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34F81523-F130-4447-A8E0-3E5DDCD59EBD}"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DCF" sheetId="1225" r:id="rId11"/>
    <sheet name="WACC" sheetId="1226" r:id="rId12"/>
    <sheet name="Comps." sheetId="1227" r:id="rId13"/>
    <sheet name="IS BS CF" sheetId="861" r:id="rId14"/>
    <sheet name="Calcs." sheetId="1236" r:id="rId15"/>
    <sheet name="Corporate Overhead" sheetId="863" r:id="rId16"/>
    <sheet name="Equity" sheetId="864" r:id="rId17"/>
    <sheet name="GPT cache" sheetId="859" state="veryHidden" r:id="rId18"/>
  </sheets>
  <definedNames>
    <definedName name="_______________a2" hidden="1">{#N/A,#N/A,FALSE,"Sheet1"}</definedName>
    <definedName name="_______________a3" hidden="1">{#N/A,#N/A,FALSE,"Sheet1"}</definedName>
    <definedName name="______________a2" hidden="1">{#N/A,#N/A,FALSE,"Sheet1"}</definedName>
    <definedName name="______________a3" hidden="1">{#N/A,#N/A,FALSE,"Sheet1"}</definedName>
    <definedName name="_____________a2" hidden="1">{#N/A,#N/A,FALSE,"Sheet1"}</definedName>
    <definedName name="_____________a3" hidden="1">{#N/A,#N/A,FALSE,"Sheet1"}</definedName>
    <definedName name="___________a2" hidden="1">{#N/A,#N/A,FALSE,"Sheet1"}</definedName>
    <definedName name="___________a3" hidden="1">{#N/A,#N/A,FALSE,"Sheet1"}</definedName>
    <definedName name="__________a2" hidden="1">{#N/A,#N/A,FALSE,"Sheet1"}</definedName>
    <definedName name="__________a3" hidden="1">{#N/A,#N/A,FALSE,"Sheet1"}</definedName>
    <definedName name="_________a2" hidden="1">{#N/A,#N/A,FALSE,"Sheet1"}</definedName>
    <definedName name="_________a3" hidden="1">{#N/A,#N/A,FALSE,"Sheet1"}</definedName>
    <definedName name="________a2" hidden="1">{#N/A,#N/A,FALSE,"Sheet1"}</definedName>
    <definedName name="________a3" hidden="1">{#N/A,#N/A,FALSE,"Sheet1"}</definedName>
    <definedName name="______a2" hidden="1">{#N/A,#N/A,FALSE,"Sheet1"}</definedName>
    <definedName name="______a3" hidden="1">{#N/A,#N/A,FALSE,"Sheet1"}</definedName>
    <definedName name="_____a2" hidden="1">{#N/A,#N/A,FALSE,"Sheet1"}</definedName>
    <definedName name="_____a3" hidden="1">{#N/A,#N/A,FALSE,"Sheet1"}</definedName>
    <definedName name="____a2" hidden="1">{#N/A,#N/A,FALSE,"Sheet1"}</definedName>
    <definedName name="____a3" hidden="1">{#N/A,#N/A,FALSE,"Sheet1"}</definedName>
    <definedName name="___a2" hidden="1">{#N/A,#N/A,FALSE,"Sheet1"}</definedName>
    <definedName name="___a3" hidden="1">{#N/A,#N/A,FALSE,"Sheet1"}</definedName>
    <definedName name="__123Graph_A" localSheetId="12" hidden="1">#REF!</definedName>
    <definedName name="__123Graph_A" localSheetId="15" hidden="1">#REF!</definedName>
    <definedName name="__123Graph_A" localSheetId="10" hidden="1">#REF!</definedName>
    <definedName name="__123Graph_A" localSheetId="16" hidden="1">#REF!</definedName>
    <definedName name="__123Graph_A" localSheetId="13" hidden="1">#REF!</definedName>
    <definedName name="__123Graph_A" localSheetId="1" hidden="1">#REF!</definedName>
    <definedName name="__123Graph_A" hidden="1">#REF!</definedName>
    <definedName name="__123Graph_AA" localSheetId="12" hidden="1">#REF!</definedName>
    <definedName name="__123Graph_AA" localSheetId="15" hidden="1">#REF!</definedName>
    <definedName name="__123Graph_AA" localSheetId="10" hidden="1">#REF!</definedName>
    <definedName name="__123Graph_AA" localSheetId="16" hidden="1">#REF!</definedName>
    <definedName name="__123Graph_AA" localSheetId="13" hidden="1">#REF!</definedName>
    <definedName name="__123Graph_AA" localSheetId="1" hidden="1">#REF!</definedName>
    <definedName name="__123Graph_AA" hidden="1">#REF!</definedName>
    <definedName name="__123Graph_B" localSheetId="12" hidden="1">#REF!</definedName>
    <definedName name="__123Graph_B" localSheetId="15" hidden="1">#REF!</definedName>
    <definedName name="__123Graph_B" localSheetId="10" hidden="1">#REF!</definedName>
    <definedName name="__123Graph_B" localSheetId="16" hidden="1">#REF!</definedName>
    <definedName name="__123Graph_B" localSheetId="13" hidden="1">#REF!</definedName>
    <definedName name="__123Graph_B" localSheetId="1" hidden="1">#REF!</definedName>
    <definedName name="__123Graph_B" hidden="1">#REF!</definedName>
    <definedName name="__123Graph_C" localSheetId="12" hidden="1">#REF!</definedName>
    <definedName name="__123Graph_C" localSheetId="15" hidden="1">#REF!</definedName>
    <definedName name="__123Graph_C" localSheetId="10" hidden="1">#REF!</definedName>
    <definedName name="__123Graph_C" localSheetId="16" hidden="1">#REF!</definedName>
    <definedName name="__123Graph_C" localSheetId="13" hidden="1">#REF!</definedName>
    <definedName name="__123Graph_C" localSheetId="1" hidden="1">#REF!</definedName>
    <definedName name="__123Graph_C" hidden="1">#REF!</definedName>
    <definedName name="__123Graph_D" localSheetId="12" hidden="1">#REF!</definedName>
    <definedName name="__123Graph_D" localSheetId="15" hidden="1">#REF!</definedName>
    <definedName name="__123Graph_D" localSheetId="10" hidden="1">#REF!</definedName>
    <definedName name="__123Graph_D" localSheetId="16" hidden="1">#REF!</definedName>
    <definedName name="__123Graph_D" localSheetId="13" hidden="1">#REF!</definedName>
    <definedName name="__123Graph_D" localSheetId="1" hidden="1">#REF!</definedName>
    <definedName name="__123Graph_D" hidden="1">#REF!</definedName>
    <definedName name="__123Graph_E" localSheetId="12" hidden="1">#REF!</definedName>
    <definedName name="__123Graph_E" localSheetId="15" hidden="1">#REF!</definedName>
    <definedName name="__123Graph_E" localSheetId="10" hidden="1">#REF!</definedName>
    <definedName name="__123Graph_E" localSheetId="16" hidden="1">#REF!</definedName>
    <definedName name="__123Graph_E" localSheetId="13" hidden="1">#REF!</definedName>
    <definedName name="__123Graph_E" localSheetId="1" hidden="1">#REF!</definedName>
    <definedName name="__123Graph_E" hidden="1">#REF!</definedName>
    <definedName name="__123Graph_F" localSheetId="12" hidden="1">#REF!</definedName>
    <definedName name="__123Graph_F" localSheetId="15" hidden="1">#REF!</definedName>
    <definedName name="__123Graph_F" localSheetId="10" hidden="1">#REF!</definedName>
    <definedName name="__123Graph_F" localSheetId="16" hidden="1">#REF!</definedName>
    <definedName name="__123Graph_F" localSheetId="13" hidden="1">#REF!</definedName>
    <definedName name="__123Graph_F" localSheetId="1" hidden="1">#REF!</definedName>
    <definedName name="__123Graph_F" hidden="1">#REF!</definedName>
    <definedName name="__123Graph_X" localSheetId="12" hidden="1">#REF!</definedName>
    <definedName name="__123Graph_X" localSheetId="15" hidden="1">#REF!</definedName>
    <definedName name="__123Graph_X" localSheetId="10" hidden="1">#REF!</definedName>
    <definedName name="__123Graph_X" localSheetId="16" hidden="1">#REF!</definedName>
    <definedName name="__123Graph_X" localSheetId="13" hidden="1">#REF!</definedName>
    <definedName name="__123Graph_X" localSheetId="1" hidden="1">#REF!</definedName>
    <definedName name="__123Graph_X" hidden="1">#REF!</definedName>
    <definedName name="__a2" localSheetId="14" hidden="1">{#N/A,#N/A,FALSE,"Sheet1"}</definedName>
    <definedName name="__a2" localSheetId="9" hidden="1">{#N/A,#N/A,FALSE,"Sheet1"}</definedName>
    <definedName name="__a2" localSheetId="2" hidden="1">{#N/A,#N/A,FALSE,"Sheet1"}</definedName>
    <definedName name="__a2" localSheetId="15" hidden="1">{#N/A,#N/A,FALSE,"Sheet1"}</definedName>
    <definedName name="__a2" localSheetId="16" hidden="1">{#N/A,#N/A,FALSE,"Sheet1"}</definedName>
    <definedName name="__a2" localSheetId="13" hidden="1">{#N/A,#N/A,FALSE,"Sheet1"}</definedName>
    <definedName name="__a2" localSheetId="1" hidden="1">{#N/A,#N/A,FALSE,"Sheet1"}</definedName>
    <definedName name="__a2" localSheetId="0" hidden="1">{#N/A,#N/A,FALSE,"Sheet1"}</definedName>
    <definedName name="__a2" hidden="1">{#N/A,#N/A,FALSE,"Sheet1"}</definedName>
    <definedName name="__a3" localSheetId="14" hidden="1">{#N/A,#N/A,FALSE,"Sheet1"}</definedName>
    <definedName name="__a3" localSheetId="9" hidden="1">{#N/A,#N/A,FALSE,"Sheet1"}</definedName>
    <definedName name="__a3" localSheetId="2" hidden="1">{#N/A,#N/A,FALSE,"Sheet1"}</definedName>
    <definedName name="__a3" localSheetId="15" hidden="1">{#N/A,#N/A,FALSE,"Sheet1"}</definedName>
    <definedName name="__a3" localSheetId="16" hidden="1">{#N/A,#N/A,FALSE,"Sheet1"}</definedName>
    <definedName name="__a3" localSheetId="13" hidden="1">{#N/A,#N/A,FALSE,"Sheet1"}</definedName>
    <definedName name="__a3" localSheetId="1" hidden="1">{#N/A,#N/A,FALSE,"Sheet1"}</definedName>
    <definedName name="__a3" localSheetId="0" hidden="1">{#N/A,#N/A,FALSE,"Sheet1"}</definedName>
    <definedName name="__a3" hidden="1">{#N/A,#N/A,FALSE,"Sheet1"}</definedName>
    <definedName name="__FDS_HYPERLINK_TOGGLE_STATE__" hidden="1">"ON"</definedName>
    <definedName name="__IntlFixup" hidden="1">TRUE</definedName>
    <definedName name="_a2" localSheetId="14" hidden="1">{#N/A,#N/A,FALSE,"Sheet1"}</definedName>
    <definedName name="_a2" localSheetId="9" hidden="1">{#N/A,#N/A,FALSE,"Sheet1"}</definedName>
    <definedName name="_a2" localSheetId="2" hidden="1">{#N/A,#N/A,FALSE,"Sheet1"}</definedName>
    <definedName name="_a2" localSheetId="15" hidden="1">{#N/A,#N/A,FALSE,"Sheet1"}</definedName>
    <definedName name="_a2" localSheetId="16" hidden="1">{#N/A,#N/A,FALSE,"Sheet1"}</definedName>
    <definedName name="_a2" localSheetId="13" hidden="1">{#N/A,#N/A,FALSE,"Sheet1"}</definedName>
    <definedName name="_a2" localSheetId="1" hidden="1">{#N/A,#N/A,FALSE,"Sheet1"}</definedName>
    <definedName name="_a2" localSheetId="0" hidden="1">{#N/A,#N/A,FALSE,"Sheet1"}</definedName>
    <definedName name="_a2" hidden="1">{#N/A,#N/A,FALSE,"Sheet1"}</definedName>
    <definedName name="_a3" localSheetId="14" hidden="1">{#N/A,#N/A,FALSE,"Sheet1"}</definedName>
    <definedName name="_a3" localSheetId="9" hidden="1">{#N/A,#N/A,FALSE,"Sheet1"}</definedName>
    <definedName name="_a3" localSheetId="2" hidden="1">{#N/A,#N/A,FALSE,"Sheet1"}</definedName>
    <definedName name="_a3" localSheetId="15" hidden="1">{#N/A,#N/A,FALSE,"Sheet1"}</definedName>
    <definedName name="_a3" localSheetId="16" hidden="1">{#N/A,#N/A,FALSE,"Sheet1"}</definedName>
    <definedName name="_a3" localSheetId="13" hidden="1">{#N/A,#N/A,FALSE,"Sheet1"}</definedName>
    <definedName name="_a3" localSheetId="1" hidden="1">{#N/A,#N/A,FALSE,"Sheet1"}</definedName>
    <definedName name="_a3" localSheetId="0" hidden="1">{#N/A,#N/A,FALSE,"Sheet1"}</definedName>
    <definedName name="_a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5" hidden="1">#REF!</definedName>
    <definedName name="_bdm.00286C8B730647308FBBEA2720FFB0AC.edm" localSheetId="16" hidden="1">#REF!</definedName>
    <definedName name="_bdm.00286C8B730647308FBBEA2720FFB0AC.edm" localSheetId="13" hidden="1">#REF!</definedName>
    <definedName name="_bdm.00286C8B730647308FBBEA2720FFB0AC.edm" localSheetId="1" hidden="1">#REF!</definedName>
    <definedName name="_bdm.00286C8B730647308FBBEA2720FFB0AC.edm" hidden="1">#REF!</definedName>
    <definedName name="_bdm.004F05E4AA314011BA0F90C835605EF7.edm" localSheetId="15" hidden="1">#REF!</definedName>
    <definedName name="_bdm.004F05E4AA314011BA0F90C835605EF7.edm" localSheetId="16" hidden="1">#REF!</definedName>
    <definedName name="_bdm.004F05E4AA314011BA0F90C835605EF7.edm" localSheetId="13" hidden="1">#REF!</definedName>
    <definedName name="_bdm.004F05E4AA314011BA0F90C835605EF7.edm" localSheetId="1" hidden="1">#REF!</definedName>
    <definedName name="_bdm.004F05E4AA314011BA0F90C835605EF7.edm" hidden="1">#REF!</definedName>
    <definedName name="_bdm.0056E445CB324F118C35C2E9031CD071.edm" localSheetId="15" hidden="1">#REF!</definedName>
    <definedName name="_bdm.0056E445CB324F118C35C2E9031CD071.edm" localSheetId="16" hidden="1">#REF!</definedName>
    <definedName name="_bdm.0056E445CB324F118C35C2E9031CD071.edm" localSheetId="13" hidden="1">#REF!</definedName>
    <definedName name="_bdm.0056E445CB324F118C35C2E9031CD071.edm" localSheetId="1" hidden="1">#REF!</definedName>
    <definedName name="_bdm.0056E445CB324F118C35C2E9031CD071.edm" hidden="1">#REF!</definedName>
    <definedName name="_bdm.00AE045DC9FC4C4681CC75B2F2417B33.edm" localSheetId="15" hidden="1">#REF!</definedName>
    <definedName name="_bdm.00AE045DC9FC4C4681CC75B2F2417B33.edm" localSheetId="16" hidden="1">#REF!</definedName>
    <definedName name="_bdm.00AE045DC9FC4C4681CC75B2F2417B33.edm" localSheetId="13" hidden="1">#REF!</definedName>
    <definedName name="_bdm.00AE045DC9FC4C4681CC75B2F2417B33.edm" localSheetId="1" hidden="1">#REF!</definedName>
    <definedName name="_bdm.00AE045DC9FC4C4681CC75B2F2417B33.edm" hidden="1">#REF!</definedName>
    <definedName name="_bdm.00B59164873447278737F0EDAF34960A.edm" localSheetId="15" hidden="1">#REF!</definedName>
    <definedName name="_bdm.00B59164873447278737F0EDAF34960A.edm" localSheetId="16" hidden="1">#REF!</definedName>
    <definedName name="_bdm.00B59164873447278737F0EDAF34960A.edm" localSheetId="13" hidden="1">#REF!</definedName>
    <definedName name="_bdm.00B59164873447278737F0EDAF34960A.edm" localSheetId="1" hidden="1">#REF!</definedName>
    <definedName name="_bdm.00B59164873447278737F0EDAF34960A.edm" hidden="1">#REF!</definedName>
    <definedName name="_bdm.014BB5E76FAE462FA811963F5D61196B.edm" localSheetId="15" hidden="1">#REF!</definedName>
    <definedName name="_bdm.014BB5E76FAE462FA811963F5D61196B.edm" localSheetId="16" hidden="1">#REF!</definedName>
    <definedName name="_bdm.014BB5E76FAE462FA811963F5D61196B.edm" localSheetId="13" hidden="1">#REF!</definedName>
    <definedName name="_bdm.014BB5E76FAE462FA811963F5D61196B.edm" localSheetId="1" hidden="1">#REF!</definedName>
    <definedName name="_bdm.014BB5E76FAE462FA811963F5D61196B.edm" hidden="1">#REF!</definedName>
    <definedName name="_bdm.020E6E9B94454B0998597C7453EF7B65.edm" localSheetId="15" hidden="1">#REF!</definedName>
    <definedName name="_bdm.020E6E9B94454B0998597C7453EF7B65.edm" localSheetId="16" hidden="1">#REF!</definedName>
    <definedName name="_bdm.020E6E9B94454B0998597C7453EF7B65.edm" localSheetId="13" hidden="1">#REF!</definedName>
    <definedName name="_bdm.020E6E9B94454B0998597C7453EF7B65.edm" localSheetId="1" hidden="1">#REF!</definedName>
    <definedName name="_bdm.020E6E9B94454B0998597C7453EF7B65.edm" hidden="1">#REF!</definedName>
    <definedName name="_bdm.02EC949483F141B2AF218701670BCB7A.edm" localSheetId="15" hidden="1">#REF!</definedName>
    <definedName name="_bdm.02EC949483F141B2AF218701670BCB7A.edm" localSheetId="16" hidden="1">#REF!</definedName>
    <definedName name="_bdm.02EC949483F141B2AF218701670BCB7A.edm" localSheetId="13" hidden="1">#REF!</definedName>
    <definedName name="_bdm.02EC949483F141B2AF218701670BCB7A.edm" localSheetId="1" hidden="1">#REF!</definedName>
    <definedName name="_bdm.02EC949483F141B2AF218701670BCB7A.edm" hidden="1">#REF!</definedName>
    <definedName name="_bdm.032ED2E537974536B1AA84102E4C60CE.edm" localSheetId="15" hidden="1">#REF!</definedName>
    <definedName name="_bdm.032ED2E537974536B1AA84102E4C60CE.edm" localSheetId="16" hidden="1">#REF!</definedName>
    <definedName name="_bdm.032ED2E537974536B1AA84102E4C60CE.edm" localSheetId="13" hidden="1">#REF!</definedName>
    <definedName name="_bdm.032ED2E537974536B1AA84102E4C60CE.edm" localSheetId="1" hidden="1">#REF!</definedName>
    <definedName name="_bdm.032ED2E537974536B1AA84102E4C60CE.edm" hidden="1">#REF!</definedName>
    <definedName name="_bdm.035DF221C4204368BAAE399A052DC636.edm" localSheetId="15" hidden="1">#REF!</definedName>
    <definedName name="_bdm.035DF221C4204368BAAE399A052DC636.edm" localSheetId="16" hidden="1">#REF!</definedName>
    <definedName name="_bdm.035DF221C4204368BAAE399A052DC636.edm" localSheetId="13" hidden="1">#REF!</definedName>
    <definedName name="_bdm.035DF221C4204368BAAE399A052DC636.edm" localSheetId="1" hidden="1">#REF!</definedName>
    <definedName name="_bdm.035DF221C4204368BAAE399A052DC636.edm" hidden="1">#REF!</definedName>
    <definedName name="_bdm.036715D5BDB04E589C9D3D421A8E4D93.edm" localSheetId="15" hidden="1">#REF!</definedName>
    <definedName name="_bdm.036715D5BDB04E589C9D3D421A8E4D93.edm" localSheetId="16" hidden="1">#REF!</definedName>
    <definedName name="_bdm.036715D5BDB04E589C9D3D421A8E4D93.edm" localSheetId="13" hidden="1">#REF!</definedName>
    <definedName name="_bdm.036715D5BDB04E589C9D3D421A8E4D93.edm" localSheetId="1" hidden="1">#REF!</definedName>
    <definedName name="_bdm.036715D5BDB04E589C9D3D421A8E4D93.edm" hidden="1">#REF!</definedName>
    <definedName name="_bdm.03F3E100E9B64ED499F2F076282A300C.edm" localSheetId="15" hidden="1">#REF!</definedName>
    <definedName name="_bdm.03F3E100E9B64ED499F2F076282A300C.edm" localSheetId="16" hidden="1">#REF!</definedName>
    <definedName name="_bdm.03F3E100E9B64ED499F2F076282A300C.edm" localSheetId="13" hidden="1">#REF!</definedName>
    <definedName name="_bdm.03F3E100E9B64ED499F2F076282A300C.edm" localSheetId="1" hidden="1">#REF!</definedName>
    <definedName name="_bdm.03F3E100E9B64ED499F2F076282A300C.edm" hidden="1">#REF!</definedName>
    <definedName name="_bdm.0450EBC3A9A7436C803A099D89271CF6.edm" localSheetId="15" hidden="1">#REF!</definedName>
    <definedName name="_bdm.0450EBC3A9A7436C803A099D89271CF6.edm" localSheetId="16" hidden="1">#REF!</definedName>
    <definedName name="_bdm.0450EBC3A9A7436C803A099D89271CF6.edm" localSheetId="13" hidden="1">#REF!</definedName>
    <definedName name="_bdm.0450EBC3A9A7436C803A099D89271CF6.edm" localSheetId="1" hidden="1">#REF!</definedName>
    <definedName name="_bdm.0450EBC3A9A7436C803A099D89271CF6.edm" hidden="1">#REF!</definedName>
    <definedName name="_bdm.045BAA320F2A4D76A79469EE02C1FFAA.edm" localSheetId="15" hidden="1">#REF!</definedName>
    <definedName name="_bdm.045BAA320F2A4D76A79469EE02C1FFAA.edm" localSheetId="16" hidden="1">#REF!</definedName>
    <definedName name="_bdm.045BAA320F2A4D76A79469EE02C1FFAA.edm" localSheetId="13" hidden="1">#REF!</definedName>
    <definedName name="_bdm.045BAA320F2A4D76A79469EE02C1FFAA.edm" localSheetId="1" hidden="1">#REF!</definedName>
    <definedName name="_bdm.045BAA320F2A4D76A79469EE02C1FFAA.edm" hidden="1">#REF!</definedName>
    <definedName name="_bdm.0543CB9A48184870BD9F14F81F5A728C.edm" localSheetId="15" hidden="1">#REF!</definedName>
    <definedName name="_bdm.0543CB9A48184870BD9F14F81F5A728C.edm" localSheetId="16" hidden="1">#REF!</definedName>
    <definedName name="_bdm.0543CB9A48184870BD9F14F81F5A728C.edm" localSheetId="13" hidden="1">#REF!</definedName>
    <definedName name="_bdm.0543CB9A48184870BD9F14F81F5A728C.edm" localSheetId="1" hidden="1">#REF!</definedName>
    <definedName name="_bdm.0543CB9A48184870BD9F14F81F5A728C.edm" hidden="1">#REF!</definedName>
    <definedName name="_bdm.05DC0213DBD945F79F83104C9E5424D5.edm" localSheetId="15" hidden="1">#REF!</definedName>
    <definedName name="_bdm.05DC0213DBD945F79F83104C9E5424D5.edm" localSheetId="16" hidden="1">#REF!</definedName>
    <definedName name="_bdm.05DC0213DBD945F79F83104C9E5424D5.edm" localSheetId="13" hidden="1">#REF!</definedName>
    <definedName name="_bdm.05DC0213DBD945F79F83104C9E5424D5.edm" localSheetId="1" hidden="1">#REF!</definedName>
    <definedName name="_bdm.05DC0213DBD945F79F83104C9E5424D5.edm" hidden="1">#REF!</definedName>
    <definedName name="_bdm.06143D817B3A4FF0A1A377C0FAC0507A.edm" localSheetId="15" hidden="1">#REF!</definedName>
    <definedName name="_bdm.06143D817B3A4FF0A1A377C0FAC0507A.edm" localSheetId="16" hidden="1">#REF!</definedName>
    <definedName name="_bdm.06143D817B3A4FF0A1A377C0FAC0507A.edm" localSheetId="13" hidden="1">#REF!</definedName>
    <definedName name="_bdm.06143D817B3A4FF0A1A377C0FAC0507A.edm" localSheetId="1" hidden="1">#REF!</definedName>
    <definedName name="_bdm.06143D817B3A4FF0A1A377C0FAC0507A.edm" hidden="1">#REF!</definedName>
    <definedName name="_bdm.0642128DE27D43CC802D6D593314DB43.edm" localSheetId="15" hidden="1">#REF!</definedName>
    <definedName name="_bdm.0642128DE27D43CC802D6D593314DB43.edm" localSheetId="16" hidden="1">#REF!</definedName>
    <definedName name="_bdm.0642128DE27D43CC802D6D593314DB43.edm" localSheetId="13" hidden="1">#REF!</definedName>
    <definedName name="_bdm.0642128DE27D43CC802D6D593314DB43.edm" localSheetId="1" hidden="1">#REF!</definedName>
    <definedName name="_bdm.0642128DE27D43CC802D6D593314DB43.edm" hidden="1">#REF!</definedName>
    <definedName name="_bdm.0693993121BD43ED8EBCAFDEF02F47F6.edm" localSheetId="15" hidden="1">#REF!</definedName>
    <definedName name="_bdm.0693993121BD43ED8EBCAFDEF02F47F6.edm" localSheetId="16" hidden="1">#REF!</definedName>
    <definedName name="_bdm.0693993121BD43ED8EBCAFDEF02F47F6.edm" localSheetId="13" hidden="1">#REF!</definedName>
    <definedName name="_bdm.0693993121BD43ED8EBCAFDEF02F47F6.edm" localSheetId="1" hidden="1">#REF!</definedName>
    <definedName name="_bdm.0693993121BD43ED8EBCAFDEF02F47F6.edm" hidden="1">#REF!</definedName>
    <definedName name="_bdm.06FB88647088458AB047FBAE147B8F32.edm" localSheetId="15" hidden="1">#REF!</definedName>
    <definedName name="_bdm.06FB88647088458AB047FBAE147B8F32.edm" localSheetId="16" hidden="1">#REF!</definedName>
    <definedName name="_bdm.06FB88647088458AB047FBAE147B8F32.edm" localSheetId="13" hidden="1">#REF!</definedName>
    <definedName name="_bdm.06FB88647088458AB047FBAE147B8F32.edm" localSheetId="1" hidden="1">#REF!</definedName>
    <definedName name="_bdm.06FB88647088458AB047FBAE147B8F32.edm" hidden="1">#REF!</definedName>
    <definedName name="_bdm.073CCCB41347499CAA5D772115D4C4A1.edm" localSheetId="15" hidden="1">#REF!</definedName>
    <definedName name="_bdm.073CCCB41347499CAA5D772115D4C4A1.edm" localSheetId="16" hidden="1">#REF!</definedName>
    <definedName name="_bdm.073CCCB41347499CAA5D772115D4C4A1.edm" localSheetId="13" hidden="1">#REF!</definedName>
    <definedName name="_bdm.073CCCB41347499CAA5D772115D4C4A1.edm" localSheetId="1" hidden="1">#REF!</definedName>
    <definedName name="_bdm.073CCCB41347499CAA5D772115D4C4A1.edm" hidden="1">#REF!</definedName>
    <definedName name="_bdm.07678C3C42EB4657B3F8DD8C5B40CA80.edm" localSheetId="15" hidden="1">#REF!</definedName>
    <definedName name="_bdm.07678C3C42EB4657B3F8DD8C5B40CA80.edm" localSheetId="16" hidden="1">#REF!</definedName>
    <definedName name="_bdm.07678C3C42EB4657B3F8DD8C5B40CA80.edm" localSheetId="13" hidden="1">#REF!</definedName>
    <definedName name="_bdm.07678C3C42EB4657B3F8DD8C5B40CA80.edm" localSheetId="1" hidden="1">#REF!</definedName>
    <definedName name="_bdm.07678C3C42EB4657B3F8DD8C5B40CA80.edm" hidden="1">#REF!</definedName>
    <definedName name="_bdm.079B77183AF2481BAA435F27ABE7996A.edm" localSheetId="15" hidden="1">#REF!</definedName>
    <definedName name="_bdm.079B77183AF2481BAA435F27ABE7996A.edm" localSheetId="16" hidden="1">#REF!</definedName>
    <definedName name="_bdm.079B77183AF2481BAA435F27ABE7996A.edm" localSheetId="13" hidden="1">#REF!</definedName>
    <definedName name="_bdm.079B77183AF2481BAA435F27ABE7996A.edm" localSheetId="1" hidden="1">#REF!</definedName>
    <definedName name="_bdm.079B77183AF2481BAA435F27ABE7996A.edm" hidden="1">#REF!</definedName>
    <definedName name="_bdm.096B660DC1A1470A906C8AA32D804554.edm" localSheetId="15" hidden="1">#REF!</definedName>
    <definedName name="_bdm.096B660DC1A1470A906C8AA32D804554.edm" localSheetId="16" hidden="1">#REF!</definedName>
    <definedName name="_bdm.096B660DC1A1470A906C8AA32D804554.edm" localSheetId="13" hidden="1">#REF!</definedName>
    <definedName name="_bdm.096B660DC1A1470A906C8AA32D804554.edm" localSheetId="1" hidden="1">#REF!</definedName>
    <definedName name="_bdm.096B660DC1A1470A906C8AA32D804554.edm" hidden="1">#REF!</definedName>
    <definedName name="_bdm.09D7837447BC4BA1BE705FE94CB5F2D5.edm" localSheetId="15" hidden="1">#REF!</definedName>
    <definedName name="_bdm.09D7837447BC4BA1BE705FE94CB5F2D5.edm" localSheetId="16" hidden="1">#REF!</definedName>
    <definedName name="_bdm.09D7837447BC4BA1BE705FE94CB5F2D5.edm" localSheetId="13" hidden="1">#REF!</definedName>
    <definedName name="_bdm.09D7837447BC4BA1BE705FE94CB5F2D5.edm" localSheetId="1" hidden="1">#REF!</definedName>
    <definedName name="_bdm.09D7837447BC4BA1BE705FE94CB5F2D5.edm" hidden="1">#REF!</definedName>
    <definedName name="_bdm.09ECBB276B23488AB5228EE168C35D29.edm" localSheetId="15" hidden="1">#REF!</definedName>
    <definedName name="_bdm.09ECBB276B23488AB5228EE168C35D29.edm" localSheetId="16" hidden="1">#REF!</definedName>
    <definedName name="_bdm.09ECBB276B23488AB5228EE168C35D29.edm" localSheetId="13" hidden="1">#REF!</definedName>
    <definedName name="_bdm.09ECBB276B23488AB5228EE168C35D29.edm" localSheetId="1" hidden="1">#REF!</definedName>
    <definedName name="_bdm.09ECBB276B23488AB5228EE168C35D29.edm" hidden="1">#REF!</definedName>
    <definedName name="_bdm.0A00605DC03C40E18A1C7735A70D36C3.edm" localSheetId="15" hidden="1">#REF!</definedName>
    <definedName name="_bdm.0A00605DC03C40E18A1C7735A70D36C3.edm" localSheetId="16" hidden="1">#REF!</definedName>
    <definedName name="_bdm.0A00605DC03C40E18A1C7735A70D36C3.edm" localSheetId="13" hidden="1">#REF!</definedName>
    <definedName name="_bdm.0A00605DC03C40E18A1C7735A70D36C3.edm" localSheetId="1" hidden="1">#REF!</definedName>
    <definedName name="_bdm.0A00605DC03C40E18A1C7735A70D36C3.edm" hidden="1">#REF!</definedName>
    <definedName name="_bdm.0AB2B3D8DE9A4FF19744BA8B5E12A237.edm" localSheetId="15" hidden="1">#REF!</definedName>
    <definedName name="_bdm.0AB2B3D8DE9A4FF19744BA8B5E12A237.edm" localSheetId="16" hidden="1">#REF!</definedName>
    <definedName name="_bdm.0AB2B3D8DE9A4FF19744BA8B5E12A237.edm" localSheetId="13" hidden="1">#REF!</definedName>
    <definedName name="_bdm.0AB2B3D8DE9A4FF19744BA8B5E12A237.edm" localSheetId="1" hidden="1">#REF!</definedName>
    <definedName name="_bdm.0AB2B3D8DE9A4FF19744BA8B5E12A237.edm" hidden="1">#REF!</definedName>
    <definedName name="_bdm.0AFC8FFD2E83420F88ECF01930B5097F.edm" localSheetId="15" hidden="1">#REF!</definedName>
    <definedName name="_bdm.0AFC8FFD2E83420F88ECF01930B5097F.edm" localSheetId="16" hidden="1">#REF!</definedName>
    <definedName name="_bdm.0AFC8FFD2E83420F88ECF01930B5097F.edm" localSheetId="13" hidden="1">#REF!</definedName>
    <definedName name="_bdm.0AFC8FFD2E83420F88ECF01930B5097F.edm" localSheetId="1" hidden="1">#REF!</definedName>
    <definedName name="_bdm.0AFC8FFD2E83420F88ECF01930B5097F.edm" hidden="1">#REF!</definedName>
    <definedName name="_bdm.0B5076CD5889402CA574FFE201B6C51D.edm" localSheetId="15" hidden="1">#REF!</definedName>
    <definedName name="_bdm.0B5076CD5889402CA574FFE201B6C51D.edm" localSheetId="16" hidden="1">#REF!</definedName>
    <definedName name="_bdm.0B5076CD5889402CA574FFE201B6C51D.edm" localSheetId="13" hidden="1">#REF!</definedName>
    <definedName name="_bdm.0B5076CD5889402CA574FFE201B6C51D.edm" localSheetId="1" hidden="1">#REF!</definedName>
    <definedName name="_bdm.0B5076CD5889402CA574FFE201B6C51D.edm" hidden="1">#REF!</definedName>
    <definedName name="_bdm.0B73CB5B459C4BCAB916BB4B334EA6D9.edm" localSheetId="15" hidden="1">#REF!</definedName>
    <definedName name="_bdm.0B73CB5B459C4BCAB916BB4B334EA6D9.edm" localSheetId="16" hidden="1">#REF!</definedName>
    <definedName name="_bdm.0B73CB5B459C4BCAB916BB4B334EA6D9.edm" localSheetId="13" hidden="1">#REF!</definedName>
    <definedName name="_bdm.0B73CB5B459C4BCAB916BB4B334EA6D9.edm" localSheetId="1" hidden="1">#REF!</definedName>
    <definedName name="_bdm.0B73CB5B459C4BCAB916BB4B334EA6D9.edm" hidden="1">#REF!</definedName>
    <definedName name="_bdm.0B7E6AE6CD8D44C1BC9EB3658D025021.edm" localSheetId="15" hidden="1">#REF!</definedName>
    <definedName name="_bdm.0B7E6AE6CD8D44C1BC9EB3658D025021.edm" localSheetId="16" hidden="1">#REF!</definedName>
    <definedName name="_bdm.0B7E6AE6CD8D44C1BC9EB3658D025021.edm" localSheetId="13" hidden="1">#REF!</definedName>
    <definedName name="_bdm.0B7E6AE6CD8D44C1BC9EB3658D025021.edm" localSheetId="1" hidden="1">#REF!</definedName>
    <definedName name="_bdm.0B7E6AE6CD8D44C1BC9EB3658D025021.edm" hidden="1">#REF!</definedName>
    <definedName name="_bdm.0BBDDC04652C4BC5BF1F9C5DA110A6E0.edm" localSheetId="15" hidden="1">#REF!</definedName>
    <definedName name="_bdm.0BBDDC04652C4BC5BF1F9C5DA110A6E0.edm" localSheetId="16" hidden="1">#REF!</definedName>
    <definedName name="_bdm.0BBDDC04652C4BC5BF1F9C5DA110A6E0.edm" localSheetId="13" hidden="1">#REF!</definedName>
    <definedName name="_bdm.0BBDDC04652C4BC5BF1F9C5DA110A6E0.edm" localSheetId="1" hidden="1">#REF!</definedName>
    <definedName name="_bdm.0BBDDC04652C4BC5BF1F9C5DA110A6E0.edm" hidden="1">#REF!</definedName>
    <definedName name="_bdm.0C0E5F97FBA34733BF63955BDBA54712.edm" localSheetId="15" hidden="1">#REF!</definedName>
    <definedName name="_bdm.0C0E5F97FBA34733BF63955BDBA54712.edm" localSheetId="16" hidden="1">#REF!</definedName>
    <definedName name="_bdm.0C0E5F97FBA34733BF63955BDBA54712.edm" localSheetId="13" hidden="1">#REF!</definedName>
    <definedName name="_bdm.0C0E5F97FBA34733BF63955BDBA54712.edm" localSheetId="1" hidden="1">#REF!</definedName>
    <definedName name="_bdm.0C0E5F97FBA34733BF63955BDBA54712.edm" hidden="1">#REF!</definedName>
    <definedName name="_bdm.0C21FCBF082F4CBC98880AF2978FB4A5.edm" localSheetId="15" hidden="1">#REF!</definedName>
    <definedName name="_bdm.0C21FCBF082F4CBC98880AF2978FB4A5.edm" localSheetId="16" hidden="1">#REF!</definedName>
    <definedName name="_bdm.0C21FCBF082F4CBC98880AF2978FB4A5.edm" localSheetId="13" hidden="1">#REF!</definedName>
    <definedName name="_bdm.0C21FCBF082F4CBC98880AF2978FB4A5.edm" localSheetId="1" hidden="1">#REF!</definedName>
    <definedName name="_bdm.0C21FCBF082F4CBC98880AF2978FB4A5.edm" hidden="1">#REF!</definedName>
    <definedName name="_bdm.0C81A147B4D447E69A7255A1F5938140.edm" localSheetId="15" hidden="1">#REF!</definedName>
    <definedName name="_bdm.0C81A147B4D447E69A7255A1F5938140.edm" localSheetId="16" hidden="1">#REF!</definedName>
    <definedName name="_bdm.0C81A147B4D447E69A7255A1F5938140.edm" localSheetId="13" hidden="1">#REF!</definedName>
    <definedName name="_bdm.0C81A147B4D447E69A7255A1F5938140.edm" localSheetId="1" hidden="1">#REF!</definedName>
    <definedName name="_bdm.0C81A147B4D447E69A7255A1F5938140.edm" hidden="1">#REF!</definedName>
    <definedName name="_bdm.0CFFBEFCEF994CE7B1B26F6395A45C09.edm" localSheetId="15" hidden="1">#REF!</definedName>
    <definedName name="_bdm.0CFFBEFCEF994CE7B1B26F6395A45C09.edm" localSheetId="16" hidden="1">#REF!</definedName>
    <definedName name="_bdm.0CFFBEFCEF994CE7B1B26F6395A45C09.edm" localSheetId="13" hidden="1">#REF!</definedName>
    <definedName name="_bdm.0CFFBEFCEF994CE7B1B26F6395A45C09.edm" localSheetId="1" hidden="1">#REF!</definedName>
    <definedName name="_bdm.0CFFBEFCEF994CE7B1B26F6395A45C09.edm" hidden="1">#REF!</definedName>
    <definedName name="_bdm.0D1B1C283C104105909663393E1CB0B5.edm" localSheetId="15" hidden="1">#REF!</definedName>
    <definedName name="_bdm.0D1B1C283C104105909663393E1CB0B5.edm" localSheetId="16" hidden="1">#REF!</definedName>
    <definedName name="_bdm.0D1B1C283C104105909663393E1CB0B5.edm" localSheetId="13" hidden="1">#REF!</definedName>
    <definedName name="_bdm.0D1B1C283C104105909663393E1CB0B5.edm" localSheetId="1" hidden="1">#REF!</definedName>
    <definedName name="_bdm.0D1B1C283C104105909663393E1CB0B5.edm" hidden="1">#REF!</definedName>
    <definedName name="_bdm.0DB47D54782245BF9094D21941F6921F.edm" localSheetId="15" hidden="1">#REF!</definedName>
    <definedName name="_bdm.0DB47D54782245BF9094D21941F6921F.edm" localSheetId="16" hidden="1">#REF!</definedName>
    <definedName name="_bdm.0DB47D54782245BF9094D21941F6921F.edm" localSheetId="13" hidden="1">#REF!</definedName>
    <definedName name="_bdm.0DB47D54782245BF9094D21941F6921F.edm" localSheetId="1" hidden="1">#REF!</definedName>
    <definedName name="_bdm.0DB47D54782245BF9094D21941F6921F.edm" hidden="1">#REF!</definedName>
    <definedName name="_bdm.0DCC25571DD14E73B08A457E5E29BB47.edm" localSheetId="15" hidden="1">#REF!</definedName>
    <definedName name="_bdm.0DCC25571DD14E73B08A457E5E29BB47.edm" localSheetId="16" hidden="1">#REF!</definedName>
    <definedName name="_bdm.0DCC25571DD14E73B08A457E5E29BB47.edm" localSheetId="13" hidden="1">#REF!</definedName>
    <definedName name="_bdm.0DCC25571DD14E73B08A457E5E29BB47.edm" localSheetId="1" hidden="1">#REF!</definedName>
    <definedName name="_bdm.0DCC25571DD14E73B08A457E5E29BB47.edm" hidden="1">#REF!</definedName>
    <definedName name="_bdm.0E289CCA8F914FAA9CFB7D2492FFF043.edm" localSheetId="15" hidden="1">#REF!</definedName>
    <definedName name="_bdm.0E289CCA8F914FAA9CFB7D2492FFF043.edm" localSheetId="16" hidden="1">#REF!</definedName>
    <definedName name="_bdm.0E289CCA8F914FAA9CFB7D2492FFF043.edm" localSheetId="13" hidden="1">#REF!</definedName>
    <definedName name="_bdm.0E289CCA8F914FAA9CFB7D2492FFF043.edm" localSheetId="1" hidden="1">#REF!</definedName>
    <definedName name="_bdm.0E289CCA8F914FAA9CFB7D2492FFF043.edm" hidden="1">#REF!</definedName>
    <definedName name="_bdm.0E7B24A41F624F85BE90DCE2295FDD4F.edm" localSheetId="15" hidden="1">#REF!</definedName>
    <definedName name="_bdm.0E7B24A41F624F85BE90DCE2295FDD4F.edm" localSheetId="16" hidden="1">#REF!</definedName>
    <definedName name="_bdm.0E7B24A41F624F85BE90DCE2295FDD4F.edm" localSheetId="13" hidden="1">#REF!</definedName>
    <definedName name="_bdm.0E7B24A41F624F85BE90DCE2295FDD4F.edm" localSheetId="1" hidden="1">#REF!</definedName>
    <definedName name="_bdm.0E7B24A41F624F85BE90DCE2295FDD4F.edm" hidden="1">#REF!</definedName>
    <definedName name="_bdm.0F3DD58853F640AFB7EB11C819519B68.edm" localSheetId="15" hidden="1">#REF!</definedName>
    <definedName name="_bdm.0F3DD58853F640AFB7EB11C819519B68.edm" localSheetId="16" hidden="1">#REF!</definedName>
    <definedName name="_bdm.0F3DD58853F640AFB7EB11C819519B68.edm" localSheetId="13" hidden="1">#REF!</definedName>
    <definedName name="_bdm.0F3DD58853F640AFB7EB11C819519B68.edm" localSheetId="1" hidden="1">#REF!</definedName>
    <definedName name="_bdm.0F3DD58853F640AFB7EB11C819519B68.edm" hidden="1">#REF!</definedName>
    <definedName name="_bdm.0FA47FAD16064FC390F00F2C8E0A0770.edm" localSheetId="15" hidden="1">#REF!</definedName>
    <definedName name="_bdm.0FA47FAD16064FC390F00F2C8E0A0770.edm" localSheetId="16" hidden="1">#REF!</definedName>
    <definedName name="_bdm.0FA47FAD16064FC390F00F2C8E0A0770.edm" localSheetId="13" hidden="1">#REF!</definedName>
    <definedName name="_bdm.0FA47FAD16064FC390F00F2C8E0A0770.edm" localSheetId="1" hidden="1">#REF!</definedName>
    <definedName name="_bdm.0FA47FAD16064FC390F00F2C8E0A0770.edm" hidden="1">#REF!</definedName>
    <definedName name="_bdm.0FF75A741FD94D3CAED32B18BF63A1CF.edm" localSheetId="15" hidden="1">#REF!</definedName>
    <definedName name="_bdm.0FF75A741FD94D3CAED32B18BF63A1CF.edm" localSheetId="16" hidden="1">#REF!</definedName>
    <definedName name="_bdm.0FF75A741FD94D3CAED32B18BF63A1CF.edm" localSheetId="13" hidden="1">#REF!</definedName>
    <definedName name="_bdm.0FF75A741FD94D3CAED32B18BF63A1CF.edm" localSheetId="1" hidden="1">#REF!</definedName>
    <definedName name="_bdm.0FF75A741FD94D3CAED32B18BF63A1CF.edm" hidden="1">#REF!</definedName>
    <definedName name="_bdm.0FF762DEBFC646B3ACD5293AA9B95ABF.edm" localSheetId="15" hidden="1">#REF!</definedName>
    <definedName name="_bdm.0FF762DEBFC646B3ACD5293AA9B95ABF.edm" localSheetId="16" hidden="1">#REF!</definedName>
    <definedName name="_bdm.0FF762DEBFC646B3ACD5293AA9B95ABF.edm" localSheetId="13" hidden="1">#REF!</definedName>
    <definedName name="_bdm.0FF762DEBFC646B3ACD5293AA9B95ABF.edm" localSheetId="1" hidden="1">#REF!</definedName>
    <definedName name="_bdm.0FF762DEBFC646B3ACD5293AA9B95ABF.edm" hidden="1">#REF!</definedName>
    <definedName name="_bdm.1016F44487CE4860882EF6024702BBDE.edm" localSheetId="15" hidden="1">#REF!</definedName>
    <definedName name="_bdm.1016F44487CE4860882EF6024702BBDE.edm" localSheetId="16" hidden="1">#REF!</definedName>
    <definedName name="_bdm.1016F44487CE4860882EF6024702BBDE.edm" localSheetId="13" hidden="1">#REF!</definedName>
    <definedName name="_bdm.1016F44487CE4860882EF6024702BBDE.edm" localSheetId="1" hidden="1">#REF!</definedName>
    <definedName name="_bdm.1016F44487CE4860882EF6024702BBDE.edm" hidden="1">#REF!</definedName>
    <definedName name="_bdm.10209E15AB1A41D69B78876DB520FE1E.edm" localSheetId="15" hidden="1">#REF!</definedName>
    <definedName name="_bdm.10209E15AB1A41D69B78876DB520FE1E.edm" localSheetId="16" hidden="1">#REF!</definedName>
    <definedName name="_bdm.10209E15AB1A41D69B78876DB520FE1E.edm" localSheetId="13" hidden="1">#REF!</definedName>
    <definedName name="_bdm.10209E15AB1A41D69B78876DB520FE1E.edm" localSheetId="1" hidden="1">#REF!</definedName>
    <definedName name="_bdm.10209E15AB1A41D69B78876DB520FE1E.edm" hidden="1">#REF!</definedName>
    <definedName name="_bdm.104F6F05C0C94049B8273049D12D78A7.edm" localSheetId="15" hidden="1">#REF!</definedName>
    <definedName name="_bdm.104F6F05C0C94049B8273049D12D78A7.edm" localSheetId="16" hidden="1">#REF!</definedName>
    <definedName name="_bdm.104F6F05C0C94049B8273049D12D78A7.edm" localSheetId="13" hidden="1">#REF!</definedName>
    <definedName name="_bdm.104F6F05C0C94049B8273049D12D78A7.edm" localSheetId="1" hidden="1">#REF!</definedName>
    <definedName name="_bdm.104F6F05C0C94049B8273049D12D78A7.edm" hidden="1">#REF!</definedName>
    <definedName name="_bdm.105F5AC16CE3451AB7F94157D06AF057.edm" localSheetId="15" hidden="1">#REF!</definedName>
    <definedName name="_bdm.105F5AC16CE3451AB7F94157D06AF057.edm" localSheetId="16" hidden="1">#REF!</definedName>
    <definedName name="_bdm.105F5AC16CE3451AB7F94157D06AF057.edm" localSheetId="13" hidden="1">#REF!</definedName>
    <definedName name="_bdm.105F5AC16CE3451AB7F94157D06AF057.edm" localSheetId="1" hidden="1">#REF!</definedName>
    <definedName name="_bdm.105F5AC16CE3451AB7F94157D06AF057.edm" hidden="1">#REF!</definedName>
    <definedName name="_bdm.10FD6101D3044A91AC32A7AFC225150A.edm" localSheetId="15" hidden="1">#REF!</definedName>
    <definedName name="_bdm.10FD6101D3044A91AC32A7AFC225150A.edm" localSheetId="16" hidden="1">#REF!</definedName>
    <definedName name="_bdm.10FD6101D3044A91AC32A7AFC225150A.edm" localSheetId="13" hidden="1">#REF!</definedName>
    <definedName name="_bdm.10FD6101D3044A91AC32A7AFC225150A.edm" localSheetId="1" hidden="1">#REF!</definedName>
    <definedName name="_bdm.10FD6101D3044A91AC32A7AFC225150A.edm" hidden="1">#REF!</definedName>
    <definedName name="_bdm.112EF459CCEB40BFB37A70910CD9BB24.edm" localSheetId="15" hidden="1">#REF!</definedName>
    <definedName name="_bdm.112EF459CCEB40BFB37A70910CD9BB24.edm" localSheetId="16" hidden="1">#REF!</definedName>
    <definedName name="_bdm.112EF459CCEB40BFB37A70910CD9BB24.edm" localSheetId="13" hidden="1">#REF!</definedName>
    <definedName name="_bdm.112EF459CCEB40BFB37A70910CD9BB24.edm" localSheetId="1" hidden="1">#REF!</definedName>
    <definedName name="_bdm.112EF459CCEB40BFB37A70910CD9BB24.edm" hidden="1">#REF!</definedName>
    <definedName name="_bdm.11B6E253E20F4165A059BB8B502EC6E9.edm" localSheetId="15" hidden="1">#REF!</definedName>
    <definedName name="_bdm.11B6E253E20F4165A059BB8B502EC6E9.edm" localSheetId="16" hidden="1">#REF!</definedName>
    <definedName name="_bdm.11B6E253E20F4165A059BB8B502EC6E9.edm" localSheetId="13" hidden="1">#REF!</definedName>
    <definedName name="_bdm.11B6E253E20F4165A059BB8B502EC6E9.edm" localSheetId="1" hidden="1">#REF!</definedName>
    <definedName name="_bdm.11B6E253E20F4165A059BB8B502EC6E9.edm" hidden="1">#REF!</definedName>
    <definedName name="_bdm.11F5DB3FE3254A10959DD19875DA5D6F.edm" localSheetId="15" hidden="1">#REF!</definedName>
    <definedName name="_bdm.11F5DB3FE3254A10959DD19875DA5D6F.edm" localSheetId="16" hidden="1">#REF!</definedName>
    <definedName name="_bdm.11F5DB3FE3254A10959DD19875DA5D6F.edm" localSheetId="13" hidden="1">#REF!</definedName>
    <definedName name="_bdm.11F5DB3FE3254A10959DD19875DA5D6F.edm" localSheetId="1" hidden="1">#REF!</definedName>
    <definedName name="_bdm.11F5DB3FE3254A10959DD19875DA5D6F.edm" hidden="1">#REF!</definedName>
    <definedName name="_bdm.13327EB8297746C9BD8302AA599F8105.edm" localSheetId="15" hidden="1">#REF!</definedName>
    <definedName name="_bdm.13327EB8297746C9BD8302AA599F8105.edm" localSheetId="16" hidden="1">#REF!</definedName>
    <definedName name="_bdm.13327EB8297746C9BD8302AA599F8105.edm" localSheetId="13" hidden="1">#REF!</definedName>
    <definedName name="_bdm.13327EB8297746C9BD8302AA599F8105.edm" localSheetId="1" hidden="1">#REF!</definedName>
    <definedName name="_bdm.13327EB8297746C9BD8302AA599F8105.edm" hidden="1">#REF!</definedName>
    <definedName name="_bdm.13541A28BBC04640A2DE787BDCAFEA1D.edm" localSheetId="15" hidden="1">#REF!</definedName>
    <definedName name="_bdm.13541A28BBC04640A2DE787BDCAFEA1D.edm" localSheetId="16" hidden="1">#REF!</definedName>
    <definedName name="_bdm.13541A28BBC04640A2DE787BDCAFEA1D.edm" localSheetId="13" hidden="1">#REF!</definedName>
    <definedName name="_bdm.13541A28BBC04640A2DE787BDCAFEA1D.edm" localSheetId="1" hidden="1">#REF!</definedName>
    <definedName name="_bdm.13541A28BBC04640A2DE787BDCAFEA1D.edm" hidden="1">#REF!</definedName>
    <definedName name="_bdm.1382B97A682E4164B91D9FCAA270A19F.edm" localSheetId="15" hidden="1">#REF!</definedName>
    <definedName name="_bdm.1382B97A682E4164B91D9FCAA270A19F.edm" localSheetId="13" hidden="1">#REF!</definedName>
    <definedName name="_bdm.1382B97A682E4164B91D9FCAA270A19F.edm" localSheetId="1" hidden="1">#REF!</definedName>
    <definedName name="_bdm.1382B97A682E4164B91D9FCAA270A19F.edm" hidden="1">#REF!</definedName>
    <definedName name="_bdm.13934B8613594178AF2A247F139C0462.edm" localSheetId="15" hidden="1">#REF!</definedName>
    <definedName name="_bdm.13934B8613594178AF2A247F139C0462.edm" localSheetId="16" hidden="1">#REF!</definedName>
    <definedName name="_bdm.13934B8613594178AF2A247F139C0462.edm" localSheetId="13" hidden="1">#REF!</definedName>
    <definedName name="_bdm.13934B8613594178AF2A247F139C0462.edm" localSheetId="1" hidden="1">#REF!</definedName>
    <definedName name="_bdm.13934B8613594178AF2A247F139C0462.edm" hidden="1">#REF!</definedName>
    <definedName name="_bdm.14265128D1844E7B9E03C9E38A4CBB46.edm" localSheetId="15" hidden="1">#REF!</definedName>
    <definedName name="_bdm.14265128D1844E7B9E03C9E38A4CBB46.edm" localSheetId="16" hidden="1">#REF!</definedName>
    <definedName name="_bdm.14265128D1844E7B9E03C9E38A4CBB46.edm" localSheetId="13" hidden="1">#REF!</definedName>
    <definedName name="_bdm.14265128D1844E7B9E03C9E38A4CBB46.edm" localSheetId="1" hidden="1">#REF!</definedName>
    <definedName name="_bdm.14265128D1844E7B9E03C9E38A4CBB46.edm" hidden="1">#REF!</definedName>
    <definedName name="_bdm.1457E99F65E3492C8F379ED3CA80EC92.edm" localSheetId="15" hidden="1">#REF!</definedName>
    <definedName name="_bdm.1457E99F65E3492C8F379ED3CA80EC92.edm" localSheetId="16" hidden="1">#REF!</definedName>
    <definedName name="_bdm.1457E99F65E3492C8F379ED3CA80EC92.edm" localSheetId="13" hidden="1">#REF!</definedName>
    <definedName name="_bdm.1457E99F65E3492C8F379ED3CA80EC92.edm" localSheetId="1" hidden="1">#REF!</definedName>
    <definedName name="_bdm.1457E99F65E3492C8F379ED3CA80EC92.edm" hidden="1">#REF!</definedName>
    <definedName name="_bdm.145EE23F812F41DE94EDEFC3F88322EE.edm" localSheetId="15" hidden="1">#REF!</definedName>
    <definedName name="_bdm.145EE23F812F41DE94EDEFC3F88322EE.edm" localSheetId="16" hidden="1">#REF!</definedName>
    <definedName name="_bdm.145EE23F812F41DE94EDEFC3F88322EE.edm" localSheetId="13" hidden="1">#REF!</definedName>
    <definedName name="_bdm.145EE23F812F41DE94EDEFC3F88322EE.edm" localSheetId="1" hidden="1">#REF!</definedName>
    <definedName name="_bdm.145EE23F812F41DE94EDEFC3F88322EE.edm" hidden="1">#REF!</definedName>
    <definedName name="_bdm.1513862873B74ACA896F2FD39B33185D.edm" localSheetId="15" hidden="1">#REF!</definedName>
    <definedName name="_bdm.1513862873B74ACA896F2FD39B33185D.edm" localSheetId="16" hidden="1">#REF!</definedName>
    <definedName name="_bdm.1513862873B74ACA896F2FD39B33185D.edm" localSheetId="13" hidden="1">#REF!</definedName>
    <definedName name="_bdm.1513862873B74ACA896F2FD39B33185D.edm" localSheetId="1" hidden="1">#REF!</definedName>
    <definedName name="_bdm.1513862873B74ACA896F2FD39B33185D.edm" hidden="1">#REF!</definedName>
    <definedName name="_bdm.159131AE17C4474DB79253158FE52D2D.edm" localSheetId="15" hidden="1">#REF!</definedName>
    <definedName name="_bdm.159131AE17C4474DB79253158FE52D2D.edm" localSheetId="16" hidden="1">#REF!</definedName>
    <definedName name="_bdm.159131AE17C4474DB79253158FE52D2D.edm" localSheetId="13" hidden="1">#REF!</definedName>
    <definedName name="_bdm.159131AE17C4474DB79253158FE52D2D.edm" localSheetId="1" hidden="1">#REF!</definedName>
    <definedName name="_bdm.159131AE17C4474DB79253158FE52D2D.edm" hidden="1">#REF!</definedName>
    <definedName name="_bdm.1723166B8915429C8E04ACD5980DBC13.edm" localSheetId="15" hidden="1">#REF!</definedName>
    <definedName name="_bdm.1723166B8915429C8E04ACD5980DBC13.edm" localSheetId="16" hidden="1">#REF!</definedName>
    <definedName name="_bdm.1723166B8915429C8E04ACD5980DBC13.edm" localSheetId="13" hidden="1">#REF!</definedName>
    <definedName name="_bdm.1723166B8915429C8E04ACD5980DBC13.edm" localSheetId="1" hidden="1">#REF!</definedName>
    <definedName name="_bdm.1723166B8915429C8E04ACD5980DBC13.edm" hidden="1">#REF!</definedName>
    <definedName name="_bdm.1742045E82944383903759E1B88E40ED.edm" localSheetId="15" hidden="1">#REF!</definedName>
    <definedName name="_bdm.1742045E82944383903759E1B88E40ED.edm" localSheetId="16" hidden="1">#REF!</definedName>
    <definedName name="_bdm.1742045E82944383903759E1B88E40ED.edm" localSheetId="13" hidden="1">#REF!</definedName>
    <definedName name="_bdm.1742045E82944383903759E1B88E40ED.edm" localSheetId="1" hidden="1">#REF!</definedName>
    <definedName name="_bdm.1742045E82944383903759E1B88E40ED.edm" hidden="1">#REF!</definedName>
    <definedName name="_bdm.1778CD5F23A84B9C958C35079428C458.edm" localSheetId="15" hidden="1">#REF!</definedName>
    <definedName name="_bdm.1778CD5F23A84B9C958C35079428C458.edm" localSheetId="16" hidden="1">#REF!</definedName>
    <definedName name="_bdm.1778CD5F23A84B9C958C35079428C458.edm" localSheetId="13" hidden="1">#REF!</definedName>
    <definedName name="_bdm.1778CD5F23A84B9C958C35079428C458.edm" localSheetId="1" hidden="1">#REF!</definedName>
    <definedName name="_bdm.1778CD5F23A84B9C958C35079428C458.edm" hidden="1">#REF!</definedName>
    <definedName name="_bdm.17F2DFB68B174A4CAC6CC6FFBBA9156B.edm" localSheetId="15" hidden="1">#REF!</definedName>
    <definedName name="_bdm.17F2DFB68B174A4CAC6CC6FFBBA9156B.edm" localSheetId="16" hidden="1">#REF!</definedName>
    <definedName name="_bdm.17F2DFB68B174A4CAC6CC6FFBBA9156B.edm" localSheetId="13" hidden="1">#REF!</definedName>
    <definedName name="_bdm.17F2DFB68B174A4CAC6CC6FFBBA9156B.edm" localSheetId="1" hidden="1">#REF!</definedName>
    <definedName name="_bdm.17F2DFB68B174A4CAC6CC6FFBBA9156B.edm" hidden="1">#REF!</definedName>
    <definedName name="_bdm.1905DE2AACD5443187DF406527CA3564.edm" localSheetId="15" hidden="1">#REF!</definedName>
    <definedName name="_bdm.1905DE2AACD5443187DF406527CA3564.edm" localSheetId="16" hidden="1">#REF!</definedName>
    <definedName name="_bdm.1905DE2AACD5443187DF406527CA3564.edm" localSheetId="13" hidden="1">#REF!</definedName>
    <definedName name="_bdm.1905DE2AACD5443187DF406527CA3564.edm" localSheetId="1" hidden="1">#REF!</definedName>
    <definedName name="_bdm.1905DE2AACD5443187DF406527CA3564.edm" hidden="1">#REF!</definedName>
    <definedName name="_bdm.1992DCE0ABAB447D90AF94A11031DF3E.edm" localSheetId="15" hidden="1">#REF!</definedName>
    <definedName name="_bdm.1992DCE0ABAB447D90AF94A11031DF3E.edm" localSheetId="16" hidden="1">#REF!</definedName>
    <definedName name="_bdm.1992DCE0ABAB447D90AF94A11031DF3E.edm" localSheetId="13" hidden="1">#REF!</definedName>
    <definedName name="_bdm.1992DCE0ABAB447D90AF94A11031DF3E.edm" localSheetId="1" hidden="1">#REF!</definedName>
    <definedName name="_bdm.1992DCE0ABAB447D90AF94A11031DF3E.edm" hidden="1">#REF!</definedName>
    <definedName name="_bdm.199BAC4722EE4AA69FA5C2905CA47547.edm" localSheetId="15" hidden="1">#REF!</definedName>
    <definedName name="_bdm.199BAC4722EE4AA69FA5C2905CA47547.edm" localSheetId="16" hidden="1">#REF!</definedName>
    <definedName name="_bdm.199BAC4722EE4AA69FA5C2905CA47547.edm" localSheetId="13" hidden="1">#REF!</definedName>
    <definedName name="_bdm.199BAC4722EE4AA69FA5C2905CA47547.edm" localSheetId="1" hidden="1">#REF!</definedName>
    <definedName name="_bdm.199BAC4722EE4AA69FA5C2905CA47547.edm" hidden="1">#REF!</definedName>
    <definedName name="_bdm.1A58F3F46C804398B9B0E2E815B7AF81.edm" localSheetId="15" hidden="1">#REF!</definedName>
    <definedName name="_bdm.1A58F3F46C804398B9B0E2E815B7AF81.edm" localSheetId="16" hidden="1">#REF!</definedName>
    <definedName name="_bdm.1A58F3F46C804398B9B0E2E815B7AF81.edm" localSheetId="13" hidden="1">#REF!</definedName>
    <definedName name="_bdm.1A58F3F46C804398B9B0E2E815B7AF81.edm" localSheetId="1" hidden="1">#REF!</definedName>
    <definedName name="_bdm.1A58F3F46C804398B9B0E2E815B7AF81.edm" hidden="1">#REF!</definedName>
    <definedName name="_bdm.1B1817AC9B2F492C9FC87266DAEDEA91.edm" localSheetId="15" hidden="1">#REF!</definedName>
    <definedName name="_bdm.1B1817AC9B2F492C9FC87266DAEDEA91.edm" localSheetId="16" hidden="1">#REF!</definedName>
    <definedName name="_bdm.1B1817AC9B2F492C9FC87266DAEDEA91.edm" localSheetId="13" hidden="1">#REF!</definedName>
    <definedName name="_bdm.1B1817AC9B2F492C9FC87266DAEDEA91.edm" localSheetId="1" hidden="1">#REF!</definedName>
    <definedName name="_bdm.1B1817AC9B2F492C9FC87266DAEDEA91.edm" hidden="1">#REF!</definedName>
    <definedName name="_bdm.1B23E8991F584EE7BB6DA14CAC83BA77.edm" localSheetId="15" hidden="1">#REF!</definedName>
    <definedName name="_bdm.1B23E8991F584EE7BB6DA14CAC83BA77.edm" localSheetId="16" hidden="1">#REF!</definedName>
    <definedName name="_bdm.1B23E8991F584EE7BB6DA14CAC83BA77.edm" localSheetId="13" hidden="1">#REF!</definedName>
    <definedName name="_bdm.1B23E8991F584EE7BB6DA14CAC83BA77.edm" localSheetId="1" hidden="1">#REF!</definedName>
    <definedName name="_bdm.1B23E8991F584EE7BB6DA14CAC83BA77.edm" hidden="1">#REF!</definedName>
    <definedName name="_bdm.1BEDFCDB44FB4CF5BAB789AC2F07D9F1.edm" localSheetId="15" hidden="1">#REF!</definedName>
    <definedName name="_bdm.1BEDFCDB44FB4CF5BAB789AC2F07D9F1.edm" localSheetId="16" hidden="1">#REF!</definedName>
    <definedName name="_bdm.1BEDFCDB44FB4CF5BAB789AC2F07D9F1.edm" localSheetId="13" hidden="1">#REF!</definedName>
    <definedName name="_bdm.1BEDFCDB44FB4CF5BAB789AC2F07D9F1.edm" localSheetId="1" hidden="1">#REF!</definedName>
    <definedName name="_bdm.1BEDFCDB44FB4CF5BAB789AC2F07D9F1.edm" hidden="1">#REF!</definedName>
    <definedName name="_bdm.1BFC517AC1BC4A74A1B1CA66255B2661.edm" localSheetId="15" hidden="1">#REF!</definedName>
    <definedName name="_bdm.1BFC517AC1BC4A74A1B1CA66255B2661.edm" localSheetId="16" hidden="1">#REF!</definedName>
    <definedName name="_bdm.1BFC517AC1BC4A74A1B1CA66255B2661.edm" localSheetId="13" hidden="1">#REF!</definedName>
    <definedName name="_bdm.1BFC517AC1BC4A74A1B1CA66255B2661.edm" localSheetId="1" hidden="1">#REF!</definedName>
    <definedName name="_bdm.1BFC517AC1BC4A74A1B1CA66255B2661.edm" hidden="1">#REF!</definedName>
    <definedName name="_bdm.1C3341A93C3347A291DFD443F1436FC3.edm" localSheetId="15" hidden="1">#REF!</definedName>
    <definedName name="_bdm.1C3341A93C3347A291DFD443F1436FC3.edm" localSheetId="16" hidden="1">#REF!</definedName>
    <definedName name="_bdm.1C3341A93C3347A291DFD443F1436FC3.edm" localSheetId="13" hidden="1">#REF!</definedName>
    <definedName name="_bdm.1C3341A93C3347A291DFD443F1436FC3.edm" localSheetId="1" hidden="1">#REF!</definedName>
    <definedName name="_bdm.1C3341A93C3347A291DFD443F1436FC3.edm" hidden="1">#REF!</definedName>
    <definedName name="_bdm.1C33B6DACF5B4F0485FE37382C6D82D8.edm" localSheetId="15" hidden="1">#REF!</definedName>
    <definedName name="_bdm.1C33B6DACF5B4F0485FE37382C6D82D8.edm" localSheetId="16" hidden="1">#REF!</definedName>
    <definedName name="_bdm.1C33B6DACF5B4F0485FE37382C6D82D8.edm" localSheetId="13" hidden="1">#REF!</definedName>
    <definedName name="_bdm.1C33B6DACF5B4F0485FE37382C6D82D8.edm" localSheetId="1" hidden="1">#REF!</definedName>
    <definedName name="_bdm.1C33B6DACF5B4F0485FE37382C6D82D8.edm" hidden="1">#REF!</definedName>
    <definedName name="_bdm.1C42ED74AD1E4440BAFBADB4241A2C57.edm" localSheetId="15" hidden="1">#REF!</definedName>
    <definedName name="_bdm.1C42ED74AD1E4440BAFBADB4241A2C57.edm" localSheetId="16" hidden="1">#REF!</definedName>
    <definedName name="_bdm.1C42ED74AD1E4440BAFBADB4241A2C57.edm" localSheetId="13" hidden="1">#REF!</definedName>
    <definedName name="_bdm.1C42ED74AD1E4440BAFBADB4241A2C57.edm" localSheetId="1" hidden="1">#REF!</definedName>
    <definedName name="_bdm.1C42ED74AD1E4440BAFBADB4241A2C57.edm" hidden="1">#REF!</definedName>
    <definedName name="_bdm.1C718D928C564921A764FDE7A57C4FC5.edm" localSheetId="15" hidden="1">#REF!</definedName>
    <definedName name="_bdm.1C718D928C564921A764FDE7A57C4FC5.edm" localSheetId="16" hidden="1">#REF!</definedName>
    <definedName name="_bdm.1C718D928C564921A764FDE7A57C4FC5.edm" localSheetId="13" hidden="1">#REF!</definedName>
    <definedName name="_bdm.1C718D928C564921A764FDE7A57C4FC5.edm" localSheetId="1" hidden="1">#REF!</definedName>
    <definedName name="_bdm.1C718D928C564921A764FDE7A57C4FC5.edm" hidden="1">#REF!</definedName>
    <definedName name="_bdm.1C8B108A290B48E2933DE9D041A93B5D.edm" localSheetId="15" hidden="1">#REF!</definedName>
    <definedName name="_bdm.1C8B108A290B48E2933DE9D041A93B5D.edm" localSheetId="16" hidden="1">#REF!</definedName>
    <definedName name="_bdm.1C8B108A290B48E2933DE9D041A93B5D.edm" localSheetId="13" hidden="1">#REF!</definedName>
    <definedName name="_bdm.1C8B108A290B48E2933DE9D041A93B5D.edm" localSheetId="1" hidden="1">#REF!</definedName>
    <definedName name="_bdm.1C8B108A290B48E2933DE9D041A93B5D.edm" hidden="1">#REF!</definedName>
    <definedName name="_bdm.1C90D95FFE0C4DBF9F2C689514605890.edm" localSheetId="15" hidden="1">#REF!</definedName>
    <definedName name="_bdm.1C90D95FFE0C4DBF9F2C689514605890.edm" localSheetId="16" hidden="1">#REF!</definedName>
    <definedName name="_bdm.1C90D95FFE0C4DBF9F2C689514605890.edm" localSheetId="13" hidden="1">#REF!</definedName>
    <definedName name="_bdm.1C90D95FFE0C4DBF9F2C689514605890.edm" localSheetId="1" hidden="1">#REF!</definedName>
    <definedName name="_bdm.1C90D95FFE0C4DBF9F2C689514605890.edm" hidden="1">#REF!</definedName>
    <definedName name="_bdm.1CF15571965E40C48BC9B3E88700B695.edm" localSheetId="15" hidden="1">#REF!</definedName>
    <definedName name="_bdm.1CF15571965E40C48BC9B3E88700B695.edm" localSheetId="16" hidden="1">#REF!</definedName>
    <definedName name="_bdm.1CF15571965E40C48BC9B3E88700B695.edm" localSheetId="13" hidden="1">#REF!</definedName>
    <definedName name="_bdm.1CF15571965E40C48BC9B3E88700B695.edm" localSheetId="1" hidden="1">#REF!</definedName>
    <definedName name="_bdm.1CF15571965E40C48BC9B3E88700B695.edm" hidden="1">#REF!</definedName>
    <definedName name="_bdm.1D4150E01C5442C79C5B26F1830A9AD9.edm" localSheetId="15" hidden="1">#REF!</definedName>
    <definedName name="_bdm.1D4150E01C5442C79C5B26F1830A9AD9.edm" localSheetId="16" hidden="1">#REF!</definedName>
    <definedName name="_bdm.1D4150E01C5442C79C5B26F1830A9AD9.edm" localSheetId="13" hidden="1">#REF!</definedName>
    <definedName name="_bdm.1D4150E01C5442C79C5B26F1830A9AD9.edm" localSheetId="1" hidden="1">#REF!</definedName>
    <definedName name="_bdm.1D4150E01C5442C79C5B26F1830A9AD9.edm" hidden="1">#REF!</definedName>
    <definedName name="_bdm.1D6D5D345DFC481896A4735E7CC72831.edm" localSheetId="15" hidden="1">#REF!</definedName>
    <definedName name="_bdm.1D6D5D345DFC481896A4735E7CC72831.edm" localSheetId="16" hidden="1">#REF!</definedName>
    <definedName name="_bdm.1D6D5D345DFC481896A4735E7CC72831.edm" localSheetId="13" hidden="1">#REF!</definedName>
    <definedName name="_bdm.1D6D5D345DFC481896A4735E7CC72831.edm" localSheetId="1" hidden="1">#REF!</definedName>
    <definedName name="_bdm.1D6D5D345DFC481896A4735E7CC72831.edm" hidden="1">#REF!</definedName>
    <definedName name="_bdm.1E1637BD2FED42428B1A8278E4FD58B1.edm" localSheetId="15" hidden="1">#REF!</definedName>
    <definedName name="_bdm.1E1637BD2FED42428B1A8278E4FD58B1.edm" localSheetId="16" hidden="1">#REF!</definedName>
    <definedName name="_bdm.1E1637BD2FED42428B1A8278E4FD58B1.edm" localSheetId="13" hidden="1">#REF!</definedName>
    <definedName name="_bdm.1E1637BD2FED42428B1A8278E4FD58B1.edm" localSheetId="1" hidden="1">#REF!</definedName>
    <definedName name="_bdm.1E1637BD2FED42428B1A8278E4FD58B1.edm" hidden="1">#REF!</definedName>
    <definedName name="_bdm.1E2C9A33CBD34F71A61CFC2F7857C901.edm" localSheetId="15" hidden="1">#REF!</definedName>
    <definedName name="_bdm.1E2C9A33CBD34F71A61CFC2F7857C901.edm" localSheetId="16" hidden="1">#REF!</definedName>
    <definedName name="_bdm.1E2C9A33CBD34F71A61CFC2F7857C901.edm" localSheetId="13" hidden="1">#REF!</definedName>
    <definedName name="_bdm.1E2C9A33CBD34F71A61CFC2F7857C901.edm" localSheetId="1" hidden="1">#REF!</definedName>
    <definedName name="_bdm.1E2C9A33CBD34F71A61CFC2F7857C901.edm" hidden="1">#REF!</definedName>
    <definedName name="_bdm.1F1CCD7BE18B4A759E50B270AAA7C8CD.edm" localSheetId="15" hidden="1">#REF!</definedName>
    <definedName name="_bdm.1F1CCD7BE18B4A759E50B270AAA7C8CD.edm" localSheetId="16" hidden="1">#REF!</definedName>
    <definedName name="_bdm.1F1CCD7BE18B4A759E50B270AAA7C8CD.edm" localSheetId="13" hidden="1">#REF!</definedName>
    <definedName name="_bdm.1F1CCD7BE18B4A759E50B270AAA7C8CD.edm" localSheetId="1" hidden="1">#REF!</definedName>
    <definedName name="_bdm.1F1CCD7BE18B4A759E50B270AAA7C8CD.edm" hidden="1">#REF!</definedName>
    <definedName name="_bdm.1F2FE3C7713E4A4099DB3536D2FBF87D.edm" localSheetId="15" hidden="1">#REF!</definedName>
    <definedName name="_bdm.1F2FE3C7713E4A4099DB3536D2FBF87D.edm" localSheetId="16" hidden="1">#REF!</definedName>
    <definedName name="_bdm.1F2FE3C7713E4A4099DB3536D2FBF87D.edm" localSheetId="13" hidden="1">#REF!</definedName>
    <definedName name="_bdm.1F2FE3C7713E4A4099DB3536D2FBF87D.edm" localSheetId="1" hidden="1">#REF!</definedName>
    <definedName name="_bdm.1F2FE3C7713E4A4099DB3536D2FBF87D.edm" hidden="1">#REF!</definedName>
    <definedName name="_bdm.2162366EB4F44602B605B97531295E7B.edm" localSheetId="15" hidden="1">#REF!</definedName>
    <definedName name="_bdm.2162366EB4F44602B605B97531295E7B.edm" localSheetId="16" hidden="1">#REF!</definedName>
    <definedName name="_bdm.2162366EB4F44602B605B97531295E7B.edm" localSheetId="13" hidden="1">#REF!</definedName>
    <definedName name="_bdm.2162366EB4F44602B605B97531295E7B.edm" localSheetId="1" hidden="1">#REF!</definedName>
    <definedName name="_bdm.2162366EB4F44602B605B97531295E7B.edm" hidden="1">#REF!</definedName>
    <definedName name="_bdm.21864C9EFFBB416393DFC781C6154060.edm" localSheetId="15" hidden="1">#REF!</definedName>
    <definedName name="_bdm.21864C9EFFBB416393DFC781C6154060.edm" localSheetId="16" hidden="1">#REF!</definedName>
    <definedName name="_bdm.21864C9EFFBB416393DFC781C6154060.edm" localSheetId="13" hidden="1">#REF!</definedName>
    <definedName name="_bdm.21864C9EFFBB416393DFC781C6154060.edm" localSheetId="1" hidden="1">#REF!</definedName>
    <definedName name="_bdm.21864C9EFFBB416393DFC781C6154060.edm" hidden="1">#REF!</definedName>
    <definedName name="_bdm.21C26C7E46434ED9BD1745E123CD9299.edm" localSheetId="15" hidden="1">#REF!</definedName>
    <definedName name="_bdm.21C26C7E46434ED9BD1745E123CD9299.edm" localSheetId="16" hidden="1">#REF!</definedName>
    <definedName name="_bdm.21C26C7E46434ED9BD1745E123CD9299.edm" localSheetId="13" hidden="1">#REF!</definedName>
    <definedName name="_bdm.21C26C7E46434ED9BD1745E123CD9299.edm" localSheetId="1" hidden="1">#REF!</definedName>
    <definedName name="_bdm.21C26C7E46434ED9BD1745E123CD9299.edm" hidden="1">#REF!</definedName>
    <definedName name="_bdm.22EC5BBC1451452FB4D4164F95954DBD.edm" localSheetId="15" hidden="1">#REF!</definedName>
    <definedName name="_bdm.22EC5BBC1451452FB4D4164F95954DBD.edm" localSheetId="16" hidden="1">#REF!</definedName>
    <definedName name="_bdm.22EC5BBC1451452FB4D4164F95954DBD.edm" localSheetId="13" hidden="1">#REF!</definedName>
    <definedName name="_bdm.22EC5BBC1451452FB4D4164F95954DBD.edm" localSheetId="1" hidden="1">#REF!</definedName>
    <definedName name="_bdm.22EC5BBC1451452FB4D4164F95954DBD.edm" hidden="1">#REF!</definedName>
    <definedName name="_bdm.22F33225B39D4337ABAC0EB37AD3C487.edm" localSheetId="15" hidden="1">#REF!</definedName>
    <definedName name="_bdm.22F33225B39D4337ABAC0EB37AD3C487.edm" localSheetId="16" hidden="1">#REF!</definedName>
    <definedName name="_bdm.22F33225B39D4337ABAC0EB37AD3C487.edm" localSheetId="13" hidden="1">#REF!</definedName>
    <definedName name="_bdm.22F33225B39D4337ABAC0EB37AD3C487.edm" localSheetId="1" hidden="1">#REF!</definedName>
    <definedName name="_bdm.22F33225B39D4337ABAC0EB37AD3C487.edm" hidden="1">#REF!</definedName>
    <definedName name="_bdm.23A7117B6FC24056A7749AC671D45D7A.edm" localSheetId="15" hidden="1">#REF!</definedName>
    <definedName name="_bdm.23A7117B6FC24056A7749AC671D45D7A.edm" localSheetId="16" hidden="1">#REF!</definedName>
    <definedName name="_bdm.23A7117B6FC24056A7749AC671D45D7A.edm" localSheetId="13" hidden="1">#REF!</definedName>
    <definedName name="_bdm.23A7117B6FC24056A7749AC671D45D7A.edm" localSheetId="1" hidden="1">#REF!</definedName>
    <definedName name="_bdm.23A7117B6FC24056A7749AC671D45D7A.edm" hidden="1">#REF!</definedName>
    <definedName name="_bdm.23C123D64937436085D4D8A34EB61D66.edm" localSheetId="15" hidden="1">#REF!</definedName>
    <definedName name="_bdm.23C123D64937436085D4D8A34EB61D66.edm" localSheetId="16" hidden="1">#REF!</definedName>
    <definedName name="_bdm.23C123D64937436085D4D8A34EB61D66.edm" localSheetId="13" hidden="1">#REF!</definedName>
    <definedName name="_bdm.23C123D64937436085D4D8A34EB61D66.edm" localSheetId="1" hidden="1">#REF!</definedName>
    <definedName name="_bdm.23C123D64937436085D4D8A34EB61D66.edm" hidden="1">#REF!</definedName>
    <definedName name="_bdm.2476D881D1BE48C495C9ABBA4F63F46B.edm" localSheetId="15" hidden="1">#REF!</definedName>
    <definedName name="_bdm.2476D881D1BE48C495C9ABBA4F63F46B.edm" localSheetId="16" hidden="1">#REF!</definedName>
    <definedName name="_bdm.2476D881D1BE48C495C9ABBA4F63F46B.edm" localSheetId="13" hidden="1">#REF!</definedName>
    <definedName name="_bdm.2476D881D1BE48C495C9ABBA4F63F46B.edm" localSheetId="1" hidden="1">#REF!</definedName>
    <definedName name="_bdm.2476D881D1BE48C495C9ABBA4F63F46B.edm" hidden="1">#REF!</definedName>
    <definedName name="_bdm.2483D222757D48A7A21F7CD0AF240FFD.edm" localSheetId="15" hidden="1">#REF!</definedName>
    <definedName name="_bdm.2483D222757D48A7A21F7CD0AF240FFD.edm" localSheetId="16" hidden="1">#REF!</definedName>
    <definedName name="_bdm.2483D222757D48A7A21F7CD0AF240FFD.edm" localSheetId="13" hidden="1">#REF!</definedName>
    <definedName name="_bdm.2483D222757D48A7A21F7CD0AF240FFD.edm" localSheetId="1" hidden="1">#REF!</definedName>
    <definedName name="_bdm.2483D222757D48A7A21F7CD0AF240FFD.edm" hidden="1">#REF!</definedName>
    <definedName name="_bdm.24A66B0DC57D457A94EF1BCC900E6992.edm" localSheetId="15" hidden="1">#REF!</definedName>
    <definedName name="_bdm.24A66B0DC57D457A94EF1BCC900E6992.edm" localSheetId="16" hidden="1">#REF!</definedName>
    <definedName name="_bdm.24A66B0DC57D457A94EF1BCC900E6992.edm" localSheetId="13" hidden="1">#REF!</definedName>
    <definedName name="_bdm.24A66B0DC57D457A94EF1BCC900E6992.edm" localSheetId="1" hidden="1">#REF!</definedName>
    <definedName name="_bdm.24A66B0DC57D457A94EF1BCC900E6992.edm" hidden="1">#REF!</definedName>
    <definedName name="_bdm.251F23ACC0D844DF81A6FE0AB53A951C.edm" localSheetId="15" hidden="1">#REF!</definedName>
    <definedName name="_bdm.251F23ACC0D844DF81A6FE0AB53A951C.edm" localSheetId="16" hidden="1">#REF!</definedName>
    <definedName name="_bdm.251F23ACC0D844DF81A6FE0AB53A951C.edm" localSheetId="13" hidden="1">#REF!</definedName>
    <definedName name="_bdm.251F23ACC0D844DF81A6FE0AB53A951C.edm" localSheetId="1" hidden="1">#REF!</definedName>
    <definedName name="_bdm.251F23ACC0D844DF81A6FE0AB53A951C.edm" hidden="1">#REF!</definedName>
    <definedName name="_bdm.2540057FCAA5450FAA69B95891AE9BCC.edm" localSheetId="15" hidden="1">#REF!</definedName>
    <definedName name="_bdm.2540057FCAA5450FAA69B95891AE9BCC.edm" localSheetId="16" hidden="1">#REF!</definedName>
    <definedName name="_bdm.2540057FCAA5450FAA69B95891AE9BCC.edm" localSheetId="13" hidden="1">#REF!</definedName>
    <definedName name="_bdm.2540057FCAA5450FAA69B95891AE9BCC.edm" localSheetId="1" hidden="1">#REF!</definedName>
    <definedName name="_bdm.2540057FCAA5450FAA69B95891AE9BCC.edm" hidden="1">#REF!</definedName>
    <definedName name="_bdm.255C4024F75B41BCA4B1DC6109478FCC.edm" localSheetId="15" hidden="1">#REF!</definedName>
    <definedName name="_bdm.255C4024F75B41BCA4B1DC6109478FCC.edm" localSheetId="16" hidden="1">#REF!</definedName>
    <definedName name="_bdm.255C4024F75B41BCA4B1DC6109478FCC.edm" localSheetId="13" hidden="1">#REF!</definedName>
    <definedName name="_bdm.255C4024F75B41BCA4B1DC6109478FCC.edm" localSheetId="1" hidden="1">#REF!</definedName>
    <definedName name="_bdm.255C4024F75B41BCA4B1DC6109478FCC.edm" hidden="1">#REF!</definedName>
    <definedName name="_bdm.25AFD66B1A03450C99C159C1CE70BA9A.edm" localSheetId="15" hidden="1">#REF!</definedName>
    <definedName name="_bdm.25AFD66B1A03450C99C159C1CE70BA9A.edm" localSheetId="16" hidden="1">#REF!</definedName>
    <definedName name="_bdm.25AFD66B1A03450C99C159C1CE70BA9A.edm" localSheetId="13" hidden="1">#REF!</definedName>
    <definedName name="_bdm.25AFD66B1A03450C99C159C1CE70BA9A.edm" localSheetId="1" hidden="1">#REF!</definedName>
    <definedName name="_bdm.25AFD66B1A03450C99C159C1CE70BA9A.edm" hidden="1">#REF!</definedName>
    <definedName name="_bdm.25CFFA1718584E058DEB4F665D02D39E.edm" localSheetId="15" hidden="1">#REF!</definedName>
    <definedName name="_bdm.25CFFA1718584E058DEB4F665D02D39E.edm" localSheetId="16" hidden="1">#REF!</definedName>
    <definedName name="_bdm.25CFFA1718584E058DEB4F665D02D39E.edm" localSheetId="13" hidden="1">#REF!</definedName>
    <definedName name="_bdm.25CFFA1718584E058DEB4F665D02D39E.edm" localSheetId="1" hidden="1">#REF!</definedName>
    <definedName name="_bdm.25CFFA1718584E058DEB4F665D02D39E.edm" hidden="1">#REF!</definedName>
    <definedName name="_bdm.25F01B08AB5F41A38798300444D386A2.edm" localSheetId="15" hidden="1">#REF!</definedName>
    <definedName name="_bdm.25F01B08AB5F41A38798300444D386A2.edm" localSheetId="16" hidden="1">#REF!</definedName>
    <definedName name="_bdm.25F01B08AB5F41A38798300444D386A2.edm" localSheetId="13" hidden="1">#REF!</definedName>
    <definedName name="_bdm.25F01B08AB5F41A38798300444D386A2.edm" localSheetId="1" hidden="1">#REF!</definedName>
    <definedName name="_bdm.25F01B08AB5F41A38798300444D386A2.edm" hidden="1">#REF!</definedName>
    <definedName name="_bdm.2610E924B1BC45118D4FB30AF574EDB8.edm" localSheetId="15" hidden="1">#REF!</definedName>
    <definedName name="_bdm.2610E924B1BC45118D4FB30AF574EDB8.edm" localSheetId="16" hidden="1">#REF!</definedName>
    <definedName name="_bdm.2610E924B1BC45118D4FB30AF574EDB8.edm" localSheetId="13" hidden="1">#REF!</definedName>
    <definedName name="_bdm.2610E924B1BC45118D4FB30AF574EDB8.edm" localSheetId="1" hidden="1">#REF!</definedName>
    <definedName name="_bdm.2610E924B1BC45118D4FB30AF574EDB8.edm" hidden="1">#REF!</definedName>
    <definedName name="_bdm.26325CC9F1B84D3A946D156C3569648A.edm" localSheetId="15" hidden="1">#REF!</definedName>
    <definedName name="_bdm.26325CC9F1B84D3A946D156C3569648A.edm" localSheetId="16" hidden="1">#REF!</definedName>
    <definedName name="_bdm.26325CC9F1B84D3A946D156C3569648A.edm" localSheetId="13" hidden="1">#REF!</definedName>
    <definedName name="_bdm.26325CC9F1B84D3A946D156C3569648A.edm" localSheetId="1" hidden="1">#REF!</definedName>
    <definedName name="_bdm.26325CC9F1B84D3A946D156C3569648A.edm" hidden="1">#REF!</definedName>
    <definedName name="_bdm.268173A6BAF848AD9141B720449868BA.edm" localSheetId="15" hidden="1">#REF!</definedName>
    <definedName name="_bdm.268173A6BAF848AD9141B720449868BA.edm" localSheetId="16" hidden="1">#REF!</definedName>
    <definedName name="_bdm.268173A6BAF848AD9141B720449868BA.edm" localSheetId="13" hidden="1">#REF!</definedName>
    <definedName name="_bdm.268173A6BAF848AD9141B720449868BA.edm" localSheetId="1" hidden="1">#REF!</definedName>
    <definedName name="_bdm.268173A6BAF848AD9141B720449868BA.edm" hidden="1">#REF!</definedName>
    <definedName name="_bdm.26D560F45EE6405C92AEF0F8501D92B0.edm" localSheetId="15" hidden="1">#REF!</definedName>
    <definedName name="_bdm.26D560F45EE6405C92AEF0F8501D92B0.edm" localSheetId="16" hidden="1">#REF!</definedName>
    <definedName name="_bdm.26D560F45EE6405C92AEF0F8501D92B0.edm" localSheetId="13" hidden="1">#REF!</definedName>
    <definedName name="_bdm.26D560F45EE6405C92AEF0F8501D92B0.edm" localSheetId="1" hidden="1">#REF!</definedName>
    <definedName name="_bdm.26D560F45EE6405C92AEF0F8501D92B0.edm" hidden="1">#REF!</definedName>
    <definedName name="_bdm.2740A3A9B84941C68521BE6F58E0B2C1.edm" localSheetId="15" hidden="1">#REF!</definedName>
    <definedName name="_bdm.2740A3A9B84941C68521BE6F58E0B2C1.edm" localSheetId="16" hidden="1">#REF!</definedName>
    <definedName name="_bdm.2740A3A9B84941C68521BE6F58E0B2C1.edm" localSheetId="13" hidden="1">#REF!</definedName>
    <definedName name="_bdm.2740A3A9B84941C68521BE6F58E0B2C1.edm" localSheetId="1" hidden="1">#REF!</definedName>
    <definedName name="_bdm.2740A3A9B84941C68521BE6F58E0B2C1.edm" hidden="1">#REF!</definedName>
    <definedName name="_bdm.27478AF0D3064AE78C361D6DF414D73D.edm" localSheetId="15" hidden="1">#REF!</definedName>
    <definedName name="_bdm.27478AF0D3064AE78C361D6DF414D73D.edm" localSheetId="16" hidden="1">#REF!</definedName>
    <definedName name="_bdm.27478AF0D3064AE78C361D6DF414D73D.edm" localSheetId="13" hidden="1">#REF!</definedName>
    <definedName name="_bdm.27478AF0D3064AE78C361D6DF414D73D.edm" localSheetId="1" hidden="1">#REF!</definedName>
    <definedName name="_bdm.27478AF0D3064AE78C361D6DF414D73D.edm" hidden="1">#REF!</definedName>
    <definedName name="_bdm.277943D6B789441AA145D0AEE5196E61.edm" localSheetId="15" hidden="1">#REF!</definedName>
    <definedName name="_bdm.277943D6B789441AA145D0AEE5196E61.edm" localSheetId="16" hidden="1">#REF!</definedName>
    <definedName name="_bdm.277943D6B789441AA145D0AEE5196E61.edm" localSheetId="13" hidden="1">#REF!</definedName>
    <definedName name="_bdm.277943D6B789441AA145D0AEE5196E61.edm" localSheetId="1" hidden="1">#REF!</definedName>
    <definedName name="_bdm.277943D6B789441AA145D0AEE5196E61.edm" hidden="1">#REF!</definedName>
    <definedName name="_bdm.2796DE45CA6746C18584A9DD66C642AA.edm" localSheetId="15" hidden="1">#REF!</definedName>
    <definedName name="_bdm.2796DE45CA6746C18584A9DD66C642AA.edm" localSheetId="16" hidden="1">#REF!</definedName>
    <definedName name="_bdm.2796DE45CA6746C18584A9DD66C642AA.edm" localSheetId="13" hidden="1">#REF!</definedName>
    <definedName name="_bdm.2796DE45CA6746C18584A9DD66C642AA.edm" localSheetId="1" hidden="1">#REF!</definedName>
    <definedName name="_bdm.2796DE45CA6746C18584A9DD66C642AA.edm" hidden="1">#REF!</definedName>
    <definedName name="_bdm.28BF542A9EFC44C3965D2C2E832B66B3.edm" localSheetId="15" hidden="1">#REF!</definedName>
    <definedName name="_bdm.28BF542A9EFC44C3965D2C2E832B66B3.edm" localSheetId="16" hidden="1">#REF!</definedName>
    <definedName name="_bdm.28BF542A9EFC44C3965D2C2E832B66B3.edm" localSheetId="13" hidden="1">#REF!</definedName>
    <definedName name="_bdm.28BF542A9EFC44C3965D2C2E832B66B3.edm" localSheetId="1" hidden="1">#REF!</definedName>
    <definedName name="_bdm.28BF542A9EFC44C3965D2C2E832B66B3.edm" hidden="1">#REF!</definedName>
    <definedName name="_bdm.28EABF4D6F1B40408D7E41A5B063381B.edm" localSheetId="15" hidden="1">#REF!</definedName>
    <definedName name="_bdm.28EABF4D6F1B40408D7E41A5B063381B.edm" localSheetId="16" hidden="1">#REF!</definedName>
    <definedName name="_bdm.28EABF4D6F1B40408D7E41A5B063381B.edm" localSheetId="13" hidden="1">#REF!</definedName>
    <definedName name="_bdm.28EABF4D6F1B40408D7E41A5B063381B.edm" localSheetId="1" hidden="1">#REF!</definedName>
    <definedName name="_bdm.28EABF4D6F1B40408D7E41A5B063381B.edm" hidden="1">#REF!</definedName>
    <definedName name="_bdm.2907212533244F788A09B5129C1E33D3.edm" localSheetId="15" hidden="1">#REF!</definedName>
    <definedName name="_bdm.2907212533244F788A09B5129C1E33D3.edm" localSheetId="16" hidden="1">#REF!</definedName>
    <definedName name="_bdm.2907212533244F788A09B5129C1E33D3.edm" localSheetId="13" hidden="1">#REF!</definedName>
    <definedName name="_bdm.2907212533244F788A09B5129C1E33D3.edm" localSheetId="1" hidden="1">#REF!</definedName>
    <definedName name="_bdm.2907212533244F788A09B5129C1E33D3.edm" hidden="1">#REF!</definedName>
    <definedName name="_bdm.293E5EAC9951483CACC05514F4FE4236.edm" localSheetId="15" hidden="1">#REF!</definedName>
    <definedName name="_bdm.293E5EAC9951483CACC05514F4FE4236.edm" localSheetId="16" hidden="1">#REF!</definedName>
    <definedName name="_bdm.293E5EAC9951483CACC05514F4FE4236.edm" localSheetId="13" hidden="1">#REF!</definedName>
    <definedName name="_bdm.293E5EAC9951483CACC05514F4FE4236.edm" localSheetId="1" hidden="1">#REF!</definedName>
    <definedName name="_bdm.293E5EAC9951483CACC05514F4FE4236.edm" hidden="1">#REF!</definedName>
    <definedName name="_bdm.294298E5AFF146BABF3AC1B57B04049E.edm" localSheetId="15" hidden="1">#REF!</definedName>
    <definedName name="_bdm.294298E5AFF146BABF3AC1B57B04049E.edm" localSheetId="16" hidden="1">#REF!</definedName>
    <definedName name="_bdm.294298E5AFF146BABF3AC1B57B04049E.edm" localSheetId="13" hidden="1">#REF!</definedName>
    <definedName name="_bdm.294298E5AFF146BABF3AC1B57B04049E.edm" localSheetId="1" hidden="1">#REF!</definedName>
    <definedName name="_bdm.294298E5AFF146BABF3AC1B57B04049E.edm" hidden="1">#REF!</definedName>
    <definedName name="_bdm.2A33411F47264D17BE179D765878F3D7.edm" localSheetId="15" hidden="1">#REF!</definedName>
    <definedName name="_bdm.2A33411F47264D17BE179D765878F3D7.edm" localSheetId="16" hidden="1">#REF!</definedName>
    <definedName name="_bdm.2A33411F47264D17BE179D765878F3D7.edm" localSheetId="13" hidden="1">#REF!</definedName>
    <definedName name="_bdm.2A33411F47264D17BE179D765878F3D7.edm" localSheetId="1" hidden="1">#REF!</definedName>
    <definedName name="_bdm.2A33411F47264D17BE179D765878F3D7.edm" hidden="1">#REF!</definedName>
    <definedName name="_bdm.2A364E0003484EBA93EE98C1D6E36E53.edm" localSheetId="15" hidden="1">#REF!</definedName>
    <definedName name="_bdm.2A364E0003484EBA93EE98C1D6E36E53.edm" localSheetId="16" hidden="1">#REF!</definedName>
    <definedName name="_bdm.2A364E0003484EBA93EE98C1D6E36E53.edm" localSheetId="13" hidden="1">#REF!</definedName>
    <definedName name="_bdm.2A364E0003484EBA93EE98C1D6E36E53.edm" localSheetId="1" hidden="1">#REF!</definedName>
    <definedName name="_bdm.2A364E0003484EBA93EE98C1D6E36E53.edm" hidden="1">#REF!</definedName>
    <definedName name="_bdm.2A6F27EA570D4797A68B49238B40510C.edm" localSheetId="15" hidden="1">#REF!</definedName>
    <definedName name="_bdm.2A6F27EA570D4797A68B49238B40510C.edm" localSheetId="16" hidden="1">#REF!</definedName>
    <definedName name="_bdm.2A6F27EA570D4797A68B49238B40510C.edm" localSheetId="13" hidden="1">#REF!</definedName>
    <definedName name="_bdm.2A6F27EA570D4797A68B49238B40510C.edm" localSheetId="1" hidden="1">#REF!</definedName>
    <definedName name="_bdm.2A6F27EA570D4797A68B49238B40510C.edm" hidden="1">#REF!</definedName>
    <definedName name="_bdm.2ABC518468064363A8A44AB68A340FC7.edm" localSheetId="15" hidden="1">#REF!</definedName>
    <definedName name="_bdm.2ABC518468064363A8A44AB68A340FC7.edm" localSheetId="16" hidden="1">#REF!</definedName>
    <definedName name="_bdm.2ABC518468064363A8A44AB68A340FC7.edm" localSheetId="13" hidden="1">#REF!</definedName>
    <definedName name="_bdm.2ABC518468064363A8A44AB68A340FC7.edm" localSheetId="1" hidden="1">#REF!</definedName>
    <definedName name="_bdm.2ABC518468064363A8A44AB68A340FC7.edm" hidden="1">#REF!</definedName>
    <definedName name="_bdm.2ABF92567A8047858527243259D934D1.edm" localSheetId="15" hidden="1">#REF!</definedName>
    <definedName name="_bdm.2ABF92567A8047858527243259D934D1.edm" localSheetId="16" hidden="1">#REF!</definedName>
    <definedName name="_bdm.2ABF92567A8047858527243259D934D1.edm" localSheetId="13" hidden="1">#REF!</definedName>
    <definedName name="_bdm.2ABF92567A8047858527243259D934D1.edm" localSheetId="1" hidden="1">#REF!</definedName>
    <definedName name="_bdm.2ABF92567A8047858527243259D934D1.edm" hidden="1">#REF!</definedName>
    <definedName name="_bdm.2AC99D8FE5FF496588CA9790A65856C8.edm" localSheetId="15" hidden="1">#REF!</definedName>
    <definedName name="_bdm.2AC99D8FE5FF496588CA9790A65856C8.edm" localSheetId="16" hidden="1">#REF!</definedName>
    <definedName name="_bdm.2AC99D8FE5FF496588CA9790A65856C8.edm" localSheetId="13" hidden="1">#REF!</definedName>
    <definedName name="_bdm.2AC99D8FE5FF496588CA9790A65856C8.edm" localSheetId="1" hidden="1">#REF!</definedName>
    <definedName name="_bdm.2AC99D8FE5FF496588CA9790A65856C8.edm" hidden="1">#REF!</definedName>
    <definedName name="_bdm.2BCE809CB35340CE97D9AE2B81A0119F.edm" localSheetId="15" hidden="1">#REF!</definedName>
    <definedName name="_bdm.2BCE809CB35340CE97D9AE2B81A0119F.edm" localSheetId="16" hidden="1">#REF!</definedName>
    <definedName name="_bdm.2BCE809CB35340CE97D9AE2B81A0119F.edm" localSheetId="13" hidden="1">#REF!</definedName>
    <definedName name="_bdm.2BCE809CB35340CE97D9AE2B81A0119F.edm" localSheetId="1" hidden="1">#REF!</definedName>
    <definedName name="_bdm.2BCE809CB35340CE97D9AE2B81A0119F.edm" hidden="1">#REF!</definedName>
    <definedName name="_bdm.2C00E8FFAA5E4BF08B0D3CBB4145BB49.edm" localSheetId="15" hidden="1">#REF!</definedName>
    <definedName name="_bdm.2C00E8FFAA5E4BF08B0D3CBB4145BB49.edm" localSheetId="16" hidden="1">#REF!</definedName>
    <definedName name="_bdm.2C00E8FFAA5E4BF08B0D3CBB4145BB49.edm" localSheetId="13" hidden="1">#REF!</definedName>
    <definedName name="_bdm.2C00E8FFAA5E4BF08B0D3CBB4145BB49.edm" localSheetId="1" hidden="1">#REF!</definedName>
    <definedName name="_bdm.2C00E8FFAA5E4BF08B0D3CBB4145BB49.edm" hidden="1">#REF!</definedName>
    <definedName name="_bdm.2C18DBB30A35438B89A5EB7FFF52FEC5.edm" localSheetId="15" hidden="1">#REF!</definedName>
    <definedName name="_bdm.2C18DBB30A35438B89A5EB7FFF52FEC5.edm" localSheetId="16" hidden="1">#REF!</definedName>
    <definedName name="_bdm.2C18DBB30A35438B89A5EB7FFF52FEC5.edm" localSheetId="13" hidden="1">#REF!</definedName>
    <definedName name="_bdm.2C18DBB30A35438B89A5EB7FFF52FEC5.edm" localSheetId="1" hidden="1">#REF!</definedName>
    <definedName name="_bdm.2C18DBB30A35438B89A5EB7FFF52FEC5.edm" hidden="1">#REF!</definedName>
    <definedName name="_bdm.2C778BB54A8D4AF8BDADD45DE22199B7.edm" localSheetId="15" hidden="1">#REF!</definedName>
    <definedName name="_bdm.2C778BB54A8D4AF8BDADD45DE22199B7.edm" localSheetId="16" hidden="1">#REF!</definedName>
    <definedName name="_bdm.2C778BB54A8D4AF8BDADD45DE22199B7.edm" localSheetId="13" hidden="1">#REF!</definedName>
    <definedName name="_bdm.2C778BB54A8D4AF8BDADD45DE22199B7.edm" localSheetId="1" hidden="1">#REF!</definedName>
    <definedName name="_bdm.2C778BB54A8D4AF8BDADD45DE22199B7.edm" hidden="1">#REF!</definedName>
    <definedName name="_bdm.2CA63F0A97FF4BDCB38BBDBAE079E2C3.edm" localSheetId="15" hidden="1">#REF!</definedName>
    <definedName name="_bdm.2CA63F0A97FF4BDCB38BBDBAE079E2C3.edm" localSheetId="16" hidden="1">#REF!</definedName>
    <definedName name="_bdm.2CA63F0A97FF4BDCB38BBDBAE079E2C3.edm" localSheetId="13" hidden="1">#REF!</definedName>
    <definedName name="_bdm.2CA63F0A97FF4BDCB38BBDBAE079E2C3.edm" localSheetId="1" hidden="1">#REF!</definedName>
    <definedName name="_bdm.2CA63F0A97FF4BDCB38BBDBAE079E2C3.edm" hidden="1">#REF!</definedName>
    <definedName name="_bdm.2D64FA3EDEA542B784559A05DE8EAC4C.edm" localSheetId="15" hidden="1">#REF!</definedName>
    <definedName name="_bdm.2D64FA3EDEA542B784559A05DE8EAC4C.edm" localSheetId="16" hidden="1">#REF!</definedName>
    <definedName name="_bdm.2D64FA3EDEA542B784559A05DE8EAC4C.edm" localSheetId="13" hidden="1">#REF!</definedName>
    <definedName name="_bdm.2D64FA3EDEA542B784559A05DE8EAC4C.edm" localSheetId="1" hidden="1">#REF!</definedName>
    <definedName name="_bdm.2D64FA3EDEA542B784559A05DE8EAC4C.edm" hidden="1">#REF!</definedName>
    <definedName name="_bdm.2D7B91BBF2DB4067BB885C51FEDED9E0.edm" localSheetId="15" hidden="1">#REF!</definedName>
    <definedName name="_bdm.2D7B91BBF2DB4067BB885C51FEDED9E0.edm" localSheetId="16" hidden="1">#REF!</definedName>
    <definedName name="_bdm.2D7B91BBF2DB4067BB885C51FEDED9E0.edm" localSheetId="13" hidden="1">#REF!</definedName>
    <definedName name="_bdm.2D7B91BBF2DB4067BB885C51FEDED9E0.edm" localSheetId="1" hidden="1">#REF!</definedName>
    <definedName name="_bdm.2D7B91BBF2DB4067BB885C51FEDED9E0.edm" hidden="1">#REF!</definedName>
    <definedName name="_bdm.2E2C0DB2F07D4220B0AA26246B93EB06.edm" localSheetId="15" hidden="1">#REF!</definedName>
    <definedName name="_bdm.2E2C0DB2F07D4220B0AA26246B93EB06.edm" localSheetId="16" hidden="1">#REF!</definedName>
    <definedName name="_bdm.2E2C0DB2F07D4220B0AA26246B93EB06.edm" localSheetId="13" hidden="1">#REF!</definedName>
    <definedName name="_bdm.2E2C0DB2F07D4220B0AA26246B93EB06.edm" localSheetId="1" hidden="1">#REF!</definedName>
    <definedName name="_bdm.2E2C0DB2F07D4220B0AA26246B93EB06.edm" hidden="1">#REF!</definedName>
    <definedName name="_bdm.2E9D39575F0343E2965FD164E41B6D96.edm" localSheetId="15" hidden="1">#REF!</definedName>
    <definedName name="_bdm.2E9D39575F0343E2965FD164E41B6D96.edm" localSheetId="16" hidden="1">#REF!</definedName>
    <definedName name="_bdm.2E9D39575F0343E2965FD164E41B6D96.edm" localSheetId="13" hidden="1">#REF!</definedName>
    <definedName name="_bdm.2E9D39575F0343E2965FD164E41B6D96.edm" localSheetId="1" hidden="1">#REF!</definedName>
    <definedName name="_bdm.2E9D39575F0343E2965FD164E41B6D96.edm" hidden="1">#REF!</definedName>
    <definedName name="_bdm.2EAB0A78EDA04E4692527C1F7D3FFDAD.edm" localSheetId="15" hidden="1">#REF!</definedName>
    <definedName name="_bdm.2EAB0A78EDA04E4692527C1F7D3FFDAD.edm" localSheetId="16" hidden="1">#REF!</definedName>
    <definedName name="_bdm.2EAB0A78EDA04E4692527C1F7D3FFDAD.edm" localSheetId="13" hidden="1">#REF!</definedName>
    <definedName name="_bdm.2EAB0A78EDA04E4692527C1F7D3FFDAD.edm" localSheetId="1" hidden="1">#REF!</definedName>
    <definedName name="_bdm.2EAB0A78EDA04E4692527C1F7D3FFDAD.edm" hidden="1">#REF!</definedName>
    <definedName name="_bdm.2FCB0098F3114E6AB03F65528A0B12E6.edm" localSheetId="15" hidden="1">#REF!</definedName>
    <definedName name="_bdm.2FCB0098F3114E6AB03F65528A0B12E6.edm" localSheetId="16" hidden="1">#REF!</definedName>
    <definedName name="_bdm.2FCB0098F3114E6AB03F65528A0B12E6.edm" localSheetId="13" hidden="1">#REF!</definedName>
    <definedName name="_bdm.2FCB0098F3114E6AB03F65528A0B12E6.edm" localSheetId="1" hidden="1">#REF!</definedName>
    <definedName name="_bdm.2FCB0098F3114E6AB03F65528A0B12E6.edm" hidden="1">#REF!</definedName>
    <definedName name="_bdm.2FFFD873E9614B16B8A06EF3D5A9699B.edm" localSheetId="15" hidden="1">#REF!</definedName>
    <definedName name="_bdm.2FFFD873E9614B16B8A06EF3D5A9699B.edm" localSheetId="16" hidden="1">#REF!</definedName>
    <definedName name="_bdm.2FFFD873E9614B16B8A06EF3D5A9699B.edm" localSheetId="13" hidden="1">#REF!</definedName>
    <definedName name="_bdm.2FFFD873E9614B16B8A06EF3D5A9699B.edm" localSheetId="1" hidden="1">#REF!</definedName>
    <definedName name="_bdm.2FFFD873E9614B16B8A06EF3D5A9699B.edm" hidden="1">#REF!</definedName>
    <definedName name="_bdm.302812EB56724CEF86A129C7602EDBCF.edm" localSheetId="15" hidden="1">#REF!</definedName>
    <definedName name="_bdm.302812EB56724CEF86A129C7602EDBCF.edm" localSheetId="16" hidden="1">#REF!</definedName>
    <definedName name="_bdm.302812EB56724CEF86A129C7602EDBCF.edm" localSheetId="13" hidden="1">#REF!</definedName>
    <definedName name="_bdm.302812EB56724CEF86A129C7602EDBCF.edm" localSheetId="1" hidden="1">#REF!</definedName>
    <definedName name="_bdm.302812EB56724CEF86A129C7602EDBCF.edm" hidden="1">#REF!</definedName>
    <definedName name="_bdm.30C8B4F90071474F9600D3A6090C95B1.edm" localSheetId="15" hidden="1">#REF!</definedName>
    <definedName name="_bdm.30C8B4F90071474F9600D3A6090C95B1.edm" localSheetId="16" hidden="1">#REF!</definedName>
    <definedName name="_bdm.30C8B4F90071474F9600D3A6090C95B1.edm" localSheetId="13" hidden="1">#REF!</definedName>
    <definedName name="_bdm.30C8B4F90071474F9600D3A6090C95B1.edm" localSheetId="1" hidden="1">#REF!</definedName>
    <definedName name="_bdm.30C8B4F90071474F9600D3A6090C95B1.edm" hidden="1">#REF!</definedName>
    <definedName name="_bdm.30DD4A4CC0484D978D7350F5FF6577B4.edm" localSheetId="15" hidden="1">#REF!</definedName>
    <definedName name="_bdm.30DD4A4CC0484D978D7350F5FF6577B4.edm" localSheetId="16" hidden="1">#REF!</definedName>
    <definedName name="_bdm.30DD4A4CC0484D978D7350F5FF6577B4.edm" localSheetId="13" hidden="1">#REF!</definedName>
    <definedName name="_bdm.30DD4A4CC0484D978D7350F5FF6577B4.edm" localSheetId="1" hidden="1">#REF!</definedName>
    <definedName name="_bdm.30DD4A4CC0484D978D7350F5FF6577B4.edm" hidden="1">#REF!</definedName>
    <definedName name="_bdm.30EA127F2B9742B2A6B222A5A71FE838.edm" localSheetId="15" hidden="1">#REF!</definedName>
    <definedName name="_bdm.30EA127F2B9742B2A6B222A5A71FE838.edm" localSheetId="16" hidden="1">#REF!</definedName>
    <definedName name="_bdm.30EA127F2B9742B2A6B222A5A71FE838.edm" localSheetId="13" hidden="1">#REF!</definedName>
    <definedName name="_bdm.30EA127F2B9742B2A6B222A5A71FE838.edm" localSheetId="1" hidden="1">#REF!</definedName>
    <definedName name="_bdm.30EA127F2B9742B2A6B222A5A71FE838.edm" hidden="1">#REF!</definedName>
    <definedName name="_bdm.310EEE30E0644C0AAE3440AC8A08DB91.edm" localSheetId="15" hidden="1">#REF!</definedName>
    <definedName name="_bdm.310EEE30E0644C0AAE3440AC8A08DB91.edm" localSheetId="16" hidden="1">#REF!</definedName>
    <definedName name="_bdm.310EEE30E0644C0AAE3440AC8A08DB91.edm" localSheetId="13" hidden="1">#REF!</definedName>
    <definedName name="_bdm.310EEE30E0644C0AAE3440AC8A08DB91.edm" localSheetId="1" hidden="1">#REF!</definedName>
    <definedName name="_bdm.310EEE30E0644C0AAE3440AC8A08DB91.edm" hidden="1">#REF!</definedName>
    <definedName name="_bdm.3112251326FD4605B96F35E070533C54.edm" localSheetId="15" hidden="1">#REF!</definedName>
    <definedName name="_bdm.3112251326FD4605B96F35E070533C54.edm" localSheetId="16" hidden="1">#REF!</definedName>
    <definedName name="_bdm.3112251326FD4605B96F35E070533C54.edm" localSheetId="13" hidden="1">#REF!</definedName>
    <definedName name="_bdm.3112251326FD4605B96F35E070533C54.edm" localSheetId="1" hidden="1">#REF!</definedName>
    <definedName name="_bdm.3112251326FD4605B96F35E070533C54.edm" hidden="1">#REF!</definedName>
    <definedName name="_bdm.31B8E5639594404EB28EC8C93AFFEFFE.edm" localSheetId="15" hidden="1">#REF!</definedName>
    <definedName name="_bdm.31B8E5639594404EB28EC8C93AFFEFFE.edm" localSheetId="16" hidden="1">#REF!</definedName>
    <definedName name="_bdm.31B8E5639594404EB28EC8C93AFFEFFE.edm" localSheetId="13" hidden="1">#REF!</definedName>
    <definedName name="_bdm.31B8E5639594404EB28EC8C93AFFEFFE.edm" localSheetId="1" hidden="1">#REF!</definedName>
    <definedName name="_bdm.31B8E5639594404EB28EC8C93AFFEFFE.edm" hidden="1">#REF!</definedName>
    <definedName name="_bdm.31D6A6EB2E84498C8B207A665C0E8A65.edm" localSheetId="15" hidden="1">#REF!</definedName>
    <definedName name="_bdm.31D6A6EB2E84498C8B207A665C0E8A65.edm" localSheetId="16" hidden="1">#REF!</definedName>
    <definedName name="_bdm.31D6A6EB2E84498C8B207A665C0E8A65.edm" localSheetId="13" hidden="1">#REF!</definedName>
    <definedName name="_bdm.31D6A6EB2E84498C8B207A665C0E8A65.edm" localSheetId="1" hidden="1">#REF!</definedName>
    <definedName name="_bdm.31D6A6EB2E84498C8B207A665C0E8A65.edm" hidden="1">#REF!</definedName>
    <definedName name="_bdm.31E407F7C7314AF7A7375F14457ED561.edm" localSheetId="15" hidden="1">#REF!</definedName>
    <definedName name="_bdm.31E407F7C7314AF7A7375F14457ED561.edm" localSheetId="16" hidden="1">#REF!</definedName>
    <definedName name="_bdm.31E407F7C7314AF7A7375F14457ED561.edm" localSheetId="13" hidden="1">#REF!</definedName>
    <definedName name="_bdm.31E407F7C7314AF7A7375F14457ED561.edm" localSheetId="1" hidden="1">#REF!</definedName>
    <definedName name="_bdm.31E407F7C7314AF7A7375F14457ED561.edm" hidden="1">#REF!</definedName>
    <definedName name="_bdm.31F5A85D1C524E1FA10EE35BA80F893F.edm" localSheetId="15" hidden="1">#REF!</definedName>
    <definedName name="_bdm.31F5A85D1C524E1FA10EE35BA80F893F.edm" localSheetId="16" hidden="1">#REF!</definedName>
    <definedName name="_bdm.31F5A85D1C524E1FA10EE35BA80F893F.edm" localSheetId="13" hidden="1">#REF!</definedName>
    <definedName name="_bdm.31F5A85D1C524E1FA10EE35BA80F893F.edm" localSheetId="1" hidden="1">#REF!</definedName>
    <definedName name="_bdm.31F5A85D1C524E1FA10EE35BA80F893F.edm" hidden="1">#REF!</definedName>
    <definedName name="_bdm.31FD098EF0C44D979FC970EFAF77AB78.edm" localSheetId="15" hidden="1">#REF!</definedName>
    <definedName name="_bdm.31FD098EF0C44D979FC970EFAF77AB78.edm" localSheetId="16" hidden="1">#REF!</definedName>
    <definedName name="_bdm.31FD098EF0C44D979FC970EFAF77AB78.edm" localSheetId="13" hidden="1">#REF!</definedName>
    <definedName name="_bdm.31FD098EF0C44D979FC970EFAF77AB78.edm" localSheetId="1" hidden="1">#REF!</definedName>
    <definedName name="_bdm.31FD098EF0C44D979FC970EFAF77AB78.edm" hidden="1">#REF!</definedName>
    <definedName name="_bdm.326BF885F96F4B54AC137CA0F6ABFDD7.edm" localSheetId="15" hidden="1">#REF!</definedName>
    <definedName name="_bdm.326BF885F96F4B54AC137CA0F6ABFDD7.edm" localSheetId="16" hidden="1">#REF!</definedName>
    <definedName name="_bdm.326BF885F96F4B54AC137CA0F6ABFDD7.edm" localSheetId="13" hidden="1">#REF!</definedName>
    <definedName name="_bdm.326BF885F96F4B54AC137CA0F6ABFDD7.edm" localSheetId="1" hidden="1">#REF!</definedName>
    <definedName name="_bdm.326BF885F96F4B54AC137CA0F6ABFDD7.edm" hidden="1">#REF!</definedName>
    <definedName name="_bdm.332CFC4F9C74407D9A1755DF5844A16F.edm" localSheetId="15" hidden="1">#REF!</definedName>
    <definedName name="_bdm.332CFC4F9C74407D9A1755DF5844A16F.edm" localSheetId="16" hidden="1">#REF!</definedName>
    <definedName name="_bdm.332CFC4F9C74407D9A1755DF5844A16F.edm" localSheetId="13" hidden="1">#REF!</definedName>
    <definedName name="_bdm.332CFC4F9C74407D9A1755DF5844A16F.edm" localSheetId="1" hidden="1">#REF!</definedName>
    <definedName name="_bdm.332CFC4F9C74407D9A1755DF5844A16F.edm" hidden="1">#REF!</definedName>
    <definedName name="_bdm.334484226CF94D59811DA67C66E855F4.edm" localSheetId="15" hidden="1">#REF!</definedName>
    <definedName name="_bdm.334484226CF94D59811DA67C66E855F4.edm" localSheetId="16" hidden="1">#REF!</definedName>
    <definedName name="_bdm.334484226CF94D59811DA67C66E855F4.edm" localSheetId="13" hidden="1">#REF!</definedName>
    <definedName name="_bdm.334484226CF94D59811DA67C66E855F4.edm" localSheetId="1" hidden="1">#REF!</definedName>
    <definedName name="_bdm.334484226CF94D59811DA67C66E855F4.edm" hidden="1">#REF!</definedName>
    <definedName name="_bdm.334CEF81C0574905832A70FCC62459CE.edm" localSheetId="15" hidden="1">#REF!</definedName>
    <definedName name="_bdm.334CEF81C0574905832A70FCC62459CE.edm" localSheetId="16" hidden="1">#REF!</definedName>
    <definedName name="_bdm.334CEF81C0574905832A70FCC62459CE.edm" localSheetId="13" hidden="1">#REF!</definedName>
    <definedName name="_bdm.334CEF81C0574905832A70FCC62459CE.edm" localSheetId="1" hidden="1">#REF!</definedName>
    <definedName name="_bdm.334CEF81C0574905832A70FCC62459CE.edm" hidden="1">#REF!</definedName>
    <definedName name="_bdm.33FA7E61880B48749C68EEACDE744840.edm" localSheetId="15" hidden="1">#REF!</definedName>
    <definedName name="_bdm.33FA7E61880B48749C68EEACDE744840.edm" localSheetId="16" hidden="1">#REF!</definedName>
    <definedName name="_bdm.33FA7E61880B48749C68EEACDE744840.edm" localSheetId="13" hidden="1">#REF!</definedName>
    <definedName name="_bdm.33FA7E61880B48749C68EEACDE744840.edm" localSheetId="1" hidden="1">#REF!</definedName>
    <definedName name="_bdm.33FA7E61880B48749C68EEACDE744840.edm" hidden="1">#REF!</definedName>
    <definedName name="_bdm.34567C08F5E744ACBEC983409ECD0F47.edm" localSheetId="15" hidden="1">#REF!</definedName>
    <definedName name="_bdm.34567C08F5E744ACBEC983409ECD0F47.edm" localSheetId="16" hidden="1">#REF!</definedName>
    <definedName name="_bdm.34567C08F5E744ACBEC983409ECD0F47.edm" localSheetId="13" hidden="1">#REF!</definedName>
    <definedName name="_bdm.34567C08F5E744ACBEC983409ECD0F47.edm" localSheetId="1" hidden="1">#REF!</definedName>
    <definedName name="_bdm.34567C08F5E744ACBEC983409ECD0F47.edm" hidden="1">#REF!</definedName>
    <definedName name="_bdm.3562BCDA02F3485286442C9C647D75D6.edm" localSheetId="15" hidden="1">#REF!</definedName>
    <definedName name="_bdm.3562BCDA02F3485286442C9C647D75D6.edm" localSheetId="16" hidden="1">#REF!</definedName>
    <definedName name="_bdm.3562BCDA02F3485286442C9C647D75D6.edm" localSheetId="13" hidden="1">#REF!</definedName>
    <definedName name="_bdm.3562BCDA02F3485286442C9C647D75D6.edm" localSheetId="1" hidden="1">#REF!</definedName>
    <definedName name="_bdm.3562BCDA02F3485286442C9C647D75D6.edm" hidden="1">#REF!</definedName>
    <definedName name="_bdm.359120BEA19B49CEB213307F9A0EAAEB.edm" localSheetId="15" hidden="1">#REF!</definedName>
    <definedName name="_bdm.359120BEA19B49CEB213307F9A0EAAEB.edm" localSheetId="16" hidden="1">#REF!</definedName>
    <definedName name="_bdm.359120BEA19B49CEB213307F9A0EAAEB.edm" localSheetId="13" hidden="1">#REF!</definedName>
    <definedName name="_bdm.359120BEA19B49CEB213307F9A0EAAEB.edm" localSheetId="1" hidden="1">#REF!</definedName>
    <definedName name="_bdm.359120BEA19B49CEB213307F9A0EAAEB.edm" hidden="1">#REF!</definedName>
    <definedName name="_bdm.35DD836794AD4AB1A7D39A8613CD5FE2.edm" localSheetId="15" hidden="1">#REF!</definedName>
    <definedName name="_bdm.35DD836794AD4AB1A7D39A8613CD5FE2.edm" localSheetId="16" hidden="1">#REF!</definedName>
    <definedName name="_bdm.35DD836794AD4AB1A7D39A8613CD5FE2.edm" localSheetId="13" hidden="1">#REF!</definedName>
    <definedName name="_bdm.35DD836794AD4AB1A7D39A8613CD5FE2.edm" localSheetId="1" hidden="1">#REF!</definedName>
    <definedName name="_bdm.35DD836794AD4AB1A7D39A8613CD5FE2.edm" hidden="1">#REF!</definedName>
    <definedName name="_bdm.360B351E86174AC7A4FE8B18D8592DD7.edm" localSheetId="15" hidden="1">#REF!</definedName>
    <definedName name="_bdm.360B351E86174AC7A4FE8B18D8592DD7.edm" localSheetId="16" hidden="1">#REF!</definedName>
    <definedName name="_bdm.360B351E86174AC7A4FE8B18D8592DD7.edm" localSheetId="13" hidden="1">#REF!</definedName>
    <definedName name="_bdm.360B351E86174AC7A4FE8B18D8592DD7.edm" localSheetId="1" hidden="1">#REF!</definedName>
    <definedName name="_bdm.360B351E86174AC7A4FE8B18D8592DD7.edm" hidden="1">#REF!</definedName>
    <definedName name="_bdm.365D1F6D92874624BA8A53D232A400C2.edm" localSheetId="15" hidden="1">#REF!</definedName>
    <definedName name="_bdm.365D1F6D92874624BA8A53D232A400C2.edm" localSheetId="16" hidden="1">#REF!</definedName>
    <definedName name="_bdm.365D1F6D92874624BA8A53D232A400C2.edm" localSheetId="13" hidden="1">#REF!</definedName>
    <definedName name="_bdm.365D1F6D92874624BA8A53D232A400C2.edm" localSheetId="1" hidden="1">#REF!</definedName>
    <definedName name="_bdm.365D1F6D92874624BA8A53D232A400C2.edm" hidden="1">#REF!</definedName>
    <definedName name="_bdm.36B22A9ADF2048B88FCFA3A46C37F6EA.edm" localSheetId="15" hidden="1">#REF!</definedName>
    <definedName name="_bdm.36B22A9ADF2048B88FCFA3A46C37F6EA.edm" localSheetId="16" hidden="1">#REF!</definedName>
    <definedName name="_bdm.36B22A9ADF2048B88FCFA3A46C37F6EA.edm" localSheetId="13" hidden="1">#REF!</definedName>
    <definedName name="_bdm.36B22A9ADF2048B88FCFA3A46C37F6EA.edm" localSheetId="1" hidden="1">#REF!</definedName>
    <definedName name="_bdm.36B22A9ADF2048B88FCFA3A46C37F6EA.edm" hidden="1">#REF!</definedName>
    <definedName name="_bdm.36F7207F7B754EDDA660E94A2A113692.edm" localSheetId="15" hidden="1">#REF!</definedName>
    <definedName name="_bdm.36F7207F7B754EDDA660E94A2A113692.edm" localSheetId="16" hidden="1">#REF!</definedName>
    <definedName name="_bdm.36F7207F7B754EDDA660E94A2A113692.edm" localSheetId="13" hidden="1">#REF!</definedName>
    <definedName name="_bdm.36F7207F7B754EDDA660E94A2A113692.edm" localSheetId="1" hidden="1">#REF!</definedName>
    <definedName name="_bdm.36F7207F7B754EDDA660E94A2A113692.edm" hidden="1">#REF!</definedName>
    <definedName name="_bdm.371871C5ACD54A479CF5966E3271620A.edm" localSheetId="15" hidden="1">#REF!</definedName>
    <definedName name="_bdm.371871C5ACD54A479CF5966E3271620A.edm" localSheetId="16" hidden="1">#REF!</definedName>
    <definedName name="_bdm.371871C5ACD54A479CF5966E3271620A.edm" localSheetId="13" hidden="1">#REF!</definedName>
    <definedName name="_bdm.371871C5ACD54A479CF5966E3271620A.edm" localSheetId="1" hidden="1">#REF!</definedName>
    <definedName name="_bdm.371871C5ACD54A479CF5966E3271620A.edm" hidden="1">#REF!</definedName>
    <definedName name="_bdm.37BE692DD64049EEA90C06BC963014CD.edm" localSheetId="15" hidden="1">#REF!</definedName>
    <definedName name="_bdm.37BE692DD64049EEA90C06BC963014CD.edm" localSheetId="16" hidden="1">#REF!</definedName>
    <definedName name="_bdm.37BE692DD64049EEA90C06BC963014CD.edm" localSheetId="13" hidden="1">#REF!</definedName>
    <definedName name="_bdm.37BE692DD64049EEA90C06BC963014CD.edm" localSheetId="1" hidden="1">#REF!</definedName>
    <definedName name="_bdm.37BE692DD64049EEA90C06BC963014CD.edm" hidden="1">#REF!</definedName>
    <definedName name="_bdm.37DCD27AD21E43CD89354A1D4AC203F9.edm" localSheetId="15" hidden="1">#REF!</definedName>
    <definedName name="_bdm.37DCD27AD21E43CD89354A1D4AC203F9.edm" localSheetId="16" hidden="1">#REF!</definedName>
    <definedName name="_bdm.37DCD27AD21E43CD89354A1D4AC203F9.edm" localSheetId="13" hidden="1">#REF!</definedName>
    <definedName name="_bdm.37DCD27AD21E43CD89354A1D4AC203F9.edm" localSheetId="1" hidden="1">#REF!</definedName>
    <definedName name="_bdm.37DCD27AD21E43CD89354A1D4AC203F9.edm" hidden="1">#REF!</definedName>
    <definedName name="_bdm.3846EDD674524825AF75640E8EEAC73A.edm" localSheetId="15" hidden="1">#REF!</definedName>
    <definedName name="_bdm.3846EDD674524825AF75640E8EEAC73A.edm" localSheetId="16" hidden="1">#REF!</definedName>
    <definedName name="_bdm.3846EDD674524825AF75640E8EEAC73A.edm" localSheetId="13" hidden="1">#REF!</definedName>
    <definedName name="_bdm.3846EDD674524825AF75640E8EEAC73A.edm" localSheetId="1" hidden="1">#REF!</definedName>
    <definedName name="_bdm.3846EDD674524825AF75640E8EEAC73A.edm" hidden="1">#REF!</definedName>
    <definedName name="_bdm.3882C17405AD4E5CAA8E3DD4C6DD4DD2.edm" localSheetId="15" hidden="1">#REF!</definedName>
    <definedName name="_bdm.3882C17405AD4E5CAA8E3DD4C6DD4DD2.edm" localSheetId="16" hidden="1">#REF!</definedName>
    <definedName name="_bdm.3882C17405AD4E5CAA8E3DD4C6DD4DD2.edm" localSheetId="13" hidden="1">#REF!</definedName>
    <definedName name="_bdm.3882C17405AD4E5CAA8E3DD4C6DD4DD2.edm" localSheetId="1" hidden="1">#REF!</definedName>
    <definedName name="_bdm.3882C17405AD4E5CAA8E3DD4C6DD4DD2.edm" hidden="1">#REF!</definedName>
    <definedName name="_bdm.38A9B721AC4C4779A6453676D641CC1C.edm" localSheetId="15" hidden="1">#REF!</definedName>
    <definedName name="_bdm.38A9B721AC4C4779A6453676D641CC1C.edm" localSheetId="16" hidden="1">#REF!</definedName>
    <definedName name="_bdm.38A9B721AC4C4779A6453676D641CC1C.edm" localSheetId="13" hidden="1">#REF!</definedName>
    <definedName name="_bdm.38A9B721AC4C4779A6453676D641CC1C.edm" localSheetId="1" hidden="1">#REF!</definedName>
    <definedName name="_bdm.38A9B721AC4C4779A6453676D641CC1C.edm" hidden="1">#REF!</definedName>
    <definedName name="_bdm.3947381EE36A4799AD8A1D6AA7445AFB.edm" localSheetId="15" hidden="1">#REF!</definedName>
    <definedName name="_bdm.3947381EE36A4799AD8A1D6AA7445AFB.edm" localSheetId="16" hidden="1">#REF!</definedName>
    <definedName name="_bdm.3947381EE36A4799AD8A1D6AA7445AFB.edm" localSheetId="13" hidden="1">#REF!</definedName>
    <definedName name="_bdm.3947381EE36A4799AD8A1D6AA7445AFB.edm" localSheetId="1" hidden="1">#REF!</definedName>
    <definedName name="_bdm.3947381EE36A4799AD8A1D6AA7445AFB.edm" hidden="1">#REF!</definedName>
    <definedName name="_bdm.3A2732074B6941738219562084C09465.edm" localSheetId="15" hidden="1">#REF!</definedName>
    <definedName name="_bdm.3A2732074B6941738219562084C09465.edm" localSheetId="16" hidden="1">#REF!</definedName>
    <definedName name="_bdm.3A2732074B6941738219562084C09465.edm" localSheetId="13" hidden="1">#REF!</definedName>
    <definedName name="_bdm.3A2732074B6941738219562084C09465.edm" localSheetId="1" hidden="1">#REF!</definedName>
    <definedName name="_bdm.3A2732074B6941738219562084C09465.edm" hidden="1">#REF!</definedName>
    <definedName name="_bdm.3A3A725B66C14973933F7429CC344016.edm" localSheetId="15" hidden="1">#REF!</definedName>
    <definedName name="_bdm.3A3A725B66C14973933F7429CC344016.edm" localSheetId="16" hidden="1">#REF!</definedName>
    <definedName name="_bdm.3A3A725B66C14973933F7429CC344016.edm" localSheetId="13" hidden="1">#REF!</definedName>
    <definedName name="_bdm.3A3A725B66C14973933F7429CC344016.edm" localSheetId="1" hidden="1">#REF!</definedName>
    <definedName name="_bdm.3A3A725B66C14973933F7429CC344016.edm" hidden="1">#REF!</definedName>
    <definedName name="_bdm.3A3DB2DEE3694358AE7E8F26D17C16FA.edm" localSheetId="15" hidden="1">#REF!</definedName>
    <definedName name="_bdm.3A3DB2DEE3694358AE7E8F26D17C16FA.edm" localSheetId="16" hidden="1">#REF!</definedName>
    <definedName name="_bdm.3A3DB2DEE3694358AE7E8F26D17C16FA.edm" localSheetId="13" hidden="1">#REF!</definedName>
    <definedName name="_bdm.3A3DB2DEE3694358AE7E8F26D17C16FA.edm" localSheetId="1" hidden="1">#REF!</definedName>
    <definedName name="_bdm.3A3DB2DEE3694358AE7E8F26D17C16FA.edm" hidden="1">#REF!</definedName>
    <definedName name="_bdm.3AD16D46651942289C65EC99272D4478.edm" localSheetId="15" hidden="1">#REF!</definedName>
    <definedName name="_bdm.3AD16D46651942289C65EC99272D4478.edm" localSheetId="16" hidden="1">#REF!</definedName>
    <definedName name="_bdm.3AD16D46651942289C65EC99272D4478.edm" localSheetId="13" hidden="1">#REF!</definedName>
    <definedName name="_bdm.3AD16D46651942289C65EC99272D4478.edm" localSheetId="1" hidden="1">#REF!</definedName>
    <definedName name="_bdm.3AD16D46651942289C65EC99272D4478.edm" hidden="1">#REF!</definedName>
    <definedName name="_bdm.3AE073D6C948409DAF73AAE044294A18.edm" localSheetId="15" hidden="1">#REF!</definedName>
    <definedName name="_bdm.3AE073D6C948409DAF73AAE044294A18.edm" localSheetId="16" hidden="1">#REF!</definedName>
    <definedName name="_bdm.3AE073D6C948409DAF73AAE044294A18.edm" localSheetId="13" hidden="1">#REF!</definedName>
    <definedName name="_bdm.3AE073D6C948409DAF73AAE044294A18.edm" localSheetId="1" hidden="1">#REF!</definedName>
    <definedName name="_bdm.3AE073D6C948409DAF73AAE044294A18.edm" hidden="1">#REF!</definedName>
    <definedName name="_bdm.3B01011440F743AC997B305B76B05AF8.edm" localSheetId="15" hidden="1">#REF!</definedName>
    <definedName name="_bdm.3B01011440F743AC997B305B76B05AF8.edm" localSheetId="16" hidden="1">#REF!</definedName>
    <definedName name="_bdm.3B01011440F743AC997B305B76B05AF8.edm" localSheetId="13" hidden="1">#REF!</definedName>
    <definedName name="_bdm.3B01011440F743AC997B305B76B05AF8.edm" localSheetId="1" hidden="1">#REF!</definedName>
    <definedName name="_bdm.3B01011440F743AC997B305B76B05AF8.edm" hidden="1">#REF!</definedName>
    <definedName name="_bdm.3BC5BBE71DB64AF9B42807EF36C29FBE.edm" localSheetId="15" hidden="1">#REF!</definedName>
    <definedName name="_bdm.3BC5BBE71DB64AF9B42807EF36C29FBE.edm" localSheetId="16" hidden="1">#REF!</definedName>
    <definedName name="_bdm.3BC5BBE71DB64AF9B42807EF36C29FBE.edm" localSheetId="13" hidden="1">#REF!</definedName>
    <definedName name="_bdm.3BC5BBE71DB64AF9B42807EF36C29FBE.edm" localSheetId="1" hidden="1">#REF!</definedName>
    <definedName name="_bdm.3BC5BBE71DB64AF9B42807EF36C29FBE.edm" hidden="1">#REF!</definedName>
    <definedName name="_bdm.3C34B29F02DF414E916671E30AECA61C.edm" localSheetId="15" hidden="1">#REF!</definedName>
    <definedName name="_bdm.3C34B29F02DF414E916671E30AECA61C.edm" localSheetId="16" hidden="1">#REF!</definedName>
    <definedName name="_bdm.3C34B29F02DF414E916671E30AECA61C.edm" localSheetId="13" hidden="1">#REF!</definedName>
    <definedName name="_bdm.3C34B29F02DF414E916671E30AECA61C.edm" localSheetId="1" hidden="1">#REF!</definedName>
    <definedName name="_bdm.3C34B29F02DF414E916671E30AECA61C.edm" hidden="1">#REF!</definedName>
    <definedName name="_bdm.3C64C9BF893E4F82885034228E56008B.edm" localSheetId="15" hidden="1">#REF!</definedName>
    <definedName name="_bdm.3C64C9BF893E4F82885034228E56008B.edm" localSheetId="16" hidden="1">#REF!</definedName>
    <definedName name="_bdm.3C64C9BF893E4F82885034228E56008B.edm" localSheetId="13" hidden="1">#REF!</definedName>
    <definedName name="_bdm.3C64C9BF893E4F82885034228E56008B.edm" localSheetId="1" hidden="1">#REF!</definedName>
    <definedName name="_bdm.3C64C9BF893E4F82885034228E56008B.edm" hidden="1">#REF!</definedName>
    <definedName name="_bdm.3CA9F775F1C94BD9A3ABEDE99A7F53C9.edm" localSheetId="15" hidden="1">#REF!</definedName>
    <definedName name="_bdm.3CA9F775F1C94BD9A3ABEDE99A7F53C9.edm" localSheetId="16" hidden="1">#REF!</definedName>
    <definedName name="_bdm.3CA9F775F1C94BD9A3ABEDE99A7F53C9.edm" localSheetId="13" hidden="1">#REF!</definedName>
    <definedName name="_bdm.3CA9F775F1C94BD9A3ABEDE99A7F53C9.edm" localSheetId="1" hidden="1">#REF!</definedName>
    <definedName name="_bdm.3CA9F775F1C94BD9A3ABEDE99A7F53C9.edm" hidden="1">#REF!</definedName>
    <definedName name="_bdm.3D1B5048FA294496A78376C43328C604.edm" localSheetId="15" hidden="1">#REF!</definedName>
    <definedName name="_bdm.3D1B5048FA294496A78376C43328C604.edm" localSheetId="16" hidden="1">#REF!</definedName>
    <definedName name="_bdm.3D1B5048FA294496A78376C43328C604.edm" localSheetId="13" hidden="1">#REF!</definedName>
    <definedName name="_bdm.3D1B5048FA294496A78376C43328C604.edm" localSheetId="1" hidden="1">#REF!</definedName>
    <definedName name="_bdm.3D1B5048FA294496A78376C43328C604.edm" hidden="1">#REF!</definedName>
    <definedName name="_bdm.3D5567B87DDE45BFB34821B818628CE5.edm" localSheetId="15" hidden="1">#REF!</definedName>
    <definedName name="_bdm.3D5567B87DDE45BFB34821B818628CE5.edm" localSheetId="16" hidden="1">#REF!</definedName>
    <definedName name="_bdm.3D5567B87DDE45BFB34821B818628CE5.edm" localSheetId="13" hidden="1">#REF!</definedName>
    <definedName name="_bdm.3D5567B87DDE45BFB34821B818628CE5.edm" localSheetId="1" hidden="1">#REF!</definedName>
    <definedName name="_bdm.3D5567B87DDE45BFB34821B818628CE5.edm" hidden="1">#REF!</definedName>
    <definedName name="_bdm.3DCF88AB5BBD4EB893413341E4E9D862.edm" localSheetId="15" hidden="1">#REF!</definedName>
    <definedName name="_bdm.3DCF88AB5BBD4EB893413341E4E9D862.edm" localSheetId="16" hidden="1">#REF!</definedName>
    <definedName name="_bdm.3DCF88AB5BBD4EB893413341E4E9D862.edm" localSheetId="13" hidden="1">#REF!</definedName>
    <definedName name="_bdm.3DCF88AB5BBD4EB893413341E4E9D862.edm" localSheetId="1" hidden="1">#REF!</definedName>
    <definedName name="_bdm.3DCF88AB5BBD4EB893413341E4E9D862.edm" hidden="1">#REF!</definedName>
    <definedName name="_bdm.3DD98C73A10D42689D259F865E8F0EF3.edm" localSheetId="15" hidden="1">#REF!</definedName>
    <definedName name="_bdm.3DD98C73A10D42689D259F865E8F0EF3.edm" localSheetId="16" hidden="1">#REF!</definedName>
    <definedName name="_bdm.3DD98C73A10D42689D259F865E8F0EF3.edm" localSheetId="13" hidden="1">#REF!</definedName>
    <definedName name="_bdm.3DD98C73A10D42689D259F865E8F0EF3.edm" localSheetId="1" hidden="1">#REF!</definedName>
    <definedName name="_bdm.3DD98C73A10D42689D259F865E8F0EF3.edm" hidden="1">#REF!</definedName>
    <definedName name="_bdm.3E18DF21FFE1434B93B73983DFF62E76.edm" localSheetId="15" hidden="1">#REF!</definedName>
    <definedName name="_bdm.3E18DF21FFE1434B93B73983DFF62E76.edm" localSheetId="16" hidden="1">#REF!</definedName>
    <definedName name="_bdm.3E18DF21FFE1434B93B73983DFF62E76.edm" localSheetId="13" hidden="1">#REF!</definedName>
    <definedName name="_bdm.3E18DF21FFE1434B93B73983DFF62E76.edm" localSheetId="1" hidden="1">#REF!</definedName>
    <definedName name="_bdm.3E18DF21FFE1434B93B73983DFF62E76.edm" hidden="1">#REF!</definedName>
    <definedName name="_bdm.3E2E05909FC14953A5A9238B6C4C2677.edm" localSheetId="15" hidden="1">#REF!</definedName>
    <definedName name="_bdm.3E2E05909FC14953A5A9238B6C4C2677.edm" localSheetId="16" hidden="1">#REF!</definedName>
    <definedName name="_bdm.3E2E05909FC14953A5A9238B6C4C2677.edm" localSheetId="13" hidden="1">#REF!</definedName>
    <definedName name="_bdm.3E2E05909FC14953A5A9238B6C4C2677.edm" localSheetId="1" hidden="1">#REF!</definedName>
    <definedName name="_bdm.3E2E05909FC14953A5A9238B6C4C2677.edm" hidden="1">#REF!</definedName>
    <definedName name="_bdm.3E659F5D9B5943DC91D68369B35A4416.edm" localSheetId="15" hidden="1">#REF!</definedName>
    <definedName name="_bdm.3E659F5D9B5943DC91D68369B35A4416.edm" localSheetId="16" hidden="1">#REF!</definedName>
    <definedName name="_bdm.3E659F5D9B5943DC91D68369B35A4416.edm" localSheetId="13" hidden="1">#REF!</definedName>
    <definedName name="_bdm.3E659F5D9B5943DC91D68369B35A4416.edm" localSheetId="1" hidden="1">#REF!</definedName>
    <definedName name="_bdm.3E659F5D9B5943DC91D68369B35A4416.edm" hidden="1">#REF!</definedName>
    <definedName name="_bdm.3E84A59F7B224145ABB15493D100BF3E.edm" localSheetId="15" hidden="1">#REF!</definedName>
    <definedName name="_bdm.3E84A59F7B224145ABB15493D100BF3E.edm" localSheetId="16" hidden="1">#REF!</definedName>
    <definedName name="_bdm.3E84A59F7B224145ABB15493D100BF3E.edm" localSheetId="13" hidden="1">#REF!</definedName>
    <definedName name="_bdm.3E84A59F7B224145ABB15493D100BF3E.edm" localSheetId="1" hidden="1">#REF!</definedName>
    <definedName name="_bdm.3E84A59F7B224145ABB15493D100BF3E.edm" hidden="1">#REF!</definedName>
    <definedName name="_bdm.3EEC3566FD3047B7BB01FE667A67ACF7.edm" localSheetId="15" hidden="1">#REF!</definedName>
    <definedName name="_bdm.3EEC3566FD3047B7BB01FE667A67ACF7.edm" localSheetId="16" hidden="1">#REF!</definedName>
    <definedName name="_bdm.3EEC3566FD3047B7BB01FE667A67ACF7.edm" localSheetId="13" hidden="1">#REF!</definedName>
    <definedName name="_bdm.3EEC3566FD3047B7BB01FE667A67ACF7.edm" localSheetId="1" hidden="1">#REF!</definedName>
    <definedName name="_bdm.3EEC3566FD3047B7BB01FE667A67ACF7.edm" hidden="1">#REF!</definedName>
    <definedName name="_bdm.3F08C378BCB24D1E8C2FFA7E543624EC.edm" localSheetId="15" hidden="1">#REF!</definedName>
    <definedName name="_bdm.3F08C378BCB24D1E8C2FFA7E543624EC.edm" localSheetId="16" hidden="1">#REF!</definedName>
    <definedName name="_bdm.3F08C378BCB24D1E8C2FFA7E543624EC.edm" localSheetId="13" hidden="1">#REF!</definedName>
    <definedName name="_bdm.3F08C378BCB24D1E8C2FFA7E543624EC.edm" localSheetId="1" hidden="1">#REF!</definedName>
    <definedName name="_bdm.3F08C378BCB24D1E8C2FFA7E543624EC.edm" hidden="1">#REF!</definedName>
    <definedName name="_bdm.3F1FA9F7B9D14072AF11DD281C71F1B5.edm" localSheetId="15" hidden="1">#REF!</definedName>
    <definedName name="_bdm.3F1FA9F7B9D14072AF11DD281C71F1B5.edm" localSheetId="16" hidden="1">#REF!</definedName>
    <definedName name="_bdm.3F1FA9F7B9D14072AF11DD281C71F1B5.edm" localSheetId="13" hidden="1">#REF!</definedName>
    <definedName name="_bdm.3F1FA9F7B9D14072AF11DD281C71F1B5.edm" localSheetId="1" hidden="1">#REF!</definedName>
    <definedName name="_bdm.3F1FA9F7B9D14072AF11DD281C71F1B5.edm" hidden="1">#REF!</definedName>
    <definedName name="_bdm.3F289049E8DE4971AD257A8CD6BF4006.edm" localSheetId="15" hidden="1">#REF!</definedName>
    <definedName name="_bdm.3F289049E8DE4971AD257A8CD6BF4006.edm" localSheetId="16" hidden="1">#REF!</definedName>
    <definedName name="_bdm.3F289049E8DE4971AD257A8CD6BF4006.edm" localSheetId="13" hidden="1">#REF!</definedName>
    <definedName name="_bdm.3F289049E8DE4971AD257A8CD6BF4006.edm" localSheetId="1" hidden="1">#REF!</definedName>
    <definedName name="_bdm.3F289049E8DE4971AD257A8CD6BF4006.edm" hidden="1">#REF!</definedName>
    <definedName name="_bdm.3F2D994BBAEB4B2A8548CCA6AE312A43.edm" localSheetId="15" hidden="1">#REF!</definedName>
    <definedName name="_bdm.3F2D994BBAEB4B2A8548CCA6AE312A43.edm" localSheetId="16" hidden="1">#REF!</definedName>
    <definedName name="_bdm.3F2D994BBAEB4B2A8548CCA6AE312A43.edm" localSheetId="13" hidden="1">#REF!</definedName>
    <definedName name="_bdm.3F2D994BBAEB4B2A8548CCA6AE312A43.edm" localSheetId="1" hidden="1">#REF!</definedName>
    <definedName name="_bdm.3F2D994BBAEB4B2A8548CCA6AE312A43.edm" hidden="1">#REF!</definedName>
    <definedName name="_bdm.3F79D729D1EB48A8983DFD085290B24C.edm" localSheetId="15" hidden="1">#REF!</definedName>
    <definedName name="_bdm.3F79D729D1EB48A8983DFD085290B24C.edm" localSheetId="16" hidden="1">#REF!</definedName>
    <definedName name="_bdm.3F79D729D1EB48A8983DFD085290B24C.edm" localSheetId="13" hidden="1">#REF!</definedName>
    <definedName name="_bdm.3F79D729D1EB48A8983DFD085290B24C.edm" localSheetId="1" hidden="1">#REF!</definedName>
    <definedName name="_bdm.3F79D729D1EB48A8983DFD085290B24C.edm" hidden="1">#REF!</definedName>
    <definedName name="_bdm.3F969340ACCA4001965A9F0989668EA0.edm" localSheetId="15" hidden="1">#REF!</definedName>
    <definedName name="_bdm.3F969340ACCA4001965A9F0989668EA0.edm" localSheetId="16" hidden="1">#REF!</definedName>
    <definedName name="_bdm.3F969340ACCA4001965A9F0989668EA0.edm" localSheetId="13" hidden="1">#REF!</definedName>
    <definedName name="_bdm.3F969340ACCA4001965A9F0989668EA0.edm" localSheetId="1" hidden="1">#REF!</definedName>
    <definedName name="_bdm.3F969340ACCA4001965A9F0989668EA0.edm" hidden="1">#REF!</definedName>
    <definedName name="_bdm.4043CF3D199C4F56A9C23B2D4065968A.edm" localSheetId="15" hidden="1">#REF!</definedName>
    <definedName name="_bdm.4043CF3D199C4F56A9C23B2D4065968A.edm" localSheetId="16" hidden="1">#REF!</definedName>
    <definedName name="_bdm.4043CF3D199C4F56A9C23B2D4065968A.edm" localSheetId="13" hidden="1">#REF!</definedName>
    <definedName name="_bdm.4043CF3D199C4F56A9C23B2D4065968A.edm" localSheetId="1" hidden="1">#REF!</definedName>
    <definedName name="_bdm.4043CF3D199C4F56A9C23B2D4065968A.edm" hidden="1">#REF!</definedName>
    <definedName name="_bdm.4091FFE092DE4141B12C296FF548E541.edm" localSheetId="15" hidden="1">#REF!</definedName>
    <definedName name="_bdm.4091FFE092DE4141B12C296FF548E541.edm" localSheetId="16" hidden="1">#REF!</definedName>
    <definedName name="_bdm.4091FFE092DE4141B12C296FF548E541.edm" localSheetId="13" hidden="1">#REF!</definedName>
    <definedName name="_bdm.4091FFE092DE4141B12C296FF548E541.edm" localSheetId="1" hidden="1">#REF!</definedName>
    <definedName name="_bdm.4091FFE092DE4141B12C296FF548E541.edm" hidden="1">#REF!</definedName>
    <definedName name="_bdm.40B5D12BF4F44E13A19B49F30ECF5B39.edm" localSheetId="15" hidden="1">#REF!</definedName>
    <definedName name="_bdm.40B5D12BF4F44E13A19B49F30ECF5B39.edm" localSheetId="16" hidden="1">#REF!</definedName>
    <definedName name="_bdm.40B5D12BF4F44E13A19B49F30ECF5B39.edm" localSheetId="13" hidden="1">#REF!</definedName>
    <definedName name="_bdm.40B5D12BF4F44E13A19B49F30ECF5B39.edm" localSheetId="1" hidden="1">#REF!</definedName>
    <definedName name="_bdm.40B5D12BF4F44E13A19B49F30ECF5B39.edm" hidden="1">#REF!</definedName>
    <definedName name="_bdm.4156F123AB8644C7BB2CC4A8A0A68BDA.edm" localSheetId="15" hidden="1">#REF!</definedName>
    <definedName name="_bdm.4156F123AB8644C7BB2CC4A8A0A68BDA.edm" localSheetId="16" hidden="1">#REF!</definedName>
    <definedName name="_bdm.4156F123AB8644C7BB2CC4A8A0A68BDA.edm" localSheetId="13" hidden="1">#REF!</definedName>
    <definedName name="_bdm.4156F123AB8644C7BB2CC4A8A0A68BDA.edm" localSheetId="1" hidden="1">#REF!</definedName>
    <definedName name="_bdm.4156F123AB8644C7BB2CC4A8A0A68BDA.edm" hidden="1">#REF!</definedName>
    <definedName name="_bdm.418B83BF9B654C25800F7DED76B7BD7B.edm" localSheetId="15" hidden="1">#REF!</definedName>
    <definedName name="_bdm.418B83BF9B654C25800F7DED76B7BD7B.edm" localSheetId="16" hidden="1">#REF!</definedName>
    <definedName name="_bdm.418B83BF9B654C25800F7DED76B7BD7B.edm" localSheetId="13" hidden="1">#REF!</definedName>
    <definedName name="_bdm.418B83BF9B654C25800F7DED76B7BD7B.edm" localSheetId="1" hidden="1">#REF!</definedName>
    <definedName name="_bdm.418B83BF9B654C25800F7DED76B7BD7B.edm" hidden="1">#REF!</definedName>
    <definedName name="_bdm.41DD89773231498788CE9277DE50E56B.edm" localSheetId="15" hidden="1">#REF!</definedName>
    <definedName name="_bdm.41DD89773231498788CE9277DE50E56B.edm" localSheetId="16" hidden="1">#REF!</definedName>
    <definedName name="_bdm.41DD89773231498788CE9277DE50E56B.edm" localSheetId="13" hidden="1">#REF!</definedName>
    <definedName name="_bdm.41DD89773231498788CE9277DE50E56B.edm" localSheetId="1" hidden="1">#REF!</definedName>
    <definedName name="_bdm.41DD89773231498788CE9277DE50E56B.edm" hidden="1">#REF!</definedName>
    <definedName name="_bdm.423C8B0798DC47E8BFAE72474639CF2A.edm" localSheetId="15" hidden="1">#REF!</definedName>
    <definedName name="_bdm.423C8B0798DC47E8BFAE72474639CF2A.edm" localSheetId="16" hidden="1">#REF!</definedName>
    <definedName name="_bdm.423C8B0798DC47E8BFAE72474639CF2A.edm" localSheetId="13" hidden="1">#REF!</definedName>
    <definedName name="_bdm.423C8B0798DC47E8BFAE72474639CF2A.edm" localSheetId="1" hidden="1">#REF!</definedName>
    <definedName name="_bdm.423C8B0798DC47E8BFAE72474639CF2A.edm" hidden="1">#REF!</definedName>
    <definedName name="_bdm.42442CB9CE3547ECB82EEFC25E56D553.edm" localSheetId="15" hidden="1">#REF!</definedName>
    <definedName name="_bdm.42442CB9CE3547ECB82EEFC25E56D553.edm" localSheetId="16" hidden="1">#REF!</definedName>
    <definedName name="_bdm.42442CB9CE3547ECB82EEFC25E56D553.edm" localSheetId="13" hidden="1">#REF!</definedName>
    <definedName name="_bdm.42442CB9CE3547ECB82EEFC25E56D553.edm" localSheetId="1" hidden="1">#REF!</definedName>
    <definedName name="_bdm.42442CB9CE3547ECB82EEFC25E56D553.edm" hidden="1">#REF!</definedName>
    <definedName name="_bdm.43AA72A807744484B7A2173EB1AC5213.edm" localSheetId="15" hidden="1">#REF!</definedName>
    <definedName name="_bdm.43AA72A807744484B7A2173EB1AC5213.edm" localSheetId="16" hidden="1">#REF!</definedName>
    <definedName name="_bdm.43AA72A807744484B7A2173EB1AC5213.edm" localSheetId="13" hidden="1">#REF!</definedName>
    <definedName name="_bdm.43AA72A807744484B7A2173EB1AC5213.edm" localSheetId="1" hidden="1">#REF!</definedName>
    <definedName name="_bdm.43AA72A807744484B7A2173EB1AC5213.edm" hidden="1">#REF!</definedName>
    <definedName name="_bdm.44205F3B67DC404F8BDF6BF0FD82E8A0.edm" localSheetId="15" hidden="1">#REF!</definedName>
    <definedName name="_bdm.44205F3B67DC404F8BDF6BF0FD82E8A0.edm" localSheetId="16" hidden="1">#REF!</definedName>
    <definedName name="_bdm.44205F3B67DC404F8BDF6BF0FD82E8A0.edm" localSheetId="13" hidden="1">#REF!</definedName>
    <definedName name="_bdm.44205F3B67DC404F8BDF6BF0FD82E8A0.edm" localSheetId="1" hidden="1">#REF!</definedName>
    <definedName name="_bdm.44205F3B67DC404F8BDF6BF0FD82E8A0.edm" hidden="1">#REF!</definedName>
    <definedName name="_bdm.44E86EA64BC14552BEADAF10C40869D4.edm" localSheetId="15" hidden="1">#REF!</definedName>
    <definedName name="_bdm.44E86EA64BC14552BEADAF10C40869D4.edm" localSheetId="16" hidden="1">#REF!</definedName>
    <definedName name="_bdm.44E86EA64BC14552BEADAF10C40869D4.edm" localSheetId="13" hidden="1">#REF!</definedName>
    <definedName name="_bdm.44E86EA64BC14552BEADAF10C40869D4.edm" localSheetId="1" hidden="1">#REF!</definedName>
    <definedName name="_bdm.44E86EA64BC14552BEADAF10C40869D4.edm" hidden="1">#REF!</definedName>
    <definedName name="_bdm.44F98FE8D2E3493BA68DB3CB7B7B1072.edm" localSheetId="15" hidden="1">#REF!</definedName>
    <definedName name="_bdm.44F98FE8D2E3493BA68DB3CB7B7B1072.edm" localSheetId="16" hidden="1">#REF!</definedName>
    <definedName name="_bdm.44F98FE8D2E3493BA68DB3CB7B7B1072.edm" localSheetId="13" hidden="1">#REF!</definedName>
    <definedName name="_bdm.44F98FE8D2E3493BA68DB3CB7B7B1072.edm" localSheetId="1" hidden="1">#REF!</definedName>
    <definedName name="_bdm.44F98FE8D2E3493BA68DB3CB7B7B1072.edm" hidden="1">#REF!</definedName>
    <definedName name="_bdm.4582E7A1E14F45CABD151F0D0CF2EC02.edm" localSheetId="15" hidden="1">#REF!</definedName>
    <definedName name="_bdm.4582E7A1E14F45CABD151F0D0CF2EC02.edm" localSheetId="16" hidden="1">#REF!</definedName>
    <definedName name="_bdm.4582E7A1E14F45CABD151F0D0CF2EC02.edm" localSheetId="13" hidden="1">#REF!</definedName>
    <definedName name="_bdm.4582E7A1E14F45CABD151F0D0CF2EC02.edm" localSheetId="1" hidden="1">#REF!</definedName>
    <definedName name="_bdm.4582E7A1E14F45CABD151F0D0CF2EC02.edm" hidden="1">#REF!</definedName>
    <definedName name="_bdm.45BFCF565DE34B72AD5CE6ABB9878BD5.edm" localSheetId="15" hidden="1">#REF!</definedName>
    <definedName name="_bdm.45BFCF565DE34B72AD5CE6ABB9878BD5.edm" localSheetId="16" hidden="1">#REF!</definedName>
    <definedName name="_bdm.45BFCF565DE34B72AD5CE6ABB9878BD5.edm" localSheetId="13" hidden="1">#REF!</definedName>
    <definedName name="_bdm.45BFCF565DE34B72AD5CE6ABB9878BD5.edm" localSheetId="1" hidden="1">#REF!</definedName>
    <definedName name="_bdm.45BFCF565DE34B72AD5CE6ABB9878BD5.edm" hidden="1">#REF!</definedName>
    <definedName name="_bdm.45C48D1DAA864A649D1E906ED4BED2D0.edm" localSheetId="15" hidden="1">#REF!</definedName>
    <definedName name="_bdm.45C48D1DAA864A649D1E906ED4BED2D0.edm" localSheetId="16" hidden="1">#REF!</definedName>
    <definedName name="_bdm.45C48D1DAA864A649D1E906ED4BED2D0.edm" localSheetId="13" hidden="1">#REF!</definedName>
    <definedName name="_bdm.45C48D1DAA864A649D1E906ED4BED2D0.edm" localSheetId="1" hidden="1">#REF!</definedName>
    <definedName name="_bdm.45C48D1DAA864A649D1E906ED4BED2D0.edm" hidden="1">#REF!</definedName>
    <definedName name="_bdm.45CFFB4849C8463F9781D50F03A0CF5F.edm" localSheetId="15" hidden="1">#REF!</definedName>
    <definedName name="_bdm.45CFFB4849C8463F9781D50F03A0CF5F.edm" localSheetId="16" hidden="1">#REF!</definedName>
    <definedName name="_bdm.45CFFB4849C8463F9781D50F03A0CF5F.edm" localSheetId="13" hidden="1">#REF!</definedName>
    <definedName name="_bdm.45CFFB4849C8463F9781D50F03A0CF5F.edm" localSheetId="1" hidden="1">#REF!</definedName>
    <definedName name="_bdm.45CFFB4849C8463F9781D50F03A0CF5F.edm" hidden="1">#REF!</definedName>
    <definedName name="_bdm.464B1C4BBEE348BD8E88E9EF74347DD1.edm" localSheetId="15" hidden="1">#REF!</definedName>
    <definedName name="_bdm.464B1C4BBEE348BD8E88E9EF74347DD1.edm" localSheetId="16" hidden="1">#REF!</definedName>
    <definedName name="_bdm.464B1C4BBEE348BD8E88E9EF74347DD1.edm" localSheetId="13" hidden="1">#REF!</definedName>
    <definedName name="_bdm.464B1C4BBEE348BD8E88E9EF74347DD1.edm" localSheetId="1" hidden="1">#REF!</definedName>
    <definedName name="_bdm.464B1C4BBEE348BD8E88E9EF74347DD1.edm" hidden="1">#REF!</definedName>
    <definedName name="_bdm.464BEB1A6B20418EB9984C1AE8A40002.edm" localSheetId="15" hidden="1">#REF!</definedName>
    <definedName name="_bdm.464BEB1A6B20418EB9984C1AE8A40002.edm" localSheetId="16" hidden="1">#REF!</definedName>
    <definedName name="_bdm.464BEB1A6B20418EB9984C1AE8A40002.edm" localSheetId="13" hidden="1">#REF!</definedName>
    <definedName name="_bdm.464BEB1A6B20418EB9984C1AE8A40002.edm" localSheetId="1" hidden="1">#REF!</definedName>
    <definedName name="_bdm.464BEB1A6B20418EB9984C1AE8A40002.edm" hidden="1">#REF!</definedName>
    <definedName name="_bdm.4667764596AE4FA2ABD757A79A4709F5.edm" localSheetId="15" hidden="1">#REF!</definedName>
    <definedName name="_bdm.4667764596AE4FA2ABD757A79A4709F5.edm" localSheetId="16" hidden="1">#REF!</definedName>
    <definedName name="_bdm.4667764596AE4FA2ABD757A79A4709F5.edm" localSheetId="13" hidden="1">#REF!</definedName>
    <definedName name="_bdm.4667764596AE4FA2ABD757A79A4709F5.edm" localSheetId="1" hidden="1">#REF!</definedName>
    <definedName name="_bdm.4667764596AE4FA2ABD757A79A4709F5.edm" hidden="1">#REF!</definedName>
    <definedName name="_bdm.46831A757EF543EAA672BFAF9E4CCF67.edm" localSheetId="15" hidden="1">#REF!</definedName>
    <definedName name="_bdm.46831A757EF543EAA672BFAF9E4CCF67.edm" localSheetId="16" hidden="1">#REF!</definedName>
    <definedName name="_bdm.46831A757EF543EAA672BFAF9E4CCF67.edm" localSheetId="13" hidden="1">#REF!</definedName>
    <definedName name="_bdm.46831A757EF543EAA672BFAF9E4CCF67.edm" localSheetId="1" hidden="1">#REF!</definedName>
    <definedName name="_bdm.46831A757EF543EAA672BFAF9E4CCF67.edm" hidden="1">#REF!</definedName>
    <definedName name="_bdm.46A30EB734DF44198FD5A42BB54BEAA1.edm" localSheetId="15" hidden="1">#REF!</definedName>
    <definedName name="_bdm.46A30EB734DF44198FD5A42BB54BEAA1.edm" localSheetId="16" hidden="1">#REF!</definedName>
    <definedName name="_bdm.46A30EB734DF44198FD5A42BB54BEAA1.edm" localSheetId="13" hidden="1">#REF!</definedName>
    <definedName name="_bdm.46A30EB734DF44198FD5A42BB54BEAA1.edm" localSheetId="1" hidden="1">#REF!</definedName>
    <definedName name="_bdm.46A30EB734DF44198FD5A42BB54BEAA1.edm" hidden="1">#REF!</definedName>
    <definedName name="_bdm.4728644601924877B45BF6899D5C586D.edm" localSheetId="15" hidden="1">#REF!</definedName>
    <definedName name="_bdm.4728644601924877B45BF6899D5C586D.edm" localSheetId="16" hidden="1">#REF!</definedName>
    <definedName name="_bdm.4728644601924877B45BF6899D5C586D.edm" localSheetId="13" hidden="1">#REF!</definedName>
    <definedName name="_bdm.4728644601924877B45BF6899D5C586D.edm" localSheetId="1" hidden="1">#REF!</definedName>
    <definedName name="_bdm.4728644601924877B45BF6899D5C586D.edm" hidden="1">#REF!</definedName>
    <definedName name="_bdm.4741C7080B964505B3A66338E48E00B5.edm" localSheetId="15" hidden="1">#REF!</definedName>
    <definedName name="_bdm.4741C7080B964505B3A66338E48E00B5.edm" localSheetId="16" hidden="1">#REF!</definedName>
    <definedName name="_bdm.4741C7080B964505B3A66338E48E00B5.edm" localSheetId="13" hidden="1">#REF!</definedName>
    <definedName name="_bdm.4741C7080B964505B3A66338E48E00B5.edm" localSheetId="1" hidden="1">#REF!</definedName>
    <definedName name="_bdm.4741C7080B964505B3A66338E48E00B5.edm" hidden="1">#REF!</definedName>
    <definedName name="_bdm.479991C717074C1BBF6677E31ABFF8E8.edm" localSheetId="15" hidden="1">#REF!</definedName>
    <definedName name="_bdm.479991C717074C1BBF6677E31ABFF8E8.edm" localSheetId="16" hidden="1">#REF!</definedName>
    <definedName name="_bdm.479991C717074C1BBF6677E31ABFF8E8.edm" localSheetId="13" hidden="1">#REF!</definedName>
    <definedName name="_bdm.479991C717074C1BBF6677E31ABFF8E8.edm" localSheetId="1" hidden="1">#REF!</definedName>
    <definedName name="_bdm.479991C717074C1BBF6677E31ABFF8E8.edm" hidden="1">#REF!</definedName>
    <definedName name="_bdm.47B944379B33400BBE8A957B7E48F33C.edm" localSheetId="15" hidden="1">#REF!</definedName>
    <definedName name="_bdm.47B944379B33400BBE8A957B7E48F33C.edm" localSheetId="16" hidden="1">#REF!</definedName>
    <definedName name="_bdm.47B944379B33400BBE8A957B7E48F33C.edm" localSheetId="13" hidden="1">#REF!</definedName>
    <definedName name="_bdm.47B944379B33400BBE8A957B7E48F33C.edm" localSheetId="1" hidden="1">#REF!</definedName>
    <definedName name="_bdm.47B944379B33400BBE8A957B7E48F33C.edm" hidden="1">#REF!</definedName>
    <definedName name="_bdm.47C14D442CC8413181C8B34D34B6B035.edm" localSheetId="15" hidden="1">#REF!</definedName>
    <definedName name="_bdm.47C14D442CC8413181C8B34D34B6B035.edm" localSheetId="16" hidden="1">#REF!</definedName>
    <definedName name="_bdm.47C14D442CC8413181C8B34D34B6B035.edm" localSheetId="13" hidden="1">#REF!</definedName>
    <definedName name="_bdm.47C14D442CC8413181C8B34D34B6B035.edm" localSheetId="1" hidden="1">#REF!</definedName>
    <definedName name="_bdm.47C14D442CC8413181C8B34D34B6B035.edm" hidden="1">#REF!</definedName>
    <definedName name="_bdm.47FB0FA54DB24FC2BCCBC9F4DADFB579.edm" localSheetId="15" hidden="1">#REF!</definedName>
    <definedName name="_bdm.47FB0FA54DB24FC2BCCBC9F4DADFB579.edm" localSheetId="16" hidden="1">#REF!</definedName>
    <definedName name="_bdm.47FB0FA54DB24FC2BCCBC9F4DADFB579.edm" localSheetId="13" hidden="1">#REF!</definedName>
    <definedName name="_bdm.47FB0FA54DB24FC2BCCBC9F4DADFB579.edm" localSheetId="1" hidden="1">#REF!</definedName>
    <definedName name="_bdm.47FB0FA54DB24FC2BCCBC9F4DADFB579.edm" hidden="1">#REF!</definedName>
    <definedName name="_bdm.482DA724C29D4B95AD5EFB7F414A15D9.edm" localSheetId="15" hidden="1">#REF!</definedName>
    <definedName name="_bdm.482DA724C29D4B95AD5EFB7F414A15D9.edm" localSheetId="16" hidden="1">#REF!</definedName>
    <definedName name="_bdm.482DA724C29D4B95AD5EFB7F414A15D9.edm" localSheetId="13" hidden="1">#REF!</definedName>
    <definedName name="_bdm.482DA724C29D4B95AD5EFB7F414A15D9.edm" localSheetId="1" hidden="1">#REF!</definedName>
    <definedName name="_bdm.482DA724C29D4B95AD5EFB7F414A15D9.edm" hidden="1">#REF!</definedName>
    <definedName name="_bdm.48E0773EA105485B923613C1D0006FD6.edm" localSheetId="15" hidden="1">#REF!</definedName>
    <definedName name="_bdm.48E0773EA105485B923613C1D0006FD6.edm" localSheetId="16" hidden="1">#REF!</definedName>
    <definedName name="_bdm.48E0773EA105485B923613C1D0006FD6.edm" localSheetId="13" hidden="1">#REF!</definedName>
    <definedName name="_bdm.48E0773EA105485B923613C1D0006FD6.edm" localSheetId="1" hidden="1">#REF!</definedName>
    <definedName name="_bdm.48E0773EA105485B923613C1D0006FD6.edm" hidden="1">#REF!</definedName>
    <definedName name="_bdm.48F930047F7C4BCC97D35054B6E2E941.edm" localSheetId="15" hidden="1">#REF!</definedName>
    <definedName name="_bdm.48F930047F7C4BCC97D35054B6E2E941.edm" localSheetId="16" hidden="1">#REF!</definedName>
    <definedName name="_bdm.48F930047F7C4BCC97D35054B6E2E941.edm" localSheetId="13" hidden="1">#REF!</definedName>
    <definedName name="_bdm.48F930047F7C4BCC97D35054B6E2E941.edm" localSheetId="1" hidden="1">#REF!</definedName>
    <definedName name="_bdm.48F930047F7C4BCC97D35054B6E2E941.edm" hidden="1">#REF!</definedName>
    <definedName name="_bdm.494C8AFED09C40229246CCD8949EF3EF.edm" localSheetId="15" hidden="1">#REF!</definedName>
    <definedName name="_bdm.494C8AFED09C40229246CCD8949EF3EF.edm" localSheetId="16" hidden="1">#REF!</definedName>
    <definedName name="_bdm.494C8AFED09C40229246CCD8949EF3EF.edm" localSheetId="13" hidden="1">#REF!</definedName>
    <definedName name="_bdm.494C8AFED09C40229246CCD8949EF3EF.edm" localSheetId="1" hidden="1">#REF!</definedName>
    <definedName name="_bdm.494C8AFED09C40229246CCD8949EF3EF.edm" hidden="1">#REF!</definedName>
    <definedName name="_bdm.495B597887994FA79C4AFF3CB9FD7D53.edm" localSheetId="15" hidden="1">#REF!</definedName>
    <definedName name="_bdm.495B597887994FA79C4AFF3CB9FD7D53.edm" localSheetId="16" hidden="1">#REF!</definedName>
    <definedName name="_bdm.495B597887994FA79C4AFF3CB9FD7D53.edm" localSheetId="13" hidden="1">#REF!</definedName>
    <definedName name="_bdm.495B597887994FA79C4AFF3CB9FD7D53.edm" localSheetId="1" hidden="1">#REF!</definedName>
    <definedName name="_bdm.495B597887994FA79C4AFF3CB9FD7D53.edm" hidden="1">#REF!</definedName>
    <definedName name="_bdm.497518B8C726449BB252F39C08C227A1.edm" localSheetId="15" hidden="1">#REF!</definedName>
    <definedName name="_bdm.497518B8C726449BB252F39C08C227A1.edm" localSheetId="16" hidden="1">#REF!</definedName>
    <definedName name="_bdm.497518B8C726449BB252F39C08C227A1.edm" localSheetId="13" hidden="1">#REF!</definedName>
    <definedName name="_bdm.497518B8C726449BB252F39C08C227A1.edm" localSheetId="1" hidden="1">#REF!</definedName>
    <definedName name="_bdm.497518B8C726449BB252F39C08C227A1.edm" hidden="1">#REF!</definedName>
    <definedName name="_bdm.4A155E66E6AB40638A4B78B657545364.edm" localSheetId="15" hidden="1">#REF!</definedName>
    <definedName name="_bdm.4A155E66E6AB40638A4B78B657545364.edm" localSheetId="16" hidden="1">#REF!</definedName>
    <definedName name="_bdm.4A155E66E6AB40638A4B78B657545364.edm" localSheetId="13" hidden="1">#REF!</definedName>
    <definedName name="_bdm.4A155E66E6AB40638A4B78B657545364.edm" localSheetId="1" hidden="1">#REF!</definedName>
    <definedName name="_bdm.4A155E66E6AB40638A4B78B657545364.edm" hidden="1">#REF!</definedName>
    <definedName name="_bdm.4A4FFB4E9F0446C1A5A1F3A5829EADAB.edm" localSheetId="15" hidden="1">#REF!</definedName>
    <definedName name="_bdm.4A4FFB4E9F0446C1A5A1F3A5829EADAB.edm" localSheetId="16" hidden="1">#REF!</definedName>
    <definedName name="_bdm.4A4FFB4E9F0446C1A5A1F3A5829EADAB.edm" localSheetId="13" hidden="1">#REF!</definedName>
    <definedName name="_bdm.4A4FFB4E9F0446C1A5A1F3A5829EADAB.edm" localSheetId="1" hidden="1">#REF!</definedName>
    <definedName name="_bdm.4A4FFB4E9F0446C1A5A1F3A5829EADAB.edm" hidden="1">#REF!</definedName>
    <definedName name="_bdm.4A52DDFC455C4FF7B79DEB3DD7A84821.edm" localSheetId="15" hidden="1">#REF!</definedName>
    <definedName name="_bdm.4A52DDFC455C4FF7B79DEB3DD7A84821.edm" localSheetId="16" hidden="1">#REF!</definedName>
    <definedName name="_bdm.4A52DDFC455C4FF7B79DEB3DD7A84821.edm" localSheetId="13" hidden="1">#REF!</definedName>
    <definedName name="_bdm.4A52DDFC455C4FF7B79DEB3DD7A84821.edm" localSheetId="1" hidden="1">#REF!</definedName>
    <definedName name="_bdm.4A52DDFC455C4FF7B79DEB3DD7A84821.edm" hidden="1">#REF!</definedName>
    <definedName name="_bdm.4B24CA2CDD2E444CB233B8755CB3137E.edm" localSheetId="15" hidden="1">#REF!</definedName>
    <definedName name="_bdm.4B24CA2CDD2E444CB233B8755CB3137E.edm" localSheetId="16" hidden="1">#REF!</definedName>
    <definedName name="_bdm.4B24CA2CDD2E444CB233B8755CB3137E.edm" localSheetId="13" hidden="1">#REF!</definedName>
    <definedName name="_bdm.4B24CA2CDD2E444CB233B8755CB3137E.edm" localSheetId="1" hidden="1">#REF!</definedName>
    <definedName name="_bdm.4B24CA2CDD2E444CB233B8755CB3137E.edm" hidden="1">#REF!</definedName>
    <definedName name="_bdm.4B66A43A0495472AA2AC0567B8D338A6.edm" localSheetId="15" hidden="1">#REF!</definedName>
    <definedName name="_bdm.4B66A43A0495472AA2AC0567B8D338A6.edm" localSheetId="16" hidden="1">#REF!</definedName>
    <definedName name="_bdm.4B66A43A0495472AA2AC0567B8D338A6.edm" localSheetId="13" hidden="1">#REF!</definedName>
    <definedName name="_bdm.4B66A43A0495472AA2AC0567B8D338A6.edm" localSheetId="1" hidden="1">#REF!</definedName>
    <definedName name="_bdm.4B66A43A0495472AA2AC0567B8D338A6.edm" hidden="1">#REF!</definedName>
    <definedName name="_bdm.4BACA1E1A6294D94B15E2A22A0FCF385.edm" localSheetId="15" hidden="1">#REF!</definedName>
    <definedName name="_bdm.4BACA1E1A6294D94B15E2A22A0FCF385.edm" localSheetId="16" hidden="1">#REF!</definedName>
    <definedName name="_bdm.4BACA1E1A6294D94B15E2A22A0FCF385.edm" localSheetId="13" hidden="1">#REF!</definedName>
    <definedName name="_bdm.4BACA1E1A6294D94B15E2A22A0FCF385.edm" localSheetId="1" hidden="1">#REF!</definedName>
    <definedName name="_bdm.4BACA1E1A6294D94B15E2A22A0FCF385.edm" hidden="1">#REF!</definedName>
    <definedName name="_bdm.4BC34A4099BC42289E20E2231F78D1E5.edm" localSheetId="15" hidden="1">#REF!</definedName>
    <definedName name="_bdm.4BC34A4099BC42289E20E2231F78D1E5.edm" localSheetId="16" hidden="1">#REF!</definedName>
    <definedName name="_bdm.4BC34A4099BC42289E20E2231F78D1E5.edm" localSheetId="13" hidden="1">#REF!</definedName>
    <definedName name="_bdm.4BC34A4099BC42289E20E2231F78D1E5.edm" localSheetId="1" hidden="1">#REF!</definedName>
    <definedName name="_bdm.4BC34A4099BC42289E20E2231F78D1E5.edm" hidden="1">#REF!</definedName>
    <definedName name="_bdm.4BF5729335E247738A346DA113D6B560.edm" localSheetId="15" hidden="1">#REF!</definedName>
    <definedName name="_bdm.4BF5729335E247738A346DA113D6B560.edm" localSheetId="16" hidden="1">#REF!</definedName>
    <definedName name="_bdm.4BF5729335E247738A346DA113D6B560.edm" localSheetId="13" hidden="1">#REF!</definedName>
    <definedName name="_bdm.4BF5729335E247738A346DA113D6B560.edm" localSheetId="1" hidden="1">#REF!</definedName>
    <definedName name="_bdm.4BF5729335E247738A346DA113D6B560.edm" hidden="1">#REF!</definedName>
    <definedName name="_bdm.4C8CBAA143A1476596C9DA65E832FE3A.edm" localSheetId="15" hidden="1">#REF!</definedName>
    <definedName name="_bdm.4C8CBAA143A1476596C9DA65E832FE3A.edm" localSheetId="16" hidden="1">#REF!</definedName>
    <definedName name="_bdm.4C8CBAA143A1476596C9DA65E832FE3A.edm" localSheetId="13" hidden="1">#REF!</definedName>
    <definedName name="_bdm.4C8CBAA143A1476596C9DA65E832FE3A.edm" localSheetId="1" hidden="1">#REF!</definedName>
    <definedName name="_bdm.4C8CBAA143A1476596C9DA65E832FE3A.edm" hidden="1">#REF!</definedName>
    <definedName name="_bdm.4CBAB1E2149C48CAB8D336331BA547D9.edm" localSheetId="15" hidden="1">#REF!</definedName>
    <definedName name="_bdm.4CBAB1E2149C48CAB8D336331BA547D9.edm" localSheetId="16" hidden="1">#REF!</definedName>
    <definedName name="_bdm.4CBAB1E2149C48CAB8D336331BA547D9.edm" localSheetId="13" hidden="1">#REF!</definedName>
    <definedName name="_bdm.4CBAB1E2149C48CAB8D336331BA547D9.edm" localSheetId="1" hidden="1">#REF!</definedName>
    <definedName name="_bdm.4CBAB1E2149C48CAB8D336331BA547D9.edm" hidden="1">#REF!</definedName>
    <definedName name="_bdm.4CF09E69AA084DC4AEDDCCFC2E228E46.edm" localSheetId="15" hidden="1">#REF!</definedName>
    <definedName name="_bdm.4CF09E69AA084DC4AEDDCCFC2E228E46.edm" localSheetId="16" hidden="1">#REF!</definedName>
    <definedName name="_bdm.4CF09E69AA084DC4AEDDCCFC2E228E46.edm" localSheetId="13" hidden="1">#REF!</definedName>
    <definedName name="_bdm.4CF09E69AA084DC4AEDDCCFC2E228E46.edm" localSheetId="1" hidden="1">#REF!</definedName>
    <definedName name="_bdm.4CF09E69AA084DC4AEDDCCFC2E228E46.edm" hidden="1">#REF!</definedName>
    <definedName name="_bdm.4D266A33AFFB447DA5AD8AE7727A5EDE.edm" localSheetId="15" hidden="1">#REF!</definedName>
    <definedName name="_bdm.4D266A33AFFB447DA5AD8AE7727A5EDE.edm" localSheetId="16" hidden="1">#REF!</definedName>
    <definedName name="_bdm.4D266A33AFFB447DA5AD8AE7727A5EDE.edm" localSheetId="13" hidden="1">#REF!</definedName>
    <definedName name="_bdm.4D266A33AFFB447DA5AD8AE7727A5EDE.edm" localSheetId="1" hidden="1">#REF!</definedName>
    <definedName name="_bdm.4D266A33AFFB447DA5AD8AE7727A5EDE.edm" hidden="1">#REF!</definedName>
    <definedName name="_bdm.4D79DB9651DC4B2AAF20AE3CA0966729.edm" localSheetId="15" hidden="1">#REF!</definedName>
    <definedName name="_bdm.4D79DB9651DC4B2AAF20AE3CA0966729.edm" localSheetId="16" hidden="1">#REF!</definedName>
    <definedName name="_bdm.4D79DB9651DC4B2AAF20AE3CA0966729.edm" localSheetId="13" hidden="1">#REF!</definedName>
    <definedName name="_bdm.4D79DB9651DC4B2AAF20AE3CA0966729.edm" localSheetId="1" hidden="1">#REF!</definedName>
    <definedName name="_bdm.4D79DB9651DC4B2AAF20AE3CA0966729.edm" hidden="1">#REF!</definedName>
    <definedName name="_bdm.4D823845B2BE4E56ACE2A4613AC2E0E3.edm" localSheetId="15" hidden="1">#REF!</definedName>
    <definedName name="_bdm.4D823845B2BE4E56ACE2A4613AC2E0E3.edm" localSheetId="16" hidden="1">#REF!</definedName>
    <definedName name="_bdm.4D823845B2BE4E56ACE2A4613AC2E0E3.edm" localSheetId="13" hidden="1">#REF!</definedName>
    <definedName name="_bdm.4D823845B2BE4E56ACE2A4613AC2E0E3.edm" localSheetId="1" hidden="1">#REF!</definedName>
    <definedName name="_bdm.4D823845B2BE4E56ACE2A4613AC2E0E3.edm" hidden="1">#REF!</definedName>
    <definedName name="_bdm.4E073E0603284D0F89255ADFF20E5D84.edm" localSheetId="15" hidden="1">#REF!</definedName>
    <definedName name="_bdm.4E073E0603284D0F89255ADFF20E5D84.edm" localSheetId="16" hidden="1">#REF!</definedName>
    <definedName name="_bdm.4E073E0603284D0F89255ADFF20E5D84.edm" localSheetId="13" hidden="1">#REF!</definedName>
    <definedName name="_bdm.4E073E0603284D0F89255ADFF20E5D84.edm" localSheetId="1" hidden="1">#REF!</definedName>
    <definedName name="_bdm.4E073E0603284D0F89255ADFF20E5D84.edm" hidden="1">#REF!</definedName>
    <definedName name="_bdm.4E68394DBA04439894B4D7C842B6A3F5.edm" localSheetId="15" hidden="1">#REF!</definedName>
    <definedName name="_bdm.4E68394DBA04439894B4D7C842B6A3F5.edm" localSheetId="16" hidden="1">#REF!</definedName>
    <definedName name="_bdm.4E68394DBA04439894B4D7C842B6A3F5.edm" localSheetId="13" hidden="1">#REF!</definedName>
    <definedName name="_bdm.4E68394DBA04439894B4D7C842B6A3F5.edm" localSheetId="1" hidden="1">#REF!</definedName>
    <definedName name="_bdm.4E68394DBA04439894B4D7C842B6A3F5.edm" hidden="1">#REF!</definedName>
    <definedName name="_bdm.4E8DDFDBC0BB42D7A9E8755617358B48.edm" localSheetId="15" hidden="1">#REF!</definedName>
    <definedName name="_bdm.4E8DDFDBC0BB42D7A9E8755617358B48.edm" localSheetId="16" hidden="1">#REF!</definedName>
    <definedName name="_bdm.4E8DDFDBC0BB42D7A9E8755617358B48.edm" localSheetId="13" hidden="1">#REF!</definedName>
    <definedName name="_bdm.4E8DDFDBC0BB42D7A9E8755617358B48.edm" localSheetId="1" hidden="1">#REF!</definedName>
    <definedName name="_bdm.4E8DDFDBC0BB42D7A9E8755617358B48.edm" hidden="1">#REF!</definedName>
    <definedName name="_bdm.4E93DA6B46D24A4892A57FFB5215B017.edm" localSheetId="15" hidden="1">#REF!</definedName>
    <definedName name="_bdm.4E93DA6B46D24A4892A57FFB5215B017.edm" localSheetId="16" hidden="1">#REF!</definedName>
    <definedName name="_bdm.4E93DA6B46D24A4892A57FFB5215B017.edm" localSheetId="13" hidden="1">#REF!</definedName>
    <definedName name="_bdm.4E93DA6B46D24A4892A57FFB5215B017.edm" localSheetId="1" hidden="1">#REF!</definedName>
    <definedName name="_bdm.4E93DA6B46D24A4892A57FFB5215B017.edm" hidden="1">#REF!</definedName>
    <definedName name="_bdm.4F4D2DC21F374186AC2042545D01174A.edm" localSheetId="15" hidden="1">#REF!</definedName>
    <definedName name="_bdm.4F4D2DC21F374186AC2042545D01174A.edm" localSheetId="16" hidden="1">#REF!</definedName>
    <definedName name="_bdm.4F4D2DC21F374186AC2042545D01174A.edm" localSheetId="13" hidden="1">#REF!</definedName>
    <definedName name="_bdm.4F4D2DC21F374186AC2042545D01174A.edm" localSheetId="1" hidden="1">#REF!</definedName>
    <definedName name="_bdm.4F4D2DC21F374186AC2042545D01174A.edm" hidden="1">#REF!</definedName>
    <definedName name="_bdm.4FB3B67174F644278D8C58BE28B76942.edm" localSheetId="15" hidden="1">#REF!</definedName>
    <definedName name="_bdm.4FB3B67174F644278D8C58BE28B76942.edm" localSheetId="16" hidden="1">#REF!</definedName>
    <definedName name="_bdm.4FB3B67174F644278D8C58BE28B76942.edm" localSheetId="13" hidden="1">#REF!</definedName>
    <definedName name="_bdm.4FB3B67174F644278D8C58BE28B76942.edm" localSheetId="1" hidden="1">#REF!</definedName>
    <definedName name="_bdm.4FB3B67174F644278D8C58BE28B76942.edm" hidden="1">#REF!</definedName>
    <definedName name="_bdm.4FCC6A55EE99469E8CC3DC3B304A5854.edm" localSheetId="15" hidden="1">#REF!</definedName>
    <definedName name="_bdm.4FCC6A55EE99469E8CC3DC3B304A5854.edm" localSheetId="16" hidden="1">#REF!</definedName>
    <definedName name="_bdm.4FCC6A55EE99469E8CC3DC3B304A5854.edm" localSheetId="13" hidden="1">#REF!</definedName>
    <definedName name="_bdm.4FCC6A55EE99469E8CC3DC3B304A5854.edm" localSheetId="1" hidden="1">#REF!</definedName>
    <definedName name="_bdm.4FCC6A55EE99469E8CC3DC3B304A5854.edm" hidden="1">#REF!</definedName>
    <definedName name="_bdm.4FF4BE706341403C95A1D5C8515A04FC.edm" localSheetId="15" hidden="1">#REF!</definedName>
    <definedName name="_bdm.4FF4BE706341403C95A1D5C8515A04FC.edm" localSheetId="16" hidden="1">#REF!</definedName>
    <definedName name="_bdm.4FF4BE706341403C95A1D5C8515A04FC.edm" localSheetId="13" hidden="1">#REF!</definedName>
    <definedName name="_bdm.4FF4BE706341403C95A1D5C8515A04FC.edm" localSheetId="1" hidden="1">#REF!</definedName>
    <definedName name="_bdm.4FF4BE706341403C95A1D5C8515A04FC.edm" hidden="1">#REF!</definedName>
    <definedName name="_bdm.4FF670EE7F61465C991D9517478498D0.edm" localSheetId="15" hidden="1">#REF!</definedName>
    <definedName name="_bdm.4FF670EE7F61465C991D9517478498D0.edm" localSheetId="16" hidden="1">#REF!</definedName>
    <definedName name="_bdm.4FF670EE7F61465C991D9517478498D0.edm" localSheetId="13" hidden="1">#REF!</definedName>
    <definedName name="_bdm.4FF670EE7F61465C991D9517478498D0.edm" localSheetId="1" hidden="1">#REF!</definedName>
    <definedName name="_bdm.4FF670EE7F61465C991D9517478498D0.edm" hidden="1">#REF!</definedName>
    <definedName name="_bdm.5003BBB5CAE04380AE896EAAD7D5966C.edm" localSheetId="15" hidden="1">#REF!</definedName>
    <definedName name="_bdm.5003BBB5CAE04380AE896EAAD7D5966C.edm" localSheetId="16" hidden="1">#REF!</definedName>
    <definedName name="_bdm.5003BBB5CAE04380AE896EAAD7D5966C.edm" localSheetId="13" hidden="1">#REF!</definedName>
    <definedName name="_bdm.5003BBB5CAE04380AE896EAAD7D5966C.edm" localSheetId="1" hidden="1">#REF!</definedName>
    <definedName name="_bdm.5003BBB5CAE04380AE896EAAD7D5966C.edm" hidden="1">#REF!</definedName>
    <definedName name="_bdm.5037DAE2FB664F54AB2C3B91B8E48F0B.edm" localSheetId="15" hidden="1">#REF!</definedName>
    <definedName name="_bdm.5037DAE2FB664F54AB2C3B91B8E48F0B.edm" localSheetId="16" hidden="1">#REF!</definedName>
    <definedName name="_bdm.5037DAE2FB664F54AB2C3B91B8E48F0B.edm" localSheetId="13" hidden="1">#REF!</definedName>
    <definedName name="_bdm.5037DAE2FB664F54AB2C3B91B8E48F0B.edm" localSheetId="1" hidden="1">#REF!</definedName>
    <definedName name="_bdm.5037DAE2FB664F54AB2C3B91B8E48F0B.edm" hidden="1">#REF!</definedName>
    <definedName name="_bdm.505F2A23357B432399D2F6364080197D.edm" localSheetId="15" hidden="1">#REF!</definedName>
    <definedName name="_bdm.505F2A23357B432399D2F6364080197D.edm" localSheetId="16" hidden="1">#REF!</definedName>
    <definedName name="_bdm.505F2A23357B432399D2F6364080197D.edm" localSheetId="13" hidden="1">#REF!</definedName>
    <definedName name="_bdm.505F2A23357B432399D2F6364080197D.edm" localSheetId="1" hidden="1">#REF!</definedName>
    <definedName name="_bdm.505F2A23357B432399D2F6364080197D.edm" hidden="1">#REF!</definedName>
    <definedName name="_bdm.508AC976633B4954B7B6D767D3DCC37A.edm" localSheetId="15" hidden="1">#REF!</definedName>
    <definedName name="_bdm.508AC976633B4954B7B6D767D3DCC37A.edm" localSheetId="16" hidden="1">#REF!</definedName>
    <definedName name="_bdm.508AC976633B4954B7B6D767D3DCC37A.edm" localSheetId="13" hidden="1">#REF!</definedName>
    <definedName name="_bdm.508AC976633B4954B7B6D767D3DCC37A.edm" localSheetId="1" hidden="1">#REF!</definedName>
    <definedName name="_bdm.508AC976633B4954B7B6D767D3DCC37A.edm" hidden="1">#REF!</definedName>
    <definedName name="_bdm.50B1F82191ED47F9BDA11B457ED69E9E.edm" localSheetId="15" hidden="1">#REF!</definedName>
    <definedName name="_bdm.50B1F82191ED47F9BDA11B457ED69E9E.edm" localSheetId="16" hidden="1">#REF!</definedName>
    <definedName name="_bdm.50B1F82191ED47F9BDA11B457ED69E9E.edm" localSheetId="13" hidden="1">#REF!</definedName>
    <definedName name="_bdm.50B1F82191ED47F9BDA11B457ED69E9E.edm" localSheetId="1" hidden="1">#REF!</definedName>
    <definedName name="_bdm.50B1F82191ED47F9BDA11B457ED69E9E.edm" hidden="1">#REF!</definedName>
    <definedName name="_bdm.50FFCA040A2441A2A92F59583893CB43.edm" localSheetId="15" hidden="1">#REF!</definedName>
    <definedName name="_bdm.50FFCA040A2441A2A92F59583893CB43.edm" localSheetId="16" hidden="1">#REF!</definedName>
    <definedName name="_bdm.50FFCA040A2441A2A92F59583893CB43.edm" localSheetId="13" hidden="1">#REF!</definedName>
    <definedName name="_bdm.50FFCA040A2441A2A92F59583893CB43.edm" localSheetId="1" hidden="1">#REF!</definedName>
    <definedName name="_bdm.50FFCA040A2441A2A92F59583893CB43.edm" hidden="1">#REF!</definedName>
    <definedName name="_bdm.511F992529F944629223158F368B1004.edm" localSheetId="15" hidden="1">#REF!</definedName>
    <definedName name="_bdm.511F992529F944629223158F368B1004.edm" localSheetId="16" hidden="1">#REF!</definedName>
    <definedName name="_bdm.511F992529F944629223158F368B1004.edm" localSheetId="13" hidden="1">#REF!</definedName>
    <definedName name="_bdm.511F992529F944629223158F368B1004.edm" localSheetId="1" hidden="1">#REF!</definedName>
    <definedName name="_bdm.511F992529F944629223158F368B1004.edm" hidden="1">#REF!</definedName>
    <definedName name="_bdm.5239C4C5F94B44BEA06F832ED164BDF8.edm" localSheetId="15" hidden="1">#REF!</definedName>
    <definedName name="_bdm.5239C4C5F94B44BEA06F832ED164BDF8.edm" localSheetId="16" hidden="1">#REF!</definedName>
    <definedName name="_bdm.5239C4C5F94B44BEA06F832ED164BDF8.edm" localSheetId="13" hidden="1">#REF!</definedName>
    <definedName name="_bdm.5239C4C5F94B44BEA06F832ED164BDF8.edm" localSheetId="1" hidden="1">#REF!</definedName>
    <definedName name="_bdm.5239C4C5F94B44BEA06F832ED164BDF8.edm" hidden="1">#REF!</definedName>
    <definedName name="_bdm.524191B051C04A8295791F9312F15E2C.edm" localSheetId="15" hidden="1">#REF!</definedName>
    <definedName name="_bdm.524191B051C04A8295791F9312F15E2C.edm" localSheetId="16" hidden="1">#REF!</definedName>
    <definedName name="_bdm.524191B051C04A8295791F9312F15E2C.edm" localSheetId="13" hidden="1">#REF!</definedName>
    <definedName name="_bdm.524191B051C04A8295791F9312F15E2C.edm" localSheetId="1" hidden="1">#REF!</definedName>
    <definedName name="_bdm.524191B051C04A8295791F9312F15E2C.edm" hidden="1">#REF!</definedName>
    <definedName name="_bdm.5273F38605B64388ABA33ADD2CE28BBB.edm" localSheetId="15" hidden="1">#REF!</definedName>
    <definedName name="_bdm.5273F38605B64388ABA33ADD2CE28BBB.edm" localSheetId="16" hidden="1">#REF!</definedName>
    <definedName name="_bdm.5273F38605B64388ABA33ADD2CE28BBB.edm" localSheetId="13" hidden="1">#REF!</definedName>
    <definedName name="_bdm.5273F38605B64388ABA33ADD2CE28BBB.edm" localSheetId="1" hidden="1">#REF!</definedName>
    <definedName name="_bdm.5273F38605B64388ABA33ADD2CE28BBB.edm" hidden="1">#REF!</definedName>
    <definedName name="_bdm.52AB2393DC984186B5889C5AC8963C6C.edm" localSheetId="15" hidden="1">#REF!</definedName>
    <definedName name="_bdm.52AB2393DC984186B5889C5AC8963C6C.edm" localSheetId="16" hidden="1">#REF!</definedName>
    <definedName name="_bdm.52AB2393DC984186B5889C5AC8963C6C.edm" localSheetId="13" hidden="1">#REF!</definedName>
    <definedName name="_bdm.52AB2393DC984186B5889C5AC8963C6C.edm" localSheetId="1" hidden="1">#REF!</definedName>
    <definedName name="_bdm.52AB2393DC984186B5889C5AC8963C6C.edm" hidden="1">#REF!</definedName>
    <definedName name="_bdm.52C51207902C4BB89B21911258859472.edm" localSheetId="15" hidden="1">#REF!</definedName>
    <definedName name="_bdm.52C51207902C4BB89B21911258859472.edm" localSheetId="16" hidden="1">#REF!</definedName>
    <definedName name="_bdm.52C51207902C4BB89B21911258859472.edm" localSheetId="13" hidden="1">#REF!</definedName>
    <definedName name="_bdm.52C51207902C4BB89B21911258859472.edm" localSheetId="1" hidden="1">#REF!</definedName>
    <definedName name="_bdm.52C51207902C4BB89B21911258859472.edm" hidden="1">#REF!</definedName>
    <definedName name="_bdm.530FA36E6240447F8522828CD23253AB.edm" localSheetId="15" hidden="1">#REF!</definedName>
    <definedName name="_bdm.530FA36E6240447F8522828CD23253AB.edm" localSheetId="16" hidden="1">#REF!</definedName>
    <definedName name="_bdm.530FA36E6240447F8522828CD23253AB.edm" localSheetId="13" hidden="1">#REF!</definedName>
    <definedName name="_bdm.530FA36E6240447F8522828CD23253AB.edm" localSheetId="1" hidden="1">#REF!</definedName>
    <definedName name="_bdm.530FA36E6240447F8522828CD23253AB.edm" hidden="1">#REF!</definedName>
    <definedName name="_bdm.538941B1730E48A4A0DC0A6F0BBF1368.edm" localSheetId="15" hidden="1">#REF!</definedName>
    <definedName name="_bdm.538941B1730E48A4A0DC0A6F0BBF1368.edm" localSheetId="16" hidden="1">#REF!</definedName>
    <definedName name="_bdm.538941B1730E48A4A0DC0A6F0BBF1368.edm" localSheetId="13" hidden="1">#REF!</definedName>
    <definedName name="_bdm.538941B1730E48A4A0DC0A6F0BBF1368.edm" localSheetId="1" hidden="1">#REF!</definedName>
    <definedName name="_bdm.538941B1730E48A4A0DC0A6F0BBF1368.edm" hidden="1">#REF!</definedName>
    <definedName name="_bdm.53A79829B2F4464EB59708F121510BB0.edm" localSheetId="15" hidden="1">#REF!</definedName>
    <definedName name="_bdm.53A79829B2F4464EB59708F121510BB0.edm" localSheetId="16" hidden="1">#REF!</definedName>
    <definedName name="_bdm.53A79829B2F4464EB59708F121510BB0.edm" localSheetId="13" hidden="1">#REF!</definedName>
    <definedName name="_bdm.53A79829B2F4464EB59708F121510BB0.edm" localSheetId="1" hidden="1">#REF!</definedName>
    <definedName name="_bdm.53A79829B2F4464EB59708F121510BB0.edm" hidden="1">#REF!</definedName>
    <definedName name="_bdm.53C836573DDF47C4B53D4BBE24EFC725.edm" localSheetId="15" hidden="1">#REF!</definedName>
    <definedName name="_bdm.53C836573DDF47C4B53D4BBE24EFC725.edm" localSheetId="16" hidden="1">#REF!</definedName>
    <definedName name="_bdm.53C836573DDF47C4B53D4BBE24EFC725.edm" localSheetId="13" hidden="1">#REF!</definedName>
    <definedName name="_bdm.53C836573DDF47C4B53D4BBE24EFC725.edm" localSheetId="1" hidden="1">#REF!</definedName>
    <definedName name="_bdm.53C836573DDF47C4B53D4BBE24EFC725.edm" hidden="1">#REF!</definedName>
    <definedName name="_bdm.5427B4FB714541B695C0C8B536E91B6F.edm" localSheetId="15" hidden="1">#REF!</definedName>
    <definedName name="_bdm.5427B4FB714541B695C0C8B536E91B6F.edm" localSheetId="16" hidden="1">#REF!</definedName>
    <definedName name="_bdm.5427B4FB714541B695C0C8B536E91B6F.edm" localSheetId="13" hidden="1">#REF!</definedName>
    <definedName name="_bdm.5427B4FB714541B695C0C8B536E91B6F.edm" localSheetId="1" hidden="1">#REF!</definedName>
    <definedName name="_bdm.5427B4FB714541B695C0C8B536E91B6F.edm" hidden="1">#REF!</definedName>
    <definedName name="_bdm.547905C4B5814B7DB951771A0BED4A57.edm" localSheetId="15" hidden="1">#REF!</definedName>
    <definedName name="_bdm.547905C4B5814B7DB951771A0BED4A57.edm" localSheetId="16" hidden="1">#REF!</definedName>
    <definedName name="_bdm.547905C4B5814B7DB951771A0BED4A57.edm" localSheetId="13" hidden="1">#REF!</definedName>
    <definedName name="_bdm.547905C4B5814B7DB951771A0BED4A57.edm" localSheetId="1" hidden="1">#REF!</definedName>
    <definedName name="_bdm.547905C4B5814B7DB951771A0BED4A57.edm" hidden="1">#REF!</definedName>
    <definedName name="_bdm.54E4196338E540AC910DD1152F645F98.edm" localSheetId="15" hidden="1">#REF!</definedName>
    <definedName name="_bdm.54E4196338E540AC910DD1152F645F98.edm" localSheetId="16" hidden="1">#REF!</definedName>
    <definedName name="_bdm.54E4196338E540AC910DD1152F645F98.edm" localSheetId="13" hidden="1">#REF!</definedName>
    <definedName name="_bdm.54E4196338E540AC910DD1152F645F98.edm" localSheetId="1" hidden="1">#REF!</definedName>
    <definedName name="_bdm.54E4196338E540AC910DD1152F645F98.edm" hidden="1">#REF!</definedName>
    <definedName name="_bdm.54F1493FC46646E1A1B4B6957AAFE10D.edm" localSheetId="15" hidden="1">#REF!</definedName>
    <definedName name="_bdm.54F1493FC46646E1A1B4B6957AAFE10D.edm" localSheetId="16" hidden="1">#REF!</definedName>
    <definedName name="_bdm.54F1493FC46646E1A1B4B6957AAFE10D.edm" localSheetId="13" hidden="1">#REF!</definedName>
    <definedName name="_bdm.54F1493FC46646E1A1B4B6957AAFE10D.edm" localSheetId="1" hidden="1">#REF!</definedName>
    <definedName name="_bdm.54F1493FC46646E1A1B4B6957AAFE10D.edm" hidden="1">#REF!</definedName>
    <definedName name="_bdm.5556B013236C471B8C68225559C02F1E.edm" localSheetId="15" hidden="1">#REF!</definedName>
    <definedName name="_bdm.5556B013236C471B8C68225559C02F1E.edm" localSheetId="16" hidden="1">#REF!</definedName>
    <definedName name="_bdm.5556B013236C471B8C68225559C02F1E.edm" localSheetId="13" hidden="1">#REF!</definedName>
    <definedName name="_bdm.5556B013236C471B8C68225559C02F1E.edm" localSheetId="1" hidden="1">#REF!</definedName>
    <definedName name="_bdm.5556B013236C471B8C68225559C02F1E.edm" hidden="1">#REF!</definedName>
    <definedName name="_bdm.559198D4826A4D2D82B63649BEA201B7.edm" localSheetId="15" hidden="1">#REF!</definedName>
    <definedName name="_bdm.559198D4826A4D2D82B63649BEA201B7.edm" localSheetId="16" hidden="1">#REF!</definedName>
    <definedName name="_bdm.559198D4826A4D2D82B63649BEA201B7.edm" localSheetId="13" hidden="1">#REF!</definedName>
    <definedName name="_bdm.559198D4826A4D2D82B63649BEA201B7.edm" localSheetId="1" hidden="1">#REF!</definedName>
    <definedName name="_bdm.559198D4826A4D2D82B63649BEA201B7.edm" hidden="1">#REF!</definedName>
    <definedName name="_bdm.55AB11F90F304156985A25CAC90E08BE.edm" localSheetId="15" hidden="1">#REF!</definedName>
    <definedName name="_bdm.55AB11F90F304156985A25CAC90E08BE.edm" localSheetId="16" hidden="1">#REF!</definedName>
    <definedName name="_bdm.55AB11F90F304156985A25CAC90E08BE.edm" localSheetId="13" hidden="1">#REF!</definedName>
    <definedName name="_bdm.55AB11F90F304156985A25CAC90E08BE.edm" localSheetId="1" hidden="1">#REF!</definedName>
    <definedName name="_bdm.55AB11F90F304156985A25CAC90E08BE.edm" hidden="1">#REF!</definedName>
    <definedName name="_bdm.55C4F90361F34018BF2EF173CAB4B5C4.edm" localSheetId="15" hidden="1">#REF!</definedName>
    <definedName name="_bdm.55C4F90361F34018BF2EF173CAB4B5C4.edm" localSheetId="16" hidden="1">#REF!</definedName>
    <definedName name="_bdm.55C4F90361F34018BF2EF173CAB4B5C4.edm" localSheetId="13" hidden="1">#REF!</definedName>
    <definedName name="_bdm.55C4F90361F34018BF2EF173CAB4B5C4.edm" localSheetId="1" hidden="1">#REF!</definedName>
    <definedName name="_bdm.55C4F90361F34018BF2EF173CAB4B5C4.edm" hidden="1">#REF!</definedName>
    <definedName name="_bdm.561A74F923F64656BA273E6E31B7ED86.edm" localSheetId="15" hidden="1">#REF!</definedName>
    <definedName name="_bdm.561A74F923F64656BA273E6E31B7ED86.edm" localSheetId="16" hidden="1">#REF!</definedName>
    <definedName name="_bdm.561A74F923F64656BA273E6E31B7ED86.edm" localSheetId="13" hidden="1">#REF!</definedName>
    <definedName name="_bdm.561A74F923F64656BA273E6E31B7ED86.edm" localSheetId="1" hidden="1">#REF!</definedName>
    <definedName name="_bdm.561A74F923F64656BA273E6E31B7ED86.edm" hidden="1">#REF!</definedName>
    <definedName name="_bdm.561BC61279624851870963CAD4D07A2B.edm" localSheetId="15" hidden="1">#REF!</definedName>
    <definedName name="_bdm.561BC61279624851870963CAD4D07A2B.edm" localSheetId="16" hidden="1">#REF!</definedName>
    <definedName name="_bdm.561BC61279624851870963CAD4D07A2B.edm" localSheetId="13" hidden="1">#REF!</definedName>
    <definedName name="_bdm.561BC61279624851870963CAD4D07A2B.edm" localSheetId="1" hidden="1">#REF!</definedName>
    <definedName name="_bdm.561BC61279624851870963CAD4D07A2B.edm" hidden="1">#REF!</definedName>
    <definedName name="_bdm.5659F1207F0C4EB5BC925D21D6A24FDF.edm" localSheetId="15" hidden="1">#REF!</definedName>
    <definedName name="_bdm.5659F1207F0C4EB5BC925D21D6A24FDF.edm" localSheetId="16" hidden="1">#REF!</definedName>
    <definedName name="_bdm.5659F1207F0C4EB5BC925D21D6A24FDF.edm" localSheetId="13" hidden="1">#REF!</definedName>
    <definedName name="_bdm.5659F1207F0C4EB5BC925D21D6A24FDF.edm" localSheetId="1" hidden="1">#REF!</definedName>
    <definedName name="_bdm.5659F1207F0C4EB5BC925D21D6A24FDF.edm" hidden="1">#REF!</definedName>
    <definedName name="_bdm.567060B4C2174EC98317612F226A36E8.edm" localSheetId="15" hidden="1">#REF!</definedName>
    <definedName name="_bdm.567060B4C2174EC98317612F226A36E8.edm" localSheetId="16" hidden="1">#REF!</definedName>
    <definedName name="_bdm.567060B4C2174EC98317612F226A36E8.edm" localSheetId="13" hidden="1">#REF!</definedName>
    <definedName name="_bdm.567060B4C2174EC98317612F226A36E8.edm" localSheetId="1" hidden="1">#REF!</definedName>
    <definedName name="_bdm.567060B4C2174EC98317612F226A36E8.edm" hidden="1">#REF!</definedName>
    <definedName name="_bdm.5694E7C9B8B6471698BFD4C5B1A3D8C8.edm" localSheetId="15" hidden="1">#REF!</definedName>
    <definedName name="_bdm.5694E7C9B8B6471698BFD4C5B1A3D8C8.edm" localSheetId="16" hidden="1">#REF!</definedName>
    <definedName name="_bdm.5694E7C9B8B6471698BFD4C5B1A3D8C8.edm" localSheetId="13" hidden="1">#REF!</definedName>
    <definedName name="_bdm.5694E7C9B8B6471698BFD4C5B1A3D8C8.edm" localSheetId="1" hidden="1">#REF!</definedName>
    <definedName name="_bdm.5694E7C9B8B6471698BFD4C5B1A3D8C8.edm" hidden="1">#REF!</definedName>
    <definedName name="_bdm.569500587700494A8F4F31169CC83953.edm" localSheetId="15" hidden="1">#REF!</definedName>
    <definedName name="_bdm.569500587700494A8F4F31169CC83953.edm" localSheetId="16" hidden="1">#REF!</definedName>
    <definedName name="_bdm.569500587700494A8F4F31169CC83953.edm" localSheetId="13" hidden="1">#REF!</definedName>
    <definedName name="_bdm.569500587700494A8F4F31169CC83953.edm" localSheetId="1" hidden="1">#REF!</definedName>
    <definedName name="_bdm.569500587700494A8F4F31169CC83953.edm" hidden="1">#REF!</definedName>
    <definedName name="_bdm.56A01CF2F98B4A43AF341535A75E540D.edm" localSheetId="15" hidden="1">#REF!</definedName>
    <definedName name="_bdm.56A01CF2F98B4A43AF341535A75E540D.edm" localSheetId="16" hidden="1">#REF!</definedName>
    <definedName name="_bdm.56A01CF2F98B4A43AF341535A75E540D.edm" localSheetId="13" hidden="1">#REF!</definedName>
    <definedName name="_bdm.56A01CF2F98B4A43AF341535A75E540D.edm" localSheetId="1" hidden="1">#REF!</definedName>
    <definedName name="_bdm.56A01CF2F98B4A43AF341535A75E540D.edm" hidden="1">#REF!</definedName>
    <definedName name="_bdm.56A9B94F24CF467DBA9F9BCCFD576F2C.edm" localSheetId="15" hidden="1">#REF!</definedName>
    <definedName name="_bdm.56A9B94F24CF467DBA9F9BCCFD576F2C.edm" localSheetId="16" hidden="1">#REF!</definedName>
    <definedName name="_bdm.56A9B94F24CF467DBA9F9BCCFD576F2C.edm" localSheetId="13" hidden="1">#REF!</definedName>
    <definedName name="_bdm.56A9B94F24CF467DBA9F9BCCFD576F2C.edm" localSheetId="1" hidden="1">#REF!</definedName>
    <definedName name="_bdm.56A9B94F24CF467DBA9F9BCCFD576F2C.edm" hidden="1">#REF!</definedName>
    <definedName name="_bdm.56EC4F3DFDBA4B8E8FB907B9C7912494.edm" localSheetId="15" hidden="1">#REF!</definedName>
    <definedName name="_bdm.56EC4F3DFDBA4B8E8FB907B9C7912494.edm" localSheetId="16" hidden="1">#REF!</definedName>
    <definedName name="_bdm.56EC4F3DFDBA4B8E8FB907B9C7912494.edm" localSheetId="13" hidden="1">#REF!</definedName>
    <definedName name="_bdm.56EC4F3DFDBA4B8E8FB907B9C7912494.edm" localSheetId="1" hidden="1">#REF!</definedName>
    <definedName name="_bdm.56EC4F3DFDBA4B8E8FB907B9C7912494.edm" hidden="1">#REF!</definedName>
    <definedName name="_bdm.572309DA69E54EF2903B8E39426A7CA7.edm" localSheetId="15" hidden="1">#REF!</definedName>
    <definedName name="_bdm.572309DA69E54EF2903B8E39426A7CA7.edm" localSheetId="16" hidden="1">#REF!</definedName>
    <definedName name="_bdm.572309DA69E54EF2903B8E39426A7CA7.edm" localSheetId="13" hidden="1">#REF!</definedName>
    <definedName name="_bdm.572309DA69E54EF2903B8E39426A7CA7.edm" localSheetId="1" hidden="1">#REF!</definedName>
    <definedName name="_bdm.572309DA69E54EF2903B8E39426A7CA7.edm" hidden="1">#REF!</definedName>
    <definedName name="_bdm.577EAB6D09194C2F87B5F82822240D10.edm" localSheetId="15" hidden="1">#REF!</definedName>
    <definedName name="_bdm.577EAB6D09194C2F87B5F82822240D10.edm" localSheetId="16" hidden="1">#REF!</definedName>
    <definedName name="_bdm.577EAB6D09194C2F87B5F82822240D10.edm" localSheetId="13" hidden="1">#REF!</definedName>
    <definedName name="_bdm.577EAB6D09194C2F87B5F82822240D10.edm" localSheetId="1" hidden="1">#REF!</definedName>
    <definedName name="_bdm.577EAB6D09194C2F87B5F82822240D10.edm" hidden="1">#REF!</definedName>
    <definedName name="_bdm.57A9F040DA6349ACA5BDB434775E76F7.edm" localSheetId="15" hidden="1">#REF!</definedName>
    <definedName name="_bdm.57A9F040DA6349ACA5BDB434775E76F7.edm" localSheetId="16" hidden="1">#REF!</definedName>
    <definedName name="_bdm.57A9F040DA6349ACA5BDB434775E76F7.edm" localSheetId="13" hidden="1">#REF!</definedName>
    <definedName name="_bdm.57A9F040DA6349ACA5BDB434775E76F7.edm" localSheetId="1" hidden="1">#REF!</definedName>
    <definedName name="_bdm.57A9F040DA6349ACA5BDB434775E76F7.edm" hidden="1">#REF!</definedName>
    <definedName name="_bdm.57B55749AEFC4CB591B6E982DE5CADE4.edm" localSheetId="15" hidden="1">#REF!</definedName>
    <definedName name="_bdm.57B55749AEFC4CB591B6E982DE5CADE4.edm" localSheetId="16" hidden="1">#REF!</definedName>
    <definedName name="_bdm.57B55749AEFC4CB591B6E982DE5CADE4.edm" localSheetId="13" hidden="1">#REF!</definedName>
    <definedName name="_bdm.57B55749AEFC4CB591B6E982DE5CADE4.edm" localSheetId="1" hidden="1">#REF!</definedName>
    <definedName name="_bdm.57B55749AEFC4CB591B6E982DE5CADE4.edm" hidden="1">#REF!</definedName>
    <definedName name="_bdm.57F0BB2ADDD04D09936DCFC24548CF9A.edm" localSheetId="15" hidden="1">#REF!</definedName>
    <definedName name="_bdm.57F0BB2ADDD04D09936DCFC24548CF9A.edm" localSheetId="16" hidden="1">#REF!</definedName>
    <definedName name="_bdm.57F0BB2ADDD04D09936DCFC24548CF9A.edm" localSheetId="13" hidden="1">#REF!</definedName>
    <definedName name="_bdm.57F0BB2ADDD04D09936DCFC24548CF9A.edm" localSheetId="1" hidden="1">#REF!</definedName>
    <definedName name="_bdm.57F0BB2ADDD04D09936DCFC24548CF9A.edm" hidden="1">#REF!</definedName>
    <definedName name="_bdm.599AC4C20D7E4D6DB617A4E1753DB407.edm" localSheetId="15" hidden="1">#REF!</definedName>
    <definedName name="_bdm.599AC4C20D7E4D6DB617A4E1753DB407.edm" localSheetId="16" hidden="1">#REF!</definedName>
    <definedName name="_bdm.599AC4C20D7E4D6DB617A4E1753DB407.edm" localSheetId="13" hidden="1">#REF!</definedName>
    <definedName name="_bdm.599AC4C20D7E4D6DB617A4E1753DB407.edm" localSheetId="1" hidden="1">#REF!</definedName>
    <definedName name="_bdm.599AC4C20D7E4D6DB617A4E1753DB407.edm" hidden="1">#REF!</definedName>
    <definedName name="_bdm.5B447AD064504FBC90D9DB2E407AA833.edm" localSheetId="15" hidden="1">#REF!</definedName>
    <definedName name="_bdm.5B447AD064504FBC90D9DB2E407AA833.edm" localSheetId="16" hidden="1">#REF!</definedName>
    <definedName name="_bdm.5B447AD064504FBC90D9DB2E407AA833.edm" localSheetId="13" hidden="1">#REF!</definedName>
    <definedName name="_bdm.5B447AD064504FBC90D9DB2E407AA833.edm" localSheetId="1" hidden="1">#REF!</definedName>
    <definedName name="_bdm.5B447AD064504FBC90D9DB2E407AA833.edm" hidden="1">#REF!</definedName>
    <definedName name="_bdm.5B8D1313EA084B5F88A3493673B952C4.edm" localSheetId="15" hidden="1">#REF!</definedName>
    <definedName name="_bdm.5B8D1313EA084B5F88A3493673B952C4.edm" localSheetId="16" hidden="1">#REF!</definedName>
    <definedName name="_bdm.5B8D1313EA084B5F88A3493673B952C4.edm" localSheetId="13" hidden="1">#REF!</definedName>
    <definedName name="_bdm.5B8D1313EA084B5F88A3493673B952C4.edm" localSheetId="1" hidden="1">#REF!</definedName>
    <definedName name="_bdm.5B8D1313EA084B5F88A3493673B952C4.edm" hidden="1">#REF!</definedName>
    <definedName name="_bdm.5C0EC8880EBA4CDEAAC475CEEA57E6AE.edm" localSheetId="15" hidden="1">#REF!</definedName>
    <definedName name="_bdm.5C0EC8880EBA4CDEAAC475CEEA57E6AE.edm" localSheetId="16" hidden="1">#REF!</definedName>
    <definedName name="_bdm.5C0EC8880EBA4CDEAAC475CEEA57E6AE.edm" localSheetId="13" hidden="1">#REF!</definedName>
    <definedName name="_bdm.5C0EC8880EBA4CDEAAC475CEEA57E6AE.edm" localSheetId="1" hidden="1">#REF!</definedName>
    <definedName name="_bdm.5C0EC8880EBA4CDEAAC475CEEA57E6AE.edm" hidden="1">#REF!</definedName>
    <definedName name="_bdm.5C357BA09743411ABF62615948C72DAF.edm" localSheetId="15" hidden="1">#REF!</definedName>
    <definedName name="_bdm.5C357BA09743411ABF62615948C72DAF.edm" localSheetId="16" hidden="1">#REF!</definedName>
    <definedName name="_bdm.5C357BA09743411ABF62615948C72DAF.edm" localSheetId="13" hidden="1">#REF!</definedName>
    <definedName name="_bdm.5C357BA09743411ABF62615948C72DAF.edm" localSheetId="1" hidden="1">#REF!</definedName>
    <definedName name="_bdm.5C357BA09743411ABF62615948C72DAF.edm" hidden="1">#REF!</definedName>
    <definedName name="_bdm.5C83FF4B78C942C58A295BC747F21C9D.edm" localSheetId="15" hidden="1">#REF!</definedName>
    <definedName name="_bdm.5C83FF4B78C942C58A295BC747F21C9D.edm" localSheetId="16" hidden="1">#REF!</definedName>
    <definedName name="_bdm.5C83FF4B78C942C58A295BC747F21C9D.edm" localSheetId="13" hidden="1">#REF!</definedName>
    <definedName name="_bdm.5C83FF4B78C942C58A295BC747F21C9D.edm" localSheetId="1" hidden="1">#REF!</definedName>
    <definedName name="_bdm.5C83FF4B78C942C58A295BC747F21C9D.edm" hidden="1">#REF!</definedName>
    <definedName name="_bdm.5CB7A39F678C45D2B96C6084C9F9A2E3.edm" localSheetId="15" hidden="1">#REF!</definedName>
    <definedName name="_bdm.5CB7A39F678C45D2B96C6084C9F9A2E3.edm" localSheetId="16" hidden="1">#REF!</definedName>
    <definedName name="_bdm.5CB7A39F678C45D2B96C6084C9F9A2E3.edm" localSheetId="13" hidden="1">#REF!</definedName>
    <definedName name="_bdm.5CB7A39F678C45D2B96C6084C9F9A2E3.edm" localSheetId="1" hidden="1">#REF!</definedName>
    <definedName name="_bdm.5CB7A39F678C45D2B96C6084C9F9A2E3.edm" hidden="1">#REF!</definedName>
    <definedName name="_bdm.5CC91B68827C44269E52041141834A37.edm" localSheetId="15" hidden="1">#REF!</definedName>
    <definedName name="_bdm.5CC91B68827C44269E52041141834A37.edm" localSheetId="16" hidden="1">#REF!</definedName>
    <definedName name="_bdm.5CC91B68827C44269E52041141834A37.edm" localSheetId="13" hidden="1">#REF!</definedName>
    <definedName name="_bdm.5CC91B68827C44269E52041141834A37.edm" localSheetId="1" hidden="1">#REF!</definedName>
    <definedName name="_bdm.5CC91B68827C44269E52041141834A37.edm" hidden="1">#REF!</definedName>
    <definedName name="_bdm.5CD734D4532F4DBD810415217D7CE78F.edm" localSheetId="15" hidden="1">#REF!</definedName>
    <definedName name="_bdm.5CD734D4532F4DBD810415217D7CE78F.edm" localSheetId="16" hidden="1">#REF!</definedName>
    <definedName name="_bdm.5CD734D4532F4DBD810415217D7CE78F.edm" localSheetId="13" hidden="1">#REF!</definedName>
    <definedName name="_bdm.5CD734D4532F4DBD810415217D7CE78F.edm" localSheetId="1" hidden="1">#REF!</definedName>
    <definedName name="_bdm.5CD734D4532F4DBD810415217D7CE78F.edm" hidden="1">#REF!</definedName>
    <definedName name="_bdm.5D3D927C3B6E4CFCA0E81465C256E781.edm" localSheetId="15" hidden="1">#REF!</definedName>
    <definedName name="_bdm.5D3D927C3B6E4CFCA0E81465C256E781.edm" localSheetId="16" hidden="1">#REF!</definedName>
    <definedName name="_bdm.5D3D927C3B6E4CFCA0E81465C256E781.edm" localSheetId="13" hidden="1">#REF!</definedName>
    <definedName name="_bdm.5D3D927C3B6E4CFCA0E81465C256E781.edm" localSheetId="1" hidden="1">#REF!</definedName>
    <definedName name="_bdm.5D3D927C3B6E4CFCA0E81465C256E781.edm" hidden="1">#REF!</definedName>
    <definedName name="_bdm.5D820DB65C644D31BDB6EB356FBE5E09.edm" localSheetId="15" hidden="1">#REF!</definedName>
    <definedName name="_bdm.5D820DB65C644D31BDB6EB356FBE5E09.edm" localSheetId="16" hidden="1">#REF!</definedName>
    <definedName name="_bdm.5D820DB65C644D31BDB6EB356FBE5E09.edm" localSheetId="13" hidden="1">#REF!</definedName>
    <definedName name="_bdm.5D820DB65C644D31BDB6EB356FBE5E09.edm" localSheetId="1" hidden="1">#REF!</definedName>
    <definedName name="_bdm.5D820DB65C644D31BDB6EB356FBE5E09.edm" hidden="1">#REF!</definedName>
    <definedName name="_bdm.5D8AFAA64D144D409F6F2A99965EF4D3.edm" localSheetId="15" hidden="1">#REF!</definedName>
    <definedName name="_bdm.5D8AFAA64D144D409F6F2A99965EF4D3.edm" localSheetId="16" hidden="1">#REF!</definedName>
    <definedName name="_bdm.5D8AFAA64D144D409F6F2A99965EF4D3.edm" localSheetId="13" hidden="1">#REF!</definedName>
    <definedName name="_bdm.5D8AFAA64D144D409F6F2A99965EF4D3.edm" localSheetId="1" hidden="1">#REF!</definedName>
    <definedName name="_bdm.5D8AFAA64D144D409F6F2A99965EF4D3.edm" hidden="1">#REF!</definedName>
    <definedName name="_bdm.5DCA00B31547411FA948D05E02607D22.edm" localSheetId="15" hidden="1">#REF!</definedName>
    <definedName name="_bdm.5DCA00B31547411FA948D05E02607D22.edm" localSheetId="16" hidden="1">#REF!</definedName>
    <definedName name="_bdm.5DCA00B31547411FA948D05E02607D22.edm" localSheetId="13" hidden="1">#REF!</definedName>
    <definedName name="_bdm.5DCA00B31547411FA948D05E02607D22.edm" localSheetId="1" hidden="1">#REF!</definedName>
    <definedName name="_bdm.5DCA00B31547411FA948D05E02607D22.edm" hidden="1">#REF!</definedName>
    <definedName name="_bdm.5E0B64267E7F424A824E1B8CF8F1D1D8.edm" localSheetId="15" hidden="1">#REF!</definedName>
    <definedName name="_bdm.5E0B64267E7F424A824E1B8CF8F1D1D8.edm" localSheetId="16" hidden="1">#REF!</definedName>
    <definedName name="_bdm.5E0B64267E7F424A824E1B8CF8F1D1D8.edm" localSheetId="13" hidden="1">#REF!</definedName>
    <definedName name="_bdm.5E0B64267E7F424A824E1B8CF8F1D1D8.edm" localSheetId="1" hidden="1">#REF!</definedName>
    <definedName name="_bdm.5E0B64267E7F424A824E1B8CF8F1D1D8.edm" hidden="1">#REF!</definedName>
    <definedName name="_bdm.5E7F34EA74EE41B89C7F33D746E252F3.edm" localSheetId="15" hidden="1">#REF!</definedName>
    <definedName name="_bdm.5E7F34EA74EE41B89C7F33D746E252F3.edm" localSheetId="16" hidden="1">#REF!</definedName>
    <definedName name="_bdm.5E7F34EA74EE41B89C7F33D746E252F3.edm" localSheetId="13" hidden="1">#REF!</definedName>
    <definedName name="_bdm.5E7F34EA74EE41B89C7F33D746E252F3.edm" localSheetId="1" hidden="1">#REF!</definedName>
    <definedName name="_bdm.5E7F34EA74EE41B89C7F33D746E252F3.edm" hidden="1">#REF!</definedName>
    <definedName name="_bdm.5EC3B54A2B4A41E7AB1FE42884D77018.edm" localSheetId="15" hidden="1">#REF!</definedName>
    <definedName name="_bdm.5EC3B54A2B4A41E7AB1FE42884D77018.edm" localSheetId="16" hidden="1">#REF!</definedName>
    <definedName name="_bdm.5EC3B54A2B4A41E7AB1FE42884D77018.edm" localSheetId="13" hidden="1">#REF!</definedName>
    <definedName name="_bdm.5EC3B54A2B4A41E7AB1FE42884D77018.edm" localSheetId="1" hidden="1">#REF!</definedName>
    <definedName name="_bdm.5EC3B54A2B4A41E7AB1FE42884D77018.edm" hidden="1">#REF!</definedName>
    <definedName name="_bdm.5F20C84B83BE4352A98B6A2810FFA817.edm" localSheetId="15" hidden="1">#REF!</definedName>
    <definedName name="_bdm.5F20C84B83BE4352A98B6A2810FFA817.edm" localSheetId="16" hidden="1">#REF!</definedName>
    <definedName name="_bdm.5F20C84B83BE4352A98B6A2810FFA817.edm" localSheetId="13" hidden="1">#REF!</definedName>
    <definedName name="_bdm.5F20C84B83BE4352A98B6A2810FFA817.edm" localSheetId="1" hidden="1">#REF!</definedName>
    <definedName name="_bdm.5F20C84B83BE4352A98B6A2810FFA817.edm" hidden="1">#REF!</definedName>
    <definedName name="_bdm.5F38C4B14E7E4931A43757A49F4534E8.edm" localSheetId="15" hidden="1">#REF!</definedName>
    <definedName name="_bdm.5F38C4B14E7E4931A43757A49F4534E8.edm" localSheetId="16" hidden="1">#REF!</definedName>
    <definedName name="_bdm.5F38C4B14E7E4931A43757A49F4534E8.edm" localSheetId="13" hidden="1">#REF!</definedName>
    <definedName name="_bdm.5F38C4B14E7E4931A43757A49F4534E8.edm" localSheetId="1" hidden="1">#REF!</definedName>
    <definedName name="_bdm.5F38C4B14E7E4931A43757A49F4534E8.edm" hidden="1">#REF!</definedName>
    <definedName name="_bdm.604D92CB279045AEBEDD444069E2DB0E.edm" localSheetId="15" hidden="1">#REF!</definedName>
    <definedName name="_bdm.604D92CB279045AEBEDD444069E2DB0E.edm" localSheetId="16" hidden="1">#REF!</definedName>
    <definedName name="_bdm.604D92CB279045AEBEDD444069E2DB0E.edm" localSheetId="13" hidden="1">#REF!</definedName>
    <definedName name="_bdm.604D92CB279045AEBEDD444069E2DB0E.edm" localSheetId="1" hidden="1">#REF!</definedName>
    <definedName name="_bdm.604D92CB279045AEBEDD444069E2DB0E.edm" hidden="1">#REF!</definedName>
    <definedName name="_bdm.607C9E71DDD44C088637AA6011C1D7A5.edm" localSheetId="15" hidden="1">#REF!</definedName>
    <definedName name="_bdm.607C9E71DDD44C088637AA6011C1D7A5.edm" localSheetId="16" hidden="1">#REF!</definedName>
    <definedName name="_bdm.607C9E71DDD44C088637AA6011C1D7A5.edm" localSheetId="13" hidden="1">#REF!</definedName>
    <definedName name="_bdm.607C9E71DDD44C088637AA6011C1D7A5.edm" localSheetId="1" hidden="1">#REF!</definedName>
    <definedName name="_bdm.607C9E71DDD44C088637AA6011C1D7A5.edm" hidden="1">#REF!</definedName>
    <definedName name="_bdm.60EE1B7621C145728194CE3D494D2386.edm" localSheetId="15" hidden="1">#REF!</definedName>
    <definedName name="_bdm.60EE1B7621C145728194CE3D494D2386.edm" localSheetId="16" hidden="1">#REF!</definedName>
    <definedName name="_bdm.60EE1B7621C145728194CE3D494D2386.edm" localSheetId="13" hidden="1">#REF!</definedName>
    <definedName name="_bdm.60EE1B7621C145728194CE3D494D2386.edm" localSheetId="1" hidden="1">#REF!</definedName>
    <definedName name="_bdm.60EE1B7621C145728194CE3D494D2386.edm" hidden="1">#REF!</definedName>
    <definedName name="_bdm.61B4147963524C9CA3BAD5A6E69634F5.edm" localSheetId="15" hidden="1">#REF!</definedName>
    <definedName name="_bdm.61B4147963524C9CA3BAD5A6E69634F5.edm" localSheetId="16" hidden="1">#REF!</definedName>
    <definedName name="_bdm.61B4147963524C9CA3BAD5A6E69634F5.edm" localSheetId="13" hidden="1">#REF!</definedName>
    <definedName name="_bdm.61B4147963524C9CA3BAD5A6E69634F5.edm" localSheetId="1" hidden="1">#REF!</definedName>
    <definedName name="_bdm.61B4147963524C9CA3BAD5A6E69634F5.edm" hidden="1">#REF!</definedName>
    <definedName name="_bdm.61B7DE20C85C49FDA3C54C11A9A0EFFD.edm" localSheetId="15" hidden="1">#REF!</definedName>
    <definedName name="_bdm.61B7DE20C85C49FDA3C54C11A9A0EFFD.edm" localSheetId="16" hidden="1">#REF!</definedName>
    <definedName name="_bdm.61B7DE20C85C49FDA3C54C11A9A0EFFD.edm" localSheetId="13" hidden="1">#REF!</definedName>
    <definedName name="_bdm.61B7DE20C85C49FDA3C54C11A9A0EFFD.edm" localSheetId="1" hidden="1">#REF!</definedName>
    <definedName name="_bdm.61B7DE20C85C49FDA3C54C11A9A0EFFD.edm" hidden="1">#REF!</definedName>
    <definedName name="_bdm.61E0D5C1D36E44E6A5AC77F4D6E2772F.edm" localSheetId="15" hidden="1">#REF!</definedName>
    <definedName name="_bdm.61E0D5C1D36E44E6A5AC77F4D6E2772F.edm" localSheetId="16" hidden="1">#REF!</definedName>
    <definedName name="_bdm.61E0D5C1D36E44E6A5AC77F4D6E2772F.edm" localSheetId="13" hidden="1">#REF!</definedName>
    <definedName name="_bdm.61E0D5C1D36E44E6A5AC77F4D6E2772F.edm" localSheetId="1" hidden="1">#REF!</definedName>
    <definedName name="_bdm.61E0D5C1D36E44E6A5AC77F4D6E2772F.edm" hidden="1">#REF!</definedName>
    <definedName name="_bdm.61FEFF4178B94C35ACD9B000B1EF0D9F.edm" localSheetId="15" hidden="1">#REF!</definedName>
    <definedName name="_bdm.61FEFF4178B94C35ACD9B000B1EF0D9F.edm" localSheetId="16" hidden="1">#REF!</definedName>
    <definedName name="_bdm.61FEFF4178B94C35ACD9B000B1EF0D9F.edm" localSheetId="13" hidden="1">#REF!</definedName>
    <definedName name="_bdm.61FEFF4178B94C35ACD9B000B1EF0D9F.edm" localSheetId="1" hidden="1">#REF!</definedName>
    <definedName name="_bdm.61FEFF4178B94C35ACD9B000B1EF0D9F.edm" hidden="1">#REF!</definedName>
    <definedName name="_bdm.620568E01F3647F896EEC26545E9C6A0.edm" localSheetId="15" hidden="1">#REF!</definedName>
    <definedName name="_bdm.620568E01F3647F896EEC26545E9C6A0.edm" localSheetId="16" hidden="1">#REF!</definedName>
    <definedName name="_bdm.620568E01F3647F896EEC26545E9C6A0.edm" localSheetId="13" hidden="1">#REF!</definedName>
    <definedName name="_bdm.620568E01F3647F896EEC26545E9C6A0.edm" localSheetId="1" hidden="1">#REF!</definedName>
    <definedName name="_bdm.620568E01F3647F896EEC26545E9C6A0.edm" hidden="1">#REF!</definedName>
    <definedName name="_bdm.625E348A54CA4B628F2E62F8B622432B.edm" localSheetId="15" hidden="1">#REF!</definedName>
    <definedName name="_bdm.625E348A54CA4B628F2E62F8B622432B.edm" localSheetId="16" hidden="1">#REF!</definedName>
    <definedName name="_bdm.625E348A54CA4B628F2E62F8B622432B.edm" localSheetId="13" hidden="1">#REF!</definedName>
    <definedName name="_bdm.625E348A54CA4B628F2E62F8B622432B.edm" localSheetId="1" hidden="1">#REF!</definedName>
    <definedName name="_bdm.625E348A54CA4B628F2E62F8B622432B.edm" hidden="1">#REF!</definedName>
    <definedName name="_bdm.62A3A102E4E44E6D870721CA47508A4B.edm" localSheetId="15" hidden="1">#REF!</definedName>
    <definedName name="_bdm.62A3A102E4E44E6D870721CA47508A4B.edm" localSheetId="16" hidden="1">#REF!</definedName>
    <definedName name="_bdm.62A3A102E4E44E6D870721CA47508A4B.edm" localSheetId="13" hidden="1">#REF!</definedName>
    <definedName name="_bdm.62A3A102E4E44E6D870721CA47508A4B.edm" localSheetId="1" hidden="1">#REF!</definedName>
    <definedName name="_bdm.62A3A102E4E44E6D870721CA47508A4B.edm" hidden="1">#REF!</definedName>
    <definedName name="_bdm.635B0B44D2134F8883BEB315F7D11135.edm" localSheetId="15" hidden="1">#REF!</definedName>
    <definedName name="_bdm.635B0B44D2134F8883BEB315F7D11135.edm" localSheetId="16" hidden="1">#REF!</definedName>
    <definedName name="_bdm.635B0B44D2134F8883BEB315F7D11135.edm" localSheetId="13" hidden="1">#REF!</definedName>
    <definedName name="_bdm.635B0B44D2134F8883BEB315F7D11135.edm" localSheetId="1" hidden="1">#REF!</definedName>
    <definedName name="_bdm.635B0B44D2134F8883BEB315F7D11135.edm" hidden="1">#REF!</definedName>
    <definedName name="_bdm.6378331B8410457294A9FC5317AEAE36.edm" localSheetId="15" hidden="1">#REF!</definedName>
    <definedName name="_bdm.6378331B8410457294A9FC5317AEAE36.edm" localSheetId="16" hidden="1">#REF!</definedName>
    <definedName name="_bdm.6378331B8410457294A9FC5317AEAE36.edm" localSheetId="13" hidden="1">#REF!</definedName>
    <definedName name="_bdm.6378331B8410457294A9FC5317AEAE36.edm" localSheetId="1" hidden="1">#REF!</definedName>
    <definedName name="_bdm.6378331B8410457294A9FC5317AEAE36.edm" hidden="1">#REF!</definedName>
    <definedName name="_bdm.640DB535B83A428E8834CC4E88C576A6.edm" localSheetId="15" hidden="1">#REF!</definedName>
    <definedName name="_bdm.640DB535B83A428E8834CC4E88C576A6.edm" localSheetId="16" hidden="1">#REF!</definedName>
    <definedName name="_bdm.640DB535B83A428E8834CC4E88C576A6.edm" localSheetId="13" hidden="1">#REF!</definedName>
    <definedName name="_bdm.640DB535B83A428E8834CC4E88C576A6.edm" localSheetId="1" hidden="1">#REF!</definedName>
    <definedName name="_bdm.640DB535B83A428E8834CC4E88C576A6.edm" hidden="1">#REF!</definedName>
    <definedName name="_bdm.642492E5BE8C4854BE41739C48A9AA19.edm" localSheetId="15" hidden="1">#REF!</definedName>
    <definedName name="_bdm.642492E5BE8C4854BE41739C48A9AA19.edm" localSheetId="16" hidden="1">#REF!</definedName>
    <definedName name="_bdm.642492E5BE8C4854BE41739C48A9AA19.edm" localSheetId="13" hidden="1">#REF!</definedName>
    <definedName name="_bdm.642492E5BE8C4854BE41739C48A9AA19.edm" localSheetId="1" hidden="1">#REF!</definedName>
    <definedName name="_bdm.642492E5BE8C4854BE41739C48A9AA19.edm" hidden="1">#REF!</definedName>
    <definedName name="_bdm.64CDA60669054DE9B1CB218FE994741E.edm" localSheetId="15" hidden="1">#REF!</definedName>
    <definedName name="_bdm.64CDA60669054DE9B1CB218FE994741E.edm" localSheetId="16" hidden="1">#REF!</definedName>
    <definedName name="_bdm.64CDA60669054DE9B1CB218FE994741E.edm" localSheetId="13" hidden="1">#REF!</definedName>
    <definedName name="_bdm.64CDA60669054DE9B1CB218FE994741E.edm" localSheetId="1" hidden="1">#REF!</definedName>
    <definedName name="_bdm.64CDA60669054DE9B1CB218FE994741E.edm" hidden="1">#REF!</definedName>
    <definedName name="_bdm.64FAD84E689646CD9D746CA0B9C9F0DF.edm" localSheetId="15" hidden="1">#REF!</definedName>
    <definedName name="_bdm.64FAD84E689646CD9D746CA0B9C9F0DF.edm" localSheetId="16" hidden="1">#REF!</definedName>
    <definedName name="_bdm.64FAD84E689646CD9D746CA0B9C9F0DF.edm" localSheetId="13" hidden="1">#REF!</definedName>
    <definedName name="_bdm.64FAD84E689646CD9D746CA0B9C9F0DF.edm" localSheetId="1" hidden="1">#REF!</definedName>
    <definedName name="_bdm.64FAD84E689646CD9D746CA0B9C9F0DF.edm" hidden="1">#REF!</definedName>
    <definedName name="_bdm.6578E4A75EC04E87888FFBD4E2FB966D.edm" localSheetId="15" hidden="1">#REF!</definedName>
    <definedName name="_bdm.6578E4A75EC04E87888FFBD4E2FB966D.edm" localSheetId="16" hidden="1">#REF!</definedName>
    <definedName name="_bdm.6578E4A75EC04E87888FFBD4E2FB966D.edm" localSheetId="13" hidden="1">#REF!</definedName>
    <definedName name="_bdm.6578E4A75EC04E87888FFBD4E2FB966D.edm" localSheetId="1" hidden="1">#REF!</definedName>
    <definedName name="_bdm.6578E4A75EC04E87888FFBD4E2FB966D.edm" hidden="1">#REF!</definedName>
    <definedName name="_bdm.659180BDD345441BADA14DEA681103F2.edm" localSheetId="15" hidden="1">#REF!</definedName>
    <definedName name="_bdm.659180BDD345441BADA14DEA681103F2.edm" localSheetId="16" hidden="1">#REF!</definedName>
    <definedName name="_bdm.659180BDD345441BADA14DEA681103F2.edm" localSheetId="13" hidden="1">#REF!</definedName>
    <definedName name="_bdm.659180BDD345441BADA14DEA681103F2.edm" localSheetId="1" hidden="1">#REF!</definedName>
    <definedName name="_bdm.659180BDD345441BADA14DEA681103F2.edm" hidden="1">#REF!</definedName>
    <definedName name="_bdm.65DC171157B3459BBE573425A48582CA.edm" localSheetId="15" hidden="1">#REF!</definedName>
    <definedName name="_bdm.65DC171157B3459BBE573425A48582CA.edm" localSheetId="16" hidden="1">#REF!</definedName>
    <definedName name="_bdm.65DC171157B3459BBE573425A48582CA.edm" localSheetId="13" hidden="1">#REF!</definedName>
    <definedName name="_bdm.65DC171157B3459BBE573425A48582CA.edm" localSheetId="1" hidden="1">#REF!</definedName>
    <definedName name="_bdm.65DC171157B3459BBE573425A48582CA.edm" hidden="1">#REF!</definedName>
    <definedName name="_bdm.661E19261FC44D228B77715F83ADC7C1.edm" localSheetId="15" hidden="1">#REF!</definedName>
    <definedName name="_bdm.661E19261FC44D228B77715F83ADC7C1.edm" localSheetId="16" hidden="1">#REF!</definedName>
    <definedName name="_bdm.661E19261FC44D228B77715F83ADC7C1.edm" localSheetId="13" hidden="1">#REF!</definedName>
    <definedName name="_bdm.661E19261FC44D228B77715F83ADC7C1.edm" localSheetId="1" hidden="1">#REF!</definedName>
    <definedName name="_bdm.661E19261FC44D228B77715F83ADC7C1.edm" hidden="1">#REF!</definedName>
    <definedName name="_bdm.6620038F082443FD8C63644F99A8CE8B.edm" localSheetId="15" hidden="1">#REF!</definedName>
    <definedName name="_bdm.6620038F082443FD8C63644F99A8CE8B.edm" localSheetId="16" hidden="1">#REF!</definedName>
    <definedName name="_bdm.6620038F082443FD8C63644F99A8CE8B.edm" localSheetId="13" hidden="1">#REF!</definedName>
    <definedName name="_bdm.6620038F082443FD8C63644F99A8CE8B.edm" localSheetId="1" hidden="1">#REF!</definedName>
    <definedName name="_bdm.6620038F082443FD8C63644F99A8CE8B.edm" hidden="1">#REF!</definedName>
    <definedName name="_bdm.6715C6534AF349DDB1EABE0B1B5A1745.edm" localSheetId="15" hidden="1">#REF!</definedName>
    <definedName name="_bdm.6715C6534AF349DDB1EABE0B1B5A1745.edm" localSheetId="16" hidden="1">#REF!</definedName>
    <definedName name="_bdm.6715C6534AF349DDB1EABE0B1B5A1745.edm" localSheetId="13" hidden="1">#REF!</definedName>
    <definedName name="_bdm.6715C6534AF349DDB1EABE0B1B5A1745.edm" localSheetId="1" hidden="1">#REF!</definedName>
    <definedName name="_bdm.6715C6534AF349DDB1EABE0B1B5A1745.edm" hidden="1">#REF!</definedName>
    <definedName name="_bdm.67A81949FEEC4B188700186276C06ADB.edm" localSheetId="15" hidden="1">#REF!</definedName>
    <definedName name="_bdm.67A81949FEEC4B188700186276C06ADB.edm" localSheetId="16" hidden="1">#REF!</definedName>
    <definedName name="_bdm.67A81949FEEC4B188700186276C06ADB.edm" localSheetId="13" hidden="1">#REF!</definedName>
    <definedName name="_bdm.67A81949FEEC4B188700186276C06ADB.edm" localSheetId="1" hidden="1">#REF!</definedName>
    <definedName name="_bdm.67A81949FEEC4B188700186276C06ADB.edm" hidden="1">#REF!</definedName>
    <definedName name="_bdm.67CBB45E2C98436FBC359F1CEBD6615D.edm" localSheetId="15" hidden="1">#REF!</definedName>
    <definedName name="_bdm.67CBB45E2C98436FBC359F1CEBD6615D.edm" localSheetId="16" hidden="1">#REF!</definedName>
    <definedName name="_bdm.67CBB45E2C98436FBC359F1CEBD6615D.edm" localSheetId="13" hidden="1">#REF!</definedName>
    <definedName name="_bdm.67CBB45E2C98436FBC359F1CEBD6615D.edm" localSheetId="1" hidden="1">#REF!</definedName>
    <definedName name="_bdm.67CBB45E2C98436FBC359F1CEBD6615D.edm" hidden="1">#REF!</definedName>
    <definedName name="_bdm.687FD3EF1E5D43A282C7DFF76785BF0B.edm" localSheetId="15" hidden="1">#REF!</definedName>
    <definedName name="_bdm.687FD3EF1E5D43A282C7DFF76785BF0B.edm" localSheetId="16" hidden="1">#REF!</definedName>
    <definedName name="_bdm.687FD3EF1E5D43A282C7DFF76785BF0B.edm" localSheetId="13" hidden="1">#REF!</definedName>
    <definedName name="_bdm.687FD3EF1E5D43A282C7DFF76785BF0B.edm" localSheetId="1" hidden="1">#REF!</definedName>
    <definedName name="_bdm.687FD3EF1E5D43A282C7DFF76785BF0B.edm" hidden="1">#REF!</definedName>
    <definedName name="_bdm.68D5AB521D424E92B9082948454E532F.edm" localSheetId="15" hidden="1">#REF!</definedName>
    <definedName name="_bdm.68D5AB521D424E92B9082948454E532F.edm" localSheetId="16" hidden="1">#REF!</definedName>
    <definedName name="_bdm.68D5AB521D424E92B9082948454E532F.edm" localSheetId="13" hidden="1">#REF!</definedName>
    <definedName name="_bdm.68D5AB521D424E92B9082948454E532F.edm" localSheetId="1" hidden="1">#REF!</definedName>
    <definedName name="_bdm.68D5AB521D424E92B9082948454E532F.edm" hidden="1">#REF!</definedName>
    <definedName name="_bdm.68F2D10164CA4140B44E8953A3748302.edm" localSheetId="15" hidden="1">#REF!</definedName>
    <definedName name="_bdm.68F2D10164CA4140B44E8953A3748302.edm" localSheetId="16" hidden="1">#REF!</definedName>
    <definedName name="_bdm.68F2D10164CA4140B44E8953A3748302.edm" localSheetId="13" hidden="1">#REF!</definedName>
    <definedName name="_bdm.68F2D10164CA4140B44E8953A3748302.edm" localSheetId="1" hidden="1">#REF!</definedName>
    <definedName name="_bdm.68F2D10164CA4140B44E8953A3748302.edm" hidden="1">#REF!</definedName>
    <definedName name="_bdm.69200700925641B59B3E0FB69DB14AD1.edm" localSheetId="15" hidden="1">#REF!</definedName>
    <definedName name="_bdm.69200700925641B59B3E0FB69DB14AD1.edm" localSheetId="16" hidden="1">#REF!</definedName>
    <definedName name="_bdm.69200700925641B59B3E0FB69DB14AD1.edm" localSheetId="13" hidden="1">#REF!</definedName>
    <definedName name="_bdm.69200700925641B59B3E0FB69DB14AD1.edm" localSheetId="1" hidden="1">#REF!</definedName>
    <definedName name="_bdm.69200700925641B59B3E0FB69DB14AD1.edm" hidden="1">#REF!</definedName>
    <definedName name="_bdm.6A03D16D8EA84F2E86FC73BC0F5D9559.edm" localSheetId="15" hidden="1">#REF!</definedName>
    <definedName name="_bdm.6A03D16D8EA84F2E86FC73BC0F5D9559.edm" localSheetId="16" hidden="1">#REF!</definedName>
    <definedName name="_bdm.6A03D16D8EA84F2E86FC73BC0F5D9559.edm" localSheetId="13" hidden="1">#REF!</definedName>
    <definedName name="_bdm.6A03D16D8EA84F2E86FC73BC0F5D9559.edm" localSheetId="1" hidden="1">#REF!</definedName>
    <definedName name="_bdm.6A03D16D8EA84F2E86FC73BC0F5D9559.edm" hidden="1">#REF!</definedName>
    <definedName name="_bdm.6A4D9FF426064AA0A83C24A295D278A3.edm" localSheetId="15" hidden="1">#REF!</definedName>
    <definedName name="_bdm.6A4D9FF426064AA0A83C24A295D278A3.edm" localSheetId="16" hidden="1">#REF!</definedName>
    <definedName name="_bdm.6A4D9FF426064AA0A83C24A295D278A3.edm" localSheetId="13" hidden="1">#REF!</definedName>
    <definedName name="_bdm.6A4D9FF426064AA0A83C24A295D278A3.edm" localSheetId="1" hidden="1">#REF!</definedName>
    <definedName name="_bdm.6A4D9FF426064AA0A83C24A295D278A3.edm" hidden="1">#REF!</definedName>
    <definedName name="_bdm.6AAD98E24CD34BB8BD4D044B458AF6C9.edm" localSheetId="15" hidden="1">#REF!</definedName>
    <definedName name="_bdm.6AAD98E24CD34BB8BD4D044B458AF6C9.edm" localSheetId="16" hidden="1">#REF!</definedName>
    <definedName name="_bdm.6AAD98E24CD34BB8BD4D044B458AF6C9.edm" localSheetId="13" hidden="1">#REF!</definedName>
    <definedName name="_bdm.6AAD98E24CD34BB8BD4D044B458AF6C9.edm" localSheetId="1" hidden="1">#REF!</definedName>
    <definedName name="_bdm.6AAD98E24CD34BB8BD4D044B458AF6C9.edm" hidden="1">#REF!</definedName>
    <definedName name="_bdm.6ADFC99485D946EE9EA0D8A144C59200.edm" localSheetId="15" hidden="1">#REF!</definedName>
    <definedName name="_bdm.6ADFC99485D946EE9EA0D8A144C59200.edm" localSheetId="16" hidden="1">#REF!</definedName>
    <definedName name="_bdm.6ADFC99485D946EE9EA0D8A144C59200.edm" localSheetId="13" hidden="1">#REF!</definedName>
    <definedName name="_bdm.6ADFC99485D946EE9EA0D8A144C59200.edm" localSheetId="1" hidden="1">#REF!</definedName>
    <definedName name="_bdm.6ADFC99485D946EE9EA0D8A144C59200.edm" hidden="1">#REF!</definedName>
    <definedName name="_bdm.6AF14DE1FB5C4BB0A821B7C8882D83B9.edm" localSheetId="15" hidden="1">#REF!</definedName>
    <definedName name="_bdm.6AF14DE1FB5C4BB0A821B7C8882D83B9.edm" localSheetId="16" hidden="1">#REF!</definedName>
    <definedName name="_bdm.6AF14DE1FB5C4BB0A821B7C8882D83B9.edm" localSheetId="13" hidden="1">#REF!</definedName>
    <definedName name="_bdm.6AF14DE1FB5C4BB0A821B7C8882D83B9.edm" localSheetId="1" hidden="1">#REF!</definedName>
    <definedName name="_bdm.6AF14DE1FB5C4BB0A821B7C8882D83B9.edm" hidden="1">#REF!</definedName>
    <definedName name="_bdm.6AF539A8985841FFBFC534318A8354DC.edm" localSheetId="15" hidden="1">#REF!</definedName>
    <definedName name="_bdm.6AF539A8985841FFBFC534318A8354DC.edm" localSheetId="16" hidden="1">#REF!</definedName>
    <definedName name="_bdm.6AF539A8985841FFBFC534318A8354DC.edm" localSheetId="13" hidden="1">#REF!</definedName>
    <definedName name="_bdm.6AF539A8985841FFBFC534318A8354DC.edm" localSheetId="1" hidden="1">#REF!</definedName>
    <definedName name="_bdm.6AF539A8985841FFBFC534318A8354DC.edm" hidden="1">#REF!</definedName>
    <definedName name="_bdm.6B670508DF5640C2A16EB5179F56BCAD.edm" localSheetId="15" hidden="1">#REF!</definedName>
    <definedName name="_bdm.6B670508DF5640C2A16EB5179F56BCAD.edm" localSheetId="16" hidden="1">#REF!</definedName>
    <definedName name="_bdm.6B670508DF5640C2A16EB5179F56BCAD.edm" localSheetId="13" hidden="1">#REF!</definedName>
    <definedName name="_bdm.6B670508DF5640C2A16EB5179F56BCAD.edm" localSheetId="1" hidden="1">#REF!</definedName>
    <definedName name="_bdm.6B670508DF5640C2A16EB5179F56BCAD.edm" hidden="1">#REF!</definedName>
    <definedName name="_bdm.6BB254F4342C4F66AB6983B2394B2DAF.edm" localSheetId="15" hidden="1">#REF!</definedName>
    <definedName name="_bdm.6BB254F4342C4F66AB6983B2394B2DAF.edm" localSheetId="16" hidden="1">#REF!</definedName>
    <definedName name="_bdm.6BB254F4342C4F66AB6983B2394B2DAF.edm" localSheetId="13" hidden="1">#REF!</definedName>
    <definedName name="_bdm.6BB254F4342C4F66AB6983B2394B2DAF.edm" localSheetId="1" hidden="1">#REF!</definedName>
    <definedName name="_bdm.6BB254F4342C4F66AB6983B2394B2DAF.edm" hidden="1">#REF!</definedName>
    <definedName name="_bdm.6C11CDD900FA4956B9D47E930099CE15.edm" localSheetId="15" hidden="1">#REF!</definedName>
    <definedName name="_bdm.6C11CDD900FA4956B9D47E930099CE15.edm" localSheetId="16" hidden="1">#REF!</definedName>
    <definedName name="_bdm.6C11CDD900FA4956B9D47E930099CE15.edm" localSheetId="13" hidden="1">#REF!</definedName>
    <definedName name="_bdm.6C11CDD900FA4956B9D47E930099CE15.edm" localSheetId="1" hidden="1">#REF!</definedName>
    <definedName name="_bdm.6C11CDD900FA4956B9D47E930099CE15.edm" hidden="1">#REF!</definedName>
    <definedName name="_bdm.6C1DC30346F045068069EE7F152D1D71.edm" localSheetId="15" hidden="1">#REF!</definedName>
    <definedName name="_bdm.6C1DC30346F045068069EE7F152D1D71.edm" localSheetId="16" hidden="1">#REF!</definedName>
    <definedName name="_bdm.6C1DC30346F045068069EE7F152D1D71.edm" localSheetId="13" hidden="1">#REF!</definedName>
    <definedName name="_bdm.6C1DC30346F045068069EE7F152D1D71.edm" localSheetId="1" hidden="1">#REF!</definedName>
    <definedName name="_bdm.6C1DC30346F045068069EE7F152D1D71.edm" hidden="1">#REF!</definedName>
    <definedName name="_bdm.6C83934BE5194CE8A04AAF68FF24F69B.edm" localSheetId="15" hidden="1">#REF!</definedName>
    <definedName name="_bdm.6C83934BE5194CE8A04AAF68FF24F69B.edm" localSheetId="16" hidden="1">#REF!</definedName>
    <definedName name="_bdm.6C83934BE5194CE8A04AAF68FF24F69B.edm" localSheetId="13" hidden="1">#REF!</definedName>
    <definedName name="_bdm.6C83934BE5194CE8A04AAF68FF24F69B.edm" localSheetId="1" hidden="1">#REF!</definedName>
    <definedName name="_bdm.6C83934BE5194CE8A04AAF68FF24F69B.edm" hidden="1">#REF!</definedName>
    <definedName name="_bdm.6CDCD38CF741485CA63B9A379C453828.edm" localSheetId="15" hidden="1">#REF!</definedName>
    <definedName name="_bdm.6CDCD38CF741485CA63B9A379C453828.edm" localSheetId="16" hidden="1">#REF!</definedName>
    <definedName name="_bdm.6CDCD38CF741485CA63B9A379C453828.edm" localSheetId="13" hidden="1">#REF!</definedName>
    <definedName name="_bdm.6CDCD38CF741485CA63B9A379C453828.edm" localSheetId="1" hidden="1">#REF!</definedName>
    <definedName name="_bdm.6CDCD38CF741485CA63B9A379C453828.edm" hidden="1">#REF!</definedName>
    <definedName name="_bdm.6D29D74AEAA14009973F1EDC3D9E2F31.edm" localSheetId="15" hidden="1">#REF!</definedName>
    <definedName name="_bdm.6D29D74AEAA14009973F1EDC3D9E2F31.edm" localSheetId="16" hidden="1">#REF!</definedName>
    <definedName name="_bdm.6D29D74AEAA14009973F1EDC3D9E2F31.edm" localSheetId="13" hidden="1">#REF!</definedName>
    <definedName name="_bdm.6D29D74AEAA14009973F1EDC3D9E2F31.edm" localSheetId="1" hidden="1">#REF!</definedName>
    <definedName name="_bdm.6D29D74AEAA14009973F1EDC3D9E2F31.edm" hidden="1">#REF!</definedName>
    <definedName name="_bdm.6D3EE474FA52468C8B9E9DF1F05B8C0C.edm" localSheetId="15" hidden="1">#REF!</definedName>
    <definedName name="_bdm.6D3EE474FA52468C8B9E9DF1F05B8C0C.edm" localSheetId="16" hidden="1">#REF!</definedName>
    <definedName name="_bdm.6D3EE474FA52468C8B9E9DF1F05B8C0C.edm" localSheetId="13" hidden="1">#REF!</definedName>
    <definedName name="_bdm.6D3EE474FA52468C8B9E9DF1F05B8C0C.edm" localSheetId="1" hidden="1">#REF!</definedName>
    <definedName name="_bdm.6D3EE474FA52468C8B9E9DF1F05B8C0C.edm" hidden="1">#REF!</definedName>
    <definedName name="_bdm.6E8CECFF94074D7EACE5A8FB3B82FCC9.edm" localSheetId="15" hidden="1">#REF!</definedName>
    <definedName name="_bdm.6E8CECFF94074D7EACE5A8FB3B82FCC9.edm" localSheetId="16" hidden="1">#REF!</definedName>
    <definedName name="_bdm.6E8CECFF94074D7EACE5A8FB3B82FCC9.edm" localSheetId="13" hidden="1">#REF!</definedName>
    <definedName name="_bdm.6E8CECFF94074D7EACE5A8FB3B82FCC9.edm" localSheetId="1" hidden="1">#REF!</definedName>
    <definedName name="_bdm.6E8CECFF94074D7EACE5A8FB3B82FCC9.edm" hidden="1">#REF!</definedName>
    <definedName name="_bdm.6EE5EE7B092E44B0A7905026ACD3FBE9.edm" localSheetId="15" hidden="1">#REF!</definedName>
    <definedName name="_bdm.6EE5EE7B092E44B0A7905026ACD3FBE9.edm" localSheetId="16" hidden="1">#REF!</definedName>
    <definedName name="_bdm.6EE5EE7B092E44B0A7905026ACD3FBE9.edm" localSheetId="13" hidden="1">#REF!</definedName>
    <definedName name="_bdm.6EE5EE7B092E44B0A7905026ACD3FBE9.edm" localSheetId="1" hidden="1">#REF!</definedName>
    <definedName name="_bdm.6EE5EE7B092E44B0A7905026ACD3FBE9.edm" hidden="1">#REF!</definedName>
    <definedName name="_bdm.6F6B8B2D9FF342B5A18C6C2008A36566.edm" localSheetId="15" hidden="1">#REF!</definedName>
    <definedName name="_bdm.6F6B8B2D9FF342B5A18C6C2008A36566.edm" localSheetId="16" hidden="1">#REF!</definedName>
    <definedName name="_bdm.6F6B8B2D9FF342B5A18C6C2008A36566.edm" localSheetId="13" hidden="1">#REF!</definedName>
    <definedName name="_bdm.6F6B8B2D9FF342B5A18C6C2008A36566.edm" localSheetId="1" hidden="1">#REF!</definedName>
    <definedName name="_bdm.6F6B8B2D9FF342B5A18C6C2008A36566.edm" hidden="1">#REF!</definedName>
    <definedName name="_bdm.7031AA98D4A54C30AACF70F46A070719.edm" localSheetId="15" hidden="1">#REF!</definedName>
    <definedName name="_bdm.7031AA98D4A54C30AACF70F46A070719.edm" localSheetId="16" hidden="1">#REF!</definedName>
    <definedName name="_bdm.7031AA98D4A54C30AACF70F46A070719.edm" localSheetId="13" hidden="1">#REF!</definedName>
    <definedName name="_bdm.7031AA98D4A54C30AACF70F46A070719.edm" localSheetId="1" hidden="1">#REF!</definedName>
    <definedName name="_bdm.7031AA98D4A54C30AACF70F46A070719.edm" hidden="1">#REF!</definedName>
    <definedName name="_bdm.7040C3D65B1140C1B75F24B9E82EBE8D.edm" localSheetId="15" hidden="1">#REF!</definedName>
    <definedName name="_bdm.7040C3D65B1140C1B75F24B9E82EBE8D.edm" localSheetId="16" hidden="1">#REF!</definedName>
    <definedName name="_bdm.7040C3D65B1140C1B75F24B9E82EBE8D.edm" localSheetId="13" hidden="1">#REF!</definedName>
    <definedName name="_bdm.7040C3D65B1140C1B75F24B9E82EBE8D.edm" localSheetId="1" hidden="1">#REF!</definedName>
    <definedName name="_bdm.7040C3D65B1140C1B75F24B9E82EBE8D.edm" hidden="1">#REF!</definedName>
    <definedName name="_bdm.70A4E693B4F44E86919F91A48AE7C132.edm" localSheetId="15" hidden="1">#REF!</definedName>
    <definedName name="_bdm.70A4E693B4F44E86919F91A48AE7C132.edm" localSheetId="16" hidden="1">#REF!</definedName>
    <definedName name="_bdm.70A4E693B4F44E86919F91A48AE7C132.edm" localSheetId="13" hidden="1">#REF!</definedName>
    <definedName name="_bdm.70A4E693B4F44E86919F91A48AE7C132.edm" localSheetId="1" hidden="1">#REF!</definedName>
    <definedName name="_bdm.70A4E693B4F44E86919F91A48AE7C132.edm" hidden="1">#REF!</definedName>
    <definedName name="_bdm.70B1439E1E3A4A33AA523360DF248893.edm" localSheetId="15" hidden="1">#REF!</definedName>
    <definedName name="_bdm.70B1439E1E3A4A33AA523360DF248893.edm" localSheetId="16" hidden="1">#REF!</definedName>
    <definedName name="_bdm.70B1439E1E3A4A33AA523360DF248893.edm" localSheetId="13" hidden="1">#REF!</definedName>
    <definedName name="_bdm.70B1439E1E3A4A33AA523360DF248893.edm" localSheetId="1" hidden="1">#REF!</definedName>
    <definedName name="_bdm.70B1439E1E3A4A33AA523360DF248893.edm" hidden="1">#REF!</definedName>
    <definedName name="_bdm.70B9B47676604977AAA11E5DE4ED76C2.edm" localSheetId="15" hidden="1">#REF!</definedName>
    <definedName name="_bdm.70B9B47676604977AAA11E5DE4ED76C2.edm" localSheetId="16" hidden="1">#REF!</definedName>
    <definedName name="_bdm.70B9B47676604977AAA11E5DE4ED76C2.edm" localSheetId="13" hidden="1">#REF!</definedName>
    <definedName name="_bdm.70B9B47676604977AAA11E5DE4ED76C2.edm" localSheetId="1" hidden="1">#REF!</definedName>
    <definedName name="_bdm.70B9B47676604977AAA11E5DE4ED76C2.edm" hidden="1">#REF!</definedName>
    <definedName name="_bdm.70C9BBBAD6754BC38765830A82326C93.edm" localSheetId="15" hidden="1">#REF!</definedName>
    <definedName name="_bdm.70C9BBBAD6754BC38765830A82326C93.edm" localSheetId="16" hidden="1">#REF!</definedName>
    <definedName name="_bdm.70C9BBBAD6754BC38765830A82326C93.edm" localSheetId="13" hidden="1">#REF!</definedName>
    <definedName name="_bdm.70C9BBBAD6754BC38765830A82326C93.edm" localSheetId="1" hidden="1">#REF!</definedName>
    <definedName name="_bdm.70C9BBBAD6754BC38765830A82326C93.edm" hidden="1">#REF!</definedName>
    <definedName name="_bdm.70EC64A531F64C96A1DFB0C6E28BDC3E.edm" localSheetId="15" hidden="1">#REF!</definedName>
    <definedName name="_bdm.70EC64A531F64C96A1DFB0C6E28BDC3E.edm" localSheetId="16" hidden="1">#REF!</definedName>
    <definedName name="_bdm.70EC64A531F64C96A1DFB0C6E28BDC3E.edm" localSheetId="13" hidden="1">#REF!</definedName>
    <definedName name="_bdm.70EC64A531F64C96A1DFB0C6E28BDC3E.edm" localSheetId="1" hidden="1">#REF!</definedName>
    <definedName name="_bdm.70EC64A531F64C96A1DFB0C6E28BDC3E.edm" hidden="1">#REF!</definedName>
    <definedName name="_bdm.71B6915C8CEB47249CE367F563DDECF1.edm" localSheetId="15" hidden="1">#REF!</definedName>
    <definedName name="_bdm.71B6915C8CEB47249CE367F563DDECF1.edm" localSheetId="16" hidden="1">#REF!</definedName>
    <definedName name="_bdm.71B6915C8CEB47249CE367F563DDECF1.edm" localSheetId="13" hidden="1">#REF!</definedName>
    <definedName name="_bdm.71B6915C8CEB47249CE367F563DDECF1.edm" localSheetId="1" hidden="1">#REF!</definedName>
    <definedName name="_bdm.71B6915C8CEB47249CE367F563DDECF1.edm" hidden="1">#REF!</definedName>
    <definedName name="_bdm.71BE67C0FB70406C9C1ACA76E784EE3D.edm" localSheetId="15" hidden="1">#REF!</definedName>
    <definedName name="_bdm.71BE67C0FB70406C9C1ACA76E784EE3D.edm" localSheetId="16" hidden="1">#REF!</definedName>
    <definedName name="_bdm.71BE67C0FB70406C9C1ACA76E784EE3D.edm" localSheetId="13" hidden="1">#REF!</definedName>
    <definedName name="_bdm.71BE67C0FB70406C9C1ACA76E784EE3D.edm" localSheetId="1" hidden="1">#REF!</definedName>
    <definedName name="_bdm.71BE67C0FB70406C9C1ACA76E784EE3D.edm" hidden="1">#REF!</definedName>
    <definedName name="_bdm.72594686ED4F4D579A92964F492541B2.edm" localSheetId="15" hidden="1">#REF!</definedName>
    <definedName name="_bdm.72594686ED4F4D579A92964F492541B2.edm" localSheetId="16" hidden="1">#REF!</definedName>
    <definedName name="_bdm.72594686ED4F4D579A92964F492541B2.edm" localSheetId="13" hidden="1">#REF!</definedName>
    <definedName name="_bdm.72594686ED4F4D579A92964F492541B2.edm" localSheetId="1" hidden="1">#REF!</definedName>
    <definedName name="_bdm.72594686ED4F4D579A92964F492541B2.edm" hidden="1">#REF!</definedName>
    <definedName name="_bdm.7286EDE3D66548B682966CE804E6B0E3.edm" localSheetId="15" hidden="1">#REF!</definedName>
    <definedName name="_bdm.7286EDE3D66548B682966CE804E6B0E3.edm" localSheetId="16" hidden="1">#REF!</definedName>
    <definedName name="_bdm.7286EDE3D66548B682966CE804E6B0E3.edm" localSheetId="13" hidden="1">#REF!</definedName>
    <definedName name="_bdm.7286EDE3D66548B682966CE804E6B0E3.edm" localSheetId="1" hidden="1">#REF!</definedName>
    <definedName name="_bdm.7286EDE3D66548B682966CE804E6B0E3.edm" hidden="1">#REF!</definedName>
    <definedName name="_bdm.7293F612B49F47D586B95983F8660722.edm" localSheetId="15" hidden="1">#REF!</definedName>
    <definedName name="_bdm.7293F612B49F47D586B95983F8660722.edm" localSheetId="16" hidden="1">#REF!</definedName>
    <definedName name="_bdm.7293F612B49F47D586B95983F8660722.edm" localSheetId="13" hidden="1">#REF!</definedName>
    <definedName name="_bdm.7293F612B49F47D586B95983F8660722.edm" localSheetId="1" hidden="1">#REF!</definedName>
    <definedName name="_bdm.7293F612B49F47D586B95983F8660722.edm" hidden="1">#REF!</definedName>
    <definedName name="_bdm.72D229698A304BB68F82F1576BFDF314.edm" localSheetId="15" hidden="1">#REF!</definedName>
    <definedName name="_bdm.72D229698A304BB68F82F1576BFDF314.edm" localSheetId="16" hidden="1">#REF!</definedName>
    <definedName name="_bdm.72D229698A304BB68F82F1576BFDF314.edm" localSheetId="13" hidden="1">#REF!</definedName>
    <definedName name="_bdm.72D229698A304BB68F82F1576BFDF314.edm" localSheetId="1" hidden="1">#REF!</definedName>
    <definedName name="_bdm.72D229698A304BB68F82F1576BFDF314.edm" hidden="1">#REF!</definedName>
    <definedName name="_bdm.72EF6B135E174A1D9984CDC086BC4647.edm" localSheetId="15" hidden="1">#REF!</definedName>
    <definedName name="_bdm.72EF6B135E174A1D9984CDC086BC4647.edm" localSheetId="16" hidden="1">#REF!</definedName>
    <definedName name="_bdm.72EF6B135E174A1D9984CDC086BC4647.edm" localSheetId="13" hidden="1">#REF!</definedName>
    <definedName name="_bdm.72EF6B135E174A1D9984CDC086BC4647.edm" localSheetId="1" hidden="1">#REF!</definedName>
    <definedName name="_bdm.72EF6B135E174A1D9984CDC086BC4647.edm" hidden="1">#REF!</definedName>
    <definedName name="_bdm.7329EAB9F7CA4108BEF956CB8E56A13E.edm" localSheetId="15" hidden="1">#REF!</definedName>
    <definedName name="_bdm.7329EAB9F7CA4108BEF956CB8E56A13E.edm" localSheetId="16" hidden="1">#REF!</definedName>
    <definedName name="_bdm.7329EAB9F7CA4108BEF956CB8E56A13E.edm" localSheetId="13" hidden="1">#REF!</definedName>
    <definedName name="_bdm.7329EAB9F7CA4108BEF956CB8E56A13E.edm" localSheetId="1" hidden="1">#REF!</definedName>
    <definedName name="_bdm.7329EAB9F7CA4108BEF956CB8E56A13E.edm" hidden="1">#REF!</definedName>
    <definedName name="_bdm.74102037F87F407B8BAE13B90EBCED6A.edm" localSheetId="15" hidden="1">#REF!</definedName>
    <definedName name="_bdm.74102037F87F407B8BAE13B90EBCED6A.edm" localSheetId="16" hidden="1">#REF!</definedName>
    <definedName name="_bdm.74102037F87F407B8BAE13B90EBCED6A.edm" localSheetId="13" hidden="1">#REF!</definedName>
    <definedName name="_bdm.74102037F87F407B8BAE13B90EBCED6A.edm" localSheetId="1" hidden="1">#REF!</definedName>
    <definedName name="_bdm.74102037F87F407B8BAE13B90EBCED6A.edm" hidden="1">#REF!</definedName>
    <definedName name="_bdm.746DC2CFFE204DDBADF3158BBD3A80E6.edm" localSheetId="15" hidden="1">#REF!</definedName>
    <definedName name="_bdm.746DC2CFFE204DDBADF3158BBD3A80E6.edm" localSheetId="16" hidden="1">#REF!</definedName>
    <definedName name="_bdm.746DC2CFFE204DDBADF3158BBD3A80E6.edm" localSheetId="13" hidden="1">#REF!</definedName>
    <definedName name="_bdm.746DC2CFFE204DDBADF3158BBD3A80E6.edm" localSheetId="1" hidden="1">#REF!</definedName>
    <definedName name="_bdm.746DC2CFFE204DDBADF3158BBD3A80E6.edm" hidden="1">#REF!</definedName>
    <definedName name="_bdm.74715EBC8B7A4249970CF34304662625.edm" localSheetId="15" hidden="1">#REF!</definedName>
    <definedName name="_bdm.74715EBC8B7A4249970CF34304662625.edm" localSheetId="16" hidden="1">#REF!</definedName>
    <definedName name="_bdm.74715EBC8B7A4249970CF34304662625.edm" localSheetId="13" hidden="1">#REF!</definedName>
    <definedName name="_bdm.74715EBC8B7A4249970CF34304662625.edm" localSheetId="1" hidden="1">#REF!</definedName>
    <definedName name="_bdm.74715EBC8B7A4249970CF34304662625.edm" hidden="1">#REF!</definedName>
    <definedName name="_bdm.74B6A3FE301748AB83C062522958FDBE.edm" localSheetId="15" hidden="1">#REF!</definedName>
    <definedName name="_bdm.74B6A3FE301748AB83C062522958FDBE.edm" localSheetId="16" hidden="1">#REF!</definedName>
    <definedName name="_bdm.74B6A3FE301748AB83C062522958FDBE.edm" localSheetId="13" hidden="1">#REF!</definedName>
    <definedName name="_bdm.74B6A3FE301748AB83C062522958FDBE.edm" localSheetId="1" hidden="1">#REF!</definedName>
    <definedName name="_bdm.74B6A3FE301748AB83C062522958FDBE.edm" hidden="1">#REF!</definedName>
    <definedName name="_bdm.75844492F3E54CDFBB75CB53D077D2F5.edm" localSheetId="15" hidden="1">#REF!</definedName>
    <definedName name="_bdm.75844492F3E54CDFBB75CB53D077D2F5.edm" localSheetId="16" hidden="1">#REF!</definedName>
    <definedName name="_bdm.75844492F3E54CDFBB75CB53D077D2F5.edm" localSheetId="13" hidden="1">#REF!</definedName>
    <definedName name="_bdm.75844492F3E54CDFBB75CB53D077D2F5.edm" localSheetId="1" hidden="1">#REF!</definedName>
    <definedName name="_bdm.75844492F3E54CDFBB75CB53D077D2F5.edm" hidden="1">#REF!</definedName>
    <definedName name="_bdm.7591DD0F0B8F4BA0ACBCAA16A9783851.edm" localSheetId="15" hidden="1">#REF!</definedName>
    <definedName name="_bdm.7591DD0F0B8F4BA0ACBCAA16A9783851.edm" localSheetId="16" hidden="1">#REF!</definedName>
    <definedName name="_bdm.7591DD0F0B8F4BA0ACBCAA16A9783851.edm" localSheetId="13" hidden="1">#REF!</definedName>
    <definedName name="_bdm.7591DD0F0B8F4BA0ACBCAA16A9783851.edm" localSheetId="1" hidden="1">#REF!</definedName>
    <definedName name="_bdm.7591DD0F0B8F4BA0ACBCAA16A9783851.edm" hidden="1">#REF!</definedName>
    <definedName name="_bdm.7614D2C96A6744618E086FE05D3A1E0D.edm" localSheetId="15" hidden="1">#REF!</definedName>
    <definedName name="_bdm.7614D2C96A6744618E086FE05D3A1E0D.edm" localSheetId="16" hidden="1">#REF!</definedName>
    <definedName name="_bdm.7614D2C96A6744618E086FE05D3A1E0D.edm" localSheetId="13" hidden="1">#REF!</definedName>
    <definedName name="_bdm.7614D2C96A6744618E086FE05D3A1E0D.edm" localSheetId="1" hidden="1">#REF!</definedName>
    <definedName name="_bdm.7614D2C96A6744618E086FE05D3A1E0D.edm" hidden="1">#REF!</definedName>
    <definedName name="_bdm.7658B687C98E40B08165490D2738AE44.edm" localSheetId="15" hidden="1">#REF!</definedName>
    <definedName name="_bdm.7658B687C98E40B08165490D2738AE44.edm" localSheetId="16" hidden="1">#REF!</definedName>
    <definedName name="_bdm.7658B687C98E40B08165490D2738AE44.edm" localSheetId="13" hidden="1">#REF!</definedName>
    <definedName name="_bdm.7658B687C98E40B08165490D2738AE44.edm" localSheetId="1" hidden="1">#REF!</definedName>
    <definedName name="_bdm.7658B687C98E40B08165490D2738AE44.edm" hidden="1">#REF!</definedName>
    <definedName name="_bdm.766934EFE2894139B3F8EDC7418A6D5D.edm" localSheetId="15" hidden="1">#REF!</definedName>
    <definedName name="_bdm.766934EFE2894139B3F8EDC7418A6D5D.edm" localSheetId="16" hidden="1">#REF!</definedName>
    <definedName name="_bdm.766934EFE2894139B3F8EDC7418A6D5D.edm" localSheetId="13" hidden="1">#REF!</definedName>
    <definedName name="_bdm.766934EFE2894139B3F8EDC7418A6D5D.edm" localSheetId="1" hidden="1">#REF!</definedName>
    <definedName name="_bdm.766934EFE2894139B3F8EDC7418A6D5D.edm" hidden="1">#REF!</definedName>
    <definedName name="_bdm.7704A4AE3DED4011B4B4E767DF6EB8B0.edm" localSheetId="15" hidden="1">#REF!</definedName>
    <definedName name="_bdm.7704A4AE3DED4011B4B4E767DF6EB8B0.edm" localSheetId="16" hidden="1">#REF!</definedName>
    <definedName name="_bdm.7704A4AE3DED4011B4B4E767DF6EB8B0.edm" localSheetId="13" hidden="1">#REF!</definedName>
    <definedName name="_bdm.7704A4AE3DED4011B4B4E767DF6EB8B0.edm" localSheetId="1" hidden="1">#REF!</definedName>
    <definedName name="_bdm.7704A4AE3DED4011B4B4E767DF6EB8B0.edm" hidden="1">#REF!</definedName>
    <definedName name="_bdm.77286037AEFD44EF8BB95478C82DF589.edm" localSheetId="15" hidden="1">#REF!</definedName>
    <definedName name="_bdm.77286037AEFD44EF8BB95478C82DF589.edm" localSheetId="16" hidden="1">#REF!</definedName>
    <definedName name="_bdm.77286037AEFD44EF8BB95478C82DF589.edm" localSheetId="13" hidden="1">#REF!</definedName>
    <definedName name="_bdm.77286037AEFD44EF8BB95478C82DF589.edm" localSheetId="1" hidden="1">#REF!</definedName>
    <definedName name="_bdm.77286037AEFD44EF8BB95478C82DF589.edm" hidden="1">#REF!</definedName>
    <definedName name="_bdm.774F8ACC48554BEA9D0F93A5E5F21F2F.edm" localSheetId="15" hidden="1">#REF!</definedName>
    <definedName name="_bdm.774F8ACC48554BEA9D0F93A5E5F21F2F.edm" localSheetId="16" hidden="1">#REF!</definedName>
    <definedName name="_bdm.774F8ACC48554BEA9D0F93A5E5F21F2F.edm" localSheetId="13" hidden="1">#REF!</definedName>
    <definedName name="_bdm.774F8ACC48554BEA9D0F93A5E5F21F2F.edm" localSheetId="1" hidden="1">#REF!</definedName>
    <definedName name="_bdm.774F8ACC48554BEA9D0F93A5E5F21F2F.edm" hidden="1">#REF!</definedName>
    <definedName name="_bdm.795EFC9DD9F5485E9D2D806B51ED15F7.edm" localSheetId="15" hidden="1">#REF!</definedName>
    <definedName name="_bdm.795EFC9DD9F5485E9D2D806B51ED15F7.edm" localSheetId="16" hidden="1">#REF!</definedName>
    <definedName name="_bdm.795EFC9DD9F5485E9D2D806B51ED15F7.edm" localSheetId="13" hidden="1">#REF!</definedName>
    <definedName name="_bdm.795EFC9DD9F5485E9D2D806B51ED15F7.edm" localSheetId="1" hidden="1">#REF!</definedName>
    <definedName name="_bdm.795EFC9DD9F5485E9D2D806B51ED15F7.edm" hidden="1">#REF!</definedName>
    <definedName name="_bdm.7967F7D296354D4885EE904CEDBEB718.edm" localSheetId="15" hidden="1">#REF!</definedName>
    <definedName name="_bdm.7967F7D296354D4885EE904CEDBEB718.edm" localSheetId="16" hidden="1">#REF!</definedName>
    <definedName name="_bdm.7967F7D296354D4885EE904CEDBEB718.edm" localSheetId="13" hidden="1">#REF!</definedName>
    <definedName name="_bdm.7967F7D296354D4885EE904CEDBEB718.edm" localSheetId="1" hidden="1">#REF!</definedName>
    <definedName name="_bdm.7967F7D296354D4885EE904CEDBEB718.edm" hidden="1">#REF!</definedName>
    <definedName name="_bdm.79A1585496354733B25FBF9E4A0692FF.edm" localSheetId="15" hidden="1">#REF!</definedName>
    <definedName name="_bdm.79A1585496354733B25FBF9E4A0692FF.edm" localSheetId="16" hidden="1">#REF!</definedName>
    <definedName name="_bdm.79A1585496354733B25FBF9E4A0692FF.edm" localSheetId="13" hidden="1">#REF!</definedName>
    <definedName name="_bdm.79A1585496354733B25FBF9E4A0692FF.edm" localSheetId="1" hidden="1">#REF!</definedName>
    <definedName name="_bdm.79A1585496354733B25FBF9E4A0692FF.edm" hidden="1">#REF!</definedName>
    <definedName name="_bdm.79ED2D19C0A5482FBF376196D3268C7A.edm" localSheetId="15" hidden="1">#REF!</definedName>
    <definedName name="_bdm.79ED2D19C0A5482FBF376196D3268C7A.edm" localSheetId="16" hidden="1">#REF!</definedName>
    <definedName name="_bdm.79ED2D19C0A5482FBF376196D3268C7A.edm" localSheetId="13" hidden="1">#REF!</definedName>
    <definedName name="_bdm.79ED2D19C0A5482FBF376196D3268C7A.edm" localSheetId="1" hidden="1">#REF!</definedName>
    <definedName name="_bdm.79ED2D19C0A5482FBF376196D3268C7A.edm" hidden="1">#REF!</definedName>
    <definedName name="_bdm.7A106D0C5C2248189922B088FD21A004.edm" localSheetId="15" hidden="1">#REF!</definedName>
    <definedName name="_bdm.7A106D0C5C2248189922B088FD21A004.edm" localSheetId="16" hidden="1">#REF!</definedName>
    <definedName name="_bdm.7A106D0C5C2248189922B088FD21A004.edm" localSheetId="13" hidden="1">#REF!</definedName>
    <definedName name="_bdm.7A106D0C5C2248189922B088FD21A004.edm" localSheetId="1" hidden="1">#REF!</definedName>
    <definedName name="_bdm.7A106D0C5C2248189922B088FD21A004.edm" hidden="1">#REF!</definedName>
    <definedName name="_bdm.7A8679D089134ABB958D2A7D52829E05.edm" localSheetId="15" hidden="1">#REF!</definedName>
    <definedName name="_bdm.7A8679D089134ABB958D2A7D52829E05.edm" localSheetId="16" hidden="1">#REF!</definedName>
    <definedName name="_bdm.7A8679D089134ABB958D2A7D52829E05.edm" localSheetId="13" hidden="1">#REF!</definedName>
    <definedName name="_bdm.7A8679D089134ABB958D2A7D52829E05.edm" localSheetId="1" hidden="1">#REF!</definedName>
    <definedName name="_bdm.7A8679D089134ABB958D2A7D52829E05.edm" hidden="1">#REF!</definedName>
    <definedName name="_bdm.7A9D4563F668426289F66D3C07C8447D.edm" localSheetId="15" hidden="1">#REF!</definedName>
    <definedName name="_bdm.7A9D4563F668426289F66D3C07C8447D.edm" localSheetId="16" hidden="1">#REF!</definedName>
    <definedName name="_bdm.7A9D4563F668426289F66D3C07C8447D.edm" localSheetId="13" hidden="1">#REF!</definedName>
    <definedName name="_bdm.7A9D4563F668426289F66D3C07C8447D.edm" localSheetId="1" hidden="1">#REF!</definedName>
    <definedName name="_bdm.7A9D4563F668426289F66D3C07C8447D.edm" hidden="1">#REF!</definedName>
    <definedName name="_bdm.7B8A5F8447AD4886A9F150E361610DB6.edm" localSheetId="15" hidden="1">#REF!</definedName>
    <definedName name="_bdm.7B8A5F8447AD4886A9F150E361610DB6.edm" localSheetId="16" hidden="1">#REF!</definedName>
    <definedName name="_bdm.7B8A5F8447AD4886A9F150E361610DB6.edm" localSheetId="13" hidden="1">#REF!</definedName>
    <definedName name="_bdm.7B8A5F8447AD4886A9F150E361610DB6.edm" localSheetId="1" hidden="1">#REF!</definedName>
    <definedName name="_bdm.7B8A5F8447AD4886A9F150E361610DB6.edm" hidden="1">#REF!</definedName>
    <definedName name="_bdm.7C0BDE3DF9394CD18EB40C61823A7A32.edm" localSheetId="15" hidden="1">#REF!</definedName>
    <definedName name="_bdm.7C0BDE3DF9394CD18EB40C61823A7A32.edm" localSheetId="16" hidden="1">#REF!</definedName>
    <definedName name="_bdm.7C0BDE3DF9394CD18EB40C61823A7A32.edm" localSheetId="13" hidden="1">#REF!</definedName>
    <definedName name="_bdm.7C0BDE3DF9394CD18EB40C61823A7A32.edm" localSheetId="1" hidden="1">#REF!</definedName>
    <definedName name="_bdm.7C0BDE3DF9394CD18EB40C61823A7A32.edm" hidden="1">#REF!</definedName>
    <definedName name="_bdm.7C7B7CC1AFE941D19CED89BA7A652231.edm" localSheetId="15" hidden="1">#REF!</definedName>
    <definedName name="_bdm.7C7B7CC1AFE941D19CED89BA7A652231.edm" localSheetId="16" hidden="1">#REF!</definedName>
    <definedName name="_bdm.7C7B7CC1AFE941D19CED89BA7A652231.edm" localSheetId="13" hidden="1">#REF!</definedName>
    <definedName name="_bdm.7C7B7CC1AFE941D19CED89BA7A652231.edm" localSheetId="1" hidden="1">#REF!</definedName>
    <definedName name="_bdm.7C7B7CC1AFE941D19CED89BA7A652231.edm" hidden="1">#REF!</definedName>
    <definedName name="_bdm.7CC6851F3E4D46ABBB2E5037B7EA2FEC.edm" localSheetId="15" hidden="1">#REF!</definedName>
    <definedName name="_bdm.7CC6851F3E4D46ABBB2E5037B7EA2FEC.edm" localSheetId="16" hidden="1">#REF!</definedName>
    <definedName name="_bdm.7CC6851F3E4D46ABBB2E5037B7EA2FEC.edm" localSheetId="13" hidden="1">#REF!</definedName>
    <definedName name="_bdm.7CC6851F3E4D46ABBB2E5037B7EA2FEC.edm" localSheetId="1" hidden="1">#REF!</definedName>
    <definedName name="_bdm.7CC6851F3E4D46ABBB2E5037B7EA2FEC.edm" hidden="1">#REF!</definedName>
    <definedName name="_bdm.7D67669FCFC747BCB4D946118FBA9A64.edm" localSheetId="15" hidden="1">#REF!</definedName>
    <definedName name="_bdm.7D67669FCFC747BCB4D946118FBA9A64.edm" localSheetId="16" hidden="1">#REF!</definedName>
    <definedName name="_bdm.7D67669FCFC747BCB4D946118FBA9A64.edm" localSheetId="13" hidden="1">#REF!</definedName>
    <definedName name="_bdm.7D67669FCFC747BCB4D946118FBA9A64.edm" localSheetId="1" hidden="1">#REF!</definedName>
    <definedName name="_bdm.7D67669FCFC747BCB4D946118FBA9A64.edm" hidden="1">#REF!</definedName>
    <definedName name="_bdm.7D919C3FC7BB4ACABF1717B381D966E0.edm" localSheetId="15" hidden="1">#REF!</definedName>
    <definedName name="_bdm.7D919C3FC7BB4ACABF1717B381D966E0.edm" localSheetId="16" hidden="1">#REF!</definedName>
    <definedName name="_bdm.7D919C3FC7BB4ACABF1717B381D966E0.edm" localSheetId="13" hidden="1">#REF!</definedName>
    <definedName name="_bdm.7D919C3FC7BB4ACABF1717B381D966E0.edm" localSheetId="1" hidden="1">#REF!</definedName>
    <definedName name="_bdm.7D919C3FC7BB4ACABF1717B381D966E0.edm" hidden="1">#REF!</definedName>
    <definedName name="_bdm.7DE62DEBA9A746FAA0ED38FA7AB6340F.edm" localSheetId="15" hidden="1">#REF!</definedName>
    <definedName name="_bdm.7DE62DEBA9A746FAA0ED38FA7AB6340F.edm" localSheetId="16" hidden="1">#REF!</definedName>
    <definedName name="_bdm.7DE62DEBA9A746FAA0ED38FA7AB6340F.edm" localSheetId="13" hidden="1">#REF!</definedName>
    <definedName name="_bdm.7DE62DEBA9A746FAA0ED38FA7AB6340F.edm" localSheetId="1" hidden="1">#REF!</definedName>
    <definedName name="_bdm.7DE62DEBA9A746FAA0ED38FA7AB6340F.edm" hidden="1">#REF!</definedName>
    <definedName name="_bdm.7E32FDA467DE430DAD2C58D8DE9D4F4E.edm" localSheetId="15" hidden="1">#REF!</definedName>
    <definedName name="_bdm.7E32FDA467DE430DAD2C58D8DE9D4F4E.edm" localSheetId="16" hidden="1">#REF!</definedName>
    <definedName name="_bdm.7E32FDA467DE430DAD2C58D8DE9D4F4E.edm" localSheetId="13" hidden="1">#REF!</definedName>
    <definedName name="_bdm.7E32FDA467DE430DAD2C58D8DE9D4F4E.edm" localSheetId="1" hidden="1">#REF!</definedName>
    <definedName name="_bdm.7E32FDA467DE430DAD2C58D8DE9D4F4E.edm" hidden="1">#REF!</definedName>
    <definedName name="_bdm.7E67FB12DFF34F1A81AA4F01728C009A.edm" localSheetId="15" hidden="1">#REF!</definedName>
    <definedName name="_bdm.7E67FB12DFF34F1A81AA4F01728C009A.edm" localSheetId="16" hidden="1">#REF!</definedName>
    <definedName name="_bdm.7E67FB12DFF34F1A81AA4F01728C009A.edm" localSheetId="13" hidden="1">#REF!</definedName>
    <definedName name="_bdm.7E67FB12DFF34F1A81AA4F01728C009A.edm" localSheetId="1" hidden="1">#REF!</definedName>
    <definedName name="_bdm.7E67FB12DFF34F1A81AA4F01728C009A.edm" hidden="1">#REF!</definedName>
    <definedName name="_bdm.7ED35C7033184957A366E30FB47CA167.edm" localSheetId="15" hidden="1">#REF!</definedName>
    <definedName name="_bdm.7ED35C7033184957A366E30FB47CA167.edm" localSheetId="16" hidden="1">#REF!</definedName>
    <definedName name="_bdm.7ED35C7033184957A366E30FB47CA167.edm" localSheetId="13" hidden="1">#REF!</definedName>
    <definedName name="_bdm.7ED35C7033184957A366E30FB47CA167.edm" localSheetId="1" hidden="1">#REF!</definedName>
    <definedName name="_bdm.7ED35C7033184957A366E30FB47CA167.edm" hidden="1">#REF!</definedName>
    <definedName name="_bdm.7EDE925694014F239FD2A7C1B5DF7A65.edm" localSheetId="15" hidden="1">#REF!</definedName>
    <definedName name="_bdm.7EDE925694014F239FD2A7C1B5DF7A65.edm" localSheetId="16" hidden="1">#REF!</definedName>
    <definedName name="_bdm.7EDE925694014F239FD2A7C1B5DF7A65.edm" localSheetId="13" hidden="1">#REF!</definedName>
    <definedName name="_bdm.7EDE925694014F239FD2A7C1B5DF7A65.edm" localSheetId="1" hidden="1">#REF!</definedName>
    <definedName name="_bdm.7EDE925694014F239FD2A7C1B5DF7A65.edm" hidden="1">#REF!</definedName>
    <definedName name="_bdm.7EF941C7D6C34EEAACDA1F4A47F7AC99.edm" localSheetId="15" hidden="1">#REF!</definedName>
    <definedName name="_bdm.7EF941C7D6C34EEAACDA1F4A47F7AC99.edm" localSheetId="16" hidden="1">#REF!</definedName>
    <definedName name="_bdm.7EF941C7D6C34EEAACDA1F4A47F7AC99.edm" localSheetId="13" hidden="1">#REF!</definedName>
    <definedName name="_bdm.7EF941C7D6C34EEAACDA1F4A47F7AC99.edm" localSheetId="1" hidden="1">#REF!</definedName>
    <definedName name="_bdm.7EF941C7D6C34EEAACDA1F4A47F7AC99.edm" hidden="1">#REF!</definedName>
    <definedName name="_bdm.7F4BCE910FB14946BE4EAF2358245191.edm" localSheetId="15" hidden="1">#REF!</definedName>
    <definedName name="_bdm.7F4BCE910FB14946BE4EAF2358245191.edm" localSheetId="16" hidden="1">#REF!</definedName>
    <definedName name="_bdm.7F4BCE910FB14946BE4EAF2358245191.edm" localSheetId="13" hidden="1">#REF!</definedName>
    <definedName name="_bdm.7F4BCE910FB14946BE4EAF2358245191.edm" localSheetId="1" hidden="1">#REF!</definedName>
    <definedName name="_bdm.7F4BCE910FB14946BE4EAF2358245191.edm" hidden="1">#REF!</definedName>
    <definedName name="_bdm.7F8D14D2FC21473C9C142990668246BA.edm" localSheetId="15" hidden="1">#REF!</definedName>
    <definedName name="_bdm.7F8D14D2FC21473C9C142990668246BA.edm" localSheetId="16" hidden="1">#REF!</definedName>
    <definedName name="_bdm.7F8D14D2FC21473C9C142990668246BA.edm" localSheetId="13" hidden="1">#REF!</definedName>
    <definedName name="_bdm.7F8D14D2FC21473C9C142990668246BA.edm" localSheetId="1" hidden="1">#REF!</definedName>
    <definedName name="_bdm.7F8D14D2FC21473C9C142990668246BA.edm" hidden="1">#REF!</definedName>
    <definedName name="_bdm.7FA500357F1545D1820A97CC018E7FF4.edm" localSheetId="15" hidden="1">#REF!</definedName>
    <definedName name="_bdm.7FA500357F1545D1820A97CC018E7FF4.edm" localSheetId="16" hidden="1">#REF!</definedName>
    <definedName name="_bdm.7FA500357F1545D1820A97CC018E7FF4.edm" localSheetId="13" hidden="1">#REF!</definedName>
    <definedName name="_bdm.7FA500357F1545D1820A97CC018E7FF4.edm" localSheetId="1" hidden="1">#REF!</definedName>
    <definedName name="_bdm.7FA500357F1545D1820A97CC018E7FF4.edm" hidden="1">#REF!</definedName>
    <definedName name="_bdm.802E4D0790314414A29A67EC290289F7.edm" localSheetId="15" hidden="1">#REF!</definedName>
    <definedName name="_bdm.802E4D0790314414A29A67EC290289F7.edm" localSheetId="16" hidden="1">#REF!</definedName>
    <definedName name="_bdm.802E4D0790314414A29A67EC290289F7.edm" localSheetId="13" hidden="1">#REF!</definedName>
    <definedName name="_bdm.802E4D0790314414A29A67EC290289F7.edm" localSheetId="1" hidden="1">#REF!</definedName>
    <definedName name="_bdm.802E4D0790314414A29A67EC290289F7.edm" hidden="1">#REF!</definedName>
    <definedName name="_bdm.8056219BD23C42D68519224F3C20CBF4.edm" localSheetId="15" hidden="1">#REF!</definedName>
    <definedName name="_bdm.8056219BD23C42D68519224F3C20CBF4.edm" localSheetId="16" hidden="1">#REF!</definedName>
    <definedName name="_bdm.8056219BD23C42D68519224F3C20CBF4.edm" localSheetId="13" hidden="1">#REF!</definedName>
    <definedName name="_bdm.8056219BD23C42D68519224F3C20CBF4.edm" localSheetId="1" hidden="1">#REF!</definedName>
    <definedName name="_bdm.8056219BD23C42D68519224F3C20CBF4.edm" hidden="1">#REF!</definedName>
    <definedName name="_bdm.805B30D5DF8F4B099733E41AC380A0E2.edm" localSheetId="15" hidden="1">#REF!</definedName>
    <definedName name="_bdm.805B30D5DF8F4B099733E41AC380A0E2.edm" localSheetId="16" hidden="1">#REF!</definedName>
    <definedName name="_bdm.805B30D5DF8F4B099733E41AC380A0E2.edm" localSheetId="13" hidden="1">#REF!</definedName>
    <definedName name="_bdm.805B30D5DF8F4B099733E41AC380A0E2.edm" localSheetId="1" hidden="1">#REF!</definedName>
    <definedName name="_bdm.805B30D5DF8F4B099733E41AC380A0E2.edm" hidden="1">#REF!</definedName>
    <definedName name="_bdm.80A113C4375340D6AE4409901462B711.edm" localSheetId="15" hidden="1">#REF!</definedName>
    <definedName name="_bdm.80A113C4375340D6AE4409901462B711.edm" localSheetId="16" hidden="1">#REF!</definedName>
    <definedName name="_bdm.80A113C4375340D6AE4409901462B711.edm" localSheetId="13" hidden="1">#REF!</definedName>
    <definedName name="_bdm.80A113C4375340D6AE4409901462B711.edm" localSheetId="1" hidden="1">#REF!</definedName>
    <definedName name="_bdm.80A113C4375340D6AE4409901462B711.edm" hidden="1">#REF!</definedName>
    <definedName name="_bdm.80B7D448E73C4BC98F0FE0AE64496364.edm" localSheetId="15" hidden="1">#REF!</definedName>
    <definedName name="_bdm.80B7D448E73C4BC98F0FE0AE64496364.edm" localSheetId="16" hidden="1">#REF!</definedName>
    <definedName name="_bdm.80B7D448E73C4BC98F0FE0AE64496364.edm" localSheetId="13" hidden="1">#REF!</definedName>
    <definedName name="_bdm.80B7D448E73C4BC98F0FE0AE64496364.edm" localSheetId="1" hidden="1">#REF!</definedName>
    <definedName name="_bdm.80B7D448E73C4BC98F0FE0AE64496364.edm" hidden="1">#REF!</definedName>
    <definedName name="_bdm.80F2340E4DB446609DBD7764B7BB247D.edm" localSheetId="15" hidden="1">#REF!</definedName>
    <definedName name="_bdm.80F2340E4DB446609DBD7764B7BB247D.edm" localSheetId="16" hidden="1">#REF!</definedName>
    <definedName name="_bdm.80F2340E4DB446609DBD7764B7BB247D.edm" localSheetId="13" hidden="1">#REF!</definedName>
    <definedName name="_bdm.80F2340E4DB446609DBD7764B7BB247D.edm" localSheetId="1" hidden="1">#REF!</definedName>
    <definedName name="_bdm.80F2340E4DB446609DBD7764B7BB247D.edm" hidden="1">#REF!</definedName>
    <definedName name="_bdm.80FAA15663B34E7DA2330033C20B09BA.edm" localSheetId="15" hidden="1">#REF!</definedName>
    <definedName name="_bdm.80FAA15663B34E7DA2330033C20B09BA.edm" localSheetId="16" hidden="1">#REF!</definedName>
    <definedName name="_bdm.80FAA15663B34E7DA2330033C20B09BA.edm" localSheetId="13" hidden="1">#REF!</definedName>
    <definedName name="_bdm.80FAA15663B34E7DA2330033C20B09BA.edm" localSheetId="1" hidden="1">#REF!</definedName>
    <definedName name="_bdm.80FAA15663B34E7DA2330033C20B09BA.edm" hidden="1">#REF!</definedName>
    <definedName name="_bdm.8176E02FBE6E405DA959A961B7ECF48D.edm" localSheetId="15" hidden="1">#REF!</definedName>
    <definedName name="_bdm.8176E02FBE6E405DA959A961B7ECF48D.edm" localSheetId="16" hidden="1">#REF!</definedName>
    <definedName name="_bdm.8176E02FBE6E405DA959A961B7ECF48D.edm" localSheetId="13" hidden="1">#REF!</definedName>
    <definedName name="_bdm.8176E02FBE6E405DA959A961B7ECF48D.edm" localSheetId="1" hidden="1">#REF!</definedName>
    <definedName name="_bdm.8176E02FBE6E405DA959A961B7ECF48D.edm" hidden="1">#REF!</definedName>
    <definedName name="_bdm.81F927196D3D4CEB9D6DF773F6BFF57A.edm" localSheetId="15" hidden="1">#REF!</definedName>
    <definedName name="_bdm.81F927196D3D4CEB9D6DF773F6BFF57A.edm" localSheetId="16" hidden="1">#REF!</definedName>
    <definedName name="_bdm.81F927196D3D4CEB9D6DF773F6BFF57A.edm" localSheetId="13" hidden="1">#REF!</definedName>
    <definedName name="_bdm.81F927196D3D4CEB9D6DF773F6BFF57A.edm" localSheetId="1" hidden="1">#REF!</definedName>
    <definedName name="_bdm.81F927196D3D4CEB9D6DF773F6BFF57A.edm" hidden="1">#REF!</definedName>
    <definedName name="_bdm.8269E2C0423E47EBB2B70E1BFC2DDF19.edm" localSheetId="15" hidden="1">#REF!</definedName>
    <definedName name="_bdm.8269E2C0423E47EBB2B70E1BFC2DDF19.edm" localSheetId="16" hidden="1">#REF!</definedName>
    <definedName name="_bdm.8269E2C0423E47EBB2B70E1BFC2DDF19.edm" localSheetId="13" hidden="1">#REF!</definedName>
    <definedName name="_bdm.8269E2C0423E47EBB2B70E1BFC2DDF19.edm" localSheetId="1" hidden="1">#REF!</definedName>
    <definedName name="_bdm.8269E2C0423E47EBB2B70E1BFC2DDF19.edm" hidden="1">#REF!</definedName>
    <definedName name="_bdm.82A16854ADA24D62A1C476BAE63B3D98.edm" localSheetId="15" hidden="1">#REF!</definedName>
    <definedName name="_bdm.82A16854ADA24D62A1C476BAE63B3D98.edm" localSheetId="16" hidden="1">#REF!</definedName>
    <definedName name="_bdm.82A16854ADA24D62A1C476BAE63B3D98.edm" localSheetId="13" hidden="1">#REF!</definedName>
    <definedName name="_bdm.82A16854ADA24D62A1C476BAE63B3D98.edm" localSheetId="1" hidden="1">#REF!</definedName>
    <definedName name="_bdm.82A16854ADA24D62A1C476BAE63B3D98.edm" hidden="1">#REF!</definedName>
    <definedName name="_bdm.82A892CB89214A6BAAFE49C9DB26CF4D.edm" localSheetId="15" hidden="1">#REF!</definedName>
    <definedName name="_bdm.82A892CB89214A6BAAFE49C9DB26CF4D.edm" localSheetId="16" hidden="1">#REF!</definedName>
    <definedName name="_bdm.82A892CB89214A6BAAFE49C9DB26CF4D.edm" localSheetId="13" hidden="1">#REF!</definedName>
    <definedName name="_bdm.82A892CB89214A6BAAFE49C9DB26CF4D.edm" localSheetId="1" hidden="1">#REF!</definedName>
    <definedName name="_bdm.82A892CB89214A6BAAFE49C9DB26CF4D.edm" hidden="1">#REF!</definedName>
    <definedName name="_bdm.831881862EE64CC38F63EA27DE8A056F.edm" localSheetId="15" hidden="1">#REF!</definedName>
    <definedName name="_bdm.831881862EE64CC38F63EA27DE8A056F.edm" localSheetId="16" hidden="1">#REF!</definedName>
    <definedName name="_bdm.831881862EE64CC38F63EA27DE8A056F.edm" localSheetId="13" hidden="1">#REF!</definedName>
    <definedName name="_bdm.831881862EE64CC38F63EA27DE8A056F.edm" localSheetId="1" hidden="1">#REF!</definedName>
    <definedName name="_bdm.831881862EE64CC38F63EA27DE8A056F.edm" hidden="1">#REF!</definedName>
    <definedName name="_bdm.832D8488EA0A40BFBDEEAFE91999590B.edm" localSheetId="15" hidden="1">#REF!</definedName>
    <definedName name="_bdm.832D8488EA0A40BFBDEEAFE91999590B.edm" localSheetId="16" hidden="1">#REF!</definedName>
    <definedName name="_bdm.832D8488EA0A40BFBDEEAFE91999590B.edm" localSheetId="13" hidden="1">#REF!</definedName>
    <definedName name="_bdm.832D8488EA0A40BFBDEEAFE91999590B.edm" localSheetId="1" hidden="1">#REF!</definedName>
    <definedName name="_bdm.832D8488EA0A40BFBDEEAFE91999590B.edm" hidden="1">#REF!</definedName>
    <definedName name="_bdm.839BD940973C407C9A64FF6480A4752E.edm" localSheetId="15" hidden="1">#REF!</definedName>
    <definedName name="_bdm.839BD940973C407C9A64FF6480A4752E.edm" localSheetId="16" hidden="1">#REF!</definedName>
    <definedName name="_bdm.839BD940973C407C9A64FF6480A4752E.edm" localSheetId="13" hidden="1">#REF!</definedName>
    <definedName name="_bdm.839BD940973C407C9A64FF6480A4752E.edm" localSheetId="1" hidden="1">#REF!</definedName>
    <definedName name="_bdm.839BD940973C407C9A64FF6480A4752E.edm" hidden="1">#REF!</definedName>
    <definedName name="_bdm.83C7489902F9438A8916DA66156E288C.edm" localSheetId="15" hidden="1">#REF!</definedName>
    <definedName name="_bdm.83C7489902F9438A8916DA66156E288C.edm" localSheetId="16" hidden="1">#REF!</definedName>
    <definedName name="_bdm.83C7489902F9438A8916DA66156E288C.edm" localSheetId="13" hidden="1">#REF!</definedName>
    <definedName name="_bdm.83C7489902F9438A8916DA66156E288C.edm" localSheetId="1" hidden="1">#REF!</definedName>
    <definedName name="_bdm.83C7489902F9438A8916DA66156E288C.edm" hidden="1">#REF!</definedName>
    <definedName name="_bdm.83DE6754E3804981A9FAB8BD787BC018.edm" localSheetId="15" hidden="1">#REF!</definedName>
    <definedName name="_bdm.83DE6754E3804981A9FAB8BD787BC018.edm" localSheetId="16" hidden="1">#REF!</definedName>
    <definedName name="_bdm.83DE6754E3804981A9FAB8BD787BC018.edm" localSheetId="13" hidden="1">#REF!</definedName>
    <definedName name="_bdm.83DE6754E3804981A9FAB8BD787BC018.edm" localSheetId="1" hidden="1">#REF!</definedName>
    <definedName name="_bdm.83DE6754E3804981A9FAB8BD787BC018.edm" hidden="1">#REF!</definedName>
    <definedName name="_bdm.841F4C8414CB48F2BF14A2F19740CD24.edm" localSheetId="15" hidden="1">#REF!</definedName>
    <definedName name="_bdm.841F4C8414CB48F2BF14A2F19740CD24.edm" localSheetId="16" hidden="1">#REF!</definedName>
    <definedName name="_bdm.841F4C8414CB48F2BF14A2F19740CD24.edm" localSheetId="13" hidden="1">#REF!</definedName>
    <definedName name="_bdm.841F4C8414CB48F2BF14A2F19740CD24.edm" localSheetId="1" hidden="1">#REF!</definedName>
    <definedName name="_bdm.841F4C8414CB48F2BF14A2F19740CD24.edm" hidden="1">#REF!</definedName>
    <definedName name="_bdm.84B41B8F4A8E4C7C9FBB99CFCFF41FA5.edm" localSheetId="15" hidden="1">#REF!</definedName>
    <definedName name="_bdm.84B41B8F4A8E4C7C9FBB99CFCFF41FA5.edm" localSheetId="16" hidden="1">#REF!</definedName>
    <definedName name="_bdm.84B41B8F4A8E4C7C9FBB99CFCFF41FA5.edm" localSheetId="13" hidden="1">#REF!</definedName>
    <definedName name="_bdm.84B41B8F4A8E4C7C9FBB99CFCFF41FA5.edm" localSheetId="1" hidden="1">#REF!</definedName>
    <definedName name="_bdm.84B41B8F4A8E4C7C9FBB99CFCFF41FA5.edm" hidden="1">#REF!</definedName>
    <definedName name="_bdm.8530813CC3ED41F88D6A602E614A6ACC.edm" localSheetId="15" hidden="1">#REF!</definedName>
    <definedName name="_bdm.8530813CC3ED41F88D6A602E614A6ACC.edm" localSheetId="16" hidden="1">#REF!</definedName>
    <definedName name="_bdm.8530813CC3ED41F88D6A602E614A6ACC.edm" localSheetId="13" hidden="1">#REF!</definedName>
    <definedName name="_bdm.8530813CC3ED41F88D6A602E614A6ACC.edm" localSheetId="1" hidden="1">#REF!</definedName>
    <definedName name="_bdm.8530813CC3ED41F88D6A602E614A6ACC.edm" hidden="1">#REF!</definedName>
    <definedName name="_bdm.855DF8DCA1A8491998B73F02F025D4D8.edm" localSheetId="15" hidden="1">#REF!</definedName>
    <definedName name="_bdm.855DF8DCA1A8491998B73F02F025D4D8.edm" localSheetId="16" hidden="1">#REF!</definedName>
    <definedName name="_bdm.855DF8DCA1A8491998B73F02F025D4D8.edm" localSheetId="13" hidden="1">#REF!</definedName>
    <definedName name="_bdm.855DF8DCA1A8491998B73F02F025D4D8.edm" localSheetId="1" hidden="1">#REF!</definedName>
    <definedName name="_bdm.855DF8DCA1A8491998B73F02F025D4D8.edm" hidden="1">#REF!</definedName>
    <definedName name="_bdm.86A078386BE1427090C443E430EE8C19.edm" localSheetId="15" hidden="1">#REF!</definedName>
    <definedName name="_bdm.86A078386BE1427090C443E430EE8C19.edm" localSheetId="16" hidden="1">#REF!</definedName>
    <definedName name="_bdm.86A078386BE1427090C443E430EE8C19.edm" localSheetId="13" hidden="1">#REF!</definedName>
    <definedName name="_bdm.86A078386BE1427090C443E430EE8C19.edm" localSheetId="1" hidden="1">#REF!</definedName>
    <definedName name="_bdm.86A078386BE1427090C443E430EE8C19.edm" hidden="1">#REF!</definedName>
    <definedName name="_bdm.873E2AA488154523A4D2393999727F2C.edm" localSheetId="15" hidden="1">#REF!</definedName>
    <definedName name="_bdm.873E2AA488154523A4D2393999727F2C.edm" localSheetId="16" hidden="1">#REF!</definedName>
    <definedName name="_bdm.873E2AA488154523A4D2393999727F2C.edm" localSheetId="13" hidden="1">#REF!</definedName>
    <definedName name="_bdm.873E2AA488154523A4D2393999727F2C.edm" localSheetId="1" hidden="1">#REF!</definedName>
    <definedName name="_bdm.873E2AA488154523A4D2393999727F2C.edm" hidden="1">#REF!</definedName>
    <definedName name="_bdm.88616E4DAD9748DDA7CD44B6429710C8.edm" localSheetId="15" hidden="1">#REF!</definedName>
    <definedName name="_bdm.88616E4DAD9748DDA7CD44B6429710C8.edm" localSheetId="16" hidden="1">#REF!</definedName>
    <definedName name="_bdm.88616E4DAD9748DDA7CD44B6429710C8.edm" localSheetId="13" hidden="1">#REF!</definedName>
    <definedName name="_bdm.88616E4DAD9748DDA7CD44B6429710C8.edm" localSheetId="1" hidden="1">#REF!</definedName>
    <definedName name="_bdm.88616E4DAD9748DDA7CD44B6429710C8.edm" hidden="1">#REF!</definedName>
    <definedName name="_bdm.88A1AB12E95C445A8CCA5793D5FEEF54.edm" localSheetId="15" hidden="1">#REF!</definedName>
    <definedName name="_bdm.88A1AB12E95C445A8CCA5793D5FEEF54.edm" localSheetId="16" hidden="1">#REF!</definedName>
    <definedName name="_bdm.88A1AB12E95C445A8CCA5793D5FEEF54.edm" localSheetId="13" hidden="1">#REF!</definedName>
    <definedName name="_bdm.88A1AB12E95C445A8CCA5793D5FEEF54.edm" localSheetId="1" hidden="1">#REF!</definedName>
    <definedName name="_bdm.88A1AB12E95C445A8CCA5793D5FEEF54.edm" hidden="1">#REF!</definedName>
    <definedName name="_bdm.8923E5381D5F4C65AB9A631223F50CB5.edm" localSheetId="15" hidden="1">#REF!</definedName>
    <definedName name="_bdm.8923E5381D5F4C65AB9A631223F50CB5.edm" localSheetId="16" hidden="1">#REF!</definedName>
    <definedName name="_bdm.8923E5381D5F4C65AB9A631223F50CB5.edm" localSheetId="13" hidden="1">#REF!</definedName>
    <definedName name="_bdm.8923E5381D5F4C65AB9A631223F50CB5.edm" localSheetId="1" hidden="1">#REF!</definedName>
    <definedName name="_bdm.8923E5381D5F4C65AB9A631223F50CB5.edm" hidden="1">#REF!</definedName>
    <definedName name="_bdm.8959388EE9A648349B3E7BCFF3452185.edm" localSheetId="15" hidden="1">#REF!</definedName>
    <definedName name="_bdm.8959388EE9A648349B3E7BCFF3452185.edm" localSheetId="16" hidden="1">#REF!</definedName>
    <definedName name="_bdm.8959388EE9A648349B3E7BCFF3452185.edm" localSheetId="13" hidden="1">#REF!</definedName>
    <definedName name="_bdm.8959388EE9A648349B3E7BCFF3452185.edm" localSheetId="1" hidden="1">#REF!</definedName>
    <definedName name="_bdm.8959388EE9A648349B3E7BCFF3452185.edm" hidden="1">#REF!</definedName>
    <definedName name="_bdm.89647EF5C6F14BB39C540AD50353D323.edm" localSheetId="15" hidden="1">#REF!</definedName>
    <definedName name="_bdm.89647EF5C6F14BB39C540AD50353D323.edm" localSheetId="16" hidden="1">#REF!</definedName>
    <definedName name="_bdm.89647EF5C6F14BB39C540AD50353D323.edm" localSheetId="13" hidden="1">#REF!</definedName>
    <definedName name="_bdm.89647EF5C6F14BB39C540AD50353D323.edm" localSheetId="1" hidden="1">#REF!</definedName>
    <definedName name="_bdm.89647EF5C6F14BB39C540AD50353D323.edm" hidden="1">#REF!</definedName>
    <definedName name="_bdm.89666E378E734F80BE1ACEFAC22AA3D9.edm" localSheetId="15" hidden="1">#REF!</definedName>
    <definedName name="_bdm.89666E378E734F80BE1ACEFAC22AA3D9.edm" localSheetId="16" hidden="1">#REF!</definedName>
    <definedName name="_bdm.89666E378E734F80BE1ACEFAC22AA3D9.edm" localSheetId="13" hidden="1">#REF!</definedName>
    <definedName name="_bdm.89666E378E734F80BE1ACEFAC22AA3D9.edm" localSheetId="1" hidden="1">#REF!</definedName>
    <definedName name="_bdm.89666E378E734F80BE1ACEFAC22AA3D9.edm" hidden="1">#REF!</definedName>
    <definedName name="_bdm.89719F743E3E435EB9B3CDEBC7C0DE58.edm" localSheetId="15" hidden="1">#REF!</definedName>
    <definedName name="_bdm.89719F743E3E435EB9B3CDEBC7C0DE58.edm" localSheetId="16" hidden="1">#REF!</definedName>
    <definedName name="_bdm.89719F743E3E435EB9B3CDEBC7C0DE58.edm" localSheetId="13" hidden="1">#REF!</definedName>
    <definedName name="_bdm.89719F743E3E435EB9B3CDEBC7C0DE58.edm" localSheetId="1" hidden="1">#REF!</definedName>
    <definedName name="_bdm.89719F743E3E435EB9B3CDEBC7C0DE58.edm" hidden="1">#REF!</definedName>
    <definedName name="_bdm.8999C185D793402AB6BC8E852C554C16.edm" localSheetId="15" hidden="1">#REF!</definedName>
    <definedName name="_bdm.8999C185D793402AB6BC8E852C554C16.edm" localSheetId="16" hidden="1">#REF!</definedName>
    <definedName name="_bdm.8999C185D793402AB6BC8E852C554C16.edm" localSheetId="13" hidden="1">#REF!</definedName>
    <definedName name="_bdm.8999C185D793402AB6BC8E852C554C16.edm" localSheetId="1" hidden="1">#REF!</definedName>
    <definedName name="_bdm.8999C185D793402AB6BC8E852C554C16.edm" hidden="1">#REF!</definedName>
    <definedName name="_bdm.8A49F61524AA4851B3BE8FD934110451.edm" localSheetId="15" hidden="1">#REF!</definedName>
    <definedName name="_bdm.8A49F61524AA4851B3BE8FD934110451.edm" localSheetId="16" hidden="1">#REF!</definedName>
    <definedName name="_bdm.8A49F61524AA4851B3BE8FD934110451.edm" localSheetId="13" hidden="1">#REF!</definedName>
    <definedName name="_bdm.8A49F61524AA4851B3BE8FD934110451.edm" localSheetId="1" hidden="1">#REF!</definedName>
    <definedName name="_bdm.8A49F61524AA4851B3BE8FD934110451.edm" hidden="1">#REF!</definedName>
    <definedName name="_bdm.8A8004932C2D4FD0BBD42B3882B52B02.edm" localSheetId="15" hidden="1">#REF!</definedName>
    <definedName name="_bdm.8A8004932C2D4FD0BBD42B3882B52B02.edm" localSheetId="16" hidden="1">#REF!</definedName>
    <definedName name="_bdm.8A8004932C2D4FD0BBD42B3882B52B02.edm" localSheetId="13" hidden="1">#REF!</definedName>
    <definedName name="_bdm.8A8004932C2D4FD0BBD42B3882B52B02.edm" localSheetId="1" hidden="1">#REF!</definedName>
    <definedName name="_bdm.8A8004932C2D4FD0BBD42B3882B52B02.edm" hidden="1">#REF!</definedName>
    <definedName name="_bdm.8AB2F2AFE3094EF2A4F5AEFC34954770.edm" localSheetId="15" hidden="1">#REF!</definedName>
    <definedName name="_bdm.8AB2F2AFE3094EF2A4F5AEFC34954770.edm" localSheetId="16" hidden="1">#REF!</definedName>
    <definedName name="_bdm.8AB2F2AFE3094EF2A4F5AEFC34954770.edm" localSheetId="13" hidden="1">#REF!</definedName>
    <definedName name="_bdm.8AB2F2AFE3094EF2A4F5AEFC34954770.edm" localSheetId="1" hidden="1">#REF!</definedName>
    <definedName name="_bdm.8AB2F2AFE3094EF2A4F5AEFC34954770.edm" hidden="1">#REF!</definedName>
    <definedName name="_bdm.8B859C52916F44FA838F0D5A07874C3D.edm" localSheetId="15" hidden="1">#REF!</definedName>
    <definedName name="_bdm.8B859C52916F44FA838F0D5A07874C3D.edm" localSheetId="16" hidden="1">#REF!</definedName>
    <definedName name="_bdm.8B859C52916F44FA838F0D5A07874C3D.edm" localSheetId="13" hidden="1">#REF!</definedName>
    <definedName name="_bdm.8B859C52916F44FA838F0D5A07874C3D.edm" localSheetId="1" hidden="1">#REF!</definedName>
    <definedName name="_bdm.8B859C52916F44FA838F0D5A07874C3D.edm" hidden="1">#REF!</definedName>
    <definedName name="_bdm.8B9B665BF50E4FD8B16A85B20D86A035.edm" localSheetId="15" hidden="1">#REF!</definedName>
    <definedName name="_bdm.8B9B665BF50E4FD8B16A85B20D86A035.edm" localSheetId="16" hidden="1">#REF!</definedName>
    <definedName name="_bdm.8B9B665BF50E4FD8B16A85B20D86A035.edm" localSheetId="13" hidden="1">#REF!</definedName>
    <definedName name="_bdm.8B9B665BF50E4FD8B16A85B20D86A035.edm" localSheetId="1" hidden="1">#REF!</definedName>
    <definedName name="_bdm.8B9B665BF50E4FD8B16A85B20D86A035.edm" hidden="1">#REF!</definedName>
    <definedName name="_bdm.8BF61CA1A6C6412D85E2D532BCCA39FF.edm" localSheetId="15" hidden="1">#REF!</definedName>
    <definedName name="_bdm.8BF61CA1A6C6412D85E2D532BCCA39FF.edm" localSheetId="16" hidden="1">#REF!</definedName>
    <definedName name="_bdm.8BF61CA1A6C6412D85E2D532BCCA39FF.edm" localSheetId="13" hidden="1">#REF!</definedName>
    <definedName name="_bdm.8BF61CA1A6C6412D85E2D532BCCA39FF.edm" localSheetId="1" hidden="1">#REF!</definedName>
    <definedName name="_bdm.8BF61CA1A6C6412D85E2D532BCCA39FF.edm" hidden="1">#REF!</definedName>
    <definedName name="_bdm.8C147324C309445EA682735C08D17EB0.edm" localSheetId="15" hidden="1">#REF!</definedName>
    <definedName name="_bdm.8C147324C309445EA682735C08D17EB0.edm" localSheetId="16" hidden="1">#REF!</definedName>
    <definedName name="_bdm.8C147324C309445EA682735C08D17EB0.edm" localSheetId="13" hidden="1">#REF!</definedName>
    <definedName name="_bdm.8C147324C309445EA682735C08D17EB0.edm" localSheetId="1" hidden="1">#REF!</definedName>
    <definedName name="_bdm.8C147324C309445EA682735C08D17EB0.edm" hidden="1">#REF!</definedName>
    <definedName name="_bdm.8C768DD51CC3430591BE5E03995D7BCA.edm" localSheetId="15" hidden="1">#REF!</definedName>
    <definedName name="_bdm.8C768DD51CC3430591BE5E03995D7BCA.edm" localSheetId="16" hidden="1">#REF!</definedName>
    <definedName name="_bdm.8C768DD51CC3430591BE5E03995D7BCA.edm" localSheetId="13" hidden="1">#REF!</definedName>
    <definedName name="_bdm.8C768DD51CC3430591BE5E03995D7BCA.edm" localSheetId="1" hidden="1">#REF!</definedName>
    <definedName name="_bdm.8C768DD51CC3430591BE5E03995D7BCA.edm" hidden="1">#REF!</definedName>
    <definedName name="_bdm.8CC59E4BB7D44F41ACFF1E3FA4960F6B.edm" localSheetId="15" hidden="1">#REF!</definedName>
    <definedName name="_bdm.8CC59E4BB7D44F41ACFF1E3FA4960F6B.edm" localSheetId="16" hidden="1">#REF!</definedName>
    <definedName name="_bdm.8CC59E4BB7D44F41ACFF1E3FA4960F6B.edm" localSheetId="13" hidden="1">#REF!</definedName>
    <definedName name="_bdm.8CC59E4BB7D44F41ACFF1E3FA4960F6B.edm" localSheetId="1" hidden="1">#REF!</definedName>
    <definedName name="_bdm.8CC59E4BB7D44F41ACFF1E3FA4960F6B.edm" hidden="1">#REF!</definedName>
    <definedName name="_bdm.8CF71BD78C954BEA9353E156AA692415.edm" localSheetId="15" hidden="1">#REF!</definedName>
    <definedName name="_bdm.8CF71BD78C954BEA9353E156AA692415.edm" localSheetId="16" hidden="1">#REF!</definedName>
    <definedName name="_bdm.8CF71BD78C954BEA9353E156AA692415.edm" localSheetId="13" hidden="1">#REF!</definedName>
    <definedName name="_bdm.8CF71BD78C954BEA9353E156AA692415.edm" localSheetId="1" hidden="1">#REF!</definedName>
    <definedName name="_bdm.8CF71BD78C954BEA9353E156AA692415.edm" hidden="1">#REF!</definedName>
    <definedName name="_bdm.8D786F80AD964455ABF193084FCAA94A.edm" localSheetId="15" hidden="1">#REF!</definedName>
    <definedName name="_bdm.8D786F80AD964455ABF193084FCAA94A.edm" localSheetId="16" hidden="1">#REF!</definedName>
    <definedName name="_bdm.8D786F80AD964455ABF193084FCAA94A.edm" localSheetId="13" hidden="1">#REF!</definedName>
    <definedName name="_bdm.8D786F80AD964455ABF193084FCAA94A.edm" localSheetId="1" hidden="1">#REF!</definedName>
    <definedName name="_bdm.8D786F80AD964455ABF193084FCAA94A.edm" hidden="1">#REF!</definedName>
    <definedName name="_bdm.8DE2A898EBD048DAA96CC02D81B029EE.edm" localSheetId="15" hidden="1">#REF!</definedName>
    <definedName name="_bdm.8DE2A898EBD048DAA96CC02D81B029EE.edm" localSheetId="16" hidden="1">#REF!</definedName>
    <definedName name="_bdm.8DE2A898EBD048DAA96CC02D81B029EE.edm" localSheetId="13" hidden="1">#REF!</definedName>
    <definedName name="_bdm.8DE2A898EBD048DAA96CC02D81B029EE.edm" localSheetId="1" hidden="1">#REF!</definedName>
    <definedName name="_bdm.8DE2A898EBD048DAA96CC02D81B029EE.edm" hidden="1">#REF!</definedName>
    <definedName name="_bdm.8E0702AD4A774002AA52F0BD9F8C5180.edm" localSheetId="15" hidden="1">#REF!</definedName>
    <definedName name="_bdm.8E0702AD4A774002AA52F0BD9F8C5180.edm" localSheetId="16" hidden="1">#REF!</definedName>
    <definedName name="_bdm.8E0702AD4A774002AA52F0BD9F8C5180.edm" localSheetId="13" hidden="1">#REF!</definedName>
    <definedName name="_bdm.8E0702AD4A774002AA52F0BD9F8C5180.edm" localSheetId="1" hidden="1">#REF!</definedName>
    <definedName name="_bdm.8E0702AD4A774002AA52F0BD9F8C5180.edm" hidden="1">#REF!</definedName>
    <definedName name="_bdm.8E547CC1163844908E0F551B26656FF0.edm" localSheetId="15" hidden="1">#REF!</definedName>
    <definedName name="_bdm.8E547CC1163844908E0F551B26656FF0.edm" localSheetId="16" hidden="1">#REF!</definedName>
    <definedName name="_bdm.8E547CC1163844908E0F551B26656FF0.edm" localSheetId="13" hidden="1">#REF!</definedName>
    <definedName name="_bdm.8E547CC1163844908E0F551B26656FF0.edm" localSheetId="1" hidden="1">#REF!</definedName>
    <definedName name="_bdm.8E547CC1163844908E0F551B26656FF0.edm" hidden="1">#REF!</definedName>
    <definedName name="_bdm.8EC6201627504C9A8611A5BAE031CAB9.edm" localSheetId="15" hidden="1">#REF!</definedName>
    <definedName name="_bdm.8EC6201627504C9A8611A5BAE031CAB9.edm" localSheetId="16" hidden="1">#REF!</definedName>
    <definedName name="_bdm.8EC6201627504C9A8611A5BAE031CAB9.edm" localSheetId="13" hidden="1">#REF!</definedName>
    <definedName name="_bdm.8EC6201627504C9A8611A5BAE031CAB9.edm" localSheetId="1" hidden="1">#REF!</definedName>
    <definedName name="_bdm.8EC6201627504C9A8611A5BAE031CAB9.edm" hidden="1">#REF!</definedName>
    <definedName name="_bdm.8F4158684B88416EA7CB985407AC6EC0.edm" localSheetId="15" hidden="1">#REF!</definedName>
    <definedName name="_bdm.8F4158684B88416EA7CB985407AC6EC0.edm" localSheetId="16" hidden="1">#REF!</definedName>
    <definedName name="_bdm.8F4158684B88416EA7CB985407AC6EC0.edm" localSheetId="13" hidden="1">#REF!</definedName>
    <definedName name="_bdm.8F4158684B88416EA7CB985407AC6EC0.edm" localSheetId="1" hidden="1">#REF!</definedName>
    <definedName name="_bdm.8F4158684B88416EA7CB985407AC6EC0.edm" hidden="1">#REF!</definedName>
    <definedName name="_bdm.8F8B954D78EF4FBAB1219080923E136B.edm" localSheetId="15" hidden="1">#REF!</definedName>
    <definedName name="_bdm.8F8B954D78EF4FBAB1219080923E136B.edm" localSheetId="16" hidden="1">#REF!</definedName>
    <definedName name="_bdm.8F8B954D78EF4FBAB1219080923E136B.edm" localSheetId="13" hidden="1">#REF!</definedName>
    <definedName name="_bdm.8F8B954D78EF4FBAB1219080923E136B.edm" localSheetId="1" hidden="1">#REF!</definedName>
    <definedName name="_bdm.8F8B954D78EF4FBAB1219080923E136B.edm" hidden="1">#REF!</definedName>
    <definedName name="_bdm.8FA1985E0CDF48B2B399B80E6F80216C.edm" localSheetId="15" hidden="1">#REF!</definedName>
    <definedName name="_bdm.8FA1985E0CDF48B2B399B80E6F80216C.edm" localSheetId="16" hidden="1">#REF!</definedName>
    <definedName name="_bdm.8FA1985E0CDF48B2B399B80E6F80216C.edm" localSheetId="13" hidden="1">#REF!</definedName>
    <definedName name="_bdm.8FA1985E0CDF48B2B399B80E6F80216C.edm" localSheetId="1" hidden="1">#REF!</definedName>
    <definedName name="_bdm.8FA1985E0CDF48B2B399B80E6F80216C.edm" hidden="1">#REF!</definedName>
    <definedName name="_bdm.90225EB33C8D4A5A9E8BF5BE05314EAB.edm" localSheetId="15" hidden="1">#REF!</definedName>
    <definedName name="_bdm.90225EB33C8D4A5A9E8BF5BE05314EAB.edm" localSheetId="16" hidden="1">#REF!</definedName>
    <definedName name="_bdm.90225EB33C8D4A5A9E8BF5BE05314EAB.edm" localSheetId="13" hidden="1">#REF!</definedName>
    <definedName name="_bdm.90225EB33C8D4A5A9E8BF5BE05314EAB.edm" localSheetId="1" hidden="1">#REF!</definedName>
    <definedName name="_bdm.90225EB33C8D4A5A9E8BF5BE05314EAB.edm" hidden="1">#REF!</definedName>
    <definedName name="_bdm.9027787DC54C49FEABAA158B7455823D.edm" localSheetId="15" hidden="1">#REF!</definedName>
    <definedName name="_bdm.9027787DC54C49FEABAA158B7455823D.edm" localSheetId="16" hidden="1">#REF!</definedName>
    <definedName name="_bdm.9027787DC54C49FEABAA158B7455823D.edm" localSheetId="13" hidden="1">#REF!</definedName>
    <definedName name="_bdm.9027787DC54C49FEABAA158B7455823D.edm" localSheetId="1" hidden="1">#REF!</definedName>
    <definedName name="_bdm.9027787DC54C49FEABAA158B7455823D.edm" hidden="1">#REF!</definedName>
    <definedName name="_bdm.90614747F537498FAF3A8A9DAA04693D.edm" localSheetId="15" hidden="1">#REF!</definedName>
    <definedName name="_bdm.90614747F537498FAF3A8A9DAA04693D.edm" localSheetId="16" hidden="1">#REF!</definedName>
    <definedName name="_bdm.90614747F537498FAF3A8A9DAA04693D.edm" localSheetId="13" hidden="1">#REF!</definedName>
    <definedName name="_bdm.90614747F537498FAF3A8A9DAA04693D.edm" localSheetId="1" hidden="1">#REF!</definedName>
    <definedName name="_bdm.90614747F537498FAF3A8A9DAA04693D.edm" hidden="1">#REF!</definedName>
    <definedName name="_bdm.90E510ED5BF444A88A2236A4C24FFD3B.edm" localSheetId="15" hidden="1">#REF!</definedName>
    <definedName name="_bdm.90E510ED5BF444A88A2236A4C24FFD3B.edm" localSheetId="16" hidden="1">#REF!</definedName>
    <definedName name="_bdm.90E510ED5BF444A88A2236A4C24FFD3B.edm" localSheetId="13" hidden="1">#REF!</definedName>
    <definedName name="_bdm.90E510ED5BF444A88A2236A4C24FFD3B.edm" localSheetId="1" hidden="1">#REF!</definedName>
    <definedName name="_bdm.90E510ED5BF444A88A2236A4C24FFD3B.edm" hidden="1">#REF!</definedName>
    <definedName name="_bdm.91256DEFD51A40FF892D5A2C56C7C81E.edm" localSheetId="15" hidden="1">#REF!</definedName>
    <definedName name="_bdm.91256DEFD51A40FF892D5A2C56C7C81E.edm" localSheetId="16" hidden="1">#REF!</definedName>
    <definedName name="_bdm.91256DEFD51A40FF892D5A2C56C7C81E.edm" localSheetId="13" hidden="1">#REF!</definedName>
    <definedName name="_bdm.91256DEFD51A40FF892D5A2C56C7C81E.edm" localSheetId="1" hidden="1">#REF!</definedName>
    <definedName name="_bdm.91256DEFD51A40FF892D5A2C56C7C81E.edm" hidden="1">#REF!</definedName>
    <definedName name="_bdm.916B6E9C9F77451EB9047C1CD4229A17.edm" localSheetId="15" hidden="1">#REF!</definedName>
    <definedName name="_bdm.916B6E9C9F77451EB9047C1CD4229A17.edm" localSheetId="16" hidden="1">#REF!</definedName>
    <definedName name="_bdm.916B6E9C9F77451EB9047C1CD4229A17.edm" localSheetId="13" hidden="1">#REF!</definedName>
    <definedName name="_bdm.916B6E9C9F77451EB9047C1CD4229A17.edm" localSheetId="1" hidden="1">#REF!</definedName>
    <definedName name="_bdm.916B6E9C9F77451EB9047C1CD4229A17.edm" hidden="1">#REF!</definedName>
    <definedName name="_bdm.91971C99883D4AF5BBEEB41342A6F4CF.edm" localSheetId="15" hidden="1">#REF!</definedName>
    <definedName name="_bdm.91971C99883D4AF5BBEEB41342A6F4CF.edm" localSheetId="16" hidden="1">#REF!</definedName>
    <definedName name="_bdm.91971C99883D4AF5BBEEB41342A6F4CF.edm" localSheetId="13" hidden="1">#REF!</definedName>
    <definedName name="_bdm.91971C99883D4AF5BBEEB41342A6F4CF.edm" localSheetId="1" hidden="1">#REF!</definedName>
    <definedName name="_bdm.91971C99883D4AF5BBEEB41342A6F4CF.edm" hidden="1">#REF!</definedName>
    <definedName name="_bdm.91C7BD26798A4845B129CFE48E84605B.edm" localSheetId="15" hidden="1">#REF!</definedName>
    <definedName name="_bdm.91C7BD26798A4845B129CFE48E84605B.edm" localSheetId="16" hidden="1">#REF!</definedName>
    <definedName name="_bdm.91C7BD26798A4845B129CFE48E84605B.edm" localSheetId="13" hidden="1">#REF!</definedName>
    <definedName name="_bdm.91C7BD26798A4845B129CFE48E84605B.edm" localSheetId="1" hidden="1">#REF!</definedName>
    <definedName name="_bdm.91C7BD26798A4845B129CFE48E84605B.edm" hidden="1">#REF!</definedName>
    <definedName name="_bdm.9205384EFDA34BCE81D95CC17B05D24D.edm" localSheetId="15" hidden="1">#REF!</definedName>
    <definedName name="_bdm.9205384EFDA34BCE81D95CC17B05D24D.edm" localSheetId="16" hidden="1">#REF!</definedName>
    <definedName name="_bdm.9205384EFDA34BCE81D95CC17B05D24D.edm" localSheetId="13" hidden="1">#REF!</definedName>
    <definedName name="_bdm.9205384EFDA34BCE81D95CC17B05D24D.edm" localSheetId="1" hidden="1">#REF!</definedName>
    <definedName name="_bdm.9205384EFDA34BCE81D95CC17B05D24D.edm" hidden="1">#REF!</definedName>
    <definedName name="_bdm.92215600063C4A4CB2833BB516FDC278.edm" localSheetId="15" hidden="1">#REF!</definedName>
    <definedName name="_bdm.92215600063C4A4CB2833BB516FDC278.edm" localSheetId="16" hidden="1">#REF!</definedName>
    <definedName name="_bdm.92215600063C4A4CB2833BB516FDC278.edm" localSheetId="13" hidden="1">#REF!</definedName>
    <definedName name="_bdm.92215600063C4A4CB2833BB516FDC278.edm" localSheetId="1" hidden="1">#REF!</definedName>
    <definedName name="_bdm.92215600063C4A4CB2833BB516FDC278.edm" hidden="1">#REF!</definedName>
    <definedName name="_bdm.922FDD902EEC4C09BBAB90EF442E7FEE.edm" localSheetId="15" hidden="1">#REF!</definedName>
    <definedName name="_bdm.922FDD902EEC4C09BBAB90EF442E7FEE.edm" localSheetId="16" hidden="1">#REF!</definedName>
    <definedName name="_bdm.922FDD902EEC4C09BBAB90EF442E7FEE.edm" localSheetId="13" hidden="1">#REF!</definedName>
    <definedName name="_bdm.922FDD902EEC4C09BBAB90EF442E7FEE.edm" localSheetId="1" hidden="1">#REF!</definedName>
    <definedName name="_bdm.922FDD902EEC4C09BBAB90EF442E7FEE.edm" hidden="1">#REF!</definedName>
    <definedName name="_bdm.9256B42B2B034973BEA7B7B4D93DF597.edm" localSheetId="15" hidden="1">#REF!</definedName>
    <definedName name="_bdm.9256B42B2B034973BEA7B7B4D93DF597.edm" localSheetId="16" hidden="1">#REF!</definedName>
    <definedName name="_bdm.9256B42B2B034973BEA7B7B4D93DF597.edm" localSheetId="13" hidden="1">#REF!</definedName>
    <definedName name="_bdm.9256B42B2B034973BEA7B7B4D93DF597.edm" localSheetId="1" hidden="1">#REF!</definedName>
    <definedName name="_bdm.9256B42B2B034973BEA7B7B4D93DF597.edm" hidden="1">#REF!</definedName>
    <definedName name="_bdm.928C14155B6040C680BAD91FFD438403.edm" localSheetId="15" hidden="1">#REF!</definedName>
    <definedName name="_bdm.928C14155B6040C680BAD91FFD438403.edm" localSheetId="16" hidden="1">#REF!</definedName>
    <definedName name="_bdm.928C14155B6040C680BAD91FFD438403.edm" localSheetId="13" hidden="1">#REF!</definedName>
    <definedName name="_bdm.928C14155B6040C680BAD91FFD438403.edm" localSheetId="1" hidden="1">#REF!</definedName>
    <definedName name="_bdm.928C14155B6040C680BAD91FFD438403.edm" hidden="1">#REF!</definedName>
    <definedName name="_bdm.929547C8CDD745FABBF3DEAC955EBF64.edm" localSheetId="15" hidden="1">#REF!</definedName>
    <definedName name="_bdm.929547C8CDD745FABBF3DEAC955EBF64.edm" localSheetId="16" hidden="1">#REF!</definedName>
    <definedName name="_bdm.929547C8CDD745FABBF3DEAC955EBF64.edm" localSheetId="13" hidden="1">#REF!</definedName>
    <definedName name="_bdm.929547C8CDD745FABBF3DEAC955EBF64.edm" localSheetId="1" hidden="1">#REF!</definedName>
    <definedName name="_bdm.929547C8CDD745FABBF3DEAC955EBF64.edm" hidden="1">#REF!</definedName>
    <definedName name="_bdm.93A569A43B0747B3B9F5132AD04BB1EA.edm" localSheetId="15" hidden="1">#REF!</definedName>
    <definedName name="_bdm.93A569A43B0747B3B9F5132AD04BB1EA.edm" localSheetId="16" hidden="1">#REF!</definedName>
    <definedName name="_bdm.93A569A43B0747B3B9F5132AD04BB1EA.edm" localSheetId="13" hidden="1">#REF!</definedName>
    <definedName name="_bdm.93A569A43B0747B3B9F5132AD04BB1EA.edm" localSheetId="1" hidden="1">#REF!</definedName>
    <definedName name="_bdm.93A569A43B0747B3B9F5132AD04BB1EA.edm" hidden="1">#REF!</definedName>
    <definedName name="_bdm.943B980225B3467390213E911224FDDE.edm" localSheetId="15" hidden="1">#REF!</definedName>
    <definedName name="_bdm.943B980225B3467390213E911224FDDE.edm" localSheetId="16" hidden="1">#REF!</definedName>
    <definedName name="_bdm.943B980225B3467390213E911224FDDE.edm" localSheetId="13" hidden="1">#REF!</definedName>
    <definedName name="_bdm.943B980225B3467390213E911224FDDE.edm" localSheetId="1" hidden="1">#REF!</definedName>
    <definedName name="_bdm.943B980225B3467390213E911224FDDE.edm" hidden="1">#REF!</definedName>
    <definedName name="_bdm.94B412E3F2E94671B7E9E3BD5269D1CC.edm" localSheetId="15" hidden="1">#REF!</definedName>
    <definedName name="_bdm.94B412E3F2E94671B7E9E3BD5269D1CC.edm" localSheetId="16" hidden="1">#REF!</definedName>
    <definedName name="_bdm.94B412E3F2E94671B7E9E3BD5269D1CC.edm" localSheetId="13" hidden="1">#REF!</definedName>
    <definedName name="_bdm.94B412E3F2E94671B7E9E3BD5269D1CC.edm" localSheetId="1" hidden="1">#REF!</definedName>
    <definedName name="_bdm.94B412E3F2E94671B7E9E3BD5269D1CC.edm" hidden="1">#REF!</definedName>
    <definedName name="_bdm.94E5B77D8B1A4104B4F8E081010F21CE.edm" localSheetId="15" hidden="1">#REF!</definedName>
    <definedName name="_bdm.94E5B77D8B1A4104B4F8E081010F21CE.edm" localSheetId="16" hidden="1">#REF!</definedName>
    <definedName name="_bdm.94E5B77D8B1A4104B4F8E081010F21CE.edm" localSheetId="13" hidden="1">#REF!</definedName>
    <definedName name="_bdm.94E5B77D8B1A4104B4F8E081010F21CE.edm" localSheetId="1" hidden="1">#REF!</definedName>
    <definedName name="_bdm.94E5B77D8B1A4104B4F8E081010F21CE.edm" hidden="1">#REF!</definedName>
    <definedName name="_bdm.952A5FDC98234B33955925C5D03C4D90.edm" localSheetId="15" hidden="1">#REF!</definedName>
    <definedName name="_bdm.952A5FDC98234B33955925C5D03C4D90.edm" localSheetId="16" hidden="1">#REF!</definedName>
    <definedName name="_bdm.952A5FDC98234B33955925C5D03C4D90.edm" localSheetId="13" hidden="1">#REF!</definedName>
    <definedName name="_bdm.952A5FDC98234B33955925C5D03C4D90.edm" localSheetId="1" hidden="1">#REF!</definedName>
    <definedName name="_bdm.952A5FDC98234B33955925C5D03C4D90.edm" hidden="1">#REF!</definedName>
    <definedName name="_bdm.957EFAD7A6BA44F783FFBF960B9DE1DD.edm" localSheetId="15" hidden="1">#REF!</definedName>
    <definedName name="_bdm.957EFAD7A6BA44F783FFBF960B9DE1DD.edm" localSheetId="16" hidden="1">#REF!</definedName>
    <definedName name="_bdm.957EFAD7A6BA44F783FFBF960B9DE1DD.edm" localSheetId="13" hidden="1">#REF!</definedName>
    <definedName name="_bdm.957EFAD7A6BA44F783FFBF960B9DE1DD.edm" localSheetId="1" hidden="1">#REF!</definedName>
    <definedName name="_bdm.957EFAD7A6BA44F783FFBF960B9DE1DD.edm" hidden="1">#REF!</definedName>
    <definedName name="_bdm.95B47ED72D704952AC0B3C9B66FC2DFF.edm" localSheetId="15" hidden="1">#REF!</definedName>
    <definedName name="_bdm.95B47ED72D704952AC0B3C9B66FC2DFF.edm" localSheetId="16" hidden="1">#REF!</definedName>
    <definedName name="_bdm.95B47ED72D704952AC0B3C9B66FC2DFF.edm" localSheetId="13" hidden="1">#REF!</definedName>
    <definedName name="_bdm.95B47ED72D704952AC0B3C9B66FC2DFF.edm" localSheetId="1" hidden="1">#REF!</definedName>
    <definedName name="_bdm.95B47ED72D704952AC0B3C9B66FC2DFF.edm" hidden="1">#REF!</definedName>
    <definedName name="_bdm.95E2E3CCDB094C3EA033A414137D233A.edm" localSheetId="15" hidden="1">#REF!</definedName>
    <definedName name="_bdm.95E2E3CCDB094C3EA033A414137D233A.edm" localSheetId="16" hidden="1">#REF!</definedName>
    <definedName name="_bdm.95E2E3CCDB094C3EA033A414137D233A.edm" localSheetId="13" hidden="1">#REF!</definedName>
    <definedName name="_bdm.95E2E3CCDB094C3EA033A414137D233A.edm" localSheetId="1" hidden="1">#REF!</definedName>
    <definedName name="_bdm.95E2E3CCDB094C3EA033A414137D233A.edm" hidden="1">#REF!</definedName>
    <definedName name="_bdm.95E95B16218C43C19F76C5B65F59F2AF.edm" localSheetId="15" hidden="1">#REF!</definedName>
    <definedName name="_bdm.95E95B16218C43C19F76C5B65F59F2AF.edm" localSheetId="16" hidden="1">#REF!</definedName>
    <definedName name="_bdm.95E95B16218C43C19F76C5B65F59F2AF.edm" localSheetId="13" hidden="1">#REF!</definedName>
    <definedName name="_bdm.95E95B16218C43C19F76C5B65F59F2AF.edm" localSheetId="1" hidden="1">#REF!</definedName>
    <definedName name="_bdm.95E95B16218C43C19F76C5B65F59F2AF.edm" hidden="1">#REF!</definedName>
    <definedName name="_bdm.964E64AD212E4D24B81992AB0BF0E88F.edm" localSheetId="15" hidden="1">#REF!</definedName>
    <definedName name="_bdm.964E64AD212E4D24B81992AB0BF0E88F.edm" localSheetId="16" hidden="1">#REF!</definedName>
    <definedName name="_bdm.964E64AD212E4D24B81992AB0BF0E88F.edm" localSheetId="13" hidden="1">#REF!</definedName>
    <definedName name="_bdm.964E64AD212E4D24B81992AB0BF0E88F.edm" localSheetId="1" hidden="1">#REF!</definedName>
    <definedName name="_bdm.964E64AD212E4D24B81992AB0BF0E88F.edm" hidden="1">#REF!</definedName>
    <definedName name="_bdm.9656E9BDD533440E92D8E820C7CB9DDF.edm" localSheetId="15" hidden="1">#REF!</definedName>
    <definedName name="_bdm.9656E9BDD533440E92D8E820C7CB9DDF.edm" localSheetId="16" hidden="1">#REF!</definedName>
    <definedName name="_bdm.9656E9BDD533440E92D8E820C7CB9DDF.edm" localSheetId="13" hidden="1">#REF!</definedName>
    <definedName name="_bdm.9656E9BDD533440E92D8E820C7CB9DDF.edm" localSheetId="1" hidden="1">#REF!</definedName>
    <definedName name="_bdm.9656E9BDD533440E92D8E820C7CB9DDF.edm" hidden="1">#REF!</definedName>
    <definedName name="_bdm.96B32390A0564BFFB123180EF5056A04.edm" localSheetId="15" hidden="1">#REF!</definedName>
    <definedName name="_bdm.96B32390A0564BFFB123180EF5056A04.edm" localSheetId="16" hidden="1">#REF!</definedName>
    <definedName name="_bdm.96B32390A0564BFFB123180EF5056A04.edm" localSheetId="13" hidden="1">#REF!</definedName>
    <definedName name="_bdm.96B32390A0564BFFB123180EF5056A04.edm" localSheetId="1" hidden="1">#REF!</definedName>
    <definedName name="_bdm.96B32390A0564BFFB123180EF5056A04.edm" hidden="1">#REF!</definedName>
    <definedName name="_bdm.976D15B48041484E98DC9D361C109A25.edm" localSheetId="15" hidden="1">#REF!</definedName>
    <definedName name="_bdm.976D15B48041484E98DC9D361C109A25.edm" localSheetId="16" hidden="1">#REF!</definedName>
    <definedName name="_bdm.976D15B48041484E98DC9D361C109A25.edm" localSheetId="13" hidden="1">#REF!</definedName>
    <definedName name="_bdm.976D15B48041484E98DC9D361C109A25.edm" localSheetId="1" hidden="1">#REF!</definedName>
    <definedName name="_bdm.976D15B48041484E98DC9D361C109A25.edm" hidden="1">#REF!</definedName>
    <definedName name="_bdm.976E14CD93ED4D8D864D5317B3CFFF56.edm" localSheetId="15" hidden="1">#REF!</definedName>
    <definedName name="_bdm.976E14CD93ED4D8D864D5317B3CFFF56.edm" localSheetId="16" hidden="1">#REF!</definedName>
    <definedName name="_bdm.976E14CD93ED4D8D864D5317B3CFFF56.edm" localSheetId="13" hidden="1">#REF!</definedName>
    <definedName name="_bdm.976E14CD93ED4D8D864D5317B3CFFF56.edm" localSheetId="1" hidden="1">#REF!</definedName>
    <definedName name="_bdm.976E14CD93ED4D8D864D5317B3CFFF56.edm" hidden="1">#REF!</definedName>
    <definedName name="_bdm.97AFAA34A868401F90D782A37C5D3898.edm" localSheetId="15" hidden="1">#REF!</definedName>
    <definedName name="_bdm.97AFAA34A868401F90D782A37C5D3898.edm" localSheetId="16" hidden="1">#REF!</definedName>
    <definedName name="_bdm.97AFAA34A868401F90D782A37C5D3898.edm" localSheetId="13" hidden="1">#REF!</definedName>
    <definedName name="_bdm.97AFAA34A868401F90D782A37C5D3898.edm" localSheetId="1" hidden="1">#REF!</definedName>
    <definedName name="_bdm.97AFAA34A868401F90D782A37C5D3898.edm" hidden="1">#REF!</definedName>
    <definedName name="_bdm.98247AC0BAC84BA0B14B7E1E89E1BD86.edm" localSheetId="15" hidden="1">#REF!</definedName>
    <definedName name="_bdm.98247AC0BAC84BA0B14B7E1E89E1BD86.edm" localSheetId="16" hidden="1">#REF!</definedName>
    <definedName name="_bdm.98247AC0BAC84BA0B14B7E1E89E1BD86.edm" localSheetId="13" hidden="1">#REF!</definedName>
    <definedName name="_bdm.98247AC0BAC84BA0B14B7E1E89E1BD86.edm" localSheetId="1" hidden="1">#REF!</definedName>
    <definedName name="_bdm.98247AC0BAC84BA0B14B7E1E89E1BD86.edm" hidden="1">#REF!</definedName>
    <definedName name="_bdm.986B2FB5634A41A2AC466182CDB281B7.edm" localSheetId="15" hidden="1">#REF!</definedName>
    <definedName name="_bdm.986B2FB5634A41A2AC466182CDB281B7.edm" localSheetId="16" hidden="1">#REF!</definedName>
    <definedName name="_bdm.986B2FB5634A41A2AC466182CDB281B7.edm" localSheetId="13" hidden="1">#REF!</definedName>
    <definedName name="_bdm.986B2FB5634A41A2AC466182CDB281B7.edm" localSheetId="1" hidden="1">#REF!</definedName>
    <definedName name="_bdm.986B2FB5634A41A2AC466182CDB281B7.edm" hidden="1">#REF!</definedName>
    <definedName name="_bdm.98B83BBB7DD6414BB9E798311DF6D48E.edm" localSheetId="15" hidden="1">#REF!</definedName>
    <definedName name="_bdm.98B83BBB7DD6414BB9E798311DF6D48E.edm" localSheetId="16" hidden="1">#REF!</definedName>
    <definedName name="_bdm.98B83BBB7DD6414BB9E798311DF6D48E.edm" localSheetId="13" hidden="1">#REF!</definedName>
    <definedName name="_bdm.98B83BBB7DD6414BB9E798311DF6D48E.edm" localSheetId="1" hidden="1">#REF!</definedName>
    <definedName name="_bdm.98B83BBB7DD6414BB9E798311DF6D48E.edm" hidden="1">#REF!</definedName>
    <definedName name="_bdm.99224D90AE56499C89754D2F793A7A92.edm" localSheetId="15" hidden="1">#REF!</definedName>
    <definedName name="_bdm.99224D90AE56499C89754D2F793A7A92.edm" localSheetId="16" hidden="1">#REF!</definedName>
    <definedName name="_bdm.99224D90AE56499C89754D2F793A7A92.edm" localSheetId="13" hidden="1">#REF!</definedName>
    <definedName name="_bdm.99224D90AE56499C89754D2F793A7A92.edm" localSheetId="1" hidden="1">#REF!</definedName>
    <definedName name="_bdm.99224D90AE56499C89754D2F793A7A92.edm" hidden="1">#REF!</definedName>
    <definedName name="_bdm.99265348AD584C5CBE911BE4E0596D2B.edm" localSheetId="15" hidden="1">#REF!</definedName>
    <definedName name="_bdm.99265348AD584C5CBE911BE4E0596D2B.edm" localSheetId="16" hidden="1">#REF!</definedName>
    <definedName name="_bdm.99265348AD584C5CBE911BE4E0596D2B.edm" localSheetId="13" hidden="1">#REF!</definedName>
    <definedName name="_bdm.99265348AD584C5CBE911BE4E0596D2B.edm" localSheetId="1" hidden="1">#REF!</definedName>
    <definedName name="_bdm.99265348AD584C5CBE911BE4E0596D2B.edm" hidden="1">#REF!</definedName>
    <definedName name="_bdm.997AC94ED1CF40BDB9AE05C8EE107A06.edm" localSheetId="15" hidden="1">#REF!</definedName>
    <definedName name="_bdm.997AC94ED1CF40BDB9AE05C8EE107A06.edm" localSheetId="16" hidden="1">#REF!</definedName>
    <definedName name="_bdm.997AC94ED1CF40BDB9AE05C8EE107A06.edm" localSheetId="13" hidden="1">#REF!</definedName>
    <definedName name="_bdm.997AC94ED1CF40BDB9AE05C8EE107A06.edm" localSheetId="1" hidden="1">#REF!</definedName>
    <definedName name="_bdm.997AC94ED1CF40BDB9AE05C8EE107A06.edm" hidden="1">#REF!</definedName>
    <definedName name="_bdm.997C36688FCB4C3CA4E74149F57EA1A1.edm" localSheetId="15" hidden="1">#REF!</definedName>
    <definedName name="_bdm.997C36688FCB4C3CA4E74149F57EA1A1.edm" localSheetId="16" hidden="1">#REF!</definedName>
    <definedName name="_bdm.997C36688FCB4C3CA4E74149F57EA1A1.edm" localSheetId="13" hidden="1">#REF!</definedName>
    <definedName name="_bdm.997C36688FCB4C3CA4E74149F57EA1A1.edm" localSheetId="1" hidden="1">#REF!</definedName>
    <definedName name="_bdm.997C36688FCB4C3CA4E74149F57EA1A1.edm" hidden="1">#REF!</definedName>
    <definedName name="_bdm.99C6A0380B6C4E728A6410E208BD4DA4.edm" localSheetId="15" hidden="1">#REF!</definedName>
    <definedName name="_bdm.99C6A0380B6C4E728A6410E208BD4DA4.edm" localSheetId="16" hidden="1">#REF!</definedName>
    <definedName name="_bdm.99C6A0380B6C4E728A6410E208BD4DA4.edm" localSheetId="13" hidden="1">#REF!</definedName>
    <definedName name="_bdm.99C6A0380B6C4E728A6410E208BD4DA4.edm" localSheetId="1" hidden="1">#REF!</definedName>
    <definedName name="_bdm.99C6A0380B6C4E728A6410E208BD4DA4.edm" hidden="1">#REF!</definedName>
    <definedName name="_bdm.99D2D9D8B20B4EFABD5ABFBBCC42F4B8.edm" localSheetId="15" hidden="1">#REF!</definedName>
    <definedName name="_bdm.99D2D9D8B20B4EFABD5ABFBBCC42F4B8.edm" localSheetId="16" hidden="1">#REF!</definedName>
    <definedName name="_bdm.99D2D9D8B20B4EFABD5ABFBBCC42F4B8.edm" localSheetId="13" hidden="1">#REF!</definedName>
    <definedName name="_bdm.99D2D9D8B20B4EFABD5ABFBBCC42F4B8.edm" localSheetId="1" hidden="1">#REF!</definedName>
    <definedName name="_bdm.99D2D9D8B20B4EFABD5ABFBBCC42F4B8.edm" hidden="1">#REF!</definedName>
    <definedName name="_bdm.9A5C4B77A7124B6EAF0481241E39699F.edm" localSheetId="15" hidden="1">#REF!</definedName>
    <definedName name="_bdm.9A5C4B77A7124B6EAF0481241E39699F.edm" localSheetId="16" hidden="1">#REF!</definedName>
    <definedName name="_bdm.9A5C4B77A7124B6EAF0481241E39699F.edm" localSheetId="13" hidden="1">#REF!</definedName>
    <definedName name="_bdm.9A5C4B77A7124B6EAF0481241E39699F.edm" localSheetId="1" hidden="1">#REF!</definedName>
    <definedName name="_bdm.9A5C4B77A7124B6EAF0481241E39699F.edm" hidden="1">#REF!</definedName>
    <definedName name="_bdm.9A7E49E2DBD44827B475DDC3340F475E.edm" localSheetId="15" hidden="1">#REF!</definedName>
    <definedName name="_bdm.9A7E49E2DBD44827B475DDC3340F475E.edm" localSheetId="16" hidden="1">#REF!</definedName>
    <definedName name="_bdm.9A7E49E2DBD44827B475DDC3340F475E.edm" localSheetId="13" hidden="1">#REF!</definedName>
    <definedName name="_bdm.9A7E49E2DBD44827B475DDC3340F475E.edm" localSheetId="1" hidden="1">#REF!</definedName>
    <definedName name="_bdm.9A7E49E2DBD44827B475DDC3340F475E.edm" hidden="1">#REF!</definedName>
    <definedName name="_bdm.9AE38EFD6DE547109EA41FBBCB916520.edm" localSheetId="15" hidden="1">#REF!</definedName>
    <definedName name="_bdm.9AE38EFD6DE547109EA41FBBCB916520.edm" localSheetId="16" hidden="1">#REF!</definedName>
    <definedName name="_bdm.9AE38EFD6DE547109EA41FBBCB916520.edm" localSheetId="13" hidden="1">#REF!</definedName>
    <definedName name="_bdm.9AE38EFD6DE547109EA41FBBCB916520.edm" localSheetId="1" hidden="1">#REF!</definedName>
    <definedName name="_bdm.9AE38EFD6DE547109EA41FBBCB916520.edm" hidden="1">#REF!</definedName>
    <definedName name="_bdm.9B6F362D22B949BD9CFEBB6C154BEB51.edm" localSheetId="15" hidden="1">#REF!</definedName>
    <definedName name="_bdm.9B6F362D22B949BD9CFEBB6C154BEB51.edm" localSheetId="16" hidden="1">#REF!</definedName>
    <definedName name="_bdm.9B6F362D22B949BD9CFEBB6C154BEB51.edm" localSheetId="13" hidden="1">#REF!</definedName>
    <definedName name="_bdm.9B6F362D22B949BD9CFEBB6C154BEB51.edm" localSheetId="1" hidden="1">#REF!</definedName>
    <definedName name="_bdm.9B6F362D22B949BD9CFEBB6C154BEB51.edm" hidden="1">#REF!</definedName>
    <definedName name="_bdm.9C528EEE65A3422B85DAB789DAD65BF0.edm" localSheetId="15" hidden="1">#REF!</definedName>
    <definedName name="_bdm.9C528EEE65A3422B85DAB789DAD65BF0.edm" localSheetId="16" hidden="1">#REF!</definedName>
    <definedName name="_bdm.9C528EEE65A3422B85DAB789DAD65BF0.edm" localSheetId="13" hidden="1">#REF!</definedName>
    <definedName name="_bdm.9C528EEE65A3422B85DAB789DAD65BF0.edm" localSheetId="1" hidden="1">#REF!</definedName>
    <definedName name="_bdm.9C528EEE65A3422B85DAB789DAD65BF0.edm" hidden="1">#REF!</definedName>
    <definedName name="_bdm.9C542DB400E7433597A3ACA4A51D8E8E.edm" localSheetId="15" hidden="1">#REF!</definedName>
    <definedName name="_bdm.9C542DB400E7433597A3ACA4A51D8E8E.edm" localSheetId="16" hidden="1">#REF!</definedName>
    <definedName name="_bdm.9C542DB400E7433597A3ACA4A51D8E8E.edm" localSheetId="13" hidden="1">#REF!</definedName>
    <definedName name="_bdm.9C542DB400E7433597A3ACA4A51D8E8E.edm" localSheetId="1" hidden="1">#REF!</definedName>
    <definedName name="_bdm.9C542DB400E7433597A3ACA4A51D8E8E.edm" hidden="1">#REF!</definedName>
    <definedName name="_bdm.9CB04493E27848B8AE444079EA4DD9D0.edm" localSheetId="15" hidden="1">#REF!</definedName>
    <definedName name="_bdm.9CB04493E27848B8AE444079EA4DD9D0.edm" localSheetId="16" hidden="1">#REF!</definedName>
    <definedName name="_bdm.9CB04493E27848B8AE444079EA4DD9D0.edm" localSheetId="13" hidden="1">#REF!</definedName>
    <definedName name="_bdm.9CB04493E27848B8AE444079EA4DD9D0.edm" localSheetId="1" hidden="1">#REF!</definedName>
    <definedName name="_bdm.9CB04493E27848B8AE444079EA4DD9D0.edm" hidden="1">#REF!</definedName>
    <definedName name="_bdm.9D024A978227416A9C680214D56D91E2.edm" localSheetId="15" hidden="1">#REF!</definedName>
    <definedName name="_bdm.9D024A978227416A9C680214D56D91E2.edm" localSheetId="16" hidden="1">#REF!</definedName>
    <definedName name="_bdm.9D024A978227416A9C680214D56D91E2.edm" localSheetId="13" hidden="1">#REF!</definedName>
    <definedName name="_bdm.9D024A978227416A9C680214D56D91E2.edm" localSheetId="1" hidden="1">#REF!</definedName>
    <definedName name="_bdm.9D024A978227416A9C680214D56D91E2.edm" hidden="1">#REF!</definedName>
    <definedName name="_bdm.9DAB6DC6FE5B491DA3AE0B838DA2610F.edm" localSheetId="15" hidden="1">#REF!</definedName>
    <definedName name="_bdm.9DAB6DC6FE5B491DA3AE0B838DA2610F.edm" localSheetId="16" hidden="1">#REF!</definedName>
    <definedName name="_bdm.9DAB6DC6FE5B491DA3AE0B838DA2610F.edm" localSheetId="13" hidden="1">#REF!</definedName>
    <definedName name="_bdm.9DAB6DC6FE5B491DA3AE0B838DA2610F.edm" localSheetId="1" hidden="1">#REF!</definedName>
    <definedName name="_bdm.9DAB6DC6FE5B491DA3AE0B838DA2610F.edm" hidden="1">#REF!</definedName>
    <definedName name="_bdm.9E32919D663E43E38F9D0ABA1F7C3AF8.edm" localSheetId="15" hidden="1">#REF!</definedName>
    <definedName name="_bdm.9E32919D663E43E38F9D0ABA1F7C3AF8.edm" localSheetId="16" hidden="1">#REF!</definedName>
    <definedName name="_bdm.9E32919D663E43E38F9D0ABA1F7C3AF8.edm" localSheetId="13" hidden="1">#REF!</definedName>
    <definedName name="_bdm.9E32919D663E43E38F9D0ABA1F7C3AF8.edm" localSheetId="1" hidden="1">#REF!</definedName>
    <definedName name="_bdm.9E32919D663E43E38F9D0ABA1F7C3AF8.edm" hidden="1">#REF!</definedName>
    <definedName name="_bdm.9E99543F52AF4BAD8B8CC8B258711B5C.edm" localSheetId="15" hidden="1">#REF!</definedName>
    <definedName name="_bdm.9E99543F52AF4BAD8B8CC8B258711B5C.edm" localSheetId="16" hidden="1">#REF!</definedName>
    <definedName name="_bdm.9E99543F52AF4BAD8B8CC8B258711B5C.edm" localSheetId="13" hidden="1">#REF!</definedName>
    <definedName name="_bdm.9E99543F52AF4BAD8B8CC8B258711B5C.edm" localSheetId="1" hidden="1">#REF!</definedName>
    <definedName name="_bdm.9E99543F52AF4BAD8B8CC8B258711B5C.edm" hidden="1">#REF!</definedName>
    <definedName name="_bdm.9EBB4E1DC17A4A16B12173AED3FA5F5C.edm" localSheetId="15" hidden="1">#REF!</definedName>
    <definedName name="_bdm.9EBB4E1DC17A4A16B12173AED3FA5F5C.edm" localSheetId="16" hidden="1">#REF!</definedName>
    <definedName name="_bdm.9EBB4E1DC17A4A16B12173AED3FA5F5C.edm" localSheetId="13" hidden="1">#REF!</definedName>
    <definedName name="_bdm.9EBB4E1DC17A4A16B12173AED3FA5F5C.edm" localSheetId="1" hidden="1">#REF!</definedName>
    <definedName name="_bdm.9EBB4E1DC17A4A16B12173AED3FA5F5C.edm" hidden="1">#REF!</definedName>
    <definedName name="_bdm.9ED37538D80342EB82EC44C67A3D2DAB.edm" localSheetId="15" hidden="1">#REF!</definedName>
    <definedName name="_bdm.9ED37538D80342EB82EC44C67A3D2DAB.edm" localSheetId="16" hidden="1">#REF!</definedName>
    <definedName name="_bdm.9ED37538D80342EB82EC44C67A3D2DAB.edm" localSheetId="13" hidden="1">#REF!</definedName>
    <definedName name="_bdm.9ED37538D80342EB82EC44C67A3D2DAB.edm" localSheetId="1" hidden="1">#REF!</definedName>
    <definedName name="_bdm.9ED37538D80342EB82EC44C67A3D2DAB.edm" hidden="1">#REF!</definedName>
    <definedName name="_bdm.9F020D0509C84583A62A514DC06A0F2A.edm" localSheetId="15" hidden="1">#REF!</definedName>
    <definedName name="_bdm.9F020D0509C84583A62A514DC06A0F2A.edm" localSheetId="16" hidden="1">#REF!</definedName>
    <definedName name="_bdm.9F020D0509C84583A62A514DC06A0F2A.edm" localSheetId="13" hidden="1">#REF!</definedName>
    <definedName name="_bdm.9F020D0509C84583A62A514DC06A0F2A.edm" localSheetId="1" hidden="1">#REF!</definedName>
    <definedName name="_bdm.9F020D0509C84583A62A514DC06A0F2A.edm" hidden="1">#REF!</definedName>
    <definedName name="_bdm.9F2F040F0F6347E4A7A56F273E10CBBB.edm" localSheetId="15" hidden="1">#REF!</definedName>
    <definedName name="_bdm.9F2F040F0F6347E4A7A56F273E10CBBB.edm" localSheetId="16" hidden="1">#REF!</definedName>
    <definedName name="_bdm.9F2F040F0F6347E4A7A56F273E10CBBB.edm" localSheetId="13" hidden="1">#REF!</definedName>
    <definedName name="_bdm.9F2F040F0F6347E4A7A56F273E10CBBB.edm" localSheetId="1" hidden="1">#REF!</definedName>
    <definedName name="_bdm.9F2F040F0F6347E4A7A56F273E10CBBB.edm" hidden="1">#REF!</definedName>
    <definedName name="_bdm.9F45547CCB7B480581CF3D19A3D48EB7.edm" localSheetId="15" hidden="1">#REF!</definedName>
    <definedName name="_bdm.9F45547CCB7B480581CF3D19A3D48EB7.edm" localSheetId="16" hidden="1">#REF!</definedName>
    <definedName name="_bdm.9F45547CCB7B480581CF3D19A3D48EB7.edm" localSheetId="13" hidden="1">#REF!</definedName>
    <definedName name="_bdm.9F45547CCB7B480581CF3D19A3D48EB7.edm" localSheetId="1" hidden="1">#REF!</definedName>
    <definedName name="_bdm.9F45547CCB7B480581CF3D19A3D48EB7.edm" hidden="1">#REF!</definedName>
    <definedName name="_bdm.9F8E50B415FB44D486194B31B051ABC3.edm" localSheetId="15" hidden="1">#REF!</definedName>
    <definedName name="_bdm.9F8E50B415FB44D486194B31B051ABC3.edm" localSheetId="16" hidden="1">#REF!</definedName>
    <definedName name="_bdm.9F8E50B415FB44D486194B31B051ABC3.edm" localSheetId="13" hidden="1">#REF!</definedName>
    <definedName name="_bdm.9F8E50B415FB44D486194B31B051ABC3.edm" localSheetId="1" hidden="1">#REF!</definedName>
    <definedName name="_bdm.9F8E50B415FB44D486194B31B051ABC3.edm" hidden="1">#REF!</definedName>
    <definedName name="_bdm.9FE0B167F58D49808122AC00878093CA.edm" localSheetId="15" hidden="1">#REF!</definedName>
    <definedName name="_bdm.9FE0B167F58D49808122AC00878093CA.edm" localSheetId="16" hidden="1">#REF!</definedName>
    <definedName name="_bdm.9FE0B167F58D49808122AC00878093CA.edm" localSheetId="13" hidden="1">#REF!</definedName>
    <definedName name="_bdm.9FE0B167F58D49808122AC00878093CA.edm" localSheetId="1" hidden="1">#REF!</definedName>
    <definedName name="_bdm.9FE0B167F58D49808122AC00878093CA.edm" hidden="1">#REF!</definedName>
    <definedName name="_bdm.9FE7B1449A7A4D0D9133821AE963EEA8.edm" localSheetId="15" hidden="1">#REF!</definedName>
    <definedName name="_bdm.9FE7B1449A7A4D0D9133821AE963EEA8.edm" localSheetId="16" hidden="1">#REF!</definedName>
    <definedName name="_bdm.9FE7B1449A7A4D0D9133821AE963EEA8.edm" localSheetId="13" hidden="1">#REF!</definedName>
    <definedName name="_bdm.9FE7B1449A7A4D0D9133821AE963EEA8.edm" localSheetId="1" hidden="1">#REF!</definedName>
    <definedName name="_bdm.9FE7B1449A7A4D0D9133821AE963EEA8.edm" hidden="1">#REF!</definedName>
    <definedName name="_bdm.9FF8FF66613845FD89ACA04D8389440B.edm" localSheetId="15" hidden="1">#REF!</definedName>
    <definedName name="_bdm.9FF8FF66613845FD89ACA04D8389440B.edm" localSheetId="16" hidden="1">#REF!</definedName>
    <definedName name="_bdm.9FF8FF66613845FD89ACA04D8389440B.edm" localSheetId="13" hidden="1">#REF!</definedName>
    <definedName name="_bdm.9FF8FF66613845FD89ACA04D8389440B.edm" localSheetId="1" hidden="1">#REF!</definedName>
    <definedName name="_bdm.9FF8FF66613845FD89ACA04D8389440B.edm" hidden="1">#REF!</definedName>
    <definedName name="_bdm.A0F7C9E97CCA4948BC9B42F40365DDCD.edm" localSheetId="15" hidden="1">#REF!</definedName>
    <definedName name="_bdm.A0F7C9E97CCA4948BC9B42F40365DDCD.edm" localSheetId="16" hidden="1">#REF!</definedName>
    <definedName name="_bdm.A0F7C9E97CCA4948BC9B42F40365DDCD.edm" localSheetId="13" hidden="1">#REF!</definedName>
    <definedName name="_bdm.A0F7C9E97CCA4948BC9B42F40365DDCD.edm" localSheetId="1" hidden="1">#REF!</definedName>
    <definedName name="_bdm.A0F7C9E97CCA4948BC9B42F40365DDCD.edm" hidden="1">#REF!</definedName>
    <definedName name="_bdm.A0FD2248C58B4165A094177134AFE30C.edm" localSheetId="15" hidden="1">#REF!</definedName>
    <definedName name="_bdm.A0FD2248C58B4165A094177134AFE30C.edm" localSheetId="16" hidden="1">#REF!</definedName>
    <definedName name="_bdm.A0FD2248C58B4165A094177134AFE30C.edm" localSheetId="13" hidden="1">#REF!</definedName>
    <definedName name="_bdm.A0FD2248C58B4165A094177134AFE30C.edm" localSheetId="1" hidden="1">#REF!</definedName>
    <definedName name="_bdm.A0FD2248C58B4165A094177134AFE30C.edm" hidden="1">#REF!</definedName>
    <definedName name="_bdm.A10B641999E64532B618D84918CA5D80.edm" localSheetId="15" hidden="1">#REF!</definedName>
    <definedName name="_bdm.A10B641999E64532B618D84918CA5D80.edm" localSheetId="16" hidden="1">#REF!</definedName>
    <definedName name="_bdm.A10B641999E64532B618D84918CA5D80.edm" localSheetId="13" hidden="1">#REF!</definedName>
    <definedName name="_bdm.A10B641999E64532B618D84918CA5D80.edm" localSheetId="1" hidden="1">#REF!</definedName>
    <definedName name="_bdm.A10B641999E64532B618D84918CA5D80.edm" hidden="1">#REF!</definedName>
    <definedName name="_bdm.A116F251EB854D13A1F5A624AD123BC0.edm" localSheetId="15" hidden="1">#REF!</definedName>
    <definedName name="_bdm.A116F251EB854D13A1F5A624AD123BC0.edm" localSheetId="16" hidden="1">#REF!</definedName>
    <definedName name="_bdm.A116F251EB854D13A1F5A624AD123BC0.edm" localSheetId="13" hidden="1">#REF!</definedName>
    <definedName name="_bdm.A116F251EB854D13A1F5A624AD123BC0.edm" localSheetId="1" hidden="1">#REF!</definedName>
    <definedName name="_bdm.A116F251EB854D13A1F5A624AD123BC0.edm" hidden="1">#REF!</definedName>
    <definedName name="_bdm.A124F6AE322C448E91CCEB1C97628BB0.edm" localSheetId="15" hidden="1">#REF!</definedName>
    <definedName name="_bdm.A124F6AE322C448E91CCEB1C97628BB0.edm" localSheetId="16" hidden="1">#REF!</definedName>
    <definedName name="_bdm.A124F6AE322C448E91CCEB1C97628BB0.edm" localSheetId="13" hidden="1">#REF!</definedName>
    <definedName name="_bdm.A124F6AE322C448E91CCEB1C97628BB0.edm" localSheetId="1" hidden="1">#REF!</definedName>
    <definedName name="_bdm.A124F6AE322C448E91CCEB1C97628BB0.edm" hidden="1">#REF!</definedName>
    <definedName name="_bdm.A16D8AAE8A6047DFAE10B6B27EC221AE.edm" localSheetId="15" hidden="1">#REF!</definedName>
    <definedName name="_bdm.A16D8AAE8A6047DFAE10B6B27EC221AE.edm" localSheetId="16" hidden="1">#REF!</definedName>
    <definedName name="_bdm.A16D8AAE8A6047DFAE10B6B27EC221AE.edm" localSheetId="13" hidden="1">#REF!</definedName>
    <definedName name="_bdm.A16D8AAE8A6047DFAE10B6B27EC221AE.edm" localSheetId="1" hidden="1">#REF!</definedName>
    <definedName name="_bdm.A16D8AAE8A6047DFAE10B6B27EC221AE.edm" hidden="1">#REF!</definedName>
    <definedName name="_bdm.A1749ACC976445F39EDA86CDB0936695.edm" localSheetId="15" hidden="1">#REF!</definedName>
    <definedName name="_bdm.A1749ACC976445F39EDA86CDB0936695.edm" localSheetId="16" hidden="1">#REF!</definedName>
    <definedName name="_bdm.A1749ACC976445F39EDA86CDB0936695.edm" localSheetId="13" hidden="1">#REF!</definedName>
    <definedName name="_bdm.A1749ACC976445F39EDA86CDB0936695.edm" localSheetId="1" hidden="1">#REF!</definedName>
    <definedName name="_bdm.A1749ACC976445F39EDA86CDB0936695.edm" hidden="1">#REF!</definedName>
    <definedName name="_bdm.A1E239FB348A4CAEAC77DA7CC32145C9.edm" localSheetId="15" hidden="1">#REF!</definedName>
    <definedName name="_bdm.A1E239FB348A4CAEAC77DA7CC32145C9.edm" localSheetId="16" hidden="1">#REF!</definedName>
    <definedName name="_bdm.A1E239FB348A4CAEAC77DA7CC32145C9.edm" localSheetId="13" hidden="1">#REF!</definedName>
    <definedName name="_bdm.A1E239FB348A4CAEAC77DA7CC32145C9.edm" localSheetId="1" hidden="1">#REF!</definedName>
    <definedName name="_bdm.A1E239FB348A4CAEAC77DA7CC32145C9.edm" hidden="1">#REF!</definedName>
    <definedName name="_bdm.A20AE2855A134686900EA01658E28450.edm" localSheetId="15" hidden="1">#REF!</definedName>
    <definedName name="_bdm.A20AE2855A134686900EA01658E28450.edm" localSheetId="16" hidden="1">#REF!</definedName>
    <definedName name="_bdm.A20AE2855A134686900EA01658E28450.edm" localSheetId="13" hidden="1">#REF!</definedName>
    <definedName name="_bdm.A20AE2855A134686900EA01658E28450.edm" localSheetId="1" hidden="1">#REF!</definedName>
    <definedName name="_bdm.A20AE2855A134686900EA01658E28450.edm" hidden="1">#REF!</definedName>
    <definedName name="_bdm.A213413597CD4FD5919B83507C7BD167.edm" localSheetId="15" hidden="1">#REF!</definedName>
    <definedName name="_bdm.A213413597CD4FD5919B83507C7BD167.edm" localSheetId="16" hidden="1">#REF!</definedName>
    <definedName name="_bdm.A213413597CD4FD5919B83507C7BD167.edm" localSheetId="13" hidden="1">#REF!</definedName>
    <definedName name="_bdm.A213413597CD4FD5919B83507C7BD167.edm" localSheetId="1" hidden="1">#REF!</definedName>
    <definedName name="_bdm.A213413597CD4FD5919B83507C7BD167.edm" hidden="1">#REF!</definedName>
    <definedName name="_bdm.A21E29F704EC4504B8FD0171895651ED.edm" localSheetId="15" hidden="1">#REF!</definedName>
    <definedName name="_bdm.A21E29F704EC4504B8FD0171895651ED.edm" localSheetId="16" hidden="1">#REF!</definedName>
    <definedName name="_bdm.A21E29F704EC4504B8FD0171895651ED.edm" localSheetId="13" hidden="1">#REF!</definedName>
    <definedName name="_bdm.A21E29F704EC4504B8FD0171895651ED.edm" localSheetId="1" hidden="1">#REF!</definedName>
    <definedName name="_bdm.A21E29F704EC4504B8FD0171895651ED.edm" hidden="1">#REF!</definedName>
    <definedName name="_bdm.A2B53AC1223B41139B6457BC1AD12511.edm" localSheetId="15" hidden="1">#REF!</definedName>
    <definedName name="_bdm.A2B53AC1223B41139B6457BC1AD12511.edm" localSheetId="16" hidden="1">#REF!</definedName>
    <definedName name="_bdm.A2B53AC1223B41139B6457BC1AD12511.edm" localSheetId="13" hidden="1">#REF!</definedName>
    <definedName name="_bdm.A2B53AC1223B41139B6457BC1AD12511.edm" localSheetId="1" hidden="1">#REF!</definedName>
    <definedName name="_bdm.A2B53AC1223B41139B6457BC1AD12511.edm" hidden="1">#REF!</definedName>
    <definedName name="_bdm.A2D424B3EECA4665A3FDE99D49C5D563.edm" localSheetId="15" hidden="1">#REF!</definedName>
    <definedName name="_bdm.A2D424B3EECA4665A3FDE99D49C5D563.edm" localSheetId="16" hidden="1">#REF!</definedName>
    <definedName name="_bdm.A2D424B3EECA4665A3FDE99D49C5D563.edm" localSheetId="13" hidden="1">#REF!</definedName>
    <definedName name="_bdm.A2D424B3EECA4665A3FDE99D49C5D563.edm" localSheetId="1" hidden="1">#REF!</definedName>
    <definedName name="_bdm.A2D424B3EECA4665A3FDE99D49C5D563.edm" hidden="1">#REF!</definedName>
    <definedName name="_bdm.A2EC0D0C3C1E41509AE12969EEABE42A.edm" localSheetId="15" hidden="1">#REF!</definedName>
    <definedName name="_bdm.A2EC0D0C3C1E41509AE12969EEABE42A.edm" localSheetId="16" hidden="1">#REF!</definedName>
    <definedName name="_bdm.A2EC0D0C3C1E41509AE12969EEABE42A.edm" localSheetId="13" hidden="1">#REF!</definedName>
    <definedName name="_bdm.A2EC0D0C3C1E41509AE12969EEABE42A.edm" localSheetId="1" hidden="1">#REF!</definedName>
    <definedName name="_bdm.A2EC0D0C3C1E41509AE12969EEABE42A.edm" hidden="1">#REF!</definedName>
    <definedName name="_bdm.A3A7CA4E2E1A4E42A60D19F5DC057583.edm" localSheetId="15" hidden="1">#REF!</definedName>
    <definedName name="_bdm.A3A7CA4E2E1A4E42A60D19F5DC057583.edm" localSheetId="16" hidden="1">#REF!</definedName>
    <definedName name="_bdm.A3A7CA4E2E1A4E42A60D19F5DC057583.edm" localSheetId="13" hidden="1">#REF!</definedName>
    <definedName name="_bdm.A3A7CA4E2E1A4E42A60D19F5DC057583.edm" localSheetId="1" hidden="1">#REF!</definedName>
    <definedName name="_bdm.A3A7CA4E2E1A4E42A60D19F5DC057583.edm" hidden="1">#REF!</definedName>
    <definedName name="_bdm.A4103712FC5D4FDDABD70AB91E560902.edm" localSheetId="15" hidden="1">#REF!</definedName>
    <definedName name="_bdm.A4103712FC5D4FDDABD70AB91E560902.edm" localSheetId="16" hidden="1">#REF!</definedName>
    <definedName name="_bdm.A4103712FC5D4FDDABD70AB91E560902.edm" localSheetId="13" hidden="1">#REF!</definedName>
    <definedName name="_bdm.A4103712FC5D4FDDABD70AB91E560902.edm" localSheetId="1" hidden="1">#REF!</definedName>
    <definedName name="_bdm.A4103712FC5D4FDDABD70AB91E560902.edm" hidden="1">#REF!</definedName>
    <definedName name="_bdm.A4514A5138B9444DB8A0A3B75840AC22.edm" localSheetId="15" hidden="1">#REF!</definedName>
    <definedName name="_bdm.A4514A5138B9444DB8A0A3B75840AC22.edm" localSheetId="16" hidden="1">#REF!</definedName>
    <definedName name="_bdm.A4514A5138B9444DB8A0A3B75840AC22.edm" localSheetId="13" hidden="1">#REF!</definedName>
    <definedName name="_bdm.A4514A5138B9444DB8A0A3B75840AC22.edm" localSheetId="1" hidden="1">#REF!</definedName>
    <definedName name="_bdm.A4514A5138B9444DB8A0A3B75840AC22.edm" hidden="1">#REF!</definedName>
    <definedName name="_bdm.A483F767E80A42D3A375C3028C938E1F.edm" localSheetId="15" hidden="1">#REF!</definedName>
    <definedName name="_bdm.A483F767E80A42D3A375C3028C938E1F.edm" localSheetId="16" hidden="1">#REF!</definedName>
    <definedName name="_bdm.A483F767E80A42D3A375C3028C938E1F.edm" localSheetId="13" hidden="1">#REF!</definedName>
    <definedName name="_bdm.A483F767E80A42D3A375C3028C938E1F.edm" localSheetId="1" hidden="1">#REF!</definedName>
    <definedName name="_bdm.A483F767E80A42D3A375C3028C938E1F.edm" hidden="1">#REF!</definedName>
    <definedName name="_bdm.A48676588ABB433C93271CD55A04E7B7.edm" localSheetId="15" hidden="1">#REF!</definedName>
    <definedName name="_bdm.A48676588ABB433C93271CD55A04E7B7.edm" localSheetId="16" hidden="1">#REF!</definedName>
    <definedName name="_bdm.A48676588ABB433C93271CD55A04E7B7.edm" localSheetId="13" hidden="1">#REF!</definedName>
    <definedName name="_bdm.A48676588ABB433C93271CD55A04E7B7.edm" localSheetId="1" hidden="1">#REF!</definedName>
    <definedName name="_bdm.A48676588ABB433C93271CD55A04E7B7.edm" hidden="1">#REF!</definedName>
    <definedName name="_bdm.A4D5172139504E6CBEE6D8D026C21FC7.edm" localSheetId="15" hidden="1">#REF!</definedName>
    <definedName name="_bdm.A4D5172139504E6CBEE6D8D026C21FC7.edm" localSheetId="16" hidden="1">#REF!</definedName>
    <definedName name="_bdm.A4D5172139504E6CBEE6D8D026C21FC7.edm" localSheetId="13" hidden="1">#REF!</definedName>
    <definedName name="_bdm.A4D5172139504E6CBEE6D8D026C21FC7.edm" localSheetId="1" hidden="1">#REF!</definedName>
    <definedName name="_bdm.A4D5172139504E6CBEE6D8D026C21FC7.edm" hidden="1">#REF!</definedName>
    <definedName name="_bdm.A5B44363656D404CAE8D67C05CA1C830.edm" localSheetId="15" hidden="1">#REF!</definedName>
    <definedName name="_bdm.A5B44363656D404CAE8D67C05CA1C830.edm" localSheetId="16" hidden="1">#REF!</definedName>
    <definedName name="_bdm.A5B44363656D404CAE8D67C05CA1C830.edm" localSheetId="13" hidden="1">#REF!</definedName>
    <definedName name="_bdm.A5B44363656D404CAE8D67C05CA1C830.edm" localSheetId="1" hidden="1">#REF!</definedName>
    <definedName name="_bdm.A5B44363656D404CAE8D67C05CA1C830.edm" hidden="1">#REF!</definedName>
    <definedName name="_bdm.A5BCACEDC9B743D0B4DC2E173E35B3D9.edm" localSheetId="15" hidden="1">#REF!</definedName>
    <definedName name="_bdm.A5BCACEDC9B743D0B4DC2E173E35B3D9.edm" localSheetId="16" hidden="1">#REF!</definedName>
    <definedName name="_bdm.A5BCACEDC9B743D0B4DC2E173E35B3D9.edm" localSheetId="13" hidden="1">#REF!</definedName>
    <definedName name="_bdm.A5BCACEDC9B743D0B4DC2E173E35B3D9.edm" localSheetId="1" hidden="1">#REF!</definedName>
    <definedName name="_bdm.A5BCACEDC9B743D0B4DC2E173E35B3D9.edm" hidden="1">#REF!</definedName>
    <definedName name="_bdm.A603A24F15774EFC9477F14F59916E39.edm" localSheetId="15" hidden="1">#REF!</definedName>
    <definedName name="_bdm.A603A24F15774EFC9477F14F59916E39.edm" localSheetId="16" hidden="1">#REF!</definedName>
    <definedName name="_bdm.A603A24F15774EFC9477F14F59916E39.edm" localSheetId="13" hidden="1">#REF!</definedName>
    <definedName name="_bdm.A603A24F15774EFC9477F14F59916E39.edm" localSheetId="1" hidden="1">#REF!</definedName>
    <definedName name="_bdm.A603A24F15774EFC9477F14F59916E39.edm" hidden="1">#REF!</definedName>
    <definedName name="_bdm.A61B68DDF65241EEB5AF0EA0181015FC.edm" localSheetId="15" hidden="1">#REF!</definedName>
    <definedName name="_bdm.A61B68DDF65241EEB5AF0EA0181015FC.edm" localSheetId="16" hidden="1">#REF!</definedName>
    <definedName name="_bdm.A61B68DDF65241EEB5AF0EA0181015FC.edm" localSheetId="13" hidden="1">#REF!</definedName>
    <definedName name="_bdm.A61B68DDF65241EEB5AF0EA0181015FC.edm" localSheetId="1" hidden="1">#REF!</definedName>
    <definedName name="_bdm.A61B68DDF65241EEB5AF0EA0181015FC.edm" hidden="1">#REF!</definedName>
    <definedName name="_bdm.A6301333D2494479B592749FB510A534.edm" localSheetId="15" hidden="1">#REF!</definedName>
    <definedName name="_bdm.A6301333D2494479B592749FB510A534.edm" localSheetId="16" hidden="1">#REF!</definedName>
    <definedName name="_bdm.A6301333D2494479B592749FB510A534.edm" localSheetId="13" hidden="1">#REF!</definedName>
    <definedName name="_bdm.A6301333D2494479B592749FB510A534.edm" localSheetId="1" hidden="1">#REF!</definedName>
    <definedName name="_bdm.A6301333D2494479B592749FB510A534.edm" hidden="1">#REF!</definedName>
    <definedName name="_bdm.A6D6383A0A0F497E87B9B93DC398D2C2.edm" localSheetId="15" hidden="1">#REF!</definedName>
    <definedName name="_bdm.A6D6383A0A0F497E87B9B93DC398D2C2.edm" localSheetId="16" hidden="1">#REF!</definedName>
    <definedName name="_bdm.A6D6383A0A0F497E87B9B93DC398D2C2.edm" localSheetId="13" hidden="1">#REF!</definedName>
    <definedName name="_bdm.A6D6383A0A0F497E87B9B93DC398D2C2.edm" localSheetId="1" hidden="1">#REF!</definedName>
    <definedName name="_bdm.A6D6383A0A0F497E87B9B93DC398D2C2.edm" hidden="1">#REF!</definedName>
    <definedName name="_bdm.A6E5B22985E44C119C08E0B0867C1FA5.edm" localSheetId="15" hidden="1">#REF!</definedName>
    <definedName name="_bdm.A6E5B22985E44C119C08E0B0867C1FA5.edm" localSheetId="16" hidden="1">#REF!</definedName>
    <definedName name="_bdm.A6E5B22985E44C119C08E0B0867C1FA5.edm" localSheetId="13" hidden="1">#REF!</definedName>
    <definedName name="_bdm.A6E5B22985E44C119C08E0B0867C1FA5.edm" localSheetId="1" hidden="1">#REF!</definedName>
    <definedName name="_bdm.A6E5B22985E44C119C08E0B0867C1FA5.edm" hidden="1">#REF!</definedName>
    <definedName name="_bdm.A7E02FDEAC3044768C17D63AE5F6EE3D.edm" localSheetId="15" hidden="1">#REF!</definedName>
    <definedName name="_bdm.A7E02FDEAC3044768C17D63AE5F6EE3D.edm" localSheetId="16" hidden="1">#REF!</definedName>
    <definedName name="_bdm.A7E02FDEAC3044768C17D63AE5F6EE3D.edm" localSheetId="13" hidden="1">#REF!</definedName>
    <definedName name="_bdm.A7E02FDEAC3044768C17D63AE5F6EE3D.edm" localSheetId="1" hidden="1">#REF!</definedName>
    <definedName name="_bdm.A7E02FDEAC3044768C17D63AE5F6EE3D.edm" hidden="1">#REF!</definedName>
    <definedName name="_bdm.A8724F8A71424A16942478F54D41FB5B.edm" localSheetId="15" hidden="1">#REF!</definedName>
    <definedName name="_bdm.A8724F8A71424A16942478F54D41FB5B.edm" localSheetId="16" hidden="1">#REF!</definedName>
    <definedName name="_bdm.A8724F8A71424A16942478F54D41FB5B.edm" localSheetId="13" hidden="1">#REF!</definedName>
    <definedName name="_bdm.A8724F8A71424A16942478F54D41FB5B.edm" localSheetId="1" hidden="1">#REF!</definedName>
    <definedName name="_bdm.A8724F8A71424A16942478F54D41FB5B.edm" hidden="1">#REF!</definedName>
    <definedName name="_bdm.A89BBE428B7944B58E5BCE2357BC492F.edm" localSheetId="15" hidden="1">#REF!</definedName>
    <definedName name="_bdm.A89BBE428B7944B58E5BCE2357BC492F.edm" localSheetId="16" hidden="1">#REF!</definedName>
    <definedName name="_bdm.A89BBE428B7944B58E5BCE2357BC492F.edm" localSheetId="13" hidden="1">#REF!</definedName>
    <definedName name="_bdm.A89BBE428B7944B58E5BCE2357BC492F.edm" localSheetId="1" hidden="1">#REF!</definedName>
    <definedName name="_bdm.A89BBE428B7944B58E5BCE2357BC492F.edm" hidden="1">#REF!</definedName>
    <definedName name="_bdm.A9158A15B32244D5AAABDD7DE69D812D.edm" localSheetId="15" hidden="1">#REF!</definedName>
    <definedName name="_bdm.A9158A15B32244D5AAABDD7DE69D812D.edm" localSheetId="16" hidden="1">#REF!</definedName>
    <definedName name="_bdm.A9158A15B32244D5AAABDD7DE69D812D.edm" localSheetId="13" hidden="1">#REF!</definedName>
    <definedName name="_bdm.A9158A15B32244D5AAABDD7DE69D812D.edm" localSheetId="1" hidden="1">#REF!</definedName>
    <definedName name="_bdm.A9158A15B32244D5AAABDD7DE69D812D.edm" hidden="1">#REF!</definedName>
    <definedName name="_bdm.A937A3DE410A4103A724F125063033EB.edm" localSheetId="15" hidden="1">#REF!</definedName>
    <definedName name="_bdm.A937A3DE410A4103A724F125063033EB.edm" localSheetId="16" hidden="1">#REF!</definedName>
    <definedName name="_bdm.A937A3DE410A4103A724F125063033EB.edm" localSheetId="13" hidden="1">#REF!</definedName>
    <definedName name="_bdm.A937A3DE410A4103A724F125063033EB.edm" localSheetId="1" hidden="1">#REF!</definedName>
    <definedName name="_bdm.A937A3DE410A4103A724F125063033EB.edm" hidden="1">#REF!</definedName>
    <definedName name="_bdm.A9726422FFE441A1894B40D9E4E384D4.edm" localSheetId="15" hidden="1">#REF!</definedName>
    <definedName name="_bdm.A9726422FFE441A1894B40D9E4E384D4.edm" localSheetId="16" hidden="1">#REF!</definedName>
    <definedName name="_bdm.A9726422FFE441A1894B40D9E4E384D4.edm" localSheetId="13" hidden="1">#REF!</definedName>
    <definedName name="_bdm.A9726422FFE441A1894B40D9E4E384D4.edm" localSheetId="1" hidden="1">#REF!</definedName>
    <definedName name="_bdm.A9726422FFE441A1894B40D9E4E384D4.edm" hidden="1">#REF!</definedName>
    <definedName name="_bdm.A987F19EDC7D4A6E8EA496B4064409AD.edm" localSheetId="15" hidden="1">#REF!</definedName>
    <definedName name="_bdm.A987F19EDC7D4A6E8EA496B4064409AD.edm" localSheetId="16" hidden="1">#REF!</definedName>
    <definedName name="_bdm.A987F19EDC7D4A6E8EA496B4064409AD.edm" localSheetId="13" hidden="1">#REF!</definedName>
    <definedName name="_bdm.A987F19EDC7D4A6E8EA496B4064409AD.edm" localSheetId="1" hidden="1">#REF!</definedName>
    <definedName name="_bdm.A987F19EDC7D4A6E8EA496B4064409AD.edm" hidden="1">#REF!</definedName>
    <definedName name="_bdm.A9A317665533404BACE6A5F3C6B8AC0F.edm" localSheetId="15" hidden="1">#REF!</definedName>
    <definedName name="_bdm.A9A317665533404BACE6A5F3C6B8AC0F.edm" localSheetId="16" hidden="1">#REF!</definedName>
    <definedName name="_bdm.A9A317665533404BACE6A5F3C6B8AC0F.edm" localSheetId="13" hidden="1">#REF!</definedName>
    <definedName name="_bdm.A9A317665533404BACE6A5F3C6B8AC0F.edm" localSheetId="1" hidden="1">#REF!</definedName>
    <definedName name="_bdm.A9A317665533404BACE6A5F3C6B8AC0F.edm" hidden="1">#REF!</definedName>
    <definedName name="_bdm.A9CFF2DC4C01467FA4FA0F6A897BE44D.edm" localSheetId="15" hidden="1">#REF!</definedName>
    <definedName name="_bdm.A9CFF2DC4C01467FA4FA0F6A897BE44D.edm" localSheetId="16" hidden="1">#REF!</definedName>
    <definedName name="_bdm.A9CFF2DC4C01467FA4FA0F6A897BE44D.edm" localSheetId="13" hidden="1">#REF!</definedName>
    <definedName name="_bdm.A9CFF2DC4C01467FA4FA0F6A897BE44D.edm" localSheetId="1" hidden="1">#REF!</definedName>
    <definedName name="_bdm.A9CFF2DC4C01467FA4FA0F6A897BE44D.edm" hidden="1">#REF!</definedName>
    <definedName name="_bdm.AA034D585AAC41EDA092790965A4FD22.edm" localSheetId="15" hidden="1">#REF!</definedName>
    <definedName name="_bdm.AA034D585AAC41EDA092790965A4FD22.edm" localSheetId="16" hidden="1">#REF!</definedName>
    <definedName name="_bdm.AA034D585AAC41EDA092790965A4FD22.edm" localSheetId="13" hidden="1">#REF!</definedName>
    <definedName name="_bdm.AA034D585AAC41EDA092790965A4FD22.edm" localSheetId="1" hidden="1">#REF!</definedName>
    <definedName name="_bdm.AA034D585AAC41EDA092790965A4FD22.edm" hidden="1">#REF!</definedName>
    <definedName name="_bdm.AA90812B5CDD4D8CBDC7548F84650EA6.edm" localSheetId="15" hidden="1">#REF!</definedName>
    <definedName name="_bdm.AA90812B5CDD4D8CBDC7548F84650EA6.edm" localSheetId="16" hidden="1">#REF!</definedName>
    <definedName name="_bdm.AA90812B5CDD4D8CBDC7548F84650EA6.edm" localSheetId="13" hidden="1">#REF!</definedName>
    <definedName name="_bdm.AA90812B5CDD4D8CBDC7548F84650EA6.edm" localSheetId="1" hidden="1">#REF!</definedName>
    <definedName name="_bdm.AA90812B5CDD4D8CBDC7548F84650EA6.edm" hidden="1">#REF!</definedName>
    <definedName name="_bdm.AA909AF54386435D80C3E570CBC64E53.edm" localSheetId="15" hidden="1">#REF!</definedName>
    <definedName name="_bdm.AA909AF54386435D80C3E570CBC64E53.edm" localSheetId="16" hidden="1">#REF!</definedName>
    <definedName name="_bdm.AA909AF54386435D80C3E570CBC64E53.edm" localSheetId="13" hidden="1">#REF!</definedName>
    <definedName name="_bdm.AA909AF54386435D80C3E570CBC64E53.edm" localSheetId="1" hidden="1">#REF!</definedName>
    <definedName name="_bdm.AA909AF54386435D80C3E570CBC64E53.edm" hidden="1">#REF!</definedName>
    <definedName name="_bdm.AAD47B40161E4ABFBEB4DFF48884D751.edm" localSheetId="15" hidden="1">#REF!</definedName>
    <definedName name="_bdm.AAD47B40161E4ABFBEB4DFF48884D751.edm" localSheetId="16" hidden="1">#REF!</definedName>
    <definedName name="_bdm.AAD47B40161E4ABFBEB4DFF48884D751.edm" localSheetId="13" hidden="1">#REF!</definedName>
    <definedName name="_bdm.AAD47B40161E4ABFBEB4DFF48884D751.edm" localSheetId="1" hidden="1">#REF!</definedName>
    <definedName name="_bdm.AAD47B40161E4ABFBEB4DFF48884D751.edm" hidden="1">#REF!</definedName>
    <definedName name="_bdm.AB124479125E4B5BB3AE818D6BF80106.edm" localSheetId="15" hidden="1">#REF!</definedName>
    <definedName name="_bdm.AB124479125E4B5BB3AE818D6BF80106.edm" localSheetId="16" hidden="1">#REF!</definedName>
    <definedName name="_bdm.AB124479125E4B5BB3AE818D6BF80106.edm" localSheetId="13" hidden="1">#REF!</definedName>
    <definedName name="_bdm.AB124479125E4B5BB3AE818D6BF80106.edm" localSheetId="1" hidden="1">#REF!</definedName>
    <definedName name="_bdm.AB124479125E4B5BB3AE818D6BF80106.edm" hidden="1">#REF!</definedName>
    <definedName name="_bdm.AB1EC638E3B14DFFA3CD3F6CB26485CF.edm" localSheetId="15" hidden="1">#REF!</definedName>
    <definedName name="_bdm.AB1EC638E3B14DFFA3CD3F6CB26485CF.edm" localSheetId="16" hidden="1">#REF!</definedName>
    <definedName name="_bdm.AB1EC638E3B14DFFA3CD3F6CB26485CF.edm" localSheetId="13" hidden="1">#REF!</definedName>
    <definedName name="_bdm.AB1EC638E3B14DFFA3CD3F6CB26485CF.edm" localSheetId="1" hidden="1">#REF!</definedName>
    <definedName name="_bdm.AB1EC638E3B14DFFA3CD3F6CB26485CF.edm" hidden="1">#REF!</definedName>
    <definedName name="_bdm.AB4D99FE231C4963863C2074F58F793F.edm" localSheetId="15" hidden="1">#REF!</definedName>
    <definedName name="_bdm.AB4D99FE231C4963863C2074F58F793F.edm" localSheetId="16" hidden="1">#REF!</definedName>
    <definedName name="_bdm.AB4D99FE231C4963863C2074F58F793F.edm" localSheetId="13" hidden="1">#REF!</definedName>
    <definedName name="_bdm.AB4D99FE231C4963863C2074F58F793F.edm" localSheetId="1" hidden="1">#REF!</definedName>
    <definedName name="_bdm.AB4D99FE231C4963863C2074F58F793F.edm" hidden="1">#REF!</definedName>
    <definedName name="_bdm.AB97D9C800C042A29EBA084C68F10DF2.edm" localSheetId="15" hidden="1">#REF!</definedName>
    <definedName name="_bdm.AB97D9C800C042A29EBA084C68F10DF2.edm" localSheetId="16" hidden="1">#REF!</definedName>
    <definedName name="_bdm.AB97D9C800C042A29EBA084C68F10DF2.edm" localSheetId="13" hidden="1">#REF!</definedName>
    <definedName name="_bdm.AB97D9C800C042A29EBA084C68F10DF2.edm" localSheetId="1" hidden="1">#REF!</definedName>
    <definedName name="_bdm.AB97D9C800C042A29EBA084C68F10DF2.edm" hidden="1">#REF!</definedName>
    <definedName name="_bdm.AB999930FE10427FB35752F0E0F71C19.edm" localSheetId="15" hidden="1">#REF!</definedName>
    <definedName name="_bdm.AB999930FE10427FB35752F0E0F71C19.edm" localSheetId="16" hidden="1">#REF!</definedName>
    <definedName name="_bdm.AB999930FE10427FB35752F0E0F71C19.edm" localSheetId="13" hidden="1">#REF!</definedName>
    <definedName name="_bdm.AB999930FE10427FB35752F0E0F71C19.edm" localSheetId="1" hidden="1">#REF!</definedName>
    <definedName name="_bdm.AB999930FE10427FB35752F0E0F71C19.edm" hidden="1">#REF!</definedName>
    <definedName name="_bdm.ABB1684B471649BC888AF90005257221.edm" localSheetId="15" hidden="1">#REF!</definedName>
    <definedName name="_bdm.ABB1684B471649BC888AF90005257221.edm" localSheetId="16" hidden="1">#REF!</definedName>
    <definedName name="_bdm.ABB1684B471649BC888AF90005257221.edm" localSheetId="13" hidden="1">#REF!</definedName>
    <definedName name="_bdm.ABB1684B471649BC888AF90005257221.edm" localSheetId="1" hidden="1">#REF!</definedName>
    <definedName name="_bdm.ABB1684B471649BC888AF90005257221.edm" hidden="1">#REF!</definedName>
    <definedName name="_bdm.ABBB79F002454B72807A99A7A7B9FE82.edm" localSheetId="15" hidden="1">#REF!</definedName>
    <definedName name="_bdm.ABBB79F002454B72807A99A7A7B9FE82.edm" localSheetId="16" hidden="1">#REF!</definedName>
    <definedName name="_bdm.ABBB79F002454B72807A99A7A7B9FE82.edm" localSheetId="13" hidden="1">#REF!</definedName>
    <definedName name="_bdm.ABBB79F002454B72807A99A7A7B9FE82.edm" localSheetId="1" hidden="1">#REF!</definedName>
    <definedName name="_bdm.ABBB79F002454B72807A99A7A7B9FE82.edm" hidden="1">#REF!</definedName>
    <definedName name="_bdm.ABE75F4CC1F448C7AD25A7483492F01D.edm" localSheetId="15" hidden="1">#REF!</definedName>
    <definedName name="_bdm.ABE75F4CC1F448C7AD25A7483492F01D.edm" localSheetId="16" hidden="1">#REF!</definedName>
    <definedName name="_bdm.ABE75F4CC1F448C7AD25A7483492F01D.edm" localSheetId="13" hidden="1">#REF!</definedName>
    <definedName name="_bdm.ABE75F4CC1F448C7AD25A7483492F01D.edm" localSheetId="1" hidden="1">#REF!</definedName>
    <definedName name="_bdm.ABE75F4CC1F448C7AD25A7483492F01D.edm" hidden="1">#REF!</definedName>
    <definedName name="_bdm.AC5404B059A54D43AC67D403DAE2435E.edm" localSheetId="15" hidden="1">#REF!</definedName>
    <definedName name="_bdm.AC5404B059A54D43AC67D403DAE2435E.edm" localSheetId="16" hidden="1">#REF!</definedName>
    <definedName name="_bdm.AC5404B059A54D43AC67D403DAE2435E.edm" localSheetId="13" hidden="1">#REF!</definedName>
    <definedName name="_bdm.AC5404B059A54D43AC67D403DAE2435E.edm" localSheetId="1" hidden="1">#REF!</definedName>
    <definedName name="_bdm.AC5404B059A54D43AC67D403DAE2435E.edm" hidden="1">#REF!</definedName>
    <definedName name="_bdm.ADEDFC46864E43C984887877804EA3BF.edm" localSheetId="15" hidden="1">#REF!</definedName>
    <definedName name="_bdm.ADEDFC46864E43C984887877804EA3BF.edm" localSheetId="16" hidden="1">#REF!</definedName>
    <definedName name="_bdm.ADEDFC46864E43C984887877804EA3BF.edm" localSheetId="13" hidden="1">#REF!</definedName>
    <definedName name="_bdm.ADEDFC46864E43C984887877804EA3BF.edm" localSheetId="1" hidden="1">#REF!</definedName>
    <definedName name="_bdm.ADEDFC46864E43C984887877804EA3BF.edm" hidden="1">#REF!</definedName>
    <definedName name="_bdm.AE42F8A44FB248ADBCD1DF172EF4BF08.edm" localSheetId="15" hidden="1">#REF!</definedName>
    <definedName name="_bdm.AE42F8A44FB248ADBCD1DF172EF4BF08.edm" localSheetId="16" hidden="1">#REF!</definedName>
    <definedName name="_bdm.AE42F8A44FB248ADBCD1DF172EF4BF08.edm" localSheetId="13" hidden="1">#REF!</definedName>
    <definedName name="_bdm.AE42F8A44FB248ADBCD1DF172EF4BF08.edm" localSheetId="1" hidden="1">#REF!</definedName>
    <definedName name="_bdm.AE42F8A44FB248ADBCD1DF172EF4BF08.edm" hidden="1">#REF!</definedName>
    <definedName name="_bdm.AE8C5FAC794A4B858F92DAF6760AA4DB.edm" localSheetId="15" hidden="1">#REF!</definedName>
    <definedName name="_bdm.AE8C5FAC794A4B858F92DAF6760AA4DB.edm" localSheetId="16" hidden="1">#REF!</definedName>
    <definedName name="_bdm.AE8C5FAC794A4B858F92DAF6760AA4DB.edm" localSheetId="13" hidden="1">#REF!</definedName>
    <definedName name="_bdm.AE8C5FAC794A4B858F92DAF6760AA4DB.edm" localSheetId="1" hidden="1">#REF!</definedName>
    <definedName name="_bdm.AE8C5FAC794A4B858F92DAF6760AA4DB.edm" hidden="1">#REF!</definedName>
    <definedName name="_bdm.AEBF537B62F245C9BBBCF844E1602D17.edm" localSheetId="15" hidden="1">#REF!</definedName>
    <definedName name="_bdm.AEBF537B62F245C9BBBCF844E1602D17.edm" localSheetId="16" hidden="1">#REF!</definedName>
    <definedName name="_bdm.AEBF537B62F245C9BBBCF844E1602D17.edm" localSheetId="13" hidden="1">#REF!</definedName>
    <definedName name="_bdm.AEBF537B62F245C9BBBCF844E1602D17.edm" localSheetId="1" hidden="1">#REF!</definedName>
    <definedName name="_bdm.AEBF537B62F245C9BBBCF844E1602D17.edm" hidden="1">#REF!</definedName>
    <definedName name="_bdm.AF85141A113F4ECF8CB278308C40B290.edm" localSheetId="15" hidden="1">#REF!</definedName>
    <definedName name="_bdm.AF85141A113F4ECF8CB278308C40B290.edm" localSheetId="16" hidden="1">#REF!</definedName>
    <definedName name="_bdm.AF85141A113F4ECF8CB278308C40B290.edm" localSheetId="13" hidden="1">#REF!</definedName>
    <definedName name="_bdm.AF85141A113F4ECF8CB278308C40B290.edm" localSheetId="1" hidden="1">#REF!</definedName>
    <definedName name="_bdm.AF85141A113F4ECF8CB278308C40B290.edm" hidden="1">#REF!</definedName>
    <definedName name="_bdm.AFAB9FC3C81F48DDBE844466ABFECDB7.edm" localSheetId="15" hidden="1">#REF!</definedName>
    <definedName name="_bdm.AFAB9FC3C81F48DDBE844466ABFECDB7.edm" localSheetId="16" hidden="1">#REF!</definedName>
    <definedName name="_bdm.AFAB9FC3C81F48DDBE844466ABFECDB7.edm" localSheetId="13" hidden="1">#REF!</definedName>
    <definedName name="_bdm.AFAB9FC3C81F48DDBE844466ABFECDB7.edm" localSheetId="1" hidden="1">#REF!</definedName>
    <definedName name="_bdm.AFAB9FC3C81F48DDBE844466ABFECDB7.edm" hidden="1">#REF!</definedName>
    <definedName name="_bdm.AFCE2F4BADC84012B1D4E6351C422517.edm" localSheetId="15" hidden="1">#REF!</definedName>
    <definedName name="_bdm.AFCE2F4BADC84012B1D4E6351C422517.edm" localSheetId="16" hidden="1">#REF!</definedName>
    <definedName name="_bdm.AFCE2F4BADC84012B1D4E6351C422517.edm" localSheetId="13" hidden="1">#REF!</definedName>
    <definedName name="_bdm.AFCE2F4BADC84012B1D4E6351C422517.edm" localSheetId="1" hidden="1">#REF!</definedName>
    <definedName name="_bdm.AFCE2F4BADC84012B1D4E6351C422517.edm" hidden="1">#REF!</definedName>
    <definedName name="_bdm.B02423FE52254D11BBC6F4C3B85310B1.edm" localSheetId="15" hidden="1">#REF!</definedName>
    <definedName name="_bdm.B02423FE52254D11BBC6F4C3B85310B1.edm" localSheetId="16" hidden="1">#REF!</definedName>
    <definedName name="_bdm.B02423FE52254D11BBC6F4C3B85310B1.edm" localSheetId="13" hidden="1">#REF!</definedName>
    <definedName name="_bdm.B02423FE52254D11BBC6F4C3B85310B1.edm" localSheetId="1" hidden="1">#REF!</definedName>
    <definedName name="_bdm.B02423FE52254D11BBC6F4C3B85310B1.edm" hidden="1">#REF!</definedName>
    <definedName name="_bdm.B0C50F9AB7284B6E9461EC9D95DD376D.edm" localSheetId="15" hidden="1">#REF!</definedName>
    <definedName name="_bdm.B0C50F9AB7284B6E9461EC9D95DD376D.edm" localSheetId="16" hidden="1">#REF!</definedName>
    <definedName name="_bdm.B0C50F9AB7284B6E9461EC9D95DD376D.edm" localSheetId="13" hidden="1">#REF!</definedName>
    <definedName name="_bdm.B0C50F9AB7284B6E9461EC9D95DD376D.edm" localSheetId="1" hidden="1">#REF!</definedName>
    <definedName name="_bdm.B0C50F9AB7284B6E9461EC9D95DD376D.edm" hidden="1">#REF!</definedName>
    <definedName name="_bdm.B0CFCA39622F4327A2878C7A2D1B98F2.edm" localSheetId="15" hidden="1">#REF!</definedName>
    <definedName name="_bdm.B0CFCA39622F4327A2878C7A2D1B98F2.edm" localSheetId="16" hidden="1">#REF!</definedName>
    <definedName name="_bdm.B0CFCA39622F4327A2878C7A2D1B98F2.edm" localSheetId="13" hidden="1">#REF!</definedName>
    <definedName name="_bdm.B0CFCA39622F4327A2878C7A2D1B98F2.edm" localSheetId="1" hidden="1">#REF!</definedName>
    <definedName name="_bdm.B0CFCA39622F4327A2878C7A2D1B98F2.edm" hidden="1">#REF!</definedName>
    <definedName name="_bdm.B0F7F51E0C6F48B69A4E35C24B27B382.edm" localSheetId="15" hidden="1">#REF!</definedName>
    <definedName name="_bdm.B0F7F51E0C6F48B69A4E35C24B27B382.edm" localSheetId="16" hidden="1">#REF!</definedName>
    <definedName name="_bdm.B0F7F51E0C6F48B69A4E35C24B27B382.edm" localSheetId="13" hidden="1">#REF!</definedName>
    <definedName name="_bdm.B0F7F51E0C6F48B69A4E35C24B27B382.edm" localSheetId="1" hidden="1">#REF!</definedName>
    <definedName name="_bdm.B0F7F51E0C6F48B69A4E35C24B27B382.edm" hidden="1">#REF!</definedName>
    <definedName name="_bdm.B17A627EF1EA45519348E23AF37E2CFD.edm" localSheetId="15" hidden="1">#REF!</definedName>
    <definedName name="_bdm.B17A627EF1EA45519348E23AF37E2CFD.edm" localSheetId="16" hidden="1">#REF!</definedName>
    <definedName name="_bdm.B17A627EF1EA45519348E23AF37E2CFD.edm" localSheetId="13" hidden="1">#REF!</definedName>
    <definedName name="_bdm.B17A627EF1EA45519348E23AF37E2CFD.edm" localSheetId="1" hidden="1">#REF!</definedName>
    <definedName name="_bdm.B17A627EF1EA45519348E23AF37E2CFD.edm" hidden="1">#REF!</definedName>
    <definedName name="_bdm.B1C40953F5E64F1F85EC8CB009A9F537.edm" localSheetId="15" hidden="1">#REF!</definedName>
    <definedName name="_bdm.B1C40953F5E64F1F85EC8CB009A9F537.edm" localSheetId="16" hidden="1">#REF!</definedName>
    <definedName name="_bdm.B1C40953F5E64F1F85EC8CB009A9F537.edm" localSheetId="13" hidden="1">#REF!</definedName>
    <definedName name="_bdm.B1C40953F5E64F1F85EC8CB009A9F537.edm" localSheetId="1" hidden="1">#REF!</definedName>
    <definedName name="_bdm.B1C40953F5E64F1F85EC8CB009A9F537.edm" hidden="1">#REF!</definedName>
    <definedName name="_bdm.B1D113F3956D416A81432377EB297BBE.edm" localSheetId="15" hidden="1">#REF!</definedName>
    <definedName name="_bdm.B1D113F3956D416A81432377EB297BBE.edm" localSheetId="16" hidden="1">#REF!</definedName>
    <definedName name="_bdm.B1D113F3956D416A81432377EB297BBE.edm" localSheetId="13" hidden="1">#REF!</definedName>
    <definedName name="_bdm.B1D113F3956D416A81432377EB297BBE.edm" localSheetId="1" hidden="1">#REF!</definedName>
    <definedName name="_bdm.B1D113F3956D416A81432377EB297BBE.edm" hidden="1">#REF!</definedName>
    <definedName name="_bdm.B23CE678406A4C1BAA673090B0E0F393.edm" localSheetId="15" hidden="1">#REF!</definedName>
    <definedName name="_bdm.B23CE678406A4C1BAA673090B0E0F393.edm" localSheetId="16" hidden="1">#REF!</definedName>
    <definedName name="_bdm.B23CE678406A4C1BAA673090B0E0F393.edm" localSheetId="13" hidden="1">#REF!</definedName>
    <definedName name="_bdm.B23CE678406A4C1BAA673090B0E0F393.edm" localSheetId="1" hidden="1">#REF!</definedName>
    <definedName name="_bdm.B23CE678406A4C1BAA673090B0E0F393.edm" hidden="1">#REF!</definedName>
    <definedName name="_bdm.B2BDE2657AA1460EAB210DC4BA7AFA4F.edm" localSheetId="15" hidden="1">#REF!</definedName>
    <definedName name="_bdm.B2BDE2657AA1460EAB210DC4BA7AFA4F.edm" localSheetId="16" hidden="1">#REF!</definedName>
    <definedName name="_bdm.B2BDE2657AA1460EAB210DC4BA7AFA4F.edm" localSheetId="13" hidden="1">#REF!</definedName>
    <definedName name="_bdm.B2BDE2657AA1460EAB210DC4BA7AFA4F.edm" localSheetId="1" hidden="1">#REF!</definedName>
    <definedName name="_bdm.B2BDE2657AA1460EAB210DC4BA7AFA4F.edm" hidden="1">#REF!</definedName>
    <definedName name="_bdm.B2D0A558F9744484B038E286E4BDF10A.edm" localSheetId="15" hidden="1">#REF!</definedName>
    <definedName name="_bdm.B2D0A558F9744484B038E286E4BDF10A.edm" localSheetId="16" hidden="1">#REF!</definedName>
    <definedName name="_bdm.B2D0A558F9744484B038E286E4BDF10A.edm" localSheetId="13" hidden="1">#REF!</definedName>
    <definedName name="_bdm.B2D0A558F9744484B038E286E4BDF10A.edm" localSheetId="1" hidden="1">#REF!</definedName>
    <definedName name="_bdm.B2D0A558F9744484B038E286E4BDF10A.edm" hidden="1">#REF!</definedName>
    <definedName name="_bdm.B328F2F3074B425297F721E98FC65EB1.edm" localSheetId="15" hidden="1">#REF!</definedName>
    <definedName name="_bdm.B328F2F3074B425297F721E98FC65EB1.edm" localSheetId="16" hidden="1">#REF!</definedName>
    <definedName name="_bdm.B328F2F3074B425297F721E98FC65EB1.edm" localSheetId="13" hidden="1">#REF!</definedName>
    <definedName name="_bdm.B328F2F3074B425297F721E98FC65EB1.edm" localSheetId="1" hidden="1">#REF!</definedName>
    <definedName name="_bdm.B328F2F3074B425297F721E98FC65EB1.edm" hidden="1">#REF!</definedName>
    <definedName name="_bdm.B575DC70533A420099AB69A98FA7123F.edm" localSheetId="15" hidden="1">#REF!</definedName>
    <definedName name="_bdm.B575DC70533A420099AB69A98FA7123F.edm" localSheetId="16" hidden="1">#REF!</definedName>
    <definedName name="_bdm.B575DC70533A420099AB69A98FA7123F.edm" localSheetId="13" hidden="1">#REF!</definedName>
    <definedName name="_bdm.B575DC70533A420099AB69A98FA7123F.edm" localSheetId="1" hidden="1">#REF!</definedName>
    <definedName name="_bdm.B575DC70533A420099AB69A98FA7123F.edm" hidden="1">#REF!</definedName>
    <definedName name="_bdm.B5A193A86322465B9AD3CD4A858712C5.edm" localSheetId="15" hidden="1">#REF!</definedName>
    <definedName name="_bdm.B5A193A86322465B9AD3CD4A858712C5.edm" localSheetId="16" hidden="1">#REF!</definedName>
    <definedName name="_bdm.B5A193A86322465B9AD3CD4A858712C5.edm" localSheetId="13" hidden="1">#REF!</definedName>
    <definedName name="_bdm.B5A193A86322465B9AD3CD4A858712C5.edm" localSheetId="1" hidden="1">#REF!</definedName>
    <definedName name="_bdm.B5A193A86322465B9AD3CD4A858712C5.edm" hidden="1">#REF!</definedName>
    <definedName name="_bdm.B660FC663AFB4788BBA17139581B8A11.edm" localSheetId="15" hidden="1">#REF!</definedName>
    <definedName name="_bdm.B660FC663AFB4788BBA17139581B8A11.edm" localSheetId="16" hidden="1">#REF!</definedName>
    <definedName name="_bdm.B660FC663AFB4788BBA17139581B8A11.edm" localSheetId="13" hidden="1">#REF!</definedName>
    <definedName name="_bdm.B660FC663AFB4788BBA17139581B8A11.edm" localSheetId="1" hidden="1">#REF!</definedName>
    <definedName name="_bdm.B660FC663AFB4788BBA17139581B8A11.edm" hidden="1">#REF!</definedName>
    <definedName name="_bdm.B69327EB869E4376A91D2D625A51F1DC.edm" localSheetId="15" hidden="1">#REF!</definedName>
    <definedName name="_bdm.B69327EB869E4376A91D2D625A51F1DC.edm" localSheetId="16" hidden="1">#REF!</definedName>
    <definedName name="_bdm.B69327EB869E4376A91D2D625A51F1DC.edm" localSheetId="13" hidden="1">#REF!</definedName>
    <definedName name="_bdm.B69327EB869E4376A91D2D625A51F1DC.edm" localSheetId="1" hidden="1">#REF!</definedName>
    <definedName name="_bdm.B69327EB869E4376A91D2D625A51F1DC.edm" hidden="1">#REF!</definedName>
    <definedName name="_bdm.B6AE251D4E0B48698A232CBA57DEAC69.edm" localSheetId="15" hidden="1">#REF!</definedName>
    <definedName name="_bdm.B6AE251D4E0B48698A232CBA57DEAC69.edm" localSheetId="16" hidden="1">#REF!</definedName>
    <definedName name="_bdm.B6AE251D4E0B48698A232CBA57DEAC69.edm" localSheetId="13" hidden="1">#REF!</definedName>
    <definedName name="_bdm.B6AE251D4E0B48698A232CBA57DEAC69.edm" localSheetId="1" hidden="1">#REF!</definedName>
    <definedName name="_bdm.B6AE251D4E0B48698A232CBA57DEAC69.edm" hidden="1">#REF!</definedName>
    <definedName name="_bdm.B7247C561A0E48E096CA93D45F9F591D.edm" localSheetId="15" hidden="1">#REF!</definedName>
    <definedName name="_bdm.B7247C561A0E48E096CA93D45F9F591D.edm" localSheetId="16" hidden="1">#REF!</definedName>
    <definedName name="_bdm.B7247C561A0E48E096CA93D45F9F591D.edm" localSheetId="13" hidden="1">#REF!</definedName>
    <definedName name="_bdm.B7247C561A0E48E096CA93D45F9F591D.edm" localSheetId="1" hidden="1">#REF!</definedName>
    <definedName name="_bdm.B7247C561A0E48E096CA93D45F9F591D.edm" hidden="1">#REF!</definedName>
    <definedName name="_bdm.B73F2C50B9D5473082FC2DFA99ACBF27.edm" localSheetId="15" hidden="1">#REF!</definedName>
    <definedName name="_bdm.B73F2C50B9D5473082FC2DFA99ACBF27.edm" localSheetId="16" hidden="1">#REF!</definedName>
    <definedName name="_bdm.B73F2C50B9D5473082FC2DFA99ACBF27.edm" localSheetId="13" hidden="1">#REF!</definedName>
    <definedName name="_bdm.B73F2C50B9D5473082FC2DFA99ACBF27.edm" localSheetId="1" hidden="1">#REF!</definedName>
    <definedName name="_bdm.B73F2C50B9D5473082FC2DFA99ACBF27.edm" hidden="1">#REF!</definedName>
    <definedName name="_bdm.B7466EEDE59441C69C597689A876C489.edm" localSheetId="15" hidden="1">#REF!</definedName>
    <definedName name="_bdm.B7466EEDE59441C69C597689A876C489.edm" localSheetId="16" hidden="1">#REF!</definedName>
    <definedName name="_bdm.B7466EEDE59441C69C597689A876C489.edm" localSheetId="13" hidden="1">#REF!</definedName>
    <definedName name="_bdm.B7466EEDE59441C69C597689A876C489.edm" localSheetId="1" hidden="1">#REF!</definedName>
    <definedName name="_bdm.B7466EEDE59441C69C597689A876C489.edm" hidden="1">#REF!</definedName>
    <definedName name="_bdm.B7D486A9BC1042689BCC93F5FF5AC682.edm" localSheetId="15" hidden="1">#REF!</definedName>
    <definedName name="_bdm.B7D486A9BC1042689BCC93F5FF5AC682.edm" localSheetId="16" hidden="1">#REF!</definedName>
    <definedName name="_bdm.B7D486A9BC1042689BCC93F5FF5AC682.edm" localSheetId="13" hidden="1">#REF!</definedName>
    <definedName name="_bdm.B7D486A9BC1042689BCC93F5FF5AC682.edm" localSheetId="1" hidden="1">#REF!</definedName>
    <definedName name="_bdm.B7D486A9BC1042689BCC93F5FF5AC682.edm" hidden="1">#REF!</definedName>
    <definedName name="_bdm.B84361CC1A8042C0947A264C75CF791C.edm" localSheetId="15" hidden="1">#REF!</definedName>
    <definedName name="_bdm.B84361CC1A8042C0947A264C75CF791C.edm" localSheetId="16" hidden="1">#REF!</definedName>
    <definedName name="_bdm.B84361CC1A8042C0947A264C75CF791C.edm" localSheetId="13" hidden="1">#REF!</definedName>
    <definedName name="_bdm.B84361CC1A8042C0947A264C75CF791C.edm" localSheetId="1" hidden="1">#REF!</definedName>
    <definedName name="_bdm.B84361CC1A8042C0947A264C75CF791C.edm" hidden="1">#REF!</definedName>
    <definedName name="_bdm.B8D27B6568274D349D0EBDE79D73085C.edm" localSheetId="15" hidden="1">#REF!</definedName>
    <definedName name="_bdm.B8D27B6568274D349D0EBDE79D73085C.edm" localSheetId="16" hidden="1">#REF!</definedName>
    <definedName name="_bdm.B8D27B6568274D349D0EBDE79D73085C.edm" localSheetId="13" hidden="1">#REF!</definedName>
    <definedName name="_bdm.B8D27B6568274D349D0EBDE79D73085C.edm" localSheetId="1" hidden="1">#REF!</definedName>
    <definedName name="_bdm.B8D27B6568274D349D0EBDE79D73085C.edm" hidden="1">#REF!</definedName>
    <definedName name="_bdm.B8D714AEF5114184BAE8382E188B62C9.edm" localSheetId="15" hidden="1">#REF!</definedName>
    <definedName name="_bdm.B8D714AEF5114184BAE8382E188B62C9.edm" localSheetId="16" hidden="1">#REF!</definedName>
    <definedName name="_bdm.B8D714AEF5114184BAE8382E188B62C9.edm" localSheetId="13" hidden="1">#REF!</definedName>
    <definedName name="_bdm.B8D714AEF5114184BAE8382E188B62C9.edm" localSheetId="1" hidden="1">#REF!</definedName>
    <definedName name="_bdm.B8D714AEF5114184BAE8382E188B62C9.edm" hidden="1">#REF!</definedName>
    <definedName name="_bdm.B9A0BF71DC3F47B8926CD203E72C2EC4.edm" localSheetId="15" hidden="1">#REF!</definedName>
    <definedName name="_bdm.B9A0BF71DC3F47B8926CD203E72C2EC4.edm" localSheetId="16" hidden="1">#REF!</definedName>
    <definedName name="_bdm.B9A0BF71DC3F47B8926CD203E72C2EC4.edm" localSheetId="13" hidden="1">#REF!</definedName>
    <definedName name="_bdm.B9A0BF71DC3F47B8926CD203E72C2EC4.edm" localSheetId="1" hidden="1">#REF!</definedName>
    <definedName name="_bdm.B9A0BF71DC3F47B8926CD203E72C2EC4.edm" hidden="1">#REF!</definedName>
    <definedName name="_bdm.B9A7EFB8A72540B8B2559186F493F194.edm" localSheetId="15" hidden="1">#REF!</definedName>
    <definedName name="_bdm.B9A7EFB8A72540B8B2559186F493F194.edm" localSheetId="16" hidden="1">#REF!</definedName>
    <definedName name="_bdm.B9A7EFB8A72540B8B2559186F493F194.edm" localSheetId="13" hidden="1">#REF!</definedName>
    <definedName name="_bdm.B9A7EFB8A72540B8B2559186F493F194.edm" localSheetId="1" hidden="1">#REF!</definedName>
    <definedName name="_bdm.B9A7EFB8A72540B8B2559186F493F194.edm" hidden="1">#REF!</definedName>
    <definedName name="_bdm.B9B3E9EC0A3642838848E73A961BCF19.edm" localSheetId="15" hidden="1">#REF!</definedName>
    <definedName name="_bdm.B9B3E9EC0A3642838848E73A961BCF19.edm" localSheetId="16" hidden="1">#REF!</definedName>
    <definedName name="_bdm.B9B3E9EC0A3642838848E73A961BCF19.edm" localSheetId="13" hidden="1">#REF!</definedName>
    <definedName name="_bdm.B9B3E9EC0A3642838848E73A961BCF19.edm" localSheetId="1" hidden="1">#REF!</definedName>
    <definedName name="_bdm.B9B3E9EC0A3642838848E73A961BCF19.edm" hidden="1">#REF!</definedName>
    <definedName name="_bdm.B9F5CF6BAA7A407C83A9956BE1ED41CA.edm" localSheetId="15" hidden="1">#REF!</definedName>
    <definedName name="_bdm.B9F5CF6BAA7A407C83A9956BE1ED41CA.edm" localSheetId="16" hidden="1">#REF!</definedName>
    <definedName name="_bdm.B9F5CF6BAA7A407C83A9956BE1ED41CA.edm" localSheetId="13" hidden="1">#REF!</definedName>
    <definedName name="_bdm.B9F5CF6BAA7A407C83A9956BE1ED41CA.edm" localSheetId="1" hidden="1">#REF!</definedName>
    <definedName name="_bdm.B9F5CF6BAA7A407C83A9956BE1ED41CA.edm" hidden="1">#REF!</definedName>
    <definedName name="_bdm.B9FB73F8757D43988D28D66D9FB0E44F.edm" localSheetId="15" hidden="1">#REF!</definedName>
    <definedName name="_bdm.B9FB73F8757D43988D28D66D9FB0E44F.edm" localSheetId="16" hidden="1">#REF!</definedName>
    <definedName name="_bdm.B9FB73F8757D43988D28D66D9FB0E44F.edm" localSheetId="13" hidden="1">#REF!</definedName>
    <definedName name="_bdm.B9FB73F8757D43988D28D66D9FB0E44F.edm" localSheetId="1" hidden="1">#REF!</definedName>
    <definedName name="_bdm.B9FB73F8757D43988D28D66D9FB0E44F.edm" hidden="1">#REF!</definedName>
    <definedName name="_bdm.BA28642AE4A04234A5D6B6AFB9E884B6.edm" localSheetId="15" hidden="1">#REF!</definedName>
    <definedName name="_bdm.BA28642AE4A04234A5D6B6AFB9E884B6.edm" localSheetId="16" hidden="1">#REF!</definedName>
    <definedName name="_bdm.BA28642AE4A04234A5D6B6AFB9E884B6.edm" localSheetId="13" hidden="1">#REF!</definedName>
    <definedName name="_bdm.BA28642AE4A04234A5D6B6AFB9E884B6.edm" localSheetId="1" hidden="1">#REF!</definedName>
    <definedName name="_bdm.BA28642AE4A04234A5D6B6AFB9E884B6.edm" hidden="1">#REF!</definedName>
    <definedName name="_bdm.BB595E94E6C54F62A067B575293B29D3.edm" localSheetId="15" hidden="1">#REF!</definedName>
    <definedName name="_bdm.BB595E94E6C54F62A067B575293B29D3.edm" localSheetId="16" hidden="1">#REF!</definedName>
    <definedName name="_bdm.BB595E94E6C54F62A067B575293B29D3.edm" localSheetId="13" hidden="1">#REF!</definedName>
    <definedName name="_bdm.BB595E94E6C54F62A067B575293B29D3.edm" localSheetId="1" hidden="1">#REF!</definedName>
    <definedName name="_bdm.BB595E94E6C54F62A067B575293B29D3.edm" hidden="1">#REF!</definedName>
    <definedName name="_bdm.BBF8C299E8134A6FA76EE6273F798579.edm" localSheetId="15" hidden="1">#REF!</definedName>
    <definedName name="_bdm.BBF8C299E8134A6FA76EE6273F798579.edm" localSheetId="16" hidden="1">#REF!</definedName>
    <definedName name="_bdm.BBF8C299E8134A6FA76EE6273F798579.edm" localSheetId="13" hidden="1">#REF!</definedName>
    <definedName name="_bdm.BBF8C299E8134A6FA76EE6273F798579.edm" localSheetId="1" hidden="1">#REF!</definedName>
    <definedName name="_bdm.BBF8C299E8134A6FA76EE6273F798579.edm" hidden="1">#REF!</definedName>
    <definedName name="_bdm.BBF9097E38334A8097AE2E6DCE4E5701.edm" localSheetId="15" hidden="1">#REF!</definedName>
    <definedName name="_bdm.BBF9097E38334A8097AE2E6DCE4E5701.edm" localSheetId="16" hidden="1">#REF!</definedName>
    <definedName name="_bdm.BBF9097E38334A8097AE2E6DCE4E5701.edm" localSheetId="13" hidden="1">#REF!</definedName>
    <definedName name="_bdm.BBF9097E38334A8097AE2E6DCE4E5701.edm" localSheetId="1" hidden="1">#REF!</definedName>
    <definedName name="_bdm.BBF9097E38334A8097AE2E6DCE4E5701.edm" hidden="1">#REF!</definedName>
    <definedName name="_bdm.BC3CC9CEDC5C46CCA297B06625354C32.edm" localSheetId="15" hidden="1">#REF!</definedName>
    <definedName name="_bdm.BC3CC9CEDC5C46CCA297B06625354C32.edm" localSheetId="16" hidden="1">#REF!</definedName>
    <definedName name="_bdm.BC3CC9CEDC5C46CCA297B06625354C32.edm" localSheetId="13" hidden="1">#REF!</definedName>
    <definedName name="_bdm.BC3CC9CEDC5C46CCA297B06625354C32.edm" localSheetId="1" hidden="1">#REF!</definedName>
    <definedName name="_bdm.BC3CC9CEDC5C46CCA297B06625354C32.edm" hidden="1">#REF!</definedName>
    <definedName name="_bdm.BC456DB612C341629908CE4380F345DE.edm" localSheetId="15" hidden="1">#REF!</definedName>
    <definedName name="_bdm.BC456DB612C341629908CE4380F345DE.edm" localSheetId="16" hidden="1">#REF!</definedName>
    <definedName name="_bdm.BC456DB612C341629908CE4380F345DE.edm" localSheetId="13" hidden="1">#REF!</definedName>
    <definedName name="_bdm.BC456DB612C341629908CE4380F345DE.edm" localSheetId="1" hidden="1">#REF!</definedName>
    <definedName name="_bdm.BC456DB612C341629908CE4380F345DE.edm" hidden="1">#REF!</definedName>
    <definedName name="_bdm.BCF06E7CF0154D9EA349FA47BD25417D.edm" localSheetId="15" hidden="1">#REF!</definedName>
    <definedName name="_bdm.BCF06E7CF0154D9EA349FA47BD25417D.edm" localSheetId="16" hidden="1">#REF!</definedName>
    <definedName name="_bdm.BCF06E7CF0154D9EA349FA47BD25417D.edm" localSheetId="13" hidden="1">#REF!</definedName>
    <definedName name="_bdm.BCF06E7CF0154D9EA349FA47BD25417D.edm" localSheetId="1" hidden="1">#REF!</definedName>
    <definedName name="_bdm.BCF06E7CF0154D9EA349FA47BD25417D.edm" hidden="1">#REF!</definedName>
    <definedName name="_bdm.BD08DCA1CD664E39BAD12437DA5525BF.edm" localSheetId="15" hidden="1">#REF!</definedName>
    <definedName name="_bdm.BD08DCA1CD664E39BAD12437DA5525BF.edm" localSheetId="16" hidden="1">#REF!</definedName>
    <definedName name="_bdm.BD08DCA1CD664E39BAD12437DA5525BF.edm" localSheetId="13" hidden="1">#REF!</definedName>
    <definedName name="_bdm.BD08DCA1CD664E39BAD12437DA5525BF.edm" localSheetId="1" hidden="1">#REF!</definedName>
    <definedName name="_bdm.BD08DCA1CD664E39BAD12437DA5525BF.edm" hidden="1">#REF!</definedName>
    <definedName name="_bdm.BD19EAF77BF640FEBEEA234D3A18CD3B.edm" localSheetId="15" hidden="1">#REF!</definedName>
    <definedName name="_bdm.BD19EAF77BF640FEBEEA234D3A18CD3B.edm" localSheetId="16" hidden="1">#REF!</definedName>
    <definedName name="_bdm.BD19EAF77BF640FEBEEA234D3A18CD3B.edm" localSheetId="13" hidden="1">#REF!</definedName>
    <definedName name="_bdm.BD19EAF77BF640FEBEEA234D3A18CD3B.edm" localSheetId="1" hidden="1">#REF!</definedName>
    <definedName name="_bdm.BD19EAF77BF640FEBEEA234D3A18CD3B.edm" hidden="1">#REF!</definedName>
    <definedName name="_bdm.BD35ABB976F04BE89D36619AD70A855B.edm" localSheetId="15" hidden="1">#REF!</definedName>
    <definedName name="_bdm.BD35ABB976F04BE89D36619AD70A855B.edm" localSheetId="16" hidden="1">#REF!</definedName>
    <definedName name="_bdm.BD35ABB976F04BE89D36619AD70A855B.edm" localSheetId="13" hidden="1">#REF!</definedName>
    <definedName name="_bdm.BD35ABB976F04BE89D36619AD70A855B.edm" localSheetId="1" hidden="1">#REF!</definedName>
    <definedName name="_bdm.BD35ABB976F04BE89D36619AD70A855B.edm" hidden="1">#REF!</definedName>
    <definedName name="_bdm.BD4EC79CD6674B41885B164E7A35F9E8.edm" localSheetId="15" hidden="1">#REF!</definedName>
    <definedName name="_bdm.BD4EC79CD6674B41885B164E7A35F9E8.edm" localSheetId="16" hidden="1">#REF!</definedName>
    <definedName name="_bdm.BD4EC79CD6674B41885B164E7A35F9E8.edm" localSheetId="13" hidden="1">#REF!</definedName>
    <definedName name="_bdm.BD4EC79CD6674B41885B164E7A35F9E8.edm" localSheetId="1" hidden="1">#REF!</definedName>
    <definedName name="_bdm.BD4EC79CD6674B41885B164E7A35F9E8.edm" hidden="1">#REF!</definedName>
    <definedName name="_bdm.BD4F0A8F8B134C2C855DA060D69CB70B.edm" localSheetId="15" hidden="1">#REF!</definedName>
    <definedName name="_bdm.BD4F0A8F8B134C2C855DA060D69CB70B.edm" localSheetId="16" hidden="1">#REF!</definedName>
    <definedName name="_bdm.BD4F0A8F8B134C2C855DA060D69CB70B.edm" localSheetId="13" hidden="1">#REF!</definedName>
    <definedName name="_bdm.BD4F0A8F8B134C2C855DA060D69CB70B.edm" localSheetId="1" hidden="1">#REF!</definedName>
    <definedName name="_bdm.BD4F0A8F8B134C2C855DA060D69CB70B.edm" hidden="1">#REF!</definedName>
    <definedName name="_bdm.BD5345B0180740308ABDC844C791F52E.edm" localSheetId="15" hidden="1">#REF!</definedName>
    <definedName name="_bdm.BD5345B0180740308ABDC844C791F52E.edm" localSheetId="16" hidden="1">#REF!</definedName>
    <definedName name="_bdm.BD5345B0180740308ABDC844C791F52E.edm" localSheetId="13" hidden="1">#REF!</definedName>
    <definedName name="_bdm.BD5345B0180740308ABDC844C791F52E.edm" localSheetId="1" hidden="1">#REF!</definedName>
    <definedName name="_bdm.BD5345B0180740308ABDC844C791F52E.edm" hidden="1">#REF!</definedName>
    <definedName name="_bdm.BD65989045304C23A026C1657BD487F9.edm" localSheetId="15" hidden="1">#REF!</definedName>
    <definedName name="_bdm.BD65989045304C23A026C1657BD487F9.edm" localSheetId="16" hidden="1">#REF!</definedName>
    <definedName name="_bdm.BD65989045304C23A026C1657BD487F9.edm" localSheetId="13" hidden="1">#REF!</definedName>
    <definedName name="_bdm.BD65989045304C23A026C1657BD487F9.edm" localSheetId="1" hidden="1">#REF!</definedName>
    <definedName name="_bdm.BD65989045304C23A026C1657BD487F9.edm" hidden="1">#REF!</definedName>
    <definedName name="_bdm.BDC7B579740147DFBF5CCC90E586EA14.edm" localSheetId="15" hidden="1">#REF!</definedName>
    <definedName name="_bdm.BDC7B579740147DFBF5CCC90E586EA14.edm" localSheetId="16" hidden="1">#REF!</definedName>
    <definedName name="_bdm.BDC7B579740147DFBF5CCC90E586EA14.edm" localSheetId="13" hidden="1">#REF!</definedName>
    <definedName name="_bdm.BDC7B579740147DFBF5CCC90E586EA14.edm" localSheetId="1" hidden="1">#REF!</definedName>
    <definedName name="_bdm.BDC7B579740147DFBF5CCC90E586EA14.edm" hidden="1">#REF!</definedName>
    <definedName name="_bdm.BE3EF50DE36146778DAEE57FD153959B.edm" localSheetId="15" hidden="1">#REF!</definedName>
    <definedName name="_bdm.BE3EF50DE36146778DAEE57FD153959B.edm" localSheetId="16" hidden="1">#REF!</definedName>
    <definedName name="_bdm.BE3EF50DE36146778DAEE57FD153959B.edm" localSheetId="13" hidden="1">#REF!</definedName>
    <definedName name="_bdm.BE3EF50DE36146778DAEE57FD153959B.edm" localSheetId="1" hidden="1">#REF!</definedName>
    <definedName name="_bdm.BE3EF50DE36146778DAEE57FD153959B.edm" hidden="1">#REF!</definedName>
    <definedName name="_bdm.BE4BC6B076CE4648894E432BD4BEDC16.edm" localSheetId="15" hidden="1">#REF!</definedName>
    <definedName name="_bdm.BE4BC6B076CE4648894E432BD4BEDC16.edm" localSheetId="16" hidden="1">#REF!</definedName>
    <definedName name="_bdm.BE4BC6B076CE4648894E432BD4BEDC16.edm" localSheetId="13" hidden="1">#REF!</definedName>
    <definedName name="_bdm.BE4BC6B076CE4648894E432BD4BEDC16.edm" localSheetId="1" hidden="1">#REF!</definedName>
    <definedName name="_bdm.BE4BC6B076CE4648894E432BD4BEDC16.edm" hidden="1">#REF!</definedName>
    <definedName name="_bdm.BEE4FB908CB048B78E9D37956A5DD1D4.edm" localSheetId="15" hidden="1">#REF!</definedName>
    <definedName name="_bdm.BEE4FB908CB048B78E9D37956A5DD1D4.edm" localSheetId="16" hidden="1">#REF!</definedName>
    <definedName name="_bdm.BEE4FB908CB048B78E9D37956A5DD1D4.edm" localSheetId="13" hidden="1">#REF!</definedName>
    <definedName name="_bdm.BEE4FB908CB048B78E9D37956A5DD1D4.edm" localSheetId="1" hidden="1">#REF!</definedName>
    <definedName name="_bdm.BEE4FB908CB048B78E9D37956A5DD1D4.edm" hidden="1">#REF!</definedName>
    <definedName name="_bdm.BF5EC0F8B6B448C49F7F66E1E4BD13D1.edm" localSheetId="15" hidden="1">#REF!</definedName>
    <definedName name="_bdm.BF5EC0F8B6B448C49F7F66E1E4BD13D1.edm" localSheetId="16" hidden="1">#REF!</definedName>
    <definedName name="_bdm.BF5EC0F8B6B448C49F7F66E1E4BD13D1.edm" localSheetId="13" hidden="1">#REF!</definedName>
    <definedName name="_bdm.BF5EC0F8B6B448C49F7F66E1E4BD13D1.edm" localSheetId="1" hidden="1">#REF!</definedName>
    <definedName name="_bdm.BF5EC0F8B6B448C49F7F66E1E4BD13D1.edm" hidden="1">#REF!</definedName>
    <definedName name="_bdm.BFEEB55270FF446FACC36AF6EC1EA3CE.edm" localSheetId="15" hidden="1">#REF!</definedName>
    <definedName name="_bdm.BFEEB55270FF446FACC36AF6EC1EA3CE.edm" localSheetId="16" hidden="1">#REF!</definedName>
    <definedName name="_bdm.BFEEB55270FF446FACC36AF6EC1EA3CE.edm" localSheetId="13" hidden="1">#REF!</definedName>
    <definedName name="_bdm.BFEEB55270FF446FACC36AF6EC1EA3CE.edm" localSheetId="1" hidden="1">#REF!</definedName>
    <definedName name="_bdm.BFEEB55270FF446FACC36AF6EC1EA3CE.edm" hidden="1">#REF!</definedName>
    <definedName name="_bdm.C0FB05557D174697A765184770831152.edm" localSheetId="15" hidden="1">#REF!</definedName>
    <definedName name="_bdm.C0FB05557D174697A765184770831152.edm" localSheetId="16" hidden="1">#REF!</definedName>
    <definedName name="_bdm.C0FB05557D174697A765184770831152.edm" localSheetId="13" hidden="1">#REF!</definedName>
    <definedName name="_bdm.C0FB05557D174697A765184770831152.edm" localSheetId="1" hidden="1">#REF!</definedName>
    <definedName name="_bdm.C0FB05557D174697A765184770831152.edm" hidden="1">#REF!</definedName>
    <definedName name="_bdm.C16FDCC0E46749588DC82CF46C125359.edm" localSheetId="15" hidden="1">#REF!</definedName>
    <definedName name="_bdm.C16FDCC0E46749588DC82CF46C125359.edm" localSheetId="16" hidden="1">#REF!</definedName>
    <definedName name="_bdm.C16FDCC0E46749588DC82CF46C125359.edm" localSheetId="13" hidden="1">#REF!</definedName>
    <definedName name="_bdm.C16FDCC0E46749588DC82CF46C125359.edm" localSheetId="1" hidden="1">#REF!</definedName>
    <definedName name="_bdm.C16FDCC0E46749588DC82CF46C125359.edm" hidden="1">#REF!</definedName>
    <definedName name="_bdm.C1975F27DA1A497C89CA935A42AD807D.edm" localSheetId="15" hidden="1">#REF!</definedName>
    <definedName name="_bdm.C1975F27DA1A497C89CA935A42AD807D.edm" localSheetId="16" hidden="1">#REF!</definedName>
    <definedName name="_bdm.C1975F27DA1A497C89CA935A42AD807D.edm" localSheetId="13" hidden="1">#REF!</definedName>
    <definedName name="_bdm.C1975F27DA1A497C89CA935A42AD807D.edm" localSheetId="1" hidden="1">#REF!</definedName>
    <definedName name="_bdm.C1975F27DA1A497C89CA935A42AD807D.edm" hidden="1">#REF!</definedName>
    <definedName name="_bdm.C1D37022ED6948ED9E8DA95B248083C2.edm" localSheetId="15" hidden="1">#REF!</definedName>
    <definedName name="_bdm.C1D37022ED6948ED9E8DA95B248083C2.edm" localSheetId="16" hidden="1">#REF!</definedName>
    <definedName name="_bdm.C1D37022ED6948ED9E8DA95B248083C2.edm" localSheetId="13" hidden="1">#REF!</definedName>
    <definedName name="_bdm.C1D37022ED6948ED9E8DA95B248083C2.edm" localSheetId="1" hidden="1">#REF!</definedName>
    <definedName name="_bdm.C1D37022ED6948ED9E8DA95B248083C2.edm" hidden="1">#REF!</definedName>
    <definedName name="_bdm.C25423F00DA448E48550C87849A3CDC4.edm" localSheetId="15" hidden="1">#REF!</definedName>
    <definedName name="_bdm.C25423F00DA448E48550C87849A3CDC4.edm" localSheetId="16" hidden="1">#REF!</definedName>
    <definedName name="_bdm.C25423F00DA448E48550C87849A3CDC4.edm" localSheetId="13" hidden="1">#REF!</definedName>
    <definedName name="_bdm.C25423F00DA448E48550C87849A3CDC4.edm" localSheetId="1" hidden="1">#REF!</definedName>
    <definedName name="_bdm.C25423F00DA448E48550C87849A3CDC4.edm" hidden="1">#REF!</definedName>
    <definedName name="_bdm.C3126E557DB644B49CBAB9560D816FA0.edm" localSheetId="15" hidden="1">#REF!</definedName>
    <definedName name="_bdm.C3126E557DB644B49CBAB9560D816FA0.edm" localSheetId="16" hidden="1">#REF!</definedName>
    <definedName name="_bdm.C3126E557DB644B49CBAB9560D816FA0.edm" localSheetId="13" hidden="1">#REF!</definedName>
    <definedName name="_bdm.C3126E557DB644B49CBAB9560D816FA0.edm" localSheetId="1" hidden="1">#REF!</definedName>
    <definedName name="_bdm.C3126E557DB644B49CBAB9560D816FA0.edm" hidden="1">#REF!</definedName>
    <definedName name="_bdm.C33CBC0667A2448BB7EF1C840AA83B10.edm" localSheetId="15" hidden="1">#REF!</definedName>
    <definedName name="_bdm.C33CBC0667A2448BB7EF1C840AA83B10.edm" localSheetId="16" hidden="1">#REF!</definedName>
    <definedName name="_bdm.C33CBC0667A2448BB7EF1C840AA83B10.edm" localSheetId="13" hidden="1">#REF!</definedName>
    <definedName name="_bdm.C33CBC0667A2448BB7EF1C840AA83B10.edm" localSheetId="1" hidden="1">#REF!</definedName>
    <definedName name="_bdm.C33CBC0667A2448BB7EF1C840AA83B10.edm" hidden="1">#REF!</definedName>
    <definedName name="_bdm.C3C5DD1EDBB0459D8287CA177532854C.edm" localSheetId="15" hidden="1">#REF!</definedName>
    <definedName name="_bdm.C3C5DD1EDBB0459D8287CA177532854C.edm" localSheetId="16" hidden="1">#REF!</definedName>
    <definedName name="_bdm.C3C5DD1EDBB0459D8287CA177532854C.edm" localSheetId="13" hidden="1">#REF!</definedName>
    <definedName name="_bdm.C3C5DD1EDBB0459D8287CA177532854C.edm" localSheetId="1" hidden="1">#REF!</definedName>
    <definedName name="_bdm.C3C5DD1EDBB0459D8287CA177532854C.edm" hidden="1">#REF!</definedName>
    <definedName name="_bdm.C3DF6C3E2A0B4CF79504B010ECED0997.edm" localSheetId="15" hidden="1">#REF!</definedName>
    <definedName name="_bdm.C3DF6C3E2A0B4CF79504B010ECED0997.edm" localSheetId="16" hidden="1">#REF!</definedName>
    <definedName name="_bdm.C3DF6C3E2A0B4CF79504B010ECED0997.edm" localSheetId="13" hidden="1">#REF!</definedName>
    <definedName name="_bdm.C3DF6C3E2A0B4CF79504B010ECED0997.edm" localSheetId="1" hidden="1">#REF!</definedName>
    <definedName name="_bdm.C3DF6C3E2A0B4CF79504B010ECED0997.edm" hidden="1">#REF!</definedName>
    <definedName name="_bdm.C3FA4C2CD30547DFAE9E636DE3096EC1.edm" localSheetId="15" hidden="1">#REF!</definedName>
    <definedName name="_bdm.C3FA4C2CD30547DFAE9E636DE3096EC1.edm" localSheetId="16" hidden="1">#REF!</definedName>
    <definedName name="_bdm.C3FA4C2CD30547DFAE9E636DE3096EC1.edm" localSheetId="13" hidden="1">#REF!</definedName>
    <definedName name="_bdm.C3FA4C2CD30547DFAE9E636DE3096EC1.edm" localSheetId="1" hidden="1">#REF!</definedName>
    <definedName name="_bdm.C3FA4C2CD30547DFAE9E636DE3096EC1.edm" hidden="1">#REF!</definedName>
    <definedName name="_bdm.C414042ABF8E420DB5A74B0C1200323D.edm" localSheetId="15" hidden="1">#REF!</definedName>
    <definedName name="_bdm.C414042ABF8E420DB5A74B0C1200323D.edm" localSheetId="16" hidden="1">#REF!</definedName>
    <definedName name="_bdm.C414042ABF8E420DB5A74B0C1200323D.edm" localSheetId="13" hidden="1">#REF!</definedName>
    <definedName name="_bdm.C414042ABF8E420DB5A74B0C1200323D.edm" localSheetId="1" hidden="1">#REF!</definedName>
    <definedName name="_bdm.C414042ABF8E420DB5A74B0C1200323D.edm" hidden="1">#REF!</definedName>
    <definedName name="_bdm.C43760E4CACA4D43B459D9C55A4CCE28.edm" localSheetId="15" hidden="1">#REF!</definedName>
    <definedName name="_bdm.C43760E4CACA4D43B459D9C55A4CCE28.edm" localSheetId="16" hidden="1">#REF!</definedName>
    <definedName name="_bdm.C43760E4CACA4D43B459D9C55A4CCE28.edm" localSheetId="13" hidden="1">#REF!</definedName>
    <definedName name="_bdm.C43760E4CACA4D43B459D9C55A4CCE28.edm" localSheetId="1" hidden="1">#REF!</definedName>
    <definedName name="_bdm.C43760E4CACA4D43B459D9C55A4CCE28.edm" hidden="1">#REF!</definedName>
    <definedName name="_bdm.C521A012CA79450CB5B0C4B07B04B937.edm" localSheetId="15" hidden="1">#REF!</definedName>
    <definedName name="_bdm.C521A012CA79450CB5B0C4B07B04B937.edm" localSheetId="16" hidden="1">#REF!</definedName>
    <definedName name="_bdm.C521A012CA79450CB5B0C4B07B04B937.edm" localSheetId="13" hidden="1">#REF!</definedName>
    <definedName name="_bdm.C521A012CA79450CB5B0C4B07B04B937.edm" localSheetId="1" hidden="1">#REF!</definedName>
    <definedName name="_bdm.C521A012CA79450CB5B0C4B07B04B937.edm" hidden="1">#REF!</definedName>
    <definedName name="_bdm.C523E54792244E8492E53A0160764E16.edm" localSheetId="15" hidden="1">#REF!</definedName>
    <definedName name="_bdm.C523E54792244E8492E53A0160764E16.edm" localSheetId="16" hidden="1">#REF!</definedName>
    <definedName name="_bdm.C523E54792244E8492E53A0160764E16.edm" localSheetId="13" hidden="1">#REF!</definedName>
    <definedName name="_bdm.C523E54792244E8492E53A0160764E16.edm" localSheetId="1" hidden="1">#REF!</definedName>
    <definedName name="_bdm.C523E54792244E8492E53A0160764E16.edm" hidden="1">#REF!</definedName>
    <definedName name="_bdm.C533A5098F95484288DA2565ABE12ABF.edm" localSheetId="15" hidden="1">#REF!</definedName>
    <definedName name="_bdm.C533A5098F95484288DA2565ABE12ABF.edm" localSheetId="16" hidden="1">#REF!</definedName>
    <definedName name="_bdm.C533A5098F95484288DA2565ABE12ABF.edm" localSheetId="13" hidden="1">#REF!</definedName>
    <definedName name="_bdm.C533A5098F95484288DA2565ABE12ABF.edm" localSheetId="1" hidden="1">#REF!</definedName>
    <definedName name="_bdm.C533A5098F95484288DA2565ABE12ABF.edm" hidden="1">#REF!</definedName>
    <definedName name="_bdm.C5F888659E714D0491D8443F3CC53DFC.edm" localSheetId="15" hidden="1">#REF!</definedName>
    <definedName name="_bdm.C5F888659E714D0491D8443F3CC53DFC.edm" localSheetId="16" hidden="1">#REF!</definedName>
    <definedName name="_bdm.C5F888659E714D0491D8443F3CC53DFC.edm" localSheetId="13" hidden="1">#REF!</definedName>
    <definedName name="_bdm.C5F888659E714D0491D8443F3CC53DFC.edm" localSheetId="1" hidden="1">#REF!</definedName>
    <definedName name="_bdm.C5F888659E714D0491D8443F3CC53DFC.edm" hidden="1">#REF!</definedName>
    <definedName name="_bdm.C63FE7A79BA649ED8E9EA84B300AF3AD.edm" localSheetId="15" hidden="1">#REF!</definedName>
    <definedName name="_bdm.C63FE7A79BA649ED8E9EA84B300AF3AD.edm" localSheetId="16" hidden="1">#REF!</definedName>
    <definedName name="_bdm.C63FE7A79BA649ED8E9EA84B300AF3AD.edm" localSheetId="13" hidden="1">#REF!</definedName>
    <definedName name="_bdm.C63FE7A79BA649ED8E9EA84B300AF3AD.edm" localSheetId="1" hidden="1">#REF!</definedName>
    <definedName name="_bdm.C63FE7A79BA649ED8E9EA84B300AF3AD.edm" hidden="1">#REF!</definedName>
    <definedName name="_bdm.C66BB5FBBCF14C4C99B6B61A57B0B0DB.edm" localSheetId="15" hidden="1">#REF!</definedName>
    <definedName name="_bdm.C66BB5FBBCF14C4C99B6B61A57B0B0DB.edm" localSheetId="16" hidden="1">#REF!</definedName>
    <definedName name="_bdm.C66BB5FBBCF14C4C99B6B61A57B0B0DB.edm" localSheetId="13" hidden="1">#REF!</definedName>
    <definedName name="_bdm.C66BB5FBBCF14C4C99B6B61A57B0B0DB.edm" localSheetId="1" hidden="1">#REF!</definedName>
    <definedName name="_bdm.C66BB5FBBCF14C4C99B6B61A57B0B0DB.edm" hidden="1">#REF!</definedName>
    <definedName name="_bdm.C6E70611CD294D18B531B9DB5A632740.edm" localSheetId="15" hidden="1">#REF!</definedName>
    <definedName name="_bdm.C6E70611CD294D18B531B9DB5A632740.edm" localSheetId="16" hidden="1">#REF!</definedName>
    <definedName name="_bdm.C6E70611CD294D18B531B9DB5A632740.edm" localSheetId="13" hidden="1">#REF!</definedName>
    <definedName name="_bdm.C6E70611CD294D18B531B9DB5A632740.edm" localSheetId="1" hidden="1">#REF!</definedName>
    <definedName name="_bdm.C6E70611CD294D18B531B9DB5A632740.edm" hidden="1">#REF!</definedName>
    <definedName name="_bdm.C72BE31A36E44257A13749DC868B7B6E.edm" localSheetId="15" hidden="1">#REF!</definedName>
    <definedName name="_bdm.C72BE31A36E44257A13749DC868B7B6E.edm" localSheetId="16" hidden="1">#REF!</definedName>
    <definedName name="_bdm.C72BE31A36E44257A13749DC868B7B6E.edm" localSheetId="13" hidden="1">#REF!</definedName>
    <definedName name="_bdm.C72BE31A36E44257A13749DC868B7B6E.edm" localSheetId="1" hidden="1">#REF!</definedName>
    <definedName name="_bdm.C72BE31A36E44257A13749DC868B7B6E.edm" hidden="1">#REF!</definedName>
    <definedName name="_bdm.C753B336E6BC44EF9EFE2232E857F33C.edm" localSheetId="15" hidden="1">#REF!</definedName>
    <definedName name="_bdm.C753B336E6BC44EF9EFE2232E857F33C.edm" localSheetId="16" hidden="1">#REF!</definedName>
    <definedName name="_bdm.C753B336E6BC44EF9EFE2232E857F33C.edm" localSheetId="13" hidden="1">#REF!</definedName>
    <definedName name="_bdm.C753B336E6BC44EF9EFE2232E857F33C.edm" localSheetId="1" hidden="1">#REF!</definedName>
    <definedName name="_bdm.C753B336E6BC44EF9EFE2232E857F33C.edm" hidden="1">#REF!</definedName>
    <definedName name="_bdm.C75E70C2D0794AE783CC0DAB1356029B.edm" localSheetId="15" hidden="1">#REF!</definedName>
    <definedName name="_bdm.C75E70C2D0794AE783CC0DAB1356029B.edm" localSheetId="16" hidden="1">#REF!</definedName>
    <definedName name="_bdm.C75E70C2D0794AE783CC0DAB1356029B.edm" localSheetId="13" hidden="1">#REF!</definedName>
    <definedName name="_bdm.C75E70C2D0794AE783CC0DAB1356029B.edm" localSheetId="1" hidden="1">#REF!</definedName>
    <definedName name="_bdm.C75E70C2D0794AE783CC0DAB1356029B.edm" hidden="1">#REF!</definedName>
    <definedName name="_bdm.C79BCEA46F154D30B894894A3C0FB772.edm" localSheetId="15" hidden="1">#REF!</definedName>
    <definedName name="_bdm.C79BCEA46F154D30B894894A3C0FB772.edm" localSheetId="16" hidden="1">#REF!</definedName>
    <definedName name="_bdm.C79BCEA46F154D30B894894A3C0FB772.edm" localSheetId="13" hidden="1">#REF!</definedName>
    <definedName name="_bdm.C79BCEA46F154D30B894894A3C0FB772.edm" localSheetId="1" hidden="1">#REF!</definedName>
    <definedName name="_bdm.C79BCEA46F154D30B894894A3C0FB772.edm" hidden="1">#REF!</definedName>
    <definedName name="_bdm.C83F8612EC4847B6B8B222E1E93330FA.edm" localSheetId="15" hidden="1">#REF!</definedName>
    <definedName name="_bdm.C83F8612EC4847B6B8B222E1E93330FA.edm" localSheetId="16" hidden="1">#REF!</definedName>
    <definedName name="_bdm.C83F8612EC4847B6B8B222E1E93330FA.edm" localSheetId="13" hidden="1">#REF!</definedName>
    <definedName name="_bdm.C83F8612EC4847B6B8B222E1E93330FA.edm" localSheetId="1" hidden="1">#REF!</definedName>
    <definedName name="_bdm.C83F8612EC4847B6B8B222E1E93330FA.edm" hidden="1">#REF!</definedName>
    <definedName name="_bdm.C89CFD9391414015962BDC5385F38FCC.edm" localSheetId="15" hidden="1">#REF!</definedName>
    <definedName name="_bdm.C89CFD9391414015962BDC5385F38FCC.edm" localSheetId="16" hidden="1">#REF!</definedName>
    <definedName name="_bdm.C89CFD9391414015962BDC5385F38FCC.edm" localSheetId="13" hidden="1">#REF!</definedName>
    <definedName name="_bdm.C89CFD9391414015962BDC5385F38FCC.edm" localSheetId="1" hidden="1">#REF!</definedName>
    <definedName name="_bdm.C89CFD9391414015962BDC5385F38FCC.edm" hidden="1">#REF!</definedName>
    <definedName name="_bdm.C8F095EB484846A996F4F11B9D689163.edm" localSheetId="15" hidden="1">#REF!</definedName>
    <definedName name="_bdm.C8F095EB484846A996F4F11B9D689163.edm" localSheetId="16" hidden="1">#REF!</definedName>
    <definedName name="_bdm.C8F095EB484846A996F4F11B9D689163.edm" localSheetId="13" hidden="1">#REF!</definedName>
    <definedName name="_bdm.C8F095EB484846A996F4F11B9D689163.edm" localSheetId="1" hidden="1">#REF!</definedName>
    <definedName name="_bdm.C8F095EB484846A996F4F11B9D689163.edm" hidden="1">#REF!</definedName>
    <definedName name="_bdm.CA30566E58C542E58B461EF36DD8F6B4.edm" localSheetId="15" hidden="1">#REF!</definedName>
    <definedName name="_bdm.CA30566E58C542E58B461EF36DD8F6B4.edm" localSheetId="16" hidden="1">#REF!</definedName>
    <definedName name="_bdm.CA30566E58C542E58B461EF36DD8F6B4.edm" localSheetId="13" hidden="1">#REF!</definedName>
    <definedName name="_bdm.CA30566E58C542E58B461EF36DD8F6B4.edm" localSheetId="1" hidden="1">#REF!</definedName>
    <definedName name="_bdm.CA30566E58C542E58B461EF36DD8F6B4.edm" hidden="1">#REF!</definedName>
    <definedName name="_bdm.CA31375448B34733B04CBC8C81813798.edm" localSheetId="15" hidden="1">#REF!</definedName>
    <definedName name="_bdm.CA31375448B34733B04CBC8C81813798.edm" localSheetId="16" hidden="1">#REF!</definedName>
    <definedName name="_bdm.CA31375448B34733B04CBC8C81813798.edm" localSheetId="13" hidden="1">#REF!</definedName>
    <definedName name="_bdm.CA31375448B34733B04CBC8C81813798.edm" localSheetId="1" hidden="1">#REF!</definedName>
    <definedName name="_bdm.CA31375448B34733B04CBC8C81813798.edm" hidden="1">#REF!</definedName>
    <definedName name="_bdm.CA65409824AE4A23B674A6FD0F2189AA.edm" localSheetId="15" hidden="1">#REF!</definedName>
    <definedName name="_bdm.CA65409824AE4A23B674A6FD0F2189AA.edm" localSheetId="16" hidden="1">#REF!</definedName>
    <definedName name="_bdm.CA65409824AE4A23B674A6FD0F2189AA.edm" localSheetId="13" hidden="1">#REF!</definedName>
    <definedName name="_bdm.CA65409824AE4A23B674A6FD0F2189AA.edm" localSheetId="1" hidden="1">#REF!</definedName>
    <definedName name="_bdm.CA65409824AE4A23B674A6FD0F2189AA.edm" hidden="1">#REF!</definedName>
    <definedName name="_bdm.CB15FF872CC94FB69873CF61C6EE2E5D.edm" localSheetId="15" hidden="1">#REF!</definedName>
    <definedName name="_bdm.CB15FF872CC94FB69873CF61C6EE2E5D.edm" localSheetId="16" hidden="1">#REF!</definedName>
    <definedName name="_bdm.CB15FF872CC94FB69873CF61C6EE2E5D.edm" localSheetId="13" hidden="1">#REF!</definedName>
    <definedName name="_bdm.CB15FF872CC94FB69873CF61C6EE2E5D.edm" localSheetId="1" hidden="1">#REF!</definedName>
    <definedName name="_bdm.CB15FF872CC94FB69873CF61C6EE2E5D.edm" hidden="1">#REF!</definedName>
    <definedName name="_bdm.CB45369C15B64815ACBBB9988D1F37DD.edm" localSheetId="15" hidden="1">#REF!</definedName>
    <definedName name="_bdm.CB45369C15B64815ACBBB9988D1F37DD.edm" localSheetId="16" hidden="1">#REF!</definedName>
    <definedName name="_bdm.CB45369C15B64815ACBBB9988D1F37DD.edm" localSheetId="13" hidden="1">#REF!</definedName>
    <definedName name="_bdm.CB45369C15B64815ACBBB9988D1F37DD.edm" localSheetId="1" hidden="1">#REF!</definedName>
    <definedName name="_bdm.CB45369C15B64815ACBBB9988D1F37DD.edm" hidden="1">#REF!</definedName>
    <definedName name="_bdm.CC889B9318BF4C3AB31807E52EF10B2D.edm" localSheetId="15" hidden="1">#REF!</definedName>
    <definedName name="_bdm.CC889B9318BF4C3AB31807E52EF10B2D.edm" localSheetId="16" hidden="1">#REF!</definedName>
    <definedName name="_bdm.CC889B9318BF4C3AB31807E52EF10B2D.edm" localSheetId="13" hidden="1">#REF!</definedName>
    <definedName name="_bdm.CC889B9318BF4C3AB31807E52EF10B2D.edm" localSheetId="1" hidden="1">#REF!</definedName>
    <definedName name="_bdm.CC889B9318BF4C3AB31807E52EF10B2D.edm" hidden="1">#REF!</definedName>
    <definedName name="_bdm.CCA9D32D04424A7FBA65375DEF8E814D.edm" localSheetId="15" hidden="1">#REF!</definedName>
    <definedName name="_bdm.CCA9D32D04424A7FBA65375DEF8E814D.edm" localSheetId="16" hidden="1">#REF!</definedName>
    <definedName name="_bdm.CCA9D32D04424A7FBA65375DEF8E814D.edm" localSheetId="13" hidden="1">#REF!</definedName>
    <definedName name="_bdm.CCA9D32D04424A7FBA65375DEF8E814D.edm" localSheetId="1" hidden="1">#REF!</definedName>
    <definedName name="_bdm.CCA9D32D04424A7FBA65375DEF8E814D.edm" hidden="1">#REF!</definedName>
    <definedName name="_bdm.CCC0A907D94346C78A56EE8E1A7F35A7.edm" localSheetId="15" hidden="1">#REF!</definedName>
    <definedName name="_bdm.CCC0A907D94346C78A56EE8E1A7F35A7.edm" localSheetId="16" hidden="1">#REF!</definedName>
    <definedName name="_bdm.CCC0A907D94346C78A56EE8E1A7F35A7.edm" localSheetId="13" hidden="1">#REF!</definedName>
    <definedName name="_bdm.CCC0A907D94346C78A56EE8E1A7F35A7.edm" localSheetId="1" hidden="1">#REF!</definedName>
    <definedName name="_bdm.CCC0A907D94346C78A56EE8E1A7F35A7.edm" hidden="1">#REF!</definedName>
    <definedName name="_bdm.CCCF6A0F20144978A817DF35A000A745.edm" localSheetId="15" hidden="1">#REF!</definedName>
    <definedName name="_bdm.CCCF6A0F20144978A817DF35A000A745.edm" localSheetId="16" hidden="1">#REF!</definedName>
    <definedName name="_bdm.CCCF6A0F20144978A817DF35A000A745.edm" localSheetId="13" hidden="1">#REF!</definedName>
    <definedName name="_bdm.CCCF6A0F20144978A817DF35A000A745.edm" localSheetId="1" hidden="1">#REF!</definedName>
    <definedName name="_bdm.CCCF6A0F20144978A817DF35A000A745.edm" hidden="1">#REF!</definedName>
    <definedName name="_bdm.CCE3653E6D8B4CF494BC2CD2E4F35310.edm" localSheetId="15" hidden="1">#REF!</definedName>
    <definedName name="_bdm.CCE3653E6D8B4CF494BC2CD2E4F35310.edm" localSheetId="16" hidden="1">#REF!</definedName>
    <definedName name="_bdm.CCE3653E6D8B4CF494BC2CD2E4F35310.edm" localSheetId="13" hidden="1">#REF!</definedName>
    <definedName name="_bdm.CCE3653E6D8B4CF494BC2CD2E4F35310.edm" localSheetId="1" hidden="1">#REF!</definedName>
    <definedName name="_bdm.CCE3653E6D8B4CF494BC2CD2E4F35310.edm" hidden="1">#REF!</definedName>
    <definedName name="_bdm.CCF16E7647E64E48BF298EA7E5644971.edm" localSheetId="15" hidden="1">#REF!</definedName>
    <definedName name="_bdm.CCF16E7647E64E48BF298EA7E5644971.edm" localSheetId="16" hidden="1">#REF!</definedName>
    <definedName name="_bdm.CCF16E7647E64E48BF298EA7E5644971.edm" localSheetId="13" hidden="1">#REF!</definedName>
    <definedName name="_bdm.CCF16E7647E64E48BF298EA7E5644971.edm" localSheetId="1" hidden="1">#REF!</definedName>
    <definedName name="_bdm.CCF16E7647E64E48BF298EA7E5644971.edm" hidden="1">#REF!</definedName>
    <definedName name="_bdm.CD09B5DBF3A643DE933C54989D20DFA5.edm" localSheetId="15" hidden="1">#REF!</definedName>
    <definedName name="_bdm.CD09B5DBF3A643DE933C54989D20DFA5.edm" localSheetId="16" hidden="1">#REF!</definedName>
    <definedName name="_bdm.CD09B5DBF3A643DE933C54989D20DFA5.edm" localSheetId="13" hidden="1">#REF!</definedName>
    <definedName name="_bdm.CD09B5DBF3A643DE933C54989D20DFA5.edm" localSheetId="1" hidden="1">#REF!</definedName>
    <definedName name="_bdm.CD09B5DBF3A643DE933C54989D20DFA5.edm" hidden="1">#REF!</definedName>
    <definedName name="_bdm.CD2B903D7FEF4E81A3FC65CE6BB1D88D.edm" localSheetId="15" hidden="1">#REF!</definedName>
    <definedName name="_bdm.CD2B903D7FEF4E81A3FC65CE6BB1D88D.edm" localSheetId="16" hidden="1">#REF!</definedName>
    <definedName name="_bdm.CD2B903D7FEF4E81A3FC65CE6BB1D88D.edm" localSheetId="13" hidden="1">#REF!</definedName>
    <definedName name="_bdm.CD2B903D7FEF4E81A3FC65CE6BB1D88D.edm" localSheetId="1" hidden="1">#REF!</definedName>
    <definedName name="_bdm.CD2B903D7FEF4E81A3FC65CE6BB1D88D.edm" hidden="1">#REF!</definedName>
    <definedName name="_bdm.CD3BEE11BA75455FBB67CDFA54E7B8C0.edm" localSheetId="15" hidden="1">#REF!</definedName>
    <definedName name="_bdm.CD3BEE11BA75455FBB67CDFA54E7B8C0.edm" localSheetId="16" hidden="1">#REF!</definedName>
    <definedName name="_bdm.CD3BEE11BA75455FBB67CDFA54E7B8C0.edm" localSheetId="13" hidden="1">#REF!</definedName>
    <definedName name="_bdm.CD3BEE11BA75455FBB67CDFA54E7B8C0.edm" localSheetId="1" hidden="1">#REF!</definedName>
    <definedName name="_bdm.CD3BEE11BA75455FBB67CDFA54E7B8C0.edm" hidden="1">#REF!</definedName>
    <definedName name="_bdm.CD5D06D6E9974CF686AC38EDFEE67327.edm" localSheetId="15" hidden="1">#REF!</definedName>
    <definedName name="_bdm.CD5D06D6E9974CF686AC38EDFEE67327.edm" localSheetId="16" hidden="1">#REF!</definedName>
    <definedName name="_bdm.CD5D06D6E9974CF686AC38EDFEE67327.edm" localSheetId="13" hidden="1">#REF!</definedName>
    <definedName name="_bdm.CD5D06D6E9974CF686AC38EDFEE67327.edm" localSheetId="1" hidden="1">#REF!</definedName>
    <definedName name="_bdm.CD5D06D6E9974CF686AC38EDFEE67327.edm" hidden="1">#REF!</definedName>
    <definedName name="_bdm.CE9C11951E8444008F394E7B86F0547F.edm" localSheetId="15" hidden="1">#REF!</definedName>
    <definedName name="_bdm.CE9C11951E8444008F394E7B86F0547F.edm" localSheetId="16" hidden="1">#REF!</definedName>
    <definedName name="_bdm.CE9C11951E8444008F394E7B86F0547F.edm" localSheetId="13" hidden="1">#REF!</definedName>
    <definedName name="_bdm.CE9C11951E8444008F394E7B86F0547F.edm" localSheetId="1" hidden="1">#REF!</definedName>
    <definedName name="_bdm.CE9C11951E8444008F394E7B86F0547F.edm" hidden="1">#REF!</definedName>
    <definedName name="_bdm.CF4E933176E441ACB504C6F903AA8303.edm" localSheetId="15" hidden="1">#REF!</definedName>
    <definedName name="_bdm.CF4E933176E441ACB504C6F903AA8303.edm" localSheetId="16" hidden="1">#REF!</definedName>
    <definedName name="_bdm.CF4E933176E441ACB504C6F903AA8303.edm" localSheetId="13" hidden="1">#REF!</definedName>
    <definedName name="_bdm.CF4E933176E441ACB504C6F903AA8303.edm" localSheetId="1" hidden="1">#REF!</definedName>
    <definedName name="_bdm.CF4E933176E441ACB504C6F903AA8303.edm" hidden="1">#REF!</definedName>
    <definedName name="_bdm.CF632E0FDB654785AC4147D885F20CF9.edm" localSheetId="15" hidden="1">#REF!</definedName>
    <definedName name="_bdm.CF632E0FDB654785AC4147D885F20CF9.edm" localSheetId="16" hidden="1">#REF!</definedName>
    <definedName name="_bdm.CF632E0FDB654785AC4147D885F20CF9.edm" localSheetId="13" hidden="1">#REF!</definedName>
    <definedName name="_bdm.CF632E0FDB654785AC4147D885F20CF9.edm" localSheetId="1" hidden="1">#REF!</definedName>
    <definedName name="_bdm.CF632E0FDB654785AC4147D885F20CF9.edm" hidden="1">#REF!</definedName>
    <definedName name="_bdm.CF923DE70FB3452F858A57CB8434DC45.edm" localSheetId="15" hidden="1">#REF!</definedName>
    <definedName name="_bdm.CF923DE70FB3452F858A57CB8434DC45.edm" localSheetId="16" hidden="1">#REF!</definedName>
    <definedName name="_bdm.CF923DE70FB3452F858A57CB8434DC45.edm" localSheetId="13" hidden="1">#REF!</definedName>
    <definedName name="_bdm.CF923DE70FB3452F858A57CB8434DC45.edm" localSheetId="1" hidden="1">#REF!</definedName>
    <definedName name="_bdm.CF923DE70FB3452F858A57CB8434DC45.edm" hidden="1">#REF!</definedName>
    <definedName name="_bdm.D05EA1A3BB644FCF9A23485B277B6411.edm" localSheetId="15" hidden="1">#REF!</definedName>
    <definedName name="_bdm.D05EA1A3BB644FCF9A23485B277B6411.edm" localSheetId="16" hidden="1">#REF!</definedName>
    <definedName name="_bdm.D05EA1A3BB644FCF9A23485B277B6411.edm" localSheetId="13" hidden="1">#REF!</definedName>
    <definedName name="_bdm.D05EA1A3BB644FCF9A23485B277B6411.edm" localSheetId="1" hidden="1">#REF!</definedName>
    <definedName name="_bdm.D05EA1A3BB644FCF9A23485B277B6411.edm" hidden="1">#REF!</definedName>
    <definedName name="_bdm.D0BE999A28444A1E94199E5679E9CBC4.edm" localSheetId="15" hidden="1">#REF!</definedName>
    <definedName name="_bdm.D0BE999A28444A1E94199E5679E9CBC4.edm" localSheetId="16" hidden="1">#REF!</definedName>
    <definedName name="_bdm.D0BE999A28444A1E94199E5679E9CBC4.edm" localSheetId="13" hidden="1">#REF!</definedName>
    <definedName name="_bdm.D0BE999A28444A1E94199E5679E9CBC4.edm" localSheetId="1" hidden="1">#REF!</definedName>
    <definedName name="_bdm.D0BE999A28444A1E94199E5679E9CBC4.edm" hidden="1">#REF!</definedName>
    <definedName name="_bdm.D0E4350DC4C3483AA98333EB6E38D659.edm" localSheetId="15" hidden="1">#REF!</definedName>
    <definedName name="_bdm.D0E4350DC4C3483AA98333EB6E38D659.edm" localSheetId="16" hidden="1">#REF!</definedName>
    <definedName name="_bdm.D0E4350DC4C3483AA98333EB6E38D659.edm" localSheetId="13" hidden="1">#REF!</definedName>
    <definedName name="_bdm.D0E4350DC4C3483AA98333EB6E38D659.edm" localSheetId="1" hidden="1">#REF!</definedName>
    <definedName name="_bdm.D0E4350DC4C3483AA98333EB6E38D659.edm" hidden="1">#REF!</definedName>
    <definedName name="_bdm.D14286C7E0D1479D9F10754390506974.edm" localSheetId="15" hidden="1">#REF!</definedName>
    <definedName name="_bdm.D14286C7E0D1479D9F10754390506974.edm" localSheetId="16" hidden="1">#REF!</definedName>
    <definedName name="_bdm.D14286C7E0D1479D9F10754390506974.edm" localSheetId="13" hidden="1">#REF!</definedName>
    <definedName name="_bdm.D14286C7E0D1479D9F10754390506974.edm" localSheetId="1" hidden="1">#REF!</definedName>
    <definedName name="_bdm.D14286C7E0D1479D9F10754390506974.edm" hidden="1">#REF!</definedName>
    <definedName name="_bdm.D185C6EC3F714167A03C4EDBF017690F.edm" localSheetId="15" hidden="1">#REF!</definedName>
    <definedName name="_bdm.D185C6EC3F714167A03C4EDBF017690F.edm" localSheetId="16" hidden="1">#REF!</definedName>
    <definedName name="_bdm.D185C6EC3F714167A03C4EDBF017690F.edm" localSheetId="13" hidden="1">#REF!</definedName>
    <definedName name="_bdm.D185C6EC3F714167A03C4EDBF017690F.edm" localSheetId="1" hidden="1">#REF!</definedName>
    <definedName name="_bdm.D185C6EC3F714167A03C4EDBF017690F.edm" hidden="1">#REF!</definedName>
    <definedName name="_bdm.D1EFA38DA4974DD1960448804BDE6E93.edm" localSheetId="15" hidden="1">#REF!</definedName>
    <definedName name="_bdm.D1EFA38DA4974DD1960448804BDE6E93.edm" localSheetId="16" hidden="1">#REF!</definedName>
    <definedName name="_bdm.D1EFA38DA4974DD1960448804BDE6E93.edm" localSheetId="13" hidden="1">#REF!</definedName>
    <definedName name="_bdm.D1EFA38DA4974DD1960448804BDE6E93.edm" localSheetId="1" hidden="1">#REF!</definedName>
    <definedName name="_bdm.D1EFA38DA4974DD1960448804BDE6E93.edm" hidden="1">#REF!</definedName>
    <definedName name="_bdm.D2164745E04E41AF83E43C4E07AB4A9F.edm" localSheetId="15" hidden="1">#REF!</definedName>
    <definedName name="_bdm.D2164745E04E41AF83E43C4E07AB4A9F.edm" localSheetId="16" hidden="1">#REF!</definedName>
    <definedName name="_bdm.D2164745E04E41AF83E43C4E07AB4A9F.edm" localSheetId="13" hidden="1">#REF!</definedName>
    <definedName name="_bdm.D2164745E04E41AF83E43C4E07AB4A9F.edm" localSheetId="1" hidden="1">#REF!</definedName>
    <definedName name="_bdm.D2164745E04E41AF83E43C4E07AB4A9F.edm" hidden="1">#REF!</definedName>
    <definedName name="_bdm.D245C996666F41B5990694AD9B4E7886.edm" localSheetId="15" hidden="1">#REF!</definedName>
    <definedName name="_bdm.D245C996666F41B5990694AD9B4E7886.edm" localSheetId="16" hidden="1">#REF!</definedName>
    <definedName name="_bdm.D245C996666F41B5990694AD9B4E7886.edm" localSheetId="13" hidden="1">#REF!</definedName>
    <definedName name="_bdm.D245C996666F41B5990694AD9B4E7886.edm" localSheetId="1" hidden="1">#REF!</definedName>
    <definedName name="_bdm.D245C996666F41B5990694AD9B4E7886.edm" hidden="1">#REF!</definedName>
    <definedName name="_bdm.D2E0FE1BE9D84DF1931F90825F5DA971.edm" localSheetId="15" hidden="1">#REF!</definedName>
    <definedName name="_bdm.D2E0FE1BE9D84DF1931F90825F5DA971.edm" localSheetId="16" hidden="1">#REF!</definedName>
    <definedName name="_bdm.D2E0FE1BE9D84DF1931F90825F5DA971.edm" localSheetId="13" hidden="1">#REF!</definedName>
    <definedName name="_bdm.D2E0FE1BE9D84DF1931F90825F5DA971.edm" localSheetId="1" hidden="1">#REF!</definedName>
    <definedName name="_bdm.D2E0FE1BE9D84DF1931F90825F5DA971.edm" hidden="1">#REF!</definedName>
    <definedName name="_bdm.D2E44CEF5428486686E42E34705E400D.edm" localSheetId="15" hidden="1">#REF!</definedName>
    <definedName name="_bdm.D2E44CEF5428486686E42E34705E400D.edm" localSheetId="16" hidden="1">#REF!</definedName>
    <definedName name="_bdm.D2E44CEF5428486686E42E34705E400D.edm" localSheetId="13" hidden="1">#REF!</definedName>
    <definedName name="_bdm.D2E44CEF5428486686E42E34705E400D.edm" localSheetId="1" hidden="1">#REF!</definedName>
    <definedName name="_bdm.D2E44CEF5428486686E42E34705E400D.edm" hidden="1">#REF!</definedName>
    <definedName name="_bdm.D2F048FAD5AC494EBD94204B17F3B6A7.edm" localSheetId="15" hidden="1">#REF!</definedName>
    <definedName name="_bdm.D2F048FAD5AC494EBD94204B17F3B6A7.edm" localSheetId="16" hidden="1">#REF!</definedName>
    <definedName name="_bdm.D2F048FAD5AC494EBD94204B17F3B6A7.edm" localSheetId="13" hidden="1">#REF!</definedName>
    <definedName name="_bdm.D2F048FAD5AC494EBD94204B17F3B6A7.edm" localSheetId="1" hidden="1">#REF!</definedName>
    <definedName name="_bdm.D2F048FAD5AC494EBD94204B17F3B6A7.edm" hidden="1">#REF!</definedName>
    <definedName name="_bdm.D32FD3A00D7E47C09FAAF543184EABCA.edm" localSheetId="15" hidden="1">#REF!</definedName>
    <definedName name="_bdm.D32FD3A00D7E47C09FAAF543184EABCA.edm" localSheetId="16" hidden="1">#REF!</definedName>
    <definedName name="_bdm.D32FD3A00D7E47C09FAAF543184EABCA.edm" localSheetId="13" hidden="1">#REF!</definedName>
    <definedName name="_bdm.D32FD3A00D7E47C09FAAF543184EABCA.edm" localSheetId="1" hidden="1">#REF!</definedName>
    <definedName name="_bdm.D32FD3A00D7E47C09FAAF543184EABCA.edm" hidden="1">#REF!</definedName>
    <definedName name="_bdm.D34B037076E44552A194E0474D596EDB.edm" localSheetId="15" hidden="1">#REF!</definedName>
    <definedName name="_bdm.D34B037076E44552A194E0474D596EDB.edm" localSheetId="16" hidden="1">#REF!</definedName>
    <definedName name="_bdm.D34B037076E44552A194E0474D596EDB.edm" localSheetId="13" hidden="1">#REF!</definedName>
    <definedName name="_bdm.D34B037076E44552A194E0474D596EDB.edm" localSheetId="1" hidden="1">#REF!</definedName>
    <definedName name="_bdm.D34B037076E44552A194E0474D596EDB.edm" hidden="1">#REF!</definedName>
    <definedName name="_bdm.D3B2353B780F43BE8D9B114F8C311AA2.edm" localSheetId="15" hidden="1">#REF!</definedName>
    <definedName name="_bdm.D3B2353B780F43BE8D9B114F8C311AA2.edm" localSheetId="16" hidden="1">#REF!</definedName>
    <definedName name="_bdm.D3B2353B780F43BE8D9B114F8C311AA2.edm" localSheetId="13" hidden="1">#REF!</definedName>
    <definedName name="_bdm.D3B2353B780F43BE8D9B114F8C311AA2.edm" localSheetId="1" hidden="1">#REF!</definedName>
    <definedName name="_bdm.D3B2353B780F43BE8D9B114F8C311AA2.edm" hidden="1">#REF!</definedName>
    <definedName name="_bdm.D3B76A09ACB548CBA9E1C3249589FBBF.edm" localSheetId="15" hidden="1">#REF!</definedName>
    <definedName name="_bdm.D3B76A09ACB548CBA9E1C3249589FBBF.edm" localSheetId="16" hidden="1">#REF!</definedName>
    <definedName name="_bdm.D3B76A09ACB548CBA9E1C3249589FBBF.edm" localSheetId="13" hidden="1">#REF!</definedName>
    <definedName name="_bdm.D3B76A09ACB548CBA9E1C3249589FBBF.edm" localSheetId="1" hidden="1">#REF!</definedName>
    <definedName name="_bdm.D3B76A09ACB548CBA9E1C3249589FBBF.edm" hidden="1">#REF!</definedName>
    <definedName name="_bdm.D49E6669A40A47FBA5EE821AE60C0BAC.edm" localSheetId="15" hidden="1">#REF!</definedName>
    <definedName name="_bdm.D49E6669A40A47FBA5EE821AE60C0BAC.edm" localSheetId="16" hidden="1">#REF!</definedName>
    <definedName name="_bdm.D49E6669A40A47FBA5EE821AE60C0BAC.edm" localSheetId="13" hidden="1">#REF!</definedName>
    <definedName name="_bdm.D49E6669A40A47FBA5EE821AE60C0BAC.edm" localSheetId="1" hidden="1">#REF!</definedName>
    <definedName name="_bdm.D49E6669A40A47FBA5EE821AE60C0BAC.edm" hidden="1">#REF!</definedName>
    <definedName name="_bdm.D4E3C4D605064C9A8E6DA6344BE20628.edm" localSheetId="15" hidden="1">#REF!</definedName>
    <definedName name="_bdm.D4E3C4D605064C9A8E6DA6344BE20628.edm" localSheetId="16" hidden="1">#REF!</definedName>
    <definedName name="_bdm.D4E3C4D605064C9A8E6DA6344BE20628.edm" localSheetId="13" hidden="1">#REF!</definedName>
    <definedName name="_bdm.D4E3C4D605064C9A8E6DA6344BE20628.edm" localSheetId="1" hidden="1">#REF!</definedName>
    <definedName name="_bdm.D4E3C4D605064C9A8E6DA6344BE20628.edm" hidden="1">#REF!</definedName>
    <definedName name="_bdm.D50CF845E8804CCAA1B7C9C5F23C057C.edm" localSheetId="15" hidden="1">#REF!</definedName>
    <definedName name="_bdm.D50CF845E8804CCAA1B7C9C5F23C057C.edm" localSheetId="16" hidden="1">#REF!</definedName>
    <definedName name="_bdm.D50CF845E8804CCAA1B7C9C5F23C057C.edm" localSheetId="13" hidden="1">#REF!</definedName>
    <definedName name="_bdm.D50CF845E8804CCAA1B7C9C5F23C057C.edm" localSheetId="1" hidden="1">#REF!</definedName>
    <definedName name="_bdm.D50CF845E8804CCAA1B7C9C5F23C057C.edm" hidden="1">#REF!</definedName>
    <definedName name="_bdm.D5476423981C409BB33FEEFA5DFF596B.edm" localSheetId="15" hidden="1">#REF!</definedName>
    <definedName name="_bdm.D5476423981C409BB33FEEFA5DFF596B.edm" localSheetId="16" hidden="1">#REF!</definedName>
    <definedName name="_bdm.D5476423981C409BB33FEEFA5DFF596B.edm" localSheetId="13" hidden="1">#REF!</definedName>
    <definedName name="_bdm.D5476423981C409BB33FEEFA5DFF596B.edm" localSheetId="1" hidden="1">#REF!</definedName>
    <definedName name="_bdm.D5476423981C409BB33FEEFA5DFF596B.edm" hidden="1">#REF!</definedName>
    <definedName name="_bdm.D5652B7E008B4D09B21D0F4A266EE837.edm" localSheetId="15" hidden="1">#REF!</definedName>
    <definedName name="_bdm.D5652B7E008B4D09B21D0F4A266EE837.edm" localSheetId="16" hidden="1">#REF!</definedName>
    <definedName name="_bdm.D5652B7E008B4D09B21D0F4A266EE837.edm" localSheetId="13" hidden="1">#REF!</definedName>
    <definedName name="_bdm.D5652B7E008B4D09B21D0F4A266EE837.edm" localSheetId="1" hidden="1">#REF!</definedName>
    <definedName name="_bdm.D5652B7E008B4D09B21D0F4A266EE837.edm" hidden="1">#REF!</definedName>
    <definedName name="_bdm.D5CAF2AD157E4BC6ABC19EF23EA391A7.edm" localSheetId="15" hidden="1">#REF!</definedName>
    <definedName name="_bdm.D5CAF2AD157E4BC6ABC19EF23EA391A7.edm" localSheetId="16" hidden="1">#REF!</definedName>
    <definedName name="_bdm.D5CAF2AD157E4BC6ABC19EF23EA391A7.edm" localSheetId="13" hidden="1">#REF!</definedName>
    <definedName name="_bdm.D5CAF2AD157E4BC6ABC19EF23EA391A7.edm" localSheetId="1" hidden="1">#REF!</definedName>
    <definedName name="_bdm.D5CAF2AD157E4BC6ABC19EF23EA391A7.edm" hidden="1">#REF!</definedName>
    <definedName name="_bdm.D65BDB0512D1466D9FA99D78184D605C.edm" localSheetId="15" hidden="1">#REF!</definedName>
    <definedName name="_bdm.D65BDB0512D1466D9FA99D78184D605C.edm" localSheetId="16" hidden="1">#REF!</definedName>
    <definedName name="_bdm.D65BDB0512D1466D9FA99D78184D605C.edm" localSheetId="13" hidden="1">#REF!</definedName>
    <definedName name="_bdm.D65BDB0512D1466D9FA99D78184D605C.edm" localSheetId="1" hidden="1">#REF!</definedName>
    <definedName name="_bdm.D65BDB0512D1466D9FA99D78184D605C.edm" hidden="1">#REF!</definedName>
    <definedName name="_bdm.D67E58BEFC994301A646EE274D0413A7.edm" localSheetId="15" hidden="1">#REF!</definedName>
    <definedName name="_bdm.D67E58BEFC994301A646EE274D0413A7.edm" localSheetId="16" hidden="1">#REF!</definedName>
    <definedName name="_bdm.D67E58BEFC994301A646EE274D0413A7.edm" localSheetId="13" hidden="1">#REF!</definedName>
    <definedName name="_bdm.D67E58BEFC994301A646EE274D0413A7.edm" localSheetId="1" hidden="1">#REF!</definedName>
    <definedName name="_bdm.D67E58BEFC994301A646EE274D0413A7.edm" hidden="1">#REF!</definedName>
    <definedName name="_bdm.D68F1447366B46D496E709DCB5BB5C20.edm" localSheetId="15" hidden="1">#REF!</definedName>
    <definedName name="_bdm.D68F1447366B46D496E709DCB5BB5C20.edm" localSheetId="16" hidden="1">#REF!</definedName>
    <definedName name="_bdm.D68F1447366B46D496E709DCB5BB5C20.edm" localSheetId="13" hidden="1">#REF!</definedName>
    <definedName name="_bdm.D68F1447366B46D496E709DCB5BB5C20.edm" localSheetId="1" hidden="1">#REF!</definedName>
    <definedName name="_bdm.D68F1447366B46D496E709DCB5BB5C20.edm" hidden="1">#REF!</definedName>
    <definedName name="_bdm.D6A785428DCD4E29847ACFFC6EE70E52.edm" localSheetId="15" hidden="1">#REF!</definedName>
    <definedName name="_bdm.D6A785428DCD4E29847ACFFC6EE70E52.edm" localSheetId="16" hidden="1">#REF!</definedName>
    <definedName name="_bdm.D6A785428DCD4E29847ACFFC6EE70E52.edm" localSheetId="13" hidden="1">#REF!</definedName>
    <definedName name="_bdm.D6A785428DCD4E29847ACFFC6EE70E52.edm" localSheetId="1" hidden="1">#REF!</definedName>
    <definedName name="_bdm.D6A785428DCD4E29847ACFFC6EE70E52.edm" hidden="1">#REF!</definedName>
    <definedName name="_bdm.D6DD3D15ED4E420DB116D873E923E944.edm" localSheetId="15" hidden="1">#REF!</definedName>
    <definedName name="_bdm.D6DD3D15ED4E420DB116D873E923E944.edm" localSheetId="16" hidden="1">#REF!</definedName>
    <definedName name="_bdm.D6DD3D15ED4E420DB116D873E923E944.edm" localSheetId="13" hidden="1">#REF!</definedName>
    <definedName name="_bdm.D6DD3D15ED4E420DB116D873E923E944.edm" localSheetId="1" hidden="1">#REF!</definedName>
    <definedName name="_bdm.D6DD3D15ED4E420DB116D873E923E944.edm" hidden="1">#REF!</definedName>
    <definedName name="_bdm.D704B0B749414F9BBF5A5A3BA4DDC532.edm" localSheetId="15" hidden="1">#REF!</definedName>
    <definedName name="_bdm.D704B0B749414F9BBF5A5A3BA4DDC532.edm" localSheetId="16" hidden="1">#REF!</definedName>
    <definedName name="_bdm.D704B0B749414F9BBF5A5A3BA4DDC532.edm" localSheetId="13" hidden="1">#REF!</definedName>
    <definedName name="_bdm.D704B0B749414F9BBF5A5A3BA4DDC532.edm" localSheetId="1" hidden="1">#REF!</definedName>
    <definedName name="_bdm.D704B0B749414F9BBF5A5A3BA4DDC532.edm" hidden="1">#REF!</definedName>
    <definedName name="_bdm.D7390E17207D4C3D9251D8AB6EA40E5D.edm" localSheetId="15" hidden="1">#REF!</definedName>
    <definedName name="_bdm.D7390E17207D4C3D9251D8AB6EA40E5D.edm" localSheetId="16" hidden="1">#REF!</definedName>
    <definedName name="_bdm.D7390E17207D4C3D9251D8AB6EA40E5D.edm" localSheetId="13" hidden="1">#REF!</definedName>
    <definedName name="_bdm.D7390E17207D4C3D9251D8AB6EA40E5D.edm" localSheetId="1" hidden="1">#REF!</definedName>
    <definedName name="_bdm.D7390E17207D4C3D9251D8AB6EA40E5D.edm" hidden="1">#REF!</definedName>
    <definedName name="_bdm.D86CC7EE77B741DC90FB3BFB4D0B0B4A.edm" localSheetId="15" hidden="1">#REF!</definedName>
    <definedName name="_bdm.D86CC7EE77B741DC90FB3BFB4D0B0B4A.edm" localSheetId="16" hidden="1">#REF!</definedName>
    <definedName name="_bdm.D86CC7EE77B741DC90FB3BFB4D0B0B4A.edm" localSheetId="13" hidden="1">#REF!</definedName>
    <definedName name="_bdm.D86CC7EE77B741DC90FB3BFB4D0B0B4A.edm" localSheetId="1" hidden="1">#REF!</definedName>
    <definedName name="_bdm.D86CC7EE77B741DC90FB3BFB4D0B0B4A.edm" hidden="1">#REF!</definedName>
    <definedName name="_bdm.D8CAC758D2364FAC8525379669A294C6.edm" localSheetId="15" hidden="1">#REF!</definedName>
    <definedName name="_bdm.D8CAC758D2364FAC8525379669A294C6.edm" localSheetId="16" hidden="1">#REF!</definedName>
    <definedName name="_bdm.D8CAC758D2364FAC8525379669A294C6.edm" localSheetId="13" hidden="1">#REF!</definedName>
    <definedName name="_bdm.D8CAC758D2364FAC8525379669A294C6.edm" localSheetId="1" hidden="1">#REF!</definedName>
    <definedName name="_bdm.D8CAC758D2364FAC8525379669A294C6.edm" hidden="1">#REF!</definedName>
    <definedName name="_bdm.D9D152EA886F464C94DF2529D776649E.edm" localSheetId="15" hidden="1">#REF!</definedName>
    <definedName name="_bdm.D9D152EA886F464C94DF2529D776649E.edm" localSheetId="16" hidden="1">#REF!</definedName>
    <definedName name="_bdm.D9D152EA886F464C94DF2529D776649E.edm" localSheetId="13" hidden="1">#REF!</definedName>
    <definedName name="_bdm.D9D152EA886F464C94DF2529D776649E.edm" localSheetId="1" hidden="1">#REF!</definedName>
    <definedName name="_bdm.D9D152EA886F464C94DF2529D776649E.edm" hidden="1">#REF!</definedName>
    <definedName name="_bdm.DA22EF620E5E46BB8F9C9F10B778ACA1.edm" localSheetId="15" hidden="1">#REF!</definedName>
    <definedName name="_bdm.DA22EF620E5E46BB8F9C9F10B778ACA1.edm" localSheetId="16" hidden="1">#REF!</definedName>
    <definedName name="_bdm.DA22EF620E5E46BB8F9C9F10B778ACA1.edm" localSheetId="13" hidden="1">#REF!</definedName>
    <definedName name="_bdm.DA22EF620E5E46BB8F9C9F10B778ACA1.edm" localSheetId="1" hidden="1">#REF!</definedName>
    <definedName name="_bdm.DA22EF620E5E46BB8F9C9F10B778ACA1.edm" hidden="1">#REF!</definedName>
    <definedName name="_bdm.DA9EBF77889B4EDAA9173CD581F6CD4B.edm" localSheetId="15" hidden="1">#REF!</definedName>
    <definedName name="_bdm.DA9EBF77889B4EDAA9173CD581F6CD4B.edm" localSheetId="16" hidden="1">#REF!</definedName>
    <definedName name="_bdm.DA9EBF77889B4EDAA9173CD581F6CD4B.edm" localSheetId="13" hidden="1">#REF!</definedName>
    <definedName name="_bdm.DA9EBF77889B4EDAA9173CD581F6CD4B.edm" localSheetId="1" hidden="1">#REF!</definedName>
    <definedName name="_bdm.DA9EBF77889B4EDAA9173CD581F6CD4B.edm" hidden="1">#REF!</definedName>
    <definedName name="_bdm.DB55A338796E46F49A67A27333729236.edm" localSheetId="15" hidden="1">#REF!</definedName>
    <definedName name="_bdm.DB55A338796E46F49A67A27333729236.edm" localSheetId="16" hidden="1">#REF!</definedName>
    <definedName name="_bdm.DB55A338796E46F49A67A27333729236.edm" localSheetId="13" hidden="1">#REF!</definedName>
    <definedName name="_bdm.DB55A338796E46F49A67A27333729236.edm" localSheetId="1" hidden="1">#REF!</definedName>
    <definedName name="_bdm.DB55A338796E46F49A67A27333729236.edm" hidden="1">#REF!</definedName>
    <definedName name="_bdm.DB6BC77C6518424391B575166ECC663F.edm" localSheetId="15" hidden="1">#REF!</definedName>
    <definedName name="_bdm.DB6BC77C6518424391B575166ECC663F.edm" localSheetId="16" hidden="1">#REF!</definedName>
    <definedName name="_bdm.DB6BC77C6518424391B575166ECC663F.edm" localSheetId="13" hidden="1">#REF!</definedName>
    <definedName name="_bdm.DB6BC77C6518424391B575166ECC663F.edm" localSheetId="1" hidden="1">#REF!</definedName>
    <definedName name="_bdm.DB6BC77C6518424391B575166ECC663F.edm" hidden="1">#REF!</definedName>
    <definedName name="_bdm.DB8826A9A2FC44BBA21C23832E3BFD24.edm" localSheetId="15" hidden="1">#REF!</definedName>
    <definedName name="_bdm.DB8826A9A2FC44BBA21C23832E3BFD24.edm" localSheetId="16" hidden="1">#REF!</definedName>
    <definedName name="_bdm.DB8826A9A2FC44BBA21C23832E3BFD24.edm" localSheetId="13" hidden="1">#REF!</definedName>
    <definedName name="_bdm.DB8826A9A2FC44BBA21C23832E3BFD24.edm" localSheetId="1" hidden="1">#REF!</definedName>
    <definedName name="_bdm.DB8826A9A2FC44BBA21C23832E3BFD24.edm" hidden="1">#REF!</definedName>
    <definedName name="_bdm.DBAC007660B7419AA4015B995FF8E63F.edm" localSheetId="15" hidden="1">#REF!</definedName>
    <definedName name="_bdm.DBAC007660B7419AA4015B995FF8E63F.edm" localSheetId="16" hidden="1">#REF!</definedName>
    <definedName name="_bdm.DBAC007660B7419AA4015B995FF8E63F.edm" localSheetId="13" hidden="1">#REF!</definedName>
    <definedName name="_bdm.DBAC007660B7419AA4015B995FF8E63F.edm" localSheetId="1" hidden="1">#REF!</definedName>
    <definedName name="_bdm.DBAC007660B7419AA4015B995FF8E63F.edm" hidden="1">#REF!</definedName>
    <definedName name="_bdm.DBBCA8D864454EF28B0D5E564DFA0FB9.edm" localSheetId="15" hidden="1">#REF!</definedName>
    <definedName name="_bdm.DBBCA8D864454EF28B0D5E564DFA0FB9.edm" localSheetId="16" hidden="1">#REF!</definedName>
    <definedName name="_bdm.DBBCA8D864454EF28B0D5E564DFA0FB9.edm" localSheetId="13" hidden="1">#REF!</definedName>
    <definedName name="_bdm.DBBCA8D864454EF28B0D5E564DFA0FB9.edm" localSheetId="1" hidden="1">#REF!</definedName>
    <definedName name="_bdm.DBBCA8D864454EF28B0D5E564DFA0FB9.edm" hidden="1">#REF!</definedName>
    <definedName name="_bdm.DBE37C4F8DAC4898A7ED1AD38D790954.edm" localSheetId="15" hidden="1">#REF!</definedName>
    <definedName name="_bdm.DBE37C4F8DAC4898A7ED1AD38D790954.edm" localSheetId="16" hidden="1">#REF!</definedName>
    <definedName name="_bdm.DBE37C4F8DAC4898A7ED1AD38D790954.edm" localSheetId="13" hidden="1">#REF!</definedName>
    <definedName name="_bdm.DBE37C4F8DAC4898A7ED1AD38D790954.edm" localSheetId="1" hidden="1">#REF!</definedName>
    <definedName name="_bdm.DBE37C4F8DAC4898A7ED1AD38D790954.edm" hidden="1">#REF!</definedName>
    <definedName name="_bdm.DBFDDFFA7E674B2CB61B975960D9F645.edm" localSheetId="15" hidden="1">#REF!</definedName>
    <definedName name="_bdm.DBFDDFFA7E674B2CB61B975960D9F645.edm" localSheetId="16" hidden="1">#REF!</definedName>
    <definedName name="_bdm.DBFDDFFA7E674B2CB61B975960D9F645.edm" localSheetId="13" hidden="1">#REF!</definedName>
    <definedName name="_bdm.DBFDDFFA7E674B2CB61B975960D9F645.edm" localSheetId="1" hidden="1">#REF!</definedName>
    <definedName name="_bdm.DBFDDFFA7E674B2CB61B975960D9F645.edm" hidden="1">#REF!</definedName>
    <definedName name="_bdm.DC01AC42F31747EC9409C411001F07AF.edm" localSheetId="15" hidden="1">#REF!</definedName>
    <definedName name="_bdm.DC01AC42F31747EC9409C411001F07AF.edm" localSheetId="16" hidden="1">#REF!</definedName>
    <definedName name="_bdm.DC01AC42F31747EC9409C411001F07AF.edm" localSheetId="13" hidden="1">#REF!</definedName>
    <definedName name="_bdm.DC01AC42F31747EC9409C411001F07AF.edm" localSheetId="1" hidden="1">#REF!</definedName>
    <definedName name="_bdm.DC01AC42F31747EC9409C411001F07AF.edm" hidden="1">#REF!</definedName>
    <definedName name="_bdm.DC2063E48E2246C7B37572D7594DE19E.edm" localSheetId="15" hidden="1">#REF!</definedName>
    <definedName name="_bdm.DC2063E48E2246C7B37572D7594DE19E.edm" localSheetId="16" hidden="1">#REF!</definedName>
    <definedName name="_bdm.DC2063E48E2246C7B37572D7594DE19E.edm" localSheetId="13" hidden="1">#REF!</definedName>
    <definedName name="_bdm.DC2063E48E2246C7B37572D7594DE19E.edm" localSheetId="1" hidden="1">#REF!</definedName>
    <definedName name="_bdm.DC2063E48E2246C7B37572D7594DE19E.edm" hidden="1">#REF!</definedName>
    <definedName name="_bdm.DCEA3CEBFDF4440FA9BFC6F39E944C9B.edm" localSheetId="15" hidden="1">#REF!</definedName>
    <definedName name="_bdm.DCEA3CEBFDF4440FA9BFC6F39E944C9B.edm" localSheetId="16" hidden="1">#REF!</definedName>
    <definedName name="_bdm.DCEA3CEBFDF4440FA9BFC6F39E944C9B.edm" localSheetId="13" hidden="1">#REF!</definedName>
    <definedName name="_bdm.DCEA3CEBFDF4440FA9BFC6F39E944C9B.edm" localSheetId="1" hidden="1">#REF!</definedName>
    <definedName name="_bdm.DCEA3CEBFDF4440FA9BFC6F39E944C9B.edm" hidden="1">#REF!</definedName>
    <definedName name="_bdm.DD2610BA508D4701BAC0B8514F2E81CA.edm" localSheetId="15" hidden="1">#REF!</definedName>
    <definedName name="_bdm.DD2610BA508D4701BAC0B8514F2E81CA.edm" localSheetId="16" hidden="1">#REF!</definedName>
    <definedName name="_bdm.DD2610BA508D4701BAC0B8514F2E81CA.edm" localSheetId="13" hidden="1">#REF!</definedName>
    <definedName name="_bdm.DD2610BA508D4701BAC0B8514F2E81CA.edm" localSheetId="1" hidden="1">#REF!</definedName>
    <definedName name="_bdm.DD2610BA508D4701BAC0B8514F2E81CA.edm" hidden="1">#REF!</definedName>
    <definedName name="_bdm.DD5F371B450D4BE0B335E2DCD26CDDBC.edm" localSheetId="15" hidden="1">#REF!</definedName>
    <definedName name="_bdm.DD5F371B450D4BE0B335E2DCD26CDDBC.edm" localSheetId="16" hidden="1">#REF!</definedName>
    <definedName name="_bdm.DD5F371B450D4BE0B335E2DCD26CDDBC.edm" localSheetId="13" hidden="1">#REF!</definedName>
    <definedName name="_bdm.DD5F371B450D4BE0B335E2DCD26CDDBC.edm" localSheetId="1" hidden="1">#REF!</definedName>
    <definedName name="_bdm.DD5F371B450D4BE0B335E2DCD26CDDBC.edm" hidden="1">#REF!</definedName>
    <definedName name="_bdm.DD8A178BC9DF4F88AD5430D701A6EAD0.edm" localSheetId="15" hidden="1">#REF!</definedName>
    <definedName name="_bdm.DD8A178BC9DF4F88AD5430D701A6EAD0.edm" localSheetId="16" hidden="1">#REF!</definedName>
    <definedName name="_bdm.DD8A178BC9DF4F88AD5430D701A6EAD0.edm" localSheetId="13" hidden="1">#REF!</definedName>
    <definedName name="_bdm.DD8A178BC9DF4F88AD5430D701A6EAD0.edm" localSheetId="1" hidden="1">#REF!</definedName>
    <definedName name="_bdm.DD8A178BC9DF4F88AD5430D701A6EAD0.edm" hidden="1">#REF!</definedName>
    <definedName name="_bdm.DDA01D60CB2F4B25913F1E1C07C973F4.edm" localSheetId="15" hidden="1">#REF!</definedName>
    <definedName name="_bdm.DDA01D60CB2F4B25913F1E1C07C973F4.edm" localSheetId="16" hidden="1">#REF!</definedName>
    <definedName name="_bdm.DDA01D60CB2F4B25913F1E1C07C973F4.edm" localSheetId="13" hidden="1">#REF!</definedName>
    <definedName name="_bdm.DDA01D60CB2F4B25913F1E1C07C973F4.edm" localSheetId="1" hidden="1">#REF!</definedName>
    <definedName name="_bdm.DDA01D60CB2F4B25913F1E1C07C973F4.edm" hidden="1">#REF!</definedName>
    <definedName name="_bdm.DE0B09581DCC43AD89B98D0FE2132BA1.edm" localSheetId="15" hidden="1">#REF!</definedName>
    <definedName name="_bdm.DE0B09581DCC43AD89B98D0FE2132BA1.edm" localSheetId="16" hidden="1">#REF!</definedName>
    <definedName name="_bdm.DE0B09581DCC43AD89B98D0FE2132BA1.edm" localSheetId="13" hidden="1">#REF!</definedName>
    <definedName name="_bdm.DE0B09581DCC43AD89B98D0FE2132BA1.edm" localSheetId="1" hidden="1">#REF!</definedName>
    <definedName name="_bdm.DE0B09581DCC43AD89B98D0FE2132BA1.edm" hidden="1">#REF!</definedName>
    <definedName name="_bdm.DE4FA04626B74C47BE235AB1375FE2CA.edm" localSheetId="15" hidden="1">#REF!</definedName>
    <definedName name="_bdm.DE4FA04626B74C47BE235AB1375FE2CA.edm" localSheetId="16" hidden="1">#REF!</definedName>
    <definedName name="_bdm.DE4FA04626B74C47BE235AB1375FE2CA.edm" localSheetId="13" hidden="1">#REF!</definedName>
    <definedName name="_bdm.DE4FA04626B74C47BE235AB1375FE2CA.edm" localSheetId="1" hidden="1">#REF!</definedName>
    <definedName name="_bdm.DE4FA04626B74C47BE235AB1375FE2CA.edm" hidden="1">#REF!</definedName>
    <definedName name="_bdm.DEED74615D1F4A6AAEB71D2EFFF517C6.edm" localSheetId="15" hidden="1">#REF!</definedName>
    <definedName name="_bdm.DEED74615D1F4A6AAEB71D2EFFF517C6.edm" localSheetId="16" hidden="1">#REF!</definedName>
    <definedName name="_bdm.DEED74615D1F4A6AAEB71D2EFFF517C6.edm" localSheetId="13" hidden="1">#REF!</definedName>
    <definedName name="_bdm.DEED74615D1F4A6AAEB71D2EFFF517C6.edm" localSheetId="1" hidden="1">#REF!</definedName>
    <definedName name="_bdm.DEED74615D1F4A6AAEB71D2EFFF517C6.edm" hidden="1">#REF!</definedName>
    <definedName name="_bdm.DF09B8414D1248709F99DC62479D3AF4.edm" localSheetId="15" hidden="1">#REF!</definedName>
    <definedName name="_bdm.DF09B8414D1248709F99DC62479D3AF4.edm" localSheetId="16" hidden="1">#REF!</definedName>
    <definedName name="_bdm.DF09B8414D1248709F99DC62479D3AF4.edm" localSheetId="13" hidden="1">#REF!</definedName>
    <definedName name="_bdm.DF09B8414D1248709F99DC62479D3AF4.edm" localSheetId="1" hidden="1">#REF!</definedName>
    <definedName name="_bdm.DF09B8414D1248709F99DC62479D3AF4.edm" hidden="1">#REF!</definedName>
    <definedName name="_bdm.DF40DB6DFDAF40F580067C000FBF7D37.edm" localSheetId="15" hidden="1">#REF!</definedName>
    <definedName name="_bdm.DF40DB6DFDAF40F580067C000FBF7D37.edm" localSheetId="16" hidden="1">#REF!</definedName>
    <definedName name="_bdm.DF40DB6DFDAF40F580067C000FBF7D37.edm" localSheetId="13" hidden="1">#REF!</definedName>
    <definedName name="_bdm.DF40DB6DFDAF40F580067C000FBF7D37.edm" localSheetId="1" hidden="1">#REF!</definedName>
    <definedName name="_bdm.DF40DB6DFDAF40F580067C000FBF7D37.edm" hidden="1">#REF!</definedName>
    <definedName name="_bdm.DF65763EC4F444E79CF11C2C8D406C67.edm" localSheetId="15" hidden="1">#REF!</definedName>
    <definedName name="_bdm.DF65763EC4F444E79CF11C2C8D406C67.edm" localSheetId="16" hidden="1">#REF!</definedName>
    <definedName name="_bdm.DF65763EC4F444E79CF11C2C8D406C67.edm" localSheetId="13" hidden="1">#REF!</definedName>
    <definedName name="_bdm.DF65763EC4F444E79CF11C2C8D406C67.edm" localSheetId="1" hidden="1">#REF!</definedName>
    <definedName name="_bdm.DF65763EC4F444E79CF11C2C8D406C67.edm" hidden="1">#REF!</definedName>
    <definedName name="_bdm.DFB8EF9757A84BAD9270FFE0A57E7493.edm" localSheetId="15" hidden="1">#REF!</definedName>
    <definedName name="_bdm.DFB8EF9757A84BAD9270FFE0A57E7493.edm" localSheetId="16" hidden="1">#REF!</definedName>
    <definedName name="_bdm.DFB8EF9757A84BAD9270FFE0A57E7493.edm" localSheetId="13" hidden="1">#REF!</definedName>
    <definedName name="_bdm.DFB8EF9757A84BAD9270FFE0A57E7493.edm" localSheetId="1" hidden="1">#REF!</definedName>
    <definedName name="_bdm.DFB8EF9757A84BAD9270FFE0A57E7493.edm" hidden="1">#REF!</definedName>
    <definedName name="_bdm.E056F3DC608E4AF2A56F559A01BCF9EF.edm" localSheetId="15" hidden="1">#REF!</definedName>
    <definedName name="_bdm.E056F3DC608E4AF2A56F559A01BCF9EF.edm" localSheetId="16" hidden="1">#REF!</definedName>
    <definedName name="_bdm.E056F3DC608E4AF2A56F559A01BCF9EF.edm" localSheetId="13" hidden="1">#REF!</definedName>
    <definedName name="_bdm.E056F3DC608E4AF2A56F559A01BCF9EF.edm" localSheetId="1" hidden="1">#REF!</definedName>
    <definedName name="_bdm.E056F3DC608E4AF2A56F559A01BCF9EF.edm" hidden="1">#REF!</definedName>
    <definedName name="_bdm.E077B2A1C3D344A184154CBC22F20850.edm" localSheetId="15" hidden="1">#REF!</definedName>
    <definedName name="_bdm.E077B2A1C3D344A184154CBC22F20850.edm" localSheetId="16" hidden="1">#REF!</definedName>
    <definedName name="_bdm.E077B2A1C3D344A184154CBC22F20850.edm" localSheetId="13" hidden="1">#REF!</definedName>
    <definedName name="_bdm.E077B2A1C3D344A184154CBC22F20850.edm" localSheetId="1" hidden="1">#REF!</definedName>
    <definedName name="_bdm.E077B2A1C3D344A184154CBC22F20850.edm" hidden="1">#REF!</definedName>
    <definedName name="_bdm.E07EBEF1FE874189A02DF6DEC45ACBFE.edm" localSheetId="15" hidden="1">#REF!</definedName>
    <definedName name="_bdm.E07EBEF1FE874189A02DF6DEC45ACBFE.edm" localSheetId="16" hidden="1">#REF!</definedName>
    <definedName name="_bdm.E07EBEF1FE874189A02DF6DEC45ACBFE.edm" localSheetId="13" hidden="1">#REF!</definedName>
    <definedName name="_bdm.E07EBEF1FE874189A02DF6DEC45ACBFE.edm" localSheetId="1" hidden="1">#REF!</definedName>
    <definedName name="_bdm.E07EBEF1FE874189A02DF6DEC45ACBFE.edm" hidden="1">#REF!</definedName>
    <definedName name="_bdm.E07ED075E57144498BA567AB3F19AE84.edm" localSheetId="15" hidden="1">#REF!</definedName>
    <definedName name="_bdm.E07ED075E57144498BA567AB3F19AE84.edm" localSheetId="16" hidden="1">#REF!</definedName>
    <definedName name="_bdm.E07ED075E57144498BA567AB3F19AE84.edm" localSheetId="13" hidden="1">#REF!</definedName>
    <definedName name="_bdm.E07ED075E57144498BA567AB3F19AE84.edm" localSheetId="1" hidden="1">#REF!</definedName>
    <definedName name="_bdm.E07ED075E57144498BA567AB3F19AE84.edm" hidden="1">#REF!</definedName>
    <definedName name="_bdm.E08BD2E6C67446449FF5B6270715E1C2.edm" localSheetId="15" hidden="1">#REF!</definedName>
    <definedName name="_bdm.E08BD2E6C67446449FF5B6270715E1C2.edm" localSheetId="16" hidden="1">#REF!</definedName>
    <definedName name="_bdm.E08BD2E6C67446449FF5B6270715E1C2.edm" localSheetId="13" hidden="1">#REF!</definedName>
    <definedName name="_bdm.E08BD2E6C67446449FF5B6270715E1C2.edm" localSheetId="1" hidden="1">#REF!</definedName>
    <definedName name="_bdm.E08BD2E6C67446449FF5B6270715E1C2.edm" hidden="1">#REF!</definedName>
    <definedName name="_bdm.E08E5771620540168590CFE28BA49EA5.edm" localSheetId="15" hidden="1">#REF!</definedName>
    <definedName name="_bdm.E08E5771620540168590CFE28BA49EA5.edm" localSheetId="16" hidden="1">#REF!</definedName>
    <definedName name="_bdm.E08E5771620540168590CFE28BA49EA5.edm" localSheetId="13" hidden="1">#REF!</definedName>
    <definedName name="_bdm.E08E5771620540168590CFE28BA49EA5.edm" localSheetId="1" hidden="1">#REF!</definedName>
    <definedName name="_bdm.E08E5771620540168590CFE28BA49EA5.edm" hidden="1">#REF!</definedName>
    <definedName name="_bdm.E09FA2A1B08B47AB82CF2751679EA1DA.edm" localSheetId="15" hidden="1">#REF!</definedName>
    <definedName name="_bdm.E09FA2A1B08B47AB82CF2751679EA1DA.edm" localSheetId="16" hidden="1">#REF!</definedName>
    <definedName name="_bdm.E09FA2A1B08B47AB82CF2751679EA1DA.edm" localSheetId="13" hidden="1">#REF!</definedName>
    <definedName name="_bdm.E09FA2A1B08B47AB82CF2751679EA1DA.edm" localSheetId="1" hidden="1">#REF!</definedName>
    <definedName name="_bdm.E09FA2A1B08B47AB82CF2751679EA1DA.edm" hidden="1">#REF!</definedName>
    <definedName name="_bdm.E1967BF7A7D34562B352AF59DC33C1CE.edm" localSheetId="15" hidden="1">#REF!</definedName>
    <definedName name="_bdm.E1967BF7A7D34562B352AF59DC33C1CE.edm" localSheetId="16" hidden="1">#REF!</definedName>
    <definedName name="_bdm.E1967BF7A7D34562B352AF59DC33C1CE.edm" localSheetId="13" hidden="1">#REF!</definedName>
    <definedName name="_bdm.E1967BF7A7D34562B352AF59DC33C1CE.edm" localSheetId="1" hidden="1">#REF!</definedName>
    <definedName name="_bdm.E1967BF7A7D34562B352AF59DC33C1CE.edm" hidden="1">#REF!</definedName>
    <definedName name="_bdm.E19F7011FEE84B998C8E16BA3DFDECA7.edm" localSheetId="15" hidden="1">#REF!</definedName>
    <definedName name="_bdm.E19F7011FEE84B998C8E16BA3DFDECA7.edm" localSheetId="16" hidden="1">#REF!</definedName>
    <definedName name="_bdm.E19F7011FEE84B998C8E16BA3DFDECA7.edm" localSheetId="13" hidden="1">#REF!</definedName>
    <definedName name="_bdm.E19F7011FEE84B998C8E16BA3DFDECA7.edm" localSheetId="1" hidden="1">#REF!</definedName>
    <definedName name="_bdm.E19F7011FEE84B998C8E16BA3DFDECA7.edm" hidden="1">#REF!</definedName>
    <definedName name="_bdm.E1E061045E4542EA8CD39CCF08ACA74A.edm" localSheetId="15" hidden="1">#REF!</definedName>
    <definedName name="_bdm.E1E061045E4542EA8CD39CCF08ACA74A.edm" localSheetId="16" hidden="1">#REF!</definedName>
    <definedName name="_bdm.E1E061045E4542EA8CD39CCF08ACA74A.edm" localSheetId="13" hidden="1">#REF!</definedName>
    <definedName name="_bdm.E1E061045E4542EA8CD39CCF08ACA74A.edm" localSheetId="1" hidden="1">#REF!</definedName>
    <definedName name="_bdm.E1E061045E4542EA8CD39CCF08ACA74A.edm" hidden="1">#REF!</definedName>
    <definedName name="_bdm.E1E07294702B4E899FF24052214E7143.edm" localSheetId="15" hidden="1">#REF!</definedName>
    <definedName name="_bdm.E1E07294702B4E899FF24052214E7143.edm" localSheetId="16" hidden="1">#REF!</definedName>
    <definedName name="_bdm.E1E07294702B4E899FF24052214E7143.edm" localSheetId="13" hidden="1">#REF!</definedName>
    <definedName name="_bdm.E1E07294702B4E899FF24052214E7143.edm" localSheetId="1" hidden="1">#REF!</definedName>
    <definedName name="_bdm.E1E07294702B4E899FF24052214E7143.edm" hidden="1">#REF!</definedName>
    <definedName name="_bdm.E29A6874C63E4EF8AB738213F3608846.edm" localSheetId="15" hidden="1">#REF!</definedName>
    <definedName name="_bdm.E29A6874C63E4EF8AB738213F3608846.edm" localSheetId="16" hidden="1">#REF!</definedName>
    <definedName name="_bdm.E29A6874C63E4EF8AB738213F3608846.edm" localSheetId="13" hidden="1">#REF!</definedName>
    <definedName name="_bdm.E29A6874C63E4EF8AB738213F3608846.edm" localSheetId="1" hidden="1">#REF!</definedName>
    <definedName name="_bdm.E29A6874C63E4EF8AB738213F3608846.edm" hidden="1">#REF!</definedName>
    <definedName name="_bdm.E2AF9F832AF54ACF89C4EBFFABE65791.edm" localSheetId="15" hidden="1">#REF!</definedName>
    <definedName name="_bdm.E2AF9F832AF54ACF89C4EBFFABE65791.edm" localSheetId="16" hidden="1">#REF!</definedName>
    <definedName name="_bdm.E2AF9F832AF54ACF89C4EBFFABE65791.edm" localSheetId="13" hidden="1">#REF!</definedName>
    <definedName name="_bdm.E2AF9F832AF54ACF89C4EBFFABE65791.edm" localSheetId="1" hidden="1">#REF!</definedName>
    <definedName name="_bdm.E2AF9F832AF54ACF89C4EBFFABE65791.edm" hidden="1">#REF!</definedName>
    <definedName name="_bdm.E34C69AE21E847B9BE72588C1F00815D.edm" localSheetId="15" hidden="1">#REF!</definedName>
    <definedName name="_bdm.E34C69AE21E847B9BE72588C1F00815D.edm" localSheetId="16" hidden="1">#REF!</definedName>
    <definedName name="_bdm.E34C69AE21E847B9BE72588C1F00815D.edm" localSheetId="13" hidden="1">#REF!</definedName>
    <definedName name="_bdm.E34C69AE21E847B9BE72588C1F00815D.edm" localSheetId="1" hidden="1">#REF!</definedName>
    <definedName name="_bdm.E34C69AE21E847B9BE72588C1F00815D.edm" hidden="1">#REF!</definedName>
    <definedName name="_bdm.E3B243E38F8945AE82B1B432558D020E.edm" localSheetId="15" hidden="1">#REF!</definedName>
    <definedName name="_bdm.E3B243E38F8945AE82B1B432558D020E.edm" localSheetId="16" hidden="1">#REF!</definedName>
    <definedName name="_bdm.E3B243E38F8945AE82B1B432558D020E.edm" localSheetId="13" hidden="1">#REF!</definedName>
    <definedName name="_bdm.E3B243E38F8945AE82B1B432558D020E.edm" localSheetId="1" hidden="1">#REF!</definedName>
    <definedName name="_bdm.E3B243E38F8945AE82B1B432558D020E.edm" hidden="1">#REF!</definedName>
    <definedName name="_bdm.E4437B15EA8C44B88C74BF6C42036796.edm" localSheetId="15" hidden="1">#REF!</definedName>
    <definedName name="_bdm.E4437B15EA8C44B88C74BF6C42036796.edm" localSheetId="16" hidden="1">#REF!</definedName>
    <definedName name="_bdm.E4437B15EA8C44B88C74BF6C42036796.edm" localSheetId="13" hidden="1">#REF!</definedName>
    <definedName name="_bdm.E4437B15EA8C44B88C74BF6C42036796.edm" localSheetId="1" hidden="1">#REF!</definedName>
    <definedName name="_bdm.E4437B15EA8C44B88C74BF6C42036796.edm" hidden="1">#REF!</definedName>
    <definedName name="_bdm.E50B6E45E49845F4A6DE72781F0FA50D.edm" localSheetId="15" hidden="1">#REF!</definedName>
    <definedName name="_bdm.E50B6E45E49845F4A6DE72781F0FA50D.edm" localSheetId="16" hidden="1">#REF!</definedName>
    <definedName name="_bdm.E50B6E45E49845F4A6DE72781F0FA50D.edm" localSheetId="13" hidden="1">#REF!</definedName>
    <definedName name="_bdm.E50B6E45E49845F4A6DE72781F0FA50D.edm" localSheetId="1" hidden="1">#REF!</definedName>
    <definedName name="_bdm.E50B6E45E49845F4A6DE72781F0FA50D.edm" hidden="1">#REF!</definedName>
    <definedName name="_bdm.E5FB566F805A4AB992F70164230ED488.edm" localSheetId="15" hidden="1">#REF!</definedName>
    <definedName name="_bdm.E5FB566F805A4AB992F70164230ED488.edm" localSheetId="16" hidden="1">#REF!</definedName>
    <definedName name="_bdm.E5FB566F805A4AB992F70164230ED488.edm" localSheetId="13" hidden="1">#REF!</definedName>
    <definedName name="_bdm.E5FB566F805A4AB992F70164230ED488.edm" localSheetId="1" hidden="1">#REF!</definedName>
    <definedName name="_bdm.E5FB566F805A4AB992F70164230ED488.edm" hidden="1">#REF!</definedName>
    <definedName name="_bdm.E620B1A6610E42DCBB0C39AB008734FB.edm" localSheetId="15" hidden="1">#REF!</definedName>
    <definedName name="_bdm.E620B1A6610E42DCBB0C39AB008734FB.edm" localSheetId="16" hidden="1">#REF!</definedName>
    <definedName name="_bdm.E620B1A6610E42DCBB0C39AB008734FB.edm" localSheetId="13" hidden="1">#REF!</definedName>
    <definedName name="_bdm.E620B1A6610E42DCBB0C39AB008734FB.edm" localSheetId="1" hidden="1">#REF!</definedName>
    <definedName name="_bdm.E620B1A6610E42DCBB0C39AB008734FB.edm" hidden="1">#REF!</definedName>
    <definedName name="_bdm.E65DB76FC21042168407FBBB9FEA304E.edm" localSheetId="15" hidden="1">#REF!</definedName>
    <definedName name="_bdm.E65DB76FC21042168407FBBB9FEA304E.edm" localSheetId="16" hidden="1">#REF!</definedName>
    <definedName name="_bdm.E65DB76FC21042168407FBBB9FEA304E.edm" localSheetId="13" hidden="1">#REF!</definedName>
    <definedName name="_bdm.E65DB76FC21042168407FBBB9FEA304E.edm" localSheetId="1" hidden="1">#REF!</definedName>
    <definedName name="_bdm.E65DB76FC21042168407FBBB9FEA304E.edm" hidden="1">#REF!</definedName>
    <definedName name="_bdm.E660C6AF49AD46E5ABC8A33E538B891A.edm" localSheetId="15" hidden="1">#REF!</definedName>
    <definedName name="_bdm.E660C6AF49AD46E5ABC8A33E538B891A.edm" localSheetId="16" hidden="1">#REF!</definedName>
    <definedName name="_bdm.E660C6AF49AD46E5ABC8A33E538B891A.edm" localSheetId="13" hidden="1">#REF!</definedName>
    <definedName name="_bdm.E660C6AF49AD46E5ABC8A33E538B891A.edm" localSheetId="1" hidden="1">#REF!</definedName>
    <definedName name="_bdm.E660C6AF49AD46E5ABC8A33E538B891A.edm" hidden="1">#REF!</definedName>
    <definedName name="_bdm.E6AF126FD2B648E7881DB71B143F9A3B.edm" localSheetId="15" hidden="1">#REF!</definedName>
    <definedName name="_bdm.E6AF126FD2B648E7881DB71B143F9A3B.edm" localSheetId="16" hidden="1">#REF!</definedName>
    <definedName name="_bdm.E6AF126FD2B648E7881DB71B143F9A3B.edm" localSheetId="13" hidden="1">#REF!</definedName>
    <definedName name="_bdm.E6AF126FD2B648E7881DB71B143F9A3B.edm" localSheetId="1" hidden="1">#REF!</definedName>
    <definedName name="_bdm.E6AF126FD2B648E7881DB71B143F9A3B.edm" hidden="1">#REF!</definedName>
    <definedName name="_bdm.E6D9C4D8F266493D9248E2711B66E4E3.edm" localSheetId="15" hidden="1">#REF!</definedName>
    <definedName name="_bdm.E6D9C4D8F266493D9248E2711B66E4E3.edm" localSheetId="16" hidden="1">#REF!</definedName>
    <definedName name="_bdm.E6D9C4D8F266493D9248E2711B66E4E3.edm" localSheetId="13" hidden="1">#REF!</definedName>
    <definedName name="_bdm.E6D9C4D8F266493D9248E2711B66E4E3.edm" localSheetId="1" hidden="1">#REF!</definedName>
    <definedName name="_bdm.E6D9C4D8F266493D9248E2711B66E4E3.edm" hidden="1">#REF!</definedName>
    <definedName name="_bdm.E720E49161E94870A5272159B88BD56C.edm" localSheetId="15" hidden="1">#REF!</definedName>
    <definedName name="_bdm.E720E49161E94870A5272159B88BD56C.edm" localSheetId="16" hidden="1">#REF!</definedName>
    <definedName name="_bdm.E720E49161E94870A5272159B88BD56C.edm" localSheetId="13" hidden="1">#REF!</definedName>
    <definedName name="_bdm.E720E49161E94870A5272159B88BD56C.edm" localSheetId="1" hidden="1">#REF!</definedName>
    <definedName name="_bdm.E720E49161E94870A5272159B88BD56C.edm" hidden="1">#REF!</definedName>
    <definedName name="_bdm.E7BA1064D8654FFC9E45C380C415BF36.edm" localSheetId="15" hidden="1">#REF!</definedName>
    <definedName name="_bdm.E7BA1064D8654FFC9E45C380C415BF36.edm" localSheetId="16" hidden="1">#REF!</definedName>
    <definedName name="_bdm.E7BA1064D8654FFC9E45C380C415BF36.edm" localSheetId="13" hidden="1">#REF!</definedName>
    <definedName name="_bdm.E7BA1064D8654FFC9E45C380C415BF36.edm" localSheetId="1" hidden="1">#REF!</definedName>
    <definedName name="_bdm.E7BA1064D8654FFC9E45C380C415BF36.edm" hidden="1">#REF!</definedName>
    <definedName name="_bdm.E7C17FA72547449FBD06AAA87C7E5DA2.edm" localSheetId="15" hidden="1">#REF!</definedName>
    <definedName name="_bdm.E7C17FA72547449FBD06AAA87C7E5DA2.edm" localSheetId="16" hidden="1">#REF!</definedName>
    <definedName name="_bdm.E7C17FA72547449FBD06AAA87C7E5DA2.edm" localSheetId="13" hidden="1">#REF!</definedName>
    <definedName name="_bdm.E7C17FA72547449FBD06AAA87C7E5DA2.edm" localSheetId="1" hidden="1">#REF!</definedName>
    <definedName name="_bdm.E7C17FA72547449FBD06AAA87C7E5DA2.edm" hidden="1">#REF!</definedName>
    <definedName name="_bdm.E7DF92DEBFBA4CF0906376EF3D923A64.edm" localSheetId="15" hidden="1">#REF!</definedName>
    <definedName name="_bdm.E7DF92DEBFBA4CF0906376EF3D923A64.edm" localSheetId="16" hidden="1">#REF!</definedName>
    <definedName name="_bdm.E7DF92DEBFBA4CF0906376EF3D923A64.edm" localSheetId="13" hidden="1">#REF!</definedName>
    <definedName name="_bdm.E7DF92DEBFBA4CF0906376EF3D923A64.edm" localSheetId="1" hidden="1">#REF!</definedName>
    <definedName name="_bdm.E7DF92DEBFBA4CF0906376EF3D923A64.edm" hidden="1">#REF!</definedName>
    <definedName name="_bdm.E887DF2904A54BBFB05FB3C6174717FA.edm" localSheetId="15" hidden="1">#REF!</definedName>
    <definedName name="_bdm.E887DF2904A54BBFB05FB3C6174717FA.edm" localSheetId="16" hidden="1">#REF!</definedName>
    <definedName name="_bdm.E887DF2904A54BBFB05FB3C6174717FA.edm" localSheetId="13" hidden="1">#REF!</definedName>
    <definedName name="_bdm.E887DF2904A54BBFB05FB3C6174717FA.edm" localSheetId="1" hidden="1">#REF!</definedName>
    <definedName name="_bdm.E887DF2904A54BBFB05FB3C6174717FA.edm" hidden="1">#REF!</definedName>
    <definedName name="_bdm.E95D25A27E694B55BAC9BF90319AB9C5.edm" localSheetId="15" hidden="1">#REF!</definedName>
    <definedName name="_bdm.E95D25A27E694B55BAC9BF90319AB9C5.edm" localSheetId="16" hidden="1">#REF!</definedName>
    <definedName name="_bdm.E95D25A27E694B55BAC9BF90319AB9C5.edm" localSheetId="13" hidden="1">#REF!</definedName>
    <definedName name="_bdm.E95D25A27E694B55BAC9BF90319AB9C5.edm" localSheetId="1" hidden="1">#REF!</definedName>
    <definedName name="_bdm.E95D25A27E694B55BAC9BF90319AB9C5.edm" hidden="1">#REF!</definedName>
    <definedName name="_bdm.E98C627D0D8C458299DAE70D46B537B2.edm" localSheetId="15" hidden="1">#REF!</definedName>
    <definedName name="_bdm.E98C627D0D8C458299DAE70D46B537B2.edm" localSheetId="16" hidden="1">#REF!</definedName>
    <definedName name="_bdm.E98C627D0D8C458299DAE70D46B537B2.edm" localSheetId="13" hidden="1">#REF!</definedName>
    <definedName name="_bdm.E98C627D0D8C458299DAE70D46B537B2.edm" localSheetId="1" hidden="1">#REF!</definedName>
    <definedName name="_bdm.E98C627D0D8C458299DAE70D46B537B2.edm" hidden="1">#REF!</definedName>
    <definedName name="_bdm.E99C66683C0349CAA2F1E65805710559.edm" localSheetId="15" hidden="1">#REF!</definedName>
    <definedName name="_bdm.E99C66683C0349CAA2F1E65805710559.edm" localSheetId="16" hidden="1">#REF!</definedName>
    <definedName name="_bdm.E99C66683C0349CAA2F1E65805710559.edm" localSheetId="13" hidden="1">#REF!</definedName>
    <definedName name="_bdm.E99C66683C0349CAA2F1E65805710559.edm" localSheetId="1" hidden="1">#REF!</definedName>
    <definedName name="_bdm.E99C66683C0349CAA2F1E65805710559.edm" hidden="1">#REF!</definedName>
    <definedName name="_bdm.E9CA3CC06EA249678C19B7D7D462DCE6.edm" localSheetId="15" hidden="1">#REF!</definedName>
    <definedName name="_bdm.E9CA3CC06EA249678C19B7D7D462DCE6.edm" localSheetId="16" hidden="1">#REF!</definedName>
    <definedName name="_bdm.E9CA3CC06EA249678C19B7D7D462DCE6.edm" localSheetId="13" hidden="1">#REF!</definedName>
    <definedName name="_bdm.E9CA3CC06EA249678C19B7D7D462DCE6.edm" localSheetId="1" hidden="1">#REF!</definedName>
    <definedName name="_bdm.E9CA3CC06EA249678C19B7D7D462DCE6.edm" hidden="1">#REF!</definedName>
    <definedName name="_bdm.EA07C3B7F7164A6DADEC8D9ABC504989.edm" localSheetId="15" hidden="1">#REF!</definedName>
    <definedName name="_bdm.EA07C3B7F7164A6DADEC8D9ABC504989.edm" localSheetId="16" hidden="1">#REF!</definedName>
    <definedName name="_bdm.EA07C3B7F7164A6DADEC8D9ABC504989.edm" localSheetId="13" hidden="1">#REF!</definedName>
    <definedName name="_bdm.EA07C3B7F7164A6DADEC8D9ABC504989.edm" localSheetId="1" hidden="1">#REF!</definedName>
    <definedName name="_bdm.EA07C3B7F7164A6DADEC8D9ABC504989.edm" hidden="1">#REF!</definedName>
    <definedName name="_bdm.EA51859A3CD64626808F3529D59B6AA0.edm" localSheetId="15" hidden="1">#REF!</definedName>
    <definedName name="_bdm.EA51859A3CD64626808F3529D59B6AA0.edm" localSheetId="16" hidden="1">#REF!</definedName>
    <definedName name="_bdm.EA51859A3CD64626808F3529D59B6AA0.edm" localSheetId="13" hidden="1">#REF!</definedName>
    <definedName name="_bdm.EA51859A3CD64626808F3529D59B6AA0.edm" localSheetId="1" hidden="1">#REF!</definedName>
    <definedName name="_bdm.EA51859A3CD64626808F3529D59B6AA0.edm" hidden="1">#REF!</definedName>
    <definedName name="_bdm.EA9675535A744E369F7142C448823427.edm" localSheetId="15" hidden="1">#REF!</definedName>
    <definedName name="_bdm.EA9675535A744E369F7142C448823427.edm" localSheetId="16" hidden="1">#REF!</definedName>
    <definedName name="_bdm.EA9675535A744E369F7142C448823427.edm" localSheetId="13" hidden="1">#REF!</definedName>
    <definedName name="_bdm.EA9675535A744E369F7142C448823427.edm" localSheetId="1" hidden="1">#REF!</definedName>
    <definedName name="_bdm.EA9675535A744E369F7142C448823427.edm" hidden="1">#REF!</definedName>
    <definedName name="_bdm.EB39340347CE43119B2ADA2BD196756F.edm" localSheetId="15" hidden="1">#REF!</definedName>
    <definedName name="_bdm.EB39340347CE43119B2ADA2BD196756F.edm" localSheetId="16" hidden="1">#REF!</definedName>
    <definedName name="_bdm.EB39340347CE43119B2ADA2BD196756F.edm" localSheetId="13" hidden="1">#REF!</definedName>
    <definedName name="_bdm.EB39340347CE43119B2ADA2BD196756F.edm" localSheetId="1" hidden="1">#REF!</definedName>
    <definedName name="_bdm.EB39340347CE43119B2ADA2BD196756F.edm" hidden="1">#REF!</definedName>
    <definedName name="_bdm.EBA53A0879B946CBA547AEAC810BBDC5.edm" localSheetId="15" hidden="1">#REF!</definedName>
    <definedName name="_bdm.EBA53A0879B946CBA547AEAC810BBDC5.edm" localSheetId="16" hidden="1">#REF!</definedName>
    <definedName name="_bdm.EBA53A0879B946CBA547AEAC810BBDC5.edm" localSheetId="13" hidden="1">#REF!</definedName>
    <definedName name="_bdm.EBA53A0879B946CBA547AEAC810BBDC5.edm" localSheetId="1" hidden="1">#REF!</definedName>
    <definedName name="_bdm.EBA53A0879B946CBA547AEAC810BBDC5.edm" hidden="1">#REF!</definedName>
    <definedName name="_bdm.EBC4A184A4AC493988B7BBF17AA99BBF.edm" localSheetId="15" hidden="1">#REF!</definedName>
    <definedName name="_bdm.EBC4A184A4AC493988B7BBF17AA99BBF.edm" localSheetId="16" hidden="1">#REF!</definedName>
    <definedName name="_bdm.EBC4A184A4AC493988B7BBF17AA99BBF.edm" localSheetId="13" hidden="1">#REF!</definedName>
    <definedName name="_bdm.EBC4A184A4AC493988B7BBF17AA99BBF.edm" localSheetId="1" hidden="1">#REF!</definedName>
    <definedName name="_bdm.EBC4A184A4AC493988B7BBF17AA99BBF.edm" hidden="1">#REF!</definedName>
    <definedName name="_bdm.EBF6F66DB3CD4F0DBD9D643E7269BB0D.edm" localSheetId="15" hidden="1">#REF!</definedName>
    <definedName name="_bdm.EBF6F66DB3CD4F0DBD9D643E7269BB0D.edm" localSheetId="16" hidden="1">#REF!</definedName>
    <definedName name="_bdm.EBF6F66DB3CD4F0DBD9D643E7269BB0D.edm" localSheetId="13" hidden="1">#REF!</definedName>
    <definedName name="_bdm.EBF6F66DB3CD4F0DBD9D643E7269BB0D.edm" localSheetId="1" hidden="1">#REF!</definedName>
    <definedName name="_bdm.EBF6F66DB3CD4F0DBD9D643E7269BB0D.edm" hidden="1">#REF!</definedName>
    <definedName name="_bdm.EC31250A6494417E9ECE0B82E42857E3.edm" localSheetId="15" hidden="1">#REF!</definedName>
    <definedName name="_bdm.EC31250A6494417E9ECE0B82E42857E3.edm" localSheetId="16" hidden="1">#REF!</definedName>
    <definedName name="_bdm.EC31250A6494417E9ECE0B82E42857E3.edm" localSheetId="13" hidden="1">#REF!</definedName>
    <definedName name="_bdm.EC31250A6494417E9ECE0B82E42857E3.edm" localSheetId="1" hidden="1">#REF!</definedName>
    <definedName name="_bdm.EC31250A6494417E9ECE0B82E42857E3.edm" hidden="1">#REF!</definedName>
    <definedName name="_bdm.EC4D44CBE0A0450A8E744A3D59D2AC9E.edm" localSheetId="15" hidden="1">#REF!</definedName>
    <definedName name="_bdm.EC4D44CBE0A0450A8E744A3D59D2AC9E.edm" localSheetId="16" hidden="1">#REF!</definedName>
    <definedName name="_bdm.EC4D44CBE0A0450A8E744A3D59D2AC9E.edm" localSheetId="13" hidden="1">#REF!</definedName>
    <definedName name="_bdm.EC4D44CBE0A0450A8E744A3D59D2AC9E.edm" localSheetId="1" hidden="1">#REF!</definedName>
    <definedName name="_bdm.EC4D44CBE0A0450A8E744A3D59D2AC9E.edm" hidden="1">#REF!</definedName>
    <definedName name="_bdm.EC6AA15104E443418627A8EC14C76A05.edm" localSheetId="15" hidden="1">#REF!</definedName>
    <definedName name="_bdm.EC6AA15104E443418627A8EC14C76A05.edm" localSheetId="16" hidden="1">#REF!</definedName>
    <definedName name="_bdm.EC6AA15104E443418627A8EC14C76A05.edm" localSheetId="13" hidden="1">#REF!</definedName>
    <definedName name="_bdm.EC6AA15104E443418627A8EC14C76A05.edm" localSheetId="1" hidden="1">#REF!</definedName>
    <definedName name="_bdm.EC6AA15104E443418627A8EC14C76A05.edm" hidden="1">#REF!</definedName>
    <definedName name="_bdm.EC98E4EA06144A1DB436B5C1D17B75C9.edm" localSheetId="15" hidden="1">#REF!</definedName>
    <definedName name="_bdm.EC98E4EA06144A1DB436B5C1D17B75C9.edm" localSheetId="16" hidden="1">#REF!</definedName>
    <definedName name="_bdm.EC98E4EA06144A1DB436B5C1D17B75C9.edm" localSheetId="13" hidden="1">#REF!</definedName>
    <definedName name="_bdm.EC98E4EA06144A1DB436B5C1D17B75C9.edm" localSheetId="1" hidden="1">#REF!</definedName>
    <definedName name="_bdm.EC98E4EA06144A1DB436B5C1D17B75C9.edm" hidden="1">#REF!</definedName>
    <definedName name="_bdm.ECA1D378B73345AC8B87A96F8ABC195D.edm" localSheetId="15" hidden="1">#REF!</definedName>
    <definedName name="_bdm.ECA1D378B73345AC8B87A96F8ABC195D.edm" localSheetId="16" hidden="1">#REF!</definedName>
    <definedName name="_bdm.ECA1D378B73345AC8B87A96F8ABC195D.edm" localSheetId="13" hidden="1">#REF!</definedName>
    <definedName name="_bdm.ECA1D378B73345AC8B87A96F8ABC195D.edm" localSheetId="1" hidden="1">#REF!</definedName>
    <definedName name="_bdm.ECA1D378B73345AC8B87A96F8ABC195D.edm" hidden="1">#REF!</definedName>
    <definedName name="_bdm.ED995F08A3014BA6B1541BB408A15DD4.edm" localSheetId="15" hidden="1">#REF!</definedName>
    <definedName name="_bdm.ED995F08A3014BA6B1541BB408A15DD4.edm" localSheetId="16" hidden="1">#REF!</definedName>
    <definedName name="_bdm.ED995F08A3014BA6B1541BB408A15DD4.edm" localSheetId="13" hidden="1">#REF!</definedName>
    <definedName name="_bdm.ED995F08A3014BA6B1541BB408A15DD4.edm" localSheetId="1" hidden="1">#REF!</definedName>
    <definedName name="_bdm.ED995F08A3014BA6B1541BB408A15DD4.edm" hidden="1">#REF!</definedName>
    <definedName name="_bdm.EDA1233745A84682A85B8DD824D597EB.edm" localSheetId="15" hidden="1">#REF!</definedName>
    <definedName name="_bdm.EDA1233745A84682A85B8DD824D597EB.edm" localSheetId="16" hidden="1">#REF!</definedName>
    <definedName name="_bdm.EDA1233745A84682A85B8DD824D597EB.edm" localSheetId="13" hidden="1">#REF!</definedName>
    <definedName name="_bdm.EDA1233745A84682A85B8DD824D597EB.edm" localSheetId="1" hidden="1">#REF!</definedName>
    <definedName name="_bdm.EDA1233745A84682A85B8DD824D597EB.edm" hidden="1">#REF!</definedName>
    <definedName name="_bdm.EE0AD1A9EFA14A75A834E176AB16A897.edm" localSheetId="15" hidden="1">#REF!</definedName>
    <definedName name="_bdm.EE0AD1A9EFA14A75A834E176AB16A897.edm" localSheetId="16" hidden="1">#REF!</definedName>
    <definedName name="_bdm.EE0AD1A9EFA14A75A834E176AB16A897.edm" localSheetId="13" hidden="1">#REF!</definedName>
    <definedName name="_bdm.EE0AD1A9EFA14A75A834E176AB16A897.edm" localSheetId="1" hidden="1">#REF!</definedName>
    <definedName name="_bdm.EE0AD1A9EFA14A75A834E176AB16A897.edm" hidden="1">#REF!</definedName>
    <definedName name="_bdm.EE64AAD9E79B436BA62BE6CC70BC56D8.edm" localSheetId="15" hidden="1">#REF!</definedName>
    <definedName name="_bdm.EE64AAD9E79B436BA62BE6CC70BC56D8.edm" localSheetId="16" hidden="1">#REF!</definedName>
    <definedName name="_bdm.EE64AAD9E79B436BA62BE6CC70BC56D8.edm" localSheetId="13" hidden="1">#REF!</definedName>
    <definedName name="_bdm.EE64AAD9E79B436BA62BE6CC70BC56D8.edm" localSheetId="1" hidden="1">#REF!</definedName>
    <definedName name="_bdm.EE64AAD9E79B436BA62BE6CC70BC56D8.edm" hidden="1">#REF!</definedName>
    <definedName name="_bdm.F0BBC2C7EBCD43EEA326C12A910826F4.edm" localSheetId="15" hidden="1">#REF!</definedName>
    <definedName name="_bdm.F0BBC2C7EBCD43EEA326C12A910826F4.edm" localSheetId="16" hidden="1">#REF!</definedName>
    <definedName name="_bdm.F0BBC2C7EBCD43EEA326C12A910826F4.edm" localSheetId="13" hidden="1">#REF!</definedName>
    <definedName name="_bdm.F0BBC2C7EBCD43EEA326C12A910826F4.edm" localSheetId="1" hidden="1">#REF!</definedName>
    <definedName name="_bdm.F0BBC2C7EBCD43EEA326C12A910826F4.edm" hidden="1">#REF!</definedName>
    <definedName name="_bdm.F1010DBF949A4CFBAD65F827378C9F56.edm" localSheetId="15" hidden="1">#REF!</definedName>
    <definedName name="_bdm.F1010DBF949A4CFBAD65F827378C9F56.edm" localSheetId="16" hidden="1">#REF!</definedName>
    <definedName name="_bdm.F1010DBF949A4CFBAD65F827378C9F56.edm" localSheetId="13" hidden="1">#REF!</definedName>
    <definedName name="_bdm.F1010DBF949A4CFBAD65F827378C9F56.edm" localSheetId="1" hidden="1">#REF!</definedName>
    <definedName name="_bdm.F1010DBF949A4CFBAD65F827378C9F56.edm" hidden="1">#REF!</definedName>
    <definedName name="_bdm.F1103450C471422B8F956932F209DEBE.edm" localSheetId="15" hidden="1">#REF!</definedName>
    <definedName name="_bdm.F1103450C471422B8F956932F209DEBE.edm" localSheetId="16" hidden="1">#REF!</definedName>
    <definedName name="_bdm.F1103450C471422B8F956932F209DEBE.edm" localSheetId="13" hidden="1">#REF!</definedName>
    <definedName name="_bdm.F1103450C471422B8F956932F209DEBE.edm" localSheetId="1" hidden="1">#REF!</definedName>
    <definedName name="_bdm.F1103450C471422B8F956932F209DEBE.edm" hidden="1">#REF!</definedName>
    <definedName name="_bdm.F18B0EBCF412446B9881B65F24FCB736.edm" localSheetId="15" hidden="1">#REF!</definedName>
    <definedName name="_bdm.F18B0EBCF412446B9881B65F24FCB736.edm" localSheetId="16" hidden="1">#REF!</definedName>
    <definedName name="_bdm.F18B0EBCF412446B9881B65F24FCB736.edm" localSheetId="13" hidden="1">#REF!</definedName>
    <definedName name="_bdm.F18B0EBCF412446B9881B65F24FCB736.edm" localSheetId="1" hidden="1">#REF!</definedName>
    <definedName name="_bdm.F18B0EBCF412446B9881B65F24FCB736.edm" hidden="1">#REF!</definedName>
    <definedName name="_bdm.F1A7596E6C3847F5A222865B1B7B958A.edm" localSheetId="15" hidden="1">#REF!</definedName>
    <definedName name="_bdm.F1A7596E6C3847F5A222865B1B7B958A.edm" localSheetId="16" hidden="1">#REF!</definedName>
    <definedName name="_bdm.F1A7596E6C3847F5A222865B1B7B958A.edm" localSheetId="13" hidden="1">#REF!</definedName>
    <definedName name="_bdm.F1A7596E6C3847F5A222865B1B7B958A.edm" localSheetId="1" hidden="1">#REF!</definedName>
    <definedName name="_bdm.F1A7596E6C3847F5A222865B1B7B958A.edm" hidden="1">#REF!</definedName>
    <definedName name="_bdm.F1BFA451184B4AD39FBF50F140A84414.edm" localSheetId="15" hidden="1">#REF!</definedName>
    <definedName name="_bdm.F1BFA451184B4AD39FBF50F140A84414.edm" localSheetId="16" hidden="1">#REF!</definedName>
    <definedName name="_bdm.F1BFA451184B4AD39FBF50F140A84414.edm" localSheetId="13" hidden="1">#REF!</definedName>
    <definedName name="_bdm.F1BFA451184B4AD39FBF50F140A84414.edm" localSheetId="1" hidden="1">#REF!</definedName>
    <definedName name="_bdm.F1BFA451184B4AD39FBF50F140A84414.edm" hidden="1">#REF!</definedName>
    <definedName name="_bdm.F1D91B9CEE5541C3B8D0E2EA2F96EC50.edm" localSheetId="15" hidden="1">#REF!</definedName>
    <definedName name="_bdm.F1D91B9CEE5541C3B8D0E2EA2F96EC50.edm" localSheetId="16" hidden="1">#REF!</definedName>
    <definedName name="_bdm.F1D91B9CEE5541C3B8D0E2EA2F96EC50.edm" localSheetId="13" hidden="1">#REF!</definedName>
    <definedName name="_bdm.F1D91B9CEE5541C3B8D0E2EA2F96EC50.edm" localSheetId="1" hidden="1">#REF!</definedName>
    <definedName name="_bdm.F1D91B9CEE5541C3B8D0E2EA2F96EC50.edm" hidden="1">#REF!</definedName>
    <definedName name="_bdm.F1DABFC26A7E416A82D0FA0BB44706FD.edm" localSheetId="15" hidden="1">#REF!</definedName>
    <definedName name="_bdm.F1DABFC26A7E416A82D0FA0BB44706FD.edm" localSheetId="16" hidden="1">#REF!</definedName>
    <definedName name="_bdm.F1DABFC26A7E416A82D0FA0BB44706FD.edm" localSheetId="13" hidden="1">#REF!</definedName>
    <definedName name="_bdm.F1DABFC26A7E416A82D0FA0BB44706FD.edm" localSheetId="1" hidden="1">#REF!</definedName>
    <definedName name="_bdm.F1DABFC26A7E416A82D0FA0BB44706FD.edm" hidden="1">#REF!</definedName>
    <definedName name="_bdm.F1DE884B0AA843919209BF1CCE3C02D5.edm" localSheetId="15" hidden="1">#REF!</definedName>
    <definedName name="_bdm.F1DE884B0AA843919209BF1CCE3C02D5.edm" localSheetId="16" hidden="1">#REF!</definedName>
    <definedName name="_bdm.F1DE884B0AA843919209BF1CCE3C02D5.edm" localSheetId="13" hidden="1">#REF!</definedName>
    <definedName name="_bdm.F1DE884B0AA843919209BF1CCE3C02D5.edm" localSheetId="1" hidden="1">#REF!</definedName>
    <definedName name="_bdm.F1DE884B0AA843919209BF1CCE3C02D5.edm" hidden="1">#REF!</definedName>
    <definedName name="_bdm.F1E4982438C848B19BC9B1DB936C4816.edm" localSheetId="15" hidden="1">#REF!</definedName>
    <definedName name="_bdm.F1E4982438C848B19BC9B1DB936C4816.edm" localSheetId="16" hidden="1">#REF!</definedName>
    <definedName name="_bdm.F1E4982438C848B19BC9B1DB936C4816.edm" localSheetId="13" hidden="1">#REF!</definedName>
    <definedName name="_bdm.F1E4982438C848B19BC9B1DB936C4816.edm" localSheetId="1" hidden="1">#REF!</definedName>
    <definedName name="_bdm.F1E4982438C848B19BC9B1DB936C4816.edm" hidden="1">#REF!</definedName>
    <definedName name="_bdm.F218EDE106D44F27AF7FF04D714E0CD0.edm" localSheetId="15" hidden="1">#REF!</definedName>
    <definedName name="_bdm.F218EDE106D44F27AF7FF04D714E0CD0.edm" localSheetId="16" hidden="1">#REF!</definedName>
    <definedName name="_bdm.F218EDE106D44F27AF7FF04D714E0CD0.edm" localSheetId="13" hidden="1">#REF!</definedName>
    <definedName name="_bdm.F218EDE106D44F27AF7FF04D714E0CD0.edm" localSheetId="1" hidden="1">#REF!</definedName>
    <definedName name="_bdm.F218EDE106D44F27AF7FF04D714E0CD0.edm" hidden="1">#REF!</definedName>
    <definedName name="_bdm.F29D120F910B4837945CF22BFEEFCC56.edm" localSheetId="15" hidden="1">#REF!</definedName>
    <definedName name="_bdm.F29D120F910B4837945CF22BFEEFCC56.edm" localSheetId="16" hidden="1">#REF!</definedName>
    <definedName name="_bdm.F29D120F910B4837945CF22BFEEFCC56.edm" localSheetId="13" hidden="1">#REF!</definedName>
    <definedName name="_bdm.F29D120F910B4837945CF22BFEEFCC56.edm" localSheetId="1" hidden="1">#REF!</definedName>
    <definedName name="_bdm.F29D120F910B4837945CF22BFEEFCC56.edm" hidden="1">#REF!</definedName>
    <definedName name="_bdm.F2CCF4ECDE5D4F9291913B0D67CC9303.edm" localSheetId="15" hidden="1">#REF!</definedName>
    <definedName name="_bdm.F2CCF4ECDE5D4F9291913B0D67CC9303.edm" localSheetId="16" hidden="1">#REF!</definedName>
    <definedName name="_bdm.F2CCF4ECDE5D4F9291913B0D67CC9303.edm" localSheetId="13" hidden="1">#REF!</definedName>
    <definedName name="_bdm.F2CCF4ECDE5D4F9291913B0D67CC9303.edm" localSheetId="1" hidden="1">#REF!</definedName>
    <definedName name="_bdm.F2CCF4ECDE5D4F9291913B0D67CC9303.edm" hidden="1">#REF!</definedName>
    <definedName name="_bdm.F2E5B7E4F15E44DE99A3DB0F2930B4E3.edm" localSheetId="15" hidden="1">#REF!</definedName>
    <definedName name="_bdm.F2E5B7E4F15E44DE99A3DB0F2930B4E3.edm" localSheetId="16" hidden="1">#REF!</definedName>
    <definedName name="_bdm.F2E5B7E4F15E44DE99A3DB0F2930B4E3.edm" localSheetId="13" hidden="1">#REF!</definedName>
    <definedName name="_bdm.F2E5B7E4F15E44DE99A3DB0F2930B4E3.edm" localSheetId="1" hidden="1">#REF!</definedName>
    <definedName name="_bdm.F2E5B7E4F15E44DE99A3DB0F2930B4E3.edm" hidden="1">#REF!</definedName>
    <definedName name="_bdm.F3111C4426854000BF345517984D2A2E.edm" localSheetId="15" hidden="1">#REF!</definedName>
    <definedName name="_bdm.F3111C4426854000BF345517984D2A2E.edm" localSheetId="16" hidden="1">#REF!</definedName>
    <definedName name="_bdm.F3111C4426854000BF345517984D2A2E.edm" localSheetId="13" hidden="1">#REF!</definedName>
    <definedName name="_bdm.F3111C4426854000BF345517984D2A2E.edm" localSheetId="1" hidden="1">#REF!</definedName>
    <definedName name="_bdm.F3111C4426854000BF345517984D2A2E.edm" hidden="1">#REF!</definedName>
    <definedName name="_bdm.F3818217C6C5431CBAC9DE0C14CE9830.edm" localSheetId="15" hidden="1">#REF!</definedName>
    <definedName name="_bdm.F3818217C6C5431CBAC9DE0C14CE9830.edm" localSheetId="16" hidden="1">#REF!</definedName>
    <definedName name="_bdm.F3818217C6C5431CBAC9DE0C14CE9830.edm" localSheetId="13" hidden="1">#REF!</definedName>
    <definedName name="_bdm.F3818217C6C5431CBAC9DE0C14CE9830.edm" localSheetId="1" hidden="1">#REF!</definedName>
    <definedName name="_bdm.F3818217C6C5431CBAC9DE0C14CE9830.edm" hidden="1">#REF!</definedName>
    <definedName name="_bdm.F3D542B9F0D34D559BB14F4FFCE4DBA2.edm" localSheetId="15" hidden="1">#REF!</definedName>
    <definedName name="_bdm.F3D542B9F0D34D559BB14F4FFCE4DBA2.edm" localSheetId="16" hidden="1">#REF!</definedName>
    <definedName name="_bdm.F3D542B9F0D34D559BB14F4FFCE4DBA2.edm" localSheetId="13" hidden="1">#REF!</definedName>
    <definedName name="_bdm.F3D542B9F0D34D559BB14F4FFCE4DBA2.edm" localSheetId="1" hidden="1">#REF!</definedName>
    <definedName name="_bdm.F3D542B9F0D34D559BB14F4FFCE4DBA2.edm" hidden="1">#REF!</definedName>
    <definedName name="_bdm.F43790EE9C7F456C84C6716A2E8611C8.edm" localSheetId="15" hidden="1">#REF!</definedName>
    <definedName name="_bdm.F43790EE9C7F456C84C6716A2E8611C8.edm" localSheetId="16" hidden="1">#REF!</definedName>
    <definedName name="_bdm.F43790EE9C7F456C84C6716A2E8611C8.edm" localSheetId="13" hidden="1">#REF!</definedName>
    <definedName name="_bdm.F43790EE9C7F456C84C6716A2E8611C8.edm" localSheetId="1" hidden="1">#REF!</definedName>
    <definedName name="_bdm.F43790EE9C7F456C84C6716A2E8611C8.edm" hidden="1">#REF!</definedName>
    <definedName name="_bdm.F471E98DC1A54EA28DEF3C0C85A97ECC.edm" localSheetId="15" hidden="1">#REF!</definedName>
    <definedName name="_bdm.F471E98DC1A54EA28DEF3C0C85A97ECC.edm" localSheetId="16" hidden="1">#REF!</definedName>
    <definedName name="_bdm.F471E98DC1A54EA28DEF3C0C85A97ECC.edm" localSheetId="13" hidden="1">#REF!</definedName>
    <definedName name="_bdm.F471E98DC1A54EA28DEF3C0C85A97ECC.edm" localSheetId="1" hidden="1">#REF!</definedName>
    <definedName name="_bdm.F471E98DC1A54EA28DEF3C0C85A97ECC.edm" hidden="1">#REF!</definedName>
    <definedName name="_bdm.F49BB5FCA9AE47E2B3F95EE2D7E859EF.edm" localSheetId="15" hidden="1">#REF!</definedName>
    <definedName name="_bdm.F49BB5FCA9AE47E2B3F95EE2D7E859EF.edm" localSheetId="16" hidden="1">#REF!</definedName>
    <definedName name="_bdm.F49BB5FCA9AE47E2B3F95EE2D7E859EF.edm" localSheetId="13" hidden="1">#REF!</definedName>
    <definedName name="_bdm.F49BB5FCA9AE47E2B3F95EE2D7E859EF.edm" localSheetId="1" hidden="1">#REF!</definedName>
    <definedName name="_bdm.F49BB5FCA9AE47E2B3F95EE2D7E859EF.edm" hidden="1">#REF!</definedName>
    <definedName name="_bdm.F4E1811C27BD421AAF8057D08C487E4F.edm" localSheetId="15" hidden="1">#REF!</definedName>
    <definedName name="_bdm.F4E1811C27BD421AAF8057D08C487E4F.edm" localSheetId="16" hidden="1">#REF!</definedName>
    <definedName name="_bdm.F4E1811C27BD421AAF8057D08C487E4F.edm" localSheetId="13" hidden="1">#REF!</definedName>
    <definedName name="_bdm.F4E1811C27BD421AAF8057D08C487E4F.edm" localSheetId="1" hidden="1">#REF!</definedName>
    <definedName name="_bdm.F4E1811C27BD421AAF8057D08C487E4F.edm" hidden="1">#REF!</definedName>
    <definedName name="_bdm.F4E87138480244128F825EE4F00E9801.edm" localSheetId="15" hidden="1">#REF!</definedName>
    <definedName name="_bdm.F4E87138480244128F825EE4F00E9801.edm" localSheetId="16" hidden="1">#REF!</definedName>
    <definedName name="_bdm.F4E87138480244128F825EE4F00E9801.edm" localSheetId="13" hidden="1">#REF!</definedName>
    <definedName name="_bdm.F4E87138480244128F825EE4F00E9801.edm" localSheetId="1" hidden="1">#REF!</definedName>
    <definedName name="_bdm.F4E87138480244128F825EE4F00E9801.edm" hidden="1">#REF!</definedName>
    <definedName name="_bdm.F50E94D6949E4AB5BD76D0B6837A5800.edm" localSheetId="15" hidden="1">#REF!</definedName>
    <definedName name="_bdm.F50E94D6949E4AB5BD76D0B6837A5800.edm" localSheetId="16" hidden="1">#REF!</definedName>
    <definedName name="_bdm.F50E94D6949E4AB5BD76D0B6837A5800.edm" localSheetId="13" hidden="1">#REF!</definedName>
    <definedName name="_bdm.F50E94D6949E4AB5BD76D0B6837A5800.edm" localSheetId="1" hidden="1">#REF!</definedName>
    <definedName name="_bdm.F50E94D6949E4AB5BD76D0B6837A5800.edm" hidden="1">#REF!</definedName>
    <definedName name="_bdm.F54A65F4642E4AF19ECADCD4D48984F7.edm" localSheetId="15" hidden="1">#REF!</definedName>
    <definedName name="_bdm.F54A65F4642E4AF19ECADCD4D48984F7.edm" localSheetId="16" hidden="1">#REF!</definedName>
    <definedName name="_bdm.F54A65F4642E4AF19ECADCD4D48984F7.edm" localSheetId="13" hidden="1">#REF!</definedName>
    <definedName name="_bdm.F54A65F4642E4AF19ECADCD4D48984F7.edm" localSheetId="1" hidden="1">#REF!</definedName>
    <definedName name="_bdm.F54A65F4642E4AF19ECADCD4D48984F7.edm" hidden="1">#REF!</definedName>
    <definedName name="_bdm.F55F740F440C42C3B21216ABB09004C0.edm" localSheetId="15" hidden="1">#REF!</definedName>
    <definedName name="_bdm.F55F740F440C42C3B21216ABB09004C0.edm" localSheetId="16" hidden="1">#REF!</definedName>
    <definedName name="_bdm.F55F740F440C42C3B21216ABB09004C0.edm" localSheetId="13" hidden="1">#REF!</definedName>
    <definedName name="_bdm.F55F740F440C42C3B21216ABB09004C0.edm" localSheetId="1" hidden="1">#REF!</definedName>
    <definedName name="_bdm.F55F740F440C42C3B21216ABB09004C0.edm" hidden="1">#REF!</definedName>
    <definedName name="_bdm.F605958846454D9B9F178AD28AB5E93B.edm" localSheetId="15" hidden="1">#REF!</definedName>
    <definedName name="_bdm.F605958846454D9B9F178AD28AB5E93B.edm" localSheetId="16" hidden="1">#REF!</definedName>
    <definedName name="_bdm.F605958846454D9B9F178AD28AB5E93B.edm" localSheetId="13" hidden="1">#REF!</definedName>
    <definedName name="_bdm.F605958846454D9B9F178AD28AB5E93B.edm" localSheetId="1" hidden="1">#REF!</definedName>
    <definedName name="_bdm.F605958846454D9B9F178AD28AB5E93B.edm" hidden="1">#REF!</definedName>
    <definedName name="_bdm.F66DC545562D425499360A614C233058.edm" localSheetId="15" hidden="1">#REF!</definedName>
    <definedName name="_bdm.F66DC545562D425499360A614C233058.edm" localSheetId="16" hidden="1">#REF!</definedName>
    <definedName name="_bdm.F66DC545562D425499360A614C233058.edm" localSheetId="13" hidden="1">#REF!</definedName>
    <definedName name="_bdm.F66DC545562D425499360A614C233058.edm" localSheetId="1" hidden="1">#REF!</definedName>
    <definedName name="_bdm.F66DC545562D425499360A614C233058.edm" hidden="1">#REF!</definedName>
    <definedName name="_bdm.F70AB623966C4B44B33A234C3D77E2B0.edm" localSheetId="15" hidden="1">#REF!</definedName>
    <definedName name="_bdm.F70AB623966C4B44B33A234C3D77E2B0.edm" localSheetId="16" hidden="1">#REF!</definedName>
    <definedName name="_bdm.F70AB623966C4B44B33A234C3D77E2B0.edm" localSheetId="13" hidden="1">#REF!</definedName>
    <definedName name="_bdm.F70AB623966C4B44B33A234C3D77E2B0.edm" localSheetId="1" hidden="1">#REF!</definedName>
    <definedName name="_bdm.F70AB623966C4B44B33A234C3D77E2B0.edm" hidden="1">#REF!</definedName>
    <definedName name="_bdm.F7F5A99131B941A8A5B9775810A27285.edm" localSheetId="15" hidden="1">#REF!</definedName>
    <definedName name="_bdm.F7F5A99131B941A8A5B9775810A27285.edm" localSheetId="16" hidden="1">#REF!</definedName>
    <definedName name="_bdm.F7F5A99131B941A8A5B9775810A27285.edm" localSheetId="13" hidden="1">#REF!</definedName>
    <definedName name="_bdm.F7F5A99131B941A8A5B9775810A27285.edm" localSheetId="1" hidden="1">#REF!</definedName>
    <definedName name="_bdm.F7F5A99131B941A8A5B9775810A27285.edm" hidden="1">#REF!</definedName>
    <definedName name="_bdm.F803D81FDC474D4A8B1E0F26C2B8D0D3.edm" localSheetId="15" hidden="1">#REF!</definedName>
    <definedName name="_bdm.F803D81FDC474D4A8B1E0F26C2B8D0D3.edm" localSheetId="16" hidden="1">#REF!</definedName>
    <definedName name="_bdm.F803D81FDC474D4A8B1E0F26C2B8D0D3.edm" localSheetId="13" hidden="1">#REF!</definedName>
    <definedName name="_bdm.F803D81FDC474D4A8B1E0F26C2B8D0D3.edm" localSheetId="1" hidden="1">#REF!</definedName>
    <definedName name="_bdm.F803D81FDC474D4A8B1E0F26C2B8D0D3.edm" hidden="1">#REF!</definedName>
    <definedName name="_bdm.F80C913C7C27493BA186AF43E41DA24A.edm" localSheetId="15" hidden="1">#REF!</definedName>
    <definedName name="_bdm.F80C913C7C27493BA186AF43E41DA24A.edm" localSheetId="16" hidden="1">#REF!</definedName>
    <definedName name="_bdm.F80C913C7C27493BA186AF43E41DA24A.edm" localSheetId="13" hidden="1">#REF!</definedName>
    <definedName name="_bdm.F80C913C7C27493BA186AF43E41DA24A.edm" localSheetId="1" hidden="1">#REF!</definedName>
    <definedName name="_bdm.F80C913C7C27493BA186AF43E41DA24A.edm" hidden="1">#REF!</definedName>
    <definedName name="_bdm.F8143200A125473A85DF8409991B0D15.edm" localSheetId="15" hidden="1">#REF!</definedName>
    <definedName name="_bdm.F8143200A125473A85DF8409991B0D15.edm" localSheetId="16" hidden="1">#REF!</definedName>
    <definedName name="_bdm.F8143200A125473A85DF8409991B0D15.edm" localSheetId="13" hidden="1">#REF!</definedName>
    <definedName name="_bdm.F8143200A125473A85DF8409991B0D15.edm" localSheetId="1" hidden="1">#REF!</definedName>
    <definedName name="_bdm.F8143200A125473A85DF8409991B0D15.edm" hidden="1">#REF!</definedName>
    <definedName name="_bdm.F8300B226DEC4A01A4F291EA44953716.edm" localSheetId="15" hidden="1">#REF!</definedName>
    <definedName name="_bdm.F8300B226DEC4A01A4F291EA44953716.edm" localSheetId="16" hidden="1">#REF!</definedName>
    <definedName name="_bdm.F8300B226DEC4A01A4F291EA44953716.edm" localSheetId="13" hidden="1">#REF!</definedName>
    <definedName name="_bdm.F8300B226DEC4A01A4F291EA44953716.edm" localSheetId="1" hidden="1">#REF!</definedName>
    <definedName name="_bdm.F8300B226DEC4A01A4F291EA44953716.edm" hidden="1">#REF!</definedName>
    <definedName name="_bdm.F85C2D5A4DCF4CBBA08FE1F3CB37ED09.edm" localSheetId="15" hidden="1">#REF!</definedName>
    <definedName name="_bdm.F85C2D5A4DCF4CBBA08FE1F3CB37ED09.edm" localSheetId="16" hidden="1">#REF!</definedName>
    <definedName name="_bdm.F85C2D5A4DCF4CBBA08FE1F3CB37ED09.edm" localSheetId="13" hidden="1">#REF!</definedName>
    <definedName name="_bdm.F85C2D5A4DCF4CBBA08FE1F3CB37ED09.edm" localSheetId="1" hidden="1">#REF!</definedName>
    <definedName name="_bdm.F85C2D5A4DCF4CBBA08FE1F3CB37ED09.edm" hidden="1">#REF!</definedName>
    <definedName name="_bdm.F8C15A09C6F340B6BEBE944B814C2378.edm" localSheetId="15" hidden="1">#REF!</definedName>
    <definedName name="_bdm.F8C15A09C6F340B6BEBE944B814C2378.edm" localSheetId="16" hidden="1">#REF!</definedName>
    <definedName name="_bdm.F8C15A09C6F340B6BEBE944B814C2378.edm" localSheetId="13" hidden="1">#REF!</definedName>
    <definedName name="_bdm.F8C15A09C6F340B6BEBE944B814C2378.edm" localSheetId="1" hidden="1">#REF!</definedName>
    <definedName name="_bdm.F8C15A09C6F340B6BEBE944B814C2378.edm" hidden="1">#REF!</definedName>
    <definedName name="_bdm.F8F185DD25234A9F8F8F4340D46AD348.edm" localSheetId="15" hidden="1">#REF!</definedName>
    <definedName name="_bdm.F8F185DD25234A9F8F8F4340D46AD348.edm" localSheetId="16" hidden="1">#REF!</definedName>
    <definedName name="_bdm.F8F185DD25234A9F8F8F4340D46AD348.edm" localSheetId="13" hidden="1">#REF!</definedName>
    <definedName name="_bdm.F8F185DD25234A9F8F8F4340D46AD348.edm" localSheetId="1" hidden="1">#REF!</definedName>
    <definedName name="_bdm.F8F185DD25234A9F8F8F4340D46AD348.edm" hidden="1">#REF!</definedName>
    <definedName name="_bdm.F908E38E063547E4AEAC90AC9B90C1FC.edm" localSheetId="15" hidden="1">#REF!</definedName>
    <definedName name="_bdm.F908E38E063547E4AEAC90AC9B90C1FC.edm" localSheetId="16" hidden="1">#REF!</definedName>
    <definedName name="_bdm.F908E38E063547E4AEAC90AC9B90C1FC.edm" localSheetId="13" hidden="1">#REF!</definedName>
    <definedName name="_bdm.F908E38E063547E4AEAC90AC9B90C1FC.edm" localSheetId="1" hidden="1">#REF!</definedName>
    <definedName name="_bdm.F908E38E063547E4AEAC90AC9B90C1FC.edm" hidden="1">#REF!</definedName>
    <definedName name="_bdm.F92899043E3A4F8DAF0324B0BD787D6F.edm" localSheetId="15" hidden="1">#REF!</definedName>
    <definedName name="_bdm.F92899043E3A4F8DAF0324B0BD787D6F.edm" localSheetId="16" hidden="1">#REF!</definedName>
    <definedName name="_bdm.F92899043E3A4F8DAF0324B0BD787D6F.edm" localSheetId="13" hidden="1">#REF!</definedName>
    <definedName name="_bdm.F92899043E3A4F8DAF0324B0BD787D6F.edm" localSheetId="1" hidden="1">#REF!</definedName>
    <definedName name="_bdm.F92899043E3A4F8DAF0324B0BD787D6F.edm" hidden="1">#REF!</definedName>
    <definedName name="_bdm.F98165E561684EF5A31E1FEF7DC44BA1.edm" localSheetId="15" hidden="1">#REF!</definedName>
    <definedName name="_bdm.F98165E561684EF5A31E1FEF7DC44BA1.edm" localSheetId="16" hidden="1">#REF!</definedName>
    <definedName name="_bdm.F98165E561684EF5A31E1FEF7DC44BA1.edm" localSheetId="13" hidden="1">#REF!</definedName>
    <definedName name="_bdm.F98165E561684EF5A31E1FEF7DC44BA1.edm" localSheetId="1" hidden="1">#REF!</definedName>
    <definedName name="_bdm.F98165E561684EF5A31E1FEF7DC44BA1.edm" hidden="1">#REF!</definedName>
    <definedName name="_bdm.F9DE8EF0071B49B1B025314BD484C201.edm" localSheetId="15" hidden="1">#REF!</definedName>
    <definedName name="_bdm.F9DE8EF0071B49B1B025314BD484C201.edm" localSheetId="16" hidden="1">#REF!</definedName>
    <definedName name="_bdm.F9DE8EF0071B49B1B025314BD484C201.edm" localSheetId="13" hidden="1">#REF!</definedName>
    <definedName name="_bdm.F9DE8EF0071B49B1B025314BD484C201.edm" localSheetId="1" hidden="1">#REF!</definedName>
    <definedName name="_bdm.F9DE8EF0071B49B1B025314BD484C201.edm" hidden="1">#REF!</definedName>
    <definedName name="_bdm.FA5B23674DDA4F75B658E39C8A63C219.edm" localSheetId="15" hidden="1">#REF!</definedName>
    <definedName name="_bdm.FA5B23674DDA4F75B658E39C8A63C219.edm" localSheetId="16" hidden="1">#REF!</definedName>
    <definedName name="_bdm.FA5B23674DDA4F75B658E39C8A63C219.edm" localSheetId="13" hidden="1">#REF!</definedName>
    <definedName name="_bdm.FA5B23674DDA4F75B658E39C8A63C219.edm" localSheetId="1" hidden="1">#REF!</definedName>
    <definedName name="_bdm.FA5B23674DDA4F75B658E39C8A63C219.edm" hidden="1">#REF!</definedName>
    <definedName name="_bdm.FAB4014B045D44DF9D6151F602E57CC8.edm" localSheetId="15" hidden="1">#REF!</definedName>
    <definedName name="_bdm.FAB4014B045D44DF9D6151F602E57CC8.edm" localSheetId="16" hidden="1">#REF!</definedName>
    <definedName name="_bdm.FAB4014B045D44DF9D6151F602E57CC8.edm" localSheetId="13" hidden="1">#REF!</definedName>
    <definedName name="_bdm.FAB4014B045D44DF9D6151F602E57CC8.edm" localSheetId="1" hidden="1">#REF!</definedName>
    <definedName name="_bdm.FAB4014B045D44DF9D6151F602E57CC8.edm" hidden="1">#REF!</definedName>
    <definedName name="_bdm.FAD9ACC6D32F423DA48377D1C434AB19.edm" localSheetId="15" hidden="1">#REF!</definedName>
    <definedName name="_bdm.FAD9ACC6D32F423DA48377D1C434AB19.edm" localSheetId="16" hidden="1">#REF!</definedName>
    <definedName name="_bdm.FAD9ACC6D32F423DA48377D1C434AB19.edm" localSheetId="13" hidden="1">#REF!</definedName>
    <definedName name="_bdm.FAD9ACC6D32F423DA48377D1C434AB19.edm" localSheetId="1" hidden="1">#REF!</definedName>
    <definedName name="_bdm.FAD9ACC6D32F423DA48377D1C434AB19.edm" hidden="1">#REF!</definedName>
    <definedName name="_bdm.FADC80FE37A04C69A961D0B0DC253F1D.edm" localSheetId="15" hidden="1">#REF!</definedName>
    <definedName name="_bdm.FADC80FE37A04C69A961D0B0DC253F1D.edm" localSheetId="16" hidden="1">#REF!</definedName>
    <definedName name="_bdm.FADC80FE37A04C69A961D0B0DC253F1D.edm" localSheetId="13" hidden="1">#REF!</definedName>
    <definedName name="_bdm.FADC80FE37A04C69A961D0B0DC253F1D.edm" localSheetId="1" hidden="1">#REF!</definedName>
    <definedName name="_bdm.FADC80FE37A04C69A961D0B0DC253F1D.edm" hidden="1">#REF!</definedName>
    <definedName name="_bdm.FB2D7E559FEE47258FF611E06BD3AA75.edm" localSheetId="15" hidden="1">#REF!</definedName>
    <definedName name="_bdm.FB2D7E559FEE47258FF611E06BD3AA75.edm" localSheetId="16" hidden="1">#REF!</definedName>
    <definedName name="_bdm.FB2D7E559FEE47258FF611E06BD3AA75.edm" localSheetId="13" hidden="1">#REF!</definedName>
    <definedName name="_bdm.FB2D7E559FEE47258FF611E06BD3AA75.edm" localSheetId="1" hidden="1">#REF!</definedName>
    <definedName name="_bdm.FB2D7E559FEE47258FF611E06BD3AA75.edm" hidden="1">#REF!</definedName>
    <definedName name="_bdm.FC1375827BE444D0AEDF4B70D5FC989F.edm" localSheetId="15" hidden="1">#REF!</definedName>
    <definedName name="_bdm.FC1375827BE444D0AEDF4B70D5FC989F.edm" localSheetId="16" hidden="1">#REF!</definedName>
    <definedName name="_bdm.FC1375827BE444D0AEDF4B70D5FC989F.edm" localSheetId="13" hidden="1">#REF!</definedName>
    <definedName name="_bdm.FC1375827BE444D0AEDF4B70D5FC989F.edm" localSheetId="1" hidden="1">#REF!</definedName>
    <definedName name="_bdm.FC1375827BE444D0AEDF4B70D5FC989F.edm" hidden="1">#REF!</definedName>
    <definedName name="_bdm.FC6A39301DFD4A04919BF646B9F3C2F2.edm" localSheetId="15" hidden="1">#REF!</definedName>
    <definedName name="_bdm.FC6A39301DFD4A04919BF646B9F3C2F2.edm" localSheetId="16" hidden="1">#REF!</definedName>
    <definedName name="_bdm.FC6A39301DFD4A04919BF646B9F3C2F2.edm" localSheetId="13" hidden="1">#REF!</definedName>
    <definedName name="_bdm.FC6A39301DFD4A04919BF646B9F3C2F2.edm" localSheetId="1" hidden="1">#REF!</definedName>
    <definedName name="_bdm.FC6A39301DFD4A04919BF646B9F3C2F2.edm" hidden="1">#REF!</definedName>
    <definedName name="_bdm.FC72844D13534737A02F313540FF62C6.edm" localSheetId="15" hidden="1">#REF!</definedName>
    <definedName name="_bdm.FC72844D13534737A02F313540FF62C6.edm" localSheetId="16" hidden="1">#REF!</definedName>
    <definedName name="_bdm.FC72844D13534737A02F313540FF62C6.edm" localSheetId="13" hidden="1">#REF!</definedName>
    <definedName name="_bdm.FC72844D13534737A02F313540FF62C6.edm" localSheetId="1" hidden="1">#REF!</definedName>
    <definedName name="_bdm.FC72844D13534737A02F313540FF62C6.edm" hidden="1">#REF!</definedName>
    <definedName name="_bdm.FCD54EFEC39B483A9DD1F31AC53D683D.edm" localSheetId="15" hidden="1">#REF!</definedName>
    <definedName name="_bdm.FCD54EFEC39B483A9DD1F31AC53D683D.edm" localSheetId="16" hidden="1">#REF!</definedName>
    <definedName name="_bdm.FCD54EFEC39B483A9DD1F31AC53D683D.edm" localSheetId="13" hidden="1">#REF!</definedName>
    <definedName name="_bdm.FCD54EFEC39B483A9DD1F31AC53D683D.edm" localSheetId="1" hidden="1">#REF!</definedName>
    <definedName name="_bdm.FCD54EFEC39B483A9DD1F31AC53D683D.edm" hidden="1">#REF!</definedName>
    <definedName name="_bdm.FD55A0D2F6DD4CCE9291F50A00431901.edm" localSheetId="15" hidden="1">#REF!</definedName>
    <definedName name="_bdm.FD55A0D2F6DD4CCE9291F50A00431901.edm" localSheetId="16" hidden="1">#REF!</definedName>
    <definedName name="_bdm.FD55A0D2F6DD4CCE9291F50A00431901.edm" localSheetId="13" hidden="1">#REF!</definedName>
    <definedName name="_bdm.FD55A0D2F6DD4CCE9291F50A00431901.edm" localSheetId="1" hidden="1">#REF!</definedName>
    <definedName name="_bdm.FD55A0D2F6DD4CCE9291F50A00431901.edm" hidden="1">#REF!</definedName>
    <definedName name="_bdm.FD67073EB22F44BBA24DAECAFD4E5777.edm" localSheetId="15" hidden="1">#REF!</definedName>
    <definedName name="_bdm.FD67073EB22F44BBA24DAECAFD4E5777.edm" localSheetId="16" hidden="1">#REF!</definedName>
    <definedName name="_bdm.FD67073EB22F44BBA24DAECAFD4E5777.edm" localSheetId="13" hidden="1">#REF!</definedName>
    <definedName name="_bdm.FD67073EB22F44BBA24DAECAFD4E5777.edm" localSheetId="1" hidden="1">#REF!</definedName>
    <definedName name="_bdm.FD67073EB22F44BBA24DAECAFD4E5777.edm" hidden="1">#REF!</definedName>
    <definedName name="_bdm.FD8AC032B2944B538B0704E839244875.edm" localSheetId="15" hidden="1">#REF!</definedName>
    <definedName name="_bdm.FD8AC032B2944B538B0704E839244875.edm" localSheetId="16" hidden="1">#REF!</definedName>
    <definedName name="_bdm.FD8AC032B2944B538B0704E839244875.edm" localSheetId="13" hidden="1">#REF!</definedName>
    <definedName name="_bdm.FD8AC032B2944B538B0704E839244875.edm" localSheetId="1" hidden="1">#REF!</definedName>
    <definedName name="_bdm.FD8AC032B2944B538B0704E839244875.edm" hidden="1">#REF!</definedName>
    <definedName name="_bdm.FDBA418564F342D3B46B489B602B654F.edm" localSheetId="15" hidden="1">#REF!</definedName>
    <definedName name="_bdm.FDBA418564F342D3B46B489B602B654F.edm" localSheetId="16" hidden="1">#REF!</definedName>
    <definedName name="_bdm.FDBA418564F342D3B46B489B602B654F.edm" localSheetId="13" hidden="1">#REF!</definedName>
    <definedName name="_bdm.FDBA418564F342D3B46B489B602B654F.edm" localSheetId="1" hidden="1">#REF!</definedName>
    <definedName name="_bdm.FDBA418564F342D3B46B489B602B654F.edm" hidden="1">#REF!</definedName>
    <definedName name="_bdm.FDC15A5AA6D24D0289BB41E47EF9A321.edm" localSheetId="15" hidden="1">#REF!</definedName>
    <definedName name="_bdm.FDC15A5AA6D24D0289BB41E47EF9A321.edm" localSheetId="16" hidden="1">#REF!</definedName>
    <definedName name="_bdm.FDC15A5AA6D24D0289BB41E47EF9A321.edm" localSheetId="13" hidden="1">#REF!</definedName>
    <definedName name="_bdm.FDC15A5AA6D24D0289BB41E47EF9A321.edm" localSheetId="1" hidden="1">#REF!</definedName>
    <definedName name="_bdm.FDC15A5AA6D24D0289BB41E47EF9A321.edm" hidden="1">#REF!</definedName>
    <definedName name="_bdm.FDEC38038B2F408899BD2243A847F060.edm" localSheetId="15" hidden="1">#REF!</definedName>
    <definedName name="_bdm.FDEC38038B2F408899BD2243A847F060.edm" localSheetId="16" hidden="1">#REF!</definedName>
    <definedName name="_bdm.FDEC38038B2F408899BD2243A847F060.edm" localSheetId="13" hidden="1">#REF!</definedName>
    <definedName name="_bdm.FDEC38038B2F408899BD2243A847F060.edm" localSheetId="1" hidden="1">#REF!</definedName>
    <definedName name="_bdm.FDEC38038B2F408899BD2243A847F060.edm" hidden="1">#REF!</definedName>
    <definedName name="_bdm.FE006D754D9142EC8F65CA4BA28A409B.edm" localSheetId="15" hidden="1">#REF!</definedName>
    <definedName name="_bdm.FE006D754D9142EC8F65CA4BA28A409B.edm" localSheetId="13" hidden="1">#REF!</definedName>
    <definedName name="_bdm.FE006D754D9142EC8F65CA4BA28A409B.edm" localSheetId="1" hidden="1">#REF!</definedName>
    <definedName name="_bdm.FE006D754D9142EC8F65CA4BA28A409B.edm" hidden="1">#REF!</definedName>
    <definedName name="_bdm.FE7BB2EE940E4B179B5955BD21516495.edm" localSheetId="15" hidden="1">#REF!</definedName>
    <definedName name="_bdm.FE7BB2EE940E4B179B5955BD21516495.edm" localSheetId="16" hidden="1">#REF!</definedName>
    <definedName name="_bdm.FE7BB2EE940E4B179B5955BD21516495.edm" localSheetId="13" hidden="1">#REF!</definedName>
    <definedName name="_bdm.FE7BB2EE940E4B179B5955BD21516495.edm" localSheetId="1" hidden="1">#REF!</definedName>
    <definedName name="_bdm.FE7BB2EE940E4B179B5955BD21516495.edm" hidden="1">#REF!</definedName>
    <definedName name="_bdm.FEF141636F914E3CB83CC44917CCB206.edm" localSheetId="15" hidden="1">#REF!</definedName>
    <definedName name="_bdm.FEF141636F914E3CB83CC44917CCB206.edm" localSheetId="16" hidden="1">#REF!</definedName>
    <definedName name="_bdm.FEF141636F914E3CB83CC44917CCB206.edm" localSheetId="13" hidden="1">#REF!</definedName>
    <definedName name="_bdm.FEF141636F914E3CB83CC44917CCB206.edm" localSheetId="1" hidden="1">#REF!</definedName>
    <definedName name="_bdm.FEF141636F914E3CB83CC44917CCB206.edm" hidden="1">#REF!</definedName>
    <definedName name="_bdm.FF16E5E29B034EB08BB7424841533743.edm" localSheetId="15" hidden="1">#REF!</definedName>
    <definedName name="_bdm.FF16E5E29B034EB08BB7424841533743.edm" localSheetId="16" hidden="1">#REF!</definedName>
    <definedName name="_bdm.FF16E5E29B034EB08BB7424841533743.edm" localSheetId="13" hidden="1">#REF!</definedName>
    <definedName name="_bdm.FF16E5E29B034EB08BB7424841533743.edm" localSheetId="1" hidden="1">#REF!</definedName>
    <definedName name="_bdm.FF16E5E29B034EB08BB7424841533743.edm" hidden="1">#REF!</definedName>
    <definedName name="_bdm.FFC75D85933A4A29BEAF4CE1F77C1E19.edm" localSheetId="15" hidden="1">#REF!</definedName>
    <definedName name="_bdm.FFC75D85933A4A29BEAF4CE1F77C1E19.edm" localSheetId="16" hidden="1">#REF!</definedName>
    <definedName name="_bdm.FFC75D85933A4A29BEAF4CE1F77C1E19.edm" localSheetId="13" hidden="1">#REF!</definedName>
    <definedName name="_bdm.FFC75D85933A4A29BEAF4CE1F77C1E19.edm" localSheetId="1" hidden="1">#REF!</definedName>
    <definedName name="_bdm.FFC75D85933A4A29BEAF4CE1F77C1E19.edm" hidden="1">#REF!</definedName>
    <definedName name="_Fill" localSheetId="15" hidden="1">#REF!</definedName>
    <definedName name="_Fill" localSheetId="16" hidden="1">#REF!</definedName>
    <definedName name="_Fill" localSheetId="13" hidden="1">#REF!</definedName>
    <definedName name="_Fill" localSheetId="1" hidden="1">#REF!</definedName>
    <definedName name="_Fill" hidden="1">#REF!</definedName>
    <definedName name="_fillp" localSheetId="15" hidden="1">#REF!</definedName>
    <definedName name="_fillp" localSheetId="16" hidden="1">#REF!</definedName>
    <definedName name="_fillp" localSheetId="13" hidden="1">#REF!</definedName>
    <definedName name="_fillp" localSheetId="1" hidden="1">#REF!</definedName>
    <definedName name="_fillp" hidden="1">#REF!</definedName>
    <definedName name="_FillPP" localSheetId="15" hidden="1">#REF!</definedName>
    <definedName name="_FillPP" localSheetId="13" hidden="1">#REF!</definedName>
    <definedName name="_FillPP" localSheetId="1" hidden="1">#REF!</definedName>
    <definedName name="_FillPP" hidden="1">#REF!</definedName>
    <definedName name="_xlnm._FilterDatabase" localSheetId="14"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4" hidden="1">#REF!</definedName>
    <definedName name="_Key1" localSheetId="9" hidden="1">#REF!</definedName>
    <definedName name="_Key1" localSheetId="2" hidden="1">#REF!</definedName>
    <definedName name="_Key1" localSheetId="12" hidden="1">#REF!</definedName>
    <definedName name="_Key1" localSheetId="10" hidden="1">#REF!</definedName>
    <definedName name="_Key1" localSheetId="16" hidden="1">#REF!</definedName>
    <definedName name="_Key1" localSheetId="13" hidden="1">#REF!</definedName>
    <definedName name="_Key1" localSheetId="1" hidden="1">#REF!</definedName>
    <definedName name="_Key1" localSheetId="0" hidden="1">#REF!</definedName>
    <definedName name="_Key1" hidden="1">#REF!</definedName>
    <definedName name="_Order1" hidden="1">255</definedName>
    <definedName name="_Order2" hidden="1">255</definedName>
    <definedName name="_Screening3" localSheetId="15" hidden="1">#REF!</definedName>
    <definedName name="_Screening3" localSheetId="16" hidden="1">#REF!</definedName>
    <definedName name="_Screening3" localSheetId="13" hidden="1">#REF!</definedName>
    <definedName name="_Screening3" localSheetId="1" hidden="1">#REF!</definedName>
    <definedName name="_Screening3" hidden="1">#REF!</definedName>
    <definedName name="_Sort" localSheetId="12" hidden="1">#REF!</definedName>
    <definedName name="_Sort" localSheetId="15" hidden="1">#REF!</definedName>
    <definedName name="_Sort" localSheetId="10" hidden="1">#REF!</definedName>
    <definedName name="_Sort" localSheetId="16" hidden="1">#REF!</definedName>
    <definedName name="_Sort" localSheetId="13" hidden="1">#REF!</definedName>
    <definedName name="_Sort" localSheetId="1" hidden="1">#REF!</definedName>
    <definedName name="_Sort" hidden="1">#REF!</definedName>
    <definedName name="_Table1_In1" localSheetId="15" hidden="1">#REF!</definedName>
    <definedName name="_Table1_In1" localSheetId="13" hidden="1">#REF!</definedName>
    <definedName name="_Table1_In1" localSheetId="1" hidden="1">#REF!</definedName>
    <definedName name="_Table1_In1" hidden="1">#REF!</definedName>
    <definedName name="_Table1_Out" localSheetId="15" hidden="1">#REF!</definedName>
    <definedName name="_Table1_Out" localSheetId="13" hidden="1">#REF!</definedName>
    <definedName name="_Table1_Out" localSheetId="1" hidden="1">#REF!</definedName>
    <definedName name="_Table1_Out" hidden="1">#REF!</definedName>
    <definedName name="_Table2_In1" localSheetId="15" hidden="1">#REF!</definedName>
    <definedName name="_Table2_In1" localSheetId="16" hidden="1">#REF!</definedName>
    <definedName name="_Table2_In1" localSheetId="13" hidden="1">#REF!</definedName>
    <definedName name="_Table2_In1" localSheetId="1" hidden="1">#REF!</definedName>
    <definedName name="_Table2_In1" hidden="1">#REF!</definedName>
    <definedName name="_Table2_In2" localSheetId="15" hidden="1">#REF!</definedName>
    <definedName name="_Table2_In2" localSheetId="16" hidden="1">#REF!</definedName>
    <definedName name="_Table2_In2" localSheetId="13" hidden="1">#REF!</definedName>
    <definedName name="_Table2_In2" localSheetId="1" hidden="1">#REF!</definedName>
    <definedName name="_Table2_In2" hidden="1">#REF!</definedName>
    <definedName name="_Table2_In3" localSheetId="15" hidden="1">#REF!</definedName>
    <definedName name="_Table2_In3" localSheetId="16" hidden="1">#REF!</definedName>
    <definedName name="_Table2_In3" localSheetId="13" hidden="1">#REF!</definedName>
    <definedName name="_Table2_In3" localSheetId="1" hidden="1">#REF!</definedName>
    <definedName name="_Table2_In3" hidden="1">#REF!</definedName>
    <definedName name="_Table2_In4" localSheetId="15" hidden="1">#REF!</definedName>
    <definedName name="_Table2_In4" localSheetId="13" hidden="1">#REF!</definedName>
    <definedName name="_Table2_In4" localSheetId="1" hidden="1">#REF!</definedName>
    <definedName name="_Table2_In4" hidden="1">#REF!</definedName>
    <definedName name="_Table2_Out" localSheetId="15" hidden="1">#REF!</definedName>
    <definedName name="_Table2_Out" localSheetId="16" hidden="1">#REF!</definedName>
    <definedName name="_Table2_Out" localSheetId="13" hidden="1">#REF!</definedName>
    <definedName name="_Table2_Out" localSheetId="1" hidden="1">#REF!</definedName>
    <definedName name="_Table2_Out" hidden="1">#REF!</definedName>
    <definedName name="_Table3_In2" localSheetId="15" hidden="1">#REF!</definedName>
    <definedName name="_Table3_In2" localSheetId="16" hidden="1">#REF!</definedName>
    <definedName name="_Table3_In2" localSheetId="13" hidden="1">#REF!</definedName>
    <definedName name="_Table3_In2" localSheetId="1" hidden="1">#REF!</definedName>
    <definedName name="_Table3_In2" hidden="1">#REF!</definedName>
    <definedName name="a" localSheetId="12" hidden="1">#REF!</definedName>
    <definedName name="a" localSheetId="15" hidden="1">#REF!</definedName>
    <definedName name="a" localSheetId="10" hidden="1">#REF!</definedName>
    <definedName name="a" localSheetId="16" hidden="1">#REF!</definedName>
    <definedName name="a" localSheetId="13" hidden="1">#REF!</definedName>
    <definedName name="a" localSheetId="1" hidden="1">#REF!</definedName>
    <definedName name="a" hidden="1">#REF!</definedName>
    <definedName name="AA" localSheetId="14"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5"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4" hidden="1">{#N/A,#N/A,TRUE,"Report"}</definedName>
    <definedName name="ab" localSheetId="9" hidden="1">{#N/A,#N/A,TRUE,"Report"}</definedName>
    <definedName name="ab" localSheetId="2" hidden="1">{#N/A,#N/A,TRUE,"Report"}</definedName>
    <definedName name="ab" localSheetId="15" hidden="1">{#N/A,#N/A,TRUE,"Report"}</definedName>
    <definedName name="ab" localSheetId="16" hidden="1">{#N/A,#N/A,TRUE,"Report"}</definedName>
    <definedName name="ab" localSheetId="13" hidden="1">{#N/A,#N/A,TRUE,"Report"}</definedName>
    <definedName name="ab" localSheetId="1" hidden="1">{#N/A,#N/A,TRUE,"Report"}</definedName>
    <definedName name="ab" localSheetId="0" hidden="1">{#N/A,#N/A,TRUE,"Report"}</definedName>
    <definedName name="ab" hidden="1">{#N/A,#N/A,TRUE,"Report"}</definedName>
    <definedName name="abc" localSheetId="14"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5" hidden="1">{"histincome",#N/A,FALSE,"hyfins";"closing balance",#N/A,FALSE,"hyfins"}</definedName>
    <definedName name="abc" localSheetId="16" hidden="1">{"histincome",#N/A,FALSE,"hyfins";"closing balance",#N/A,FALSE,"hyfins"}</definedName>
    <definedName name="abc" localSheetId="13"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hidden="1">{"histincome",#N/A,FALSE,"hyfins";"closing balance",#N/A,FALSE,"hyfins"}</definedName>
    <definedName name="abcd" localSheetId="14"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5"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hidden="1">{"assumptions",#N/A,FALSE,"Assumption Summary";"proforma97",#N/A,FALSE,"97 pro forma";"sensitivity97",#N/A,FALSE,"97 sensitivity ";"proforma98",#N/A,FALSE,"98 pro forma";"sensitivity98",#N/A,FALSE,"98 sensitivity"}</definedName>
    <definedName name="ac" localSheetId="14" hidden="1">{#N/A,#N/A,TRUE,"Report"}</definedName>
    <definedName name="ac" localSheetId="9" hidden="1">{#N/A,#N/A,TRUE,"Report"}</definedName>
    <definedName name="ac" localSheetId="2" hidden="1">{#N/A,#N/A,TRUE,"Report"}</definedName>
    <definedName name="ac" localSheetId="15" hidden="1">{#N/A,#N/A,TRUE,"Report"}</definedName>
    <definedName name="ac" localSheetId="16" hidden="1">{#N/A,#N/A,TRUE,"Report"}</definedName>
    <definedName name="ac" localSheetId="13" hidden="1">{#N/A,#N/A,TRUE,"Report"}</definedName>
    <definedName name="ac" localSheetId="1" hidden="1">{#N/A,#N/A,TRUE,"Report"}</definedName>
    <definedName name="ac" localSheetId="0" hidden="1">{#N/A,#N/A,TRUE,"Report"}</definedName>
    <definedName name="ac" hidden="1">{#N/A,#N/A,TRUE,"Report"}</definedName>
    <definedName name="Access_Button" hidden="1">"Grants_Summary_by_Employee_List"</definedName>
    <definedName name="AccessDatabase" hidden="1">"I:\hr\options\Grants.mdb"</definedName>
    <definedName name="ACwvu.ADM._.GEN._.MGMNT._.DETAIL." localSheetId="15" hidden="1">#REF!</definedName>
    <definedName name="ACwvu.ADM._.GEN._.MGMNT._.DETAIL." localSheetId="16" hidden="1">#REF!</definedName>
    <definedName name="ACwvu.ADM._.GEN._.MGMNT._.DETAIL." localSheetId="13" hidden="1">#REF!</definedName>
    <definedName name="ACwvu.ADM._.GEN._.MGMNT._.DETAIL." localSheetId="1" hidden="1">#REF!</definedName>
    <definedName name="ACwvu.ADM._.GEN._.MGMNT._.DETAIL." hidden="1">#REF!</definedName>
    <definedName name="ACwvu.Analysis1H95." localSheetId="15" hidden="1">#REF!</definedName>
    <definedName name="ACwvu.Analysis1H95." localSheetId="16" hidden="1">#REF!</definedName>
    <definedName name="ACwvu.Analysis1H95." localSheetId="13" hidden="1">#REF!</definedName>
    <definedName name="ACwvu.Analysis1H95." localSheetId="1" hidden="1">#REF!</definedName>
    <definedName name="ACwvu.Analysis1H95." hidden="1">#REF!</definedName>
    <definedName name="ACwvu.Analysis1Q95." localSheetId="15" hidden="1">#REF!</definedName>
    <definedName name="ACwvu.Analysis1Q95." localSheetId="16" hidden="1">#REF!</definedName>
    <definedName name="ACwvu.Analysis1Q95." localSheetId="13" hidden="1">#REF!</definedName>
    <definedName name="ACwvu.Analysis1Q95." localSheetId="1" hidden="1">#REF!</definedName>
    <definedName name="ACwvu.Analysis1Q95." hidden="1">#REF!</definedName>
    <definedName name="ACwvu.Analysis2Q95." localSheetId="15" hidden="1">#REF!</definedName>
    <definedName name="ACwvu.Analysis2Q95." localSheetId="13" hidden="1">#REF!</definedName>
    <definedName name="ACwvu.Analysis2Q95." localSheetId="1" hidden="1">#REF!</definedName>
    <definedName name="ACwvu.Analysis2Q95." hidden="1">#REF!</definedName>
    <definedName name="ACwvu.inputs._.raw._.data." localSheetId="15" hidden="1">#REF!</definedName>
    <definedName name="ACwvu.inputs._.raw._.data." localSheetId="13" hidden="1">#REF!</definedName>
    <definedName name="ACwvu.inputs._.raw._.data." localSheetId="1" hidden="1">#REF!</definedName>
    <definedName name="ACwvu.inputs._.raw._.data." hidden="1">#REF!</definedName>
    <definedName name="ACwvu.Margin._.Summary." localSheetId="15" hidden="1">#REF!</definedName>
    <definedName name="ACwvu.Margin._.Summary." localSheetId="13" hidden="1">#REF!</definedName>
    <definedName name="ACwvu.Margin._.Summary." localSheetId="1" hidden="1">#REF!</definedName>
    <definedName name="ACwvu.Margin._.Summary." hidden="1">#REF!</definedName>
    <definedName name="ACwvu.STORAGE._.RENTS." localSheetId="15" hidden="1">#REF!</definedName>
    <definedName name="ACwvu.STORAGE._.RENTS." localSheetId="13" hidden="1">#REF!</definedName>
    <definedName name="ACwvu.STORAGE._.RENTS." localSheetId="1" hidden="1">#REF!</definedName>
    <definedName name="ACwvu.STORAGE._.RENTS." hidden="1">#REF!</definedName>
    <definedName name="ACwvu.summary1." localSheetId="15" hidden="1">#REF!</definedName>
    <definedName name="ACwvu.summary1." localSheetId="13" hidden="1">#REF!</definedName>
    <definedName name="ACwvu.summary1." localSheetId="1" hidden="1">#REF!</definedName>
    <definedName name="ACwvu.summary1." hidden="1">#REF!</definedName>
    <definedName name="ACwvu.summary2." localSheetId="15" hidden="1">#REF!</definedName>
    <definedName name="ACwvu.summary2." localSheetId="13" hidden="1">#REF!</definedName>
    <definedName name="ACwvu.summary2." localSheetId="1" hidden="1">#REF!</definedName>
    <definedName name="ACwvu.summary2." hidden="1">#REF!</definedName>
    <definedName name="ACwvu.summary3." localSheetId="15" hidden="1">#REF!</definedName>
    <definedName name="ACwvu.summary3." localSheetId="13" hidden="1">#REF!</definedName>
    <definedName name="ACwvu.summary3." localSheetId="1" hidden="1">#REF!</definedName>
    <definedName name="ACwvu.summary3." hidden="1">#REF!</definedName>
    <definedName name="ad" localSheetId="14" hidden="1">{#N/A,#N/A,TRUE,"Report"}</definedName>
    <definedName name="ad" localSheetId="9" hidden="1">{#N/A,#N/A,TRUE,"Report"}</definedName>
    <definedName name="ad" localSheetId="2" hidden="1">{#N/A,#N/A,TRUE,"Report"}</definedName>
    <definedName name="ad" localSheetId="15" hidden="1">{#N/A,#N/A,TRUE,"Report"}</definedName>
    <definedName name="ad" localSheetId="16" hidden="1">{#N/A,#N/A,TRUE,"Report"}</definedName>
    <definedName name="ad" localSheetId="13" hidden="1">{#N/A,#N/A,TRUE,"Report"}</definedName>
    <definedName name="ad" localSheetId="1" hidden="1">{#N/A,#N/A,TRUE,"Report"}</definedName>
    <definedName name="ad" localSheetId="0" hidden="1">{#N/A,#N/A,TRUE,"Report"}</definedName>
    <definedName name="ad" hidden="1">{#N/A,#N/A,TRUE,"Report"}</definedName>
    <definedName name="ae" localSheetId="14" hidden="1">{#N/A,#N/A,TRUE,"Report"}</definedName>
    <definedName name="ae" localSheetId="9" hidden="1">{#N/A,#N/A,TRUE,"Report"}</definedName>
    <definedName name="ae" localSheetId="2" hidden="1">{#N/A,#N/A,TRUE,"Report"}</definedName>
    <definedName name="ae" localSheetId="15" hidden="1">{#N/A,#N/A,TRUE,"Report"}</definedName>
    <definedName name="ae" localSheetId="16" hidden="1">{#N/A,#N/A,TRUE,"Report"}</definedName>
    <definedName name="ae" localSheetId="13" hidden="1">{#N/A,#N/A,TRUE,"Report"}</definedName>
    <definedName name="ae" localSheetId="1" hidden="1">{#N/A,#N/A,TRUE,"Report"}</definedName>
    <definedName name="ae" localSheetId="0" hidden="1">{#N/A,#N/A,TRUE,"Report"}</definedName>
    <definedName name="ae" hidden="1">{#N/A,#N/A,TRUE,"Report"}</definedName>
    <definedName name="ag" localSheetId="14" hidden="1">{#N/A,#N/A,TRUE,"Report"}</definedName>
    <definedName name="ag" localSheetId="9" hidden="1">{#N/A,#N/A,TRUE,"Report"}</definedName>
    <definedName name="ag" localSheetId="2" hidden="1">{#N/A,#N/A,TRUE,"Report"}</definedName>
    <definedName name="ag" localSheetId="15" hidden="1">{#N/A,#N/A,TRUE,"Report"}</definedName>
    <definedName name="ag" localSheetId="16" hidden="1">{#N/A,#N/A,TRUE,"Report"}</definedName>
    <definedName name="ag" localSheetId="13" hidden="1">{#N/A,#N/A,TRUE,"Report"}</definedName>
    <definedName name="ag" localSheetId="1" hidden="1">{#N/A,#N/A,TRUE,"Report"}</definedName>
    <definedName name="ag" localSheetId="0" hidden="1">{#N/A,#N/A,TRUE,"Report"}</definedName>
    <definedName name="ag" hidden="1">{#N/A,#N/A,TRUE,"Report"}</definedName>
    <definedName name="anscount" hidden="1">1</definedName>
    <definedName name="anything" localSheetId="1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5" hidden="1">#REF!</definedName>
    <definedName name="APPRZONE" localSheetId="16" hidden="1">#REF!</definedName>
    <definedName name="APPRZONE" localSheetId="13" hidden="1">#REF!</definedName>
    <definedName name="APPRZONE" localSheetId="1" hidden="1">#REF!</definedName>
    <definedName name="APPRZONE" hidden="1">#REF!</definedName>
    <definedName name="as" localSheetId="14" hidden="1">{"AT","COMPANIES",TRUE}</definedName>
    <definedName name="as" localSheetId="9" hidden="1">{"AT","COMPANIES",TRUE}</definedName>
    <definedName name="as" localSheetId="2" hidden="1">{"AT","COMPANIES",TRUE}</definedName>
    <definedName name="as" localSheetId="15" hidden="1">{"AT","COMPANIES",TRUE}</definedName>
    <definedName name="as" localSheetId="16" hidden="1">{"AT","COMPANIES",TRUE}</definedName>
    <definedName name="as" localSheetId="13" hidden="1">{"AT","COMPANIES",TRUE}</definedName>
    <definedName name="as" localSheetId="1" hidden="1">{"AT","COMPANIES",TRUE}</definedName>
    <definedName name="as" localSheetId="0" hidden="1">{"AT","COMPANIES",TRUE}</definedName>
    <definedName name="as" hidden="1">{"AT","COMPANIES",TRUE}</definedName>
    <definedName name="AS2DocOpenMode" hidden="1">"AS2DocumentEdit"</definedName>
    <definedName name="asdf" localSheetId="15" hidden="1">#REF!</definedName>
    <definedName name="asdf" localSheetId="16" hidden="1">#REF!</definedName>
    <definedName name="asdf" localSheetId="13" hidden="1">#REF!</definedName>
    <definedName name="asdf" localSheetId="1" hidden="1">#REF!</definedName>
    <definedName name="asdf" hidden="1">#REF!</definedName>
    <definedName name="asdfasdf" localSheetId="14"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5"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hidden="1">{#N/A,#N/A,FALSE,"TS";#N/A,#N/A,FALSE,"Combo";#N/A,#N/A,FALSE,"FAIR";#N/A,#N/A,FALSE,"RBC";#N/A,#N/A,FALSE,"xxxx";#N/A,#N/A,FALSE,"A_D";#N/A,#N/A,FALSE,"WACC";#N/A,#N/A,FALSE,"DCF";#N/A,#N/A,FALSE,"LBO";#N/A,#N/A,FALSE,"AcqMults";#N/A,#N/A,FALSE,"CompMults"}</definedName>
    <definedName name="asdfasdfasd" localSheetId="14" hidden="1">{"ReportTop",#N/A,FALSE,"report top"}</definedName>
    <definedName name="asdfasdfasd" localSheetId="9" hidden="1">{"ReportTop",#N/A,FALSE,"report top"}</definedName>
    <definedName name="asdfasdfasd" localSheetId="2" hidden="1">{"ReportTop",#N/A,FALSE,"report top"}</definedName>
    <definedName name="asdfasdfasd" localSheetId="15" hidden="1">{"ReportTop",#N/A,FALSE,"report top"}</definedName>
    <definedName name="asdfasdfasd" localSheetId="16" hidden="1">{"ReportTop",#N/A,FALSE,"report top"}</definedName>
    <definedName name="asdfasdfasd" localSheetId="13" hidden="1">{"ReportTop",#N/A,FALSE,"report top"}</definedName>
    <definedName name="asdfasdfasd" localSheetId="1" hidden="1">{"ReportTop",#N/A,FALSE,"report top"}</definedName>
    <definedName name="asdfasdfasd" localSheetId="0" hidden="1">{"ReportTop",#N/A,FALSE,"report top"}</definedName>
    <definedName name="asdfasdfasd" hidden="1">{"ReportTop",#N/A,FALSE,"report top"}</definedName>
    <definedName name="asdfasdfasd_1" localSheetId="14" hidden="1">{"ReportTop",#N/A,FALSE,"report top"}</definedName>
    <definedName name="asdfasdfasd_1" localSheetId="9" hidden="1">{"ReportTop",#N/A,FALSE,"report top"}</definedName>
    <definedName name="asdfasdfasd_1" localSheetId="2" hidden="1">{"ReportTop",#N/A,FALSE,"report top"}</definedName>
    <definedName name="asdfasdfasd_1" localSheetId="15" hidden="1">{"ReportTop",#N/A,FALSE,"report top"}</definedName>
    <definedName name="asdfasdfasd_1" localSheetId="16" hidden="1">{"ReportTop",#N/A,FALSE,"report top"}</definedName>
    <definedName name="asdfasdfasd_1" localSheetId="13" hidden="1">{"ReportTop",#N/A,FALSE,"report top"}</definedName>
    <definedName name="asdfasdfasd_1" localSheetId="1" hidden="1">{"ReportTop",#N/A,FALSE,"report top"}</definedName>
    <definedName name="asdfasdfasd_1" localSheetId="0" hidden="1">{"ReportTop",#N/A,FALSE,"report top"}</definedName>
    <definedName name="asdfasdfasd_1" hidden="1">{"ReportTop",#N/A,FALSE,"report top"}</definedName>
    <definedName name="asdfasdfasd_2" localSheetId="14" hidden="1">{"ReportTop",#N/A,FALSE,"report top"}</definedName>
    <definedName name="asdfasdfasd_2" localSheetId="9" hidden="1">{"ReportTop",#N/A,FALSE,"report top"}</definedName>
    <definedName name="asdfasdfasd_2" localSheetId="2" hidden="1">{"ReportTop",#N/A,FALSE,"report top"}</definedName>
    <definedName name="asdfasdfasd_2" localSheetId="15" hidden="1">{"ReportTop",#N/A,FALSE,"report top"}</definedName>
    <definedName name="asdfasdfasd_2" localSheetId="16" hidden="1">{"ReportTop",#N/A,FALSE,"report top"}</definedName>
    <definedName name="asdfasdfasd_2" localSheetId="13" hidden="1">{"ReportTop",#N/A,FALSE,"report top"}</definedName>
    <definedName name="asdfasdfasd_2" localSheetId="1" hidden="1">{"ReportTop",#N/A,FALSE,"report top"}</definedName>
    <definedName name="asdfasdfasd_2" localSheetId="0" hidden="1">{"ReportTop",#N/A,FALSE,"report top"}</definedName>
    <definedName name="asdfasdfasd_2" hidden="1">{"ReportTop",#N/A,FALSE,"report top"}</definedName>
    <definedName name="asdfasdfasd_3" localSheetId="14" hidden="1">{"ReportTop",#N/A,FALSE,"report top"}</definedName>
    <definedName name="asdfasdfasd_3" localSheetId="9" hidden="1">{"ReportTop",#N/A,FALSE,"report top"}</definedName>
    <definedName name="asdfasdfasd_3" localSheetId="2" hidden="1">{"ReportTop",#N/A,FALSE,"report top"}</definedName>
    <definedName name="asdfasdfasd_3" localSheetId="15" hidden="1">{"ReportTop",#N/A,FALSE,"report top"}</definedName>
    <definedName name="asdfasdfasd_3" localSheetId="16" hidden="1">{"ReportTop",#N/A,FALSE,"report top"}</definedName>
    <definedName name="asdfasdfasd_3" localSheetId="13" hidden="1">{"ReportTop",#N/A,FALSE,"report top"}</definedName>
    <definedName name="asdfasdfasd_3" localSheetId="1" hidden="1">{"ReportTop",#N/A,FALSE,"report top"}</definedName>
    <definedName name="asdfasdfasd_3" localSheetId="0" hidden="1">{"ReportTop",#N/A,FALSE,"report top"}</definedName>
    <definedName name="asdfasdfasd_3" hidden="1">{"ReportTop",#N/A,FALSE,"report top"}</definedName>
    <definedName name="asdfasdfasd_4" localSheetId="14" hidden="1">{"ReportTop",#N/A,FALSE,"report top"}</definedName>
    <definedName name="asdfasdfasd_4" localSheetId="9" hidden="1">{"ReportTop",#N/A,FALSE,"report top"}</definedName>
    <definedName name="asdfasdfasd_4" localSheetId="2" hidden="1">{"ReportTop",#N/A,FALSE,"report top"}</definedName>
    <definedName name="asdfasdfasd_4" localSheetId="15" hidden="1">{"ReportTop",#N/A,FALSE,"report top"}</definedName>
    <definedName name="asdfasdfasd_4" localSheetId="16" hidden="1">{"ReportTop",#N/A,FALSE,"report top"}</definedName>
    <definedName name="asdfasdfasd_4" localSheetId="13" hidden="1">{"ReportTop",#N/A,FALSE,"report top"}</definedName>
    <definedName name="asdfasdfasd_4" localSheetId="1" hidden="1">{"ReportTop",#N/A,FALSE,"report top"}</definedName>
    <definedName name="asdfasdfasd_4" localSheetId="0" hidden="1">{"ReportTop",#N/A,FALSE,"report top"}</definedName>
    <definedName name="asdfasdfasd_4" hidden="1">{"ReportTop",#N/A,FALSE,"report top"}</definedName>
    <definedName name="asdfasdfasd_5" localSheetId="14" hidden="1">{"ReportTop",#N/A,FALSE,"report top"}</definedName>
    <definedName name="asdfasdfasd_5" localSheetId="9" hidden="1">{"ReportTop",#N/A,FALSE,"report top"}</definedName>
    <definedName name="asdfasdfasd_5" localSheetId="2" hidden="1">{"ReportTop",#N/A,FALSE,"report top"}</definedName>
    <definedName name="asdfasdfasd_5" localSheetId="15" hidden="1">{"ReportTop",#N/A,FALSE,"report top"}</definedName>
    <definedName name="asdfasdfasd_5" localSheetId="16" hidden="1">{"ReportTop",#N/A,FALSE,"report top"}</definedName>
    <definedName name="asdfasdfasd_5" localSheetId="13" hidden="1">{"ReportTop",#N/A,FALSE,"report top"}</definedName>
    <definedName name="asdfasdfasd_5" localSheetId="1" hidden="1">{"ReportTop",#N/A,FALSE,"report top"}</definedName>
    <definedName name="asdfasdfasd_5" localSheetId="0" hidden="1">{"ReportTop",#N/A,FALSE,"report top"}</definedName>
    <definedName name="asdfasdfasd_5" hidden="1">{"ReportTop",#N/A,FALSE,"report top"}</definedName>
    <definedName name="asdfasdre"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4" hidden="1">{#N/A,#N/A,FALSE,"Sheet1"}</definedName>
    <definedName name="AUto1" localSheetId="9" hidden="1">{#N/A,#N/A,FALSE,"Sheet1"}</definedName>
    <definedName name="AUto1" localSheetId="2" hidden="1">{#N/A,#N/A,FALSE,"Sheet1"}</definedName>
    <definedName name="AUto1" localSheetId="15" hidden="1">{#N/A,#N/A,FALSE,"Sheet1"}</definedName>
    <definedName name="AUto1" localSheetId="16" hidden="1">{#N/A,#N/A,FALSE,"Sheet1"}</definedName>
    <definedName name="AUto1" localSheetId="13" hidden="1">{#N/A,#N/A,FALSE,"Sheet1"}</definedName>
    <definedName name="AUto1" localSheetId="1" hidden="1">{#N/A,#N/A,FALSE,"Sheet1"}</definedName>
    <definedName name="AUto1" localSheetId="0" hidden="1">{#N/A,#N/A,FALSE,"Sheet1"}</definedName>
    <definedName name="AUto1" hidden="1">{#N/A,#N/A,FALSE,"Sheet1"}</definedName>
    <definedName name="AUto2" localSheetId="14" hidden="1">{#N/A,#N/A,FALSE,"Sheet1"}</definedName>
    <definedName name="AUto2" localSheetId="9" hidden="1">{#N/A,#N/A,FALSE,"Sheet1"}</definedName>
    <definedName name="AUto2" localSheetId="2" hidden="1">{#N/A,#N/A,FALSE,"Sheet1"}</definedName>
    <definedName name="AUto2" localSheetId="15" hidden="1">{#N/A,#N/A,FALSE,"Sheet1"}</definedName>
    <definedName name="AUto2" localSheetId="16" hidden="1">{#N/A,#N/A,FALSE,"Sheet1"}</definedName>
    <definedName name="AUto2" localSheetId="13" hidden="1">{#N/A,#N/A,FALSE,"Sheet1"}</definedName>
    <definedName name="AUto2" localSheetId="1" hidden="1">{#N/A,#N/A,FALSE,"Sheet1"}</definedName>
    <definedName name="AUto2" localSheetId="0" hidden="1">{#N/A,#N/A,FALSE,"Sheet1"}</definedName>
    <definedName name="AUto2" hidden="1">{#N/A,#N/A,FALSE,"Sheet1"}</definedName>
    <definedName name="AZMatch" localSheetId="15" hidden="1">#REF!</definedName>
    <definedName name="AZMatch" localSheetId="16" hidden="1">#REF!</definedName>
    <definedName name="AZMatch" localSheetId="13" hidden="1">#REF!</definedName>
    <definedName name="AZMatch" localSheetId="1" hidden="1">#REF!</definedName>
    <definedName name="AZMatch" hidden="1">#REF!</definedName>
    <definedName name="b" localSheetId="1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4"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5"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hidden="1">{"EBITDA",#N/A,TRUE,"P&amp;L Net of Disc Ops";"output net of disc ops",#N/A,TRUE,"Revenue";"input",#N/A,TRUE,"Revenue";"output",#N/A,TRUE,"DC";"Input",#N/A,TRUE,"DC";"MTN and MCN",#N/A,TRUE,"Margin";"output detail line items",#N/A,TRUE,"SGA";"personnel by year",#N/A,TRUE,"Payroll";#N/A,#N/A,TRUE,"CapEx"}</definedName>
    <definedName name="bd" localSheetId="14" hidden="1">{#N/A,#N/A,TRUE,"Report"}</definedName>
    <definedName name="bd" localSheetId="9" hidden="1">{#N/A,#N/A,TRUE,"Report"}</definedName>
    <definedName name="bd" localSheetId="2" hidden="1">{#N/A,#N/A,TRUE,"Report"}</definedName>
    <definedName name="bd" localSheetId="15" hidden="1">{#N/A,#N/A,TRUE,"Report"}</definedName>
    <definedName name="bd" localSheetId="16" hidden="1">{#N/A,#N/A,TRUE,"Report"}</definedName>
    <definedName name="bd" localSheetId="13" hidden="1">{#N/A,#N/A,TRUE,"Report"}</definedName>
    <definedName name="bd" localSheetId="1" hidden="1">{#N/A,#N/A,TRUE,"Report"}</definedName>
    <definedName name="bd" localSheetId="0" hidden="1">{#N/A,#N/A,TRUE,"Report"}</definedName>
    <definedName name="bd" hidden="1">{#N/A,#N/A,TRUE,"Report"}</definedName>
    <definedName name="bdd" localSheetId="14" hidden="1">{#N/A,#N/A,TRUE,"Report"}</definedName>
    <definedName name="bdd" localSheetId="9" hidden="1">{#N/A,#N/A,TRUE,"Report"}</definedName>
    <definedName name="bdd" localSheetId="2" hidden="1">{#N/A,#N/A,TRUE,"Report"}</definedName>
    <definedName name="bdd" localSheetId="15" hidden="1">{#N/A,#N/A,TRUE,"Report"}</definedName>
    <definedName name="bdd" localSheetId="16" hidden="1">{#N/A,#N/A,TRUE,"Report"}</definedName>
    <definedName name="bdd" localSheetId="13" hidden="1">{#N/A,#N/A,TRUE,"Report"}</definedName>
    <definedName name="bdd" localSheetId="1" hidden="1">{#N/A,#N/A,TRUE,"Report"}</definedName>
    <definedName name="bdd" localSheetId="0" hidden="1">{#N/A,#N/A,TRUE,"Report"}</definedName>
    <definedName name="bdd" hidden="1">{#N/A,#N/A,TRUE,"Report"}</definedName>
    <definedName name="Bear" localSheetId="14"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5"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ginningMonth">#REF!</definedName>
    <definedName name="BLPH1" localSheetId="15" hidden="1">#REF!</definedName>
    <definedName name="BLPH1" localSheetId="16" hidden="1">#REF!</definedName>
    <definedName name="BLPH1" localSheetId="13" hidden="1">#REF!</definedName>
    <definedName name="BLPH1" localSheetId="1" hidden="1">#REF!</definedName>
    <definedName name="BLPH1" hidden="1">#REF!</definedName>
    <definedName name="BLPH10" localSheetId="15" hidden="1">#REF!</definedName>
    <definedName name="BLPH10" localSheetId="16" hidden="1">#REF!</definedName>
    <definedName name="BLPH10" localSheetId="13" hidden="1">#REF!</definedName>
    <definedName name="BLPH10" localSheetId="1" hidden="1">#REF!</definedName>
    <definedName name="BLPH10" hidden="1">#REF!</definedName>
    <definedName name="BLPH11" localSheetId="15" hidden="1">#REF!</definedName>
    <definedName name="BLPH11" localSheetId="13" hidden="1">#REF!</definedName>
    <definedName name="BLPH11" localSheetId="1" hidden="1">#REF!</definedName>
    <definedName name="BLPH11" hidden="1">#REF!</definedName>
    <definedName name="BLPH2" localSheetId="15" hidden="1">#REF!</definedName>
    <definedName name="BLPH2" localSheetId="13" hidden="1">#REF!</definedName>
    <definedName name="BLPH2" localSheetId="1" hidden="1">#REF!</definedName>
    <definedName name="BLPH2" hidden="1">#REF!</definedName>
    <definedName name="BLPH3" localSheetId="15" hidden="1">#REF!</definedName>
    <definedName name="BLPH3" localSheetId="13" hidden="1">#REF!</definedName>
    <definedName name="BLPH3" localSheetId="1" hidden="1">#REF!</definedName>
    <definedName name="BLPH3" hidden="1">#REF!</definedName>
    <definedName name="BLPH4" localSheetId="15" hidden="1">#REF!</definedName>
    <definedName name="BLPH4" localSheetId="13" hidden="1">#REF!</definedName>
    <definedName name="BLPH4" localSheetId="1" hidden="1">#REF!</definedName>
    <definedName name="BLPH4" hidden="1">#REF!</definedName>
    <definedName name="BLPH5" localSheetId="15" hidden="1">#REF!</definedName>
    <definedName name="BLPH5" localSheetId="13" hidden="1">#REF!</definedName>
    <definedName name="BLPH5" localSheetId="1" hidden="1">#REF!</definedName>
    <definedName name="BLPH5" hidden="1">#REF!</definedName>
    <definedName name="BLPH6" localSheetId="15" hidden="1">#REF!</definedName>
    <definedName name="BLPH6" localSheetId="13" hidden="1">#REF!</definedName>
    <definedName name="BLPH6" localSheetId="1" hidden="1">#REF!</definedName>
    <definedName name="BLPH6" hidden="1">#REF!</definedName>
    <definedName name="BLPH7" localSheetId="15" hidden="1">#REF!</definedName>
    <definedName name="BLPH7" localSheetId="13" hidden="1">#REF!</definedName>
    <definedName name="BLPH7" localSheetId="1" hidden="1">#REF!</definedName>
    <definedName name="BLPH7" hidden="1">#REF!</definedName>
    <definedName name="BLPH8" localSheetId="15" hidden="1">#REF!</definedName>
    <definedName name="BLPH8" localSheetId="13" hidden="1">#REF!</definedName>
    <definedName name="BLPH8" localSheetId="1" hidden="1">#REF!</definedName>
    <definedName name="BLPH8" hidden="1">#REF!</definedName>
    <definedName name="BLPH9" localSheetId="15" hidden="1">#REF!</definedName>
    <definedName name="BLPH9" localSheetId="13" hidden="1">#REF!</definedName>
    <definedName name="BLPH9" localSheetId="1" hidden="1">#REF!</definedName>
    <definedName name="BLPH9" hidden="1">#REF!</definedName>
    <definedName name="BM" localSheetId="14"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5"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hidden="1">{"EBITDA",#N/A,TRUE,"P&amp;L Net of Disc Ops";"output net of disc ops",#N/A,TRUE,"Revenue";"input",#N/A,TRUE,"Revenue";"output",#N/A,TRUE,"DC";"Input",#N/A,TRUE,"DC";"MTN and MCN",#N/A,TRUE,"Margin";"output detail line items",#N/A,TRUE,"SGA";"personnel by year",#N/A,TRUE,"Payroll";#N/A,#N/A,TRUE,"CapEx"}</definedName>
    <definedName name="BORRATE" localSheetId="15" hidden="1">#REF!</definedName>
    <definedName name="BORRATE" localSheetId="16" hidden="1">#REF!</definedName>
    <definedName name="BORRATE" localSheetId="13" hidden="1">#REF!</definedName>
    <definedName name="BORRATE" localSheetId="1" hidden="1">#REF!</definedName>
    <definedName name="BORRATE" hidden="1">#REF!</definedName>
    <definedName name="BSPRINT" localSheetId="15" hidden="1">#REF!</definedName>
    <definedName name="BSPRINT" localSheetId="16" hidden="1">#REF!</definedName>
    <definedName name="BSPRINT" localSheetId="13" hidden="1">#REF!</definedName>
    <definedName name="BSPRINT" localSheetId="1" hidden="1">#REF!</definedName>
    <definedName name="BSPRINT" hidden="1">#REF!</definedName>
    <definedName name="CalcdTenor" hidden="1">#N/A</definedName>
    <definedName name="CAPMULTIPLY" localSheetId="15" hidden="1">#REF!</definedName>
    <definedName name="CAPMULTIPLY" localSheetId="16" hidden="1">#REF!</definedName>
    <definedName name="CAPMULTIPLY" localSheetId="13" hidden="1">#REF!</definedName>
    <definedName name="CAPMULTIPLY" localSheetId="1" hidden="1">#REF!</definedName>
    <definedName name="CAPMULTIPLY" hidden="1">#REF!</definedName>
    <definedName name="CEP" localSheetId="14"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5"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#REF!</definedName>
    <definedName name="costcategory" localSheetId="15" hidden="1">#REF!</definedName>
    <definedName name="costcategory" localSheetId="16" hidden="1">#REF!</definedName>
    <definedName name="costcategory" localSheetId="13" hidden="1">#REF!</definedName>
    <definedName name="costcategory" localSheetId="1" hidden="1">#REF!</definedName>
    <definedName name="costcategory" hidden="1">#REF!</definedName>
    <definedName name="COSTINFOTBL" localSheetId="15" hidden="1">#REF!</definedName>
    <definedName name="COSTINFOTBL" localSheetId="16" hidden="1">#REF!</definedName>
    <definedName name="COSTINFOTBL" localSheetId="13" hidden="1">#REF!</definedName>
    <definedName name="COSTINFOTBL" localSheetId="1" hidden="1">#REF!</definedName>
    <definedName name="COSTINFOTBL" hidden="1">#REF!</definedName>
    <definedName name="CREDITSCORE" localSheetId="15" hidden="1">#REF!</definedName>
    <definedName name="CREDITSCORE" localSheetId="16" hidden="1">#REF!</definedName>
    <definedName name="CREDITSCORE" localSheetId="13" hidden="1">#REF!</definedName>
    <definedName name="CREDITSCORE" localSheetId="1" hidden="1">#REF!</definedName>
    <definedName name="CREDITSCORE" hidden="1">#REF!</definedName>
    <definedName name="Cwvu.ADM._.ACCTG._.BUDGET." localSheetId="15" hidden="1">#REF!,#REF!,#REF!,#REF!,#REF!,#REF!,#REF!,#REF!</definedName>
    <definedName name="Cwvu.ADM._.ACCTG._.BUDGET." localSheetId="16" hidden="1">#REF!,#REF!,#REF!,#REF!,#REF!,#REF!,#REF!,#REF!</definedName>
    <definedName name="Cwvu.ADM._.ACCTG._.BUDGET." localSheetId="13" hidden="1">#REF!,#REF!,#REF!,#REF!,#REF!,#REF!,#REF!,#REF!</definedName>
    <definedName name="Cwvu.ADM._.ACCTG._.BUDGET." localSheetId="1" hidden="1">#REF!,#REF!,#REF!,#REF!,#REF!,#REF!,#REF!,#REF!</definedName>
    <definedName name="Cwvu.ADM._.ACCTG._.BUDGET." hidden="1">#REF!,#REF!,#REF!,#REF!,#REF!,#REF!,#REF!,#REF!</definedName>
    <definedName name="Cwvu.ADM._.ACCTG._.DETAIL." localSheetId="15" hidden="1">#REF!,#REF!,#REF!,#REF!,#REF!,#REF!,#REF!,#REF!</definedName>
    <definedName name="Cwvu.ADM._.ACCTG._.DETAIL." localSheetId="16" hidden="1">#REF!,#REF!,#REF!,#REF!,#REF!,#REF!,#REF!,#REF!</definedName>
    <definedName name="Cwvu.ADM._.ACCTG._.DETAIL." localSheetId="13" hidden="1">#REF!,#REF!,#REF!,#REF!,#REF!,#REF!,#REF!,#REF!</definedName>
    <definedName name="Cwvu.ADM._.ACCTG._.DETAIL." localSheetId="1" hidden="1">#REF!,#REF!,#REF!,#REF!,#REF!,#REF!,#REF!,#REF!</definedName>
    <definedName name="Cwvu.ADM._.ACCTG._.DETAIL." hidden="1">#REF!,#REF!,#REF!,#REF!,#REF!,#REF!,#REF!,#REF!</definedName>
    <definedName name="Cwvu.ADM._.CONST._.DETAIL." localSheetId="15" hidden="1">#REF!,#REF!,#REF!,#REF!,#REF!,#REF!,#REF!</definedName>
    <definedName name="Cwvu.ADM._.CONST._.DETAIL." localSheetId="16" hidden="1">#REF!,#REF!,#REF!,#REF!,#REF!,#REF!,#REF!</definedName>
    <definedName name="Cwvu.ADM._.CONST._.DETAIL." localSheetId="13" hidden="1">#REF!,#REF!,#REF!,#REF!,#REF!,#REF!,#REF!</definedName>
    <definedName name="Cwvu.ADM._.CONST._.DETAIL." localSheetId="1" hidden="1">#REF!,#REF!,#REF!,#REF!,#REF!,#REF!,#REF!</definedName>
    <definedName name="Cwvu.ADM._.CONST._.DETAIL." hidden="1">#REF!,#REF!,#REF!,#REF!,#REF!,#REF!,#REF!</definedName>
    <definedName name="Cwvu.ADM._.GEN._.MGMNT._.DETAIL." localSheetId="15" hidden="1">#REF!,#REF!,#REF!,#REF!,#REF!,#REF!</definedName>
    <definedName name="Cwvu.ADM._.GEN._.MGMNT._.DETAIL." localSheetId="16" hidden="1">#REF!,#REF!,#REF!,#REF!,#REF!,#REF!</definedName>
    <definedName name="Cwvu.ADM._.GEN._.MGMNT._.DETAIL." localSheetId="13" hidden="1">#REF!,#REF!,#REF!,#REF!,#REF!,#REF!</definedName>
    <definedName name="Cwvu.ADM._.GEN._.MGMNT._.DETAIL." localSheetId="1" hidden="1">#REF!,#REF!,#REF!,#REF!,#REF!,#REF!</definedName>
    <definedName name="Cwvu.ADM._.GEN._.MGMNT._.DETAIL." hidden="1">#REF!,#REF!,#REF!,#REF!,#REF!,#REF!</definedName>
    <definedName name="Cwvu.ADM._.GVMNT._.DETAIL." localSheetId="15" hidden="1">#REF!,#REF!,#REF!,#REF!,#REF!,#REF!,#REF!</definedName>
    <definedName name="Cwvu.ADM._.GVMNT._.DETAIL." localSheetId="16" hidden="1">#REF!,#REF!,#REF!,#REF!,#REF!,#REF!,#REF!</definedName>
    <definedName name="Cwvu.ADM._.GVMNT._.DETAIL." localSheetId="13" hidden="1">#REF!,#REF!,#REF!,#REF!,#REF!,#REF!,#REF!</definedName>
    <definedName name="Cwvu.ADM._.GVMNT._.DETAIL." localSheetId="1" hidden="1">#REF!,#REF!,#REF!,#REF!,#REF!,#REF!,#REF!</definedName>
    <definedName name="Cwvu.ADM._.GVMNT._.DETAIL." hidden="1">#REF!,#REF!,#REF!,#REF!,#REF!,#REF!,#REF!</definedName>
    <definedName name="Cwvu.ADM._.GVT._.BUDGET." localSheetId="15" hidden="1">#REF!,#REF!,#REF!,#REF!,#REF!,#REF!,#REF!</definedName>
    <definedName name="Cwvu.ADM._.GVT._.BUDGET." localSheetId="16" hidden="1">#REF!,#REF!,#REF!,#REF!,#REF!,#REF!,#REF!</definedName>
    <definedName name="Cwvu.ADM._.GVT._.BUDGET." localSheetId="13" hidden="1">#REF!,#REF!,#REF!,#REF!,#REF!,#REF!,#REF!</definedName>
    <definedName name="Cwvu.ADM._.GVT._.BUDGET." localSheetId="1" hidden="1">#REF!,#REF!,#REF!,#REF!,#REF!,#REF!,#REF!</definedName>
    <definedName name="Cwvu.ADM._.GVT._.BUDGET." hidden="1">#REF!,#REF!,#REF!,#REF!,#REF!,#REF!,#REF!</definedName>
    <definedName name="Cwvu.ADM._.OTHER." localSheetId="15" hidden="1">#REF!,#REF!,#REF!,#REF!,#REF!,#REF!,#REF!,#REF!,#REF!</definedName>
    <definedName name="Cwvu.ADM._.OTHER." localSheetId="16" hidden="1">#REF!,#REF!,#REF!,#REF!,#REF!,#REF!,#REF!,#REF!,#REF!</definedName>
    <definedName name="Cwvu.ADM._.OTHER." localSheetId="13" hidden="1">#REF!,#REF!,#REF!,#REF!,#REF!,#REF!,#REF!,#REF!,#REF!</definedName>
    <definedName name="Cwvu.ADM._.OTHER." localSheetId="1" hidden="1">#REF!,#REF!,#REF!,#REF!,#REF!,#REF!,#REF!,#REF!,#REF!</definedName>
    <definedName name="Cwvu.ADM._.OTHER." hidden="1">#REF!,#REF!,#REF!,#REF!,#REF!,#REF!,#REF!,#REF!,#REF!</definedName>
    <definedName name="Cwvu.ADM._.OTHER._.DETAIL." localSheetId="15" hidden="1">#REF!,#REF!,#REF!,#REF!,#REF!,#REF!,#REF!,#REF!,#REF!</definedName>
    <definedName name="Cwvu.ADM._.OTHER._.DETAIL." localSheetId="16" hidden="1">#REF!,#REF!,#REF!,#REF!,#REF!,#REF!,#REF!,#REF!,#REF!</definedName>
    <definedName name="Cwvu.ADM._.OTHER._.DETAIL." localSheetId="13" hidden="1">#REF!,#REF!,#REF!,#REF!,#REF!,#REF!,#REF!,#REF!,#REF!</definedName>
    <definedName name="Cwvu.ADM._.OTHER._.DETAIL." localSheetId="1" hidden="1">#REF!,#REF!,#REF!,#REF!,#REF!,#REF!,#REF!,#REF!,#REF!</definedName>
    <definedName name="Cwvu.ADM._.OTHER._.DETAIL." hidden="1">#REF!,#REF!,#REF!,#REF!,#REF!,#REF!,#REF!,#REF!,#REF!</definedName>
    <definedName name="Cwvu.ADM._.SUMMARY." localSheetId="15" hidden="1">#REF!,#REF!,#REF!,#REF!</definedName>
    <definedName name="Cwvu.ADM._.SUMMARY." localSheetId="16" hidden="1">#REF!,#REF!,#REF!,#REF!</definedName>
    <definedName name="Cwvu.ADM._.SUMMARY." localSheetId="13" hidden="1">#REF!,#REF!,#REF!,#REF!</definedName>
    <definedName name="Cwvu.ADM._.SUMMARY." localSheetId="1" hidden="1">#REF!,#REF!,#REF!,#REF!</definedName>
    <definedName name="Cwvu.ADM._.SUMMARY." hidden="1">#REF!,#REF!,#REF!,#REF!</definedName>
    <definedName name="Cwvu.ADMIN._.CONST._.BUDGET." localSheetId="15" hidden="1">#REF!,#REF!,#REF!,#REF!,#REF!,#REF!,#REF!</definedName>
    <definedName name="Cwvu.ADMIN._.CONST._.BUDGET." localSheetId="16" hidden="1">#REF!,#REF!,#REF!,#REF!,#REF!,#REF!,#REF!</definedName>
    <definedName name="Cwvu.ADMIN._.CONST._.BUDGET." localSheetId="13" hidden="1">#REF!,#REF!,#REF!,#REF!,#REF!,#REF!,#REF!</definedName>
    <definedName name="Cwvu.ADMIN._.CONST._.BUDGET." localSheetId="1" hidden="1">#REF!,#REF!,#REF!,#REF!,#REF!,#REF!,#REF!</definedName>
    <definedName name="Cwvu.ADMIN._.CONST._.BUDGET." hidden="1">#REF!,#REF!,#REF!,#REF!,#REF!,#REF!,#REF!</definedName>
    <definedName name="Cwvu.ADMIN._.GEN._.MGMNT._.BUDGET." localSheetId="15" hidden="1">#REF!,#REF!,#REF!,#REF!,#REF!,#REF!</definedName>
    <definedName name="Cwvu.ADMIN._.GEN._.MGMNT._.BUDGET." localSheetId="16" hidden="1">#REF!,#REF!,#REF!,#REF!,#REF!,#REF!</definedName>
    <definedName name="Cwvu.ADMIN._.GEN._.MGMNT._.BUDGET." localSheetId="13" hidden="1">#REF!,#REF!,#REF!,#REF!,#REF!,#REF!</definedName>
    <definedName name="Cwvu.ADMIN._.GEN._.MGMNT._.BUDGET." localSheetId="1" hidden="1">#REF!,#REF!,#REF!,#REF!,#REF!,#REF!</definedName>
    <definedName name="Cwvu.ADMIN._.GEN._.MGMNT._.BUDGET." hidden="1">#REF!,#REF!,#REF!,#REF!,#REF!,#REF!</definedName>
    <definedName name="Cwvu.ADMIN._.OTHER._.MEALS." localSheetId="15" hidden="1">#REF!,#REF!,#REF!,#REF!,#REF!,#REF!,#REF!,#REF!,#REF!</definedName>
    <definedName name="Cwvu.ADMIN._.OTHER._.MEALS." localSheetId="16" hidden="1">#REF!,#REF!,#REF!,#REF!,#REF!,#REF!,#REF!,#REF!,#REF!</definedName>
    <definedName name="Cwvu.ADMIN._.OTHER._.MEALS." localSheetId="13" hidden="1">#REF!,#REF!,#REF!,#REF!,#REF!,#REF!,#REF!,#REF!,#REF!</definedName>
    <definedName name="Cwvu.ADMIN._.OTHER._.MEALS." localSheetId="1" hidden="1">#REF!,#REF!,#REF!,#REF!,#REF!,#REF!,#REF!,#REF!,#REF!</definedName>
    <definedName name="Cwvu.ADMIN._.OTHER._.MEALS." hidden="1">#REF!,#REF!,#REF!,#REF!,#REF!,#REF!,#REF!,#REF!,#REF!</definedName>
    <definedName name="Cwvu.ADMIN._.OTHER._.REGISTRATIONS." localSheetId="15" hidden="1">#REF!,#REF!,#REF!,#REF!,#REF!,#REF!,#REF!,#REF!,#REF!</definedName>
    <definedName name="Cwvu.ADMIN._.OTHER._.REGISTRATIONS." localSheetId="16" hidden="1">#REF!,#REF!,#REF!,#REF!,#REF!,#REF!,#REF!,#REF!,#REF!</definedName>
    <definedName name="Cwvu.ADMIN._.OTHER._.REGISTRATIONS." localSheetId="13" hidden="1">#REF!,#REF!,#REF!,#REF!,#REF!,#REF!,#REF!,#REF!,#REF!</definedName>
    <definedName name="Cwvu.ADMIN._.OTHER._.REGISTRATIONS." localSheetId="1" hidden="1">#REF!,#REF!,#REF!,#REF!,#REF!,#REF!,#REF!,#REF!,#REF!</definedName>
    <definedName name="Cwvu.ADMIN._.OTHER._.REGISTRATIONS." hidden="1">#REF!,#REF!,#REF!,#REF!,#REF!,#REF!,#REF!,#REF!,#REF!</definedName>
    <definedName name="Cwvu.ADMIN._.OTHER._.TRAVEL." localSheetId="15" hidden="1">#REF!,#REF!,#REF!,#REF!,#REF!,#REF!,#REF!,#REF!,#REF!</definedName>
    <definedName name="Cwvu.ADMIN._.OTHER._.TRAVEL." localSheetId="16" hidden="1">#REF!,#REF!,#REF!,#REF!,#REF!,#REF!,#REF!,#REF!,#REF!</definedName>
    <definedName name="Cwvu.ADMIN._.OTHER._.TRAVEL." localSheetId="13" hidden="1">#REF!,#REF!,#REF!,#REF!,#REF!,#REF!,#REF!,#REF!,#REF!</definedName>
    <definedName name="Cwvu.ADMIN._.OTHER._.TRAVEL." localSheetId="1" hidden="1">#REF!,#REF!,#REF!,#REF!,#REF!,#REF!,#REF!,#REF!,#REF!</definedName>
    <definedName name="Cwvu.ADMIN._.OTHER._.TRAVEL." hidden="1">#REF!,#REF!,#REF!,#REF!,#REF!,#REF!,#REF!,#REF!,#REF!</definedName>
    <definedName name="Cwvu.CAM._.DEPREC." localSheetId="14" hidden="1">#REF!,#REF!,#REF!,#REF!,#REF!,#REF!,#REF!</definedName>
    <definedName name="Cwvu.CAM._.DEPREC." localSheetId="9" hidden="1">#REF!,#REF!,#REF!,#REF!,#REF!,#REF!,#REF!</definedName>
    <definedName name="Cwvu.CAM._.DEPREC." localSheetId="2" hidden="1">#REF!,#REF!,#REF!,#REF!,#REF!,#REF!,#REF!</definedName>
    <definedName name="Cwvu.CAM._.DEPREC." localSheetId="16" hidden="1">#REF!,#REF!,#REF!,#REF!,#REF!,#REF!,#REF!</definedName>
    <definedName name="Cwvu.CAM._.DEPREC." localSheetId="13" hidden="1">#REF!,#REF!,#REF!,#REF!,#REF!,#REF!,#REF!</definedName>
    <definedName name="Cwvu.CAM._.DEPREC." localSheetId="1" hidden="1">#REF!,#REF!,#REF!,#REF!,#REF!,#REF!,#REF!</definedName>
    <definedName name="Cwvu.CAM._.DEPREC." localSheetId="0" hidden="1">#REF!,#REF!,#REF!,#REF!,#REF!,#REF!,#REF!</definedName>
    <definedName name="Cwvu.CAM._.DEPREC." hidden="1">#REF!,#REF!,#REF!,#REF!,#REF!,#REF!,#REF!</definedName>
    <definedName name="Cwvu.CAPITAL._.ADDS." localSheetId="14" hidden="1">#REF!</definedName>
    <definedName name="Cwvu.CAPITAL._.ADDS." localSheetId="9" hidden="1">#REF!</definedName>
    <definedName name="Cwvu.CAPITAL._.ADDS." localSheetId="2" hidden="1">#REF!</definedName>
    <definedName name="Cwvu.CAPITAL._.ADDS." localSheetId="16" hidden="1">#REF!</definedName>
    <definedName name="Cwvu.CAPITAL._.ADDS." localSheetId="13" hidden="1">#REF!</definedName>
    <definedName name="Cwvu.CAPITAL._.ADDS." localSheetId="1" hidden="1">#REF!</definedName>
    <definedName name="Cwvu.CAPITAL._.ADDS." localSheetId="0" hidden="1">#REF!</definedName>
    <definedName name="Cwvu.CAPITAL._.ADDS." hidden="1">#REF!</definedName>
    <definedName name="Cwvu.CAPITAL._.DEPRECIATION." localSheetId="15" hidden="1">#REF!</definedName>
    <definedName name="Cwvu.CAPITAL._.DEPRECIATION." localSheetId="16" hidden="1">#REF!</definedName>
    <definedName name="Cwvu.CAPITAL._.DEPRECIATION." localSheetId="13" hidden="1">#REF!</definedName>
    <definedName name="Cwvu.CAPITAL._.DEPRECIATION." localSheetId="1" hidden="1">#REF!</definedName>
    <definedName name="Cwvu.CAPITAL._.DEPRECIATION." hidden="1">#REF!</definedName>
    <definedName name="Cwvu.clean._.and._.sweep._.bud." localSheetId="14"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6" hidden="1">#REF!,#REF!,#REF!,#REF!,#REF!,#REF!,#REF!,#REF!,#REF!</definedName>
    <definedName name="Cwvu.clean._.and._.sweep._.bud." localSheetId="13"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hidden="1">#REF!,#REF!,#REF!,#REF!,#REF!,#REF!,#REF!,#REF!,#REF!</definedName>
    <definedName name="Cwvu.CLEAN._.N._.SWEEP._.BUDGET." localSheetId="14"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6" hidden="1">#REF!,#REF!,#REF!,#REF!,#REF!,#REF!,#REF!,#REF!,#REF!</definedName>
    <definedName name="Cwvu.CLEAN._.N._.SWEEP._.BUDGET." localSheetId="13"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hidden="1">#REF!,#REF!,#REF!,#REF!,#REF!,#REF!,#REF!,#REF!,#REF!</definedName>
    <definedName name="Cwvu.DETAIL._.BACKUP." localSheetId="15" hidden="1">#REF!,#REF!,#REF!,#REF!</definedName>
    <definedName name="Cwvu.DETAIL._.BACKUP." localSheetId="16" hidden="1">#REF!,#REF!,#REF!,#REF!</definedName>
    <definedName name="Cwvu.DETAIL._.BACKUP." localSheetId="13" hidden="1">#REF!,#REF!,#REF!,#REF!</definedName>
    <definedName name="Cwvu.DETAIL._.BACKUP." localSheetId="1" hidden="1">#REF!,#REF!,#REF!,#REF!</definedName>
    <definedName name="Cwvu.DETAIL._.BACKUP." hidden="1">#REF!,#REF!,#REF!,#REF!</definedName>
    <definedName name="Cwvu.JENNIFERS._.BUDGET." localSheetId="15" hidden="1">#REF!,#REF!,#REF!,#REF!</definedName>
    <definedName name="Cwvu.JENNIFERS._.BUDGET." localSheetId="16" hidden="1">#REF!,#REF!,#REF!,#REF!</definedName>
    <definedName name="Cwvu.JENNIFERS._.BUDGET." localSheetId="13" hidden="1">#REF!,#REF!,#REF!,#REF!</definedName>
    <definedName name="Cwvu.JENNIFERS._.BUDGET." localSheetId="1" hidden="1">#REF!,#REF!,#REF!,#REF!</definedName>
    <definedName name="Cwvu.JENNIFERS._.BUDGET." hidden="1">#REF!,#REF!,#REF!,#REF!</definedName>
    <definedName name="Cwvu.MAIN._.BUDGET." localSheetId="15" hidden="1">#REF!,#REF!,#REF!,#REF!</definedName>
    <definedName name="Cwvu.MAIN._.BUDGET." localSheetId="16" hidden="1">#REF!,#REF!,#REF!,#REF!</definedName>
    <definedName name="Cwvu.MAIN._.BUDGET." localSheetId="13" hidden="1">#REF!,#REF!,#REF!,#REF!</definedName>
    <definedName name="Cwvu.MAIN._.BUDGET." localSheetId="1" hidden="1">#REF!,#REF!,#REF!,#REF!</definedName>
    <definedName name="Cwvu.MAIN._.BUDGET." hidden="1">#REF!,#REF!,#REF!,#REF!</definedName>
    <definedName name="Cwvu.PAYROLL." localSheetId="15" hidden="1">#REF!,#REF!,#REF!,#REF!</definedName>
    <definedName name="Cwvu.PAYROLL." localSheetId="16" hidden="1">#REF!,#REF!,#REF!,#REF!</definedName>
    <definedName name="Cwvu.PAYROLL." localSheetId="13" hidden="1">#REF!,#REF!,#REF!,#REF!</definedName>
    <definedName name="Cwvu.PAYROLL." localSheetId="1" hidden="1">#REF!,#REF!,#REF!,#REF!</definedName>
    <definedName name="Cwvu.PAYROLL." hidden="1">#REF!,#REF!,#REF!,#REF!</definedName>
    <definedName name="Cwvu.PERS._.PROP._.DETAIL." localSheetId="15" hidden="1">#REF!,#REF!,#REF!,#REF!</definedName>
    <definedName name="Cwvu.PERS._.PROP._.DETAIL." localSheetId="16" hidden="1">#REF!,#REF!,#REF!,#REF!</definedName>
    <definedName name="Cwvu.PERS._.PROP._.DETAIL." localSheetId="13" hidden="1">#REF!,#REF!,#REF!,#REF!</definedName>
    <definedName name="Cwvu.PERS._.PROP._.DETAIL." localSheetId="1" hidden="1">#REF!,#REF!,#REF!,#REF!</definedName>
    <definedName name="Cwvu.PERS._.PROP._.DETAIL." hidden="1">#REF!,#REF!,#REF!,#REF!</definedName>
    <definedName name="D" localSheetId="14"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5" hidden="1">{#N/A,#N/A,FALSE,"AD_Purch";#N/A,#N/A,FALSE,"Projections";#N/A,#N/A,FALSE,"DCF";#N/A,#N/A,FALSE,"Mkt Val"}</definedName>
    <definedName name="D" localSheetId="16" hidden="1">{#N/A,#N/A,FALSE,"AD_Purch";#N/A,#N/A,FALSE,"Projections";#N/A,#N/A,FALSE,"DCF";#N/A,#N/A,FALSE,"Mkt Val"}</definedName>
    <definedName name="D" localSheetId="13"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hidden="1">{#N/A,#N/A,FALSE,"AD_Purch";#N/A,#N/A,FALSE,"Projections";#N/A,#N/A,FALSE,"DCF";#N/A,#N/A,FALSE,"Mkt Val"}</definedName>
    <definedName name="def" localSheetId="14"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5" hidden="1">{"histincome",#N/A,FALSE,"hyfins";"closing balance",#N/A,FALSE,"hyfins"}</definedName>
    <definedName name="def" localSheetId="16" hidden="1">{"histincome",#N/A,FALSE,"hyfins";"closing balance",#N/A,FALSE,"hyfins"}</definedName>
    <definedName name="def" localSheetId="13"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hidden="1">{"histincome",#N/A,FALSE,"hyfins";"closing balance",#N/A,FALSE,"hyfins"}</definedName>
    <definedName name="Depo11914154285" localSheetId="15" hidden="1">#REF!</definedName>
    <definedName name="Depo11914154285" localSheetId="16" hidden="1">#REF!</definedName>
    <definedName name="Depo11914154285" localSheetId="13" hidden="1">#REF!</definedName>
    <definedName name="Depo11914154285" localSheetId="1" hidden="1">#REF!</definedName>
    <definedName name="Depo11914154285" hidden="1">#REF!</definedName>
    <definedName name="depositline1" localSheetId="15" hidden="1">#REF!,#REF!</definedName>
    <definedName name="depositline1" localSheetId="16" hidden="1">#REF!,#REF!</definedName>
    <definedName name="depositline1" localSheetId="13" hidden="1">#REF!,#REF!</definedName>
    <definedName name="depositline1" localSheetId="1" hidden="1">#REF!,#REF!</definedName>
    <definedName name="depositline1" hidden="1">#REF!,#REF!</definedName>
    <definedName name="dfg" localSheetId="14"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5"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hidden="1">{"cred comp",#N/A,FALSE,"Comparable Credit Analysis";"IS",#N/A,FALSE,"IS";"Sensitivity",#N/A,FALSE,"Sensitivity";"BS",#N/A,FALSE,"BS";"Bond Summary",#N/A,FALSE,"B Summary";"AD",#N/A,FALSE,"Accretion";"NAV",#N/A,FALSE,"NAV";"SU",#N/A,FALSE,"S&amp;U";"acq. study",#N/A,FALSE,"Acq. Study";"F Charges",#N/A,FALSE,"Fixed Charges"}</definedName>
    <definedName name="dfg_1" localSheetId="14"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5"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hidden="1">{"cred comp",#N/A,FALSE,"Comparable Credit Analysis";"IS",#N/A,FALSE,"IS";"Sensitivity",#N/A,FALSE,"Sensitivity";"BS",#N/A,FALSE,"BS";"Bond Summary",#N/A,FALSE,"B Summary";"AD",#N/A,FALSE,"Accretion";"NAV",#N/A,FALSE,"NAV";"SU",#N/A,FALSE,"S&amp;U";"acq. study",#N/A,FALSE,"Acq. Study";"F Charges",#N/A,FALSE,"Fixed Charges"}</definedName>
    <definedName name="dfg_2" localSheetId="14"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5"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hidden="1">{"cred comp",#N/A,FALSE,"Comparable Credit Analysis";"IS",#N/A,FALSE,"IS";"Sensitivity",#N/A,FALSE,"Sensitivity";"BS",#N/A,FALSE,"BS";"Bond Summary",#N/A,FALSE,"B Summary";"AD",#N/A,FALSE,"Accretion";"NAV",#N/A,FALSE,"NAV";"SU",#N/A,FALSE,"S&amp;U";"acq. study",#N/A,FALSE,"Acq. Study";"F Charges",#N/A,FALSE,"Fixed Charges"}</definedName>
    <definedName name="dfg_3" localSheetId="14"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5"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hidden="1">{"cred comp",#N/A,FALSE,"Comparable Credit Analysis";"IS",#N/A,FALSE,"IS";"Sensitivity",#N/A,FALSE,"Sensitivity";"BS",#N/A,FALSE,"BS";"Bond Summary",#N/A,FALSE,"B Summary";"AD",#N/A,FALSE,"Accretion";"NAV",#N/A,FALSE,"NAV";"SU",#N/A,FALSE,"S&amp;U";"acq. study",#N/A,FALSE,"Acq. Study";"F Charges",#N/A,FALSE,"Fixed Charges"}</definedName>
    <definedName name="dfg_4" localSheetId="14"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5"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hidden="1">{"cred comp",#N/A,FALSE,"Comparable Credit Analysis";"IS",#N/A,FALSE,"IS";"Sensitivity",#N/A,FALSE,"Sensitivity";"BS",#N/A,FALSE,"BS";"Bond Summary",#N/A,FALSE,"B Summary";"AD",#N/A,FALSE,"Accretion";"NAV",#N/A,FALSE,"NAV";"SU",#N/A,FALSE,"S&amp;U";"acq. study",#N/A,FALSE,"Acq. Study";"F Charges",#N/A,FALSE,"Fixed Charges"}</definedName>
    <definedName name="dfg_5" localSheetId="14"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5"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5" hidden="1">#REF!</definedName>
    <definedName name="ECARATES" localSheetId="16" hidden="1">#REF!</definedName>
    <definedName name="ECARATES" localSheetId="13" hidden="1">#REF!</definedName>
    <definedName name="ECARATES" localSheetId="1" hidden="1">#REF!</definedName>
    <definedName name="ECARATES" hidden="1">#REF!</definedName>
    <definedName name="EQRATECAPA" localSheetId="15" hidden="1">#REF!</definedName>
    <definedName name="EQRATECAPA" localSheetId="16" hidden="1">#REF!</definedName>
    <definedName name="EQRATECAPA" localSheetId="13" hidden="1">#REF!</definedName>
    <definedName name="EQRATECAPA" localSheetId="1" hidden="1">#REF!</definedName>
    <definedName name="EQRATECAPA" hidden="1">#REF!</definedName>
    <definedName name="EQRATECURRENT" localSheetId="15" hidden="1">#REF!</definedName>
    <definedName name="EQRATECURRENT" localSheetId="16" hidden="1">#REF!</definedName>
    <definedName name="EQRATECURRENT" localSheetId="13" hidden="1">#REF!</definedName>
    <definedName name="EQRATECURRENT" localSheetId="1" hidden="1">#REF!</definedName>
    <definedName name="EQRATECURRENT" hidden="1">#REF!</definedName>
    <definedName name="EQRATETEXAS" localSheetId="15" hidden="1">#REF!</definedName>
    <definedName name="EQRATETEXAS" localSheetId="16" hidden="1">#REF!</definedName>
    <definedName name="EQRATETEXAS" localSheetId="13" hidden="1">#REF!</definedName>
    <definedName name="EQRATETEXAS" localSheetId="1" hidden="1">#REF!</definedName>
    <definedName name="EQRATETEXAS" hidden="1">#REF!</definedName>
    <definedName name="esnrc39c1_values" localSheetId="14" hidden="1">{"AT","COMPANIES",TRUE}</definedName>
    <definedName name="esnrc39c1_values" localSheetId="9" hidden="1">{"AT","COMPANIES",TRUE}</definedName>
    <definedName name="esnrc39c1_values" localSheetId="2" hidden="1">{"AT","COMPANIES",TRUE}</definedName>
    <definedName name="esnrc39c1_values" localSheetId="15" hidden="1">{"AT","COMPANIES",TRUE}</definedName>
    <definedName name="esnrc39c1_values" localSheetId="16" hidden="1">{"AT","COMPANIES",TRUE}</definedName>
    <definedName name="esnrc39c1_values" localSheetId="13" hidden="1">{"AT","COMPANIES",TRUE}</definedName>
    <definedName name="esnrc39c1_values" localSheetId="1" hidden="1">{"AT","COMPANIES",TRUE}</definedName>
    <definedName name="esnrc39c1_values" localSheetId="0" hidden="1">{"AT","COMPANIES",TRUE}</definedName>
    <definedName name="esnrc39c1_values" hidden="1">{"AT","COMPANIES",TRUE}</definedName>
    <definedName name="ev.Calculation" hidden="1">-4105</definedName>
    <definedName name="ev.Initialized" hidden="1">FALSE</definedName>
    <definedName name="EV__LASTREFTIME__" hidden="1">39953.3372337963</definedName>
    <definedName name="FACRATE" localSheetId="15" hidden="1">#REF!</definedName>
    <definedName name="FACRATE" localSheetId="16" hidden="1">#REF!</definedName>
    <definedName name="FACRATE" localSheetId="13" hidden="1">#REF!</definedName>
    <definedName name="FACRATE" localSheetId="1" hidden="1">#REF!</definedName>
    <definedName name="FACRATE" hidden="1">#REF!</definedName>
    <definedName name="fdfghdf" localSheetId="14" hidden="1">{"inputs raw data",#N/A,TRUE,"INPUT"}</definedName>
    <definedName name="fdfghdf" localSheetId="9" hidden="1">{"inputs raw data",#N/A,TRUE,"INPUT"}</definedName>
    <definedName name="fdfghdf" localSheetId="2" hidden="1">{"inputs raw data",#N/A,TRUE,"INPUT"}</definedName>
    <definedName name="fdfghdf" localSheetId="15" hidden="1">{"inputs raw data",#N/A,TRUE,"INPUT"}</definedName>
    <definedName name="fdfghdf" localSheetId="16" hidden="1">{"inputs raw data",#N/A,TRUE,"INPUT"}</definedName>
    <definedName name="fdfghdf" localSheetId="13" hidden="1">{"inputs raw data",#N/A,TRUE,"INPUT"}</definedName>
    <definedName name="fdfghdf" localSheetId="1" hidden="1">{"inputs raw data",#N/A,TRUE,"INPUT"}</definedName>
    <definedName name="fdfghdf" localSheetId="0" hidden="1">{"inputs raw data",#N/A,TRUE,"INPUT"}</definedName>
    <definedName name="fdfghdf" hidden="1">{"inputs raw data",#N/A,TRUE,"INPUT"}</definedName>
    <definedName name="fgh" localSheetId="12" hidden="1">#REF!</definedName>
    <definedName name="fgh" localSheetId="15" hidden="1">#REF!</definedName>
    <definedName name="fgh" localSheetId="10" hidden="1">#REF!</definedName>
    <definedName name="fgh" localSheetId="16" hidden="1">#REF!</definedName>
    <definedName name="fgh" localSheetId="13" hidden="1">#REF!</definedName>
    <definedName name="fgh" localSheetId="1" hidden="1">#REF!</definedName>
    <definedName name="fgh" hidden="1">#REF!</definedName>
    <definedName name="FLOORLOCK" localSheetId="15" hidden="1">#REF!</definedName>
    <definedName name="FLOORLOCK" localSheetId="16" hidden="1">#REF!</definedName>
    <definedName name="FLOORLOCK" localSheetId="13" hidden="1">#REF!</definedName>
    <definedName name="FLOORLOCK" localSheetId="1" hidden="1">#REF!</definedName>
    <definedName name="FLOORLOCK" hidden="1">#REF!</definedName>
    <definedName name="FloorLock2" localSheetId="15" hidden="1">#REF!</definedName>
    <definedName name="FloorLock2" localSheetId="16" hidden="1">#REF!</definedName>
    <definedName name="FloorLock2" localSheetId="13" hidden="1">#REF!</definedName>
    <definedName name="FloorLock2" localSheetId="1" hidden="1">#REF!</definedName>
    <definedName name="FloorLock2" hidden="1">#REF!</definedName>
    <definedName name="FLOORPRIME" localSheetId="15" hidden="1">#REF!</definedName>
    <definedName name="FLOORPRIME" localSheetId="16" hidden="1">#REF!</definedName>
    <definedName name="FLOORPRIME" localSheetId="13" hidden="1">#REF!</definedName>
    <definedName name="FLOORPRIME" localSheetId="1" hidden="1">#REF!</definedName>
    <definedName name="FLOORPRIME" hidden="1">#REF!</definedName>
    <definedName name="FloorPRIME2" localSheetId="15" hidden="1">#REF!</definedName>
    <definedName name="FloorPRIME2" localSheetId="16" hidden="1">#REF!</definedName>
    <definedName name="FloorPRIME2" localSheetId="13" hidden="1">#REF!</definedName>
    <definedName name="FloorPRIME2" localSheetId="1" hidden="1">#REF!</definedName>
    <definedName name="FloorPRIME2" hidden="1">#REF!</definedName>
    <definedName name="gf" localSheetId="15" hidden="1">#REF!</definedName>
    <definedName name="gf" localSheetId="16" hidden="1">#REF!</definedName>
    <definedName name="gf" localSheetId="13" hidden="1">#REF!</definedName>
    <definedName name="gf" localSheetId="1" hidden="1">#REF!</definedName>
    <definedName name="gf" hidden="1">#REF!</definedName>
    <definedName name="hn.ExtDb" hidden="1">FALSE</definedName>
    <definedName name="hn.ModelType" hidden="1">"DEAL"</definedName>
    <definedName name="hn.ModelVersion" hidden="1">1</definedName>
    <definedName name="hn.NoUpload" hidden="1">0</definedName>
    <definedName name="hod" localSheetId="14"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5"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uy" localSheetId="14"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5" hidden="1">{#N/A,#N/A,FALSE,"AD_Purchase";#N/A,#N/A,FALSE,"Credit";#N/A,#N/A,FALSE,"PF Acquisition";#N/A,#N/A,FALSE,"PF Offering"}</definedName>
    <definedName name="houy" localSheetId="16" hidden="1">{#N/A,#N/A,FALSE,"AD_Purchase";#N/A,#N/A,FALSE,"Credit";#N/A,#N/A,FALSE,"PF Acquisition";#N/A,#N/A,FALSE,"PF Offering"}</definedName>
    <definedName name="houy" localSheetId="13"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5" hidden="1">#REF!</definedName>
    <definedName name="IQSSheet3B2" localSheetId="16" hidden="1">#REF!</definedName>
    <definedName name="IQSSheet3B2" localSheetId="13" hidden="1">#REF!</definedName>
    <definedName name="IQSSheet3B2" localSheetId="1" hidden="1">#REF!</definedName>
    <definedName name="IQSSheet3B2" hidden="1">#REF!</definedName>
    <definedName name="IsColHidden" hidden="1">FALSE</definedName>
    <definedName name="IsLTMColHidden" hidden="1">FALSE</definedName>
    <definedName name="JEV" localSheetId="14"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5"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hidden="1">{"assumptions",#N/A,FALSE,"Assumption Summary";"proforma97",#N/A,FALSE,"97 pro forma";"sensitivity97",#N/A,FALSE,"97 sensitivity ";"proforma98",#N/A,FALSE,"98 pro forma";"sensitivity98",#N/A,FALSE,"98 sensitivity"}</definedName>
    <definedName name="jf" localSheetId="14"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5"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hidden="1">{#N/A,#N/A,FALSE,"Sum A (1)";#N/A,#N/A,FALSE,"Sum A (2)";#N/A,#N/A,FALSE,"KPI A";#N/A,#N/A,FALSE,"EN A";#N/A,#N/A,FALSE,"HU A";#N/A,#N/A,FALSE,"PO A";#N/A,#N/A,FALSE,"DE A";#N/A,#N/A,FALSE,"CR A";#N/A,#N/A,FALSE,"CZ A";#N/A,#N/A,FALSE,"FR A";#N/A,#N/A,FALSE,"RO A";#N/A,#N/A,FALSE,"CP A"}</definedName>
    <definedName name="JJG" localSheetId="14"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5"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hidden="1">{"cred comp",#N/A,FALSE,"Comparable Credit Analysis";"IS",#N/A,FALSE,"IS";"Sensitivity",#N/A,FALSE,"Sensitivity";"BS",#N/A,FALSE,"BS";"Bond Summary",#N/A,FALSE,"B Summary";"AD",#N/A,FALSE,"Accretion";"NAV",#N/A,FALSE,"NAV";"SU",#N/A,FALSE,"S&amp;U";"acq. study",#N/A,FALSE,"Acq. Study";"F Charges",#N/A,FALSE,"Fixed Charges"}</definedName>
    <definedName name="JJG_1" localSheetId="14"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5"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hidden="1">{"cred comp",#N/A,FALSE,"Comparable Credit Analysis";"IS",#N/A,FALSE,"IS";"Sensitivity",#N/A,FALSE,"Sensitivity";"BS",#N/A,FALSE,"BS";"Bond Summary",#N/A,FALSE,"B Summary";"AD",#N/A,FALSE,"Accretion";"NAV",#N/A,FALSE,"NAV";"SU",#N/A,FALSE,"S&amp;U";"acq. study",#N/A,FALSE,"Acq. Study";"F Charges",#N/A,FALSE,"Fixed Charges"}</definedName>
    <definedName name="JJG_2" localSheetId="14"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5"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hidden="1">{"cred comp",#N/A,FALSE,"Comparable Credit Analysis";"IS",#N/A,FALSE,"IS";"Sensitivity",#N/A,FALSE,"Sensitivity";"BS",#N/A,FALSE,"BS";"Bond Summary",#N/A,FALSE,"B Summary";"AD",#N/A,FALSE,"Accretion";"NAV",#N/A,FALSE,"NAV";"SU",#N/A,FALSE,"S&amp;U";"acq. study",#N/A,FALSE,"Acq. Study";"F Charges",#N/A,FALSE,"Fixed Charges"}</definedName>
    <definedName name="JJG_3" localSheetId="14"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5"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hidden="1">{"cred comp",#N/A,FALSE,"Comparable Credit Analysis";"IS",#N/A,FALSE,"IS";"Sensitivity",#N/A,FALSE,"Sensitivity";"BS",#N/A,FALSE,"BS";"Bond Summary",#N/A,FALSE,"B Summary";"AD",#N/A,FALSE,"Accretion";"NAV",#N/A,FALSE,"NAV";"SU",#N/A,FALSE,"S&amp;U";"acq. study",#N/A,FALSE,"Acq. Study";"F Charges",#N/A,FALSE,"Fixed Charges"}</definedName>
    <definedName name="JJG_4" localSheetId="14"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5"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hidden="1">{"cred comp",#N/A,FALSE,"Comparable Credit Analysis";"IS",#N/A,FALSE,"IS";"Sensitivity",#N/A,FALSE,"Sensitivity";"BS",#N/A,FALSE,"BS";"Bond Summary",#N/A,FALSE,"B Summary";"AD",#N/A,FALSE,"Accretion";"NAV",#N/A,FALSE,"NAV";"SU",#N/A,FALSE,"S&amp;U";"acq. study",#N/A,FALSE,"Acq. Study";"F Charges",#N/A,FALSE,"Fixed Charges"}</definedName>
    <definedName name="JJG_5" localSheetId="14"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5"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hidden="1">{"cred comp",#N/A,FALSE,"Comparable Credit Analysis";"IS",#N/A,FALSE,"IS";"Sensitivity",#N/A,FALSE,"Sensitivity";"BS",#N/A,FALSE,"BS";"Bond Summary",#N/A,FALSE,"B Summary";"AD",#N/A,FALSE,"Accretion";"NAV",#N/A,FALSE,"NAV";"SU",#N/A,FALSE,"S&amp;U";"acq. study",#N/A,FALSE,"Acq. Study";"F Charges",#N/A,FALSE,"Fixed Charges"}</definedName>
    <definedName name="jjjj" localSheetId="14"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5"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hidden="1">{"Assumptions",#N/A,FALSE,"Sheet1";"Main Report",#N/A,FALSE,"Sheet1";"Results",#N/A,FALSE,"Sheet1";"Advances",#N/A,FALSE,"Sheet1"}</definedName>
    <definedName name="l" localSheetId="14"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5"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hidden="1">{"common_pl",#N/A,FALSE,"Commonized PL";"analyst",#N/A,FALSE,"Budget to Analyst";"sec",#N/A,FALSE,"SEC PL";"summary",#N/A,FALSE,"Summary";"detail",#N/A,FALSE,"Detail"}</definedName>
    <definedName name="LCES34109736" localSheetId="15" hidden="1">#REF!</definedName>
    <definedName name="LCES34109736" localSheetId="16" hidden="1">#REF!</definedName>
    <definedName name="LCES34109736" localSheetId="13" hidden="1">#REF!</definedName>
    <definedName name="LCES34109736" localSheetId="1" hidden="1">#REF!</definedName>
    <definedName name="LCES34109736" hidden="1">#REF!</definedName>
    <definedName name="LCLEQTBL" localSheetId="15" hidden="1">#REF!</definedName>
    <definedName name="LCLEQTBL" localSheetId="16" hidden="1">#REF!</definedName>
    <definedName name="LCLEQTBL" localSheetId="13" hidden="1">#REF!</definedName>
    <definedName name="LCLEQTBL" localSheetId="1" hidden="1">#REF!</definedName>
    <definedName name="LCLEQTBL" hidden="1">#REF!</definedName>
    <definedName name="lcline1" localSheetId="15" hidden="1">#REF!,#REF!,#REF!,#REF!,#REF!</definedName>
    <definedName name="lcline1" localSheetId="16" hidden="1">#REF!,#REF!,#REF!,#REF!,#REF!</definedName>
    <definedName name="lcline1" localSheetId="13" hidden="1">#REF!,#REF!,#REF!,#REF!,#REF!</definedName>
    <definedName name="lcline1" localSheetId="1" hidden="1">#REF!,#REF!,#REF!,#REF!,#REF!</definedName>
    <definedName name="lcline1" hidden="1">#REF!,#REF!,#REF!,#REF!,#REF!</definedName>
    <definedName name="LEQTBL" localSheetId="15" hidden="1">#REF!</definedName>
    <definedName name="LEQTBL" localSheetId="16" hidden="1">#REF!</definedName>
    <definedName name="LEQTBL" localSheetId="13" hidden="1">#REF!</definedName>
    <definedName name="LEQTBL" localSheetId="1" hidden="1">#REF!</definedName>
    <definedName name="LEQTBL" hidden="1">#REF!</definedName>
    <definedName name="LIBORLOCK" localSheetId="15" hidden="1">#REF!</definedName>
    <definedName name="LIBORLOCK" localSheetId="16" hidden="1">#REF!</definedName>
    <definedName name="LIBORLOCK" localSheetId="13" hidden="1">#REF!</definedName>
    <definedName name="LIBORLOCK" localSheetId="1" hidden="1">#REF!</definedName>
    <definedName name="LIBORLOCK" hidden="1">#REF!</definedName>
    <definedName name="LIBORLock2" localSheetId="15" hidden="1">#REF!</definedName>
    <definedName name="LIBORLock2" localSheetId="16" hidden="1">#REF!</definedName>
    <definedName name="LIBORLock2" localSheetId="13" hidden="1">#REF!</definedName>
    <definedName name="LIBORLock2" localSheetId="1" hidden="1">#REF!</definedName>
    <definedName name="LIBORLock2" hidden="1">#REF!</definedName>
    <definedName name="LiquidityExp" localSheetId="15" hidden="1">#REF!</definedName>
    <definedName name="LiquidityExp" localSheetId="16" hidden="1">#REF!</definedName>
    <definedName name="LiquidityExp" localSheetId="13" hidden="1">#REF!</definedName>
    <definedName name="LiquidityExp" localSheetId="1" hidden="1">#REF!</definedName>
    <definedName name="LiquidityExp" hidden="1">#REF!</definedName>
    <definedName name="ListOffset" hidden="1">1</definedName>
    <definedName name="LLRRATECAPA" localSheetId="15" hidden="1">#REF!</definedName>
    <definedName name="LLRRATECAPA" localSheetId="16" hidden="1">#REF!</definedName>
    <definedName name="LLRRATECAPA" localSheetId="13" hidden="1">#REF!</definedName>
    <definedName name="LLRRATECAPA" localSheetId="1" hidden="1">#REF!</definedName>
    <definedName name="LLRRATECAPA" hidden="1">#REF!</definedName>
    <definedName name="LLRRATECURRENT" localSheetId="15" hidden="1">#REF!</definedName>
    <definedName name="LLRRATECURRENT" localSheetId="16" hidden="1">#REF!</definedName>
    <definedName name="LLRRATECURRENT" localSheetId="13" hidden="1">#REF!</definedName>
    <definedName name="LLRRATECURRENT" localSheetId="1" hidden="1">#REF!</definedName>
    <definedName name="LLRRATECURRENT" hidden="1">#REF!</definedName>
    <definedName name="LN6231554316" localSheetId="15" hidden="1">#REF!</definedName>
    <definedName name="LN6231554316" localSheetId="16" hidden="1">#REF!</definedName>
    <definedName name="LN6231554316" localSheetId="13" hidden="1">#REF!</definedName>
    <definedName name="LN6231554316" localSheetId="1" hidden="1">#REF!</definedName>
    <definedName name="LN6231554316" hidden="1">#REF!</definedName>
    <definedName name="LN62513154387" localSheetId="15" hidden="1">#REF!</definedName>
    <definedName name="LN62513154387" localSheetId="16" hidden="1">#REF!</definedName>
    <definedName name="LN62513154387" localSheetId="13" hidden="1">#REF!</definedName>
    <definedName name="LN62513154387" localSheetId="1" hidden="1">#REF!</definedName>
    <definedName name="LN62513154387" hidden="1">#REF!</definedName>
    <definedName name="LN62513155227" localSheetId="15" hidden="1">#REF!</definedName>
    <definedName name="LN62513155227" localSheetId="16" hidden="1">#REF!</definedName>
    <definedName name="LN62513155227" localSheetId="13" hidden="1">#REF!</definedName>
    <definedName name="LN62513155227" localSheetId="1" hidden="1">#REF!</definedName>
    <definedName name="LN62513155227" hidden="1">#REF!</definedName>
    <definedName name="LN62516321509" localSheetId="15" hidden="1">#REF!</definedName>
    <definedName name="LN62516321509" localSheetId="16" hidden="1">#REF!</definedName>
    <definedName name="LN62516321509" localSheetId="13" hidden="1">#REF!</definedName>
    <definedName name="LN62516321509" localSheetId="1" hidden="1">#REF!</definedName>
    <definedName name="LN62516321509" hidden="1">#REF!</definedName>
    <definedName name="LN62914241690" localSheetId="15" hidden="1">#REF!</definedName>
    <definedName name="LN62914241690" localSheetId="16" hidden="1">#REF!</definedName>
    <definedName name="LN62914241690" localSheetId="13" hidden="1">#REF!</definedName>
    <definedName name="LN62914241690" localSheetId="1" hidden="1">#REF!</definedName>
    <definedName name="LN62914241690" hidden="1">#REF!</definedName>
    <definedName name="LNBSL6231554316" localSheetId="15" hidden="1">#REF!</definedName>
    <definedName name="LNBSL6231554316" localSheetId="16" hidden="1">#REF!</definedName>
    <definedName name="LNBSL6231554316" localSheetId="13" hidden="1">#REF!</definedName>
    <definedName name="LNBSL6231554316" localSheetId="1" hidden="1">#REF!</definedName>
    <definedName name="LNBSL6231554316" hidden="1">#REF!</definedName>
    <definedName name="LNBSL62513154387" localSheetId="15" hidden="1">#REF!</definedName>
    <definedName name="LNBSL62513154387" localSheetId="16" hidden="1">#REF!</definedName>
    <definedName name="LNBSL62513154387" localSheetId="13" hidden="1">#REF!</definedName>
    <definedName name="LNBSL62513154387" localSheetId="1" hidden="1">#REF!</definedName>
    <definedName name="LNBSL62513154387" hidden="1">#REF!</definedName>
    <definedName name="LNBSL62513155227" localSheetId="15" hidden="1">#REF!</definedName>
    <definedName name="LNBSL62513155227" localSheetId="16" hidden="1">#REF!</definedName>
    <definedName name="LNBSL62513155227" localSheetId="13" hidden="1">#REF!</definedName>
    <definedName name="LNBSL62513155227" localSheetId="1" hidden="1">#REF!</definedName>
    <definedName name="LNBSL62513155227" hidden="1">#REF!</definedName>
    <definedName name="LNBSL62516321509" localSheetId="15" hidden="1">#REF!</definedName>
    <definedName name="LNBSL62516321509" localSheetId="16" hidden="1">#REF!</definedName>
    <definedName name="LNBSL62516321509" localSheetId="13" hidden="1">#REF!</definedName>
    <definedName name="LNBSL62516321509" localSheetId="1" hidden="1">#REF!</definedName>
    <definedName name="LNBSL62516321509" hidden="1">#REF!</definedName>
    <definedName name="LNBSL62914241690" localSheetId="15" hidden="1">#REF!</definedName>
    <definedName name="LNBSL62914241690" localSheetId="16" hidden="1">#REF!</definedName>
    <definedName name="LNBSL62914241690" localSheetId="13" hidden="1">#REF!</definedName>
    <definedName name="LNBSL62914241690" localSheetId="1" hidden="1">#REF!</definedName>
    <definedName name="LNBSL62914241690" hidden="1">#REF!</definedName>
    <definedName name="LNBSU6231554316" localSheetId="15" hidden="1">#REF!</definedName>
    <definedName name="LNBSU6231554316" localSheetId="16" hidden="1">#REF!</definedName>
    <definedName name="LNBSU6231554316" localSheetId="13" hidden="1">#REF!</definedName>
    <definedName name="LNBSU6231554316" localSheetId="1" hidden="1">#REF!</definedName>
    <definedName name="LNBSU6231554316" hidden="1">#REF!</definedName>
    <definedName name="LNBSU62513154387" localSheetId="15" hidden="1">#REF!</definedName>
    <definedName name="LNBSU62513154387" localSheetId="16" hidden="1">#REF!</definedName>
    <definedName name="LNBSU62513154387" localSheetId="13" hidden="1">#REF!</definedName>
    <definedName name="LNBSU62513154387" localSheetId="1" hidden="1">#REF!</definedName>
    <definedName name="LNBSU62513154387" hidden="1">#REF!</definedName>
    <definedName name="LNBSU62513155227" localSheetId="15" hidden="1">#REF!</definedName>
    <definedName name="LNBSU62513155227" localSheetId="16" hidden="1">#REF!</definedName>
    <definedName name="LNBSU62513155227" localSheetId="13" hidden="1">#REF!</definedName>
    <definedName name="LNBSU62513155227" localSheetId="1" hidden="1">#REF!</definedName>
    <definedName name="LNBSU62513155227" hidden="1">#REF!</definedName>
    <definedName name="LNBSU62516321509" localSheetId="15" hidden="1">#REF!</definedName>
    <definedName name="LNBSU62516321509" localSheetId="16" hidden="1">#REF!</definedName>
    <definedName name="LNBSU62516321509" localSheetId="13" hidden="1">#REF!</definedName>
    <definedName name="LNBSU62516321509" localSheetId="1" hidden="1">#REF!</definedName>
    <definedName name="LNBSU62516321509" hidden="1">#REF!</definedName>
    <definedName name="LNBSU62914241690" localSheetId="15" hidden="1">#REF!</definedName>
    <definedName name="LNBSU62914241690" localSheetId="16" hidden="1">#REF!</definedName>
    <definedName name="LNBSU62914241690" localSheetId="13" hidden="1">#REF!</definedName>
    <definedName name="LNBSU62914241690" localSheetId="1" hidden="1">#REF!</definedName>
    <definedName name="LNBSU62914241690" hidden="1">#REF!</definedName>
    <definedName name="LNEBSL6231554316" localSheetId="15" hidden="1">#REF!</definedName>
    <definedName name="LNEBSL6231554316" localSheetId="16" hidden="1">#REF!</definedName>
    <definedName name="LNEBSL6231554316" localSheetId="13" hidden="1">#REF!</definedName>
    <definedName name="LNEBSL6231554316" localSheetId="1" hidden="1">#REF!</definedName>
    <definedName name="LNEBSL6231554316" hidden="1">#REF!</definedName>
    <definedName name="LNEBSL62513154387" localSheetId="15" hidden="1">#REF!</definedName>
    <definedName name="LNEBSL62513154387" localSheetId="16" hidden="1">#REF!</definedName>
    <definedName name="LNEBSL62513154387" localSheetId="13" hidden="1">#REF!</definedName>
    <definedName name="LNEBSL62513154387" localSheetId="1" hidden="1">#REF!</definedName>
    <definedName name="LNEBSL62513154387" hidden="1">#REF!</definedName>
    <definedName name="LNEBSL62513155227" localSheetId="15" hidden="1">#REF!</definedName>
    <definedName name="LNEBSL62513155227" localSheetId="16" hidden="1">#REF!</definedName>
    <definedName name="LNEBSL62513155227" localSheetId="13" hidden="1">#REF!</definedName>
    <definedName name="LNEBSL62513155227" localSheetId="1" hidden="1">#REF!</definedName>
    <definedName name="LNEBSL62513155227" hidden="1">#REF!</definedName>
    <definedName name="LNEBSL62516321509" localSheetId="15" hidden="1">#REF!</definedName>
    <definedName name="LNEBSL62516321509" localSheetId="16" hidden="1">#REF!</definedName>
    <definedName name="LNEBSL62516321509" localSheetId="13" hidden="1">#REF!</definedName>
    <definedName name="LNEBSL62516321509" localSheetId="1" hidden="1">#REF!</definedName>
    <definedName name="LNEBSL62516321509" hidden="1">#REF!</definedName>
    <definedName name="LNEBSL62914241690" localSheetId="15" hidden="1">#REF!</definedName>
    <definedName name="LNEBSL62914241690" localSheetId="16" hidden="1">#REF!</definedName>
    <definedName name="LNEBSL62914241690" localSheetId="13" hidden="1">#REF!</definedName>
    <definedName name="LNEBSL62914241690" localSheetId="1" hidden="1">#REF!</definedName>
    <definedName name="LNEBSL62914241690" hidden="1">#REF!</definedName>
    <definedName name="LNEBSU6231554316" localSheetId="15" hidden="1">#REF!</definedName>
    <definedName name="LNEBSU6231554316" localSheetId="16" hidden="1">#REF!</definedName>
    <definedName name="LNEBSU6231554316" localSheetId="13" hidden="1">#REF!</definedName>
    <definedName name="LNEBSU6231554316" localSheetId="1" hidden="1">#REF!</definedName>
    <definedName name="LNEBSU6231554316" hidden="1">#REF!</definedName>
    <definedName name="LNEBSU62513154387" localSheetId="15" hidden="1">#REF!</definedName>
    <definedName name="LNEBSU62513154387" localSheetId="16" hidden="1">#REF!</definedName>
    <definedName name="LNEBSU62513154387" localSheetId="13" hidden="1">#REF!</definedName>
    <definedName name="LNEBSU62513154387" localSheetId="1" hidden="1">#REF!</definedName>
    <definedName name="LNEBSU62513154387" hidden="1">#REF!</definedName>
    <definedName name="LNEBSU62513155227" localSheetId="15" hidden="1">#REF!</definedName>
    <definedName name="LNEBSU62513155227" localSheetId="16" hidden="1">#REF!</definedName>
    <definedName name="LNEBSU62513155227" localSheetId="13" hidden="1">#REF!</definedName>
    <definedName name="LNEBSU62513155227" localSheetId="1" hidden="1">#REF!</definedName>
    <definedName name="LNEBSU62513155227" hidden="1">#REF!</definedName>
    <definedName name="LNEBSU62516321509" localSheetId="15" hidden="1">#REF!</definedName>
    <definedName name="LNEBSU62516321509" localSheetId="16" hidden="1">#REF!</definedName>
    <definedName name="LNEBSU62516321509" localSheetId="13" hidden="1">#REF!</definedName>
    <definedName name="LNEBSU62516321509" localSheetId="1" hidden="1">#REF!</definedName>
    <definedName name="LNEBSU62516321509" hidden="1">#REF!</definedName>
    <definedName name="LNEBSU62914241690" localSheetId="15" hidden="1">#REF!</definedName>
    <definedName name="LNEBSU62914241690" localSheetId="16" hidden="1">#REF!</definedName>
    <definedName name="LNEBSU62914241690" localSheetId="13" hidden="1">#REF!</definedName>
    <definedName name="LNEBSU62914241690" localSheetId="1" hidden="1">#REF!</definedName>
    <definedName name="LNEBSU62914241690" hidden="1">#REF!</definedName>
    <definedName name="LNEIS6231554316" localSheetId="15" hidden="1">#REF!</definedName>
    <definedName name="LNEIS6231554316" localSheetId="16" hidden="1">#REF!</definedName>
    <definedName name="LNEIS6231554316" localSheetId="13" hidden="1">#REF!</definedName>
    <definedName name="LNEIS6231554316" localSheetId="1" hidden="1">#REF!</definedName>
    <definedName name="LNEIS6231554316" hidden="1">#REF!</definedName>
    <definedName name="LNEIS62513154387" localSheetId="15" hidden="1">#REF!</definedName>
    <definedName name="LNEIS62513154387" localSheetId="16" hidden="1">#REF!</definedName>
    <definedName name="LNEIS62513154387" localSheetId="13" hidden="1">#REF!</definedName>
    <definedName name="LNEIS62513154387" localSheetId="1" hidden="1">#REF!</definedName>
    <definedName name="LNEIS62513154387" hidden="1">#REF!</definedName>
    <definedName name="LNEIS62513155227" localSheetId="15" hidden="1">#REF!</definedName>
    <definedName name="LNEIS62513155227" localSheetId="16" hidden="1">#REF!</definedName>
    <definedName name="LNEIS62513155227" localSheetId="13" hidden="1">#REF!</definedName>
    <definedName name="LNEIS62513155227" localSheetId="1" hidden="1">#REF!</definedName>
    <definedName name="LNEIS62513155227" hidden="1">#REF!</definedName>
    <definedName name="LNEIS62516321509" localSheetId="15" hidden="1">#REF!</definedName>
    <definedName name="LNEIS62516321509" localSheetId="16" hidden="1">#REF!</definedName>
    <definedName name="LNEIS62516321509" localSheetId="13" hidden="1">#REF!</definedName>
    <definedName name="LNEIS62516321509" localSheetId="1" hidden="1">#REF!</definedName>
    <definedName name="LNEIS62516321509" hidden="1">#REF!</definedName>
    <definedName name="LNEIS62914241690" localSheetId="15" hidden="1">#REF!</definedName>
    <definedName name="LNEIS62914241690" localSheetId="16" hidden="1">#REF!</definedName>
    <definedName name="LNEIS62914241690" localSheetId="13" hidden="1">#REF!</definedName>
    <definedName name="LNEIS62914241690" localSheetId="1" hidden="1">#REF!</definedName>
    <definedName name="LNEIS62914241690" hidden="1">#REF!</definedName>
    <definedName name="LNES2107294445" localSheetId="15" hidden="1">#REF!</definedName>
    <definedName name="LNES2107294445" localSheetId="16" hidden="1">#REF!</definedName>
    <definedName name="LNES2107294445" localSheetId="13" hidden="1">#REF!</definedName>
    <definedName name="LNES2107294445" localSheetId="1" hidden="1">#REF!</definedName>
    <definedName name="LNES2107294445" hidden="1">#REF!</definedName>
    <definedName name="LNES551064370" localSheetId="15" hidden="1">#REF!</definedName>
    <definedName name="LNES551064370" localSheetId="16" hidden="1">#REF!</definedName>
    <definedName name="LNES551064370" localSheetId="13" hidden="1">#REF!</definedName>
    <definedName name="LNES551064370" localSheetId="1" hidden="1">#REF!</definedName>
    <definedName name="LNES551064370" hidden="1">#REF!</definedName>
    <definedName name="LNES5910314600" localSheetId="15" hidden="1">#REF!</definedName>
    <definedName name="LNES5910314600" localSheetId="13" hidden="1">#REF!</definedName>
    <definedName name="LNES5910314600" localSheetId="1" hidden="1">#REF!</definedName>
    <definedName name="LNES5910314600" hidden="1">#REF!</definedName>
    <definedName name="LNES6231554316" localSheetId="15" hidden="1">#REF!</definedName>
    <definedName name="LNES6231554316" localSheetId="13" hidden="1">#REF!</definedName>
    <definedName name="LNES6231554316" localSheetId="1" hidden="1">#REF!</definedName>
    <definedName name="LNES6231554316" hidden="1">#REF!</definedName>
    <definedName name="LNES62513154387" localSheetId="15" hidden="1">#REF!</definedName>
    <definedName name="LNES62513154387" localSheetId="13" hidden="1">#REF!</definedName>
    <definedName name="LNES62513154387" localSheetId="1" hidden="1">#REF!</definedName>
    <definedName name="LNES62513154387" hidden="1">#REF!</definedName>
    <definedName name="LNES62513155227" localSheetId="15" hidden="1">#REF!</definedName>
    <definedName name="LNES62513155227" localSheetId="13" hidden="1">#REF!</definedName>
    <definedName name="LNES62513155227" localSheetId="1" hidden="1">#REF!</definedName>
    <definedName name="LNES62513155227" hidden="1">#REF!</definedName>
    <definedName name="LNES62516321509" localSheetId="15" hidden="1">#REF!</definedName>
    <definedName name="LNES62516321509" localSheetId="13" hidden="1">#REF!</definedName>
    <definedName name="LNES62516321509" localSheetId="1" hidden="1">#REF!</definedName>
    <definedName name="LNES62516321509" hidden="1">#REF!</definedName>
    <definedName name="LNES62914241690" localSheetId="15" hidden="1">#REF!</definedName>
    <definedName name="LNES62914241690" localSheetId="13" hidden="1">#REF!</definedName>
    <definedName name="LNES62914241690" localSheetId="1" hidden="1">#REF!</definedName>
    <definedName name="LNES62914241690" hidden="1">#REF!</definedName>
    <definedName name="LNES6814412133" localSheetId="15" hidden="1">#REF!</definedName>
    <definedName name="LNES6814412133" localSheetId="13" hidden="1">#REF!</definedName>
    <definedName name="LNES6814412133" localSheetId="1" hidden="1">#REF!</definedName>
    <definedName name="LNES6814412133" hidden="1">#REF!</definedName>
    <definedName name="LNIS6231554316" localSheetId="15" hidden="1">#REF!</definedName>
    <definedName name="LNIS6231554316" localSheetId="16" hidden="1">#REF!</definedName>
    <definedName name="LNIS6231554316" localSheetId="13" hidden="1">#REF!</definedName>
    <definedName name="LNIS6231554316" localSheetId="1" hidden="1">#REF!</definedName>
    <definedName name="LNIS6231554316" hidden="1">#REF!</definedName>
    <definedName name="LNIS62513154387" localSheetId="15" hidden="1">#REF!</definedName>
    <definedName name="LNIS62513154387" localSheetId="16" hidden="1">#REF!</definedName>
    <definedName name="LNIS62513154387" localSheetId="13" hidden="1">#REF!</definedName>
    <definedName name="LNIS62513154387" localSheetId="1" hidden="1">#REF!</definedName>
    <definedName name="LNIS62513154387" hidden="1">#REF!</definedName>
    <definedName name="LNIS62513155227" localSheetId="15" hidden="1">#REF!</definedName>
    <definedName name="LNIS62513155227" localSheetId="16" hidden="1">#REF!</definedName>
    <definedName name="LNIS62513155227" localSheetId="13" hidden="1">#REF!</definedName>
    <definedName name="LNIS62513155227" localSheetId="1" hidden="1">#REF!</definedName>
    <definedName name="LNIS62513155227" hidden="1">#REF!</definedName>
    <definedName name="LNIS62516321509" localSheetId="15" hidden="1">#REF!</definedName>
    <definedName name="LNIS62516321509" localSheetId="16" hidden="1">#REF!</definedName>
    <definedName name="LNIS62516321509" localSheetId="13" hidden="1">#REF!</definedName>
    <definedName name="LNIS62516321509" localSheetId="1" hidden="1">#REF!</definedName>
    <definedName name="LNIS62516321509" hidden="1">#REF!</definedName>
    <definedName name="LNIS62914241690" localSheetId="15" hidden="1">#REF!</definedName>
    <definedName name="LNIS62914241690" localSheetId="16" hidden="1">#REF!</definedName>
    <definedName name="LNIS62914241690" localSheetId="13" hidden="1">#REF!</definedName>
    <definedName name="LNIS62914241690" localSheetId="1" hidden="1">#REF!</definedName>
    <definedName name="LNIS62914241690" hidden="1">#REF!</definedName>
    <definedName name="LNNBSL6231554316" localSheetId="15" hidden="1">#REF!</definedName>
    <definedName name="LNNBSL6231554316" localSheetId="16" hidden="1">#REF!</definedName>
    <definedName name="LNNBSL6231554316" localSheetId="13" hidden="1">#REF!</definedName>
    <definedName name="LNNBSL6231554316" localSheetId="1" hidden="1">#REF!</definedName>
    <definedName name="LNNBSL6231554316" hidden="1">#REF!</definedName>
    <definedName name="LNNBSL62513154387" localSheetId="15" hidden="1">#REF!</definedName>
    <definedName name="LNNBSL62513154387" localSheetId="16" hidden="1">#REF!</definedName>
    <definedName name="LNNBSL62513154387" localSheetId="13" hidden="1">#REF!</definedName>
    <definedName name="LNNBSL62513154387" localSheetId="1" hidden="1">#REF!</definedName>
    <definedName name="LNNBSL62513154387" hidden="1">#REF!</definedName>
    <definedName name="LNNBSL62513155227" localSheetId="15" hidden="1">#REF!</definedName>
    <definedName name="LNNBSL62513155227" localSheetId="16" hidden="1">#REF!</definedName>
    <definedName name="LNNBSL62513155227" localSheetId="13" hidden="1">#REF!</definedName>
    <definedName name="LNNBSL62513155227" localSheetId="1" hidden="1">#REF!</definedName>
    <definedName name="LNNBSL62513155227" hidden="1">#REF!</definedName>
    <definedName name="LNNBSL62516321509" localSheetId="15" hidden="1">#REF!</definedName>
    <definedName name="LNNBSL62516321509" localSheetId="16" hidden="1">#REF!</definedName>
    <definedName name="LNNBSL62516321509" localSheetId="13" hidden="1">#REF!</definedName>
    <definedName name="LNNBSL62516321509" localSheetId="1" hidden="1">#REF!</definedName>
    <definedName name="LNNBSL62516321509" hidden="1">#REF!</definedName>
    <definedName name="LNNBSL62914241690" localSheetId="15" hidden="1">#REF!</definedName>
    <definedName name="LNNBSL62914241690" localSheetId="16" hidden="1">#REF!</definedName>
    <definedName name="LNNBSL62914241690" localSheetId="13" hidden="1">#REF!</definedName>
    <definedName name="LNNBSL62914241690" localSheetId="1" hidden="1">#REF!</definedName>
    <definedName name="LNNBSL62914241690" hidden="1">#REF!</definedName>
    <definedName name="LNNBSU6231554316" localSheetId="15" hidden="1">#REF!</definedName>
    <definedName name="LNNBSU6231554316" localSheetId="16" hidden="1">#REF!</definedName>
    <definedName name="LNNBSU6231554316" localSheetId="13" hidden="1">#REF!</definedName>
    <definedName name="LNNBSU6231554316" localSheetId="1" hidden="1">#REF!</definedName>
    <definedName name="LNNBSU6231554316" hidden="1">#REF!</definedName>
    <definedName name="LNNBSU62513154387" localSheetId="15" hidden="1">#REF!</definedName>
    <definedName name="LNNBSU62513154387" localSheetId="16" hidden="1">#REF!</definedName>
    <definedName name="LNNBSU62513154387" localSheetId="13" hidden="1">#REF!</definedName>
    <definedName name="LNNBSU62513154387" localSheetId="1" hidden="1">#REF!</definedName>
    <definedName name="LNNBSU62513154387" hidden="1">#REF!</definedName>
    <definedName name="LNNBSU62513155227" localSheetId="15" hidden="1">#REF!</definedName>
    <definedName name="LNNBSU62513155227" localSheetId="16" hidden="1">#REF!</definedName>
    <definedName name="LNNBSU62513155227" localSheetId="13" hidden="1">#REF!</definedName>
    <definedName name="LNNBSU62513155227" localSheetId="1" hidden="1">#REF!</definedName>
    <definedName name="LNNBSU62513155227" hidden="1">#REF!</definedName>
    <definedName name="LNNBSU62516321509" localSheetId="15" hidden="1">#REF!</definedName>
    <definedName name="LNNBSU62516321509" localSheetId="16" hidden="1">#REF!</definedName>
    <definedName name="LNNBSU62516321509" localSheetId="13" hidden="1">#REF!</definedName>
    <definedName name="LNNBSU62516321509" localSheetId="1" hidden="1">#REF!</definedName>
    <definedName name="LNNBSU62516321509" hidden="1">#REF!</definedName>
    <definedName name="LNNBSU62914241690" localSheetId="15" hidden="1">#REF!</definedName>
    <definedName name="LNNBSU62914241690" localSheetId="16" hidden="1">#REF!</definedName>
    <definedName name="LNNBSU62914241690" localSheetId="13" hidden="1">#REF!</definedName>
    <definedName name="LNNBSU62914241690" localSheetId="1" hidden="1">#REF!</definedName>
    <definedName name="LNNBSU62914241690" hidden="1">#REF!</definedName>
    <definedName name="LNNIS6231554316" localSheetId="15" hidden="1">#REF!</definedName>
    <definedName name="LNNIS6231554316" localSheetId="16" hidden="1">#REF!</definedName>
    <definedName name="LNNIS6231554316" localSheetId="13" hidden="1">#REF!</definedName>
    <definedName name="LNNIS6231554316" localSheetId="1" hidden="1">#REF!</definedName>
    <definedName name="LNNIS6231554316" hidden="1">#REF!</definedName>
    <definedName name="LNNIS62513154387" localSheetId="15" hidden="1">#REF!</definedName>
    <definedName name="LNNIS62513154387" localSheetId="16" hidden="1">#REF!</definedName>
    <definedName name="LNNIS62513154387" localSheetId="13" hidden="1">#REF!</definedName>
    <definedName name="LNNIS62513154387" localSheetId="1" hidden="1">#REF!</definedName>
    <definedName name="LNNIS62513154387" hidden="1">#REF!</definedName>
    <definedName name="LNNIS62513155227" localSheetId="15" hidden="1">#REF!</definedName>
    <definedName name="LNNIS62513155227" localSheetId="16" hidden="1">#REF!</definedName>
    <definedName name="LNNIS62513155227" localSheetId="13" hidden="1">#REF!</definedName>
    <definedName name="LNNIS62513155227" localSheetId="1" hidden="1">#REF!</definedName>
    <definedName name="LNNIS62513155227" hidden="1">#REF!</definedName>
    <definedName name="LNNIS62516321509" localSheetId="15" hidden="1">#REF!</definedName>
    <definedName name="LNNIS62516321509" localSheetId="16" hidden="1">#REF!</definedName>
    <definedName name="LNNIS62516321509" localSheetId="13" hidden="1">#REF!</definedName>
    <definedName name="LNNIS62516321509" localSheetId="1" hidden="1">#REF!</definedName>
    <definedName name="LNNIS62516321509" hidden="1">#REF!</definedName>
    <definedName name="LNNIS62914241690" localSheetId="15" hidden="1">#REF!</definedName>
    <definedName name="LNNIS62914241690" localSheetId="16" hidden="1">#REF!</definedName>
    <definedName name="LNNIS62914241690" localSheetId="13" hidden="1">#REF!</definedName>
    <definedName name="LNNIS62914241690" localSheetId="1" hidden="1">#REF!</definedName>
    <definedName name="LNNIS62914241690" hidden="1">#REF!</definedName>
    <definedName name="loanline1" localSheetId="15" hidden="1">#REF!,#REF!,#REF!,#REF!,#REF!</definedName>
    <definedName name="loanline1" localSheetId="16" hidden="1">#REF!,#REF!,#REF!,#REF!,#REF!</definedName>
    <definedName name="loanline1" localSheetId="13" hidden="1">#REF!,#REF!,#REF!,#REF!,#REF!</definedName>
    <definedName name="loanline1" localSheetId="1" hidden="1">#REF!,#REF!,#REF!,#REF!,#REF!</definedName>
    <definedName name="loanline1" hidden="1">#REF!,#REF!,#REF!,#REF!,#REF!</definedName>
    <definedName name="mmm" localSheetId="14"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5"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hidden="1">{"Analysis1Q95",#N/A,FALSE,"Japan";"Analysis2Q95",#N/A,FALSE,"Japan";"Analysis1H95",#N/A,FALSE,"Japan";"Data",#N/A,FALSE,"Japan";"Margin Summary",#N/A,FALSE,"Japan";"Sales Summary",#N/A,FALSE,"Japan"}</definedName>
    <definedName name="MTG182715124602" localSheetId="15" hidden="1">#REF!</definedName>
    <definedName name="MTG182715124602" localSheetId="16" hidden="1">#REF!</definedName>
    <definedName name="MTG182715124602" localSheetId="13" hidden="1">#REF!</definedName>
    <definedName name="MTG182715124602" localSheetId="1" hidden="1">#REF!</definedName>
    <definedName name="MTG182715124602" hidden="1">#REF!</definedName>
    <definedName name="MTG282715124602" localSheetId="15" hidden="1">#REF!</definedName>
    <definedName name="MTG282715124602" localSheetId="16" hidden="1">#REF!</definedName>
    <definedName name="MTG282715124602" localSheetId="13" hidden="1">#REF!</definedName>
    <definedName name="MTG282715124602" localSheetId="1" hidden="1">#REF!</definedName>
    <definedName name="MTG282715124602" hidden="1">#REF!</definedName>
    <definedName name="MTG82714404809" localSheetId="15" hidden="1">#REF!</definedName>
    <definedName name="MTG82714404809" localSheetId="16" hidden="1">#REF!</definedName>
    <definedName name="MTG82714404809" localSheetId="13" hidden="1">#REF!</definedName>
    <definedName name="MTG82714404809" localSheetId="1" hidden="1">#REF!</definedName>
    <definedName name="MTG82714404809" hidden="1">#REF!</definedName>
    <definedName name="MTG82714444243" localSheetId="15" hidden="1">#REF!</definedName>
    <definedName name="MTG82714444243" localSheetId="16" hidden="1">#REF!</definedName>
    <definedName name="MTG82714444243" localSheetId="13" hidden="1">#REF!</definedName>
    <definedName name="MTG82714444243" localSheetId="1" hidden="1">#REF!</definedName>
    <definedName name="MTG82714444243" hidden="1">#REF!</definedName>
    <definedName name="MTG82714452266" localSheetId="15" hidden="1">#REF!</definedName>
    <definedName name="MTG82714452266" localSheetId="16" hidden="1">#REF!</definedName>
    <definedName name="MTG82714452266" localSheetId="13" hidden="1">#REF!</definedName>
    <definedName name="MTG82714452266" localSheetId="1" hidden="1">#REF!</definedName>
    <definedName name="MTG82714452266" hidden="1">#REF!</definedName>
    <definedName name="MTG82714461576" localSheetId="15" hidden="1">#REF!</definedName>
    <definedName name="MTG82714461576" localSheetId="16" hidden="1">#REF!</definedName>
    <definedName name="MTG82714461576" localSheetId="13" hidden="1">#REF!</definedName>
    <definedName name="MTG82714461576" localSheetId="1" hidden="1">#REF!</definedName>
    <definedName name="MTG82714461576" hidden="1">#REF!</definedName>
    <definedName name="MTG82714575062" localSheetId="15" hidden="1">#REF!</definedName>
    <definedName name="MTG82714575062" localSheetId="16" hidden="1">#REF!</definedName>
    <definedName name="MTG82714575062" localSheetId="13" hidden="1">#REF!</definedName>
    <definedName name="MTG82714575062" localSheetId="1" hidden="1">#REF!</definedName>
    <definedName name="MTG82714575062" hidden="1">#REF!</definedName>
    <definedName name="MTG82715105447" localSheetId="15" hidden="1">#REF!</definedName>
    <definedName name="MTG82715105447" localSheetId="16" hidden="1">#REF!</definedName>
    <definedName name="MTG82715105447" localSheetId="13" hidden="1">#REF!</definedName>
    <definedName name="MTG82715105447" localSheetId="1" hidden="1">#REF!</definedName>
    <definedName name="MTG82715105447" hidden="1">#REF!</definedName>
    <definedName name="MTG82715124602" localSheetId="15" hidden="1">#REF!</definedName>
    <definedName name="MTG82715124602" localSheetId="16" hidden="1">#REF!</definedName>
    <definedName name="MTG82715124602" localSheetId="13" hidden="1">#REF!</definedName>
    <definedName name="MTG82715124602" localSheetId="1" hidden="1">#REF!</definedName>
    <definedName name="MTG82715124602" hidden="1">#REF!</definedName>
    <definedName name="MTG8271514283" localSheetId="15" hidden="1">#REF!</definedName>
    <definedName name="MTG8271514283" localSheetId="16" hidden="1">#REF!</definedName>
    <definedName name="MTG8271514283" localSheetId="13" hidden="1">#REF!</definedName>
    <definedName name="MTG8271514283" localSheetId="1" hidden="1">#REF!</definedName>
    <definedName name="MTG8271514283" hidden="1">#REF!</definedName>
    <definedName name="MTGline1" localSheetId="15" hidden="1">#REF!,#REF!</definedName>
    <definedName name="MTGline1" localSheetId="16" hidden="1">#REF!,#REF!</definedName>
    <definedName name="MTGline1" localSheetId="13" hidden="1">#REF!,#REF!</definedName>
    <definedName name="MTGline1" localSheetId="1" hidden="1">#REF!,#REF!</definedName>
    <definedName name="MTGline1" hidden="1">#REF!,#REF!</definedName>
    <definedName name="MTGTable" localSheetId="15" hidden="1">#REF!</definedName>
    <definedName name="MTGTable" localSheetId="16" hidden="1">#REF!</definedName>
    <definedName name="MTGTable" localSheetId="13" hidden="1">#REF!</definedName>
    <definedName name="MTGTable" localSheetId="1" hidden="1">#REF!</definedName>
    <definedName name="MTGTable" hidden="1">#REF!</definedName>
    <definedName name="new" localSheetId="14"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5"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hidden="1">{"assumptions",#N/A,FALSE,"Assumption Summary";"proforma97",#N/A,FALSE,"97 pro forma";"sensitivity97",#N/A,FALSE,"97 sensitivity ";"proforma98",#N/A,FALSE,"98 pro forma";"sensitivity98",#N/A,FALSE,"98 sensitivity"}</definedName>
    <definedName name="NEWPREM" localSheetId="15" hidden="1">#REF!</definedName>
    <definedName name="NEWPREM" localSheetId="16" hidden="1">#REF!</definedName>
    <definedName name="NEWPREM" localSheetId="13" hidden="1">#REF!</definedName>
    <definedName name="NEWPREM" localSheetId="1" hidden="1">#REF!</definedName>
    <definedName name="NEWPREM" hidden="1">#REF!</definedName>
    <definedName name="O611911676" localSheetId="15" hidden="1">#REF!</definedName>
    <definedName name="O611911676" localSheetId="16" hidden="1">#REF!</definedName>
    <definedName name="O611911676" localSheetId="13" hidden="1">#REF!</definedName>
    <definedName name="O611911676" localSheetId="1" hidden="1">#REF!</definedName>
    <definedName name="O611911676" hidden="1">#REF!</definedName>
    <definedName name="OEIS611911676" localSheetId="15" hidden="1">#REF!</definedName>
    <definedName name="OEIS611911676" localSheetId="16" hidden="1">#REF!</definedName>
    <definedName name="OEIS611911676" localSheetId="13" hidden="1">#REF!</definedName>
    <definedName name="OEIS611911676" localSheetId="1" hidden="1">#REF!</definedName>
    <definedName name="OEIS611911676" hidden="1">#REF!</definedName>
    <definedName name="OIS611911676" localSheetId="15" hidden="1">#REF!</definedName>
    <definedName name="OIS611911676" localSheetId="16" hidden="1">#REF!</definedName>
    <definedName name="OIS611911676" localSheetId="13" hidden="1">#REF!</definedName>
    <definedName name="OIS611911676" localSheetId="1" hidden="1">#REF!</definedName>
    <definedName name="OIS611911676" hidden="1">#REF!</definedName>
    <definedName name="ONIS611911676" localSheetId="15" hidden="1">#REF!</definedName>
    <definedName name="ONIS611911676" localSheetId="16" hidden="1">#REF!</definedName>
    <definedName name="ONIS611911676" localSheetId="13" hidden="1">#REF!</definedName>
    <definedName name="ONIS611911676" localSheetId="1" hidden="1">#REF!</definedName>
    <definedName name="ONIS611911676" hidden="1">#REF!</definedName>
    <definedName name="OTHERCOST" localSheetId="15" hidden="1">#REF!</definedName>
    <definedName name="OTHERCOST" localSheetId="16" hidden="1">#REF!</definedName>
    <definedName name="OTHERCOST" localSheetId="13" hidden="1">#REF!</definedName>
    <definedName name="OTHERCOST" localSheetId="1" hidden="1">#REF!</definedName>
    <definedName name="OTHERCOST" hidden="1">#REF!</definedName>
    <definedName name="otherline1" localSheetId="15" hidden="1">#REF!,#REF!</definedName>
    <definedName name="otherline1" localSheetId="16" hidden="1">#REF!,#REF!</definedName>
    <definedName name="otherline1" localSheetId="13" hidden="1">#REF!,#REF!</definedName>
    <definedName name="otherline1" localSheetId="1" hidden="1">#REF!,#REF!</definedName>
    <definedName name="otherline1" hidden="1">#REF!,#REF!</definedName>
    <definedName name="PRICEGRID" localSheetId="15" hidden="1">#REF!</definedName>
    <definedName name="PRICEGRID" localSheetId="16" hidden="1">#REF!</definedName>
    <definedName name="PRICEGRID" localSheetId="13" hidden="1">#REF!</definedName>
    <definedName name="PRICEGRID" localSheetId="1" hidden="1">#REF!</definedName>
    <definedName name="PRICEGRID" hidden="1">#REF!</definedName>
    <definedName name="PRIMEONLY" localSheetId="15" hidden="1">#REF!</definedName>
    <definedName name="PRIMEONLY" localSheetId="16" hidden="1">#REF!</definedName>
    <definedName name="PRIMEONLY" localSheetId="13" hidden="1">#REF!</definedName>
    <definedName name="PRIMEONLY" localSheetId="1" hidden="1">#REF!</definedName>
    <definedName name="PRIMEONLY" hidden="1">#REF!</definedName>
    <definedName name="PRIMEOnly2" localSheetId="15" hidden="1">#REF!</definedName>
    <definedName name="PRIMEOnly2" localSheetId="16" hidden="1">#REF!</definedName>
    <definedName name="PRIMEOnly2" localSheetId="13" hidden="1">#REF!</definedName>
    <definedName name="PRIMEOnly2" localSheetId="1" hidden="1">#REF!</definedName>
    <definedName name="PRIMEOnly2" hidden="1">#REF!</definedName>
    <definedName name="PRIMEOPTION" localSheetId="15" hidden="1">#REF!</definedName>
    <definedName name="PRIMEOPTION" localSheetId="16" hidden="1">#REF!</definedName>
    <definedName name="PRIMEOPTION" localSheetId="13" hidden="1">#REF!</definedName>
    <definedName name="PRIMEOPTION" localSheetId="1" hidden="1">#REF!</definedName>
    <definedName name="PRIMEOPTION" hidden="1">#REF!</definedName>
    <definedName name="PRIMEOption2" localSheetId="15" hidden="1">#REF!</definedName>
    <definedName name="PRIMEOption2" localSheetId="16" hidden="1">#REF!</definedName>
    <definedName name="PRIMEOption2" localSheetId="13" hidden="1">#REF!</definedName>
    <definedName name="PRIMEOption2" localSheetId="1" hidden="1">#REF!</definedName>
    <definedName name="PRIMEOption2" hidden="1">#REF!</definedName>
    <definedName name="quarterlybs" localSheetId="14"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5" hidden="1">{#N/A,#N/A,FALSE,"JKFLASH2";#N/A,#N/A,FALSE,"Page 4";#N/A,#N/A,FALSE,"page 3"}</definedName>
    <definedName name="quarterlybs" localSheetId="16" hidden="1">{#N/A,#N/A,FALSE,"JKFLASH2";#N/A,#N/A,FALSE,"Page 4";#N/A,#N/A,FALSE,"page 3"}</definedName>
    <definedName name="quarterlybs" localSheetId="13"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hidden="1">{#N/A,#N/A,FALSE,"JKFLASH2";#N/A,#N/A,FALSE,"Page 4";#N/A,#N/A,FALSE,"page 3"}</definedName>
    <definedName name="qwq" localSheetId="14" hidden="1">{"AT","COMPANIES",TRUE}</definedName>
    <definedName name="qwq" localSheetId="9" hidden="1">{"AT","COMPANIES",TRUE}</definedName>
    <definedName name="qwq" localSheetId="2" hidden="1">{"AT","COMPANIES",TRUE}</definedName>
    <definedName name="qwq" localSheetId="15" hidden="1">{"AT","COMPANIES",TRUE}</definedName>
    <definedName name="qwq" localSheetId="16" hidden="1">{"AT","COMPANIES",TRUE}</definedName>
    <definedName name="qwq" localSheetId="13" hidden="1">{"AT","COMPANIES",TRUE}</definedName>
    <definedName name="qwq" localSheetId="1" hidden="1">{"AT","COMPANIES",TRUE}</definedName>
    <definedName name="qwq" localSheetId="0" hidden="1">{"AT","COMPANIES",TRUE}</definedName>
    <definedName name="qwq" hidden="1">{"AT","COMPANIES",TRUE}</definedName>
    <definedName name="qwqwqw" localSheetId="14" hidden="1">{"AT","COMPANIES",TRUE}</definedName>
    <definedName name="qwqwqw" localSheetId="9" hidden="1">{"AT","COMPANIES",TRUE}</definedName>
    <definedName name="qwqwqw" localSheetId="2" hidden="1">{"AT","COMPANIES",TRUE}</definedName>
    <definedName name="qwqwqw" localSheetId="15" hidden="1">{"AT","COMPANIES",TRUE}</definedName>
    <definedName name="qwqwqw" localSheetId="16" hidden="1">{"AT","COMPANIES",TRUE}</definedName>
    <definedName name="qwqwqw" localSheetId="13" hidden="1">{"AT","COMPANIES",TRUE}</definedName>
    <definedName name="qwqwqw" localSheetId="1" hidden="1">{"AT","COMPANIES",TRUE}</definedName>
    <definedName name="qwqwqw" localSheetId="0" hidden="1">{"AT","COMPANIES",TRUE}</definedName>
    <definedName name="qwqwqw"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5" hidden="1">#REF!,#REF!,#REF!</definedName>
    <definedName name="Rwvu.ADMIN._.OTHER._.MEALS." localSheetId="16" hidden="1">#REF!,#REF!,#REF!</definedName>
    <definedName name="Rwvu.ADMIN._.OTHER._.MEALS." localSheetId="13" hidden="1">#REF!,#REF!,#REF!</definedName>
    <definedName name="Rwvu.ADMIN._.OTHER._.MEALS." localSheetId="1" hidden="1">#REF!,#REF!,#REF!</definedName>
    <definedName name="Rwvu.ADMIN._.OTHER._.MEALS." hidden="1">#REF!,#REF!,#REF!</definedName>
    <definedName name="Rwvu.ADMIN._.OTHER._.REGISTRATIONS." localSheetId="15" hidden="1">#REF!,#REF!</definedName>
    <definedName name="Rwvu.ADMIN._.OTHER._.REGISTRATIONS." localSheetId="16" hidden="1">#REF!,#REF!</definedName>
    <definedName name="Rwvu.ADMIN._.OTHER._.REGISTRATIONS." localSheetId="13" hidden="1">#REF!,#REF!</definedName>
    <definedName name="Rwvu.ADMIN._.OTHER._.REGISTRATIONS." localSheetId="1" hidden="1">#REF!,#REF!</definedName>
    <definedName name="Rwvu.ADMIN._.OTHER._.REGISTRATIONS." hidden="1">#REF!,#REF!</definedName>
    <definedName name="Rwvu.Analysis1H95." localSheetId="15" hidden="1">#REF!,#REF!</definedName>
    <definedName name="Rwvu.Analysis1H95." localSheetId="16" hidden="1">#REF!,#REF!</definedName>
    <definedName name="Rwvu.Analysis1H95." localSheetId="13" hidden="1">#REF!,#REF!</definedName>
    <definedName name="Rwvu.Analysis1H95." localSheetId="1" hidden="1">#REF!,#REF!</definedName>
    <definedName name="Rwvu.Analysis1H95." hidden="1">#REF!,#REF!</definedName>
    <definedName name="Rwvu.Analysis1Q95." localSheetId="15" hidden="1">#REF!,#REF!</definedName>
    <definedName name="Rwvu.Analysis1Q95." localSheetId="16" hidden="1">#REF!,#REF!</definedName>
    <definedName name="Rwvu.Analysis1Q95." localSheetId="13" hidden="1">#REF!,#REF!</definedName>
    <definedName name="Rwvu.Analysis1Q95." localSheetId="1" hidden="1">#REF!,#REF!</definedName>
    <definedName name="Rwvu.Analysis1Q95." hidden="1">#REF!,#REF!</definedName>
    <definedName name="Rwvu.Analysis2Q95." localSheetId="15" hidden="1">#REF!,#REF!</definedName>
    <definedName name="Rwvu.Analysis2Q95." localSheetId="13" hidden="1">#REF!,#REF!</definedName>
    <definedName name="Rwvu.Analysis2Q95." localSheetId="1" hidden="1">#REF!,#REF!</definedName>
    <definedName name="Rwvu.Analysis2Q95." hidden="1">#REF!,#REF!</definedName>
    <definedName name="Rwvu.Margin._.Summary." localSheetId="15" hidden="1">#REF!,#REF!</definedName>
    <definedName name="Rwvu.Margin._.Summary." localSheetId="13" hidden="1">#REF!,#REF!</definedName>
    <definedName name="Rwvu.Margin._.Summary." localSheetId="1" hidden="1">#REF!,#REF!</definedName>
    <definedName name="Rwvu.Margin._.Summary." hidden="1">#REF!,#REF!</definedName>
    <definedName name="s" localSheetId="14" hidden="1">{"AT","COMPANIES",TRUE}</definedName>
    <definedName name="s" localSheetId="9" hidden="1">{"AT","COMPANIES",TRUE}</definedName>
    <definedName name="s" localSheetId="2" hidden="1">{"AT","COMPANIES",TRUE}</definedName>
    <definedName name="s" localSheetId="15" hidden="1">{"AT","COMPANIES",TRUE}</definedName>
    <definedName name="s" localSheetId="16" hidden="1">{"AT","COMPANIES",TRUE}</definedName>
    <definedName name="s" localSheetId="13" hidden="1">{"AT","COMPANIES",TRUE}</definedName>
    <definedName name="s" localSheetId="1" hidden="1">{"AT","COMPANIES",TRUE}</definedName>
    <definedName name="s" localSheetId="0" hidden="1">{"AT","COMPANIES",TRUE}</definedName>
    <definedName name="s" hidden="1">{"AT","COMPANIES",TRUE}</definedName>
    <definedName name="sadf" localSheetId="14" hidden="1">{"ReportTop",#N/A,FALSE,"report top"}</definedName>
    <definedName name="sadf" localSheetId="9" hidden="1">{"ReportTop",#N/A,FALSE,"report top"}</definedName>
    <definedName name="sadf" localSheetId="2" hidden="1">{"ReportTop",#N/A,FALSE,"report top"}</definedName>
    <definedName name="sadf" localSheetId="15" hidden="1">{"ReportTop",#N/A,FALSE,"report top"}</definedName>
    <definedName name="sadf" localSheetId="16" hidden="1">{"ReportTop",#N/A,FALSE,"report top"}</definedName>
    <definedName name="sadf" localSheetId="13" hidden="1">{"ReportTop",#N/A,FALSE,"report top"}</definedName>
    <definedName name="sadf" localSheetId="1" hidden="1">{"ReportTop",#N/A,FALSE,"report top"}</definedName>
    <definedName name="sadf" localSheetId="0" hidden="1">{"ReportTop",#N/A,FALSE,"report top"}</definedName>
    <definedName name="sadf" hidden="1">{"ReportTop",#N/A,FALSE,"report top"}</definedName>
    <definedName name="sadf_1" localSheetId="14" hidden="1">{"ReportTop",#N/A,FALSE,"report top"}</definedName>
    <definedName name="sadf_1" localSheetId="9" hidden="1">{"ReportTop",#N/A,FALSE,"report top"}</definedName>
    <definedName name="sadf_1" localSheetId="2" hidden="1">{"ReportTop",#N/A,FALSE,"report top"}</definedName>
    <definedName name="sadf_1" localSheetId="15" hidden="1">{"ReportTop",#N/A,FALSE,"report top"}</definedName>
    <definedName name="sadf_1" localSheetId="16" hidden="1">{"ReportTop",#N/A,FALSE,"report top"}</definedName>
    <definedName name="sadf_1" localSheetId="13" hidden="1">{"ReportTop",#N/A,FALSE,"report top"}</definedName>
    <definedName name="sadf_1" localSheetId="1" hidden="1">{"ReportTop",#N/A,FALSE,"report top"}</definedName>
    <definedName name="sadf_1" localSheetId="0" hidden="1">{"ReportTop",#N/A,FALSE,"report top"}</definedName>
    <definedName name="sadf_1" hidden="1">{"ReportTop",#N/A,FALSE,"report top"}</definedName>
    <definedName name="sadf_2" localSheetId="14" hidden="1">{"ReportTop",#N/A,FALSE,"report top"}</definedName>
    <definedName name="sadf_2" localSheetId="9" hidden="1">{"ReportTop",#N/A,FALSE,"report top"}</definedName>
    <definedName name="sadf_2" localSheetId="2" hidden="1">{"ReportTop",#N/A,FALSE,"report top"}</definedName>
    <definedName name="sadf_2" localSheetId="15" hidden="1">{"ReportTop",#N/A,FALSE,"report top"}</definedName>
    <definedName name="sadf_2" localSheetId="16" hidden="1">{"ReportTop",#N/A,FALSE,"report top"}</definedName>
    <definedName name="sadf_2" localSheetId="13" hidden="1">{"ReportTop",#N/A,FALSE,"report top"}</definedName>
    <definedName name="sadf_2" localSheetId="1" hidden="1">{"ReportTop",#N/A,FALSE,"report top"}</definedName>
    <definedName name="sadf_2" localSheetId="0" hidden="1">{"ReportTop",#N/A,FALSE,"report top"}</definedName>
    <definedName name="sadf_2" hidden="1">{"ReportTop",#N/A,FALSE,"report top"}</definedName>
    <definedName name="sadf_3" localSheetId="14" hidden="1">{"ReportTop",#N/A,FALSE,"report top"}</definedName>
    <definedName name="sadf_3" localSheetId="9" hidden="1">{"ReportTop",#N/A,FALSE,"report top"}</definedName>
    <definedName name="sadf_3" localSheetId="2" hidden="1">{"ReportTop",#N/A,FALSE,"report top"}</definedName>
    <definedName name="sadf_3" localSheetId="15" hidden="1">{"ReportTop",#N/A,FALSE,"report top"}</definedName>
    <definedName name="sadf_3" localSheetId="16" hidden="1">{"ReportTop",#N/A,FALSE,"report top"}</definedName>
    <definedName name="sadf_3" localSheetId="13" hidden="1">{"ReportTop",#N/A,FALSE,"report top"}</definedName>
    <definedName name="sadf_3" localSheetId="1" hidden="1">{"ReportTop",#N/A,FALSE,"report top"}</definedName>
    <definedName name="sadf_3" localSheetId="0" hidden="1">{"ReportTop",#N/A,FALSE,"report top"}</definedName>
    <definedName name="sadf_3" hidden="1">{"ReportTop",#N/A,FALSE,"report top"}</definedName>
    <definedName name="sadf_4" localSheetId="14" hidden="1">{"ReportTop",#N/A,FALSE,"report top"}</definedName>
    <definedName name="sadf_4" localSheetId="9" hidden="1">{"ReportTop",#N/A,FALSE,"report top"}</definedName>
    <definedName name="sadf_4" localSheetId="2" hidden="1">{"ReportTop",#N/A,FALSE,"report top"}</definedName>
    <definedName name="sadf_4" localSheetId="15" hidden="1">{"ReportTop",#N/A,FALSE,"report top"}</definedName>
    <definedName name="sadf_4" localSheetId="16" hidden="1">{"ReportTop",#N/A,FALSE,"report top"}</definedName>
    <definedName name="sadf_4" localSheetId="13" hidden="1">{"ReportTop",#N/A,FALSE,"report top"}</definedName>
    <definedName name="sadf_4" localSheetId="1" hidden="1">{"ReportTop",#N/A,FALSE,"report top"}</definedName>
    <definedName name="sadf_4" localSheetId="0" hidden="1">{"ReportTop",#N/A,FALSE,"report top"}</definedName>
    <definedName name="sadf_4" hidden="1">{"ReportTop",#N/A,FALSE,"report top"}</definedName>
    <definedName name="sadf_5" localSheetId="14" hidden="1">{"ReportTop",#N/A,FALSE,"report top"}</definedName>
    <definedName name="sadf_5" localSheetId="9" hidden="1">{"ReportTop",#N/A,FALSE,"report top"}</definedName>
    <definedName name="sadf_5" localSheetId="2" hidden="1">{"ReportTop",#N/A,FALSE,"report top"}</definedName>
    <definedName name="sadf_5" localSheetId="15" hidden="1">{"ReportTop",#N/A,FALSE,"report top"}</definedName>
    <definedName name="sadf_5" localSheetId="16" hidden="1">{"ReportTop",#N/A,FALSE,"report top"}</definedName>
    <definedName name="sadf_5" localSheetId="13" hidden="1">{"ReportTop",#N/A,FALSE,"report top"}</definedName>
    <definedName name="sadf_5" localSheetId="1" hidden="1">{"ReportTop",#N/A,FALSE,"report top"}</definedName>
    <definedName name="sadf_5" localSheetId="0" hidden="1">{"ReportTop",#N/A,FALSE,"report top"}</definedName>
    <definedName name="sadf_5" hidden="1">{"ReportTop",#N/A,FALSE,"report top"}</definedName>
    <definedName name="sdfasdfsd"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4" hidden="1">{#N/A,#N/A,FALSE,"Sheet1"}</definedName>
    <definedName name="sdfg" localSheetId="9" hidden="1">{#N/A,#N/A,FALSE,"Sheet1"}</definedName>
    <definedName name="sdfg" localSheetId="2" hidden="1">{#N/A,#N/A,FALSE,"Sheet1"}</definedName>
    <definedName name="sdfg" localSheetId="15" hidden="1">{#N/A,#N/A,FALSE,"Sheet1"}</definedName>
    <definedName name="sdfg" localSheetId="16" hidden="1">{#N/A,#N/A,FALSE,"Sheet1"}</definedName>
    <definedName name="sdfg" localSheetId="13" hidden="1">{#N/A,#N/A,FALSE,"Sheet1"}</definedName>
    <definedName name="sdfg" localSheetId="1" hidden="1">{#N/A,#N/A,FALSE,"Sheet1"}</definedName>
    <definedName name="sdfg" localSheetId="0" hidden="1">{#N/A,#N/A,FALSE,"Sheet1"}</definedName>
    <definedName name="sdfg" hidden="1">{#N/A,#N/A,FALSE,"Sheet1"}</definedName>
    <definedName name="sdKJTHGF"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5" hidden="1">#REF!</definedName>
    <definedName name="SPREADREF" localSheetId="16" hidden="1">#REF!</definedName>
    <definedName name="SPREADREF" localSheetId="13" hidden="1">#REF!</definedName>
    <definedName name="SPREADREF" localSheetId="1" hidden="1">#REF!</definedName>
    <definedName name="SPREADREF" hidden="1">#REF!</definedName>
    <definedName name="SUMMARY_BOOK" localSheetId="14"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5"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hidden="1">{"page1",#N/A,FALSE,"GIRLBO";"page2",#N/A,FALSE,"GIRLBO";"page3",#N/A,FALSE,"GIRLBO";"page4",#N/A,FALSE,"GIRLBO";"page5",#N/A,FALSE,"GIRLBO"}</definedName>
    <definedName name="Swvu.ADM._.GEN._.MGMNT._.DETAIL." localSheetId="15" hidden="1">#REF!</definedName>
    <definedName name="Swvu.ADM._.GEN._.MGMNT._.DETAIL." localSheetId="16" hidden="1">#REF!</definedName>
    <definedName name="Swvu.ADM._.GEN._.MGMNT._.DETAIL." localSheetId="13" hidden="1">#REF!</definedName>
    <definedName name="Swvu.ADM._.GEN._.MGMNT._.DETAIL." localSheetId="1" hidden="1">#REF!</definedName>
    <definedName name="Swvu.ADM._.GEN._.MGMNT._.DETAIL." hidden="1">#REF!</definedName>
    <definedName name="Swvu.Analysis1H95." localSheetId="15" hidden="1">#REF!</definedName>
    <definedName name="Swvu.Analysis1H95." localSheetId="16" hidden="1">#REF!</definedName>
    <definedName name="Swvu.Analysis1H95." localSheetId="13" hidden="1">#REF!</definedName>
    <definedName name="Swvu.Analysis1H95." localSheetId="1" hidden="1">#REF!</definedName>
    <definedName name="Swvu.Analysis1H95." hidden="1">#REF!</definedName>
    <definedName name="Swvu.Analysis1Q95." localSheetId="15" hidden="1">#REF!</definedName>
    <definedName name="Swvu.Analysis1Q95." localSheetId="16" hidden="1">#REF!</definedName>
    <definedName name="Swvu.Analysis1Q95." localSheetId="13" hidden="1">#REF!</definedName>
    <definedName name="Swvu.Analysis1Q95." localSheetId="1" hidden="1">#REF!</definedName>
    <definedName name="Swvu.Analysis1Q95." hidden="1">#REF!</definedName>
    <definedName name="Swvu.Analysis2Q95." localSheetId="15" hidden="1">#REF!</definedName>
    <definedName name="Swvu.Analysis2Q95." localSheetId="13" hidden="1">#REF!</definedName>
    <definedName name="Swvu.Analysis2Q95." localSheetId="1" hidden="1">#REF!</definedName>
    <definedName name="Swvu.Analysis2Q95." hidden="1">#REF!</definedName>
    <definedName name="Swvu.inputs._.raw._.data." localSheetId="15" hidden="1">#REF!</definedName>
    <definedName name="Swvu.inputs._.raw._.data." localSheetId="13" hidden="1">#REF!</definedName>
    <definedName name="Swvu.inputs._.raw._.data." localSheetId="1" hidden="1">#REF!</definedName>
    <definedName name="Swvu.inputs._.raw._.data." hidden="1">#REF!</definedName>
    <definedName name="Swvu.Margin._.Summary." localSheetId="15" hidden="1">#REF!</definedName>
    <definedName name="Swvu.Margin._.Summary." localSheetId="13" hidden="1">#REF!</definedName>
    <definedName name="Swvu.Margin._.Summary." localSheetId="1" hidden="1">#REF!</definedName>
    <definedName name="Swvu.Margin._.Summary." hidden="1">#REF!</definedName>
    <definedName name="Swvu.STORAGE._.RENTS." localSheetId="15" hidden="1">#REF!</definedName>
    <definedName name="Swvu.STORAGE._.RENTS." localSheetId="13" hidden="1">#REF!</definedName>
    <definedName name="Swvu.STORAGE._.RENTS." localSheetId="1" hidden="1">#REF!</definedName>
    <definedName name="Swvu.STORAGE._.RENTS." hidden="1">#REF!</definedName>
    <definedName name="Swvu.summary1." localSheetId="15" hidden="1">#REF!</definedName>
    <definedName name="Swvu.summary1." localSheetId="13" hidden="1">#REF!</definedName>
    <definedName name="Swvu.summary1." localSheetId="1" hidden="1">#REF!</definedName>
    <definedName name="Swvu.summary1." hidden="1">#REF!</definedName>
    <definedName name="Swvu.summary2." localSheetId="15" hidden="1">#REF!</definedName>
    <definedName name="Swvu.summary2." localSheetId="13" hidden="1">#REF!</definedName>
    <definedName name="Swvu.summary2." localSheetId="1" hidden="1">#REF!</definedName>
    <definedName name="Swvu.summary2." hidden="1">#REF!</definedName>
    <definedName name="Swvu.summary3." localSheetId="15" hidden="1">#REF!</definedName>
    <definedName name="Swvu.summary3." localSheetId="13" hidden="1">#REF!</definedName>
    <definedName name="Swvu.summary3." localSheetId="1" hidden="1">#REF!</definedName>
    <definedName name="Swvu.summary3." hidden="1">#REF!</definedName>
    <definedName name="TargetDCF2" localSheetId="14" hidden="1">{#N/A,#N/A,FALSE,"Sheet1"}</definedName>
    <definedName name="TargetDCF2" localSheetId="9" hidden="1">{#N/A,#N/A,FALSE,"Sheet1"}</definedName>
    <definedName name="TargetDCF2" localSheetId="2" hidden="1">{#N/A,#N/A,FALSE,"Sheet1"}</definedName>
    <definedName name="TargetDCF2" localSheetId="15" hidden="1">{#N/A,#N/A,FALSE,"Sheet1"}</definedName>
    <definedName name="TargetDCF2" localSheetId="16" hidden="1">{#N/A,#N/A,FALSE,"Sheet1"}</definedName>
    <definedName name="TargetDCF2" localSheetId="13" hidden="1">{#N/A,#N/A,FALSE,"Sheet1"}</definedName>
    <definedName name="TargetDCF2" localSheetId="1" hidden="1">{#N/A,#N/A,FALSE,"Sheet1"}</definedName>
    <definedName name="TargetDCF2" localSheetId="0" hidden="1">{#N/A,#N/A,FALSE,"Sheet1"}</definedName>
    <definedName name="TargetDCF2" hidden="1">{#N/A,#N/A,FALSE,"Sheet1"}</definedName>
    <definedName name="TERMPREM" localSheetId="15" hidden="1">#REF!</definedName>
    <definedName name="TERMPREM" localSheetId="16" hidden="1">#REF!</definedName>
    <definedName name="TERMPREM" localSheetId="13" hidden="1">#REF!</definedName>
    <definedName name="TERMPREM" localSheetId="1" hidden="1">#REF!</definedName>
    <definedName name="TERMPREM" hidden="1">#REF!</definedName>
    <definedName name="TERMTYPE" localSheetId="15" hidden="1">#REF!</definedName>
    <definedName name="TERMTYPE" localSheetId="16" hidden="1">#REF!</definedName>
    <definedName name="TERMTYPE" localSheetId="13" hidden="1">#REF!</definedName>
    <definedName name="TERMTYPE" localSheetId="1" hidden="1">#REF!</definedName>
    <definedName name="TERMTYPE" hidden="1">#REF!</definedName>
    <definedName name="test" localSheetId="14"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5" hidden="1">{"histincome",#N/A,FALSE,"hyfins";"closing balance",#N/A,FALSE,"hyfins"}</definedName>
    <definedName name="test" localSheetId="16" hidden="1">{"histincome",#N/A,FALSE,"hyfins";"closing balance",#N/A,FALSE,"hyfins"}</definedName>
    <definedName name="test" localSheetId="13"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hidden="1">{"histincome",#N/A,FALSE,"hyfins";"closing balance",#N/A,FALSE,"hyfins"}</definedName>
    <definedName name="test3" localSheetId="14" hidden="1">{"AT","COMPANIES",TRUE}</definedName>
    <definedName name="test3" localSheetId="9" hidden="1">{"AT","COMPANIES",TRUE}</definedName>
    <definedName name="test3" localSheetId="2" hidden="1">{"AT","COMPANIES",TRUE}</definedName>
    <definedName name="test3" localSheetId="15" hidden="1">{"AT","COMPANIES",TRUE}</definedName>
    <definedName name="test3" localSheetId="16" hidden="1">{"AT","COMPANIES",TRUE}</definedName>
    <definedName name="test3" localSheetId="13" hidden="1">{"AT","COMPANIES",TRUE}</definedName>
    <definedName name="test3" localSheetId="1" hidden="1">{"AT","COMPANIES",TRUE}</definedName>
    <definedName name="test3" localSheetId="0" hidden="1">{"AT","COMPANIES",TRUE}</definedName>
    <definedName name="test3" hidden="1">{"AT","COMPANIES",TRUE}</definedName>
    <definedName name="test5" localSheetId="14" hidden="1">{"AT","COMPANIES",TRUE}</definedName>
    <definedName name="test5" localSheetId="9" hidden="1">{"AT","COMPANIES",TRUE}</definedName>
    <definedName name="test5" localSheetId="2" hidden="1">{"AT","COMPANIES",TRUE}</definedName>
    <definedName name="test5" localSheetId="15" hidden="1">{"AT","COMPANIES",TRUE}</definedName>
    <definedName name="test5" localSheetId="16" hidden="1">{"AT","COMPANIES",TRUE}</definedName>
    <definedName name="test5" localSheetId="13" hidden="1">{"AT","COMPANIES",TRUE}</definedName>
    <definedName name="test5" localSheetId="1" hidden="1">{"AT","COMPANIES",TRUE}</definedName>
    <definedName name="test5" localSheetId="0" hidden="1">{"AT","COMPANIES",TRUE}</definedName>
    <definedName name="test5" hidden="1">{"AT","COMPANIES",TRUE}</definedName>
    <definedName name="TextRefCopyRangeCount" hidden="1">38</definedName>
    <definedName name="TMline1" localSheetId="15" hidden="1">#REF!,#REF!</definedName>
    <definedName name="TMline1" localSheetId="16" hidden="1">#REF!,#REF!</definedName>
    <definedName name="TMline1" localSheetId="13" hidden="1">#REF!,#REF!</definedName>
    <definedName name="TMline1" localSheetId="1" hidden="1">#REF!,#REF!</definedName>
    <definedName name="TMline1" hidden="1">#REF!,#REF!</definedName>
    <definedName name="to" localSheetId="14"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5"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5" hidden="1">#REF!</definedName>
    <definedName name="UNUSEDLEQTBL" localSheetId="16" hidden="1">#REF!</definedName>
    <definedName name="UNUSEDLEQTBL" localSheetId="13" hidden="1">#REF!</definedName>
    <definedName name="UNUSEDLEQTBL" localSheetId="1" hidden="1">#REF!</definedName>
    <definedName name="UNUSEDLEQTBL" hidden="1">#REF!</definedName>
    <definedName name="WCC" localSheetId="14" hidden="1">{#N/A,#N/A,TRUE,"Report"}</definedName>
    <definedName name="WCC" localSheetId="9" hidden="1">{#N/A,#N/A,TRUE,"Report"}</definedName>
    <definedName name="WCC" localSheetId="2" hidden="1">{#N/A,#N/A,TRUE,"Report"}</definedName>
    <definedName name="WCC" localSheetId="15" hidden="1">{#N/A,#N/A,TRUE,"Report"}</definedName>
    <definedName name="WCC" localSheetId="16" hidden="1">{#N/A,#N/A,TRUE,"Report"}</definedName>
    <definedName name="WCC" localSheetId="13" hidden="1">{#N/A,#N/A,TRUE,"Report"}</definedName>
    <definedName name="WCC" localSheetId="1" hidden="1">{#N/A,#N/A,TRUE,"Report"}</definedName>
    <definedName name="WCC" localSheetId="0" hidden="1">{#N/A,#N/A,TRUE,"Report"}</definedName>
    <definedName name="WCC" hidden="1">{#N/A,#N/A,TRUE,"Report"}</definedName>
    <definedName name="WCCa" localSheetId="14" hidden="1">{#N/A,#N/A,TRUE,"Report"}</definedName>
    <definedName name="WCCa" localSheetId="9" hidden="1">{#N/A,#N/A,TRUE,"Report"}</definedName>
    <definedName name="WCCa" localSheetId="2" hidden="1">{#N/A,#N/A,TRUE,"Report"}</definedName>
    <definedName name="WCCa" localSheetId="15" hidden="1">{#N/A,#N/A,TRUE,"Report"}</definedName>
    <definedName name="WCCa" localSheetId="16" hidden="1">{#N/A,#N/A,TRUE,"Report"}</definedName>
    <definedName name="WCCa" localSheetId="13" hidden="1">{#N/A,#N/A,TRUE,"Report"}</definedName>
    <definedName name="WCCa" localSheetId="1" hidden="1">{#N/A,#N/A,TRUE,"Report"}</definedName>
    <definedName name="WCCa" localSheetId="0" hidden="1">{#N/A,#N/A,TRUE,"Report"}</definedName>
    <definedName name="WCCa" hidden="1">{#N/A,#N/A,TRUE,"Report"}</definedName>
    <definedName name="whatever" localSheetId="15" hidden="1">#REF!</definedName>
    <definedName name="whatever" localSheetId="16" hidden="1">#REF!</definedName>
    <definedName name="whatever" localSheetId="13" hidden="1">#REF!</definedName>
    <definedName name="whatever" localSheetId="1" hidden="1">#REF!</definedName>
    <definedName name="whatever" hidden="1">#REF!</definedName>
    <definedName name="whoknows" localSheetId="1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4" hidden="1">{#N/A,#N/A,FALSE,"Sheet1"}</definedName>
    <definedName name="wr" localSheetId="9" hidden="1">{#N/A,#N/A,FALSE,"Sheet1"}</definedName>
    <definedName name="wr" localSheetId="2" hidden="1">{#N/A,#N/A,FALSE,"Sheet1"}</definedName>
    <definedName name="wr" localSheetId="15" hidden="1">{#N/A,#N/A,FALSE,"Sheet1"}</definedName>
    <definedName name="wr" localSheetId="16" hidden="1">{#N/A,#N/A,FALSE,"Sheet1"}</definedName>
    <definedName name="wr" localSheetId="13" hidden="1">{#N/A,#N/A,FALSE,"Sheet1"}</definedName>
    <definedName name="wr" localSheetId="1" hidden="1">{#N/A,#N/A,FALSE,"Sheet1"}</definedName>
    <definedName name="wr" localSheetId="0" hidden="1">{#N/A,#N/A,FALSE,"Sheet1"}</definedName>
    <definedName name="wr" hidden="1">{#N/A,#N/A,FALSE,"Sheet1"}</definedName>
    <definedName name="wrn.1999._.budget." localSheetId="14"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5"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hidden="1">{"common_pl",#N/A,FALSE,"Commonized PL";"analyst",#N/A,FALSE,"Budget to Analyst";"sec",#N/A,FALSE,"SEC PL";"summary",#N/A,FALSE,"Summary";"detail",#N/A,FALSE,"Detail"}</definedName>
    <definedName name="wrn.A_VALUATION." localSheetId="14"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5"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1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4"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5" hidden="1">{#N/A,#N/A,FALSE,"Debt Accr";#N/A,#N/A,FALSE,"Stock Accr";#N/A,#N/A,FALSE,"Debt Stock Accr"}</definedName>
    <definedName name="wrn.Accr_Dil." localSheetId="16" hidden="1">{#N/A,#N/A,FALSE,"Debt Accr";#N/A,#N/A,FALSE,"Stock Accr";#N/A,#N/A,FALSE,"Debt Stock Accr"}</definedName>
    <definedName name="wrn.Accr_Dil." localSheetId="13"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hidden="1">{#N/A,#N/A,FALSE,"Debt Accr";#N/A,#N/A,FALSE,"Stock Accr";#N/A,#N/A,FALSE,"Debt Stock Accr"}</definedName>
    <definedName name="wrn.AcqState." localSheetId="14"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5" hidden="1">{#N/A,#N/A,TRUE,"Acq-Ass";#N/A,#N/A,TRUE,"Acq-IS";#N/A,#N/A,TRUE,"Acq-BS";#N/A,#N/A,TRUE,"Acq-CF"}</definedName>
    <definedName name="wrn.AcqState." localSheetId="16" hidden="1">{#N/A,#N/A,TRUE,"Acq-Ass";#N/A,#N/A,TRUE,"Acq-IS";#N/A,#N/A,TRUE,"Acq-BS";#N/A,#N/A,TRUE,"Acq-CF"}</definedName>
    <definedName name="wrn.AcqState." localSheetId="13"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hidden="1">{#N/A,#N/A,TRUE,"Acq-Ass";#N/A,#N/A,TRUE,"Acq-IS";#N/A,#N/A,TRUE,"Acq-BS";#N/A,#N/A,TRUE,"Acq-CF"}</definedName>
    <definedName name="wrn.AcqState1" localSheetId="14"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5" hidden="1">{#N/A,#N/A,TRUE,"Acq-Ass";#N/A,#N/A,TRUE,"Acq-IS";#N/A,#N/A,TRUE,"Acq-BS";#N/A,#N/A,TRUE,"Acq-CF"}</definedName>
    <definedName name="wrn.AcqState1" localSheetId="16" hidden="1">{#N/A,#N/A,TRUE,"Acq-Ass";#N/A,#N/A,TRUE,"Acq-IS";#N/A,#N/A,TRUE,"Acq-BS";#N/A,#N/A,TRUE,"Acq-CF"}</definedName>
    <definedName name="wrn.AcqState1" localSheetId="13"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hidden="1">{#N/A,#N/A,TRUE,"Acq-Ass";#N/A,#N/A,TRUE,"Acq-IS";#N/A,#N/A,TRUE,"Acq-BS";#N/A,#N/A,TRUE,"Acq-CF"}</definedName>
    <definedName name="wrn.Acquiror." localSheetId="14"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5"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Val." localSheetId="14"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5" hidden="1">{#N/A,#N/A,FALSE,"Acq-Val";#N/A,#N/A,FALSE,"Acq-Mult Val"}</definedName>
    <definedName name="wrn.AcqVal." localSheetId="16" hidden="1">{#N/A,#N/A,FALSE,"Acq-Val";#N/A,#N/A,FALSE,"Acq-Mult Val"}</definedName>
    <definedName name="wrn.AcqVal." localSheetId="13" hidden="1">{#N/A,#N/A,FALSE,"Acq-Val";#N/A,#N/A,FALSE,"Acq-Mult Val"}</definedName>
    <definedName name="wrn.AcqVal." localSheetId="1" hidden="1">{#N/A,#N/A,FALSE,"Acq-Val";#N/A,#N/A,FALSE,"Acq-Mult Val"}</definedName>
    <definedName name="wrn.AcqVal." localSheetId="0" hidden="1">{#N/A,#N/A,FALSE,"Acq-Val";#N/A,#N/A,FALSE,"Acq-Mult Val"}</definedName>
    <definedName name="wrn.AcqVal." hidden="1">{#N/A,#N/A,FALSE,"Acq-Val";#N/A,#N/A,FALSE,"Acq-Mult Val"}</definedName>
    <definedName name="wrn.Adjustments." localSheetId="14"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5"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hidden="1">{"Page1",#N/A,FALSE,"Matrix (1)";"Page2",#N/A,FALSE,"Pay-Out";"Page3",#N/A,FALSE,"Prems_Reserves";"Page4",#N/A,FALSE,"Adj. EPS";"Page5",#N/A,FALSE,"Acc_Dil"}</definedName>
    <definedName name="wrn.Aggressive." localSheetId="14"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5"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hidden="1">{#N/A,#N/A,FALSE,"Sum A (1)";#N/A,#N/A,FALSE,"Sum A (2)";#N/A,#N/A,FALSE,"KPI A";#N/A,#N/A,FALSE,"EN A";#N/A,#N/A,FALSE,"HU A";#N/A,#N/A,FALSE,"PO A";#N/A,#N/A,FALSE,"DE A";#N/A,#N/A,FALSE,"CR A";#N/A,#N/A,FALSE,"CZ A";#N/A,#N/A,FALSE,"FR A";#N/A,#N/A,FALSE,"RO A";#N/A,#N/A,FALSE,"CP A"}</definedName>
    <definedName name="wrn.Aging._.and._.Trend._.Analysis." localSheetId="14"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4"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5"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14"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5"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4"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5"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4" localSheetId="14"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5"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5" localSheetId="14"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5"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ll._.gulp._.sheets." localSheetId="1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4"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5" hidden="1">{#N/A,#N/A,FALSE,"puboff";#N/A,#N/A,FALSE,"financials";#N/A,#N/A,FALSE,"valuation";#N/A,#N/A,FALSE,"split"}</definedName>
    <definedName name="wrn.ALL._.PAGES." localSheetId="16" hidden="1">{#N/A,#N/A,FALSE,"puboff";#N/A,#N/A,FALSE,"financials";#N/A,#N/A,FALSE,"valuation";#N/A,#N/A,FALSE,"split"}</definedName>
    <definedName name="wrn.ALL._.PAGES." localSheetId="13"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hidden="1">{#N/A,#N/A,FALSE,"puboff";#N/A,#N/A,FALSE,"financials";#N/A,#N/A,FALSE,"valuation";#N/A,#N/A,FALSE,"split"}</definedName>
    <definedName name="wrn.ALL._.SHEETS." localSheetId="14"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5"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Models." localSheetId="14"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5"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14"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5"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1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4"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5"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hidden="1">{#N/A,#N/A,FALSE,"AD_Purchase";#N/A,#N/A,FALSE,"Credit";#N/A,#N/A,FALSE,"PF Acquisition";#N/A,#N/A,FALSE,"PF Offering"}</definedName>
    <definedName name="wrn.allpages." localSheetId="14"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5" hidden="1">{#N/A,#N/A,TRUE,"Historicals";#N/A,#N/A,TRUE,"Charts";#N/A,#N/A,TRUE,"Forecasts"}</definedName>
    <definedName name="wrn.allpages." localSheetId="16" hidden="1">{#N/A,#N/A,TRUE,"Historicals";#N/A,#N/A,TRUE,"Charts";#N/A,#N/A,TRUE,"Forecasts"}</definedName>
    <definedName name="wrn.allpages." localSheetId="13"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hidden="1">{#N/A,#N/A,TRUE,"Historicals";#N/A,#N/A,TRUE,"Charts";#N/A,#N/A,TRUE,"Forecasts"}</definedName>
    <definedName name="wrn.Amortization." localSheetId="14"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5"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hidden="1">{"Exist Debt Amort",#N/A,TRUE,"Financials";"Intangible Amort",#N/A,TRUE,"Financials";"Proj Debt Amort",#N/A,TRUE,"Financials";"Proj Pfd Amort",#N/A,TRUE,"Financials"}</definedName>
    <definedName name="wrn.Assumptions." localSheetId="14"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5" hidden="1">{"Rev and Exp",#N/A,TRUE,"Financials";"Working Capital",#N/A,TRUE,"Financials"}</definedName>
    <definedName name="wrn.Assumptions." localSheetId="16" hidden="1">{"Rev and Exp",#N/A,TRUE,"Financials";"Working Capital",#N/A,TRUE,"Financials"}</definedName>
    <definedName name="wrn.Assumptions." localSheetId="13"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hidden="1">{"Rev and Exp",#N/A,TRUE,"Financials";"Working Capital",#N/A,TRUE,"Financials"}</definedName>
    <definedName name="wrn.Auto._.Comp." localSheetId="14" hidden="1">{#N/A,#N/A,FALSE,"Sheet1"}</definedName>
    <definedName name="wrn.Auto._.Comp." localSheetId="9" hidden="1">{#N/A,#N/A,FALSE,"Sheet1"}</definedName>
    <definedName name="wrn.Auto._.Comp." localSheetId="2" hidden="1">{#N/A,#N/A,FALSE,"Sheet1"}</definedName>
    <definedName name="wrn.Auto._.Comp." localSheetId="15" hidden="1">{#N/A,#N/A,FALSE,"Sheet1"}</definedName>
    <definedName name="wrn.Auto._.Comp." localSheetId="16" hidden="1">{#N/A,#N/A,FALSE,"Sheet1"}</definedName>
    <definedName name="wrn.Auto._.Comp." localSheetId="13" hidden="1">{#N/A,#N/A,FALSE,"Sheet1"}</definedName>
    <definedName name="wrn.Auto._.Comp." localSheetId="1" hidden="1">{#N/A,#N/A,FALSE,"Sheet1"}</definedName>
    <definedName name="wrn.Auto._.Comp." localSheetId="0" hidden="1">{#N/A,#N/A,FALSE,"Sheet1"}</definedName>
    <definedName name="wrn.Auto._.Comp." hidden="1">{#N/A,#N/A,FALSE,"Sheet1"}</definedName>
    <definedName name="wrn.Baseline." localSheetId="14"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5"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hidden="1">{#N/A,#N/A,FALSE,"Sum C (1)";#N/A,#N/A,FALSE,"Sum C (2)";#N/A,#N/A,FALSE,"KPI C";#N/A,#N/A,FALSE,"EN C";#N/A,#N/A,FALSE,"HU C";#N/A,#N/A,FALSE,"PO C";#N/A,#N/A,FALSE,"DE C";#N/A,#N/A,FALSE,"CR C";#N/A,#N/A,FALSE,"CZ C";#N/A,#N/A,FALSE,"FR C";#N/A,#N/A,FALSE,"RO C";#N/A,#N/A,FALSE,"CP C"}</definedName>
    <definedName name="wrn.basics." localSheetId="14"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5"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hidden="1">{#N/A,#N/A,FALSE,"TSUM";#N/A,#N/A,FALSE,"shares";#N/A,#N/A,FALSE,"earnout";#N/A,#N/A,FALSE,"Heaty";#N/A,#N/A,FALSE,"self-tend";#N/A,#N/A,FALSE,"self-sum"}</definedName>
    <definedName name="wrn.book." localSheetId="14"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5" hidden="1">{"book",#N/A,TRUE,"BS";"book",#N/A,TRUE,"CF";"book",#N/A,TRUE,"IS%";"book",#N/A,TRUE,"IS";#N/A,#N/A,TRUE,"Warranty"}</definedName>
    <definedName name="wrn.book." localSheetId="16" hidden="1">{"book",#N/A,TRUE,"BS";"book",#N/A,TRUE,"CF";"book",#N/A,TRUE,"IS%";"book",#N/A,TRUE,"IS";#N/A,#N/A,TRUE,"Warranty"}</definedName>
    <definedName name="wrn.book." localSheetId="13"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hidden="1">{"book",#N/A,TRUE,"BS";"book",#N/A,TRUE,"CF";"book",#N/A,TRUE,"IS%";"book",#N/A,TRUE,"IS";#N/A,#N/A,TRUE,"Warranty"}</definedName>
    <definedName name="wrn.BU." localSheetId="14"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5" hidden="1">{#N/A,#N/A,FALSE,"Rsum";#N/A,#N/A,FALSE,"IS%";#N/A,#N/A,FALSE,"IS";#N/A,#N/A,FALSE,"COSsum";#N/A,#N/A,FALSE,"Warranty"}</definedName>
    <definedName name="wrn.BU." localSheetId="16" hidden="1">{#N/A,#N/A,FALSE,"Rsum";#N/A,#N/A,FALSE,"IS%";#N/A,#N/A,FALSE,"IS";#N/A,#N/A,FALSE,"COSsum";#N/A,#N/A,FALSE,"Warranty"}</definedName>
    <definedName name="wrn.BU." localSheetId="13"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hidden="1">{#N/A,#N/A,FALSE,"Rsum";#N/A,#N/A,FALSE,"IS%";#N/A,#N/A,FALSE,"IS";#N/A,#N/A,FALSE,"COSsum";#N/A,#N/A,FALSE,"Warranty"}</definedName>
    <definedName name="wrn.Budget." localSheetId="14"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5"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hidden="1">{#N/A,#N/A,FALSE,"QSum";#N/A,#N/A,FALSE,"1Q";#N/A,#N/A,FALSE,"2Q";#N/A,#N/A,FALSE,"3Q";#N/A,#N/A,FALSE,"4Q";#N/A,#N/A,FALSE,"Mthly";#N/A,#N/A,FALSE,"Cur.vs.Prior"}</definedName>
    <definedName name="wrn.Budget._.Detail." localSheetId="14"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5"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llshit1." localSheetId="14"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5" hidden="1">{#N/A,#N/A,FALSE,"Sheet1";#N/A,#N/A,FALSE,"Summary";#N/A,#N/A,FALSE,"proj1";#N/A,#N/A,FALSE,"proj2"}</definedName>
    <definedName name="wrn.bullshit1." localSheetId="16" hidden="1">{#N/A,#N/A,FALSE,"Sheet1";#N/A,#N/A,FALSE,"Summary";#N/A,#N/A,FALSE,"proj1";#N/A,#N/A,FALSE,"proj2"}</definedName>
    <definedName name="wrn.bullshit1." localSheetId="13"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hidden="1">{#N/A,#N/A,FALSE,"Sheet1";#N/A,#N/A,FALSE,"Summary";#N/A,#N/A,FALSE,"proj1";#N/A,#N/A,FALSE,"proj2"}</definedName>
    <definedName name="wrn.Capacity._.Calculations._.for._.FM3." localSheetId="14"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5" hidden="1">{#N/A,#N/A,TRUE,"Report"}</definedName>
    <definedName name="wrn.Capacity._.Calculations._.for._.FM3." localSheetId="16" hidden="1">{#N/A,#N/A,TRUE,"Report"}</definedName>
    <definedName name="wrn.Capacity._.Calculations._.for._.FM3." localSheetId="13" hidden="1">{#N/A,#N/A,TRUE,"Report"}</definedName>
    <definedName name="wrn.Capacity._.Calculations._.for._.FM3." localSheetId="1" hidden="1">{#N/A,#N/A,TRUE,"Report"}</definedName>
    <definedName name="wrn.Capacity._.Calculations._.for._.FM3." localSheetId="0" hidden="1">{#N/A,#N/A,TRUE,"Report"}</definedName>
    <definedName name="wrn.Capacity._.Calculations._.for._.FM3." hidden="1">{#N/A,#N/A,TRUE,"Report"}</definedName>
    <definedName name="wrn.Combination." localSheetId="1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4"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5"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14"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5" hidden="1">{#N/A,#N/A,FALSE,"Combo-Ass ";#N/A,#N/A,FALSE,"Combo-IS";#N/A,#N/A,FALSE,"Combo-BS";#N/A,#N/A,FALSE,"Combo-CF"}</definedName>
    <definedName name="wrn.ComboState." localSheetId="16" hidden="1">{#N/A,#N/A,FALSE,"Combo-Ass ";#N/A,#N/A,FALSE,"Combo-IS";#N/A,#N/A,FALSE,"Combo-BS";#N/A,#N/A,FALSE,"Combo-CF"}</definedName>
    <definedName name="wrn.ComboState." localSheetId="13"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hidden="1">{#N/A,#N/A,FALSE,"Combo-Ass ";#N/A,#N/A,FALSE,"Combo-IS";#N/A,#N/A,FALSE,"Combo-BS";#N/A,#N/A,FALSE,"Combo-CF"}</definedName>
    <definedName name="wrn.compare." localSheetId="14"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5"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hidden="1">{"page1",#N/A,FALSE,"Temp";"page2",#N/A,FALSE,"Temp";"page3",#N/A,FALSE,"Temp";"page4",#N/A,FALSE,"Temp";"page5",#N/A,FALSE,"Temp";"page6",#N/A,FALSE,"Temp"}</definedName>
    <definedName name="wrn.compare.s" localSheetId="14"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5"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hidden="1">{"page1",#N/A,FALSE,"Temp";"page2",#N/A,FALSE,"Temp";"page3",#N/A,FALSE,"Temp";"page4",#N/A,FALSE,"Temp";"page5",#N/A,FALSE,"Temp";"page6",#N/A,FALSE,"Temp"}</definedName>
    <definedName name="wrn.Consolidated._.Statements." localSheetId="14"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5" hidden="1">{"view1",#N/A,FALSE,"EARN (US$)";"view1",#N/A,FALSE,"DASTBS (US$)";"view1",#N/A,FALSE,"DASTCF (US$)"}</definedName>
    <definedName name="wrn.Consolidated._.Statements." localSheetId="16" hidden="1">{"view1",#N/A,FALSE,"EARN (US$)";"view1",#N/A,FALSE,"DASTBS (US$)";"view1",#N/A,FALSE,"DASTCF (US$)"}</definedName>
    <definedName name="wrn.Consolidated._.Statements." localSheetId="13"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hidden="1">{"view1",#N/A,FALSE,"EARN (US$)";"view1",#N/A,FALSE,"DASTBS (US$)";"view1",#N/A,FALSE,"DASTCF (US$)"}</definedName>
    <definedName name="wrn.CORR." localSheetId="14" hidden="1">{"INCSTMT1",#N/A,FALSE,"COR";"INCSTMT2",#N/A,FALSE,"COR"}</definedName>
    <definedName name="wrn.CORR." localSheetId="9" hidden="1">{"INCSTMT1",#N/A,FALSE,"COR";"INCSTMT2",#N/A,FALSE,"COR"}</definedName>
    <definedName name="wrn.CORR." localSheetId="2" hidden="1">{"INCSTMT1",#N/A,FALSE,"COR";"INCSTMT2",#N/A,FALSE,"COR"}</definedName>
    <definedName name="wrn.CORR." localSheetId="15" hidden="1">{"INCSTMT1",#N/A,FALSE,"COR";"INCSTMT2",#N/A,FALSE,"COR"}</definedName>
    <definedName name="wrn.CORR." localSheetId="16" hidden="1">{"INCSTMT1",#N/A,FALSE,"COR";"INCSTMT2",#N/A,FALSE,"COR"}</definedName>
    <definedName name="wrn.CORR." localSheetId="13" hidden="1">{"INCSTMT1",#N/A,FALSE,"COR";"INCSTMT2",#N/A,FALSE,"COR"}</definedName>
    <definedName name="wrn.CORR." localSheetId="1" hidden="1">{"INCSTMT1",#N/A,FALSE,"COR";"INCSTMT2",#N/A,FALSE,"COR"}</definedName>
    <definedName name="wrn.CORR." localSheetId="0" hidden="1">{"INCSTMT1",#N/A,FALSE,"COR";"INCSTMT2",#N/A,FALSE,"COR"}</definedName>
    <definedName name="wrn.CORR." hidden="1">{"INCSTMT1",#N/A,FALSE,"COR";"INCSTMT2",#N/A,FALSE,"COR"}</definedName>
    <definedName name="wrn.cost." localSheetId="14"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5"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hidden="1">{#N/A,#N/A,FALSE,"TOTAL COSTS";#N/A,#N/A,FALSE,"Building";#N/A,#N/A,FALSE,"Software";#N/A,#N/A,FALSE,"EDP EXT";#N/A,#N/A,FALSE,"EDP INT";#N/A,#N/A,FALSE,"TRAINING";#N/A,#N/A,FALSE,"SPARES";#N/A,#N/A,FALSE,"TEST EXT";#N/A,#N/A,FALSE,"TEST INT";#N/A,#N/A,FALSE,"DEMO";#N/A,#N/A,FALSE,"OFFICE EXT";#N/A,#N/A,FALSE,"OFFICE INT";#N/A,#N/A,FALSE,"OTHER EXT"}</definedName>
    <definedName name="wrn.cotop." localSheetId="14" hidden="1">{"ReportTop",#N/A,FALSE,"report top"}</definedName>
    <definedName name="wrn.cotop." localSheetId="9" hidden="1">{"ReportTop",#N/A,FALSE,"report top"}</definedName>
    <definedName name="wrn.cotop." localSheetId="2" hidden="1">{"ReportTop",#N/A,FALSE,"report top"}</definedName>
    <definedName name="wrn.cotop." localSheetId="15" hidden="1">{"ReportTop",#N/A,FALSE,"report top"}</definedName>
    <definedName name="wrn.cotop." localSheetId="16" hidden="1">{"ReportTop",#N/A,FALSE,"report top"}</definedName>
    <definedName name="wrn.cotop." localSheetId="13" hidden="1">{"ReportTop",#N/A,FALSE,"report top"}</definedName>
    <definedName name="wrn.cotop." localSheetId="1" hidden="1">{"ReportTop",#N/A,FALSE,"report top"}</definedName>
    <definedName name="wrn.cotop." localSheetId="0" hidden="1">{"ReportTop",#N/A,FALSE,"report top"}</definedName>
    <definedName name="wrn.cotop." hidden="1">{"ReportTop",#N/A,FALSE,"report top"}</definedName>
    <definedName name="wrn.cotop._1" localSheetId="14" hidden="1">{"ReportTop",#N/A,FALSE,"report top"}</definedName>
    <definedName name="wrn.cotop._1" localSheetId="9" hidden="1">{"ReportTop",#N/A,FALSE,"report top"}</definedName>
    <definedName name="wrn.cotop._1" localSheetId="2" hidden="1">{"ReportTop",#N/A,FALSE,"report top"}</definedName>
    <definedName name="wrn.cotop._1" localSheetId="15" hidden="1">{"ReportTop",#N/A,FALSE,"report top"}</definedName>
    <definedName name="wrn.cotop._1" localSheetId="16" hidden="1">{"ReportTop",#N/A,FALSE,"report top"}</definedName>
    <definedName name="wrn.cotop._1" localSheetId="13" hidden="1">{"ReportTop",#N/A,FALSE,"report top"}</definedName>
    <definedName name="wrn.cotop._1" localSheetId="1" hidden="1">{"ReportTop",#N/A,FALSE,"report top"}</definedName>
    <definedName name="wrn.cotop._1" localSheetId="0" hidden="1">{"ReportTop",#N/A,FALSE,"report top"}</definedName>
    <definedName name="wrn.cotop._1" hidden="1">{"ReportTop",#N/A,FALSE,"report top"}</definedName>
    <definedName name="wrn.cotop._2" localSheetId="14" hidden="1">{"ReportTop",#N/A,FALSE,"report top"}</definedName>
    <definedName name="wrn.cotop._2" localSheetId="9" hidden="1">{"ReportTop",#N/A,FALSE,"report top"}</definedName>
    <definedName name="wrn.cotop._2" localSheetId="2" hidden="1">{"ReportTop",#N/A,FALSE,"report top"}</definedName>
    <definedName name="wrn.cotop._2" localSheetId="15" hidden="1">{"ReportTop",#N/A,FALSE,"report top"}</definedName>
    <definedName name="wrn.cotop._2" localSheetId="16" hidden="1">{"ReportTop",#N/A,FALSE,"report top"}</definedName>
    <definedName name="wrn.cotop._2" localSheetId="13" hidden="1">{"ReportTop",#N/A,FALSE,"report top"}</definedName>
    <definedName name="wrn.cotop._2" localSheetId="1" hidden="1">{"ReportTop",#N/A,FALSE,"report top"}</definedName>
    <definedName name="wrn.cotop._2" localSheetId="0" hidden="1">{"ReportTop",#N/A,FALSE,"report top"}</definedName>
    <definedName name="wrn.cotop._2" hidden="1">{"ReportTop",#N/A,FALSE,"report top"}</definedName>
    <definedName name="wrn.cotop._3" localSheetId="14" hidden="1">{"ReportTop",#N/A,FALSE,"report top"}</definedName>
    <definedName name="wrn.cotop._3" localSheetId="9" hidden="1">{"ReportTop",#N/A,FALSE,"report top"}</definedName>
    <definedName name="wrn.cotop._3" localSheetId="2" hidden="1">{"ReportTop",#N/A,FALSE,"report top"}</definedName>
    <definedName name="wrn.cotop._3" localSheetId="15" hidden="1">{"ReportTop",#N/A,FALSE,"report top"}</definedName>
    <definedName name="wrn.cotop._3" localSheetId="16" hidden="1">{"ReportTop",#N/A,FALSE,"report top"}</definedName>
    <definedName name="wrn.cotop._3" localSheetId="13" hidden="1">{"ReportTop",#N/A,FALSE,"report top"}</definedName>
    <definedName name="wrn.cotop._3" localSheetId="1" hidden="1">{"ReportTop",#N/A,FALSE,"report top"}</definedName>
    <definedName name="wrn.cotop._3" localSheetId="0" hidden="1">{"ReportTop",#N/A,FALSE,"report top"}</definedName>
    <definedName name="wrn.cotop._3" hidden="1">{"ReportTop",#N/A,FALSE,"report top"}</definedName>
    <definedName name="wrn.cotop._4" localSheetId="14" hidden="1">{"ReportTop",#N/A,FALSE,"report top"}</definedName>
    <definedName name="wrn.cotop._4" localSheetId="9" hidden="1">{"ReportTop",#N/A,FALSE,"report top"}</definedName>
    <definedName name="wrn.cotop._4" localSheetId="2" hidden="1">{"ReportTop",#N/A,FALSE,"report top"}</definedName>
    <definedName name="wrn.cotop._4" localSheetId="15" hidden="1">{"ReportTop",#N/A,FALSE,"report top"}</definedName>
    <definedName name="wrn.cotop._4" localSheetId="16" hidden="1">{"ReportTop",#N/A,FALSE,"report top"}</definedName>
    <definedName name="wrn.cotop._4" localSheetId="13" hidden="1">{"ReportTop",#N/A,FALSE,"report top"}</definedName>
    <definedName name="wrn.cotop._4" localSheetId="1" hidden="1">{"ReportTop",#N/A,FALSE,"report top"}</definedName>
    <definedName name="wrn.cotop._4" localSheetId="0" hidden="1">{"ReportTop",#N/A,FALSE,"report top"}</definedName>
    <definedName name="wrn.cotop._4" hidden="1">{"ReportTop",#N/A,FALSE,"report top"}</definedName>
    <definedName name="wrn.cotop._5" localSheetId="14" hidden="1">{"ReportTop",#N/A,FALSE,"report top"}</definedName>
    <definedName name="wrn.cotop._5" localSheetId="9" hidden="1">{"ReportTop",#N/A,FALSE,"report top"}</definedName>
    <definedName name="wrn.cotop._5" localSheetId="2" hidden="1">{"ReportTop",#N/A,FALSE,"report top"}</definedName>
    <definedName name="wrn.cotop._5" localSheetId="15" hidden="1">{"ReportTop",#N/A,FALSE,"report top"}</definedName>
    <definedName name="wrn.cotop._5" localSheetId="16" hidden="1">{"ReportTop",#N/A,FALSE,"report top"}</definedName>
    <definedName name="wrn.cotop._5" localSheetId="13" hidden="1">{"ReportTop",#N/A,FALSE,"report top"}</definedName>
    <definedName name="wrn.cotop._5" localSheetId="1" hidden="1">{"ReportTop",#N/A,FALSE,"report top"}</definedName>
    <definedName name="wrn.cotop._5" localSheetId="0" hidden="1">{"ReportTop",#N/A,FALSE,"report top"}</definedName>
    <definedName name="wrn.cotop._5" hidden="1">{"ReportTop",#N/A,FALSE,"report top"}</definedName>
    <definedName name="wrn.Covers." localSheetId="14"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5" hidden="1">{"view1",#N/A,FALSE,"MOTEARN";"view1",#N/A,FALSE,"Bal Sht";"view1",#N/A,FALSE,"Cash Flows"}</definedName>
    <definedName name="wrn.Covers." localSheetId="16" hidden="1">{"view1",#N/A,FALSE,"MOTEARN";"view1",#N/A,FALSE,"Bal Sht";"view1",#N/A,FALSE,"Cash Flows"}</definedName>
    <definedName name="wrn.Covers." localSheetId="13"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hidden="1">{"view1",#N/A,FALSE,"MOTEARN";"view1",#N/A,FALSE,"Bal Sht";"view1",#N/A,FALSE,"Cash Flows"}</definedName>
    <definedName name="wrn.cowboy." localSheetId="14"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5"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14"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5"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14"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5"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14"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5"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Depreciation." localSheetId="14"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5" hidden="1">{"GAAP Deprec",#N/A,TRUE,"Financials";"Tax Deprec",#N/A,TRUE,"Financials"}</definedName>
    <definedName name="wrn.Depreciation." localSheetId="16" hidden="1">{"GAAP Deprec",#N/A,TRUE,"Financials";"Tax Deprec",#N/A,TRUE,"Financials"}</definedName>
    <definedName name="wrn.Depreciation." localSheetId="13"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hidden="1">{"GAAP Deprec",#N/A,TRUE,"Financials";"Tax Deprec",#N/A,TRUE,"Financials"}</definedName>
    <definedName name="wrn.FC." localSheetId="14"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5" hidden="1">{"fc",#N/A,FALSE,"BS";"fc",#N/A,FALSE,"IS";"fc",#N/A,FALSE,"IS%";"fc",#N/A,FALSE,"CF";"fc",#N/A,FALSE,"Sum"}</definedName>
    <definedName name="wrn.FC." localSheetId="16" hidden="1">{"fc",#N/A,FALSE,"BS";"fc",#N/A,FALSE,"IS";"fc",#N/A,FALSE,"IS%";"fc",#N/A,FALSE,"CF";"fc",#N/A,FALSE,"Sum"}</definedName>
    <definedName name="wrn.FC." localSheetId="13"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hidden="1">{"fc",#N/A,FALSE,"BS";"fc",#N/A,FALSE,"IS";"fc",#N/A,FALSE,"IS%";"fc",#N/A,FALSE,"CF";"fc",#N/A,FALSE,"Sum"}</definedName>
    <definedName name="wrn.Filter." localSheetId="14"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5"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ncial._.Package." localSheetId="14"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5"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hidden="1">{#N/A,#N/A,FALSE,"ytdpl";#N/A,#N/A,FALSE,"assets";#N/A,#N/A,FALSE,"l&amp;oe";#N/A,#N/A,FALSE,"Cashflows";#N/A,#N/A,FALSE,"DebtCvnts";#N/A,#N/A,FALSE,"696pl"}</definedName>
    <definedName name="wrn.Financials." localSheetId="14"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5"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hidden="1">{"Inc Stmt",#N/A,TRUE,"Financials";"Common Size",#N/A,TRUE,"Financials";"BS Assets",#N/A,TRUE,"Financials";"BS Liabilities",#N/A,TRUE,"Financials";"Cash Flow Stmt",#N/A,TRUE,"Financials";"DCF",#N/A,TRUE,"Financials"}</definedName>
    <definedName name="wrn.First._.Grap._.on._.Things." localSheetId="14" hidden="1">{#N/A,#N/A,FALSE,"Overview"}</definedName>
    <definedName name="wrn.First._.Grap._.on._.Things." localSheetId="9" hidden="1">{#N/A,#N/A,FALSE,"Overview"}</definedName>
    <definedName name="wrn.First._.Grap._.on._.Things." localSheetId="2" hidden="1">{#N/A,#N/A,FALSE,"Overview"}</definedName>
    <definedName name="wrn.First._.Grap._.on._.Things." localSheetId="15" hidden="1">{#N/A,#N/A,FALSE,"Overview"}</definedName>
    <definedName name="wrn.First._.Grap._.on._.Things." localSheetId="16" hidden="1">{#N/A,#N/A,FALSE,"Overview"}</definedName>
    <definedName name="wrn.First._.Grap._.on._.Things." localSheetId="13" hidden="1">{#N/A,#N/A,FALSE,"Overview"}</definedName>
    <definedName name="wrn.First._.Grap._.on._.Things." localSheetId="1" hidden="1">{#N/A,#N/A,FALSE,"Overview"}</definedName>
    <definedName name="wrn.First._.Grap._.on._.Things." localSheetId="0" hidden="1">{#N/A,#N/A,FALSE,"Overview"}</definedName>
    <definedName name="wrn.First._.Grap._.on._.Things." hidden="1">{#N/A,#N/A,FALSE,"Overview"}</definedName>
    <definedName name="wrn.first2." localSheetId="14" hidden="1">{#N/A,#N/A,FALSE,"sum-don";#N/A,#N/A,FALSE,"inc-don"}</definedName>
    <definedName name="wrn.first2." localSheetId="9" hidden="1">{#N/A,#N/A,FALSE,"sum-don";#N/A,#N/A,FALSE,"inc-don"}</definedName>
    <definedName name="wrn.first2." localSheetId="2" hidden="1">{#N/A,#N/A,FALSE,"sum-don";#N/A,#N/A,FALSE,"inc-don"}</definedName>
    <definedName name="wrn.first2." localSheetId="15" hidden="1">{#N/A,#N/A,FALSE,"sum-don";#N/A,#N/A,FALSE,"inc-don"}</definedName>
    <definedName name="wrn.first2." localSheetId="16" hidden="1">{#N/A,#N/A,FALSE,"sum-don";#N/A,#N/A,FALSE,"inc-don"}</definedName>
    <definedName name="wrn.first2." localSheetId="13" hidden="1">{#N/A,#N/A,FALSE,"sum-don";#N/A,#N/A,FALSE,"inc-don"}</definedName>
    <definedName name="wrn.first2." localSheetId="1" hidden="1">{#N/A,#N/A,FALSE,"sum-don";#N/A,#N/A,FALSE,"inc-don"}</definedName>
    <definedName name="wrn.first2." localSheetId="0" hidden="1">{#N/A,#N/A,FALSE,"sum-don";#N/A,#N/A,FALSE,"inc-don"}</definedName>
    <definedName name="wrn.first2." hidden="1">{#N/A,#N/A,FALSE,"sum-don";#N/A,#N/A,FALSE,"inc-don"}</definedName>
    <definedName name="wrn.first3." localSheetId="14"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5" hidden="1">{#N/A,#N/A,FALSE,"Summary";#N/A,#N/A,FALSE,"proj1";#N/A,#N/A,FALSE,"proj2"}</definedName>
    <definedName name="wrn.first3." localSheetId="16" hidden="1">{#N/A,#N/A,FALSE,"Summary";#N/A,#N/A,FALSE,"proj1";#N/A,#N/A,FALSE,"proj2"}</definedName>
    <definedName name="wrn.first3." localSheetId="13"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hidden="1">{#N/A,#N/A,FALSE,"Summary";#N/A,#N/A,FALSE,"proj1";#N/A,#N/A,FALSE,"proj2"}</definedName>
    <definedName name="wrn.first4." localSheetId="14"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5" hidden="1">{#N/A,#N/A,FALSE,"Summary";#N/A,#N/A,FALSE,"proj1";#N/A,#N/A,FALSE,"proj2";#N/A,#N/A,FALSE,"DCF"}</definedName>
    <definedName name="wrn.first4." localSheetId="16" hidden="1">{#N/A,#N/A,FALSE,"Summary";#N/A,#N/A,FALSE,"proj1";#N/A,#N/A,FALSE,"proj2";#N/A,#N/A,FALSE,"DCF"}</definedName>
    <definedName name="wrn.first4." localSheetId="13"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hidden="1">{#N/A,#N/A,FALSE,"Summary";#N/A,#N/A,FALSE,"proj1";#N/A,#N/A,FALSE,"proj2";#N/A,#N/A,FALSE,"DCF"}</definedName>
    <definedName name="wrn.Five._.Year._.Projections." localSheetId="1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4"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5" hidden="1">{#N/A,#N/A,FALSE,"JKFLASH2";#N/A,#N/A,FALSE,"Page 4";#N/A,#N/A,FALSE,"page 3"}</definedName>
    <definedName name="wrn.Flash." localSheetId="16" hidden="1">{#N/A,#N/A,FALSE,"JKFLASH2";#N/A,#N/A,FALSE,"Page 4";#N/A,#N/A,FALSE,"page 3"}</definedName>
    <definedName name="wrn.Flash." localSheetId="13"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hidden="1">{#N/A,#N/A,FALSE,"JKFLASH2";#N/A,#N/A,FALSE,"Page 4";#N/A,#N/A,FALSE,"page 3"}</definedName>
    <definedName name="wrn.Full._.Report." localSheetId="14"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5"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hidden="1">{"Assumptions",#N/A,FALSE,"Sheet1";"Main Report",#N/A,FALSE,"Sheet1";"Results",#N/A,FALSE,"Sheet1";"Advances",#N/A,FALSE,"Sheet1"}</definedName>
    <definedName name="wrn.FY97SBP." localSheetId="14"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5" hidden="1">{#N/A,#N/A,FALSE,"FY97";#N/A,#N/A,FALSE,"FY98";#N/A,#N/A,FALSE,"FY99";#N/A,#N/A,FALSE,"FY00";#N/A,#N/A,FALSE,"FY01"}</definedName>
    <definedName name="wrn.FY97SBP." localSheetId="16" hidden="1">{#N/A,#N/A,FALSE,"FY97";#N/A,#N/A,FALSE,"FY98";#N/A,#N/A,FALSE,"FY99";#N/A,#N/A,FALSE,"FY00";#N/A,#N/A,FALSE,"FY01"}</definedName>
    <definedName name="wrn.FY97SBP." localSheetId="13"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hidden="1">{#N/A,#N/A,FALSE,"FY97";#N/A,#N/A,FALSE,"FY98";#N/A,#N/A,FALSE,"FY99";#N/A,#N/A,FALSE,"FY00";#N/A,#N/A,FALSE,"FY01"}</definedName>
    <definedName name="wrn.graphs." localSheetId="14"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5"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hidden="1">{"mkt cap",#N/A,FALSE,"Graph-market-cap";"price",#N/A,FALSE,"Graph-Price";"ebit",#N/A,FALSE,"Graph-EBIT-DA";"ebitda",#N/A,FALSE,"Graph-EBIT-DA"}</definedName>
    <definedName name="wrn.HEAT." localSheetId="14"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5"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hidden="1">{#N/A,#N/A,FALSE,"Heat";#N/A,#N/A,FALSE,"DCF";#N/A,#N/A,FALSE,"LBO";#N/A,#N/A,FALSE,"A";#N/A,#N/A,FALSE,"C";#N/A,#N/A,FALSE,"impd";#N/A,#N/A,FALSE,"Accr-Dilu"}</definedName>
    <definedName name="wrn.Hydraulic." localSheetId="1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4"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5"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nput._.and._.output." localSheetId="1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s." localSheetId="14"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5" hidden="1">{"Input1",#N/A,FALSE,"PF";"Input2",#N/A,FALSE,"PF";"Input3",#N/A,FALSE,"PF"}</definedName>
    <definedName name="wrn.Inputs." localSheetId="16" hidden="1">{"Input1",#N/A,FALSE,"PF";"Input2",#N/A,FALSE,"PF";"Input3",#N/A,FALSE,"PF"}</definedName>
    <definedName name="wrn.Inputs." localSheetId="13"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hidden="1">{"Input1",#N/A,FALSE,"PF";"Input2",#N/A,FALSE,"PF";"Input3",#N/A,FALSE,"PF"}</definedName>
    <definedName name="wrn.IPO._.Valuation." localSheetId="14"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5" hidden="1">{"assumptions",#N/A,FALSE,"Scenario 1";"valuation",#N/A,FALSE,"Scenario 1"}</definedName>
    <definedName name="wrn.IPO._.Valuation." localSheetId="16" hidden="1">{"assumptions",#N/A,FALSE,"Scenario 1";"valuation",#N/A,FALSE,"Scenario 1"}</definedName>
    <definedName name="wrn.IPO._.Valuation." localSheetId="13"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hidden="1">{"assumptions",#N/A,FALSE,"Scenario 1";"valuation",#N/A,FALSE,"Scenario 1"}</definedName>
    <definedName name="wrn.ipovalue." localSheetId="14"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5"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hidden="1">{#N/A,#N/A,FALSE,"puboff";#N/A,#N/A,FALSE,"valuation";#N/A,#N/A,FALSE,"finanalsis";#N/A,#N/A,FALSE,"split";#N/A,#N/A,FALSE,"ownership"}</definedName>
    <definedName name="wrn.ISCG._.model." localSheetId="14"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5"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Japan._.Data." localSheetId="14"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5"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hidden="1">{"Analysis1Q95",#N/A,FALSE,"Japan";"Analysis2Q95",#N/A,FALSE,"Japan";"Analysis1H95",#N/A,FALSE,"Japan";"Data",#N/A,FALSE,"Japan";"Margin Summary",#N/A,FALSE,"Japan";"Sales Summary",#N/A,FALSE,"Japan"}</definedName>
    <definedName name="wrn.JODM._.Graphs." localSheetId="14"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5"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14"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5"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2" localSheetId="14"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5"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14"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5"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14"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5"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14"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5"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ournal._.Entry." localSheetId="14"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5" hidden="1">{#N/A,#N/A,TRUE,"Header Data";#N/A,#N/A,TRUE,"Line Items"}</definedName>
    <definedName name="wrn.Journal._.Entry." localSheetId="16" hidden="1">{#N/A,#N/A,TRUE,"Header Data";#N/A,#N/A,TRUE,"Line Items"}</definedName>
    <definedName name="wrn.Journal._.Entry." localSheetId="13"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hidden="1">{#N/A,#N/A,TRUE,"Header Data";#N/A,#N/A,TRUE,"Line Items"}</definedName>
    <definedName name="wrn.LBO._.Summary." localSheetId="14" hidden="1">{"LBO Summary",#N/A,FALSE,"Summary"}</definedName>
    <definedName name="wrn.LBO._.Summary." localSheetId="9" hidden="1">{"LBO Summary",#N/A,FALSE,"Summary"}</definedName>
    <definedName name="wrn.LBO._.Summary." localSheetId="2" hidden="1">{"LBO Summary",#N/A,FALSE,"Summary"}</definedName>
    <definedName name="wrn.LBO._.Summary." localSheetId="15" hidden="1">{"LBO Summary",#N/A,FALSE,"Summary"}</definedName>
    <definedName name="wrn.LBO._.Summary." localSheetId="16" hidden="1">{"LBO Summary",#N/A,FALSE,"Summary"}</definedName>
    <definedName name="wrn.LBO._.Summary." localSheetId="13" hidden="1">{"LBO Summary",#N/A,FALSE,"Summary"}</definedName>
    <definedName name="wrn.LBO._.Summary." localSheetId="1" hidden="1">{"LBO Summary",#N/A,FALSE,"Summary"}</definedName>
    <definedName name="wrn.LBO._.Summary." localSheetId="0" hidden="1">{"LBO Summary",#N/A,FALSE,"Summary"}</definedName>
    <definedName name="wrn.LBO._.Summary." hidden="1">{"LBO Summary",#N/A,FALSE,"Summary"}</definedName>
    <definedName name="wrn.legal." localSheetId="14" hidden="1">{"long",#N/A,FALSE,"ESC"}</definedName>
    <definedName name="wrn.legal." localSheetId="9" hidden="1">{"long",#N/A,FALSE,"ESC"}</definedName>
    <definedName name="wrn.legal." localSheetId="2" hidden="1">{"long",#N/A,FALSE,"ESC"}</definedName>
    <definedName name="wrn.legal." localSheetId="15" hidden="1">{"long",#N/A,FALSE,"ESC"}</definedName>
    <definedName name="wrn.legal." localSheetId="16" hidden="1">{"long",#N/A,FALSE,"ESC"}</definedName>
    <definedName name="wrn.legal." localSheetId="13" hidden="1">{"long",#N/A,FALSE,"ESC"}</definedName>
    <definedName name="wrn.legal." localSheetId="1" hidden="1">{"long",#N/A,FALSE,"ESC"}</definedName>
    <definedName name="wrn.legal." localSheetId="0" hidden="1">{"long",#N/A,FALSE,"ESC"}</definedName>
    <definedName name="wrn.legal." hidden="1">{"long",#N/A,FALSE,"ESC"}</definedName>
    <definedName name="wrn.LOB." localSheetId="1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4"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5" hidden="1">{"Assumptions",#N/A,TRUE,"Assumptions";"Income",#N/A,TRUE,"Income";"Balance",#N/A,TRUE,"Balance"}</definedName>
    <definedName name="wrn.Maine." localSheetId="16" hidden="1">{"Assumptions",#N/A,TRUE,"Assumptions";"Income",#N/A,TRUE,"Income";"Balance",#N/A,TRUE,"Balance"}</definedName>
    <definedName name="wrn.Maine." localSheetId="13"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hidden="1">{"Assumptions",#N/A,TRUE,"Assumptions";"Income",#N/A,TRUE,"Income";"Balance",#N/A,TRUE,"Balance"}</definedName>
    <definedName name="wrn.Maine2." localSheetId="1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4"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5"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hidden="1">{#N/A,#N/A,FALSE,"IPO";#N/A,#N/A,FALSE,"DCF";#N/A,#N/A,FALSE,"LBO";#N/A,#N/A,FALSE,"MULT_VAL";#N/A,#N/A,FALSE,"Status Quo";#N/A,#N/A,FALSE,"Recap"}</definedName>
    <definedName name="wrn.MIE._.Summary." localSheetId="14"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5"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hidden="1">{#N/A,#N/A,FALSE,"MIE Total";#N/A,#N/A,FALSE,"Japan";#N/A,#N/A,FALSE,"North America";#N/A,#N/A,FALSE,"Asia";#N/A,#N/A,FALSE,"Europe"}</definedName>
    <definedName name="wrn.model." localSheetId="14"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5"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hidden="1">{"page1",#N/A,FALSE,"GIRLBO";"page2",#N/A,FALSE,"GIRLBO";"page3",#N/A,FALSE,"GIRLBO";"page4",#N/A,FALSE,"GIRLBO";"page5",#N/A,FALSE,"GIRLBO"}</definedName>
    <definedName name="wrn.Model._.Output." localSheetId="14"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5"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hidden="1">{#N/A,#N/A,FALSE,"Purchase_50_Stock";#N/A,#N/A,FALSE,"Purchase_All_Stock";"Summary",#N/A,FALSE,"PF";"Income Statement",#N/A,FALSE,"PF";"Earnings",#N/A,FALSE,"PF";"Balance Sheet",#N/A,FALSE,"PF"}</definedName>
    <definedName name="wrn.Munsell." localSheetId="1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4"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5" hidden="1">{#N/A,#N/A,TRUE,"TS";#N/A,#N/A,TRUE,"Combo";#N/A,#N/A,TRUE,"FAIR";#N/A,#N/A,TRUE,"RBC";#N/A,#N/A,TRUE,"xxxx"}</definedName>
    <definedName name="wrn.newest." localSheetId="16" hidden="1">{#N/A,#N/A,TRUE,"TS";#N/A,#N/A,TRUE,"Combo";#N/A,#N/A,TRUE,"FAIR";#N/A,#N/A,TRUE,"RBC";#N/A,#N/A,TRUE,"xxxx"}</definedName>
    <definedName name="wrn.newest." localSheetId="13"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hidden="1">{#N/A,#N/A,TRUE,"TS";#N/A,#N/A,TRUE,"Combo";#N/A,#N/A,TRUE,"FAIR";#N/A,#N/A,TRUE,"RBC";#N/A,#N/A,TRUE,"xxxx"}</definedName>
    <definedName name="wrn.No.._.America._.Data." localSheetId="14"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5" hidden="1">{"Data",#N/A,FALSE,"North America";"Sales Summary",#N/A,FALSE,"North America"}</definedName>
    <definedName name="wrn.No.._.America._.Data." localSheetId="16" hidden="1">{"Data",#N/A,FALSE,"North America";"Sales Summary",#N/A,FALSE,"North America"}</definedName>
    <definedName name="wrn.No.._.America._.Data." localSheetId="13"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hidden="1">{"Data",#N/A,FALSE,"North America";"Sales Summary",#N/A,FALSE,"North America"}</definedName>
    <definedName name="wrn.Operating._.Models." localSheetId="14"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5"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hidden="1">{#N/A,#N/A,TRUE,"Eastern Market";#N/A,#N/A,TRUE,"Western Market";#N/A,#N/A,TRUE,"Sulphur Services";#N/A,#N/A,TRUE,"Global Business";#N/A,#N/A,TRUE,"Incremental Overhead";#N/A,#N/A,TRUE,"Acquired Business"}</definedName>
    <definedName name="wrn.Operating._.Models._1" localSheetId="14"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5"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hidden="1">{#N/A,#N/A,TRUE,"Eastern Market";#N/A,#N/A,TRUE,"Western Market";#N/A,#N/A,TRUE,"Sulphur Services";#N/A,#N/A,TRUE,"Global Business";#N/A,#N/A,TRUE,"Incremental Overhead";#N/A,#N/A,TRUE,"Acquired Business"}</definedName>
    <definedName name="wrn.Operating._.Models._2" localSheetId="14"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5"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hidden="1">{#N/A,#N/A,TRUE,"Eastern Market";#N/A,#N/A,TRUE,"Western Market";#N/A,#N/A,TRUE,"Sulphur Services";#N/A,#N/A,TRUE,"Global Business";#N/A,#N/A,TRUE,"Incremental Overhead";#N/A,#N/A,TRUE,"Acquired Business"}</definedName>
    <definedName name="wrn.Operating._.Models._3" localSheetId="14"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5"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hidden="1">{#N/A,#N/A,TRUE,"Eastern Market";#N/A,#N/A,TRUE,"Western Market";#N/A,#N/A,TRUE,"Sulphur Services";#N/A,#N/A,TRUE,"Global Business";#N/A,#N/A,TRUE,"Incremental Overhead";#N/A,#N/A,TRUE,"Acquired Business"}</definedName>
    <definedName name="wrn.Operating._.Models._4" localSheetId="14"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5"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hidden="1">{#N/A,#N/A,TRUE,"Eastern Market";#N/A,#N/A,TRUE,"Western Market";#N/A,#N/A,TRUE,"Sulphur Services";#N/A,#N/A,TRUE,"Global Business";#N/A,#N/A,TRUE,"Incremental Overhead";#N/A,#N/A,TRUE,"Acquired Business"}</definedName>
    <definedName name="wrn.Operating._.Models._5" localSheetId="14"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5"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hidden="1">{#N/A,#N/A,TRUE,"Eastern Market";#N/A,#N/A,TRUE,"Western Market";#N/A,#N/A,TRUE,"Sulphur Services";#N/A,#N/A,TRUE,"Global Business";#N/A,#N/A,TRUE,"Incremental Overhead";#N/A,#N/A,TRUE,"Acquired Business"}</definedName>
    <definedName name="wrn.packer._.1." localSheetId="1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4"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5"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14"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5"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2" localSheetId="14"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5"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14"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5"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14"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5"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14"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5"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rint." localSheetId="14"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5" hidden="1">{"page1",#N/A,FALSE,"PF";"page2",#N/A,FALSE,"PF";"page3",#N/A,FALSE,"PF";"page4",#N/A,FALSE,"Bal_Sht"}</definedName>
    <definedName name="wrn.print." localSheetId="16" hidden="1">{"page1",#N/A,FALSE,"PF";"page2",#N/A,FALSE,"PF";"page3",#N/A,FALSE,"PF";"page4",#N/A,FALSE,"Bal_Sht"}</definedName>
    <definedName name="wrn.print." localSheetId="13"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hidden="1">{"page1",#N/A,FALSE,"PF";"page2",#N/A,FALSE,"PF";"page3",#N/A,FALSE,"PF";"page4",#N/A,FALSE,"Bal_Sht"}</definedName>
    <definedName name="wrn.Print._.All._.Pages." localSheetId="14"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graphs." localSheetId="14"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5"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14"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5"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2" localSheetId="14"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5"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graphs._3" localSheetId="14"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5"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hidden="1">{"cap_structure",#N/A,FALSE,"Graph-Mkt Cap";"price",#N/A,FALSE,"Graph-Price";"ebit",#N/A,FALSE,"Graph-EBITDA";"ebitda",#N/A,FALSE,"Graph-EBITDA"}</definedName>
    <definedName name="wrn.print._.graphs._4" localSheetId="14"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5"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hidden="1">{"cap_structure",#N/A,FALSE,"Graph-Mkt Cap";"price",#N/A,FALSE,"Graph-Price";"ebit",#N/A,FALSE,"Graph-EBITDA";"ebitda",#N/A,FALSE,"Graph-EBITDA"}</definedName>
    <definedName name="wrn.print._.graphs._5" localSheetId="14"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5"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hidden="1">{"cap_structure",#N/A,FALSE,"Graph-Mkt Cap";"price",#N/A,FALSE,"Graph-Price";"ebit",#N/A,FALSE,"Graph-EBITDA";"ebitda",#N/A,FALSE,"Graph-EBITDA"}</definedName>
    <definedName name="wrn.Print._.LBO._.Model."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4"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5"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hidden="1">{"Summary",#N/A,TRUE,"Model";"Returns I",#N/A,TRUE,"Model";"BS - Open",#N/A,TRUE,"Model";"Assumptions",#N/A,TRUE,"Model";"IS",#N/A,TRUE,"Model";"BS",#N/A,TRUE,"Model";"CF",#N/A,TRUE,"Model";"Debt",#N/A,TRUE,"Model";"Debt / Tax",#N/A,TRUE,"Model";"Returns II",#N/A,TRUE,"Model"}</definedName>
    <definedName name="wrn.Print._.Model._1" localSheetId="14"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5"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hidden="1">{"Summary",#N/A,TRUE,"Model";"Returns I",#N/A,TRUE,"Model";"BS - Open",#N/A,TRUE,"Model";"Assumptions",#N/A,TRUE,"Model";"IS",#N/A,TRUE,"Model";"BS",#N/A,TRUE,"Model";"CF",#N/A,TRUE,"Model";"Debt",#N/A,TRUE,"Model";"Debt / Tax",#N/A,TRUE,"Model";"Returns II",#N/A,TRUE,"Model"}</definedName>
    <definedName name="wrn.Print._.Model._2" localSheetId="14"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5"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hidden="1">{"Summary",#N/A,TRUE,"Model";"Returns I",#N/A,TRUE,"Model";"BS - Open",#N/A,TRUE,"Model";"Assumptions",#N/A,TRUE,"Model";"IS",#N/A,TRUE,"Model";"BS",#N/A,TRUE,"Model";"CF",#N/A,TRUE,"Model";"Debt",#N/A,TRUE,"Model";"Debt / Tax",#N/A,TRUE,"Model";"Returns II",#N/A,TRUE,"Model"}</definedName>
    <definedName name="wrn.Print._.Model._3" localSheetId="14"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5"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hidden="1">{"Summary",#N/A,TRUE,"Model";"Returns I",#N/A,TRUE,"Model";"BS - Open",#N/A,TRUE,"Model";"Assumptions",#N/A,TRUE,"Model";"IS",#N/A,TRUE,"Model";"BS",#N/A,TRUE,"Model";"CF",#N/A,TRUE,"Model";"Debt",#N/A,TRUE,"Model";"Debt / Tax",#N/A,TRUE,"Model";"Returns II",#N/A,TRUE,"Model"}</definedName>
    <definedName name="wrn.Print._.Model._4" localSheetId="14"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5"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hidden="1">{"Summary",#N/A,TRUE,"Model";"Returns I",#N/A,TRUE,"Model";"BS - Open",#N/A,TRUE,"Model";"Assumptions",#N/A,TRUE,"Model";"IS",#N/A,TRUE,"Model";"BS",#N/A,TRUE,"Model";"CF",#N/A,TRUE,"Model";"Debt",#N/A,TRUE,"Model";"Debt / Tax",#N/A,TRUE,"Model";"Returns II",#N/A,TRUE,"Model"}</definedName>
    <definedName name="wrn.Print._.Model._5" localSheetId="14"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5"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hidden="1">{"Summary",#N/A,TRUE,"Model";"Returns I",#N/A,TRUE,"Model";"BS - Open",#N/A,TRUE,"Model";"Assumptions",#N/A,TRUE,"Model";"IS",#N/A,TRUE,"Model";"BS",#N/A,TRUE,"Model";"CF",#N/A,TRUE,"Model";"Debt",#N/A,TRUE,"Model";"Debt / Tax",#N/A,TRUE,"Model";"Returns II",#N/A,TRUE,"Model"}</definedName>
    <definedName name="wrn.print._.raw._.data._.entry." localSheetId="14"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5" hidden="1">{"inputs raw data",#N/A,TRUE,"INPUT"}</definedName>
    <definedName name="wrn.print._.raw._.data._.entry." localSheetId="16" hidden="1">{"inputs raw data",#N/A,TRUE,"INPUT"}</definedName>
    <definedName name="wrn.print._.raw._.data._.entry." localSheetId="13"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hidden="1">{"inputs raw data",#N/A,TRUE,"INPUT"}</definedName>
    <definedName name="wrn.print._.raw._.data._.entry._1" localSheetId="14"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5" hidden="1">{"inputs raw data",#N/A,TRUE,"INPUT"}</definedName>
    <definedName name="wrn.print._.raw._.data._.entry._1" localSheetId="16" hidden="1">{"inputs raw data",#N/A,TRUE,"INPUT"}</definedName>
    <definedName name="wrn.print._.raw._.data._.entry._1" localSheetId="13"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hidden="1">{"inputs raw data",#N/A,TRUE,"INPUT"}</definedName>
    <definedName name="wrn.print._.raw._.data._.entry._2" localSheetId="14"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5" hidden="1">{"inputs raw data",#N/A,TRUE,"INPUT"}</definedName>
    <definedName name="wrn.print._.raw._.data._.entry._2" localSheetId="16" hidden="1">{"inputs raw data",#N/A,TRUE,"INPUT"}</definedName>
    <definedName name="wrn.print._.raw._.data._.entry._2" localSheetId="13"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hidden="1">{"inputs raw data",#N/A,TRUE,"INPUT"}</definedName>
    <definedName name="wrn.print._.raw._.data._.entry._3" localSheetId="14"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5" hidden="1">{"inputs raw data",#N/A,TRUE,"INPUT"}</definedName>
    <definedName name="wrn.print._.raw._.data._.entry._3" localSheetId="16" hidden="1">{"inputs raw data",#N/A,TRUE,"INPUT"}</definedName>
    <definedName name="wrn.print._.raw._.data._.entry._3" localSheetId="13"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hidden="1">{"inputs raw data",#N/A,TRUE,"INPUT"}</definedName>
    <definedName name="wrn.print._.raw._.data._.entry._4" localSheetId="14"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5" hidden="1">{"inputs raw data",#N/A,TRUE,"INPUT"}</definedName>
    <definedName name="wrn.print._.raw._.data._.entry._4" localSheetId="16" hidden="1">{"inputs raw data",#N/A,TRUE,"INPUT"}</definedName>
    <definedName name="wrn.print._.raw._.data._.entry._4" localSheetId="13"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hidden="1">{"inputs raw data",#N/A,TRUE,"INPUT"}</definedName>
    <definedName name="wrn.print._.raw._.data._.entry._5" localSheetId="14"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5" hidden="1">{"inputs raw data",#N/A,TRUE,"INPUT"}</definedName>
    <definedName name="wrn.print._.raw._.data._.entry._5" localSheetId="16" hidden="1">{"inputs raw data",#N/A,TRUE,"INPUT"}</definedName>
    <definedName name="wrn.print._.raw._.data._.entry._5" localSheetId="13"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hidden="1">{"inputs raw data",#N/A,TRUE,"INPUT"}</definedName>
    <definedName name="wrn.print._.summary._.sheets." localSheetId="14"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5" hidden="1">{"summary1",#N/A,TRUE,"Comps";"summary2",#N/A,TRUE,"Comps";"summary3",#N/A,TRUE,"Comps"}</definedName>
    <definedName name="wrn.print._.summary._.sheets." localSheetId="16" hidden="1">{"summary1",#N/A,TRUE,"Comps";"summary2",#N/A,TRUE,"Comps";"summary3",#N/A,TRUE,"Comps"}</definedName>
    <definedName name="wrn.print._.summary._.sheets." localSheetId="13"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hidden="1">{"summary1",#N/A,TRUE,"Comps";"summary2",#N/A,TRUE,"Comps";"summary3",#N/A,TRUE,"Comps"}</definedName>
    <definedName name="wrn.print._.summary._.sheets._1" localSheetId="14"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5" hidden="1">{"summary1",#N/A,TRUE,"Comps";"summary2",#N/A,TRUE,"Comps";"summary3",#N/A,TRUE,"Comps"}</definedName>
    <definedName name="wrn.print._.summary._.sheets._1" localSheetId="16" hidden="1">{"summary1",#N/A,TRUE,"Comps";"summary2",#N/A,TRUE,"Comps";"summary3",#N/A,TRUE,"Comps"}</definedName>
    <definedName name="wrn.print._.summary._.sheets._1" localSheetId="13"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hidden="1">{"summary1",#N/A,TRUE,"Comps";"summary2",#N/A,TRUE,"Comps";"summary3",#N/A,TRUE,"Comps"}</definedName>
    <definedName name="wrn.print._.summary._.sheets._2" localSheetId="14"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5" hidden="1">{"summary1",#N/A,TRUE,"Comps";"summary2",#N/A,TRUE,"Comps";"summary3",#N/A,TRUE,"Comps"}</definedName>
    <definedName name="wrn.print._.summary._.sheets._2" localSheetId="16" hidden="1">{"summary1",#N/A,TRUE,"Comps";"summary2",#N/A,TRUE,"Comps";"summary3",#N/A,TRUE,"Comps"}</definedName>
    <definedName name="wrn.print._.summary._.sheets._2" localSheetId="13"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hidden="1">{"summary1",#N/A,TRUE,"Comps";"summary2",#N/A,TRUE,"Comps";"summary3",#N/A,TRUE,"Comps"}</definedName>
    <definedName name="wrn.print._.summary._.sheets._3" localSheetId="14"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5" hidden="1">{"summary1",#N/A,TRUE,"Comps";"summary2",#N/A,TRUE,"Comps";"summary3",#N/A,TRUE,"Comps"}</definedName>
    <definedName name="wrn.print._.summary._.sheets._3" localSheetId="16" hidden="1">{"summary1",#N/A,TRUE,"Comps";"summary2",#N/A,TRUE,"Comps";"summary3",#N/A,TRUE,"Comps"}</definedName>
    <definedName name="wrn.print._.summary._.sheets._3" localSheetId="13"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hidden="1">{"summary1",#N/A,TRUE,"Comps";"summary2",#N/A,TRUE,"Comps";"summary3",#N/A,TRUE,"Comps"}</definedName>
    <definedName name="wrn.print._.summary._.sheets._4" localSheetId="14"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5" hidden="1">{"summary1",#N/A,TRUE,"Comps";"summary2",#N/A,TRUE,"Comps";"summary3",#N/A,TRUE,"Comps"}</definedName>
    <definedName name="wrn.print._.summary._.sheets._4" localSheetId="16" hidden="1">{"summary1",#N/A,TRUE,"Comps";"summary2",#N/A,TRUE,"Comps";"summary3",#N/A,TRUE,"Comps"}</definedName>
    <definedName name="wrn.print._.summary._.sheets._4" localSheetId="13"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hidden="1">{"summary1",#N/A,TRUE,"Comps";"summary2",#N/A,TRUE,"Comps";"summary3",#N/A,TRUE,"Comps"}</definedName>
    <definedName name="wrn.print._.summary._.sheets._5" localSheetId="14"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5" hidden="1">{"summary1",#N/A,TRUE,"Comps";"summary2",#N/A,TRUE,"Comps";"summary3",#N/A,TRUE,"Comps"}</definedName>
    <definedName name="wrn.print._.summary._.sheets._5" localSheetId="16" hidden="1">{"summary1",#N/A,TRUE,"Comps";"summary2",#N/A,TRUE,"Comps";"summary3",#N/A,TRUE,"Comps"}</definedName>
    <definedName name="wrn.print._.summary._.sheets._5" localSheetId="13"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hidden="1">{"summary1",#N/A,TRUE,"Comps";"summary2",#N/A,TRUE,"Comps";"summary3",#N/A,TRUE,"Comps"}</definedName>
    <definedName name="wrn.PRINT1." localSheetId="14"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5" hidden="1">{"page1",#N/A,FALSE,"PF";"page2",#N/A,FALSE,"PF";"page3",#N/A,FALSE,"PF";"page4",#N/A,FALSE,"Bal_Sht"}</definedName>
    <definedName name="wrn.PRINT1." localSheetId="16" hidden="1">{"page1",#N/A,FALSE,"PF";"page2",#N/A,FALSE,"PF";"page3",#N/A,FALSE,"PF";"page4",#N/A,FALSE,"Bal_Sht"}</definedName>
    <definedName name="wrn.PRINT1." localSheetId="13"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hidden="1">{"page1",#N/A,FALSE,"PF";"page2",#N/A,FALSE,"PF";"page3",#N/A,FALSE,"PF";"page4",#N/A,FALSE,"Bal_Sht"}</definedName>
    <definedName name="wrn.print2." localSheetId="14"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5" hidden="1">{"page1",#N/A,FALSE,"PF";"page2",#N/A,FALSE,"PF";"page3",#N/A,FALSE,"PF";"page4",#N/A,FALSE,"Bal_Sht"}</definedName>
    <definedName name="wrn.print2." localSheetId="16" hidden="1">{"page1",#N/A,FALSE,"PF";"page2",#N/A,FALSE,"PF";"page3",#N/A,FALSE,"PF";"page4",#N/A,FALSE,"Bal_Sht"}</definedName>
    <definedName name="wrn.print2." localSheetId="13"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hidden="1">{"page1",#N/A,FALSE,"PF";"page2",#N/A,FALSE,"PF";"page3",#N/A,FALSE,"PF";"page4",#N/A,FALSE,"Bal_Sht"}</definedName>
    <definedName name="wrn.print3." localSheetId="14"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5" hidden="1">{"page1",#N/A,FALSE,"PF";"page2",#N/A,FALSE,"PF";"page3",#N/A,FALSE,"PF";"page4",#N/A,FALSE,"Bal_Sht"}</definedName>
    <definedName name="wrn.print3." localSheetId="16" hidden="1">{"page1",#N/A,FALSE,"PF";"page2",#N/A,FALSE,"PF";"page3",#N/A,FALSE,"PF";"page4",#N/A,FALSE,"Bal_Sht"}</definedName>
    <definedName name="wrn.print3." localSheetId="13"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hidden="1">{"page1",#N/A,FALSE,"PF";"page2",#N/A,FALSE,"PF";"page3",#N/A,FALSE,"PF";"page4",#N/A,FALSE,"Bal_Sht"}</definedName>
    <definedName name="wrn.Pump." localSheetId="14"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5"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14"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5" hidden="1">{"Professional Service Summary",#N/A,FALSE,"Q3 Prof Serv"}</definedName>
    <definedName name="wrn.Q3._.Prof._.Serv._.Summary." localSheetId="16" hidden="1">{"Professional Service Summary",#N/A,FALSE,"Q3 Prof Serv"}</definedName>
    <definedName name="wrn.Q3._.Prof._.Serv._.Summary." localSheetId="13"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hidden="1">{"Professional Service Summary",#N/A,FALSE,"Q3 Prof Serv"}</definedName>
    <definedName name="wrn.Q3._.Professional._.service._.detail." localSheetId="14"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5" hidden="1">{"Professional Service Detail",#N/A,FALSE,"Q3 Prof Serv"}</definedName>
    <definedName name="wrn.Q3._.Professional._.service._.detail." localSheetId="16" hidden="1">{"Professional Service Detail",#N/A,FALSE,"Q3 Prof Serv"}</definedName>
    <definedName name="wrn.Q3._.Professional._.service._.detail." localSheetId="13"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hidden="1">{"Professional Service Detail",#N/A,FALSE,"Q3 Prof Serv"}</definedName>
    <definedName name="wrn.RELEVANTSHEETS." localSheetId="14"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5" hidden="1">{#N/A,#N/A,FALSE,"AD_Purch";#N/A,#N/A,FALSE,"Projections";#N/A,#N/A,FALSE,"DCF";#N/A,#N/A,FALSE,"Mkt Val"}</definedName>
    <definedName name="wrn.RELEVANTSHEETS." localSheetId="16" hidden="1">{#N/A,#N/A,FALSE,"AD_Purch";#N/A,#N/A,FALSE,"Projections";#N/A,#N/A,FALSE,"DCF";#N/A,#N/A,FALSE,"Mkt Val"}</definedName>
    <definedName name="wrn.RELEVANTSHEETS." localSheetId="13"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hidden="1">{#N/A,#N/A,FALSE,"AD_Purch";#N/A,#N/A,FALSE,"Projections";#N/A,#N/A,FALSE,"DCF";#N/A,#N/A,FALSE,"Mkt Val"}</definedName>
    <definedName name="wrn.report" localSheetId="1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4"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5" hidden="1">{"RptRY",#N/A,FALSE,"CDGy";"RptRQ",#N/A,FALSE,"CDGq";"RptRM",#N/A,FALSE,"CDGm"}</definedName>
    <definedName name="wrn.Restricted._.Rpts." localSheetId="16" hidden="1">{"RptRY",#N/A,FALSE,"CDGy";"RptRQ",#N/A,FALSE,"CDGq";"RptRM",#N/A,FALSE,"CDGm"}</definedName>
    <definedName name="wrn.Restricted._.Rpts." localSheetId="13"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hidden="1">{"RptRY",#N/A,FALSE,"CDGy";"RptRQ",#N/A,FALSE,"CDGq";"RptRM",#N/A,FALSE,"CDGm"}</definedName>
    <definedName name="wrn.Restricted._.Rpts._1" localSheetId="14"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5" hidden="1">{"RptRY",#N/A,FALSE,"CDGy";"RptRQ",#N/A,FALSE,"CDGq";"RptRM",#N/A,FALSE,"CDGm"}</definedName>
    <definedName name="wrn.Restricted._.Rpts._1" localSheetId="16" hidden="1">{"RptRY",#N/A,FALSE,"CDGy";"RptRQ",#N/A,FALSE,"CDGq";"RptRM",#N/A,FALSE,"CDGm"}</definedName>
    <definedName name="wrn.Restricted._.Rpts._1" localSheetId="13"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hidden="1">{"RptRY",#N/A,FALSE,"CDGy";"RptRQ",#N/A,FALSE,"CDGq";"RptRM",#N/A,FALSE,"CDGm"}</definedName>
    <definedName name="wrn.Restricted._.Rpts._2" localSheetId="14"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5" hidden="1">{"RptRY",#N/A,FALSE,"CDGy";"RptRQ",#N/A,FALSE,"CDGq";"RptRM",#N/A,FALSE,"CDGm"}</definedName>
    <definedName name="wrn.Restricted._.Rpts._2" localSheetId="16" hidden="1">{"RptRY",#N/A,FALSE,"CDGy";"RptRQ",#N/A,FALSE,"CDGq";"RptRM",#N/A,FALSE,"CDGm"}</definedName>
    <definedName name="wrn.Restricted._.Rpts._2" localSheetId="13"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hidden="1">{"RptRY",#N/A,FALSE,"CDGy";"RptRQ",#N/A,FALSE,"CDGq";"RptRM",#N/A,FALSE,"CDGm"}</definedName>
    <definedName name="wrn.Restricted._.Rpts._3" localSheetId="14"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5" hidden="1">{"RptRY",#N/A,FALSE,"CDGy";"RptRQ",#N/A,FALSE,"CDGq";"RptRM",#N/A,FALSE,"CDGm"}</definedName>
    <definedName name="wrn.Restricted._.Rpts._3" localSheetId="16" hidden="1">{"RptRY",#N/A,FALSE,"CDGy";"RptRQ",#N/A,FALSE,"CDGq";"RptRM",#N/A,FALSE,"CDGm"}</definedName>
    <definedName name="wrn.Restricted._.Rpts._3" localSheetId="13"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hidden="1">{"RptRY",#N/A,FALSE,"CDGy";"RptRQ",#N/A,FALSE,"CDGq";"RptRM",#N/A,FALSE,"CDGm"}</definedName>
    <definedName name="wrn.Restricted._.Rpts._4" localSheetId="14"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5" hidden="1">{"RptRY",#N/A,FALSE,"CDGy";"RptRQ",#N/A,FALSE,"CDGq";"RptRM",#N/A,FALSE,"CDGm"}</definedName>
    <definedName name="wrn.Restricted._.Rpts._4" localSheetId="16" hidden="1">{"RptRY",#N/A,FALSE,"CDGy";"RptRQ",#N/A,FALSE,"CDGq";"RptRM",#N/A,FALSE,"CDGm"}</definedName>
    <definedName name="wrn.Restricted._.Rpts._4" localSheetId="13"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hidden="1">{"RptRY",#N/A,FALSE,"CDGy";"RptRQ",#N/A,FALSE,"CDGq";"RptRM",#N/A,FALSE,"CDGm"}</definedName>
    <definedName name="wrn.Restricted._.Rpts._5" localSheetId="14"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5" hidden="1">{"RptRY",#N/A,FALSE,"CDGy";"RptRQ",#N/A,FALSE,"CDGq";"RptRM",#N/A,FALSE,"CDGm"}</definedName>
    <definedName name="wrn.Restricted._.Rpts._5" localSheetId="16" hidden="1">{"RptRY",#N/A,FALSE,"CDGy";"RptRQ",#N/A,FALSE,"CDGq";"RptRM",#N/A,FALSE,"CDGm"}</definedName>
    <definedName name="wrn.Restricted._.Rpts._5" localSheetId="13"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hidden="1">{"RptRY",#N/A,FALSE,"CDGy";"RptRQ",#N/A,FALSE,"CDGq";"RptRM",#N/A,FALSE,"CDGm"}</definedName>
    <definedName name="wrn.Segments." localSheetId="14"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5"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14"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5" hidden="1">{"sens1\",#N/A,FALSE,"PF";"sens2",#N/A,FALSE,"PF";"sens3",#N/A,FALSE,"PF";"sens4",#N/A,FALSE,"PF"}</definedName>
    <definedName name="wrn.sens." localSheetId="16" hidden="1">{"sens1\",#N/A,FALSE,"PF";"sens2",#N/A,FALSE,"PF";"sens3",#N/A,FALSE,"PF";"sens4",#N/A,FALSE,"PF"}</definedName>
    <definedName name="wrn.sens." localSheetId="13"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hidden="1">{"sens1\",#N/A,FALSE,"PF";"sens2",#N/A,FALSE,"PF";"sens3",#N/A,FALSE,"PF";"sens4",#N/A,FALSE,"PF"}</definedName>
    <definedName name="wrn.sens3." localSheetId="14"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5" hidden="1">{"sens1\",#N/A,FALSE,"PF";"sens2",#N/A,FALSE,"PF";"sens3",#N/A,FALSE,"PF";"sens4",#N/A,FALSE,"PF"}</definedName>
    <definedName name="wrn.sens3." localSheetId="16" hidden="1">{"sens1\",#N/A,FALSE,"PF";"sens2",#N/A,FALSE,"PF";"sens3",#N/A,FALSE,"PF";"sens4",#N/A,FALSE,"PF"}</definedName>
    <definedName name="wrn.sens3." localSheetId="13"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hidden="1">{"sens1\",#N/A,FALSE,"PF";"sens2",#N/A,FALSE,"PF";"sens3",#N/A,FALSE,"PF";"sens4",#N/A,FALSE,"PF"}</definedName>
    <definedName name="wrn.Tables." localSheetId="14"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5" hidden="1">{"view1",#N/A,FALSE,"Tables";"view2",#N/A,FALSE,"Tables";"view3",#N/A,FALSE,"Tables"}</definedName>
    <definedName name="wrn.Tables." localSheetId="16" hidden="1">{"view1",#N/A,FALSE,"Tables";"view2",#N/A,FALSE,"Tables";"view3",#N/A,FALSE,"Tables"}</definedName>
    <definedName name="wrn.Tables." localSheetId="13"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hidden="1">{"view1",#N/A,FALSE,"Tables";"view2",#N/A,FALSE,"Tables";"view3",#N/A,FALSE,"Tables"}</definedName>
    <definedName name="wrn.Target." localSheetId="1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4"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5"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14"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5" hidden="1">{#N/A,#N/A,FALSE,"Tar-Ass";#N/A,#N/A,FALSE,"Tar-IS";#N/A,#N/A,FALSE,"Tar-BS";#N/A,#N/A,FALSE,"Tar-Adg BS";#N/A,#N/A,FALSE,"Tar-CF"}</definedName>
    <definedName name="wrn.TargetState." localSheetId="16" hidden="1">{#N/A,#N/A,FALSE,"Tar-Ass";#N/A,#N/A,FALSE,"Tar-IS";#N/A,#N/A,FALSE,"Tar-BS";#N/A,#N/A,FALSE,"Tar-Adg BS";#N/A,#N/A,FALSE,"Tar-CF"}</definedName>
    <definedName name="wrn.TargetState." localSheetId="13"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hidden="1">{#N/A,#N/A,FALSE,"Tar-Ass";#N/A,#N/A,FALSE,"Tar-IS";#N/A,#N/A,FALSE,"Tar-BS";#N/A,#N/A,FALSE,"Tar-Adg BS";#N/A,#N/A,FALSE,"Tar-CF"}</definedName>
    <definedName name="wrn.TargetVal." localSheetId="14"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5"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xes." localSheetId="14"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5"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hidden="1">{"Def Tax Long",#N/A,TRUE,"Financials";"Def Tax Short",#N/A,TRUE,"Financials";"Cons Tax Sched",#N/A,TRUE,"Financials"}</definedName>
    <definedName name="wrn.TOOL." localSheetId="1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4"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5"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4"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5" hidden="1">{#N/A,#N/A,TRUE,"TransPrcd 1";#N/A,#N/A,TRUE,"TransPrcd 2";#N/A,#N/A,TRUE,"TransPrcd 3"}</definedName>
    <definedName name="wrn.TransPrcd_123." localSheetId="16" hidden="1">{#N/A,#N/A,TRUE,"TransPrcd 1";#N/A,#N/A,TRUE,"TransPrcd 2";#N/A,#N/A,TRUE,"TransPrcd 3"}</definedName>
    <definedName name="wrn.TransPrcd_123." localSheetId="13"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hidden="1">{#N/A,#N/A,TRUE,"TransPrcd 1";#N/A,#N/A,TRUE,"TransPrcd 2";#N/A,#N/A,TRUE,"TransPrcd 3"}</definedName>
    <definedName name="wrn.TRIALS." localSheetId="14"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5" hidden="1">{#N/A,#N/A,FALSE,"exp-tr";#N/A,#N/A,FALSE,"696PL-TR";#N/A,#N/A,FALSE,"696bs-tr"}</definedName>
    <definedName name="wrn.TRIALS." localSheetId="16" hidden="1">{#N/A,#N/A,FALSE,"exp-tr";#N/A,#N/A,FALSE,"696PL-TR";#N/A,#N/A,FALSE,"696bs-tr"}</definedName>
    <definedName name="wrn.TRIALS." localSheetId="13"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hidden="1">{#N/A,#N/A,FALSE,"exp-tr";#N/A,#N/A,FALSE,"696PL-TR";#N/A,#N/A,FALSE,"696bs-tr"}</definedName>
    <definedName name="wrn.Universe." localSheetId="14"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5"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hidden="1">{"View_6",#N/A,FALSE,"Mix-Int-R&amp;D";"View_4",#N/A,FALSE,"Margins";"View_5",#N/A,FALSE,"Ratios";"View_3",#N/A,FALSE,"Mix";"View_2",#N/A,FALSE,"FV-EBITDA";"View_1",#N/A,FALSE,"EPS"}</definedName>
    <definedName name="wrn.upstairs." localSheetId="14"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5" hidden="1">{"histincome",#N/A,FALSE,"hyfins";"closing balance",#N/A,FALSE,"hyfins"}</definedName>
    <definedName name="wrn.upstairs." localSheetId="16" hidden="1">{"histincome",#N/A,FALSE,"hyfins";"closing balance",#N/A,FALSE,"hyfins"}</definedName>
    <definedName name="wrn.upstairs." localSheetId="13"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hidden="1">{"histincome",#N/A,FALSE,"hyfins";"closing balance",#N/A,FALSE,"hyfins"}</definedName>
    <definedName name="wrn.VALUATION." localSheetId="14"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5" hidden="1">{#N/A,#N/A,FALSE,"Pooling";#N/A,#N/A,FALSE,"income";#N/A,#N/A,FALSE,"valuation"}</definedName>
    <definedName name="wrn.VALUATION." localSheetId="16" hidden="1">{#N/A,#N/A,FALSE,"Pooling";#N/A,#N/A,FALSE,"income";#N/A,#N/A,FALSE,"valuation"}</definedName>
    <definedName name="wrn.VALUATION." localSheetId="13"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hidden="1">{#N/A,#N/A,FALSE,"Pooling";#N/A,#N/A,FALSE,"income";#N/A,#N/A,FALSE,"valuation"}</definedName>
    <definedName name="wrn.wicor." localSheetId="14"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5" hidden="1">{#N/A,#N/A,FALSE,"FACTSHEETS";#N/A,#N/A,FALSE,"pump";#N/A,#N/A,FALSE,"filter"}</definedName>
    <definedName name="wrn.wicor." localSheetId="16" hidden="1">{#N/A,#N/A,FALSE,"FACTSHEETS";#N/A,#N/A,FALSE,"pump";#N/A,#N/A,FALSE,"filter"}</definedName>
    <definedName name="wrn.wicor." localSheetId="13"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hidden="1">{#N/A,#N/A,FALSE,"FACTSHEETS";#N/A,#N/A,FALSE,"pump";#N/A,#N/A,FALSE,"filter"}</definedName>
    <definedName name="wvu.ADM._.ACCTG._.BUDGET." localSheetId="1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4"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5" hidden="1">{#N/A,#N/A,FALSE,"FY97";#N/A,#N/A,FALSE,"FY98";#N/A,#N/A,FALSE,"FY99";#N/A,#N/A,FALSE,"FY00";#N/A,#N/A,FALSE,"FY01"}</definedName>
    <definedName name="x" localSheetId="16" hidden="1">{#N/A,#N/A,FALSE,"FY97";#N/A,#N/A,FALSE,"FY98";#N/A,#N/A,FALSE,"FY99";#N/A,#N/A,FALSE,"FY00";#N/A,#N/A,FALSE,"FY01"}</definedName>
    <definedName name="x" localSheetId="13"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hidden="1">{#N/A,#N/A,FALSE,"FY97";#N/A,#N/A,FALSE,"FY98";#N/A,#N/A,FALSE,"FY99";#N/A,#N/A,FALSE,"FY00";#N/A,#N/A,FALSE,"FY01"}</definedName>
    <definedName name="xyz" localSheetId="14"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5" hidden="1">{"histincome",#N/A,FALSE,"hyfins";"closing balance",#N/A,FALSE,"hyfins"}</definedName>
    <definedName name="xyz" localSheetId="16" hidden="1">{"histincome",#N/A,FALSE,"hyfins";"closing balance",#N/A,FALSE,"hyfins"}</definedName>
    <definedName name="xyz" localSheetId="13"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hidden="1">{"histincome",#N/A,FALSE,"hyfins";"closing balance",#N/A,FALSE,"hyfins"}</definedName>
    <definedName name="Z_0ED1E0EB_DE2C_11D2_B938_00C04F5826AB_.wvu.PrintArea" localSheetId="15" hidden="1">#REF!</definedName>
    <definedName name="Z_0ED1E0EB_DE2C_11D2_B938_00C04F5826AB_.wvu.PrintArea" localSheetId="16" hidden="1">#REF!</definedName>
    <definedName name="Z_0ED1E0EB_DE2C_11D2_B938_00C04F5826AB_.wvu.PrintArea" localSheetId="13" hidden="1">#REF!</definedName>
    <definedName name="Z_0ED1E0EB_DE2C_11D2_B938_00C04F5826AB_.wvu.PrintArea" localSheetId="1" hidden="1">#REF!</definedName>
    <definedName name="Z_0ED1E0EB_DE2C_11D2_B938_00C04F5826AB_.wvu.PrintArea" hidden="1">#REF!</definedName>
    <definedName name="Z_0EDF2572_F2C1_11D2_926B_00C04F5F225D_.wvu.PrintArea" localSheetId="15" hidden="1">#REF!</definedName>
    <definedName name="Z_0EDF2572_F2C1_11D2_926B_00C04F5F225D_.wvu.PrintArea" localSheetId="16" hidden="1">#REF!</definedName>
    <definedName name="Z_0EDF2572_F2C1_11D2_926B_00C04F5F225D_.wvu.PrintArea" localSheetId="13" hidden="1">#REF!</definedName>
    <definedName name="Z_0EDF2572_F2C1_11D2_926B_00C04F5F225D_.wvu.PrintArea" localSheetId="1" hidden="1">#REF!</definedName>
    <definedName name="Z_0EDF2572_F2C1_11D2_926B_00C04F5F225D_.wvu.PrintArea" hidden="1">#REF!</definedName>
    <definedName name="Z_11F9FE5D_DD66_11D2_925D_00C04F5F225D_.wvu.PrintArea" localSheetId="15" hidden="1">#REF!</definedName>
    <definedName name="Z_11F9FE5D_DD66_11D2_925D_00C04F5F225D_.wvu.PrintArea" localSheetId="13" hidden="1">#REF!</definedName>
    <definedName name="Z_11F9FE5D_DD66_11D2_925D_00C04F5F225D_.wvu.PrintArea" localSheetId="1" hidden="1">#REF!</definedName>
    <definedName name="Z_11F9FE5D_DD66_11D2_925D_00C04F5F225D_.wvu.PrintArea" hidden="1">#REF!</definedName>
    <definedName name="Z_16754C5B_0808_11D3_B965_00C04F5826AB_.wvu.PrintArea" localSheetId="15" hidden="1">#REF!</definedName>
    <definedName name="Z_16754C5B_0808_11D3_B965_00C04F5826AB_.wvu.PrintArea" localSheetId="13" hidden="1">#REF!</definedName>
    <definedName name="Z_16754C5B_0808_11D3_B965_00C04F5826AB_.wvu.PrintArea" localSheetId="1" hidden="1">#REF!</definedName>
    <definedName name="Z_16754C5B_0808_11D3_B965_00C04F5826AB_.wvu.PrintArea" hidden="1">#REF!</definedName>
    <definedName name="Z_19A07FCD_0D47_11D3_B969_00C04F582879_.wvu.PrintArea" localSheetId="15" hidden="1">#REF!</definedName>
    <definedName name="Z_19A07FCD_0D47_11D3_B969_00C04F582879_.wvu.PrintArea" localSheetId="13" hidden="1">#REF!</definedName>
    <definedName name="Z_19A07FCD_0D47_11D3_B969_00C04F582879_.wvu.PrintArea" localSheetId="1" hidden="1">#REF!</definedName>
    <definedName name="Z_19A07FCD_0D47_11D3_B969_00C04F582879_.wvu.PrintArea" hidden="1">#REF!</definedName>
    <definedName name="Z_1D7323BC_F695_11D2_9270_00C04F5F225D_.wvu.PrintArea" localSheetId="15" hidden="1">#REF!</definedName>
    <definedName name="Z_1D7323BC_F695_11D2_9270_00C04F5F225D_.wvu.PrintArea" localSheetId="13" hidden="1">#REF!</definedName>
    <definedName name="Z_1D7323BC_F695_11D2_9270_00C04F5F225D_.wvu.PrintArea" localSheetId="1" hidden="1">#REF!</definedName>
    <definedName name="Z_1D7323BC_F695_11D2_9270_00C04F5F225D_.wvu.PrintArea" hidden="1">#REF!</definedName>
    <definedName name="Z_2369292A_F429_11D2_B94E_00C04F5826AB_.wvu.PrintArea" localSheetId="15" hidden="1">#REF!</definedName>
    <definedName name="Z_2369292A_F429_11D2_B94E_00C04F5826AB_.wvu.PrintArea" localSheetId="13" hidden="1">#REF!</definedName>
    <definedName name="Z_2369292A_F429_11D2_B94E_00C04F5826AB_.wvu.PrintArea" localSheetId="1" hidden="1">#REF!</definedName>
    <definedName name="Z_2369292A_F429_11D2_B94E_00C04F5826AB_.wvu.PrintArea" hidden="1">#REF!</definedName>
    <definedName name="Z_2D4BBD51_E78F_11D2_B93F_00C04F5826AB_.wvu.PrintArea" localSheetId="15" hidden="1">#REF!</definedName>
    <definedName name="Z_2D4BBD51_E78F_11D2_B93F_00C04F5826AB_.wvu.PrintArea" localSheetId="13" hidden="1">#REF!</definedName>
    <definedName name="Z_2D4BBD51_E78F_11D2_B93F_00C04F5826AB_.wvu.PrintArea" localSheetId="1" hidden="1">#REF!</definedName>
    <definedName name="Z_2D4BBD51_E78F_11D2_B93F_00C04F5826AB_.wvu.PrintArea" hidden="1">#REF!</definedName>
    <definedName name="Z_2E8248AF_0C95_11D3_B968_00C04F5826AB_.wvu.PrintArea" localSheetId="15" hidden="1">#REF!</definedName>
    <definedName name="Z_2E8248AF_0C95_11D3_B968_00C04F5826AB_.wvu.PrintArea" localSheetId="13" hidden="1">#REF!</definedName>
    <definedName name="Z_2E8248AF_0C95_11D3_B968_00C04F5826AB_.wvu.PrintArea" localSheetId="1" hidden="1">#REF!</definedName>
    <definedName name="Z_2E8248AF_0C95_11D3_B968_00C04F5826AB_.wvu.PrintArea" hidden="1">#REF!</definedName>
    <definedName name="Z_338AB5B2_F1BA_11D2_B949_00C04F5826AB_.wvu.PrintArea" localSheetId="15" hidden="1">#REF!</definedName>
    <definedName name="Z_338AB5B2_F1BA_11D2_B949_00C04F5826AB_.wvu.PrintArea" localSheetId="13" hidden="1">#REF!</definedName>
    <definedName name="Z_338AB5B2_F1BA_11D2_B949_00C04F5826AB_.wvu.PrintArea" localSheetId="1" hidden="1">#REF!</definedName>
    <definedName name="Z_338AB5B2_F1BA_11D2_B949_00C04F5826AB_.wvu.PrintArea" hidden="1">#REF!</definedName>
    <definedName name="Z_34B767E5_0728_11D3_B964_00C04F5826AB_.wvu.PrintArea" localSheetId="15" hidden="1">#REF!</definedName>
    <definedName name="Z_34B767E5_0728_11D3_B964_00C04F5826AB_.wvu.PrintArea" localSheetId="13" hidden="1">#REF!</definedName>
    <definedName name="Z_34B767E5_0728_11D3_B964_00C04F5826AB_.wvu.PrintArea" localSheetId="1" hidden="1">#REF!</definedName>
    <definedName name="Z_34B767E5_0728_11D3_B964_00C04F5826AB_.wvu.PrintArea" hidden="1">#REF!</definedName>
    <definedName name="Z_374751BD_0A3F_11D3_B967_00C04F5826AB_.wvu.PrintArea" localSheetId="15" hidden="1">#REF!</definedName>
    <definedName name="Z_374751BD_0A3F_11D3_B967_00C04F5826AB_.wvu.PrintArea" localSheetId="13" hidden="1">#REF!</definedName>
    <definedName name="Z_374751BD_0A3F_11D3_B967_00C04F5826AB_.wvu.PrintArea" localSheetId="1" hidden="1">#REF!</definedName>
    <definedName name="Z_374751BD_0A3F_11D3_B967_00C04F5826AB_.wvu.PrintArea" hidden="1">#REF!</definedName>
    <definedName name="Z_4770041C_F430_11D2_B94E_00C04F5826AB_.wvu.PrintArea" localSheetId="15" hidden="1">#REF!</definedName>
    <definedName name="Z_4770041C_F430_11D2_B94E_00C04F5826AB_.wvu.PrintArea" localSheetId="13" hidden="1">#REF!</definedName>
    <definedName name="Z_4770041C_F430_11D2_B94E_00C04F5826AB_.wvu.PrintArea" localSheetId="1" hidden="1">#REF!</definedName>
    <definedName name="Z_4770041C_F430_11D2_B94E_00C04F5826AB_.wvu.PrintArea" hidden="1">#REF!</definedName>
    <definedName name="Z_4E54E25B_F83D_11D2_B951_00C04F582879_.wvu.PrintArea" localSheetId="15" hidden="1">#REF!</definedName>
    <definedName name="Z_4E54E25B_F83D_11D2_B951_00C04F582879_.wvu.PrintArea" localSheetId="13" hidden="1">#REF!</definedName>
    <definedName name="Z_4E54E25B_F83D_11D2_B951_00C04F582879_.wvu.PrintArea" localSheetId="1" hidden="1">#REF!</definedName>
    <definedName name="Z_4E54E25B_F83D_11D2_B951_00C04F582879_.wvu.PrintArea" hidden="1">#REF!</definedName>
    <definedName name="Z_515AEF27_F40F_11D2_B94D_00C04F5826AB_.wvu.PrintArea" localSheetId="15" hidden="1">#REF!</definedName>
    <definedName name="Z_515AEF27_F40F_11D2_B94D_00C04F5826AB_.wvu.PrintArea" localSheetId="13" hidden="1">#REF!</definedName>
    <definedName name="Z_515AEF27_F40F_11D2_B94D_00C04F5826AB_.wvu.PrintArea" localSheetId="1" hidden="1">#REF!</definedName>
    <definedName name="Z_515AEF27_F40F_11D2_B94D_00C04F5826AB_.wvu.PrintArea" hidden="1">#REF!</definedName>
    <definedName name="Z_55834EDC_F6B0_11D2_9270_00C04F5F225D_.wvu.PrintArea" localSheetId="15" hidden="1">#REF!</definedName>
    <definedName name="Z_55834EDC_F6B0_11D2_9270_00C04F5F225D_.wvu.PrintArea" localSheetId="13" hidden="1">#REF!</definedName>
    <definedName name="Z_55834EDC_F6B0_11D2_9270_00C04F5F225D_.wvu.PrintArea" localSheetId="1" hidden="1">#REF!</definedName>
    <definedName name="Z_55834EDC_F6B0_11D2_9270_00C04F5F225D_.wvu.PrintArea" hidden="1">#REF!</definedName>
    <definedName name="Z_5ADE4FB4_DB2F_11D2_B934_00C04F5826AB_.wvu.PrintArea" localSheetId="15" hidden="1">#REF!</definedName>
    <definedName name="Z_5ADE4FB4_DB2F_11D2_B934_00C04F5826AB_.wvu.PrintArea" localSheetId="13" hidden="1">#REF!</definedName>
    <definedName name="Z_5ADE4FB4_DB2F_11D2_B934_00C04F5826AB_.wvu.PrintArea" localSheetId="1" hidden="1">#REF!</definedName>
    <definedName name="Z_5ADE4FB4_DB2F_11D2_B934_00C04F5826AB_.wvu.PrintArea" hidden="1">#REF!</definedName>
    <definedName name="Z_5D4EE358_F74B_11D2_B950_00C04F582879_.wvu.PrintArea" localSheetId="15" hidden="1">#REF!</definedName>
    <definedName name="Z_5D4EE358_F74B_11D2_B950_00C04F582879_.wvu.PrintArea" localSheetId="13" hidden="1">#REF!</definedName>
    <definedName name="Z_5D4EE358_F74B_11D2_B950_00C04F582879_.wvu.PrintArea" localSheetId="1" hidden="1">#REF!</definedName>
    <definedName name="Z_5D4EE358_F74B_11D2_B950_00C04F582879_.wvu.PrintArea" hidden="1">#REF!</definedName>
    <definedName name="Z_5E8B326E_DD59_11D2_B937_00C04F5826AB_.wvu.PrintArea" localSheetId="15" hidden="1">#REF!</definedName>
    <definedName name="Z_5E8B326E_DD59_11D2_B937_00C04F5826AB_.wvu.PrintArea" localSheetId="13" hidden="1">#REF!</definedName>
    <definedName name="Z_5E8B326E_DD59_11D2_B937_00C04F5826AB_.wvu.PrintArea" localSheetId="1" hidden="1">#REF!</definedName>
    <definedName name="Z_5E8B326E_DD59_11D2_B937_00C04F5826AB_.wvu.PrintArea" hidden="1">#REF!</definedName>
    <definedName name="Z_5E8B32AD_DD59_11D2_B937_00C04F5826AB_.wvu.PrintArea" localSheetId="15" hidden="1">#REF!</definedName>
    <definedName name="Z_5E8B32AD_DD59_11D2_B937_00C04F5826AB_.wvu.PrintArea" localSheetId="13" hidden="1">#REF!</definedName>
    <definedName name="Z_5E8B32AD_DD59_11D2_B937_00C04F5826AB_.wvu.PrintArea" localSheetId="1" hidden="1">#REF!</definedName>
    <definedName name="Z_5E8B32AD_DD59_11D2_B937_00C04F5826AB_.wvu.PrintArea" hidden="1">#REF!</definedName>
    <definedName name="Z_6042F49B_080C_11D3_B965_00C04F5826AB_.wvu.PrintArea" localSheetId="15" hidden="1">#REF!</definedName>
    <definedName name="Z_6042F49B_080C_11D3_B965_00C04F5826AB_.wvu.PrintArea" localSheetId="13" hidden="1">#REF!</definedName>
    <definedName name="Z_6042F49B_080C_11D3_B965_00C04F5826AB_.wvu.PrintArea" localSheetId="1" hidden="1">#REF!</definedName>
    <definedName name="Z_6042F49B_080C_11D3_B965_00C04F5826AB_.wvu.PrintArea" hidden="1">#REF!</definedName>
    <definedName name="Z_65C45D10_F349_11D2_926C_00C04F5F225D_.wvu.PrintArea" localSheetId="15" hidden="1">#REF!</definedName>
    <definedName name="Z_65C45D10_F349_11D2_926C_00C04F5F225D_.wvu.PrintArea" localSheetId="13" hidden="1">#REF!</definedName>
    <definedName name="Z_65C45D10_F349_11D2_926C_00C04F5F225D_.wvu.PrintArea" localSheetId="1" hidden="1">#REF!</definedName>
    <definedName name="Z_65C45D10_F349_11D2_926C_00C04F5F225D_.wvu.PrintArea" hidden="1">#REF!</definedName>
    <definedName name="Z_65C45D53_F349_11D2_926C_00C04F5F225D_.wvu.PrintArea" localSheetId="15" hidden="1">#REF!</definedName>
    <definedName name="Z_65C45D53_F349_11D2_926C_00C04F5F225D_.wvu.PrintArea" localSheetId="13" hidden="1">#REF!</definedName>
    <definedName name="Z_65C45D53_F349_11D2_926C_00C04F5F225D_.wvu.PrintArea" localSheetId="1" hidden="1">#REF!</definedName>
    <definedName name="Z_65C45D53_F349_11D2_926C_00C04F5F225D_.wvu.PrintArea" hidden="1">#REF!</definedName>
    <definedName name="Z_6C9C16C8_DC99_11D2_B936_00C04F5826AB_.wvu.PrintArea" localSheetId="15" hidden="1">#REF!</definedName>
    <definedName name="Z_6C9C16C8_DC99_11D2_B936_00C04F5826AB_.wvu.PrintArea" localSheetId="13" hidden="1">#REF!</definedName>
    <definedName name="Z_6C9C16C8_DC99_11D2_B936_00C04F5826AB_.wvu.PrintArea" localSheetId="1" hidden="1">#REF!</definedName>
    <definedName name="Z_6C9C16C8_DC99_11D2_B936_00C04F5826AB_.wvu.PrintArea" hidden="1">#REF!</definedName>
    <definedName name="Z_6CB243F4_ED2D_11D2_B946_00C04F5826AB_.wvu.PrintArea" localSheetId="15" hidden="1">#REF!</definedName>
    <definedName name="Z_6CB243F4_ED2D_11D2_B946_00C04F5826AB_.wvu.PrintArea" localSheetId="13" hidden="1">#REF!</definedName>
    <definedName name="Z_6CB243F4_ED2D_11D2_B946_00C04F5826AB_.wvu.PrintArea" localSheetId="1" hidden="1">#REF!</definedName>
    <definedName name="Z_6CB243F4_ED2D_11D2_B946_00C04F5826AB_.wvu.PrintArea" hidden="1">#REF!</definedName>
    <definedName name="Z_70A4360D_D1BF_11D2_B92A_00C04F5826AB_.wvu.PrintArea" localSheetId="15" hidden="1">#REF!</definedName>
    <definedName name="Z_70A4360D_D1BF_11D2_B92A_00C04F5826AB_.wvu.PrintArea" localSheetId="13" hidden="1">#REF!</definedName>
    <definedName name="Z_70A4360D_D1BF_11D2_B92A_00C04F5826AB_.wvu.PrintArea" localSheetId="1" hidden="1">#REF!</definedName>
    <definedName name="Z_70A4360D_D1BF_11D2_B92A_00C04F5826AB_.wvu.PrintArea" hidden="1">#REF!</definedName>
    <definedName name="Z_78D9A7EE_F34E_11D2_B94B_00C04F5826AB_.wvu.PrintArea" localSheetId="15" hidden="1">#REF!</definedName>
    <definedName name="Z_78D9A7EE_F34E_11D2_B94B_00C04F5826AB_.wvu.PrintArea" localSheetId="13" hidden="1">#REF!</definedName>
    <definedName name="Z_78D9A7EE_F34E_11D2_B94B_00C04F5826AB_.wvu.PrintArea" localSheetId="1" hidden="1">#REF!</definedName>
    <definedName name="Z_78D9A7EE_F34E_11D2_B94B_00C04F5826AB_.wvu.PrintArea" hidden="1">#REF!</definedName>
    <definedName name="Z_85241E64_F1D6_11D2_B949_00C04F5826AB_.wvu.PrintArea" localSheetId="15" hidden="1">#REF!</definedName>
    <definedName name="Z_85241E64_F1D6_11D2_B949_00C04F5826AB_.wvu.PrintArea" localSheetId="13" hidden="1">#REF!</definedName>
    <definedName name="Z_85241E64_F1D6_11D2_B949_00C04F5826AB_.wvu.PrintArea" localSheetId="1" hidden="1">#REF!</definedName>
    <definedName name="Z_85241E64_F1D6_11D2_B949_00C04F5826AB_.wvu.PrintArea" hidden="1">#REF!</definedName>
    <definedName name="Z_8E2C2973_08AE_11D3_B966_00C04F5826AB_.wvu.PrintArea" localSheetId="15" hidden="1">#REF!</definedName>
    <definedName name="Z_8E2C2973_08AE_11D3_B966_00C04F5826AB_.wvu.PrintArea" localSheetId="13" hidden="1">#REF!</definedName>
    <definedName name="Z_8E2C2973_08AE_11D3_B966_00C04F5826AB_.wvu.PrintArea" localSheetId="1" hidden="1">#REF!</definedName>
    <definedName name="Z_8E2C2973_08AE_11D3_B966_00C04F5826AB_.wvu.PrintArea" hidden="1">#REF!</definedName>
    <definedName name="Z_8F7CF4F4_DC05_11D2_B935_00C04F5826AB_.wvu.PrintArea" localSheetId="15" hidden="1">#REF!</definedName>
    <definedName name="Z_8F7CF4F4_DC05_11D2_B935_00C04F5826AB_.wvu.PrintArea" localSheetId="13" hidden="1">#REF!</definedName>
    <definedName name="Z_8F7CF4F4_DC05_11D2_B935_00C04F5826AB_.wvu.PrintArea" localSheetId="1" hidden="1">#REF!</definedName>
    <definedName name="Z_8F7CF4F4_DC05_11D2_B935_00C04F5826AB_.wvu.PrintArea" hidden="1">#REF!</definedName>
    <definedName name="Z_8F7CF50A_DC05_11D2_B935_00C04F5826AB_.wvu.PrintArea" localSheetId="15" hidden="1">#REF!</definedName>
    <definedName name="Z_8F7CF50A_DC05_11D2_B935_00C04F5826AB_.wvu.PrintArea" localSheetId="13" hidden="1">#REF!</definedName>
    <definedName name="Z_8F7CF50A_DC05_11D2_B935_00C04F5826AB_.wvu.PrintArea" localSheetId="1" hidden="1">#REF!</definedName>
    <definedName name="Z_8F7CF50A_DC05_11D2_B935_00C04F5826AB_.wvu.PrintArea" hidden="1">#REF!</definedName>
    <definedName name="Z_A73F022C_DBF0_11D2_B935_00C04F5826AB_.wvu.PrintArea" localSheetId="15" hidden="1">#REF!</definedName>
    <definedName name="Z_A73F022C_DBF0_11D2_B935_00C04F5826AB_.wvu.PrintArea" localSheetId="13" hidden="1">#REF!</definedName>
    <definedName name="Z_A73F022C_DBF0_11D2_B935_00C04F5826AB_.wvu.PrintArea" localSheetId="1" hidden="1">#REF!</definedName>
    <definedName name="Z_A73F022C_DBF0_11D2_B935_00C04F5826AB_.wvu.PrintArea" hidden="1">#REF!</definedName>
    <definedName name="Z_A73F0257_DBF0_11D2_B935_00C04F5826AB_.wvu.PrintArea" localSheetId="15" hidden="1">#REF!</definedName>
    <definedName name="Z_A73F0257_DBF0_11D2_B935_00C04F5826AB_.wvu.PrintArea" localSheetId="13" hidden="1">#REF!</definedName>
    <definedName name="Z_A73F0257_DBF0_11D2_B935_00C04F5826AB_.wvu.PrintArea" localSheetId="1" hidden="1">#REF!</definedName>
    <definedName name="Z_A73F0257_DBF0_11D2_B935_00C04F5826AB_.wvu.PrintArea" hidden="1">#REF!</definedName>
    <definedName name="Z_ABB84380_5919_11D2_BBB7_00104B2ACF13_.wvu.Rows" localSheetId="15" hidden="1">#REF!,#REF!,#REF!,#REF!</definedName>
    <definedName name="Z_ABB84380_5919_11D2_BBB7_00104B2ACF13_.wvu.Rows" localSheetId="16" hidden="1">#REF!,#REF!,#REF!,#REF!</definedName>
    <definedName name="Z_ABB84380_5919_11D2_BBB7_00104B2ACF13_.wvu.Rows" localSheetId="13" hidden="1">#REF!,#REF!,#REF!,#REF!</definedName>
    <definedName name="Z_ABB84380_5919_11D2_BBB7_00104B2ACF13_.wvu.Rows" localSheetId="1" hidden="1">#REF!,#REF!,#REF!,#REF!</definedName>
    <definedName name="Z_ABB84380_5919_11D2_BBB7_00104B2ACF13_.wvu.Rows" hidden="1">#REF!,#REF!,#REF!,#REF!</definedName>
    <definedName name="Z_C1E23D69_F2CE_11D2_B94A_00C04F5826AB_.wvu.PrintArea" localSheetId="15" hidden="1">#REF!</definedName>
    <definedName name="Z_C1E23D69_F2CE_11D2_B94A_00C04F5826AB_.wvu.PrintArea" localSheetId="16" hidden="1">#REF!</definedName>
    <definedName name="Z_C1E23D69_F2CE_11D2_B94A_00C04F5826AB_.wvu.PrintArea" localSheetId="13" hidden="1">#REF!</definedName>
    <definedName name="Z_C1E23D69_F2CE_11D2_B94A_00C04F5826AB_.wvu.PrintArea" localSheetId="1" hidden="1">#REF!</definedName>
    <definedName name="Z_C1E23D69_F2CE_11D2_B94A_00C04F5826AB_.wvu.PrintArea" hidden="1">#REF!</definedName>
    <definedName name="Z_C5573F9A_F360_11D2_B94B_00C04F5826AB_.wvu.PrintArea" localSheetId="15" hidden="1">#REF!</definedName>
    <definedName name="Z_C5573F9A_F360_11D2_B94B_00C04F5826AB_.wvu.PrintArea" localSheetId="16" hidden="1">#REF!</definedName>
    <definedName name="Z_C5573F9A_F360_11D2_B94B_00C04F5826AB_.wvu.PrintArea" localSheetId="13" hidden="1">#REF!</definedName>
    <definedName name="Z_C5573F9A_F360_11D2_B94B_00C04F5826AB_.wvu.PrintArea" localSheetId="1" hidden="1">#REF!</definedName>
    <definedName name="Z_C5573F9A_F360_11D2_B94B_00C04F5826AB_.wvu.PrintArea" hidden="1">#REF!</definedName>
    <definedName name="Z_C5574037_F360_11D2_B94B_00C04F5826AB_.wvu.PrintArea" localSheetId="15" hidden="1">#REF!</definedName>
    <definedName name="Z_C5574037_F360_11D2_B94B_00C04F5826AB_.wvu.PrintArea" localSheetId="13" hidden="1">#REF!</definedName>
    <definedName name="Z_C5574037_F360_11D2_B94B_00C04F5826AB_.wvu.PrintArea" localSheetId="1" hidden="1">#REF!</definedName>
    <definedName name="Z_C5574037_F360_11D2_B94B_00C04F5826AB_.wvu.PrintArea" hidden="1">#REF!</definedName>
    <definedName name="Z_CD1F122B_F37D_11D2_B94B_00C04F5826AB_.wvu.PrintArea" localSheetId="15" hidden="1">#REF!</definedName>
    <definedName name="Z_CD1F122B_F37D_11D2_B94B_00C04F5826AB_.wvu.PrintArea" localSheetId="13" hidden="1">#REF!</definedName>
    <definedName name="Z_CD1F122B_F37D_11D2_B94B_00C04F5826AB_.wvu.PrintArea" localSheetId="1" hidden="1">#REF!</definedName>
    <definedName name="Z_CD1F122B_F37D_11D2_B94B_00C04F5826AB_.wvu.PrintArea" hidden="1">#REF!</definedName>
    <definedName name="Z_CFDC8565_F290_11D2_B94A_00C04F5826AB_.wvu.PrintArea" localSheetId="15" hidden="1">#REF!</definedName>
    <definedName name="Z_CFDC8565_F290_11D2_B94A_00C04F5826AB_.wvu.PrintArea" localSheetId="13" hidden="1">#REF!</definedName>
    <definedName name="Z_CFDC8565_F290_11D2_B94A_00C04F5826AB_.wvu.PrintArea" localSheetId="1" hidden="1">#REF!</definedName>
    <definedName name="Z_CFDC8565_F290_11D2_B94A_00C04F5826AB_.wvu.PrintArea" hidden="1">#REF!</definedName>
    <definedName name="Z_CFE2687B_F433_11D2_926E_00C04F5F225D_.wvu.PrintArea" localSheetId="15" hidden="1">#REF!</definedName>
    <definedName name="Z_CFE2687B_F433_11D2_926E_00C04F5F225D_.wvu.PrintArea" localSheetId="13" hidden="1">#REF!</definedName>
    <definedName name="Z_CFE2687B_F433_11D2_926E_00C04F5F225D_.wvu.PrintArea" localSheetId="1" hidden="1">#REF!</definedName>
    <definedName name="Z_CFE2687B_F433_11D2_926E_00C04F5F225D_.wvu.PrintArea" hidden="1">#REF!</definedName>
    <definedName name="Z_D24F4BCD_0D76_11D3_B969_00C04F5826AB_.wvu.PrintArea" localSheetId="15" hidden="1">#REF!</definedName>
    <definedName name="Z_D24F4BCD_0D76_11D3_B969_00C04F5826AB_.wvu.PrintArea" localSheetId="13" hidden="1">#REF!</definedName>
    <definedName name="Z_D24F4BCD_0D76_11D3_B969_00C04F5826AB_.wvu.PrintArea" localSheetId="1" hidden="1">#REF!</definedName>
    <definedName name="Z_D24F4BCD_0D76_11D3_B969_00C04F5826AB_.wvu.PrintArea" hidden="1">#REF!</definedName>
    <definedName name="Z_D250B94D_123F_11D1_9C77_B72C6A03E447_.wvu.Rows" localSheetId="15" hidden="1">#REF!,#REF!,#REF!,#REF!,#REF!,#REF!,#REF!,#REF!</definedName>
    <definedName name="Z_D250B94D_123F_11D1_9C77_B72C6A03E447_.wvu.Rows" localSheetId="16" hidden="1">#REF!,#REF!,#REF!,#REF!,#REF!,#REF!,#REF!,#REF!</definedName>
    <definedName name="Z_D250B94D_123F_11D1_9C77_B72C6A03E447_.wvu.Rows" localSheetId="13" hidden="1">#REF!,#REF!,#REF!,#REF!,#REF!,#REF!,#REF!,#REF!</definedName>
    <definedName name="Z_D250B94D_123F_11D1_9C77_B72C6A03E447_.wvu.Rows" localSheetId="1" hidden="1">#REF!,#REF!,#REF!,#REF!,#REF!,#REF!,#REF!,#REF!</definedName>
    <definedName name="Z_D250B94D_123F_11D1_9C77_B72C6A03E447_.wvu.Rows" hidden="1">#REF!,#REF!,#REF!,#REF!,#REF!,#REF!,#REF!,#REF!</definedName>
    <definedName name="Z_D250B94E_123F_11D1_9C77_B72C6A03E447_.wvu.Rows" localSheetId="15" hidden="1">#REF!,#REF!,#REF!,#REF!,#REF!,#REF!,#REF!</definedName>
    <definedName name="Z_D250B94E_123F_11D1_9C77_B72C6A03E447_.wvu.Rows" localSheetId="16" hidden="1">#REF!,#REF!,#REF!,#REF!,#REF!,#REF!,#REF!</definedName>
    <definedName name="Z_D250B94E_123F_11D1_9C77_B72C6A03E447_.wvu.Rows" localSheetId="13" hidden="1">#REF!,#REF!,#REF!,#REF!,#REF!,#REF!,#REF!</definedName>
    <definedName name="Z_D250B94E_123F_11D1_9C77_B72C6A03E447_.wvu.Rows" localSheetId="1" hidden="1">#REF!,#REF!,#REF!,#REF!,#REF!,#REF!,#REF!</definedName>
    <definedName name="Z_D250B94E_123F_11D1_9C77_B72C6A03E447_.wvu.Rows" hidden="1">#REF!,#REF!,#REF!,#REF!,#REF!,#REF!,#REF!</definedName>
    <definedName name="Z_D250B951_123F_11D1_9C77_B72C6A03E447_.wvu.Rows" localSheetId="15" hidden="1">#REF!,#REF!,#REF!,#REF!,#REF!</definedName>
    <definedName name="Z_D250B951_123F_11D1_9C77_B72C6A03E447_.wvu.Rows" localSheetId="16" hidden="1">#REF!,#REF!,#REF!,#REF!,#REF!</definedName>
    <definedName name="Z_D250B951_123F_11D1_9C77_B72C6A03E447_.wvu.Rows" localSheetId="13" hidden="1">#REF!,#REF!,#REF!,#REF!,#REF!</definedName>
    <definedName name="Z_D250B951_123F_11D1_9C77_B72C6A03E447_.wvu.Rows" localSheetId="1" hidden="1">#REF!,#REF!,#REF!,#REF!,#REF!</definedName>
    <definedName name="Z_D250B951_123F_11D1_9C77_B72C6A03E447_.wvu.Rows" hidden="1">#REF!,#REF!,#REF!,#REF!,#REF!</definedName>
    <definedName name="Z_D250B955_123F_11D1_9C77_B72C6A03E447_.wvu.Rows" localSheetId="15" hidden="1">#REF!,#REF!,#REF!,#REF!,#REF!</definedName>
    <definedName name="Z_D250B955_123F_11D1_9C77_B72C6A03E447_.wvu.Rows" localSheetId="16" hidden="1">#REF!,#REF!,#REF!,#REF!,#REF!</definedName>
    <definedName name="Z_D250B955_123F_11D1_9C77_B72C6A03E447_.wvu.Rows" localSheetId="13" hidden="1">#REF!,#REF!,#REF!,#REF!,#REF!</definedName>
    <definedName name="Z_D250B955_123F_11D1_9C77_B72C6A03E447_.wvu.Rows" localSheetId="1" hidden="1">#REF!,#REF!,#REF!,#REF!,#REF!</definedName>
    <definedName name="Z_D250B955_123F_11D1_9C77_B72C6A03E447_.wvu.Rows" hidden="1">#REF!,#REF!,#REF!,#REF!,#REF!</definedName>
    <definedName name="Z_D250B966_123F_11D1_9C77_B72C6A03E447_.wvu.Rows" localSheetId="15" hidden="1">#REF!,#REF!,#REF!,#REF!,#REF!</definedName>
    <definedName name="Z_D250B966_123F_11D1_9C77_B72C6A03E447_.wvu.Rows" localSheetId="16" hidden="1">#REF!,#REF!,#REF!,#REF!,#REF!</definedName>
    <definedName name="Z_D250B966_123F_11D1_9C77_B72C6A03E447_.wvu.Rows" localSheetId="13" hidden="1">#REF!,#REF!,#REF!,#REF!,#REF!</definedName>
    <definedName name="Z_D250B966_123F_11D1_9C77_B72C6A03E447_.wvu.Rows" localSheetId="1" hidden="1">#REF!,#REF!,#REF!,#REF!,#REF!</definedName>
    <definedName name="Z_D250B966_123F_11D1_9C77_B72C6A03E447_.wvu.Rows" hidden="1">#REF!,#REF!,#REF!,#REF!,#REF!</definedName>
    <definedName name="Z_D4CC0A83_DCC3_11D2_B936_00C04F5826AB_.wvu.PrintArea" localSheetId="15" hidden="1">#REF!</definedName>
    <definedName name="Z_D4CC0A83_DCC3_11D2_B936_00C04F5826AB_.wvu.PrintArea" localSheetId="16" hidden="1">#REF!</definedName>
    <definedName name="Z_D4CC0A83_DCC3_11D2_B936_00C04F5826AB_.wvu.PrintArea" localSheetId="13" hidden="1">#REF!</definedName>
    <definedName name="Z_D4CC0A83_DCC3_11D2_B936_00C04F5826AB_.wvu.PrintArea" localSheetId="1" hidden="1">#REF!</definedName>
    <definedName name="Z_D4CC0A83_DCC3_11D2_B936_00C04F5826AB_.wvu.PrintArea" hidden="1">#REF!</definedName>
    <definedName name="Z_D4CC0AB0_DCC3_11D2_B936_00C04F5826AB_.wvu.PrintArea" localSheetId="15" hidden="1">#REF!</definedName>
    <definedName name="Z_D4CC0AB0_DCC3_11D2_B936_00C04F5826AB_.wvu.PrintArea" localSheetId="16" hidden="1">#REF!</definedName>
    <definedName name="Z_D4CC0AB0_DCC3_11D2_B936_00C04F5826AB_.wvu.PrintArea" localSheetId="13" hidden="1">#REF!</definedName>
    <definedName name="Z_D4CC0AB0_DCC3_11D2_B936_00C04F5826AB_.wvu.PrintArea" localSheetId="1" hidden="1">#REF!</definedName>
    <definedName name="Z_D4CC0AB0_DCC3_11D2_B936_00C04F5826AB_.wvu.PrintArea" hidden="1">#REF!</definedName>
    <definedName name="Z_D4CC0AE0_DCC3_11D2_B936_00C04F5826AB_.wvu.PrintArea" localSheetId="15" hidden="1">#REF!</definedName>
    <definedName name="Z_D4CC0AE0_DCC3_11D2_B936_00C04F5826AB_.wvu.PrintArea" localSheetId="13" hidden="1">#REF!</definedName>
    <definedName name="Z_D4CC0AE0_DCC3_11D2_B936_00C04F5826AB_.wvu.PrintArea" localSheetId="1" hidden="1">#REF!</definedName>
    <definedName name="Z_D4CC0AE0_DCC3_11D2_B936_00C04F5826AB_.wvu.PrintArea" hidden="1">#REF!</definedName>
    <definedName name="Z_D4F64ACB_0A26_11D3_B967_00C04F5826AB_.wvu.PrintArea" localSheetId="15" hidden="1">#REF!</definedName>
    <definedName name="Z_D4F64ACB_0A26_11D3_B967_00C04F5826AB_.wvu.PrintArea" localSheetId="13" hidden="1">#REF!</definedName>
    <definedName name="Z_D4F64ACB_0A26_11D3_B967_00C04F5826AB_.wvu.PrintArea" localSheetId="1" hidden="1">#REF!</definedName>
    <definedName name="Z_D4F64ACB_0A26_11D3_B967_00C04F5826AB_.wvu.PrintArea" hidden="1">#REF!</definedName>
    <definedName name="Z_DA5C128B_DD9F_11D2_B937_00C04F5826AB_.wvu.PrintArea" localSheetId="15" hidden="1">#REF!</definedName>
    <definedName name="Z_DA5C128B_DD9F_11D2_B937_00C04F5826AB_.wvu.PrintArea" localSheetId="13" hidden="1">#REF!</definedName>
    <definedName name="Z_DA5C128B_DD9F_11D2_B937_00C04F5826AB_.wvu.PrintArea" localSheetId="1" hidden="1">#REF!</definedName>
    <definedName name="Z_DA5C128B_DD9F_11D2_B937_00C04F5826AB_.wvu.PrintArea" hidden="1">#REF!</definedName>
    <definedName name="Z_DED5673B_071B_11D3_B964_00C04F5826AB_.wvu.PrintArea" localSheetId="15" hidden="1">#REF!</definedName>
    <definedName name="Z_DED5673B_071B_11D3_B964_00C04F5826AB_.wvu.PrintArea" localSheetId="13" hidden="1">#REF!</definedName>
    <definedName name="Z_DED5673B_071B_11D3_B964_00C04F5826AB_.wvu.PrintArea" localSheetId="1" hidden="1">#REF!</definedName>
    <definedName name="Z_DED5673B_071B_11D3_B964_00C04F5826AB_.wvu.PrintArea" hidden="1">#REF!</definedName>
    <definedName name="Z_DED56759_071B_11D3_B964_00C04F5826AB_.wvu.PrintArea" localSheetId="15" hidden="1">#REF!</definedName>
    <definedName name="Z_DED56759_071B_11D3_B964_00C04F5826AB_.wvu.PrintArea" localSheetId="13" hidden="1">#REF!</definedName>
    <definedName name="Z_DED56759_071B_11D3_B964_00C04F5826AB_.wvu.PrintArea" localSheetId="1" hidden="1">#REF!</definedName>
    <definedName name="Z_DED56759_071B_11D3_B964_00C04F5826AB_.wvu.PrintArea" hidden="1">#REF!</definedName>
    <definedName name="Z_DFA3EC7E_F2A1_11D2_B94A_00C04F5826AB_.wvu.PrintArea" localSheetId="15" hidden="1">#REF!</definedName>
    <definedName name="Z_DFA3EC7E_F2A1_11D2_B94A_00C04F5826AB_.wvu.PrintArea" localSheetId="13" hidden="1">#REF!</definedName>
    <definedName name="Z_DFA3EC7E_F2A1_11D2_B94A_00C04F5826AB_.wvu.PrintArea" localSheetId="1" hidden="1">#REF!</definedName>
    <definedName name="Z_DFA3EC7E_F2A1_11D2_B94A_00C04F5826AB_.wvu.PrintArea" hidden="1">#REF!</definedName>
    <definedName name="Z_E4F4E82B_E17E_11D2_B93A_00C04F5826AB_.wvu.PrintArea" localSheetId="15" hidden="1">#REF!</definedName>
    <definedName name="Z_E4F4E82B_E17E_11D2_B93A_00C04F5826AB_.wvu.PrintArea" localSheetId="13" hidden="1">#REF!</definedName>
    <definedName name="Z_E4F4E82B_E17E_11D2_B93A_00C04F5826AB_.wvu.PrintArea" localSheetId="1" hidden="1">#REF!</definedName>
    <definedName name="Z_E4F4E82B_E17E_11D2_B93A_00C04F5826AB_.wvu.PrintArea" hidden="1">#REF!</definedName>
    <definedName name="Z_E6414D44_F200_11D2_B949_00C04F5826AB_.wvu.PrintArea" localSheetId="15" hidden="1">#REF!</definedName>
    <definedName name="Z_E6414D44_F200_11D2_B949_00C04F5826AB_.wvu.PrintArea" localSheetId="13" hidden="1">#REF!</definedName>
    <definedName name="Z_E6414D44_F200_11D2_B949_00C04F5826AB_.wvu.PrintArea" localSheetId="1" hidden="1">#REF!</definedName>
    <definedName name="Z_E6414D44_F200_11D2_B949_00C04F5826AB_.wvu.PrintArea"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5" i="64" l="1"/>
  <c r="G486" i="64" s="1"/>
  <c r="G487" i="64" s="1"/>
  <c r="G484" i="64"/>
  <c r="E529" i="64"/>
  <c r="E528" i="64"/>
  <c r="E527" i="64"/>
  <c r="G526" i="64"/>
  <c r="E526" i="64"/>
  <c r="E525" i="64"/>
  <c r="DL524"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N524" i="64"/>
  <c r="CM524" i="64"/>
  <c r="CL524" i="64"/>
  <c r="CK524" i="64"/>
  <c r="CJ524" i="64"/>
  <c r="CI524" i="64"/>
  <c r="CH524" i="64"/>
  <c r="CG524" i="64"/>
  <c r="CF524" i="64"/>
  <c r="CE524" i="64"/>
  <c r="CD524" i="64"/>
  <c r="CC524" i="64"/>
  <c r="CB524" i="64"/>
  <c r="CA524" i="64"/>
  <c r="BZ524" i="64"/>
  <c r="BY524" i="64"/>
  <c r="BX524" i="64"/>
  <c r="BW524" i="64"/>
  <c r="BV524" i="64"/>
  <c r="BU524" i="64"/>
  <c r="BT524" i="64"/>
  <c r="BS524" i="64"/>
  <c r="BR524" i="64"/>
  <c r="BQ524" i="64"/>
  <c r="BP524" i="64"/>
  <c r="BO524" i="64"/>
  <c r="BN524" i="64"/>
  <c r="BM524" i="64"/>
  <c r="BL524" i="64"/>
  <c r="BK524" i="64"/>
  <c r="BJ524" i="64"/>
  <c r="BI524" i="64"/>
  <c r="BH524" i="64"/>
  <c r="BG524" i="64"/>
  <c r="BF524" i="64"/>
  <c r="BE524" i="64"/>
  <c r="BD524" i="64"/>
  <c r="BC524" i="64"/>
  <c r="BB524" i="64"/>
  <c r="BA524" i="64"/>
  <c r="AZ524" i="64"/>
  <c r="AY524" i="64"/>
  <c r="AX524" i="64"/>
  <c r="AW524" i="64"/>
  <c r="AV524" i="64"/>
  <c r="AU524" i="64"/>
  <c r="AT524" i="64"/>
  <c r="AS524" i="64"/>
  <c r="AR524" i="64"/>
  <c r="AQ524" i="64"/>
  <c r="AP524" i="64"/>
  <c r="AO524" i="64"/>
  <c r="AN524" i="64"/>
  <c r="AM524" i="64"/>
  <c r="AL524" i="64"/>
  <c r="AK524" i="64"/>
  <c r="AJ524" i="64"/>
  <c r="AI524" i="64"/>
  <c r="AH524" i="64"/>
  <c r="AG524" i="64"/>
  <c r="AF524" i="64"/>
  <c r="AE524" i="64"/>
  <c r="AD524" i="64"/>
  <c r="AC524" i="64"/>
  <c r="AB524" i="64"/>
  <c r="AA524" i="64"/>
  <c r="Z524" i="64"/>
  <c r="Y524" i="64"/>
  <c r="X524" i="64"/>
  <c r="W524" i="64"/>
  <c r="V524" i="64"/>
  <c r="U524" i="64"/>
  <c r="T524" i="64"/>
  <c r="S524" i="64"/>
  <c r="E524" i="64"/>
  <c r="G523" i="64"/>
  <c r="E523" i="64"/>
  <c r="G522" i="64"/>
  <c r="E522" i="64"/>
  <c r="E521" i="64"/>
  <c r="G520" i="64"/>
  <c r="E520" i="64"/>
  <c r="E519" i="64"/>
  <c r="G518" i="64"/>
  <c r="E518" i="64"/>
  <c r="S517" i="64"/>
  <c r="E517" i="64"/>
  <c r="S516" i="64"/>
  <c r="T517" i="64" s="1"/>
  <c r="E516" i="64"/>
  <c r="S515" i="64"/>
  <c r="T516" i="64" s="1"/>
  <c r="U517" i="64" s="1"/>
  <c r="E515" i="64"/>
  <c r="S514" i="64"/>
  <c r="T515" i="64" s="1"/>
  <c r="U516" i="64" s="1"/>
  <c r="V517" i="64" s="1"/>
  <c r="E514" i="64"/>
  <c r="S513" i="64"/>
  <c r="T514" i="64" s="1"/>
  <c r="U515" i="64" s="1"/>
  <c r="V516" i="64" s="1"/>
  <c r="W517" i="64" s="1"/>
  <c r="E513" i="64"/>
  <c r="S512" i="64"/>
  <c r="T513" i="64" s="1"/>
  <c r="U514" i="64" s="1"/>
  <c r="V515" i="64" s="1"/>
  <c r="W516" i="64" s="1"/>
  <c r="X517" i="64" s="1"/>
  <c r="E512" i="64"/>
  <c r="S511" i="64"/>
  <c r="T512" i="64" s="1"/>
  <c r="U513" i="64" s="1"/>
  <c r="V514" i="64" s="1"/>
  <c r="W515" i="64" s="1"/>
  <c r="X516" i="64" s="1"/>
  <c r="Y517" i="64" s="1"/>
  <c r="E511" i="64"/>
  <c r="S510" i="64"/>
  <c r="T511" i="64" s="1"/>
  <c r="U512" i="64" s="1"/>
  <c r="V513" i="64" s="1"/>
  <c r="W514" i="64" s="1"/>
  <c r="X515" i="64" s="1"/>
  <c r="Y516" i="64" s="1"/>
  <c r="Z517" i="64" s="1"/>
  <c r="E510" i="64"/>
  <c r="S509" i="64"/>
  <c r="T510" i="64" s="1"/>
  <c r="U511" i="64" s="1"/>
  <c r="V512" i="64" s="1"/>
  <c r="W513" i="64" s="1"/>
  <c r="X514" i="64" s="1"/>
  <c r="Y515" i="64" s="1"/>
  <c r="Z516" i="64" s="1"/>
  <c r="AA517" i="64" s="1"/>
  <c r="E509" i="64"/>
  <c r="S508" i="64"/>
  <c r="T509" i="64" s="1"/>
  <c r="U510" i="64" s="1"/>
  <c r="V511" i="64" s="1"/>
  <c r="W512" i="64" s="1"/>
  <c r="X513" i="64" s="1"/>
  <c r="Y514" i="64" s="1"/>
  <c r="Z515" i="64" s="1"/>
  <c r="AA516" i="64" s="1"/>
  <c r="AB517" i="64" s="1"/>
  <c r="E508" i="64"/>
  <c r="S507" i="64"/>
  <c r="T508" i="64" s="1"/>
  <c r="U509" i="64" s="1"/>
  <c r="V510" i="64" s="1"/>
  <c r="W511" i="64" s="1"/>
  <c r="X512" i="64" s="1"/>
  <c r="Y513" i="64" s="1"/>
  <c r="Z514" i="64" s="1"/>
  <c r="AA515" i="64" s="1"/>
  <c r="AB516" i="64" s="1"/>
  <c r="AC517" i="64" s="1"/>
  <c r="E507" i="64"/>
  <c r="S506" i="64"/>
  <c r="T507" i="64" s="1"/>
  <c r="U508" i="64" s="1"/>
  <c r="V509" i="64" s="1"/>
  <c r="W510" i="64" s="1"/>
  <c r="X511" i="64" s="1"/>
  <c r="Y512" i="64" s="1"/>
  <c r="Z513" i="64" s="1"/>
  <c r="AA514" i="64" s="1"/>
  <c r="AB515" i="64" s="1"/>
  <c r="AC516" i="64" s="1"/>
  <c r="AD517" i="64" s="1"/>
  <c r="E506" i="64"/>
  <c r="S505" i="64"/>
  <c r="T506" i="64" s="1"/>
  <c r="U507" i="64" s="1"/>
  <c r="V508" i="64" s="1"/>
  <c r="W509" i="64" s="1"/>
  <c r="X510" i="64" s="1"/>
  <c r="Y511" i="64" s="1"/>
  <c r="Z512" i="64" s="1"/>
  <c r="AA513" i="64" s="1"/>
  <c r="AB514" i="64" s="1"/>
  <c r="AC515" i="64" s="1"/>
  <c r="AD516" i="64" s="1"/>
  <c r="AE517" i="64" s="1"/>
  <c r="E505" i="64"/>
  <c r="S504" i="64"/>
  <c r="T505" i="64" s="1"/>
  <c r="U506" i="64" s="1"/>
  <c r="V507" i="64" s="1"/>
  <c r="W508" i="64" s="1"/>
  <c r="X509" i="64" s="1"/>
  <c r="Y510" i="64" s="1"/>
  <c r="Z511" i="64" s="1"/>
  <c r="AA512" i="64" s="1"/>
  <c r="AB513" i="64" s="1"/>
  <c r="AC514" i="64" s="1"/>
  <c r="AD515" i="64" s="1"/>
  <c r="AE516" i="64" s="1"/>
  <c r="AF517" i="64" s="1"/>
  <c r="E504" i="64"/>
  <c r="S503" i="64"/>
  <c r="T504" i="64" s="1"/>
  <c r="U505" i="64" s="1"/>
  <c r="V506" i="64" s="1"/>
  <c r="W507" i="64" s="1"/>
  <c r="X508" i="64" s="1"/>
  <c r="Y509" i="64" s="1"/>
  <c r="Z510" i="64" s="1"/>
  <c r="AA511" i="64" s="1"/>
  <c r="AB512" i="64" s="1"/>
  <c r="AC513" i="64" s="1"/>
  <c r="AD514" i="64" s="1"/>
  <c r="AE515" i="64" s="1"/>
  <c r="AF516" i="64" s="1"/>
  <c r="AG517" i="64" s="1"/>
  <c r="E503" i="64"/>
  <c r="S502" i="64"/>
  <c r="T503" i="64" s="1"/>
  <c r="U504" i="64" s="1"/>
  <c r="V505" i="64" s="1"/>
  <c r="W506" i="64" s="1"/>
  <c r="X507" i="64" s="1"/>
  <c r="Y508" i="64" s="1"/>
  <c r="Z509" i="64" s="1"/>
  <c r="AA510" i="64" s="1"/>
  <c r="AB511" i="64" s="1"/>
  <c r="AC512" i="64" s="1"/>
  <c r="AD513" i="64" s="1"/>
  <c r="AE514" i="64" s="1"/>
  <c r="AF515" i="64" s="1"/>
  <c r="AG516" i="64" s="1"/>
  <c r="AH517" i="64" s="1"/>
  <c r="E502" i="64"/>
  <c r="S501" i="64"/>
  <c r="T502" i="64" s="1"/>
  <c r="U503" i="64" s="1"/>
  <c r="V504" i="64" s="1"/>
  <c r="W505" i="64" s="1"/>
  <c r="X506" i="64" s="1"/>
  <c r="Y507" i="64" s="1"/>
  <c r="Z508" i="64" s="1"/>
  <c r="AA509" i="64" s="1"/>
  <c r="AB510" i="64" s="1"/>
  <c r="AC511" i="64" s="1"/>
  <c r="AD512" i="64" s="1"/>
  <c r="AE513" i="64" s="1"/>
  <c r="AF514" i="64" s="1"/>
  <c r="AG515" i="64" s="1"/>
  <c r="AH516" i="64" s="1"/>
  <c r="AI517" i="64" s="1"/>
  <c r="E501" i="64"/>
  <c r="S500" i="64"/>
  <c r="T501" i="64" s="1"/>
  <c r="U502" i="64" s="1"/>
  <c r="V503" i="64" s="1"/>
  <c r="W504" i="64" s="1"/>
  <c r="X505" i="64" s="1"/>
  <c r="Y506" i="64" s="1"/>
  <c r="Z507" i="64" s="1"/>
  <c r="AA508" i="64" s="1"/>
  <c r="AB509" i="64" s="1"/>
  <c r="AC510" i="64" s="1"/>
  <c r="AD511" i="64" s="1"/>
  <c r="AE512" i="64" s="1"/>
  <c r="AF513" i="64" s="1"/>
  <c r="AG514" i="64" s="1"/>
  <c r="AH515" i="64" s="1"/>
  <c r="AI516" i="64" s="1"/>
  <c r="AJ517" i="64" s="1"/>
  <c r="E500" i="64"/>
  <c r="S499" i="64"/>
  <c r="T500" i="64" s="1"/>
  <c r="U501" i="64" s="1"/>
  <c r="V502" i="64" s="1"/>
  <c r="W503" i="64" s="1"/>
  <c r="X504" i="64" s="1"/>
  <c r="Y505" i="64" s="1"/>
  <c r="Z506" i="64" s="1"/>
  <c r="AA507" i="64" s="1"/>
  <c r="AB508" i="64" s="1"/>
  <c r="AC509" i="64" s="1"/>
  <c r="AD510" i="64" s="1"/>
  <c r="AE511" i="64" s="1"/>
  <c r="AF512" i="64" s="1"/>
  <c r="AG513" i="64" s="1"/>
  <c r="AH514" i="64" s="1"/>
  <c r="AI515" i="64" s="1"/>
  <c r="AJ516" i="64" s="1"/>
  <c r="AK517" i="64" s="1"/>
  <c r="E499" i="64"/>
  <c r="S498" i="64"/>
  <c r="T499" i="64" s="1"/>
  <c r="U500" i="64" s="1"/>
  <c r="V501" i="64" s="1"/>
  <c r="W502" i="64" s="1"/>
  <c r="X503" i="64" s="1"/>
  <c r="Y504" i="64" s="1"/>
  <c r="Z505" i="64" s="1"/>
  <c r="AA506" i="64" s="1"/>
  <c r="AB507" i="64" s="1"/>
  <c r="AC508" i="64" s="1"/>
  <c r="AD509" i="64" s="1"/>
  <c r="AE510" i="64" s="1"/>
  <c r="AF511" i="64" s="1"/>
  <c r="AG512" i="64" s="1"/>
  <c r="AH513" i="64" s="1"/>
  <c r="AI514" i="64" s="1"/>
  <c r="AJ515" i="64" s="1"/>
  <c r="AK516" i="64" s="1"/>
  <c r="AL517" i="64" s="1"/>
  <c r="E498" i="64"/>
  <c r="S497" i="64"/>
  <c r="T498" i="64" s="1"/>
  <c r="U499" i="64" s="1"/>
  <c r="V500" i="64" s="1"/>
  <c r="W501" i="64" s="1"/>
  <c r="X502" i="64" s="1"/>
  <c r="Y503" i="64" s="1"/>
  <c r="Z504" i="64" s="1"/>
  <c r="AA505" i="64" s="1"/>
  <c r="AB506" i="64" s="1"/>
  <c r="AC507" i="64" s="1"/>
  <c r="AD508" i="64" s="1"/>
  <c r="AE509" i="64" s="1"/>
  <c r="AF510" i="64" s="1"/>
  <c r="AG511" i="64" s="1"/>
  <c r="AH512" i="64" s="1"/>
  <c r="AI513" i="64" s="1"/>
  <c r="AJ514" i="64" s="1"/>
  <c r="AK515" i="64" s="1"/>
  <c r="AL516" i="64" s="1"/>
  <c r="AM517" i="64" s="1"/>
  <c r="E497" i="64"/>
  <c r="S496" i="64"/>
  <c r="T497" i="64" s="1"/>
  <c r="U498" i="64" s="1"/>
  <c r="V499" i="64" s="1"/>
  <c r="W500" i="64" s="1"/>
  <c r="X501" i="64" s="1"/>
  <c r="Y502" i="64" s="1"/>
  <c r="Z503" i="64" s="1"/>
  <c r="AA504" i="64" s="1"/>
  <c r="AB505" i="64" s="1"/>
  <c r="AC506" i="64" s="1"/>
  <c r="AD507" i="64" s="1"/>
  <c r="AE508" i="64" s="1"/>
  <c r="AF509" i="64" s="1"/>
  <c r="AG510" i="64" s="1"/>
  <c r="AH511" i="64" s="1"/>
  <c r="AI512" i="64" s="1"/>
  <c r="AJ513" i="64" s="1"/>
  <c r="AK514" i="64" s="1"/>
  <c r="AL515" i="64" s="1"/>
  <c r="AM516" i="64" s="1"/>
  <c r="AN517" i="64" s="1"/>
  <c r="E496" i="64"/>
  <c r="S495" i="64"/>
  <c r="T496" i="64" s="1"/>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AM515" i="64" s="1"/>
  <c r="AN516" i="64" s="1"/>
  <c r="AO517" i="64" s="1"/>
  <c r="E495" i="64"/>
  <c r="S494" i="64"/>
  <c r="T495" i="64" s="1"/>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AN515" i="64" s="1"/>
  <c r="AO516" i="64" s="1"/>
  <c r="AP517" i="64" s="1"/>
  <c r="H494" i="64"/>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H516" i="64" s="1"/>
  <c r="H517" i="64" s="1"/>
  <c r="G494" i="64"/>
  <c r="G495" i="64" s="1"/>
  <c r="G496" i="64" s="1"/>
  <c r="G497" i="64" s="1"/>
  <c r="G498" i="64" s="1"/>
  <c r="G499" i="64" s="1"/>
  <c r="G500" i="64" s="1"/>
  <c r="G501" i="64" s="1"/>
  <c r="G502" i="64" s="1"/>
  <c r="G503" i="64" s="1"/>
  <c r="G504" i="64" s="1"/>
  <c r="G505" i="64" s="1"/>
  <c r="G506" i="64" s="1"/>
  <c r="G507" i="64" s="1"/>
  <c r="G508" i="64" s="1"/>
  <c r="G509" i="64" s="1"/>
  <c r="G510" i="64" s="1"/>
  <c r="G511" i="64" s="1"/>
  <c r="G512" i="64" s="1"/>
  <c r="G513" i="64" s="1"/>
  <c r="G514" i="64" s="1"/>
  <c r="G515" i="64" s="1"/>
  <c r="G516" i="64" s="1"/>
  <c r="E494" i="64"/>
  <c r="E493" i="64"/>
  <c r="G492" i="64"/>
  <c r="E492" i="64"/>
  <c r="E481" i="64"/>
  <c r="G480" i="64"/>
  <c r="E480" i="64"/>
  <c r="E479" i="64"/>
  <c r="B479" i="64" s="1"/>
  <c r="E478" i="64"/>
  <c r="N6" i="861"/>
  <c r="N5" i="861"/>
  <c r="B100" i="861"/>
  <c r="C100" i="861"/>
  <c r="D100" i="861"/>
  <c r="F100" i="861"/>
  <c r="G100" i="861"/>
  <c r="I100" i="861"/>
  <c r="J100" i="861"/>
  <c r="Q100" i="861"/>
  <c r="R100" i="861"/>
  <c r="C99" i="861"/>
  <c r="D99" i="861"/>
  <c r="F99" i="861"/>
  <c r="G99" i="861"/>
  <c r="I99" i="861"/>
  <c r="J99" i="861"/>
  <c r="K99" i="861"/>
  <c r="Q99" i="861"/>
  <c r="B72" i="861"/>
  <c r="C72" i="861"/>
  <c r="D72" i="861"/>
  <c r="F72" i="861"/>
  <c r="G72" i="861"/>
  <c r="I72" i="861"/>
  <c r="J72" i="861"/>
  <c r="Q72" i="861"/>
  <c r="R43" i="861"/>
  <c r="Q43" i="861"/>
  <c r="I43" i="861"/>
  <c r="G43" i="861"/>
  <c r="F43" i="861"/>
  <c r="D43" i="861"/>
  <c r="C43" i="861"/>
  <c r="B43" i="861"/>
  <c r="B36" i="861"/>
  <c r="C36" i="861"/>
  <c r="D36" i="861"/>
  <c r="E36" i="861"/>
  <c r="F36" i="861"/>
  <c r="G36" i="861"/>
  <c r="I36" i="861"/>
  <c r="J36" i="861"/>
  <c r="K36" i="861"/>
  <c r="L36" i="861"/>
  <c r="M36" i="861"/>
  <c r="N36" i="861"/>
  <c r="O36" i="861"/>
  <c r="P36" i="861"/>
  <c r="Q36" i="861"/>
  <c r="R36" i="861"/>
  <c r="R17" i="861"/>
  <c r="Q17" i="861"/>
  <c r="J17" i="861"/>
  <c r="I17" i="861"/>
  <c r="G17" i="861"/>
  <c r="F17" i="861"/>
  <c r="D17" i="861"/>
  <c r="C17" i="861"/>
  <c r="B17" i="861"/>
  <c r="S2" i="1236"/>
  <c r="CN2" i="1236"/>
  <c r="CN7" i="1236" s="1"/>
  <c r="CP2" i="1236"/>
  <c r="CQ2" i="1236" s="1"/>
  <c r="CQ8" i="1236" s="1"/>
  <c r="CO3" i="1236"/>
  <c r="CO4" i="1236" s="1"/>
  <c r="CO7" i="1236"/>
  <c r="CO8" i="1236"/>
  <c r="E11" i="1236"/>
  <c r="E12" i="1236"/>
  <c r="B12" i="1236" s="1"/>
  <c r="E13" i="1236"/>
  <c r="B13" i="1236" s="1"/>
  <c r="E14" i="1236"/>
  <c r="B14" i="1236" s="1"/>
  <c r="E15" i="1236"/>
  <c r="E16" i="1236"/>
  <c r="B16" i="1236" s="1"/>
  <c r="E17" i="1236"/>
  <c r="B17" i="1236" s="1"/>
  <c r="E18" i="1236"/>
  <c r="B18" i="1236" s="1"/>
  <c r="CM18" i="1236"/>
  <c r="CN18" i="1236"/>
  <c r="E19" i="1236"/>
  <c r="B19" i="1236" s="1"/>
  <c r="E20" i="1236"/>
  <c r="E21" i="1236"/>
  <c r="E22" i="1236"/>
  <c r="E23" i="1236"/>
  <c r="E24" i="1236"/>
  <c r="H24" i="1236"/>
  <c r="H25" i="1236" s="1"/>
  <c r="H26" i="1236" s="1"/>
  <c r="H27" i="1236" s="1"/>
  <c r="H28" i="1236" s="1"/>
  <c r="H29" i="1236" s="1"/>
  <c r="H30" i="1236" s="1"/>
  <c r="H31" i="1236" s="1"/>
  <c r="H32" i="1236" s="1"/>
  <c r="H33" i="1236" s="1"/>
  <c r="H34" i="1236" s="1"/>
  <c r="H35" i="1236" s="1"/>
  <c r="H36" i="1236" s="1"/>
  <c r="H37" i="1236" s="1"/>
  <c r="H38" i="1236" s="1"/>
  <c r="H39" i="1236" s="1"/>
  <c r="H40" i="1236" s="1"/>
  <c r="H41" i="1236" s="1"/>
  <c r="H42" i="1236" s="1"/>
  <c r="H43" i="1236" s="1"/>
  <c r="H44" i="1236" s="1"/>
  <c r="H45" i="1236" s="1"/>
  <c r="H46" i="1236" s="1"/>
  <c r="H47" i="1236" s="1"/>
  <c r="S24" i="1236"/>
  <c r="T25" i="1236" s="1"/>
  <c r="U26" i="1236" s="1"/>
  <c r="V27" i="1236" s="1"/>
  <c r="W28" i="1236" s="1"/>
  <c r="X29" i="1236" s="1"/>
  <c r="Y30" i="1236" s="1"/>
  <c r="Z31" i="1236" s="1"/>
  <c r="AA32" i="1236" s="1"/>
  <c r="AB33" i="1236" s="1"/>
  <c r="AC34" i="1236" s="1"/>
  <c r="AD35" i="1236" s="1"/>
  <c r="AE36" i="1236" s="1"/>
  <c r="AF37" i="1236" s="1"/>
  <c r="AG38" i="1236" s="1"/>
  <c r="AH39" i="1236" s="1"/>
  <c r="AI40" i="1236" s="1"/>
  <c r="AJ41" i="1236" s="1"/>
  <c r="AK42" i="1236" s="1"/>
  <c r="AL43" i="1236" s="1"/>
  <c r="AM44" i="1236" s="1"/>
  <c r="AN45" i="1236" s="1"/>
  <c r="AO46" i="1236" s="1"/>
  <c r="AP47" i="1236" s="1"/>
  <c r="E25" i="1236"/>
  <c r="S25" i="1236"/>
  <c r="T26" i="1236" s="1"/>
  <c r="U27" i="1236" s="1"/>
  <c r="V28" i="1236" s="1"/>
  <c r="W29" i="1236" s="1"/>
  <c r="X30" i="1236" s="1"/>
  <c r="Y31" i="1236" s="1"/>
  <c r="Z32" i="1236" s="1"/>
  <c r="AA33" i="1236" s="1"/>
  <c r="AB34" i="1236" s="1"/>
  <c r="AC35" i="1236" s="1"/>
  <c r="AD36" i="1236" s="1"/>
  <c r="AE37" i="1236" s="1"/>
  <c r="AF38" i="1236" s="1"/>
  <c r="AG39" i="1236" s="1"/>
  <c r="AH40" i="1236" s="1"/>
  <c r="AI41" i="1236" s="1"/>
  <c r="AJ42" i="1236" s="1"/>
  <c r="AK43" i="1236" s="1"/>
  <c r="AL44" i="1236" s="1"/>
  <c r="AM45" i="1236" s="1"/>
  <c r="AN46" i="1236" s="1"/>
  <c r="AO47" i="1236" s="1"/>
  <c r="E26" i="1236"/>
  <c r="S26" i="1236"/>
  <c r="T27" i="1236" s="1"/>
  <c r="U28" i="1236" s="1"/>
  <c r="V29" i="1236" s="1"/>
  <c r="W30" i="1236" s="1"/>
  <c r="X31" i="1236" s="1"/>
  <c r="Y32" i="1236" s="1"/>
  <c r="Z33" i="1236" s="1"/>
  <c r="AA34" i="1236" s="1"/>
  <c r="AB35" i="1236" s="1"/>
  <c r="AC36" i="1236" s="1"/>
  <c r="AD37" i="1236" s="1"/>
  <c r="AE38" i="1236" s="1"/>
  <c r="AF39" i="1236" s="1"/>
  <c r="AG40" i="1236" s="1"/>
  <c r="AH41" i="1236" s="1"/>
  <c r="AI42" i="1236" s="1"/>
  <c r="AJ43" i="1236" s="1"/>
  <c r="AK44" i="1236" s="1"/>
  <c r="AL45" i="1236" s="1"/>
  <c r="AM46" i="1236" s="1"/>
  <c r="AN47" i="1236" s="1"/>
  <c r="E27" i="1236"/>
  <c r="S27" i="1236"/>
  <c r="T28" i="1236" s="1"/>
  <c r="U29" i="1236" s="1"/>
  <c r="V30" i="1236" s="1"/>
  <c r="W31" i="1236" s="1"/>
  <c r="X32" i="1236" s="1"/>
  <c r="Y33" i="1236" s="1"/>
  <c r="Z34" i="1236" s="1"/>
  <c r="AA35" i="1236" s="1"/>
  <c r="AB36" i="1236" s="1"/>
  <c r="AC37" i="1236" s="1"/>
  <c r="AD38" i="1236" s="1"/>
  <c r="AE39" i="1236" s="1"/>
  <c r="AF40" i="1236" s="1"/>
  <c r="AG41" i="1236" s="1"/>
  <c r="AH42" i="1236" s="1"/>
  <c r="AI43" i="1236" s="1"/>
  <c r="AJ44" i="1236" s="1"/>
  <c r="AK45" i="1236" s="1"/>
  <c r="AL46" i="1236" s="1"/>
  <c r="AM47" i="1236" s="1"/>
  <c r="E28" i="1236"/>
  <c r="S28" i="1236"/>
  <c r="T29" i="1236" s="1"/>
  <c r="U30" i="1236" s="1"/>
  <c r="V31" i="1236" s="1"/>
  <c r="W32" i="1236" s="1"/>
  <c r="X33" i="1236" s="1"/>
  <c r="Y34" i="1236" s="1"/>
  <c r="Z35" i="1236" s="1"/>
  <c r="AA36" i="1236" s="1"/>
  <c r="AB37" i="1236" s="1"/>
  <c r="AC38" i="1236" s="1"/>
  <c r="AD39" i="1236" s="1"/>
  <c r="AE40" i="1236" s="1"/>
  <c r="AF41" i="1236" s="1"/>
  <c r="AG42" i="1236" s="1"/>
  <c r="AH43" i="1236" s="1"/>
  <c r="AI44" i="1236" s="1"/>
  <c r="AJ45" i="1236" s="1"/>
  <c r="AK46" i="1236" s="1"/>
  <c r="AL47" i="1236" s="1"/>
  <c r="E29" i="1236"/>
  <c r="S29" i="1236"/>
  <c r="T30" i="1236" s="1"/>
  <c r="U31" i="1236" s="1"/>
  <c r="V32" i="1236" s="1"/>
  <c r="W33" i="1236" s="1"/>
  <c r="X34" i="1236" s="1"/>
  <c r="Y35" i="1236" s="1"/>
  <c r="Z36" i="1236" s="1"/>
  <c r="AA37" i="1236" s="1"/>
  <c r="AB38" i="1236" s="1"/>
  <c r="AC39" i="1236" s="1"/>
  <c r="AD40" i="1236" s="1"/>
  <c r="AE41" i="1236" s="1"/>
  <c r="AF42" i="1236" s="1"/>
  <c r="AG43" i="1236" s="1"/>
  <c r="AH44" i="1236" s="1"/>
  <c r="AI45" i="1236" s="1"/>
  <c r="AJ46" i="1236" s="1"/>
  <c r="AK47" i="1236" s="1"/>
  <c r="E30" i="1236"/>
  <c r="S30" i="1236"/>
  <c r="T31" i="1236" s="1"/>
  <c r="U32" i="1236" s="1"/>
  <c r="V33" i="1236" s="1"/>
  <c r="W34" i="1236" s="1"/>
  <c r="X35" i="1236" s="1"/>
  <c r="Y36" i="1236" s="1"/>
  <c r="Z37" i="1236" s="1"/>
  <c r="AA38" i="1236" s="1"/>
  <c r="AB39" i="1236" s="1"/>
  <c r="AC40" i="1236" s="1"/>
  <c r="AD41" i="1236" s="1"/>
  <c r="AE42" i="1236" s="1"/>
  <c r="AF43" i="1236" s="1"/>
  <c r="AG44" i="1236" s="1"/>
  <c r="AH45" i="1236" s="1"/>
  <c r="AI46" i="1236" s="1"/>
  <c r="AJ47" i="1236" s="1"/>
  <c r="E31" i="1236"/>
  <c r="S31" i="1236"/>
  <c r="T32" i="1236" s="1"/>
  <c r="U33" i="1236" s="1"/>
  <c r="V34" i="1236" s="1"/>
  <c r="W35" i="1236" s="1"/>
  <c r="X36" i="1236" s="1"/>
  <c r="Y37" i="1236" s="1"/>
  <c r="Z38" i="1236" s="1"/>
  <c r="AA39" i="1236" s="1"/>
  <c r="AB40" i="1236" s="1"/>
  <c r="AC41" i="1236" s="1"/>
  <c r="AD42" i="1236" s="1"/>
  <c r="AE43" i="1236" s="1"/>
  <c r="AF44" i="1236" s="1"/>
  <c r="AG45" i="1236" s="1"/>
  <c r="AH46" i="1236" s="1"/>
  <c r="AI47" i="1236" s="1"/>
  <c r="E32" i="1236"/>
  <c r="S32" i="1236"/>
  <c r="T33" i="1236" s="1"/>
  <c r="U34" i="1236" s="1"/>
  <c r="V35" i="1236" s="1"/>
  <c r="W36" i="1236" s="1"/>
  <c r="X37" i="1236" s="1"/>
  <c r="Y38" i="1236" s="1"/>
  <c r="Z39" i="1236" s="1"/>
  <c r="AA40" i="1236" s="1"/>
  <c r="AB41" i="1236" s="1"/>
  <c r="AC42" i="1236" s="1"/>
  <c r="AD43" i="1236" s="1"/>
  <c r="AE44" i="1236" s="1"/>
  <c r="AF45" i="1236" s="1"/>
  <c r="AG46" i="1236" s="1"/>
  <c r="AH47" i="1236" s="1"/>
  <c r="E33" i="1236"/>
  <c r="S33" i="1236"/>
  <c r="T34" i="1236" s="1"/>
  <c r="U35" i="1236" s="1"/>
  <c r="V36" i="1236" s="1"/>
  <c r="W37" i="1236" s="1"/>
  <c r="X38" i="1236" s="1"/>
  <c r="Y39" i="1236" s="1"/>
  <c r="Z40" i="1236" s="1"/>
  <c r="AA41" i="1236" s="1"/>
  <c r="AB42" i="1236" s="1"/>
  <c r="AC43" i="1236" s="1"/>
  <c r="AD44" i="1236" s="1"/>
  <c r="AE45" i="1236" s="1"/>
  <c r="AF46" i="1236" s="1"/>
  <c r="AG47" i="1236" s="1"/>
  <c r="E34" i="1236"/>
  <c r="S34" i="1236"/>
  <c r="T35" i="1236" s="1"/>
  <c r="U36" i="1236" s="1"/>
  <c r="V37" i="1236" s="1"/>
  <c r="W38" i="1236" s="1"/>
  <c r="X39" i="1236" s="1"/>
  <c r="Y40" i="1236" s="1"/>
  <c r="Z41" i="1236" s="1"/>
  <c r="AA42" i="1236" s="1"/>
  <c r="AB43" i="1236" s="1"/>
  <c r="AC44" i="1236" s="1"/>
  <c r="AD45" i="1236" s="1"/>
  <c r="AE46" i="1236" s="1"/>
  <c r="AF47" i="1236" s="1"/>
  <c r="E35" i="1236"/>
  <c r="S35" i="1236"/>
  <c r="T36" i="1236" s="1"/>
  <c r="U37" i="1236" s="1"/>
  <c r="V38" i="1236" s="1"/>
  <c r="W39" i="1236" s="1"/>
  <c r="X40" i="1236" s="1"/>
  <c r="Y41" i="1236" s="1"/>
  <c r="Z42" i="1236" s="1"/>
  <c r="AA43" i="1236" s="1"/>
  <c r="AB44" i="1236" s="1"/>
  <c r="AC45" i="1236" s="1"/>
  <c r="AD46" i="1236" s="1"/>
  <c r="AE47" i="1236" s="1"/>
  <c r="E36" i="1236"/>
  <c r="S36" i="1236"/>
  <c r="T37" i="1236" s="1"/>
  <c r="U38" i="1236" s="1"/>
  <c r="V39" i="1236" s="1"/>
  <c r="W40" i="1236" s="1"/>
  <c r="X41" i="1236" s="1"/>
  <c r="Y42" i="1236" s="1"/>
  <c r="Z43" i="1236" s="1"/>
  <c r="AA44" i="1236" s="1"/>
  <c r="AB45" i="1236" s="1"/>
  <c r="AC46" i="1236" s="1"/>
  <c r="AD47" i="1236" s="1"/>
  <c r="E37" i="1236"/>
  <c r="S37" i="1236"/>
  <c r="T38" i="1236" s="1"/>
  <c r="U39" i="1236" s="1"/>
  <c r="V40" i="1236" s="1"/>
  <c r="W41" i="1236" s="1"/>
  <c r="X42" i="1236" s="1"/>
  <c r="Y43" i="1236" s="1"/>
  <c r="Z44" i="1236" s="1"/>
  <c r="AA45" i="1236" s="1"/>
  <c r="AB46" i="1236" s="1"/>
  <c r="AC47" i="1236" s="1"/>
  <c r="E38" i="1236"/>
  <c r="S38" i="1236"/>
  <c r="T39" i="1236" s="1"/>
  <c r="U40" i="1236" s="1"/>
  <c r="V41" i="1236" s="1"/>
  <c r="W42" i="1236" s="1"/>
  <c r="X43" i="1236" s="1"/>
  <c r="Y44" i="1236" s="1"/>
  <c r="Z45" i="1236" s="1"/>
  <c r="AA46" i="1236" s="1"/>
  <c r="AB47" i="1236" s="1"/>
  <c r="E39" i="1236"/>
  <c r="S39" i="1236"/>
  <c r="T40" i="1236" s="1"/>
  <c r="U41" i="1236" s="1"/>
  <c r="V42" i="1236" s="1"/>
  <c r="W43" i="1236" s="1"/>
  <c r="X44" i="1236" s="1"/>
  <c r="Y45" i="1236" s="1"/>
  <c r="Z46" i="1236" s="1"/>
  <c r="AA47" i="1236" s="1"/>
  <c r="E40" i="1236"/>
  <c r="S40" i="1236"/>
  <c r="T41" i="1236" s="1"/>
  <c r="U42" i="1236" s="1"/>
  <c r="V43" i="1236" s="1"/>
  <c r="W44" i="1236" s="1"/>
  <c r="X45" i="1236" s="1"/>
  <c r="Y46" i="1236" s="1"/>
  <c r="Z47" i="1236" s="1"/>
  <c r="E41" i="1236"/>
  <c r="S41" i="1236"/>
  <c r="T42" i="1236" s="1"/>
  <c r="U43" i="1236" s="1"/>
  <c r="V44" i="1236" s="1"/>
  <c r="W45" i="1236" s="1"/>
  <c r="X46" i="1236" s="1"/>
  <c r="Y47" i="1236" s="1"/>
  <c r="E42" i="1236"/>
  <c r="S42" i="1236"/>
  <c r="T43" i="1236" s="1"/>
  <c r="U44" i="1236" s="1"/>
  <c r="V45" i="1236" s="1"/>
  <c r="W46" i="1236" s="1"/>
  <c r="X47" i="1236" s="1"/>
  <c r="E43" i="1236"/>
  <c r="S43" i="1236"/>
  <c r="T44" i="1236" s="1"/>
  <c r="U45" i="1236" s="1"/>
  <c r="V46" i="1236" s="1"/>
  <c r="W47" i="1236" s="1"/>
  <c r="E44" i="1236"/>
  <c r="S44" i="1236"/>
  <c r="T45" i="1236" s="1"/>
  <c r="U46" i="1236" s="1"/>
  <c r="V47" i="1236" s="1"/>
  <c r="E45" i="1236"/>
  <c r="S45" i="1236"/>
  <c r="T46" i="1236" s="1"/>
  <c r="U47" i="1236" s="1"/>
  <c r="E46" i="1236"/>
  <c r="S46" i="1236"/>
  <c r="T47" i="1236" s="1"/>
  <c r="E47" i="1236"/>
  <c r="S47" i="1236"/>
  <c r="E48" i="1236"/>
  <c r="E49" i="1236"/>
  <c r="E50" i="1236"/>
  <c r="E17" i="861" s="1"/>
  <c r="E51" i="1236"/>
  <c r="E52" i="1236"/>
  <c r="E53" i="1236"/>
  <c r="B53" i="1236" s="1"/>
  <c r="E54" i="1236"/>
  <c r="B54" i="1236" s="1"/>
  <c r="E55" i="1236"/>
  <c r="B55" i="1236" s="1"/>
  <c r="E56" i="1236"/>
  <c r="B56" i="1236" s="1"/>
  <c r="E57" i="1236"/>
  <c r="B57" i="1236" s="1"/>
  <c r="E58" i="1236"/>
  <c r="E59" i="1236"/>
  <c r="E60" i="1236"/>
  <c r="K60" i="1236"/>
  <c r="S60" i="1236"/>
  <c r="E61" i="1236"/>
  <c r="E62" i="1236"/>
  <c r="B62" i="1236" s="1"/>
  <c r="B99" i="861" s="1"/>
  <c r="R62" i="1236"/>
  <c r="R64" i="1236" s="1"/>
  <c r="R72" i="861" s="1"/>
  <c r="E63" i="1236"/>
  <c r="E100" i="861" s="1"/>
  <c r="E64" i="1236"/>
  <c r="E72" i="861" s="1"/>
  <c r="E65" i="1236"/>
  <c r="E66" i="1236"/>
  <c r="E43" i="861" s="1"/>
  <c r="E67" i="1236"/>
  <c r="E419" i="64"/>
  <c r="B419" i="64" s="1"/>
  <c r="E420" i="64"/>
  <c r="G420" i="64"/>
  <c r="E421" i="64"/>
  <c r="E422" i="64"/>
  <c r="G422" i="64"/>
  <c r="E423" i="64"/>
  <c r="CN493" i="64" a="1"/>
  <c r="CM493" i="64" a="1"/>
  <c r="CM99" i="861"/>
  <c r="CN99" i="861"/>
  <c r="CM23" i="1236"/>
  <c r="CN23" i="1236"/>
  <c r="CM423" i="64" a="1"/>
  <c r="CM62" i="1236"/>
  <c r="CN62" i="1236"/>
  <c r="CM493" i="64" l="1"/>
  <c r="CN493" i="64"/>
  <c r="E99" i="861"/>
  <c r="R99" i="861"/>
  <c r="CN43" i="861"/>
  <c r="CM72" i="861"/>
  <c r="CN72" i="861"/>
  <c r="CM17" i="861"/>
  <c r="CN17" i="861"/>
  <c r="R2" i="1236"/>
  <c r="R7" i="1236" s="1"/>
  <c r="CN66" i="1236"/>
  <c r="CP8" i="1236"/>
  <c r="CN8" i="1236"/>
  <c r="CQ7" i="1236"/>
  <c r="CP7" i="1236"/>
  <c r="CO1" i="1236"/>
  <c r="CN3" i="1236"/>
  <c r="CN4" i="1236" s="1"/>
  <c r="CN64" i="1236"/>
  <c r="CO60" i="1236" s="1"/>
  <c r="CM64" i="1236"/>
  <c r="CO24" i="1236"/>
  <c r="CP25" i="1236" s="1"/>
  <c r="CQ26" i="1236" s="1"/>
  <c r="CR27" i="1236" s="1"/>
  <c r="CS28" i="1236" s="1"/>
  <c r="CT29" i="1236" s="1"/>
  <c r="CU30" i="1236" s="1"/>
  <c r="CV31" i="1236" s="1"/>
  <c r="CW32" i="1236" s="1"/>
  <c r="CX33" i="1236" s="1"/>
  <c r="CY34" i="1236" s="1"/>
  <c r="CZ35" i="1236" s="1"/>
  <c r="DA36" i="1236" s="1"/>
  <c r="DB37" i="1236" s="1"/>
  <c r="DC38" i="1236" s="1"/>
  <c r="DD39" i="1236" s="1"/>
  <c r="DE40" i="1236" s="1"/>
  <c r="DF41" i="1236" s="1"/>
  <c r="DG42" i="1236" s="1"/>
  <c r="DH43" i="1236" s="1"/>
  <c r="DI44" i="1236" s="1"/>
  <c r="DJ45" i="1236" s="1"/>
  <c r="DK46" i="1236" s="1"/>
  <c r="DL47" i="1236" s="1"/>
  <c r="CN48" i="1236"/>
  <c r="CN50" i="1236"/>
  <c r="CN24" i="1236"/>
  <c r="CO25" i="1236" s="1"/>
  <c r="CP26" i="1236" s="1"/>
  <c r="CQ27" i="1236" s="1"/>
  <c r="CR28" i="1236" s="1"/>
  <c r="CS29" i="1236" s="1"/>
  <c r="CT30" i="1236" s="1"/>
  <c r="CU31" i="1236" s="1"/>
  <c r="CV32" i="1236" s="1"/>
  <c r="CW33" i="1236" s="1"/>
  <c r="CX34" i="1236" s="1"/>
  <c r="CY35" i="1236" s="1"/>
  <c r="CZ36" i="1236" s="1"/>
  <c r="DA37" i="1236" s="1"/>
  <c r="DB38" i="1236" s="1"/>
  <c r="DC39" i="1236" s="1"/>
  <c r="DD40" i="1236" s="1"/>
  <c r="DE41" i="1236" s="1"/>
  <c r="DF42" i="1236" s="1"/>
  <c r="DG43" i="1236" s="1"/>
  <c r="DH44" i="1236" s="1"/>
  <c r="DI45" i="1236" s="1"/>
  <c r="DJ46" i="1236" s="1"/>
  <c r="DK47" i="1236" s="1"/>
  <c r="CM48" i="1236"/>
  <c r="CM50" i="1236"/>
  <c r="CR2" i="1236"/>
  <c r="CQ3" i="1236"/>
  <c r="CP3" i="1236"/>
  <c r="S1" i="1236"/>
  <c r="S7" i="1236"/>
  <c r="S3" i="1236"/>
  <c r="T2" i="1236"/>
  <c r="CM423" i="64"/>
  <c r="CN423" i="64" a="1"/>
  <c r="CN518" i="64" l="1"/>
  <c r="CN520" i="64"/>
  <c r="CO494" i="64"/>
  <c r="CP495" i="64" s="1"/>
  <c r="CQ496" i="64" s="1"/>
  <c r="CR497" i="64" s="1"/>
  <c r="CS498" i="64" s="1"/>
  <c r="CT499" i="64" s="1"/>
  <c r="CU500" i="64" s="1"/>
  <c r="CV501" i="64" s="1"/>
  <c r="CW502" i="64" s="1"/>
  <c r="CX503" i="64" s="1"/>
  <c r="CY504" i="64" s="1"/>
  <c r="CZ505" i="64" s="1"/>
  <c r="DA506" i="64" s="1"/>
  <c r="DB507" i="64" s="1"/>
  <c r="DC508" i="64" s="1"/>
  <c r="DD509" i="64" s="1"/>
  <c r="DE510" i="64" s="1"/>
  <c r="DF511" i="64" s="1"/>
  <c r="DG512" i="64" s="1"/>
  <c r="DH513" i="64" s="1"/>
  <c r="DI514" i="64" s="1"/>
  <c r="DJ515" i="64" s="1"/>
  <c r="DK516" i="64" s="1"/>
  <c r="DL517" i="64" s="1"/>
  <c r="CM518" i="64"/>
  <c r="CM520" i="64"/>
  <c r="CN494" i="64"/>
  <c r="CO495" i="64" s="1"/>
  <c r="CP496" i="64" s="1"/>
  <c r="CQ497" i="64" s="1"/>
  <c r="CR498" i="64" s="1"/>
  <c r="CS499" i="64" s="1"/>
  <c r="CT500" i="64" s="1"/>
  <c r="CU501" i="64" s="1"/>
  <c r="CV502" i="64" s="1"/>
  <c r="CW503" i="64" s="1"/>
  <c r="CX504" i="64" s="1"/>
  <c r="CY505" i="64" s="1"/>
  <c r="CZ506" i="64" s="1"/>
  <c r="DA507" i="64" s="1"/>
  <c r="DB508" i="64" s="1"/>
  <c r="DC509" i="64" s="1"/>
  <c r="DD510" i="64" s="1"/>
  <c r="DE511" i="64" s="1"/>
  <c r="DF512" i="64" s="1"/>
  <c r="DG513" i="64" s="1"/>
  <c r="DH514" i="64" s="1"/>
  <c r="DI515" i="64" s="1"/>
  <c r="DJ516" i="64" s="1"/>
  <c r="DK517" i="64" s="1"/>
  <c r="R1" i="1236"/>
  <c r="R3" i="1236"/>
  <c r="CQ1" i="1236"/>
  <c r="CP1" i="1236"/>
  <c r="R8" i="1236"/>
  <c r="CN1" i="1236"/>
  <c r="CO64" i="1236"/>
  <c r="CP60" i="1236" s="1"/>
  <c r="CO66" i="1236"/>
  <c r="CQ4" i="1236"/>
  <c r="CR3" i="1236"/>
  <c r="CS2" i="1236"/>
  <c r="CR8" i="1236"/>
  <c r="CR7" i="1236"/>
  <c r="U2" i="1236"/>
  <c r="T3" i="1236"/>
  <c r="T7" i="1236"/>
  <c r="T1" i="1236"/>
  <c r="S4" i="1236"/>
  <c r="CP4" i="1236"/>
  <c r="CN423" i="64"/>
  <c r="E424" i="64"/>
  <c r="G424" i="64"/>
  <c r="G425" i="64" s="1"/>
  <c r="G426" i="64" s="1"/>
  <c r="G427" i="64" s="1"/>
  <c r="G428" i="64" s="1"/>
  <c r="G429" i="64" s="1"/>
  <c r="G430" i="64" s="1"/>
  <c r="G431" i="64" s="1"/>
  <c r="G432" i="64" s="1"/>
  <c r="G433" i="64" s="1"/>
  <c r="G434" i="64" s="1"/>
  <c r="G435" i="64" s="1"/>
  <c r="G436" i="64" s="1"/>
  <c r="G437" i="64" s="1"/>
  <c r="G438" i="64" s="1"/>
  <c r="G439" i="64" s="1"/>
  <c r="G440" i="64" s="1"/>
  <c r="G441" i="64" s="1"/>
  <c r="G442" i="64" s="1"/>
  <c r="G443" i="64" s="1"/>
  <c r="G444" i="64" s="1"/>
  <c r="G445" i="64" s="1"/>
  <c r="G446" i="64" s="1"/>
  <c r="H424" i="64"/>
  <c r="H425" i="64" s="1"/>
  <c r="H426" i="64" s="1"/>
  <c r="H427" i="64" s="1"/>
  <c r="H428" i="64" s="1"/>
  <c r="H429" i="64" s="1"/>
  <c r="H430" i="64" s="1"/>
  <c r="H431" i="64" s="1"/>
  <c r="H432" i="64" s="1"/>
  <c r="H433" i="64" s="1"/>
  <c r="H434" i="64" s="1"/>
  <c r="H435" i="64" s="1"/>
  <c r="H436" i="64" s="1"/>
  <c r="H437" i="64" s="1"/>
  <c r="H438" i="64" s="1"/>
  <c r="H439" i="64" s="1"/>
  <c r="H440" i="64" s="1"/>
  <c r="H441" i="64" s="1"/>
  <c r="H442" i="64" s="1"/>
  <c r="H443" i="64" s="1"/>
  <c r="H444" i="64" s="1"/>
  <c r="H445" i="64" s="1"/>
  <c r="H446" i="64" s="1"/>
  <c r="H447" i="64" s="1"/>
  <c r="S424" i="64"/>
  <c r="T425" i="64" s="1"/>
  <c r="U426" i="64" s="1"/>
  <c r="V427" i="64" s="1"/>
  <c r="W428" i="64" s="1"/>
  <c r="X429" i="64" s="1"/>
  <c r="Y430" i="64" s="1"/>
  <c r="Z431" i="64" s="1"/>
  <c r="AA432" i="64" s="1"/>
  <c r="AB433" i="64" s="1"/>
  <c r="AC434" i="64" s="1"/>
  <c r="AD435" i="64" s="1"/>
  <c r="AE436" i="64" s="1"/>
  <c r="AF437" i="64" s="1"/>
  <c r="AG438" i="64" s="1"/>
  <c r="AH439" i="64" s="1"/>
  <c r="AI440" i="64" s="1"/>
  <c r="AJ441" i="64" s="1"/>
  <c r="AK442" i="64" s="1"/>
  <c r="AL443" i="64" s="1"/>
  <c r="AM444" i="64" s="1"/>
  <c r="AN445" i="64" s="1"/>
  <c r="AO446" i="64" s="1"/>
  <c r="AP447" i="64" s="1"/>
  <c r="CN424" i="64"/>
  <c r="CO425" i="64" s="1"/>
  <c r="CP426" i="64" s="1"/>
  <c r="CQ427" i="64" s="1"/>
  <c r="CR428" i="64" s="1"/>
  <c r="CS429" i="64" s="1"/>
  <c r="CT430" i="64" s="1"/>
  <c r="CU431" i="64" s="1"/>
  <c r="CV432" i="64" s="1"/>
  <c r="CW433" i="64" s="1"/>
  <c r="CX434" i="64" s="1"/>
  <c r="CY435" i="64" s="1"/>
  <c r="CZ436" i="64" s="1"/>
  <c r="DA437" i="64" s="1"/>
  <c r="DB438" i="64" s="1"/>
  <c r="DC439" i="64" s="1"/>
  <c r="DD440" i="64" s="1"/>
  <c r="DE441" i="64" s="1"/>
  <c r="DF442" i="64" s="1"/>
  <c r="DG443" i="64" s="1"/>
  <c r="DH444" i="64" s="1"/>
  <c r="DI445" i="64" s="1"/>
  <c r="DJ446" i="64" s="1"/>
  <c r="DK447" i="64" s="1"/>
  <c r="E425" i="64"/>
  <c r="S425" i="64"/>
  <c r="T426" i="64" s="1"/>
  <c r="U427" i="64" s="1"/>
  <c r="V428" i="64" s="1"/>
  <c r="W429" i="64" s="1"/>
  <c r="X430" i="64" s="1"/>
  <c r="Y431" i="64" s="1"/>
  <c r="Z432" i="64" s="1"/>
  <c r="AA433" i="64" s="1"/>
  <c r="AB434" i="64" s="1"/>
  <c r="AC435" i="64" s="1"/>
  <c r="AD436" i="64" s="1"/>
  <c r="AE437" i="64" s="1"/>
  <c r="AF438" i="64" s="1"/>
  <c r="AG439" i="64" s="1"/>
  <c r="AH440" i="64" s="1"/>
  <c r="AI441" i="64" s="1"/>
  <c r="AJ442" i="64" s="1"/>
  <c r="AK443" i="64" s="1"/>
  <c r="AL444" i="64" s="1"/>
  <c r="AM445" i="64" s="1"/>
  <c r="AN446" i="64" s="1"/>
  <c r="AO447" i="64" s="1"/>
  <c r="E426" i="64"/>
  <c r="S426" i="64"/>
  <c r="T427" i="64" s="1"/>
  <c r="U428" i="64" s="1"/>
  <c r="V429" i="64" s="1"/>
  <c r="W430" i="64" s="1"/>
  <c r="X431" i="64" s="1"/>
  <c r="Y432" i="64" s="1"/>
  <c r="Z433" i="64" s="1"/>
  <c r="AA434" i="64" s="1"/>
  <c r="AB435" i="64" s="1"/>
  <c r="AC436" i="64" s="1"/>
  <c r="AD437" i="64" s="1"/>
  <c r="AE438" i="64" s="1"/>
  <c r="AF439" i="64" s="1"/>
  <c r="AG440" i="64" s="1"/>
  <c r="AH441" i="64" s="1"/>
  <c r="AI442" i="64" s="1"/>
  <c r="AJ443" i="64" s="1"/>
  <c r="AK444" i="64" s="1"/>
  <c r="AL445" i="64" s="1"/>
  <c r="AM446" i="64" s="1"/>
  <c r="AN447" i="64" s="1"/>
  <c r="E427" i="64"/>
  <c r="S427" i="64"/>
  <c r="T428" i="64" s="1"/>
  <c r="U429" i="64" s="1"/>
  <c r="V430" i="64" s="1"/>
  <c r="W431" i="64" s="1"/>
  <c r="X432" i="64" s="1"/>
  <c r="Y433" i="64" s="1"/>
  <c r="Z434" i="64" s="1"/>
  <c r="AA435" i="64" s="1"/>
  <c r="AB436" i="64" s="1"/>
  <c r="AC437" i="64" s="1"/>
  <c r="AD438" i="64" s="1"/>
  <c r="AE439" i="64" s="1"/>
  <c r="AF440" i="64" s="1"/>
  <c r="AG441" i="64" s="1"/>
  <c r="AH442" i="64" s="1"/>
  <c r="AI443" i="64" s="1"/>
  <c r="AJ444" i="64" s="1"/>
  <c r="AK445" i="64" s="1"/>
  <c r="AL446" i="64" s="1"/>
  <c r="AM447" i="64" s="1"/>
  <c r="E428" i="64"/>
  <c r="S428" i="64"/>
  <c r="T429" i="64" s="1"/>
  <c r="U430" i="64" s="1"/>
  <c r="V431" i="64" s="1"/>
  <c r="W432" i="64" s="1"/>
  <c r="X433" i="64" s="1"/>
  <c r="Y434" i="64" s="1"/>
  <c r="Z435" i="64" s="1"/>
  <c r="AA436" i="64" s="1"/>
  <c r="AB437" i="64" s="1"/>
  <c r="AC438" i="64" s="1"/>
  <c r="AD439" i="64" s="1"/>
  <c r="AE440" i="64" s="1"/>
  <c r="AF441" i="64" s="1"/>
  <c r="AG442" i="64" s="1"/>
  <c r="AH443" i="64" s="1"/>
  <c r="AI444" i="64" s="1"/>
  <c r="AJ445" i="64" s="1"/>
  <c r="AK446" i="64" s="1"/>
  <c r="AL447" i="64" s="1"/>
  <c r="E429" i="64"/>
  <c r="S429" i="64"/>
  <c r="T430" i="64" s="1"/>
  <c r="U431" i="64" s="1"/>
  <c r="V432" i="64" s="1"/>
  <c r="W433" i="64" s="1"/>
  <c r="X434" i="64" s="1"/>
  <c r="Y435" i="64" s="1"/>
  <c r="Z436" i="64" s="1"/>
  <c r="AA437" i="64" s="1"/>
  <c r="AB438" i="64" s="1"/>
  <c r="AC439" i="64" s="1"/>
  <c r="AD440" i="64" s="1"/>
  <c r="AE441" i="64" s="1"/>
  <c r="AF442" i="64" s="1"/>
  <c r="AG443" i="64" s="1"/>
  <c r="AH444" i="64" s="1"/>
  <c r="AI445" i="64" s="1"/>
  <c r="AJ446" i="64" s="1"/>
  <c r="AK447" i="64" s="1"/>
  <c r="E430" i="64"/>
  <c r="S430" i="64"/>
  <c r="T431" i="64" s="1"/>
  <c r="U432" i="64" s="1"/>
  <c r="V433" i="64" s="1"/>
  <c r="W434" i="64" s="1"/>
  <c r="X435" i="64" s="1"/>
  <c r="Y436" i="64" s="1"/>
  <c r="Z437" i="64" s="1"/>
  <c r="AA438" i="64" s="1"/>
  <c r="AB439" i="64" s="1"/>
  <c r="AC440" i="64" s="1"/>
  <c r="AD441" i="64" s="1"/>
  <c r="AE442" i="64" s="1"/>
  <c r="AF443" i="64" s="1"/>
  <c r="AG444" i="64" s="1"/>
  <c r="AH445" i="64" s="1"/>
  <c r="AI446" i="64" s="1"/>
  <c r="AJ447" i="64" s="1"/>
  <c r="E431" i="64"/>
  <c r="S431" i="64"/>
  <c r="T432" i="64" s="1"/>
  <c r="U433" i="64" s="1"/>
  <c r="V434" i="64" s="1"/>
  <c r="W435" i="64" s="1"/>
  <c r="X436" i="64" s="1"/>
  <c r="Y437" i="64" s="1"/>
  <c r="Z438" i="64" s="1"/>
  <c r="AA439" i="64" s="1"/>
  <c r="AB440" i="64" s="1"/>
  <c r="AC441" i="64" s="1"/>
  <c r="AD442" i="64" s="1"/>
  <c r="AE443" i="64" s="1"/>
  <c r="AF444" i="64" s="1"/>
  <c r="AG445" i="64" s="1"/>
  <c r="AH446" i="64" s="1"/>
  <c r="AI447" i="64" s="1"/>
  <c r="E432" i="64"/>
  <c r="S432" i="64"/>
  <c r="T433" i="64" s="1"/>
  <c r="U434" i="64" s="1"/>
  <c r="V435" i="64" s="1"/>
  <c r="W436" i="64" s="1"/>
  <c r="X437" i="64" s="1"/>
  <c r="Y438" i="64" s="1"/>
  <c r="Z439" i="64" s="1"/>
  <c r="AA440" i="64" s="1"/>
  <c r="AB441" i="64" s="1"/>
  <c r="AC442" i="64" s="1"/>
  <c r="AD443" i="64" s="1"/>
  <c r="AE444" i="64" s="1"/>
  <c r="AF445" i="64" s="1"/>
  <c r="AG446" i="64" s="1"/>
  <c r="AH447" i="64" s="1"/>
  <c r="E433" i="64"/>
  <c r="S433" i="64"/>
  <c r="T434" i="64" s="1"/>
  <c r="U435" i="64" s="1"/>
  <c r="V436" i="64" s="1"/>
  <c r="W437" i="64" s="1"/>
  <c r="X438" i="64" s="1"/>
  <c r="Y439" i="64" s="1"/>
  <c r="Z440" i="64" s="1"/>
  <c r="AA441" i="64" s="1"/>
  <c r="AB442" i="64" s="1"/>
  <c r="AC443" i="64" s="1"/>
  <c r="AD444" i="64" s="1"/>
  <c r="AE445" i="64" s="1"/>
  <c r="AF446" i="64" s="1"/>
  <c r="AG447" i="64" s="1"/>
  <c r="E434" i="64"/>
  <c r="S434" i="64"/>
  <c r="T435" i="64" s="1"/>
  <c r="U436" i="64" s="1"/>
  <c r="V437" i="64" s="1"/>
  <c r="W438" i="64" s="1"/>
  <c r="X439" i="64" s="1"/>
  <c r="Y440" i="64" s="1"/>
  <c r="Z441" i="64" s="1"/>
  <c r="AA442" i="64" s="1"/>
  <c r="AB443" i="64" s="1"/>
  <c r="AC444" i="64" s="1"/>
  <c r="AD445" i="64" s="1"/>
  <c r="AE446" i="64" s="1"/>
  <c r="AF447" i="64" s="1"/>
  <c r="E435" i="64"/>
  <c r="S435" i="64"/>
  <c r="T436" i="64" s="1"/>
  <c r="U437" i="64" s="1"/>
  <c r="V438" i="64" s="1"/>
  <c r="W439" i="64" s="1"/>
  <c r="X440" i="64" s="1"/>
  <c r="Y441" i="64" s="1"/>
  <c r="Z442" i="64" s="1"/>
  <c r="AA443" i="64" s="1"/>
  <c r="AB444" i="64" s="1"/>
  <c r="AC445" i="64" s="1"/>
  <c r="AD446" i="64" s="1"/>
  <c r="AE447" i="64" s="1"/>
  <c r="E436" i="64"/>
  <c r="S436" i="64"/>
  <c r="T437" i="64" s="1"/>
  <c r="U438" i="64" s="1"/>
  <c r="V439" i="64" s="1"/>
  <c r="W440" i="64" s="1"/>
  <c r="X441" i="64" s="1"/>
  <c r="Y442" i="64" s="1"/>
  <c r="Z443" i="64" s="1"/>
  <c r="AA444" i="64" s="1"/>
  <c r="AB445" i="64" s="1"/>
  <c r="AC446" i="64" s="1"/>
  <c r="AD447" i="64" s="1"/>
  <c r="E437" i="64"/>
  <c r="S437" i="64"/>
  <c r="T438" i="64" s="1"/>
  <c r="U439" i="64" s="1"/>
  <c r="V440" i="64" s="1"/>
  <c r="W441" i="64" s="1"/>
  <c r="X442" i="64" s="1"/>
  <c r="Y443" i="64" s="1"/>
  <c r="Z444" i="64" s="1"/>
  <c r="AA445" i="64" s="1"/>
  <c r="AB446" i="64" s="1"/>
  <c r="AC447" i="64" s="1"/>
  <c r="E438" i="64"/>
  <c r="S438" i="64"/>
  <c r="T439" i="64" s="1"/>
  <c r="U440" i="64" s="1"/>
  <c r="V441" i="64" s="1"/>
  <c r="W442" i="64" s="1"/>
  <c r="X443" i="64" s="1"/>
  <c r="Y444" i="64" s="1"/>
  <c r="Z445" i="64" s="1"/>
  <c r="AA446" i="64" s="1"/>
  <c r="AB447" i="64" s="1"/>
  <c r="E439" i="64"/>
  <c r="S439" i="64"/>
  <c r="T440" i="64" s="1"/>
  <c r="U441" i="64" s="1"/>
  <c r="V442" i="64" s="1"/>
  <c r="W443" i="64" s="1"/>
  <c r="X444" i="64" s="1"/>
  <c r="Y445" i="64" s="1"/>
  <c r="Z446" i="64" s="1"/>
  <c r="AA447" i="64" s="1"/>
  <c r="E440" i="64"/>
  <c r="S440" i="64"/>
  <c r="T441" i="64" s="1"/>
  <c r="U442" i="64" s="1"/>
  <c r="V443" i="64" s="1"/>
  <c r="W444" i="64" s="1"/>
  <c r="X445" i="64" s="1"/>
  <c r="Y446" i="64" s="1"/>
  <c r="Z447" i="64" s="1"/>
  <c r="E441" i="64"/>
  <c r="S441" i="64"/>
  <c r="T442" i="64" s="1"/>
  <c r="U443" i="64" s="1"/>
  <c r="V444" i="64" s="1"/>
  <c r="W445" i="64" s="1"/>
  <c r="X446" i="64" s="1"/>
  <c r="Y447" i="64" s="1"/>
  <c r="E442" i="64"/>
  <c r="S442" i="64"/>
  <c r="T443" i="64" s="1"/>
  <c r="U444" i="64" s="1"/>
  <c r="V445" i="64" s="1"/>
  <c r="W446" i="64" s="1"/>
  <c r="X447" i="64" s="1"/>
  <c r="E443" i="64"/>
  <c r="S443" i="64"/>
  <c r="T444" i="64" s="1"/>
  <c r="U445" i="64" s="1"/>
  <c r="V446" i="64" s="1"/>
  <c r="W447" i="64" s="1"/>
  <c r="E444" i="64"/>
  <c r="S444" i="64"/>
  <c r="T445" i="64" s="1"/>
  <c r="U446" i="64" s="1"/>
  <c r="V447" i="64" s="1"/>
  <c r="E445" i="64"/>
  <c r="S445" i="64"/>
  <c r="T446" i="64" s="1"/>
  <c r="U447" i="64" s="1"/>
  <c r="E446" i="64"/>
  <c r="S446" i="64"/>
  <c r="T447" i="64" s="1"/>
  <c r="E447" i="64"/>
  <c r="S447" i="64"/>
  <c r="E448" i="64"/>
  <c r="G448" i="64"/>
  <c r="CM448" i="64"/>
  <c r="E449" i="64"/>
  <c r="E450" i="64"/>
  <c r="G450" i="64"/>
  <c r="E451" i="64"/>
  <c r="E452" i="64"/>
  <c r="T454" i="64"/>
  <c r="U454" i="64"/>
  <c r="V454" i="64"/>
  <c r="W454" i="64"/>
  <c r="X454" i="64"/>
  <c r="Y454" i="64"/>
  <c r="Z454" i="64"/>
  <c r="AA454" i="64"/>
  <c r="AB454" i="64"/>
  <c r="AC454" i="64"/>
  <c r="AD454" i="64"/>
  <c r="AE454" i="64"/>
  <c r="AF454" i="64"/>
  <c r="AG454" i="64"/>
  <c r="AH454" i="64"/>
  <c r="AI454" i="64"/>
  <c r="AJ454" i="64"/>
  <c r="AK454" i="64"/>
  <c r="AL454" i="64"/>
  <c r="AM454" i="64"/>
  <c r="AN454" i="64"/>
  <c r="AO454" i="64"/>
  <c r="AP454" i="64"/>
  <c r="AQ454" i="64"/>
  <c r="AR454" i="64"/>
  <c r="AS454" i="64"/>
  <c r="AT454" i="64"/>
  <c r="AU454" i="64"/>
  <c r="AV454" i="64"/>
  <c r="AW454" i="64"/>
  <c r="AX454" i="64"/>
  <c r="AY454" i="64"/>
  <c r="AZ454" i="64"/>
  <c r="BA454" i="64"/>
  <c r="BB454" i="64"/>
  <c r="BC454" i="64"/>
  <c r="BD454" i="64"/>
  <c r="BE454" i="64"/>
  <c r="BF454" i="64"/>
  <c r="BG454" i="64"/>
  <c r="BH454" i="64"/>
  <c r="BI454" i="64"/>
  <c r="BJ454" i="64"/>
  <c r="BK454" i="64"/>
  <c r="BL454" i="64"/>
  <c r="BM454" i="64"/>
  <c r="BN454" i="64"/>
  <c r="BO454" i="64"/>
  <c r="BP454" i="64"/>
  <c r="BQ454" i="64"/>
  <c r="BR454" i="64"/>
  <c r="BS454" i="64"/>
  <c r="BT454" i="64"/>
  <c r="BU454" i="64"/>
  <c r="BV454" i="64"/>
  <c r="BW454" i="64"/>
  <c r="BX454" i="64"/>
  <c r="BY454" i="64"/>
  <c r="BZ454" i="64"/>
  <c r="CA454" i="64"/>
  <c r="CB454" i="64"/>
  <c r="CC454" i="64"/>
  <c r="CD454" i="64"/>
  <c r="CE454" i="64"/>
  <c r="CF454" i="64"/>
  <c r="CG454" i="64"/>
  <c r="CH454" i="64"/>
  <c r="CI454" i="64"/>
  <c r="CJ454" i="64"/>
  <c r="CK454" i="64"/>
  <c r="CL454" i="64"/>
  <c r="CM454" i="64"/>
  <c r="CN454" i="64"/>
  <c r="CO454" i="64"/>
  <c r="CP454" i="64"/>
  <c r="CQ454" i="64"/>
  <c r="CR454" i="64"/>
  <c r="CS454" i="64"/>
  <c r="CT454" i="64"/>
  <c r="CU454" i="64"/>
  <c r="CV454" i="64"/>
  <c r="CW454" i="64"/>
  <c r="CX454" i="64"/>
  <c r="CY454" i="64"/>
  <c r="CZ454" i="64"/>
  <c r="DA454" i="64"/>
  <c r="DB454" i="64"/>
  <c r="DC454" i="64"/>
  <c r="DD454" i="64"/>
  <c r="DE454" i="64"/>
  <c r="DF454" i="64"/>
  <c r="DG454" i="64"/>
  <c r="DH454" i="64"/>
  <c r="DI454" i="64"/>
  <c r="DJ454" i="64"/>
  <c r="DK454" i="64"/>
  <c r="DL454" i="64"/>
  <c r="S454" i="64"/>
  <c r="E459" i="64"/>
  <c r="E458" i="64"/>
  <c r="E457" i="64"/>
  <c r="G456" i="64"/>
  <c r="E456" i="64"/>
  <c r="E455" i="64"/>
  <c r="E454" i="64"/>
  <c r="G453" i="64"/>
  <c r="E453" i="64"/>
  <c r="G452" i="64"/>
  <c r="E418" i="64"/>
  <c r="CM450" i="64" l="1"/>
  <c r="S8" i="1236"/>
  <c r="R4" i="1236"/>
  <c r="CP64" i="1236"/>
  <c r="CQ60" i="1236" s="1"/>
  <c r="CP66" i="1236"/>
  <c r="T4" i="1236"/>
  <c r="V2" i="1236"/>
  <c r="U3" i="1236"/>
  <c r="U7" i="1236"/>
  <c r="U1" i="1236"/>
  <c r="CR1" i="1236"/>
  <c r="CT2" i="1236"/>
  <c r="CS3" i="1236"/>
  <c r="CS7" i="1236"/>
  <c r="CS8" i="1236"/>
  <c r="CR4" i="1236"/>
  <c r="CO424" i="64"/>
  <c r="CP425" i="64" s="1"/>
  <c r="CQ426" i="64" s="1"/>
  <c r="CR427" i="64" s="1"/>
  <c r="CS428" i="64" s="1"/>
  <c r="CT429" i="64" s="1"/>
  <c r="CU430" i="64" s="1"/>
  <c r="CV431" i="64" s="1"/>
  <c r="CW432" i="64" s="1"/>
  <c r="CX433" i="64" s="1"/>
  <c r="CY434" i="64" s="1"/>
  <c r="CZ435" i="64" s="1"/>
  <c r="DA436" i="64" s="1"/>
  <c r="DB437" i="64" s="1"/>
  <c r="DC438" i="64" s="1"/>
  <c r="DD439" i="64" s="1"/>
  <c r="DE440" i="64" s="1"/>
  <c r="DF441" i="64" s="1"/>
  <c r="DG442" i="64" s="1"/>
  <c r="DH443" i="64" s="1"/>
  <c r="DI444" i="64" s="1"/>
  <c r="DJ445" i="64" s="1"/>
  <c r="DK446" i="64" s="1"/>
  <c r="DL447" i="64" s="1"/>
  <c r="CN450" i="64"/>
  <c r="CN448" i="64"/>
  <c r="L17" i="1227"/>
  <c r="J16" i="1227"/>
  <c r="I16" i="1227"/>
  <c r="L10" i="1227"/>
  <c r="L15" i="1227" s="1"/>
  <c r="K10" i="1227"/>
  <c r="K15" i="1227" s="1"/>
  <c r="J10" i="1227"/>
  <c r="J15" i="1227" s="1"/>
  <c r="I10" i="1227"/>
  <c r="I15" i="1227" s="1"/>
  <c r="H10" i="1227"/>
  <c r="H15" i="1227" s="1"/>
  <c r="G10" i="1227"/>
  <c r="F8" i="1227"/>
  <c r="F10" i="1227" s="1"/>
  <c r="E8" i="1227"/>
  <c r="E10" i="1227" s="1"/>
  <c r="C14" i="1226"/>
  <c r="C16" i="1226" s="1"/>
  <c r="C11" i="1226"/>
  <c r="C6" i="1226"/>
  <c r="X9" i="1225"/>
  <c r="X7" i="1225"/>
  <c r="E4" i="1225"/>
  <c r="E5" i="1225" s="1"/>
  <c r="E7" i="1225" s="1"/>
  <c r="F1" i="1225"/>
  <c r="T8" i="1236" l="1"/>
  <c r="CS1" i="1236"/>
  <c r="CU2" i="1236"/>
  <c r="CT3" i="1236"/>
  <c r="CT8" i="1236"/>
  <c r="CT7" i="1236"/>
  <c r="U4" i="1236"/>
  <c r="W2" i="1236"/>
  <c r="V3" i="1236"/>
  <c r="V1" i="1236"/>
  <c r="V7" i="1236"/>
  <c r="CQ64" i="1236"/>
  <c r="CR60" i="1236" s="1"/>
  <c r="CQ66" i="1236"/>
  <c r="CS4" i="1236"/>
  <c r="G1" i="1225"/>
  <c r="F6" i="1225"/>
  <c r="F4" i="1225"/>
  <c r="F5" i="1225" s="1"/>
  <c r="F7" i="1225" s="1"/>
  <c r="H16" i="1227"/>
  <c r="K16" i="1227"/>
  <c r="L16" i="1227"/>
  <c r="H17" i="1227"/>
  <c r="H14" i="1227"/>
  <c r="I17" i="1227"/>
  <c r="I14" i="1227"/>
  <c r="J17" i="1227"/>
  <c r="J14" i="1227"/>
  <c r="K17" i="1227"/>
  <c r="K14" i="1227"/>
  <c r="L14" i="1227"/>
  <c r="H18" i="1227"/>
  <c r="I18" i="1227"/>
  <c r="J18" i="1227"/>
  <c r="K18" i="1227"/>
  <c r="L18" i="1227"/>
  <c r="U8" i="1236" l="1"/>
  <c r="CT1" i="1236"/>
  <c r="V4" i="1236"/>
  <c r="CT4" i="1236"/>
  <c r="X2" i="1236"/>
  <c r="W3" i="1236"/>
  <c r="W1" i="1236"/>
  <c r="W7" i="1236"/>
  <c r="CV2" i="1236"/>
  <c r="CU7" i="1236"/>
  <c r="CU8" i="1236"/>
  <c r="CU3" i="1236"/>
  <c r="CR64" i="1236"/>
  <c r="CS60" i="1236" s="1"/>
  <c r="CR66" i="1236"/>
  <c r="H20" i="1227"/>
  <c r="H1" i="1225"/>
  <c r="G6" i="1225"/>
  <c r="G4" i="1225"/>
  <c r="G5" i="1225" s="1"/>
  <c r="G7" i="1225" s="1"/>
  <c r="V8" i="1236" l="1"/>
  <c r="CU1" i="1236"/>
  <c r="CV3" i="1236"/>
  <c r="CV7" i="1236"/>
  <c r="CV8" i="1236"/>
  <c r="CW2" i="1236"/>
  <c r="CS64" i="1236"/>
  <c r="CT60" i="1236" s="1"/>
  <c r="CS66" i="1236"/>
  <c r="W4" i="1236"/>
  <c r="Y2" i="1236"/>
  <c r="X3" i="1236"/>
  <c r="X1" i="1236"/>
  <c r="X7" i="1236"/>
  <c r="CU4" i="1236"/>
  <c r="I1" i="1225"/>
  <c r="H6" i="1225"/>
  <c r="H4" i="1225"/>
  <c r="H5" i="1225" s="1"/>
  <c r="H7" i="1225" s="1"/>
  <c r="W8" i="1236" l="1"/>
  <c r="CV1" i="1236"/>
  <c r="CX2" i="1236"/>
  <c r="CW3" i="1236"/>
  <c r="CW7" i="1236"/>
  <c r="CW8" i="1236"/>
  <c r="X4" i="1236"/>
  <c r="Z2" i="1236"/>
  <c r="Y3" i="1236"/>
  <c r="Y7" i="1236"/>
  <c r="Y1" i="1236"/>
  <c r="CV4" i="1236"/>
  <c r="CT66" i="1236"/>
  <c r="CT64" i="1236"/>
  <c r="CU60" i="1236" s="1"/>
  <c r="I6" i="1225"/>
  <c r="I4" i="1225"/>
  <c r="I5" i="1225" s="1"/>
  <c r="I7" i="1225" s="1"/>
  <c r="B7" i="1225" s="1"/>
  <c r="B12" i="1225" s="1"/>
  <c r="X6" i="1225" s="1"/>
  <c r="X8" i="1236" l="1"/>
  <c r="CW1" i="1236"/>
  <c r="CU66" i="1236"/>
  <c r="CU64" i="1236"/>
  <c r="CV60" i="1236" s="1"/>
  <c r="Y4" i="1236"/>
  <c r="Z1" i="1236"/>
  <c r="AA2" i="1236"/>
  <c r="Z7" i="1236"/>
  <c r="Z3" i="1236"/>
  <c r="CW4" i="1236"/>
  <c r="CY2" i="1236"/>
  <c r="CX3" i="1236"/>
  <c r="CX8" i="1236"/>
  <c r="CX7" i="1236"/>
  <c r="CM1304" i="64"/>
  <c r="CN1304" i="64"/>
  <c r="G1308" i="64"/>
  <c r="E1308" i="64"/>
  <c r="DL1307" i="64"/>
  <c r="DK1307" i="64"/>
  <c r="DJ1307" i="64"/>
  <c r="DI1307" i="64"/>
  <c r="DH1307" i="64"/>
  <c r="DG1307" i="64"/>
  <c r="DF1307" i="64"/>
  <c r="DE1307" i="64"/>
  <c r="DD1307" i="64"/>
  <c r="DC1307" i="64"/>
  <c r="DB1307" i="64"/>
  <c r="DA1307" i="64"/>
  <c r="CZ1307" i="64"/>
  <c r="CY1307" i="64"/>
  <c r="CX1307" i="64"/>
  <c r="CW1307" i="64"/>
  <c r="CV1307" i="64"/>
  <c r="CU1307" i="64"/>
  <c r="CT1307" i="64"/>
  <c r="CS1307" i="64"/>
  <c r="CR1307" i="64"/>
  <c r="CQ1307" i="64"/>
  <c r="CP1307" i="64"/>
  <c r="CO1307" i="64"/>
  <c r="CL1307" i="64"/>
  <c r="CK1307" i="64"/>
  <c r="CJ1307" i="64"/>
  <c r="CI1307" i="64"/>
  <c r="CH1307" i="64"/>
  <c r="CG1307" i="64"/>
  <c r="CF1307" i="64"/>
  <c r="CE1307" i="64"/>
  <c r="CD1307" i="64"/>
  <c r="CC1307" i="64"/>
  <c r="CB1307" i="64"/>
  <c r="CA1307" i="64"/>
  <c r="BZ1307" i="64"/>
  <c r="BY1307" i="64"/>
  <c r="BX1307" i="64"/>
  <c r="BW1307" i="64"/>
  <c r="BV1307" i="64"/>
  <c r="BU1307" i="64"/>
  <c r="BT1307" i="64"/>
  <c r="BS1307" i="64"/>
  <c r="BR1307" i="64"/>
  <c r="BQ1307" i="64"/>
  <c r="BP1307" i="64"/>
  <c r="BO1307" i="64"/>
  <c r="BN1307" i="64"/>
  <c r="BM1307" i="64"/>
  <c r="BL1307" i="64"/>
  <c r="BK1307" i="64"/>
  <c r="BJ1307" i="64"/>
  <c r="BI1307" i="64"/>
  <c r="BH1307" i="64"/>
  <c r="BG1307" i="64"/>
  <c r="BF1307" i="64"/>
  <c r="BE1307" i="64"/>
  <c r="BD1307" i="64"/>
  <c r="BC1307" i="64"/>
  <c r="BB1307" i="64"/>
  <c r="BA1307" i="64"/>
  <c r="AZ1307" i="64"/>
  <c r="AY1307" i="64"/>
  <c r="AX1307" i="64"/>
  <c r="AW1307" i="64"/>
  <c r="AV1307" i="64"/>
  <c r="AU1307" i="64"/>
  <c r="AT1307" i="64"/>
  <c r="AS1307" i="64"/>
  <c r="AR1307" i="64"/>
  <c r="AQ1307" i="64"/>
  <c r="AP1307" i="64"/>
  <c r="AO1307" i="64"/>
  <c r="AN1307" i="64"/>
  <c r="AM1307" i="64"/>
  <c r="AL1307" i="64"/>
  <c r="AK1307" i="64"/>
  <c r="AJ1307" i="64"/>
  <c r="AI1307" i="64"/>
  <c r="AH1307" i="64"/>
  <c r="AG1307" i="64"/>
  <c r="AF1307" i="64"/>
  <c r="AE1307" i="64"/>
  <c r="AD1307" i="64"/>
  <c r="AC1307" i="64"/>
  <c r="AB1307" i="64"/>
  <c r="AA1307" i="64"/>
  <c r="Z1307" i="64"/>
  <c r="Y1307" i="64"/>
  <c r="X1307" i="64"/>
  <c r="W1307" i="64"/>
  <c r="V1307" i="64"/>
  <c r="U1307" i="64"/>
  <c r="T1307" i="64"/>
  <c r="S1307" i="64"/>
  <c r="G1307" i="64"/>
  <c r="E1307" i="64"/>
  <c r="G1306" i="64"/>
  <c r="E1306" i="64"/>
  <c r="DL1305" i="64"/>
  <c r="DK1305" i="64"/>
  <c r="DJ1305" i="64"/>
  <c r="DI1305" i="64"/>
  <c r="DH1305" i="64"/>
  <c r="DG1305" i="64"/>
  <c r="DF1305" i="64"/>
  <c r="DE1305" i="64"/>
  <c r="DD1305" i="64"/>
  <c r="DC1305" i="64"/>
  <c r="DB1305" i="64"/>
  <c r="DA1305" i="64"/>
  <c r="CZ1305" i="64"/>
  <c r="CY1305" i="64"/>
  <c r="CX1305" i="64"/>
  <c r="CW1305" i="64"/>
  <c r="CV1305" i="64"/>
  <c r="CU1305" i="64"/>
  <c r="CT1305" i="64"/>
  <c r="CS1305" i="64"/>
  <c r="CR1305" i="64"/>
  <c r="CQ1305" i="64"/>
  <c r="CP1305" i="64"/>
  <c r="CO1305" i="64"/>
  <c r="CL1305" i="64"/>
  <c r="CK1305" i="64"/>
  <c r="CJ1305" i="64"/>
  <c r="CI1305" i="64"/>
  <c r="CH1305" i="64"/>
  <c r="CG1305" i="64"/>
  <c r="CF1305" i="64"/>
  <c r="CE1305" i="64"/>
  <c r="CD1305" i="64"/>
  <c r="CC1305" i="64"/>
  <c r="CB1305" i="64"/>
  <c r="CA1305" i="64"/>
  <c r="BZ1305" i="64"/>
  <c r="BY1305" i="64"/>
  <c r="BX1305" i="64"/>
  <c r="BW1305" i="64"/>
  <c r="BV1305" i="64"/>
  <c r="BU1305" i="64"/>
  <c r="BT1305" i="64"/>
  <c r="BS1305" i="64"/>
  <c r="BR1305" i="64"/>
  <c r="BQ1305" i="64"/>
  <c r="BP1305" i="64"/>
  <c r="BO1305" i="64"/>
  <c r="BN1305" i="64"/>
  <c r="BM1305" i="64"/>
  <c r="BL1305" i="64"/>
  <c r="BK1305" i="64"/>
  <c r="BJ1305" i="64"/>
  <c r="BI1305" i="64"/>
  <c r="BH1305" i="64"/>
  <c r="BG1305" i="64"/>
  <c r="BF1305" i="64"/>
  <c r="BE1305" i="64"/>
  <c r="BD1305" i="64"/>
  <c r="BC1305" i="64"/>
  <c r="BB1305" i="64"/>
  <c r="BA1305" i="64"/>
  <c r="AZ1305" i="64"/>
  <c r="AY1305" i="64"/>
  <c r="AX1305" i="64"/>
  <c r="AW1305" i="64"/>
  <c r="AV1305" i="64"/>
  <c r="AU1305" i="64"/>
  <c r="AT1305" i="64"/>
  <c r="AS1305" i="64"/>
  <c r="AR1305" i="64"/>
  <c r="AQ1305" i="64"/>
  <c r="AP1305" i="64"/>
  <c r="AO1305" i="64"/>
  <c r="AN1305" i="64"/>
  <c r="AM1305" i="64"/>
  <c r="AL1305" i="64"/>
  <c r="AK1305" i="64"/>
  <c r="AJ1305" i="64"/>
  <c r="AI1305" i="64"/>
  <c r="AH1305" i="64"/>
  <c r="AG1305" i="64"/>
  <c r="AF1305" i="64"/>
  <c r="AE1305" i="64"/>
  <c r="AD1305" i="64"/>
  <c r="AC1305" i="64"/>
  <c r="AB1305" i="64"/>
  <c r="AA1305" i="64"/>
  <c r="Z1305" i="64"/>
  <c r="Y1305" i="64"/>
  <c r="X1305" i="64"/>
  <c r="W1305" i="64"/>
  <c r="V1305" i="64"/>
  <c r="U1305" i="64"/>
  <c r="T1305" i="64"/>
  <c r="S1305" i="64"/>
  <c r="G1305" i="64"/>
  <c r="E1305" i="64"/>
  <c r="G1304" i="64"/>
  <c r="E1304" i="64"/>
  <c r="G1303" i="64"/>
  <c r="E1303" i="64"/>
  <c r="G1302" i="64"/>
  <c r="E1302" i="64"/>
  <c r="G1301" i="64"/>
  <c r="E1301" i="64"/>
  <c r="E1300" i="64"/>
  <c r="G1299" i="64"/>
  <c r="E1299" i="64"/>
  <c r="E1298" i="64"/>
  <c r="G1297" i="64"/>
  <c r="E1297" i="64"/>
  <c r="G1296" i="64"/>
  <c r="E1296" i="64"/>
  <c r="R1295" i="64"/>
  <c r="R1297" i="64" s="1"/>
  <c r="G1295" i="64"/>
  <c r="E1295" i="64"/>
  <c r="B1295" i="64" s="1"/>
  <c r="G1294" i="64"/>
  <c r="E1294" i="64"/>
  <c r="S1293" i="64"/>
  <c r="K1293" i="64"/>
  <c r="E1293" i="64"/>
  <c r="E1292" i="64"/>
  <c r="E1291" i="64"/>
  <c r="E1290" i="64"/>
  <c r="B1290" i="64" s="1"/>
  <c r="E1289" i="64"/>
  <c r="B1289" i="64" s="1"/>
  <c r="E1288" i="64"/>
  <c r="B1288" i="64" s="1"/>
  <c r="E1287" i="64"/>
  <c r="B1287" i="64" s="1"/>
  <c r="G1286" i="64"/>
  <c r="E1286" i="64"/>
  <c r="B1286" i="64" s="1"/>
  <c r="E1285" i="64"/>
  <c r="E395" i="64"/>
  <c r="S405" i="64"/>
  <c r="G395" i="64"/>
  <c r="G409" i="64"/>
  <c r="E409" i="64"/>
  <c r="DL408" i="64"/>
  <c r="DK408" i="64"/>
  <c r="DJ408" i="64"/>
  <c r="DI408" i="64"/>
  <c r="DH408" i="64"/>
  <c r="DG408" i="64"/>
  <c r="DF408" i="64"/>
  <c r="DE408" i="64"/>
  <c r="DD408" i="64"/>
  <c r="DC408" i="64"/>
  <c r="DB408" i="64"/>
  <c r="DA408" i="64"/>
  <c r="CZ408" i="64"/>
  <c r="CY408" i="64"/>
  <c r="CX408" i="64"/>
  <c r="CW408" i="64"/>
  <c r="CV408" i="64"/>
  <c r="CU408" i="64"/>
  <c r="CT408" i="64"/>
  <c r="CS408" i="64"/>
  <c r="CR408" i="64"/>
  <c r="CQ408" i="64"/>
  <c r="CP408" i="64"/>
  <c r="CO408" i="64"/>
  <c r="CL408" i="64"/>
  <c r="CK408" i="64"/>
  <c r="CJ408" i="64"/>
  <c r="CI408" i="64"/>
  <c r="CH408" i="64"/>
  <c r="CG408" i="64"/>
  <c r="CF408" i="64"/>
  <c r="CE408" i="64"/>
  <c r="CD408" i="64"/>
  <c r="CC408" i="64"/>
  <c r="CB408" i="64"/>
  <c r="CA408" i="64"/>
  <c r="BZ408" i="64"/>
  <c r="BY408" i="64"/>
  <c r="BX408" i="64"/>
  <c r="BW408" i="64"/>
  <c r="BV408" i="64"/>
  <c r="BU408" i="64"/>
  <c r="BT408" i="64"/>
  <c r="BS408" i="64"/>
  <c r="BR408" i="64"/>
  <c r="BQ408" i="64"/>
  <c r="BP408" i="64"/>
  <c r="BO408" i="64"/>
  <c r="BN408" i="64"/>
  <c r="BM408" i="64"/>
  <c r="BL408" i="64"/>
  <c r="BK408" i="64"/>
  <c r="BJ408" i="64"/>
  <c r="BI408" i="64"/>
  <c r="BH408" i="64"/>
  <c r="BG408" i="64"/>
  <c r="BF408" i="64"/>
  <c r="BE408" i="64"/>
  <c r="BD408" i="64"/>
  <c r="BC408" i="64"/>
  <c r="BB408" i="64"/>
  <c r="BA408" i="64"/>
  <c r="AZ408" i="64"/>
  <c r="AY408" i="64"/>
  <c r="AX408" i="64"/>
  <c r="AW408" i="64"/>
  <c r="AV408" i="64"/>
  <c r="AU408" i="64"/>
  <c r="AT408" i="64"/>
  <c r="AS408" i="64"/>
  <c r="AR408" i="64"/>
  <c r="AQ408" i="64"/>
  <c r="AP408" i="64"/>
  <c r="AO408" i="64"/>
  <c r="AN408" i="64"/>
  <c r="AM408" i="64"/>
  <c r="AL408" i="64"/>
  <c r="AK408" i="64"/>
  <c r="AJ408" i="64"/>
  <c r="AI408" i="64"/>
  <c r="AH408" i="64"/>
  <c r="AG408" i="64"/>
  <c r="AF408" i="64"/>
  <c r="AE408" i="64"/>
  <c r="AD408" i="64"/>
  <c r="AC408" i="64"/>
  <c r="AB408" i="64"/>
  <c r="AA408" i="64"/>
  <c r="Z408" i="64"/>
  <c r="Y408" i="64"/>
  <c r="X408" i="64"/>
  <c r="W408" i="64"/>
  <c r="V408" i="64"/>
  <c r="U408" i="64"/>
  <c r="T408" i="64"/>
  <c r="S408" i="64"/>
  <c r="G408" i="64"/>
  <c r="E408" i="64"/>
  <c r="G407" i="64"/>
  <c r="E407" i="64"/>
  <c r="DL406" i="64"/>
  <c r="DK406" i="64"/>
  <c r="DJ406" i="64"/>
  <c r="DI406" i="64"/>
  <c r="DH406" i="64"/>
  <c r="DG406" i="64"/>
  <c r="DF406" i="64"/>
  <c r="DE406" i="64"/>
  <c r="DD406" i="64"/>
  <c r="DC406" i="64"/>
  <c r="DB406" i="64"/>
  <c r="DA406" i="64"/>
  <c r="CZ406" i="64"/>
  <c r="CY406" i="64"/>
  <c r="CX406" i="64"/>
  <c r="CW406" i="64"/>
  <c r="CV406" i="64"/>
  <c r="CU406" i="64"/>
  <c r="CT406" i="64"/>
  <c r="CS406" i="64"/>
  <c r="CR406" i="64"/>
  <c r="CQ406" i="64"/>
  <c r="CP406" i="64"/>
  <c r="CO406" i="64"/>
  <c r="CL406" i="64"/>
  <c r="CK406" i="64"/>
  <c r="CJ406" i="64"/>
  <c r="CI406" i="64"/>
  <c r="CH406" i="64"/>
  <c r="CG406" i="64"/>
  <c r="CF406" i="64"/>
  <c r="CE406" i="64"/>
  <c r="CD406" i="64"/>
  <c r="CC406" i="64"/>
  <c r="CB406" i="64"/>
  <c r="CA406" i="64"/>
  <c r="BZ406" i="64"/>
  <c r="BY406" i="64"/>
  <c r="BX406" i="64"/>
  <c r="BW406" i="64"/>
  <c r="BV406" i="64"/>
  <c r="BU406" i="64"/>
  <c r="BT406" i="64"/>
  <c r="BS406" i="64"/>
  <c r="BR406" i="64"/>
  <c r="BQ406" i="64"/>
  <c r="BP406" i="64"/>
  <c r="BO406" i="64"/>
  <c r="BN406" i="64"/>
  <c r="BM406" i="64"/>
  <c r="BL406" i="64"/>
  <c r="BK406" i="64"/>
  <c r="BJ406" i="64"/>
  <c r="BI406" i="64"/>
  <c r="BH406" i="64"/>
  <c r="BG406" i="64"/>
  <c r="BF406" i="64"/>
  <c r="BE406" i="64"/>
  <c r="BD406" i="64"/>
  <c r="BC406" i="64"/>
  <c r="BB406" i="64"/>
  <c r="BA406" i="64"/>
  <c r="AZ406" i="64"/>
  <c r="AY406" i="64"/>
  <c r="AX406" i="64"/>
  <c r="AW406" i="64"/>
  <c r="AV406" i="64"/>
  <c r="AU406" i="64"/>
  <c r="AT406" i="64"/>
  <c r="AS406" i="64"/>
  <c r="AR406" i="64"/>
  <c r="AQ406" i="64"/>
  <c r="AP406" i="64"/>
  <c r="AO406" i="64"/>
  <c r="AN406" i="64"/>
  <c r="AM406" i="64"/>
  <c r="AL406" i="64"/>
  <c r="AK406" i="64"/>
  <c r="AJ406" i="64"/>
  <c r="AI406" i="64"/>
  <c r="AH406" i="64"/>
  <c r="AG406" i="64"/>
  <c r="AF406" i="64"/>
  <c r="AE406" i="64"/>
  <c r="AD406" i="64"/>
  <c r="AC406" i="64"/>
  <c r="AB406" i="64"/>
  <c r="AA406" i="64"/>
  <c r="Z406" i="64"/>
  <c r="Y406" i="64"/>
  <c r="X406" i="64"/>
  <c r="W406" i="64"/>
  <c r="V406" i="64"/>
  <c r="U406" i="64"/>
  <c r="T406" i="64"/>
  <c r="S406" i="64"/>
  <c r="G406" i="64"/>
  <c r="E406" i="64"/>
  <c r="G405" i="64"/>
  <c r="E405" i="64"/>
  <c r="G404" i="64"/>
  <c r="E404" i="64"/>
  <c r="G403" i="64"/>
  <c r="E403" i="64"/>
  <c r="G402" i="64"/>
  <c r="E402" i="64"/>
  <c r="E401" i="64"/>
  <c r="G400" i="64"/>
  <c r="E400" i="64"/>
  <c r="E399" i="64"/>
  <c r="G398" i="64"/>
  <c r="E398" i="64"/>
  <c r="G397" i="64"/>
  <c r="E397" i="64"/>
  <c r="R396" i="64"/>
  <c r="R398" i="64" s="1"/>
  <c r="G396" i="64"/>
  <c r="E396" i="64"/>
  <c r="B396" i="64" s="1"/>
  <c r="S394" i="64"/>
  <c r="K394" i="64"/>
  <c r="E394" i="64"/>
  <c r="E393" i="64"/>
  <c r="E392" i="64"/>
  <c r="E391" i="64"/>
  <c r="B391" i="64" s="1"/>
  <c r="E390" i="64"/>
  <c r="B390" i="64" s="1"/>
  <c r="E389" i="64"/>
  <c r="B389" i="64" s="1"/>
  <c r="E388" i="64"/>
  <c r="B388" i="64" s="1"/>
  <c r="G387" i="64"/>
  <c r="E387" i="64"/>
  <c r="B387" i="64" s="1"/>
  <c r="E386" i="64"/>
  <c r="CM1081" i="64"/>
  <c r="CN1081" i="64"/>
  <c r="T1080" i="64"/>
  <c r="U1080" i="64"/>
  <c r="V1080" i="64"/>
  <c r="W1080" i="64"/>
  <c r="X1080" i="64"/>
  <c r="Y1080" i="64"/>
  <c r="Z1080" i="64"/>
  <c r="AA1080" i="64"/>
  <c r="AB1080" i="64"/>
  <c r="AC1080" i="64"/>
  <c r="AD1080" i="64"/>
  <c r="AE1080" i="64"/>
  <c r="AF1080" i="64"/>
  <c r="AG1080" i="64"/>
  <c r="AH1080" i="64"/>
  <c r="AI1080" i="64"/>
  <c r="AJ1080" i="64"/>
  <c r="AK1080" i="64"/>
  <c r="AL1080" i="64"/>
  <c r="AM1080" i="64"/>
  <c r="AN1080" i="64"/>
  <c r="AO1080" i="64"/>
  <c r="AP1080" i="64"/>
  <c r="AQ1080" i="64"/>
  <c r="AR1080" i="64"/>
  <c r="AS1080" i="64"/>
  <c r="AT1080" i="64"/>
  <c r="AU1080" i="64"/>
  <c r="AV1080" i="64"/>
  <c r="AW1080" i="64"/>
  <c r="AX1080" i="64"/>
  <c r="AY1080" i="64"/>
  <c r="AZ1080" i="64"/>
  <c r="BA1080" i="64"/>
  <c r="BB1080" i="64"/>
  <c r="BC1080" i="64"/>
  <c r="BD1080" i="64"/>
  <c r="BE1080" i="64"/>
  <c r="BF1080" i="64"/>
  <c r="BG1080" i="64"/>
  <c r="BH1080" i="64"/>
  <c r="BI1080" i="64"/>
  <c r="BJ1080" i="64"/>
  <c r="BK1080" i="64"/>
  <c r="BL1080" i="64"/>
  <c r="BM1080" i="64"/>
  <c r="BN1080" i="64"/>
  <c r="BO1080" i="64"/>
  <c r="BP1080" i="64"/>
  <c r="BQ1080" i="64"/>
  <c r="BR1080" i="64"/>
  <c r="BS1080" i="64"/>
  <c r="BT1080" i="64"/>
  <c r="BU1080" i="64"/>
  <c r="BV1080" i="64"/>
  <c r="BW1080" i="64"/>
  <c r="BX1080" i="64"/>
  <c r="BY1080" i="64"/>
  <c r="BZ1080" i="64"/>
  <c r="CA1080" i="64"/>
  <c r="CB1080" i="64"/>
  <c r="CC1080" i="64"/>
  <c r="CD1080" i="64"/>
  <c r="CE1080" i="64"/>
  <c r="CF1080" i="64"/>
  <c r="CG1080" i="64"/>
  <c r="CH1080" i="64"/>
  <c r="CI1080" i="64"/>
  <c r="CJ1080" i="64"/>
  <c r="CK1080" i="64"/>
  <c r="CL1080" i="64"/>
  <c r="CM1080" i="64"/>
  <c r="CN1080" i="64"/>
  <c r="CO1080" i="64"/>
  <c r="CP1080" i="64"/>
  <c r="CQ1080" i="64"/>
  <c r="CR1080" i="64"/>
  <c r="CS1080" i="64"/>
  <c r="CT1080" i="64"/>
  <c r="CU1080" i="64"/>
  <c r="CV1080" i="64"/>
  <c r="CW1080" i="64"/>
  <c r="CX1080" i="64"/>
  <c r="CY1080" i="64"/>
  <c r="CZ1080" i="64"/>
  <c r="DA1080" i="64"/>
  <c r="DB1080" i="64"/>
  <c r="DC1080" i="64"/>
  <c r="DD1080" i="64"/>
  <c r="DE1080" i="64"/>
  <c r="DF1080" i="64"/>
  <c r="DG1080" i="64"/>
  <c r="DH1080" i="64"/>
  <c r="DI1080" i="64"/>
  <c r="DJ1080" i="64"/>
  <c r="DK1080" i="64"/>
  <c r="DL1080" i="64"/>
  <c r="S1080" i="64"/>
  <c r="G1153" i="64"/>
  <c r="E1153" i="64"/>
  <c r="DL1152" i="64"/>
  <c r="DK1152" i="64"/>
  <c r="DJ1152" i="64"/>
  <c r="DI1152" i="64"/>
  <c r="DH1152" i="64"/>
  <c r="DG1152" i="64"/>
  <c r="DF1152" i="64"/>
  <c r="DE1152" i="64"/>
  <c r="DD1152" i="64"/>
  <c r="DC1152" i="64"/>
  <c r="DB1152" i="64"/>
  <c r="DA1152" i="64"/>
  <c r="CZ1152" i="64"/>
  <c r="CY1152" i="64"/>
  <c r="CX1152" i="64"/>
  <c r="CW1152" i="64"/>
  <c r="CV1152" i="64"/>
  <c r="CU1152" i="64"/>
  <c r="CT1152" i="64"/>
  <c r="CS1152" i="64"/>
  <c r="CR1152" i="64"/>
  <c r="CQ1152" i="64"/>
  <c r="CP1152" i="64"/>
  <c r="CO1152" i="64"/>
  <c r="CL1152" i="64"/>
  <c r="CK1152" i="64"/>
  <c r="CJ1152" i="64"/>
  <c r="CI1152" i="64"/>
  <c r="CH1152" i="64"/>
  <c r="CG1152" i="64"/>
  <c r="CF1152" i="64"/>
  <c r="CE1152" i="64"/>
  <c r="CD1152" i="64"/>
  <c r="CC1152" i="64"/>
  <c r="CB1152" i="64"/>
  <c r="CA1152" i="64"/>
  <c r="BZ1152" i="64"/>
  <c r="BY1152" i="64"/>
  <c r="BX1152" i="64"/>
  <c r="BW1152" i="64"/>
  <c r="BV1152" i="64"/>
  <c r="BU1152" i="64"/>
  <c r="BT1152" i="64"/>
  <c r="BS1152" i="64"/>
  <c r="BR1152" i="64"/>
  <c r="BQ1152" i="64"/>
  <c r="BP1152" i="64"/>
  <c r="BO1152" i="64"/>
  <c r="BN1152" i="64"/>
  <c r="BM1152" i="64"/>
  <c r="BL1152" i="64"/>
  <c r="BK1152" i="64"/>
  <c r="BJ1152" i="64"/>
  <c r="BI1152" i="64"/>
  <c r="BH1152" i="64"/>
  <c r="BG1152" i="64"/>
  <c r="BF1152" i="64"/>
  <c r="BE1152" i="64"/>
  <c r="BD1152" i="64"/>
  <c r="BC1152" i="64"/>
  <c r="BB1152" i="64"/>
  <c r="BA1152" i="64"/>
  <c r="AZ1152" i="64"/>
  <c r="AY1152" i="64"/>
  <c r="AX1152" i="64"/>
  <c r="AW1152" i="64"/>
  <c r="AV1152" i="64"/>
  <c r="AU1152" i="64"/>
  <c r="AT1152" i="64"/>
  <c r="AS1152" i="64"/>
  <c r="AR1152" i="64"/>
  <c r="AQ1152" i="64"/>
  <c r="AP1152" i="64"/>
  <c r="AO1152" i="64"/>
  <c r="AN1152" i="64"/>
  <c r="AM1152" i="64"/>
  <c r="AL1152" i="64"/>
  <c r="AK1152" i="64"/>
  <c r="AJ1152" i="64"/>
  <c r="AI1152" i="64"/>
  <c r="AH1152" i="64"/>
  <c r="AG1152" i="64"/>
  <c r="AF1152" i="64"/>
  <c r="AE1152" i="64"/>
  <c r="AD1152" i="64"/>
  <c r="AC1152" i="64"/>
  <c r="AB1152" i="64"/>
  <c r="AA1152" i="64"/>
  <c r="Z1152" i="64"/>
  <c r="Y1152" i="64"/>
  <c r="X1152" i="64"/>
  <c r="W1152" i="64"/>
  <c r="V1152" i="64"/>
  <c r="U1152" i="64"/>
  <c r="T1152" i="64"/>
  <c r="S1152" i="64"/>
  <c r="G1152" i="64"/>
  <c r="E1152" i="64"/>
  <c r="G1151" i="64"/>
  <c r="E1151" i="64"/>
  <c r="G1150" i="64"/>
  <c r="E1150" i="64"/>
  <c r="G1149" i="64"/>
  <c r="E1149" i="64"/>
  <c r="DL1148" i="64"/>
  <c r="DK1148" i="64"/>
  <c r="DJ1148" i="64"/>
  <c r="DI1148" i="64"/>
  <c r="DH1148" i="64"/>
  <c r="DG1148" i="64"/>
  <c r="DF1148" i="64"/>
  <c r="DE1148" i="64"/>
  <c r="DD1148" i="64"/>
  <c r="DC1148" i="64"/>
  <c r="DB1148" i="64"/>
  <c r="DA1148" i="64"/>
  <c r="CZ1148" i="64"/>
  <c r="CY1148" i="64"/>
  <c r="CX1148" i="64"/>
  <c r="CW1148" i="64"/>
  <c r="CV1148" i="64"/>
  <c r="CU1148" i="64"/>
  <c r="CT1148" i="64"/>
  <c r="CS1148" i="64"/>
  <c r="CR1148" i="64"/>
  <c r="CQ1148" i="64"/>
  <c r="CP1148" i="64"/>
  <c r="CO1148" i="64"/>
  <c r="CL1148"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S1148" i="64"/>
  <c r="G1148" i="64"/>
  <c r="E1148" i="64"/>
  <c r="G1147" i="64"/>
  <c r="E1147" i="64"/>
  <c r="G1146" i="64"/>
  <c r="E1146" i="64"/>
  <c r="E1145" i="64"/>
  <c r="B1145" i="64" s="1"/>
  <c r="CN1144" i="64"/>
  <c r="CM1144" i="64"/>
  <c r="R1144" i="64"/>
  <c r="G1144" i="64"/>
  <c r="E1144" i="64"/>
  <c r="B1144" i="64" s="1"/>
  <c r="G1143" i="64"/>
  <c r="E1143" i="64"/>
  <c r="B1143" i="64" s="1"/>
  <c r="E1142" i="64"/>
  <c r="B1142" i="64" s="1"/>
  <c r="E1141" i="64"/>
  <c r="B1141" i="64" s="1"/>
  <c r="G1140" i="64"/>
  <c r="E1140" i="64"/>
  <c r="B1140" i="64" s="1"/>
  <c r="E1139" i="64"/>
  <c r="B1139" i="64" s="1"/>
  <c r="G1138" i="64"/>
  <c r="E1138" i="64"/>
  <c r="B1138" i="64" s="1"/>
  <c r="G1137" i="64"/>
  <c r="E1137" i="64"/>
  <c r="B1137" i="64" s="1"/>
  <c r="R1136" i="64"/>
  <c r="R1143" i="64" s="1"/>
  <c r="G1136" i="64"/>
  <c r="E1136" i="64"/>
  <c r="B1136" i="64" s="1"/>
  <c r="E1135" i="64"/>
  <c r="B1135" i="64" s="1"/>
  <c r="S1134" i="64"/>
  <c r="K1134" i="64"/>
  <c r="E1134" i="64"/>
  <c r="B1134" i="64" s="1"/>
  <c r="E1133" i="64"/>
  <c r="B1133" i="64" s="1"/>
  <c r="E1132" i="64"/>
  <c r="B1132" i="64" s="1"/>
  <c r="E1131" i="64"/>
  <c r="B1131" i="64" s="1"/>
  <c r="E1130" i="64"/>
  <c r="B1130" i="64" s="1"/>
  <c r="E1129" i="64"/>
  <c r="B1129" i="64" s="1"/>
  <c r="E1128" i="64"/>
  <c r="B1128" i="64" s="1"/>
  <c r="G1127" i="64"/>
  <c r="E1127" i="64"/>
  <c r="B1127" i="64" s="1"/>
  <c r="E1126" i="64"/>
  <c r="E1067" i="64"/>
  <c r="B1067" i="64" s="1"/>
  <c r="R1068" i="64"/>
  <c r="R1075" i="64" s="1"/>
  <c r="G1085" i="64"/>
  <c r="E1085" i="64"/>
  <c r="G1084" i="64"/>
  <c r="E1084" i="64"/>
  <c r="G1083" i="64"/>
  <c r="E1083" i="64"/>
  <c r="G1082" i="64"/>
  <c r="E1082" i="64"/>
  <c r="G1081" i="64"/>
  <c r="E1081" i="64"/>
  <c r="G1080" i="64"/>
  <c r="E1080" i="64"/>
  <c r="G1079" i="64"/>
  <c r="E1079" i="64"/>
  <c r="G1078" i="64"/>
  <c r="E1078" i="64"/>
  <c r="E1077" i="64"/>
  <c r="B1077" i="64" s="1"/>
  <c r="CN1076" i="64"/>
  <c r="CM1076" i="64"/>
  <c r="R1076" i="64"/>
  <c r="G1076" i="64"/>
  <c r="E1076" i="64"/>
  <c r="B1076" i="64" s="1"/>
  <c r="G1075" i="64"/>
  <c r="E1075" i="64"/>
  <c r="B1075" i="64" s="1"/>
  <c r="E1074" i="64"/>
  <c r="B1074" i="64" s="1"/>
  <c r="E1073" i="64"/>
  <c r="B1073" i="64" s="1"/>
  <c r="G1072" i="64"/>
  <c r="E1072" i="64"/>
  <c r="B1072" i="64" s="1"/>
  <c r="E1071" i="64"/>
  <c r="B1071" i="64" s="1"/>
  <c r="G1070" i="64"/>
  <c r="E1070" i="64"/>
  <c r="B1070" i="64" s="1"/>
  <c r="G1069" i="64"/>
  <c r="E1069" i="64"/>
  <c r="B1069" i="64" s="1"/>
  <c r="G1068" i="64"/>
  <c r="E1068" i="64"/>
  <c r="B1068" i="64" s="1"/>
  <c r="S1066" i="64"/>
  <c r="K1066" i="64"/>
  <c r="E1066" i="64"/>
  <c r="B1066" i="64" s="1"/>
  <c r="E1065" i="64"/>
  <c r="B1065" i="64" s="1"/>
  <c r="E1064" i="64"/>
  <c r="B1064" i="64" s="1"/>
  <c r="E1063" i="64"/>
  <c r="B1063" i="64" s="1"/>
  <c r="E1062" i="64"/>
  <c r="B1062" i="64" s="1"/>
  <c r="E1061" i="64"/>
  <c r="B1061" i="64" s="1"/>
  <c r="E1060" i="64"/>
  <c r="B1060" i="64" s="1"/>
  <c r="G1059" i="64"/>
  <c r="E1059" i="64"/>
  <c r="B1059" i="64" s="1"/>
  <c r="E1058" i="64"/>
  <c r="CM2250" i="64"/>
  <c r="CN2250" i="64"/>
  <c r="R2254" i="64"/>
  <c r="CM2254" i="64"/>
  <c r="CN2254" i="64"/>
  <c r="CM2253" i="64"/>
  <c r="CN2253" i="64"/>
  <c r="K2253" i="64"/>
  <c r="E2255" i="64"/>
  <c r="B2255" i="64" s="1"/>
  <c r="G2254" i="64"/>
  <c r="G2253" i="64"/>
  <c r="E2252" i="64"/>
  <c r="B2252" i="64" s="1"/>
  <c r="E2253" i="64"/>
  <c r="B2253" i="64" s="1"/>
  <c r="E2254" i="64"/>
  <c r="B2254" i="64" s="1"/>
  <c r="G2250" i="64"/>
  <c r="G2248"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CL2262" i="64"/>
  <c r="CK2262" i="64"/>
  <c r="CJ2262" i="64"/>
  <c r="CI2262" i="64"/>
  <c r="CH2262" i="64"/>
  <c r="CG2262" i="64"/>
  <c r="CF2262" i="64"/>
  <c r="CE2262" i="64"/>
  <c r="CD2262" i="64"/>
  <c r="CC2262" i="64"/>
  <c r="CB2262" i="64"/>
  <c r="CA2262" i="64"/>
  <c r="BZ2262" i="64"/>
  <c r="BY2262" i="64"/>
  <c r="BX2262" i="64"/>
  <c r="BW2262" i="64"/>
  <c r="BV2262" i="64"/>
  <c r="BU2262" i="64"/>
  <c r="BT2262" i="64"/>
  <c r="BS2262" i="64"/>
  <c r="BR2262" i="64"/>
  <c r="BQ2262" i="64"/>
  <c r="BP2262" i="64"/>
  <c r="BO2262" i="64"/>
  <c r="BN2262" i="64"/>
  <c r="BM2262" i="64"/>
  <c r="BL2262" i="64"/>
  <c r="BK2262" i="64"/>
  <c r="BJ2262" i="64"/>
  <c r="BI2262" i="64"/>
  <c r="BH2262" i="64"/>
  <c r="BG2262" i="64"/>
  <c r="BF2262" i="64"/>
  <c r="BE2262" i="64"/>
  <c r="BD2262" i="64"/>
  <c r="BC2262" i="64"/>
  <c r="BB2262" i="64"/>
  <c r="BA2262" i="64"/>
  <c r="AZ2262" i="64"/>
  <c r="AY2262" i="64"/>
  <c r="AX2262" i="64"/>
  <c r="AW2262" i="64"/>
  <c r="AV2262" i="64"/>
  <c r="AU2262" i="64"/>
  <c r="AT2262" i="64"/>
  <c r="AS2262" i="64"/>
  <c r="AR2262" i="64"/>
  <c r="AQ2262" i="64"/>
  <c r="AP2262" i="64"/>
  <c r="AO2262" i="64"/>
  <c r="AN2262" i="64"/>
  <c r="AM2262" i="64"/>
  <c r="AL2262" i="64"/>
  <c r="AK2262" i="64"/>
  <c r="AJ2262" i="64"/>
  <c r="AI2262" i="64"/>
  <c r="AH2262" i="64"/>
  <c r="AG2262" i="64"/>
  <c r="AF2262" i="64"/>
  <c r="AE2262" i="64"/>
  <c r="AD2262" i="64"/>
  <c r="AC2262" i="64"/>
  <c r="AB2262" i="64"/>
  <c r="AA2262" i="64"/>
  <c r="Z2262" i="64"/>
  <c r="Y2262" i="64"/>
  <c r="X2262" i="64"/>
  <c r="W2262" i="64"/>
  <c r="V2262" i="64"/>
  <c r="U2262" i="64"/>
  <c r="T2262" i="64"/>
  <c r="S2262" i="64"/>
  <c r="G2262" i="64"/>
  <c r="E2262" i="64"/>
  <c r="G2261" i="64"/>
  <c r="E2261" i="64"/>
  <c r="G2260" i="64"/>
  <c r="E2260" i="64"/>
  <c r="G2259" i="64"/>
  <c r="E2259" i="64"/>
  <c r="G2258" i="64"/>
  <c r="E2258" i="64"/>
  <c r="G2257" i="64"/>
  <c r="E2257" i="64"/>
  <c r="G2256" i="64"/>
  <c r="E2256" i="64"/>
  <c r="E2251" i="64"/>
  <c r="B2251" i="64" s="1"/>
  <c r="E2250" i="64"/>
  <c r="B2250" i="64" s="1"/>
  <c r="E2249" i="64"/>
  <c r="B2249" i="64" s="1"/>
  <c r="E2248" i="64"/>
  <c r="B2248" i="64" s="1"/>
  <c r="G2247" i="64"/>
  <c r="E2247" i="64"/>
  <c r="B2247" i="64" s="1"/>
  <c r="R2246" i="64"/>
  <c r="R2253" i="64" s="1"/>
  <c r="G2246" i="64"/>
  <c r="E2246" i="64"/>
  <c r="B2246" i="64" s="1"/>
  <c r="CO2245" i="64"/>
  <c r="S2245" i="64"/>
  <c r="R2248" i="64" s="1"/>
  <c r="K2245" i="64"/>
  <c r="E2245" i="64"/>
  <c r="B2245" i="64" s="1"/>
  <c r="E2244" i="64"/>
  <c r="B2244" i="64" s="1"/>
  <c r="E2243" i="64"/>
  <c r="B2243" i="64" s="1"/>
  <c r="E2242" i="64"/>
  <c r="B2242" i="64" s="1"/>
  <c r="E2241" i="64"/>
  <c r="B2241" i="64" s="1"/>
  <c r="E2240" i="64"/>
  <c r="B2240" i="64" s="1"/>
  <c r="E2239" i="64"/>
  <c r="B2239" i="64" s="1"/>
  <c r="G2238" i="64"/>
  <c r="E2238" i="64"/>
  <c r="B2238" i="64" s="1"/>
  <c r="E2237"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CL1043" i="64"/>
  <c r="CM1043" i="64"/>
  <c r="CN1043" i="64"/>
  <c r="CO1043" i="64"/>
  <c r="CP1043" i="64"/>
  <c r="CQ1043" i="64"/>
  <c r="CR1043" i="64"/>
  <c r="CS1043" i="64"/>
  <c r="CT1043" i="64"/>
  <c r="CU1043" i="64"/>
  <c r="CV1043" i="64"/>
  <c r="CW1043" i="64"/>
  <c r="CX1043" i="64"/>
  <c r="CY1043" i="64"/>
  <c r="CZ1043" i="64"/>
  <c r="DA1043" i="64"/>
  <c r="DB1043" i="64"/>
  <c r="DC1043" i="64"/>
  <c r="DD1043" i="64"/>
  <c r="DE1043" i="64"/>
  <c r="DF1043" i="64"/>
  <c r="DG1043" i="64"/>
  <c r="DH1043" i="64"/>
  <c r="DI1043" i="64"/>
  <c r="DJ1043" i="64"/>
  <c r="DK1043" i="64"/>
  <c r="DL1043" i="64"/>
  <c r="S1043" i="64"/>
  <c r="G2053" i="64"/>
  <c r="G2071" i="64"/>
  <c r="E2071" i="64"/>
  <c r="DL2070" i="64"/>
  <c r="DK2070" i="64"/>
  <c r="DJ2070" i="64"/>
  <c r="DI2070" i="64"/>
  <c r="DH2070" i="64"/>
  <c r="DG2070" i="64"/>
  <c r="DF2070" i="64"/>
  <c r="DE2070" i="64"/>
  <c r="DD2070" i="64"/>
  <c r="DC2070" i="64"/>
  <c r="DB2070" i="64"/>
  <c r="DA2070" i="64"/>
  <c r="CZ2070" i="64"/>
  <c r="CY2070" i="64"/>
  <c r="CX2070" i="64"/>
  <c r="CW2070" i="64"/>
  <c r="CV2070" i="64"/>
  <c r="CU2070" i="64"/>
  <c r="CT2070" i="64"/>
  <c r="CS2070" i="64"/>
  <c r="CR2070" i="64"/>
  <c r="CQ2070" i="64"/>
  <c r="CP2070" i="64"/>
  <c r="CO2070" i="64"/>
  <c r="CL2070" i="64"/>
  <c r="CK2070" i="64"/>
  <c r="CJ2070" i="64"/>
  <c r="CI2070" i="64"/>
  <c r="CH2070" i="64"/>
  <c r="CG2070" i="64"/>
  <c r="CF2070" i="64"/>
  <c r="CE2070" i="64"/>
  <c r="CD2070" i="64"/>
  <c r="CC2070" i="64"/>
  <c r="CB2070" i="64"/>
  <c r="CA2070" i="64"/>
  <c r="BZ2070" i="64"/>
  <c r="BY2070" i="64"/>
  <c r="BX2070" i="64"/>
  <c r="BW2070" i="64"/>
  <c r="BV2070" i="64"/>
  <c r="BU2070" i="64"/>
  <c r="BT2070" i="64"/>
  <c r="BS2070" i="64"/>
  <c r="BR2070" i="64"/>
  <c r="BQ2070" i="64"/>
  <c r="BP2070" i="64"/>
  <c r="BO2070" i="64"/>
  <c r="BN2070" i="64"/>
  <c r="BM2070" i="64"/>
  <c r="BL2070" i="64"/>
  <c r="BK2070" i="64"/>
  <c r="BJ2070" i="64"/>
  <c r="BI2070" i="64"/>
  <c r="BH2070" i="64"/>
  <c r="BG2070" i="64"/>
  <c r="BF2070" i="64"/>
  <c r="BE2070" i="64"/>
  <c r="BD2070" i="64"/>
  <c r="BC2070" i="64"/>
  <c r="BB2070" i="64"/>
  <c r="BA2070" i="64"/>
  <c r="AZ2070" i="64"/>
  <c r="AY2070" i="64"/>
  <c r="AX2070" i="64"/>
  <c r="AW2070" i="64"/>
  <c r="AV2070" i="64"/>
  <c r="AU2070" i="64"/>
  <c r="AT2070" i="64"/>
  <c r="AS2070" i="64"/>
  <c r="AR2070" i="64"/>
  <c r="AQ2070" i="64"/>
  <c r="AP2070" i="64"/>
  <c r="AO2070" i="64"/>
  <c r="AN2070" i="64"/>
  <c r="AM2070" i="64"/>
  <c r="AL2070" i="64"/>
  <c r="AK2070" i="64"/>
  <c r="AJ2070" i="64"/>
  <c r="AI2070" i="64"/>
  <c r="AH2070" i="64"/>
  <c r="AG2070" i="64"/>
  <c r="AF2070" i="64"/>
  <c r="AE2070" i="64"/>
  <c r="AD2070" i="64"/>
  <c r="AC2070" i="64"/>
  <c r="AB2070" i="64"/>
  <c r="AA2070" i="64"/>
  <c r="Z2070" i="64"/>
  <c r="Y2070" i="64"/>
  <c r="X2070" i="64"/>
  <c r="W2070" i="64"/>
  <c r="V2070" i="64"/>
  <c r="U2070" i="64"/>
  <c r="T2070" i="64"/>
  <c r="S2070" i="64"/>
  <c r="G2070" i="64"/>
  <c r="E2070" i="64"/>
  <c r="G2069" i="64"/>
  <c r="E2069" i="64"/>
  <c r="DL2068" i="64"/>
  <c r="DK2068" i="64"/>
  <c r="DJ2068" i="64"/>
  <c r="DI2068" i="64"/>
  <c r="DH2068" i="64"/>
  <c r="DG2068" i="64"/>
  <c r="DF2068" i="64"/>
  <c r="DE2068" i="64"/>
  <c r="DD2068" i="64"/>
  <c r="DC2068" i="64"/>
  <c r="DB2068" i="64"/>
  <c r="DA2068" i="64"/>
  <c r="CZ2068" i="64"/>
  <c r="CY2068" i="64"/>
  <c r="CX2068" i="64"/>
  <c r="CW2068" i="64"/>
  <c r="CV2068" i="64"/>
  <c r="CU2068" i="64"/>
  <c r="CT2068" i="64"/>
  <c r="CS2068" i="64"/>
  <c r="CR2068" i="64"/>
  <c r="CQ2068" i="64"/>
  <c r="CP2068" i="64"/>
  <c r="CO2068" i="64"/>
  <c r="CL2068" i="64"/>
  <c r="CK2068" i="64"/>
  <c r="CJ2068" i="64"/>
  <c r="CI2068" i="64"/>
  <c r="CH2068" i="64"/>
  <c r="CG2068" i="64"/>
  <c r="CF2068" i="64"/>
  <c r="CE2068" i="64"/>
  <c r="CD2068" i="64"/>
  <c r="CC2068" i="64"/>
  <c r="CB2068" i="64"/>
  <c r="CA2068" i="64"/>
  <c r="BZ2068" i="64"/>
  <c r="BY2068" i="64"/>
  <c r="BX2068" i="64"/>
  <c r="BW2068" i="64"/>
  <c r="BV2068" i="64"/>
  <c r="BU2068" i="64"/>
  <c r="BT2068" i="64"/>
  <c r="BS2068" i="64"/>
  <c r="BR2068" i="64"/>
  <c r="BQ2068" i="64"/>
  <c r="BP2068" i="64"/>
  <c r="BO2068" i="64"/>
  <c r="BN2068" i="64"/>
  <c r="BM2068" i="64"/>
  <c r="BL2068" i="64"/>
  <c r="BK2068" i="64"/>
  <c r="BJ2068" i="64"/>
  <c r="BI2068" i="64"/>
  <c r="BH2068" i="64"/>
  <c r="BG2068" i="64"/>
  <c r="BF2068" i="64"/>
  <c r="BE2068" i="64"/>
  <c r="BD2068" i="64"/>
  <c r="BC2068" i="64"/>
  <c r="BB2068" i="64"/>
  <c r="BA2068" i="64"/>
  <c r="AZ2068" i="64"/>
  <c r="AY2068" i="64"/>
  <c r="AX2068" i="64"/>
  <c r="AW2068" i="64"/>
  <c r="AV2068" i="64"/>
  <c r="AU2068" i="64"/>
  <c r="AT2068" i="64"/>
  <c r="AS2068" i="64"/>
  <c r="AR2068" i="64"/>
  <c r="AQ2068" i="64"/>
  <c r="AP2068" i="64"/>
  <c r="AO2068" i="64"/>
  <c r="AN2068" i="64"/>
  <c r="AM2068" i="64"/>
  <c r="AL2068" i="64"/>
  <c r="AK2068" i="64"/>
  <c r="AJ2068" i="64"/>
  <c r="AI2068" i="64"/>
  <c r="AH2068" i="64"/>
  <c r="AG2068" i="64"/>
  <c r="AF2068" i="64"/>
  <c r="AE2068" i="64"/>
  <c r="AD2068" i="64"/>
  <c r="AC2068" i="64"/>
  <c r="AB2068" i="64"/>
  <c r="AA2068" i="64"/>
  <c r="Z2068" i="64"/>
  <c r="Y2068" i="64"/>
  <c r="X2068" i="64"/>
  <c r="W2068" i="64"/>
  <c r="V2068" i="64"/>
  <c r="U2068" i="64"/>
  <c r="T2068" i="64"/>
  <c r="S2068" i="64"/>
  <c r="G2068" i="64"/>
  <c r="E2068" i="64"/>
  <c r="G2067" i="64"/>
  <c r="E2067" i="64"/>
  <c r="G2066" i="64"/>
  <c r="E2066" i="64"/>
  <c r="G2065" i="64"/>
  <c r="E2065" i="64"/>
  <c r="G2064" i="64"/>
  <c r="E2064" i="64"/>
  <c r="E2063" i="64"/>
  <c r="E2062" i="64"/>
  <c r="E2061" i="64"/>
  <c r="E2060" i="64"/>
  <c r="E2059" i="64"/>
  <c r="G2058" i="64"/>
  <c r="E2058" i="64"/>
  <c r="E2057" i="64"/>
  <c r="G2056" i="64"/>
  <c r="E2056" i="64"/>
  <c r="G2055" i="64"/>
  <c r="E2055" i="64"/>
  <c r="G2054" i="64"/>
  <c r="E2054" i="64"/>
  <c r="B2054" i="64" s="1"/>
  <c r="G2052" i="64"/>
  <c r="E2052" i="64"/>
  <c r="B2052" i="64" s="1"/>
  <c r="S2051" i="64"/>
  <c r="R2056" i="64" s="1"/>
  <c r="K2051" i="64"/>
  <c r="E2051" i="64"/>
  <c r="E2050" i="64"/>
  <c r="E2049" i="64"/>
  <c r="E2048" i="64"/>
  <c r="B2048" i="64" s="1"/>
  <c r="E2047" i="64"/>
  <c r="B2047" i="64" s="1"/>
  <c r="E2046" i="64"/>
  <c r="B2046" i="64" s="1"/>
  <c r="G2045" i="64"/>
  <c r="E2045" i="64"/>
  <c r="B2045" i="64" s="1"/>
  <c r="E2044" i="64"/>
  <c r="E2082" i="64"/>
  <c r="E2083" i="64"/>
  <c r="B2083" i="64" s="1"/>
  <c r="G2083" i="64"/>
  <c r="G2085" i="64" s="1"/>
  <c r="R2083" i="64"/>
  <c r="S2083" i="64" s="1"/>
  <c r="CN2083" i="64"/>
  <c r="CO2083" i="64" s="1"/>
  <c r="CP2083" i="64" s="1"/>
  <c r="E2084" i="64"/>
  <c r="E2085" i="64"/>
  <c r="E2086" i="64"/>
  <c r="E2087" i="64"/>
  <c r="G2087" i="64"/>
  <c r="E2088" i="64"/>
  <c r="G2088" i="64"/>
  <c r="E2089" i="64"/>
  <c r="G2089" i="64"/>
  <c r="E2090" i="64"/>
  <c r="G2090" i="64"/>
  <c r="E2091" i="64"/>
  <c r="G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CO2091" i="64"/>
  <c r="CP2091" i="64"/>
  <c r="CQ2091" i="64"/>
  <c r="CR2091" i="64"/>
  <c r="CS2091" i="64"/>
  <c r="CT2091" i="64"/>
  <c r="CU2091" i="64"/>
  <c r="CV2091" i="64"/>
  <c r="CW2091" i="64"/>
  <c r="CX2091" i="64"/>
  <c r="CY2091" i="64"/>
  <c r="CZ2091" i="64"/>
  <c r="DA2091" i="64"/>
  <c r="DB2091" i="64"/>
  <c r="DC2091" i="64"/>
  <c r="DD2091" i="64"/>
  <c r="DE2091" i="64"/>
  <c r="DF2091" i="64"/>
  <c r="DG2091" i="64"/>
  <c r="DH2091" i="64"/>
  <c r="DI2091" i="64"/>
  <c r="DJ2091" i="64"/>
  <c r="DK2091" i="64"/>
  <c r="DL2091" i="64"/>
  <c r="E2092" i="64"/>
  <c r="G2092" i="64"/>
  <c r="E2093" i="64"/>
  <c r="G2093" i="64"/>
  <c r="S2093" i="64"/>
  <c r="T2093" i="64"/>
  <c r="U2093" i="64"/>
  <c r="V2093" i="64"/>
  <c r="W2093" i="64"/>
  <c r="X2093" i="64"/>
  <c r="Y2093" i="64"/>
  <c r="Z2093" i="64"/>
  <c r="AA2093" i="64"/>
  <c r="AB2093" i="64"/>
  <c r="AC2093" i="64"/>
  <c r="AD2093" i="64"/>
  <c r="AE2093" i="64"/>
  <c r="AF2093" i="64"/>
  <c r="AG2093" i="64"/>
  <c r="AH2093" i="64"/>
  <c r="AI2093" i="64"/>
  <c r="AJ2093" i="64"/>
  <c r="AK2093" i="64"/>
  <c r="AL2093" i="64"/>
  <c r="AM2093" i="64"/>
  <c r="AN2093" i="64"/>
  <c r="AO2093" i="64"/>
  <c r="AP2093" i="64"/>
  <c r="AQ2093" i="64"/>
  <c r="AR2093" i="64"/>
  <c r="AS2093" i="64"/>
  <c r="AT2093" i="64"/>
  <c r="AU2093" i="64"/>
  <c r="AV2093" i="64"/>
  <c r="AW2093" i="64"/>
  <c r="AX2093" i="64"/>
  <c r="AY2093" i="64"/>
  <c r="AZ2093" i="64"/>
  <c r="BA2093" i="64"/>
  <c r="BB2093" i="64"/>
  <c r="BC2093" i="64"/>
  <c r="BD2093" i="64"/>
  <c r="BE2093" i="64"/>
  <c r="BF2093" i="64"/>
  <c r="BG2093" i="64"/>
  <c r="BH2093" i="64"/>
  <c r="BI2093" i="64"/>
  <c r="BJ2093" i="64"/>
  <c r="BK2093" i="64"/>
  <c r="BL2093" i="64"/>
  <c r="BM2093" i="64"/>
  <c r="BN2093" i="64"/>
  <c r="BO2093" i="64"/>
  <c r="BP2093" i="64"/>
  <c r="BQ2093" i="64"/>
  <c r="BR2093" i="64"/>
  <c r="BS2093" i="64"/>
  <c r="BT2093" i="64"/>
  <c r="BU2093" i="64"/>
  <c r="BV2093" i="64"/>
  <c r="BW2093" i="64"/>
  <c r="BX2093" i="64"/>
  <c r="BY2093" i="64"/>
  <c r="BZ2093" i="64"/>
  <c r="CA2093" i="64"/>
  <c r="CB2093" i="64"/>
  <c r="CC2093" i="64"/>
  <c r="CD2093" i="64"/>
  <c r="CE2093" i="64"/>
  <c r="CF2093" i="64"/>
  <c r="CG2093" i="64"/>
  <c r="CH2093" i="64"/>
  <c r="CI2093" i="64"/>
  <c r="CJ2093" i="64"/>
  <c r="CK2093" i="64"/>
  <c r="CL2093" i="64"/>
  <c r="CO2093" i="64"/>
  <c r="CP2093" i="64"/>
  <c r="CQ2093" i="64"/>
  <c r="CR2093" i="64"/>
  <c r="CS2093" i="64"/>
  <c r="CT2093" i="64"/>
  <c r="CU2093" i="64"/>
  <c r="CV2093" i="64"/>
  <c r="CW2093" i="64"/>
  <c r="CX2093" i="64"/>
  <c r="CY2093" i="64"/>
  <c r="CZ2093" i="64"/>
  <c r="DA2093" i="64"/>
  <c r="DB2093" i="64"/>
  <c r="DC2093" i="64"/>
  <c r="DD2093" i="64"/>
  <c r="DE2093" i="64"/>
  <c r="DF2093" i="64"/>
  <c r="DG2093" i="64"/>
  <c r="DH2093" i="64"/>
  <c r="DI2093" i="64"/>
  <c r="DJ2093" i="64"/>
  <c r="DK2093" i="64"/>
  <c r="DL2093" i="64"/>
  <c r="E2094" i="64"/>
  <c r="G2094" i="64"/>
  <c r="E2104" i="64"/>
  <c r="E2105" i="64"/>
  <c r="B2105" i="64" s="1"/>
  <c r="G2105" i="64"/>
  <c r="R2105" i="64"/>
  <c r="S2105" i="64" s="1"/>
  <c r="T2105" i="64" s="1"/>
  <c r="U2105" i="64" s="1"/>
  <c r="V2105" i="64" s="1"/>
  <c r="W2105" i="64" s="1"/>
  <c r="X2105" i="64" s="1"/>
  <c r="Y2105" i="64" s="1"/>
  <c r="Z2105" i="64" s="1"/>
  <c r="AA2105" i="64" s="1"/>
  <c r="AB2105" i="64" s="1"/>
  <c r="AC2105" i="64" s="1"/>
  <c r="AD2105" i="64" s="1"/>
  <c r="CN2105" i="64"/>
  <c r="CO2105" i="64" s="1"/>
  <c r="CP2105" i="64" s="1"/>
  <c r="CQ2105" i="64" s="1"/>
  <c r="CR2105" i="64" s="1"/>
  <c r="CS2105" i="64" s="1"/>
  <c r="CT2105" i="64" s="1"/>
  <c r="CU2105" i="64" s="1"/>
  <c r="CV2105" i="64" s="1"/>
  <c r="CW2105" i="64" s="1"/>
  <c r="CX2105" i="64" s="1"/>
  <c r="CY2105" i="64" s="1"/>
  <c r="CZ2105" i="64" s="1"/>
  <c r="DA2105" i="64" s="1"/>
  <c r="DB2105" i="64" s="1"/>
  <c r="DC2105" i="64" s="1"/>
  <c r="DD2105" i="64" s="1"/>
  <c r="DE2105" i="64" s="1"/>
  <c r="DF2105" i="64" s="1"/>
  <c r="DG2105" i="64" s="1"/>
  <c r="DH2105" i="64" s="1"/>
  <c r="DI2105" i="64" s="1"/>
  <c r="DJ2105" i="64" s="1"/>
  <c r="DK2105" i="64" s="1"/>
  <c r="DL2105" i="64" s="1"/>
  <c r="E2106" i="64"/>
  <c r="G1048" i="64"/>
  <c r="E1048" i="64"/>
  <c r="G1047" i="64"/>
  <c r="E1047" i="64"/>
  <c r="G1046" i="64"/>
  <c r="E1046" i="64"/>
  <c r="DL1045" i="64"/>
  <c r="DK1045" i="64"/>
  <c r="DJ1045" i="64"/>
  <c r="DI1045" i="64"/>
  <c r="DH1045" i="64"/>
  <c r="DG1045" i="64"/>
  <c r="DF1045" i="64"/>
  <c r="DE1045" i="64"/>
  <c r="DD1045" i="64"/>
  <c r="DC1045" i="64"/>
  <c r="DB1045" i="64"/>
  <c r="DA1045" i="64"/>
  <c r="CZ1045" i="64"/>
  <c r="CY1045" i="64"/>
  <c r="CX1045" i="64"/>
  <c r="CW1045" i="64"/>
  <c r="CV1045" i="64"/>
  <c r="CU1045" i="64"/>
  <c r="CT1045" i="64"/>
  <c r="CS1045" i="64"/>
  <c r="CR1045" i="64"/>
  <c r="CQ1045" i="64"/>
  <c r="CP1045" i="64"/>
  <c r="CO1045" i="64"/>
  <c r="CL1045" i="64"/>
  <c r="CK1045" i="64"/>
  <c r="CJ1045" i="64"/>
  <c r="CI1045" i="64"/>
  <c r="CH1045" i="64"/>
  <c r="CG1045" i="64"/>
  <c r="CF1045" i="64"/>
  <c r="CE1045" i="64"/>
  <c r="CD1045" i="64"/>
  <c r="CC1045" i="64"/>
  <c r="CB1045" i="64"/>
  <c r="CA1045" i="64"/>
  <c r="BZ1045" i="64"/>
  <c r="BY1045" i="64"/>
  <c r="BX1045" i="64"/>
  <c r="BW1045" i="64"/>
  <c r="BV1045" i="64"/>
  <c r="BU1045" i="64"/>
  <c r="BT1045" i="64"/>
  <c r="BS1045" i="64"/>
  <c r="BR1045" i="64"/>
  <c r="BQ1045" i="64"/>
  <c r="BP1045" i="64"/>
  <c r="BO1045" i="64"/>
  <c r="BN1045" i="64"/>
  <c r="BM1045" i="64"/>
  <c r="BL1045" i="64"/>
  <c r="BK1045" i="64"/>
  <c r="BJ1045" i="64"/>
  <c r="BI1045" i="64"/>
  <c r="BH1045" i="64"/>
  <c r="BG1045" i="64"/>
  <c r="BF1045" i="64"/>
  <c r="BE1045" i="64"/>
  <c r="BD1045" i="64"/>
  <c r="BC1045" i="64"/>
  <c r="BB1045" i="64"/>
  <c r="BA1045" i="64"/>
  <c r="AZ1045" i="64"/>
  <c r="AY1045" i="64"/>
  <c r="AX1045" i="64"/>
  <c r="AW1045" i="64"/>
  <c r="AV1045" i="64"/>
  <c r="AU1045" i="64"/>
  <c r="AT1045" i="64"/>
  <c r="AS1045" i="64"/>
  <c r="AR1045" i="64"/>
  <c r="AQ1045" i="64"/>
  <c r="AP1045" i="64"/>
  <c r="AO1045" i="64"/>
  <c r="AN1045" i="64"/>
  <c r="AM1045" i="64"/>
  <c r="AL1045" i="64"/>
  <c r="AK1045" i="64"/>
  <c r="AJ1045" i="64"/>
  <c r="AI1045" i="64"/>
  <c r="AH1045" i="64"/>
  <c r="AG1045" i="64"/>
  <c r="AF1045" i="64"/>
  <c r="AE1045" i="64"/>
  <c r="AD1045" i="64"/>
  <c r="AC1045" i="64"/>
  <c r="AB1045" i="64"/>
  <c r="AA1045" i="64"/>
  <c r="Z1045" i="64"/>
  <c r="Y1045" i="64"/>
  <c r="X1045" i="64"/>
  <c r="W1045" i="64"/>
  <c r="V1045" i="64"/>
  <c r="U1045" i="64"/>
  <c r="T1045" i="64"/>
  <c r="S1045" i="64"/>
  <c r="G1045" i="64"/>
  <c r="E1045" i="64"/>
  <c r="G1044" i="64"/>
  <c r="E1044" i="64"/>
  <c r="G1043" i="64"/>
  <c r="E1043" i="64"/>
  <c r="G1042" i="64"/>
  <c r="E1042" i="64"/>
  <c r="G1041" i="64"/>
  <c r="E1041" i="64"/>
  <c r="E1040" i="64"/>
  <c r="E1039" i="64"/>
  <c r="E1038" i="64"/>
  <c r="E1037" i="64"/>
  <c r="E1036" i="64"/>
  <c r="E1035" i="64"/>
  <c r="DL1034" i="64"/>
  <c r="DK1034" i="64"/>
  <c r="DJ1034" i="64"/>
  <c r="DI1034" i="64"/>
  <c r="DH1034" i="64"/>
  <c r="DG1034" i="64"/>
  <c r="DF1034" i="64"/>
  <c r="DE1034" i="64"/>
  <c r="DD1034" i="64"/>
  <c r="DC1034" i="64"/>
  <c r="DB1034" i="64"/>
  <c r="DA1034" i="64"/>
  <c r="CZ1034" i="64"/>
  <c r="CY1034" i="64"/>
  <c r="CX1034" i="64"/>
  <c r="CW1034" i="64"/>
  <c r="CV1034" i="64"/>
  <c r="CU1034" i="64"/>
  <c r="CT1034" i="64"/>
  <c r="CS1034" i="64"/>
  <c r="CR1034" i="64"/>
  <c r="CQ1034" i="64"/>
  <c r="CP1034" i="64"/>
  <c r="CO1034" i="64"/>
  <c r="CL1034" i="64"/>
  <c r="CK1034" i="64"/>
  <c r="CJ1034" i="64"/>
  <c r="CI1034" i="64"/>
  <c r="CH1034" i="64"/>
  <c r="CG1034" i="64"/>
  <c r="CF1034" i="64"/>
  <c r="CE1034" i="64"/>
  <c r="CD1034" i="64"/>
  <c r="CC1034" i="64"/>
  <c r="CB1034" i="64"/>
  <c r="CA1034" i="64"/>
  <c r="BZ1034" i="64"/>
  <c r="BY1034" i="64"/>
  <c r="BX1034" i="64"/>
  <c r="BW1034" i="64"/>
  <c r="BV1034" i="64"/>
  <c r="BU1034" i="64"/>
  <c r="BT1034" i="64"/>
  <c r="BS1034" i="64"/>
  <c r="BR1034" i="64"/>
  <c r="BQ1034" i="64"/>
  <c r="BP1034" i="64"/>
  <c r="BO1034" i="64"/>
  <c r="BN1034" i="64"/>
  <c r="BM1034" i="64"/>
  <c r="BL1034" i="64"/>
  <c r="BK1034" i="64"/>
  <c r="BJ1034" i="64"/>
  <c r="BI1034" i="64"/>
  <c r="BH1034" i="64"/>
  <c r="BG1034" i="64"/>
  <c r="BF1034" i="64"/>
  <c r="BE1034" i="64"/>
  <c r="BD1034" i="64"/>
  <c r="BC1034" i="64"/>
  <c r="BB1034" i="64"/>
  <c r="BA1034" i="64"/>
  <c r="AZ1034" i="64"/>
  <c r="AY1034" i="64"/>
  <c r="AX1034" i="64"/>
  <c r="AW1034" i="64"/>
  <c r="AV1034" i="64"/>
  <c r="AU1034" i="64"/>
  <c r="AT1034" i="64"/>
  <c r="AS1034" i="64"/>
  <c r="AR1034" i="64"/>
  <c r="AQ1034" i="64"/>
  <c r="AP1034" i="64"/>
  <c r="AO1034" i="64"/>
  <c r="AN1034" i="64"/>
  <c r="AM1034" i="64"/>
  <c r="AL1034" i="64"/>
  <c r="AK1034" i="64"/>
  <c r="AJ1034" i="64"/>
  <c r="AI1034" i="64"/>
  <c r="AH1034" i="64"/>
  <c r="AG1034" i="64"/>
  <c r="AF1034" i="64"/>
  <c r="AE1034" i="64"/>
  <c r="AD1034" i="64"/>
  <c r="AC1034" i="64"/>
  <c r="AB1034" i="64"/>
  <c r="AA1034" i="64"/>
  <c r="Z1034" i="64"/>
  <c r="Y1034" i="64"/>
  <c r="X1034" i="64"/>
  <c r="W1034" i="64"/>
  <c r="V1034" i="64"/>
  <c r="U1034" i="64"/>
  <c r="T1034" i="64"/>
  <c r="S1034" i="64"/>
  <c r="E1034" i="64"/>
  <c r="E1033" i="64"/>
  <c r="E1032" i="64"/>
  <c r="E1031" i="64"/>
  <c r="G1030" i="64"/>
  <c r="E1030" i="64"/>
  <c r="E1029" i="64"/>
  <c r="G1028" i="64"/>
  <c r="E1028" i="64"/>
  <c r="G1027" i="64"/>
  <c r="G1035" i="64" s="1"/>
  <c r="E1027" i="64"/>
  <c r="G1026" i="64"/>
  <c r="G1034" i="64" s="1"/>
  <c r="E1026" i="64"/>
  <c r="E1025" i="64"/>
  <c r="B1025" i="64" s="1"/>
  <c r="G1024" i="64"/>
  <c r="G1033" i="64" s="1"/>
  <c r="E1024" i="64"/>
  <c r="CO1023" i="64"/>
  <c r="S1023" i="64"/>
  <c r="R1028" i="64" s="1"/>
  <c r="E1023" i="64"/>
  <c r="E1022" i="64"/>
  <c r="E1021" i="64"/>
  <c r="E1020" i="64"/>
  <c r="E1019" i="64"/>
  <c r="E1018" i="64"/>
  <c r="B1018" i="64" s="1"/>
  <c r="E1017" i="64"/>
  <c r="B1017" i="64" s="1"/>
  <c r="E1016" i="64"/>
  <c r="B1016" i="64" s="1"/>
  <c r="G1015" i="64"/>
  <c r="E1015" i="64"/>
  <c r="B1015" i="64" s="1"/>
  <c r="E1014" i="64"/>
  <c r="G91" i="861"/>
  <c r="CM31" i="861"/>
  <c r="CN31" i="861"/>
  <c r="CM32" i="861"/>
  <c r="CN32" i="861"/>
  <c r="CM33" i="861"/>
  <c r="CN33" i="861"/>
  <c r="CM34" i="861"/>
  <c r="CN34" i="861"/>
  <c r="CM35" i="861"/>
  <c r="CN35" i="861"/>
  <c r="CM78" i="861"/>
  <c r="CN78" i="861"/>
  <c r="CO78" i="861"/>
  <c r="CP78" i="861"/>
  <c r="CQ78" i="861"/>
  <c r="CR78" i="861"/>
  <c r="CS78" i="861"/>
  <c r="CT78" i="861"/>
  <c r="CU78" i="861"/>
  <c r="CV78" i="861"/>
  <c r="CW78" i="861"/>
  <c r="CX78" i="861"/>
  <c r="CY78" i="861"/>
  <c r="CZ78" i="861"/>
  <c r="DA78" i="861"/>
  <c r="DB78" i="861"/>
  <c r="DC78" i="861"/>
  <c r="DD78" i="861"/>
  <c r="DE78" i="861"/>
  <c r="DF78" i="861"/>
  <c r="DG78" i="861"/>
  <c r="DH78" i="861"/>
  <c r="DI78" i="861"/>
  <c r="DJ78" i="861"/>
  <c r="DK78" i="861"/>
  <c r="DL78" i="861"/>
  <c r="CM98" i="861"/>
  <c r="E1893" i="64"/>
  <c r="B1893" i="64" s="1"/>
  <c r="E1894" i="64"/>
  <c r="B1894" i="64" s="1"/>
  <c r="G1893"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CM630" i="64"/>
  <c r="CN630" i="64"/>
  <c r="E1895" i="64"/>
  <c r="B1895" i="64" s="1"/>
  <c r="G1895" i="64"/>
  <c r="CM625" i="64"/>
  <c r="CN625" i="64"/>
  <c r="E1187" i="64"/>
  <c r="E1188" i="64"/>
  <c r="B1188" i="64" s="1"/>
  <c r="E1189" i="64"/>
  <c r="B1189" i="64" s="1"/>
  <c r="E1190" i="64"/>
  <c r="B1190" i="64" s="1"/>
  <c r="E1191" i="64"/>
  <c r="B1191" i="64" s="1"/>
  <c r="E1192" i="64"/>
  <c r="B1192" i="64" s="1"/>
  <c r="E1193" i="64"/>
  <c r="B1193" i="64" s="1"/>
  <c r="E1194" i="64"/>
  <c r="B1194" i="64" s="1"/>
  <c r="E1195" i="64"/>
  <c r="B1195" i="64" s="1"/>
  <c r="L1193" i="64"/>
  <c r="M1193" i="64"/>
  <c r="N1193" i="64"/>
  <c r="O1193" i="64"/>
  <c r="P1193" i="64"/>
  <c r="K1193" i="64"/>
  <c r="CM1193" i="64"/>
  <c r="CN1193" i="64"/>
  <c r="G1205" i="64"/>
  <c r="E1205" i="64"/>
  <c r="DL1204" i="64"/>
  <c r="DK1204" i="64"/>
  <c r="DJ1204" i="64"/>
  <c r="DI1204" i="64"/>
  <c r="DH1204" i="64"/>
  <c r="DG1204" i="64"/>
  <c r="DF1204" i="64"/>
  <c r="DE1204" i="64"/>
  <c r="DD1204" i="64"/>
  <c r="DC1204" i="64"/>
  <c r="DB1204" i="64"/>
  <c r="DA1204" i="64"/>
  <c r="CZ1204" i="64"/>
  <c r="CY1204" i="64"/>
  <c r="CX1204" i="64"/>
  <c r="CW1204" i="64"/>
  <c r="CV1204" i="64"/>
  <c r="CU1204" i="64"/>
  <c r="CT1204" i="64"/>
  <c r="CS1204" i="64"/>
  <c r="CR1204" i="64"/>
  <c r="CQ1204" i="64"/>
  <c r="CP1204" i="64"/>
  <c r="CO1204" i="64"/>
  <c r="CL1204" i="64"/>
  <c r="CK1204" i="64"/>
  <c r="CJ1204" i="64"/>
  <c r="CI1204" i="64"/>
  <c r="CH1204" i="64"/>
  <c r="CG1204" i="64"/>
  <c r="CF1204" i="64"/>
  <c r="CE1204" i="64"/>
  <c r="CD1204" i="64"/>
  <c r="CC1204" i="64"/>
  <c r="CB1204" i="64"/>
  <c r="CA1204" i="64"/>
  <c r="BZ1204" i="64"/>
  <c r="BY1204" i="64"/>
  <c r="BX1204" i="64"/>
  <c r="BW1204" i="64"/>
  <c r="BV1204" i="64"/>
  <c r="BU1204" i="64"/>
  <c r="BT1204" i="64"/>
  <c r="BS1204" i="64"/>
  <c r="BR1204" i="64"/>
  <c r="BQ1204" i="64"/>
  <c r="BP1204" i="64"/>
  <c r="BO1204" i="64"/>
  <c r="BN1204" i="64"/>
  <c r="BM1204" i="64"/>
  <c r="BL1204" i="64"/>
  <c r="BK1204" i="64"/>
  <c r="BJ1204" i="64"/>
  <c r="BI1204" i="64"/>
  <c r="BH1204" i="64"/>
  <c r="BG1204" i="64"/>
  <c r="BF1204" i="64"/>
  <c r="BE1204" i="64"/>
  <c r="BD1204" i="64"/>
  <c r="BC1204" i="64"/>
  <c r="BB1204" i="64"/>
  <c r="BA1204" i="64"/>
  <c r="AZ1204" i="64"/>
  <c r="AY1204" i="64"/>
  <c r="AX1204" i="64"/>
  <c r="AW1204" i="64"/>
  <c r="AV1204" i="64"/>
  <c r="AU1204" i="64"/>
  <c r="AT1204" i="64"/>
  <c r="AS1204" i="64"/>
  <c r="AR1204" i="64"/>
  <c r="AQ1204" i="64"/>
  <c r="AP1204" i="64"/>
  <c r="AO1204" i="64"/>
  <c r="AN1204" i="64"/>
  <c r="AM1204" i="64"/>
  <c r="AL1204" i="64"/>
  <c r="AK1204" i="64"/>
  <c r="AJ1204" i="64"/>
  <c r="AI1204" i="64"/>
  <c r="AH1204" i="64"/>
  <c r="AG1204" i="64"/>
  <c r="AF1204" i="64"/>
  <c r="AE1204" i="64"/>
  <c r="AD1204" i="64"/>
  <c r="AC1204" i="64"/>
  <c r="AB1204" i="64"/>
  <c r="AA1204" i="64"/>
  <c r="Z1204" i="64"/>
  <c r="Y1204" i="64"/>
  <c r="X1204" i="64"/>
  <c r="W1204" i="64"/>
  <c r="V1204" i="64"/>
  <c r="U1204" i="64"/>
  <c r="T1204" i="64"/>
  <c r="S1204" i="64"/>
  <c r="G1204" i="64"/>
  <c r="E1204" i="64"/>
  <c r="G1203" i="64"/>
  <c r="E1203" i="64"/>
  <c r="DL1202" i="64"/>
  <c r="DK1202" i="64"/>
  <c r="DJ1202" i="64"/>
  <c r="DI1202" i="64"/>
  <c r="DH1202" i="64"/>
  <c r="DG1202" i="64"/>
  <c r="DF1202" i="64"/>
  <c r="DE1202" i="64"/>
  <c r="DD1202" i="64"/>
  <c r="DC1202" i="64"/>
  <c r="DB1202" i="64"/>
  <c r="DA1202" i="64"/>
  <c r="CZ1202" i="64"/>
  <c r="CY1202" i="64"/>
  <c r="CX1202" i="64"/>
  <c r="CW1202" i="64"/>
  <c r="CV1202" i="64"/>
  <c r="CU1202" i="64"/>
  <c r="CT1202" i="64"/>
  <c r="CS1202" i="64"/>
  <c r="CR1202" i="64"/>
  <c r="CQ1202" i="64"/>
  <c r="CP1202" i="64"/>
  <c r="CO1202" i="64"/>
  <c r="CL1202" i="64"/>
  <c r="CK1202" i="64"/>
  <c r="CJ1202" i="64"/>
  <c r="CI1202" i="64"/>
  <c r="CH1202" i="64"/>
  <c r="CG1202" i="64"/>
  <c r="CF1202" i="64"/>
  <c r="CE1202" i="64"/>
  <c r="CD1202" i="64"/>
  <c r="CC1202" i="64"/>
  <c r="CB1202" i="64"/>
  <c r="CA1202" i="64"/>
  <c r="BZ1202" i="64"/>
  <c r="BY1202" i="64"/>
  <c r="BX1202" i="64"/>
  <c r="BW1202" i="64"/>
  <c r="BV1202" i="64"/>
  <c r="BU1202" i="64"/>
  <c r="BT1202" i="64"/>
  <c r="BS1202" i="64"/>
  <c r="BR1202" i="64"/>
  <c r="BQ1202" i="64"/>
  <c r="BP1202" i="64"/>
  <c r="BO1202" i="64"/>
  <c r="BN1202" i="64"/>
  <c r="BM1202" i="64"/>
  <c r="BL1202" i="64"/>
  <c r="BK1202" i="64"/>
  <c r="BJ1202" i="64"/>
  <c r="BI1202" i="64"/>
  <c r="BH1202" i="64"/>
  <c r="BG1202" i="64"/>
  <c r="BF1202" i="64"/>
  <c r="BE1202" i="64"/>
  <c r="BD1202" i="64"/>
  <c r="BC1202" i="64"/>
  <c r="BB1202" i="64"/>
  <c r="BA1202" i="64"/>
  <c r="AZ1202" i="64"/>
  <c r="AY1202" i="64"/>
  <c r="AX1202" i="64"/>
  <c r="AW1202" i="64"/>
  <c r="AV1202" i="64"/>
  <c r="AU1202" i="64"/>
  <c r="AT1202" i="64"/>
  <c r="AS1202" i="64"/>
  <c r="AR1202" i="64"/>
  <c r="AQ1202" i="64"/>
  <c r="AP1202" i="64"/>
  <c r="AO1202" i="64"/>
  <c r="AN1202" i="64"/>
  <c r="AM1202" i="64"/>
  <c r="AL1202" i="64"/>
  <c r="AK1202" i="64"/>
  <c r="AJ1202" i="64"/>
  <c r="AI1202" i="64"/>
  <c r="AH1202" i="64"/>
  <c r="AG1202" i="64"/>
  <c r="AF1202" i="64"/>
  <c r="AE1202" i="64"/>
  <c r="AD1202" i="64"/>
  <c r="AC1202" i="64"/>
  <c r="AB1202" i="64"/>
  <c r="AA1202" i="64"/>
  <c r="Z1202" i="64"/>
  <c r="Y1202" i="64"/>
  <c r="X1202" i="64"/>
  <c r="W1202" i="64"/>
  <c r="V1202" i="64"/>
  <c r="U1202" i="64"/>
  <c r="T1202" i="64"/>
  <c r="S1202" i="64"/>
  <c r="G1202" i="64"/>
  <c r="E1202" i="64"/>
  <c r="G1201" i="64"/>
  <c r="E1201" i="64"/>
  <c r="G1200" i="64"/>
  <c r="E1200" i="64"/>
  <c r="G1199" i="64"/>
  <c r="E1199" i="64"/>
  <c r="G1198" i="64"/>
  <c r="G1196" i="64" s="1"/>
  <c r="G1190" i="64" s="1"/>
  <c r="E1198" i="64"/>
  <c r="E1197" i="64"/>
  <c r="E1196" i="64"/>
  <c r="CN1188" i="64" a="1"/>
  <c r="CM1295" i="64" a="1"/>
  <c r="CN396" i="64" a="1"/>
  <c r="CN1136" i="64" a="1"/>
  <c r="CM396" i="64" a="1"/>
  <c r="CM1068" i="64" a="1"/>
  <c r="CM1188" i="64" a="1"/>
  <c r="CN1068" i="64" a="1"/>
  <c r="CM1136" i="64" a="1"/>
  <c r="CN1295" i="64" a="1"/>
  <c r="CX1" i="1236" l="1"/>
  <c r="Z4" i="1236"/>
  <c r="AA7" i="1236"/>
  <c r="AA1" i="1236"/>
  <c r="AB2" i="1236"/>
  <c r="AA3" i="1236"/>
  <c r="Y8" i="1236"/>
  <c r="CX4" i="1236"/>
  <c r="CZ2" i="1236"/>
  <c r="CY3" i="1236"/>
  <c r="CY8" i="1236"/>
  <c r="CY7" i="1236"/>
  <c r="CV66" i="1236"/>
  <c r="CV64" i="1236"/>
  <c r="CW60" i="1236" s="1"/>
  <c r="CN1295" i="64"/>
  <c r="CN1297" i="64" s="1"/>
  <c r="CO1293" i="64" s="1"/>
  <c r="CM1295" i="64"/>
  <c r="CM1297" i="64" s="1"/>
  <c r="CM396" i="64"/>
  <c r="CM398" i="64" s="1"/>
  <c r="CN396" i="64"/>
  <c r="CN398" i="64" s="1"/>
  <c r="CO394" i="64" s="1"/>
  <c r="CM95" i="861"/>
  <c r="CN95" i="861"/>
  <c r="CM64" i="861"/>
  <c r="CN44" i="861"/>
  <c r="CM44" i="861"/>
  <c r="CM1136" i="64"/>
  <c r="CN1136" i="64"/>
  <c r="R1138" i="64"/>
  <c r="CM1068" i="64"/>
  <c r="CM1070" i="64" s="1"/>
  <c r="CN1068" i="64"/>
  <c r="CN1070" i="64" s="1"/>
  <c r="CO1066" i="64" s="1"/>
  <c r="CO1070" i="64" s="1"/>
  <c r="R1070" i="64"/>
  <c r="T2083" i="64"/>
  <c r="T2085" i="64" s="1"/>
  <c r="S2085" i="64"/>
  <c r="CQ2083" i="64"/>
  <c r="CQ2085" i="64" s="1"/>
  <c r="CP2085" i="64"/>
  <c r="AE2105" i="64"/>
  <c r="AF2105" i="64" s="1"/>
  <c r="AG2105" i="64" s="1"/>
  <c r="AH2105" i="64" s="1"/>
  <c r="AI2105" i="64" s="1"/>
  <c r="AJ2105" i="64" s="1"/>
  <c r="AK2105" i="64" s="1"/>
  <c r="AL2105" i="64" s="1"/>
  <c r="AM2105" i="64" s="1"/>
  <c r="AN2105" i="64" s="1"/>
  <c r="AO2105" i="64" s="1"/>
  <c r="AP2105" i="64" s="1"/>
  <c r="CO2085" i="64"/>
  <c r="AO22" i="861"/>
  <c r="BU69" i="861"/>
  <c r="DD47" i="861"/>
  <c r="DD91" i="861" s="1"/>
  <c r="DA22" i="861"/>
  <c r="BT69" i="861"/>
  <c r="DC47" i="861"/>
  <c r="DC91" i="861" s="1"/>
  <c r="CZ22" i="861"/>
  <c r="BE69" i="861"/>
  <c r="CN47" i="861"/>
  <c r="CN91" i="861" s="1"/>
  <c r="CK22" i="861"/>
  <c r="BD69" i="861"/>
  <c r="CM47" i="861"/>
  <c r="CM91" i="861" s="1"/>
  <c r="CJ22" i="861"/>
  <c r="AO69" i="861"/>
  <c r="DC50" i="861"/>
  <c r="BX47" i="861"/>
  <c r="BX91" i="861" s="1"/>
  <c r="CZ25" i="861"/>
  <c r="BU22" i="861"/>
  <c r="AN69" i="861"/>
  <c r="DB50" i="861"/>
  <c r="BW47" i="861"/>
  <c r="BW91" i="861" s="1"/>
  <c r="CY25" i="861"/>
  <c r="BT22" i="861"/>
  <c r="Y69" i="861"/>
  <c r="CM50" i="861"/>
  <c r="BH47" i="861"/>
  <c r="BH91" i="861" s="1"/>
  <c r="CJ25" i="861"/>
  <c r="BE22" i="861"/>
  <c r="X69" i="861"/>
  <c r="CL50" i="861"/>
  <c r="BG47" i="861"/>
  <c r="BG91" i="861" s="1"/>
  <c r="CI25" i="861"/>
  <c r="BD22" i="861"/>
  <c r="BW50" i="861"/>
  <c r="AR47" i="861"/>
  <c r="AR91" i="861" s="1"/>
  <c r="BT25" i="861"/>
  <c r="AA22" i="861"/>
  <c r="AQ22" i="861"/>
  <c r="BG22" i="861"/>
  <c r="BW22" i="861"/>
  <c r="CM22" i="861"/>
  <c r="DC22" i="861"/>
  <c r="Z25" i="861"/>
  <c r="AP25" i="861"/>
  <c r="BF25" i="861"/>
  <c r="BV25" i="861"/>
  <c r="CL25" i="861"/>
  <c r="DB25" i="861"/>
  <c r="AD47" i="861"/>
  <c r="AD91" i="861" s="1"/>
  <c r="AT47" i="861"/>
  <c r="AT91" i="861" s="1"/>
  <c r="BJ47" i="861"/>
  <c r="BJ91" i="861" s="1"/>
  <c r="BZ47" i="861"/>
  <c r="BZ91" i="861" s="1"/>
  <c r="CP47" i="861"/>
  <c r="CP91" i="861" s="1"/>
  <c r="DF47" i="861"/>
  <c r="DF91" i="861" s="1"/>
  <c r="AC50" i="861"/>
  <c r="AS50" i="861"/>
  <c r="BI50" i="861"/>
  <c r="BY50" i="861"/>
  <c r="CO50" i="861"/>
  <c r="DE50" i="861"/>
  <c r="AA69" i="861"/>
  <c r="AQ69" i="861"/>
  <c r="BG69" i="861"/>
  <c r="BW69" i="861"/>
  <c r="CM69" i="861"/>
  <c r="DC69" i="861"/>
  <c r="CM18" i="861"/>
  <c r="AB22" i="861"/>
  <c r="AR22" i="861"/>
  <c r="BH22" i="861"/>
  <c r="BX22" i="861"/>
  <c r="CN22" i="861"/>
  <c r="DD22" i="861"/>
  <c r="AA25" i="861"/>
  <c r="AQ25" i="861"/>
  <c r="BG25" i="861"/>
  <c r="BW25" i="861"/>
  <c r="CM25" i="861"/>
  <c r="DC25" i="861"/>
  <c r="AE47" i="861"/>
  <c r="AE91" i="861" s="1"/>
  <c r="AU47" i="861"/>
  <c r="AU91" i="861" s="1"/>
  <c r="BK47" i="861"/>
  <c r="BK91" i="861" s="1"/>
  <c r="CA47" i="861"/>
  <c r="CA91" i="861" s="1"/>
  <c r="CQ47" i="861"/>
  <c r="CQ91" i="861" s="1"/>
  <c r="DG47" i="861"/>
  <c r="DG91" i="861" s="1"/>
  <c r="AD50" i="861"/>
  <c r="AT50" i="861"/>
  <c r="BJ50" i="861"/>
  <c r="BZ50" i="861"/>
  <c r="CP50" i="861"/>
  <c r="DF50" i="861"/>
  <c r="AB69" i="861"/>
  <c r="AR69" i="861"/>
  <c r="BH69" i="861"/>
  <c r="BX69" i="861"/>
  <c r="CN69" i="861"/>
  <c r="DD69" i="861"/>
  <c r="CN18" i="861"/>
  <c r="AC22" i="861"/>
  <c r="AS22" i="861"/>
  <c r="BI22" i="861"/>
  <c r="BY22" i="861"/>
  <c r="CO22" i="861"/>
  <c r="DE22" i="861"/>
  <c r="AB25" i="861"/>
  <c r="AR25" i="861"/>
  <c r="BH25" i="861"/>
  <c r="BX25" i="861"/>
  <c r="CN25" i="861"/>
  <c r="DD25" i="861"/>
  <c r="AF47" i="861"/>
  <c r="AF91" i="861" s="1"/>
  <c r="AV47" i="861"/>
  <c r="AV91" i="861" s="1"/>
  <c r="BL47" i="861"/>
  <c r="BL91" i="861" s="1"/>
  <c r="CB47" i="861"/>
  <c r="CB91" i="861" s="1"/>
  <c r="CR47" i="861"/>
  <c r="CR91" i="861" s="1"/>
  <c r="DH47" i="861"/>
  <c r="DH91" i="861" s="1"/>
  <c r="AE50" i="861"/>
  <c r="AU50" i="861"/>
  <c r="BK50" i="861"/>
  <c r="CA50" i="861"/>
  <c r="CQ50" i="861"/>
  <c r="DG50" i="861"/>
  <c r="AC69" i="861"/>
  <c r="AS69" i="861"/>
  <c r="BI69" i="861"/>
  <c r="BY69" i="861"/>
  <c r="CO69" i="861"/>
  <c r="DE69" i="861"/>
  <c r="AD22" i="861"/>
  <c r="AT22" i="861"/>
  <c r="BJ22" i="861"/>
  <c r="BZ22" i="861"/>
  <c r="CP22" i="861"/>
  <c r="DF22" i="861"/>
  <c r="AC25" i="861"/>
  <c r="AS25" i="861"/>
  <c r="BI25" i="861"/>
  <c r="BY25" i="861"/>
  <c r="CO25" i="861"/>
  <c r="DE25" i="861"/>
  <c r="AG47" i="861"/>
  <c r="AG91" i="861" s="1"/>
  <c r="AW47" i="861"/>
  <c r="AW91" i="861" s="1"/>
  <c r="BM47" i="861"/>
  <c r="BM91" i="861" s="1"/>
  <c r="CC47" i="861"/>
  <c r="CC91" i="861" s="1"/>
  <c r="CS47" i="861"/>
  <c r="CS91" i="861" s="1"/>
  <c r="DI47" i="861"/>
  <c r="DI91" i="861" s="1"/>
  <c r="AF50" i="861"/>
  <c r="AV50" i="861"/>
  <c r="BL50" i="861"/>
  <c r="CB50" i="861"/>
  <c r="CR50" i="861"/>
  <c r="DH50" i="861"/>
  <c r="AD69" i="861"/>
  <c r="AT69" i="861"/>
  <c r="BJ69" i="861"/>
  <c r="BZ69" i="861"/>
  <c r="CP69" i="861"/>
  <c r="DF69" i="861"/>
  <c r="AE22" i="861"/>
  <c r="AU22" i="861"/>
  <c r="BK22" i="861"/>
  <c r="CA22" i="861"/>
  <c r="CQ22" i="861"/>
  <c r="DG22" i="861"/>
  <c r="AD25" i="861"/>
  <c r="AT25" i="861"/>
  <c r="BJ25" i="861"/>
  <c r="BZ25" i="861"/>
  <c r="CP25" i="861"/>
  <c r="DF25" i="861"/>
  <c r="AH47" i="861"/>
  <c r="AH91" i="861" s="1"/>
  <c r="AX47" i="861"/>
  <c r="AX91" i="861" s="1"/>
  <c r="BN47" i="861"/>
  <c r="BN91" i="861" s="1"/>
  <c r="CD47" i="861"/>
  <c r="CD91" i="861" s="1"/>
  <c r="CT47" i="861"/>
  <c r="CT91" i="861" s="1"/>
  <c r="DJ47" i="861"/>
  <c r="DJ91" i="861" s="1"/>
  <c r="AG50" i="861"/>
  <c r="AW50" i="861"/>
  <c r="BM50" i="861"/>
  <c r="CC50" i="861"/>
  <c r="CS50" i="861"/>
  <c r="DI50" i="861"/>
  <c r="AE69" i="861"/>
  <c r="AU69" i="861"/>
  <c r="BK69" i="861"/>
  <c r="CA69" i="861"/>
  <c r="CQ69" i="861"/>
  <c r="DG69" i="861"/>
  <c r="AF22" i="861"/>
  <c r="AV22" i="861"/>
  <c r="BL22" i="861"/>
  <c r="CB22" i="861"/>
  <c r="CR22" i="861"/>
  <c r="DH22" i="861"/>
  <c r="AE25" i="861"/>
  <c r="AU25" i="861"/>
  <c r="BK25" i="861"/>
  <c r="CA25" i="861"/>
  <c r="CQ25" i="861"/>
  <c r="DG25" i="861"/>
  <c r="AI47" i="861"/>
  <c r="AI91" i="861" s="1"/>
  <c r="AY47" i="861"/>
  <c r="AY91" i="861" s="1"/>
  <c r="BO47" i="861"/>
  <c r="BO91" i="861" s="1"/>
  <c r="CE47" i="861"/>
  <c r="CE91" i="861" s="1"/>
  <c r="CU47" i="861"/>
  <c r="CU91" i="861" s="1"/>
  <c r="DK47" i="861"/>
  <c r="DK91" i="861" s="1"/>
  <c r="AH50" i="861"/>
  <c r="AX50" i="861"/>
  <c r="BN50" i="861"/>
  <c r="CD50" i="861"/>
  <c r="CT50" i="861"/>
  <c r="DJ50" i="861"/>
  <c r="AF69" i="861"/>
  <c r="AV69" i="861"/>
  <c r="BL69" i="861"/>
  <c r="CB69" i="861"/>
  <c r="CR69" i="861"/>
  <c r="DH69" i="861"/>
  <c r="AG22" i="861"/>
  <c r="AW22" i="861"/>
  <c r="BM22" i="861"/>
  <c r="CC22" i="861"/>
  <c r="CS22" i="861"/>
  <c r="DI22" i="861"/>
  <c r="AF25" i="861"/>
  <c r="AV25" i="861"/>
  <c r="BL25" i="861"/>
  <c r="CB25" i="861"/>
  <c r="CR25" i="861"/>
  <c r="DH25" i="861"/>
  <c r="T47" i="861"/>
  <c r="T91" i="861" s="1"/>
  <c r="AJ47" i="861"/>
  <c r="AJ91" i="861" s="1"/>
  <c r="AZ47" i="861"/>
  <c r="AZ91" i="861" s="1"/>
  <c r="BP47" i="861"/>
  <c r="BP91" i="861" s="1"/>
  <c r="CF47" i="861"/>
  <c r="CF91" i="861" s="1"/>
  <c r="CV47" i="861"/>
  <c r="CV91" i="861" s="1"/>
  <c r="DL47" i="861"/>
  <c r="DL91" i="861" s="1"/>
  <c r="AI50" i="861"/>
  <c r="AY50" i="861"/>
  <c r="BO50" i="861"/>
  <c r="CE50" i="861"/>
  <c r="CU50" i="861"/>
  <c r="DK50" i="861"/>
  <c r="AG69" i="861"/>
  <c r="AW69" i="861"/>
  <c r="BM69" i="861"/>
  <c r="CC69" i="861"/>
  <c r="CS69" i="861"/>
  <c r="DI69" i="861"/>
  <c r="AH22" i="861"/>
  <c r="AX22" i="861"/>
  <c r="BN22" i="861"/>
  <c r="CD22" i="861"/>
  <c r="CT22" i="861"/>
  <c r="DJ22" i="861"/>
  <c r="AG25" i="861"/>
  <c r="AW25" i="861"/>
  <c r="BM25" i="861"/>
  <c r="CC25" i="861"/>
  <c r="CS25" i="861"/>
  <c r="DI25" i="861"/>
  <c r="U47" i="861"/>
  <c r="U91" i="861" s="1"/>
  <c r="AK47" i="861"/>
  <c r="AK91" i="861" s="1"/>
  <c r="BA47" i="861"/>
  <c r="BA91" i="861" s="1"/>
  <c r="BQ47" i="861"/>
  <c r="BQ91" i="861" s="1"/>
  <c r="CG47" i="861"/>
  <c r="CG91" i="861" s="1"/>
  <c r="CW47" i="861"/>
  <c r="CW91" i="861" s="1"/>
  <c r="T50" i="861"/>
  <c r="AJ50" i="861"/>
  <c r="AZ50" i="861"/>
  <c r="BP50" i="861"/>
  <c r="CF50" i="861"/>
  <c r="CV50" i="861"/>
  <c r="DL50" i="861"/>
  <c r="AH69" i="861"/>
  <c r="AX69" i="861"/>
  <c r="BN69" i="861"/>
  <c r="CD69" i="861"/>
  <c r="CT69" i="861"/>
  <c r="DJ69" i="861"/>
  <c r="AI22" i="861"/>
  <c r="AY22" i="861"/>
  <c r="BO22" i="861"/>
  <c r="CE22" i="861"/>
  <c r="CU22" i="861"/>
  <c r="DK22" i="861"/>
  <c r="AH25" i="861"/>
  <c r="AX25" i="861"/>
  <c r="BN25" i="861"/>
  <c r="CD25" i="861"/>
  <c r="CT25" i="861"/>
  <c r="DJ25" i="861"/>
  <c r="V47" i="861"/>
  <c r="V91" i="861" s="1"/>
  <c r="AL47" i="861"/>
  <c r="AL91" i="861" s="1"/>
  <c r="BB47" i="861"/>
  <c r="BB91" i="861" s="1"/>
  <c r="BR47" i="861"/>
  <c r="BR91" i="861" s="1"/>
  <c r="CH47" i="861"/>
  <c r="CH91" i="861" s="1"/>
  <c r="CX47" i="861"/>
  <c r="CX91" i="861" s="1"/>
  <c r="U50" i="861"/>
  <c r="AK50" i="861"/>
  <c r="BA50" i="861"/>
  <c r="BQ50" i="861"/>
  <c r="CG50" i="861"/>
  <c r="CW50" i="861"/>
  <c r="AI69" i="861"/>
  <c r="AY69" i="861"/>
  <c r="BO69" i="861"/>
  <c r="CE69" i="861"/>
  <c r="CU69" i="861"/>
  <c r="DK69" i="861"/>
  <c r="T22" i="861"/>
  <c r="AJ22" i="861"/>
  <c r="AZ22" i="861"/>
  <c r="BP22" i="861"/>
  <c r="CF22" i="861"/>
  <c r="CV22" i="861"/>
  <c r="DL22" i="861"/>
  <c r="AI25" i="861"/>
  <c r="AY25" i="861"/>
  <c r="BO25" i="861"/>
  <c r="CE25" i="861"/>
  <c r="CU25" i="861"/>
  <c r="DK25" i="861"/>
  <c r="W47" i="861"/>
  <c r="W91" i="861" s="1"/>
  <c r="AM47" i="861"/>
  <c r="AM91" i="861" s="1"/>
  <c r="BC47" i="861"/>
  <c r="BC91" i="861" s="1"/>
  <c r="BS47" i="861"/>
  <c r="BS91" i="861" s="1"/>
  <c r="CI47" i="861"/>
  <c r="CI91" i="861" s="1"/>
  <c r="CY47" i="861"/>
  <c r="CY91" i="861" s="1"/>
  <c r="V50" i="861"/>
  <c r="AL50" i="861"/>
  <c r="BB50" i="861"/>
  <c r="BR50" i="861"/>
  <c r="CH50" i="861"/>
  <c r="CX50" i="861"/>
  <c r="T69" i="861"/>
  <c r="AJ69" i="861"/>
  <c r="AZ69" i="861"/>
  <c r="BP69" i="861"/>
  <c r="CF69" i="861"/>
  <c r="CV69" i="861"/>
  <c r="DL69" i="861"/>
  <c r="U22" i="861"/>
  <c r="AK22" i="861"/>
  <c r="BA22" i="861"/>
  <c r="BQ22" i="861"/>
  <c r="CG22" i="861"/>
  <c r="CW22" i="861"/>
  <c r="T25" i="861"/>
  <c r="AJ25" i="861"/>
  <c r="AZ25" i="861"/>
  <c r="BP25" i="861"/>
  <c r="CF25" i="861"/>
  <c r="CV25" i="861"/>
  <c r="DL25" i="861"/>
  <c r="X47" i="861"/>
  <c r="X91" i="861" s="1"/>
  <c r="AN47" i="861"/>
  <c r="AN91" i="861" s="1"/>
  <c r="BD47" i="861"/>
  <c r="BD91" i="861" s="1"/>
  <c r="BT47" i="861"/>
  <c r="BT91" i="861" s="1"/>
  <c r="CJ47" i="861"/>
  <c r="CJ91" i="861" s="1"/>
  <c r="CZ47" i="861"/>
  <c r="CZ91" i="861" s="1"/>
  <c r="W50" i="861"/>
  <c r="AM50" i="861"/>
  <c r="BC50" i="861"/>
  <c r="BS50" i="861"/>
  <c r="CI50" i="861"/>
  <c r="CY50" i="861"/>
  <c r="U69" i="861"/>
  <c r="AK69" i="861"/>
  <c r="BA69" i="861"/>
  <c r="BQ69" i="861"/>
  <c r="CG69" i="861"/>
  <c r="CW69" i="861"/>
  <c r="V22" i="861"/>
  <c r="AL22" i="861"/>
  <c r="BB22" i="861"/>
  <c r="BR22" i="861"/>
  <c r="CH22" i="861"/>
  <c r="CX22" i="861"/>
  <c r="U25" i="861"/>
  <c r="AK25" i="861"/>
  <c r="BA25" i="861"/>
  <c r="BQ25" i="861"/>
  <c r="CG25" i="861"/>
  <c r="CW25" i="861"/>
  <c r="Y47" i="861"/>
  <c r="Y91" i="861" s="1"/>
  <c r="AO47" i="861"/>
  <c r="AO91" i="861" s="1"/>
  <c r="BE47" i="861"/>
  <c r="BE91" i="861" s="1"/>
  <c r="BU47" i="861"/>
  <c r="BU91" i="861" s="1"/>
  <c r="CK47" i="861"/>
  <c r="CK91" i="861" s="1"/>
  <c r="DA47" i="861"/>
  <c r="DA91" i="861" s="1"/>
  <c r="X50" i="861"/>
  <c r="AN50" i="861"/>
  <c r="BD50" i="861"/>
  <c r="BT50" i="861"/>
  <c r="CJ50" i="861"/>
  <c r="CZ50" i="861"/>
  <c r="V69" i="861"/>
  <c r="AL69" i="861"/>
  <c r="BB69" i="861"/>
  <c r="BR69" i="861"/>
  <c r="CH69" i="861"/>
  <c r="CX69" i="861"/>
  <c r="W22" i="861"/>
  <c r="AM22" i="861"/>
  <c r="BC22" i="861"/>
  <c r="BS22" i="861"/>
  <c r="CI22" i="861"/>
  <c r="CY22" i="861"/>
  <c r="V25" i="861"/>
  <c r="AL25" i="861"/>
  <c r="BB25" i="861"/>
  <c r="BR25" i="861"/>
  <c r="CH25" i="861"/>
  <c r="CX25" i="861"/>
  <c r="Z47" i="861"/>
  <c r="Z91" i="861" s="1"/>
  <c r="AP47" i="861"/>
  <c r="AP91" i="861" s="1"/>
  <c r="BF47" i="861"/>
  <c r="BF91" i="861" s="1"/>
  <c r="BV47" i="861"/>
  <c r="BV91" i="861" s="1"/>
  <c r="CL47" i="861"/>
  <c r="CL91" i="861" s="1"/>
  <c r="DB47" i="861"/>
  <c r="DB91" i="861" s="1"/>
  <c r="Y50" i="861"/>
  <c r="AO50" i="861"/>
  <c r="BE50" i="861"/>
  <c r="BU50" i="861"/>
  <c r="CK50" i="861"/>
  <c r="DA50" i="861"/>
  <c r="W69" i="861"/>
  <c r="AM69" i="861"/>
  <c r="BC69" i="861"/>
  <c r="BS69" i="861"/>
  <c r="CI69" i="861"/>
  <c r="CY69" i="861"/>
  <c r="Z22" i="861"/>
  <c r="AP22" i="861"/>
  <c r="BF22" i="861"/>
  <c r="BV22" i="861"/>
  <c r="CL22" i="861"/>
  <c r="DB22" i="861"/>
  <c r="Y25" i="861"/>
  <c r="AO25" i="861"/>
  <c r="BE25" i="861"/>
  <c r="BU25" i="861"/>
  <c r="CK25" i="861"/>
  <c r="DA25" i="861"/>
  <c r="AC47" i="861"/>
  <c r="AC91" i="861" s="1"/>
  <c r="AS47" i="861"/>
  <c r="AS91" i="861" s="1"/>
  <c r="BI47" i="861"/>
  <c r="BI91" i="861" s="1"/>
  <c r="BY47" i="861"/>
  <c r="BY91" i="861" s="1"/>
  <c r="CO47" i="861"/>
  <c r="CO91" i="861" s="1"/>
  <c r="DE47" i="861"/>
  <c r="DE91" i="861" s="1"/>
  <c r="AB50" i="861"/>
  <c r="AR50" i="861"/>
  <c r="BH50" i="861"/>
  <c r="BX50" i="861"/>
  <c r="CN50" i="861"/>
  <c r="DD50" i="861"/>
  <c r="Z69" i="861"/>
  <c r="AP69" i="861"/>
  <c r="BF69" i="861"/>
  <c r="BV69" i="861"/>
  <c r="CL69" i="861"/>
  <c r="DB69" i="861"/>
  <c r="BV50" i="861"/>
  <c r="AQ47" i="861"/>
  <c r="AQ91" i="861" s="1"/>
  <c r="BS25" i="861"/>
  <c r="AN22" i="861"/>
  <c r="BG50" i="861"/>
  <c r="AB47" i="861"/>
  <c r="AB91" i="861" s="1"/>
  <c r="BD25" i="861"/>
  <c r="Y22" i="861"/>
  <c r="BF50" i="861"/>
  <c r="AA47" i="861"/>
  <c r="AA91" i="861" s="1"/>
  <c r="BC25" i="861"/>
  <c r="X22" i="861"/>
  <c r="DA69" i="861"/>
  <c r="AQ50" i="861"/>
  <c r="AN25" i="861"/>
  <c r="CZ69" i="861"/>
  <c r="AP50" i="861"/>
  <c r="AM25" i="861"/>
  <c r="CK69" i="861"/>
  <c r="AA50" i="861"/>
  <c r="X25" i="861"/>
  <c r="CJ69" i="861"/>
  <c r="Z50" i="861"/>
  <c r="W25" i="861"/>
  <c r="CM37" i="861"/>
  <c r="CN37" i="861"/>
  <c r="CM1188" i="64"/>
  <c r="CM1194" i="64" s="1"/>
  <c r="CM1196" i="64" s="1"/>
  <c r="CN1188" i="64"/>
  <c r="CN1194" i="64" s="1"/>
  <c r="CN1196" i="64" s="1"/>
  <c r="Z8" i="1236" l="1"/>
  <c r="CY1" i="1236"/>
  <c r="CY4" i="1236"/>
  <c r="DA2" i="1236"/>
  <c r="CZ3" i="1236"/>
  <c r="CZ7" i="1236"/>
  <c r="CZ8" i="1236"/>
  <c r="AA4" i="1236"/>
  <c r="CW66" i="1236"/>
  <c r="CW64" i="1236"/>
  <c r="CX60" i="1236" s="1"/>
  <c r="AB7" i="1236"/>
  <c r="AB1" i="1236"/>
  <c r="AC2" i="1236"/>
  <c r="AB3" i="1236"/>
  <c r="CO1297" i="64"/>
  <c r="CP1293" i="64" s="1"/>
  <c r="CO1299" i="64"/>
  <c r="CN1138" i="64"/>
  <c r="CO1134" i="64" s="1"/>
  <c r="CN1143" i="64"/>
  <c r="CN1140" i="64"/>
  <c r="CM1138" i="64"/>
  <c r="CM1143" i="64"/>
  <c r="CM1140" i="64"/>
  <c r="CN64" i="861"/>
  <c r="CN1072" i="64"/>
  <c r="CN1075" i="64"/>
  <c r="CM1072" i="64"/>
  <c r="CM1075" i="64"/>
  <c r="U2083" i="64"/>
  <c r="U2085" i="64" s="1"/>
  <c r="AQ2105" i="64"/>
  <c r="AR2105" i="64" s="1"/>
  <c r="AS2105" i="64" s="1"/>
  <c r="AT2105" i="64" s="1"/>
  <c r="AU2105" i="64" s="1"/>
  <c r="AV2105" i="64" s="1"/>
  <c r="AW2105" i="64" s="1"/>
  <c r="AX2105" i="64" s="1"/>
  <c r="AY2105" i="64" s="1"/>
  <c r="AZ2105" i="64" s="1"/>
  <c r="BA2105" i="64" s="1"/>
  <c r="BB2105" i="64" s="1"/>
  <c r="CR2083" i="64"/>
  <c r="CN27" i="861"/>
  <c r="CM27" i="861"/>
  <c r="CM28" i="861" s="1"/>
  <c r="S2" i="64"/>
  <c r="S3" i="861"/>
  <c r="S2" i="863"/>
  <c r="S2" i="864"/>
  <c r="E14" i="64"/>
  <c r="B14" i="64" s="1"/>
  <c r="E644" i="64"/>
  <c r="E645" i="64"/>
  <c r="E646" i="64"/>
  <c r="E647" i="64"/>
  <c r="E648" i="64"/>
  <c r="E649" i="64"/>
  <c r="E651" i="64"/>
  <c r="E652" i="64"/>
  <c r="E653" i="64"/>
  <c r="B653" i="64" s="1"/>
  <c r="E654" i="64"/>
  <c r="E655" i="64"/>
  <c r="E656" i="64"/>
  <c r="E657" i="64"/>
  <c r="E658" i="64"/>
  <c r="E659" i="64"/>
  <c r="E660" i="64"/>
  <c r="E661" i="64"/>
  <c r="B661" i="64" s="1"/>
  <c r="E662" i="64"/>
  <c r="E663" i="64"/>
  <c r="E664" i="64"/>
  <c r="E665" i="64"/>
  <c r="E666" i="64"/>
  <c r="E667" i="64"/>
  <c r="B667" i="64" s="1"/>
  <c r="E668" i="64"/>
  <c r="E669" i="64"/>
  <c r="E670" i="64"/>
  <c r="E671" i="64"/>
  <c r="E672" i="64"/>
  <c r="E673" i="64"/>
  <c r="E674" i="64"/>
  <c r="E675" i="64"/>
  <c r="E676" i="64"/>
  <c r="E677" i="64"/>
  <c r="E650" i="64"/>
  <c r="B650" i="64" s="1"/>
  <c r="CM652" i="64"/>
  <c r="CN652" i="64"/>
  <c r="CM668" i="64"/>
  <c r="CN668" i="64"/>
  <c r="CO659" i="64"/>
  <c r="S659" i="64"/>
  <c r="G677" i="64"/>
  <c r="G676" i="64"/>
  <c r="G675" i="64"/>
  <c r="G674" i="64"/>
  <c r="DL673" i="64"/>
  <c r="DK673" i="64"/>
  <c r="DJ673" i="64"/>
  <c r="DI673" i="64"/>
  <c r="DH673" i="64"/>
  <c r="DG673" i="64"/>
  <c r="DF673" i="64"/>
  <c r="DE673" i="64"/>
  <c r="DD673" i="64"/>
  <c r="DC673" i="64"/>
  <c r="DB673" i="64"/>
  <c r="DA673" i="64"/>
  <c r="CZ673" i="64"/>
  <c r="CY673" i="64"/>
  <c r="CX673" i="64"/>
  <c r="CW673" i="64"/>
  <c r="CV673" i="64"/>
  <c r="CU673" i="64"/>
  <c r="CT673" i="64"/>
  <c r="CS673" i="64"/>
  <c r="CR673" i="64"/>
  <c r="CQ673" i="64"/>
  <c r="CP673" i="64"/>
  <c r="CO673" i="64"/>
  <c r="CL673" i="64"/>
  <c r="CK673" i="64"/>
  <c r="CJ673" i="64"/>
  <c r="CI673" i="64"/>
  <c r="CH673" i="64"/>
  <c r="CG673" i="64"/>
  <c r="CF673" i="64"/>
  <c r="CE673" i="64"/>
  <c r="CD673" i="64"/>
  <c r="CC673" i="64"/>
  <c r="CB673" i="64"/>
  <c r="CA673" i="64"/>
  <c r="BZ673" i="64"/>
  <c r="BY673" i="64"/>
  <c r="BX673" i="64"/>
  <c r="BW673" i="64"/>
  <c r="BV673" i="64"/>
  <c r="BU673" i="64"/>
  <c r="BT673" i="64"/>
  <c r="BS673" i="64"/>
  <c r="BR673" i="64"/>
  <c r="BQ673" i="64"/>
  <c r="BP673" i="64"/>
  <c r="BO673" i="64"/>
  <c r="BN673" i="64"/>
  <c r="BM673" i="64"/>
  <c r="BL673" i="64"/>
  <c r="BK673" i="64"/>
  <c r="BJ673" i="64"/>
  <c r="BI673" i="64"/>
  <c r="BH673" i="64"/>
  <c r="BG673" i="64"/>
  <c r="BF673" i="64"/>
  <c r="BE673" i="64"/>
  <c r="BD673" i="64"/>
  <c r="BC673" i="64"/>
  <c r="BB673" i="64"/>
  <c r="BA673" i="64"/>
  <c r="AZ673" i="64"/>
  <c r="AY673" i="64"/>
  <c r="AX673" i="64"/>
  <c r="AW673" i="64"/>
  <c r="AV673" i="64"/>
  <c r="AU673" i="64"/>
  <c r="AT673" i="64"/>
  <c r="AS673" i="64"/>
  <c r="AR673" i="64"/>
  <c r="AQ673" i="64"/>
  <c r="AP673" i="64"/>
  <c r="AO673" i="64"/>
  <c r="AN673" i="64"/>
  <c r="AM673" i="64"/>
  <c r="AL673" i="64"/>
  <c r="AK673" i="64"/>
  <c r="AJ673" i="64"/>
  <c r="AI673" i="64"/>
  <c r="AH673" i="64"/>
  <c r="AG673" i="64"/>
  <c r="AF673" i="64"/>
  <c r="AE673" i="64"/>
  <c r="AD673" i="64"/>
  <c r="AC673" i="64"/>
  <c r="AB673" i="64"/>
  <c r="AA673" i="64"/>
  <c r="Z673" i="64"/>
  <c r="Y673" i="64"/>
  <c r="X673" i="64"/>
  <c r="W673" i="64"/>
  <c r="V673" i="64"/>
  <c r="U673" i="64"/>
  <c r="T673" i="64"/>
  <c r="S673" i="64"/>
  <c r="G673" i="64"/>
  <c r="DL672" i="64"/>
  <c r="DK672" i="64"/>
  <c r="DJ672" i="64"/>
  <c r="DI672" i="64"/>
  <c r="DH672" i="64"/>
  <c r="DG672" i="64"/>
  <c r="DF672" i="64"/>
  <c r="DE672" i="64"/>
  <c r="DD672" i="64"/>
  <c r="DC672" i="64"/>
  <c r="DB672" i="64"/>
  <c r="DA672" i="64"/>
  <c r="CZ672" i="64"/>
  <c r="CY672" i="64"/>
  <c r="CX672" i="64"/>
  <c r="CW672" i="64"/>
  <c r="CV672" i="64"/>
  <c r="CU672" i="64"/>
  <c r="CT672" i="64"/>
  <c r="CS672" i="64"/>
  <c r="CR672" i="64"/>
  <c r="CQ672" i="64"/>
  <c r="CP672" i="64"/>
  <c r="CO672" i="64"/>
  <c r="CL672" i="64"/>
  <c r="CK672" i="64"/>
  <c r="CJ672" i="64"/>
  <c r="CI672" i="64"/>
  <c r="CH672" i="64"/>
  <c r="CG672" i="64"/>
  <c r="CF672" i="64"/>
  <c r="CE672" i="64"/>
  <c r="CD672" i="64"/>
  <c r="CC672" i="64"/>
  <c r="CB672" i="64"/>
  <c r="CA672" i="64"/>
  <c r="BZ672" i="64"/>
  <c r="BY672" i="64"/>
  <c r="BX672" i="64"/>
  <c r="BW672" i="64"/>
  <c r="BV672" i="64"/>
  <c r="BU672" i="64"/>
  <c r="BT672" i="64"/>
  <c r="BS672" i="64"/>
  <c r="BR672" i="64"/>
  <c r="BQ672" i="64"/>
  <c r="BP672" i="64"/>
  <c r="BO672" i="64"/>
  <c r="BN672" i="64"/>
  <c r="BM672" i="64"/>
  <c r="BL672" i="64"/>
  <c r="BK672" i="64"/>
  <c r="BJ672" i="64"/>
  <c r="BI672" i="64"/>
  <c r="BH672" i="64"/>
  <c r="BG672" i="64"/>
  <c r="BF672" i="64"/>
  <c r="BE672" i="64"/>
  <c r="BD672" i="64"/>
  <c r="BC672" i="64"/>
  <c r="BB672" i="64"/>
  <c r="BA672" i="64"/>
  <c r="AZ672" i="64"/>
  <c r="AY672" i="64"/>
  <c r="AX672" i="64"/>
  <c r="AW672" i="64"/>
  <c r="AV672" i="64"/>
  <c r="AU672" i="64"/>
  <c r="AT672" i="64"/>
  <c r="AS672" i="64"/>
  <c r="AR672" i="64"/>
  <c r="AQ672" i="64"/>
  <c r="AP672" i="64"/>
  <c r="AO672" i="64"/>
  <c r="AN672" i="64"/>
  <c r="AM672" i="64"/>
  <c r="AL672" i="64"/>
  <c r="AK672" i="64"/>
  <c r="AJ672" i="64"/>
  <c r="AI672" i="64"/>
  <c r="AH672" i="64"/>
  <c r="AG672" i="64"/>
  <c r="AF672" i="64"/>
  <c r="AE672" i="64"/>
  <c r="AD672" i="64"/>
  <c r="AC672" i="64"/>
  <c r="AB672" i="64"/>
  <c r="AA672" i="64"/>
  <c r="Z672" i="64"/>
  <c r="Y672" i="64"/>
  <c r="X672" i="64"/>
  <c r="W672" i="64"/>
  <c r="V672" i="64"/>
  <c r="U672" i="64"/>
  <c r="T672" i="64"/>
  <c r="S672" i="64"/>
  <c r="G672" i="64"/>
  <c r="G671" i="64"/>
  <c r="G645" i="64" s="1"/>
  <c r="G670" i="64"/>
  <c r="G668" i="64" s="1"/>
  <c r="G666" i="64" s="1"/>
  <c r="S648" i="64"/>
  <c r="G1399" i="64"/>
  <c r="E1399" i="64"/>
  <c r="DL1398" i="64"/>
  <c r="DK1398" i="64"/>
  <c r="DJ1398" i="64"/>
  <c r="DI1398" i="64"/>
  <c r="DH1398" i="64"/>
  <c r="DG1398" i="64"/>
  <c r="DF1398" i="64"/>
  <c r="DE1398" i="64"/>
  <c r="DD1398" i="64"/>
  <c r="DC1398" i="64"/>
  <c r="DB1398" i="64"/>
  <c r="DA1398" i="64"/>
  <c r="CZ1398" i="64"/>
  <c r="CY1398" i="64"/>
  <c r="CX1398" i="64"/>
  <c r="CW1398" i="64"/>
  <c r="CV1398" i="64"/>
  <c r="CU1398" i="64"/>
  <c r="CT1398" i="64"/>
  <c r="CS1398" i="64"/>
  <c r="CR1398" i="64"/>
  <c r="CQ1398" i="64"/>
  <c r="CP1398" i="64"/>
  <c r="CO1398" i="64"/>
  <c r="CL1398"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S1398" i="64"/>
  <c r="G1398" i="64"/>
  <c r="E1398" i="64"/>
  <c r="G1397" i="64"/>
  <c r="E1397" i="64"/>
  <c r="G1396" i="64"/>
  <c r="E1396" i="64"/>
  <c r="G1395" i="64"/>
  <c r="E1395" i="64"/>
  <c r="G1394" i="64"/>
  <c r="E1394" i="64"/>
  <c r="G1393" i="64"/>
  <c r="E1393" i="64"/>
  <c r="G1392" i="64"/>
  <c r="E1392" i="64"/>
  <c r="E1391" i="64"/>
  <c r="E1390" i="64"/>
  <c r="E1389" i="64"/>
  <c r="G1388" i="64"/>
  <c r="G1390" i="64" s="1"/>
  <c r="E1388" i="64"/>
  <c r="E1373" i="64"/>
  <c r="B1373" i="64" s="1"/>
  <c r="E1372" i="64"/>
  <c r="B1372" i="64" s="1"/>
  <c r="E1371" i="64"/>
  <c r="DL1369" i="64"/>
  <c r="DK1369" i="64"/>
  <c r="DJ1369" i="64"/>
  <c r="DI1369" i="64"/>
  <c r="DH1369" i="64"/>
  <c r="DG1369" i="64"/>
  <c r="DF1369" i="64"/>
  <c r="DE1369" i="64"/>
  <c r="DD1369" i="64"/>
  <c r="DC1369" i="64"/>
  <c r="DB1369" i="64"/>
  <c r="DA1369" i="64"/>
  <c r="CZ1369" i="64"/>
  <c r="CY1369" i="64"/>
  <c r="CX1369" i="64"/>
  <c r="CW1369" i="64"/>
  <c r="CV1369" i="64"/>
  <c r="CU1369" i="64"/>
  <c r="CT1369" i="64"/>
  <c r="CS1369" i="64"/>
  <c r="CR1369" i="64"/>
  <c r="CQ1369" i="64"/>
  <c r="CP1369" i="64"/>
  <c r="CO1369" i="64"/>
  <c r="CL1369"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S136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275" i="64"/>
  <c r="E1275" i="64"/>
  <c r="DL1274" i="64"/>
  <c r="DK1274" i="64"/>
  <c r="DJ1274" i="64"/>
  <c r="DI1274" i="64"/>
  <c r="DH1274" i="64"/>
  <c r="DG1274" i="64"/>
  <c r="DF1274" i="64"/>
  <c r="DE1274" i="64"/>
  <c r="DD1274" i="64"/>
  <c r="DC1274" i="64"/>
  <c r="DB1274" i="64"/>
  <c r="DA1274" i="64"/>
  <c r="CZ1274" i="64"/>
  <c r="CY1274" i="64"/>
  <c r="CX1274" i="64"/>
  <c r="CW1274" i="64"/>
  <c r="CV1274" i="64"/>
  <c r="CU1274" i="64"/>
  <c r="CT1274" i="64"/>
  <c r="CS1274" i="64"/>
  <c r="CR1274" i="64"/>
  <c r="CQ1274" i="64"/>
  <c r="CP1274" i="64"/>
  <c r="CO1274" i="64"/>
  <c r="CL1274" i="64"/>
  <c r="CK1274" i="64"/>
  <c r="CJ1274" i="64"/>
  <c r="CI1274" i="64"/>
  <c r="CH1274" i="64"/>
  <c r="CG1274" i="64"/>
  <c r="CF1274" i="64"/>
  <c r="CE1274" i="64"/>
  <c r="CD1274" i="64"/>
  <c r="CC1274" i="64"/>
  <c r="CB1274" i="64"/>
  <c r="CA1274" i="64"/>
  <c r="BZ1274" i="64"/>
  <c r="BY1274" i="64"/>
  <c r="BX1274" i="64"/>
  <c r="BW1274" i="64"/>
  <c r="BV1274" i="64"/>
  <c r="BU1274" i="64"/>
  <c r="BT1274" i="64"/>
  <c r="BS1274" i="64"/>
  <c r="BR1274" i="64"/>
  <c r="BQ1274" i="64"/>
  <c r="BP1274" i="64"/>
  <c r="BO1274" i="64"/>
  <c r="BN1274" i="64"/>
  <c r="BM1274" i="64"/>
  <c r="BL1274" i="64"/>
  <c r="BK1274" i="64"/>
  <c r="BJ1274" i="64"/>
  <c r="BI1274" i="64"/>
  <c r="BH1274" i="64"/>
  <c r="BG1274" i="64"/>
  <c r="BF1274" i="64"/>
  <c r="BE1274" i="64"/>
  <c r="BD1274" i="64"/>
  <c r="BC1274" i="64"/>
  <c r="BB1274" i="64"/>
  <c r="BA1274" i="64"/>
  <c r="AZ1274" i="64"/>
  <c r="AY1274" i="64"/>
  <c r="AX1274" i="64"/>
  <c r="AW1274" i="64"/>
  <c r="AV1274" i="64"/>
  <c r="AU1274" i="64"/>
  <c r="AT1274" i="64"/>
  <c r="AS1274" i="64"/>
  <c r="AR1274" i="64"/>
  <c r="AQ1274" i="64"/>
  <c r="AP1274" i="64"/>
  <c r="AO1274" i="64"/>
  <c r="AN1274" i="64"/>
  <c r="AM1274" i="64"/>
  <c r="AL1274" i="64"/>
  <c r="AK1274" i="64"/>
  <c r="AJ1274" i="64"/>
  <c r="AI1274" i="64"/>
  <c r="AH1274" i="64"/>
  <c r="AG1274" i="64"/>
  <c r="AF1274" i="64"/>
  <c r="AE1274" i="64"/>
  <c r="AD1274" i="64"/>
  <c r="AC1274" i="64"/>
  <c r="AB1274" i="64"/>
  <c r="AA1274" i="64"/>
  <c r="Z1274" i="64"/>
  <c r="Y1274" i="64"/>
  <c r="X1274" i="64"/>
  <c r="W1274" i="64"/>
  <c r="V1274" i="64"/>
  <c r="U1274" i="64"/>
  <c r="T1274" i="64"/>
  <c r="S1274" i="64"/>
  <c r="G1274" i="64"/>
  <c r="E1274" i="64"/>
  <c r="G1273" i="64"/>
  <c r="E1273" i="64"/>
  <c r="DL1272" i="64"/>
  <c r="DK1272" i="64"/>
  <c r="DJ1272" i="64"/>
  <c r="DI1272" i="64"/>
  <c r="DH1272" i="64"/>
  <c r="DG1272" i="64"/>
  <c r="DF1272" i="64"/>
  <c r="DE1272" i="64"/>
  <c r="DD1272" i="64"/>
  <c r="DC1272" i="64"/>
  <c r="DB1272" i="64"/>
  <c r="DA1272" i="64"/>
  <c r="CZ1272" i="64"/>
  <c r="CY1272" i="64"/>
  <c r="CX1272" i="64"/>
  <c r="CW1272" i="64"/>
  <c r="CV1272" i="64"/>
  <c r="CU1272" i="64"/>
  <c r="CT1272" i="64"/>
  <c r="CS1272" i="64"/>
  <c r="CR1272" i="64"/>
  <c r="CQ1272" i="64"/>
  <c r="CP1272" i="64"/>
  <c r="CO1272" i="64"/>
  <c r="CL1272" i="64"/>
  <c r="CK1272" i="64"/>
  <c r="CJ1272" i="64"/>
  <c r="CI1272" i="64"/>
  <c r="CH1272" i="64"/>
  <c r="CG1272" i="64"/>
  <c r="CF1272" i="64"/>
  <c r="CE1272" i="64"/>
  <c r="CD1272" i="64"/>
  <c r="CC1272" i="64"/>
  <c r="CB1272" i="64"/>
  <c r="CA1272" i="64"/>
  <c r="BZ1272" i="64"/>
  <c r="BY1272" i="64"/>
  <c r="BX1272" i="64"/>
  <c r="BW1272" i="64"/>
  <c r="BV1272" i="64"/>
  <c r="BU1272" i="64"/>
  <c r="BT1272" i="64"/>
  <c r="BS1272" i="64"/>
  <c r="BR1272" i="64"/>
  <c r="BQ1272" i="64"/>
  <c r="BP1272" i="64"/>
  <c r="BO1272" i="64"/>
  <c r="BN1272" i="64"/>
  <c r="BM1272" i="64"/>
  <c r="BL1272" i="64"/>
  <c r="BK1272" i="64"/>
  <c r="BJ1272" i="64"/>
  <c r="BI1272" i="64"/>
  <c r="BH1272" i="64"/>
  <c r="BG1272" i="64"/>
  <c r="BF1272" i="64"/>
  <c r="BE1272" i="64"/>
  <c r="BD1272" i="64"/>
  <c r="BC1272" i="64"/>
  <c r="BB1272" i="64"/>
  <c r="BA1272" i="64"/>
  <c r="AZ1272" i="64"/>
  <c r="AY1272" i="64"/>
  <c r="AX1272" i="64"/>
  <c r="AW1272" i="64"/>
  <c r="AV1272" i="64"/>
  <c r="AU1272" i="64"/>
  <c r="AT1272" i="64"/>
  <c r="AS1272" i="64"/>
  <c r="AR1272" i="64"/>
  <c r="AQ1272" i="64"/>
  <c r="AP1272" i="64"/>
  <c r="AO1272" i="64"/>
  <c r="AN1272" i="64"/>
  <c r="AM1272" i="64"/>
  <c r="AL1272" i="64"/>
  <c r="AK1272" i="64"/>
  <c r="AJ1272" i="64"/>
  <c r="AI1272" i="64"/>
  <c r="AH1272" i="64"/>
  <c r="AG1272" i="64"/>
  <c r="AF1272" i="64"/>
  <c r="AE1272" i="64"/>
  <c r="AD1272" i="64"/>
  <c r="AC1272" i="64"/>
  <c r="AB1272" i="64"/>
  <c r="AA1272" i="64"/>
  <c r="Z1272" i="64"/>
  <c r="Y1272" i="64"/>
  <c r="X1272" i="64"/>
  <c r="W1272" i="64"/>
  <c r="V1272" i="64"/>
  <c r="U1272" i="64"/>
  <c r="T1272" i="64"/>
  <c r="S1272" i="64"/>
  <c r="G1272" i="64"/>
  <c r="E1272" i="64"/>
  <c r="G1271" i="64"/>
  <c r="E1271" i="64"/>
  <c r="G1270" i="64"/>
  <c r="E1270" i="64"/>
  <c r="G1269" i="64"/>
  <c r="G1265" i="64" s="1"/>
  <c r="E1269" i="64"/>
  <c r="G1268" i="64"/>
  <c r="G1266" i="64" s="1"/>
  <c r="G1264" i="64" s="1"/>
  <c r="E1268" i="64"/>
  <c r="E1267" i="64"/>
  <c r="E1266" i="64"/>
  <c r="E1265" i="64"/>
  <c r="B1265" i="64" s="1"/>
  <c r="E1264" i="64"/>
  <c r="E1263" i="64"/>
  <c r="K1000" i="64"/>
  <c r="L1000" i="64"/>
  <c r="M1000" i="64"/>
  <c r="N1000" i="64"/>
  <c r="O1000" i="64"/>
  <c r="P1000" i="64"/>
  <c r="R1000" i="64"/>
  <c r="E1524" i="64"/>
  <c r="E1525" i="64"/>
  <c r="E1526" i="64"/>
  <c r="E994" i="64"/>
  <c r="E995" i="64"/>
  <c r="E996" i="64"/>
  <c r="E993" i="64"/>
  <c r="E992" i="64"/>
  <c r="E991" i="64"/>
  <c r="E990" i="64"/>
  <c r="E989" i="64"/>
  <c r="E988" i="64"/>
  <c r="E987" i="64"/>
  <c r="E986" i="64"/>
  <c r="E985" i="64"/>
  <c r="E984" i="64"/>
  <c r="E983" i="64"/>
  <c r="E982" i="64"/>
  <c r="E981" i="64"/>
  <c r="E980" i="64"/>
  <c r="E979" i="64"/>
  <c r="E1003" i="64"/>
  <c r="E1004" i="64"/>
  <c r="E948" i="64"/>
  <c r="E949" i="64"/>
  <c r="E950" i="64"/>
  <c r="E951" i="64"/>
  <c r="E952" i="64"/>
  <c r="E953" i="64"/>
  <c r="E954" i="64"/>
  <c r="E955" i="64"/>
  <c r="E956" i="64"/>
  <c r="E957" i="64"/>
  <c r="E958" i="64"/>
  <c r="E959" i="64"/>
  <c r="E960" i="64"/>
  <c r="E961" i="64"/>
  <c r="E962" i="64"/>
  <c r="E963" i="64"/>
  <c r="E964" i="64"/>
  <c r="E965" i="64"/>
  <c r="E966" i="64"/>
  <c r="E967" i="64"/>
  <c r="E968" i="64"/>
  <c r="E969" i="64"/>
  <c r="E970" i="64"/>
  <c r="E971" i="64"/>
  <c r="E972" i="64"/>
  <c r="E973" i="64"/>
  <c r="E974" i="64"/>
  <c r="E975" i="64"/>
  <c r="E976" i="64"/>
  <c r="E977" i="64"/>
  <c r="E978" i="64"/>
  <c r="E997" i="64"/>
  <c r="E998" i="64"/>
  <c r="E999" i="64"/>
  <c r="E1000" i="64"/>
  <c r="E1001" i="64"/>
  <c r="E1002" i="64"/>
  <c r="CM940" i="64"/>
  <c r="CN940" i="64"/>
  <c r="E946" i="64"/>
  <c r="E947" i="64"/>
  <c r="G1004" i="64"/>
  <c r="G1003" i="64"/>
  <c r="G1002" i="64"/>
  <c r="G1001" i="64"/>
  <c r="G1000" i="64"/>
  <c r="DL999" i="64"/>
  <c r="DK999" i="64"/>
  <c r="DJ999" i="64"/>
  <c r="DI999" i="64"/>
  <c r="DH999" i="64"/>
  <c r="DG999" i="64"/>
  <c r="DF999" i="64"/>
  <c r="DE999" i="64"/>
  <c r="DD999" i="64"/>
  <c r="DC999" i="64"/>
  <c r="DB999" i="64"/>
  <c r="DA999" i="64"/>
  <c r="CZ999" i="64"/>
  <c r="CY999" i="64"/>
  <c r="CX999" i="64"/>
  <c r="CW999" i="64"/>
  <c r="CV999" i="64"/>
  <c r="CU999" i="64"/>
  <c r="CT999" i="64"/>
  <c r="CS999" i="64"/>
  <c r="CR999" i="64"/>
  <c r="CQ999" i="64"/>
  <c r="CP999" i="64"/>
  <c r="CO999" i="64"/>
  <c r="CN999" i="64"/>
  <c r="CM999" i="64"/>
  <c r="CL999" i="64"/>
  <c r="CK999" i="64"/>
  <c r="CJ999" i="64"/>
  <c r="CI999" i="64"/>
  <c r="CH999" i="64"/>
  <c r="CG999" i="64"/>
  <c r="CF999" i="64"/>
  <c r="CE999" i="64"/>
  <c r="CD999" i="64"/>
  <c r="CC999" i="64"/>
  <c r="CB999" i="64"/>
  <c r="CA999" i="64"/>
  <c r="BZ999" i="64"/>
  <c r="BY999" i="64"/>
  <c r="BX999" i="64"/>
  <c r="BW999" i="64"/>
  <c r="BV999" i="64"/>
  <c r="BU999" i="64"/>
  <c r="BT999" i="64"/>
  <c r="BS999" i="64"/>
  <c r="BR999" i="64"/>
  <c r="BQ999" i="64"/>
  <c r="BP999" i="64"/>
  <c r="BO999" i="64"/>
  <c r="BN999" i="64"/>
  <c r="BM999" i="64"/>
  <c r="BL999" i="64"/>
  <c r="BK999" i="64"/>
  <c r="BJ999" i="64"/>
  <c r="BI999" i="64"/>
  <c r="BH999" i="64"/>
  <c r="BG999" i="64"/>
  <c r="BF999" i="64"/>
  <c r="BE999" i="64"/>
  <c r="BD999" i="64"/>
  <c r="BC999" i="64"/>
  <c r="BB999" i="64"/>
  <c r="BA999" i="64"/>
  <c r="AZ999" i="64"/>
  <c r="AY999" i="64"/>
  <c r="AX999" i="64"/>
  <c r="AW999" i="64"/>
  <c r="AV999" i="64"/>
  <c r="AU999" i="64"/>
  <c r="AT999" i="64"/>
  <c r="AS999" i="64"/>
  <c r="AR999" i="64"/>
  <c r="AQ999" i="64"/>
  <c r="AP999" i="64"/>
  <c r="AO999" i="64"/>
  <c r="AN999" i="64"/>
  <c r="AM999" i="64"/>
  <c r="AL999" i="64"/>
  <c r="AK999" i="64"/>
  <c r="AJ999" i="64"/>
  <c r="AI999" i="64"/>
  <c r="AH999" i="64"/>
  <c r="AG999" i="64"/>
  <c r="AF999" i="64"/>
  <c r="AE999" i="64"/>
  <c r="AD999" i="64"/>
  <c r="AC999" i="64"/>
  <c r="AB999" i="64"/>
  <c r="AA999" i="64"/>
  <c r="Z999" i="64"/>
  <c r="Y999" i="64"/>
  <c r="X999" i="64"/>
  <c r="W999" i="64"/>
  <c r="V999" i="64"/>
  <c r="U999" i="64"/>
  <c r="T999" i="64"/>
  <c r="S999" i="64"/>
  <c r="G999" i="64"/>
  <c r="G998" i="64"/>
  <c r="G962" i="64" s="1"/>
  <c r="G997" i="64"/>
  <c r="E945" i="64"/>
  <c r="DL939" i="64"/>
  <c r="DK939" i="64"/>
  <c r="DJ939" i="64"/>
  <c r="DI939" i="64"/>
  <c r="DH939" i="64"/>
  <c r="DG939" i="64"/>
  <c r="DF939" i="64"/>
  <c r="DE939" i="64"/>
  <c r="DD939" i="64"/>
  <c r="DC939" i="64"/>
  <c r="DB939" i="64"/>
  <c r="DA939" i="64"/>
  <c r="CZ939" i="64"/>
  <c r="CY939" i="64"/>
  <c r="CX939" i="64"/>
  <c r="CW939" i="64"/>
  <c r="CV939" i="64"/>
  <c r="CU939" i="64"/>
  <c r="CT939" i="64"/>
  <c r="CS939" i="64"/>
  <c r="CR939" i="64"/>
  <c r="CQ939" i="64"/>
  <c r="CP939" i="64"/>
  <c r="CO939" i="64"/>
  <c r="CN939" i="64"/>
  <c r="CM939" i="64"/>
  <c r="CL939" i="64"/>
  <c r="CK939" i="64"/>
  <c r="CJ939" i="64"/>
  <c r="CI939" i="64"/>
  <c r="CH939" i="64"/>
  <c r="CG939" i="64"/>
  <c r="CF939" i="64"/>
  <c r="CE939" i="64"/>
  <c r="CD939" i="64"/>
  <c r="CC939" i="64"/>
  <c r="CB939" i="64"/>
  <c r="CA939" i="64"/>
  <c r="BZ939" i="64"/>
  <c r="BY939" i="64"/>
  <c r="BX939" i="64"/>
  <c r="BW939" i="64"/>
  <c r="BV939" i="64"/>
  <c r="BU939" i="64"/>
  <c r="BT939" i="64"/>
  <c r="BS939" i="64"/>
  <c r="BR939" i="64"/>
  <c r="BQ939" i="64"/>
  <c r="BP939" i="64"/>
  <c r="BO939" i="64"/>
  <c r="BN939" i="64"/>
  <c r="BM939" i="64"/>
  <c r="BL939" i="64"/>
  <c r="BK939" i="64"/>
  <c r="BJ939" i="64"/>
  <c r="BI939" i="64"/>
  <c r="BH939" i="64"/>
  <c r="BG939" i="64"/>
  <c r="BF939" i="64"/>
  <c r="BE939" i="64"/>
  <c r="BD939" i="64"/>
  <c r="BC939" i="64"/>
  <c r="BB939" i="64"/>
  <c r="BA939" i="64"/>
  <c r="AZ939" i="64"/>
  <c r="AY939" i="64"/>
  <c r="AX939" i="64"/>
  <c r="AW939" i="64"/>
  <c r="AV939" i="64"/>
  <c r="AU939" i="64"/>
  <c r="AT939" i="64"/>
  <c r="AS939" i="64"/>
  <c r="AR939" i="64"/>
  <c r="AQ939" i="64"/>
  <c r="AP939" i="64"/>
  <c r="AO939" i="64"/>
  <c r="AN939" i="64"/>
  <c r="AM939" i="64"/>
  <c r="AL939" i="64"/>
  <c r="AK939" i="64"/>
  <c r="AJ939" i="64"/>
  <c r="AI939" i="64"/>
  <c r="AH939" i="64"/>
  <c r="AG939" i="64"/>
  <c r="AF939" i="64"/>
  <c r="AE939" i="64"/>
  <c r="AD939" i="64"/>
  <c r="AC939" i="64"/>
  <c r="AB939" i="64"/>
  <c r="AA939" i="64"/>
  <c r="Z939" i="64"/>
  <c r="Y939" i="64"/>
  <c r="X939" i="64"/>
  <c r="W939" i="64"/>
  <c r="V939" i="64"/>
  <c r="U939" i="64"/>
  <c r="T939" i="64"/>
  <c r="S939"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253" i="64"/>
  <c r="E1253" i="64"/>
  <c r="DL1252" i="64"/>
  <c r="DK1252" i="64"/>
  <c r="DJ1252" i="64"/>
  <c r="DI1252" i="64"/>
  <c r="DH1252" i="64"/>
  <c r="DG1252" i="64"/>
  <c r="DF1252" i="64"/>
  <c r="DE1252" i="64"/>
  <c r="DD1252" i="64"/>
  <c r="DC1252" i="64"/>
  <c r="DB1252" i="64"/>
  <c r="DA1252" i="64"/>
  <c r="CZ1252" i="64"/>
  <c r="CY1252" i="64"/>
  <c r="CX1252" i="64"/>
  <c r="CW1252" i="64"/>
  <c r="CV1252" i="64"/>
  <c r="CU1252" i="64"/>
  <c r="CT1252" i="64"/>
  <c r="CS1252" i="64"/>
  <c r="CR1252" i="64"/>
  <c r="CQ1252" i="64"/>
  <c r="CP1252" i="64"/>
  <c r="CO1252" i="64"/>
  <c r="CL1252" i="64"/>
  <c r="CK1252" i="64"/>
  <c r="CJ1252" i="64"/>
  <c r="CI1252" i="64"/>
  <c r="CH1252" i="64"/>
  <c r="CG1252" i="64"/>
  <c r="CF1252" i="64"/>
  <c r="CE1252" i="64"/>
  <c r="CD1252" i="64"/>
  <c r="CC1252" i="64"/>
  <c r="CB1252" i="64"/>
  <c r="CA1252" i="64"/>
  <c r="BZ1252" i="64"/>
  <c r="BY1252" i="64"/>
  <c r="BX1252" i="64"/>
  <c r="BW1252" i="64"/>
  <c r="BV1252" i="64"/>
  <c r="BU1252" i="64"/>
  <c r="BT1252" i="64"/>
  <c r="BS1252" i="64"/>
  <c r="BR1252" i="64"/>
  <c r="BQ1252" i="64"/>
  <c r="BP1252" i="64"/>
  <c r="BO1252" i="64"/>
  <c r="BN1252" i="64"/>
  <c r="BM1252" i="64"/>
  <c r="BL1252" i="64"/>
  <c r="BK1252" i="64"/>
  <c r="BJ1252" i="64"/>
  <c r="BI1252" i="64"/>
  <c r="BH1252" i="64"/>
  <c r="BG1252" i="64"/>
  <c r="BF1252" i="64"/>
  <c r="BE1252" i="64"/>
  <c r="BD1252" i="64"/>
  <c r="BC1252" i="64"/>
  <c r="BB1252" i="64"/>
  <c r="BA1252" i="64"/>
  <c r="AZ1252" i="64"/>
  <c r="AY1252" i="64"/>
  <c r="AX1252" i="64"/>
  <c r="AW1252" i="64"/>
  <c r="AV1252" i="64"/>
  <c r="AU1252" i="64"/>
  <c r="AT1252" i="64"/>
  <c r="AS1252" i="64"/>
  <c r="AR1252" i="64"/>
  <c r="AQ1252" i="64"/>
  <c r="AP1252" i="64"/>
  <c r="AO1252" i="64"/>
  <c r="AN1252" i="64"/>
  <c r="AM1252" i="64"/>
  <c r="AL1252" i="64"/>
  <c r="AK1252" i="64"/>
  <c r="AJ1252" i="64"/>
  <c r="AI1252" i="64"/>
  <c r="AH1252" i="64"/>
  <c r="AG1252" i="64"/>
  <c r="AF1252" i="64"/>
  <c r="AE1252" i="64"/>
  <c r="AD1252" i="64"/>
  <c r="AC1252" i="64"/>
  <c r="AB1252" i="64"/>
  <c r="AA1252" i="64"/>
  <c r="Z1252" i="64"/>
  <c r="Y1252" i="64"/>
  <c r="X1252" i="64"/>
  <c r="W1252" i="64"/>
  <c r="V1252" i="64"/>
  <c r="U1252" i="64"/>
  <c r="T1252" i="64"/>
  <c r="S1252" i="64"/>
  <c r="G1252" i="64"/>
  <c r="E1252" i="64"/>
  <c r="G1251" i="64"/>
  <c r="E1251" i="64"/>
  <c r="DL1250" i="64"/>
  <c r="DK1250" i="64"/>
  <c r="DJ1250" i="64"/>
  <c r="DI1250" i="64"/>
  <c r="DH1250" i="64"/>
  <c r="DG1250" i="64"/>
  <c r="DF1250" i="64"/>
  <c r="DE1250" i="64"/>
  <c r="DD1250" i="64"/>
  <c r="DC1250" i="64"/>
  <c r="DB1250" i="64"/>
  <c r="DA1250" i="64"/>
  <c r="CZ1250" i="64"/>
  <c r="CY1250" i="64"/>
  <c r="CX1250" i="64"/>
  <c r="CW1250" i="64"/>
  <c r="CV1250" i="64"/>
  <c r="CU1250" i="64"/>
  <c r="CT1250" i="64"/>
  <c r="CS1250" i="64"/>
  <c r="CR1250" i="64"/>
  <c r="CQ1250" i="64"/>
  <c r="CP1250" i="64"/>
  <c r="CO1250" i="64"/>
  <c r="CL1250" i="64"/>
  <c r="CK1250" i="64"/>
  <c r="CJ1250" i="64"/>
  <c r="CI1250" i="64"/>
  <c r="CH1250" i="64"/>
  <c r="CG1250" i="64"/>
  <c r="CF1250" i="64"/>
  <c r="CE1250" i="64"/>
  <c r="CD1250" i="64"/>
  <c r="CC1250" i="64"/>
  <c r="CB1250" i="64"/>
  <c r="CA1250" i="64"/>
  <c r="BZ1250" i="64"/>
  <c r="BY1250" i="64"/>
  <c r="BX1250" i="64"/>
  <c r="BW1250" i="64"/>
  <c r="BV1250" i="64"/>
  <c r="BU1250" i="64"/>
  <c r="BT1250" i="64"/>
  <c r="BS1250" i="64"/>
  <c r="BR1250" i="64"/>
  <c r="BQ1250" i="64"/>
  <c r="BP1250" i="64"/>
  <c r="BO1250" i="64"/>
  <c r="BN1250" i="64"/>
  <c r="BM1250" i="64"/>
  <c r="BL1250" i="64"/>
  <c r="BK1250" i="64"/>
  <c r="BJ1250" i="64"/>
  <c r="BI1250" i="64"/>
  <c r="BH1250" i="64"/>
  <c r="BG1250" i="64"/>
  <c r="BF1250" i="64"/>
  <c r="BE1250" i="64"/>
  <c r="BD1250" i="64"/>
  <c r="BC1250" i="64"/>
  <c r="BB1250" i="64"/>
  <c r="BA1250" i="64"/>
  <c r="AZ1250" i="64"/>
  <c r="AY1250" i="64"/>
  <c r="AX1250" i="64"/>
  <c r="AW1250" i="64"/>
  <c r="AV1250" i="64"/>
  <c r="AU1250" i="64"/>
  <c r="AT1250" i="64"/>
  <c r="AS1250" i="64"/>
  <c r="AR1250" i="64"/>
  <c r="AQ1250" i="64"/>
  <c r="AP1250" i="64"/>
  <c r="AO1250" i="64"/>
  <c r="AN1250" i="64"/>
  <c r="AM1250" i="64"/>
  <c r="AL1250" i="64"/>
  <c r="AK1250" i="64"/>
  <c r="AJ1250" i="64"/>
  <c r="AI1250" i="64"/>
  <c r="AH1250" i="64"/>
  <c r="AG1250" i="64"/>
  <c r="AF1250" i="64"/>
  <c r="AE1250" i="64"/>
  <c r="AD1250" i="64"/>
  <c r="AC1250" i="64"/>
  <c r="AB1250" i="64"/>
  <c r="AA1250" i="64"/>
  <c r="Z1250" i="64"/>
  <c r="Y1250" i="64"/>
  <c r="X1250" i="64"/>
  <c r="W1250" i="64"/>
  <c r="V1250" i="64"/>
  <c r="U1250" i="64"/>
  <c r="T1250" i="64"/>
  <c r="S1250" i="64"/>
  <c r="G1250" i="64"/>
  <c r="E1250" i="64"/>
  <c r="G1249" i="64"/>
  <c r="E1249" i="64"/>
  <c r="G1248" i="64"/>
  <c r="E1248" i="64"/>
  <c r="G1247" i="64"/>
  <c r="G1240" i="64" s="1"/>
  <c r="E1247" i="64"/>
  <c r="G1246" i="64"/>
  <c r="G1241" i="64" s="1"/>
  <c r="G1239" i="64" s="1"/>
  <c r="E1246" i="64"/>
  <c r="E1245" i="64"/>
  <c r="E1244" i="64"/>
  <c r="E1243" i="64"/>
  <c r="E1242" i="64"/>
  <c r="E1241" i="64"/>
  <c r="E1240" i="64"/>
  <c r="B1240" i="64" s="1"/>
  <c r="E1239" i="64"/>
  <c r="E1238" i="64"/>
  <c r="G193" i="64"/>
  <c r="E719" i="64"/>
  <c r="E737" i="64"/>
  <c r="E935" i="64"/>
  <c r="T930" i="64"/>
  <c r="U930" i="64"/>
  <c r="V930" i="64"/>
  <c r="W930" i="64"/>
  <c r="X930" i="64"/>
  <c r="Y930" i="64"/>
  <c r="Z930" i="64"/>
  <c r="AA930" i="64"/>
  <c r="AB930" i="64"/>
  <c r="AC930" i="64"/>
  <c r="AD930" i="64"/>
  <c r="AE930" i="64"/>
  <c r="AF930" i="64"/>
  <c r="AG930" i="64"/>
  <c r="AH930" i="64"/>
  <c r="AI930" i="64"/>
  <c r="AJ930" i="64"/>
  <c r="AK930" i="64"/>
  <c r="AL930" i="64"/>
  <c r="AM930" i="64"/>
  <c r="AN930" i="64"/>
  <c r="AO930" i="64"/>
  <c r="AP930" i="64"/>
  <c r="AQ930" i="64"/>
  <c r="AR930" i="64"/>
  <c r="AS930" i="64"/>
  <c r="AT930" i="64"/>
  <c r="AU930" i="64"/>
  <c r="AV930" i="64"/>
  <c r="AW930" i="64"/>
  <c r="AX930" i="64"/>
  <c r="AY930" i="64"/>
  <c r="AZ930" i="64"/>
  <c r="BA930" i="64"/>
  <c r="BB930" i="64"/>
  <c r="BC930" i="64"/>
  <c r="BD930" i="64"/>
  <c r="BE930" i="64"/>
  <c r="BF930" i="64"/>
  <c r="BG930" i="64"/>
  <c r="BH930" i="64"/>
  <c r="BI930" i="64"/>
  <c r="BJ930" i="64"/>
  <c r="BK930" i="64"/>
  <c r="BL930" i="64"/>
  <c r="BM930" i="64"/>
  <c r="BN930" i="64"/>
  <c r="BO930" i="64"/>
  <c r="BP930" i="64"/>
  <c r="BQ930" i="64"/>
  <c r="BR930" i="64"/>
  <c r="BS930" i="64"/>
  <c r="BT930" i="64"/>
  <c r="BU930" i="64"/>
  <c r="BV930" i="64"/>
  <c r="BW930" i="64"/>
  <c r="BX930" i="64"/>
  <c r="BY930" i="64"/>
  <c r="BZ930" i="64"/>
  <c r="CA930" i="64"/>
  <c r="CB930" i="64"/>
  <c r="CC930" i="64"/>
  <c r="CD930" i="64"/>
  <c r="CE930" i="64"/>
  <c r="CF930" i="64"/>
  <c r="CG930" i="64"/>
  <c r="CH930" i="64"/>
  <c r="CI930" i="64"/>
  <c r="CJ930" i="64"/>
  <c r="CK930" i="64"/>
  <c r="CL930" i="64"/>
  <c r="CM930" i="64"/>
  <c r="CN930" i="64"/>
  <c r="CO930" i="64"/>
  <c r="CP930" i="64"/>
  <c r="CQ930" i="64"/>
  <c r="CR930" i="64"/>
  <c r="CS930" i="64"/>
  <c r="CT930" i="64"/>
  <c r="CU930" i="64"/>
  <c r="CV930" i="64"/>
  <c r="CW930" i="64"/>
  <c r="CX930" i="64"/>
  <c r="CY930" i="64"/>
  <c r="CZ930" i="64"/>
  <c r="DA930" i="64"/>
  <c r="DB930" i="64"/>
  <c r="DC930" i="64"/>
  <c r="DD930" i="64"/>
  <c r="DE930" i="64"/>
  <c r="DF930" i="64"/>
  <c r="DG930" i="64"/>
  <c r="DH930" i="64"/>
  <c r="DI930" i="64"/>
  <c r="DJ930" i="64"/>
  <c r="DK930" i="64"/>
  <c r="DL930" i="64"/>
  <c r="S930" i="64"/>
  <c r="G931" i="64"/>
  <c r="G932" i="64"/>
  <c r="G933" i="64"/>
  <c r="G934" i="64"/>
  <c r="G935" i="64"/>
  <c r="G930" i="64"/>
  <c r="G928" i="64"/>
  <c r="G926" i="64" s="1"/>
  <c r="S914" i="64"/>
  <c r="S915" i="64" s="1"/>
  <c r="S931" i="64" s="1"/>
  <c r="U914" i="64"/>
  <c r="U915" i="64" s="1"/>
  <c r="U931" i="64" s="1"/>
  <c r="V914" i="64"/>
  <c r="V915" i="64" s="1"/>
  <c r="V931" i="64" s="1"/>
  <c r="W914" i="64"/>
  <c r="W915" i="64" s="1"/>
  <c r="W931" i="64" s="1"/>
  <c r="X914" i="64"/>
  <c r="X915" i="64" s="1"/>
  <c r="X931" i="64" s="1"/>
  <c r="Y914" i="64"/>
  <c r="Y915" i="64" s="1"/>
  <c r="Y931" i="64" s="1"/>
  <c r="Z914" i="64"/>
  <c r="Z915" i="64" s="1"/>
  <c r="Z931" i="64" s="1"/>
  <c r="AA914" i="64"/>
  <c r="AA915" i="64" s="1"/>
  <c r="AA931" i="64" s="1"/>
  <c r="AB914" i="64"/>
  <c r="AB915" i="64" s="1"/>
  <c r="AB931" i="64" s="1"/>
  <c r="AC914" i="64"/>
  <c r="AC915" i="64" s="1"/>
  <c r="AC931" i="64" s="1"/>
  <c r="AD914" i="64"/>
  <c r="AD915" i="64" s="1"/>
  <c r="AD931" i="64" s="1"/>
  <c r="AE914" i="64"/>
  <c r="AE915" i="64" s="1"/>
  <c r="AE931" i="64" s="1"/>
  <c r="AF914" i="64"/>
  <c r="AF915" i="64" s="1"/>
  <c r="AF931" i="64" s="1"/>
  <c r="AG914" i="64"/>
  <c r="AG915" i="64" s="1"/>
  <c r="AG931" i="64" s="1"/>
  <c r="AH914" i="64"/>
  <c r="AH915" i="64" s="1"/>
  <c r="AH931" i="64" s="1"/>
  <c r="AI914" i="64"/>
  <c r="AI915" i="64" s="1"/>
  <c r="AI931" i="64" s="1"/>
  <c r="AJ914" i="64"/>
  <c r="AJ915" i="64" s="1"/>
  <c r="AJ931" i="64" s="1"/>
  <c r="AK914" i="64"/>
  <c r="AK915" i="64" s="1"/>
  <c r="AK931" i="64" s="1"/>
  <c r="AL914" i="64"/>
  <c r="AL915" i="64" s="1"/>
  <c r="AL931" i="64" s="1"/>
  <c r="AM914" i="64"/>
  <c r="AM915" i="64" s="1"/>
  <c r="AM931" i="64" s="1"/>
  <c r="AN914" i="64"/>
  <c r="AN915" i="64" s="1"/>
  <c r="AN931" i="64" s="1"/>
  <c r="AO914" i="64"/>
  <c r="AO915" i="64" s="1"/>
  <c r="AO931" i="64" s="1"/>
  <c r="AP914" i="64"/>
  <c r="AP915" i="64" s="1"/>
  <c r="AP931" i="64" s="1"/>
  <c r="AQ914" i="64"/>
  <c r="AQ915" i="64" s="1"/>
  <c r="AQ931" i="64" s="1"/>
  <c r="AR914" i="64"/>
  <c r="AR915" i="64" s="1"/>
  <c r="AR931" i="64" s="1"/>
  <c r="AS914" i="64"/>
  <c r="AS915" i="64" s="1"/>
  <c r="AS931" i="64" s="1"/>
  <c r="AT914" i="64"/>
  <c r="AT915" i="64" s="1"/>
  <c r="AT931" i="64" s="1"/>
  <c r="AU914" i="64"/>
  <c r="AU915" i="64" s="1"/>
  <c r="AU931" i="64" s="1"/>
  <c r="AV914" i="64"/>
  <c r="AV915" i="64" s="1"/>
  <c r="AV931" i="64" s="1"/>
  <c r="AW914" i="64"/>
  <c r="AW915" i="64" s="1"/>
  <c r="AW931" i="64" s="1"/>
  <c r="AX914" i="64"/>
  <c r="AX915" i="64" s="1"/>
  <c r="AX931" i="64" s="1"/>
  <c r="AY914" i="64"/>
  <c r="AY915" i="64" s="1"/>
  <c r="AY931" i="64" s="1"/>
  <c r="AZ914" i="64"/>
  <c r="AZ915" i="64" s="1"/>
  <c r="AZ931" i="64" s="1"/>
  <c r="BA914" i="64"/>
  <c r="BA915" i="64" s="1"/>
  <c r="BA931" i="64" s="1"/>
  <c r="BB914" i="64"/>
  <c r="BB915" i="64" s="1"/>
  <c r="BB931" i="64" s="1"/>
  <c r="BC914" i="64"/>
  <c r="BC915" i="64" s="1"/>
  <c r="BC931" i="64" s="1"/>
  <c r="BD914" i="64"/>
  <c r="BD915" i="64" s="1"/>
  <c r="BD931" i="64" s="1"/>
  <c r="BE914" i="64"/>
  <c r="BE915" i="64" s="1"/>
  <c r="BE931" i="64" s="1"/>
  <c r="BF914" i="64"/>
  <c r="BF915" i="64" s="1"/>
  <c r="BF931" i="64" s="1"/>
  <c r="BG914" i="64"/>
  <c r="BG915" i="64" s="1"/>
  <c r="BG931" i="64" s="1"/>
  <c r="BH914" i="64"/>
  <c r="BH915" i="64" s="1"/>
  <c r="BH931" i="64" s="1"/>
  <c r="BI914" i="64"/>
  <c r="BI915" i="64" s="1"/>
  <c r="BI931" i="64" s="1"/>
  <c r="BJ914" i="64"/>
  <c r="BJ915" i="64" s="1"/>
  <c r="BJ931" i="64" s="1"/>
  <c r="BK914" i="64"/>
  <c r="BK915" i="64" s="1"/>
  <c r="BK931" i="64" s="1"/>
  <c r="BL914" i="64"/>
  <c r="BL915" i="64" s="1"/>
  <c r="BL931" i="64" s="1"/>
  <c r="BM914" i="64"/>
  <c r="BM915" i="64" s="1"/>
  <c r="BM931" i="64" s="1"/>
  <c r="BN914" i="64"/>
  <c r="BN915" i="64" s="1"/>
  <c r="BN931" i="64" s="1"/>
  <c r="BO914" i="64"/>
  <c r="BO915" i="64" s="1"/>
  <c r="BO931" i="64" s="1"/>
  <c r="BP914" i="64"/>
  <c r="BP915" i="64" s="1"/>
  <c r="BP931" i="64" s="1"/>
  <c r="BQ914" i="64"/>
  <c r="BQ915" i="64" s="1"/>
  <c r="BQ931" i="64" s="1"/>
  <c r="BR914" i="64"/>
  <c r="BR915" i="64" s="1"/>
  <c r="BR931" i="64" s="1"/>
  <c r="BS914" i="64"/>
  <c r="BS915" i="64" s="1"/>
  <c r="BS931" i="64" s="1"/>
  <c r="BT914" i="64"/>
  <c r="BT915" i="64" s="1"/>
  <c r="BT931" i="64" s="1"/>
  <c r="BU914" i="64"/>
  <c r="BU915" i="64" s="1"/>
  <c r="BU931" i="64" s="1"/>
  <c r="BV914" i="64"/>
  <c r="BV915" i="64" s="1"/>
  <c r="BV931" i="64" s="1"/>
  <c r="BW914" i="64"/>
  <c r="BW915" i="64" s="1"/>
  <c r="BW931" i="64" s="1"/>
  <c r="BX914" i="64"/>
  <c r="BX915" i="64" s="1"/>
  <c r="BX931" i="64" s="1"/>
  <c r="BY914" i="64"/>
  <c r="BY915" i="64" s="1"/>
  <c r="BY931" i="64" s="1"/>
  <c r="BZ914" i="64"/>
  <c r="BZ915" i="64" s="1"/>
  <c r="BZ931" i="64" s="1"/>
  <c r="CA914" i="64"/>
  <c r="CA915" i="64" s="1"/>
  <c r="CA931" i="64" s="1"/>
  <c r="CB914" i="64"/>
  <c r="CB915" i="64" s="1"/>
  <c r="CB931" i="64" s="1"/>
  <c r="CC914" i="64"/>
  <c r="CC915" i="64" s="1"/>
  <c r="CC931" i="64" s="1"/>
  <c r="CD914" i="64"/>
  <c r="CD915" i="64" s="1"/>
  <c r="CD931" i="64" s="1"/>
  <c r="CE914" i="64"/>
  <c r="CE915" i="64" s="1"/>
  <c r="CE931" i="64" s="1"/>
  <c r="CF914" i="64"/>
  <c r="CF915" i="64" s="1"/>
  <c r="CF931" i="64" s="1"/>
  <c r="CG914" i="64"/>
  <c r="CG915" i="64" s="1"/>
  <c r="CG931" i="64" s="1"/>
  <c r="CH914" i="64"/>
  <c r="CH915" i="64" s="1"/>
  <c r="CH931" i="64" s="1"/>
  <c r="CI914" i="64"/>
  <c r="CI915" i="64" s="1"/>
  <c r="CI931" i="64" s="1"/>
  <c r="CJ914" i="64"/>
  <c r="CJ915" i="64" s="1"/>
  <c r="CJ931" i="64" s="1"/>
  <c r="CK914" i="64"/>
  <c r="CK915" i="64" s="1"/>
  <c r="CK931" i="64" s="1"/>
  <c r="CL914" i="64"/>
  <c r="CL915" i="64" s="1"/>
  <c r="CL931" i="64" s="1"/>
  <c r="CM914" i="64"/>
  <c r="CM915" i="64" s="1"/>
  <c r="CM931" i="64" s="1"/>
  <c r="CN914" i="64"/>
  <c r="CN915" i="64" s="1"/>
  <c r="CN931" i="64" s="1"/>
  <c r="CO914" i="64"/>
  <c r="CO915" i="64" s="1"/>
  <c r="CO931" i="64" s="1"/>
  <c r="CP914" i="64"/>
  <c r="CP915" i="64" s="1"/>
  <c r="CP931" i="64" s="1"/>
  <c r="CQ914" i="64"/>
  <c r="CQ915" i="64" s="1"/>
  <c r="CQ931" i="64" s="1"/>
  <c r="CR914" i="64"/>
  <c r="CR915" i="64" s="1"/>
  <c r="CR931" i="64" s="1"/>
  <c r="CS914" i="64"/>
  <c r="CS915" i="64" s="1"/>
  <c r="CS931" i="64" s="1"/>
  <c r="CT914" i="64"/>
  <c r="CT915" i="64" s="1"/>
  <c r="CT931" i="64" s="1"/>
  <c r="CU914" i="64"/>
  <c r="CU915" i="64" s="1"/>
  <c r="CU931" i="64" s="1"/>
  <c r="CV914" i="64"/>
  <c r="CV915" i="64" s="1"/>
  <c r="CV931" i="64" s="1"/>
  <c r="CW914" i="64"/>
  <c r="CW915" i="64" s="1"/>
  <c r="CW931" i="64" s="1"/>
  <c r="CX914" i="64"/>
  <c r="CX915" i="64" s="1"/>
  <c r="CX931" i="64" s="1"/>
  <c r="CY914" i="64"/>
  <c r="CY915" i="64" s="1"/>
  <c r="CY931" i="64" s="1"/>
  <c r="CZ914" i="64"/>
  <c r="CZ915" i="64" s="1"/>
  <c r="CZ931" i="64" s="1"/>
  <c r="DA914" i="64"/>
  <c r="DA915" i="64" s="1"/>
  <c r="DA931" i="64" s="1"/>
  <c r="DB914" i="64"/>
  <c r="DB915" i="64" s="1"/>
  <c r="DB931" i="64" s="1"/>
  <c r="DC914" i="64"/>
  <c r="DC915" i="64" s="1"/>
  <c r="DC931" i="64" s="1"/>
  <c r="DD914" i="64"/>
  <c r="DD915" i="64" s="1"/>
  <c r="DD931" i="64" s="1"/>
  <c r="DE914" i="64"/>
  <c r="DE915" i="64" s="1"/>
  <c r="DE931" i="64" s="1"/>
  <c r="DF914" i="64"/>
  <c r="DF915" i="64" s="1"/>
  <c r="DF931" i="64" s="1"/>
  <c r="DG914" i="64"/>
  <c r="DG915" i="64" s="1"/>
  <c r="DG931" i="64" s="1"/>
  <c r="DH914" i="64"/>
  <c r="DH915" i="64" s="1"/>
  <c r="DH931" i="64" s="1"/>
  <c r="DI914" i="64"/>
  <c r="DI915" i="64" s="1"/>
  <c r="DI931" i="64" s="1"/>
  <c r="DJ914" i="64"/>
  <c r="DJ915" i="64" s="1"/>
  <c r="DJ931" i="64" s="1"/>
  <c r="DK914" i="64"/>
  <c r="DK915" i="64" s="1"/>
  <c r="DK931" i="64" s="1"/>
  <c r="DL914" i="64"/>
  <c r="DL915" i="64" s="1"/>
  <c r="DL931" i="64" s="1"/>
  <c r="T914" i="64"/>
  <c r="T915" i="64" s="1"/>
  <c r="T931" i="64" s="1"/>
  <c r="E924" i="64"/>
  <c r="E934" i="64"/>
  <c r="E933" i="64"/>
  <c r="E932" i="64"/>
  <c r="E931" i="64"/>
  <c r="E930" i="64"/>
  <c r="G929" i="64"/>
  <c r="E929" i="64"/>
  <c r="E928" i="64"/>
  <c r="E927" i="64"/>
  <c r="E926" i="64"/>
  <c r="E925" i="64"/>
  <c r="E923" i="64"/>
  <c r="E922" i="64"/>
  <c r="E921" i="64"/>
  <c r="E920"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884" i="64"/>
  <c r="E885" i="64"/>
  <c r="E886" i="64"/>
  <c r="E887" i="64"/>
  <c r="E890" i="64"/>
  <c r="E891" i="64"/>
  <c r="E893" i="64"/>
  <c r="E892" i="64"/>
  <c r="G901" i="64"/>
  <c r="E901" i="64"/>
  <c r="G900" i="64"/>
  <c r="E900" i="64"/>
  <c r="G899" i="64"/>
  <c r="E899" i="64"/>
  <c r="DL898" i="64"/>
  <c r="DK898" i="64"/>
  <c r="DJ898" i="64"/>
  <c r="DI898" i="64"/>
  <c r="DH898" i="64"/>
  <c r="DG898" i="64"/>
  <c r="DF898" i="64"/>
  <c r="DE898" i="64"/>
  <c r="DD898" i="64"/>
  <c r="DC898" i="64"/>
  <c r="DB898" i="64"/>
  <c r="DA898" i="64"/>
  <c r="CZ898" i="64"/>
  <c r="CY898" i="64"/>
  <c r="CX898" i="64"/>
  <c r="CW898" i="64"/>
  <c r="CV898" i="64"/>
  <c r="CU898" i="64"/>
  <c r="CT898" i="64"/>
  <c r="CS898" i="64"/>
  <c r="CR898" i="64"/>
  <c r="CQ898" i="64"/>
  <c r="CP898" i="64"/>
  <c r="CO898" i="64"/>
  <c r="CL898" i="64"/>
  <c r="CK898" i="64"/>
  <c r="CJ898" i="64"/>
  <c r="CI898" i="64"/>
  <c r="CH898" i="64"/>
  <c r="CG898" i="64"/>
  <c r="CF898" i="64"/>
  <c r="CE898" i="64"/>
  <c r="CD898" i="64"/>
  <c r="CC898" i="64"/>
  <c r="CB898" i="64"/>
  <c r="CA898" i="64"/>
  <c r="BZ898" i="64"/>
  <c r="BY898" i="64"/>
  <c r="BX898" i="64"/>
  <c r="BW898" i="64"/>
  <c r="BV898" i="64"/>
  <c r="BU898" i="64"/>
  <c r="BT898" i="64"/>
  <c r="BS898" i="64"/>
  <c r="BR898" i="64"/>
  <c r="BQ898" i="64"/>
  <c r="BP898" i="64"/>
  <c r="BO898" i="64"/>
  <c r="BN898" i="64"/>
  <c r="BM898" i="64"/>
  <c r="BL898" i="64"/>
  <c r="BK898" i="64"/>
  <c r="BJ898" i="64"/>
  <c r="BI898" i="64"/>
  <c r="BH898" i="64"/>
  <c r="BG898" i="64"/>
  <c r="BF898" i="64"/>
  <c r="BE898" i="64"/>
  <c r="BD898" i="64"/>
  <c r="BC898" i="64"/>
  <c r="BB898" i="64"/>
  <c r="BA898" i="64"/>
  <c r="AZ898" i="64"/>
  <c r="AY898" i="64"/>
  <c r="AX898" i="64"/>
  <c r="AW898" i="64"/>
  <c r="AV898" i="64"/>
  <c r="AU898" i="64"/>
  <c r="AT898" i="64"/>
  <c r="AS898" i="64"/>
  <c r="AR898" i="64"/>
  <c r="AQ898" i="64"/>
  <c r="AP898" i="64"/>
  <c r="AO898" i="64"/>
  <c r="AN898" i="64"/>
  <c r="AM898" i="64"/>
  <c r="AL898" i="64"/>
  <c r="AK898" i="64"/>
  <c r="AJ898" i="64"/>
  <c r="AI898" i="64"/>
  <c r="AH898" i="64"/>
  <c r="AG898" i="64"/>
  <c r="AF898" i="64"/>
  <c r="AE898" i="64"/>
  <c r="AD898" i="64"/>
  <c r="AC898" i="64"/>
  <c r="AB898" i="64"/>
  <c r="AA898" i="64"/>
  <c r="Z898" i="64"/>
  <c r="Y898" i="64"/>
  <c r="X898" i="64"/>
  <c r="W898" i="64"/>
  <c r="V898" i="64"/>
  <c r="U898" i="64"/>
  <c r="T898" i="64"/>
  <c r="S898" i="64"/>
  <c r="G898" i="64"/>
  <c r="G890" i="64" s="1"/>
  <c r="E898" i="64"/>
  <c r="E897" i="64"/>
  <c r="DL896" i="64"/>
  <c r="DK896" i="64"/>
  <c r="DJ896" i="64"/>
  <c r="DI896" i="64"/>
  <c r="DH896" i="64"/>
  <c r="DG896" i="64"/>
  <c r="DF896" i="64"/>
  <c r="DE896" i="64"/>
  <c r="DD896" i="64"/>
  <c r="DC896" i="64"/>
  <c r="DB896" i="64"/>
  <c r="DA896" i="64"/>
  <c r="CZ896" i="64"/>
  <c r="CY896" i="64"/>
  <c r="CX896" i="64"/>
  <c r="CW896" i="64"/>
  <c r="CV896" i="64"/>
  <c r="CU896" i="64"/>
  <c r="CT896" i="64"/>
  <c r="CS896" i="64"/>
  <c r="CR896" i="64"/>
  <c r="CQ896" i="64"/>
  <c r="CP896" i="64"/>
  <c r="CO896" i="64"/>
  <c r="CL896" i="64"/>
  <c r="CK896" i="64"/>
  <c r="CJ896" i="64"/>
  <c r="CI896" i="64"/>
  <c r="CH896" i="64"/>
  <c r="CG896" i="64"/>
  <c r="CF896" i="64"/>
  <c r="CE896" i="64"/>
  <c r="CD896" i="64"/>
  <c r="CC896" i="64"/>
  <c r="CB896" i="64"/>
  <c r="CA896" i="64"/>
  <c r="BZ896" i="64"/>
  <c r="BY896" i="64"/>
  <c r="BX896" i="64"/>
  <c r="BW896" i="64"/>
  <c r="BV896" i="64"/>
  <c r="BU896" i="64"/>
  <c r="BT896" i="64"/>
  <c r="BS896" i="64"/>
  <c r="BR896" i="64"/>
  <c r="BQ896" i="64"/>
  <c r="BP896" i="64"/>
  <c r="BO896" i="64"/>
  <c r="BN896" i="64"/>
  <c r="BM896" i="64"/>
  <c r="BL896" i="64"/>
  <c r="BK896" i="64"/>
  <c r="BJ896" i="64"/>
  <c r="BI896" i="64"/>
  <c r="BH896" i="64"/>
  <c r="BG896" i="64"/>
  <c r="BF896" i="64"/>
  <c r="BE896" i="64"/>
  <c r="BD896" i="64"/>
  <c r="BC896" i="64"/>
  <c r="BB896" i="64"/>
  <c r="BA896" i="64"/>
  <c r="AZ896" i="64"/>
  <c r="AY896" i="64"/>
  <c r="AX896" i="64"/>
  <c r="AW896" i="64"/>
  <c r="AV896" i="64"/>
  <c r="AU896" i="64"/>
  <c r="AT896" i="64"/>
  <c r="AS896" i="64"/>
  <c r="AR896" i="64"/>
  <c r="AQ896" i="64"/>
  <c r="AP896" i="64"/>
  <c r="AO896" i="64"/>
  <c r="AN896" i="64"/>
  <c r="AM896" i="64"/>
  <c r="AL896" i="64"/>
  <c r="AK896" i="64"/>
  <c r="AJ896" i="64"/>
  <c r="AI896" i="64"/>
  <c r="AH896" i="64"/>
  <c r="AG896" i="64"/>
  <c r="AF896" i="64"/>
  <c r="AE896" i="64"/>
  <c r="AD896" i="64"/>
  <c r="AC896" i="64"/>
  <c r="AB896" i="64"/>
  <c r="AA896" i="64"/>
  <c r="Z896" i="64"/>
  <c r="Y896" i="64"/>
  <c r="X896" i="64"/>
  <c r="W896" i="64"/>
  <c r="V896" i="64"/>
  <c r="U896" i="64"/>
  <c r="T896" i="64"/>
  <c r="S896" i="64"/>
  <c r="E896" i="64"/>
  <c r="G895" i="64"/>
  <c r="G882" i="64" s="1"/>
  <c r="E895" i="64"/>
  <c r="G894" i="64"/>
  <c r="G888" i="64" s="1"/>
  <c r="E894" i="64"/>
  <c r="E889" i="64"/>
  <c r="E888" i="64"/>
  <c r="E883" i="64"/>
  <c r="B883" i="64" s="1"/>
  <c r="E882" i="64"/>
  <c r="E881" i="64"/>
  <c r="CM177" i="64"/>
  <c r="CN177" i="64"/>
  <c r="G754" i="64"/>
  <c r="G776" i="64"/>
  <c r="G803" i="64"/>
  <c r="G825" i="64"/>
  <c r="G863" i="64"/>
  <c r="G731" i="64"/>
  <c r="G628" i="64"/>
  <c r="G569" i="64"/>
  <c r="G565" i="64" s="1"/>
  <c r="G592" i="64"/>
  <c r="G588" i="64" s="1"/>
  <c r="G545" i="64"/>
  <c r="CM882" i="64" a="1"/>
  <c r="CM962" i="64" a="1"/>
  <c r="CN962" i="64" a="1"/>
  <c r="CM1266" i="64"/>
  <c r="CN882" i="64" a="1"/>
  <c r="CN1266" i="64"/>
  <c r="CM884" i="64" a="1"/>
  <c r="CN1241" i="64" a="1"/>
  <c r="CN884" i="64" a="1"/>
  <c r="CZ1" i="1236" l="1"/>
  <c r="AB4" i="1236"/>
  <c r="AC1" i="1236"/>
  <c r="AD2" i="1236"/>
  <c r="AC3" i="1236"/>
  <c r="AC7" i="1236"/>
  <c r="CZ4" i="1236"/>
  <c r="DB2" i="1236"/>
  <c r="DA3" i="1236"/>
  <c r="DA8" i="1236"/>
  <c r="DA7" i="1236"/>
  <c r="CX66" i="1236"/>
  <c r="CX64" i="1236"/>
  <c r="CY60" i="1236" s="1"/>
  <c r="AA8" i="1236"/>
  <c r="CP1297" i="64"/>
  <c r="CQ1293" i="64" s="1"/>
  <c r="CP1299" i="64"/>
  <c r="CO1138" i="64"/>
  <c r="CP1134" i="64" s="1"/>
  <c r="CO1140" i="64"/>
  <c r="V2083" i="64"/>
  <c r="V2085" i="64" s="1"/>
  <c r="CS2083" i="64"/>
  <c r="CS2085" i="64" s="1"/>
  <c r="CR2085" i="64"/>
  <c r="BC2105" i="64"/>
  <c r="BD2105" i="64" s="1"/>
  <c r="BE2105" i="64" s="1"/>
  <c r="BF2105" i="64" s="1"/>
  <c r="BG2105" i="64" s="1"/>
  <c r="BH2105" i="64" s="1"/>
  <c r="BI2105" i="64" s="1"/>
  <c r="BJ2105" i="64" s="1"/>
  <c r="BK2105" i="64" s="1"/>
  <c r="BL2105" i="64" s="1"/>
  <c r="BM2105" i="64" s="1"/>
  <c r="BN2105" i="64" s="1"/>
  <c r="CM39" i="861"/>
  <c r="CM40" i="861" s="1"/>
  <c r="CN28" i="861"/>
  <c r="CN39" i="861"/>
  <c r="G655" i="64"/>
  <c r="G647" i="64" s="1"/>
  <c r="G663" i="64"/>
  <c r="G658" i="64" s="1"/>
  <c r="G1372" i="64"/>
  <c r="G106" i="64"/>
  <c r="G954" i="64"/>
  <c r="G979" i="64"/>
  <c r="G964" i="64"/>
  <c r="CN962" i="64"/>
  <c r="CM962" i="64"/>
  <c r="CM1000" i="64"/>
  <c r="CN1000" i="64"/>
  <c r="CN1241" i="64"/>
  <c r="G924" i="64"/>
  <c r="G925" i="64"/>
  <c r="G921" i="64"/>
  <c r="G892" i="64"/>
  <c r="CM882" i="64"/>
  <c r="CN882" i="64"/>
  <c r="CN884" i="64"/>
  <c r="CN892" i="64" s="1"/>
  <c r="CM884" i="64"/>
  <c r="CM892" i="64" s="1"/>
  <c r="G883" i="64"/>
  <c r="G886" i="64"/>
  <c r="Q35" i="861"/>
  <c r="G35" i="861"/>
  <c r="Q34" i="861"/>
  <c r="G34" i="861"/>
  <c r="DL24" i="863"/>
  <c r="DL34" i="861" s="1"/>
  <c r="DK24" i="863"/>
  <c r="DK34" i="861" s="1"/>
  <c r="DJ24" i="863"/>
  <c r="DJ34" i="861" s="1"/>
  <c r="DI24" i="863"/>
  <c r="DI34" i="861" s="1"/>
  <c r="DH24" i="863"/>
  <c r="DH34" i="861" s="1"/>
  <c r="DG24" i="863"/>
  <c r="DG34" i="861" s="1"/>
  <c r="DF24" i="863"/>
  <c r="DF34" i="861" s="1"/>
  <c r="DE24" i="863"/>
  <c r="DE34" i="861" s="1"/>
  <c r="DD24" i="863"/>
  <c r="DD34" i="861" s="1"/>
  <c r="DC24" i="863"/>
  <c r="DC34" i="861" s="1"/>
  <c r="DB24" i="863"/>
  <c r="DB34" i="861" s="1"/>
  <c r="DA24" i="863"/>
  <c r="DA34" i="861" s="1"/>
  <c r="CZ24" i="863"/>
  <c r="CZ34" i="861" s="1"/>
  <c r="CY24" i="863"/>
  <c r="CY34" i="861" s="1"/>
  <c r="CX24" i="863"/>
  <c r="CX34" i="861" s="1"/>
  <c r="CW24" i="863"/>
  <c r="CW34" i="861" s="1"/>
  <c r="CV24" i="863"/>
  <c r="CV34" i="861" s="1"/>
  <c r="CU24" i="863"/>
  <c r="CU34" i="861" s="1"/>
  <c r="CT24" i="863"/>
  <c r="CT34" i="861" s="1"/>
  <c r="CS24" i="863"/>
  <c r="CS34" i="861" s="1"/>
  <c r="CR24" i="863"/>
  <c r="CR34" i="861" s="1"/>
  <c r="CQ24" i="863"/>
  <c r="CQ34" i="861" s="1"/>
  <c r="CP24" i="863"/>
  <c r="CP34" i="861" s="1"/>
  <c r="CO24" i="863"/>
  <c r="CO34" i="861" s="1"/>
  <c r="CL24" i="863"/>
  <c r="CL34" i="861" s="1"/>
  <c r="CK24" i="863"/>
  <c r="CK34" i="861" s="1"/>
  <c r="CJ24" i="863"/>
  <c r="CJ34" i="861" s="1"/>
  <c r="CI24" i="863"/>
  <c r="CI34" i="861" s="1"/>
  <c r="CH24" i="863"/>
  <c r="CH34" i="861" s="1"/>
  <c r="CG24" i="863"/>
  <c r="CG34" i="861" s="1"/>
  <c r="CF24" i="863"/>
  <c r="CF34" i="861" s="1"/>
  <c r="CE24" i="863"/>
  <c r="CE34" i="861" s="1"/>
  <c r="CD24" i="863"/>
  <c r="CD34" i="861" s="1"/>
  <c r="CC24" i="863"/>
  <c r="CC34" i="861" s="1"/>
  <c r="CB24" i="863"/>
  <c r="CB34" i="861" s="1"/>
  <c r="CA24" i="863"/>
  <c r="CA34" i="861" s="1"/>
  <c r="BZ24" i="863"/>
  <c r="BZ34" i="861" s="1"/>
  <c r="BY24" i="863"/>
  <c r="BY34" i="861" s="1"/>
  <c r="BX24" i="863"/>
  <c r="BX34" i="861" s="1"/>
  <c r="BW24" i="863"/>
  <c r="BW34" i="861" s="1"/>
  <c r="BV24" i="863"/>
  <c r="BV34" i="861" s="1"/>
  <c r="BU24" i="863"/>
  <c r="BU34" i="861" s="1"/>
  <c r="BT24" i="863"/>
  <c r="BT34" i="861" s="1"/>
  <c r="BS24" i="863"/>
  <c r="BS34" i="861" s="1"/>
  <c r="BR24" i="863"/>
  <c r="BR34" i="861" s="1"/>
  <c r="BQ24" i="863"/>
  <c r="BQ34" i="861" s="1"/>
  <c r="BP24" i="863"/>
  <c r="BP34" i="861" s="1"/>
  <c r="BO24" i="863"/>
  <c r="BO34" i="861" s="1"/>
  <c r="BN24" i="863"/>
  <c r="BN34" i="861" s="1"/>
  <c r="BM24" i="863"/>
  <c r="BM34" i="861" s="1"/>
  <c r="BL24" i="863"/>
  <c r="BL34" i="861" s="1"/>
  <c r="BK24" i="863"/>
  <c r="BK34" i="861" s="1"/>
  <c r="BJ24" i="863"/>
  <c r="BJ34" i="861" s="1"/>
  <c r="BI24" i="863"/>
  <c r="BI34" i="861" s="1"/>
  <c r="BH24" i="863"/>
  <c r="BH34" i="861" s="1"/>
  <c r="BG24" i="863"/>
  <c r="BG34" i="861" s="1"/>
  <c r="BF24" i="863"/>
  <c r="BF34" i="861" s="1"/>
  <c r="BE24" i="863"/>
  <c r="BE34" i="861" s="1"/>
  <c r="BD24" i="863"/>
  <c r="BD34" i="861" s="1"/>
  <c r="BC24" i="863"/>
  <c r="BC34" i="861" s="1"/>
  <c r="BB24" i="863"/>
  <c r="BB34" i="861" s="1"/>
  <c r="BA24" i="863"/>
  <c r="BA34" i="861" s="1"/>
  <c r="AZ24" i="863"/>
  <c r="AZ34" i="861" s="1"/>
  <c r="AY24" i="863"/>
  <c r="AY34" i="861" s="1"/>
  <c r="AX24" i="863"/>
  <c r="AX34" i="861" s="1"/>
  <c r="AW24" i="863"/>
  <c r="AW34" i="861" s="1"/>
  <c r="AV24" i="863"/>
  <c r="AV34" i="861" s="1"/>
  <c r="AU24" i="863"/>
  <c r="AU34" i="861" s="1"/>
  <c r="AT24" i="863"/>
  <c r="AT34" i="861" s="1"/>
  <c r="AS24" i="863"/>
  <c r="AS34" i="861" s="1"/>
  <c r="AR24" i="863"/>
  <c r="AR34" i="861" s="1"/>
  <c r="AQ24" i="863"/>
  <c r="AQ34" i="861" s="1"/>
  <c r="AP24" i="863"/>
  <c r="AP34" i="861" s="1"/>
  <c r="AO24" i="863"/>
  <c r="AO34" i="861" s="1"/>
  <c r="AN24" i="863"/>
  <c r="AN34" i="861" s="1"/>
  <c r="AM24" i="863"/>
  <c r="AM34" i="861" s="1"/>
  <c r="AL24" i="863"/>
  <c r="AL34" i="861" s="1"/>
  <c r="AK24" i="863"/>
  <c r="AK34" i="861" s="1"/>
  <c r="AJ24" i="863"/>
  <c r="AJ34" i="861" s="1"/>
  <c r="AI24" i="863"/>
  <c r="AI34" i="861" s="1"/>
  <c r="AH24" i="863"/>
  <c r="AH34" i="861" s="1"/>
  <c r="AG24" i="863"/>
  <c r="AG34" i="861" s="1"/>
  <c r="AF24" i="863"/>
  <c r="AF34" i="861" s="1"/>
  <c r="AE24" i="863"/>
  <c r="AE34" i="861" s="1"/>
  <c r="AD24" i="863"/>
  <c r="AD34" i="861" s="1"/>
  <c r="AC24" i="863"/>
  <c r="AC34" i="861" s="1"/>
  <c r="AB24" i="863"/>
  <c r="AB34" i="861" s="1"/>
  <c r="AA24" i="863"/>
  <c r="AA34" i="861" s="1"/>
  <c r="Z24" i="863"/>
  <c r="Z34" i="861" s="1"/>
  <c r="Y24" i="863"/>
  <c r="Y34" i="861" s="1"/>
  <c r="X24" i="863"/>
  <c r="X34" i="861" s="1"/>
  <c r="W24" i="863"/>
  <c r="W34" i="861" s="1"/>
  <c r="V24" i="863"/>
  <c r="V34" i="861" s="1"/>
  <c r="U24" i="863"/>
  <c r="U34" i="861" s="1"/>
  <c r="T24" i="863"/>
  <c r="T34" i="861" s="1"/>
  <c r="S24" i="863"/>
  <c r="S34" i="861" s="1"/>
  <c r="CO40" i="863"/>
  <c r="E842" i="64"/>
  <c r="G1793" i="64"/>
  <c r="G1749" i="64"/>
  <c r="G1642" i="64"/>
  <c r="G1607" i="64"/>
  <c r="E2399" i="64"/>
  <c r="E2355" i="64"/>
  <c r="E2321" i="64"/>
  <c r="E2287" i="64"/>
  <c r="E2219" i="64"/>
  <c r="E2187" i="64"/>
  <c r="E2151" i="64"/>
  <c r="E2108" i="64"/>
  <c r="E1818" i="64"/>
  <c r="E823" i="64"/>
  <c r="E801" i="64"/>
  <c r="E774" i="64"/>
  <c r="E752" i="64"/>
  <c r="E729" i="64"/>
  <c r="E626" i="64"/>
  <c r="E590" i="64"/>
  <c r="E567" i="64"/>
  <c r="E13" i="64"/>
  <c r="B13" i="64" s="1"/>
  <c r="E543" i="64"/>
  <c r="G2148" i="64"/>
  <c r="G2150" i="64" s="1"/>
  <c r="G2127" i="64"/>
  <c r="G2129" i="64" s="1"/>
  <c r="G2107" i="64"/>
  <c r="G2851" i="64"/>
  <c r="G1977" i="64"/>
  <c r="G1587" i="64"/>
  <c r="G1515" i="64"/>
  <c r="G1493" i="64"/>
  <c r="G1840" i="64"/>
  <c r="G1929" i="64"/>
  <c r="G1872" i="64"/>
  <c r="E2340" i="64"/>
  <c r="B2340" i="64" s="1"/>
  <c r="E2306" i="64"/>
  <c r="B2306" i="64" s="1"/>
  <c r="E1730" i="64"/>
  <c r="E1694" i="64"/>
  <c r="E1659" i="64"/>
  <c r="E1624" i="64"/>
  <c r="E1342" i="64"/>
  <c r="E1169" i="64"/>
  <c r="B1169" i="64" s="1"/>
  <c r="E1470" i="64"/>
  <c r="E1494" i="64"/>
  <c r="E2274" i="64"/>
  <c r="B2274" i="64" s="1"/>
  <c r="E2374" i="64"/>
  <c r="B2374" i="64" s="1"/>
  <c r="E2206" i="64"/>
  <c r="B2206" i="64" s="1"/>
  <c r="E2170" i="64"/>
  <c r="B2170" i="64" s="1"/>
  <c r="G1686" i="64"/>
  <c r="G1691" i="64"/>
  <c r="G1692" i="64"/>
  <c r="G1693" i="64"/>
  <c r="G1683" i="64"/>
  <c r="G1648" i="64"/>
  <c r="G1621" i="64"/>
  <c r="G1623" i="64"/>
  <c r="G1622" i="64"/>
  <c r="G1616" i="64"/>
  <c r="G1613" i="64"/>
  <c r="G2398" i="64"/>
  <c r="G2397" i="64"/>
  <c r="G2396" i="64"/>
  <c r="G2391" i="64"/>
  <c r="G2388" i="64"/>
  <c r="G2354" i="64"/>
  <c r="G2352" i="64"/>
  <c r="G2320" i="64"/>
  <c r="G2318" i="64"/>
  <c r="G2286" i="64"/>
  <c r="G2284" i="64"/>
  <c r="G2218" i="64"/>
  <c r="G2216" i="64"/>
  <c r="G2182" i="64"/>
  <c r="G2177" i="64"/>
  <c r="G2178" i="64"/>
  <c r="G2179" i="64"/>
  <c r="G2180" i="64"/>
  <c r="G1808" i="64"/>
  <c r="G1803" i="64"/>
  <c r="G1804" i="64"/>
  <c r="G1805" i="64"/>
  <c r="G1806" i="64"/>
  <c r="G1764" i="64"/>
  <c r="G1762" i="64"/>
  <c r="G1761" i="64"/>
  <c r="G1758" i="64"/>
  <c r="G1719" i="64"/>
  <c r="G1729" i="64"/>
  <c r="G1728" i="64"/>
  <c r="G1727" i="64"/>
  <c r="G1722" i="64"/>
  <c r="G1658" i="64"/>
  <c r="G1656" i="64"/>
  <c r="G1657" i="64"/>
  <c r="G1651" i="64"/>
  <c r="G1760" i="64"/>
  <c r="CN1975" i="64" a="1"/>
  <c r="CM1975" i="64" a="1"/>
  <c r="CY66" i="1236" l="1"/>
  <c r="CY64" i="1236"/>
  <c r="CZ60" i="1236" s="1"/>
  <c r="AC4" i="1236"/>
  <c r="AD1" i="1236"/>
  <c r="AE2" i="1236"/>
  <c r="AD3" i="1236"/>
  <c r="AD7" i="1236"/>
  <c r="AB8" i="1236"/>
  <c r="DA1" i="1236"/>
  <c r="DA4" i="1236"/>
  <c r="DB8" i="1236"/>
  <c r="DC2" i="1236"/>
  <c r="DB3" i="1236"/>
  <c r="DB7" i="1236"/>
  <c r="CQ1297" i="64"/>
  <c r="CR1293" i="64" s="1"/>
  <c r="CQ1299" i="64"/>
  <c r="CP1138" i="64"/>
  <c r="CQ1134" i="64" s="1"/>
  <c r="CP1140" i="64"/>
  <c r="W2083" i="64"/>
  <c r="X2083" i="64" s="1"/>
  <c r="X2085" i="64" s="1"/>
  <c r="BO2105" i="64"/>
  <c r="BP2105" i="64" s="1"/>
  <c r="BQ2105" i="64" s="1"/>
  <c r="BR2105" i="64" s="1"/>
  <c r="BS2105" i="64" s="1"/>
  <c r="BT2105" i="64" s="1"/>
  <c r="BU2105" i="64" s="1"/>
  <c r="BV2105" i="64" s="1"/>
  <c r="BW2105" i="64" s="1"/>
  <c r="BX2105" i="64" s="1"/>
  <c r="BY2105" i="64" s="1"/>
  <c r="BZ2105" i="64" s="1"/>
  <c r="CT2083" i="64"/>
  <c r="CT2085" i="64" s="1"/>
  <c r="CM52" i="861"/>
  <c r="CM53" i="861" s="1"/>
  <c r="CM54" i="861" s="1"/>
  <c r="CM55" i="861" s="1"/>
  <c r="CN52" i="861"/>
  <c r="CN40" i="861"/>
  <c r="CM1975" i="64"/>
  <c r="CN1975" i="64"/>
  <c r="CO23" i="864"/>
  <c r="P1" i="206"/>
  <c r="R17" i="864"/>
  <c r="E1713" i="64"/>
  <c r="B1713" i="64" s="1"/>
  <c r="E1641" i="64"/>
  <c r="E1607" i="64"/>
  <c r="B1607" i="64" s="1"/>
  <c r="E1677" i="64"/>
  <c r="B1677" i="64" s="1"/>
  <c r="G245" i="64"/>
  <c r="B31" i="206"/>
  <c r="B32" i="206"/>
  <c r="B33" i="206"/>
  <c r="B34" i="206"/>
  <c r="B35" i="206"/>
  <c r="B36" i="206"/>
  <c r="B37" i="206"/>
  <c r="G1677" i="64"/>
  <c r="G1713" i="64"/>
  <c r="G2029" i="64"/>
  <c r="G2004" i="64" s="1"/>
  <c r="G2170" i="64"/>
  <c r="G2206" i="64"/>
  <c r="G2274" i="64"/>
  <c r="G2374" i="64"/>
  <c r="G2340" i="64"/>
  <c r="G2306" i="64"/>
  <c r="E1930" i="64"/>
  <c r="E1892" i="64"/>
  <c r="B1892" i="64" s="1"/>
  <c r="E1793" i="64"/>
  <c r="B1793" i="64" s="1"/>
  <c r="E1749" i="64"/>
  <c r="B1749" i="64" s="1"/>
  <c r="B56" i="206"/>
  <c r="G281" i="64"/>
  <c r="G283" i="64"/>
  <c r="G282" i="64"/>
  <c r="G286" i="64"/>
  <c r="S284" i="64"/>
  <c r="S267" i="64"/>
  <c r="R248" i="64"/>
  <c r="CO8" i="64"/>
  <c r="CO7" i="64"/>
  <c r="CO3" i="64"/>
  <c r="CP2" i="64"/>
  <c r="CP7" i="64" s="1"/>
  <c r="CN2" i="64"/>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3" i="861"/>
  <c r="G33" i="861"/>
  <c r="Q32" i="861"/>
  <c r="G32" i="861"/>
  <c r="Q31"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36" s="1"/>
  <c r="AC17" i="1236" s="1"/>
  <c r="K2" i="861"/>
  <c r="K1" i="1236"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AC16" i="1236" l="1"/>
  <c r="AC36" i="861" s="1"/>
  <c r="AC8" i="1236"/>
  <c r="I1" i="1236"/>
  <c r="J1" i="1236"/>
  <c r="I2" i="1236"/>
  <c r="J2" i="1236"/>
  <c r="L2" i="1236"/>
  <c r="S17" i="1236"/>
  <c r="S16" i="1236"/>
  <c r="S36" i="861" s="1"/>
  <c r="S20" i="1236"/>
  <c r="S61" i="1236"/>
  <c r="T20" i="1236"/>
  <c r="T61" i="1236"/>
  <c r="T17" i="1236"/>
  <c r="T16" i="1236"/>
  <c r="T36" i="861" s="1"/>
  <c r="U17" i="1236"/>
  <c r="U16" i="1236"/>
  <c r="U36" i="861" s="1"/>
  <c r="U61" i="1236"/>
  <c r="U20" i="1236"/>
  <c r="V16" i="1236"/>
  <c r="V36" i="861" s="1"/>
  <c r="V17" i="1236"/>
  <c r="V61" i="1236"/>
  <c r="V20" i="1236"/>
  <c r="W20" i="1236"/>
  <c r="W17" i="1236"/>
  <c r="W61" i="1236"/>
  <c r="W16" i="1236"/>
  <c r="W36" i="861" s="1"/>
  <c r="X61" i="1236"/>
  <c r="X17" i="1236"/>
  <c r="X20" i="1236"/>
  <c r="X16" i="1236"/>
  <c r="X36" i="861" s="1"/>
  <c r="Y20" i="1236"/>
  <c r="Y16" i="1236"/>
  <c r="Y36" i="861" s="1"/>
  <c r="Y17" i="1236"/>
  <c r="Y61" i="1236"/>
  <c r="Z20" i="1236"/>
  <c r="Z16" i="1236"/>
  <c r="Z36" i="861" s="1"/>
  <c r="Z17" i="1236"/>
  <c r="Z61" i="1236"/>
  <c r="AA17" i="1236"/>
  <c r="AA16" i="1236"/>
  <c r="AA36" i="861" s="1"/>
  <c r="AA20" i="1236"/>
  <c r="AA61" i="1236"/>
  <c r="AB17" i="1236"/>
  <c r="AB16" i="1236"/>
  <c r="AB36" i="861" s="1"/>
  <c r="AB20" i="1236"/>
  <c r="AB61" i="1236"/>
  <c r="AC61" i="1236"/>
  <c r="AC20" i="1236"/>
  <c r="DB1" i="1236"/>
  <c r="DB4" i="1236"/>
  <c r="DD2" i="1236"/>
  <c r="DC7" i="1236"/>
  <c r="DC8" i="1236"/>
  <c r="DC3" i="1236"/>
  <c r="CZ66" i="1236"/>
  <c r="CZ64" i="1236"/>
  <c r="DA60" i="1236" s="1"/>
  <c r="AD16" i="1236"/>
  <c r="AD36" i="861" s="1"/>
  <c r="AD4" i="1236"/>
  <c r="AD17" i="1236"/>
  <c r="AD20" i="1236"/>
  <c r="AD61" i="1236"/>
  <c r="AF2" i="1236"/>
  <c r="AE3" i="1236"/>
  <c r="AE1" i="1236"/>
  <c r="AE7" i="1236"/>
  <c r="CN400" i="64"/>
  <c r="CN1299" i="64"/>
  <c r="CR1299" i="64"/>
  <c r="CR1297" i="64"/>
  <c r="CS1293" i="64" s="1"/>
  <c r="CQ1138" i="64"/>
  <c r="CR1134" i="64" s="1"/>
  <c r="CQ1140" i="64"/>
  <c r="W2085" i="64"/>
  <c r="CN2062" i="64"/>
  <c r="CN2058" i="64"/>
  <c r="CN2061" i="64"/>
  <c r="CU2083" i="64"/>
  <c r="CU2085" i="64" s="1"/>
  <c r="CA2105" i="64"/>
  <c r="CB2105" i="64" s="1"/>
  <c r="CC2105" i="64" s="1"/>
  <c r="CD2105" i="64" s="1"/>
  <c r="CE2105" i="64" s="1"/>
  <c r="CF2105" i="64" s="1"/>
  <c r="CG2105" i="64" s="1"/>
  <c r="CH2105" i="64" s="1"/>
  <c r="CI2105" i="64" s="1"/>
  <c r="CJ2105" i="64" s="1"/>
  <c r="CK2105" i="64" s="1"/>
  <c r="CL2105" i="64" s="1"/>
  <c r="Y2083" i="64"/>
  <c r="Y2085" i="64" s="1"/>
  <c r="CN8" i="64"/>
  <c r="CM86" i="861"/>
  <c r="CN53" i="861"/>
  <c r="CN54"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98"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3" i="861"/>
  <c r="R69" i="861"/>
  <c r="R61" i="861"/>
  <c r="S50" i="861"/>
  <c r="K1" i="864"/>
  <c r="K1" i="863"/>
  <c r="L1" i="863" s="1"/>
  <c r="M1" i="863" s="1"/>
  <c r="N1" i="863" s="1"/>
  <c r="O1" i="863" s="1"/>
  <c r="P1" i="863" s="1"/>
  <c r="K2" i="864"/>
  <c r="K2" i="863"/>
  <c r="CP9" i="861"/>
  <c r="L2" i="861"/>
  <c r="L3" i="861"/>
  <c r="CQ3" i="861"/>
  <c r="AD7" i="861"/>
  <c r="AL7" i="861"/>
  <c r="AU6" i="861"/>
  <c r="S25" i="861"/>
  <c r="S8" i="861"/>
  <c r="CN3" i="863"/>
  <c r="CN4" i="863" s="1"/>
  <c r="CN39" i="863"/>
  <c r="CN38" i="863"/>
  <c r="CN41" i="863"/>
  <c r="CN8" i="863"/>
  <c r="CP41" i="863"/>
  <c r="CP8" i="863"/>
  <c r="CO42" i="863"/>
  <c r="CO21" i="863" s="1"/>
  <c r="CO31"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S18" i="1236" l="1"/>
  <c r="L1" i="1236"/>
  <c r="M2" i="1236"/>
  <c r="V18" i="1236"/>
  <c r="V62" i="1236" s="1"/>
  <c r="V99" i="861" s="1"/>
  <c r="Y18" i="1236"/>
  <c r="Y62" i="1236" s="1"/>
  <c r="Y99" i="861" s="1"/>
  <c r="J66" i="1236"/>
  <c r="J43" i="861" s="1"/>
  <c r="AC18" i="1236"/>
  <c r="AC62" i="1236" s="1"/>
  <c r="AC99" i="861" s="1"/>
  <c r="AA18" i="1236"/>
  <c r="AA62" i="1236" s="1"/>
  <c r="AA99" i="861" s="1"/>
  <c r="U18" i="1236"/>
  <c r="U62" i="1236" s="1"/>
  <c r="U99" i="861" s="1"/>
  <c r="T18" i="1236"/>
  <c r="X18" i="1236"/>
  <c r="X62" i="1236" s="1"/>
  <c r="X99" i="861" s="1"/>
  <c r="AD8" i="1236"/>
  <c r="AB18" i="1236"/>
  <c r="Z18" i="1236"/>
  <c r="Z62" i="1236" s="1"/>
  <c r="Z99" i="861" s="1"/>
  <c r="W18" i="1236"/>
  <c r="AD18" i="1236"/>
  <c r="DA66" i="1236"/>
  <c r="DA64" i="1236"/>
  <c r="DB60" i="1236" s="1"/>
  <c r="DC4" i="1236"/>
  <c r="DC1" i="1236"/>
  <c r="DD7" i="1236"/>
  <c r="DE2" i="1236"/>
  <c r="DD3" i="1236"/>
  <c r="DD8" i="1236"/>
  <c r="AE4" i="1236"/>
  <c r="AE16" i="1236"/>
  <c r="AE36" i="861" s="1"/>
  <c r="AE17" i="1236"/>
  <c r="AE20" i="1236"/>
  <c r="AE61" i="1236"/>
  <c r="AG2" i="1236"/>
  <c r="AF3" i="1236"/>
  <c r="AF7" i="1236"/>
  <c r="AF1" i="1236"/>
  <c r="CS1299" i="64"/>
  <c r="CS1297" i="64"/>
  <c r="CT1293" i="64" s="1"/>
  <c r="CR1138" i="64"/>
  <c r="CS1134" i="64" s="1"/>
  <c r="CR1140" i="64"/>
  <c r="Z2083" i="64"/>
  <c r="Z2085" i="64" s="1"/>
  <c r="CV2083" i="64"/>
  <c r="R75" i="861"/>
  <c r="CN55" i="861"/>
  <c r="CN86" i="861"/>
  <c r="K299" i="64"/>
  <c r="K331" i="64"/>
  <c r="CN4" i="64"/>
  <c r="CP4" i="64"/>
  <c r="J2" i="64"/>
  <c r="S5" i="861"/>
  <c r="CQ41" i="863"/>
  <c r="CQ40" i="863"/>
  <c r="I1" i="64"/>
  <c r="J1" i="64"/>
  <c r="R2719" i="64"/>
  <c r="R2796" i="64"/>
  <c r="R2770" i="64"/>
  <c r="R2822" i="64"/>
  <c r="R2745" i="64"/>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98"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8"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1"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420" i="64" l="1" a="1"/>
  <c r="S420" i="64" s="1"/>
  <c r="S480" i="64" a="1"/>
  <c r="S480" i="64" s="1"/>
  <c r="X23" i="1236"/>
  <c r="M1" i="1236"/>
  <c r="N2" i="1236"/>
  <c r="W23" i="1236"/>
  <c r="AE8" i="1236"/>
  <c r="T62" i="1236"/>
  <c r="T99" i="861" s="1"/>
  <c r="T23" i="1236"/>
  <c r="Z23" i="1236"/>
  <c r="S23" i="1236"/>
  <c r="AC23" i="1236"/>
  <c r="S62" i="1236"/>
  <c r="S99" i="861" s="1"/>
  <c r="U23" i="1236"/>
  <c r="AB23" i="1236"/>
  <c r="AB62" i="1236"/>
  <c r="AB99" i="861" s="1"/>
  <c r="W62" i="1236"/>
  <c r="W99" i="861" s="1"/>
  <c r="Y23" i="1236"/>
  <c r="AD23" i="1236"/>
  <c r="V23" i="1236"/>
  <c r="AA23" i="1236"/>
  <c r="AD62" i="1236"/>
  <c r="AD99" i="861" s="1"/>
  <c r="AF4" i="1236"/>
  <c r="AF16" i="1236"/>
  <c r="AF36" i="861" s="1"/>
  <c r="AF17" i="1236"/>
  <c r="AF20" i="1236"/>
  <c r="AF61" i="1236"/>
  <c r="AH2" i="1236"/>
  <c r="AG3" i="1236"/>
  <c r="AG7" i="1236"/>
  <c r="AG1" i="1236"/>
  <c r="AE18" i="1236"/>
  <c r="DB66" i="1236"/>
  <c r="DB64" i="1236"/>
  <c r="DC60" i="1236" s="1"/>
  <c r="DD4" i="1236"/>
  <c r="DE7" i="1236"/>
  <c r="DF2" i="1236"/>
  <c r="DE3" i="1236"/>
  <c r="DE8" i="1236"/>
  <c r="DD1" i="1236"/>
  <c r="J400" i="64"/>
  <c r="J1299" i="64"/>
  <c r="CT1299" i="64"/>
  <c r="CT1297" i="64"/>
  <c r="CU1293" i="64" s="1"/>
  <c r="S1294" i="64" a="1"/>
  <c r="S1294" i="64" s="1"/>
  <c r="S395" i="64" a="1"/>
  <c r="S395" i="64" s="1"/>
  <c r="S1067" i="64" a="1"/>
  <c r="S1067" i="64" s="1"/>
  <c r="S1135" i="64" a="1"/>
  <c r="S1135" i="64" s="1"/>
  <c r="CS1140" i="64"/>
  <c r="CS1138" i="64"/>
  <c r="CT1134" i="64" s="1"/>
  <c r="J1072" i="64"/>
  <c r="J1140" i="64"/>
  <c r="S2246" i="64" a="1"/>
  <c r="S2246" i="64" s="1"/>
  <c r="S2253" i="64" s="1"/>
  <c r="J2250" i="64"/>
  <c r="S2053" i="64" a="1"/>
  <c r="S2053" i="64" s="1"/>
  <c r="J2061" i="64"/>
  <c r="J2062" i="64"/>
  <c r="J2058" i="64"/>
  <c r="CW2083" i="64"/>
  <c r="CW2085" i="64" s="1"/>
  <c r="CV2085" i="64"/>
  <c r="AA2083" i="64"/>
  <c r="AA2085" i="64" s="1"/>
  <c r="S1893" i="64" a="1"/>
  <c r="S1893" i="64" s="1"/>
  <c r="S1025" i="64" a="1"/>
  <c r="S1025" i="64" s="1"/>
  <c r="S1195" i="64" a="1"/>
  <c r="S1195" i="64" s="1"/>
  <c r="S1895" i="64" a="1"/>
  <c r="S1895" i="64" s="1"/>
  <c r="S1191" i="64" a="1"/>
  <c r="S1191" i="64" s="1"/>
  <c r="S1192" i="64" a="1"/>
  <c r="S1192" i="64" s="1"/>
  <c r="S661" i="64" a="1"/>
  <c r="S661" i="64" s="1"/>
  <c r="S650" i="64" a="1"/>
  <c r="S650" i="64" s="1"/>
  <c r="S653" i="64" a="1"/>
  <c r="S653" i="64" s="1"/>
  <c r="S667" i="64" a="1"/>
  <c r="S667" i="64" s="1"/>
  <c r="S111" i="64" a="1"/>
  <c r="S111" i="64" s="1"/>
  <c r="S1373" i="64" a="1"/>
  <c r="S137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265" i="64" a="1"/>
  <c r="S1265" i="64" s="1"/>
  <c r="S982" i="64" a="1"/>
  <c r="S982" i="64" s="1"/>
  <c r="S981" i="64" a="1"/>
  <c r="S981" i="64" s="1"/>
  <c r="S984" i="64" a="1"/>
  <c r="S984" i="64" s="1"/>
  <c r="S980" i="64" a="1"/>
  <c r="S980" i="64" s="1"/>
  <c r="S983" i="64" a="1"/>
  <c r="S983" i="64" s="1"/>
  <c r="S965" i="64" a="1"/>
  <c r="S965" i="64" s="1"/>
  <c r="S966" i="64" a="1"/>
  <c r="S966" i="64" s="1"/>
  <c r="S967" i="64" a="1"/>
  <c r="S967" i="64" s="1"/>
  <c r="S968" i="64" a="1"/>
  <c r="S968" i="64" s="1"/>
  <c r="S969" i="64" a="1"/>
  <c r="S969" i="64" s="1"/>
  <c r="S953" i="64" a="1"/>
  <c r="S953" i="64" s="1"/>
  <c r="S949" i="64" a="1"/>
  <c r="S949" i="64" s="1"/>
  <c r="S952" i="64" a="1"/>
  <c r="S952" i="64" s="1"/>
  <c r="S950" i="64" a="1"/>
  <c r="S950" i="64" s="1"/>
  <c r="S951" i="64" a="1"/>
  <c r="S951" i="64" s="1"/>
  <c r="S209" i="64" a="1"/>
  <c r="S209" i="64" s="1"/>
  <c r="S208" i="64" a="1"/>
  <c r="S208" i="64" s="1"/>
  <c r="S1240" i="64" a="1"/>
  <c r="S1240" i="64" s="1"/>
  <c r="S331" i="64" a="1"/>
  <c r="S331" i="64" s="1"/>
  <c r="S925" i="64" a="1"/>
  <c r="S925" i="64" s="1"/>
  <c r="S299" i="64" a="1"/>
  <c r="S299" i="64" s="1"/>
  <c r="S312" i="64" a="1"/>
  <c r="S312" i="64" s="1"/>
  <c r="S887" i="64" a="1"/>
  <c r="S887" i="64" s="1"/>
  <c r="S891" i="64" a="1"/>
  <c r="S891" i="64" s="1"/>
  <c r="S883" i="64" a="1"/>
  <c r="S883"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1"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98" i="861" s="1"/>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388" i="64" a="1"/>
  <c r="S924" i="64" a="1"/>
  <c r="T420" i="64" l="1" a="1"/>
  <c r="T420" i="64" s="1"/>
  <c r="T480" i="64" a="1"/>
  <c r="T480" i="64" s="1"/>
  <c r="AD24" i="1236"/>
  <c r="U24" i="1236"/>
  <c r="AC24" i="1236"/>
  <c r="N1" i="1236"/>
  <c r="O2" i="1236"/>
  <c r="AF8" i="1236"/>
  <c r="T24" i="1236"/>
  <c r="T50" i="1236" s="1"/>
  <c r="T17" i="861" s="1"/>
  <c r="S50" i="1236"/>
  <c r="S17" i="861" s="1"/>
  <c r="S48" i="1236"/>
  <c r="AE24" i="1236"/>
  <c r="W24" i="1236"/>
  <c r="V24" i="1236"/>
  <c r="X24" i="1236"/>
  <c r="AB63" i="1236"/>
  <c r="AB100" i="861" s="1"/>
  <c r="AD63" i="1236"/>
  <c r="AD100" i="861" s="1"/>
  <c r="AC63" i="1236"/>
  <c r="AC100" i="861" s="1"/>
  <c r="S66" i="1236"/>
  <c r="S43" i="861" s="1"/>
  <c r="S63" i="1236"/>
  <c r="S100" i="861" s="1"/>
  <c r="T63" i="1236"/>
  <c r="T100" i="861" s="1"/>
  <c r="U63" i="1236"/>
  <c r="U100" i="861" s="1"/>
  <c r="W63" i="1236"/>
  <c r="W100" i="861" s="1"/>
  <c r="AA63" i="1236"/>
  <c r="AA100" i="861" s="1"/>
  <c r="Y24" i="1236"/>
  <c r="AB24" i="1236"/>
  <c r="Z63" i="1236"/>
  <c r="Z100" i="861" s="1"/>
  <c r="AA24" i="1236"/>
  <c r="V63" i="1236"/>
  <c r="V100" i="861" s="1"/>
  <c r="Y63" i="1236"/>
  <c r="Y100" i="861" s="1"/>
  <c r="AE23" i="1236"/>
  <c r="Z24" i="1236"/>
  <c r="X63" i="1236"/>
  <c r="X100" i="861" s="1"/>
  <c r="DE4" i="1236"/>
  <c r="DG2" i="1236"/>
  <c r="DF3" i="1236"/>
  <c r="DF8" i="1236"/>
  <c r="DF7" i="1236"/>
  <c r="AE62" i="1236"/>
  <c r="AE99" i="861" s="1"/>
  <c r="DE1" i="1236"/>
  <c r="AG4" i="1236"/>
  <c r="AG20" i="1236"/>
  <c r="AG16" i="1236"/>
  <c r="AG36" i="861" s="1"/>
  <c r="AG17" i="1236"/>
  <c r="AG61" i="1236"/>
  <c r="AI2" i="1236"/>
  <c r="AH7" i="1236"/>
  <c r="AH1" i="1236"/>
  <c r="AH3" i="1236"/>
  <c r="AF18" i="1236"/>
  <c r="DC66" i="1236"/>
  <c r="DC64" i="1236"/>
  <c r="DD60" i="1236" s="1"/>
  <c r="CU1299" i="64"/>
  <c r="CU1297" i="64"/>
  <c r="CV1293" i="64" s="1"/>
  <c r="T1294" i="64" a="1"/>
  <c r="T1294" i="64" s="1"/>
  <c r="T395" i="64" a="1"/>
  <c r="T395" i="64" s="1"/>
  <c r="T1135" i="64" a="1"/>
  <c r="T1135" i="64" s="1"/>
  <c r="CT1140" i="64"/>
  <c r="CT1138" i="64"/>
  <c r="CU1134" i="64" s="1"/>
  <c r="T1067" i="64" a="1"/>
  <c r="T1067" i="64" s="1"/>
  <c r="S2250" i="64"/>
  <c r="S2247" i="64"/>
  <c r="S2254" i="64" s="1"/>
  <c r="T2246" i="64" a="1"/>
  <c r="T2246" i="64" s="1"/>
  <c r="T2253" i="64" s="1"/>
  <c r="T2053" i="64" a="1"/>
  <c r="T2053" i="64" s="1"/>
  <c r="AB2083" i="64"/>
  <c r="AB2085" i="64" s="1"/>
  <c r="CX2083" i="64"/>
  <c r="T1893" i="64" a="1"/>
  <c r="T1893" i="64" s="1"/>
  <c r="T1025" i="64" a="1"/>
  <c r="T1025" i="64" s="1"/>
  <c r="R80" i="861"/>
  <c r="R79" i="861" s="1"/>
  <c r="T1195" i="64" a="1"/>
  <c r="T1195" i="64" s="1"/>
  <c r="T1895" i="64" a="1"/>
  <c r="T1895" i="64" s="1"/>
  <c r="S1193" i="64"/>
  <c r="T1191" i="64" a="1"/>
  <c r="T1191" i="64" s="1"/>
  <c r="T1192" i="64" a="1"/>
  <c r="T1192" i="64" s="1"/>
  <c r="T661" i="64" a="1"/>
  <c r="T661" i="64" s="1"/>
  <c r="T650" i="64" a="1"/>
  <c r="T650" i="64" s="1"/>
  <c r="T653" i="64" a="1"/>
  <c r="T653" i="64" s="1"/>
  <c r="T667" i="64" a="1"/>
  <c r="T667" i="64" s="1"/>
  <c r="S141" i="64"/>
  <c r="S126" i="64"/>
  <c r="S1388" i="64"/>
  <c r="T111" i="64" a="1"/>
  <c r="T111" i="64" s="1"/>
  <c r="T1373" i="64" a="1"/>
  <c r="T137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265" i="64" a="1"/>
  <c r="T1265" i="64" s="1"/>
  <c r="T982" i="64" a="1"/>
  <c r="T982" i="64" s="1"/>
  <c r="T981" i="64" a="1"/>
  <c r="T981" i="64" s="1"/>
  <c r="T984" i="64" a="1"/>
  <c r="T984" i="64" s="1"/>
  <c r="T980" i="64" a="1"/>
  <c r="T980" i="64" s="1"/>
  <c r="T983" i="64" a="1"/>
  <c r="T983" i="64" s="1"/>
  <c r="T969" i="64" a="1"/>
  <c r="T969" i="64" s="1"/>
  <c r="T965" i="64" a="1"/>
  <c r="T965" i="64" s="1"/>
  <c r="T949" i="64" a="1"/>
  <c r="T949" i="64" s="1"/>
  <c r="T966" i="64" a="1"/>
  <c r="T966" i="64" s="1"/>
  <c r="T950" i="64" a="1"/>
  <c r="T950" i="64" s="1"/>
  <c r="T951" i="64" a="1"/>
  <c r="T951" i="64" s="1"/>
  <c r="T952" i="64" a="1"/>
  <c r="T952" i="64" s="1"/>
  <c r="T953" i="64" a="1"/>
  <c r="T953" i="64" s="1"/>
  <c r="T967" i="64" a="1"/>
  <c r="T967" i="64" s="1"/>
  <c r="T968" i="64" a="1"/>
  <c r="T968" i="64" s="1"/>
  <c r="R190" i="64" a="1"/>
  <c r="R190" i="64" s="1"/>
  <c r="R207" i="64" a="1"/>
  <c r="R207" i="64" s="1"/>
  <c r="S207" i="64" s="1"/>
  <c r="S210" i="64" s="1"/>
  <c r="S212" i="64" s="1"/>
  <c r="R208" i="64" a="1"/>
  <c r="R208" i="64" s="1"/>
  <c r="T208" i="64" a="1"/>
  <c r="T208" i="64" s="1"/>
  <c r="T209" i="64" a="1"/>
  <c r="T209" i="64" s="1"/>
  <c r="T331" i="64" a="1"/>
  <c r="T331" i="64" s="1"/>
  <c r="T1240" i="64" a="1"/>
  <c r="T1240" i="64" s="1"/>
  <c r="S924" i="64"/>
  <c r="S926" i="64" s="1"/>
  <c r="L299" i="64"/>
  <c r="L331" i="64"/>
  <c r="T925" i="64" a="1"/>
  <c r="T925" i="64" s="1"/>
  <c r="T299" i="64" a="1"/>
  <c r="T299" i="64" s="1"/>
  <c r="T312" i="64" a="1"/>
  <c r="T312" i="64" s="1"/>
  <c r="T887" i="64" a="1"/>
  <c r="T887" i="64" s="1"/>
  <c r="T891" i="64" a="1"/>
  <c r="T891" i="64" s="1"/>
  <c r="T883" i="64" a="1"/>
  <c r="T883" i="64" s="1"/>
  <c r="CR4" i="64"/>
  <c r="R4" i="64"/>
  <c r="U5" i="861"/>
  <c r="CS38" i="863"/>
  <c r="CS40" i="863"/>
  <c r="S98" i="861"/>
  <c r="T8" i="64"/>
  <c r="S8" i="64"/>
  <c r="R2848" i="64"/>
  <c r="N2" i="64"/>
  <c r="V4" i="861"/>
  <c r="V5" i="861" s="1"/>
  <c r="V8" i="861"/>
  <c r="V1" i="861"/>
  <c r="CS39" i="863"/>
  <c r="CR43" i="863"/>
  <c r="CS262" i="64"/>
  <c r="CR42" i="863"/>
  <c r="CR21" i="863" s="1"/>
  <c r="CR31"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CR98" i="861" s="1"/>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1" i="861"/>
  <c r="BS7" i="861"/>
  <c r="CE6" i="861"/>
  <c r="BR7" i="861"/>
  <c r="CS4" i="861"/>
  <c r="CS5" i="861" s="1"/>
  <c r="CT3" i="861"/>
  <c r="CS9" i="861"/>
  <c r="CS8" i="861"/>
  <c r="T4" i="863"/>
  <c r="O3" i="861"/>
  <c r="T43" i="863"/>
  <c r="T42" i="863"/>
  <c r="T21" i="863" s="1"/>
  <c r="T31" i="861" s="1"/>
  <c r="BR8" i="864"/>
  <c r="CD7" i="864"/>
  <c r="CD8" i="864" s="1"/>
  <c r="CC7" i="864"/>
  <c r="BQ8" i="864"/>
  <c r="T24" i="864"/>
  <c r="T98" i="861" s="1"/>
  <c r="BU8" i="864"/>
  <c r="CG7" i="861"/>
  <c r="N2" i="864"/>
  <c r="M1" i="864"/>
  <c r="CF7" i="864"/>
  <c r="BT8" i="864"/>
  <c r="BS8" i="864"/>
  <c r="U22" i="864"/>
  <c r="U21" i="864"/>
  <c r="U20" i="864"/>
  <c r="U3" i="864"/>
  <c r="U4" i="864" s="1"/>
  <c r="U1" i="864"/>
  <c r="V2" i="864"/>
  <c r="V23" i="864" s="1"/>
  <c r="M43" i="863"/>
  <c r="N2" i="863"/>
  <c r="CR1" i="864"/>
  <c r="CP281" i="64"/>
  <c r="T924" i="64" a="1"/>
  <c r="T1388" i="64" a="1"/>
  <c r="U420" i="64" l="1" a="1"/>
  <c r="U420" i="64" s="1"/>
  <c r="U480" i="64" a="1"/>
  <c r="U480" i="64" s="1"/>
  <c r="S64" i="1236"/>
  <c r="S72" i="861" s="1"/>
  <c r="AF23" i="1236"/>
  <c r="AG24" i="1236" s="1"/>
  <c r="AB25" i="1236"/>
  <c r="AD25" i="1236"/>
  <c r="Y25" i="1236"/>
  <c r="T48" i="1236"/>
  <c r="V25" i="1236"/>
  <c r="AA25" i="1236"/>
  <c r="W25" i="1236"/>
  <c r="AF25" i="1236"/>
  <c r="AF24" i="1236"/>
  <c r="AC25" i="1236"/>
  <c r="AE25" i="1236"/>
  <c r="Z25" i="1236"/>
  <c r="U25" i="1236"/>
  <c r="U48" i="1236" s="1"/>
  <c r="P2" i="1236"/>
  <c r="DE17" i="1236" s="1"/>
  <c r="O1" i="1236"/>
  <c r="X25" i="1236"/>
  <c r="AG18" i="1236"/>
  <c r="DF4" i="1236"/>
  <c r="AH4" i="1236"/>
  <c r="AH17" i="1236"/>
  <c r="AH16" i="1236"/>
  <c r="AH36" i="861" s="1"/>
  <c r="AH20" i="1236"/>
  <c r="AH61" i="1236"/>
  <c r="DH2" i="1236"/>
  <c r="DG3" i="1236"/>
  <c r="DG8" i="1236"/>
  <c r="DG7" i="1236"/>
  <c r="AJ2" i="1236"/>
  <c r="AI3" i="1236"/>
  <c r="AI7" i="1236"/>
  <c r="AI1" i="1236"/>
  <c r="DD66" i="1236"/>
  <c r="DD64" i="1236"/>
  <c r="DE60" i="1236" s="1"/>
  <c r="AG8" i="1236"/>
  <c r="AE63" i="1236"/>
  <c r="AE100" i="861" s="1"/>
  <c r="DF1" i="1236"/>
  <c r="AF62" i="1236"/>
  <c r="AF99" i="861" s="1"/>
  <c r="CV1299" i="64"/>
  <c r="CV1297" i="64"/>
  <c r="CW1293" i="64" s="1"/>
  <c r="U1294" i="64" a="1"/>
  <c r="U1294" i="64" s="1"/>
  <c r="U395" i="64" a="1"/>
  <c r="U395" i="64" s="1"/>
  <c r="CU1138" i="64"/>
  <c r="CV1134" i="64" s="1"/>
  <c r="CU1140" i="64"/>
  <c r="U1067" i="64" a="1"/>
  <c r="U1067" i="64" s="1"/>
  <c r="U1135" i="64" a="1"/>
  <c r="U1135" i="64" s="1"/>
  <c r="S2248" i="64"/>
  <c r="T2245" i="64" s="1"/>
  <c r="T2250" i="64" s="1"/>
  <c r="U2246" i="64" a="1"/>
  <c r="U2246" i="64" s="1"/>
  <c r="U2253" i="64" s="1"/>
  <c r="T2247" i="64"/>
  <c r="T2254" i="64" s="1"/>
  <c r="U2053" i="64" a="1"/>
  <c r="U2053" i="64" s="1"/>
  <c r="CY2083" i="64"/>
  <c r="CX2085" i="64"/>
  <c r="AC2083" i="64"/>
  <c r="AC2085" i="64" s="1"/>
  <c r="U1893" i="64" a="1"/>
  <c r="U1893" i="64" s="1"/>
  <c r="U1025" i="64" a="1"/>
  <c r="U1025" i="64" s="1"/>
  <c r="U1195" i="64" a="1"/>
  <c r="U1195" i="64" s="1"/>
  <c r="U1895" i="64" a="1"/>
  <c r="U1895" i="64" s="1"/>
  <c r="T1193" i="64"/>
  <c r="U1191" i="64" a="1"/>
  <c r="U1191" i="64" s="1"/>
  <c r="U1192" i="64" a="1"/>
  <c r="U1192" i="64" s="1"/>
  <c r="U661" i="64" a="1"/>
  <c r="U661" i="64" s="1"/>
  <c r="U650" i="64" a="1"/>
  <c r="U650" i="64" s="1"/>
  <c r="U653" i="64" a="1"/>
  <c r="U653" i="64" s="1"/>
  <c r="U667" i="64" a="1"/>
  <c r="U667" i="64" s="1"/>
  <c r="T141" i="64"/>
  <c r="T1388" i="64"/>
  <c r="T1390" i="64" s="1"/>
  <c r="U111" i="64" a="1"/>
  <c r="U111" i="64" s="1"/>
  <c r="U1373" i="64" a="1"/>
  <c r="U1373" i="64" s="1"/>
  <c r="T126" i="64"/>
  <c r="S139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265" i="64" a="1"/>
  <c r="U1265" i="64" s="1"/>
  <c r="U981" i="64" a="1"/>
  <c r="U981" i="64" s="1"/>
  <c r="U984" i="64" a="1"/>
  <c r="U984" i="64" s="1"/>
  <c r="U980" i="64" a="1"/>
  <c r="U980" i="64" s="1"/>
  <c r="U983" i="64" a="1"/>
  <c r="U983" i="64" s="1"/>
  <c r="U982" i="64" a="1"/>
  <c r="U982" i="64" s="1"/>
  <c r="U969" i="64" a="1"/>
  <c r="U969" i="64" s="1"/>
  <c r="U965" i="64" a="1"/>
  <c r="U965" i="64" s="1"/>
  <c r="U949" i="64" a="1"/>
  <c r="U949" i="64" s="1"/>
  <c r="U966" i="64" a="1"/>
  <c r="U966" i="64" s="1"/>
  <c r="U950" i="64" a="1"/>
  <c r="U950" i="64" s="1"/>
  <c r="U951" i="64" a="1"/>
  <c r="U951" i="64" s="1"/>
  <c r="U952" i="64" a="1"/>
  <c r="U952" i="64" s="1"/>
  <c r="U953" i="64" a="1"/>
  <c r="U953" i="64" s="1"/>
  <c r="U967" i="64" a="1"/>
  <c r="U967" i="64" s="1"/>
  <c r="U968" i="64" a="1"/>
  <c r="U968" i="64" s="1"/>
  <c r="T207" i="64"/>
  <c r="T210" i="64" s="1"/>
  <c r="T212" i="64" s="1"/>
  <c r="U208" i="64" a="1"/>
  <c r="U208" i="64" s="1"/>
  <c r="U209" i="64" a="1"/>
  <c r="U209" i="64" s="1"/>
  <c r="T924" i="64"/>
  <c r="T926" i="64" s="1"/>
  <c r="U331" i="64" a="1"/>
  <c r="U331" i="64" s="1"/>
  <c r="U1240" i="64" a="1"/>
  <c r="U1240" i="64" s="1"/>
  <c r="M299" i="64"/>
  <c r="M331" i="64"/>
  <c r="U312" i="64" a="1"/>
  <c r="U312" i="64" s="1"/>
  <c r="U925" i="64" a="1"/>
  <c r="U925" i="64" s="1"/>
  <c r="U891" i="64" a="1"/>
  <c r="U891" i="64" s="1"/>
  <c r="U299" i="64" a="1"/>
  <c r="U299" i="64" s="1"/>
  <c r="U887" i="64" a="1"/>
  <c r="U887" i="64" s="1"/>
  <c r="N1" i="64"/>
  <c r="U4" i="64"/>
  <c r="U883" i="64" a="1"/>
  <c r="U883" i="64" s="1"/>
  <c r="CS4" i="64"/>
  <c r="CT38" i="863"/>
  <c r="CT40" i="863"/>
  <c r="V259" i="64"/>
  <c r="V7" i="64"/>
  <c r="O2" i="64"/>
  <c r="CS42" i="863"/>
  <c r="CS21" i="863" s="1"/>
  <c r="CS31"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98" i="861" s="1"/>
  <c r="U4" i="863"/>
  <c r="P2" i="861"/>
  <c r="P1" i="861" s="1"/>
  <c r="O1" i="861"/>
  <c r="CS2" i="861"/>
  <c r="CS1" i="861" s="1"/>
  <c r="U24" i="864"/>
  <c r="U98" i="861" s="1"/>
  <c r="CE7" i="861"/>
  <c r="CD7" i="861"/>
  <c r="U42" i="863"/>
  <c r="U21" i="863" s="1"/>
  <c r="U31"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347" i="64"/>
  <c r="G2353" i="64"/>
  <c r="G2310" i="64"/>
  <c r="G2313" i="64"/>
  <c r="G2319" i="64"/>
  <c r="G1646" i="64"/>
  <c r="G1717" i="64"/>
  <c r="E1717" i="64"/>
  <c r="G1681" i="64"/>
  <c r="E1681" i="64"/>
  <c r="G1611" i="64"/>
  <c r="E1611" i="64"/>
  <c r="B1611" i="64" s="1"/>
  <c r="E2393" i="64"/>
  <c r="B2393" i="64" s="1"/>
  <c r="R2393" i="64"/>
  <c r="CN2393" i="64"/>
  <c r="E2394" i="64"/>
  <c r="E2352" i="64"/>
  <c r="E2353" i="64"/>
  <c r="E2354" i="64"/>
  <c r="E1655" i="64"/>
  <c r="E1656" i="64"/>
  <c r="E1657" i="64"/>
  <c r="E1658" i="64"/>
  <c r="E1646" i="64"/>
  <c r="U1388" i="64" a="1"/>
  <c r="U924" i="64" a="1"/>
  <c r="V420" i="64" l="1" a="1"/>
  <c r="V420" i="64" s="1"/>
  <c r="V480" i="64" a="1"/>
  <c r="V480" i="64" s="1"/>
  <c r="T60" i="1236"/>
  <c r="DF20" i="1236"/>
  <c r="CQ20" i="1236"/>
  <c r="CQ17" i="1236"/>
  <c r="CS20" i="1236"/>
  <c r="DB61" i="1236"/>
  <c r="DF16" i="1236"/>
  <c r="CQ61" i="1236"/>
  <c r="CW17" i="1236"/>
  <c r="DF17" i="1236"/>
  <c r="CY20" i="1236"/>
  <c r="CT16" i="1236"/>
  <c r="CZ20" i="1236"/>
  <c r="CQ16" i="1236"/>
  <c r="CX16" i="1236"/>
  <c r="DC20" i="1236"/>
  <c r="CZ17" i="1236"/>
  <c r="DB17" i="1236"/>
  <c r="DC16" i="1236"/>
  <c r="DC17" i="1236"/>
  <c r="CX61" i="1236"/>
  <c r="CU20" i="1236"/>
  <c r="CR17" i="1236"/>
  <c r="CW61" i="1236"/>
  <c r="DA16" i="1236"/>
  <c r="DA61" i="1236"/>
  <c r="CO61" i="1236"/>
  <c r="CW20" i="1236"/>
  <c r="CP61" i="1236"/>
  <c r="CS61" i="1236"/>
  <c r="CZ16" i="1236"/>
  <c r="CZ61" i="1236"/>
  <c r="CR20" i="1236"/>
  <c r="CS17" i="1236"/>
  <c r="CX20" i="1236"/>
  <c r="CO16" i="1236"/>
  <c r="CX17" i="1236"/>
  <c r="CP20" i="1236"/>
  <c r="DA20" i="1236"/>
  <c r="CV20" i="1236"/>
  <c r="U50" i="1236"/>
  <c r="U17" i="861" s="1"/>
  <c r="DD61" i="1236"/>
  <c r="CT61" i="1236"/>
  <c r="AA26" i="1236"/>
  <c r="X26" i="1236"/>
  <c r="AH25" i="1236"/>
  <c r="Y26" i="1236"/>
  <c r="CU61" i="1236"/>
  <c r="CV61" i="1236"/>
  <c r="W26" i="1236"/>
  <c r="DD20" i="1236"/>
  <c r="CV16" i="1236"/>
  <c r="CY61" i="1236"/>
  <c r="DC61" i="1236"/>
  <c r="CY16" i="1236"/>
  <c r="AG26" i="1236"/>
  <c r="AC26" i="1236"/>
  <c r="AF26" i="1236"/>
  <c r="CP17" i="1236"/>
  <c r="DF61" i="1236"/>
  <c r="DB16" i="1236"/>
  <c r="CY17" i="1236"/>
  <c r="DD17" i="1236"/>
  <c r="CP16" i="1236"/>
  <c r="CR16" i="1236"/>
  <c r="DB20" i="1236"/>
  <c r="AD26" i="1236"/>
  <c r="AB26" i="1236"/>
  <c r="AH8" i="1236"/>
  <c r="AG25" i="1236"/>
  <c r="CR61" i="1236"/>
  <c r="P1" i="1236"/>
  <c r="CO17" i="1236"/>
  <c r="DD16" i="1236"/>
  <c r="CT17" i="1236"/>
  <c r="CS16" i="1236"/>
  <c r="DE16" i="1236"/>
  <c r="DE18" i="1236" s="1"/>
  <c r="DE23" i="1236" s="1"/>
  <c r="DE48" i="1236" s="1"/>
  <c r="DA17" i="1236"/>
  <c r="CU16" i="1236"/>
  <c r="DE20" i="1236"/>
  <c r="CO20" i="1236"/>
  <c r="DE61" i="1236"/>
  <c r="CV17" i="1236"/>
  <c r="CT20" i="1236"/>
  <c r="CU17" i="1236"/>
  <c r="Z26" i="1236"/>
  <c r="AF63" i="1236"/>
  <c r="AF100" i="861" s="1"/>
  <c r="AG23" i="1236"/>
  <c r="V26" i="1236"/>
  <c r="V48" i="1236" s="1"/>
  <c r="AE26" i="1236"/>
  <c r="CW16" i="1236"/>
  <c r="AG62" i="1236"/>
  <c r="AG99" i="861" s="1"/>
  <c r="AH18" i="1236"/>
  <c r="DE64" i="1236"/>
  <c r="DF60" i="1236" s="1"/>
  <c r="DE66" i="1236"/>
  <c r="DG4" i="1236"/>
  <c r="DG16" i="1236"/>
  <c r="DG17" i="1236"/>
  <c r="DG20" i="1236"/>
  <c r="DG61" i="1236"/>
  <c r="DH3" i="1236"/>
  <c r="DI2" i="1236"/>
  <c r="DH8" i="1236"/>
  <c r="DH7" i="1236"/>
  <c r="AI4" i="1236"/>
  <c r="AI17" i="1236"/>
  <c r="AI16" i="1236"/>
  <c r="AI36" i="861" s="1"/>
  <c r="AI20" i="1236"/>
  <c r="AI61" i="1236"/>
  <c r="AK2" i="1236"/>
  <c r="AJ3" i="1236"/>
  <c r="AJ7" i="1236"/>
  <c r="AJ1" i="1236"/>
  <c r="DG1" i="1236"/>
  <c r="CW1297" i="64"/>
  <c r="CX1293" i="64" s="1"/>
  <c r="CW1299" i="64"/>
  <c r="V1294" i="64" a="1"/>
  <c r="V1294" i="64" s="1"/>
  <c r="V395" i="64" a="1"/>
  <c r="V395" i="64" s="1"/>
  <c r="V1135" i="64" a="1"/>
  <c r="V1135" i="64" s="1"/>
  <c r="CV1138" i="64"/>
  <c r="CW1134" i="64" s="1"/>
  <c r="CV1140" i="64"/>
  <c r="V1067" i="64" a="1"/>
  <c r="V1067" i="64" s="1"/>
  <c r="U2247" i="64"/>
  <c r="U2254" i="64" s="1"/>
  <c r="V2246" i="64" a="1"/>
  <c r="V2246" i="64" s="1"/>
  <c r="V2253" i="64" s="1"/>
  <c r="T2248" i="64"/>
  <c r="U2245" i="64" s="1"/>
  <c r="U2250" i="64" s="1"/>
  <c r="V2053" i="64" a="1"/>
  <c r="V2053" i="64" s="1"/>
  <c r="AD2083" i="64"/>
  <c r="CZ2083" i="64"/>
  <c r="CY2085" i="64"/>
  <c r="V1025" i="64" a="1"/>
  <c r="V1025" i="64" s="1"/>
  <c r="V1893" i="64" a="1"/>
  <c r="V1893" i="64" s="1"/>
  <c r="V1195" i="64" a="1"/>
  <c r="V1195" i="64" s="1"/>
  <c r="V1895" i="64" a="1"/>
  <c r="V1895" i="64" s="1"/>
  <c r="U1193" i="64"/>
  <c r="V1191" i="64" a="1"/>
  <c r="V1191" i="64" s="1"/>
  <c r="V1192" i="64" a="1"/>
  <c r="V1192" i="64" s="1"/>
  <c r="V661" i="64" a="1"/>
  <c r="V661" i="64" s="1"/>
  <c r="V650" i="64" a="1"/>
  <c r="V650" i="64" s="1"/>
  <c r="V653" i="64" a="1"/>
  <c r="V653" i="64" s="1"/>
  <c r="V667" i="64" a="1"/>
  <c r="V667" i="64" s="1"/>
  <c r="CN1" i="860"/>
  <c r="CM1" i="860" s="1"/>
  <c r="U141" i="64"/>
  <c r="U1388" i="64"/>
  <c r="U1390" i="64" s="1"/>
  <c r="V111" i="64" a="1"/>
  <c r="V111" i="64" s="1"/>
  <c r="V1373" i="64" a="1"/>
  <c r="V137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265" i="64" a="1"/>
  <c r="V1265" i="64" s="1"/>
  <c r="V981" i="64" a="1"/>
  <c r="V981" i="64" s="1"/>
  <c r="V984" i="64" a="1"/>
  <c r="V984" i="64" s="1"/>
  <c r="V980" i="64" a="1"/>
  <c r="V980" i="64" s="1"/>
  <c r="V983" i="64" a="1"/>
  <c r="V983" i="64" s="1"/>
  <c r="V982" i="64" a="1"/>
  <c r="V982" i="64" s="1"/>
  <c r="V965" i="64" a="1"/>
  <c r="V965" i="64" s="1"/>
  <c r="V969" i="64" a="1"/>
  <c r="V969" i="64" s="1"/>
  <c r="V949" i="64" a="1"/>
  <c r="V949" i="64" s="1"/>
  <c r="V966" i="64" a="1"/>
  <c r="V966" i="64" s="1"/>
  <c r="V950" i="64" a="1"/>
  <c r="V950" i="64" s="1"/>
  <c r="V951" i="64" a="1"/>
  <c r="V951" i="64" s="1"/>
  <c r="V952" i="64" a="1"/>
  <c r="V952" i="64" s="1"/>
  <c r="V953" i="64" a="1"/>
  <c r="V953" i="64" s="1"/>
  <c r="V967" i="64" a="1"/>
  <c r="V967" i="64" s="1"/>
  <c r="V968" i="64" a="1"/>
  <c r="V968" i="64" s="1"/>
  <c r="U207" i="64"/>
  <c r="U210" i="64" s="1"/>
  <c r="U212" i="64" s="1"/>
  <c r="V208" i="64" a="1"/>
  <c r="V208" i="64" s="1"/>
  <c r="V209" i="64" a="1"/>
  <c r="V209" i="64" s="1"/>
  <c r="U924" i="64"/>
  <c r="U926" i="64" s="1"/>
  <c r="V331" i="64" a="1"/>
  <c r="V331" i="64" s="1"/>
  <c r="V1240" i="64" a="1"/>
  <c r="V1240" i="64" s="1"/>
  <c r="V312" i="64" a="1"/>
  <c r="V312" i="64" s="1"/>
  <c r="V925" i="64" a="1"/>
  <c r="V925" i="64" s="1"/>
  <c r="N299" i="64"/>
  <c r="N331" i="64"/>
  <c r="V891" i="64" a="1"/>
  <c r="V891" i="64" s="1"/>
  <c r="V299" i="64" a="1"/>
  <c r="V299" i="64" s="1"/>
  <c r="V887" i="64" a="1"/>
  <c r="V887" i="64" s="1"/>
  <c r="CT4" i="64"/>
  <c r="V883" i="64" a="1"/>
  <c r="V883" i="64" s="1"/>
  <c r="CU56" i="863" a="1"/>
  <c r="CU56" i="863" s="1"/>
  <c r="CU40" i="863"/>
  <c r="W259" i="64"/>
  <c r="W7" i="64"/>
  <c r="V8" i="64" s="1"/>
  <c r="U8" i="64"/>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1" i="861" s="1"/>
  <c r="V4" i="64"/>
  <c r="CT281" i="64"/>
  <c r="CT263" i="64"/>
  <c r="CT1" i="64"/>
  <c r="CU8" i="64"/>
  <c r="CU277" i="64"/>
  <c r="CU259" i="64"/>
  <c r="CU3" i="64"/>
  <c r="CU7" i="64"/>
  <c r="CV2" i="64"/>
  <c r="CU260" i="64"/>
  <c r="CU278" i="64"/>
  <c r="CU279" i="64"/>
  <c r="CU261" i="64"/>
  <c r="CU280" i="64"/>
  <c r="CU262" i="64"/>
  <c r="CK8" i="864"/>
  <c r="CT24" i="864"/>
  <c r="CT98" i="861" s="1"/>
  <c r="V24" i="864"/>
  <c r="V98"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1"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401" i="64"/>
  <c r="G2402" i="64"/>
  <c r="G2403" i="64"/>
  <c r="G2404" i="64"/>
  <c r="G2405" i="64"/>
  <c r="G2406" i="64"/>
  <c r="G2407" i="64"/>
  <c r="G2400" i="64"/>
  <c r="G2655" i="64"/>
  <c r="G2657" i="64" s="1"/>
  <c r="R836"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CL836" i="64"/>
  <c r="S836" i="64"/>
  <c r="E844" i="64"/>
  <c r="E845" i="64"/>
  <c r="E846" i="64"/>
  <c r="E847" i="64"/>
  <c r="E848" i="64"/>
  <c r="E849" i="64"/>
  <c r="E850" i="64"/>
  <c r="E851" i="64"/>
  <c r="E852" i="64"/>
  <c r="E853" i="64"/>
  <c r="E854" i="64"/>
  <c r="B854" i="64" s="1"/>
  <c r="G869" i="64"/>
  <c r="E869" i="64"/>
  <c r="G868" i="64"/>
  <c r="E868" i="64"/>
  <c r="G867" i="64"/>
  <c r="E867" i="64"/>
  <c r="DL866" i="64"/>
  <c r="DK866" i="64"/>
  <c r="DJ866" i="64"/>
  <c r="DI866" i="64"/>
  <c r="DH866" i="64"/>
  <c r="DG866" i="64"/>
  <c r="DF866" i="64"/>
  <c r="DE866" i="64"/>
  <c r="DD866" i="64"/>
  <c r="DC866" i="64"/>
  <c r="DB866" i="64"/>
  <c r="DA866" i="64"/>
  <c r="CZ866" i="64"/>
  <c r="CY866" i="64"/>
  <c r="CX866" i="64"/>
  <c r="CW866" i="64"/>
  <c r="CV866" i="64"/>
  <c r="CU866" i="64"/>
  <c r="CT866" i="64"/>
  <c r="CS866" i="64"/>
  <c r="CR866" i="64"/>
  <c r="CQ866" i="64"/>
  <c r="CP866" i="64"/>
  <c r="CO866" i="64"/>
  <c r="CL866" i="64"/>
  <c r="CK866" i="64"/>
  <c r="CJ866" i="64"/>
  <c r="CI866" i="64"/>
  <c r="CH866" i="64"/>
  <c r="CG866" i="64"/>
  <c r="CF866" i="64"/>
  <c r="CE866" i="64"/>
  <c r="CD866" i="64"/>
  <c r="CC866" i="64"/>
  <c r="CB866" i="64"/>
  <c r="CA866" i="64"/>
  <c r="BZ866" i="64"/>
  <c r="BY866" i="64"/>
  <c r="BX866" i="64"/>
  <c r="BW866" i="64"/>
  <c r="BV866" i="64"/>
  <c r="BU866" i="64"/>
  <c r="BT866" i="64"/>
  <c r="BS866" i="64"/>
  <c r="BR866" i="64"/>
  <c r="BQ866" i="64"/>
  <c r="BP866" i="64"/>
  <c r="BO866" i="64"/>
  <c r="BN866" i="64"/>
  <c r="BM866" i="64"/>
  <c r="BL866" i="64"/>
  <c r="BK866" i="64"/>
  <c r="BJ866" i="64"/>
  <c r="BI866" i="64"/>
  <c r="BH866" i="64"/>
  <c r="BG866" i="64"/>
  <c r="BF866" i="64"/>
  <c r="BE866" i="64"/>
  <c r="BD866" i="64"/>
  <c r="BC866" i="64"/>
  <c r="BB866" i="64"/>
  <c r="BA866" i="64"/>
  <c r="AZ866" i="64"/>
  <c r="AY866" i="64"/>
  <c r="AX866" i="64"/>
  <c r="AW866" i="64"/>
  <c r="AV866" i="64"/>
  <c r="AU866" i="64"/>
  <c r="AT866" i="64"/>
  <c r="AS866" i="64"/>
  <c r="AR866" i="64"/>
  <c r="AQ866" i="64"/>
  <c r="AP866" i="64"/>
  <c r="AO866" i="64"/>
  <c r="AN866" i="64"/>
  <c r="AM866" i="64"/>
  <c r="AL866" i="64"/>
  <c r="AK866" i="64"/>
  <c r="AJ866" i="64"/>
  <c r="AI866" i="64"/>
  <c r="AH866" i="64"/>
  <c r="AG866" i="64"/>
  <c r="AF866" i="64"/>
  <c r="AE866" i="64"/>
  <c r="AD866" i="64"/>
  <c r="AC866" i="64"/>
  <c r="AB866" i="64"/>
  <c r="AA866" i="64"/>
  <c r="Z866" i="64"/>
  <c r="Y866" i="64"/>
  <c r="X866" i="64"/>
  <c r="W866" i="64"/>
  <c r="V866" i="64"/>
  <c r="U866" i="64"/>
  <c r="T866" i="64"/>
  <c r="S866" i="64"/>
  <c r="G866" i="64"/>
  <c r="E866" i="64"/>
  <c r="E865" i="64"/>
  <c r="DL864" i="64"/>
  <c r="DK864" i="64"/>
  <c r="DJ864" i="64"/>
  <c r="DI864" i="64"/>
  <c r="DH864" i="64"/>
  <c r="DG864" i="64"/>
  <c r="DF864" i="64"/>
  <c r="DE864" i="64"/>
  <c r="DD864" i="64"/>
  <c r="DC864" i="64"/>
  <c r="DB864" i="64"/>
  <c r="DA864" i="64"/>
  <c r="CZ864" i="64"/>
  <c r="CY864" i="64"/>
  <c r="CX864" i="64"/>
  <c r="CW864" i="64"/>
  <c r="CV864" i="64"/>
  <c r="CU864" i="64"/>
  <c r="CT864" i="64"/>
  <c r="CS864" i="64"/>
  <c r="CR864" i="64"/>
  <c r="CQ864" i="64"/>
  <c r="CP864" i="64"/>
  <c r="CO864" i="64"/>
  <c r="CL864" i="64"/>
  <c r="CK864" i="64"/>
  <c r="CJ864" i="64"/>
  <c r="CI864" i="64"/>
  <c r="CH864" i="64"/>
  <c r="CG864" i="64"/>
  <c r="CF864" i="64"/>
  <c r="CE864" i="64"/>
  <c r="CD864" i="64"/>
  <c r="CC864" i="64"/>
  <c r="CB864" i="64"/>
  <c r="CA864" i="64"/>
  <c r="BZ864" i="64"/>
  <c r="BY864" i="64"/>
  <c r="BX864" i="64"/>
  <c r="BW864" i="64"/>
  <c r="BV864" i="64"/>
  <c r="BU864" i="64"/>
  <c r="BT864" i="64"/>
  <c r="BS864" i="64"/>
  <c r="BR864" i="64"/>
  <c r="BQ864" i="64"/>
  <c r="BP864" i="64"/>
  <c r="BO864" i="64"/>
  <c r="BN864" i="64"/>
  <c r="BM864" i="64"/>
  <c r="BL864" i="64"/>
  <c r="BK864" i="64"/>
  <c r="BJ864" i="64"/>
  <c r="BI864" i="64"/>
  <c r="BH864" i="64"/>
  <c r="BG864" i="64"/>
  <c r="BF864" i="64"/>
  <c r="BE864" i="64"/>
  <c r="BD864" i="64"/>
  <c r="BC864" i="64"/>
  <c r="BB864" i="64"/>
  <c r="BA864" i="64"/>
  <c r="AZ864" i="64"/>
  <c r="AY864" i="64"/>
  <c r="AX864" i="64"/>
  <c r="AW864" i="64"/>
  <c r="AV864" i="64"/>
  <c r="AU864" i="64"/>
  <c r="AT864" i="64"/>
  <c r="AS864" i="64"/>
  <c r="AR864" i="64"/>
  <c r="AQ864" i="64"/>
  <c r="AP864" i="64"/>
  <c r="AO864" i="64"/>
  <c r="AN864" i="64"/>
  <c r="AM864" i="64"/>
  <c r="AL864" i="64"/>
  <c r="AK864" i="64"/>
  <c r="AJ864" i="64"/>
  <c r="AI864" i="64"/>
  <c r="AH864" i="64"/>
  <c r="AG864" i="64"/>
  <c r="AF864" i="64"/>
  <c r="AE864" i="64"/>
  <c r="AD864" i="64"/>
  <c r="AC864" i="64"/>
  <c r="AB864" i="64"/>
  <c r="AA864" i="64"/>
  <c r="Z864" i="64"/>
  <c r="Y864" i="64"/>
  <c r="X864" i="64"/>
  <c r="W864" i="64"/>
  <c r="V864" i="64"/>
  <c r="U864" i="64"/>
  <c r="T864" i="64"/>
  <c r="S864" i="64"/>
  <c r="E864" i="64"/>
  <c r="E863" i="64"/>
  <c r="G862" i="64"/>
  <c r="E862" i="64"/>
  <c r="E855" i="64"/>
  <c r="E843" i="64"/>
  <c r="E841" i="64"/>
  <c r="E1642" i="64"/>
  <c r="B1642" i="64" s="1"/>
  <c r="E2378" i="64"/>
  <c r="E2379" i="64"/>
  <c r="E2380" i="64"/>
  <c r="E2381" i="64"/>
  <c r="E2382" i="64"/>
  <c r="E2383" i="64"/>
  <c r="E2384" i="64"/>
  <c r="E2385" i="64"/>
  <c r="E2386" i="64"/>
  <c r="E2387" i="64"/>
  <c r="G2378" i="64"/>
  <c r="DL2407" i="64"/>
  <c r="DK2407" i="64"/>
  <c r="DJ2407" i="64"/>
  <c r="DI2407" i="64"/>
  <c r="DH2407" i="64"/>
  <c r="DG2407" i="64"/>
  <c r="DF2407" i="64"/>
  <c r="DE2407" i="64"/>
  <c r="DD2407" i="64"/>
  <c r="DC2407" i="64"/>
  <c r="DB2407" i="64"/>
  <c r="DA2407" i="64"/>
  <c r="CZ2407" i="64"/>
  <c r="CY2407" i="64"/>
  <c r="CX2407" i="64"/>
  <c r="CW2407" i="64"/>
  <c r="CV2407" i="64"/>
  <c r="CU2407" i="64"/>
  <c r="CT2407" i="64"/>
  <c r="CS2407" i="64"/>
  <c r="CR2407" i="64"/>
  <c r="CQ2407" i="64"/>
  <c r="CP2407" i="64"/>
  <c r="CO2407" i="64"/>
  <c r="E2407" i="64"/>
  <c r="DL2406" i="64"/>
  <c r="DK2406" i="64"/>
  <c r="DJ2406" i="64"/>
  <c r="DI2406" i="64"/>
  <c r="DH2406" i="64"/>
  <c r="DG2406" i="64"/>
  <c r="DF2406" i="64"/>
  <c r="DE2406" i="64"/>
  <c r="DD2406" i="64"/>
  <c r="DC2406" i="64"/>
  <c r="DB2406" i="64"/>
  <c r="DA2406" i="64"/>
  <c r="CZ2406" i="64"/>
  <c r="CY2406" i="64"/>
  <c r="CX2406" i="64"/>
  <c r="CW2406" i="64"/>
  <c r="CV2406" i="64"/>
  <c r="CU2406" i="64"/>
  <c r="CT2406" i="64"/>
  <c r="CS2406" i="64"/>
  <c r="CR2406" i="64"/>
  <c r="CQ2406" i="64"/>
  <c r="CP2406" i="64"/>
  <c r="CO2406" i="64"/>
  <c r="E2406" i="64"/>
  <c r="E2405" i="64"/>
  <c r="DL2404"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E2404" i="64"/>
  <c r="E2403" i="64"/>
  <c r="E2402" i="64"/>
  <c r="E2401" i="64"/>
  <c r="E2400" i="64"/>
  <c r="E2398" i="64"/>
  <c r="E2397" i="64"/>
  <c r="J2396" i="64"/>
  <c r="E2396" i="64"/>
  <c r="E2395" i="64"/>
  <c r="CN2396" i="64"/>
  <c r="E2392" i="64"/>
  <c r="E2391" i="64"/>
  <c r="E2390" i="64"/>
  <c r="E2389" i="64"/>
  <c r="E2388" i="64"/>
  <c r="B2388" i="64" s="1"/>
  <c r="E2377" i="64"/>
  <c r="E2376" i="64"/>
  <c r="B2376" i="64" s="1"/>
  <c r="E2375" i="64"/>
  <c r="B2375" i="64" s="1"/>
  <c r="E2373" i="64"/>
  <c r="G2665" i="64"/>
  <c r="E2665" i="64"/>
  <c r="G2664" i="64"/>
  <c r="E2664" i="64"/>
  <c r="G2663" i="64"/>
  <c r="E2663" i="64"/>
  <c r="G2662" i="64"/>
  <c r="E2662" i="64"/>
  <c r="DL2661" i="64"/>
  <c r="DK2661" i="64"/>
  <c r="DJ2661" i="64"/>
  <c r="DI2661" i="64"/>
  <c r="DH2661" i="64"/>
  <c r="DG2661" i="64"/>
  <c r="DF2661" i="64"/>
  <c r="DE2661" i="64"/>
  <c r="DD2661" i="64"/>
  <c r="DC2661" i="64"/>
  <c r="DB2661" i="64"/>
  <c r="DA2661" i="64"/>
  <c r="CZ2661" i="64"/>
  <c r="CY2661" i="64"/>
  <c r="CX2661" i="64"/>
  <c r="CW2661" i="64"/>
  <c r="CV2661" i="64"/>
  <c r="CU2661" i="64"/>
  <c r="CT2661" i="64"/>
  <c r="CS2661" i="64"/>
  <c r="CR2661" i="64"/>
  <c r="CQ2661" i="64"/>
  <c r="CP2661" i="64"/>
  <c r="CO2661" i="64"/>
  <c r="CL2661" i="64"/>
  <c r="CK2661" i="64"/>
  <c r="CJ2661" i="64"/>
  <c r="CI2661" i="64"/>
  <c r="CH2661" i="64"/>
  <c r="CG2661" i="64"/>
  <c r="CF2661" i="64"/>
  <c r="CE2661" i="64"/>
  <c r="CD2661" i="64"/>
  <c r="CC2661" i="64"/>
  <c r="CB2661" i="64"/>
  <c r="CA2661" i="64"/>
  <c r="BZ2661" i="64"/>
  <c r="BY2661" i="64"/>
  <c r="BX2661" i="64"/>
  <c r="BW2661" i="64"/>
  <c r="BV2661" i="64"/>
  <c r="BU2661" i="64"/>
  <c r="BT2661" i="64"/>
  <c r="BS2661" i="64"/>
  <c r="BR2661" i="64"/>
  <c r="BQ2661" i="64"/>
  <c r="BP2661" i="64"/>
  <c r="BO2661" i="64"/>
  <c r="BN2661" i="64"/>
  <c r="BM2661" i="64"/>
  <c r="BL2661" i="64"/>
  <c r="BK2661" i="64"/>
  <c r="BJ2661" i="64"/>
  <c r="BI2661" i="64"/>
  <c r="BH2661" i="64"/>
  <c r="BG2661" i="64"/>
  <c r="BF2661" i="64"/>
  <c r="BE2661" i="64"/>
  <c r="BD2661" i="64"/>
  <c r="BC2661" i="64"/>
  <c r="BB2661" i="64"/>
  <c r="BA2661" i="64"/>
  <c r="AZ2661" i="64"/>
  <c r="AY2661" i="64"/>
  <c r="AX2661" i="64"/>
  <c r="AW2661" i="64"/>
  <c r="AV2661" i="64"/>
  <c r="AU2661" i="64"/>
  <c r="AT2661" i="64"/>
  <c r="AS2661" i="64"/>
  <c r="AR2661" i="64"/>
  <c r="AQ2661" i="64"/>
  <c r="AP2661" i="64"/>
  <c r="AO2661" i="64"/>
  <c r="AN2661" i="64"/>
  <c r="AM2661" i="64"/>
  <c r="AL2661" i="64"/>
  <c r="AK2661" i="64"/>
  <c r="AJ2661" i="64"/>
  <c r="AI2661" i="64"/>
  <c r="AH2661" i="64"/>
  <c r="AG2661" i="64"/>
  <c r="AF2661" i="64"/>
  <c r="AE2661" i="64"/>
  <c r="AD2661" i="64"/>
  <c r="AC2661" i="64"/>
  <c r="AB2661" i="64"/>
  <c r="AA2661" i="64"/>
  <c r="Z2661" i="64"/>
  <c r="Y2661" i="64"/>
  <c r="X2661" i="64"/>
  <c r="W2661" i="64"/>
  <c r="V2661" i="64"/>
  <c r="U2661" i="64"/>
  <c r="T2661" i="64"/>
  <c r="S2661" i="64"/>
  <c r="E2661" i="64"/>
  <c r="E2660" i="64"/>
  <c r="G2659" i="64"/>
  <c r="E2659" i="64"/>
  <c r="G2658" i="64"/>
  <c r="E2658" i="64"/>
  <c r="E2657" i="64"/>
  <c r="E2656" i="64"/>
  <c r="E2655" i="64"/>
  <c r="E2654" i="64"/>
  <c r="E598" i="64"/>
  <c r="G597" i="64"/>
  <c r="E597" i="64"/>
  <c r="G596" i="64"/>
  <c r="E596" i="64"/>
  <c r="G595" i="64"/>
  <c r="E595" i="64"/>
  <c r="G594" i="64"/>
  <c r="E594" i="64"/>
  <c r="DL593" i="64"/>
  <c r="DK593" i="64"/>
  <c r="DJ593" i="64"/>
  <c r="DI593" i="64"/>
  <c r="DH593" i="64"/>
  <c r="DG593" i="64"/>
  <c r="DF593" i="64"/>
  <c r="DE593" i="64"/>
  <c r="DD593" i="64"/>
  <c r="DC593" i="64"/>
  <c r="DB593" i="64"/>
  <c r="DA593" i="64"/>
  <c r="CZ593" i="64"/>
  <c r="CY593" i="64"/>
  <c r="CX593" i="64"/>
  <c r="CW593" i="64"/>
  <c r="CV593" i="64"/>
  <c r="CU593" i="64"/>
  <c r="CT593" i="64"/>
  <c r="CS593" i="64"/>
  <c r="CR593" i="64"/>
  <c r="CQ593" i="64"/>
  <c r="CP593" i="64"/>
  <c r="CO593" i="64"/>
  <c r="CL593"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S593" i="64"/>
  <c r="G593" i="64"/>
  <c r="E593" i="64"/>
  <c r="E592" i="64"/>
  <c r="G591" i="64"/>
  <c r="G589" i="64" s="1"/>
  <c r="E591" i="64"/>
  <c r="E589" i="64"/>
  <c r="E588" i="64"/>
  <c r="E587" i="64"/>
  <c r="E586" i="64"/>
  <c r="E585"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628" i="64"/>
  <c r="E2629" i="64"/>
  <c r="E2630" i="64"/>
  <c r="E2631" i="64"/>
  <c r="E2632" i="64"/>
  <c r="E2633" i="64"/>
  <c r="E2634" i="64"/>
  <c r="E2635" i="64"/>
  <c r="E2636" i="64"/>
  <c r="G2629" i="64"/>
  <c r="CN2644" i="64"/>
  <c r="G2644" i="64"/>
  <c r="E2644" i="64"/>
  <c r="CN2643" i="64"/>
  <c r="G2643" i="64"/>
  <c r="E2643" i="64"/>
  <c r="G2642" i="64"/>
  <c r="E2642" i="64"/>
  <c r="G2641" i="64"/>
  <c r="E2641" i="64"/>
  <c r="CN2640" i="64"/>
  <c r="G2640" i="64"/>
  <c r="E2640" i="64"/>
  <c r="DL2639" i="64"/>
  <c r="DK2639" i="64"/>
  <c r="DJ2639" i="64"/>
  <c r="DI2639" i="64"/>
  <c r="DH2639" i="64"/>
  <c r="DG2639" i="64"/>
  <c r="DF2639" i="64"/>
  <c r="DE2639" i="64"/>
  <c r="DD2639" i="64"/>
  <c r="DC2639" i="64"/>
  <c r="DB2639" i="64"/>
  <c r="DA2639" i="64"/>
  <c r="CZ2639" i="64"/>
  <c r="CY2639" i="64"/>
  <c r="CX2639" i="64"/>
  <c r="CW2639" i="64"/>
  <c r="CV2639" i="64"/>
  <c r="CU2639" i="64"/>
  <c r="CT2639" i="64"/>
  <c r="CS2639" i="64"/>
  <c r="CR2639" i="64"/>
  <c r="CQ2639" i="64"/>
  <c r="CP2639" i="64"/>
  <c r="CO2639" i="64"/>
  <c r="CN2639" i="64"/>
  <c r="G2639" i="64"/>
  <c r="E2639" i="64"/>
  <c r="G2638" i="64"/>
  <c r="E2638" i="64"/>
  <c r="G2637" i="64"/>
  <c r="E2637" i="64"/>
  <c r="H2636" i="64"/>
  <c r="I2633" i="64"/>
  <c r="I2634" i="64" s="1"/>
  <c r="I2635" i="64" s="1"/>
  <c r="G2628" i="64"/>
  <c r="E2627" i="64"/>
  <c r="T2585" i="64"/>
  <c r="U2585" i="64"/>
  <c r="V2585" i="64"/>
  <c r="W2585" i="64"/>
  <c r="X2585" i="64"/>
  <c r="Y2585" i="64"/>
  <c r="Z2585" i="64"/>
  <c r="AA2585" i="64"/>
  <c r="AB2585" i="64"/>
  <c r="AC2585" i="64"/>
  <c r="AD2585" i="64"/>
  <c r="AE2585" i="64"/>
  <c r="AF2585" i="64"/>
  <c r="AG2585" i="64"/>
  <c r="AH2585" i="64"/>
  <c r="AI2585" i="64"/>
  <c r="AJ2585" i="64"/>
  <c r="AK2585" i="64"/>
  <c r="AL2585" i="64"/>
  <c r="AM2585" i="64"/>
  <c r="AN2585" i="64"/>
  <c r="AO2585" i="64"/>
  <c r="AP2585" i="64"/>
  <c r="AQ2585" i="64"/>
  <c r="AR2585" i="64"/>
  <c r="AS2585" i="64"/>
  <c r="AT2585" i="64"/>
  <c r="AU2585" i="64"/>
  <c r="AV2585" i="64"/>
  <c r="AW2585" i="64"/>
  <c r="AX2585" i="64"/>
  <c r="AY2585" i="64"/>
  <c r="AZ2585" i="64"/>
  <c r="BA2585" i="64"/>
  <c r="BB2585" i="64"/>
  <c r="BC2585" i="64"/>
  <c r="BD2585" i="64"/>
  <c r="BE2585" i="64"/>
  <c r="BF2585" i="64"/>
  <c r="BG2585" i="64"/>
  <c r="BH2585" i="64"/>
  <c r="BI2585" i="64"/>
  <c r="BJ2585" i="64"/>
  <c r="BK2585" i="64"/>
  <c r="BL2585" i="64"/>
  <c r="BM2585" i="64"/>
  <c r="BN2585" i="64"/>
  <c r="BO2585" i="64"/>
  <c r="BP2585" i="64"/>
  <c r="BQ2585" i="64"/>
  <c r="BR2585" i="64"/>
  <c r="BS2585" i="64"/>
  <c r="BT2585" i="64"/>
  <c r="BU2585" i="64"/>
  <c r="BV2585" i="64"/>
  <c r="BW2585" i="64"/>
  <c r="BX2585" i="64"/>
  <c r="BY2585" i="64"/>
  <c r="BZ2585" i="64"/>
  <c r="CA2585" i="64"/>
  <c r="CB2585" i="64"/>
  <c r="CC2585" i="64"/>
  <c r="CD2585" i="64"/>
  <c r="CE2585" i="64"/>
  <c r="CF2585" i="64"/>
  <c r="CG2585" i="64"/>
  <c r="CH2585" i="64"/>
  <c r="CI2585" i="64"/>
  <c r="CJ2585" i="64"/>
  <c r="CK2585" i="64"/>
  <c r="CL2585" i="64"/>
  <c r="S2585" i="64"/>
  <c r="T2552" i="64"/>
  <c r="U2552" i="64"/>
  <c r="V2552" i="64"/>
  <c r="W2552" i="64"/>
  <c r="X2552" i="64"/>
  <c r="Y2552" i="64"/>
  <c r="Z2552" i="64"/>
  <c r="AA2552" i="64"/>
  <c r="AB2552" i="64"/>
  <c r="AC2552" i="64"/>
  <c r="AD2552" i="64"/>
  <c r="AE2552" i="64"/>
  <c r="AF2552" i="64"/>
  <c r="AG2552" i="64"/>
  <c r="AH2552" i="64"/>
  <c r="AI2552" i="64"/>
  <c r="AJ2552" i="64"/>
  <c r="AK2552" i="64"/>
  <c r="AL2552" i="64"/>
  <c r="AM2552" i="64"/>
  <c r="AN2552" i="64"/>
  <c r="AO2552" i="64"/>
  <c r="AP2552" i="64"/>
  <c r="AQ2552" i="64"/>
  <c r="AR2552" i="64"/>
  <c r="AS2552" i="64"/>
  <c r="AT2552" i="64"/>
  <c r="AU2552" i="64"/>
  <c r="AV2552" i="64"/>
  <c r="AW2552" i="64"/>
  <c r="AX2552" i="64"/>
  <c r="AY2552" i="64"/>
  <c r="AZ2552" i="64"/>
  <c r="BA2552" i="64"/>
  <c r="BB2552" i="64"/>
  <c r="BC2552" i="64"/>
  <c r="BD2552" i="64"/>
  <c r="BE2552" i="64"/>
  <c r="BF2552" i="64"/>
  <c r="BG2552" i="64"/>
  <c r="BH2552" i="64"/>
  <c r="BI2552" i="64"/>
  <c r="BJ2552" i="64"/>
  <c r="BK2552" i="64"/>
  <c r="BL2552" i="64"/>
  <c r="BM2552" i="64"/>
  <c r="BN2552" i="64"/>
  <c r="BO2552" i="64"/>
  <c r="BP2552" i="64"/>
  <c r="BQ2552" i="64"/>
  <c r="BR2552" i="64"/>
  <c r="BS2552" i="64"/>
  <c r="BT2552" i="64"/>
  <c r="BU2552" i="64"/>
  <c r="BV2552" i="64"/>
  <c r="BW2552" i="64"/>
  <c r="BX2552" i="64"/>
  <c r="BY2552" i="64"/>
  <c r="BZ2552" i="64"/>
  <c r="CA2552" i="64"/>
  <c r="CB2552" i="64"/>
  <c r="CC2552" i="64"/>
  <c r="CD2552" i="64"/>
  <c r="CE2552" i="64"/>
  <c r="CF2552" i="64"/>
  <c r="CG2552" i="64"/>
  <c r="CH2552" i="64"/>
  <c r="CI2552" i="64"/>
  <c r="CJ2552" i="64"/>
  <c r="CK2552" i="64"/>
  <c r="CL2552" i="64"/>
  <c r="S2552" i="64"/>
  <c r="CP2612" i="64"/>
  <c r="CQ2612" i="64"/>
  <c r="CR2612" i="64"/>
  <c r="CS2612" i="64"/>
  <c r="CT2612" i="64"/>
  <c r="CU2612" i="64"/>
  <c r="CV2612" i="64"/>
  <c r="CW2612" i="64"/>
  <c r="CX2612" i="64"/>
  <c r="CY2612" i="64"/>
  <c r="CZ2612" i="64"/>
  <c r="DA2612" i="64"/>
  <c r="DB2612" i="64"/>
  <c r="DC2612" i="64"/>
  <c r="DD2612" i="64"/>
  <c r="DE2612" i="64"/>
  <c r="DF2612" i="64"/>
  <c r="DG2612" i="64"/>
  <c r="DH2612" i="64"/>
  <c r="DI2612" i="64"/>
  <c r="DJ2612" i="64"/>
  <c r="DK2612" i="64"/>
  <c r="DL2612" i="64"/>
  <c r="CO2612" i="64"/>
  <c r="CN2612" i="64"/>
  <c r="CN2613" i="64"/>
  <c r="CN2616" i="64"/>
  <c r="CN2617" i="64"/>
  <c r="G2617" i="64"/>
  <c r="E2617" i="64"/>
  <c r="G2616" i="64"/>
  <c r="E2616" i="64"/>
  <c r="G2615" i="64"/>
  <c r="E2615" i="64"/>
  <c r="G2614" i="64"/>
  <c r="E2614" i="64"/>
  <c r="G2613" i="64"/>
  <c r="E2613" i="64"/>
  <c r="G2612" i="64"/>
  <c r="E2612" i="64"/>
  <c r="G2611" i="64"/>
  <c r="E2611" i="64"/>
  <c r="G2610" i="64"/>
  <c r="E2610" i="64"/>
  <c r="H2609" i="64"/>
  <c r="I2606" i="64"/>
  <c r="I2607" i="64" s="1"/>
  <c r="I2608" i="64" s="1"/>
  <c r="G2602" i="64"/>
  <c r="G2601" i="64"/>
  <c r="E2601" i="64"/>
  <c r="E2600" i="64"/>
  <c r="G2567" i="64"/>
  <c r="G2590" i="64"/>
  <c r="E2590" i="64"/>
  <c r="G2589" i="64"/>
  <c r="E2589" i="64"/>
  <c r="G2588" i="64"/>
  <c r="E2588" i="64"/>
  <c r="G2587" i="64"/>
  <c r="E2587" i="64"/>
  <c r="DL2586" i="64"/>
  <c r="DK2586" i="64"/>
  <c r="DJ2586" i="64"/>
  <c r="DI2586" i="64"/>
  <c r="DH2586" i="64"/>
  <c r="DG2586" i="64"/>
  <c r="DF2586" i="64"/>
  <c r="DE2586" i="64"/>
  <c r="DD2586" i="64"/>
  <c r="DC2586" i="64"/>
  <c r="DB2586" i="64"/>
  <c r="DA2586" i="64"/>
  <c r="CZ2586" i="64"/>
  <c r="CY2586" i="64"/>
  <c r="CX2586" i="64"/>
  <c r="CW2586" i="64"/>
  <c r="CV2586" i="64"/>
  <c r="CU2586" i="64"/>
  <c r="CT2586" i="64"/>
  <c r="CS2586" i="64"/>
  <c r="CR2586" i="64"/>
  <c r="CQ2586" i="64"/>
  <c r="CP2586" i="64"/>
  <c r="CO2586" i="64"/>
  <c r="G2586" i="64"/>
  <c r="E2586" i="64"/>
  <c r="G2585" i="64"/>
  <c r="E2585" i="64"/>
  <c r="G2584" i="64"/>
  <c r="E2584" i="64"/>
  <c r="G2583" i="64"/>
  <c r="E2583" i="64"/>
  <c r="H2582" i="64"/>
  <c r="I2571" i="64"/>
  <c r="I2572" i="64" s="1"/>
  <c r="I2573" i="64" s="1"/>
  <c r="I2574" i="64" s="1"/>
  <c r="I2575" i="64" s="1"/>
  <c r="I2576" i="64" s="1"/>
  <c r="I2577" i="64" s="1"/>
  <c r="I2578" i="64" s="1"/>
  <c r="I2579" i="64" s="1"/>
  <c r="I2580" i="64" s="1"/>
  <c r="I2581" i="64" s="1"/>
  <c r="G2571" i="64"/>
  <c r="G2572" i="64" s="1"/>
  <c r="G2573" i="64" s="1"/>
  <c r="G2574" i="64" s="1"/>
  <c r="G2575" i="64" s="1"/>
  <c r="G2576" i="64" s="1"/>
  <c r="G2577" i="64" s="1"/>
  <c r="G2578" i="64" s="1"/>
  <c r="G2579" i="64" s="1"/>
  <c r="G2580" i="64" s="1"/>
  <c r="G2581" i="64" s="1"/>
  <c r="G2566" i="64"/>
  <c r="E2566" i="64"/>
  <c r="E2565" i="64"/>
  <c r="G2550" i="64"/>
  <c r="G2551" i="64"/>
  <c r="G2552" i="64"/>
  <c r="G2553" i="64"/>
  <c r="G2554" i="64"/>
  <c r="G2555" i="64"/>
  <c r="G2556" i="64"/>
  <c r="G2533" i="64"/>
  <c r="I2537" i="64"/>
  <c r="I2538" i="64" s="1"/>
  <c r="I2539" i="64" s="1"/>
  <c r="I2540" i="64" s="1"/>
  <c r="I2541" i="64" s="1"/>
  <c r="I2542" i="64" s="1"/>
  <c r="I2543" i="64" s="1"/>
  <c r="I2544" i="64" s="1"/>
  <c r="I2545" i="64" s="1"/>
  <c r="I2546" i="64" s="1"/>
  <c r="I2547" i="64" s="1"/>
  <c r="G2537" i="64"/>
  <c r="G2538" i="64" s="1"/>
  <c r="G2539" i="64" s="1"/>
  <c r="G2540" i="64" s="1"/>
  <c r="G2541" i="64" s="1"/>
  <c r="G2542" i="64" s="1"/>
  <c r="G2543" i="64" s="1"/>
  <c r="G2544" i="64" s="1"/>
  <c r="G2545" i="64" s="1"/>
  <c r="G2546" i="64" s="1"/>
  <c r="G2547" i="64" s="1"/>
  <c r="E2556" i="64"/>
  <c r="E2555" i="64"/>
  <c r="E2554" i="64"/>
  <c r="E2553" i="64"/>
  <c r="DL2552" i="64"/>
  <c r="DK2552" i="64"/>
  <c r="DJ2552" i="64"/>
  <c r="DI2552" i="64"/>
  <c r="DH2552" i="64"/>
  <c r="DG2552" i="64"/>
  <c r="DF2552" i="64"/>
  <c r="DE2552" i="64"/>
  <c r="DD2552" i="64"/>
  <c r="DC2552" i="64"/>
  <c r="DB2552" i="64"/>
  <c r="DA2552" i="64"/>
  <c r="CZ2552" i="64"/>
  <c r="CY2552" i="64"/>
  <c r="CX2552" i="64"/>
  <c r="CW2552" i="64"/>
  <c r="CV2552" i="64"/>
  <c r="CU2552" i="64"/>
  <c r="CT2552" i="64"/>
  <c r="CS2552" i="64"/>
  <c r="CR2552" i="64"/>
  <c r="CQ2552" i="64"/>
  <c r="CP2552" i="64"/>
  <c r="CO2552" i="64"/>
  <c r="E2552" i="64"/>
  <c r="E2551" i="64"/>
  <c r="E2550" i="64"/>
  <c r="G2549" i="64"/>
  <c r="E2549" i="64"/>
  <c r="G2532" i="64"/>
  <c r="E2532" i="64"/>
  <c r="E2531" i="64"/>
  <c r="BP843" i="64" a="1"/>
  <c r="BS843" i="64" a="1"/>
  <c r="BC843" i="64" a="1"/>
  <c r="AY843" i="64" a="1"/>
  <c r="BB843" i="64" a="1"/>
  <c r="BT843" i="64" a="1"/>
  <c r="BK843" i="64" a="1"/>
  <c r="Y843" i="64" a="1"/>
  <c r="BL843" i="64" a="1"/>
  <c r="AP843" i="64" a="1"/>
  <c r="BR843" i="64" a="1"/>
  <c r="AW843" i="64" a="1"/>
  <c r="CA843" i="64" a="1"/>
  <c r="AX843" i="64" a="1"/>
  <c r="BY843" i="64" a="1"/>
  <c r="AN843" i="64" a="1"/>
  <c r="AL843" i="64" a="1"/>
  <c r="AC843" i="64" a="1"/>
  <c r="AK843" i="64" a="1"/>
  <c r="AU843" i="64" a="1"/>
  <c r="AI843" i="64" a="1"/>
  <c r="CN845" i="64" a="1"/>
  <c r="AH843" i="64" a="1"/>
  <c r="CN843" i="64" a="1"/>
  <c r="BW843" i="64" a="1"/>
  <c r="CH843" i="64" a="1"/>
  <c r="Z843" i="64" a="1"/>
  <c r="AV843" i="64" a="1"/>
  <c r="CC843" i="64" a="1"/>
  <c r="AJ843" i="64" a="1"/>
  <c r="S843" i="64" a="1"/>
  <c r="CD843" i="64" a="1"/>
  <c r="AG843" i="64" a="1"/>
  <c r="BX843" i="64" a="1"/>
  <c r="CG843" i="64" a="1"/>
  <c r="AD843" i="64" a="1"/>
  <c r="BE843" i="64" a="1"/>
  <c r="AO843" i="64" a="1"/>
  <c r="AR843" i="64" a="1"/>
  <c r="BF843" i="64" a="1"/>
  <c r="V1388" i="64" a="1"/>
  <c r="W843" i="64" a="1"/>
  <c r="AZ843" i="64" a="1"/>
  <c r="AF843" i="64" a="1"/>
  <c r="AM843" i="64" a="1"/>
  <c r="CB843" i="64" a="1"/>
  <c r="AQ843" i="64" a="1"/>
  <c r="BU843" i="64" a="1"/>
  <c r="V843" i="64" a="1"/>
  <c r="BQ843" i="64" a="1"/>
  <c r="V924" i="64" a="1"/>
  <c r="CE843" i="64" a="1"/>
  <c r="AB843" i="64" a="1"/>
  <c r="BI843" i="64" a="1"/>
  <c r="CL843" i="64" a="1"/>
  <c r="BJ843" i="64" a="1"/>
  <c r="AA843" i="64" a="1"/>
  <c r="BA843" i="64" a="1"/>
  <c r="BH843" i="64" a="1"/>
  <c r="BO843" i="64" a="1"/>
  <c r="AE843" i="64" a="1"/>
  <c r="BN843" i="64" a="1"/>
  <c r="CI843" i="64" a="1"/>
  <c r="U843" i="64" a="1"/>
  <c r="CF843" i="64" a="1"/>
  <c r="BZ843" i="64" a="1"/>
  <c r="CK843" i="64" a="1"/>
  <c r="BD843" i="64" a="1"/>
  <c r="BV843" i="64" a="1"/>
  <c r="T843" i="64" a="1"/>
  <c r="CJ843" i="64" a="1"/>
  <c r="AT843" i="64" a="1"/>
  <c r="AS843" i="64" a="1"/>
  <c r="BM843" i="64" a="1"/>
  <c r="BG843" i="64" a="1"/>
  <c r="X843" i="64" a="1"/>
  <c r="CT420" i="64" l="1" a="1"/>
  <c r="CT420" i="64" s="1"/>
  <c r="CO480" i="64" a="1"/>
  <c r="CO480" i="64" s="1"/>
  <c r="CP480" i="64" a="1"/>
  <c r="CP480" i="64" s="1"/>
  <c r="W420" i="64" a="1"/>
  <c r="W420" i="64" s="1"/>
  <c r="W480" i="64" a="1"/>
  <c r="W480" i="64" s="1"/>
  <c r="CU480" i="64" a="1"/>
  <c r="CU480" i="64" s="1"/>
  <c r="CT480" i="64" a="1"/>
  <c r="CT480" i="64" s="1"/>
  <c r="CR480" i="64" a="1"/>
  <c r="CR480" i="64" s="1"/>
  <c r="CQ480" i="64" a="1"/>
  <c r="CQ480" i="64" s="1"/>
  <c r="CS480" i="64" a="1"/>
  <c r="CS480" i="64" s="1"/>
  <c r="DF18" i="1236"/>
  <c r="DF23" i="1236" s="1"/>
  <c r="DF50" i="1236" s="1"/>
  <c r="DB18" i="1236"/>
  <c r="DB23" i="1236" s="1"/>
  <c r="DB50" i="1236" s="1"/>
  <c r="CZ18" i="1236"/>
  <c r="CZ23" i="1236" s="1"/>
  <c r="CQ18" i="1236"/>
  <c r="CQ23" i="1236" s="1"/>
  <c r="CQ48" i="1236" s="1"/>
  <c r="CT18" i="1236"/>
  <c r="CT23" i="1236" s="1"/>
  <c r="CU24" i="1236" s="1"/>
  <c r="CV25" i="1236" s="1"/>
  <c r="CW26" i="1236" s="1"/>
  <c r="CX27" i="1236" s="1"/>
  <c r="CY28" i="1236" s="1"/>
  <c r="CZ29" i="1236" s="1"/>
  <c r="DA30" i="1236" s="1"/>
  <c r="DB31" i="1236" s="1"/>
  <c r="DC32" i="1236" s="1"/>
  <c r="DD33" i="1236" s="1"/>
  <c r="DE34" i="1236" s="1"/>
  <c r="DF35" i="1236" s="1"/>
  <c r="DG36" i="1236" s="1"/>
  <c r="DH37" i="1236" s="1"/>
  <c r="DI38" i="1236" s="1"/>
  <c r="DJ39" i="1236" s="1"/>
  <c r="DK40" i="1236" s="1"/>
  <c r="DL41" i="1236" s="1"/>
  <c r="CO18" i="1236"/>
  <c r="CO23" i="1236" s="1"/>
  <c r="CO50" i="1236" s="1"/>
  <c r="T66" i="1236"/>
  <c r="T43" i="861" s="1"/>
  <c r="CX18" i="1236"/>
  <c r="CX23" i="1236" s="1"/>
  <c r="CX48" i="1236" s="1"/>
  <c r="CS18" i="1236"/>
  <c r="CS23" i="1236" s="1"/>
  <c r="T64" i="1236"/>
  <c r="T72" i="861" s="1"/>
  <c r="DE62" i="1236"/>
  <c r="CW18" i="1236"/>
  <c r="CW23" i="1236" s="1"/>
  <c r="CW48" i="1236" s="1"/>
  <c r="DE50" i="1236"/>
  <c r="DF24" i="1236"/>
  <c r="DG25" i="1236" s="1"/>
  <c r="DH26" i="1236" s="1"/>
  <c r="DI27" i="1236" s="1"/>
  <c r="DJ28" i="1236" s="1"/>
  <c r="DK29" i="1236" s="1"/>
  <c r="DL30" i="1236" s="1"/>
  <c r="DC18" i="1236"/>
  <c r="DC23" i="1236" s="1"/>
  <c r="DA18" i="1236"/>
  <c r="DA23" i="1236" s="1"/>
  <c r="DG36" i="861"/>
  <c r="CR18" i="1236"/>
  <c r="CR23" i="1236" s="1"/>
  <c r="CS24" i="1236" s="1"/>
  <c r="CT25" i="1236" s="1"/>
  <c r="CU26" i="1236" s="1"/>
  <c r="CV27" i="1236" s="1"/>
  <c r="CW28" i="1236" s="1"/>
  <c r="CX29" i="1236" s="1"/>
  <c r="CY30" i="1236" s="1"/>
  <c r="CZ31" i="1236" s="1"/>
  <c r="DA32" i="1236" s="1"/>
  <c r="DB33" i="1236" s="1"/>
  <c r="DC34" i="1236" s="1"/>
  <c r="DD35" i="1236" s="1"/>
  <c r="DE36" i="1236" s="1"/>
  <c r="DF37" i="1236" s="1"/>
  <c r="DG38" i="1236" s="1"/>
  <c r="DH39" i="1236" s="1"/>
  <c r="DI40" i="1236" s="1"/>
  <c r="DJ41" i="1236" s="1"/>
  <c r="DK42" i="1236" s="1"/>
  <c r="DL43" i="1236" s="1"/>
  <c r="CU18" i="1236"/>
  <c r="CU23" i="1236" s="1"/>
  <c r="CU48" i="1236" s="1"/>
  <c r="CY18" i="1236"/>
  <c r="CY23" i="1236" s="1"/>
  <c r="CY48" i="1236" s="1"/>
  <c r="CQ36" i="861"/>
  <c r="CU36" i="861"/>
  <c r="CV36" i="861"/>
  <c r="CW36" i="861"/>
  <c r="CO36" i="861"/>
  <c r="CX36" i="861"/>
  <c r="CT36" i="861"/>
  <c r="CS36" i="861"/>
  <c r="CR36" i="861"/>
  <c r="CP36" i="861"/>
  <c r="DA36" i="861"/>
  <c r="CZ36" i="861"/>
  <c r="CY36" i="861"/>
  <c r="DB36" i="861"/>
  <c r="DE36" i="861"/>
  <c r="DC36" i="861"/>
  <c r="DD36" i="861"/>
  <c r="DF36" i="861"/>
  <c r="AH23" i="1236"/>
  <c r="AI24" i="1236" s="1"/>
  <c r="AC27" i="1236"/>
  <c r="AH27" i="1236"/>
  <c r="AB27" i="1236"/>
  <c r="AG63" i="1236"/>
  <c r="AG100" i="861" s="1"/>
  <c r="DD18" i="1236"/>
  <c r="DD23" i="1236" s="1"/>
  <c r="CP18" i="1236"/>
  <c r="CT62" i="1236"/>
  <c r="AH24" i="1236"/>
  <c r="DC24" i="1236"/>
  <c r="DD25" i="1236" s="1"/>
  <c r="DE26" i="1236" s="1"/>
  <c r="DF27" i="1236" s="1"/>
  <c r="DG28" i="1236" s="1"/>
  <c r="DH29" i="1236" s="1"/>
  <c r="DI30" i="1236" s="1"/>
  <c r="DJ31" i="1236" s="1"/>
  <c r="DK32" i="1236" s="1"/>
  <c r="DL33" i="1236" s="1"/>
  <c r="AE27" i="1236"/>
  <c r="Z27" i="1236"/>
  <c r="CV18" i="1236"/>
  <c r="CV23" i="1236" s="1"/>
  <c r="CX24" i="1236"/>
  <c r="CY25" i="1236" s="1"/>
  <c r="CZ26" i="1236" s="1"/>
  <c r="DA27" i="1236" s="1"/>
  <c r="DB28" i="1236" s="1"/>
  <c r="DC29" i="1236" s="1"/>
  <c r="DD30" i="1236" s="1"/>
  <c r="DE31" i="1236" s="1"/>
  <c r="DF32" i="1236" s="1"/>
  <c r="DG33" i="1236" s="1"/>
  <c r="DH34" i="1236" s="1"/>
  <c r="DI35" i="1236" s="1"/>
  <c r="DJ36" i="1236" s="1"/>
  <c r="DK37" i="1236" s="1"/>
  <c r="DL38" i="1236" s="1"/>
  <c r="CS17" i="861"/>
  <c r="AA27" i="1236"/>
  <c r="AI26" i="1236"/>
  <c r="CX50" i="1236"/>
  <c r="CY24" i="1236"/>
  <c r="CZ25" i="1236" s="1"/>
  <c r="DA26" i="1236" s="1"/>
  <c r="DB27" i="1236" s="1"/>
  <c r="DC28" i="1236" s="1"/>
  <c r="DD29" i="1236" s="1"/>
  <c r="DE30" i="1236" s="1"/>
  <c r="DF31" i="1236" s="1"/>
  <c r="DG32" i="1236" s="1"/>
  <c r="DH33" i="1236" s="1"/>
  <c r="DI34" i="1236" s="1"/>
  <c r="DJ35" i="1236" s="1"/>
  <c r="DK36" i="1236" s="1"/>
  <c r="DL37" i="1236" s="1"/>
  <c r="CX62" i="1236"/>
  <c r="AF27" i="1236"/>
  <c r="AH26" i="1236"/>
  <c r="AI8" i="1236"/>
  <c r="AG27" i="1236"/>
  <c r="CR24" i="1236"/>
  <c r="CS25" i="1236" s="1"/>
  <c r="CT26" i="1236" s="1"/>
  <c r="CU27" i="1236" s="1"/>
  <c r="CV28" i="1236" s="1"/>
  <c r="CW29" i="1236" s="1"/>
  <c r="CX30" i="1236" s="1"/>
  <c r="CY31" i="1236" s="1"/>
  <c r="CZ32" i="1236" s="1"/>
  <c r="DA33" i="1236" s="1"/>
  <c r="DB34" i="1236" s="1"/>
  <c r="DC35" i="1236" s="1"/>
  <c r="DD36" i="1236" s="1"/>
  <c r="DE37" i="1236" s="1"/>
  <c r="DF38" i="1236" s="1"/>
  <c r="DG39" i="1236" s="1"/>
  <c r="DH40" i="1236" s="1"/>
  <c r="DI41" i="1236" s="1"/>
  <c r="DJ42" i="1236" s="1"/>
  <c r="DK43" i="1236" s="1"/>
  <c r="DL44" i="1236" s="1"/>
  <c r="CQ50" i="1236"/>
  <c r="CV24" i="1236"/>
  <c r="CW25" i="1236" s="1"/>
  <c r="CX26" i="1236" s="1"/>
  <c r="CY27" i="1236" s="1"/>
  <c r="CZ28" i="1236" s="1"/>
  <c r="DA29" i="1236" s="1"/>
  <c r="DB30" i="1236" s="1"/>
  <c r="DC31" i="1236" s="1"/>
  <c r="DD32" i="1236" s="1"/>
  <c r="DE33" i="1236" s="1"/>
  <c r="DF34" i="1236" s="1"/>
  <c r="DG35" i="1236" s="1"/>
  <c r="DH36" i="1236" s="1"/>
  <c r="DI37" i="1236" s="1"/>
  <c r="DJ38" i="1236" s="1"/>
  <c r="DK39" i="1236" s="1"/>
  <c r="DL40" i="1236" s="1"/>
  <c r="CU50" i="1236"/>
  <c r="W27" i="1236"/>
  <c r="V50" i="1236"/>
  <c r="V17" i="861" s="1"/>
  <c r="X27" i="1236"/>
  <c r="Y27" i="1236"/>
  <c r="DA24" i="1236"/>
  <c r="DB25" i="1236" s="1"/>
  <c r="DC26" i="1236" s="1"/>
  <c r="DD27" i="1236" s="1"/>
  <c r="DE28" i="1236" s="1"/>
  <c r="DF29" i="1236" s="1"/>
  <c r="DG30" i="1236" s="1"/>
  <c r="DH31" i="1236" s="1"/>
  <c r="DI32" i="1236" s="1"/>
  <c r="DJ33" i="1236" s="1"/>
  <c r="DK34" i="1236" s="1"/>
  <c r="DL35" i="1236" s="1"/>
  <c r="CZ50" i="1236"/>
  <c r="CZ48" i="1236"/>
  <c r="CP24" i="1236"/>
  <c r="CQ25" i="1236" s="1"/>
  <c r="CR26" i="1236" s="1"/>
  <c r="CS27" i="1236" s="1"/>
  <c r="CT28" i="1236" s="1"/>
  <c r="CU29" i="1236" s="1"/>
  <c r="CV30" i="1236" s="1"/>
  <c r="CW31" i="1236" s="1"/>
  <c r="CX32" i="1236" s="1"/>
  <c r="CY33" i="1236" s="1"/>
  <c r="CZ34" i="1236" s="1"/>
  <c r="DA35" i="1236" s="1"/>
  <c r="DB36" i="1236" s="1"/>
  <c r="DC37" i="1236" s="1"/>
  <c r="DD38" i="1236" s="1"/>
  <c r="DE39" i="1236" s="1"/>
  <c r="DF40" i="1236" s="1"/>
  <c r="DG41" i="1236" s="1"/>
  <c r="DH42" i="1236" s="1"/>
  <c r="DI43" i="1236" s="1"/>
  <c r="DJ44" i="1236" s="1"/>
  <c r="DK45" i="1236" s="1"/>
  <c r="DL46" i="1236" s="1"/>
  <c r="CO48" i="1236"/>
  <c r="AD27" i="1236"/>
  <c r="CT24" i="1236"/>
  <c r="CU25" i="1236" s="1"/>
  <c r="CV26" i="1236" s="1"/>
  <c r="CW27" i="1236" s="1"/>
  <c r="CX28" i="1236" s="1"/>
  <c r="CY29" i="1236" s="1"/>
  <c r="CZ30" i="1236" s="1"/>
  <c r="DA31" i="1236" s="1"/>
  <c r="DB32" i="1236" s="1"/>
  <c r="DC33" i="1236" s="1"/>
  <c r="DD34" i="1236" s="1"/>
  <c r="DE35" i="1236" s="1"/>
  <c r="DF36" i="1236" s="1"/>
  <c r="DG37" i="1236" s="1"/>
  <c r="DH38" i="1236" s="1"/>
  <c r="DI39" i="1236" s="1"/>
  <c r="DJ40" i="1236" s="1"/>
  <c r="DK41" i="1236" s="1"/>
  <c r="DL42" i="1236" s="1"/>
  <c r="CS50" i="1236"/>
  <c r="CS48" i="1236"/>
  <c r="DH36" i="861"/>
  <c r="DG24" i="1236"/>
  <c r="DH25" i="1236" s="1"/>
  <c r="DI26" i="1236" s="1"/>
  <c r="DJ27" i="1236" s="1"/>
  <c r="DK28" i="1236" s="1"/>
  <c r="DL29" i="1236" s="1"/>
  <c r="DF48" i="1236"/>
  <c r="AH62" i="1236"/>
  <c r="AH99" i="861" s="1"/>
  <c r="DH1" i="1236"/>
  <c r="DJ2" i="1236"/>
  <c r="DI3" i="1236"/>
  <c r="DI7" i="1236"/>
  <c r="DI8" i="1236"/>
  <c r="DH16" i="1236"/>
  <c r="DH17" i="1236"/>
  <c r="DH4" i="1236"/>
  <c r="DH20" i="1236"/>
  <c r="DH61" i="1236"/>
  <c r="DG18" i="1236"/>
  <c r="DG23" i="1236" s="1"/>
  <c r="AJ4" i="1236"/>
  <c r="AJ17" i="1236"/>
  <c r="AJ16" i="1236"/>
  <c r="AJ36" i="861" s="1"/>
  <c r="AJ20" i="1236"/>
  <c r="AJ61" i="1236"/>
  <c r="AL2" i="1236"/>
  <c r="AK3" i="1236"/>
  <c r="AK7" i="1236"/>
  <c r="AK1" i="1236"/>
  <c r="DF64" i="1236"/>
  <c r="DG60" i="1236" s="1"/>
  <c r="DF66" i="1236"/>
  <c r="AI18" i="1236"/>
  <c r="CU420" i="64" a="1"/>
  <c r="CU420" i="64" s="1"/>
  <c r="CR420" i="64" a="1"/>
  <c r="CR420" i="64" s="1"/>
  <c r="CO420" i="64" a="1"/>
  <c r="CO420" i="64" s="1"/>
  <c r="CP420" i="64" a="1"/>
  <c r="CP420" i="64" s="1"/>
  <c r="CS420" i="64" a="1"/>
  <c r="CS420" i="64" s="1"/>
  <c r="CQ420" i="64" a="1"/>
  <c r="CQ420" i="64" s="1"/>
  <c r="CQ1294" i="64" a="1"/>
  <c r="CQ1294" i="64" s="1"/>
  <c r="CS1294" i="64" a="1"/>
  <c r="CS1294" i="64" s="1"/>
  <c r="CR395" i="64" a="1"/>
  <c r="CR395" i="64" s="1"/>
  <c r="CO1294" i="64" a="1"/>
  <c r="CO1294" i="64" s="1"/>
  <c r="CU1294" i="64" a="1"/>
  <c r="CU1294" i="64" s="1"/>
  <c r="CU395" i="64" a="1"/>
  <c r="CU395" i="64" s="1"/>
  <c r="CT395" i="64" a="1"/>
  <c r="CT395" i="64" s="1"/>
  <c r="CT1294" i="64" a="1"/>
  <c r="CT1294" i="64" s="1"/>
  <c r="CS395" i="64" a="1"/>
  <c r="CS395" i="64" s="1"/>
  <c r="CR1294" i="64" a="1"/>
  <c r="CR1294" i="64" s="1"/>
  <c r="CQ395" i="64" a="1"/>
  <c r="CQ395" i="64" s="1"/>
  <c r="CP395" i="64" a="1"/>
  <c r="CP395" i="64" s="1"/>
  <c r="CO395" i="64" a="1"/>
  <c r="CO395" i="64" s="1"/>
  <c r="CP1294" i="64" a="1"/>
  <c r="CP1294" i="64" s="1"/>
  <c r="CX1297" i="64"/>
  <c r="CY1293" i="64" s="1"/>
  <c r="CX1299" i="64"/>
  <c r="W1294" i="64" a="1"/>
  <c r="W1294" i="64" s="1"/>
  <c r="W395" i="64" a="1"/>
  <c r="W395" i="64" s="1"/>
  <c r="CS1135" i="64" a="1"/>
  <c r="CS1135" i="64" s="1"/>
  <c r="CU1135" i="64" a="1"/>
  <c r="CU1135" i="64" s="1"/>
  <c r="CR1135" i="64" a="1"/>
  <c r="CR1135" i="64" s="1"/>
  <c r="CT1135" i="64" a="1"/>
  <c r="CT1135" i="64" s="1"/>
  <c r="CW1138" i="64"/>
  <c r="CX1134" i="64" s="1"/>
  <c r="CW1140" i="64"/>
  <c r="CR1067" i="64" a="1"/>
  <c r="CR1067" i="64" s="1"/>
  <c r="CO1135" i="64" a="1"/>
  <c r="CO1135" i="64" s="1"/>
  <c r="CP1135" i="64" a="1"/>
  <c r="CP1135" i="64" s="1"/>
  <c r="W1135" i="64" a="1"/>
  <c r="W1135" i="64" s="1"/>
  <c r="CQ1135" i="64" a="1"/>
  <c r="CQ1135" i="64" s="1"/>
  <c r="CU1067" i="64" a="1"/>
  <c r="CU1067" i="64" s="1"/>
  <c r="CP1067" i="64" a="1"/>
  <c r="CP1067" i="64" s="1"/>
  <c r="W1067" i="64" a="1"/>
  <c r="W1067" i="64" s="1"/>
  <c r="CQ1067" i="64" a="1"/>
  <c r="CQ1067" i="64" s="1"/>
  <c r="CO1067" i="64" a="1"/>
  <c r="CO1067" i="64" s="1"/>
  <c r="CT1067" i="64" a="1"/>
  <c r="CT1067" i="64" s="1"/>
  <c r="CS1067" i="64" a="1"/>
  <c r="CS1067" i="64" s="1"/>
  <c r="CT2246" i="64" a="1"/>
  <c r="CT2246" i="64" s="1"/>
  <c r="CT2253" i="64" s="1"/>
  <c r="U2248" i="64"/>
  <c r="V2245" i="64" s="1"/>
  <c r="V2250" i="64" s="1"/>
  <c r="CO2246" i="64" a="1"/>
  <c r="CO2246" i="64" s="1"/>
  <c r="CS2246" i="64" a="1"/>
  <c r="CS2246" i="64" s="1"/>
  <c r="CS2253" i="64" s="1"/>
  <c r="CP2246" i="64" a="1"/>
  <c r="CP2246" i="64" s="1"/>
  <c r="CP2253" i="64" s="1"/>
  <c r="CQ2246" i="64" a="1"/>
  <c r="CQ2246" i="64" s="1"/>
  <c r="CQ2253" i="64" s="1"/>
  <c r="CR2246" i="64" a="1"/>
  <c r="CR2246" i="64" s="1"/>
  <c r="CR2253" i="64" s="1"/>
  <c r="W2246" i="64" a="1"/>
  <c r="W2246" i="64" s="1"/>
  <c r="CU2246" i="64" a="1"/>
  <c r="CU2246" i="64" s="1"/>
  <c r="CU2253" i="64" s="1"/>
  <c r="V2247" i="64"/>
  <c r="V2254" i="64" s="1"/>
  <c r="CQ2053" i="64" a="1"/>
  <c r="CQ2053" i="64" s="1"/>
  <c r="W2053" i="64" a="1"/>
  <c r="W2053" i="64" s="1"/>
  <c r="CP2053" i="64" a="1"/>
  <c r="CP2053" i="64" s="1"/>
  <c r="CN2053" i="64" a="1"/>
  <c r="CN2053" i="64" s="1"/>
  <c r="CS2053" i="64" a="1"/>
  <c r="CS2053" i="64" s="1"/>
  <c r="CT2053" i="64" a="1"/>
  <c r="CT2053" i="64" s="1"/>
  <c r="CO2053" i="64" a="1"/>
  <c r="CO2053" i="64" s="1"/>
  <c r="CM2053" i="64" a="1"/>
  <c r="CM2053" i="64" s="1"/>
  <c r="CU2053" i="64" a="1"/>
  <c r="CU2053" i="64" s="1"/>
  <c r="CR2053" i="64" a="1"/>
  <c r="CR2053" i="64" s="1"/>
  <c r="DA2083" i="64"/>
  <c r="DA2085" i="64" s="1"/>
  <c r="CZ2085" i="64"/>
  <c r="AE2083" i="64"/>
  <c r="AD2085" i="64"/>
  <c r="CS1025" i="64" a="1"/>
  <c r="CS1025" i="64" s="1"/>
  <c r="CU1025" i="64" a="1"/>
  <c r="CU1025" i="64" s="1"/>
  <c r="CQ1025" i="64" a="1"/>
  <c r="CQ1025" i="64" s="1"/>
  <c r="CT1025" i="64" a="1"/>
  <c r="CT1025" i="64" s="1"/>
  <c r="W1893" i="64" a="1"/>
  <c r="W1893" i="64" s="1"/>
  <c r="W1025" i="64" a="1"/>
  <c r="W1025" i="64" s="1"/>
  <c r="CM1893" i="64" a="1"/>
  <c r="CM1893" i="64" s="1"/>
  <c r="CO1025" i="64" a="1"/>
  <c r="CO1025" i="64" s="1"/>
  <c r="CR1025" i="64" a="1"/>
  <c r="CR1025" i="64" s="1"/>
  <c r="CP1025" i="64" a="1"/>
  <c r="CP1025" i="64" s="1"/>
  <c r="CU1893" i="64" a="1"/>
  <c r="CU1893" i="64" s="1"/>
  <c r="CT1893" i="64" a="1"/>
  <c r="CT1893" i="64" s="1"/>
  <c r="CQ1893" i="64" a="1"/>
  <c r="CQ1893" i="64" s="1"/>
  <c r="CO1893" i="64" a="1"/>
  <c r="CO1893" i="64" s="1"/>
  <c r="CS1893" i="64" a="1"/>
  <c r="CS1893" i="64" s="1"/>
  <c r="CP1893" i="64" a="1"/>
  <c r="CP1893" i="64" s="1"/>
  <c r="CN1893" i="64" a="1"/>
  <c r="CN1893" i="64" s="1"/>
  <c r="CR1893" i="64" a="1"/>
  <c r="CR1893" i="64" s="1"/>
  <c r="W1195" i="64" a="1"/>
  <c r="W1195" i="64" s="1"/>
  <c r="W1895" i="64" a="1"/>
  <c r="W1895" i="64" s="1"/>
  <c r="CO1895" i="64" a="1"/>
  <c r="CO1895" i="64" s="1"/>
  <c r="CQ1895" i="64" a="1"/>
  <c r="CQ1895" i="64" s="1"/>
  <c r="CM1895" i="64" a="1"/>
  <c r="CM1895" i="64" s="1"/>
  <c r="CU1895" i="64" a="1"/>
  <c r="CU1895" i="64" s="1"/>
  <c r="CN1895" i="64" a="1"/>
  <c r="CN1895" i="64" s="1"/>
  <c r="CS1895" i="64" a="1"/>
  <c r="CS1895" i="64" s="1"/>
  <c r="CP1895" i="64" a="1"/>
  <c r="CP1895" i="64" s="1"/>
  <c r="CR1895" i="64" a="1"/>
  <c r="CR1895" i="64" s="1"/>
  <c r="CT1895" i="64" a="1"/>
  <c r="CT1895" i="64" s="1"/>
  <c r="CU1195" i="64" a="1"/>
  <c r="CU1195" i="64" s="1"/>
  <c r="CO1195" i="64" a="1"/>
  <c r="CO1195" i="64" s="1"/>
  <c r="CQ1195" i="64" a="1"/>
  <c r="CQ1195" i="64" s="1"/>
  <c r="CP1195" i="64" a="1"/>
  <c r="CP1195" i="64" s="1"/>
  <c r="CR1195" i="64" a="1"/>
  <c r="CR1195" i="64" s="1"/>
  <c r="CT1195" i="64" a="1"/>
  <c r="CT1195" i="64" s="1"/>
  <c r="CS1195" i="64" a="1"/>
  <c r="CS1195" i="64" s="1"/>
  <c r="CO1192" i="64" a="1"/>
  <c r="CO1192" i="64" s="1"/>
  <c r="CP1192" i="64" a="1"/>
  <c r="CP1192" i="64" s="1"/>
  <c r="W1191" i="64" a="1"/>
  <c r="W1191" i="64" s="1"/>
  <c r="W1192" i="64" a="1"/>
  <c r="W1192" i="64" s="1"/>
  <c r="CS1192" i="64" a="1"/>
  <c r="CS1192" i="64" s="1"/>
  <c r="CT1192" i="64" a="1"/>
  <c r="CT1192" i="64" s="1"/>
  <c r="CQ1192" i="64" a="1"/>
  <c r="CQ1192" i="64" s="1"/>
  <c r="CU1191" i="64" a="1"/>
  <c r="CU1191" i="64" s="1"/>
  <c r="CU1192" i="64" a="1"/>
  <c r="CU1192" i="64" s="1"/>
  <c r="V1193" i="64"/>
  <c r="CR1192" i="64" a="1"/>
  <c r="CR1192" i="64" s="1"/>
  <c r="CQ650" i="64" a="1"/>
  <c r="CQ650" i="64" s="1"/>
  <c r="CO1191" i="64" a="1"/>
  <c r="CO1191" i="64" s="1"/>
  <c r="CQ1191" i="64" a="1"/>
  <c r="CQ1191" i="64" s="1"/>
  <c r="CP1191" i="64" a="1"/>
  <c r="CP1191" i="64" s="1"/>
  <c r="CT1191" i="64" a="1"/>
  <c r="CT1191" i="64" s="1"/>
  <c r="CR1191" i="64" a="1"/>
  <c r="CR1191" i="64" s="1"/>
  <c r="CS1191" i="64" a="1"/>
  <c r="CS1191" i="64" s="1"/>
  <c r="CU650" i="64" a="1"/>
  <c r="CU650" i="64" s="1"/>
  <c r="CS650" i="64" a="1"/>
  <c r="CS650" i="64" s="1"/>
  <c r="CS661" i="64" a="1"/>
  <c r="CS661" i="64" s="1"/>
  <c r="CO650" i="64" a="1"/>
  <c r="CO650" i="64" s="1"/>
  <c r="CP650" i="64" a="1"/>
  <c r="CP650" i="64" s="1"/>
  <c r="CR650" i="64" a="1"/>
  <c r="CR650" i="64" s="1"/>
  <c r="W661" i="64" a="1"/>
  <c r="W661" i="64" s="1"/>
  <c r="W650" i="64" a="1"/>
  <c r="W650" i="64" s="1"/>
  <c r="CT650" i="64" a="1"/>
  <c r="CT650" i="64" s="1"/>
  <c r="CU661" i="64" a="1"/>
  <c r="CU661" i="64" s="1"/>
  <c r="CP661" i="64" a="1"/>
  <c r="CP661" i="64" s="1"/>
  <c r="CT661" i="64" a="1"/>
  <c r="CT661" i="64" s="1"/>
  <c r="CT653" i="64" a="1"/>
  <c r="CT653" i="64" s="1"/>
  <c r="CO661" i="64" a="1"/>
  <c r="CO661" i="64" s="1"/>
  <c r="CQ661" i="64" a="1"/>
  <c r="CQ661" i="64" s="1"/>
  <c r="CR661" i="64" a="1"/>
  <c r="CR661" i="64" s="1"/>
  <c r="CP667" i="64" a="1"/>
  <c r="CP667" i="64" s="1"/>
  <c r="CS653" i="64" a="1"/>
  <c r="CS653" i="64" s="1"/>
  <c r="CP653" i="64" a="1"/>
  <c r="CP653" i="64" s="1"/>
  <c r="CT667" i="64" a="1"/>
  <c r="CT667" i="64" s="1"/>
  <c r="CO1373" i="64" a="1"/>
  <c r="CO1373" i="64" s="1"/>
  <c r="W667" i="64" a="1"/>
  <c r="W667" i="64" s="1"/>
  <c r="W653" i="64" a="1"/>
  <c r="W653" i="64" s="1"/>
  <c r="CQ667" i="64" a="1"/>
  <c r="CQ667" i="64" s="1"/>
  <c r="CR667" i="64" a="1"/>
  <c r="CR667" i="64" s="1"/>
  <c r="CU653" i="64" a="1"/>
  <c r="CU653" i="64" s="1"/>
  <c r="CU667" i="64" a="1"/>
  <c r="CU667" i="64" s="1"/>
  <c r="CQ653" i="64" a="1"/>
  <c r="CQ653" i="64" s="1"/>
  <c r="CO667" i="64" a="1"/>
  <c r="CO667" i="64" s="1"/>
  <c r="CS667" i="64" a="1"/>
  <c r="CS667" i="64" s="1"/>
  <c r="CR653" i="64" a="1"/>
  <c r="CR653" i="64" s="1"/>
  <c r="CO653" i="64" a="1"/>
  <c r="CO653" i="64" s="1"/>
  <c r="CU1373" i="64" a="1"/>
  <c r="CU1373" i="64" s="1"/>
  <c r="CT1373" i="64" a="1"/>
  <c r="CT1373" i="64" s="1"/>
  <c r="V1388" i="64"/>
  <c r="V1390" i="64" s="1"/>
  <c r="W111" i="64" a="1"/>
  <c r="W111" i="64" s="1"/>
  <c r="W1373" i="64" a="1"/>
  <c r="W1373" i="64" s="1"/>
  <c r="CQ1373" i="64" a="1"/>
  <c r="CQ1373" i="64" s="1"/>
  <c r="CP1373" i="64" a="1"/>
  <c r="CP1373" i="64" s="1"/>
  <c r="V126" i="64"/>
  <c r="CS1373" i="64" a="1"/>
  <c r="CS1373" i="64" s="1"/>
  <c r="V141" i="64"/>
  <c r="CR1373" i="64" a="1"/>
  <c r="CR137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265" i="64" a="1"/>
  <c r="CP1265" i="64" s="1"/>
  <c r="CU1265" i="64" a="1"/>
  <c r="CU1265" i="64" s="1"/>
  <c r="CR1265" i="64" a="1"/>
  <c r="CR1265" i="64" s="1"/>
  <c r="W1265" i="64" a="1"/>
  <c r="W1265" i="64" s="1"/>
  <c r="CM982" i="64" a="1"/>
  <c r="CM982" i="64" s="1"/>
  <c r="CO1265" i="64" a="1"/>
  <c r="CO1265" i="64" s="1"/>
  <c r="CS1265" i="64" a="1"/>
  <c r="CS1265" i="64" s="1"/>
  <c r="CT1265" i="64" a="1"/>
  <c r="CT1265" i="64" s="1"/>
  <c r="CQ1265" i="64" a="1"/>
  <c r="CQ1265" i="64" s="1"/>
  <c r="CQ980" i="64" a="1"/>
  <c r="CQ980" i="64" s="1"/>
  <c r="CQ982" i="64" a="1"/>
  <c r="CQ982" i="64" s="1"/>
  <c r="CT980" i="64" a="1"/>
  <c r="CT980" i="64" s="1"/>
  <c r="CP982" i="64" a="1"/>
  <c r="CP982" i="64" s="1"/>
  <c r="CT984" i="64" a="1"/>
  <c r="CT984" i="64" s="1"/>
  <c r="CO984" i="64" a="1"/>
  <c r="CO984" i="64" s="1"/>
  <c r="CT981" i="64" a="1"/>
  <c r="CT981" i="64" s="1"/>
  <c r="CN981" i="64" a="1"/>
  <c r="CN981" i="64" s="1"/>
  <c r="CT982" i="64" a="1"/>
  <c r="CT982" i="64" s="1"/>
  <c r="CS983" i="64" a="1"/>
  <c r="CS983" i="64" s="1"/>
  <c r="CT983" i="64" a="1"/>
  <c r="CT983" i="64" s="1"/>
  <c r="CP984" i="64" a="1"/>
  <c r="CP984" i="64" s="1"/>
  <c r="CR981" i="64" a="1"/>
  <c r="CR981" i="64" s="1"/>
  <c r="CS982" i="64" a="1"/>
  <c r="CS982" i="64" s="1"/>
  <c r="CR983" i="64" a="1"/>
  <c r="CR983" i="64" s="1"/>
  <c r="CP980" i="64" a="1"/>
  <c r="CP980" i="64" s="1"/>
  <c r="CQ981" i="64" a="1"/>
  <c r="CQ981" i="64" s="1"/>
  <c r="CN984" i="64" a="1"/>
  <c r="CN984" i="64" s="1"/>
  <c r="CQ984" i="64" a="1"/>
  <c r="CQ984" i="64" s="1"/>
  <c r="CM966" i="64" a="1"/>
  <c r="CM966" i="64" s="1"/>
  <c r="CO982" i="64" a="1"/>
  <c r="CO982" i="64" s="1"/>
  <c r="CO980" i="64" a="1"/>
  <c r="CO980" i="64" s="1"/>
  <c r="CS980" i="64" a="1"/>
  <c r="CS980" i="64" s="1"/>
  <c r="CM980" i="64" a="1"/>
  <c r="CM980" i="64" s="1"/>
  <c r="CM981" i="64" a="1"/>
  <c r="CM981" i="64" s="1"/>
  <c r="CO983" i="64" a="1"/>
  <c r="CO983" i="64" s="1"/>
  <c r="CM983" i="64" a="1"/>
  <c r="CM983" i="64" s="1"/>
  <c r="CN980" i="64" a="1"/>
  <c r="CN980" i="64" s="1"/>
  <c r="W981" i="64" a="1"/>
  <c r="W981" i="64" s="1"/>
  <c r="W984" i="64" a="1"/>
  <c r="W984" i="64" s="1"/>
  <c r="W980" i="64" a="1"/>
  <c r="W980" i="64" s="1"/>
  <c r="W983" i="64" a="1"/>
  <c r="W983" i="64" s="1"/>
  <c r="W982" i="64" a="1"/>
  <c r="W982" i="64" s="1"/>
  <c r="CR980" i="64" a="1"/>
  <c r="CR980" i="64" s="1"/>
  <c r="CO981" i="64" a="1"/>
  <c r="CO981" i="64" s="1"/>
  <c r="CP983" i="64" a="1"/>
  <c r="CP983" i="64" s="1"/>
  <c r="CM984" i="64" a="1"/>
  <c r="CM984" i="64" s="1"/>
  <c r="CR982" i="64" a="1"/>
  <c r="CR982" i="64" s="1"/>
  <c r="CS981" i="64" a="1"/>
  <c r="CS981" i="64" s="1"/>
  <c r="CP981" i="64" a="1"/>
  <c r="CP981" i="64" s="1"/>
  <c r="CN982" i="64" a="1"/>
  <c r="CN982" i="64" s="1"/>
  <c r="CS984" i="64" a="1"/>
  <c r="CS984" i="64" s="1"/>
  <c r="CU983" i="64" a="1"/>
  <c r="CU983" i="64" s="1"/>
  <c r="CU982" i="64" a="1"/>
  <c r="CU982" i="64" s="1"/>
  <c r="CU981" i="64" a="1"/>
  <c r="CU981" i="64" s="1"/>
  <c r="CU984" i="64" a="1"/>
  <c r="CU984" i="64" s="1"/>
  <c r="CU980" i="64" a="1"/>
  <c r="CU980" i="64" s="1"/>
  <c r="CR984" i="64" a="1"/>
  <c r="CR984" i="64" s="1"/>
  <c r="CN983" i="64" a="1"/>
  <c r="CN983" i="64" s="1"/>
  <c r="CQ983" i="64" a="1"/>
  <c r="CQ983" i="64" s="1"/>
  <c r="CQ969" i="64" a="1"/>
  <c r="CQ969" i="64" s="1"/>
  <c r="CQ968" i="64" a="1"/>
  <c r="CQ968" i="64" s="1"/>
  <c r="CT967" i="64" a="1"/>
  <c r="CT967" i="64" s="1"/>
  <c r="CO969" i="64" a="1"/>
  <c r="CO969" i="64" s="1"/>
  <c r="CS953" i="64" a="1"/>
  <c r="CS953" i="64" s="1"/>
  <c r="CN951" i="64" a="1"/>
  <c r="CN951" i="64" s="1"/>
  <c r="CN959" i="64" s="1"/>
  <c r="CR966" i="64" a="1"/>
  <c r="CR966" i="64" s="1"/>
  <c r="CQ951" i="64" a="1"/>
  <c r="CQ951" i="64" s="1"/>
  <c r="CS949" i="64" a="1"/>
  <c r="CS949" i="64" s="1"/>
  <c r="CO967" i="64" a="1"/>
  <c r="CO967" i="64" s="1"/>
  <c r="CR949" i="64" a="1"/>
  <c r="CR949" i="64" s="1"/>
  <c r="CO949" i="64" a="1"/>
  <c r="CO949" i="64" s="1"/>
  <c r="CO966" i="64" a="1"/>
  <c r="CO966" i="64" s="1"/>
  <c r="CM965" i="64" a="1"/>
  <c r="CM965" i="64" s="1"/>
  <c r="CS950" i="64" a="1"/>
  <c r="CS950" i="64" s="1"/>
  <c r="CM969" i="64" a="1"/>
  <c r="CM969" i="64" s="1"/>
  <c r="CT969" i="64" a="1"/>
  <c r="CT969" i="64" s="1"/>
  <c r="CN968" i="64" a="1"/>
  <c r="CN968" i="64" s="1"/>
  <c r="CS966" i="64" a="1"/>
  <c r="CS966" i="64" s="1"/>
  <c r="CS952" i="64" a="1"/>
  <c r="CS952" i="64" s="1"/>
  <c r="CR950" i="64" a="1"/>
  <c r="CR950" i="64" s="1"/>
  <c r="CQ966" i="64" a="1"/>
  <c r="CQ966" i="64" s="1"/>
  <c r="CR969" i="64" a="1"/>
  <c r="CR969" i="64" s="1"/>
  <c r="CP965" i="64" a="1"/>
  <c r="CP965" i="64" s="1"/>
  <c r="CU969" i="64" a="1"/>
  <c r="CU969" i="64" s="1"/>
  <c r="CU965" i="64" a="1"/>
  <c r="CU965" i="64" s="1"/>
  <c r="CU949" i="64" a="1"/>
  <c r="CU949" i="64" s="1"/>
  <c r="CU950" i="64" a="1"/>
  <c r="CU950" i="64" s="1"/>
  <c r="CU966" i="64" a="1"/>
  <c r="CU966" i="64" s="1"/>
  <c r="CU951" i="64" a="1"/>
  <c r="CU951" i="64" s="1"/>
  <c r="CU952" i="64" a="1"/>
  <c r="CU952" i="64" s="1"/>
  <c r="CU953" i="64" a="1"/>
  <c r="CU953" i="64" s="1"/>
  <c r="CU967" i="64" a="1"/>
  <c r="CU967" i="64" s="1"/>
  <c r="CU968" i="64" a="1"/>
  <c r="CU968" i="64" s="1"/>
  <c r="CN966" i="64" a="1"/>
  <c r="CN966" i="64" s="1"/>
  <c r="CM949" i="64" a="1"/>
  <c r="CM949" i="64" s="1"/>
  <c r="CM957" i="64" s="1"/>
  <c r="CR951" i="64" a="1"/>
  <c r="CR951" i="64" s="1"/>
  <c r="CR953" i="64" a="1"/>
  <c r="CR953" i="64" s="1"/>
  <c r="CT968" i="64" a="1"/>
  <c r="CT968" i="64" s="1"/>
  <c r="CQ949" i="64" a="1"/>
  <c r="CQ949" i="64" s="1"/>
  <c r="CQ965" i="64" a="1"/>
  <c r="CQ965" i="64" s="1"/>
  <c r="CT953" i="64" a="1"/>
  <c r="CT953" i="64" s="1"/>
  <c r="CS951" i="64" a="1"/>
  <c r="CS951" i="64" s="1"/>
  <c r="CM951" i="64" a="1"/>
  <c r="CM951" i="64" s="1"/>
  <c r="CN965" i="64" a="1"/>
  <c r="CN965" i="64" s="1"/>
  <c r="CT952" i="64" a="1"/>
  <c r="CT952" i="64" s="1"/>
  <c r="CR965" i="64" a="1"/>
  <c r="CR965" i="64" s="1"/>
  <c r="CP966" i="64" a="1"/>
  <c r="CP966" i="64" s="1"/>
  <c r="CP967" i="64" a="1"/>
  <c r="CP967" i="64" s="1"/>
  <c r="CS968" i="64" a="1"/>
  <c r="CS968" i="64" s="1"/>
  <c r="CT951" i="64" a="1"/>
  <c r="CT951" i="64" s="1"/>
  <c r="CP950" i="64" a="1"/>
  <c r="CP950" i="64" s="1"/>
  <c r="CO968" i="64" a="1"/>
  <c r="CO968" i="64" s="1"/>
  <c r="CP952" i="64" a="1"/>
  <c r="CP952" i="64" s="1"/>
  <c r="CT965" i="64" a="1"/>
  <c r="CT965" i="64" s="1"/>
  <c r="CS967" i="64" a="1"/>
  <c r="CS967" i="64" s="1"/>
  <c r="CM967" i="64" a="1"/>
  <c r="CM967" i="64" s="1"/>
  <c r="CP949" i="64" a="1"/>
  <c r="CP949" i="64" s="1"/>
  <c r="CQ952" i="64" a="1"/>
  <c r="CQ952" i="64" s="1"/>
  <c r="CT966" i="64" a="1"/>
  <c r="CT966" i="64" s="1"/>
  <c r="CN950" i="64" a="1"/>
  <c r="CN950" i="64" s="1"/>
  <c r="CN958" i="64" s="1"/>
  <c r="CO965" i="64" a="1"/>
  <c r="CO965" i="64" s="1"/>
  <c r="CP953" i="64" a="1"/>
  <c r="CP953" i="64" s="1"/>
  <c r="CQ950" i="64" a="1"/>
  <c r="CQ950" i="64" s="1"/>
  <c r="CP969" i="64" a="1"/>
  <c r="CP969" i="64" s="1"/>
  <c r="CM968" i="64" a="1"/>
  <c r="CM968" i="64" s="1"/>
  <c r="CN953" i="64" a="1"/>
  <c r="CN953" i="64" s="1"/>
  <c r="CN961" i="64" s="1"/>
  <c r="CN969" i="64" a="1"/>
  <c r="CN969" i="64" s="1"/>
  <c r="CO953" i="64" a="1"/>
  <c r="CO953" i="64" s="1"/>
  <c r="CN952" i="64" a="1"/>
  <c r="CN952" i="64" s="1"/>
  <c r="CN960" i="64" s="1"/>
  <c r="CN967" i="64" a="1"/>
  <c r="CN967" i="64" s="1"/>
  <c r="CO951" i="64" a="1"/>
  <c r="CO951" i="64" s="1"/>
  <c r="CN949" i="64" a="1"/>
  <c r="CN949" i="64" s="1"/>
  <c r="CN957" i="64" s="1"/>
  <c r="CS965" i="64" a="1"/>
  <c r="CS965" i="64" s="1"/>
  <c r="CM952" i="64" a="1"/>
  <c r="CM952" i="64" s="1"/>
  <c r="CM960" i="64" s="1"/>
  <c r="CO950" i="64" a="1"/>
  <c r="CO950" i="64" s="1"/>
  <c r="CQ953" i="64" a="1"/>
  <c r="CQ953" i="64" s="1"/>
  <c r="CR968" i="64" a="1"/>
  <c r="CR968" i="64" s="1"/>
  <c r="CS969" i="64" a="1"/>
  <c r="CS969" i="64" s="1"/>
  <c r="CR967" i="64" a="1"/>
  <c r="CR967" i="64" s="1"/>
  <c r="CP951" i="64" a="1"/>
  <c r="CP951" i="64" s="1"/>
  <c r="CM950" i="64" a="1"/>
  <c r="CM950" i="64" s="1"/>
  <c r="CM958" i="64" s="1"/>
  <c r="CO952" i="64" a="1"/>
  <c r="CO952" i="64" s="1"/>
  <c r="CT950" i="64" a="1"/>
  <c r="CT950" i="64" s="1"/>
  <c r="CQ967" i="64" a="1"/>
  <c r="CQ967" i="64" s="1"/>
  <c r="CR952" i="64" a="1"/>
  <c r="CR952" i="64" s="1"/>
  <c r="CT949" i="64" a="1"/>
  <c r="CT949" i="64" s="1"/>
  <c r="CM953" i="64" a="1"/>
  <c r="CM953" i="64" s="1"/>
  <c r="CM961" i="64" s="1"/>
  <c r="CP968" i="64" a="1"/>
  <c r="CP968" i="64" s="1"/>
  <c r="W965" i="64" a="1"/>
  <c r="W965" i="64" s="1"/>
  <c r="W969" i="64" a="1"/>
  <c r="W969" i="64" s="1"/>
  <c r="W949" i="64" a="1"/>
  <c r="W949" i="64" s="1"/>
  <c r="W966" i="64" a="1"/>
  <c r="W966" i="64" s="1"/>
  <c r="W950" i="64" a="1"/>
  <c r="W950" i="64" s="1"/>
  <c r="W951" i="64" a="1"/>
  <c r="W951" i="64" s="1"/>
  <c r="W968" i="64" a="1"/>
  <c r="W968" i="64" s="1"/>
  <c r="W952" i="64" a="1"/>
  <c r="W952" i="64" s="1"/>
  <c r="W953" i="64" a="1"/>
  <c r="W953" i="64" s="1"/>
  <c r="W967" i="64" a="1"/>
  <c r="W967"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240" i="64" a="1"/>
  <c r="CS1240" i="64" s="1"/>
  <c r="CS208" i="64" a="1"/>
  <c r="CS208" i="64" s="1"/>
  <c r="CO209" i="64" a="1"/>
  <c r="CO209" i="64" s="1"/>
  <c r="CT208" i="64" a="1"/>
  <c r="CT208" i="64" s="1"/>
  <c r="W208" i="64" a="1"/>
  <c r="W208" i="64" s="1"/>
  <c r="W209" i="64" a="1"/>
  <c r="W209" i="64" s="1"/>
  <c r="CU209" i="64" a="1"/>
  <c r="CU209" i="64" s="1"/>
  <c r="CU208" i="64" a="1"/>
  <c r="CU208" i="64" s="1"/>
  <c r="CQ1240" i="64" a="1"/>
  <c r="CQ1240" i="64" s="1"/>
  <c r="CU1240" i="64" a="1"/>
  <c r="CU1240" i="64" s="1"/>
  <c r="CP331" i="64" a="1"/>
  <c r="CP331" i="64" s="1"/>
  <c r="CP1240" i="64" a="1"/>
  <c r="CP1240" i="64" s="1"/>
  <c r="CO1240" i="64" a="1"/>
  <c r="CO1240" i="64" s="1"/>
  <c r="CT1240" i="64" a="1"/>
  <c r="CT1240" i="64" s="1"/>
  <c r="CR1240" i="64" a="1"/>
  <c r="CR1240" i="64" s="1"/>
  <c r="V924" i="64"/>
  <c r="V926" i="64" s="1"/>
  <c r="W331" i="64" a="1"/>
  <c r="W331" i="64" s="1"/>
  <c r="W1240" i="64" a="1"/>
  <c r="W124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925" i="64" a="1"/>
  <c r="CO925" i="64" s="1"/>
  <c r="CP925" i="64" a="1"/>
  <c r="CP925" i="64" s="1"/>
  <c r="O299" i="64"/>
  <c r="O331" i="64"/>
  <c r="CR925" i="64" a="1"/>
  <c r="CR925" i="64" s="1"/>
  <c r="W312" i="64" a="1"/>
  <c r="W312" i="64" s="1"/>
  <c r="W925" i="64" a="1"/>
  <c r="W925" i="64" s="1"/>
  <c r="CU925" i="64" a="1"/>
  <c r="CU925" i="64" s="1"/>
  <c r="CT925" i="64" a="1"/>
  <c r="CT925" i="64" s="1"/>
  <c r="CQ925" i="64" a="1"/>
  <c r="CQ925" i="64" s="1"/>
  <c r="CS925" i="64" a="1"/>
  <c r="CS925"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891" i="64" a="1"/>
  <c r="W891" i="64" s="1"/>
  <c r="W299" i="64" a="1"/>
  <c r="W299" i="64" s="1"/>
  <c r="CQ299" i="64" a="1"/>
  <c r="CQ299" i="64" s="1"/>
  <c r="CR891" i="64" a="1"/>
  <c r="CR891" i="64" s="1"/>
  <c r="CU891" i="64" a="1"/>
  <c r="CU891" i="64" s="1"/>
  <c r="CP887" i="64" a="1"/>
  <c r="CP887" i="64" s="1"/>
  <c r="CO891" i="64" a="1"/>
  <c r="CO891" i="64" s="1"/>
  <c r="CS891" i="64" a="1"/>
  <c r="CS891" i="64" s="1"/>
  <c r="CP891" i="64" a="1"/>
  <c r="CP891" i="64" s="1"/>
  <c r="CQ891" i="64" a="1"/>
  <c r="CQ891" i="64" s="1"/>
  <c r="CT891" i="64" a="1"/>
  <c r="CT891" i="64" s="1"/>
  <c r="CP883" i="64" a="1"/>
  <c r="CP883" i="64" s="1"/>
  <c r="CO887" i="64" a="1"/>
  <c r="CO887" i="64" s="1"/>
  <c r="CQ887" i="64" a="1"/>
  <c r="CQ887" i="64" s="1"/>
  <c r="W887" i="64" a="1"/>
  <c r="W887" i="64" s="1"/>
  <c r="CU887" i="64" a="1"/>
  <c r="CU887" i="64" s="1"/>
  <c r="CR887" i="64" a="1"/>
  <c r="CR887" i="64" s="1"/>
  <c r="CT887" i="64" a="1"/>
  <c r="CT887" i="64" s="1"/>
  <c r="CS887" i="64" a="1"/>
  <c r="CS887" i="64" s="1"/>
  <c r="CM888" i="64"/>
  <c r="CT883" i="64" a="1"/>
  <c r="CT883" i="64" s="1"/>
  <c r="CN888" i="64"/>
  <c r="CO883" i="64" a="1"/>
  <c r="CO883" i="64" s="1"/>
  <c r="CR883" i="64" a="1"/>
  <c r="CR883" i="64" s="1"/>
  <c r="W883" i="64" a="1"/>
  <c r="W883" i="64" s="1"/>
  <c r="CS883" i="64" a="1"/>
  <c r="CS883" i="64" s="1"/>
  <c r="CQ883" i="64" a="1"/>
  <c r="CQ883" i="64" s="1"/>
  <c r="CU4" i="64"/>
  <c r="CU883" i="64" a="1"/>
  <c r="CU883" i="64" s="1"/>
  <c r="G852" i="64"/>
  <c r="G842" i="64"/>
  <c r="CV38" i="863"/>
  <c r="CV40" i="863"/>
  <c r="CQ66" i="863" a="1"/>
  <c r="CQ66" i="863" s="1"/>
  <c r="X259" i="64"/>
  <c r="X7" i="64"/>
  <c r="W8" i="64" s="1"/>
  <c r="P1" i="64"/>
  <c r="W4" i="64"/>
  <c r="CU1" i="863"/>
  <c r="CU43" i="863"/>
  <c r="CU42" i="863"/>
  <c r="CU21" i="863" s="1"/>
  <c r="CU31"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8" i="861" s="1"/>
  <c r="CT70" i="863" a="1"/>
  <c r="CT70" i="863" s="1"/>
  <c r="CP66" i="863" a="1"/>
  <c r="CP66" i="863" s="1"/>
  <c r="W43" i="863"/>
  <c r="W42" i="863"/>
  <c r="W21" i="863" s="1"/>
  <c r="W31" i="861" s="1"/>
  <c r="CS66" i="863" a="1"/>
  <c r="CS66" i="863" s="1"/>
  <c r="CU24" i="864"/>
  <c r="CU98"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845" i="64"/>
  <c r="CN843" i="64"/>
  <c r="Z843" i="64"/>
  <c r="V843" i="64"/>
  <c r="Y843" i="64"/>
  <c r="U843" i="64"/>
  <c r="X843" i="64"/>
  <c r="T843" i="64"/>
  <c r="W843" i="64"/>
  <c r="S843" i="64"/>
  <c r="AA843" i="64"/>
  <c r="CI843" i="64"/>
  <c r="CE843" i="64"/>
  <c r="CA843" i="64"/>
  <c r="BW843" i="64"/>
  <c r="BS843" i="64"/>
  <c r="BO843" i="64"/>
  <c r="BK843" i="64"/>
  <c r="BG843" i="64"/>
  <c r="BC843" i="64"/>
  <c r="AY843" i="64"/>
  <c r="AU843" i="64"/>
  <c r="AQ843" i="64"/>
  <c r="AM843" i="64"/>
  <c r="AI843" i="64"/>
  <c r="AE843" i="64"/>
  <c r="CL843" i="64"/>
  <c r="CH843" i="64"/>
  <c r="CD843" i="64"/>
  <c r="BZ843" i="64"/>
  <c r="BV843" i="64"/>
  <c r="BR843" i="64"/>
  <c r="BN843" i="64"/>
  <c r="BJ843" i="64"/>
  <c r="BF843" i="64"/>
  <c r="BB843" i="64"/>
  <c r="AX843" i="64"/>
  <c r="AT843" i="64"/>
  <c r="AP843" i="64"/>
  <c r="AL843" i="64"/>
  <c r="AH843" i="64"/>
  <c r="AD843" i="64"/>
  <c r="CK843" i="64"/>
  <c r="CG843" i="64"/>
  <c r="CC843" i="64"/>
  <c r="BY843" i="64"/>
  <c r="BU843" i="64"/>
  <c r="BQ843" i="64"/>
  <c r="BM843" i="64"/>
  <c r="BI843" i="64"/>
  <c r="BE843" i="64"/>
  <c r="BA843" i="64"/>
  <c r="AW843" i="64"/>
  <c r="AS843" i="64"/>
  <c r="AO843" i="64"/>
  <c r="AK843" i="64"/>
  <c r="AG843" i="64"/>
  <c r="AC843" i="64"/>
  <c r="CJ843" i="64"/>
  <c r="CF843" i="64"/>
  <c r="CB843" i="64"/>
  <c r="BX843" i="64"/>
  <c r="BT843" i="64"/>
  <c r="BP843" i="64"/>
  <c r="BL843" i="64"/>
  <c r="BH843" i="64"/>
  <c r="BD843" i="64"/>
  <c r="AZ843" i="64"/>
  <c r="AV843" i="64"/>
  <c r="AR843" i="64"/>
  <c r="AN843" i="64"/>
  <c r="AJ843" i="64"/>
  <c r="AF843" i="64"/>
  <c r="AB843" i="64"/>
  <c r="R2396" i="64"/>
  <c r="J2397" i="64"/>
  <c r="R2397" i="64" s="1"/>
  <c r="CN2397" i="64"/>
  <c r="H2548" i="64"/>
  <c r="CM924" i="64" a="1"/>
  <c r="CS924" i="64" a="1"/>
  <c r="CM2052" i="64" a="1"/>
  <c r="CM1894" i="64" a="1"/>
  <c r="CN1894" i="64" a="1"/>
  <c r="CP924" i="64" a="1"/>
  <c r="CO924" i="64" a="1"/>
  <c r="CN924" i="64" a="1"/>
  <c r="CQ924" i="64" a="1"/>
  <c r="CT924" i="64" a="1"/>
  <c r="CN2052" i="64" a="1"/>
  <c r="CR924" i="64" a="1"/>
  <c r="CU924" i="64" a="1"/>
  <c r="W924" i="64" a="1"/>
  <c r="W1388" i="64" a="1"/>
  <c r="CO1388" i="64" a="1"/>
  <c r="CV420" i="64" l="1" a="1"/>
  <c r="CV420" i="64" s="1"/>
  <c r="CV480" i="64" a="1"/>
  <c r="CV480" i="64" s="1"/>
  <c r="X420" i="64" a="1"/>
  <c r="X420" i="64" s="1"/>
  <c r="X480" i="64" a="1"/>
  <c r="X480" i="64" s="1"/>
  <c r="CR48" i="1236"/>
  <c r="CO62" i="1236"/>
  <c r="DF62" i="1236"/>
  <c r="CW50" i="1236"/>
  <c r="CZ62" i="1236"/>
  <c r="CR50" i="1236"/>
  <c r="CR62" i="1236"/>
  <c r="CS62" i="1236"/>
  <c r="CT48" i="1236"/>
  <c r="DB62" i="1236"/>
  <c r="DB48" i="1236"/>
  <c r="CT50" i="1236"/>
  <c r="U60" i="1236"/>
  <c r="U66" i="1236" s="1"/>
  <c r="U43" i="861" s="1"/>
  <c r="CQ62" i="1236"/>
  <c r="DF17" i="861"/>
  <c r="CW62" i="1236"/>
  <c r="DC17" i="861"/>
  <c r="CS99" i="861"/>
  <c r="CO99" i="861"/>
  <c r="CO43" i="861"/>
  <c r="CO17" i="861"/>
  <c r="DB17" i="861"/>
  <c r="DA62" i="1236"/>
  <c r="DA17" i="861"/>
  <c r="DC62" i="1236"/>
  <c r="DD62" i="1236"/>
  <c r="CU62" i="1236"/>
  <c r="CR17" i="861"/>
  <c r="CV62" i="1236"/>
  <c r="CY50" i="1236"/>
  <c r="CZ24" i="1236"/>
  <c r="DA25" i="1236" s="1"/>
  <c r="DB26" i="1236" s="1"/>
  <c r="DC27" i="1236" s="1"/>
  <c r="DD28" i="1236" s="1"/>
  <c r="DE29" i="1236" s="1"/>
  <c r="DF30" i="1236" s="1"/>
  <c r="DG31" i="1236" s="1"/>
  <c r="DH32" i="1236" s="1"/>
  <c r="DI33" i="1236" s="1"/>
  <c r="DJ34" i="1236" s="1"/>
  <c r="DK35" i="1236" s="1"/>
  <c r="DL36" i="1236" s="1"/>
  <c r="CY62" i="1236"/>
  <c r="CY99" i="861"/>
  <c r="DC48" i="1236"/>
  <c r="DC50" i="1236"/>
  <c r="DD24" i="1236"/>
  <c r="DE25" i="1236" s="1"/>
  <c r="DF26" i="1236" s="1"/>
  <c r="DG27" i="1236" s="1"/>
  <c r="DH28" i="1236" s="1"/>
  <c r="DI29" i="1236" s="1"/>
  <c r="DJ30" i="1236" s="1"/>
  <c r="DK31" i="1236" s="1"/>
  <c r="DL32" i="1236" s="1"/>
  <c r="CW17" i="861"/>
  <c r="CU17" i="861"/>
  <c r="CV17" i="861"/>
  <c r="DD17" i="861"/>
  <c r="CT17" i="861"/>
  <c r="CY17" i="861"/>
  <c r="AJ25" i="1236"/>
  <c r="Y28" i="1236"/>
  <c r="AG28" i="1236"/>
  <c r="CZ17" i="861"/>
  <c r="DE24" i="1236"/>
  <c r="DF25" i="1236" s="1"/>
  <c r="DG26" i="1236" s="1"/>
  <c r="DH27" i="1236" s="1"/>
  <c r="DI28" i="1236" s="1"/>
  <c r="DJ29" i="1236" s="1"/>
  <c r="DK30" i="1236" s="1"/>
  <c r="DL31" i="1236" s="1"/>
  <c r="DD48" i="1236"/>
  <c r="DD50" i="1236"/>
  <c r="CP23" i="1236"/>
  <c r="CP62" i="1236"/>
  <c r="AE28" i="1236"/>
  <c r="AD28" i="1236"/>
  <c r="CX99" i="861"/>
  <c r="AA28" i="1236"/>
  <c r="CP17" i="861"/>
  <c r="AF28" i="1236"/>
  <c r="X28" i="1236"/>
  <c r="X50" i="1236" s="1"/>
  <c r="X17" i="861" s="1"/>
  <c r="W50" i="1236"/>
  <c r="W17" i="861" s="1"/>
  <c r="AI23" i="1236"/>
  <c r="CQ17" i="861"/>
  <c r="AI27" i="1236"/>
  <c r="AJ27" i="1236"/>
  <c r="CW24" i="1236"/>
  <c r="CX25" i="1236" s="1"/>
  <c r="CY26" i="1236" s="1"/>
  <c r="CZ27" i="1236" s="1"/>
  <c r="DA28" i="1236" s="1"/>
  <c r="DB29" i="1236" s="1"/>
  <c r="DC30" i="1236" s="1"/>
  <c r="DD31" i="1236" s="1"/>
  <c r="DE32" i="1236" s="1"/>
  <c r="DF33" i="1236" s="1"/>
  <c r="DG34" i="1236" s="1"/>
  <c r="DH35" i="1236" s="1"/>
  <c r="DI36" i="1236" s="1"/>
  <c r="DJ37" i="1236" s="1"/>
  <c r="DK38" i="1236" s="1"/>
  <c r="DL39" i="1236" s="1"/>
  <c r="CV50" i="1236"/>
  <c r="CV48" i="1236"/>
  <c r="AC28" i="1236"/>
  <c r="AJ8" i="1236"/>
  <c r="AH28" i="1236"/>
  <c r="AB28" i="1236"/>
  <c r="AI25" i="1236"/>
  <c r="Z28" i="1236"/>
  <c r="AI28" i="1236"/>
  <c r="DA48" i="1236"/>
  <c r="DB24" i="1236"/>
  <c r="DC25" i="1236" s="1"/>
  <c r="DD26" i="1236" s="1"/>
  <c r="DE27" i="1236" s="1"/>
  <c r="DF28" i="1236" s="1"/>
  <c r="DG29" i="1236" s="1"/>
  <c r="DH30" i="1236" s="1"/>
  <c r="DI31" i="1236" s="1"/>
  <c r="DJ32" i="1236" s="1"/>
  <c r="DK33" i="1236" s="1"/>
  <c r="DL34" i="1236" s="1"/>
  <c r="DA50" i="1236"/>
  <c r="AH63" i="1236"/>
  <c r="AH100" i="861" s="1"/>
  <c r="W48" i="1236"/>
  <c r="DI36" i="861"/>
  <c r="DG17" i="861"/>
  <c r="AJ18" i="1236"/>
  <c r="DH24" i="1236"/>
  <c r="DI25" i="1236" s="1"/>
  <c r="DJ26" i="1236" s="1"/>
  <c r="DK27" i="1236" s="1"/>
  <c r="DL28" i="1236" s="1"/>
  <c r="DG50" i="1236"/>
  <c r="DG48" i="1236"/>
  <c r="DG62" i="1236"/>
  <c r="DG64" i="1236"/>
  <c r="DH60" i="1236" s="1"/>
  <c r="DG66" i="1236"/>
  <c r="AI62" i="1236"/>
  <c r="AI99" i="861" s="1"/>
  <c r="DH18" i="1236"/>
  <c r="DH23" i="1236" s="1"/>
  <c r="AK16" i="1236"/>
  <c r="AK36" i="861" s="1"/>
  <c r="AK4" i="1236"/>
  <c r="AK17" i="1236"/>
  <c r="AK20" i="1236"/>
  <c r="AK61" i="1236"/>
  <c r="AM2" i="1236"/>
  <c r="AL3" i="1236"/>
  <c r="AL1" i="1236"/>
  <c r="AL7" i="1236"/>
  <c r="DI1" i="1236"/>
  <c r="DI16" i="1236"/>
  <c r="DI4" i="1236"/>
  <c r="DI17" i="1236"/>
  <c r="DI20" i="1236"/>
  <c r="DI61" i="1236"/>
  <c r="DK2" i="1236"/>
  <c r="DJ3" i="1236"/>
  <c r="DJ8" i="1236"/>
  <c r="DJ7" i="1236"/>
  <c r="CY1297" i="64"/>
  <c r="CZ1293" i="64" s="1"/>
  <c r="CY1299" i="64"/>
  <c r="CV395" i="64" a="1"/>
  <c r="CV395" i="64" s="1"/>
  <c r="CV1294" i="64" a="1"/>
  <c r="CV1294" i="64" s="1"/>
  <c r="X1294" i="64" a="1"/>
  <c r="X1294" i="64" s="1"/>
  <c r="X395" i="64" a="1"/>
  <c r="X395" i="64" s="1"/>
  <c r="CO400" i="64"/>
  <c r="CV1135" i="64" a="1"/>
  <c r="CV1135" i="64" s="1"/>
  <c r="X1067" i="64" a="1"/>
  <c r="X1067" i="64" s="1"/>
  <c r="X1135" i="64" a="1"/>
  <c r="X1135" i="64" s="1"/>
  <c r="CX1138" i="64"/>
  <c r="CY1134" i="64" s="1"/>
  <c r="CX1140" i="64"/>
  <c r="CW95" i="861"/>
  <c r="CV1067" i="64" a="1"/>
  <c r="CV1067" i="64" s="1"/>
  <c r="CO2253" i="64"/>
  <c r="CO2250" i="64"/>
  <c r="W2247" i="64"/>
  <c r="W2254" i="64" s="1"/>
  <c r="W2253" i="64"/>
  <c r="CV2246" i="64" a="1"/>
  <c r="CV2246" i="64" s="1"/>
  <c r="CV2253" i="64" s="1"/>
  <c r="V2248" i="64"/>
  <c r="W2245" i="64" s="1"/>
  <c r="W2250" i="64" s="1"/>
  <c r="X2246" i="64" a="1"/>
  <c r="X2246" i="64" s="1"/>
  <c r="X2253" i="64" s="1"/>
  <c r="CM73" i="861"/>
  <c r="CM75" i="861" s="1"/>
  <c r="CN101" i="861"/>
  <c r="CM2052" i="64"/>
  <c r="CM2056" i="64" s="1"/>
  <c r="CN2052" i="64"/>
  <c r="CN2056" i="64" s="1"/>
  <c r="CO2051" i="64" s="1"/>
  <c r="CO2058" i="64" s="1"/>
  <c r="X2053" i="64" a="1"/>
  <c r="X2053" i="64" s="1"/>
  <c r="CV2053" i="64" a="1"/>
  <c r="CV2053" i="64" s="1"/>
  <c r="AF2083" i="64"/>
  <c r="AF2085" i="64" s="1"/>
  <c r="AE2085" i="64"/>
  <c r="DB2083" i="64"/>
  <c r="DB2085" i="64" s="1"/>
  <c r="X1025" i="64" a="1"/>
  <c r="X1025" i="64" s="1"/>
  <c r="CM1894" i="64"/>
  <c r="CM1896" i="64" s="1"/>
  <c r="CM1898" i="64" s="1"/>
  <c r="CV1893" i="64" a="1"/>
  <c r="CV1893" i="64" s="1"/>
  <c r="CV1025" i="64" a="1"/>
  <c r="CV1025" i="64" s="1"/>
  <c r="CN1894" i="64"/>
  <c r="CN1896" i="64" s="1"/>
  <c r="CN1898" i="64" s="1"/>
  <c r="X1893" i="64" a="1"/>
  <c r="X1893" i="64" s="1"/>
  <c r="CP138" i="64"/>
  <c r="CV1195" i="64" a="1"/>
  <c r="CV1195" i="64" s="1"/>
  <c r="CV1895" i="64" a="1"/>
  <c r="CV1895" i="64" s="1"/>
  <c r="X1195" i="64" a="1"/>
  <c r="X1195" i="64" s="1"/>
  <c r="X1895" i="64" a="1"/>
  <c r="X1895" i="64" s="1"/>
  <c r="CT1193" i="64"/>
  <c r="CP1193" i="64"/>
  <c r="CQ1193" i="64"/>
  <c r="CS1193" i="64"/>
  <c r="CR1193" i="64"/>
  <c r="CO1193" i="64"/>
  <c r="CU1193" i="64"/>
  <c r="CV1191" i="64" a="1"/>
  <c r="CV1191" i="64" s="1"/>
  <c r="CV1192" i="64" a="1"/>
  <c r="CV1192" i="64" s="1"/>
  <c r="X1191" i="64" a="1"/>
  <c r="X1191" i="64" s="1"/>
  <c r="X1192" i="64" a="1"/>
  <c r="X1192" i="64" s="1"/>
  <c r="W1193" i="64"/>
  <c r="X650" i="64" a="1"/>
  <c r="X650" i="64" s="1"/>
  <c r="CV661" i="64" a="1"/>
  <c r="CV661" i="64" s="1"/>
  <c r="CV650" i="64" a="1"/>
  <c r="CV650" i="64" s="1"/>
  <c r="X661" i="64" a="1"/>
  <c r="X661" i="64" s="1"/>
  <c r="CO1388" i="64"/>
  <c r="CV653" i="64" a="1"/>
  <c r="CV653" i="64" s="1"/>
  <c r="CV667" i="64" a="1"/>
  <c r="CV667" i="64" s="1"/>
  <c r="X667" i="64" a="1"/>
  <c r="X667" i="64" s="1"/>
  <c r="X653" i="64" a="1"/>
  <c r="X653" i="64" s="1"/>
  <c r="W141" i="64"/>
  <c r="W126" i="64"/>
  <c r="W1388" i="64"/>
  <c r="W1390" i="64" s="1"/>
  <c r="X111" i="64" a="1"/>
  <c r="X111" i="64" s="1"/>
  <c r="X1373" i="64" a="1"/>
  <c r="X1373" i="64" s="1"/>
  <c r="CV111" i="64" a="1"/>
  <c r="CV111" i="64" s="1"/>
  <c r="CV1373" i="64" a="1"/>
  <c r="CV137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265" i="64" a="1"/>
  <c r="CV1265" i="64" s="1"/>
  <c r="X1265" i="64" a="1"/>
  <c r="X1265" i="64" s="1"/>
  <c r="CM959" i="64"/>
  <c r="CM989" i="64" s="1"/>
  <c r="CN991" i="64"/>
  <c r="CN987" i="64"/>
  <c r="CN992" i="64" s="1"/>
  <c r="CN990" i="64"/>
  <c r="CN988" i="64"/>
  <c r="CM990" i="64"/>
  <c r="CM988" i="64"/>
  <c r="CN989" i="64"/>
  <c r="CM991" i="64"/>
  <c r="CM987" i="64"/>
  <c r="CM992" i="64" s="1"/>
  <c r="CV981" i="64" a="1"/>
  <c r="CV981" i="64" s="1"/>
  <c r="CV984" i="64" a="1"/>
  <c r="CV984" i="64" s="1"/>
  <c r="CV980" i="64" a="1"/>
  <c r="CV980" i="64" s="1"/>
  <c r="CV982" i="64" a="1"/>
  <c r="CV982" i="64" s="1"/>
  <c r="CV983" i="64" a="1"/>
  <c r="CV983" i="64" s="1"/>
  <c r="X984" i="64" a="1"/>
  <c r="X984" i="64" s="1"/>
  <c r="X980" i="64" a="1"/>
  <c r="X980" i="64" s="1"/>
  <c r="X983" i="64" a="1"/>
  <c r="X983" i="64" s="1"/>
  <c r="X982" i="64" a="1"/>
  <c r="X982" i="64" s="1"/>
  <c r="X981" i="64" a="1"/>
  <c r="X981" i="64" s="1"/>
  <c r="CM973" i="64"/>
  <c r="CN972" i="64"/>
  <c r="CN974" i="64"/>
  <c r="CN975" i="64"/>
  <c r="CM976" i="64"/>
  <c r="CM972" i="64"/>
  <c r="CN976" i="64"/>
  <c r="CN973" i="64"/>
  <c r="CM975" i="64"/>
  <c r="CV969" i="64" a="1"/>
  <c r="CV969" i="64" s="1"/>
  <c r="CV965" i="64" a="1"/>
  <c r="CV965" i="64" s="1"/>
  <c r="CV949" i="64" a="1"/>
  <c r="CV949" i="64" s="1"/>
  <c r="CV950" i="64" a="1"/>
  <c r="CV950" i="64" s="1"/>
  <c r="CV966" i="64" a="1"/>
  <c r="CV966" i="64" s="1"/>
  <c r="CV951" i="64" a="1"/>
  <c r="CV951" i="64" s="1"/>
  <c r="CV952" i="64" a="1"/>
  <c r="CV952" i="64" s="1"/>
  <c r="CV953" i="64" a="1"/>
  <c r="CV953" i="64" s="1"/>
  <c r="CV967" i="64" a="1"/>
  <c r="CV967" i="64" s="1"/>
  <c r="CV968" i="64" a="1"/>
  <c r="CV968" i="64" s="1"/>
  <c r="X968" i="64" a="1"/>
  <c r="X968" i="64" s="1"/>
  <c r="X969" i="64" a="1"/>
  <c r="X969" i="64" s="1"/>
  <c r="X949" i="64" a="1"/>
  <c r="X949" i="64" s="1"/>
  <c r="X966" i="64" a="1"/>
  <c r="X966" i="64" s="1"/>
  <c r="X950" i="64" a="1"/>
  <c r="X950" i="64" s="1"/>
  <c r="X951" i="64" a="1"/>
  <c r="X951" i="64" s="1"/>
  <c r="X952" i="64" a="1"/>
  <c r="X952" i="64" s="1"/>
  <c r="X965" i="64" a="1"/>
  <c r="X965" i="64" s="1"/>
  <c r="X953" i="64" a="1"/>
  <c r="X953" i="64" s="1"/>
  <c r="X967" i="64" a="1"/>
  <c r="X967" i="64" s="1"/>
  <c r="CP207" i="64"/>
  <c r="CP210" i="64" s="1"/>
  <c r="CO210" i="64"/>
  <c r="CO212" i="64" s="1"/>
  <c r="W207" i="64"/>
  <c r="W210" i="64" s="1"/>
  <c r="W212" i="64" s="1"/>
  <c r="CV209" i="64" a="1"/>
  <c r="CV209" i="64" s="1"/>
  <c r="CV208" i="64" a="1"/>
  <c r="CV208" i="64" s="1"/>
  <c r="X208" i="64" a="1"/>
  <c r="X208" i="64" s="1"/>
  <c r="X209" i="64" a="1"/>
  <c r="X209" i="64" s="1"/>
  <c r="CP924" i="64"/>
  <c r="CP926" i="64" s="1"/>
  <c r="W924" i="64"/>
  <c r="W926" i="64" s="1"/>
  <c r="CV331" i="64" a="1"/>
  <c r="CV331" i="64" s="1"/>
  <c r="CV1240" i="64" a="1"/>
  <c r="CV1240" i="64" s="1"/>
  <c r="X331" i="64" a="1"/>
  <c r="X331" i="64" s="1"/>
  <c r="X1240" i="64" a="1"/>
  <c r="X1240" i="64" s="1"/>
  <c r="CQ924" i="64"/>
  <c r="CQ926" i="64" s="1"/>
  <c r="CR924" i="64"/>
  <c r="CR926" i="64" s="1"/>
  <c r="CN924" i="64"/>
  <c r="CN926" i="64" s="1"/>
  <c r="CS924" i="64"/>
  <c r="CS926" i="64" s="1"/>
  <c r="CT924" i="64"/>
  <c r="CT926" i="64" s="1"/>
  <c r="CO924" i="64"/>
  <c r="CO926" i="64" s="1"/>
  <c r="CM924" i="64"/>
  <c r="CM926" i="64" s="1"/>
  <c r="CU924" i="64"/>
  <c r="CU926" i="64" s="1"/>
  <c r="X312" i="64" a="1"/>
  <c r="X312" i="64" s="1"/>
  <c r="X925" i="64" a="1"/>
  <c r="X925" i="64" s="1"/>
  <c r="P299" i="64"/>
  <c r="P331" i="64"/>
  <c r="CV312" i="64" a="1"/>
  <c r="CV312" i="64" s="1"/>
  <c r="CV925" i="64" a="1"/>
  <c r="CV925" i="64" s="1"/>
  <c r="CV891" i="64" a="1"/>
  <c r="CV891" i="64" s="1"/>
  <c r="CV299" i="64" a="1"/>
  <c r="CV299" i="64" s="1"/>
  <c r="X891" i="64" a="1"/>
  <c r="X891" i="64" s="1"/>
  <c r="X299" i="64" a="1"/>
  <c r="X299" i="64" s="1"/>
  <c r="CV887" i="64" a="1"/>
  <c r="CV887" i="64" s="1"/>
  <c r="X887" i="64" a="1"/>
  <c r="X887" i="64" s="1"/>
  <c r="CV4" i="64"/>
  <c r="CV883" i="64" a="1"/>
  <c r="CV883" i="64" s="1"/>
  <c r="X4" i="64"/>
  <c r="X883" i="64" a="1"/>
  <c r="X883" i="64" s="1"/>
  <c r="CW55" i="863" a="1"/>
  <c r="CW55" i="863" s="1"/>
  <c r="CW40" i="863"/>
  <c r="Y259" i="64"/>
  <c r="Y7" i="64"/>
  <c r="X8" i="64" s="1"/>
  <c r="CW3" i="863"/>
  <c r="CW4" i="863" s="1"/>
  <c r="CV43" i="863"/>
  <c r="CV42" i="863"/>
  <c r="CV21" i="863" s="1"/>
  <c r="CV31"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8" i="861" s="1"/>
  <c r="X4" i="864"/>
  <c r="CV2" i="861"/>
  <c r="CV1" i="861" s="1"/>
  <c r="CV24" i="864"/>
  <c r="CV98"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1"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848" i="64"/>
  <c r="CN2398" i="64"/>
  <c r="J2398" i="64"/>
  <c r="R2398" i="64" s="1"/>
  <c r="E2319" i="64"/>
  <c r="E2318" i="64"/>
  <c r="E1728" i="64"/>
  <c r="E1727" i="64"/>
  <c r="E1729" i="64"/>
  <c r="E1693" i="64"/>
  <c r="E1692" i="64"/>
  <c r="E1691" i="64"/>
  <c r="E1690" i="64"/>
  <c r="I1656" i="64"/>
  <c r="R1656" i="64" s="1"/>
  <c r="CP1388" i="64" a="1"/>
  <c r="X1388" i="64" a="1"/>
  <c r="X924" i="64" a="1"/>
  <c r="CV924" i="64" a="1"/>
  <c r="Y420" i="64" l="1" a="1"/>
  <c r="Y420" i="64" s="1"/>
  <c r="Y480" i="64" a="1"/>
  <c r="Y480" i="64" s="1"/>
  <c r="CW420" i="64" a="1"/>
  <c r="CW420" i="64" s="1"/>
  <c r="CW480" i="64" a="1"/>
  <c r="CW480" i="64" s="1"/>
  <c r="X48" i="1236"/>
  <c r="U64" i="1236"/>
  <c r="U72" i="861" s="1"/>
  <c r="DF99" i="861"/>
  <c r="DC99" i="861"/>
  <c r="CW99" i="861"/>
  <c r="DE99" i="861"/>
  <c r="CV99" i="861"/>
  <c r="CT99" i="861"/>
  <c r="DG99" i="861"/>
  <c r="CU99" i="861"/>
  <c r="CQ99" i="861"/>
  <c r="CR99" i="861"/>
  <c r="CZ99" i="861"/>
  <c r="DB99" i="861"/>
  <c r="DA99" i="861"/>
  <c r="CP99" i="861"/>
  <c r="DD99" i="861"/>
  <c r="DE17" i="861"/>
  <c r="AE29" i="1236"/>
  <c r="AJ24" i="1236"/>
  <c r="AJ26" i="1236"/>
  <c r="AA29" i="1236"/>
  <c r="AK8" i="1236"/>
  <c r="AH29" i="1236"/>
  <c r="DH17" i="861"/>
  <c r="Y29" i="1236"/>
  <c r="AJ23" i="1236"/>
  <c r="AC29" i="1236"/>
  <c r="Z29" i="1236"/>
  <c r="AD29" i="1236"/>
  <c r="AJ29" i="1236"/>
  <c r="AG29" i="1236"/>
  <c r="AF29" i="1236"/>
  <c r="AK26" i="1236"/>
  <c r="CQ24" i="1236"/>
  <c r="CR25" i="1236" s="1"/>
  <c r="CS26" i="1236" s="1"/>
  <c r="CT27" i="1236" s="1"/>
  <c r="CU28" i="1236" s="1"/>
  <c r="CV29" i="1236" s="1"/>
  <c r="CW30" i="1236" s="1"/>
  <c r="CX31" i="1236" s="1"/>
  <c r="CY32" i="1236" s="1"/>
  <c r="CZ33" i="1236" s="1"/>
  <c r="DA34" i="1236" s="1"/>
  <c r="DB35" i="1236" s="1"/>
  <c r="DC36" i="1236" s="1"/>
  <c r="DD37" i="1236" s="1"/>
  <c r="DE38" i="1236" s="1"/>
  <c r="DF39" i="1236" s="1"/>
  <c r="DG40" i="1236" s="1"/>
  <c r="DH41" i="1236" s="1"/>
  <c r="DI42" i="1236" s="1"/>
  <c r="DJ43" i="1236" s="1"/>
  <c r="DK44" i="1236" s="1"/>
  <c r="DL45" i="1236" s="1"/>
  <c r="CP48" i="1236"/>
  <c r="CP50" i="1236"/>
  <c r="AK28" i="1236"/>
  <c r="AB29" i="1236"/>
  <c r="AI29" i="1236"/>
  <c r="CX17" i="861"/>
  <c r="AJ28" i="1236"/>
  <c r="DJ36" i="861"/>
  <c r="AJ62" i="1236"/>
  <c r="AJ99" i="861" s="1"/>
  <c r="AK18" i="1236"/>
  <c r="DJ1" i="1236"/>
  <c r="DI24" i="1236"/>
  <c r="DJ25" i="1236" s="1"/>
  <c r="DK26" i="1236" s="1"/>
  <c r="DL27" i="1236" s="1"/>
  <c r="DH50" i="1236"/>
  <c r="DH48" i="1236"/>
  <c r="AI63" i="1236"/>
  <c r="AI100" i="861" s="1"/>
  <c r="DI18" i="1236"/>
  <c r="DI23" i="1236" s="1"/>
  <c r="DH64" i="1236"/>
  <c r="DI60" i="1236" s="1"/>
  <c r="DH66" i="1236"/>
  <c r="DH62" i="1236"/>
  <c r="AL16" i="1236"/>
  <c r="AL36" i="861" s="1"/>
  <c r="AL4" i="1236"/>
  <c r="AL17" i="1236"/>
  <c r="AL20" i="1236"/>
  <c r="AL61" i="1236"/>
  <c r="AN2" i="1236"/>
  <c r="AM3" i="1236"/>
  <c r="AM1" i="1236"/>
  <c r="AM7" i="1236"/>
  <c r="DJ4" i="1236"/>
  <c r="DJ16" i="1236"/>
  <c r="DJ20" i="1236"/>
  <c r="DJ17" i="1236"/>
  <c r="DJ61" i="1236"/>
  <c r="DL2" i="1236"/>
  <c r="DK7" i="1236"/>
  <c r="DK8" i="1236"/>
  <c r="DK3" i="1236"/>
  <c r="CW1294" i="64" a="1"/>
  <c r="CW1294" i="64" s="1"/>
  <c r="CW395" i="64" a="1"/>
  <c r="CW395" i="64" s="1"/>
  <c r="Y1294" i="64" a="1"/>
  <c r="Y1294" i="64" s="1"/>
  <c r="Y395" i="64" a="1"/>
  <c r="Y395" i="64" s="1"/>
  <c r="CZ1297" i="64"/>
  <c r="DA1293" i="64" s="1"/>
  <c r="CZ1299" i="64"/>
  <c r="CW1135" i="64" a="1"/>
  <c r="CW1135" i="64" s="1"/>
  <c r="CT95" i="861"/>
  <c r="CS95" i="861"/>
  <c r="CO95" i="861"/>
  <c r="CY95" i="861"/>
  <c r="Y1067" i="64" a="1"/>
  <c r="Y1067" i="64" s="1"/>
  <c r="Y1135" i="64" a="1"/>
  <c r="Y1135" i="64" s="1"/>
  <c r="CY1138" i="64"/>
  <c r="CZ1134" i="64" s="1"/>
  <c r="CY1140" i="64"/>
  <c r="CW1067" i="64" a="1"/>
  <c r="CW1067" i="64" s="1"/>
  <c r="CO1072" i="64"/>
  <c r="CQ95" i="861"/>
  <c r="CU95" i="861"/>
  <c r="CO18" i="861"/>
  <c r="CO27" i="861" s="1"/>
  <c r="CO28" i="861" s="1"/>
  <c r="T18" i="861"/>
  <c r="T27" i="861" s="1"/>
  <c r="T28" i="861" s="1"/>
  <c r="CV95" i="861"/>
  <c r="CR95" i="861"/>
  <c r="CP95" i="861"/>
  <c r="W2248" i="64"/>
  <c r="X2245" i="64" s="1"/>
  <c r="X2250" i="64" s="1"/>
  <c r="CW2246" i="64" a="1"/>
  <c r="CW2246" i="64" s="1"/>
  <c r="CW2253" i="64" s="1"/>
  <c r="Y2246" i="64" a="1"/>
  <c r="Y2246" i="64" s="1"/>
  <c r="X2247" i="64"/>
  <c r="X2254" i="64" s="1"/>
  <c r="CN73" i="861"/>
  <c r="CN75" i="861" s="1"/>
  <c r="CM101" i="861"/>
  <c r="S44" i="861"/>
  <c r="CX95" i="861"/>
  <c r="CW2053" i="64" a="1"/>
  <c r="CW2053" i="64" s="1"/>
  <c r="Y2053" i="64" a="1"/>
  <c r="Y2053" i="64" s="1"/>
  <c r="DC2083" i="64"/>
  <c r="DC2085" i="64" s="1"/>
  <c r="AG2083" i="64"/>
  <c r="CW1893" i="64" a="1"/>
  <c r="CW1893" i="64" s="1"/>
  <c r="CW1025" i="64" a="1"/>
  <c r="CW1025" i="64" s="1"/>
  <c r="Y1893" i="64" a="1"/>
  <c r="Y1893" i="64" s="1"/>
  <c r="Y1025" i="64" a="1"/>
  <c r="Y1025" i="64" s="1"/>
  <c r="CW1195" i="64" a="1"/>
  <c r="CW1195" i="64" s="1"/>
  <c r="CW1895" i="64" a="1"/>
  <c r="CW1895" i="64" s="1"/>
  <c r="Y1195" i="64" a="1"/>
  <c r="Y1195" i="64" s="1"/>
  <c r="Y1895" i="64" a="1"/>
  <c r="Y1895" i="64" s="1"/>
  <c r="X1193" i="64"/>
  <c r="CW1191" i="64" a="1"/>
  <c r="CW1191" i="64" s="1"/>
  <c r="CW1192" i="64" a="1"/>
  <c r="CW1192" i="64" s="1"/>
  <c r="Y1191" i="64" a="1"/>
  <c r="Y1191" i="64" s="1"/>
  <c r="Y1192" i="64" a="1"/>
  <c r="Y1192" i="64" s="1"/>
  <c r="CV1193" i="64"/>
  <c r="CW661" i="64" a="1"/>
  <c r="CW661" i="64" s="1"/>
  <c r="CW650" i="64" a="1"/>
  <c r="CW650" i="64" s="1"/>
  <c r="Y661" i="64" a="1"/>
  <c r="Y661" i="64" s="1"/>
  <c r="Y650" i="64" a="1"/>
  <c r="Y650" i="64" s="1"/>
  <c r="CP1388" i="64"/>
  <c r="CP1390" i="64" s="1"/>
  <c r="CW667" i="64" a="1"/>
  <c r="CW667" i="64" s="1"/>
  <c r="CW653" i="64" a="1"/>
  <c r="CW653" i="64" s="1"/>
  <c r="Y667" i="64" a="1"/>
  <c r="Y667" i="64" s="1"/>
  <c r="Y653" i="64" a="1"/>
  <c r="Y653" i="64" s="1"/>
  <c r="CO1390" i="64"/>
  <c r="CV126" i="64"/>
  <c r="X141" i="64"/>
  <c r="X126" i="64"/>
  <c r="CV141" i="64"/>
  <c r="X1388" i="64"/>
  <c r="X1390" i="64" s="1"/>
  <c r="Y111" i="64" a="1"/>
  <c r="Y111" i="64" s="1"/>
  <c r="Y1373" i="64" a="1"/>
  <c r="Y1373" i="64" s="1"/>
  <c r="CW111" i="64" a="1"/>
  <c r="CW111" i="64" s="1"/>
  <c r="CW1373" i="64" a="1"/>
  <c r="CW137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265" i="64" a="1"/>
  <c r="CW1265" i="64" s="1"/>
  <c r="Y1265" i="64" a="1"/>
  <c r="Y1265" i="64" s="1"/>
  <c r="CM974" i="64"/>
  <c r="CW981" i="64" a="1"/>
  <c r="CW981" i="64" s="1"/>
  <c r="CW984" i="64" a="1"/>
  <c r="CW984" i="64" s="1"/>
  <c r="CW980" i="64" a="1"/>
  <c r="CW980" i="64" s="1"/>
  <c r="CW983" i="64" a="1"/>
  <c r="CW983" i="64" s="1"/>
  <c r="CW982" i="64" a="1"/>
  <c r="CW982" i="64" s="1"/>
  <c r="Y984" i="64" a="1"/>
  <c r="Y984" i="64" s="1"/>
  <c r="Y980" i="64" a="1"/>
  <c r="Y980" i="64" s="1"/>
  <c r="Y983" i="64" a="1"/>
  <c r="Y983" i="64" s="1"/>
  <c r="Y982" i="64" a="1"/>
  <c r="Y982" i="64" s="1"/>
  <c r="Y981" i="64" a="1"/>
  <c r="Y981" i="64" s="1"/>
  <c r="CM977" i="64"/>
  <c r="CM994" i="64" s="1"/>
  <c r="CM995" i="64" s="1"/>
  <c r="CN977" i="64"/>
  <c r="CN994" i="64" s="1"/>
  <c r="CN995" i="64" s="1"/>
  <c r="CW965" i="64" a="1"/>
  <c r="CW965" i="64" s="1"/>
  <c r="CW969" i="64" a="1"/>
  <c r="CW969" i="64" s="1"/>
  <c r="CW949" i="64" a="1"/>
  <c r="CW949" i="64" s="1"/>
  <c r="CW950" i="64" a="1"/>
  <c r="CW950" i="64" s="1"/>
  <c r="CW966" i="64" a="1"/>
  <c r="CW966" i="64" s="1"/>
  <c r="CW951" i="64" a="1"/>
  <c r="CW951" i="64" s="1"/>
  <c r="CW952" i="64" a="1"/>
  <c r="CW952" i="64" s="1"/>
  <c r="CW953" i="64" a="1"/>
  <c r="CW953" i="64" s="1"/>
  <c r="CW967" i="64" a="1"/>
  <c r="CW967" i="64" s="1"/>
  <c r="CW968" i="64" a="1"/>
  <c r="CW968" i="64" s="1"/>
  <c r="Y968" i="64" a="1"/>
  <c r="Y968" i="64" s="1"/>
  <c r="Y967" i="64" a="1"/>
  <c r="Y967" i="64" s="1"/>
  <c r="Y969" i="64" a="1"/>
  <c r="Y969" i="64" s="1"/>
  <c r="Y949" i="64" a="1"/>
  <c r="Y949" i="64" s="1"/>
  <c r="Y966" i="64" a="1"/>
  <c r="Y966" i="64" s="1"/>
  <c r="Y950" i="64" a="1"/>
  <c r="Y950" i="64" s="1"/>
  <c r="Y951" i="64" a="1"/>
  <c r="Y951" i="64" s="1"/>
  <c r="Y952" i="64" a="1"/>
  <c r="Y952" i="64" s="1"/>
  <c r="Y965" i="64" a="1"/>
  <c r="Y965" i="64" s="1"/>
  <c r="Y953" i="64" a="1"/>
  <c r="Y953" i="64" s="1"/>
  <c r="CP212" i="64"/>
  <c r="CQ207" i="64"/>
  <c r="CR207" i="64" s="1"/>
  <c r="CR210" i="64" s="1"/>
  <c r="X207" i="64"/>
  <c r="X210" i="64" s="1"/>
  <c r="X212" i="64" s="1"/>
  <c r="Y208" i="64" a="1"/>
  <c r="Y208" i="64" s="1"/>
  <c r="Y209" i="64" a="1"/>
  <c r="Y209" i="64" s="1"/>
  <c r="CW209" i="64" a="1"/>
  <c r="CW209" i="64" s="1"/>
  <c r="CW208" i="64" a="1"/>
  <c r="CW208" i="64" s="1"/>
  <c r="X924" i="64"/>
  <c r="X926" i="64" s="1"/>
  <c r="CW331" i="64" a="1"/>
  <c r="CW331" i="64" s="1"/>
  <c r="CW1240" i="64" a="1"/>
  <c r="CW1240" i="64" s="1"/>
  <c r="Y331" i="64" a="1"/>
  <c r="Y331" i="64" s="1"/>
  <c r="Y1240" i="64" a="1"/>
  <c r="Y1240" i="64" s="1"/>
  <c r="CV924" i="64"/>
  <c r="CV926" i="64" s="1"/>
  <c r="CQ1388" i="64" a="1"/>
  <c r="Y924" i="64" a="1"/>
  <c r="Y1388" i="64" a="1"/>
  <c r="V60" i="1236" l="1"/>
  <c r="V64" i="1236" s="1"/>
  <c r="V72" i="861" s="1"/>
  <c r="AK24" i="1236"/>
  <c r="AL25" i="1236" s="1"/>
  <c r="DH99" i="861"/>
  <c r="AH30" i="1236"/>
  <c r="AI30" i="1236"/>
  <c r="AK23" i="1236"/>
  <c r="AL29" i="1236"/>
  <c r="AJ63" i="1236"/>
  <c r="AJ100" i="861" s="1"/>
  <c r="AK30" i="1236"/>
  <c r="AK29" i="1236"/>
  <c r="AL27" i="1236"/>
  <c r="AE30" i="1236"/>
  <c r="AB30" i="1236"/>
  <c r="AA30" i="1236"/>
  <c r="AD30" i="1236"/>
  <c r="AK27" i="1236"/>
  <c r="AJ30" i="1236"/>
  <c r="AK25" i="1236"/>
  <c r="AG30" i="1236"/>
  <c r="AC30" i="1236"/>
  <c r="Z30" i="1236"/>
  <c r="Y50" i="1236"/>
  <c r="Y17" i="861" s="1"/>
  <c r="Y48" i="1236"/>
  <c r="AF30" i="1236"/>
  <c r="DI17" i="861"/>
  <c r="DK36" i="861"/>
  <c r="AK62" i="1236"/>
  <c r="AK99" i="861" s="1"/>
  <c r="DK1" i="1236"/>
  <c r="AL18" i="1236"/>
  <c r="DI64" i="1236"/>
  <c r="DJ60" i="1236" s="1"/>
  <c r="DI66" i="1236"/>
  <c r="DJ24" i="1236"/>
  <c r="DK25" i="1236" s="1"/>
  <c r="DL26" i="1236" s="1"/>
  <c r="DI50" i="1236"/>
  <c r="DI48" i="1236"/>
  <c r="AM16" i="1236"/>
  <c r="AM36" i="861" s="1"/>
  <c r="AM4" i="1236"/>
  <c r="AM17" i="1236"/>
  <c r="AM20" i="1236"/>
  <c r="AM61" i="1236"/>
  <c r="DK4" i="1236"/>
  <c r="DK20" i="1236"/>
  <c r="DK17" i="1236"/>
  <c r="DK16" i="1236"/>
  <c r="DK61" i="1236"/>
  <c r="AO2" i="1236"/>
  <c r="AN3" i="1236"/>
  <c r="AN1" i="1236"/>
  <c r="AN7" i="1236"/>
  <c r="DL3" i="1236"/>
  <c r="DL7" i="1236"/>
  <c r="DL8" i="1236"/>
  <c r="AL8" i="1236"/>
  <c r="DI62" i="1236"/>
  <c r="DJ18" i="1236"/>
  <c r="DJ23" i="1236" s="1"/>
  <c r="DA1297" i="64"/>
  <c r="DB1293" i="64" s="1"/>
  <c r="DA1299" i="64"/>
  <c r="DA95" i="861"/>
  <c r="CZ1138" i="64"/>
  <c r="DA1134" i="64" s="1"/>
  <c r="CZ1140" i="64"/>
  <c r="CZ95" i="861"/>
  <c r="Y2247" i="64"/>
  <c r="Y2254" i="64" s="1"/>
  <c r="Y2253" i="64"/>
  <c r="X2248" i="64"/>
  <c r="Y2245" i="64" s="1"/>
  <c r="Y2250" i="64" s="1"/>
  <c r="AH2083" i="64"/>
  <c r="AH2085" i="64" s="1"/>
  <c r="AG2085" i="64"/>
  <c r="DD2083" i="64"/>
  <c r="DD2085" i="64" s="1"/>
  <c r="CW1193" i="64"/>
  <c r="Y1193" i="64"/>
  <c r="CQ1388" i="64"/>
  <c r="CQ1390" i="64" s="1"/>
  <c r="Y141" i="64"/>
  <c r="Y126" i="64"/>
  <c r="CW126" i="64"/>
  <c r="CW141" i="64"/>
  <c r="Y1388" i="64"/>
  <c r="Y139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924" i="64"/>
  <c r="Y312" i="64" a="1"/>
  <c r="Y312" i="64" s="1"/>
  <c r="Y925" i="64" a="1"/>
  <c r="Y925" i="64" s="1"/>
  <c r="CW312" i="64" a="1"/>
  <c r="CW312" i="64" s="1"/>
  <c r="CW925" i="64" a="1"/>
  <c r="CW925" i="64" s="1"/>
  <c r="Y891" i="64" a="1"/>
  <c r="Y891" i="64" s="1"/>
  <c r="Y299" i="64" a="1"/>
  <c r="Y299" i="64" s="1"/>
  <c r="CW891" i="64" a="1"/>
  <c r="CW891" i="64" s="1"/>
  <c r="CW299" i="64" a="1"/>
  <c r="CW299" i="64" s="1"/>
  <c r="Y887" i="64" a="1"/>
  <c r="Y887" i="64" s="1"/>
  <c r="CW887" i="64" a="1"/>
  <c r="CW887" i="64" s="1"/>
  <c r="CW4" i="64"/>
  <c r="CW883" i="64" a="1"/>
  <c r="CW883" i="64" s="1"/>
  <c r="Y883" i="64" a="1"/>
  <c r="Y883" i="64" s="1"/>
  <c r="CX39" i="863"/>
  <c r="CX40" i="863"/>
  <c r="Z259" i="64"/>
  <c r="Z7" i="64"/>
  <c r="Y8" i="64" s="1"/>
  <c r="Y4" i="64"/>
  <c r="S47" i="861"/>
  <c r="S91"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1" i="861" s="1"/>
  <c r="CW57" i="863"/>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CW98"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8" i="861" s="1"/>
  <c r="Y43" i="863"/>
  <c r="Y42" i="863"/>
  <c r="Y21" i="863" s="1"/>
  <c r="Y31" i="861" s="1"/>
  <c r="CQ1" i="860"/>
  <c r="CR9" i="860"/>
  <c r="CR8" i="860"/>
  <c r="CR3" i="860"/>
  <c r="CS2" i="860"/>
  <c r="CQ4" i="860"/>
  <c r="I1657" i="64"/>
  <c r="I1658" i="64" s="1"/>
  <c r="R1658" i="64" s="1"/>
  <c r="CO2107" i="64"/>
  <c r="CN2127" i="64"/>
  <c r="CO2127" i="64" s="1"/>
  <c r="CP2127" i="64" s="1"/>
  <c r="CP2030" i="64"/>
  <c r="CQ2030" i="64"/>
  <c r="CR2030" i="64"/>
  <c r="CS2030" i="64"/>
  <c r="CT2030" i="64"/>
  <c r="CU2030" i="64"/>
  <c r="CV2030" i="64"/>
  <c r="CW2030" i="64"/>
  <c r="CX2030" i="64"/>
  <c r="CY2030" i="64"/>
  <c r="CZ2030" i="64"/>
  <c r="DA2030" i="64"/>
  <c r="DB2030" i="64"/>
  <c r="DC2030" i="64"/>
  <c r="DD2030" i="64"/>
  <c r="DE2030" i="64"/>
  <c r="DF2030" i="64"/>
  <c r="DG2030" i="64"/>
  <c r="DH2030" i="64"/>
  <c r="DI2030" i="64"/>
  <c r="DJ2030" i="64"/>
  <c r="DK2030" i="64"/>
  <c r="DL2030" i="64"/>
  <c r="CP2034" i="64"/>
  <c r="CQ2034" i="64"/>
  <c r="CR2034" i="64"/>
  <c r="CS2034" i="64"/>
  <c r="CT2034" i="64"/>
  <c r="CU2034" i="64"/>
  <c r="CV2034" i="64"/>
  <c r="CW2034" i="64"/>
  <c r="CX2034" i="64"/>
  <c r="CY2034" i="64"/>
  <c r="CZ2034" i="64"/>
  <c r="DA2034" i="64"/>
  <c r="DB2034" i="64"/>
  <c r="DC2034" i="64"/>
  <c r="DD2034" i="64"/>
  <c r="DE2034" i="64"/>
  <c r="DF2034" i="64"/>
  <c r="DG2034" i="64"/>
  <c r="DH2034" i="64"/>
  <c r="DI2034" i="64"/>
  <c r="DJ2034" i="64"/>
  <c r="DK2034" i="64"/>
  <c r="DL2034" i="64"/>
  <c r="CO2034" i="64"/>
  <c r="CO2030" i="64"/>
  <c r="CP2496" i="64"/>
  <c r="CQ2496" i="64"/>
  <c r="CR2496" i="64"/>
  <c r="CS2496" i="64"/>
  <c r="CT2496" i="64"/>
  <c r="CU2496" i="64"/>
  <c r="CV2496" i="64"/>
  <c r="CW2496" i="64"/>
  <c r="CX2496" i="64"/>
  <c r="CY2496" i="64"/>
  <c r="CZ2496" i="64"/>
  <c r="DA2496" i="64"/>
  <c r="DB2496" i="64"/>
  <c r="DC2496" i="64"/>
  <c r="DD2496" i="64"/>
  <c r="DE2496" i="64"/>
  <c r="DF2496" i="64"/>
  <c r="DG2496" i="64"/>
  <c r="DH2496" i="64"/>
  <c r="DI2496" i="64"/>
  <c r="DJ2496" i="64"/>
  <c r="DK2496" i="64"/>
  <c r="DL2496" i="64"/>
  <c r="CO2496" i="64"/>
  <c r="CP2517" i="64"/>
  <c r="CQ2517" i="64"/>
  <c r="CR2517" i="64"/>
  <c r="CS2517" i="64"/>
  <c r="CT2517" i="64"/>
  <c r="CU2517" i="64"/>
  <c r="CV2517" i="64"/>
  <c r="CW2517" i="64"/>
  <c r="CX2517" i="64"/>
  <c r="CY2517" i="64"/>
  <c r="CZ2517" i="64"/>
  <c r="DA2517" i="64"/>
  <c r="DB2517" i="64"/>
  <c r="DC2517" i="64"/>
  <c r="DD2517" i="64"/>
  <c r="DE2517" i="64"/>
  <c r="DF2517" i="64"/>
  <c r="DG2517" i="64"/>
  <c r="DH2517" i="64"/>
  <c r="DI2517" i="64"/>
  <c r="DJ2517" i="64"/>
  <c r="DK2517" i="64"/>
  <c r="DL2517" i="64"/>
  <c r="CO2517" i="64"/>
  <c r="DL20" i="64"/>
  <c r="DL21" i="64"/>
  <c r="DL22" i="64"/>
  <c r="DL23" i="64"/>
  <c r="DL44" i="64"/>
  <c r="DL2729" i="64" s="1"/>
  <c r="DL65" i="64"/>
  <c r="DL70" i="64"/>
  <c r="DL79" i="64"/>
  <c r="DL97" i="64"/>
  <c r="DL181" i="64"/>
  <c r="DL248" i="64"/>
  <c r="DL546" i="64"/>
  <c r="DL570" i="64"/>
  <c r="DL629" i="64"/>
  <c r="DL733" i="64"/>
  <c r="DL756" i="64"/>
  <c r="DL776" i="64"/>
  <c r="DL804" i="64"/>
  <c r="DL826" i="64"/>
  <c r="DL828" i="64"/>
  <c r="DL1174" i="64"/>
  <c r="DL1176" i="64"/>
  <c r="DL1224" i="64"/>
  <c r="DL1226" i="64"/>
  <c r="DL1334" i="64"/>
  <c r="DL1347" i="64"/>
  <c r="DL1349" i="64"/>
  <c r="DL1499" i="64"/>
  <c r="DL1502" i="64"/>
  <c r="DL1521" i="64"/>
  <c r="DL1523" i="64"/>
  <c r="DL1593" i="64"/>
  <c r="DL1595" i="64"/>
  <c r="DL1596" i="64"/>
  <c r="DL1629" i="64"/>
  <c r="DL1631" i="64"/>
  <c r="DL1664" i="64"/>
  <c r="DL1666" i="64"/>
  <c r="DL1699" i="64"/>
  <c r="DL1701" i="64"/>
  <c r="DL1735" i="64"/>
  <c r="DL1737" i="64"/>
  <c r="DL1768" i="64"/>
  <c r="DL1779" i="64"/>
  <c r="DL1781" i="64"/>
  <c r="DL1812" i="64"/>
  <c r="DL1823" i="64"/>
  <c r="DL1825" i="64"/>
  <c r="DL1846" i="64"/>
  <c r="DL1848" i="64"/>
  <c r="DL1878" i="64"/>
  <c r="DL1880" i="64"/>
  <c r="DL1881" i="64"/>
  <c r="DL1904" i="64"/>
  <c r="DL1906" i="64"/>
  <c r="DL1935" i="64"/>
  <c r="DL1937" i="64"/>
  <c r="DL1938" i="64"/>
  <c r="DL1961" i="64"/>
  <c r="DL1985" i="64"/>
  <c r="DL1986" i="64"/>
  <c r="DL2113" i="64"/>
  <c r="DL2115" i="64"/>
  <c r="DL2134" i="64"/>
  <c r="DL2136" i="64"/>
  <c r="DL2156" i="64"/>
  <c r="DL2158" i="64"/>
  <c r="DL2192" i="64"/>
  <c r="DL2194" i="64"/>
  <c r="DL2224" i="64"/>
  <c r="DL2226" i="64"/>
  <c r="DL2292" i="64"/>
  <c r="DL2294" i="64"/>
  <c r="DL2326" i="64"/>
  <c r="DL2328" i="64"/>
  <c r="DL2360" i="64"/>
  <c r="DL2403" i="64" s="1"/>
  <c r="DL2362" i="64"/>
  <c r="DL2476" i="64"/>
  <c r="DL2478" i="64"/>
  <c r="DL2479" i="64"/>
  <c r="DL2733" i="64"/>
  <c r="DL2756" i="64"/>
  <c r="DL2758" i="64"/>
  <c r="DL2759" i="64"/>
  <c r="DL2782" i="64"/>
  <c r="DL2784" i="64"/>
  <c r="DL2785" i="64"/>
  <c r="DL2808" i="64"/>
  <c r="DL2810" i="64"/>
  <c r="DL2811" i="64"/>
  <c r="DL2833" i="64"/>
  <c r="DL2834" i="64"/>
  <c r="DL2836" i="64"/>
  <c r="DL2837" i="64"/>
  <c r="DL2857" i="64"/>
  <c r="DL2859" i="64"/>
  <c r="CP1812" i="64"/>
  <c r="CQ1812" i="64"/>
  <c r="CR1812" i="64"/>
  <c r="CS1812" i="64"/>
  <c r="CT1812" i="64"/>
  <c r="CU1812" i="64"/>
  <c r="CV1812" i="64"/>
  <c r="CW1812" i="64"/>
  <c r="CX1812" i="64"/>
  <c r="CY1812" i="64"/>
  <c r="CZ1812" i="64"/>
  <c r="DA1812" i="64"/>
  <c r="DB1812" i="64"/>
  <c r="DC1812" i="64"/>
  <c r="DD1812" i="64"/>
  <c r="DE1812" i="64"/>
  <c r="DF1812" i="64"/>
  <c r="DG1812" i="64"/>
  <c r="DH1812" i="64"/>
  <c r="DI1812" i="64"/>
  <c r="DJ1812" i="64"/>
  <c r="DK1812" i="64"/>
  <c r="CO1812" i="64"/>
  <c r="CN1724" i="64"/>
  <c r="CN1727" i="64" s="1"/>
  <c r="CN1728" i="64" s="1"/>
  <c r="CN1688" i="64"/>
  <c r="CN1691" i="64" s="1"/>
  <c r="CN1692" i="64" s="1"/>
  <c r="CN1653" i="64"/>
  <c r="CN1656" i="64" s="1"/>
  <c r="CN1657" i="64" s="1"/>
  <c r="CN1658" i="64" s="1"/>
  <c r="CN1618" i="64"/>
  <c r="CN1621" i="64" s="1"/>
  <c r="CN1622" i="64" s="1"/>
  <c r="CN2315" i="64"/>
  <c r="CN2318" i="64" s="1"/>
  <c r="CN2349" i="64"/>
  <c r="CN2352" i="64" s="1"/>
  <c r="CN2353" i="64" s="1"/>
  <c r="E2468" i="64"/>
  <c r="E2469" i="64"/>
  <c r="B2469" i="64" s="1"/>
  <c r="E2470" i="64"/>
  <c r="B2470" i="64" s="1"/>
  <c r="E2471" i="64"/>
  <c r="B2471" i="64" s="1"/>
  <c r="E2472" i="64"/>
  <c r="G2472" i="64"/>
  <c r="E2473" i="64"/>
  <c r="G2473" i="64"/>
  <c r="E2474" i="64"/>
  <c r="G2474" i="64"/>
  <c r="E2475" i="64"/>
  <c r="G2475" i="64"/>
  <c r="E2476" i="64"/>
  <c r="G2476" i="64"/>
  <c r="S2476" i="64"/>
  <c r="T2476" i="64"/>
  <c r="U2476" i="64"/>
  <c r="V2476" i="64"/>
  <c r="W2476" i="64"/>
  <c r="X2476" i="64"/>
  <c r="Y2476" i="64"/>
  <c r="Z2476" i="64"/>
  <c r="AA2476" i="64"/>
  <c r="AB2476" i="64"/>
  <c r="AC2476" i="64"/>
  <c r="AD2476" i="64"/>
  <c r="AE2476" i="64"/>
  <c r="AF2476" i="64"/>
  <c r="AG2476" i="64"/>
  <c r="AH2476" i="64"/>
  <c r="AI2476" i="64"/>
  <c r="AJ2476" i="64"/>
  <c r="AK2476" i="64"/>
  <c r="AL2476" i="64"/>
  <c r="AM2476" i="64"/>
  <c r="AN2476" i="64"/>
  <c r="AO2476" i="64"/>
  <c r="AP2476" i="64"/>
  <c r="AQ2476" i="64"/>
  <c r="AR2476" i="64"/>
  <c r="AS2476" i="64"/>
  <c r="AT2476" i="64"/>
  <c r="AU2476" i="64"/>
  <c r="AV2476" i="64"/>
  <c r="AW2476" i="64"/>
  <c r="AX2476" i="64"/>
  <c r="AY2476" i="64"/>
  <c r="AZ2476" i="64"/>
  <c r="BA2476" i="64"/>
  <c r="BB2476" i="64"/>
  <c r="BC2476" i="64"/>
  <c r="BD2476" i="64"/>
  <c r="BE2476" i="64"/>
  <c r="BF2476" i="64"/>
  <c r="BG2476" i="64"/>
  <c r="BH2476" i="64"/>
  <c r="BI2476" i="64"/>
  <c r="BJ2476" i="64"/>
  <c r="BK2476" i="64"/>
  <c r="BL2476" i="64"/>
  <c r="BM2476" i="64"/>
  <c r="BN2476" i="64"/>
  <c r="BO2476" i="64"/>
  <c r="BP2476" i="64"/>
  <c r="BQ2476" i="64"/>
  <c r="BR2476" i="64"/>
  <c r="BS2476" i="64"/>
  <c r="BT2476" i="64"/>
  <c r="BU2476" i="64"/>
  <c r="BV2476" i="64"/>
  <c r="BW2476" i="64"/>
  <c r="BX2476" i="64"/>
  <c r="BY2476" i="64"/>
  <c r="BZ2476" i="64"/>
  <c r="CA2476" i="64"/>
  <c r="CB2476" i="64"/>
  <c r="CC2476" i="64"/>
  <c r="CD2476" i="64"/>
  <c r="CE2476" i="64"/>
  <c r="CF2476" i="64"/>
  <c r="CG2476" i="64"/>
  <c r="CH2476" i="64"/>
  <c r="CI2476" i="64"/>
  <c r="CJ2476" i="64"/>
  <c r="CK2476" i="64"/>
  <c r="CL2476" i="64"/>
  <c r="CO2476" i="64"/>
  <c r="CP2476" i="64"/>
  <c r="CQ2476" i="64"/>
  <c r="CR2476" i="64"/>
  <c r="CS2476" i="64"/>
  <c r="CT2476" i="64"/>
  <c r="CU2476" i="64"/>
  <c r="CV2476" i="64"/>
  <c r="CW2476" i="64"/>
  <c r="CX2476" i="64"/>
  <c r="CY2476" i="64"/>
  <c r="CZ2476" i="64"/>
  <c r="DA2476" i="64"/>
  <c r="DB2476" i="64"/>
  <c r="DC2476" i="64"/>
  <c r="DD2476" i="64"/>
  <c r="DE2476" i="64"/>
  <c r="DF2476" i="64"/>
  <c r="DG2476" i="64"/>
  <c r="DH2476" i="64"/>
  <c r="DI2476" i="64"/>
  <c r="DJ2476" i="64"/>
  <c r="DK2476" i="64"/>
  <c r="E2477" i="64"/>
  <c r="G2477" i="64"/>
  <c r="E2478" i="64"/>
  <c r="G2478" i="64"/>
  <c r="S2478" i="64"/>
  <c r="T2478" i="64"/>
  <c r="U2478" i="64"/>
  <c r="V2478" i="64"/>
  <c r="W2478" i="64"/>
  <c r="X2478" i="64"/>
  <c r="Y2478" i="64"/>
  <c r="Z2478" i="64"/>
  <c r="AA2478" i="64"/>
  <c r="AB2478" i="64"/>
  <c r="AC2478" i="64"/>
  <c r="AD2478" i="64"/>
  <c r="AE2478" i="64"/>
  <c r="AF2478" i="64"/>
  <c r="AG2478" i="64"/>
  <c r="AH2478" i="64"/>
  <c r="AI2478" i="64"/>
  <c r="AJ2478" i="64"/>
  <c r="AK2478" i="64"/>
  <c r="AL2478" i="64"/>
  <c r="AM2478" i="64"/>
  <c r="AN2478" i="64"/>
  <c r="AO2478" i="64"/>
  <c r="AP2478" i="64"/>
  <c r="AQ2478" i="64"/>
  <c r="AR2478" i="64"/>
  <c r="AS2478" i="64"/>
  <c r="AT2478" i="64"/>
  <c r="AU2478" i="64"/>
  <c r="AV2478" i="64"/>
  <c r="AW2478" i="64"/>
  <c r="AX2478" i="64"/>
  <c r="AY2478" i="64"/>
  <c r="AZ2478" i="64"/>
  <c r="BA2478" i="64"/>
  <c r="BB2478" i="64"/>
  <c r="BC2478" i="64"/>
  <c r="BD2478" i="64"/>
  <c r="BE2478" i="64"/>
  <c r="BF2478" i="64"/>
  <c r="BG2478" i="64"/>
  <c r="BH2478" i="64"/>
  <c r="BI2478" i="64"/>
  <c r="BJ2478" i="64"/>
  <c r="BK2478" i="64"/>
  <c r="BL2478" i="64"/>
  <c r="BM2478" i="64"/>
  <c r="BN2478" i="64"/>
  <c r="BO2478" i="64"/>
  <c r="BP2478" i="64"/>
  <c r="BQ2478" i="64"/>
  <c r="BR2478" i="64"/>
  <c r="BS2478" i="64"/>
  <c r="BT2478" i="64"/>
  <c r="BU2478" i="64"/>
  <c r="BV2478" i="64"/>
  <c r="BW2478" i="64"/>
  <c r="BX2478" i="64"/>
  <c r="BY2478" i="64"/>
  <c r="BZ2478" i="64"/>
  <c r="CA2478" i="64"/>
  <c r="CB2478" i="64"/>
  <c r="CC2478" i="64"/>
  <c r="CD2478" i="64"/>
  <c r="CE2478" i="64"/>
  <c r="CF2478" i="64"/>
  <c r="CG2478" i="64"/>
  <c r="CH2478" i="64"/>
  <c r="CI2478" i="64"/>
  <c r="CJ2478" i="64"/>
  <c r="CK2478" i="64"/>
  <c r="CL2478" i="64"/>
  <c r="CO2478" i="64"/>
  <c r="CP2478" i="64"/>
  <c r="CQ2478" i="64"/>
  <c r="CR2478" i="64"/>
  <c r="CS2478" i="64"/>
  <c r="CT2478" i="64"/>
  <c r="CU2478" i="64"/>
  <c r="CV2478" i="64"/>
  <c r="CW2478" i="64"/>
  <c r="CX2478" i="64"/>
  <c r="CY2478" i="64"/>
  <c r="CZ2478" i="64"/>
  <c r="DA2478" i="64"/>
  <c r="DB2478" i="64"/>
  <c r="DC2478" i="64"/>
  <c r="DD2478" i="64"/>
  <c r="DE2478" i="64"/>
  <c r="DF2478" i="64"/>
  <c r="DG2478" i="64"/>
  <c r="DH2478" i="64"/>
  <c r="DI2478" i="64"/>
  <c r="DJ2478" i="64"/>
  <c r="DK2478" i="64"/>
  <c r="E2479" i="64"/>
  <c r="G2479" i="64"/>
  <c r="S2479" i="64"/>
  <c r="T2479" i="64"/>
  <c r="U2479" i="64"/>
  <c r="V2479" i="64"/>
  <c r="W2479" i="64"/>
  <c r="X2479" i="64"/>
  <c r="Y2479" i="64"/>
  <c r="Z2479" i="64"/>
  <c r="AA2479" i="64"/>
  <c r="AB2479" i="64"/>
  <c r="AC2479" i="64"/>
  <c r="AD2479" i="64"/>
  <c r="AE2479" i="64"/>
  <c r="AF2479" i="64"/>
  <c r="AG2479" i="64"/>
  <c r="AH2479" i="64"/>
  <c r="AI2479" i="64"/>
  <c r="AJ2479" i="64"/>
  <c r="AK2479" i="64"/>
  <c r="AL2479" i="64"/>
  <c r="AM2479" i="64"/>
  <c r="AN2479" i="64"/>
  <c r="AO2479" i="64"/>
  <c r="AP2479" i="64"/>
  <c r="AQ2479" i="64"/>
  <c r="AR2479" i="64"/>
  <c r="AS2479" i="64"/>
  <c r="AT2479" i="64"/>
  <c r="AU2479" i="64"/>
  <c r="AV2479" i="64"/>
  <c r="AW2479" i="64"/>
  <c r="AX2479" i="64"/>
  <c r="AY2479" i="64"/>
  <c r="AZ2479" i="64"/>
  <c r="BA2479" i="64"/>
  <c r="BB2479" i="64"/>
  <c r="BC2479" i="64"/>
  <c r="BD2479" i="64"/>
  <c r="BE2479" i="64"/>
  <c r="BF2479" i="64"/>
  <c r="BG2479" i="64"/>
  <c r="BH2479" i="64"/>
  <c r="BI2479" i="64"/>
  <c r="BJ2479" i="64"/>
  <c r="BK2479" i="64"/>
  <c r="BL2479" i="64"/>
  <c r="BM2479" i="64"/>
  <c r="BN2479" i="64"/>
  <c r="BO2479" i="64"/>
  <c r="BP2479" i="64"/>
  <c r="BQ2479" i="64"/>
  <c r="BR2479" i="64"/>
  <c r="BS2479" i="64"/>
  <c r="BT2479" i="64"/>
  <c r="BU2479" i="64"/>
  <c r="BV2479" i="64"/>
  <c r="BW2479" i="64"/>
  <c r="BX2479" i="64"/>
  <c r="BY2479" i="64"/>
  <c r="BZ2479" i="64"/>
  <c r="CA2479" i="64"/>
  <c r="CB2479" i="64"/>
  <c r="CC2479" i="64"/>
  <c r="CD2479" i="64"/>
  <c r="CE2479" i="64"/>
  <c r="CF2479" i="64"/>
  <c r="CG2479" i="64"/>
  <c r="CH2479" i="64"/>
  <c r="CI2479" i="64"/>
  <c r="CJ2479" i="64"/>
  <c r="CK2479" i="64"/>
  <c r="CL2479" i="64"/>
  <c r="CO2479" i="64"/>
  <c r="CP2479" i="64"/>
  <c r="CQ2479" i="64"/>
  <c r="CR2479" i="64"/>
  <c r="CS2479" i="64"/>
  <c r="CT2479" i="64"/>
  <c r="CU2479" i="64"/>
  <c r="CV2479" i="64"/>
  <c r="CW2479" i="64"/>
  <c r="CX2479" i="64"/>
  <c r="CY2479" i="64"/>
  <c r="CZ2479" i="64"/>
  <c r="DA2479" i="64"/>
  <c r="DB2479" i="64"/>
  <c r="DC2479" i="64"/>
  <c r="DD2479" i="64"/>
  <c r="DE2479" i="64"/>
  <c r="DF2479" i="64"/>
  <c r="DG2479" i="64"/>
  <c r="DH2479" i="64"/>
  <c r="DI2479" i="64"/>
  <c r="DJ2479" i="64"/>
  <c r="DK2479" i="64"/>
  <c r="E2489" i="64"/>
  <c r="E2490" i="64"/>
  <c r="G2490" i="64"/>
  <c r="E2491" i="64"/>
  <c r="E2492" i="64"/>
  <c r="E2493" i="64"/>
  <c r="G2493" i="64"/>
  <c r="E2494" i="64"/>
  <c r="G2494" i="64"/>
  <c r="E2495" i="64"/>
  <c r="E2496" i="64"/>
  <c r="S2496" i="64"/>
  <c r="T2496" i="64"/>
  <c r="U2496" i="64"/>
  <c r="V2496" i="64"/>
  <c r="W2496" i="64"/>
  <c r="X2496" i="64"/>
  <c r="Y2496" i="64"/>
  <c r="Z2496" i="64"/>
  <c r="AA2496" i="64"/>
  <c r="AB2496" i="64"/>
  <c r="AC2496" i="64"/>
  <c r="AD2496" i="64"/>
  <c r="AE2496" i="64"/>
  <c r="AF2496" i="64"/>
  <c r="AG2496" i="64"/>
  <c r="AH2496" i="64"/>
  <c r="AI2496" i="64"/>
  <c r="AJ2496" i="64"/>
  <c r="AK2496" i="64"/>
  <c r="AL2496" i="64"/>
  <c r="AM2496" i="64"/>
  <c r="AN2496" i="64"/>
  <c r="AO2496" i="64"/>
  <c r="AP2496" i="64"/>
  <c r="AQ2496" i="64"/>
  <c r="AR2496" i="64"/>
  <c r="AS2496" i="64"/>
  <c r="AT2496" i="64"/>
  <c r="AU2496" i="64"/>
  <c r="AV2496" i="64"/>
  <c r="AW2496" i="64"/>
  <c r="AX2496" i="64"/>
  <c r="AY2496" i="64"/>
  <c r="AZ2496" i="64"/>
  <c r="BA2496" i="64"/>
  <c r="BB2496" i="64"/>
  <c r="BC2496" i="64"/>
  <c r="BD2496" i="64"/>
  <c r="BE2496" i="64"/>
  <c r="BF2496" i="64"/>
  <c r="BG2496" i="64"/>
  <c r="BH2496" i="64"/>
  <c r="BI2496" i="64"/>
  <c r="BJ2496" i="64"/>
  <c r="BK2496" i="64"/>
  <c r="BL2496" i="64"/>
  <c r="BM2496" i="64"/>
  <c r="BN2496" i="64"/>
  <c r="BO2496" i="64"/>
  <c r="BP2496" i="64"/>
  <c r="BQ2496" i="64"/>
  <c r="BR2496" i="64"/>
  <c r="BS2496" i="64"/>
  <c r="BT2496" i="64"/>
  <c r="BU2496" i="64"/>
  <c r="BV2496" i="64"/>
  <c r="BW2496" i="64"/>
  <c r="BX2496" i="64"/>
  <c r="BY2496" i="64"/>
  <c r="BZ2496" i="64"/>
  <c r="CA2496" i="64"/>
  <c r="CB2496" i="64"/>
  <c r="CC2496" i="64"/>
  <c r="CD2496" i="64"/>
  <c r="CE2496" i="64"/>
  <c r="CF2496" i="64"/>
  <c r="CG2496" i="64"/>
  <c r="CH2496" i="64"/>
  <c r="CI2496" i="64"/>
  <c r="CJ2496" i="64"/>
  <c r="CK2496" i="64"/>
  <c r="CL2496" i="64"/>
  <c r="E2497" i="64"/>
  <c r="G2497" i="64"/>
  <c r="E2498" i="64"/>
  <c r="G2498" i="64"/>
  <c r="E2499" i="64"/>
  <c r="G2499" i="64"/>
  <c r="E2500" i="64"/>
  <c r="G2500" i="64"/>
  <c r="G2159" i="64"/>
  <c r="E215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CL2158" i="64"/>
  <c r="CK2158" i="64"/>
  <c r="CJ2158" i="64"/>
  <c r="CI2158" i="64"/>
  <c r="CH2158" i="64"/>
  <c r="CG2158" i="64"/>
  <c r="CF2158" i="64"/>
  <c r="CE2158" i="64"/>
  <c r="CD2158" i="64"/>
  <c r="CC2158" i="64"/>
  <c r="CB2158" i="64"/>
  <c r="CA2158" i="64"/>
  <c r="BZ2158" i="64"/>
  <c r="BY2158" i="64"/>
  <c r="BX2158" i="64"/>
  <c r="BW2158" i="64"/>
  <c r="BV2158" i="64"/>
  <c r="BU2158" i="64"/>
  <c r="BT2158" i="64"/>
  <c r="BS2158" i="64"/>
  <c r="BR2158" i="64"/>
  <c r="BQ2158" i="64"/>
  <c r="BP2158" i="64"/>
  <c r="BO2158" i="64"/>
  <c r="BN2158" i="64"/>
  <c r="BM2158" i="64"/>
  <c r="BL2158" i="64"/>
  <c r="BK2158" i="64"/>
  <c r="BJ2158" i="64"/>
  <c r="BI2158" i="64"/>
  <c r="BH2158" i="64"/>
  <c r="BG2158" i="64"/>
  <c r="BF2158" i="64"/>
  <c r="BE2158" i="64"/>
  <c r="BD2158" i="64"/>
  <c r="BC2158" i="64"/>
  <c r="BB2158" i="64"/>
  <c r="BA2158" i="64"/>
  <c r="AZ2158" i="64"/>
  <c r="AY2158" i="64"/>
  <c r="AX2158" i="64"/>
  <c r="AW2158" i="64"/>
  <c r="AV2158" i="64"/>
  <c r="AU2158" i="64"/>
  <c r="AT2158" i="64"/>
  <c r="AS2158" i="64"/>
  <c r="AR2158" i="64"/>
  <c r="AQ2158" i="64"/>
  <c r="AP2158" i="64"/>
  <c r="AO2158" i="64"/>
  <c r="AN2158" i="64"/>
  <c r="AM2158" i="64"/>
  <c r="AL2158" i="64"/>
  <c r="AK2158" i="64"/>
  <c r="AJ2158" i="64"/>
  <c r="AI2158" i="64"/>
  <c r="AH2158" i="64"/>
  <c r="AG2158" i="64"/>
  <c r="AF2158" i="64"/>
  <c r="AE2158" i="64"/>
  <c r="AD2158" i="64"/>
  <c r="AC2158" i="64"/>
  <c r="AB2158" i="64"/>
  <c r="AA2158" i="64"/>
  <c r="Z2158" i="64"/>
  <c r="Y2158" i="64"/>
  <c r="X2158" i="64"/>
  <c r="W2158" i="64"/>
  <c r="V2158" i="64"/>
  <c r="U2158" i="64"/>
  <c r="T2158" i="64"/>
  <c r="S2158" i="64"/>
  <c r="G2158" i="64"/>
  <c r="E2158" i="64"/>
  <c r="G2157" i="64"/>
  <c r="E215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CL2156" i="64"/>
  <c r="CK2156" i="64"/>
  <c r="CJ2156" i="64"/>
  <c r="CI2156" i="64"/>
  <c r="CH2156" i="64"/>
  <c r="CG2156" i="64"/>
  <c r="CF2156" i="64"/>
  <c r="CE2156" i="64"/>
  <c r="CD2156" i="64"/>
  <c r="CC2156" i="64"/>
  <c r="CB2156" i="64"/>
  <c r="CA2156" i="64"/>
  <c r="BZ2156" i="64"/>
  <c r="BY2156" i="64"/>
  <c r="BX2156" i="64"/>
  <c r="BW2156" i="64"/>
  <c r="BV2156" i="64"/>
  <c r="BU2156" i="64"/>
  <c r="BT2156" i="64"/>
  <c r="BS2156" i="64"/>
  <c r="BR2156" i="64"/>
  <c r="BQ2156" i="64"/>
  <c r="BP2156" i="64"/>
  <c r="BO2156" i="64"/>
  <c r="BN2156" i="64"/>
  <c r="BM2156" i="64"/>
  <c r="BL2156" i="64"/>
  <c r="BK2156" i="64"/>
  <c r="BJ2156" i="64"/>
  <c r="BI2156" i="64"/>
  <c r="BH2156" i="64"/>
  <c r="BG2156" i="64"/>
  <c r="BF2156" i="64"/>
  <c r="BE2156" i="64"/>
  <c r="BD2156" i="64"/>
  <c r="BC2156" i="64"/>
  <c r="BB2156" i="64"/>
  <c r="BA2156" i="64"/>
  <c r="AZ2156" i="64"/>
  <c r="AY2156" i="64"/>
  <c r="AX2156" i="64"/>
  <c r="AW2156" i="64"/>
  <c r="AV2156" i="64"/>
  <c r="AU2156" i="64"/>
  <c r="AT2156" i="64"/>
  <c r="AS2156" i="64"/>
  <c r="AR2156" i="64"/>
  <c r="AQ2156" i="64"/>
  <c r="AP2156" i="64"/>
  <c r="AO2156" i="64"/>
  <c r="AN2156" i="64"/>
  <c r="AM2156" i="64"/>
  <c r="AL2156" i="64"/>
  <c r="AK2156" i="64"/>
  <c r="AJ2156" i="64"/>
  <c r="AI2156" i="64"/>
  <c r="AH2156" i="64"/>
  <c r="AG2156" i="64"/>
  <c r="AF2156" i="64"/>
  <c r="AE2156" i="64"/>
  <c r="AD2156" i="64"/>
  <c r="AC2156" i="64"/>
  <c r="AB2156" i="64"/>
  <c r="AA2156" i="64"/>
  <c r="Z2156" i="64"/>
  <c r="Y2156" i="64"/>
  <c r="X2156" i="64"/>
  <c r="W2156" i="64"/>
  <c r="V2156" i="64"/>
  <c r="U2156" i="64"/>
  <c r="T2156" i="64"/>
  <c r="S2156" i="64"/>
  <c r="G2156" i="64"/>
  <c r="E2156" i="64"/>
  <c r="G2155" i="64"/>
  <c r="E2155" i="64"/>
  <c r="G2154" i="64"/>
  <c r="E2154" i="64"/>
  <c r="G2153" i="64"/>
  <c r="E2153" i="64"/>
  <c r="G2152" i="64"/>
  <c r="E2152" i="64"/>
  <c r="E2150" i="64"/>
  <c r="E2149" i="64"/>
  <c r="CO2148" i="64"/>
  <c r="R2148" i="64"/>
  <c r="S2148" i="64" s="1"/>
  <c r="E2148" i="64"/>
  <c r="B2148" i="64" s="1"/>
  <c r="E2147" i="64"/>
  <c r="G2137" i="64"/>
  <c r="E2137" i="64"/>
  <c r="DK2136" i="64"/>
  <c r="DJ2136" i="64"/>
  <c r="DI2136" i="64"/>
  <c r="DH2136" i="64"/>
  <c r="DG2136" i="64"/>
  <c r="DF2136" i="64"/>
  <c r="DE2136" i="64"/>
  <c r="DD2136" i="64"/>
  <c r="DC2136" i="64"/>
  <c r="DB2136" i="64"/>
  <c r="DA2136" i="64"/>
  <c r="CZ2136" i="64"/>
  <c r="CY2136" i="64"/>
  <c r="CX2136" i="64"/>
  <c r="CW2136" i="64"/>
  <c r="CV2136" i="64"/>
  <c r="CU2136" i="64"/>
  <c r="CT2136" i="64"/>
  <c r="CS2136" i="64"/>
  <c r="CR2136" i="64"/>
  <c r="CQ2136" i="64"/>
  <c r="CP2136" i="64"/>
  <c r="CO2136" i="64"/>
  <c r="CL2136" i="64"/>
  <c r="CK2136" i="64"/>
  <c r="CJ2136" i="64"/>
  <c r="CI2136" i="64"/>
  <c r="CH2136" i="64"/>
  <c r="CG2136" i="64"/>
  <c r="CF2136" i="64"/>
  <c r="CE2136" i="64"/>
  <c r="CD2136" i="64"/>
  <c r="CC2136" i="64"/>
  <c r="CB2136" i="64"/>
  <c r="CA2136" i="64"/>
  <c r="BZ2136" i="64"/>
  <c r="BY2136" i="64"/>
  <c r="BX2136" i="64"/>
  <c r="BW2136" i="64"/>
  <c r="BV2136" i="64"/>
  <c r="BU2136" i="64"/>
  <c r="BT2136" i="64"/>
  <c r="BS2136" i="64"/>
  <c r="BR2136" i="64"/>
  <c r="BQ2136" i="64"/>
  <c r="BP2136" i="64"/>
  <c r="BO2136" i="64"/>
  <c r="BN2136" i="64"/>
  <c r="BM2136" i="64"/>
  <c r="BL2136" i="64"/>
  <c r="BK2136" i="64"/>
  <c r="BJ2136" i="64"/>
  <c r="BI2136" i="64"/>
  <c r="BH2136" i="64"/>
  <c r="BG2136" i="64"/>
  <c r="BF2136" i="64"/>
  <c r="BE2136" i="64"/>
  <c r="BD2136" i="64"/>
  <c r="BC2136" i="64"/>
  <c r="BB2136" i="64"/>
  <c r="BA2136" i="64"/>
  <c r="AZ2136" i="64"/>
  <c r="AY2136" i="64"/>
  <c r="AX2136" i="64"/>
  <c r="AW2136" i="64"/>
  <c r="AV2136" i="64"/>
  <c r="AU2136" i="64"/>
  <c r="AT2136" i="64"/>
  <c r="AS2136" i="64"/>
  <c r="AR2136" i="64"/>
  <c r="AQ2136" i="64"/>
  <c r="AP2136" i="64"/>
  <c r="AO2136" i="64"/>
  <c r="AN2136" i="64"/>
  <c r="AM2136" i="64"/>
  <c r="AL2136" i="64"/>
  <c r="AK2136" i="64"/>
  <c r="AJ2136" i="64"/>
  <c r="AI2136" i="64"/>
  <c r="AH2136" i="64"/>
  <c r="AG2136" i="64"/>
  <c r="AF2136" i="64"/>
  <c r="AE2136" i="64"/>
  <c r="AD2136" i="64"/>
  <c r="AC2136" i="64"/>
  <c r="AB2136" i="64"/>
  <c r="AA2136" i="64"/>
  <c r="Z2136" i="64"/>
  <c r="Y2136" i="64"/>
  <c r="X2136" i="64"/>
  <c r="W2136" i="64"/>
  <c r="V2136" i="64"/>
  <c r="U2136" i="64"/>
  <c r="T2136" i="64"/>
  <c r="S2136" i="64"/>
  <c r="G2136" i="64"/>
  <c r="E2136" i="64"/>
  <c r="G2135" i="64"/>
  <c r="E2135" i="64"/>
  <c r="DK2134" i="64"/>
  <c r="DJ2134" i="64"/>
  <c r="DI2134" i="64"/>
  <c r="DH2134" i="64"/>
  <c r="DG2134" i="64"/>
  <c r="DF2134" i="64"/>
  <c r="DE2134" i="64"/>
  <c r="DD2134" i="64"/>
  <c r="DC2134" i="64"/>
  <c r="DB2134" i="64"/>
  <c r="DA2134" i="64"/>
  <c r="CZ2134" i="64"/>
  <c r="CY2134" i="64"/>
  <c r="CX2134" i="64"/>
  <c r="CW2134" i="64"/>
  <c r="CV2134" i="64"/>
  <c r="CU2134" i="64"/>
  <c r="CT2134" i="64"/>
  <c r="CS2134" i="64"/>
  <c r="CR2134" i="64"/>
  <c r="CQ2134" i="64"/>
  <c r="CP2134" i="64"/>
  <c r="CO2134" i="64"/>
  <c r="CL2134" i="64"/>
  <c r="CK2134" i="64"/>
  <c r="CJ2134" i="64"/>
  <c r="CI2134" i="64"/>
  <c r="CH2134" i="64"/>
  <c r="CG2134" i="64"/>
  <c r="CF2134" i="64"/>
  <c r="CE2134" i="64"/>
  <c r="CD2134" i="64"/>
  <c r="CC2134" i="64"/>
  <c r="CB2134" i="64"/>
  <c r="CA2134" i="64"/>
  <c r="BZ2134" i="64"/>
  <c r="BY2134" i="64"/>
  <c r="BX2134" i="64"/>
  <c r="BW2134" i="64"/>
  <c r="BV2134" i="64"/>
  <c r="BU2134" i="64"/>
  <c r="BT2134" i="64"/>
  <c r="BS2134" i="64"/>
  <c r="BR2134" i="64"/>
  <c r="BQ2134" i="64"/>
  <c r="BP2134" i="64"/>
  <c r="BO2134" i="64"/>
  <c r="BN2134" i="64"/>
  <c r="BM2134" i="64"/>
  <c r="BL2134" i="64"/>
  <c r="BK2134" i="64"/>
  <c r="BJ2134" i="64"/>
  <c r="BI2134" i="64"/>
  <c r="BH2134" i="64"/>
  <c r="BG2134" i="64"/>
  <c r="BF2134" i="64"/>
  <c r="BE2134" i="64"/>
  <c r="BD2134" i="64"/>
  <c r="BC2134" i="64"/>
  <c r="BB2134" i="64"/>
  <c r="BA2134" i="64"/>
  <c r="AZ2134" i="64"/>
  <c r="AY2134" i="64"/>
  <c r="AX2134" i="64"/>
  <c r="AW2134" i="64"/>
  <c r="AV2134" i="64"/>
  <c r="AU2134" i="64"/>
  <c r="AT2134" i="64"/>
  <c r="AS2134" i="64"/>
  <c r="AR2134" i="64"/>
  <c r="AQ2134" i="64"/>
  <c r="AP2134" i="64"/>
  <c r="AO2134" i="64"/>
  <c r="AN2134" i="64"/>
  <c r="AM2134" i="64"/>
  <c r="AL2134" i="64"/>
  <c r="AK2134" i="64"/>
  <c r="AJ2134" i="64"/>
  <c r="AI2134" i="64"/>
  <c r="AH2134" i="64"/>
  <c r="AG2134" i="64"/>
  <c r="AF2134" i="64"/>
  <c r="AE2134" i="64"/>
  <c r="AD2134" i="64"/>
  <c r="AC2134" i="64"/>
  <c r="AB2134" i="64"/>
  <c r="AA2134" i="64"/>
  <c r="Z2134" i="64"/>
  <c r="Y2134" i="64"/>
  <c r="X2134" i="64"/>
  <c r="W2134" i="64"/>
  <c r="V2134" i="64"/>
  <c r="U2134" i="64"/>
  <c r="T2134" i="64"/>
  <c r="S2134" i="64"/>
  <c r="G2134" i="64"/>
  <c r="E2134" i="64"/>
  <c r="G2133" i="64"/>
  <c r="E2133" i="64"/>
  <c r="G2132" i="64"/>
  <c r="E2132" i="64"/>
  <c r="G2131" i="64"/>
  <c r="E2131" i="64"/>
  <c r="G2130" i="64"/>
  <c r="E2130" i="64"/>
  <c r="E2129" i="64"/>
  <c r="E2128" i="64"/>
  <c r="R2127" i="64"/>
  <c r="S2127" i="64" s="1"/>
  <c r="E2127" i="64"/>
  <c r="B2127" i="64" s="1"/>
  <c r="E2126" i="64"/>
  <c r="G2116" i="64"/>
  <c r="E2116" i="64"/>
  <c r="DK2115" i="64"/>
  <c r="DJ2115" i="64"/>
  <c r="DI2115" i="64"/>
  <c r="DH2115" i="64"/>
  <c r="DG2115" i="64"/>
  <c r="DF2115" i="64"/>
  <c r="DE2115" i="64"/>
  <c r="DD2115" i="64"/>
  <c r="DC2115" i="64"/>
  <c r="DB2115" i="64"/>
  <c r="DA2115" i="64"/>
  <c r="CZ2115" i="64"/>
  <c r="CY2115" i="64"/>
  <c r="CX2115" i="64"/>
  <c r="CW2115" i="64"/>
  <c r="CV2115" i="64"/>
  <c r="CU2115" i="64"/>
  <c r="CT2115" i="64"/>
  <c r="CS2115" i="64"/>
  <c r="CR2115" i="64"/>
  <c r="CQ2115" i="64"/>
  <c r="CP2115" i="64"/>
  <c r="CO2115" i="64"/>
  <c r="CL2115" i="64"/>
  <c r="CK2115" i="64"/>
  <c r="CJ2115" i="64"/>
  <c r="CI2115" i="64"/>
  <c r="CH2115" i="64"/>
  <c r="CG2115" i="64"/>
  <c r="CF2115" i="64"/>
  <c r="CE2115" i="64"/>
  <c r="CD2115" i="64"/>
  <c r="CC2115" i="64"/>
  <c r="CB2115" i="64"/>
  <c r="CA2115" i="64"/>
  <c r="BZ2115" i="64"/>
  <c r="BY2115" i="64"/>
  <c r="BX2115" i="64"/>
  <c r="BW2115" i="64"/>
  <c r="BV2115" i="64"/>
  <c r="BU2115" i="64"/>
  <c r="BT2115" i="64"/>
  <c r="BS2115" i="64"/>
  <c r="BR2115" i="64"/>
  <c r="BQ2115" i="64"/>
  <c r="BP2115" i="64"/>
  <c r="BO2115" i="64"/>
  <c r="BN2115" i="64"/>
  <c r="BM2115" i="64"/>
  <c r="BL2115" i="64"/>
  <c r="BK2115" i="64"/>
  <c r="BJ2115" i="64"/>
  <c r="BI2115" i="64"/>
  <c r="BH2115" i="64"/>
  <c r="BG2115" i="64"/>
  <c r="BF2115" i="64"/>
  <c r="BE2115" i="64"/>
  <c r="BD2115" i="64"/>
  <c r="BC2115" i="64"/>
  <c r="BB2115" i="64"/>
  <c r="BA2115" i="64"/>
  <c r="AZ2115" i="64"/>
  <c r="AY2115" i="64"/>
  <c r="AX2115" i="64"/>
  <c r="AW2115" i="64"/>
  <c r="AV2115" i="64"/>
  <c r="AU2115" i="64"/>
  <c r="AT2115" i="64"/>
  <c r="AS2115" i="64"/>
  <c r="AR2115" i="64"/>
  <c r="AQ2115" i="64"/>
  <c r="AP2115" i="64"/>
  <c r="AO2115" i="64"/>
  <c r="AN2115" i="64"/>
  <c r="AM2115" i="64"/>
  <c r="AL2115" i="64"/>
  <c r="AK2115" i="64"/>
  <c r="AJ2115" i="64"/>
  <c r="AI2115" i="64"/>
  <c r="AH2115" i="64"/>
  <c r="AG2115" i="64"/>
  <c r="AF2115" i="64"/>
  <c r="AE2115" i="64"/>
  <c r="AD2115" i="64"/>
  <c r="AC2115" i="64"/>
  <c r="AB2115" i="64"/>
  <c r="AA2115" i="64"/>
  <c r="Z2115" i="64"/>
  <c r="Y2115" i="64"/>
  <c r="X2115" i="64"/>
  <c r="W2115" i="64"/>
  <c r="V2115" i="64"/>
  <c r="U2115" i="64"/>
  <c r="T2115" i="64"/>
  <c r="S2115" i="64"/>
  <c r="G2115" i="64"/>
  <c r="E2115" i="64"/>
  <c r="G2114" i="64"/>
  <c r="E2114" i="64"/>
  <c r="DK2113" i="64"/>
  <c r="DJ2113" i="64"/>
  <c r="DI2113" i="64"/>
  <c r="DH2113" i="64"/>
  <c r="DG2113" i="64"/>
  <c r="DF2113" i="64"/>
  <c r="DE2113" i="64"/>
  <c r="DD2113" i="64"/>
  <c r="DC2113" i="64"/>
  <c r="DB2113" i="64"/>
  <c r="DA2113" i="64"/>
  <c r="CZ2113" i="64"/>
  <c r="CY2113" i="64"/>
  <c r="CX2113" i="64"/>
  <c r="CW2113" i="64"/>
  <c r="CV2113" i="64"/>
  <c r="CU2113" i="64"/>
  <c r="CT2113" i="64"/>
  <c r="CS2113" i="64"/>
  <c r="CR2113" i="64"/>
  <c r="CQ2113" i="64"/>
  <c r="CP2113" i="64"/>
  <c r="CO2113" i="64"/>
  <c r="CL2113" i="64"/>
  <c r="CK2113" i="64"/>
  <c r="CJ2113" i="64"/>
  <c r="CI2113" i="64"/>
  <c r="CH2113" i="64"/>
  <c r="CG2113" i="64"/>
  <c r="CF2113" i="64"/>
  <c r="CE2113" i="64"/>
  <c r="CD2113" i="64"/>
  <c r="CC2113" i="64"/>
  <c r="CB2113" i="64"/>
  <c r="CA2113" i="64"/>
  <c r="BZ2113" i="64"/>
  <c r="BY2113" i="64"/>
  <c r="BX2113" i="64"/>
  <c r="BW2113" i="64"/>
  <c r="BV2113" i="64"/>
  <c r="BU2113" i="64"/>
  <c r="BT2113" i="64"/>
  <c r="BS2113" i="64"/>
  <c r="BR2113" i="64"/>
  <c r="BQ2113" i="64"/>
  <c r="BP2113" i="64"/>
  <c r="BO2113" i="64"/>
  <c r="BN2113" i="64"/>
  <c r="BM2113" i="64"/>
  <c r="BL2113" i="64"/>
  <c r="BK2113" i="64"/>
  <c r="BJ2113" i="64"/>
  <c r="BI2113" i="64"/>
  <c r="BH2113" i="64"/>
  <c r="BG2113" i="64"/>
  <c r="BF2113" i="64"/>
  <c r="BE2113" i="64"/>
  <c r="BD2113" i="64"/>
  <c r="BC2113" i="64"/>
  <c r="BB2113" i="64"/>
  <c r="BA2113" i="64"/>
  <c r="AZ2113" i="64"/>
  <c r="AY2113" i="64"/>
  <c r="AX2113" i="64"/>
  <c r="AW2113" i="64"/>
  <c r="AV2113" i="64"/>
  <c r="AU2113" i="64"/>
  <c r="AT2113" i="64"/>
  <c r="AS2113" i="64"/>
  <c r="AR2113" i="64"/>
  <c r="AQ2113" i="64"/>
  <c r="AP2113" i="64"/>
  <c r="AO2113" i="64"/>
  <c r="AN2113" i="64"/>
  <c r="AM2113" i="64"/>
  <c r="AL2113" i="64"/>
  <c r="AK2113" i="64"/>
  <c r="AJ2113" i="64"/>
  <c r="AI2113" i="64"/>
  <c r="AH2113" i="64"/>
  <c r="AG2113" i="64"/>
  <c r="AF2113" i="64"/>
  <c r="AE2113" i="64"/>
  <c r="AD2113" i="64"/>
  <c r="AC2113" i="64"/>
  <c r="AB2113" i="64"/>
  <c r="AA2113" i="64"/>
  <c r="Z2113" i="64"/>
  <c r="Y2113" i="64"/>
  <c r="X2113" i="64"/>
  <c r="W2113" i="64"/>
  <c r="V2113" i="64"/>
  <c r="U2113" i="64"/>
  <c r="T2113" i="64"/>
  <c r="S2113" i="64"/>
  <c r="G2113" i="64"/>
  <c r="E2113" i="64"/>
  <c r="G2112" i="64"/>
  <c r="E2112" i="64"/>
  <c r="G2111" i="64"/>
  <c r="E2111" i="64"/>
  <c r="G2110" i="64"/>
  <c r="E2110" i="64"/>
  <c r="G2109" i="64"/>
  <c r="E2109" i="64"/>
  <c r="E2107" i="64"/>
  <c r="DK2837" i="64"/>
  <c r="DJ2837" i="64"/>
  <c r="DI2837" i="64"/>
  <c r="DH2837" i="64"/>
  <c r="DG2837" i="64"/>
  <c r="DF2837" i="64"/>
  <c r="DE2837" i="64"/>
  <c r="DD2837" i="64"/>
  <c r="DC2837" i="64"/>
  <c r="DB2837" i="64"/>
  <c r="DA2837" i="64"/>
  <c r="CZ2837" i="64"/>
  <c r="CY2837" i="64"/>
  <c r="CX2837" i="64"/>
  <c r="CW2837" i="64"/>
  <c r="CV2837" i="64"/>
  <c r="CU2837" i="64"/>
  <c r="CT2837" i="64"/>
  <c r="CS2837" i="64"/>
  <c r="CR2837" i="64"/>
  <c r="CQ2837" i="64"/>
  <c r="CP2837" i="64"/>
  <c r="CO2837" i="64"/>
  <c r="CL2837" i="64"/>
  <c r="CK2837" i="64"/>
  <c r="CJ2837" i="64"/>
  <c r="CI2837" i="64"/>
  <c r="CH2837" i="64"/>
  <c r="CG2837" i="64"/>
  <c r="CF2837" i="64"/>
  <c r="CE2837" i="64"/>
  <c r="CD2837" i="64"/>
  <c r="CC2837" i="64"/>
  <c r="CB2837" i="64"/>
  <c r="CA2837" i="64"/>
  <c r="BZ2837" i="64"/>
  <c r="BY2837" i="64"/>
  <c r="BX2837" i="64"/>
  <c r="BW2837" i="64"/>
  <c r="BV2837" i="64"/>
  <c r="BU2837" i="64"/>
  <c r="BT2837" i="64"/>
  <c r="BS2837" i="64"/>
  <c r="BR2837" i="64"/>
  <c r="BQ2837" i="64"/>
  <c r="BP2837" i="64"/>
  <c r="BO2837" i="64"/>
  <c r="BN2837" i="64"/>
  <c r="BM2837" i="64"/>
  <c r="BL2837" i="64"/>
  <c r="BK2837" i="64"/>
  <c r="BJ2837" i="64"/>
  <c r="BI2837" i="64"/>
  <c r="BH2837" i="64"/>
  <c r="BG2837" i="64"/>
  <c r="BF2837" i="64"/>
  <c r="BE2837" i="64"/>
  <c r="BD2837" i="64"/>
  <c r="BC2837" i="64"/>
  <c r="BB2837" i="64"/>
  <c r="BA2837" i="64"/>
  <c r="AZ2837" i="64"/>
  <c r="AY2837" i="64"/>
  <c r="AX2837" i="64"/>
  <c r="AW2837" i="64"/>
  <c r="AV2837" i="64"/>
  <c r="AU2837" i="64"/>
  <c r="AT2837" i="64"/>
  <c r="AS2837" i="64"/>
  <c r="AR2837" i="64"/>
  <c r="AQ2837" i="64"/>
  <c r="AP2837" i="64"/>
  <c r="AO2837" i="64"/>
  <c r="AN2837" i="64"/>
  <c r="AM2837" i="64"/>
  <c r="AL2837" i="64"/>
  <c r="AK2837" i="64"/>
  <c r="AJ2837" i="64"/>
  <c r="AI2837" i="64"/>
  <c r="AH2837" i="64"/>
  <c r="AG2837" i="64"/>
  <c r="AF2837" i="64"/>
  <c r="AE2837" i="64"/>
  <c r="AD2837" i="64"/>
  <c r="AC2837" i="64"/>
  <c r="AB2837" i="64"/>
  <c r="AA2837" i="64"/>
  <c r="Z2837" i="64"/>
  <c r="Y2837" i="64"/>
  <c r="X2837" i="64"/>
  <c r="W2837" i="64"/>
  <c r="V2837" i="64"/>
  <c r="U2837" i="64"/>
  <c r="T2837" i="64"/>
  <c r="S2837" i="64"/>
  <c r="E2837" i="64"/>
  <c r="DK2836" i="64"/>
  <c r="DJ2836" i="64"/>
  <c r="DI2836" i="64"/>
  <c r="DH2836" i="64"/>
  <c r="DG2836" i="64"/>
  <c r="DF2836" i="64"/>
  <c r="DE2836" i="64"/>
  <c r="DD2836" i="64"/>
  <c r="DC2836" i="64"/>
  <c r="DB2836" i="64"/>
  <c r="DA2836" i="64"/>
  <c r="CZ2836" i="64"/>
  <c r="CY2836" i="64"/>
  <c r="CX2836" i="64"/>
  <c r="CW2836" i="64"/>
  <c r="CV2836" i="64"/>
  <c r="CU2836" i="64"/>
  <c r="CT2836" i="64"/>
  <c r="CS2836" i="64"/>
  <c r="CR2836" i="64"/>
  <c r="CQ2836" i="64"/>
  <c r="CP2836" i="64"/>
  <c r="CO2836" i="64"/>
  <c r="CL2836" i="64"/>
  <c r="CK2836" i="64"/>
  <c r="CJ2836" i="64"/>
  <c r="CI2836" i="64"/>
  <c r="CH2836" i="64"/>
  <c r="CG2836" i="64"/>
  <c r="CF2836" i="64"/>
  <c r="CE2836" i="64"/>
  <c r="CD2836" i="64"/>
  <c r="CC2836" i="64"/>
  <c r="CB2836" i="64"/>
  <c r="CA2836" i="64"/>
  <c r="BZ2836" i="64"/>
  <c r="BY2836" i="64"/>
  <c r="BX2836" i="64"/>
  <c r="BW2836" i="64"/>
  <c r="BV2836" i="64"/>
  <c r="BU2836" i="64"/>
  <c r="BT2836" i="64"/>
  <c r="BS2836" i="64"/>
  <c r="BR2836" i="64"/>
  <c r="BQ2836" i="64"/>
  <c r="BP2836" i="64"/>
  <c r="BO2836" i="64"/>
  <c r="BN2836" i="64"/>
  <c r="BM2836" i="64"/>
  <c r="BL2836" i="64"/>
  <c r="BK2836" i="64"/>
  <c r="BJ2836" i="64"/>
  <c r="BI2836" i="64"/>
  <c r="BH2836" i="64"/>
  <c r="BG2836" i="64"/>
  <c r="BF2836" i="64"/>
  <c r="BE2836" i="64"/>
  <c r="BD2836" i="64"/>
  <c r="BC2836" i="64"/>
  <c r="BB2836" i="64"/>
  <c r="BA2836" i="64"/>
  <c r="AZ2836" i="64"/>
  <c r="AY2836" i="64"/>
  <c r="AX2836" i="64"/>
  <c r="AW2836" i="64"/>
  <c r="AV2836" i="64"/>
  <c r="AU2836" i="64"/>
  <c r="AT2836" i="64"/>
  <c r="AS2836" i="64"/>
  <c r="AR2836" i="64"/>
  <c r="AQ2836" i="64"/>
  <c r="AP2836" i="64"/>
  <c r="AO2836" i="64"/>
  <c r="AN2836" i="64"/>
  <c r="AM2836" i="64"/>
  <c r="AL2836" i="64"/>
  <c r="AK2836" i="64"/>
  <c r="AJ2836" i="64"/>
  <c r="AI2836" i="64"/>
  <c r="AH2836" i="64"/>
  <c r="AG2836" i="64"/>
  <c r="AF2836" i="64"/>
  <c r="AE2836" i="64"/>
  <c r="AD2836" i="64"/>
  <c r="AC2836" i="64"/>
  <c r="AB2836" i="64"/>
  <c r="AA2836" i="64"/>
  <c r="Z2836" i="64"/>
  <c r="Y2836" i="64"/>
  <c r="X2836" i="64"/>
  <c r="W2836" i="64"/>
  <c r="V2836" i="64"/>
  <c r="U2836" i="64"/>
  <c r="T2836" i="64"/>
  <c r="S2836" i="64"/>
  <c r="E2836" i="64"/>
  <c r="G2835" i="64"/>
  <c r="E2835" i="64"/>
  <c r="DK2834" i="64"/>
  <c r="DJ2834" i="64"/>
  <c r="DI2834" i="64"/>
  <c r="DH2834" i="64"/>
  <c r="DG2834" i="64"/>
  <c r="DF2834" i="64"/>
  <c r="DE2834" i="64"/>
  <c r="DD2834" i="64"/>
  <c r="DC2834" i="64"/>
  <c r="DB2834" i="64"/>
  <c r="DA2834" i="64"/>
  <c r="CZ2834" i="64"/>
  <c r="CY2834" i="64"/>
  <c r="CX2834" i="64"/>
  <c r="CW2834" i="64"/>
  <c r="CV2834" i="64"/>
  <c r="CU2834" i="64"/>
  <c r="CT2834" i="64"/>
  <c r="CS2834" i="64"/>
  <c r="CR2834" i="64"/>
  <c r="CQ2834" i="64"/>
  <c r="CP2834" i="64"/>
  <c r="CO2834" i="64"/>
  <c r="CL2834" i="64"/>
  <c r="CK2834" i="64"/>
  <c r="CJ2834" i="64"/>
  <c r="CI2834" i="64"/>
  <c r="CH2834" i="64"/>
  <c r="CG2834" i="64"/>
  <c r="CF2834" i="64"/>
  <c r="CE2834" i="64"/>
  <c r="CD2834" i="64"/>
  <c r="CC2834" i="64"/>
  <c r="CB2834" i="64"/>
  <c r="CA2834" i="64"/>
  <c r="BZ2834" i="64"/>
  <c r="BY2834" i="64"/>
  <c r="BX2834" i="64"/>
  <c r="BW2834" i="64"/>
  <c r="BV2834" i="64"/>
  <c r="BU2834" i="64"/>
  <c r="BT2834" i="64"/>
  <c r="BS2834" i="64"/>
  <c r="BR2834" i="64"/>
  <c r="BQ2834" i="64"/>
  <c r="BP2834" i="64"/>
  <c r="BO2834" i="64"/>
  <c r="BN2834" i="64"/>
  <c r="BM2834" i="64"/>
  <c r="BL2834" i="64"/>
  <c r="BK2834" i="64"/>
  <c r="BJ2834" i="64"/>
  <c r="BI2834" i="64"/>
  <c r="BH2834" i="64"/>
  <c r="BG2834" i="64"/>
  <c r="BF2834" i="64"/>
  <c r="BE2834" i="64"/>
  <c r="BD2834" i="64"/>
  <c r="BC2834" i="64"/>
  <c r="BB2834" i="64"/>
  <c r="BA2834" i="64"/>
  <c r="AZ2834" i="64"/>
  <c r="AY2834" i="64"/>
  <c r="AX2834" i="64"/>
  <c r="AW2834" i="64"/>
  <c r="AV2834" i="64"/>
  <c r="AU2834" i="64"/>
  <c r="AT2834" i="64"/>
  <c r="AS2834" i="64"/>
  <c r="AR2834" i="64"/>
  <c r="AQ2834" i="64"/>
  <c r="AP2834" i="64"/>
  <c r="AO2834" i="64"/>
  <c r="AN2834" i="64"/>
  <c r="AM2834" i="64"/>
  <c r="AL2834" i="64"/>
  <c r="AK2834" i="64"/>
  <c r="AJ2834" i="64"/>
  <c r="AI2834" i="64"/>
  <c r="AH2834" i="64"/>
  <c r="AG2834" i="64"/>
  <c r="AF2834" i="64"/>
  <c r="AE2834" i="64"/>
  <c r="AD2834" i="64"/>
  <c r="AC2834" i="64"/>
  <c r="AB2834" i="64"/>
  <c r="AA2834" i="64"/>
  <c r="Z2834" i="64"/>
  <c r="Y2834" i="64"/>
  <c r="X2834" i="64"/>
  <c r="W2834" i="64"/>
  <c r="V2834" i="64"/>
  <c r="U2834" i="64"/>
  <c r="T2834" i="64"/>
  <c r="S2834" i="64"/>
  <c r="E2834" i="64"/>
  <c r="DK2833" i="64"/>
  <c r="DJ2833" i="64"/>
  <c r="DI2833" i="64"/>
  <c r="DH2833" i="64"/>
  <c r="DG2833" i="64"/>
  <c r="DF2833" i="64"/>
  <c r="DE2833" i="64"/>
  <c r="DD2833" i="64"/>
  <c r="DC2833" i="64"/>
  <c r="DB2833" i="64"/>
  <c r="DA2833" i="64"/>
  <c r="CZ2833" i="64"/>
  <c r="CY2833" i="64"/>
  <c r="CX2833" i="64"/>
  <c r="CW2833" i="64"/>
  <c r="CV2833" i="64"/>
  <c r="CU2833" i="64"/>
  <c r="CT2833" i="64"/>
  <c r="CS2833" i="64"/>
  <c r="CR2833" i="64"/>
  <c r="CQ2833" i="64"/>
  <c r="CP2833" i="64"/>
  <c r="CO2833" i="64"/>
  <c r="E2833" i="64"/>
  <c r="E2832" i="64"/>
  <c r="E2831" i="64"/>
  <c r="E2830" i="64"/>
  <c r="E2829" i="64"/>
  <c r="B2829" i="64" s="1"/>
  <c r="G2828" i="64"/>
  <c r="E2828" i="64"/>
  <c r="B2828" i="64" s="1"/>
  <c r="E2827" i="64"/>
  <c r="B2827" i="64" s="1"/>
  <c r="E2826" i="64"/>
  <c r="B2826" i="64" s="1"/>
  <c r="E2825" i="64"/>
  <c r="B2825" i="64" s="1"/>
  <c r="G2824" i="64"/>
  <c r="E2824" i="64"/>
  <c r="B2824" i="64" s="1"/>
  <c r="E2823" i="64"/>
  <c r="B2823" i="64" s="1"/>
  <c r="E2822" i="64"/>
  <c r="B2822" i="64" s="1"/>
  <c r="E2821" i="64"/>
  <c r="CW924" i="64" a="1"/>
  <c r="CR1388" i="64" a="1"/>
  <c r="Z480" i="64" l="1" a="1"/>
  <c r="Z480" i="64" s="1"/>
  <c r="DL417" i="64"/>
  <c r="DL538" i="64"/>
  <c r="DL477" i="64"/>
  <c r="CX420" i="64" a="1"/>
  <c r="CX420" i="64" s="1"/>
  <c r="CX480" i="64" a="1"/>
  <c r="CX480" i="64" s="1"/>
  <c r="DL416" i="64"/>
  <c r="DL537" i="64"/>
  <c r="DL476" i="64"/>
  <c r="DL413" i="64"/>
  <c r="DL455" i="64" s="1"/>
  <c r="DL534" i="64"/>
  <c r="DL473" i="64"/>
  <c r="DL412" i="64"/>
  <c r="DL533" i="64"/>
  <c r="DL472" i="64"/>
  <c r="V66" i="1236"/>
  <c r="V43" i="861" s="1"/>
  <c r="DI99" i="861"/>
  <c r="AL23" i="1236"/>
  <c r="AM24" i="1236" s="1"/>
  <c r="AH31" i="1236"/>
  <c r="AL31" i="1236"/>
  <c r="AL26" i="1236"/>
  <c r="AK63" i="1236"/>
  <c r="AK100" i="861" s="1"/>
  <c r="AB31" i="1236"/>
  <c r="AK31" i="1236"/>
  <c r="AM30" i="1236"/>
  <c r="AC31" i="1236"/>
  <c r="AL28" i="1236"/>
  <c r="AL24" i="1236"/>
  <c r="AG31" i="1236"/>
  <c r="AF31" i="1236"/>
  <c r="AE31" i="1236"/>
  <c r="AM28" i="1236"/>
  <c r="AJ31" i="1236"/>
  <c r="W60" i="1236"/>
  <c r="AA31" i="1236"/>
  <c r="Z48" i="1236"/>
  <c r="Z50" i="1236"/>
  <c r="Z17" i="861" s="1"/>
  <c r="AM26" i="1236"/>
  <c r="AI31" i="1236"/>
  <c r="AD31" i="1236"/>
  <c r="AL30" i="1236"/>
  <c r="DL36" i="861"/>
  <c r="DJ17" i="861"/>
  <c r="DJ62" i="1236"/>
  <c r="AL62" i="1236"/>
  <c r="AL99" i="861" s="1"/>
  <c r="DL1" i="1236"/>
  <c r="DL4" i="1236"/>
  <c r="DL16" i="1236"/>
  <c r="DL17" i="1236"/>
  <c r="DL20" i="1236"/>
  <c r="DL61" i="1236"/>
  <c r="AM18" i="1236"/>
  <c r="AM8" i="1236"/>
  <c r="AN4" i="1236"/>
  <c r="AN16" i="1236"/>
  <c r="AN36" i="861" s="1"/>
  <c r="AN17" i="1236"/>
  <c r="AN20" i="1236"/>
  <c r="AN61" i="1236"/>
  <c r="AP2" i="1236"/>
  <c r="AO3" i="1236"/>
  <c r="AO7" i="1236"/>
  <c r="AO1" i="1236"/>
  <c r="DK18" i="1236"/>
  <c r="DK23" i="1236" s="1"/>
  <c r="DK24" i="1236"/>
  <c r="DL25" i="1236" s="1"/>
  <c r="DJ50" i="1236"/>
  <c r="DJ48" i="1236"/>
  <c r="DJ66" i="1236"/>
  <c r="DJ64" i="1236"/>
  <c r="DK60" i="1236" s="1"/>
  <c r="Z420" i="64" a="1"/>
  <c r="Z420" i="64" s="1"/>
  <c r="DL385" i="64"/>
  <c r="DL409" i="64" s="1"/>
  <c r="DL1284" i="64"/>
  <c r="DL1308" i="64" s="1"/>
  <c r="CX1294" i="64" a="1"/>
  <c r="CX1294" i="64" s="1"/>
  <c r="CX395" i="64" a="1"/>
  <c r="CX395" i="64" s="1"/>
  <c r="DL384" i="64"/>
  <c r="DL1283" i="64"/>
  <c r="DL381" i="64"/>
  <c r="DL405" i="64" s="1"/>
  <c r="DL1280" i="64"/>
  <c r="DL1304" i="64" s="1"/>
  <c r="DL380" i="64"/>
  <c r="DL404" i="64" s="1"/>
  <c r="DL1279" i="64"/>
  <c r="DL1303" i="64" s="1"/>
  <c r="Z1294" i="64" a="1"/>
  <c r="Z1294" i="64" s="1"/>
  <c r="Z395" i="64" a="1"/>
  <c r="Z395" i="64" s="1"/>
  <c r="DB1297" i="64"/>
  <c r="DC1293" i="64" s="1"/>
  <c r="DB1299" i="64"/>
  <c r="DB95" i="861"/>
  <c r="DL1057" i="64"/>
  <c r="DL1125" i="64"/>
  <c r="CX1067" i="64" a="1"/>
  <c r="CX1067" i="64" s="1"/>
  <c r="CX1135" i="64" a="1"/>
  <c r="CX1135" i="64" s="1"/>
  <c r="DL1056" i="64"/>
  <c r="DL1124" i="64"/>
  <c r="DL1153" i="64" s="1"/>
  <c r="DL1053" i="64"/>
  <c r="DL1081" i="64" s="1"/>
  <c r="DL1121" i="64"/>
  <c r="DL1150" i="64" s="1"/>
  <c r="DL1052" i="64"/>
  <c r="DL1120" i="64"/>
  <c r="DL1149" i="64" s="1"/>
  <c r="Z1135" i="64" a="1"/>
  <c r="Z1135" i="64" s="1"/>
  <c r="DA1138" i="64"/>
  <c r="DB1134" i="64" s="1"/>
  <c r="DA1140" i="64"/>
  <c r="Z1067" i="64" a="1"/>
  <c r="Z1067" i="64" s="1"/>
  <c r="T95" i="861"/>
  <c r="T64" i="861"/>
  <c r="DL2236" i="64"/>
  <c r="CX2246" i="64" a="1"/>
  <c r="CX2246" i="64" s="1"/>
  <c r="CX2253" i="64" s="1"/>
  <c r="DL2232" i="64"/>
  <c r="DL2231" i="64"/>
  <c r="DL2258" i="64" s="1"/>
  <c r="DL2235" i="64"/>
  <c r="Y2248" i="64"/>
  <c r="Z2245" i="64" s="1"/>
  <c r="Z2246" i="64" a="1"/>
  <c r="Z2246" i="64" s="1"/>
  <c r="Z2253" i="64" s="1"/>
  <c r="S101" i="861"/>
  <c r="CX2053" i="64" a="1"/>
  <c r="CX2053" i="64" s="1"/>
  <c r="Z2053" i="64" a="1"/>
  <c r="Z2053" i="64" s="1"/>
  <c r="DL2043" i="64"/>
  <c r="DL2071" i="64" s="1"/>
  <c r="DL2103" i="64"/>
  <c r="DL2081" i="64"/>
  <c r="DL2094" i="64" s="1"/>
  <c r="DL2042" i="64"/>
  <c r="DL2102" i="64"/>
  <c r="DL2080" i="64"/>
  <c r="DL2039" i="64"/>
  <c r="DL2067" i="64" s="1"/>
  <c r="DL2099" i="64"/>
  <c r="DL2077" i="64"/>
  <c r="DL2090" i="64" s="1"/>
  <c r="DL2038" i="64"/>
  <c r="DL2066" i="64" s="1"/>
  <c r="DL2098" i="64"/>
  <c r="DL2076" i="64"/>
  <c r="DL2089" i="64" s="1"/>
  <c r="DE2083" i="64"/>
  <c r="DE2085" i="64" s="1"/>
  <c r="AI2083" i="64"/>
  <c r="DL1013" i="64"/>
  <c r="DL1048" i="64" s="1"/>
  <c r="DL1012" i="64"/>
  <c r="DL1009" i="64"/>
  <c r="DL1044" i="64" s="1"/>
  <c r="DL1008" i="64"/>
  <c r="Z1025" i="64" a="1"/>
  <c r="Z1025" i="64" s="1"/>
  <c r="CX1893" i="64" a="1"/>
  <c r="CX1893" i="64" s="1"/>
  <c r="CX1025" i="64" a="1"/>
  <c r="CX1025" i="64" s="1"/>
  <c r="Z1893" i="64" a="1"/>
  <c r="Z1893" i="64" s="1"/>
  <c r="CX1195" i="64" a="1"/>
  <c r="CX1195" i="64" s="1"/>
  <c r="CX1895" i="64" a="1"/>
  <c r="CX1895" i="64" s="1"/>
  <c r="Z1195" i="64" a="1"/>
  <c r="Z1195" i="64" s="1"/>
  <c r="Z1895" i="64" a="1"/>
  <c r="Z1895" i="64" s="1"/>
  <c r="CX1191" i="64" a="1"/>
  <c r="CX1191" i="64" s="1"/>
  <c r="CX1192" i="64" a="1"/>
  <c r="CX1192" i="64" s="1"/>
  <c r="Z1191" i="64" a="1"/>
  <c r="Z1191" i="64" s="1"/>
  <c r="Z1192" i="64" a="1"/>
  <c r="Z1192" i="64" s="1"/>
  <c r="DL639" i="64"/>
  <c r="DL1182" i="64"/>
  <c r="DL638" i="64"/>
  <c r="DL1181" i="64"/>
  <c r="DL643" i="64"/>
  <c r="DL1186" i="64"/>
  <c r="DL642" i="64"/>
  <c r="DL1185" i="64"/>
  <c r="Z650" i="64" a="1"/>
  <c r="Z650" i="64" s="1"/>
  <c r="CX661" i="64" a="1"/>
  <c r="CX661" i="64" s="1"/>
  <c r="CX650" i="64" a="1"/>
  <c r="CX650" i="64" s="1"/>
  <c r="Z661" i="64" a="1"/>
  <c r="Z661" i="64" s="1"/>
  <c r="CR1388" i="64"/>
  <c r="CR1390" i="64" s="1"/>
  <c r="Z667" i="64" a="1"/>
  <c r="Z667" i="64" s="1"/>
  <c r="Z653" i="64" a="1"/>
  <c r="Z653" i="64" s="1"/>
  <c r="CX667" i="64" a="1"/>
  <c r="CX667" i="64" s="1"/>
  <c r="CX653" i="64" a="1"/>
  <c r="CX653" i="64" s="1"/>
  <c r="DL1262" i="64"/>
  <c r="DL1275" i="64" s="1"/>
  <c r="DL1408" i="64"/>
  <c r="DL1370" i="64"/>
  <c r="DL1261" i="64"/>
  <c r="DL1407" i="64"/>
  <c r="CX111" i="64" a="1"/>
  <c r="CX111" i="64" s="1"/>
  <c r="CX1373" i="64" a="1"/>
  <c r="CX1373" i="64" s="1"/>
  <c r="DL1403" i="64"/>
  <c r="DL1365" i="64"/>
  <c r="DL1404" i="64"/>
  <c r="DL1366" i="64"/>
  <c r="Z111" i="64" a="1"/>
  <c r="Z111" i="64" s="1"/>
  <c r="Z1373" i="64" a="1"/>
  <c r="Z137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265" i="64" a="1"/>
  <c r="CX1265" i="64" s="1"/>
  <c r="DL1233" i="64"/>
  <c r="DL1249" i="64" s="1"/>
  <c r="DL1258" i="64"/>
  <c r="DL1271" i="64" s="1"/>
  <c r="DL1232" i="64"/>
  <c r="DL1248" i="64" s="1"/>
  <c r="DL1257" i="64"/>
  <c r="DL1270" i="64" s="1"/>
  <c r="Z1265" i="64" a="1"/>
  <c r="Z1265" i="64" s="1"/>
  <c r="CX981" i="64" a="1"/>
  <c r="CX981" i="64" s="1"/>
  <c r="CX984" i="64" a="1"/>
  <c r="CX984" i="64" s="1"/>
  <c r="CX980" i="64" a="1"/>
  <c r="CX980" i="64" s="1"/>
  <c r="CX983" i="64" a="1"/>
  <c r="CX983" i="64" s="1"/>
  <c r="CX982" i="64" a="1"/>
  <c r="CX982" i="64" s="1"/>
  <c r="Z984" i="64" a="1"/>
  <c r="Z984" i="64" s="1"/>
  <c r="Z980" i="64" a="1"/>
  <c r="Z980" i="64" s="1"/>
  <c r="Z983" i="64" a="1"/>
  <c r="Z983" i="64" s="1"/>
  <c r="Z982" i="64" a="1"/>
  <c r="Z982" i="64" s="1"/>
  <c r="Z981" i="64" a="1"/>
  <c r="Z981" i="64" s="1"/>
  <c r="Z967" i="64" a="1"/>
  <c r="Z967" i="64" s="1"/>
  <c r="Z968" i="64" a="1"/>
  <c r="Z968" i="64" s="1"/>
  <c r="Z969" i="64" a="1"/>
  <c r="Z969" i="64" s="1"/>
  <c r="Z953" i="64" a="1"/>
  <c r="Z953" i="64" s="1"/>
  <c r="Z949" i="64" a="1"/>
  <c r="Z949" i="64" s="1"/>
  <c r="Z966" i="64" a="1"/>
  <c r="Z966" i="64" s="1"/>
  <c r="Z950" i="64" a="1"/>
  <c r="Z950" i="64" s="1"/>
  <c r="Z965" i="64" a="1"/>
  <c r="Z965" i="64" s="1"/>
  <c r="Z951" i="64" a="1"/>
  <c r="Z951" i="64" s="1"/>
  <c r="Z952" i="64" a="1"/>
  <c r="Z952" i="64" s="1"/>
  <c r="CX965" i="64" a="1"/>
  <c r="CX965" i="64" s="1"/>
  <c r="CX969" i="64" a="1"/>
  <c r="CX969" i="64" s="1"/>
  <c r="CX949" i="64" a="1"/>
  <c r="CX949" i="64" s="1"/>
  <c r="CX950" i="64" a="1"/>
  <c r="CX950" i="64" s="1"/>
  <c r="CX966" i="64" a="1"/>
  <c r="CX966" i="64" s="1"/>
  <c r="CX951" i="64" a="1"/>
  <c r="CX951" i="64" s="1"/>
  <c r="CX952" i="64" a="1"/>
  <c r="CX952" i="64" s="1"/>
  <c r="CX953" i="64" a="1"/>
  <c r="CX953" i="64" s="1"/>
  <c r="CX967" i="64" a="1"/>
  <c r="CX967" i="64" s="1"/>
  <c r="CX968" i="64" a="1"/>
  <c r="CX968" i="64" s="1"/>
  <c r="DL1237" i="64"/>
  <c r="DL1253" i="64" s="1"/>
  <c r="DL944" i="64"/>
  <c r="DL1236" i="64"/>
  <c r="DL943" i="64"/>
  <c r="CR212" i="64"/>
  <c r="CS210" i="64"/>
  <c r="CS212" i="64" s="1"/>
  <c r="CT210" i="64"/>
  <c r="CU207" i="64"/>
  <c r="CX208" i="64" a="1"/>
  <c r="CX208" i="64" s="1"/>
  <c r="CX209" i="64" a="1"/>
  <c r="CX209" i="64" s="1"/>
  <c r="Z208" i="64" a="1"/>
  <c r="Z208" i="64" s="1"/>
  <c r="Z207" i="64" s="1"/>
  <c r="Z209" i="64" a="1"/>
  <c r="Z209" i="64" s="1"/>
  <c r="Y926" i="64"/>
  <c r="Z331" i="64" a="1"/>
  <c r="Z331" i="64" s="1"/>
  <c r="Z1240" i="64" a="1"/>
  <c r="Z1240" i="64" s="1"/>
  <c r="CX331" i="64" a="1"/>
  <c r="CX331" i="64" s="1"/>
  <c r="CX1240" i="64" a="1"/>
  <c r="CX1240" i="64" s="1"/>
  <c r="CW924" i="64"/>
  <c r="CW926" i="64" s="1"/>
  <c r="DL423" i="64" a="1"/>
  <c r="Z924" i="64" a="1"/>
  <c r="CS1388" i="64" a="1"/>
  <c r="DL649" i="64" a="1"/>
  <c r="DL1188" i="64" a="1"/>
  <c r="Z1388" i="64" a="1"/>
  <c r="DL423" i="64" l="1"/>
  <c r="DL525" i="64"/>
  <c r="DJ99" i="861"/>
  <c r="AF32" i="1236"/>
  <c r="AL32" i="1236"/>
  <c r="AN8" i="1236"/>
  <c r="AL63" i="1236"/>
  <c r="AL100" i="861" s="1"/>
  <c r="AN27" i="1236"/>
  <c r="AG32" i="1236"/>
  <c r="AC32" i="1236"/>
  <c r="AN25" i="1236"/>
  <c r="AH32" i="1236"/>
  <c r="AB32" i="1236"/>
  <c r="AA50" i="1236"/>
  <c r="AA17" i="861" s="1"/>
  <c r="AA48" i="1236"/>
  <c r="W66" i="1236"/>
  <c r="W43" i="861" s="1"/>
  <c r="W64" i="1236"/>
  <c r="W72" i="861" s="1"/>
  <c r="AM25" i="1236"/>
  <c r="AM27" i="1236"/>
  <c r="AM31" i="1236"/>
  <c r="AM29" i="1236"/>
  <c r="AM32" i="1236"/>
  <c r="AM23" i="1236"/>
  <c r="AK32" i="1236"/>
  <c r="AD32" i="1236"/>
  <c r="AI32" i="1236"/>
  <c r="AE32" i="1236"/>
  <c r="AN29" i="1236"/>
  <c r="AN31" i="1236"/>
  <c r="AJ32" i="1236"/>
  <c r="DL99" i="861"/>
  <c r="AN18" i="1236"/>
  <c r="DL24" i="1236"/>
  <c r="DK50" i="1236"/>
  <c r="DK48" i="1236"/>
  <c r="DK62" i="1236"/>
  <c r="AO20" i="1236"/>
  <c r="AO4" i="1236"/>
  <c r="AO16" i="1236"/>
  <c r="AO36" i="861" s="1"/>
  <c r="AO17" i="1236"/>
  <c r="AO61" i="1236"/>
  <c r="AP1" i="1236"/>
  <c r="AQ2" i="1236"/>
  <c r="AP7" i="1236"/>
  <c r="AP3" i="1236"/>
  <c r="DL18" i="1236"/>
  <c r="DL23" i="1236" s="1"/>
  <c r="DK66" i="1236"/>
  <c r="DK64" i="1236"/>
  <c r="DL60" i="1236" s="1"/>
  <c r="AM62" i="1236"/>
  <c r="AM99" i="861" s="1"/>
  <c r="DC1297" i="64"/>
  <c r="DD1293" i="64" s="1"/>
  <c r="DC1299" i="64"/>
  <c r="DL2263" i="64"/>
  <c r="DB1138" i="64"/>
  <c r="DC1134" i="64" s="1"/>
  <c r="DB1140" i="64"/>
  <c r="Z2250" i="64"/>
  <c r="DL2259" i="64"/>
  <c r="DL2260" i="64"/>
  <c r="Z2247" i="64"/>
  <c r="Z2254" i="64" s="1"/>
  <c r="S73" i="861"/>
  <c r="AJ2083" i="64"/>
  <c r="AJ2085" i="64" s="1"/>
  <c r="AI2085" i="64"/>
  <c r="DF2083" i="64"/>
  <c r="DF2085" i="64" s="1"/>
  <c r="DL1188" i="64"/>
  <c r="DL1200" i="64"/>
  <c r="DL1205" i="64"/>
  <c r="DL1201" i="64"/>
  <c r="CX1193" i="64"/>
  <c r="Z1193" i="64"/>
  <c r="DL649" i="64"/>
  <c r="CS1388" i="64"/>
  <c r="CS1390" i="64" s="1"/>
  <c r="CX126" i="64"/>
  <c r="CX141" i="64"/>
  <c r="Z1388" i="64"/>
  <c r="Z139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924" i="64"/>
  <c r="DL875" i="64"/>
  <c r="Z312" i="64" a="1"/>
  <c r="Z312" i="64" s="1"/>
  <c r="Z925" i="64" a="1"/>
  <c r="Z925" i="64" s="1"/>
  <c r="DL880" i="64"/>
  <c r="DL901" i="64" s="1"/>
  <c r="DL919" i="64"/>
  <c r="DL879" i="64"/>
  <c r="DL900" i="64" s="1"/>
  <c r="DL918" i="64"/>
  <c r="DL876" i="64"/>
  <c r="CX312" i="64" a="1"/>
  <c r="CX312" i="64" s="1"/>
  <c r="CX925" i="64" a="1"/>
  <c r="CX925" i="64" s="1"/>
  <c r="Z891" i="64" a="1"/>
  <c r="Z891" i="64" s="1"/>
  <c r="Z299" i="64" a="1"/>
  <c r="Z299" i="64" s="1"/>
  <c r="CX891" i="64" a="1"/>
  <c r="CX891" i="64" s="1"/>
  <c r="CX299" i="64" a="1"/>
  <c r="CX299" i="64" s="1"/>
  <c r="CX887" i="64" a="1"/>
  <c r="CX887" i="64" s="1"/>
  <c r="Z887" i="64" a="1"/>
  <c r="Z887" i="64" s="1"/>
  <c r="CX4" i="64"/>
  <c r="CX883" i="64" a="1"/>
  <c r="CX883" i="64" s="1"/>
  <c r="Z4" i="64"/>
  <c r="Z883" i="64" a="1"/>
  <c r="Z883" i="64" s="1"/>
  <c r="CY38" i="863"/>
  <c r="CY40" i="863"/>
  <c r="AA259" i="64"/>
  <c r="AA7" i="64"/>
  <c r="Z8" i="64" s="1"/>
  <c r="CX42" i="863"/>
  <c r="CX21" i="863" s="1"/>
  <c r="CX31"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480" i="64" s="1" a="1"/>
  <c r="AA480" i="64" s="1"/>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CX98" i="861" s="1"/>
  <c r="AA22" i="864"/>
  <c r="AA3" i="864"/>
  <c r="AA21" i="864"/>
  <c r="AB2" i="864"/>
  <c r="AB23" i="864" s="1"/>
  <c r="AA20" i="864"/>
  <c r="AA1" i="864"/>
  <c r="AB5" i="861"/>
  <c r="Z43" i="863"/>
  <c r="Z42" i="863"/>
  <c r="Z21" i="863" s="1"/>
  <c r="Z31" i="861" s="1"/>
  <c r="CX2" i="861"/>
  <c r="CX1" i="861" s="1"/>
  <c r="Z4" i="864"/>
  <c r="AD3" i="861"/>
  <c r="AC4" i="861"/>
  <c r="AC1" i="861"/>
  <c r="AC8" i="861"/>
  <c r="Z24" i="864"/>
  <c r="Z98"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416" i="64"/>
  <c r="DL2411" i="64"/>
  <c r="DL2415" i="64"/>
  <c r="DL2412" i="64"/>
  <c r="DL839" i="64"/>
  <c r="DL868" i="64" s="1"/>
  <c r="DL2371" i="64"/>
  <c r="DL836" i="64"/>
  <c r="DL2368" i="64"/>
  <c r="DL835" i="64"/>
  <c r="DL2367" i="64"/>
  <c r="DL840" i="64"/>
  <c r="DL869" i="64" s="1"/>
  <c r="DL2372" i="64"/>
  <c r="DL2625" i="64"/>
  <c r="DL2643" i="64" s="1"/>
  <c r="DL2652" i="64"/>
  <c r="DL583" i="64"/>
  <c r="DL2622" i="64"/>
  <c r="DL2640" i="64" s="1"/>
  <c r="DL2649" i="64"/>
  <c r="DL580" i="64"/>
  <c r="CN2286" i="64"/>
  <c r="CN2391" i="64"/>
  <c r="DL2504" i="64"/>
  <c r="DL2516" i="64" s="1"/>
  <c r="DL2648" i="64"/>
  <c r="DL2660" i="64" s="1"/>
  <c r="DL579" i="64"/>
  <c r="DL2653" i="64"/>
  <c r="DL584" i="64"/>
  <c r="DL1970" i="64"/>
  <c r="DL2466" i="64"/>
  <c r="DL2793" i="64"/>
  <c r="DL793" i="64"/>
  <c r="DL2819" i="64"/>
  <c r="DL1915" i="64"/>
  <c r="DL1358" i="64"/>
  <c r="DL1477" i="64" s="1"/>
  <c r="DL2145" i="64"/>
  <c r="DL1790" i="64"/>
  <c r="DL1486" i="64"/>
  <c r="DL1501" i="64" s="1"/>
  <c r="DL1213" i="64"/>
  <c r="DL2203" i="64"/>
  <c r="DL2716" i="64"/>
  <c r="DL1857" i="64"/>
  <c r="DL1639" i="64"/>
  <c r="DL817" i="64"/>
  <c r="DL830" i="64" s="1"/>
  <c r="R1657" i="64"/>
  <c r="DL769" i="64"/>
  <c r="DL2626" i="64"/>
  <c r="DL2644" i="64" s="1"/>
  <c r="DL2111" i="64"/>
  <c r="DL2621" i="64"/>
  <c r="DL2462" i="64"/>
  <c r="DL2474" i="64" s="1"/>
  <c r="DL2168" i="64"/>
  <c r="DL2195" i="64" s="1"/>
  <c r="DL1747" i="64"/>
  <c r="DL1782" i="64" s="1"/>
  <c r="DL1511" i="64"/>
  <c r="DL1524" i="64" s="1"/>
  <c r="DL2768" i="64"/>
  <c r="DL2272" i="64"/>
  <c r="DL2295" i="64" s="1"/>
  <c r="DL818" i="64"/>
  <c r="DL831" i="64" s="1"/>
  <c r="DL2846" i="64"/>
  <c r="DL2860" i="64" s="1"/>
  <c r="DL2116" i="64"/>
  <c r="DL1890" i="64"/>
  <c r="DL1907" i="64" s="1"/>
  <c r="DL2125" i="64"/>
  <c r="DL2137" i="64" s="1"/>
  <c r="DL2794" i="64"/>
  <c r="DL2146" i="64"/>
  <c r="DL2159" i="64" s="1"/>
  <c r="DL1711" i="64"/>
  <c r="DL1738" i="64" s="1"/>
  <c r="DL561" i="64"/>
  <c r="DL571" i="64" s="1"/>
  <c r="DL2488" i="64"/>
  <c r="DL2338" i="64"/>
  <c r="DL2363" i="64" s="1"/>
  <c r="DL2204" i="64"/>
  <c r="DL2227" i="64" s="1"/>
  <c r="DL2820" i="64"/>
  <c r="DL2743" i="64"/>
  <c r="DL1916" i="64"/>
  <c r="DL2530" i="64"/>
  <c r="DL2564" i="64"/>
  <c r="DL2599" i="64"/>
  <c r="DL2617" i="64" s="1"/>
  <c r="DL2333" i="64"/>
  <c r="DL2358" i="64" s="1"/>
  <c r="DL2529" i="64"/>
  <c r="DL2563" i="64"/>
  <c r="DL2598" i="64"/>
  <c r="DL2616" i="64" s="1"/>
  <c r="DL790" i="64"/>
  <c r="DL796" i="64" s="1"/>
  <c r="DL2560" i="64"/>
  <c r="DL2595" i="64"/>
  <c r="DL2613" i="64" s="1"/>
  <c r="DL2594" i="64"/>
  <c r="DL2559" i="64"/>
  <c r="DL2585" i="64" s="1"/>
  <c r="DL2299" i="64"/>
  <c r="DL2324" i="64" s="1"/>
  <c r="DL1706" i="64"/>
  <c r="DL1733" i="64" s="1"/>
  <c r="DL1853" i="64"/>
  <c r="DL1876" i="64" s="1"/>
  <c r="DL2508" i="64"/>
  <c r="DL2303" i="64"/>
  <c r="DL1580" i="64"/>
  <c r="DL716" i="64"/>
  <c r="DL2845" i="64"/>
  <c r="DL1710" i="64"/>
  <c r="DL1161" i="64"/>
  <c r="DL610" i="64"/>
  <c r="DL2742" i="64"/>
  <c r="DL2487" i="64"/>
  <c r="DL2337" i="64"/>
  <c r="DL1946" i="64"/>
  <c r="DL1604" i="64"/>
  <c r="DL1510" i="64"/>
  <c r="DL768" i="64"/>
  <c r="DL2767" i="64"/>
  <c r="DL2271" i="64"/>
  <c r="DL2167" i="64"/>
  <c r="DL2124" i="64"/>
  <c r="DL1889" i="64"/>
  <c r="DL1835" i="64"/>
  <c r="DL1994" i="64"/>
  <c r="DL1746" i="64"/>
  <c r="DL1674" i="64"/>
  <c r="DL744" i="64"/>
  <c r="DL1640" i="64"/>
  <c r="DL1667" i="64" s="1"/>
  <c r="DL1335" i="64"/>
  <c r="DL1350" i="64" s="1"/>
  <c r="DL1162" i="64"/>
  <c r="DL794" i="64"/>
  <c r="DL560" i="64"/>
  <c r="DL1836" i="64"/>
  <c r="DL1849" i="64" s="1"/>
  <c r="DL1581" i="64"/>
  <c r="DL1487" i="64"/>
  <c r="DL717" i="64"/>
  <c r="DL2717" i="64"/>
  <c r="DL1971" i="64"/>
  <c r="DL468" i="64"/>
  <c r="DL2509" i="64"/>
  <c r="DL2467" i="64"/>
  <c r="DL1858" i="64"/>
  <c r="DL1675" i="64"/>
  <c r="DL1702" i="64" s="1"/>
  <c r="DL1605" i="64"/>
  <c r="DL1632" i="64" s="1"/>
  <c r="DL1359" i="64"/>
  <c r="DL1214" i="64"/>
  <c r="DL1227" i="64" s="1"/>
  <c r="DL611" i="64"/>
  <c r="DL2304" i="64"/>
  <c r="DL2329" i="64" s="1"/>
  <c r="DL1995" i="64"/>
  <c r="DL1947" i="64"/>
  <c r="DL1962" i="64" s="1"/>
  <c r="DL1791" i="64"/>
  <c r="DL1826" i="64" s="1"/>
  <c r="DL745" i="64"/>
  <c r="DL2484" i="64"/>
  <c r="DL2112" i="64"/>
  <c r="DL2713" i="64"/>
  <c r="DL2200" i="64"/>
  <c r="DL2223" i="64" s="1"/>
  <c r="DL1991" i="64"/>
  <c r="DL2031" i="64" s="1"/>
  <c r="DL1912" i="64"/>
  <c r="DL1934" i="64" s="1"/>
  <c r="DL1743" i="64"/>
  <c r="DL1778" i="64" s="1"/>
  <c r="DL1483" i="64"/>
  <c r="DL1498" i="64" s="1"/>
  <c r="DL2739" i="64"/>
  <c r="DL2121" i="64"/>
  <c r="DL2133" i="64" s="1"/>
  <c r="DL1507" i="64"/>
  <c r="DL1520" i="64" s="1"/>
  <c r="DL2764" i="64"/>
  <c r="DL2268" i="64"/>
  <c r="DL2291" i="64" s="1"/>
  <c r="DL1943" i="64"/>
  <c r="DL1958" i="64" s="1"/>
  <c r="DL1787" i="64"/>
  <c r="DL1822" i="64" s="1"/>
  <c r="DL1636" i="64"/>
  <c r="DL1663" i="64" s="1"/>
  <c r="DL467" i="64"/>
  <c r="DL2790" i="64"/>
  <c r="DL2505" i="64"/>
  <c r="DL2300" i="64"/>
  <c r="DL2325" i="64" s="1"/>
  <c r="DL1832" i="64"/>
  <c r="DL1845" i="64" s="1"/>
  <c r="DL1331" i="64"/>
  <c r="DL1346" i="64" s="1"/>
  <c r="DL607" i="64"/>
  <c r="DL630" i="64" s="1"/>
  <c r="DL2842" i="64"/>
  <c r="DL2856" i="64" s="1"/>
  <c r="DL2816" i="64"/>
  <c r="DL2334" i="64"/>
  <c r="DL2359" i="64" s="1"/>
  <c r="DL2402" i="64" s="1"/>
  <c r="DL2142" i="64"/>
  <c r="DL2155" i="64" s="1"/>
  <c r="DL1854" i="64"/>
  <c r="DL1877" i="64" s="1"/>
  <c r="DL2463" i="64"/>
  <c r="DL2475" i="64" s="1"/>
  <c r="DL1967" i="64"/>
  <c r="DL1982" i="64" s="1"/>
  <c r="DL1355" i="64"/>
  <c r="DL2164" i="64"/>
  <c r="DL2191" i="64" s="1"/>
  <c r="DL1886" i="64"/>
  <c r="DL1903" i="64" s="1"/>
  <c r="DL1707" i="64"/>
  <c r="DL1734" i="64" s="1"/>
  <c r="DL713" i="64"/>
  <c r="DL2526" i="64"/>
  <c r="DL712" i="64"/>
  <c r="DL732" i="64" s="1"/>
  <c r="DL2525" i="64"/>
  <c r="DL2551" i="64" s="1"/>
  <c r="DL2763" i="64"/>
  <c r="DL1966" i="64"/>
  <c r="DL1671" i="64"/>
  <c r="DL1698" i="64" s="1"/>
  <c r="DL1330" i="64"/>
  <c r="DL1345" i="64" s="1"/>
  <c r="DL1210" i="64"/>
  <c r="DL1223" i="64" s="1"/>
  <c r="DL2141" i="64"/>
  <c r="DL2154" i="64" s="1"/>
  <c r="DL1990" i="64"/>
  <c r="DL1885" i="64"/>
  <c r="DL1902" i="64" s="1"/>
  <c r="DL1670" i="64"/>
  <c r="DL1697" i="64" s="1"/>
  <c r="DL1209" i="64"/>
  <c r="DL2789" i="64"/>
  <c r="DL2483" i="64"/>
  <c r="DL2495" i="64" s="1"/>
  <c r="DL1506" i="64"/>
  <c r="DL1519" i="64" s="1"/>
  <c r="DL1482" i="64"/>
  <c r="DL1354" i="64"/>
  <c r="DL1394" i="64" s="1"/>
  <c r="DL789" i="64"/>
  <c r="DL765" i="64"/>
  <c r="DL557" i="64"/>
  <c r="DL1831" i="64"/>
  <c r="DL1844" i="64" s="1"/>
  <c r="DL1635" i="64"/>
  <c r="DL1662" i="64" s="1"/>
  <c r="DL814" i="64"/>
  <c r="DL827" i="64" s="1"/>
  <c r="DL764" i="64"/>
  <c r="DL556" i="64"/>
  <c r="DL2815" i="64"/>
  <c r="DL2712" i="64"/>
  <c r="DL2199" i="64"/>
  <c r="DL2222" i="64" s="1"/>
  <c r="DL2120" i="64"/>
  <c r="DL2132" i="64" s="1"/>
  <c r="DL1911" i="64"/>
  <c r="DL1601" i="64"/>
  <c r="DL1628" i="64" s="1"/>
  <c r="DL1577" i="64"/>
  <c r="DL813" i="64"/>
  <c r="DL741" i="64"/>
  <c r="DL464" i="64"/>
  <c r="DL547" i="64" s="1"/>
  <c r="DL606" i="64"/>
  <c r="DL2267" i="64"/>
  <c r="DL2290" i="64" s="1"/>
  <c r="DL1742" i="64"/>
  <c r="DL1777" i="64" s="1"/>
  <c r="DL1600" i="64"/>
  <c r="DL1627" i="64" s="1"/>
  <c r="DL1576" i="64"/>
  <c r="DL1591" i="64" s="1"/>
  <c r="DL1158" i="64"/>
  <c r="DL1173" i="64" s="1"/>
  <c r="DL740" i="64"/>
  <c r="DL463" i="64"/>
  <c r="DL2841" i="64"/>
  <c r="DL2855" i="64" s="1"/>
  <c r="DL2738" i="64"/>
  <c r="DL2163" i="64"/>
  <c r="DL2190" i="64" s="1"/>
  <c r="DL1942" i="64"/>
  <c r="DL1957" i="64" s="1"/>
  <c r="DL1786" i="64"/>
  <c r="DL1821" i="64" s="1"/>
  <c r="DL1157" i="64"/>
  <c r="DL1172" i="64" s="1"/>
  <c r="CN2319" i="64"/>
  <c r="CN2320" i="64" s="1"/>
  <c r="CN1651" i="64"/>
  <c r="CN1616" i="64"/>
  <c r="CN1729" i="64"/>
  <c r="CN1693" i="64"/>
  <c r="CN1623" i="64"/>
  <c r="CN2354" i="64"/>
  <c r="CN2313" i="64"/>
  <c r="CN2182" i="64"/>
  <c r="CN2185" i="64"/>
  <c r="CN2186" i="64"/>
  <c r="CN2218" i="64"/>
  <c r="G2491" i="64"/>
  <c r="G2492" i="64"/>
  <c r="S2150" i="64"/>
  <c r="T2148" i="64"/>
  <c r="CO2150" i="64"/>
  <c r="CP2148" i="64"/>
  <c r="CQ2148" i="64" s="1"/>
  <c r="CR2148" i="64" s="1"/>
  <c r="CS2148" i="64" s="1"/>
  <c r="CT2148" i="64" s="1"/>
  <c r="CT2150" i="64" s="1"/>
  <c r="T2127" i="64"/>
  <c r="T2129" i="64" s="1"/>
  <c r="S2129" i="64"/>
  <c r="CP2129" i="64"/>
  <c r="CO2129" i="64"/>
  <c r="CQ2127" i="64"/>
  <c r="T2107" i="64"/>
  <c r="S2107" i="64"/>
  <c r="G2024" i="64"/>
  <c r="G246" i="64"/>
  <c r="G194" i="64"/>
  <c r="G178" i="64"/>
  <c r="G94" i="64"/>
  <c r="G76" i="64"/>
  <c r="G63" i="64"/>
  <c r="E2016" i="64"/>
  <c r="E2025" i="64"/>
  <c r="E2026" i="64"/>
  <c r="E2027" i="64"/>
  <c r="T2034" i="64"/>
  <c r="U2034" i="64"/>
  <c r="V2034" i="64"/>
  <c r="W2034" i="64"/>
  <c r="X2034" i="64"/>
  <c r="Y2034" i="64"/>
  <c r="Z2034" i="64"/>
  <c r="AA2034" i="64"/>
  <c r="AB2034" i="64"/>
  <c r="AC2034" i="64"/>
  <c r="AD2034" i="64"/>
  <c r="AE2034" i="64"/>
  <c r="AF2034" i="64"/>
  <c r="AG2034" i="64"/>
  <c r="AH2034" i="64"/>
  <c r="AI2034" i="64"/>
  <c r="AJ2034" i="64"/>
  <c r="AK2034" i="64"/>
  <c r="AL2034" i="64"/>
  <c r="AM2034" i="64"/>
  <c r="AN2034" i="64"/>
  <c r="AO2034" i="64"/>
  <c r="AP2034" i="64"/>
  <c r="AQ2034" i="64"/>
  <c r="AR2034" i="64"/>
  <c r="AS2034" i="64"/>
  <c r="AT2034" i="64"/>
  <c r="AU2034" i="64"/>
  <c r="AV2034" i="64"/>
  <c r="AW2034" i="64"/>
  <c r="AX2034" i="64"/>
  <c r="AY2034" i="64"/>
  <c r="AZ2034" i="64"/>
  <c r="BA2034" i="64"/>
  <c r="BB2034" i="64"/>
  <c r="BC2034" i="64"/>
  <c r="BD2034" i="64"/>
  <c r="BE2034" i="64"/>
  <c r="BF2034" i="64"/>
  <c r="BG2034" i="64"/>
  <c r="BH2034" i="64"/>
  <c r="BI2034" i="64"/>
  <c r="BJ2034" i="64"/>
  <c r="BK2034" i="64"/>
  <c r="BL2034" i="64"/>
  <c r="BM2034" i="64"/>
  <c r="BN2034" i="64"/>
  <c r="BO2034" i="64"/>
  <c r="BP2034" i="64"/>
  <c r="BQ2034" i="64"/>
  <c r="BR2034" i="64"/>
  <c r="BS2034" i="64"/>
  <c r="BT2034" i="64"/>
  <c r="BU2034" i="64"/>
  <c r="BV2034" i="64"/>
  <c r="BW2034" i="64"/>
  <c r="BX2034" i="64"/>
  <c r="BY2034" i="64"/>
  <c r="BZ2034" i="64"/>
  <c r="CA2034" i="64"/>
  <c r="CB2034" i="64"/>
  <c r="CC2034" i="64"/>
  <c r="CD2034" i="64"/>
  <c r="CE2034" i="64"/>
  <c r="CF2034" i="64"/>
  <c r="CG2034" i="64"/>
  <c r="CH2034" i="64"/>
  <c r="CI2034" i="64"/>
  <c r="CJ2034" i="64"/>
  <c r="CK2034" i="64"/>
  <c r="CL2034" i="64"/>
  <c r="S2034" i="64"/>
  <c r="G2008" i="64"/>
  <c r="E2024" i="64"/>
  <c r="E2023" i="64"/>
  <c r="E2022" i="64"/>
  <c r="E2021" i="64"/>
  <c r="E2020" i="64"/>
  <c r="E2019" i="64"/>
  <c r="E2018" i="64"/>
  <c r="E2017" i="64"/>
  <c r="E1998" i="64"/>
  <c r="E1999" i="64"/>
  <c r="E2000" i="64"/>
  <c r="E2001" i="64"/>
  <c r="E2002" i="64"/>
  <c r="E2003" i="64"/>
  <c r="E2004" i="64"/>
  <c r="E2005" i="64"/>
  <c r="E2006" i="64"/>
  <c r="E2007" i="64"/>
  <c r="E2008" i="64"/>
  <c r="E2009" i="64"/>
  <c r="E2010" i="64"/>
  <c r="E2011" i="64"/>
  <c r="E2012" i="64"/>
  <c r="E2013" i="64"/>
  <c r="E2014"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S2030" i="64"/>
  <c r="G2015" i="64"/>
  <c r="G2010" i="64"/>
  <c r="G2014" i="64" s="1"/>
  <c r="G2009" i="64"/>
  <c r="G2013" i="64" s="1"/>
  <c r="G2006" i="64"/>
  <c r="G2005" i="64"/>
  <c r="L2001" i="64"/>
  <c r="L2002" i="64" s="1"/>
  <c r="M2001" i="64"/>
  <c r="N2001" i="64"/>
  <c r="N2002" i="64" s="1"/>
  <c r="O2001" i="64"/>
  <c r="O2002" i="64" s="1"/>
  <c r="P2001" i="64"/>
  <c r="P2002" i="64" s="1"/>
  <c r="K2001" i="64"/>
  <c r="K2002" i="64" s="1"/>
  <c r="G2035" i="64"/>
  <c r="E2035" i="64"/>
  <c r="G2034" i="64"/>
  <c r="E2034" i="64"/>
  <c r="G2033" i="64"/>
  <c r="E2033" i="64"/>
  <c r="E2032" i="64"/>
  <c r="E2031" i="64"/>
  <c r="E2030" i="64"/>
  <c r="E2029" i="64"/>
  <c r="G2028" i="64"/>
  <c r="E2028" i="64"/>
  <c r="E2015" i="64"/>
  <c r="G1997" i="64"/>
  <c r="G1999" i="64" s="1"/>
  <c r="E1997" i="64"/>
  <c r="E1996" i="64"/>
  <c r="G247" i="64"/>
  <c r="G195" i="64"/>
  <c r="G179" i="64"/>
  <c r="G95" i="64"/>
  <c r="G77" i="64"/>
  <c r="G64" i="64"/>
  <c r="G42" i="64"/>
  <c r="G2511" i="64"/>
  <c r="G2521" i="64"/>
  <c r="E2521" i="64"/>
  <c r="G2520" i="64"/>
  <c r="E2520" i="64"/>
  <c r="G2519" i="64"/>
  <c r="E2519" i="64"/>
  <c r="G2518" i="64"/>
  <c r="E2518" i="64"/>
  <c r="CL2517" i="64"/>
  <c r="CK2517" i="64"/>
  <c r="CJ2517" i="64"/>
  <c r="CI2517" i="64"/>
  <c r="CH2517" i="64"/>
  <c r="CG2517" i="64"/>
  <c r="CF2517" i="64"/>
  <c r="CE2517" i="64"/>
  <c r="CD2517" i="64"/>
  <c r="CC2517" i="64"/>
  <c r="CB2517" i="64"/>
  <c r="CA2517" i="64"/>
  <c r="BZ2517" i="64"/>
  <c r="BY2517" i="64"/>
  <c r="BX2517" i="64"/>
  <c r="BW2517" i="64"/>
  <c r="BV2517" i="64"/>
  <c r="BU2517" i="64"/>
  <c r="BT2517" i="64"/>
  <c r="BS2517" i="64"/>
  <c r="BR2517" i="64"/>
  <c r="BQ2517" i="64"/>
  <c r="BP2517" i="64"/>
  <c r="BO2517" i="64"/>
  <c r="BN2517" i="64"/>
  <c r="BM2517" i="64"/>
  <c r="BL2517" i="64"/>
  <c r="BK2517" i="64"/>
  <c r="BJ2517" i="64"/>
  <c r="BI2517" i="64"/>
  <c r="BH2517" i="64"/>
  <c r="BG2517" i="64"/>
  <c r="BF2517" i="64"/>
  <c r="BE2517" i="64"/>
  <c r="BD2517" i="64"/>
  <c r="BC2517" i="64"/>
  <c r="BB2517" i="64"/>
  <c r="BA2517" i="64"/>
  <c r="AZ2517" i="64"/>
  <c r="AY2517" i="64"/>
  <c r="AX2517" i="64"/>
  <c r="AW2517" i="64"/>
  <c r="AV2517" i="64"/>
  <c r="AU2517" i="64"/>
  <c r="AT2517" i="64"/>
  <c r="AS2517" i="64"/>
  <c r="AR2517" i="64"/>
  <c r="AQ2517" i="64"/>
  <c r="AP2517" i="64"/>
  <c r="AO2517" i="64"/>
  <c r="AN2517" i="64"/>
  <c r="AM2517" i="64"/>
  <c r="AL2517" i="64"/>
  <c r="AK2517" i="64"/>
  <c r="AJ2517" i="64"/>
  <c r="AI2517" i="64"/>
  <c r="AH2517" i="64"/>
  <c r="AG2517" i="64"/>
  <c r="AF2517" i="64"/>
  <c r="AE2517" i="64"/>
  <c r="AD2517" i="64"/>
  <c r="AC2517" i="64"/>
  <c r="AB2517" i="64"/>
  <c r="AA2517" i="64"/>
  <c r="Z2517" i="64"/>
  <c r="Y2517" i="64"/>
  <c r="X2517" i="64"/>
  <c r="W2517" i="64"/>
  <c r="V2517" i="64"/>
  <c r="U2517" i="64"/>
  <c r="T2517" i="64"/>
  <c r="S2517" i="64"/>
  <c r="E2517" i="64"/>
  <c r="E2516" i="64"/>
  <c r="G2515" i="64"/>
  <c r="G2513" i="64" s="1"/>
  <c r="E2515" i="64"/>
  <c r="G2514" i="64"/>
  <c r="E2514" i="64"/>
  <c r="E2513" i="64"/>
  <c r="E2512" i="64"/>
  <c r="E2511" i="64"/>
  <c r="E2510" i="64"/>
  <c r="DL493" i="64" a="1"/>
  <c r="DL843" i="64" a="1"/>
  <c r="CX924" i="64" a="1"/>
  <c r="DL882" i="64" a="1"/>
  <c r="DL617" i="64" a="1"/>
  <c r="CT1388" i="64" a="1"/>
  <c r="DL845" i="64" a="1"/>
  <c r="DL493" i="64" l="1"/>
  <c r="CY420" i="64" a="1"/>
  <c r="CY420" i="64" s="1"/>
  <c r="CY480" i="64" a="1"/>
  <c r="CY480" i="64" s="1"/>
  <c r="DK99" i="861"/>
  <c r="AN24" i="1236"/>
  <c r="AO25" i="1236" s="1"/>
  <c r="DK17" i="861"/>
  <c r="AD33" i="1236"/>
  <c r="AJ33" i="1236"/>
  <c r="AN26" i="1236"/>
  <c r="AO8" i="1236"/>
  <c r="AH33" i="1236"/>
  <c r="AN23" i="1236"/>
  <c r="AE33" i="1236"/>
  <c r="X60" i="1236"/>
  <c r="AO28" i="1236"/>
  <c r="AK33" i="1236"/>
  <c r="AL33" i="1236"/>
  <c r="AC33" i="1236"/>
  <c r="AC50" i="1236" s="1"/>
  <c r="AC17" i="861" s="1"/>
  <c r="AB48" i="1236"/>
  <c r="AB50" i="1236"/>
  <c r="AB17" i="861" s="1"/>
  <c r="AO32" i="1236"/>
  <c r="AN33" i="1236"/>
  <c r="AM33" i="1236"/>
  <c r="AO30" i="1236"/>
  <c r="AN30" i="1236"/>
  <c r="AI33" i="1236"/>
  <c r="AG33" i="1236"/>
  <c r="AF33" i="1236"/>
  <c r="AN32" i="1236"/>
  <c r="AO26" i="1236"/>
  <c r="AN28" i="1236"/>
  <c r="DL17" i="861"/>
  <c r="AO18" i="1236"/>
  <c r="AN62" i="1236"/>
  <c r="AN99" i="861" s="1"/>
  <c r="DL50" i="1236"/>
  <c r="DL48" i="1236"/>
  <c r="AP4" i="1236"/>
  <c r="AP17" i="1236"/>
  <c r="AP20" i="1236"/>
  <c r="AP16" i="1236"/>
  <c r="AP36" i="861" s="1"/>
  <c r="AP61" i="1236"/>
  <c r="AQ7" i="1236"/>
  <c r="AQ1" i="1236"/>
  <c r="AR2" i="1236"/>
  <c r="AQ3" i="1236"/>
  <c r="AM63" i="1236"/>
  <c r="AM100" i="861" s="1"/>
  <c r="DL66" i="1236"/>
  <c r="DL64" i="1236"/>
  <c r="DL62" i="1236"/>
  <c r="AA420" i="64" a="1"/>
  <c r="AA420" i="64" s="1"/>
  <c r="AA1294" i="64" a="1"/>
  <c r="AA1294" i="64" s="1"/>
  <c r="AA395" i="64" a="1"/>
  <c r="AA395" i="64" s="1"/>
  <c r="DD1297" i="64"/>
  <c r="DE1293" i="64" s="1"/>
  <c r="DD1299" i="64"/>
  <c r="CY1294" i="64" a="1"/>
  <c r="CY1294" i="64" s="1"/>
  <c r="CY395" i="64" a="1"/>
  <c r="CY395" i="64" s="1"/>
  <c r="DC95" i="861"/>
  <c r="AA1135" i="64" a="1"/>
  <c r="AA1135" i="64" s="1"/>
  <c r="CY1067" i="64" a="1"/>
  <c r="CY1067" i="64" s="1"/>
  <c r="CY1135" i="64" a="1"/>
  <c r="CY1135" i="64" s="1"/>
  <c r="DC1138" i="64"/>
  <c r="DD1134" i="64" s="1"/>
  <c r="DC1140" i="64"/>
  <c r="AA1067" i="64" a="1"/>
  <c r="AA1067" i="64" s="1"/>
  <c r="U18" i="861"/>
  <c r="U27" i="861" s="1"/>
  <c r="U28" i="861" s="1"/>
  <c r="Z2248" i="64"/>
  <c r="AA2245" i="64" s="1"/>
  <c r="AA2246" i="64" a="1"/>
  <c r="AA2246" i="64" s="1"/>
  <c r="AA2253" i="64" s="1"/>
  <c r="CY2246" i="64" a="1"/>
  <c r="CY2246" i="64" s="1"/>
  <c r="CY2253" i="64" s="1"/>
  <c r="CY2053" i="64" a="1"/>
  <c r="CY2053" i="64" s="1"/>
  <c r="AA2053" i="64" a="1"/>
  <c r="AA2053" i="64" s="1"/>
  <c r="DG2083" i="64"/>
  <c r="DG2085" i="64" s="1"/>
  <c r="AK2083" i="64"/>
  <c r="AA1025" i="64" a="1"/>
  <c r="AA1025" i="64" s="1"/>
  <c r="CY1893" i="64" a="1"/>
  <c r="CY1893" i="64" s="1"/>
  <c r="CY1025" i="64" a="1"/>
  <c r="CY1025" i="64" s="1"/>
  <c r="AA1893" i="64" a="1"/>
  <c r="AA1893" i="64" s="1"/>
  <c r="CY1195" i="64" a="1"/>
  <c r="CY1195" i="64" s="1"/>
  <c r="CY1895" i="64" a="1"/>
  <c r="CY1895" i="64" s="1"/>
  <c r="AA1195" i="64" a="1"/>
  <c r="AA1195" i="64" s="1"/>
  <c r="AA1895" i="64" a="1"/>
  <c r="AA1895" i="64" s="1"/>
  <c r="CY1191" i="64" a="1"/>
  <c r="CY1191" i="64" s="1"/>
  <c r="CY1192" i="64" a="1"/>
  <c r="CY1192" i="64" s="1"/>
  <c r="AA1191" i="64" a="1"/>
  <c r="AA1191" i="64" s="1"/>
  <c r="AA1192" i="64" a="1"/>
  <c r="AA1192" i="64" s="1"/>
  <c r="CY661" i="64" a="1"/>
  <c r="CY661" i="64" s="1"/>
  <c r="CY650" i="64" a="1"/>
  <c r="CY650" i="64" s="1"/>
  <c r="AA650" i="64" a="1"/>
  <c r="AA650" i="64" s="1"/>
  <c r="AA661" i="64" a="1"/>
  <c r="AA661" i="64" s="1"/>
  <c r="CT1388" i="64"/>
  <c r="CT1390" i="64" s="1"/>
  <c r="CY667" i="64" a="1"/>
  <c r="CY667" i="64" s="1"/>
  <c r="CY653" i="64" a="1"/>
  <c r="CY653" i="64" s="1"/>
  <c r="AA667" i="64" a="1"/>
  <c r="AA667" i="64" s="1"/>
  <c r="AA653" i="64" a="1"/>
  <c r="AA653" i="64" s="1"/>
  <c r="DL1478" i="64"/>
  <c r="DL1474" i="64"/>
  <c r="DL1399" i="64"/>
  <c r="DL1396" i="64"/>
  <c r="DL1395" i="64"/>
  <c r="DL1473" i="64"/>
  <c r="DL1475" i="64"/>
  <c r="AA111" i="64" a="1"/>
  <c r="AA111" i="64" s="1"/>
  <c r="AA1373" i="64" a="1"/>
  <c r="AA1373" i="64" s="1"/>
  <c r="CY111" i="64" a="1"/>
  <c r="CY111" i="64" s="1"/>
  <c r="CY1373" i="64" a="1"/>
  <c r="CY137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265" i="64" a="1"/>
  <c r="CY1265" i="64" s="1"/>
  <c r="AA1265" i="64" a="1"/>
  <c r="AA1265" i="64" s="1"/>
  <c r="CY981" i="64" a="1"/>
  <c r="CY981" i="64" s="1"/>
  <c r="CY980" i="64" a="1"/>
  <c r="CY980" i="64" s="1"/>
  <c r="CY984" i="64" a="1"/>
  <c r="CY984" i="64" s="1"/>
  <c r="CY983" i="64" a="1"/>
  <c r="CY983" i="64" s="1"/>
  <c r="CY982" i="64" a="1"/>
  <c r="CY982" i="64" s="1"/>
  <c r="AA984" i="64" a="1"/>
  <c r="AA984" i="64" s="1"/>
  <c r="AA980" i="64" a="1"/>
  <c r="AA980" i="64" s="1"/>
  <c r="AA983" i="64" a="1"/>
  <c r="AA983" i="64" s="1"/>
  <c r="AA982" i="64" a="1"/>
  <c r="AA982" i="64" s="1"/>
  <c r="AA981" i="64" a="1"/>
  <c r="AA981" i="64" s="1"/>
  <c r="AA953" i="64" a="1"/>
  <c r="AA953" i="64" s="1"/>
  <c r="AA967" i="64" a="1"/>
  <c r="AA967" i="64" s="1"/>
  <c r="AA952" i="64" a="1"/>
  <c r="AA952" i="64" s="1"/>
  <c r="AA968" i="64" a="1"/>
  <c r="AA968" i="64" s="1"/>
  <c r="AA969" i="64" a="1"/>
  <c r="AA969" i="64" s="1"/>
  <c r="AA965" i="64" a="1"/>
  <c r="AA965" i="64" s="1"/>
  <c r="AA949" i="64" a="1"/>
  <c r="AA949" i="64" s="1"/>
  <c r="AA966" i="64" a="1"/>
  <c r="AA966" i="64" s="1"/>
  <c r="AA950" i="64" a="1"/>
  <c r="AA950" i="64" s="1"/>
  <c r="AA951" i="64" a="1"/>
  <c r="AA951" i="64" s="1"/>
  <c r="CY968" i="64" a="1"/>
  <c r="CY968" i="64" s="1"/>
  <c r="CY965" i="64" a="1"/>
  <c r="CY965" i="64" s="1"/>
  <c r="CY969" i="64" a="1"/>
  <c r="CY969" i="64" s="1"/>
  <c r="CY949" i="64" a="1"/>
  <c r="CY949" i="64" s="1"/>
  <c r="CY950" i="64" a="1"/>
  <c r="CY950" i="64" s="1"/>
  <c r="CY966" i="64" a="1"/>
  <c r="CY966" i="64" s="1"/>
  <c r="CY951" i="64" a="1"/>
  <c r="CY951" i="64" s="1"/>
  <c r="CY952" i="64" a="1"/>
  <c r="CY952" i="64" s="1"/>
  <c r="CY953" i="64" a="1"/>
  <c r="CY953" i="64" s="1"/>
  <c r="CY967" i="64" a="1"/>
  <c r="CY967" i="64" s="1"/>
  <c r="DL897" i="64"/>
  <c r="DL940" i="64"/>
  <c r="CW207" i="64"/>
  <c r="CV210" i="64"/>
  <c r="CV212" i="64" s="1"/>
  <c r="AA208" i="64" a="1"/>
  <c r="AA208" i="64" s="1"/>
  <c r="AA207" i="64" s="1"/>
  <c r="AA209" i="64" a="1"/>
  <c r="AA209" i="64" s="1"/>
  <c r="CY208" i="64" a="1"/>
  <c r="CY208" i="64" s="1"/>
  <c r="CY209" i="64" a="1"/>
  <c r="CY209" i="64" s="1"/>
  <c r="Z926" i="64"/>
  <c r="CY331" i="64" a="1"/>
  <c r="CY331" i="64" s="1"/>
  <c r="CY1240" i="64" a="1"/>
  <c r="CY1240" i="64" s="1"/>
  <c r="AA331" i="64" a="1"/>
  <c r="AA331" i="64" s="1"/>
  <c r="AA1240" i="64" a="1"/>
  <c r="AA1240" i="64" s="1"/>
  <c r="CX924" i="64"/>
  <c r="CX926" i="64" s="1"/>
  <c r="DL882" i="64"/>
  <c r="AA312" i="64" a="1"/>
  <c r="AA312" i="64" s="1"/>
  <c r="AA925" i="64" a="1"/>
  <c r="AA925" i="64" s="1"/>
  <c r="CY312" i="64" a="1"/>
  <c r="CY312" i="64" s="1"/>
  <c r="CY925" i="64" a="1"/>
  <c r="CY925" i="64" s="1"/>
  <c r="AA891" i="64" a="1"/>
  <c r="AA891" i="64" s="1"/>
  <c r="AA299" i="64" a="1"/>
  <c r="AA299" i="64" s="1"/>
  <c r="CY891" i="64" a="1"/>
  <c r="CY891" i="64" s="1"/>
  <c r="CY299" i="64" a="1"/>
  <c r="CY299" i="64" s="1"/>
  <c r="CY887" i="64" a="1"/>
  <c r="CY887" i="64" s="1"/>
  <c r="AA887" i="64" a="1"/>
  <c r="AA887" i="64" s="1"/>
  <c r="CY4" i="64"/>
  <c r="CY883" i="64" a="1"/>
  <c r="CY883" i="64" s="1"/>
  <c r="AA4" i="64"/>
  <c r="AA883" i="64" a="1"/>
  <c r="AA883"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1" i="861" s="1"/>
  <c r="CY57" i="863"/>
  <c r="AC2" i="64"/>
  <c r="AB1" i="64"/>
  <c r="AB3" i="64"/>
  <c r="CY281" i="64"/>
  <c r="CY1" i="64"/>
  <c r="CZ8" i="64"/>
  <c r="CZ277" i="64"/>
  <c r="CZ3" i="64"/>
  <c r="CZ259" i="64"/>
  <c r="CZ7" i="64"/>
  <c r="DA2" i="64"/>
  <c r="CZ278" i="64"/>
  <c r="CZ260" i="64"/>
  <c r="CZ261" i="64"/>
  <c r="CZ279" i="64"/>
  <c r="CZ262" i="64"/>
  <c r="CZ280" i="64"/>
  <c r="CY263" i="64"/>
  <c r="CY24" i="864"/>
  <c r="CY98"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8"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1" i="861" s="1"/>
  <c r="AA57" i="863"/>
  <c r="AA4" i="864"/>
  <c r="CZ4" i="861"/>
  <c r="CZ5" i="861" s="1"/>
  <c r="DA3" i="861"/>
  <c r="CZ9" i="861"/>
  <c r="CZ8" i="861"/>
  <c r="AC5" i="861"/>
  <c r="CS1" i="860"/>
  <c r="CT3" i="860"/>
  <c r="CU2" i="860"/>
  <c r="CT9" i="860"/>
  <c r="CT8" i="860"/>
  <c r="CS4" i="860"/>
  <c r="DL845" i="64"/>
  <c r="DL843" i="64"/>
  <c r="DL865" i="64"/>
  <c r="DL594" i="64"/>
  <c r="DL805" i="64"/>
  <c r="DL617" i="64"/>
  <c r="DL755" i="64"/>
  <c r="DL1222" i="64"/>
  <c r="DL2757" i="64" s="1"/>
  <c r="DL1981" i="64"/>
  <c r="DL1592" i="64"/>
  <c r="DL1497" i="64"/>
  <c r="DL1933" i="64"/>
  <c r="CS2150" i="64"/>
  <c r="CR2150" i="64"/>
  <c r="CQ2150" i="64"/>
  <c r="T2150" i="64"/>
  <c r="U2148" i="64"/>
  <c r="CP2150" i="64"/>
  <c r="CU2148" i="64"/>
  <c r="CU2150" i="64" s="1"/>
  <c r="CR2127" i="64"/>
  <c r="CQ2129" i="64"/>
  <c r="U2127" i="64"/>
  <c r="U2107" i="64"/>
  <c r="CP2107" i="64"/>
  <c r="G2018" i="64"/>
  <c r="G2022" i="64" s="1"/>
  <c r="G2019" i="64"/>
  <c r="G2023" i="64" s="1"/>
  <c r="G2017" i="64"/>
  <c r="G2032" i="64"/>
  <c r="M2002" i="64"/>
  <c r="E721" i="64"/>
  <c r="E748" i="64"/>
  <c r="E749" i="64"/>
  <c r="G2809" i="64"/>
  <c r="G2783" i="64"/>
  <c r="G2758" i="64"/>
  <c r="G2732" i="64"/>
  <c r="G1983" i="64"/>
  <c r="G1960" i="64"/>
  <c r="G1936" i="64"/>
  <c r="G1905" i="64"/>
  <c r="G1879" i="64"/>
  <c r="G1847" i="64"/>
  <c r="G2858" i="64"/>
  <c r="G1824" i="64"/>
  <c r="G1780" i="64"/>
  <c r="G2293" i="64"/>
  <c r="G2225" i="64"/>
  <c r="G2193" i="64"/>
  <c r="G1736" i="64"/>
  <c r="G1700" i="64"/>
  <c r="G1665" i="64"/>
  <c r="G1630" i="64"/>
  <c r="G1612" i="64" s="1"/>
  <c r="G2327" i="64"/>
  <c r="G2361" i="64"/>
  <c r="G1594" i="64"/>
  <c r="G1522" i="64"/>
  <c r="G1476" i="64"/>
  <c r="G1348" i="64"/>
  <c r="G1225" i="64"/>
  <c r="G1175" i="64"/>
  <c r="G751" i="64"/>
  <c r="G727" i="64"/>
  <c r="G1500" i="64"/>
  <c r="G2728" i="64"/>
  <c r="CY924" i="64" a="1"/>
  <c r="AA924" i="64" a="1"/>
  <c r="AA1388" i="64" a="1"/>
  <c r="DL962" i="64" a="1"/>
  <c r="CU1388" i="64" a="1"/>
  <c r="AB420" i="64" l="1" a="1"/>
  <c r="AB420" i="64" s="1"/>
  <c r="AB480" i="64" a="1"/>
  <c r="AB480" i="64" s="1"/>
  <c r="CZ420" i="64" a="1"/>
  <c r="CZ420" i="64" s="1"/>
  <c r="CZ480" i="64" a="1"/>
  <c r="CZ480" i="64" s="1"/>
  <c r="AF34" i="1236"/>
  <c r="AH34" i="1236"/>
  <c r="AO24" i="1236"/>
  <c r="AO29" i="1236"/>
  <c r="AJ34" i="1236"/>
  <c r="AD34" i="1236"/>
  <c r="AC48" i="1236"/>
  <c r="AI34" i="1236"/>
  <c r="AP26" i="1236"/>
  <c r="AO31" i="1236"/>
  <c r="AM34" i="1236"/>
  <c r="AP27" i="1236"/>
  <c r="AP31" i="1236"/>
  <c r="AO27" i="1236"/>
  <c r="AN34" i="1236"/>
  <c r="AL34" i="1236"/>
  <c r="AO23" i="1236"/>
  <c r="AK34" i="1236"/>
  <c r="AO33" i="1236"/>
  <c r="AP29" i="1236"/>
  <c r="AO34" i="1236"/>
  <c r="AG34" i="1236"/>
  <c r="X64" i="1236"/>
  <c r="X72" i="861" s="1"/>
  <c r="X66" i="1236"/>
  <c r="X43" i="861" s="1"/>
  <c r="AE34" i="1236"/>
  <c r="AP33" i="1236"/>
  <c r="AP18" i="1236"/>
  <c r="AP23" i="1236" s="1"/>
  <c r="AN63" i="1236"/>
  <c r="AN100" i="861" s="1"/>
  <c r="AO62" i="1236"/>
  <c r="AO99" i="861" s="1"/>
  <c r="AP8" i="1236"/>
  <c r="AQ4" i="1236"/>
  <c r="AQ17" i="1236"/>
  <c r="AQ16" i="1236"/>
  <c r="AQ36" i="861" s="1"/>
  <c r="AQ20" i="1236"/>
  <c r="AQ61" i="1236"/>
  <c r="AR7" i="1236"/>
  <c r="AR1" i="1236"/>
  <c r="AS2" i="1236"/>
  <c r="AR3" i="1236"/>
  <c r="CZ1294" i="64" a="1"/>
  <c r="CZ1294" i="64" s="1"/>
  <c r="CZ395" i="64" a="1"/>
  <c r="CZ395" i="64" s="1"/>
  <c r="DE1297" i="64"/>
  <c r="DF1293" i="64" s="1"/>
  <c r="DE1299" i="64"/>
  <c r="AB1294" i="64" a="1"/>
  <c r="AB1294" i="64" s="1"/>
  <c r="AB395" i="64" a="1"/>
  <c r="AB395" i="64" s="1"/>
  <c r="DD95" i="861"/>
  <c r="AB1067" i="64" a="1"/>
  <c r="AB1067" i="64" s="1"/>
  <c r="AB1135" i="64" a="1"/>
  <c r="AB1135" i="64" s="1"/>
  <c r="DD1138" i="64"/>
  <c r="DE1134" i="64" s="1"/>
  <c r="DD1140" i="64"/>
  <c r="CZ1067" i="64" a="1"/>
  <c r="CZ1067" i="64" s="1"/>
  <c r="CZ1135" i="64" a="1"/>
  <c r="CZ1135" i="64" s="1"/>
  <c r="AA2250" i="64"/>
  <c r="CZ2246" i="64" a="1"/>
  <c r="CZ2246" i="64" s="1"/>
  <c r="CZ2253" i="64" s="1"/>
  <c r="AB2246" i="64" a="1"/>
  <c r="AB2246" i="64" s="1"/>
  <c r="AA2247" i="64"/>
  <c r="AA2254" i="64" s="1"/>
  <c r="T44" i="861"/>
  <c r="CZ2053" i="64" a="1"/>
  <c r="CZ2053" i="64" s="1"/>
  <c r="AB2053" i="64" a="1"/>
  <c r="AB2053" i="64" s="1"/>
  <c r="AL2083" i="64"/>
  <c r="AL2085" i="64" s="1"/>
  <c r="AK2085" i="64"/>
  <c r="DH2083" i="64"/>
  <c r="CZ1893" i="64" a="1"/>
  <c r="CZ1893" i="64" s="1"/>
  <c r="CZ1025" i="64" a="1"/>
  <c r="CZ1025" i="64" s="1"/>
  <c r="AB1893" i="64" a="1"/>
  <c r="AB1893" i="64" s="1"/>
  <c r="AB1025" i="64" a="1"/>
  <c r="AB1025" i="64" s="1"/>
  <c r="CZ1195" i="64" a="1"/>
  <c r="CZ1195" i="64" s="1"/>
  <c r="CZ1895" i="64" a="1"/>
  <c r="CZ1895" i="64" s="1"/>
  <c r="AB1195" i="64" a="1"/>
  <c r="AB1195" i="64" s="1"/>
  <c r="AB1895" i="64" a="1"/>
  <c r="AB1895" i="64" s="1"/>
  <c r="AA1193" i="64"/>
  <c r="AB1191" i="64" a="1"/>
  <c r="AB1191" i="64" s="1"/>
  <c r="AB1192" i="64" a="1"/>
  <c r="AB1192" i="64" s="1"/>
  <c r="CZ1191" i="64" a="1"/>
  <c r="CZ1191" i="64" s="1"/>
  <c r="CZ1192" i="64" a="1"/>
  <c r="CZ1192" i="64" s="1"/>
  <c r="CY1193" i="64"/>
  <c r="CZ661" i="64" a="1"/>
  <c r="CZ661" i="64" s="1"/>
  <c r="CZ650" i="64" a="1"/>
  <c r="CZ650" i="64" s="1"/>
  <c r="AB661" i="64" a="1"/>
  <c r="AB661" i="64" s="1"/>
  <c r="AB650" i="64" a="1"/>
  <c r="AB650" i="64" s="1"/>
  <c r="CU1388" i="64"/>
  <c r="CU1390" i="64" s="1"/>
  <c r="AB653" i="64" a="1"/>
  <c r="AB653" i="64" s="1"/>
  <c r="AB667" i="64" a="1"/>
  <c r="AB667" i="64" s="1"/>
  <c r="CZ667" i="64" a="1"/>
  <c r="CZ667" i="64" s="1"/>
  <c r="CZ653" i="64" a="1"/>
  <c r="CZ653" i="64" s="1"/>
  <c r="AA126" i="64"/>
  <c r="CY141" i="64"/>
  <c r="AA141" i="64"/>
  <c r="CY126" i="64"/>
  <c r="AA1388" i="64"/>
  <c r="AA1390" i="64" s="1"/>
  <c r="CZ111" i="64" a="1"/>
  <c r="CZ111" i="64" s="1"/>
  <c r="CZ1373" i="64" a="1"/>
  <c r="CZ1373" i="64" s="1"/>
  <c r="AB111" i="64" a="1"/>
  <c r="AB111" i="64" s="1"/>
  <c r="AB1373" i="64" a="1"/>
  <c r="AB137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265" i="64" a="1"/>
  <c r="CZ1265" i="64" s="1"/>
  <c r="AB1265" i="64" a="1"/>
  <c r="AB1265" i="64" s="1"/>
  <c r="AB984" i="64" a="1"/>
  <c r="AB984" i="64" s="1"/>
  <c r="AB980" i="64" a="1"/>
  <c r="AB980" i="64" s="1"/>
  <c r="AB983" i="64" a="1"/>
  <c r="AB983" i="64" s="1"/>
  <c r="AB982" i="64" a="1"/>
  <c r="AB982" i="64" s="1"/>
  <c r="AB981" i="64" a="1"/>
  <c r="AB981" i="64" s="1"/>
  <c r="CZ981" i="64" a="1"/>
  <c r="CZ981" i="64" s="1"/>
  <c r="CZ980" i="64" a="1"/>
  <c r="CZ980" i="64" s="1"/>
  <c r="CZ984" i="64" a="1"/>
  <c r="CZ984" i="64" s="1"/>
  <c r="CZ983" i="64" a="1"/>
  <c r="CZ983" i="64" s="1"/>
  <c r="CZ982" i="64" a="1"/>
  <c r="CZ982" i="64" s="1"/>
  <c r="DL962" i="64"/>
  <c r="CZ968" i="64" a="1"/>
  <c r="CZ968" i="64" s="1"/>
  <c r="CZ969" i="64" a="1"/>
  <c r="CZ969" i="64" s="1"/>
  <c r="CZ949" i="64" a="1"/>
  <c r="CZ949" i="64" s="1"/>
  <c r="CZ950" i="64" a="1"/>
  <c r="CZ950" i="64" s="1"/>
  <c r="CZ966" i="64" a="1"/>
  <c r="CZ966" i="64" s="1"/>
  <c r="CZ951" i="64" a="1"/>
  <c r="CZ951" i="64" s="1"/>
  <c r="CZ952" i="64" a="1"/>
  <c r="CZ952" i="64" s="1"/>
  <c r="CZ953" i="64" a="1"/>
  <c r="CZ953" i="64" s="1"/>
  <c r="CZ967" i="64" a="1"/>
  <c r="CZ967" i="64" s="1"/>
  <c r="CZ965" i="64" a="1"/>
  <c r="CZ965" i="64" s="1"/>
  <c r="DL1000" i="64"/>
  <c r="AB952" i="64" a="1"/>
  <c r="AB952" i="64" s="1"/>
  <c r="AB953" i="64" a="1"/>
  <c r="AB953" i="64" s="1"/>
  <c r="AB967" i="64" a="1"/>
  <c r="AB967" i="64" s="1"/>
  <c r="AB968" i="64" a="1"/>
  <c r="AB968" i="64" s="1"/>
  <c r="AB969" i="64" a="1"/>
  <c r="AB969" i="64" s="1"/>
  <c r="AB951" i="64" a="1"/>
  <c r="AB951" i="64" s="1"/>
  <c r="AB965" i="64" a="1"/>
  <c r="AB965" i="64" s="1"/>
  <c r="AB949" i="64" a="1"/>
  <c r="AB949" i="64" s="1"/>
  <c r="AB966" i="64" a="1"/>
  <c r="AB966" i="64" s="1"/>
  <c r="AB950" i="64" a="1"/>
  <c r="AB950" i="64" s="1"/>
  <c r="CW210" i="64"/>
  <c r="CW212" i="64" s="1"/>
  <c r="CX207" i="64"/>
  <c r="CX210" i="64" s="1"/>
  <c r="CZ209" i="64" a="1"/>
  <c r="CZ209" i="64" s="1"/>
  <c r="CZ208" i="64" a="1"/>
  <c r="CZ208" i="64" s="1"/>
  <c r="AB208" i="64" a="1"/>
  <c r="AB208" i="64" s="1"/>
  <c r="AB207" i="64" s="1"/>
  <c r="AB209" i="64" a="1"/>
  <c r="AB209" i="64" s="1"/>
  <c r="AA210" i="64"/>
  <c r="AA212" i="64" s="1"/>
  <c r="AA924" i="64"/>
  <c r="AA926" i="64" s="1"/>
  <c r="AB331" i="64" a="1"/>
  <c r="AB331" i="64" s="1"/>
  <c r="AB1240" i="64" a="1"/>
  <c r="AB1240" i="64" s="1"/>
  <c r="CZ331" i="64" a="1"/>
  <c r="CZ331" i="64" s="1"/>
  <c r="CZ1240" i="64" a="1"/>
  <c r="CZ1240" i="64" s="1"/>
  <c r="CY924" i="64"/>
  <c r="CY926" i="64" s="1"/>
  <c r="CZ312" i="64" a="1"/>
  <c r="CZ312" i="64" s="1"/>
  <c r="CZ925" i="64" a="1"/>
  <c r="CZ925" i="64" s="1"/>
  <c r="AB312" i="64" a="1"/>
  <c r="AB312" i="64" s="1"/>
  <c r="AB925" i="64" a="1"/>
  <c r="AB925" i="64" s="1"/>
  <c r="AB891" i="64" a="1"/>
  <c r="AB891" i="64" s="1"/>
  <c r="AB299" i="64" a="1"/>
  <c r="AB299" i="64" s="1"/>
  <c r="CZ891" i="64" a="1"/>
  <c r="CZ891" i="64" s="1"/>
  <c r="CZ299" i="64" a="1"/>
  <c r="CZ299" i="64" s="1"/>
  <c r="CZ887" i="64" a="1"/>
  <c r="CZ887" i="64" s="1"/>
  <c r="AB887" i="64" a="1"/>
  <c r="AB887" i="64" s="1"/>
  <c r="CZ4" i="64"/>
  <c r="CZ883" i="64" a="1"/>
  <c r="CZ883" i="64" s="1"/>
  <c r="AB4" i="64"/>
  <c r="AB883" i="64" a="1"/>
  <c r="AB883" i="64" s="1"/>
  <c r="G620" i="64"/>
  <c r="G613" i="64"/>
  <c r="DA56" i="863" a="1"/>
  <c r="DA56" i="863" s="1"/>
  <c r="DA40" i="863"/>
  <c r="AC259" i="64"/>
  <c r="AC7" i="64"/>
  <c r="AB8" i="64" s="1"/>
  <c r="DA38" i="863"/>
  <c r="CZ42" i="863"/>
  <c r="CZ21" i="863" s="1"/>
  <c r="CZ31"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D2" i="64"/>
  <c r="AC1" i="64"/>
  <c r="CZ2" i="861"/>
  <c r="CZ1" i="861" s="1"/>
  <c r="CZ281" i="64"/>
  <c r="DA8" i="64"/>
  <c r="DA277" i="64"/>
  <c r="DA259" i="64"/>
  <c r="DA3" i="64"/>
  <c r="DA7" i="64"/>
  <c r="DB2" i="64"/>
  <c r="DA260" i="64"/>
  <c r="DA278" i="64"/>
  <c r="DA261" i="64"/>
  <c r="DA279" i="64"/>
  <c r="DA280" i="64"/>
  <c r="DA262" i="64"/>
  <c r="CZ1" i="64"/>
  <c r="CZ263" i="64"/>
  <c r="CZ1" i="864"/>
  <c r="AB24" i="864"/>
  <c r="AB98" i="861" s="1"/>
  <c r="AB4" i="864"/>
  <c r="AB43" i="863"/>
  <c r="AB42" i="863"/>
  <c r="AB21" i="863" s="1"/>
  <c r="AB31"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98"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2150" i="64"/>
  <c r="V2148" i="64"/>
  <c r="CS2127" i="64"/>
  <c r="CS2129" i="64" s="1"/>
  <c r="CR2129" i="64"/>
  <c r="CV2148" i="64"/>
  <c r="CV2150" i="64" s="1"/>
  <c r="V2127" i="64"/>
  <c r="U2129" i="64"/>
  <c r="V2107" i="64"/>
  <c r="CQ2107" i="64"/>
  <c r="DK2811" i="64"/>
  <c r="DJ2811" i="64"/>
  <c r="DI2811" i="64"/>
  <c r="DH2811" i="64"/>
  <c r="DG2811" i="64"/>
  <c r="DF2811" i="64"/>
  <c r="DE2811" i="64"/>
  <c r="DD2811" i="64"/>
  <c r="DC2811" i="64"/>
  <c r="DB2811" i="64"/>
  <c r="DA2811" i="64"/>
  <c r="CZ2811" i="64"/>
  <c r="CY2811" i="64"/>
  <c r="CX2811" i="64"/>
  <c r="CW2811" i="64"/>
  <c r="CV2811" i="64"/>
  <c r="CU2811" i="64"/>
  <c r="CT2811" i="64"/>
  <c r="CS2811" i="64"/>
  <c r="CR2811" i="64"/>
  <c r="CQ2811" i="64"/>
  <c r="CP2811" i="64"/>
  <c r="CO2811" i="64"/>
  <c r="DK2810" i="64"/>
  <c r="DJ2810" i="64"/>
  <c r="DI2810" i="64"/>
  <c r="DH2810" i="64"/>
  <c r="DG2810" i="64"/>
  <c r="DF2810" i="64"/>
  <c r="DE2810" i="64"/>
  <c r="DD2810" i="64"/>
  <c r="DC2810" i="64"/>
  <c r="DB2810" i="64"/>
  <c r="DA2810" i="64"/>
  <c r="CZ2810" i="64"/>
  <c r="CY2810" i="64"/>
  <c r="CX2810" i="64"/>
  <c r="CW2810" i="64"/>
  <c r="CV2810" i="64"/>
  <c r="CU2810" i="64"/>
  <c r="CT2810" i="64"/>
  <c r="CS2810" i="64"/>
  <c r="CR2810" i="64"/>
  <c r="CQ2810" i="64"/>
  <c r="CP2810" i="64"/>
  <c r="CO2810" i="64"/>
  <c r="DK2808" i="64"/>
  <c r="DJ2808" i="64"/>
  <c r="DI2808" i="64"/>
  <c r="DH2808" i="64"/>
  <c r="DG2808" i="64"/>
  <c r="DF2808" i="64"/>
  <c r="DE2808" i="64"/>
  <c r="DD2808" i="64"/>
  <c r="DC2808" i="64"/>
  <c r="DB2808" i="64"/>
  <c r="DA2808" i="64"/>
  <c r="CZ2808" i="64"/>
  <c r="CY2808" i="64"/>
  <c r="CX2808" i="64"/>
  <c r="CW2808" i="64"/>
  <c r="CV2808" i="64"/>
  <c r="CU2808" i="64"/>
  <c r="CT2808" i="64"/>
  <c r="CS2808" i="64"/>
  <c r="CR2808" i="64"/>
  <c r="CQ2808" i="64"/>
  <c r="CP2808" i="64"/>
  <c r="CO2808" i="64"/>
  <c r="DK2785" i="64"/>
  <c r="DJ2785" i="64"/>
  <c r="DI2785" i="64"/>
  <c r="DH2785" i="64"/>
  <c r="DG2785" i="64"/>
  <c r="DF2785" i="64"/>
  <c r="DE2785" i="64"/>
  <c r="DD2785" i="64"/>
  <c r="DC2785" i="64"/>
  <c r="DB2785" i="64"/>
  <c r="DA2785" i="64"/>
  <c r="CZ2785" i="64"/>
  <c r="CY2785" i="64"/>
  <c r="CX2785" i="64"/>
  <c r="CW2785" i="64"/>
  <c r="CV2785" i="64"/>
  <c r="CU2785" i="64"/>
  <c r="CT2785" i="64"/>
  <c r="CS2785" i="64"/>
  <c r="CR2785" i="64"/>
  <c r="CQ2785" i="64"/>
  <c r="CP2785" i="64"/>
  <c r="CO2785" i="64"/>
  <c r="DK2784" i="64"/>
  <c r="DJ2784" i="64"/>
  <c r="DI2784" i="64"/>
  <c r="DH2784" i="64"/>
  <c r="DG2784" i="64"/>
  <c r="DF2784" i="64"/>
  <c r="DE2784" i="64"/>
  <c r="DD2784" i="64"/>
  <c r="DC2784" i="64"/>
  <c r="DB2784" i="64"/>
  <c r="DA2784" i="64"/>
  <c r="CZ2784" i="64"/>
  <c r="CY2784" i="64"/>
  <c r="CX2784" i="64"/>
  <c r="CW2784" i="64"/>
  <c r="CV2784" i="64"/>
  <c r="CU2784" i="64"/>
  <c r="CT2784" i="64"/>
  <c r="CS2784" i="64"/>
  <c r="CR2784" i="64"/>
  <c r="CQ2784" i="64"/>
  <c r="CP2784" i="64"/>
  <c r="CO2784" i="64"/>
  <c r="DK2782" i="64"/>
  <c r="DJ2782" i="64"/>
  <c r="DI2782" i="64"/>
  <c r="DH2782" i="64"/>
  <c r="DG2782" i="64"/>
  <c r="DF2782" i="64"/>
  <c r="DE2782" i="64"/>
  <c r="DD2782" i="64"/>
  <c r="DC2782" i="64"/>
  <c r="DB2782" i="64"/>
  <c r="DA2782" i="64"/>
  <c r="CZ2782" i="64"/>
  <c r="CY2782" i="64"/>
  <c r="CX2782" i="64"/>
  <c r="CW2782" i="64"/>
  <c r="CV2782" i="64"/>
  <c r="CU2782" i="64"/>
  <c r="CT2782" i="64"/>
  <c r="CS2782" i="64"/>
  <c r="CR2782" i="64"/>
  <c r="CQ2782" i="64"/>
  <c r="CP2782" i="64"/>
  <c r="CO2782" i="64"/>
  <c r="DK2759" i="64"/>
  <c r="DJ2759" i="64"/>
  <c r="DI2759" i="64"/>
  <c r="DH2759" i="64"/>
  <c r="DG2759" i="64"/>
  <c r="DF2759" i="64"/>
  <c r="DE2759" i="64"/>
  <c r="DD2759" i="64"/>
  <c r="DC2759" i="64"/>
  <c r="DB2759" i="64"/>
  <c r="DA2759" i="64"/>
  <c r="CZ2759" i="64"/>
  <c r="CY2759" i="64"/>
  <c r="CX2759" i="64"/>
  <c r="CW2759" i="64"/>
  <c r="CV2759" i="64"/>
  <c r="CU2759" i="64"/>
  <c r="CT2759" i="64"/>
  <c r="CS2759" i="64"/>
  <c r="CR2759" i="64"/>
  <c r="CQ2759" i="64"/>
  <c r="CP2759" i="64"/>
  <c r="CO2759" i="64"/>
  <c r="DK2758" i="64"/>
  <c r="DJ2758" i="64"/>
  <c r="DI2758" i="64"/>
  <c r="DH2758" i="64"/>
  <c r="DG2758" i="64"/>
  <c r="DF2758" i="64"/>
  <c r="DE2758" i="64"/>
  <c r="DD2758" i="64"/>
  <c r="DC2758" i="64"/>
  <c r="DB2758" i="64"/>
  <c r="DA2758" i="64"/>
  <c r="CZ2758" i="64"/>
  <c r="CY2758" i="64"/>
  <c r="CX2758" i="64"/>
  <c r="CW2758" i="64"/>
  <c r="CV2758" i="64"/>
  <c r="CU2758" i="64"/>
  <c r="CT2758" i="64"/>
  <c r="CS2758" i="64"/>
  <c r="CR2758" i="64"/>
  <c r="CQ2758" i="64"/>
  <c r="CP2758" i="64"/>
  <c r="CO2758" i="64"/>
  <c r="DK2756" i="64"/>
  <c r="DJ2756" i="64"/>
  <c r="DI2756" i="64"/>
  <c r="DH2756" i="64"/>
  <c r="DG2756" i="64"/>
  <c r="DF2756" i="64"/>
  <c r="DE2756" i="64"/>
  <c r="DD2756" i="64"/>
  <c r="DC2756" i="64"/>
  <c r="DB2756" i="64"/>
  <c r="DA2756" i="64"/>
  <c r="CZ2756" i="64"/>
  <c r="CY2756" i="64"/>
  <c r="CX2756" i="64"/>
  <c r="CW2756" i="64"/>
  <c r="CV2756" i="64"/>
  <c r="CU2756" i="64"/>
  <c r="CT2756" i="64"/>
  <c r="CS2756" i="64"/>
  <c r="CR2756" i="64"/>
  <c r="CQ2756" i="64"/>
  <c r="CP2756" i="64"/>
  <c r="CO2756" i="64"/>
  <c r="DK2733" i="64"/>
  <c r="DJ2733" i="64"/>
  <c r="DI2733" i="64"/>
  <c r="DH2733" i="64"/>
  <c r="DG2733" i="64"/>
  <c r="DF2733" i="64"/>
  <c r="DE2733" i="64"/>
  <c r="DD2733" i="64"/>
  <c r="DC2733" i="64"/>
  <c r="DB2733" i="64"/>
  <c r="DA2733" i="64"/>
  <c r="CZ2733" i="64"/>
  <c r="CY2733" i="64"/>
  <c r="CX2733" i="64"/>
  <c r="CW2733" i="64"/>
  <c r="CV2733" i="64"/>
  <c r="CU2733" i="64"/>
  <c r="CT2733" i="64"/>
  <c r="CS2733" i="64"/>
  <c r="CR2733" i="64"/>
  <c r="CQ2733" i="64"/>
  <c r="CP2733" i="64"/>
  <c r="CO2733" i="64"/>
  <c r="DK1961" i="64"/>
  <c r="DJ1961" i="64"/>
  <c r="DI1961" i="64"/>
  <c r="DH1961" i="64"/>
  <c r="DG1961" i="64"/>
  <c r="DF1961" i="64"/>
  <c r="DE1961" i="64"/>
  <c r="DD1961" i="64"/>
  <c r="DC1961" i="64"/>
  <c r="DB1961" i="64"/>
  <c r="DA1961" i="64"/>
  <c r="CZ1961" i="64"/>
  <c r="CY1961" i="64"/>
  <c r="CX1961" i="64"/>
  <c r="CW1961" i="64"/>
  <c r="CV1961" i="64"/>
  <c r="CU1961" i="64"/>
  <c r="CT1961" i="64"/>
  <c r="CS1961" i="64"/>
  <c r="CR1961" i="64"/>
  <c r="CQ1961" i="64"/>
  <c r="CP1961" i="64"/>
  <c r="CO1961"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729" i="64" s="1"/>
  <c r="CP44" i="64"/>
  <c r="CP2729" i="64" s="1"/>
  <c r="CQ44" i="64"/>
  <c r="CQ2729" i="64" s="1"/>
  <c r="CR44" i="64"/>
  <c r="CR2729" i="64" s="1"/>
  <c r="CS44" i="64"/>
  <c r="CS2729" i="64" s="1"/>
  <c r="CT44" i="64"/>
  <c r="CT2729" i="64" s="1"/>
  <c r="CU44" i="64"/>
  <c r="CU2729" i="64" s="1"/>
  <c r="CV44" i="64"/>
  <c r="CV2729" i="64" s="1"/>
  <c r="CW44" i="64"/>
  <c r="CW2729" i="64" s="1"/>
  <c r="CX44" i="64"/>
  <c r="CX2729" i="64" s="1"/>
  <c r="CY44" i="64"/>
  <c r="CY2729" i="64" s="1"/>
  <c r="CZ44" i="64"/>
  <c r="CZ2729" i="64" s="1"/>
  <c r="DA44" i="64"/>
  <c r="DA2729" i="64" s="1"/>
  <c r="DB44" i="64"/>
  <c r="DB2729" i="64" s="1"/>
  <c r="DC44" i="64"/>
  <c r="DC2729" i="64" s="1"/>
  <c r="DD44" i="64"/>
  <c r="DD2729" i="64" s="1"/>
  <c r="DE44" i="64"/>
  <c r="DE2729" i="64" s="1"/>
  <c r="DF44" i="64"/>
  <c r="DF2729" i="64" s="1"/>
  <c r="DG44" i="64"/>
  <c r="DG2729" i="64" s="1"/>
  <c r="DH44" i="64"/>
  <c r="DH2729" i="64" s="1"/>
  <c r="DI44" i="64"/>
  <c r="DI2729" i="64" s="1"/>
  <c r="DJ44" i="64"/>
  <c r="DJ2729" i="64" s="1"/>
  <c r="DK44" i="64"/>
  <c r="DK2729"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546" i="64"/>
  <c r="CP546" i="64"/>
  <c r="CQ546" i="64"/>
  <c r="CR546" i="64"/>
  <c r="CS546" i="64"/>
  <c r="CT546" i="64"/>
  <c r="CU546" i="64"/>
  <c r="CV546" i="64"/>
  <c r="CW546" i="64"/>
  <c r="CX546" i="64"/>
  <c r="CY546" i="64"/>
  <c r="CZ546" i="64"/>
  <c r="DA546" i="64"/>
  <c r="DB546" i="64"/>
  <c r="DC546" i="64"/>
  <c r="DD546" i="64"/>
  <c r="DE546" i="64"/>
  <c r="DF546" i="64"/>
  <c r="DG546" i="64"/>
  <c r="DH546" i="64"/>
  <c r="DI546" i="64"/>
  <c r="DJ546" i="64"/>
  <c r="DK546" i="64"/>
  <c r="CO570" i="64"/>
  <c r="CP570" i="64"/>
  <c r="CQ570" i="64"/>
  <c r="CR570" i="64"/>
  <c r="CS570" i="64"/>
  <c r="CT570" i="64"/>
  <c r="CU570" i="64"/>
  <c r="CV570" i="64"/>
  <c r="CW570" i="64"/>
  <c r="CX570" i="64"/>
  <c r="CY570" i="64"/>
  <c r="CZ570" i="64"/>
  <c r="DA570" i="64"/>
  <c r="DB570" i="64"/>
  <c r="DC570" i="64"/>
  <c r="DD570" i="64"/>
  <c r="DE570" i="64"/>
  <c r="DF570" i="64"/>
  <c r="DG570" i="64"/>
  <c r="DH570" i="64"/>
  <c r="DI570" i="64"/>
  <c r="DJ570" i="64"/>
  <c r="DK570" i="64"/>
  <c r="CO629" i="64"/>
  <c r="CP629" i="64"/>
  <c r="CQ629" i="64"/>
  <c r="CR629" i="64"/>
  <c r="CS629" i="64"/>
  <c r="CT629" i="64"/>
  <c r="CU629" i="64"/>
  <c r="CV629" i="64"/>
  <c r="CW629" i="64"/>
  <c r="CX629" i="64"/>
  <c r="CY629" i="64"/>
  <c r="CZ629" i="64"/>
  <c r="DA629" i="64"/>
  <c r="DB629" i="64"/>
  <c r="DC629" i="64"/>
  <c r="DD629" i="64"/>
  <c r="DE629" i="64"/>
  <c r="DF629" i="64"/>
  <c r="DG629" i="64"/>
  <c r="DH629" i="64"/>
  <c r="DI629" i="64"/>
  <c r="DJ629" i="64"/>
  <c r="DK629" i="64"/>
  <c r="CO733" i="64"/>
  <c r="CP733" i="64"/>
  <c r="CQ733" i="64"/>
  <c r="CR733" i="64"/>
  <c r="CS733" i="64"/>
  <c r="CT733" i="64"/>
  <c r="CU733" i="64"/>
  <c r="CV733" i="64"/>
  <c r="CW733" i="64"/>
  <c r="CX733" i="64"/>
  <c r="CY733" i="64"/>
  <c r="CZ733" i="64"/>
  <c r="DA733" i="64"/>
  <c r="DB733" i="64"/>
  <c r="DC733" i="64"/>
  <c r="DD733" i="64"/>
  <c r="DE733" i="64"/>
  <c r="DF733" i="64"/>
  <c r="DG733" i="64"/>
  <c r="DH733" i="64"/>
  <c r="DI733" i="64"/>
  <c r="DJ733" i="64"/>
  <c r="DK733" i="64"/>
  <c r="CO756" i="64"/>
  <c r="CP756" i="64"/>
  <c r="CQ756" i="64"/>
  <c r="CR756" i="64"/>
  <c r="CS756" i="64"/>
  <c r="CT756" i="64"/>
  <c r="CU756" i="64"/>
  <c r="CV756" i="64"/>
  <c r="CW756" i="64"/>
  <c r="CX756" i="64"/>
  <c r="CY756" i="64"/>
  <c r="CZ756" i="64"/>
  <c r="DA756" i="64"/>
  <c r="DB756" i="64"/>
  <c r="DC756" i="64"/>
  <c r="DD756" i="64"/>
  <c r="DE756" i="64"/>
  <c r="DF756" i="64"/>
  <c r="DG756" i="64"/>
  <c r="DH756" i="64"/>
  <c r="DI756" i="64"/>
  <c r="DJ756" i="64"/>
  <c r="DK756" i="64"/>
  <c r="CO776" i="64"/>
  <c r="CP776" i="64"/>
  <c r="CQ776" i="64"/>
  <c r="CR776" i="64"/>
  <c r="CS776" i="64"/>
  <c r="CT776" i="64"/>
  <c r="CU776" i="64"/>
  <c r="CV776" i="64"/>
  <c r="CW776" i="64"/>
  <c r="CX776" i="64"/>
  <c r="CY776" i="64"/>
  <c r="CZ776" i="64"/>
  <c r="DA776" i="64"/>
  <c r="DB776" i="64"/>
  <c r="DC776" i="64"/>
  <c r="DD776" i="64"/>
  <c r="DE776" i="64"/>
  <c r="DF776" i="64"/>
  <c r="DG776" i="64"/>
  <c r="DH776" i="64"/>
  <c r="DI776" i="64"/>
  <c r="DJ776" i="64"/>
  <c r="DK776" i="64"/>
  <c r="CO804" i="64"/>
  <c r="CP804" i="64"/>
  <c r="CQ804" i="64"/>
  <c r="CR804" i="64"/>
  <c r="CS804" i="64"/>
  <c r="CT804" i="64"/>
  <c r="CU804" i="64"/>
  <c r="CV804" i="64"/>
  <c r="CW804" i="64"/>
  <c r="CX804" i="64"/>
  <c r="CY804" i="64"/>
  <c r="CZ804" i="64"/>
  <c r="DA804" i="64"/>
  <c r="DB804" i="64"/>
  <c r="DC804" i="64"/>
  <c r="DD804" i="64"/>
  <c r="DE804" i="64"/>
  <c r="DF804" i="64"/>
  <c r="DG804" i="64"/>
  <c r="DH804" i="64"/>
  <c r="DI804" i="64"/>
  <c r="DJ804" i="64"/>
  <c r="DK804" i="64"/>
  <c r="CO826" i="64"/>
  <c r="CP826" i="64"/>
  <c r="CQ826" i="64"/>
  <c r="CR826" i="64"/>
  <c r="CS826" i="64"/>
  <c r="CT826" i="64"/>
  <c r="CU826" i="64"/>
  <c r="CV826" i="64"/>
  <c r="CW826" i="64"/>
  <c r="CX826" i="64"/>
  <c r="CY826" i="64"/>
  <c r="CZ826" i="64"/>
  <c r="DA826" i="64"/>
  <c r="DB826" i="64"/>
  <c r="DC826" i="64"/>
  <c r="DD826" i="64"/>
  <c r="DE826" i="64"/>
  <c r="DF826" i="64"/>
  <c r="DG826" i="64"/>
  <c r="DH826" i="64"/>
  <c r="DI826" i="64"/>
  <c r="DJ826" i="64"/>
  <c r="DK826" i="64"/>
  <c r="CO828" i="64"/>
  <c r="CP828" i="64"/>
  <c r="CQ828" i="64"/>
  <c r="CR828" i="64"/>
  <c r="CS828" i="64"/>
  <c r="CT828" i="64"/>
  <c r="CU828" i="64"/>
  <c r="CV828" i="64"/>
  <c r="CW828" i="64"/>
  <c r="CX828" i="64"/>
  <c r="CY828" i="64"/>
  <c r="CZ828" i="64"/>
  <c r="DA828" i="64"/>
  <c r="DB828" i="64"/>
  <c r="DC828" i="64"/>
  <c r="DD828" i="64"/>
  <c r="DE828" i="64"/>
  <c r="DF828" i="64"/>
  <c r="DG828" i="64"/>
  <c r="DH828" i="64"/>
  <c r="DI828" i="64"/>
  <c r="DJ828" i="64"/>
  <c r="DK828" i="64"/>
  <c r="CO1174" i="64"/>
  <c r="CP1174" i="64"/>
  <c r="CQ1174" i="64"/>
  <c r="CR1174" i="64"/>
  <c r="CS1174" i="64"/>
  <c r="CT1174" i="64"/>
  <c r="CU1174" i="64"/>
  <c r="CV1174" i="64"/>
  <c r="CW1174" i="64"/>
  <c r="CX1174" i="64"/>
  <c r="CY1174" i="64"/>
  <c r="CZ1174" i="64"/>
  <c r="DA1174" i="64"/>
  <c r="DB1174" i="64"/>
  <c r="DC1174" i="64"/>
  <c r="DD1174" i="64"/>
  <c r="DE1174" i="64"/>
  <c r="DF1174" i="64"/>
  <c r="DG1174" i="64"/>
  <c r="DH1174" i="64"/>
  <c r="DI1174" i="64"/>
  <c r="DJ1174" i="64"/>
  <c r="DK1174" i="64"/>
  <c r="CO1176" i="64"/>
  <c r="CP1176" i="64"/>
  <c r="CQ1176" i="64"/>
  <c r="CR1176" i="64"/>
  <c r="CS1176" i="64"/>
  <c r="CT1176" i="64"/>
  <c r="CU1176" i="64"/>
  <c r="CV1176" i="64"/>
  <c r="CW1176" i="64"/>
  <c r="CX1176" i="64"/>
  <c r="CY1176" i="64"/>
  <c r="CZ1176" i="64"/>
  <c r="DA1176" i="64"/>
  <c r="DB1176" i="64"/>
  <c r="DC1176" i="64"/>
  <c r="DD1176" i="64"/>
  <c r="DE1176" i="64"/>
  <c r="DF1176" i="64"/>
  <c r="DG1176" i="64"/>
  <c r="DH1176" i="64"/>
  <c r="DI1176" i="64"/>
  <c r="DJ1176" i="64"/>
  <c r="DK1176" i="64"/>
  <c r="CO1224" i="64"/>
  <c r="CP1224" i="64"/>
  <c r="CQ1224" i="64"/>
  <c r="CR1224" i="64"/>
  <c r="CS1224" i="64"/>
  <c r="CT1224" i="64"/>
  <c r="CU1224" i="64"/>
  <c r="CV1224" i="64"/>
  <c r="CW1224" i="64"/>
  <c r="CX1224" i="64"/>
  <c r="CY1224" i="64"/>
  <c r="CZ1224" i="64"/>
  <c r="DA1224" i="64"/>
  <c r="DB1224" i="64"/>
  <c r="DC1224" i="64"/>
  <c r="DD1224" i="64"/>
  <c r="DE1224" i="64"/>
  <c r="DF1224" i="64"/>
  <c r="DG1224" i="64"/>
  <c r="DH1224" i="64"/>
  <c r="DI1224" i="64"/>
  <c r="DJ1224" i="64"/>
  <c r="DK1224" i="64"/>
  <c r="CO1226" i="64"/>
  <c r="CP1226" i="64"/>
  <c r="CQ1226" i="64"/>
  <c r="CR1226" i="64"/>
  <c r="CS1226" i="64"/>
  <c r="CT1226" i="64"/>
  <c r="CU1226" i="64"/>
  <c r="CV1226" i="64"/>
  <c r="CW1226" i="64"/>
  <c r="CX1226" i="64"/>
  <c r="CY1226" i="64"/>
  <c r="CZ1226" i="64"/>
  <c r="DA1226" i="64"/>
  <c r="DB1226" i="64"/>
  <c r="DC1226" i="64"/>
  <c r="DD1226" i="64"/>
  <c r="DE1226" i="64"/>
  <c r="DF1226" i="64"/>
  <c r="DG1226" i="64"/>
  <c r="DH1226" i="64"/>
  <c r="DI1226" i="64"/>
  <c r="DJ1226" i="64"/>
  <c r="DK1226" i="64"/>
  <c r="CO1334" i="64"/>
  <c r="CP1334" i="64"/>
  <c r="CQ1334" i="64"/>
  <c r="CR1334" i="64"/>
  <c r="CS1334" i="64"/>
  <c r="CT1334" i="64"/>
  <c r="CU1334" i="64"/>
  <c r="CV1334" i="64"/>
  <c r="CW1334" i="64"/>
  <c r="CX1334" i="64"/>
  <c r="CY1334" i="64"/>
  <c r="CZ1334" i="64"/>
  <c r="DA1334" i="64"/>
  <c r="DB1334" i="64"/>
  <c r="DC1334" i="64"/>
  <c r="DD1334" i="64"/>
  <c r="DE1334" i="64"/>
  <c r="DF1334" i="64"/>
  <c r="DG1334" i="64"/>
  <c r="DH1334" i="64"/>
  <c r="DI1334" i="64"/>
  <c r="DJ1334" i="64"/>
  <c r="DK1334" i="64"/>
  <c r="CO1347" i="64"/>
  <c r="CP1347" i="64"/>
  <c r="CQ1347" i="64"/>
  <c r="CR1347" i="64"/>
  <c r="CS1347" i="64"/>
  <c r="CT1347" i="64"/>
  <c r="CU1347" i="64"/>
  <c r="CV1347" i="64"/>
  <c r="CW1347" i="64"/>
  <c r="CX1347" i="64"/>
  <c r="CY1347" i="64"/>
  <c r="CZ1347" i="64"/>
  <c r="DA1347" i="64"/>
  <c r="DB1347" i="64"/>
  <c r="DC1347" i="64"/>
  <c r="DD1347" i="64"/>
  <c r="DE1347" i="64"/>
  <c r="DF1347" i="64"/>
  <c r="DG1347" i="64"/>
  <c r="DH1347" i="64"/>
  <c r="DI1347" i="64"/>
  <c r="DJ1347" i="64"/>
  <c r="DK1347" i="64"/>
  <c r="CO1349" i="64"/>
  <c r="CP1349" i="64"/>
  <c r="CQ1349" i="64"/>
  <c r="CR1349" i="64"/>
  <c r="CS1349" i="64"/>
  <c r="CT1349" i="64"/>
  <c r="CU1349" i="64"/>
  <c r="CV1349" i="64"/>
  <c r="CW1349" i="64"/>
  <c r="CX1349" i="64"/>
  <c r="CY1349" i="64"/>
  <c r="CZ1349" i="64"/>
  <c r="DA1349" i="64"/>
  <c r="DB1349" i="64"/>
  <c r="DC1349" i="64"/>
  <c r="DD1349" i="64"/>
  <c r="DE1349" i="64"/>
  <c r="DF1349" i="64"/>
  <c r="DG1349" i="64"/>
  <c r="DH1349" i="64"/>
  <c r="DI1349" i="64"/>
  <c r="DJ1349" i="64"/>
  <c r="DK1349" i="64"/>
  <c r="CO1499" i="64"/>
  <c r="CP1499" i="64"/>
  <c r="CQ1499" i="64"/>
  <c r="CR1499" i="64"/>
  <c r="CS1499" i="64"/>
  <c r="CT1499" i="64"/>
  <c r="CU1499" i="64"/>
  <c r="CV1499" i="64"/>
  <c r="CW1499" i="64"/>
  <c r="CX1499" i="64"/>
  <c r="CY1499" i="64"/>
  <c r="CZ1499" i="64"/>
  <c r="DA1499" i="64"/>
  <c r="DB1499" i="64"/>
  <c r="DC1499" i="64"/>
  <c r="DD1499" i="64"/>
  <c r="DE1499" i="64"/>
  <c r="DF1499" i="64"/>
  <c r="DG1499" i="64"/>
  <c r="DH1499" i="64"/>
  <c r="DI1499" i="64"/>
  <c r="DJ1499" i="64"/>
  <c r="DK1499" i="64"/>
  <c r="CO1502" i="64"/>
  <c r="CP1502" i="64"/>
  <c r="CQ1502" i="64"/>
  <c r="CR1502" i="64"/>
  <c r="CS1502" i="64"/>
  <c r="CT1502" i="64"/>
  <c r="CU1502" i="64"/>
  <c r="CV1502" i="64"/>
  <c r="CW1502" i="64"/>
  <c r="CX1502" i="64"/>
  <c r="CY1502" i="64"/>
  <c r="CZ1502" i="64"/>
  <c r="DA1502" i="64"/>
  <c r="DB1502" i="64"/>
  <c r="DC1502" i="64"/>
  <c r="DD1502" i="64"/>
  <c r="DE1502" i="64"/>
  <c r="DF1502" i="64"/>
  <c r="DG1502" i="64"/>
  <c r="DH1502" i="64"/>
  <c r="DI1502" i="64"/>
  <c r="DJ1502" i="64"/>
  <c r="DK1502" i="64"/>
  <c r="CO1521" i="64"/>
  <c r="CP1521" i="64"/>
  <c r="CQ1521" i="64"/>
  <c r="CR1521" i="64"/>
  <c r="CS1521" i="64"/>
  <c r="CT1521" i="64"/>
  <c r="CU1521" i="64"/>
  <c r="CV1521" i="64"/>
  <c r="CW1521" i="64"/>
  <c r="CX1521" i="64"/>
  <c r="CY1521" i="64"/>
  <c r="CZ1521" i="64"/>
  <c r="DA1521" i="64"/>
  <c r="DB1521" i="64"/>
  <c r="DC1521" i="64"/>
  <c r="DD1521" i="64"/>
  <c r="DE1521" i="64"/>
  <c r="DF1521" i="64"/>
  <c r="DG1521" i="64"/>
  <c r="DH1521" i="64"/>
  <c r="DI1521" i="64"/>
  <c r="DJ1521" i="64"/>
  <c r="DK1521" i="64"/>
  <c r="CO1523" i="64"/>
  <c r="CP1523" i="64"/>
  <c r="CQ1523" i="64"/>
  <c r="CR1523" i="64"/>
  <c r="CS1523" i="64"/>
  <c r="CT1523" i="64"/>
  <c r="CU1523" i="64"/>
  <c r="CV1523" i="64"/>
  <c r="CW1523" i="64"/>
  <c r="CX1523" i="64"/>
  <c r="CY1523" i="64"/>
  <c r="CZ1523" i="64"/>
  <c r="DA1523" i="64"/>
  <c r="DB1523" i="64"/>
  <c r="DC1523" i="64"/>
  <c r="DD1523" i="64"/>
  <c r="DE1523" i="64"/>
  <c r="DF1523" i="64"/>
  <c r="DG1523" i="64"/>
  <c r="DH1523" i="64"/>
  <c r="DI1523" i="64"/>
  <c r="DJ1523" i="64"/>
  <c r="DK1523" i="64"/>
  <c r="CO1593" i="64"/>
  <c r="CP1593" i="64"/>
  <c r="CQ1593" i="64"/>
  <c r="CR1593" i="64"/>
  <c r="CS1593" i="64"/>
  <c r="CT1593" i="64"/>
  <c r="CU1593" i="64"/>
  <c r="CV1593" i="64"/>
  <c r="CW1593" i="64"/>
  <c r="CX1593" i="64"/>
  <c r="CY1593" i="64"/>
  <c r="CZ1593" i="64"/>
  <c r="DA1593" i="64"/>
  <c r="DB1593" i="64"/>
  <c r="DC1593" i="64"/>
  <c r="DD1593" i="64"/>
  <c r="DE1593" i="64"/>
  <c r="DF1593" i="64"/>
  <c r="DG1593" i="64"/>
  <c r="DH1593" i="64"/>
  <c r="DI1593" i="64"/>
  <c r="DJ1593" i="64"/>
  <c r="DK1593" i="64"/>
  <c r="CO1595" i="64"/>
  <c r="CP1595" i="64"/>
  <c r="CQ1595" i="64"/>
  <c r="CR1595" i="64"/>
  <c r="CS1595" i="64"/>
  <c r="CT1595" i="64"/>
  <c r="CU1595" i="64"/>
  <c r="CV1595" i="64"/>
  <c r="CW1595" i="64"/>
  <c r="CX1595" i="64"/>
  <c r="CY1595" i="64"/>
  <c r="CZ1595" i="64"/>
  <c r="DA1595" i="64"/>
  <c r="DB1595" i="64"/>
  <c r="DC1595" i="64"/>
  <c r="DD1595" i="64"/>
  <c r="DE1595" i="64"/>
  <c r="DF1595" i="64"/>
  <c r="DG1595" i="64"/>
  <c r="DH1595" i="64"/>
  <c r="DI1595" i="64"/>
  <c r="DJ1595" i="64"/>
  <c r="DK1595" i="64"/>
  <c r="CO1596" i="64"/>
  <c r="CP1596" i="64"/>
  <c r="CQ1596" i="64"/>
  <c r="CR1596" i="64"/>
  <c r="CS1596" i="64"/>
  <c r="CT1596" i="64"/>
  <c r="CU1596" i="64"/>
  <c r="CV1596" i="64"/>
  <c r="CW1596" i="64"/>
  <c r="CX1596" i="64"/>
  <c r="CY1596" i="64"/>
  <c r="CZ1596" i="64"/>
  <c r="DA1596" i="64"/>
  <c r="DB1596" i="64"/>
  <c r="DC1596" i="64"/>
  <c r="DD1596" i="64"/>
  <c r="DE1596" i="64"/>
  <c r="DF1596" i="64"/>
  <c r="DG1596" i="64"/>
  <c r="DH1596" i="64"/>
  <c r="DI1596" i="64"/>
  <c r="DJ1596" i="64"/>
  <c r="DK1596" i="64"/>
  <c r="CO2360" i="64"/>
  <c r="CO2403" i="64" s="1"/>
  <c r="CP2360" i="64"/>
  <c r="CP2403" i="64" s="1"/>
  <c r="CQ2360" i="64"/>
  <c r="CQ2403" i="64" s="1"/>
  <c r="CR2360" i="64"/>
  <c r="CR2403" i="64" s="1"/>
  <c r="CS2360" i="64"/>
  <c r="CS2403" i="64" s="1"/>
  <c r="CT2360" i="64"/>
  <c r="CT2403" i="64" s="1"/>
  <c r="CU2360" i="64"/>
  <c r="CU2403" i="64" s="1"/>
  <c r="CV2360" i="64"/>
  <c r="CV2403" i="64" s="1"/>
  <c r="CW2360" i="64"/>
  <c r="CW2403" i="64" s="1"/>
  <c r="CX2360" i="64"/>
  <c r="CX2403" i="64" s="1"/>
  <c r="CY2360" i="64"/>
  <c r="CY2403" i="64" s="1"/>
  <c r="CZ2360" i="64"/>
  <c r="CZ2403" i="64" s="1"/>
  <c r="DA2360" i="64"/>
  <c r="DA2403" i="64" s="1"/>
  <c r="DB2360" i="64"/>
  <c r="DB2403" i="64" s="1"/>
  <c r="DC2360" i="64"/>
  <c r="DC2403" i="64" s="1"/>
  <c r="DD2360" i="64"/>
  <c r="DD2403" i="64" s="1"/>
  <c r="DE2360" i="64"/>
  <c r="DE2403" i="64" s="1"/>
  <c r="DF2360" i="64"/>
  <c r="DF2403" i="64" s="1"/>
  <c r="DG2360" i="64"/>
  <c r="DG2403" i="64" s="1"/>
  <c r="DH2360" i="64"/>
  <c r="DH2403" i="64" s="1"/>
  <c r="DI2360" i="64"/>
  <c r="DI2403" i="64" s="1"/>
  <c r="DJ2360" i="64"/>
  <c r="DJ2403" i="64" s="1"/>
  <c r="DK2360" i="64"/>
  <c r="DK2403" i="64" s="1"/>
  <c r="CO2362" i="64"/>
  <c r="CP2362" i="64"/>
  <c r="CQ2362" i="64"/>
  <c r="CR2362" i="64"/>
  <c r="CS2362" i="64"/>
  <c r="CT2362" i="64"/>
  <c r="CU2362" i="64"/>
  <c r="CV2362" i="64"/>
  <c r="CW2362" i="64"/>
  <c r="CX2362" i="64"/>
  <c r="CY2362" i="64"/>
  <c r="CZ2362" i="64"/>
  <c r="DA2362" i="64"/>
  <c r="DB2362" i="64"/>
  <c r="DC2362" i="64"/>
  <c r="DD2362" i="64"/>
  <c r="DE2362" i="64"/>
  <c r="DF2362" i="64"/>
  <c r="DG2362" i="64"/>
  <c r="DH2362" i="64"/>
  <c r="DI2362" i="64"/>
  <c r="DJ2362" i="64"/>
  <c r="DK2362" i="64"/>
  <c r="CO2326" i="64"/>
  <c r="CP2326" i="64"/>
  <c r="CQ2326" i="64"/>
  <c r="CR2326" i="64"/>
  <c r="CS2326" i="64"/>
  <c r="CT2326" i="64"/>
  <c r="CU2326" i="64"/>
  <c r="CV2326" i="64"/>
  <c r="CW2326" i="64"/>
  <c r="CX2326" i="64"/>
  <c r="CY2326" i="64"/>
  <c r="CZ2326" i="64"/>
  <c r="DA2326" i="64"/>
  <c r="DB2326" i="64"/>
  <c r="DC2326" i="64"/>
  <c r="DD2326" i="64"/>
  <c r="DE2326" i="64"/>
  <c r="DF2326" i="64"/>
  <c r="DG2326" i="64"/>
  <c r="DH2326" i="64"/>
  <c r="DI2326" i="64"/>
  <c r="DJ2326" i="64"/>
  <c r="DK2326" i="64"/>
  <c r="CO2328" i="64"/>
  <c r="CP2328" i="64"/>
  <c r="CQ2328" i="64"/>
  <c r="CR2328" i="64"/>
  <c r="CS2328" i="64"/>
  <c r="CT2328" i="64"/>
  <c r="CU2328" i="64"/>
  <c r="CV2328" i="64"/>
  <c r="CW2328" i="64"/>
  <c r="CX2328" i="64"/>
  <c r="CY2328" i="64"/>
  <c r="CZ2328" i="64"/>
  <c r="DA2328" i="64"/>
  <c r="DB2328" i="64"/>
  <c r="DC2328" i="64"/>
  <c r="DD2328" i="64"/>
  <c r="DE2328" i="64"/>
  <c r="DF2328" i="64"/>
  <c r="DG2328" i="64"/>
  <c r="DH2328" i="64"/>
  <c r="DI2328" i="64"/>
  <c r="DJ2328" i="64"/>
  <c r="DK23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31" i="64"/>
  <c r="CP1631" i="64"/>
  <c r="CQ1631" i="64"/>
  <c r="CR1631" i="64"/>
  <c r="CS1631" i="64"/>
  <c r="CT1631" i="64"/>
  <c r="CU1631" i="64"/>
  <c r="CV1631" i="64"/>
  <c r="CW1631" i="64"/>
  <c r="CX1631" i="64"/>
  <c r="CY1631" i="64"/>
  <c r="CZ1631" i="64"/>
  <c r="DA1631" i="64"/>
  <c r="DB1631" i="64"/>
  <c r="DC1631" i="64"/>
  <c r="DD1631" i="64"/>
  <c r="DE1631" i="64"/>
  <c r="DF1631" i="64"/>
  <c r="DG1631" i="64"/>
  <c r="DH1631" i="64"/>
  <c r="DI1631" i="64"/>
  <c r="DJ1631" i="64"/>
  <c r="DK1631" i="64"/>
  <c r="CO1664" i="64"/>
  <c r="CP1664" i="64"/>
  <c r="CQ1664" i="64"/>
  <c r="CR1664" i="64"/>
  <c r="CS1664" i="64"/>
  <c r="CT1664" i="64"/>
  <c r="CU1664" i="64"/>
  <c r="CV1664" i="64"/>
  <c r="CW1664" i="64"/>
  <c r="CX1664" i="64"/>
  <c r="CY1664" i="64"/>
  <c r="CZ1664" i="64"/>
  <c r="DA1664" i="64"/>
  <c r="DB1664" i="64"/>
  <c r="DC1664" i="64"/>
  <c r="DD1664" i="64"/>
  <c r="DE1664" i="64"/>
  <c r="DF1664" i="64"/>
  <c r="DG1664" i="64"/>
  <c r="DH1664" i="64"/>
  <c r="DI1664" i="64"/>
  <c r="DJ1664" i="64"/>
  <c r="DK1664" i="64"/>
  <c r="CO1666" i="64"/>
  <c r="CP1666" i="64"/>
  <c r="CQ1666" i="64"/>
  <c r="CR1666" i="64"/>
  <c r="CS1666" i="64"/>
  <c r="CT1666" i="64"/>
  <c r="CU1666" i="64"/>
  <c r="CV1666" i="64"/>
  <c r="CW1666" i="64"/>
  <c r="CX1666" i="64"/>
  <c r="CY1666" i="64"/>
  <c r="CZ1666" i="64"/>
  <c r="DA1666" i="64"/>
  <c r="DB1666" i="64"/>
  <c r="DC1666" i="64"/>
  <c r="DD1666" i="64"/>
  <c r="DE1666" i="64"/>
  <c r="DF1666" i="64"/>
  <c r="DG1666" i="64"/>
  <c r="DH1666" i="64"/>
  <c r="DI1666" i="64"/>
  <c r="DJ1666" i="64"/>
  <c r="DK1666" i="64"/>
  <c r="CO1699" i="64"/>
  <c r="CP1699" i="64"/>
  <c r="CQ1699" i="64"/>
  <c r="CR1699" i="64"/>
  <c r="CS1699" i="64"/>
  <c r="CT1699" i="64"/>
  <c r="CU1699" i="64"/>
  <c r="CV1699" i="64"/>
  <c r="CW1699" i="64"/>
  <c r="CX1699" i="64"/>
  <c r="CY1699" i="64"/>
  <c r="CZ1699" i="64"/>
  <c r="DA1699" i="64"/>
  <c r="DB1699" i="64"/>
  <c r="DC1699" i="64"/>
  <c r="DD1699" i="64"/>
  <c r="DE1699" i="64"/>
  <c r="DF1699" i="64"/>
  <c r="DG1699" i="64"/>
  <c r="DH1699" i="64"/>
  <c r="DI1699" i="64"/>
  <c r="DJ1699" i="64"/>
  <c r="DK1699" i="64"/>
  <c r="CO1701" i="64"/>
  <c r="CP1701" i="64"/>
  <c r="CQ1701" i="64"/>
  <c r="CR1701" i="64"/>
  <c r="CS1701" i="64"/>
  <c r="CT1701" i="64"/>
  <c r="CU1701" i="64"/>
  <c r="CV1701" i="64"/>
  <c r="CW1701" i="64"/>
  <c r="CX1701" i="64"/>
  <c r="CY1701" i="64"/>
  <c r="CZ1701" i="64"/>
  <c r="DA1701" i="64"/>
  <c r="DB1701" i="64"/>
  <c r="DC1701" i="64"/>
  <c r="DD1701" i="64"/>
  <c r="DE1701" i="64"/>
  <c r="DF1701" i="64"/>
  <c r="DG1701" i="64"/>
  <c r="DH1701" i="64"/>
  <c r="DI1701" i="64"/>
  <c r="DJ1701" i="64"/>
  <c r="DK1701" i="64"/>
  <c r="CO1735" i="64"/>
  <c r="CP1735" i="64"/>
  <c r="CQ1735" i="64"/>
  <c r="CR1735" i="64"/>
  <c r="CS1735" i="64"/>
  <c r="CT1735" i="64"/>
  <c r="CU1735" i="64"/>
  <c r="CV1735" i="64"/>
  <c r="CW1735" i="64"/>
  <c r="CX1735" i="64"/>
  <c r="CY1735" i="64"/>
  <c r="CZ1735" i="64"/>
  <c r="DA1735" i="64"/>
  <c r="DB1735" i="64"/>
  <c r="DC1735" i="64"/>
  <c r="DD1735" i="64"/>
  <c r="DE1735" i="64"/>
  <c r="DF1735" i="64"/>
  <c r="DG1735" i="64"/>
  <c r="DH1735" i="64"/>
  <c r="DI1735" i="64"/>
  <c r="DJ1735" i="64"/>
  <c r="DK1735" i="64"/>
  <c r="CO1737" i="64"/>
  <c r="CP1737" i="64"/>
  <c r="CQ1737" i="64"/>
  <c r="CR1737" i="64"/>
  <c r="CS1737" i="64"/>
  <c r="CT1737" i="64"/>
  <c r="CU1737" i="64"/>
  <c r="CV1737" i="64"/>
  <c r="CW1737" i="64"/>
  <c r="CX1737" i="64"/>
  <c r="CY1737" i="64"/>
  <c r="CZ1737" i="64"/>
  <c r="DA1737" i="64"/>
  <c r="DB1737" i="64"/>
  <c r="DC1737" i="64"/>
  <c r="DD1737" i="64"/>
  <c r="DE1737" i="64"/>
  <c r="DF1737" i="64"/>
  <c r="DG1737" i="64"/>
  <c r="DH1737" i="64"/>
  <c r="DI1737" i="64"/>
  <c r="DJ1737" i="64"/>
  <c r="DK1737" i="64"/>
  <c r="CO2192" i="64"/>
  <c r="CP2192" i="64"/>
  <c r="CQ2192" i="64"/>
  <c r="CR2192" i="64"/>
  <c r="CS2192" i="64"/>
  <c r="CT2192" i="64"/>
  <c r="CU2192" i="64"/>
  <c r="CV2192" i="64"/>
  <c r="CW2192" i="64"/>
  <c r="CX2192" i="64"/>
  <c r="CY2192" i="64"/>
  <c r="CZ2192" i="64"/>
  <c r="DA2192" i="64"/>
  <c r="DB2192" i="64"/>
  <c r="DC2192" i="64"/>
  <c r="DD2192" i="64"/>
  <c r="DE2192" i="64"/>
  <c r="DF2192" i="64"/>
  <c r="DG2192" i="64"/>
  <c r="DH2192" i="64"/>
  <c r="DI2192" i="64"/>
  <c r="DJ2192" i="64"/>
  <c r="DK2192" i="64"/>
  <c r="CO2194" i="64"/>
  <c r="CP2194" i="64"/>
  <c r="CQ2194" i="64"/>
  <c r="CR2194" i="64"/>
  <c r="CS2194" i="64"/>
  <c r="CT2194" i="64"/>
  <c r="CU2194" i="64"/>
  <c r="CV2194" i="64"/>
  <c r="CW2194" i="64"/>
  <c r="CX2194" i="64"/>
  <c r="CY2194" i="64"/>
  <c r="CZ2194" i="64"/>
  <c r="DA2194" i="64"/>
  <c r="DB2194" i="64"/>
  <c r="DC2194" i="64"/>
  <c r="DD2194" i="64"/>
  <c r="DE2194" i="64"/>
  <c r="DF2194" i="64"/>
  <c r="DG2194" i="64"/>
  <c r="DH2194" i="64"/>
  <c r="DI2194" i="64"/>
  <c r="DJ2194" i="64"/>
  <c r="DK2194" i="64"/>
  <c r="CO2224" i="64"/>
  <c r="CP2224" i="64"/>
  <c r="CQ2224" i="64"/>
  <c r="CR2224" i="64"/>
  <c r="CS2224" i="64"/>
  <c r="CT2224" i="64"/>
  <c r="CU2224" i="64"/>
  <c r="CV2224" i="64"/>
  <c r="CW2224" i="64"/>
  <c r="CX2224" i="64"/>
  <c r="CY2224" i="64"/>
  <c r="CZ2224" i="64"/>
  <c r="DA2224" i="64"/>
  <c r="DB2224" i="64"/>
  <c r="DC2224" i="64"/>
  <c r="DD2224" i="64"/>
  <c r="DE2224" i="64"/>
  <c r="DF2224" i="64"/>
  <c r="DG2224" i="64"/>
  <c r="DH2224" i="64"/>
  <c r="DI2224" i="64"/>
  <c r="DJ2224" i="64"/>
  <c r="DK2224" i="64"/>
  <c r="CO2226" i="64"/>
  <c r="CP2226" i="64"/>
  <c r="CQ2226" i="64"/>
  <c r="CR2226" i="64"/>
  <c r="CS2226" i="64"/>
  <c r="CT2226" i="64"/>
  <c r="CU2226" i="64"/>
  <c r="CV2226" i="64"/>
  <c r="CW2226" i="64"/>
  <c r="CX2226" i="64"/>
  <c r="CY2226" i="64"/>
  <c r="CZ2226" i="64"/>
  <c r="DA2226" i="64"/>
  <c r="DB2226" i="64"/>
  <c r="DC2226" i="64"/>
  <c r="DD2226" i="64"/>
  <c r="DE2226" i="64"/>
  <c r="DF2226" i="64"/>
  <c r="DG2226" i="64"/>
  <c r="DH2226" i="64"/>
  <c r="DI2226" i="64"/>
  <c r="DJ2226" i="64"/>
  <c r="DK2226" i="64"/>
  <c r="CO2282" i="64"/>
  <c r="CO2292" i="64"/>
  <c r="CP2292" i="64"/>
  <c r="CQ2292" i="64"/>
  <c r="CR2292" i="64"/>
  <c r="CS2292" i="64"/>
  <c r="CT2292" i="64"/>
  <c r="CU2292" i="64"/>
  <c r="CV2292" i="64"/>
  <c r="CW2292" i="64"/>
  <c r="CX2292" i="64"/>
  <c r="CY2292" i="64"/>
  <c r="CZ2292" i="64"/>
  <c r="DA2292" i="64"/>
  <c r="DB2292" i="64"/>
  <c r="DC2292" i="64"/>
  <c r="DD2292" i="64"/>
  <c r="DE2292" i="64"/>
  <c r="DF2292" i="64"/>
  <c r="DG2292" i="64"/>
  <c r="DH2292" i="64"/>
  <c r="DI2292" i="64"/>
  <c r="DJ2292" i="64"/>
  <c r="DK2292" i="64"/>
  <c r="CO2294" i="64"/>
  <c r="CP2294" i="64"/>
  <c r="CQ2294" i="64"/>
  <c r="CR2294" i="64"/>
  <c r="CS2294" i="64"/>
  <c r="CT2294" i="64"/>
  <c r="CU2294" i="64"/>
  <c r="CV2294" i="64"/>
  <c r="CW2294" i="64"/>
  <c r="CX2294" i="64"/>
  <c r="CY2294" i="64"/>
  <c r="CZ2294" i="64"/>
  <c r="DA2294" i="64"/>
  <c r="DB2294" i="64"/>
  <c r="DC2294" i="64"/>
  <c r="DD2294" i="64"/>
  <c r="DE2294" i="64"/>
  <c r="DF2294" i="64"/>
  <c r="DG2294" i="64"/>
  <c r="DH2294" i="64"/>
  <c r="DI2294" i="64"/>
  <c r="DJ2294" i="64"/>
  <c r="DK2294" i="64"/>
  <c r="CO1768" i="64"/>
  <c r="CP1768" i="64"/>
  <c r="CQ1768" i="64"/>
  <c r="CR1768" i="64"/>
  <c r="CS1768" i="64"/>
  <c r="CT1768" i="64"/>
  <c r="CU1768" i="64"/>
  <c r="CV1768" i="64"/>
  <c r="CW1768" i="64"/>
  <c r="CX1768" i="64"/>
  <c r="CY1768" i="64"/>
  <c r="CZ1768" i="64"/>
  <c r="DA1768" i="64"/>
  <c r="DB1768" i="64"/>
  <c r="DC1768" i="64"/>
  <c r="DD1768" i="64"/>
  <c r="DE1768" i="64"/>
  <c r="DF1768" i="64"/>
  <c r="DG1768" i="64"/>
  <c r="DH1768" i="64"/>
  <c r="DI1768" i="64"/>
  <c r="DJ1768" i="64"/>
  <c r="DK1768" i="64"/>
  <c r="CO1779" i="64"/>
  <c r="CP1779" i="64"/>
  <c r="CQ1779" i="64"/>
  <c r="CR1779" i="64"/>
  <c r="CS1779" i="64"/>
  <c r="CT1779" i="64"/>
  <c r="CU1779" i="64"/>
  <c r="CV1779" i="64"/>
  <c r="CW1779" i="64"/>
  <c r="CX1779" i="64"/>
  <c r="CY1779" i="64"/>
  <c r="CZ1779" i="64"/>
  <c r="DA1779" i="64"/>
  <c r="DB1779" i="64"/>
  <c r="DC1779" i="64"/>
  <c r="DD1779" i="64"/>
  <c r="DE1779" i="64"/>
  <c r="DF1779" i="64"/>
  <c r="DG1779" i="64"/>
  <c r="DH1779" i="64"/>
  <c r="DI1779" i="64"/>
  <c r="DJ1779" i="64"/>
  <c r="DK1779" i="64"/>
  <c r="CO1781" i="64"/>
  <c r="CP1781" i="64"/>
  <c r="CQ1781" i="64"/>
  <c r="CR1781" i="64"/>
  <c r="CS1781" i="64"/>
  <c r="CT1781" i="64"/>
  <c r="CU1781" i="64"/>
  <c r="CV1781" i="64"/>
  <c r="CW1781" i="64"/>
  <c r="CX1781" i="64"/>
  <c r="CY1781" i="64"/>
  <c r="CZ1781" i="64"/>
  <c r="DA1781" i="64"/>
  <c r="DB1781" i="64"/>
  <c r="DC1781" i="64"/>
  <c r="DD1781" i="64"/>
  <c r="DE1781" i="64"/>
  <c r="DF1781" i="64"/>
  <c r="DG1781" i="64"/>
  <c r="DH1781" i="64"/>
  <c r="DI1781" i="64"/>
  <c r="DJ1781" i="64"/>
  <c r="DK1781" i="64"/>
  <c r="CO1823" i="64"/>
  <c r="CP1823" i="64"/>
  <c r="CQ1823" i="64"/>
  <c r="CR1823" i="64"/>
  <c r="CS1823" i="64"/>
  <c r="CT1823" i="64"/>
  <c r="CU1823" i="64"/>
  <c r="CV1823" i="64"/>
  <c r="CW1823" i="64"/>
  <c r="CX1823" i="64"/>
  <c r="CY1823" i="64"/>
  <c r="CZ1823" i="64"/>
  <c r="DA1823" i="64"/>
  <c r="DB1823" i="64"/>
  <c r="DC1823" i="64"/>
  <c r="DD1823" i="64"/>
  <c r="DE1823" i="64"/>
  <c r="DF1823" i="64"/>
  <c r="DG1823" i="64"/>
  <c r="DH1823" i="64"/>
  <c r="DI1823" i="64"/>
  <c r="DJ1823" i="64"/>
  <c r="DK1823" i="64"/>
  <c r="CO1825" i="64"/>
  <c r="CP1825" i="64"/>
  <c r="CQ1825" i="64"/>
  <c r="CR1825" i="64"/>
  <c r="CS1825" i="64"/>
  <c r="CT1825" i="64"/>
  <c r="CU1825" i="64"/>
  <c r="CV1825" i="64"/>
  <c r="CW1825" i="64"/>
  <c r="CX1825" i="64"/>
  <c r="CY1825" i="64"/>
  <c r="CZ1825" i="64"/>
  <c r="DA1825" i="64"/>
  <c r="DB1825" i="64"/>
  <c r="DC1825" i="64"/>
  <c r="DD1825" i="64"/>
  <c r="DE1825" i="64"/>
  <c r="DF1825" i="64"/>
  <c r="DG1825" i="64"/>
  <c r="DH1825" i="64"/>
  <c r="DI1825" i="64"/>
  <c r="DJ1825" i="64"/>
  <c r="DK1825" i="64"/>
  <c r="CO2857" i="64"/>
  <c r="CP2857" i="64"/>
  <c r="CQ2857" i="64"/>
  <c r="CR2857" i="64"/>
  <c r="CS2857" i="64"/>
  <c r="CT2857" i="64"/>
  <c r="CU2857" i="64"/>
  <c r="CV2857" i="64"/>
  <c r="CW2857" i="64"/>
  <c r="CX2857" i="64"/>
  <c r="CY2857" i="64"/>
  <c r="CZ2857" i="64"/>
  <c r="DA2857" i="64"/>
  <c r="DB2857" i="64"/>
  <c r="DC2857" i="64"/>
  <c r="DD2857" i="64"/>
  <c r="DE2857" i="64"/>
  <c r="DF2857" i="64"/>
  <c r="DG2857" i="64"/>
  <c r="DH2857" i="64"/>
  <c r="DI2857" i="64"/>
  <c r="DJ2857" i="64"/>
  <c r="DK2857" i="64"/>
  <c r="CO2859" i="64"/>
  <c r="CP2859" i="64"/>
  <c r="CQ2859" i="64"/>
  <c r="CR2859" i="64"/>
  <c r="CS2859" i="64"/>
  <c r="CT2859" i="64"/>
  <c r="CU2859" i="64"/>
  <c r="CV2859" i="64"/>
  <c r="CW2859" i="64"/>
  <c r="CX2859" i="64"/>
  <c r="CY2859" i="64"/>
  <c r="CZ2859" i="64"/>
  <c r="DA2859" i="64"/>
  <c r="DB2859" i="64"/>
  <c r="DC2859" i="64"/>
  <c r="DD2859" i="64"/>
  <c r="DE2859" i="64"/>
  <c r="DF2859" i="64"/>
  <c r="DG2859" i="64"/>
  <c r="DH2859" i="64"/>
  <c r="DI2859" i="64"/>
  <c r="DJ2859" i="64"/>
  <c r="DK2859" i="64"/>
  <c r="CO1846" i="64"/>
  <c r="CP1846" i="64"/>
  <c r="CQ1846" i="64"/>
  <c r="CR1846" i="64"/>
  <c r="CS1846" i="64"/>
  <c r="CT1846" i="64"/>
  <c r="CU1846" i="64"/>
  <c r="CV1846" i="64"/>
  <c r="CW1846" i="64"/>
  <c r="CX1846" i="64"/>
  <c r="CY1846" i="64"/>
  <c r="CZ1846" i="64"/>
  <c r="DA1846" i="64"/>
  <c r="DB1846" i="64"/>
  <c r="DC1846" i="64"/>
  <c r="DD1846" i="64"/>
  <c r="DE1846" i="64"/>
  <c r="DF1846" i="64"/>
  <c r="DG1846" i="64"/>
  <c r="DH1846" i="64"/>
  <c r="DI1846" i="64"/>
  <c r="DJ1846" i="64"/>
  <c r="DK1846" i="64"/>
  <c r="CO1878" i="64"/>
  <c r="CP1878" i="64"/>
  <c r="CQ1878" i="64"/>
  <c r="CR1878" i="64"/>
  <c r="CS1878" i="64"/>
  <c r="CT1878" i="64"/>
  <c r="CU1878" i="64"/>
  <c r="CV1878" i="64"/>
  <c r="CW1878" i="64"/>
  <c r="CX1878" i="64"/>
  <c r="CY1878" i="64"/>
  <c r="CZ1878" i="64"/>
  <c r="DA1878" i="64"/>
  <c r="DB1878" i="64"/>
  <c r="DC1878" i="64"/>
  <c r="DD1878" i="64"/>
  <c r="DE1878" i="64"/>
  <c r="DF1878" i="64"/>
  <c r="DG1878" i="64"/>
  <c r="DH1878" i="64"/>
  <c r="DI1878" i="64"/>
  <c r="DJ1878" i="64"/>
  <c r="DK1878" i="64"/>
  <c r="CO1880" i="64"/>
  <c r="CP1880" i="64"/>
  <c r="CQ1880" i="64"/>
  <c r="CR1880" i="64"/>
  <c r="CS1880" i="64"/>
  <c r="CT1880" i="64"/>
  <c r="CU1880" i="64"/>
  <c r="CV1880" i="64"/>
  <c r="CW1880" i="64"/>
  <c r="CX1880" i="64"/>
  <c r="CY1880" i="64"/>
  <c r="CZ1880" i="64"/>
  <c r="DA1880" i="64"/>
  <c r="DB1880" i="64"/>
  <c r="DC1880" i="64"/>
  <c r="DD1880" i="64"/>
  <c r="DE1880" i="64"/>
  <c r="DF1880" i="64"/>
  <c r="DG1880" i="64"/>
  <c r="DH1880" i="64"/>
  <c r="DI1880" i="64"/>
  <c r="DJ1880" i="64"/>
  <c r="DK1880" i="64"/>
  <c r="CO1881" i="64"/>
  <c r="CP1881" i="64"/>
  <c r="CQ1881" i="64"/>
  <c r="CR1881" i="64"/>
  <c r="CS1881" i="64"/>
  <c r="CT1881" i="64"/>
  <c r="CU1881" i="64"/>
  <c r="CV1881" i="64"/>
  <c r="CW1881" i="64"/>
  <c r="CX1881" i="64"/>
  <c r="CY1881" i="64"/>
  <c r="CZ1881" i="64"/>
  <c r="DA1881" i="64"/>
  <c r="DB1881" i="64"/>
  <c r="DC1881" i="64"/>
  <c r="DD1881" i="64"/>
  <c r="DE1881" i="64"/>
  <c r="DF1881" i="64"/>
  <c r="DG1881" i="64"/>
  <c r="DH1881" i="64"/>
  <c r="DI1881" i="64"/>
  <c r="DJ1881" i="64"/>
  <c r="DK1881"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5" i="64"/>
  <c r="CP1935" i="64"/>
  <c r="CQ1935" i="64"/>
  <c r="CR1935" i="64"/>
  <c r="CS1935" i="64"/>
  <c r="CT1935" i="64"/>
  <c r="CU1935" i="64"/>
  <c r="CV1935" i="64"/>
  <c r="CW1935" i="64"/>
  <c r="CX1935" i="64"/>
  <c r="CY1935" i="64"/>
  <c r="CZ1935" i="64"/>
  <c r="DA1935" i="64"/>
  <c r="DB1935" i="64"/>
  <c r="DC1935" i="64"/>
  <c r="DD1935" i="64"/>
  <c r="DE1935" i="64"/>
  <c r="DF1935" i="64"/>
  <c r="DG1935" i="64"/>
  <c r="DH1935" i="64"/>
  <c r="DI1935" i="64"/>
  <c r="DJ1935" i="64"/>
  <c r="DK1935" i="64"/>
  <c r="CO1937" i="64"/>
  <c r="CP1937" i="64"/>
  <c r="CQ1937" i="64"/>
  <c r="CR1937" i="64"/>
  <c r="CS1937" i="64"/>
  <c r="CT1937" i="64"/>
  <c r="CU1937" i="64"/>
  <c r="CV1937" i="64"/>
  <c r="CW1937" i="64"/>
  <c r="CX1937" i="64"/>
  <c r="CY1937" i="64"/>
  <c r="CZ1937" i="64"/>
  <c r="DA1937" i="64"/>
  <c r="DB1937" i="64"/>
  <c r="DC1937" i="64"/>
  <c r="DD1937" i="64"/>
  <c r="DE1937" i="64"/>
  <c r="DF1937" i="64"/>
  <c r="DG1937" i="64"/>
  <c r="DH1937" i="64"/>
  <c r="DI1937" i="64"/>
  <c r="DJ1937" i="64"/>
  <c r="DK1937"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85" i="64"/>
  <c r="CP1985" i="64"/>
  <c r="CQ1985" i="64"/>
  <c r="CR1985" i="64"/>
  <c r="CS1985" i="64"/>
  <c r="CT1985" i="64"/>
  <c r="CU1985" i="64"/>
  <c r="CV1985" i="64"/>
  <c r="CW1985" i="64"/>
  <c r="CX1985" i="64"/>
  <c r="CY1985" i="64"/>
  <c r="CZ1985" i="64"/>
  <c r="DA1985" i="64"/>
  <c r="DB1985" i="64"/>
  <c r="DC1985" i="64"/>
  <c r="DD1985" i="64"/>
  <c r="DE1985" i="64"/>
  <c r="DF1985" i="64"/>
  <c r="DG1985" i="64"/>
  <c r="DH1985" i="64"/>
  <c r="DI1985" i="64"/>
  <c r="DJ1985" i="64"/>
  <c r="DK1985" i="64"/>
  <c r="CO1986" i="64"/>
  <c r="CP1986" i="64"/>
  <c r="CQ1986" i="64"/>
  <c r="CR1986" i="64"/>
  <c r="CS1986" i="64"/>
  <c r="CT1986" i="64"/>
  <c r="CU1986" i="64"/>
  <c r="CV1986" i="64"/>
  <c r="CW1986" i="64"/>
  <c r="CX1986" i="64"/>
  <c r="CY1986" i="64"/>
  <c r="CZ1986" i="64"/>
  <c r="DA1986" i="64"/>
  <c r="DB1986" i="64"/>
  <c r="DC1986" i="64"/>
  <c r="DD1986" i="64"/>
  <c r="DE1986" i="64"/>
  <c r="DF1986" i="64"/>
  <c r="DG1986" i="64"/>
  <c r="DH1986" i="64"/>
  <c r="DI1986" i="64"/>
  <c r="DJ1986" i="64"/>
  <c r="DK1986" i="64"/>
  <c r="C193" i="64"/>
  <c r="C56" i="64"/>
  <c r="T826" i="64"/>
  <c r="U826" i="64"/>
  <c r="V826" i="64"/>
  <c r="W826" i="64"/>
  <c r="X826" i="64"/>
  <c r="Y826" i="64"/>
  <c r="Z826" i="64"/>
  <c r="AA826" i="64"/>
  <c r="AB826" i="64"/>
  <c r="AC826" i="64"/>
  <c r="AD826" i="64"/>
  <c r="AE826" i="64"/>
  <c r="AF826" i="64"/>
  <c r="AG826" i="64"/>
  <c r="AH826" i="64"/>
  <c r="AI826" i="64"/>
  <c r="AJ826" i="64"/>
  <c r="AK826" i="64"/>
  <c r="AL826" i="64"/>
  <c r="AM826" i="64"/>
  <c r="AN826" i="64"/>
  <c r="AO826" i="64"/>
  <c r="AP826" i="64"/>
  <c r="AQ826" i="64"/>
  <c r="AR826" i="64"/>
  <c r="AS826" i="64"/>
  <c r="AT826" i="64"/>
  <c r="AU826" i="64"/>
  <c r="AV826" i="64"/>
  <c r="AW826" i="64"/>
  <c r="AX826" i="64"/>
  <c r="AY826" i="64"/>
  <c r="AZ826" i="64"/>
  <c r="BA826" i="64"/>
  <c r="BB826" i="64"/>
  <c r="BC826" i="64"/>
  <c r="BD826" i="64"/>
  <c r="BE826" i="64"/>
  <c r="BF826" i="64"/>
  <c r="BG826" i="64"/>
  <c r="BH826" i="64"/>
  <c r="BI826" i="64"/>
  <c r="BJ826" i="64"/>
  <c r="BK826" i="64"/>
  <c r="BL826" i="64"/>
  <c r="BM826" i="64"/>
  <c r="BN826" i="64"/>
  <c r="BO826" i="64"/>
  <c r="BP826" i="64"/>
  <c r="BQ826" i="64"/>
  <c r="BR826" i="64"/>
  <c r="BS826" i="64"/>
  <c r="BT826" i="64"/>
  <c r="BU826" i="64"/>
  <c r="BV826" i="64"/>
  <c r="BW826" i="64"/>
  <c r="BX826" i="64"/>
  <c r="BY826" i="64"/>
  <c r="BZ826" i="64"/>
  <c r="CA826" i="64"/>
  <c r="CB826" i="64"/>
  <c r="CC826" i="64"/>
  <c r="CD826" i="64"/>
  <c r="CE826" i="64"/>
  <c r="CF826" i="64"/>
  <c r="CG826" i="64"/>
  <c r="CH826" i="64"/>
  <c r="CI826" i="64"/>
  <c r="CJ826" i="64"/>
  <c r="CK826" i="64"/>
  <c r="CL826" i="64"/>
  <c r="S826" i="64"/>
  <c r="T2292" i="64"/>
  <c r="U2292" i="64"/>
  <c r="V2292" i="64"/>
  <c r="W2292" i="64"/>
  <c r="X2292" i="64"/>
  <c r="Y2292" i="64"/>
  <c r="Z2292" i="64"/>
  <c r="AA2292" i="64"/>
  <c r="AB2292" i="64"/>
  <c r="AC2292" i="64"/>
  <c r="AD2292" i="64"/>
  <c r="AE2292" i="64"/>
  <c r="AF2292" i="64"/>
  <c r="AG2292" i="64"/>
  <c r="AH2292" i="64"/>
  <c r="AI2292" i="64"/>
  <c r="AJ2292" i="64"/>
  <c r="AK2292" i="64"/>
  <c r="AL2292" i="64"/>
  <c r="AM2292" i="64"/>
  <c r="AN2292" i="64"/>
  <c r="AO2292" i="64"/>
  <c r="AP2292" i="64"/>
  <c r="AQ2292" i="64"/>
  <c r="AR2292" i="64"/>
  <c r="AS2292" i="64"/>
  <c r="AT2292" i="64"/>
  <c r="AU2292" i="64"/>
  <c r="AV2292" i="64"/>
  <c r="AW2292" i="64"/>
  <c r="AX2292" i="64"/>
  <c r="AY2292" i="64"/>
  <c r="AZ2292" i="64"/>
  <c r="BA2292" i="64"/>
  <c r="BB2292" i="64"/>
  <c r="BC2292" i="64"/>
  <c r="BD2292" i="64"/>
  <c r="BE2292" i="64"/>
  <c r="BF2292" i="64"/>
  <c r="BG2292" i="64"/>
  <c r="BH2292" i="64"/>
  <c r="BI2292" i="64"/>
  <c r="BJ2292" i="64"/>
  <c r="BK2292" i="64"/>
  <c r="BL2292" i="64"/>
  <c r="BM2292" i="64"/>
  <c r="BN2292" i="64"/>
  <c r="BO2292" i="64"/>
  <c r="BP2292" i="64"/>
  <c r="BQ2292" i="64"/>
  <c r="BR2292" i="64"/>
  <c r="BS2292" i="64"/>
  <c r="BT2292" i="64"/>
  <c r="BU2292" i="64"/>
  <c r="BV2292" i="64"/>
  <c r="BW2292" i="64"/>
  <c r="BX2292" i="64"/>
  <c r="BY2292" i="64"/>
  <c r="BZ2292" i="64"/>
  <c r="CA2292" i="64"/>
  <c r="CB2292" i="64"/>
  <c r="CC2292" i="64"/>
  <c r="CD2292" i="64"/>
  <c r="CE2292" i="64"/>
  <c r="CF2292" i="64"/>
  <c r="CG2292" i="64"/>
  <c r="CH2292" i="64"/>
  <c r="CI2292" i="64"/>
  <c r="CJ2292" i="64"/>
  <c r="CK2292" i="64"/>
  <c r="CL2292" i="64"/>
  <c r="T2294" i="64"/>
  <c r="U2294" i="64"/>
  <c r="V2294" i="64"/>
  <c r="W2294" i="64"/>
  <c r="X2294" i="64"/>
  <c r="Y2294" i="64"/>
  <c r="Z2294" i="64"/>
  <c r="AA2294" i="64"/>
  <c r="AB2294" i="64"/>
  <c r="AC2294" i="64"/>
  <c r="AD2294" i="64"/>
  <c r="AE2294" i="64"/>
  <c r="AF2294" i="64"/>
  <c r="AG2294" i="64"/>
  <c r="AH2294" i="64"/>
  <c r="AI2294" i="64"/>
  <c r="AJ2294" i="64"/>
  <c r="AK2294" i="64"/>
  <c r="AL2294" i="64"/>
  <c r="AM2294" i="64"/>
  <c r="AN2294" i="64"/>
  <c r="AO2294" i="64"/>
  <c r="AP2294" i="64"/>
  <c r="AQ2294" i="64"/>
  <c r="AR2294" i="64"/>
  <c r="AS2294" i="64"/>
  <c r="AT2294" i="64"/>
  <c r="AU2294" i="64"/>
  <c r="AV2294" i="64"/>
  <c r="AW2294" i="64"/>
  <c r="AX2294" i="64"/>
  <c r="AY2294" i="64"/>
  <c r="AZ2294" i="64"/>
  <c r="BA2294" i="64"/>
  <c r="BB2294" i="64"/>
  <c r="BC2294" i="64"/>
  <c r="BD2294" i="64"/>
  <c r="BE2294" i="64"/>
  <c r="BF2294" i="64"/>
  <c r="BG2294" i="64"/>
  <c r="BH2294" i="64"/>
  <c r="BI2294" i="64"/>
  <c r="BJ2294" i="64"/>
  <c r="BK2294" i="64"/>
  <c r="BL2294" i="64"/>
  <c r="BM2294" i="64"/>
  <c r="BN2294" i="64"/>
  <c r="BO2294" i="64"/>
  <c r="BP2294" i="64"/>
  <c r="BQ2294" i="64"/>
  <c r="BR2294" i="64"/>
  <c r="BS2294" i="64"/>
  <c r="BT2294" i="64"/>
  <c r="BU2294" i="64"/>
  <c r="BV2294" i="64"/>
  <c r="BW2294" i="64"/>
  <c r="BX2294" i="64"/>
  <c r="BY2294" i="64"/>
  <c r="BZ2294" i="64"/>
  <c r="CA2294" i="64"/>
  <c r="CB2294" i="64"/>
  <c r="CC2294" i="64"/>
  <c r="CD2294" i="64"/>
  <c r="CE2294" i="64"/>
  <c r="CF2294" i="64"/>
  <c r="CG2294" i="64"/>
  <c r="CH2294" i="64"/>
  <c r="CI2294" i="64"/>
  <c r="CJ2294" i="64"/>
  <c r="CK2294" i="64"/>
  <c r="CL2294" i="64"/>
  <c r="E44" i="64"/>
  <c r="E45" i="64"/>
  <c r="E46" i="64"/>
  <c r="E47" i="64"/>
  <c r="E48" i="64"/>
  <c r="G93" i="64"/>
  <c r="CL2811" i="64"/>
  <c r="CK2811" i="64"/>
  <c r="CJ2811" i="64"/>
  <c r="CI2811" i="64"/>
  <c r="CH2811" i="64"/>
  <c r="CG2811" i="64"/>
  <c r="CF2811" i="64"/>
  <c r="CE2811" i="64"/>
  <c r="CD2811" i="64"/>
  <c r="CC2811" i="64"/>
  <c r="CB2811" i="64"/>
  <c r="CA2811" i="64"/>
  <c r="BZ2811" i="64"/>
  <c r="BY2811" i="64"/>
  <c r="BX2811" i="64"/>
  <c r="BW2811" i="64"/>
  <c r="BV2811" i="64"/>
  <c r="BU2811" i="64"/>
  <c r="BT2811" i="64"/>
  <c r="BS2811" i="64"/>
  <c r="BR2811" i="64"/>
  <c r="BQ2811" i="64"/>
  <c r="BP2811" i="64"/>
  <c r="BO2811" i="64"/>
  <c r="BN2811" i="64"/>
  <c r="BM2811" i="64"/>
  <c r="BL2811" i="64"/>
  <c r="BK2811" i="64"/>
  <c r="BJ2811" i="64"/>
  <c r="BI2811" i="64"/>
  <c r="BH2811" i="64"/>
  <c r="BG2811" i="64"/>
  <c r="BF2811" i="64"/>
  <c r="BE2811" i="64"/>
  <c r="BD2811" i="64"/>
  <c r="BC2811" i="64"/>
  <c r="BB2811" i="64"/>
  <c r="BA2811" i="64"/>
  <c r="AZ2811" i="64"/>
  <c r="AY2811" i="64"/>
  <c r="AX2811" i="64"/>
  <c r="AW2811" i="64"/>
  <c r="AV2811" i="64"/>
  <c r="AU2811" i="64"/>
  <c r="AT2811" i="64"/>
  <c r="AS2811" i="64"/>
  <c r="AR2811" i="64"/>
  <c r="AQ2811" i="64"/>
  <c r="AP2811" i="64"/>
  <c r="AO2811" i="64"/>
  <c r="AN2811" i="64"/>
  <c r="AM2811" i="64"/>
  <c r="AL2811" i="64"/>
  <c r="AK2811" i="64"/>
  <c r="AJ2811" i="64"/>
  <c r="AI2811" i="64"/>
  <c r="AH2811" i="64"/>
  <c r="AG2811" i="64"/>
  <c r="AF2811" i="64"/>
  <c r="AE2811" i="64"/>
  <c r="AD2811" i="64"/>
  <c r="AC2811" i="64"/>
  <c r="AB2811" i="64"/>
  <c r="AA2811" i="64"/>
  <c r="Z2811" i="64"/>
  <c r="Y2811" i="64"/>
  <c r="X2811" i="64"/>
  <c r="W2811" i="64"/>
  <c r="V2811" i="64"/>
  <c r="U2811" i="64"/>
  <c r="T2811" i="64"/>
  <c r="S2811" i="64"/>
  <c r="CL2810" i="64"/>
  <c r="CK2810" i="64"/>
  <c r="CJ2810" i="64"/>
  <c r="CI2810" i="64"/>
  <c r="CH2810" i="64"/>
  <c r="CG2810" i="64"/>
  <c r="CF2810" i="64"/>
  <c r="CE2810" i="64"/>
  <c r="CD2810" i="64"/>
  <c r="CC2810" i="64"/>
  <c r="CB2810" i="64"/>
  <c r="CA2810" i="64"/>
  <c r="BZ2810" i="64"/>
  <c r="BY2810" i="64"/>
  <c r="BX2810" i="64"/>
  <c r="BW2810" i="64"/>
  <c r="BV2810" i="64"/>
  <c r="BU2810" i="64"/>
  <c r="BT2810" i="64"/>
  <c r="BS2810" i="64"/>
  <c r="BR2810" i="64"/>
  <c r="BQ2810" i="64"/>
  <c r="BP2810" i="64"/>
  <c r="BO2810" i="64"/>
  <c r="BN2810" i="64"/>
  <c r="BM2810" i="64"/>
  <c r="BL2810" i="64"/>
  <c r="BK2810" i="64"/>
  <c r="BJ2810" i="64"/>
  <c r="BI2810" i="64"/>
  <c r="BH2810" i="64"/>
  <c r="BG2810" i="64"/>
  <c r="BF2810" i="64"/>
  <c r="BE2810" i="64"/>
  <c r="BD2810" i="64"/>
  <c r="BC2810" i="64"/>
  <c r="BB2810" i="64"/>
  <c r="BA2810" i="64"/>
  <c r="AZ2810" i="64"/>
  <c r="AY2810" i="64"/>
  <c r="AX2810" i="64"/>
  <c r="AW2810" i="64"/>
  <c r="AV2810" i="64"/>
  <c r="AU2810" i="64"/>
  <c r="AT2810" i="64"/>
  <c r="AS2810" i="64"/>
  <c r="AR2810" i="64"/>
  <c r="AQ2810" i="64"/>
  <c r="AP2810" i="64"/>
  <c r="AO2810" i="64"/>
  <c r="AN2810" i="64"/>
  <c r="AM2810" i="64"/>
  <c r="AL2810" i="64"/>
  <c r="AK2810" i="64"/>
  <c r="AJ2810" i="64"/>
  <c r="AI2810" i="64"/>
  <c r="AH2810" i="64"/>
  <c r="AG2810" i="64"/>
  <c r="AF2810" i="64"/>
  <c r="AE2810" i="64"/>
  <c r="AD2810" i="64"/>
  <c r="AC2810" i="64"/>
  <c r="AB2810" i="64"/>
  <c r="AA2810" i="64"/>
  <c r="Z2810" i="64"/>
  <c r="Y2810" i="64"/>
  <c r="X2810" i="64"/>
  <c r="W2810" i="64"/>
  <c r="V2810" i="64"/>
  <c r="U2810" i="64"/>
  <c r="T2810" i="64"/>
  <c r="S2810" i="64"/>
  <c r="T2784" i="64"/>
  <c r="U2784" i="64"/>
  <c r="V2784" i="64"/>
  <c r="W2784" i="64"/>
  <c r="X2784" i="64"/>
  <c r="Y2784" i="64"/>
  <c r="Z2784" i="64"/>
  <c r="AA2784" i="64"/>
  <c r="AB2784" i="64"/>
  <c r="AC2784" i="64"/>
  <c r="AD2784" i="64"/>
  <c r="AE2784" i="64"/>
  <c r="AF2784" i="64"/>
  <c r="AG2784" i="64"/>
  <c r="AH2784" i="64"/>
  <c r="AI2784" i="64"/>
  <c r="AJ2784" i="64"/>
  <c r="AK2784" i="64"/>
  <c r="AL2784" i="64"/>
  <c r="AM2784" i="64"/>
  <c r="AN2784" i="64"/>
  <c r="AO2784" i="64"/>
  <c r="AP2784" i="64"/>
  <c r="AQ2784" i="64"/>
  <c r="AR2784" i="64"/>
  <c r="AS2784" i="64"/>
  <c r="AT2784" i="64"/>
  <c r="AU2784" i="64"/>
  <c r="AV2784" i="64"/>
  <c r="AW2784" i="64"/>
  <c r="AX2784" i="64"/>
  <c r="AY2784" i="64"/>
  <c r="AZ2784" i="64"/>
  <c r="BA2784" i="64"/>
  <c r="BB2784" i="64"/>
  <c r="BC2784" i="64"/>
  <c r="BD2784" i="64"/>
  <c r="BE2784" i="64"/>
  <c r="BF2784" i="64"/>
  <c r="BG2784" i="64"/>
  <c r="BH2784" i="64"/>
  <c r="BI2784" i="64"/>
  <c r="BJ2784" i="64"/>
  <c r="BK2784" i="64"/>
  <c r="BL2784" i="64"/>
  <c r="BM2784" i="64"/>
  <c r="BN2784" i="64"/>
  <c r="BO2784" i="64"/>
  <c r="BP2784" i="64"/>
  <c r="BQ2784" i="64"/>
  <c r="BR2784" i="64"/>
  <c r="BS2784" i="64"/>
  <c r="BT2784" i="64"/>
  <c r="BU2784" i="64"/>
  <c r="BV2784" i="64"/>
  <c r="BW2784" i="64"/>
  <c r="BX2784" i="64"/>
  <c r="BY2784" i="64"/>
  <c r="BZ2784" i="64"/>
  <c r="CA2784" i="64"/>
  <c r="CB2784" i="64"/>
  <c r="CC2784" i="64"/>
  <c r="CD2784" i="64"/>
  <c r="CE2784" i="64"/>
  <c r="CF2784" i="64"/>
  <c r="CG2784" i="64"/>
  <c r="CH2784" i="64"/>
  <c r="CI2784" i="64"/>
  <c r="CJ2784" i="64"/>
  <c r="CK2784" i="64"/>
  <c r="CL2784" i="64"/>
  <c r="T2785" i="64"/>
  <c r="U2785" i="64"/>
  <c r="V2785" i="64"/>
  <c r="W2785" i="64"/>
  <c r="X2785" i="64"/>
  <c r="Y2785" i="64"/>
  <c r="Z2785" i="64"/>
  <c r="AA2785" i="64"/>
  <c r="AB2785" i="64"/>
  <c r="AC2785" i="64"/>
  <c r="AD2785" i="64"/>
  <c r="AE2785" i="64"/>
  <c r="AF2785" i="64"/>
  <c r="AG2785" i="64"/>
  <c r="AH2785" i="64"/>
  <c r="AI2785" i="64"/>
  <c r="AJ2785" i="64"/>
  <c r="AK2785" i="64"/>
  <c r="AL2785" i="64"/>
  <c r="AM2785" i="64"/>
  <c r="AN2785" i="64"/>
  <c r="AO2785" i="64"/>
  <c r="AP2785" i="64"/>
  <c r="AQ2785" i="64"/>
  <c r="AR2785" i="64"/>
  <c r="AS2785" i="64"/>
  <c r="AT2785" i="64"/>
  <c r="AU2785" i="64"/>
  <c r="AV2785" i="64"/>
  <c r="AW2785" i="64"/>
  <c r="AX2785" i="64"/>
  <c r="AY2785" i="64"/>
  <c r="AZ2785" i="64"/>
  <c r="BA2785" i="64"/>
  <c r="BB2785" i="64"/>
  <c r="BC2785" i="64"/>
  <c r="BD2785" i="64"/>
  <c r="BE2785" i="64"/>
  <c r="BF2785" i="64"/>
  <c r="BG2785" i="64"/>
  <c r="BH2785" i="64"/>
  <c r="BI2785" i="64"/>
  <c r="BJ2785" i="64"/>
  <c r="BK2785" i="64"/>
  <c r="BL2785" i="64"/>
  <c r="BM2785" i="64"/>
  <c r="BN2785" i="64"/>
  <c r="BO2785" i="64"/>
  <c r="BP2785" i="64"/>
  <c r="BQ2785" i="64"/>
  <c r="BR2785" i="64"/>
  <c r="BS2785" i="64"/>
  <c r="BT2785" i="64"/>
  <c r="BU2785" i="64"/>
  <c r="BV2785" i="64"/>
  <c r="BW2785" i="64"/>
  <c r="BX2785" i="64"/>
  <c r="BY2785" i="64"/>
  <c r="BZ2785" i="64"/>
  <c r="CA2785" i="64"/>
  <c r="CB2785" i="64"/>
  <c r="CC2785" i="64"/>
  <c r="CD2785" i="64"/>
  <c r="CE2785" i="64"/>
  <c r="CF2785" i="64"/>
  <c r="CG2785" i="64"/>
  <c r="CH2785" i="64"/>
  <c r="CI2785" i="64"/>
  <c r="CJ2785" i="64"/>
  <c r="CK2785" i="64"/>
  <c r="CL2785" i="64"/>
  <c r="S2785" i="64"/>
  <c r="G2785" i="64"/>
  <c r="G2811" i="64" s="1"/>
  <c r="G2837" i="64" s="1"/>
  <c r="S2784" i="64"/>
  <c r="G2782" i="64"/>
  <c r="G2808" i="64" s="1"/>
  <c r="G2834" i="64" s="1"/>
  <c r="G2779" i="64"/>
  <c r="G2805" i="64" s="1"/>
  <c r="G2831" i="64" s="1"/>
  <c r="G2780" i="64"/>
  <c r="G2806" i="64" s="1"/>
  <c r="G2832" i="64" s="1"/>
  <c r="G2781" i="64"/>
  <c r="G2807" i="64" s="1"/>
  <c r="G2833" i="64" s="1"/>
  <c r="G2784" i="64"/>
  <c r="G2810" i="64" s="1"/>
  <c r="G2836" i="64" s="1"/>
  <c r="G2778" i="64"/>
  <c r="G2804" i="64" s="1"/>
  <c r="G2830" i="64" s="1"/>
  <c r="T2759" i="64"/>
  <c r="U2759" i="64"/>
  <c r="V2759" i="64"/>
  <c r="W2759" i="64"/>
  <c r="X2759" i="64"/>
  <c r="Y2759" i="64"/>
  <c r="Z2759" i="64"/>
  <c r="AA2759" i="64"/>
  <c r="AB2759" i="64"/>
  <c r="AC2759" i="64"/>
  <c r="AD2759" i="64"/>
  <c r="AE2759" i="64"/>
  <c r="AF2759" i="64"/>
  <c r="AG2759" i="64"/>
  <c r="AH2759" i="64"/>
  <c r="AI2759" i="64"/>
  <c r="AJ2759" i="64"/>
  <c r="AK2759" i="64"/>
  <c r="AL2759" i="64"/>
  <c r="AM2759" i="64"/>
  <c r="AN2759" i="64"/>
  <c r="AO2759" i="64"/>
  <c r="AP2759" i="64"/>
  <c r="AQ2759" i="64"/>
  <c r="AR2759" i="64"/>
  <c r="AS2759" i="64"/>
  <c r="AT2759" i="64"/>
  <c r="AU2759" i="64"/>
  <c r="AV2759" i="64"/>
  <c r="AW2759" i="64"/>
  <c r="AX2759" i="64"/>
  <c r="AY2759" i="64"/>
  <c r="AZ2759" i="64"/>
  <c r="BA2759" i="64"/>
  <c r="BB2759" i="64"/>
  <c r="BC2759" i="64"/>
  <c r="BD2759" i="64"/>
  <c r="BE2759" i="64"/>
  <c r="BF2759" i="64"/>
  <c r="BG2759" i="64"/>
  <c r="BH2759" i="64"/>
  <c r="BI2759" i="64"/>
  <c r="BJ2759" i="64"/>
  <c r="BK2759" i="64"/>
  <c r="BL2759" i="64"/>
  <c r="BM2759" i="64"/>
  <c r="BN2759" i="64"/>
  <c r="BO2759" i="64"/>
  <c r="BP2759" i="64"/>
  <c r="BQ2759" i="64"/>
  <c r="BR2759" i="64"/>
  <c r="BS2759" i="64"/>
  <c r="BT2759" i="64"/>
  <c r="BU2759" i="64"/>
  <c r="BV2759" i="64"/>
  <c r="BW2759" i="64"/>
  <c r="BX2759" i="64"/>
  <c r="BY2759" i="64"/>
  <c r="BZ2759" i="64"/>
  <c r="CA2759" i="64"/>
  <c r="CB2759" i="64"/>
  <c r="CC2759" i="64"/>
  <c r="CD2759" i="64"/>
  <c r="CE2759" i="64"/>
  <c r="CF2759" i="64"/>
  <c r="CG2759" i="64"/>
  <c r="CH2759" i="64"/>
  <c r="CI2759" i="64"/>
  <c r="CJ2759" i="64"/>
  <c r="CK2759" i="64"/>
  <c r="CL2759" i="64"/>
  <c r="S2759" i="64"/>
  <c r="T2758" i="64"/>
  <c r="U2758" i="64"/>
  <c r="V2758" i="64"/>
  <c r="W2758" i="64"/>
  <c r="X2758" i="64"/>
  <c r="Y2758" i="64"/>
  <c r="Z2758" i="64"/>
  <c r="AA2758" i="64"/>
  <c r="AB2758" i="64"/>
  <c r="AC2758" i="64"/>
  <c r="AD2758" i="64"/>
  <c r="AE2758" i="64"/>
  <c r="AF2758" i="64"/>
  <c r="AG2758" i="64"/>
  <c r="AH2758" i="64"/>
  <c r="AI2758" i="64"/>
  <c r="AJ2758" i="64"/>
  <c r="AK2758" i="64"/>
  <c r="AL2758" i="64"/>
  <c r="AM2758" i="64"/>
  <c r="AN2758" i="64"/>
  <c r="AO2758" i="64"/>
  <c r="AP2758" i="64"/>
  <c r="AQ2758" i="64"/>
  <c r="AR2758" i="64"/>
  <c r="AS2758" i="64"/>
  <c r="AT2758" i="64"/>
  <c r="AU2758" i="64"/>
  <c r="AV2758" i="64"/>
  <c r="AW2758" i="64"/>
  <c r="AX2758" i="64"/>
  <c r="AY2758" i="64"/>
  <c r="AZ2758" i="64"/>
  <c r="BA2758" i="64"/>
  <c r="BB2758" i="64"/>
  <c r="BC2758" i="64"/>
  <c r="BD2758" i="64"/>
  <c r="BE2758" i="64"/>
  <c r="BF2758" i="64"/>
  <c r="BG2758" i="64"/>
  <c r="BH2758" i="64"/>
  <c r="BI2758" i="64"/>
  <c r="BJ2758" i="64"/>
  <c r="BK2758" i="64"/>
  <c r="BL2758" i="64"/>
  <c r="BM2758" i="64"/>
  <c r="BN2758" i="64"/>
  <c r="BO2758" i="64"/>
  <c r="BP2758" i="64"/>
  <c r="BQ2758" i="64"/>
  <c r="BR2758" i="64"/>
  <c r="BS2758" i="64"/>
  <c r="BT2758" i="64"/>
  <c r="BU2758" i="64"/>
  <c r="BV2758" i="64"/>
  <c r="BW2758" i="64"/>
  <c r="BX2758" i="64"/>
  <c r="BY2758" i="64"/>
  <c r="BZ2758" i="64"/>
  <c r="CA2758" i="64"/>
  <c r="CB2758" i="64"/>
  <c r="CC2758" i="64"/>
  <c r="CD2758" i="64"/>
  <c r="CE2758" i="64"/>
  <c r="CF2758" i="64"/>
  <c r="CG2758" i="64"/>
  <c r="CH2758" i="64"/>
  <c r="CI2758" i="64"/>
  <c r="CJ2758" i="64"/>
  <c r="CK2758" i="64"/>
  <c r="CL2758" i="64"/>
  <c r="S2758" i="64"/>
  <c r="G2757" i="64"/>
  <c r="G2754" i="64"/>
  <c r="G2755" i="64"/>
  <c r="G2756" i="64"/>
  <c r="G2759" i="64"/>
  <c r="G2753" i="64"/>
  <c r="S2733" i="64"/>
  <c r="T2733" i="64"/>
  <c r="U2733" i="64"/>
  <c r="V2733" i="64"/>
  <c r="W2733" i="64"/>
  <c r="X2733" i="64"/>
  <c r="Y2733" i="64"/>
  <c r="Z2733" i="64"/>
  <c r="AA2733" i="64"/>
  <c r="AB2733" i="64"/>
  <c r="AC2733" i="64"/>
  <c r="AD2733" i="64"/>
  <c r="AE2733" i="64"/>
  <c r="AF2733" i="64"/>
  <c r="AG2733" i="64"/>
  <c r="AH2733" i="64"/>
  <c r="AI2733" i="64"/>
  <c r="AJ2733" i="64"/>
  <c r="AK2733" i="64"/>
  <c r="AL2733" i="64"/>
  <c r="AM2733" i="64"/>
  <c r="AN2733" i="64"/>
  <c r="AO2733" i="64"/>
  <c r="AP2733" i="64"/>
  <c r="AQ2733" i="64"/>
  <c r="AR2733" i="64"/>
  <c r="AS2733" i="64"/>
  <c r="AT2733" i="64"/>
  <c r="AU2733" i="64"/>
  <c r="AV2733" i="64"/>
  <c r="AW2733" i="64"/>
  <c r="AX2733" i="64"/>
  <c r="AY2733" i="64"/>
  <c r="AZ2733" i="64"/>
  <c r="BA2733" i="64"/>
  <c r="BB2733" i="64"/>
  <c r="BC2733" i="64"/>
  <c r="BD2733" i="64"/>
  <c r="BE2733" i="64"/>
  <c r="BF2733" i="64"/>
  <c r="BG2733" i="64"/>
  <c r="BH2733" i="64"/>
  <c r="BI2733" i="64"/>
  <c r="BJ2733" i="64"/>
  <c r="BK2733" i="64"/>
  <c r="BL2733" i="64"/>
  <c r="BM2733" i="64"/>
  <c r="BN2733" i="64"/>
  <c r="BO2733" i="64"/>
  <c r="BP2733" i="64"/>
  <c r="BQ2733" i="64"/>
  <c r="BR2733" i="64"/>
  <c r="BS2733" i="64"/>
  <c r="BT2733" i="64"/>
  <c r="BU2733" i="64"/>
  <c r="BV2733" i="64"/>
  <c r="BW2733" i="64"/>
  <c r="BX2733" i="64"/>
  <c r="BY2733" i="64"/>
  <c r="BZ2733" i="64"/>
  <c r="CA2733" i="64"/>
  <c r="CB2733" i="64"/>
  <c r="CC2733" i="64"/>
  <c r="CD2733" i="64"/>
  <c r="CE2733" i="64"/>
  <c r="CF2733" i="64"/>
  <c r="CG2733" i="64"/>
  <c r="CH2733" i="64"/>
  <c r="CI2733" i="64"/>
  <c r="CJ2733" i="64"/>
  <c r="CK2733" i="64"/>
  <c r="CL2733" i="64"/>
  <c r="G2734" i="64"/>
  <c r="G2731" i="64"/>
  <c r="G2729" i="64"/>
  <c r="G2730" i="64"/>
  <c r="G2733" i="64"/>
  <c r="G2727" i="64"/>
  <c r="G1982" i="64"/>
  <c r="G1980" i="64"/>
  <c r="G1981" i="64"/>
  <c r="G1984" i="64"/>
  <c r="G1985" i="64"/>
  <c r="G1986" i="64"/>
  <c r="G1979" i="64"/>
  <c r="CL1961" i="64"/>
  <c r="CK1961" i="64"/>
  <c r="CJ1961" i="64"/>
  <c r="CI1961" i="64"/>
  <c r="CH1961" i="64"/>
  <c r="CG1961" i="64"/>
  <c r="CF1961" i="64"/>
  <c r="CE1961" i="64"/>
  <c r="CD1961" i="64"/>
  <c r="CC1961" i="64"/>
  <c r="CB1961" i="64"/>
  <c r="CA1961" i="64"/>
  <c r="BZ1961" i="64"/>
  <c r="BY1961" i="64"/>
  <c r="BX1961" i="64"/>
  <c r="BW1961" i="64"/>
  <c r="BV1961" i="64"/>
  <c r="BU1961" i="64"/>
  <c r="BT1961" i="64"/>
  <c r="BS1961" i="64"/>
  <c r="BR1961" i="64"/>
  <c r="BQ1961" i="64"/>
  <c r="BP1961" i="64"/>
  <c r="BO1961" i="64"/>
  <c r="BN1961" i="64"/>
  <c r="BM1961" i="64"/>
  <c r="BL1961" i="64"/>
  <c r="BK1961" i="64"/>
  <c r="BJ1961" i="64"/>
  <c r="BI1961" i="64"/>
  <c r="BH1961" i="64"/>
  <c r="BG1961" i="64"/>
  <c r="BF1961" i="64"/>
  <c r="BE1961" i="64"/>
  <c r="BD1961" i="64"/>
  <c r="BC1961" i="64"/>
  <c r="BB1961" i="64"/>
  <c r="BA1961" i="64"/>
  <c r="AZ1961" i="64"/>
  <c r="AY1961" i="64"/>
  <c r="AX1961" i="64"/>
  <c r="AW1961" i="64"/>
  <c r="AV1961" i="64"/>
  <c r="AU1961" i="64"/>
  <c r="AT1961" i="64"/>
  <c r="AS1961" i="64"/>
  <c r="AR1961" i="64"/>
  <c r="AQ1961" i="64"/>
  <c r="AP1961" i="64"/>
  <c r="AO1961" i="64"/>
  <c r="AN1961" i="64"/>
  <c r="AM1961" i="64"/>
  <c r="AL1961" i="64"/>
  <c r="AK1961" i="64"/>
  <c r="AJ1961" i="64"/>
  <c r="AI1961" i="64"/>
  <c r="AH1961" i="64"/>
  <c r="AG1961" i="64"/>
  <c r="AF1961" i="64"/>
  <c r="AE1961" i="64"/>
  <c r="AD1961" i="64"/>
  <c r="AC1961" i="64"/>
  <c r="AB1961" i="64"/>
  <c r="AA1961" i="64"/>
  <c r="Z1961" i="64"/>
  <c r="Y1961" i="64"/>
  <c r="X1961" i="64"/>
  <c r="W1961" i="64"/>
  <c r="V1961" i="64"/>
  <c r="U1961" i="64"/>
  <c r="T1961" i="64"/>
  <c r="S1961" i="64"/>
  <c r="G1959" i="64"/>
  <c r="G1956" i="64"/>
  <c r="G1957" i="64"/>
  <c r="G1958" i="64"/>
  <c r="G1961" i="64"/>
  <c r="G1962" i="64"/>
  <c r="G1955" i="64"/>
  <c r="G1951" i="64" s="1"/>
  <c r="T1937" i="64"/>
  <c r="U1937" i="64"/>
  <c r="V1937" i="64"/>
  <c r="W1937" i="64"/>
  <c r="X1937" i="64"/>
  <c r="Y1937" i="64"/>
  <c r="Z1937" i="64"/>
  <c r="AA1937" i="64"/>
  <c r="AB1937" i="64"/>
  <c r="AC1937" i="64"/>
  <c r="AD1937" i="64"/>
  <c r="AE1937" i="64"/>
  <c r="AF1937" i="64"/>
  <c r="AG1937" i="64"/>
  <c r="AH1937" i="64"/>
  <c r="AI1937" i="64"/>
  <c r="AJ1937" i="64"/>
  <c r="AK1937" i="64"/>
  <c r="AL1937" i="64"/>
  <c r="AM1937" i="64"/>
  <c r="AN1937" i="64"/>
  <c r="AO1937" i="64"/>
  <c r="AP1937" i="64"/>
  <c r="AQ1937" i="64"/>
  <c r="AR1937" i="64"/>
  <c r="AS1937" i="64"/>
  <c r="AT1937" i="64"/>
  <c r="AU1937" i="64"/>
  <c r="AV1937" i="64"/>
  <c r="AW1937" i="64"/>
  <c r="AX1937" i="64"/>
  <c r="AY1937" i="64"/>
  <c r="AZ1937" i="64"/>
  <c r="BA1937" i="64"/>
  <c r="BB1937" i="64"/>
  <c r="BC1937" i="64"/>
  <c r="BD1937" i="64"/>
  <c r="BE1937" i="64"/>
  <c r="BF1937" i="64"/>
  <c r="BG1937" i="64"/>
  <c r="BH1937" i="64"/>
  <c r="BI1937" i="64"/>
  <c r="BJ1937" i="64"/>
  <c r="BK1937" i="64"/>
  <c r="BL1937" i="64"/>
  <c r="BM1937" i="64"/>
  <c r="BN1937" i="64"/>
  <c r="BO1937" i="64"/>
  <c r="BP1937" i="64"/>
  <c r="BQ1937" i="64"/>
  <c r="BR1937" i="64"/>
  <c r="BS1937" i="64"/>
  <c r="BT1937" i="64"/>
  <c r="BU1937" i="64"/>
  <c r="BV1937" i="64"/>
  <c r="BW1937" i="64"/>
  <c r="BX1937" i="64"/>
  <c r="BY1937" i="64"/>
  <c r="BZ1937" i="64"/>
  <c r="CA1937" i="64"/>
  <c r="CB1937" i="64"/>
  <c r="CC1937" i="64"/>
  <c r="CD1937" i="64"/>
  <c r="CE1937" i="64"/>
  <c r="CF1937" i="64"/>
  <c r="CG1937" i="64"/>
  <c r="CH1937" i="64"/>
  <c r="CI1937" i="64"/>
  <c r="CJ1937" i="64"/>
  <c r="CK1937" i="64"/>
  <c r="CL1937"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S1937" i="64"/>
  <c r="G1935" i="64"/>
  <c r="G1932" i="64"/>
  <c r="G1933" i="64"/>
  <c r="G1934" i="64"/>
  <c r="G1937" i="64"/>
  <c r="G1938" i="64"/>
  <c r="G1931" i="64"/>
  <c r="G1904" i="64"/>
  <c r="CL1906" i="64"/>
  <c r="CK1906" i="64"/>
  <c r="CJ1906" i="64"/>
  <c r="CI1906" i="64"/>
  <c r="CH1906" i="64"/>
  <c r="CG1906" i="64"/>
  <c r="CF1906" i="64"/>
  <c r="CE1906" i="64"/>
  <c r="CD1906" i="64"/>
  <c r="CC1906" i="64"/>
  <c r="CB1906" i="64"/>
  <c r="CA1906" i="64"/>
  <c r="BZ1906" i="64"/>
  <c r="BY1906" i="64"/>
  <c r="BX1906" i="64"/>
  <c r="BW1906" i="64"/>
  <c r="BV1906" i="64"/>
  <c r="BU1906" i="64"/>
  <c r="BT1906" i="64"/>
  <c r="BS1906" i="64"/>
  <c r="BR1906" i="64"/>
  <c r="BQ1906" i="64"/>
  <c r="BP1906" i="64"/>
  <c r="BO1906" i="64"/>
  <c r="BN1906" i="64"/>
  <c r="BM1906" i="64"/>
  <c r="BL1906" i="64"/>
  <c r="BK1906" i="64"/>
  <c r="BJ1906" i="64"/>
  <c r="BI1906" i="64"/>
  <c r="BH1906" i="64"/>
  <c r="BG1906" i="64"/>
  <c r="BF1906" i="64"/>
  <c r="BE1906" i="64"/>
  <c r="BD1906" i="64"/>
  <c r="BC1906" i="64"/>
  <c r="BB1906" i="64"/>
  <c r="BA1906" i="64"/>
  <c r="AZ1906" i="64"/>
  <c r="AY1906" i="64"/>
  <c r="AX1906" i="64"/>
  <c r="AW1906" i="64"/>
  <c r="AV1906" i="64"/>
  <c r="AU1906" i="64"/>
  <c r="AT1906" i="64"/>
  <c r="AS1906" i="64"/>
  <c r="AR1906" i="64"/>
  <c r="AQ1906" i="64"/>
  <c r="AP1906" i="64"/>
  <c r="AO1906" i="64"/>
  <c r="AN1906" i="64"/>
  <c r="AM1906" i="64"/>
  <c r="AL1906" i="64"/>
  <c r="AK1906" i="64"/>
  <c r="AJ1906" i="64"/>
  <c r="AI1906" i="64"/>
  <c r="AH1906" i="64"/>
  <c r="AG1906" i="64"/>
  <c r="AF1906" i="64"/>
  <c r="AE1906" i="64"/>
  <c r="AD1906" i="64"/>
  <c r="AC1906" i="64"/>
  <c r="AB1906" i="64"/>
  <c r="AA1906" i="64"/>
  <c r="Z1906" i="64"/>
  <c r="Y1906" i="64"/>
  <c r="X1906" i="64"/>
  <c r="W1906" i="64"/>
  <c r="V1906" i="64"/>
  <c r="U1906" i="64"/>
  <c r="T1906" i="64"/>
  <c r="S1906" i="64"/>
  <c r="G1901" i="64"/>
  <c r="G1902" i="64"/>
  <c r="G1903" i="64"/>
  <c r="G1906" i="64"/>
  <c r="G1907" i="64"/>
  <c r="G1900" i="64"/>
  <c r="G1878" i="64"/>
  <c r="T1881" i="64"/>
  <c r="U1881" i="64"/>
  <c r="V1881" i="64"/>
  <c r="W1881" i="64"/>
  <c r="X1881" i="64"/>
  <c r="Y1881" i="64"/>
  <c r="Z1881" i="64"/>
  <c r="AA1881" i="64"/>
  <c r="AB1881" i="64"/>
  <c r="AC1881" i="64"/>
  <c r="AD1881" i="64"/>
  <c r="AE1881" i="64"/>
  <c r="AF1881" i="64"/>
  <c r="AG1881" i="64"/>
  <c r="AH1881" i="64"/>
  <c r="AI1881" i="64"/>
  <c r="AJ1881" i="64"/>
  <c r="AK1881" i="64"/>
  <c r="AL1881" i="64"/>
  <c r="AM1881" i="64"/>
  <c r="AN1881" i="64"/>
  <c r="AO1881" i="64"/>
  <c r="AP1881" i="64"/>
  <c r="AQ1881" i="64"/>
  <c r="AR1881" i="64"/>
  <c r="AS1881" i="64"/>
  <c r="AT1881" i="64"/>
  <c r="AU1881" i="64"/>
  <c r="AV1881" i="64"/>
  <c r="AW1881" i="64"/>
  <c r="AX1881" i="64"/>
  <c r="AY1881" i="64"/>
  <c r="AZ1881" i="64"/>
  <c r="BA1881" i="64"/>
  <c r="BB1881" i="64"/>
  <c r="BC1881" i="64"/>
  <c r="BD1881" i="64"/>
  <c r="BE1881" i="64"/>
  <c r="BF1881" i="64"/>
  <c r="BG1881" i="64"/>
  <c r="BH1881" i="64"/>
  <c r="BI1881" i="64"/>
  <c r="BJ1881" i="64"/>
  <c r="BK1881" i="64"/>
  <c r="BL1881" i="64"/>
  <c r="BM1881" i="64"/>
  <c r="BN1881" i="64"/>
  <c r="BO1881" i="64"/>
  <c r="BP1881" i="64"/>
  <c r="BQ1881" i="64"/>
  <c r="BR1881" i="64"/>
  <c r="BS1881" i="64"/>
  <c r="BT1881" i="64"/>
  <c r="BU1881" i="64"/>
  <c r="BV1881" i="64"/>
  <c r="BW1881" i="64"/>
  <c r="BX1881" i="64"/>
  <c r="BY1881" i="64"/>
  <c r="BZ1881" i="64"/>
  <c r="CA1881" i="64"/>
  <c r="CB1881" i="64"/>
  <c r="CC1881" i="64"/>
  <c r="CD1881" i="64"/>
  <c r="CE1881" i="64"/>
  <c r="CF1881" i="64"/>
  <c r="CG1881" i="64"/>
  <c r="CH1881" i="64"/>
  <c r="CI1881" i="64"/>
  <c r="CJ1881" i="64"/>
  <c r="CK1881" i="64"/>
  <c r="CL1881" i="64"/>
  <c r="S1881" i="64"/>
  <c r="T1880" i="64"/>
  <c r="U1880" i="64"/>
  <c r="V1880" i="64"/>
  <c r="W1880" i="64"/>
  <c r="X1880" i="64"/>
  <c r="Y1880" i="64"/>
  <c r="Z1880" i="64"/>
  <c r="AA1880" i="64"/>
  <c r="AB1880" i="64"/>
  <c r="AC1880" i="64"/>
  <c r="AD1880" i="64"/>
  <c r="AE1880" i="64"/>
  <c r="AF1880" i="64"/>
  <c r="AG1880" i="64"/>
  <c r="AH1880" i="64"/>
  <c r="AI1880" i="64"/>
  <c r="AJ1880" i="64"/>
  <c r="AK1880" i="64"/>
  <c r="AL1880" i="64"/>
  <c r="AM1880" i="64"/>
  <c r="AN1880" i="64"/>
  <c r="AO1880" i="64"/>
  <c r="AP1880" i="64"/>
  <c r="AQ1880" i="64"/>
  <c r="AR1880" i="64"/>
  <c r="AS1880" i="64"/>
  <c r="AT1880" i="64"/>
  <c r="AU1880" i="64"/>
  <c r="AV1880" i="64"/>
  <c r="AW1880" i="64"/>
  <c r="AX1880" i="64"/>
  <c r="AY1880" i="64"/>
  <c r="AZ1880" i="64"/>
  <c r="BA1880" i="64"/>
  <c r="BB1880" i="64"/>
  <c r="BC1880" i="64"/>
  <c r="BD1880" i="64"/>
  <c r="BE1880" i="64"/>
  <c r="BF1880" i="64"/>
  <c r="BG1880" i="64"/>
  <c r="BH1880" i="64"/>
  <c r="BI1880" i="64"/>
  <c r="BJ1880" i="64"/>
  <c r="BK1880" i="64"/>
  <c r="BL1880" i="64"/>
  <c r="BM1880" i="64"/>
  <c r="BN1880" i="64"/>
  <c r="BO1880" i="64"/>
  <c r="BP1880" i="64"/>
  <c r="BQ1880" i="64"/>
  <c r="BR1880" i="64"/>
  <c r="BS1880" i="64"/>
  <c r="BT1880" i="64"/>
  <c r="BU1880" i="64"/>
  <c r="BV1880" i="64"/>
  <c r="BW1880" i="64"/>
  <c r="BX1880" i="64"/>
  <c r="BY1880" i="64"/>
  <c r="BZ1880" i="64"/>
  <c r="CA1880" i="64"/>
  <c r="CB1880" i="64"/>
  <c r="CC1880" i="64"/>
  <c r="CD1880" i="64"/>
  <c r="CE1880" i="64"/>
  <c r="CF1880" i="64"/>
  <c r="CG1880" i="64"/>
  <c r="CH1880" i="64"/>
  <c r="CI1880" i="64"/>
  <c r="CJ1880" i="64"/>
  <c r="CK1880" i="64"/>
  <c r="CL1880" i="64"/>
  <c r="S1880" i="64"/>
  <c r="G1875" i="64"/>
  <c r="G1860" i="64" s="1"/>
  <c r="G1876" i="64"/>
  <c r="G1877" i="64"/>
  <c r="G1880" i="64"/>
  <c r="G1881" i="64"/>
  <c r="G1874" i="64"/>
  <c r="G1846" i="64"/>
  <c r="T1848" i="64"/>
  <c r="U1848" i="64"/>
  <c r="V1848" i="64"/>
  <c r="W1848" i="64"/>
  <c r="X1848" i="64"/>
  <c r="Y1848" i="64"/>
  <c r="Z1848" i="64"/>
  <c r="AA1848" i="64"/>
  <c r="AB1848" i="64"/>
  <c r="AC1848" i="64"/>
  <c r="AD1848" i="64"/>
  <c r="AE1848" i="64"/>
  <c r="AF1848" i="64"/>
  <c r="AG1848" i="64"/>
  <c r="AH1848" i="64"/>
  <c r="AI1848" i="64"/>
  <c r="AJ1848" i="64"/>
  <c r="AK1848" i="64"/>
  <c r="AL1848" i="64"/>
  <c r="AM1848" i="64"/>
  <c r="AN1848" i="64"/>
  <c r="AO1848" i="64"/>
  <c r="AP1848" i="64"/>
  <c r="AQ1848" i="64"/>
  <c r="AR1848" i="64"/>
  <c r="AS1848" i="64"/>
  <c r="AT1848" i="64"/>
  <c r="AU1848" i="64"/>
  <c r="AV1848" i="64"/>
  <c r="AW1848" i="64"/>
  <c r="AX1848" i="64"/>
  <c r="AY1848" i="64"/>
  <c r="AZ1848" i="64"/>
  <c r="BA1848" i="64"/>
  <c r="BB1848" i="64"/>
  <c r="BC1848" i="64"/>
  <c r="BD1848" i="64"/>
  <c r="BE1848" i="64"/>
  <c r="BF1848" i="64"/>
  <c r="BG1848" i="64"/>
  <c r="BH1848" i="64"/>
  <c r="BI1848" i="64"/>
  <c r="BJ1848" i="64"/>
  <c r="BK1848" i="64"/>
  <c r="BL1848" i="64"/>
  <c r="BM1848" i="64"/>
  <c r="BN1848" i="64"/>
  <c r="BO1848" i="64"/>
  <c r="BP1848" i="64"/>
  <c r="BQ1848" i="64"/>
  <c r="BR1848" i="64"/>
  <c r="BS1848" i="64"/>
  <c r="BT1848" i="64"/>
  <c r="BU1848" i="64"/>
  <c r="BV1848" i="64"/>
  <c r="BW1848" i="64"/>
  <c r="BX1848" i="64"/>
  <c r="BY1848" i="64"/>
  <c r="BZ1848" i="64"/>
  <c r="CA1848" i="64"/>
  <c r="CB1848" i="64"/>
  <c r="CC1848" i="64"/>
  <c r="CD1848" i="64"/>
  <c r="CE1848" i="64"/>
  <c r="CF1848" i="64"/>
  <c r="CG1848" i="64"/>
  <c r="CH1848" i="64"/>
  <c r="CI1848" i="64"/>
  <c r="CJ1848" i="64"/>
  <c r="CK1848" i="64"/>
  <c r="CL1848" i="64"/>
  <c r="S1848" i="64"/>
  <c r="G1843" i="64"/>
  <c r="G1844" i="64"/>
  <c r="G1845" i="64"/>
  <c r="G1848" i="64"/>
  <c r="G1849" i="64"/>
  <c r="G1842" i="64"/>
  <c r="G1339" i="64"/>
  <c r="S2859" i="64"/>
  <c r="CL2859" i="64"/>
  <c r="CK2859" i="64"/>
  <c r="CJ2859" i="64"/>
  <c r="CI2859" i="64"/>
  <c r="CH2859" i="64"/>
  <c r="CG2859" i="64"/>
  <c r="CF2859" i="64"/>
  <c r="CE2859" i="64"/>
  <c r="CD2859" i="64"/>
  <c r="CC2859" i="64"/>
  <c r="CB2859" i="64"/>
  <c r="CA2859" i="64"/>
  <c r="BZ2859" i="64"/>
  <c r="BY2859" i="64"/>
  <c r="BX2859" i="64"/>
  <c r="BW2859" i="64"/>
  <c r="BV2859" i="64"/>
  <c r="BU2859" i="64"/>
  <c r="BT2859" i="64"/>
  <c r="BS2859" i="64"/>
  <c r="BR2859" i="64"/>
  <c r="BQ2859" i="64"/>
  <c r="BP2859" i="64"/>
  <c r="BO2859" i="64"/>
  <c r="BN2859" i="64"/>
  <c r="BM2859" i="64"/>
  <c r="BL2859" i="64"/>
  <c r="BK2859" i="64"/>
  <c r="BJ2859" i="64"/>
  <c r="BI2859" i="64"/>
  <c r="BH2859" i="64"/>
  <c r="BG2859" i="64"/>
  <c r="BF2859" i="64"/>
  <c r="BE2859" i="64"/>
  <c r="BD2859" i="64"/>
  <c r="BC2859" i="64"/>
  <c r="BB2859" i="64"/>
  <c r="BA2859" i="64"/>
  <c r="AZ2859" i="64"/>
  <c r="AY2859" i="64"/>
  <c r="AX2859" i="64"/>
  <c r="AW2859" i="64"/>
  <c r="AV2859" i="64"/>
  <c r="AU2859" i="64"/>
  <c r="AT2859" i="64"/>
  <c r="AS2859" i="64"/>
  <c r="AR2859" i="64"/>
  <c r="AQ2859" i="64"/>
  <c r="AP2859" i="64"/>
  <c r="AO2859" i="64"/>
  <c r="AN2859" i="64"/>
  <c r="AM2859" i="64"/>
  <c r="AL2859" i="64"/>
  <c r="AK2859" i="64"/>
  <c r="AJ2859" i="64"/>
  <c r="AI2859" i="64"/>
  <c r="AH2859" i="64"/>
  <c r="AG2859" i="64"/>
  <c r="AF2859" i="64"/>
  <c r="AE2859" i="64"/>
  <c r="AD2859" i="64"/>
  <c r="AC2859" i="64"/>
  <c r="AB2859" i="64"/>
  <c r="AA2859" i="64"/>
  <c r="Z2859" i="64"/>
  <c r="Y2859" i="64"/>
  <c r="X2859" i="64"/>
  <c r="W2859" i="64"/>
  <c r="V2859" i="64"/>
  <c r="U2859" i="64"/>
  <c r="T2859" i="64"/>
  <c r="G2857" i="64"/>
  <c r="G2854" i="64"/>
  <c r="G2855" i="64"/>
  <c r="G2856" i="64"/>
  <c r="G2859" i="64"/>
  <c r="G2860" i="64"/>
  <c r="G2853" i="64"/>
  <c r="G1823"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781" i="64"/>
  <c r="G1820" i="64"/>
  <c r="G1821" i="64"/>
  <c r="G1822" i="64"/>
  <c r="G1825" i="64"/>
  <c r="G1826" i="64"/>
  <c r="G1819" i="64"/>
  <c r="T1781" i="64"/>
  <c r="U1781" i="64"/>
  <c r="V1781" i="64"/>
  <c r="W1781" i="64"/>
  <c r="X1781" i="64"/>
  <c r="Y1781" i="64"/>
  <c r="Z1781" i="64"/>
  <c r="AA1781" i="64"/>
  <c r="AB1781" i="64"/>
  <c r="AC1781" i="64"/>
  <c r="AD1781" i="64"/>
  <c r="AE1781" i="64"/>
  <c r="AF1781" i="64"/>
  <c r="AG1781" i="64"/>
  <c r="AH1781" i="64"/>
  <c r="AI1781" i="64"/>
  <c r="AJ1781" i="64"/>
  <c r="AK1781" i="64"/>
  <c r="AL1781" i="64"/>
  <c r="AM1781" i="64"/>
  <c r="AN1781" i="64"/>
  <c r="AO1781" i="64"/>
  <c r="AP1781" i="64"/>
  <c r="AQ1781" i="64"/>
  <c r="AR1781" i="64"/>
  <c r="AS1781" i="64"/>
  <c r="AT1781" i="64"/>
  <c r="AU1781" i="64"/>
  <c r="AV1781" i="64"/>
  <c r="AW1781" i="64"/>
  <c r="AX1781" i="64"/>
  <c r="AY1781" i="64"/>
  <c r="AZ1781" i="64"/>
  <c r="BA1781" i="64"/>
  <c r="BB1781" i="64"/>
  <c r="BC1781" i="64"/>
  <c r="BD1781" i="64"/>
  <c r="BE1781" i="64"/>
  <c r="BF1781" i="64"/>
  <c r="BG1781" i="64"/>
  <c r="BH1781" i="64"/>
  <c r="BI1781" i="64"/>
  <c r="BJ1781" i="64"/>
  <c r="BK1781" i="64"/>
  <c r="BL1781" i="64"/>
  <c r="BM1781" i="64"/>
  <c r="BN1781" i="64"/>
  <c r="BO1781" i="64"/>
  <c r="BP1781" i="64"/>
  <c r="BQ1781" i="64"/>
  <c r="BR1781" i="64"/>
  <c r="BS1781" i="64"/>
  <c r="BT1781" i="64"/>
  <c r="BU1781" i="64"/>
  <c r="BV1781" i="64"/>
  <c r="BW1781" i="64"/>
  <c r="BX1781" i="64"/>
  <c r="BY1781" i="64"/>
  <c r="BZ1781" i="64"/>
  <c r="CA1781" i="64"/>
  <c r="CB1781" i="64"/>
  <c r="CC1781" i="64"/>
  <c r="CD1781" i="64"/>
  <c r="CE1781" i="64"/>
  <c r="CF1781" i="64"/>
  <c r="CG1781" i="64"/>
  <c r="CH1781" i="64"/>
  <c r="CI1781" i="64"/>
  <c r="CJ1781" i="64"/>
  <c r="CK1781" i="64"/>
  <c r="CL1781" i="64"/>
  <c r="S1781" i="64"/>
  <c r="G1779" i="64"/>
  <c r="G1776" i="64"/>
  <c r="G1777" i="64"/>
  <c r="G1778" i="64"/>
  <c r="G1782" i="64"/>
  <c r="G1775" i="64"/>
  <c r="S2294" i="64"/>
  <c r="G2292" i="64"/>
  <c r="G2289" i="64"/>
  <c r="G2290" i="64"/>
  <c r="G2291" i="64"/>
  <c r="G2294" i="64"/>
  <c r="G2295" i="64"/>
  <c r="G2288" i="64"/>
  <c r="T2226" i="64"/>
  <c r="U2226" i="64"/>
  <c r="V2226" i="64"/>
  <c r="W2226" i="64"/>
  <c r="X2226" i="64"/>
  <c r="Y2226" i="64"/>
  <c r="Z2226" i="64"/>
  <c r="AA2226" i="64"/>
  <c r="AB2226" i="64"/>
  <c r="AC2226" i="64"/>
  <c r="AD2226" i="64"/>
  <c r="AE2226" i="64"/>
  <c r="AF2226" i="64"/>
  <c r="AG2226" i="64"/>
  <c r="AH2226" i="64"/>
  <c r="AI2226" i="64"/>
  <c r="AJ2226" i="64"/>
  <c r="AK2226" i="64"/>
  <c r="AL2226" i="64"/>
  <c r="AM2226" i="64"/>
  <c r="AN2226" i="64"/>
  <c r="AO2226" i="64"/>
  <c r="AP2226" i="64"/>
  <c r="AQ2226" i="64"/>
  <c r="AR2226" i="64"/>
  <c r="AS2226" i="64"/>
  <c r="AT2226" i="64"/>
  <c r="AU2226" i="64"/>
  <c r="AV2226" i="64"/>
  <c r="AW2226" i="64"/>
  <c r="AX2226" i="64"/>
  <c r="AY2226" i="64"/>
  <c r="AZ2226" i="64"/>
  <c r="BA2226" i="64"/>
  <c r="BB2226" i="64"/>
  <c r="BC2226" i="64"/>
  <c r="BD2226" i="64"/>
  <c r="BE2226" i="64"/>
  <c r="BF2226" i="64"/>
  <c r="BG2226" i="64"/>
  <c r="BH2226" i="64"/>
  <c r="BI2226" i="64"/>
  <c r="BJ2226" i="64"/>
  <c r="BK2226" i="64"/>
  <c r="BL2226" i="64"/>
  <c r="BM2226" i="64"/>
  <c r="BN2226" i="64"/>
  <c r="BO2226" i="64"/>
  <c r="BP2226" i="64"/>
  <c r="BQ2226" i="64"/>
  <c r="BR2226" i="64"/>
  <c r="BS2226" i="64"/>
  <c r="BT2226" i="64"/>
  <c r="BU2226" i="64"/>
  <c r="BV2226" i="64"/>
  <c r="BW2226" i="64"/>
  <c r="BX2226" i="64"/>
  <c r="BY2226" i="64"/>
  <c r="BZ2226" i="64"/>
  <c r="CA2226" i="64"/>
  <c r="CB2226" i="64"/>
  <c r="CC2226" i="64"/>
  <c r="CD2226" i="64"/>
  <c r="CE2226" i="64"/>
  <c r="CF2226" i="64"/>
  <c r="CG2226" i="64"/>
  <c r="CH2226" i="64"/>
  <c r="CI2226" i="64"/>
  <c r="CJ2226" i="64"/>
  <c r="CK2226" i="64"/>
  <c r="CL2226" i="64"/>
  <c r="S2226" i="64"/>
  <c r="G2224" i="64"/>
  <c r="G2221" i="64"/>
  <c r="G2222" i="64"/>
  <c r="G2223" i="64"/>
  <c r="G2226" i="64"/>
  <c r="G2227" i="64"/>
  <c r="G2220"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CL2194" i="64"/>
  <c r="S2194" i="64"/>
  <c r="G2192" i="64"/>
  <c r="G2189" i="64"/>
  <c r="G2190" i="64"/>
  <c r="G2191" i="64"/>
  <c r="G2194" i="64"/>
  <c r="G2195" i="64"/>
  <c r="G2188" i="64"/>
  <c r="G1735" i="64"/>
  <c r="T1737" i="64"/>
  <c r="U1737" i="64"/>
  <c r="V1737" i="64"/>
  <c r="W1737" i="64"/>
  <c r="X1737" i="64"/>
  <c r="Y1737" i="64"/>
  <c r="Z1737" i="64"/>
  <c r="AA1737" i="64"/>
  <c r="AB1737" i="64"/>
  <c r="AC1737" i="64"/>
  <c r="AD1737" i="64"/>
  <c r="AE1737" i="64"/>
  <c r="AF1737" i="64"/>
  <c r="AG1737" i="64"/>
  <c r="AH1737" i="64"/>
  <c r="AI1737" i="64"/>
  <c r="AJ1737" i="64"/>
  <c r="AK1737" i="64"/>
  <c r="AL1737" i="64"/>
  <c r="AM1737" i="64"/>
  <c r="AN1737" i="64"/>
  <c r="AO1737" i="64"/>
  <c r="AP1737" i="64"/>
  <c r="AQ1737" i="64"/>
  <c r="AR1737" i="64"/>
  <c r="AS1737" i="64"/>
  <c r="AT1737" i="64"/>
  <c r="AU1737" i="64"/>
  <c r="AV1737" i="64"/>
  <c r="AW1737" i="64"/>
  <c r="AX1737" i="64"/>
  <c r="AY1737" i="64"/>
  <c r="AZ1737" i="64"/>
  <c r="BA1737" i="64"/>
  <c r="BB1737" i="64"/>
  <c r="BC1737" i="64"/>
  <c r="BD1737" i="64"/>
  <c r="BE1737" i="64"/>
  <c r="BF1737" i="64"/>
  <c r="BG1737" i="64"/>
  <c r="BH1737" i="64"/>
  <c r="BI1737" i="64"/>
  <c r="BJ1737" i="64"/>
  <c r="BK1737" i="64"/>
  <c r="BL1737" i="64"/>
  <c r="BM1737" i="64"/>
  <c r="BN1737" i="64"/>
  <c r="BO1737" i="64"/>
  <c r="BP1737" i="64"/>
  <c r="BQ1737" i="64"/>
  <c r="BR1737" i="64"/>
  <c r="BS1737" i="64"/>
  <c r="BT1737" i="64"/>
  <c r="BU1737" i="64"/>
  <c r="BV1737" i="64"/>
  <c r="BW1737" i="64"/>
  <c r="BX1737" i="64"/>
  <c r="BY1737" i="64"/>
  <c r="BZ1737" i="64"/>
  <c r="CA1737" i="64"/>
  <c r="CB1737" i="64"/>
  <c r="CC1737" i="64"/>
  <c r="CD1737" i="64"/>
  <c r="CE1737" i="64"/>
  <c r="CF1737" i="64"/>
  <c r="CG1737" i="64"/>
  <c r="CH1737" i="64"/>
  <c r="CI1737" i="64"/>
  <c r="CJ1737" i="64"/>
  <c r="CK1737" i="64"/>
  <c r="CL1737" i="64"/>
  <c r="S1737" i="64"/>
  <c r="G1732" i="64"/>
  <c r="G1733" i="64"/>
  <c r="G1734" i="64"/>
  <c r="G1737" i="64"/>
  <c r="G1738" i="64"/>
  <c r="G1731" i="64"/>
  <c r="T1701" i="64"/>
  <c r="U1701" i="64"/>
  <c r="V1701" i="64"/>
  <c r="W1701" i="64"/>
  <c r="X1701" i="64"/>
  <c r="Y1701" i="64"/>
  <c r="Z1701" i="64"/>
  <c r="AA1701" i="64"/>
  <c r="AB1701" i="64"/>
  <c r="AC1701" i="64"/>
  <c r="AD1701" i="64"/>
  <c r="AE1701" i="64"/>
  <c r="AF1701" i="64"/>
  <c r="AG1701" i="64"/>
  <c r="AH1701" i="64"/>
  <c r="AI1701" i="64"/>
  <c r="AJ1701" i="64"/>
  <c r="AK1701" i="64"/>
  <c r="AL1701" i="64"/>
  <c r="AM1701" i="64"/>
  <c r="AN1701" i="64"/>
  <c r="AO1701" i="64"/>
  <c r="AP1701" i="64"/>
  <c r="AQ1701" i="64"/>
  <c r="AR1701" i="64"/>
  <c r="AS1701" i="64"/>
  <c r="AT1701" i="64"/>
  <c r="AU1701" i="64"/>
  <c r="AV1701" i="64"/>
  <c r="AW1701" i="64"/>
  <c r="AX1701" i="64"/>
  <c r="AY1701" i="64"/>
  <c r="AZ1701" i="64"/>
  <c r="BA1701" i="64"/>
  <c r="BB1701" i="64"/>
  <c r="BC1701" i="64"/>
  <c r="BD1701" i="64"/>
  <c r="BE1701" i="64"/>
  <c r="BF1701" i="64"/>
  <c r="BG1701" i="64"/>
  <c r="BH1701" i="64"/>
  <c r="BI1701" i="64"/>
  <c r="BJ1701" i="64"/>
  <c r="BK1701" i="64"/>
  <c r="BL1701" i="64"/>
  <c r="BM1701" i="64"/>
  <c r="BN1701" i="64"/>
  <c r="BO1701" i="64"/>
  <c r="BP1701" i="64"/>
  <c r="BQ1701" i="64"/>
  <c r="BR1701" i="64"/>
  <c r="BS1701" i="64"/>
  <c r="BT1701" i="64"/>
  <c r="BU1701" i="64"/>
  <c r="BV1701" i="64"/>
  <c r="BW1701" i="64"/>
  <c r="BX1701" i="64"/>
  <c r="BY1701" i="64"/>
  <c r="BZ1701" i="64"/>
  <c r="CA1701" i="64"/>
  <c r="CB1701" i="64"/>
  <c r="CC1701" i="64"/>
  <c r="CD1701" i="64"/>
  <c r="CE1701" i="64"/>
  <c r="CF1701" i="64"/>
  <c r="CG1701" i="64"/>
  <c r="CH1701" i="64"/>
  <c r="CI1701" i="64"/>
  <c r="CJ1701" i="64"/>
  <c r="CK1701" i="64"/>
  <c r="CL1701" i="64"/>
  <c r="S1701" i="64"/>
  <c r="G1699" i="64"/>
  <c r="G1696" i="64"/>
  <c r="G1697" i="64"/>
  <c r="G1698" i="64"/>
  <c r="G1701" i="64"/>
  <c r="G1702" i="64"/>
  <c r="G1695" i="64"/>
  <c r="T1666" i="64"/>
  <c r="U1666" i="64"/>
  <c r="V1666" i="64"/>
  <c r="W1666" i="64"/>
  <c r="X1666" i="64"/>
  <c r="Y1666" i="64"/>
  <c r="Z1666" i="64"/>
  <c r="AA1666" i="64"/>
  <c r="AB1666" i="64"/>
  <c r="AC1666" i="64"/>
  <c r="AD1666" i="64"/>
  <c r="AE1666" i="64"/>
  <c r="AF1666" i="64"/>
  <c r="AG1666" i="64"/>
  <c r="AH1666" i="64"/>
  <c r="AI1666" i="64"/>
  <c r="AJ1666" i="64"/>
  <c r="AK1666" i="64"/>
  <c r="AL1666" i="64"/>
  <c r="AM1666" i="64"/>
  <c r="AN1666" i="64"/>
  <c r="AO1666" i="64"/>
  <c r="AP1666" i="64"/>
  <c r="AQ1666" i="64"/>
  <c r="AR1666" i="64"/>
  <c r="AS1666" i="64"/>
  <c r="AT1666" i="64"/>
  <c r="AU1666" i="64"/>
  <c r="AV1666" i="64"/>
  <c r="AW1666" i="64"/>
  <c r="AX1666" i="64"/>
  <c r="AY1666" i="64"/>
  <c r="AZ1666" i="64"/>
  <c r="BA1666" i="64"/>
  <c r="BB1666" i="64"/>
  <c r="BC1666" i="64"/>
  <c r="BD1666" i="64"/>
  <c r="BE1666" i="64"/>
  <c r="BF1666" i="64"/>
  <c r="BG1666" i="64"/>
  <c r="BH1666" i="64"/>
  <c r="BI1666" i="64"/>
  <c r="BJ1666" i="64"/>
  <c r="BK1666" i="64"/>
  <c r="BL1666" i="64"/>
  <c r="BM1666" i="64"/>
  <c r="BN1666" i="64"/>
  <c r="BO1666" i="64"/>
  <c r="BP1666" i="64"/>
  <c r="BQ1666" i="64"/>
  <c r="BR1666" i="64"/>
  <c r="BS1666" i="64"/>
  <c r="BT1666" i="64"/>
  <c r="BU1666" i="64"/>
  <c r="BV1666" i="64"/>
  <c r="BW1666" i="64"/>
  <c r="BX1666" i="64"/>
  <c r="BY1666" i="64"/>
  <c r="BZ1666" i="64"/>
  <c r="CA1666" i="64"/>
  <c r="CB1666" i="64"/>
  <c r="CC1666" i="64"/>
  <c r="CD1666" i="64"/>
  <c r="CE1666" i="64"/>
  <c r="CF1666" i="64"/>
  <c r="CG1666" i="64"/>
  <c r="CH1666" i="64"/>
  <c r="CI1666" i="64"/>
  <c r="CJ1666" i="64"/>
  <c r="CK1666" i="64"/>
  <c r="CL1666" i="64"/>
  <c r="S1666" i="64"/>
  <c r="G1664" i="64"/>
  <c r="G1661" i="64"/>
  <c r="G1662" i="64"/>
  <c r="G1663" i="64"/>
  <c r="G1666" i="64"/>
  <c r="G1667" i="64"/>
  <c r="G1660" i="64"/>
  <c r="T1631" i="64"/>
  <c r="U1631" i="64"/>
  <c r="V1631" i="64"/>
  <c r="W1631" i="64"/>
  <c r="X1631" i="64"/>
  <c r="Y1631" i="64"/>
  <c r="Z1631" i="64"/>
  <c r="AA1631" i="64"/>
  <c r="AB1631" i="64"/>
  <c r="AC1631" i="64"/>
  <c r="AD1631" i="64"/>
  <c r="AE1631" i="64"/>
  <c r="AF1631" i="64"/>
  <c r="AG1631" i="64"/>
  <c r="AH1631" i="64"/>
  <c r="AI1631" i="64"/>
  <c r="AJ1631" i="64"/>
  <c r="AK1631" i="64"/>
  <c r="AL1631" i="64"/>
  <c r="AM1631" i="64"/>
  <c r="AN1631" i="64"/>
  <c r="AO1631" i="64"/>
  <c r="AP1631" i="64"/>
  <c r="AQ1631" i="64"/>
  <c r="AR1631" i="64"/>
  <c r="AS1631" i="64"/>
  <c r="AT1631" i="64"/>
  <c r="AU1631" i="64"/>
  <c r="AV1631" i="64"/>
  <c r="AW1631" i="64"/>
  <c r="AX1631" i="64"/>
  <c r="AY1631" i="64"/>
  <c r="AZ1631" i="64"/>
  <c r="BA1631" i="64"/>
  <c r="BB1631" i="64"/>
  <c r="BC1631" i="64"/>
  <c r="BD1631" i="64"/>
  <c r="BE1631" i="64"/>
  <c r="BF1631" i="64"/>
  <c r="BG1631" i="64"/>
  <c r="BH1631" i="64"/>
  <c r="BI1631" i="64"/>
  <c r="BJ1631" i="64"/>
  <c r="BK1631" i="64"/>
  <c r="BL1631" i="64"/>
  <c r="BM1631" i="64"/>
  <c r="BN1631" i="64"/>
  <c r="BO1631" i="64"/>
  <c r="BP1631" i="64"/>
  <c r="BQ1631" i="64"/>
  <c r="BR1631" i="64"/>
  <c r="BS1631" i="64"/>
  <c r="BT1631" i="64"/>
  <c r="BU1631" i="64"/>
  <c r="BV1631" i="64"/>
  <c r="BW1631" i="64"/>
  <c r="BX1631" i="64"/>
  <c r="BY1631" i="64"/>
  <c r="BZ1631" i="64"/>
  <c r="CA1631" i="64"/>
  <c r="CB1631" i="64"/>
  <c r="CC1631" i="64"/>
  <c r="CD1631" i="64"/>
  <c r="CE1631" i="64"/>
  <c r="CF1631" i="64"/>
  <c r="CG1631" i="64"/>
  <c r="CH1631" i="64"/>
  <c r="CI1631" i="64"/>
  <c r="CJ1631" i="64"/>
  <c r="CK1631" i="64"/>
  <c r="CL1631" i="64"/>
  <c r="S1631" i="64"/>
  <c r="G1629" i="64"/>
  <c r="G1626" i="64"/>
  <c r="G1647" i="64" s="1"/>
  <c r="G1627" i="64"/>
  <c r="G1628" i="64"/>
  <c r="G1631" i="64"/>
  <c r="G1632" i="64"/>
  <c r="G1625" i="64"/>
  <c r="G2326" i="64"/>
  <c r="T2328" i="64"/>
  <c r="U2328" i="64"/>
  <c r="V2328" i="64"/>
  <c r="W2328" i="64"/>
  <c r="X2328" i="64"/>
  <c r="Y2328" i="64"/>
  <c r="Z2328" i="64"/>
  <c r="AA2328" i="64"/>
  <c r="AB2328" i="64"/>
  <c r="AC2328" i="64"/>
  <c r="AD2328" i="64"/>
  <c r="AE2328" i="64"/>
  <c r="AF2328" i="64"/>
  <c r="AG2328" i="64"/>
  <c r="AH2328" i="64"/>
  <c r="AI2328" i="64"/>
  <c r="AJ2328" i="64"/>
  <c r="AK2328" i="64"/>
  <c r="AL2328" i="64"/>
  <c r="AM2328" i="64"/>
  <c r="AN2328" i="64"/>
  <c r="AO2328" i="64"/>
  <c r="AP2328" i="64"/>
  <c r="AQ2328" i="64"/>
  <c r="AR2328" i="64"/>
  <c r="AS2328" i="64"/>
  <c r="AT2328" i="64"/>
  <c r="AU2328" i="64"/>
  <c r="AV2328" i="64"/>
  <c r="AW2328" i="64"/>
  <c r="AX2328" i="64"/>
  <c r="AY2328" i="64"/>
  <c r="AZ2328" i="64"/>
  <c r="BA2328" i="64"/>
  <c r="BB2328" i="64"/>
  <c r="BC2328" i="64"/>
  <c r="BD2328" i="64"/>
  <c r="BE2328" i="64"/>
  <c r="BF2328" i="64"/>
  <c r="BG2328" i="64"/>
  <c r="BH2328" i="64"/>
  <c r="BI2328" i="64"/>
  <c r="BJ2328" i="64"/>
  <c r="BK2328" i="64"/>
  <c r="BL2328" i="64"/>
  <c r="BM2328" i="64"/>
  <c r="BN2328" i="64"/>
  <c r="BO2328" i="64"/>
  <c r="BP2328" i="64"/>
  <c r="BQ2328" i="64"/>
  <c r="BR2328" i="64"/>
  <c r="BS2328" i="64"/>
  <c r="BT2328" i="64"/>
  <c r="BU2328" i="64"/>
  <c r="BV2328" i="64"/>
  <c r="BW2328" i="64"/>
  <c r="BX2328" i="64"/>
  <c r="BY2328" i="64"/>
  <c r="BZ2328" i="64"/>
  <c r="CA2328" i="64"/>
  <c r="CB2328" i="64"/>
  <c r="CC2328" i="64"/>
  <c r="CD2328" i="64"/>
  <c r="CE2328" i="64"/>
  <c r="CF2328" i="64"/>
  <c r="CG2328" i="64"/>
  <c r="CH2328" i="64"/>
  <c r="CI2328" i="64"/>
  <c r="CJ2328" i="64"/>
  <c r="CK2328" i="64"/>
  <c r="CL2328" i="64"/>
  <c r="S2328" i="64"/>
  <c r="G2323" i="64"/>
  <c r="G2324" i="64"/>
  <c r="G2325" i="64"/>
  <c r="G2328" i="64"/>
  <c r="G2329" i="64"/>
  <c r="G2322" i="64"/>
  <c r="T2362" i="64"/>
  <c r="U2362" i="64"/>
  <c r="V2362" i="64"/>
  <c r="W2362" i="64"/>
  <c r="X2362" i="64"/>
  <c r="Y2362" i="64"/>
  <c r="Z2362" i="64"/>
  <c r="AA2362" i="64"/>
  <c r="AB2362" i="64"/>
  <c r="AC2362" i="64"/>
  <c r="AD2362" i="64"/>
  <c r="AE2362" i="64"/>
  <c r="AF2362" i="64"/>
  <c r="AG2362" i="64"/>
  <c r="AH2362" i="64"/>
  <c r="AI2362" i="64"/>
  <c r="AJ2362" i="64"/>
  <c r="AK2362" i="64"/>
  <c r="AL2362" i="64"/>
  <c r="AM2362" i="64"/>
  <c r="AN2362" i="64"/>
  <c r="AO2362" i="64"/>
  <c r="AP2362" i="64"/>
  <c r="AQ2362" i="64"/>
  <c r="AR2362" i="64"/>
  <c r="AS2362" i="64"/>
  <c r="AT2362" i="64"/>
  <c r="AU2362" i="64"/>
  <c r="AV2362" i="64"/>
  <c r="AW2362" i="64"/>
  <c r="AX2362" i="64"/>
  <c r="AY2362" i="64"/>
  <c r="AZ2362" i="64"/>
  <c r="BA2362" i="64"/>
  <c r="BB2362" i="64"/>
  <c r="BC2362" i="64"/>
  <c r="BD2362" i="64"/>
  <c r="BE2362" i="64"/>
  <c r="BF2362" i="64"/>
  <c r="BG2362" i="64"/>
  <c r="BH2362" i="64"/>
  <c r="BI2362" i="64"/>
  <c r="BJ2362" i="64"/>
  <c r="BK2362" i="64"/>
  <c r="BL2362" i="64"/>
  <c r="BM2362" i="64"/>
  <c r="BN2362" i="64"/>
  <c r="BO2362" i="64"/>
  <c r="BP2362" i="64"/>
  <c r="BQ2362" i="64"/>
  <c r="BR2362" i="64"/>
  <c r="BS2362" i="64"/>
  <c r="BT2362" i="64"/>
  <c r="BU2362" i="64"/>
  <c r="BV2362" i="64"/>
  <c r="BW2362" i="64"/>
  <c r="BX2362" i="64"/>
  <c r="BY2362" i="64"/>
  <c r="BZ2362" i="64"/>
  <c r="CA2362" i="64"/>
  <c r="CB2362" i="64"/>
  <c r="CC2362" i="64"/>
  <c r="CD2362" i="64"/>
  <c r="CE2362" i="64"/>
  <c r="CF2362" i="64"/>
  <c r="CG2362" i="64"/>
  <c r="CH2362" i="64"/>
  <c r="CI2362" i="64"/>
  <c r="CJ2362" i="64"/>
  <c r="CK2362" i="64"/>
  <c r="CL2362" i="64"/>
  <c r="S2362" i="64"/>
  <c r="G2360" i="64"/>
  <c r="G2357" i="64"/>
  <c r="G2358" i="64"/>
  <c r="G2359" i="64"/>
  <c r="G2362" i="64"/>
  <c r="G2363" i="64"/>
  <c r="G2356" i="64"/>
  <c r="T1593" i="64"/>
  <c r="U1593" i="64"/>
  <c r="V1593" i="64"/>
  <c r="W1593" i="64"/>
  <c r="X1593" i="64"/>
  <c r="Y1593" i="64"/>
  <c r="Z1593" i="64"/>
  <c r="AA1593" i="64"/>
  <c r="AB1593" i="64"/>
  <c r="AC1593" i="64"/>
  <c r="AD1593" i="64"/>
  <c r="AE1593" i="64"/>
  <c r="AF1593" i="64"/>
  <c r="AG1593" i="64"/>
  <c r="AH1593" i="64"/>
  <c r="AI1593" i="64"/>
  <c r="AJ1593" i="64"/>
  <c r="AK1593" i="64"/>
  <c r="AL1593" i="64"/>
  <c r="AM1593" i="64"/>
  <c r="AN1593" i="64"/>
  <c r="AO1593" i="64"/>
  <c r="AP1593" i="64"/>
  <c r="AQ1593" i="64"/>
  <c r="AR1593" i="64"/>
  <c r="AS1593" i="64"/>
  <c r="AT1593" i="64"/>
  <c r="AU1593" i="64"/>
  <c r="AV1593" i="64"/>
  <c r="AW1593" i="64"/>
  <c r="AX1593" i="64"/>
  <c r="AY1593" i="64"/>
  <c r="AZ1593" i="64"/>
  <c r="BA1593" i="64"/>
  <c r="BB1593" i="64"/>
  <c r="BC1593" i="64"/>
  <c r="BD1593" i="64"/>
  <c r="BE1593" i="64"/>
  <c r="BF1593" i="64"/>
  <c r="BG1593" i="64"/>
  <c r="BH1593" i="64"/>
  <c r="BI1593" i="64"/>
  <c r="BJ1593" i="64"/>
  <c r="BK1593" i="64"/>
  <c r="BL1593" i="64"/>
  <c r="BM1593" i="64"/>
  <c r="BN1593" i="64"/>
  <c r="BO1593" i="64"/>
  <c r="BP1593" i="64"/>
  <c r="BQ1593" i="64"/>
  <c r="BR1593" i="64"/>
  <c r="BS1593" i="64"/>
  <c r="BT1593" i="64"/>
  <c r="BU1593" i="64"/>
  <c r="BV1593" i="64"/>
  <c r="BW1593" i="64"/>
  <c r="BX1593" i="64"/>
  <c r="BY1593" i="64"/>
  <c r="BZ1593" i="64"/>
  <c r="CA1593" i="64"/>
  <c r="CB1593" i="64"/>
  <c r="CC1593" i="64"/>
  <c r="CD1593" i="64"/>
  <c r="CE1593" i="64"/>
  <c r="CF1593" i="64"/>
  <c r="CG1593" i="64"/>
  <c r="CH1593" i="64"/>
  <c r="CI1593" i="64"/>
  <c r="CJ1593" i="64"/>
  <c r="CK1593" i="64"/>
  <c r="CL1593" i="64"/>
  <c r="T1595" i="64"/>
  <c r="U1595" i="64"/>
  <c r="V1595" i="64"/>
  <c r="W1595" i="64"/>
  <c r="X1595" i="64"/>
  <c r="Y1595" i="64"/>
  <c r="Z1595" i="64"/>
  <c r="AA1595" i="64"/>
  <c r="AB1595" i="64"/>
  <c r="AC1595" i="64"/>
  <c r="AD1595" i="64"/>
  <c r="AE1595" i="64"/>
  <c r="AF1595" i="64"/>
  <c r="AG1595" i="64"/>
  <c r="AH1595" i="64"/>
  <c r="AI1595" i="64"/>
  <c r="AJ1595" i="64"/>
  <c r="AK1595" i="64"/>
  <c r="AL1595" i="64"/>
  <c r="AM1595" i="64"/>
  <c r="AN1595" i="64"/>
  <c r="AO1595" i="64"/>
  <c r="AP1595" i="64"/>
  <c r="AQ1595" i="64"/>
  <c r="AR1595" i="64"/>
  <c r="AS1595" i="64"/>
  <c r="AT1595" i="64"/>
  <c r="AU1595" i="64"/>
  <c r="AV1595" i="64"/>
  <c r="AW1595" i="64"/>
  <c r="AX1595" i="64"/>
  <c r="AY1595" i="64"/>
  <c r="AZ1595" i="64"/>
  <c r="BA1595" i="64"/>
  <c r="BB1595" i="64"/>
  <c r="BC1595" i="64"/>
  <c r="BD1595" i="64"/>
  <c r="BE1595" i="64"/>
  <c r="BF1595" i="64"/>
  <c r="BG1595" i="64"/>
  <c r="BH1595" i="64"/>
  <c r="BI1595" i="64"/>
  <c r="BJ1595" i="64"/>
  <c r="BK1595" i="64"/>
  <c r="BL1595" i="64"/>
  <c r="BM1595" i="64"/>
  <c r="BN1595" i="64"/>
  <c r="BO1595" i="64"/>
  <c r="BP1595" i="64"/>
  <c r="BQ1595" i="64"/>
  <c r="BR1595" i="64"/>
  <c r="BS1595" i="64"/>
  <c r="BT1595" i="64"/>
  <c r="BU1595" i="64"/>
  <c r="BV1595" i="64"/>
  <c r="BW1595" i="64"/>
  <c r="BX1595" i="64"/>
  <c r="BY1595" i="64"/>
  <c r="BZ1595" i="64"/>
  <c r="CA1595" i="64"/>
  <c r="CB1595" i="64"/>
  <c r="CC1595" i="64"/>
  <c r="CD1595" i="64"/>
  <c r="CE1595" i="64"/>
  <c r="CF1595" i="64"/>
  <c r="CG1595" i="64"/>
  <c r="CH1595" i="64"/>
  <c r="CI1595" i="64"/>
  <c r="CJ1595" i="64"/>
  <c r="CK1595" i="64"/>
  <c r="CL1595"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S1595" i="64"/>
  <c r="G1593" i="64"/>
  <c r="G1590" i="64"/>
  <c r="G1584" i="64" s="1"/>
  <c r="G1591" i="64"/>
  <c r="G1592" i="64"/>
  <c r="G1595" i="64"/>
  <c r="G1596" i="64"/>
  <c r="G1589" i="64"/>
  <c r="T1523" i="64"/>
  <c r="U1523" i="64"/>
  <c r="V1523" i="64"/>
  <c r="W1523" i="64"/>
  <c r="X1523" i="64"/>
  <c r="Y1523" i="64"/>
  <c r="Z1523" i="64"/>
  <c r="AA1523" i="64"/>
  <c r="AB1523" i="64"/>
  <c r="AC1523" i="64"/>
  <c r="AD1523" i="64"/>
  <c r="AE1523" i="64"/>
  <c r="AF1523" i="64"/>
  <c r="AG1523" i="64"/>
  <c r="AH1523" i="64"/>
  <c r="AI1523" i="64"/>
  <c r="AJ1523" i="64"/>
  <c r="AK1523" i="64"/>
  <c r="AL1523" i="64"/>
  <c r="AM1523" i="64"/>
  <c r="AN1523" i="64"/>
  <c r="AO1523" i="64"/>
  <c r="AP1523" i="64"/>
  <c r="AQ1523" i="64"/>
  <c r="AR1523" i="64"/>
  <c r="AS1523" i="64"/>
  <c r="AT1523" i="64"/>
  <c r="AU1523" i="64"/>
  <c r="AV1523" i="64"/>
  <c r="AW1523" i="64"/>
  <c r="AX1523" i="64"/>
  <c r="AY1523" i="64"/>
  <c r="AZ1523" i="64"/>
  <c r="BA1523" i="64"/>
  <c r="BB1523" i="64"/>
  <c r="BC1523" i="64"/>
  <c r="BD1523" i="64"/>
  <c r="BE1523" i="64"/>
  <c r="BF1523" i="64"/>
  <c r="BG1523" i="64"/>
  <c r="BH1523" i="64"/>
  <c r="BI1523" i="64"/>
  <c r="BJ1523" i="64"/>
  <c r="BK1523" i="64"/>
  <c r="BL1523" i="64"/>
  <c r="BM1523" i="64"/>
  <c r="BN1523" i="64"/>
  <c r="BO1523" i="64"/>
  <c r="BP1523" i="64"/>
  <c r="BQ1523" i="64"/>
  <c r="BR1523" i="64"/>
  <c r="BS1523" i="64"/>
  <c r="BT1523" i="64"/>
  <c r="BU1523" i="64"/>
  <c r="BV1523" i="64"/>
  <c r="BW1523" i="64"/>
  <c r="BX1523" i="64"/>
  <c r="BY1523" i="64"/>
  <c r="BZ1523" i="64"/>
  <c r="CA1523" i="64"/>
  <c r="CB1523" i="64"/>
  <c r="CC1523" i="64"/>
  <c r="CD1523" i="64"/>
  <c r="CE1523" i="64"/>
  <c r="CF1523" i="64"/>
  <c r="CG1523" i="64"/>
  <c r="CH1523" i="64"/>
  <c r="CI1523" i="64"/>
  <c r="CJ1523" i="64"/>
  <c r="CK1523" i="64"/>
  <c r="CL1523" i="64"/>
  <c r="S1523" i="64"/>
  <c r="G1521" i="64"/>
  <c r="G1518" i="64"/>
  <c r="G1519" i="64"/>
  <c r="G1520" i="64"/>
  <c r="G1523" i="64"/>
  <c r="G1524" i="64"/>
  <c r="G1517" i="64"/>
  <c r="T1502" i="64"/>
  <c r="U1502" i="64"/>
  <c r="V1502" i="64"/>
  <c r="W1502" i="64"/>
  <c r="X1502" i="64"/>
  <c r="Y1502" i="64"/>
  <c r="Z1502" i="64"/>
  <c r="AA1502" i="64"/>
  <c r="AB1502" i="64"/>
  <c r="AC1502" i="64"/>
  <c r="AD1502" i="64"/>
  <c r="AE1502" i="64"/>
  <c r="AF1502" i="64"/>
  <c r="AG1502" i="64"/>
  <c r="AH1502" i="64"/>
  <c r="AI1502" i="64"/>
  <c r="AJ1502" i="64"/>
  <c r="AK1502" i="64"/>
  <c r="AL1502" i="64"/>
  <c r="AM1502" i="64"/>
  <c r="AN1502" i="64"/>
  <c r="AO1502" i="64"/>
  <c r="AP1502" i="64"/>
  <c r="AQ1502" i="64"/>
  <c r="AR1502" i="64"/>
  <c r="AS1502" i="64"/>
  <c r="AT1502" i="64"/>
  <c r="AU1502" i="64"/>
  <c r="AV1502" i="64"/>
  <c r="AW1502" i="64"/>
  <c r="AX1502" i="64"/>
  <c r="AY1502" i="64"/>
  <c r="AZ1502" i="64"/>
  <c r="BA1502" i="64"/>
  <c r="BB1502" i="64"/>
  <c r="BC1502" i="64"/>
  <c r="BD1502" i="64"/>
  <c r="BE1502" i="64"/>
  <c r="BF1502" i="64"/>
  <c r="BG1502" i="64"/>
  <c r="BH1502" i="64"/>
  <c r="BI1502" i="64"/>
  <c r="BJ1502" i="64"/>
  <c r="BK1502" i="64"/>
  <c r="BL1502" i="64"/>
  <c r="BM1502" i="64"/>
  <c r="BN1502" i="64"/>
  <c r="BO1502" i="64"/>
  <c r="BP1502" i="64"/>
  <c r="BQ1502" i="64"/>
  <c r="BR1502" i="64"/>
  <c r="BS1502" i="64"/>
  <c r="BT1502" i="64"/>
  <c r="BU1502" i="64"/>
  <c r="BV1502" i="64"/>
  <c r="BW1502" i="64"/>
  <c r="BX1502" i="64"/>
  <c r="BY1502" i="64"/>
  <c r="BZ1502" i="64"/>
  <c r="CA1502" i="64"/>
  <c r="CB1502" i="64"/>
  <c r="CC1502" i="64"/>
  <c r="CD1502" i="64"/>
  <c r="CE1502" i="64"/>
  <c r="CF1502" i="64"/>
  <c r="CG1502" i="64"/>
  <c r="CH1502" i="64"/>
  <c r="CI1502" i="64"/>
  <c r="CJ1502" i="64"/>
  <c r="CK1502" i="64"/>
  <c r="CL1502" i="64"/>
  <c r="S1502" i="64"/>
  <c r="S1501" i="64"/>
  <c r="G1499" i="64"/>
  <c r="G1496" i="64"/>
  <c r="G1497" i="64"/>
  <c r="G1498" i="64"/>
  <c r="G1501" i="64"/>
  <c r="G1502" i="64"/>
  <c r="G1495" i="64"/>
  <c r="G1475" i="64"/>
  <c r="T1349" i="64"/>
  <c r="U1349" i="64"/>
  <c r="V1349" i="64"/>
  <c r="W1349" i="64"/>
  <c r="X1349" i="64"/>
  <c r="Y1349" i="64"/>
  <c r="Z1349" i="64"/>
  <c r="AA1349" i="64"/>
  <c r="AB1349" i="64"/>
  <c r="AC1349" i="64"/>
  <c r="AD1349" i="64"/>
  <c r="AE1349" i="64"/>
  <c r="AF1349" i="64"/>
  <c r="AG1349" i="64"/>
  <c r="AH1349" i="64"/>
  <c r="AI1349" i="64"/>
  <c r="AJ1349" i="64"/>
  <c r="AK1349" i="64"/>
  <c r="AL1349" i="64"/>
  <c r="AM1349" i="64"/>
  <c r="AN1349" i="64"/>
  <c r="AO1349" i="64"/>
  <c r="AP1349" i="64"/>
  <c r="AQ1349" i="64"/>
  <c r="AR1349" i="64"/>
  <c r="AS1349" i="64"/>
  <c r="AT1349" i="64"/>
  <c r="AU1349" i="64"/>
  <c r="AV1349" i="64"/>
  <c r="AW1349" i="64"/>
  <c r="AX1349" i="64"/>
  <c r="AY1349" i="64"/>
  <c r="AZ1349" i="64"/>
  <c r="BA1349" i="64"/>
  <c r="BB1349" i="64"/>
  <c r="BC1349" i="64"/>
  <c r="BD1349" i="64"/>
  <c r="BE1349" i="64"/>
  <c r="BF1349" i="64"/>
  <c r="BG1349" i="64"/>
  <c r="BH1349" i="64"/>
  <c r="BI1349" i="64"/>
  <c r="BJ1349" i="64"/>
  <c r="BK1349" i="64"/>
  <c r="BL1349" i="64"/>
  <c r="BM1349" i="64"/>
  <c r="BN1349" i="64"/>
  <c r="BO1349" i="64"/>
  <c r="BP1349" i="64"/>
  <c r="BQ1349" i="64"/>
  <c r="BR1349" i="64"/>
  <c r="BS1349" i="64"/>
  <c r="BT1349" i="64"/>
  <c r="BU1349" i="64"/>
  <c r="BV1349" i="64"/>
  <c r="BW1349" i="64"/>
  <c r="BX1349" i="64"/>
  <c r="BY1349" i="64"/>
  <c r="BZ1349" i="64"/>
  <c r="CA1349" i="64"/>
  <c r="CB1349" i="64"/>
  <c r="CC1349" i="64"/>
  <c r="CD1349" i="64"/>
  <c r="CE1349" i="64"/>
  <c r="CF1349" i="64"/>
  <c r="CG1349" i="64"/>
  <c r="CH1349" i="64"/>
  <c r="CI1349" i="64"/>
  <c r="CJ1349" i="64"/>
  <c r="CK1349" i="64"/>
  <c r="CL1349" i="64"/>
  <c r="S1349" i="64"/>
  <c r="G1347" i="64"/>
  <c r="G1472" i="64"/>
  <c r="G1473" i="64"/>
  <c r="G1474" i="64"/>
  <c r="G1477" i="64"/>
  <c r="G1478" i="64"/>
  <c r="G1471" i="64"/>
  <c r="G1469" i="64" s="1"/>
  <c r="G1344" i="64"/>
  <c r="G1345" i="64"/>
  <c r="G1346" i="64"/>
  <c r="G1349" i="64"/>
  <c r="G1350" i="64"/>
  <c r="G1343" i="64"/>
  <c r="T1334" i="64"/>
  <c r="U1334" i="64"/>
  <c r="V1334" i="64"/>
  <c r="W1334" i="64"/>
  <c r="X1334" i="64"/>
  <c r="Y1334" i="64"/>
  <c r="Z1334" i="64"/>
  <c r="AA1334" i="64"/>
  <c r="AB1334" i="64"/>
  <c r="AC1334" i="64"/>
  <c r="AD1334" i="64"/>
  <c r="AE1334" i="64"/>
  <c r="AF1334" i="64"/>
  <c r="AG1334" i="64"/>
  <c r="AH1334" i="64"/>
  <c r="AI1334" i="64"/>
  <c r="AJ1334" i="64"/>
  <c r="AK1334" i="64"/>
  <c r="AL1334" i="64"/>
  <c r="AM1334" i="64"/>
  <c r="AN1334" i="64"/>
  <c r="AO1334" i="64"/>
  <c r="AP1334" i="64"/>
  <c r="AQ1334" i="64"/>
  <c r="AR1334" i="64"/>
  <c r="AS1334" i="64"/>
  <c r="AT1334" i="64"/>
  <c r="AU1334" i="64"/>
  <c r="AV1334" i="64"/>
  <c r="AW1334" i="64"/>
  <c r="AX1334" i="64"/>
  <c r="AY1334" i="64"/>
  <c r="AZ1334" i="64"/>
  <c r="BA1334" i="64"/>
  <c r="BB1334" i="64"/>
  <c r="BC1334" i="64"/>
  <c r="BD1334" i="64"/>
  <c r="BE1334" i="64"/>
  <c r="BF1334" i="64"/>
  <c r="BG1334" i="64"/>
  <c r="BH1334" i="64"/>
  <c r="BI1334" i="64"/>
  <c r="BJ1334" i="64"/>
  <c r="BK1334" i="64"/>
  <c r="BL1334" i="64"/>
  <c r="BM1334" i="64"/>
  <c r="BN1334" i="64"/>
  <c r="BO1334" i="64"/>
  <c r="BP1334" i="64"/>
  <c r="BQ1334" i="64"/>
  <c r="BR1334" i="64"/>
  <c r="BS1334" i="64"/>
  <c r="BT1334" i="64"/>
  <c r="BU1334" i="64"/>
  <c r="BV1334" i="64"/>
  <c r="BW1334" i="64"/>
  <c r="BX1334" i="64"/>
  <c r="BY1334" i="64"/>
  <c r="BZ1334" i="64"/>
  <c r="CA1334" i="64"/>
  <c r="CB1334" i="64"/>
  <c r="CC1334" i="64"/>
  <c r="CD1334" i="64"/>
  <c r="CE1334" i="64"/>
  <c r="CF1334" i="64"/>
  <c r="CG1334" i="64"/>
  <c r="CH1334" i="64"/>
  <c r="CI1334" i="64"/>
  <c r="CJ1334" i="64"/>
  <c r="CK1334" i="64"/>
  <c r="CL1334" i="64"/>
  <c r="S1334" i="64"/>
  <c r="G1224" i="64"/>
  <c r="G1221" i="64"/>
  <c r="G1217" i="64" s="1"/>
  <c r="G1222" i="64"/>
  <c r="G1223" i="64"/>
  <c r="G1226" i="64"/>
  <c r="G1227" i="64"/>
  <c r="G1220" i="64"/>
  <c r="G1218" i="64" s="1"/>
  <c r="G1171" i="64"/>
  <c r="G1172" i="64"/>
  <c r="G1173" i="64"/>
  <c r="G1174" i="64"/>
  <c r="G1176" i="64"/>
  <c r="G1177" i="64"/>
  <c r="G1170" i="64"/>
  <c r="G829" i="64"/>
  <c r="G830" i="64"/>
  <c r="G831" i="64"/>
  <c r="G828" i="64"/>
  <c r="G824" i="64"/>
  <c r="G821" i="64"/>
  <c r="G820" i="64"/>
  <c r="G807" i="64"/>
  <c r="G806" i="64"/>
  <c r="G802" i="64"/>
  <c r="G797" i="64"/>
  <c r="G796" i="64"/>
  <c r="G777" i="64"/>
  <c r="G778" i="64"/>
  <c r="G779" i="64"/>
  <c r="G780" i="64"/>
  <c r="G781" i="64"/>
  <c r="G775" i="64"/>
  <c r="G773" i="64" s="1"/>
  <c r="G755" i="64"/>
  <c r="G756" i="64"/>
  <c r="G758" i="64"/>
  <c r="G759" i="64"/>
  <c r="G760" i="64"/>
  <c r="G757" i="64"/>
  <c r="G753" i="64"/>
  <c r="G732" i="64"/>
  <c r="G733" i="64"/>
  <c r="G735" i="64"/>
  <c r="G736" i="64"/>
  <c r="G730" i="64"/>
  <c r="G719" i="64" s="1"/>
  <c r="G734" i="64" s="1"/>
  <c r="G633" i="64"/>
  <c r="G634" i="64"/>
  <c r="G629" i="64"/>
  <c r="G630" i="64"/>
  <c r="G631" i="64"/>
  <c r="G632" i="64"/>
  <c r="E628" i="64"/>
  <c r="G627" i="64"/>
  <c r="G568" i="64"/>
  <c r="G566" i="64" s="1"/>
  <c r="G544" i="64"/>
  <c r="G542" i="64" s="1"/>
  <c r="E1936" i="64"/>
  <c r="E1902" i="64"/>
  <c r="E829" i="64"/>
  <c r="E730" i="64"/>
  <c r="E731" i="64"/>
  <c r="E732" i="64"/>
  <c r="E733" i="64"/>
  <c r="E734" i="64"/>
  <c r="E735" i="64"/>
  <c r="E627" i="64"/>
  <c r="E629" i="64"/>
  <c r="E630" i="64"/>
  <c r="E631" i="64"/>
  <c r="E632" i="64"/>
  <c r="E633" i="64"/>
  <c r="E569" i="64"/>
  <c r="E570" i="64"/>
  <c r="G570" i="64"/>
  <c r="E571" i="64"/>
  <c r="G571" i="64"/>
  <c r="E572" i="64"/>
  <c r="G572" i="64"/>
  <c r="E573" i="64"/>
  <c r="G573" i="64"/>
  <c r="E574" i="64"/>
  <c r="G574" i="64"/>
  <c r="E545" i="64"/>
  <c r="E546" i="64"/>
  <c r="E547" i="64"/>
  <c r="E548" i="64"/>
  <c r="E549" i="64"/>
  <c r="E550" i="64"/>
  <c r="E551"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226" i="64"/>
  <c r="U1226" i="64"/>
  <c r="V1226" i="64"/>
  <c r="W1226" i="64"/>
  <c r="X1226" i="64"/>
  <c r="Y1226" i="64"/>
  <c r="Z1226" i="64"/>
  <c r="AA1226" i="64"/>
  <c r="AB1226" i="64"/>
  <c r="AC1226" i="64"/>
  <c r="AD1226" i="64"/>
  <c r="AE1226" i="64"/>
  <c r="AF1226" i="64"/>
  <c r="AG1226" i="64"/>
  <c r="AH1226" i="64"/>
  <c r="AI1226" i="64"/>
  <c r="AJ1226" i="64"/>
  <c r="AK1226" i="64"/>
  <c r="AL1226" i="64"/>
  <c r="AM1226" i="64"/>
  <c r="AN1226" i="64"/>
  <c r="AO1226" i="64"/>
  <c r="AP1226" i="64"/>
  <c r="AQ1226" i="64"/>
  <c r="AR1226" i="64"/>
  <c r="AS1226" i="64"/>
  <c r="AT1226" i="64"/>
  <c r="AU1226" i="64"/>
  <c r="AV1226" i="64"/>
  <c r="AW1226" i="64"/>
  <c r="AX1226" i="64"/>
  <c r="AY1226" i="64"/>
  <c r="AZ1226" i="64"/>
  <c r="BA1226" i="64"/>
  <c r="BB1226" i="64"/>
  <c r="BC1226" i="64"/>
  <c r="BD1226" i="64"/>
  <c r="BE1226" i="64"/>
  <c r="BF1226" i="64"/>
  <c r="BG1226" i="64"/>
  <c r="BH1226" i="64"/>
  <c r="BI1226" i="64"/>
  <c r="BJ1226" i="64"/>
  <c r="BK1226" i="64"/>
  <c r="BL1226" i="64"/>
  <c r="BM1226" i="64"/>
  <c r="BN1226" i="64"/>
  <c r="BO1226" i="64"/>
  <c r="BP1226" i="64"/>
  <c r="BQ1226" i="64"/>
  <c r="BR1226" i="64"/>
  <c r="BS1226" i="64"/>
  <c r="BT1226" i="64"/>
  <c r="BU1226" i="64"/>
  <c r="BV1226" i="64"/>
  <c r="BW1226" i="64"/>
  <c r="BX1226" i="64"/>
  <c r="BY1226" i="64"/>
  <c r="BZ1226" i="64"/>
  <c r="CA1226" i="64"/>
  <c r="CB1226" i="64"/>
  <c r="CC1226" i="64"/>
  <c r="CD1226" i="64"/>
  <c r="CE1226" i="64"/>
  <c r="CF1226" i="64"/>
  <c r="CG1226" i="64"/>
  <c r="CH1226" i="64"/>
  <c r="CI1226" i="64"/>
  <c r="CJ1226" i="64"/>
  <c r="CK1226" i="64"/>
  <c r="CL1226" i="64"/>
  <c r="S1226" i="64"/>
  <c r="T1176" i="64"/>
  <c r="U1176" i="64"/>
  <c r="V1176" i="64"/>
  <c r="W1176" i="64"/>
  <c r="X1176" i="64"/>
  <c r="Y1176" i="64"/>
  <c r="Z1176" i="64"/>
  <c r="AA1176" i="64"/>
  <c r="AB1176" i="64"/>
  <c r="AC1176" i="64"/>
  <c r="AD1176" i="64"/>
  <c r="AE1176" i="64"/>
  <c r="AF1176" i="64"/>
  <c r="AG1176" i="64"/>
  <c r="AH1176" i="64"/>
  <c r="AI1176" i="64"/>
  <c r="AJ1176" i="64"/>
  <c r="AK1176" i="64"/>
  <c r="AL1176" i="64"/>
  <c r="AM1176" i="64"/>
  <c r="AN1176" i="64"/>
  <c r="AO1176" i="64"/>
  <c r="AP1176" i="64"/>
  <c r="AQ1176" i="64"/>
  <c r="AR1176" i="64"/>
  <c r="AS1176" i="64"/>
  <c r="AT1176" i="64"/>
  <c r="AU1176" i="64"/>
  <c r="AV1176" i="64"/>
  <c r="AW1176" i="64"/>
  <c r="AX1176" i="64"/>
  <c r="AY1176" i="64"/>
  <c r="AZ1176" i="64"/>
  <c r="BA1176" i="64"/>
  <c r="BB1176" i="64"/>
  <c r="BC1176" i="64"/>
  <c r="BD1176" i="64"/>
  <c r="BE1176" i="64"/>
  <c r="BF1176" i="64"/>
  <c r="BG1176" i="64"/>
  <c r="BH1176" i="64"/>
  <c r="BI1176" i="64"/>
  <c r="BJ1176" i="64"/>
  <c r="BK1176" i="64"/>
  <c r="BL1176" i="64"/>
  <c r="BM1176" i="64"/>
  <c r="BN1176" i="64"/>
  <c r="BO1176" i="64"/>
  <c r="BP1176" i="64"/>
  <c r="BQ1176" i="64"/>
  <c r="BR1176" i="64"/>
  <c r="BS1176" i="64"/>
  <c r="BT1176" i="64"/>
  <c r="BU1176" i="64"/>
  <c r="BV1176" i="64"/>
  <c r="BW1176" i="64"/>
  <c r="BX1176" i="64"/>
  <c r="BY1176" i="64"/>
  <c r="BZ1176" i="64"/>
  <c r="CA1176" i="64"/>
  <c r="CB1176" i="64"/>
  <c r="CC1176" i="64"/>
  <c r="CD1176" i="64"/>
  <c r="CE1176" i="64"/>
  <c r="CF1176" i="64"/>
  <c r="CG1176" i="64"/>
  <c r="CH1176" i="64"/>
  <c r="CI1176" i="64"/>
  <c r="CJ1176" i="64"/>
  <c r="CK1176" i="64"/>
  <c r="CL1176" i="64"/>
  <c r="S1176" i="64"/>
  <c r="E807" i="64"/>
  <c r="T804" i="64"/>
  <c r="U804" i="64"/>
  <c r="V804" i="64"/>
  <c r="W804" i="64"/>
  <c r="X804" i="64"/>
  <c r="Y804" i="64"/>
  <c r="Z804" i="64"/>
  <c r="AA804" i="64"/>
  <c r="AB804" i="64"/>
  <c r="AC804" i="64"/>
  <c r="AD804" i="64"/>
  <c r="AE804" i="64"/>
  <c r="AF804" i="64"/>
  <c r="AG804" i="64"/>
  <c r="AH804" i="64"/>
  <c r="AI804" i="64"/>
  <c r="AJ804" i="64"/>
  <c r="AK804" i="64"/>
  <c r="AL804" i="64"/>
  <c r="AM804" i="64"/>
  <c r="AN804" i="64"/>
  <c r="AO804" i="64"/>
  <c r="AP804" i="64"/>
  <c r="AQ804" i="64"/>
  <c r="AR804" i="64"/>
  <c r="AS804" i="64"/>
  <c r="AT804" i="64"/>
  <c r="AU804" i="64"/>
  <c r="AV804" i="64"/>
  <c r="AW804" i="64"/>
  <c r="AX804" i="64"/>
  <c r="AY804" i="64"/>
  <c r="AZ804" i="64"/>
  <c r="BA804" i="64"/>
  <c r="BB804" i="64"/>
  <c r="BC804" i="64"/>
  <c r="BD804" i="64"/>
  <c r="BE804" i="64"/>
  <c r="BF804" i="64"/>
  <c r="BG804" i="64"/>
  <c r="BH804" i="64"/>
  <c r="BI804" i="64"/>
  <c r="BJ804" i="64"/>
  <c r="BK804" i="64"/>
  <c r="BL804" i="64"/>
  <c r="BM804" i="64"/>
  <c r="BN804" i="64"/>
  <c r="BO804" i="64"/>
  <c r="BP804" i="64"/>
  <c r="BQ804" i="64"/>
  <c r="BR804" i="64"/>
  <c r="BS804" i="64"/>
  <c r="BT804" i="64"/>
  <c r="BU804" i="64"/>
  <c r="BV804" i="64"/>
  <c r="BW804" i="64"/>
  <c r="BX804" i="64"/>
  <c r="BY804" i="64"/>
  <c r="BZ804" i="64"/>
  <c r="CA804" i="64"/>
  <c r="CB804" i="64"/>
  <c r="CC804" i="64"/>
  <c r="CD804" i="64"/>
  <c r="CE804" i="64"/>
  <c r="CF804" i="64"/>
  <c r="CG804" i="64"/>
  <c r="CH804" i="64"/>
  <c r="CI804" i="64"/>
  <c r="CJ804" i="64"/>
  <c r="CK804" i="64"/>
  <c r="CL804" i="64"/>
  <c r="S804" i="64"/>
  <c r="T776" i="64"/>
  <c r="U776" i="64"/>
  <c r="V776" i="64"/>
  <c r="W776" i="64"/>
  <c r="X776" i="64"/>
  <c r="Y776" i="64"/>
  <c r="Z776" i="64"/>
  <c r="AA776" i="64"/>
  <c r="AB776" i="64"/>
  <c r="AC776" i="64"/>
  <c r="AD776" i="64"/>
  <c r="AE776" i="64"/>
  <c r="AF776" i="64"/>
  <c r="AG776" i="64"/>
  <c r="AH776" i="64"/>
  <c r="AI776" i="64"/>
  <c r="AJ776" i="64"/>
  <c r="AK776" i="64"/>
  <c r="AL776" i="64"/>
  <c r="AM776" i="64"/>
  <c r="AN776" i="64"/>
  <c r="AO776" i="64"/>
  <c r="AP776" i="64"/>
  <c r="AQ776" i="64"/>
  <c r="AR776" i="64"/>
  <c r="AS776" i="64"/>
  <c r="AT776" i="64"/>
  <c r="AU776" i="64"/>
  <c r="AV776" i="64"/>
  <c r="AW776" i="64"/>
  <c r="AX776" i="64"/>
  <c r="AY776" i="64"/>
  <c r="AZ776" i="64"/>
  <c r="BA776" i="64"/>
  <c r="BB776" i="64"/>
  <c r="BC776" i="64"/>
  <c r="BD776" i="64"/>
  <c r="BE776" i="64"/>
  <c r="BF776" i="64"/>
  <c r="BG776" i="64"/>
  <c r="BH776" i="64"/>
  <c r="BI776" i="64"/>
  <c r="BJ776" i="64"/>
  <c r="BK776" i="64"/>
  <c r="BL776" i="64"/>
  <c r="BM776" i="64"/>
  <c r="BN776" i="64"/>
  <c r="BO776" i="64"/>
  <c r="BP776" i="64"/>
  <c r="BQ776" i="64"/>
  <c r="BR776" i="64"/>
  <c r="BS776" i="64"/>
  <c r="BT776" i="64"/>
  <c r="BU776" i="64"/>
  <c r="BV776" i="64"/>
  <c r="BW776" i="64"/>
  <c r="BX776" i="64"/>
  <c r="BY776" i="64"/>
  <c r="BZ776" i="64"/>
  <c r="CA776" i="64"/>
  <c r="CB776" i="64"/>
  <c r="CC776" i="64"/>
  <c r="CD776" i="64"/>
  <c r="CE776" i="64"/>
  <c r="CF776" i="64"/>
  <c r="CG776" i="64"/>
  <c r="CH776" i="64"/>
  <c r="CI776" i="64"/>
  <c r="CJ776" i="64"/>
  <c r="CK776" i="64"/>
  <c r="CL776" i="64"/>
  <c r="S776" i="64"/>
  <c r="T756" i="64"/>
  <c r="U756" i="64"/>
  <c r="V756" i="64"/>
  <c r="W756" i="64"/>
  <c r="X756" i="64"/>
  <c r="Y756" i="64"/>
  <c r="Z756" i="64"/>
  <c r="AA756" i="64"/>
  <c r="AB756" i="64"/>
  <c r="AC756" i="64"/>
  <c r="AD756" i="64"/>
  <c r="AE756" i="64"/>
  <c r="AF756" i="64"/>
  <c r="AG756" i="64"/>
  <c r="AH756" i="64"/>
  <c r="AI756" i="64"/>
  <c r="AJ756" i="64"/>
  <c r="AK756" i="64"/>
  <c r="AL756" i="64"/>
  <c r="AM756" i="64"/>
  <c r="AN756" i="64"/>
  <c r="AO756" i="64"/>
  <c r="AP756" i="64"/>
  <c r="AQ756" i="64"/>
  <c r="AR756" i="64"/>
  <c r="AS756" i="64"/>
  <c r="AT756" i="64"/>
  <c r="AU756" i="64"/>
  <c r="AV756" i="64"/>
  <c r="AW756" i="64"/>
  <c r="AX756" i="64"/>
  <c r="AY756" i="64"/>
  <c r="AZ756" i="64"/>
  <c r="BA756" i="64"/>
  <c r="BB756" i="64"/>
  <c r="BC756" i="64"/>
  <c r="BD756" i="64"/>
  <c r="BE756" i="64"/>
  <c r="BF756" i="64"/>
  <c r="BG756" i="64"/>
  <c r="BH756" i="64"/>
  <c r="BI756" i="64"/>
  <c r="BJ756" i="64"/>
  <c r="BK756" i="64"/>
  <c r="BL756" i="64"/>
  <c r="BM756" i="64"/>
  <c r="BN756" i="64"/>
  <c r="BO756" i="64"/>
  <c r="BP756" i="64"/>
  <c r="BQ756" i="64"/>
  <c r="BR756" i="64"/>
  <c r="BS756" i="64"/>
  <c r="BT756" i="64"/>
  <c r="BU756" i="64"/>
  <c r="BV756" i="64"/>
  <c r="BW756" i="64"/>
  <c r="BX756" i="64"/>
  <c r="BY756" i="64"/>
  <c r="BZ756" i="64"/>
  <c r="CA756" i="64"/>
  <c r="CB756" i="64"/>
  <c r="CC756" i="64"/>
  <c r="CD756" i="64"/>
  <c r="CE756" i="64"/>
  <c r="CF756" i="64"/>
  <c r="CG756" i="64"/>
  <c r="CH756" i="64"/>
  <c r="CI756" i="64"/>
  <c r="CJ756" i="64"/>
  <c r="CK756" i="64"/>
  <c r="CL756" i="64"/>
  <c r="S756"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CL733" i="64"/>
  <c r="S733" i="64"/>
  <c r="S1935" i="64"/>
  <c r="T1935" i="64"/>
  <c r="U1935" i="64"/>
  <c r="V1935" i="64"/>
  <c r="W1935" i="64"/>
  <c r="X1935" i="64"/>
  <c r="Y1935" i="64"/>
  <c r="Z1935" i="64"/>
  <c r="AA1935" i="64"/>
  <c r="AB1935" i="64"/>
  <c r="AC1935" i="64"/>
  <c r="AD1935" i="64"/>
  <c r="AE1935" i="64"/>
  <c r="AF1935" i="64"/>
  <c r="AG1935" i="64"/>
  <c r="AH1935" i="64"/>
  <c r="AI1935" i="64"/>
  <c r="AJ1935" i="64"/>
  <c r="AK1935" i="64"/>
  <c r="AL1935" i="64"/>
  <c r="AM1935" i="64"/>
  <c r="AN1935" i="64"/>
  <c r="AO1935" i="64"/>
  <c r="AP1935" i="64"/>
  <c r="AQ1935" i="64"/>
  <c r="AR1935" i="64"/>
  <c r="AS1935" i="64"/>
  <c r="AT1935" i="64"/>
  <c r="AU1935" i="64"/>
  <c r="AV1935" i="64"/>
  <c r="AW1935" i="64"/>
  <c r="AX1935" i="64"/>
  <c r="AY1935" i="64"/>
  <c r="AZ1935" i="64"/>
  <c r="BA1935" i="64"/>
  <c r="BB1935" i="64"/>
  <c r="BC1935" i="64"/>
  <c r="BD1935" i="64"/>
  <c r="BE1935" i="64"/>
  <c r="BF1935" i="64"/>
  <c r="BG1935" i="64"/>
  <c r="BH1935" i="64"/>
  <c r="BI1935" i="64"/>
  <c r="BJ1935" i="64"/>
  <c r="BK1935" i="64"/>
  <c r="BL1935" i="64"/>
  <c r="BM1935" i="64"/>
  <c r="BN1935" i="64"/>
  <c r="BO1935" i="64"/>
  <c r="BP1935" i="64"/>
  <c r="BQ1935" i="64"/>
  <c r="BR1935" i="64"/>
  <c r="BS1935" i="64"/>
  <c r="BT1935" i="64"/>
  <c r="BU1935" i="64"/>
  <c r="BV1935" i="64"/>
  <c r="BW1935" i="64"/>
  <c r="BX1935" i="64"/>
  <c r="BY1935" i="64"/>
  <c r="BZ1935" i="64"/>
  <c r="CA1935" i="64"/>
  <c r="CB1935" i="64"/>
  <c r="CC1935" i="64"/>
  <c r="CD1935" i="64"/>
  <c r="CE1935" i="64"/>
  <c r="CF1935" i="64"/>
  <c r="CG1935" i="64"/>
  <c r="CH1935" i="64"/>
  <c r="CI1935" i="64"/>
  <c r="CJ1935" i="64"/>
  <c r="CK1935" i="64"/>
  <c r="CL1935" i="64"/>
  <c r="S2808" i="64"/>
  <c r="T2808" i="64"/>
  <c r="U2808" i="64"/>
  <c r="V2808" i="64"/>
  <c r="W2808" i="64"/>
  <c r="X2808" i="64"/>
  <c r="Y2808" i="64"/>
  <c r="Z2808" i="64"/>
  <c r="AA2808" i="64"/>
  <c r="AB2808" i="64"/>
  <c r="AC2808" i="64"/>
  <c r="AD2808" i="64"/>
  <c r="AE2808" i="64"/>
  <c r="AF2808" i="64"/>
  <c r="AG2808" i="64"/>
  <c r="AH2808" i="64"/>
  <c r="AI2808" i="64"/>
  <c r="AJ2808" i="64"/>
  <c r="AK2808" i="64"/>
  <c r="AL2808" i="64"/>
  <c r="AM2808" i="64"/>
  <c r="AN2808" i="64"/>
  <c r="AO2808" i="64"/>
  <c r="AP2808" i="64"/>
  <c r="AQ2808" i="64"/>
  <c r="AR2808" i="64"/>
  <c r="AS2808" i="64"/>
  <c r="AT2808" i="64"/>
  <c r="AU2808" i="64"/>
  <c r="AV2808" i="64"/>
  <c r="AW2808" i="64"/>
  <c r="AX2808" i="64"/>
  <c r="AY2808" i="64"/>
  <c r="AZ2808" i="64"/>
  <c r="BA2808" i="64"/>
  <c r="BB2808" i="64"/>
  <c r="BC2808" i="64"/>
  <c r="BD2808" i="64"/>
  <c r="BE2808" i="64"/>
  <c r="BF2808" i="64"/>
  <c r="BG2808" i="64"/>
  <c r="BH2808" i="64"/>
  <c r="BI2808" i="64"/>
  <c r="BJ2808" i="64"/>
  <c r="BK2808" i="64"/>
  <c r="BL2808" i="64"/>
  <c r="BM2808" i="64"/>
  <c r="BN2808" i="64"/>
  <c r="BO2808" i="64"/>
  <c r="BP2808" i="64"/>
  <c r="BQ2808" i="64"/>
  <c r="BR2808" i="64"/>
  <c r="BS2808" i="64"/>
  <c r="BT2808" i="64"/>
  <c r="BU2808" i="64"/>
  <c r="BV2808" i="64"/>
  <c r="BW2808" i="64"/>
  <c r="BX2808" i="64"/>
  <c r="BY2808" i="64"/>
  <c r="BZ2808" i="64"/>
  <c r="CA2808" i="64"/>
  <c r="CB2808" i="64"/>
  <c r="CC2808" i="64"/>
  <c r="CD2808" i="64"/>
  <c r="CE2808" i="64"/>
  <c r="CF2808" i="64"/>
  <c r="CG2808" i="64"/>
  <c r="CH2808" i="64"/>
  <c r="CI2808" i="64"/>
  <c r="CJ2808" i="64"/>
  <c r="CK2808" i="64"/>
  <c r="CL2808" i="64"/>
  <c r="S2782" i="64"/>
  <c r="T2782" i="64"/>
  <c r="U2782" i="64"/>
  <c r="V2782" i="64"/>
  <c r="W2782" i="64"/>
  <c r="X2782" i="64"/>
  <c r="Y2782" i="64"/>
  <c r="Z2782" i="64"/>
  <c r="AA2782" i="64"/>
  <c r="AB2782" i="64"/>
  <c r="AC2782" i="64"/>
  <c r="AD2782" i="64"/>
  <c r="AE2782" i="64"/>
  <c r="AF2782" i="64"/>
  <c r="AG2782" i="64"/>
  <c r="AH2782" i="64"/>
  <c r="AI2782" i="64"/>
  <c r="AJ2782" i="64"/>
  <c r="AK2782" i="64"/>
  <c r="AL2782" i="64"/>
  <c r="AM2782" i="64"/>
  <c r="AN2782" i="64"/>
  <c r="AO2782" i="64"/>
  <c r="AP2782" i="64"/>
  <c r="AQ2782" i="64"/>
  <c r="AR2782" i="64"/>
  <c r="AS2782" i="64"/>
  <c r="AT2782" i="64"/>
  <c r="AU2782" i="64"/>
  <c r="AV2782" i="64"/>
  <c r="AW2782" i="64"/>
  <c r="AX2782" i="64"/>
  <c r="AY2782" i="64"/>
  <c r="AZ2782" i="64"/>
  <c r="BA2782" i="64"/>
  <c r="BB2782" i="64"/>
  <c r="BC2782" i="64"/>
  <c r="BD2782" i="64"/>
  <c r="BE2782" i="64"/>
  <c r="BF2782" i="64"/>
  <c r="BG2782" i="64"/>
  <c r="BH2782" i="64"/>
  <c r="BI2782" i="64"/>
  <c r="BJ2782" i="64"/>
  <c r="BK2782" i="64"/>
  <c r="BL2782" i="64"/>
  <c r="BM2782" i="64"/>
  <c r="BN2782" i="64"/>
  <c r="BO2782" i="64"/>
  <c r="BP2782" i="64"/>
  <c r="BQ2782" i="64"/>
  <c r="BR2782" i="64"/>
  <c r="BS2782" i="64"/>
  <c r="BT2782" i="64"/>
  <c r="BU2782" i="64"/>
  <c r="BV2782" i="64"/>
  <c r="BW2782" i="64"/>
  <c r="BX2782" i="64"/>
  <c r="BY2782" i="64"/>
  <c r="BZ2782" i="64"/>
  <c r="CA2782" i="64"/>
  <c r="CB2782" i="64"/>
  <c r="CC2782" i="64"/>
  <c r="CD2782" i="64"/>
  <c r="CE2782" i="64"/>
  <c r="CF2782" i="64"/>
  <c r="CG2782" i="64"/>
  <c r="CH2782" i="64"/>
  <c r="CI2782" i="64"/>
  <c r="CJ2782" i="64"/>
  <c r="CK2782" i="64"/>
  <c r="CL2782" i="64"/>
  <c r="S2757" i="64"/>
  <c r="T2757" i="64"/>
  <c r="U2757" i="64"/>
  <c r="V2757" i="64"/>
  <c r="W2757" i="64"/>
  <c r="X2757" i="64"/>
  <c r="Y2757" i="64"/>
  <c r="Z2757" i="64"/>
  <c r="AA2757" i="64"/>
  <c r="AB2757" i="64"/>
  <c r="AC2757" i="64"/>
  <c r="AD2757" i="64"/>
  <c r="AE2757" i="64"/>
  <c r="AF2757" i="64"/>
  <c r="AG2757" i="64"/>
  <c r="AH2757" i="64"/>
  <c r="AI2757" i="64"/>
  <c r="AJ2757" i="64"/>
  <c r="AK2757" i="64"/>
  <c r="AL2757" i="64"/>
  <c r="AM2757" i="64"/>
  <c r="AN2757" i="64"/>
  <c r="AO2757" i="64"/>
  <c r="AP2757" i="64"/>
  <c r="AQ2757" i="64"/>
  <c r="AR2757" i="64"/>
  <c r="AS2757" i="64"/>
  <c r="AT2757" i="64"/>
  <c r="AU2757" i="64"/>
  <c r="AV2757" i="64"/>
  <c r="AW2757" i="64"/>
  <c r="AX2757" i="64"/>
  <c r="AY2757" i="64"/>
  <c r="AZ2757" i="64"/>
  <c r="BA2757" i="64"/>
  <c r="BB2757" i="64"/>
  <c r="BC2757" i="64"/>
  <c r="BD2757" i="64"/>
  <c r="BE2757" i="64"/>
  <c r="BF2757" i="64"/>
  <c r="BG2757" i="64"/>
  <c r="BH2757" i="64"/>
  <c r="BI2757" i="64"/>
  <c r="BJ2757" i="64"/>
  <c r="BK2757" i="64"/>
  <c r="BL2757" i="64"/>
  <c r="BM2757" i="64"/>
  <c r="BN2757" i="64"/>
  <c r="BO2757" i="64"/>
  <c r="BP2757" i="64"/>
  <c r="BQ2757" i="64"/>
  <c r="BR2757" i="64"/>
  <c r="BS2757" i="64"/>
  <c r="BT2757" i="64"/>
  <c r="BU2757" i="64"/>
  <c r="BV2757" i="64"/>
  <c r="BW2757" i="64"/>
  <c r="BX2757" i="64"/>
  <c r="BY2757" i="64"/>
  <c r="BZ2757" i="64"/>
  <c r="CA2757" i="64"/>
  <c r="CB2757" i="64"/>
  <c r="CC2757" i="64"/>
  <c r="CD2757" i="64"/>
  <c r="CE2757" i="64"/>
  <c r="CF2757" i="64"/>
  <c r="CG2757" i="64"/>
  <c r="CH2757" i="64"/>
  <c r="CI2757" i="64"/>
  <c r="CJ2757" i="64"/>
  <c r="CK2757" i="64"/>
  <c r="CL2757" i="64"/>
  <c r="S2731" i="64"/>
  <c r="T2731" i="64"/>
  <c r="U2731" i="64"/>
  <c r="V2731" i="64"/>
  <c r="W2731" i="64"/>
  <c r="X2731" i="64"/>
  <c r="Y2731" i="64"/>
  <c r="Z2731" i="64"/>
  <c r="AA2731" i="64"/>
  <c r="AB2731" i="64"/>
  <c r="AC2731" i="64"/>
  <c r="AD2731" i="64"/>
  <c r="AE2731" i="64"/>
  <c r="AF2731" i="64"/>
  <c r="AG2731" i="64"/>
  <c r="AH2731" i="64"/>
  <c r="AI2731" i="64"/>
  <c r="AJ2731" i="64"/>
  <c r="AK2731" i="64"/>
  <c r="AL2731" i="64"/>
  <c r="AM2731" i="64"/>
  <c r="AN2731" i="64"/>
  <c r="AO2731" i="64"/>
  <c r="AP2731" i="64"/>
  <c r="AQ2731" i="64"/>
  <c r="AR2731" i="64"/>
  <c r="AS2731" i="64"/>
  <c r="AT2731" i="64"/>
  <c r="AU2731" i="64"/>
  <c r="AV2731" i="64"/>
  <c r="AW2731" i="64"/>
  <c r="AX2731" i="64"/>
  <c r="AY2731" i="64"/>
  <c r="AZ2731" i="64"/>
  <c r="BA2731" i="64"/>
  <c r="BB2731" i="64"/>
  <c r="BC2731" i="64"/>
  <c r="BD2731" i="64"/>
  <c r="BE2731" i="64"/>
  <c r="BF2731" i="64"/>
  <c r="BG2731" i="64"/>
  <c r="BH2731" i="64"/>
  <c r="BI2731" i="64"/>
  <c r="BJ2731" i="64"/>
  <c r="BK2731" i="64"/>
  <c r="BL2731" i="64"/>
  <c r="BM2731" i="64"/>
  <c r="BN2731" i="64"/>
  <c r="BO2731" i="64"/>
  <c r="BP2731" i="64"/>
  <c r="BQ2731" i="64"/>
  <c r="BR2731" i="64"/>
  <c r="BS2731" i="64"/>
  <c r="BT2731" i="64"/>
  <c r="BU2731" i="64"/>
  <c r="BV2731" i="64"/>
  <c r="BW2731" i="64"/>
  <c r="BX2731" i="64"/>
  <c r="BY2731" i="64"/>
  <c r="BZ2731" i="64"/>
  <c r="CA2731" i="64"/>
  <c r="CB2731" i="64"/>
  <c r="CC2731" i="64"/>
  <c r="CD2731" i="64"/>
  <c r="CE2731" i="64"/>
  <c r="CF2731" i="64"/>
  <c r="CG2731" i="64"/>
  <c r="CH2731" i="64"/>
  <c r="CI2731" i="64"/>
  <c r="CJ2731" i="64"/>
  <c r="CK2731" i="64"/>
  <c r="CL2731"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878" i="64"/>
  <c r="T1878" i="64"/>
  <c r="U1878" i="64"/>
  <c r="V1878" i="64"/>
  <c r="W1878" i="64"/>
  <c r="X1878" i="64"/>
  <c r="Y1878" i="64"/>
  <c r="Z1878" i="64"/>
  <c r="AA1878" i="64"/>
  <c r="AB1878" i="64"/>
  <c r="AC1878" i="64"/>
  <c r="AD1878" i="64"/>
  <c r="AE1878" i="64"/>
  <c r="AF1878" i="64"/>
  <c r="AG1878" i="64"/>
  <c r="AH1878" i="64"/>
  <c r="AI1878" i="64"/>
  <c r="AJ1878" i="64"/>
  <c r="AK1878" i="64"/>
  <c r="AL1878" i="64"/>
  <c r="AM1878" i="64"/>
  <c r="AN1878" i="64"/>
  <c r="AO1878" i="64"/>
  <c r="AP1878" i="64"/>
  <c r="AQ1878" i="64"/>
  <c r="AR1878" i="64"/>
  <c r="AS1878" i="64"/>
  <c r="AT1878" i="64"/>
  <c r="AU1878" i="64"/>
  <c r="AV1878" i="64"/>
  <c r="AW1878" i="64"/>
  <c r="AX1878" i="64"/>
  <c r="AY1878" i="64"/>
  <c r="AZ1878" i="64"/>
  <c r="BA1878" i="64"/>
  <c r="BB1878" i="64"/>
  <c r="BC1878" i="64"/>
  <c r="BD1878" i="64"/>
  <c r="BE1878" i="64"/>
  <c r="BF1878" i="64"/>
  <c r="BG1878" i="64"/>
  <c r="BH1878" i="64"/>
  <c r="BI1878" i="64"/>
  <c r="BJ1878" i="64"/>
  <c r="BK1878" i="64"/>
  <c r="BL1878" i="64"/>
  <c r="BM1878" i="64"/>
  <c r="BN1878" i="64"/>
  <c r="BO1878" i="64"/>
  <c r="BP1878" i="64"/>
  <c r="BQ1878" i="64"/>
  <c r="BR1878" i="64"/>
  <c r="BS1878" i="64"/>
  <c r="BT1878" i="64"/>
  <c r="BU1878" i="64"/>
  <c r="BV1878" i="64"/>
  <c r="BW1878" i="64"/>
  <c r="BX1878" i="64"/>
  <c r="BY1878" i="64"/>
  <c r="BZ1878" i="64"/>
  <c r="CA1878" i="64"/>
  <c r="CB1878" i="64"/>
  <c r="CC1878" i="64"/>
  <c r="CD1878" i="64"/>
  <c r="CE1878" i="64"/>
  <c r="CF1878" i="64"/>
  <c r="CG1878" i="64"/>
  <c r="CH1878" i="64"/>
  <c r="CI1878" i="64"/>
  <c r="CJ1878" i="64"/>
  <c r="CK1878" i="64"/>
  <c r="CL1878" i="64"/>
  <c r="S1846" i="64"/>
  <c r="T1846" i="64"/>
  <c r="U1846" i="64"/>
  <c r="V1846" i="64"/>
  <c r="W1846" i="64"/>
  <c r="X1846" i="64"/>
  <c r="Y1846" i="64"/>
  <c r="Z1846" i="64"/>
  <c r="AA1846" i="64"/>
  <c r="AB1846" i="64"/>
  <c r="AC1846" i="64"/>
  <c r="AD1846" i="64"/>
  <c r="AE1846" i="64"/>
  <c r="AF1846" i="64"/>
  <c r="AG1846" i="64"/>
  <c r="AH1846" i="64"/>
  <c r="AI1846" i="64"/>
  <c r="AJ1846" i="64"/>
  <c r="AK1846" i="64"/>
  <c r="AL1846" i="64"/>
  <c r="AM1846" i="64"/>
  <c r="AN1846" i="64"/>
  <c r="AO1846" i="64"/>
  <c r="AP1846" i="64"/>
  <c r="AQ1846" i="64"/>
  <c r="AR1846" i="64"/>
  <c r="AS1846" i="64"/>
  <c r="AT1846" i="64"/>
  <c r="AU1846" i="64"/>
  <c r="AV1846" i="64"/>
  <c r="AW1846" i="64"/>
  <c r="AX1846" i="64"/>
  <c r="AY1846" i="64"/>
  <c r="AZ1846" i="64"/>
  <c r="BA1846" i="64"/>
  <c r="BB1846" i="64"/>
  <c r="BC1846" i="64"/>
  <c r="BD1846" i="64"/>
  <c r="BE1846" i="64"/>
  <c r="BF1846" i="64"/>
  <c r="BG1846" i="64"/>
  <c r="BH1846" i="64"/>
  <c r="BI1846" i="64"/>
  <c r="BJ1846" i="64"/>
  <c r="BK1846" i="64"/>
  <c r="BL1846" i="64"/>
  <c r="BM1846" i="64"/>
  <c r="BN1846" i="64"/>
  <c r="BO1846" i="64"/>
  <c r="BP1846" i="64"/>
  <c r="BQ1846" i="64"/>
  <c r="BR1846" i="64"/>
  <c r="BS1846" i="64"/>
  <c r="BT1846" i="64"/>
  <c r="BU1846" i="64"/>
  <c r="BV1846" i="64"/>
  <c r="BW1846" i="64"/>
  <c r="BX1846" i="64"/>
  <c r="BY1846" i="64"/>
  <c r="BZ1846" i="64"/>
  <c r="CA1846" i="64"/>
  <c r="CB1846" i="64"/>
  <c r="CC1846" i="64"/>
  <c r="CD1846" i="64"/>
  <c r="CE1846" i="64"/>
  <c r="CF1846" i="64"/>
  <c r="CG1846" i="64"/>
  <c r="CH1846" i="64"/>
  <c r="CI1846" i="64"/>
  <c r="CJ1846" i="64"/>
  <c r="CK1846" i="64"/>
  <c r="CL1846" i="64"/>
  <c r="S2857" i="64"/>
  <c r="T2857" i="64"/>
  <c r="U2857" i="64"/>
  <c r="V2857" i="64"/>
  <c r="W2857" i="64"/>
  <c r="X2857" i="64"/>
  <c r="Y2857" i="64"/>
  <c r="Z2857" i="64"/>
  <c r="AA2857" i="64"/>
  <c r="AB2857" i="64"/>
  <c r="AC2857" i="64"/>
  <c r="AD2857" i="64"/>
  <c r="AE2857" i="64"/>
  <c r="AF2857" i="64"/>
  <c r="AG2857" i="64"/>
  <c r="AH2857" i="64"/>
  <c r="AI2857" i="64"/>
  <c r="AJ2857" i="64"/>
  <c r="AK2857" i="64"/>
  <c r="AL2857" i="64"/>
  <c r="AM2857" i="64"/>
  <c r="AN2857" i="64"/>
  <c r="AO2857" i="64"/>
  <c r="AP2857" i="64"/>
  <c r="AQ2857" i="64"/>
  <c r="AR2857" i="64"/>
  <c r="AS2857" i="64"/>
  <c r="AT2857" i="64"/>
  <c r="AU2857" i="64"/>
  <c r="AV2857" i="64"/>
  <c r="AW2857" i="64"/>
  <c r="AX2857" i="64"/>
  <c r="AY2857" i="64"/>
  <c r="AZ2857" i="64"/>
  <c r="BA2857" i="64"/>
  <c r="BB2857" i="64"/>
  <c r="BC2857" i="64"/>
  <c r="BD2857" i="64"/>
  <c r="BE2857" i="64"/>
  <c r="BF2857" i="64"/>
  <c r="BG2857" i="64"/>
  <c r="BH2857" i="64"/>
  <c r="BI2857" i="64"/>
  <c r="BJ2857" i="64"/>
  <c r="BK2857" i="64"/>
  <c r="BL2857" i="64"/>
  <c r="BM2857" i="64"/>
  <c r="BN2857" i="64"/>
  <c r="BO2857" i="64"/>
  <c r="BP2857" i="64"/>
  <c r="BQ2857" i="64"/>
  <c r="BR2857" i="64"/>
  <c r="BS2857" i="64"/>
  <c r="BT2857" i="64"/>
  <c r="BU2857" i="64"/>
  <c r="BV2857" i="64"/>
  <c r="BW2857" i="64"/>
  <c r="BX2857" i="64"/>
  <c r="BY2857" i="64"/>
  <c r="BZ2857" i="64"/>
  <c r="CA2857" i="64"/>
  <c r="CB2857" i="64"/>
  <c r="CC2857" i="64"/>
  <c r="CD2857" i="64"/>
  <c r="CE2857" i="64"/>
  <c r="CF2857" i="64"/>
  <c r="CG2857" i="64"/>
  <c r="CH2857" i="64"/>
  <c r="CI2857" i="64"/>
  <c r="CJ2857" i="64"/>
  <c r="CK2857" i="64"/>
  <c r="CL2857" i="64"/>
  <c r="S1823" i="64"/>
  <c r="T1823" i="64"/>
  <c r="U1823" i="64"/>
  <c r="V1823" i="64"/>
  <c r="W1823" i="64"/>
  <c r="X1823" i="64"/>
  <c r="Y1823" i="64"/>
  <c r="Z1823" i="64"/>
  <c r="AA1823" i="64"/>
  <c r="AB1823" i="64"/>
  <c r="AC1823" i="64"/>
  <c r="AD1823" i="64"/>
  <c r="AE1823" i="64"/>
  <c r="AF1823" i="64"/>
  <c r="AG1823" i="64"/>
  <c r="AH1823" i="64"/>
  <c r="AI1823" i="64"/>
  <c r="AJ1823" i="64"/>
  <c r="AK1823" i="64"/>
  <c r="AL1823" i="64"/>
  <c r="AM1823" i="64"/>
  <c r="AN1823" i="64"/>
  <c r="AO1823" i="64"/>
  <c r="AP1823" i="64"/>
  <c r="AQ1823" i="64"/>
  <c r="AR1823" i="64"/>
  <c r="AS1823" i="64"/>
  <c r="AT1823" i="64"/>
  <c r="AU1823" i="64"/>
  <c r="AV1823" i="64"/>
  <c r="AW1823" i="64"/>
  <c r="AX1823" i="64"/>
  <c r="AY1823" i="64"/>
  <c r="AZ1823" i="64"/>
  <c r="BA1823" i="64"/>
  <c r="BB1823" i="64"/>
  <c r="BC1823" i="64"/>
  <c r="BD1823" i="64"/>
  <c r="BE1823" i="64"/>
  <c r="BF1823" i="64"/>
  <c r="BG1823" i="64"/>
  <c r="BH1823" i="64"/>
  <c r="BI1823" i="64"/>
  <c r="BJ1823" i="64"/>
  <c r="BK1823" i="64"/>
  <c r="BL1823" i="64"/>
  <c r="BM1823" i="64"/>
  <c r="BN1823" i="64"/>
  <c r="BO1823" i="64"/>
  <c r="BP1823" i="64"/>
  <c r="BQ1823" i="64"/>
  <c r="BR1823" i="64"/>
  <c r="BS1823" i="64"/>
  <c r="BT1823" i="64"/>
  <c r="BU1823" i="64"/>
  <c r="BV1823" i="64"/>
  <c r="BW1823" i="64"/>
  <c r="BX1823" i="64"/>
  <c r="BY1823" i="64"/>
  <c r="BZ1823" i="64"/>
  <c r="CA1823" i="64"/>
  <c r="CB1823" i="64"/>
  <c r="CC1823" i="64"/>
  <c r="CD1823" i="64"/>
  <c r="CE1823" i="64"/>
  <c r="CF1823" i="64"/>
  <c r="CG1823" i="64"/>
  <c r="CH1823" i="64"/>
  <c r="CI1823" i="64"/>
  <c r="CJ1823" i="64"/>
  <c r="CK1823" i="64"/>
  <c r="CL1823" i="64"/>
  <c r="S1779" i="64"/>
  <c r="T1779" i="64"/>
  <c r="U1779" i="64"/>
  <c r="V1779" i="64"/>
  <c r="W1779" i="64"/>
  <c r="X1779" i="64"/>
  <c r="Y1779" i="64"/>
  <c r="Z1779" i="64"/>
  <c r="AA1779" i="64"/>
  <c r="AB1779" i="64"/>
  <c r="AC1779" i="64"/>
  <c r="AD1779" i="64"/>
  <c r="AE1779" i="64"/>
  <c r="AF1779" i="64"/>
  <c r="AG1779" i="64"/>
  <c r="AH1779" i="64"/>
  <c r="AI1779" i="64"/>
  <c r="AJ1779" i="64"/>
  <c r="AK1779" i="64"/>
  <c r="AL1779" i="64"/>
  <c r="AM1779" i="64"/>
  <c r="AN1779" i="64"/>
  <c r="AO1779" i="64"/>
  <c r="AP1779" i="64"/>
  <c r="AQ1779" i="64"/>
  <c r="AR1779" i="64"/>
  <c r="AS1779" i="64"/>
  <c r="AT1779" i="64"/>
  <c r="AU1779" i="64"/>
  <c r="AV1779" i="64"/>
  <c r="AW1779" i="64"/>
  <c r="AX1779" i="64"/>
  <c r="AY1779" i="64"/>
  <c r="AZ1779" i="64"/>
  <c r="BA1779" i="64"/>
  <c r="BB1779" i="64"/>
  <c r="BC1779" i="64"/>
  <c r="BD1779" i="64"/>
  <c r="BE1779" i="64"/>
  <c r="BF1779" i="64"/>
  <c r="BG1779" i="64"/>
  <c r="BH1779" i="64"/>
  <c r="BI1779" i="64"/>
  <c r="BJ1779" i="64"/>
  <c r="BK1779" i="64"/>
  <c r="BL1779" i="64"/>
  <c r="BM1779" i="64"/>
  <c r="BN1779" i="64"/>
  <c r="BO1779" i="64"/>
  <c r="BP1779" i="64"/>
  <c r="BQ1779" i="64"/>
  <c r="BR1779" i="64"/>
  <c r="BS1779" i="64"/>
  <c r="BT1779" i="64"/>
  <c r="BU1779" i="64"/>
  <c r="BV1779" i="64"/>
  <c r="BW1779" i="64"/>
  <c r="BX1779" i="64"/>
  <c r="BY1779" i="64"/>
  <c r="BZ1779" i="64"/>
  <c r="CA1779" i="64"/>
  <c r="CB1779" i="64"/>
  <c r="CC1779" i="64"/>
  <c r="CD1779" i="64"/>
  <c r="CE1779" i="64"/>
  <c r="CF1779" i="64"/>
  <c r="CG1779" i="64"/>
  <c r="CH1779" i="64"/>
  <c r="CI1779" i="64"/>
  <c r="CJ1779" i="64"/>
  <c r="CK1779" i="64"/>
  <c r="CL1779" i="64"/>
  <c r="S2292" i="64"/>
  <c r="S2224" i="64"/>
  <c r="T2224" i="64"/>
  <c r="U2224" i="64"/>
  <c r="V2224" i="64"/>
  <c r="W2224" i="64"/>
  <c r="X2224" i="64"/>
  <c r="Y2224" i="64"/>
  <c r="Z2224" i="64"/>
  <c r="AA2224" i="64"/>
  <c r="AB2224" i="64"/>
  <c r="AC2224" i="64"/>
  <c r="AD2224" i="64"/>
  <c r="AE2224" i="64"/>
  <c r="AF2224" i="64"/>
  <c r="AG2224" i="64"/>
  <c r="AH2224" i="64"/>
  <c r="AI2224" i="64"/>
  <c r="AJ2224" i="64"/>
  <c r="AK2224" i="64"/>
  <c r="AL2224" i="64"/>
  <c r="AM2224" i="64"/>
  <c r="AN2224" i="64"/>
  <c r="AO2224" i="64"/>
  <c r="AP2224" i="64"/>
  <c r="AQ2224" i="64"/>
  <c r="AR2224" i="64"/>
  <c r="AS2224" i="64"/>
  <c r="AT2224" i="64"/>
  <c r="AU2224" i="64"/>
  <c r="AV2224" i="64"/>
  <c r="AW2224" i="64"/>
  <c r="AX2224" i="64"/>
  <c r="AY2224" i="64"/>
  <c r="AZ2224" i="64"/>
  <c r="BA2224" i="64"/>
  <c r="BB2224" i="64"/>
  <c r="BC2224" i="64"/>
  <c r="BD2224" i="64"/>
  <c r="BE2224" i="64"/>
  <c r="BF2224" i="64"/>
  <c r="BG2224" i="64"/>
  <c r="BH2224" i="64"/>
  <c r="BI2224" i="64"/>
  <c r="BJ2224" i="64"/>
  <c r="BK2224" i="64"/>
  <c r="BL2224" i="64"/>
  <c r="BM2224" i="64"/>
  <c r="BN2224" i="64"/>
  <c r="BO2224" i="64"/>
  <c r="BP2224" i="64"/>
  <c r="BQ2224" i="64"/>
  <c r="BR2224" i="64"/>
  <c r="BS2224" i="64"/>
  <c r="BT2224" i="64"/>
  <c r="BU2224" i="64"/>
  <c r="BV2224" i="64"/>
  <c r="BW2224" i="64"/>
  <c r="BX2224" i="64"/>
  <c r="BY2224" i="64"/>
  <c r="BZ2224" i="64"/>
  <c r="CA2224" i="64"/>
  <c r="CB2224" i="64"/>
  <c r="CC2224" i="64"/>
  <c r="CD2224" i="64"/>
  <c r="CE2224" i="64"/>
  <c r="CF2224" i="64"/>
  <c r="CG2224" i="64"/>
  <c r="CH2224" i="64"/>
  <c r="CI2224" i="64"/>
  <c r="CJ2224" i="64"/>
  <c r="CK2224" i="64"/>
  <c r="CL2224" i="64"/>
  <c r="S2192" i="64"/>
  <c r="T2192" i="64"/>
  <c r="U2192" i="64"/>
  <c r="V2192" i="64"/>
  <c r="W2192" i="64"/>
  <c r="X2192" i="64"/>
  <c r="Y2192" i="64"/>
  <c r="Z2192" i="64"/>
  <c r="AA2192" i="64"/>
  <c r="AB2192" i="64"/>
  <c r="AC2192" i="64"/>
  <c r="AD2192" i="64"/>
  <c r="AE2192" i="64"/>
  <c r="AF2192" i="64"/>
  <c r="AG2192" i="64"/>
  <c r="AH2192" i="64"/>
  <c r="AI2192" i="64"/>
  <c r="AJ2192" i="64"/>
  <c r="AK2192" i="64"/>
  <c r="AL2192" i="64"/>
  <c r="AM2192" i="64"/>
  <c r="AN2192" i="64"/>
  <c r="AO2192" i="64"/>
  <c r="AP2192" i="64"/>
  <c r="AQ2192" i="64"/>
  <c r="AR2192" i="64"/>
  <c r="AS2192" i="64"/>
  <c r="AT2192" i="64"/>
  <c r="AU2192" i="64"/>
  <c r="AV2192" i="64"/>
  <c r="AW2192" i="64"/>
  <c r="AX2192" i="64"/>
  <c r="AY2192" i="64"/>
  <c r="AZ2192" i="64"/>
  <c r="BA2192" i="64"/>
  <c r="BB2192" i="64"/>
  <c r="BC2192" i="64"/>
  <c r="BD2192" i="64"/>
  <c r="BE2192" i="64"/>
  <c r="BF2192" i="64"/>
  <c r="BG2192" i="64"/>
  <c r="BH2192" i="64"/>
  <c r="BI2192" i="64"/>
  <c r="BJ2192" i="64"/>
  <c r="BK2192" i="64"/>
  <c r="BL2192" i="64"/>
  <c r="BM2192" i="64"/>
  <c r="BN2192" i="64"/>
  <c r="BO2192" i="64"/>
  <c r="BP2192" i="64"/>
  <c r="BQ2192" i="64"/>
  <c r="BR2192" i="64"/>
  <c r="BS2192" i="64"/>
  <c r="BT2192" i="64"/>
  <c r="BU2192" i="64"/>
  <c r="BV2192" i="64"/>
  <c r="BW2192" i="64"/>
  <c r="BX2192" i="64"/>
  <c r="BY2192" i="64"/>
  <c r="BZ2192" i="64"/>
  <c r="CA2192" i="64"/>
  <c r="CB2192" i="64"/>
  <c r="CC2192" i="64"/>
  <c r="CD2192" i="64"/>
  <c r="CE2192" i="64"/>
  <c r="CF2192" i="64"/>
  <c r="CG2192" i="64"/>
  <c r="CH2192" i="64"/>
  <c r="CI2192" i="64"/>
  <c r="CJ2192" i="64"/>
  <c r="CK2192" i="64"/>
  <c r="CL2192" i="64"/>
  <c r="S1735" i="64"/>
  <c r="T1735" i="64"/>
  <c r="U1735" i="64"/>
  <c r="V1735" i="64"/>
  <c r="W1735" i="64"/>
  <c r="X1735" i="64"/>
  <c r="Y1735" i="64"/>
  <c r="Z1735" i="64"/>
  <c r="AA1735" i="64"/>
  <c r="AB1735" i="64"/>
  <c r="AC1735" i="64"/>
  <c r="AD1735" i="64"/>
  <c r="AE1735" i="64"/>
  <c r="AF1735" i="64"/>
  <c r="AG1735" i="64"/>
  <c r="AH1735" i="64"/>
  <c r="AI1735" i="64"/>
  <c r="AJ1735" i="64"/>
  <c r="AK1735" i="64"/>
  <c r="AL1735" i="64"/>
  <c r="AM1735" i="64"/>
  <c r="AN1735" i="64"/>
  <c r="AO1735" i="64"/>
  <c r="AP1735" i="64"/>
  <c r="AQ1735" i="64"/>
  <c r="AR1735" i="64"/>
  <c r="AS1735" i="64"/>
  <c r="AT1735" i="64"/>
  <c r="AU1735" i="64"/>
  <c r="AV1735" i="64"/>
  <c r="AW1735" i="64"/>
  <c r="AX1735" i="64"/>
  <c r="AY1735" i="64"/>
  <c r="AZ1735" i="64"/>
  <c r="BA1735" i="64"/>
  <c r="BB1735" i="64"/>
  <c r="BC1735" i="64"/>
  <c r="BD1735" i="64"/>
  <c r="BE1735" i="64"/>
  <c r="BF1735" i="64"/>
  <c r="BG1735" i="64"/>
  <c r="BH1735" i="64"/>
  <c r="BI1735" i="64"/>
  <c r="BJ1735" i="64"/>
  <c r="BK1735" i="64"/>
  <c r="BL1735" i="64"/>
  <c r="BM1735" i="64"/>
  <c r="BN1735" i="64"/>
  <c r="BO1735" i="64"/>
  <c r="BP1735" i="64"/>
  <c r="BQ1735" i="64"/>
  <c r="BR1735" i="64"/>
  <c r="BS1735" i="64"/>
  <c r="BT1735" i="64"/>
  <c r="BU1735" i="64"/>
  <c r="BV1735" i="64"/>
  <c r="BW1735" i="64"/>
  <c r="BX1735" i="64"/>
  <c r="BY1735" i="64"/>
  <c r="BZ1735" i="64"/>
  <c r="CA1735" i="64"/>
  <c r="CB1735" i="64"/>
  <c r="CC1735" i="64"/>
  <c r="CD1735" i="64"/>
  <c r="CE1735" i="64"/>
  <c r="CF1735" i="64"/>
  <c r="CG1735" i="64"/>
  <c r="CH1735" i="64"/>
  <c r="CI1735" i="64"/>
  <c r="CJ1735" i="64"/>
  <c r="CK1735" i="64"/>
  <c r="CL1735" i="64"/>
  <c r="S1699" i="64"/>
  <c r="T1699" i="64"/>
  <c r="U1699" i="64"/>
  <c r="V1699" i="64"/>
  <c r="W1699" i="64"/>
  <c r="X1699" i="64"/>
  <c r="Y1699" i="64"/>
  <c r="Z1699" i="64"/>
  <c r="AA1699" i="64"/>
  <c r="AB1699" i="64"/>
  <c r="AC1699" i="64"/>
  <c r="AD1699" i="64"/>
  <c r="AE1699" i="64"/>
  <c r="AF1699" i="64"/>
  <c r="AG1699" i="64"/>
  <c r="AH1699" i="64"/>
  <c r="AI1699" i="64"/>
  <c r="AJ1699" i="64"/>
  <c r="AK1699" i="64"/>
  <c r="AL1699" i="64"/>
  <c r="AM1699" i="64"/>
  <c r="AN1699" i="64"/>
  <c r="AO1699" i="64"/>
  <c r="AP1699" i="64"/>
  <c r="AQ1699" i="64"/>
  <c r="AR1699" i="64"/>
  <c r="AS1699" i="64"/>
  <c r="AT1699" i="64"/>
  <c r="AU1699" i="64"/>
  <c r="AV1699" i="64"/>
  <c r="AW1699" i="64"/>
  <c r="AX1699" i="64"/>
  <c r="AY1699" i="64"/>
  <c r="AZ1699" i="64"/>
  <c r="BA1699" i="64"/>
  <c r="BB1699" i="64"/>
  <c r="BC1699" i="64"/>
  <c r="BD1699" i="64"/>
  <c r="BE1699" i="64"/>
  <c r="BF1699" i="64"/>
  <c r="BG1699" i="64"/>
  <c r="BH1699" i="64"/>
  <c r="BI1699" i="64"/>
  <c r="BJ1699" i="64"/>
  <c r="BK1699" i="64"/>
  <c r="BL1699" i="64"/>
  <c r="BM1699" i="64"/>
  <c r="BN1699" i="64"/>
  <c r="BO1699" i="64"/>
  <c r="BP1699" i="64"/>
  <c r="BQ1699" i="64"/>
  <c r="BR1699" i="64"/>
  <c r="BS1699" i="64"/>
  <c r="BT1699" i="64"/>
  <c r="BU1699" i="64"/>
  <c r="BV1699" i="64"/>
  <c r="BW1699" i="64"/>
  <c r="BX1699" i="64"/>
  <c r="BY1699" i="64"/>
  <c r="BZ1699" i="64"/>
  <c r="CA1699" i="64"/>
  <c r="CB1699" i="64"/>
  <c r="CC1699" i="64"/>
  <c r="CD1699" i="64"/>
  <c r="CE1699" i="64"/>
  <c r="CF1699" i="64"/>
  <c r="CG1699" i="64"/>
  <c r="CH1699" i="64"/>
  <c r="CI1699" i="64"/>
  <c r="CJ1699" i="64"/>
  <c r="CK1699" i="64"/>
  <c r="CL1699" i="64"/>
  <c r="S1664" i="64"/>
  <c r="T1664" i="64"/>
  <c r="U1664" i="64"/>
  <c r="V1664" i="64"/>
  <c r="W1664" i="64"/>
  <c r="X1664" i="64"/>
  <c r="Y1664" i="64"/>
  <c r="Z1664" i="64"/>
  <c r="AA1664" i="64"/>
  <c r="AB1664" i="64"/>
  <c r="AC1664" i="64"/>
  <c r="AD1664" i="64"/>
  <c r="AE1664" i="64"/>
  <c r="AF1664" i="64"/>
  <c r="AG1664" i="64"/>
  <c r="AH1664" i="64"/>
  <c r="AI1664" i="64"/>
  <c r="AJ1664" i="64"/>
  <c r="AK1664" i="64"/>
  <c r="AL1664" i="64"/>
  <c r="AM1664" i="64"/>
  <c r="AN1664" i="64"/>
  <c r="AO1664" i="64"/>
  <c r="AP1664" i="64"/>
  <c r="AQ1664" i="64"/>
  <c r="AR1664" i="64"/>
  <c r="AS1664" i="64"/>
  <c r="AT1664" i="64"/>
  <c r="AU1664" i="64"/>
  <c r="AV1664" i="64"/>
  <c r="AW1664" i="64"/>
  <c r="AX1664" i="64"/>
  <c r="AY1664" i="64"/>
  <c r="AZ1664" i="64"/>
  <c r="BA1664" i="64"/>
  <c r="BB1664" i="64"/>
  <c r="BC1664" i="64"/>
  <c r="BD1664" i="64"/>
  <c r="BE1664" i="64"/>
  <c r="BF1664" i="64"/>
  <c r="BG1664" i="64"/>
  <c r="BH1664" i="64"/>
  <c r="BI1664" i="64"/>
  <c r="BJ1664" i="64"/>
  <c r="BK1664" i="64"/>
  <c r="BL1664" i="64"/>
  <c r="BM1664" i="64"/>
  <c r="BN1664" i="64"/>
  <c r="BO1664" i="64"/>
  <c r="BP1664" i="64"/>
  <c r="BQ1664" i="64"/>
  <c r="BR1664" i="64"/>
  <c r="BS1664" i="64"/>
  <c r="BT1664" i="64"/>
  <c r="BU1664" i="64"/>
  <c r="BV1664" i="64"/>
  <c r="BW1664" i="64"/>
  <c r="BX1664" i="64"/>
  <c r="BY1664" i="64"/>
  <c r="BZ1664" i="64"/>
  <c r="CA1664" i="64"/>
  <c r="CB1664" i="64"/>
  <c r="CC1664" i="64"/>
  <c r="CD1664" i="64"/>
  <c r="CE1664" i="64"/>
  <c r="CF1664" i="64"/>
  <c r="CG1664" i="64"/>
  <c r="CH1664" i="64"/>
  <c r="CI1664" i="64"/>
  <c r="CJ1664" i="64"/>
  <c r="CK1664" i="64"/>
  <c r="CL1664" i="64"/>
  <c r="S1629"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2326" i="64"/>
  <c r="T2326" i="64"/>
  <c r="U2326" i="64"/>
  <c r="V2326" i="64"/>
  <c r="W2326" i="64"/>
  <c r="X2326" i="64"/>
  <c r="Y2326" i="64"/>
  <c r="Z2326" i="64"/>
  <c r="AA2326" i="64"/>
  <c r="AB2326" i="64"/>
  <c r="AC2326" i="64"/>
  <c r="AD2326" i="64"/>
  <c r="AE2326" i="64"/>
  <c r="AF2326" i="64"/>
  <c r="AG2326" i="64"/>
  <c r="AH2326" i="64"/>
  <c r="AI2326" i="64"/>
  <c r="AJ2326" i="64"/>
  <c r="AK2326" i="64"/>
  <c r="AL2326" i="64"/>
  <c r="AM2326" i="64"/>
  <c r="AN2326" i="64"/>
  <c r="AO2326" i="64"/>
  <c r="AP2326" i="64"/>
  <c r="AQ2326" i="64"/>
  <c r="AR2326" i="64"/>
  <c r="AS2326" i="64"/>
  <c r="AT2326" i="64"/>
  <c r="AU2326" i="64"/>
  <c r="AV2326" i="64"/>
  <c r="AW2326" i="64"/>
  <c r="AX2326" i="64"/>
  <c r="AY2326" i="64"/>
  <c r="AZ2326" i="64"/>
  <c r="BA2326" i="64"/>
  <c r="BB2326" i="64"/>
  <c r="BC2326" i="64"/>
  <c r="BD2326" i="64"/>
  <c r="BE2326" i="64"/>
  <c r="BF2326" i="64"/>
  <c r="BG2326" i="64"/>
  <c r="BH2326" i="64"/>
  <c r="BI2326" i="64"/>
  <c r="BJ2326" i="64"/>
  <c r="BK2326" i="64"/>
  <c r="BL2326" i="64"/>
  <c r="BM2326" i="64"/>
  <c r="BN2326" i="64"/>
  <c r="BO2326" i="64"/>
  <c r="BP2326" i="64"/>
  <c r="BQ2326" i="64"/>
  <c r="BR2326" i="64"/>
  <c r="BS2326" i="64"/>
  <c r="BT2326" i="64"/>
  <c r="BU2326" i="64"/>
  <c r="BV2326" i="64"/>
  <c r="BW2326" i="64"/>
  <c r="BX2326" i="64"/>
  <c r="BY2326" i="64"/>
  <c r="BZ2326" i="64"/>
  <c r="CA2326" i="64"/>
  <c r="CB2326" i="64"/>
  <c r="CC2326" i="64"/>
  <c r="CD2326" i="64"/>
  <c r="CE2326" i="64"/>
  <c r="CF2326" i="64"/>
  <c r="CG2326" i="64"/>
  <c r="CH2326" i="64"/>
  <c r="CI2326" i="64"/>
  <c r="CJ2326" i="64"/>
  <c r="CK2326" i="64"/>
  <c r="CL2326" i="64"/>
  <c r="S2360" i="64"/>
  <c r="T2360" i="64"/>
  <c r="U2360" i="64"/>
  <c r="V2360" i="64"/>
  <c r="W2360" i="64"/>
  <c r="X2360" i="64"/>
  <c r="Y2360" i="64"/>
  <c r="Z2360" i="64"/>
  <c r="AA2360" i="64"/>
  <c r="AB2360" i="64"/>
  <c r="AC2360" i="64"/>
  <c r="AD2360" i="64"/>
  <c r="AE2360" i="64"/>
  <c r="AF2360" i="64"/>
  <c r="AG2360" i="64"/>
  <c r="AH2360" i="64"/>
  <c r="AI2360" i="64"/>
  <c r="AJ2360" i="64"/>
  <c r="AK2360" i="64"/>
  <c r="AL2360" i="64"/>
  <c r="AM2360" i="64"/>
  <c r="AN2360" i="64"/>
  <c r="AO2360" i="64"/>
  <c r="AP2360" i="64"/>
  <c r="AQ2360" i="64"/>
  <c r="AR2360" i="64"/>
  <c r="AS2360" i="64"/>
  <c r="AT2360" i="64"/>
  <c r="AU2360" i="64"/>
  <c r="AV2360" i="64"/>
  <c r="AW2360" i="64"/>
  <c r="AX2360" i="64"/>
  <c r="AY2360" i="64"/>
  <c r="AZ2360" i="64"/>
  <c r="BA2360" i="64"/>
  <c r="BB2360" i="64"/>
  <c r="BC2360" i="64"/>
  <c r="BD2360" i="64"/>
  <c r="BE2360" i="64"/>
  <c r="BF2360" i="64"/>
  <c r="BG2360" i="64"/>
  <c r="BH2360" i="64"/>
  <c r="BI2360" i="64"/>
  <c r="BJ2360" i="64"/>
  <c r="BK2360" i="64"/>
  <c r="BL2360" i="64"/>
  <c r="BM2360" i="64"/>
  <c r="BN2360" i="64"/>
  <c r="BO2360" i="64"/>
  <c r="BP2360" i="64"/>
  <c r="BQ2360" i="64"/>
  <c r="BR2360" i="64"/>
  <c r="BS2360" i="64"/>
  <c r="BT2360" i="64"/>
  <c r="BU2360" i="64"/>
  <c r="BV2360" i="64"/>
  <c r="BW2360" i="64"/>
  <c r="BX2360" i="64"/>
  <c r="BY2360" i="64"/>
  <c r="BZ2360" i="64"/>
  <c r="CA2360" i="64"/>
  <c r="CB2360" i="64"/>
  <c r="CC2360" i="64"/>
  <c r="CD2360" i="64"/>
  <c r="CE2360" i="64"/>
  <c r="CF2360" i="64"/>
  <c r="CG2360" i="64"/>
  <c r="CH2360" i="64"/>
  <c r="CI2360" i="64"/>
  <c r="CJ2360" i="64"/>
  <c r="CK2360" i="64"/>
  <c r="CL2360" i="64"/>
  <c r="S1593" i="64"/>
  <c r="S1521" i="64"/>
  <c r="T1521" i="64"/>
  <c r="U1521" i="64"/>
  <c r="V1521" i="64"/>
  <c r="W1521" i="64"/>
  <c r="X1521" i="64"/>
  <c r="Y1521" i="64"/>
  <c r="Z1521" i="64"/>
  <c r="AA1521" i="64"/>
  <c r="AB1521" i="64"/>
  <c r="AC1521" i="64"/>
  <c r="AD1521" i="64"/>
  <c r="AE1521" i="64"/>
  <c r="AF1521" i="64"/>
  <c r="AG1521" i="64"/>
  <c r="AH1521" i="64"/>
  <c r="AI1521" i="64"/>
  <c r="AJ1521" i="64"/>
  <c r="AK1521" i="64"/>
  <c r="AL1521" i="64"/>
  <c r="AM1521" i="64"/>
  <c r="AN1521" i="64"/>
  <c r="AO1521" i="64"/>
  <c r="AP1521" i="64"/>
  <c r="AQ1521" i="64"/>
  <c r="AR1521" i="64"/>
  <c r="AS1521" i="64"/>
  <c r="AT1521" i="64"/>
  <c r="AU1521" i="64"/>
  <c r="AV1521" i="64"/>
  <c r="AW1521" i="64"/>
  <c r="AX1521" i="64"/>
  <c r="AY1521" i="64"/>
  <c r="AZ1521" i="64"/>
  <c r="BA1521" i="64"/>
  <c r="BB1521" i="64"/>
  <c r="BC1521" i="64"/>
  <c r="BD1521" i="64"/>
  <c r="BE1521" i="64"/>
  <c r="BF1521" i="64"/>
  <c r="BG1521" i="64"/>
  <c r="BH1521" i="64"/>
  <c r="BI1521" i="64"/>
  <c r="BJ1521" i="64"/>
  <c r="BK1521" i="64"/>
  <c r="BL1521" i="64"/>
  <c r="BM1521" i="64"/>
  <c r="BN1521" i="64"/>
  <c r="BO1521" i="64"/>
  <c r="BP1521" i="64"/>
  <c r="BQ1521" i="64"/>
  <c r="BR1521" i="64"/>
  <c r="BS1521" i="64"/>
  <c r="BT1521" i="64"/>
  <c r="BU1521" i="64"/>
  <c r="BV1521" i="64"/>
  <c r="BW1521" i="64"/>
  <c r="BX1521" i="64"/>
  <c r="BY1521" i="64"/>
  <c r="BZ1521" i="64"/>
  <c r="CA1521" i="64"/>
  <c r="CB1521" i="64"/>
  <c r="CC1521" i="64"/>
  <c r="CD1521" i="64"/>
  <c r="CE1521" i="64"/>
  <c r="CF1521" i="64"/>
  <c r="CG1521" i="64"/>
  <c r="CH1521" i="64"/>
  <c r="CI1521" i="64"/>
  <c r="CJ1521" i="64"/>
  <c r="CK1521" i="64"/>
  <c r="CL1521" i="64"/>
  <c r="S1499" i="64"/>
  <c r="T1499" i="64"/>
  <c r="U1499" i="64"/>
  <c r="V1499" i="64"/>
  <c r="W1499" i="64"/>
  <c r="X1499" i="64"/>
  <c r="Y1499" i="64"/>
  <c r="Z1499" i="64"/>
  <c r="AA1499" i="64"/>
  <c r="AB1499" i="64"/>
  <c r="AC1499" i="64"/>
  <c r="AD1499" i="64"/>
  <c r="AE1499" i="64"/>
  <c r="AF1499" i="64"/>
  <c r="AG1499" i="64"/>
  <c r="AH1499" i="64"/>
  <c r="AI1499" i="64"/>
  <c r="AJ1499" i="64"/>
  <c r="AK1499" i="64"/>
  <c r="AL1499" i="64"/>
  <c r="AM1499" i="64"/>
  <c r="AN1499" i="64"/>
  <c r="AO1499" i="64"/>
  <c r="AP1499" i="64"/>
  <c r="AQ1499" i="64"/>
  <c r="AR1499" i="64"/>
  <c r="AS1499" i="64"/>
  <c r="AT1499" i="64"/>
  <c r="AU1499" i="64"/>
  <c r="AV1499" i="64"/>
  <c r="AW1499" i="64"/>
  <c r="AX1499" i="64"/>
  <c r="AY1499" i="64"/>
  <c r="AZ1499" i="64"/>
  <c r="BA1499" i="64"/>
  <c r="BB1499" i="64"/>
  <c r="BC1499" i="64"/>
  <c r="BD1499" i="64"/>
  <c r="BE1499" i="64"/>
  <c r="BF1499" i="64"/>
  <c r="BG1499" i="64"/>
  <c r="BH1499" i="64"/>
  <c r="BI1499" i="64"/>
  <c r="BJ1499" i="64"/>
  <c r="BK1499" i="64"/>
  <c r="BL1499" i="64"/>
  <c r="BM1499" i="64"/>
  <c r="BN1499" i="64"/>
  <c r="BO1499" i="64"/>
  <c r="BP1499" i="64"/>
  <c r="BQ1499" i="64"/>
  <c r="BR1499" i="64"/>
  <c r="BS1499" i="64"/>
  <c r="BT1499" i="64"/>
  <c r="BU1499" i="64"/>
  <c r="BV1499" i="64"/>
  <c r="BW1499" i="64"/>
  <c r="BX1499" i="64"/>
  <c r="BY1499" i="64"/>
  <c r="BZ1499" i="64"/>
  <c r="CA1499" i="64"/>
  <c r="CB1499" i="64"/>
  <c r="CC1499" i="64"/>
  <c r="CD1499" i="64"/>
  <c r="CE1499" i="64"/>
  <c r="CF1499" i="64"/>
  <c r="CG1499" i="64"/>
  <c r="CH1499" i="64"/>
  <c r="CI1499" i="64"/>
  <c r="CJ1499" i="64"/>
  <c r="CK1499" i="64"/>
  <c r="CL1499" i="64"/>
  <c r="S1347" i="64"/>
  <c r="T1347" i="64"/>
  <c r="U1347" i="64"/>
  <c r="V1347" i="64"/>
  <c r="W1347" i="64"/>
  <c r="X1347" i="64"/>
  <c r="Y1347" i="64"/>
  <c r="Z1347" i="64"/>
  <c r="AA1347" i="64"/>
  <c r="AB1347" i="64"/>
  <c r="AC1347" i="64"/>
  <c r="AD1347" i="64"/>
  <c r="AE1347" i="64"/>
  <c r="AF1347" i="64"/>
  <c r="AG1347" i="64"/>
  <c r="AH1347" i="64"/>
  <c r="AI1347" i="64"/>
  <c r="AJ1347" i="64"/>
  <c r="AK1347" i="64"/>
  <c r="AL1347" i="64"/>
  <c r="AM1347" i="64"/>
  <c r="AN1347" i="64"/>
  <c r="AO1347" i="64"/>
  <c r="AP1347" i="64"/>
  <c r="AQ1347" i="64"/>
  <c r="AR1347" i="64"/>
  <c r="AS1347" i="64"/>
  <c r="AT1347" i="64"/>
  <c r="AU1347" i="64"/>
  <c r="AV1347" i="64"/>
  <c r="AW1347" i="64"/>
  <c r="AX1347" i="64"/>
  <c r="AY1347" i="64"/>
  <c r="AZ1347" i="64"/>
  <c r="BA1347" i="64"/>
  <c r="BB1347" i="64"/>
  <c r="BC1347" i="64"/>
  <c r="BD1347" i="64"/>
  <c r="BE1347" i="64"/>
  <c r="BF1347" i="64"/>
  <c r="BG1347" i="64"/>
  <c r="BH1347" i="64"/>
  <c r="BI1347" i="64"/>
  <c r="BJ1347" i="64"/>
  <c r="BK1347" i="64"/>
  <c r="BL1347" i="64"/>
  <c r="BM1347" i="64"/>
  <c r="BN1347" i="64"/>
  <c r="BO1347" i="64"/>
  <c r="BP1347" i="64"/>
  <c r="BQ1347" i="64"/>
  <c r="BR1347" i="64"/>
  <c r="BS1347" i="64"/>
  <c r="BT1347" i="64"/>
  <c r="BU1347" i="64"/>
  <c r="BV1347" i="64"/>
  <c r="BW1347" i="64"/>
  <c r="BX1347" i="64"/>
  <c r="BY1347" i="64"/>
  <c r="BZ1347" i="64"/>
  <c r="CA1347" i="64"/>
  <c r="CB1347" i="64"/>
  <c r="CC1347" i="64"/>
  <c r="CD1347" i="64"/>
  <c r="CE1347" i="64"/>
  <c r="CF1347" i="64"/>
  <c r="CG1347" i="64"/>
  <c r="CH1347" i="64"/>
  <c r="CI1347" i="64"/>
  <c r="CJ1347" i="64"/>
  <c r="CK1347" i="64"/>
  <c r="CL1347" i="64"/>
  <c r="S828" i="64"/>
  <c r="T828" i="64"/>
  <c r="U828" i="64"/>
  <c r="V828" i="64"/>
  <c r="W828" i="64"/>
  <c r="X828" i="64"/>
  <c r="Y828" i="64"/>
  <c r="Z828" i="64"/>
  <c r="AA828" i="64"/>
  <c r="AB828" i="64"/>
  <c r="AC828" i="64"/>
  <c r="AD828" i="64"/>
  <c r="AE828" i="64"/>
  <c r="AF828" i="64"/>
  <c r="AG828" i="64"/>
  <c r="AH828" i="64"/>
  <c r="AI828" i="64"/>
  <c r="AJ828" i="64"/>
  <c r="AK828" i="64"/>
  <c r="AL828" i="64"/>
  <c r="AM828" i="64"/>
  <c r="AN828" i="64"/>
  <c r="AO828" i="64"/>
  <c r="AP828" i="64"/>
  <c r="AQ828" i="64"/>
  <c r="AR828" i="64"/>
  <c r="AS828" i="64"/>
  <c r="AT828" i="64"/>
  <c r="AU828" i="64"/>
  <c r="AV828" i="64"/>
  <c r="AW828" i="64"/>
  <c r="AX828" i="64"/>
  <c r="AY828" i="64"/>
  <c r="AZ828" i="64"/>
  <c r="BA828" i="64"/>
  <c r="BB828" i="64"/>
  <c r="BC828" i="64"/>
  <c r="BD828" i="64"/>
  <c r="BE828" i="64"/>
  <c r="BF828" i="64"/>
  <c r="BG828" i="64"/>
  <c r="BH828" i="64"/>
  <c r="BI828" i="64"/>
  <c r="BJ828" i="64"/>
  <c r="BK828" i="64"/>
  <c r="BL828" i="64"/>
  <c r="BM828" i="64"/>
  <c r="BN828" i="64"/>
  <c r="BO828" i="64"/>
  <c r="BP828" i="64"/>
  <c r="BQ828" i="64"/>
  <c r="BR828" i="64"/>
  <c r="BS828" i="64"/>
  <c r="BT828" i="64"/>
  <c r="BU828" i="64"/>
  <c r="BV828" i="64"/>
  <c r="BW828" i="64"/>
  <c r="BX828" i="64"/>
  <c r="BY828" i="64"/>
  <c r="BZ828" i="64"/>
  <c r="CA828" i="64"/>
  <c r="CB828" i="64"/>
  <c r="CC828" i="64"/>
  <c r="CD828" i="64"/>
  <c r="CE828" i="64"/>
  <c r="CF828" i="64"/>
  <c r="CG828" i="64"/>
  <c r="CH828" i="64"/>
  <c r="CI828" i="64"/>
  <c r="CJ828" i="64"/>
  <c r="CK828" i="64"/>
  <c r="CL828" i="64"/>
  <c r="S1224" i="64"/>
  <c r="T1224" i="64"/>
  <c r="U1224" i="64"/>
  <c r="V1224" i="64"/>
  <c r="W1224" i="64"/>
  <c r="X1224" i="64"/>
  <c r="Y1224" i="64"/>
  <c r="Z1224" i="64"/>
  <c r="AA1224" i="64"/>
  <c r="AB1224" i="64"/>
  <c r="AC1224" i="64"/>
  <c r="AD1224" i="64"/>
  <c r="AE1224" i="64"/>
  <c r="AF1224" i="64"/>
  <c r="AG1224" i="64"/>
  <c r="AH1224" i="64"/>
  <c r="AI1224" i="64"/>
  <c r="AJ1224" i="64"/>
  <c r="AK1224" i="64"/>
  <c r="AL1224" i="64"/>
  <c r="AM1224" i="64"/>
  <c r="AN1224" i="64"/>
  <c r="AO1224" i="64"/>
  <c r="AP1224" i="64"/>
  <c r="AQ1224" i="64"/>
  <c r="AR1224" i="64"/>
  <c r="AS1224" i="64"/>
  <c r="AT1224" i="64"/>
  <c r="AU1224" i="64"/>
  <c r="AV1224" i="64"/>
  <c r="AW1224" i="64"/>
  <c r="AX1224" i="64"/>
  <c r="AY1224" i="64"/>
  <c r="AZ1224" i="64"/>
  <c r="BA1224" i="64"/>
  <c r="BB1224" i="64"/>
  <c r="BC1224" i="64"/>
  <c r="BD1224" i="64"/>
  <c r="BE1224" i="64"/>
  <c r="BF1224" i="64"/>
  <c r="BG1224" i="64"/>
  <c r="BH1224" i="64"/>
  <c r="BI1224" i="64"/>
  <c r="BJ1224" i="64"/>
  <c r="BK1224" i="64"/>
  <c r="BL1224" i="64"/>
  <c r="BM1224" i="64"/>
  <c r="BN1224" i="64"/>
  <c r="BO1224" i="64"/>
  <c r="BP1224" i="64"/>
  <c r="BQ1224" i="64"/>
  <c r="BR1224" i="64"/>
  <c r="BS1224" i="64"/>
  <c r="BT1224" i="64"/>
  <c r="BU1224" i="64"/>
  <c r="BV1224" i="64"/>
  <c r="BW1224" i="64"/>
  <c r="BX1224" i="64"/>
  <c r="BY1224" i="64"/>
  <c r="BZ1224" i="64"/>
  <c r="CA1224" i="64"/>
  <c r="CB1224" i="64"/>
  <c r="CC1224" i="64"/>
  <c r="CD1224" i="64"/>
  <c r="CE1224" i="64"/>
  <c r="CF1224" i="64"/>
  <c r="CG1224" i="64"/>
  <c r="CH1224" i="64"/>
  <c r="CI1224" i="64"/>
  <c r="CJ1224" i="64"/>
  <c r="CK1224" i="64"/>
  <c r="CL1224" i="64"/>
  <c r="S1174" i="64"/>
  <c r="T1174" i="64"/>
  <c r="U1174" i="64"/>
  <c r="V1174" i="64"/>
  <c r="W1174" i="64"/>
  <c r="X1174" i="64"/>
  <c r="Y1174" i="64"/>
  <c r="Z1174" i="64"/>
  <c r="AA1174" i="64"/>
  <c r="AB1174" i="64"/>
  <c r="AC1174" i="64"/>
  <c r="AD1174" i="64"/>
  <c r="AE1174" i="64"/>
  <c r="AF1174" i="64"/>
  <c r="AG1174" i="64"/>
  <c r="AH1174" i="64"/>
  <c r="AI1174" i="64"/>
  <c r="AJ1174" i="64"/>
  <c r="AK1174" i="64"/>
  <c r="AL1174" i="64"/>
  <c r="AM1174" i="64"/>
  <c r="AN1174" i="64"/>
  <c r="AO1174" i="64"/>
  <c r="AP1174" i="64"/>
  <c r="AQ1174" i="64"/>
  <c r="AR1174" i="64"/>
  <c r="AS1174" i="64"/>
  <c r="AT1174" i="64"/>
  <c r="AU1174" i="64"/>
  <c r="AV1174" i="64"/>
  <c r="AW1174" i="64"/>
  <c r="AX1174" i="64"/>
  <c r="AY1174" i="64"/>
  <c r="AZ1174" i="64"/>
  <c r="BA1174" i="64"/>
  <c r="BB1174" i="64"/>
  <c r="BC1174" i="64"/>
  <c r="BD1174" i="64"/>
  <c r="BE1174" i="64"/>
  <c r="BF1174" i="64"/>
  <c r="BG1174" i="64"/>
  <c r="BH1174" i="64"/>
  <c r="BI1174" i="64"/>
  <c r="BJ1174" i="64"/>
  <c r="BK1174" i="64"/>
  <c r="BL1174" i="64"/>
  <c r="BM1174" i="64"/>
  <c r="BN1174" i="64"/>
  <c r="BO1174" i="64"/>
  <c r="BP1174" i="64"/>
  <c r="BQ1174" i="64"/>
  <c r="BR1174" i="64"/>
  <c r="BS1174" i="64"/>
  <c r="BT1174" i="64"/>
  <c r="BU1174" i="64"/>
  <c r="BV1174" i="64"/>
  <c r="BW1174" i="64"/>
  <c r="BX1174" i="64"/>
  <c r="BY1174" i="64"/>
  <c r="BZ1174" i="64"/>
  <c r="CA1174" i="64"/>
  <c r="CB1174" i="64"/>
  <c r="CC1174" i="64"/>
  <c r="CD1174" i="64"/>
  <c r="CE1174" i="64"/>
  <c r="CF1174" i="64"/>
  <c r="CG1174" i="64"/>
  <c r="CH1174" i="64"/>
  <c r="CI1174" i="64"/>
  <c r="CJ1174" i="64"/>
  <c r="CK1174" i="64"/>
  <c r="CL1174" i="64"/>
  <c r="S1959" i="64"/>
  <c r="T1959" i="64"/>
  <c r="U1959" i="64"/>
  <c r="V1959" i="64"/>
  <c r="W1959" i="64"/>
  <c r="X1959" i="64"/>
  <c r="Y1959" i="64"/>
  <c r="Z1959" i="64"/>
  <c r="AA1959" i="64"/>
  <c r="AB1959" i="64"/>
  <c r="AC1959" i="64"/>
  <c r="AD1959" i="64"/>
  <c r="AE1959" i="64"/>
  <c r="AF1959" i="64"/>
  <c r="AG1959" i="64"/>
  <c r="AH1959" i="64"/>
  <c r="AI1959" i="64"/>
  <c r="AJ1959" i="64"/>
  <c r="AK1959" i="64"/>
  <c r="AL1959" i="64"/>
  <c r="AM1959" i="64"/>
  <c r="AN1959" i="64"/>
  <c r="AO1959" i="64"/>
  <c r="AP1959" i="64"/>
  <c r="AQ1959" i="64"/>
  <c r="AR1959" i="64"/>
  <c r="AS1959" i="64"/>
  <c r="AT1959" i="64"/>
  <c r="AU1959" i="64"/>
  <c r="AV1959" i="64"/>
  <c r="AW1959" i="64"/>
  <c r="AX1959" i="64"/>
  <c r="AY1959" i="64"/>
  <c r="AZ1959" i="64"/>
  <c r="BA1959" i="64"/>
  <c r="BB1959" i="64"/>
  <c r="BC1959" i="64"/>
  <c r="BD1959" i="64"/>
  <c r="BE1959" i="64"/>
  <c r="BF1959" i="64"/>
  <c r="BG1959" i="64"/>
  <c r="BH1959" i="64"/>
  <c r="BI1959" i="64"/>
  <c r="BJ1959" i="64"/>
  <c r="BK1959" i="64"/>
  <c r="BL1959" i="64"/>
  <c r="BM1959" i="64"/>
  <c r="BN1959" i="64"/>
  <c r="BO1959" i="64"/>
  <c r="BP1959" i="64"/>
  <c r="BQ1959" i="64"/>
  <c r="BR1959" i="64"/>
  <c r="BS1959" i="64"/>
  <c r="BT1959" i="64"/>
  <c r="BU1959" i="64"/>
  <c r="BV1959" i="64"/>
  <c r="BW1959" i="64"/>
  <c r="BX1959" i="64"/>
  <c r="BY1959" i="64"/>
  <c r="BZ1959" i="64"/>
  <c r="CA1959" i="64"/>
  <c r="CB1959" i="64"/>
  <c r="CC1959" i="64"/>
  <c r="CD1959" i="64"/>
  <c r="CE1959" i="64"/>
  <c r="CF1959" i="64"/>
  <c r="CG1959" i="64"/>
  <c r="CH1959" i="64"/>
  <c r="CI1959" i="64"/>
  <c r="CJ1959" i="64"/>
  <c r="CK1959" i="64"/>
  <c r="CL1959" i="64"/>
  <c r="T1986" i="64"/>
  <c r="U1986" i="64"/>
  <c r="V1986" i="64"/>
  <c r="W1986" i="64"/>
  <c r="X1986" i="64"/>
  <c r="Y1986" i="64"/>
  <c r="Z1986" i="64"/>
  <c r="AA1986" i="64"/>
  <c r="AB1986" i="64"/>
  <c r="AC1986" i="64"/>
  <c r="AD1986" i="64"/>
  <c r="AE1986" i="64"/>
  <c r="AF1986" i="64"/>
  <c r="AG1986" i="64"/>
  <c r="AH1986" i="64"/>
  <c r="AI1986" i="64"/>
  <c r="AJ1986" i="64"/>
  <c r="AK1986" i="64"/>
  <c r="AL1986" i="64"/>
  <c r="AM1986" i="64"/>
  <c r="AN1986" i="64"/>
  <c r="AO1986" i="64"/>
  <c r="AP1986" i="64"/>
  <c r="AQ1986" i="64"/>
  <c r="AR1986" i="64"/>
  <c r="AS1986" i="64"/>
  <c r="AT1986" i="64"/>
  <c r="AU1986" i="64"/>
  <c r="AV1986" i="64"/>
  <c r="AW1986" i="64"/>
  <c r="AX1986" i="64"/>
  <c r="AY1986" i="64"/>
  <c r="AZ1986" i="64"/>
  <c r="BA1986" i="64"/>
  <c r="BB1986" i="64"/>
  <c r="BC1986" i="64"/>
  <c r="BD1986" i="64"/>
  <c r="BE1986" i="64"/>
  <c r="BF1986" i="64"/>
  <c r="BG1986" i="64"/>
  <c r="BH1986" i="64"/>
  <c r="BI1986" i="64"/>
  <c r="BJ1986" i="64"/>
  <c r="BK1986" i="64"/>
  <c r="BL1986" i="64"/>
  <c r="BM1986" i="64"/>
  <c r="BN1986" i="64"/>
  <c r="BO1986" i="64"/>
  <c r="BP1986" i="64"/>
  <c r="BQ1986" i="64"/>
  <c r="BR1986" i="64"/>
  <c r="BS1986" i="64"/>
  <c r="BT1986" i="64"/>
  <c r="BU1986" i="64"/>
  <c r="BV1986" i="64"/>
  <c r="BW1986" i="64"/>
  <c r="BX1986" i="64"/>
  <c r="BY1986" i="64"/>
  <c r="BZ1986" i="64"/>
  <c r="CA1986" i="64"/>
  <c r="CB1986" i="64"/>
  <c r="CC1986" i="64"/>
  <c r="CD1986" i="64"/>
  <c r="CE1986" i="64"/>
  <c r="CF1986" i="64"/>
  <c r="CG1986" i="64"/>
  <c r="CH1986" i="64"/>
  <c r="CI1986" i="64"/>
  <c r="CJ1986" i="64"/>
  <c r="CK1986" i="64"/>
  <c r="CL1986" i="64"/>
  <c r="S1986" i="64"/>
  <c r="CL1985" i="64"/>
  <c r="CK1985" i="64"/>
  <c r="CJ1985" i="64"/>
  <c r="CI1985" i="64"/>
  <c r="CH1985" i="64"/>
  <c r="CG1985" i="64"/>
  <c r="CF1985" i="64"/>
  <c r="CE1985" i="64"/>
  <c r="CD1985" i="64"/>
  <c r="CC1985" i="64"/>
  <c r="CB1985" i="64"/>
  <c r="CA1985" i="64"/>
  <c r="BZ1985" i="64"/>
  <c r="BY1985" i="64"/>
  <c r="BX1985" i="64"/>
  <c r="BW1985" i="64"/>
  <c r="BV1985" i="64"/>
  <c r="BU1985" i="64"/>
  <c r="BT1985" i="64"/>
  <c r="BS1985" i="64"/>
  <c r="BR1985" i="64"/>
  <c r="BQ1985" i="64"/>
  <c r="BP1985" i="64"/>
  <c r="BO1985" i="64"/>
  <c r="BN1985" i="64"/>
  <c r="BM1985" i="64"/>
  <c r="BL1985" i="64"/>
  <c r="BK1985" i="64"/>
  <c r="BJ1985" i="64"/>
  <c r="BI1985" i="64"/>
  <c r="BH1985" i="64"/>
  <c r="BG1985" i="64"/>
  <c r="BF1985" i="64"/>
  <c r="BE1985" i="64"/>
  <c r="BD1985" i="64"/>
  <c r="BC1985" i="64"/>
  <c r="BB1985" i="64"/>
  <c r="BA1985" i="64"/>
  <c r="AZ1985" i="64"/>
  <c r="AY1985" i="64"/>
  <c r="AX1985" i="64"/>
  <c r="AW1985" i="64"/>
  <c r="AV1985" i="64"/>
  <c r="AU1985" i="64"/>
  <c r="AT1985" i="64"/>
  <c r="AS1985" i="64"/>
  <c r="AR1985" i="64"/>
  <c r="AQ1985" i="64"/>
  <c r="AP1985" i="64"/>
  <c r="AO1985" i="64"/>
  <c r="AN1985" i="64"/>
  <c r="AM1985" i="64"/>
  <c r="AL1985" i="64"/>
  <c r="AK1985" i="64"/>
  <c r="AJ1985" i="64"/>
  <c r="AI1985" i="64"/>
  <c r="AH1985" i="64"/>
  <c r="AG1985" i="64"/>
  <c r="AF1985" i="64"/>
  <c r="AE1985" i="64"/>
  <c r="AD1985" i="64"/>
  <c r="AC1985" i="64"/>
  <c r="AB1985" i="64"/>
  <c r="AA1985" i="64"/>
  <c r="Z1985" i="64"/>
  <c r="Y1985" i="64"/>
  <c r="X1985" i="64"/>
  <c r="W1985" i="64"/>
  <c r="V1985" i="64"/>
  <c r="U1985" i="64"/>
  <c r="T1985" i="64"/>
  <c r="S1985" i="64"/>
  <c r="E1792" i="64"/>
  <c r="G548" i="64"/>
  <c r="E2744" i="64"/>
  <c r="E819" i="64"/>
  <c r="E1336"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CL546" i="64"/>
  <c r="S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2169" i="64"/>
  <c r="E1712" i="64"/>
  <c r="E612" i="64"/>
  <c r="E1972" i="64"/>
  <c r="G40" i="64"/>
  <c r="E2732" i="64"/>
  <c r="E1905" i="64"/>
  <c r="E2192" i="64"/>
  <c r="E1348" i="64"/>
  <c r="E831"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629" i="64"/>
  <c r="E720" i="64"/>
  <c r="B720" i="64" s="1"/>
  <c r="E728" i="64"/>
  <c r="E727" i="64"/>
  <c r="E726" i="64"/>
  <c r="E725" i="64"/>
  <c r="B725" i="64" s="1"/>
  <c r="E724" i="64"/>
  <c r="S723" i="64"/>
  <c r="E723" i="64"/>
  <c r="E722" i="64"/>
  <c r="E718"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CL570" i="64"/>
  <c r="S570" i="64"/>
  <c r="E568" i="64"/>
  <c r="E566" i="64"/>
  <c r="E565" i="64"/>
  <c r="E564" i="64"/>
  <c r="E563" i="64"/>
  <c r="E562"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924" i="64"/>
  <c r="G1867" i="64"/>
  <c r="E57" i="64"/>
  <c r="B57" i="64" s="1"/>
  <c r="E55" i="64"/>
  <c r="B55" i="64" s="1"/>
  <c r="E54" i="64"/>
  <c r="B54" i="64" s="1"/>
  <c r="E53" i="64"/>
  <c r="B53" i="64" s="1"/>
  <c r="E52" i="64"/>
  <c r="G771" i="64"/>
  <c r="E770" i="64"/>
  <c r="G1898" i="64"/>
  <c r="G1892" i="64" s="1"/>
  <c r="AB924" i="64" a="1"/>
  <c r="CV1388" i="64" a="1"/>
  <c r="CZ924" i="64" a="1"/>
  <c r="AB1388" i="64" a="1"/>
  <c r="AY417" i="64" l="1"/>
  <c r="AY538" i="64"/>
  <c r="AY477" i="64"/>
  <c r="AO412" i="64"/>
  <c r="AO533" i="64"/>
  <c r="AO472" i="64"/>
  <c r="CJ412" i="64"/>
  <c r="CJ533" i="64"/>
  <c r="CJ472" i="64"/>
  <c r="BT412" i="64"/>
  <c r="BT533" i="64"/>
  <c r="BT472" i="64"/>
  <c r="BD412" i="64"/>
  <c r="BD533" i="64"/>
  <c r="BD472" i="64"/>
  <c r="AN412" i="64"/>
  <c r="AN533" i="64"/>
  <c r="AN472" i="64"/>
  <c r="X412" i="64"/>
  <c r="X533" i="64"/>
  <c r="X472" i="64"/>
  <c r="CB417" i="64"/>
  <c r="CB538" i="64"/>
  <c r="CB477" i="64"/>
  <c r="BL417" i="64"/>
  <c r="BL538" i="64"/>
  <c r="BL477" i="64"/>
  <c r="AV417" i="64"/>
  <c r="AV538" i="64"/>
  <c r="AV477" i="64"/>
  <c r="AF417" i="64"/>
  <c r="AF538" i="64"/>
  <c r="AF477" i="64"/>
  <c r="CK416" i="64"/>
  <c r="CK537" i="64"/>
  <c r="CK476" i="64"/>
  <c r="BU416" i="64"/>
  <c r="BU537" i="64"/>
  <c r="BU476" i="64"/>
  <c r="BE416" i="64"/>
  <c r="BE537" i="64"/>
  <c r="BE476" i="64"/>
  <c r="AO416" i="64"/>
  <c r="AO537" i="64"/>
  <c r="AO476" i="64"/>
  <c r="Y416" i="64"/>
  <c r="Y537" i="64"/>
  <c r="Y476" i="64"/>
  <c r="CD413" i="64"/>
  <c r="CD534" i="64"/>
  <c r="CD473" i="64"/>
  <c r="BN413" i="64"/>
  <c r="BN534" i="64"/>
  <c r="BN473" i="64"/>
  <c r="AX413" i="64"/>
  <c r="AX534" i="64"/>
  <c r="AX473" i="64"/>
  <c r="AH413" i="64"/>
  <c r="AH534" i="64"/>
  <c r="AH473" i="64"/>
  <c r="CZ417" i="64"/>
  <c r="CZ538" i="64"/>
  <c r="CZ477" i="64"/>
  <c r="DG416" i="64"/>
  <c r="DG537" i="64"/>
  <c r="DG476" i="64"/>
  <c r="CQ416" i="64"/>
  <c r="CQ537" i="64"/>
  <c r="CQ476" i="64"/>
  <c r="CX413" i="64"/>
  <c r="CX534" i="64"/>
  <c r="CX473" i="64"/>
  <c r="DE412" i="64"/>
  <c r="DE533" i="64"/>
  <c r="DE472" i="64"/>
  <c r="CO412" i="64"/>
  <c r="CO533" i="64"/>
  <c r="CO472" i="64"/>
  <c r="AQ412" i="64"/>
  <c r="AQ533" i="64"/>
  <c r="AQ472" i="64"/>
  <c r="CI412" i="64"/>
  <c r="CI533" i="64"/>
  <c r="CI472" i="64"/>
  <c r="BS412" i="64"/>
  <c r="BS533" i="64"/>
  <c r="BS472" i="64"/>
  <c r="BC412" i="64"/>
  <c r="BC533" i="64"/>
  <c r="BC472" i="64"/>
  <c r="AM412" i="64"/>
  <c r="AM533" i="64"/>
  <c r="AM472" i="64"/>
  <c r="W412" i="64"/>
  <c r="W533" i="64"/>
  <c r="W472" i="64"/>
  <c r="CA417" i="64"/>
  <c r="CA538" i="64"/>
  <c r="CA477" i="64"/>
  <c r="BK417" i="64"/>
  <c r="BK538" i="64"/>
  <c r="BK477" i="64"/>
  <c r="AU417" i="64"/>
  <c r="AU538" i="64"/>
  <c r="AU477" i="64"/>
  <c r="AE417" i="64"/>
  <c r="AE538" i="64"/>
  <c r="AE477" i="64"/>
  <c r="CJ416" i="64"/>
  <c r="CJ537" i="64"/>
  <c r="CJ476" i="64"/>
  <c r="BT416" i="64"/>
  <c r="BT537" i="64"/>
  <c r="BT476" i="64"/>
  <c r="BD416" i="64"/>
  <c r="BD537" i="64"/>
  <c r="BD476" i="64"/>
  <c r="AN416" i="64"/>
  <c r="AN537" i="64"/>
  <c r="AN476" i="64"/>
  <c r="X416" i="64"/>
  <c r="X537" i="64"/>
  <c r="X476" i="64"/>
  <c r="CC413" i="64"/>
  <c r="CC534" i="64"/>
  <c r="CC473" i="64"/>
  <c r="BM413" i="64"/>
  <c r="BM534" i="64"/>
  <c r="BM473" i="64"/>
  <c r="AW413" i="64"/>
  <c r="AW534" i="64"/>
  <c r="AW473" i="64"/>
  <c r="AG413" i="64"/>
  <c r="AG534" i="64"/>
  <c r="AG473" i="64"/>
  <c r="CY417" i="64"/>
  <c r="CY538" i="64"/>
  <c r="CY477" i="64"/>
  <c r="DF416" i="64"/>
  <c r="DF537" i="64"/>
  <c r="DF476" i="64"/>
  <c r="CP416" i="64"/>
  <c r="CP537" i="64"/>
  <c r="CP476" i="64"/>
  <c r="CW413" i="64"/>
  <c r="CW534" i="64"/>
  <c r="CW473" i="64"/>
  <c r="DD412" i="64"/>
  <c r="DD533" i="64"/>
  <c r="DD472" i="64"/>
  <c r="BO417" i="64"/>
  <c r="BO538" i="64"/>
  <c r="BO477" i="64"/>
  <c r="CH412" i="64"/>
  <c r="CH533" i="64"/>
  <c r="CH472" i="64"/>
  <c r="BR412" i="64"/>
  <c r="BR533" i="64"/>
  <c r="BR472" i="64"/>
  <c r="BB412" i="64"/>
  <c r="BB533" i="64"/>
  <c r="BB472" i="64"/>
  <c r="AL412" i="64"/>
  <c r="AL533" i="64"/>
  <c r="AL472" i="64"/>
  <c r="V412" i="64"/>
  <c r="V533" i="64"/>
  <c r="V472" i="64"/>
  <c r="BZ417" i="64"/>
  <c r="BZ538" i="64"/>
  <c r="BZ477" i="64"/>
  <c r="BJ417" i="64"/>
  <c r="BJ538" i="64"/>
  <c r="BJ477" i="64"/>
  <c r="AT417" i="64"/>
  <c r="AT538" i="64"/>
  <c r="AT477" i="64"/>
  <c r="AD417" i="64"/>
  <c r="AD538" i="64"/>
  <c r="AD477" i="64"/>
  <c r="CI416" i="64"/>
  <c r="CI537" i="64"/>
  <c r="CI476" i="64"/>
  <c r="BS416" i="64"/>
  <c r="BS537" i="64"/>
  <c r="BS476" i="64"/>
  <c r="BC416" i="64"/>
  <c r="BC537" i="64"/>
  <c r="BC476" i="64"/>
  <c r="AM416" i="64"/>
  <c r="AM537" i="64"/>
  <c r="AM476" i="64"/>
  <c r="W416" i="64"/>
  <c r="W537" i="64"/>
  <c r="W476" i="64"/>
  <c r="CB413" i="64"/>
  <c r="CB534" i="64"/>
  <c r="CB473" i="64"/>
  <c r="BL413" i="64"/>
  <c r="BL534" i="64"/>
  <c r="BL473" i="64"/>
  <c r="AV413" i="64"/>
  <c r="AV534" i="64"/>
  <c r="AV473" i="64"/>
  <c r="AF413" i="64"/>
  <c r="AF534" i="64"/>
  <c r="AF473" i="64"/>
  <c r="CX417" i="64"/>
  <c r="CX538" i="64"/>
  <c r="CX477" i="64"/>
  <c r="DE416" i="64"/>
  <c r="DE537" i="64"/>
  <c r="DE476" i="64"/>
  <c r="CO416" i="64"/>
  <c r="CO537" i="64"/>
  <c r="CO476" i="64"/>
  <c r="CV413" i="64"/>
  <c r="CV534" i="64"/>
  <c r="CV473" i="64"/>
  <c r="DC412" i="64"/>
  <c r="DC533" i="64"/>
  <c r="DC472" i="64"/>
  <c r="AC420" i="64" a="1"/>
  <c r="AC420" i="64" s="1"/>
  <c r="AC480" i="64" a="1"/>
  <c r="AC480" i="64" s="1"/>
  <c r="S417" i="64"/>
  <c r="S538" i="64"/>
  <c r="S477" i="64"/>
  <c r="CG412" i="64"/>
  <c r="CG533" i="64"/>
  <c r="CG472" i="64"/>
  <c r="BQ412" i="64"/>
  <c r="BQ533" i="64"/>
  <c r="BQ472" i="64"/>
  <c r="BA412" i="64"/>
  <c r="BA533" i="64"/>
  <c r="BA472" i="64"/>
  <c r="AK412" i="64"/>
  <c r="AK533" i="64"/>
  <c r="AK472" i="64"/>
  <c r="U412" i="64"/>
  <c r="U533" i="64"/>
  <c r="U472" i="64"/>
  <c r="BY417" i="64"/>
  <c r="BY538" i="64"/>
  <c r="BY477" i="64"/>
  <c r="BI417" i="64"/>
  <c r="BI538" i="64"/>
  <c r="BI477" i="64"/>
  <c r="AS417" i="64"/>
  <c r="AS538" i="64"/>
  <c r="AS477" i="64"/>
  <c r="AC417" i="64"/>
  <c r="AC538" i="64"/>
  <c r="AC477" i="64"/>
  <c r="CH416" i="64"/>
  <c r="CH537" i="64"/>
  <c r="CH476" i="64"/>
  <c r="BR416" i="64"/>
  <c r="BR537" i="64"/>
  <c r="BR476" i="64"/>
  <c r="BB416" i="64"/>
  <c r="BB537" i="64"/>
  <c r="BB476" i="64"/>
  <c r="AL416" i="64"/>
  <c r="AL537" i="64"/>
  <c r="AL476" i="64"/>
  <c r="V416" i="64"/>
  <c r="V537" i="64"/>
  <c r="V476" i="64"/>
  <c r="CA413" i="64"/>
  <c r="CA455" i="64" s="1"/>
  <c r="CA534" i="64"/>
  <c r="CA473" i="64"/>
  <c r="BK413" i="64"/>
  <c r="BK534" i="64"/>
  <c r="BK473" i="64"/>
  <c r="AU413" i="64"/>
  <c r="AU534" i="64"/>
  <c r="AU473" i="64"/>
  <c r="AE413" i="64"/>
  <c r="AE534" i="64"/>
  <c r="AE473" i="64"/>
  <c r="CW417" i="64"/>
  <c r="CW538" i="64"/>
  <c r="CW477" i="64"/>
  <c r="DD416" i="64"/>
  <c r="DD537" i="64"/>
  <c r="DD476" i="64"/>
  <c r="DK413" i="64"/>
  <c r="DK455" i="64" s="1"/>
  <c r="DK534" i="64"/>
  <c r="DK473" i="64"/>
  <c r="CU413" i="64"/>
  <c r="CU534" i="64"/>
  <c r="CU473" i="64"/>
  <c r="DB412" i="64"/>
  <c r="DB533" i="64"/>
  <c r="DB472" i="64"/>
  <c r="BG412" i="64"/>
  <c r="BG533" i="64"/>
  <c r="BG472" i="64"/>
  <c r="CF412" i="64"/>
  <c r="CF533" i="64"/>
  <c r="CF472" i="64"/>
  <c r="BP412" i="64"/>
  <c r="BP472" i="64"/>
  <c r="BP533" i="64"/>
  <c r="AZ412" i="64"/>
  <c r="AZ533" i="64"/>
  <c r="AZ472" i="64"/>
  <c r="AJ412" i="64"/>
  <c r="AJ533" i="64"/>
  <c r="AJ472" i="64"/>
  <c r="T412" i="64"/>
  <c r="T533" i="64"/>
  <c r="T472" i="64"/>
  <c r="BX417" i="64"/>
  <c r="BX538" i="64"/>
  <c r="BX477" i="64"/>
  <c r="BH417" i="64"/>
  <c r="BH538" i="64"/>
  <c r="BH477" i="64"/>
  <c r="AR417" i="64"/>
  <c r="AR538" i="64"/>
  <c r="AR477" i="64"/>
  <c r="AB417" i="64"/>
  <c r="AB538" i="64"/>
  <c r="AB477" i="64"/>
  <c r="CG416" i="64"/>
  <c r="CG537" i="64"/>
  <c r="CG476" i="64"/>
  <c r="BQ416" i="64"/>
  <c r="BQ537" i="64"/>
  <c r="BQ476" i="64"/>
  <c r="BA416" i="64"/>
  <c r="BA537" i="64"/>
  <c r="BA476" i="64"/>
  <c r="AK416" i="64"/>
  <c r="AK537" i="64"/>
  <c r="AK476" i="64"/>
  <c r="U416" i="64"/>
  <c r="U537" i="64"/>
  <c r="U476" i="64"/>
  <c r="BZ413" i="64"/>
  <c r="BZ534" i="64"/>
  <c r="BZ473" i="64"/>
  <c r="BJ413" i="64"/>
  <c r="BJ534" i="64"/>
  <c r="BJ473" i="64"/>
  <c r="AT413" i="64"/>
  <c r="AT534" i="64"/>
  <c r="AT473" i="64"/>
  <c r="AD413" i="64"/>
  <c r="AD534" i="64"/>
  <c r="AD473" i="64"/>
  <c r="CV417" i="64"/>
  <c r="CV538" i="64"/>
  <c r="CV477" i="64"/>
  <c r="DC416" i="64"/>
  <c r="DC537" i="64"/>
  <c r="DC476" i="64"/>
  <c r="DJ413" i="64"/>
  <c r="DJ455" i="64" s="1"/>
  <c r="DJ534" i="64"/>
  <c r="DJ473" i="64"/>
  <c r="CT413" i="64"/>
  <c r="CT534" i="64"/>
  <c r="CT473" i="64"/>
  <c r="DA412" i="64"/>
  <c r="DA533" i="64"/>
  <c r="DA472" i="64"/>
  <c r="BO412" i="64"/>
  <c r="BO472" i="64"/>
  <c r="BO533" i="64"/>
  <c r="AI412" i="64"/>
  <c r="AI533" i="64"/>
  <c r="AI472" i="64"/>
  <c r="AQ417" i="64"/>
  <c r="AQ538" i="64"/>
  <c r="AQ477" i="64"/>
  <c r="AA417" i="64"/>
  <c r="AA538" i="64"/>
  <c r="AA477" i="64"/>
  <c r="CF416" i="64"/>
  <c r="CF537" i="64"/>
  <c r="CF476" i="64"/>
  <c r="BP416" i="64"/>
  <c r="BP537" i="64"/>
  <c r="BP476" i="64"/>
  <c r="AZ416" i="64"/>
  <c r="AZ537" i="64"/>
  <c r="AZ476" i="64"/>
  <c r="AJ416" i="64"/>
  <c r="AJ537" i="64"/>
  <c r="AJ476" i="64"/>
  <c r="T416" i="64"/>
  <c r="T537" i="64"/>
  <c r="T476" i="64"/>
  <c r="BY413" i="64"/>
  <c r="BY534" i="64"/>
  <c r="BY473" i="64"/>
  <c r="BI413" i="64"/>
  <c r="BI534" i="64"/>
  <c r="BI473" i="64"/>
  <c r="AS413" i="64"/>
  <c r="AS534" i="64"/>
  <c r="AS473" i="64"/>
  <c r="AC413" i="64"/>
  <c r="AC455" i="64" s="1"/>
  <c r="AC534" i="64"/>
  <c r="AC473" i="64"/>
  <c r="DK417" i="64"/>
  <c r="DK538" i="64"/>
  <c r="DK477" i="64"/>
  <c r="CU417" i="64"/>
  <c r="CU538" i="64"/>
  <c r="CU477" i="64"/>
  <c r="DB416" i="64"/>
  <c r="DB537" i="64"/>
  <c r="DB476" i="64"/>
  <c r="DI413" i="64"/>
  <c r="DI534" i="64"/>
  <c r="DI473" i="64"/>
  <c r="CS413" i="64"/>
  <c r="CS534" i="64"/>
  <c r="CS473" i="64"/>
  <c r="CZ412" i="64"/>
  <c r="CZ533" i="64"/>
  <c r="CZ472" i="64"/>
  <c r="BQ413" i="64"/>
  <c r="BQ455" i="64" s="1"/>
  <c r="BQ534" i="64"/>
  <c r="BQ473" i="64"/>
  <c r="CE412" i="64"/>
  <c r="CE533" i="64"/>
  <c r="CE472" i="64"/>
  <c r="AY412" i="64"/>
  <c r="AY533" i="64"/>
  <c r="AY472" i="64"/>
  <c r="S412" i="64"/>
  <c r="S533" i="64"/>
  <c r="S472" i="64"/>
  <c r="BW417" i="64"/>
  <c r="BW538" i="64"/>
  <c r="BW477" i="64"/>
  <c r="BG417" i="64"/>
  <c r="BG538" i="64"/>
  <c r="BG477" i="64"/>
  <c r="CD412" i="64"/>
  <c r="CD533" i="64"/>
  <c r="CD472" i="64"/>
  <c r="BN412" i="64"/>
  <c r="BN533" i="64"/>
  <c r="BN472" i="64"/>
  <c r="AX412" i="64"/>
  <c r="AX533" i="64"/>
  <c r="AX472" i="64"/>
  <c r="AH412" i="64"/>
  <c r="AH533" i="64"/>
  <c r="AH472" i="64"/>
  <c r="CL417" i="64"/>
  <c r="CL538" i="64"/>
  <c r="CL477" i="64"/>
  <c r="BV417" i="64"/>
  <c r="BV538" i="64"/>
  <c r="BV477" i="64"/>
  <c r="BF417" i="64"/>
  <c r="BF538" i="64"/>
  <c r="BF477" i="64"/>
  <c r="AP417" i="64"/>
  <c r="AP538" i="64"/>
  <c r="AP477" i="64"/>
  <c r="Z417" i="64"/>
  <c r="Z538" i="64"/>
  <c r="Z477" i="64"/>
  <c r="CE416" i="64"/>
  <c r="CE537" i="64"/>
  <c r="CE476" i="64"/>
  <c r="BO416" i="64"/>
  <c r="BO537" i="64"/>
  <c r="BO476" i="64"/>
  <c r="AY416" i="64"/>
  <c r="AY537" i="64"/>
  <c r="AY476" i="64"/>
  <c r="AI416" i="64"/>
  <c r="AI537" i="64"/>
  <c r="AI476" i="64"/>
  <c r="S416" i="64"/>
  <c r="S537" i="64"/>
  <c r="S476" i="64"/>
  <c r="BX413" i="64"/>
  <c r="BX534" i="64"/>
  <c r="BX473" i="64"/>
  <c r="BH413" i="64"/>
  <c r="BH534" i="64"/>
  <c r="BH473" i="64"/>
  <c r="AR413" i="64"/>
  <c r="AR534" i="64"/>
  <c r="AR473" i="64"/>
  <c r="AB413" i="64"/>
  <c r="AB534" i="64"/>
  <c r="AB473" i="64"/>
  <c r="DJ417" i="64"/>
  <c r="DJ538" i="64"/>
  <c r="DJ477" i="64"/>
  <c r="CT417" i="64"/>
  <c r="CT538" i="64"/>
  <c r="CT477" i="64"/>
  <c r="DA416" i="64"/>
  <c r="DA537" i="64"/>
  <c r="DA476" i="64"/>
  <c r="DH413" i="64"/>
  <c r="DH534" i="64"/>
  <c r="DH473" i="64"/>
  <c r="CR413" i="64"/>
  <c r="CR455" i="64" s="1"/>
  <c r="CR534" i="64"/>
  <c r="CR473" i="64"/>
  <c r="CY412" i="64"/>
  <c r="CY533" i="64"/>
  <c r="CY472" i="64"/>
  <c r="BX416" i="64"/>
  <c r="BX537" i="64"/>
  <c r="BX476" i="64"/>
  <c r="CC412" i="64"/>
  <c r="CC533" i="64"/>
  <c r="CC472" i="64"/>
  <c r="AW412" i="64"/>
  <c r="AW533" i="64"/>
  <c r="AW472" i="64"/>
  <c r="AG412" i="64"/>
  <c r="AG533" i="64"/>
  <c r="AG472" i="64"/>
  <c r="CK417" i="64"/>
  <c r="CK538" i="64"/>
  <c r="CK477" i="64"/>
  <c r="BE417" i="64"/>
  <c r="BE538" i="64"/>
  <c r="BE477" i="64"/>
  <c r="AO417" i="64"/>
  <c r="AO538" i="64"/>
  <c r="AO477" i="64"/>
  <c r="Y417" i="64"/>
  <c r="Y538" i="64"/>
  <c r="Y477" i="64"/>
  <c r="CD416" i="64"/>
  <c r="CD537" i="64"/>
  <c r="CD476" i="64"/>
  <c r="BN416" i="64"/>
  <c r="BN537" i="64"/>
  <c r="BN476" i="64"/>
  <c r="AX416" i="64"/>
  <c r="AX537" i="64"/>
  <c r="AX476" i="64"/>
  <c r="AH416" i="64"/>
  <c r="AH537" i="64"/>
  <c r="AH476" i="64"/>
  <c r="BW413" i="64"/>
  <c r="BW534" i="64"/>
  <c r="BW473" i="64"/>
  <c r="BG413" i="64"/>
  <c r="BG534" i="64"/>
  <c r="BG473" i="64"/>
  <c r="AQ413" i="64"/>
  <c r="AQ455" i="64" s="1"/>
  <c r="AQ534" i="64"/>
  <c r="AQ473" i="64"/>
  <c r="AA413" i="64"/>
  <c r="AA534" i="64"/>
  <c r="AA473" i="64"/>
  <c r="DI417" i="64"/>
  <c r="DI538" i="64"/>
  <c r="DI477" i="64"/>
  <c r="CS417" i="64"/>
  <c r="CS538" i="64"/>
  <c r="CS477" i="64"/>
  <c r="CZ416" i="64"/>
  <c r="CZ537" i="64"/>
  <c r="CZ476" i="64"/>
  <c r="DG413" i="64"/>
  <c r="DG534" i="64"/>
  <c r="DG473" i="64"/>
  <c r="CQ413" i="64"/>
  <c r="CQ455" i="64" s="1"/>
  <c r="CQ534" i="64"/>
  <c r="CQ473" i="64"/>
  <c r="CX412" i="64"/>
  <c r="CX533" i="64"/>
  <c r="CX472" i="64"/>
  <c r="BM412" i="64"/>
  <c r="BM533" i="64"/>
  <c r="BM472" i="64"/>
  <c r="BU417" i="64"/>
  <c r="BU538" i="64"/>
  <c r="BU477" i="64"/>
  <c r="CB412" i="64"/>
  <c r="CB533" i="64"/>
  <c r="CB472" i="64"/>
  <c r="BL412" i="64"/>
  <c r="BL533" i="64"/>
  <c r="BL472" i="64"/>
  <c r="AV412" i="64"/>
  <c r="AV533" i="64"/>
  <c r="AV472" i="64"/>
  <c r="AF412" i="64"/>
  <c r="AF533" i="64"/>
  <c r="AF472" i="64"/>
  <c r="CJ417" i="64"/>
  <c r="CJ538" i="64"/>
  <c r="CJ477" i="64"/>
  <c r="BT417" i="64"/>
  <c r="BT538" i="64"/>
  <c r="BT477" i="64"/>
  <c r="BD417" i="64"/>
  <c r="BD538" i="64"/>
  <c r="BD477" i="64"/>
  <c r="AN417" i="64"/>
  <c r="AN538" i="64"/>
  <c r="AN477" i="64"/>
  <c r="X417" i="64"/>
  <c r="X538" i="64"/>
  <c r="X477" i="64"/>
  <c r="CC416" i="64"/>
  <c r="CC537" i="64"/>
  <c r="CC476" i="64"/>
  <c r="BM416" i="64"/>
  <c r="BM537" i="64"/>
  <c r="BM476" i="64"/>
  <c r="AW416" i="64"/>
  <c r="AW537" i="64"/>
  <c r="AW476" i="64"/>
  <c r="AG416" i="64"/>
  <c r="AG537" i="64"/>
  <c r="AG476" i="64"/>
  <c r="CL413" i="64"/>
  <c r="CL455" i="64" s="1"/>
  <c r="CL534" i="64"/>
  <c r="CL473" i="64"/>
  <c r="BV413" i="64"/>
  <c r="BV534" i="64"/>
  <c r="BV473" i="64"/>
  <c r="BF413" i="64"/>
  <c r="BF534" i="64"/>
  <c r="BF473" i="64"/>
  <c r="AP413" i="64"/>
  <c r="AP534" i="64"/>
  <c r="AP473" i="64"/>
  <c r="Z413" i="64"/>
  <c r="Z534" i="64"/>
  <c r="Z473" i="64"/>
  <c r="DH417" i="64"/>
  <c r="DH538" i="64"/>
  <c r="DH477" i="64"/>
  <c r="CR417" i="64"/>
  <c r="CR538" i="64"/>
  <c r="CR477" i="64"/>
  <c r="CY416" i="64"/>
  <c r="CY537" i="64"/>
  <c r="CY476" i="64"/>
  <c r="DF413" i="64"/>
  <c r="DF534" i="64"/>
  <c r="DF473" i="64"/>
  <c r="CP413" i="64"/>
  <c r="CP455" i="64" s="1"/>
  <c r="CP534" i="64"/>
  <c r="CP473" i="64"/>
  <c r="CW412" i="64"/>
  <c r="CW533" i="64"/>
  <c r="CW472" i="64"/>
  <c r="AK413" i="64"/>
  <c r="AK534" i="64"/>
  <c r="AK473" i="64"/>
  <c r="CA412" i="64"/>
  <c r="CA533" i="64"/>
  <c r="CA472" i="64"/>
  <c r="BK412" i="64"/>
  <c r="BK533" i="64"/>
  <c r="BK472" i="64"/>
  <c r="AU412" i="64"/>
  <c r="AU533" i="64"/>
  <c r="AU472" i="64"/>
  <c r="AE412" i="64"/>
  <c r="AE533" i="64"/>
  <c r="AE472" i="64"/>
  <c r="CI417" i="64"/>
  <c r="CI538" i="64"/>
  <c r="CI477" i="64"/>
  <c r="BS417" i="64"/>
  <c r="BS538" i="64"/>
  <c r="BS477" i="64"/>
  <c r="BC417" i="64"/>
  <c r="BC538" i="64"/>
  <c r="BC477" i="64"/>
  <c r="AM417" i="64"/>
  <c r="AM538" i="64"/>
  <c r="AM477" i="64"/>
  <c r="W417" i="64"/>
  <c r="W538" i="64"/>
  <c r="W477" i="64"/>
  <c r="CB416" i="64"/>
  <c r="CB537" i="64"/>
  <c r="CB476" i="64"/>
  <c r="BL416" i="64"/>
  <c r="BL537" i="64"/>
  <c r="BL476" i="64"/>
  <c r="AV416" i="64"/>
  <c r="AV537" i="64"/>
  <c r="AV476" i="64"/>
  <c r="AF416" i="64"/>
  <c r="AF537" i="64"/>
  <c r="AF476" i="64"/>
  <c r="CK413" i="64"/>
  <c r="CK455" i="64" s="1"/>
  <c r="CK534" i="64"/>
  <c r="CK473" i="64"/>
  <c r="BU413" i="64"/>
  <c r="BU534" i="64"/>
  <c r="BU473" i="64"/>
  <c r="BE413" i="64"/>
  <c r="BE455" i="64" s="1"/>
  <c r="BE534" i="64"/>
  <c r="BE473" i="64"/>
  <c r="AO413" i="64"/>
  <c r="AO455" i="64" s="1"/>
  <c r="AO534" i="64"/>
  <c r="AO473" i="64"/>
  <c r="Y413" i="64"/>
  <c r="Y534" i="64"/>
  <c r="Y473" i="64"/>
  <c r="DG417" i="64"/>
  <c r="DG538" i="64"/>
  <c r="DG477" i="64"/>
  <c r="CQ417" i="64"/>
  <c r="CQ538" i="64"/>
  <c r="CQ477" i="64"/>
  <c r="CX416" i="64"/>
  <c r="CX537" i="64"/>
  <c r="CX476" i="64"/>
  <c r="DE413" i="64"/>
  <c r="DE534" i="64"/>
  <c r="DE473" i="64"/>
  <c r="CO413" i="64"/>
  <c r="CO534" i="64"/>
  <c r="CO473" i="64"/>
  <c r="CV412" i="64"/>
  <c r="CV533" i="64"/>
  <c r="CV472" i="64"/>
  <c r="AR416" i="64"/>
  <c r="AR537" i="64"/>
  <c r="AR476" i="64"/>
  <c r="BZ412" i="64"/>
  <c r="BZ533" i="64"/>
  <c r="BZ472" i="64"/>
  <c r="BJ412" i="64"/>
  <c r="BJ533" i="64"/>
  <c r="BJ472" i="64"/>
  <c r="AT412" i="64"/>
  <c r="AT533" i="64"/>
  <c r="AT472" i="64"/>
  <c r="AD412" i="64"/>
  <c r="AD533" i="64"/>
  <c r="AD472" i="64"/>
  <c r="CH417" i="64"/>
  <c r="CH538" i="64"/>
  <c r="CH477" i="64"/>
  <c r="BR417" i="64"/>
  <c r="BR538" i="64"/>
  <c r="BR477" i="64"/>
  <c r="BB417" i="64"/>
  <c r="BB538" i="64"/>
  <c r="BB477" i="64"/>
  <c r="AL417" i="64"/>
  <c r="AL538" i="64"/>
  <c r="AL477" i="64"/>
  <c r="V417" i="64"/>
  <c r="V538" i="64"/>
  <c r="V477" i="64"/>
  <c r="CA416" i="64"/>
  <c r="CA537" i="64"/>
  <c r="CA476" i="64"/>
  <c r="BK416" i="64"/>
  <c r="BK537" i="64"/>
  <c r="BK476" i="64"/>
  <c r="AU416" i="64"/>
  <c r="AU537" i="64"/>
  <c r="AU476" i="64"/>
  <c r="AE416" i="64"/>
  <c r="AE537" i="64"/>
  <c r="AE476" i="64"/>
  <c r="CJ413" i="64"/>
  <c r="CJ534" i="64"/>
  <c r="CJ473" i="64"/>
  <c r="BT413" i="64"/>
  <c r="BT455" i="64" s="1"/>
  <c r="BT534" i="64"/>
  <c r="BT473" i="64"/>
  <c r="BD413" i="64"/>
  <c r="BD534" i="64"/>
  <c r="BD473" i="64"/>
  <c r="AN413" i="64"/>
  <c r="AN534" i="64"/>
  <c r="AN473" i="64"/>
  <c r="X413" i="64"/>
  <c r="X455" i="64" s="1"/>
  <c r="X534" i="64"/>
  <c r="X473" i="64"/>
  <c r="DF417" i="64"/>
  <c r="DF538" i="64"/>
  <c r="DF477" i="64"/>
  <c r="CP417" i="64"/>
  <c r="CP538" i="64"/>
  <c r="CP477" i="64"/>
  <c r="CW416" i="64"/>
  <c r="CW537" i="64"/>
  <c r="CW476" i="64"/>
  <c r="DD413" i="64"/>
  <c r="DD534" i="64"/>
  <c r="DD473" i="64"/>
  <c r="DK412" i="64"/>
  <c r="DK533" i="64"/>
  <c r="DK472" i="64"/>
  <c r="CU412" i="64"/>
  <c r="CU533" i="64"/>
  <c r="CU472" i="64"/>
  <c r="DA420" i="64" a="1"/>
  <c r="DA420" i="64" s="1"/>
  <c r="DA480" i="64" a="1"/>
  <c r="DA480" i="64" s="1"/>
  <c r="BH416" i="64"/>
  <c r="BH537" i="64"/>
  <c r="BH476" i="64"/>
  <c r="BY412" i="64"/>
  <c r="BY533" i="64"/>
  <c r="BY472" i="64"/>
  <c r="BI412" i="64"/>
  <c r="BI533" i="64"/>
  <c r="BI472" i="64"/>
  <c r="AS412" i="64"/>
  <c r="AS533" i="64"/>
  <c r="AS472" i="64"/>
  <c r="AC412" i="64"/>
  <c r="AC533" i="64"/>
  <c r="AC472" i="64"/>
  <c r="CG417" i="64"/>
  <c r="CG538" i="64"/>
  <c r="CG477" i="64"/>
  <c r="BQ417" i="64"/>
  <c r="BQ538" i="64"/>
  <c r="BQ477" i="64"/>
  <c r="BA417" i="64"/>
  <c r="BA538" i="64"/>
  <c r="BA477" i="64"/>
  <c r="AK417" i="64"/>
  <c r="AK538" i="64"/>
  <c r="AK477" i="64"/>
  <c r="U417" i="64"/>
  <c r="U538" i="64"/>
  <c r="U477" i="64"/>
  <c r="BZ416" i="64"/>
  <c r="BZ537" i="64"/>
  <c r="BZ476" i="64"/>
  <c r="BJ416" i="64"/>
  <c r="BJ537" i="64"/>
  <c r="BJ476" i="64"/>
  <c r="AT416" i="64"/>
  <c r="AT537" i="64"/>
  <c r="AT476" i="64"/>
  <c r="AD416" i="64"/>
  <c r="AD537" i="64"/>
  <c r="AD476" i="64"/>
  <c r="CI413" i="64"/>
  <c r="CI534" i="64"/>
  <c r="CI473" i="64"/>
  <c r="BS413" i="64"/>
  <c r="BS455" i="64" s="1"/>
  <c r="BS534" i="64"/>
  <c r="BS473" i="64"/>
  <c r="BC413" i="64"/>
  <c r="BC455" i="64" s="1"/>
  <c r="BC534" i="64"/>
  <c r="BC473" i="64"/>
  <c r="AM413" i="64"/>
  <c r="AM534" i="64"/>
  <c r="AM473" i="64"/>
  <c r="W413" i="64"/>
  <c r="W534" i="64"/>
  <c r="W473" i="64"/>
  <c r="DE417" i="64"/>
  <c r="DE538" i="64"/>
  <c r="DE477" i="64"/>
  <c r="CO417" i="64"/>
  <c r="CO538" i="64"/>
  <c r="CO477" i="64"/>
  <c r="CV416" i="64"/>
  <c r="CV537" i="64"/>
  <c r="CV476" i="64"/>
  <c r="DC413" i="64"/>
  <c r="DC455" i="64" s="1"/>
  <c r="DC534" i="64"/>
  <c r="DC473" i="64"/>
  <c r="DJ412" i="64"/>
  <c r="DJ533" i="64"/>
  <c r="DJ472" i="64"/>
  <c r="CT412" i="64"/>
  <c r="CT533" i="64"/>
  <c r="CT472" i="64"/>
  <c r="AI417" i="64"/>
  <c r="AI538" i="64"/>
  <c r="AI477" i="64"/>
  <c r="U413" i="64"/>
  <c r="U534" i="64"/>
  <c r="U473" i="64"/>
  <c r="BX412" i="64"/>
  <c r="BX533" i="64"/>
  <c r="BX472" i="64"/>
  <c r="BH412" i="64"/>
  <c r="BH533" i="64"/>
  <c r="BH472" i="64"/>
  <c r="AR412" i="64"/>
  <c r="AR533" i="64"/>
  <c r="AR472" i="64"/>
  <c r="AB412" i="64"/>
  <c r="AB533" i="64"/>
  <c r="AB472" i="64"/>
  <c r="CF417" i="64"/>
  <c r="CF538" i="64"/>
  <c r="CF477" i="64"/>
  <c r="BP417" i="64"/>
  <c r="BP538" i="64"/>
  <c r="BP477" i="64"/>
  <c r="AZ417" i="64"/>
  <c r="AZ538" i="64"/>
  <c r="AZ477" i="64"/>
  <c r="AJ417" i="64"/>
  <c r="AJ538" i="64"/>
  <c r="AJ477" i="64"/>
  <c r="T417" i="64"/>
  <c r="T538" i="64"/>
  <c r="T477" i="64"/>
  <c r="BY416" i="64"/>
  <c r="BY537" i="64"/>
  <c r="BY476" i="64"/>
  <c r="BI416" i="64"/>
  <c r="BI537" i="64"/>
  <c r="BI476" i="64"/>
  <c r="AS416" i="64"/>
  <c r="AS537" i="64"/>
  <c r="AS476" i="64"/>
  <c r="AC416" i="64"/>
  <c r="AC537" i="64"/>
  <c r="AC476" i="64"/>
  <c r="CH413" i="64"/>
  <c r="CH455" i="64" s="1"/>
  <c r="CH534" i="64"/>
  <c r="CH473" i="64"/>
  <c r="BR413" i="64"/>
  <c r="BR455" i="64" s="1"/>
  <c r="BR534" i="64"/>
  <c r="BR473" i="64"/>
  <c r="BB413" i="64"/>
  <c r="BB534" i="64"/>
  <c r="BB473" i="64"/>
  <c r="AL413" i="64"/>
  <c r="AL455" i="64" s="1"/>
  <c r="AL534" i="64"/>
  <c r="AL473" i="64"/>
  <c r="V413" i="64"/>
  <c r="V455" i="64" s="1"/>
  <c r="V534" i="64"/>
  <c r="V473" i="64"/>
  <c r="DD417" i="64"/>
  <c r="DD538" i="64"/>
  <c r="DD477" i="64"/>
  <c r="DK416" i="64"/>
  <c r="DK537" i="64"/>
  <c r="DK476" i="64"/>
  <c r="CU416" i="64"/>
  <c r="CU537" i="64"/>
  <c r="CU476" i="64"/>
  <c r="DB413" i="64"/>
  <c r="DB455" i="64" s="1"/>
  <c r="DB534" i="64"/>
  <c r="DB473" i="64"/>
  <c r="DI412" i="64"/>
  <c r="DI533" i="64"/>
  <c r="DI472" i="64"/>
  <c r="CS412" i="64"/>
  <c r="CS533" i="64"/>
  <c r="CS472" i="64"/>
  <c r="CE417" i="64"/>
  <c r="CE538" i="64"/>
  <c r="CE477" i="64"/>
  <c r="CG413" i="64"/>
  <c r="CG534" i="64"/>
  <c r="CG473" i="64"/>
  <c r="DC417" i="64"/>
  <c r="DC538" i="64"/>
  <c r="DC477" i="64"/>
  <c r="DJ416" i="64"/>
  <c r="DJ537" i="64"/>
  <c r="DJ476" i="64"/>
  <c r="CT416" i="64"/>
  <c r="CT537" i="64"/>
  <c r="CT476" i="64"/>
  <c r="DA413" i="64"/>
  <c r="DA455" i="64" s="1"/>
  <c r="DA534" i="64"/>
  <c r="DA473" i="64"/>
  <c r="DH412" i="64"/>
  <c r="DH533" i="64"/>
  <c r="DH472" i="64"/>
  <c r="CR412" i="64"/>
  <c r="CR533" i="64"/>
  <c r="CR472" i="64"/>
  <c r="AA412" i="64"/>
  <c r="AA533" i="64"/>
  <c r="AA472" i="64"/>
  <c r="AB416" i="64"/>
  <c r="AB537" i="64"/>
  <c r="AB476" i="64"/>
  <c r="BA413" i="64"/>
  <c r="BA455" i="64" s="1"/>
  <c r="BA534" i="64"/>
  <c r="BA473" i="64"/>
  <c r="CL412" i="64"/>
  <c r="CL533" i="64"/>
  <c r="CL472" i="64"/>
  <c r="BV412" i="64"/>
  <c r="BV533" i="64"/>
  <c r="BV472" i="64"/>
  <c r="BF412" i="64"/>
  <c r="BF533" i="64"/>
  <c r="BF472" i="64"/>
  <c r="AP412" i="64"/>
  <c r="AP533" i="64"/>
  <c r="AP472" i="64"/>
  <c r="Z412" i="64"/>
  <c r="Z533" i="64"/>
  <c r="Z472" i="64"/>
  <c r="CD417" i="64"/>
  <c r="CD538" i="64"/>
  <c r="CD477" i="64"/>
  <c r="BN417" i="64"/>
  <c r="BN538" i="64"/>
  <c r="BN477" i="64"/>
  <c r="AX417" i="64"/>
  <c r="AX538" i="64"/>
  <c r="AX477" i="64"/>
  <c r="AH417" i="64"/>
  <c r="AH538" i="64"/>
  <c r="AH477" i="64"/>
  <c r="BW416" i="64"/>
  <c r="BW537" i="64"/>
  <c r="BW476" i="64"/>
  <c r="BG416" i="64"/>
  <c r="BG537" i="64"/>
  <c r="BG476" i="64"/>
  <c r="AQ416" i="64"/>
  <c r="AQ537" i="64"/>
  <c r="AQ476" i="64"/>
  <c r="AA416" i="64"/>
  <c r="AA537" i="64"/>
  <c r="AA476" i="64"/>
  <c r="CF413" i="64"/>
  <c r="CF534" i="64"/>
  <c r="CF473" i="64"/>
  <c r="BP413" i="64"/>
  <c r="BP455" i="64" s="1"/>
  <c r="BP534" i="64"/>
  <c r="BP473" i="64"/>
  <c r="AZ413" i="64"/>
  <c r="AZ455" i="64" s="1"/>
  <c r="AZ534" i="64"/>
  <c r="AZ473" i="64"/>
  <c r="AJ413" i="64"/>
  <c r="AJ455" i="64" s="1"/>
  <c r="AJ534" i="64"/>
  <c r="AJ473" i="64"/>
  <c r="T413" i="64"/>
  <c r="T534" i="64"/>
  <c r="T473" i="64"/>
  <c r="DB417" i="64"/>
  <c r="DB538" i="64"/>
  <c r="DB477" i="64"/>
  <c r="DI416" i="64"/>
  <c r="DI537" i="64"/>
  <c r="DI476" i="64"/>
  <c r="CS416" i="64"/>
  <c r="CS537" i="64"/>
  <c r="CS476" i="64"/>
  <c r="CZ413" i="64"/>
  <c r="CZ455" i="64" s="1"/>
  <c r="CZ534" i="64"/>
  <c r="CZ473" i="64"/>
  <c r="DG412" i="64"/>
  <c r="DG533" i="64"/>
  <c r="DG472" i="64"/>
  <c r="CQ412" i="64"/>
  <c r="CQ533" i="64"/>
  <c r="CQ472" i="64"/>
  <c r="BW412" i="64"/>
  <c r="BW533" i="64"/>
  <c r="BW472" i="64"/>
  <c r="CK412" i="64"/>
  <c r="CK533" i="64"/>
  <c r="CK472" i="64"/>
  <c r="BU412" i="64"/>
  <c r="BU533" i="64"/>
  <c r="BU472" i="64"/>
  <c r="BE412" i="64"/>
  <c r="BE533" i="64"/>
  <c r="BE472" i="64"/>
  <c r="Y412" i="64"/>
  <c r="Y533" i="64"/>
  <c r="Y472" i="64"/>
  <c r="CC417" i="64"/>
  <c r="CC538" i="64"/>
  <c r="CC477" i="64"/>
  <c r="BM417" i="64"/>
  <c r="BM538" i="64"/>
  <c r="BM477" i="64"/>
  <c r="AW417" i="64"/>
  <c r="AW538" i="64"/>
  <c r="AW477" i="64"/>
  <c r="AG417" i="64"/>
  <c r="AG538" i="64"/>
  <c r="AG477" i="64"/>
  <c r="CL416" i="64"/>
  <c r="CL537" i="64"/>
  <c r="CL476" i="64"/>
  <c r="BV416" i="64"/>
  <c r="BV537" i="64"/>
  <c r="BV476" i="64"/>
  <c r="BF416" i="64"/>
  <c r="BF537" i="64"/>
  <c r="BF476" i="64"/>
  <c r="AP416" i="64"/>
  <c r="AP537" i="64"/>
  <c r="AP476" i="64"/>
  <c r="Z416" i="64"/>
  <c r="Z537" i="64"/>
  <c r="Z476" i="64"/>
  <c r="CE413" i="64"/>
  <c r="CE455" i="64" s="1"/>
  <c r="CE534" i="64"/>
  <c r="CE473" i="64"/>
  <c r="BO413" i="64"/>
  <c r="BO455" i="64" s="1"/>
  <c r="BO534" i="64"/>
  <c r="BO473" i="64"/>
  <c r="AY413" i="64"/>
  <c r="AY455" i="64" s="1"/>
  <c r="AY534" i="64"/>
  <c r="AY473" i="64"/>
  <c r="AI413" i="64"/>
  <c r="AI455" i="64" s="1"/>
  <c r="AI534" i="64"/>
  <c r="AI473" i="64"/>
  <c r="S413" i="64"/>
  <c r="S455" i="64" s="1"/>
  <c r="S534" i="64"/>
  <c r="S473" i="64"/>
  <c r="DA417" i="64"/>
  <c r="DA538" i="64"/>
  <c r="DA477" i="64"/>
  <c r="DH416" i="64"/>
  <c r="DH537" i="64"/>
  <c r="DH476" i="64"/>
  <c r="CR416" i="64"/>
  <c r="CR537" i="64"/>
  <c r="CR476" i="64"/>
  <c r="CY413" i="64"/>
  <c r="CY455" i="64" s="1"/>
  <c r="CY534" i="64"/>
  <c r="CY473" i="64"/>
  <c r="DF412" i="64"/>
  <c r="DF533" i="64"/>
  <c r="DF472" i="64"/>
  <c r="CP412" i="64"/>
  <c r="CP533" i="64"/>
  <c r="CP472" i="64"/>
  <c r="AP34" i="1236"/>
  <c r="AE35" i="1236"/>
  <c r="AD50" i="1236"/>
  <c r="AD17" i="861" s="1"/>
  <c r="AD48" i="1236"/>
  <c r="AQ28" i="1236"/>
  <c r="AQ34" i="1236"/>
  <c r="AK35" i="1236"/>
  <c r="AQ32" i="1236"/>
  <c r="AL35" i="1236"/>
  <c r="AP30" i="1236"/>
  <c r="AF35" i="1236"/>
  <c r="AP24" i="1236"/>
  <c r="AN35" i="1236"/>
  <c r="AO63" i="1236"/>
  <c r="AO100" i="861" s="1"/>
  <c r="AM35" i="1236"/>
  <c r="AP32" i="1236"/>
  <c r="AP25" i="1236"/>
  <c r="Y60" i="1236"/>
  <c r="AP62" i="1236"/>
  <c r="AP99" i="861" s="1"/>
  <c r="AO35" i="1236"/>
  <c r="AQ27" i="1236"/>
  <c r="AH35" i="1236"/>
  <c r="AI35" i="1236"/>
  <c r="AP35" i="1236"/>
  <c r="AJ35" i="1236"/>
  <c r="AP28" i="1236"/>
  <c r="AG35" i="1236"/>
  <c r="AQ30" i="1236"/>
  <c r="AQ18" i="1236"/>
  <c r="AQ23" i="1236" s="1"/>
  <c r="AR17" i="1236"/>
  <c r="AR4" i="1236"/>
  <c r="AR20" i="1236"/>
  <c r="AR16" i="1236"/>
  <c r="AR36" i="861" s="1"/>
  <c r="AR61" i="1236"/>
  <c r="AS1" i="1236"/>
  <c r="AT2" i="1236"/>
  <c r="AS3" i="1236"/>
  <c r="AS7" i="1236"/>
  <c r="AQ24" i="1236"/>
  <c r="AQ8" i="1236"/>
  <c r="DE455" i="64"/>
  <c r="BU455" i="64"/>
  <c r="CJ455" i="64"/>
  <c r="AN455" i="64"/>
  <c r="DD455" i="64"/>
  <c r="BB455" i="64"/>
  <c r="CG455" i="64"/>
  <c r="AK455" i="64"/>
  <c r="DF455" i="64"/>
  <c r="CD455" i="64"/>
  <c r="BN455" i="64"/>
  <c r="AX455" i="64"/>
  <c r="AH455" i="64"/>
  <c r="AP455" i="64"/>
  <c r="CC455" i="64"/>
  <c r="AW455" i="64"/>
  <c r="AG455" i="64"/>
  <c r="BF455" i="64"/>
  <c r="CB455" i="64"/>
  <c r="BL455" i="64"/>
  <c r="AV455" i="64"/>
  <c r="AF455" i="64"/>
  <c r="BK455" i="64"/>
  <c r="AU455" i="64"/>
  <c r="AE455" i="64"/>
  <c r="BV455" i="64"/>
  <c r="CI455" i="64"/>
  <c r="BZ455" i="64"/>
  <c r="BJ455" i="64"/>
  <c r="AT455" i="64"/>
  <c r="BY455" i="64"/>
  <c r="AS455" i="64"/>
  <c r="DI455" i="64"/>
  <c r="BX455" i="64"/>
  <c r="BH455" i="64"/>
  <c r="AR455" i="64"/>
  <c r="DH455" i="64"/>
  <c r="BW455" i="64"/>
  <c r="BG455" i="64"/>
  <c r="AA455" i="64"/>
  <c r="DG455" i="64"/>
  <c r="U455" i="64"/>
  <c r="T455" i="64"/>
  <c r="CX455" i="64"/>
  <c r="CW455" i="64"/>
  <c r="CV455" i="64"/>
  <c r="CU455" i="64"/>
  <c r="CT455" i="64"/>
  <c r="W455" i="64"/>
  <c r="CS455" i="64"/>
  <c r="Y455" i="64"/>
  <c r="CO455" i="64"/>
  <c r="CB380" i="64"/>
  <c r="CB404" i="64" s="1"/>
  <c r="CB1279" i="64"/>
  <c r="CB1303" i="64" s="1"/>
  <c r="BL380" i="64"/>
  <c r="BL404" i="64" s="1"/>
  <c r="BL1279" i="64"/>
  <c r="BL1303" i="64" s="1"/>
  <c r="AV380" i="64"/>
  <c r="AV404" i="64" s="1"/>
  <c r="AV1279" i="64"/>
  <c r="AV1303" i="64" s="1"/>
  <c r="AF380" i="64"/>
  <c r="AF404" i="64" s="1"/>
  <c r="AF1279" i="64"/>
  <c r="AF1303" i="64" s="1"/>
  <c r="CJ385" i="64"/>
  <c r="CJ409" i="64" s="1"/>
  <c r="CJ1284" i="64"/>
  <c r="CJ1308" i="64" s="1"/>
  <c r="BT385" i="64"/>
  <c r="BT409" i="64" s="1"/>
  <c r="BT1284" i="64"/>
  <c r="BT1308" i="64" s="1"/>
  <c r="BD385" i="64"/>
  <c r="BD409" i="64" s="1"/>
  <c r="BD1284" i="64"/>
  <c r="BD1308" i="64" s="1"/>
  <c r="AN385" i="64"/>
  <c r="AN409" i="64" s="1"/>
  <c r="AN1284" i="64"/>
  <c r="AN1308" i="64" s="1"/>
  <c r="X385" i="64"/>
  <c r="X409" i="64" s="1"/>
  <c r="X1284" i="64"/>
  <c r="X1308" i="64" s="1"/>
  <c r="CC384" i="64"/>
  <c r="CC1283" i="64"/>
  <c r="BM384" i="64"/>
  <c r="BM1283" i="64"/>
  <c r="AW384" i="64"/>
  <c r="AW1283" i="64"/>
  <c r="AG384" i="64"/>
  <c r="AG1283" i="64"/>
  <c r="CL381" i="64"/>
  <c r="CL405" i="64" s="1"/>
  <c r="CL1280" i="64"/>
  <c r="CL1304" i="64" s="1"/>
  <c r="BV381" i="64"/>
  <c r="BV405" i="64" s="1"/>
  <c r="BV1280" i="64"/>
  <c r="BV1304" i="64" s="1"/>
  <c r="BF381" i="64"/>
  <c r="BF405" i="64" s="1"/>
  <c r="BF1280" i="64"/>
  <c r="BF1304" i="64" s="1"/>
  <c r="AP381" i="64"/>
  <c r="AP405" i="64" s="1"/>
  <c r="AP1280" i="64"/>
  <c r="AP1304" i="64" s="1"/>
  <c r="Z381" i="64"/>
  <c r="Z1280" i="64"/>
  <c r="Z1304" i="64" s="1"/>
  <c r="DH385" i="64"/>
  <c r="DH409" i="64" s="1"/>
  <c r="DH1284" i="64"/>
  <c r="DH1308" i="64" s="1"/>
  <c r="CR385" i="64"/>
  <c r="CR409" i="64" s="1"/>
  <c r="CR1284" i="64"/>
  <c r="CR1308" i="64" s="1"/>
  <c r="CY384" i="64"/>
  <c r="CY1283" i="64"/>
  <c r="DF381" i="64"/>
  <c r="DF405" i="64" s="1"/>
  <c r="DF1280" i="64"/>
  <c r="DF1304" i="64" s="1"/>
  <c r="CP381" i="64"/>
  <c r="CP1280" i="64"/>
  <c r="CP1304" i="64" s="1"/>
  <c r="CW380" i="64"/>
  <c r="CW404" i="64" s="1"/>
  <c r="CW1279" i="64"/>
  <c r="CW1303" i="64" s="1"/>
  <c r="CA380" i="64"/>
  <c r="CA404" i="64" s="1"/>
  <c r="CA1279" i="64"/>
  <c r="CA1303" i="64" s="1"/>
  <c r="BK380" i="64"/>
  <c r="BK404" i="64" s="1"/>
  <c r="BK1279" i="64"/>
  <c r="BK1303" i="64" s="1"/>
  <c r="AU380" i="64"/>
  <c r="AU404" i="64" s="1"/>
  <c r="AU1279" i="64"/>
  <c r="AU1303" i="64" s="1"/>
  <c r="AE380" i="64"/>
  <c r="AE404" i="64" s="1"/>
  <c r="AE1279" i="64"/>
  <c r="AE1303" i="64" s="1"/>
  <c r="CI385" i="64"/>
  <c r="CI409" i="64" s="1"/>
  <c r="CI1284" i="64"/>
  <c r="CI1308" i="64" s="1"/>
  <c r="BS385" i="64"/>
  <c r="BS409" i="64" s="1"/>
  <c r="BS1284" i="64"/>
  <c r="BS1308" i="64" s="1"/>
  <c r="BC385" i="64"/>
  <c r="BC409" i="64" s="1"/>
  <c r="BC1284" i="64"/>
  <c r="BC1308" i="64" s="1"/>
  <c r="AM385" i="64"/>
  <c r="AM409" i="64" s="1"/>
  <c r="AM1284" i="64"/>
  <c r="AM1308" i="64" s="1"/>
  <c r="W385" i="64"/>
  <c r="W409" i="64" s="1"/>
  <c r="W1284" i="64"/>
  <c r="W1308" i="64" s="1"/>
  <c r="CB384" i="64"/>
  <c r="CB1283" i="64"/>
  <c r="BL384" i="64"/>
  <c r="BL1283" i="64"/>
  <c r="AV384" i="64"/>
  <c r="AV1283" i="64"/>
  <c r="AF384" i="64"/>
  <c r="AF1283" i="64"/>
  <c r="CK381" i="64"/>
  <c r="CK405" i="64" s="1"/>
  <c r="CK1280" i="64"/>
  <c r="CK1304" i="64" s="1"/>
  <c r="BU381" i="64"/>
  <c r="BU405" i="64" s="1"/>
  <c r="BU1280" i="64"/>
  <c r="BU1304" i="64" s="1"/>
  <c r="BE381" i="64"/>
  <c r="BE405" i="64" s="1"/>
  <c r="BE1280" i="64"/>
  <c r="BE1304" i="64" s="1"/>
  <c r="AO381" i="64"/>
  <c r="AO405" i="64" s="1"/>
  <c r="AO1280" i="64"/>
  <c r="AO1304" i="64" s="1"/>
  <c r="Y381" i="64"/>
  <c r="Y1280" i="64"/>
  <c r="Y1304" i="64" s="1"/>
  <c r="DG385" i="64"/>
  <c r="DG409" i="64" s="1"/>
  <c r="DG1284" i="64"/>
  <c r="DG1308" i="64" s="1"/>
  <c r="CQ385" i="64"/>
  <c r="CQ409" i="64" s="1"/>
  <c r="CQ1284" i="64"/>
  <c r="CQ1308" i="64" s="1"/>
  <c r="CX384" i="64"/>
  <c r="CX1283" i="64"/>
  <c r="DE381" i="64"/>
  <c r="DE405" i="64" s="1"/>
  <c r="DE1280" i="64"/>
  <c r="DE1304" i="64" s="1"/>
  <c r="CO381" i="64"/>
  <c r="CO1280" i="64"/>
  <c r="CO1304" i="64" s="1"/>
  <c r="CV380" i="64"/>
  <c r="CV404" i="64" s="1"/>
  <c r="CV1279" i="64"/>
  <c r="CV1303" i="64" s="1"/>
  <c r="BZ380" i="64"/>
  <c r="BZ404" i="64" s="1"/>
  <c r="BZ1279" i="64"/>
  <c r="BZ1303" i="64" s="1"/>
  <c r="BJ380" i="64"/>
  <c r="BJ404" i="64" s="1"/>
  <c r="BJ1279" i="64"/>
  <c r="BJ1303" i="64" s="1"/>
  <c r="AT380" i="64"/>
  <c r="AT404" i="64" s="1"/>
  <c r="AT1279" i="64"/>
  <c r="AT1303" i="64" s="1"/>
  <c r="AD380" i="64"/>
  <c r="AD404" i="64" s="1"/>
  <c r="AD1279" i="64"/>
  <c r="AD1303" i="64" s="1"/>
  <c r="CH385" i="64"/>
  <c r="CH409" i="64" s="1"/>
  <c r="CH1284" i="64"/>
  <c r="CH1308" i="64" s="1"/>
  <c r="BR385" i="64"/>
  <c r="BR409" i="64" s="1"/>
  <c r="BR1284" i="64"/>
  <c r="BR1308" i="64" s="1"/>
  <c r="BB385" i="64"/>
  <c r="BB409" i="64" s="1"/>
  <c r="BB1284" i="64"/>
  <c r="BB1308" i="64" s="1"/>
  <c r="AL385" i="64"/>
  <c r="AL409" i="64" s="1"/>
  <c r="AL1284" i="64"/>
  <c r="AL1308" i="64" s="1"/>
  <c r="V385" i="64"/>
  <c r="V409" i="64" s="1"/>
  <c r="V1284" i="64"/>
  <c r="V1308" i="64" s="1"/>
  <c r="CA384" i="64"/>
  <c r="CA1283" i="64"/>
  <c r="BK384" i="64"/>
  <c r="BK1283" i="64"/>
  <c r="AU384" i="64"/>
  <c r="AU1283" i="64"/>
  <c r="AE384" i="64"/>
  <c r="AE1283" i="64"/>
  <c r="CJ381" i="64"/>
  <c r="CJ405" i="64" s="1"/>
  <c r="CJ1280" i="64"/>
  <c r="CJ1304" i="64" s="1"/>
  <c r="BT381" i="64"/>
  <c r="BT405" i="64" s="1"/>
  <c r="BT1280" i="64"/>
  <c r="BT1304" i="64" s="1"/>
  <c r="BD381" i="64"/>
  <c r="BD405" i="64" s="1"/>
  <c r="BD1280" i="64"/>
  <c r="BD1304" i="64" s="1"/>
  <c r="AN381" i="64"/>
  <c r="AN405" i="64" s="1"/>
  <c r="AN1280" i="64"/>
  <c r="AN1304" i="64" s="1"/>
  <c r="X381" i="64"/>
  <c r="X1280" i="64"/>
  <c r="X1304" i="64" s="1"/>
  <c r="DF385" i="64"/>
  <c r="DF409" i="64" s="1"/>
  <c r="DF1284" i="64"/>
  <c r="DF1308" i="64" s="1"/>
  <c r="CP385" i="64"/>
  <c r="CP409" i="64" s="1"/>
  <c r="CP1284" i="64"/>
  <c r="CP1308" i="64" s="1"/>
  <c r="CW384" i="64"/>
  <c r="CW1283" i="64"/>
  <c r="DD381" i="64"/>
  <c r="DD405" i="64" s="1"/>
  <c r="DD1280" i="64"/>
  <c r="DD1304" i="64" s="1"/>
  <c r="DK380" i="64"/>
  <c r="DK404" i="64" s="1"/>
  <c r="DK1279" i="64"/>
  <c r="DK1303" i="64" s="1"/>
  <c r="CU380" i="64"/>
  <c r="CU404" i="64" s="1"/>
  <c r="CU1279" i="64"/>
  <c r="CU1303" i="64" s="1"/>
  <c r="DA1294" i="64" a="1"/>
  <c r="DA1294" i="64" s="1"/>
  <c r="DA395" i="64" a="1"/>
  <c r="DA395" i="64" s="1"/>
  <c r="BY380" i="64"/>
  <c r="BY404" i="64" s="1"/>
  <c r="BY1279" i="64"/>
  <c r="BY1303" i="64" s="1"/>
  <c r="BI380" i="64"/>
  <c r="BI404" i="64" s="1"/>
  <c r="BI1279" i="64"/>
  <c r="BI1303" i="64" s="1"/>
  <c r="AS380" i="64"/>
  <c r="AS404" i="64" s="1"/>
  <c r="AS1279" i="64"/>
  <c r="AS1303" i="64" s="1"/>
  <c r="AC380" i="64"/>
  <c r="AC404" i="64" s="1"/>
  <c r="AC1279" i="64"/>
  <c r="AC1303" i="64" s="1"/>
  <c r="CG385" i="64"/>
  <c r="CG409" i="64" s="1"/>
  <c r="CG1284" i="64"/>
  <c r="CG1308" i="64" s="1"/>
  <c r="BQ385" i="64"/>
  <c r="BQ409" i="64" s="1"/>
  <c r="BQ1284" i="64"/>
  <c r="BQ1308" i="64" s="1"/>
  <c r="BA385" i="64"/>
  <c r="BA409" i="64" s="1"/>
  <c r="BA1284" i="64"/>
  <c r="BA1308" i="64" s="1"/>
  <c r="AK385" i="64"/>
  <c r="AK409" i="64" s="1"/>
  <c r="AK1284" i="64"/>
  <c r="AK1308" i="64" s="1"/>
  <c r="U385" i="64"/>
  <c r="U409" i="64" s="1"/>
  <c r="U1284" i="64"/>
  <c r="U1308" i="64" s="1"/>
  <c r="BZ384" i="64"/>
  <c r="BZ1283" i="64"/>
  <c r="BJ384" i="64"/>
  <c r="BJ1283" i="64"/>
  <c r="AT384" i="64"/>
  <c r="AT1283" i="64"/>
  <c r="AD384" i="64"/>
  <c r="AD1283" i="64"/>
  <c r="CI381" i="64"/>
  <c r="CI405" i="64" s="1"/>
  <c r="CI1280" i="64"/>
  <c r="CI1304" i="64" s="1"/>
  <c r="BS381" i="64"/>
  <c r="BS405" i="64" s="1"/>
  <c r="BS1280" i="64"/>
  <c r="BS1304" i="64" s="1"/>
  <c r="BC381" i="64"/>
  <c r="BC405" i="64" s="1"/>
  <c r="BC1280" i="64"/>
  <c r="BC1304" i="64" s="1"/>
  <c r="AM381" i="64"/>
  <c r="AM405" i="64" s="1"/>
  <c r="AM1280" i="64"/>
  <c r="AM1304" i="64" s="1"/>
  <c r="W381" i="64"/>
  <c r="W1280" i="64"/>
  <c r="W1304" i="64" s="1"/>
  <c r="DE385" i="64"/>
  <c r="DE409" i="64" s="1"/>
  <c r="DE1284" i="64"/>
  <c r="DE1308" i="64" s="1"/>
  <c r="CO385" i="64"/>
  <c r="CO409" i="64" s="1"/>
  <c r="CO1284" i="64"/>
  <c r="CO1308" i="64" s="1"/>
  <c r="CV384" i="64"/>
  <c r="CV1283" i="64"/>
  <c r="DC381" i="64"/>
  <c r="DC405" i="64" s="1"/>
  <c r="DC1280" i="64"/>
  <c r="DC1304" i="64" s="1"/>
  <c r="DJ380" i="64"/>
  <c r="DJ404" i="64" s="1"/>
  <c r="DJ1279" i="64"/>
  <c r="DJ1303" i="64" s="1"/>
  <c r="CT380" i="64"/>
  <c r="CT404" i="64" s="1"/>
  <c r="CT1279" i="64"/>
  <c r="CT1303" i="64" s="1"/>
  <c r="BX380" i="64"/>
  <c r="BX404" i="64" s="1"/>
  <c r="BX1279" i="64"/>
  <c r="BX1303" i="64" s="1"/>
  <c r="BH380" i="64"/>
  <c r="BH404" i="64" s="1"/>
  <c r="BH1279" i="64"/>
  <c r="BH1303" i="64" s="1"/>
  <c r="AR380" i="64"/>
  <c r="AR404" i="64" s="1"/>
  <c r="AR1279" i="64"/>
  <c r="AR1303" i="64" s="1"/>
  <c r="AB380" i="64"/>
  <c r="AB404" i="64" s="1"/>
  <c r="AB1279" i="64"/>
  <c r="AB1303" i="64" s="1"/>
  <c r="CF385" i="64"/>
  <c r="CF409" i="64" s="1"/>
  <c r="CF1284" i="64"/>
  <c r="CF1308" i="64" s="1"/>
  <c r="BP385" i="64"/>
  <c r="BP409" i="64" s="1"/>
  <c r="BP1284" i="64"/>
  <c r="BP1308" i="64" s="1"/>
  <c r="AZ385" i="64"/>
  <c r="AZ409" i="64" s="1"/>
  <c r="AZ1284" i="64"/>
  <c r="AZ1308" i="64" s="1"/>
  <c r="AJ385" i="64"/>
  <c r="AJ409" i="64" s="1"/>
  <c r="AJ1284" i="64"/>
  <c r="AJ1308" i="64" s="1"/>
  <c r="T385" i="64"/>
  <c r="T409" i="64" s="1"/>
  <c r="T1284" i="64"/>
  <c r="T1308" i="64" s="1"/>
  <c r="BY384" i="64"/>
  <c r="BY1283" i="64"/>
  <c r="BI384" i="64"/>
  <c r="BI1283" i="64"/>
  <c r="AS384" i="64"/>
  <c r="AS1283" i="64"/>
  <c r="AC384" i="64"/>
  <c r="AC1283" i="64"/>
  <c r="CH381" i="64"/>
  <c r="CH405" i="64" s="1"/>
  <c r="CH1280" i="64"/>
  <c r="CH1304" i="64" s="1"/>
  <c r="BR381" i="64"/>
  <c r="BR405" i="64" s="1"/>
  <c r="BR1280" i="64"/>
  <c r="BR1304" i="64" s="1"/>
  <c r="BB381" i="64"/>
  <c r="BB405" i="64" s="1"/>
  <c r="BB1280" i="64"/>
  <c r="BB1304" i="64" s="1"/>
  <c r="AL381" i="64"/>
  <c r="AL405" i="64" s="1"/>
  <c r="AL1280" i="64"/>
  <c r="AL1304" i="64" s="1"/>
  <c r="V381" i="64"/>
  <c r="V1280" i="64"/>
  <c r="V1304" i="64" s="1"/>
  <c r="DD385" i="64"/>
  <c r="DD409" i="64" s="1"/>
  <c r="DD1284" i="64"/>
  <c r="DD1308" i="64" s="1"/>
  <c r="DK384" i="64"/>
  <c r="DK1283" i="64"/>
  <c r="CU384" i="64"/>
  <c r="CU1283" i="64"/>
  <c r="DB381" i="64"/>
  <c r="DB405" i="64" s="1"/>
  <c r="DB1280" i="64"/>
  <c r="DB1304" i="64" s="1"/>
  <c r="DI380" i="64"/>
  <c r="DI404" i="64" s="1"/>
  <c r="DI1279" i="64"/>
  <c r="DI1303" i="64" s="1"/>
  <c r="CS380" i="64"/>
  <c r="CS404" i="64" s="1"/>
  <c r="CS1279" i="64"/>
  <c r="CS1303" i="64" s="1"/>
  <c r="BW380" i="64"/>
  <c r="BW404" i="64" s="1"/>
  <c r="BW1279" i="64"/>
  <c r="BW1303" i="64" s="1"/>
  <c r="BG380" i="64"/>
  <c r="BG404" i="64" s="1"/>
  <c r="BG1279" i="64"/>
  <c r="BG1303" i="64" s="1"/>
  <c r="AQ380" i="64"/>
  <c r="AQ404" i="64" s="1"/>
  <c r="AQ1279" i="64"/>
  <c r="AQ1303" i="64" s="1"/>
  <c r="AA380" i="64"/>
  <c r="AA404" i="64" s="1"/>
  <c r="AA1279" i="64"/>
  <c r="AA1303" i="64" s="1"/>
  <c r="CE385" i="64"/>
  <c r="CE409" i="64" s="1"/>
  <c r="CE1284" i="64"/>
  <c r="CE1308" i="64" s="1"/>
  <c r="BO385" i="64"/>
  <c r="BO409" i="64" s="1"/>
  <c r="BO1284" i="64"/>
  <c r="BO1308" i="64" s="1"/>
  <c r="AY385" i="64"/>
  <c r="AY409" i="64" s="1"/>
  <c r="AY1284" i="64"/>
  <c r="AY1308" i="64" s="1"/>
  <c r="AI385" i="64"/>
  <c r="AI409" i="64" s="1"/>
  <c r="AI1284" i="64"/>
  <c r="AI1308" i="64" s="1"/>
  <c r="S385" i="64"/>
  <c r="S409" i="64" s="1"/>
  <c r="S1284" i="64"/>
  <c r="S1308" i="64" s="1"/>
  <c r="BX384" i="64"/>
  <c r="BX1283" i="64"/>
  <c r="BH384" i="64"/>
  <c r="BH1283" i="64"/>
  <c r="AR384" i="64"/>
  <c r="AR1283" i="64"/>
  <c r="AB384" i="64"/>
  <c r="AB1283" i="64"/>
  <c r="CG381" i="64"/>
  <c r="CG405" i="64" s="1"/>
  <c r="CG1280" i="64"/>
  <c r="CG1304" i="64" s="1"/>
  <c r="BQ381" i="64"/>
  <c r="BQ405" i="64" s="1"/>
  <c r="BQ1280" i="64"/>
  <c r="BQ1304" i="64" s="1"/>
  <c r="BA381" i="64"/>
  <c r="BA405" i="64" s="1"/>
  <c r="BA1280" i="64"/>
  <c r="BA1304" i="64" s="1"/>
  <c r="AK381" i="64"/>
  <c r="AK405" i="64" s="1"/>
  <c r="AK1280" i="64"/>
  <c r="AK1304" i="64" s="1"/>
  <c r="U381" i="64"/>
  <c r="U1280" i="64"/>
  <c r="U1304" i="64" s="1"/>
  <c r="DC385" i="64"/>
  <c r="DC409" i="64" s="1"/>
  <c r="DC1284" i="64"/>
  <c r="DC1308" i="64" s="1"/>
  <c r="DJ384" i="64"/>
  <c r="DJ1283" i="64"/>
  <c r="CT384" i="64"/>
  <c r="CT1283" i="64"/>
  <c r="DA381" i="64"/>
  <c r="DA405" i="64" s="1"/>
  <c r="DA1280" i="64"/>
  <c r="DA1304" i="64" s="1"/>
  <c r="DH380" i="64"/>
  <c r="DH404" i="64" s="1"/>
  <c r="DH1279" i="64"/>
  <c r="DH1303" i="64" s="1"/>
  <c r="CR380" i="64"/>
  <c r="CR404" i="64" s="1"/>
  <c r="CR1279" i="64"/>
  <c r="CR1303" i="64" s="1"/>
  <c r="CL380" i="64"/>
  <c r="CL404" i="64" s="1"/>
  <c r="CL1279" i="64"/>
  <c r="CL1303" i="64" s="1"/>
  <c r="BV380" i="64"/>
  <c r="BV404" i="64" s="1"/>
  <c r="BV1279" i="64"/>
  <c r="BV1303" i="64" s="1"/>
  <c r="BF380" i="64"/>
  <c r="BF404" i="64" s="1"/>
  <c r="BF1279" i="64"/>
  <c r="BF1303" i="64" s="1"/>
  <c r="AP380" i="64"/>
  <c r="AP404" i="64" s="1"/>
  <c r="AP1279" i="64"/>
  <c r="AP1303" i="64" s="1"/>
  <c r="Z380" i="64"/>
  <c r="Z404" i="64" s="1"/>
  <c r="Z1279" i="64"/>
  <c r="Z1303" i="64" s="1"/>
  <c r="CD385" i="64"/>
  <c r="CD409" i="64" s="1"/>
  <c r="CD1284" i="64"/>
  <c r="CD1308" i="64" s="1"/>
  <c r="BN385" i="64"/>
  <c r="BN409" i="64" s="1"/>
  <c r="BN1284" i="64"/>
  <c r="BN1308" i="64" s="1"/>
  <c r="AX385" i="64"/>
  <c r="AX409" i="64" s="1"/>
  <c r="AX1284" i="64"/>
  <c r="AX1308" i="64" s="1"/>
  <c r="AH385" i="64"/>
  <c r="AH409" i="64" s="1"/>
  <c r="AH1284" i="64"/>
  <c r="AH1308" i="64" s="1"/>
  <c r="BW384" i="64"/>
  <c r="BW1283" i="64"/>
  <c r="BG384" i="64"/>
  <c r="BG1283" i="64"/>
  <c r="AQ384" i="64"/>
  <c r="AQ1283" i="64"/>
  <c r="AA384" i="64"/>
  <c r="AA1283" i="64"/>
  <c r="CF381" i="64"/>
  <c r="CF405" i="64" s="1"/>
  <c r="CF1280" i="64"/>
  <c r="CF1304" i="64" s="1"/>
  <c r="BP381" i="64"/>
  <c r="BP405" i="64" s="1"/>
  <c r="BP1280" i="64"/>
  <c r="BP1304" i="64" s="1"/>
  <c r="AZ381" i="64"/>
  <c r="AZ405" i="64" s="1"/>
  <c r="AZ1280" i="64"/>
  <c r="AZ1304" i="64" s="1"/>
  <c r="AJ381" i="64"/>
  <c r="AJ405" i="64" s="1"/>
  <c r="AJ1280" i="64"/>
  <c r="AJ1304" i="64" s="1"/>
  <c r="T381" i="64"/>
  <c r="T1280" i="64"/>
  <c r="T1304" i="64" s="1"/>
  <c r="DB385" i="64"/>
  <c r="DB409" i="64" s="1"/>
  <c r="DB1284" i="64"/>
  <c r="DB1308" i="64" s="1"/>
  <c r="DI384" i="64"/>
  <c r="DI1283" i="64"/>
  <c r="CS384" i="64"/>
  <c r="CS1283" i="64"/>
  <c r="CZ381" i="64"/>
  <c r="CZ1280" i="64"/>
  <c r="CZ1304" i="64" s="1"/>
  <c r="DG380" i="64"/>
  <c r="DG404" i="64" s="1"/>
  <c r="DG1279" i="64"/>
  <c r="DG1303" i="64" s="1"/>
  <c r="CQ380" i="64"/>
  <c r="CQ404" i="64" s="1"/>
  <c r="CQ1279" i="64"/>
  <c r="CQ1303" i="64" s="1"/>
  <c r="CK380" i="64"/>
  <c r="CK404" i="64" s="1"/>
  <c r="CK1279" i="64"/>
  <c r="CK1303" i="64" s="1"/>
  <c r="BE380" i="64"/>
  <c r="BE404" i="64" s="1"/>
  <c r="BE1279" i="64"/>
  <c r="BE1303" i="64" s="1"/>
  <c r="AO380" i="64"/>
  <c r="AO404" i="64" s="1"/>
  <c r="AO1279" i="64"/>
  <c r="AO1303" i="64" s="1"/>
  <c r="CC385" i="64"/>
  <c r="CC409" i="64" s="1"/>
  <c r="CC1284" i="64"/>
  <c r="CC1308" i="64" s="1"/>
  <c r="BM385" i="64"/>
  <c r="BM409" i="64" s="1"/>
  <c r="BM1284" i="64"/>
  <c r="BM1308" i="64" s="1"/>
  <c r="AW385" i="64"/>
  <c r="AW409" i="64" s="1"/>
  <c r="AW1284" i="64"/>
  <c r="AW1308" i="64" s="1"/>
  <c r="AG385" i="64"/>
  <c r="AG409" i="64" s="1"/>
  <c r="AG1284" i="64"/>
  <c r="AG1308" i="64" s="1"/>
  <c r="CL384" i="64"/>
  <c r="CL1283" i="64"/>
  <c r="BV384" i="64"/>
  <c r="BV1283" i="64"/>
  <c r="BF384" i="64"/>
  <c r="BF1283" i="64"/>
  <c r="AP384" i="64"/>
  <c r="AP1283" i="64"/>
  <c r="Z384" i="64"/>
  <c r="Z1283" i="64"/>
  <c r="CE381" i="64"/>
  <c r="CE405" i="64" s="1"/>
  <c r="CE1280" i="64"/>
  <c r="CE1304" i="64" s="1"/>
  <c r="BO381" i="64"/>
  <c r="BO405" i="64" s="1"/>
  <c r="BO1280" i="64"/>
  <c r="BO1304" i="64" s="1"/>
  <c r="AY381" i="64"/>
  <c r="AY405" i="64" s="1"/>
  <c r="AY1280" i="64"/>
  <c r="AY1304" i="64" s="1"/>
  <c r="AI381" i="64"/>
  <c r="AI405" i="64" s="1"/>
  <c r="AI1280" i="64"/>
  <c r="AI1304" i="64" s="1"/>
  <c r="S381" i="64"/>
  <c r="S1280" i="64"/>
  <c r="S1304" i="64" s="1"/>
  <c r="DA385" i="64"/>
  <c r="DA409" i="64" s="1"/>
  <c r="DA1284" i="64"/>
  <c r="DA1308" i="64" s="1"/>
  <c r="DH384" i="64"/>
  <c r="DH1283" i="64"/>
  <c r="CR384" i="64"/>
  <c r="CR1283" i="64"/>
  <c r="CY381" i="64"/>
  <c r="CY1280" i="64"/>
  <c r="CY1304" i="64" s="1"/>
  <c r="DF380" i="64"/>
  <c r="DF404" i="64" s="1"/>
  <c r="DF1279" i="64"/>
  <c r="DF1303" i="64" s="1"/>
  <c r="CP380" i="64"/>
  <c r="CP404" i="64" s="1"/>
  <c r="CP1279" i="64"/>
  <c r="CP1303" i="64" s="1"/>
  <c r="BU380" i="64"/>
  <c r="BU404" i="64" s="1"/>
  <c r="BU1279" i="64"/>
  <c r="BU1303" i="64" s="1"/>
  <c r="Y380" i="64"/>
  <c r="Y404" i="64" s="1"/>
  <c r="Y1279" i="64"/>
  <c r="Y1303" i="64" s="1"/>
  <c r="CJ380" i="64"/>
  <c r="CJ404" i="64" s="1"/>
  <c r="CJ1279" i="64"/>
  <c r="CJ1303" i="64" s="1"/>
  <c r="BT380" i="64"/>
  <c r="BT404" i="64" s="1"/>
  <c r="BT1279" i="64"/>
  <c r="BT1303" i="64" s="1"/>
  <c r="BD380" i="64"/>
  <c r="BD404" i="64" s="1"/>
  <c r="BD1279" i="64"/>
  <c r="BD1303" i="64" s="1"/>
  <c r="AN380" i="64"/>
  <c r="AN404" i="64" s="1"/>
  <c r="AN1279" i="64"/>
  <c r="AN1303" i="64" s="1"/>
  <c r="X380" i="64"/>
  <c r="X404" i="64" s="1"/>
  <c r="X1279" i="64"/>
  <c r="X1303" i="64" s="1"/>
  <c r="CB385" i="64"/>
  <c r="CB409" i="64" s="1"/>
  <c r="CB1284" i="64"/>
  <c r="CB1308" i="64" s="1"/>
  <c r="BL385" i="64"/>
  <c r="BL409" i="64" s="1"/>
  <c r="BL1284" i="64"/>
  <c r="BL1308" i="64" s="1"/>
  <c r="AV385" i="64"/>
  <c r="AV409" i="64" s="1"/>
  <c r="AV1284" i="64"/>
  <c r="AV1308" i="64" s="1"/>
  <c r="AF385" i="64"/>
  <c r="AF409" i="64" s="1"/>
  <c r="AF1284" i="64"/>
  <c r="AF1308" i="64" s="1"/>
  <c r="CK384" i="64"/>
  <c r="CK1283" i="64"/>
  <c r="BU384" i="64"/>
  <c r="BU1283" i="64"/>
  <c r="BE384" i="64"/>
  <c r="BE1283" i="64"/>
  <c r="AO384" i="64"/>
  <c r="AO1283" i="64"/>
  <c r="Y384" i="64"/>
  <c r="Y1283" i="64"/>
  <c r="CD381" i="64"/>
  <c r="CD405" i="64" s="1"/>
  <c r="CD1280" i="64"/>
  <c r="CD1304" i="64" s="1"/>
  <c r="BN381" i="64"/>
  <c r="BN405" i="64" s="1"/>
  <c r="BN1280" i="64"/>
  <c r="BN1304" i="64" s="1"/>
  <c r="AX381" i="64"/>
  <c r="AX405" i="64" s="1"/>
  <c r="AX1280" i="64"/>
  <c r="AX1304" i="64" s="1"/>
  <c r="AH381" i="64"/>
  <c r="AH405" i="64" s="1"/>
  <c r="AH1280" i="64"/>
  <c r="AH1304" i="64" s="1"/>
  <c r="CZ385" i="64"/>
  <c r="CZ409" i="64" s="1"/>
  <c r="CZ1284" i="64"/>
  <c r="CZ1308" i="64" s="1"/>
  <c r="DG384" i="64"/>
  <c r="DG1283" i="64"/>
  <c r="CQ384" i="64"/>
  <c r="CQ1283" i="64"/>
  <c r="CX381" i="64"/>
  <c r="CX1280" i="64"/>
  <c r="CX1304" i="64" s="1"/>
  <c r="DE380" i="64"/>
  <c r="DE404" i="64" s="1"/>
  <c r="DE1279" i="64"/>
  <c r="DE1303" i="64" s="1"/>
  <c r="CO380" i="64"/>
  <c r="CO404" i="64" s="1"/>
  <c r="CO1279" i="64"/>
  <c r="CO1303" i="64" s="1"/>
  <c r="CI380" i="64"/>
  <c r="CI404" i="64" s="1"/>
  <c r="CI1279" i="64"/>
  <c r="CI1303" i="64" s="1"/>
  <c r="BS380" i="64"/>
  <c r="BS404" i="64" s="1"/>
  <c r="BS1279" i="64"/>
  <c r="BS1303" i="64" s="1"/>
  <c r="BC380" i="64"/>
  <c r="BC404" i="64" s="1"/>
  <c r="BC1279" i="64"/>
  <c r="BC1303" i="64" s="1"/>
  <c r="AM380" i="64"/>
  <c r="AM404" i="64" s="1"/>
  <c r="AM1279" i="64"/>
  <c r="AM1303" i="64" s="1"/>
  <c r="W380" i="64"/>
  <c r="W404" i="64" s="1"/>
  <c r="W1279" i="64"/>
  <c r="W1303" i="64" s="1"/>
  <c r="CA385" i="64"/>
  <c r="CA409" i="64" s="1"/>
  <c r="CA1284" i="64"/>
  <c r="CA1308" i="64" s="1"/>
  <c r="BK385" i="64"/>
  <c r="BK409" i="64" s="1"/>
  <c r="BK1284" i="64"/>
  <c r="BK1308" i="64" s="1"/>
  <c r="AU385" i="64"/>
  <c r="AU409" i="64" s="1"/>
  <c r="AU1284" i="64"/>
  <c r="AU1308" i="64" s="1"/>
  <c r="AE385" i="64"/>
  <c r="AE409" i="64" s="1"/>
  <c r="AE1284" i="64"/>
  <c r="AE1308" i="64" s="1"/>
  <c r="CJ384" i="64"/>
  <c r="CJ1283" i="64"/>
  <c r="BT384" i="64"/>
  <c r="BT1283" i="64"/>
  <c r="BD384" i="64"/>
  <c r="BD1283" i="64"/>
  <c r="AN384" i="64"/>
  <c r="AN1283" i="64"/>
  <c r="X384" i="64"/>
  <c r="X1283" i="64"/>
  <c r="CC381" i="64"/>
  <c r="CC405" i="64" s="1"/>
  <c r="CC1280" i="64"/>
  <c r="CC1304" i="64" s="1"/>
  <c r="BM381" i="64"/>
  <c r="BM405" i="64" s="1"/>
  <c r="BM1280" i="64"/>
  <c r="BM1304" i="64" s="1"/>
  <c r="AW381" i="64"/>
  <c r="AW405" i="64" s="1"/>
  <c r="AW1280" i="64"/>
  <c r="AW1304" i="64" s="1"/>
  <c r="AG381" i="64"/>
  <c r="AG405" i="64" s="1"/>
  <c r="AG1280" i="64"/>
  <c r="AG1304" i="64" s="1"/>
  <c r="CY385" i="64"/>
  <c r="CY409" i="64" s="1"/>
  <c r="CY1284" i="64"/>
  <c r="CY1308" i="64" s="1"/>
  <c r="DF384" i="64"/>
  <c r="DF1283" i="64"/>
  <c r="CP384" i="64"/>
  <c r="CP1283" i="64"/>
  <c r="CW381" i="64"/>
  <c r="CW1280" i="64"/>
  <c r="CW1304" i="64" s="1"/>
  <c r="DD380" i="64"/>
  <c r="DD404" i="64" s="1"/>
  <c r="DD1279" i="64"/>
  <c r="DD1303" i="64" s="1"/>
  <c r="DF1297" i="64"/>
  <c r="DG1293" i="64" s="1"/>
  <c r="DF1299" i="64"/>
  <c r="CH380" i="64"/>
  <c r="CH404" i="64" s="1"/>
  <c r="CH1279" i="64"/>
  <c r="CH1303" i="64" s="1"/>
  <c r="BR380" i="64"/>
  <c r="BR404" i="64" s="1"/>
  <c r="BR1279" i="64"/>
  <c r="BR1303" i="64" s="1"/>
  <c r="BB380" i="64"/>
  <c r="BB404" i="64" s="1"/>
  <c r="BB1279" i="64"/>
  <c r="BB1303" i="64" s="1"/>
  <c r="AL380" i="64"/>
  <c r="AL404" i="64" s="1"/>
  <c r="AL1279" i="64"/>
  <c r="AL1303" i="64" s="1"/>
  <c r="V380" i="64"/>
  <c r="V404" i="64" s="1"/>
  <c r="V1279" i="64"/>
  <c r="V1303" i="64" s="1"/>
  <c r="BZ385" i="64"/>
  <c r="BZ409" i="64" s="1"/>
  <c r="BZ1284" i="64"/>
  <c r="BZ1308" i="64" s="1"/>
  <c r="BJ385" i="64"/>
  <c r="BJ409" i="64" s="1"/>
  <c r="BJ1284" i="64"/>
  <c r="BJ1308" i="64" s="1"/>
  <c r="AT385" i="64"/>
  <c r="AT409" i="64" s="1"/>
  <c r="AT1284" i="64"/>
  <c r="AT1308" i="64" s="1"/>
  <c r="AD385" i="64"/>
  <c r="AD409" i="64" s="1"/>
  <c r="AD1284" i="64"/>
  <c r="AD1308" i="64" s="1"/>
  <c r="CI384" i="64"/>
  <c r="CI1283" i="64"/>
  <c r="BS384" i="64"/>
  <c r="BS1283" i="64"/>
  <c r="BC384" i="64"/>
  <c r="BC1283" i="64"/>
  <c r="AM384" i="64"/>
  <c r="AM1283" i="64"/>
  <c r="W384" i="64"/>
  <c r="W1283" i="64"/>
  <c r="CB381" i="64"/>
  <c r="CB405" i="64" s="1"/>
  <c r="CB1280" i="64"/>
  <c r="CB1304" i="64" s="1"/>
  <c r="BL381" i="64"/>
  <c r="BL405" i="64" s="1"/>
  <c r="BL1280" i="64"/>
  <c r="BL1304" i="64" s="1"/>
  <c r="AV381" i="64"/>
  <c r="AV405" i="64" s="1"/>
  <c r="AV1280" i="64"/>
  <c r="AV1304" i="64" s="1"/>
  <c r="AF381" i="64"/>
  <c r="AF405" i="64" s="1"/>
  <c r="AF1280" i="64"/>
  <c r="AF1304" i="64" s="1"/>
  <c r="CX385" i="64"/>
  <c r="CX409" i="64" s="1"/>
  <c r="CX1284" i="64"/>
  <c r="CX1308" i="64" s="1"/>
  <c r="DE384" i="64"/>
  <c r="DE1283" i="64"/>
  <c r="CO384" i="64"/>
  <c r="CO1283" i="64"/>
  <c r="CV381" i="64"/>
  <c r="CV1280" i="64"/>
  <c r="CV1304" i="64" s="1"/>
  <c r="DC380" i="64"/>
  <c r="DC404" i="64" s="1"/>
  <c r="DC1279" i="64"/>
  <c r="DC1303" i="64" s="1"/>
  <c r="AC1294" i="64" a="1"/>
  <c r="AC1294" i="64" s="1"/>
  <c r="AC395" i="64" a="1"/>
  <c r="AC395" i="64" s="1"/>
  <c r="CG380" i="64"/>
  <c r="CG404" i="64" s="1"/>
  <c r="CG1279" i="64"/>
  <c r="CG1303" i="64" s="1"/>
  <c r="BQ380" i="64"/>
  <c r="BQ404" i="64" s="1"/>
  <c r="BQ1279" i="64"/>
  <c r="BQ1303" i="64" s="1"/>
  <c r="BA380" i="64"/>
  <c r="BA404" i="64" s="1"/>
  <c r="BA1279" i="64"/>
  <c r="BA1303" i="64" s="1"/>
  <c r="AK380" i="64"/>
  <c r="AK404" i="64" s="1"/>
  <c r="AK1279" i="64"/>
  <c r="AK1303" i="64" s="1"/>
  <c r="U380" i="64"/>
  <c r="U404" i="64" s="1"/>
  <c r="U1279" i="64"/>
  <c r="U1303" i="64" s="1"/>
  <c r="BY385" i="64"/>
  <c r="BY409" i="64" s="1"/>
  <c r="BY1284" i="64"/>
  <c r="BY1308" i="64" s="1"/>
  <c r="BI385" i="64"/>
  <c r="BI409" i="64" s="1"/>
  <c r="BI1284" i="64"/>
  <c r="BI1308" i="64" s="1"/>
  <c r="AS385" i="64"/>
  <c r="AS409" i="64" s="1"/>
  <c r="AS1284" i="64"/>
  <c r="AS1308" i="64" s="1"/>
  <c r="AC385" i="64"/>
  <c r="AC409" i="64" s="1"/>
  <c r="AC1284" i="64"/>
  <c r="AC1308" i="64" s="1"/>
  <c r="CH384" i="64"/>
  <c r="CH1283" i="64"/>
  <c r="BR384" i="64"/>
  <c r="BR1283" i="64"/>
  <c r="BB384" i="64"/>
  <c r="BB1283" i="64"/>
  <c r="AL384" i="64"/>
  <c r="AL1283" i="64"/>
  <c r="V384" i="64"/>
  <c r="V1283" i="64"/>
  <c r="CA381" i="64"/>
  <c r="CA405" i="64" s="1"/>
  <c r="CA1280" i="64"/>
  <c r="CA1304" i="64" s="1"/>
  <c r="BK381" i="64"/>
  <c r="BK405" i="64" s="1"/>
  <c r="BK1280" i="64"/>
  <c r="BK1304" i="64" s="1"/>
  <c r="AU381" i="64"/>
  <c r="AU405" i="64" s="1"/>
  <c r="AU1280" i="64"/>
  <c r="AU1304" i="64" s="1"/>
  <c r="AE381" i="64"/>
  <c r="AE405" i="64" s="1"/>
  <c r="AE1280" i="64"/>
  <c r="AE1304" i="64" s="1"/>
  <c r="CW385" i="64"/>
  <c r="CW409" i="64" s="1"/>
  <c r="CW1284" i="64"/>
  <c r="CW1308" i="64" s="1"/>
  <c r="DD384" i="64"/>
  <c r="DD1283" i="64"/>
  <c r="DK381" i="64"/>
  <c r="DK405" i="64" s="1"/>
  <c r="DK1280" i="64"/>
  <c r="DK1304" i="64" s="1"/>
  <c r="CU381" i="64"/>
  <c r="CU1280" i="64"/>
  <c r="CU1304" i="64" s="1"/>
  <c r="DB380" i="64"/>
  <c r="DB404" i="64" s="1"/>
  <c r="DB1279" i="64"/>
  <c r="DB1303" i="64" s="1"/>
  <c r="CF380" i="64"/>
  <c r="CF404" i="64" s="1"/>
  <c r="CF1279" i="64"/>
  <c r="CF1303" i="64" s="1"/>
  <c r="BP380" i="64"/>
  <c r="BP404" i="64" s="1"/>
  <c r="BP1279" i="64"/>
  <c r="BP1303" i="64" s="1"/>
  <c r="AZ380" i="64"/>
  <c r="AZ404" i="64" s="1"/>
  <c r="AZ1279" i="64"/>
  <c r="AZ1303" i="64" s="1"/>
  <c r="AJ380" i="64"/>
  <c r="AJ404" i="64" s="1"/>
  <c r="AJ1279" i="64"/>
  <c r="AJ1303" i="64" s="1"/>
  <c r="T380" i="64"/>
  <c r="T404" i="64" s="1"/>
  <c r="T1279" i="64"/>
  <c r="T1303" i="64" s="1"/>
  <c r="BX385" i="64"/>
  <c r="BX409" i="64" s="1"/>
  <c r="BX1284" i="64"/>
  <c r="BX1308" i="64" s="1"/>
  <c r="BH385" i="64"/>
  <c r="BH409" i="64" s="1"/>
  <c r="BH1284" i="64"/>
  <c r="BH1308" i="64" s="1"/>
  <c r="AR385" i="64"/>
  <c r="AR409" i="64" s="1"/>
  <c r="AR1284" i="64"/>
  <c r="AR1308" i="64" s="1"/>
  <c r="AB385" i="64"/>
  <c r="AB409" i="64" s="1"/>
  <c r="AB1284" i="64"/>
  <c r="AB1308" i="64" s="1"/>
  <c r="CG384" i="64"/>
  <c r="CG1283" i="64"/>
  <c r="BQ384" i="64"/>
  <c r="BQ1283" i="64"/>
  <c r="BA384" i="64"/>
  <c r="BA1283" i="64"/>
  <c r="AK384" i="64"/>
  <c r="AK1283" i="64"/>
  <c r="U384" i="64"/>
  <c r="U1283" i="64"/>
  <c r="BZ381" i="64"/>
  <c r="BZ405" i="64" s="1"/>
  <c r="BZ1280" i="64"/>
  <c r="BZ1304" i="64" s="1"/>
  <c r="BJ381" i="64"/>
  <c r="BJ405" i="64" s="1"/>
  <c r="BJ1280" i="64"/>
  <c r="BJ1304" i="64" s="1"/>
  <c r="AT381" i="64"/>
  <c r="AT405" i="64" s="1"/>
  <c r="AT1280" i="64"/>
  <c r="AT1304" i="64" s="1"/>
  <c r="AD381" i="64"/>
  <c r="AD405" i="64" s="1"/>
  <c r="AD1280" i="64"/>
  <c r="AD1304" i="64" s="1"/>
  <c r="CV385" i="64"/>
  <c r="CV409" i="64" s="1"/>
  <c r="CV1284" i="64"/>
  <c r="CV1308" i="64" s="1"/>
  <c r="DC384" i="64"/>
  <c r="DC1283" i="64"/>
  <c r="DJ381" i="64"/>
  <c r="DJ405" i="64" s="1"/>
  <c r="DJ1280" i="64"/>
  <c r="DJ1304" i="64" s="1"/>
  <c r="CT381" i="64"/>
  <c r="CT1280" i="64"/>
  <c r="CT1304" i="64" s="1"/>
  <c r="DA380" i="64"/>
  <c r="DA404" i="64" s="1"/>
  <c r="DA1279" i="64"/>
  <c r="DA1303" i="64" s="1"/>
  <c r="CE380" i="64"/>
  <c r="CE404" i="64" s="1"/>
  <c r="CE1279" i="64"/>
  <c r="CE1303" i="64" s="1"/>
  <c r="BO380" i="64"/>
  <c r="BO404" i="64" s="1"/>
  <c r="BO1279" i="64"/>
  <c r="BO1303" i="64" s="1"/>
  <c r="AY380" i="64"/>
  <c r="AY404" i="64" s="1"/>
  <c r="AY1279" i="64"/>
  <c r="AY1303" i="64" s="1"/>
  <c r="AI380" i="64"/>
  <c r="AI404" i="64" s="1"/>
  <c r="AI1279" i="64"/>
  <c r="AI1303" i="64" s="1"/>
  <c r="S380" i="64"/>
  <c r="S404" i="64" s="1"/>
  <c r="S1279" i="64"/>
  <c r="S1303" i="64" s="1"/>
  <c r="BW385" i="64"/>
  <c r="BW409" i="64" s="1"/>
  <c r="BW1284" i="64"/>
  <c r="BW1308" i="64" s="1"/>
  <c r="BG385" i="64"/>
  <c r="BG409" i="64" s="1"/>
  <c r="BG1284" i="64"/>
  <c r="BG1308" i="64" s="1"/>
  <c r="AQ385" i="64"/>
  <c r="AQ409" i="64" s="1"/>
  <c r="AQ1284" i="64"/>
  <c r="AQ1308" i="64" s="1"/>
  <c r="AA385" i="64"/>
  <c r="AA409" i="64" s="1"/>
  <c r="AA1284" i="64"/>
  <c r="AA1308" i="64" s="1"/>
  <c r="CF384" i="64"/>
  <c r="CF1283" i="64"/>
  <c r="BP384" i="64"/>
  <c r="BP1283" i="64"/>
  <c r="AZ384" i="64"/>
  <c r="AZ1283" i="64"/>
  <c r="AJ384" i="64"/>
  <c r="AJ1283" i="64"/>
  <c r="T384" i="64"/>
  <c r="T1283" i="64"/>
  <c r="BY381" i="64"/>
  <c r="BY405" i="64" s="1"/>
  <c r="BY1280" i="64"/>
  <c r="BY1304" i="64" s="1"/>
  <c r="BI381" i="64"/>
  <c r="BI405" i="64" s="1"/>
  <c r="BI1280" i="64"/>
  <c r="BI1304" i="64" s="1"/>
  <c r="AS381" i="64"/>
  <c r="AS405" i="64" s="1"/>
  <c r="AS1280" i="64"/>
  <c r="AS1304" i="64" s="1"/>
  <c r="AC381" i="64"/>
  <c r="AC405" i="64" s="1"/>
  <c r="AC1280" i="64"/>
  <c r="AC1304" i="64" s="1"/>
  <c r="DK385" i="64"/>
  <c r="DK409" i="64" s="1"/>
  <c r="DK1284" i="64"/>
  <c r="DK1308" i="64" s="1"/>
  <c r="CU385" i="64"/>
  <c r="CU409" i="64" s="1"/>
  <c r="CU1284" i="64"/>
  <c r="CU1308" i="64" s="1"/>
  <c r="DB384" i="64"/>
  <c r="DB1283" i="64"/>
  <c r="DI381" i="64"/>
  <c r="DI405" i="64" s="1"/>
  <c r="DI1280" i="64"/>
  <c r="DI1304" i="64" s="1"/>
  <c r="CS381" i="64"/>
  <c r="CS1280" i="64"/>
  <c r="CS1304" i="64" s="1"/>
  <c r="CZ380" i="64"/>
  <c r="CZ404" i="64" s="1"/>
  <c r="CZ1279" i="64"/>
  <c r="CZ1303" i="64" s="1"/>
  <c r="CD380" i="64"/>
  <c r="CD404" i="64" s="1"/>
  <c r="CD1279" i="64"/>
  <c r="CD1303" i="64" s="1"/>
  <c r="BN380" i="64"/>
  <c r="BN404" i="64" s="1"/>
  <c r="BN1279" i="64"/>
  <c r="BN1303" i="64" s="1"/>
  <c r="AX380" i="64"/>
  <c r="AX404" i="64" s="1"/>
  <c r="AX1279" i="64"/>
  <c r="AX1303" i="64" s="1"/>
  <c r="AH380" i="64"/>
  <c r="AH404" i="64" s="1"/>
  <c r="AH1279" i="64"/>
  <c r="AH1303" i="64" s="1"/>
  <c r="CL385" i="64"/>
  <c r="CL409" i="64" s="1"/>
  <c r="CL1284" i="64"/>
  <c r="CL1308" i="64" s="1"/>
  <c r="BV385" i="64"/>
  <c r="BV409" i="64" s="1"/>
  <c r="BV1284" i="64"/>
  <c r="BV1308" i="64" s="1"/>
  <c r="BF385" i="64"/>
  <c r="BF409" i="64" s="1"/>
  <c r="BF1284" i="64"/>
  <c r="BF1308" i="64" s="1"/>
  <c r="AP385" i="64"/>
  <c r="AP409" i="64" s="1"/>
  <c r="AP1284" i="64"/>
  <c r="AP1308" i="64" s="1"/>
  <c r="Z385" i="64"/>
  <c r="Z409" i="64" s="1"/>
  <c r="Z1284" i="64"/>
  <c r="Z1308" i="64" s="1"/>
  <c r="CE384" i="64"/>
  <c r="CE1283" i="64"/>
  <c r="BO384" i="64"/>
  <c r="BO1283" i="64"/>
  <c r="AY384" i="64"/>
  <c r="AY1283" i="64"/>
  <c r="AI384" i="64"/>
  <c r="AI1283" i="64"/>
  <c r="S384" i="64"/>
  <c r="S1283" i="64"/>
  <c r="BX381" i="64"/>
  <c r="BX405" i="64" s="1"/>
  <c r="BX1280" i="64"/>
  <c r="BX1304" i="64" s="1"/>
  <c r="BH381" i="64"/>
  <c r="BH405" i="64" s="1"/>
  <c r="BH1280" i="64"/>
  <c r="BH1304" i="64" s="1"/>
  <c r="AR381" i="64"/>
  <c r="AR405" i="64" s="1"/>
  <c r="AR1280" i="64"/>
  <c r="AR1304" i="64" s="1"/>
  <c r="AB381" i="64"/>
  <c r="AB1280" i="64"/>
  <c r="AB1304" i="64" s="1"/>
  <c r="DJ385" i="64"/>
  <c r="DJ409" i="64" s="1"/>
  <c r="DJ1284" i="64"/>
  <c r="DJ1308" i="64" s="1"/>
  <c r="CT385" i="64"/>
  <c r="CT409" i="64" s="1"/>
  <c r="CT1284" i="64"/>
  <c r="CT1308" i="64" s="1"/>
  <c r="DA384" i="64"/>
  <c r="DA1283" i="64"/>
  <c r="DH381" i="64"/>
  <c r="DH405" i="64" s="1"/>
  <c r="DH1280" i="64"/>
  <c r="DH1304" i="64" s="1"/>
  <c r="CR381" i="64"/>
  <c r="CR1280" i="64"/>
  <c r="CR1304" i="64" s="1"/>
  <c r="CY380" i="64"/>
  <c r="CY404" i="64" s="1"/>
  <c r="CY1279" i="64"/>
  <c r="CY1303" i="64" s="1"/>
  <c r="CC380" i="64"/>
  <c r="CC404" i="64" s="1"/>
  <c r="CC1279" i="64"/>
  <c r="CC1303" i="64" s="1"/>
  <c r="BM380" i="64"/>
  <c r="BM404" i="64" s="1"/>
  <c r="BM1279" i="64"/>
  <c r="BM1303" i="64" s="1"/>
  <c r="AW380" i="64"/>
  <c r="AW404" i="64" s="1"/>
  <c r="AW1279" i="64"/>
  <c r="AW1303" i="64" s="1"/>
  <c r="AG380" i="64"/>
  <c r="AG404" i="64" s="1"/>
  <c r="AG1279" i="64"/>
  <c r="AG1303" i="64" s="1"/>
  <c r="CK385" i="64"/>
  <c r="CK409" i="64" s="1"/>
  <c r="CK1284" i="64"/>
  <c r="CK1308" i="64" s="1"/>
  <c r="BU385" i="64"/>
  <c r="BU409" i="64" s="1"/>
  <c r="BU1284" i="64"/>
  <c r="BU1308" i="64" s="1"/>
  <c r="BE385" i="64"/>
  <c r="BE409" i="64" s="1"/>
  <c r="BE1284" i="64"/>
  <c r="BE1308" i="64" s="1"/>
  <c r="AO385" i="64"/>
  <c r="AO409" i="64" s="1"/>
  <c r="AO1284" i="64"/>
  <c r="AO1308" i="64" s="1"/>
  <c r="Y385" i="64"/>
  <c r="Y409" i="64" s="1"/>
  <c r="Y1284" i="64"/>
  <c r="Y1308" i="64" s="1"/>
  <c r="CD384" i="64"/>
  <c r="CD1283" i="64"/>
  <c r="BN384" i="64"/>
  <c r="BN1283" i="64"/>
  <c r="AX384" i="64"/>
  <c r="AX1283" i="64"/>
  <c r="AH384" i="64"/>
  <c r="AH1283" i="64"/>
  <c r="BW381" i="64"/>
  <c r="BW405" i="64" s="1"/>
  <c r="BW1280" i="64"/>
  <c r="BW1304" i="64" s="1"/>
  <c r="BG381" i="64"/>
  <c r="BG405" i="64" s="1"/>
  <c r="BG1280" i="64"/>
  <c r="BG1304" i="64" s="1"/>
  <c r="AQ381" i="64"/>
  <c r="AQ405" i="64" s="1"/>
  <c r="AQ1280" i="64"/>
  <c r="AQ1304" i="64" s="1"/>
  <c r="AA381" i="64"/>
  <c r="AA1280" i="64"/>
  <c r="AA1304" i="64" s="1"/>
  <c r="DI385" i="64"/>
  <c r="DI409" i="64" s="1"/>
  <c r="DI1284" i="64"/>
  <c r="DI1308" i="64" s="1"/>
  <c r="CS385" i="64"/>
  <c r="CS409" i="64" s="1"/>
  <c r="CS1284" i="64"/>
  <c r="CS1308" i="64" s="1"/>
  <c r="CZ384" i="64"/>
  <c r="CZ1283" i="64"/>
  <c r="DG381" i="64"/>
  <c r="DG405" i="64" s="1"/>
  <c r="DG1280" i="64"/>
  <c r="DG1304" i="64" s="1"/>
  <c r="CQ381" i="64"/>
  <c r="CQ1280" i="64"/>
  <c r="CQ1304" i="64" s="1"/>
  <c r="CX380" i="64"/>
  <c r="CX404" i="64" s="1"/>
  <c r="CX1279" i="64"/>
  <c r="CX1303" i="64" s="1"/>
  <c r="DE95" i="861"/>
  <c r="AE1057" i="64"/>
  <c r="AE1125" i="64"/>
  <c r="CP1056" i="64"/>
  <c r="CP1124" i="64"/>
  <c r="CP1153" i="64" s="1"/>
  <c r="CX1057" i="64"/>
  <c r="CX1125" i="64"/>
  <c r="DE1056" i="64"/>
  <c r="DE1124" i="64"/>
  <c r="DE1153" i="64" s="1"/>
  <c r="CO1056" i="64"/>
  <c r="CO1124" i="64"/>
  <c r="CO1153" i="64" s="1"/>
  <c r="CV1053" i="64"/>
  <c r="CV1081" i="64" s="1"/>
  <c r="CV1121" i="64"/>
  <c r="DC1052" i="64"/>
  <c r="DC1120" i="64"/>
  <c r="DC1149" i="64" s="1"/>
  <c r="BC1052" i="64"/>
  <c r="BC1120" i="64"/>
  <c r="BC1149" i="64" s="1"/>
  <c r="AW1053" i="64"/>
  <c r="AW1081" i="64" s="1"/>
  <c r="AW1121" i="64"/>
  <c r="AW1150" i="64" s="1"/>
  <c r="CH1052" i="64"/>
  <c r="CH1120" i="64"/>
  <c r="CH1149" i="64" s="1"/>
  <c r="BL1053" i="64"/>
  <c r="BL1081" i="64" s="1"/>
  <c r="BL1121" i="64"/>
  <c r="BL1150" i="64" s="1"/>
  <c r="CG1052" i="64"/>
  <c r="CG1120" i="64"/>
  <c r="CG1149" i="64" s="1"/>
  <c r="BQ1052" i="64"/>
  <c r="BQ1120" i="64"/>
  <c r="BQ1149" i="64" s="1"/>
  <c r="BA1052" i="64"/>
  <c r="BA1120" i="64"/>
  <c r="BA1149" i="64" s="1"/>
  <c r="AK1052" i="64"/>
  <c r="AK1120" i="64"/>
  <c r="AK1149" i="64" s="1"/>
  <c r="U1052" i="64"/>
  <c r="U1120" i="64"/>
  <c r="U1149" i="64" s="1"/>
  <c r="BY1057" i="64"/>
  <c r="BY1125" i="64"/>
  <c r="BI1057" i="64"/>
  <c r="BI1125" i="64"/>
  <c r="AS1057" i="64"/>
  <c r="AS1125" i="64"/>
  <c r="AC1057" i="64"/>
  <c r="AC1125" i="64"/>
  <c r="CH1056" i="64"/>
  <c r="CH1124" i="64"/>
  <c r="CH1153" i="64" s="1"/>
  <c r="BR1056" i="64"/>
  <c r="BR1124" i="64"/>
  <c r="BR1153" i="64" s="1"/>
  <c r="BB1056" i="64"/>
  <c r="BB1124" i="64"/>
  <c r="BB1153" i="64" s="1"/>
  <c r="AL1056" i="64"/>
  <c r="AL1124" i="64"/>
  <c r="AL1153" i="64" s="1"/>
  <c r="V1056" i="64"/>
  <c r="V1124" i="64"/>
  <c r="V1153" i="64" s="1"/>
  <c r="CA1053" i="64"/>
  <c r="CA1081" i="64" s="1"/>
  <c r="CA1121" i="64"/>
  <c r="CA1150" i="64" s="1"/>
  <c r="BK1053" i="64"/>
  <c r="BK1081" i="64" s="1"/>
  <c r="BK1121" i="64"/>
  <c r="BK1150" i="64" s="1"/>
  <c r="AU1053" i="64"/>
  <c r="AU1081" i="64" s="1"/>
  <c r="AU1121" i="64"/>
  <c r="AU1150" i="64" s="1"/>
  <c r="AE1053" i="64"/>
  <c r="AE1081" i="64" s="1"/>
  <c r="AE1121" i="64"/>
  <c r="AE1150" i="64" s="1"/>
  <c r="CW1057" i="64"/>
  <c r="CW1125" i="64"/>
  <c r="DD1056" i="64"/>
  <c r="DD1124" i="64"/>
  <c r="DD1153" i="64" s="1"/>
  <c r="DK1053" i="64"/>
  <c r="DK1081" i="64" s="1"/>
  <c r="DK1121" i="64"/>
  <c r="DK1150" i="64" s="1"/>
  <c r="CU1053" i="64"/>
  <c r="CU1081" i="64" s="1"/>
  <c r="CU1121" i="64"/>
  <c r="DB1052" i="64"/>
  <c r="DB1120" i="64"/>
  <c r="DB1149" i="64" s="1"/>
  <c r="CI1056" i="64"/>
  <c r="CI1124" i="64"/>
  <c r="CI1153" i="64" s="1"/>
  <c r="CF1052" i="64"/>
  <c r="CF1120" i="64"/>
  <c r="CF1149" i="64" s="1"/>
  <c r="BP1052" i="64"/>
  <c r="BP1120" i="64"/>
  <c r="BP1149" i="64" s="1"/>
  <c r="AZ1052" i="64"/>
  <c r="AZ1120" i="64"/>
  <c r="AZ1149" i="64" s="1"/>
  <c r="AJ1052" i="64"/>
  <c r="AJ1120" i="64"/>
  <c r="AJ1149" i="64" s="1"/>
  <c r="T1052" i="64"/>
  <c r="T1120" i="64"/>
  <c r="T1149" i="64" s="1"/>
  <c r="BX1057" i="64"/>
  <c r="BX1125" i="64"/>
  <c r="BH1057" i="64"/>
  <c r="BH1125" i="64"/>
  <c r="AR1057" i="64"/>
  <c r="AR1125" i="64"/>
  <c r="AB1057" i="64"/>
  <c r="AB1125" i="64"/>
  <c r="CG1056" i="64"/>
  <c r="CG1124" i="64"/>
  <c r="CG1153" i="64" s="1"/>
  <c r="BQ1056" i="64"/>
  <c r="BQ1124" i="64"/>
  <c r="BQ1153" i="64" s="1"/>
  <c r="BA1056" i="64"/>
  <c r="BA1124" i="64"/>
  <c r="BA1153" i="64" s="1"/>
  <c r="AK1056" i="64"/>
  <c r="AK1124" i="64"/>
  <c r="AK1153" i="64" s="1"/>
  <c r="U1056" i="64"/>
  <c r="U1124" i="64"/>
  <c r="U1153" i="64" s="1"/>
  <c r="BZ1053" i="64"/>
  <c r="BZ1081" i="64" s="1"/>
  <c r="BZ1121" i="64"/>
  <c r="BZ1150" i="64" s="1"/>
  <c r="BJ1053" i="64"/>
  <c r="BJ1081" i="64" s="1"/>
  <c r="BJ1121" i="64"/>
  <c r="BJ1150" i="64" s="1"/>
  <c r="AT1053" i="64"/>
  <c r="AT1081" i="64" s="1"/>
  <c r="AT1121" i="64"/>
  <c r="AT1150" i="64" s="1"/>
  <c r="AD1053" i="64"/>
  <c r="AD1081" i="64" s="1"/>
  <c r="AD1121" i="64"/>
  <c r="AD1150" i="64" s="1"/>
  <c r="CV1057" i="64"/>
  <c r="CV1125" i="64"/>
  <c r="DC1056" i="64"/>
  <c r="DC1124" i="64"/>
  <c r="DC1153" i="64" s="1"/>
  <c r="DJ1053" i="64"/>
  <c r="DJ1081" i="64" s="1"/>
  <c r="DJ1121" i="64"/>
  <c r="DJ1150" i="64" s="1"/>
  <c r="CT1053" i="64"/>
  <c r="CT1081" i="64" s="1"/>
  <c r="CT1121" i="64"/>
  <c r="DA1052" i="64"/>
  <c r="DA1120" i="64"/>
  <c r="DA1149" i="64" s="1"/>
  <c r="BK1057" i="64"/>
  <c r="BK1125" i="64"/>
  <c r="AG1053" i="64"/>
  <c r="AG1081" i="64" s="1"/>
  <c r="AG1121" i="64"/>
  <c r="AG1150" i="64" s="1"/>
  <c r="AT1057" i="64"/>
  <c r="AT1125" i="64"/>
  <c r="CE1052" i="64"/>
  <c r="CE1120" i="64"/>
  <c r="CE1149" i="64" s="1"/>
  <c r="BO1052" i="64"/>
  <c r="BO1120" i="64"/>
  <c r="BO1149" i="64" s="1"/>
  <c r="AY1052" i="64"/>
  <c r="AY1120" i="64"/>
  <c r="AY1149" i="64" s="1"/>
  <c r="AI1052" i="64"/>
  <c r="AI1120" i="64"/>
  <c r="AI1149" i="64" s="1"/>
  <c r="S1052" i="64"/>
  <c r="S1120" i="64"/>
  <c r="S1149" i="64" s="1"/>
  <c r="BW1057" i="64"/>
  <c r="BW1125" i="64"/>
  <c r="BG1057" i="64"/>
  <c r="BG1125" i="64"/>
  <c r="AQ1057" i="64"/>
  <c r="AQ1125" i="64"/>
  <c r="AA1057" i="64"/>
  <c r="AA1125" i="64"/>
  <c r="CF1056" i="64"/>
  <c r="CF1124" i="64"/>
  <c r="CF1153" i="64" s="1"/>
  <c r="BP1056" i="64"/>
  <c r="BP1124" i="64"/>
  <c r="BP1153" i="64" s="1"/>
  <c r="AZ1056" i="64"/>
  <c r="AZ1124" i="64"/>
  <c r="AZ1153" i="64" s="1"/>
  <c r="AJ1056" i="64"/>
  <c r="AJ1124" i="64"/>
  <c r="AJ1153" i="64" s="1"/>
  <c r="T1056" i="64"/>
  <c r="T1124" i="64"/>
  <c r="T1153" i="64" s="1"/>
  <c r="BY1053" i="64"/>
  <c r="BY1081" i="64" s="1"/>
  <c r="BY1121" i="64"/>
  <c r="BY1150" i="64" s="1"/>
  <c r="BI1053" i="64"/>
  <c r="BI1081" i="64" s="1"/>
  <c r="BI1121" i="64"/>
  <c r="BI1150" i="64" s="1"/>
  <c r="AS1053" i="64"/>
  <c r="AS1081" i="64" s="1"/>
  <c r="AS1121" i="64"/>
  <c r="AS1150" i="64" s="1"/>
  <c r="AC1053" i="64"/>
  <c r="AC1081" i="64" s="1"/>
  <c r="AC1121" i="64"/>
  <c r="AC1150" i="64" s="1"/>
  <c r="DK1057" i="64"/>
  <c r="DK1125" i="64"/>
  <c r="CU1057" i="64"/>
  <c r="CU1125" i="64"/>
  <c r="DB1056" i="64"/>
  <c r="DB1124" i="64"/>
  <c r="DB1153" i="64" s="1"/>
  <c r="DI1053" i="64"/>
  <c r="DI1081" i="64" s="1"/>
  <c r="DI1121" i="64"/>
  <c r="DI1150" i="64" s="1"/>
  <c r="CS1053" i="64"/>
  <c r="CS1081" i="64" s="1"/>
  <c r="CS1121" i="64"/>
  <c r="CZ1052" i="64"/>
  <c r="CZ1120" i="64"/>
  <c r="CZ1149" i="64" s="1"/>
  <c r="BD1056" i="64"/>
  <c r="BD1124" i="64"/>
  <c r="BD1153" i="64" s="1"/>
  <c r="BC1056" i="64"/>
  <c r="BC1124" i="64"/>
  <c r="BC1153" i="64" s="1"/>
  <c r="CD1052" i="64"/>
  <c r="CD1120" i="64"/>
  <c r="CD1149" i="64" s="1"/>
  <c r="BN1052" i="64"/>
  <c r="BN1120" i="64"/>
  <c r="BN1149" i="64" s="1"/>
  <c r="AX1052" i="64"/>
  <c r="AX1120" i="64"/>
  <c r="AX1149" i="64" s="1"/>
  <c r="AH1052" i="64"/>
  <c r="AH1120" i="64"/>
  <c r="AH1149" i="64" s="1"/>
  <c r="CL1057" i="64"/>
  <c r="CL1125" i="64"/>
  <c r="BV1057" i="64"/>
  <c r="BV1125" i="64"/>
  <c r="BF1057" i="64"/>
  <c r="BF1125" i="64"/>
  <c r="AP1057" i="64"/>
  <c r="AP1125" i="64"/>
  <c r="Z1057" i="64"/>
  <c r="Z1125" i="64"/>
  <c r="CE1056" i="64"/>
  <c r="CE1124" i="64"/>
  <c r="CE1153" i="64" s="1"/>
  <c r="BO1056" i="64"/>
  <c r="BO1124" i="64"/>
  <c r="BO1153" i="64" s="1"/>
  <c r="AY1056" i="64"/>
  <c r="AY1124" i="64"/>
  <c r="AY1153" i="64" s="1"/>
  <c r="AI1056" i="64"/>
  <c r="AI1124" i="64"/>
  <c r="AI1153" i="64" s="1"/>
  <c r="S1056" i="64"/>
  <c r="S1124" i="64"/>
  <c r="S1153" i="64" s="1"/>
  <c r="BX1053" i="64"/>
  <c r="BX1081" i="64" s="1"/>
  <c r="BX1121" i="64"/>
  <c r="BX1150" i="64" s="1"/>
  <c r="BH1053" i="64"/>
  <c r="BH1081" i="64" s="1"/>
  <c r="BH1121" i="64"/>
  <c r="BH1150" i="64" s="1"/>
  <c r="AR1053" i="64"/>
  <c r="AR1081" i="64" s="1"/>
  <c r="AR1121" i="64"/>
  <c r="AR1150" i="64" s="1"/>
  <c r="AB1053" i="64"/>
  <c r="AB1081" i="64" s="1"/>
  <c r="AB1121" i="64"/>
  <c r="AB1150" i="64" s="1"/>
  <c r="DJ1057" i="64"/>
  <c r="DJ1125" i="64"/>
  <c r="CT1057" i="64"/>
  <c r="CT1125" i="64"/>
  <c r="DA1056" i="64"/>
  <c r="DA1124" i="64"/>
  <c r="DA1153" i="64" s="1"/>
  <c r="DH1053" i="64"/>
  <c r="DH1081" i="64" s="1"/>
  <c r="DH1121" i="64"/>
  <c r="DH1150" i="64" s="1"/>
  <c r="CR1053" i="64"/>
  <c r="CR1081" i="64" s="1"/>
  <c r="CR1121" i="64"/>
  <c r="CY1052" i="64"/>
  <c r="CY1120" i="64"/>
  <c r="CY1149" i="64" s="1"/>
  <c r="AD1057" i="64"/>
  <c r="AD1125" i="64"/>
  <c r="CC1052" i="64"/>
  <c r="CC1120" i="64"/>
  <c r="CC1149" i="64" s="1"/>
  <c r="BM1052" i="64"/>
  <c r="BM1120" i="64"/>
  <c r="BM1149" i="64" s="1"/>
  <c r="AW1052" i="64"/>
  <c r="AW1120" i="64"/>
  <c r="AW1149" i="64" s="1"/>
  <c r="AG1052" i="64"/>
  <c r="AG1120" i="64"/>
  <c r="AG1149" i="64" s="1"/>
  <c r="CK1057" i="64"/>
  <c r="CK1125" i="64"/>
  <c r="BU1057" i="64"/>
  <c r="BU1125" i="64"/>
  <c r="BE1057" i="64"/>
  <c r="BE1125" i="64"/>
  <c r="AO1057" i="64"/>
  <c r="AO1125" i="64"/>
  <c r="Y1057" i="64"/>
  <c r="Y1125" i="64"/>
  <c r="CD1056" i="64"/>
  <c r="CD1124" i="64"/>
  <c r="CD1153" i="64" s="1"/>
  <c r="BN1056" i="64"/>
  <c r="BN1124" i="64"/>
  <c r="BN1153" i="64" s="1"/>
  <c r="AX1056" i="64"/>
  <c r="AX1124" i="64"/>
  <c r="AX1153" i="64" s="1"/>
  <c r="AH1056" i="64"/>
  <c r="AH1124" i="64"/>
  <c r="AH1153" i="64" s="1"/>
  <c r="BW1053" i="64"/>
  <c r="BW1081" i="64" s="1"/>
  <c r="BW1121" i="64"/>
  <c r="BW1150" i="64" s="1"/>
  <c r="BG1053" i="64"/>
  <c r="BG1081" i="64" s="1"/>
  <c r="BG1121" i="64"/>
  <c r="BG1150" i="64" s="1"/>
  <c r="AQ1053" i="64"/>
  <c r="AQ1081" i="64" s="1"/>
  <c r="AQ1121" i="64"/>
  <c r="AQ1150" i="64" s="1"/>
  <c r="AA1053" i="64"/>
  <c r="AA1081" i="64" s="1"/>
  <c r="AA1121" i="64"/>
  <c r="DI1057" i="64"/>
  <c r="DI1125" i="64"/>
  <c r="CS1057" i="64"/>
  <c r="CS1125" i="64"/>
  <c r="CZ1056" i="64"/>
  <c r="CZ1124" i="64"/>
  <c r="CZ1153" i="64" s="1"/>
  <c r="DG1053" i="64"/>
  <c r="DG1081" i="64" s="1"/>
  <c r="DG1121" i="64"/>
  <c r="DG1150" i="64" s="1"/>
  <c r="CQ1053" i="64"/>
  <c r="CQ1081" i="64" s="1"/>
  <c r="CQ1121" i="64"/>
  <c r="CX1052" i="64"/>
  <c r="CX1120" i="64"/>
  <c r="CX1149" i="64" s="1"/>
  <c r="AM1052" i="64"/>
  <c r="AM1120" i="64"/>
  <c r="AM1149" i="64" s="1"/>
  <c r="BM1053" i="64"/>
  <c r="BM1081" i="64" s="1"/>
  <c r="BM1121" i="64"/>
  <c r="BM1150" i="64" s="1"/>
  <c r="CY1057" i="64"/>
  <c r="CY1125" i="64"/>
  <c r="BR1052" i="64"/>
  <c r="BR1120" i="64"/>
  <c r="BR1149" i="64" s="1"/>
  <c r="CB1053" i="64"/>
  <c r="CB1081" i="64" s="1"/>
  <c r="CB1121" i="64"/>
  <c r="CB1150" i="64" s="1"/>
  <c r="CB1052" i="64"/>
  <c r="CB1120" i="64"/>
  <c r="CB1149" i="64" s="1"/>
  <c r="BL1052" i="64"/>
  <c r="BL1120" i="64"/>
  <c r="BL1149" i="64" s="1"/>
  <c r="AV1052" i="64"/>
  <c r="AV1120" i="64"/>
  <c r="AV1149" i="64" s="1"/>
  <c r="AF1052" i="64"/>
  <c r="AF1120" i="64"/>
  <c r="AF1149" i="64" s="1"/>
  <c r="CJ1057" i="64"/>
  <c r="CJ1125" i="64"/>
  <c r="BT1057" i="64"/>
  <c r="BT1125" i="64"/>
  <c r="BD1057" i="64"/>
  <c r="BD1125" i="64"/>
  <c r="AN1057" i="64"/>
  <c r="AN1125" i="64"/>
  <c r="X1057" i="64"/>
  <c r="X1125" i="64"/>
  <c r="CC1056" i="64"/>
  <c r="CC1124" i="64"/>
  <c r="CC1153" i="64" s="1"/>
  <c r="BM1056" i="64"/>
  <c r="BM1124" i="64"/>
  <c r="BM1153" i="64" s="1"/>
  <c r="AW1056" i="64"/>
  <c r="AW1124" i="64"/>
  <c r="AW1153" i="64" s="1"/>
  <c r="AG1056" i="64"/>
  <c r="AG1124" i="64"/>
  <c r="AG1153" i="64" s="1"/>
  <c r="CL1053" i="64"/>
  <c r="CL1081" i="64" s="1"/>
  <c r="CL1121" i="64"/>
  <c r="CL1150" i="64" s="1"/>
  <c r="BV1053" i="64"/>
  <c r="BV1081" i="64" s="1"/>
  <c r="BV1121" i="64"/>
  <c r="BV1150" i="64" s="1"/>
  <c r="BF1053" i="64"/>
  <c r="BF1081" i="64" s="1"/>
  <c r="BF1121" i="64"/>
  <c r="BF1150" i="64" s="1"/>
  <c r="AP1053" i="64"/>
  <c r="AP1081" i="64" s="1"/>
  <c r="AP1121" i="64"/>
  <c r="AP1150" i="64" s="1"/>
  <c r="Z1053" i="64"/>
  <c r="Z1081" i="64" s="1"/>
  <c r="Z1121" i="64"/>
  <c r="DH1057" i="64"/>
  <c r="DH1125" i="64"/>
  <c r="CR1057" i="64"/>
  <c r="CR1125" i="64"/>
  <c r="CY1056" i="64"/>
  <c r="CY1124" i="64"/>
  <c r="CY1153" i="64" s="1"/>
  <c r="DF1053" i="64"/>
  <c r="DF1081" i="64" s="1"/>
  <c r="DF1121" i="64"/>
  <c r="DF1150" i="64" s="1"/>
  <c r="CP1053" i="64"/>
  <c r="CP1081" i="64" s="1"/>
  <c r="CP1121" i="64"/>
  <c r="CW1052" i="64"/>
  <c r="CW1120" i="64"/>
  <c r="CW1149" i="64" s="1"/>
  <c r="CA1057" i="64"/>
  <c r="CA1125" i="64"/>
  <c r="AM1056" i="64"/>
  <c r="AM1124" i="64"/>
  <c r="AM1153" i="64" s="1"/>
  <c r="CA1052" i="64"/>
  <c r="CA1120" i="64"/>
  <c r="CA1149" i="64" s="1"/>
  <c r="BK1052" i="64"/>
  <c r="BK1120" i="64"/>
  <c r="BK1149" i="64" s="1"/>
  <c r="AU1052" i="64"/>
  <c r="AU1120" i="64"/>
  <c r="AU1149" i="64" s="1"/>
  <c r="AE1052" i="64"/>
  <c r="AE1120" i="64"/>
  <c r="AE1149" i="64" s="1"/>
  <c r="CI1057" i="64"/>
  <c r="CI1125" i="64"/>
  <c r="BS1057" i="64"/>
  <c r="BS1125" i="64"/>
  <c r="BC1057" i="64"/>
  <c r="BC1125" i="64"/>
  <c r="AM1057" i="64"/>
  <c r="AM1125" i="64"/>
  <c r="W1057" i="64"/>
  <c r="W1125" i="64"/>
  <c r="CB1056" i="64"/>
  <c r="CB1124" i="64"/>
  <c r="CB1153" i="64" s="1"/>
  <c r="BL1056" i="64"/>
  <c r="BL1124" i="64"/>
  <c r="BL1153" i="64" s="1"/>
  <c r="AV1056" i="64"/>
  <c r="AV1124" i="64"/>
  <c r="AV1153" i="64" s="1"/>
  <c r="AF1056" i="64"/>
  <c r="AF1124" i="64"/>
  <c r="AF1153" i="64" s="1"/>
  <c r="CK1053" i="64"/>
  <c r="CK1081" i="64" s="1"/>
  <c r="CK1121" i="64"/>
  <c r="CK1150" i="64" s="1"/>
  <c r="BU1053" i="64"/>
  <c r="BU1081" i="64" s="1"/>
  <c r="BU1121" i="64"/>
  <c r="BU1150" i="64" s="1"/>
  <c r="BE1053" i="64"/>
  <c r="BE1081" i="64" s="1"/>
  <c r="BE1121" i="64"/>
  <c r="BE1150" i="64" s="1"/>
  <c r="AO1053" i="64"/>
  <c r="AO1081" i="64" s="1"/>
  <c r="AO1121" i="64"/>
  <c r="AO1150" i="64" s="1"/>
  <c r="Y1053" i="64"/>
  <c r="Y1081" i="64" s="1"/>
  <c r="Y1121" i="64"/>
  <c r="DG1057" i="64"/>
  <c r="DG1125" i="64"/>
  <c r="CQ1057" i="64"/>
  <c r="CQ1125" i="64"/>
  <c r="CX1056" i="64"/>
  <c r="CX1124" i="64"/>
  <c r="CX1153" i="64" s="1"/>
  <c r="DE1053" i="64"/>
  <c r="DE1081" i="64" s="1"/>
  <c r="DE1121" i="64"/>
  <c r="DE1150" i="64" s="1"/>
  <c r="CO1053" i="64"/>
  <c r="CO1081" i="64" s="1"/>
  <c r="CO1121" i="64"/>
  <c r="CV1052" i="64"/>
  <c r="CV1120" i="64"/>
  <c r="CV1149" i="64" s="1"/>
  <c r="AU1057" i="64"/>
  <c r="AU1125" i="64"/>
  <c r="CW1053" i="64"/>
  <c r="CW1081" i="64" s="1"/>
  <c r="CW1121" i="64"/>
  <c r="BB1052" i="64"/>
  <c r="BB1120" i="64"/>
  <c r="BB1149" i="64" s="1"/>
  <c r="AV1053" i="64"/>
  <c r="AV1081" i="64" s="1"/>
  <c r="AV1121" i="64"/>
  <c r="AV1150" i="64" s="1"/>
  <c r="BZ1052" i="64"/>
  <c r="BZ1120" i="64"/>
  <c r="BZ1149" i="64" s="1"/>
  <c r="BJ1052" i="64"/>
  <c r="BJ1120" i="64"/>
  <c r="BJ1149" i="64" s="1"/>
  <c r="AT1052" i="64"/>
  <c r="AT1120" i="64"/>
  <c r="AT1149" i="64" s="1"/>
  <c r="AD1052" i="64"/>
  <c r="AD1120" i="64"/>
  <c r="AD1149" i="64" s="1"/>
  <c r="CH1057" i="64"/>
  <c r="CH1125" i="64"/>
  <c r="BR1057" i="64"/>
  <c r="BR1125" i="64"/>
  <c r="BB1057" i="64"/>
  <c r="BB1125" i="64"/>
  <c r="AL1057" i="64"/>
  <c r="AL1125" i="64"/>
  <c r="V1057" i="64"/>
  <c r="V1125" i="64"/>
  <c r="CA1056" i="64"/>
  <c r="CA1124" i="64"/>
  <c r="CA1153" i="64" s="1"/>
  <c r="BK1056" i="64"/>
  <c r="BK1124" i="64"/>
  <c r="BK1153" i="64" s="1"/>
  <c r="AU1056" i="64"/>
  <c r="AU1124" i="64"/>
  <c r="AU1153" i="64" s="1"/>
  <c r="AE1056" i="64"/>
  <c r="AE1124" i="64"/>
  <c r="AE1153" i="64" s="1"/>
  <c r="CJ1053" i="64"/>
  <c r="CJ1081" i="64" s="1"/>
  <c r="CJ1121" i="64"/>
  <c r="CJ1150" i="64" s="1"/>
  <c r="BT1053" i="64"/>
  <c r="BT1081" i="64" s="1"/>
  <c r="BT1121" i="64"/>
  <c r="BT1150" i="64" s="1"/>
  <c r="BD1053" i="64"/>
  <c r="BD1081" i="64" s="1"/>
  <c r="BD1121" i="64"/>
  <c r="BD1150" i="64" s="1"/>
  <c r="AN1053" i="64"/>
  <c r="AN1081" i="64" s="1"/>
  <c r="AN1121" i="64"/>
  <c r="AN1150" i="64" s="1"/>
  <c r="X1053" i="64"/>
  <c r="X1081" i="64" s="1"/>
  <c r="X1121" i="64"/>
  <c r="DF1057" i="64"/>
  <c r="DF1125" i="64"/>
  <c r="CP1057" i="64"/>
  <c r="CP1125" i="64"/>
  <c r="CW1056" i="64"/>
  <c r="CW1124" i="64"/>
  <c r="CW1153" i="64" s="1"/>
  <c r="DD1053" i="64"/>
  <c r="DD1081" i="64" s="1"/>
  <c r="DD1121" i="64"/>
  <c r="DD1150" i="64" s="1"/>
  <c r="DK1052" i="64"/>
  <c r="DK1120" i="64"/>
  <c r="DK1149" i="64" s="1"/>
  <c r="CU1052" i="64"/>
  <c r="CU1120" i="64"/>
  <c r="CU1149" i="64" s="1"/>
  <c r="DA1067" i="64" a="1"/>
  <c r="DA1067" i="64" s="1"/>
  <c r="DA1135" i="64" a="1"/>
  <c r="DA1135" i="64" s="1"/>
  <c r="BT1056" i="64"/>
  <c r="BT1124" i="64"/>
  <c r="BT1153" i="64" s="1"/>
  <c r="BZ1057" i="64"/>
  <c r="BZ1125" i="64"/>
  <c r="AC1067" i="64" a="1"/>
  <c r="AC1067" i="64" s="1"/>
  <c r="AC1135" i="64" a="1"/>
  <c r="AC1135" i="64" s="1"/>
  <c r="BY1052" i="64"/>
  <c r="BY1120" i="64"/>
  <c r="BY1149" i="64" s="1"/>
  <c r="BI1052" i="64"/>
  <c r="BI1120" i="64"/>
  <c r="BI1149" i="64" s="1"/>
  <c r="AS1052" i="64"/>
  <c r="AS1120" i="64"/>
  <c r="AS1149" i="64" s="1"/>
  <c r="AC1052" i="64"/>
  <c r="AC1120" i="64"/>
  <c r="AC1149" i="64" s="1"/>
  <c r="CG1057" i="64"/>
  <c r="CG1125" i="64"/>
  <c r="BQ1057" i="64"/>
  <c r="BQ1125" i="64"/>
  <c r="BA1057" i="64"/>
  <c r="BA1125" i="64"/>
  <c r="AK1057" i="64"/>
  <c r="AK1125" i="64"/>
  <c r="U1057" i="64"/>
  <c r="U1125" i="64"/>
  <c r="BZ1056" i="64"/>
  <c r="BZ1124" i="64"/>
  <c r="BZ1153" i="64" s="1"/>
  <c r="BJ1056" i="64"/>
  <c r="BJ1124" i="64"/>
  <c r="BJ1153" i="64" s="1"/>
  <c r="AT1056" i="64"/>
  <c r="AT1124" i="64"/>
  <c r="AT1153" i="64" s="1"/>
  <c r="AD1056" i="64"/>
  <c r="AD1124" i="64"/>
  <c r="AD1153" i="64" s="1"/>
  <c r="CI1053" i="64"/>
  <c r="CI1081" i="64" s="1"/>
  <c r="CI1121" i="64"/>
  <c r="CI1150" i="64" s="1"/>
  <c r="BS1053" i="64"/>
  <c r="BS1081" i="64" s="1"/>
  <c r="BS1121" i="64"/>
  <c r="BS1150" i="64" s="1"/>
  <c r="BC1053" i="64"/>
  <c r="BC1081" i="64" s="1"/>
  <c r="BC1121" i="64"/>
  <c r="BC1150" i="64" s="1"/>
  <c r="AM1053" i="64"/>
  <c r="AM1081" i="64" s="1"/>
  <c r="AM1121" i="64"/>
  <c r="AM1150" i="64" s="1"/>
  <c r="W1053" i="64"/>
  <c r="W1081" i="64" s="1"/>
  <c r="W1121" i="64"/>
  <c r="DE1057" i="64"/>
  <c r="DE1125" i="64"/>
  <c r="CO1057" i="64"/>
  <c r="CO1125" i="64"/>
  <c r="CV1056" i="64"/>
  <c r="CV1124" i="64"/>
  <c r="CV1153" i="64" s="1"/>
  <c r="DC1053" i="64"/>
  <c r="DC1081" i="64" s="1"/>
  <c r="DC1121" i="64"/>
  <c r="DC1150" i="64" s="1"/>
  <c r="DJ1052" i="64"/>
  <c r="DJ1120" i="64"/>
  <c r="DJ1149" i="64" s="1"/>
  <c r="CT1052" i="64"/>
  <c r="CT1120" i="64"/>
  <c r="CT1149" i="64" s="1"/>
  <c r="AN1056" i="64"/>
  <c r="AN1124" i="64"/>
  <c r="AN1153" i="64" s="1"/>
  <c r="AL1052" i="64"/>
  <c r="AL1120" i="64"/>
  <c r="AL1149" i="64" s="1"/>
  <c r="W1056" i="64"/>
  <c r="W1124" i="64"/>
  <c r="W1153" i="64" s="1"/>
  <c r="BX1052" i="64"/>
  <c r="BX1120" i="64"/>
  <c r="BX1149" i="64" s="1"/>
  <c r="BH1052" i="64"/>
  <c r="BH1120" i="64"/>
  <c r="BH1149" i="64" s="1"/>
  <c r="AR1052" i="64"/>
  <c r="AR1120" i="64"/>
  <c r="AR1149" i="64" s="1"/>
  <c r="AB1052" i="64"/>
  <c r="AB1120" i="64"/>
  <c r="AB1149" i="64" s="1"/>
  <c r="CF1057" i="64"/>
  <c r="CF1125" i="64"/>
  <c r="BP1057" i="64"/>
  <c r="BP1125" i="64"/>
  <c r="AZ1057" i="64"/>
  <c r="AZ1125" i="64"/>
  <c r="AJ1057" i="64"/>
  <c r="AJ1125" i="64"/>
  <c r="T1057" i="64"/>
  <c r="T1125" i="64"/>
  <c r="BY1056" i="64"/>
  <c r="BY1124" i="64"/>
  <c r="BY1153" i="64" s="1"/>
  <c r="BI1056" i="64"/>
  <c r="BI1124" i="64"/>
  <c r="BI1153" i="64" s="1"/>
  <c r="AS1056" i="64"/>
  <c r="AS1124" i="64"/>
  <c r="AS1153" i="64" s="1"/>
  <c r="AC1056" i="64"/>
  <c r="AC1124" i="64"/>
  <c r="AC1153" i="64" s="1"/>
  <c r="CH1053" i="64"/>
  <c r="CH1081" i="64" s="1"/>
  <c r="CH1121" i="64"/>
  <c r="CH1150" i="64" s="1"/>
  <c r="BR1053" i="64"/>
  <c r="BR1081" i="64" s="1"/>
  <c r="BR1121" i="64"/>
  <c r="BR1150" i="64" s="1"/>
  <c r="BB1053" i="64"/>
  <c r="BB1081" i="64" s="1"/>
  <c r="BB1121" i="64"/>
  <c r="BB1150" i="64" s="1"/>
  <c r="AL1053" i="64"/>
  <c r="AL1081" i="64" s="1"/>
  <c r="AL1121" i="64"/>
  <c r="AL1150" i="64" s="1"/>
  <c r="V1053" i="64"/>
  <c r="V1081" i="64" s="1"/>
  <c r="V1121" i="64"/>
  <c r="DD1057" i="64"/>
  <c r="DD1125" i="64"/>
  <c r="DK1056" i="64"/>
  <c r="DK1124" i="64"/>
  <c r="DK1153" i="64" s="1"/>
  <c r="CU1056" i="64"/>
  <c r="CU1124" i="64"/>
  <c r="CU1153" i="64" s="1"/>
  <c r="DB1053" i="64"/>
  <c r="DB1081" i="64" s="1"/>
  <c r="DB1121" i="64"/>
  <c r="DB1150" i="64" s="1"/>
  <c r="DI1052" i="64"/>
  <c r="DI1120" i="64"/>
  <c r="DI1149" i="64" s="1"/>
  <c r="CS1052" i="64"/>
  <c r="CS1120" i="64"/>
  <c r="CS1149" i="64" s="1"/>
  <c r="CI1052" i="64"/>
  <c r="CI1120" i="64"/>
  <c r="CI1149" i="64" s="1"/>
  <c r="X1056" i="64"/>
  <c r="X1124" i="64"/>
  <c r="X1153" i="64" s="1"/>
  <c r="AF1053" i="64"/>
  <c r="AF1081" i="64" s="1"/>
  <c r="AF1121" i="64"/>
  <c r="AF1150" i="64" s="1"/>
  <c r="BW1052" i="64"/>
  <c r="BW1120" i="64"/>
  <c r="BW1149" i="64" s="1"/>
  <c r="BG1052" i="64"/>
  <c r="BG1120" i="64"/>
  <c r="BG1149" i="64" s="1"/>
  <c r="AQ1052" i="64"/>
  <c r="AQ1120" i="64"/>
  <c r="AQ1149" i="64" s="1"/>
  <c r="AA1052" i="64"/>
  <c r="AA1120" i="64"/>
  <c r="AA1149" i="64" s="1"/>
  <c r="CE1057" i="64"/>
  <c r="CE1125" i="64"/>
  <c r="BO1057" i="64"/>
  <c r="BO1125" i="64"/>
  <c r="AY1057" i="64"/>
  <c r="AY1125" i="64"/>
  <c r="AI1057" i="64"/>
  <c r="AI1125" i="64"/>
  <c r="S1057" i="64"/>
  <c r="S1125" i="64"/>
  <c r="BX1056" i="64"/>
  <c r="BX1124" i="64"/>
  <c r="BX1153" i="64" s="1"/>
  <c r="BH1056" i="64"/>
  <c r="BH1124" i="64"/>
  <c r="BH1153" i="64" s="1"/>
  <c r="AR1056" i="64"/>
  <c r="AR1124" i="64"/>
  <c r="AR1153" i="64" s="1"/>
  <c r="AB1056" i="64"/>
  <c r="AB1124" i="64"/>
  <c r="AB1153" i="64" s="1"/>
  <c r="CG1053" i="64"/>
  <c r="CG1081" i="64" s="1"/>
  <c r="CG1121" i="64"/>
  <c r="CG1150" i="64" s="1"/>
  <c r="BQ1053" i="64"/>
  <c r="BQ1081" i="64" s="1"/>
  <c r="BQ1121" i="64"/>
  <c r="BQ1150" i="64" s="1"/>
  <c r="BA1053" i="64"/>
  <c r="BA1081" i="64" s="1"/>
  <c r="BA1121" i="64"/>
  <c r="BA1150" i="64" s="1"/>
  <c r="AK1053" i="64"/>
  <c r="AK1081" i="64" s="1"/>
  <c r="AK1121" i="64"/>
  <c r="AK1150" i="64" s="1"/>
  <c r="U1053" i="64"/>
  <c r="U1081" i="64" s="1"/>
  <c r="U1121" i="64"/>
  <c r="DC1057" i="64"/>
  <c r="DC1125" i="64"/>
  <c r="DJ1056" i="64"/>
  <c r="DJ1124" i="64"/>
  <c r="DJ1153" i="64" s="1"/>
  <c r="CT1056" i="64"/>
  <c r="CT1124" i="64"/>
  <c r="CT1153" i="64" s="1"/>
  <c r="DA1053" i="64"/>
  <c r="DA1081" i="64" s="1"/>
  <c r="DA1121" i="64"/>
  <c r="DA1150" i="64" s="1"/>
  <c r="DH1052" i="64"/>
  <c r="DH1120" i="64"/>
  <c r="DH1149" i="64" s="1"/>
  <c r="CR1052" i="64"/>
  <c r="CR1120" i="64"/>
  <c r="CR1149" i="64" s="1"/>
  <c r="CJ1056" i="64"/>
  <c r="CJ1124" i="64"/>
  <c r="CJ1153" i="64" s="1"/>
  <c r="BJ1057" i="64"/>
  <c r="BJ1125" i="64"/>
  <c r="CL1052" i="64"/>
  <c r="CL1120" i="64"/>
  <c r="CL1149" i="64" s="1"/>
  <c r="BV1052" i="64"/>
  <c r="BV1120" i="64"/>
  <c r="BV1149" i="64" s="1"/>
  <c r="BF1052" i="64"/>
  <c r="BF1120" i="64"/>
  <c r="BF1149" i="64" s="1"/>
  <c r="AP1052" i="64"/>
  <c r="AP1120" i="64"/>
  <c r="AP1149" i="64" s="1"/>
  <c r="Z1052" i="64"/>
  <c r="Z1120" i="64"/>
  <c r="Z1149" i="64" s="1"/>
  <c r="CD1057" i="64"/>
  <c r="CD1125" i="64"/>
  <c r="BN1057" i="64"/>
  <c r="BN1125" i="64"/>
  <c r="AX1057" i="64"/>
  <c r="AX1125" i="64"/>
  <c r="AH1057" i="64"/>
  <c r="AH1125" i="64"/>
  <c r="BW1056" i="64"/>
  <c r="BW1124" i="64"/>
  <c r="BW1153" i="64" s="1"/>
  <c r="BG1056" i="64"/>
  <c r="BG1124" i="64"/>
  <c r="BG1153" i="64" s="1"/>
  <c r="AQ1056" i="64"/>
  <c r="AQ1124" i="64"/>
  <c r="AQ1153" i="64" s="1"/>
  <c r="AA1056" i="64"/>
  <c r="AA1124" i="64"/>
  <c r="AA1153" i="64" s="1"/>
  <c r="CF1053" i="64"/>
  <c r="CF1081" i="64" s="1"/>
  <c r="CF1121" i="64"/>
  <c r="CF1150" i="64" s="1"/>
  <c r="BP1053" i="64"/>
  <c r="BP1081" i="64" s="1"/>
  <c r="BP1121" i="64"/>
  <c r="BP1150" i="64" s="1"/>
  <c r="AZ1053" i="64"/>
  <c r="AZ1081" i="64" s="1"/>
  <c r="AZ1121" i="64"/>
  <c r="AZ1150" i="64" s="1"/>
  <c r="AJ1053" i="64"/>
  <c r="AJ1081" i="64" s="1"/>
  <c r="AJ1121" i="64"/>
  <c r="AJ1150" i="64" s="1"/>
  <c r="T1053" i="64"/>
  <c r="T1081" i="64" s="1"/>
  <c r="T1121" i="64"/>
  <c r="DB1057" i="64"/>
  <c r="DB1125" i="64"/>
  <c r="DI1056" i="64"/>
  <c r="DI1124" i="64"/>
  <c r="DI1153" i="64" s="1"/>
  <c r="CS1056" i="64"/>
  <c r="CS1124" i="64"/>
  <c r="CS1153" i="64" s="1"/>
  <c r="CZ1053" i="64"/>
  <c r="CZ1081" i="64" s="1"/>
  <c r="CZ1121" i="64"/>
  <c r="CZ1150" i="64" s="1"/>
  <c r="DG1052" i="64"/>
  <c r="DG1120" i="64"/>
  <c r="DG1149" i="64" s="1"/>
  <c r="CQ1052" i="64"/>
  <c r="CQ1120" i="64"/>
  <c r="CQ1149" i="64" s="1"/>
  <c r="DE1138" i="64"/>
  <c r="DF1134" i="64" s="1"/>
  <c r="DE1140" i="64"/>
  <c r="W1052" i="64"/>
  <c r="W1120" i="64"/>
  <c r="W1149" i="64" s="1"/>
  <c r="DF1056" i="64"/>
  <c r="DF1124" i="64"/>
  <c r="DF1153" i="64" s="1"/>
  <c r="BS1056" i="64"/>
  <c r="BS1124" i="64"/>
  <c r="BS1153" i="64" s="1"/>
  <c r="CK1052" i="64"/>
  <c r="CK1120" i="64"/>
  <c r="CK1149" i="64" s="1"/>
  <c r="BU1052" i="64"/>
  <c r="BU1120" i="64"/>
  <c r="BU1149" i="64" s="1"/>
  <c r="BE1052" i="64"/>
  <c r="BE1120" i="64"/>
  <c r="BE1149" i="64" s="1"/>
  <c r="AO1052" i="64"/>
  <c r="AO1120" i="64"/>
  <c r="AO1149" i="64" s="1"/>
  <c r="Y1052" i="64"/>
  <c r="Y1120" i="64"/>
  <c r="Y1149" i="64" s="1"/>
  <c r="CC1057" i="64"/>
  <c r="CC1125" i="64"/>
  <c r="BM1057" i="64"/>
  <c r="BM1125" i="64"/>
  <c r="AW1057" i="64"/>
  <c r="AW1125" i="64"/>
  <c r="AG1057" i="64"/>
  <c r="AG1125" i="64"/>
  <c r="CL1056" i="64"/>
  <c r="CL1124" i="64"/>
  <c r="CL1153" i="64" s="1"/>
  <c r="BV1056" i="64"/>
  <c r="BV1124" i="64"/>
  <c r="BV1153" i="64" s="1"/>
  <c r="BF1056" i="64"/>
  <c r="BF1124" i="64"/>
  <c r="BF1153" i="64" s="1"/>
  <c r="AP1056" i="64"/>
  <c r="AP1124" i="64"/>
  <c r="AP1153" i="64" s="1"/>
  <c r="Z1056" i="64"/>
  <c r="Z1124" i="64"/>
  <c r="Z1153" i="64" s="1"/>
  <c r="CE1053" i="64"/>
  <c r="CE1081" i="64" s="1"/>
  <c r="CE1121" i="64"/>
  <c r="CE1150" i="64" s="1"/>
  <c r="BO1053" i="64"/>
  <c r="BO1081" i="64" s="1"/>
  <c r="BO1121" i="64"/>
  <c r="BO1150" i="64" s="1"/>
  <c r="AY1053" i="64"/>
  <c r="AY1081" i="64" s="1"/>
  <c r="AY1121" i="64"/>
  <c r="AY1150" i="64" s="1"/>
  <c r="AI1053" i="64"/>
  <c r="AI1081" i="64" s="1"/>
  <c r="AI1121" i="64"/>
  <c r="AI1150" i="64" s="1"/>
  <c r="S1053" i="64"/>
  <c r="S1081" i="64" s="1"/>
  <c r="S1121" i="64"/>
  <c r="DA1057" i="64"/>
  <c r="DA1125" i="64"/>
  <c r="DH1056" i="64"/>
  <c r="DH1124" i="64"/>
  <c r="DH1153" i="64" s="1"/>
  <c r="CR1056" i="64"/>
  <c r="CR1124" i="64"/>
  <c r="CR1153" i="64" s="1"/>
  <c r="CY1053" i="64"/>
  <c r="CY1081" i="64" s="1"/>
  <c r="CY1121" i="64"/>
  <c r="DF1052" i="64"/>
  <c r="DF1120" i="64"/>
  <c r="DF1149" i="64" s="1"/>
  <c r="CP1052" i="64"/>
  <c r="CP1120" i="64"/>
  <c r="CP1149" i="64" s="1"/>
  <c r="BS1052" i="64"/>
  <c r="BS1120" i="64"/>
  <c r="BS1149" i="64" s="1"/>
  <c r="CC1053" i="64"/>
  <c r="CC1081" i="64" s="1"/>
  <c r="CC1121" i="64"/>
  <c r="CC1150" i="64" s="1"/>
  <c r="DD1052" i="64"/>
  <c r="DD1120" i="64"/>
  <c r="DD1149" i="64" s="1"/>
  <c r="V1052" i="64"/>
  <c r="V1120" i="64"/>
  <c r="V1149" i="64" s="1"/>
  <c r="CJ1052" i="64"/>
  <c r="CJ1120" i="64"/>
  <c r="CJ1149" i="64" s="1"/>
  <c r="BT1052" i="64"/>
  <c r="BT1120" i="64"/>
  <c r="BT1149" i="64" s="1"/>
  <c r="BD1052" i="64"/>
  <c r="BD1120" i="64"/>
  <c r="BD1149" i="64" s="1"/>
  <c r="AN1052" i="64"/>
  <c r="AN1120" i="64"/>
  <c r="AN1149" i="64" s="1"/>
  <c r="X1052" i="64"/>
  <c r="X1120" i="64"/>
  <c r="X1149" i="64" s="1"/>
  <c r="CB1057" i="64"/>
  <c r="CB1125" i="64"/>
  <c r="BL1057" i="64"/>
  <c r="BL1125" i="64"/>
  <c r="AV1057" i="64"/>
  <c r="AV1125" i="64"/>
  <c r="AF1057" i="64"/>
  <c r="AF1125" i="64"/>
  <c r="CK1056" i="64"/>
  <c r="CK1124" i="64"/>
  <c r="CK1153" i="64" s="1"/>
  <c r="BU1056" i="64"/>
  <c r="BU1124" i="64"/>
  <c r="BU1153" i="64" s="1"/>
  <c r="BE1056" i="64"/>
  <c r="BE1124" i="64"/>
  <c r="BE1153" i="64" s="1"/>
  <c r="AO1056" i="64"/>
  <c r="AO1124" i="64"/>
  <c r="AO1153" i="64" s="1"/>
  <c r="Y1056" i="64"/>
  <c r="Y1124" i="64"/>
  <c r="Y1153" i="64" s="1"/>
  <c r="CD1053" i="64"/>
  <c r="CD1081" i="64" s="1"/>
  <c r="CD1121" i="64"/>
  <c r="CD1150" i="64" s="1"/>
  <c r="BN1053" i="64"/>
  <c r="BN1081" i="64" s="1"/>
  <c r="BN1121" i="64"/>
  <c r="BN1150" i="64" s="1"/>
  <c r="AX1053" i="64"/>
  <c r="AX1081" i="64" s="1"/>
  <c r="AX1121" i="64"/>
  <c r="AX1150" i="64" s="1"/>
  <c r="AH1053" i="64"/>
  <c r="AH1081" i="64" s="1"/>
  <c r="AH1121" i="64"/>
  <c r="AH1150" i="64" s="1"/>
  <c r="CZ1057" i="64"/>
  <c r="CZ1125" i="64"/>
  <c r="DG1056" i="64"/>
  <c r="DG1124" i="64"/>
  <c r="DG1153" i="64" s="1"/>
  <c r="CQ1056" i="64"/>
  <c r="CQ1124" i="64"/>
  <c r="CQ1153" i="64" s="1"/>
  <c r="CX1053" i="64"/>
  <c r="CX1081" i="64" s="1"/>
  <c r="CX1121" i="64"/>
  <c r="DE1052" i="64"/>
  <c r="DE1120" i="64"/>
  <c r="DE1149" i="64" s="1"/>
  <c r="CO1052" i="64"/>
  <c r="CO1120" i="64"/>
  <c r="CO1149" i="64" s="1"/>
  <c r="AB2247" i="64"/>
  <c r="AB2254" i="64" s="1"/>
  <c r="AB2253" i="64"/>
  <c r="AA2248" i="64"/>
  <c r="AB2245" i="64" s="1"/>
  <c r="AB2250" i="64" s="1"/>
  <c r="CH2231" i="64"/>
  <c r="CH2258" i="64" s="1"/>
  <c r="AD2236" i="64"/>
  <c r="BL2232" i="64"/>
  <c r="AF2232" i="64"/>
  <c r="CX2236" i="64"/>
  <c r="DE2235" i="64"/>
  <c r="CO2235" i="64"/>
  <c r="CV2232" i="64"/>
  <c r="DC2231" i="64"/>
  <c r="DC2258" i="64" s="1"/>
  <c r="BS2235" i="64"/>
  <c r="CH2235" i="64"/>
  <c r="BH2236" i="64"/>
  <c r="CV2236" i="64"/>
  <c r="DC2235" i="64"/>
  <c r="DJ2232" i="64"/>
  <c r="CT2232" i="64"/>
  <c r="DA2231" i="64"/>
  <c r="DA2258" i="64" s="1"/>
  <c r="CD2231" i="64"/>
  <c r="CD2258" i="64" s="1"/>
  <c r="BN2231" i="64"/>
  <c r="BN2258" i="64" s="1"/>
  <c r="AX2231" i="64"/>
  <c r="AX2258" i="64" s="1"/>
  <c r="AH2231" i="64"/>
  <c r="AH2258" i="64" s="1"/>
  <c r="CL2236" i="64"/>
  <c r="BV2236" i="64"/>
  <c r="BF2236" i="64"/>
  <c r="AP2236" i="64"/>
  <c r="Z2236" i="64"/>
  <c r="CE2235" i="64"/>
  <c r="BO2235" i="64"/>
  <c r="AY2235" i="64"/>
  <c r="AI2235" i="64"/>
  <c r="S2235" i="64"/>
  <c r="BX2232" i="64"/>
  <c r="BH2232" i="64"/>
  <c r="AR2232" i="64"/>
  <c r="AB2232" i="64"/>
  <c r="DJ2236" i="64"/>
  <c r="CT2236" i="64"/>
  <c r="DA2235" i="64"/>
  <c r="DH2232" i="64"/>
  <c r="CR2232" i="64"/>
  <c r="CY2231" i="64"/>
  <c r="CY2258" i="64" s="1"/>
  <c r="V2231" i="64"/>
  <c r="V2258" i="64" s="1"/>
  <c r="BI2236" i="64"/>
  <c r="CU2232" i="64"/>
  <c r="BX2236" i="64"/>
  <c r="BZ2232" i="64"/>
  <c r="AZ2235" i="64"/>
  <c r="CC2231" i="64"/>
  <c r="CC2258" i="64" s="1"/>
  <c r="BM2231" i="64"/>
  <c r="BM2258" i="64" s="1"/>
  <c r="AW2231" i="64"/>
  <c r="AW2258" i="64" s="1"/>
  <c r="AG2231" i="64"/>
  <c r="AG2258" i="64" s="1"/>
  <c r="CK2236" i="64"/>
  <c r="BU2236" i="64"/>
  <c r="BE2236" i="64"/>
  <c r="AO2236" i="64"/>
  <c r="Y2236" i="64"/>
  <c r="CD2235" i="64"/>
  <c r="BN2235" i="64"/>
  <c r="AX2235" i="64"/>
  <c r="AH2235" i="64"/>
  <c r="BW2232" i="64"/>
  <c r="BG2232" i="64"/>
  <c r="AQ2232" i="64"/>
  <c r="AA2232" i="64"/>
  <c r="DI2236" i="64"/>
  <c r="CS2236" i="64"/>
  <c r="CZ2235" i="64"/>
  <c r="DG2232" i="64"/>
  <c r="CQ2232" i="64"/>
  <c r="CX2231" i="64"/>
  <c r="CX2258" i="64" s="1"/>
  <c r="BC2235" i="64"/>
  <c r="BA2231" i="64"/>
  <c r="BA2258" i="64" s="1"/>
  <c r="V2235" i="64"/>
  <c r="AR2236" i="64"/>
  <c r="CE2231" i="64"/>
  <c r="CE2258" i="64" s="1"/>
  <c r="CF2235" i="64"/>
  <c r="BT2236" i="64"/>
  <c r="BD2236" i="64"/>
  <c r="AN2236" i="64"/>
  <c r="X2236" i="64"/>
  <c r="CC2235" i="64"/>
  <c r="BM2235" i="64"/>
  <c r="AW2235" i="64"/>
  <c r="AG2235" i="64"/>
  <c r="CL2232" i="64"/>
  <c r="BV2232" i="64"/>
  <c r="BF2232" i="64"/>
  <c r="AP2232" i="64"/>
  <c r="Z2232" i="64"/>
  <c r="DH2236" i="64"/>
  <c r="CR2236" i="64"/>
  <c r="CY2235" i="64"/>
  <c r="DF2232" i="64"/>
  <c r="CP2232" i="64"/>
  <c r="CW2231" i="64"/>
  <c r="CW2258" i="64" s="1"/>
  <c r="BZ2236" i="64"/>
  <c r="AL2235" i="64"/>
  <c r="DB2231" i="64"/>
  <c r="DB2258" i="64" s="1"/>
  <c r="AZ2231" i="64"/>
  <c r="AZ2258" i="64" s="1"/>
  <c r="U2235" i="64"/>
  <c r="AI2231" i="64"/>
  <c r="AI2258" i="64" s="1"/>
  <c r="AS2232" i="64"/>
  <c r="DB2235" i="64"/>
  <c r="CA2231" i="64"/>
  <c r="CA2258" i="64" s="1"/>
  <c r="BK2231" i="64"/>
  <c r="BK2258" i="64" s="1"/>
  <c r="AU2231" i="64"/>
  <c r="AU2258" i="64" s="1"/>
  <c r="AE2231" i="64"/>
  <c r="AE2258" i="64" s="1"/>
  <c r="CI2236" i="64"/>
  <c r="BS2236" i="64"/>
  <c r="BC2236" i="64"/>
  <c r="AM2236" i="64"/>
  <c r="W2236" i="64"/>
  <c r="CB2235" i="64"/>
  <c r="BL2235" i="64"/>
  <c r="AV2235" i="64"/>
  <c r="AF2235" i="64"/>
  <c r="CK2232" i="64"/>
  <c r="BU2232" i="64"/>
  <c r="BE2232" i="64"/>
  <c r="AO2232" i="64"/>
  <c r="Y2232" i="64"/>
  <c r="DG2236" i="64"/>
  <c r="CQ2236" i="64"/>
  <c r="CX2235" i="64"/>
  <c r="DE2232" i="64"/>
  <c r="CO2232" i="64"/>
  <c r="CV2231" i="64"/>
  <c r="CV2258" i="64" s="1"/>
  <c r="AC2246" i="64" a="1"/>
  <c r="AC2246" i="64" s="1"/>
  <c r="AC2253" i="64" s="1"/>
  <c r="CI2235" i="64"/>
  <c r="AS2236" i="64"/>
  <c r="AJ2231" i="64"/>
  <c r="AJ2258" i="64" s="1"/>
  <c r="AT2232" i="64"/>
  <c r="BO2231" i="64"/>
  <c r="BO2258" i="64" s="1"/>
  <c r="AJ2235" i="64"/>
  <c r="DK2236" i="64"/>
  <c r="CJ2236" i="64"/>
  <c r="BZ2231" i="64"/>
  <c r="BZ2258" i="64" s="1"/>
  <c r="BJ2231" i="64"/>
  <c r="BJ2258" i="64" s="1"/>
  <c r="AT2231" i="64"/>
  <c r="AT2258" i="64" s="1"/>
  <c r="AD2231" i="64"/>
  <c r="AD2258" i="64" s="1"/>
  <c r="CH2236" i="64"/>
  <c r="BR2236" i="64"/>
  <c r="BB2236" i="64"/>
  <c r="AL2236" i="64"/>
  <c r="V2236" i="64"/>
  <c r="CA2235" i="64"/>
  <c r="BK2235" i="64"/>
  <c r="AU2235" i="64"/>
  <c r="AE2235" i="64"/>
  <c r="CJ2232" i="64"/>
  <c r="BT2232" i="64"/>
  <c r="BD2232" i="64"/>
  <c r="AN2232" i="64"/>
  <c r="X2232" i="64"/>
  <c r="DF2236" i="64"/>
  <c r="CP2236" i="64"/>
  <c r="CW2235" i="64"/>
  <c r="DD2232" i="64"/>
  <c r="DK2231" i="64"/>
  <c r="DK2258" i="64" s="1"/>
  <c r="CU2231" i="64"/>
  <c r="CU2258" i="64" s="1"/>
  <c r="AV2232" i="64"/>
  <c r="BY2236" i="64"/>
  <c r="AE2232" i="64"/>
  <c r="DK2232" i="64"/>
  <c r="BP2231" i="64"/>
  <c r="BP2258" i="64" s="1"/>
  <c r="BJ2232" i="64"/>
  <c r="BP2235" i="64"/>
  <c r="CB2231" i="64"/>
  <c r="CB2258" i="64" s="1"/>
  <c r="BY2231" i="64"/>
  <c r="BY2258" i="64" s="1"/>
  <c r="BI2231" i="64"/>
  <c r="BI2258" i="64" s="1"/>
  <c r="AS2231" i="64"/>
  <c r="AS2258" i="64" s="1"/>
  <c r="AC2231" i="64"/>
  <c r="AC2258" i="64" s="1"/>
  <c r="CG2236" i="64"/>
  <c r="BQ2236" i="64"/>
  <c r="BA2236" i="64"/>
  <c r="AK2236" i="64"/>
  <c r="U2236" i="64"/>
  <c r="BZ2235" i="64"/>
  <c r="BJ2235" i="64"/>
  <c r="AT2235" i="64"/>
  <c r="AD2235" i="64"/>
  <c r="CI2232" i="64"/>
  <c r="BS2232" i="64"/>
  <c r="BC2232" i="64"/>
  <c r="AM2232" i="64"/>
  <c r="W2232" i="64"/>
  <c r="DE2236" i="64"/>
  <c r="CO2236" i="64"/>
  <c r="CV2235" i="64"/>
  <c r="DC2232" i="64"/>
  <c r="DJ2231" i="64"/>
  <c r="DJ2258" i="64" s="1"/>
  <c r="CT2231" i="64"/>
  <c r="CT2258" i="64" s="1"/>
  <c r="AT2236" i="64"/>
  <c r="BQ2231" i="64"/>
  <c r="BQ2258" i="64" s="1"/>
  <c r="BR2235" i="64"/>
  <c r="CW2236" i="64"/>
  <c r="BA2235" i="64"/>
  <c r="S2231" i="64"/>
  <c r="S2258" i="64" s="1"/>
  <c r="T2235" i="64"/>
  <c r="DI2232" i="64"/>
  <c r="BL2231" i="64"/>
  <c r="BL2258" i="64" s="1"/>
  <c r="BX2231" i="64"/>
  <c r="BX2258" i="64" s="1"/>
  <c r="BH2231" i="64"/>
  <c r="BH2258" i="64" s="1"/>
  <c r="AR2231" i="64"/>
  <c r="AR2258" i="64" s="1"/>
  <c r="AB2231" i="64"/>
  <c r="AB2258" i="64" s="1"/>
  <c r="CF2236" i="64"/>
  <c r="BP2236" i="64"/>
  <c r="AZ2236" i="64"/>
  <c r="AJ2236" i="64"/>
  <c r="T2236" i="64"/>
  <c r="BY2235" i="64"/>
  <c r="BI2235" i="64"/>
  <c r="AS2235" i="64"/>
  <c r="AC2235" i="64"/>
  <c r="CH2232" i="64"/>
  <c r="BR2232" i="64"/>
  <c r="BB2232" i="64"/>
  <c r="AL2232" i="64"/>
  <c r="V2232" i="64"/>
  <c r="DD2236" i="64"/>
  <c r="DK2235" i="64"/>
  <c r="CU2235" i="64"/>
  <c r="DB2232" i="64"/>
  <c r="DI2231" i="64"/>
  <c r="DI2258" i="64" s="1"/>
  <c r="CS2231" i="64"/>
  <c r="CS2258" i="64" s="1"/>
  <c r="CA2232" i="64"/>
  <c r="BQ2235" i="64"/>
  <c r="AA2236" i="64"/>
  <c r="CZ2231" i="64"/>
  <c r="CZ2258" i="64" s="1"/>
  <c r="BW2231" i="64"/>
  <c r="BW2258" i="64" s="1"/>
  <c r="BG2231" i="64"/>
  <c r="BG2258" i="64" s="1"/>
  <c r="AQ2231" i="64"/>
  <c r="AQ2258" i="64" s="1"/>
  <c r="AA2231" i="64"/>
  <c r="AA2258" i="64" s="1"/>
  <c r="CE2236" i="64"/>
  <c r="BO2236" i="64"/>
  <c r="AY2236" i="64"/>
  <c r="AI2236" i="64"/>
  <c r="S2236" i="64"/>
  <c r="BX2235" i="64"/>
  <c r="BH2235" i="64"/>
  <c r="AR2235" i="64"/>
  <c r="AB2235" i="64"/>
  <c r="CG2232" i="64"/>
  <c r="BQ2232" i="64"/>
  <c r="BA2232" i="64"/>
  <c r="AK2232" i="64"/>
  <c r="U2232" i="64"/>
  <c r="DC2236" i="64"/>
  <c r="DJ2235" i="64"/>
  <c r="CT2235" i="64"/>
  <c r="DA2232" i="64"/>
  <c r="DH2231" i="64"/>
  <c r="DH2258" i="64" s="1"/>
  <c r="CR2231" i="64"/>
  <c r="CR2258" i="64" s="1"/>
  <c r="BR2231" i="64"/>
  <c r="BR2258" i="64" s="1"/>
  <c r="W2235" i="64"/>
  <c r="AC2236" i="64"/>
  <c r="AB2236" i="64"/>
  <c r="BG2236" i="64"/>
  <c r="AV2231" i="64"/>
  <c r="AV2258" i="64" s="1"/>
  <c r="CL2231" i="64"/>
  <c r="CL2258" i="64" s="1"/>
  <c r="BV2231" i="64"/>
  <c r="BV2258" i="64" s="1"/>
  <c r="BF2231" i="64"/>
  <c r="BF2258" i="64" s="1"/>
  <c r="AP2231" i="64"/>
  <c r="AP2258" i="64" s="1"/>
  <c r="Z2231" i="64"/>
  <c r="Z2258" i="64" s="1"/>
  <c r="CD2236" i="64"/>
  <c r="CD2263" i="64" s="1"/>
  <c r="BN2236" i="64"/>
  <c r="BN2263" i="64" s="1"/>
  <c r="AX2236" i="64"/>
  <c r="AX2263" i="64" s="1"/>
  <c r="AH2236" i="64"/>
  <c r="AH2263" i="64" s="1"/>
  <c r="BW2235" i="64"/>
  <c r="BG2235" i="64"/>
  <c r="AQ2235" i="64"/>
  <c r="AA2235" i="64"/>
  <c r="CF2232" i="64"/>
  <c r="BP2232" i="64"/>
  <c r="AZ2232" i="64"/>
  <c r="AJ2232" i="64"/>
  <c r="T2232" i="64"/>
  <c r="DB2236" i="64"/>
  <c r="DI2235" i="64"/>
  <c r="CS2235" i="64"/>
  <c r="CZ2232" i="64"/>
  <c r="DG2231" i="64"/>
  <c r="DG2258" i="64" s="1"/>
  <c r="CQ2231" i="64"/>
  <c r="CQ2258" i="64" s="1"/>
  <c r="BJ2236" i="64"/>
  <c r="AK2231" i="64"/>
  <c r="AK2258" i="64" s="1"/>
  <c r="BB2235" i="64"/>
  <c r="DD2235" i="64"/>
  <c r="CF2231" i="64"/>
  <c r="CF2258" i="64" s="1"/>
  <c r="AK2235" i="64"/>
  <c r="BW2236" i="64"/>
  <c r="BI2232" i="64"/>
  <c r="CS2232" i="64"/>
  <c r="AF2231" i="64"/>
  <c r="AF2258" i="64" s="1"/>
  <c r="CK2231" i="64"/>
  <c r="CK2258" i="64" s="1"/>
  <c r="BU2231" i="64"/>
  <c r="BU2258" i="64" s="1"/>
  <c r="BE2231" i="64"/>
  <c r="BE2258" i="64" s="1"/>
  <c r="AO2231" i="64"/>
  <c r="AO2258" i="64" s="1"/>
  <c r="Y2231" i="64"/>
  <c r="Y2258" i="64" s="1"/>
  <c r="CC2236" i="64"/>
  <c r="BM2236" i="64"/>
  <c r="AW2236" i="64"/>
  <c r="AG2236" i="64"/>
  <c r="CL2235" i="64"/>
  <c r="BV2235" i="64"/>
  <c r="BF2235" i="64"/>
  <c r="AP2235" i="64"/>
  <c r="Z2235" i="64"/>
  <c r="CE2232" i="64"/>
  <c r="BO2232" i="64"/>
  <c r="AY2232" i="64"/>
  <c r="AI2232" i="64"/>
  <c r="S2232" i="64"/>
  <c r="DA2236" i="64"/>
  <c r="DH2235" i="64"/>
  <c r="CR2235" i="64"/>
  <c r="CY2232" i="64"/>
  <c r="DF2231" i="64"/>
  <c r="DF2258" i="64" s="1"/>
  <c r="CP2231" i="64"/>
  <c r="CP2258" i="64" s="1"/>
  <c r="AL2231" i="64"/>
  <c r="AL2258" i="64" s="1"/>
  <c r="CB2232" i="64"/>
  <c r="U2231" i="64"/>
  <c r="U2258" i="64" s="1"/>
  <c r="BK2232" i="64"/>
  <c r="CG2235" i="64"/>
  <c r="AQ2236" i="64"/>
  <c r="AC2232" i="64"/>
  <c r="CJ2231" i="64"/>
  <c r="CJ2258" i="64" s="1"/>
  <c r="BT2231" i="64"/>
  <c r="BT2258" i="64" s="1"/>
  <c r="BD2231" i="64"/>
  <c r="BD2258" i="64" s="1"/>
  <c r="AN2231" i="64"/>
  <c r="AN2258" i="64" s="1"/>
  <c r="X2231" i="64"/>
  <c r="X2258" i="64" s="1"/>
  <c r="CB2236" i="64"/>
  <c r="BL2236" i="64"/>
  <c r="AV2236" i="64"/>
  <c r="AF2236" i="64"/>
  <c r="CK2235" i="64"/>
  <c r="BU2235" i="64"/>
  <c r="BE2235" i="64"/>
  <c r="AO2235" i="64"/>
  <c r="Y2235" i="64"/>
  <c r="CD2232" i="64"/>
  <c r="BN2232" i="64"/>
  <c r="AX2232" i="64"/>
  <c r="AH2232" i="64"/>
  <c r="CZ2236" i="64"/>
  <c r="DG2235" i="64"/>
  <c r="CQ2235" i="64"/>
  <c r="CX2232" i="64"/>
  <c r="DE2231" i="64"/>
  <c r="DE2258" i="64" s="1"/>
  <c r="CO2231" i="64"/>
  <c r="CO2258" i="64" s="1"/>
  <c r="BB2231" i="64"/>
  <c r="BB2258" i="64" s="1"/>
  <c r="AM2235" i="64"/>
  <c r="CG2231" i="64"/>
  <c r="CG2258" i="64" s="1"/>
  <c r="AU2232" i="64"/>
  <c r="T2231" i="64"/>
  <c r="T2258" i="64" s="1"/>
  <c r="AD2232" i="64"/>
  <c r="AY2231" i="64"/>
  <c r="AY2258" i="64" s="1"/>
  <c r="BY2232" i="64"/>
  <c r="CU2236" i="64"/>
  <c r="CI2231" i="64"/>
  <c r="CI2258" i="64" s="1"/>
  <c r="BS2231" i="64"/>
  <c r="BS2258" i="64" s="1"/>
  <c r="BC2231" i="64"/>
  <c r="BC2258" i="64" s="1"/>
  <c r="AM2231" i="64"/>
  <c r="AM2258" i="64" s="1"/>
  <c r="W2231" i="64"/>
  <c r="W2258" i="64" s="1"/>
  <c r="CA2236" i="64"/>
  <c r="BK2236" i="64"/>
  <c r="AU2236" i="64"/>
  <c r="AE2236" i="64"/>
  <c r="CJ2235" i="64"/>
  <c r="BT2235" i="64"/>
  <c r="BD2235" i="64"/>
  <c r="AN2235" i="64"/>
  <c r="X2235" i="64"/>
  <c r="CC2232" i="64"/>
  <c r="BM2232" i="64"/>
  <c r="AW2232" i="64"/>
  <c r="AG2232" i="64"/>
  <c r="CY2236" i="64"/>
  <c r="DF2235" i="64"/>
  <c r="CP2235" i="64"/>
  <c r="CW2232" i="64"/>
  <c r="DD2231" i="64"/>
  <c r="DD2258" i="64" s="1"/>
  <c r="DA2246" i="64" a="1"/>
  <c r="DA2246" i="64" s="1"/>
  <c r="DA2253" i="64" s="1"/>
  <c r="T101" i="861"/>
  <c r="DF95" i="861"/>
  <c r="AC2053" i="64" a="1"/>
  <c r="AC2053" i="64" s="1"/>
  <c r="DA2053" i="64" a="1"/>
  <c r="DA2053" i="64" s="1"/>
  <c r="BD2098" i="64"/>
  <c r="BD2076" i="64"/>
  <c r="BD2089" i="64" s="1"/>
  <c r="BD2038" i="64"/>
  <c r="BD2066" i="64" s="1"/>
  <c r="AH2039" i="64"/>
  <c r="AH2067" i="64" s="1"/>
  <c r="AH2099" i="64"/>
  <c r="AH2112" i="64" s="1"/>
  <c r="AH2077" i="64"/>
  <c r="AH2090" i="64" s="1"/>
  <c r="CZ2043" i="64"/>
  <c r="CZ2071" i="64" s="1"/>
  <c r="CZ2081" i="64"/>
  <c r="CZ2094" i="64" s="1"/>
  <c r="CZ2103" i="64"/>
  <c r="CZ2116" i="64" s="1"/>
  <c r="CQ2080" i="64"/>
  <c r="CQ2102" i="64"/>
  <c r="CQ2042" i="64"/>
  <c r="DE2038" i="64"/>
  <c r="DE2066" i="64" s="1"/>
  <c r="DE2076" i="64"/>
  <c r="DE2089" i="64" s="1"/>
  <c r="DE2098" i="64"/>
  <c r="DE2111" i="64" s="1"/>
  <c r="CI2076" i="64"/>
  <c r="CI2089" i="64" s="1"/>
  <c r="CI2038" i="64"/>
  <c r="CI2066" i="64" s="1"/>
  <c r="CI2098" i="64"/>
  <c r="CI2111" i="64" s="1"/>
  <c r="BS2098" i="64"/>
  <c r="BS2111" i="64" s="1"/>
  <c r="BS2076" i="64"/>
  <c r="BS2089" i="64" s="1"/>
  <c r="BS2038" i="64"/>
  <c r="BS2066" i="64" s="1"/>
  <c r="BC2098" i="64"/>
  <c r="BC2111" i="64" s="1"/>
  <c r="BC2076" i="64"/>
  <c r="BC2089" i="64" s="1"/>
  <c r="BC2038" i="64"/>
  <c r="BC2066" i="64" s="1"/>
  <c r="AM2098" i="64"/>
  <c r="AM2111" i="64" s="1"/>
  <c r="AM2076" i="64"/>
  <c r="AM2089" i="64" s="1"/>
  <c r="AM2038" i="64"/>
  <c r="AM2066" i="64" s="1"/>
  <c r="W2098" i="64"/>
  <c r="W2111" i="64" s="1"/>
  <c r="W2076" i="64"/>
  <c r="W2089" i="64" s="1"/>
  <c r="W2038" i="64"/>
  <c r="CA2043" i="64"/>
  <c r="CA2071" i="64" s="1"/>
  <c r="CA2081" i="64"/>
  <c r="CA2094" i="64" s="1"/>
  <c r="CA2103" i="64"/>
  <c r="BK2081" i="64"/>
  <c r="BK2094" i="64" s="1"/>
  <c r="BK2043" i="64"/>
  <c r="BK2071" i="64" s="1"/>
  <c r="BK2103" i="64"/>
  <c r="BK2116" i="64" s="1"/>
  <c r="AU2043" i="64"/>
  <c r="AU2071" i="64" s="1"/>
  <c r="AU2081" i="64"/>
  <c r="AU2094" i="64" s="1"/>
  <c r="AU2103" i="64"/>
  <c r="AU2116" i="64" s="1"/>
  <c r="AE2043" i="64"/>
  <c r="AE2071" i="64" s="1"/>
  <c r="AE2081" i="64"/>
  <c r="AE2094" i="64" s="1"/>
  <c r="AE2103" i="64"/>
  <c r="AE2116" i="64" s="1"/>
  <c r="CJ2042" i="64"/>
  <c r="CJ2080" i="64"/>
  <c r="CJ2102" i="64"/>
  <c r="BT2080" i="64"/>
  <c r="BT2042" i="64"/>
  <c r="BT2102" i="64"/>
  <c r="BD2080" i="64"/>
  <c r="BD2042" i="64"/>
  <c r="BD2102" i="64"/>
  <c r="AN2080" i="64"/>
  <c r="AN2042" i="64"/>
  <c r="AN2102" i="64"/>
  <c r="X2080" i="64"/>
  <c r="X2042" i="64"/>
  <c r="X2102" i="64"/>
  <c r="CC2039" i="64"/>
  <c r="CC2067" i="64" s="1"/>
  <c r="CC2077" i="64"/>
  <c r="CC2090" i="64" s="1"/>
  <c r="CC2099" i="64"/>
  <c r="CC2112" i="64" s="1"/>
  <c r="BM2039" i="64"/>
  <c r="BM2067" i="64" s="1"/>
  <c r="BM2099" i="64"/>
  <c r="BM2112" i="64" s="1"/>
  <c r="BM2077" i="64"/>
  <c r="BM2090" i="64" s="1"/>
  <c r="AW2039" i="64"/>
  <c r="AW2067" i="64" s="1"/>
  <c r="AW2099" i="64"/>
  <c r="AW2077" i="64"/>
  <c r="AW2090" i="64" s="1"/>
  <c r="AG2039" i="64"/>
  <c r="AG2067" i="64" s="1"/>
  <c r="AG2077" i="64"/>
  <c r="AG2090" i="64" s="1"/>
  <c r="AG2099" i="64"/>
  <c r="AG2112" i="64" s="1"/>
  <c r="CY2043" i="64"/>
  <c r="CY2071" i="64" s="1"/>
  <c r="CY2081" i="64"/>
  <c r="CY2094" i="64" s="1"/>
  <c r="CY2103" i="64"/>
  <c r="CY2116" i="64" s="1"/>
  <c r="DF2042" i="64"/>
  <c r="DF2080" i="64"/>
  <c r="DF2102" i="64"/>
  <c r="CP2042" i="64"/>
  <c r="CP2080" i="64"/>
  <c r="CP2102" i="64"/>
  <c r="CW2077" i="64"/>
  <c r="CW2090" i="64" s="1"/>
  <c r="CW2099" i="64"/>
  <c r="CW2039" i="64"/>
  <c r="CW2067" i="64" s="1"/>
  <c r="DD2076" i="64"/>
  <c r="DD2089" i="64" s="1"/>
  <c r="DD2038" i="64"/>
  <c r="DD2066" i="64" s="1"/>
  <c r="DD2098" i="64"/>
  <c r="DD2111" i="64" s="1"/>
  <c r="AN2098" i="64"/>
  <c r="AN2111" i="64" s="1"/>
  <c r="AN2076" i="64"/>
  <c r="AN2089" i="64" s="1"/>
  <c r="AN2038" i="64"/>
  <c r="AN2066" i="64" s="1"/>
  <c r="CH2076" i="64"/>
  <c r="CH2089" i="64" s="1"/>
  <c r="CH2038" i="64"/>
  <c r="CH2066" i="64" s="1"/>
  <c r="CH2098" i="64"/>
  <c r="CH2111" i="64" s="1"/>
  <c r="BR2098" i="64"/>
  <c r="BR2111" i="64" s="1"/>
  <c r="BR2076" i="64"/>
  <c r="BR2089" i="64" s="1"/>
  <c r="BR2038" i="64"/>
  <c r="BR2066" i="64" s="1"/>
  <c r="BB2098" i="64"/>
  <c r="BB2111" i="64" s="1"/>
  <c r="BB2076" i="64"/>
  <c r="BB2089" i="64" s="1"/>
  <c r="BB2038" i="64"/>
  <c r="BB2066" i="64" s="1"/>
  <c r="AL2098" i="64"/>
  <c r="AL2076" i="64"/>
  <c r="AL2089" i="64" s="1"/>
  <c r="AL2038" i="64"/>
  <c r="AL2066" i="64" s="1"/>
  <c r="V2098" i="64"/>
  <c r="V2111" i="64" s="1"/>
  <c r="V2076" i="64"/>
  <c r="V2089" i="64" s="1"/>
  <c r="V2038" i="64"/>
  <c r="BZ2043" i="64"/>
  <c r="BZ2071" i="64" s="1"/>
  <c r="BZ2081" i="64"/>
  <c r="BZ2094" i="64" s="1"/>
  <c r="BZ2103" i="64"/>
  <c r="BZ2116" i="64" s="1"/>
  <c r="BJ2081" i="64"/>
  <c r="BJ2094" i="64" s="1"/>
  <c r="BJ2043" i="64"/>
  <c r="BJ2071" i="64" s="1"/>
  <c r="BJ2103" i="64"/>
  <c r="AT2043" i="64"/>
  <c r="AT2071" i="64" s="1"/>
  <c r="AT2081" i="64"/>
  <c r="AT2094" i="64" s="1"/>
  <c r="AT2103" i="64"/>
  <c r="AT2116" i="64" s="1"/>
  <c r="AD2043" i="64"/>
  <c r="AD2071" i="64" s="1"/>
  <c r="AD2081" i="64"/>
  <c r="AD2094" i="64" s="1"/>
  <c r="AD2103" i="64"/>
  <c r="AD2116" i="64" s="1"/>
  <c r="CI2042" i="64"/>
  <c r="CI2080" i="64"/>
  <c r="CI2102" i="64"/>
  <c r="BS2042" i="64"/>
  <c r="BS2080" i="64"/>
  <c r="BS2102" i="64"/>
  <c r="BC2080" i="64"/>
  <c r="BC2042" i="64"/>
  <c r="BC2102" i="64"/>
  <c r="AM2080" i="64"/>
  <c r="AM2042" i="64"/>
  <c r="AM2102" i="64"/>
  <c r="W2080" i="64"/>
  <c r="W2042" i="64"/>
  <c r="W2102" i="64"/>
  <c r="CB2039" i="64"/>
  <c r="CB2067" i="64" s="1"/>
  <c r="CB2077" i="64"/>
  <c r="CB2090" i="64" s="1"/>
  <c r="CB2099" i="64"/>
  <c r="CB2112" i="64" s="1"/>
  <c r="BL2039" i="64"/>
  <c r="BL2067" i="64" s="1"/>
  <c r="BL2077" i="64"/>
  <c r="BL2090" i="64" s="1"/>
  <c r="BL2099" i="64"/>
  <c r="BL2112" i="64" s="1"/>
  <c r="AV2039" i="64"/>
  <c r="AV2067" i="64" s="1"/>
  <c r="AV2077" i="64"/>
  <c r="AV2090" i="64" s="1"/>
  <c r="AV2099" i="64"/>
  <c r="AV2112" i="64" s="1"/>
  <c r="AF2039" i="64"/>
  <c r="AF2067" i="64" s="1"/>
  <c r="AF2077" i="64"/>
  <c r="AF2090" i="64" s="1"/>
  <c r="AF2099" i="64"/>
  <c r="AF2112" i="64" s="1"/>
  <c r="CX2043" i="64"/>
  <c r="CX2071" i="64" s="1"/>
  <c r="CX2081" i="64"/>
  <c r="CX2094" i="64" s="1"/>
  <c r="CX2103" i="64"/>
  <c r="DE2042" i="64"/>
  <c r="DE2080" i="64"/>
  <c r="DE2102" i="64"/>
  <c r="CO2042" i="64"/>
  <c r="CO2080" i="64"/>
  <c r="CO2102" i="64"/>
  <c r="CV2039" i="64"/>
  <c r="CV2067" i="64" s="1"/>
  <c r="CV2099" i="64"/>
  <c r="CV2112" i="64" s="1"/>
  <c r="CV2077" i="64"/>
  <c r="CV2090" i="64" s="1"/>
  <c r="DC2076" i="64"/>
  <c r="DC2089" i="64" s="1"/>
  <c r="DC2038" i="64"/>
  <c r="DC2066" i="64" s="1"/>
  <c r="DC2098" i="64"/>
  <c r="DC2111" i="64" s="1"/>
  <c r="AF2043" i="64"/>
  <c r="AF2071" i="64" s="1"/>
  <c r="AF2081" i="64"/>
  <c r="AF2094" i="64" s="1"/>
  <c r="AF2103" i="64"/>
  <c r="AF2116" i="64" s="1"/>
  <c r="CG2076" i="64"/>
  <c r="CG2089" i="64" s="1"/>
  <c r="CG2038" i="64"/>
  <c r="CG2066" i="64" s="1"/>
  <c r="CG2098" i="64"/>
  <c r="CG2111" i="64" s="1"/>
  <c r="BQ2076" i="64"/>
  <c r="BQ2089" i="64" s="1"/>
  <c r="BQ2038" i="64"/>
  <c r="BQ2066" i="64" s="1"/>
  <c r="BQ2098" i="64"/>
  <c r="BQ2111" i="64" s="1"/>
  <c r="BA2076" i="64"/>
  <c r="BA2089" i="64" s="1"/>
  <c r="BA2038" i="64"/>
  <c r="BA2066" i="64" s="1"/>
  <c r="BA2098" i="64"/>
  <c r="BA2111" i="64" s="1"/>
  <c r="AK2076" i="64"/>
  <c r="AK2089" i="64" s="1"/>
  <c r="AK2038" i="64"/>
  <c r="AK2066" i="64" s="1"/>
  <c r="AK2098" i="64"/>
  <c r="AK2111" i="64" s="1"/>
  <c r="U2076" i="64"/>
  <c r="U2089" i="64" s="1"/>
  <c r="U2038" i="64"/>
  <c r="U2098" i="64"/>
  <c r="U2111" i="64" s="1"/>
  <c r="BY2043" i="64"/>
  <c r="BY2071" i="64" s="1"/>
  <c r="BY2081" i="64"/>
  <c r="BY2094" i="64" s="1"/>
  <c r="BY2103" i="64"/>
  <c r="BI2081" i="64"/>
  <c r="BI2094" i="64" s="1"/>
  <c r="BI2043" i="64"/>
  <c r="BI2071" i="64" s="1"/>
  <c r="BI2103" i="64"/>
  <c r="BI2116" i="64" s="1"/>
  <c r="AS2081" i="64"/>
  <c r="AS2094" i="64" s="1"/>
  <c r="AS2043" i="64"/>
  <c r="AS2071" i="64" s="1"/>
  <c r="AS2103" i="64"/>
  <c r="AS2116" i="64" s="1"/>
  <c r="AC2043" i="64"/>
  <c r="AC2071" i="64" s="1"/>
  <c r="AC2081" i="64"/>
  <c r="AC2094" i="64" s="1"/>
  <c r="AC2103" i="64"/>
  <c r="AC2116" i="64" s="1"/>
  <c r="CH2042" i="64"/>
  <c r="CH2080" i="64"/>
  <c r="CH2102" i="64"/>
  <c r="BR2042" i="64"/>
  <c r="BR2080" i="64"/>
  <c r="BR2102" i="64"/>
  <c r="BB2042" i="64"/>
  <c r="BB2080" i="64"/>
  <c r="BB2102" i="64"/>
  <c r="AL2080" i="64"/>
  <c r="AL2042" i="64"/>
  <c r="AL2102" i="64"/>
  <c r="V2080" i="64"/>
  <c r="V2042" i="64"/>
  <c r="V2102" i="64"/>
  <c r="CA2039" i="64"/>
  <c r="CA2067" i="64" s="1"/>
  <c r="CA2077" i="64"/>
  <c r="CA2090" i="64" s="1"/>
  <c r="CA2099" i="64"/>
  <c r="CA2112" i="64" s="1"/>
  <c r="BK2039" i="64"/>
  <c r="BK2067" i="64" s="1"/>
  <c r="BK2077" i="64"/>
  <c r="BK2090" i="64" s="1"/>
  <c r="BK2099" i="64"/>
  <c r="BK2112" i="64" s="1"/>
  <c r="AU2039" i="64"/>
  <c r="AU2067" i="64" s="1"/>
  <c r="AU2077" i="64"/>
  <c r="AU2090" i="64" s="1"/>
  <c r="AU2099" i="64"/>
  <c r="AU2112" i="64" s="1"/>
  <c r="AE2039" i="64"/>
  <c r="AE2067" i="64" s="1"/>
  <c r="AE2077" i="64"/>
  <c r="AE2090" i="64" s="1"/>
  <c r="AE2099" i="64"/>
  <c r="AE2112" i="64" s="1"/>
  <c r="CW2081" i="64"/>
  <c r="CW2094" i="64" s="1"/>
  <c r="CW2043" i="64"/>
  <c r="CW2071" i="64" s="1"/>
  <c r="CW2103" i="64"/>
  <c r="DD2042" i="64"/>
  <c r="DD2080" i="64"/>
  <c r="DD2102" i="64"/>
  <c r="DK2039" i="64"/>
  <c r="DK2067" i="64" s="1"/>
  <c r="DK2099" i="64"/>
  <c r="DK2112" i="64" s="1"/>
  <c r="DK2077" i="64"/>
  <c r="DK2090" i="64" s="1"/>
  <c r="CU2039" i="64"/>
  <c r="CU2067" i="64" s="1"/>
  <c r="CU2077" i="64"/>
  <c r="CU2090" i="64" s="1"/>
  <c r="CU2099" i="64"/>
  <c r="DB2076" i="64"/>
  <c r="DB2089" i="64" s="1"/>
  <c r="DB2038" i="64"/>
  <c r="DB2066" i="64" s="1"/>
  <c r="DB2098" i="64"/>
  <c r="DB2111" i="64" s="1"/>
  <c r="Y2080" i="64"/>
  <c r="Y2042" i="64"/>
  <c r="Y2102" i="64"/>
  <c r="CF2076" i="64"/>
  <c r="CF2089" i="64" s="1"/>
  <c r="CF2098" i="64"/>
  <c r="CF2111" i="64" s="1"/>
  <c r="CF2038" i="64"/>
  <c r="CF2066" i="64" s="1"/>
  <c r="BP2076" i="64"/>
  <c r="BP2089" i="64" s="1"/>
  <c r="BP2038" i="64"/>
  <c r="BP2066" i="64" s="1"/>
  <c r="BP2098" i="64"/>
  <c r="BP2111" i="64" s="1"/>
  <c r="AZ2076" i="64"/>
  <c r="AZ2089" i="64" s="1"/>
  <c r="AZ2038" i="64"/>
  <c r="AZ2066" i="64" s="1"/>
  <c r="AZ2098" i="64"/>
  <c r="AJ2076" i="64"/>
  <c r="AJ2089" i="64" s="1"/>
  <c r="AJ2098" i="64"/>
  <c r="AJ2111" i="64" s="1"/>
  <c r="AJ2038" i="64"/>
  <c r="AJ2066" i="64" s="1"/>
  <c r="T2076" i="64"/>
  <c r="T2089" i="64" s="1"/>
  <c r="T2098" i="64"/>
  <c r="T2111" i="64" s="1"/>
  <c r="T2038" i="64"/>
  <c r="BX2043" i="64"/>
  <c r="BX2071" i="64" s="1"/>
  <c r="BX2081" i="64"/>
  <c r="BX2094" i="64" s="1"/>
  <c r="BX2103" i="64"/>
  <c r="BX2116" i="64" s="1"/>
  <c r="BH2043" i="64"/>
  <c r="BH2071" i="64" s="1"/>
  <c r="BH2081" i="64"/>
  <c r="BH2094" i="64" s="1"/>
  <c r="BH2103" i="64"/>
  <c r="AR2081" i="64"/>
  <c r="AR2094" i="64" s="1"/>
  <c r="AR2043" i="64"/>
  <c r="AR2071" i="64" s="1"/>
  <c r="AR2103" i="64"/>
  <c r="AR2116" i="64" s="1"/>
  <c r="AB2043" i="64"/>
  <c r="AB2071" i="64" s="1"/>
  <c r="AB2081" i="64"/>
  <c r="AB2094" i="64" s="1"/>
  <c r="AB2103" i="64"/>
  <c r="AB2116" i="64" s="1"/>
  <c r="CG2080" i="64"/>
  <c r="CG2042" i="64"/>
  <c r="CG2102" i="64"/>
  <c r="BQ2042" i="64"/>
  <c r="BQ2080" i="64"/>
  <c r="BQ2102" i="64"/>
  <c r="BA2080" i="64"/>
  <c r="BA2042" i="64"/>
  <c r="BA2102" i="64"/>
  <c r="AK2080" i="64"/>
  <c r="AK2042" i="64"/>
  <c r="AK2102" i="64"/>
  <c r="U2080" i="64"/>
  <c r="U2042" i="64"/>
  <c r="U2102" i="64"/>
  <c r="BZ2039" i="64"/>
  <c r="BZ2067" i="64" s="1"/>
  <c r="BZ2077" i="64"/>
  <c r="BZ2090" i="64" s="1"/>
  <c r="BZ2099" i="64"/>
  <c r="BZ2112" i="64" s="1"/>
  <c r="BJ2039" i="64"/>
  <c r="BJ2067" i="64" s="1"/>
  <c r="BJ2077" i="64"/>
  <c r="BJ2090" i="64" s="1"/>
  <c r="BJ2099" i="64"/>
  <c r="BJ2112" i="64" s="1"/>
  <c r="AT2039" i="64"/>
  <c r="AT2067" i="64" s="1"/>
  <c r="AT2077" i="64"/>
  <c r="AT2090" i="64" s="1"/>
  <c r="AT2099" i="64"/>
  <c r="AT2112" i="64" s="1"/>
  <c r="AD2039" i="64"/>
  <c r="AD2067" i="64" s="1"/>
  <c r="AD2077" i="64"/>
  <c r="AD2090" i="64" s="1"/>
  <c r="AD2099" i="64"/>
  <c r="AD2112" i="64" s="1"/>
  <c r="CV2043" i="64"/>
  <c r="CV2071" i="64" s="1"/>
  <c r="CV2103" i="64"/>
  <c r="CV2116" i="64" s="1"/>
  <c r="CV2081" i="64"/>
  <c r="CV2094" i="64" s="1"/>
  <c r="DC2042" i="64"/>
  <c r="DC2080" i="64"/>
  <c r="DC2102" i="64"/>
  <c r="DJ2039" i="64"/>
  <c r="DJ2067" i="64" s="1"/>
  <c r="DJ2077" i="64"/>
  <c r="DJ2090" i="64" s="1"/>
  <c r="DJ2099" i="64"/>
  <c r="DJ2112" i="64" s="1"/>
  <c r="CT2039" i="64"/>
  <c r="CT2067" i="64" s="1"/>
  <c r="CT2077" i="64"/>
  <c r="CT2090" i="64" s="1"/>
  <c r="CT2099" i="64"/>
  <c r="CT2112" i="64" s="1"/>
  <c r="DA2076" i="64"/>
  <c r="DA2089" i="64" s="1"/>
  <c r="DA2038" i="64"/>
  <c r="DA2066" i="64" s="1"/>
  <c r="DA2098" i="64"/>
  <c r="DA2111" i="64" s="1"/>
  <c r="BU2080" i="64"/>
  <c r="BU2102" i="64"/>
  <c r="BU2042" i="64"/>
  <c r="CE2076" i="64"/>
  <c r="CE2089" i="64" s="1"/>
  <c r="CE2098" i="64"/>
  <c r="CE2038" i="64"/>
  <c r="CE2066" i="64" s="1"/>
  <c r="BO2076" i="64"/>
  <c r="BO2089" i="64" s="1"/>
  <c r="BO2098" i="64"/>
  <c r="BO2111" i="64" s="1"/>
  <c r="BO2038" i="64"/>
  <c r="BO2066" i="64" s="1"/>
  <c r="AY2076" i="64"/>
  <c r="AY2089" i="64" s="1"/>
  <c r="AY2098" i="64"/>
  <c r="AY2111" i="64" s="1"/>
  <c r="AY2038" i="64"/>
  <c r="AY2066" i="64" s="1"/>
  <c r="AI2076" i="64"/>
  <c r="AI2089" i="64" s="1"/>
  <c r="AI2098" i="64"/>
  <c r="AI2111" i="64" s="1"/>
  <c r="AI2038" i="64"/>
  <c r="AI2066" i="64" s="1"/>
  <c r="S2076" i="64"/>
  <c r="S2089" i="64" s="1"/>
  <c r="S2098" i="64"/>
  <c r="S2111" i="64" s="1"/>
  <c r="S2038" i="64"/>
  <c r="BW2043" i="64"/>
  <c r="BW2071" i="64" s="1"/>
  <c r="BW2081" i="64"/>
  <c r="BW2094" i="64" s="1"/>
  <c r="BW2103" i="64"/>
  <c r="BG2043" i="64"/>
  <c r="BG2071" i="64" s="1"/>
  <c r="BG2081" i="64"/>
  <c r="BG2094" i="64" s="1"/>
  <c r="BG2103" i="64"/>
  <c r="BG2116" i="64" s="1"/>
  <c r="AQ2081" i="64"/>
  <c r="AQ2094" i="64" s="1"/>
  <c r="AQ2043" i="64"/>
  <c r="AQ2071" i="64" s="1"/>
  <c r="AQ2103" i="64"/>
  <c r="AQ2116" i="64" s="1"/>
  <c r="AA2081" i="64"/>
  <c r="AA2094" i="64" s="1"/>
  <c r="AA2043" i="64"/>
  <c r="AA2071" i="64" s="1"/>
  <c r="AA2103" i="64"/>
  <c r="AA2116" i="64" s="1"/>
  <c r="CF2042" i="64"/>
  <c r="CF2080" i="64"/>
  <c r="CF2102" i="64"/>
  <c r="BP2042" i="64"/>
  <c r="BP2080" i="64"/>
  <c r="BP2102" i="64"/>
  <c r="AZ2080" i="64"/>
  <c r="AZ2042" i="64"/>
  <c r="AZ2102" i="64"/>
  <c r="AJ2080" i="64"/>
  <c r="AJ2102" i="64"/>
  <c r="AJ2042" i="64"/>
  <c r="T2080" i="64"/>
  <c r="T2102" i="64"/>
  <c r="T2042" i="64"/>
  <c r="BY2039" i="64"/>
  <c r="BY2067" i="64" s="1"/>
  <c r="BY2077" i="64"/>
  <c r="BY2090" i="64" s="1"/>
  <c r="BY2099" i="64"/>
  <c r="BY2112" i="64" s="1"/>
  <c r="BI2039" i="64"/>
  <c r="BI2067" i="64" s="1"/>
  <c r="BI2077" i="64"/>
  <c r="BI2090" i="64" s="1"/>
  <c r="BI2099" i="64"/>
  <c r="BI2112" i="64" s="1"/>
  <c r="AS2039" i="64"/>
  <c r="AS2067" i="64" s="1"/>
  <c r="AS2077" i="64"/>
  <c r="AS2090" i="64" s="1"/>
  <c r="AS2099" i="64"/>
  <c r="AS2112" i="64" s="1"/>
  <c r="AC2039" i="64"/>
  <c r="AC2067" i="64" s="1"/>
  <c r="AC2077" i="64"/>
  <c r="AC2090" i="64" s="1"/>
  <c r="AC2099" i="64"/>
  <c r="AC2112" i="64" s="1"/>
  <c r="DK2043" i="64"/>
  <c r="DK2071" i="64" s="1"/>
  <c r="DK2103" i="64"/>
  <c r="DK2116" i="64" s="1"/>
  <c r="DK2081" i="64"/>
  <c r="DK2094" i="64" s="1"/>
  <c r="CU2043" i="64"/>
  <c r="CU2071" i="64" s="1"/>
  <c r="CU2103" i="64"/>
  <c r="CU2116" i="64" s="1"/>
  <c r="CU2081" i="64"/>
  <c r="CU2094" i="64" s="1"/>
  <c r="DB2080" i="64"/>
  <c r="DB2042" i="64"/>
  <c r="DB2102" i="64"/>
  <c r="DI2039" i="64"/>
  <c r="DI2067" i="64" s="1"/>
  <c r="DI2077" i="64"/>
  <c r="DI2090" i="64" s="1"/>
  <c r="DI2099" i="64"/>
  <c r="CS2039" i="64"/>
  <c r="CS2067" i="64" s="1"/>
  <c r="CS2077" i="64"/>
  <c r="CS2090" i="64" s="1"/>
  <c r="CS2099" i="64"/>
  <c r="CS2112" i="64" s="1"/>
  <c r="CZ2076" i="64"/>
  <c r="CZ2089" i="64" s="1"/>
  <c r="CZ2038" i="64"/>
  <c r="CZ2098" i="64"/>
  <c r="CZ2111" i="64" s="1"/>
  <c r="X2098" i="64"/>
  <c r="X2111" i="64" s="1"/>
  <c r="X2076" i="64"/>
  <c r="X2089" i="64" s="1"/>
  <c r="X2038" i="64"/>
  <c r="CD2038" i="64"/>
  <c r="CD2066" i="64" s="1"/>
  <c r="CD2098" i="64"/>
  <c r="CD2111" i="64" s="1"/>
  <c r="CD2076" i="64"/>
  <c r="CD2089" i="64" s="1"/>
  <c r="BN2038" i="64"/>
  <c r="BN2066" i="64" s="1"/>
  <c r="BN2098" i="64"/>
  <c r="BN2111" i="64" s="1"/>
  <c r="BN2076" i="64"/>
  <c r="BN2089" i="64" s="1"/>
  <c r="AX2038" i="64"/>
  <c r="AX2066" i="64" s="1"/>
  <c r="AX2098" i="64"/>
  <c r="AX2111" i="64" s="1"/>
  <c r="AX2076" i="64"/>
  <c r="AX2089" i="64" s="1"/>
  <c r="AH2038" i="64"/>
  <c r="AH2066" i="64" s="1"/>
  <c r="AH2098" i="64"/>
  <c r="AH2111" i="64" s="1"/>
  <c r="AH2076" i="64"/>
  <c r="AH2089" i="64" s="1"/>
  <c r="CL2043" i="64"/>
  <c r="CL2071" i="64" s="1"/>
  <c r="CL2081" i="64"/>
  <c r="CL2094" i="64" s="1"/>
  <c r="CL2103" i="64"/>
  <c r="CL2116" i="64" s="1"/>
  <c r="BV2043" i="64"/>
  <c r="BV2071" i="64" s="1"/>
  <c r="BV2081" i="64"/>
  <c r="BV2094" i="64" s="1"/>
  <c r="BV2103" i="64"/>
  <c r="BV2116" i="64" s="1"/>
  <c r="BF2043" i="64"/>
  <c r="BF2071" i="64" s="1"/>
  <c r="BF2081" i="64"/>
  <c r="BF2094" i="64" s="1"/>
  <c r="BF2103" i="64"/>
  <c r="BF2116" i="64" s="1"/>
  <c r="AP2043" i="64"/>
  <c r="AP2071" i="64" s="1"/>
  <c r="AP2081" i="64"/>
  <c r="AP2094" i="64" s="1"/>
  <c r="AP2103" i="64"/>
  <c r="AP2116" i="64" s="1"/>
  <c r="Z2043" i="64"/>
  <c r="Z2071" i="64" s="1"/>
  <c r="Z2081" i="64"/>
  <c r="Z2094" i="64" s="1"/>
  <c r="Z2103" i="64"/>
  <c r="Z2116" i="64" s="1"/>
  <c r="CE2080" i="64"/>
  <c r="CE2042" i="64"/>
  <c r="CE2102" i="64"/>
  <c r="BO2080" i="64"/>
  <c r="BO2042" i="64"/>
  <c r="BO2102" i="64"/>
  <c r="AY2080" i="64"/>
  <c r="AY2102" i="64"/>
  <c r="AY2042" i="64"/>
  <c r="AI2080" i="64"/>
  <c r="AI2102" i="64"/>
  <c r="AI2042" i="64"/>
  <c r="S2080" i="64"/>
  <c r="S2102" i="64"/>
  <c r="S2042" i="64"/>
  <c r="BX2039" i="64"/>
  <c r="BX2067" i="64" s="1"/>
  <c r="BX2077" i="64"/>
  <c r="BX2090" i="64" s="1"/>
  <c r="BX2099" i="64"/>
  <c r="BX2112" i="64" s="1"/>
  <c r="BH2039" i="64"/>
  <c r="BH2067" i="64" s="1"/>
  <c r="BH2077" i="64"/>
  <c r="BH2090" i="64" s="1"/>
  <c r="BH2099" i="64"/>
  <c r="BH2112" i="64" s="1"/>
  <c r="AR2039" i="64"/>
  <c r="AR2067" i="64" s="1"/>
  <c r="AR2077" i="64"/>
  <c r="AR2090" i="64" s="1"/>
  <c r="AR2099" i="64"/>
  <c r="AR2112" i="64" s="1"/>
  <c r="AB2039" i="64"/>
  <c r="AB2067" i="64" s="1"/>
  <c r="AB2077" i="64"/>
  <c r="AB2090" i="64" s="1"/>
  <c r="AB2099" i="64"/>
  <c r="DJ2043" i="64"/>
  <c r="DJ2071" i="64" s="1"/>
  <c r="DJ2081" i="64"/>
  <c r="DJ2094" i="64" s="1"/>
  <c r="DJ2103" i="64"/>
  <c r="DJ2116" i="64" s="1"/>
  <c r="CT2043" i="64"/>
  <c r="CT2071" i="64" s="1"/>
  <c r="CT2081" i="64"/>
  <c r="CT2094" i="64" s="1"/>
  <c r="CT2103" i="64"/>
  <c r="CT2116" i="64" s="1"/>
  <c r="DA2080" i="64"/>
  <c r="DA2042" i="64"/>
  <c r="DA2102" i="64"/>
  <c r="DH2039" i="64"/>
  <c r="DH2067" i="64" s="1"/>
  <c r="DH2077" i="64"/>
  <c r="DH2090" i="64" s="1"/>
  <c r="DH2099" i="64"/>
  <c r="DH2112" i="64" s="1"/>
  <c r="CR2039" i="64"/>
  <c r="CR2067" i="64" s="1"/>
  <c r="CR2077" i="64"/>
  <c r="CR2090" i="64" s="1"/>
  <c r="CR2099" i="64"/>
  <c r="CR2112" i="64" s="1"/>
  <c r="CY2076" i="64"/>
  <c r="CY2089" i="64" s="1"/>
  <c r="CY2038" i="64"/>
  <c r="CY2098" i="64"/>
  <c r="CY2111" i="64" s="1"/>
  <c r="CD2039" i="64"/>
  <c r="CD2067" i="64" s="1"/>
  <c r="CD2099" i="64"/>
  <c r="CD2112" i="64" s="1"/>
  <c r="CD2077" i="64"/>
  <c r="CD2090" i="64" s="1"/>
  <c r="CC2038" i="64"/>
  <c r="CC2066" i="64" s="1"/>
  <c r="CC2098" i="64"/>
  <c r="CC2111" i="64" s="1"/>
  <c r="CC2076" i="64"/>
  <c r="CC2089" i="64" s="1"/>
  <c r="BM2038" i="64"/>
  <c r="BM2066" i="64" s="1"/>
  <c r="BM2098" i="64"/>
  <c r="BM2111" i="64" s="1"/>
  <c r="BM2076" i="64"/>
  <c r="BM2089" i="64" s="1"/>
  <c r="AW2038" i="64"/>
  <c r="AW2066" i="64" s="1"/>
  <c r="AW2098" i="64"/>
  <c r="AW2111" i="64" s="1"/>
  <c r="AW2076" i="64"/>
  <c r="AW2089" i="64" s="1"/>
  <c r="AG2038" i="64"/>
  <c r="AG2066" i="64" s="1"/>
  <c r="AG2098" i="64"/>
  <c r="AG2076" i="64"/>
  <c r="AG2089" i="64" s="1"/>
  <c r="CK2081" i="64"/>
  <c r="CK2094" i="64" s="1"/>
  <c r="CK2043" i="64"/>
  <c r="CK2071" i="64" s="1"/>
  <c r="CK2103" i="64"/>
  <c r="CK2116" i="64" s="1"/>
  <c r="BU2043" i="64"/>
  <c r="BU2071" i="64" s="1"/>
  <c r="BU2081" i="64"/>
  <c r="BU2094" i="64" s="1"/>
  <c r="BU2103" i="64"/>
  <c r="BU2116" i="64" s="1"/>
  <c r="BE2043" i="64"/>
  <c r="BE2071" i="64" s="1"/>
  <c r="BE2081" i="64"/>
  <c r="BE2094" i="64" s="1"/>
  <c r="BE2103" i="64"/>
  <c r="BE2116" i="64" s="1"/>
  <c r="AO2081" i="64"/>
  <c r="AO2094" i="64" s="1"/>
  <c r="AO2103" i="64"/>
  <c r="AO2116" i="64" s="1"/>
  <c r="AO2043" i="64"/>
  <c r="AO2071" i="64" s="1"/>
  <c r="Y2081" i="64"/>
  <c r="Y2094" i="64" s="1"/>
  <c r="Y2043" i="64"/>
  <c r="Y2071" i="64" s="1"/>
  <c r="Y2103" i="64"/>
  <c r="CD2042" i="64"/>
  <c r="CD2102" i="64"/>
  <c r="CD2080" i="64"/>
  <c r="BN2042" i="64"/>
  <c r="BN2102" i="64"/>
  <c r="BN2080" i="64"/>
  <c r="AX2042" i="64"/>
  <c r="AX2102" i="64"/>
  <c r="AX2080" i="64"/>
  <c r="AH2042" i="64"/>
  <c r="AH2102" i="64"/>
  <c r="AH2080" i="64"/>
  <c r="BW2039" i="64"/>
  <c r="BW2067" i="64" s="1"/>
  <c r="BW2077" i="64"/>
  <c r="BW2090" i="64" s="1"/>
  <c r="BW2099" i="64"/>
  <c r="BW2112" i="64" s="1"/>
  <c r="BG2039" i="64"/>
  <c r="BG2067" i="64" s="1"/>
  <c r="BG2077" i="64"/>
  <c r="BG2090" i="64" s="1"/>
  <c r="BG2099" i="64"/>
  <c r="BG2112" i="64" s="1"/>
  <c r="AQ2039" i="64"/>
  <c r="AQ2067" i="64" s="1"/>
  <c r="AQ2077" i="64"/>
  <c r="AQ2090" i="64" s="1"/>
  <c r="AQ2099" i="64"/>
  <c r="AQ2112" i="64" s="1"/>
  <c r="AA2039" i="64"/>
  <c r="AA2067" i="64" s="1"/>
  <c r="AA2077" i="64"/>
  <c r="AA2090" i="64" s="1"/>
  <c r="AA2099" i="64"/>
  <c r="DI2043" i="64"/>
  <c r="DI2071" i="64" s="1"/>
  <c r="DI2081" i="64"/>
  <c r="DI2094" i="64" s="1"/>
  <c r="DI2103" i="64"/>
  <c r="DI2116" i="64" s="1"/>
  <c r="CS2043" i="64"/>
  <c r="CS2071" i="64" s="1"/>
  <c r="CS2081" i="64"/>
  <c r="CS2094" i="64" s="1"/>
  <c r="CS2103" i="64"/>
  <c r="CS2116" i="64" s="1"/>
  <c r="CZ2042" i="64"/>
  <c r="CZ2080" i="64"/>
  <c r="CZ2102" i="64"/>
  <c r="DG2039" i="64"/>
  <c r="DG2067" i="64" s="1"/>
  <c r="DG2077" i="64"/>
  <c r="DG2090" i="64" s="1"/>
  <c r="DG2099" i="64"/>
  <c r="DG2112" i="64" s="1"/>
  <c r="CQ2039" i="64"/>
  <c r="CQ2067" i="64" s="1"/>
  <c r="CQ2077" i="64"/>
  <c r="CQ2090" i="64" s="1"/>
  <c r="CQ2099" i="64"/>
  <c r="CQ2112" i="64" s="1"/>
  <c r="CX2076" i="64"/>
  <c r="CX2089" i="64" s="1"/>
  <c r="CX2098" i="64"/>
  <c r="CX2111" i="64" s="1"/>
  <c r="CX2038" i="64"/>
  <c r="BL2043" i="64"/>
  <c r="BL2071" i="64" s="1"/>
  <c r="BL2081" i="64"/>
  <c r="BL2094" i="64" s="1"/>
  <c r="BL2103" i="64"/>
  <c r="BL2116" i="64" s="1"/>
  <c r="CB2038" i="64"/>
  <c r="CB2066" i="64" s="1"/>
  <c r="CB2076" i="64"/>
  <c r="CB2089" i="64" s="1"/>
  <c r="CB2098" i="64"/>
  <c r="BL2038" i="64"/>
  <c r="BL2066" i="64" s="1"/>
  <c r="BL2098" i="64"/>
  <c r="BL2111" i="64" s="1"/>
  <c r="BL2076" i="64"/>
  <c r="BL2089" i="64" s="1"/>
  <c r="AV2038" i="64"/>
  <c r="AV2066" i="64" s="1"/>
  <c r="AV2098" i="64"/>
  <c r="AV2111" i="64" s="1"/>
  <c r="AV2076" i="64"/>
  <c r="AV2089" i="64" s="1"/>
  <c r="AF2038" i="64"/>
  <c r="AF2066" i="64" s="1"/>
  <c r="AF2098" i="64"/>
  <c r="AF2076" i="64"/>
  <c r="AF2089" i="64" s="1"/>
  <c r="CJ2081" i="64"/>
  <c r="CJ2094" i="64" s="1"/>
  <c r="CJ2043" i="64"/>
  <c r="CJ2071" i="64" s="1"/>
  <c r="CJ2103" i="64"/>
  <c r="BT2081" i="64"/>
  <c r="BT2094" i="64" s="1"/>
  <c r="BT2043" i="64"/>
  <c r="BT2071" i="64" s="1"/>
  <c r="BT2103" i="64"/>
  <c r="BT2116" i="64" s="1"/>
  <c r="BD2043" i="64"/>
  <c r="BD2071" i="64" s="1"/>
  <c r="BD2081" i="64"/>
  <c r="BD2094" i="64" s="1"/>
  <c r="BD2103" i="64"/>
  <c r="BD2116" i="64" s="1"/>
  <c r="AN2081" i="64"/>
  <c r="AN2094" i="64" s="1"/>
  <c r="AN2103" i="64"/>
  <c r="AN2116" i="64" s="1"/>
  <c r="AN2043" i="64"/>
  <c r="AN2071" i="64" s="1"/>
  <c r="X2081" i="64"/>
  <c r="X2094" i="64" s="1"/>
  <c r="X2043" i="64"/>
  <c r="X2071" i="64" s="1"/>
  <c r="X2103" i="64"/>
  <c r="X2116" i="64" s="1"/>
  <c r="CC2042" i="64"/>
  <c r="CC2102" i="64"/>
  <c r="CC2080" i="64"/>
  <c r="BM2042" i="64"/>
  <c r="BM2080" i="64"/>
  <c r="BM2102" i="64"/>
  <c r="AW2042" i="64"/>
  <c r="AW2102" i="64"/>
  <c r="AW2080" i="64"/>
  <c r="AG2042" i="64"/>
  <c r="AG2102" i="64"/>
  <c r="AG2080" i="64"/>
  <c r="CL2077" i="64"/>
  <c r="CL2090" i="64" s="1"/>
  <c r="CL2039" i="64"/>
  <c r="CL2067" i="64" s="1"/>
  <c r="CL2099" i="64"/>
  <c r="CL2112" i="64" s="1"/>
  <c r="BV2077" i="64"/>
  <c r="BV2090" i="64" s="1"/>
  <c r="BV2039" i="64"/>
  <c r="BV2067" i="64" s="1"/>
  <c r="BV2099" i="64"/>
  <c r="BV2112" i="64" s="1"/>
  <c r="BF2077" i="64"/>
  <c r="BF2090" i="64" s="1"/>
  <c r="BF2039" i="64"/>
  <c r="BF2067" i="64" s="1"/>
  <c r="BF2099" i="64"/>
  <c r="BF2112" i="64" s="1"/>
  <c r="AP2077" i="64"/>
  <c r="AP2090" i="64" s="1"/>
  <c r="AP2039" i="64"/>
  <c r="AP2067" i="64" s="1"/>
  <c r="AP2099" i="64"/>
  <c r="Z2077" i="64"/>
  <c r="Z2090" i="64" s="1"/>
  <c r="Z2039" i="64"/>
  <c r="Z2067" i="64" s="1"/>
  <c r="Z2099" i="64"/>
  <c r="Z2112" i="64" s="1"/>
  <c r="DH2043" i="64"/>
  <c r="DH2071" i="64" s="1"/>
  <c r="DH2081" i="64"/>
  <c r="DH2094" i="64" s="1"/>
  <c r="DH2103" i="64"/>
  <c r="DH2116" i="64" s="1"/>
  <c r="CR2043" i="64"/>
  <c r="CR2071" i="64" s="1"/>
  <c r="CR2081" i="64"/>
  <c r="CR2094" i="64" s="1"/>
  <c r="CR2103" i="64"/>
  <c r="CR2116" i="64" s="1"/>
  <c r="CY2080" i="64"/>
  <c r="CY2042" i="64"/>
  <c r="CY2102" i="64"/>
  <c r="DF2039" i="64"/>
  <c r="DF2067" i="64" s="1"/>
  <c r="DF2077" i="64"/>
  <c r="DF2090" i="64" s="1"/>
  <c r="DF2099" i="64"/>
  <c r="DF2112" i="64" s="1"/>
  <c r="CP2039" i="64"/>
  <c r="CP2067" i="64" s="1"/>
  <c r="CP2077" i="64"/>
  <c r="CP2090" i="64" s="1"/>
  <c r="CP2099" i="64"/>
  <c r="CP2112" i="64" s="1"/>
  <c r="CW2076" i="64"/>
  <c r="CW2089" i="64" s="1"/>
  <c r="CW2098" i="64"/>
  <c r="CW2111" i="64" s="1"/>
  <c r="CW2038" i="64"/>
  <c r="BT2098" i="64"/>
  <c r="BT2111" i="64" s="1"/>
  <c r="BT2076" i="64"/>
  <c r="BT2089" i="64" s="1"/>
  <c r="BT2038" i="64"/>
  <c r="BT2066" i="64" s="1"/>
  <c r="AX2039" i="64"/>
  <c r="AX2067" i="64" s="1"/>
  <c r="AX2099" i="64"/>
  <c r="AX2112" i="64" s="1"/>
  <c r="AX2077" i="64"/>
  <c r="AX2090" i="64" s="1"/>
  <c r="DG2042" i="64"/>
  <c r="DG2080" i="64"/>
  <c r="DG2102" i="64"/>
  <c r="CX2077" i="64"/>
  <c r="CX2090" i="64" s="1"/>
  <c r="CX2099" i="64"/>
  <c r="CX2039" i="64"/>
  <c r="CX2067" i="64" s="1"/>
  <c r="CO2038" i="64"/>
  <c r="CO2076" i="64"/>
  <c r="CO2089" i="64" s="1"/>
  <c r="CO2098" i="64"/>
  <c r="CO2111" i="64" s="1"/>
  <c r="CA2038" i="64"/>
  <c r="CA2066" i="64" s="1"/>
  <c r="CA2076" i="64"/>
  <c r="CA2089" i="64" s="1"/>
  <c r="CA2098" i="64"/>
  <c r="CA2111" i="64" s="1"/>
  <c r="BK2038" i="64"/>
  <c r="BK2066" i="64" s="1"/>
  <c r="BK2098" i="64"/>
  <c r="BK2111" i="64" s="1"/>
  <c r="BK2076" i="64"/>
  <c r="BK2089" i="64" s="1"/>
  <c r="AU2038" i="64"/>
  <c r="AU2066" i="64" s="1"/>
  <c r="AU2098" i="64"/>
  <c r="AU2111" i="64" s="1"/>
  <c r="AU2076" i="64"/>
  <c r="AU2089" i="64" s="1"/>
  <c r="AE2038" i="64"/>
  <c r="AE2066" i="64" s="1"/>
  <c r="AE2098" i="64"/>
  <c r="AE2111" i="64" s="1"/>
  <c r="AE2076" i="64"/>
  <c r="AE2089" i="64" s="1"/>
  <c r="CI2081" i="64"/>
  <c r="CI2094" i="64" s="1"/>
  <c r="CI2043" i="64"/>
  <c r="CI2071" i="64" s="1"/>
  <c r="CI2103" i="64"/>
  <c r="CI2116" i="64" s="1"/>
  <c r="BS2081" i="64"/>
  <c r="BS2094" i="64" s="1"/>
  <c r="BS2043" i="64"/>
  <c r="BS2071" i="64" s="1"/>
  <c r="BS2103" i="64"/>
  <c r="BS2116" i="64" s="1"/>
  <c r="BC2043" i="64"/>
  <c r="BC2071" i="64" s="1"/>
  <c r="BC2081" i="64"/>
  <c r="BC2094" i="64" s="1"/>
  <c r="BC2103" i="64"/>
  <c r="BC2116" i="64" s="1"/>
  <c r="AM2043" i="64"/>
  <c r="AM2071" i="64" s="1"/>
  <c r="AM2081" i="64"/>
  <c r="AM2094" i="64" s="1"/>
  <c r="AM2103" i="64"/>
  <c r="AM2116" i="64" s="1"/>
  <c r="W2081" i="64"/>
  <c r="W2094" i="64" s="1"/>
  <c r="W2043" i="64"/>
  <c r="W2071" i="64" s="1"/>
  <c r="W2103" i="64"/>
  <c r="W2116" i="64" s="1"/>
  <c r="CB2042" i="64"/>
  <c r="CB2080" i="64"/>
  <c r="CB2102" i="64"/>
  <c r="BL2042" i="64"/>
  <c r="BL2080" i="64"/>
  <c r="BL2102" i="64"/>
  <c r="AV2042" i="64"/>
  <c r="AV2080" i="64"/>
  <c r="AV2102" i="64"/>
  <c r="AF2042" i="64"/>
  <c r="AF2080" i="64"/>
  <c r="AF2102" i="64"/>
  <c r="CK2077" i="64"/>
  <c r="CK2090" i="64" s="1"/>
  <c r="CK2039" i="64"/>
  <c r="CK2067" i="64" s="1"/>
  <c r="CK2099" i="64"/>
  <c r="CK2112" i="64" s="1"/>
  <c r="BU2077" i="64"/>
  <c r="BU2090" i="64" s="1"/>
  <c r="BU2039" i="64"/>
  <c r="BU2067" i="64" s="1"/>
  <c r="BU2099" i="64"/>
  <c r="BE2077" i="64"/>
  <c r="BE2090" i="64" s="1"/>
  <c r="BE2039" i="64"/>
  <c r="BE2067" i="64" s="1"/>
  <c r="BE2099" i="64"/>
  <c r="BE2112" i="64" s="1"/>
  <c r="AO2077" i="64"/>
  <c r="AO2090" i="64" s="1"/>
  <c r="AO2039" i="64"/>
  <c r="AO2067" i="64" s="1"/>
  <c r="AO2099" i="64"/>
  <c r="AO2112" i="64" s="1"/>
  <c r="Y2077" i="64"/>
  <c r="Y2090" i="64" s="1"/>
  <c r="Y2039" i="64"/>
  <c r="Y2067" i="64" s="1"/>
  <c r="Y2099" i="64"/>
  <c r="Y2112" i="64" s="1"/>
  <c r="DG2081" i="64"/>
  <c r="DG2094" i="64" s="1"/>
  <c r="DG2043" i="64"/>
  <c r="DG2071" i="64" s="1"/>
  <c r="DG2103" i="64"/>
  <c r="DG2116" i="64" s="1"/>
  <c r="CQ2043" i="64"/>
  <c r="CQ2071" i="64" s="1"/>
  <c r="CQ2081" i="64"/>
  <c r="CQ2094" i="64" s="1"/>
  <c r="CQ2103" i="64"/>
  <c r="CX2042" i="64"/>
  <c r="CX2080" i="64"/>
  <c r="CX2102" i="64"/>
  <c r="DE2039" i="64"/>
  <c r="DE2067" i="64" s="1"/>
  <c r="DE2077" i="64"/>
  <c r="DE2090" i="64" s="1"/>
  <c r="DE2099" i="64"/>
  <c r="DE2112" i="64" s="1"/>
  <c r="CO2039" i="64"/>
  <c r="CO2067" i="64" s="1"/>
  <c r="CO2077" i="64"/>
  <c r="CO2090" i="64" s="1"/>
  <c r="CO2099" i="64"/>
  <c r="CO2112" i="64" s="1"/>
  <c r="CV2038" i="64"/>
  <c r="CV2098" i="64"/>
  <c r="CV2111" i="64" s="1"/>
  <c r="CV2076" i="64"/>
  <c r="CV2089" i="64" s="1"/>
  <c r="CB2043" i="64"/>
  <c r="CB2071" i="64" s="1"/>
  <c r="CB2081" i="64"/>
  <c r="CB2094" i="64" s="1"/>
  <c r="CB2103" i="64"/>
  <c r="CB2116" i="64" s="1"/>
  <c r="BZ2038" i="64"/>
  <c r="BZ2066" i="64" s="1"/>
  <c r="BZ2098" i="64"/>
  <c r="BZ2076" i="64"/>
  <c r="BZ2089" i="64" s="1"/>
  <c r="BJ2038" i="64"/>
  <c r="BJ2066" i="64" s="1"/>
  <c r="BJ2098" i="64"/>
  <c r="BJ2111" i="64" s="1"/>
  <c r="BJ2076" i="64"/>
  <c r="BJ2089" i="64" s="1"/>
  <c r="AT2038" i="64"/>
  <c r="AT2066" i="64" s="1"/>
  <c r="AT2098" i="64"/>
  <c r="AT2111" i="64" s="1"/>
  <c r="AT2076" i="64"/>
  <c r="AT2089" i="64" s="1"/>
  <c r="AD2038" i="64"/>
  <c r="AD2066" i="64" s="1"/>
  <c r="AD2098" i="64"/>
  <c r="AD2111" i="64" s="1"/>
  <c r="AD2076" i="64"/>
  <c r="AD2089" i="64" s="1"/>
  <c r="CH2043" i="64"/>
  <c r="CH2071" i="64" s="1"/>
  <c r="CH2081" i="64"/>
  <c r="CH2094" i="64" s="1"/>
  <c r="CH2103" i="64"/>
  <c r="CH2116" i="64" s="1"/>
  <c r="BR2043" i="64"/>
  <c r="BR2071" i="64" s="1"/>
  <c r="BR2081" i="64"/>
  <c r="BR2094" i="64" s="1"/>
  <c r="BR2103" i="64"/>
  <c r="BB2043" i="64"/>
  <c r="BB2071" i="64" s="1"/>
  <c r="BB2081" i="64"/>
  <c r="BB2094" i="64" s="1"/>
  <c r="BB2103" i="64"/>
  <c r="BB2116" i="64" s="1"/>
  <c r="AL2043" i="64"/>
  <c r="AL2071" i="64" s="1"/>
  <c r="AL2081" i="64"/>
  <c r="AL2094" i="64" s="1"/>
  <c r="AL2103" i="64"/>
  <c r="AL2116" i="64" s="1"/>
  <c r="V2043" i="64"/>
  <c r="V2071" i="64" s="1"/>
  <c r="V2081" i="64"/>
  <c r="V2094" i="64" s="1"/>
  <c r="V2103" i="64"/>
  <c r="V2116" i="64" s="1"/>
  <c r="CA2042" i="64"/>
  <c r="CA2080" i="64"/>
  <c r="CA2102" i="64"/>
  <c r="BK2042" i="64"/>
  <c r="BK2080" i="64"/>
  <c r="BK2102" i="64"/>
  <c r="AU2042" i="64"/>
  <c r="AU2080" i="64"/>
  <c r="AU2102" i="64"/>
  <c r="AE2042" i="64"/>
  <c r="AE2080" i="64"/>
  <c r="AE2102" i="64"/>
  <c r="CJ2077" i="64"/>
  <c r="CJ2090" i="64" s="1"/>
  <c r="CJ2039" i="64"/>
  <c r="CJ2067" i="64" s="1"/>
  <c r="CJ2099" i="64"/>
  <c r="CJ2112" i="64" s="1"/>
  <c r="BT2077" i="64"/>
  <c r="BT2090" i="64" s="1"/>
  <c r="BT2039" i="64"/>
  <c r="BT2067" i="64" s="1"/>
  <c r="BT2099" i="64"/>
  <c r="BD2077" i="64"/>
  <c r="BD2090" i="64" s="1"/>
  <c r="BD2039" i="64"/>
  <c r="BD2067" i="64" s="1"/>
  <c r="BD2099" i="64"/>
  <c r="BD2112" i="64" s="1"/>
  <c r="AN2077" i="64"/>
  <c r="AN2090" i="64" s="1"/>
  <c r="AN2039" i="64"/>
  <c r="AN2067" i="64" s="1"/>
  <c r="AN2099" i="64"/>
  <c r="AN2112" i="64" s="1"/>
  <c r="X2077" i="64"/>
  <c r="X2090" i="64" s="1"/>
  <c r="X2039" i="64"/>
  <c r="X2067" i="64" s="1"/>
  <c r="X2099" i="64"/>
  <c r="X2112" i="64" s="1"/>
  <c r="DF2081" i="64"/>
  <c r="DF2094" i="64" s="1"/>
  <c r="DF2043" i="64"/>
  <c r="DF2071" i="64" s="1"/>
  <c r="DF2103" i="64"/>
  <c r="DF2116" i="64" s="1"/>
  <c r="CP2043" i="64"/>
  <c r="CP2071" i="64" s="1"/>
  <c r="CP2081" i="64"/>
  <c r="CP2094" i="64" s="1"/>
  <c r="CP2103" i="64"/>
  <c r="CP2116" i="64" s="1"/>
  <c r="CW2080" i="64"/>
  <c r="CW2042" i="64"/>
  <c r="CW2102" i="64"/>
  <c r="DD2077" i="64"/>
  <c r="DD2090" i="64" s="1"/>
  <c r="DD2039" i="64"/>
  <c r="DD2067" i="64" s="1"/>
  <c r="DD2099" i="64"/>
  <c r="DK2038" i="64"/>
  <c r="DK2066" i="64" s="1"/>
  <c r="DK2098" i="64"/>
  <c r="DK2111" i="64" s="1"/>
  <c r="DK2076" i="64"/>
  <c r="DK2089" i="64" s="1"/>
  <c r="CU2038" i="64"/>
  <c r="CU2098" i="64"/>
  <c r="CU2111" i="64" s="1"/>
  <c r="CU2076" i="64"/>
  <c r="CU2089" i="64" s="1"/>
  <c r="BE2080" i="64"/>
  <c r="BE2042" i="64"/>
  <c r="BE2102" i="64"/>
  <c r="BY2038" i="64"/>
  <c r="BY2066" i="64" s="1"/>
  <c r="BY2098" i="64"/>
  <c r="BY2076" i="64"/>
  <c r="BY2089" i="64" s="1"/>
  <c r="BI2038" i="64"/>
  <c r="BI2066" i="64" s="1"/>
  <c r="BI2098" i="64"/>
  <c r="BI2111" i="64" s="1"/>
  <c r="BI2076" i="64"/>
  <c r="BI2089" i="64" s="1"/>
  <c r="AS2038" i="64"/>
  <c r="AS2066" i="64" s="1"/>
  <c r="AS2098" i="64"/>
  <c r="AS2111" i="64" s="1"/>
  <c r="AS2076" i="64"/>
  <c r="AS2089" i="64" s="1"/>
  <c r="AC2038" i="64"/>
  <c r="AC2066" i="64" s="1"/>
  <c r="AC2098" i="64"/>
  <c r="AC2111" i="64" s="1"/>
  <c r="AC2076" i="64"/>
  <c r="AC2089" i="64" s="1"/>
  <c r="CG2081" i="64"/>
  <c r="CG2094" i="64" s="1"/>
  <c r="CG2043" i="64"/>
  <c r="CG2071" i="64" s="1"/>
  <c r="CG2103" i="64"/>
  <c r="CG2116" i="64" s="1"/>
  <c r="BQ2081" i="64"/>
  <c r="BQ2094" i="64" s="1"/>
  <c r="BQ2043" i="64"/>
  <c r="BQ2071" i="64" s="1"/>
  <c r="BQ2103" i="64"/>
  <c r="BA2081" i="64"/>
  <c r="BA2094" i="64" s="1"/>
  <c r="BA2043" i="64"/>
  <c r="BA2071" i="64" s="1"/>
  <c r="BA2103" i="64"/>
  <c r="BA2116" i="64" s="1"/>
  <c r="AK2043" i="64"/>
  <c r="AK2071" i="64" s="1"/>
  <c r="AK2081" i="64"/>
  <c r="AK2094" i="64" s="1"/>
  <c r="AK2103" i="64"/>
  <c r="AK2116" i="64" s="1"/>
  <c r="U2081" i="64"/>
  <c r="U2094" i="64" s="1"/>
  <c r="U2043" i="64"/>
  <c r="U2071" i="64" s="1"/>
  <c r="U2103" i="64"/>
  <c r="U2116" i="64" s="1"/>
  <c r="BZ2042" i="64"/>
  <c r="BZ2080" i="64"/>
  <c r="BZ2102" i="64"/>
  <c r="BJ2042" i="64"/>
  <c r="BJ2080" i="64"/>
  <c r="BJ2102" i="64"/>
  <c r="AT2042" i="64"/>
  <c r="AT2080" i="64"/>
  <c r="AT2102" i="64"/>
  <c r="AD2042" i="64"/>
  <c r="AD2080" i="64"/>
  <c r="AD2102" i="64"/>
  <c r="CI2077" i="64"/>
  <c r="CI2090" i="64" s="1"/>
  <c r="CI2039" i="64"/>
  <c r="CI2067" i="64" s="1"/>
  <c r="CI2099" i="64"/>
  <c r="CI2112" i="64" s="1"/>
  <c r="BS2077" i="64"/>
  <c r="BS2090" i="64" s="1"/>
  <c r="BS2039" i="64"/>
  <c r="BS2067" i="64" s="1"/>
  <c r="BS2099" i="64"/>
  <c r="BS2112" i="64" s="1"/>
  <c r="BC2077" i="64"/>
  <c r="BC2090" i="64" s="1"/>
  <c r="BC2039" i="64"/>
  <c r="BC2067" i="64" s="1"/>
  <c r="BC2099" i="64"/>
  <c r="BC2112" i="64" s="1"/>
  <c r="AM2077" i="64"/>
  <c r="AM2090" i="64" s="1"/>
  <c r="AM2039" i="64"/>
  <c r="AM2067" i="64" s="1"/>
  <c r="AM2099" i="64"/>
  <c r="AM2112" i="64" s="1"/>
  <c r="W2077" i="64"/>
  <c r="W2090" i="64" s="1"/>
  <c r="W2039" i="64"/>
  <c r="W2067" i="64" s="1"/>
  <c r="W2099" i="64"/>
  <c r="DE2081" i="64"/>
  <c r="DE2094" i="64" s="1"/>
  <c r="DE2043" i="64"/>
  <c r="DE2071" i="64" s="1"/>
  <c r="DE2103" i="64"/>
  <c r="DE2116" i="64" s="1"/>
  <c r="CO2081" i="64"/>
  <c r="CO2094" i="64" s="1"/>
  <c r="CO2043" i="64"/>
  <c r="CO2071" i="64" s="1"/>
  <c r="CO2103" i="64"/>
  <c r="CO2116" i="64" s="1"/>
  <c r="CV2042" i="64"/>
  <c r="CV2080" i="64"/>
  <c r="CV2102" i="64"/>
  <c r="DC2077" i="64"/>
  <c r="DC2090" i="64" s="1"/>
  <c r="DC2039" i="64"/>
  <c r="DC2067" i="64" s="1"/>
  <c r="DC2099" i="64"/>
  <c r="DJ2038" i="64"/>
  <c r="DJ2066" i="64" s="1"/>
  <c r="DJ2076" i="64"/>
  <c r="DJ2089" i="64" s="1"/>
  <c r="DJ2098" i="64"/>
  <c r="DJ2111" i="64" s="1"/>
  <c r="CT2038" i="64"/>
  <c r="CT2076" i="64"/>
  <c r="CT2089" i="64" s="1"/>
  <c r="CT2098" i="64"/>
  <c r="CT2111" i="64" s="1"/>
  <c r="AO2080" i="64"/>
  <c r="AO2042" i="64"/>
  <c r="AO2102" i="64"/>
  <c r="BX2038" i="64"/>
  <c r="BX2066" i="64" s="1"/>
  <c r="BX2098" i="64"/>
  <c r="BX2111" i="64" s="1"/>
  <c r="BX2076" i="64"/>
  <c r="BX2089" i="64" s="1"/>
  <c r="BH2038" i="64"/>
  <c r="BH2066" i="64" s="1"/>
  <c r="BH2098" i="64"/>
  <c r="BH2111" i="64" s="1"/>
  <c r="BH2076" i="64"/>
  <c r="BH2089" i="64" s="1"/>
  <c r="AR2038" i="64"/>
  <c r="AR2066" i="64" s="1"/>
  <c r="AR2098" i="64"/>
  <c r="AR2111" i="64" s="1"/>
  <c r="AR2076" i="64"/>
  <c r="AR2089" i="64" s="1"/>
  <c r="AB2038" i="64"/>
  <c r="AB2098" i="64"/>
  <c r="AB2076" i="64"/>
  <c r="AB2089" i="64" s="1"/>
  <c r="CF2043" i="64"/>
  <c r="CF2071" i="64" s="1"/>
  <c r="CF2081" i="64"/>
  <c r="CF2094" i="64" s="1"/>
  <c r="CF2103" i="64"/>
  <c r="CF2116" i="64" s="1"/>
  <c r="BP2043" i="64"/>
  <c r="BP2071" i="64" s="1"/>
  <c r="BP2081" i="64"/>
  <c r="BP2094" i="64" s="1"/>
  <c r="BP2103" i="64"/>
  <c r="BP2116" i="64" s="1"/>
  <c r="AZ2043" i="64"/>
  <c r="AZ2071" i="64" s="1"/>
  <c r="AZ2081" i="64"/>
  <c r="AZ2094" i="64" s="1"/>
  <c r="AZ2103" i="64"/>
  <c r="AZ2116" i="64" s="1"/>
  <c r="AJ2043" i="64"/>
  <c r="AJ2071" i="64" s="1"/>
  <c r="AJ2081" i="64"/>
  <c r="AJ2094" i="64" s="1"/>
  <c r="AJ2103" i="64"/>
  <c r="AJ2116" i="64" s="1"/>
  <c r="T2043" i="64"/>
  <c r="T2071" i="64" s="1"/>
  <c r="T2081" i="64"/>
  <c r="T2094" i="64" s="1"/>
  <c r="T2103" i="64"/>
  <c r="BY2080" i="64"/>
  <c r="BY2042" i="64"/>
  <c r="BY2102" i="64"/>
  <c r="BI2042" i="64"/>
  <c r="BI2080" i="64"/>
  <c r="BI2102" i="64"/>
  <c r="AS2042" i="64"/>
  <c r="AS2080" i="64"/>
  <c r="AS2102" i="64"/>
  <c r="AC2042" i="64"/>
  <c r="AC2080" i="64"/>
  <c r="AC2102" i="64"/>
  <c r="CH2077" i="64"/>
  <c r="CH2090" i="64" s="1"/>
  <c r="CH2039" i="64"/>
  <c r="CH2067" i="64" s="1"/>
  <c r="CH2099" i="64"/>
  <c r="CH2112" i="64" s="1"/>
  <c r="BR2077" i="64"/>
  <c r="BR2090" i="64" s="1"/>
  <c r="BR2039" i="64"/>
  <c r="BR2067" i="64" s="1"/>
  <c r="BR2099" i="64"/>
  <c r="BR2112" i="64" s="1"/>
  <c r="BB2077" i="64"/>
  <c r="BB2090" i="64" s="1"/>
  <c r="BB2039" i="64"/>
  <c r="BB2067" i="64" s="1"/>
  <c r="BB2099" i="64"/>
  <c r="BB2112" i="64" s="1"/>
  <c r="AL2077" i="64"/>
  <c r="AL2090" i="64" s="1"/>
  <c r="AL2039" i="64"/>
  <c r="AL2067" i="64" s="1"/>
  <c r="AL2099" i="64"/>
  <c r="AL2112" i="64" s="1"/>
  <c r="V2077" i="64"/>
  <c r="V2090" i="64" s="1"/>
  <c r="V2039" i="64"/>
  <c r="V2067" i="64" s="1"/>
  <c r="V2099" i="64"/>
  <c r="V2112" i="64" s="1"/>
  <c r="DD2043" i="64"/>
  <c r="DD2071" i="64" s="1"/>
  <c r="DD2081" i="64"/>
  <c r="DD2094" i="64" s="1"/>
  <c r="DD2103" i="64"/>
  <c r="DD2116" i="64" s="1"/>
  <c r="DK2080" i="64"/>
  <c r="DK2102" i="64"/>
  <c r="DK2042" i="64"/>
  <c r="CU2042" i="64"/>
  <c r="CU2102" i="64"/>
  <c r="CU2080" i="64"/>
  <c r="DB2077" i="64"/>
  <c r="DB2090" i="64" s="1"/>
  <c r="DB2039" i="64"/>
  <c r="DB2067" i="64" s="1"/>
  <c r="DB2099" i="64"/>
  <c r="DB2112" i="64" s="1"/>
  <c r="DI2038" i="64"/>
  <c r="DI2066" i="64" s="1"/>
  <c r="DI2076" i="64"/>
  <c r="DI2089" i="64" s="1"/>
  <c r="DI2098" i="64"/>
  <c r="DI2111" i="64" s="1"/>
  <c r="CS2038" i="64"/>
  <c r="CS2076" i="64"/>
  <c r="CS2089" i="64" s="1"/>
  <c r="CS2098" i="64"/>
  <c r="CS2111" i="64" s="1"/>
  <c r="CK2042" i="64"/>
  <c r="CK2080" i="64"/>
  <c r="CK2102" i="64"/>
  <c r="BW2098" i="64"/>
  <c r="BW2038" i="64"/>
  <c r="BW2066" i="64" s="1"/>
  <c r="BW2076" i="64"/>
  <c r="BW2089" i="64" s="1"/>
  <c r="BG2098" i="64"/>
  <c r="BG2111" i="64" s="1"/>
  <c r="BG2038" i="64"/>
  <c r="BG2066" i="64" s="1"/>
  <c r="BG2076" i="64"/>
  <c r="BG2089" i="64" s="1"/>
  <c r="AQ2098" i="64"/>
  <c r="AQ2111" i="64" s="1"/>
  <c r="AQ2038" i="64"/>
  <c r="AQ2066" i="64" s="1"/>
  <c r="AQ2076" i="64"/>
  <c r="AQ2089" i="64" s="1"/>
  <c r="AA2098" i="64"/>
  <c r="AA2111" i="64" s="1"/>
  <c r="AA2038" i="64"/>
  <c r="AA2076" i="64"/>
  <c r="AA2089" i="64" s="1"/>
  <c r="CE2081" i="64"/>
  <c r="CE2094" i="64" s="1"/>
  <c r="CE2103" i="64"/>
  <c r="CE2116" i="64" s="1"/>
  <c r="CE2043" i="64"/>
  <c r="CE2071" i="64" s="1"/>
  <c r="BO2081" i="64"/>
  <c r="BO2094" i="64" s="1"/>
  <c r="BO2043" i="64"/>
  <c r="BO2071" i="64" s="1"/>
  <c r="BO2103" i="64"/>
  <c r="BO2116" i="64" s="1"/>
  <c r="AY2081" i="64"/>
  <c r="AY2094" i="64" s="1"/>
  <c r="AY2043" i="64"/>
  <c r="AY2071" i="64" s="1"/>
  <c r="AY2103" i="64"/>
  <c r="AY2116" i="64" s="1"/>
  <c r="AI2081" i="64"/>
  <c r="AI2094" i="64" s="1"/>
  <c r="AI2043" i="64"/>
  <c r="AI2071" i="64" s="1"/>
  <c r="AI2103" i="64"/>
  <c r="AI2116" i="64" s="1"/>
  <c r="S2081" i="64"/>
  <c r="S2094" i="64" s="1"/>
  <c r="S2103" i="64"/>
  <c r="S2116" i="64" s="1"/>
  <c r="S2043" i="64"/>
  <c r="S2071" i="64" s="1"/>
  <c r="BX2080" i="64"/>
  <c r="BX2042" i="64"/>
  <c r="BX2102" i="64"/>
  <c r="BH2042" i="64"/>
  <c r="BH2080" i="64"/>
  <c r="BH2102" i="64"/>
  <c r="AR2042" i="64"/>
  <c r="AR2080" i="64"/>
  <c r="AR2102" i="64"/>
  <c r="AB2042" i="64"/>
  <c r="AB2080" i="64"/>
  <c r="AB2102" i="64"/>
  <c r="CG2077" i="64"/>
  <c r="CG2090" i="64" s="1"/>
  <c r="CG2039" i="64"/>
  <c r="CG2067" i="64" s="1"/>
  <c r="CG2099" i="64"/>
  <c r="CG2112" i="64" s="1"/>
  <c r="BQ2077" i="64"/>
  <c r="BQ2090" i="64" s="1"/>
  <c r="BQ2039" i="64"/>
  <c r="BQ2067" i="64" s="1"/>
  <c r="BQ2099" i="64"/>
  <c r="BQ2112" i="64" s="1"/>
  <c r="BA2077" i="64"/>
  <c r="BA2090" i="64" s="1"/>
  <c r="BA2039" i="64"/>
  <c r="BA2067" i="64" s="1"/>
  <c r="BA2099" i="64"/>
  <c r="AK2077" i="64"/>
  <c r="AK2090" i="64" s="1"/>
  <c r="AK2039" i="64"/>
  <c r="AK2067" i="64" s="1"/>
  <c r="AK2099" i="64"/>
  <c r="AK2112" i="64" s="1"/>
  <c r="U2077" i="64"/>
  <c r="U2090" i="64" s="1"/>
  <c r="U2039" i="64"/>
  <c r="U2067" i="64" s="1"/>
  <c r="U2099" i="64"/>
  <c r="U2112" i="64" s="1"/>
  <c r="DC2081" i="64"/>
  <c r="DC2094" i="64" s="1"/>
  <c r="DC2043" i="64"/>
  <c r="DC2071" i="64" s="1"/>
  <c r="DC2103" i="64"/>
  <c r="DC2116" i="64" s="1"/>
  <c r="DJ2042" i="64"/>
  <c r="DJ2080" i="64"/>
  <c r="DJ2102" i="64"/>
  <c r="CT2042" i="64"/>
  <c r="CT2080" i="64"/>
  <c r="CT2102" i="64"/>
  <c r="DA2077" i="64"/>
  <c r="DA2090" i="64" s="1"/>
  <c r="DA2039" i="64"/>
  <c r="DA2067" i="64" s="1"/>
  <c r="DA2099" i="64"/>
  <c r="DA2112" i="64" s="1"/>
  <c r="DH2038" i="64"/>
  <c r="DH2066" i="64" s="1"/>
  <c r="DH2076" i="64"/>
  <c r="DH2089" i="64" s="1"/>
  <c r="DH2098" i="64"/>
  <c r="DH2111" i="64" s="1"/>
  <c r="CR2038" i="64"/>
  <c r="CR2076" i="64"/>
  <c r="CR2089" i="64" s="1"/>
  <c r="CR2098" i="64"/>
  <c r="CR2111" i="64" s="1"/>
  <c r="AV2043" i="64"/>
  <c r="AV2071" i="64" s="1"/>
  <c r="AV2081" i="64"/>
  <c r="AV2094" i="64" s="1"/>
  <c r="AV2103" i="64"/>
  <c r="AV2116" i="64" s="1"/>
  <c r="CL2076" i="64"/>
  <c r="CL2089" i="64" s="1"/>
  <c r="CL2038" i="64"/>
  <c r="CL2066" i="64" s="1"/>
  <c r="CL2098" i="64"/>
  <c r="CL2111" i="64" s="1"/>
  <c r="BV2098" i="64"/>
  <c r="BV2111" i="64" s="1"/>
  <c r="BV2076" i="64"/>
  <c r="BV2089" i="64" s="1"/>
  <c r="BV2038" i="64"/>
  <c r="BV2066" i="64" s="1"/>
  <c r="BF2098" i="64"/>
  <c r="BF2111" i="64" s="1"/>
  <c r="BF2076" i="64"/>
  <c r="BF2089" i="64" s="1"/>
  <c r="BF2038" i="64"/>
  <c r="BF2066" i="64" s="1"/>
  <c r="AP2098" i="64"/>
  <c r="AP2111" i="64" s="1"/>
  <c r="AP2076" i="64"/>
  <c r="AP2089" i="64" s="1"/>
  <c r="AP2038" i="64"/>
  <c r="AP2066" i="64" s="1"/>
  <c r="Z2098" i="64"/>
  <c r="Z2111" i="64" s="1"/>
  <c r="Z2076" i="64"/>
  <c r="Z2089" i="64" s="1"/>
  <c r="Z2038" i="64"/>
  <c r="CD2043" i="64"/>
  <c r="CD2071" i="64" s="1"/>
  <c r="CD2103" i="64"/>
  <c r="CD2081" i="64"/>
  <c r="CD2094" i="64" s="1"/>
  <c r="BN2043" i="64"/>
  <c r="BN2071" i="64" s="1"/>
  <c r="BN2103" i="64"/>
  <c r="BN2081" i="64"/>
  <c r="BN2094" i="64" s="1"/>
  <c r="AX2043" i="64"/>
  <c r="AX2071" i="64" s="1"/>
  <c r="AX2103" i="64"/>
  <c r="AX2116" i="64" s="1"/>
  <c r="AX2081" i="64"/>
  <c r="AX2094" i="64" s="1"/>
  <c r="AH2043" i="64"/>
  <c r="AH2071" i="64" s="1"/>
  <c r="AH2103" i="64"/>
  <c r="AH2116" i="64" s="1"/>
  <c r="AH2081" i="64"/>
  <c r="AH2094" i="64" s="1"/>
  <c r="BW2080" i="64"/>
  <c r="BW2042" i="64"/>
  <c r="BW2102" i="64"/>
  <c r="BG2080" i="64"/>
  <c r="BG2042" i="64"/>
  <c r="BG2102" i="64"/>
  <c r="AQ2042" i="64"/>
  <c r="AQ2080" i="64"/>
  <c r="AQ2102" i="64"/>
  <c r="AA2042" i="64"/>
  <c r="AA2080" i="64"/>
  <c r="AA2102" i="64"/>
  <c r="CF2077" i="64"/>
  <c r="CF2090" i="64" s="1"/>
  <c r="CF2099" i="64"/>
  <c r="CF2112" i="64" s="1"/>
  <c r="CF2039" i="64"/>
  <c r="CF2067" i="64" s="1"/>
  <c r="BP2077" i="64"/>
  <c r="BP2090" i="64" s="1"/>
  <c r="BP2099" i="64"/>
  <c r="BP2112" i="64" s="1"/>
  <c r="BP2039" i="64"/>
  <c r="BP2067" i="64" s="1"/>
  <c r="AZ2077" i="64"/>
  <c r="AZ2090" i="64" s="1"/>
  <c r="AZ2099" i="64"/>
  <c r="AZ2112" i="64" s="1"/>
  <c r="AZ2039" i="64"/>
  <c r="AZ2067" i="64" s="1"/>
  <c r="AJ2077" i="64"/>
  <c r="AJ2090" i="64" s="1"/>
  <c r="AJ2039" i="64"/>
  <c r="AJ2067" i="64" s="1"/>
  <c r="AJ2099" i="64"/>
  <c r="AJ2112" i="64" s="1"/>
  <c r="T2077" i="64"/>
  <c r="T2090" i="64" s="1"/>
  <c r="T2039" i="64"/>
  <c r="T2067" i="64" s="1"/>
  <c r="T2099" i="64"/>
  <c r="DB2081" i="64"/>
  <c r="DB2094" i="64" s="1"/>
  <c r="DB2043" i="64"/>
  <c r="DB2071" i="64" s="1"/>
  <c r="DB2103" i="64"/>
  <c r="DB2116" i="64" s="1"/>
  <c r="DI2042" i="64"/>
  <c r="DI2080" i="64"/>
  <c r="DI2102" i="64"/>
  <c r="CS2080" i="64"/>
  <c r="CS2042" i="64"/>
  <c r="CS2102" i="64"/>
  <c r="CZ2077" i="64"/>
  <c r="CZ2090" i="64" s="1"/>
  <c r="CZ2039" i="64"/>
  <c r="CZ2067" i="64" s="1"/>
  <c r="CZ2099" i="64"/>
  <c r="CZ2112" i="64" s="1"/>
  <c r="DG2038" i="64"/>
  <c r="DG2066" i="64" s="1"/>
  <c r="DG2076" i="64"/>
  <c r="DG2089" i="64" s="1"/>
  <c r="DG2098" i="64"/>
  <c r="CQ2038" i="64"/>
  <c r="CQ2076" i="64"/>
  <c r="CQ2089" i="64" s="1"/>
  <c r="CQ2098" i="64"/>
  <c r="CQ2111" i="64" s="1"/>
  <c r="CJ2076" i="64"/>
  <c r="CJ2089" i="64" s="1"/>
  <c r="CJ2038" i="64"/>
  <c r="CJ2066" i="64" s="1"/>
  <c r="CJ2098" i="64"/>
  <c r="CJ2111" i="64" s="1"/>
  <c r="BN2039" i="64"/>
  <c r="BN2067" i="64" s="1"/>
  <c r="BN2077" i="64"/>
  <c r="BN2090" i="64" s="1"/>
  <c r="BN2099" i="64"/>
  <c r="BN2112" i="64" s="1"/>
  <c r="CK2076" i="64"/>
  <c r="CK2089" i="64" s="1"/>
  <c r="CK2038" i="64"/>
  <c r="CK2066" i="64" s="1"/>
  <c r="CK2098" i="64"/>
  <c r="BU2098" i="64"/>
  <c r="BU2111" i="64" s="1"/>
  <c r="BU2076" i="64"/>
  <c r="BU2089" i="64" s="1"/>
  <c r="BU2038" i="64"/>
  <c r="BU2066" i="64" s="1"/>
  <c r="BE2098" i="64"/>
  <c r="BE2076" i="64"/>
  <c r="BE2089" i="64" s="1"/>
  <c r="BE2038" i="64"/>
  <c r="BE2066" i="64" s="1"/>
  <c r="AO2098" i="64"/>
  <c r="AO2111" i="64" s="1"/>
  <c r="AO2076" i="64"/>
  <c r="AO2089" i="64" s="1"/>
  <c r="AO2038" i="64"/>
  <c r="AO2066" i="64" s="1"/>
  <c r="Y2098" i="64"/>
  <c r="Y2111" i="64" s="1"/>
  <c r="Y2076" i="64"/>
  <c r="Y2089" i="64" s="1"/>
  <c r="Y2038" i="64"/>
  <c r="CC2043" i="64"/>
  <c r="CC2071" i="64" s="1"/>
  <c r="CC2081" i="64"/>
  <c r="CC2094" i="64" s="1"/>
  <c r="CC2103" i="64"/>
  <c r="CC2116" i="64" s="1"/>
  <c r="BM2043" i="64"/>
  <c r="BM2071" i="64" s="1"/>
  <c r="BM2081" i="64"/>
  <c r="BM2094" i="64" s="1"/>
  <c r="BM2103" i="64"/>
  <c r="BM2116" i="64" s="1"/>
  <c r="AW2043" i="64"/>
  <c r="AW2071" i="64" s="1"/>
  <c r="AW2103" i="64"/>
  <c r="AW2081" i="64"/>
  <c r="AW2094" i="64" s="1"/>
  <c r="AG2043" i="64"/>
  <c r="AG2071" i="64" s="1"/>
  <c r="AG2081" i="64"/>
  <c r="AG2094" i="64" s="1"/>
  <c r="AG2103" i="64"/>
  <c r="AG2116" i="64" s="1"/>
  <c r="CL2042" i="64"/>
  <c r="CL2080" i="64"/>
  <c r="CL2102" i="64"/>
  <c r="BV2042" i="64"/>
  <c r="BV2080" i="64"/>
  <c r="BV2102" i="64"/>
  <c r="BF2042" i="64"/>
  <c r="BF2080" i="64"/>
  <c r="BF2102" i="64"/>
  <c r="AP2080" i="64"/>
  <c r="AP2042" i="64"/>
  <c r="AP2102" i="64"/>
  <c r="Z2080" i="64"/>
  <c r="Z2042" i="64"/>
  <c r="Z2102" i="64"/>
  <c r="CE2077" i="64"/>
  <c r="CE2090" i="64" s="1"/>
  <c r="CE2099" i="64"/>
  <c r="CE2112" i="64" s="1"/>
  <c r="CE2039" i="64"/>
  <c r="CE2067" i="64" s="1"/>
  <c r="BO2077" i="64"/>
  <c r="BO2090" i="64" s="1"/>
  <c r="BO2099" i="64"/>
  <c r="BO2112" i="64" s="1"/>
  <c r="BO2039" i="64"/>
  <c r="BO2067" i="64" s="1"/>
  <c r="AY2077" i="64"/>
  <c r="AY2090" i="64" s="1"/>
  <c r="AY2099" i="64"/>
  <c r="AY2112" i="64" s="1"/>
  <c r="AY2039" i="64"/>
  <c r="AY2067" i="64" s="1"/>
  <c r="AI2077" i="64"/>
  <c r="AI2090" i="64" s="1"/>
  <c r="AI2039" i="64"/>
  <c r="AI2067" i="64" s="1"/>
  <c r="AI2099" i="64"/>
  <c r="AI2112" i="64" s="1"/>
  <c r="S2077" i="64"/>
  <c r="S2090" i="64" s="1"/>
  <c r="S2099" i="64"/>
  <c r="S2039" i="64"/>
  <c r="S2067" i="64" s="1"/>
  <c r="DA2043" i="64"/>
  <c r="DA2071" i="64" s="1"/>
  <c r="DA2081" i="64"/>
  <c r="DA2094" i="64" s="1"/>
  <c r="DA2103" i="64"/>
  <c r="DA2116" i="64" s="1"/>
  <c r="DH2042" i="64"/>
  <c r="DH2080" i="64"/>
  <c r="DH2102" i="64"/>
  <c r="CR2080" i="64"/>
  <c r="CR2102" i="64"/>
  <c r="CR2042" i="64"/>
  <c r="CY2077" i="64"/>
  <c r="CY2090" i="64" s="1"/>
  <c r="CY2039" i="64"/>
  <c r="CY2067" i="64" s="1"/>
  <c r="CY2099" i="64"/>
  <c r="CY2112" i="64" s="1"/>
  <c r="DF2038" i="64"/>
  <c r="DF2066" i="64" s="1"/>
  <c r="DF2076" i="64"/>
  <c r="DF2089" i="64" s="1"/>
  <c r="DF2098" i="64"/>
  <c r="CP2038" i="64"/>
  <c r="CP2076" i="64"/>
  <c r="CP2089" i="64" s="1"/>
  <c r="CP2098" i="64"/>
  <c r="CP2111" i="64" s="1"/>
  <c r="DI2083" i="64"/>
  <c r="DI2085" i="64" s="1"/>
  <c r="DH2085" i="64"/>
  <c r="AM2083" i="64"/>
  <c r="CB1008" i="64"/>
  <c r="BL1008" i="64"/>
  <c r="AV1008" i="64"/>
  <c r="AF1008" i="64"/>
  <c r="CJ1013" i="64"/>
  <c r="CJ1048" i="64" s="1"/>
  <c r="BT1013" i="64"/>
  <c r="BT1048" i="64" s="1"/>
  <c r="BD1013" i="64"/>
  <c r="BD1048" i="64" s="1"/>
  <c r="AN1013" i="64"/>
  <c r="AN1048" i="64" s="1"/>
  <c r="X1013" i="64"/>
  <c r="X1048" i="64" s="1"/>
  <c r="CC1012" i="64"/>
  <c r="BM1012" i="64"/>
  <c r="AW1012" i="64"/>
  <c r="AG1012" i="64"/>
  <c r="CL1009" i="64"/>
  <c r="CL1044" i="64" s="1"/>
  <c r="BV1009" i="64"/>
  <c r="BV1044" i="64" s="1"/>
  <c r="BF1009" i="64"/>
  <c r="BF1044" i="64" s="1"/>
  <c r="AP1009" i="64"/>
  <c r="AP1044" i="64" s="1"/>
  <c r="Z1009" i="64"/>
  <c r="CW1013" i="64"/>
  <c r="CW1048" i="64" s="1"/>
  <c r="DD1012" i="64"/>
  <c r="DK1009" i="64"/>
  <c r="DK1044" i="64" s="1"/>
  <c r="CU1009" i="64"/>
  <c r="DB1008" i="64"/>
  <c r="CA1008" i="64"/>
  <c r="BK1008" i="64"/>
  <c r="AU1008" i="64"/>
  <c r="AE1008" i="64"/>
  <c r="CI1013" i="64"/>
  <c r="CI1048" i="64" s="1"/>
  <c r="BS1013" i="64"/>
  <c r="BS1048" i="64" s="1"/>
  <c r="BC1013" i="64"/>
  <c r="BC1048" i="64" s="1"/>
  <c r="AM1013" i="64"/>
  <c r="AM1048" i="64" s="1"/>
  <c r="W1013" i="64"/>
  <c r="W1048" i="64" s="1"/>
  <c r="CB1012" i="64"/>
  <c r="BL1012" i="64"/>
  <c r="AV1012" i="64"/>
  <c r="AF1012" i="64"/>
  <c r="CK1009" i="64"/>
  <c r="CK1044" i="64" s="1"/>
  <c r="BU1009" i="64"/>
  <c r="BU1044" i="64" s="1"/>
  <c r="BE1009" i="64"/>
  <c r="BE1044" i="64" s="1"/>
  <c r="AO1009" i="64"/>
  <c r="AO1044" i="64" s="1"/>
  <c r="Y1009" i="64"/>
  <c r="CV1013" i="64"/>
  <c r="CV1048" i="64" s="1"/>
  <c r="DC1012" i="64"/>
  <c r="DJ1009" i="64"/>
  <c r="DJ1044" i="64" s="1"/>
  <c r="CT1009" i="64"/>
  <c r="DA1008" i="64"/>
  <c r="BZ1008" i="64"/>
  <c r="BJ1008" i="64"/>
  <c r="AT1008" i="64"/>
  <c r="AD1008" i="64"/>
  <c r="CH1013" i="64"/>
  <c r="CH1048" i="64" s="1"/>
  <c r="BR1013" i="64"/>
  <c r="BR1048" i="64" s="1"/>
  <c r="BB1013" i="64"/>
  <c r="BB1048" i="64" s="1"/>
  <c r="AL1013" i="64"/>
  <c r="AL1048" i="64" s="1"/>
  <c r="V1013" i="64"/>
  <c r="V1048" i="64" s="1"/>
  <c r="CA1012" i="64"/>
  <c r="BK1012" i="64"/>
  <c r="AU1012" i="64"/>
  <c r="AE1012" i="64"/>
  <c r="CJ1009" i="64"/>
  <c r="CJ1044" i="64" s="1"/>
  <c r="BT1009" i="64"/>
  <c r="BT1044" i="64" s="1"/>
  <c r="BD1009" i="64"/>
  <c r="BD1044" i="64" s="1"/>
  <c r="AN1009" i="64"/>
  <c r="AN1044" i="64" s="1"/>
  <c r="X1009" i="64"/>
  <c r="DK1013" i="64"/>
  <c r="DK1048" i="64" s="1"/>
  <c r="CU1013" i="64"/>
  <c r="CU1048" i="64" s="1"/>
  <c r="DB1012" i="64"/>
  <c r="DI1009" i="64"/>
  <c r="DI1044" i="64" s="1"/>
  <c r="CS1009" i="64"/>
  <c r="CZ1008" i="64"/>
  <c r="BY1008" i="64"/>
  <c r="BI1008" i="64"/>
  <c r="AS1008" i="64"/>
  <c r="AC1008" i="64"/>
  <c r="CG1013" i="64"/>
  <c r="CG1048" i="64" s="1"/>
  <c r="BQ1013" i="64"/>
  <c r="BQ1048" i="64" s="1"/>
  <c r="BA1013" i="64"/>
  <c r="BA1048" i="64" s="1"/>
  <c r="AK1013" i="64"/>
  <c r="AK1048" i="64" s="1"/>
  <c r="U1013" i="64"/>
  <c r="U1048" i="64" s="1"/>
  <c r="BZ1012" i="64"/>
  <c r="BJ1012" i="64"/>
  <c r="AT1012" i="64"/>
  <c r="AD1012" i="64"/>
  <c r="CI1009" i="64"/>
  <c r="CI1044" i="64" s="1"/>
  <c r="BS1009" i="64"/>
  <c r="BS1044" i="64" s="1"/>
  <c r="BC1009" i="64"/>
  <c r="BC1044" i="64" s="1"/>
  <c r="AM1009" i="64"/>
  <c r="AM1044" i="64" s="1"/>
  <c r="W1009" i="64"/>
  <c r="DJ1013" i="64"/>
  <c r="DJ1048" i="64" s="1"/>
  <c r="CT1013" i="64"/>
  <c r="CT1048" i="64" s="1"/>
  <c r="DA1012" i="64"/>
  <c r="DH1009" i="64"/>
  <c r="DH1044" i="64" s="1"/>
  <c r="CR1009" i="64"/>
  <c r="CY1008" i="64"/>
  <c r="BX1008" i="64"/>
  <c r="BH1008" i="64"/>
  <c r="AR1008" i="64"/>
  <c r="AB1008" i="64"/>
  <c r="CF1013" i="64"/>
  <c r="CF1048" i="64" s="1"/>
  <c r="BP1013" i="64"/>
  <c r="BP1048" i="64" s="1"/>
  <c r="AZ1013" i="64"/>
  <c r="AZ1048" i="64" s="1"/>
  <c r="AJ1013" i="64"/>
  <c r="AJ1048" i="64" s="1"/>
  <c r="T1013" i="64"/>
  <c r="T1048" i="64" s="1"/>
  <c r="BY1012" i="64"/>
  <c r="BI1012" i="64"/>
  <c r="AS1012" i="64"/>
  <c r="AC1012" i="64"/>
  <c r="CH1009" i="64"/>
  <c r="CH1044" i="64" s="1"/>
  <c r="BR1009" i="64"/>
  <c r="BR1044" i="64" s="1"/>
  <c r="BB1009" i="64"/>
  <c r="BB1044" i="64" s="1"/>
  <c r="AL1009" i="64"/>
  <c r="AL1044" i="64" s="1"/>
  <c r="V1009" i="64"/>
  <c r="DI1013" i="64"/>
  <c r="DI1048" i="64" s="1"/>
  <c r="CS1013" i="64"/>
  <c r="CS1048" i="64" s="1"/>
  <c r="CZ1012" i="64"/>
  <c r="DG1009" i="64"/>
  <c r="DG1044" i="64" s="1"/>
  <c r="CQ1009" i="64"/>
  <c r="CX1008" i="64"/>
  <c r="BW1008" i="64"/>
  <c r="BG1008" i="64"/>
  <c r="AQ1008" i="64"/>
  <c r="AA1008" i="64"/>
  <c r="CE1013" i="64"/>
  <c r="CE1048" i="64" s="1"/>
  <c r="BO1013" i="64"/>
  <c r="BO1048" i="64" s="1"/>
  <c r="AY1013" i="64"/>
  <c r="AY1048" i="64" s="1"/>
  <c r="AI1013" i="64"/>
  <c r="AI1048" i="64" s="1"/>
  <c r="S1013" i="64"/>
  <c r="S1048" i="64" s="1"/>
  <c r="BX1012" i="64"/>
  <c r="BH1012" i="64"/>
  <c r="AR1012" i="64"/>
  <c r="AB1012" i="64"/>
  <c r="CG1009" i="64"/>
  <c r="CG1044" i="64" s="1"/>
  <c r="BQ1009" i="64"/>
  <c r="BQ1044" i="64" s="1"/>
  <c r="BA1009" i="64"/>
  <c r="BA1044" i="64" s="1"/>
  <c r="AK1009" i="64"/>
  <c r="AK1044" i="64" s="1"/>
  <c r="U1009" i="64"/>
  <c r="DH1013" i="64"/>
  <c r="DH1048" i="64" s="1"/>
  <c r="CR1013" i="64"/>
  <c r="CR1048" i="64" s="1"/>
  <c r="CY1012" i="64"/>
  <c r="DF1009" i="64"/>
  <c r="DF1044" i="64" s="1"/>
  <c r="CP1009" i="64"/>
  <c r="CW1008" i="64"/>
  <c r="CL1008" i="64"/>
  <c r="BV1008" i="64"/>
  <c r="BF1008" i="64"/>
  <c r="AP1008" i="64"/>
  <c r="Z1008" i="64"/>
  <c r="CD1013" i="64"/>
  <c r="CD1048" i="64" s="1"/>
  <c r="BN1013" i="64"/>
  <c r="BN1048" i="64" s="1"/>
  <c r="AX1013" i="64"/>
  <c r="AX1048" i="64" s="1"/>
  <c r="AH1013" i="64"/>
  <c r="AH1048" i="64" s="1"/>
  <c r="BW1012" i="64"/>
  <c r="BG1012" i="64"/>
  <c r="AQ1012" i="64"/>
  <c r="AA1012" i="64"/>
  <c r="CF1009" i="64"/>
  <c r="CF1044" i="64" s="1"/>
  <c r="BP1009" i="64"/>
  <c r="BP1044" i="64" s="1"/>
  <c r="AZ1009" i="64"/>
  <c r="AZ1044" i="64" s="1"/>
  <c r="AJ1009" i="64"/>
  <c r="AJ1044" i="64" s="1"/>
  <c r="T1009" i="64"/>
  <c r="DG1013" i="64"/>
  <c r="DG1048" i="64" s="1"/>
  <c r="CQ1013" i="64"/>
  <c r="CQ1048" i="64" s="1"/>
  <c r="CX1012" i="64"/>
  <c r="DE1009" i="64"/>
  <c r="DE1044" i="64" s="1"/>
  <c r="CO1009" i="64"/>
  <c r="CV1008" i="64"/>
  <c r="CK1008" i="64"/>
  <c r="BU1008" i="64"/>
  <c r="BE1008" i="64"/>
  <c r="AO1008" i="64"/>
  <c r="Y1008" i="64"/>
  <c r="CC1013" i="64"/>
  <c r="CC1048" i="64" s="1"/>
  <c r="BM1013" i="64"/>
  <c r="BM1048" i="64" s="1"/>
  <c r="AW1013" i="64"/>
  <c r="AW1048" i="64" s="1"/>
  <c r="AG1013" i="64"/>
  <c r="AG1048" i="64" s="1"/>
  <c r="CL1012" i="64"/>
  <c r="BV1012" i="64"/>
  <c r="BF1012" i="64"/>
  <c r="AP1012" i="64"/>
  <c r="Z1012" i="64"/>
  <c r="CE1009" i="64"/>
  <c r="CE1044" i="64" s="1"/>
  <c r="BO1009" i="64"/>
  <c r="BO1044" i="64" s="1"/>
  <c r="AY1009" i="64"/>
  <c r="AY1044" i="64" s="1"/>
  <c r="AI1009" i="64"/>
  <c r="AI1044" i="64" s="1"/>
  <c r="S1009" i="64"/>
  <c r="DF1013" i="64"/>
  <c r="DF1048" i="64" s="1"/>
  <c r="CP1013" i="64"/>
  <c r="CP1048" i="64" s="1"/>
  <c r="CW1012" i="64"/>
  <c r="DD1009" i="64"/>
  <c r="DD1044" i="64" s="1"/>
  <c r="DK1008" i="64"/>
  <c r="CU1008" i="64"/>
  <c r="CJ1008" i="64"/>
  <c r="BT1008" i="64"/>
  <c r="BD1008" i="64"/>
  <c r="AN1008" i="64"/>
  <c r="X1008" i="64"/>
  <c r="CB1013" i="64"/>
  <c r="CB1048" i="64" s="1"/>
  <c r="BL1013" i="64"/>
  <c r="BL1048" i="64" s="1"/>
  <c r="AV1013" i="64"/>
  <c r="AV1048" i="64" s="1"/>
  <c r="AF1013" i="64"/>
  <c r="AF1048" i="64" s="1"/>
  <c r="CK1012" i="64"/>
  <c r="BU1012" i="64"/>
  <c r="BE1012" i="64"/>
  <c r="AO1012" i="64"/>
  <c r="Y1012" i="64"/>
  <c r="CD1009" i="64"/>
  <c r="CD1044" i="64" s="1"/>
  <c r="BN1009" i="64"/>
  <c r="BN1044" i="64" s="1"/>
  <c r="AX1009" i="64"/>
  <c r="AX1044" i="64" s="1"/>
  <c r="AH1009" i="64"/>
  <c r="AH1044" i="64" s="1"/>
  <c r="DE1013" i="64"/>
  <c r="DE1048" i="64" s="1"/>
  <c r="CO1013" i="64"/>
  <c r="CO1048" i="64" s="1"/>
  <c r="CV1012" i="64"/>
  <c r="DC1009" i="64"/>
  <c r="DC1044" i="64" s="1"/>
  <c r="DJ1008" i="64"/>
  <c r="CT1008" i="64"/>
  <c r="CI1008" i="64"/>
  <c r="BK1013" i="64"/>
  <c r="BK1048" i="64" s="1"/>
  <c r="AU1013" i="64"/>
  <c r="AU1048" i="64" s="1"/>
  <c r="AE1013" i="64"/>
  <c r="AE1048" i="64" s="1"/>
  <c r="CJ1012" i="64"/>
  <c r="BT1012" i="64"/>
  <c r="BD1012" i="64"/>
  <c r="AN1012" i="64"/>
  <c r="X1012" i="64"/>
  <c r="CC1009" i="64"/>
  <c r="CC1044" i="64" s="1"/>
  <c r="BM1009" i="64"/>
  <c r="BM1044" i="64" s="1"/>
  <c r="AW1009" i="64"/>
  <c r="AW1044" i="64" s="1"/>
  <c r="AG1009" i="64"/>
  <c r="AG1044" i="64" s="1"/>
  <c r="DD1013" i="64"/>
  <c r="DD1048" i="64" s="1"/>
  <c r="DK1012" i="64"/>
  <c r="CU1012" i="64"/>
  <c r="DB1009" i="64"/>
  <c r="DB1044" i="64" s="1"/>
  <c r="DI1008" i="64"/>
  <c r="CS1008" i="64"/>
  <c r="BC1008" i="64"/>
  <c r="CH1008" i="64"/>
  <c r="BR1008" i="64"/>
  <c r="BB1008" i="64"/>
  <c r="AL1008" i="64"/>
  <c r="V1008" i="64"/>
  <c r="BZ1013" i="64"/>
  <c r="BZ1048" i="64" s="1"/>
  <c r="BJ1013" i="64"/>
  <c r="BJ1048" i="64" s="1"/>
  <c r="AT1013" i="64"/>
  <c r="AT1048" i="64" s="1"/>
  <c r="AD1013" i="64"/>
  <c r="AD1048" i="64" s="1"/>
  <c r="CI1012" i="64"/>
  <c r="BS1012" i="64"/>
  <c r="BC1012" i="64"/>
  <c r="AM1012" i="64"/>
  <c r="W1012" i="64"/>
  <c r="CB1009" i="64"/>
  <c r="CB1044" i="64" s="1"/>
  <c r="BL1009" i="64"/>
  <c r="BL1044" i="64" s="1"/>
  <c r="AV1009" i="64"/>
  <c r="AV1044" i="64" s="1"/>
  <c r="AF1009" i="64"/>
  <c r="AF1044" i="64" s="1"/>
  <c r="DC1013" i="64"/>
  <c r="DC1048" i="64" s="1"/>
  <c r="DJ1012" i="64"/>
  <c r="CT1012" i="64"/>
  <c r="DA1009" i="64"/>
  <c r="DA1044" i="64" s="1"/>
  <c r="DH1008" i="64"/>
  <c r="CR1008" i="64"/>
  <c r="W1008" i="64"/>
  <c r="CG1008" i="64"/>
  <c r="BQ1008" i="64"/>
  <c r="BA1008" i="64"/>
  <c r="AK1008" i="64"/>
  <c r="U1008" i="64"/>
  <c r="BY1013" i="64"/>
  <c r="BY1048" i="64" s="1"/>
  <c r="BI1013" i="64"/>
  <c r="BI1048" i="64" s="1"/>
  <c r="AS1013" i="64"/>
  <c r="AS1048" i="64" s="1"/>
  <c r="AC1013" i="64"/>
  <c r="AC1048" i="64" s="1"/>
  <c r="CH1012" i="64"/>
  <c r="BR1012" i="64"/>
  <c r="BB1012" i="64"/>
  <c r="AL1012" i="64"/>
  <c r="V1012" i="64"/>
  <c r="CA1009" i="64"/>
  <c r="CA1044" i="64" s="1"/>
  <c r="BK1009" i="64"/>
  <c r="BK1044" i="64" s="1"/>
  <c r="AU1009" i="64"/>
  <c r="AU1044" i="64" s="1"/>
  <c r="AE1009" i="64"/>
  <c r="AE1044" i="64" s="1"/>
  <c r="DB1013" i="64"/>
  <c r="DB1048" i="64" s="1"/>
  <c r="DI1012" i="64"/>
  <c r="CS1012" i="64"/>
  <c r="CZ1009" i="64"/>
  <c r="DG1008" i="64"/>
  <c r="CQ1008" i="64"/>
  <c r="CA1013" i="64"/>
  <c r="CA1048" i="64" s="1"/>
  <c r="CF1008" i="64"/>
  <c r="BP1008" i="64"/>
  <c r="AZ1008" i="64"/>
  <c r="AJ1008" i="64"/>
  <c r="T1008" i="64"/>
  <c r="BX1013" i="64"/>
  <c r="BX1048" i="64" s="1"/>
  <c r="BH1013" i="64"/>
  <c r="BH1048" i="64" s="1"/>
  <c r="AR1013" i="64"/>
  <c r="AR1048" i="64" s="1"/>
  <c r="AB1013" i="64"/>
  <c r="AB1048" i="64" s="1"/>
  <c r="CG1012" i="64"/>
  <c r="BQ1012" i="64"/>
  <c r="BA1012" i="64"/>
  <c r="AK1012" i="64"/>
  <c r="U1012" i="64"/>
  <c r="BZ1009" i="64"/>
  <c r="BZ1044" i="64" s="1"/>
  <c r="BJ1009" i="64"/>
  <c r="BJ1044" i="64" s="1"/>
  <c r="AT1009" i="64"/>
  <c r="AT1044" i="64" s="1"/>
  <c r="AD1009" i="64"/>
  <c r="AD1044" i="64" s="1"/>
  <c r="DA1013" i="64"/>
  <c r="DA1048" i="64" s="1"/>
  <c r="DH1012" i="64"/>
  <c r="CR1012" i="64"/>
  <c r="CY1009" i="64"/>
  <c r="DF1008" i="64"/>
  <c r="CP1008" i="64"/>
  <c r="AM1008" i="64"/>
  <c r="CE1008" i="64"/>
  <c r="BO1008" i="64"/>
  <c r="AY1008" i="64"/>
  <c r="AI1008" i="64"/>
  <c r="S1008" i="64"/>
  <c r="BW1013" i="64"/>
  <c r="BW1048" i="64" s="1"/>
  <c r="BG1013" i="64"/>
  <c r="BG1048" i="64" s="1"/>
  <c r="AQ1013" i="64"/>
  <c r="AQ1048" i="64" s="1"/>
  <c r="AA1013" i="64"/>
  <c r="AA1048" i="64" s="1"/>
  <c r="CF1012" i="64"/>
  <c r="BP1012" i="64"/>
  <c r="AZ1012" i="64"/>
  <c r="AJ1012" i="64"/>
  <c r="T1012" i="64"/>
  <c r="BY1009" i="64"/>
  <c r="BY1044" i="64" s="1"/>
  <c r="BI1009" i="64"/>
  <c r="BI1044" i="64" s="1"/>
  <c r="AS1009" i="64"/>
  <c r="AS1044" i="64" s="1"/>
  <c r="AC1009" i="64"/>
  <c r="AC1044" i="64" s="1"/>
  <c r="CZ1013" i="64"/>
  <c r="CZ1048" i="64" s="1"/>
  <c r="DG1185" i="64"/>
  <c r="DG1012" i="64"/>
  <c r="CQ1012" i="64"/>
  <c r="CX1009" i="64"/>
  <c r="DE1008" i="64"/>
  <c r="CO1008" i="64"/>
  <c r="BS1008" i="64"/>
  <c r="CD1008" i="64"/>
  <c r="BN1008" i="64"/>
  <c r="AX1008" i="64"/>
  <c r="AH1008" i="64"/>
  <c r="CL1013" i="64"/>
  <c r="CL1048" i="64" s="1"/>
  <c r="BV1013" i="64"/>
  <c r="BV1048" i="64" s="1"/>
  <c r="BF1013" i="64"/>
  <c r="BF1048" i="64" s="1"/>
  <c r="AP1013" i="64"/>
  <c r="AP1048" i="64" s="1"/>
  <c r="Z1013" i="64"/>
  <c r="Z1048" i="64" s="1"/>
  <c r="CE1012" i="64"/>
  <c r="BO1012" i="64"/>
  <c r="AY1012" i="64"/>
  <c r="AI1012" i="64"/>
  <c r="S1012" i="64"/>
  <c r="BX1009" i="64"/>
  <c r="BX1044" i="64" s="1"/>
  <c r="BH1009" i="64"/>
  <c r="BH1044" i="64" s="1"/>
  <c r="AR1009" i="64"/>
  <c r="AR1044" i="64" s="1"/>
  <c r="AB1009" i="64"/>
  <c r="CY1013" i="64"/>
  <c r="CY1048" i="64" s="1"/>
  <c r="DF1012" i="64"/>
  <c r="CP1012" i="64"/>
  <c r="CW1009" i="64"/>
  <c r="DD1008" i="64"/>
  <c r="CC1008" i="64"/>
  <c r="BM1008" i="64"/>
  <c r="AW1008" i="64"/>
  <c r="AG1008" i="64"/>
  <c r="CK1013" i="64"/>
  <c r="CK1048" i="64" s="1"/>
  <c r="BU1013" i="64"/>
  <c r="BU1048" i="64" s="1"/>
  <c r="BE1013" i="64"/>
  <c r="BE1048" i="64" s="1"/>
  <c r="AO1013" i="64"/>
  <c r="AO1048" i="64" s="1"/>
  <c r="Y1013" i="64"/>
  <c r="Y1048" i="64" s="1"/>
  <c r="CD1012" i="64"/>
  <c r="BN1012" i="64"/>
  <c r="AX1012" i="64"/>
  <c r="AH1012" i="64"/>
  <c r="BW1009" i="64"/>
  <c r="BW1044" i="64" s="1"/>
  <c r="BG1009" i="64"/>
  <c r="BG1044" i="64" s="1"/>
  <c r="AQ1009" i="64"/>
  <c r="AQ1044" i="64" s="1"/>
  <c r="AA1009" i="64"/>
  <c r="CX1013" i="64"/>
  <c r="CX1048" i="64" s="1"/>
  <c r="DE1012" i="64"/>
  <c r="CO1012" i="64"/>
  <c r="CV1009" i="64"/>
  <c r="DC1008" i="64"/>
  <c r="U95" i="861"/>
  <c r="U64" i="861"/>
  <c r="AC1893" i="64" a="1"/>
  <c r="AC1893" i="64" s="1"/>
  <c r="AC1025" i="64" a="1"/>
  <c r="AC1025" i="64" s="1"/>
  <c r="DA1893" i="64" a="1"/>
  <c r="DA1893" i="64" s="1"/>
  <c r="DA1025" i="64" a="1"/>
  <c r="DA1025" i="64" s="1"/>
  <c r="DA1195" i="64" a="1"/>
  <c r="DA1195" i="64" s="1"/>
  <c r="DA1895" i="64" a="1"/>
  <c r="DA1895" i="64" s="1"/>
  <c r="AC1195" i="64" a="1"/>
  <c r="AC1195" i="64" s="1"/>
  <c r="AC1895" i="64" a="1"/>
  <c r="AC1895" i="64" s="1"/>
  <c r="CZ1193" i="64"/>
  <c r="AB1193" i="64"/>
  <c r="AC1191" i="64" a="1"/>
  <c r="AC1191" i="64" s="1"/>
  <c r="AC1192" i="64" a="1"/>
  <c r="AC1192" i="64" s="1"/>
  <c r="DA1191" i="64" a="1"/>
  <c r="DA1191" i="64" s="1"/>
  <c r="DA1192" i="64" a="1"/>
  <c r="DA1192" i="64" s="1"/>
  <c r="BL638" i="64"/>
  <c r="BL1181" i="64"/>
  <c r="BV639" i="64"/>
  <c r="BV1182" i="64"/>
  <c r="CW643" i="64"/>
  <c r="CW1186" i="64"/>
  <c r="AE638" i="64"/>
  <c r="AE1181" i="64"/>
  <c r="Y639" i="64"/>
  <c r="Y1182" i="64"/>
  <c r="DK643" i="64"/>
  <c r="DK1186" i="64"/>
  <c r="CU643" i="64"/>
  <c r="CU1186" i="64"/>
  <c r="DB642" i="64"/>
  <c r="DB1185" i="64"/>
  <c r="DI639" i="64"/>
  <c r="DI1182" i="64"/>
  <c r="CS639" i="64"/>
  <c r="CS1182" i="64"/>
  <c r="CZ638" i="64"/>
  <c r="CZ1181" i="64"/>
  <c r="BM642" i="64"/>
  <c r="BM1185" i="64"/>
  <c r="CI643" i="64"/>
  <c r="CI1186" i="64"/>
  <c r="DA638" i="64"/>
  <c r="DA1181" i="64"/>
  <c r="BJ638" i="64"/>
  <c r="BJ1181" i="64"/>
  <c r="AN639" i="64"/>
  <c r="AN1182" i="64"/>
  <c r="BY638" i="64"/>
  <c r="BY1181" i="64"/>
  <c r="BI638" i="64"/>
  <c r="BI1181" i="64"/>
  <c r="AS638" i="64"/>
  <c r="AS1181" i="64"/>
  <c r="AC638" i="64"/>
  <c r="AC1181" i="64"/>
  <c r="CG643" i="64"/>
  <c r="CG1186" i="64"/>
  <c r="BQ643" i="64"/>
  <c r="BQ1186" i="64"/>
  <c r="BA643" i="64"/>
  <c r="BA1186" i="64"/>
  <c r="AK643" i="64"/>
  <c r="AK1186" i="64"/>
  <c r="U643" i="64"/>
  <c r="U1186" i="64"/>
  <c r="BZ642" i="64"/>
  <c r="BZ1185" i="64"/>
  <c r="BJ642" i="64"/>
  <c r="BJ1185" i="64"/>
  <c r="AT642" i="64"/>
  <c r="AT1185" i="64"/>
  <c r="AD642" i="64"/>
  <c r="AD1185" i="64"/>
  <c r="CI639" i="64"/>
  <c r="CI1182" i="64"/>
  <c r="BS639" i="64"/>
  <c r="BS1182" i="64"/>
  <c r="BC639" i="64"/>
  <c r="BC1182" i="64"/>
  <c r="AM639" i="64"/>
  <c r="AM1182" i="64"/>
  <c r="W639" i="64"/>
  <c r="W1182" i="64"/>
  <c r="DJ643" i="64"/>
  <c r="DJ1186" i="64"/>
  <c r="CT643" i="64"/>
  <c r="CT1186" i="64"/>
  <c r="DA642" i="64"/>
  <c r="DA1185" i="64"/>
  <c r="DH639" i="64"/>
  <c r="DH1182" i="64"/>
  <c r="CR639" i="64"/>
  <c r="CR1182" i="64"/>
  <c r="CY638" i="64"/>
  <c r="CY1181" i="64"/>
  <c r="AW642" i="64"/>
  <c r="AW1185" i="64"/>
  <c r="DB638" i="64"/>
  <c r="DB1181" i="64"/>
  <c r="AM643" i="64"/>
  <c r="AM1186" i="64"/>
  <c r="AT638" i="64"/>
  <c r="AT1181" i="64"/>
  <c r="X639" i="64"/>
  <c r="X1182" i="64"/>
  <c r="BX638" i="64"/>
  <c r="BX1181" i="64"/>
  <c r="BH638" i="64"/>
  <c r="BH1181" i="64"/>
  <c r="AR638" i="64"/>
  <c r="AR1181" i="64"/>
  <c r="AB638" i="64"/>
  <c r="AB1181" i="64"/>
  <c r="CF643" i="64"/>
  <c r="CF1186" i="64"/>
  <c r="BP643" i="64"/>
  <c r="BP1186" i="64"/>
  <c r="AZ643" i="64"/>
  <c r="AZ1186" i="64"/>
  <c r="AJ643" i="64"/>
  <c r="AJ1186" i="64"/>
  <c r="T643" i="64"/>
  <c r="T1186" i="64"/>
  <c r="BY642" i="64"/>
  <c r="BY1185" i="64"/>
  <c r="BI642" i="64"/>
  <c r="BI1185" i="64"/>
  <c r="AS642" i="64"/>
  <c r="AS1185" i="64"/>
  <c r="AC642" i="64"/>
  <c r="AC1185" i="64"/>
  <c r="CH639" i="64"/>
  <c r="CH1182" i="64"/>
  <c r="BR639" i="64"/>
  <c r="BR1182" i="64"/>
  <c r="BB639" i="64"/>
  <c r="BB1182" i="64"/>
  <c r="AL639" i="64"/>
  <c r="AL1182" i="64"/>
  <c r="V639" i="64"/>
  <c r="V1182" i="64"/>
  <c r="DI643" i="64"/>
  <c r="DI1186" i="64"/>
  <c r="CS643" i="64"/>
  <c r="CS1186" i="64"/>
  <c r="CZ642" i="64"/>
  <c r="CZ1185" i="64"/>
  <c r="DG639" i="64"/>
  <c r="DG1182" i="64"/>
  <c r="CQ639" i="64"/>
  <c r="CQ1182" i="64"/>
  <c r="CX638" i="64"/>
  <c r="CX1181" i="64"/>
  <c r="AN643" i="64"/>
  <c r="AN1186" i="64"/>
  <c r="CU639" i="64"/>
  <c r="CU1182" i="64"/>
  <c r="BL642" i="64"/>
  <c r="BL1185" i="64"/>
  <c r="V643" i="64"/>
  <c r="V1186" i="64"/>
  <c r="BW638" i="64"/>
  <c r="BW1181" i="64"/>
  <c r="BG638" i="64"/>
  <c r="BG1181" i="64"/>
  <c r="AQ638" i="64"/>
  <c r="AQ1181" i="64"/>
  <c r="AA638" i="64"/>
  <c r="AA1181" i="64"/>
  <c r="CE643" i="64"/>
  <c r="CE1186" i="64"/>
  <c r="BO643" i="64"/>
  <c r="BO1186" i="64"/>
  <c r="AY643" i="64"/>
  <c r="AY1186" i="64"/>
  <c r="AI643" i="64"/>
  <c r="AI1186" i="64"/>
  <c r="S643" i="64"/>
  <c r="S1186" i="64"/>
  <c r="BX642" i="64"/>
  <c r="BX1185" i="64"/>
  <c r="BH642" i="64"/>
  <c r="BH1185" i="64"/>
  <c r="AR642" i="64"/>
  <c r="AR1185" i="64"/>
  <c r="AB642" i="64"/>
  <c r="AB1185" i="64"/>
  <c r="CG639" i="64"/>
  <c r="CG1182" i="64"/>
  <c r="BQ639" i="64"/>
  <c r="BQ1182" i="64"/>
  <c r="BA639" i="64"/>
  <c r="BA1182" i="64"/>
  <c r="AK639" i="64"/>
  <c r="AK1182" i="64"/>
  <c r="U639" i="64"/>
  <c r="U1182" i="64"/>
  <c r="DH643" i="64"/>
  <c r="DH1186" i="64"/>
  <c r="CR643" i="64"/>
  <c r="CR1186" i="64"/>
  <c r="CY642" i="64"/>
  <c r="CY1185" i="64"/>
  <c r="DF639" i="64"/>
  <c r="DF1182" i="64"/>
  <c r="CP639" i="64"/>
  <c r="CP1182" i="64"/>
  <c r="CW638" i="64"/>
  <c r="CW1181" i="64"/>
  <c r="CC642" i="64"/>
  <c r="CC1185" i="64"/>
  <c r="CA638" i="64"/>
  <c r="CA1181" i="64"/>
  <c r="BU639" i="64"/>
  <c r="BU1182" i="64"/>
  <c r="CV643" i="64"/>
  <c r="CV1186" i="64"/>
  <c r="CA642" i="64"/>
  <c r="CA1185" i="64"/>
  <c r="CL638" i="64"/>
  <c r="CL1181" i="64"/>
  <c r="BV638" i="64"/>
  <c r="BV1181" i="64"/>
  <c r="BF638" i="64"/>
  <c r="BF1181" i="64"/>
  <c r="AP638" i="64"/>
  <c r="AP1181" i="64"/>
  <c r="Z638" i="64"/>
  <c r="Z1181" i="64"/>
  <c r="CD643" i="64"/>
  <c r="CD1186" i="64"/>
  <c r="BN643" i="64"/>
  <c r="BN1186" i="64"/>
  <c r="AX643" i="64"/>
  <c r="AX1186" i="64"/>
  <c r="AH643" i="64"/>
  <c r="AH1186" i="64"/>
  <c r="BW642" i="64"/>
  <c r="BW1185" i="64"/>
  <c r="BG642" i="64"/>
  <c r="BG1185" i="64"/>
  <c r="AQ642" i="64"/>
  <c r="AQ1185" i="64"/>
  <c r="AA642" i="64"/>
  <c r="AA1185" i="64"/>
  <c r="CF639" i="64"/>
  <c r="CF1182" i="64"/>
  <c r="BP639" i="64"/>
  <c r="BP1182" i="64"/>
  <c r="AZ639" i="64"/>
  <c r="AZ1182" i="64"/>
  <c r="AJ639" i="64"/>
  <c r="AJ1182" i="64"/>
  <c r="T639" i="64"/>
  <c r="T1182" i="64"/>
  <c r="DG643" i="64"/>
  <c r="DG1186" i="64"/>
  <c r="CQ643" i="64"/>
  <c r="CQ1186" i="64"/>
  <c r="CX642" i="64"/>
  <c r="CX1185" i="64"/>
  <c r="DE639" i="64"/>
  <c r="DE1182" i="64"/>
  <c r="CO639" i="64"/>
  <c r="CO1182" i="64"/>
  <c r="CV638" i="64"/>
  <c r="CV1181" i="64"/>
  <c r="BD643" i="64"/>
  <c r="BD1186" i="64"/>
  <c r="W643" i="64"/>
  <c r="W1186" i="64"/>
  <c r="CT639" i="64"/>
  <c r="CT1182" i="64"/>
  <c r="AU642" i="64"/>
  <c r="AU1185" i="64"/>
  <c r="CK638" i="64"/>
  <c r="CK1181" i="64"/>
  <c r="BU638" i="64"/>
  <c r="BU1181" i="64"/>
  <c r="BE638" i="64"/>
  <c r="BE1181" i="64"/>
  <c r="AO638" i="64"/>
  <c r="AO1181" i="64"/>
  <c r="Y638" i="64"/>
  <c r="Y1181" i="64"/>
  <c r="CC643" i="64"/>
  <c r="CC1186" i="64"/>
  <c r="BM643" i="64"/>
  <c r="BM1186" i="64"/>
  <c r="AW643" i="64"/>
  <c r="AW1186" i="64"/>
  <c r="AG643" i="64"/>
  <c r="AG1186" i="64"/>
  <c r="CL642" i="64"/>
  <c r="CL1185" i="64"/>
  <c r="BV642" i="64"/>
  <c r="BV1185" i="64"/>
  <c r="BF642" i="64"/>
  <c r="BF1185" i="64"/>
  <c r="AP642" i="64"/>
  <c r="AP1185" i="64"/>
  <c r="Z642" i="64"/>
  <c r="Z1185" i="64"/>
  <c r="CE639" i="64"/>
  <c r="CE1182" i="64"/>
  <c r="BO639" i="64"/>
  <c r="BO1182" i="64"/>
  <c r="AY639" i="64"/>
  <c r="AY1182" i="64"/>
  <c r="AI639" i="64"/>
  <c r="AI1182" i="64"/>
  <c r="S639" i="64"/>
  <c r="S1182" i="64"/>
  <c r="DF643" i="64"/>
  <c r="DF1186" i="64"/>
  <c r="CP643" i="64"/>
  <c r="CP1186" i="64"/>
  <c r="CW642" i="64"/>
  <c r="CW1185" i="64"/>
  <c r="DD639" i="64"/>
  <c r="DD1182" i="64"/>
  <c r="DK638" i="64"/>
  <c r="DK1181" i="64"/>
  <c r="CU638" i="64"/>
  <c r="CU1181" i="64"/>
  <c r="BT643" i="64"/>
  <c r="BT1186" i="64"/>
  <c r="Z639" i="64"/>
  <c r="Z1182" i="64"/>
  <c r="BC643" i="64"/>
  <c r="BC1186" i="64"/>
  <c r="AD638" i="64"/>
  <c r="AD1181" i="64"/>
  <c r="BD639" i="64"/>
  <c r="BD1182" i="64"/>
  <c r="CJ638" i="64"/>
  <c r="CJ1181" i="64"/>
  <c r="BT638" i="64"/>
  <c r="BT1181" i="64"/>
  <c r="BD638" i="64"/>
  <c r="BD1181" i="64"/>
  <c r="AN638" i="64"/>
  <c r="AN1181" i="64"/>
  <c r="X638" i="64"/>
  <c r="X1181" i="64"/>
  <c r="CB643" i="64"/>
  <c r="CB1186" i="64"/>
  <c r="BL643" i="64"/>
  <c r="BL1186" i="64"/>
  <c r="AV643" i="64"/>
  <c r="AV1186" i="64"/>
  <c r="AF643" i="64"/>
  <c r="AF1186" i="64"/>
  <c r="CK642" i="64"/>
  <c r="CK1185" i="64"/>
  <c r="BU642" i="64"/>
  <c r="BU1185" i="64"/>
  <c r="BE642" i="64"/>
  <c r="BE1185" i="64"/>
  <c r="AO642" i="64"/>
  <c r="AO1185" i="64"/>
  <c r="Y642" i="64"/>
  <c r="Y1185" i="64"/>
  <c r="CD639" i="64"/>
  <c r="CD1182" i="64"/>
  <c r="BN639" i="64"/>
  <c r="BN1182" i="64"/>
  <c r="AX639" i="64"/>
  <c r="AX1182" i="64"/>
  <c r="AH639" i="64"/>
  <c r="AH1182" i="64"/>
  <c r="DE643" i="64"/>
  <c r="DE1186" i="64"/>
  <c r="CO643" i="64"/>
  <c r="CO1186" i="64"/>
  <c r="CV642" i="64"/>
  <c r="CV1185" i="64"/>
  <c r="DC639" i="64"/>
  <c r="DC1182" i="64"/>
  <c r="DJ638" i="64"/>
  <c r="DJ1181" i="64"/>
  <c r="CT638" i="64"/>
  <c r="CT1181" i="64"/>
  <c r="CL639" i="64"/>
  <c r="CL1182" i="64"/>
  <c r="CK639" i="64"/>
  <c r="CK1182" i="64"/>
  <c r="BB643" i="64"/>
  <c r="BB1186" i="64"/>
  <c r="CI638" i="64"/>
  <c r="CI1181" i="64"/>
  <c r="BS638" i="64"/>
  <c r="BS1181" i="64"/>
  <c r="BC638" i="64"/>
  <c r="BC1181" i="64"/>
  <c r="AM638" i="64"/>
  <c r="AM1181" i="64"/>
  <c r="W638" i="64"/>
  <c r="W1181" i="64"/>
  <c r="CA643" i="64"/>
  <c r="CA1186" i="64"/>
  <c r="BK643" i="64"/>
  <c r="BK1186" i="64"/>
  <c r="AU643" i="64"/>
  <c r="AU1186" i="64"/>
  <c r="AE643" i="64"/>
  <c r="AE1186" i="64"/>
  <c r="CJ642" i="64"/>
  <c r="CJ1185" i="64"/>
  <c r="BT642" i="64"/>
  <c r="BT1185" i="64"/>
  <c r="BD642" i="64"/>
  <c r="BD1185" i="64"/>
  <c r="AN642" i="64"/>
  <c r="AN1185" i="64"/>
  <c r="X642" i="64"/>
  <c r="X1185" i="64"/>
  <c r="CC639" i="64"/>
  <c r="CC1182" i="64"/>
  <c r="BM639" i="64"/>
  <c r="BM1182" i="64"/>
  <c r="AW639" i="64"/>
  <c r="AW1182" i="64"/>
  <c r="AG639" i="64"/>
  <c r="AG1182" i="64"/>
  <c r="DD643" i="64"/>
  <c r="DD1186" i="64"/>
  <c r="DK642" i="64"/>
  <c r="DK1185" i="64"/>
  <c r="CU642" i="64"/>
  <c r="CU1185" i="64"/>
  <c r="DB639" i="64"/>
  <c r="DB1182" i="64"/>
  <c r="DI638" i="64"/>
  <c r="DI1181" i="64"/>
  <c r="CS638" i="64"/>
  <c r="CS1181" i="64"/>
  <c r="DD642" i="64"/>
  <c r="DD1185" i="64"/>
  <c r="AV642" i="64"/>
  <c r="AV1185" i="64"/>
  <c r="AE642" i="64"/>
  <c r="AE1185" i="64"/>
  <c r="CH638" i="64"/>
  <c r="CH1181" i="64"/>
  <c r="BR638" i="64"/>
  <c r="BR1181" i="64"/>
  <c r="BB638" i="64"/>
  <c r="BB1181" i="64"/>
  <c r="AL638" i="64"/>
  <c r="AL1181" i="64"/>
  <c r="V638" i="64"/>
  <c r="V1181" i="64"/>
  <c r="BZ643" i="64"/>
  <c r="BZ1186" i="64"/>
  <c r="BJ643" i="64"/>
  <c r="BJ1186" i="64"/>
  <c r="AT643" i="64"/>
  <c r="AT1186" i="64"/>
  <c r="AD643" i="64"/>
  <c r="AD1186" i="64"/>
  <c r="CI642" i="64"/>
  <c r="CI1185" i="64"/>
  <c r="BS642" i="64"/>
  <c r="BS1185" i="64"/>
  <c r="BC642" i="64"/>
  <c r="BC1185" i="64"/>
  <c r="AM642" i="64"/>
  <c r="AM1185" i="64"/>
  <c r="W642" i="64"/>
  <c r="W1185" i="64"/>
  <c r="CB639" i="64"/>
  <c r="CB1182" i="64"/>
  <c r="BL639" i="64"/>
  <c r="BL1182" i="64"/>
  <c r="AV639" i="64"/>
  <c r="AV1182" i="64"/>
  <c r="AF639" i="64"/>
  <c r="AF1182" i="64"/>
  <c r="DC643" i="64"/>
  <c r="DC1186" i="64"/>
  <c r="DJ642" i="64"/>
  <c r="DJ1185" i="64"/>
  <c r="CT642" i="64"/>
  <c r="CT1185" i="64"/>
  <c r="DA639" i="64"/>
  <c r="DA1182" i="64"/>
  <c r="DH638" i="64"/>
  <c r="DH1181" i="64"/>
  <c r="CR638" i="64"/>
  <c r="CR1181" i="64"/>
  <c r="CB638" i="64"/>
  <c r="CB1181" i="64"/>
  <c r="AG642" i="64"/>
  <c r="AG1185" i="64"/>
  <c r="AU638" i="64"/>
  <c r="AU1181" i="64"/>
  <c r="BE639" i="64"/>
  <c r="BE1182" i="64"/>
  <c r="DC642" i="64"/>
  <c r="DC1185" i="64"/>
  <c r="CH643" i="64"/>
  <c r="CH1186" i="64"/>
  <c r="CG638" i="64"/>
  <c r="CG1181" i="64"/>
  <c r="BQ638" i="64"/>
  <c r="BQ1181" i="64"/>
  <c r="BA638" i="64"/>
  <c r="BA1181" i="64"/>
  <c r="AK638" i="64"/>
  <c r="AK1181" i="64"/>
  <c r="U638" i="64"/>
  <c r="U1181" i="64"/>
  <c r="BY643" i="64"/>
  <c r="BY1186" i="64"/>
  <c r="BI643" i="64"/>
  <c r="BI1186" i="64"/>
  <c r="AS643" i="64"/>
  <c r="AS1186" i="64"/>
  <c r="AC643" i="64"/>
  <c r="AC1186" i="64"/>
  <c r="CH642" i="64"/>
  <c r="CH1185" i="64"/>
  <c r="BR642" i="64"/>
  <c r="BR1185" i="64"/>
  <c r="BB642" i="64"/>
  <c r="BB1185" i="64"/>
  <c r="AL642" i="64"/>
  <c r="AL1185" i="64"/>
  <c r="V642" i="64"/>
  <c r="V1185" i="64"/>
  <c r="CA639" i="64"/>
  <c r="CA1182" i="64"/>
  <c r="CA1201" i="64" s="1"/>
  <c r="BK639" i="64"/>
  <c r="BK1182" i="64"/>
  <c r="AU639" i="64"/>
  <c r="AU1182" i="64"/>
  <c r="AE639" i="64"/>
  <c r="AE1182" i="64"/>
  <c r="DB643" i="64"/>
  <c r="DB1186" i="64"/>
  <c r="DI642" i="64"/>
  <c r="DI1185" i="64"/>
  <c r="CS642" i="64"/>
  <c r="CS1185" i="64"/>
  <c r="CZ639" i="64"/>
  <c r="CZ1182" i="64"/>
  <c r="DG638" i="64"/>
  <c r="DG1181" i="64"/>
  <c r="CQ638" i="64"/>
  <c r="CQ1181" i="64"/>
  <c r="CJ643" i="64"/>
  <c r="CJ1186" i="64"/>
  <c r="CJ1205" i="64" s="1"/>
  <c r="BF639" i="64"/>
  <c r="BF1182" i="64"/>
  <c r="DK639" i="64"/>
  <c r="DK1182" i="64"/>
  <c r="BS643" i="64"/>
  <c r="BS1186" i="64"/>
  <c r="AL643" i="64"/>
  <c r="AL1186" i="64"/>
  <c r="AL1205" i="64" s="1"/>
  <c r="CF638" i="64"/>
  <c r="CF1181" i="64"/>
  <c r="BP638" i="64"/>
  <c r="BP1181" i="64"/>
  <c r="AZ638" i="64"/>
  <c r="AZ1181" i="64"/>
  <c r="AJ638" i="64"/>
  <c r="AJ1181" i="64"/>
  <c r="T638" i="64"/>
  <c r="T1181" i="64"/>
  <c r="BX643" i="64"/>
  <c r="BX1186" i="64"/>
  <c r="BH643" i="64"/>
  <c r="BH1186" i="64"/>
  <c r="AR643" i="64"/>
  <c r="AR1186" i="64"/>
  <c r="AB643" i="64"/>
  <c r="AB1186" i="64"/>
  <c r="CG642" i="64"/>
  <c r="CG1185" i="64"/>
  <c r="BQ642" i="64"/>
  <c r="BQ1185" i="64"/>
  <c r="BA642" i="64"/>
  <c r="BA1185" i="64"/>
  <c r="AK642" i="64"/>
  <c r="AK1185" i="64"/>
  <c r="U642" i="64"/>
  <c r="U1185" i="64"/>
  <c r="BZ639" i="64"/>
  <c r="BZ1182" i="64"/>
  <c r="BJ639" i="64"/>
  <c r="BJ1182" i="64"/>
  <c r="AT639" i="64"/>
  <c r="AT1182" i="64"/>
  <c r="AD639" i="64"/>
  <c r="AD1182" i="64"/>
  <c r="DA643" i="64"/>
  <c r="DA1186" i="64"/>
  <c r="DH642" i="64"/>
  <c r="DH1185" i="64"/>
  <c r="CR642" i="64"/>
  <c r="CR1185" i="64"/>
  <c r="CY639" i="64"/>
  <c r="CY1182" i="64"/>
  <c r="DF638" i="64"/>
  <c r="DF1181" i="64"/>
  <c r="CP638" i="64"/>
  <c r="CP1181" i="64"/>
  <c r="AV638" i="64"/>
  <c r="AV1181" i="64"/>
  <c r="AP639" i="64"/>
  <c r="AP1182" i="64"/>
  <c r="AF642" i="64"/>
  <c r="AF1185" i="64"/>
  <c r="BK642" i="64"/>
  <c r="BK1185" i="64"/>
  <c r="CE638" i="64"/>
  <c r="CE1181" i="64"/>
  <c r="BO638" i="64"/>
  <c r="BO1181" i="64"/>
  <c r="AY638" i="64"/>
  <c r="AY1181" i="64"/>
  <c r="AI638" i="64"/>
  <c r="AI1181" i="64"/>
  <c r="S638" i="64"/>
  <c r="S1181" i="64"/>
  <c r="BW643" i="64"/>
  <c r="BW1186" i="64"/>
  <c r="BG643" i="64"/>
  <c r="BG1186" i="64"/>
  <c r="AQ643" i="64"/>
  <c r="AQ1186" i="64"/>
  <c r="AA643" i="64"/>
  <c r="AA1186" i="64"/>
  <c r="CF642" i="64"/>
  <c r="CF1185" i="64"/>
  <c r="BP642" i="64"/>
  <c r="BP1185" i="64"/>
  <c r="AZ642" i="64"/>
  <c r="AZ1185" i="64"/>
  <c r="AJ642" i="64"/>
  <c r="AJ1185" i="64"/>
  <c r="T642" i="64"/>
  <c r="T1185" i="64"/>
  <c r="BY639" i="64"/>
  <c r="BY1182" i="64"/>
  <c r="BI639" i="64"/>
  <c r="BI1182" i="64"/>
  <c r="AS639" i="64"/>
  <c r="AS1182" i="64"/>
  <c r="AC639" i="64"/>
  <c r="AC1182" i="64"/>
  <c r="CZ643" i="64"/>
  <c r="CZ1186" i="64"/>
  <c r="CQ642" i="64"/>
  <c r="CQ1185" i="64"/>
  <c r="CX639" i="64"/>
  <c r="CX1182" i="64"/>
  <c r="DE638" i="64"/>
  <c r="DE1181" i="64"/>
  <c r="CO638" i="64"/>
  <c r="CO1181" i="64"/>
  <c r="X643" i="64"/>
  <c r="X1186" i="64"/>
  <c r="BK638" i="64"/>
  <c r="BK1181" i="64"/>
  <c r="AO639" i="64"/>
  <c r="AO1182" i="64"/>
  <c r="BR643" i="64"/>
  <c r="BR1186" i="64"/>
  <c r="BT639" i="64"/>
  <c r="BT1182" i="64"/>
  <c r="CD638" i="64"/>
  <c r="CD1181" i="64"/>
  <c r="BN638" i="64"/>
  <c r="BN1181" i="64"/>
  <c r="AX638" i="64"/>
  <c r="AX1181" i="64"/>
  <c r="AH638" i="64"/>
  <c r="AH1181" i="64"/>
  <c r="CL643" i="64"/>
  <c r="CL1186" i="64"/>
  <c r="BV643" i="64"/>
  <c r="BV1186" i="64"/>
  <c r="BF643" i="64"/>
  <c r="BF1186" i="64"/>
  <c r="AP643" i="64"/>
  <c r="AP1186" i="64"/>
  <c r="Z643" i="64"/>
  <c r="Z1186" i="64"/>
  <c r="CE642" i="64"/>
  <c r="CE1185" i="64"/>
  <c r="BO642" i="64"/>
  <c r="BO1185" i="64"/>
  <c r="AY642" i="64"/>
  <c r="AY1185" i="64"/>
  <c r="AI642" i="64"/>
  <c r="AI1185" i="64"/>
  <c r="S642" i="64"/>
  <c r="S1185" i="64"/>
  <c r="BX639" i="64"/>
  <c r="BX1182" i="64"/>
  <c r="BH639" i="64"/>
  <c r="BH1182" i="64"/>
  <c r="AR639" i="64"/>
  <c r="AR1182" i="64"/>
  <c r="AB639" i="64"/>
  <c r="AB1182" i="64"/>
  <c r="CY643" i="64"/>
  <c r="CY1186" i="64"/>
  <c r="DF642" i="64"/>
  <c r="DF1185" i="64"/>
  <c r="CP642" i="64"/>
  <c r="CP1185" i="64"/>
  <c r="CW639" i="64"/>
  <c r="CW1182" i="64"/>
  <c r="DD638" i="64"/>
  <c r="DD1181" i="64"/>
  <c r="AF638" i="64"/>
  <c r="AF1181" i="64"/>
  <c r="CB642" i="64"/>
  <c r="CB1185" i="64"/>
  <c r="DJ639" i="64"/>
  <c r="DJ1182" i="64"/>
  <c r="BZ638" i="64"/>
  <c r="BZ1181" i="64"/>
  <c r="CJ639" i="64"/>
  <c r="CJ1182" i="64"/>
  <c r="CC638" i="64"/>
  <c r="CC1181" i="64"/>
  <c r="BM638" i="64"/>
  <c r="BM1181" i="64"/>
  <c r="AW638" i="64"/>
  <c r="AW1181" i="64"/>
  <c r="AG638" i="64"/>
  <c r="AG1181" i="64"/>
  <c r="CK643" i="64"/>
  <c r="CK1186" i="64"/>
  <c r="CK1205" i="64" s="1"/>
  <c r="BU643" i="64"/>
  <c r="BU1186" i="64"/>
  <c r="BU1205" i="64" s="1"/>
  <c r="BE643" i="64"/>
  <c r="BE1186" i="64"/>
  <c r="BE1205" i="64" s="1"/>
  <c r="AO643" i="64"/>
  <c r="AO1186" i="64"/>
  <c r="AO1205" i="64" s="1"/>
  <c r="Y643" i="64"/>
  <c r="Y1186" i="64"/>
  <c r="Y1205" i="64" s="1"/>
  <c r="CD642" i="64"/>
  <c r="CD1185" i="64"/>
  <c r="BN642" i="64"/>
  <c r="BN1185" i="64"/>
  <c r="AX642" i="64"/>
  <c r="AX1185" i="64"/>
  <c r="AH642" i="64"/>
  <c r="AH1185" i="64"/>
  <c r="BW639" i="64"/>
  <c r="BW1182" i="64"/>
  <c r="BG639" i="64"/>
  <c r="BG1182" i="64"/>
  <c r="AQ639" i="64"/>
  <c r="AQ1182" i="64"/>
  <c r="AA639" i="64"/>
  <c r="AA1182" i="64"/>
  <c r="CX643" i="64"/>
  <c r="CX1186" i="64"/>
  <c r="DE642" i="64"/>
  <c r="DE1185" i="64"/>
  <c r="CO642" i="64"/>
  <c r="CO1185" i="64"/>
  <c r="CV639" i="64"/>
  <c r="CV1182" i="64"/>
  <c r="DC638" i="64"/>
  <c r="DC1181" i="64"/>
  <c r="AC661" i="64" a="1"/>
  <c r="AC661" i="64" s="1"/>
  <c r="AC650" i="64" a="1"/>
  <c r="AC650" i="64" s="1"/>
  <c r="DA661" i="64" a="1"/>
  <c r="DA661" i="64" s="1"/>
  <c r="DA650" i="64" a="1"/>
  <c r="DA650" i="64" s="1"/>
  <c r="CV1388" i="64"/>
  <c r="DG1407" i="64"/>
  <c r="DG642" i="64"/>
  <c r="DA667" i="64" a="1"/>
  <c r="DA667" i="64" s="1"/>
  <c r="DA653" i="64" a="1"/>
  <c r="DA653" i="64" s="1"/>
  <c r="AC667" i="64" a="1"/>
  <c r="AC667" i="64" s="1"/>
  <c r="AC653" i="64" a="1"/>
  <c r="AC653" i="64" s="1"/>
  <c r="CZ126" i="64"/>
  <c r="CZ141" i="64"/>
  <c r="AB126" i="64"/>
  <c r="AB141" i="64"/>
  <c r="AB1388" i="64"/>
  <c r="BH1365" i="64"/>
  <c r="BH1403" i="64"/>
  <c r="BI1261" i="64"/>
  <c r="BI1407" i="64"/>
  <c r="DF1366" i="64"/>
  <c r="DF1404" i="64"/>
  <c r="BZ1403" i="64"/>
  <c r="BZ1365" i="64"/>
  <c r="BJ1365" i="64"/>
  <c r="BJ1403" i="64"/>
  <c r="AT1403" i="64"/>
  <c r="AT1365" i="64"/>
  <c r="AD1365" i="64"/>
  <c r="AD1403" i="64"/>
  <c r="CH1262" i="64"/>
  <c r="CH1275" i="64" s="1"/>
  <c r="CH1370" i="64"/>
  <c r="CH1408" i="64"/>
  <c r="BR1262" i="64"/>
  <c r="BR1275" i="64" s="1"/>
  <c r="BR1370" i="64"/>
  <c r="BR1408" i="64"/>
  <c r="BB1262" i="64"/>
  <c r="BB1275" i="64" s="1"/>
  <c r="BB1370" i="64"/>
  <c r="BB1408" i="64"/>
  <c r="AL1262" i="64"/>
  <c r="AL1275" i="64" s="1"/>
  <c r="AL1370" i="64"/>
  <c r="AL1408" i="64"/>
  <c r="V1262" i="64"/>
  <c r="V1275" i="64" s="1"/>
  <c r="V1370" i="64"/>
  <c r="V1408" i="64"/>
  <c r="CA1261" i="64"/>
  <c r="CA1407" i="64"/>
  <c r="BK1261" i="64"/>
  <c r="BK1407" i="64"/>
  <c r="AU1261" i="64"/>
  <c r="AU1407" i="64"/>
  <c r="AE1261" i="64"/>
  <c r="AE1407" i="64"/>
  <c r="CJ1366" i="64"/>
  <c r="CJ1404" i="64"/>
  <c r="BT1366" i="64"/>
  <c r="BT1404" i="64"/>
  <c r="BD1366" i="64"/>
  <c r="BD1404" i="64"/>
  <c r="AN1366" i="64"/>
  <c r="AN1404" i="64"/>
  <c r="X1366" i="64"/>
  <c r="X1404" i="64"/>
  <c r="DJ1262" i="64"/>
  <c r="DJ1275" i="64" s="1"/>
  <c r="DJ1408" i="64"/>
  <c r="DJ1370" i="64"/>
  <c r="CT1262" i="64"/>
  <c r="CT1275" i="64" s="1"/>
  <c r="CT1408" i="64"/>
  <c r="CT1370" i="64"/>
  <c r="DA1261" i="64"/>
  <c r="DA1407" i="64"/>
  <c r="DH1366" i="64"/>
  <c r="DH1404" i="64"/>
  <c r="CR1366" i="64"/>
  <c r="CR1404" i="64"/>
  <c r="CY1365" i="64"/>
  <c r="CY1403" i="64"/>
  <c r="BY1403" i="64"/>
  <c r="BY1365" i="64"/>
  <c r="BI1403" i="64"/>
  <c r="BI1365" i="64"/>
  <c r="AS1403" i="64"/>
  <c r="AS1365" i="64"/>
  <c r="AC1365" i="64"/>
  <c r="AC1403" i="64"/>
  <c r="CG1262" i="64"/>
  <c r="CG1275" i="64" s="1"/>
  <c r="CG1370" i="64"/>
  <c r="CG1408" i="64"/>
  <c r="BQ1262" i="64"/>
  <c r="BQ1275" i="64" s="1"/>
  <c r="BQ1370" i="64"/>
  <c r="BQ1408" i="64"/>
  <c r="BA1262" i="64"/>
  <c r="BA1275" i="64" s="1"/>
  <c r="BA1370" i="64"/>
  <c r="BA1408" i="64"/>
  <c r="AK1262" i="64"/>
  <c r="AK1275" i="64" s="1"/>
  <c r="AK1370" i="64"/>
  <c r="AK1408" i="64"/>
  <c r="U1262" i="64"/>
  <c r="U1275" i="64" s="1"/>
  <c r="U1370" i="64"/>
  <c r="U1408" i="64"/>
  <c r="BZ1261" i="64"/>
  <c r="BZ1407" i="64"/>
  <c r="BJ1261" i="64"/>
  <c r="BJ1407" i="64"/>
  <c r="AT1261" i="64"/>
  <c r="AT1407" i="64"/>
  <c r="AD1261" i="64"/>
  <c r="AD1407" i="64"/>
  <c r="CI1366" i="64"/>
  <c r="CI1404" i="64"/>
  <c r="BS1366" i="64"/>
  <c r="BS1404" i="64"/>
  <c r="BC1366" i="64"/>
  <c r="BC1404" i="64"/>
  <c r="AM1366" i="64"/>
  <c r="AM1404" i="64"/>
  <c r="W1366" i="64"/>
  <c r="W1404" i="64"/>
  <c r="DI1262" i="64"/>
  <c r="DI1275" i="64" s="1"/>
  <c r="DI1408" i="64"/>
  <c r="DI1370" i="64"/>
  <c r="CS1262" i="64"/>
  <c r="CS1275" i="64" s="1"/>
  <c r="CS1408" i="64"/>
  <c r="CS1370" i="64"/>
  <c r="CZ1261" i="64"/>
  <c r="CZ1407" i="64"/>
  <c r="DG1404" i="64"/>
  <c r="DG1366" i="64"/>
  <c r="CQ1404" i="64"/>
  <c r="CQ1366" i="64"/>
  <c r="CX1403" i="64"/>
  <c r="CX1365" i="64"/>
  <c r="AR1365" i="64"/>
  <c r="AR1403" i="64"/>
  <c r="CH1366" i="64"/>
  <c r="CH1404" i="64"/>
  <c r="AA1365" i="64"/>
  <c r="AA1403" i="64"/>
  <c r="AB1261" i="64"/>
  <c r="AB1407" i="64"/>
  <c r="DG1262" i="64"/>
  <c r="DG1275" i="64" s="1"/>
  <c r="DG1408" i="64"/>
  <c r="DG1370" i="64"/>
  <c r="CX1261" i="64"/>
  <c r="CX1407" i="64"/>
  <c r="CO1366" i="64"/>
  <c r="CO1404" i="64"/>
  <c r="CL1365" i="64"/>
  <c r="CL1403" i="64"/>
  <c r="BF1365" i="64"/>
  <c r="BF1403" i="64"/>
  <c r="Z1365" i="64"/>
  <c r="Z1403" i="64"/>
  <c r="BN1262" i="64"/>
  <c r="BN1275" i="64" s="1"/>
  <c r="BN1408" i="64"/>
  <c r="BN1370" i="64"/>
  <c r="AH1262" i="64"/>
  <c r="AH1275" i="64" s="1"/>
  <c r="AH1408" i="64"/>
  <c r="AH1370" i="64"/>
  <c r="BW1261" i="64"/>
  <c r="BW1407" i="64"/>
  <c r="AQ1261" i="64"/>
  <c r="AQ1407" i="64"/>
  <c r="CF1366" i="64"/>
  <c r="CF1404" i="64"/>
  <c r="AZ1404" i="64"/>
  <c r="AZ1366" i="64"/>
  <c r="T1366" i="64"/>
  <c r="T1404" i="64"/>
  <c r="DF1262" i="64"/>
  <c r="DF1275" i="64" s="1"/>
  <c r="DF1370" i="64"/>
  <c r="DF1408" i="64"/>
  <c r="CW1261" i="64"/>
  <c r="CW1407" i="64"/>
  <c r="DK1403" i="64"/>
  <c r="DK1365" i="64"/>
  <c r="CQ1262" i="64"/>
  <c r="CQ1275" i="64" s="1"/>
  <c r="CQ1408" i="64"/>
  <c r="CQ1370" i="64"/>
  <c r="DE1366" i="64"/>
  <c r="DE1404" i="64"/>
  <c r="CV1403" i="64"/>
  <c r="CV1365" i="64"/>
  <c r="BV1365" i="64"/>
  <c r="BV1403" i="64"/>
  <c r="AP1365" i="64"/>
  <c r="AP1403" i="64"/>
  <c r="CD1262" i="64"/>
  <c r="CD1275" i="64" s="1"/>
  <c r="CD1408" i="64"/>
  <c r="CD1370" i="64"/>
  <c r="AX1262" i="64"/>
  <c r="AX1275" i="64" s="1"/>
  <c r="AX1408" i="64"/>
  <c r="AX1370" i="64"/>
  <c r="BG1261" i="64"/>
  <c r="BG1407" i="64"/>
  <c r="AA1261" i="64"/>
  <c r="AA1407" i="64"/>
  <c r="BP1404" i="64"/>
  <c r="BP1366" i="64"/>
  <c r="AJ1366" i="64"/>
  <c r="AJ1404" i="64"/>
  <c r="CP1262" i="64"/>
  <c r="CP1275" i="64" s="1"/>
  <c r="CP1370" i="64"/>
  <c r="CP1408" i="64"/>
  <c r="DD1366" i="64"/>
  <c r="DD1404" i="64"/>
  <c r="CU1403" i="64"/>
  <c r="CU1365" i="64"/>
  <c r="CK1365" i="64"/>
  <c r="CK1403" i="64"/>
  <c r="BU1365" i="64"/>
  <c r="BU1403" i="64"/>
  <c r="BE1365" i="64"/>
  <c r="BE1403" i="64"/>
  <c r="AO1365" i="64"/>
  <c r="AO1403" i="64"/>
  <c r="Y1365" i="64"/>
  <c r="Y1403" i="64"/>
  <c r="CC1262" i="64"/>
  <c r="CC1275" i="64" s="1"/>
  <c r="CC1408" i="64"/>
  <c r="CC1370" i="64"/>
  <c r="BM1262" i="64"/>
  <c r="BM1275" i="64" s="1"/>
  <c r="BM1408" i="64"/>
  <c r="BM1370" i="64"/>
  <c r="AW1262" i="64"/>
  <c r="AW1275" i="64" s="1"/>
  <c r="AW1408" i="64"/>
  <c r="AW1370" i="64"/>
  <c r="AG1262" i="64"/>
  <c r="AG1275" i="64" s="1"/>
  <c r="AG1408" i="64"/>
  <c r="AG1370" i="64"/>
  <c r="CL1261" i="64"/>
  <c r="CL1407" i="64"/>
  <c r="BV1261" i="64"/>
  <c r="BV1407" i="64"/>
  <c r="BF1261" i="64"/>
  <c r="BF1407" i="64"/>
  <c r="AP1261" i="64"/>
  <c r="AP1407" i="64"/>
  <c r="Z1261" i="64"/>
  <c r="Z1407" i="64"/>
  <c r="CE1366" i="64"/>
  <c r="CE1404" i="64"/>
  <c r="BO1366" i="64"/>
  <c r="BO1404" i="64"/>
  <c r="AY1404" i="64"/>
  <c r="AY1366" i="64"/>
  <c r="AI1404" i="64"/>
  <c r="AI1366" i="64"/>
  <c r="S1404" i="64"/>
  <c r="S1366" i="64"/>
  <c r="DE1262" i="64"/>
  <c r="DE1275" i="64" s="1"/>
  <c r="DE1370" i="64"/>
  <c r="DE1408" i="64"/>
  <c r="CO1262" i="64"/>
  <c r="CO1275" i="64" s="1"/>
  <c r="CO1370" i="64"/>
  <c r="CO1408" i="64"/>
  <c r="CV1261" i="64"/>
  <c r="CV1407" i="64"/>
  <c r="DC1366" i="64"/>
  <c r="DC1404" i="64"/>
  <c r="DJ1403" i="64"/>
  <c r="DJ1365" i="64"/>
  <c r="CT1403" i="64"/>
  <c r="CT1365" i="64"/>
  <c r="BX1365" i="64"/>
  <c r="BX1403" i="64"/>
  <c r="AS1261" i="64"/>
  <c r="AS1407" i="64"/>
  <c r="BW1365" i="64"/>
  <c r="BW1403" i="64"/>
  <c r="BX1261" i="64"/>
  <c r="BX1407" i="64"/>
  <c r="AN1365" i="64"/>
  <c r="AN1403" i="64"/>
  <c r="BU1261" i="64"/>
  <c r="BU1407" i="64"/>
  <c r="DB1366" i="64"/>
  <c r="DB1404" i="64"/>
  <c r="AM1365" i="64"/>
  <c r="AM1403" i="64"/>
  <c r="X1261" i="64"/>
  <c r="X1407" i="64"/>
  <c r="DA1366" i="64"/>
  <c r="DA1404" i="64"/>
  <c r="CH1365" i="64"/>
  <c r="CH1403" i="64"/>
  <c r="BR1365" i="64"/>
  <c r="BR1403" i="64"/>
  <c r="BB1365" i="64"/>
  <c r="BB1403" i="64"/>
  <c r="AL1365" i="64"/>
  <c r="AL1403" i="64"/>
  <c r="V1365" i="64"/>
  <c r="V1403" i="64"/>
  <c r="BZ1262" i="64"/>
  <c r="BZ1275" i="64" s="1"/>
  <c r="BZ1370" i="64"/>
  <c r="BZ1408" i="64"/>
  <c r="BJ1262" i="64"/>
  <c r="BJ1275" i="64" s="1"/>
  <c r="BJ1370" i="64"/>
  <c r="BJ1408" i="64"/>
  <c r="AT1262" i="64"/>
  <c r="AT1275" i="64" s="1"/>
  <c r="AT1408" i="64"/>
  <c r="AT1370" i="64"/>
  <c r="AD1262" i="64"/>
  <c r="AD1275" i="64" s="1"/>
  <c r="AD1408" i="64"/>
  <c r="AD1370" i="64"/>
  <c r="CI1261" i="64"/>
  <c r="CI1407" i="64"/>
  <c r="BS1261" i="64"/>
  <c r="BS1407" i="64"/>
  <c r="BC1261" i="64"/>
  <c r="BC1407" i="64"/>
  <c r="AM1261" i="64"/>
  <c r="AM1407" i="64"/>
  <c r="W1261" i="64"/>
  <c r="W1407" i="64"/>
  <c r="CB1404" i="64"/>
  <c r="CB1366" i="64"/>
  <c r="BL1404" i="64"/>
  <c r="BL1366" i="64"/>
  <c r="AV1404" i="64"/>
  <c r="AV1366" i="64"/>
  <c r="AF1404" i="64"/>
  <c r="AF1366" i="64"/>
  <c r="DB1262" i="64"/>
  <c r="DB1275" i="64" s="1"/>
  <c r="DB1370" i="64"/>
  <c r="DB1408" i="64"/>
  <c r="DI1261" i="64"/>
  <c r="DI1407" i="64"/>
  <c r="CS1261" i="64"/>
  <c r="CS1407" i="64"/>
  <c r="CZ1366" i="64"/>
  <c r="CZ1404" i="64"/>
  <c r="DG1365" i="64"/>
  <c r="DG1403" i="64"/>
  <c r="CQ1365" i="64"/>
  <c r="CQ1403" i="64"/>
  <c r="T1262" i="64"/>
  <c r="T1275" i="64" s="1"/>
  <c r="T1408" i="64"/>
  <c r="T1370" i="64"/>
  <c r="BB1366" i="64"/>
  <c r="BB1404" i="64"/>
  <c r="DH1262" i="64"/>
  <c r="DH1275" i="64" s="1"/>
  <c r="DH1408" i="64"/>
  <c r="DH1370" i="64"/>
  <c r="CP1366" i="64"/>
  <c r="CP1404" i="64"/>
  <c r="BO1262" i="64"/>
  <c r="BO1275" i="64" s="1"/>
  <c r="BO1408" i="64"/>
  <c r="BO1370" i="64"/>
  <c r="BQ1366" i="64"/>
  <c r="BQ1404" i="64"/>
  <c r="CD1404" i="64"/>
  <c r="CD1366" i="64"/>
  <c r="DI1403" i="64"/>
  <c r="DI1365" i="64"/>
  <c r="BC1365" i="64"/>
  <c r="BC1403" i="64"/>
  <c r="CG1365" i="64"/>
  <c r="CG1403" i="64"/>
  <c r="BQ1365" i="64"/>
  <c r="BQ1403" i="64"/>
  <c r="BA1365" i="64"/>
  <c r="BA1403" i="64"/>
  <c r="AK1365" i="64"/>
  <c r="AK1403" i="64"/>
  <c r="U1365" i="64"/>
  <c r="U1403" i="64"/>
  <c r="BY1262" i="64"/>
  <c r="BY1275" i="64" s="1"/>
  <c r="BY1370" i="64"/>
  <c r="BY1408" i="64"/>
  <c r="BI1262" i="64"/>
  <c r="BI1275" i="64" s="1"/>
  <c r="BI1370" i="64"/>
  <c r="BI1408" i="64"/>
  <c r="AS1262" i="64"/>
  <c r="AS1275" i="64" s="1"/>
  <c r="AS1370" i="64"/>
  <c r="AS1408" i="64"/>
  <c r="AC1262" i="64"/>
  <c r="AC1275" i="64" s="1"/>
  <c r="AC1408" i="64"/>
  <c r="AC1370" i="64"/>
  <c r="CH1261" i="64"/>
  <c r="CH1407" i="64"/>
  <c r="BR1261" i="64"/>
  <c r="BR1407" i="64"/>
  <c r="BB1261" i="64"/>
  <c r="BB1407" i="64"/>
  <c r="AL1261" i="64"/>
  <c r="AL1407" i="64"/>
  <c r="V1261" i="64"/>
  <c r="V1407" i="64"/>
  <c r="CA1404" i="64"/>
  <c r="CA1366" i="64"/>
  <c r="BK1404" i="64"/>
  <c r="BK1366" i="64"/>
  <c r="AU1404" i="64"/>
  <c r="AU1366" i="64"/>
  <c r="AE1404" i="64"/>
  <c r="AE1366" i="64"/>
  <c r="DA1262" i="64"/>
  <c r="DA1275" i="64" s="1"/>
  <c r="DA1370" i="64"/>
  <c r="DA1408" i="64"/>
  <c r="DH1261" i="64"/>
  <c r="DH1407" i="64"/>
  <c r="CR1261" i="64"/>
  <c r="CR1407" i="64"/>
  <c r="CY1366" i="64"/>
  <c r="CY1404" i="64"/>
  <c r="DF1365" i="64"/>
  <c r="DF1403" i="64"/>
  <c r="CP1365" i="64"/>
  <c r="CP1403" i="64"/>
  <c r="AZ1262" i="64"/>
  <c r="AZ1275" i="64" s="1"/>
  <c r="AZ1408" i="64"/>
  <c r="AZ1370" i="64"/>
  <c r="AL1366" i="64"/>
  <c r="AL1404" i="64"/>
  <c r="CR1262" i="64"/>
  <c r="CR1275" i="64" s="1"/>
  <c r="CR1370" i="64"/>
  <c r="CR1408" i="64"/>
  <c r="BG1365" i="64"/>
  <c r="BG1403" i="64"/>
  <c r="BH1261" i="64"/>
  <c r="BH1407" i="64"/>
  <c r="X1365" i="64"/>
  <c r="X1403" i="64"/>
  <c r="Y1261" i="64"/>
  <c r="Y1407" i="64"/>
  <c r="CS1403" i="64"/>
  <c r="CS1365" i="64"/>
  <c r="AU1262" i="64"/>
  <c r="AU1275" i="64" s="1"/>
  <c r="AU1408" i="64"/>
  <c r="AU1370" i="64"/>
  <c r="CC1404" i="64"/>
  <c r="CC1366" i="64"/>
  <c r="DH1365" i="64"/>
  <c r="DH1403" i="64"/>
  <c r="CF1403" i="64"/>
  <c r="CF1365" i="64"/>
  <c r="BP1403" i="64"/>
  <c r="BP1365" i="64"/>
  <c r="AZ1403" i="64"/>
  <c r="AZ1365" i="64"/>
  <c r="AJ1365" i="64"/>
  <c r="AJ1403" i="64"/>
  <c r="T1365" i="64"/>
  <c r="T1403" i="64"/>
  <c r="BX1262" i="64"/>
  <c r="BX1275" i="64" s="1"/>
  <c r="BX1370" i="64"/>
  <c r="BX1408" i="64"/>
  <c r="BH1262" i="64"/>
  <c r="BH1275" i="64" s="1"/>
  <c r="BH1370" i="64"/>
  <c r="BH1408" i="64"/>
  <c r="AR1262" i="64"/>
  <c r="AR1275" i="64" s="1"/>
  <c r="AR1370" i="64"/>
  <c r="AR1408" i="64"/>
  <c r="AB1262" i="64"/>
  <c r="AB1275" i="64" s="1"/>
  <c r="AB1370" i="64"/>
  <c r="AB1408" i="64"/>
  <c r="CG1261" i="64"/>
  <c r="CG1407" i="64"/>
  <c r="BQ1261" i="64"/>
  <c r="BQ1407" i="64"/>
  <c r="BA1261" i="64"/>
  <c r="BA1407" i="64"/>
  <c r="AK1261" i="64"/>
  <c r="AK1407" i="64"/>
  <c r="U1261" i="64"/>
  <c r="U1407" i="64"/>
  <c r="BZ1404" i="64"/>
  <c r="BZ1366" i="64"/>
  <c r="BJ1404" i="64"/>
  <c r="BJ1366" i="64"/>
  <c r="AT1366" i="64"/>
  <c r="AT1404" i="64"/>
  <c r="AD1366" i="64"/>
  <c r="AD1404" i="64"/>
  <c r="CZ1262" i="64"/>
  <c r="CZ1275" i="64" s="1"/>
  <c r="CZ1370" i="64"/>
  <c r="CZ1408" i="64"/>
  <c r="CQ1261" i="64"/>
  <c r="CQ1407" i="64"/>
  <c r="CX1366" i="64"/>
  <c r="CX1404" i="64"/>
  <c r="DE1365" i="64"/>
  <c r="DE1403" i="64"/>
  <c r="CO1365" i="64"/>
  <c r="CO1403" i="64"/>
  <c r="BP1262" i="64"/>
  <c r="BP1275" i="64" s="1"/>
  <c r="BP1370" i="64"/>
  <c r="BP1408" i="64"/>
  <c r="AC1261" i="64"/>
  <c r="AC1407" i="64"/>
  <c r="CY1261" i="64"/>
  <c r="CY1407" i="64"/>
  <c r="AQ1365" i="64"/>
  <c r="AQ1403" i="64"/>
  <c r="AR1261" i="64"/>
  <c r="AR1407" i="64"/>
  <c r="BL1262" i="64"/>
  <c r="BL1275" i="64" s="1"/>
  <c r="BL1408" i="64"/>
  <c r="BL1370" i="64"/>
  <c r="AO1261" i="64"/>
  <c r="AO1407" i="64"/>
  <c r="BK1262" i="64"/>
  <c r="BK1275" i="64" s="1"/>
  <c r="BK1408" i="64"/>
  <c r="BK1370" i="64"/>
  <c r="AN1261" i="64"/>
  <c r="AN1407" i="64"/>
  <c r="DC1262" i="64"/>
  <c r="DC1275" i="64" s="1"/>
  <c r="DC1370" i="64"/>
  <c r="DC1408" i="64"/>
  <c r="CE1403" i="64"/>
  <c r="CE1365" i="64"/>
  <c r="BO1365" i="64"/>
  <c r="BO1403" i="64"/>
  <c r="AY1365" i="64"/>
  <c r="AY1403" i="64"/>
  <c r="AI1403" i="64"/>
  <c r="AI1365" i="64"/>
  <c r="S1403" i="64"/>
  <c r="S1365" i="64"/>
  <c r="BW1262" i="64"/>
  <c r="BW1275" i="64" s="1"/>
  <c r="BW1370" i="64"/>
  <c r="BW1408" i="64"/>
  <c r="BG1262" i="64"/>
  <c r="BG1275" i="64" s="1"/>
  <c r="BG1370" i="64"/>
  <c r="BG1408" i="64"/>
  <c r="AQ1262" i="64"/>
  <c r="AQ1275" i="64" s="1"/>
  <c r="AQ1370" i="64"/>
  <c r="AQ1408" i="64"/>
  <c r="AA1262" i="64"/>
  <c r="AA1275" i="64" s="1"/>
  <c r="AA1370" i="64"/>
  <c r="AA1408" i="64"/>
  <c r="CF1261" i="64"/>
  <c r="CF1407" i="64"/>
  <c r="BP1261" i="64"/>
  <c r="BP1407" i="64"/>
  <c r="AZ1261" i="64"/>
  <c r="AZ1407" i="64"/>
  <c r="AJ1261" i="64"/>
  <c r="AJ1407" i="64"/>
  <c r="T1261" i="64"/>
  <c r="T1407" i="64"/>
  <c r="BY1404" i="64"/>
  <c r="BY1366" i="64"/>
  <c r="BI1404" i="64"/>
  <c r="BI1366" i="64"/>
  <c r="AS1404" i="64"/>
  <c r="AS1366" i="64"/>
  <c r="AC1366" i="64"/>
  <c r="AC1404" i="64"/>
  <c r="CY1262" i="64"/>
  <c r="CY1275" i="64" s="1"/>
  <c r="CY1370" i="64"/>
  <c r="CY1408" i="64"/>
  <c r="DF1261" i="64"/>
  <c r="DF1407" i="64"/>
  <c r="CP1261" i="64"/>
  <c r="CP1407" i="64"/>
  <c r="CW1366" i="64"/>
  <c r="CW1404" i="64"/>
  <c r="DD1365" i="64"/>
  <c r="DD1403" i="64"/>
  <c r="AB1365" i="64"/>
  <c r="AB1403" i="64"/>
  <c r="CE1262" i="64"/>
  <c r="CE1275" i="64" s="1"/>
  <c r="CE1408" i="64"/>
  <c r="CE1370" i="64"/>
  <c r="CG1366" i="64"/>
  <c r="CG1404" i="64"/>
  <c r="BT1365" i="64"/>
  <c r="BT1403" i="64"/>
  <c r="AF1262" i="64"/>
  <c r="AF1275" i="64" s="1"/>
  <c r="AF1408" i="64"/>
  <c r="AF1370" i="64"/>
  <c r="AX1404" i="64"/>
  <c r="AX1366" i="64"/>
  <c r="CU1261" i="64"/>
  <c r="CU1407" i="64"/>
  <c r="W1365" i="64"/>
  <c r="W1403" i="64"/>
  <c r="CJ1261" i="64"/>
  <c r="CJ1407" i="64"/>
  <c r="AW1404" i="64"/>
  <c r="AW1366" i="64"/>
  <c r="CD1403" i="64"/>
  <c r="CD1365" i="64"/>
  <c r="BN1403" i="64"/>
  <c r="BN1365" i="64"/>
  <c r="AX1403" i="64"/>
  <c r="AX1365" i="64"/>
  <c r="AH1403" i="64"/>
  <c r="AH1365" i="64"/>
  <c r="CL1262" i="64"/>
  <c r="CL1275" i="64" s="1"/>
  <c r="CL1370" i="64"/>
  <c r="CL1408" i="64"/>
  <c r="BV1262" i="64"/>
  <c r="BV1275" i="64" s="1"/>
  <c r="BV1370" i="64"/>
  <c r="BV1408" i="64"/>
  <c r="BF1262" i="64"/>
  <c r="BF1275" i="64" s="1"/>
  <c r="BF1370" i="64"/>
  <c r="BF1408" i="64"/>
  <c r="AP1262" i="64"/>
  <c r="AP1275" i="64" s="1"/>
  <c r="AP1370" i="64"/>
  <c r="AP1408" i="64"/>
  <c r="Z1262" i="64"/>
  <c r="Z1275" i="64" s="1"/>
  <c r="Z1370" i="64"/>
  <c r="Z1408" i="64"/>
  <c r="CE1261" i="64"/>
  <c r="CE1407" i="64"/>
  <c r="BO1261" i="64"/>
  <c r="BO1407" i="64"/>
  <c r="AY1261" i="64"/>
  <c r="AY1407" i="64"/>
  <c r="AI1261" i="64"/>
  <c r="AI1407" i="64"/>
  <c r="S1261" i="64"/>
  <c r="S1407" i="64"/>
  <c r="BX1366" i="64"/>
  <c r="BX1404" i="64"/>
  <c r="BH1366" i="64"/>
  <c r="BH1404" i="64"/>
  <c r="AR1366" i="64"/>
  <c r="AR1404" i="64"/>
  <c r="AB1366" i="64"/>
  <c r="AB1404" i="64"/>
  <c r="CX1262" i="64"/>
  <c r="CX1275" i="64" s="1"/>
  <c r="CX1370" i="64"/>
  <c r="CX1408" i="64"/>
  <c r="DE1261" i="64"/>
  <c r="DE1407" i="64"/>
  <c r="CO1261" i="64"/>
  <c r="CO1407" i="64"/>
  <c r="CV1404" i="64"/>
  <c r="CV1366" i="64"/>
  <c r="DC1365" i="64"/>
  <c r="DC1403" i="64"/>
  <c r="CF1262" i="64"/>
  <c r="CF1275" i="64" s="1"/>
  <c r="CF1370" i="64"/>
  <c r="CF1408" i="64"/>
  <c r="BR1366" i="64"/>
  <c r="BR1404" i="64"/>
  <c r="S1262" i="64"/>
  <c r="S1275" i="64" s="1"/>
  <c r="S1408" i="64"/>
  <c r="S1370" i="64"/>
  <c r="U1366" i="64"/>
  <c r="U1404" i="64"/>
  <c r="BD1365" i="64"/>
  <c r="BD1403" i="64"/>
  <c r="CK1261" i="64"/>
  <c r="CK1407" i="64"/>
  <c r="AH1404" i="64"/>
  <c r="AH1366" i="64"/>
  <c r="CA1262" i="64"/>
  <c r="CA1275" i="64" s="1"/>
  <c r="CA1408" i="64"/>
  <c r="CA1370" i="64"/>
  <c r="BT1261" i="64"/>
  <c r="BT1407" i="64"/>
  <c r="BM1404" i="64"/>
  <c r="BM1366" i="64"/>
  <c r="CR1403" i="64"/>
  <c r="CR1365" i="64"/>
  <c r="CC1403" i="64"/>
  <c r="CC1365" i="64"/>
  <c r="BM1403" i="64"/>
  <c r="BM1365" i="64"/>
  <c r="AW1403" i="64"/>
  <c r="AW1365" i="64"/>
  <c r="AG1403" i="64"/>
  <c r="AG1365" i="64"/>
  <c r="CK1262" i="64"/>
  <c r="CK1275" i="64" s="1"/>
  <c r="CK1370" i="64"/>
  <c r="CK1408" i="64"/>
  <c r="BU1262" i="64"/>
  <c r="BU1275" i="64" s="1"/>
  <c r="BU1370" i="64"/>
  <c r="BU1408" i="64"/>
  <c r="BE1262" i="64"/>
  <c r="BE1275" i="64" s="1"/>
  <c r="BE1370" i="64"/>
  <c r="BE1408" i="64"/>
  <c r="AO1262" i="64"/>
  <c r="AO1275" i="64" s="1"/>
  <c r="AO1370" i="64"/>
  <c r="AO1408" i="64"/>
  <c r="Y1262" i="64"/>
  <c r="Y1275" i="64" s="1"/>
  <c r="Y1370" i="64"/>
  <c r="Y1408" i="64"/>
  <c r="CD1261" i="64"/>
  <c r="CD1407" i="64"/>
  <c r="BN1261" i="64"/>
  <c r="BN1407" i="64"/>
  <c r="AX1261" i="64"/>
  <c r="AX1407" i="64"/>
  <c r="AH1261" i="64"/>
  <c r="AH1407" i="64"/>
  <c r="BW1366" i="64"/>
  <c r="BW1404" i="64"/>
  <c r="BG1366" i="64"/>
  <c r="BG1404" i="64"/>
  <c r="AQ1366" i="64"/>
  <c r="AQ1404" i="64"/>
  <c r="AA1366" i="64"/>
  <c r="AA1404" i="64"/>
  <c r="CW1262" i="64"/>
  <c r="CW1275" i="64" s="1"/>
  <c r="CW1370" i="64"/>
  <c r="CW1408" i="64"/>
  <c r="DD1261" i="64"/>
  <c r="DD1407" i="64"/>
  <c r="DK1404" i="64"/>
  <c r="DK1366" i="64"/>
  <c r="CU1404" i="64"/>
  <c r="CU1366" i="64"/>
  <c r="DB1365" i="64"/>
  <c r="DB1403" i="64"/>
  <c r="AJ1262" i="64"/>
  <c r="AJ1275" i="64" s="1"/>
  <c r="AJ1408" i="64"/>
  <c r="AJ1370" i="64"/>
  <c r="V1366" i="64"/>
  <c r="V1404" i="64"/>
  <c r="AI1262" i="64"/>
  <c r="AI1275" i="64" s="1"/>
  <c r="AI1408" i="64"/>
  <c r="AI1370" i="64"/>
  <c r="BA1366" i="64"/>
  <c r="BA1404" i="64"/>
  <c r="CB1262" i="64"/>
  <c r="CB1275" i="64" s="1"/>
  <c r="CB1408" i="64"/>
  <c r="CB1370" i="64"/>
  <c r="BE1261" i="64"/>
  <c r="BE1407" i="64"/>
  <c r="DD1262" i="64"/>
  <c r="DD1275" i="64" s="1"/>
  <c r="DD1370" i="64"/>
  <c r="DD1408" i="64"/>
  <c r="CI1365" i="64"/>
  <c r="CI1403" i="64"/>
  <c r="BD1261" i="64"/>
  <c r="BD1407" i="64"/>
  <c r="CT1261" i="64"/>
  <c r="CT1407" i="64"/>
  <c r="DA111" i="64" a="1"/>
  <c r="DA111" i="64" s="1"/>
  <c r="DA1373" i="64" a="1"/>
  <c r="DA1373" i="64" s="1"/>
  <c r="CB1403" i="64"/>
  <c r="CB1365" i="64"/>
  <c r="BL1403" i="64"/>
  <c r="BL1365" i="64"/>
  <c r="AV1403" i="64"/>
  <c r="AV1365" i="64"/>
  <c r="AF1403" i="64"/>
  <c r="AF1365" i="64"/>
  <c r="CJ1262" i="64"/>
  <c r="CJ1275" i="64" s="1"/>
  <c r="CJ1370" i="64"/>
  <c r="CJ1408" i="64"/>
  <c r="BT1262" i="64"/>
  <c r="BT1275" i="64" s="1"/>
  <c r="BT1370" i="64"/>
  <c r="BT1408" i="64"/>
  <c r="BD1262" i="64"/>
  <c r="BD1275" i="64" s="1"/>
  <c r="BD1370" i="64"/>
  <c r="BD1408" i="64"/>
  <c r="AN1262" i="64"/>
  <c r="AN1275" i="64" s="1"/>
  <c r="AN1370" i="64"/>
  <c r="AN1408" i="64"/>
  <c r="X1262" i="64"/>
  <c r="X1275" i="64" s="1"/>
  <c r="X1370" i="64"/>
  <c r="X1408" i="64"/>
  <c r="CC1261" i="64"/>
  <c r="CC1407" i="64"/>
  <c r="BM1261" i="64"/>
  <c r="BM1407" i="64"/>
  <c r="AW1261" i="64"/>
  <c r="AW1407" i="64"/>
  <c r="AG1261" i="64"/>
  <c r="AG1407" i="64"/>
  <c r="CL1366" i="64"/>
  <c r="CL1404" i="64"/>
  <c r="BV1366" i="64"/>
  <c r="BV1404" i="64"/>
  <c r="BF1366" i="64"/>
  <c r="BF1404" i="64"/>
  <c r="AP1366" i="64"/>
  <c r="AP1404" i="64"/>
  <c r="Z1366" i="64"/>
  <c r="Z1404" i="64"/>
  <c r="CV1262" i="64"/>
  <c r="CV1275" i="64" s="1"/>
  <c r="CV1408" i="64"/>
  <c r="CV1370" i="64"/>
  <c r="DC1261" i="64"/>
  <c r="DC1407" i="64"/>
  <c r="DJ1404" i="64"/>
  <c r="DJ1366" i="64"/>
  <c r="CT1404" i="64"/>
  <c r="CT1366" i="64"/>
  <c r="DA1365" i="64"/>
  <c r="DA1403" i="64"/>
  <c r="BY1261" i="64"/>
  <c r="BY1407" i="64"/>
  <c r="CW1403" i="64"/>
  <c r="CW1365" i="64"/>
  <c r="AY1262" i="64"/>
  <c r="AY1275" i="64" s="1"/>
  <c r="AY1408" i="64"/>
  <c r="AY1370" i="64"/>
  <c r="AK1366" i="64"/>
  <c r="AK1404" i="64"/>
  <c r="CJ1365" i="64"/>
  <c r="CJ1403" i="64"/>
  <c r="AV1262" i="64"/>
  <c r="AV1275" i="64" s="1"/>
  <c r="AV1408" i="64"/>
  <c r="AV1370" i="64"/>
  <c r="BN1404" i="64"/>
  <c r="BN1366" i="64"/>
  <c r="DK1261" i="64"/>
  <c r="DK1407" i="64"/>
  <c r="BS1365" i="64"/>
  <c r="BS1403" i="64"/>
  <c r="AE1262" i="64"/>
  <c r="AE1275" i="64" s="1"/>
  <c r="AE1408" i="64"/>
  <c r="AE1370" i="64"/>
  <c r="AG1404" i="64"/>
  <c r="AG1366" i="64"/>
  <c r="DJ1261" i="64"/>
  <c r="DJ1407" i="64"/>
  <c r="CA1403" i="64"/>
  <c r="CA1365" i="64"/>
  <c r="BK1403" i="64"/>
  <c r="BK1365" i="64"/>
  <c r="AU1403" i="64"/>
  <c r="AU1365" i="64"/>
  <c r="AE1403" i="64"/>
  <c r="AE1365" i="64"/>
  <c r="CI1262" i="64"/>
  <c r="CI1275" i="64" s="1"/>
  <c r="CI1370" i="64"/>
  <c r="CI1408" i="64"/>
  <c r="BS1262" i="64"/>
  <c r="BS1275" i="64" s="1"/>
  <c r="BS1370" i="64"/>
  <c r="BS1408" i="64"/>
  <c r="BC1262" i="64"/>
  <c r="BC1275" i="64" s="1"/>
  <c r="BC1370" i="64"/>
  <c r="BC1408" i="64"/>
  <c r="AM1262" i="64"/>
  <c r="AM1275" i="64" s="1"/>
  <c r="AM1370" i="64"/>
  <c r="AM1408" i="64"/>
  <c r="W1262" i="64"/>
  <c r="W1275" i="64" s="1"/>
  <c r="W1370" i="64"/>
  <c r="W1408" i="64"/>
  <c r="CB1261" i="64"/>
  <c r="CB1407" i="64"/>
  <c r="BL1261" i="64"/>
  <c r="BL1407" i="64"/>
  <c r="AV1261" i="64"/>
  <c r="AV1407" i="64"/>
  <c r="AF1261" i="64"/>
  <c r="AF1407" i="64"/>
  <c r="CK1366" i="64"/>
  <c r="CK1404" i="64"/>
  <c r="BU1366" i="64"/>
  <c r="BU1404" i="64"/>
  <c r="BE1366" i="64"/>
  <c r="BE1404" i="64"/>
  <c r="AO1366" i="64"/>
  <c r="AO1404" i="64"/>
  <c r="Y1366" i="64"/>
  <c r="Y1404" i="64"/>
  <c r="DK1262" i="64"/>
  <c r="DK1275" i="64" s="1"/>
  <c r="DK1408" i="64"/>
  <c r="DK1370" i="64"/>
  <c r="CU1262" i="64"/>
  <c r="CU1275" i="64" s="1"/>
  <c r="CU1408" i="64"/>
  <c r="CU1370" i="64"/>
  <c r="DB1261" i="64"/>
  <c r="DB1407" i="64"/>
  <c r="DI1404" i="64"/>
  <c r="DI1366" i="64"/>
  <c r="CS1404" i="64"/>
  <c r="CS1366" i="64"/>
  <c r="CZ1365" i="64"/>
  <c r="CZ1403" i="64"/>
  <c r="AC111" i="64" a="1"/>
  <c r="AC111" i="64" s="1"/>
  <c r="AC1373" i="64" a="1"/>
  <c r="AC137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265" i="64" a="1"/>
  <c r="DA1265" i="64" s="1"/>
  <c r="AC1265" i="64" a="1"/>
  <c r="AC1265" i="64" s="1"/>
  <c r="BK1232" i="64"/>
  <c r="BK1248" i="64" s="1"/>
  <c r="BK1257" i="64"/>
  <c r="BK1270" i="64" s="1"/>
  <c r="CK1233" i="64"/>
  <c r="CK1249" i="64" s="1"/>
  <c r="CK1258" i="64"/>
  <c r="CK1271" i="64" s="1"/>
  <c r="BJ1232" i="64"/>
  <c r="BJ1248" i="64" s="1"/>
  <c r="BJ1257" i="64"/>
  <c r="BJ1270" i="64" s="1"/>
  <c r="CJ1233" i="64"/>
  <c r="CJ1249" i="64" s="1"/>
  <c r="CJ1258" i="64"/>
  <c r="CJ1271" i="64" s="1"/>
  <c r="BT1233" i="64"/>
  <c r="BT1249" i="64" s="1"/>
  <c r="BT1258" i="64"/>
  <c r="BT1271" i="64" s="1"/>
  <c r="BD1233" i="64"/>
  <c r="BD1249" i="64" s="1"/>
  <c r="BD1258" i="64"/>
  <c r="BD1271" i="64" s="1"/>
  <c r="AN1233" i="64"/>
  <c r="AN1249" i="64" s="1"/>
  <c r="AN1258" i="64"/>
  <c r="AN1271" i="64" s="1"/>
  <c r="X1233" i="64"/>
  <c r="X1258" i="64"/>
  <c r="DH1233" i="64"/>
  <c r="DH1249" i="64" s="1"/>
  <c r="DH1258" i="64"/>
  <c r="DH1271" i="64" s="1"/>
  <c r="CR1233" i="64"/>
  <c r="CR1249" i="64" s="1"/>
  <c r="CR1258" i="64"/>
  <c r="CY1232" i="64"/>
  <c r="CY1248" i="64" s="1"/>
  <c r="CY1257" i="64"/>
  <c r="CY1270" i="64" s="1"/>
  <c r="Y1233" i="64"/>
  <c r="Y1249" i="64" s="1"/>
  <c r="Y1258" i="64"/>
  <c r="BY1232" i="64"/>
  <c r="BY1248" i="64" s="1"/>
  <c r="BY1257" i="64"/>
  <c r="BY1270" i="64" s="1"/>
  <c r="BI1232" i="64"/>
  <c r="BI1248" i="64" s="1"/>
  <c r="BI1257" i="64"/>
  <c r="BI1270" i="64" s="1"/>
  <c r="AS1232" i="64"/>
  <c r="AS1248" i="64" s="1"/>
  <c r="AS1257" i="64"/>
  <c r="AS1270" i="64" s="1"/>
  <c r="AC1232" i="64"/>
  <c r="AC1248" i="64" s="1"/>
  <c r="AC1257" i="64"/>
  <c r="AC1270" i="64" s="1"/>
  <c r="CI1233" i="64"/>
  <c r="CI1249" i="64" s="1"/>
  <c r="CI1258" i="64"/>
  <c r="CI1271" i="64" s="1"/>
  <c r="BS1233" i="64"/>
  <c r="BS1249" i="64" s="1"/>
  <c r="BS1258" i="64"/>
  <c r="BS1271" i="64" s="1"/>
  <c r="BC1233" i="64"/>
  <c r="BC1249" i="64" s="1"/>
  <c r="BC1258" i="64"/>
  <c r="BC1271" i="64" s="1"/>
  <c r="AM1233" i="64"/>
  <c r="AM1249" i="64" s="1"/>
  <c r="AM1258" i="64"/>
  <c r="AM1271" i="64" s="1"/>
  <c r="W1233" i="64"/>
  <c r="W1249" i="64" s="1"/>
  <c r="W1258" i="64"/>
  <c r="DG1233" i="64"/>
  <c r="DG1249" i="64" s="1"/>
  <c r="DG1258" i="64"/>
  <c r="DG1271" i="64" s="1"/>
  <c r="CQ1233" i="64"/>
  <c r="CQ1249" i="64" s="1"/>
  <c r="CQ1258" i="64"/>
  <c r="CX1232" i="64"/>
  <c r="CX1248" i="64" s="1"/>
  <c r="CX1257" i="64"/>
  <c r="CX1270" i="64" s="1"/>
  <c r="AD1232" i="64"/>
  <c r="AD1248" i="64" s="1"/>
  <c r="AD1257" i="64"/>
  <c r="AD1270" i="64" s="1"/>
  <c r="BX1232" i="64"/>
  <c r="BX1248" i="64" s="1"/>
  <c r="BX1257" i="64"/>
  <c r="BX1270" i="64" s="1"/>
  <c r="BH1232" i="64"/>
  <c r="BH1248" i="64" s="1"/>
  <c r="BH1257" i="64"/>
  <c r="BH1270" i="64" s="1"/>
  <c r="AR1232" i="64"/>
  <c r="AR1248" i="64" s="1"/>
  <c r="AR1257" i="64"/>
  <c r="AR1270" i="64" s="1"/>
  <c r="AB1232" i="64"/>
  <c r="AB1248" i="64" s="1"/>
  <c r="AB1257" i="64"/>
  <c r="AB1270" i="64" s="1"/>
  <c r="CH1233" i="64"/>
  <c r="CH1249" i="64" s="1"/>
  <c r="CH1258" i="64"/>
  <c r="CH1271" i="64" s="1"/>
  <c r="BR1233" i="64"/>
  <c r="BR1249" i="64" s="1"/>
  <c r="BR1258" i="64"/>
  <c r="BR1271" i="64" s="1"/>
  <c r="BB1233" i="64"/>
  <c r="BB1249" i="64" s="1"/>
  <c r="BB1258" i="64"/>
  <c r="BB1271" i="64" s="1"/>
  <c r="AL1233" i="64"/>
  <c r="AL1249" i="64" s="1"/>
  <c r="AL1258" i="64"/>
  <c r="AL1271" i="64" s="1"/>
  <c r="V1233" i="64"/>
  <c r="V1249" i="64" s="1"/>
  <c r="V1258" i="64"/>
  <c r="DF1233" i="64"/>
  <c r="DF1249" i="64" s="1"/>
  <c r="DF1258" i="64"/>
  <c r="DF1271" i="64" s="1"/>
  <c r="CP1233" i="64"/>
  <c r="CP1249" i="64" s="1"/>
  <c r="CP1258" i="64"/>
  <c r="CW1232" i="64"/>
  <c r="CW1248" i="64" s="1"/>
  <c r="CW1257" i="64"/>
  <c r="CW1270" i="64" s="1"/>
  <c r="CA1232" i="64"/>
  <c r="CA1248" i="64" s="1"/>
  <c r="CA1257" i="64"/>
  <c r="CA1270" i="64" s="1"/>
  <c r="BE1233" i="64"/>
  <c r="BE1249" i="64" s="1"/>
  <c r="BE1258" i="64"/>
  <c r="BE1271" i="64" s="1"/>
  <c r="BW1232" i="64"/>
  <c r="BW1248" i="64" s="1"/>
  <c r="BW1257" i="64"/>
  <c r="BW1270" i="64" s="1"/>
  <c r="BG1232" i="64"/>
  <c r="BG1248" i="64" s="1"/>
  <c r="BG1257" i="64"/>
  <c r="BG1270" i="64" s="1"/>
  <c r="AQ1232" i="64"/>
  <c r="AQ1248" i="64" s="1"/>
  <c r="AQ1257" i="64"/>
  <c r="AQ1270" i="64" s="1"/>
  <c r="AA1232" i="64"/>
  <c r="AA1248" i="64" s="1"/>
  <c r="AA1257" i="64"/>
  <c r="AA1270" i="64" s="1"/>
  <c r="CG1233" i="64"/>
  <c r="CG1249" i="64" s="1"/>
  <c r="CG1258" i="64"/>
  <c r="CG1271" i="64" s="1"/>
  <c r="BQ1233" i="64"/>
  <c r="BQ1249" i="64" s="1"/>
  <c r="BQ1258" i="64"/>
  <c r="BQ1271" i="64" s="1"/>
  <c r="BA1233" i="64"/>
  <c r="BA1249" i="64" s="1"/>
  <c r="BA1258" i="64"/>
  <c r="BA1271" i="64" s="1"/>
  <c r="AK1233" i="64"/>
  <c r="AK1249" i="64" s="1"/>
  <c r="AK1258" i="64"/>
  <c r="AK1271" i="64" s="1"/>
  <c r="U1233" i="64"/>
  <c r="U1258" i="64"/>
  <c r="DE1233" i="64"/>
  <c r="DE1249" i="64" s="1"/>
  <c r="DE1258" i="64"/>
  <c r="DE1271" i="64" s="1"/>
  <c r="CO1233" i="64"/>
  <c r="CO1249" i="64" s="1"/>
  <c r="CO1258" i="64"/>
  <c r="CV1232" i="64"/>
  <c r="CV1248" i="64" s="1"/>
  <c r="CV1257" i="64"/>
  <c r="CV1270" i="64" s="1"/>
  <c r="CS1233" i="64"/>
  <c r="CS1249" i="64" s="1"/>
  <c r="CS1258" i="64"/>
  <c r="AT1232" i="64"/>
  <c r="AT1248" i="64" s="1"/>
  <c r="AT1257" i="64"/>
  <c r="AT1270" i="64" s="1"/>
  <c r="CL1232" i="64"/>
  <c r="CL1248" i="64" s="1"/>
  <c r="CL1257" i="64"/>
  <c r="CL1270" i="64" s="1"/>
  <c r="BV1232" i="64"/>
  <c r="BV1248" i="64" s="1"/>
  <c r="BV1257" i="64"/>
  <c r="BV1270" i="64" s="1"/>
  <c r="BF1232" i="64"/>
  <c r="BF1248" i="64" s="1"/>
  <c r="BF1257" i="64"/>
  <c r="BF1270" i="64" s="1"/>
  <c r="AP1232" i="64"/>
  <c r="AP1248" i="64" s="1"/>
  <c r="AP1257" i="64"/>
  <c r="AP1270" i="64" s="1"/>
  <c r="Z1232" i="64"/>
  <c r="Z1248" i="64" s="1"/>
  <c r="Z1257" i="64"/>
  <c r="Z1270" i="64" s="1"/>
  <c r="CF1233" i="64"/>
  <c r="CF1249" i="64" s="1"/>
  <c r="CF1258" i="64"/>
  <c r="CF1271" i="64" s="1"/>
  <c r="BP1233" i="64"/>
  <c r="BP1249" i="64" s="1"/>
  <c r="BP1258" i="64"/>
  <c r="BP1271" i="64" s="1"/>
  <c r="AZ1233" i="64"/>
  <c r="AZ1249" i="64" s="1"/>
  <c r="AZ1258" i="64"/>
  <c r="AZ1271" i="64" s="1"/>
  <c r="AJ1233" i="64"/>
  <c r="AJ1249" i="64" s="1"/>
  <c r="AJ1258" i="64"/>
  <c r="AJ1271" i="64" s="1"/>
  <c r="T1233" i="64"/>
  <c r="T1249" i="64" s="1"/>
  <c r="T1258" i="64"/>
  <c r="DD1233" i="64"/>
  <c r="DD1249" i="64" s="1"/>
  <c r="DD1258" i="64"/>
  <c r="DD1271" i="64" s="1"/>
  <c r="DK1232" i="64"/>
  <c r="DK1248" i="64" s="1"/>
  <c r="DK1257" i="64"/>
  <c r="DK1270" i="64" s="1"/>
  <c r="CU1232" i="64"/>
  <c r="CU1248" i="64" s="1"/>
  <c r="CU1257" i="64"/>
  <c r="CU1270" i="64" s="1"/>
  <c r="AO1233" i="64"/>
  <c r="AO1249" i="64" s="1"/>
  <c r="AO1258" i="64"/>
  <c r="AO1271" i="64" s="1"/>
  <c r="CZ1232" i="64"/>
  <c r="CZ1248" i="64" s="1"/>
  <c r="CZ1257" i="64"/>
  <c r="CZ1270" i="64" s="1"/>
  <c r="CK1232" i="64"/>
  <c r="CK1248" i="64" s="1"/>
  <c r="CK1257" i="64"/>
  <c r="CK1270" i="64" s="1"/>
  <c r="BU1232" i="64"/>
  <c r="BU1248" i="64" s="1"/>
  <c r="BU1257" i="64"/>
  <c r="BU1270" i="64" s="1"/>
  <c r="BE1232" i="64"/>
  <c r="BE1248" i="64" s="1"/>
  <c r="BE1257" i="64"/>
  <c r="BE1270" i="64" s="1"/>
  <c r="AO1232" i="64"/>
  <c r="AO1248" i="64" s="1"/>
  <c r="AO1257" i="64"/>
  <c r="AO1270" i="64" s="1"/>
  <c r="Y1232" i="64"/>
  <c r="Y1248" i="64" s="1"/>
  <c r="Y1257" i="64"/>
  <c r="Y1270" i="64" s="1"/>
  <c r="CE1233" i="64"/>
  <c r="CE1249" i="64" s="1"/>
  <c r="CE1258" i="64"/>
  <c r="CE1271" i="64" s="1"/>
  <c r="BO1233" i="64"/>
  <c r="BO1249" i="64" s="1"/>
  <c r="BO1258" i="64"/>
  <c r="BO1271" i="64" s="1"/>
  <c r="AY1233" i="64"/>
  <c r="AY1249" i="64" s="1"/>
  <c r="AY1258" i="64"/>
  <c r="AY1271" i="64" s="1"/>
  <c r="AI1233" i="64"/>
  <c r="AI1249" i="64" s="1"/>
  <c r="AI1258" i="64"/>
  <c r="AI1271" i="64" s="1"/>
  <c r="S1233" i="64"/>
  <c r="S1249" i="64" s="1"/>
  <c r="S1258" i="64"/>
  <c r="DC1233" i="64"/>
  <c r="DC1249" i="64" s="1"/>
  <c r="DC1258" i="64"/>
  <c r="DC1271" i="64" s="1"/>
  <c r="DJ1232" i="64"/>
  <c r="DJ1248" i="64" s="1"/>
  <c r="DJ1257" i="64"/>
  <c r="DJ1270" i="64" s="1"/>
  <c r="CT1232" i="64"/>
  <c r="CT1248" i="64" s="1"/>
  <c r="CT1257" i="64"/>
  <c r="CT1270" i="64" s="1"/>
  <c r="CJ1232" i="64"/>
  <c r="CJ1248" i="64" s="1"/>
  <c r="CJ1257" i="64"/>
  <c r="CJ1270" i="64" s="1"/>
  <c r="BT1232" i="64"/>
  <c r="BT1248" i="64" s="1"/>
  <c r="BT1257" i="64"/>
  <c r="BT1270" i="64" s="1"/>
  <c r="BD1232" i="64"/>
  <c r="BD1248" i="64" s="1"/>
  <c r="BD1257" i="64"/>
  <c r="BD1270" i="64" s="1"/>
  <c r="AN1232" i="64"/>
  <c r="AN1248" i="64" s="1"/>
  <c r="AN1257" i="64"/>
  <c r="AN1270" i="64" s="1"/>
  <c r="X1232" i="64"/>
  <c r="X1248" i="64" s="1"/>
  <c r="X1257" i="64"/>
  <c r="X1270" i="64" s="1"/>
  <c r="CD1233" i="64"/>
  <c r="CD1249" i="64" s="1"/>
  <c r="CD1258" i="64"/>
  <c r="CD1271" i="64" s="1"/>
  <c r="BN1233" i="64"/>
  <c r="BN1249" i="64" s="1"/>
  <c r="BN1258" i="64"/>
  <c r="BN1271" i="64" s="1"/>
  <c r="AX1233" i="64"/>
  <c r="AX1249" i="64" s="1"/>
  <c r="AX1258" i="64"/>
  <c r="AX1271" i="64" s="1"/>
  <c r="AH1233" i="64"/>
  <c r="AH1249" i="64" s="1"/>
  <c r="AH1258" i="64"/>
  <c r="AH1271" i="64" s="1"/>
  <c r="DB1233" i="64"/>
  <c r="DB1249" i="64" s="1"/>
  <c r="DB1258" i="64"/>
  <c r="DB1271" i="64" s="1"/>
  <c r="DI1232" i="64"/>
  <c r="DI1248" i="64" s="1"/>
  <c r="DI1257" i="64"/>
  <c r="DI1270" i="64" s="1"/>
  <c r="CS1232" i="64"/>
  <c r="CS1248" i="64" s="1"/>
  <c r="CS1257" i="64"/>
  <c r="CS1270" i="64" s="1"/>
  <c r="AE1232" i="64"/>
  <c r="AE1248" i="64" s="1"/>
  <c r="AE1257" i="64"/>
  <c r="AE1270" i="64" s="1"/>
  <c r="CI1232" i="64"/>
  <c r="CI1248" i="64" s="1"/>
  <c r="CI1257" i="64"/>
  <c r="CI1270" i="64" s="1"/>
  <c r="BS1232" i="64"/>
  <c r="BS1248" i="64" s="1"/>
  <c r="BS1257" i="64"/>
  <c r="BS1270" i="64" s="1"/>
  <c r="BC1232" i="64"/>
  <c r="BC1248" i="64" s="1"/>
  <c r="BC1257" i="64"/>
  <c r="BC1270" i="64" s="1"/>
  <c r="AM1232" i="64"/>
  <c r="AM1248" i="64" s="1"/>
  <c r="AM1257" i="64"/>
  <c r="AM1270" i="64" s="1"/>
  <c r="W1232" i="64"/>
  <c r="W1248" i="64" s="1"/>
  <c r="W1257" i="64"/>
  <c r="W1270" i="64" s="1"/>
  <c r="CC1233" i="64"/>
  <c r="CC1249" i="64" s="1"/>
  <c r="CC1258" i="64"/>
  <c r="CC1271" i="64" s="1"/>
  <c r="BM1233" i="64"/>
  <c r="BM1249" i="64" s="1"/>
  <c r="BM1258" i="64"/>
  <c r="BM1271" i="64" s="1"/>
  <c r="AW1233" i="64"/>
  <c r="AW1249" i="64" s="1"/>
  <c r="AW1258" i="64"/>
  <c r="AW1271" i="64" s="1"/>
  <c r="AG1233" i="64"/>
  <c r="AG1249" i="64" s="1"/>
  <c r="AG1258" i="64"/>
  <c r="AG1271" i="64" s="1"/>
  <c r="DA1233" i="64"/>
  <c r="DA1249" i="64" s="1"/>
  <c r="DA1258" i="64"/>
  <c r="DH1232" i="64"/>
  <c r="DH1248" i="64" s="1"/>
  <c r="DH1257" i="64"/>
  <c r="DH1270" i="64" s="1"/>
  <c r="CR1232" i="64"/>
  <c r="CR1248" i="64" s="1"/>
  <c r="CR1257" i="64"/>
  <c r="CR1270" i="64" s="1"/>
  <c r="DI1233" i="64"/>
  <c r="DI1249" i="64" s="1"/>
  <c r="DI1258" i="64"/>
  <c r="DI1271" i="64" s="1"/>
  <c r="CH1232" i="64"/>
  <c r="CH1248" i="64" s="1"/>
  <c r="CH1257" i="64"/>
  <c r="CH1270" i="64" s="1"/>
  <c r="BR1232" i="64"/>
  <c r="BR1248" i="64" s="1"/>
  <c r="BR1257" i="64"/>
  <c r="BR1270" i="64" s="1"/>
  <c r="BB1232" i="64"/>
  <c r="BB1248" i="64" s="1"/>
  <c r="BB1257" i="64"/>
  <c r="BB1270" i="64" s="1"/>
  <c r="AL1232" i="64"/>
  <c r="AL1248" i="64" s="1"/>
  <c r="AL1257" i="64"/>
  <c r="AL1270" i="64" s="1"/>
  <c r="V1232" i="64"/>
  <c r="V1248" i="64" s="1"/>
  <c r="V1257" i="64"/>
  <c r="V1270" i="64" s="1"/>
  <c r="CB1233" i="64"/>
  <c r="CB1249" i="64" s="1"/>
  <c r="CB1258" i="64"/>
  <c r="CB1271" i="64" s="1"/>
  <c r="BL1233" i="64"/>
  <c r="BL1249" i="64" s="1"/>
  <c r="BL1258" i="64"/>
  <c r="BL1271" i="64" s="1"/>
  <c r="AV1233" i="64"/>
  <c r="AV1249" i="64" s="1"/>
  <c r="AV1258" i="64"/>
  <c r="AV1271" i="64" s="1"/>
  <c r="AF1233" i="64"/>
  <c r="AF1249" i="64" s="1"/>
  <c r="AF1258" i="64"/>
  <c r="AF1271" i="64" s="1"/>
  <c r="CZ1233" i="64"/>
  <c r="CZ1258" i="64"/>
  <c r="DG1232" i="64"/>
  <c r="DG1248" i="64" s="1"/>
  <c r="DG1257" i="64"/>
  <c r="DG1270" i="64" s="1"/>
  <c r="CQ1232" i="64"/>
  <c r="CQ1248" i="64" s="1"/>
  <c r="CQ1257" i="64"/>
  <c r="CQ1270" i="64" s="1"/>
  <c r="BZ1232" i="64"/>
  <c r="BZ1248" i="64" s="1"/>
  <c r="BZ1257" i="64"/>
  <c r="BZ1270" i="64" s="1"/>
  <c r="CG1232" i="64"/>
  <c r="CG1248" i="64" s="1"/>
  <c r="CG1257" i="64"/>
  <c r="CG1270" i="64" s="1"/>
  <c r="BQ1232" i="64"/>
  <c r="BQ1248" i="64" s="1"/>
  <c r="BQ1257" i="64"/>
  <c r="BQ1270" i="64" s="1"/>
  <c r="BA1232" i="64"/>
  <c r="BA1248" i="64" s="1"/>
  <c r="BA1257" i="64"/>
  <c r="BA1270" i="64" s="1"/>
  <c r="AK1232" i="64"/>
  <c r="AK1248" i="64" s="1"/>
  <c r="AK1257" i="64"/>
  <c r="AK1270" i="64" s="1"/>
  <c r="U1232" i="64"/>
  <c r="U1248" i="64" s="1"/>
  <c r="U1257" i="64"/>
  <c r="U1270" i="64" s="1"/>
  <c r="CA1233" i="64"/>
  <c r="CA1249" i="64" s="1"/>
  <c r="CA1258" i="64"/>
  <c r="CA1271" i="64" s="1"/>
  <c r="BK1233" i="64"/>
  <c r="BK1249" i="64" s="1"/>
  <c r="BK1258" i="64"/>
  <c r="BK1271" i="64" s="1"/>
  <c r="AU1233" i="64"/>
  <c r="AU1249" i="64" s="1"/>
  <c r="AU1258" i="64"/>
  <c r="AU1271" i="64" s="1"/>
  <c r="AE1233" i="64"/>
  <c r="AE1249" i="64" s="1"/>
  <c r="AE1258" i="64"/>
  <c r="AE1271" i="64" s="1"/>
  <c r="CY1233" i="64"/>
  <c r="CY1249" i="64" s="1"/>
  <c r="CY1258" i="64"/>
  <c r="DF1232" i="64"/>
  <c r="DF1248" i="64" s="1"/>
  <c r="DF1257" i="64"/>
  <c r="DF1270" i="64" s="1"/>
  <c r="CP1232" i="64"/>
  <c r="CP1248" i="64" s="1"/>
  <c r="CP1257" i="64"/>
  <c r="CP1270" i="64" s="1"/>
  <c r="CF1232" i="64"/>
  <c r="CF1248" i="64" s="1"/>
  <c r="CF1257" i="64"/>
  <c r="CF1270" i="64" s="1"/>
  <c r="BP1232" i="64"/>
  <c r="BP1248" i="64" s="1"/>
  <c r="BP1257" i="64"/>
  <c r="BP1270" i="64" s="1"/>
  <c r="AZ1232" i="64"/>
  <c r="AZ1248" i="64" s="1"/>
  <c r="AZ1257" i="64"/>
  <c r="AZ1270" i="64" s="1"/>
  <c r="AJ1232" i="64"/>
  <c r="AJ1248" i="64" s="1"/>
  <c r="AJ1257" i="64"/>
  <c r="AJ1270" i="64" s="1"/>
  <c r="T1232" i="64"/>
  <c r="T1248" i="64" s="1"/>
  <c r="T1257" i="64"/>
  <c r="T1270" i="64" s="1"/>
  <c r="BZ1233" i="64"/>
  <c r="BZ1249" i="64" s="1"/>
  <c r="BZ1258" i="64"/>
  <c r="BZ1271" i="64" s="1"/>
  <c r="BJ1233" i="64"/>
  <c r="BJ1249" i="64" s="1"/>
  <c r="BJ1258" i="64"/>
  <c r="BJ1271" i="64" s="1"/>
  <c r="AT1233" i="64"/>
  <c r="AT1249" i="64" s="1"/>
  <c r="AT1258" i="64"/>
  <c r="AT1271" i="64" s="1"/>
  <c r="AD1233" i="64"/>
  <c r="AD1249" i="64" s="1"/>
  <c r="AD1258" i="64"/>
  <c r="AD1271" i="64" s="1"/>
  <c r="DG943" i="64"/>
  <c r="DG1261" i="64"/>
  <c r="CX1233" i="64"/>
  <c r="CX1249" i="64" s="1"/>
  <c r="CX1258" i="64"/>
  <c r="DE1232" i="64"/>
  <c r="DE1248" i="64" s="1"/>
  <c r="DE1257" i="64"/>
  <c r="DE1270" i="64" s="1"/>
  <c r="CO1232" i="64"/>
  <c r="CO1248" i="64" s="1"/>
  <c r="CO1257" i="64"/>
  <c r="CO1270" i="64" s="1"/>
  <c r="CE1232" i="64"/>
  <c r="CE1248" i="64" s="1"/>
  <c r="CE1257" i="64"/>
  <c r="CE1270" i="64" s="1"/>
  <c r="BO1232" i="64"/>
  <c r="BO1248" i="64" s="1"/>
  <c r="BO1257" i="64"/>
  <c r="BO1270" i="64" s="1"/>
  <c r="AY1232" i="64"/>
  <c r="AY1248" i="64" s="1"/>
  <c r="AY1257" i="64"/>
  <c r="AY1270" i="64" s="1"/>
  <c r="AI1232" i="64"/>
  <c r="AI1248" i="64" s="1"/>
  <c r="AI1257" i="64"/>
  <c r="AI1270" i="64" s="1"/>
  <c r="S1232" i="64"/>
  <c r="S1248" i="64" s="1"/>
  <c r="S1257" i="64"/>
  <c r="S1270" i="64" s="1"/>
  <c r="BY1233" i="64"/>
  <c r="BY1249" i="64" s="1"/>
  <c r="BY1258" i="64"/>
  <c r="BY1271" i="64" s="1"/>
  <c r="BI1233" i="64"/>
  <c r="BI1249" i="64" s="1"/>
  <c r="BI1258" i="64"/>
  <c r="BI1271" i="64" s="1"/>
  <c r="AS1233" i="64"/>
  <c r="AS1249" i="64" s="1"/>
  <c r="AS1258" i="64"/>
  <c r="AS1271" i="64" s="1"/>
  <c r="AC1233" i="64"/>
  <c r="AC1249" i="64" s="1"/>
  <c r="AC1258" i="64"/>
  <c r="CW1233" i="64"/>
  <c r="CW1249" i="64" s="1"/>
  <c r="CW1258" i="64"/>
  <c r="DD1232" i="64"/>
  <c r="DD1248" i="64" s="1"/>
  <c r="DD1257" i="64"/>
  <c r="DD1270" i="64" s="1"/>
  <c r="AU1232" i="64"/>
  <c r="AU1248" i="64" s="1"/>
  <c r="AU1257" i="64"/>
  <c r="AU1270" i="64" s="1"/>
  <c r="BU1233" i="64"/>
  <c r="BU1249" i="64" s="1"/>
  <c r="BU1258" i="64"/>
  <c r="BU1271" i="64" s="1"/>
  <c r="CD1232" i="64"/>
  <c r="CD1248" i="64" s="1"/>
  <c r="CD1257" i="64"/>
  <c r="CD1270" i="64" s="1"/>
  <c r="BN1232" i="64"/>
  <c r="BN1248" i="64" s="1"/>
  <c r="BN1257" i="64"/>
  <c r="BN1270" i="64" s="1"/>
  <c r="AX1232" i="64"/>
  <c r="AX1248" i="64" s="1"/>
  <c r="AX1257" i="64"/>
  <c r="AX1270" i="64" s="1"/>
  <c r="AH1232" i="64"/>
  <c r="AH1248" i="64" s="1"/>
  <c r="AH1257" i="64"/>
  <c r="AH1270" i="64" s="1"/>
  <c r="BX1233" i="64"/>
  <c r="BX1249" i="64" s="1"/>
  <c r="BX1258" i="64"/>
  <c r="BX1271" i="64" s="1"/>
  <c r="BH1233" i="64"/>
  <c r="BH1249" i="64" s="1"/>
  <c r="BH1258" i="64"/>
  <c r="BH1271" i="64" s="1"/>
  <c r="AR1233" i="64"/>
  <c r="AR1249" i="64" s="1"/>
  <c r="AR1258" i="64"/>
  <c r="AR1271" i="64" s="1"/>
  <c r="AB1233" i="64"/>
  <c r="AB1258" i="64"/>
  <c r="CV1233" i="64"/>
  <c r="CV1249" i="64" s="1"/>
  <c r="CV1258" i="64"/>
  <c r="DC1232" i="64"/>
  <c r="DC1248" i="64" s="1"/>
  <c r="DC1257" i="64"/>
  <c r="DC1270" i="64" s="1"/>
  <c r="CC1232" i="64"/>
  <c r="CC1248" i="64" s="1"/>
  <c r="CC1257" i="64"/>
  <c r="CC1270" i="64" s="1"/>
  <c r="BM1232" i="64"/>
  <c r="BM1248" i="64" s="1"/>
  <c r="BM1257" i="64"/>
  <c r="BM1270" i="64" s="1"/>
  <c r="AW1232" i="64"/>
  <c r="AW1248" i="64" s="1"/>
  <c r="AW1257" i="64"/>
  <c r="AW1270" i="64" s="1"/>
  <c r="AG1232" i="64"/>
  <c r="AG1248" i="64" s="1"/>
  <c r="AG1257" i="64"/>
  <c r="AG1270" i="64" s="1"/>
  <c r="BW1233" i="64"/>
  <c r="BW1249" i="64" s="1"/>
  <c r="BW1258" i="64"/>
  <c r="BW1271" i="64" s="1"/>
  <c r="BG1233" i="64"/>
  <c r="BG1249" i="64" s="1"/>
  <c r="BG1258" i="64"/>
  <c r="BG1271" i="64" s="1"/>
  <c r="AQ1233" i="64"/>
  <c r="AQ1249" i="64" s="1"/>
  <c r="AQ1258" i="64"/>
  <c r="AQ1271" i="64" s="1"/>
  <c r="AA1233" i="64"/>
  <c r="AA1258" i="64"/>
  <c r="DK1233" i="64"/>
  <c r="DK1249" i="64" s="1"/>
  <c r="DK1258" i="64"/>
  <c r="DK1271" i="64" s="1"/>
  <c r="CU1233" i="64"/>
  <c r="CU1249" i="64" s="1"/>
  <c r="CU1258" i="64"/>
  <c r="DB1232" i="64"/>
  <c r="DB1248" i="64" s="1"/>
  <c r="DB1257" i="64"/>
  <c r="DB1270" i="64" s="1"/>
  <c r="CB1232" i="64"/>
  <c r="CB1248" i="64" s="1"/>
  <c r="CB1257" i="64"/>
  <c r="CB1270" i="64" s="1"/>
  <c r="BL1232" i="64"/>
  <c r="BL1248" i="64" s="1"/>
  <c r="BL1257" i="64"/>
  <c r="BL1270" i="64" s="1"/>
  <c r="AV1232" i="64"/>
  <c r="AV1248" i="64" s="1"/>
  <c r="AV1257" i="64"/>
  <c r="AV1270" i="64" s="1"/>
  <c r="AF1232" i="64"/>
  <c r="AF1248" i="64" s="1"/>
  <c r="AF1257" i="64"/>
  <c r="AF1270" i="64" s="1"/>
  <c r="CL1233" i="64"/>
  <c r="CL1258" i="64"/>
  <c r="BV1233" i="64"/>
  <c r="BV1249" i="64" s="1"/>
  <c r="BV1258" i="64"/>
  <c r="BV1271" i="64" s="1"/>
  <c r="BF1233" i="64"/>
  <c r="BF1249" i="64" s="1"/>
  <c r="BF1258" i="64"/>
  <c r="BF1271" i="64" s="1"/>
  <c r="AP1233" i="64"/>
  <c r="AP1249" i="64" s="1"/>
  <c r="AP1258" i="64"/>
  <c r="AP1271" i="64" s="1"/>
  <c r="Z1233" i="64"/>
  <c r="Z1249" i="64" s="1"/>
  <c r="Z1258" i="64"/>
  <c r="DJ1233" i="64"/>
  <c r="DJ1249" i="64" s="1"/>
  <c r="DJ1258" i="64"/>
  <c r="DJ1271" i="64" s="1"/>
  <c r="CT1233" i="64"/>
  <c r="CT1249" i="64" s="1"/>
  <c r="CT1258" i="64"/>
  <c r="DA1232" i="64"/>
  <c r="DA1248" i="64" s="1"/>
  <c r="DA1257" i="64"/>
  <c r="DA1270" i="64" s="1"/>
  <c r="AC983" i="64" a="1"/>
  <c r="AC983" i="64" s="1"/>
  <c r="AC982" i="64" a="1"/>
  <c r="AC982" i="64" s="1"/>
  <c r="AC980" i="64" a="1"/>
  <c r="AC980" i="64" s="1"/>
  <c r="AC981" i="64" a="1"/>
  <c r="AC981" i="64" s="1"/>
  <c r="AC984" i="64" a="1"/>
  <c r="AC984" i="64" s="1"/>
  <c r="DA981" i="64" a="1"/>
  <c r="DA981" i="64" s="1"/>
  <c r="DA980" i="64" a="1"/>
  <c r="DA980" i="64" s="1"/>
  <c r="DA984" i="64" a="1"/>
  <c r="DA984" i="64" s="1"/>
  <c r="DA983" i="64" a="1"/>
  <c r="DA983" i="64" s="1"/>
  <c r="DA982" i="64" a="1"/>
  <c r="DA982" i="64" s="1"/>
  <c r="AC951" i="64" a="1"/>
  <c r="AC951" i="64" s="1"/>
  <c r="AC952" i="64" a="1"/>
  <c r="AC952" i="64" s="1"/>
  <c r="AC953" i="64" a="1"/>
  <c r="AC953" i="64" s="1"/>
  <c r="AC967" i="64" a="1"/>
  <c r="AC967" i="64" s="1"/>
  <c r="AC968" i="64" a="1"/>
  <c r="AC968" i="64" s="1"/>
  <c r="AC969" i="64" a="1"/>
  <c r="AC969" i="64" s="1"/>
  <c r="AC965" i="64" a="1"/>
  <c r="AC965" i="64" s="1"/>
  <c r="AC966" i="64" a="1"/>
  <c r="AC966" i="64" s="1"/>
  <c r="AC949" i="64" a="1"/>
  <c r="AC949" i="64" s="1"/>
  <c r="AC950" i="64" a="1"/>
  <c r="AC950" i="64" s="1"/>
  <c r="DA968" i="64" a="1"/>
  <c r="DA968" i="64" s="1"/>
  <c r="DA969" i="64" a="1"/>
  <c r="DA969" i="64" s="1"/>
  <c r="DA967" i="64" a="1"/>
  <c r="DA967" i="64" s="1"/>
  <c r="DA949" i="64" a="1"/>
  <c r="DA949" i="64" s="1"/>
  <c r="DA950" i="64" a="1"/>
  <c r="DA950" i="64" s="1"/>
  <c r="DA966" i="64" a="1"/>
  <c r="DA966" i="64" s="1"/>
  <c r="DA951" i="64" a="1"/>
  <c r="DA951" i="64" s="1"/>
  <c r="DA952" i="64" a="1"/>
  <c r="DA952" i="64" s="1"/>
  <c r="DA965" i="64" a="1"/>
  <c r="DA965" i="64" s="1"/>
  <c r="DA953" i="64" a="1"/>
  <c r="DA953" i="64" s="1"/>
  <c r="CB1237" i="64"/>
  <c r="CB1253" i="64" s="1"/>
  <c r="CB944" i="64"/>
  <c r="AN1237" i="64"/>
  <c r="AN1253" i="64" s="1"/>
  <c r="AN944" i="64"/>
  <c r="BM1236" i="64"/>
  <c r="BM943" i="64"/>
  <c r="DC1236" i="64"/>
  <c r="DC943" i="64"/>
  <c r="BC1237" i="64"/>
  <c r="BC1253" i="64" s="1"/>
  <c r="BC944" i="64"/>
  <c r="CJ1236" i="64"/>
  <c r="CJ943" i="64"/>
  <c r="AV1236" i="64"/>
  <c r="AV943" i="64"/>
  <c r="CT1236" i="64"/>
  <c r="CT943" i="64"/>
  <c r="BJ1237" i="64"/>
  <c r="BJ1253" i="64" s="1"/>
  <c r="BJ944" i="64"/>
  <c r="CI1236" i="64"/>
  <c r="CI943" i="64"/>
  <c r="AU1236" i="64"/>
  <c r="AU943" i="64"/>
  <c r="W1236" i="64"/>
  <c r="W943" i="64"/>
  <c r="DJ1237" i="64"/>
  <c r="DJ1253" i="64" s="1"/>
  <c r="DJ944" i="64"/>
  <c r="DB1237" i="64"/>
  <c r="DB1253" i="64" s="1"/>
  <c r="DB944" i="64"/>
  <c r="CT1237" i="64"/>
  <c r="CT1253" i="64" s="1"/>
  <c r="CT944" i="64"/>
  <c r="DI1236" i="64"/>
  <c r="DI943" i="64"/>
  <c r="DA1236" i="64"/>
  <c r="DA943" i="64"/>
  <c r="CS1236" i="64"/>
  <c r="CS943" i="64"/>
  <c r="BD1237" i="64"/>
  <c r="BD1253" i="64" s="1"/>
  <c r="BD944" i="64"/>
  <c r="CC1236" i="64"/>
  <c r="CC943" i="64"/>
  <c r="Y1236" i="64"/>
  <c r="Y943" i="64"/>
  <c r="DD1237" i="64"/>
  <c r="DD1253" i="64" s="1"/>
  <c r="DD944" i="64"/>
  <c r="W1237" i="64"/>
  <c r="W1253" i="64" s="1"/>
  <c r="W944" i="64"/>
  <c r="CH1237" i="64"/>
  <c r="CH1253" i="64" s="1"/>
  <c r="CH944" i="64"/>
  <c r="V1237" i="64"/>
  <c r="V1253" i="64" s="1"/>
  <c r="V944" i="64"/>
  <c r="AM1236" i="64"/>
  <c r="AM943" i="64"/>
  <c r="CG1237" i="64"/>
  <c r="CG1253" i="64" s="1"/>
  <c r="CG944" i="64"/>
  <c r="BY1237" i="64"/>
  <c r="BY1253" i="64" s="1"/>
  <c r="BY944" i="64"/>
  <c r="BQ1237" i="64"/>
  <c r="BQ1253" i="64" s="1"/>
  <c r="BQ944" i="64"/>
  <c r="BI1237" i="64"/>
  <c r="BI1253" i="64" s="1"/>
  <c r="BI944" i="64"/>
  <c r="BA1237" i="64"/>
  <c r="BA1253" i="64" s="1"/>
  <c r="BA944" i="64"/>
  <c r="AS1237" i="64"/>
  <c r="AS1253" i="64" s="1"/>
  <c r="AS944" i="64"/>
  <c r="AK1237" i="64"/>
  <c r="AK1253" i="64" s="1"/>
  <c r="AK944" i="64"/>
  <c r="AC1237" i="64"/>
  <c r="AC1253" i="64" s="1"/>
  <c r="AC944" i="64"/>
  <c r="U1237" i="64"/>
  <c r="U1253" i="64" s="1"/>
  <c r="U944" i="64"/>
  <c r="CH1236" i="64"/>
  <c r="CH943" i="64"/>
  <c r="BZ1236" i="64"/>
  <c r="BZ943" i="64"/>
  <c r="BR1236" i="64"/>
  <c r="BR943" i="64"/>
  <c r="BJ1236" i="64"/>
  <c r="BJ943" i="64"/>
  <c r="BB1236" i="64"/>
  <c r="BB943" i="64"/>
  <c r="AT1236" i="64"/>
  <c r="AT943" i="64"/>
  <c r="AL1236" i="64"/>
  <c r="AL943" i="64"/>
  <c r="AD1236" i="64"/>
  <c r="AD943" i="64"/>
  <c r="V1236" i="64"/>
  <c r="V943" i="64"/>
  <c r="DI1237" i="64"/>
  <c r="DI1253" i="64" s="1"/>
  <c r="DI944" i="64"/>
  <c r="DA1237" i="64"/>
  <c r="DA1253" i="64" s="1"/>
  <c r="DA944" i="64"/>
  <c r="CS1237" i="64"/>
  <c r="CS1253" i="64" s="1"/>
  <c r="CS944" i="64"/>
  <c r="DH1236" i="64"/>
  <c r="DH943" i="64"/>
  <c r="CZ1236" i="64"/>
  <c r="CZ943" i="64"/>
  <c r="CR1236" i="64"/>
  <c r="CR943" i="64"/>
  <c r="X1237" i="64"/>
  <c r="X1253" i="64" s="1"/>
  <c r="X944" i="64"/>
  <c r="AG1236" i="64"/>
  <c r="AG943" i="64"/>
  <c r="CA1237" i="64"/>
  <c r="CA1253" i="64" s="1"/>
  <c r="CA944" i="64"/>
  <c r="BD1236" i="64"/>
  <c r="BD943" i="64"/>
  <c r="DC1237" i="64"/>
  <c r="DC1253" i="64" s="1"/>
  <c r="DC944" i="64"/>
  <c r="BB1237" i="64"/>
  <c r="BB1253" i="64" s="1"/>
  <c r="BB944" i="64"/>
  <c r="BC1236" i="64"/>
  <c r="BC943" i="64"/>
  <c r="CF1237" i="64"/>
  <c r="CF1253" i="64" s="1"/>
  <c r="CF944" i="64"/>
  <c r="AZ1237" i="64"/>
  <c r="AZ1253" i="64" s="1"/>
  <c r="AZ944" i="64"/>
  <c r="T1237" i="64"/>
  <c r="T1253" i="64" s="1"/>
  <c r="T944" i="64"/>
  <c r="BQ1236" i="64"/>
  <c r="BQ943" i="64"/>
  <c r="AK1236" i="64"/>
  <c r="AK943" i="64"/>
  <c r="DH1237" i="64"/>
  <c r="DH1253" i="64" s="1"/>
  <c r="DH944" i="64"/>
  <c r="CZ1237" i="64"/>
  <c r="CZ1253" i="64" s="1"/>
  <c r="CZ944" i="64"/>
  <c r="CR1237" i="64"/>
  <c r="CR1253" i="64" s="1"/>
  <c r="CR944" i="64"/>
  <c r="CY1236" i="64"/>
  <c r="CY943" i="64"/>
  <c r="CQ1236" i="64"/>
  <c r="CQ943" i="64"/>
  <c r="BT1237" i="64"/>
  <c r="BT1253" i="64" s="1"/>
  <c r="BT944" i="64"/>
  <c r="AF1237" i="64"/>
  <c r="AF1253" i="64" s="1"/>
  <c r="AF944" i="64"/>
  <c r="AW1236" i="64"/>
  <c r="AW943" i="64"/>
  <c r="DK1236" i="64"/>
  <c r="DK943" i="64"/>
  <c r="BK1237" i="64"/>
  <c r="BK1253" i="64" s="1"/>
  <c r="BK944" i="64"/>
  <c r="AM1237" i="64"/>
  <c r="AM1253" i="64" s="1"/>
  <c r="AM944" i="64"/>
  <c r="CB1236" i="64"/>
  <c r="CB943" i="64"/>
  <c r="AN1236" i="64"/>
  <c r="AN943" i="64"/>
  <c r="DK1237" i="64"/>
  <c r="DK1253" i="64" s="1"/>
  <c r="DK944" i="64"/>
  <c r="BR1237" i="64"/>
  <c r="BR1253" i="64" s="1"/>
  <c r="BR944" i="64"/>
  <c r="AD1237" i="64"/>
  <c r="AD1253" i="64" s="1"/>
  <c r="AD944" i="64"/>
  <c r="BK1236" i="64"/>
  <c r="BK943" i="64"/>
  <c r="BX1237" i="64"/>
  <c r="BX1253" i="64" s="1"/>
  <c r="BX944" i="64"/>
  <c r="U1236" i="64"/>
  <c r="U943" i="64"/>
  <c r="CE1237" i="64"/>
  <c r="CE1253" i="64" s="1"/>
  <c r="CE944" i="64"/>
  <c r="BO1237" i="64"/>
  <c r="BO1253" i="64" s="1"/>
  <c r="BO944" i="64"/>
  <c r="AY1237" i="64"/>
  <c r="AY1253" i="64" s="1"/>
  <c r="AY944" i="64"/>
  <c r="AI1237" i="64"/>
  <c r="AI1253" i="64" s="1"/>
  <c r="AI944" i="64"/>
  <c r="S1237" i="64"/>
  <c r="S1253" i="64" s="1"/>
  <c r="S944" i="64"/>
  <c r="BX1236" i="64"/>
  <c r="BX943" i="64"/>
  <c r="BH1236" i="64"/>
  <c r="BH943" i="64"/>
  <c r="AR1236" i="64"/>
  <c r="AR943" i="64"/>
  <c r="AB1236" i="64"/>
  <c r="AB943" i="64"/>
  <c r="DG1237" i="64"/>
  <c r="DG1253" i="64" s="1"/>
  <c r="DG944" i="64"/>
  <c r="CY1237" i="64"/>
  <c r="CY1253" i="64" s="1"/>
  <c r="CY944" i="64"/>
  <c r="CQ1237" i="64"/>
  <c r="CQ1253" i="64" s="1"/>
  <c r="CQ944" i="64"/>
  <c r="DF1236" i="64"/>
  <c r="DF943" i="64"/>
  <c r="CX1236" i="64"/>
  <c r="CX943" i="64"/>
  <c r="CP1236" i="64"/>
  <c r="CP943" i="64"/>
  <c r="CJ1237" i="64"/>
  <c r="CJ1253" i="64" s="1"/>
  <c r="CJ944" i="64"/>
  <c r="AV1237" i="64"/>
  <c r="AV1253" i="64" s="1"/>
  <c r="AV944" i="64"/>
  <c r="BU1236" i="64"/>
  <c r="BU943" i="64"/>
  <c r="AO1236" i="64"/>
  <c r="AO943" i="64"/>
  <c r="CV1237" i="64"/>
  <c r="CV1253" i="64" s="1"/>
  <c r="CV944" i="64"/>
  <c r="BS1237" i="64"/>
  <c r="BS1253" i="64" s="1"/>
  <c r="BS944" i="64"/>
  <c r="AE1237" i="64"/>
  <c r="AE1253" i="64" s="1"/>
  <c r="AE944" i="64"/>
  <c r="BL1236" i="64"/>
  <c r="BL943" i="64"/>
  <c r="X1236" i="64"/>
  <c r="X943" i="64"/>
  <c r="DJ1236" i="64"/>
  <c r="DJ943" i="64"/>
  <c r="AT1237" i="64"/>
  <c r="AT1253" i="64" s="1"/>
  <c r="AT944" i="64"/>
  <c r="CA1236" i="64"/>
  <c r="CA943" i="64"/>
  <c r="BP1237" i="64"/>
  <c r="BP1253" i="64" s="1"/>
  <c r="BP944" i="64"/>
  <c r="AR1237" i="64"/>
  <c r="AR1253" i="64" s="1"/>
  <c r="AR944" i="64"/>
  <c r="AB1237" i="64"/>
  <c r="AB1253" i="64" s="1"/>
  <c r="AB944" i="64"/>
  <c r="CG1236" i="64"/>
  <c r="CG943" i="64"/>
  <c r="BI1236" i="64"/>
  <c r="BI943" i="64"/>
  <c r="AS1236" i="64"/>
  <c r="AS943" i="64"/>
  <c r="BW1237" i="64"/>
  <c r="BW1253" i="64" s="1"/>
  <c r="BW944" i="64"/>
  <c r="BG1237" i="64"/>
  <c r="BG1253" i="64" s="1"/>
  <c r="BG944" i="64"/>
  <c r="AQ1237" i="64"/>
  <c r="AQ1253" i="64" s="1"/>
  <c r="AQ944" i="64"/>
  <c r="AA1237" i="64"/>
  <c r="AA1253" i="64" s="1"/>
  <c r="AA944" i="64"/>
  <c r="CF1236" i="64"/>
  <c r="CF943" i="64"/>
  <c r="BP1236" i="64"/>
  <c r="BP943" i="64"/>
  <c r="AZ1236" i="64"/>
  <c r="AZ943" i="64"/>
  <c r="AJ1236" i="64"/>
  <c r="AJ943" i="64"/>
  <c r="T1236" i="64"/>
  <c r="T943" i="64"/>
  <c r="CL1237" i="64"/>
  <c r="CL1253" i="64" s="1"/>
  <c r="CL944" i="64"/>
  <c r="CD1237" i="64"/>
  <c r="CD1253" i="64" s="1"/>
  <c r="CD944" i="64"/>
  <c r="BV1237" i="64"/>
  <c r="BV1253" i="64" s="1"/>
  <c r="BV944" i="64"/>
  <c r="BN1237" i="64"/>
  <c r="BN1253" i="64" s="1"/>
  <c r="BN944" i="64"/>
  <c r="BF1237" i="64"/>
  <c r="BF1253" i="64" s="1"/>
  <c r="BF944" i="64"/>
  <c r="AX1237" i="64"/>
  <c r="AX1253" i="64" s="1"/>
  <c r="AX944" i="64"/>
  <c r="AP1237" i="64"/>
  <c r="AP1253" i="64" s="1"/>
  <c r="AP944" i="64"/>
  <c r="AH1237" i="64"/>
  <c r="AH1253" i="64" s="1"/>
  <c r="AH944" i="64"/>
  <c r="Z1237" i="64"/>
  <c r="Z1253" i="64" s="1"/>
  <c r="Z944" i="64"/>
  <c r="CE1236" i="64"/>
  <c r="CE943" i="64"/>
  <c r="BW1236" i="64"/>
  <c r="BW943" i="64"/>
  <c r="BO1236" i="64"/>
  <c r="BO943" i="64"/>
  <c r="BG1236" i="64"/>
  <c r="BG943" i="64"/>
  <c r="AY1236" i="64"/>
  <c r="AY943" i="64"/>
  <c r="AQ1236" i="64"/>
  <c r="AQ943" i="64"/>
  <c r="AI1236" i="64"/>
  <c r="AI943" i="64"/>
  <c r="AA1236" i="64"/>
  <c r="AA943" i="64"/>
  <c r="S1236" i="64"/>
  <c r="S943" i="64"/>
  <c r="DF1237" i="64"/>
  <c r="DF1253" i="64" s="1"/>
  <c r="DF944" i="64"/>
  <c r="CX1237" i="64"/>
  <c r="CX1253" i="64" s="1"/>
  <c r="CX944" i="64"/>
  <c r="CP1237" i="64"/>
  <c r="CP1253" i="64" s="1"/>
  <c r="CP944" i="64"/>
  <c r="DE1236" i="64"/>
  <c r="DE943" i="64"/>
  <c r="CW1236" i="64"/>
  <c r="CW943" i="64"/>
  <c r="CO1236" i="64"/>
  <c r="CO943" i="64"/>
  <c r="BL1237" i="64"/>
  <c r="BL1253" i="64" s="1"/>
  <c r="BL944" i="64"/>
  <c r="CK1236" i="64"/>
  <c r="CK943" i="64"/>
  <c r="BE1236" i="64"/>
  <c r="BE943" i="64"/>
  <c r="CU1236" i="64"/>
  <c r="CU943" i="64"/>
  <c r="CI1237" i="64"/>
  <c r="CI1253" i="64" s="1"/>
  <c r="CI944" i="64"/>
  <c r="AU1237" i="64"/>
  <c r="AU1253" i="64" s="1"/>
  <c r="AU944" i="64"/>
  <c r="BT1236" i="64"/>
  <c r="BT943" i="64"/>
  <c r="AF1236" i="64"/>
  <c r="AF943" i="64"/>
  <c r="CU1237" i="64"/>
  <c r="CU1253" i="64" s="1"/>
  <c r="CU944" i="64"/>
  <c r="DB1236" i="64"/>
  <c r="DB943" i="64"/>
  <c r="BZ1237" i="64"/>
  <c r="BZ1253" i="64" s="1"/>
  <c r="BZ944" i="64"/>
  <c r="AL1237" i="64"/>
  <c r="AL1253" i="64" s="1"/>
  <c r="AL944" i="64"/>
  <c r="BS1236" i="64"/>
  <c r="BS943" i="64"/>
  <c r="AE1236" i="64"/>
  <c r="AE943" i="64"/>
  <c r="BH1237" i="64"/>
  <c r="BH1253" i="64" s="1"/>
  <c r="BH944" i="64"/>
  <c r="AJ1237" i="64"/>
  <c r="AJ1253" i="64" s="1"/>
  <c r="AJ944" i="64"/>
  <c r="BY1236" i="64"/>
  <c r="BY943" i="64"/>
  <c r="BA1236" i="64"/>
  <c r="BA943" i="64"/>
  <c r="AC1236" i="64"/>
  <c r="AC943" i="64"/>
  <c r="CK1237" i="64"/>
  <c r="CK1253" i="64" s="1"/>
  <c r="CK944" i="64"/>
  <c r="CC1237" i="64"/>
  <c r="CC1253" i="64" s="1"/>
  <c r="CC944" i="64"/>
  <c r="BU1237" i="64"/>
  <c r="BU1253" i="64" s="1"/>
  <c r="BU944" i="64"/>
  <c r="BM1237" i="64"/>
  <c r="BM1253" i="64" s="1"/>
  <c r="BM944" i="64"/>
  <c r="BE1237" i="64"/>
  <c r="BE1253" i="64" s="1"/>
  <c r="BE944" i="64"/>
  <c r="AW1237" i="64"/>
  <c r="AW1253" i="64" s="1"/>
  <c r="AW944" i="64"/>
  <c r="AO1237" i="64"/>
  <c r="AO1253" i="64" s="1"/>
  <c r="AO944" i="64"/>
  <c r="AG1237" i="64"/>
  <c r="AG1253" i="64" s="1"/>
  <c r="AG944" i="64"/>
  <c r="Y1237" i="64"/>
  <c r="Y1253" i="64" s="1"/>
  <c r="Y944" i="64"/>
  <c r="CL1236" i="64"/>
  <c r="CL943" i="64"/>
  <c r="CD1236" i="64"/>
  <c r="CD943" i="64"/>
  <c r="BV1236" i="64"/>
  <c r="BV943" i="64"/>
  <c r="BN1236" i="64"/>
  <c r="BN943" i="64"/>
  <c r="BF1236" i="64"/>
  <c r="BF943" i="64"/>
  <c r="AX1236" i="64"/>
  <c r="AX943" i="64"/>
  <c r="AP1236" i="64"/>
  <c r="AP943" i="64"/>
  <c r="AH1236" i="64"/>
  <c r="AH943" i="64"/>
  <c r="Z1236" i="64"/>
  <c r="Z943" i="64"/>
  <c r="DE1237" i="64"/>
  <c r="DE1253" i="64" s="1"/>
  <c r="DE944" i="64"/>
  <c r="CW1237" i="64"/>
  <c r="CW1253" i="64" s="1"/>
  <c r="CW944" i="64"/>
  <c r="CO1237" i="64"/>
  <c r="CO1253" i="64" s="1"/>
  <c r="CO944" i="64"/>
  <c r="DD1236" i="64"/>
  <c r="DD943" i="64"/>
  <c r="CV1236" i="64"/>
  <c r="CV943" i="64"/>
  <c r="CX212" i="64"/>
  <c r="CY207" i="64"/>
  <c r="CY210" i="64" s="1"/>
  <c r="CY212" i="64" s="1"/>
  <c r="AB210" i="64"/>
  <c r="AB212" i="64" s="1"/>
  <c r="DA209" i="64" a="1"/>
  <c r="DA209" i="64" s="1"/>
  <c r="DA208" i="64" a="1"/>
  <c r="DA208" i="64" s="1"/>
  <c r="AC208" i="64" a="1"/>
  <c r="AC208" i="64" s="1"/>
  <c r="AC207" i="64" s="1"/>
  <c r="AC209" i="64" a="1"/>
  <c r="AC209" i="64" s="1"/>
  <c r="DG918" i="64"/>
  <c r="DG1236" i="64"/>
  <c r="AB924" i="64"/>
  <c r="AB926" i="64" s="1"/>
  <c r="DA331" i="64" a="1"/>
  <c r="DA331" i="64" s="1"/>
  <c r="DA1240" i="64" a="1"/>
  <c r="DA1240" i="64" s="1"/>
  <c r="AC331" i="64" a="1"/>
  <c r="AC331" i="64" s="1"/>
  <c r="AC1240" i="64" a="1"/>
  <c r="AC1240" i="64" s="1"/>
  <c r="CZ924" i="64"/>
  <c r="CZ926" i="64" s="1"/>
  <c r="CI875" i="64"/>
  <c r="CA875" i="64"/>
  <c r="BS875" i="64"/>
  <c r="BK875" i="64"/>
  <c r="BC875" i="64"/>
  <c r="AU875" i="64"/>
  <c r="AM875" i="64"/>
  <c r="AE875" i="64"/>
  <c r="W875" i="64"/>
  <c r="CI880" i="64"/>
  <c r="CI901" i="64" s="1"/>
  <c r="CI919" i="64"/>
  <c r="CA880" i="64"/>
  <c r="CA901" i="64" s="1"/>
  <c r="CA919" i="64"/>
  <c r="BS880" i="64"/>
  <c r="BS901" i="64" s="1"/>
  <c r="BS919" i="64"/>
  <c r="BK880" i="64"/>
  <c r="BK901" i="64" s="1"/>
  <c r="BK919" i="64"/>
  <c r="BC880" i="64"/>
  <c r="BC901" i="64" s="1"/>
  <c r="BC919" i="64"/>
  <c r="AU880" i="64"/>
  <c r="AU901" i="64" s="1"/>
  <c r="AU919" i="64"/>
  <c r="AM880" i="64"/>
  <c r="AM901" i="64" s="1"/>
  <c r="AM919" i="64"/>
  <c r="AE880" i="64"/>
  <c r="AE901" i="64" s="1"/>
  <c r="AE919" i="64"/>
  <c r="W880" i="64"/>
  <c r="W901" i="64" s="1"/>
  <c r="W919" i="64"/>
  <c r="CJ879" i="64"/>
  <c r="CJ900" i="64" s="1"/>
  <c r="CJ918" i="64"/>
  <c r="CB879" i="64"/>
  <c r="CB900" i="64" s="1"/>
  <c r="CB918" i="64"/>
  <c r="BT879" i="64"/>
  <c r="BT900" i="64" s="1"/>
  <c r="BT918" i="64"/>
  <c r="BL879" i="64"/>
  <c r="BL900" i="64" s="1"/>
  <c r="BL918" i="64"/>
  <c r="BD879" i="64"/>
  <c r="BD900" i="64" s="1"/>
  <c r="BD918" i="64"/>
  <c r="AV879" i="64"/>
  <c r="AV900" i="64" s="1"/>
  <c r="AV918" i="64"/>
  <c r="AN879" i="64"/>
  <c r="AN900" i="64" s="1"/>
  <c r="AN918" i="64"/>
  <c r="AF879" i="64"/>
  <c r="AF900" i="64" s="1"/>
  <c r="AF918" i="64"/>
  <c r="X879" i="64"/>
  <c r="X900" i="64" s="1"/>
  <c r="X918" i="64"/>
  <c r="DD880" i="64"/>
  <c r="DD901" i="64" s="1"/>
  <c r="DD919" i="64"/>
  <c r="CV880" i="64"/>
  <c r="CV901" i="64" s="1"/>
  <c r="CV919" i="64"/>
  <c r="DK879" i="64"/>
  <c r="DK900" i="64" s="1"/>
  <c r="DK918" i="64"/>
  <c r="DC879" i="64"/>
  <c r="DC900" i="64" s="1"/>
  <c r="DC918" i="64"/>
  <c r="CU879" i="64"/>
  <c r="CU900" i="64" s="1"/>
  <c r="CU918" i="64"/>
  <c r="DJ876" i="64"/>
  <c r="DB876" i="64"/>
  <c r="CT876" i="64"/>
  <c r="DI875" i="64"/>
  <c r="DA875" i="64"/>
  <c r="CS875" i="64"/>
  <c r="CH875" i="64"/>
  <c r="BZ875" i="64"/>
  <c r="BR875" i="64"/>
  <c r="BJ875" i="64"/>
  <c r="BB875" i="64"/>
  <c r="AT875" i="64"/>
  <c r="AL875" i="64"/>
  <c r="AD875" i="64"/>
  <c r="V875" i="64"/>
  <c r="CH880" i="64"/>
  <c r="CH901" i="64" s="1"/>
  <c r="CH919" i="64"/>
  <c r="BZ880" i="64"/>
  <c r="BZ901" i="64" s="1"/>
  <c r="BZ919" i="64"/>
  <c r="BR880" i="64"/>
  <c r="BR901" i="64" s="1"/>
  <c r="BR919" i="64"/>
  <c r="BJ880" i="64"/>
  <c r="BJ901" i="64" s="1"/>
  <c r="BJ919" i="64"/>
  <c r="BB880" i="64"/>
  <c r="BB901" i="64" s="1"/>
  <c r="BB919" i="64"/>
  <c r="AT880" i="64"/>
  <c r="AT901" i="64" s="1"/>
  <c r="AT919" i="64"/>
  <c r="AL880" i="64"/>
  <c r="AL901" i="64" s="1"/>
  <c r="AL919" i="64"/>
  <c r="AD880" i="64"/>
  <c r="AD901" i="64" s="1"/>
  <c r="AD919" i="64"/>
  <c r="V880" i="64"/>
  <c r="V901" i="64" s="1"/>
  <c r="V919" i="64"/>
  <c r="CI879" i="64"/>
  <c r="CI900" i="64" s="1"/>
  <c r="CI918" i="64"/>
  <c r="CA879" i="64"/>
  <c r="CA900" i="64" s="1"/>
  <c r="CA918" i="64"/>
  <c r="BS879" i="64"/>
  <c r="BS900" i="64" s="1"/>
  <c r="BS918" i="64"/>
  <c r="BK879" i="64"/>
  <c r="BK900" i="64" s="1"/>
  <c r="BK918" i="64"/>
  <c r="BC879" i="64"/>
  <c r="BC900" i="64" s="1"/>
  <c r="BC918" i="64"/>
  <c r="AU879" i="64"/>
  <c r="AU900" i="64" s="1"/>
  <c r="AU918" i="64"/>
  <c r="AM879" i="64"/>
  <c r="AM900" i="64" s="1"/>
  <c r="AM918" i="64"/>
  <c r="AE879" i="64"/>
  <c r="AE900" i="64" s="1"/>
  <c r="AE918" i="64"/>
  <c r="W879" i="64"/>
  <c r="W900" i="64" s="1"/>
  <c r="W918" i="64"/>
  <c r="DK880" i="64"/>
  <c r="DK901" i="64" s="1"/>
  <c r="DK919" i="64"/>
  <c r="DC880" i="64"/>
  <c r="DC901" i="64" s="1"/>
  <c r="DC919" i="64"/>
  <c r="CU880" i="64"/>
  <c r="CU901" i="64" s="1"/>
  <c r="CU919" i="64"/>
  <c r="DJ879" i="64"/>
  <c r="DJ900" i="64" s="1"/>
  <c r="DJ918" i="64"/>
  <c r="DB879" i="64"/>
  <c r="DB900" i="64" s="1"/>
  <c r="DB918" i="64"/>
  <c r="CT879" i="64"/>
  <c r="CT900" i="64" s="1"/>
  <c r="CT918" i="64"/>
  <c r="DI876" i="64"/>
  <c r="DA876" i="64"/>
  <c r="CS876" i="64"/>
  <c r="DH875" i="64"/>
  <c r="CZ875" i="64"/>
  <c r="CR875" i="64"/>
  <c r="DA312" i="64" a="1"/>
  <c r="DA312" i="64" s="1"/>
  <c r="DA925" i="64" a="1"/>
  <c r="DA925" i="64" s="1"/>
  <c r="AC312" i="64" a="1"/>
  <c r="AC312" i="64" s="1"/>
  <c r="AC925" i="64" a="1"/>
  <c r="AC925" i="64" s="1"/>
  <c r="CG875" i="64"/>
  <c r="BY875" i="64"/>
  <c r="BQ875" i="64"/>
  <c r="BI875" i="64"/>
  <c r="BA875" i="64"/>
  <c r="AS875" i="64"/>
  <c r="AK875" i="64"/>
  <c r="AC875" i="64"/>
  <c r="U875" i="64"/>
  <c r="CG880" i="64"/>
  <c r="CG901" i="64" s="1"/>
  <c r="CG919" i="64"/>
  <c r="BY880" i="64"/>
  <c r="BY901" i="64" s="1"/>
  <c r="BY919" i="64"/>
  <c r="BQ880" i="64"/>
  <c r="BQ901" i="64" s="1"/>
  <c r="BQ919" i="64"/>
  <c r="BI880" i="64"/>
  <c r="BI901" i="64" s="1"/>
  <c r="BI919" i="64"/>
  <c r="BA880" i="64"/>
  <c r="BA901" i="64" s="1"/>
  <c r="BA919" i="64"/>
  <c r="AS880" i="64"/>
  <c r="AS901" i="64" s="1"/>
  <c r="AS919" i="64"/>
  <c r="AK880" i="64"/>
  <c r="AK901" i="64" s="1"/>
  <c r="AK919" i="64"/>
  <c r="AC880" i="64"/>
  <c r="AC901" i="64" s="1"/>
  <c r="AC919" i="64"/>
  <c r="U880" i="64"/>
  <c r="U901" i="64" s="1"/>
  <c r="U919" i="64"/>
  <c r="CH879" i="64"/>
  <c r="CH900" i="64" s="1"/>
  <c r="CH918" i="64"/>
  <c r="BZ879" i="64"/>
  <c r="BZ900" i="64" s="1"/>
  <c r="BZ918" i="64"/>
  <c r="BR879" i="64"/>
  <c r="BR900" i="64" s="1"/>
  <c r="BR918" i="64"/>
  <c r="BJ879" i="64"/>
  <c r="BJ900" i="64" s="1"/>
  <c r="BJ918" i="64"/>
  <c r="BB879" i="64"/>
  <c r="BB900" i="64" s="1"/>
  <c r="BB918" i="64"/>
  <c r="AT879" i="64"/>
  <c r="AT900" i="64" s="1"/>
  <c r="AT918" i="64"/>
  <c r="AL879" i="64"/>
  <c r="AL900" i="64" s="1"/>
  <c r="AL918" i="64"/>
  <c r="AD879" i="64"/>
  <c r="AD900" i="64" s="1"/>
  <c r="AD918" i="64"/>
  <c r="V879" i="64"/>
  <c r="V900" i="64" s="1"/>
  <c r="V918" i="64"/>
  <c r="DJ880" i="64"/>
  <c r="DJ901" i="64" s="1"/>
  <c r="DJ919" i="64"/>
  <c r="DB880" i="64"/>
  <c r="DB901" i="64" s="1"/>
  <c r="DB919" i="64"/>
  <c r="CT880" i="64"/>
  <c r="CT901" i="64" s="1"/>
  <c r="CT919" i="64"/>
  <c r="DI879" i="64"/>
  <c r="DI900" i="64" s="1"/>
  <c r="DI918" i="64"/>
  <c r="DA879" i="64"/>
  <c r="DA900" i="64" s="1"/>
  <c r="DA918" i="64"/>
  <c r="CS879" i="64"/>
  <c r="CS900" i="64" s="1"/>
  <c r="CS918" i="64"/>
  <c r="DH876" i="64"/>
  <c r="CZ876" i="64"/>
  <c r="CR876" i="64"/>
  <c r="DG875" i="64"/>
  <c r="CY875" i="64"/>
  <c r="CQ875" i="64"/>
  <c r="CF875" i="64"/>
  <c r="BX875" i="64"/>
  <c r="BP875" i="64"/>
  <c r="BH875" i="64"/>
  <c r="AZ875" i="64"/>
  <c r="AR875" i="64"/>
  <c r="AJ875" i="64"/>
  <c r="AB875" i="64"/>
  <c r="T875" i="64"/>
  <c r="CF880" i="64"/>
  <c r="CF901" i="64" s="1"/>
  <c r="CF919" i="64"/>
  <c r="BX880" i="64"/>
  <c r="BX901" i="64" s="1"/>
  <c r="BX919" i="64"/>
  <c r="BP880" i="64"/>
  <c r="BP901" i="64" s="1"/>
  <c r="BP919" i="64"/>
  <c r="BH880" i="64"/>
  <c r="BH901" i="64" s="1"/>
  <c r="BH919" i="64"/>
  <c r="AZ880" i="64"/>
  <c r="AZ901" i="64" s="1"/>
  <c r="AZ919" i="64"/>
  <c r="AR880" i="64"/>
  <c r="AR901" i="64" s="1"/>
  <c r="AR919" i="64"/>
  <c r="AJ880" i="64"/>
  <c r="AJ901" i="64" s="1"/>
  <c r="AJ919" i="64"/>
  <c r="AB880" i="64"/>
  <c r="AB901" i="64" s="1"/>
  <c r="AB919" i="64"/>
  <c r="T880" i="64"/>
  <c r="T901" i="64" s="1"/>
  <c r="T919" i="64"/>
  <c r="CG879" i="64"/>
  <c r="CG900" i="64" s="1"/>
  <c r="CG918" i="64"/>
  <c r="BY879" i="64"/>
  <c r="BY900" i="64" s="1"/>
  <c r="BY918" i="64"/>
  <c r="BQ879" i="64"/>
  <c r="BQ900" i="64" s="1"/>
  <c r="BQ918" i="64"/>
  <c r="BI879" i="64"/>
  <c r="BI900" i="64" s="1"/>
  <c r="BI918" i="64"/>
  <c r="BA879" i="64"/>
  <c r="BA900" i="64" s="1"/>
  <c r="BA918" i="64"/>
  <c r="AS879" i="64"/>
  <c r="AS900" i="64" s="1"/>
  <c r="AS918" i="64"/>
  <c r="AK879" i="64"/>
  <c r="AK900" i="64" s="1"/>
  <c r="AK918" i="64"/>
  <c r="AC879" i="64"/>
  <c r="AC900" i="64" s="1"/>
  <c r="AC918" i="64"/>
  <c r="U879" i="64"/>
  <c r="U900" i="64" s="1"/>
  <c r="U918" i="64"/>
  <c r="DI880" i="64"/>
  <c r="DI901" i="64" s="1"/>
  <c r="DI919" i="64"/>
  <c r="DA880" i="64"/>
  <c r="DA901" i="64" s="1"/>
  <c r="DA919" i="64"/>
  <c r="CS880" i="64"/>
  <c r="CS901" i="64" s="1"/>
  <c r="CS919" i="64"/>
  <c r="DH879" i="64"/>
  <c r="DH900" i="64" s="1"/>
  <c r="DH918" i="64"/>
  <c r="CZ879" i="64"/>
  <c r="CZ900" i="64" s="1"/>
  <c r="CZ918" i="64"/>
  <c r="CR879" i="64"/>
  <c r="CR900" i="64" s="1"/>
  <c r="CR918" i="64"/>
  <c r="DG876" i="64"/>
  <c r="CY876" i="64"/>
  <c r="CQ876" i="64"/>
  <c r="DF875" i="64"/>
  <c r="CX875" i="64"/>
  <c r="CE875" i="64"/>
  <c r="BW875" i="64"/>
  <c r="BO875" i="64"/>
  <c r="BG875" i="64"/>
  <c r="AY875" i="64"/>
  <c r="AQ875" i="64"/>
  <c r="AI875" i="64"/>
  <c r="AA875" i="64"/>
  <c r="S875" i="64"/>
  <c r="CE880" i="64"/>
  <c r="CE901" i="64" s="1"/>
  <c r="CE919" i="64"/>
  <c r="BW880" i="64"/>
  <c r="BW901" i="64" s="1"/>
  <c r="BW919" i="64"/>
  <c r="BO880" i="64"/>
  <c r="BO901" i="64" s="1"/>
  <c r="BO919" i="64"/>
  <c r="BG880" i="64"/>
  <c r="BG901" i="64" s="1"/>
  <c r="BG919" i="64"/>
  <c r="AY880" i="64"/>
  <c r="AY901" i="64" s="1"/>
  <c r="AY919" i="64"/>
  <c r="AQ880" i="64"/>
  <c r="AQ901" i="64" s="1"/>
  <c r="AQ919" i="64"/>
  <c r="AI880" i="64"/>
  <c r="AI901" i="64" s="1"/>
  <c r="AI919" i="64"/>
  <c r="AA880" i="64"/>
  <c r="AA901" i="64" s="1"/>
  <c r="AA919" i="64"/>
  <c r="S880" i="64"/>
  <c r="S901" i="64" s="1"/>
  <c r="S919" i="64"/>
  <c r="CF879" i="64"/>
  <c r="CF900" i="64" s="1"/>
  <c r="CF918" i="64"/>
  <c r="BX879" i="64"/>
  <c r="BX900" i="64" s="1"/>
  <c r="BX918" i="64"/>
  <c r="BP879" i="64"/>
  <c r="BP900" i="64" s="1"/>
  <c r="BP918" i="64"/>
  <c r="BH879" i="64"/>
  <c r="BH900" i="64" s="1"/>
  <c r="BH918" i="64"/>
  <c r="AZ879" i="64"/>
  <c r="AZ900" i="64" s="1"/>
  <c r="AZ918" i="64"/>
  <c r="AR879" i="64"/>
  <c r="AR900" i="64" s="1"/>
  <c r="AR918" i="64"/>
  <c r="AJ879" i="64"/>
  <c r="AJ900" i="64" s="1"/>
  <c r="AJ918" i="64"/>
  <c r="AB879" i="64"/>
  <c r="AB900" i="64" s="1"/>
  <c r="AB918" i="64"/>
  <c r="T879" i="64"/>
  <c r="T900" i="64" s="1"/>
  <c r="T918" i="64"/>
  <c r="DH880" i="64"/>
  <c r="DH901" i="64" s="1"/>
  <c r="DH919" i="64"/>
  <c r="CZ880" i="64"/>
  <c r="CZ901" i="64" s="1"/>
  <c r="CZ919" i="64"/>
  <c r="CR880" i="64"/>
  <c r="CR901" i="64" s="1"/>
  <c r="CR919" i="64"/>
  <c r="CY879" i="64"/>
  <c r="CY900" i="64" s="1"/>
  <c r="CY918" i="64"/>
  <c r="CQ879" i="64"/>
  <c r="CQ900" i="64" s="1"/>
  <c r="CQ918" i="64"/>
  <c r="DF876" i="64"/>
  <c r="CX876" i="64"/>
  <c r="CP876" i="64"/>
  <c r="DE875" i="64"/>
  <c r="CW875" i="64"/>
  <c r="CL875" i="64"/>
  <c r="CD875" i="64"/>
  <c r="BV875" i="64"/>
  <c r="BN875" i="64"/>
  <c r="BF875" i="64"/>
  <c r="AX875" i="64"/>
  <c r="AP875" i="64"/>
  <c r="AH875" i="64"/>
  <c r="Z875" i="64"/>
  <c r="CL880" i="64"/>
  <c r="CL901" i="64" s="1"/>
  <c r="CL919" i="64"/>
  <c r="CD880" i="64"/>
  <c r="CD901" i="64" s="1"/>
  <c r="CD919" i="64"/>
  <c r="BV880" i="64"/>
  <c r="BV901" i="64" s="1"/>
  <c r="BV919" i="64"/>
  <c r="BN880" i="64"/>
  <c r="BN901" i="64" s="1"/>
  <c r="BN919" i="64"/>
  <c r="BF880" i="64"/>
  <c r="BF901" i="64" s="1"/>
  <c r="BF919" i="64"/>
  <c r="AX880" i="64"/>
  <c r="AX901" i="64" s="1"/>
  <c r="AX919" i="64"/>
  <c r="AP880" i="64"/>
  <c r="AP901" i="64" s="1"/>
  <c r="AP919" i="64"/>
  <c r="AH880" i="64"/>
  <c r="AH901" i="64" s="1"/>
  <c r="AH919" i="64"/>
  <c r="Z880" i="64"/>
  <c r="Z901" i="64" s="1"/>
  <c r="Z919" i="64"/>
  <c r="CE879" i="64"/>
  <c r="CE900" i="64" s="1"/>
  <c r="CE918" i="64"/>
  <c r="BW879" i="64"/>
  <c r="BW900" i="64" s="1"/>
  <c r="BW918" i="64"/>
  <c r="BO879" i="64"/>
  <c r="BO900" i="64" s="1"/>
  <c r="BO918" i="64"/>
  <c r="BG879" i="64"/>
  <c r="BG900" i="64" s="1"/>
  <c r="BG918" i="64"/>
  <c r="AY879" i="64"/>
  <c r="AY900" i="64" s="1"/>
  <c r="AY918" i="64"/>
  <c r="AQ879" i="64"/>
  <c r="AQ900" i="64" s="1"/>
  <c r="AQ918" i="64"/>
  <c r="AI879" i="64"/>
  <c r="AI900" i="64" s="1"/>
  <c r="AI918" i="64"/>
  <c r="AA879" i="64"/>
  <c r="AA900" i="64" s="1"/>
  <c r="AA918" i="64"/>
  <c r="S879" i="64"/>
  <c r="S900" i="64" s="1"/>
  <c r="S918" i="64"/>
  <c r="DG880" i="64"/>
  <c r="DG901" i="64" s="1"/>
  <c r="DG919" i="64"/>
  <c r="CY880" i="64"/>
  <c r="CY901" i="64" s="1"/>
  <c r="CY919" i="64"/>
  <c r="CQ880" i="64"/>
  <c r="CQ901" i="64" s="1"/>
  <c r="CQ919" i="64"/>
  <c r="DF879" i="64"/>
  <c r="DF900" i="64" s="1"/>
  <c r="DF918" i="64"/>
  <c r="CX879" i="64"/>
  <c r="CX900" i="64" s="1"/>
  <c r="CX918" i="64"/>
  <c r="CP879" i="64"/>
  <c r="CP900" i="64" s="1"/>
  <c r="CP918" i="64"/>
  <c r="DE876" i="64"/>
  <c r="CW876" i="64"/>
  <c r="CO876" i="64"/>
  <c r="DD875" i="64"/>
  <c r="CV875" i="64"/>
  <c r="CK875" i="64"/>
  <c r="CC875" i="64"/>
  <c r="BU875" i="64"/>
  <c r="BM875" i="64"/>
  <c r="BE875" i="64"/>
  <c r="AW875" i="64"/>
  <c r="AO875" i="64"/>
  <c r="AG875" i="64"/>
  <c r="Y875" i="64"/>
  <c r="CK880" i="64"/>
  <c r="CK901" i="64" s="1"/>
  <c r="CK919" i="64"/>
  <c r="CC880" i="64"/>
  <c r="CC901" i="64" s="1"/>
  <c r="CC919" i="64"/>
  <c r="BU880" i="64"/>
  <c r="BU901" i="64" s="1"/>
  <c r="BU919" i="64"/>
  <c r="BM880" i="64"/>
  <c r="BM901" i="64" s="1"/>
  <c r="BM919" i="64"/>
  <c r="BE880" i="64"/>
  <c r="BE901" i="64" s="1"/>
  <c r="BE919" i="64"/>
  <c r="AW880" i="64"/>
  <c r="AW901" i="64" s="1"/>
  <c r="AW919" i="64"/>
  <c r="AO880" i="64"/>
  <c r="AO901" i="64" s="1"/>
  <c r="AO919" i="64"/>
  <c r="AG880" i="64"/>
  <c r="AG901" i="64" s="1"/>
  <c r="AG919" i="64"/>
  <c r="Y880" i="64"/>
  <c r="Y901" i="64" s="1"/>
  <c r="Y919" i="64"/>
  <c r="CL879" i="64"/>
  <c r="CL900" i="64" s="1"/>
  <c r="CL918" i="64"/>
  <c r="CD879" i="64"/>
  <c r="CD900" i="64" s="1"/>
  <c r="CD918" i="64"/>
  <c r="BV879" i="64"/>
  <c r="BV900" i="64" s="1"/>
  <c r="BV918" i="64"/>
  <c r="BN879" i="64"/>
  <c r="BN900" i="64" s="1"/>
  <c r="BN918" i="64"/>
  <c r="BF879" i="64"/>
  <c r="BF900" i="64" s="1"/>
  <c r="BF918" i="64"/>
  <c r="AX879" i="64"/>
  <c r="AX900" i="64" s="1"/>
  <c r="AX918" i="64"/>
  <c r="AP879" i="64"/>
  <c r="AP900" i="64" s="1"/>
  <c r="AP918" i="64"/>
  <c r="AH879" i="64"/>
  <c r="AH900" i="64" s="1"/>
  <c r="AH918" i="64"/>
  <c r="Z879" i="64"/>
  <c r="Z900" i="64" s="1"/>
  <c r="Z918" i="64"/>
  <c r="DF880" i="64"/>
  <c r="DF901" i="64" s="1"/>
  <c r="DF919" i="64"/>
  <c r="CX880" i="64"/>
  <c r="CX901" i="64" s="1"/>
  <c r="CX919" i="64"/>
  <c r="CP880" i="64"/>
  <c r="CP901" i="64" s="1"/>
  <c r="CP919" i="64"/>
  <c r="DE879" i="64"/>
  <c r="DE900" i="64" s="1"/>
  <c r="DE918" i="64"/>
  <c r="CW879" i="64"/>
  <c r="CW900" i="64" s="1"/>
  <c r="CW918" i="64"/>
  <c r="CO879" i="64"/>
  <c r="CO900" i="64" s="1"/>
  <c r="CO918" i="64"/>
  <c r="DD876" i="64"/>
  <c r="CV876" i="64"/>
  <c r="CV940" i="64" s="1"/>
  <c r="DK875" i="64"/>
  <c r="DC875" i="64"/>
  <c r="CU875" i="64"/>
  <c r="CJ875" i="64"/>
  <c r="CB875" i="64"/>
  <c r="BT875" i="64"/>
  <c r="BL875" i="64"/>
  <c r="BD875" i="64"/>
  <c r="AV875" i="64"/>
  <c r="AN875" i="64"/>
  <c r="AF875" i="64"/>
  <c r="X875" i="64"/>
  <c r="CJ880" i="64"/>
  <c r="CJ901" i="64" s="1"/>
  <c r="CJ919" i="64"/>
  <c r="CB880" i="64"/>
  <c r="CB901" i="64" s="1"/>
  <c r="CB919" i="64"/>
  <c r="BT880" i="64"/>
  <c r="BT901" i="64" s="1"/>
  <c r="BT919" i="64"/>
  <c r="BL880" i="64"/>
  <c r="BL901" i="64" s="1"/>
  <c r="BL919" i="64"/>
  <c r="BD880" i="64"/>
  <c r="BD901" i="64" s="1"/>
  <c r="BD919" i="64"/>
  <c r="AV880" i="64"/>
  <c r="AV901" i="64" s="1"/>
  <c r="AV919" i="64"/>
  <c r="AN880" i="64"/>
  <c r="AN901" i="64" s="1"/>
  <c r="AN919" i="64"/>
  <c r="AF880" i="64"/>
  <c r="AF901" i="64" s="1"/>
  <c r="AF919" i="64"/>
  <c r="X880" i="64"/>
  <c r="X901" i="64" s="1"/>
  <c r="X919" i="64"/>
  <c r="CK879" i="64"/>
  <c r="CK900" i="64" s="1"/>
  <c r="CK918" i="64"/>
  <c r="CC879" i="64"/>
  <c r="CC900" i="64" s="1"/>
  <c r="CC918" i="64"/>
  <c r="BU879" i="64"/>
  <c r="BU900" i="64" s="1"/>
  <c r="BU918" i="64"/>
  <c r="BM879" i="64"/>
  <c r="BM900" i="64" s="1"/>
  <c r="BM918" i="64"/>
  <c r="BE879" i="64"/>
  <c r="BE900" i="64" s="1"/>
  <c r="BE918" i="64"/>
  <c r="AW879" i="64"/>
  <c r="AW900" i="64" s="1"/>
  <c r="AW918" i="64"/>
  <c r="AO879" i="64"/>
  <c r="AO900" i="64" s="1"/>
  <c r="AO918" i="64"/>
  <c r="AG879" i="64"/>
  <c r="AG900" i="64" s="1"/>
  <c r="AG918" i="64"/>
  <c r="Y879" i="64"/>
  <c r="Y900" i="64" s="1"/>
  <c r="Y918" i="64"/>
  <c r="DE880" i="64"/>
  <c r="DE901" i="64" s="1"/>
  <c r="DE919" i="64"/>
  <c r="CW880" i="64"/>
  <c r="CW901" i="64" s="1"/>
  <c r="CW919" i="64"/>
  <c r="CO880" i="64"/>
  <c r="CO901" i="64" s="1"/>
  <c r="CO919" i="64"/>
  <c r="DD879" i="64"/>
  <c r="DD900" i="64" s="1"/>
  <c r="DD918" i="64"/>
  <c r="CV879" i="64"/>
  <c r="CV900" i="64" s="1"/>
  <c r="CV918" i="64"/>
  <c r="DK876" i="64"/>
  <c r="DC876" i="64"/>
  <c r="CU876" i="64"/>
  <c r="DJ875" i="64"/>
  <c r="DB875" i="64"/>
  <c r="CT875" i="64"/>
  <c r="DA891" i="64" a="1"/>
  <c r="DA891" i="64" s="1"/>
  <c r="DA299" i="64" a="1"/>
  <c r="DA299" i="64" s="1"/>
  <c r="AC891" i="64" a="1"/>
  <c r="AC891" i="64" s="1"/>
  <c r="AC299" i="64" a="1"/>
  <c r="AC299" i="64" s="1"/>
  <c r="DA887" i="64" a="1"/>
  <c r="DA887" i="64" s="1"/>
  <c r="AC887" i="64" a="1"/>
  <c r="AC887" i="64" s="1"/>
  <c r="CP2411" i="64"/>
  <c r="CP875" i="64"/>
  <c r="BK2412" i="64"/>
  <c r="BK876" i="64"/>
  <c r="BK940" i="64" s="1"/>
  <c r="AE2412" i="64"/>
  <c r="AE876" i="64"/>
  <c r="AE940" i="64" s="1"/>
  <c r="AT2412" i="64"/>
  <c r="AT876" i="64"/>
  <c r="AT940" i="64" s="1"/>
  <c r="BI2412" i="64"/>
  <c r="BI876" i="64"/>
  <c r="BI940" i="64" s="1"/>
  <c r="DG2415" i="64"/>
  <c r="DG879" i="64"/>
  <c r="DG900" i="64" s="1"/>
  <c r="CO2411" i="64"/>
  <c r="CO875" i="64"/>
  <c r="CA2412" i="64"/>
  <c r="CA876" i="64"/>
  <c r="CA940" i="64" s="1"/>
  <c r="W2412" i="64"/>
  <c r="W876" i="64"/>
  <c r="W940" i="64" s="1"/>
  <c r="BZ2412" i="64"/>
  <c r="BZ876" i="64"/>
  <c r="BZ940" i="64" s="1"/>
  <c r="AL2412" i="64"/>
  <c r="AL876" i="64"/>
  <c r="AL940" i="64" s="1"/>
  <c r="AK2412" i="64"/>
  <c r="AK876" i="64"/>
  <c r="AK940" i="64" s="1"/>
  <c r="CF2412" i="64"/>
  <c r="CF876" i="64"/>
  <c r="CF940" i="64" s="1"/>
  <c r="BX2412" i="64"/>
  <c r="BX876" i="64"/>
  <c r="BX940" i="64" s="1"/>
  <c r="BP2412" i="64"/>
  <c r="BP876" i="64"/>
  <c r="BP940" i="64" s="1"/>
  <c r="BH2412" i="64"/>
  <c r="BH876" i="64"/>
  <c r="BH940" i="64" s="1"/>
  <c r="AZ2412" i="64"/>
  <c r="AZ876" i="64"/>
  <c r="AZ940" i="64" s="1"/>
  <c r="AR2412" i="64"/>
  <c r="AR876" i="64"/>
  <c r="AR940" i="64" s="1"/>
  <c r="AJ2412" i="64"/>
  <c r="AJ876" i="64"/>
  <c r="AJ940" i="64" s="1"/>
  <c r="AB2412" i="64"/>
  <c r="AB876" i="64"/>
  <c r="AB940" i="64" s="1"/>
  <c r="T2412" i="64"/>
  <c r="T876" i="64"/>
  <c r="T940" i="64" s="1"/>
  <c r="CI2412" i="64"/>
  <c r="CI876" i="64"/>
  <c r="CI940" i="64" s="1"/>
  <c r="AU2412" i="64"/>
  <c r="AU876" i="64"/>
  <c r="AU940" i="64" s="1"/>
  <c r="CH2412" i="64"/>
  <c r="CH876" i="64"/>
  <c r="CH940" i="64" s="1"/>
  <c r="AD2412" i="64"/>
  <c r="AD876" i="64"/>
  <c r="AD940" i="64" s="1"/>
  <c r="CG2412" i="64"/>
  <c r="CG876" i="64"/>
  <c r="CG940" i="64" s="1"/>
  <c r="AS2412" i="64"/>
  <c r="AS876" i="64"/>
  <c r="AS940" i="64" s="1"/>
  <c r="CE2412" i="64"/>
  <c r="CE876" i="64"/>
  <c r="CE940" i="64" s="1"/>
  <c r="BW2412" i="64"/>
  <c r="BW876" i="64"/>
  <c r="BW940" i="64" s="1"/>
  <c r="BO2412" i="64"/>
  <c r="BO876" i="64"/>
  <c r="BO940" i="64" s="1"/>
  <c r="BG2412" i="64"/>
  <c r="BG876" i="64"/>
  <c r="BG940" i="64" s="1"/>
  <c r="AY2412" i="64"/>
  <c r="AY876" i="64"/>
  <c r="AY940" i="64" s="1"/>
  <c r="AQ2412" i="64"/>
  <c r="AQ876" i="64"/>
  <c r="AQ940" i="64" s="1"/>
  <c r="AI2412" i="64"/>
  <c r="AI876" i="64"/>
  <c r="AI940" i="64" s="1"/>
  <c r="AA2412" i="64"/>
  <c r="AA876" i="64"/>
  <c r="AA940" i="64" s="1"/>
  <c r="S2412" i="64"/>
  <c r="S876" i="64"/>
  <c r="S940" i="64" s="1"/>
  <c r="BC2412" i="64"/>
  <c r="BC876" i="64"/>
  <c r="BC940" i="64" s="1"/>
  <c r="BB2412" i="64"/>
  <c r="BB876" i="64"/>
  <c r="BB940" i="64" s="1"/>
  <c r="BQ2412" i="64"/>
  <c r="BQ876" i="64"/>
  <c r="BQ940" i="64" s="1"/>
  <c r="AC2412" i="64"/>
  <c r="AC876" i="64"/>
  <c r="AC940" i="64" s="1"/>
  <c r="CD2412" i="64"/>
  <c r="CD876" i="64"/>
  <c r="CD940" i="64" s="1"/>
  <c r="BF2412" i="64"/>
  <c r="BF876" i="64"/>
  <c r="BF940" i="64" s="1"/>
  <c r="Z2412" i="64"/>
  <c r="Z876" i="64"/>
  <c r="Z940" i="64" s="1"/>
  <c r="BS2412" i="64"/>
  <c r="BS876" i="64"/>
  <c r="BS940" i="64" s="1"/>
  <c r="AM2412" i="64"/>
  <c r="AM876" i="64"/>
  <c r="AM940" i="64" s="1"/>
  <c r="BR2412" i="64"/>
  <c r="BR876" i="64"/>
  <c r="BR940" i="64" s="1"/>
  <c r="V2412" i="64"/>
  <c r="V876" i="64"/>
  <c r="V940" i="64" s="1"/>
  <c r="BA2412" i="64"/>
  <c r="BA876" i="64"/>
  <c r="BA940" i="64" s="1"/>
  <c r="BV2412" i="64"/>
  <c r="BV876" i="64"/>
  <c r="BV940" i="64" s="1"/>
  <c r="AX2412" i="64"/>
  <c r="AX876" i="64"/>
  <c r="AX940" i="64" s="1"/>
  <c r="AH2412" i="64"/>
  <c r="AH876" i="64"/>
  <c r="AH940" i="64" s="1"/>
  <c r="CK2412" i="64"/>
  <c r="CK876" i="64"/>
  <c r="CK940" i="64" s="1"/>
  <c r="CC2412" i="64"/>
  <c r="CC876" i="64"/>
  <c r="CC940" i="64" s="1"/>
  <c r="BU2412" i="64"/>
  <c r="BU876" i="64"/>
  <c r="BU940" i="64" s="1"/>
  <c r="BM2412" i="64"/>
  <c r="BM876" i="64"/>
  <c r="BM940" i="64" s="1"/>
  <c r="BE2412" i="64"/>
  <c r="BE876" i="64"/>
  <c r="BE940" i="64" s="1"/>
  <c r="AW2412" i="64"/>
  <c r="AW876" i="64"/>
  <c r="AW940" i="64" s="1"/>
  <c r="AO2412" i="64"/>
  <c r="AO876" i="64"/>
  <c r="AO940" i="64" s="1"/>
  <c r="AG2412" i="64"/>
  <c r="AG876" i="64"/>
  <c r="AG940" i="64" s="1"/>
  <c r="Y2412" i="64"/>
  <c r="Y876" i="64"/>
  <c r="Y940" i="64" s="1"/>
  <c r="BJ2412" i="64"/>
  <c r="BJ876" i="64"/>
  <c r="BJ940" i="64" s="1"/>
  <c r="BY2412" i="64"/>
  <c r="BY876" i="64"/>
  <c r="BY940" i="64" s="1"/>
  <c r="U2412" i="64"/>
  <c r="U876" i="64"/>
  <c r="U940" i="64" s="1"/>
  <c r="CL2412" i="64"/>
  <c r="CL876" i="64"/>
  <c r="CL940" i="64" s="1"/>
  <c r="BN2412" i="64"/>
  <c r="BN876" i="64"/>
  <c r="BN940" i="64" s="1"/>
  <c r="AP2412" i="64"/>
  <c r="AP876" i="64"/>
  <c r="AP940" i="64" s="1"/>
  <c r="CJ2412" i="64"/>
  <c r="CJ876" i="64"/>
  <c r="CJ940" i="64" s="1"/>
  <c r="CB2412" i="64"/>
  <c r="CB876" i="64"/>
  <c r="CB940" i="64" s="1"/>
  <c r="BT2412" i="64"/>
  <c r="BT876" i="64"/>
  <c r="BT940" i="64" s="1"/>
  <c r="BL2412" i="64"/>
  <c r="BL876" i="64"/>
  <c r="BL940" i="64" s="1"/>
  <c r="BD2412" i="64"/>
  <c r="BD876" i="64"/>
  <c r="BD940" i="64" s="1"/>
  <c r="AV2412" i="64"/>
  <c r="AV876" i="64"/>
  <c r="AV940" i="64" s="1"/>
  <c r="AN2412" i="64"/>
  <c r="AN876" i="64"/>
  <c r="AN940" i="64" s="1"/>
  <c r="AF2412" i="64"/>
  <c r="AF876" i="64"/>
  <c r="AF940" i="64" s="1"/>
  <c r="X2412" i="64"/>
  <c r="X876" i="64"/>
  <c r="X940" i="64" s="1"/>
  <c r="DA4" i="64"/>
  <c r="DA883" i="64" a="1"/>
  <c r="DA883" i="64" s="1"/>
  <c r="AC4" i="64"/>
  <c r="AC883" i="64" a="1"/>
  <c r="AC883" i="64" s="1"/>
  <c r="DB41" i="863"/>
  <c r="DB40" i="863"/>
  <c r="AD259" i="64"/>
  <c r="AD7" i="64"/>
  <c r="AC8" i="64" s="1"/>
  <c r="G625" i="64"/>
  <c r="DB8" i="863"/>
  <c r="DB39" i="863"/>
  <c r="DA43" i="863"/>
  <c r="DB38" i="863"/>
  <c r="DB56" i="863" a="1"/>
  <c r="DB56" i="863" s="1"/>
  <c r="DB52" i="863" a="1"/>
  <c r="DB52" i="863" s="1"/>
  <c r="DA42" i="863"/>
  <c r="DA21" i="863" s="1"/>
  <c r="DA31"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8" i="861" s="1"/>
  <c r="DA2" i="861"/>
  <c r="DA1" i="861" s="1"/>
  <c r="AC57" i="863"/>
  <c r="DA24" i="864"/>
  <c r="DA98"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1" i="861" s="1"/>
  <c r="DA1" i="864"/>
  <c r="J2" i="860"/>
  <c r="I2" i="860" s="1"/>
  <c r="J1" i="860"/>
  <c r="I1" i="860" s="1"/>
  <c r="R2" i="860"/>
  <c r="CV9" i="860"/>
  <c r="CV8" i="860"/>
  <c r="CV3" i="860"/>
  <c r="CW2" i="860"/>
  <c r="CU4" i="860"/>
  <c r="CU1" i="860"/>
  <c r="AO2411" i="64"/>
  <c r="BE2416" i="64"/>
  <c r="CD2415" i="64"/>
  <c r="AH2415" i="64"/>
  <c r="DJ2412" i="64"/>
  <c r="CJ2411" i="64"/>
  <c r="CB2411" i="64"/>
  <c r="BT2411" i="64"/>
  <c r="BL2411" i="64"/>
  <c r="BD2411" i="64"/>
  <c r="AV2411" i="64"/>
  <c r="AN2411" i="64"/>
  <c r="AF2411" i="64"/>
  <c r="X2411" i="64"/>
  <c r="CJ2416" i="64"/>
  <c r="CB2416" i="64"/>
  <c r="BT2416" i="64"/>
  <c r="BL2416" i="64"/>
  <c r="BD2416" i="64"/>
  <c r="AV2416" i="64"/>
  <c r="AN2416" i="64"/>
  <c r="AF2416" i="64"/>
  <c r="X2416" i="64"/>
  <c r="CK2415" i="64"/>
  <c r="CC2415" i="64"/>
  <c r="BU2415" i="64"/>
  <c r="BM2415" i="64"/>
  <c r="BE2415" i="64"/>
  <c r="AW2415" i="64"/>
  <c r="AO2415" i="64"/>
  <c r="AG2415" i="64"/>
  <c r="Y2415" i="64"/>
  <c r="DK2416" i="64"/>
  <c r="DC2416" i="64"/>
  <c r="CU2416" i="64"/>
  <c r="DJ2415" i="64"/>
  <c r="DB2415" i="64"/>
  <c r="CT2415" i="64"/>
  <c r="DI2412" i="64"/>
  <c r="DA2412" i="64"/>
  <c r="CS2412" i="64"/>
  <c r="DH2411" i="64"/>
  <c r="CZ2411" i="64"/>
  <c r="CR2411" i="64"/>
  <c r="BE2411" i="64"/>
  <c r="BU2416" i="64"/>
  <c r="BV2415" i="64"/>
  <c r="CU2415" i="64"/>
  <c r="CI2411" i="64"/>
  <c r="CA2411" i="64"/>
  <c r="BS2411" i="64"/>
  <c r="BK2411" i="64"/>
  <c r="BC2411" i="64"/>
  <c r="AU2411" i="64"/>
  <c r="AM2411" i="64"/>
  <c r="AE2411" i="64"/>
  <c r="W2411" i="64"/>
  <c r="CI2416" i="64"/>
  <c r="CA2416" i="64"/>
  <c r="BS2416" i="64"/>
  <c r="BK2416" i="64"/>
  <c r="BC2416" i="64"/>
  <c r="AU2416" i="64"/>
  <c r="AM2416" i="64"/>
  <c r="AE2416" i="64"/>
  <c r="W2416" i="64"/>
  <c r="CJ2415" i="64"/>
  <c r="CB2415" i="64"/>
  <c r="BT2415" i="64"/>
  <c r="BL2415" i="64"/>
  <c r="BD2415" i="64"/>
  <c r="AV2415" i="64"/>
  <c r="AN2415" i="64"/>
  <c r="AF2415" i="64"/>
  <c r="X2415" i="64"/>
  <c r="DJ2416" i="64"/>
  <c r="DB2416" i="64"/>
  <c r="CT2416" i="64"/>
  <c r="DI2415" i="64"/>
  <c r="DA2415" i="64"/>
  <c r="CS2415" i="64"/>
  <c r="DH2412" i="64"/>
  <c r="CZ2412" i="64"/>
  <c r="CR2412" i="64"/>
  <c r="DG2411" i="64"/>
  <c r="CY2411" i="64"/>
  <c r="CQ2411" i="64"/>
  <c r="AW2411" i="64"/>
  <c r="AW2416" i="64"/>
  <c r="AP2415" i="64"/>
  <c r="CS2411" i="64"/>
  <c r="CH2411" i="64"/>
  <c r="BZ2411" i="64"/>
  <c r="BR2411" i="64"/>
  <c r="BJ2411" i="64"/>
  <c r="BB2411" i="64"/>
  <c r="AT2411" i="64"/>
  <c r="AL2411" i="64"/>
  <c r="AD2411" i="64"/>
  <c r="V2411" i="64"/>
  <c r="CH2416" i="64"/>
  <c r="BZ2416" i="64"/>
  <c r="BR2416" i="64"/>
  <c r="BJ2416" i="64"/>
  <c r="BB2416" i="64"/>
  <c r="AT2416" i="64"/>
  <c r="AL2416" i="64"/>
  <c r="AD2416" i="64"/>
  <c r="V2416" i="64"/>
  <c r="CI2415" i="64"/>
  <c r="CA2415" i="64"/>
  <c r="BS2415" i="64"/>
  <c r="BK2415" i="64"/>
  <c r="BC2415" i="64"/>
  <c r="AU2415" i="64"/>
  <c r="AM2415" i="64"/>
  <c r="AE2415" i="64"/>
  <c r="W2415" i="64"/>
  <c r="DI2416" i="64"/>
  <c r="DA2416" i="64"/>
  <c r="CS2416" i="64"/>
  <c r="DH2415" i="64"/>
  <c r="CZ2415" i="64"/>
  <c r="CR2415" i="64"/>
  <c r="DG2412" i="64"/>
  <c r="CY2412" i="64"/>
  <c r="CQ2412" i="64"/>
  <c r="DF2411" i="64"/>
  <c r="CX2411" i="64"/>
  <c r="BU2411" i="64"/>
  <c r="CK2416" i="64"/>
  <c r="AG2416" i="64"/>
  <c r="BF2415" i="64"/>
  <c r="DD2416" i="64"/>
  <c r="DB2412" i="64"/>
  <c r="CG2411" i="64"/>
  <c r="BY2411" i="64"/>
  <c r="BQ2411" i="64"/>
  <c r="BI2411" i="64"/>
  <c r="BA2411" i="64"/>
  <c r="AS2411" i="64"/>
  <c r="AK2411" i="64"/>
  <c r="AC2411" i="64"/>
  <c r="U2411" i="64"/>
  <c r="CG2416" i="64"/>
  <c r="BY2416" i="64"/>
  <c r="BQ2416" i="64"/>
  <c r="BI2416" i="64"/>
  <c r="BA2416" i="64"/>
  <c r="AS2416" i="64"/>
  <c r="AK2416" i="64"/>
  <c r="AC2416" i="64"/>
  <c r="U2416" i="64"/>
  <c r="CH2415" i="64"/>
  <c r="BZ2415" i="64"/>
  <c r="BR2415" i="64"/>
  <c r="BJ2415" i="64"/>
  <c r="BB2415" i="64"/>
  <c r="AT2415" i="64"/>
  <c r="AL2415" i="64"/>
  <c r="AD2415" i="64"/>
  <c r="V2415" i="64"/>
  <c r="DH2416" i="64"/>
  <c r="CZ2416" i="64"/>
  <c r="CR2416" i="64"/>
  <c r="CY2415" i="64"/>
  <c r="CQ2415" i="64"/>
  <c r="DF2412" i="64"/>
  <c r="CX2412" i="64"/>
  <c r="CP2412" i="64"/>
  <c r="DE2411" i="64"/>
  <c r="CW2411" i="64"/>
  <c r="CC2411" i="64"/>
  <c r="Y2411" i="64"/>
  <c r="AO2416" i="64"/>
  <c r="BN2415" i="64"/>
  <c r="Z2415" i="64"/>
  <c r="CV2416" i="64"/>
  <c r="DA2411" i="64"/>
  <c r="CF2411" i="64"/>
  <c r="BX2411" i="64"/>
  <c r="BP2411" i="64"/>
  <c r="BH2411" i="64"/>
  <c r="AZ2411" i="64"/>
  <c r="AR2411" i="64"/>
  <c r="AJ2411" i="64"/>
  <c r="AB2411" i="64"/>
  <c r="T2411" i="64"/>
  <c r="CF2416" i="64"/>
  <c r="BX2416" i="64"/>
  <c r="BP2416" i="64"/>
  <c r="BH2416" i="64"/>
  <c r="AZ2416" i="64"/>
  <c r="AR2416" i="64"/>
  <c r="AJ2416" i="64"/>
  <c r="AB2416" i="64"/>
  <c r="T2416" i="64"/>
  <c r="CG2415" i="64"/>
  <c r="BY2415" i="64"/>
  <c r="BQ2415" i="64"/>
  <c r="BI2415" i="64"/>
  <c r="BA2415" i="64"/>
  <c r="AS2415" i="64"/>
  <c r="AK2415" i="64"/>
  <c r="AC2415" i="64"/>
  <c r="U2415" i="64"/>
  <c r="DG2416" i="64"/>
  <c r="CY2416" i="64"/>
  <c r="CQ2416" i="64"/>
  <c r="DF2415" i="64"/>
  <c r="CX2415" i="64"/>
  <c r="CP2415" i="64"/>
  <c r="DE2412" i="64"/>
  <c r="CW2412" i="64"/>
  <c r="CO2412" i="64"/>
  <c r="DD2411" i="64"/>
  <c r="CV2411" i="64"/>
  <c r="CK2411" i="64"/>
  <c r="AG2411" i="64"/>
  <c r="BM2416" i="64"/>
  <c r="Y2416" i="64"/>
  <c r="AX2415" i="64"/>
  <c r="DC2415" i="64"/>
  <c r="CT2412" i="64"/>
  <c r="CE2411" i="64"/>
  <c r="BW2411" i="64"/>
  <c r="BO2411" i="64"/>
  <c r="BG2411" i="64"/>
  <c r="AY2411" i="64"/>
  <c r="AQ2411" i="64"/>
  <c r="AI2411" i="64"/>
  <c r="AA2411" i="64"/>
  <c r="S2411" i="64"/>
  <c r="CE2416" i="64"/>
  <c r="BW2416" i="64"/>
  <c r="BO2416" i="64"/>
  <c r="BG2416" i="64"/>
  <c r="AY2416" i="64"/>
  <c r="AQ2416" i="64"/>
  <c r="AI2416" i="64"/>
  <c r="AA2416" i="64"/>
  <c r="S2416" i="64"/>
  <c r="CF2415" i="64"/>
  <c r="BX2415" i="64"/>
  <c r="BP2415" i="64"/>
  <c r="BH2415" i="64"/>
  <c r="AZ2415" i="64"/>
  <c r="AR2415" i="64"/>
  <c r="AJ2415" i="64"/>
  <c r="AB2415" i="64"/>
  <c r="T2415" i="64"/>
  <c r="DF2416" i="64"/>
  <c r="CX2416" i="64"/>
  <c r="CP2416" i="64"/>
  <c r="DE2415" i="64"/>
  <c r="CW2415" i="64"/>
  <c r="CO2415" i="64"/>
  <c r="DD2412" i="64"/>
  <c r="CV2412" i="64"/>
  <c r="DK2411" i="64"/>
  <c r="DC2411" i="64"/>
  <c r="CU2411" i="64"/>
  <c r="BM2411" i="64"/>
  <c r="CC2416" i="64"/>
  <c r="CL2415" i="64"/>
  <c r="DK2415" i="64"/>
  <c r="DI2411" i="64"/>
  <c r="CL2411" i="64"/>
  <c r="CD2411" i="64"/>
  <c r="BV2411" i="64"/>
  <c r="BN2411" i="64"/>
  <c r="BF2411" i="64"/>
  <c r="AX2411" i="64"/>
  <c r="AP2411" i="64"/>
  <c r="AH2411" i="64"/>
  <c r="Z2411" i="64"/>
  <c r="CL2416" i="64"/>
  <c r="CD2416" i="64"/>
  <c r="BV2416" i="64"/>
  <c r="BN2416" i="64"/>
  <c r="BF2416" i="64"/>
  <c r="AX2416" i="64"/>
  <c r="AP2416" i="64"/>
  <c r="AH2416" i="64"/>
  <c r="Z2416" i="64"/>
  <c r="CE2415" i="64"/>
  <c r="BW2415" i="64"/>
  <c r="BO2415" i="64"/>
  <c r="BG2415" i="64"/>
  <c r="AY2415" i="64"/>
  <c r="AQ2415" i="64"/>
  <c r="AI2415" i="64"/>
  <c r="AA2415" i="64"/>
  <c r="S2415" i="64"/>
  <c r="DE2416" i="64"/>
  <c r="CW2416" i="64"/>
  <c r="CO2416" i="64"/>
  <c r="DD2415" i="64"/>
  <c r="CV2415" i="64"/>
  <c r="DK2412" i="64"/>
  <c r="DC2412" i="64"/>
  <c r="CU2412" i="64"/>
  <c r="DJ2411" i="64"/>
  <c r="DB2411" i="64"/>
  <c r="CT2411" i="64"/>
  <c r="AC2368" i="64"/>
  <c r="AC2403" i="64" s="1"/>
  <c r="CE2368" i="64"/>
  <c r="CE2403" i="64" s="1"/>
  <c r="BW2368" i="64"/>
  <c r="BW2403" i="64" s="1"/>
  <c r="BO2368" i="64"/>
  <c r="BO2403" i="64" s="1"/>
  <c r="BG2368" i="64"/>
  <c r="BG2403" i="64" s="1"/>
  <c r="AY2368" i="64"/>
  <c r="AY2403" i="64" s="1"/>
  <c r="AQ2368" i="64"/>
  <c r="AQ2403" i="64" s="1"/>
  <c r="AI2368" i="64"/>
  <c r="AI2403" i="64" s="1"/>
  <c r="AA2368" i="64"/>
  <c r="AA2403" i="64" s="1"/>
  <c r="S2368" i="64"/>
  <c r="S2403" i="64" s="1"/>
  <c r="CL2368" i="64"/>
  <c r="CL2403" i="64" s="1"/>
  <c r="CD2368" i="64"/>
  <c r="CD2403" i="64" s="1"/>
  <c r="BV2368" i="64"/>
  <c r="BV2403" i="64" s="1"/>
  <c r="BN2368" i="64"/>
  <c r="BN2403" i="64" s="1"/>
  <c r="BF2368" i="64"/>
  <c r="BF2403" i="64" s="1"/>
  <c r="AX2368" i="64"/>
  <c r="AX2403" i="64" s="1"/>
  <c r="AP2368" i="64"/>
  <c r="AP2403" i="64" s="1"/>
  <c r="AH2368" i="64"/>
  <c r="AH2403" i="64" s="1"/>
  <c r="Z2368" i="64"/>
  <c r="Z2403" i="64" s="1"/>
  <c r="CC2368" i="64"/>
  <c r="CC2403" i="64" s="1"/>
  <c r="BM2368" i="64"/>
  <c r="BM2403" i="64" s="1"/>
  <c r="BE2368" i="64"/>
  <c r="BE2403" i="64" s="1"/>
  <c r="AO2368" i="64"/>
  <c r="AO2403" i="64" s="1"/>
  <c r="AG2368" i="64"/>
  <c r="AG2403" i="64" s="1"/>
  <c r="CK2368" i="64"/>
  <c r="CK2403" i="64" s="1"/>
  <c r="AW2368" i="64"/>
  <c r="AW2403" i="64" s="1"/>
  <c r="CJ2368" i="64"/>
  <c r="CJ2403" i="64" s="1"/>
  <c r="CB2368" i="64"/>
  <c r="CB2403" i="64" s="1"/>
  <c r="BT2368" i="64"/>
  <c r="BT2403" i="64" s="1"/>
  <c r="BL2368" i="64"/>
  <c r="BL2403" i="64" s="1"/>
  <c r="BD2368" i="64"/>
  <c r="BD2403" i="64" s="1"/>
  <c r="AV2368" i="64"/>
  <c r="AV2403" i="64" s="1"/>
  <c r="AN2368" i="64"/>
  <c r="AN2403" i="64" s="1"/>
  <c r="AF2368" i="64"/>
  <c r="AF2403" i="64" s="1"/>
  <c r="X2368" i="64"/>
  <c r="X2403" i="64" s="1"/>
  <c r="CP463" i="64"/>
  <c r="BU2368" i="64"/>
  <c r="BU2403" i="64" s="1"/>
  <c r="Y2368" i="64"/>
  <c r="Y2403" i="64" s="1"/>
  <c r="CI2368" i="64"/>
  <c r="CI2403" i="64" s="1"/>
  <c r="CA2368" i="64"/>
  <c r="CA2403" i="64" s="1"/>
  <c r="BS2368" i="64"/>
  <c r="BS2403" i="64" s="1"/>
  <c r="BK2368" i="64"/>
  <c r="BK2403" i="64" s="1"/>
  <c r="BC2368" i="64"/>
  <c r="BC2403" i="64" s="1"/>
  <c r="AU2368" i="64"/>
  <c r="AU2403" i="64" s="1"/>
  <c r="AM2368" i="64"/>
  <c r="AM2403" i="64" s="1"/>
  <c r="AE2368" i="64"/>
  <c r="AE2403" i="64" s="1"/>
  <c r="W2368" i="64"/>
  <c r="W2403" i="64" s="1"/>
  <c r="DG2371" i="64"/>
  <c r="CO2367" i="64"/>
  <c r="CH2368" i="64"/>
  <c r="CH2403" i="64" s="1"/>
  <c r="BZ2368" i="64"/>
  <c r="BZ2403" i="64" s="1"/>
  <c r="BR2368" i="64"/>
  <c r="BR2403" i="64" s="1"/>
  <c r="BJ2368" i="64"/>
  <c r="BJ2403" i="64" s="1"/>
  <c r="BB2368" i="64"/>
  <c r="BB2403" i="64" s="1"/>
  <c r="AT2368" i="64"/>
  <c r="AT2403" i="64" s="1"/>
  <c r="AL2368" i="64"/>
  <c r="AL2403" i="64" s="1"/>
  <c r="AD2368" i="64"/>
  <c r="AD2403" i="64" s="1"/>
  <c r="V2368" i="64"/>
  <c r="V2403" i="64" s="1"/>
  <c r="BY2368" i="64"/>
  <c r="BY2403" i="64" s="1"/>
  <c r="BQ2368" i="64"/>
  <c r="BQ2403" i="64" s="1"/>
  <c r="BI2368" i="64"/>
  <c r="BI2403" i="64" s="1"/>
  <c r="BA2368" i="64"/>
  <c r="BA2403" i="64" s="1"/>
  <c r="AS2368" i="64"/>
  <c r="AS2403" i="64" s="1"/>
  <c r="U2368" i="64"/>
  <c r="U2403" i="64" s="1"/>
  <c r="CG2368" i="64"/>
  <c r="CG2403" i="64" s="1"/>
  <c r="AK2368" i="64"/>
  <c r="AK2403" i="64" s="1"/>
  <c r="CF2368" i="64"/>
  <c r="CF2403" i="64" s="1"/>
  <c r="BX2368" i="64"/>
  <c r="BX2403" i="64" s="1"/>
  <c r="BP2368" i="64"/>
  <c r="BP2403" i="64" s="1"/>
  <c r="BH2368" i="64"/>
  <c r="BH2403" i="64" s="1"/>
  <c r="AZ2368" i="64"/>
  <c r="AZ2403" i="64" s="1"/>
  <c r="AR2368" i="64"/>
  <c r="AR2403" i="64" s="1"/>
  <c r="AJ2368" i="64"/>
  <c r="AJ2403" i="64" s="1"/>
  <c r="AB2368" i="64"/>
  <c r="AB2403" i="64" s="1"/>
  <c r="T2368" i="64"/>
  <c r="T2403" i="64" s="1"/>
  <c r="AS835" i="64"/>
  <c r="AS2367" i="64"/>
  <c r="AS2402" i="64" s="1"/>
  <c r="BQ840" i="64"/>
  <c r="BQ869" i="64" s="1"/>
  <c r="BQ2372" i="64"/>
  <c r="BQ2407" i="64" s="1"/>
  <c r="CH839" i="64"/>
  <c r="CH868" i="64" s="1"/>
  <c r="CH2371" i="64"/>
  <c r="CH2406" i="64" s="1"/>
  <c r="BB839" i="64"/>
  <c r="BB868" i="64" s="1"/>
  <c r="BB2371" i="64"/>
  <c r="BB2406" i="64" s="1"/>
  <c r="BX835" i="64"/>
  <c r="BX2367" i="64"/>
  <c r="BX2402" i="64" s="1"/>
  <c r="AZ835" i="64"/>
  <c r="AZ2367" i="64"/>
  <c r="AZ2402" i="64" s="1"/>
  <c r="AJ835" i="64"/>
  <c r="AJ2367" i="64"/>
  <c r="AJ2402" i="64" s="1"/>
  <c r="CF840" i="64"/>
  <c r="CF869" i="64" s="1"/>
  <c r="CF2372" i="64"/>
  <c r="CF2407" i="64" s="1"/>
  <c r="BH840" i="64"/>
  <c r="BH869" i="64" s="1"/>
  <c r="BH2372" i="64"/>
  <c r="BH2407" i="64" s="1"/>
  <c r="AJ840" i="64"/>
  <c r="AJ869" i="64" s="1"/>
  <c r="AJ2372" i="64"/>
  <c r="AJ2407" i="64" s="1"/>
  <c r="BY839" i="64"/>
  <c r="BY868" i="64" s="1"/>
  <c r="BY2371" i="64"/>
  <c r="BY2406" i="64" s="1"/>
  <c r="BA839" i="64"/>
  <c r="BA868" i="64" s="1"/>
  <c r="BA2371" i="64"/>
  <c r="BA2406" i="64" s="1"/>
  <c r="AC839" i="64"/>
  <c r="AC868" i="64" s="1"/>
  <c r="AC2371" i="64"/>
  <c r="AC2406" i="64" s="1"/>
  <c r="CE835" i="64"/>
  <c r="CE2367" i="64"/>
  <c r="CE2402" i="64" s="1"/>
  <c r="BO835" i="64"/>
  <c r="BO2367" i="64"/>
  <c r="BO2402" i="64" s="1"/>
  <c r="AY835" i="64"/>
  <c r="AY2367" i="64"/>
  <c r="AY2402" i="64" s="1"/>
  <c r="AI835" i="64"/>
  <c r="AI2367" i="64"/>
  <c r="AI2402" i="64" s="1"/>
  <c r="BW840" i="64"/>
  <c r="BW869" i="64" s="1"/>
  <c r="BW2372" i="64"/>
  <c r="BW2407" i="64" s="1"/>
  <c r="BG840" i="64"/>
  <c r="BG869" i="64" s="1"/>
  <c r="BG2372" i="64"/>
  <c r="BG2407" i="64" s="1"/>
  <c r="AQ840" i="64"/>
  <c r="AQ869" i="64" s="1"/>
  <c r="AQ2372" i="64"/>
  <c r="AQ2407" i="64" s="1"/>
  <c r="AA840" i="64"/>
  <c r="AA869" i="64" s="1"/>
  <c r="AA2372" i="64"/>
  <c r="AA2407" i="64" s="1"/>
  <c r="BP839" i="64"/>
  <c r="BP868" i="64" s="1"/>
  <c r="BP2371" i="64"/>
  <c r="BP2406" i="64" s="1"/>
  <c r="CL835" i="64"/>
  <c r="CL2367" i="64"/>
  <c r="CL2402" i="64" s="1"/>
  <c r="CD835" i="64"/>
  <c r="CD2367" i="64"/>
  <c r="CD2402" i="64" s="1"/>
  <c r="BV835" i="64"/>
  <c r="BV2367" i="64"/>
  <c r="BV2402" i="64" s="1"/>
  <c r="BN835" i="64"/>
  <c r="BN2367" i="64"/>
  <c r="BN2402" i="64" s="1"/>
  <c r="BF835" i="64"/>
  <c r="BF2367" i="64"/>
  <c r="BF2402" i="64" s="1"/>
  <c r="AX835" i="64"/>
  <c r="AX2367" i="64"/>
  <c r="AX2402" i="64" s="1"/>
  <c r="AP835" i="64"/>
  <c r="AP2367" i="64"/>
  <c r="AP2402" i="64" s="1"/>
  <c r="AH835" i="64"/>
  <c r="AH2367" i="64"/>
  <c r="AH2402" i="64" s="1"/>
  <c r="Z835" i="64"/>
  <c r="Z2367" i="64"/>
  <c r="Z2402" i="64" s="1"/>
  <c r="CL840" i="64"/>
  <c r="CL869" i="64" s="1"/>
  <c r="CL2372" i="64"/>
  <c r="CL2407" i="64" s="1"/>
  <c r="CD840" i="64"/>
  <c r="CD869" i="64" s="1"/>
  <c r="CD2372" i="64"/>
  <c r="CD2407" i="64" s="1"/>
  <c r="BV840" i="64"/>
  <c r="BV869" i="64" s="1"/>
  <c r="BV2372" i="64"/>
  <c r="BV2407" i="64" s="1"/>
  <c r="BN840" i="64"/>
  <c r="BN869" i="64" s="1"/>
  <c r="BN2372" i="64"/>
  <c r="BN2407" i="64" s="1"/>
  <c r="BF840" i="64"/>
  <c r="BF869" i="64" s="1"/>
  <c r="BF2372" i="64"/>
  <c r="BF2407" i="64" s="1"/>
  <c r="AX840" i="64"/>
  <c r="AX869" i="64" s="1"/>
  <c r="AX2372" i="64"/>
  <c r="AX2407" i="64" s="1"/>
  <c r="AP840" i="64"/>
  <c r="AP869" i="64" s="1"/>
  <c r="AP2372" i="64"/>
  <c r="AP2407" i="64" s="1"/>
  <c r="AH840" i="64"/>
  <c r="AH869" i="64" s="1"/>
  <c r="AH2372" i="64"/>
  <c r="AH2407" i="64" s="1"/>
  <c r="Z840" i="64"/>
  <c r="Z869" i="64" s="1"/>
  <c r="Z2372" i="64"/>
  <c r="Z2407" i="64" s="1"/>
  <c r="CE839" i="64"/>
  <c r="CE868" i="64" s="1"/>
  <c r="CE2371" i="64"/>
  <c r="CE2406" i="64" s="1"/>
  <c r="BW839" i="64"/>
  <c r="BW868" i="64" s="1"/>
  <c r="BW2371" i="64"/>
  <c r="BW2406" i="64" s="1"/>
  <c r="BO839" i="64"/>
  <c r="BO868" i="64" s="1"/>
  <c r="BO2371" i="64"/>
  <c r="BO2406" i="64" s="1"/>
  <c r="BG839" i="64"/>
  <c r="BG868" i="64" s="1"/>
  <c r="BG2371" i="64"/>
  <c r="BG2406" i="64" s="1"/>
  <c r="AY839" i="64"/>
  <c r="AY868" i="64" s="1"/>
  <c r="AY2371" i="64"/>
  <c r="AY2406" i="64" s="1"/>
  <c r="AQ839" i="64"/>
  <c r="AQ868" i="64" s="1"/>
  <c r="AQ2371" i="64"/>
  <c r="AQ2406" i="64" s="1"/>
  <c r="AI839" i="64"/>
  <c r="AI868" i="64" s="1"/>
  <c r="AI2371" i="64"/>
  <c r="AI2406" i="64" s="1"/>
  <c r="AA839" i="64"/>
  <c r="AA868" i="64" s="1"/>
  <c r="AA2371" i="64"/>
  <c r="AA2406" i="64" s="1"/>
  <c r="S839" i="64"/>
  <c r="S868" i="64" s="1"/>
  <c r="S2371" i="64"/>
  <c r="S2406" i="64" s="1"/>
  <c r="DF840" i="64"/>
  <c r="DF869" i="64" s="1"/>
  <c r="DF2372" i="64"/>
  <c r="CX840" i="64"/>
  <c r="CX869" i="64" s="1"/>
  <c r="CX2372" i="64"/>
  <c r="CP840" i="64"/>
  <c r="CP869" i="64" s="1"/>
  <c r="CP2372" i="64"/>
  <c r="DE839" i="64"/>
  <c r="DE868" i="64" s="1"/>
  <c r="DE2371" i="64"/>
  <c r="CW839" i="64"/>
  <c r="CW868" i="64" s="1"/>
  <c r="CW2371" i="64"/>
  <c r="CO839" i="64"/>
  <c r="CO868" i="64" s="1"/>
  <c r="CO2371" i="64"/>
  <c r="DD836" i="64"/>
  <c r="DD865" i="64" s="1"/>
  <c r="DD2368" i="64"/>
  <c r="CV836" i="64"/>
  <c r="CV865" i="64" s="1"/>
  <c r="CV2368" i="64"/>
  <c r="DK835" i="64"/>
  <c r="DK2367" i="64"/>
  <c r="DC835" i="64"/>
  <c r="DC2367" i="64"/>
  <c r="CU835" i="64"/>
  <c r="CU2367" i="64"/>
  <c r="BA835" i="64"/>
  <c r="BA2367" i="64"/>
  <c r="BA2402" i="64" s="1"/>
  <c r="AS840" i="64"/>
  <c r="AS869" i="64" s="1"/>
  <c r="AS2372" i="64"/>
  <c r="AS2407" i="64" s="1"/>
  <c r="CK835" i="64"/>
  <c r="CK2367" i="64"/>
  <c r="CK2402" i="64" s="1"/>
  <c r="BM835" i="64"/>
  <c r="BM2367" i="64"/>
  <c r="BM2402" i="64" s="1"/>
  <c r="AO835" i="64"/>
  <c r="AO2367" i="64"/>
  <c r="AO2402" i="64" s="1"/>
  <c r="CK840" i="64"/>
  <c r="CK869" i="64" s="1"/>
  <c r="CK2372" i="64"/>
  <c r="CK2407" i="64" s="1"/>
  <c r="BM840" i="64"/>
  <c r="BM869" i="64" s="1"/>
  <c r="BM2372" i="64"/>
  <c r="BM2407" i="64" s="1"/>
  <c r="AO840" i="64"/>
  <c r="AO869" i="64" s="1"/>
  <c r="AO2372" i="64"/>
  <c r="AO2407" i="64" s="1"/>
  <c r="CL839" i="64"/>
  <c r="CL868" i="64" s="1"/>
  <c r="CL2371" i="64"/>
  <c r="CL2406" i="64" s="1"/>
  <c r="BN839" i="64"/>
  <c r="BN868" i="64" s="1"/>
  <c r="BN2371" i="64"/>
  <c r="BN2406" i="64" s="1"/>
  <c r="AP839" i="64"/>
  <c r="AP868" i="64" s="1"/>
  <c r="AP2371" i="64"/>
  <c r="AP2406" i="64" s="1"/>
  <c r="DE840" i="64"/>
  <c r="DE869" i="64" s="1"/>
  <c r="DE2372" i="64"/>
  <c r="CW840" i="64"/>
  <c r="CW869" i="64" s="1"/>
  <c r="CW2372" i="64"/>
  <c r="CO840" i="64"/>
  <c r="CO869" i="64" s="1"/>
  <c r="CO2372" i="64"/>
  <c r="DD839" i="64"/>
  <c r="DD868" i="64" s="1"/>
  <c r="DD2371" i="64"/>
  <c r="CV839" i="64"/>
  <c r="CV868" i="64" s="1"/>
  <c r="CV2371" i="64"/>
  <c r="DK836" i="64"/>
  <c r="DK865" i="64" s="1"/>
  <c r="DK2368" i="64"/>
  <c r="DC836" i="64"/>
  <c r="DC865" i="64" s="1"/>
  <c r="DC2368" i="64"/>
  <c r="CU836" i="64"/>
  <c r="CU865" i="64" s="1"/>
  <c r="CU2368" i="64"/>
  <c r="DJ835" i="64"/>
  <c r="DJ2367" i="64"/>
  <c r="DB835" i="64"/>
  <c r="DB2367" i="64"/>
  <c r="CT835" i="64"/>
  <c r="CT2367" i="64"/>
  <c r="CG835" i="64"/>
  <c r="CG2367" i="64"/>
  <c r="CG2402" i="64" s="1"/>
  <c r="AC835" i="64"/>
  <c r="AC2367" i="64"/>
  <c r="AC2402" i="64" s="1"/>
  <c r="AC840" i="64"/>
  <c r="AC869" i="64" s="1"/>
  <c r="AC2372" i="64"/>
  <c r="AC2407" i="64" s="1"/>
  <c r="BU835" i="64"/>
  <c r="BU2367" i="64"/>
  <c r="BU2402" i="64" s="1"/>
  <c r="AW835" i="64"/>
  <c r="AW2367" i="64"/>
  <c r="AW2402" i="64" s="1"/>
  <c r="Y835" i="64"/>
  <c r="Y2367" i="64"/>
  <c r="Y2402" i="64" s="1"/>
  <c r="BU840" i="64"/>
  <c r="BU869" i="64" s="1"/>
  <c r="BU2372" i="64"/>
  <c r="BU2407" i="64" s="1"/>
  <c r="AW840" i="64"/>
  <c r="AW869" i="64" s="1"/>
  <c r="AW2372" i="64"/>
  <c r="AW2407" i="64" s="1"/>
  <c r="Y840" i="64"/>
  <c r="Y869" i="64" s="1"/>
  <c r="Y2372" i="64"/>
  <c r="Y2407" i="64" s="1"/>
  <c r="BV839" i="64"/>
  <c r="BV868" i="64" s="1"/>
  <c r="BV2371" i="64"/>
  <c r="BV2406" i="64" s="1"/>
  <c r="AX839" i="64"/>
  <c r="AX868" i="64" s="1"/>
  <c r="AX2371" i="64"/>
  <c r="AX2406" i="64" s="1"/>
  <c r="Z839" i="64"/>
  <c r="Z868" i="64" s="1"/>
  <c r="Z2371" i="64"/>
  <c r="Z2406" i="64" s="1"/>
  <c r="CB835" i="64"/>
  <c r="CB2367" i="64"/>
  <c r="CB2402" i="64" s="1"/>
  <c r="BL835" i="64"/>
  <c r="BL2367" i="64"/>
  <c r="BL2402" i="64" s="1"/>
  <c r="AV835" i="64"/>
  <c r="AV2367" i="64"/>
  <c r="AV2402" i="64" s="1"/>
  <c r="AF835" i="64"/>
  <c r="AF2367" i="64"/>
  <c r="AF2402" i="64" s="1"/>
  <c r="CJ840" i="64"/>
  <c r="CJ869" i="64" s="1"/>
  <c r="CJ2372" i="64"/>
  <c r="CJ2407" i="64" s="1"/>
  <c r="CB840" i="64"/>
  <c r="CB869" i="64" s="1"/>
  <c r="CB2372" i="64"/>
  <c r="CB2407" i="64" s="1"/>
  <c r="BT840" i="64"/>
  <c r="BT869" i="64" s="1"/>
  <c r="BT2372" i="64"/>
  <c r="BT2407" i="64" s="1"/>
  <c r="BD840" i="64"/>
  <c r="BD869" i="64" s="1"/>
  <c r="BD2372" i="64"/>
  <c r="BD2407" i="64" s="1"/>
  <c r="AN840" i="64"/>
  <c r="AN869" i="64" s="1"/>
  <c r="AN2372" i="64"/>
  <c r="AN2407" i="64" s="1"/>
  <c r="AF840" i="64"/>
  <c r="AF869" i="64" s="1"/>
  <c r="AF2372" i="64"/>
  <c r="AF2407" i="64" s="1"/>
  <c r="X840" i="64"/>
  <c r="X869" i="64" s="1"/>
  <c r="X2372" i="64"/>
  <c r="X2407" i="64" s="1"/>
  <c r="CC839" i="64"/>
  <c r="CC868" i="64" s="1"/>
  <c r="CC2371" i="64"/>
  <c r="CC2406" i="64" s="1"/>
  <c r="BU839" i="64"/>
  <c r="BU868" i="64" s="1"/>
  <c r="BU2371" i="64"/>
  <c r="BU2406" i="64" s="1"/>
  <c r="BM839" i="64"/>
  <c r="BM868" i="64" s="1"/>
  <c r="BM2371" i="64"/>
  <c r="BM2406" i="64" s="1"/>
  <c r="BE839" i="64"/>
  <c r="BE868" i="64" s="1"/>
  <c r="BE2371" i="64"/>
  <c r="BE2406" i="64" s="1"/>
  <c r="AW839" i="64"/>
  <c r="AW868" i="64" s="1"/>
  <c r="AW2371" i="64"/>
  <c r="AW2406" i="64" s="1"/>
  <c r="AO839" i="64"/>
  <c r="AO868" i="64" s="1"/>
  <c r="AO2371" i="64"/>
  <c r="AO2406" i="64" s="1"/>
  <c r="AG839" i="64"/>
  <c r="AG868" i="64" s="1"/>
  <c r="AG2371" i="64"/>
  <c r="AG2406" i="64" s="1"/>
  <c r="Y839" i="64"/>
  <c r="Y868" i="64" s="1"/>
  <c r="Y2371" i="64"/>
  <c r="Y2406" i="64" s="1"/>
  <c r="DD840" i="64"/>
  <c r="DD869" i="64" s="1"/>
  <c r="DD2372" i="64"/>
  <c r="CV840" i="64"/>
  <c r="CV869" i="64" s="1"/>
  <c r="CV2372" i="64"/>
  <c r="DK839" i="64"/>
  <c r="DK868" i="64" s="1"/>
  <c r="DK2371" i="64"/>
  <c r="DC839" i="64"/>
  <c r="DC868" i="64" s="1"/>
  <c r="DC2371" i="64"/>
  <c r="CU839" i="64"/>
  <c r="CU868" i="64" s="1"/>
  <c r="CU2371" i="64"/>
  <c r="DJ836" i="64"/>
  <c r="DJ865" i="64" s="1"/>
  <c r="DJ2368" i="64"/>
  <c r="DB836" i="64"/>
  <c r="DB865" i="64" s="1"/>
  <c r="DB2368" i="64"/>
  <c r="CT836" i="64"/>
  <c r="CT865" i="64" s="1"/>
  <c r="CT2368" i="64"/>
  <c r="DI835" i="64"/>
  <c r="DI2367" i="64"/>
  <c r="DA835" i="64"/>
  <c r="DA2367" i="64"/>
  <c r="CS835" i="64"/>
  <c r="CS2367" i="64"/>
  <c r="BQ835" i="64"/>
  <c r="BQ2367" i="64"/>
  <c r="BQ2402" i="64" s="1"/>
  <c r="CG840" i="64"/>
  <c r="CG869" i="64" s="1"/>
  <c r="CG2372" i="64"/>
  <c r="CG2407" i="64" s="1"/>
  <c r="U840" i="64"/>
  <c r="U869" i="64" s="1"/>
  <c r="U2372" i="64"/>
  <c r="U2407" i="64" s="1"/>
  <c r="CC835" i="64"/>
  <c r="CC2367" i="64"/>
  <c r="CC2402" i="64" s="1"/>
  <c r="BE835" i="64"/>
  <c r="BE2367" i="64"/>
  <c r="BE2402" i="64" s="1"/>
  <c r="AG835" i="64"/>
  <c r="AG2367" i="64"/>
  <c r="AG2402" i="64" s="1"/>
  <c r="CC840" i="64"/>
  <c r="CC869" i="64" s="1"/>
  <c r="CC2372" i="64"/>
  <c r="CC2407" i="64" s="1"/>
  <c r="BE840" i="64"/>
  <c r="BE869" i="64" s="1"/>
  <c r="BE2372" i="64"/>
  <c r="BE2407" i="64" s="1"/>
  <c r="AG840" i="64"/>
  <c r="AG869" i="64" s="1"/>
  <c r="AG2372" i="64"/>
  <c r="AG2407" i="64" s="1"/>
  <c r="CD839" i="64"/>
  <c r="CD868" i="64" s="1"/>
  <c r="CD2371" i="64"/>
  <c r="CD2406" i="64" s="1"/>
  <c r="BF839" i="64"/>
  <c r="BF868" i="64" s="1"/>
  <c r="BF2371" i="64"/>
  <c r="BF2406" i="64" s="1"/>
  <c r="AH839" i="64"/>
  <c r="AH868" i="64" s="1"/>
  <c r="AH2371" i="64"/>
  <c r="AH2406" i="64" s="1"/>
  <c r="CJ835" i="64"/>
  <c r="CJ2367" i="64"/>
  <c r="CJ2402" i="64" s="1"/>
  <c r="BT835" i="64"/>
  <c r="BT2367" i="64"/>
  <c r="BT2402" i="64" s="1"/>
  <c r="BD835" i="64"/>
  <c r="BD2367" i="64"/>
  <c r="BD2402" i="64" s="1"/>
  <c r="AN835" i="64"/>
  <c r="AN2367" i="64"/>
  <c r="AN2402" i="64" s="1"/>
  <c r="X835" i="64"/>
  <c r="X2367" i="64"/>
  <c r="X2402" i="64" s="1"/>
  <c r="BL840" i="64"/>
  <c r="BL869" i="64" s="1"/>
  <c r="BL2372" i="64"/>
  <c r="BL2407" i="64" s="1"/>
  <c r="AV840" i="64"/>
  <c r="AV869" i="64" s="1"/>
  <c r="AV2372" i="64"/>
  <c r="AV2407" i="64" s="1"/>
  <c r="CK839" i="64"/>
  <c r="CK868" i="64" s="1"/>
  <c r="CK2371" i="64"/>
  <c r="CK2406" i="64" s="1"/>
  <c r="CI835" i="64"/>
  <c r="CI2367" i="64"/>
  <c r="CI2402" i="64" s="1"/>
  <c r="CA835" i="64"/>
  <c r="CA2367" i="64"/>
  <c r="CA2402" i="64" s="1"/>
  <c r="BS835" i="64"/>
  <c r="BS2367" i="64"/>
  <c r="BS2402" i="64" s="1"/>
  <c r="BK835" i="64"/>
  <c r="BK2367" i="64"/>
  <c r="BK2402" i="64" s="1"/>
  <c r="BC835" i="64"/>
  <c r="BC2367" i="64"/>
  <c r="BC2402" i="64" s="1"/>
  <c r="AU835" i="64"/>
  <c r="AU2367" i="64"/>
  <c r="AU2402" i="64" s="1"/>
  <c r="AM835" i="64"/>
  <c r="AM2367" i="64"/>
  <c r="AM2402" i="64" s="1"/>
  <c r="AE835" i="64"/>
  <c r="AE2367" i="64"/>
  <c r="AE2402" i="64" s="1"/>
  <c r="W835" i="64"/>
  <c r="W2367" i="64"/>
  <c r="W2402" i="64" s="1"/>
  <c r="CI840" i="64"/>
  <c r="CI869" i="64" s="1"/>
  <c r="CI2372" i="64"/>
  <c r="CI2407" i="64" s="1"/>
  <c r="CA840" i="64"/>
  <c r="CA869" i="64" s="1"/>
  <c r="CA2372" i="64"/>
  <c r="CA2407" i="64" s="1"/>
  <c r="BS840" i="64"/>
  <c r="BS869" i="64" s="1"/>
  <c r="BS2372" i="64"/>
  <c r="BS2407" i="64" s="1"/>
  <c r="BK840" i="64"/>
  <c r="BK869" i="64" s="1"/>
  <c r="BK2372" i="64"/>
  <c r="BK2407" i="64" s="1"/>
  <c r="BC840" i="64"/>
  <c r="BC869" i="64" s="1"/>
  <c r="BC2372" i="64"/>
  <c r="BC2407" i="64" s="1"/>
  <c r="AU840" i="64"/>
  <c r="AU869" i="64" s="1"/>
  <c r="AU2372" i="64"/>
  <c r="AU2407" i="64" s="1"/>
  <c r="AM840" i="64"/>
  <c r="AM869" i="64" s="1"/>
  <c r="AM2372" i="64"/>
  <c r="AM2407" i="64" s="1"/>
  <c r="AE840" i="64"/>
  <c r="AE869" i="64" s="1"/>
  <c r="AE2372" i="64"/>
  <c r="AE2407" i="64" s="1"/>
  <c r="W840" i="64"/>
  <c r="W869" i="64" s="1"/>
  <c r="W2372" i="64"/>
  <c r="W2407" i="64" s="1"/>
  <c r="CJ839" i="64"/>
  <c r="CJ868" i="64" s="1"/>
  <c r="CJ2371" i="64"/>
  <c r="CJ2406" i="64" s="1"/>
  <c r="CB839" i="64"/>
  <c r="CB868" i="64" s="1"/>
  <c r="CB2371" i="64"/>
  <c r="CB2406" i="64" s="1"/>
  <c r="BT839" i="64"/>
  <c r="BT868" i="64" s="1"/>
  <c r="BT2371" i="64"/>
  <c r="BT2406" i="64" s="1"/>
  <c r="BL839" i="64"/>
  <c r="BL868" i="64" s="1"/>
  <c r="BL2371" i="64"/>
  <c r="BL2406" i="64" s="1"/>
  <c r="BD839" i="64"/>
  <c r="BD868" i="64" s="1"/>
  <c r="BD2371" i="64"/>
  <c r="BD2406" i="64" s="1"/>
  <c r="AV839" i="64"/>
  <c r="AV868" i="64" s="1"/>
  <c r="AV2371" i="64"/>
  <c r="AV2406" i="64" s="1"/>
  <c r="AN839" i="64"/>
  <c r="AN868" i="64" s="1"/>
  <c r="AN2371" i="64"/>
  <c r="AN2406" i="64" s="1"/>
  <c r="AF839" i="64"/>
  <c r="AF868" i="64" s="1"/>
  <c r="AF2371" i="64"/>
  <c r="AF2406" i="64" s="1"/>
  <c r="X839" i="64"/>
  <c r="X868" i="64" s="1"/>
  <c r="X2371" i="64"/>
  <c r="X2406" i="64" s="1"/>
  <c r="DK840" i="64"/>
  <c r="DK869" i="64" s="1"/>
  <c r="DK2372" i="64"/>
  <c r="DC840" i="64"/>
  <c r="DC869" i="64" s="1"/>
  <c r="DC2372" i="64"/>
  <c r="CU840" i="64"/>
  <c r="CU869" i="64" s="1"/>
  <c r="CU2372" i="64"/>
  <c r="DJ839" i="64"/>
  <c r="DJ868" i="64" s="1"/>
  <c r="DJ2371" i="64"/>
  <c r="DB839" i="64"/>
  <c r="DB868" i="64" s="1"/>
  <c r="DB2371" i="64"/>
  <c r="CT839" i="64"/>
  <c r="CT868" i="64" s="1"/>
  <c r="CT2371" i="64"/>
  <c r="DI836" i="64"/>
  <c r="DI865" i="64" s="1"/>
  <c r="DI2368" i="64"/>
  <c r="DA836" i="64"/>
  <c r="DA865" i="64" s="1"/>
  <c r="DA2368" i="64"/>
  <c r="CS836" i="64"/>
  <c r="CS2368" i="64"/>
  <c r="DH835" i="64"/>
  <c r="DH2367" i="64"/>
  <c r="CZ835" i="64"/>
  <c r="CZ2367" i="64"/>
  <c r="CR835" i="64"/>
  <c r="CR2367" i="64"/>
  <c r="CH835" i="64"/>
  <c r="CH2367" i="64"/>
  <c r="CH2402" i="64" s="1"/>
  <c r="BZ835" i="64"/>
  <c r="BZ2367" i="64"/>
  <c r="BZ2402" i="64" s="1"/>
  <c r="BR835" i="64"/>
  <c r="BR2367" i="64"/>
  <c r="BR2402" i="64" s="1"/>
  <c r="BJ835" i="64"/>
  <c r="BJ2367" i="64"/>
  <c r="BJ2402" i="64" s="1"/>
  <c r="BB835" i="64"/>
  <c r="BB2367" i="64"/>
  <c r="BB2402" i="64" s="1"/>
  <c r="AT835" i="64"/>
  <c r="AT2367" i="64"/>
  <c r="AT2402" i="64" s="1"/>
  <c r="AL835" i="64"/>
  <c r="AL2367" i="64"/>
  <c r="AL2402" i="64" s="1"/>
  <c r="AD835" i="64"/>
  <c r="AD2367" i="64"/>
  <c r="AD2402" i="64" s="1"/>
  <c r="V835" i="64"/>
  <c r="V2367" i="64"/>
  <c r="V2402" i="64" s="1"/>
  <c r="CH840" i="64"/>
  <c r="CH869" i="64" s="1"/>
  <c r="CH2372" i="64"/>
  <c r="CH2407" i="64" s="1"/>
  <c r="BZ840" i="64"/>
  <c r="BZ869" i="64" s="1"/>
  <c r="BZ2372" i="64"/>
  <c r="BZ2407" i="64" s="1"/>
  <c r="BR840" i="64"/>
  <c r="BR869" i="64" s="1"/>
  <c r="BR2372" i="64"/>
  <c r="BR2407" i="64" s="1"/>
  <c r="BJ840" i="64"/>
  <c r="BJ869" i="64" s="1"/>
  <c r="BJ2372" i="64"/>
  <c r="BJ2407" i="64" s="1"/>
  <c r="BB840" i="64"/>
  <c r="BB869" i="64" s="1"/>
  <c r="BB2372" i="64"/>
  <c r="BB2407" i="64" s="1"/>
  <c r="AT840" i="64"/>
  <c r="AT869" i="64" s="1"/>
  <c r="AT2372" i="64"/>
  <c r="AT2407" i="64" s="1"/>
  <c r="AL840" i="64"/>
  <c r="AL869" i="64" s="1"/>
  <c r="AL2372" i="64"/>
  <c r="AL2407" i="64" s="1"/>
  <c r="AD840" i="64"/>
  <c r="AD869" i="64" s="1"/>
  <c r="AD2372" i="64"/>
  <c r="AD2407" i="64" s="1"/>
  <c r="V840" i="64"/>
  <c r="V869" i="64" s="1"/>
  <c r="V2372" i="64"/>
  <c r="V2407" i="64" s="1"/>
  <c r="CI839" i="64"/>
  <c r="CI868" i="64" s="1"/>
  <c r="CI2371" i="64"/>
  <c r="CI2406" i="64" s="1"/>
  <c r="CA839" i="64"/>
  <c r="CA868" i="64" s="1"/>
  <c r="CA2371" i="64"/>
  <c r="CA2406" i="64" s="1"/>
  <c r="BS839" i="64"/>
  <c r="BS868" i="64" s="1"/>
  <c r="BS2371" i="64"/>
  <c r="BS2406" i="64" s="1"/>
  <c r="BK839" i="64"/>
  <c r="BK868" i="64" s="1"/>
  <c r="BK2371" i="64"/>
  <c r="BK2406" i="64" s="1"/>
  <c r="BC839" i="64"/>
  <c r="BC868" i="64" s="1"/>
  <c r="BC2371" i="64"/>
  <c r="BC2406" i="64" s="1"/>
  <c r="AU839" i="64"/>
  <c r="AU868" i="64" s="1"/>
  <c r="AU2371" i="64"/>
  <c r="AU2406" i="64" s="1"/>
  <c r="AM839" i="64"/>
  <c r="AM868" i="64" s="1"/>
  <c r="AM2371" i="64"/>
  <c r="AM2406" i="64" s="1"/>
  <c r="AE839" i="64"/>
  <c r="AE868" i="64" s="1"/>
  <c r="AE2371" i="64"/>
  <c r="AE2406" i="64" s="1"/>
  <c r="W839" i="64"/>
  <c r="W868" i="64" s="1"/>
  <c r="W2371" i="64"/>
  <c r="W2406" i="64" s="1"/>
  <c r="DJ840" i="64"/>
  <c r="DJ869" i="64" s="1"/>
  <c r="DJ2372" i="64"/>
  <c r="DB840" i="64"/>
  <c r="DB869" i="64" s="1"/>
  <c r="DB2372" i="64"/>
  <c r="CT840" i="64"/>
  <c r="CT869" i="64" s="1"/>
  <c r="CT2372" i="64"/>
  <c r="DI839" i="64"/>
  <c r="DI868" i="64" s="1"/>
  <c r="DI2371" i="64"/>
  <c r="DA839" i="64"/>
  <c r="DA868" i="64" s="1"/>
  <c r="DA2371" i="64"/>
  <c r="CS839" i="64"/>
  <c r="CS868" i="64" s="1"/>
  <c r="CS2371" i="64"/>
  <c r="DH836" i="64"/>
  <c r="DH865" i="64" s="1"/>
  <c r="DH2368" i="64"/>
  <c r="CZ836" i="64"/>
  <c r="CZ865" i="64" s="1"/>
  <c r="CZ2368" i="64"/>
  <c r="CR836" i="64"/>
  <c r="CR865" i="64" s="1"/>
  <c r="CR2368" i="64"/>
  <c r="DG835" i="64"/>
  <c r="DG2367" i="64"/>
  <c r="CY835" i="64"/>
  <c r="CY2367" i="64"/>
  <c r="CQ835" i="64"/>
  <c r="CQ2367" i="64"/>
  <c r="BI835" i="64"/>
  <c r="BI2367" i="64"/>
  <c r="BI2402" i="64" s="1"/>
  <c r="BY840" i="64"/>
  <c r="BY869" i="64" s="1"/>
  <c r="BY2372" i="64"/>
  <c r="BY2407" i="64" s="1"/>
  <c r="AK840" i="64"/>
  <c r="AK869" i="64" s="1"/>
  <c r="AK2372" i="64"/>
  <c r="AK2407" i="64" s="1"/>
  <c r="BJ839" i="64"/>
  <c r="BJ868" i="64" s="1"/>
  <c r="BJ2371" i="64"/>
  <c r="BJ2406" i="64" s="1"/>
  <c r="AD839" i="64"/>
  <c r="AD868" i="64" s="1"/>
  <c r="AD2371" i="64"/>
  <c r="AD2406" i="64" s="1"/>
  <c r="DI840" i="64"/>
  <c r="DI869" i="64" s="1"/>
  <c r="DI2372" i="64"/>
  <c r="DA840" i="64"/>
  <c r="DA869" i="64" s="1"/>
  <c r="DA2372" i="64"/>
  <c r="CS840" i="64"/>
  <c r="CS869" i="64" s="1"/>
  <c r="CS2372" i="64"/>
  <c r="DH839" i="64"/>
  <c r="DH868" i="64" s="1"/>
  <c r="DH2371" i="64"/>
  <c r="CZ839" i="64"/>
  <c r="CZ868" i="64" s="1"/>
  <c r="CZ2371" i="64"/>
  <c r="CR839" i="64"/>
  <c r="CR868" i="64" s="1"/>
  <c r="CR2371" i="64"/>
  <c r="DG836" i="64"/>
  <c r="DG2368" i="64"/>
  <c r="CY836" i="64"/>
  <c r="CY865" i="64" s="1"/>
  <c r="CY2368" i="64"/>
  <c r="CQ836" i="64"/>
  <c r="CQ2368" i="64"/>
  <c r="DF835" i="64"/>
  <c r="DF2367" i="64"/>
  <c r="CX835" i="64"/>
  <c r="CX2367" i="64"/>
  <c r="CP835" i="64"/>
  <c r="CP2367" i="64"/>
  <c r="BY835" i="64"/>
  <c r="BY2367" i="64"/>
  <c r="BY2402" i="64" s="1"/>
  <c r="U835" i="64"/>
  <c r="U2367" i="64"/>
  <c r="U2402" i="64" s="1"/>
  <c r="BA840" i="64"/>
  <c r="BA869" i="64" s="1"/>
  <c r="BA2372" i="64"/>
  <c r="BA2407" i="64" s="1"/>
  <c r="BR839" i="64"/>
  <c r="BR868" i="64" s="1"/>
  <c r="BR2371" i="64"/>
  <c r="BR2406" i="64" s="1"/>
  <c r="AL839" i="64"/>
  <c r="AL868" i="64" s="1"/>
  <c r="AL2371" i="64"/>
  <c r="AL2406" i="64" s="1"/>
  <c r="CF835" i="64"/>
  <c r="CF2367" i="64"/>
  <c r="CF2402" i="64" s="1"/>
  <c r="BP835" i="64"/>
  <c r="BP2367" i="64"/>
  <c r="BP2402" i="64" s="1"/>
  <c r="AR835" i="64"/>
  <c r="AR2367" i="64"/>
  <c r="AR2402" i="64" s="1"/>
  <c r="T835" i="64"/>
  <c r="T2367" i="64"/>
  <c r="T2402" i="64" s="1"/>
  <c r="BP840" i="64"/>
  <c r="BP869" i="64" s="1"/>
  <c r="BP2372" i="64"/>
  <c r="BP2407" i="64" s="1"/>
  <c r="AR840" i="64"/>
  <c r="AR869" i="64" s="1"/>
  <c r="AR2372" i="64"/>
  <c r="AR2407" i="64" s="1"/>
  <c r="T840" i="64"/>
  <c r="T869" i="64" s="1"/>
  <c r="T2372" i="64"/>
  <c r="T2407" i="64" s="1"/>
  <c r="BQ839" i="64"/>
  <c r="BQ868" i="64" s="1"/>
  <c r="BQ2371" i="64"/>
  <c r="BQ2406" i="64" s="1"/>
  <c r="AS839" i="64"/>
  <c r="AS868" i="64" s="1"/>
  <c r="AS2371" i="64"/>
  <c r="AS2406" i="64" s="1"/>
  <c r="U839" i="64"/>
  <c r="U868" i="64" s="1"/>
  <c r="U2371" i="64"/>
  <c r="U2406" i="64" s="1"/>
  <c r="DH840" i="64"/>
  <c r="DH869" i="64" s="1"/>
  <c r="DH2372" i="64"/>
  <c r="CZ840" i="64"/>
  <c r="CZ869" i="64" s="1"/>
  <c r="CZ2372" i="64"/>
  <c r="CR840" i="64"/>
  <c r="CR869" i="64" s="1"/>
  <c r="CR2372" i="64"/>
  <c r="CY839" i="64"/>
  <c r="CY868" i="64" s="1"/>
  <c r="CY2371" i="64"/>
  <c r="CQ839" i="64"/>
  <c r="CQ868" i="64" s="1"/>
  <c r="CQ2371" i="64"/>
  <c r="DF836" i="64"/>
  <c r="DF2368" i="64"/>
  <c r="CX836" i="64"/>
  <c r="CX865" i="64" s="1"/>
  <c r="CX2368" i="64"/>
  <c r="CP836" i="64"/>
  <c r="CP865" i="64" s="1"/>
  <c r="CP2368" i="64"/>
  <c r="DE835" i="64"/>
  <c r="DE2367" i="64"/>
  <c r="CW835" i="64"/>
  <c r="CW2367" i="64"/>
  <c r="AK835" i="64"/>
  <c r="AK2367" i="64"/>
  <c r="AK2402" i="64" s="1"/>
  <c r="BI840" i="64"/>
  <c r="BI869" i="64" s="1"/>
  <c r="BI2372" i="64"/>
  <c r="BI2407" i="64" s="1"/>
  <c r="BZ839" i="64"/>
  <c r="BZ868" i="64" s="1"/>
  <c r="BZ2371" i="64"/>
  <c r="BZ2406" i="64" s="1"/>
  <c r="AT839" i="64"/>
  <c r="AT868" i="64" s="1"/>
  <c r="AT2371" i="64"/>
  <c r="AT2406" i="64" s="1"/>
  <c r="V839" i="64"/>
  <c r="V868" i="64" s="1"/>
  <c r="V2371" i="64"/>
  <c r="V2406" i="64" s="1"/>
  <c r="BH835" i="64"/>
  <c r="BH2367" i="64"/>
  <c r="BH2402" i="64" s="1"/>
  <c r="AB835" i="64"/>
  <c r="AB2367" i="64"/>
  <c r="AB2402" i="64" s="1"/>
  <c r="BX840" i="64"/>
  <c r="BX869" i="64" s="1"/>
  <c r="BX2372" i="64"/>
  <c r="BX2407" i="64" s="1"/>
  <c r="AZ840" i="64"/>
  <c r="AZ869" i="64" s="1"/>
  <c r="AZ2372" i="64"/>
  <c r="AZ2407" i="64" s="1"/>
  <c r="AB840" i="64"/>
  <c r="AB869" i="64" s="1"/>
  <c r="AB2372" i="64"/>
  <c r="AB2407" i="64" s="1"/>
  <c r="CG839" i="64"/>
  <c r="CG868" i="64" s="1"/>
  <c r="CG2371" i="64"/>
  <c r="CG2406" i="64" s="1"/>
  <c r="BI839" i="64"/>
  <c r="BI868" i="64" s="1"/>
  <c r="BI2371" i="64"/>
  <c r="BI2406" i="64" s="1"/>
  <c r="AK839" i="64"/>
  <c r="AK868" i="64" s="1"/>
  <c r="AK2371" i="64"/>
  <c r="AK2406" i="64" s="1"/>
  <c r="BW835" i="64"/>
  <c r="BW2367" i="64"/>
  <c r="BW2402" i="64" s="1"/>
  <c r="BG835" i="64"/>
  <c r="BG2367" i="64"/>
  <c r="BG2402" i="64" s="1"/>
  <c r="AQ835" i="64"/>
  <c r="AQ2367" i="64"/>
  <c r="AQ2402" i="64" s="1"/>
  <c r="AA835" i="64"/>
  <c r="AA2367" i="64"/>
  <c r="AA2402" i="64" s="1"/>
  <c r="S835" i="64"/>
  <c r="S2367" i="64"/>
  <c r="S2402" i="64" s="1"/>
  <c r="CE840" i="64"/>
  <c r="CE869" i="64" s="1"/>
  <c r="CE2372" i="64"/>
  <c r="CE2407" i="64" s="1"/>
  <c r="BO840" i="64"/>
  <c r="BO869" i="64" s="1"/>
  <c r="BO2372" i="64"/>
  <c r="BO2407" i="64" s="1"/>
  <c r="AY840" i="64"/>
  <c r="AY869" i="64" s="1"/>
  <c r="AY2372" i="64"/>
  <c r="AY2407" i="64" s="1"/>
  <c r="AI840" i="64"/>
  <c r="AI869" i="64" s="1"/>
  <c r="AI2372" i="64"/>
  <c r="AI2407" i="64" s="1"/>
  <c r="S840" i="64"/>
  <c r="S869" i="64" s="1"/>
  <c r="S2372" i="64"/>
  <c r="S2407" i="64" s="1"/>
  <c r="CF839" i="64"/>
  <c r="CF868" i="64" s="1"/>
  <c r="CF2371" i="64"/>
  <c r="CF2406" i="64" s="1"/>
  <c r="BX839" i="64"/>
  <c r="BX868" i="64" s="1"/>
  <c r="BX2371" i="64"/>
  <c r="BX2406" i="64" s="1"/>
  <c r="BH839" i="64"/>
  <c r="BH868" i="64" s="1"/>
  <c r="BH2371" i="64"/>
  <c r="BH2406" i="64" s="1"/>
  <c r="AZ839" i="64"/>
  <c r="AZ868" i="64" s="1"/>
  <c r="AZ2371" i="64"/>
  <c r="AZ2406" i="64" s="1"/>
  <c r="AR839" i="64"/>
  <c r="AR868" i="64" s="1"/>
  <c r="AR2371" i="64"/>
  <c r="AR2406" i="64" s="1"/>
  <c r="AJ839" i="64"/>
  <c r="AJ868" i="64" s="1"/>
  <c r="AJ2371" i="64"/>
  <c r="AJ2406" i="64" s="1"/>
  <c r="AB839" i="64"/>
  <c r="AB868" i="64" s="1"/>
  <c r="AB2371" i="64"/>
  <c r="AB2406" i="64" s="1"/>
  <c r="T839" i="64"/>
  <c r="T868" i="64" s="1"/>
  <c r="T2371" i="64"/>
  <c r="T2406" i="64" s="1"/>
  <c r="DG840" i="64"/>
  <c r="DG869" i="64" s="1"/>
  <c r="DG2372" i="64"/>
  <c r="CY840" i="64"/>
  <c r="CY869" i="64" s="1"/>
  <c r="CY2372" i="64"/>
  <c r="CQ840" i="64"/>
  <c r="CQ869" i="64" s="1"/>
  <c r="CQ2372" i="64"/>
  <c r="DF839" i="64"/>
  <c r="DF868" i="64" s="1"/>
  <c r="DF2371" i="64"/>
  <c r="CX839" i="64"/>
  <c r="CX868" i="64" s="1"/>
  <c r="CX2371" i="64"/>
  <c r="CP839" i="64"/>
  <c r="CP868" i="64" s="1"/>
  <c r="CP2371" i="64"/>
  <c r="DE836" i="64"/>
  <c r="DE865" i="64" s="1"/>
  <c r="DE2368" i="64"/>
  <c r="CW836" i="64"/>
  <c r="CW865" i="64" s="1"/>
  <c r="CW2368" i="64"/>
  <c r="CO836" i="64"/>
  <c r="CO2368" i="64"/>
  <c r="DD835" i="64"/>
  <c r="DD2367" i="64"/>
  <c r="CV835" i="64"/>
  <c r="CV2367" i="64"/>
  <c r="CC865" i="64"/>
  <c r="Y865" i="64"/>
  <c r="BU865" i="64"/>
  <c r="CJ865" i="64"/>
  <c r="CB865" i="64"/>
  <c r="BT865" i="64"/>
  <c r="BL865" i="64"/>
  <c r="BD865" i="64"/>
  <c r="AV865" i="64"/>
  <c r="AN865" i="64"/>
  <c r="AF865" i="64"/>
  <c r="X865" i="64"/>
  <c r="AW865" i="64"/>
  <c r="CI865" i="64"/>
  <c r="CA865" i="64"/>
  <c r="BS865" i="64"/>
  <c r="BK865" i="64"/>
  <c r="BC865" i="64"/>
  <c r="AU865" i="64"/>
  <c r="AM865" i="64"/>
  <c r="AE865" i="64"/>
  <c r="W865" i="64"/>
  <c r="CH865" i="64"/>
  <c r="BZ865" i="64"/>
  <c r="BR865" i="64"/>
  <c r="BJ865" i="64"/>
  <c r="BB865" i="64"/>
  <c r="AT865" i="64"/>
  <c r="AL865" i="64"/>
  <c r="AD865" i="64"/>
  <c r="V865" i="64"/>
  <c r="CK865" i="64"/>
  <c r="AG865" i="64"/>
  <c r="CG865" i="64"/>
  <c r="BY865" i="64"/>
  <c r="BQ865" i="64"/>
  <c r="BI865" i="64"/>
  <c r="BA865" i="64"/>
  <c r="AS865" i="64"/>
  <c r="AK865" i="64"/>
  <c r="AC865" i="64"/>
  <c r="U865" i="64"/>
  <c r="BM865" i="64"/>
  <c r="CF865" i="64"/>
  <c r="BX865" i="64"/>
  <c r="BP865" i="64"/>
  <c r="BH865" i="64"/>
  <c r="AZ865" i="64"/>
  <c r="AR865" i="64"/>
  <c r="AJ865" i="64"/>
  <c r="AB865" i="64"/>
  <c r="T865" i="64"/>
  <c r="BE865" i="64"/>
  <c r="CE865" i="64"/>
  <c r="BW865" i="64"/>
  <c r="BO865" i="64"/>
  <c r="BG865" i="64"/>
  <c r="AY865" i="64"/>
  <c r="AQ865" i="64"/>
  <c r="AI865" i="64"/>
  <c r="AA865" i="64"/>
  <c r="S865" i="64"/>
  <c r="AO865" i="64"/>
  <c r="CL865" i="64"/>
  <c r="CD865" i="64"/>
  <c r="BV865" i="64"/>
  <c r="BN865" i="64"/>
  <c r="BF865" i="64"/>
  <c r="AX865" i="64"/>
  <c r="AP865" i="64"/>
  <c r="AH865" i="64"/>
  <c r="Z865" i="64"/>
  <c r="DG467" i="64"/>
  <c r="DG839" i="64"/>
  <c r="DG868" i="64" s="1"/>
  <c r="CO463" i="64"/>
  <c r="CO835" i="64"/>
  <c r="AV2621" i="64"/>
  <c r="AV579" i="64"/>
  <c r="AV2648" i="64"/>
  <c r="AV2660" i="64" s="1"/>
  <c r="BT2626" i="64"/>
  <c r="BT2653" i="64"/>
  <c r="BT584" i="64"/>
  <c r="AN2626" i="64"/>
  <c r="AN2653" i="64"/>
  <c r="AN584" i="64"/>
  <c r="BM2625" i="64"/>
  <c r="BM583" i="64"/>
  <c r="BM2652" i="64"/>
  <c r="CD2622" i="64"/>
  <c r="CD2649" i="64"/>
  <c r="CD580" i="64"/>
  <c r="AH2622" i="64"/>
  <c r="AH2649" i="64"/>
  <c r="AH580" i="64"/>
  <c r="DF2626" i="64"/>
  <c r="DF2644" i="64" s="1"/>
  <c r="DF2653" i="64"/>
  <c r="DF584" i="64"/>
  <c r="CX2626" i="64"/>
  <c r="CX2644" i="64" s="1"/>
  <c r="CX2653" i="64"/>
  <c r="CX584" i="64"/>
  <c r="CP2626" i="64"/>
  <c r="CP2644" i="64" s="1"/>
  <c r="CP2653" i="64"/>
  <c r="CP584" i="64"/>
  <c r="DE2625" i="64"/>
  <c r="DE2643" i="64" s="1"/>
  <c r="DE2652" i="64"/>
  <c r="DE583" i="64"/>
  <c r="CW2625" i="64"/>
  <c r="CW2643" i="64" s="1"/>
  <c r="CW2652" i="64"/>
  <c r="CW583" i="64"/>
  <c r="CO2625" i="64"/>
  <c r="CO2643" i="64" s="1"/>
  <c r="CO2652" i="64"/>
  <c r="CO583" i="64"/>
  <c r="DD2622" i="64"/>
  <c r="DD2640" i="64" s="1"/>
  <c r="DD2649" i="64"/>
  <c r="DD580" i="64"/>
  <c r="CV2622" i="64"/>
  <c r="CV2640" i="64" s="1"/>
  <c r="CV2649" i="64"/>
  <c r="CV580" i="64"/>
  <c r="DK2621" i="64"/>
  <c r="DK579" i="64"/>
  <c r="DK2648" i="64"/>
  <c r="DK2660" i="64" s="1"/>
  <c r="CI2621" i="64"/>
  <c r="CI2648" i="64"/>
  <c r="CI2660" i="64" s="1"/>
  <c r="CI579" i="64"/>
  <c r="CA2621" i="64"/>
  <c r="CA2648" i="64"/>
  <c r="CA2660" i="64" s="1"/>
  <c r="CA579" i="64"/>
  <c r="BS2621" i="64"/>
  <c r="BS2648" i="64"/>
  <c r="BS2660" i="64" s="1"/>
  <c r="BS579" i="64"/>
  <c r="BK2621" i="64"/>
  <c r="BK2648" i="64"/>
  <c r="BK2660" i="64" s="1"/>
  <c r="BK579" i="64"/>
  <c r="BC2621" i="64"/>
  <c r="BC2648" i="64"/>
  <c r="BC2660" i="64" s="1"/>
  <c r="BC579" i="64"/>
  <c r="AU2621" i="64"/>
  <c r="AU2648" i="64"/>
  <c r="AU2660" i="64" s="1"/>
  <c r="AU579" i="64"/>
  <c r="AM2621" i="64"/>
  <c r="AM2648" i="64"/>
  <c r="AM2660" i="64" s="1"/>
  <c r="AM579" i="64"/>
  <c r="AE2621" i="64"/>
  <c r="AE2648" i="64"/>
  <c r="AE2660" i="64" s="1"/>
  <c r="AE579" i="64"/>
  <c r="W2621" i="64"/>
  <c r="W2648" i="64"/>
  <c r="W2660" i="64" s="1"/>
  <c r="W579" i="64"/>
  <c r="CI2626" i="64"/>
  <c r="CI2653" i="64"/>
  <c r="CI584" i="64"/>
  <c r="CA2626" i="64"/>
  <c r="CA2653" i="64"/>
  <c r="CA584" i="64"/>
  <c r="BS2626" i="64"/>
  <c r="BS2653" i="64"/>
  <c r="BS584" i="64"/>
  <c r="BK2626" i="64"/>
  <c r="BK2653" i="64"/>
  <c r="BK584" i="64"/>
  <c r="BC2626" i="64"/>
  <c r="BC2653" i="64"/>
  <c r="BC584" i="64"/>
  <c r="AU2626" i="64"/>
  <c r="AU2653" i="64"/>
  <c r="AU584" i="64"/>
  <c r="AM2626" i="64"/>
  <c r="AM2653" i="64"/>
  <c r="AM584" i="64"/>
  <c r="AE2626" i="64"/>
  <c r="AE2653" i="64"/>
  <c r="AE584" i="64"/>
  <c r="W2626" i="64"/>
  <c r="W2653" i="64"/>
  <c r="W584" i="64"/>
  <c r="CJ2625" i="64"/>
  <c r="CJ2652" i="64"/>
  <c r="CJ583" i="64"/>
  <c r="CB2625" i="64"/>
  <c r="CB2652" i="64"/>
  <c r="CB583" i="64"/>
  <c r="BT2625" i="64"/>
  <c r="BT2652" i="64"/>
  <c r="BT583" i="64"/>
  <c r="BL2625" i="64"/>
  <c r="BL2652" i="64"/>
  <c r="BL583" i="64"/>
  <c r="BD2625" i="64"/>
  <c r="BD2652" i="64"/>
  <c r="BD583" i="64"/>
  <c r="AV2625" i="64"/>
  <c r="AV2652" i="64"/>
  <c r="AV583" i="64"/>
  <c r="AN2625" i="64"/>
  <c r="AN2652" i="64"/>
  <c r="AN583" i="64"/>
  <c r="AF2625" i="64"/>
  <c r="AF2652" i="64"/>
  <c r="AF583" i="64"/>
  <c r="X2625" i="64"/>
  <c r="X2652" i="64"/>
  <c r="X583" i="64"/>
  <c r="CK2622" i="64"/>
  <c r="CK2649" i="64"/>
  <c r="CK580" i="64"/>
  <c r="CC2622" i="64"/>
  <c r="CC2649" i="64"/>
  <c r="CC580" i="64"/>
  <c r="BU2622" i="64"/>
  <c r="BU2649" i="64"/>
  <c r="BU580" i="64"/>
  <c r="BM2622" i="64"/>
  <c r="BM580" i="64"/>
  <c r="BM2649" i="64"/>
  <c r="BE2622" i="64"/>
  <c r="BE2649" i="64"/>
  <c r="BE580" i="64"/>
  <c r="AW2622" i="64"/>
  <c r="AW2649" i="64"/>
  <c r="AW580" i="64"/>
  <c r="AO2622" i="64"/>
  <c r="AO2649" i="64"/>
  <c r="AO580" i="64"/>
  <c r="AG2622" i="64"/>
  <c r="AG2649" i="64"/>
  <c r="AG580" i="64"/>
  <c r="Y2622" i="64"/>
  <c r="Y2649" i="64"/>
  <c r="Y580" i="64"/>
  <c r="DE2626" i="64"/>
  <c r="DE2644" i="64" s="1"/>
  <c r="DE2653" i="64"/>
  <c r="DE584" i="64"/>
  <c r="CW2626" i="64"/>
  <c r="CW2644" i="64" s="1"/>
  <c r="CW2653" i="64"/>
  <c r="CW584" i="64"/>
  <c r="CO2626" i="64"/>
  <c r="CO2644" i="64" s="1"/>
  <c r="CO2653" i="64"/>
  <c r="CO584" i="64"/>
  <c r="DD2625" i="64"/>
  <c r="DD2643" i="64" s="1"/>
  <c r="DD2652" i="64"/>
  <c r="DD583" i="64"/>
  <c r="CV2625" i="64"/>
  <c r="CV2643" i="64" s="1"/>
  <c r="CV2652" i="64"/>
  <c r="CV583" i="64"/>
  <c r="DK2622" i="64"/>
  <c r="DK2640" i="64" s="1"/>
  <c r="DK2649" i="64"/>
  <c r="DK580" i="64"/>
  <c r="DC2622" i="64"/>
  <c r="DC2640" i="64" s="1"/>
  <c r="DC2649" i="64"/>
  <c r="DC580" i="64"/>
  <c r="CU2622" i="64"/>
  <c r="CU2640" i="64" s="1"/>
  <c r="CU2649" i="64"/>
  <c r="CU580" i="64"/>
  <c r="DJ2621" i="64"/>
  <c r="DJ2648" i="64"/>
  <c r="DJ2660" i="64" s="1"/>
  <c r="DJ579" i="64"/>
  <c r="DB2621" i="64"/>
  <c r="DB2648" i="64"/>
  <c r="DB2660" i="64" s="1"/>
  <c r="DB579" i="64"/>
  <c r="CT2621" i="64"/>
  <c r="CT2648" i="64"/>
  <c r="CT2660" i="64" s="1"/>
  <c r="CT579" i="64"/>
  <c r="CB2621" i="64"/>
  <c r="CB2648" i="64"/>
  <c r="CB2660" i="64" s="1"/>
  <c r="CB579" i="64"/>
  <c r="X2621" i="64"/>
  <c r="X2648" i="64"/>
  <c r="X2660" i="64" s="1"/>
  <c r="X579" i="64"/>
  <c r="X2626" i="64"/>
  <c r="X2653" i="64"/>
  <c r="X584" i="64"/>
  <c r="AO2625" i="64"/>
  <c r="AO2652" i="64"/>
  <c r="AO583" i="64"/>
  <c r="BF2622" i="64"/>
  <c r="BF2649" i="64"/>
  <c r="BF580" i="64"/>
  <c r="DC2621" i="64"/>
  <c r="DC2648" i="64"/>
  <c r="DC2660" i="64" s="1"/>
  <c r="DC579" i="64"/>
  <c r="BR2621" i="64"/>
  <c r="BR2648" i="64"/>
  <c r="BR2660" i="64" s="1"/>
  <c r="BR579" i="64"/>
  <c r="V2621" i="64"/>
  <c r="V2648" i="64"/>
  <c r="V2660" i="64" s="1"/>
  <c r="V579" i="64"/>
  <c r="BB2626" i="64"/>
  <c r="BB2653" i="64"/>
  <c r="BB584" i="64"/>
  <c r="CI2625" i="64"/>
  <c r="CI2652" i="64"/>
  <c r="CI583" i="64"/>
  <c r="CJ2622" i="64"/>
  <c r="CJ2649" i="64"/>
  <c r="CJ580" i="64"/>
  <c r="DD2626" i="64"/>
  <c r="DD2644" i="64" s="1"/>
  <c r="DD2653" i="64"/>
  <c r="DD584" i="64"/>
  <c r="CV2626" i="64"/>
  <c r="CV2644" i="64" s="1"/>
  <c r="CV2653" i="64"/>
  <c r="CV584" i="64"/>
  <c r="DK2625" i="64"/>
  <c r="DK2643" i="64" s="1"/>
  <c r="DK2652" i="64"/>
  <c r="DK583" i="64"/>
  <c r="DC2625" i="64"/>
  <c r="DC2643" i="64" s="1"/>
  <c r="DC2652" i="64"/>
  <c r="DC583" i="64"/>
  <c r="CU2625" i="64"/>
  <c r="CU2643" i="64" s="1"/>
  <c r="CU583" i="64"/>
  <c r="CU2652" i="64"/>
  <c r="DJ2622" i="64"/>
  <c r="DJ2640" i="64" s="1"/>
  <c r="DJ2649" i="64"/>
  <c r="DJ580" i="64"/>
  <c r="DB2622" i="64"/>
  <c r="DB2640" i="64" s="1"/>
  <c r="DB2649" i="64"/>
  <c r="DB580" i="64"/>
  <c r="CT2622" i="64"/>
  <c r="CT2640" i="64" s="1"/>
  <c r="CT2649" i="64"/>
  <c r="CT580" i="64"/>
  <c r="DI2621" i="64"/>
  <c r="DI2648" i="64"/>
  <c r="DI2660" i="64" s="1"/>
  <c r="DI579" i="64"/>
  <c r="DA2621" i="64"/>
  <c r="DA2648" i="64"/>
  <c r="DA2660" i="64" s="1"/>
  <c r="DA579" i="64"/>
  <c r="CS2621" i="64"/>
  <c r="CS2648" i="64"/>
  <c r="CS2660" i="64" s="1"/>
  <c r="CS579" i="64"/>
  <c r="CG2621" i="64"/>
  <c r="CG2648" i="64"/>
  <c r="CG2660" i="64" s="1"/>
  <c r="CG579" i="64"/>
  <c r="BY2621" i="64"/>
  <c r="BY2648" i="64"/>
  <c r="BY2660" i="64" s="1"/>
  <c r="BY579" i="64"/>
  <c r="BY593" i="64" s="1"/>
  <c r="BQ2621" i="64"/>
  <c r="BQ2648" i="64"/>
  <c r="BQ2660" i="64" s="1"/>
  <c r="BQ579" i="64"/>
  <c r="AK2621" i="64"/>
  <c r="AK2648" i="64"/>
  <c r="AK2660" i="64" s="1"/>
  <c r="AK579" i="64"/>
  <c r="AC2621" i="64"/>
  <c r="AC2648" i="64"/>
  <c r="AC2660" i="64" s="1"/>
  <c r="AC579" i="64"/>
  <c r="U2621" i="64"/>
  <c r="U2648" i="64"/>
  <c r="U2660" i="64" s="1"/>
  <c r="U579" i="64"/>
  <c r="CG2626" i="64"/>
  <c r="CG2653" i="64"/>
  <c r="CG584" i="64"/>
  <c r="BY2626" i="64"/>
  <c r="BY2653" i="64"/>
  <c r="BY584" i="64"/>
  <c r="BQ2626" i="64"/>
  <c r="BQ2653" i="64"/>
  <c r="BQ584" i="64"/>
  <c r="BI2626" i="64"/>
  <c r="BI2653" i="64"/>
  <c r="BI584" i="64"/>
  <c r="BA2626" i="64"/>
  <c r="BA2653" i="64"/>
  <c r="BA584" i="64"/>
  <c r="AS2626" i="64"/>
  <c r="AS2653" i="64"/>
  <c r="AS584" i="64"/>
  <c r="AK2626" i="64"/>
  <c r="AK2653" i="64"/>
  <c r="AK584" i="64"/>
  <c r="AC2626" i="64"/>
  <c r="AC2653" i="64"/>
  <c r="AC584" i="64"/>
  <c r="U2626" i="64"/>
  <c r="U2653" i="64"/>
  <c r="U584" i="64"/>
  <c r="CH2625" i="64"/>
  <c r="CH2652" i="64"/>
  <c r="CH583" i="64"/>
  <c r="BZ2625" i="64"/>
  <c r="BZ2652" i="64"/>
  <c r="BZ583" i="64"/>
  <c r="BR2625" i="64"/>
  <c r="BR2652" i="64"/>
  <c r="BR583" i="64"/>
  <c r="BJ2625" i="64"/>
  <c r="BJ583" i="64"/>
  <c r="BJ2652" i="64"/>
  <c r="BB2625" i="64"/>
  <c r="BB2652" i="64"/>
  <c r="BB583" i="64"/>
  <c r="AT2625" i="64"/>
  <c r="AT2652" i="64"/>
  <c r="AT583" i="64"/>
  <c r="AL2625" i="64"/>
  <c r="AL2652" i="64"/>
  <c r="AL583" i="64"/>
  <c r="AD2625" i="64"/>
  <c r="AD2652" i="64"/>
  <c r="AD583" i="64"/>
  <c r="V2625" i="64"/>
  <c r="V2652" i="64"/>
  <c r="V583" i="64"/>
  <c r="CI2622" i="64"/>
  <c r="CI2649" i="64"/>
  <c r="CI580" i="64"/>
  <c r="CA2622" i="64"/>
  <c r="CA2649" i="64"/>
  <c r="CA580" i="64"/>
  <c r="BS2622" i="64"/>
  <c r="BS2649" i="64"/>
  <c r="BS580" i="64"/>
  <c r="BK2622" i="64"/>
  <c r="BK2649" i="64"/>
  <c r="BK580" i="64"/>
  <c r="BC2622" i="64"/>
  <c r="BC2649" i="64"/>
  <c r="BC580" i="64"/>
  <c r="AU2622" i="64"/>
  <c r="AU2649" i="64"/>
  <c r="AU580" i="64"/>
  <c r="AM2622" i="64"/>
  <c r="AM2649" i="64"/>
  <c r="AM580" i="64"/>
  <c r="AE2622" i="64"/>
  <c r="AE2649" i="64"/>
  <c r="AE580" i="64"/>
  <c r="W2622" i="64"/>
  <c r="W2649" i="64"/>
  <c r="W580" i="64"/>
  <c r="DK2626" i="64"/>
  <c r="DK2644" i="64" s="1"/>
  <c r="DK2653" i="64"/>
  <c r="DK584" i="64"/>
  <c r="DC2626" i="64"/>
  <c r="DC2644" i="64" s="1"/>
  <c r="DC2653" i="64"/>
  <c r="DC584" i="64"/>
  <c r="CU2626" i="64"/>
  <c r="CU2644" i="64" s="1"/>
  <c r="CU2653" i="64"/>
  <c r="CU584" i="64"/>
  <c r="DJ2625" i="64"/>
  <c r="DJ2643" i="64" s="1"/>
  <c r="DJ2652" i="64"/>
  <c r="DJ583" i="64"/>
  <c r="DB2625" i="64"/>
  <c r="DB2643" i="64" s="1"/>
  <c r="DB2652" i="64"/>
  <c r="DB583" i="64"/>
  <c r="CT2625" i="64"/>
  <c r="CT2643" i="64" s="1"/>
  <c r="CT2652" i="64"/>
  <c r="CT583" i="64"/>
  <c r="DI2622" i="64"/>
  <c r="DI2640" i="64" s="1"/>
  <c r="DI2649" i="64"/>
  <c r="DI580" i="64"/>
  <c r="DA2622" i="64"/>
  <c r="DA2640" i="64" s="1"/>
  <c r="DA2649" i="64"/>
  <c r="DA580" i="64"/>
  <c r="CS2622" i="64"/>
  <c r="CS2640" i="64" s="1"/>
  <c r="CS2649" i="64"/>
  <c r="CS580" i="64"/>
  <c r="DH2621" i="64"/>
  <c r="DH2648" i="64"/>
  <c r="DH2660" i="64" s="1"/>
  <c r="DH579" i="64"/>
  <c r="CZ2621" i="64"/>
  <c r="CZ2648" i="64"/>
  <c r="CZ2660" i="64" s="1"/>
  <c r="CZ579" i="64"/>
  <c r="CR2621" i="64"/>
  <c r="CR2648" i="64"/>
  <c r="CR2660" i="64" s="1"/>
  <c r="CR579" i="64"/>
  <c r="BT2621" i="64"/>
  <c r="BT2648" i="64"/>
  <c r="BT2660" i="64" s="1"/>
  <c r="BT579" i="64"/>
  <c r="AF2621" i="64"/>
  <c r="AF2648" i="64"/>
  <c r="AF2660" i="64" s="1"/>
  <c r="AF579" i="64"/>
  <c r="BD2626" i="64"/>
  <c r="BD2653" i="64"/>
  <c r="BD584" i="64"/>
  <c r="CC2625" i="64"/>
  <c r="CC2652" i="64"/>
  <c r="CC583" i="64"/>
  <c r="Y2625" i="64"/>
  <c r="Y2652" i="64"/>
  <c r="Y583" i="64"/>
  <c r="AP2622" i="64"/>
  <c r="AP2649" i="64"/>
  <c r="AP580" i="64"/>
  <c r="CU2621" i="64"/>
  <c r="CU2648" i="64"/>
  <c r="CU2660" i="64" s="1"/>
  <c r="CU579" i="64"/>
  <c r="BJ2621" i="64"/>
  <c r="BJ2648" i="64"/>
  <c r="BJ2660" i="64" s="1"/>
  <c r="BJ579" i="64"/>
  <c r="AD2621" i="64"/>
  <c r="AD2648" i="64"/>
  <c r="AD2660" i="64" s="1"/>
  <c r="AD579" i="64"/>
  <c r="BJ2626" i="64"/>
  <c r="BJ584" i="64"/>
  <c r="BJ2653" i="64"/>
  <c r="V2626" i="64"/>
  <c r="V2653" i="64"/>
  <c r="V584" i="64"/>
  <c r="BC2625" i="64"/>
  <c r="BC2652" i="64"/>
  <c r="BC583" i="64"/>
  <c r="W2625" i="64"/>
  <c r="W2652" i="64"/>
  <c r="W583" i="64"/>
  <c r="BD2622" i="64"/>
  <c r="BD2649" i="64"/>
  <c r="BD580" i="64"/>
  <c r="X2622" i="64"/>
  <c r="X2649" i="64"/>
  <c r="X580" i="64"/>
  <c r="AS2621" i="64"/>
  <c r="AS2648" i="64"/>
  <c r="AS2660" i="64" s="1"/>
  <c r="AS579" i="64"/>
  <c r="CF2621" i="64"/>
  <c r="CF2648" i="64"/>
  <c r="CF2660" i="64" s="1"/>
  <c r="CF579" i="64"/>
  <c r="BX2621" i="64"/>
  <c r="BX2648" i="64"/>
  <c r="BX2660" i="64" s="1"/>
  <c r="BX579" i="64"/>
  <c r="BP2621" i="64"/>
  <c r="BP2648" i="64"/>
  <c r="BP2660" i="64" s="1"/>
  <c r="BP579" i="64"/>
  <c r="BH2621" i="64"/>
  <c r="BH2648" i="64"/>
  <c r="BH2660" i="64" s="1"/>
  <c r="BH579" i="64"/>
  <c r="AZ2621" i="64"/>
  <c r="AZ2648" i="64"/>
  <c r="AZ2660" i="64" s="1"/>
  <c r="AZ579" i="64"/>
  <c r="AR2621" i="64"/>
  <c r="AR2648" i="64"/>
  <c r="AR2660" i="64" s="1"/>
  <c r="AR579" i="64"/>
  <c r="AJ2621" i="64"/>
  <c r="AJ2648" i="64"/>
  <c r="AJ2660" i="64" s="1"/>
  <c r="AJ579" i="64"/>
  <c r="AB2621" i="64"/>
  <c r="AB2648" i="64"/>
  <c r="AB2660" i="64" s="1"/>
  <c r="AB579" i="64"/>
  <c r="T2621" i="64"/>
  <c r="T2648" i="64"/>
  <c r="T2660" i="64" s="1"/>
  <c r="T579" i="64"/>
  <c r="CF2626" i="64"/>
  <c r="CF2653" i="64"/>
  <c r="CF584" i="64"/>
  <c r="BX2626" i="64"/>
  <c r="BX2653" i="64"/>
  <c r="BX584" i="64"/>
  <c r="BP2626" i="64"/>
  <c r="BP2653" i="64"/>
  <c r="BP584" i="64"/>
  <c r="BH2626" i="64"/>
  <c r="BH2653" i="64"/>
  <c r="BH584" i="64"/>
  <c r="AZ2626" i="64"/>
  <c r="AZ2653" i="64"/>
  <c r="AZ584" i="64"/>
  <c r="AR2626" i="64"/>
  <c r="AR2653" i="64"/>
  <c r="AR584" i="64"/>
  <c r="AJ2626" i="64"/>
  <c r="AJ2653" i="64"/>
  <c r="AJ584" i="64"/>
  <c r="AB2626" i="64"/>
  <c r="AB2653" i="64"/>
  <c r="AB584" i="64"/>
  <c r="T2626" i="64"/>
  <c r="T2653" i="64"/>
  <c r="T584" i="64"/>
  <c r="CG2625" i="64"/>
  <c r="CG2652" i="64"/>
  <c r="CG583" i="64"/>
  <c r="BY2625" i="64"/>
  <c r="BY2652" i="64"/>
  <c r="BY583" i="64"/>
  <c r="BQ2625" i="64"/>
  <c r="BQ2652" i="64"/>
  <c r="BQ583" i="64"/>
  <c r="BI2625" i="64"/>
  <c r="BI2652" i="64"/>
  <c r="BI583" i="64"/>
  <c r="BA2625" i="64"/>
  <c r="BA2652" i="64"/>
  <c r="BA583" i="64"/>
  <c r="AS2625" i="64"/>
  <c r="AS2652" i="64"/>
  <c r="AS583" i="64"/>
  <c r="AK2625" i="64"/>
  <c r="AK2652" i="64"/>
  <c r="AK583" i="64"/>
  <c r="AC2625" i="64"/>
  <c r="AC2652" i="64"/>
  <c r="AC583" i="64"/>
  <c r="U2625" i="64"/>
  <c r="U2652" i="64"/>
  <c r="U583" i="64"/>
  <c r="CH2622" i="64"/>
  <c r="CH580" i="64"/>
  <c r="CH2649" i="64"/>
  <c r="BZ2622" i="64"/>
  <c r="BZ2649" i="64"/>
  <c r="BZ580" i="64"/>
  <c r="BR2622" i="64"/>
  <c r="BR2649" i="64"/>
  <c r="BR580" i="64"/>
  <c r="BJ2622" i="64"/>
  <c r="BJ2649" i="64"/>
  <c r="BJ580" i="64"/>
  <c r="BB2622" i="64"/>
  <c r="BB2649" i="64"/>
  <c r="BB580" i="64"/>
  <c r="AT2622" i="64"/>
  <c r="AT2649" i="64"/>
  <c r="AT580" i="64"/>
  <c r="AL2622" i="64"/>
  <c r="AL2649" i="64"/>
  <c r="AL580" i="64"/>
  <c r="AD2622" i="64"/>
  <c r="AD2649" i="64"/>
  <c r="AD580" i="64"/>
  <c r="V2622" i="64"/>
  <c r="V2649" i="64"/>
  <c r="V580" i="64"/>
  <c r="DJ2626" i="64"/>
  <c r="DJ2644" i="64" s="1"/>
  <c r="DJ2653" i="64"/>
  <c r="DJ584" i="64"/>
  <c r="DB2626" i="64"/>
  <c r="DB2644" i="64" s="1"/>
  <c r="DB2653" i="64"/>
  <c r="DB584" i="64"/>
  <c r="CT2626" i="64"/>
  <c r="CT2644" i="64" s="1"/>
  <c r="CT2653" i="64"/>
  <c r="CT584" i="64"/>
  <c r="DI2625" i="64"/>
  <c r="DI2643" i="64" s="1"/>
  <c r="DI2652" i="64"/>
  <c r="DI583" i="64"/>
  <c r="DA2625" i="64"/>
  <c r="DA2643" i="64" s="1"/>
  <c r="DA2652" i="64"/>
  <c r="DA583" i="64"/>
  <c r="CS2625" i="64"/>
  <c r="CS2643" i="64" s="1"/>
  <c r="CS2652" i="64"/>
  <c r="CS583" i="64"/>
  <c r="DH2622" i="64"/>
  <c r="DH2640" i="64" s="1"/>
  <c r="DH2649" i="64"/>
  <c r="DH580" i="64"/>
  <c r="CZ2622" i="64"/>
  <c r="CZ2640" i="64" s="1"/>
  <c r="CZ2649" i="64"/>
  <c r="CZ580" i="64"/>
  <c r="CR2622" i="64"/>
  <c r="CR2640" i="64" s="1"/>
  <c r="CR2649" i="64"/>
  <c r="CR580" i="64"/>
  <c r="DG2621" i="64"/>
  <c r="DG2648" i="64"/>
  <c r="DG2660" i="64" s="1"/>
  <c r="DG579" i="64"/>
  <c r="CY2621" i="64"/>
  <c r="CY2648" i="64"/>
  <c r="CY2660" i="64" s="1"/>
  <c r="CY579" i="64"/>
  <c r="CQ2621" i="64"/>
  <c r="CQ2648" i="64"/>
  <c r="CQ2660" i="64" s="1"/>
  <c r="CQ579" i="64"/>
  <c r="CJ2621" i="64"/>
  <c r="CJ2648" i="64"/>
  <c r="CJ2660" i="64" s="1"/>
  <c r="CJ579" i="64"/>
  <c r="AN2621" i="64"/>
  <c r="AN2648" i="64"/>
  <c r="AN2660" i="64" s="1"/>
  <c r="AN579" i="64"/>
  <c r="BL2626" i="64"/>
  <c r="BL2653" i="64"/>
  <c r="BL584" i="64"/>
  <c r="CK2625" i="64"/>
  <c r="CK2652" i="64"/>
  <c r="CK583" i="64"/>
  <c r="AW2625" i="64"/>
  <c r="AW2652" i="64"/>
  <c r="AW583" i="64"/>
  <c r="BV2622" i="64"/>
  <c r="BV2649" i="64"/>
  <c r="BV580" i="64"/>
  <c r="Z2622" i="64"/>
  <c r="Z2649" i="64"/>
  <c r="Z580" i="64"/>
  <c r="BZ2621" i="64"/>
  <c r="BZ2648" i="64"/>
  <c r="BZ2660" i="64" s="1"/>
  <c r="BZ579" i="64"/>
  <c r="BB2621" i="64"/>
  <c r="BB2648" i="64"/>
  <c r="BB2660" i="64" s="1"/>
  <c r="BB579" i="64"/>
  <c r="CH2626" i="64"/>
  <c r="CH2653" i="64"/>
  <c r="CH584" i="64"/>
  <c r="AT2626" i="64"/>
  <c r="AT2653" i="64"/>
  <c r="AT584" i="64"/>
  <c r="CA2625" i="64"/>
  <c r="CA2652" i="64"/>
  <c r="CA583" i="64"/>
  <c r="AU2625" i="64"/>
  <c r="AU2652" i="64"/>
  <c r="AU583" i="64"/>
  <c r="CB2622" i="64"/>
  <c r="CB2649" i="64"/>
  <c r="CB580" i="64"/>
  <c r="AV2622" i="64"/>
  <c r="AV2649" i="64"/>
  <c r="AV580" i="64"/>
  <c r="BA2621" i="64"/>
  <c r="BA2648" i="64"/>
  <c r="BA2660" i="64" s="1"/>
  <c r="BA579" i="64"/>
  <c r="CE2621" i="64"/>
  <c r="CE2648" i="64"/>
  <c r="CE2660" i="64" s="1"/>
  <c r="CE579" i="64"/>
  <c r="BW2621" i="64"/>
  <c r="BW2648" i="64"/>
  <c r="BW2660" i="64" s="1"/>
  <c r="BW579" i="64"/>
  <c r="BO2621" i="64"/>
  <c r="BO2648" i="64"/>
  <c r="BO2660" i="64" s="1"/>
  <c r="BO579" i="64"/>
  <c r="BG2621" i="64"/>
  <c r="BG2648" i="64"/>
  <c r="BG2660" i="64" s="1"/>
  <c r="BG579" i="64"/>
  <c r="AY2621" i="64"/>
  <c r="AY2648" i="64"/>
  <c r="AY2660" i="64" s="1"/>
  <c r="AY579" i="64"/>
  <c r="AQ2621" i="64"/>
  <c r="AQ2648" i="64"/>
  <c r="AQ2660" i="64" s="1"/>
  <c r="AQ579" i="64"/>
  <c r="AI2621" i="64"/>
  <c r="AI2648" i="64"/>
  <c r="AI2660" i="64" s="1"/>
  <c r="AI579" i="64"/>
  <c r="AA2621" i="64"/>
  <c r="AA2648" i="64"/>
  <c r="AA2660" i="64" s="1"/>
  <c r="AA579" i="64"/>
  <c r="S2621" i="64"/>
  <c r="S2648" i="64"/>
  <c r="S2660" i="64" s="1"/>
  <c r="S579" i="64"/>
  <c r="CE2626" i="64"/>
  <c r="CE2653" i="64"/>
  <c r="CE584" i="64"/>
  <c r="BW2626" i="64"/>
  <c r="BW2653" i="64"/>
  <c r="BW584" i="64"/>
  <c r="BO2626" i="64"/>
  <c r="BO2653" i="64"/>
  <c r="BO584" i="64"/>
  <c r="BG2626" i="64"/>
  <c r="BG2653" i="64"/>
  <c r="BG584" i="64"/>
  <c r="AY2626" i="64"/>
  <c r="AY2653" i="64"/>
  <c r="AY584" i="64"/>
  <c r="AQ2626" i="64"/>
  <c r="AQ2653" i="64"/>
  <c r="AQ584" i="64"/>
  <c r="AI2626" i="64"/>
  <c r="AI2653" i="64"/>
  <c r="AI584" i="64"/>
  <c r="AA2626" i="64"/>
  <c r="AA2653" i="64"/>
  <c r="AA584" i="64"/>
  <c r="S2626" i="64"/>
  <c r="S2653" i="64"/>
  <c r="S584" i="64"/>
  <c r="CF2625" i="64"/>
  <c r="CF2652" i="64"/>
  <c r="CF583" i="64"/>
  <c r="BX2625" i="64"/>
  <c r="BX2652" i="64"/>
  <c r="BX583" i="64"/>
  <c r="BP2625" i="64"/>
  <c r="BP2652" i="64"/>
  <c r="BP583" i="64"/>
  <c r="BH2625" i="64"/>
  <c r="BH2652" i="64"/>
  <c r="BH583" i="64"/>
  <c r="AZ2625" i="64"/>
  <c r="AZ2652" i="64"/>
  <c r="AZ583" i="64"/>
  <c r="AR2625" i="64"/>
  <c r="AR2652" i="64"/>
  <c r="AR583" i="64"/>
  <c r="AJ2625" i="64"/>
  <c r="AJ583" i="64"/>
  <c r="AJ2652" i="64"/>
  <c r="AB2625" i="64"/>
  <c r="AB2652" i="64"/>
  <c r="AB583" i="64"/>
  <c r="T2625" i="64"/>
  <c r="T2652" i="64"/>
  <c r="T583" i="64"/>
  <c r="CG2622" i="64"/>
  <c r="CG2649" i="64"/>
  <c r="CG580" i="64"/>
  <c r="BY2622" i="64"/>
  <c r="BY2649" i="64"/>
  <c r="BY580" i="64"/>
  <c r="BQ2622" i="64"/>
  <c r="BQ2649" i="64"/>
  <c r="BQ580" i="64"/>
  <c r="BI2622" i="64"/>
  <c r="BI2649" i="64"/>
  <c r="BI580" i="64"/>
  <c r="BA2622" i="64"/>
  <c r="BA2649" i="64"/>
  <c r="BA580" i="64"/>
  <c r="AS2622" i="64"/>
  <c r="AS2649" i="64"/>
  <c r="AS580" i="64"/>
  <c r="AK2622" i="64"/>
  <c r="AK2649" i="64"/>
  <c r="AK580" i="64"/>
  <c r="AC2622" i="64"/>
  <c r="AC2649" i="64"/>
  <c r="AC580" i="64"/>
  <c r="U2622" i="64"/>
  <c r="U2649" i="64"/>
  <c r="U580" i="64"/>
  <c r="DI2626" i="64"/>
  <c r="DI2644" i="64" s="1"/>
  <c r="DI2653" i="64"/>
  <c r="DI584" i="64"/>
  <c r="DA2626" i="64"/>
  <c r="DA2644" i="64" s="1"/>
  <c r="DA2653" i="64"/>
  <c r="DA584" i="64"/>
  <c r="CS2626" i="64"/>
  <c r="CS2644" i="64" s="1"/>
  <c r="CS2653" i="64"/>
  <c r="CS584" i="64"/>
  <c r="DH2625" i="64"/>
  <c r="DH2643" i="64" s="1"/>
  <c r="DH2652" i="64"/>
  <c r="DH583" i="64"/>
  <c r="CZ2625" i="64"/>
  <c r="CZ2643" i="64" s="1"/>
  <c r="CZ2652" i="64"/>
  <c r="CZ583" i="64"/>
  <c r="CR2625" i="64"/>
  <c r="CR2643" i="64" s="1"/>
  <c r="CR2652" i="64"/>
  <c r="CR583" i="64"/>
  <c r="DG2622" i="64"/>
  <c r="DG2640" i="64" s="1"/>
  <c r="DG2649" i="64"/>
  <c r="DG580" i="64"/>
  <c r="CY2622" i="64"/>
  <c r="CY2640" i="64" s="1"/>
  <c r="CY2649" i="64"/>
  <c r="CY580" i="64"/>
  <c r="CQ2622" i="64"/>
  <c r="CQ2640" i="64" s="1"/>
  <c r="CQ2649" i="64"/>
  <c r="CQ580" i="64"/>
  <c r="DF2621" i="64"/>
  <c r="DF2648" i="64"/>
  <c r="DF2660" i="64" s="1"/>
  <c r="DF579" i="64"/>
  <c r="CX2621" i="64"/>
  <c r="CX2648" i="64"/>
  <c r="CX2660" i="64" s="1"/>
  <c r="CX579" i="64"/>
  <c r="CP2621" i="64"/>
  <c r="CP2648" i="64"/>
  <c r="CP2660" i="64" s="1"/>
  <c r="CP579" i="64"/>
  <c r="BD2621" i="64"/>
  <c r="BD2648" i="64"/>
  <c r="BD2660" i="64" s="1"/>
  <c r="BD579" i="64"/>
  <c r="CB2626" i="64"/>
  <c r="CB2653" i="64"/>
  <c r="CB584" i="64"/>
  <c r="AF2626" i="64"/>
  <c r="AF2653" i="64"/>
  <c r="AF584" i="64"/>
  <c r="BE2625" i="64"/>
  <c r="BE2652" i="64"/>
  <c r="BE583" i="64"/>
  <c r="CL2622" i="64"/>
  <c r="CL2649" i="64"/>
  <c r="CL580" i="64"/>
  <c r="AX2622" i="64"/>
  <c r="AX2649" i="64"/>
  <c r="AX580" i="64"/>
  <c r="AL2621" i="64"/>
  <c r="AL2648" i="64"/>
  <c r="AL2660" i="64" s="1"/>
  <c r="AL579" i="64"/>
  <c r="BR2626" i="64"/>
  <c r="BR2653" i="64"/>
  <c r="BR584" i="64"/>
  <c r="AL2626" i="64"/>
  <c r="AL2653" i="64"/>
  <c r="AL584" i="64"/>
  <c r="BS2625" i="64"/>
  <c r="BS2652" i="64"/>
  <c r="BS583" i="64"/>
  <c r="AM2625" i="64"/>
  <c r="AM2652" i="64"/>
  <c r="AM583" i="64"/>
  <c r="BT2622" i="64"/>
  <c r="BT2649" i="64"/>
  <c r="BT580" i="64"/>
  <c r="AF2622" i="64"/>
  <c r="AF2649" i="64"/>
  <c r="AF580" i="64"/>
  <c r="BI2621" i="64"/>
  <c r="BI2648" i="64"/>
  <c r="BI2660" i="64" s="1"/>
  <c r="BI579" i="64"/>
  <c r="CL2621" i="64"/>
  <c r="CL2648" i="64"/>
  <c r="CL2660" i="64" s="1"/>
  <c r="CL579" i="64"/>
  <c r="CD2621" i="64"/>
  <c r="CD2648" i="64"/>
  <c r="CD2660" i="64" s="1"/>
  <c r="CD579" i="64"/>
  <c r="BV2621" i="64"/>
  <c r="BV2648" i="64"/>
  <c r="BV2660" i="64" s="1"/>
  <c r="BV579" i="64"/>
  <c r="BN2621" i="64"/>
  <c r="BN2648" i="64"/>
  <c r="BN2660" i="64" s="1"/>
  <c r="BN579" i="64"/>
  <c r="BF2621" i="64"/>
  <c r="BF2648" i="64"/>
  <c r="BF2660" i="64" s="1"/>
  <c r="BF579" i="64"/>
  <c r="AX2621" i="64"/>
  <c r="AX2648" i="64"/>
  <c r="AX2660" i="64" s="1"/>
  <c r="AX579" i="64"/>
  <c r="AP2621" i="64"/>
  <c r="AP2648" i="64"/>
  <c r="AP2660" i="64" s="1"/>
  <c r="AP579" i="64"/>
  <c r="AH2621" i="64"/>
  <c r="AH2648" i="64"/>
  <c r="AH2660" i="64" s="1"/>
  <c r="AH579" i="64"/>
  <c r="Z2621" i="64"/>
  <c r="Z2648" i="64"/>
  <c r="Z2660" i="64" s="1"/>
  <c r="Z579" i="64"/>
  <c r="CL2626" i="64"/>
  <c r="CL2653" i="64"/>
  <c r="CL584" i="64"/>
  <c r="CD2626" i="64"/>
  <c r="CD2653" i="64"/>
  <c r="CD584" i="64"/>
  <c r="BV2626" i="64"/>
  <c r="BV2653" i="64"/>
  <c r="BV584" i="64"/>
  <c r="BN2626" i="64"/>
  <c r="BN2653" i="64"/>
  <c r="BN584" i="64"/>
  <c r="BF2626" i="64"/>
  <c r="BF2653" i="64"/>
  <c r="BF584" i="64"/>
  <c r="AX2626" i="64"/>
  <c r="AX2653" i="64"/>
  <c r="AX584" i="64"/>
  <c r="AP2626" i="64"/>
  <c r="AP2653" i="64"/>
  <c r="AP584" i="64"/>
  <c r="AH2626" i="64"/>
  <c r="AH2653" i="64"/>
  <c r="AH584" i="64"/>
  <c r="Z2626" i="64"/>
  <c r="Z2653" i="64"/>
  <c r="Z584" i="64"/>
  <c r="CE2625" i="64"/>
  <c r="CE2652" i="64"/>
  <c r="CE583" i="64"/>
  <c r="BW2625" i="64"/>
  <c r="BW2652" i="64"/>
  <c r="BW583" i="64"/>
  <c r="BO2625" i="64"/>
  <c r="BO2652" i="64"/>
  <c r="BO583" i="64"/>
  <c r="BG2625" i="64"/>
  <c r="BG2652" i="64"/>
  <c r="BG583" i="64"/>
  <c r="AY2625" i="64"/>
  <c r="AY2652" i="64"/>
  <c r="AY583" i="64"/>
  <c r="AQ2625" i="64"/>
  <c r="AQ2652" i="64"/>
  <c r="AQ583" i="64"/>
  <c r="AI2625" i="64"/>
  <c r="AI2652" i="64"/>
  <c r="AI583" i="64"/>
  <c r="AA2625" i="64"/>
  <c r="AA2652" i="64"/>
  <c r="AA583" i="64"/>
  <c r="S2625" i="64"/>
  <c r="S2652" i="64"/>
  <c r="S583" i="64"/>
  <c r="CF2622" i="64"/>
  <c r="CF2649" i="64"/>
  <c r="CF580" i="64"/>
  <c r="BX2622" i="64"/>
  <c r="BX2649" i="64"/>
  <c r="BX580" i="64"/>
  <c r="BP2622" i="64"/>
  <c r="BP580" i="64"/>
  <c r="BP2649" i="64"/>
  <c r="BH2622" i="64"/>
  <c r="BH2649" i="64"/>
  <c r="BH580" i="64"/>
  <c r="AZ2622" i="64"/>
  <c r="AZ580" i="64"/>
  <c r="AZ2649" i="64"/>
  <c r="AR2622" i="64"/>
  <c r="AR2649" i="64"/>
  <c r="AR580" i="64"/>
  <c r="AJ2622" i="64"/>
  <c r="AJ2649" i="64"/>
  <c r="AJ580" i="64"/>
  <c r="AB2622" i="64"/>
  <c r="AB2649" i="64"/>
  <c r="AB580" i="64"/>
  <c r="T2622" i="64"/>
  <c r="T2649" i="64"/>
  <c r="T580" i="64"/>
  <c r="DH2626" i="64"/>
  <c r="DH2644" i="64" s="1"/>
  <c r="DH2653" i="64"/>
  <c r="DH584" i="64"/>
  <c r="CZ2626" i="64"/>
  <c r="CZ2644" i="64" s="1"/>
  <c r="CZ2653" i="64"/>
  <c r="CZ584" i="64"/>
  <c r="CR2626" i="64"/>
  <c r="CR2644" i="64" s="1"/>
  <c r="CR2653" i="64"/>
  <c r="CR584" i="64"/>
  <c r="DG2625" i="64"/>
  <c r="DG2643" i="64" s="1"/>
  <c r="DG2652" i="64"/>
  <c r="DG583" i="64"/>
  <c r="CY2625" i="64"/>
  <c r="CY2643" i="64" s="1"/>
  <c r="CY2652" i="64"/>
  <c r="CY583" i="64"/>
  <c r="CQ2625" i="64"/>
  <c r="CQ2643" i="64" s="1"/>
  <c r="CQ2652" i="64"/>
  <c r="CQ583" i="64"/>
  <c r="DF2622" i="64"/>
  <c r="DF2640" i="64" s="1"/>
  <c r="DF2649" i="64"/>
  <c r="DF580" i="64"/>
  <c r="CX2622" i="64"/>
  <c r="CX2640" i="64" s="1"/>
  <c r="CX2649" i="64"/>
  <c r="CX580" i="64"/>
  <c r="CP2622" i="64"/>
  <c r="CP2640" i="64" s="1"/>
  <c r="CP2649" i="64"/>
  <c r="CP580" i="64"/>
  <c r="DE2621" i="64"/>
  <c r="DE2648" i="64"/>
  <c r="DE2660" i="64" s="1"/>
  <c r="DE579" i="64"/>
  <c r="CW2621" i="64"/>
  <c r="CW2648" i="64"/>
  <c r="CW2660" i="64" s="1"/>
  <c r="CW579" i="64"/>
  <c r="CO2621" i="64"/>
  <c r="CO2648" i="64"/>
  <c r="CO2660" i="64" s="1"/>
  <c r="CO579" i="64"/>
  <c r="BL2621" i="64"/>
  <c r="BL2648" i="64"/>
  <c r="BL2660" i="64" s="1"/>
  <c r="BL579" i="64"/>
  <c r="CJ2626" i="64"/>
  <c r="CJ2653" i="64"/>
  <c r="CJ584" i="64"/>
  <c r="AV2626" i="64"/>
  <c r="AV2653" i="64"/>
  <c r="AV584" i="64"/>
  <c r="BU2625" i="64"/>
  <c r="BU2652" i="64"/>
  <c r="BU583" i="64"/>
  <c r="AG2625" i="64"/>
  <c r="AG583" i="64"/>
  <c r="AG2652" i="64"/>
  <c r="BN2622" i="64"/>
  <c r="BN2649" i="64"/>
  <c r="BN580" i="64"/>
  <c r="CH2621" i="64"/>
  <c r="CH2648" i="64"/>
  <c r="CH2660" i="64" s="1"/>
  <c r="CH579" i="64"/>
  <c r="AT2621" i="64"/>
  <c r="AT2648" i="64"/>
  <c r="AT2660" i="64" s="1"/>
  <c r="AT579" i="64"/>
  <c r="BZ2626" i="64"/>
  <c r="BZ2653" i="64"/>
  <c r="BZ584" i="64"/>
  <c r="AD2626" i="64"/>
  <c r="AD2653" i="64"/>
  <c r="AD584" i="64"/>
  <c r="BK2625" i="64"/>
  <c r="BK2652" i="64"/>
  <c r="BK583" i="64"/>
  <c r="AE2625" i="64"/>
  <c r="AE2652" i="64"/>
  <c r="AE583" i="64"/>
  <c r="BL2622" i="64"/>
  <c r="BL2649" i="64"/>
  <c r="BL580" i="64"/>
  <c r="AN2622" i="64"/>
  <c r="AN2649" i="64"/>
  <c r="AN580" i="64"/>
  <c r="CK2621" i="64"/>
  <c r="CK2648" i="64"/>
  <c r="CK2660" i="64" s="1"/>
  <c r="CK579" i="64"/>
  <c r="CC2621" i="64"/>
  <c r="CC579" i="64"/>
  <c r="CC2648" i="64"/>
  <c r="CC2660" i="64" s="1"/>
  <c r="BU2621" i="64"/>
  <c r="BU2648" i="64"/>
  <c r="BU2660" i="64" s="1"/>
  <c r="BU579" i="64"/>
  <c r="BM2621" i="64"/>
  <c r="BM2648" i="64"/>
  <c r="BM2660" i="64" s="1"/>
  <c r="BM579" i="64"/>
  <c r="BE2621" i="64"/>
  <c r="BE2648" i="64"/>
  <c r="BE2660" i="64" s="1"/>
  <c r="BE579" i="64"/>
  <c r="AW2621" i="64"/>
  <c r="AW579" i="64"/>
  <c r="AW2648" i="64"/>
  <c r="AW2660" i="64" s="1"/>
  <c r="AO2621" i="64"/>
  <c r="AO2648" i="64"/>
  <c r="AO2660" i="64" s="1"/>
  <c r="AO579" i="64"/>
  <c r="AG2621" i="64"/>
  <c r="AG2648" i="64"/>
  <c r="AG2660" i="64" s="1"/>
  <c r="AG579" i="64"/>
  <c r="Y2621" i="64"/>
  <c r="Y2648" i="64"/>
  <c r="Y2660" i="64" s="1"/>
  <c r="Y579" i="64"/>
  <c r="CK2626" i="64"/>
  <c r="CK2653" i="64"/>
  <c r="CK584" i="64"/>
  <c r="CC2626" i="64"/>
  <c r="CC2653" i="64"/>
  <c r="CC584" i="64"/>
  <c r="BU2626" i="64"/>
  <c r="BU2653" i="64"/>
  <c r="BU584" i="64"/>
  <c r="BM2626" i="64"/>
  <c r="BM584" i="64"/>
  <c r="BM2653" i="64"/>
  <c r="BE2626" i="64"/>
  <c r="BE2653" i="64"/>
  <c r="BE584" i="64"/>
  <c r="AW2626" i="64"/>
  <c r="AW2653" i="64"/>
  <c r="AW584" i="64"/>
  <c r="AO2626" i="64"/>
  <c r="AO2653" i="64"/>
  <c r="AO584" i="64"/>
  <c r="AG2626" i="64"/>
  <c r="AG2653" i="64"/>
  <c r="AG584" i="64"/>
  <c r="Y2626" i="64"/>
  <c r="Y2653" i="64"/>
  <c r="Y584" i="64"/>
  <c r="CL2625" i="64"/>
  <c r="CL2652" i="64"/>
  <c r="CL583" i="64"/>
  <c r="CD2625" i="64"/>
  <c r="CD2652" i="64"/>
  <c r="CD583" i="64"/>
  <c r="BV2625" i="64"/>
  <c r="BV2652" i="64"/>
  <c r="BV583" i="64"/>
  <c r="BN2625" i="64"/>
  <c r="BN2652" i="64"/>
  <c r="BN583" i="64"/>
  <c r="BF2625" i="64"/>
  <c r="BF2652" i="64"/>
  <c r="BF583" i="64"/>
  <c r="AX2625" i="64"/>
  <c r="AX2652" i="64"/>
  <c r="AX583" i="64"/>
  <c r="AP2625" i="64"/>
  <c r="AP2652" i="64"/>
  <c r="AP583" i="64"/>
  <c r="AH2625" i="64"/>
  <c r="AH2652" i="64"/>
  <c r="AH583" i="64"/>
  <c r="Z2625" i="64"/>
  <c r="Z2652" i="64"/>
  <c r="Z583" i="64"/>
  <c r="CE2622" i="64"/>
  <c r="CE2649" i="64"/>
  <c r="CE580" i="64"/>
  <c r="BW2622" i="64"/>
  <c r="BW2649" i="64"/>
  <c r="BW580" i="64"/>
  <c r="BO2622" i="64"/>
  <c r="BO2649" i="64"/>
  <c r="BO580" i="64"/>
  <c r="BG2622" i="64"/>
  <c r="BG2649" i="64"/>
  <c r="BG580" i="64"/>
  <c r="AY2622" i="64"/>
  <c r="AY2649" i="64"/>
  <c r="AY580" i="64"/>
  <c r="AQ2622" i="64"/>
  <c r="AQ2649" i="64"/>
  <c r="AQ580" i="64"/>
  <c r="AI2622" i="64"/>
  <c r="AI2649" i="64"/>
  <c r="AI580" i="64"/>
  <c r="AA2622" i="64"/>
  <c r="AA2649" i="64"/>
  <c r="AA580" i="64"/>
  <c r="S2622" i="64"/>
  <c r="S2649" i="64"/>
  <c r="S580" i="64"/>
  <c r="DG2626" i="64"/>
  <c r="DG2644" i="64" s="1"/>
  <c r="DG2653" i="64"/>
  <c r="DG584" i="64"/>
  <c r="CY2626" i="64"/>
  <c r="CY2644" i="64" s="1"/>
  <c r="CY2653" i="64"/>
  <c r="CY584" i="64"/>
  <c r="CQ2626" i="64"/>
  <c r="CQ2644" i="64" s="1"/>
  <c r="CQ2653" i="64"/>
  <c r="CQ584" i="64"/>
  <c r="DF2625" i="64"/>
  <c r="DF2643" i="64" s="1"/>
  <c r="DF2652" i="64"/>
  <c r="DF583" i="64"/>
  <c r="CX2625" i="64"/>
  <c r="CX2643" i="64" s="1"/>
  <c r="CX2652" i="64"/>
  <c r="CX583" i="64"/>
  <c r="CP2625" i="64"/>
  <c r="CP2643" i="64" s="1"/>
  <c r="CP2652" i="64"/>
  <c r="CP583" i="64"/>
  <c r="DE2622" i="64"/>
  <c r="DE2640" i="64" s="1"/>
  <c r="DE2649" i="64"/>
  <c r="DE580" i="64"/>
  <c r="CW2622" i="64"/>
  <c r="CW2640" i="64" s="1"/>
  <c r="CW2649" i="64"/>
  <c r="CW580" i="64"/>
  <c r="CO2622" i="64"/>
  <c r="CO2649" i="64"/>
  <c r="CO580" i="64"/>
  <c r="DD2621" i="64"/>
  <c r="DD2648" i="64"/>
  <c r="DD2660" i="64" s="1"/>
  <c r="DD579" i="64"/>
  <c r="CV2621" i="64"/>
  <c r="CV2648" i="64"/>
  <c r="CV2660" i="64" s="1"/>
  <c r="CV579" i="64"/>
  <c r="DJ2530" i="64"/>
  <c r="DJ2564" i="64"/>
  <c r="DJ2599" i="64"/>
  <c r="DJ2617" i="64" s="1"/>
  <c r="DB2530" i="64"/>
  <c r="DB2599" i="64"/>
  <c r="DB2617" i="64" s="1"/>
  <c r="DB2564" i="64"/>
  <c r="CT2530" i="64"/>
  <c r="CT2564" i="64"/>
  <c r="CT2599" i="64"/>
  <c r="CT2617" i="64" s="1"/>
  <c r="DI2529" i="64"/>
  <c r="DI2598" i="64"/>
  <c r="DI2616" i="64" s="1"/>
  <c r="DI2563" i="64"/>
  <c r="DA2529" i="64"/>
  <c r="DA2598" i="64"/>
  <c r="DA2616" i="64" s="1"/>
  <c r="DA2563" i="64"/>
  <c r="CS2529" i="64"/>
  <c r="CS2598" i="64"/>
  <c r="CS2616" i="64" s="1"/>
  <c r="CS2563" i="64"/>
  <c r="DH2526" i="64"/>
  <c r="DH2595" i="64"/>
  <c r="DH2613" i="64" s="1"/>
  <c r="DH2560" i="64"/>
  <c r="CZ2526" i="64"/>
  <c r="CZ2595" i="64"/>
  <c r="CZ2613" i="64" s="1"/>
  <c r="CZ2560" i="64"/>
  <c r="CR2526" i="64"/>
  <c r="CR2595" i="64"/>
  <c r="CR2613" i="64" s="1"/>
  <c r="CR2560" i="64"/>
  <c r="DG2525" i="64"/>
  <c r="DG2551" i="64" s="1"/>
  <c r="DG2594" i="64"/>
  <c r="DG2559" i="64"/>
  <c r="DG2585" i="64" s="1"/>
  <c r="CY2525" i="64"/>
  <c r="CY2551" i="64" s="1"/>
  <c r="CY2594" i="64"/>
  <c r="CY2559" i="64"/>
  <c r="CY2585" i="64" s="1"/>
  <c r="CQ2525" i="64"/>
  <c r="CQ2551" i="64" s="1"/>
  <c r="CQ2594" i="64"/>
  <c r="CQ2559" i="64"/>
  <c r="CQ2585" i="64" s="1"/>
  <c r="AZ2525" i="64"/>
  <c r="AZ2551" i="64" s="1"/>
  <c r="AZ2594" i="64"/>
  <c r="AZ2559" i="64"/>
  <c r="BP2530" i="64"/>
  <c r="BP2556" i="64" s="1"/>
  <c r="BP2564" i="64"/>
  <c r="BP2590" i="64" s="1"/>
  <c r="BP2599" i="64"/>
  <c r="CG2529" i="64"/>
  <c r="CG2555" i="64" s="1"/>
  <c r="CG2563" i="64"/>
  <c r="CG2589" i="64" s="1"/>
  <c r="CG2598" i="64"/>
  <c r="AK2529" i="64"/>
  <c r="AK2555" i="64" s="1"/>
  <c r="AK2563" i="64"/>
  <c r="AK2589" i="64" s="1"/>
  <c r="AK2598" i="64"/>
  <c r="BJ2526" i="64"/>
  <c r="BJ2595" i="64"/>
  <c r="BJ2560" i="64"/>
  <c r="BJ2586" i="64" s="1"/>
  <c r="CE2525" i="64"/>
  <c r="CE2551" i="64" s="1"/>
  <c r="CE2594" i="64"/>
  <c r="CE2559" i="64"/>
  <c r="BW2525" i="64"/>
  <c r="BW2551" i="64" s="1"/>
  <c r="BW2594" i="64"/>
  <c r="BW2559" i="64"/>
  <c r="BO2525" i="64"/>
  <c r="BO2551" i="64" s="1"/>
  <c r="BO2594" i="64"/>
  <c r="BO2559" i="64"/>
  <c r="BG2525" i="64"/>
  <c r="BG2551" i="64" s="1"/>
  <c r="BG2594" i="64"/>
  <c r="BG2559" i="64"/>
  <c r="AY2525" i="64"/>
  <c r="AY2551" i="64" s="1"/>
  <c r="AY2559" i="64"/>
  <c r="AY2594" i="64"/>
  <c r="AQ2525" i="64"/>
  <c r="AQ2551" i="64" s="1"/>
  <c r="AQ2594" i="64"/>
  <c r="AQ2559" i="64"/>
  <c r="AI2525" i="64"/>
  <c r="AI2551" i="64" s="1"/>
  <c r="AI2594" i="64"/>
  <c r="AI2559" i="64"/>
  <c r="AA2525" i="64"/>
  <c r="AA2551" i="64" s="1"/>
  <c r="AA2594" i="64"/>
  <c r="AA2559" i="64"/>
  <c r="S2525" i="64"/>
  <c r="S2551" i="64" s="1"/>
  <c r="S2594" i="64"/>
  <c r="S2559" i="64"/>
  <c r="CE2530" i="64"/>
  <c r="CE2556" i="64" s="1"/>
  <c r="CE2564" i="64"/>
  <c r="CE2590" i="64" s="1"/>
  <c r="CE2599" i="64"/>
  <c r="BW2530" i="64"/>
  <c r="BW2556" i="64" s="1"/>
  <c r="BW2564" i="64"/>
  <c r="BW2590" i="64" s="1"/>
  <c r="BW2599" i="64"/>
  <c r="BO2530" i="64"/>
  <c r="BO2556" i="64" s="1"/>
  <c r="BO2564" i="64"/>
  <c r="BO2590" i="64" s="1"/>
  <c r="BO2599" i="64"/>
  <c r="BG2530" i="64"/>
  <c r="BG2556" i="64" s="1"/>
  <c r="BG2564" i="64"/>
  <c r="BG2590" i="64" s="1"/>
  <c r="BG2599" i="64"/>
  <c r="AY2530" i="64"/>
  <c r="AY2556" i="64" s="1"/>
  <c r="AY2564" i="64"/>
  <c r="AY2590" i="64" s="1"/>
  <c r="AY2599" i="64"/>
  <c r="AQ2530" i="64"/>
  <c r="AQ2556" i="64" s="1"/>
  <c r="AQ2564" i="64"/>
  <c r="AQ2590" i="64" s="1"/>
  <c r="AQ2599" i="64"/>
  <c r="AI2530" i="64"/>
  <c r="AI2556" i="64" s="1"/>
  <c r="AI2564" i="64"/>
  <c r="AI2590" i="64" s="1"/>
  <c r="AI2599" i="64"/>
  <c r="AA2530" i="64"/>
  <c r="AA2556" i="64" s="1"/>
  <c r="AA2564" i="64"/>
  <c r="AA2590" i="64" s="1"/>
  <c r="AA2599" i="64"/>
  <c r="S2530" i="64"/>
  <c r="S2556" i="64" s="1"/>
  <c r="S2564" i="64"/>
  <c r="S2590" i="64" s="1"/>
  <c r="S2599" i="64"/>
  <c r="CF2529" i="64"/>
  <c r="CF2555" i="64" s="1"/>
  <c r="CF2563" i="64"/>
  <c r="CF2589" i="64" s="1"/>
  <c r="CF2598" i="64"/>
  <c r="BX2529" i="64"/>
  <c r="BX2555" i="64" s="1"/>
  <c r="BX2563" i="64"/>
  <c r="BX2589" i="64" s="1"/>
  <c r="BX2598" i="64"/>
  <c r="BP2529" i="64"/>
  <c r="BP2555" i="64" s="1"/>
  <c r="BP2563" i="64"/>
  <c r="BP2589" i="64" s="1"/>
  <c r="BP2598" i="64"/>
  <c r="BH2529" i="64"/>
  <c r="BH2555" i="64" s="1"/>
  <c r="BH2563" i="64"/>
  <c r="BH2589" i="64" s="1"/>
  <c r="BH2598" i="64"/>
  <c r="AZ2529" i="64"/>
  <c r="AZ2555" i="64" s="1"/>
  <c r="AZ2563" i="64"/>
  <c r="AZ2589" i="64" s="1"/>
  <c r="AZ2598" i="64"/>
  <c r="AR2529" i="64"/>
  <c r="AR2555" i="64" s="1"/>
  <c r="AR2563" i="64"/>
  <c r="AR2589" i="64" s="1"/>
  <c r="AR2598" i="64"/>
  <c r="AJ2529" i="64"/>
  <c r="AJ2555" i="64" s="1"/>
  <c r="AJ2563" i="64"/>
  <c r="AJ2589" i="64" s="1"/>
  <c r="AJ2598" i="64"/>
  <c r="AB2529" i="64"/>
  <c r="AB2555" i="64" s="1"/>
  <c r="AB2563" i="64"/>
  <c r="AB2589" i="64" s="1"/>
  <c r="AB2598" i="64"/>
  <c r="T2529" i="64"/>
  <c r="T2555" i="64" s="1"/>
  <c r="T2563" i="64"/>
  <c r="T2589" i="64" s="1"/>
  <c r="T2598" i="64"/>
  <c r="CG2526" i="64"/>
  <c r="CG2595" i="64"/>
  <c r="CG2560" i="64"/>
  <c r="CG2586" i="64" s="1"/>
  <c r="BY2526" i="64"/>
  <c r="BY2595" i="64"/>
  <c r="BY2560" i="64"/>
  <c r="BY2586" i="64" s="1"/>
  <c r="BQ2526" i="64"/>
  <c r="BQ2595" i="64"/>
  <c r="BQ2560" i="64"/>
  <c r="BQ2586" i="64" s="1"/>
  <c r="BI2526" i="64"/>
  <c r="BI2595" i="64"/>
  <c r="BI2560" i="64"/>
  <c r="BI2586" i="64" s="1"/>
  <c r="BA2526" i="64"/>
  <c r="BA2595" i="64"/>
  <c r="BA2560" i="64"/>
  <c r="BA2586" i="64" s="1"/>
  <c r="AS2526" i="64"/>
  <c r="AS2595" i="64"/>
  <c r="AS2560" i="64"/>
  <c r="AS2586" i="64" s="1"/>
  <c r="AK2526" i="64"/>
  <c r="AK2595" i="64"/>
  <c r="AK2560" i="64"/>
  <c r="AK2586" i="64" s="1"/>
  <c r="AC2526" i="64"/>
  <c r="AC2595" i="64"/>
  <c r="AC2560" i="64"/>
  <c r="AC2586" i="64" s="1"/>
  <c r="U2526" i="64"/>
  <c r="U2595" i="64"/>
  <c r="U2560" i="64"/>
  <c r="U2586" i="64" s="1"/>
  <c r="DI2530" i="64"/>
  <c r="DI2599" i="64"/>
  <c r="DI2617" i="64" s="1"/>
  <c r="DI2564" i="64"/>
  <c r="DA2530" i="64"/>
  <c r="DA2599" i="64"/>
  <c r="DA2617" i="64" s="1"/>
  <c r="DA2564" i="64"/>
  <c r="CS2530" i="64"/>
  <c r="CS2599" i="64"/>
  <c r="CS2617" i="64" s="1"/>
  <c r="CS2564" i="64"/>
  <c r="DH2529" i="64"/>
  <c r="DH2598" i="64"/>
  <c r="DH2616" i="64" s="1"/>
  <c r="DH2563" i="64"/>
  <c r="CZ2529" i="64"/>
  <c r="CZ2598" i="64"/>
  <c r="CZ2616" i="64" s="1"/>
  <c r="CZ2563" i="64"/>
  <c r="CR2529" i="64"/>
  <c r="CR2598" i="64"/>
  <c r="CR2616" i="64" s="1"/>
  <c r="CR2563" i="64"/>
  <c r="DG2526" i="64"/>
  <c r="DG2560" i="64"/>
  <c r="DG2595" i="64"/>
  <c r="DG2613" i="64" s="1"/>
  <c r="CY2526" i="64"/>
  <c r="CY2560" i="64"/>
  <c r="CY2595" i="64"/>
  <c r="CY2613" i="64" s="1"/>
  <c r="CQ2526" i="64"/>
  <c r="CQ2595" i="64"/>
  <c r="CQ2613" i="64" s="1"/>
  <c r="CQ2560" i="64"/>
  <c r="DF2525" i="64"/>
  <c r="DF2551" i="64" s="1"/>
  <c r="DF2594" i="64"/>
  <c r="DF2559" i="64"/>
  <c r="DF2585" i="64" s="1"/>
  <c r="CX2525" i="64"/>
  <c r="CX2551" i="64" s="1"/>
  <c r="CX2594" i="64"/>
  <c r="CX2559" i="64"/>
  <c r="CX2585" i="64" s="1"/>
  <c r="CP2525" i="64"/>
  <c r="CP2551" i="64" s="1"/>
  <c r="CP2594" i="64"/>
  <c r="CP2559" i="64"/>
  <c r="CP2585" i="64" s="1"/>
  <c r="AJ2525" i="64"/>
  <c r="AJ2551" i="64" s="1"/>
  <c r="AJ2594" i="64"/>
  <c r="AJ2559" i="64"/>
  <c r="AR2530" i="64"/>
  <c r="AR2556" i="64" s="1"/>
  <c r="AR2564" i="64"/>
  <c r="AR2590" i="64" s="1"/>
  <c r="AR2599" i="64"/>
  <c r="AS2529" i="64"/>
  <c r="AS2555" i="64" s="1"/>
  <c r="AS2563" i="64"/>
  <c r="AS2589" i="64" s="1"/>
  <c r="AS2598" i="64"/>
  <c r="AL2526" i="64"/>
  <c r="AL2595" i="64"/>
  <c r="AL2560" i="64"/>
  <c r="AL2586" i="64" s="1"/>
  <c r="AX2525" i="64"/>
  <c r="AX2551" i="64" s="1"/>
  <c r="AX2594" i="64"/>
  <c r="AX2559" i="64"/>
  <c r="CL2530" i="64"/>
  <c r="CL2556" i="64" s="1"/>
  <c r="CL2564" i="64"/>
  <c r="CL2590" i="64" s="1"/>
  <c r="CL2599" i="64"/>
  <c r="BF2530" i="64"/>
  <c r="BF2556" i="64" s="1"/>
  <c r="BF2564" i="64"/>
  <c r="BF2590" i="64" s="1"/>
  <c r="BF2599" i="64"/>
  <c r="AH2530" i="64"/>
  <c r="AH2556" i="64" s="1"/>
  <c r="AH2564" i="64"/>
  <c r="AH2590" i="64" s="1"/>
  <c r="AH2599" i="64"/>
  <c r="CE2529" i="64"/>
  <c r="CE2555" i="64" s="1"/>
  <c r="CE2563" i="64"/>
  <c r="CE2589" i="64" s="1"/>
  <c r="CE2598" i="64"/>
  <c r="BG2529" i="64"/>
  <c r="BG2555" i="64" s="1"/>
  <c r="BG2563" i="64"/>
  <c r="BG2589" i="64" s="1"/>
  <c r="BG2598" i="64"/>
  <c r="AQ2529" i="64"/>
  <c r="AQ2555" i="64" s="1"/>
  <c r="AQ2563" i="64"/>
  <c r="AQ2589" i="64" s="1"/>
  <c r="AQ2598" i="64"/>
  <c r="S2529" i="64"/>
  <c r="S2555" i="64" s="1"/>
  <c r="S2563" i="64"/>
  <c r="S2589" i="64" s="1"/>
  <c r="S2598" i="64"/>
  <c r="BX2526" i="64"/>
  <c r="BX2595" i="64"/>
  <c r="BX2560" i="64"/>
  <c r="BX2586" i="64" s="1"/>
  <c r="BH2526" i="64"/>
  <c r="BH2595" i="64"/>
  <c r="BH2560" i="64"/>
  <c r="BH2586" i="64" s="1"/>
  <c r="AJ2526" i="64"/>
  <c r="AJ2595" i="64"/>
  <c r="AJ2560" i="64"/>
  <c r="AJ2586" i="64" s="1"/>
  <c r="DH2530" i="64"/>
  <c r="DH2599" i="64"/>
  <c r="DH2617" i="64" s="1"/>
  <c r="DH2564" i="64"/>
  <c r="CZ2530" i="64"/>
  <c r="CZ2599" i="64"/>
  <c r="CZ2617" i="64" s="1"/>
  <c r="CZ2564" i="64"/>
  <c r="CR2530" i="64"/>
  <c r="CR2599" i="64"/>
  <c r="CR2617" i="64" s="1"/>
  <c r="CR2564" i="64"/>
  <c r="DG2529" i="64"/>
  <c r="DG2563" i="64"/>
  <c r="DG2598" i="64"/>
  <c r="DG2616" i="64" s="1"/>
  <c r="CY2529" i="64"/>
  <c r="CY2563" i="64"/>
  <c r="CY2598" i="64"/>
  <c r="CY2616" i="64" s="1"/>
  <c r="CQ2529" i="64"/>
  <c r="CQ2563" i="64"/>
  <c r="CQ2598" i="64"/>
  <c r="CQ2616" i="64" s="1"/>
  <c r="DF2526" i="64"/>
  <c r="DF2595" i="64"/>
  <c r="DF2613" i="64" s="1"/>
  <c r="DF2560" i="64"/>
  <c r="CX2526" i="64"/>
  <c r="CX2595" i="64"/>
  <c r="CX2613" i="64" s="1"/>
  <c r="CX2560" i="64"/>
  <c r="CP2526" i="64"/>
  <c r="CP2595" i="64"/>
  <c r="CP2613" i="64" s="1"/>
  <c r="CP2560" i="64"/>
  <c r="DE2525" i="64"/>
  <c r="DE2551" i="64" s="1"/>
  <c r="DE2594" i="64"/>
  <c r="DE2559" i="64"/>
  <c r="DE2585" i="64" s="1"/>
  <c r="CW2525" i="64"/>
  <c r="CW2551" i="64" s="1"/>
  <c r="CW2594" i="64"/>
  <c r="CW2559" i="64"/>
  <c r="CW2585" i="64" s="1"/>
  <c r="CO2525" i="64"/>
  <c r="CO2551" i="64" s="1"/>
  <c r="CO2594" i="64"/>
  <c r="CO2559" i="64"/>
  <c r="CO2585" i="64" s="1"/>
  <c r="AR2525" i="64"/>
  <c r="AR2551" i="64" s="1"/>
  <c r="AR2594" i="64"/>
  <c r="AR2559" i="64"/>
  <c r="BH2530" i="64"/>
  <c r="BH2556" i="64" s="1"/>
  <c r="BH2564" i="64"/>
  <c r="BH2590" i="64" s="1"/>
  <c r="BH2599" i="64"/>
  <c r="BY2529" i="64"/>
  <c r="BY2555" i="64" s="1"/>
  <c r="BY2563" i="64"/>
  <c r="BY2589" i="64" s="1"/>
  <c r="BY2598" i="64"/>
  <c r="AC2529" i="64"/>
  <c r="AC2555" i="64" s="1"/>
  <c r="AC2563" i="64"/>
  <c r="AC2589" i="64" s="1"/>
  <c r="AC2598" i="64"/>
  <c r="BB2526" i="64"/>
  <c r="BB2595" i="64"/>
  <c r="BB2560" i="64"/>
  <c r="BB2586" i="64" s="1"/>
  <c r="CL2525" i="64"/>
  <c r="CL2551" i="64" s="1"/>
  <c r="CL2594" i="64"/>
  <c r="CL2559" i="64"/>
  <c r="AP2525" i="64"/>
  <c r="AP2551" i="64" s="1"/>
  <c r="AP2594" i="64"/>
  <c r="AP2559" i="64"/>
  <c r="CD2530" i="64"/>
  <c r="CD2556" i="64" s="1"/>
  <c r="CD2564" i="64"/>
  <c r="CD2590" i="64" s="1"/>
  <c r="CD2599" i="64"/>
  <c r="BN2530" i="64"/>
  <c r="BN2556" i="64" s="1"/>
  <c r="BN2564" i="64"/>
  <c r="BN2590" i="64" s="1"/>
  <c r="BN2599" i="64"/>
  <c r="AP2530" i="64"/>
  <c r="AP2556" i="64" s="1"/>
  <c r="AP2564" i="64"/>
  <c r="AP2590" i="64" s="1"/>
  <c r="AP2599" i="64"/>
  <c r="Z2530" i="64"/>
  <c r="Z2556" i="64" s="1"/>
  <c r="Z2564" i="64"/>
  <c r="Z2590" i="64" s="1"/>
  <c r="Z2599" i="64"/>
  <c r="BO2529" i="64"/>
  <c r="BO2555" i="64" s="1"/>
  <c r="BO2563" i="64"/>
  <c r="BO2589" i="64" s="1"/>
  <c r="BO2598" i="64"/>
  <c r="AY2529" i="64"/>
  <c r="AY2555" i="64" s="1"/>
  <c r="AY2563" i="64"/>
  <c r="AY2589" i="64" s="1"/>
  <c r="AY2598" i="64"/>
  <c r="AI2529" i="64"/>
  <c r="AI2555" i="64" s="1"/>
  <c r="AI2563" i="64"/>
  <c r="AI2589" i="64" s="1"/>
  <c r="AI2598" i="64"/>
  <c r="AA2529" i="64"/>
  <c r="AA2555" i="64" s="1"/>
  <c r="AA2563" i="64"/>
  <c r="AA2589" i="64" s="1"/>
  <c r="AA2598" i="64"/>
  <c r="CF2526" i="64"/>
  <c r="CF2595" i="64"/>
  <c r="CF2560" i="64"/>
  <c r="CF2586" i="64" s="1"/>
  <c r="BP2526" i="64"/>
  <c r="BP2595" i="64"/>
  <c r="BP2560" i="64"/>
  <c r="BP2586" i="64" s="1"/>
  <c r="AZ2526" i="64"/>
  <c r="AZ2595" i="64"/>
  <c r="AZ2560" i="64"/>
  <c r="AZ2586" i="64" s="1"/>
  <c r="AR2526" i="64"/>
  <c r="AR2595" i="64"/>
  <c r="AR2560" i="64"/>
  <c r="AR2586" i="64" s="1"/>
  <c r="AB2526" i="64"/>
  <c r="AB2595" i="64"/>
  <c r="AB2560" i="64"/>
  <c r="AB2586" i="64" s="1"/>
  <c r="T2526" i="64"/>
  <c r="T2595" i="64"/>
  <c r="T2560" i="64"/>
  <c r="T2586" i="64" s="1"/>
  <c r="BU2525" i="64"/>
  <c r="BU2551" i="64" s="1"/>
  <c r="BU2594" i="64"/>
  <c r="BU2559" i="64"/>
  <c r="AG2525" i="64"/>
  <c r="AG2551" i="64" s="1"/>
  <c r="AG2594" i="64"/>
  <c r="AG2559" i="64"/>
  <c r="BM2530" i="64"/>
  <c r="BM2556" i="64" s="1"/>
  <c r="BM2599" i="64"/>
  <c r="BM2564" i="64"/>
  <c r="BM2590" i="64" s="1"/>
  <c r="Y2530" i="64"/>
  <c r="Y2556" i="64" s="1"/>
  <c r="Y2599" i="64"/>
  <c r="Y2564" i="64"/>
  <c r="Y2590" i="64" s="1"/>
  <c r="BF2529" i="64"/>
  <c r="BF2555" i="64" s="1"/>
  <c r="BF2563" i="64"/>
  <c r="BF2589" i="64" s="1"/>
  <c r="BF2598" i="64"/>
  <c r="AY2526" i="64"/>
  <c r="AY2595" i="64"/>
  <c r="AY2560" i="64"/>
  <c r="AY2586" i="64" s="1"/>
  <c r="S2526" i="64"/>
  <c r="S2560" i="64"/>
  <c r="S2586" i="64" s="1"/>
  <c r="S2595" i="64"/>
  <c r="DG2530" i="64"/>
  <c r="DG2564" i="64"/>
  <c r="DG2599" i="64"/>
  <c r="DG2617" i="64" s="1"/>
  <c r="CY2530" i="64"/>
  <c r="CY2564" i="64"/>
  <c r="CY2599" i="64"/>
  <c r="CY2617" i="64" s="1"/>
  <c r="CQ2530" i="64"/>
  <c r="CQ2564" i="64"/>
  <c r="CQ2599" i="64"/>
  <c r="CQ2617" i="64" s="1"/>
  <c r="DF2529" i="64"/>
  <c r="DF2563" i="64"/>
  <c r="DF2598" i="64"/>
  <c r="DF2616" i="64" s="1"/>
  <c r="CX2529" i="64"/>
  <c r="CX2563" i="64"/>
  <c r="CX2598" i="64"/>
  <c r="CX2616" i="64" s="1"/>
  <c r="CP2529" i="64"/>
  <c r="CP2563" i="64"/>
  <c r="CP2598" i="64"/>
  <c r="CP2616" i="64" s="1"/>
  <c r="DE2526" i="64"/>
  <c r="DE2560" i="64"/>
  <c r="DE2595" i="64"/>
  <c r="DE2613" i="64" s="1"/>
  <c r="CW2526" i="64"/>
  <c r="CW2560" i="64"/>
  <c r="CW2595" i="64"/>
  <c r="CW2613" i="64" s="1"/>
  <c r="CO2526" i="64"/>
  <c r="CO2560" i="64"/>
  <c r="CO2595" i="64"/>
  <c r="CO2613" i="64" s="1"/>
  <c r="DD2525" i="64"/>
  <c r="DD2551" i="64" s="1"/>
  <c r="DD2559" i="64"/>
  <c r="DD2585" i="64" s="1"/>
  <c r="DD2594" i="64"/>
  <c r="CV2525" i="64"/>
  <c r="CV2551" i="64" s="1"/>
  <c r="CV2594" i="64"/>
  <c r="CV2559" i="64"/>
  <c r="CV2585" i="64" s="1"/>
  <c r="BH2525" i="64"/>
  <c r="BH2551" i="64" s="1"/>
  <c r="BH2594" i="64"/>
  <c r="BH2559" i="64"/>
  <c r="BX2530" i="64"/>
  <c r="BX2556" i="64" s="1"/>
  <c r="BX2564" i="64"/>
  <c r="BX2590" i="64" s="1"/>
  <c r="BX2599" i="64"/>
  <c r="T2530" i="64"/>
  <c r="T2556" i="64" s="1"/>
  <c r="T2564" i="64"/>
  <c r="T2590" i="64" s="1"/>
  <c r="T2599" i="64"/>
  <c r="CH2526" i="64"/>
  <c r="CH2595" i="64"/>
  <c r="CH2560" i="64"/>
  <c r="CH2586" i="64" s="1"/>
  <c r="BF2525" i="64"/>
  <c r="BF2551" i="64" s="1"/>
  <c r="BF2594" i="64"/>
  <c r="BF2559" i="64"/>
  <c r="BM2525" i="64"/>
  <c r="BM2551" i="64" s="1"/>
  <c r="BM2594" i="64"/>
  <c r="BM2559" i="64"/>
  <c r="Y2525" i="64"/>
  <c r="Y2551" i="64" s="1"/>
  <c r="Y2594" i="64"/>
  <c r="Y2559" i="64"/>
  <c r="BE2530" i="64"/>
  <c r="BE2556" i="64" s="1"/>
  <c r="BE2599" i="64"/>
  <c r="BE2564" i="64"/>
  <c r="BE2590" i="64" s="1"/>
  <c r="CD2529" i="64"/>
  <c r="CD2555" i="64" s="1"/>
  <c r="CD2563" i="64"/>
  <c r="CD2589" i="64" s="1"/>
  <c r="CD2598" i="64"/>
  <c r="AH2529" i="64"/>
  <c r="AH2555" i="64" s="1"/>
  <c r="AH2563" i="64"/>
  <c r="AH2589" i="64" s="1"/>
  <c r="AH2598" i="64"/>
  <c r="BO2526" i="64"/>
  <c r="BO2595" i="64"/>
  <c r="BO2560" i="64"/>
  <c r="BO2586" i="64" s="1"/>
  <c r="AA2526" i="64"/>
  <c r="AA2595" i="64"/>
  <c r="AA2560" i="64"/>
  <c r="AA2586" i="64" s="1"/>
  <c r="CJ2525" i="64"/>
  <c r="CJ2551" i="64" s="1"/>
  <c r="CJ2559" i="64"/>
  <c r="CJ2594" i="64"/>
  <c r="CB2525" i="64"/>
  <c r="CB2551" i="64" s="1"/>
  <c r="CB2559" i="64"/>
  <c r="CB2594" i="64"/>
  <c r="BT2525" i="64"/>
  <c r="BT2551" i="64" s="1"/>
  <c r="BT2594" i="64"/>
  <c r="BT2559" i="64"/>
  <c r="BL2525" i="64"/>
  <c r="BL2551" i="64" s="1"/>
  <c r="BL2559" i="64"/>
  <c r="BL2594" i="64"/>
  <c r="BD2525" i="64"/>
  <c r="BD2551" i="64" s="1"/>
  <c r="BD2559" i="64"/>
  <c r="BD2594" i="64"/>
  <c r="AV2525" i="64"/>
  <c r="AV2551" i="64" s="1"/>
  <c r="AV2594" i="64"/>
  <c r="AV2559" i="64"/>
  <c r="AN2525" i="64"/>
  <c r="AN2551" i="64" s="1"/>
  <c r="AN2559" i="64"/>
  <c r="AN2594" i="64"/>
  <c r="AF2525" i="64"/>
  <c r="AF2551" i="64" s="1"/>
  <c r="AF2559" i="64"/>
  <c r="AF2594" i="64"/>
  <c r="X2525" i="64"/>
  <c r="X2551" i="64" s="1"/>
  <c r="X2559" i="64"/>
  <c r="X2594" i="64"/>
  <c r="CJ2530" i="64"/>
  <c r="CJ2556" i="64" s="1"/>
  <c r="CJ2564" i="64"/>
  <c r="CJ2590" i="64" s="1"/>
  <c r="CJ2599" i="64"/>
  <c r="CB2530" i="64"/>
  <c r="CB2556" i="64" s="1"/>
  <c r="CB2599" i="64"/>
  <c r="CB2564" i="64"/>
  <c r="CB2590" i="64" s="1"/>
  <c r="BT2530" i="64"/>
  <c r="BT2556" i="64" s="1"/>
  <c r="BT2564" i="64"/>
  <c r="BT2590" i="64" s="1"/>
  <c r="BT2599" i="64"/>
  <c r="BL2530" i="64"/>
  <c r="BL2556" i="64" s="1"/>
  <c r="BL2564" i="64"/>
  <c r="BL2590" i="64" s="1"/>
  <c r="BL2599" i="64"/>
  <c r="BD2530" i="64"/>
  <c r="BD2556" i="64" s="1"/>
  <c r="BD2599" i="64"/>
  <c r="BD2564" i="64"/>
  <c r="BD2590" i="64" s="1"/>
  <c r="AV2530" i="64"/>
  <c r="AV2556" i="64" s="1"/>
  <c r="AV2564" i="64"/>
  <c r="AV2590" i="64" s="1"/>
  <c r="AV2599" i="64"/>
  <c r="AN2530" i="64"/>
  <c r="AN2556" i="64" s="1"/>
  <c r="AN2599" i="64"/>
  <c r="AN2564" i="64"/>
  <c r="AN2590" i="64" s="1"/>
  <c r="AF2530" i="64"/>
  <c r="AF2556" i="64" s="1"/>
  <c r="AF2564" i="64"/>
  <c r="AF2590" i="64" s="1"/>
  <c r="AF2599" i="64"/>
  <c r="X2530" i="64"/>
  <c r="X2556" i="64" s="1"/>
  <c r="X2564" i="64"/>
  <c r="X2590" i="64" s="1"/>
  <c r="X2599" i="64"/>
  <c r="CK2529" i="64"/>
  <c r="CK2555" i="64" s="1"/>
  <c r="CK2598" i="64"/>
  <c r="CK2563" i="64"/>
  <c r="CK2589" i="64" s="1"/>
  <c r="CC2529" i="64"/>
  <c r="CC2555" i="64" s="1"/>
  <c r="CC2598" i="64"/>
  <c r="CC2563" i="64"/>
  <c r="CC2589" i="64" s="1"/>
  <c r="BU2529" i="64"/>
  <c r="BU2555" i="64" s="1"/>
  <c r="BU2598" i="64"/>
  <c r="BU2563" i="64"/>
  <c r="BU2589" i="64" s="1"/>
  <c r="BM2529" i="64"/>
  <c r="BM2555" i="64" s="1"/>
  <c r="BM2598" i="64"/>
  <c r="BM2563" i="64"/>
  <c r="BM2589" i="64" s="1"/>
  <c r="BE2529" i="64"/>
  <c r="BE2555" i="64" s="1"/>
  <c r="BE2598" i="64"/>
  <c r="BE2563" i="64"/>
  <c r="BE2589" i="64" s="1"/>
  <c r="AW2529" i="64"/>
  <c r="AW2555" i="64" s="1"/>
  <c r="AW2598" i="64"/>
  <c r="AW2563" i="64"/>
  <c r="AW2589" i="64" s="1"/>
  <c r="AO2529" i="64"/>
  <c r="AO2555" i="64" s="1"/>
  <c r="AO2598" i="64"/>
  <c r="AO2563" i="64"/>
  <c r="AO2589" i="64" s="1"/>
  <c r="AG2529" i="64"/>
  <c r="AG2555" i="64" s="1"/>
  <c r="AG2598" i="64"/>
  <c r="AG2563" i="64"/>
  <c r="AG2589" i="64" s="1"/>
  <c r="Y2529" i="64"/>
  <c r="Y2555" i="64" s="1"/>
  <c r="Y2598" i="64"/>
  <c r="Y2563" i="64"/>
  <c r="Y2589" i="64" s="1"/>
  <c r="CL2526" i="64"/>
  <c r="CL2560" i="64"/>
  <c r="CL2586" i="64" s="1"/>
  <c r="CL2595" i="64"/>
  <c r="CD2526" i="64"/>
  <c r="CD2595" i="64"/>
  <c r="CD2560" i="64"/>
  <c r="CD2586" i="64" s="1"/>
  <c r="BV2526" i="64"/>
  <c r="BV2560" i="64"/>
  <c r="BV2586" i="64" s="1"/>
  <c r="BV2595" i="64"/>
  <c r="BN2526" i="64"/>
  <c r="BN2595" i="64"/>
  <c r="BN2560" i="64"/>
  <c r="BN2586" i="64" s="1"/>
  <c r="BF2526" i="64"/>
  <c r="BF2595" i="64"/>
  <c r="BF2560" i="64"/>
  <c r="BF2586" i="64" s="1"/>
  <c r="AX2526" i="64"/>
  <c r="AX2560" i="64"/>
  <c r="AX2586" i="64" s="1"/>
  <c r="AX2595" i="64"/>
  <c r="AP2526" i="64"/>
  <c r="AP2595" i="64"/>
  <c r="AP2560" i="64"/>
  <c r="AP2586" i="64" s="1"/>
  <c r="AH2526" i="64"/>
  <c r="AH2595" i="64"/>
  <c r="AH2560" i="64"/>
  <c r="AH2586" i="64" s="1"/>
  <c r="Z2526" i="64"/>
  <c r="Z2560" i="64"/>
  <c r="Z2586" i="64" s="1"/>
  <c r="Z2595" i="64"/>
  <c r="DF2530" i="64"/>
  <c r="DF2564" i="64"/>
  <c r="DF2599" i="64"/>
  <c r="DF2617" i="64" s="1"/>
  <c r="CX2530" i="64"/>
  <c r="CX2564" i="64"/>
  <c r="CX2599" i="64"/>
  <c r="CX2617" i="64" s="1"/>
  <c r="CP2530" i="64"/>
  <c r="CP2564" i="64"/>
  <c r="CP2599" i="64"/>
  <c r="CP2617" i="64" s="1"/>
  <c r="DE2529" i="64"/>
  <c r="DE2563" i="64"/>
  <c r="DE2598" i="64"/>
  <c r="DE2616" i="64" s="1"/>
  <c r="CW2529" i="64"/>
  <c r="CW2563" i="64"/>
  <c r="CW2598" i="64"/>
  <c r="CW2616" i="64" s="1"/>
  <c r="CO2529" i="64"/>
  <c r="CO2563" i="64"/>
  <c r="CO2598" i="64"/>
  <c r="CO2616" i="64" s="1"/>
  <c r="DD2526" i="64"/>
  <c r="DD2560" i="64"/>
  <c r="DD2595" i="64"/>
  <c r="DD2613" i="64" s="1"/>
  <c r="CV2526" i="64"/>
  <c r="CV2560" i="64"/>
  <c r="CV2595" i="64"/>
  <c r="CV2613" i="64" s="1"/>
  <c r="DK2525" i="64"/>
  <c r="DK2551" i="64" s="1"/>
  <c r="DK2594" i="64"/>
  <c r="DK2559" i="64"/>
  <c r="DK2585" i="64" s="1"/>
  <c r="DC2525" i="64"/>
  <c r="DC2551" i="64" s="1"/>
  <c r="DC2594" i="64"/>
  <c r="DC2559" i="64"/>
  <c r="DC2585" i="64" s="1"/>
  <c r="CU2525" i="64"/>
  <c r="CU2551" i="64" s="1"/>
  <c r="CU2594" i="64"/>
  <c r="CU2559" i="64"/>
  <c r="CU2585" i="64" s="1"/>
  <c r="BX2525" i="64"/>
  <c r="BX2551" i="64" s="1"/>
  <c r="BX2594" i="64"/>
  <c r="BX2559" i="64"/>
  <c r="T2525" i="64"/>
  <c r="T2551" i="64" s="1"/>
  <c r="T2594" i="64"/>
  <c r="T2559" i="64"/>
  <c r="AJ2530" i="64"/>
  <c r="AJ2556" i="64" s="1"/>
  <c r="AJ2564" i="64"/>
  <c r="AJ2590" i="64" s="1"/>
  <c r="AJ2599" i="64"/>
  <c r="BI2529" i="64"/>
  <c r="BI2555" i="64" s="1"/>
  <c r="BI2563" i="64"/>
  <c r="BI2589" i="64" s="1"/>
  <c r="BI2598" i="64"/>
  <c r="BZ2526" i="64"/>
  <c r="BZ2595" i="64"/>
  <c r="BZ2560" i="64"/>
  <c r="BZ2586" i="64" s="1"/>
  <c r="AD2526" i="64"/>
  <c r="AD2595" i="64"/>
  <c r="AD2560" i="64"/>
  <c r="AD2586" i="64" s="1"/>
  <c r="BV2525" i="64"/>
  <c r="BV2551" i="64" s="1"/>
  <c r="BV2559" i="64"/>
  <c r="BV2594" i="64"/>
  <c r="AH2525" i="64"/>
  <c r="AH2551" i="64" s="1"/>
  <c r="AH2559" i="64"/>
  <c r="AH2594" i="64"/>
  <c r="AX2530" i="64"/>
  <c r="AX2556" i="64" s="1"/>
  <c r="AX2564" i="64"/>
  <c r="AX2590" i="64" s="1"/>
  <c r="AX2599" i="64"/>
  <c r="BE2525" i="64"/>
  <c r="BE2551" i="64" s="1"/>
  <c r="BE2594" i="64"/>
  <c r="BE2559" i="64"/>
  <c r="CK2530" i="64"/>
  <c r="CK2556" i="64" s="1"/>
  <c r="CK2599" i="64"/>
  <c r="CK2564" i="64"/>
  <c r="CK2590" i="64" s="1"/>
  <c r="AW2530" i="64"/>
  <c r="AW2556" i="64" s="1"/>
  <c r="AW2599" i="64"/>
  <c r="AW2564" i="64"/>
  <c r="AW2590" i="64" s="1"/>
  <c r="CL2529" i="64"/>
  <c r="CL2555" i="64" s="1"/>
  <c r="CL2563" i="64"/>
  <c r="CL2589" i="64" s="1"/>
  <c r="CL2598" i="64"/>
  <c r="AX2529" i="64"/>
  <c r="AX2555" i="64" s="1"/>
  <c r="AX2563" i="64"/>
  <c r="AX2589" i="64" s="1"/>
  <c r="AX2598" i="64"/>
  <c r="CE2526" i="64"/>
  <c r="CE2560" i="64"/>
  <c r="CE2586" i="64" s="1"/>
  <c r="CE2595" i="64"/>
  <c r="AI2526" i="64"/>
  <c r="AI2595" i="64"/>
  <c r="AI2560" i="64"/>
  <c r="AI2586" i="64" s="1"/>
  <c r="CI2525" i="64"/>
  <c r="CI2551" i="64" s="1"/>
  <c r="CI2594" i="64"/>
  <c r="CI2559" i="64"/>
  <c r="CA2525" i="64"/>
  <c r="CA2551" i="64" s="1"/>
  <c r="CA2594" i="64"/>
  <c r="CA2559" i="64"/>
  <c r="BS2525" i="64"/>
  <c r="BS2551" i="64" s="1"/>
  <c r="BS2594" i="64"/>
  <c r="BS2559" i="64"/>
  <c r="BK2525" i="64"/>
  <c r="BK2551" i="64" s="1"/>
  <c r="BK2594" i="64"/>
  <c r="BK2559" i="64"/>
  <c r="BC2525" i="64"/>
  <c r="BC2551" i="64" s="1"/>
  <c r="BC2594" i="64"/>
  <c r="BC2559" i="64"/>
  <c r="AU2525" i="64"/>
  <c r="AU2551" i="64" s="1"/>
  <c r="AU2594" i="64"/>
  <c r="AU2559" i="64"/>
  <c r="AM2525" i="64"/>
  <c r="AM2551" i="64" s="1"/>
  <c r="AM2594" i="64"/>
  <c r="AM2559" i="64"/>
  <c r="AE2525" i="64"/>
  <c r="AE2551" i="64" s="1"/>
  <c r="AE2594" i="64"/>
  <c r="AE2559" i="64"/>
  <c r="W2525" i="64"/>
  <c r="W2551" i="64" s="1"/>
  <c r="W2594" i="64"/>
  <c r="W2559" i="64"/>
  <c r="CI2530" i="64"/>
  <c r="CI2556" i="64" s="1"/>
  <c r="CI2599" i="64"/>
  <c r="CI2564" i="64"/>
  <c r="CI2590" i="64" s="1"/>
  <c r="CA2530" i="64"/>
  <c r="CA2556" i="64" s="1"/>
  <c r="CA2599" i="64"/>
  <c r="CA2564" i="64"/>
  <c r="CA2590" i="64" s="1"/>
  <c r="BS2530" i="64"/>
  <c r="BS2556" i="64" s="1"/>
  <c r="BS2599" i="64"/>
  <c r="BS2564" i="64"/>
  <c r="BS2590" i="64" s="1"/>
  <c r="BK2530" i="64"/>
  <c r="BK2556" i="64" s="1"/>
  <c r="BK2599" i="64"/>
  <c r="BK2564" i="64"/>
  <c r="BK2590" i="64" s="1"/>
  <c r="BC2530" i="64"/>
  <c r="BC2556" i="64" s="1"/>
  <c r="BC2599" i="64"/>
  <c r="BC2564" i="64"/>
  <c r="BC2590" i="64" s="1"/>
  <c r="AU2530" i="64"/>
  <c r="AU2556" i="64" s="1"/>
  <c r="AU2599" i="64"/>
  <c r="AU2564" i="64"/>
  <c r="AU2590" i="64" s="1"/>
  <c r="AM2530" i="64"/>
  <c r="AM2556" i="64" s="1"/>
  <c r="AM2599" i="64"/>
  <c r="AM2564" i="64"/>
  <c r="AM2590" i="64" s="1"/>
  <c r="AE2530" i="64"/>
  <c r="AE2556" i="64" s="1"/>
  <c r="AE2599" i="64"/>
  <c r="AE2564" i="64"/>
  <c r="AE2590" i="64" s="1"/>
  <c r="W2530" i="64"/>
  <c r="W2556" i="64" s="1"/>
  <c r="W2599" i="64"/>
  <c r="W2564" i="64"/>
  <c r="W2590" i="64" s="1"/>
  <c r="CJ2529" i="64"/>
  <c r="CJ2555" i="64" s="1"/>
  <c r="CJ2563" i="64"/>
  <c r="CJ2589" i="64" s="1"/>
  <c r="CJ2598" i="64"/>
  <c r="CB2529" i="64"/>
  <c r="CB2555" i="64" s="1"/>
  <c r="CB2563" i="64"/>
  <c r="CB2589" i="64" s="1"/>
  <c r="CB2598" i="64"/>
  <c r="BT2529" i="64"/>
  <c r="BT2555" i="64" s="1"/>
  <c r="BT2598" i="64"/>
  <c r="BT2563" i="64"/>
  <c r="BT2589" i="64" s="1"/>
  <c r="BL2529" i="64"/>
  <c r="BL2555" i="64" s="1"/>
  <c r="BL2563" i="64"/>
  <c r="BL2589" i="64" s="1"/>
  <c r="BL2598" i="64"/>
  <c r="BD2529" i="64"/>
  <c r="BD2555" i="64" s="1"/>
  <c r="BD2563" i="64"/>
  <c r="BD2589" i="64" s="1"/>
  <c r="BD2598" i="64"/>
  <c r="AV2529" i="64"/>
  <c r="AV2555" i="64" s="1"/>
  <c r="AV2598" i="64"/>
  <c r="AV2563" i="64"/>
  <c r="AV2589" i="64" s="1"/>
  <c r="AN2529" i="64"/>
  <c r="AN2555" i="64" s="1"/>
  <c r="AN2563" i="64"/>
  <c r="AN2589" i="64" s="1"/>
  <c r="AN2598" i="64"/>
  <c r="AF2529" i="64"/>
  <c r="AF2555" i="64" s="1"/>
  <c r="AF2563" i="64"/>
  <c r="AF2589" i="64" s="1"/>
  <c r="AF2598" i="64"/>
  <c r="X2529" i="64"/>
  <c r="X2555" i="64" s="1"/>
  <c r="X2598" i="64"/>
  <c r="X2563" i="64"/>
  <c r="X2589" i="64" s="1"/>
  <c r="CK2526" i="64"/>
  <c r="CK2595" i="64"/>
  <c r="CK2560" i="64"/>
  <c r="CK2586" i="64" s="1"/>
  <c r="CC2526" i="64"/>
  <c r="CC2595" i="64"/>
  <c r="CC2560" i="64"/>
  <c r="CC2586" i="64" s="1"/>
  <c r="BU2526" i="64"/>
  <c r="BU2595" i="64"/>
  <c r="BU2560" i="64"/>
  <c r="BU2586" i="64" s="1"/>
  <c r="BM2526" i="64"/>
  <c r="BM2595" i="64"/>
  <c r="BM2560" i="64"/>
  <c r="BM2586" i="64" s="1"/>
  <c r="BE2526" i="64"/>
  <c r="BE2595" i="64"/>
  <c r="BE2560" i="64"/>
  <c r="BE2586" i="64" s="1"/>
  <c r="AW2526" i="64"/>
  <c r="AW2595" i="64"/>
  <c r="AW2560" i="64"/>
  <c r="AW2586" i="64" s="1"/>
  <c r="AO2526" i="64"/>
  <c r="AO2595" i="64"/>
  <c r="AO2560" i="64"/>
  <c r="AO2586" i="64" s="1"/>
  <c r="AG2526" i="64"/>
  <c r="AG2595" i="64"/>
  <c r="AG2560" i="64"/>
  <c r="AG2586" i="64" s="1"/>
  <c r="Y2526" i="64"/>
  <c r="Y2595" i="64"/>
  <c r="Y2560" i="64"/>
  <c r="Y2586" i="64" s="1"/>
  <c r="DE2530" i="64"/>
  <c r="DE2564" i="64"/>
  <c r="DE2599" i="64"/>
  <c r="DE2617" i="64" s="1"/>
  <c r="CW2530" i="64"/>
  <c r="CW2564" i="64"/>
  <c r="CW2599" i="64"/>
  <c r="CW2617" i="64" s="1"/>
  <c r="CO2530" i="64"/>
  <c r="CO2564" i="64"/>
  <c r="CO2599" i="64"/>
  <c r="CO2617" i="64" s="1"/>
  <c r="DD2529" i="64"/>
  <c r="DD2563" i="64"/>
  <c r="DD2598" i="64"/>
  <c r="DD2616" i="64" s="1"/>
  <c r="CV2529" i="64"/>
  <c r="CV2563" i="64"/>
  <c r="CV2598" i="64"/>
  <c r="CV2616" i="64" s="1"/>
  <c r="DK2526" i="64"/>
  <c r="DK2595" i="64"/>
  <c r="DK2613" i="64" s="1"/>
  <c r="DK2560" i="64"/>
  <c r="DC2526" i="64"/>
  <c r="DC2595" i="64"/>
  <c r="DC2613" i="64" s="1"/>
  <c r="DC2560" i="64"/>
  <c r="CU2526" i="64"/>
  <c r="CU2595" i="64"/>
  <c r="CU2613" i="64" s="1"/>
  <c r="CU2560" i="64"/>
  <c r="DJ2525" i="64"/>
  <c r="DJ2551" i="64" s="1"/>
  <c r="DJ2594" i="64"/>
  <c r="DJ2559" i="64"/>
  <c r="DJ2585" i="64" s="1"/>
  <c r="DB2525" i="64"/>
  <c r="DB2551" i="64" s="1"/>
  <c r="DB2559" i="64"/>
  <c r="DB2585" i="64" s="1"/>
  <c r="DB2594" i="64"/>
  <c r="CT2525" i="64"/>
  <c r="CT2551" i="64" s="1"/>
  <c r="CT2559" i="64"/>
  <c r="CT2585" i="64" s="1"/>
  <c r="CT2594" i="64"/>
  <c r="BP2525" i="64"/>
  <c r="BP2551" i="64" s="1"/>
  <c r="BP2594" i="64"/>
  <c r="BP2559" i="64"/>
  <c r="CF2530" i="64"/>
  <c r="CF2556" i="64" s="1"/>
  <c r="CF2564" i="64"/>
  <c r="CF2590" i="64" s="1"/>
  <c r="CF2599" i="64"/>
  <c r="AB2530" i="64"/>
  <c r="AB2556" i="64" s="1"/>
  <c r="AB2564" i="64"/>
  <c r="AB2590" i="64" s="1"/>
  <c r="AB2599" i="64"/>
  <c r="BA2529" i="64"/>
  <c r="BA2555" i="64" s="1"/>
  <c r="BA2563" i="64"/>
  <c r="BA2589" i="64" s="1"/>
  <c r="BA2598" i="64"/>
  <c r="BR2526" i="64"/>
  <c r="BR2595" i="64"/>
  <c r="BR2560" i="64"/>
  <c r="BR2586" i="64" s="1"/>
  <c r="V2526" i="64"/>
  <c r="V2595" i="64"/>
  <c r="V2560" i="64"/>
  <c r="V2586" i="64" s="1"/>
  <c r="BN2525" i="64"/>
  <c r="BN2551" i="64" s="1"/>
  <c r="BN2594" i="64"/>
  <c r="BN2559" i="64"/>
  <c r="CK2525" i="64"/>
  <c r="CK2551" i="64" s="1"/>
  <c r="CK2594" i="64"/>
  <c r="CK2559" i="64"/>
  <c r="AW2525" i="64"/>
  <c r="AW2551" i="64" s="1"/>
  <c r="AW2594" i="64"/>
  <c r="AW2559" i="64"/>
  <c r="CC2530" i="64"/>
  <c r="CC2556" i="64" s="1"/>
  <c r="CC2599" i="64"/>
  <c r="CC2564" i="64"/>
  <c r="CC2590" i="64" s="1"/>
  <c r="AO2530" i="64"/>
  <c r="AO2556" i="64" s="1"/>
  <c r="AO2599" i="64"/>
  <c r="AO2564" i="64"/>
  <c r="AO2590" i="64" s="1"/>
  <c r="BV2529" i="64"/>
  <c r="BV2555" i="64" s="1"/>
  <c r="BV2563" i="64"/>
  <c r="BV2589" i="64" s="1"/>
  <c r="BV2598" i="64"/>
  <c r="AP2529" i="64"/>
  <c r="AP2555" i="64" s="1"/>
  <c r="AP2563" i="64"/>
  <c r="AP2589" i="64" s="1"/>
  <c r="AP2598" i="64"/>
  <c r="BW2526" i="64"/>
  <c r="BW2595" i="64"/>
  <c r="BW2560" i="64"/>
  <c r="BW2586" i="64" s="1"/>
  <c r="AQ2526" i="64"/>
  <c r="AQ2595" i="64"/>
  <c r="AQ2560" i="64"/>
  <c r="AQ2586" i="64" s="1"/>
  <c r="CH2525" i="64"/>
  <c r="CH2551" i="64" s="1"/>
  <c r="CH2594" i="64"/>
  <c r="CH2559" i="64"/>
  <c r="BZ2525" i="64"/>
  <c r="BZ2551" i="64" s="1"/>
  <c r="BZ2594" i="64"/>
  <c r="BZ2559" i="64"/>
  <c r="BR2525" i="64"/>
  <c r="BR2551" i="64" s="1"/>
  <c r="BR2594" i="64"/>
  <c r="BR2559" i="64"/>
  <c r="BJ2525" i="64"/>
  <c r="BJ2551" i="64" s="1"/>
  <c r="BJ2594" i="64"/>
  <c r="BJ2559" i="64"/>
  <c r="BB2525" i="64"/>
  <c r="BB2551" i="64" s="1"/>
  <c r="BB2594" i="64"/>
  <c r="BB2559" i="64"/>
  <c r="AT2525" i="64"/>
  <c r="AT2551" i="64" s="1"/>
  <c r="AT2594" i="64"/>
  <c r="AT2559" i="64"/>
  <c r="AL2525" i="64"/>
  <c r="AL2551" i="64" s="1"/>
  <c r="AL2594" i="64"/>
  <c r="AL2559" i="64"/>
  <c r="AD2525" i="64"/>
  <c r="AD2551" i="64" s="1"/>
  <c r="AD2594" i="64"/>
  <c r="AD2559" i="64"/>
  <c r="V2525" i="64"/>
  <c r="V2551" i="64" s="1"/>
  <c r="V2594" i="64"/>
  <c r="V2559" i="64"/>
  <c r="CH2530" i="64"/>
  <c r="CH2556" i="64" s="1"/>
  <c r="CH2599" i="64"/>
  <c r="CH2564" i="64"/>
  <c r="CH2590" i="64" s="1"/>
  <c r="BZ2530" i="64"/>
  <c r="BZ2556" i="64" s="1"/>
  <c r="BZ2599" i="64"/>
  <c r="BZ2564" i="64"/>
  <c r="BZ2590" i="64" s="1"/>
  <c r="BR2530" i="64"/>
  <c r="BR2556" i="64" s="1"/>
  <c r="BR2599" i="64"/>
  <c r="BR2564" i="64"/>
  <c r="BR2590" i="64" s="1"/>
  <c r="BJ2530" i="64"/>
  <c r="BJ2556" i="64" s="1"/>
  <c r="BJ2599" i="64"/>
  <c r="BJ2564" i="64"/>
  <c r="BJ2590" i="64" s="1"/>
  <c r="BB2530" i="64"/>
  <c r="BB2556" i="64" s="1"/>
  <c r="BB2599" i="64"/>
  <c r="BB2564" i="64"/>
  <c r="BB2590" i="64" s="1"/>
  <c r="AT2530" i="64"/>
  <c r="AT2556" i="64" s="1"/>
  <c r="AT2599" i="64"/>
  <c r="AT2564" i="64"/>
  <c r="AT2590" i="64" s="1"/>
  <c r="AL2530" i="64"/>
  <c r="AL2556" i="64" s="1"/>
  <c r="AL2599" i="64"/>
  <c r="AL2564" i="64"/>
  <c r="AL2590" i="64" s="1"/>
  <c r="AD2530" i="64"/>
  <c r="AD2556" i="64" s="1"/>
  <c r="AD2599" i="64"/>
  <c r="AD2564" i="64"/>
  <c r="AD2590" i="64" s="1"/>
  <c r="V2530" i="64"/>
  <c r="V2556" i="64" s="1"/>
  <c r="V2599" i="64"/>
  <c r="V2564" i="64"/>
  <c r="V2590" i="64" s="1"/>
  <c r="CI2529" i="64"/>
  <c r="CI2555" i="64" s="1"/>
  <c r="CI2598" i="64"/>
  <c r="CI2563" i="64"/>
  <c r="CI2589" i="64" s="1"/>
  <c r="CA2529" i="64"/>
  <c r="CA2555" i="64" s="1"/>
  <c r="CA2598" i="64"/>
  <c r="CA2563" i="64"/>
  <c r="CA2589" i="64" s="1"/>
  <c r="BS2529" i="64"/>
  <c r="BS2555" i="64" s="1"/>
  <c r="BS2598" i="64"/>
  <c r="BS2563" i="64"/>
  <c r="BS2589" i="64" s="1"/>
  <c r="BK2529" i="64"/>
  <c r="BK2555" i="64" s="1"/>
  <c r="BK2598" i="64"/>
  <c r="BK2563" i="64"/>
  <c r="BK2589" i="64" s="1"/>
  <c r="BC2529" i="64"/>
  <c r="BC2555" i="64" s="1"/>
  <c r="BC2598" i="64"/>
  <c r="BC2563" i="64"/>
  <c r="BC2589" i="64" s="1"/>
  <c r="AU2529" i="64"/>
  <c r="AU2555" i="64" s="1"/>
  <c r="AU2598" i="64"/>
  <c r="AU2563" i="64"/>
  <c r="AU2589" i="64" s="1"/>
  <c r="AM2529" i="64"/>
  <c r="AM2555" i="64" s="1"/>
  <c r="AM2598" i="64"/>
  <c r="AM2563" i="64"/>
  <c r="AM2589" i="64" s="1"/>
  <c r="AE2529" i="64"/>
  <c r="AE2555" i="64" s="1"/>
  <c r="AE2598" i="64"/>
  <c r="AE2563" i="64"/>
  <c r="AE2589" i="64" s="1"/>
  <c r="W2529" i="64"/>
  <c r="W2555" i="64" s="1"/>
  <c r="W2598" i="64"/>
  <c r="W2563" i="64"/>
  <c r="W2589" i="64" s="1"/>
  <c r="CJ2526" i="64"/>
  <c r="CJ2560" i="64"/>
  <c r="CJ2586" i="64" s="1"/>
  <c r="CJ2595" i="64"/>
  <c r="CB2526" i="64"/>
  <c r="CB2595" i="64"/>
  <c r="CB2560" i="64"/>
  <c r="CB2586" i="64" s="1"/>
  <c r="BT2526" i="64"/>
  <c r="BT2560" i="64"/>
  <c r="BT2586" i="64" s="1"/>
  <c r="BT2595" i="64"/>
  <c r="BL2526" i="64"/>
  <c r="BL2560" i="64"/>
  <c r="BL2586" i="64" s="1"/>
  <c r="BL2595" i="64"/>
  <c r="BD2526" i="64"/>
  <c r="BD2560" i="64"/>
  <c r="BD2586" i="64" s="1"/>
  <c r="BD2595" i="64"/>
  <c r="AV2526" i="64"/>
  <c r="AV2560" i="64"/>
  <c r="AV2586" i="64" s="1"/>
  <c r="AV2595" i="64"/>
  <c r="AN2526" i="64"/>
  <c r="AN2595" i="64"/>
  <c r="AN2560" i="64"/>
  <c r="AN2586" i="64" s="1"/>
  <c r="AF2526" i="64"/>
  <c r="AF2560" i="64"/>
  <c r="AF2586" i="64" s="1"/>
  <c r="AF2595" i="64"/>
  <c r="X2526" i="64"/>
  <c r="X2560" i="64"/>
  <c r="X2586" i="64" s="1"/>
  <c r="X2595" i="64"/>
  <c r="DD2530" i="64"/>
  <c r="DD2564" i="64"/>
  <c r="DD2599" i="64"/>
  <c r="DD2617" i="64" s="1"/>
  <c r="CV2530" i="64"/>
  <c r="CV2564" i="64"/>
  <c r="CV2599" i="64"/>
  <c r="CV2617" i="64" s="1"/>
  <c r="DK2529" i="64"/>
  <c r="DK2598" i="64"/>
  <c r="DK2616" i="64" s="1"/>
  <c r="DK2563" i="64"/>
  <c r="DC2529" i="64"/>
  <c r="DC2598" i="64"/>
  <c r="DC2616" i="64" s="1"/>
  <c r="DC2563" i="64"/>
  <c r="CU2529" i="64"/>
  <c r="CU2598" i="64"/>
  <c r="CU2616" i="64" s="1"/>
  <c r="CU2563" i="64"/>
  <c r="DJ2526" i="64"/>
  <c r="DJ2560" i="64"/>
  <c r="DJ2595" i="64"/>
  <c r="DJ2613" i="64" s="1"/>
  <c r="DB2526" i="64"/>
  <c r="DB2595" i="64"/>
  <c r="DB2613" i="64" s="1"/>
  <c r="DB2560" i="64"/>
  <c r="CT2526" i="64"/>
  <c r="CT2560" i="64"/>
  <c r="CT2595" i="64"/>
  <c r="CT2613" i="64" s="1"/>
  <c r="DI2525" i="64"/>
  <c r="DI2551" i="64" s="1"/>
  <c r="DI2594" i="64"/>
  <c r="DI2559" i="64"/>
  <c r="DI2585" i="64" s="1"/>
  <c r="DA2525" i="64"/>
  <c r="DA2551" i="64" s="1"/>
  <c r="DA2594" i="64"/>
  <c r="DA2559" i="64"/>
  <c r="DA2585" i="64" s="1"/>
  <c r="CS2525" i="64"/>
  <c r="CS2551" i="64" s="1"/>
  <c r="CS2594" i="64"/>
  <c r="CS2559" i="64"/>
  <c r="CS2585" i="64" s="1"/>
  <c r="CF2525" i="64"/>
  <c r="CF2551" i="64" s="1"/>
  <c r="CF2594" i="64"/>
  <c r="CF2559" i="64"/>
  <c r="AB2525" i="64"/>
  <c r="AB2551" i="64" s="1"/>
  <c r="AB2594" i="64"/>
  <c r="AB2559" i="64"/>
  <c r="AZ2530" i="64"/>
  <c r="AZ2556" i="64" s="1"/>
  <c r="AZ2564" i="64"/>
  <c r="AZ2590" i="64" s="1"/>
  <c r="AZ2599" i="64"/>
  <c r="BQ2529" i="64"/>
  <c r="BQ2555" i="64" s="1"/>
  <c r="BQ2563" i="64"/>
  <c r="BQ2589" i="64" s="1"/>
  <c r="BQ2598" i="64"/>
  <c r="U2529" i="64"/>
  <c r="U2555" i="64" s="1"/>
  <c r="U2563" i="64"/>
  <c r="U2589" i="64" s="1"/>
  <c r="U2598" i="64"/>
  <c r="AT2526" i="64"/>
  <c r="AT2595" i="64"/>
  <c r="AT2560" i="64"/>
  <c r="AT2586" i="64" s="1"/>
  <c r="CD2525" i="64"/>
  <c r="CD2551" i="64" s="1"/>
  <c r="CD2559" i="64"/>
  <c r="CD2594" i="64"/>
  <c r="Z2525" i="64"/>
  <c r="Z2551" i="64" s="1"/>
  <c r="Z2594" i="64"/>
  <c r="Z2559" i="64"/>
  <c r="BV2530" i="64"/>
  <c r="BV2556" i="64" s="1"/>
  <c r="BV2564" i="64"/>
  <c r="BV2590" i="64" s="1"/>
  <c r="BV2599" i="64"/>
  <c r="BW2529" i="64"/>
  <c r="BW2555" i="64" s="1"/>
  <c r="BW2563" i="64"/>
  <c r="BW2589" i="64" s="1"/>
  <c r="BW2598" i="64"/>
  <c r="CC2525" i="64"/>
  <c r="CC2551" i="64" s="1"/>
  <c r="CC2594" i="64"/>
  <c r="CC2559" i="64"/>
  <c r="AO2525" i="64"/>
  <c r="AO2551" i="64" s="1"/>
  <c r="AO2594" i="64"/>
  <c r="AO2559" i="64"/>
  <c r="BU2530" i="64"/>
  <c r="BU2556" i="64" s="1"/>
  <c r="BU2599" i="64"/>
  <c r="BU2564" i="64"/>
  <c r="BU2590" i="64" s="1"/>
  <c r="AG2530" i="64"/>
  <c r="AG2556" i="64" s="1"/>
  <c r="AG2599" i="64"/>
  <c r="AG2564" i="64"/>
  <c r="AG2590" i="64" s="1"/>
  <c r="BN2529" i="64"/>
  <c r="BN2555" i="64" s="1"/>
  <c r="BN2563" i="64"/>
  <c r="BN2589" i="64" s="1"/>
  <c r="BN2598" i="64"/>
  <c r="Z2529" i="64"/>
  <c r="Z2555" i="64" s="1"/>
  <c r="Z2563" i="64"/>
  <c r="Z2589" i="64" s="1"/>
  <c r="Z2598" i="64"/>
  <c r="BG2526" i="64"/>
  <c r="BG2595" i="64"/>
  <c r="BG2560" i="64"/>
  <c r="BG2586" i="64" s="1"/>
  <c r="CG2525" i="64"/>
  <c r="CG2551" i="64" s="1"/>
  <c r="CG2594" i="64"/>
  <c r="CG2559" i="64"/>
  <c r="BY2525" i="64"/>
  <c r="BY2551" i="64" s="1"/>
  <c r="BY2594" i="64"/>
  <c r="BY2559" i="64"/>
  <c r="BQ2525" i="64"/>
  <c r="BQ2551" i="64" s="1"/>
  <c r="BQ2594" i="64"/>
  <c r="BQ2559" i="64"/>
  <c r="BI2525" i="64"/>
  <c r="BI2551" i="64" s="1"/>
  <c r="BI2594" i="64"/>
  <c r="BI2559" i="64"/>
  <c r="BA2525" i="64"/>
  <c r="BA2551" i="64" s="1"/>
  <c r="BA2594" i="64"/>
  <c r="BA2559" i="64"/>
  <c r="AS2525" i="64"/>
  <c r="AS2551" i="64" s="1"/>
  <c r="AS2594" i="64"/>
  <c r="AS2559" i="64"/>
  <c r="AK2525" i="64"/>
  <c r="AK2551" i="64" s="1"/>
  <c r="AK2594" i="64"/>
  <c r="AK2559" i="64"/>
  <c r="AC2525" i="64"/>
  <c r="AC2551" i="64" s="1"/>
  <c r="AC2594" i="64"/>
  <c r="AC2559" i="64"/>
  <c r="U2525" i="64"/>
  <c r="U2551" i="64" s="1"/>
  <c r="U2594" i="64"/>
  <c r="U2559" i="64"/>
  <c r="CG2530" i="64"/>
  <c r="CG2556" i="64" s="1"/>
  <c r="CG2564" i="64"/>
  <c r="CG2590" i="64" s="1"/>
  <c r="CG2599" i="64"/>
  <c r="BY2530" i="64"/>
  <c r="BY2556" i="64" s="1"/>
  <c r="BY2564" i="64"/>
  <c r="BY2590" i="64" s="1"/>
  <c r="BY2599" i="64"/>
  <c r="BQ2530" i="64"/>
  <c r="BQ2556" i="64" s="1"/>
  <c r="BQ2564" i="64"/>
  <c r="BQ2590" i="64" s="1"/>
  <c r="BQ2599" i="64"/>
  <c r="BI2530" i="64"/>
  <c r="BI2556" i="64" s="1"/>
  <c r="BI2564" i="64"/>
  <c r="BI2590" i="64" s="1"/>
  <c r="BI2599" i="64"/>
  <c r="BA2530" i="64"/>
  <c r="BA2556" i="64" s="1"/>
  <c r="BA2564" i="64"/>
  <c r="BA2590" i="64" s="1"/>
  <c r="BA2599" i="64"/>
  <c r="AS2530" i="64"/>
  <c r="AS2556" i="64" s="1"/>
  <c r="AS2564" i="64"/>
  <c r="AS2590" i="64" s="1"/>
  <c r="AS2599" i="64"/>
  <c r="AK2530" i="64"/>
  <c r="AK2556" i="64" s="1"/>
  <c r="AK2564" i="64"/>
  <c r="AK2590" i="64" s="1"/>
  <c r="AK2599" i="64"/>
  <c r="AC2530" i="64"/>
  <c r="AC2556" i="64" s="1"/>
  <c r="AC2564" i="64"/>
  <c r="AC2590" i="64" s="1"/>
  <c r="AC2599" i="64"/>
  <c r="U2530" i="64"/>
  <c r="U2556" i="64" s="1"/>
  <c r="U2564" i="64"/>
  <c r="U2590" i="64" s="1"/>
  <c r="U2599" i="64"/>
  <c r="CH2529" i="64"/>
  <c r="CH2555" i="64" s="1"/>
  <c r="CH2598" i="64"/>
  <c r="CH2563" i="64"/>
  <c r="CH2589" i="64" s="1"/>
  <c r="BZ2529" i="64"/>
  <c r="BZ2555" i="64" s="1"/>
  <c r="BZ2598" i="64"/>
  <c r="BZ2563" i="64"/>
  <c r="BZ2589" i="64" s="1"/>
  <c r="BR2529" i="64"/>
  <c r="BR2555" i="64" s="1"/>
  <c r="BR2598" i="64"/>
  <c r="BR2563" i="64"/>
  <c r="BR2589" i="64" s="1"/>
  <c r="BJ2529" i="64"/>
  <c r="BJ2555" i="64" s="1"/>
  <c r="BJ2598" i="64"/>
  <c r="BJ2563" i="64"/>
  <c r="BJ2589" i="64" s="1"/>
  <c r="BB2529" i="64"/>
  <c r="BB2555" i="64" s="1"/>
  <c r="BB2598" i="64"/>
  <c r="BB2563" i="64"/>
  <c r="BB2589" i="64" s="1"/>
  <c r="AT2529" i="64"/>
  <c r="AT2555" i="64" s="1"/>
  <c r="AT2598" i="64"/>
  <c r="AT2563" i="64"/>
  <c r="AT2589" i="64" s="1"/>
  <c r="AL2529" i="64"/>
  <c r="AL2555" i="64" s="1"/>
  <c r="AL2598" i="64"/>
  <c r="AL2563" i="64"/>
  <c r="AL2589" i="64" s="1"/>
  <c r="AD2529" i="64"/>
  <c r="AD2555" i="64" s="1"/>
  <c r="AD2598" i="64"/>
  <c r="AD2563" i="64"/>
  <c r="AD2589" i="64" s="1"/>
  <c r="V2529" i="64"/>
  <c r="V2555" i="64" s="1"/>
  <c r="V2598" i="64"/>
  <c r="V2563" i="64"/>
  <c r="V2589" i="64" s="1"/>
  <c r="CI2526" i="64"/>
  <c r="CI2595" i="64"/>
  <c r="CI2560" i="64"/>
  <c r="CI2586" i="64" s="1"/>
  <c r="CA2526" i="64"/>
  <c r="CA2595" i="64"/>
  <c r="CA2560" i="64"/>
  <c r="CA2586" i="64" s="1"/>
  <c r="BS2526" i="64"/>
  <c r="BS2595" i="64"/>
  <c r="BS2560" i="64"/>
  <c r="BS2586" i="64" s="1"/>
  <c r="BK2526" i="64"/>
  <c r="BK2595" i="64"/>
  <c r="BK2560" i="64"/>
  <c r="BK2586" i="64" s="1"/>
  <c r="BC2526" i="64"/>
  <c r="BC2595" i="64"/>
  <c r="BC2560" i="64"/>
  <c r="BC2586" i="64" s="1"/>
  <c r="AU2526" i="64"/>
  <c r="AU2595" i="64"/>
  <c r="AU2560" i="64"/>
  <c r="AU2586" i="64" s="1"/>
  <c r="AM2526" i="64"/>
  <c r="AM2595" i="64"/>
  <c r="AM2560" i="64"/>
  <c r="AM2586" i="64" s="1"/>
  <c r="AE2526" i="64"/>
  <c r="AE2595" i="64"/>
  <c r="AE2560" i="64"/>
  <c r="AE2586" i="64" s="1"/>
  <c r="W2526" i="64"/>
  <c r="W2595" i="64"/>
  <c r="W2560" i="64"/>
  <c r="W2586" i="64" s="1"/>
  <c r="DK2530" i="64"/>
  <c r="DK2599" i="64"/>
  <c r="DK2617" i="64" s="1"/>
  <c r="DK2564" i="64"/>
  <c r="DC2530" i="64"/>
  <c r="DC2599" i="64"/>
  <c r="DC2617" i="64" s="1"/>
  <c r="DC2564" i="64"/>
  <c r="CU2530" i="64"/>
  <c r="CU2599" i="64"/>
  <c r="CU2617" i="64" s="1"/>
  <c r="CU2564" i="64"/>
  <c r="DJ2529" i="64"/>
  <c r="DJ2598" i="64"/>
  <c r="DJ2616" i="64" s="1"/>
  <c r="DJ2563" i="64"/>
  <c r="DB2529" i="64"/>
  <c r="DB2563" i="64"/>
  <c r="DB2598" i="64"/>
  <c r="DB2616" i="64" s="1"/>
  <c r="CT2529" i="64"/>
  <c r="CT2563" i="64"/>
  <c r="CT2598" i="64"/>
  <c r="CT2616" i="64" s="1"/>
  <c r="DI2526" i="64"/>
  <c r="DI2595" i="64"/>
  <c r="DI2613" i="64" s="1"/>
  <c r="DI2560" i="64"/>
  <c r="DA2526" i="64"/>
  <c r="DA2595" i="64"/>
  <c r="DA2613" i="64" s="1"/>
  <c r="DA2560" i="64"/>
  <c r="CS2526" i="64"/>
  <c r="CS2595" i="64"/>
  <c r="CS2613" i="64" s="1"/>
  <c r="CS2560" i="64"/>
  <c r="DH2525" i="64"/>
  <c r="DH2551" i="64" s="1"/>
  <c r="DH2594" i="64"/>
  <c r="DH2559" i="64"/>
  <c r="DH2585" i="64" s="1"/>
  <c r="CZ2525" i="64"/>
  <c r="CZ2551" i="64" s="1"/>
  <c r="CZ2594" i="64"/>
  <c r="CZ2559" i="64"/>
  <c r="CZ2585" i="64" s="1"/>
  <c r="CR2525" i="64"/>
  <c r="CR2551" i="64" s="1"/>
  <c r="CR2594" i="64"/>
  <c r="CR2559" i="64"/>
  <c r="CR2585" i="64" s="1"/>
  <c r="BA2462" i="64"/>
  <c r="BA2474" i="64" s="1"/>
  <c r="BA2483" i="64"/>
  <c r="BA2495" i="64" s="1"/>
  <c r="CL2462" i="64"/>
  <c r="CL2474" i="64" s="1"/>
  <c r="CL2483" i="64"/>
  <c r="CL2495" i="64" s="1"/>
  <c r="CD2462" i="64"/>
  <c r="CD2474" i="64" s="1"/>
  <c r="CD2483" i="64"/>
  <c r="CD2495" i="64" s="1"/>
  <c r="BV2462" i="64"/>
  <c r="BV2474" i="64" s="1"/>
  <c r="BV2483" i="64"/>
  <c r="BV2495" i="64" s="1"/>
  <c r="BN2462" i="64"/>
  <c r="BN2474" i="64" s="1"/>
  <c r="BN2483" i="64"/>
  <c r="BN2495" i="64" s="1"/>
  <c r="BF2462" i="64"/>
  <c r="BF2474" i="64" s="1"/>
  <c r="BF2483" i="64"/>
  <c r="BF2495" i="64" s="1"/>
  <c r="AX2462" i="64"/>
  <c r="AX2474" i="64" s="1"/>
  <c r="AX2483" i="64"/>
  <c r="AX2495" i="64" s="1"/>
  <c r="AP2462" i="64"/>
  <c r="AP2474" i="64" s="1"/>
  <c r="AP2483" i="64"/>
  <c r="AP2495" i="64" s="1"/>
  <c r="AH2462" i="64"/>
  <c r="AH2474" i="64" s="1"/>
  <c r="AH2483" i="64"/>
  <c r="AH2495" i="64" s="1"/>
  <c r="Z2462" i="64"/>
  <c r="Z2474" i="64" s="1"/>
  <c r="Z2483" i="64"/>
  <c r="Z2495" i="64" s="1"/>
  <c r="CL2467" i="64"/>
  <c r="CL2488" i="64"/>
  <c r="CD2467" i="64"/>
  <c r="CD2488" i="64"/>
  <c r="BV2467" i="64"/>
  <c r="BV2488" i="64"/>
  <c r="BN2467" i="64"/>
  <c r="BN2488" i="64"/>
  <c r="BF2467" i="64"/>
  <c r="BF2488" i="64"/>
  <c r="AX2467" i="64"/>
  <c r="AX2488" i="64"/>
  <c r="AP2467" i="64"/>
  <c r="AP2488" i="64"/>
  <c r="AH2467" i="64"/>
  <c r="AH2488" i="64"/>
  <c r="Z2467" i="64"/>
  <c r="Z2488" i="64"/>
  <c r="CE2466" i="64"/>
  <c r="CE2487" i="64"/>
  <c r="BW2466" i="64"/>
  <c r="BW2487" i="64"/>
  <c r="BO2466" i="64"/>
  <c r="BO2487" i="64"/>
  <c r="BG2466" i="64"/>
  <c r="BG2487" i="64"/>
  <c r="AY2466" i="64"/>
  <c r="AY2487" i="64"/>
  <c r="AQ2466" i="64"/>
  <c r="AQ2487" i="64"/>
  <c r="AI2466" i="64"/>
  <c r="AI2487" i="64"/>
  <c r="AA2466" i="64"/>
  <c r="AA2487" i="64"/>
  <c r="S2466" i="64"/>
  <c r="S2487" i="64"/>
  <c r="CF2463" i="64"/>
  <c r="CF2475" i="64" s="1"/>
  <c r="CF2484" i="64"/>
  <c r="BX2463" i="64"/>
  <c r="BX2475" i="64" s="1"/>
  <c r="BX2484" i="64"/>
  <c r="BP2463" i="64"/>
  <c r="BP2475" i="64" s="1"/>
  <c r="BP2484" i="64"/>
  <c r="BH2463" i="64"/>
  <c r="BH2475" i="64" s="1"/>
  <c r="BH2484" i="64"/>
  <c r="AZ2463" i="64"/>
  <c r="AZ2475" i="64" s="1"/>
  <c r="AZ2484" i="64"/>
  <c r="AR2463" i="64"/>
  <c r="AR2475" i="64" s="1"/>
  <c r="AR2484" i="64"/>
  <c r="AJ2463" i="64"/>
  <c r="AJ2475" i="64" s="1"/>
  <c r="AJ2484" i="64"/>
  <c r="AB2463" i="64"/>
  <c r="AB2475" i="64" s="1"/>
  <c r="AB2484" i="64"/>
  <c r="T2463" i="64"/>
  <c r="T2475" i="64" s="1"/>
  <c r="T2484" i="64"/>
  <c r="DF2467" i="64"/>
  <c r="DF2488" i="64"/>
  <c r="CX2467" i="64"/>
  <c r="CX2488" i="64"/>
  <c r="CP2467" i="64"/>
  <c r="CP2488" i="64"/>
  <c r="DF2466" i="64"/>
  <c r="DF2487" i="64"/>
  <c r="CX2466" i="64"/>
  <c r="CX2487" i="64"/>
  <c r="CP2466" i="64"/>
  <c r="CP2487" i="64"/>
  <c r="DF2463" i="64"/>
  <c r="DF2475" i="64" s="1"/>
  <c r="DF2484" i="64"/>
  <c r="CX2463" i="64"/>
  <c r="CX2475" i="64" s="1"/>
  <c r="CX2484" i="64"/>
  <c r="CP2463" i="64"/>
  <c r="CP2475" i="64" s="1"/>
  <c r="CP2484" i="64"/>
  <c r="DF2462" i="64"/>
  <c r="DF2474" i="64" s="1"/>
  <c r="DF2483" i="64"/>
  <c r="DF2495" i="64" s="1"/>
  <c r="CX2462" i="64"/>
  <c r="CX2474" i="64" s="1"/>
  <c r="CX2483" i="64"/>
  <c r="CX2495" i="64" s="1"/>
  <c r="CP2462" i="64"/>
  <c r="CP2474" i="64" s="1"/>
  <c r="CP2483" i="64"/>
  <c r="CP2495" i="64" s="1"/>
  <c r="BI2462" i="64"/>
  <c r="BI2474" i="64" s="1"/>
  <c r="BI2483" i="64"/>
  <c r="BI2495" i="64" s="1"/>
  <c r="CK2462" i="64"/>
  <c r="CK2474" i="64" s="1"/>
  <c r="CK2483" i="64"/>
  <c r="CK2495" i="64" s="1"/>
  <c r="CC2462" i="64"/>
  <c r="CC2474" i="64" s="1"/>
  <c r="CC2483" i="64"/>
  <c r="CC2495" i="64" s="1"/>
  <c r="BU2462" i="64"/>
  <c r="BU2474" i="64" s="1"/>
  <c r="BU2483" i="64"/>
  <c r="BU2495" i="64" s="1"/>
  <c r="BM2462" i="64"/>
  <c r="BM2474" i="64" s="1"/>
  <c r="BM2483" i="64"/>
  <c r="BM2495" i="64" s="1"/>
  <c r="BE2462" i="64"/>
  <c r="BE2474" i="64" s="1"/>
  <c r="BE2483" i="64"/>
  <c r="BE2495" i="64" s="1"/>
  <c r="AW2462" i="64"/>
  <c r="AW2474" i="64" s="1"/>
  <c r="AW2483" i="64"/>
  <c r="AW2495" i="64" s="1"/>
  <c r="AO2462" i="64"/>
  <c r="AO2474" i="64" s="1"/>
  <c r="AO2483" i="64"/>
  <c r="AO2495" i="64" s="1"/>
  <c r="AG2462" i="64"/>
  <c r="AG2474" i="64" s="1"/>
  <c r="AG2483" i="64"/>
  <c r="AG2495" i="64" s="1"/>
  <c r="Y2462" i="64"/>
  <c r="Y2474" i="64" s="1"/>
  <c r="Y2483" i="64"/>
  <c r="Y2495" i="64" s="1"/>
  <c r="CK2467" i="64"/>
  <c r="CK2488" i="64"/>
  <c r="CC2467" i="64"/>
  <c r="CC2488" i="64"/>
  <c r="BU2467" i="64"/>
  <c r="BU2488" i="64"/>
  <c r="BM2467" i="64"/>
  <c r="BM2488" i="64"/>
  <c r="BE2467" i="64"/>
  <c r="BE2488" i="64"/>
  <c r="AW2467" i="64"/>
  <c r="AW2488" i="64"/>
  <c r="AO2467" i="64"/>
  <c r="AO2488" i="64"/>
  <c r="AG2467" i="64"/>
  <c r="AG2488" i="64"/>
  <c r="Y2467" i="64"/>
  <c r="Y2488" i="64"/>
  <c r="CL2466" i="64"/>
  <c r="CL2487" i="64"/>
  <c r="CD2466" i="64"/>
  <c r="CD2487" i="64"/>
  <c r="BV2466" i="64"/>
  <c r="BV2487" i="64"/>
  <c r="BN2466" i="64"/>
  <c r="BN2487" i="64"/>
  <c r="BF2466" i="64"/>
  <c r="BF2487" i="64"/>
  <c r="AX2466" i="64"/>
  <c r="AX2487" i="64"/>
  <c r="AP2466" i="64"/>
  <c r="AP2487" i="64"/>
  <c r="AH2466" i="64"/>
  <c r="AH2487" i="64"/>
  <c r="Z2466" i="64"/>
  <c r="Z2487" i="64"/>
  <c r="CE2463" i="64"/>
  <c r="CE2475" i="64" s="1"/>
  <c r="CE2484" i="64"/>
  <c r="BW2463" i="64"/>
  <c r="BW2475" i="64" s="1"/>
  <c r="BW2484" i="64"/>
  <c r="BO2463" i="64"/>
  <c r="BO2475" i="64" s="1"/>
  <c r="BO2484" i="64"/>
  <c r="BG2463" i="64"/>
  <c r="BG2475" i="64" s="1"/>
  <c r="BG2484" i="64"/>
  <c r="AY2463" i="64"/>
  <c r="AY2475" i="64" s="1"/>
  <c r="AY2484" i="64"/>
  <c r="AQ2463" i="64"/>
  <c r="AQ2475" i="64" s="1"/>
  <c r="AQ2484" i="64"/>
  <c r="AI2463" i="64"/>
  <c r="AI2475" i="64" s="1"/>
  <c r="AI2484" i="64"/>
  <c r="AA2463" i="64"/>
  <c r="AA2475" i="64" s="1"/>
  <c r="AA2484" i="64"/>
  <c r="S2463" i="64"/>
  <c r="S2475" i="64" s="1"/>
  <c r="S2484" i="64"/>
  <c r="DE2467" i="64"/>
  <c r="DE2488" i="64"/>
  <c r="CW2467" i="64"/>
  <c r="CW2488" i="64"/>
  <c r="CO2467" i="64"/>
  <c r="CO2488" i="64"/>
  <c r="DE2466" i="64"/>
  <c r="DE2487" i="64"/>
  <c r="CW2466" i="64"/>
  <c r="CW2487" i="64"/>
  <c r="CO2466" i="64"/>
  <c r="CO2487" i="64"/>
  <c r="DE2463" i="64"/>
  <c r="DE2475" i="64" s="1"/>
  <c r="DE2484" i="64"/>
  <c r="CW2463" i="64"/>
  <c r="CW2475" i="64" s="1"/>
  <c r="CW2484" i="64"/>
  <c r="CO2463" i="64"/>
  <c r="CO2475" i="64" s="1"/>
  <c r="CO2484" i="64"/>
  <c r="DE2462" i="64"/>
  <c r="DE2474" i="64" s="1"/>
  <c r="DE2483" i="64"/>
  <c r="DE2495" i="64" s="1"/>
  <c r="CW2462" i="64"/>
  <c r="CW2474" i="64" s="1"/>
  <c r="CW2483" i="64"/>
  <c r="CW2495" i="64" s="1"/>
  <c r="CO2462" i="64"/>
  <c r="CO2474" i="64" s="1"/>
  <c r="CO2483" i="64"/>
  <c r="CO2495" i="64" s="1"/>
  <c r="CG2462" i="64"/>
  <c r="CG2474" i="64" s="1"/>
  <c r="CG2483" i="64"/>
  <c r="CG2495" i="64" s="1"/>
  <c r="AC2462" i="64"/>
  <c r="AC2474" i="64" s="1"/>
  <c r="AC2483" i="64"/>
  <c r="AC2495" i="64" s="1"/>
  <c r="CJ2462" i="64"/>
  <c r="CJ2474" i="64" s="1"/>
  <c r="CJ2483" i="64"/>
  <c r="CJ2495" i="64" s="1"/>
  <c r="CB2462" i="64"/>
  <c r="CB2474" i="64" s="1"/>
  <c r="CB2483" i="64"/>
  <c r="CB2495" i="64" s="1"/>
  <c r="BT2462" i="64"/>
  <c r="BT2474" i="64" s="1"/>
  <c r="BT2483" i="64"/>
  <c r="BT2495" i="64" s="1"/>
  <c r="BL2462" i="64"/>
  <c r="BL2474" i="64" s="1"/>
  <c r="BL2483" i="64"/>
  <c r="BL2495" i="64" s="1"/>
  <c r="BD2462" i="64"/>
  <c r="BD2474" i="64" s="1"/>
  <c r="BD2483" i="64"/>
  <c r="BD2495" i="64" s="1"/>
  <c r="AV2462" i="64"/>
  <c r="AV2474" i="64" s="1"/>
  <c r="AV2483" i="64"/>
  <c r="AV2495" i="64" s="1"/>
  <c r="AN2462" i="64"/>
  <c r="AN2474" i="64" s="1"/>
  <c r="AN2483" i="64"/>
  <c r="AN2495" i="64" s="1"/>
  <c r="AF2462" i="64"/>
  <c r="AF2474" i="64" s="1"/>
  <c r="AF2483" i="64"/>
  <c r="AF2495" i="64" s="1"/>
  <c r="X2462" i="64"/>
  <c r="X2474" i="64" s="1"/>
  <c r="X2483" i="64"/>
  <c r="X2495" i="64" s="1"/>
  <c r="CJ2467" i="64"/>
  <c r="CJ2488" i="64"/>
  <c r="CB2467" i="64"/>
  <c r="CB2488" i="64"/>
  <c r="BT2467" i="64"/>
  <c r="BT2488" i="64"/>
  <c r="BL2467" i="64"/>
  <c r="BL2488" i="64"/>
  <c r="BD2467" i="64"/>
  <c r="BD2488" i="64"/>
  <c r="AV2467" i="64"/>
  <c r="AV2488" i="64"/>
  <c r="AN2467" i="64"/>
  <c r="AN2488" i="64"/>
  <c r="AF2467" i="64"/>
  <c r="AF2488" i="64"/>
  <c r="X2467" i="64"/>
  <c r="X2488" i="64"/>
  <c r="CK2466" i="64"/>
  <c r="CK2487" i="64"/>
  <c r="CC2466" i="64"/>
  <c r="CC2487" i="64"/>
  <c r="BU2466" i="64"/>
  <c r="BU2487" i="64"/>
  <c r="BM2466" i="64"/>
  <c r="BM2487" i="64"/>
  <c r="BE2466" i="64"/>
  <c r="BE2487" i="64"/>
  <c r="AW2466" i="64"/>
  <c r="AW2487" i="64"/>
  <c r="AO2466" i="64"/>
  <c r="AO2487" i="64"/>
  <c r="AG2466" i="64"/>
  <c r="AG2487" i="64"/>
  <c r="Y2466" i="64"/>
  <c r="Y2487" i="64"/>
  <c r="CL2463" i="64"/>
  <c r="CL2475" i="64" s="1"/>
  <c r="CL2484" i="64"/>
  <c r="CD2463" i="64"/>
  <c r="CD2475" i="64" s="1"/>
  <c r="CD2484" i="64"/>
  <c r="BV2463" i="64"/>
  <c r="BV2475" i="64" s="1"/>
  <c r="BV2484" i="64"/>
  <c r="BN2463" i="64"/>
  <c r="BN2475" i="64" s="1"/>
  <c r="BN2484" i="64"/>
  <c r="BF2463" i="64"/>
  <c r="BF2475" i="64" s="1"/>
  <c r="BF2484" i="64"/>
  <c r="AX2463" i="64"/>
  <c r="AX2475" i="64" s="1"/>
  <c r="AX2484" i="64"/>
  <c r="AP2463" i="64"/>
  <c r="AP2475" i="64" s="1"/>
  <c r="AP2484" i="64"/>
  <c r="AH2463" i="64"/>
  <c r="AH2475" i="64" s="1"/>
  <c r="AH2484" i="64"/>
  <c r="Z2463" i="64"/>
  <c r="Z2475" i="64" s="1"/>
  <c r="Z2484" i="64"/>
  <c r="DD2467" i="64"/>
  <c r="DD2488" i="64"/>
  <c r="CV2467" i="64"/>
  <c r="CV2488" i="64"/>
  <c r="DD2466" i="64"/>
  <c r="DD2487" i="64"/>
  <c r="CV2466" i="64"/>
  <c r="CV2487" i="64"/>
  <c r="DD2463" i="64"/>
  <c r="DD2475" i="64" s="1"/>
  <c r="DD2484" i="64"/>
  <c r="CV2463" i="64"/>
  <c r="CV2475" i="64" s="1"/>
  <c r="CV2484" i="64"/>
  <c r="DD2462" i="64"/>
  <c r="DD2474" i="64" s="1"/>
  <c r="DD2483" i="64"/>
  <c r="DD2495" i="64" s="1"/>
  <c r="CV2462" i="64"/>
  <c r="CV2474" i="64" s="1"/>
  <c r="CV2483" i="64"/>
  <c r="CV2495" i="64" s="1"/>
  <c r="CI2462" i="64"/>
  <c r="CI2474" i="64" s="1"/>
  <c r="CI2483" i="64"/>
  <c r="CI2495" i="64" s="1"/>
  <c r="CA2462" i="64"/>
  <c r="CA2474" i="64" s="1"/>
  <c r="CA2483" i="64"/>
  <c r="CA2495" i="64" s="1"/>
  <c r="BS2462" i="64"/>
  <c r="BS2474" i="64" s="1"/>
  <c r="BS2483" i="64"/>
  <c r="BS2495" i="64" s="1"/>
  <c r="BK2462" i="64"/>
  <c r="BK2474" i="64" s="1"/>
  <c r="BK2483" i="64"/>
  <c r="BK2495" i="64" s="1"/>
  <c r="BC2462" i="64"/>
  <c r="BC2474" i="64" s="1"/>
  <c r="BC2483" i="64"/>
  <c r="BC2495" i="64" s="1"/>
  <c r="AU2462" i="64"/>
  <c r="AU2474" i="64" s="1"/>
  <c r="AU2483" i="64"/>
  <c r="AU2495" i="64" s="1"/>
  <c r="AM2462" i="64"/>
  <c r="AM2474" i="64" s="1"/>
  <c r="AM2483" i="64"/>
  <c r="AM2495" i="64" s="1"/>
  <c r="AE2462" i="64"/>
  <c r="AE2474" i="64" s="1"/>
  <c r="AE2483" i="64"/>
  <c r="AE2495" i="64" s="1"/>
  <c r="W2462" i="64"/>
  <c r="W2474" i="64" s="1"/>
  <c r="W2483" i="64"/>
  <c r="W2495" i="64" s="1"/>
  <c r="CI2467" i="64"/>
  <c r="CI2488" i="64"/>
  <c r="CA2467" i="64"/>
  <c r="CA2488" i="64"/>
  <c r="BS2467" i="64"/>
  <c r="BS2488" i="64"/>
  <c r="BK2467" i="64"/>
  <c r="BK2488" i="64"/>
  <c r="BC2467" i="64"/>
  <c r="BC2488" i="64"/>
  <c r="AU2467" i="64"/>
  <c r="AU2488" i="64"/>
  <c r="AM2467" i="64"/>
  <c r="AM2488" i="64"/>
  <c r="AE2467" i="64"/>
  <c r="AE2488" i="64"/>
  <c r="W2467" i="64"/>
  <c r="W2488" i="64"/>
  <c r="CJ2466" i="64"/>
  <c r="CJ2487" i="64"/>
  <c r="CB2466" i="64"/>
  <c r="CB2487" i="64"/>
  <c r="BT2466" i="64"/>
  <c r="BT2487" i="64"/>
  <c r="BL2466" i="64"/>
  <c r="BL2487" i="64"/>
  <c r="BD2466" i="64"/>
  <c r="BD2487" i="64"/>
  <c r="AV2466" i="64"/>
  <c r="AV2487" i="64"/>
  <c r="AN2466" i="64"/>
  <c r="AN2487" i="64"/>
  <c r="AF2466" i="64"/>
  <c r="AF2487" i="64"/>
  <c r="X2466" i="64"/>
  <c r="X2487" i="64"/>
  <c r="CK2463" i="64"/>
  <c r="CK2475" i="64" s="1"/>
  <c r="CK2484" i="64"/>
  <c r="CC2463" i="64"/>
  <c r="CC2475" i="64" s="1"/>
  <c r="CC2484" i="64"/>
  <c r="BU2463" i="64"/>
  <c r="BU2475" i="64" s="1"/>
  <c r="BU2484" i="64"/>
  <c r="BM2463" i="64"/>
  <c r="BM2475" i="64" s="1"/>
  <c r="BM2484" i="64"/>
  <c r="BE2463" i="64"/>
  <c r="BE2475" i="64" s="1"/>
  <c r="BE2484" i="64"/>
  <c r="AW2463" i="64"/>
  <c r="AW2475" i="64" s="1"/>
  <c r="AW2484" i="64"/>
  <c r="AO2463" i="64"/>
  <c r="AO2475" i="64" s="1"/>
  <c r="AO2484" i="64"/>
  <c r="AG2463" i="64"/>
  <c r="AG2475" i="64" s="1"/>
  <c r="AG2484" i="64"/>
  <c r="Y2463" i="64"/>
  <c r="Y2475" i="64" s="1"/>
  <c r="Y2484" i="64"/>
  <c r="DK2467" i="64"/>
  <c r="DK2488" i="64"/>
  <c r="DC2467" i="64"/>
  <c r="DC2488" i="64"/>
  <c r="CU2467" i="64"/>
  <c r="CU2488" i="64"/>
  <c r="DK2466" i="64"/>
  <c r="DK2487" i="64"/>
  <c r="DC2466" i="64"/>
  <c r="DC2487" i="64"/>
  <c r="CU2466" i="64"/>
  <c r="CU2487" i="64"/>
  <c r="DK2463" i="64"/>
  <c r="DK2475" i="64" s="1"/>
  <c r="DK2484" i="64"/>
  <c r="DC2463" i="64"/>
  <c r="DC2475" i="64" s="1"/>
  <c r="DC2484" i="64"/>
  <c r="CU2463" i="64"/>
  <c r="CU2475" i="64" s="1"/>
  <c r="CU2484" i="64"/>
  <c r="DK2462" i="64"/>
  <c r="DK2474" i="64" s="1"/>
  <c r="DK2483" i="64"/>
  <c r="DK2495" i="64" s="1"/>
  <c r="DC2462" i="64"/>
  <c r="DC2474" i="64" s="1"/>
  <c r="DC2483" i="64"/>
  <c r="DC2495" i="64" s="1"/>
  <c r="CU2462" i="64"/>
  <c r="CU2474" i="64" s="1"/>
  <c r="CU2483" i="64"/>
  <c r="CU2495" i="64" s="1"/>
  <c r="CH2462" i="64"/>
  <c r="CH2474" i="64" s="1"/>
  <c r="CH2483" i="64"/>
  <c r="CH2495" i="64" s="1"/>
  <c r="BZ2462" i="64"/>
  <c r="BZ2474" i="64" s="1"/>
  <c r="BZ2483" i="64"/>
  <c r="BZ2495" i="64" s="1"/>
  <c r="BR2462" i="64"/>
  <c r="BR2474" i="64" s="1"/>
  <c r="BR2483" i="64"/>
  <c r="BR2495" i="64" s="1"/>
  <c r="BJ2462" i="64"/>
  <c r="BJ2474" i="64" s="1"/>
  <c r="BJ2483" i="64"/>
  <c r="BJ2495" i="64" s="1"/>
  <c r="BB2462" i="64"/>
  <c r="BB2474" i="64" s="1"/>
  <c r="BB2483" i="64"/>
  <c r="BB2495" i="64" s="1"/>
  <c r="AT2462" i="64"/>
  <c r="AT2474" i="64" s="1"/>
  <c r="AT2483" i="64"/>
  <c r="AT2495" i="64" s="1"/>
  <c r="AL2462" i="64"/>
  <c r="AL2474" i="64" s="1"/>
  <c r="AL2483" i="64"/>
  <c r="AL2495" i="64" s="1"/>
  <c r="AD2462" i="64"/>
  <c r="AD2474" i="64" s="1"/>
  <c r="AD2483" i="64"/>
  <c r="AD2495" i="64" s="1"/>
  <c r="V2462" i="64"/>
  <c r="V2474" i="64" s="1"/>
  <c r="V2483" i="64"/>
  <c r="V2495" i="64" s="1"/>
  <c r="CH2467" i="64"/>
  <c r="CH2488" i="64"/>
  <c r="BZ2467" i="64"/>
  <c r="BZ2488" i="64"/>
  <c r="BR2467" i="64"/>
  <c r="BR2488" i="64"/>
  <c r="BJ2467" i="64"/>
  <c r="BJ2488" i="64"/>
  <c r="BB2467" i="64"/>
  <c r="BB2488" i="64"/>
  <c r="AT2467" i="64"/>
  <c r="AT2488" i="64"/>
  <c r="AL2467" i="64"/>
  <c r="AL2488" i="64"/>
  <c r="AD2467" i="64"/>
  <c r="AD2488" i="64"/>
  <c r="V2467" i="64"/>
  <c r="V2488" i="64"/>
  <c r="CI2466" i="64"/>
  <c r="CI2487" i="64"/>
  <c r="CA2466" i="64"/>
  <c r="CA2487" i="64"/>
  <c r="BS2466" i="64"/>
  <c r="BS2487" i="64"/>
  <c r="BK2466" i="64"/>
  <c r="BK2487" i="64"/>
  <c r="BC2466" i="64"/>
  <c r="BC2487" i="64"/>
  <c r="AU2466" i="64"/>
  <c r="AU2487" i="64"/>
  <c r="AM2466" i="64"/>
  <c r="AM2487" i="64"/>
  <c r="AE2466" i="64"/>
  <c r="AE2487" i="64"/>
  <c r="W2466" i="64"/>
  <c r="W2487" i="64"/>
  <c r="CJ2463" i="64"/>
  <c r="CJ2475" i="64" s="1"/>
  <c r="CJ2484" i="64"/>
  <c r="CB2463" i="64"/>
  <c r="CB2475" i="64" s="1"/>
  <c r="CB2484" i="64"/>
  <c r="BT2463" i="64"/>
  <c r="BT2475" i="64" s="1"/>
  <c r="BT2484" i="64"/>
  <c r="BL2463" i="64"/>
  <c r="BL2475" i="64" s="1"/>
  <c r="BL2484" i="64"/>
  <c r="BD2463" i="64"/>
  <c r="BD2475" i="64" s="1"/>
  <c r="BD2484" i="64"/>
  <c r="AV2463" i="64"/>
  <c r="AV2475" i="64" s="1"/>
  <c r="AV2484" i="64"/>
  <c r="AN2463" i="64"/>
  <c r="AN2475" i="64" s="1"/>
  <c r="AN2484" i="64"/>
  <c r="AF2463" i="64"/>
  <c r="AF2475" i="64" s="1"/>
  <c r="AF2484" i="64"/>
  <c r="X2463" i="64"/>
  <c r="X2475" i="64" s="1"/>
  <c r="X2484" i="64"/>
  <c r="DJ2467" i="64"/>
  <c r="DJ2488" i="64"/>
  <c r="DB2467" i="64"/>
  <c r="DB2488" i="64"/>
  <c r="CT2467" i="64"/>
  <c r="CT2488" i="64"/>
  <c r="DJ2466" i="64"/>
  <c r="DJ2487" i="64"/>
  <c r="DB2466" i="64"/>
  <c r="DB2487" i="64"/>
  <c r="CT2466" i="64"/>
  <c r="CT2487" i="64"/>
  <c r="DJ2463" i="64"/>
  <c r="DJ2475" i="64" s="1"/>
  <c r="DJ2484" i="64"/>
  <c r="DB2463" i="64"/>
  <c r="DB2475" i="64" s="1"/>
  <c r="DB2484" i="64"/>
  <c r="CT2463" i="64"/>
  <c r="CT2475" i="64" s="1"/>
  <c r="CT2484" i="64"/>
  <c r="DJ2462" i="64"/>
  <c r="DJ2474" i="64" s="1"/>
  <c r="DJ2483" i="64"/>
  <c r="DJ2495" i="64" s="1"/>
  <c r="DB2462" i="64"/>
  <c r="DB2474" i="64" s="1"/>
  <c r="DB2483" i="64"/>
  <c r="DB2495" i="64" s="1"/>
  <c r="CT2462" i="64"/>
  <c r="CT2474" i="64" s="1"/>
  <c r="CT2483" i="64"/>
  <c r="CT2495" i="64" s="1"/>
  <c r="BY2462" i="64"/>
  <c r="BY2474" i="64" s="1"/>
  <c r="BY2483" i="64"/>
  <c r="BY2495" i="64" s="1"/>
  <c r="BQ2462" i="64"/>
  <c r="BQ2474" i="64" s="1"/>
  <c r="BQ2483" i="64"/>
  <c r="BQ2495" i="64" s="1"/>
  <c r="AS2462" i="64"/>
  <c r="AS2474" i="64" s="1"/>
  <c r="AS2483" i="64"/>
  <c r="AS2495" i="64" s="1"/>
  <c r="CG2467" i="64"/>
  <c r="CG2488" i="64"/>
  <c r="BY2467" i="64"/>
  <c r="BY2488" i="64"/>
  <c r="BQ2467" i="64"/>
  <c r="BQ2488" i="64"/>
  <c r="BI2467" i="64"/>
  <c r="BI2488" i="64"/>
  <c r="BA2467" i="64"/>
  <c r="BA2488" i="64"/>
  <c r="AS2467" i="64"/>
  <c r="AS2488" i="64"/>
  <c r="AK2467" i="64"/>
  <c r="AK2488" i="64"/>
  <c r="AC2467" i="64"/>
  <c r="AC2488" i="64"/>
  <c r="U2467" i="64"/>
  <c r="U2488" i="64"/>
  <c r="CH2466" i="64"/>
  <c r="CH2487" i="64"/>
  <c r="BZ2466" i="64"/>
  <c r="BZ2487" i="64"/>
  <c r="BR2466" i="64"/>
  <c r="BR2487" i="64"/>
  <c r="BJ2466" i="64"/>
  <c r="BJ2487" i="64"/>
  <c r="BB2466" i="64"/>
  <c r="BB2487" i="64"/>
  <c r="AT2466" i="64"/>
  <c r="AT2487" i="64"/>
  <c r="AL2466" i="64"/>
  <c r="AL2487" i="64"/>
  <c r="AD2466" i="64"/>
  <c r="AD2487" i="64"/>
  <c r="V2466" i="64"/>
  <c r="V2487" i="64"/>
  <c r="CI2463" i="64"/>
  <c r="CI2475" i="64" s="1"/>
  <c r="CI2484" i="64"/>
  <c r="CA2463" i="64"/>
  <c r="CA2475" i="64" s="1"/>
  <c r="CA2484" i="64"/>
  <c r="BS2463" i="64"/>
  <c r="BS2475" i="64" s="1"/>
  <c r="BS2484" i="64"/>
  <c r="BK2463" i="64"/>
  <c r="BK2475" i="64" s="1"/>
  <c r="BK2484" i="64"/>
  <c r="BC2463" i="64"/>
  <c r="BC2475" i="64" s="1"/>
  <c r="BC2484" i="64"/>
  <c r="AU2463" i="64"/>
  <c r="AU2475" i="64" s="1"/>
  <c r="AU2484" i="64"/>
  <c r="AM2463" i="64"/>
  <c r="AM2475" i="64" s="1"/>
  <c r="AM2484" i="64"/>
  <c r="AE2463" i="64"/>
  <c r="AE2475" i="64" s="1"/>
  <c r="AE2484" i="64"/>
  <c r="W2463" i="64"/>
  <c r="W2475" i="64" s="1"/>
  <c r="W2484" i="64"/>
  <c r="DI2467" i="64"/>
  <c r="DI2488" i="64"/>
  <c r="DA2467" i="64"/>
  <c r="DA2488" i="64"/>
  <c r="CS2467" i="64"/>
  <c r="CS2488" i="64"/>
  <c r="DI2466" i="64"/>
  <c r="DI2487" i="64"/>
  <c r="DA2466" i="64"/>
  <c r="DA2487" i="64"/>
  <c r="CS2466" i="64"/>
  <c r="CS2487" i="64"/>
  <c r="DI2463" i="64"/>
  <c r="DI2475" i="64" s="1"/>
  <c r="DI2484" i="64"/>
  <c r="DA2463" i="64"/>
  <c r="DA2475" i="64" s="1"/>
  <c r="DA2484" i="64"/>
  <c r="CS2463" i="64"/>
  <c r="CS2475" i="64" s="1"/>
  <c r="CS2484" i="64"/>
  <c r="DI2462" i="64"/>
  <c r="DI2474" i="64" s="1"/>
  <c r="DI2483" i="64"/>
  <c r="DI2495" i="64" s="1"/>
  <c r="DA2462" i="64"/>
  <c r="DA2474" i="64" s="1"/>
  <c r="DA2483" i="64"/>
  <c r="DA2495" i="64" s="1"/>
  <c r="CS2462" i="64"/>
  <c r="CS2474" i="64" s="1"/>
  <c r="CS2483" i="64"/>
  <c r="CS2495" i="64" s="1"/>
  <c r="U2462" i="64"/>
  <c r="U2474" i="64" s="1"/>
  <c r="U2483" i="64"/>
  <c r="U2495" i="64" s="1"/>
  <c r="CF2462" i="64"/>
  <c r="CF2474" i="64" s="1"/>
  <c r="CF2483" i="64"/>
  <c r="CF2495" i="64" s="1"/>
  <c r="BX2462" i="64"/>
  <c r="BX2474" i="64" s="1"/>
  <c r="BX2483" i="64"/>
  <c r="BX2495" i="64" s="1"/>
  <c r="BP2462" i="64"/>
  <c r="BP2474" i="64" s="1"/>
  <c r="BP2483" i="64"/>
  <c r="BP2495" i="64" s="1"/>
  <c r="BH2462" i="64"/>
  <c r="BH2474" i="64" s="1"/>
  <c r="BH2483" i="64"/>
  <c r="BH2495" i="64" s="1"/>
  <c r="AZ2462" i="64"/>
  <c r="AZ2474" i="64" s="1"/>
  <c r="AZ2483" i="64"/>
  <c r="AZ2495" i="64" s="1"/>
  <c r="AR2462" i="64"/>
  <c r="AR2474" i="64" s="1"/>
  <c r="AR2483" i="64"/>
  <c r="AR2495" i="64" s="1"/>
  <c r="AJ2462" i="64"/>
  <c r="AJ2474" i="64" s="1"/>
  <c r="AJ2483" i="64"/>
  <c r="AJ2495" i="64" s="1"/>
  <c r="AB2462" i="64"/>
  <c r="AB2474" i="64" s="1"/>
  <c r="AB2483" i="64"/>
  <c r="AB2495" i="64" s="1"/>
  <c r="T2462" i="64"/>
  <c r="T2474" i="64" s="1"/>
  <c r="T2483" i="64"/>
  <c r="T2495" i="64" s="1"/>
  <c r="CF2467" i="64"/>
  <c r="CF2488" i="64"/>
  <c r="BX2467" i="64"/>
  <c r="BX2488" i="64"/>
  <c r="BP2467" i="64"/>
  <c r="BP2488" i="64"/>
  <c r="BH2467" i="64"/>
  <c r="BH2488" i="64"/>
  <c r="AZ2467" i="64"/>
  <c r="AZ2488" i="64"/>
  <c r="AR2467" i="64"/>
  <c r="AR2488" i="64"/>
  <c r="AJ2467" i="64"/>
  <c r="AJ2488" i="64"/>
  <c r="AB2467" i="64"/>
  <c r="AB2488" i="64"/>
  <c r="T2467" i="64"/>
  <c r="T2488" i="64"/>
  <c r="CG2466" i="64"/>
  <c r="CG2487" i="64"/>
  <c r="BY2466" i="64"/>
  <c r="BY2487" i="64"/>
  <c r="BQ2466" i="64"/>
  <c r="BQ2487" i="64"/>
  <c r="BI2466" i="64"/>
  <c r="BI2487" i="64"/>
  <c r="BA2466" i="64"/>
  <c r="BA2487" i="64"/>
  <c r="AS2466" i="64"/>
  <c r="AS2487" i="64"/>
  <c r="AK2466" i="64"/>
  <c r="AK2487" i="64"/>
  <c r="AC2466" i="64"/>
  <c r="AC2487" i="64"/>
  <c r="U2466" i="64"/>
  <c r="U2487" i="64"/>
  <c r="CH2463" i="64"/>
  <c r="CH2475" i="64" s="1"/>
  <c r="CH2484" i="64"/>
  <c r="BZ2463" i="64"/>
  <c r="BZ2475" i="64" s="1"/>
  <c r="BZ2484" i="64"/>
  <c r="BR2463" i="64"/>
  <c r="BR2475" i="64" s="1"/>
  <c r="BR2484" i="64"/>
  <c r="BJ2463" i="64"/>
  <c r="BJ2475" i="64" s="1"/>
  <c r="BJ2484" i="64"/>
  <c r="BB2463" i="64"/>
  <c r="BB2475" i="64" s="1"/>
  <c r="BB2484" i="64"/>
  <c r="AT2463" i="64"/>
  <c r="AT2475" i="64" s="1"/>
  <c r="AT2484" i="64"/>
  <c r="AL2463" i="64"/>
  <c r="AL2475" i="64" s="1"/>
  <c r="AL2484" i="64"/>
  <c r="AD2463" i="64"/>
  <c r="AD2475" i="64" s="1"/>
  <c r="AD2484" i="64"/>
  <c r="V2463" i="64"/>
  <c r="V2475" i="64" s="1"/>
  <c r="V2484" i="64"/>
  <c r="DH2467" i="64"/>
  <c r="DH2488" i="64"/>
  <c r="CZ2467" i="64"/>
  <c r="CZ2488" i="64"/>
  <c r="CR2467" i="64"/>
  <c r="CR2488" i="64"/>
  <c r="DH2466" i="64"/>
  <c r="DH2487" i="64"/>
  <c r="CZ2466" i="64"/>
  <c r="CZ2487" i="64"/>
  <c r="CR2466" i="64"/>
  <c r="CR2487" i="64"/>
  <c r="DH2463" i="64"/>
  <c r="DH2475" i="64" s="1"/>
  <c r="DH2484" i="64"/>
  <c r="CZ2463" i="64"/>
  <c r="CZ2475" i="64" s="1"/>
  <c r="CZ2484" i="64"/>
  <c r="CR2463" i="64"/>
  <c r="CR2475" i="64" s="1"/>
  <c r="CR2484" i="64"/>
  <c r="DH2462" i="64"/>
  <c r="DH2474" i="64" s="1"/>
  <c r="DH2483" i="64"/>
  <c r="DH2495" i="64" s="1"/>
  <c r="CZ2462" i="64"/>
  <c r="CZ2474" i="64" s="1"/>
  <c r="CZ2483" i="64"/>
  <c r="CZ2495" i="64" s="1"/>
  <c r="CR2462" i="64"/>
  <c r="CR2474" i="64" s="1"/>
  <c r="CR2483" i="64"/>
  <c r="CR2495" i="64" s="1"/>
  <c r="AK2462" i="64"/>
  <c r="AK2474" i="64" s="1"/>
  <c r="AK2483" i="64"/>
  <c r="AK2495" i="64" s="1"/>
  <c r="CE2462" i="64"/>
  <c r="CE2474" i="64" s="1"/>
  <c r="CE2483" i="64"/>
  <c r="CE2495" i="64" s="1"/>
  <c r="BW2462" i="64"/>
  <c r="BW2474" i="64" s="1"/>
  <c r="BW2483" i="64"/>
  <c r="BW2495" i="64" s="1"/>
  <c r="BO2462" i="64"/>
  <c r="BO2474" i="64" s="1"/>
  <c r="BO2483" i="64"/>
  <c r="BO2495" i="64" s="1"/>
  <c r="BG2462" i="64"/>
  <c r="BG2474" i="64" s="1"/>
  <c r="BG2483" i="64"/>
  <c r="BG2495" i="64" s="1"/>
  <c r="AY2462" i="64"/>
  <c r="AY2474" i="64" s="1"/>
  <c r="AY2483" i="64"/>
  <c r="AY2495" i="64" s="1"/>
  <c r="AQ2462" i="64"/>
  <c r="AQ2474" i="64" s="1"/>
  <c r="AQ2483" i="64"/>
  <c r="AQ2495" i="64" s="1"/>
  <c r="AI2462" i="64"/>
  <c r="AI2474" i="64" s="1"/>
  <c r="AI2483" i="64"/>
  <c r="AI2495" i="64" s="1"/>
  <c r="AA2462" i="64"/>
  <c r="AA2474" i="64" s="1"/>
  <c r="AA2483" i="64"/>
  <c r="AA2495" i="64" s="1"/>
  <c r="S2462" i="64"/>
  <c r="S2474" i="64" s="1"/>
  <c r="S2483" i="64"/>
  <c r="S2495" i="64" s="1"/>
  <c r="CE2467" i="64"/>
  <c r="CE2488" i="64"/>
  <c r="BW2467" i="64"/>
  <c r="BW2488" i="64"/>
  <c r="BO2467" i="64"/>
  <c r="BO2488" i="64"/>
  <c r="BG2467" i="64"/>
  <c r="BG2488" i="64"/>
  <c r="AY2467" i="64"/>
  <c r="AY2488" i="64"/>
  <c r="AQ2467" i="64"/>
  <c r="AQ2488" i="64"/>
  <c r="AI2467" i="64"/>
  <c r="AI2488" i="64"/>
  <c r="AA2467" i="64"/>
  <c r="AA2488" i="64"/>
  <c r="S2467" i="64"/>
  <c r="S2488" i="64"/>
  <c r="CF2466" i="64"/>
  <c r="CF2487" i="64"/>
  <c r="BX2466" i="64"/>
  <c r="BX2487" i="64"/>
  <c r="BP2466" i="64"/>
  <c r="BP2487" i="64"/>
  <c r="BH2466" i="64"/>
  <c r="BH2487" i="64"/>
  <c r="AZ2466" i="64"/>
  <c r="AZ2487" i="64"/>
  <c r="AR2466" i="64"/>
  <c r="AR2487" i="64"/>
  <c r="AJ2466" i="64"/>
  <c r="AJ2487" i="64"/>
  <c r="AB2466" i="64"/>
  <c r="AB2487" i="64"/>
  <c r="T2466" i="64"/>
  <c r="T2487" i="64"/>
  <c r="CG2463" i="64"/>
  <c r="CG2475" i="64" s="1"/>
  <c r="CG2484" i="64"/>
  <c r="BY2463" i="64"/>
  <c r="BY2475" i="64" s="1"/>
  <c r="BY2484" i="64"/>
  <c r="BQ2463" i="64"/>
  <c r="BQ2475" i="64" s="1"/>
  <c r="BQ2484" i="64"/>
  <c r="BI2463" i="64"/>
  <c r="BI2475" i="64" s="1"/>
  <c r="BI2484" i="64"/>
  <c r="BA2463" i="64"/>
  <c r="BA2475" i="64" s="1"/>
  <c r="BA2484" i="64"/>
  <c r="AS2463" i="64"/>
  <c r="AS2475" i="64" s="1"/>
  <c r="AS2484" i="64"/>
  <c r="AK2463" i="64"/>
  <c r="AK2475" i="64" s="1"/>
  <c r="AK2484" i="64"/>
  <c r="AC2463" i="64"/>
  <c r="AC2475" i="64" s="1"/>
  <c r="AC2484" i="64"/>
  <c r="U2463" i="64"/>
  <c r="U2475" i="64" s="1"/>
  <c r="U2484" i="64"/>
  <c r="DG2467" i="64"/>
  <c r="DG2488" i="64"/>
  <c r="CY2467" i="64"/>
  <c r="CY2488" i="64"/>
  <c r="CQ2467" i="64"/>
  <c r="CQ2488" i="64"/>
  <c r="DG2466" i="64"/>
  <c r="DG2487" i="64"/>
  <c r="CY2466" i="64"/>
  <c r="CY2487" i="64"/>
  <c r="CQ2466" i="64"/>
  <c r="CQ2487" i="64"/>
  <c r="DG2463" i="64"/>
  <c r="DG2475" i="64" s="1"/>
  <c r="DG2484" i="64"/>
  <c r="CY2463" i="64"/>
  <c r="CY2475" i="64" s="1"/>
  <c r="CY2484" i="64"/>
  <c r="CQ2463" i="64"/>
  <c r="CQ2475" i="64" s="1"/>
  <c r="CQ2484" i="64"/>
  <c r="DG2462" i="64"/>
  <c r="DG2474" i="64" s="1"/>
  <c r="DG2483" i="64"/>
  <c r="DG2495" i="64" s="1"/>
  <c r="CY2462" i="64"/>
  <c r="CY2474" i="64" s="1"/>
  <c r="CY2483" i="64"/>
  <c r="CY2495" i="64" s="1"/>
  <c r="CQ2462" i="64"/>
  <c r="CQ2474" i="64" s="1"/>
  <c r="CQ2483" i="64"/>
  <c r="CQ2495" i="64" s="1"/>
  <c r="AS2141" i="64"/>
  <c r="AS2154" i="64" s="1"/>
  <c r="AS2120" i="64"/>
  <c r="AS2132" i="64" s="1"/>
  <c r="BZ2145" i="64"/>
  <c r="BZ2124" i="64"/>
  <c r="AD2145" i="64"/>
  <c r="AD2124" i="64"/>
  <c r="AM2142" i="64"/>
  <c r="AM2155" i="64" s="1"/>
  <c r="AM2121" i="64"/>
  <c r="AM2133" i="64" s="1"/>
  <c r="DH2145" i="64"/>
  <c r="DH2124" i="64"/>
  <c r="CZ2141" i="64"/>
  <c r="CZ2154" i="64" s="1"/>
  <c r="CZ2120" i="64"/>
  <c r="CZ2132" i="64" s="1"/>
  <c r="CF2141" i="64"/>
  <c r="CF2154" i="64" s="1"/>
  <c r="CF2120" i="64"/>
  <c r="CF2132" i="64" s="1"/>
  <c r="BX2141" i="64"/>
  <c r="BX2154" i="64" s="1"/>
  <c r="BX2120" i="64"/>
  <c r="BX2132" i="64" s="1"/>
  <c r="BP2141" i="64"/>
  <c r="BP2154" i="64" s="1"/>
  <c r="BP2120" i="64"/>
  <c r="BP2132" i="64" s="1"/>
  <c r="BH2141" i="64"/>
  <c r="BH2154" i="64" s="1"/>
  <c r="BH2120" i="64"/>
  <c r="BH2132" i="64" s="1"/>
  <c r="AZ2141" i="64"/>
  <c r="AZ2154" i="64" s="1"/>
  <c r="AZ2120" i="64"/>
  <c r="AZ2132" i="64" s="1"/>
  <c r="AR2141" i="64"/>
  <c r="AR2154" i="64" s="1"/>
  <c r="AR2120" i="64"/>
  <c r="AR2132" i="64" s="1"/>
  <c r="AJ2141" i="64"/>
  <c r="AJ2154" i="64" s="1"/>
  <c r="AJ2120" i="64"/>
  <c r="AJ2132" i="64" s="1"/>
  <c r="AB2141" i="64"/>
  <c r="AB2154" i="64" s="1"/>
  <c r="AB2120" i="64"/>
  <c r="AB2132" i="64" s="1"/>
  <c r="T2141" i="64"/>
  <c r="T2154" i="64" s="1"/>
  <c r="T2120" i="64"/>
  <c r="T2132" i="64" s="1"/>
  <c r="CF2146" i="64"/>
  <c r="CF2159" i="64" s="1"/>
  <c r="CF2125" i="64"/>
  <c r="CF2137" i="64" s="1"/>
  <c r="BX2146" i="64"/>
  <c r="BX2159" i="64" s="1"/>
  <c r="BX2125" i="64"/>
  <c r="BX2137" i="64" s="1"/>
  <c r="BP2146" i="64"/>
  <c r="BP2159" i="64" s="1"/>
  <c r="BP2125" i="64"/>
  <c r="BP2137" i="64" s="1"/>
  <c r="BH2146" i="64"/>
  <c r="BH2159" i="64" s="1"/>
  <c r="BH2125" i="64"/>
  <c r="BH2137" i="64" s="1"/>
  <c r="AZ2146" i="64"/>
  <c r="AZ2159" i="64" s="1"/>
  <c r="AZ2125" i="64"/>
  <c r="AZ2137" i="64" s="1"/>
  <c r="AR2146" i="64"/>
  <c r="AR2159" i="64" s="1"/>
  <c r="AR2125" i="64"/>
  <c r="AR2137" i="64" s="1"/>
  <c r="AJ2146" i="64"/>
  <c r="AJ2159" i="64" s="1"/>
  <c r="AJ2125" i="64"/>
  <c r="AJ2137" i="64" s="1"/>
  <c r="AB2146" i="64"/>
  <c r="AB2159" i="64" s="1"/>
  <c r="AB2125" i="64"/>
  <c r="AB2137" i="64" s="1"/>
  <c r="T2146" i="64"/>
  <c r="T2159" i="64" s="1"/>
  <c r="T2125" i="64"/>
  <c r="T2137" i="64" s="1"/>
  <c r="CG2145" i="64"/>
  <c r="CG2124" i="64"/>
  <c r="BY2145" i="64"/>
  <c r="BY2124" i="64"/>
  <c r="BQ2124" i="64"/>
  <c r="BQ2145" i="64"/>
  <c r="BI2145" i="64"/>
  <c r="BI2124" i="64"/>
  <c r="BA2145" i="64"/>
  <c r="BA2124" i="64"/>
  <c r="AS2145" i="64"/>
  <c r="AS2124" i="64"/>
  <c r="AK2145" i="64"/>
  <c r="AK2124" i="64"/>
  <c r="AC2145" i="64"/>
  <c r="AC2124" i="64"/>
  <c r="U2145" i="64"/>
  <c r="U2124" i="64"/>
  <c r="CH2142" i="64"/>
  <c r="CH2155" i="64" s="1"/>
  <c r="CH2121" i="64"/>
  <c r="CH2133" i="64" s="1"/>
  <c r="BZ2142" i="64"/>
  <c r="BZ2155" i="64" s="1"/>
  <c r="BZ2121" i="64"/>
  <c r="BZ2133" i="64" s="1"/>
  <c r="BR2142" i="64"/>
  <c r="BR2155" i="64" s="1"/>
  <c r="BR2121" i="64"/>
  <c r="BR2133" i="64" s="1"/>
  <c r="BJ2142" i="64"/>
  <c r="BJ2155" i="64" s="1"/>
  <c r="BJ2121" i="64"/>
  <c r="BJ2133" i="64" s="1"/>
  <c r="BB2142" i="64"/>
  <c r="BB2155" i="64" s="1"/>
  <c r="BB2121" i="64"/>
  <c r="BB2133" i="64" s="1"/>
  <c r="AT2142" i="64"/>
  <c r="AT2155" i="64" s="1"/>
  <c r="AT2121" i="64"/>
  <c r="AT2133" i="64" s="1"/>
  <c r="AL2142" i="64"/>
  <c r="AL2155" i="64" s="1"/>
  <c r="AL2121" i="64"/>
  <c r="AL2133" i="64" s="1"/>
  <c r="AD2142" i="64"/>
  <c r="AD2155" i="64" s="1"/>
  <c r="AD2121" i="64"/>
  <c r="AD2133" i="64" s="1"/>
  <c r="V2142" i="64"/>
  <c r="V2155" i="64" s="1"/>
  <c r="V2121" i="64"/>
  <c r="V2133" i="64" s="1"/>
  <c r="DG2125" i="64"/>
  <c r="DG2137" i="64" s="1"/>
  <c r="DG2146" i="64"/>
  <c r="DG2159" i="64" s="1"/>
  <c r="CY2125" i="64"/>
  <c r="CY2137" i="64" s="1"/>
  <c r="CY2146" i="64"/>
  <c r="CY2159" i="64" s="1"/>
  <c r="CQ2116" i="64"/>
  <c r="CQ2146" i="64"/>
  <c r="CQ2159" i="64" s="1"/>
  <c r="CQ2125" i="64"/>
  <c r="CQ2137" i="64" s="1"/>
  <c r="DG2145" i="64"/>
  <c r="DG2124" i="64"/>
  <c r="CY2124" i="64"/>
  <c r="CY2145" i="64"/>
  <c r="CQ2145" i="64"/>
  <c r="CQ2124" i="64"/>
  <c r="DG2142" i="64"/>
  <c r="DG2155" i="64" s="1"/>
  <c r="DG2121" i="64"/>
  <c r="DG2133" i="64" s="1"/>
  <c r="CY2121" i="64"/>
  <c r="CY2133" i="64" s="1"/>
  <c r="CY2142" i="64"/>
  <c r="CY2155" i="64" s="1"/>
  <c r="CQ2142" i="64"/>
  <c r="CQ2155" i="64" s="1"/>
  <c r="CQ2121" i="64"/>
  <c r="CQ2133" i="64" s="1"/>
  <c r="DG2111" i="64"/>
  <c r="DG2141" i="64"/>
  <c r="DG2154" i="64" s="1"/>
  <c r="DG2120" i="64"/>
  <c r="DG2132" i="64" s="1"/>
  <c r="CY2141" i="64"/>
  <c r="CY2154" i="64" s="1"/>
  <c r="CY2120" i="64"/>
  <c r="CY2132" i="64" s="1"/>
  <c r="CQ2141" i="64"/>
  <c r="CQ2154" i="64" s="1"/>
  <c r="CQ2120" i="64"/>
  <c r="CQ2132" i="64" s="1"/>
  <c r="BQ2120" i="64"/>
  <c r="BQ2132" i="64" s="1"/>
  <c r="BQ2141" i="64"/>
  <c r="BQ2154" i="64" s="1"/>
  <c r="CG2146" i="64"/>
  <c r="CG2159" i="64" s="1"/>
  <c r="CG2125" i="64"/>
  <c r="CG2137" i="64" s="1"/>
  <c r="AS2146" i="64"/>
  <c r="AS2159" i="64" s="1"/>
  <c r="AS2125" i="64"/>
  <c r="AS2137" i="64" s="1"/>
  <c r="CH2145" i="64"/>
  <c r="CH2124" i="64"/>
  <c r="V2145" i="64"/>
  <c r="V2124" i="64"/>
  <c r="AU2142" i="64"/>
  <c r="AU2155" i="64" s="1"/>
  <c r="AU2121" i="64"/>
  <c r="AU2133" i="64" s="1"/>
  <c r="CR2146" i="64"/>
  <c r="CR2159" i="64" s="1"/>
  <c r="CR2125" i="64"/>
  <c r="CR2137" i="64" s="1"/>
  <c r="DH2141" i="64"/>
  <c r="DH2154" i="64" s="1"/>
  <c r="DH2120" i="64"/>
  <c r="DH2132" i="64" s="1"/>
  <c r="CE2141" i="64"/>
  <c r="CE2154" i="64" s="1"/>
  <c r="CE2120" i="64"/>
  <c r="CE2132" i="64" s="1"/>
  <c r="BW2141" i="64"/>
  <c r="BW2154" i="64" s="1"/>
  <c r="BW2120" i="64"/>
  <c r="BW2132" i="64" s="1"/>
  <c r="BO2141" i="64"/>
  <c r="BO2154" i="64" s="1"/>
  <c r="BO2120" i="64"/>
  <c r="BO2132" i="64" s="1"/>
  <c r="BG2141" i="64"/>
  <c r="BG2154" i="64" s="1"/>
  <c r="BG2120" i="64"/>
  <c r="BG2132" i="64" s="1"/>
  <c r="AY2141" i="64"/>
  <c r="AY2154" i="64" s="1"/>
  <c r="AY2120" i="64"/>
  <c r="AY2132" i="64" s="1"/>
  <c r="AQ2141" i="64"/>
  <c r="AQ2154" i="64" s="1"/>
  <c r="AQ2120" i="64"/>
  <c r="AQ2132" i="64" s="1"/>
  <c r="AI2141" i="64"/>
  <c r="AI2154" i="64" s="1"/>
  <c r="AI2120" i="64"/>
  <c r="AI2132" i="64" s="1"/>
  <c r="AA2141" i="64"/>
  <c r="AA2154" i="64" s="1"/>
  <c r="AA2120" i="64"/>
  <c r="AA2132" i="64" s="1"/>
  <c r="S2141" i="64"/>
  <c r="S2154" i="64" s="1"/>
  <c r="S2120" i="64"/>
  <c r="S2132" i="64" s="1"/>
  <c r="CE2146" i="64"/>
  <c r="CE2159" i="64" s="1"/>
  <c r="CE2125" i="64"/>
  <c r="CE2137" i="64" s="1"/>
  <c r="BW2146" i="64"/>
  <c r="BW2159" i="64" s="1"/>
  <c r="BW2125" i="64"/>
  <c r="BW2137" i="64" s="1"/>
  <c r="BO2146" i="64"/>
  <c r="BO2159" i="64" s="1"/>
  <c r="BO2125" i="64"/>
  <c r="BO2137" i="64" s="1"/>
  <c r="BG2146" i="64"/>
  <c r="BG2159" i="64" s="1"/>
  <c r="BG2125" i="64"/>
  <c r="BG2137" i="64" s="1"/>
  <c r="AY2146" i="64"/>
  <c r="AY2159" i="64" s="1"/>
  <c r="AY2125" i="64"/>
  <c r="AY2137" i="64" s="1"/>
  <c r="AQ2146" i="64"/>
  <c r="AQ2159" i="64" s="1"/>
  <c r="AQ2125" i="64"/>
  <c r="AQ2137" i="64" s="1"/>
  <c r="AI2146" i="64"/>
  <c r="AI2159" i="64" s="1"/>
  <c r="AI2125" i="64"/>
  <c r="AI2137" i="64" s="1"/>
  <c r="AA2146" i="64"/>
  <c r="AA2159" i="64" s="1"/>
  <c r="AA2125" i="64"/>
  <c r="AA2137" i="64" s="1"/>
  <c r="S2146" i="64"/>
  <c r="S2159" i="64" s="1"/>
  <c r="S2125" i="64"/>
  <c r="S2137" i="64" s="1"/>
  <c r="CF2145" i="64"/>
  <c r="CF2124" i="64"/>
  <c r="BX2145" i="64"/>
  <c r="BX2124" i="64"/>
  <c r="BP2145" i="64"/>
  <c r="BP2124" i="64"/>
  <c r="BH2145" i="64"/>
  <c r="BH2124" i="64"/>
  <c r="AZ2145" i="64"/>
  <c r="AZ2124" i="64"/>
  <c r="AR2145" i="64"/>
  <c r="AR2124" i="64"/>
  <c r="AJ2145" i="64"/>
  <c r="AJ2124" i="64"/>
  <c r="AB2145" i="64"/>
  <c r="AB2124" i="64"/>
  <c r="T2145" i="64"/>
  <c r="T2124" i="64"/>
  <c r="CG2142" i="64"/>
  <c r="CG2155" i="64" s="1"/>
  <c r="CG2121" i="64"/>
  <c r="CG2133" i="64" s="1"/>
  <c r="BY2142" i="64"/>
  <c r="BY2155" i="64" s="1"/>
  <c r="BY2121" i="64"/>
  <c r="BY2133" i="64" s="1"/>
  <c r="BQ2142" i="64"/>
  <c r="BQ2155" i="64" s="1"/>
  <c r="BQ2121" i="64"/>
  <c r="BQ2133" i="64" s="1"/>
  <c r="BI2142" i="64"/>
  <c r="BI2155" i="64" s="1"/>
  <c r="BI2121" i="64"/>
  <c r="BI2133" i="64" s="1"/>
  <c r="BA2112" i="64"/>
  <c r="BA2142" i="64"/>
  <c r="BA2155" i="64" s="1"/>
  <c r="BA2121" i="64"/>
  <c r="BA2133" i="64" s="1"/>
  <c r="AS2142" i="64"/>
  <c r="AS2155" i="64" s="1"/>
  <c r="AS2121" i="64"/>
  <c r="AS2133" i="64" s="1"/>
  <c r="AK2121" i="64"/>
  <c r="AK2133" i="64" s="1"/>
  <c r="AK2142" i="64"/>
  <c r="AK2155" i="64" s="1"/>
  <c r="AC2142" i="64"/>
  <c r="AC2155" i="64" s="1"/>
  <c r="AC2121" i="64"/>
  <c r="AC2133" i="64" s="1"/>
  <c r="U2142" i="64"/>
  <c r="U2155" i="64" s="1"/>
  <c r="U2121" i="64"/>
  <c r="U2133" i="64" s="1"/>
  <c r="DF2146" i="64"/>
  <c r="DF2159" i="64" s="1"/>
  <c r="DF2125" i="64"/>
  <c r="DF2137" i="64" s="1"/>
  <c r="CX2116" i="64"/>
  <c r="CX2146" i="64"/>
  <c r="CX2159" i="64" s="1"/>
  <c r="CX2125" i="64"/>
  <c r="CX2137" i="64" s="1"/>
  <c r="CP2146" i="64"/>
  <c r="CP2159" i="64" s="1"/>
  <c r="CP2125" i="64"/>
  <c r="CP2137" i="64" s="1"/>
  <c r="DF2145" i="64"/>
  <c r="DF2124" i="64"/>
  <c r="CX2145" i="64"/>
  <c r="CX2124" i="64"/>
  <c r="CP2145" i="64"/>
  <c r="CP2124" i="64"/>
  <c r="DF2142" i="64"/>
  <c r="DF2155" i="64" s="1"/>
  <c r="DF2121" i="64"/>
  <c r="DF2133" i="64" s="1"/>
  <c r="CX2112" i="64"/>
  <c r="CX2142" i="64"/>
  <c r="CX2155" i="64" s="1"/>
  <c r="CX2121" i="64"/>
  <c r="CX2133" i="64" s="1"/>
  <c r="CP2142" i="64"/>
  <c r="CP2155" i="64" s="1"/>
  <c r="CP2121" i="64"/>
  <c r="CP2133" i="64" s="1"/>
  <c r="DF2111" i="64"/>
  <c r="DF2141" i="64"/>
  <c r="DF2154" i="64" s="1"/>
  <c r="DF2120" i="64"/>
  <c r="DF2132" i="64" s="1"/>
  <c r="CX2141" i="64"/>
  <c r="CX2154" i="64" s="1"/>
  <c r="CX2120" i="64"/>
  <c r="CX2132" i="64" s="1"/>
  <c r="CP2141" i="64"/>
  <c r="CP2154" i="64" s="1"/>
  <c r="CP2120" i="64"/>
  <c r="CP2132" i="64" s="1"/>
  <c r="BY2111" i="64"/>
  <c r="BY2141" i="64"/>
  <c r="BY2154" i="64" s="1"/>
  <c r="BY2120" i="64"/>
  <c r="BY2132" i="64" s="1"/>
  <c r="U2141" i="64"/>
  <c r="U2154" i="64" s="1"/>
  <c r="U2120" i="64"/>
  <c r="U2132" i="64" s="1"/>
  <c r="BI2146" i="64"/>
  <c r="BI2159" i="64" s="1"/>
  <c r="BI2125" i="64"/>
  <c r="BI2137" i="64" s="1"/>
  <c r="U2146" i="64"/>
  <c r="U2159" i="64" s="1"/>
  <c r="U2125" i="64"/>
  <c r="U2137" i="64" s="1"/>
  <c r="AT2145" i="64"/>
  <c r="AT2124" i="64"/>
  <c r="BS2142" i="64"/>
  <c r="BS2155" i="64" s="1"/>
  <c r="BS2121" i="64"/>
  <c r="BS2133" i="64" s="1"/>
  <c r="W2112" i="64"/>
  <c r="W2142" i="64"/>
  <c r="W2155" i="64" s="1"/>
  <c r="W2121" i="64"/>
  <c r="W2133" i="64" s="1"/>
  <c r="CZ2146" i="64"/>
  <c r="CZ2159" i="64" s="1"/>
  <c r="CZ2125" i="64"/>
  <c r="CZ2137" i="64" s="1"/>
  <c r="CZ2142" i="64"/>
  <c r="CZ2155" i="64" s="1"/>
  <c r="CZ2121" i="64"/>
  <c r="CZ2133" i="64" s="1"/>
  <c r="CL2141" i="64"/>
  <c r="CL2154" i="64" s="1"/>
  <c r="CL2120" i="64"/>
  <c r="CL2132" i="64" s="1"/>
  <c r="CD2141" i="64"/>
  <c r="CD2154" i="64" s="1"/>
  <c r="CD2120" i="64"/>
  <c r="CD2132" i="64" s="1"/>
  <c r="BV2141" i="64"/>
  <c r="BV2154" i="64" s="1"/>
  <c r="BV2120" i="64"/>
  <c r="BV2132" i="64" s="1"/>
  <c r="BN2141" i="64"/>
  <c r="BN2154" i="64" s="1"/>
  <c r="BN2120" i="64"/>
  <c r="BN2132" i="64" s="1"/>
  <c r="BF2141" i="64"/>
  <c r="BF2154" i="64" s="1"/>
  <c r="BF2120" i="64"/>
  <c r="BF2132" i="64" s="1"/>
  <c r="AX2141" i="64"/>
  <c r="AX2154" i="64" s="1"/>
  <c r="AX2120" i="64"/>
  <c r="AX2132" i="64" s="1"/>
  <c r="AP2141" i="64"/>
  <c r="AP2154" i="64" s="1"/>
  <c r="AP2120" i="64"/>
  <c r="AP2132" i="64" s="1"/>
  <c r="AH2141" i="64"/>
  <c r="AH2154" i="64" s="1"/>
  <c r="AH2120" i="64"/>
  <c r="AH2132" i="64" s="1"/>
  <c r="Z2141" i="64"/>
  <c r="Z2154" i="64" s="1"/>
  <c r="Z2120" i="64"/>
  <c r="Z2132" i="64" s="1"/>
  <c r="CL2146" i="64"/>
  <c r="CL2159" i="64" s="1"/>
  <c r="CL2125" i="64"/>
  <c r="CL2137" i="64" s="1"/>
  <c r="CD2146" i="64"/>
  <c r="CD2159" i="64" s="1"/>
  <c r="CD2125" i="64"/>
  <c r="CD2137" i="64" s="1"/>
  <c r="BV2146" i="64"/>
  <c r="BV2159" i="64" s="1"/>
  <c r="BV2125" i="64"/>
  <c r="BV2137" i="64" s="1"/>
  <c r="BN2146" i="64"/>
  <c r="BN2159" i="64" s="1"/>
  <c r="BN2125" i="64"/>
  <c r="BN2137" i="64" s="1"/>
  <c r="BF2146" i="64"/>
  <c r="BF2159" i="64" s="1"/>
  <c r="BF2125" i="64"/>
  <c r="BF2137" i="64" s="1"/>
  <c r="AX2146" i="64"/>
  <c r="AX2159" i="64" s="1"/>
  <c r="AX2125" i="64"/>
  <c r="AX2137" i="64" s="1"/>
  <c r="AP2146" i="64"/>
  <c r="AP2159" i="64" s="1"/>
  <c r="AP2125" i="64"/>
  <c r="AP2137" i="64" s="1"/>
  <c r="AH2146" i="64"/>
  <c r="AH2159" i="64" s="1"/>
  <c r="AH2125" i="64"/>
  <c r="AH2137" i="64" s="1"/>
  <c r="Z2146" i="64"/>
  <c r="Z2159" i="64" s="1"/>
  <c r="Z2125" i="64"/>
  <c r="Z2137" i="64" s="1"/>
  <c r="CE2145" i="64"/>
  <c r="CE2124" i="64"/>
  <c r="BW2145" i="64"/>
  <c r="BW2124" i="64"/>
  <c r="BO2145" i="64"/>
  <c r="BO2124" i="64"/>
  <c r="BG2145" i="64"/>
  <c r="BG2124" i="64"/>
  <c r="AY2145" i="64"/>
  <c r="AY2124" i="64"/>
  <c r="AQ2145" i="64"/>
  <c r="AQ2124" i="64"/>
  <c r="AI2145" i="64"/>
  <c r="AI2124" i="64"/>
  <c r="AA2145" i="64"/>
  <c r="AA2124" i="64"/>
  <c r="S2145" i="64"/>
  <c r="S2124" i="64"/>
  <c r="CF2142" i="64"/>
  <c r="CF2155" i="64" s="1"/>
  <c r="CF2121" i="64"/>
  <c r="CF2133" i="64" s="1"/>
  <c r="BX2142" i="64"/>
  <c r="BX2155" i="64" s="1"/>
  <c r="BX2121" i="64"/>
  <c r="BX2133" i="64" s="1"/>
  <c r="BP2142" i="64"/>
  <c r="BP2155" i="64" s="1"/>
  <c r="BP2121" i="64"/>
  <c r="BP2133" i="64" s="1"/>
  <c r="BH2142" i="64"/>
  <c r="BH2155" i="64" s="1"/>
  <c r="BH2121" i="64"/>
  <c r="BH2133" i="64" s="1"/>
  <c r="AZ2142" i="64"/>
  <c r="AZ2155" i="64" s="1"/>
  <c r="AZ2121" i="64"/>
  <c r="AZ2133" i="64" s="1"/>
  <c r="AR2142" i="64"/>
  <c r="AR2155" i="64" s="1"/>
  <c r="AR2121" i="64"/>
  <c r="AR2133" i="64" s="1"/>
  <c r="AJ2142" i="64"/>
  <c r="AJ2155" i="64" s="1"/>
  <c r="AJ2121" i="64"/>
  <c r="AJ2133" i="64" s="1"/>
  <c r="AB2142" i="64"/>
  <c r="AB2155" i="64" s="1"/>
  <c r="AB2121" i="64"/>
  <c r="AB2133" i="64" s="1"/>
  <c r="T2142" i="64"/>
  <c r="T2155" i="64" s="1"/>
  <c r="T2121" i="64"/>
  <c r="T2133" i="64" s="1"/>
  <c r="DE2146" i="64"/>
  <c r="DE2159" i="64" s="1"/>
  <c r="DE2125" i="64"/>
  <c r="DE2137" i="64" s="1"/>
  <c r="CW2116" i="64"/>
  <c r="CW2146" i="64"/>
  <c r="CW2159" i="64" s="1"/>
  <c r="CW2125" i="64"/>
  <c r="CW2137" i="64" s="1"/>
  <c r="CO2146" i="64"/>
  <c r="CO2159" i="64" s="1"/>
  <c r="CO2125" i="64"/>
  <c r="CO2137" i="64" s="1"/>
  <c r="DE2145" i="64"/>
  <c r="DE2124" i="64"/>
  <c r="CW2145" i="64"/>
  <c r="CW2124" i="64"/>
  <c r="CO2145" i="64"/>
  <c r="CO2124" i="64"/>
  <c r="DE2142" i="64"/>
  <c r="DE2155" i="64" s="1"/>
  <c r="DE2121" i="64"/>
  <c r="DE2133" i="64" s="1"/>
  <c r="CW2112" i="64"/>
  <c r="CW2142" i="64"/>
  <c r="CW2155" i="64" s="1"/>
  <c r="CW2121" i="64"/>
  <c r="CW2133" i="64" s="1"/>
  <c r="CO2142" i="64"/>
  <c r="CO2155" i="64" s="1"/>
  <c r="CO2121" i="64"/>
  <c r="CO2133" i="64" s="1"/>
  <c r="DE2141" i="64"/>
  <c r="DE2154" i="64" s="1"/>
  <c r="DE2120" i="64"/>
  <c r="DE2132" i="64" s="1"/>
  <c r="CW2141" i="64"/>
  <c r="CW2154" i="64" s="1"/>
  <c r="CW2120" i="64"/>
  <c r="CW2132" i="64" s="1"/>
  <c r="CO2141" i="64"/>
  <c r="CO2154" i="64" s="1"/>
  <c r="CO2120" i="64"/>
  <c r="CO2132" i="64" s="1"/>
  <c r="W2107" i="64"/>
  <c r="BI2141" i="64"/>
  <c r="BI2154" i="64" s="1"/>
  <c r="BI2120" i="64"/>
  <c r="BI2132" i="64" s="1"/>
  <c r="BY2116" i="64"/>
  <c r="BY2146" i="64"/>
  <c r="BY2159" i="64" s="1"/>
  <c r="BY2125" i="64"/>
  <c r="BY2137" i="64" s="1"/>
  <c r="AL2145" i="64"/>
  <c r="AL2124" i="64"/>
  <c r="BK2142" i="64"/>
  <c r="BK2155" i="64" s="1"/>
  <c r="BK2121" i="64"/>
  <c r="BK2133" i="64" s="1"/>
  <c r="CZ2145" i="64"/>
  <c r="CZ2124" i="64"/>
  <c r="CR2141" i="64"/>
  <c r="CR2154" i="64" s="1"/>
  <c r="CR2120" i="64"/>
  <c r="CR2132" i="64" s="1"/>
  <c r="CK2141" i="64"/>
  <c r="CK2154" i="64" s="1"/>
  <c r="CK2120" i="64"/>
  <c r="CK2132" i="64" s="1"/>
  <c r="CC2141" i="64"/>
  <c r="CC2154" i="64" s="1"/>
  <c r="CC2120" i="64"/>
  <c r="CC2132" i="64" s="1"/>
  <c r="BU2141" i="64"/>
  <c r="BU2154" i="64" s="1"/>
  <c r="BU2120" i="64"/>
  <c r="BU2132" i="64" s="1"/>
  <c r="BM2141" i="64"/>
  <c r="BM2154" i="64" s="1"/>
  <c r="BM2120" i="64"/>
  <c r="BM2132" i="64" s="1"/>
  <c r="BE2141" i="64"/>
  <c r="BE2154" i="64" s="1"/>
  <c r="BE2120" i="64"/>
  <c r="BE2132" i="64" s="1"/>
  <c r="AW2141" i="64"/>
  <c r="AW2154" i="64" s="1"/>
  <c r="AW2120" i="64"/>
  <c r="AW2132" i="64" s="1"/>
  <c r="AO2141" i="64"/>
  <c r="AO2154" i="64" s="1"/>
  <c r="AO2120" i="64"/>
  <c r="AO2132" i="64" s="1"/>
  <c r="AG2141" i="64"/>
  <c r="AG2154" i="64" s="1"/>
  <c r="AG2120" i="64"/>
  <c r="AG2132" i="64" s="1"/>
  <c r="Y2141" i="64"/>
  <c r="Y2154" i="64" s="1"/>
  <c r="Y2120" i="64"/>
  <c r="Y2132" i="64" s="1"/>
  <c r="CK2146" i="64"/>
  <c r="CK2159" i="64" s="1"/>
  <c r="CK2125" i="64"/>
  <c r="CK2137" i="64" s="1"/>
  <c r="CC2146" i="64"/>
  <c r="CC2159" i="64" s="1"/>
  <c r="CC2125" i="64"/>
  <c r="CC2137" i="64" s="1"/>
  <c r="BU2146" i="64"/>
  <c r="BU2159" i="64" s="1"/>
  <c r="BU2125" i="64"/>
  <c r="BU2137" i="64" s="1"/>
  <c r="BM2146" i="64"/>
  <c r="BM2159" i="64" s="1"/>
  <c r="BM2125" i="64"/>
  <c r="BM2137" i="64" s="1"/>
  <c r="BE2146" i="64"/>
  <c r="BE2159" i="64" s="1"/>
  <c r="BE2125" i="64"/>
  <c r="BE2137" i="64" s="1"/>
  <c r="AW2146" i="64"/>
  <c r="AW2159" i="64" s="1"/>
  <c r="AW2125" i="64"/>
  <c r="AW2137" i="64" s="1"/>
  <c r="AO2146" i="64"/>
  <c r="AO2159" i="64" s="1"/>
  <c r="AO2125" i="64"/>
  <c r="AO2137" i="64" s="1"/>
  <c r="AG2146" i="64"/>
  <c r="AG2159" i="64" s="1"/>
  <c r="AG2125" i="64"/>
  <c r="AG2137" i="64" s="1"/>
  <c r="Y2146" i="64"/>
  <c r="Y2159" i="64" s="1"/>
  <c r="Y2125" i="64"/>
  <c r="Y2137" i="64" s="1"/>
  <c r="CL2145" i="64"/>
  <c r="CL2124" i="64"/>
  <c r="CD2145" i="64"/>
  <c r="CD2124" i="64"/>
  <c r="BV2145" i="64"/>
  <c r="BV2124" i="64"/>
  <c r="BN2145" i="64"/>
  <c r="BN2124" i="64"/>
  <c r="BF2145" i="64"/>
  <c r="BF2124" i="64"/>
  <c r="AX2145" i="64"/>
  <c r="AX2124" i="64"/>
  <c r="AP2145" i="64"/>
  <c r="AP2124" i="64"/>
  <c r="AH2145" i="64"/>
  <c r="AH2124" i="64"/>
  <c r="Z2145" i="64"/>
  <c r="Z2124" i="64"/>
  <c r="CE2142" i="64"/>
  <c r="CE2155" i="64" s="1"/>
  <c r="CE2121" i="64"/>
  <c r="CE2133" i="64" s="1"/>
  <c r="BW2142" i="64"/>
  <c r="BW2155" i="64" s="1"/>
  <c r="BW2121" i="64"/>
  <c r="BW2133" i="64" s="1"/>
  <c r="BO2142" i="64"/>
  <c r="BO2155" i="64" s="1"/>
  <c r="BO2121" i="64"/>
  <c r="BO2133" i="64" s="1"/>
  <c r="BG2142" i="64"/>
  <c r="BG2155" i="64" s="1"/>
  <c r="BG2121" i="64"/>
  <c r="BG2133" i="64" s="1"/>
  <c r="AY2142" i="64"/>
  <c r="AY2155" i="64" s="1"/>
  <c r="AY2121" i="64"/>
  <c r="AY2133" i="64" s="1"/>
  <c r="AQ2142" i="64"/>
  <c r="AQ2155" i="64" s="1"/>
  <c r="AQ2121" i="64"/>
  <c r="AQ2133" i="64" s="1"/>
  <c r="AI2142" i="64"/>
  <c r="AI2155" i="64" s="1"/>
  <c r="AI2121" i="64"/>
  <c r="AI2133" i="64" s="1"/>
  <c r="AA2142" i="64"/>
  <c r="AA2155" i="64" s="1"/>
  <c r="AA2121" i="64"/>
  <c r="AA2133" i="64" s="1"/>
  <c r="S2142" i="64"/>
  <c r="S2155" i="64" s="1"/>
  <c r="S2121" i="64"/>
  <c r="S2133" i="64" s="1"/>
  <c r="DD2146" i="64"/>
  <c r="DD2159" i="64" s="1"/>
  <c r="DD2125" i="64"/>
  <c r="DD2137" i="64" s="1"/>
  <c r="CV2146" i="64"/>
  <c r="CV2159" i="64" s="1"/>
  <c r="CV2125" i="64"/>
  <c r="CV2137" i="64" s="1"/>
  <c r="DD2145" i="64"/>
  <c r="DD2124" i="64"/>
  <c r="CV2145" i="64"/>
  <c r="CV2124" i="64"/>
  <c r="DD2142" i="64"/>
  <c r="DD2155" i="64" s="1"/>
  <c r="DD2121" i="64"/>
  <c r="DD2133" i="64" s="1"/>
  <c r="CV2142" i="64"/>
  <c r="CV2155" i="64" s="1"/>
  <c r="CV2121" i="64"/>
  <c r="CV2133" i="64" s="1"/>
  <c r="DD2141" i="64"/>
  <c r="DD2154" i="64" s="1"/>
  <c r="DD2120" i="64"/>
  <c r="DD2132" i="64" s="1"/>
  <c r="CV2141" i="64"/>
  <c r="CV2154" i="64" s="1"/>
  <c r="CV2120" i="64"/>
  <c r="CV2132" i="64" s="1"/>
  <c r="AK2120" i="64"/>
  <c r="AK2132" i="64" s="1"/>
  <c r="AK2141" i="64"/>
  <c r="AK2154" i="64" s="1"/>
  <c r="AK2125" i="64"/>
  <c r="AK2137" i="64" s="1"/>
  <c r="AK2146" i="64"/>
  <c r="AK2159" i="64" s="1"/>
  <c r="BJ2145" i="64"/>
  <c r="BJ2124" i="64"/>
  <c r="BC2142" i="64"/>
  <c r="BC2155" i="64" s="1"/>
  <c r="BC2121" i="64"/>
  <c r="BC2133" i="64" s="1"/>
  <c r="CR2145" i="64"/>
  <c r="CR2124" i="64"/>
  <c r="CB2141" i="64"/>
  <c r="CB2154" i="64" s="1"/>
  <c r="CB2120" i="64"/>
  <c r="CB2132" i="64" s="1"/>
  <c r="BD2141" i="64"/>
  <c r="BD2154" i="64" s="1"/>
  <c r="BD2120" i="64"/>
  <c r="BD2132" i="64" s="1"/>
  <c r="AF2141" i="64"/>
  <c r="AF2154" i="64" s="1"/>
  <c r="AF2120" i="64"/>
  <c r="AF2132" i="64" s="1"/>
  <c r="CB2146" i="64"/>
  <c r="CB2159" i="64" s="1"/>
  <c r="CB2125" i="64"/>
  <c r="CB2137" i="64" s="1"/>
  <c r="BD2146" i="64"/>
  <c r="BD2159" i="64" s="1"/>
  <c r="BD2125" i="64"/>
  <c r="BD2137" i="64" s="1"/>
  <c r="AF2146" i="64"/>
  <c r="AF2159" i="64" s="1"/>
  <c r="AF2125" i="64"/>
  <c r="AF2137" i="64" s="1"/>
  <c r="X2146" i="64"/>
  <c r="X2159" i="64" s="1"/>
  <c r="X2125" i="64"/>
  <c r="X2137" i="64" s="1"/>
  <c r="CK2145" i="64"/>
  <c r="CK2124" i="64"/>
  <c r="BM2145" i="64"/>
  <c r="BM2124" i="64"/>
  <c r="BE2145" i="64"/>
  <c r="BE2124" i="64"/>
  <c r="AW2145" i="64"/>
  <c r="AW2124" i="64"/>
  <c r="AO2145" i="64"/>
  <c r="AO2124" i="64"/>
  <c r="AG2145" i="64"/>
  <c r="AG2124" i="64"/>
  <c r="Y2145" i="64"/>
  <c r="Y2124" i="64"/>
  <c r="CL2142" i="64"/>
  <c r="CL2155" i="64" s="1"/>
  <c r="CL2121" i="64"/>
  <c r="CL2133" i="64" s="1"/>
  <c r="CD2142" i="64"/>
  <c r="CD2155" i="64" s="1"/>
  <c r="CD2121" i="64"/>
  <c r="CD2133" i="64" s="1"/>
  <c r="BV2142" i="64"/>
  <c r="BV2155" i="64" s="1"/>
  <c r="BV2121" i="64"/>
  <c r="BV2133" i="64" s="1"/>
  <c r="BN2142" i="64"/>
  <c r="BN2155" i="64" s="1"/>
  <c r="BN2121" i="64"/>
  <c r="BN2133" i="64" s="1"/>
  <c r="BF2142" i="64"/>
  <c r="BF2155" i="64" s="1"/>
  <c r="BF2121" i="64"/>
  <c r="BF2133" i="64" s="1"/>
  <c r="AX2142" i="64"/>
  <c r="AX2155" i="64" s="1"/>
  <c r="AX2121" i="64"/>
  <c r="AX2133" i="64" s="1"/>
  <c r="AP2142" i="64"/>
  <c r="AP2155" i="64" s="1"/>
  <c r="AP2121" i="64"/>
  <c r="AP2133" i="64" s="1"/>
  <c r="AH2142" i="64"/>
  <c r="AH2155" i="64" s="1"/>
  <c r="AH2121" i="64"/>
  <c r="AH2133" i="64" s="1"/>
  <c r="Z2142" i="64"/>
  <c r="Z2155" i="64" s="1"/>
  <c r="Z2121" i="64"/>
  <c r="Z2133" i="64" s="1"/>
  <c r="DK2146" i="64"/>
  <c r="DK2159" i="64" s="1"/>
  <c r="DK2125" i="64"/>
  <c r="DK2137" i="64" s="1"/>
  <c r="DC2146" i="64"/>
  <c r="DC2159" i="64" s="1"/>
  <c r="DC2125" i="64"/>
  <c r="DC2137" i="64" s="1"/>
  <c r="CU2146" i="64"/>
  <c r="CU2159" i="64" s="1"/>
  <c r="CU2125" i="64"/>
  <c r="CU2137" i="64" s="1"/>
  <c r="DK2145" i="64"/>
  <c r="DK2124" i="64"/>
  <c r="DC2145" i="64"/>
  <c r="DC2124" i="64"/>
  <c r="CU2145" i="64"/>
  <c r="CU2124" i="64"/>
  <c r="DK2142" i="64"/>
  <c r="DK2155" i="64" s="1"/>
  <c r="DK2121" i="64"/>
  <c r="DK2133" i="64" s="1"/>
  <c r="DC2112" i="64"/>
  <c r="DC2142" i="64"/>
  <c r="DC2155" i="64" s="1"/>
  <c r="DC2121" i="64"/>
  <c r="DC2133" i="64" s="1"/>
  <c r="CU2142" i="64"/>
  <c r="CU2155" i="64" s="1"/>
  <c r="CU2121" i="64"/>
  <c r="CU2133" i="64" s="1"/>
  <c r="DK2141" i="64"/>
  <c r="DK2154" i="64" s="1"/>
  <c r="DK2120" i="64"/>
  <c r="DK2132" i="64" s="1"/>
  <c r="DC2141" i="64"/>
  <c r="DC2154" i="64" s="1"/>
  <c r="DC2120" i="64"/>
  <c r="DC2132" i="64" s="1"/>
  <c r="CU2141" i="64"/>
  <c r="CU2154" i="64" s="1"/>
  <c r="CU2120" i="64"/>
  <c r="CU2132" i="64" s="1"/>
  <c r="CG2141" i="64"/>
  <c r="CG2154" i="64" s="1"/>
  <c r="CG2120" i="64"/>
  <c r="CG2132" i="64" s="1"/>
  <c r="AC2141" i="64"/>
  <c r="AC2154" i="64" s="1"/>
  <c r="AC2120" i="64"/>
  <c r="AC2132" i="64" s="1"/>
  <c r="BA2146" i="64"/>
  <c r="BA2159" i="64" s="1"/>
  <c r="BA2125" i="64"/>
  <c r="BA2137" i="64" s="1"/>
  <c r="BR2145" i="64"/>
  <c r="BR2124" i="64"/>
  <c r="CI2142" i="64"/>
  <c r="CI2155" i="64" s="1"/>
  <c r="CI2121" i="64"/>
  <c r="CI2133" i="64" s="1"/>
  <c r="AE2142" i="64"/>
  <c r="AE2155" i="64" s="1"/>
  <c r="AE2121" i="64"/>
  <c r="AE2133" i="64" s="1"/>
  <c r="DH2142" i="64"/>
  <c r="DH2155" i="64" s="1"/>
  <c r="DH2121" i="64"/>
  <c r="DH2133" i="64" s="1"/>
  <c r="CJ2141" i="64"/>
  <c r="CJ2154" i="64" s="1"/>
  <c r="CJ2120" i="64"/>
  <c r="CJ2132" i="64" s="1"/>
  <c r="BL2141" i="64"/>
  <c r="BL2154" i="64" s="1"/>
  <c r="BL2120" i="64"/>
  <c r="BL2132" i="64" s="1"/>
  <c r="AN2141" i="64"/>
  <c r="AN2154" i="64" s="1"/>
  <c r="AN2120" i="64"/>
  <c r="AN2132" i="64" s="1"/>
  <c r="CJ2116" i="64"/>
  <c r="CJ2146" i="64"/>
  <c r="CJ2159" i="64" s="1"/>
  <c r="CJ2125" i="64"/>
  <c r="CJ2137" i="64" s="1"/>
  <c r="BL2146" i="64"/>
  <c r="BL2159" i="64" s="1"/>
  <c r="BL2125" i="64"/>
  <c r="BL2137" i="64" s="1"/>
  <c r="AV2146" i="64"/>
  <c r="AV2159" i="64" s="1"/>
  <c r="AV2125" i="64"/>
  <c r="AV2137" i="64" s="1"/>
  <c r="BU2145" i="64"/>
  <c r="BU2124" i="64"/>
  <c r="CI2141" i="64"/>
  <c r="CI2154" i="64" s="1"/>
  <c r="CI2120" i="64"/>
  <c r="CI2132" i="64" s="1"/>
  <c r="CA2141" i="64"/>
  <c r="CA2154" i="64" s="1"/>
  <c r="CA2120" i="64"/>
  <c r="CA2132" i="64" s="1"/>
  <c r="BS2141" i="64"/>
  <c r="BS2154" i="64" s="1"/>
  <c r="BS2120" i="64"/>
  <c r="BS2132" i="64" s="1"/>
  <c r="BK2141" i="64"/>
  <c r="BK2154" i="64" s="1"/>
  <c r="BK2120" i="64"/>
  <c r="BK2132" i="64" s="1"/>
  <c r="BC2141" i="64"/>
  <c r="BC2154" i="64" s="1"/>
  <c r="BC2120" i="64"/>
  <c r="BC2132" i="64" s="1"/>
  <c r="AU2141" i="64"/>
  <c r="AU2154" i="64" s="1"/>
  <c r="AU2120" i="64"/>
  <c r="AU2132" i="64" s="1"/>
  <c r="AM2141" i="64"/>
  <c r="AM2154" i="64" s="1"/>
  <c r="AM2120" i="64"/>
  <c r="AM2132" i="64" s="1"/>
  <c r="AE2141" i="64"/>
  <c r="AE2154" i="64" s="1"/>
  <c r="AE2120" i="64"/>
  <c r="AE2132" i="64" s="1"/>
  <c r="W2141" i="64"/>
  <c r="W2154" i="64" s="1"/>
  <c r="W2120" i="64"/>
  <c r="W2132" i="64" s="1"/>
  <c r="CI2146" i="64"/>
  <c r="CI2159" i="64" s="1"/>
  <c r="CI2125" i="64"/>
  <c r="CI2137" i="64" s="1"/>
  <c r="CA2146" i="64"/>
  <c r="CA2159" i="64" s="1"/>
  <c r="CA2125" i="64"/>
  <c r="CA2137" i="64" s="1"/>
  <c r="BS2146" i="64"/>
  <c r="BS2159" i="64" s="1"/>
  <c r="BS2125" i="64"/>
  <c r="BS2137" i="64" s="1"/>
  <c r="BK2146" i="64"/>
  <c r="BK2159" i="64" s="1"/>
  <c r="BK2125" i="64"/>
  <c r="BK2137" i="64" s="1"/>
  <c r="BC2146" i="64"/>
  <c r="BC2159" i="64" s="1"/>
  <c r="BC2125" i="64"/>
  <c r="BC2137" i="64" s="1"/>
  <c r="AU2146" i="64"/>
  <c r="AU2159" i="64" s="1"/>
  <c r="AU2125" i="64"/>
  <c r="AU2137" i="64" s="1"/>
  <c r="AM2146" i="64"/>
  <c r="AM2159" i="64" s="1"/>
  <c r="AM2125" i="64"/>
  <c r="AM2137" i="64" s="1"/>
  <c r="AE2146" i="64"/>
  <c r="AE2159" i="64" s="1"/>
  <c r="AE2125" i="64"/>
  <c r="AE2137" i="64" s="1"/>
  <c r="W2146" i="64"/>
  <c r="W2159" i="64" s="1"/>
  <c r="W2125" i="64"/>
  <c r="W2137" i="64" s="1"/>
  <c r="CJ2145" i="64"/>
  <c r="CJ2124" i="64"/>
  <c r="CB2145" i="64"/>
  <c r="CB2124" i="64"/>
  <c r="BT2145" i="64"/>
  <c r="BT2124" i="64"/>
  <c r="BL2145" i="64"/>
  <c r="BL2124" i="64"/>
  <c r="BD2145" i="64"/>
  <c r="BD2124" i="64"/>
  <c r="AV2145" i="64"/>
  <c r="AV2124" i="64"/>
  <c r="AN2145" i="64"/>
  <c r="AN2124" i="64"/>
  <c r="AF2145" i="64"/>
  <c r="AF2124" i="64"/>
  <c r="X2145" i="64"/>
  <c r="X2124" i="64"/>
  <c r="CK2142" i="64"/>
  <c r="CK2155" i="64" s="1"/>
  <c r="CK2121" i="64"/>
  <c r="CK2133" i="64" s="1"/>
  <c r="CC2142" i="64"/>
  <c r="CC2155" i="64" s="1"/>
  <c r="CC2121" i="64"/>
  <c r="CC2133" i="64" s="1"/>
  <c r="BU2112" i="64"/>
  <c r="BU2142" i="64"/>
  <c r="BU2155" i="64" s="1"/>
  <c r="BU2121" i="64"/>
  <c r="BU2133" i="64" s="1"/>
  <c r="BM2142" i="64"/>
  <c r="BM2155" i="64" s="1"/>
  <c r="BM2121" i="64"/>
  <c r="BM2133" i="64" s="1"/>
  <c r="BE2142" i="64"/>
  <c r="BE2155" i="64" s="1"/>
  <c r="BE2121" i="64"/>
  <c r="BE2133" i="64" s="1"/>
  <c r="AW2112" i="64"/>
  <c r="AW2142" i="64"/>
  <c r="AW2155" i="64" s="1"/>
  <c r="AW2121" i="64"/>
  <c r="AW2133" i="64" s="1"/>
  <c r="AO2142" i="64"/>
  <c r="AO2155" i="64" s="1"/>
  <c r="AO2121" i="64"/>
  <c r="AO2133" i="64" s="1"/>
  <c r="AG2142" i="64"/>
  <c r="AG2155" i="64" s="1"/>
  <c r="AG2121" i="64"/>
  <c r="AG2133" i="64" s="1"/>
  <c r="Y2142" i="64"/>
  <c r="Y2155" i="64" s="1"/>
  <c r="Y2121" i="64"/>
  <c r="Y2133" i="64" s="1"/>
  <c r="DJ2146" i="64"/>
  <c r="DJ2159" i="64" s="1"/>
  <c r="DJ2125" i="64"/>
  <c r="DJ2137" i="64" s="1"/>
  <c r="DB2146" i="64"/>
  <c r="DB2159" i="64" s="1"/>
  <c r="DB2125" i="64"/>
  <c r="DB2137" i="64" s="1"/>
  <c r="CT2146" i="64"/>
  <c r="CT2159" i="64" s="1"/>
  <c r="CT2125" i="64"/>
  <c r="CT2137" i="64" s="1"/>
  <c r="DJ2145" i="64"/>
  <c r="DJ2124" i="64"/>
  <c r="DB2145" i="64"/>
  <c r="DB2124" i="64"/>
  <c r="CT2145" i="64"/>
  <c r="CT2124" i="64"/>
  <c r="DJ2142" i="64"/>
  <c r="DJ2155" i="64" s="1"/>
  <c r="DJ2121" i="64"/>
  <c r="DJ2133" i="64" s="1"/>
  <c r="DB2142" i="64"/>
  <c r="DB2155" i="64" s="1"/>
  <c r="DB2121" i="64"/>
  <c r="DB2133" i="64" s="1"/>
  <c r="CT2142" i="64"/>
  <c r="CT2155" i="64" s="1"/>
  <c r="CT2121" i="64"/>
  <c r="CT2133" i="64" s="1"/>
  <c r="DJ2141" i="64"/>
  <c r="DJ2154" i="64" s="1"/>
  <c r="DJ2120" i="64"/>
  <c r="DJ2132" i="64" s="1"/>
  <c r="DB2141" i="64"/>
  <c r="DB2154" i="64" s="1"/>
  <c r="DB2120" i="64"/>
  <c r="DB2132" i="64" s="1"/>
  <c r="CT2141" i="64"/>
  <c r="CT2154" i="64" s="1"/>
  <c r="CT2120" i="64"/>
  <c r="CT2132" i="64" s="1"/>
  <c r="W2148" i="64"/>
  <c r="V2150" i="64"/>
  <c r="BA2141" i="64"/>
  <c r="BA2154" i="64" s="1"/>
  <c r="BA2120" i="64"/>
  <c r="BA2132" i="64" s="1"/>
  <c r="BQ2146" i="64"/>
  <c r="BQ2159" i="64" s="1"/>
  <c r="BQ2125" i="64"/>
  <c r="BQ2137" i="64" s="1"/>
  <c r="AC2146" i="64"/>
  <c r="AC2159" i="64" s="1"/>
  <c r="AC2125" i="64"/>
  <c r="AC2137" i="64" s="1"/>
  <c r="BB2145" i="64"/>
  <c r="BB2124" i="64"/>
  <c r="CA2142" i="64"/>
  <c r="CA2155" i="64" s="1"/>
  <c r="CA2121" i="64"/>
  <c r="CA2133" i="64" s="1"/>
  <c r="DH2146" i="64"/>
  <c r="DH2159" i="64" s="1"/>
  <c r="DH2125" i="64"/>
  <c r="DH2137" i="64" s="1"/>
  <c r="CR2142" i="64"/>
  <c r="CR2155" i="64" s="1"/>
  <c r="CR2121" i="64"/>
  <c r="CR2133" i="64" s="1"/>
  <c r="BT2141" i="64"/>
  <c r="BT2154" i="64" s="1"/>
  <c r="BT2120" i="64"/>
  <c r="BT2132" i="64" s="1"/>
  <c r="AV2141" i="64"/>
  <c r="AV2154" i="64" s="1"/>
  <c r="AV2120" i="64"/>
  <c r="AV2132" i="64" s="1"/>
  <c r="X2141" i="64"/>
  <c r="X2154" i="64" s="1"/>
  <c r="X2120" i="64"/>
  <c r="X2132" i="64" s="1"/>
  <c r="BT2146" i="64"/>
  <c r="BT2159" i="64" s="1"/>
  <c r="BT2125" i="64"/>
  <c r="BT2137" i="64" s="1"/>
  <c r="AN2146" i="64"/>
  <c r="AN2159" i="64" s="1"/>
  <c r="AN2125" i="64"/>
  <c r="AN2137" i="64" s="1"/>
  <c r="CC2145" i="64"/>
  <c r="CC2124" i="64"/>
  <c r="CH2141" i="64"/>
  <c r="CH2154" i="64" s="1"/>
  <c r="CH2120" i="64"/>
  <c r="CH2132" i="64" s="1"/>
  <c r="BZ2111" i="64"/>
  <c r="BZ2141" i="64"/>
  <c r="BZ2154" i="64" s="1"/>
  <c r="BZ2120" i="64"/>
  <c r="BZ2132" i="64" s="1"/>
  <c r="BR2141" i="64"/>
  <c r="BR2154" i="64" s="1"/>
  <c r="BR2120" i="64"/>
  <c r="BR2132" i="64" s="1"/>
  <c r="BJ2141" i="64"/>
  <c r="BJ2154" i="64" s="1"/>
  <c r="BJ2120" i="64"/>
  <c r="BJ2132" i="64" s="1"/>
  <c r="BB2141" i="64"/>
  <c r="BB2154" i="64" s="1"/>
  <c r="BB2120" i="64"/>
  <c r="BB2132" i="64" s="1"/>
  <c r="AT2141" i="64"/>
  <c r="AT2154" i="64" s="1"/>
  <c r="AT2120" i="64"/>
  <c r="AT2132" i="64" s="1"/>
  <c r="AL2111" i="64"/>
  <c r="AL2141" i="64"/>
  <c r="AL2154" i="64" s="1"/>
  <c r="AL2120" i="64"/>
  <c r="AL2132" i="64" s="1"/>
  <c r="AD2141" i="64"/>
  <c r="AD2154" i="64" s="1"/>
  <c r="AD2120" i="64"/>
  <c r="AD2132" i="64" s="1"/>
  <c r="V2141" i="64"/>
  <c r="V2154" i="64" s="1"/>
  <c r="V2120" i="64"/>
  <c r="V2132" i="64" s="1"/>
  <c r="CH2146" i="64"/>
  <c r="CH2159" i="64" s="1"/>
  <c r="CH2125" i="64"/>
  <c r="CH2137" i="64" s="1"/>
  <c r="BZ2146" i="64"/>
  <c r="BZ2159" i="64" s="1"/>
  <c r="BZ2125" i="64"/>
  <c r="BZ2137" i="64" s="1"/>
  <c r="BR2146" i="64"/>
  <c r="BR2159" i="64" s="1"/>
  <c r="BR2125" i="64"/>
  <c r="BR2137" i="64" s="1"/>
  <c r="BJ2116" i="64"/>
  <c r="BJ2146" i="64"/>
  <c r="BJ2159" i="64" s="1"/>
  <c r="BJ2125" i="64"/>
  <c r="BJ2137" i="64" s="1"/>
  <c r="BB2146" i="64"/>
  <c r="BB2159" i="64" s="1"/>
  <c r="BB2125" i="64"/>
  <c r="BB2137" i="64" s="1"/>
  <c r="AT2146" i="64"/>
  <c r="AT2159" i="64" s="1"/>
  <c r="AT2125" i="64"/>
  <c r="AT2137" i="64" s="1"/>
  <c r="AL2146" i="64"/>
  <c r="AL2159" i="64" s="1"/>
  <c r="AL2125" i="64"/>
  <c r="AL2137" i="64" s="1"/>
  <c r="AD2146" i="64"/>
  <c r="AD2159" i="64" s="1"/>
  <c r="AD2125" i="64"/>
  <c r="AD2137" i="64" s="1"/>
  <c r="V2146" i="64"/>
  <c r="V2159" i="64" s="1"/>
  <c r="V2125" i="64"/>
  <c r="V2137" i="64" s="1"/>
  <c r="CI2145" i="64"/>
  <c r="CI2124" i="64"/>
  <c r="CA2145" i="64"/>
  <c r="CA2124" i="64"/>
  <c r="BS2124" i="64"/>
  <c r="BS2145" i="64"/>
  <c r="BK2145" i="64"/>
  <c r="BK2124" i="64"/>
  <c r="BC2145" i="64"/>
  <c r="BC2124" i="64"/>
  <c r="AU2145" i="64"/>
  <c r="AU2124" i="64"/>
  <c r="AM2145" i="64"/>
  <c r="AM2124" i="64"/>
  <c r="AE2145" i="64"/>
  <c r="AE2124" i="64"/>
  <c r="W2145" i="64"/>
  <c r="W2124" i="64"/>
  <c r="CJ2142" i="64"/>
  <c r="CJ2155" i="64" s="1"/>
  <c r="CJ2121" i="64"/>
  <c r="CJ2133" i="64" s="1"/>
  <c r="CB2142" i="64"/>
  <c r="CB2155" i="64" s="1"/>
  <c r="CB2121" i="64"/>
  <c r="CB2133" i="64" s="1"/>
  <c r="BT2112" i="64"/>
  <c r="BT2142" i="64"/>
  <c r="BT2155" i="64" s="1"/>
  <c r="BT2121" i="64"/>
  <c r="BT2133" i="64" s="1"/>
  <c r="BL2142" i="64"/>
  <c r="BL2155" i="64" s="1"/>
  <c r="BL2121" i="64"/>
  <c r="BL2133" i="64" s="1"/>
  <c r="BD2142" i="64"/>
  <c r="BD2155" i="64" s="1"/>
  <c r="BD2121" i="64"/>
  <c r="BD2133" i="64" s="1"/>
  <c r="AV2142" i="64"/>
  <c r="AV2155" i="64" s="1"/>
  <c r="AV2121" i="64"/>
  <c r="AV2133" i="64" s="1"/>
  <c r="AN2142" i="64"/>
  <c r="AN2155" i="64" s="1"/>
  <c r="AN2121" i="64"/>
  <c r="AN2133" i="64" s="1"/>
  <c r="AF2142" i="64"/>
  <c r="AF2155" i="64" s="1"/>
  <c r="AF2121" i="64"/>
  <c r="AF2133" i="64" s="1"/>
  <c r="X2142" i="64"/>
  <c r="X2155" i="64" s="1"/>
  <c r="X2121" i="64"/>
  <c r="X2133" i="64" s="1"/>
  <c r="DI2125" i="64"/>
  <c r="DI2137" i="64" s="1"/>
  <c r="DI2146" i="64"/>
  <c r="DI2159" i="64" s="1"/>
  <c r="DA2146" i="64"/>
  <c r="DA2159" i="64" s="1"/>
  <c r="DA2125" i="64"/>
  <c r="DA2137" i="64" s="1"/>
  <c r="CS2146" i="64"/>
  <c r="CS2159" i="64" s="1"/>
  <c r="CS2125" i="64"/>
  <c r="CS2137" i="64" s="1"/>
  <c r="DI2145" i="64"/>
  <c r="DI2124" i="64"/>
  <c r="DA2145" i="64"/>
  <c r="DA2124" i="64"/>
  <c r="CS2145" i="64"/>
  <c r="CS2124" i="64"/>
  <c r="DI2112" i="64"/>
  <c r="DI2142" i="64"/>
  <c r="DI2155" i="64" s="1"/>
  <c r="DI2121" i="64"/>
  <c r="DI2133" i="64" s="1"/>
  <c r="DA2142" i="64"/>
  <c r="DA2155" i="64" s="1"/>
  <c r="DA2121" i="64"/>
  <c r="DA2133" i="64" s="1"/>
  <c r="CS2142" i="64"/>
  <c r="CS2155" i="64" s="1"/>
  <c r="CS2121" i="64"/>
  <c r="CS2133" i="64" s="1"/>
  <c r="DI2141" i="64"/>
  <c r="DI2154" i="64" s="1"/>
  <c r="DI2120" i="64"/>
  <c r="DI2132" i="64" s="1"/>
  <c r="DA2141" i="64"/>
  <c r="DA2154" i="64" s="1"/>
  <c r="DA2120" i="64"/>
  <c r="DA2132" i="64" s="1"/>
  <c r="CS2141" i="64"/>
  <c r="CS2154" i="64" s="1"/>
  <c r="CS2120" i="64"/>
  <c r="CS2132" i="64" s="1"/>
  <c r="W2127" i="64"/>
  <c r="V2129" i="64"/>
  <c r="CW2148" i="64"/>
  <c r="CW2150" i="64" s="1"/>
  <c r="CT2127" i="64"/>
  <c r="CT2129" i="64" s="1"/>
  <c r="CL2815" i="64"/>
  <c r="CL2832" i="64" s="1"/>
  <c r="Z2815" i="64"/>
  <c r="Z2832" i="64" s="1"/>
  <c r="AH2820" i="64"/>
  <c r="AZ2816" i="64"/>
  <c r="AZ2833" i="64" s="1"/>
  <c r="CD2815" i="64"/>
  <c r="CD2832" i="64" s="1"/>
  <c r="AH2815" i="64"/>
  <c r="AH2832" i="64" s="1"/>
  <c r="BF2820" i="64"/>
  <c r="CE2819" i="64"/>
  <c r="AI2819" i="64"/>
  <c r="BH2816" i="64"/>
  <c r="BH2833" i="64" s="1"/>
  <c r="CK2815" i="64"/>
  <c r="CK2832" i="64" s="1"/>
  <c r="CK2111" i="64"/>
  <c r="CC2815" i="64"/>
  <c r="CC2832" i="64" s="1"/>
  <c r="BU2815" i="64"/>
  <c r="BU2832" i="64" s="1"/>
  <c r="BM2815" i="64"/>
  <c r="BM2832" i="64" s="1"/>
  <c r="BE2815" i="64"/>
  <c r="BE2832" i="64" s="1"/>
  <c r="BE2111" i="64"/>
  <c r="AW2815" i="64"/>
  <c r="AW2832" i="64" s="1"/>
  <c r="AO2815" i="64"/>
  <c r="AO2832" i="64" s="1"/>
  <c r="AG2815" i="64"/>
  <c r="AG2832" i="64" s="1"/>
  <c r="AG2111" i="64"/>
  <c r="Y2815" i="64"/>
  <c r="Y2832" i="64" s="1"/>
  <c r="CK2820" i="64"/>
  <c r="CC2820" i="64"/>
  <c r="BU2820" i="64"/>
  <c r="BM2820" i="64"/>
  <c r="BE2820" i="64"/>
  <c r="AW2820" i="64"/>
  <c r="AW2116" i="64"/>
  <c r="AO2820" i="64"/>
  <c r="Y2820" i="64"/>
  <c r="Y2116" i="64"/>
  <c r="CL2819" i="64"/>
  <c r="CD2819" i="64"/>
  <c r="BV2819" i="64"/>
  <c r="BN2819" i="64"/>
  <c r="BF2819" i="64"/>
  <c r="AX2819" i="64"/>
  <c r="AP2819" i="64"/>
  <c r="AH2819" i="64"/>
  <c r="Z2819" i="64"/>
  <c r="CE2816" i="64"/>
  <c r="CE2833" i="64" s="1"/>
  <c r="BW2816" i="64"/>
  <c r="BW2833" i="64" s="1"/>
  <c r="BO2816" i="64"/>
  <c r="BO2833" i="64" s="1"/>
  <c r="BG2816" i="64"/>
  <c r="BG2833" i="64" s="1"/>
  <c r="AY2816" i="64"/>
  <c r="AY2833" i="64" s="1"/>
  <c r="AQ2816" i="64"/>
  <c r="AQ2833" i="64" s="1"/>
  <c r="AI2816" i="64"/>
  <c r="AI2833" i="64" s="1"/>
  <c r="AA2816" i="64"/>
  <c r="AA2833" i="64" s="1"/>
  <c r="AA2112" i="64"/>
  <c r="S2816" i="64"/>
  <c r="S2833" i="64" s="1"/>
  <c r="S2112" i="64"/>
  <c r="BS2815" i="64"/>
  <c r="BS2832" i="64" s="1"/>
  <c r="BC2815" i="64"/>
  <c r="BC2832" i="64" s="1"/>
  <c r="AM2815" i="64"/>
  <c r="AM2832" i="64" s="1"/>
  <c r="W2815" i="64"/>
  <c r="W2832" i="64" s="1"/>
  <c r="CI2820" i="64"/>
  <c r="CA2820" i="64"/>
  <c r="CA2116" i="64"/>
  <c r="BC2820" i="64"/>
  <c r="AE2820" i="64"/>
  <c r="W2820" i="64"/>
  <c r="CJ2819" i="64"/>
  <c r="BT2819" i="64"/>
  <c r="AN2819" i="64"/>
  <c r="AF2819" i="64"/>
  <c r="X2819" i="64"/>
  <c r="CK2816" i="64"/>
  <c r="CK2833" i="64" s="1"/>
  <c r="BM2816" i="64"/>
  <c r="BM2833" i="64" s="1"/>
  <c r="BE2816" i="64"/>
  <c r="BE2833" i="64" s="1"/>
  <c r="AG2816" i="64"/>
  <c r="AG2833" i="64" s="1"/>
  <c r="CV2820" i="64"/>
  <c r="DD2819" i="64"/>
  <c r="CV2819" i="64"/>
  <c r="DD2816" i="64"/>
  <c r="DD2112" i="64"/>
  <c r="CV2816" i="64"/>
  <c r="DD2815" i="64"/>
  <c r="CV2815" i="64"/>
  <c r="BV2815" i="64"/>
  <c r="BV2832" i="64" s="1"/>
  <c r="AP2815" i="64"/>
  <c r="AP2832" i="64" s="1"/>
  <c r="BN2820" i="64"/>
  <c r="BN2116" i="64"/>
  <c r="Z2820" i="64"/>
  <c r="BG2819" i="64"/>
  <c r="S2819" i="64"/>
  <c r="AR2816" i="64"/>
  <c r="AR2833" i="64" s="1"/>
  <c r="CB2815" i="64"/>
  <c r="CB2832" i="64" s="1"/>
  <c r="CB2111" i="64"/>
  <c r="BL2815" i="64"/>
  <c r="BL2832" i="64" s="1"/>
  <c r="AV2815" i="64"/>
  <c r="AV2832" i="64" s="1"/>
  <c r="BT2820" i="64"/>
  <c r="BD2820" i="64"/>
  <c r="AN2820" i="64"/>
  <c r="AF2820" i="64"/>
  <c r="CK2819" i="64"/>
  <c r="BU2819" i="64"/>
  <c r="BE2819" i="64"/>
  <c r="AO2819" i="64"/>
  <c r="Y2819" i="64"/>
  <c r="CD2816" i="64"/>
  <c r="CD2833" i="64" s="1"/>
  <c r="AX2816" i="64"/>
  <c r="AX2833" i="64" s="1"/>
  <c r="AP2816" i="64"/>
  <c r="AP2833" i="64" s="1"/>
  <c r="AP2112" i="64"/>
  <c r="AH2816" i="64"/>
  <c r="AH2833" i="64" s="1"/>
  <c r="AT2815" i="64"/>
  <c r="AT2832" i="64" s="1"/>
  <c r="CH2820" i="64"/>
  <c r="BZ2820" i="64"/>
  <c r="BR2820" i="64"/>
  <c r="BR2116" i="64"/>
  <c r="BB2820" i="64"/>
  <c r="AT2820" i="64"/>
  <c r="AL2820" i="64"/>
  <c r="AD2820" i="64"/>
  <c r="V2820" i="64"/>
  <c r="BS2819" i="64"/>
  <c r="BD2816" i="64"/>
  <c r="BD2833" i="64" s="1"/>
  <c r="DK2820" i="64"/>
  <c r="DC2819" i="64"/>
  <c r="CU2819" i="64"/>
  <c r="CU2816" i="64"/>
  <c r="CU2112" i="64"/>
  <c r="DK2815" i="64"/>
  <c r="DC2815" i="64"/>
  <c r="CU2815" i="64"/>
  <c r="AX2815" i="64"/>
  <c r="AX2832" i="64" s="1"/>
  <c r="BV2820" i="64"/>
  <c r="AQ2819" i="64"/>
  <c r="BP2816" i="64"/>
  <c r="BP2833" i="64" s="1"/>
  <c r="T2816" i="64"/>
  <c r="T2833" i="64" s="1"/>
  <c r="T2112" i="64"/>
  <c r="CJ2815" i="64"/>
  <c r="CJ2832" i="64" s="1"/>
  <c r="BT2815" i="64"/>
  <c r="BT2832" i="64" s="1"/>
  <c r="BD2815" i="64"/>
  <c r="BD2832" i="64" s="1"/>
  <c r="BD2111" i="64"/>
  <c r="AN2815" i="64"/>
  <c r="AN2832" i="64" s="1"/>
  <c r="AF2815" i="64"/>
  <c r="AF2832" i="64" s="1"/>
  <c r="AF2111" i="64"/>
  <c r="X2815" i="64"/>
  <c r="X2832" i="64" s="1"/>
  <c r="CB2820" i="64"/>
  <c r="BL2820" i="64"/>
  <c r="AV2820" i="64"/>
  <c r="X2820" i="64"/>
  <c r="BM2819" i="64"/>
  <c r="AW2819" i="64"/>
  <c r="AG2819" i="64"/>
  <c r="CL2816" i="64"/>
  <c r="CL2833" i="64" s="1"/>
  <c r="BV2816" i="64"/>
  <c r="BV2833" i="64" s="1"/>
  <c r="BF2816" i="64"/>
  <c r="BF2833" i="64" s="1"/>
  <c r="U2815" i="64"/>
  <c r="U2832" i="64" s="1"/>
  <c r="CG2820" i="64"/>
  <c r="BQ2820" i="64"/>
  <c r="BQ2116" i="64"/>
  <c r="BI2820" i="64"/>
  <c r="BA2820" i="64"/>
  <c r="AS2820" i="64"/>
  <c r="AK2820" i="64"/>
  <c r="AC2820" i="64"/>
  <c r="U2820" i="64"/>
  <c r="CH2819" i="64"/>
  <c r="V2819" i="64"/>
  <c r="BS2816" i="64"/>
  <c r="BS2833" i="64" s="1"/>
  <c r="CQ2768" i="64"/>
  <c r="CD2820" i="64"/>
  <c r="CD2116" i="64"/>
  <c r="AP2820" i="64"/>
  <c r="BO2819" i="64"/>
  <c r="AJ2816" i="64"/>
  <c r="AJ2833" i="64" s="1"/>
  <c r="BP2815" i="64"/>
  <c r="BP2832" i="64" s="1"/>
  <c r="BH2815" i="64"/>
  <c r="BH2832" i="64" s="1"/>
  <c r="AZ2815" i="64"/>
  <c r="AZ2832" i="64" s="1"/>
  <c r="AZ2111" i="64"/>
  <c r="AJ2815" i="64"/>
  <c r="AJ2832" i="64" s="1"/>
  <c r="AB2815" i="64"/>
  <c r="AB2832" i="64" s="1"/>
  <c r="AB2111" i="64"/>
  <c r="T2815" i="64"/>
  <c r="T2832" i="64" s="1"/>
  <c r="CF2820" i="64"/>
  <c r="BX2820" i="64"/>
  <c r="BP2820" i="64"/>
  <c r="BH2820" i="64"/>
  <c r="BH2116" i="64"/>
  <c r="AZ2820" i="64"/>
  <c r="AR2820" i="64"/>
  <c r="AJ2820" i="64"/>
  <c r="T2820" i="64"/>
  <c r="T2116" i="64"/>
  <c r="CG2819" i="64"/>
  <c r="BY2819" i="64"/>
  <c r="BQ2819" i="64"/>
  <c r="BA2819" i="64"/>
  <c r="AS2819" i="64"/>
  <c r="AK2819" i="64"/>
  <c r="AC2819" i="64"/>
  <c r="BB2816" i="64"/>
  <c r="BB2833" i="64" s="1"/>
  <c r="AL2816" i="64"/>
  <c r="AL2833" i="64" s="1"/>
  <c r="CY2742" i="64"/>
  <c r="DI2820" i="64"/>
  <c r="DI2819" i="64"/>
  <c r="DA2819" i="64"/>
  <c r="DI2815" i="64"/>
  <c r="DA2815" i="64"/>
  <c r="BN2815" i="64"/>
  <c r="BN2832" i="64" s="1"/>
  <c r="CL2820" i="64"/>
  <c r="AX2820" i="64"/>
  <c r="AY2819" i="64"/>
  <c r="CF2816" i="64"/>
  <c r="CF2833" i="64" s="1"/>
  <c r="AB2816" i="64"/>
  <c r="AB2833" i="64" s="1"/>
  <c r="AB2112" i="64"/>
  <c r="Z2816" i="64"/>
  <c r="Z2833" i="64" s="1"/>
  <c r="CE2815" i="64"/>
  <c r="CE2832" i="64" s="1"/>
  <c r="CE2111" i="64"/>
  <c r="BW2815" i="64"/>
  <c r="BW2832" i="64" s="1"/>
  <c r="BW2111" i="64"/>
  <c r="BO2815" i="64"/>
  <c r="BO2832" i="64" s="1"/>
  <c r="BG2815" i="64"/>
  <c r="BG2832" i="64" s="1"/>
  <c r="AY2815" i="64"/>
  <c r="AY2832" i="64" s="1"/>
  <c r="AQ2815" i="64"/>
  <c r="AQ2832" i="64" s="1"/>
  <c r="AI2815" i="64"/>
  <c r="AI2832" i="64" s="1"/>
  <c r="AA2815" i="64"/>
  <c r="AA2832" i="64" s="1"/>
  <c r="S2815" i="64"/>
  <c r="S2832" i="64" s="1"/>
  <c r="CE2820" i="64"/>
  <c r="BW2820" i="64"/>
  <c r="BW2116" i="64"/>
  <c r="BO2820" i="64"/>
  <c r="BG2820" i="64"/>
  <c r="AY2820" i="64"/>
  <c r="AI2820" i="64"/>
  <c r="AA2820" i="64"/>
  <c r="S2820" i="64"/>
  <c r="CF2819" i="64"/>
  <c r="BP2819" i="64"/>
  <c r="AZ2819" i="64"/>
  <c r="AR2819" i="64"/>
  <c r="AB2819" i="64"/>
  <c r="T2819" i="64"/>
  <c r="BY2816" i="64"/>
  <c r="BY2833" i="64" s="1"/>
  <c r="BQ2816" i="64"/>
  <c r="BQ2833" i="64" s="1"/>
  <c r="AC2816" i="64"/>
  <c r="AC2833" i="64" s="1"/>
  <c r="CS2107" i="64"/>
  <c r="CR2107" i="64"/>
  <c r="DF1995" i="64"/>
  <c r="DF2820" i="64"/>
  <c r="CX1991" i="64"/>
  <c r="CX2031" i="64" s="1"/>
  <c r="CX2816" i="64"/>
  <c r="CJ1995" i="64"/>
  <c r="CJ2820" i="64"/>
  <c r="CC1994" i="64"/>
  <c r="CC2819" i="64"/>
  <c r="BN1991" i="64"/>
  <c r="BN2031" i="64" s="1"/>
  <c r="BN2816" i="64"/>
  <c r="BN2833" i="64" s="1"/>
  <c r="DE1995" i="64"/>
  <c r="DE2820" i="64"/>
  <c r="CW1995" i="64"/>
  <c r="CW2820" i="64"/>
  <c r="CO1995" i="64"/>
  <c r="CO2820" i="64"/>
  <c r="DE1994" i="64"/>
  <c r="DE2819" i="64"/>
  <c r="CW1994" i="64"/>
  <c r="CW2819" i="64"/>
  <c r="CO1994" i="64"/>
  <c r="CO2819" i="64"/>
  <c r="DE1991" i="64"/>
  <c r="DE2031" i="64" s="1"/>
  <c r="DE2816" i="64"/>
  <c r="CW1991" i="64"/>
  <c r="CW2031" i="64" s="1"/>
  <c r="CW2816" i="64"/>
  <c r="CO1991" i="64"/>
  <c r="CO2031" i="64" s="1"/>
  <c r="CO2816" i="64"/>
  <c r="DE1990" i="64"/>
  <c r="DE2815" i="64"/>
  <c r="CW1990" i="64"/>
  <c r="CW2815" i="64"/>
  <c r="CO1990" i="64"/>
  <c r="CO2815" i="64"/>
  <c r="AG1995" i="64"/>
  <c r="AG2820" i="64"/>
  <c r="CP1990" i="64"/>
  <c r="CP2815" i="64"/>
  <c r="CI1990" i="64"/>
  <c r="CI2815" i="64"/>
  <c r="CI2832" i="64" s="1"/>
  <c r="CA1990" i="64"/>
  <c r="CA2815" i="64"/>
  <c r="CA2832" i="64" s="1"/>
  <c r="BK1990" i="64"/>
  <c r="BK2815" i="64"/>
  <c r="BK2832" i="64" s="1"/>
  <c r="AU1990" i="64"/>
  <c r="AU2815" i="64"/>
  <c r="AU2832" i="64" s="1"/>
  <c r="AE1990" i="64"/>
  <c r="AE2815" i="64"/>
  <c r="AE2832" i="64" s="1"/>
  <c r="BS1995" i="64"/>
  <c r="BS2820" i="64"/>
  <c r="BK1995" i="64"/>
  <c r="BK2820" i="64"/>
  <c r="AU1995" i="64"/>
  <c r="AU2820" i="64"/>
  <c r="AM1995" i="64"/>
  <c r="AM2820" i="64"/>
  <c r="CB1994" i="64"/>
  <c r="CB2819" i="64"/>
  <c r="BL1994" i="64"/>
  <c r="BL2819" i="64"/>
  <c r="BD1994" i="64"/>
  <c r="BD2819" i="64"/>
  <c r="AV1994" i="64"/>
  <c r="AV2819" i="64"/>
  <c r="CC1991" i="64"/>
  <c r="CC2031" i="64" s="1"/>
  <c r="CC2816" i="64"/>
  <c r="CC2833" i="64" s="1"/>
  <c r="BU1991" i="64"/>
  <c r="BU2031" i="64" s="1"/>
  <c r="BU2816" i="64"/>
  <c r="BU2833" i="64" s="1"/>
  <c r="AW1991" i="64"/>
  <c r="AW2031" i="64" s="1"/>
  <c r="AW2816" i="64"/>
  <c r="AW2833" i="64" s="1"/>
  <c r="AO1991" i="64"/>
  <c r="AO2031" i="64" s="1"/>
  <c r="AO2816" i="64"/>
  <c r="AO2833" i="64" s="1"/>
  <c r="Y1991" i="64"/>
  <c r="Y2031" i="64" s="1"/>
  <c r="Y2816" i="64"/>
  <c r="Y2833" i="64" s="1"/>
  <c r="DD1995" i="64"/>
  <c r="DD2820" i="64"/>
  <c r="CP1995" i="64"/>
  <c r="CP2820" i="64"/>
  <c r="DF1990" i="64"/>
  <c r="DF2815" i="64"/>
  <c r="CH1990" i="64"/>
  <c r="CH2815" i="64"/>
  <c r="CH2832" i="64" s="1"/>
  <c r="BZ1990" i="64"/>
  <c r="BZ2815" i="64"/>
  <c r="BZ2832" i="64" s="1"/>
  <c r="BR1990" i="64"/>
  <c r="BR2815" i="64"/>
  <c r="BR2832" i="64" s="1"/>
  <c r="BJ1990" i="64"/>
  <c r="BJ2815" i="64"/>
  <c r="BJ2832" i="64" s="1"/>
  <c r="BB1990" i="64"/>
  <c r="BB2815" i="64"/>
  <c r="BB2832" i="64" s="1"/>
  <c r="AL1990" i="64"/>
  <c r="AL2815" i="64"/>
  <c r="AL2832" i="64" s="1"/>
  <c r="AD1990" i="64"/>
  <c r="AD2815" i="64"/>
  <c r="AD2832" i="64" s="1"/>
  <c r="V1990" i="64"/>
  <c r="V2815" i="64"/>
  <c r="V2832" i="64" s="1"/>
  <c r="BJ1995" i="64"/>
  <c r="BJ2820" i="64"/>
  <c r="CI1994" i="64"/>
  <c r="CI2819" i="64"/>
  <c r="CA1994" i="64"/>
  <c r="CA2819" i="64"/>
  <c r="BK1994" i="64"/>
  <c r="BK2819" i="64"/>
  <c r="BC1994" i="64"/>
  <c r="BC2819" i="64"/>
  <c r="AU1994" i="64"/>
  <c r="AU2819" i="64"/>
  <c r="AM1994" i="64"/>
  <c r="AM2819" i="64"/>
  <c r="AE1994" i="64"/>
  <c r="AE2819" i="64"/>
  <c r="W1994" i="64"/>
  <c r="W2819" i="64"/>
  <c r="CJ1991" i="64"/>
  <c r="CJ2031" i="64" s="1"/>
  <c r="CJ2816" i="64"/>
  <c r="CJ2833" i="64" s="1"/>
  <c r="CB1991" i="64"/>
  <c r="CB2031" i="64" s="1"/>
  <c r="CB2816" i="64"/>
  <c r="CB2833" i="64" s="1"/>
  <c r="BT1991" i="64"/>
  <c r="BT2031" i="64" s="1"/>
  <c r="BT2816" i="64"/>
  <c r="BT2833" i="64" s="1"/>
  <c r="BL1991" i="64"/>
  <c r="BL2031" i="64" s="1"/>
  <c r="BL2816" i="64"/>
  <c r="BL2833" i="64" s="1"/>
  <c r="AV1991" i="64"/>
  <c r="AV2031" i="64" s="1"/>
  <c r="AV2816" i="64"/>
  <c r="AV2833" i="64" s="1"/>
  <c r="AN1991" i="64"/>
  <c r="AN2031" i="64" s="1"/>
  <c r="AN2816" i="64"/>
  <c r="AN2833" i="64" s="1"/>
  <c r="AF1991" i="64"/>
  <c r="AF2031" i="64" s="1"/>
  <c r="AF2816" i="64"/>
  <c r="AF2833" i="64" s="1"/>
  <c r="X1991" i="64"/>
  <c r="X2031" i="64" s="1"/>
  <c r="X2816" i="64"/>
  <c r="X2833" i="64" s="1"/>
  <c r="DC1995" i="64"/>
  <c r="DC2820" i="64"/>
  <c r="CU1995" i="64"/>
  <c r="CU2820" i="64"/>
  <c r="DK1994" i="64"/>
  <c r="DK2819" i="64"/>
  <c r="DK1991" i="64"/>
  <c r="DK2031" i="64" s="1"/>
  <c r="DK2816" i="64"/>
  <c r="DC1991" i="64"/>
  <c r="DC2031" i="64" s="1"/>
  <c r="DC2816" i="64"/>
  <c r="CX1995" i="64"/>
  <c r="CX2820" i="64"/>
  <c r="DF1991" i="64"/>
  <c r="DF2031" i="64" s="1"/>
  <c r="DF2816" i="64"/>
  <c r="CG1990" i="64"/>
  <c r="CG2815" i="64"/>
  <c r="CG2832" i="64" s="1"/>
  <c r="BY1990" i="64"/>
  <c r="BY2815" i="64"/>
  <c r="BY2832" i="64" s="1"/>
  <c r="BQ1990" i="64"/>
  <c r="BQ2815" i="64"/>
  <c r="BQ2832" i="64" s="1"/>
  <c r="BI1990" i="64"/>
  <c r="BI2815" i="64"/>
  <c r="BI2832" i="64" s="1"/>
  <c r="BA1990" i="64"/>
  <c r="BA2815" i="64"/>
  <c r="BA2832" i="64" s="1"/>
  <c r="AS1990" i="64"/>
  <c r="AS2815" i="64"/>
  <c r="AS2832" i="64" s="1"/>
  <c r="AK1990" i="64"/>
  <c r="AK2815" i="64"/>
  <c r="AK2832" i="64" s="1"/>
  <c r="AC1990" i="64"/>
  <c r="AC2815" i="64"/>
  <c r="AC2832" i="64" s="1"/>
  <c r="BY1995" i="64"/>
  <c r="BY2820" i="64"/>
  <c r="BZ1994" i="64"/>
  <c r="BZ2819" i="64"/>
  <c r="BR1994" i="64"/>
  <c r="BR2819" i="64"/>
  <c r="BJ1994" i="64"/>
  <c r="BJ2819" i="64"/>
  <c r="BB1994" i="64"/>
  <c r="BB2819" i="64"/>
  <c r="AT1994" i="64"/>
  <c r="AT2819" i="64"/>
  <c r="AL1994" i="64"/>
  <c r="AL2819" i="64"/>
  <c r="AD1994" i="64"/>
  <c r="AD2819" i="64"/>
  <c r="CI1991" i="64"/>
  <c r="CI2031" i="64" s="1"/>
  <c r="CI2816" i="64"/>
  <c r="CI2833" i="64" s="1"/>
  <c r="CA1991" i="64"/>
  <c r="CA2031" i="64" s="1"/>
  <c r="CA2816" i="64"/>
  <c r="CA2833" i="64" s="1"/>
  <c r="BK1991" i="64"/>
  <c r="BK2031" i="64" s="1"/>
  <c r="BK2816" i="64"/>
  <c r="BK2833" i="64" s="1"/>
  <c r="BC1991" i="64"/>
  <c r="BC2031" i="64" s="1"/>
  <c r="BC2816" i="64"/>
  <c r="BC2833" i="64" s="1"/>
  <c r="AU1991" i="64"/>
  <c r="AU2031" i="64" s="1"/>
  <c r="AU2816" i="64"/>
  <c r="AU2833" i="64" s="1"/>
  <c r="AM1991" i="64"/>
  <c r="AM2031" i="64" s="1"/>
  <c r="AM2816" i="64"/>
  <c r="AM2833" i="64" s="1"/>
  <c r="AE1991" i="64"/>
  <c r="AE2031" i="64" s="1"/>
  <c r="AE2816" i="64"/>
  <c r="AE2833" i="64" s="1"/>
  <c r="W1991" i="64"/>
  <c r="W2031" i="64" s="1"/>
  <c r="W2816" i="64"/>
  <c r="W2833" i="64" s="1"/>
  <c r="DJ1995" i="64"/>
  <c r="DJ2820" i="64"/>
  <c r="DB1995" i="64"/>
  <c r="DB2820" i="64"/>
  <c r="CT1995" i="64"/>
  <c r="CT2820" i="64"/>
  <c r="DJ1994" i="64"/>
  <c r="DJ2819" i="64"/>
  <c r="DB1994" i="64"/>
  <c r="DB2819" i="64"/>
  <c r="CT1994" i="64"/>
  <c r="CT2819" i="64"/>
  <c r="DJ1991" i="64"/>
  <c r="DJ2031" i="64" s="1"/>
  <c r="DJ2816" i="64"/>
  <c r="DB1991" i="64"/>
  <c r="DB2031" i="64" s="1"/>
  <c r="DB2816" i="64"/>
  <c r="CT1991" i="64"/>
  <c r="CT2031" i="64" s="1"/>
  <c r="CT2816" i="64"/>
  <c r="DJ1990" i="64"/>
  <c r="DJ2815" i="64"/>
  <c r="DB1990" i="64"/>
  <c r="DB2815" i="64"/>
  <c r="CT1990" i="64"/>
  <c r="CT2815" i="64"/>
  <c r="DF1994" i="64"/>
  <c r="DF2819" i="64"/>
  <c r="CP1991" i="64"/>
  <c r="CP2031" i="64" s="1"/>
  <c r="CP2816" i="64"/>
  <c r="CF1990" i="64"/>
  <c r="CF2815" i="64"/>
  <c r="CF2832" i="64" s="1"/>
  <c r="BX1990" i="64"/>
  <c r="BX2815" i="64"/>
  <c r="BX2832" i="64" s="1"/>
  <c r="AR1990" i="64"/>
  <c r="AR2815" i="64"/>
  <c r="AR2832" i="64" s="1"/>
  <c r="AB1995" i="64"/>
  <c r="AB2820" i="64"/>
  <c r="BI1994" i="64"/>
  <c r="BI2819" i="64"/>
  <c r="U1994" i="64"/>
  <c r="U2819" i="64"/>
  <c r="CH1991" i="64"/>
  <c r="CH2031" i="64" s="1"/>
  <c r="CH2816" i="64"/>
  <c r="CH2833" i="64" s="1"/>
  <c r="BZ1991" i="64"/>
  <c r="BZ2031" i="64" s="1"/>
  <c r="BZ2816" i="64"/>
  <c r="BZ2833" i="64" s="1"/>
  <c r="BR1991" i="64"/>
  <c r="BR2031" i="64" s="1"/>
  <c r="BR2816" i="64"/>
  <c r="BR2833" i="64" s="1"/>
  <c r="BJ1991" i="64"/>
  <c r="BJ2031" i="64" s="1"/>
  <c r="BJ2816" i="64"/>
  <c r="BJ2833" i="64" s="1"/>
  <c r="AT1991" i="64"/>
  <c r="AT2031" i="64" s="1"/>
  <c r="AT2816" i="64"/>
  <c r="AT2833" i="64" s="1"/>
  <c r="AD1991" i="64"/>
  <c r="AD2031" i="64" s="1"/>
  <c r="AD2816" i="64"/>
  <c r="AD2833" i="64" s="1"/>
  <c r="V1991" i="64"/>
  <c r="V2031" i="64" s="1"/>
  <c r="V2816" i="64"/>
  <c r="V2833" i="64" s="1"/>
  <c r="DA1995" i="64"/>
  <c r="DA2820" i="64"/>
  <c r="CS1995" i="64"/>
  <c r="CS2820" i="64"/>
  <c r="CS1994" i="64"/>
  <c r="CS2819" i="64"/>
  <c r="DI1991" i="64"/>
  <c r="DI2031" i="64" s="1"/>
  <c r="DI2816" i="64"/>
  <c r="DA1991" i="64"/>
  <c r="DA2031" i="64" s="1"/>
  <c r="DA2816" i="64"/>
  <c r="CS1991" i="64"/>
  <c r="CS2031" i="64" s="1"/>
  <c r="CS2816" i="64"/>
  <c r="CS1990" i="64"/>
  <c r="CS2815" i="64"/>
  <c r="CP1994" i="64"/>
  <c r="CP2819" i="64"/>
  <c r="AQ1995" i="64"/>
  <c r="AQ2820" i="64"/>
  <c r="BX1994" i="64"/>
  <c r="BX2819" i="64"/>
  <c r="BH1994" i="64"/>
  <c r="BH2819" i="64"/>
  <c r="AJ1994" i="64"/>
  <c r="AJ2819" i="64"/>
  <c r="CG1991" i="64"/>
  <c r="CG2031" i="64" s="1"/>
  <c r="CG2816" i="64"/>
  <c r="CG2833" i="64" s="1"/>
  <c r="BI1991" i="64"/>
  <c r="BI2031" i="64" s="1"/>
  <c r="BI2816" i="64"/>
  <c r="BI2833" i="64" s="1"/>
  <c r="BA1991" i="64"/>
  <c r="BA2031" i="64" s="1"/>
  <c r="BA2816" i="64"/>
  <c r="BA2833" i="64" s="1"/>
  <c r="AS1991" i="64"/>
  <c r="AS2031" i="64" s="1"/>
  <c r="AS2816" i="64"/>
  <c r="AS2833" i="64" s="1"/>
  <c r="AK1991" i="64"/>
  <c r="AK2031" i="64" s="1"/>
  <c r="AK2816" i="64"/>
  <c r="AK2833" i="64" s="1"/>
  <c r="U1991" i="64"/>
  <c r="U2031" i="64" s="1"/>
  <c r="U2816" i="64"/>
  <c r="U2833" i="64" s="1"/>
  <c r="DH1995" i="64"/>
  <c r="DH2820" i="64"/>
  <c r="CZ1995" i="64"/>
  <c r="CZ2820" i="64"/>
  <c r="CR1995" i="64"/>
  <c r="CR2820" i="64"/>
  <c r="DH1994" i="64"/>
  <c r="DH2819" i="64"/>
  <c r="CZ1994" i="64"/>
  <c r="CZ2819" i="64"/>
  <c r="CR1994" i="64"/>
  <c r="CR2819" i="64"/>
  <c r="DH1991" i="64"/>
  <c r="DH2031" i="64" s="1"/>
  <c r="DH2816" i="64"/>
  <c r="CZ1991" i="64"/>
  <c r="CZ2031" i="64" s="1"/>
  <c r="CZ2816" i="64"/>
  <c r="CR1991" i="64"/>
  <c r="CR2031" i="64" s="1"/>
  <c r="CR2816" i="64"/>
  <c r="DH1990" i="64"/>
  <c r="DH2815" i="64"/>
  <c r="CZ1990" i="64"/>
  <c r="CZ2815" i="64"/>
  <c r="CR1990" i="64"/>
  <c r="CR2815" i="64"/>
  <c r="CX1994" i="64"/>
  <c r="CX2819" i="64"/>
  <c r="CX1990" i="64"/>
  <c r="CX2815" i="64"/>
  <c r="BF1990" i="64"/>
  <c r="BF2815" i="64"/>
  <c r="BF2832" i="64" s="1"/>
  <c r="BW1994" i="64"/>
  <c r="BW2819" i="64"/>
  <c r="AA1994" i="64"/>
  <c r="AA2819" i="64"/>
  <c r="BX1991" i="64"/>
  <c r="BX2031" i="64" s="1"/>
  <c r="BX2816" i="64"/>
  <c r="BX2833" i="64" s="1"/>
  <c r="DG1995" i="64"/>
  <c r="DG2820" i="64"/>
  <c r="CY1995" i="64"/>
  <c r="CY2820" i="64"/>
  <c r="CQ1995" i="64"/>
  <c r="CQ2820" i="64"/>
  <c r="DG1994" i="64"/>
  <c r="DG2819" i="64"/>
  <c r="CY1994" i="64"/>
  <c r="CY2819" i="64"/>
  <c r="CQ1994" i="64"/>
  <c r="CQ2819" i="64"/>
  <c r="DG1991" i="64"/>
  <c r="DG2031" i="64" s="1"/>
  <c r="DG2816" i="64"/>
  <c r="CY1991" i="64"/>
  <c r="CY2031" i="64" s="1"/>
  <c r="CY2816" i="64"/>
  <c r="CQ1991" i="64"/>
  <c r="CQ2031" i="64" s="1"/>
  <c r="CQ2816" i="64"/>
  <c r="DG1990" i="64"/>
  <c r="DG2815" i="64"/>
  <c r="CY1990" i="64"/>
  <c r="CY2815" i="64"/>
  <c r="CQ1990" i="64"/>
  <c r="CQ2815" i="64"/>
  <c r="DJ1711" i="64"/>
  <c r="DJ1738" i="64" s="1"/>
  <c r="CT1358" i="64"/>
  <c r="CT1477" i="64" s="1"/>
  <c r="CT1890" i="64"/>
  <c r="CT1907" i="64" s="1"/>
  <c r="DB2846" i="64"/>
  <c r="DB2860" i="64" s="1"/>
  <c r="DB1742" i="64"/>
  <c r="DB1777" i="64" s="1"/>
  <c r="CT2793" i="64"/>
  <c r="CT2742" i="64"/>
  <c r="CT1946" i="64"/>
  <c r="CT1889" i="64"/>
  <c r="CT2846" i="64"/>
  <c r="CT2860" i="64" s="1"/>
  <c r="DB1711" i="64"/>
  <c r="DB1738" i="64" s="1"/>
  <c r="DB789" i="64"/>
  <c r="DB2768" i="64"/>
  <c r="DB2716" i="64"/>
  <c r="DJ1942" i="64"/>
  <c r="DJ1957" i="64" s="1"/>
  <c r="CT1885" i="64"/>
  <c r="CT1902" i="64" s="1"/>
  <c r="DB2845" i="64"/>
  <c r="DJ2272" i="64"/>
  <c r="DJ2295" i="64" s="1"/>
  <c r="DB1710" i="64"/>
  <c r="CT745" i="64"/>
  <c r="DJ1946" i="64"/>
  <c r="CT2768" i="64"/>
  <c r="DB2712" i="64"/>
  <c r="CT1942" i="64"/>
  <c r="CT1957" i="64" s="1"/>
  <c r="CT1858" i="64"/>
  <c r="CT2845" i="64"/>
  <c r="DJ2271" i="64"/>
  <c r="DB1670" i="64"/>
  <c r="DB1697" i="64" s="1"/>
  <c r="CT1916" i="64"/>
  <c r="CT1857" i="64"/>
  <c r="CT1786" i="64"/>
  <c r="DB2267" i="64"/>
  <c r="DB2290" i="64" s="1"/>
  <c r="DB1639" i="64"/>
  <c r="DB2767" i="64"/>
  <c r="DJ1915" i="64"/>
  <c r="CT1853" i="64"/>
  <c r="CT1876" i="64" s="1"/>
  <c r="CT1747" i="64"/>
  <c r="CT1782" i="64" s="1"/>
  <c r="CT2267" i="64"/>
  <c r="CT2290" i="64" s="1"/>
  <c r="DB1511" i="64"/>
  <c r="DB1524" i="64" s="1"/>
  <c r="DJ2763" i="64"/>
  <c r="CT1915" i="64"/>
  <c r="CT1746" i="64"/>
  <c r="DJ2163" i="64"/>
  <c r="DJ2190" i="64" s="1"/>
  <c r="CT1511" i="64"/>
  <c r="CT1524" i="64" s="1"/>
  <c r="CT2743" i="64"/>
  <c r="DJ1966" i="64"/>
  <c r="DJ1981" i="64" s="1"/>
  <c r="DB1890" i="64"/>
  <c r="DB1907" i="64" s="1"/>
  <c r="DJ1742" i="64"/>
  <c r="DJ1777" i="64" s="1"/>
  <c r="DB2163" i="64"/>
  <c r="DB2190" i="64" s="1"/>
  <c r="DB1358" i="64"/>
  <c r="DB1477" i="64" s="1"/>
  <c r="BT2504" i="64"/>
  <c r="BT2516" i="64" s="1"/>
  <c r="BT1990" i="64"/>
  <c r="AN2504" i="64"/>
  <c r="AN2516" i="64" s="1"/>
  <c r="AN1990" i="64"/>
  <c r="CB2509" i="64"/>
  <c r="CB1995" i="64"/>
  <c r="BD2509" i="64"/>
  <c r="BD1995" i="64"/>
  <c r="X2509" i="64"/>
  <c r="X1995" i="64"/>
  <c r="BM2508" i="64"/>
  <c r="BM1994" i="64"/>
  <c r="AW2508" i="64"/>
  <c r="AW1994" i="64"/>
  <c r="Y2508" i="64"/>
  <c r="Y1994" i="64"/>
  <c r="CD2505" i="64"/>
  <c r="CD1991" i="64"/>
  <c r="CD2031" i="64" s="1"/>
  <c r="AH2505" i="64"/>
  <c r="AH1991" i="64"/>
  <c r="AH2031" i="64" s="1"/>
  <c r="CH2509" i="64"/>
  <c r="CH1995" i="64"/>
  <c r="BR2509" i="64"/>
  <c r="BR1995" i="64"/>
  <c r="BB2509" i="64"/>
  <c r="BB1995" i="64"/>
  <c r="AL2509" i="64"/>
  <c r="AL1995" i="64"/>
  <c r="V2509" i="64"/>
  <c r="V1995" i="64"/>
  <c r="U2504" i="64"/>
  <c r="U2516" i="64" s="1"/>
  <c r="U1990" i="64"/>
  <c r="CG2509" i="64"/>
  <c r="CG1995" i="64"/>
  <c r="BQ2509" i="64"/>
  <c r="BQ1995" i="64"/>
  <c r="BI2509" i="64"/>
  <c r="BI1995" i="64"/>
  <c r="BA2509" i="64"/>
  <c r="BA1995" i="64"/>
  <c r="AS2509" i="64"/>
  <c r="AS1995" i="64"/>
  <c r="AK2509" i="64"/>
  <c r="AK1995" i="64"/>
  <c r="AC2509" i="64"/>
  <c r="AC1995" i="64"/>
  <c r="U2509" i="64"/>
  <c r="U1995" i="64"/>
  <c r="CH2508" i="64"/>
  <c r="CH1994" i="64"/>
  <c r="V2508" i="64"/>
  <c r="V1994" i="64"/>
  <c r="BS2505" i="64"/>
  <c r="BS1991" i="64"/>
  <c r="BS2031" i="64" s="1"/>
  <c r="DI2509" i="64"/>
  <c r="DI1995" i="64"/>
  <c r="DI2508" i="64"/>
  <c r="DI1994" i="64"/>
  <c r="DA2508" i="64"/>
  <c r="DA1994" i="64"/>
  <c r="DI2504" i="64"/>
  <c r="DI2516" i="64" s="1"/>
  <c r="DI1990" i="64"/>
  <c r="DA1600" i="64"/>
  <c r="DA1627" i="64" s="1"/>
  <c r="DA1990" i="64"/>
  <c r="BH2504" i="64"/>
  <c r="BH2516" i="64" s="1"/>
  <c r="BH1990" i="64"/>
  <c r="AJ2504" i="64"/>
  <c r="AJ2516" i="64" s="1"/>
  <c r="AJ1990" i="64"/>
  <c r="AB2504" i="64"/>
  <c r="AB2516" i="64" s="1"/>
  <c r="AB1990" i="64"/>
  <c r="BX2509" i="64"/>
  <c r="BX1995" i="64"/>
  <c r="BH2509" i="64"/>
  <c r="BH1995" i="64"/>
  <c r="AJ2509" i="64"/>
  <c r="AJ1995" i="64"/>
  <c r="T2509" i="64"/>
  <c r="T1995" i="64"/>
  <c r="BY2508" i="64"/>
  <c r="BY1994" i="64"/>
  <c r="BA2508" i="64"/>
  <c r="BA1994" i="64"/>
  <c r="AS2508" i="64"/>
  <c r="AS1994" i="64"/>
  <c r="AC2508" i="64"/>
  <c r="AC1994" i="64"/>
  <c r="BB2505" i="64"/>
  <c r="BB1991" i="64"/>
  <c r="BB2031" i="64" s="1"/>
  <c r="BP2504" i="64"/>
  <c r="BP2516" i="64" s="1"/>
  <c r="BP1990" i="64"/>
  <c r="T2504" i="64"/>
  <c r="T2516" i="64" s="1"/>
  <c r="T1990" i="64"/>
  <c r="BP2509" i="64"/>
  <c r="BP1995" i="64"/>
  <c r="AZ2509" i="64"/>
  <c r="AZ1995" i="64"/>
  <c r="CG2508" i="64"/>
  <c r="CG1994" i="64"/>
  <c r="BQ2508" i="64"/>
  <c r="BQ1994" i="64"/>
  <c r="AK2508" i="64"/>
  <c r="AK1994" i="64"/>
  <c r="AL2505" i="64"/>
  <c r="AL1991" i="64"/>
  <c r="AL2031" i="64" s="1"/>
  <c r="CE2504" i="64"/>
  <c r="CE2516" i="64" s="1"/>
  <c r="CE1990" i="64"/>
  <c r="BW2504" i="64"/>
  <c r="BW2516" i="64" s="1"/>
  <c r="BW1990" i="64"/>
  <c r="BO2504" i="64"/>
  <c r="BO2516" i="64" s="1"/>
  <c r="BO1990" i="64"/>
  <c r="BG2504" i="64"/>
  <c r="BG2516" i="64" s="1"/>
  <c r="BG1990" i="64"/>
  <c r="AY2504" i="64"/>
  <c r="AY2516" i="64" s="1"/>
  <c r="AY1990" i="64"/>
  <c r="AQ2504" i="64"/>
  <c r="AQ2516" i="64" s="1"/>
  <c r="AQ1990" i="64"/>
  <c r="AI2504" i="64"/>
  <c r="AI2516" i="64" s="1"/>
  <c r="AI1990" i="64"/>
  <c r="AA2504" i="64"/>
  <c r="AA2516" i="64" s="1"/>
  <c r="AA1990" i="64"/>
  <c r="S2504" i="64"/>
  <c r="S2516" i="64" s="1"/>
  <c r="S1990" i="64"/>
  <c r="CE2509" i="64"/>
  <c r="CE1995" i="64"/>
  <c r="BW2509" i="64"/>
  <c r="BW1995" i="64"/>
  <c r="BO2509" i="64"/>
  <c r="BO1995" i="64"/>
  <c r="BG2509" i="64"/>
  <c r="BG1995" i="64"/>
  <c r="AY2509" i="64"/>
  <c r="AY1995" i="64"/>
  <c r="AI2509" i="64"/>
  <c r="AI1995" i="64"/>
  <c r="AA2509" i="64"/>
  <c r="AA1995" i="64"/>
  <c r="S2509" i="64"/>
  <c r="S1995" i="64"/>
  <c r="CF2508" i="64"/>
  <c r="CF1994" i="64"/>
  <c r="BP2508" i="64"/>
  <c r="BP1994" i="64"/>
  <c r="AZ2508" i="64"/>
  <c r="AZ1994" i="64"/>
  <c r="AR2508" i="64"/>
  <c r="AR1994" i="64"/>
  <c r="AB2508" i="64"/>
  <c r="AB1994" i="64"/>
  <c r="T2508" i="64"/>
  <c r="T1994" i="64"/>
  <c r="BY2505" i="64"/>
  <c r="BY1991" i="64"/>
  <c r="BY2031" i="64" s="1"/>
  <c r="BQ2505" i="64"/>
  <c r="BQ1991" i="64"/>
  <c r="BQ2031" i="64" s="1"/>
  <c r="AC2505" i="64"/>
  <c r="AC1991" i="64"/>
  <c r="AC2031" i="64" s="1"/>
  <c r="CJ2504" i="64"/>
  <c r="CJ2516" i="64" s="1"/>
  <c r="CJ1990" i="64"/>
  <c r="BD2504" i="64"/>
  <c r="BD2516" i="64" s="1"/>
  <c r="BD1990" i="64"/>
  <c r="AN2509" i="64"/>
  <c r="AN1995" i="64"/>
  <c r="AX2505" i="64"/>
  <c r="AX1991" i="64"/>
  <c r="AX2031" i="64" s="1"/>
  <c r="AZ2504" i="64"/>
  <c r="AZ2516" i="64" s="1"/>
  <c r="AZ1990" i="64"/>
  <c r="AR2509" i="64"/>
  <c r="AR1995" i="64"/>
  <c r="BV2504" i="64"/>
  <c r="BV2516" i="64" s="1"/>
  <c r="BV1990" i="64"/>
  <c r="AH2504" i="64"/>
  <c r="AH2516" i="64" s="1"/>
  <c r="AH1990" i="64"/>
  <c r="CL2509" i="64"/>
  <c r="CL1995" i="64"/>
  <c r="BV2509" i="64"/>
  <c r="BV1995" i="64"/>
  <c r="BF2509" i="64"/>
  <c r="BF1995" i="64"/>
  <c r="AP2509" i="64"/>
  <c r="AP1995" i="64"/>
  <c r="Z2509" i="64"/>
  <c r="Z1995" i="64"/>
  <c r="BG2508" i="64"/>
  <c r="BG1994" i="64"/>
  <c r="AQ2508" i="64"/>
  <c r="AQ1994" i="64"/>
  <c r="CF2505" i="64"/>
  <c r="CF1991" i="64"/>
  <c r="CF2031" i="64" s="1"/>
  <c r="BP2505" i="64"/>
  <c r="BP1991" i="64"/>
  <c r="BP2031" i="64" s="1"/>
  <c r="AZ2505" i="64"/>
  <c r="AZ1991" i="64"/>
  <c r="AZ2031" i="64" s="1"/>
  <c r="AJ2505" i="64"/>
  <c r="AJ1991" i="64"/>
  <c r="AJ2031" i="64" s="1"/>
  <c r="T2505" i="64"/>
  <c r="T1991" i="64"/>
  <c r="T2031" i="64" s="1"/>
  <c r="CB2504" i="64"/>
  <c r="CB2516" i="64" s="1"/>
  <c r="CB1990" i="64"/>
  <c r="AV2504" i="64"/>
  <c r="AV2516" i="64" s="1"/>
  <c r="AV1990" i="64"/>
  <c r="X2504" i="64"/>
  <c r="X2516" i="64" s="1"/>
  <c r="X1990" i="64"/>
  <c r="BL2509" i="64"/>
  <c r="BL1995" i="64"/>
  <c r="AV2509" i="64"/>
  <c r="AV1995" i="64"/>
  <c r="CK2508" i="64"/>
  <c r="CK1994" i="64"/>
  <c r="BU2508" i="64"/>
  <c r="BU1994" i="64"/>
  <c r="BE2508" i="64"/>
  <c r="BE1994" i="64"/>
  <c r="AO2508" i="64"/>
  <c r="AO1994" i="64"/>
  <c r="AG2508" i="64"/>
  <c r="AG1994" i="64"/>
  <c r="CL2505" i="64"/>
  <c r="CL1991" i="64"/>
  <c r="CL2031" i="64" s="1"/>
  <c r="BV2505" i="64"/>
  <c r="BV1991" i="64"/>
  <c r="BV2031" i="64" s="1"/>
  <c r="BF2505" i="64"/>
  <c r="BF1991" i="64"/>
  <c r="BF2031" i="64" s="1"/>
  <c r="Z2505" i="64"/>
  <c r="Z1991" i="64"/>
  <c r="Z2031" i="64" s="1"/>
  <c r="CF2509" i="64"/>
  <c r="CF1995" i="64"/>
  <c r="CL2504" i="64"/>
  <c r="CL2516" i="64" s="1"/>
  <c r="CL1990" i="64"/>
  <c r="CD2504" i="64"/>
  <c r="CD2516" i="64" s="1"/>
  <c r="CD1990" i="64"/>
  <c r="BN2504" i="64"/>
  <c r="BN2516" i="64" s="1"/>
  <c r="BN1990" i="64"/>
  <c r="AX2504" i="64"/>
  <c r="AX2516" i="64" s="1"/>
  <c r="AX1990" i="64"/>
  <c r="AP2504" i="64"/>
  <c r="AP2516" i="64" s="1"/>
  <c r="AP1990" i="64"/>
  <c r="Z2504" i="64"/>
  <c r="Z2516" i="64" s="1"/>
  <c r="Z1990" i="64"/>
  <c r="CD2509" i="64"/>
  <c r="CD1995" i="64"/>
  <c r="BN2509" i="64"/>
  <c r="BN1995" i="64"/>
  <c r="AX2509" i="64"/>
  <c r="AX1995" i="64"/>
  <c r="AH2509" i="64"/>
  <c r="AH1995" i="64"/>
  <c r="CE2508" i="64"/>
  <c r="CE1994" i="64"/>
  <c r="BO2508" i="64"/>
  <c r="BO1994" i="64"/>
  <c r="AY2508" i="64"/>
  <c r="AY1994" i="64"/>
  <c r="AI2508" i="64"/>
  <c r="AI1994" i="64"/>
  <c r="S2508" i="64"/>
  <c r="S1994" i="64"/>
  <c r="BH2505" i="64"/>
  <c r="BH1991" i="64"/>
  <c r="BH2031" i="64" s="1"/>
  <c r="AR2505" i="64"/>
  <c r="AR1991" i="64"/>
  <c r="AR2031" i="64" s="1"/>
  <c r="AB2505" i="64"/>
  <c r="AB1991" i="64"/>
  <c r="AB2031" i="64" s="1"/>
  <c r="CK2504" i="64"/>
  <c r="CK2516" i="64" s="1"/>
  <c r="CK1990" i="64"/>
  <c r="CC2504" i="64"/>
  <c r="CC2516" i="64" s="1"/>
  <c r="CC1990" i="64"/>
  <c r="BU2504" i="64"/>
  <c r="BU2516" i="64" s="1"/>
  <c r="BU1990" i="64"/>
  <c r="BM2504" i="64"/>
  <c r="BM2516" i="64" s="1"/>
  <c r="BM1990" i="64"/>
  <c r="BE2504" i="64"/>
  <c r="BE2516" i="64" s="1"/>
  <c r="BE1990" i="64"/>
  <c r="AW2504" i="64"/>
  <c r="AW2516" i="64" s="1"/>
  <c r="AW1990" i="64"/>
  <c r="AO2504" i="64"/>
  <c r="AO2516" i="64" s="1"/>
  <c r="AO1990" i="64"/>
  <c r="AG2504" i="64"/>
  <c r="AG2516" i="64" s="1"/>
  <c r="AG1990" i="64"/>
  <c r="Y2504" i="64"/>
  <c r="Y2516" i="64" s="1"/>
  <c r="Y1990" i="64"/>
  <c r="CK2509" i="64"/>
  <c r="CK1995" i="64"/>
  <c r="CC2509" i="64"/>
  <c r="CC1995" i="64"/>
  <c r="BU2509" i="64"/>
  <c r="BU1995" i="64"/>
  <c r="BM2509" i="64"/>
  <c r="BM1995" i="64"/>
  <c r="BE2509" i="64"/>
  <c r="BE1995" i="64"/>
  <c r="AW2509" i="64"/>
  <c r="AW1995" i="64"/>
  <c r="AO2509" i="64"/>
  <c r="AO1995" i="64"/>
  <c r="Y2509" i="64"/>
  <c r="Y1995" i="64"/>
  <c r="CL2508" i="64"/>
  <c r="CL1994" i="64"/>
  <c r="CD2508" i="64"/>
  <c r="CD1994" i="64"/>
  <c r="BV2508" i="64"/>
  <c r="BV1994" i="64"/>
  <c r="BN2508" i="64"/>
  <c r="BN1994" i="64"/>
  <c r="BF2508" i="64"/>
  <c r="BF1994" i="64"/>
  <c r="AX2508" i="64"/>
  <c r="AX1994" i="64"/>
  <c r="AP2508" i="64"/>
  <c r="AP1994" i="64"/>
  <c r="AH2508" i="64"/>
  <c r="AH1994" i="64"/>
  <c r="Z2508" i="64"/>
  <c r="Z1994" i="64"/>
  <c r="CE2505" i="64"/>
  <c r="CE1991" i="64"/>
  <c r="CE2031" i="64" s="1"/>
  <c r="BW2505" i="64"/>
  <c r="BW1991" i="64"/>
  <c r="BW2031" i="64" s="1"/>
  <c r="BO2505" i="64"/>
  <c r="BO1991" i="64"/>
  <c r="BO2031" i="64" s="1"/>
  <c r="BG2505" i="64"/>
  <c r="BG1991" i="64"/>
  <c r="BG2031" i="64" s="1"/>
  <c r="AY2505" i="64"/>
  <c r="AY1991" i="64"/>
  <c r="AY2031" i="64" s="1"/>
  <c r="AQ2505" i="64"/>
  <c r="AQ1991" i="64"/>
  <c r="AQ2031" i="64" s="1"/>
  <c r="AI2505" i="64"/>
  <c r="AI1991" i="64"/>
  <c r="AI2031" i="64" s="1"/>
  <c r="AA2505" i="64"/>
  <c r="AA1991" i="64"/>
  <c r="AA2031" i="64" s="1"/>
  <c r="S2505" i="64"/>
  <c r="S1991" i="64"/>
  <c r="S2031" i="64" s="1"/>
  <c r="CV2509" i="64"/>
  <c r="CV1995" i="64"/>
  <c r="DD2508" i="64"/>
  <c r="DD1994" i="64"/>
  <c r="CV2508" i="64"/>
  <c r="CV1994" i="64"/>
  <c r="DD2505" i="64"/>
  <c r="DD1991" i="64"/>
  <c r="DD2031" i="64" s="1"/>
  <c r="CV2505" i="64"/>
  <c r="CV1991" i="64"/>
  <c r="CV2031" i="64" s="1"/>
  <c r="DD2504" i="64"/>
  <c r="DD2516" i="64" s="1"/>
  <c r="DD1990" i="64"/>
  <c r="CV2504" i="64"/>
  <c r="CV2516" i="64" s="1"/>
  <c r="CV1990" i="64"/>
  <c r="BS2504" i="64"/>
  <c r="BS2516" i="64" s="1"/>
  <c r="BS1990" i="64"/>
  <c r="BC2504" i="64"/>
  <c r="BC2516" i="64" s="1"/>
  <c r="BC1990" i="64"/>
  <c r="AM2504" i="64"/>
  <c r="AM2516" i="64" s="1"/>
  <c r="AM1990" i="64"/>
  <c r="W2504" i="64"/>
  <c r="W2516" i="64" s="1"/>
  <c r="W1990" i="64"/>
  <c r="CI2509" i="64"/>
  <c r="CI1995" i="64"/>
  <c r="CA2509" i="64"/>
  <c r="CA1995" i="64"/>
  <c r="BC2509" i="64"/>
  <c r="BC1995" i="64"/>
  <c r="AE2509" i="64"/>
  <c r="AE1995" i="64"/>
  <c r="W2509" i="64"/>
  <c r="W1995" i="64"/>
  <c r="CJ2508" i="64"/>
  <c r="CJ1994" i="64"/>
  <c r="BT2508" i="64"/>
  <c r="BT1994" i="64"/>
  <c r="AN2508" i="64"/>
  <c r="AN1994" i="64"/>
  <c r="AF2508" i="64"/>
  <c r="AF1994" i="64"/>
  <c r="X2508" i="64"/>
  <c r="X1994" i="64"/>
  <c r="CK2505" i="64"/>
  <c r="CK1991" i="64"/>
  <c r="CK2031" i="64" s="1"/>
  <c r="BM2505" i="64"/>
  <c r="BM1991" i="64"/>
  <c r="BM2031" i="64" s="1"/>
  <c r="BE2505" i="64"/>
  <c r="BE1991" i="64"/>
  <c r="BE2031" i="64" s="1"/>
  <c r="AG2505" i="64"/>
  <c r="AG1991" i="64"/>
  <c r="AG2031" i="64" s="1"/>
  <c r="DK2509" i="64"/>
  <c r="DK1995" i="64"/>
  <c r="DC2508" i="64"/>
  <c r="DC1994" i="64"/>
  <c r="CU2508" i="64"/>
  <c r="CU1994" i="64"/>
  <c r="CU2505" i="64"/>
  <c r="CU1991" i="64"/>
  <c r="CU2031" i="64" s="1"/>
  <c r="DK2504" i="64"/>
  <c r="DK2516" i="64" s="1"/>
  <c r="DK1990" i="64"/>
  <c r="DC2504" i="64"/>
  <c r="DC2516" i="64" s="1"/>
  <c r="DC1990" i="64"/>
  <c r="CU2504" i="64"/>
  <c r="CU2516" i="64" s="1"/>
  <c r="CU1990" i="64"/>
  <c r="BL2504" i="64"/>
  <c r="BL2516" i="64" s="1"/>
  <c r="BL1990" i="64"/>
  <c r="AF2504" i="64"/>
  <c r="AF2516" i="64" s="1"/>
  <c r="AF1990" i="64"/>
  <c r="BT2509" i="64"/>
  <c r="BT1995" i="64"/>
  <c r="AF2509" i="64"/>
  <c r="AF1995" i="64"/>
  <c r="AP2505" i="64"/>
  <c r="AP1991" i="64"/>
  <c r="AP2031" i="64" s="1"/>
  <c r="AT2504" i="64"/>
  <c r="AT2516" i="64" s="1"/>
  <c r="AT1990" i="64"/>
  <c r="BZ2509" i="64"/>
  <c r="BZ1995" i="64"/>
  <c r="AT2509" i="64"/>
  <c r="AT1995" i="64"/>
  <c r="AD2509" i="64"/>
  <c r="AD1995" i="64"/>
  <c r="BS2508" i="64"/>
  <c r="BS1994" i="64"/>
  <c r="BD2505" i="64"/>
  <c r="BD1991" i="64"/>
  <c r="BD2031" i="64" s="1"/>
  <c r="CG2505" i="64"/>
  <c r="AK2505" i="64"/>
  <c r="DK2505" i="64"/>
  <c r="BW2508" i="64"/>
  <c r="AA2508" i="64"/>
  <c r="BX2505" i="64"/>
  <c r="DJ2509" i="64"/>
  <c r="DB2509" i="64"/>
  <c r="CT2509" i="64"/>
  <c r="DJ2508" i="64"/>
  <c r="DB2508" i="64"/>
  <c r="CT2508" i="64"/>
  <c r="DJ1787" i="64"/>
  <c r="DJ1822" i="64" s="1"/>
  <c r="DJ2505" i="64"/>
  <c r="DB2505" i="64"/>
  <c r="CT2505" i="64"/>
  <c r="DJ2504" i="64"/>
  <c r="DJ2516" i="64" s="1"/>
  <c r="DB2504" i="64"/>
  <c r="DB2516" i="64" s="1"/>
  <c r="CT2504" i="64"/>
  <c r="CT2516" i="64" s="1"/>
  <c r="BX2508" i="64"/>
  <c r="BF2504" i="64"/>
  <c r="BF2516" i="64" s="1"/>
  <c r="AG2509" i="64"/>
  <c r="DB1506" i="64"/>
  <c r="DB1519" i="64" s="1"/>
  <c r="CT1209" i="64"/>
  <c r="CT1222" i="64" s="1"/>
  <c r="CT716" i="64"/>
  <c r="DA2794" i="64"/>
  <c r="DA2509" i="64"/>
  <c r="CS1487" i="64"/>
  <c r="CS2509" i="64"/>
  <c r="CS2508" i="64"/>
  <c r="DI1743" i="64"/>
  <c r="DI1778" i="64" s="1"/>
  <c r="DI2505" i="64"/>
  <c r="DA2764" i="64"/>
  <c r="DA2505" i="64"/>
  <c r="CS2505" i="64"/>
  <c r="DA2738" i="64"/>
  <c r="DA2504" i="64"/>
  <c r="DA2516" i="64" s="1"/>
  <c r="CS2789" i="64"/>
  <c r="CS2504" i="64"/>
  <c r="CS2516" i="64" s="1"/>
  <c r="U2505" i="64"/>
  <c r="DC2509" i="64"/>
  <c r="CJ2509" i="64"/>
  <c r="CC2508" i="64"/>
  <c r="BN2505" i="64"/>
  <c r="DB2303" i="64"/>
  <c r="CT1506" i="64"/>
  <c r="CT1519" i="64" s="1"/>
  <c r="DJ1161" i="64"/>
  <c r="CT712" i="64"/>
  <c r="CT732" i="64" s="1"/>
  <c r="DH1947" i="64"/>
  <c r="DH1962" i="64" s="1"/>
  <c r="DH2509" i="64"/>
  <c r="CZ2509" i="64"/>
  <c r="CR1947" i="64"/>
  <c r="CR1962" i="64" s="1"/>
  <c r="CR2509" i="64"/>
  <c r="DH1213" i="64"/>
  <c r="DH2508" i="64"/>
  <c r="CZ1510" i="64"/>
  <c r="CZ2508" i="64"/>
  <c r="CR744" i="64"/>
  <c r="CR2508" i="64"/>
  <c r="DH790" i="64"/>
  <c r="DH796" i="64" s="1"/>
  <c r="DH2505" i="64"/>
  <c r="CZ2739" i="64"/>
  <c r="CZ2505" i="64"/>
  <c r="CR1671" i="64"/>
  <c r="CR1698" i="64" s="1"/>
  <c r="CR2505" i="64"/>
  <c r="DH764" i="64"/>
  <c r="DH2504" i="64"/>
  <c r="DH2516" i="64" s="1"/>
  <c r="CZ712" i="64"/>
  <c r="CZ732" i="64" s="1"/>
  <c r="CZ2504" i="64"/>
  <c r="CZ2516" i="64" s="1"/>
  <c r="CR1157" i="64"/>
  <c r="CR1172" i="64" s="1"/>
  <c r="CR2504" i="64"/>
  <c r="CR2516" i="64" s="1"/>
  <c r="AS2505" i="64"/>
  <c r="CI2504" i="64"/>
  <c r="CI2516" i="64" s="1"/>
  <c r="CA2504" i="64"/>
  <c r="CA2516" i="64" s="1"/>
  <c r="BK2504" i="64"/>
  <c r="BK2516" i="64" s="1"/>
  <c r="AU2504" i="64"/>
  <c r="AU2516" i="64" s="1"/>
  <c r="AE2504" i="64"/>
  <c r="AE2516" i="64" s="1"/>
  <c r="BS2509" i="64"/>
  <c r="BK2509" i="64"/>
  <c r="AU2509" i="64"/>
  <c r="AM2509" i="64"/>
  <c r="CB2508" i="64"/>
  <c r="BL2508" i="64"/>
  <c r="BD2508" i="64"/>
  <c r="AV2508" i="64"/>
  <c r="CC2505" i="64"/>
  <c r="BU2505" i="64"/>
  <c r="AW2505" i="64"/>
  <c r="AO2505" i="64"/>
  <c r="Y2505" i="64"/>
  <c r="CT2303" i="64"/>
  <c r="CT1487" i="64"/>
  <c r="DJ818" i="64"/>
  <c r="DJ831" i="64" s="1"/>
  <c r="DG717" i="64"/>
  <c r="DG2509" i="64"/>
  <c r="CY1162" i="64"/>
  <c r="CY2509" i="64"/>
  <c r="CQ769" i="64"/>
  <c r="CQ2509" i="64"/>
  <c r="DG1161" i="64"/>
  <c r="DG2508" i="64"/>
  <c r="CY560" i="64"/>
  <c r="CY2508" i="64"/>
  <c r="CQ1213" i="64"/>
  <c r="CQ2508" i="64"/>
  <c r="DG607" i="64"/>
  <c r="DG630" i="64" s="1"/>
  <c r="DG2505" i="64"/>
  <c r="CY464" i="64"/>
  <c r="CY547" i="64" s="1"/>
  <c r="CY2505" i="64"/>
  <c r="CQ1854" i="64"/>
  <c r="CQ1877" i="64" s="1"/>
  <c r="CQ2505" i="64"/>
  <c r="DG1576" i="64"/>
  <c r="DG1591" i="64" s="1"/>
  <c r="DG2504" i="64"/>
  <c r="DG2516" i="64" s="1"/>
  <c r="CY2841" i="64"/>
  <c r="CY2855" i="64" s="1"/>
  <c r="CY2504" i="64"/>
  <c r="CY2516" i="64" s="1"/>
  <c r="CQ813" i="64"/>
  <c r="CQ2504" i="64"/>
  <c r="CQ2516" i="64" s="1"/>
  <c r="BH2508" i="64"/>
  <c r="AJ2508" i="64"/>
  <c r="BI2505" i="64"/>
  <c r="DK2508" i="64"/>
  <c r="CH2504" i="64"/>
  <c r="CH2516" i="64" s="1"/>
  <c r="BZ2504" i="64"/>
  <c r="BZ2516" i="64" s="1"/>
  <c r="BR2504" i="64"/>
  <c r="BR2516" i="64" s="1"/>
  <c r="BJ2504" i="64"/>
  <c r="BJ2516" i="64" s="1"/>
  <c r="BB2504" i="64"/>
  <c r="BB2516" i="64" s="1"/>
  <c r="AL2504" i="64"/>
  <c r="AL2516" i="64" s="1"/>
  <c r="AD2504" i="64"/>
  <c r="AD2516" i="64" s="1"/>
  <c r="V2504" i="64"/>
  <c r="V2516" i="64" s="1"/>
  <c r="BJ2509" i="64"/>
  <c r="CI2508" i="64"/>
  <c r="CA2508" i="64"/>
  <c r="BK2508" i="64"/>
  <c r="BC2508" i="64"/>
  <c r="AU2508" i="64"/>
  <c r="AM2508" i="64"/>
  <c r="AE2508" i="64"/>
  <c r="W2508" i="64"/>
  <c r="CJ2505" i="64"/>
  <c r="CB2505" i="64"/>
  <c r="BT2505" i="64"/>
  <c r="BL2505" i="64"/>
  <c r="AV2505" i="64"/>
  <c r="AN2505" i="64"/>
  <c r="AF2505" i="64"/>
  <c r="X2505" i="64"/>
  <c r="DJ2338" i="64"/>
  <c r="DJ2363" i="64" s="1"/>
  <c r="CT1486" i="64"/>
  <c r="CT1501" i="64" s="1"/>
  <c r="DJ817" i="64"/>
  <c r="DJ830" i="64" s="1"/>
  <c r="DF2509" i="64"/>
  <c r="CX2509" i="64"/>
  <c r="CP2509" i="64"/>
  <c r="DF2508" i="64"/>
  <c r="CX2508" i="64"/>
  <c r="CP2508" i="64"/>
  <c r="DF2505" i="64"/>
  <c r="CX2505" i="64"/>
  <c r="CP2505" i="64"/>
  <c r="DF2504" i="64"/>
  <c r="DF2516" i="64" s="1"/>
  <c r="CX2504" i="64"/>
  <c r="CX2516" i="64" s="1"/>
  <c r="CP2504" i="64"/>
  <c r="CP2516" i="64" s="1"/>
  <c r="AQ2509" i="64"/>
  <c r="BA2505" i="64"/>
  <c r="DC2505" i="64"/>
  <c r="CG2504" i="64"/>
  <c r="CG2516" i="64" s="1"/>
  <c r="BY2504" i="64"/>
  <c r="BY2516" i="64" s="1"/>
  <c r="BQ2504" i="64"/>
  <c r="BQ2516" i="64" s="1"/>
  <c r="BI2504" i="64"/>
  <c r="BI2516" i="64" s="1"/>
  <c r="BA2504" i="64"/>
  <c r="BA2516" i="64" s="1"/>
  <c r="AS2504" i="64"/>
  <c r="AS2516" i="64" s="1"/>
  <c r="AK2504" i="64"/>
  <c r="AK2516" i="64" s="1"/>
  <c r="AC2504" i="64"/>
  <c r="AC2516" i="64" s="1"/>
  <c r="BY2509" i="64"/>
  <c r="BZ2508" i="64"/>
  <c r="BR2508" i="64"/>
  <c r="BJ2508" i="64"/>
  <c r="BB2508" i="64"/>
  <c r="AT2508" i="64"/>
  <c r="AL2508" i="64"/>
  <c r="AD2508" i="64"/>
  <c r="CI2505" i="64"/>
  <c r="CA2505" i="64"/>
  <c r="BK2505" i="64"/>
  <c r="BC2505" i="64"/>
  <c r="AU2505" i="64"/>
  <c r="AM2505" i="64"/>
  <c r="AE2505" i="64"/>
  <c r="W2505" i="64"/>
  <c r="DB2333" i="64"/>
  <c r="DB2358" i="64" s="1"/>
  <c r="DB1482" i="64"/>
  <c r="DB1497" i="64" s="1"/>
  <c r="DJ794" i="64"/>
  <c r="DE2717" i="64"/>
  <c r="DE2509" i="64"/>
  <c r="CW745" i="64"/>
  <c r="CW2509" i="64"/>
  <c r="CO2743" i="64"/>
  <c r="CO2509" i="64"/>
  <c r="DE817" i="64"/>
  <c r="DE830" i="64" s="1"/>
  <c r="DE2508" i="64"/>
  <c r="CW1835" i="64"/>
  <c r="CW2508" i="64"/>
  <c r="CO1970" i="64"/>
  <c r="CO2508" i="64"/>
  <c r="DE1743" i="64"/>
  <c r="DE1778" i="64" s="1"/>
  <c r="DE2505" i="64"/>
  <c r="CW1967" i="64"/>
  <c r="CW1982" i="64" s="1"/>
  <c r="CW2505" i="64"/>
  <c r="CO1577" i="64"/>
  <c r="CO1592" i="64" s="1"/>
  <c r="CO2505" i="64"/>
  <c r="DE1786" i="64"/>
  <c r="DE2504" i="64"/>
  <c r="DE2516" i="64" s="1"/>
  <c r="CW2299" i="64"/>
  <c r="CW2324" i="64" s="1"/>
  <c r="CW2504" i="64"/>
  <c r="CW2516" i="64" s="1"/>
  <c r="CO2199" i="64"/>
  <c r="CO2222" i="64" s="1"/>
  <c r="CO2504" i="64"/>
  <c r="CO2516" i="64" s="1"/>
  <c r="CU2509" i="64"/>
  <c r="CF2504" i="64"/>
  <c r="CF2516" i="64" s="1"/>
  <c r="BX2504" i="64"/>
  <c r="BX2516" i="64" s="1"/>
  <c r="AR2504" i="64"/>
  <c r="AR2516" i="64" s="1"/>
  <c r="AB2509" i="64"/>
  <c r="BI2508" i="64"/>
  <c r="U2508" i="64"/>
  <c r="CH2505" i="64"/>
  <c r="BZ2505" i="64"/>
  <c r="BR2505" i="64"/>
  <c r="BJ2505" i="64"/>
  <c r="AT2505" i="64"/>
  <c r="AD2505" i="64"/>
  <c r="V2505" i="64"/>
  <c r="CT1580" i="64"/>
  <c r="CT1482" i="64"/>
  <c r="CT1497" i="64" s="1"/>
  <c r="DJ789" i="64"/>
  <c r="DD2768" i="64"/>
  <c r="DD2509" i="64"/>
  <c r="CS2738" i="64"/>
  <c r="CS1971" i="64"/>
  <c r="DA2743" i="64"/>
  <c r="CY1916" i="64"/>
  <c r="CY2743" i="64"/>
  <c r="DG2203" i="64"/>
  <c r="CQ2712" i="64"/>
  <c r="CQ1970" i="64"/>
  <c r="CY1886" i="64"/>
  <c r="CQ2794" i="64"/>
  <c r="CY2767" i="64"/>
  <c r="CY2739" i="64"/>
  <c r="CY2793" i="64"/>
  <c r="DG2764" i="64"/>
  <c r="CQ1915" i="64"/>
  <c r="CY2789" i="64"/>
  <c r="DG2712" i="64"/>
  <c r="CY1943" i="64"/>
  <c r="CY1958" i="64" s="1"/>
  <c r="CY1911" i="64"/>
  <c r="CY1933" i="64" s="1"/>
  <c r="CS2794" i="64"/>
  <c r="DA2713" i="64"/>
  <c r="DA1742" i="64"/>
  <c r="DA1777" i="64" s="1"/>
  <c r="CS2743" i="64"/>
  <c r="DA2789" i="64"/>
  <c r="CU2743" i="64"/>
  <c r="DB560" i="64"/>
  <c r="CX1635" i="64"/>
  <c r="CX1662" i="64" s="1"/>
  <c r="CT1162" i="64"/>
  <c r="DJ744" i="64"/>
  <c r="CX1967" i="64"/>
  <c r="CX1982" i="64" s="1"/>
  <c r="CP2763" i="64"/>
  <c r="DF1831" i="64"/>
  <c r="DF1844" i="64" s="1"/>
  <c r="CP1786" i="64"/>
  <c r="CP789" i="64"/>
  <c r="DF1858" i="64"/>
  <c r="DF1707" i="64"/>
  <c r="DF1734" i="64" s="1"/>
  <c r="CP2846" i="64"/>
  <c r="CP2860" i="64" s="1"/>
  <c r="CP2164" i="64"/>
  <c r="CP2191" i="64" s="1"/>
  <c r="CX2739" i="64"/>
  <c r="CX2713" i="64"/>
  <c r="CP1947" i="64"/>
  <c r="CP1962" i="64" s="1"/>
  <c r="CP1742" i="64"/>
  <c r="CP1777" i="64" s="1"/>
  <c r="DF2203" i="64"/>
  <c r="CP1675" i="64"/>
  <c r="CP1702" i="64" s="1"/>
  <c r="CX1601" i="64"/>
  <c r="CX1628" i="64" s="1"/>
  <c r="CP2299" i="64"/>
  <c r="CP2324" i="64" s="1"/>
  <c r="DF1510" i="64"/>
  <c r="CP1161" i="64"/>
  <c r="DF2738" i="64"/>
  <c r="DF1854" i="64"/>
  <c r="DF1877" i="64" s="1"/>
  <c r="CP2842" i="64"/>
  <c r="CP2856" i="64" s="1"/>
  <c r="CP2203" i="64"/>
  <c r="CP1671" i="64"/>
  <c r="CP1698" i="64" s="1"/>
  <c r="DF1600" i="64"/>
  <c r="DF1627" i="64" s="1"/>
  <c r="DE741" i="64"/>
  <c r="CP2768" i="64"/>
  <c r="CX1971" i="64"/>
  <c r="DF1946" i="64"/>
  <c r="CX2841" i="64"/>
  <c r="CX2855" i="64" s="1"/>
  <c r="CP1746" i="64"/>
  <c r="CP2199" i="64"/>
  <c r="CP2222" i="64" s="1"/>
  <c r="DF2333" i="64"/>
  <c r="DF2358" i="64" s="1"/>
  <c r="CX1335" i="64"/>
  <c r="CX1350" i="64" s="1"/>
  <c r="CP1911" i="64"/>
  <c r="CP1933" i="64" s="1"/>
  <c r="DF1675" i="64"/>
  <c r="DF1702" i="64" s="1"/>
  <c r="DF2299" i="64"/>
  <c r="DF2324" i="64" s="1"/>
  <c r="CX2789" i="64"/>
  <c r="DF1886" i="64"/>
  <c r="DF1903" i="64" s="1"/>
  <c r="CP1853" i="64"/>
  <c r="CP1876" i="64" s="1"/>
  <c r="CX1790" i="64"/>
  <c r="CX2168" i="64"/>
  <c r="CX2195" i="64" s="1"/>
  <c r="CO1711" i="64"/>
  <c r="CO1738" i="64" s="1"/>
  <c r="DF1639" i="64"/>
  <c r="DF2303" i="64"/>
  <c r="DF1213" i="64"/>
  <c r="CX1747" i="64"/>
  <c r="CX1782" i="64" s="1"/>
  <c r="DF1605" i="64"/>
  <c r="DF1632" i="64" s="1"/>
  <c r="CP2743" i="64"/>
  <c r="CX2717" i="64"/>
  <c r="CP1971" i="64"/>
  <c r="CX1836" i="64"/>
  <c r="CX1849" i="64" s="1"/>
  <c r="DF1787" i="64"/>
  <c r="DF1822" i="64" s="1"/>
  <c r="DF1743" i="64"/>
  <c r="DF1778" i="64" s="1"/>
  <c r="CX2271" i="64"/>
  <c r="CO2168" i="64"/>
  <c r="CO2195" i="64" s="1"/>
  <c r="CP2333" i="64"/>
  <c r="CP2358" i="64" s="1"/>
  <c r="DF2716" i="64"/>
  <c r="CX1943" i="64"/>
  <c r="CX1958" i="64" s="1"/>
  <c r="DF1912" i="64"/>
  <c r="DF1934" i="64" s="1"/>
  <c r="CX1832" i="64"/>
  <c r="CX1845" i="64" s="1"/>
  <c r="DF2164" i="64"/>
  <c r="DF2191" i="64" s="1"/>
  <c r="CX1710" i="64"/>
  <c r="CX1639" i="64"/>
  <c r="CX2303" i="64"/>
  <c r="CW1162" i="64"/>
  <c r="DF2794" i="64"/>
  <c r="CX2793" i="64"/>
  <c r="DF2764" i="64"/>
  <c r="DF2743" i="64"/>
  <c r="DF2742" i="64"/>
  <c r="CP2739" i="64"/>
  <c r="CP2717" i="64"/>
  <c r="CP2713" i="64"/>
  <c r="CP1967" i="64"/>
  <c r="CP1982" i="64" s="1"/>
  <c r="CP1943" i="64"/>
  <c r="CP1958" i="64" s="1"/>
  <c r="CX1916" i="64"/>
  <c r="CP1915" i="64"/>
  <c r="DF1890" i="64"/>
  <c r="DF1907" i="64" s="1"/>
  <c r="CP1889" i="64"/>
  <c r="CP1885" i="64"/>
  <c r="CP1902" i="64" s="1"/>
  <c r="CP1857" i="64"/>
  <c r="DF1836" i="64"/>
  <c r="DF1849" i="64" s="1"/>
  <c r="CP1832" i="64"/>
  <c r="CP1845" i="64" s="1"/>
  <c r="DF2845" i="64"/>
  <c r="DF2841" i="64"/>
  <c r="DF2855" i="64" s="1"/>
  <c r="CP1790" i="64"/>
  <c r="DF1747" i="64"/>
  <c r="DF1782" i="64" s="1"/>
  <c r="CX1742" i="64"/>
  <c r="CX1777" i="64" s="1"/>
  <c r="DF2271" i="64"/>
  <c r="CX2267" i="64"/>
  <c r="CX2290" i="64" s="1"/>
  <c r="CX2203" i="64"/>
  <c r="DF2168" i="64"/>
  <c r="DF2195" i="64" s="1"/>
  <c r="CX2164" i="64"/>
  <c r="CX2191" i="64" s="1"/>
  <c r="DF1711" i="64"/>
  <c r="DF1738" i="64" s="1"/>
  <c r="CP1710" i="64"/>
  <c r="CX1675" i="64"/>
  <c r="CX1702" i="64" s="1"/>
  <c r="DF1670" i="64"/>
  <c r="DF1697" i="64" s="1"/>
  <c r="CP1635" i="64"/>
  <c r="CP1662" i="64" s="1"/>
  <c r="CP1601" i="64"/>
  <c r="CP1628" i="64" s="1"/>
  <c r="CX2299" i="64"/>
  <c r="CX2324" i="64" s="1"/>
  <c r="CP1330" i="64"/>
  <c r="CP1345" i="64" s="1"/>
  <c r="CX2794" i="64"/>
  <c r="CP2793" i="64"/>
  <c r="DF2767" i="64"/>
  <c r="CX2764" i="64"/>
  <c r="CX2742" i="64"/>
  <c r="DF2712" i="64"/>
  <c r="DF1970" i="64"/>
  <c r="DF1966" i="64"/>
  <c r="DF1981" i="64" s="1"/>
  <c r="CX1946" i="64"/>
  <c r="DF1942" i="64"/>
  <c r="DF1957" i="64" s="1"/>
  <c r="CP1916" i="64"/>
  <c r="CX1912" i="64"/>
  <c r="CX1934" i="64" s="1"/>
  <c r="CX1890" i="64"/>
  <c r="CX1907" i="64" s="1"/>
  <c r="CX1858" i="64"/>
  <c r="CX1854" i="64"/>
  <c r="CX1877" i="64" s="1"/>
  <c r="CP1836" i="64"/>
  <c r="CP1849" i="64" s="1"/>
  <c r="CX1831" i="64"/>
  <c r="CX1844" i="64" s="1"/>
  <c r="CX2845" i="64"/>
  <c r="CP2841" i="64"/>
  <c r="CP2855" i="64" s="1"/>
  <c r="CX1787" i="64"/>
  <c r="CX1822" i="64" s="1"/>
  <c r="CX1743" i="64"/>
  <c r="CX1778" i="64" s="1"/>
  <c r="CP2271" i="64"/>
  <c r="CP2267" i="64"/>
  <c r="CP2290" i="64" s="1"/>
  <c r="DF2200" i="64"/>
  <c r="DF2223" i="64" s="1"/>
  <c r="CP2168" i="64"/>
  <c r="CP2195" i="64" s="1"/>
  <c r="CX1711" i="64"/>
  <c r="CX1738" i="64" s="1"/>
  <c r="CX1707" i="64"/>
  <c r="CX1734" i="64" s="1"/>
  <c r="DF1674" i="64"/>
  <c r="CX1670" i="64"/>
  <c r="CX1697" i="64" s="1"/>
  <c r="CP1639" i="64"/>
  <c r="CX1605" i="64"/>
  <c r="CX1632" i="64" s="1"/>
  <c r="CX1581" i="64"/>
  <c r="DF1506" i="64"/>
  <c r="DF1519" i="64" s="1"/>
  <c r="CX814" i="64"/>
  <c r="CX827" i="64" s="1"/>
  <c r="DF2790" i="64"/>
  <c r="CP2789" i="64"/>
  <c r="CP2764" i="64"/>
  <c r="CX2743" i="64"/>
  <c r="CX2738" i="64"/>
  <c r="CX2716" i="64"/>
  <c r="CX1970" i="64"/>
  <c r="CX1966" i="64"/>
  <c r="CX1981" i="64" s="1"/>
  <c r="CX1942" i="64"/>
  <c r="CX1957" i="64" s="1"/>
  <c r="CP1912" i="64"/>
  <c r="CP1934" i="64" s="1"/>
  <c r="CX1886" i="64"/>
  <c r="CP1854" i="64"/>
  <c r="CP1877" i="64" s="1"/>
  <c r="DF1835" i="64"/>
  <c r="CP1831" i="64"/>
  <c r="CP1844" i="64" s="1"/>
  <c r="DF2846" i="64"/>
  <c r="DF2860" i="64" s="1"/>
  <c r="DF1791" i="64"/>
  <c r="DF1826" i="64" s="1"/>
  <c r="CP1787" i="64"/>
  <c r="CP1822" i="64" s="1"/>
  <c r="CP1747" i="64"/>
  <c r="CP1782" i="64" s="1"/>
  <c r="CP1743" i="64"/>
  <c r="CP1778" i="64" s="1"/>
  <c r="DF2268" i="64"/>
  <c r="DF2291" i="64" s="1"/>
  <c r="DF2204" i="64"/>
  <c r="DF2227" i="64" s="1"/>
  <c r="CX2200" i="64"/>
  <c r="CX2223" i="64" s="1"/>
  <c r="DF2163" i="64"/>
  <c r="DF2190" i="64" s="1"/>
  <c r="CP1711" i="64"/>
  <c r="CP1738" i="64" s="1"/>
  <c r="CP1707" i="64"/>
  <c r="CP1734" i="64" s="1"/>
  <c r="CX1674" i="64"/>
  <c r="CP1670" i="64"/>
  <c r="CP1697" i="64" s="1"/>
  <c r="DF1636" i="64"/>
  <c r="DF1663" i="64" s="1"/>
  <c r="CP1605" i="64"/>
  <c r="CP1632" i="64" s="1"/>
  <c r="CX1600" i="64"/>
  <c r="CX1627" i="64" s="1"/>
  <c r="CP2303" i="64"/>
  <c r="CP2338" i="64"/>
  <c r="CP2363" i="64" s="1"/>
  <c r="DF1162" i="64"/>
  <c r="CX2790" i="64"/>
  <c r="DF2768" i="64"/>
  <c r="CP2742" i="64"/>
  <c r="CP2716" i="64"/>
  <c r="CX2712" i="64"/>
  <c r="CP1966" i="64"/>
  <c r="CP1981" i="64" s="1"/>
  <c r="CP1946" i="64"/>
  <c r="DF1915" i="64"/>
  <c r="DF1911" i="64"/>
  <c r="DF1933" i="64" s="1"/>
  <c r="CP1890" i="64"/>
  <c r="CP1907" i="64" s="1"/>
  <c r="CP1886" i="64"/>
  <c r="CP1858" i="64"/>
  <c r="DF1853" i="64"/>
  <c r="DF1876" i="64" s="1"/>
  <c r="CX1835" i="64"/>
  <c r="CP2845" i="64"/>
  <c r="CX1791" i="64"/>
  <c r="CX1826" i="64" s="1"/>
  <c r="DF1786" i="64"/>
  <c r="DF1746" i="64"/>
  <c r="DF2272" i="64"/>
  <c r="DF2295" i="64" s="1"/>
  <c r="CX2268" i="64"/>
  <c r="CX2291" i="64" s="1"/>
  <c r="CX2204" i="64"/>
  <c r="CX2227" i="64" s="1"/>
  <c r="CP2200" i="64"/>
  <c r="CP2223" i="64" s="1"/>
  <c r="DF2167" i="64"/>
  <c r="DF1706" i="64"/>
  <c r="DF1733" i="64" s="1"/>
  <c r="CP1674" i="64"/>
  <c r="DF1640" i="64"/>
  <c r="DF1667" i="64" s="1"/>
  <c r="CX1636" i="64"/>
  <c r="CX1663" i="64" s="1"/>
  <c r="CX1604" i="64"/>
  <c r="CP1600" i="64"/>
  <c r="CP1627" i="64" s="1"/>
  <c r="DF2300" i="64"/>
  <c r="DF2325" i="64" s="1"/>
  <c r="CX2337" i="64"/>
  <c r="DF1577" i="64"/>
  <c r="DF1592" i="64" s="1"/>
  <c r="CX1506" i="64"/>
  <c r="CX1519" i="64" s="1"/>
  <c r="DF793" i="64"/>
  <c r="CP2794" i="64"/>
  <c r="CP2790" i="64"/>
  <c r="CX2767" i="64"/>
  <c r="DF2763" i="64"/>
  <c r="DF2739" i="64"/>
  <c r="CP2738" i="64"/>
  <c r="DF2713" i="64"/>
  <c r="CP1970" i="64"/>
  <c r="DF1947" i="64"/>
  <c r="DF1962" i="64" s="1"/>
  <c r="DF1943" i="64"/>
  <c r="DF1958" i="64" s="1"/>
  <c r="CP1942" i="64"/>
  <c r="CP1957" i="64" s="1"/>
  <c r="CX1915" i="64"/>
  <c r="DF1889" i="64"/>
  <c r="DF1885" i="64"/>
  <c r="DF1902" i="64" s="1"/>
  <c r="DF1857" i="64"/>
  <c r="CX1853" i="64"/>
  <c r="CX1876" i="64" s="1"/>
  <c r="CP1835" i="64"/>
  <c r="CX2846" i="64"/>
  <c r="CX2860" i="64" s="1"/>
  <c r="DF2842" i="64"/>
  <c r="DF2856" i="64" s="1"/>
  <c r="CP1791" i="64"/>
  <c r="CP1826" i="64" s="1"/>
  <c r="CX1786" i="64"/>
  <c r="CX1746" i="64"/>
  <c r="DF1742" i="64"/>
  <c r="DF1777" i="64" s="1"/>
  <c r="CX2272" i="64"/>
  <c r="CX2295" i="64" s="1"/>
  <c r="CP2268" i="64"/>
  <c r="CP2291" i="64" s="1"/>
  <c r="CP2204" i="64"/>
  <c r="CP2227" i="64" s="1"/>
  <c r="DF2199" i="64"/>
  <c r="DF2222" i="64" s="1"/>
  <c r="CX2167" i="64"/>
  <c r="CX2163" i="64"/>
  <c r="CX2190" i="64" s="1"/>
  <c r="DF1710" i="64"/>
  <c r="CX1706" i="64"/>
  <c r="CX1733" i="64" s="1"/>
  <c r="DF1671" i="64"/>
  <c r="DF1698" i="64" s="1"/>
  <c r="CX1640" i="64"/>
  <c r="CX1667" i="64" s="1"/>
  <c r="CP1636" i="64"/>
  <c r="CP1663" i="64" s="1"/>
  <c r="CP1604" i="64"/>
  <c r="DF2304" i="64"/>
  <c r="DF2329" i="64" s="1"/>
  <c r="CX2300" i="64"/>
  <c r="CX2325" i="64" s="1"/>
  <c r="DF2334" i="64"/>
  <c r="DF2359" i="64" s="1"/>
  <c r="DF2402" i="64" s="1"/>
  <c r="DF1576" i="64"/>
  <c r="DF1591" i="64" s="1"/>
  <c r="DF2793" i="64"/>
  <c r="DF2789" i="64"/>
  <c r="CX2768" i="64"/>
  <c r="CP2767" i="64"/>
  <c r="CX2763" i="64"/>
  <c r="DF2717" i="64"/>
  <c r="CP2712" i="64"/>
  <c r="DF1971" i="64"/>
  <c r="DF1967" i="64"/>
  <c r="DF1982" i="64" s="1"/>
  <c r="CX1947" i="64"/>
  <c r="CX1962" i="64" s="1"/>
  <c r="DF1916" i="64"/>
  <c r="CX1911" i="64"/>
  <c r="CX1933" i="64" s="1"/>
  <c r="CX1889" i="64"/>
  <c r="CX1885" i="64"/>
  <c r="CX1902" i="64" s="1"/>
  <c r="CX1857" i="64"/>
  <c r="DF1832" i="64"/>
  <c r="DF1845" i="64" s="1"/>
  <c r="CX2842" i="64"/>
  <c r="CX2856" i="64" s="1"/>
  <c r="DF1790" i="64"/>
  <c r="CP2272" i="64"/>
  <c r="CP2295" i="64" s="1"/>
  <c r="DF2267" i="64"/>
  <c r="DF2290" i="64" s="1"/>
  <c r="CX2199" i="64"/>
  <c r="CX2222" i="64" s="1"/>
  <c r="CP2167" i="64"/>
  <c r="CP2163" i="64"/>
  <c r="CP2190" i="64" s="1"/>
  <c r="CP1706" i="64"/>
  <c r="CP1733" i="64" s="1"/>
  <c r="CX1671" i="64"/>
  <c r="CX1698" i="64" s="1"/>
  <c r="CP1640" i="64"/>
  <c r="CP1667" i="64" s="1"/>
  <c r="DF1635" i="64"/>
  <c r="DF1662" i="64" s="1"/>
  <c r="DF1601" i="64"/>
  <c r="DF1628" i="64" s="1"/>
  <c r="CX2304" i="64"/>
  <c r="CX2329" i="64" s="1"/>
  <c r="CP2300" i="64"/>
  <c r="CP2325" i="64" s="1"/>
  <c r="CP2334" i="64"/>
  <c r="CP2359" i="64" s="1"/>
  <c r="CP2402" i="64" s="1"/>
  <c r="CP1576" i="64"/>
  <c r="CP1591" i="64" s="1"/>
  <c r="CP1506" i="64"/>
  <c r="CP1519" i="64" s="1"/>
  <c r="DF1354" i="64"/>
  <c r="CP2304" i="64"/>
  <c r="CP2329" i="64" s="1"/>
  <c r="DF2337" i="64"/>
  <c r="CX2333" i="64"/>
  <c r="CX2358" i="64" s="1"/>
  <c r="CP1580" i="64"/>
  <c r="CX1511" i="64"/>
  <c r="CX1524" i="64" s="1"/>
  <c r="CP1487" i="64"/>
  <c r="CX1482" i="64"/>
  <c r="CX1497" i="64" s="1"/>
  <c r="CX1358" i="64"/>
  <c r="CX1477" i="64" s="1"/>
  <c r="CP1335" i="64"/>
  <c r="CP1350" i="64" s="1"/>
  <c r="CX1213" i="64"/>
  <c r="CX1162" i="64"/>
  <c r="DF1157" i="64"/>
  <c r="DF1172" i="64" s="1"/>
  <c r="DF813" i="64"/>
  <c r="CX793" i="64"/>
  <c r="CP769" i="64"/>
  <c r="CP712" i="64"/>
  <c r="CP732" i="64" s="1"/>
  <c r="DF1486" i="64"/>
  <c r="DF1501" i="64" s="1"/>
  <c r="DF1330" i="64"/>
  <c r="DF1345" i="64" s="1"/>
  <c r="CP1213" i="64"/>
  <c r="CX1157" i="64"/>
  <c r="CX1172" i="64" s="1"/>
  <c r="CX813" i="64"/>
  <c r="CP793" i="64"/>
  <c r="DF764" i="64"/>
  <c r="CX740" i="64"/>
  <c r="CX755" i="64" s="1"/>
  <c r="CP611" i="64"/>
  <c r="CP2337" i="64"/>
  <c r="DF1581" i="64"/>
  <c r="CP1577" i="64"/>
  <c r="CP1592" i="64" s="1"/>
  <c r="CP1511" i="64"/>
  <c r="CP1524" i="64" s="1"/>
  <c r="CX1486" i="64"/>
  <c r="CX1501" i="64" s="1"/>
  <c r="CP1482" i="64"/>
  <c r="CP1497" i="64" s="1"/>
  <c r="CP1358" i="64"/>
  <c r="CP1477" i="64" s="1"/>
  <c r="CX1330" i="64"/>
  <c r="CX1345" i="64" s="1"/>
  <c r="CP1210" i="64"/>
  <c r="CP1223" i="64" s="1"/>
  <c r="CP1157" i="64"/>
  <c r="CP1172" i="64" s="1"/>
  <c r="CP813" i="64"/>
  <c r="CP790" i="64"/>
  <c r="CP796" i="64" s="1"/>
  <c r="CX764" i="64"/>
  <c r="CP740" i="64"/>
  <c r="CP755" i="64" s="1"/>
  <c r="DF606" i="64"/>
  <c r="DF1359" i="64"/>
  <c r="DF1209" i="64"/>
  <c r="DF1222" i="64" s="1"/>
  <c r="CP1162" i="64"/>
  <c r="CP764" i="64"/>
  <c r="DF717" i="64"/>
  <c r="CX561" i="64"/>
  <c r="CX571" i="64" s="1"/>
  <c r="DF1604" i="64"/>
  <c r="CX2334" i="64"/>
  <c r="CX2359" i="64" s="1"/>
  <c r="CX2402" i="64" s="1"/>
  <c r="CP1581" i="64"/>
  <c r="CX1576" i="64"/>
  <c r="CX1591" i="64" s="1"/>
  <c r="CX1510" i="64"/>
  <c r="DF1487" i="64"/>
  <c r="CP1486" i="64"/>
  <c r="CP1501" i="64" s="1"/>
  <c r="CX1359" i="64"/>
  <c r="CX1354" i="64"/>
  <c r="DF1214" i="64"/>
  <c r="DF1227" i="64" s="1"/>
  <c r="CX1209" i="64"/>
  <c r="CX1222" i="64" s="1"/>
  <c r="CX818" i="64"/>
  <c r="CX831" i="64" s="1"/>
  <c r="DF794" i="64"/>
  <c r="DF789" i="64"/>
  <c r="DF745" i="64"/>
  <c r="CP717" i="64"/>
  <c r="DF2338" i="64"/>
  <c r="DF2363" i="64" s="1"/>
  <c r="DF1580" i="64"/>
  <c r="CP1510" i="64"/>
  <c r="CX1487" i="64"/>
  <c r="CX1483" i="64"/>
  <c r="CX1498" i="64" s="1"/>
  <c r="CP1359" i="64"/>
  <c r="CP1354" i="64"/>
  <c r="CX1214" i="64"/>
  <c r="CX1227" i="64" s="1"/>
  <c r="DF1161" i="64"/>
  <c r="CP818" i="64"/>
  <c r="CP831" i="64" s="1"/>
  <c r="CX794" i="64"/>
  <c r="CX745" i="64"/>
  <c r="CX556" i="64"/>
  <c r="CX2338" i="64"/>
  <c r="CX2363" i="64" s="1"/>
  <c r="CX1580" i="64"/>
  <c r="DF1511" i="64"/>
  <c r="DF1524" i="64" s="1"/>
  <c r="CP1507" i="64"/>
  <c r="CP1520" i="64" s="1"/>
  <c r="DF1482" i="64"/>
  <c r="DF1497" i="64" s="1"/>
  <c r="DF1358" i="64"/>
  <c r="DF1477" i="64" s="1"/>
  <c r="DF1335" i="64"/>
  <c r="DF1350" i="64" s="1"/>
  <c r="CP1214" i="64"/>
  <c r="CP1227" i="64" s="1"/>
  <c r="CP1209" i="64"/>
  <c r="CP1222" i="64" s="1"/>
  <c r="CX1161" i="64"/>
  <c r="CP794" i="64"/>
  <c r="CX789" i="64"/>
  <c r="CX712" i="64"/>
  <c r="CX732" i="64" s="1"/>
  <c r="CZ2790" i="64"/>
  <c r="DG1970" i="64"/>
  <c r="CQ2163" i="64"/>
  <c r="CQ2190" i="64" s="1"/>
  <c r="CQ2271" i="64"/>
  <c r="CQ1706" i="64"/>
  <c r="CQ1733" i="64" s="1"/>
  <c r="DG1671" i="64"/>
  <c r="DG1698" i="64" s="1"/>
  <c r="CQ2337" i="64"/>
  <c r="CQ1912" i="64"/>
  <c r="CQ1934" i="64" s="1"/>
  <c r="CQ1857" i="64"/>
  <c r="CQ2267" i="64"/>
  <c r="CQ2290" i="64" s="1"/>
  <c r="CY1858" i="64"/>
  <c r="CY1786" i="64"/>
  <c r="CY1971" i="64"/>
  <c r="DH1911" i="64"/>
  <c r="DH1933" i="64" s="1"/>
  <c r="CY2200" i="64"/>
  <c r="CY2223" i="64" s="1"/>
  <c r="CQ1640" i="64"/>
  <c r="CQ1667" i="64" s="1"/>
  <c r="DG2845" i="64"/>
  <c r="CQ2334" i="64"/>
  <c r="CQ2359" i="64" s="1"/>
  <c r="CQ2402" i="64" s="1"/>
  <c r="CZ2200" i="64"/>
  <c r="CZ2223" i="64" s="1"/>
  <c r="DH1966" i="64"/>
  <c r="DH1981" i="64" s="1"/>
  <c r="DH2764" i="64"/>
  <c r="CY2338" i="64"/>
  <c r="CY2363" i="64" s="1"/>
  <c r="DG610" i="64"/>
  <c r="CZ1942" i="64"/>
  <c r="CZ1957" i="64" s="1"/>
  <c r="CQ814" i="64"/>
  <c r="CQ827" i="64" s="1"/>
  <c r="DH1886" i="64"/>
  <c r="DH1903" i="64" s="1"/>
  <c r="CR2163" i="64"/>
  <c r="CR2190" i="64" s="1"/>
  <c r="DG1580" i="64"/>
  <c r="DH813" i="64"/>
  <c r="CR713" i="64"/>
  <c r="CZ1943" i="64"/>
  <c r="CZ1958" i="64" s="1"/>
  <c r="DG1483" i="64"/>
  <c r="DG1498" i="64" s="1"/>
  <c r="CQ1355" i="64"/>
  <c r="DG741" i="64"/>
  <c r="CQ713" i="64"/>
  <c r="DF818" i="64"/>
  <c r="DF831" i="64" s="1"/>
  <c r="DF769" i="64"/>
  <c r="CP745" i="64"/>
  <c r="CX716" i="64"/>
  <c r="DJ611" i="64"/>
  <c r="CP556" i="64"/>
  <c r="CY794" i="64"/>
  <c r="DF712" i="64"/>
  <c r="DF732" i="64" s="1"/>
  <c r="CX606" i="64"/>
  <c r="DH2763" i="64"/>
  <c r="CR2739" i="64"/>
  <c r="CR2738" i="64"/>
  <c r="DH2712" i="64"/>
  <c r="DH1967" i="64"/>
  <c r="DH1982" i="64" s="1"/>
  <c r="DH1912" i="64"/>
  <c r="DH1934" i="64" s="1"/>
  <c r="CZ1885" i="64"/>
  <c r="CZ1902" i="64" s="1"/>
  <c r="DH1854" i="64"/>
  <c r="DH1877" i="64" s="1"/>
  <c r="CZ1853" i="64"/>
  <c r="CZ1876" i="64" s="1"/>
  <c r="DH1831" i="64"/>
  <c r="DH1844" i="64" s="1"/>
  <c r="CZ1786" i="64"/>
  <c r="CZ2164" i="64"/>
  <c r="CZ2191" i="64" s="1"/>
  <c r="CR2300" i="64"/>
  <c r="CR2325" i="64" s="1"/>
  <c r="DH2334" i="64"/>
  <c r="DH2359" i="64" s="1"/>
  <c r="DH2402" i="64" s="1"/>
  <c r="CZ2333" i="64"/>
  <c r="CZ2358" i="64" s="1"/>
  <c r="CR1355" i="64"/>
  <c r="CZ1331" i="64"/>
  <c r="CZ1346" i="64" s="1"/>
  <c r="CR1209" i="64"/>
  <c r="CR1222" i="64" s="1"/>
  <c r="DH1161" i="64"/>
  <c r="CR789" i="64"/>
  <c r="DH740" i="64"/>
  <c r="DH755" i="64" s="1"/>
  <c r="CR463" i="64"/>
  <c r="CR2790" i="64"/>
  <c r="DH2713" i="64"/>
  <c r="CZ1966" i="64"/>
  <c r="CZ1981" i="64" s="1"/>
  <c r="CZ1911" i="64"/>
  <c r="CZ1933" i="64" s="1"/>
  <c r="CZ1886" i="64"/>
  <c r="CZ2841" i="64"/>
  <c r="CZ2855" i="64" s="1"/>
  <c r="CR1743" i="64"/>
  <c r="CR1778" i="64" s="1"/>
  <c r="DH2203" i="64"/>
  <c r="CR2789" i="64"/>
  <c r="CZ2763" i="64"/>
  <c r="DH2738" i="64"/>
  <c r="CZ1967" i="64"/>
  <c r="CZ1982" i="64" s="1"/>
  <c r="CR1943" i="64"/>
  <c r="CR1958" i="64" s="1"/>
  <c r="CR1942" i="64"/>
  <c r="CR1957" i="64" s="1"/>
  <c r="CZ1912" i="64"/>
  <c r="CZ1934" i="64" s="1"/>
  <c r="CZ1854" i="64"/>
  <c r="CZ1877" i="64" s="1"/>
  <c r="CZ1831" i="64"/>
  <c r="CZ1844" i="64" s="1"/>
  <c r="DH1787" i="64"/>
  <c r="DH1822" i="64" s="1"/>
  <c r="DH1671" i="64"/>
  <c r="DH1698" i="64" s="1"/>
  <c r="CZ1670" i="64"/>
  <c r="CZ1697" i="64" s="1"/>
  <c r="DH1635" i="64"/>
  <c r="DH1662" i="64" s="1"/>
  <c r="CZ1507" i="64"/>
  <c r="CZ1520" i="64" s="1"/>
  <c r="DH1358" i="64"/>
  <c r="DH1477" i="64" s="1"/>
  <c r="CZ1330" i="64"/>
  <c r="CZ1345" i="64" s="1"/>
  <c r="DH2789" i="64"/>
  <c r="CZ2764" i="64"/>
  <c r="DH2739" i="64"/>
  <c r="CR1966" i="64"/>
  <c r="CR1981" i="64" s="1"/>
  <c r="CZ1915" i="64"/>
  <c r="CR1885" i="64"/>
  <c r="CR1902" i="64" s="1"/>
  <c r="CR1853" i="64"/>
  <c r="CR1876" i="64" s="1"/>
  <c r="DH1832" i="64"/>
  <c r="DH1845" i="64" s="1"/>
  <c r="CR2267" i="64"/>
  <c r="CR2290" i="64" s="1"/>
  <c r="DH2199" i="64"/>
  <c r="DH2222" i="64" s="1"/>
  <c r="CZ1600" i="64"/>
  <c r="CZ1627" i="64" s="1"/>
  <c r="CZ2299" i="64"/>
  <c r="CZ2324" i="64" s="1"/>
  <c r="CR2334" i="64"/>
  <c r="CR2359" i="64" s="1"/>
  <c r="CR2402" i="64" s="1"/>
  <c r="DH1483" i="64"/>
  <c r="DH1498" i="64" s="1"/>
  <c r="CR1482" i="64"/>
  <c r="CR1497" i="64" s="1"/>
  <c r="CR1210" i="64"/>
  <c r="CR1223" i="64" s="1"/>
  <c r="CR2763" i="64"/>
  <c r="CZ2713" i="64"/>
  <c r="CZ2712" i="64"/>
  <c r="CR1967" i="64"/>
  <c r="CR1982" i="64" s="1"/>
  <c r="CR1912" i="64"/>
  <c r="CR1934" i="64" s="1"/>
  <c r="CR1911" i="64"/>
  <c r="CR1933" i="64" s="1"/>
  <c r="CR1886" i="64"/>
  <c r="CR1854" i="64"/>
  <c r="CR1877" i="64" s="1"/>
  <c r="CZ2268" i="64"/>
  <c r="CZ2291" i="64" s="1"/>
  <c r="CZ1577" i="64"/>
  <c r="CZ1592" i="64" s="1"/>
  <c r="DH1506" i="64"/>
  <c r="DH1519" i="64" s="1"/>
  <c r="CZ556" i="64"/>
  <c r="DH2790" i="64"/>
  <c r="CR2764" i="64"/>
  <c r="CZ2738" i="64"/>
  <c r="DH1943" i="64"/>
  <c r="DH1958" i="64" s="1"/>
  <c r="DH1942" i="64"/>
  <c r="DH1957" i="64" s="1"/>
  <c r="CR1857" i="64"/>
  <c r="CR1787" i="64"/>
  <c r="CR1822" i="64" s="1"/>
  <c r="CR1635" i="64"/>
  <c r="CR1662" i="64" s="1"/>
  <c r="DH1601" i="64"/>
  <c r="DH1628" i="64" s="1"/>
  <c r="CR1577" i="64"/>
  <c r="CR1592" i="64" s="1"/>
  <c r="CZ764" i="64"/>
  <c r="DH744" i="64"/>
  <c r="CZ2789" i="64"/>
  <c r="CR2713" i="64"/>
  <c r="CR2712" i="64"/>
  <c r="DH1885" i="64"/>
  <c r="DH1902" i="64" s="1"/>
  <c r="DH1853" i="64"/>
  <c r="DH1876" i="64" s="1"/>
  <c r="CR1832" i="64"/>
  <c r="CR1845" i="64" s="1"/>
  <c r="CR2842" i="64"/>
  <c r="CR2856" i="64" s="1"/>
  <c r="DH1743" i="64"/>
  <c r="DH1778" i="64" s="1"/>
  <c r="CR2199" i="64"/>
  <c r="CR2222" i="64" s="1"/>
  <c r="CR1707" i="64"/>
  <c r="CR1734" i="64" s="1"/>
  <c r="DH1636" i="64"/>
  <c r="DH1663" i="64" s="1"/>
  <c r="DH1482" i="64"/>
  <c r="DH1497" i="64" s="1"/>
  <c r="DF741" i="64"/>
  <c r="DF716" i="64"/>
  <c r="CP606" i="64"/>
  <c r="CP468" i="64"/>
  <c r="DB467" i="64"/>
  <c r="CX769" i="64"/>
  <c r="DF740" i="64"/>
  <c r="DF755" i="64" s="1"/>
  <c r="CP716" i="64"/>
  <c r="CY611" i="64"/>
  <c r="DF556" i="64"/>
  <c r="CX463" i="64"/>
  <c r="DF468" i="64"/>
  <c r="DH2742" i="64"/>
  <c r="CZ1947" i="64"/>
  <c r="CZ1962" i="64" s="1"/>
  <c r="CZ1857" i="64"/>
  <c r="CZ1835" i="64"/>
  <c r="CZ1486" i="64"/>
  <c r="CZ1501" i="64" s="1"/>
  <c r="CR1358" i="64"/>
  <c r="CR1477" i="64" s="1"/>
  <c r="DH2767" i="64"/>
  <c r="DH1970" i="64"/>
  <c r="DH1915" i="64"/>
  <c r="CR1889" i="64"/>
  <c r="CR1710" i="64"/>
  <c r="CR2303" i="64"/>
  <c r="CZ817" i="64"/>
  <c r="CZ830" i="64" s="1"/>
  <c r="DF464" i="64"/>
  <c r="DF547" i="64" s="1"/>
  <c r="CR2793" i="64"/>
  <c r="CZ2742" i="64"/>
  <c r="DH2716" i="64"/>
  <c r="CR1946" i="64"/>
  <c r="CR1835" i="64"/>
  <c r="CR2271" i="64"/>
  <c r="CR2167" i="64"/>
  <c r="DF611" i="64"/>
  <c r="DF561" i="64"/>
  <c r="DF571" i="64" s="1"/>
  <c r="DF463" i="64"/>
  <c r="DH2793" i="64"/>
  <c r="CZ2767" i="64"/>
  <c r="CZ1970" i="64"/>
  <c r="DH1889" i="64"/>
  <c r="CZ1790" i="64"/>
  <c r="CZ1639" i="64"/>
  <c r="CZ1604" i="64"/>
  <c r="DH2303" i="64"/>
  <c r="CR1213" i="64"/>
  <c r="CX717" i="64"/>
  <c r="CX611" i="64"/>
  <c r="CP561" i="64"/>
  <c r="CP571" i="64" s="1"/>
  <c r="CX468" i="64"/>
  <c r="CZ2716" i="64"/>
  <c r="DH1946" i="64"/>
  <c r="CR2845" i="64"/>
  <c r="DH1710" i="64"/>
  <c r="CZ2793" i="64"/>
  <c r="CR2742" i="64"/>
  <c r="CR1970" i="64"/>
  <c r="CR1915" i="64"/>
  <c r="CZ1889" i="64"/>
  <c r="DH1857" i="64"/>
  <c r="DH1835" i="64"/>
  <c r="CR1161" i="64"/>
  <c r="DH716" i="64"/>
  <c r="CR560" i="64"/>
  <c r="DH467" i="64"/>
  <c r="CR2767" i="64"/>
  <c r="CR2716" i="64"/>
  <c r="CZ1946" i="64"/>
  <c r="DH2845" i="64"/>
  <c r="CZ1746" i="64"/>
  <c r="DH2271" i="64"/>
  <c r="CR2203" i="64"/>
  <c r="DH2167" i="64"/>
  <c r="CZ1674" i="64"/>
  <c r="CR1580" i="64"/>
  <c r="CU2794" i="64"/>
  <c r="DK2764" i="64"/>
  <c r="DK2713" i="64"/>
  <c r="DK1912" i="64"/>
  <c r="DK1934" i="64" s="1"/>
  <c r="DB2794" i="64"/>
  <c r="DJ2793" i="64"/>
  <c r="DJ2789" i="64"/>
  <c r="CT2789" i="64"/>
  <c r="DJ2743" i="64"/>
  <c r="DB2717" i="64"/>
  <c r="DB1971" i="64"/>
  <c r="DJ1947" i="64"/>
  <c r="DJ1962" i="64" s="1"/>
  <c r="CT1836" i="64"/>
  <c r="CT1849" i="64" s="1"/>
  <c r="CT1835" i="64"/>
  <c r="DJ1831" i="64"/>
  <c r="DJ1844" i="64" s="1"/>
  <c r="DJ2841" i="64"/>
  <c r="DJ2855" i="64" s="1"/>
  <c r="DJ1791" i="64"/>
  <c r="DJ1826" i="64" s="1"/>
  <c r="DB1790" i="64"/>
  <c r="DB2204" i="64"/>
  <c r="DB2227" i="64" s="1"/>
  <c r="DB2203" i="64"/>
  <c r="CT2199" i="64"/>
  <c r="CT2222" i="64" s="1"/>
  <c r="CT2168" i="64"/>
  <c r="CT2195" i="64" s="1"/>
  <c r="CT2167" i="64"/>
  <c r="DJ1674" i="64"/>
  <c r="DB1640" i="64"/>
  <c r="DB1667" i="64" s="1"/>
  <c r="DJ1635" i="64"/>
  <c r="DJ1662" i="64" s="1"/>
  <c r="DJ1604" i="64"/>
  <c r="DB2304" i="64"/>
  <c r="DB2329" i="64" s="1"/>
  <c r="DJ2299" i="64"/>
  <c r="DJ2324" i="64" s="1"/>
  <c r="DJ2337" i="64"/>
  <c r="CT1581" i="64"/>
  <c r="DB1576" i="64"/>
  <c r="DB1591" i="64" s="1"/>
  <c r="CT1510" i="64"/>
  <c r="DB1359" i="64"/>
  <c r="DB1354" i="64"/>
  <c r="CT1335" i="64"/>
  <c r="CT1350" i="64" s="1"/>
  <c r="CT1330" i="64"/>
  <c r="CT1345" i="64" s="1"/>
  <c r="CT1214" i="64"/>
  <c r="CT1227" i="64" s="1"/>
  <c r="DB817" i="64"/>
  <c r="DB830" i="64" s="1"/>
  <c r="DJ793" i="64"/>
  <c r="DB769" i="64"/>
  <c r="CT717" i="64"/>
  <c r="DJ610" i="64"/>
  <c r="DJ561" i="64"/>
  <c r="DJ571" i="64" s="1"/>
  <c r="CT560" i="64"/>
  <c r="DB468" i="64"/>
  <c r="CT467" i="64"/>
  <c r="DB2763" i="64"/>
  <c r="DB2743" i="64"/>
  <c r="DJ2742" i="64"/>
  <c r="CT2738" i="64"/>
  <c r="CT2717" i="64"/>
  <c r="CT2716" i="64"/>
  <c r="DB1970" i="64"/>
  <c r="DB1966" i="64"/>
  <c r="DB1981" i="64" s="1"/>
  <c r="DJ1916" i="64"/>
  <c r="CT1911" i="64"/>
  <c r="CT1933" i="64" s="1"/>
  <c r="DJ1835" i="64"/>
  <c r="DB2841" i="64"/>
  <c r="DB2855" i="64" s="1"/>
  <c r="DB1791" i="64"/>
  <c r="DB1826" i="64" s="1"/>
  <c r="DJ1746" i="64"/>
  <c r="DB2271" i="64"/>
  <c r="CT2204" i="64"/>
  <c r="CT2227" i="64" s="1"/>
  <c r="CT2203" i="64"/>
  <c r="DJ1706" i="64"/>
  <c r="DJ1733" i="64" s="1"/>
  <c r="DJ1675" i="64"/>
  <c r="DJ1702" i="64" s="1"/>
  <c r="DB1674" i="64"/>
  <c r="CT1670" i="64"/>
  <c r="CT1697" i="64" s="1"/>
  <c r="CT1640" i="64"/>
  <c r="CT1667" i="64" s="1"/>
  <c r="CT1639" i="64"/>
  <c r="DJ1605" i="64"/>
  <c r="DJ1632" i="64" s="1"/>
  <c r="DB1604" i="64"/>
  <c r="CT1600" i="64"/>
  <c r="CT1627" i="64" s="1"/>
  <c r="CT2304" i="64"/>
  <c r="CT2329" i="64" s="1"/>
  <c r="DB2299" i="64"/>
  <c r="DB2324" i="64" s="1"/>
  <c r="DB2337" i="64"/>
  <c r="CT2333" i="64"/>
  <c r="CT2358" i="64" s="1"/>
  <c r="DJ1580" i="64"/>
  <c r="CT1576" i="64"/>
  <c r="CT1591" i="64" s="1"/>
  <c r="DJ1486" i="64"/>
  <c r="DJ1501" i="64" s="1"/>
  <c r="CT1359" i="64"/>
  <c r="CT1354" i="64"/>
  <c r="DJ1213" i="64"/>
  <c r="DJ1162" i="64"/>
  <c r="DJ1157" i="64"/>
  <c r="DJ1172" i="64" s="1"/>
  <c r="CT817" i="64"/>
  <c r="CT830" i="64" s="1"/>
  <c r="DB793" i="64"/>
  <c r="CT769" i="64"/>
  <c r="DJ716" i="64"/>
  <c r="DB610" i="64"/>
  <c r="DB561" i="64"/>
  <c r="DB571" i="64" s="1"/>
  <c r="CT468" i="64"/>
  <c r="DB2793" i="64"/>
  <c r="DB2789" i="64"/>
  <c r="CT2767" i="64"/>
  <c r="DJ2738" i="64"/>
  <c r="CT1971" i="64"/>
  <c r="DB1947" i="64"/>
  <c r="DB1962" i="64" s="1"/>
  <c r="DJ1911" i="64"/>
  <c r="DJ1933" i="64" s="1"/>
  <c r="DJ1889" i="64"/>
  <c r="DJ1885" i="64"/>
  <c r="DJ1902" i="64" s="1"/>
  <c r="DJ1857" i="64"/>
  <c r="DJ1853" i="64"/>
  <c r="DJ1876" i="64" s="1"/>
  <c r="DB1831" i="64"/>
  <c r="DB1844" i="64" s="1"/>
  <c r="DJ2845" i="64"/>
  <c r="CT1790" i="64"/>
  <c r="DJ1786" i="64"/>
  <c r="DJ1747" i="64"/>
  <c r="DJ1782" i="64" s="1"/>
  <c r="DB2272" i="64"/>
  <c r="DB2295" i="64" s="1"/>
  <c r="DJ2199" i="64"/>
  <c r="DJ2222" i="64" s="1"/>
  <c r="DJ2167" i="64"/>
  <c r="CT2163" i="64"/>
  <c r="CT2190" i="64" s="1"/>
  <c r="CT1711" i="64"/>
  <c r="CT1738" i="64" s="1"/>
  <c r="CT1710" i="64"/>
  <c r="DB1635" i="64"/>
  <c r="DB1662" i="64" s="1"/>
  <c r="DB2338" i="64"/>
  <c r="DB2363" i="64" s="1"/>
  <c r="DJ1510" i="64"/>
  <c r="DJ1487" i="64"/>
  <c r="DJ1330" i="64"/>
  <c r="DJ1345" i="64" s="1"/>
  <c r="DJ1209" i="64"/>
  <c r="DJ1222" i="64" s="1"/>
  <c r="DB818" i="64"/>
  <c r="DB831" i="64" s="1"/>
  <c r="DB794" i="64"/>
  <c r="CT789" i="64"/>
  <c r="DJ745" i="64"/>
  <c r="DB744" i="64"/>
  <c r="DJ712" i="64"/>
  <c r="DJ732" i="64" s="1"/>
  <c r="DB611" i="64"/>
  <c r="CT610" i="64"/>
  <c r="CT2794" i="64"/>
  <c r="DJ2768" i="64"/>
  <c r="DJ2767" i="64"/>
  <c r="DJ2716" i="64"/>
  <c r="CT2712" i="64"/>
  <c r="DB1946" i="64"/>
  <c r="DB1942" i="64"/>
  <c r="DB1957" i="64" s="1"/>
  <c r="DB1916" i="64"/>
  <c r="DB1915" i="64"/>
  <c r="DJ1858" i="64"/>
  <c r="DJ1836" i="64"/>
  <c r="DJ1849" i="64" s="1"/>
  <c r="CT1791" i="64"/>
  <c r="CT1826" i="64" s="1"/>
  <c r="DB1746" i="64"/>
  <c r="CT1742" i="64"/>
  <c r="CT1777" i="64" s="1"/>
  <c r="CT2271" i="64"/>
  <c r="DJ2203" i="64"/>
  <c r="DJ2168" i="64"/>
  <c r="DJ2195" i="64" s="1"/>
  <c r="DB1706" i="64"/>
  <c r="DB1733" i="64" s="1"/>
  <c r="DB1675" i="64"/>
  <c r="DB1702" i="64" s="1"/>
  <c r="DB1605" i="64"/>
  <c r="DB1632" i="64" s="1"/>
  <c r="DJ1600" i="64"/>
  <c r="DJ1627" i="64" s="1"/>
  <c r="DJ2303" i="64"/>
  <c r="CT2337" i="64"/>
  <c r="DJ1581" i="64"/>
  <c r="DJ1506" i="64"/>
  <c r="DJ1519" i="64" s="1"/>
  <c r="DB1486" i="64"/>
  <c r="DB1501" i="64" s="1"/>
  <c r="DJ1482" i="64"/>
  <c r="DJ1497" i="64" s="1"/>
  <c r="DJ1358" i="64"/>
  <c r="DJ1477" i="64" s="1"/>
  <c r="DJ1335" i="64"/>
  <c r="DJ1350" i="64" s="1"/>
  <c r="DJ1214" i="64"/>
  <c r="DJ1227" i="64" s="1"/>
  <c r="DB1213" i="64"/>
  <c r="DB1162" i="64"/>
  <c r="DB1161" i="64"/>
  <c r="DB1157" i="64"/>
  <c r="DB1172" i="64" s="1"/>
  <c r="CT793" i="64"/>
  <c r="DJ768" i="64"/>
  <c r="CT744" i="64"/>
  <c r="DJ717" i="64"/>
  <c r="CT561" i="64"/>
  <c r="CT571" i="64" s="1"/>
  <c r="DJ467" i="64"/>
  <c r="CT2763" i="64"/>
  <c r="DB2742" i="64"/>
  <c r="DJ2712" i="64"/>
  <c r="CT1970" i="64"/>
  <c r="CT1966" i="64"/>
  <c r="CT1981" i="64" s="1"/>
  <c r="DJ1890" i="64"/>
  <c r="DJ1907" i="64" s="1"/>
  <c r="DB1835" i="64"/>
  <c r="DJ2846" i="64"/>
  <c r="DJ2860" i="64" s="1"/>
  <c r="CT2841" i="64"/>
  <c r="CT2855" i="64" s="1"/>
  <c r="DB1786" i="64"/>
  <c r="DB1747" i="64"/>
  <c r="DB1782" i="64" s="1"/>
  <c r="CT2272" i="64"/>
  <c r="CT2295" i="64" s="1"/>
  <c r="DJ2267" i="64"/>
  <c r="DJ2290" i="64" s="1"/>
  <c r="CT1674" i="64"/>
  <c r="DJ1670" i="64"/>
  <c r="DJ1697" i="64" s="1"/>
  <c r="DJ1639" i="64"/>
  <c r="CT1635" i="64"/>
  <c r="CT1662" i="64" s="1"/>
  <c r="CT1604" i="64"/>
  <c r="CT2299" i="64"/>
  <c r="CT2324" i="64" s="1"/>
  <c r="DJ2333" i="64"/>
  <c r="DJ2358" i="64" s="1"/>
  <c r="DB1580" i="64"/>
  <c r="DJ1511" i="64"/>
  <c r="DJ1524" i="64" s="1"/>
  <c r="DB1510" i="64"/>
  <c r="DB1487" i="64"/>
  <c r="DB1330" i="64"/>
  <c r="DB1345" i="64" s="1"/>
  <c r="DB1209" i="64"/>
  <c r="DB1222" i="64" s="1"/>
  <c r="CT818" i="64"/>
  <c r="CT831" i="64" s="1"/>
  <c r="DB768" i="64"/>
  <c r="DB745" i="64"/>
  <c r="DB716" i="64"/>
  <c r="DB712" i="64"/>
  <c r="DB732" i="64" s="1"/>
  <c r="DJ2794" i="64"/>
  <c r="DB2738" i="64"/>
  <c r="DJ2717" i="64"/>
  <c r="DJ1971" i="64"/>
  <c r="DJ1970" i="64"/>
  <c r="CT1947" i="64"/>
  <c r="CT1962" i="64" s="1"/>
  <c r="DB1911" i="64"/>
  <c r="DB1933" i="64" s="1"/>
  <c r="DB1889" i="64"/>
  <c r="DB1885" i="64"/>
  <c r="DB1902" i="64" s="1"/>
  <c r="DB1858" i="64"/>
  <c r="DB1857" i="64"/>
  <c r="DB1853" i="64"/>
  <c r="DB1876" i="64" s="1"/>
  <c r="DB1836" i="64"/>
  <c r="DB1849" i="64" s="1"/>
  <c r="CT1831" i="64"/>
  <c r="CT1844" i="64" s="1"/>
  <c r="DJ1790" i="64"/>
  <c r="DJ2204" i="64"/>
  <c r="DJ2227" i="64" s="1"/>
  <c r="DB2199" i="64"/>
  <c r="DB2222" i="64" s="1"/>
  <c r="DB2168" i="64"/>
  <c r="DB2195" i="64" s="1"/>
  <c r="DB2167" i="64"/>
  <c r="DJ1710" i="64"/>
  <c r="CT1706" i="64"/>
  <c r="CT1733" i="64" s="1"/>
  <c r="CT1675" i="64"/>
  <c r="CT1702" i="64" s="1"/>
  <c r="DJ1640" i="64"/>
  <c r="DJ1667" i="64" s="1"/>
  <c r="CT1605" i="64"/>
  <c r="CT1632" i="64" s="1"/>
  <c r="DB1600" i="64"/>
  <c r="DB1627" i="64" s="1"/>
  <c r="DJ2304" i="64"/>
  <c r="DJ2329" i="64" s="1"/>
  <c r="CT2338" i="64"/>
  <c r="CT2363" i="64" s="1"/>
  <c r="DB1581" i="64"/>
  <c r="DJ1576" i="64"/>
  <c r="DJ1591" i="64" s="1"/>
  <c r="DJ1359" i="64"/>
  <c r="DJ1354" i="64"/>
  <c r="DB1335" i="64"/>
  <c r="DB1350" i="64" s="1"/>
  <c r="DB1214" i="64"/>
  <c r="DB1227" i="64" s="1"/>
  <c r="CT1213" i="64"/>
  <c r="CT1161" i="64"/>
  <c r="CT1157" i="64"/>
  <c r="CT1172" i="64" s="1"/>
  <c r="CT794" i="64"/>
  <c r="DJ769" i="64"/>
  <c r="CT768" i="64"/>
  <c r="DB717" i="64"/>
  <c r="CT611" i="64"/>
  <c r="DJ560" i="64"/>
  <c r="DJ468" i="64"/>
  <c r="DG2789" i="64"/>
  <c r="DG2763" i="64"/>
  <c r="CQ2763" i="64"/>
  <c r="DE2738" i="64"/>
  <c r="CY2717" i="64"/>
  <c r="DG2716" i="64"/>
  <c r="CQ2716" i="64"/>
  <c r="CY2713" i="64"/>
  <c r="CY1947" i="64"/>
  <c r="CY1962" i="64" s="1"/>
  <c r="DG1946" i="64"/>
  <c r="CO1942" i="64"/>
  <c r="CO1957" i="64" s="1"/>
  <c r="CQ1916" i="64"/>
  <c r="CY1915" i="64"/>
  <c r="DG1889" i="64"/>
  <c r="CO1885" i="64"/>
  <c r="CO1902" i="64" s="1"/>
  <c r="CQ1858" i="64"/>
  <c r="CY1857" i="64"/>
  <c r="DG1854" i="64"/>
  <c r="DG1877" i="64" s="1"/>
  <c r="DG1835" i="64"/>
  <c r="CW2846" i="64"/>
  <c r="CW2860" i="64" s="1"/>
  <c r="CQ2842" i="64"/>
  <c r="CQ2856" i="64" s="1"/>
  <c r="CY1791" i="64"/>
  <c r="CY1826" i="64" s="1"/>
  <c r="CQ1787" i="64"/>
  <c r="CQ1822" i="64" s="1"/>
  <c r="DG2267" i="64"/>
  <c r="DG2290" i="64" s="1"/>
  <c r="CW2204" i="64"/>
  <c r="CW2227" i="64" s="1"/>
  <c r="DE2163" i="64"/>
  <c r="DE2190" i="64" s="1"/>
  <c r="CQ1710" i="64"/>
  <c r="DG1636" i="64"/>
  <c r="DG1663" i="64" s="1"/>
  <c r="CQ2303" i="64"/>
  <c r="DG1581" i="64"/>
  <c r="CY1510" i="64"/>
  <c r="DG1213" i="64"/>
  <c r="DE813" i="64"/>
  <c r="CY607" i="64"/>
  <c r="CY630" i="64" s="1"/>
  <c r="CO557" i="64"/>
  <c r="DG464" i="64"/>
  <c r="DG547" i="64" s="1"/>
  <c r="CY2790" i="64"/>
  <c r="DG2767" i="64"/>
  <c r="CQ2767" i="64"/>
  <c r="CY2764" i="64"/>
  <c r="DG2742" i="64"/>
  <c r="CQ2742" i="64"/>
  <c r="CQ2738" i="64"/>
  <c r="CQ1946" i="64"/>
  <c r="DG1912" i="64"/>
  <c r="DG1934" i="64" s="1"/>
  <c r="CY1890" i="64"/>
  <c r="CY1907" i="64" s="1"/>
  <c r="CQ1889" i="64"/>
  <c r="CY1836" i="64"/>
  <c r="CY1849" i="64" s="1"/>
  <c r="CQ1835" i="64"/>
  <c r="CQ1747" i="64"/>
  <c r="CQ1782" i="64" s="1"/>
  <c r="CQ1743" i="64"/>
  <c r="CQ1778" i="64" s="1"/>
  <c r="DG2272" i="64"/>
  <c r="DG2295" i="64" s="1"/>
  <c r="DG2271" i="64"/>
  <c r="DE1711" i="64"/>
  <c r="DE1738" i="64" s="1"/>
  <c r="DE1706" i="64"/>
  <c r="DE1733" i="64" s="1"/>
  <c r="CY1670" i="64"/>
  <c r="CY1697" i="64" s="1"/>
  <c r="CQ1601" i="64"/>
  <c r="CQ1628" i="64" s="1"/>
  <c r="CY1600" i="64"/>
  <c r="CY1627" i="64" s="1"/>
  <c r="DG2303" i="64"/>
  <c r="CY1577" i="64"/>
  <c r="CY1592" i="64" s="1"/>
  <c r="CY1354" i="64"/>
  <c r="CQ1210" i="64"/>
  <c r="CQ1223" i="64" s="1"/>
  <c r="CY817" i="64"/>
  <c r="CY830" i="64" s="1"/>
  <c r="DG790" i="64"/>
  <c r="DG745" i="64"/>
  <c r="CW611" i="64"/>
  <c r="CQ607" i="64"/>
  <c r="CQ630" i="64" s="1"/>
  <c r="CY2794" i="64"/>
  <c r="CQ2789" i="64"/>
  <c r="CY2768" i="64"/>
  <c r="CQ2739" i="64"/>
  <c r="CQ1967" i="64"/>
  <c r="CQ1982" i="64" s="1"/>
  <c r="CY1966" i="64"/>
  <c r="CY1981" i="64" s="1"/>
  <c r="CQ1943" i="64"/>
  <c r="CQ1958" i="64" s="1"/>
  <c r="CY1942" i="64"/>
  <c r="CY1957" i="64" s="1"/>
  <c r="DG1916" i="64"/>
  <c r="CW1915" i="64"/>
  <c r="CQ1886" i="64"/>
  <c r="CY1885" i="64"/>
  <c r="CY1902" i="64" s="1"/>
  <c r="DG1858" i="64"/>
  <c r="CW1857" i="64"/>
  <c r="DG1853" i="64"/>
  <c r="DG1876" i="64" s="1"/>
  <c r="CQ1853" i="64"/>
  <c r="CQ1876" i="64" s="1"/>
  <c r="CO1831" i="64"/>
  <c r="CO1844" i="64" s="1"/>
  <c r="CQ1742" i="64"/>
  <c r="CQ1777" i="64" s="1"/>
  <c r="CO2200" i="64"/>
  <c r="CO2223" i="64" s="1"/>
  <c r="CY2164" i="64"/>
  <c r="CY2191" i="64" s="1"/>
  <c r="DG1710" i="64"/>
  <c r="DG2337" i="64"/>
  <c r="CQ1511" i="64"/>
  <c r="CQ1524" i="64" s="1"/>
  <c r="DE1355" i="64"/>
  <c r="CY1214" i="64"/>
  <c r="CY1227" i="64" s="1"/>
  <c r="CW818" i="64"/>
  <c r="CW831" i="64" s="1"/>
  <c r="CY768" i="64"/>
  <c r="DE740" i="64"/>
  <c r="DE755" i="64" s="1"/>
  <c r="DG2793" i="64"/>
  <c r="CQ2793" i="64"/>
  <c r="DG2743" i="64"/>
  <c r="CQ2717" i="64"/>
  <c r="CQ2713" i="64"/>
  <c r="CY2712" i="64"/>
  <c r="DG1971" i="64"/>
  <c r="CQ1971" i="64"/>
  <c r="CY1970" i="64"/>
  <c r="DG1967" i="64"/>
  <c r="DG1982" i="64" s="1"/>
  <c r="DG1911" i="64"/>
  <c r="DG1933" i="64" s="1"/>
  <c r="CQ1911" i="64"/>
  <c r="CQ1933" i="64" s="1"/>
  <c r="CY1854" i="64"/>
  <c r="CY1877" i="64" s="1"/>
  <c r="CQ2845" i="64"/>
  <c r="CO1743" i="64"/>
  <c r="CO1778" i="64" s="1"/>
  <c r="CQ2203" i="64"/>
  <c r="CY2168" i="64"/>
  <c r="CY2195" i="64" s="1"/>
  <c r="CY1711" i="64"/>
  <c r="CY1738" i="64" s="1"/>
  <c r="CY1707" i="64"/>
  <c r="CY1734" i="64" s="1"/>
  <c r="CY1675" i="64"/>
  <c r="CY1702" i="64" s="1"/>
  <c r="CQ1671" i="64"/>
  <c r="CQ1698" i="64" s="1"/>
  <c r="CW1670" i="64"/>
  <c r="CW1697" i="64" s="1"/>
  <c r="CY1639" i="64"/>
  <c r="CW1605" i="64"/>
  <c r="CW1632" i="64" s="1"/>
  <c r="CY2304" i="64"/>
  <c r="CY2329" i="64" s="1"/>
  <c r="DE2303" i="64"/>
  <c r="CY2300" i="64"/>
  <c r="CY2325" i="64" s="1"/>
  <c r="CY2333" i="64"/>
  <c r="CY2358" i="64" s="1"/>
  <c r="CW1580" i="64"/>
  <c r="DG1359" i="64"/>
  <c r="DG1358" i="64"/>
  <c r="DG1477" i="64" s="1"/>
  <c r="CY1355" i="64"/>
  <c r="DG1331" i="64"/>
  <c r="DG1346" i="64" s="1"/>
  <c r="CQ1158" i="64"/>
  <c r="CQ1173" i="64" s="1"/>
  <c r="DE814" i="64"/>
  <c r="DE827" i="64" s="1"/>
  <c r="CY713" i="64"/>
  <c r="CY463" i="64"/>
  <c r="CQ2790" i="64"/>
  <c r="CO2789" i="64"/>
  <c r="CQ2764" i="64"/>
  <c r="CY2763" i="64"/>
  <c r="CQ2743" i="64"/>
  <c r="DG2739" i="64"/>
  <c r="CY2738" i="64"/>
  <c r="DG2717" i="64"/>
  <c r="CY2716" i="64"/>
  <c r="DG2713" i="64"/>
  <c r="DG1947" i="64"/>
  <c r="DG1962" i="64" s="1"/>
  <c r="CQ1947" i="64"/>
  <c r="CQ1962" i="64" s="1"/>
  <c r="CY1946" i="64"/>
  <c r="DG1943" i="64"/>
  <c r="DG1958" i="64" s="1"/>
  <c r="DG1915" i="64"/>
  <c r="CY1912" i="64"/>
  <c r="CY1934" i="64" s="1"/>
  <c r="CQ1890" i="64"/>
  <c r="CQ1907" i="64" s="1"/>
  <c r="CY1889" i="64"/>
  <c r="DG1886" i="64"/>
  <c r="DG1903" i="64" s="1"/>
  <c r="DG1857" i="64"/>
  <c r="CO1853" i="64"/>
  <c r="CO1876" i="64" s="1"/>
  <c r="CQ1836" i="64"/>
  <c r="CQ1849" i="64" s="1"/>
  <c r="CY1835" i="64"/>
  <c r="DG1832" i="64"/>
  <c r="DG1845" i="64" s="1"/>
  <c r="CO1742" i="64"/>
  <c r="CO1777" i="64" s="1"/>
  <c r="CY2268" i="64"/>
  <c r="CY2291" i="64" s="1"/>
  <c r="CW2267" i="64"/>
  <c r="CW2290" i="64" s="1"/>
  <c r="CQ2199" i="64"/>
  <c r="CQ2222" i="64" s="1"/>
  <c r="DG1507" i="64"/>
  <c r="DG1520" i="64" s="1"/>
  <c r="DE1331" i="64"/>
  <c r="DE1346" i="64" s="1"/>
  <c r="CW1214" i="64"/>
  <c r="CW1227" i="64" s="1"/>
  <c r="CQ744" i="64"/>
  <c r="CO2717" i="64"/>
  <c r="DE1971" i="64"/>
  <c r="CO1600" i="64"/>
  <c r="CO1627" i="64" s="1"/>
  <c r="DG2794" i="64"/>
  <c r="DG2790" i="64"/>
  <c r="DG2768" i="64"/>
  <c r="DG2738" i="64"/>
  <c r="CY1967" i="64"/>
  <c r="CY1982" i="64" s="1"/>
  <c r="DG1966" i="64"/>
  <c r="DG1981" i="64" s="1"/>
  <c r="CQ1966" i="64"/>
  <c r="CQ1981" i="64" s="1"/>
  <c r="CW1946" i="64"/>
  <c r="DG1942" i="64"/>
  <c r="DG1957" i="64" s="1"/>
  <c r="CQ1942" i="64"/>
  <c r="CQ1957" i="64" s="1"/>
  <c r="DG1890" i="64"/>
  <c r="DG1907" i="64" s="1"/>
  <c r="CW1889" i="64"/>
  <c r="DG1885" i="64"/>
  <c r="DG1902" i="64" s="1"/>
  <c r="CQ1885" i="64"/>
  <c r="CQ1902" i="64" s="1"/>
  <c r="CY1853" i="64"/>
  <c r="CY1876" i="64" s="1"/>
  <c r="DG1836" i="64"/>
  <c r="DG1849" i="64" s="1"/>
  <c r="CY1832" i="64"/>
  <c r="CY1845" i="64" s="1"/>
  <c r="CY2846" i="64"/>
  <c r="CY2860" i="64" s="1"/>
  <c r="CY2204" i="64"/>
  <c r="CY2227" i="64" s="1"/>
  <c r="DG2199" i="64"/>
  <c r="DG2222" i="64" s="1"/>
  <c r="DG2163" i="64"/>
  <c r="DG2190" i="64" s="1"/>
  <c r="DG1601" i="64"/>
  <c r="DG1628" i="64" s="1"/>
  <c r="CQ2299" i="64"/>
  <c r="CQ2324" i="64" s="1"/>
  <c r="DG818" i="64"/>
  <c r="DG831" i="64" s="1"/>
  <c r="BM712" i="64"/>
  <c r="BM732" i="64" s="1"/>
  <c r="Y463" i="64"/>
  <c r="BU769" i="64"/>
  <c r="AO468" i="64"/>
  <c r="BV768" i="64"/>
  <c r="AP467" i="64"/>
  <c r="BW1967" i="64"/>
  <c r="BW1982" i="64" s="1"/>
  <c r="AQ1967" i="64"/>
  <c r="AQ1982" i="64" s="1"/>
  <c r="AV606" i="64"/>
  <c r="BT611" i="64"/>
  <c r="X468" i="64"/>
  <c r="BE467" i="64"/>
  <c r="Y610" i="64"/>
  <c r="Z607" i="64"/>
  <c r="Z630" i="64" s="1"/>
  <c r="BS556" i="64"/>
  <c r="BC463" i="64"/>
  <c r="AM606" i="64"/>
  <c r="W1966" i="64"/>
  <c r="W1981" i="64" s="1"/>
  <c r="CI561" i="64"/>
  <c r="CI571" i="64" s="1"/>
  <c r="CA561" i="64"/>
  <c r="CA571" i="64" s="1"/>
  <c r="BC611" i="64"/>
  <c r="AE611" i="64"/>
  <c r="W561" i="64"/>
  <c r="W571" i="64" s="1"/>
  <c r="CJ716" i="64"/>
  <c r="BT467" i="64"/>
  <c r="AN610" i="64"/>
  <c r="AF467" i="64"/>
  <c r="X610" i="64"/>
  <c r="CK464" i="64"/>
  <c r="BM713" i="64"/>
  <c r="BE557" i="64"/>
  <c r="AG557" i="64"/>
  <c r="CR716" i="64"/>
  <c r="BU712" i="64"/>
  <c r="BU732" i="64" s="1"/>
  <c r="AO1209" i="64"/>
  <c r="AO1222" i="64" s="1"/>
  <c r="CC468" i="64"/>
  <c r="AW468" i="64"/>
  <c r="CL560" i="64"/>
  <c r="AX467" i="64"/>
  <c r="CE765" i="64"/>
  <c r="AY1158" i="64"/>
  <c r="AY1173" i="64" s="1"/>
  <c r="BD606" i="64"/>
  <c r="CB794" i="64"/>
  <c r="AO610" i="64"/>
  <c r="CD464" i="64"/>
  <c r="AX607" i="64"/>
  <c r="AX630" i="64" s="1"/>
  <c r="AT740" i="64"/>
  <c r="AT755" i="64" s="1"/>
  <c r="CH468" i="64"/>
  <c r="BZ468" i="64"/>
  <c r="BR468" i="64"/>
  <c r="BB468" i="64"/>
  <c r="AT468" i="64"/>
  <c r="AL611" i="64"/>
  <c r="AD468" i="64"/>
  <c r="V468" i="64"/>
  <c r="BS610" i="64"/>
  <c r="BD607" i="64"/>
  <c r="BD630" i="64" s="1"/>
  <c r="CQ818" i="64"/>
  <c r="CQ831" i="64" s="1"/>
  <c r="CC712" i="64"/>
  <c r="CC732" i="64" s="1"/>
  <c r="AG606" i="64"/>
  <c r="BM468" i="64"/>
  <c r="Y468" i="64"/>
  <c r="BF768" i="64"/>
  <c r="AI1967" i="64"/>
  <c r="AI1982" i="64" s="1"/>
  <c r="BT606" i="64"/>
  <c r="AF606" i="64"/>
  <c r="AN468" i="64"/>
  <c r="U1942" i="64"/>
  <c r="U1957" i="64" s="1"/>
  <c r="CG745" i="64"/>
  <c r="BQ468" i="64"/>
  <c r="BI468" i="64"/>
  <c r="BA468" i="64"/>
  <c r="AS468" i="64"/>
  <c r="AK468" i="64"/>
  <c r="AC468" i="64"/>
  <c r="U745" i="64"/>
  <c r="CH610" i="64"/>
  <c r="V610" i="64"/>
  <c r="BS607" i="64"/>
  <c r="BS630" i="64" s="1"/>
  <c r="DI1791" i="64"/>
  <c r="DI1826" i="64" s="1"/>
  <c r="DA769" i="64"/>
  <c r="DA1640" i="64"/>
  <c r="DA1667" i="64" s="1"/>
  <c r="CS1640" i="64"/>
  <c r="CS1667" i="64" s="1"/>
  <c r="CS2168" i="64"/>
  <c r="CS2195" i="64" s="1"/>
  <c r="DI1967" i="64"/>
  <c r="DI1982" i="64" s="1"/>
  <c r="DA1355" i="64"/>
  <c r="DA2200" i="64"/>
  <c r="DA2223" i="64" s="1"/>
  <c r="DA790" i="64"/>
  <c r="DA796" i="64" s="1"/>
  <c r="CS2713" i="64"/>
  <c r="CS1671" i="64"/>
  <c r="CS1698" i="64" s="1"/>
  <c r="CS741" i="64"/>
  <c r="DI1209" i="64"/>
  <c r="DI1222" i="64" s="1"/>
  <c r="DI463" i="64"/>
  <c r="DA1966" i="64"/>
  <c r="DA1981" i="64" s="1"/>
  <c r="DA789" i="64"/>
  <c r="CS1786" i="64"/>
  <c r="CJ463" i="64"/>
  <c r="X463" i="64"/>
  <c r="BD1214" i="64"/>
  <c r="BD1227" i="64" s="1"/>
  <c r="CK610" i="64"/>
  <c r="AG467" i="64"/>
  <c r="BF607" i="64"/>
  <c r="BF630" i="64" s="1"/>
  <c r="BH1482" i="64"/>
  <c r="BH1497" i="64" s="1"/>
  <c r="AB1966" i="64"/>
  <c r="AB1981" i="64" s="1"/>
  <c r="BP468" i="64"/>
  <c r="BY467" i="64"/>
  <c r="AS1213" i="64"/>
  <c r="AL741" i="64"/>
  <c r="DH1487" i="64"/>
  <c r="CR794" i="64"/>
  <c r="DH2337" i="64"/>
  <c r="DH793" i="64"/>
  <c r="DH1486" i="64"/>
  <c r="DH1501" i="64" s="1"/>
  <c r="DH1604" i="64"/>
  <c r="DH1674" i="64"/>
  <c r="DH1746" i="64"/>
  <c r="DH1790" i="64"/>
  <c r="DH768" i="64"/>
  <c r="DH1510" i="64"/>
  <c r="DH1639" i="64"/>
  <c r="DH560" i="64"/>
  <c r="DH817" i="64"/>
  <c r="DH830" i="64" s="1"/>
  <c r="CZ560" i="64"/>
  <c r="CZ716" i="64"/>
  <c r="CZ2167" i="64"/>
  <c r="CZ744" i="64"/>
  <c r="CZ1213" i="64"/>
  <c r="CZ1358" i="64"/>
  <c r="CZ1477" i="64" s="1"/>
  <c r="CZ1580" i="64"/>
  <c r="CZ2303" i="64"/>
  <c r="CZ1710" i="64"/>
  <c r="CZ2203" i="64"/>
  <c r="CZ2271" i="64"/>
  <c r="CZ1161" i="64"/>
  <c r="CZ2845" i="64"/>
  <c r="CZ467" i="64"/>
  <c r="CZ610" i="64"/>
  <c r="CZ2337" i="64"/>
  <c r="CR2337" i="64"/>
  <c r="CR467" i="64"/>
  <c r="CR610" i="64"/>
  <c r="CR793" i="64"/>
  <c r="CR1486" i="64"/>
  <c r="CR1501" i="64" s="1"/>
  <c r="CR1604" i="64"/>
  <c r="CR1674" i="64"/>
  <c r="CR1746" i="64"/>
  <c r="CR1790" i="64"/>
  <c r="CR1510" i="64"/>
  <c r="CR1639" i="64"/>
  <c r="CR768" i="64"/>
  <c r="CR817" i="64"/>
  <c r="CR830" i="64" s="1"/>
  <c r="DH1331" i="64"/>
  <c r="DH1346" i="64" s="1"/>
  <c r="DH713" i="64"/>
  <c r="DH1577" i="64"/>
  <c r="DH1592" i="64" s="1"/>
  <c r="DH2164" i="64"/>
  <c r="DH2191" i="64" s="1"/>
  <c r="DH2268" i="64"/>
  <c r="DH2291" i="64" s="1"/>
  <c r="DH1210" i="64"/>
  <c r="DH1223" i="64" s="1"/>
  <c r="DH1355" i="64"/>
  <c r="DH2300" i="64"/>
  <c r="DH2325" i="64" s="1"/>
  <c r="DH1707" i="64"/>
  <c r="DH1734" i="64" s="1"/>
  <c r="DH2200" i="64"/>
  <c r="DH2223" i="64" s="1"/>
  <c r="DH1158" i="64"/>
  <c r="DH1173" i="64" s="1"/>
  <c r="DH2842" i="64"/>
  <c r="DH2856" i="64" s="1"/>
  <c r="CZ713" i="64"/>
  <c r="CZ1355" i="64"/>
  <c r="CZ2300" i="64"/>
  <c r="CZ2325" i="64" s="1"/>
  <c r="CZ1707" i="64"/>
  <c r="CZ1734" i="64" s="1"/>
  <c r="CZ1832" i="64"/>
  <c r="CZ1845" i="64" s="1"/>
  <c r="CZ1210" i="64"/>
  <c r="CZ1223" i="64" s="1"/>
  <c r="CZ1743" i="64"/>
  <c r="CZ1778" i="64" s="1"/>
  <c r="CZ2842" i="64"/>
  <c r="CZ2856" i="64" s="1"/>
  <c r="CZ1158" i="64"/>
  <c r="CZ1173" i="64" s="1"/>
  <c r="CZ2334" i="64"/>
  <c r="CZ2359" i="64" s="1"/>
  <c r="CZ2402" i="64" s="1"/>
  <c r="CZ1787" i="64"/>
  <c r="CZ1822" i="64" s="1"/>
  <c r="CZ790" i="64"/>
  <c r="CZ796" i="64" s="1"/>
  <c r="CZ1601" i="64"/>
  <c r="CZ1628" i="64" s="1"/>
  <c r="CZ1671" i="64"/>
  <c r="CZ1698" i="64" s="1"/>
  <c r="CZ1483" i="64"/>
  <c r="CZ1498" i="64" s="1"/>
  <c r="CZ1636" i="64"/>
  <c r="CZ1663" i="64" s="1"/>
  <c r="CR1158" i="64"/>
  <c r="CR1173" i="64" s="1"/>
  <c r="CR1601" i="64"/>
  <c r="CR1628" i="64" s="1"/>
  <c r="CR790" i="64"/>
  <c r="CR796" i="64" s="1"/>
  <c r="CR1483" i="64"/>
  <c r="CR1498" i="64" s="1"/>
  <c r="CR1636" i="64"/>
  <c r="CR1663" i="64" s="1"/>
  <c r="CR1331" i="64"/>
  <c r="CR1346" i="64" s="1"/>
  <c r="CR1507" i="64"/>
  <c r="CR1520" i="64" s="1"/>
  <c r="CR2164" i="64"/>
  <c r="CR2191" i="64" s="1"/>
  <c r="CR2200" i="64"/>
  <c r="CR2223" i="64" s="1"/>
  <c r="CR2268" i="64"/>
  <c r="CR2291" i="64" s="1"/>
  <c r="DH1330" i="64"/>
  <c r="DH1345" i="64" s="1"/>
  <c r="DH1576" i="64"/>
  <c r="DH1591" i="64" s="1"/>
  <c r="DH2163" i="64"/>
  <c r="DH2190" i="64" s="1"/>
  <c r="DH2267" i="64"/>
  <c r="DH2290" i="64" s="1"/>
  <c r="DH2299" i="64"/>
  <c r="DH2324" i="64" s="1"/>
  <c r="DH1706" i="64"/>
  <c r="DH1733" i="64" s="1"/>
  <c r="DH1742" i="64"/>
  <c r="DH1777" i="64" s="1"/>
  <c r="DH463" i="64"/>
  <c r="DH2841" i="64"/>
  <c r="DH2855" i="64" s="1"/>
  <c r="DH712" i="64"/>
  <c r="DH732" i="64" s="1"/>
  <c r="DH1209" i="64"/>
  <c r="DH1222" i="64" s="1"/>
  <c r="DH1354" i="64"/>
  <c r="DH2333" i="64"/>
  <c r="DH2358" i="64" s="1"/>
  <c r="DH1600" i="64"/>
  <c r="DH1627" i="64" s="1"/>
  <c r="DH1670" i="64"/>
  <c r="DH1697" i="64" s="1"/>
  <c r="DH1786" i="64"/>
  <c r="DH606" i="64"/>
  <c r="DH1157" i="64"/>
  <c r="DH1172" i="64" s="1"/>
  <c r="CZ463" i="64"/>
  <c r="CZ1209" i="64"/>
  <c r="CZ1222" i="64" s="1"/>
  <c r="CZ1354" i="64"/>
  <c r="CZ789" i="64"/>
  <c r="CZ1157" i="64"/>
  <c r="CZ1172" i="64" s="1"/>
  <c r="CZ1635" i="64"/>
  <c r="CZ1662" i="64" s="1"/>
  <c r="CZ606" i="64"/>
  <c r="CZ813" i="64"/>
  <c r="CZ2199" i="64"/>
  <c r="CZ2222" i="64" s="1"/>
  <c r="CZ1482" i="64"/>
  <c r="CZ1497" i="64" s="1"/>
  <c r="CZ2163" i="64"/>
  <c r="CZ2190" i="64" s="1"/>
  <c r="CZ740" i="64"/>
  <c r="CZ755" i="64" s="1"/>
  <c r="CZ1506" i="64"/>
  <c r="CZ1519" i="64" s="1"/>
  <c r="CZ1576" i="64"/>
  <c r="CZ1591" i="64" s="1"/>
  <c r="CZ1706" i="64"/>
  <c r="CZ1733" i="64" s="1"/>
  <c r="CZ2267" i="64"/>
  <c r="CZ2290" i="64" s="1"/>
  <c r="CZ1742" i="64"/>
  <c r="CZ1777" i="64" s="1"/>
  <c r="CR606" i="64"/>
  <c r="CR813" i="64"/>
  <c r="CR2299" i="64"/>
  <c r="CR2324" i="64" s="1"/>
  <c r="CR1706" i="64"/>
  <c r="CR1733" i="64" s="1"/>
  <c r="CR1742" i="64"/>
  <c r="CR1777" i="64" s="1"/>
  <c r="CR740" i="64"/>
  <c r="CR755" i="64" s="1"/>
  <c r="CR1330" i="64"/>
  <c r="CR1345" i="64" s="1"/>
  <c r="CR1506" i="64"/>
  <c r="CR1519" i="64" s="1"/>
  <c r="CR1576" i="64"/>
  <c r="CR1591" i="64" s="1"/>
  <c r="CR1831" i="64"/>
  <c r="CR1844" i="64" s="1"/>
  <c r="CR1600" i="64"/>
  <c r="CR1627" i="64" s="1"/>
  <c r="CR1670" i="64"/>
  <c r="CR1697" i="64" s="1"/>
  <c r="CR1786" i="64"/>
  <c r="CR2841" i="64"/>
  <c r="CR2855" i="64" s="1"/>
  <c r="CR556" i="64"/>
  <c r="CR764" i="64"/>
  <c r="CR2333" i="64"/>
  <c r="CR2358" i="64" s="1"/>
  <c r="CR712" i="64"/>
  <c r="CR732" i="64" s="1"/>
  <c r="CR1354" i="64"/>
  <c r="BE606" i="64"/>
  <c r="CK468" i="64"/>
  <c r="BE611" i="64"/>
  <c r="CD467" i="64"/>
  <c r="AH467" i="64"/>
  <c r="BG765" i="64"/>
  <c r="S765" i="64"/>
  <c r="CB463" i="64"/>
  <c r="AN789" i="64"/>
  <c r="BL468" i="64"/>
  <c r="AF468" i="64"/>
  <c r="BM610" i="64"/>
  <c r="CL607" i="64"/>
  <c r="CL630" i="64" s="1"/>
  <c r="AP464" i="64"/>
  <c r="BP1966" i="64"/>
  <c r="BP1981" i="64" s="1"/>
  <c r="AZ1966" i="64"/>
  <c r="AZ1981" i="64" s="1"/>
  <c r="CF468" i="64"/>
  <c r="BH468" i="64"/>
  <c r="AR468" i="64"/>
  <c r="T468" i="64"/>
  <c r="AK744" i="64"/>
  <c r="CE1966" i="64"/>
  <c r="CE1981" i="64" s="1"/>
  <c r="BW764" i="64"/>
  <c r="BO764" i="64"/>
  <c r="BG1157" i="64"/>
  <c r="BG1172" i="64" s="1"/>
  <c r="AY556" i="64"/>
  <c r="AQ813" i="64"/>
  <c r="AI556" i="64"/>
  <c r="AA556" i="64"/>
  <c r="S1966" i="64"/>
  <c r="S1981" i="64" s="1"/>
  <c r="CE1971" i="64"/>
  <c r="BW1947" i="64"/>
  <c r="BW1962" i="64" s="1"/>
  <c r="BO468" i="64"/>
  <c r="BG468" i="64"/>
  <c r="AY769" i="64"/>
  <c r="AI468" i="64"/>
  <c r="AA468" i="64"/>
  <c r="S1971" i="64"/>
  <c r="CF560" i="64"/>
  <c r="BP467" i="64"/>
  <c r="AZ467" i="64"/>
  <c r="AR467" i="64"/>
  <c r="AB467" i="64"/>
  <c r="T467" i="64"/>
  <c r="BY1943" i="64"/>
  <c r="BY1958" i="64" s="1"/>
  <c r="BQ790" i="64"/>
  <c r="BQ805" i="64" s="1"/>
  <c r="AC790" i="64"/>
  <c r="AC805" i="64" s="1"/>
  <c r="DG468" i="64"/>
  <c r="DG1214" i="64"/>
  <c r="DG1227" i="64" s="1"/>
  <c r="DG1335" i="64"/>
  <c r="DG1350" i="64" s="1"/>
  <c r="DG2304" i="64"/>
  <c r="DG2329" i="64" s="1"/>
  <c r="DG2168" i="64"/>
  <c r="DG2195" i="64" s="1"/>
  <c r="DG2204" i="64"/>
  <c r="DG2227" i="64" s="1"/>
  <c r="DG611" i="64"/>
  <c r="DG1162" i="64"/>
  <c r="DG2338" i="64"/>
  <c r="DG2363" i="64" s="1"/>
  <c r="DG1711" i="64"/>
  <c r="DG1738" i="64" s="1"/>
  <c r="DG2846" i="64"/>
  <c r="DG2860" i="64" s="1"/>
  <c r="DG794" i="64"/>
  <c r="DG1675" i="64"/>
  <c r="DG1702" i="64" s="1"/>
  <c r="DG1791" i="64"/>
  <c r="DG1826" i="64" s="1"/>
  <c r="DG769" i="64"/>
  <c r="DG1487" i="64"/>
  <c r="DG1511" i="64"/>
  <c r="DG1524" i="64" s="1"/>
  <c r="DG1605" i="64"/>
  <c r="DG1632" i="64" s="1"/>
  <c r="DG1747" i="64"/>
  <c r="DG1782" i="64" s="1"/>
  <c r="DG561" i="64"/>
  <c r="DG571" i="64" s="1"/>
  <c r="DG1640" i="64"/>
  <c r="DG1667" i="64" s="1"/>
  <c r="CY769" i="64"/>
  <c r="CY1487" i="64"/>
  <c r="CY1511" i="64"/>
  <c r="CY1524" i="64" s="1"/>
  <c r="CY1605" i="64"/>
  <c r="CY1632" i="64" s="1"/>
  <c r="CY1640" i="64"/>
  <c r="CY1667" i="64" s="1"/>
  <c r="CY1747" i="64"/>
  <c r="CY1782" i="64" s="1"/>
  <c r="CY561" i="64"/>
  <c r="CY571" i="64" s="1"/>
  <c r="CY818" i="64"/>
  <c r="CY831" i="64" s="1"/>
  <c r="CY717" i="64"/>
  <c r="CY745" i="64"/>
  <c r="CY1359" i="64"/>
  <c r="CY1581" i="64"/>
  <c r="CY2272" i="64"/>
  <c r="CY2295" i="64" s="1"/>
  <c r="CQ717" i="64"/>
  <c r="CQ745" i="64"/>
  <c r="CQ1214" i="64"/>
  <c r="CQ1227" i="64" s="1"/>
  <c r="CQ1359" i="64"/>
  <c r="CQ1581" i="64"/>
  <c r="CQ2168" i="64"/>
  <c r="CQ2195" i="64" s="1"/>
  <c r="CQ2204" i="64"/>
  <c r="CQ2227" i="64" s="1"/>
  <c r="CQ2272" i="64"/>
  <c r="CQ2295" i="64" s="1"/>
  <c r="CQ468" i="64"/>
  <c r="CQ611" i="64"/>
  <c r="CQ1162" i="64"/>
  <c r="CQ1335" i="64"/>
  <c r="CQ1350" i="64" s="1"/>
  <c r="CQ2304" i="64"/>
  <c r="CQ2329" i="64" s="1"/>
  <c r="CQ1711" i="64"/>
  <c r="CQ1738" i="64" s="1"/>
  <c r="CQ2846" i="64"/>
  <c r="CQ2860" i="64" s="1"/>
  <c r="CQ2338" i="64"/>
  <c r="CQ2363" i="64" s="1"/>
  <c r="CQ794" i="64"/>
  <c r="CQ1487" i="64"/>
  <c r="CQ1605" i="64"/>
  <c r="CQ1632" i="64" s="1"/>
  <c r="CQ1675" i="64"/>
  <c r="CQ1702" i="64" s="1"/>
  <c r="CQ1791" i="64"/>
  <c r="CQ1826" i="64" s="1"/>
  <c r="DG793" i="64"/>
  <c r="DG1486" i="64"/>
  <c r="DG1501" i="64" s="1"/>
  <c r="DG1604" i="64"/>
  <c r="DG1674" i="64"/>
  <c r="DG1746" i="64"/>
  <c r="DG1790" i="64"/>
  <c r="DG768" i="64"/>
  <c r="DG1510" i="64"/>
  <c r="DG1639" i="64"/>
  <c r="DG560" i="64"/>
  <c r="DG817" i="64"/>
  <c r="DG830" i="64" s="1"/>
  <c r="DG716" i="64"/>
  <c r="DG744" i="64"/>
  <c r="DG2167" i="64"/>
  <c r="CY716" i="64"/>
  <c r="CY2167" i="64"/>
  <c r="CY744" i="64"/>
  <c r="CY1213" i="64"/>
  <c r="CY1358" i="64"/>
  <c r="CY1477" i="64" s="1"/>
  <c r="CY1580" i="64"/>
  <c r="CY2303" i="64"/>
  <c r="CY1710" i="64"/>
  <c r="CY2203" i="64"/>
  <c r="CY2271" i="64"/>
  <c r="CY1161" i="64"/>
  <c r="CY2845" i="64"/>
  <c r="CY467" i="64"/>
  <c r="CY610" i="64"/>
  <c r="CY2337" i="64"/>
  <c r="CY793" i="64"/>
  <c r="CY1486" i="64"/>
  <c r="CY1501" i="64" s="1"/>
  <c r="CY1604" i="64"/>
  <c r="CY1674" i="64"/>
  <c r="CY1746" i="64"/>
  <c r="CY1790" i="64"/>
  <c r="CQ467" i="64"/>
  <c r="CQ610" i="64"/>
  <c r="CQ793" i="64"/>
  <c r="CQ1486" i="64"/>
  <c r="CQ1501" i="64" s="1"/>
  <c r="CQ1604" i="64"/>
  <c r="CQ1674" i="64"/>
  <c r="CQ1746" i="64"/>
  <c r="CQ1790" i="64"/>
  <c r="CQ1510" i="64"/>
  <c r="CQ1639" i="64"/>
  <c r="CQ768" i="64"/>
  <c r="CQ817" i="64"/>
  <c r="CQ830" i="64" s="1"/>
  <c r="CQ560" i="64"/>
  <c r="CQ716" i="64"/>
  <c r="CQ1580" i="64"/>
  <c r="CQ2167" i="64"/>
  <c r="DG713" i="64"/>
  <c r="DG1577" i="64"/>
  <c r="DG1592" i="64" s="1"/>
  <c r="DG2164" i="64"/>
  <c r="DG2191" i="64" s="1"/>
  <c r="DG2268" i="64"/>
  <c r="DG2291" i="64" s="1"/>
  <c r="DG765" i="64"/>
  <c r="DG814" i="64"/>
  <c r="DG827" i="64" s="1"/>
  <c r="DG1210" i="64"/>
  <c r="DG1223" i="64" s="1"/>
  <c r="DG1355" i="64"/>
  <c r="DG2300" i="64"/>
  <c r="DG2325" i="64" s="1"/>
  <c r="DG1707" i="64"/>
  <c r="DG1734" i="64" s="1"/>
  <c r="DG2200" i="64"/>
  <c r="DG2223" i="64" s="1"/>
  <c r="DG557" i="64"/>
  <c r="DG1158" i="64"/>
  <c r="DG1173" i="64" s="1"/>
  <c r="DG2842" i="64"/>
  <c r="DG2856" i="64" s="1"/>
  <c r="DG2334" i="64"/>
  <c r="DG2359" i="64" s="1"/>
  <c r="DG2402" i="64" s="1"/>
  <c r="DG1743" i="64"/>
  <c r="DG1778" i="64" s="1"/>
  <c r="DG1787" i="64"/>
  <c r="DG1822" i="64" s="1"/>
  <c r="CY814" i="64"/>
  <c r="CY827" i="64" s="1"/>
  <c r="CY1210" i="64"/>
  <c r="CY1223" i="64" s="1"/>
  <c r="CY1743" i="64"/>
  <c r="CY1778" i="64" s="1"/>
  <c r="CY2842" i="64"/>
  <c r="CY2856" i="64" s="1"/>
  <c r="CY765" i="64"/>
  <c r="CY1158" i="64"/>
  <c r="CY1173" i="64" s="1"/>
  <c r="CY2334" i="64"/>
  <c r="CY2359" i="64" s="1"/>
  <c r="CY2402" i="64" s="1"/>
  <c r="CY1787" i="64"/>
  <c r="CY1822" i="64" s="1"/>
  <c r="CY557" i="64"/>
  <c r="CY741" i="64"/>
  <c r="CY790" i="64"/>
  <c r="CY796" i="64" s="1"/>
  <c r="CY1601" i="64"/>
  <c r="CY1628" i="64" s="1"/>
  <c r="CY1671" i="64"/>
  <c r="CY1698" i="64" s="1"/>
  <c r="CY1483" i="64"/>
  <c r="CY1498" i="64" s="1"/>
  <c r="CY1636" i="64"/>
  <c r="CY1663" i="64" s="1"/>
  <c r="CY1331" i="64"/>
  <c r="CY1346" i="64" s="1"/>
  <c r="CY1507" i="64"/>
  <c r="CY1520" i="64" s="1"/>
  <c r="CQ741" i="64"/>
  <c r="CQ765" i="64"/>
  <c r="CQ790" i="64"/>
  <c r="CQ1483" i="64"/>
  <c r="CQ1498" i="64" s="1"/>
  <c r="CQ1636" i="64"/>
  <c r="CQ1663" i="64" s="1"/>
  <c r="CQ557" i="64"/>
  <c r="CQ1331" i="64"/>
  <c r="CQ1346" i="64" s="1"/>
  <c r="CQ1507" i="64"/>
  <c r="CQ1520" i="64" s="1"/>
  <c r="CQ2164" i="64"/>
  <c r="CQ2191" i="64" s="1"/>
  <c r="CQ2200" i="64"/>
  <c r="CQ2223" i="64" s="1"/>
  <c r="CQ2268" i="64"/>
  <c r="CQ2291" i="64" s="1"/>
  <c r="CQ464" i="64"/>
  <c r="CQ547" i="64" s="1"/>
  <c r="CQ1577" i="64"/>
  <c r="CQ1592" i="64" s="1"/>
  <c r="CQ2300" i="64"/>
  <c r="CQ2325" i="64" s="1"/>
  <c r="CQ1707" i="64"/>
  <c r="CQ1734" i="64" s="1"/>
  <c r="CQ1832" i="64"/>
  <c r="CQ1845" i="64" s="1"/>
  <c r="DG2299" i="64"/>
  <c r="DG2324" i="64" s="1"/>
  <c r="DG1706" i="64"/>
  <c r="DG1733" i="64" s="1"/>
  <c r="DG1742" i="64"/>
  <c r="DG1777" i="64" s="1"/>
  <c r="DG1831" i="64"/>
  <c r="DG1844" i="64" s="1"/>
  <c r="DG2841" i="64"/>
  <c r="DG2855" i="64" s="1"/>
  <c r="DG712" i="64"/>
  <c r="DG732" i="64" s="1"/>
  <c r="DG2333" i="64"/>
  <c r="DG2358" i="64" s="1"/>
  <c r="DG1600" i="64"/>
  <c r="DG1627" i="64" s="1"/>
  <c r="DG1670" i="64"/>
  <c r="DG1697" i="64" s="1"/>
  <c r="DG1786" i="64"/>
  <c r="DG1635" i="64"/>
  <c r="DG1662" i="64" s="1"/>
  <c r="CY1635" i="64"/>
  <c r="CY1662" i="64" s="1"/>
  <c r="CY2199" i="64"/>
  <c r="CY2222" i="64" s="1"/>
  <c r="CY1482" i="64"/>
  <c r="CY1497" i="64" s="1"/>
  <c r="CY2163" i="64"/>
  <c r="CY2190" i="64" s="1"/>
  <c r="CY740" i="64"/>
  <c r="CY755" i="64" s="1"/>
  <c r="CY1706" i="64"/>
  <c r="CY1733" i="64" s="1"/>
  <c r="CY2267" i="64"/>
  <c r="CY2290" i="64" s="1"/>
  <c r="CY1742" i="64"/>
  <c r="CY1777" i="64" s="1"/>
  <c r="CY1330" i="64"/>
  <c r="CY1345" i="64" s="1"/>
  <c r="CY2299" i="64"/>
  <c r="CY2324" i="64" s="1"/>
  <c r="CY1831" i="64"/>
  <c r="CY1844" i="64" s="1"/>
  <c r="CQ1506" i="64"/>
  <c r="CQ1519" i="64" s="1"/>
  <c r="CQ1831" i="64"/>
  <c r="CQ1844" i="64" s="1"/>
  <c r="CQ1600" i="64"/>
  <c r="CQ1627" i="64" s="1"/>
  <c r="CQ1670" i="64"/>
  <c r="CQ1697" i="64" s="1"/>
  <c r="CQ1786" i="64"/>
  <c r="CQ2841" i="64"/>
  <c r="CQ2855" i="64" s="1"/>
  <c r="CQ2333" i="64"/>
  <c r="CQ2358" i="64" s="1"/>
  <c r="CQ1635" i="64"/>
  <c r="CQ1662" i="64" s="1"/>
  <c r="CK463" i="64"/>
  <c r="AW1966" i="64"/>
  <c r="AW1981" i="64" s="1"/>
  <c r="BN768" i="64"/>
  <c r="Z467" i="64"/>
  <c r="BO765" i="64"/>
  <c r="AA557" i="64"/>
  <c r="BL1209" i="64"/>
  <c r="BL1222" i="64" s="1"/>
  <c r="AV468" i="64"/>
  <c r="BU467" i="64"/>
  <c r="AW467" i="64"/>
  <c r="BV607" i="64"/>
  <c r="BV630" i="64" s="1"/>
  <c r="AH607" i="64"/>
  <c r="AH630" i="64" s="1"/>
  <c r="T789" i="64"/>
  <c r="BX468" i="64"/>
  <c r="AZ468" i="64"/>
  <c r="AJ468" i="64"/>
  <c r="CG560" i="64"/>
  <c r="BQ467" i="64"/>
  <c r="BA467" i="64"/>
  <c r="AC744" i="64"/>
  <c r="BB790" i="64"/>
  <c r="BB805" i="64" s="1"/>
  <c r="CL606" i="64"/>
  <c r="CD606" i="64"/>
  <c r="BV556" i="64"/>
  <c r="BN606" i="64"/>
  <c r="AX556" i="64"/>
  <c r="AP606" i="64"/>
  <c r="AH1966" i="64"/>
  <c r="AH1981" i="64" s="1"/>
  <c r="Z606" i="64"/>
  <c r="CL468" i="64"/>
  <c r="CD468" i="64"/>
  <c r="BV468" i="64"/>
  <c r="BN468" i="64"/>
  <c r="BF468" i="64"/>
  <c r="AX468" i="64"/>
  <c r="AP468" i="64"/>
  <c r="AH1162" i="64"/>
  <c r="Z468" i="64"/>
  <c r="CE1161" i="64"/>
  <c r="BO560" i="64"/>
  <c r="BG560" i="64"/>
  <c r="AY1486" i="64"/>
  <c r="AY1501" i="64" s="1"/>
  <c r="AQ560" i="64"/>
  <c r="AI1946" i="64"/>
  <c r="S1946" i="64"/>
  <c r="CF557" i="64"/>
  <c r="BP1967" i="64"/>
  <c r="BP1982" i="64" s="1"/>
  <c r="BH557" i="64"/>
  <c r="AZ557" i="64"/>
  <c r="AR557" i="64"/>
  <c r="AJ1967" i="64"/>
  <c r="AJ1982" i="64" s="1"/>
  <c r="AB1158" i="64"/>
  <c r="AB1173" i="64" s="1"/>
  <c r="T1355" i="64"/>
  <c r="DH1580" i="64"/>
  <c r="DH1507" i="64"/>
  <c r="DH1520" i="64" s="1"/>
  <c r="CQ1358" i="64"/>
  <c r="CQ1477" i="64" s="1"/>
  <c r="CY1335" i="64"/>
  <c r="CY1350" i="64" s="1"/>
  <c r="CQ1161" i="64"/>
  <c r="CZ793" i="64"/>
  <c r="DH789" i="64"/>
  <c r="CZ768" i="64"/>
  <c r="DH610" i="64"/>
  <c r="CQ561" i="64"/>
  <c r="CQ571" i="64" s="1"/>
  <c r="DH556" i="64"/>
  <c r="CY468" i="64"/>
  <c r="DE769" i="64"/>
  <c r="CW2304" i="64"/>
  <c r="CW2329" i="64" s="1"/>
  <c r="CO769" i="64"/>
  <c r="DE1674" i="64"/>
  <c r="CW2767" i="64"/>
  <c r="CO1710" i="64"/>
  <c r="DE607" i="64"/>
  <c r="DE630" i="64" s="1"/>
  <c r="CW713" i="64"/>
  <c r="CO1601" i="64"/>
  <c r="CO1628" i="64" s="1"/>
  <c r="DE712" i="64"/>
  <c r="DE732" i="64" s="1"/>
  <c r="CW789" i="64"/>
  <c r="CO712" i="64"/>
  <c r="CO732" i="64" s="1"/>
  <c r="DD1675" i="64"/>
  <c r="DD1702" i="64" s="1"/>
  <c r="CV1581" i="64"/>
  <c r="DD817" i="64"/>
  <c r="DD830" i="64" s="1"/>
  <c r="CV716" i="64"/>
  <c r="DD607" i="64"/>
  <c r="DD630" i="64" s="1"/>
  <c r="CV464" i="64"/>
  <c r="CV547" i="64" s="1"/>
  <c r="DD463" i="64"/>
  <c r="CV556" i="64"/>
  <c r="DK2272" i="64"/>
  <c r="DK2295" i="64" s="1"/>
  <c r="DC1857" i="64"/>
  <c r="CU1889" i="64"/>
  <c r="CU814" i="64"/>
  <c r="CU827" i="64" s="1"/>
  <c r="DC1330" i="64"/>
  <c r="DC1345" i="64" s="1"/>
  <c r="DJ464" i="64"/>
  <c r="DJ547" i="64" s="1"/>
  <c r="DB814" i="64"/>
  <c r="DB827" i="64" s="1"/>
  <c r="CT1601" i="64"/>
  <c r="CT1628" i="64" s="1"/>
  <c r="DE2794" i="64"/>
  <c r="DE2793" i="64"/>
  <c r="CW2768" i="64"/>
  <c r="DE2764" i="64"/>
  <c r="CO2763" i="64"/>
  <c r="CW2713" i="64"/>
  <c r="CO1971" i="64"/>
  <c r="DE1966" i="64"/>
  <c r="DE1981" i="64" s="1"/>
  <c r="CW1947" i="64"/>
  <c r="CW1962" i="64" s="1"/>
  <c r="DE1943" i="64"/>
  <c r="DE1958" i="64" s="1"/>
  <c r="CO1943" i="64"/>
  <c r="CO1958" i="64" s="1"/>
  <c r="CO1911" i="64"/>
  <c r="CO1933" i="64" s="1"/>
  <c r="DE1886" i="64"/>
  <c r="DE1903" i="64" s="1"/>
  <c r="CO1886" i="64"/>
  <c r="DE1854" i="64"/>
  <c r="DE1877" i="64" s="1"/>
  <c r="CO1854" i="64"/>
  <c r="CO1877" i="64" s="1"/>
  <c r="DE1832" i="64"/>
  <c r="DE1845" i="64" s="1"/>
  <c r="CO1832" i="64"/>
  <c r="CO1845" i="64" s="1"/>
  <c r="DE2845" i="64"/>
  <c r="CW2841" i="64"/>
  <c r="CW2855" i="64" s="1"/>
  <c r="CW1790" i="64"/>
  <c r="DE1746" i="64"/>
  <c r="CO2271" i="64"/>
  <c r="DE2203" i="64"/>
  <c r="CO1674" i="64"/>
  <c r="CW1671" i="64"/>
  <c r="CW1698" i="64" s="1"/>
  <c r="CW1639" i="64"/>
  <c r="CO1635" i="64"/>
  <c r="CO1662" i="64" s="1"/>
  <c r="DE1604" i="64"/>
  <c r="CW2337" i="64"/>
  <c r="CO2333" i="64"/>
  <c r="CO2358" i="64" s="1"/>
  <c r="DE1577" i="64"/>
  <c r="DE1592" i="64" s="1"/>
  <c r="CW1576" i="64"/>
  <c r="CW1591" i="64" s="1"/>
  <c r="CO1483" i="64"/>
  <c r="CO1498" i="64" s="1"/>
  <c r="DE1359" i="64"/>
  <c r="CO1359" i="64"/>
  <c r="CW1335" i="64"/>
  <c r="CW1350" i="64" s="1"/>
  <c r="DE764" i="64"/>
  <c r="CW717" i="64"/>
  <c r="CW607" i="64"/>
  <c r="CW630" i="64" s="1"/>
  <c r="CW606" i="64"/>
  <c r="DE561" i="64"/>
  <c r="DE571" i="64" s="1"/>
  <c r="CO561" i="64"/>
  <c r="CO571" i="64" s="1"/>
  <c r="CO556" i="64"/>
  <c r="CW468" i="64"/>
  <c r="DE464" i="64"/>
  <c r="DE547" i="64" s="1"/>
  <c r="DE463" i="64"/>
  <c r="CW2789" i="64"/>
  <c r="DE2767" i="64"/>
  <c r="CO2764" i="64"/>
  <c r="CW2743" i="64"/>
  <c r="CW2742" i="64"/>
  <c r="CW2716" i="64"/>
  <c r="DE2712" i="64"/>
  <c r="CW1916" i="64"/>
  <c r="DE1912" i="64"/>
  <c r="DE1934" i="64" s="1"/>
  <c r="CO1912" i="64"/>
  <c r="CO1934" i="64" s="1"/>
  <c r="CW1890" i="64"/>
  <c r="CW1907" i="64" s="1"/>
  <c r="CW1858" i="64"/>
  <c r="CW1836" i="64"/>
  <c r="CW1849" i="64" s="1"/>
  <c r="CO1786" i="64"/>
  <c r="DE2272" i="64"/>
  <c r="DE2295" i="64" s="1"/>
  <c r="CO2272" i="64"/>
  <c r="CO2295" i="64" s="1"/>
  <c r="CW2268" i="64"/>
  <c r="CW2291" i="64" s="1"/>
  <c r="CW2167" i="64"/>
  <c r="CO2163" i="64"/>
  <c r="CO2190" i="64" s="1"/>
  <c r="CW1710" i="64"/>
  <c r="CO1706" i="64"/>
  <c r="CO1733" i="64" s="1"/>
  <c r="DE1675" i="64"/>
  <c r="DE1702" i="64" s="1"/>
  <c r="CO1675" i="64"/>
  <c r="CO1702" i="64" s="1"/>
  <c r="DE1636" i="64"/>
  <c r="DE1663" i="64" s="1"/>
  <c r="CO1636" i="64"/>
  <c r="CO1663" i="64" s="1"/>
  <c r="CO2303" i="64"/>
  <c r="CW2300" i="64"/>
  <c r="CW2325" i="64" s="1"/>
  <c r="DE2334" i="64"/>
  <c r="DE2359" i="64" s="1"/>
  <c r="DE2402" i="64" s="1"/>
  <c r="CO2334" i="64"/>
  <c r="CO2359" i="64" s="1"/>
  <c r="CO2402" i="64" s="1"/>
  <c r="CW1581" i="64"/>
  <c r="CW1507" i="64"/>
  <c r="CW1520" i="64" s="1"/>
  <c r="DE1506" i="64"/>
  <c r="DE1519" i="64" s="1"/>
  <c r="DE1487" i="64"/>
  <c r="DE1483" i="64"/>
  <c r="DE1498" i="64" s="1"/>
  <c r="CW1482" i="64"/>
  <c r="CW1497" i="64" s="1"/>
  <c r="DE1354" i="64"/>
  <c r="DE1330" i="64"/>
  <c r="DE1345" i="64" s="1"/>
  <c r="CO1210" i="64"/>
  <c r="CO1223" i="64" s="1"/>
  <c r="CW1209" i="64"/>
  <c r="CW1222" i="64" s="1"/>
  <c r="CO1158" i="64"/>
  <c r="CO1173" i="64" s="1"/>
  <c r="CW790" i="64"/>
  <c r="DE789" i="64"/>
  <c r="DE765" i="64"/>
  <c r="CW741" i="64"/>
  <c r="CO713" i="64"/>
  <c r="CO2793" i="64"/>
  <c r="CW2790" i="64"/>
  <c r="DE2739" i="64"/>
  <c r="CO2739" i="64"/>
  <c r="CW1970" i="64"/>
  <c r="CO1966" i="64"/>
  <c r="CO1981" i="64" s="1"/>
  <c r="DE1946" i="64"/>
  <c r="CW1942" i="64"/>
  <c r="CW1957" i="64" s="1"/>
  <c r="DE1915" i="64"/>
  <c r="DE1889" i="64"/>
  <c r="CW1885" i="64"/>
  <c r="CW1902" i="64" s="1"/>
  <c r="DE1857" i="64"/>
  <c r="CW1853" i="64"/>
  <c r="CW1876" i="64" s="1"/>
  <c r="DE1835" i="64"/>
  <c r="CW1831" i="64"/>
  <c r="CW1844" i="64" s="1"/>
  <c r="CO2845" i="64"/>
  <c r="CW2842" i="64"/>
  <c r="CW2856" i="64" s="1"/>
  <c r="CW1791" i="64"/>
  <c r="CW1826" i="64" s="1"/>
  <c r="DE1787" i="64"/>
  <c r="DE1822" i="64" s="1"/>
  <c r="CO1787" i="64"/>
  <c r="CO1822" i="64" s="1"/>
  <c r="DE1747" i="64"/>
  <c r="DE1782" i="64" s="1"/>
  <c r="CO1747" i="64"/>
  <c r="CO1782" i="64" s="1"/>
  <c r="CO1746" i="64"/>
  <c r="CW1742" i="64"/>
  <c r="CW1777" i="64" s="1"/>
  <c r="DE2267" i="64"/>
  <c r="DE2290" i="64" s="1"/>
  <c r="CO2203" i="64"/>
  <c r="CW2199" i="64"/>
  <c r="CW2222" i="64" s="1"/>
  <c r="CW2168" i="64"/>
  <c r="CW2195" i="64" s="1"/>
  <c r="DE2164" i="64"/>
  <c r="DE2191" i="64" s="1"/>
  <c r="CO2164" i="64"/>
  <c r="CO2191" i="64" s="1"/>
  <c r="DE1707" i="64"/>
  <c r="DE1734" i="64" s="1"/>
  <c r="CO1707" i="64"/>
  <c r="CO1734" i="64" s="1"/>
  <c r="DE1670" i="64"/>
  <c r="DE1697" i="64" s="1"/>
  <c r="CW1640" i="64"/>
  <c r="CW1667" i="64" s="1"/>
  <c r="CO1604" i="64"/>
  <c r="CW1601" i="64"/>
  <c r="CW1628" i="64" s="1"/>
  <c r="CW1600" i="64"/>
  <c r="CW1627" i="64" s="1"/>
  <c r="DE2304" i="64"/>
  <c r="DE2329" i="64" s="1"/>
  <c r="CO2304" i="64"/>
  <c r="CO2329" i="64" s="1"/>
  <c r="DE2299" i="64"/>
  <c r="DE2324" i="64" s="1"/>
  <c r="CW2338" i="64"/>
  <c r="CW2363" i="64" s="1"/>
  <c r="DE1580" i="64"/>
  <c r="CW1511" i="64"/>
  <c r="CW1524" i="64" s="1"/>
  <c r="CO1506" i="64"/>
  <c r="CO1519" i="64" s="1"/>
  <c r="CO1487" i="64"/>
  <c r="CW1355" i="64"/>
  <c r="CO1354" i="64"/>
  <c r="CW1331" i="64"/>
  <c r="CW1346" i="64" s="1"/>
  <c r="CO1330" i="64"/>
  <c r="CO1345" i="64" s="1"/>
  <c r="DE1210" i="64"/>
  <c r="DE1223" i="64" s="1"/>
  <c r="CW1157" i="64"/>
  <c r="CW1172" i="64" s="1"/>
  <c r="CW814" i="64"/>
  <c r="CW827" i="64" s="1"/>
  <c r="CW813" i="64"/>
  <c r="CW794" i="64"/>
  <c r="CO789" i="64"/>
  <c r="CW769" i="64"/>
  <c r="CW712" i="64"/>
  <c r="CW732" i="64" s="1"/>
  <c r="CO607" i="64"/>
  <c r="CO630" i="64" s="1"/>
  <c r="DE556" i="64"/>
  <c r="CW464" i="64"/>
  <c r="CW547" i="64" s="1"/>
  <c r="CO2794" i="64"/>
  <c r="DE2789" i="64"/>
  <c r="DE2768" i="64"/>
  <c r="CO2767" i="64"/>
  <c r="CW2763" i="64"/>
  <c r="CO2738" i="64"/>
  <c r="CW2717" i="64"/>
  <c r="DE2713" i="64"/>
  <c r="CO2712" i="64"/>
  <c r="CW1971" i="64"/>
  <c r="DE1967" i="64"/>
  <c r="DE1982" i="64" s="1"/>
  <c r="CO1967" i="64"/>
  <c r="CO1982" i="64" s="1"/>
  <c r="DE1947" i="64"/>
  <c r="DE1962" i="64" s="1"/>
  <c r="CW1911" i="64"/>
  <c r="CW1933" i="64" s="1"/>
  <c r="DE2846" i="64"/>
  <c r="DE2860" i="64" s="1"/>
  <c r="CO2846" i="64"/>
  <c r="CO2860" i="64" s="1"/>
  <c r="DE2841" i="64"/>
  <c r="DE2855" i="64" s="1"/>
  <c r="DE1790" i="64"/>
  <c r="CW1743" i="64"/>
  <c r="CW1778" i="64" s="1"/>
  <c r="CW2271" i="64"/>
  <c r="DE2204" i="64"/>
  <c r="DE2227" i="64" s="1"/>
  <c r="CO2204" i="64"/>
  <c r="CO2227" i="64" s="1"/>
  <c r="CW2200" i="64"/>
  <c r="CW2223" i="64" s="1"/>
  <c r="CW1711" i="64"/>
  <c r="CW1738" i="64" s="1"/>
  <c r="CW1674" i="64"/>
  <c r="DE1639" i="64"/>
  <c r="CW1635" i="64"/>
  <c r="CW1662" i="64" s="1"/>
  <c r="DE1605" i="64"/>
  <c r="DE1632" i="64" s="1"/>
  <c r="CO1605" i="64"/>
  <c r="CO1632" i="64" s="1"/>
  <c r="DE2337" i="64"/>
  <c r="CW2333" i="64"/>
  <c r="CW2358" i="64" s="1"/>
  <c r="CW1577" i="64"/>
  <c r="CW1592" i="64" s="1"/>
  <c r="DE1510" i="64"/>
  <c r="DE1214" i="64"/>
  <c r="DE1227" i="64" s="1"/>
  <c r="CO1214" i="64"/>
  <c r="CO1227" i="64" s="1"/>
  <c r="DE1162" i="64"/>
  <c r="CO1162" i="64"/>
  <c r="DE1158" i="64"/>
  <c r="DE1173" i="64" s="1"/>
  <c r="DE818" i="64"/>
  <c r="DE831" i="64" s="1"/>
  <c r="CO818" i="64"/>
  <c r="CO831" i="64" s="1"/>
  <c r="CW765" i="64"/>
  <c r="CW764" i="64"/>
  <c r="DE745" i="64"/>
  <c r="CO745" i="64"/>
  <c r="CW740" i="64"/>
  <c r="CW755" i="64" s="1"/>
  <c r="DE713" i="64"/>
  <c r="DE611" i="64"/>
  <c r="CO611" i="64"/>
  <c r="CO606" i="64"/>
  <c r="DE557" i="64"/>
  <c r="CO2768" i="64"/>
  <c r="DE2743" i="64"/>
  <c r="DE2742" i="64"/>
  <c r="DE2716" i="64"/>
  <c r="CO2713" i="64"/>
  <c r="CO1946" i="64"/>
  <c r="CW1943" i="64"/>
  <c r="CW1958" i="64" s="1"/>
  <c r="CO1915" i="64"/>
  <c r="CO1889" i="64"/>
  <c r="CW1886" i="64"/>
  <c r="CO1857" i="64"/>
  <c r="CW1854" i="64"/>
  <c r="CW1877" i="64" s="1"/>
  <c r="CO1835" i="64"/>
  <c r="CW1832" i="64"/>
  <c r="CW1845" i="64" s="1"/>
  <c r="CW1786" i="64"/>
  <c r="DE1742" i="64"/>
  <c r="DE1777" i="64" s="1"/>
  <c r="CO2267" i="64"/>
  <c r="CO2290" i="64" s="1"/>
  <c r="DE2167" i="64"/>
  <c r="CW2163" i="64"/>
  <c r="CW2190" i="64" s="1"/>
  <c r="DE1710" i="64"/>
  <c r="CW1706" i="64"/>
  <c r="CW1733" i="64" s="1"/>
  <c r="DE1671" i="64"/>
  <c r="DE1698" i="64" s="1"/>
  <c r="CO1670" i="64"/>
  <c r="CO1697" i="64" s="1"/>
  <c r="DE1600" i="64"/>
  <c r="DE1627" i="64" s="1"/>
  <c r="CW2303" i="64"/>
  <c r="CO2299" i="64"/>
  <c r="CO2324" i="64" s="1"/>
  <c r="CO1580" i="64"/>
  <c r="DE1576" i="64"/>
  <c r="DE1591" i="64" s="1"/>
  <c r="CO1576" i="64"/>
  <c r="CO1591" i="64" s="1"/>
  <c r="DE1482" i="64"/>
  <c r="DE1497" i="64" s="1"/>
  <c r="CW1359" i="64"/>
  <c r="DE1335" i="64"/>
  <c r="DE1350" i="64" s="1"/>
  <c r="CO1335" i="64"/>
  <c r="CO1350" i="64" s="1"/>
  <c r="CW1161" i="64"/>
  <c r="CO814" i="64"/>
  <c r="CO827" i="64" s="1"/>
  <c r="CO741" i="64"/>
  <c r="DE717" i="64"/>
  <c r="CO717" i="64"/>
  <c r="CW561" i="64"/>
  <c r="CW571" i="64" s="1"/>
  <c r="DE468" i="64"/>
  <c r="CO468" i="64"/>
  <c r="CO464" i="64"/>
  <c r="CO547" i="64" s="1"/>
  <c r="CW463" i="64"/>
  <c r="CW2794" i="64"/>
  <c r="CW2793" i="64"/>
  <c r="CW2764" i="64"/>
  <c r="CW2738" i="64"/>
  <c r="DE1970" i="64"/>
  <c r="CW1966" i="64"/>
  <c r="CW1981" i="64" s="1"/>
  <c r="CO1947" i="64"/>
  <c r="CO1962" i="64" s="1"/>
  <c r="DE1942" i="64"/>
  <c r="DE1957" i="64" s="1"/>
  <c r="DE1916" i="64"/>
  <c r="CO1916" i="64"/>
  <c r="CW1912" i="64"/>
  <c r="CW1934" i="64" s="1"/>
  <c r="DE1890" i="64"/>
  <c r="DE1907" i="64" s="1"/>
  <c r="CO1890" i="64"/>
  <c r="CO1907" i="64" s="1"/>
  <c r="DE1885" i="64"/>
  <c r="DE1902" i="64" s="1"/>
  <c r="DE1858" i="64"/>
  <c r="CO1858" i="64"/>
  <c r="DE1853" i="64"/>
  <c r="DE1876" i="64" s="1"/>
  <c r="DE1836" i="64"/>
  <c r="DE1849" i="64" s="1"/>
  <c r="CO1836" i="64"/>
  <c r="CO1849" i="64" s="1"/>
  <c r="DE1831" i="64"/>
  <c r="DE1844" i="64" s="1"/>
  <c r="CW2845" i="64"/>
  <c r="CO2841" i="64"/>
  <c r="CO2855" i="64" s="1"/>
  <c r="CO1790" i="64"/>
  <c r="CW1746" i="64"/>
  <c r="CW2272" i="64"/>
  <c r="CW2295" i="64" s="1"/>
  <c r="DE2268" i="64"/>
  <c r="DE2291" i="64" s="1"/>
  <c r="CO2268" i="64"/>
  <c r="CO2291" i="64" s="1"/>
  <c r="CW2203" i="64"/>
  <c r="DE2199" i="64"/>
  <c r="DE2222" i="64" s="1"/>
  <c r="CW1675" i="64"/>
  <c r="CW1702" i="64" s="1"/>
  <c r="CO1671" i="64"/>
  <c r="CO1698" i="64" s="1"/>
  <c r="DE1640" i="64"/>
  <c r="DE1667" i="64" s="1"/>
  <c r="CO1639" i="64"/>
  <c r="CW1636" i="64"/>
  <c r="CW1663" i="64" s="1"/>
  <c r="CW1604" i="64"/>
  <c r="DE2300" i="64"/>
  <c r="DE2325" i="64" s="1"/>
  <c r="CO2300" i="64"/>
  <c r="CO2325" i="64" s="1"/>
  <c r="CO2337" i="64"/>
  <c r="CW2334" i="64"/>
  <c r="CW2359" i="64" s="1"/>
  <c r="CW2402" i="64" s="1"/>
  <c r="DE1581" i="64"/>
  <c r="CO1581" i="64"/>
  <c r="CO1507" i="64"/>
  <c r="CO1520" i="64" s="1"/>
  <c r="CW1506" i="64"/>
  <c r="CW1519" i="64" s="1"/>
  <c r="CW1487" i="64"/>
  <c r="CW1483" i="64"/>
  <c r="CW1498" i="64" s="1"/>
  <c r="CO1482" i="64"/>
  <c r="CO1497" i="64" s="1"/>
  <c r="CO1355" i="64"/>
  <c r="CO1331" i="64"/>
  <c r="CO1346" i="64" s="1"/>
  <c r="CW1210" i="64"/>
  <c r="CW1223" i="64" s="1"/>
  <c r="DE1209" i="64"/>
  <c r="DE1222" i="64" s="1"/>
  <c r="CO1209" i="64"/>
  <c r="CO1222" i="64" s="1"/>
  <c r="DE790" i="64"/>
  <c r="DE805" i="64" s="1"/>
  <c r="CO790" i="64"/>
  <c r="CO805" i="64" s="1"/>
  <c r="CO765" i="64"/>
  <c r="DE606" i="64"/>
  <c r="CW557" i="64"/>
  <c r="CW556" i="64"/>
  <c r="DE2790" i="64"/>
  <c r="CO2790" i="64"/>
  <c r="DE2763" i="64"/>
  <c r="CO2742" i="64"/>
  <c r="CW2739" i="64"/>
  <c r="CO2716" i="64"/>
  <c r="CW2712" i="64"/>
  <c r="DE1911" i="64"/>
  <c r="DE1933" i="64" s="1"/>
  <c r="DE2842" i="64"/>
  <c r="DE2856" i="64" s="1"/>
  <c r="CO2842" i="64"/>
  <c r="CO2856" i="64" s="1"/>
  <c r="DE1791" i="64"/>
  <c r="DE1826" i="64" s="1"/>
  <c r="CO1791" i="64"/>
  <c r="CO1826" i="64" s="1"/>
  <c r="CW1787" i="64"/>
  <c r="CW1822" i="64" s="1"/>
  <c r="CW1747" i="64"/>
  <c r="CW1782" i="64" s="1"/>
  <c r="DE2271" i="64"/>
  <c r="DE2200" i="64"/>
  <c r="DE2223" i="64" s="1"/>
  <c r="DE2168" i="64"/>
  <c r="DE2195" i="64" s="1"/>
  <c r="CO2167" i="64"/>
  <c r="CW2164" i="64"/>
  <c r="CW2191" i="64" s="1"/>
  <c r="CW1707" i="64"/>
  <c r="CW1734" i="64" s="1"/>
  <c r="CO1640" i="64"/>
  <c r="CO1667" i="64" s="1"/>
  <c r="DE1635" i="64"/>
  <c r="DE1662" i="64" s="1"/>
  <c r="DE1601" i="64"/>
  <c r="DE1628" i="64" s="1"/>
  <c r="DE2338" i="64"/>
  <c r="DE2363" i="64" s="1"/>
  <c r="CO2338" i="64"/>
  <c r="CO2363" i="64" s="1"/>
  <c r="DE2333" i="64"/>
  <c r="DE2358" i="64" s="1"/>
  <c r="DE1511" i="64"/>
  <c r="DE1524" i="64" s="1"/>
  <c r="CO1511" i="64"/>
  <c r="CO1524" i="64" s="1"/>
  <c r="DE1507" i="64"/>
  <c r="DE1520" i="64" s="1"/>
  <c r="CW1354" i="64"/>
  <c r="CW1330" i="64"/>
  <c r="CW1345" i="64" s="1"/>
  <c r="CW1158" i="64"/>
  <c r="CW1173" i="64" s="1"/>
  <c r="DE1157" i="64"/>
  <c r="DE1172" i="64" s="1"/>
  <c r="CO1157" i="64"/>
  <c r="CO1172" i="64" s="1"/>
  <c r="CO813" i="64"/>
  <c r="DE794" i="64"/>
  <c r="CO794" i="64"/>
  <c r="CO764" i="64"/>
  <c r="CO740" i="64"/>
  <c r="CO755" i="64" s="1"/>
  <c r="DD2739" i="64"/>
  <c r="DD1947" i="64"/>
  <c r="DD1962" i="64" s="1"/>
  <c r="CV1857" i="64"/>
  <c r="DD1330" i="64"/>
  <c r="DD1345" i="64" s="1"/>
  <c r="DD1158" i="64"/>
  <c r="DD1173" i="64" s="1"/>
  <c r="CV2846" i="64"/>
  <c r="CV2860" i="64" s="1"/>
  <c r="DD1710" i="64"/>
  <c r="CV1486" i="64"/>
  <c r="CV1501" i="64" s="1"/>
  <c r="CV1210" i="64"/>
  <c r="CV1223" i="64" s="1"/>
  <c r="DD713" i="64"/>
  <c r="CV2764" i="64"/>
  <c r="DD1790" i="64"/>
  <c r="DD1742" i="64"/>
  <c r="DD1777" i="64" s="1"/>
  <c r="DD1671" i="64"/>
  <c r="DD1698" i="64" s="1"/>
  <c r="DD789" i="64"/>
  <c r="DD764" i="64"/>
  <c r="CV2717" i="64"/>
  <c r="CV1943" i="64"/>
  <c r="CV1958" i="64" s="1"/>
  <c r="CV1886" i="64"/>
  <c r="DD1711" i="64"/>
  <c r="DD1738" i="64" s="1"/>
  <c r="CV1510" i="64"/>
  <c r="CV610" i="64"/>
  <c r="DD1915" i="64"/>
  <c r="DD1791" i="64"/>
  <c r="DD1826" i="64" s="1"/>
  <c r="CV1786" i="64"/>
  <c r="DD1743" i="64"/>
  <c r="DD1778" i="64" s="1"/>
  <c r="CV2300" i="64"/>
  <c r="CV2325" i="64" s="1"/>
  <c r="DD2767" i="64"/>
  <c r="CV1946" i="64"/>
  <c r="CV1889" i="64"/>
  <c r="CV1511" i="64"/>
  <c r="CV1524" i="64" s="1"/>
  <c r="CV1355" i="64"/>
  <c r="DD1214" i="64"/>
  <c r="DD1227" i="64" s="1"/>
  <c r="DD467" i="64"/>
  <c r="DD2738" i="64"/>
  <c r="DD1916" i="64"/>
  <c r="CV1911" i="64"/>
  <c r="CV1933" i="64" s="1"/>
  <c r="CV1854" i="64"/>
  <c r="CV1877" i="64" s="1"/>
  <c r="CV2303" i="64"/>
  <c r="CV1580" i="64"/>
  <c r="CV793" i="64"/>
  <c r="DD2794" i="64"/>
  <c r="CV2763" i="64"/>
  <c r="CV2716" i="64"/>
  <c r="CV1942" i="64"/>
  <c r="CV1957" i="64" s="1"/>
  <c r="CV1885" i="64"/>
  <c r="CV1902" i="64" s="1"/>
  <c r="CV1853" i="64"/>
  <c r="CV1876" i="64" s="1"/>
  <c r="CV2845" i="64"/>
  <c r="CV2842" i="64"/>
  <c r="CV2856" i="64" s="1"/>
  <c r="CV2272" i="64"/>
  <c r="CV2295" i="64" s="1"/>
  <c r="CV2204" i="64"/>
  <c r="CV2227" i="64" s="1"/>
  <c r="DD1707" i="64"/>
  <c r="DD1734" i="64" s="1"/>
  <c r="DD1706" i="64"/>
  <c r="DD1733" i="64" s="1"/>
  <c r="DD1670" i="64"/>
  <c r="DD1697" i="64" s="1"/>
  <c r="CV1640" i="64"/>
  <c r="CV1667" i="64" s="1"/>
  <c r="CV2299" i="64"/>
  <c r="CV2324" i="64" s="1"/>
  <c r="CV2338" i="64"/>
  <c r="CV2363" i="64" s="1"/>
  <c r="DD1507" i="64"/>
  <c r="DD1520" i="64" s="1"/>
  <c r="DD1483" i="64"/>
  <c r="DD1498" i="64" s="1"/>
  <c r="DD1354" i="64"/>
  <c r="DD1161" i="64"/>
  <c r="CV813" i="64"/>
  <c r="CV794" i="64"/>
  <c r="DD790" i="64"/>
  <c r="CV765" i="64"/>
  <c r="CV744" i="64"/>
  <c r="DD741" i="64"/>
  <c r="CV740" i="64"/>
  <c r="CV755" i="64" s="1"/>
  <c r="DD606" i="64"/>
  <c r="DD557" i="64"/>
  <c r="CV2793" i="64"/>
  <c r="CV2790" i="64"/>
  <c r="DD2764" i="64"/>
  <c r="CV2743" i="64"/>
  <c r="CV1971" i="64"/>
  <c r="DD1946" i="64"/>
  <c r="DD1912" i="64"/>
  <c r="DD1934" i="64" s="1"/>
  <c r="DD1911" i="64"/>
  <c r="DD1933" i="64" s="1"/>
  <c r="DD1890" i="64"/>
  <c r="DD1907" i="64" s="1"/>
  <c r="DD1889" i="64"/>
  <c r="DD1858" i="64"/>
  <c r="DD1857" i="64"/>
  <c r="CV1836" i="64"/>
  <c r="CV1849" i="64" s="1"/>
  <c r="CV2841" i="64"/>
  <c r="CV2855" i="64" s="1"/>
  <c r="DD1787" i="64"/>
  <c r="DD1822" i="64" s="1"/>
  <c r="DD1786" i="64"/>
  <c r="CV2271" i="64"/>
  <c r="CV2268" i="64"/>
  <c r="CV2291" i="64" s="1"/>
  <c r="CV2203" i="64"/>
  <c r="CV2168" i="64"/>
  <c r="CV2195" i="64" s="1"/>
  <c r="CV1639" i="64"/>
  <c r="CV1636" i="64"/>
  <c r="CV1663" i="64" s="1"/>
  <c r="CV1605" i="64"/>
  <c r="CV1632" i="64" s="1"/>
  <c r="DD2304" i="64"/>
  <c r="DD2329" i="64" s="1"/>
  <c r="DD2303" i="64"/>
  <c r="CV2337" i="64"/>
  <c r="CV2334" i="64"/>
  <c r="CV2359" i="64" s="1"/>
  <c r="CV2402" i="64" s="1"/>
  <c r="DD1581" i="64"/>
  <c r="DD1580" i="64"/>
  <c r="DD1576" i="64"/>
  <c r="DD1591" i="64" s="1"/>
  <c r="DD1209" i="64"/>
  <c r="DD1222" i="64" s="1"/>
  <c r="CV1157" i="64"/>
  <c r="CV1172" i="64" s="1"/>
  <c r="DD814" i="64"/>
  <c r="DD827" i="64" s="1"/>
  <c r="DD716" i="64"/>
  <c r="CV607" i="64"/>
  <c r="CV630" i="64" s="1"/>
  <c r="CV560" i="64"/>
  <c r="DD2763" i="64"/>
  <c r="DD2717" i="64"/>
  <c r="DD2716" i="64"/>
  <c r="CV2713" i="64"/>
  <c r="DD1943" i="64"/>
  <c r="DD1958" i="64" s="1"/>
  <c r="DD1942" i="64"/>
  <c r="DD1957" i="64" s="1"/>
  <c r="DD1886" i="64"/>
  <c r="DD1903" i="64" s="1"/>
  <c r="DD1885" i="64"/>
  <c r="DD1902" i="64" s="1"/>
  <c r="DD1854" i="64"/>
  <c r="DD1877" i="64" s="1"/>
  <c r="DD1853" i="64"/>
  <c r="DD1876" i="64" s="1"/>
  <c r="CV1835" i="64"/>
  <c r="CV1832" i="64"/>
  <c r="CV1845" i="64" s="1"/>
  <c r="DD2846" i="64"/>
  <c r="DD2860" i="64" s="1"/>
  <c r="DD2845" i="64"/>
  <c r="CV1747" i="64"/>
  <c r="CV1782" i="64" s="1"/>
  <c r="CV2267" i="64"/>
  <c r="CV2290" i="64" s="1"/>
  <c r="CV2200" i="64"/>
  <c r="CV2223" i="64" s="1"/>
  <c r="DD1640" i="64"/>
  <c r="DD1667" i="64" s="1"/>
  <c r="CV1635" i="64"/>
  <c r="CV1662" i="64" s="1"/>
  <c r="CV1604" i="64"/>
  <c r="CV1601" i="64"/>
  <c r="CV1628" i="64" s="1"/>
  <c r="DD2300" i="64"/>
  <c r="DD2325" i="64" s="1"/>
  <c r="DD2299" i="64"/>
  <c r="DD2324" i="64" s="1"/>
  <c r="CV2333" i="64"/>
  <c r="CV2358" i="64" s="1"/>
  <c r="DD1577" i="64"/>
  <c r="DD1592" i="64" s="1"/>
  <c r="DD1510" i="64"/>
  <c r="DD1486" i="64"/>
  <c r="DD1501" i="64" s="1"/>
  <c r="CV1358" i="64"/>
  <c r="CV1477" i="64" s="1"/>
  <c r="DD1331" i="64"/>
  <c r="DD1346" i="64" s="1"/>
  <c r="CV1213" i="64"/>
  <c r="CV817" i="64"/>
  <c r="CV830" i="64" s="1"/>
  <c r="DD793" i="64"/>
  <c r="DD768" i="64"/>
  <c r="CV712" i="64"/>
  <c r="CV732" i="64" s="1"/>
  <c r="DD556" i="64"/>
  <c r="DD2793" i="64"/>
  <c r="CV2789" i="64"/>
  <c r="DD2743" i="64"/>
  <c r="CV2712" i="64"/>
  <c r="CV1970" i="64"/>
  <c r="CV1967" i="64"/>
  <c r="CV1982" i="64" s="1"/>
  <c r="CV1831" i="64"/>
  <c r="CV1844" i="64" s="1"/>
  <c r="DD2842" i="64"/>
  <c r="DD2856" i="64" s="1"/>
  <c r="DD2841" i="64"/>
  <c r="DD2855" i="64" s="1"/>
  <c r="CV1746" i="64"/>
  <c r="DD2272" i="64"/>
  <c r="DD2295" i="64" s="1"/>
  <c r="DD2271" i="64"/>
  <c r="DD2204" i="64"/>
  <c r="DD2227" i="64" s="1"/>
  <c r="DD2203" i="64"/>
  <c r="CV2199" i="64"/>
  <c r="CV2222" i="64" s="1"/>
  <c r="CV2167" i="64"/>
  <c r="CV2164" i="64"/>
  <c r="CV2191" i="64" s="1"/>
  <c r="CV1675" i="64"/>
  <c r="CV1702" i="64" s="1"/>
  <c r="DD1639" i="64"/>
  <c r="DD2338" i="64"/>
  <c r="DD2363" i="64" s="1"/>
  <c r="DD2337" i="64"/>
  <c r="CV1506" i="64"/>
  <c r="CV1519" i="64" s="1"/>
  <c r="DD1487" i="64"/>
  <c r="DD1355" i="64"/>
  <c r="DD1210" i="64"/>
  <c r="DD1223" i="64" s="1"/>
  <c r="CV1158" i="64"/>
  <c r="CV1173" i="64" s="1"/>
  <c r="CV764" i="64"/>
  <c r="CV741" i="64"/>
  <c r="DD740" i="64"/>
  <c r="DD755" i="64" s="1"/>
  <c r="CV713" i="64"/>
  <c r="DD610" i="64"/>
  <c r="CV557" i="64"/>
  <c r="CV467" i="64"/>
  <c r="DD464" i="64"/>
  <c r="DD547" i="64" s="1"/>
  <c r="CV463" i="64"/>
  <c r="DD2790" i="64"/>
  <c r="DD2789" i="64"/>
  <c r="CV2768" i="64"/>
  <c r="CV2742" i="64"/>
  <c r="CV2739" i="64"/>
  <c r="DD2713" i="64"/>
  <c r="DD1971" i="64"/>
  <c r="CV1966" i="64"/>
  <c r="CV1981" i="64" s="1"/>
  <c r="CV1916" i="64"/>
  <c r="DD1836" i="64"/>
  <c r="DD1849" i="64" s="1"/>
  <c r="DD1835" i="64"/>
  <c r="CV1791" i="64"/>
  <c r="CV1826" i="64" s="1"/>
  <c r="CV1743" i="64"/>
  <c r="CV1778" i="64" s="1"/>
  <c r="DD2268" i="64"/>
  <c r="DD2291" i="64" s="1"/>
  <c r="DD2267" i="64"/>
  <c r="DD2290" i="64" s="1"/>
  <c r="DD2200" i="64"/>
  <c r="DD2223" i="64" s="1"/>
  <c r="DD2168" i="64"/>
  <c r="DD2195" i="64" s="1"/>
  <c r="CV2163" i="64"/>
  <c r="CV2190" i="64" s="1"/>
  <c r="CV1711" i="64"/>
  <c r="CV1738" i="64" s="1"/>
  <c r="CV1674" i="64"/>
  <c r="CV1671" i="64"/>
  <c r="CV1698" i="64" s="1"/>
  <c r="DD1636" i="64"/>
  <c r="DD1663" i="64" s="1"/>
  <c r="DD1635" i="64"/>
  <c r="DD1662" i="64" s="1"/>
  <c r="DD1605" i="64"/>
  <c r="DD1632" i="64" s="1"/>
  <c r="DD1604" i="64"/>
  <c r="CV1600" i="64"/>
  <c r="CV1627" i="64" s="1"/>
  <c r="DD2334" i="64"/>
  <c r="DD2359" i="64" s="1"/>
  <c r="DD2402" i="64" s="1"/>
  <c r="DD2333" i="64"/>
  <c r="DD2358" i="64" s="1"/>
  <c r="CV1507" i="64"/>
  <c r="CV1520" i="64" s="1"/>
  <c r="CV1482" i="64"/>
  <c r="CV1497" i="64" s="1"/>
  <c r="DD1157" i="64"/>
  <c r="DD1172" i="64" s="1"/>
  <c r="DD813" i="64"/>
  <c r="DD744" i="64"/>
  <c r="CV606" i="64"/>
  <c r="CV2767" i="64"/>
  <c r="DD2712" i="64"/>
  <c r="DD1970" i="64"/>
  <c r="CV1947" i="64"/>
  <c r="CV1962" i="64" s="1"/>
  <c r="CV1915" i="64"/>
  <c r="DD1832" i="64"/>
  <c r="DD1845" i="64" s="1"/>
  <c r="DD1831" i="64"/>
  <c r="DD1844" i="64" s="1"/>
  <c r="CV1790" i="64"/>
  <c r="DD1747" i="64"/>
  <c r="DD1782" i="64" s="1"/>
  <c r="DD1746" i="64"/>
  <c r="DD2199" i="64"/>
  <c r="DD2222" i="64" s="1"/>
  <c r="DD2167" i="64"/>
  <c r="CV1710" i="64"/>
  <c r="CV1707" i="64"/>
  <c r="CV1734" i="64" s="1"/>
  <c r="DD1601" i="64"/>
  <c r="DD1628" i="64" s="1"/>
  <c r="DD1600" i="64"/>
  <c r="DD1627" i="64" s="1"/>
  <c r="CV1483" i="64"/>
  <c r="CV1498" i="64" s="1"/>
  <c r="DD1358" i="64"/>
  <c r="DD1477" i="64" s="1"/>
  <c r="DD1335" i="64"/>
  <c r="DD1350" i="64" s="1"/>
  <c r="CV1330" i="64"/>
  <c r="CV1345" i="64" s="1"/>
  <c r="DD1213" i="64"/>
  <c r="CV814" i="64"/>
  <c r="CV827" i="64" s="1"/>
  <c r="CV790" i="64"/>
  <c r="CV789" i="64"/>
  <c r="DD765" i="64"/>
  <c r="DD712" i="64"/>
  <c r="DD732" i="64" s="1"/>
  <c r="DD560" i="64"/>
  <c r="CV2794" i="64"/>
  <c r="DD2742" i="64"/>
  <c r="CV2738" i="64"/>
  <c r="DD1967" i="64"/>
  <c r="DD1982" i="64" s="1"/>
  <c r="DD1966" i="64"/>
  <c r="DD1981" i="64" s="1"/>
  <c r="CV1912" i="64"/>
  <c r="CV1934" i="64" s="1"/>
  <c r="CV1890" i="64"/>
  <c r="CV1907" i="64" s="1"/>
  <c r="CV1858" i="64"/>
  <c r="CV1787" i="64"/>
  <c r="CV1822" i="64" s="1"/>
  <c r="CV1742" i="64"/>
  <c r="CV1777" i="64" s="1"/>
  <c r="DD2164" i="64"/>
  <c r="DD2191" i="64" s="1"/>
  <c r="DD2163" i="64"/>
  <c r="DD2190" i="64" s="1"/>
  <c r="CV1706" i="64"/>
  <c r="CV1733" i="64" s="1"/>
  <c r="DD1674" i="64"/>
  <c r="CV1670" i="64"/>
  <c r="CV1697" i="64" s="1"/>
  <c r="CV2304" i="64"/>
  <c r="CV2329" i="64" s="1"/>
  <c r="CV1577" i="64"/>
  <c r="CV1592" i="64" s="1"/>
  <c r="CV1576" i="64"/>
  <c r="CV1591" i="64" s="1"/>
  <c r="DD1506" i="64"/>
  <c r="DD1519" i="64" s="1"/>
  <c r="DD1482" i="64"/>
  <c r="DD1497" i="64" s="1"/>
  <c r="CV1354" i="64"/>
  <c r="CV1331" i="64"/>
  <c r="CV1346" i="64" s="1"/>
  <c r="CV1209" i="64"/>
  <c r="CV1222" i="64" s="1"/>
  <c r="CV1161" i="64"/>
  <c r="CV768" i="64"/>
  <c r="DI2763" i="64"/>
  <c r="DI2712" i="64"/>
  <c r="CS1966" i="64"/>
  <c r="CS1981" i="64" s="1"/>
  <c r="DI1885" i="64"/>
  <c r="DI1902" i="64" s="1"/>
  <c r="DI1831" i="64"/>
  <c r="DI1844" i="64" s="1"/>
  <c r="DA1670" i="64"/>
  <c r="DA1697" i="64" s="1"/>
  <c r="DI1635" i="64"/>
  <c r="DI1662" i="64" s="1"/>
  <c r="DA2300" i="64"/>
  <c r="DA2325" i="64" s="1"/>
  <c r="DI2338" i="64"/>
  <c r="DI2363" i="64" s="1"/>
  <c r="DI1576" i="64"/>
  <c r="DI1591" i="64" s="1"/>
  <c r="DA1507" i="64"/>
  <c r="DA1520" i="64" s="1"/>
  <c r="CS1482" i="64"/>
  <c r="CS1497" i="64" s="1"/>
  <c r="CS1331" i="64"/>
  <c r="CS1346" i="64" s="1"/>
  <c r="CS789" i="64"/>
  <c r="DI2790" i="64"/>
  <c r="DI2768" i="64"/>
  <c r="CS2764" i="64"/>
  <c r="DI2739" i="64"/>
  <c r="DI2717" i="64"/>
  <c r="CS1911" i="64"/>
  <c r="CS1933" i="64" s="1"/>
  <c r="DI1858" i="64"/>
  <c r="CS1836" i="64"/>
  <c r="CS1849" i="64" s="1"/>
  <c r="DI2846" i="64"/>
  <c r="DI2860" i="64" s="1"/>
  <c r="DA1511" i="64"/>
  <c r="DA1524" i="64" s="1"/>
  <c r="DA818" i="64"/>
  <c r="DA831" i="64" s="1"/>
  <c r="CU1836" i="64"/>
  <c r="CU1849" i="64" s="1"/>
  <c r="CU1675" i="64"/>
  <c r="CU1702" i="64" s="1"/>
  <c r="CU1971" i="64"/>
  <c r="DI2204" i="64"/>
  <c r="DI2227" i="64" s="1"/>
  <c r="DI1335" i="64"/>
  <c r="DI1350" i="64" s="1"/>
  <c r="DI2168" i="64"/>
  <c r="DI2195" i="64" s="1"/>
  <c r="DI1971" i="64"/>
  <c r="DI769" i="64"/>
  <c r="DI818" i="64"/>
  <c r="DI831" i="64" s="1"/>
  <c r="DI1359" i="64"/>
  <c r="DI1487" i="64"/>
  <c r="DI1511" i="64"/>
  <c r="DI1524" i="64" s="1"/>
  <c r="DI1605" i="64"/>
  <c r="DI1632" i="64" s="1"/>
  <c r="DI1711" i="64"/>
  <c r="DI1738" i="64" s="1"/>
  <c r="DI1747" i="64"/>
  <c r="DI1782" i="64" s="1"/>
  <c r="DI1916" i="64"/>
  <c r="DI1947" i="64"/>
  <c r="DI1962" i="64" s="1"/>
  <c r="DI745" i="64"/>
  <c r="DI794" i="64"/>
  <c r="DI1162" i="64"/>
  <c r="DI1640" i="64"/>
  <c r="DI1667" i="64" s="1"/>
  <c r="DI561" i="64"/>
  <c r="DI571" i="64" s="1"/>
  <c r="DI611" i="64"/>
  <c r="DI1581" i="64"/>
  <c r="DI1836" i="64"/>
  <c r="DI1849" i="64" s="1"/>
  <c r="DI717" i="64"/>
  <c r="DI2304" i="64"/>
  <c r="DI2329" i="64" s="1"/>
  <c r="DI2272" i="64"/>
  <c r="DI2295" i="64" s="1"/>
  <c r="DI1890" i="64"/>
  <c r="DI1907" i="64" s="1"/>
  <c r="DA2304" i="64"/>
  <c r="DA2329" i="64" s="1"/>
  <c r="DA2272" i="64"/>
  <c r="DA2295" i="64" s="1"/>
  <c r="DA1890" i="64"/>
  <c r="DA1907" i="64" s="1"/>
  <c r="DA717" i="64"/>
  <c r="DA1214" i="64"/>
  <c r="DA1227" i="64" s="1"/>
  <c r="DA2338" i="64"/>
  <c r="DA2363" i="64" s="1"/>
  <c r="DA2846" i="64"/>
  <c r="DA2860" i="64" s="1"/>
  <c r="DA1858" i="64"/>
  <c r="DA468" i="64"/>
  <c r="DA2204" i="64"/>
  <c r="DA2227" i="64" s="1"/>
  <c r="DA1335" i="64"/>
  <c r="DA1350" i="64" s="1"/>
  <c r="DA2168" i="64"/>
  <c r="DA2195" i="64" s="1"/>
  <c r="DA1487" i="64"/>
  <c r="DA1605" i="64"/>
  <c r="DA1632" i="64" s="1"/>
  <c r="DA1711" i="64"/>
  <c r="DA1738" i="64" s="1"/>
  <c r="DA1747" i="64"/>
  <c r="DA1782" i="64" s="1"/>
  <c r="DA1916" i="64"/>
  <c r="DA745" i="64"/>
  <c r="DA794" i="64"/>
  <c r="DA1162" i="64"/>
  <c r="DA1581" i="64"/>
  <c r="DA1836" i="64"/>
  <c r="DA1849" i="64" s="1"/>
  <c r="CS769" i="64"/>
  <c r="CS794" i="64"/>
  <c r="CS818" i="64"/>
  <c r="CS831" i="64" s="1"/>
  <c r="CS1359" i="64"/>
  <c r="CS1581" i="64"/>
  <c r="CS1675" i="64"/>
  <c r="CS1702" i="64" s="1"/>
  <c r="CS745" i="64"/>
  <c r="CS1162" i="64"/>
  <c r="CS1791" i="64"/>
  <c r="CS1826" i="64" s="1"/>
  <c r="CS561" i="64"/>
  <c r="CS571" i="64" s="1"/>
  <c r="CS611" i="64"/>
  <c r="CS2304" i="64"/>
  <c r="CS2329" i="64" s="1"/>
  <c r="CS2272" i="64"/>
  <c r="CS2295" i="64" s="1"/>
  <c r="CS1890" i="64"/>
  <c r="CS1907" i="64" s="1"/>
  <c r="CS2338" i="64"/>
  <c r="CS2363" i="64" s="1"/>
  <c r="CS2846" i="64"/>
  <c r="CS2860" i="64" s="1"/>
  <c r="CS1858" i="64"/>
  <c r="CS717" i="64"/>
  <c r="CS1214" i="64"/>
  <c r="CS1227" i="64" s="1"/>
  <c r="CS2204" i="64"/>
  <c r="CS2227" i="64" s="1"/>
  <c r="CS1947" i="64"/>
  <c r="CS1962" i="64" s="1"/>
  <c r="CS1335" i="64"/>
  <c r="CS1350" i="64" s="1"/>
  <c r="CS1605" i="64"/>
  <c r="CS1632" i="64" s="1"/>
  <c r="CS1711" i="64"/>
  <c r="CS1738" i="64" s="1"/>
  <c r="CS1747" i="64"/>
  <c r="CS1782" i="64" s="1"/>
  <c r="CS1916" i="64"/>
  <c r="DI768" i="64"/>
  <c r="DI1790" i="64"/>
  <c r="DA2793" i="64"/>
  <c r="DA1790" i="64"/>
  <c r="CS2793" i="64"/>
  <c r="DI713" i="64"/>
  <c r="DI741" i="64"/>
  <c r="DI1210" i="64"/>
  <c r="DI1223" i="64" s="1"/>
  <c r="DI1636" i="64"/>
  <c r="DI1663" i="64" s="1"/>
  <c r="DI1832" i="64"/>
  <c r="DI1845" i="64" s="1"/>
  <c r="DI557" i="64"/>
  <c r="DI607" i="64"/>
  <c r="DI630" i="64" s="1"/>
  <c r="DI1331" i="64"/>
  <c r="DI1346" i="64" s="1"/>
  <c r="DI1577" i="64"/>
  <c r="DI1592" i="64" s="1"/>
  <c r="DI1671" i="64"/>
  <c r="DI1698" i="64" s="1"/>
  <c r="DI1507" i="64"/>
  <c r="DI1520" i="64" s="1"/>
  <c r="DI1886" i="64"/>
  <c r="DI1903" i="64" s="1"/>
  <c r="DI1483" i="64"/>
  <c r="DI1498" i="64" s="1"/>
  <c r="DI2300" i="64"/>
  <c r="DI2325" i="64" s="1"/>
  <c r="DI2268" i="64"/>
  <c r="DI2291" i="64" s="1"/>
  <c r="DI1854" i="64"/>
  <c r="DI1877" i="64" s="1"/>
  <c r="DI464" i="64"/>
  <c r="DI547" i="64" s="1"/>
  <c r="DI790" i="64"/>
  <c r="DI805" i="64" s="1"/>
  <c r="DI1158" i="64"/>
  <c r="DI1173" i="64" s="1"/>
  <c r="DI1355" i="64"/>
  <c r="DI2334" i="64"/>
  <c r="DI2359" i="64" s="1"/>
  <c r="DI2402" i="64" s="1"/>
  <c r="DI2842" i="64"/>
  <c r="DI2856" i="64" s="1"/>
  <c r="DI1943" i="64"/>
  <c r="DI1958" i="64" s="1"/>
  <c r="DI814" i="64"/>
  <c r="DI827" i="64" s="1"/>
  <c r="DI2164" i="64"/>
  <c r="DI2191" i="64" s="1"/>
  <c r="DI1787" i="64"/>
  <c r="DI1822" i="64" s="1"/>
  <c r="DI1912" i="64"/>
  <c r="DI1934" i="64" s="1"/>
  <c r="DA2164" i="64"/>
  <c r="DA2191" i="64" s="1"/>
  <c r="DA1787" i="64"/>
  <c r="DA1822" i="64" s="1"/>
  <c r="DA1912" i="64"/>
  <c r="DA1934" i="64" s="1"/>
  <c r="DA1601" i="64"/>
  <c r="DA1628" i="64" s="1"/>
  <c r="DA1707" i="64"/>
  <c r="DA1734" i="64" s="1"/>
  <c r="DA1743" i="64"/>
  <c r="DA1778" i="64" s="1"/>
  <c r="DA814" i="64"/>
  <c r="DA827" i="64" s="1"/>
  <c r="DA1636" i="64"/>
  <c r="DA1663" i="64" s="1"/>
  <c r="DA1832" i="64"/>
  <c r="DA1845" i="64" s="1"/>
  <c r="DA713" i="64"/>
  <c r="DA741" i="64"/>
  <c r="DA765" i="64"/>
  <c r="DA1210" i="64"/>
  <c r="DA1223" i="64" s="1"/>
  <c r="DA1577" i="64"/>
  <c r="DA1592" i="64" s="1"/>
  <c r="DA1671" i="64"/>
  <c r="DA1698" i="64" s="1"/>
  <c r="DA1331" i="64"/>
  <c r="DA1346" i="64" s="1"/>
  <c r="DA1886" i="64"/>
  <c r="DA1903" i="64" s="1"/>
  <c r="DA1483" i="64"/>
  <c r="DA1498" i="64" s="1"/>
  <c r="DA2334" i="64"/>
  <c r="DA2359" i="64" s="1"/>
  <c r="DA2402" i="64" s="1"/>
  <c r="DA2842" i="64"/>
  <c r="DA2856" i="64" s="1"/>
  <c r="DA1943" i="64"/>
  <c r="DA1958" i="64" s="1"/>
  <c r="CS1483" i="64"/>
  <c r="CS1498" i="64" s="1"/>
  <c r="CS1507" i="64"/>
  <c r="CS1520" i="64" s="1"/>
  <c r="CS2334" i="64"/>
  <c r="CS2359" i="64" s="1"/>
  <c r="CS2402" i="64" s="1"/>
  <c r="CS2842" i="64"/>
  <c r="CS2856" i="64" s="1"/>
  <c r="CS1943" i="64"/>
  <c r="CS1958" i="64" s="1"/>
  <c r="CS557" i="64"/>
  <c r="CS607" i="64"/>
  <c r="CS630" i="64" s="1"/>
  <c r="CS2200" i="64"/>
  <c r="CS2223" i="64" s="1"/>
  <c r="CS1967" i="64"/>
  <c r="CS1982" i="64" s="1"/>
  <c r="CS790" i="64"/>
  <c r="CS805" i="64" s="1"/>
  <c r="CS1158" i="64"/>
  <c r="CS1173" i="64" s="1"/>
  <c r="CS1355" i="64"/>
  <c r="CS2164" i="64"/>
  <c r="CS2191" i="64" s="1"/>
  <c r="CS1787" i="64"/>
  <c r="CS1822" i="64" s="1"/>
  <c r="CS1912" i="64"/>
  <c r="CS1934" i="64" s="1"/>
  <c r="CS464" i="64"/>
  <c r="CS547" i="64" s="1"/>
  <c r="CS1601" i="64"/>
  <c r="CS1628" i="64" s="1"/>
  <c r="CS1707" i="64"/>
  <c r="CS1734" i="64" s="1"/>
  <c r="CS1743" i="64"/>
  <c r="CS1778" i="64" s="1"/>
  <c r="CS814" i="64"/>
  <c r="CS827" i="64" s="1"/>
  <c r="CS1636" i="64"/>
  <c r="CS1663" i="64" s="1"/>
  <c r="CS1832" i="64"/>
  <c r="CS1845" i="64" s="1"/>
  <c r="CS713" i="64"/>
  <c r="CS1210" i="64"/>
  <c r="CS1223" i="64" s="1"/>
  <c r="CS1577" i="64"/>
  <c r="CS1592" i="64" s="1"/>
  <c r="CS1886" i="64"/>
  <c r="DI712" i="64"/>
  <c r="DI732" i="64" s="1"/>
  <c r="DI813" i="64"/>
  <c r="DI2299" i="64"/>
  <c r="DI2324" i="64" s="1"/>
  <c r="DI2267" i="64"/>
  <c r="DI2290" i="64" s="1"/>
  <c r="DI1853" i="64"/>
  <c r="DI1876" i="64" s="1"/>
  <c r="DI1330" i="64"/>
  <c r="DI1345" i="64" s="1"/>
  <c r="DI1506" i="64"/>
  <c r="DI1519" i="64" s="1"/>
  <c r="DI2333" i="64"/>
  <c r="DI2358" i="64" s="1"/>
  <c r="DI2841" i="64"/>
  <c r="DI2855" i="64" s="1"/>
  <c r="DI1942" i="64"/>
  <c r="DI1957" i="64" s="1"/>
  <c r="DI1482" i="64"/>
  <c r="DI1497" i="64" s="1"/>
  <c r="DI2199" i="64"/>
  <c r="DI2222" i="64" s="1"/>
  <c r="DI1966" i="64"/>
  <c r="DI1981" i="64" s="1"/>
  <c r="DI740" i="64"/>
  <c r="DI755" i="64" s="1"/>
  <c r="DI764" i="64"/>
  <c r="DI789" i="64"/>
  <c r="DI2163" i="64"/>
  <c r="DI2190" i="64" s="1"/>
  <c r="DI1786" i="64"/>
  <c r="DI1911" i="64"/>
  <c r="DI1933" i="64" s="1"/>
  <c r="DI1157" i="64"/>
  <c r="DI1172" i="64" s="1"/>
  <c r="DI1354" i="64"/>
  <c r="DI1600" i="64"/>
  <c r="DI1627" i="64" s="1"/>
  <c r="DI1706" i="64"/>
  <c r="DI1733" i="64" s="1"/>
  <c r="DI1742" i="64"/>
  <c r="DI1777" i="64" s="1"/>
  <c r="DI1670" i="64"/>
  <c r="DI1697" i="64" s="1"/>
  <c r="DA556" i="64"/>
  <c r="DA606" i="64"/>
  <c r="DA1576" i="64"/>
  <c r="DA1591" i="64" s="1"/>
  <c r="DA1885" i="64"/>
  <c r="DA1902" i="64" s="1"/>
  <c r="DA712" i="64"/>
  <c r="DA732" i="64" s="1"/>
  <c r="DA1209" i="64"/>
  <c r="DA1222" i="64" s="1"/>
  <c r="DA2299" i="64"/>
  <c r="DA2324" i="64" s="1"/>
  <c r="DA2267" i="64"/>
  <c r="DA2290" i="64" s="1"/>
  <c r="DA1853" i="64"/>
  <c r="DA1876" i="64" s="1"/>
  <c r="DA463" i="64"/>
  <c r="DA2333" i="64"/>
  <c r="DA2358" i="64" s="1"/>
  <c r="DA2841" i="64"/>
  <c r="DA2855" i="64" s="1"/>
  <c r="DA1942" i="64"/>
  <c r="DA1957" i="64" s="1"/>
  <c r="DA813" i="64"/>
  <c r="DA1330" i="64"/>
  <c r="DA1345" i="64" s="1"/>
  <c r="DA1506" i="64"/>
  <c r="DA1519" i="64" s="1"/>
  <c r="DA2199" i="64"/>
  <c r="DA2222" i="64" s="1"/>
  <c r="DA1482" i="64"/>
  <c r="DA1497" i="64" s="1"/>
  <c r="DA2163" i="64"/>
  <c r="DA2190" i="64" s="1"/>
  <c r="DA1786" i="64"/>
  <c r="DA1911" i="64"/>
  <c r="DA1933" i="64" s="1"/>
  <c r="DA740" i="64"/>
  <c r="DA755" i="64" s="1"/>
  <c r="DA764" i="64"/>
  <c r="DA1157" i="64"/>
  <c r="DA1172" i="64" s="1"/>
  <c r="DA1354" i="64"/>
  <c r="DA1635" i="64"/>
  <c r="DA1662" i="64" s="1"/>
  <c r="DA1831" i="64"/>
  <c r="DA1844" i="64" s="1"/>
  <c r="CS740" i="64"/>
  <c r="CS755" i="64" s="1"/>
  <c r="CS1157" i="64"/>
  <c r="CS1172" i="64" s="1"/>
  <c r="CS1670" i="64"/>
  <c r="CS1697" i="64" s="1"/>
  <c r="CS764" i="64"/>
  <c r="CS1885" i="64"/>
  <c r="CS1902" i="64" s="1"/>
  <c r="CS1576" i="64"/>
  <c r="CS1591" i="64" s="1"/>
  <c r="CS2299" i="64"/>
  <c r="CS2324" i="64" s="1"/>
  <c r="CS2267" i="64"/>
  <c r="CS2290" i="64" s="1"/>
  <c r="CS1853" i="64"/>
  <c r="CS1876" i="64" s="1"/>
  <c r="CS556" i="64"/>
  <c r="CS606" i="64"/>
  <c r="CS712" i="64"/>
  <c r="CS732" i="64" s="1"/>
  <c r="CS1209" i="64"/>
  <c r="CS1222" i="64" s="1"/>
  <c r="CS2333" i="64"/>
  <c r="CS2358" i="64" s="1"/>
  <c r="CS2841" i="64"/>
  <c r="CS2855" i="64" s="1"/>
  <c r="CS463" i="64"/>
  <c r="CS1330" i="64"/>
  <c r="CS1345" i="64" s="1"/>
  <c r="CS2199" i="64"/>
  <c r="CS2222" i="64" s="1"/>
  <c r="CS813" i="64"/>
  <c r="CS1600" i="64"/>
  <c r="CS1627" i="64" s="1"/>
  <c r="CS1706" i="64"/>
  <c r="CS1733" i="64" s="1"/>
  <c r="CS1742" i="64"/>
  <c r="CS1777" i="64" s="1"/>
  <c r="DI2789" i="64"/>
  <c r="DI2738" i="64"/>
  <c r="DA1971" i="64"/>
  <c r="CS2268" i="64"/>
  <c r="CS2291" i="64" s="1"/>
  <c r="DI2200" i="64"/>
  <c r="DI2223" i="64" s="1"/>
  <c r="DA1706" i="64"/>
  <c r="DA1733" i="64" s="1"/>
  <c r="DI1601" i="64"/>
  <c r="DI1628" i="64" s="1"/>
  <c r="DI556" i="64"/>
  <c r="DA464" i="64"/>
  <c r="DA547" i="64" s="1"/>
  <c r="DI2794" i="64"/>
  <c r="CS2790" i="64"/>
  <c r="CS2768" i="64"/>
  <c r="DI2764" i="64"/>
  <c r="DI2743" i="64"/>
  <c r="CS2739" i="64"/>
  <c r="CS2717" i="64"/>
  <c r="DI2713" i="64"/>
  <c r="DA1947" i="64"/>
  <c r="DA1962" i="64" s="1"/>
  <c r="CS1854" i="64"/>
  <c r="CS1877" i="64" s="1"/>
  <c r="CS1831" i="64"/>
  <c r="CS1844" i="64" s="1"/>
  <c r="DI1707" i="64"/>
  <c r="DI1734" i="64" s="1"/>
  <c r="DA1675" i="64"/>
  <c r="DA1702" i="64" s="1"/>
  <c r="CS1635" i="64"/>
  <c r="CS1662" i="64" s="1"/>
  <c r="CS1506" i="64"/>
  <c r="CS1519" i="64" s="1"/>
  <c r="DA1359" i="64"/>
  <c r="CS765" i="64"/>
  <c r="DA561" i="64"/>
  <c r="DA571" i="64" s="1"/>
  <c r="DA557" i="64"/>
  <c r="CS2763" i="64"/>
  <c r="CS2712" i="64"/>
  <c r="CS1790" i="64"/>
  <c r="DA2268" i="64"/>
  <c r="DA2291" i="64" s="1"/>
  <c r="CS2163" i="64"/>
  <c r="CS2190" i="64" s="1"/>
  <c r="CS2300" i="64"/>
  <c r="CS2325" i="64" s="1"/>
  <c r="CS1354" i="64"/>
  <c r="DI1214" i="64"/>
  <c r="DI1227" i="64" s="1"/>
  <c r="DA1158" i="64"/>
  <c r="DA1173" i="64" s="1"/>
  <c r="DI765" i="64"/>
  <c r="DI606" i="64"/>
  <c r="DI468" i="64"/>
  <c r="DA2790" i="64"/>
  <c r="DA2768" i="64"/>
  <c r="DA2763" i="64"/>
  <c r="DA2739" i="64"/>
  <c r="DA2717" i="64"/>
  <c r="DA2712" i="64"/>
  <c r="DA1967" i="64"/>
  <c r="DA1982" i="64" s="1"/>
  <c r="CS1942" i="64"/>
  <c r="CS1957" i="64" s="1"/>
  <c r="DA1854" i="64"/>
  <c r="DA1877" i="64" s="1"/>
  <c r="DA1791" i="64"/>
  <c r="DA1826" i="64" s="1"/>
  <c r="DI1675" i="64"/>
  <c r="DI1702" i="64" s="1"/>
  <c r="CS1511" i="64"/>
  <c r="CS1524" i="64" s="1"/>
  <c r="DA611" i="64"/>
  <c r="DA607" i="64"/>
  <c r="DA630" i="64" s="1"/>
  <c r="CS468" i="64"/>
  <c r="DK1162" i="64"/>
  <c r="DK2338" i="64"/>
  <c r="DK2363" i="64" s="1"/>
  <c r="DK468" i="64"/>
  <c r="DK1581" i="64"/>
  <c r="DK717" i="64"/>
  <c r="DK1511" i="64"/>
  <c r="DK1524" i="64" s="1"/>
  <c r="DK2304" i="64"/>
  <c r="DK2329" i="64" s="1"/>
  <c r="DK1605" i="64"/>
  <c r="DK1632" i="64" s="1"/>
  <c r="DK1640" i="64"/>
  <c r="DK1667" i="64" s="1"/>
  <c r="DK2168" i="64"/>
  <c r="DK2195" i="64" s="1"/>
  <c r="DK561" i="64"/>
  <c r="DK571" i="64" s="1"/>
  <c r="DK745" i="64"/>
  <c r="DK1335" i="64"/>
  <c r="DK1350" i="64" s="1"/>
  <c r="DK1487" i="64"/>
  <c r="DK1791" i="64"/>
  <c r="DK1826" i="64" s="1"/>
  <c r="DK769" i="64"/>
  <c r="DK1359" i="64"/>
  <c r="DK1858" i="64"/>
  <c r="DK1890" i="64"/>
  <c r="DK1907" i="64" s="1"/>
  <c r="DK611" i="64"/>
  <c r="DK818" i="64"/>
  <c r="DK831" i="64" s="1"/>
  <c r="DK1675" i="64"/>
  <c r="DK1702" i="64" s="1"/>
  <c r="DK2204" i="64"/>
  <c r="DK2227" i="64" s="1"/>
  <c r="DK1836" i="64"/>
  <c r="DK1849" i="64" s="1"/>
  <c r="DK1916" i="64"/>
  <c r="DK794" i="64"/>
  <c r="DK1214" i="64"/>
  <c r="DK1227" i="64" s="1"/>
  <c r="DK1711" i="64"/>
  <c r="DK1738" i="64" s="1"/>
  <c r="DC794" i="64"/>
  <c r="DC2338" i="64"/>
  <c r="DC2363" i="64" s="1"/>
  <c r="DC2272" i="64"/>
  <c r="DC2295" i="64" s="1"/>
  <c r="DC1747" i="64"/>
  <c r="DC1782" i="64" s="1"/>
  <c r="DC1162" i="64"/>
  <c r="DC1581" i="64"/>
  <c r="DC468" i="64"/>
  <c r="DC2304" i="64"/>
  <c r="DC2329" i="64" s="1"/>
  <c r="DC1605" i="64"/>
  <c r="DC1632" i="64" s="1"/>
  <c r="DC1640" i="64"/>
  <c r="DC1667" i="64" s="1"/>
  <c r="DC2168" i="64"/>
  <c r="DC2195" i="64" s="1"/>
  <c r="DC717" i="64"/>
  <c r="DC1335" i="64"/>
  <c r="DC1350" i="64" s="1"/>
  <c r="DC1487" i="64"/>
  <c r="DC1511" i="64"/>
  <c r="DC1524" i="64" s="1"/>
  <c r="DC1791" i="64"/>
  <c r="DC1826" i="64" s="1"/>
  <c r="DC561" i="64"/>
  <c r="DC571" i="64" s="1"/>
  <c r="DC745" i="64"/>
  <c r="DC1858" i="64"/>
  <c r="DC1890" i="64"/>
  <c r="DC1907" i="64" s="1"/>
  <c r="DC769" i="64"/>
  <c r="DC1359" i="64"/>
  <c r="DC1675" i="64"/>
  <c r="DC1702" i="64" s="1"/>
  <c r="DC2204" i="64"/>
  <c r="DC2227" i="64" s="1"/>
  <c r="DC1836" i="64"/>
  <c r="DC1849" i="64" s="1"/>
  <c r="CU769" i="64"/>
  <c r="CU1359" i="64"/>
  <c r="CU1711" i="64"/>
  <c r="CU1738" i="64" s="1"/>
  <c r="CU611" i="64"/>
  <c r="CU794" i="64"/>
  <c r="CU818" i="64"/>
  <c r="CU831" i="64" s="1"/>
  <c r="CU1214" i="64"/>
  <c r="CU1227" i="64" s="1"/>
  <c r="CU2846" i="64"/>
  <c r="CU2860" i="64" s="1"/>
  <c r="CU2338" i="64"/>
  <c r="CU2363" i="64" s="1"/>
  <c r="CU2272" i="64"/>
  <c r="CU2295" i="64" s="1"/>
  <c r="CU1747" i="64"/>
  <c r="CU1782" i="64" s="1"/>
  <c r="CU1581" i="64"/>
  <c r="CU1162" i="64"/>
  <c r="CU2304" i="64"/>
  <c r="CU2329" i="64" s="1"/>
  <c r="CU1605" i="64"/>
  <c r="CU1632" i="64" s="1"/>
  <c r="CU1640" i="64"/>
  <c r="CU1667" i="64" s="1"/>
  <c r="CU2168" i="64"/>
  <c r="CU2195" i="64" s="1"/>
  <c r="CU468" i="64"/>
  <c r="CU1511" i="64"/>
  <c r="CU1524" i="64" s="1"/>
  <c r="CU1791" i="64"/>
  <c r="CU1826" i="64" s="1"/>
  <c r="CU717" i="64"/>
  <c r="CU1335" i="64"/>
  <c r="CU1350" i="64" s="1"/>
  <c r="CU1487" i="64"/>
  <c r="CU1858" i="64"/>
  <c r="CU1890" i="64"/>
  <c r="CU1907" i="64" s="1"/>
  <c r="DK560" i="64"/>
  <c r="DK744" i="64"/>
  <c r="DK1674" i="64"/>
  <c r="DK768" i="64"/>
  <c r="DK1358" i="64"/>
  <c r="DK1477" i="64" s="1"/>
  <c r="DK1710" i="64"/>
  <c r="DK610" i="64"/>
  <c r="DK793" i="64"/>
  <c r="DK817" i="64"/>
  <c r="DK830" i="64" s="1"/>
  <c r="DK1213" i="64"/>
  <c r="DK2845" i="64"/>
  <c r="DK2337" i="64"/>
  <c r="DK2271" i="64"/>
  <c r="DK1746" i="64"/>
  <c r="DK1580" i="64"/>
  <c r="DK1161" i="64"/>
  <c r="DK2303" i="64"/>
  <c r="DK1604" i="64"/>
  <c r="DK1639" i="64"/>
  <c r="DK2167" i="64"/>
  <c r="DK467" i="64"/>
  <c r="DK1510" i="64"/>
  <c r="DK1790" i="64"/>
  <c r="DC467" i="64"/>
  <c r="DC716" i="64"/>
  <c r="DC1486" i="64"/>
  <c r="DC1501" i="64" s="1"/>
  <c r="DC1674" i="64"/>
  <c r="DC2203" i="64"/>
  <c r="DC1710" i="64"/>
  <c r="DC560" i="64"/>
  <c r="DC744" i="64"/>
  <c r="DC1358" i="64"/>
  <c r="DC1477" i="64" s="1"/>
  <c r="DC2845" i="64"/>
  <c r="DC768" i="64"/>
  <c r="DC793" i="64"/>
  <c r="DC817" i="64"/>
  <c r="DC830" i="64" s="1"/>
  <c r="DC1213" i="64"/>
  <c r="DC2337" i="64"/>
  <c r="DC2271" i="64"/>
  <c r="DC1746" i="64"/>
  <c r="DC610" i="64"/>
  <c r="DC1580" i="64"/>
  <c r="DC2303" i="64"/>
  <c r="DC1604" i="64"/>
  <c r="DC1639" i="64"/>
  <c r="DC2167" i="64"/>
  <c r="DC1790" i="64"/>
  <c r="CU610" i="64"/>
  <c r="CU1161" i="64"/>
  <c r="CU1510" i="64"/>
  <c r="CU1674" i="64"/>
  <c r="CU2203" i="64"/>
  <c r="CU716" i="64"/>
  <c r="CU1486" i="64"/>
  <c r="CU1501" i="64" s="1"/>
  <c r="CU1710" i="64"/>
  <c r="CU467" i="64"/>
  <c r="CU2845" i="64"/>
  <c r="CU1358" i="64"/>
  <c r="CU1477" i="64" s="1"/>
  <c r="CU2337" i="64"/>
  <c r="CU2271" i="64"/>
  <c r="CU1746" i="64"/>
  <c r="CU560" i="64"/>
  <c r="CU744" i="64"/>
  <c r="CU793" i="64"/>
  <c r="CU1213" i="64"/>
  <c r="CU1580" i="64"/>
  <c r="CU1790" i="64"/>
  <c r="DK790" i="64"/>
  <c r="DK1210" i="64"/>
  <c r="DK1223" i="64" s="1"/>
  <c r="DK2300" i="64"/>
  <c r="DK2325" i="64" s="1"/>
  <c r="DK1601" i="64"/>
  <c r="DK1628" i="64" s="1"/>
  <c r="DK1636" i="64"/>
  <c r="DK1663" i="64" s="1"/>
  <c r="DK2164" i="64"/>
  <c r="DK2191" i="64" s="1"/>
  <c r="DK557" i="64"/>
  <c r="DK741" i="64"/>
  <c r="DK765" i="64"/>
  <c r="DK814" i="64"/>
  <c r="DK827" i="64" s="1"/>
  <c r="DK1158" i="64"/>
  <c r="DK1173" i="64" s="1"/>
  <c r="DK607" i="64"/>
  <c r="DK630" i="64" s="1"/>
  <c r="DK1507" i="64"/>
  <c r="DK1520" i="64" s="1"/>
  <c r="DK1671" i="64"/>
  <c r="DK1698" i="64" s="1"/>
  <c r="DK2200" i="64"/>
  <c r="DK2223" i="64" s="1"/>
  <c r="DK1707" i="64"/>
  <c r="DK1734" i="64" s="1"/>
  <c r="DK713" i="64"/>
  <c r="DK1483" i="64"/>
  <c r="DK1498" i="64" s="1"/>
  <c r="DK2842" i="64"/>
  <c r="DK2856" i="64" s="1"/>
  <c r="DK2334" i="64"/>
  <c r="DK2359" i="64" s="1"/>
  <c r="DK2402" i="64" s="1"/>
  <c r="DK2268" i="64"/>
  <c r="DK2291" i="64" s="1"/>
  <c r="DK1743" i="64"/>
  <c r="DK1778" i="64" s="1"/>
  <c r="DK1787" i="64"/>
  <c r="DK1822" i="64" s="1"/>
  <c r="DC1577" i="64"/>
  <c r="DC1592" i="64" s="1"/>
  <c r="DC464" i="64"/>
  <c r="DC547" i="64" s="1"/>
  <c r="DC1331" i="64"/>
  <c r="DC1346" i="64" s="1"/>
  <c r="DC1355" i="64"/>
  <c r="DC2300" i="64"/>
  <c r="DC2325" i="64" s="1"/>
  <c r="DC1601" i="64"/>
  <c r="DC1628" i="64" s="1"/>
  <c r="DC1636" i="64"/>
  <c r="DC1663" i="64" s="1"/>
  <c r="DC2164" i="64"/>
  <c r="DC2191" i="64" s="1"/>
  <c r="DC790" i="64"/>
  <c r="DC1210" i="64"/>
  <c r="DC1223" i="64" s="1"/>
  <c r="DC741" i="64"/>
  <c r="DC557" i="64"/>
  <c r="DC1158" i="64"/>
  <c r="DC1173" i="64" s="1"/>
  <c r="DC1671" i="64"/>
  <c r="DC1698" i="64" s="1"/>
  <c r="DC2200" i="64"/>
  <c r="DC2223" i="64" s="1"/>
  <c r="DC1832" i="64"/>
  <c r="DC1845" i="64" s="1"/>
  <c r="DC765" i="64"/>
  <c r="DC814" i="64"/>
  <c r="DC827" i="64" s="1"/>
  <c r="DC1507" i="64"/>
  <c r="DC1520" i="64" s="1"/>
  <c r="DC1707" i="64"/>
  <c r="DC1734" i="64" s="1"/>
  <c r="DC607" i="64"/>
  <c r="DC630" i="64" s="1"/>
  <c r="DC1787" i="64"/>
  <c r="DC1822" i="64" s="1"/>
  <c r="DC2842" i="64"/>
  <c r="DC2856" i="64" s="1"/>
  <c r="CU765" i="64"/>
  <c r="CU1483" i="64"/>
  <c r="CU1498" i="64" s="1"/>
  <c r="CU2334" i="64"/>
  <c r="CU2359" i="64" s="1"/>
  <c r="CU2402" i="64" s="1"/>
  <c r="CU607" i="64"/>
  <c r="CU630" i="64" s="1"/>
  <c r="CU713" i="64"/>
  <c r="CU1577" i="64"/>
  <c r="CU1592" i="64" s="1"/>
  <c r="CU2300" i="64"/>
  <c r="CU2325" i="64" s="1"/>
  <c r="CU1601" i="64"/>
  <c r="CU1628" i="64" s="1"/>
  <c r="CU1636" i="64"/>
  <c r="CU1663" i="64" s="1"/>
  <c r="CU2164" i="64"/>
  <c r="CU2191" i="64" s="1"/>
  <c r="CU1331" i="64"/>
  <c r="CU1346" i="64" s="1"/>
  <c r="CU1355" i="64"/>
  <c r="CU464" i="64"/>
  <c r="CU547" i="64" s="1"/>
  <c r="CU790" i="64"/>
  <c r="CU1210" i="64"/>
  <c r="CU1223" i="64" s="1"/>
  <c r="CU1854" i="64"/>
  <c r="CU1877" i="64" s="1"/>
  <c r="CU1886" i="64"/>
  <c r="CU1671" i="64"/>
  <c r="CU1698" i="64" s="1"/>
  <c r="CU2200" i="64"/>
  <c r="CU2223" i="64" s="1"/>
  <c r="CU1832" i="64"/>
  <c r="CU1845" i="64" s="1"/>
  <c r="CU1912" i="64"/>
  <c r="CU1934" i="64" s="1"/>
  <c r="CU741" i="64"/>
  <c r="CU1158" i="64"/>
  <c r="CU1173" i="64" s="1"/>
  <c r="CU1707" i="64"/>
  <c r="CU1734" i="64" s="1"/>
  <c r="DC2794" i="64"/>
  <c r="CU2767" i="64"/>
  <c r="DC2743" i="64"/>
  <c r="CU2716" i="64"/>
  <c r="DC1971" i="64"/>
  <c r="CU1915" i="64"/>
  <c r="DC1889" i="64"/>
  <c r="DK1857" i="64"/>
  <c r="DK1747" i="64"/>
  <c r="DK1782" i="64" s="1"/>
  <c r="CU1604" i="64"/>
  <c r="DC1161" i="64"/>
  <c r="CU561" i="64"/>
  <c r="CU571" i="64" s="1"/>
  <c r="DK2794" i="64"/>
  <c r="CU2790" i="64"/>
  <c r="DC2767" i="64"/>
  <c r="DK2743" i="64"/>
  <c r="CU2739" i="64"/>
  <c r="DC2716" i="64"/>
  <c r="DK1971" i="64"/>
  <c r="CU1967" i="64"/>
  <c r="CU1982" i="64" s="1"/>
  <c r="CU1943" i="64"/>
  <c r="CU1958" i="64" s="1"/>
  <c r="DC1915" i="64"/>
  <c r="DK1889" i="64"/>
  <c r="DC2846" i="64"/>
  <c r="DC2860" i="64" s="1"/>
  <c r="CU2268" i="64"/>
  <c r="CU2291" i="64" s="1"/>
  <c r="DC1510" i="64"/>
  <c r="CU817" i="64"/>
  <c r="CU830" i="64" s="1"/>
  <c r="DK716" i="64"/>
  <c r="DK464" i="64"/>
  <c r="DK547" i="64" s="1"/>
  <c r="DC2790" i="64"/>
  <c r="DK2767" i="64"/>
  <c r="DC2739" i="64"/>
  <c r="DK2716" i="64"/>
  <c r="DC1967" i="64"/>
  <c r="DC1982" i="64" s="1"/>
  <c r="DC1943" i="64"/>
  <c r="DC1958" i="64" s="1"/>
  <c r="DK1915" i="64"/>
  <c r="DK2846" i="64"/>
  <c r="DK2860" i="64" s="1"/>
  <c r="CU1743" i="64"/>
  <c r="CU1778" i="64" s="1"/>
  <c r="DC2268" i="64"/>
  <c r="DC2291" i="64" s="1"/>
  <c r="CU2167" i="64"/>
  <c r="DC1711" i="64"/>
  <c r="DC1738" i="64" s="1"/>
  <c r="DK1577" i="64"/>
  <c r="DK1592" i="64" s="1"/>
  <c r="DC1483" i="64"/>
  <c r="DC1498" i="64" s="1"/>
  <c r="DC611" i="64"/>
  <c r="DK2790" i="64"/>
  <c r="CU2768" i="64"/>
  <c r="DK2739" i="64"/>
  <c r="CU2717" i="64"/>
  <c r="DK1967" i="64"/>
  <c r="DK1982" i="64" s="1"/>
  <c r="DK1943" i="64"/>
  <c r="DK1958" i="64" s="1"/>
  <c r="CU1916" i="64"/>
  <c r="DK1832" i="64"/>
  <c r="DK1845" i="64" s="1"/>
  <c r="DC1743" i="64"/>
  <c r="DC1778" i="64" s="1"/>
  <c r="DC2334" i="64"/>
  <c r="DC2359" i="64" s="1"/>
  <c r="DC2402" i="64" s="1"/>
  <c r="DK1331" i="64"/>
  <c r="DK1346" i="64" s="1"/>
  <c r="CU768" i="64"/>
  <c r="CU557" i="64"/>
  <c r="CU2793" i="64"/>
  <c r="DC2768" i="64"/>
  <c r="CU2742" i="64"/>
  <c r="DC2717" i="64"/>
  <c r="CU1970" i="64"/>
  <c r="CU1946" i="64"/>
  <c r="DC1916" i="64"/>
  <c r="DC1854" i="64"/>
  <c r="DC1877" i="64" s="1"/>
  <c r="CU1835" i="64"/>
  <c r="CU2842" i="64"/>
  <c r="CU2856" i="64" s="1"/>
  <c r="CU1639" i="64"/>
  <c r="DC1214" i="64"/>
  <c r="DC1227" i="64" s="1"/>
  <c r="DC818" i="64"/>
  <c r="DC831" i="64" s="1"/>
  <c r="DC2793" i="64"/>
  <c r="DK2768" i="64"/>
  <c r="CU2764" i="64"/>
  <c r="DC2742" i="64"/>
  <c r="DK2717" i="64"/>
  <c r="CU2713" i="64"/>
  <c r="DC1970" i="64"/>
  <c r="DC1946" i="64"/>
  <c r="DC1886" i="64"/>
  <c r="DC1903" i="64" s="1"/>
  <c r="DK1854" i="64"/>
  <c r="DK1877" i="64" s="1"/>
  <c r="DC1835" i="64"/>
  <c r="DK2203" i="64"/>
  <c r="DK1486" i="64"/>
  <c r="DK1501" i="64" s="1"/>
  <c r="CU745" i="64"/>
  <c r="DK2793" i="64"/>
  <c r="DC2764" i="64"/>
  <c r="DK2742" i="64"/>
  <c r="DC2713" i="64"/>
  <c r="DK1970" i="64"/>
  <c r="DK1947" i="64"/>
  <c r="DK1962" i="64" s="1"/>
  <c r="DC1947" i="64"/>
  <c r="DC1962" i="64" s="1"/>
  <c r="CU1947" i="64"/>
  <c r="CU1962" i="64" s="1"/>
  <c r="DK1946" i="64"/>
  <c r="DC1912" i="64"/>
  <c r="DC1934" i="64" s="1"/>
  <c r="DK1886" i="64"/>
  <c r="DK1903" i="64" s="1"/>
  <c r="CU1857" i="64"/>
  <c r="DK1835" i="64"/>
  <c r="CU1787" i="64"/>
  <c r="CU1822" i="64" s="1"/>
  <c r="CU2204" i="64"/>
  <c r="CU2227" i="64" s="1"/>
  <c r="CU2303" i="64"/>
  <c r="CU1507" i="64"/>
  <c r="CU1520" i="64" s="1"/>
  <c r="DK1355" i="64"/>
  <c r="DC713" i="64"/>
  <c r="DD1162" i="64"/>
  <c r="DD1511" i="64"/>
  <c r="DD1524" i="64" s="1"/>
  <c r="DD1359" i="64"/>
  <c r="DD717" i="64"/>
  <c r="DD794" i="64"/>
  <c r="CV1214" i="64"/>
  <c r="CV1227" i="64" s="1"/>
  <c r="CV1335" i="64"/>
  <c r="CV1350" i="64" s="1"/>
  <c r="CV1162" i="64"/>
  <c r="CV1359" i="64"/>
  <c r="CV1487" i="64"/>
  <c r="CV717" i="64"/>
  <c r="DE1358" i="64"/>
  <c r="DE1477" i="64" s="1"/>
  <c r="DE1486" i="64"/>
  <c r="DE1501" i="64" s="1"/>
  <c r="DE467" i="64"/>
  <c r="DE716" i="64"/>
  <c r="DE744" i="64"/>
  <c r="DE793" i="64"/>
  <c r="DE1213" i="64"/>
  <c r="DE560" i="64"/>
  <c r="DE610" i="64"/>
  <c r="DE768" i="64"/>
  <c r="DE1161" i="64"/>
  <c r="CW768" i="64"/>
  <c r="CW1510" i="64"/>
  <c r="CW817" i="64"/>
  <c r="CW830" i="64" s="1"/>
  <c r="CW1358" i="64"/>
  <c r="CW1477" i="64" s="1"/>
  <c r="CW1486" i="64"/>
  <c r="CW1501" i="64" s="1"/>
  <c r="CW716" i="64"/>
  <c r="CW467" i="64"/>
  <c r="CW744" i="64"/>
  <c r="CW793" i="64"/>
  <c r="CW1213" i="64"/>
  <c r="CW560" i="64"/>
  <c r="CW610" i="64"/>
  <c r="CO560" i="64"/>
  <c r="CO610" i="64"/>
  <c r="CO1161" i="64"/>
  <c r="CO1510" i="64"/>
  <c r="CO768" i="64"/>
  <c r="CO1358" i="64"/>
  <c r="CO1477" i="64" s="1"/>
  <c r="CO1486" i="64"/>
  <c r="CO1501" i="64" s="1"/>
  <c r="CO716" i="64"/>
  <c r="CO817" i="64"/>
  <c r="CO830" i="64" s="1"/>
  <c r="CO793" i="64"/>
  <c r="CO1213" i="64"/>
  <c r="CO467" i="64"/>
  <c r="CO744" i="64"/>
  <c r="DF1158" i="64"/>
  <c r="DF1173" i="64" s="1"/>
  <c r="DF557" i="64"/>
  <c r="DF607" i="64"/>
  <c r="DF630" i="64" s="1"/>
  <c r="DF1507" i="64"/>
  <c r="DF1520" i="64" s="1"/>
  <c r="DF1331" i="64"/>
  <c r="DF1346" i="64" s="1"/>
  <c r="DF1355" i="64"/>
  <c r="DF1483" i="64"/>
  <c r="DF1498" i="64" s="1"/>
  <c r="DF713" i="64"/>
  <c r="DF765" i="64"/>
  <c r="DF790" i="64"/>
  <c r="DF814" i="64"/>
  <c r="DF827" i="64" s="1"/>
  <c r="DF1210" i="64"/>
  <c r="DF1223" i="64" s="1"/>
  <c r="CX464" i="64"/>
  <c r="CX547" i="64" s="1"/>
  <c r="CX741" i="64"/>
  <c r="CX1158" i="64"/>
  <c r="CX1173" i="64" s="1"/>
  <c r="CX1507" i="64"/>
  <c r="CX1520" i="64" s="1"/>
  <c r="CX557" i="64"/>
  <c r="CX607" i="64"/>
  <c r="CX630" i="64" s="1"/>
  <c r="CX1331" i="64"/>
  <c r="CX1346" i="64" s="1"/>
  <c r="CX1355" i="64"/>
  <c r="CX713" i="64"/>
  <c r="CX1577" i="64"/>
  <c r="CX1592" i="64" s="1"/>
  <c r="CX765" i="64"/>
  <c r="CX790" i="64"/>
  <c r="CX1210" i="64"/>
  <c r="CX1223" i="64" s="1"/>
  <c r="CP765" i="64"/>
  <c r="CP814" i="64"/>
  <c r="CP827" i="64" s="1"/>
  <c r="CP464" i="64"/>
  <c r="CP547" i="64" s="1"/>
  <c r="CP741" i="64"/>
  <c r="CP1158" i="64"/>
  <c r="CP1173" i="64" s="1"/>
  <c r="CP1331" i="64"/>
  <c r="CP1346" i="64" s="1"/>
  <c r="CP1355" i="64"/>
  <c r="CP1483" i="64"/>
  <c r="CP1498" i="64" s="1"/>
  <c r="CP557" i="64"/>
  <c r="CP607" i="64"/>
  <c r="CP630" i="64" s="1"/>
  <c r="CP713" i="64"/>
  <c r="DG556" i="64"/>
  <c r="DG606" i="64"/>
  <c r="DG789" i="64"/>
  <c r="DG1209" i="64"/>
  <c r="DG1222" i="64" s="1"/>
  <c r="DG764" i="64"/>
  <c r="DG813" i="64"/>
  <c r="DG1157" i="64"/>
  <c r="DG1172" i="64" s="1"/>
  <c r="DG463" i="64"/>
  <c r="DG740" i="64"/>
  <c r="DG755" i="64" s="1"/>
  <c r="DG1506" i="64"/>
  <c r="DG1519" i="64" s="1"/>
  <c r="DG1330" i="64"/>
  <c r="DG1345" i="64" s="1"/>
  <c r="DG1354" i="64"/>
  <c r="DG1482" i="64"/>
  <c r="DG1497" i="64" s="1"/>
  <c r="CY712" i="64"/>
  <c r="CY732" i="64" s="1"/>
  <c r="CY1576" i="64"/>
  <c r="CY1591" i="64" s="1"/>
  <c r="CY789" i="64"/>
  <c r="CY1209" i="64"/>
  <c r="CY1222" i="64" s="1"/>
  <c r="CY556" i="64"/>
  <c r="CY606" i="64"/>
  <c r="CY764" i="64"/>
  <c r="CY813" i="64"/>
  <c r="CY1157" i="64"/>
  <c r="CY1172" i="64" s="1"/>
  <c r="CY1506" i="64"/>
  <c r="CY1519" i="64" s="1"/>
  <c r="CQ1330" i="64"/>
  <c r="CQ1345" i="64" s="1"/>
  <c r="CQ1354" i="64"/>
  <c r="CQ1482" i="64"/>
  <c r="CQ1497" i="64" s="1"/>
  <c r="CQ463" i="64"/>
  <c r="CQ712" i="64"/>
  <c r="CQ732" i="64" s="1"/>
  <c r="CQ740" i="64"/>
  <c r="CQ755" i="64" s="1"/>
  <c r="CQ1576" i="64"/>
  <c r="CQ1591" i="64" s="1"/>
  <c r="CQ789" i="64"/>
  <c r="CQ1209" i="64"/>
  <c r="CQ1222" i="64" s="1"/>
  <c r="CQ556" i="64"/>
  <c r="CQ606" i="64"/>
  <c r="CQ764" i="64"/>
  <c r="CQ1157" i="64"/>
  <c r="CQ1172" i="64" s="1"/>
  <c r="CP2282" i="64"/>
  <c r="CZ1640" i="64"/>
  <c r="CZ1667" i="64" s="1"/>
  <c r="CZ2204" i="64"/>
  <c r="CZ2227" i="64" s="1"/>
  <c r="CZ717" i="64"/>
  <c r="CZ818" i="64"/>
  <c r="CZ831" i="64" s="1"/>
  <c r="CZ1162" i="64"/>
  <c r="CZ468" i="64"/>
  <c r="CZ2272" i="64"/>
  <c r="CZ2295" i="64" s="1"/>
  <c r="CZ745" i="64"/>
  <c r="CZ1511" i="64"/>
  <c r="CZ1524" i="64" s="1"/>
  <c r="CZ1581" i="64"/>
  <c r="CZ1675" i="64"/>
  <c r="CZ1702" i="64" s="1"/>
  <c r="CZ1711" i="64"/>
  <c r="CZ1738" i="64" s="1"/>
  <c r="CZ2168" i="64"/>
  <c r="CZ2195" i="64" s="1"/>
  <c r="CZ2338" i="64"/>
  <c r="CZ2363" i="64" s="1"/>
  <c r="CZ769" i="64"/>
  <c r="CZ1359" i="64"/>
  <c r="CZ561" i="64"/>
  <c r="CZ571" i="64" s="1"/>
  <c r="CZ1214" i="64"/>
  <c r="CZ1227" i="64" s="1"/>
  <c r="CZ1335" i="64"/>
  <c r="CZ1350" i="64" s="1"/>
  <c r="CZ1747" i="64"/>
  <c r="CZ1782" i="64" s="1"/>
  <c r="CU556" i="64"/>
  <c r="CU789" i="64"/>
  <c r="CU1482" i="64"/>
  <c r="CU2299" i="64"/>
  <c r="CU2324" i="64" s="1"/>
  <c r="CU606" i="64"/>
  <c r="CU1157" i="64"/>
  <c r="CU1172" i="64" s="1"/>
  <c r="CU1635" i="64"/>
  <c r="CU1662" i="64" s="1"/>
  <c r="CU2199" i="64"/>
  <c r="CU2222" i="64" s="1"/>
  <c r="CU712" i="64"/>
  <c r="CU1786" i="64"/>
  <c r="CU813" i="64"/>
  <c r="CU1576" i="64"/>
  <c r="CU1591" i="64" s="1"/>
  <c r="CU2163" i="64"/>
  <c r="CU2190" i="64" s="1"/>
  <c r="CU2267" i="64"/>
  <c r="CU2290" i="64" s="1"/>
  <c r="CU463" i="64"/>
  <c r="CU1506" i="64"/>
  <c r="CU1670" i="64"/>
  <c r="CU1706" i="64"/>
  <c r="CU740" i="64"/>
  <c r="CU2333" i="64"/>
  <c r="CU2358" i="64" s="1"/>
  <c r="CU1209" i="64"/>
  <c r="CU1222" i="64" s="1"/>
  <c r="CU1354" i="64"/>
  <c r="CU1742" i="64"/>
  <c r="CU1777" i="64" s="1"/>
  <c r="DH1791" i="64"/>
  <c r="DH1826" i="64" s="1"/>
  <c r="CZ1791" i="64"/>
  <c r="CZ1826" i="64" s="1"/>
  <c r="CR1791" i="64"/>
  <c r="CR1826" i="64" s="1"/>
  <c r="CZ1487" i="64"/>
  <c r="CR1487" i="64"/>
  <c r="DH818" i="64"/>
  <c r="DH831" i="64" s="1"/>
  <c r="DH1640" i="64"/>
  <c r="DH1667" i="64" s="1"/>
  <c r="DH2204" i="64"/>
  <c r="DH2227" i="64" s="1"/>
  <c r="DH468" i="64"/>
  <c r="DH717" i="64"/>
  <c r="DH1162" i="64"/>
  <c r="DH745" i="64"/>
  <c r="DH2272" i="64"/>
  <c r="DH2295" i="64" s="1"/>
  <c r="DH1511" i="64"/>
  <c r="DH1524" i="64" s="1"/>
  <c r="DH1581" i="64"/>
  <c r="DH1675" i="64"/>
  <c r="DH1702" i="64" s="1"/>
  <c r="DH1711" i="64"/>
  <c r="DH1738" i="64" s="1"/>
  <c r="DH2168" i="64"/>
  <c r="DH2195" i="64" s="1"/>
  <c r="DH769" i="64"/>
  <c r="DH2338" i="64"/>
  <c r="DH2363" i="64" s="1"/>
  <c r="DH561" i="64"/>
  <c r="DH571" i="64" s="1"/>
  <c r="DH1359" i="64"/>
  <c r="DH611" i="64"/>
  <c r="DH1214" i="64"/>
  <c r="DH1227" i="64" s="1"/>
  <c r="DH1335" i="64"/>
  <c r="DH1350" i="64" s="1"/>
  <c r="DH1747" i="64"/>
  <c r="DH1782" i="64" s="1"/>
  <c r="DK789" i="64"/>
  <c r="DK1482" i="64"/>
  <c r="DK2299" i="64"/>
  <c r="DK2324" i="64" s="1"/>
  <c r="DK813" i="64"/>
  <c r="DK1157" i="64"/>
  <c r="DK1172" i="64" s="1"/>
  <c r="DK1635" i="64"/>
  <c r="DK1662" i="64" s="1"/>
  <c r="DK2199" i="64"/>
  <c r="DK2222" i="64" s="1"/>
  <c r="DK463" i="64"/>
  <c r="DK712" i="64"/>
  <c r="DK1786" i="64"/>
  <c r="DK740" i="64"/>
  <c r="DK1576" i="64"/>
  <c r="DK1591" i="64" s="1"/>
  <c r="DK2163" i="64"/>
  <c r="DK2190" i="64" s="1"/>
  <c r="DK2267" i="64"/>
  <c r="DK2290" i="64" s="1"/>
  <c r="DK1506" i="64"/>
  <c r="DK1670" i="64"/>
  <c r="DK1706" i="64"/>
  <c r="DK764" i="64"/>
  <c r="DK2333" i="64"/>
  <c r="DK2358" i="64" s="1"/>
  <c r="DK556" i="64"/>
  <c r="DK1209" i="64"/>
  <c r="DK1222" i="64" s="1"/>
  <c r="DK1354" i="64"/>
  <c r="DK1742" i="64"/>
  <c r="DK1777" i="64" s="1"/>
  <c r="DH2768" i="64"/>
  <c r="CZ2768" i="64"/>
  <c r="CR2768" i="64"/>
  <c r="DI2767" i="64"/>
  <c r="DA2767" i="64"/>
  <c r="CS2767" i="64"/>
  <c r="DJ2764" i="64"/>
  <c r="DB2764" i="64"/>
  <c r="CT2764" i="64"/>
  <c r="DK2763" i="64"/>
  <c r="DC2763" i="64"/>
  <c r="CU2763" i="64"/>
  <c r="DI1970" i="64"/>
  <c r="DA1970" i="64"/>
  <c r="CS1970" i="64"/>
  <c r="DJ1967" i="64"/>
  <c r="DJ1982" i="64" s="1"/>
  <c r="DB1967" i="64"/>
  <c r="DB1982" i="64" s="1"/>
  <c r="CT1967" i="64"/>
  <c r="CT1982" i="64" s="1"/>
  <c r="DK1966" i="64"/>
  <c r="DC1966" i="64"/>
  <c r="CU1966" i="64"/>
  <c r="DI1915" i="64"/>
  <c r="DA1915" i="64"/>
  <c r="CS1915" i="64"/>
  <c r="DJ1912" i="64"/>
  <c r="DJ1934" i="64" s="1"/>
  <c r="DB1912" i="64"/>
  <c r="DB1934" i="64" s="1"/>
  <c r="CT1912" i="64"/>
  <c r="CT1934" i="64" s="1"/>
  <c r="DK1911" i="64"/>
  <c r="DC1911" i="64"/>
  <c r="CU1911" i="64"/>
  <c r="DH1890" i="64"/>
  <c r="DH1907" i="64" s="1"/>
  <c r="CZ1890" i="64"/>
  <c r="CZ1907" i="64" s="1"/>
  <c r="CR1890" i="64"/>
  <c r="CR1907" i="64" s="1"/>
  <c r="DI1889" i="64"/>
  <c r="DA1889" i="64"/>
  <c r="CS1889" i="64"/>
  <c r="DJ1886" i="64"/>
  <c r="DJ1903" i="64" s="1"/>
  <c r="DB1886" i="64"/>
  <c r="DB1903" i="64" s="1"/>
  <c r="CT1886" i="64"/>
  <c r="DK1885" i="64"/>
  <c r="DC1885" i="64"/>
  <c r="CU1885" i="64"/>
  <c r="DJ1331" i="64"/>
  <c r="DJ1346" i="64" s="1"/>
  <c r="DB1331" i="64"/>
  <c r="DB1346" i="64" s="1"/>
  <c r="CT1331" i="64"/>
  <c r="CT1346" i="64" s="1"/>
  <c r="DK1330" i="64"/>
  <c r="DK1345" i="64" s="1"/>
  <c r="CU1330" i="64"/>
  <c r="CU1345" i="64" s="1"/>
  <c r="DH794" i="64"/>
  <c r="CZ794" i="64"/>
  <c r="CR611" i="64"/>
  <c r="CR1640" i="64"/>
  <c r="CR1667" i="64" s="1"/>
  <c r="CR2204" i="64"/>
  <c r="CR2227" i="64" s="1"/>
  <c r="CR717" i="64"/>
  <c r="CR1162" i="64"/>
  <c r="CR818" i="64"/>
  <c r="CR831" i="64" s="1"/>
  <c r="CR2272" i="64"/>
  <c r="CR2295" i="64" s="1"/>
  <c r="CR468" i="64"/>
  <c r="CR1511" i="64"/>
  <c r="CR1524" i="64" s="1"/>
  <c r="CR1581" i="64"/>
  <c r="CR1675" i="64"/>
  <c r="CR1702" i="64" s="1"/>
  <c r="CR1711" i="64"/>
  <c r="CR1738" i="64" s="1"/>
  <c r="CR2168" i="64"/>
  <c r="CR2195" i="64" s="1"/>
  <c r="CR745" i="64"/>
  <c r="CR2338" i="64"/>
  <c r="CR2363" i="64" s="1"/>
  <c r="CR1359" i="64"/>
  <c r="CR769" i="64"/>
  <c r="CR1214" i="64"/>
  <c r="CR1227" i="64" s="1"/>
  <c r="CR1335" i="64"/>
  <c r="CR1350" i="64" s="1"/>
  <c r="CR1747" i="64"/>
  <c r="CR1782" i="64" s="1"/>
  <c r="DC606" i="64"/>
  <c r="DC789" i="64"/>
  <c r="DC1482" i="64"/>
  <c r="DC2299" i="64"/>
  <c r="DC2324" i="64" s="1"/>
  <c r="DC1157" i="64"/>
  <c r="DC1172" i="64" s="1"/>
  <c r="DC1635" i="64"/>
  <c r="DC1662" i="64" s="1"/>
  <c r="DC2199" i="64"/>
  <c r="DC2222" i="64" s="1"/>
  <c r="DC712" i="64"/>
  <c r="DC813" i="64"/>
  <c r="DC1786" i="64"/>
  <c r="DC463" i="64"/>
  <c r="DC1576" i="64"/>
  <c r="DC1591" i="64" s="1"/>
  <c r="DC2163" i="64"/>
  <c r="DC2190" i="64" s="1"/>
  <c r="DC2267" i="64"/>
  <c r="DC2290" i="64" s="1"/>
  <c r="DC740" i="64"/>
  <c r="DC1506" i="64"/>
  <c r="DC1670" i="64"/>
  <c r="DC1706" i="64"/>
  <c r="DC2333" i="64"/>
  <c r="DC2358" i="64" s="1"/>
  <c r="DC764" i="64"/>
  <c r="DC1209" i="64"/>
  <c r="DC1222" i="64" s="1"/>
  <c r="DC1354" i="64"/>
  <c r="DC1742" i="64"/>
  <c r="DC1777" i="64" s="1"/>
  <c r="DH2794" i="64"/>
  <c r="CZ2794" i="64"/>
  <c r="CR2794" i="64"/>
  <c r="DI2793" i="64"/>
  <c r="DJ2790" i="64"/>
  <c r="DB2790" i="64"/>
  <c r="CT2790" i="64"/>
  <c r="DK2789" i="64"/>
  <c r="DC2789" i="64"/>
  <c r="CU2789" i="64"/>
  <c r="DH1971" i="64"/>
  <c r="CZ1971" i="64"/>
  <c r="CR1971" i="64"/>
  <c r="DH1916" i="64"/>
  <c r="CZ1916" i="64"/>
  <c r="CR1916" i="64"/>
  <c r="CZ611" i="64"/>
  <c r="DA768" i="64"/>
  <c r="DA793" i="64"/>
  <c r="DA1486" i="64"/>
  <c r="DA1501" i="64" s="1"/>
  <c r="DA2303" i="64"/>
  <c r="DA560" i="64"/>
  <c r="DA1161" i="64"/>
  <c r="DA1639" i="64"/>
  <c r="DA2203" i="64"/>
  <c r="DA610" i="64"/>
  <c r="DA716" i="64"/>
  <c r="DA1580" i="64"/>
  <c r="DA2167" i="64"/>
  <c r="DA2271" i="64"/>
  <c r="DA817" i="64"/>
  <c r="DA830" i="64" s="1"/>
  <c r="DA1510" i="64"/>
  <c r="DA1674" i="64"/>
  <c r="DA1710" i="64"/>
  <c r="DA467" i="64"/>
  <c r="DA2337" i="64"/>
  <c r="DA744" i="64"/>
  <c r="DA1213" i="64"/>
  <c r="DA1358" i="64"/>
  <c r="DA1477" i="64" s="1"/>
  <c r="DA1746" i="64"/>
  <c r="CS793" i="64"/>
  <c r="CS1486" i="64"/>
  <c r="CS1501" i="64" s="1"/>
  <c r="CS2303" i="64"/>
  <c r="CS768" i="64"/>
  <c r="CS1161" i="64"/>
  <c r="CS1639" i="64"/>
  <c r="CS2203" i="64"/>
  <c r="CS560" i="64"/>
  <c r="CS716" i="64"/>
  <c r="CS610" i="64"/>
  <c r="CS1580" i="64"/>
  <c r="CS2167" i="64"/>
  <c r="CS2271" i="64"/>
  <c r="CS1510" i="64"/>
  <c r="CS1674" i="64"/>
  <c r="CS1710" i="64"/>
  <c r="CS817" i="64"/>
  <c r="CS830" i="64" s="1"/>
  <c r="CS2337" i="64"/>
  <c r="CS467" i="64"/>
  <c r="CS1213" i="64"/>
  <c r="CS1358" i="64"/>
  <c r="CS1477" i="64" s="1"/>
  <c r="CS1746" i="64"/>
  <c r="DH1605" i="64"/>
  <c r="DH1632" i="64" s="1"/>
  <c r="CZ1605" i="64"/>
  <c r="CZ1632" i="64" s="1"/>
  <c r="CR1605" i="64"/>
  <c r="CR1632" i="64" s="1"/>
  <c r="DI1604" i="64"/>
  <c r="DA1604" i="64"/>
  <c r="CS1604" i="64"/>
  <c r="DJ1601" i="64"/>
  <c r="DB1601" i="64"/>
  <c r="DK1600" i="64"/>
  <c r="DK1627" i="64" s="1"/>
  <c r="DC1600" i="64"/>
  <c r="DC1627" i="64" s="1"/>
  <c r="CU1600" i="64"/>
  <c r="CU1627" i="64" s="1"/>
  <c r="DH2304" i="64"/>
  <c r="DH2329" i="64" s="1"/>
  <c r="CZ2304" i="64"/>
  <c r="CZ2329" i="64" s="1"/>
  <c r="CR2304" i="64"/>
  <c r="CR2329" i="64" s="1"/>
  <c r="DK606" i="64"/>
  <c r="CT790" i="64"/>
  <c r="CT814" i="64"/>
  <c r="CT1483" i="64"/>
  <c r="CT1498" i="64" s="1"/>
  <c r="CT2300" i="64"/>
  <c r="CT2325" i="64" s="1"/>
  <c r="CT464" i="64"/>
  <c r="CT1158" i="64"/>
  <c r="CT1173" i="64" s="1"/>
  <c r="CT1636" i="64"/>
  <c r="CT2200" i="64"/>
  <c r="CT2223" i="64" s="1"/>
  <c r="CT713" i="64"/>
  <c r="CT741" i="64"/>
  <c r="CT1787" i="64"/>
  <c r="CT1822" i="64" s="1"/>
  <c r="CT1577" i="64"/>
  <c r="CT2164" i="64"/>
  <c r="CT2191" i="64" s="1"/>
  <c r="CT2268" i="64"/>
  <c r="CT2291" i="64" s="1"/>
  <c r="CT765" i="64"/>
  <c r="CT1507" i="64"/>
  <c r="CT1520" i="64" s="1"/>
  <c r="CT1671" i="64"/>
  <c r="CT1698" i="64" s="1"/>
  <c r="CT1707" i="64"/>
  <c r="CT1734" i="64" s="1"/>
  <c r="CT557" i="64"/>
  <c r="CT2334" i="64"/>
  <c r="CT2359" i="64" s="1"/>
  <c r="CT2402" i="64" s="1"/>
  <c r="CT607" i="64"/>
  <c r="CT630" i="64" s="1"/>
  <c r="CT1210" i="64"/>
  <c r="CT1355" i="64"/>
  <c r="CT1743" i="64"/>
  <c r="DI1857" i="64"/>
  <c r="DA1857" i="64"/>
  <c r="CS1857" i="64"/>
  <c r="DJ1854" i="64"/>
  <c r="DJ1877" i="64" s="1"/>
  <c r="DB1854" i="64"/>
  <c r="DB1877" i="64" s="1"/>
  <c r="CT1854" i="64"/>
  <c r="CT1877" i="64" s="1"/>
  <c r="DK1853" i="64"/>
  <c r="DC1853" i="64"/>
  <c r="CU1853" i="64"/>
  <c r="DI2845" i="64"/>
  <c r="DA2845" i="64"/>
  <c r="CS2845" i="64"/>
  <c r="DJ2842" i="64"/>
  <c r="DJ2856" i="64" s="1"/>
  <c r="DB2842" i="64"/>
  <c r="DB2856" i="64" s="1"/>
  <c r="CT2842" i="64"/>
  <c r="CT2856" i="64" s="1"/>
  <c r="DK2841" i="64"/>
  <c r="DK2855" i="64" s="1"/>
  <c r="DC2841" i="64"/>
  <c r="DC2855" i="64" s="1"/>
  <c r="CU2841" i="64"/>
  <c r="CU2855" i="64" s="1"/>
  <c r="DJ741" i="64"/>
  <c r="DJ790" i="64"/>
  <c r="DJ1483" i="64"/>
  <c r="DJ1498" i="64" s="1"/>
  <c r="DJ2300" i="64"/>
  <c r="DJ2325" i="64" s="1"/>
  <c r="DJ1158" i="64"/>
  <c r="DJ1173" i="64" s="1"/>
  <c r="DJ1636" i="64"/>
  <c r="DJ2200" i="64"/>
  <c r="DJ2223" i="64" s="1"/>
  <c r="DJ713" i="64"/>
  <c r="DJ765" i="64"/>
  <c r="DJ557" i="64"/>
  <c r="DJ1577" i="64"/>
  <c r="DJ2164" i="64"/>
  <c r="DJ2191" i="64" s="1"/>
  <c r="DJ2268" i="64"/>
  <c r="DJ2291" i="64" s="1"/>
  <c r="DJ607" i="64"/>
  <c r="DJ630" i="64" s="1"/>
  <c r="DJ1507" i="64"/>
  <c r="DJ1520" i="64" s="1"/>
  <c r="DJ1671" i="64"/>
  <c r="DJ1698" i="64" s="1"/>
  <c r="DJ1707" i="64"/>
  <c r="DJ1734" i="64" s="1"/>
  <c r="DJ2334" i="64"/>
  <c r="DJ2359" i="64" s="1"/>
  <c r="DJ2402" i="64" s="1"/>
  <c r="DJ814" i="64"/>
  <c r="DJ1210" i="64"/>
  <c r="DJ1355" i="64"/>
  <c r="DJ1743" i="64"/>
  <c r="DH2717" i="64"/>
  <c r="CZ2717" i="64"/>
  <c r="CR2717" i="64"/>
  <c r="DI2716" i="64"/>
  <c r="DA2716" i="64"/>
  <c r="CS2716" i="64"/>
  <c r="DJ2713" i="64"/>
  <c r="DB2713" i="64"/>
  <c r="CT2713" i="64"/>
  <c r="DK2712" i="64"/>
  <c r="DC2712" i="64"/>
  <c r="CU2712" i="64"/>
  <c r="DH1858" i="64"/>
  <c r="CZ1858" i="64"/>
  <c r="CR1858" i="64"/>
  <c r="DH1836" i="64"/>
  <c r="DH1849" i="64" s="1"/>
  <c r="CZ1836" i="64"/>
  <c r="CZ1849" i="64" s="1"/>
  <c r="CR1836" i="64"/>
  <c r="CR1849" i="64" s="1"/>
  <c r="DI1835" i="64"/>
  <c r="DA1835" i="64"/>
  <c r="CS1835" i="64"/>
  <c r="DJ1832" i="64"/>
  <c r="DJ1845" i="64" s="1"/>
  <c r="DB1832" i="64"/>
  <c r="DB1845" i="64" s="1"/>
  <c r="CT1832" i="64"/>
  <c r="CT1845" i="64" s="1"/>
  <c r="DK1831" i="64"/>
  <c r="DK1844" i="64" s="1"/>
  <c r="DC1831" i="64"/>
  <c r="DC1844" i="64" s="1"/>
  <c r="CU1831" i="64"/>
  <c r="CU1844" i="64" s="1"/>
  <c r="DH2846" i="64"/>
  <c r="DH2860" i="64" s="1"/>
  <c r="CZ2846" i="64"/>
  <c r="CZ2860" i="64" s="1"/>
  <c r="CR2846" i="64"/>
  <c r="CR2860" i="64" s="1"/>
  <c r="CS744" i="64"/>
  <c r="CR561" i="64"/>
  <c r="CR571" i="64" s="1"/>
  <c r="DI560" i="64"/>
  <c r="DI793" i="64"/>
  <c r="DI1486" i="64"/>
  <c r="DI1501" i="64" s="1"/>
  <c r="DI2303" i="64"/>
  <c r="DI610" i="64"/>
  <c r="DI1161" i="64"/>
  <c r="DI1639" i="64"/>
  <c r="DI2203" i="64"/>
  <c r="DI716" i="64"/>
  <c r="DI817" i="64"/>
  <c r="DI830" i="64" s="1"/>
  <c r="DI1580" i="64"/>
  <c r="DI2167" i="64"/>
  <c r="DI2271" i="64"/>
  <c r="DI467" i="64"/>
  <c r="DI1510" i="64"/>
  <c r="DI1674" i="64"/>
  <c r="DI1710" i="64"/>
  <c r="DI744" i="64"/>
  <c r="DI2337" i="64"/>
  <c r="DI1213" i="64"/>
  <c r="DI1358" i="64"/>
  <c r="DI1477" i="64" s="1"/>
  <c r="DI1746" i="64"/>
  <c r="DB464" i="64"/>
  <c r="DB790" i="64"/>
  <c r="DB1483" i="64"/>
  <c r="DB1498" i="64" s="1"/>
  <c r="DB2300" i="64"/>
  <c r="DB2325" i="64" s="1"/>
  <c r="DB741" i="64"/>
  <c r="DB1158" i="64"/>
  <c r="DB1173" i="64" s="1"/>
  <c r="DB1636" i="64"/>
  <c r="DB2200" i="64"/>
  <c r="DB2223" i="64" s="1"/>
  <c r="DB713" i="64"/>
  <c r="DB1787" i="64"/>
  <c r="DB1822" i="64" s="1"/>
  <c r="DB765" i="64"/>
  <c r="DB1577" i="64"/>
  <c r="DB2164" i="64"/>
  <c r="DB2191" i="64" s="1"/>
  <c r="DB2268" i="64"/>
  <c r="DB2291" i="64" s="1"/>
  <c r="DB557" i="64"/>
  <c r="DB1507" i="64"/>
  <c r="DB1520" i="64" s="1"/>
  <c r="DB1671" i="64"/>
  <c r="DB1698" i="64" s="1"/>
  <c r="DB1707" i="64"/>
  <c r="DB1734" i="64" s="1"/>
  <c r="DB607" i="64"/>
  <c r="DB630" i="64" s="1"/>
  <c r="DB2334" i="64"/>
  <c r="DB2359" i="64" s="1"/>
  <c r="DB2402" i="64" s="1"/>
  <c r="DB1210" i="64"/>
  <c r="DB1355" i="64"/>
  <c r="DB1743" i="64"/>
  <c r="DH2743" i="64"/>
  <c r="CZ2743" i="64"/>
  <c r="CR2743" i="64"/>
  <c r="DI2742" i="64"/>
  <c r="DA2742" i="64"/>
  <c r="CS2742" i="64"/>
  <c r="DJ2739" i="64"/>
  <c r="DB2739" i="64"/>
  <c r="CT2739" i="64"/>
  <c r="DK2738" i="64"/>
  <c r="DC2738" i="64"/>
  <c r="CU2738" i="64"/>
  <c r="DI1946" i="64"/>
  <c r="DA1946" i="64"/>
  <c r="CS1946" i="64"/>
  <c r="DJ1943" i="64"/>
  <c r="DJ1958" i="64" s="1"/>
  <c r="DB1943" i="64"/>
  <c r="DB1958" i="64" s="1"/>
  <c r="CT1943" i="64"/>
  <c r="CT1958" i="64" s="1"/>
  <c r="DK1942" i="64"/>
  <c r="DK1957" i="64" s="1"/>
  <c r="DC1942" i="64"/>
  <c r="DC1957" i="64" s="1"/>
  <c r="CU1942" i="64"/>
  <c r="CU1957" i="64" s="1"/>
  <c r="CU764" i="64"/>
  <c r="DC556" i="64"/>
  <c r="DD561" i="64"/>
  <c r="DD571" i="64" s="1"/>
  <c r="DD468" i="64"/>
  <c r="DD745" i="64"/>
  <c r="DD818" i="64"/>
  <c r="DD831" i="64" s="1"/>
  <c r="DD611" i="64"/>
  <c r="DD769" i="64"/>
  <c r="CV561" i="64"/>
  <c r="CV571" i="64" s="1"/>
  <c r="CV468" i="64"/>
  <c r="CV745" i="64"/>
  <c r="CV818" i="64"/>
  <c r="CV831" i="64" s="1"/>
  <c r="CV611" i="64"/>
  <c r="CV769" i="64"/>
  <c r="DF560" i="64"/>
  <c r="DF467" i="64"/>
  <c r="DF744" i="64"/>
  <c r="DF817" i="64"/>
  <c r="DF830" i="64" s="1"/>
  <c r="DF610" i="64"/>
  <c r="DF768" i="64"/>
  <c r="CX560" i="64"/>
  <c r="CX467" i="64"/>
  <c r="CX744" i="64"/>
  <c r="CX817" i="64"/>
  <c r="CX830" i="64" s="1"/>
  <c r="CX610" i="64"/>
  <c r="CX768" i="64"/>
  <c r="CP560" i="64"/>
  <c r="CP467" i="64"/>
  <c r="CP744" i="64"/>
  <c r="CP817" i="64"/>
  <c r="CP830" i="64" s="1"/>
  <c r="CP610" i="64"/>
  <c r="CP768" i="64"/>
  <c r="DH557" i="64"/>
  <c r="DH464" i="64"/>
  <c r="DH741" i="64"/>
  <c r="DH814" i="64"/>
  <c r="DH827" i="64" s="1"/>
  <c r="DH607" i="64"/>
  <c r="DH630" i="64" s="1"/>
  <c r="DH765" i="64"/>
  <c r="CZ557" i="64"/>
  <c r="CZ464" i="64"/>
  <c r="CZ741" i="64"/>
  <c r="CZ814" i="64"/>
  <c r="CZ827" i="64" s="1"/>
  <c r="CZ607" i="64"/>
  <c r="CZ630" i="64" s="1"/>
  <c r="CZ765" i="64"/>
  <c r="CR557" i="64"/>
  <c r="CR464" i="64"/>
  <c r="CR741" i="64"/>
  <c r="CR814" i="64"/>
  <c r="CR827" i="64" s="1"/>
  <c r="CR607" i="64"/>
  <c r="CR630" i="64" s="1"/>
  <c r="CR765" i="64"/>
  <c r="DJ556" i="64"/>
  <c r="DJ463" i="64"/>
  <c r="DJ740" i="64"/>
  <c r="DJ813" i="64"/>
  <c r="DJ606" i="64"/>
  <c r="DJ764" i="64"/>
  <c r="DB556" i="64"/>
  <c r="DB463" i="64"/>
  <c r="DB740" i="64"/>
  <c r="DB813" i="64"/>
  <c r="DB606" i="64"/>
  <c r="DB764" i="64"/>
  <c r="CT556" i="64"/>
  <c r="CT463" i="64"/>
  <c r="CT740" i="64"/>
  <c r="CT813" i="64"/>
  <c r="CT606" i="64"/>
  <c r="CT764" i="64"/>
  <c r="E68" i="64"/>
  <c r="E1906" i="64"/>
  <c r="E1847" i="64"/>
  <c r="E1736" i="64"/>
  <c r="E2193" i="64"/>
  <c r="E1700" i="64"/>
  <c r="E1175" i="64"/>
  <c r="E1225" i="64"/>
  <c r="E758" i="64"/>
  <c r="E759" i="64"/>
  <c r="E183" i="64"/>
  <c r="E771" i="64"/>
  <c r="E775" i="64"/>
  <c r="E772" i="64"/>
  <c r="B772" i="64" s="1"/>
  <c r="E806" i="64"/>
  <c r="U467" i="64"/>
  <c r="AA1967" i="64"/>
  <c r="AA1982" i="64" s="1"/>
  <c r="BP464" i="64"/>
  <c r="BW463" i="64"/>
  <c r="AH768" i="64"/>
  <c r="BA561" i="64"/>
  <c r="BA571" i="64" s="1"/>
  <c r="CJ468" i="64"/>
  <c r="CJ611" i="64"/>
  <c r="BW2338" i="64"/>
  <c r="BW2363" i="64" s="1"/>
  <c r="AA463" i="64"/>
  <c r="BY606" i="64"/>
  <c r="BQ607" i="64"/>
  <c r="BQ630" i="64" s="1"/>
  <c r="U744" i="64"/>
  <c r="CC556" i="64"/>
  <c r="AT610" i="64"/>
  <c r="AO712" i="64"/>
  <c r="AO732" i="64" s="1"/>
  <c r="BI1943" i="64"/>
  <c r="BI1958" i="64" s="1"/>
  <c r="BI467" i="64"/>
  <c r="BH464" i="64"/>
  <c r="BO463" i="64"/>
  <c r="Y556" i="64"/>
  <c r="CK556" i="64"/>
  <c r="BM561" i="64"/>
  <c r="BM571" i="64" s="1"/>
  <c r="CK606" i="64"/>
  <c r="BE610" i="64"/>
  <c r="AZ1967" i="64"/>
  <c r="AZ1982" i="64" s="1"/>
  <c r="CG744" i="64"/>
  <c r="Z769" i="64"/>
  <c r="AL468" i="64"/>
  <c r="AS467" i="64"/>
  <c r="AZ464" i="64"/>
  <c r="BG463" i="64"/>
  <c r="AG556" i="64"/>
  <c r="BW561" i="64"/>
  <c r="BW571" i="64" s="1"/>
  <c r="AE607" i="64"/>
  <c r="AE630" i="64" s="1"/>
  <c r="CF1967" i="64"/>
  <c r="CF1982" i="64" s="1"/>
  <c r="BT717" i="64"/>
  <c r="BY745" i="64"/>
  <c r="AA1947" i="64"/>
  <c r="AA1962" i="64" s="1"/>
  <c r="AK467" i="64"/>
  <c r="AR464" i="64"/>
  <c r="AY463" i="64"/>
  <c r="AO556" i="64"/>
  <c r="BU560" i="64"/>
  <c r="AP607" i="64"/>
  <c r="AP630" i="64" s="1"/>
  <c r="CF610" i="64"/>
  <c r="AC467" i="64"/>
  <c r="AJ464" i="64"/>
  <c r="AQ463" i="64"/>
  <c r="AW556" i="64"/>
  <c r="CE560" i="64"/>
  <c r="X611" i="64"/>
  <c r="AA1966" i="64"/>
  <c r="BO1970" i="64"/>
  <c r="CG467" i="64"/>
  <c r="AB464" i="64"/>
  <c r="AB547" i="64" s="1"/>
  <c r="AI463" i="64"/>
  <c r="BE556" i="64"/>
  <c r="U561" i="64"/>
  <c r="U571" i="64" s="1"/>
  <c r="Y606" i="64"/>
  <c r="AO1966" i="64"/>
  <c r="BG1971" i="64"/>
  <c r="AY764" i="64"/>
  <c r="S1161" i="64"/>
  <c r="CF464" i="64"/>
  <c r="T464" i="64"/>
  <c r="T547" i="64" s="1"/>
  <c r="BM556" i="64"/>
  <c r="AG561" i="64"/>
  <c r="AG571" i="64" s="1"/>
  <c r="AX606" i="64"/>
  <c r="AW611" i="64"/>
  <c r="AQ765" i="64"/>
  <c r="BJ468" i="64"/>
  <c r="BX464" i="64"/>
  <c r="CE463" i="64"/>
  <c r="BU556" i="64"/>
  <c r="AQ561" i="64"/>
  <c r="AQ571" i="64" s="1"/>
  <c r="BL606" i="64"/>
  <c r="T610" i="64"/>
  <c r="BX611" i="64"/>
  <c r="BN1966" i="64"/>
  <c r="CA1911" i="64"/>
  <c r="CA2738" i="64"/>
  <c r="CA2755" i="64" s="1"/>
  <c r="CA2789" i="64"/>
  <c r="CA2806" i="64" s="1"/>
  <c r="CA2763" i="64"/>
  <c r="CA2780" i="64" s="1"/>
  <c r="CA2712" i="64"/>
  <c r="CA2729" i="64" s="1"/>
  <c r="CA1853" i="64"/>
  <c r="CA1876" i="64" s="1"/>
  <c r="CA1742" i="64"/>
  <c r="CA1777" i="64" s="1"/>
  <c r="CA1885" i="64"/>
  <c r="CA1902" i="64" s="1"/>
  <c r="CA1831" i="64"/>
  <c r="CA1844" i="64" s="1"/>
  <c r="CA2841" i="64"/>
  <c r="CA2855" i="64" s="1"/>
  <c r="CA1786" i="64"/>
  <c r="CA1635" i="64"/>
  <c r="CA1662" i="64" s="1"/>
  <c r="CA2163" i="64"/>
  <c r="CA2190" i="64" s="1"/>
  <c r="CA1706" i="64"/>
  <c r="CA1733" i="64" s="1"/>
  <c r="CA1670" i="64"/>
  <c r="CA1697" i="64" s="1"/>
  <c r="CA2299" i="64"/>
  <c r="CA2324" i="64" s="1"/>
  <c r="CA2333" i="64"/>
  <c r="CA2358" i="64" s="1"/>
  <c r="CA2267" i="64"/>
  <c r="CA2290" i="64" s="1"/>
  <c r="CA2199" i="64"/>
  <c r="CA2222" i="64" s="1"/>
  <c r="CA1600" i="64"/>
  <c r="CA1627" i="64" s="1"/>
  <c r="CA1506" i="64"/>
  <c r="CA1519" i="64" s="1"/>
  <c r="CA1354" i="64"/>
  <c r="CA1209" i="64"/>
  <c r="CA1222" i="64" s="1"/>
  <c r="CA1482" i="64"/>
  <c r="CA1497" i="64" s="1"/>
  <c r="CA1330" i="64"/>
  <c r="CA1345" i="64" s="1"/>
  <c r="CA1157" i="64"/>
  <c r="CA1172" i="64" s="1"/>
  <c r="CA1942" i="64"/>
  <c r="CA1957" i="64" s="1"/>
  <c r="CA1576" i="64"/>
  <c r="CA1591" i="64" s="1"/>
  <c r="CA813" i="64"/>
  <c r="CA712" i="64"/>
  <c r="CA732" i="64" s="1"/>
  <c r="CA764" i="64"/>
  <c r="CA789" i="64"/>
  <c r="CA740" i="64"/>
  <c r="CA755" i="64" s="1"/>
  <c r="AE1911" i="64"/>
  <c r="AE2789" i="64"/>
  <c r="AE2806" i="64" s="1"/>
  <c r="AE2763" i="64"/>
  <c r="AE2780" i="64" s="1"/>
  <c r="AE1885" i="64"/>
  <c r="AE1902" i="64" s="1"/>
  <c r="AE1853" i="64"/>
  <c r="AE1876" i="64" s="1"/>
  <c r="AE2738" i="64"/>
  <c r="AE2755" i="64" s="1"/>
  <c r="AE2712" i="64"/>
  <c r="AE2729" i="64" s="1"/>
  <c r="AE1831" i="64"/>
  <c r="AE1844" i="64" s="1"/>
  <c r="AE1742" i="64"/>
  <c r="AE1777" i="64" s="1"/>
  <c r="AE2841" i="64"/>
  <c r="AE2855" i="64" s="1"/>
  <c r="AE1786" i="64"/>
  <c r="AE2163" i="64"/>
  <c r="AE2190" i="64" s="1"/>
  <c r="AE2267" i="64"/>
  <c r="AE2290" i="64" s="1"/>
  <c r="AE2199" i="64"/>
  <c r="AE2222" i="64" s="1"/>
  <c r="AE1706" i="64"/>
  <c r="AE1733" i="64" s="1"/>
  <c r="AE2299" i="64"/>
  <c r="AE2324" i="64" s="1"/>
  <c r="AE2333" i="64"/>
  <c r="AE2358" i="64" s="1"/>
  <c r="AE1600" i="64"/>
  <c r="AE1627" i="64" s="1"/>
  <c r="AE1670" i="64"/>
  <c r="AE1697" i="64" s="1"/>
  <c r="AE1635" i="64"/>
  <c r="AE1662" i="64" s="1"/>
  <c r="AE1576" i="64"/>
  <c r="AE1591" i="64" s="1"/>
  <c r="AE1482" i="64"/>
  <c r="AE1497" i="64" s="1"/>
  <c r="AE1209" i="64"/>
  <c r="AE1222" i="64" s="1"/>
  <c r="AE1330" i="64"/>
  <c r="AE1345" i="64" s="1"/>
  <c r="AE1157" i="64"/>
  <c r="AE1172" i="64" s="1"/>
  <c r="AE1354" i="64"/>
  <c r="AE1942" i="64"/>
  <c r="AE1957" i="64" s="1"/>
  <c r="AE813" i="64"/>
  <c r="AE1506" i="64"/>
  <c r="AE1519" i="64" s="1"/>
  <c r="AE712" i="64"/>
  <c r="AE732" i="64" s="1"/>
  <c r="AE764" i="64"/>
  <c r="AE789" i="64"/>
  <c r="AE740" i="64"/>
  <c r="AE755" i="64" s="1"/>
  <c r="AM1916" i="64"/>
  <c r="AM2794" i="64"/>
  <c r="AM2768" i="64"/>
  <c r="AM2743" i="64"/>
  <c r="AM1858" i="64"/>
  <c r="AM1890" i="64"/>
  <c r="AM1907" i="64" s="1"/>
  <c r="AM1836" i="64"/>
  <c r="AM1849" i="64" s="1"/>
  <c r="AM2717" i="64"/>
  <c r="AM2734" i="64" s="1"/>
  <c r="AM2846" i="64"/>
  <c r="AM2860" i="64" s="1"/>
  <c r="AM1747" i="64"/>
  <c r="AM1782" i="64" s="1"/>
  <c r="AM1791" i="64"/>
  <c r="AM1826" i="64" s="1"/>
  <c r="AM2272" i="64"/>
  <c r="AM2295" i="64" s="1"/>
  <c r="AM2168" i="64"/>
  <c r="AM2195" i="64" s="1"/>
  <c r="AM1711" i="64"/>
  <c r="AM1738" i="64" s="1"/>
  <c r="AM2304" i="64"/>
  <c r="AM2329" i="64" s="1"/>
  <c r="AM2204" i="64"/>
  <c r="AM2227" i="64" s="1"/>
  <c r="AM1640" i="64"/>
  <c r="AM1667" i="64" s="1"/>
  <c r="AM2338" i="64"/>
  <c r="AM2363" i="64" s="1"/>
  <c r="AM1605" i="64"/>
  <c r="AM1632" i="64" s="1"/>
  <c r="AM1675" i="64"/>
  <c r="AM1702" i="64" s="1"/>
  <c r="AM1581" i="64"/>
  <c r="AM1487" i="64"/>
  <c r="AM1359" i="64"/>
  <c r="AM1511" i="64"/>
  <c r="AM1524" i="64" s="1"/>
  <c r="AM1162" i="64"/>
  <c r="AM1947" i="64"/>
  <c r="AM1962" i="64" s="1"/>
  <c r="AM818" i="64"/>
  <c r="AM831" i="64" s="1"/>
  <c r="AM717" i="64"/>
  <c r="AM769" i="64"/>
  <c r="AM1971" i="64"/>
  <c r="AM1335" i="64"/>
  <c r="AM1350" i="64" s="1"/>
  <c r="AM794" i="64"/>
  <c r="AM745" i="64"/>
  <c r="AM1214" i="64"/>
  <c r="AM1227" i="64" s="1"/>
  <c r="BL1915" i="64"/>
  <c r="BL2793" i="64"/>
  <c r="BL2742" i="64"/>
  <c r="BL2767" i="64"/>
  <c r="BL2716" i="64"/>
  <c r="BL1889" i="64"/>
  <c r="BL1857" i="64"/>
  <c r="BL1835" i="64"/>
  <c r="BL2845" i="64"/>
  <c r="BL1746" i="64"/>
  <c r="BL2167" i="64"/>
  <c r="BL1710" i="64"/>
  <c r="BL2271" i="64"/>
  <c r="BL1790" i="64"/>
  <c r="BL2203" i="64"/>
  <c r="BL2337" i="64"/>
  <c r="BL1604" i="64"/>
  <c r="BL1674" i="64"/>
  <c r="BL2303" i="64"/>
  <c r="BL1510" i="64"/>
  <c r="BL1486" i="64"/>
  <c r="BL1501" i="64" s="1"/>
  <c r="BL1639" i="64"/>
  <c r="BL1580" i="64"/>
  <c r="BL1358" i="64"/>
  <c r="BL1477" i="64" s="1"/>
  <c r="BL1946" i="64"/>
  <c r="BL817" i="64"/>
  <c r="BL830" i="64" s="1"/>
  <c r="BL768" i="64"/>
  <c r="BL1970" i="64"/>
  <c r="BL793" i="64"/>
  <c r="BL744" i="64"/>
  <c r="CC1912" i="64"/>
  <c r="CC1934" i="64" s="1"/>
  <c r="CC2790" i="64"/>
  <c r="CC2807" i="64" s="1"/>
  <c r="CC2764" i="64"/>
  <c r="CC2781" i="64" s="1"/>
  <c r="CC2739" i="64"/>
  <c r="CC2756" i="64" s="1"/>
  <c r="CC2713" i="64"/>
  <c r="CC2730" i="64" s="1"/>
  <c r="CC1886" i="64"/>
  <c r="CC1903" i="64" s="1"/>
  <c r="CC1854" i="64"/>
  <c r="CC1877" i="64" s="1"/>
  <c r="CC2842" i="64"/>
  <c r="CC2856" i="64" s="1"/>
  <c r="CC1832" i="64"/>
  <c r="CC1845" i="64" s="1"/>
  <c r="CC1787" i="64"/>
  <c r="CC1822" i="64" s="1"/>
  <c r="CC2164" i="64"/>
  <c r="CC2191" i="64" s="1"/>
  <c r="CC1743" i="64"/>
  <c r="CC1778" i="64" s="1"/>
  <c r="CC2268" i="64"/>
  <c r="CC2291" i="64" s="1"/>
  <c r="CC2200" i="64"/>
  <c r="CC2223" i="64" s="1"/>
  <c r="CC1707" i="64"/>
  <c r="CC1734" i="64" s="1"/>
  <c r="CC1636" i="64"/>
  <c r="CC1663" i="64" s="1"/>
  <c r="CC2334" i="64"/>
  <c r="CC2359" i="64" s="1"/>
  <c r="CC1671" i="64"/>
  <c r="CC1698" i="64" s="1"/>
  <c r="CC1601" i="64"/>
  <c r="CC1628" i="64" s="1"/>
  <c r="CC2300" i="64"/>
  <c r="CC2325" i="64" s="1"/>
  <c r="CC1483" i="64"/>
  <c r="CC1498" i="64" s="1"/>
  <c r="CC1507" i="64"/>
  <c r="CC1520" i="64" s="1"/>
  <c r="CC1355" i="64"/>
  <c r="CC1331" i="64"/>
  <c r="CC1346" i="64" s="1"/>
  <c r="CC1943" i="64"/>
  <c r="CC1958" i="64" s="1"/>
  <c r="CC814" i="64"/>
  <c r="CC827" i="64" s="1"/>
  <c r="CC790" i="64"/>
  <c r="CC765" i="64"/>
  <c r="CC1967" i="64"/>
  <c r="CC1982" i="64" s="1"/>
  <c r="CC1158" i="64"/>
  <c r="CC1173" i="64" s="1"/>
  <c r="CC741" i="64"/>
  <c r="CC1210" i="64"/>
  <c r="CC1223" i="64" s="1"/>
  <c r="CC1577" i="64"/>
  <c r="AW1912" i="64"/>
  <c r="AW1934" i="64" s="1"/>
  <c r="AW2790" i="64"/>
  <c r="AW2807" i="64" s="1"/>
  <c r="AW2764" i="64"/>
  <c r="AW2781" i="64" s="1"/>
  <c r="AW2739" i="64"/>
  <c r="AW2756" i="64" s="1"/>
  <c r="AW2713" i="64"/>
  <c r="AW2730" i="64" s="1"/>
  <c r="AW1886" i="64"/>
  <c r="AW1903" i="64" s="1"/>
  <c r="AW1854" i="64"/>
  <c r="AW1877" i="64" s="1"/>
  <c r="AW1832" i="64"/>
  <c r="AW1845" i="64" s="1"/>
  <c r="AW2842" i="64"/>
  <c r="AW2856" i="64" s="1"/>
  <c r="AW1787" i="64"/>
  <c r="AW1822" i="64" s="1"/>
  <c r="AW2164" i="64"/>
  <c r="AW2191" i="64" s="1"/>
  <c r="AW2268" i="64"/>
  <c r="AW2291" i="64" s="1"/>
  <c r="AW1743" i="64"/>
  <c r="AW1778" i="64" s="1"/>
  <c r="AW1707" i="64"/>
  <c r="AW1734" i="64" s="1"/>
  <c r="AW2200" i="64"/>
  <c r="AW2223" i="64" s="1"/>
  <c r="AW1671" i="64"/>
  <c r="AW1698" i="64" s="1"/>
  <c r="AW2334" i="64"/>
  <c r="AW2359" i="64" s="1"/>
  <c r="AW1601" i="64"/>
  <c r="AW1628" i="64" s="1"/>
  <c r="AW1636" i="64"/>
  <c r="AW1663" i="64" s="1"/>
  <c r="AW1483" i="64"/>
  <c r="AW1498" i="64" s="1"/>
  <c r="AW1507" i="64"/>
  <c r="AW1520" i="64" s="1"/>
  <c r="AW2300" i="64"/>
  <c r="AW2325" i="64" s="1"/>
  <c r="AW1355" i="64"/>
  <c r="AW1331" i="64"/>
  <c r="AW1346" i="64" s="1"/>
  <c r="AW1577" i="64"/>
  <c r="AW1943" i="64"/>
  <c r="AW1958" i="64" s="1"/>
  <c r="AW814" i="64"/>
  <c r="AW827" i="64" s="1"/>
  <c r="AW1158" i="64"/>
  <c r="AW1173" i="64" s="1"/>
  <c r="AW1210" i="64"/>
  <c r="AW1223" i="64" s="1"/>
  <c r="AW790" i="64"/>
  <c r="AW765" i="64"/>
  <c r="AW1967" i="64"/>
  <c r="AW1982" i="64" s="1"/>
  <c r="AW741" i="64"/>
  <c r="AO557" i="64"/>
  <c r="CC557" i="64"/>
  <c r="AN560" i="64"/>
  <c r="CB716" i="64"/>
  <c r="CH2789" i="64"/>
  <c r="CH2806" i="64" s="1"/>
  <c r="CH1911" i="64"/>
  <c r="CH2763" i="64"/>
  <c r="CH2780" i="64" s="1"/>
  <c r="CH2712" i="64"/>
  <c r="CH2729" i="64" s="1"/>
  <c r="CH2738" i="64"/>
  <c r="CH2755" i="64" s="1"/>
  <c r="CH1885" i="64"/>
  <c r="CH1902" i="64" s="1"/>
  <c r="CH1853" i="64"/>
  <c r="CH1876" i="64" s="1"/>
  <c r="CH1831" i="64"/>
  <c r="CH1844" i="64" s="1"/>
  <c r="CH1742" i="64"/>
  <c r="CH1777" i="64" s="1"/>
  <c r="CH2841" i="64"/>
  <c r="CH2855" i="64" s="1"/>
  <c r="CH1786" i="64"/>
  <c r="CH2199" i="64"/>
  <c r="CH2222" i="64" s="1"/>
  <c r="CH2163" i="64"/>
  <c r="CH2190" i="64" s="1"/>
  <c r="CH2267" i="64"/>
  <c r="CH2290" i="64" s="1"/>
  <c r="CH1635" i="64"/>
  <c r="CH1662" i="64" s="1"/>
  <c r="CH2299" i="64"/>
  <c r="CH2324" i="64" s="1"/>
  <c r="CH1506" i="64"/>
  <c r="CH1519" i="64" s="1"/>
  <c r="CH1706" i="64"/>
  <c r="CH1733" i="64" s="1"/>
  <c r="CH1670" i="64"/>
  <c r="CH1697" i="64" s="1"/>
  <c r="CH1354" i="64"/>
  <c r="CH1600" i="64"/>
  <c r="CH1627" i="64" s="1"/>
  <c r="CH1576" i="64"/>
  <c r="CH1591" i="64" s="1"/>
  <c r="CH2333" i="64"/>
  <c r="CH2358" i="64" s="1"/>
  <c r="CH1482" i="64"/>
  <c r="CH1497" i="64" s="1"/>
  <c r="CH1330" i="64"/>
  <c r="CH1345" i="64" s="1"/>
  <c r="CH1157" i="64"/>
  <c r="CH1172" i="64" s="1"/>
  <c r="CH789" i="64"/>
  <c r="CH712" i="64"/>
  <c r="CH732" i="64" s="1"/>
  <c r="CH606" i="64"/>
  <c r="CH764" i="64"/>
  <c r="CH1966" i="64"/>
  <c r="CH813" i="64"/>
  <c r="CH1942" i="64"/>
  <c r="CH1957" i="64" s="1"/>
  <c r="BZ2789" i="64"/>
  <c r="BZ2806" i="64" s="1"/>
  <c r="BZ1911" i="64"/>
  <c r="BZ2763" i="64"/>
  <c r="BZ2780" i="64" s="1"/>
  <c r="BZ2738" i="64"/>
  <c r="BZ2755" i="64" s="1"/>
  <c r="BZ1885" i="64"/>
  <c r="BZ1902" i="64" s="1"/>
  <c r="BZ2712" i="64"/>
  <c r="BZ2729" i="64" s="1"/>
  <c r="BZ1853" i="64"/>
  <c r="BZ1876" i="64" s="1"/>
  <c r="BZ1831" i="64"/>
  <c r="BZ1844" i="64" s="1"/>
  <c r="BZ2841" i="64"/>
  <c r="BZ2855" i="64" s="1"/>
  <c r="BZ2199" i="64"/>
  <c r="BZ2222" i="64" s="1"/>
  <c r="BZ1786" i="64"/>
  <c r="BZ1742" i="64"/>
  <c r="BZ1777" i="64" s="1"/>
  <c r="BZ2163" i="64"/>
  <c r="BZ2190" i="64" s="1"/>
  <c r="BZ1635" i="64"/>
  <c r="BZ1662" i="64" s="1"/>
  <c r="BZ1670" i="64"/>
  <c r="BZ1697" i="64" s="1"/>
  <c r="BZ2299" i="64"/>
  <c r="BZ2324" i="64" s="1"/>
  <c r="BZ1506" i="64"/>
  <c r="BZ1519" i="64" s="1"/>
  <c r="BZ2267" i="64"/>
  <c r="BZ2290" i="64" s="1"/>
  <c r="BZ1576" i="64"/>
  <c r="BZ1591" i="64" s="1"/>
  <c r="BZ1354" i="64"/>
  <c r="BZ2333" i="64"/>
  <c r="BZ2358" i="64" s="1"/>
  <c r="BZ1600" i="64"/>
  <c r="BZ1627" i="64" s="1"/>
  <c r="BZ1482" i="64"/>
  <c r="BZ1497" i="64" s="1"/>
  <c r="BZ1706" i="64"/>
  <c r="BZ1733" i="64" s="1"/>
  <c r="BZ1330" i="64"/>
  <c r="BZ1345" i="64" s="1"/>
  <c r="BZ1157" i="64"/>
  <c r="BZ1172" i="64" s="1"/>
  <c r="BZ813" i="64"/>
  <c r="BZ1209" i="64"/>
  <c r="BZ1222" i="64" s="1"/>
  <c r="BZ1942" i="64"/>
  <c r="BZ1957" i="64" s="1"/>
  <c r="BZ712" i="64"/>
  <c r="BZ732" i="64" s="1"/>
  <c r="BZ606" i="64"/>
  <c r="BZ764" i="64"/>
  <c r="BZ789" i="64"/>
  <c r="BZ1966" i="64"/>
  <c r="BR2789" i="64"/>
  <c r="BR2806" i="64" s="1"/>
  <c r="BR1911" i="64"/>
  <c r="BR2763" i="64"/>
  <c r="BR2780" i="64" s="1"/>
  <c r="BR2738" i="64"/>
  <c r="BR2755" i="64" s="1"/>
  <c r="BR1885" i="64"/>
  <c r="BR1902" i="64" s="1"/>
  <c r="BR1853" i="64"/>
  <c r="BR1876" i="64" s="1"/>
  <c r="BR2712" i="64"/>
  <c r="BR2729" i="64" s="1"/>
  <c r="BR1831" i="64"/>
  <c r="BR1844" i="64" s="1"/>
  <c r="BR1742" i="64"/>
  <c r="BR1777" i="64" s="1"/>
  <c r="BR1786" i="64"/>
  <c r="BR2199" i="64"/>
  <c r="BR2222" i="64" s="1"/>
  <c r="BR2841" i="64"/>
  <c r="BR2855" i="64" s="1"/>
  <c r="BR2163" i="64"/>
  <c r="BR2190" i="64" s="1"/>
  <c r="BR2267" i="64"/>
  <c r="BR2290" i="64" s="1"/>
  <c r="BR1635" i="64"/>
  <c r="BR1662" i="64" s="1"/>
  <c r="BR1706" i="64"/>
  <c r="BR1733" i="64" s="1"/>
  <c r="BR2299" i="64"/>
  <c r="BR2324" i="64" s="1"/>
  <c r="BR1506" i="64"/>
  <c r="BR1519" i="64" s="1"/>
  <c r="BR1354" i="64"/>
  <c r="BR1600" i="64"/>
  <c r="BR1627" i="64" s="1"/>
  <c r="BR2333" i="64"/>
  <c r="BR2358" i="64" s="1"/>
  <c r="BR1482" i="64"/>
  <c r="BR1497" i="64" s="1"/>
  <c r="BR1670" i="64"/>
  <c r="BR1697" i="64" s="1"/>
  <c r="BR1576" i="64"/>
  <c r="BR1591" i="64" s="1"/>
  <c r="BR1330" i="64"/>
  <c r="BR1345" i="64" s="1"/>
  <c r="BR1157" i="64"/>
  <c r="BR1172" i="64" s="1"/>
  <c r="BR789" i="64"/>
  <c r="BR712" i="64"/>
  <c r="BR732" i="64" s="1"/>
  <c r="BR606" i="64"/>
  <c r="BR813" i="64"/>
  <c r="BR764" i="64"/>
  <c r="BR1209" i="64"/>
  <c r="BR1222" i="64" s="1"/>
  <c r="BR1966" i="64"/>
  <c r="BR1942" i="64"/>
  <c r="BR1957" i="64" s="1"/>
  <c r="BJ2789" i="64"/>
  <c r="BJ2806" i="64" s="1"/>
  <c r="BJ1911" i="64"/>
  <c r="BJ2763" i="64"/>
  <c r="BJ2780" i="64" s="1"/>
  <c r="BJ1885" i="64"/>
  <c r="BJ1902" i="64" s="1"/>
  <c r="BJ2712" i="64"/>
  <c r="BJ2729" i="64" s="1"/>
  <c r="BJ1853" i="64"/>
  <c r="BJ1876" i="64" s="1"/>
  <c r="BJ1831" i="64"/>
  <c r="BJ1844" i="64" s="1"/>
  <c r="BJ2738" i="64"/>
  <c r="BJ2755" i="64" s="1"/>
  <c r="BJ1786" i="64"/>
  <c r="BJ2199" i="64"/>
  <c r="BJ2222" i="64" s="1"/>
  <c r="BJ2163" i="64"/>
  <c r="BJ2190" i="64" s="1"/>
  <c r="BJ2267" i="64"/>
  <c r="BJ2290" i="64" s="1"/>
  <c r="BJ2841" i="64"/>
  <c r="BJ2855" i="64" s="1"/>
  <c r="BJ1635" i="64"/>
  <c r="BJ1662" i="64" s="1"/>
  <c r="BJ1742" i="64"/>
  <c r="BJ1777" i="64" s="1"/>
  <c r="BJ2299" i="64"/>
  <c r="BJ2324" i="64" s="1"/>
  <c r="BJ1706" i="64"/>
  <c r="BJ1733" i="64" s="1"/>
  <c r="BJ1506" i="64"/>
  <c r="BJ1519" i="64" s="1"/>
  <c r="BJ1670" i="64"/>
  <c r="BJ1697" i="64" s="1"/>
  <c r="BJ1354" i="64"/>
  <c r="BJ2333" i="64"/>
  <c r="BJ2358" i="64" s="1"/>
  <c r="BJ1576" i="64"/>
  <c r="BJ1591" i="64" s="1"/>
  <c r="BJ1600" i="64"/>
  <c r="BJ1627" i="64" s="1"/>
  <c r="BJ1482" i="64"/>
  <c r="BJ1497" i="64" s="1"/>
  <c r="BJ1330" i="64"/>
  <c r="BJ1345" i="64" s="1"/>
  <c r="BJ1157" i="64"/>
  <c r="BJ1172" i="64" s="1"/>
  <c r="BJ1209" i="64"/>
  <c r="BJ1222" i="64" s="1"/>
  <c r="BJ1942" i="64"/>
  <c r="BJ1957" i="64" s="1"/>
  <c r="BJ712" i="64"/>
  <c r="BJ732" i="64" s="1"/>
  <c r="BJ606" i="64"/>
  <c r="BJ764" i="64"/>
  <c r="BJ1966" i="64"/>
  <c r="BB2789" i="64"/>
  <c r="BB2806" i="64" s="1"/>
  <c r="BB1911" i="64"/>
  <c r="BB2763" i="64"/>
  <c r="BB2780" i="64" s="1"/>
  <c r="BB2738" i="64"/>
  <c r="BB2755" i="64" s="1"/>
  <c r="BB2712" i="64"/>
  <c r="BB2729" i="64" s="1"/>
  <c r="BB1885" i="64"/>
  <c r="BB1902" i="64" s="1"/>
  <c r="BB1853" i="64"/>
  <c r="BB1876" i="64" s="1"/>
  <c r="BB1831" i="64"/>
  <c r="BB1844" i="64" s="1"/>
  <c r="BB1742" i="64"/>
  <c r="BB1777" i="64" s="1"/>
  <c r="BB2841" i="64"/>
  <c r="BB2855" i="64" s="1"/>
  <c r="BB1786" i="64"/>
  <c r="BB2199" i="64"/>
  <c r="BB2222" i="64" s="1"/>
  <c r="BB2163" i="64"/>
  <c r="BB2190" i="64" s="1"/>
  <c r="BB1635" i="64"/>
  <c r="BB1662" i="64" s="1"/>
  <c r="BB2267" i="64"/>
  <c r="BB2290" i="64" s="1"/>
  <c r="BB1670" i="64"/>
  <c r="BB1697" i="64" s="1"/>
  <c r="BB2299" i="64"/>
  <c r="BB2324" i="64" s="1"/>
  <c r="BB1506" i="64"/>
  <c r="BB1519" i="64" s="1"/>
  <c r="BB1706" i="64"/>
  <c r="BB1733" i="64" s="1"/>
  <c r="BB1354" i="64"/>
  <c r="BB1576" i="64"/>
  <c r="BB1591" i="64" s="1"/>
  <c r="BB2333" i="64"/>
  <c r="BB2358" i="64" s="1"/>
  <c r="BB1482" i="64"/>
  <c r="BB1497" i="64" s="1"/>
  <c r="BB1600" i="64"/>
  <c r="BB1627" i="64" s="1"/>
  <c r="BB1330" i="64"/>
  <c r="BB1345" i="64" s="1"/>
  <c r="BB1157" i="64"/>
  <c r="BB1172" i="64" s="1"/>
  <c r="BB813" i="64"/>
  <c r="BB712" i="64"/>
  <c r="BB732" i="64" s="1"/>
  <c r="BB1209" i="64"/>
  <c r="BB1222" i="64" s="1"/>
  <c r="BB606" i="64"/>
  <c r="BB764" i="64"/>
  <c r="BB789" i="64"/>
  <c r="BB1966" i="64"/>
  <c r="BB1942" i="64"/>
  <c r="BB1957" i="64" s="1"/>
  <c r="AT2789" i="64"/>
  <c r="AT2806" i="64" s="1"/>
  <c r="AT1911" i="64"/>
  <c r="AT2763" i="64"/>
  <c r="AT2780" i="64" s="1"/>
  <c r="AT2738" i="64"/>
  <c r="AT2755" i="64" s="1"/>
  <c r="AT2712" i="64"/>
  <c r="AT2729" i="64" s="1"/>
  <c r="AT1853" i="64"/>
  <c r="AT1876" i="64" s="1"/>
  <c r="AT1885" i="64"/>
  <c r="AT1902" i="64" s="1"/>
  <c r="AT1831" i="64"/>
  <c r="AT1844" i="64" s="1"/>
  <c r="AT2199" i="64"/>
  <c r="AT2222" i="64" s="1"/>
  <c r="AT2841" i="64"/>
  <c r="AT2855" i="64" s="1"/>
  <c r="AT1786" i="64"/>
  <c r="AT2163" i="64"/>
  <c r="AT2190" i="64" s="1"/>
  <c r="AT1742" i="64"/>
  <c r="AT1777" i="64" s="1"/>
  <c r="AT2267" i="64"/>
  <c r="AT2290" i="64" s="1"/>
  <c r="AT1635" i="64"/>
  <c r="AT1662" i="64" s="1"/>
  <c r="AT2299" i="64"/>
  <c r="AT2324" i="64" s="1"/>
  <c r="AT1506" i="64"/>
  <c r="AT1519" i="64" s="1"/>
  <c r="AT1670" i="64"/>
  <c r="AT1697" i="64" s="1"/>
  <c r="AT1576" i="64"/>
  <c r="AT1591" i="64" s="1"/>
  <c r="AT1354" i="64"/>
  <c r="AT2333" i="64"/>
  <c r="AT2358" i="64" s="1"/>
  <c r="AT1482" i="64"/>
  <c r="AT1497" i="64" s="1"/>
  <c r="AT1706" i="64"/>
  <c r="AT1733" i="64" s="1"/>
  <c r="AT1330" i="64"/>
  <c r="AT1345" i="64" s="1"/>
  <c r="AT1600" i="64"/>
  <c r="AT1627" i="64" s="1"/>
  <c r="AT1157" i="64"/>
  <c r="AT1172" i="64" s="1"/>
  <c r="AT1942" i="64"/>
  <c r="AT1957" i="64" s="1"/>
  <c r="AT712" i="64"/>
  <c r="AT732" i="64" s="1"/>
  <c r="AT789" i="64"/>
  <c r="AT606" i="64"/>
  <c r="AT764" i="64"/>
  <c r="AT813" i="64"/>
  <c r="AT1966" i="64"/>
  <c r="AT1209" i="64"/>
  <c r="AT1222" i="64" s="1"/>
  <c r="AL2789" i="64"/>
  <c r="AL2806" i="64" s="1"/>
  <c r="AL1911" i="64"/>
  <c r="AL2763" i="64"/>
  <c r="AL2780" i="64" s="1"/>
  <c r="AL2712" i="64"/>
  <c r="AL2729" i="64" s="1"/>
  <c r="AL2738" i="64"/>
  <c r="AL2755" i="64" s="1"/>
  <c r="AL1885" i="64"/>
  <c r="AL1902" i="64" s="1"/>
  <c r="AL1853" i="64"/>
  <c r="AL1876" i="64" s="1"/>
  <c r="AL2841" i="64"/>
  <c r="AL2855" i="64" s="1"/>
  <c r="AL1831" i="64"/>
  <c r="AL1844" i="64" s="1"/>
  <c r="AL1742" i="64"/>
  <c r="AL1777" i="64" s="1"/>
  <c r="AL2199" i="64"/>
  <c r="AL2222" i="64" s="1"/>
  <c r="AL2163" i="64"/>
  <c r="AL2190" i="64" s="1"/>
  <c r="AL2267" i="64"/>
  <c r="AL2290" i="64" s="1"/>
  <c r="AL1635" i="64"/>
  <c r="AL1662" i="64" s="1"/>
  <c r="AL1786" i="64"/>
  <c r="AL1706" i="64"/>
  <c r="AL1733" i="64" s="1"/>
  <c r="AL2299" i="64"/>
  <c r="AL2324" i="64" s="1"/>
  <c r="AL1670" i="64"/>
  <c r="AL1697" i="64" s="1"/>
  <c r="AL1506" i="64"/>
  <c r="AL1519" i="64" s="1"/>
  <c r="AL1600" i="64"/>
  <c r="AL1627" i="64" s="1"/>
  <c r="AL1354" i="64"/>
  <c r="AL2333" i="64"/>
  <c r="AL2358" i="64" s="1"/>
  <c r="AL1482" i="64"/>
  <c r="AL1497" i="64" s="1"/>
  <c r="AL1576" i="64"/>
  <c r="AL1591" i="64" s="1"/>
  <c r="AL1330" i="64"/>
  <c r="AL1345" i="64" s="1"/>
  <c r="AL1157" i="64"/>
  <c r="AL1172" i="64" s="1"/>
  <c r="AL813" i="64"/>
  <c r="AL1209" i="64"/>
  <c r="AL1222" i="64" s="1"/>
  <c r="AL789" i="64"/>
  <c r="AL712" i="64"/>
  <c r="AL732" i="64" s="1"/>
  <c r="AL606" i="64"/>
  <c r="AL764" i="64"/>
  <c r="AL1966" i="64"/>
  <c r="AL1942" i="64"/>
  <c r="AL1957" i="64" s="1"/>
  <c r="AD2789" i="64"/>
  <c r="AD2806" i="64" s="1"/>
  <c r="AD1911" i="64"/>
  <c r="AD2763" i="64"/>
  <c r="AD2780" i="64" s="1"/>
  <c r="AD1885" i="64"/>
  <c r="AD1902" i="64" s="1"/>
  <c r="AD1853" i="64"/>
  <c r="AD1876" i="64" s="1"/>
  <c r="AD2738" i="64"/>
  <c r="AD2755" i="64" s="1"/>
  <c r="AD2712" i="64"/>
  <c r="AD2729" i="64" s="1"/>
  <c r="AD1831" i="64"/>
  <c r="AD1844" i="64" s="1"/>
  <c r="AD1786" i="64"/>
  <c r="AD2841" i="64"/>
  <c r="AD2855" i="64" s="1"/>
  <c r="AD2199" i="64"/>
  <c r="AD2222" i="64" s="1"/>
  <c r="AD2163" i="64"/>
  <c r="AD2190" i="64" s="1"/>
  <c r="AD1635" i="64"/>
  <c r="AD1662" i="64" s="1"/>
  <c r="AD2267" i="64"/>
  <c r="AD2290" i="64" s="1"/>
  <c r="AD1670" i="64"/>
  <c r="AD1697" i="64" s="1"/>
  <c r="AD2299" i="64"/>
  <c r="AD2324" i="64" s="1"/>
  <c r="AD1742" i="64"/>
  <c r="AD1777" i="64" s="1"/>
  <c r="AD1706" i="64"/>
  <c r="AD1733" i="64" s="1"/>
  <c r="AD1506" i="64"/>
  <c r="AD1519" i="64" s="1"/>
  <c r="AD1354" i="64"/>
  <c r="AD1600" i="64"/>
  <c r="AD1627" i="64" s="1"/>
  <c r="AD2333" i="64"/>
  <c r="AD2358" i="64" s="1"/>
  <c r="AD1576" i="64"/>
  <c r="AD1591" i="64" s="1"/>
  <c r="AD1482" i="64"/>
  <c r="AD1497" i="64" s="1"/>
  <c r="AD1330" i="64"/>
  <c r="AD1345" i="64" s="1"/>
  <c r="AD1157" i="64"/>
  <c r="AD1172" i="64" s="1"/>
  <c r="AD1942" i="64"/>
  <c r="AD1957" i="64" s="1"/>
  <c r="AD712" i="64"/>
  <c r="AD732" i="64" s="1"/>
  <c r="AD813" i="64"/>
  <c r="AD606" i="64"/>
  <c r="AD1209" i="64"/>
  <c r="AD1222" i="64" s="1"/>
  <c r="AD764" i="64"/>
  <c r="AD1966" i="64"/>
  <c r="V2789" i="64"/>
  <c r="V2806" i="64" s="1"/>
  <c r="V1911" i="64"/>
  <c r="V2763" i="64"/>
  <c r="V2780" i="64" s="1"/>
  <c r="V2712" i="64"/>
  <c r="V2729" i="64" s="1"/>
  <c r="V2738" i="64"/>
  <c r="V2755" i="64" s="1"/>
  <c r="V1885" i="64"/>
  <c r="V1902" i="64" s="1"/>
  <c r="V1853" i="64"/>
  <c r="V1876" i="64" s="1"/>
  <c r="V1831" i="64"/>
  <c r="V1844" i="64" s="1"/>
  <c r="V1742" i="64"/>
  <c r="V1777" i="64" s="1"/>
  <c r="V2199" i="64"/>
  <c r="V2222" i="64" s="1"/>
  <c r="V2841" i="64"/>
  <c r="V2855" i="64" s="1"/>
  <c r="V2163" i="64"/>
  <c r="V2190" i="64" s="1"/>
  <c r="V2267" i="64"/>
  <c r="V2290" i="64" s="1"/>
  <c r="V1635" i="64"/>
  <c r="V1662" i="64" s="1"/>
  <c r="V2299" i="64"/>
  <c r="V2324" i="64" s="1"/>
  <c r="V1506" i="64"/>
  <c r="V1519" i="64" s="1"/>
  <c r="V1706" i="64"/>
  <c r="V1733" i="64" s="1"/>
  <c r="V1670" i="64"/>
  <c r="V1697" i="64" s="1"/>
  <c r="V1786" i="64"/>
  <c r="V1354" i="64"/>
  <c r="V1600" i="64"/>
  <c r="V1627" i="64" s="1"/>
  <c r="V1576" i="64"/>
  <c r="V1591" i="64" s="1"/>
  <c r="V1482" i="64"/>
  <c r="V1497" i="64" s="1"/>
  <c r="V2333" i="64"/>
  <c r="V2358" i="64" s="1"/>
  <c r="V1330" i="64"/>
  <c r="V1345" i="64" s="1"/>
  <c r="V1157" i="64"/>
  <c r="V1172" i="64" s="1"/>
  <c r="V712" i="64"/>
  <c r="V732" i="64" s="1"/>
  <c r="V606" i="64"/>
  <c r="V764" i="64"/>
  <c r="V789" i="64"/>
  <c r="V1966" i="64"/>
  <c r="V813" i="64"/>
  <c r="V1942" i="64"/>
  <c r="V1957" i="64" s="1"/>
  <c r="CH1916" i="64"/>
  <c r="CH2768" i="64"/>
  <c r="CH2743" i="64"/>
  <c r="CH1890" i="64"/>
  <c r="CH1907" i="64" s="1"/>
  <c r="CH2794" i="64"/>
  <c r="CH2717" i="64"/>
  <c r="CH2734" i="64" s="1"/>
  <c r="CH1858" i="64"/>
  <c r="CH1836" i="64"/>
  <c r="CH1849" i="64" s="1"/>
  <c r="CH1747" i="64"/>
  <c r="CH1782" i="64" s="1"/>
  <c r="CH2272" i="64"/>
  <c r="CH2295" i="64" s="1"/>
  <c r="CH2846" i="64"/>
  <c r="CH2860" i="64" s="1"/>
  <c r="CH1791" i="64"/>
  <c r="CH1826" i="64" s="1"/>
  <c r="CH2168" i="64"/>
  <c r="CH2195" i="64" s="1"/>
  <c r="CH1675" i="64"/>
  <c r="CH1702" i="64" s="1"/>
  <c r="CH2204" i="64"/>
  <c r="CH2227" i="64" s="1"/>
  <c r="CH1640" i="64"/>
  <c r="CH1667" i="64" s="1"/>
  <c r="CH2304" i="64"/>
  <c r="CH2329" i="64" s="1"/>
  <c r="CH1711" i="64"/>
  <c r="CH1738" i="64" s="1"/>
  <c r="CH2338" i="64"/>
  <c r="CH2363" i="64" s="1"/>
  <c r="CH1605" i="64"/>
  <c r="CH1632" i="64" s="1"/>
  <c r="CH1511" i="64"/>
  <c r="CH1524" i="64" s="1"/>
  <c r="CH1487" i="64"/>
  <c r="CH1581" i="64"/>
  <c r="CH1214" i="64"/>
  <c r="CH1227" i="64" s="1"/>
  <c r="CH1335" i="64"/>
  <c r="CH1350" i="64" s="1"/>
  <c r="CH1162" i="64"/>
  <c r="CH1359" i="64"/>
  <c r="CH1947" i="64"/>
  <c r="CH1962" i="64" s="1"/>
  <c r="CH818" i="64"/>
  <c r="CH831" i="64" s="1"/>
  <c r="CH717" i="64"/>
  <c r="CH1971" i="64"/>
  <c r="CH794" i="64"/>
  <c r="CH561" i="64"/>
  <c r="CH571" i="64" s="1"/>
  <c r="CH769" i="64"/>
  <c r="CH745" i="64"/>
  <c r="BZ1916" i="64"/>
  <c r="BZ2794" i="64"/>
  <c r="BZ2743" i="64"/>
  <c r="BZ2768" i="64"/>
  <c r="BZ1890" i="64"/>
  <c r="BZ1907" i="64" s="1"/>
  <c r="BZ1836" i="64"/>
  <c r="BZ1849" i="64" s="1"/>
  <c r="BZ2717" i="64"/>
  <c r="BZ2734" i="64" s="1"/>
  <c r="BZ1858" i="64"/>
  <c r="BZ2846" i="64"/>
  <c r="BZ2860" i="64" s="1"/>
  <c r="BZ1747" i="64"/>
  <c r="BZ1782" i="64" s="1"/>
  <c r="BZ1791" i="64"/>
  <c r="BZ1826" i="64" s="1"/>
  <c r="BZ2272" i="64"/>
  <c r="BZ2295" i="64" s="1"/>
  <c r="BZ1675" i="64"/>
  <c r="BZ1702" i="64" s="1"/>
  <c r="BZ1640" i="64"/>
  <c r="BZ1667" i="64" s="1"/>
  <c r="BZ1711" i="64"/>
  <c r="BZ1738" i="64" s="1"/>
  <c r="BZ2168" i="64"/>
  <c r="BZ2195" i="64" s="1"/>
  <c r="BZ2304" i="64"/>
  <c r="BZ2329" i="64" s="1"/>
  <c r="BZ2204" i="64"/>
  <c r="BZ2227" i="64" s="1"/>
  <c r="BZ2338" i="64"/>
  <c r="BZ2363" i="64" s="1"/>
  <c r="BZ1605" i="64"/>
  <c r="BZ1632" i="64" s="1"/>
  <c r="BZ1511" i="64"/>
  <c r="BZ1524" i="64" s="1"/>
  <c r="BZ1581" i="64"/>
  <c r="BZ1487" i="64"/>
  <c r="BZ1214" i="64"/>
  <c r="BZ1227" i="64" s="1"/>
  <c r="BZ1359" i="64"/>
  <c r="BZ1335" i="64"/>
  <c r="BZ1350" i="64" s="1"/>
  <c r="BZ1162" i="64"/>
  <c r="BZ1947" i="64"/>
  <c r="BZ1962" i="64" s="1"/>
  <c r="BZ818" i="64"/>
  <c r="BZ831" i="64" s="1"/>
  <c r="BZ794" i="64"/>
  <c r="BZ717" i="64"/>
  <c r="BZ769" i="64"/>
  <c r="BZ1971" i="64"/>
  <c r="BZ561" i="64"/>
  <c r="BZ571" i="64" s="1"/>
  <c r="BZ745" i="64"/>
  <c r="BR1916" i="64"/>
  <c r="BR2768" i="64"/>
  <c r="BR2794" i="64"/>
  <c r="BR2743" i="64"/>
  <c r="BR1890" i="64"/>
  <c r="BR1907" i="64" s="1"/>
  <c r="BR2717" i="64"/>
  <c r="BR2734" i="64" s="1"/>
  <c r="BR1858" i="64"/>
  <c r="BR1747" i="64"/>
  <c r="BR1782" i="64" s="1"/>
  <c r="BR1836" i="64"/>
  <c r="BR1849" i="64" s="1"/>
  <c r="BR2846" i="64"/>
  <c r="BR2860" i="64" s="1"/>
  <c r="BR1791" i="64"/>
  <c r="BR1826" i="64" s="1"/>
  <c r="BR1675" i="64"/>
  <c r="BR1702" i="64" s="1"/>
  <c r="BR1711" i="64"/>
  <c r="BR1738" i="64" s="1"/>
  <c r="BR2168" i="64"/>
  <c r="BR2195" i="64" s="1"/>
  <c r="BR1640" i="64"/>
  <c r="BR1667" i="64" s="1"/>
  <c r="BR2204" i="64"/>
  <c r="BR2227" i="64" s="1"/>
  <c r="BR2304" i="64"/>
  <c r="BR2329" i="64" s="1"/>
  <c r="BR2338" i="64"/>
  <c r="BR2363" i="64" s="1"/>
  <c r="BR1605" i="64"/>
  <c r="BR1632" i="64" s="1"/>
  <c r="BR2272" i="64"/>
  <c r="BR2295" i="64" s="1"/>
  <c r="BR1581" i="64"/>
  <c r="BR1487" i="64"/>
  <c r="BR1511" i="64"/>
  <c r="BR1524" i="64" s="1"/>
  <c r="BR1335" i="64"/>
  <c r="BR1350" i="64" s="1"/>
  <c r="BR1214" i="64"/>
  <c r="BR1227" i="64" s="1"/>
  <c r="BR1162" i="64"/>
  <c r="BR1947" i="64"/>
  <c r="BR1962" i="64" s="1"/>
  <c r="BR818" i="64"/>
  <c r="BR831" i="64" s="1"/>
  <c r="BR717" i="64"/>
  <c r="BR769" i="64"/>
  <c r="BR1971" i="64"/>
  <c r="BR794" i="64"/>
  <c r="BR561" i="64"/>
  <c r="BR571" i="64" s="1"/>
  <c r="BR1359" i="64"/>
  <c r="BR745" i="64"/>
  <c r="BJ1916" i="64"/>
  <c r="BJ2794" i="64"/>
  <c r="BJ2743" i="64"/>
  <c r="BJ2768" i="64"/>
  <c r="BJ1890" i="64"/>
  <c r="BJ1907" i="64" s="1"/>
  <c r="BJ2717" i="64"/>
  <c r="BJ2734" i="64" s="1"/>
  <c r="BJ1858" i="64"/>
  <c r="BJ1836" i="64"/>
  <c r="BJ1849" i="64" s="1"/>
  <c r="BJ2846" i="64"/>
  <c r="BJ2860" i="64" s="1"/>
  <c r="BJ1747" i="64"/>
  <c r="BJ1782" i="64" s="1"/>
  <c r="BJ1791" i="64"/>
  <c r="BJ1826" i="64" s="1"/>
  <c r="BJ2272" i="64"/>
  <c r="BJ2295" i="64" s="1"/>
  <c r="BJ1675" i="64"/>
  <c r="BJ1702" i="64" s="1"/>
  <c r="BJ2204" i="64"/>
  <c r="BJ2227" i="64" s="1"/>
  <c r="BJ1640" i="64"/>
  <c r="BJ1667" i="64" s="1"/>
  <c r="BJ2304" i="64"/>
  <c r="BJ2329" i="64" s="1"/>
  <c r="BJ2338" i="64"/>
  <c r="BJ2363" i="64" s="1"/>
  <c r="BJ2168" i="64"/>
  <c r="BJ2195" i="64" s="1"/>
  <c r="BJ1711" i="64"/>
  <c r="BJ1738" i="64" s="1"/>
  <c r="BJ1605" i="64"/>
  <c r="BJ1632" i="64" s="1"/>
  <c r="BJ1581" i="64"/>
  <c r="BJ1487" i="64"/>
  <c r="BJ1511" i="64"/>
  <c r="BJ1524" i="64" s="1"/>
  <c r="BJ1214" i="64"/>
  <c r="BJ1227" i="64" s="1"/>
  <c r="BJ1359" i="64"/>
  <c r="BJ1162" i="64"/>
  <c r="BJ1947" i="64"/>
  <c r="BJ1962" i="64" s="1"/>
  <c r="BJ1335" i="64"/>
  <c r="BJ1350" i="64" s="1"/>
  <c r="BJ818" i="64"/>
  <c r="BJ831" i="64" s="1"/>
  <c r="BJ769" i="64"/>
  <c r="BJ794" i="64"/>
  <c r="BJ717" i="64"/>
  <c r="BJ1971" i="64"/>
  <c r="BJ561" i="64"/>
  <c r="BJ571" i="64" s="1"/>
  <c r="BJ745" i="64"/>
  <c r="BB1916" i="64"/>
  <c r="BB2768" i="64"/>
  <c r="BB2743" i="64"/>
  <c r="BB2794" i="64"/>
  <c r="BB1890" i="64"/>
  <c r="BB1907" i="64" s="1"/>
  <c r="BB2717" i="64"/>
  <c r="BB2734" i="64" s="1"/>
  <c r="BB2846" i="64"/>
  <c r="BB2860" i="64" s="1"/>
  <c r="BB1858" i="64"/>
  <c r="BB1836" i="64"/>
  <c r="BB1849" i="64" s="1"/>
  <c r="BB1747" i="64"/>
  <c r="BB1782" i="64" s="1"/>
  <c r="BB2272" i="64"/>
  <c r="BB2295" i="64" s="1"/>
  <c r="BB1791" i="64"/>
  <c r="BB1826" i="64" s="1"/>
  <c r="BB1675" i="64"/>
  <c r="BB1702" i="64" s="1"/>
  <c r="BB1711" i="64"/>
  <c r="BB1738" i="64" s="1"/>
  <c r="BB1640" i="64"/>
  <c r="BB1667" i="64" s="1"/>
  <c r="BB2168" i="64"/>
  <c r="BB2195" i="64" s="1"/>
  <c r="BB2304" i="64"/>
  <c r="BB2329" i="64" s="1"/>
  <c r="BB2338" i="64"/>
  <c r="BB2363" i="64" s="1"/>
  <c r="BB2204" i="64"/>
  <c r="BB2227" i="64" s="1"/>
  <c r="BB1605" i="64"/>
  <c r="BB1632" i="64" s="1"/>
  <c r="BB1511" i="64"/>
  <c r="BB1524" i="64" s="1"/>
  <c r="BB1487" i="64"/>
  <c r="BB1581" i="64"/>
  <c r="BB1359" i="64"/>
  <c r="BB1214" i="64"/>
  <c r="BB1227" i="64" s="1"/>
  <c r="BB1335" i="64"/>
  <c r="BB1350" i="64" s="1"/>
  <c r="BB1162" i="64"/>
  <c r="BB1947" i="64"/>
  <c r="BB1962" i="64" s="1"/>
  <c r="BB818" i="64"/>
  <c r="BB831" i="64" s="1"/>
  <c r="BB717" i="64"/>
  <c r="BB1971" i="64"/>
  <c r="BB794" i="64"/>
  <c r="BB561" i="64"/>
  <c r="BB571" i="64" s="1"/>
  <c r="BB769" i="64"/>
  <c r="BB745" i="64"/>
  <c r="AT1916" i="64"/>
  <c r="AT2743" i="64"/>
  <c r="AT2794" i="64"/>
  <c r="AT2768" i="64"/>
  <c r="AT1890" i="64"/>
  <c r="AT1907" i="64" s="1"/>
  <c r="AT2717" i="64"/>
  <c r="AT2734" i="64" s="1"/>
  <c r="AT1858" i="64"/>
  <c r="AT1747" i="64"/>
  <c r="AT1782" i="64" s="1"/>
  <c r="AT1836" i="64"/>
  <c r="AT1849" i="64" s="1"/>
  <c r="AT2846" i="64"/>
  <c r="AT2860" i="64" s="1"/>
  <c r="AT1791" i="64"/>
  <c r="AT1826" i="64" s="1"/>
  <c r="AT1711" i="64"/>
  <c r="AT1738" i="64" s="1"/>
  <c r="AT1675" i="64"/>
  <c r="AT1702" i="64" s="1"/>
  <c r="AT2168" i="64"/>
  <c r="AT2195" i="64" s="1"/>
  <c r="AT2204" i="64"/>
  <c r="AT2227" i="64" s="1"/>
  <c r="AT1640" i="64"/>
  <c r="AT1667" i="64" s="1"/>
  <c r="AT2272" i="64"/>
  <c r="AT2295" i="64" s="1"/>
  <c r="AT2304" i="64"/>
  <c r="AT2329" i="64" s="1"/>
  <c r="AT2338" i="64"/>
  <c r="AT2363" i="64" s="1"/>
  <c r="AT1605" i="64"/>
  <c r="AT1632" i="64" s="1"/>
  <c r="AT1511" i="64"/>
  <c r="AT1524" i="64" s="1"/>
  <c r="AT1581" i="64"/>
  <c r="AT1487" i="64"/>
  <c r="AT1214" i="64"/>
  <c r="AT1227" i="64" s="1"/>
  <c r="AT1335" i="64"/>
  <c r="AT1350" i="64" s="1"/>
  <c r="AT1162" i="64"/>
  <c r="AT1947" i="64"/>
  <c r="AT1962" i="64" s="1"/>
  <c r="AT1359" i="64"/>
  <c r="AT818" i="64"/>
  <c r="AT831" i="64" s="1"/>
  <c r="AT794" i="64"/>
  <c r="AT717" i="64"/>
  <c r="AT769" i="64"/>
  <c r="AT1971" i="64"/>
  <c r="AT561" i="64"/>
  <c r="AT571" i="64" s="1"/>
  <c r="AT745" i="64"/>
  <c r="AL1916" i="64"/>
  <c r="AL2768" i="64"/>
  <c r="AL2743" i="64"/>
  <c r="AL2794" i="64"/>
  <c r="AL1890" i="64"/>
  <c r="AL1907" i="64" s="1"/>
  <c r="AL1858" i="64"/>
  <c r="AL1836" i="64"/>
  <c r="AL1849" i="64" s="1"/>
  <c r="AL2717" i="64"/>
  <c r="AL2734" i="64" s="1"/>
  <c r="AL2846" i="64"/>
  <c r="AL2860" i="64" s="1"/>
  <c r="AL1747" i="64"/>
  <c r="AL1782" i="64" s="1"/>
  <c r="AL1791" i="64"/>
  <c r="AL1826" i="64" s="1"/>
  <c r="AL2272" i="64"/>
  <c r="AL2295" i="64" s="1"/>
  <c r="AL2204" i="64"/>
  <c r="AL2227" i="64" s="1"/>
  <c r="AL1675" i="64"/>
  <c r="AL1702" i="64" s="1"/>
  <c r="AL1640" i="64"/>
  <c r="AL1667" i="64" s="1"/>
  <c r="AL1711" i="64"/>
  <c r="AL1738" i="64" s="1"/>
  <c r="AL2168" i="64"/>
  <c r="AL2195" i="64" s="1"/>
  <c r="AL2304" i="64"/>
  <c r="AL2329" i="64" s="1"/>
  <c r="AL2338" i="64"/>
  <c r="AL2363" i="64" s="1"/>
  <c r="AL1605" i="64"/>
  <c r="AL1632" i="64" s="1"/>
  <c r="AL1581" i="64"/>
  <c r="AL1487" i="64"/>
  <c r="AL1335" i="64"/>
  <c r="AL1350" i="64" s="1"/>
  <c r="AL1214" i="64"/>
  <c r="AL1227" i="64" s="1"/>
  <c r="AL1359" i="64"/>
  <c r="AL1511" i="64"/>
  <c r="AL1524" i="64" s="1"/>
  <c r="AL1162" i="64"/>
  <c r="AL1947" i="64"/>
  <c r="AL1962" i="64" s="1"/>
  <c r="AL818" i="64"/>
  <c r="AL831" i="64" s="1"/>
  <c r="AL717" i="64"/>
  <c r="AL769" i="64"/>
  <c r="AL1971" i="64"/>
  <c r="AL794" i="64"/>
  <c r="AL561" i="64"/>
  <c r="AL571" i="64" s="1"/>
  <c r="AL745" i="64"/>
  <c r="AD1916" i="64"/>
  <c r="AD2743" i="64"/>
  <c r="AD2794" i="64"/>
  <c r="AD2768" i="64"/>
  <c r="AD1890" i="64"/>
  <c r="AD1907" i="64" s="1"/>
  <c r="AD2717" i="64"/>
  <c r="AD2734" i="64" s="1"/>
  <c r="AD1858" i="64"/>
  <c r="AD1836" i="64"/>
  <c r="AD1849" i="64" s="1"/>
  <c r="AD1747" i="64"/>
  <c r="AD1782" i="64" s="1"/>
  <c r="AD1791" i="64"/>
  <c r="AD1826" i="64" s="1"/>
  <c r="AD2846" i="64"/>
  <c r="AD2860" i="64" s="1"/>
  <c r="AD1711" i="64"/>
  <c r="AD1738" i="64" s="1"/>
  <c r="AD2272" i="64"/>
  <c r="AD2295" i="64" s="1"/>
  <c r="AD2168" i="64"/>
  <c r="AD2195" i="64" s="1"/>
  <c r="AD1640" i="64"/>
  <c r="AD1667" i="64" s="1"/>
  <c r="AD2204" i="64"/>
  <c r="AD2227" i="64" s="1"/>
  <c r="AD1675" i="64"/>
  <c r="AD1702" i="64" s="1"/>
  <c r="AD2304" i="64"/>
  <c r="AD2329" i="64" s="1"/>
  <c r="AD2338" i="64"/>
  <c r="AD2363" i="64" s="1"/>
  <c r="AD1605" i="64"/>
  <c r="AD1632" i="64" s="1"/>
  <c r="AD1581" i="64"/>
  <c r="AD1487" i="64"/>
  <c r="AD1511" i="64"/>
  <c r="AD1524" i="64" s="1"/>
  <c r="AD1359" i="64"/>
  <c r="AD1214" i="64"/>
  <c r="AD1227" i="64" s="1"/>
  <c r="AD1162" i="64"/>
  <c r="AD1947" i="64"/>
  <c r="AD1962" i="64" s="1"/>
  <c r="AD1335" i="64"/>
  <c r="AD1350" i="64" s="1"/>
  <c r="AD818" i="64"/>
  <c r="AD831" i="64" s="1"/>
  <c r="AD794" i="64"/>
  <c r="AD717" i="64"/>
  <c r="AD769" i="64"/>
  <c r="AD1971" i="64"/>
  <c r="AD561" i="64"/>
  <c r="AD571" i="64" s="1"/>
  <c r="AD745" i="64"/>
  <c r="V1916" i="64"/>
  <c r="V2743" i="64"/>
  <c r="V2768" i="64"/>
  <c r="V1890" i="64"/>
  <c r="V1907" i="64" s="1"/>
  <c r="V2794" i="64"/>
  <c r="V1858" i="64"/>
  <c r="V2717" i="64"/>
  <c r="V2734" i="64" s="1"/>
  <c r="V1747" i="64"/>
  <c r="V1782" i="64" s="1"/>
  <c r="V2846" i="64"/>
  <c r="V2860" i="64" s="1"/>
  <c r="V2272" i="64"/>
  <c r="V2295" i="64" s="1"/>
  <c r="V1836" i="64"/>
  <c r="V1849" i="64" s="1"/>
  <c r="V1791" i="64"/>
  <c r="V1826" i="64" s="1"/>
  <c r="V2168" i="64"/>
  <c r="V2195" i="64" s="1"/>
  <c r="V2204" i="64"/>
  <c r="V2227" i="64" s="1"/>
  <c r="V1640" i="64"/>
  <c r="V1667" i="64" s="1"/>
  <c r="V2304" i="64"/>
  <c r="V2329" i="64" s="1"/>
  <c r="V1675" i="64"/>
  <c r="V1702" i="64" s="1"/>
  <c r="V2338" i="64"/>
  <c r="V2363" i="64" s="1"/>
  <c r="V1711" i="64"/>
  <c r="V1738" i="64" s="1"/>
  <c r="V1605" i="64"/>
  <c r="V1632" i="64" s="1"/>
  <c r="V1511" i="64"/>
  <c r="V1524" i="64" s="1"/>
  <c r="V1487" i="64"/>
  <c r="V1581" i="64"/>
  <c r="V1214" i="64"/>
  <c r="V1227" i="64" s="1"/>
  <c r="V1335" i="64"/>
  <c r="V1350" i="64" s="1"/>
  <c r="V1162" i="64"/>
  <c r="V1359" i="64"/>
  <c r="V1947" i="64"/>
  <c r="V1962" i="64" s="1"/>
  <c r="V818" i="64"/>
  <c r="V831" i="64" s="1"/>
  <c r="V717" i="64"/>
  <c r="V769" i="64"/>
  <c r="V1971" i="64"/>
  <c r="V794" i="64"/>
  <c r="V561" i="64"/>
  <c r="V571" i="64" s="1"/>
  <c r="V745" i="64"/>
  <c r="CI1915" i="64"/>
  <c r="CI2793" i="64"/>
  <c r="CI2767" i="64"/>
  <c r="CI2742" i="64"/>
  <c r="CI1857" i="64"/>
  <c r="CI1889" i="64"/>
  <c r="CI1835" i="64"/>
  <c r="CI2716" i="64"/>
  <c r="CI1746" i="64"/>
  <c r="CI2271" i="64"/>
  <c r="CI2167" i="64"/>
  <c r="CI2845" i="64"/>
  <c r="CI1790" i="64"/>
  <c r="CI1710" i="64"/>
  <c r="CI2303" i="64"/>
  <c r="CI1639" i="64"/>
  <c r="CI2337" i="64"/>
  <c r="CI2203" i="64"/>
  <c r="CI1604" i="64"/>
  <c r="CI1674" i="64"/>
  <c r="CI1510" i="64"/>
  <c r="CI1580" i="64"/>
  <c r="CI1486" i="64"/>
  <c r="CI1501" i="64" s="1"/>
  <c r="CI1358" i="64"/>
  <c r="CI1477" i="64" s="1"/>
  <c r="CI1161" i="64"/>
  <c r="CI1946" i="64"/>
  <c r="CI817" i="64"/>
  <c r="CI830" i="64" s="1"/>
  <c r="CI793" i="64"/>
  <c r="CI716" i="64"/>
  <c r="CI768" i="64"/>
  <c r="CI1970" i="64"/>
  <c r="CI744" i="64"/>
  <c r="CA1915" i="64"/>
  <c r="CA2793" i="64"/>
  <c r="CA2767" i="64"/>
  <c r="CA2742" i="64"/>
  <c r="CA1857" i="64"/>
  <c r="CA2716" i="64"/>
  <c r="CA1889" i="64"/>
  <c r="CA1835" i="64"/>
  <c r="CA1746" i="64"/>
  <c r="CA2845" i="64"/>
  <c r="CA1790" i="64"/>
  <c r="CA2167" i="64"/>
  <c r="CA1710" i="64"/>
  <c r="CA2271" i="64"/>
  <c r="CA2203" i="64"/>
  <c r="CA2303" i="64"/>
  <c r="CA1674" i="64"/>
  <c r="CA2337" i="64"/>
  <c r="CA1604" i="64"/>
  <c r="CA1639" i="64"/>
  <c r="CA1580" i="64"/>
  <c r="CA1486" i="64"/>
  <c r="CA1501" i="64" s="1"/>
  <c r="CA1510" i="64"/>
  <c r="CA1161" i="64"/>
  <c r="CA1946" i="64"/>
  <c r="CA817" i="64"/>
  <c r="CA830" i="64" s="1"/>
  <c r="CA1358" i="64"/>
  <c r="CA1477" i="64" s="1"/>
  <c r="CA716" i="64"/>
  <c r="CA1213" i="64"/>
  <c r="CA768" i="64"/>
  <c r="CA1970" i="64"/>
  <c r="CA793" i="64"/>
  <c r="CA744" i="64"/>
  <c r="BS1915" i="64"/>
  <c r="BS2793" i="64"/>
  <c r="BS2742" i="64"/>
  <c r="BS1889" i="64"/>
  <c r="BS1857" i="64"/>
  <c r="BS2767" i="64"/>
  <c r="BS2716" i="64"/>
  <c r="BS1835" i="64"/>
  <c r="BS1746" i="64"/>
  <c r="BS1790" i="64"/>
  <c r="BS2845" i="64"/>
  <c r="BS2167" i="64"/>
  <c r="BS2271" i="64"/>
  <c r="BS2203" i="64"/>
  <c r="BS1710" i="64"/>
  <c r="BS2303" i="64"/>
  <c r="BS1639" i="64"/>
  <c r="BS2337" i="64"/>
  <c r="BS1674" i="64"/>
  <c r="BS1604" i="64"/>
  <c r="BS1486" i="64"/>
  <c r="BS1501" i="64" s="1"/>
  <c r="BS1510" i="64"/>
  <c r="BS1580" i="64"/>
  <c r="BS1358" i="64"/>
  <c r="BS1477" i="64" s="1"/>
  <c r="BS1161" i="64"/>
  <c r="BS1946" i="64"/>
  <c r="BS817" i="64"/>
  <c r="BS830" i="64" s="1"/>
  <c r="BS793" i="64"/>
  <c r="BS716" i="64"/>
  <c r="BS768" i="64"/>
  <c r="BS1970" i="64"/>
  <c r="BS1213" i="64"/>
  <c r="BS744" i="64"/>
  <c r="BK1915" i="64"/>
  <c r="BK2793" i="64"/>
  <c r="BK2742" i="64"/>
  <c r="BK2767" i="64"/>
  <c r="BK1857" i="64"/>
  <c r="BK2716" i="64"/>
  <c r="BK1835" i="64"/>
  <c r="BK1889" i="64"/>
  <c r="BK1746" i="64"/>
  <c r="BK1790" i="64"/>
  <c r="BK2271" i="64"/>
  <c r="BK2845" i="64"/>
  <c r="BK2167" i="64"/>
  <c r="BK1710" i="64"/>
  <c r="BK2203" i="64"/>
  <c r="BK1639" i="64"/>
  <c r="BK2303" i="64"/>
  <c r="BK2337" i="64"/>
  <c r="BK1604" i="64"/>
  <c r="BK1510" i="64"/>
  <c r="BK1486" i="64"/>
  <c r="BK1501" i="64" s="1"/>
  <c r="BK1674" i="64"/>
  <c r="BK1580" i="64"/>
  <c r="BK1358" i="64"/>
  <c r="BK1477" i="64" s="1"/>
  <c r="BK1161" i="64"/>
  <c r="BK1946" i="64"/>
  <c r="BK817" i="64"/>
  <c r="BK830" i="64" s="1"/>
  <c r="BK1213" i="64"/>
  <c r="BK716" i="64"/>
  <c r="BK768" i="64"/>
  <c r="BK1970" i="64"/>
  <c r="BK793" i="64"/>
  <c r="BK744" i="64"/>
  <c r="BC1915" i="64"/>
  <c r="BC2793" i="64"/>
  <c r="BC2742" i="64"/>
  <c r="BC2767" i="64"/>
  <c r="BC1857" i="64"/>
  <c r="BC1889" i="64"/>
  <c r="BC1835" i="64"/>
  <c r="BC2716" i="64"/>
  <c r="BC1746" i="64"/>
  <c r="BC1790" i="64"/>
  <c r="BC2167" i="64"/>
  <c r="BC2845" i="64"/>
  <c r="BC2203" i="64"/>
  <c r="BC2271" i="64"/>
  <c r="BC2303" i="64"/>
  <c r="BC1674" i="64"/>
  <c r="BC1710" i="64"/>
  <c r="BC2337" i="64"/>
  <c r="BC1639" i="64"/>
  <c r="BC1604" i="64"/>
  <c r="BC1510" i="64"/>
  <c r="BC1580" i="64"/>
  <c r="BC1486" i="64"/>
  <c r="BC1501" i="64" s="1"/>
  <c r="BC1161" i="64"/>
  <c r="BC1946" i="64"/>
  <c r="BC1358" i="64"/>
  <c r="BC1477" i="64" s="1"/>
  <c r="BC817" i="64"/>
  <c r="BC830" i="64" s="1"/>
  <c r="BC793" i="64"/>
  <c r="BC716" i="64"/>
  <c r="BC768" i="64"/>
  <c r="BC1213" i="64"/>
  <c r="BC1970" i="64"/>
  <c r="BC744" i="64"/>
  <c r="AU1915" i="64"/>
  <c r="AU2793" i="64"/>
  <c r="AU2742" i="64"/>
  <c r="AU2767" i="64"/>
  <c r="AU1857" i="64"/>
  <c r="AU1889" i="64"/>
  <c r="AU2716" i="64"/>
  <c r="AU1835" i="64"/>
  <c r="AU1746" i="64"/>
  <c r="AU1790" i="64"/>
  <c r="AU2167" i="64"/>
  <c r="AU1710" i="64"/>
  <c r="AU2845" i="64"/>
  <c r="AU2271" i="64"/>
  <c r="AU2303" i="64"/>
  <c r="AU1639" i="64"/>
  <c r="AU2203" i="64"/>
  <c r="AU2337" i="64"/>
  <c r="AU1674" i="64"/>
  <c r="AU1604" i="64"/>
  <c r="AU1580" i="64"/>
  <c r="AU1486" i="64"/>
  <c r="AU1501" i="64" s="1"/>
  <c r="AU1358" i="64"/>
  <c r="AU1477" i="64" s="1"/>
  <c r="AU1161" i="64"/>
  <c r="AU1946" i="64"/>
  <c r="AU817" i="64"/>
  <c r="AU830" i="64" s="1"/>
  <c r="AU716" i="64"/>
  <c r="AU768" i="64"/>
  <c r="AU1970" i="64"/>
  <c r="AU1510" i="64"/>
  <c r="AU793" i="64"/>
  <c r="AU744" i="64"/>
  <c r="AU1213" i="64"/>
  <c r="AM1915" i="64"/>
  <c r="AM2793" i="64"/>
  <c r="AM2742" i="64"/>
  <c r="AM2767" i="64"/>
  <c r="AM1857" i="64"/>
  <c r="AM2716" i="64"/>
  <c r="AM1889" i="64"/>
  <c r="AM1746" i="64"/>
  <c r="AM1835" i="64"/>
  <c r="AM2845" i="64"/>
  <c r="AM2167" i="64"/>
  <c r="AM2271" i="64"/>
  <c r="AM1710" i="64"/>
  <c r="AM2203" i="64"/>
  <c r="AM1790" i="64"/>
  <c r="AM1674" i="64"/>
  <c r="AM2303" i="64"/>
  <c r="AM2337" i="64"/>
  <c r="AM1604" i="64"/>
  <c r="AM1486" i="64"/>
  <c r="AM1501" i="64" s="1"/>
  <c r="AM1510" i="64"/>
  <c r="AM1639" i="64"/>
  <c r="AM1580" i="64"/>
  <c r="AM1161" i="64"/>
  <c r="AM1946" i="64"/>
  <c r="AM817" i="64"/>
  <c r="AM830" i="64" s="1"/>
  <c r="AM793" i="64"/>
  <c r="AM716" i="64"/>
  <c r="AM1213" i="64"/>
  <c r="AM768" i="64"/>
  <c r="AM1970" i="64"/>
  <c r="AM744" i="64"/>
  <c r="AM1358" i="64"/>
  <c r="AM1477" i="64" s="1"/>
  <c r="AE1915" i="64"/>
  <c r="AE2793" i="64"/>
  <c r="AE2742" i="64"/>
  <c r="AE2767" i="64"/>
  <c r="AE2716" i="64"/>
  <c r="AE1857" i="64"/>
  <c r="AE1889" i="64"/>
  <c r="AE1835" i="64"/>
  <c r="AE1746" i="64"/>
  <c r="AE2845" i="64"/>
  <c r="AE1790" i="64"/>
  <c r="AE2167" i="64"/>
  <c r="AE2271" i="64"/>
  <c r="AE2203" i="64"/>
  <c r="AE2303" i="64"/>
  <c r="AE1674" i="64"/>
  <c r="AE2337" i="64"/>
  <c r="AE1639" i="64"/>
  <c r="AE1604" i="64"/>
  <c r="AE1710" i="64"/>
  <c r="AE1510" i="64"/>
  <c r="AE1486" i="64"/>
  <c r="AE1501" i="64" s="1"/>
  <c r="AE1580" i="64"/>
  <c r="AE1161" i="64"/>
  <c r="AE1358" i="64"/>
  <c r="AE1477" i="64" s="1"/>
  <c r="AE1946" i="64"/>
  <c r="AE817" i="64"/>
  <c r="AE830" i="64" s="1"/>
  <c r="AE716" i="64"/>
  <c r="AE768" i="64"/>
  <c r="AE1970" i="64"/>
  <c r="AE1213" i="64"/>
  <c r="AE793" i="64"/>
  <c r="AE744" i="64"/>
  <c r="W1915" i="64"/>
  <c r="W2793" i="64"/>
  <c r="W2742" i="64"/>
  <c r="W2767" i="64"/>
  <c r="W1857" i="64"/>
  <c r="W2716" i="64"/>
  <c r="W1889" i="64"/>
  <c r="W1746" i="64"/>
  <c r="W1835" i="64"/>
  <c r="W1790" i="64"/>
  <c r="W2167" i="64"/>
  <c r="W2845" i="64"/>
  <c r="W2271" i="64"/>
  <c r="W1710" i="64"/>
  <c r="W2303" i="64"/>
  <c r="W1639" i="64"/>
  <c r="W2337" i="64"/>
  <c r="W1604" i="64"/>
  <c r="W2203" i="64"/>
  <c r="W1674" i="64"/>
  <c r="W1510" i="64"/>
  <c r="W1580" i="64"/>
  <c r="W1486" i="64"/>
  <c r="W1501" i="64" s="1"/>
  <c r="W1358" i="64"/>
  <c r="W1477" i="64" s="1"/>
  <c r="W1161" i="64"/>
  <c r="W1946" i="64"/>
  <c r="W817" i="64"/>
  <c r="W830" i="64" s="1"/>
  <c r="W793" i="64"/>
  <c r="W716" i="64"/>
  <c r="W768" i="64"/>
  <c r="W1970" i="64"/>
  <c r="W744" i="64"/>
  <c r="CJ1912" i="64"/>
  <c r="CJ1934" i="64" s="1"/>
  <c r="CJ2790" i="64"/>
  <c r="CJ2807" i="64" s="1"/>
  <c r="CJ2739" i="64"/>
  <c r="CJ2756" i="64" s="1"/>
  <c r="CJ2764" i="64"/>
  <c r="CJ2781" i="64" s="1"/>
  <c r="CJ1854" i="64"/>
  <c r="CJ1877" i="64" s="1"/>
  <c r="CJ2713" i="64"/>
  <c r="CJ2730" i="64" s="1"/>
  <c r="CJ1886" i="64"/>
  <c r="CJ1903" i="64" s="1"/>
  <c r="CJ1832" i="64"/>
  <c r="CJ1845" i="64" s="1"/>
  <c r="CJ1743" i="64"/>
  <c r="CJ1778" i="64" s="1"/>
  <c r="CJ1787" i="64"/>
  <c r="CJ1822" i="64" s="1"/>
  <c r="CJ2842" i="64"/>
  <c r="CJ2856" i="64" s="1"/>
  <c r="CJ2164" i="64"/>
  <c r="CJ2191" i="64" s="1"/>
  <c r="CJ2268" i="64"/>
  <c r="CJ2291" i="64" s="1"/>
  <c r="CJ2200" i="64"/>
  <c r="CJ2223" i="64" s="1"/>
  <c r="CJ1707" i="64"/>
  <c r="CJ1734" i="64" s="1"/>
  <c r="CJ2300" i="64"/>
  <c r="CJ2325" i="64" s="1"/>
  <c r="CJ1671" i="64"/>
  <c r="CJ1698" i="64" s="1"/>
  <c r="CJ2334" i="64"/>
  <c r="CJ2359" i="64" s="1"/>
  <c r="CJ1601" i="64"/>
  <c r="CJ1628" i="64" s="1"/>
  <c r="CJ1636" i="64"/>
  <c r="CJ1663" i="64" s="1"/>
  <c r="CJ1577" i="64"/>
  <c r="CJ1483" i="64"/>
  <c r="CJ1498" i="64" s="1"/>
  <c r="CJ1331" i="64"/>
  <c r="CJ1346" i="64" s="1"/>
  <c r="CJ1158" i="64"/>
  <c r="CJ1173" i="64" s="1"/>
  <c r="CJ1943" i="64"/>
  <c r="CJ1958" i="64" s="1"/>
  <c r="CJ814" i="64"/>
  <c r="CJ827" i="64" s="1"/>
  <c r="CJ1507" i="64"/>
  <c r="CJ1520" i="64" s="1"/>
  <c r="CJ713" i="64"/>
  <c r="CJ1355" i="64"/>
  <c r="CJ765" i="64"/>
  <c r="CJ1210" i="64"/>
  <c r="CJ1223" i="64" s="1"/>
  <c r="CJ1967" i="64"/>
  <c r="CJ1982" i="64" s="1"/>
  <c r="CJ790" i="64"/>
  <c r="CJ741" i="64"/>
  <c r="CB1912" i="64"/>
  <c r="CB1934" i="64" s="1"/>
  <c r="CB2790" i="64"/>
  <c r="CB2807" i="64" s="1"/>
  <c r="CB2739" i="64"/>
  <c r="CB2756" i="64" s="1"/>
  <c r="CB2764" i="64"/>
  <c r="CB2781" i="64" s="1"/>
  <c r="CB2713" i="64"/>
  <c r="CB2730" i="64" s="1"/>
  <c r="CB1886" i="64"/>
  <c r="CB1903" i="64" s="1"/>
  <c r="CB1854" i="64"/>
  <c r="CB1877" i="64" s="1"/>
  <c r="CB1743" i="64"/>
  <c r="CB1778" i="64" s="1"/>
  <c r="CB1832" i="64"/>
  <c r="CB1845" i="64" s="1"/>
  <c r="CB1787" i="64"/>
  <c r="CB1822" i="64" s="1"/>
  <c r="CB2842" i="64"/>
  <c r="CB2856" i="64" s="1"/>
  <c r="CB2164" i="64"/>
  <c r="CB2191" i="64" s="1"/>
  <c r="CB2268" i="64"/>
  <c r="CB2291" i="64" s="1"/>
  <c r="CB2200" i="64"/>
  <c r="CB2223" i="64" s="1"/>
  <c r="CB1707" i="64"/>
  <c r="CB1734" i="64" s="1"/>
  <c r="CB2300" i="64"/>
  <c r="CB2325" i="64" s="1"/>
  <c r="CB1636" i="64"/>
  <c r="CB1663" i="64" s="1"/>
  <c r="CB2334" i="64"/>
  <c r="CB2359" i="64" s="1"/>
  <c r="CB1671" i="64"/>
  <c r="CB1698" i="64" s="1"/>
  <c r="CB1601" i="64"/>
  <c r="CB1628" i="64" s="1"/>
  <c r="CB1577" i="64"/>
  <c r="CB1483" i="64"/>
  <c r="CB1498" i="64" s="1"/>
  <c r="CB1507" i="64"/>
  <c r="CB1520" i="64" s="1"/>
  <c r="CB1331" i="64"/>
  <c r="CB1346" i="64" s="1"/>
  <c r="CB1158" i="64"/>
  <c r="CB1173" i="64" s="1"/>
  <c r="CB1355" i="64"/>
  <c r="CB1943" i="64"/>
  <c r="CB1958" i="64" s="1"/>
  <c r="CB814" i="64"/>
  <c r="CB827" i="64" s="1"/>
  <c r="CB713" i="64"/>
  <c r="CB790" i="64"/>
  <c r="CB765" i="64"/>
  <c r="CB1967" i="64"/>
  <c r="CB1982" i="64" s="1"/>
  <c r="CB741" i="64"/>
  <c r="CB1210" i="64"/>
  <c r="CB1223" i="64" s="1"/>
  <c r="BT1912" i="64"/>
  <c r="BT1934" i="64" s="1"/>
  <c r="BT2790" i="64"/>
  <c r="BT2807" i="64" s="1"/>
  <c r="BT2739" i="64"/>
  <c r="BT2756" i="64" s="1"/>
  <c r="BT2764" i="64"/>
  <c r="BT2781" i="64" s="1"/>
  <c r="BT1854" i="64"/>
  <c r="BT1877" i="64" s="1"/>
  <c r="BT2713" i="64"/>
  <c r="BT2730" i="64" s="1"/>
  <c r="BT1886" i="64"/>
  <c r="BT1903" i="64" s="1"/>
  <c r="BT1743" i="64"/>
  <c r="BT1778" i="64" s="1"/>
  <c r="BT1832" i="64"/>
  <c r="BT1845" i="64" s="1"/>
  <c r="BT2164" i="64"/>
  <c r="BT2191" i="64" s="1"/>
  <c r="BT2842" i="64"/>
  <c r="BT2856" i="64" s="1"/>
  <c r="BT2268" i="64"/>
  <c r="BT2291" i="64" s="1"/>
  <c r="BT1787" i="64"/>
  <c r="BT1822" i="64" s="1"/>
  <c r="BT1707" i="64"/>
  <c r="BT1734" i="64" s="1"/>
  <c r="BT1671" i="64"/>
  <c r="BT1698" i="64" s="1"/>
  <c r="BT1636" i="64"/>
  <c r="BT1663" i="64" s="1"/>
  <c r="BT2300" i="64"/>
  <c r="BT2325" i="64" s="1"/>
  <c r="BT2200" i="64"/>
  <c r="BT2223" i="64" s="1"/>
  <c r="BT2334" i="64"/>
  <c r="BT2359" i="64" s="1"/>
  <c r="BT1601" i="64"/>
  <c r="BT1628" i="64" s="1"/>
  <c r="BT1507" i="64"/>
  <c r="BT1520" i="64" s="1"/>
  <c r="BT1483" i="64"/>
  <c r="BT1498" i="64" s="1"/>
  <c r="BT1577" i="64"/>
  <c r="BT1355" i="64"/>
  <c r="BT1331" i="64"/>
  <c r="BT1346" i="64" s="1"/>
  <c r="BT1158" i="64"/>
  <c r="BT1173" i="64" s="1"/>
  <c r="BT1943" i="64"/>
  <c r="BT1958" i="64" s="1"/>
  <c r="BT814" i="64"/>
  <c r="BT827" i="64" s="1"/>
  <c r="BT713" i="64"/>
  <c r="BT1210" i="64"/>
  <c r="BT1223" i="64" s="1"/>
  <c r="BT765" i="64"/>
  <c r="BT1967" i="64"/>
  <c r="BT1982" i="64" s="1"/>
  <c r="BT790" i="64"/>
  <c r="BT741" i="64"/>
  <c r="BL1912" i="64"/>
  <c r="BL1934" i="64" s="1"/>
  <c r="BL2790" i="64"/>
  <c r="BL2807" i="64" s="1"/>
  <c r="BL2739" i="64"/>
  <c r="BL2756" i="64" s="1"/>
  <c r="BL2764" i="64"/>
  <c r="BL2781" i="64" s="1"/>
  <c r="BL1854" i="64"/>
  <c r="BL1877" i="64" s="1"/>
  <c r="BL2713" i="64"/>
  <c r="BL2730" i="64" s="1"/>
  <c r="BL1886" i="64"/>
  <c r="BL1903" i="64" s="1"/>
  <c r="BL1832" i="64"/>
  <c r="BL1845" i="64" s="1"/>
  <c r="BL1743" i="64"/>
  <c r="BL1778" i="64" s="1"/>
  <c r="BL2842" i="64"/>
  <c r="BL2856" i="64" s="1"/>
  <c r="BL1787" i="64"/>
  <c r="BL1822" i="64" s="1"/>
  <c r="BL2164" i="64"/>
  <c r="BL2191" i="64" s="1"/>
  <c r="BL2268" i="64"/>
  <c r="BL2291" i="64" s="1"/>
  <c r="BL2200" i="64"/>
  <c r="BL2223" i="64" s="1"/>
  <c r="BL1707" i="64"/>
  <c r="BL1734" i="64" s="1"/>
  <c r="BL2300" i="64"/>
  <c r="BL2325" i="64" s="1"/>
  <c r="BL1671" i="64"/>
  <c r="BL1698" i="64" s="1"/>
  <c r="BL2334" i="64"/>
  <c r="BL2359" i="64" s="1"/>
  <c r="BL1636" i="64"/>
  <c r="BL1663" i="64" s="1"/>
  <c r="BL1601" i="64"/>
  <c r="BL1628" i="64" s="1"/>
  <c r="BL1507" i="64"/>
  <c r="BL1520" i="64" s="1"/>
  <c r="BL1483" i="64"/>
  <c r="BL1498" i="64" s="1"/>
  <c r="BL1577" i="64"/>
  <c r="BL1331" i="64"/>
  <c r="BL1346" i="64" s="1"/>
  <c r="BL1158" i="64"/>
  <c r="BL1173" i="64" s="1"/>
  <c r="BL1943" i="64"/>
  <c r="BL1958" i="64" s="1"/>
  <c r="BL814" i="64"/>
  <c r="BL827" i="64" s="1"/>
  <c r="BL1355" i="64"/>
  <c r="BL713" i="64"/>
  <c r="BL790" i="64"/>
  <c r="BL765" i="64"/>
  <c r="BL1967" i="64"/>
  <c r="BL1982" i="64" s="1"/>
  <c r="BL1210" i="64"/>
  <c r="BL1223" i="64" s="1"/>
  <c r="BL741" i="64"/>
  <c r="BD1912" i="64"/>
  <c r="BD1934" i="64" s="1"/>
  <c r="BD2790" i="64"/>
  <c r="BD2807" i="64" s="1"/>
  <c r="BD2739" i="64"/>
  <c r="BD2756" i="64" s="1"/>
  <c r="BD2764" i="64"/>
  <c r="BD2781" i="64" s="1"/>
  <c r="BD1854" i="64"/>
  <c r="BD1877" i="64" s="1"/>
  <c r="BD2713" i="64"/>
  <c r="BD2730" i="64" s="1"/>
  <c r="BD1886" i="64"/>
  <c r="BD1903" i="64" s="1"/>
  <c r="BD1743" i="64"/>
  <c r="BD1778" i="64" s="1"/>
  <c r="BD1832" i="64"/>
  <c r="BD1845" i="64" s="1"/>
  <c r="BD1787" i="64"/>
  <c r="BD1822" i="64" s="1"/>
  <c r="BD2842" i="64"/>
  <c r="BD2856" i="64" s="1"/>
  <c r="BD2164" i="64"/>
  <c r="BD2191" i="64" s="1"/>
  <c r="BD2268" i="64"/>
  <c r="BD2291" i="64" s="1"/>
  <c r="BD2200" i="64"/>
  <c r="BD2223" i="64" s="1"/>
  <c r="BD1707" i="64"/>
  <c r="BD1734" i="64" s="1"/>
  <c r="BD2300" i="64"/>
  <c r="BD2325" i="64" s="1"/>
  <c r="BD1636" i="64"/>
  <c r="BD1663" i="64" s="1"/>
  <c r="BD2334" i="64"/>
  <c r="BD2359" i="64" s="1"/>
  <c r="BD1601" i="64"/>
  <c r="BD1628" i="64" s="1"/>
  <c r="BD1671" i="64"/>
  <c r="BD1698" i="64" s="1"/>
  <c r="BD1577" i="64"/>
  <c r="BD1483" i="64"/>
  <c r="BD1498" i="64" s="1"/>
  <c r="BD1331" i="64"/>
  <c r="BD1346" i="64" s="1"/>
  <c r="BD1158" i="64"/>
  <c r="BD1173" i="64" s="1"/>
  <c r="BD1507" i="64"/>
  <c r="BD1520" i="64" s="1"/>
  <c r="BD1355" i="64"/>
  <c r="BD1943" i="64"/>
  <c r="BD1958" i="64" s="1"/>
  <c r="BD814" i="64"/>
  <c r="BD827" i="64" s="1"/>
  <c r="BD713" i="64"/>
  <c r="BD765" i="64"/>
  <c r="BD1967" i="64"/>
  <c r="BD1982" i="64" s="1"/>
  <c r="BD790" i="64"/>
  <c r="BD741" i="64"/>
  <c r="AV1912" i="64"/>
  <c r="AV1934" i="64" s="1"/>
  <c r="AV2790" i="64"/>
  <c r="AV2807" i="64" s="1"/>
  <c r="AV2739" i="64"/>
  <c r="AV2756" i="64" s="1"/>
  <c r="AV2764" i="64"/>
  <c r="AV2781" i="64" s="1"/>
  <c r="AV2713" i="64"/>
  <c r="AV2730" i="64" s="1"/>
  <c r="AV1886" i="64"/>
  <c r="AV1903" i="64" s="1"/>
  <c r="AV1854" i="64"/>
  <c r="AV1877" i="64" s="1"/>
  <c r="AV1832" i="64"/>
  <c r="AV1845" i="64" s="1"/>
  <c r="AV1743" i="64"/>
  <c r="AV1778" i="64" s="1"/>
  <c r="AV1787" i="64"/>
  <c r="AV1822" i="64" s="1"/>
  <c r="AV2164" i="64"/>
  <c r="AV2191" i="64" s="1"/>
  <c r="AV2842" i="64"/>
  <c r="AV2856" i="64" s="1"/>
  <c r="AV2268" i="64"/>
  <c r="AV2291" i="64" s="1"/>
  <c r="AV1707" i="64"/>
  <c r="AV1734" i="64" s="1"/>
  <c r="AV2200" i="64"/>
  <c r="AV2223" i="64" s="1"/>
  <c r="AV2300" i="64"/>
  <c r="AV2325" i="64" s="1"/>
  <c r="AV1671" i="64"/>
  <c r="AV1698" i="64" s="1"/>
  <c r="AV2334" i="64"/>
  <c r="AV2359" i="64" s="1"/>
  <c r="AV1601" i="64"/>
  <c r="AV1628" i="64" s="1"/>
  <c r="AV1577" i="64"/>
  <c r="AV1636" i="64"/>
  <c r="AV1663" i="64" s="1"/>
  <c r="AV1483" i="64"/>
  <c r="AV1498" i="64" s="1"/>
  <c r="AV1507" i="64"/>
  <c r="AV1520" i="64" s="1"/>
  <c r="AV1355" i="64"/>
  <c r="AV1331" i="64"/>
  <c r="AV1346" i="64" s="1"/>
  <c r="AV1158" i="64"/>
  <c r="AV1173" i="64" s="1"/>
  <c r="AV1943" i="64"/>
  <c r="AV1958" i="64" s="1"/>
  <c r="AV814" i="64"/>
  <c r="AV827" i="64" s="1"/>
  <c r="AV713" i="64"/>
  <c r="AV1210" i="64"/>
  <c r="AV1223" i="64" s="1"/>
  <c r="AV790" i="64"/>
  <c r="AV765" i="64"/>
  <c r="AV1967" i="64"/>
  <c r="AV1982" i="64" s="1"/>
  <c r="AV741" i="64"/>
  <c r="AN1912" i="64"/>
  <c r="AN1934" i="64" s="1"/>
  <c r="AN2790" i="64"/>
  <c r="AN2807" i="64" s="1"/>
  <c r="AN2739" i="64"/>
  <c r="AN2756" i="64" s="1"/>
  <c r="AN2764" i="64"/>
  <c r="AN2781" i="64" s="1"/>
  <c r="AN1886" i="64"/>
  <c r="AN1903" i="64" s="1"/>
  <c r="AN1854" i="64"/>
  <c r="AN1877" i="64" s="1"/>
  <c r="AN2713" i="64"/>
  <c r="AN2730" i="64" s="1"/>
  <c r="AN1832" i="64"/>
  <c r="AN1845" i="64" s="1"/>
  <c r="AN1743" i="64"/>
  <c r="AN1778" i="64" s="1"/>
  <c r="AN2164" i="64"/>
  <c r="AN2191" i="64" s="1"/>
  <c r="AN1787" i="64"/>
  <c r="AN1822" i="64" s="1"/>
  <c r="AN2268" i="64"/>
  <c r="AN2291" i="64" s="1"/>
  <c r="AN2842" i="64"/>
  <c r="AN2856" i="64" s="1"/>
  <c r="AN2200" i="64"/>
  <c r="AN2223" i="64" s="1"/>
  <c r="AN1707" i="64"/>
  <c r="AN1734" i="64" s="1"/>
  <c r="AN2300" i="64"/>
  <c r="AN2325" i="64" s="1"/>
  <c r="AN2334" i="64"/>
  <c r="AN2359" i="64" s="1"/>
  <c r="AN1636" i="64"/>
  <c r="AN1663" i="64" s="1"/>
  <c r="AN1671" i="64"/>
  <c r="AN1698" i="64" s="1"/>
  <c r="AN1601" i="64"/>
  <c r="AN1628" i="64" s="1"/>
  <c r="AN1507" i="64"/>
  <c r="AN1520" i="64" s="1"/>
  <c r="AN1483" i="64"/>
  <c r="AN1498" i="64" s="1"/>
  <c r="AN1577" i="64"/>
  <c r="AN1355" i="64"/>
  <c r="AN1331" i="64"/>
  <c r="AN1346" i="64" s="1"/>
  <c r="AN1158" i="64"/>
  <c r="AN1173" i="64" s="1"/>
  <c r="AN1943" i="64"/>
  <c r="AN1958" i="64" s="1"/>
  <c r="AN814" i="64"/>
  <c r="AN827" i="64" s="1"/>
  <c r="AN713" i="64"/>
  <c r="AN765" i="64"/>
  <c r="AN1967" i="64"/>
  <c r="AN1982" i="64" s="1"/>
  <c r="AN1210" i="64"/>
  <c r="AN1223" i="64" s="1"/>
  <c r="AN741" i="64"/>
  <c r="AF1912" i="64"/>
  <c r="AF1934" i="64" s="1"/>
  <c r="AF2790" i="64"/>
  <c r="AF2807" i="64" s="1"/>
  <c r="AF2739" i="64"/>
  <c r="AF2756" i="64" s="1"/>
  <c r="AF2764" i="64"/>
  <c r="AF2781" i="64" s="1"/>
  <c r="AF1854" i="64"/>
  <c r="AF1877" i="64" s="1"/>
  <c r="AF2713" i="64"/>
  <c r="AF2730" i="64" s="1"/>
  <c r="AF1886" i="64"/>
  <c r="AF1903" i="64" s="1"/>
  <c r="AF1743" i="64"/>
  <c r="AF1778" i="64" s="1"/>
  <c r="AF1832" i="64"/>
  <c r="AF1845" i="64" s="1"/>
  <c r="AF1787" i="64"/>
  <c r="AF1822" i="64" s="1"/>
  <c r="AF2842" i="64"/>
  <c r="AF2856" i="64" s="1"/>
  <c r="AF2164" i="64"/>
  <c r="AF2191" i="64" s="1"/>
  <c r="AF2268" i="64"/>
  <c r="AF2291" i="64" s="1"/>
  <c r="AF1707" i="64"/>
  <c r="AF1734" i="64" s="1"/>
  <c r="AF2300" i="64"/>
  <c r="AF2325" i="64" s="1"/>
  <c r="AF1671" i="64"/>
  <c r="AF1698" i="64" s="1"/>
  <c r="AF1636" i="64"/>
  <c r="AF1663" i="64" s="1"/>
  <c r="AF2200" i="64"/>
  <c r="AF2223" i="64" s="1"/>
  <c r="AF2334" i="64"/>
  <c r="AF2359" i="64" s="1"/>
  <c r="AF1601" i="64"/>
  <c r="AF1628" i="64" s="1"/>
  <c r="AF1507" i="64"/>
  <c r="AF1520" i="64" s="1"/>
  <c r="AF1483" i="64"/>
  <c r="AF1498" i="64" s="1"/>
  <c r="AF1577" i="64"/>
  <c r="AF1331" i="64"/>
  <c r="AF1346" i="64" s="1"/>
  <c r="AF1158" i="64"/>
  <c r="AF1173" i="64" s="1"/>
  <c r="AF1943" i="64"/>
  <c r="AF1958" i="64" s="1"/>
  <c r="AF814" i="64"/>
  <c r="AF827" i="64" s="1"/>
  <c r="AF1355" i="64"/>
  <c r="AF1210" i="64"/>
  <c r="AF1223" i="64" s="1"/>
  <c r="AF713" i="64"/>
  <c r="AF765" i="64"/>
  <c r="AF1967" i="64"/>
  <c r="AF1982" i="64" s="1"/>
  <c r="AF790" i="64"/>
  <c r="AF741" i="64"/>
  <c r="X1912" i="64"/>
  <c r="X1934" i="64" s="1"/>
  <c r="X2790" i="64"/>
  <c r="X2807" i="64" s="1"/>
  <c r="X2739" i="64"/>
  <c r="X2756" i="64" s="1"/>
  <c r="X2764" i="64"/>
  <c r="X2781" i="64" s="1"/>
  <c r="X2713" i="64"/>
  <c r="X2730" i="64" s="1"/>
  <c r="X1854" i="64"/>
  <c r="X1877" i="64" s="1"/>
  <c r="X1886" i="64"/>
  <c r="X1832" i="64"/>
  <c r="X1845" i="64" s="1"/>
  <c r="X1743" i="64"/>
  <c r="X1778" i="64" s="1"/>
  <c r="X2842" i="64"/>
  <c r="X2856" i="64" s="1"/>
  <c r="X2164" i="64"/>
  <c r="X2191" i="64" s="1"/>
  <c r="X1787" i="64"/>
  <c r="X1822" i="64" s="1"/>
  <c r="X2268" i="64"/>
  <c r="X2291" i="64" s="1"/>
  <c r="X2200" i="64"/>
  <c r="X2223" i="64" s="1"/>
  <c r="X1707" i="64"/>
  <c r="X1734" i="64" s="1"/>
  <c r="X2300" i="64"/>
  <c r="X2325" i="64" s="1"/>
  <c r="X2334" i="64"/>
  <c r="X2359" i="64" s="1"/>
  <c r="X1601" i="64"/>
  <c r="X1628" i="64" s="1"/>
  <c r="X1671" i="64"/>
  <c r="X1698" i="64" s="1"/>
  <c r="X1636" i="64"/>
  <c r="X1663" i="64" s="1"/>
  <c r="X1577" i="64"/>
  <c r="X1483" i="64"/>
  <c r="X1498" i="64" s="1"/>
  <c r="X1507" i="64"/>
  <c r="X1520" i="64" s="1"/>
  <c r="X1331" i="64"/>
  <c r="X1346" i="64" s="1"/>
  <c r="X1158" i="64"/>
  <c r="X1173" i="64" s="1"/>
  <c r="X1355" i="64"/>
  <c r="X1943" i="64"/>
  <c r="X1958" i="64" s="1"/>
  <c r="X814" i="64"/>
  <c r="X827" i="64" s="1"/>
  <c r="X713" i="64"/>
  <c r="X790" i="64"/>
  <c r="X765" i="64"/>
  <c r="X1210" i="64"/>
  <c r="X1223" i="64" s="1"/>
  <c r="X1967" i="64"/>
  <c r="X1982" i="64" s="1"/>
  <c r="X741" i="64"/>
  <c r="CG468" i="64"/>
  <c r="BY468" i="64"/>
  <c r="U468" i="64"/>
  <c r="CF467" i="64"/>
  <c r="BX467" i="64"/>
  <c r="BH467" i="64"/>
  <c r="AJ467" i="64"/>
  <c r="CE464" i="64"/>
  <c r="BW464" i="64"/>
  <c r="BO464" i="64"/>
  <c r="BG464" i="64"/>
  <c r="AY464" i="64"/>
  <c r="AQ464" i="64"/>
  <c r="AI464" i="64"/>
  <c r="AA464" i="64"/>
  <c r="AA547" i="64" s="1"/>
  <c r="CL463" i="64"/>
  <c r="CD463" i="64"/>
  <c r="BV463" i="64"/>
  <c r="BN463" i="64"/>
  <c r="BF463" i="64"/>
  <c r="AX463" i="64"/>
  <c r="AP463" i="64"/>
  <c r="AH463" i="64"/>
  <c r="Z463" i="64"/>
  <c r="Z556" i="64"/>
  <c r="AH556" i="64"/>
  <c r="AP556" i="64"/>
  <c r="BF556" i="64"/>
  <c r="BN556" i="64"/>
  <c r="CD556" i="64"/>
  <c r="CL556" i="64"/>
  <c r="Z557" i="64"/>
  <c r="AH557" i="64"/>
  <c r="AP557" i="64"/>
  <c r="AX557" i="64"/>
  <c r="BF557" i="64"/>
  <c r="BN557" i="64"/>
  <c r="BV557" i="64"/>
  <c r="CD557" i="64"/>
  <c r="CL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1966" i="64"/>
  <c r="BC1966" i="64"/>
  <c r="BO1966" i="64"/>
  <c r="CC1966" i="64"/>
  <c r="AB1967" i="64"/>
  <c r="AB1982" i="64" s="1"/>
  <c r="BG1967" i="64"/>
  <c r="BG1982" i="64" s="1"/>
  <c r="BW1970" i="64"/>
  <c r="BO1971" i="64"/>
  <c r="AW712" i="64"/>
  <c r="AW732" i="64" s="1"/>
  <c r="AO713" i="64"/>
  <c r="X716" i="64"/>
  <c r="CB717" i="64"/>
  <c r="BB740" i="64"/>
  <c r="BB755" i="64" s="1"/>
  <c r="AT741" i="64"/>
  <c r="BG764" i="64"/>
  <c r="AY765" i="64"/>
  <c r="AP768" i="64"/>
  <c r="AH769" i="64"/>
  <c r="AN790" i="64"/>
  <c r="BT793" i="64"/>
  <c r="AQ1947" i="64"/>
  <c r="AQ1962" i="64" s="1"/>
  <c r="AJ1157" i="64"/>
  <c r="AJ1172" i="64" s="1"/>
  <c r="AP1161" i="64"/>
  <c r="V1209" i="64"/>
  <c r="V1222" i="64" s="1"/>
  <c r="W1213" i="64"/>
  <c r="BI817" i="64"/>
  <c r="BI830" i="64" s="1"/>
  <c r="BK1911" i="64"/>
  <c r="BK2738" i="64"/>
  <c r="BK2755" i="64" s="1"/>
  <c r="BK2789" i="64"/>
  <c r="BK2806" i="64" s="1"/>
  <c r="BK2712" i="64"/>
  <c r="BK2729" i="64" s="1"/>
  <c r="BK2763" i="64"/>
  <c r="BK2780" i="64" s="1"/>
  <c r="BK1885" i="64"/>
  <c r="BK1902" i="64" s="1"/>
  <c r="BK1853" i="64"/>
  <c r="BK1876" i="64" s="1"/>
  <c r="BK1742" i="64"/>
  <c r="BK1777" i="64" s="1"/>
  <c r="BK2841" i="64"/>
  <c r="BK2855" i="64" s="1"/>
  <c r="BK1831" i="64"/>
  <c r="BK1844" i="64" s="1"/>
  <c r="BK1786" i="64"/>
  <c r="BK2267" i="64"/>
  <c r="BK2290" i="64" s="1"/>
  <c r="BK2199" i="64"/>
  <c r="BK2222" i="64" s="1"/>
  <c r="BK1635" i="64"/>
  <c r="BK1662" i="64" s="1"/>
  <c r="BK1706" i="64"/>
  <c r="BK1733" i="64" s="1"/>
  <c r="BK2163" i="64"/>
  <c r="BK2190" i="64" s="1"/>
  <c r="BK2299" i="64"/>
  <c r="BK2324" i="64" s="1"/>
  <c r="BK1670" i="64"/>
  <c r="BK1697" i="64" s="1"/>
  <c r="BK2333" i="64"/>
  <c r="BK2358" i="64" s="1"/>
  <c r="BK1600" i="64"/>
  <c r="BK1627" i="64" s="1"/>
  <c r="BK1576" i="64"/>
  <c r="BK1591" i="64" s="1"/>
  <c r="BK1506" i="64"/>
  <c r="BK1519" i="64" s="1"/>
  <c r="BK1209" i="64"/>
  <c r="BK1222" i="64" s="1"/>
  <c r="BK1330" i="64"/>
  <c r="BK1345" i="64" s="1"/>
  <c r="BK1157" i="64"/>
  <c r="BK1172" i="64" s="1"/>
  <c r="BK1482" i="64"/>
  <c r="BK1497" i="64" s="1"/>
  <c r="BK1354" i="64"/>
  <c r="BK1942" i="64"/>
  <c r="BK1957" i="64" s="1"/>
  <c r="BK813" i="64"/>
  <c r="BK712" i="64"/>
  <c r="BK732" i="64" s="1"/>
  <c r="BK764" i="64"/>
  <c r="BK789" i="64"/>
  <c r="BK740" i="64"/>
  <c r="BK755" i="64" s="1"/>
  <c r="BS1916" i="64"/>
  <c r="BS2794" i="64"/>
  <c r="BS2743" i="64"/>
  <c r="BS2768" i="64"/>
  <c r="BS1858" i="64"/>
  <c r="BS2717" i="64"/>
  <c r="BS2734" i="64" s="1"/>
  <c r="BS1890" i="64"/>
  <c r="BS1907" i="64" s="1"/>
  <c r="BS1836" i="64"/>
  <c r="BS1849" i="64" s="1"/>
  <c r="BS2846" i="64"/>
  <c r="BS2860" i="64" s="1"/>
  <c r="BS1747" i="64"/>
  <c r="BS1782" i="64" s="1"/>
  <c r="BS1791" i="64"/>
  <c r="BS1826" i="64" s="1"/>
  <c r="BS2168" i="64"/>
  <c r="BS2195" i="64" s="1"/>
  <c r="BS2272" i="64"/>
  <c r="BS2295" i="64" s="1"/>
  <c r="BS1711" i="64"/>
  <c r="BS1738" i="64" s="1"/>
  <c r="BS2204" i="64"/>
  <c r="BS2227" i="64" s="1"/>
  <c r="BS2304" i="64"/>
  <c r="BS2329" i="64" s="1"/>
  <c r="BS2338" i="64"/>
  <c r="BS2363" i="64" s="1"/>
  <c r="BS1605" i="64"/>
  <c r="BS1632" i="64" s="1"/>
  <c r="BS1675" i="64"/>
  <c r="BS1702" i="64" s="1"/>
  <c r="BS1640" i="64"/>
  <c r="BS1667" i="64" s="1"/>
  <c r="BS1581" i="64"/>
  <c r="BS1487" i="64"/>
  <c r="BS1511" i="64"/>
  <c r="BS1524" i="64" s="1"/>
  <c r="BS1162" i="64"/>
  <c r="BS1947" i="64"/>
  <c r="BS1962" i="64" s="1"/>
  <c r="BS818" i="64"/>
  <c r="BS831" i="64" s="1"/>
  <c r="BS1359" i="64"/>
  <c r="BS717" i="64"/>
  <c r="BS1335" i="64"/>
  <c r="BS1350" i="64" s="1"/>
  <c r="BS769" i="64"/>
  <c r="BS1214" i="64"/>
  <c r="BS1227" i="64" s="1"/>
  <c r="BS1971" i="64"/>
  <c r="BS794" i="64"/>
  <c r="BS745" i="64"/>
  <c r="CJ1915" i="64"/>
  <c r="CJ2793" i="64"/>
  <c r="CJ2767" i="64"/>
  <c r="CJ2742" i="64"/>
  <c r="CJ2716" i="64"/>
  <c r="CJ1889" i="64"/>
  <c r="CJ1857" i="64"/>
  <c r="CJ1835" i="64"/>
  <c r="CJ2845" i="64"/>
  <c r="CJ2167" i="64"/>
  <c r="CJ1790" i="64"/>
  <c r="CJ1710" i="64"/>
  <c r="CJ2271" i="64"/>
  <c r="CJ1746" i="64"/>
  <c r="CJ2203" i="64"/>
  <c r="CJ1639" i="64"/>
  <c r="CJ2337" i="64"/>
  <c r="CJ1604" i="64"/>
  <c r="CJ1674" i="64"/>
  <c r="CJ1580" i="64"/>
  <c r="CJ1486" i="64"/>
  <c r="CJ1501" i="64" s="1"/>
  <c r="CJ1358" i="64"/>
  <c r="CJ1477" i="64" s="1"/>
  <c r="CJ2303" i="64"/>
  <c r="CJ1510" i="64"/>
  <c r="CJ1946" i="64"/>
  <c r="CJ817" i="64"/>
  <c r="CJ830" i="64" s="1"/>
  <c r="CJ768" i="64"/>
  <c r="CJ1970" i="64"/>
  <c r="CJ560" i="64"/>
  <c r="CJ744" i="64"/>
  <c r="CJ1213" i="64"/>
  <c r="CJ1161" i="64"/>
  <c r="AV1915" i="64"/>
  <c r="AV2793" i="64"/>
  <c r="AV2742" i="64"/>
  <c r="AV2767" i="64"/>
  <c r="AV2716" i="64"/>
  <c r="AV1857" i="64"/>
  <c r="AV1835" i="64"/>
  <c r="AV1889" i="64"/>
  <c r="AV2845" i="64"/>
  <c r="AV1746" i="64"/>
  <c r="AV2167" i="64"/>
  <c r="AV1790" i="64"/>
  <c r="AV2271" i="64"/>
  <c r="AV1710" i="64"/>
  <c r="AV1639" i="64"/>
  <c r="AV2203" i="64"/>
  <c r="AV2337" i="64"/>
  <c r="AV1674" i="64"/>
  <c r="AV1604" i="64"/>
  <c r="AV1580" i="64"/>
  <c r="AV1486" i="64"/>
  <c r="AV1501" i="64" s="1"/>
  <c r="AV2303" i="64"/>
  <c r="AV1510" i="64"/>
  <c r="AV1358" i="64"/>
  <c r="AV1477" i="64" s="1"/>
  <c r="AV1946" i="64"/>
  <c r="AV817" i="64"/>
  <c r="AV830" i="64" s="1"/>
  <c r="AV768" i="64"/>
  <c r="AV1970" i="64"/>
  <c r="AV793" i="64"/>
  <c r="AV744" i="64"/>
  <c r="AV1213" i="64"/>
  <c r="AV1161" i="64"/>
  <c r="Y1912" i="64"/>
  <c r="Y1934" i="64" s="1"/>
  <c r="Y2790" i="64"/>
  <c r="Y2807" i="64" s="1"/>
  <c r="Y2764" i="64"/>
  <c r="Y2781" i="64" s="1"/>
  <c r="Y2739" i="64"/>
  <c r="Y2756" i="64" s="1"/>
  <c r="Y2713" i="64"/>
  <c r="Y2730" i="64" s="1"/>
  <c r="Y1886" i="64"/>
  <c r="Y1854" i="64"/>
  <c r="Y1877" i="64" s="1"/>
  <c r="Y1832" i="64"/>
  <c r="Y1845" i="64" s="1"/>
  <c r="Y2842" i="64"/>
  <c r="Y2856" i="64" s="1"/>
  <c r="Y2164" i="64"/>
  <c r="Y2191" i="64" s="1"/>
  <c r="Y1743" i="64"/>
  <c r="Y1778" i="64" s="1"/>
  <c r="Y1787" i="64"/>
  <c r="Y1822" i="64" s="1"/>
  <c r="Y2268" i="64"/>
  <c r="Y2291" i="64" s="1"/>
  <c r="Y2200" i="64"/>
  <c r="Y2223" i="64" s="1"/>
  <c r="Y1707" i="64"/>
  <c r="Y1734" i="64" s="1"/>
  <c r="Y2334" i="64"/>
  <c r="Y2359" i="64" s="1"/>
  <c r="Y1601" i="64"/>
  <c r="Y1628" i="64" s="1"/>
  <c r="Y1671" i="64"/>
  <c r="Y1698" i="64" s="1"/>
  <c r="Y1636" i="64"/>
  <c r="Y1663" i="64" s="1"/>
  <c r="Y2300" i="64"/>
  <c r="Y2325" i="64" s="1"/>
  <c r="Y1577" i="64"/>
  <c r="Y1483" i="64"/>
  <c r="Y1498" i="64" s="1"/>
  <c r="Y1507" i="64"/>
  <c r="Y1520" i="64" s="1"/>
  <c r="Y1355" i="64"/>
  <c r="Y1331" i="64"/>
  <c r="Y1346" i="64" s="1"/>
  <c r="Y1943" i="64"/>
  <c r="Y1958" i="64" s="1"/>
  <c r="Y814" i="64"/>
  <c r="Y827" i="64" s="1"/>
  <c r="Y790" i="64"/>
  <c r="Y1158" i="64"/>
  <c r="Y1173" i="64" s="1"/>
  <c r="Y765" i="64"/>
  <c r="Y1210" i="64"/>
  <c r="Y1223" i="64" s="1"/>
  <c r="Y1967" i="64"/>
  <c r="Y1982" i="64" s="1"/>
  <c r="Y741" i="64"/>
  <c r="CG1911" i="64"/>
  <c r="CG2763" i="64"/>
  <c r="CG2780" i="64" s="1"/>
  <c r="CG2789" i="64"/>
  <c r="CG2806" i="64" s="1"/>
  <c r="CG2738" i="64"/>
  <c r="CG2755" i="64" s="1"/>
  <c r="CG1885" i="64"/>
  <c r="CG1902" i="64" s="1"/>
  <c r="CG2712" i="64"/>
  <c r="CG2729" i="64" s="1"/>
  <c r="CG1853" i="64"/>
  <c r="CG1876" i="64" s="1"/>
  <c r="CG1831" i="64"/>
  <c r="CG1844" i="64" s="1"/>
  <c r="CG1786" i="64"/>
  <c r="CG2841" i="64"/>
  <c r="CG2855" i="64" s="1"/>
  <c r="CG1742" i="64"/>
  <c r="CG1777" i="64" s="1"/>
  <c r="CG2199" i="64"/>
  <c r="CG2222" i="64" s="1"/>
  <c r="CG2163" i="64"/>
  <c r="CG2190" i="64" s="1"/>
  <c r="CG2267" i="64"/>
  <c r="CG2290" i="64" s="1"/>
  <c r="CG1635" i="64"/>
  <c r="CG1662" i="64" s="1"/>
  <c r="CG1600" i="64"/>
  <c r="CG1627" i="64" s="1"/>
  <c r="CG2299" i="64"/>
  <c r="CG2324" i="64" s="1"/>
  <c r="CG1506" i="64"/>
  <c r="CG1519" i="64" s="1"/>
  <c r="CG1706" i="64"/>
  <c r="CG1733" i="64" s="1"/>
  <c r="CG1670" i="64"/>
  <c r="CG1697" i="64" s="1"/>
  <c r="CG1576" i="64"/>
  <c r="CG1591" i="64" s="1"/>
  <c r="CG2333" i="64"/>
  <c r="CG2358" i="64" s="1"/>
  <c r="CG1209" i="64"/>
  <c r="CG1222" i="64" s="1"/>
  <c r="CG1354" i="64"/>
  <c r="CG1330" i="64"/>
  <c r="CG1345" i="64" s="1"/>
  <c r="CG1157" i="64"/>
  <c r="CG1172" i="64" s="1"/>
  <c r="CG740" i="64"/>
  <c r="CG755" i="64" s="1"/>
  <c r="CG789" i="64"/>
  <c r="CG712" i="64"/>
  <c r="CG732" i="64" s="1"/>
  <c r="CG1482" i="64"/>
  <c r="CG1497" i="64" s="1"/>
  <c r="CG764" i="64"/>
  <c r="CG1966" i="64"/>
  <c r="BY1911" i="64"/>
  <c r="BY2763" i="64"/>
  <c r="BY2780" i="64" s="1"/>
  <c r="BY2738" i="64"/>
  <c r="BY2755" i="64" s="1"/>
  <c r="BY2789" i="64"/>
  <c r="BY2806" i="64" s="1"/>
  <c r="BY2712" i="64"/>
  <c r="BY2729" i="64" s="1"/>
  <c r="BY1885" i="64"/>
  <c r="BY1902" i="64" s="1"/>
  <c r="BY1831" i="64"/>
  <c r="BY1844" i="64" s="1"/>
  <c r="BY1853" i="64"/>
  <c r="BY1876" i="64" s="1"/>
  <c r="BY1786" i="64"/>
  <c r="BY2841" i="64"/>
  <c r="BY2855" i="64" s="1"/>
  <c r="BY2199" i="64"/>
  <c r="BY2222" i="64" s="1"/>
  <c r="BY2267" i="64"/>
  <c r="BY2290" i="64" s="1"/>
  <c r="BY1742" i="64"/>
  <c r="BY1777" i="64" s="1"/>
  <c r="BY2163" i="64"/>
  <c r="BY2190" i="64" s="1"/>
  <c r="BY1635" i="64"/>
  <c r="BY1662" i="64" s="1"/>
  <c r="BY1706" i="64"/>
  <c r="BY1733" i="64" s="1"/>
  <c r="BY1600" i="64"/>
  <c r="BY1627" i="64" s="1"/>
  <c r="BY1670" i="64"/>
  <c r="BY1697" i="64" s="1"/>
  <c r="BY2299" i="64"/>
  <c r="BY2324" i="64" s="1"/>
  <c r="BY1506" i="64"/>
  <c r="BY1519" i="64" s="1"/>
  <c r="BY1576" i="64"/>
  <c r="BY1591" i="64" s="1"/>
  <c r="BY2333" i="64"/>
  <c r="BY2358" i="64" s="1"/>
  <c r="BY1354" i="64"/>
  <c r="BY1209" i="64"/>
  <c r="BY1222" i="64" s="1"/>
  <c r="BY1482" i="64"/>
  <c r="BY1497" i="64" s="1"/>
  <c r="BY1330" i="64"/>
  <c r="BY1345" i="64" s="1"/>
  <c r="BY1157" i="64"/>
  <c r="BY1172" i="64" s="1"/>
  <c r="BY740" i="64"/>
  <c r="BY755" i="64" s="1"/>
  <c r="BY813" i="64"/>
  <c r="BY1942" i="64"/>
  <c r="BY1957" i="64" s="1"/>
  <c r="BY712" i="64"/>
  <c r="BY732" i="64" s="1"/>
  <c r="BY764" i="64"/>
  <c r="BY789" i="64"/>
  <c r="BY1966" i="64"/>
  <c r="BQ1911" i="64"/>
  <c r="BQ2763" i="64"/>
  <c r="BQ2780" i="64" s="1"/>
  <c r="BQ2789" i="64"/>
  <c r="BQ2806" i="64" s="1"/>
  <c r="BQ1885" i="64"/>
  <c r="BQ1902" i="64" s="1"/>
  <c r="BQ2712" i="64"/>
  <c r="BQ2729" i="64" s="1"/>
  <c r="BQ1853" i="64"/>
  <c r="BQ1876" i="64" s="1"/>
  <c r="BQ1831" i="64"/>
  <c r="BQ1844" i="64" s="1"/>
  <c r="BQ2738" i="64"/>
  <c r="BQ2755" i="64" s="1"/>
  <c r="BQ1786" i="64"/>
  <c r="BQ2841" i="64"/>
  <c r="BQ2855" i="64" s="1"/>
  <c r="BQ1742" i="64"/>
  <c r="BQ1777" i="64" s="1"/>
  <c r="BQ2199" i="64"/>
  <c r="BQ2222" i="64" s="1"/>
  <c r="BQ2163" i="64"/>
  <c r="BQ2190" i="64" s="1"/>
  <c r="BQ2267" i="64"/>
  <c r="BQ2290" i="64" s="1"/>
  <c r="BQ1635" i="64"/>
  <c r="BQ1662" i="64" s="1"/>
  <c r="BQ1670" i="64"/>
  <c r="BQ1697" i="64" s="1"/>
  <c r="BQ1600" i="64"/>
  <c r="BQ1627" i="64" s="1"/>
  <c r="BQ1706" i="64"/>
  <c r="BQ1733" i="64" s="1"/>
  <c r="BQ2299" i="64"/>
  <c r="BQ2324" i="64" s="1"/>
  <c r="BQ1506" i="64"/>
  <c r="BQ1519" i="64" s="1"/>
  <c r="BQ2333" i="64"/>
  <c r="BQ2358" i="64" s="1"/>
  <c r="BQ1354" i="64"/>
  <c r="BQ1482" i="64"/>
  <c r="BQ1497" i="64" s="1"/>
  <c r="BQ1209" i="64"/>
  <c r="BQ1222" i="64" s="1"/>
  <c r="BQ1330" i="64"/>
  <c r="BQ1345" i="64" s="1"/>
  <c r="BQ1157" i="64"/>
  <c r="BQ1172" i="64" s="1"/>
  <c r="BQ740" i="64"/>
  <c r="BQ755" i="64" s="1"/>
  <c r="BQ789" i="64"/>
  <c r="BQ712" i="64"/>
  <c r="BQ732" i="64" s="1"/>
  <c r="BQ813" i="64"/>
  <c r="BQ764" i="64"/>
  <c r="BQ1966" i="64"/>
  <c r="BI1911" i="64"/>
  <c r="BI2763" i="64"/>
  <c r="BI2780" i="64" s="1"/>
  <c r="BI2789" i="64"/>
  <c r="BI2806" i="64" s="1"/>
  <c r="BI2738" i="64"/>
  <c r="BI2755" i="64" s="1"/>
  <c r="BI1885" i="64"/>
  <c r="BI1902" i="64" s="1"/>
  <c r="BI2712" i="64"/>
  <c r="BI2729" i="64" s="1"/>
  <c r="BI1853" i="64"/>
  <c r="BI1876" i="64" s="1"/>
  <c r="BI1831" i="64"/>
  <c r="BI1844" i="64" s="1"/>
  <c r="BI1786" i="64"/>
  <c r="BI2841" i="64"/>
  <c r="BI2855" i="64" s="1"/>
  <c r="BI2199" i="64"/>
  <c r="BI2222" i="64" s="1"/>
  <c r="BI1742" i="64"/>
  <c r="BI1777" i="64" s="1"/>
  <c r="BI2267" i="64"/>
  <c r="BI2290" i="64" s="1"/>
  <c r="BI1635" i="64"/>
  <c r="BI1662" i="64" s="1"/>
  <c r="BI1600" i="64"/>
  <c r="BI1627" i="64" s="1"/>
  <c r="BI2163" i="64"/>
  <c r="BI2190" i="64" s="1"/>
  <c r="BI2299" i="64"/>
  <c r="BI2324" i="64" s="1"/>
  <c r="BI1706" i="64"/>
  <c r="BI1733" i="64" s="1"/>
  <c r="BI1506" i="64"/>
  <c r="BI1519" i="64" s="1"/>
  <c r="BI1670" i="64"/>
  <c r="BI1697" i="64" s="1"/>
  <c r="BI2333" i="64"/>
  <c r="BI2358" i="64" s="1"/>
  <c r="BI1576" i="64"/>
  <c r="BI1591" i="64" s="1"/>
  <c r="BI1209" i="64"/>
  <c r="BI1222" i="64" s="1"/>
  <c r="BI1330" i="64"/>
  <c r="BI1345" i="64" s="1"/>
  <c r="BI1482" i="64"/>
  <c r="BI1497" i="64" s="1"/>
  <c r="BI1354" i="64"/>
  <c r="BI1157" i="64"/>
  <c r="BI1172" i="64" s="1"/>
  <c r="BI813" i="64"/>
  <c r="BI789" i="64"/>
  <c r="BI740" i="64"/>
  <c r="BI755" i="64" s="1"/>
  <c r="BI1942" i="64"/>
  <c r="BI1957" i="64" s="1"/>
  <c r="BI712" i="64"/>
  <c r="BI732" i="64" s="1"/>
  <c r="BI764" i="64"/>
  <c r="BI1966" i="64"/>
  <c r="BA1911" i="64"/>
  <c r="BA2789" i="64"/>
  <c r="BA2806" i="64" s="1"/>
  <c r="BA2763" i="64"/>
  <c r="BA2780" i="64" s="1"/>
  <c r="BA2738" i="64"/>
  <c r="BA2755" i="64" s="1"/>
  <c r="BA1885" i="64"/>
  <c r="BA1902" i="64" s="1"/>
  <c r="BA2712" i="64"/>
  <c r="BA2729" i="64" s="1"/>
  <c r="BA1831" i="64"/>
  <c r="BA1844" i="64" s="1"/>
  <c r="BA1853" i="64"/>
  <c r="BA1876" i="64" s="1"/>
  <c r="BA1786" i="64"/>
  <c r="BA2841" i="64"/>
  <c r="BA2855" i="64" s="1"/>
  <c r="BA1742" i="64"/>
  <c r="BA1777" i="64" s="1"/>
  <c r="BA2199" i="64"/>
  <c r="BA2222" i="64" s="1"/>
  <c r="BA2163" i="64"/>
  <c r="BA2190" i="64" s="1"/>
  <c r="BA1635" i="64"/>
  <c r="BA1662" i="64" s="1"/>
  <c r="BA1600" i="64"/>
  <c r="BA1627" i="64" s="1"/>
  <c r="BA2267" i="64"/>
  <c r="BA2290" i="64" s="1"/>
  <c r="BA1670" i="64"/>
  <c r="BA1697" i="64" s="1"/>
  <c r="BA2299" i="64"/>
  <c r="BA2324" i="64" s="1"/>
  <c r="BA1506" i="64"/>
  <c r="BA1519" i="64" s="1"/>
  <c r="BA1706" i="64"/>
  <c r="BA1733" i="64" s="1"/>
  <c r="BA1576" i="64"/>
  <c r="BA1591" i="64" s="1"/>
  <c r="BA2333" i="64"/>
  <c r="BA2358" i="64" s="1"/>
  <c r="BA1482" i="64"/>
  <c r="BA1497" i="64" s="1"/>
  <c r="BA1209" i="64"/>
  <c r="BA1222" i="64" s="1"/>
  <c r="BA1354" i="64"/>
  <c r="BA1330" i="64"/>
  <c r="BA1345" i="64" s="1"/>
  <c r="BA1157" i="64"/>
  <c r="BA1172" i="64" s="1"/>
  <c r="BA740" i="64"/>
  <c r="BA755" i="64" s="1"/>
  <c r="BA813" i="64"/>
  <c r="BA712" i="64"/>
  <c r="BA732" i="64" s="1"/>
  <c r="BA764" i="64"/>
  <c r="BA789" i="64"/>
  <c r="BA1966" i="64"/>
  <c r="AS1911" i="64"/>
  <c r="AS2763" i="64"/>
  <c r="AS2780" i="64" s="1"/>
  <c r="AS2789" i="64"/>
  <c r="AS2806" i="64" s="1"/>
  <c r="AS2738" i="64"/>
  <c r="AS2755" i="64" s="1"/>
  <c r="AS1885" i="64"/>
  <c r="AS1902" i="64" s="1"/>
  <c r="AS2712" i="64"/>
  <c r="AS2729" i="64" s="1"/>
  <c r="AS1853" i="64"/>
  <c r="AS1876" i="64" s="1"/>
  <c r="AS1831" i="64"/>
  <c r="AS1844" i="64" s="1"/>
  <c r="AS1786" i="64"/>
  <c r="AS2841" i="64"/>
  <c r="AS2855" i="64" s="1"/>
  <c r="AS2199" i="64"/>
  <c r="AS2222" i="64" s="1"/>
  <c r="AS2163" i="64"/>
  <c r="AS2190" i="64" s="1"/>
  <c r="AS1742" i="64"/>
  <c r="AS1777" i="64" s="1"/>
  <c r="AS2267" i="64"/>
  <c r="AS2290" i="64" s="1"/>
  <c r="AS1635" i="64"/>
  <c r="AS1662" i="64" s="1"/>
  <c r="AS1706" i="64"/>
  <c r="AS1733" i="64" s="1"/>
  <c r="AS1600" i="64"/>
  <c r="AS1627" i="64" s="1"/>
  <c r="AS2299" i="64"/>
  <c r="AS2324" i="64" s="1"/>
  <c r="AS1506" i="64"/>
  <c r="AS1519" i="64" s="1"/>
  <c r="AS1670" i="64"/>
  <c r="AS1697" i="64" s="1"/>
  <c r="AS1576" i="64"/>
  <c r="AS1591" i="64" s="1"/>
  <c r="AS2333" i="64"/>
  <c r="AS2358" i="64" s="1"/>
  <c r="AS1482" i="64"/>
  <c r="AS1497" i="64" s="1"/>
  <c r="AS1354" i="64"/>
  <c r="AS1209" i="64"/>
  <c r="AS1222" i="64" s="1"/>
  <c r="AS1330" i="64"/>
  <c r="AS1345" i="64" s="1"/>
  <c r="AS1157" i="64"/>
  <c r="AS1172" i="64" s="1"/>
  <c r="AS740" i="64"/>
  <c r="AS755" i="64" s="1"/>
  <c r="AS1942" i="64"/>
  <c r="AS1957" i="64" s="1"/>
  <c r="AS712" i="64"/>
  <c r="AS732" i="64" s="1"/>
  <c r="AS789" i="64"/>
  <c r="AS764" i="64"/>
  <c r="AS813" i="64"/>
  <c r="AS1966" i="64"/>
  <c r="AK1911" i="64"/>
  <c r="AK2763" i="64"/>
  <c r="AK2780" i="64" s="1"/>
  <c r="AK2789" i="64"/>
  <c r="AK2806" i="64" s="1"/>
  <c r="AK2738" i="64"/>
  <c r="AK2755" i="64" s="1"/>
  <c r="AK1885" i="64"/>
  <c r="AK1902" i="64" s="1"/>
  <c r="AK1831" i="64"/>
  <c r="AK1844" i="64" s="1"/>
  <c r="AK2712" i="64"/>
  <c r="AK2729" i="64" s="1"/>
  <c r="AK1853" i="64"/>
  <c r="AK1876" i="64" s="1"/>
  <c r="AK1786" i="64"/>
  <c r="AK2841" i="64"/>
  <c r="AK2855" i="64" s="1"/>
  <c r="AK2199" i="64"/>
  <c r="AK2222" i="64" s="1"/>
  <c r="AK1742" i="64"/>
  <c r="AK1777" i="64" s="1"/>
  <c r="AK2267" i="64"/>
  <c r="AK2290" i="64" s="1"/>
  <c r="AK1635" i="64"/>
  <c r="AK1662" i="64" s="1"/>
  <c r="AK1600" i="64"/>
  <c r="AK1627" i="64" s="1"/>
  <c r="AK1706" i="64"/>
  <c r="AK1733" i="64" s="1"/>
  <c r="AK2299" i="64"/>
  <c r="AK2324" i="64" s="1"/>
  <c r="AK2163" i="64"/>
  <c r="AK2190" i="64" s="1"/>
  <c r="AK1670" i="64"/>
  <c r="AK1697" i="64" s="1"/>
  <c r="AK1506" i="64"/>
  <c r="AK1519" i="64" s="1"/>
  <c r="AK2333" i="64"/>
  <c r="AK2358" i="64" s="1"/>
  <c r="AK1354" i="64"/>
  <c r="AK1576" i="64"/>
  <c r="AK1591" i="64" s="1"/>
  <c r="AK1209" i="64"/>
  <c r="AK1222" i="64" s="1"/>
  <c r="AK1482" i="64"/>
  <c r="AK1497" i="64" s="1"/>
  <c r="AK1330" i="64"/>
  <c r="AK1345" i="64" s="1"/>
  <c r="AK1157" i="64"/>
  <c r="AK1172" i="64" s="1"/>
  <c r="AK740" i="64"/>
  <c r="AK755" i="64" s="1"/>
  <c r="AK813" i="64"/>
  <c r="AK789" i="64"/>
  <c r="AK712" i="64"/>
  <c r="AK732" i="64" s="1"/>
  <c r="AK764" i="64"/>
  <c r="AK1966" i="64"/>
  <c r="AC1911" i="64"/>
  <c r="AC2789" i="64"/>
  <c r="AC2806" i="64" s="1"/>
  <c r="AC2763" i="64"/>
  <c r="AC2780" i="64" s="1"/>
  <c r="AC2738" i="64"/>
  <c r="AC2755" i="64" s="1"/>
  <c r="AC1885" i="64"/>
  <c r="AC1902" i="64" s="1"/>
  <c r="AC2712" i="64"/>
  <c r="AC2729" i="64" s="1"/>
  <c r="AC1831" i="64"/>
  <c r="AC1844" i="64" s="1"/>
  <c r="AC1853" i="64"/>
  <c r="AC1876" i="64" s="1"/>
  <c r="AC1786" i="64"/>
  <c r="AC1742" i="64"/>
  <c r="AC1777" i="64" s="1"/>
  <c r="AC2841" i="64"/>
  <c r="AC2855" i="64" s="1"/>
  <c r="AC2199" i="64"/>
  <c r="AC2222" i="64" s="1"/>
  <c r="AC2163" i="64"/>
  <c r="AC2190" i="64" s="1"/>
  <c r="AC1635" i="64"/>
  <c r="AC1662" i="64" s="1"/>
  <c r="AC1600" i="64"/>
  <c r="AC1627" i="64" s="1"/>
  <c r="AC1670" i="64"/>
  <c r="AC1697" i="64" s="1"/>
  <c r="AC2299" i="64"/>
  <c r="AC2324" i="64" s="1"/>
  <c r="AC1706" i="64"/>
  <c r="AC1733" i="64" s="1"/>
  <c r="AC1506" i="64"/>
  <c r="AC1519" i="64" s="1"/>
  <c r="AC2267" i="64"/>
  <c r="AC2290" i="64" s="1"/>
  <c r="AC2333" i="64"/>
  <c r="AC2358" i="64" s="1"/>
  <c r="AC1576" i="64"/>
  <c r="AC1591" i="64" s="1"/>
  <c r="AC1482" i="64"/>
  <c r="AC1497" i="64" s="1"/>
  <c r="AC1209" i="64"/>
  <c r="AC1222" i="64" s="1"/>
  <c r="AC1330" i="64"/>
  <c r="AC1345" i="64" s="1"/>
  <c r="AC1354" i="64"/>
  <c r="AC1157" i="64"/>
  <c r="AC1172" i="64" s="1"/>
  <c r="AC789" i="64"/>
  <c r="AC740" i="64"/>
  <c r="AC755" i="64" s="1"/>
  <c r="AC1942" i="64"/>
  <c r="AC1957" i="64" s="1"/>
  <c r="AC712" i="64"/>
  <c r="AC732" i="64" s="1"/>
  <c r="AC813" i="64"/>
  <c r="AC764" i="64"/>
  <c r="AC1966" i="64"/>
  <c r="U1911" i="64"/>
  <c r="U2763" i="64"/>
  <c r="U2780" i="64" s="1"/>
  <c r="U2789" i="64"/>
  <c r="U2806" i="64" s="1"/>
  <c r="U1885" i="64"/>
  <c r="U1902" i="64" s="1"/>
  <c r="U2712" i="64"/>
  <c r="U2729" i="64" s="1"/>
  <c r="U2738" i="64"/>
  <c r="U2755" i="64" s="1"/>
  <c r="U1853" i="64"/>
  <c r="U1876" i="64" s="1"/>
  <c r="U1831" i="64"/>
  <c r="U1844" i="64" s="1"/>
  <c r="U1786" i="64"/>
  <c r="U2199" i="64"/>
  <c r="U2222" i="64" s="1"/>
  <c r="U2841" i="64"/>
  <c r="U2855" i="64" s="1"/>
  <c r="U1742" i="64"/>
  <c r="U1777" i="64" s="1"/>
  <c r="U2163" i="64"/>
  <c r="U2190" i="64" s="1"/>
  <c r="U2267" i="64"/>
  <c r="U2290" i="64" s="1"/>
  <c r="U1600" i="64"/>
  <c r="U1627" i="64" s="1"/>
  <c r="U2299" i="64"/>
  <c r="U2324" i="64" s="1"/>
  <c r="U1506" i="64"/>
  <c r="U1519" i="64" s="1"/>
  <c r="U1706" i="64"/>
  <c r="U1733" i="64" s="1"/>
  <c r="U1670" i="64"/>
  <c r="U1697" i="64" s="1"/>
  <c r="U1635" i="64"/>
  <c r="U1662" i="64" s="1"/>
  <c r="U1576" i="64"/>
  <c r="U1591" i="64" s="1"/>
  <c r="U1209" i="64"/>
  <c r="U1222" i="64" s="1"/>
  <c r="U1354" i="64"/>
  <c r="U2333" i="64"/>
  <c r="U2358" i="64" s="1"/>
  <c r="U1330" i="64"/>
  <c r="U1345" i="64" s="1"/>
  <c r="U1157" i="64"/>
  <c r="U1172" i="64" s="1"/>
  <c r="U740" i="64"/>
  <c r="U755" i="64" s="1"/>
  <c r="U1482" i="64"/>
  <c r="U1497" i="64" s="1"/>
  <c r="U712" i="64"/>
  <c r="U732" i="64" s="1"/>
  <c r="U764" i="64"/>
  <c r="U789" i="64"/>
  <c r="U1966" i="64"/>
  <c r="CG2794" i="64"/>
  <c r="CG2768" i="64"/>
  <c r="CG1916" i="64"/>
  <c r="CG2743" i="64"/>
  <c r="CG1890" i="64"/>
  <c r="CG1907" i="64" s="1"/>
  <c r="CG1858" i="64"/>
  <c r="CG2717" i="64"/>
  <c r="CG2734" i="64" s="1"/>
  <c r="CG1836" i="64"/>
  <c r="CG1849" i="64" s="1"/>
  <c r="CG2846" i="64"/>
  <c r="CG2860" i="64" s="1"/>
  <c r="CG1791" i="64"/>
  <c r="CG1826" i="64" s="1"/>
  <c r="CG2204" i="64"/>
  <c r="CG2227" i="64" s="1"/>
  <c r="CG2272" i="64"/>
  <c r="CG2295" i="64" s="1"/>
  <c r="CG1747" i="64"/>
  <c r="CG1782" i="64" s="1"/>
  <c r="CG2168" i="64"/>
  <c r="CG2195" i="64" s="1"/>
  <c r="CG1711" i="64"/>
  <c r="CG1738" i="64" s="1"/>
  <c r="CG1675" i="64"/>
  <c r="CG1702" i="64" s="1"/>
  <c r="CG1640" i="64"/>
  <c r="CG1667" i="64" s="1"/>
  <c r="CG2304" i="64"/>
  <c r="CG2329" i="64" s="1"/>
  <c r="CG1511" i="64"/>
  <c r="CG1524" i="64" s="1"/>
  <c r="CG1359" i="64"/>
  <c r="CG2338" i="64"/>
  <c r="CG2363" i="64" s="1"/>
  <c r="CG1487" i="64"/>
  <c r="CG1605" i="64"/>
  <c r="CG1632" i="64" s="1"/>
  <c r="CG1581" i="64"/>
  <c r="CG794" i="64"/>
  <c r="CG769" i="64"/>
  <c r="CG1335" i="64"/>
  <c r="CG1350" i="64" s="1"/>
  <c r="CG1162" i="64"/>
  <c r="CG1947" i="64"/>
  <c r="CG1962" i="64" s="1"/>
  <c r="CG717" i="64"/>
  <c r="CG818" i="64"/>
  <c r="CG831" i="64" s="1"/>
  <c r="CG611" i="64"/>
  <c r="CG1214" i="64"/>
  <c r="CG1227" i="64" s="1"/>
  <c r="CG1971" i="64"/>
  <c r="CG561" i="64"/>
  <c r="CG571" i="64" s="1"/>
  <c r="BY2794" i="64"/>
  <c r="BY2768" i="64"/>
  <c r="BY1916" i="64"/>
  <c r="BY2743" i="64"/>
  <c r="BY1890" i="64"/>
  <c r="BY1907" i="64" s="1"/>
  <c r="BY1858" i="64"/>
  <c r="BY2717" i="64"/>
  <c r="BY2734" i="64" s="1"/>
  <c r="BY1836" i="64"/>
  <c r="BY1849" i="64" s="1"/>
  <c r="BY2846" i="64"/>
  <c r="BY2860" i="64" s="1"/>
  <c r="BY1791" i="64"/>
  <c r="BY1826" i="64" s="1"/>
  <c r="BY1747" i="64"/>
  <c r="BY1782" i="64" s="1"/>
  <c r="BY2272" i="64"/>
  <c r="BY2295" i="64" s="1"/>
  <c r="BY2204" i="64"/>
  <c r="BY2227" i="64" s="1"/>
  <c r="BY2168" i="64"/>
  <c r="BY2195" i="64" s="1"/>
  <c r="BY1675" i="64"/>
  <c r="BY1702" i="64" s="1"/>
  <c r="BY1640" i="64"/>
  <c r="BY1667" i="64" s="1"/>
  <c r="BY1711" i="64"/>
  <c r="BY1738" i="64" s="1"/>
  <c r="BY2304" i="64"/>
  <c r="BY2329" i="64" s="1"/>
  <c r="BY1511" i="64"/>
  <c r="BY1524" i="64" s="1"/>
  <c r="BY1359" i="64"/>
  <c r="BY1581" i="64"/>
  <c r="BY1487" i="64"/>
  <c r="BY2338" i="64"/>
  <c r="BY2363" i="64" s="1"/>
  <c r="BY1605" i="64"/>
  <c r="BY1632" i="64" s="1"/>
  <c r="BY794" i="64"/>
  <c r="BY1335" i="64"/>
  <c r="BY1350" i="64" s="1"/>
  <c r="BY769" i="64"/>
  <c r="BY1162" i="64"/>
  <c r="BY1214" i="64"/>
  <c r="BY1227" i="64" s="1"/>
  <c r="BY717" i="64"/>
  <c r="BY611" i="64"/>
  <c r="BY818" i="64"/>
  <c r="BY831" i="64" s="1"/>
  <c r="BY1947" i="64"/>
  <c r="BY1962" i="64" s="1"/>
  <c r="BY1971" i="64"/>
  <c r="BQ2794" i="64"/>
  <c r="BQ2768" i="64"/>
  <c r="BQ1916" i="64"/>
  <c r="BQ2743" i="64"/>
  <c r="BQ1890" i="64"/>
  <c r="BQ1907" i="64" s="1"/>
  <c r="BQ1858" i="64"/>
  <c r="BQ2717" i="64"/>
  <c r="BQ2734" i="64" s="1"/>
  <c r="BQ1836" i="64"/>
  <c r="BQ1849" i="64" s="1"/>
  <c r="BQ2846" i="64"/>
  <c r="BQ2860" i="64" s="1"/>
  <c r="BQ1791" i="64"/>
  <c r="BQ1826" i="64" s="1"/>
  <c r="BQ2204" i="64"/>
  <c r="BQ2227" i="64" s="1"/>
  <c r="BQ1747" i="64"/>
  <c r="BQ1782" i="64" s="1"/>
  <c r="BQ2168" i="64"/>
  <c r="BQ2195" i="64" s="1"/>
  <c r="BQ2272" i="64"/>
  <c r="BQ2295" i="64" s="1"/>
  <c r="BQ1675" i="64"/>
  <c r="BQ1702" i="64" s="1"/>
  <c r="BQ1711" i="64"/>
  <c r="BQ1738" i="64" s="1"/>
  <c r="BQ1640" i="64"/>
  <c r="BQ1667" i="64" s="1"/>
  <c r="BQ2304" i="64"/>
  <c r="BQ2329" i="64" s="1"/>
  <c r="BQ1511" i="64"/>
  <c r="BQ1524" i="64" s="1"/>
  <c r="BQ1605" i="64"/>
  <c r="BQ1632" i="64" s="1"/>
  <c r="BQ2338" i="64"/>
  <c r="BQ2363" i="64" s="1"/>
  <c r="BQ1359" i="64"/>
  <c r="BQ1581" i="64"/>
  <c r="BQ1487" i="64"/>
  <c r="BQ1335" i="64"/>
  <c r="BQ1350" i="64" s="1"/>
  <c r="BQ794" i="64"/>
  <c r="BQ769" i="64"/>
  <c r="BQ1162" i="64"/>
  <c r="BQ1947" i="64"/>
  <c r="BQ1962" i="64" s="1"/>
  <c r="BQ717" i="64"/>
  <c r="BQ1214" i="64"/>
  <c r="BQ1227" i="64" s="1"/>
  <c r="BQ611" i="64"/>
  <c r="BQ818" i="64"/>
  <c r="BQ831" i="64" s="1"/>
  <c r="BQ1971" i="64"/>
  <c r="BI2794" i="64"/>
  <c r="BI2768" i="64"/>
  <c r="BI1916" i="64"/>
  <c r="BI2743" i="64"/>
  <c r="BI1890" i="64"/>
  <c r="BI1907" i="64" s="1"/>
  <c r="BI1858" i="64"/>
  <c r="BI2717" i="64"/>
  <c r="BI2734" i="64" s="1"/>
  <c r="BI1836" i="64"/>
  <c r="BI1849" i="64" s="1"/>
  <c r="BI1747" i="64"/>
  <c r="BI1782" i="64" s="1"/>
  <c r="BI2204" i="64"/>
  <c r="BI2227" i="64" s="1"/>
  <c r="BI1791" i="64"/>
  <c r="BI1826" i="64" s="1"/>
  <c r="BI2272" i="64"/>
  <c r="BI2295" i="64" s="1"/>
  <c r="BI2846" i="64"/>
  <c r="BI2860" i="64" s="1"/>
  <c r="BI2168" i="64"/>
  <c r="BI2195" i="64" s="1"/>
  <c r="BI1675" i="64"/>
  <c r="BI1702" i="64" s="1"/>
  <c r="BI1640" i="64"/>
  <c r="BI1667" i="64" s="1"/>
  <c r="BI2304" i="64"/>
  <c r="BI2329" i="64" s="1"/>
  <c r="BI1511" i="64"/>
  <c r="BI1524" i="64" s="1"/>
  <c r="BI1711" i="64"/>
  <c r="BI1738" i="64" s="1"/>
  <c r="BI1359" i="64"/>
  <c r="BI1605" i="64"/>
  <c r="BI1632" i="64" s="1"/>
  <c r="BI1581" i="64"/>
  <c r="BI2338" i="64"/>
  <c r="BI2363" i="64" s="1"/>
  <c r="BI1487" i="64"/>
  <c r="BI794" i="64"/>
  <c r="BI769" i="64"/>
  <c r="BI1162" i="64"/>
  <c r="BI1335" i="64"/>
  <c r="BI1350" i="64" s="1"/>
  <c r="BI717" i="64"/>
  <c r="BI611" i="64"/>
  <c r="BI1947" i="64"/>
  <c r="BI1962" i="64" s="1"/>
  <c r="BI1971" i="64"/>
  <c r="BI818" i="64"/>
  <c r="BI831" i="64" s="1"/>
  <c r="BI1214" i="64"/>
  <c r="BI1227" i="64" s="1"/>
  <c r="BA2794" i="64"/>
  <c r="BA2768" i="64"/>
  <c r="BA1916" i="64"/>
  <c r="BA2743" i="64"/>
  <c r="BA1890" i="64"/>
  <c r="BA1907" i="64" s="1"/>
  <c r="BA1858" i="64"/>
  <c r="BA2717" i="64"/>
  <c r="BA2734" i="64" s="1"/>
  <c r="BA2846" i="64"/>
  <c r="BA2860" i="64" s="1"/>
  <c r="BA1836" i="64"/>
  <c r="BA1849" i="64" s="1"/>
  <c r="BA1791" i="64"/>
  <c r="BA1826" i="64" s="1"/>
  <c r="BA2272" i="64"/>
  <c r="BA2295" i="64" s="1"/>
  <c r="BA2204" i="64"/>
  <c r="BA2227" i="64" s="1"/>
  <c r="BA1747" i="64"/>
  <c r="BA1782" i="64" s="1"/>
  <c r="BA2168" i="64"/>
  <c r="BA2195" i="64" s="1"/>
  <c r="BA1675" i="64"/>
  <c r="BA1702" i="64" s="1"/>
  <c r="BA1711" i="64"/>
  <c r="BA1738" i="64" s="1"/>
  <c r="BA1640" i="64"/>
  <c r="BA1667" i="64" s="1"/>
  <c r="BA2304" i="64"/>
  <c r="BA2329" i="64" s="1"/>
  <c r="BA1511" i="64"/>
  <c r="BA1524" i="64" s="1"/>
  <c r="BA1359" i="64"/>
  <c r="BA1605" i="64"/>
  <c r="BA1632" i="64" s="1"/>
  <c r="BA2338" i="64"/>
  <c r="BA2363" i="64" s="1"/>
  <c r="BA1487" i="64"/>
  <c r="BA794" i="64"/>
  <c r="BA1581" i="64"/>
  <c r="BA769" i="64"/>
  <c r="BA1335" i="64"/>
  <c r="BA1350" i="64" s="1"/>
  <c r="BA1162" i="64"/>
  <c r="BA1214" i="64"/>
  <c r="BA1227" i="64" s="1"/>
  <c r="BA1947" i="64"/>
  <c r="BA1962" i="64" s="1"/>
  <c r="BA717" i="64"/>
  <c r="BA611" i="64"/>
  <c r="BA1971" i="64"/>
  <c r="AS2794" i="64"/>
  <c r="AS2768" i="64"/>
  <c r="AS1916" i="64"/>
  <c r="AS2743" i="64"/>
  <c r="AS1890" i="64"/>
  <c r="AS1907" i="64" s="1"/>
  <c r="AS1858" i="64"/>
  <c r="AS2717" i="64"/>
  <c r="AS2734" i="64" s="1"/>
  <c r="AS1836" i="64"/>
  <c r="AS1849" i="64" s="1"/>
  <c r="AS1747" i="64"/>
  <c r="AS1782" i="64" s="1"/>
  <c r="AS2846" i="64"/>
  <c r="AS2860" i="64" s="1"/>
  <c r="AS1791" i="64"/>
  <c r="AS1826" i="64" s="1"/>
  <c r="AS2204" i="64"/>
  <c r="AS2227" i="64" s="1"/>
  <c r="AS2168" i="64"/>
  <c r="AS2195" i="64" s="1"/>
  <c r="AS1711" i="64"/>
  <c r="AS1738" i="64" s="1"/>
  <c r="AS1675" i="64"/>
  <c r="AS1702" i="64" s="1"/>
  <c r="AS1640" i="64"/>
  <c r="AS1667" i="64" s="1"/>
  <c r="AS2272" i="64"/>
  <c r="AS2295" i="64" s="1"/>
  <c r="AS2304" i="64"/>
  <c r="AS2329" i="64" s="1"/>
  <c r="AS1511" i="64"/>
  <c r="AS1524" i="64" s="1"/>
  <c r="AS1359" i="64"/>
  <c r="AS1605" i="64"/>
  <c r="AS1632" i="64" s="1"/>
  <c r="AS1581" i="64"/>
  <c r="AS1487" i="64"/>
  <c r="AS2338" i="64"/>
  <c r="AS2363" i="64" s="1"/>
  <c r="AS794" i="64"/>
  <c r="AS1335" i="64"/>
  <c r="AS1350" i="64" s="1"/>
  <c r="AS1162" i="64"/>
  <c r="AS818" i="64"/>
  <c r="AS831" i="64" s="1"/>
  <c r="AS717" i="64"/>
  <c r="AS611" i="64"/>
  <c r="AS1214" i="64"/>
  <c r="AS1227" i="64" s="1"/>
  <c r="AS1947" i="64"/>
  <c r="AS1962" i="64" s="1"/>
  <c r="AS769" i="64"/>
  <c r="AS1971" i="64"/>
  <c r="AK2794" i="64"/>
  <c r="AK2768" i="64"/>
  <c r="AK1916" i="64"/>
  <c r="AK2743" i="64"/>
  <c r="AK1890" i="64"/>
  <c r="AK1907" i="64" s="1"/>
  <c r="AK2717" i="64"/>
  <c r="AK2734" i="64" s="1"/>
  <c r="AK1858" i="64"/>
  <c r="AK1836" i="64"/>
  <c r="AK1849" i="64" s="1"/>
  <c r="AK2846" i="64"/>
  <c r="AK2860" i="64" s="1"/>
  <c r="AK2204" i="64"/>
  <c r="AK2227" i="64" s="1"/>
  <c r="AK1747" i="64"/>
  <c r="AK1782" i="64" s="1"/>
  <c r="AK2272" i="64"/>
  <c r="AK2295" i="64" s="1"/>
  <c r="AK1791" i="64"/>
  <c r="AK1826" i="64" s="1"/>
  <c r="AK2168" i="64"/>
  <c r="AK2195" i="64" s="1"/>
  <c r="AK1675" i="64"/>
  <c r="AK1702" i="64" s="1"/>
  <c r="AK1640" i="64"/>
  <c r="AK1667" i="64" s="1"/>
  <c r="AK1711" i="64"/>
  <c r="AK1738" i="64" s="1"/>
  <c r="AK2304" i="64"/>
  <c r="AK2329" i="64" s="1"/>
  <c r="AK1511" i="64"/>
  <c r="AK1524" i="64" s="1"/>
  <c r="AK2338" i="64"/>
  <c r="AK2363" i="64" s="1"/>
  <c r="AK1359" i="64"/>
  <c r="AK1581" i="64"/>
  <c r="AK1605" i="64"/>
  <c r="AK1632" i="64" s="1"/>
  <c r="AK1487" i="64"/>
  <c r="AK1335" i="64"/>
  <c r="AK1350" i="64" s="1"/>
  <c r="AK794" i="64"/>
  <c r="AK1162" i="64"/>
  <c r="AK818" i="64"/>
  <c r="AK831" i="64" s="1"/>
  <c r="AK1947" i="64"/>
  <c r="AK1962" i="64" s="1"/>
  <c r="AK717" i="64"/>
  <c r="AK611" i="64"/>
  <c r="AK769" i="64"/>
  <c r="AK1971" i="64"/>
  <c r="AC2794" i="64"/>
  <c r="AC2768" i="64"/>
  <c r="AC1916" i="64"/>
  <c r="AC2743" i="64"/>
  <c r="AC1890" i="64"/>
  <c r="AC1907" i="64" s="1"/>
  <c r="AC1858" i="64"/>
  <c r="AC2717" i="64"/>
  <c r="AC2734" i="64" s="1"/>
  <c r="AC2846" i="64"/>
  <c r="AC2860" i="64" s="1"/>
  <c r="AC1836" i="64"/>
  <c r="AC1849" i="64" s="1"/>
  <c r="AC1747" i="64"/>
  <c r="AC1782" i="64" s="1"/>
  <c r="AC1791" i="64"/>
  <c r="AC1826" i="64" s="1"/>
  <c r="AC2204" i="64"/>
  <c r="AC2227" i="64" s="1"/>
  <c r="AC2168" i="64"/>
  <c r="AC2195" i="64" s="1"/>
  <c r="AC1675" i="64"/>
  <c r="AC1702" i="64" s="1"/>
  <c r="AC1711" i="64"/>
  <c r="AC1738" i="64" s="1"/>
  <c r="AC2272" i="64"/>
  <c r="AC2295" i="64" s="1"/>
  <c r="AC1640" i="64"/>
  <c r="AC1667" i="64" s="1"/>
  <c r="AC2304" i="64"/>
  <c r="AC2329" i="64" s="1"/>
  <c r="AC1511" i="64"/>
  <c r="AC1524" i="64" s="1"/>
  <c r="AC1359" i="64"/>
  <c r="AC1581" i="64"/>
  <c r="AC2338" i="64"/>
  <c r="AC2363" i="64" s="1"/>
  <c r="AC1605" i="64"/>
  <c r="AC1632" i="64" s="1"/>
  <c r="AC1487" i="64"/>
  <c r="AC794" i="64"/>
  <c r="AC1162" i="64"/>
  <c r="AC818" i="64"/>
  <c r="AC831" i="64" s="1"/>
  <c r="AC1214" i="64"/>
  <c r="AC1227" i="64" s="1"/>
  <c r="AC717" i="64"/>
  <c r="AC611" i="64"/>
  <c r="AC769" i="64"/>
  <c r="AC1335" i="64"/>
  <c r="AC1350" i="64" s="1"/>
  <c r="AC1947" i="64"/>
  <c r="AC1962" i="64" s="1"/>
  <c r="AC1971" i="64"/>
  <c r="U2794" i="64"/>
  <c r="U2768" i="64"/>
  <c r="U1916" i="64"/>
  <c r="U2743" i="64"/>
  <c r="U1890" i="64"/>
  <c r="U1907" i="64" s="1"/>
  <c r="U2717" i="64"/>
  <c r="U2734" i="64" s="1"/>
  <c r="U1858" i="64"/>
  <c r="U1836" i="64"/>
  <c r="U1849" i="64" s="1"/>
  <c r="U2846" i="64"/>
  <c r="U2860" i="64" s="1"/>
  <c r="U1791" i="64"/>
  <c r="U1826" i="64" s="1"/>
  <c r="U2204" i="64"/>
  <c r="U2227" i="64" s="1"/>
  <c r="U1747" i="64"/>
  <c r="U1782" i="64" s="1"/>
  <c r="U2168" i="64"/>
  <c r="U2195" i="64" s="1"/>
  <c r="U1711" i="64"/>
  <c r="U1738" i="64" s="1"/>
  <c r="U1675" i="64"/>
  <c r="U1702" i="64" s="1"/>
  <c r="U1640" i="64"/>
  <c r="U1667" i="64" s="1"/>
  <c r="U2272" i="64"/>
  <c r="U2295" i="64" s="1"/>
  <c r="U2304" i="64"/>
  <c r="U2329" i="64" s="1"/>
  <c r="U1511" i="64"/>
  <c r="U1524" i="64" s="1"/>
  <c r="U1359" i="64"/>
  <c r="U2338" i="64"/>
  <c r="U2363" i="64" s="1"/>
  <c r="U1487" i="64"/>
  <c r="U1605" i="64"/>
  <c r="U1632" i="64" s="1"/>
  <c r="U794" i="64"/>
  <c r="U1335" i="64"/>
  <c r="U1350" i="64" s="1"/>
  <c r="U1162" i="64"/>
  <c r="U1581" i="64"/>
  <c r="U1947" i="64"/>
  <c r="U1962" i="64" s="1"/>
  <c r="U717" i="64"/>
  <c r="U818" i="64"/>
  <c r="U831" i="64" s="1"/>
  <c r="U611" i="64"/>
  <c r="U769" i="64"/>
  <c r="U1214" i="64"/>
  <c r="U1227" i="64" s="1"/>
  <c r="U1971" i="64"/>
  <c r="CH1915" i="64"/>
  <c r="CH2793" i="64"/>
  <c r="CH2767" i="64"/>
  <c r="CH2742" i="64"/>
  <c r="CH1889" i="64"/>
  <c r="CH2716" i="64"/>
  <c r="CH1835" i="64"/>
  <c r="CH1746" i="64"/>
  <c r="CH1857" i="64"/>
  <c r="CH2845" i="64"/>
  <c r="CH1790" i="64"/>
  <c r="CH2271" i="64"/>
  <c r="CH1639" i="64"/>
  <c r="CH1710" i="64"/>
  <c r="CH2167" i="64"/>
  <c r="CH2303" i="64"/>
  <c r="CH2337" i="64"/>
  <c r="CH2203" i="64"/>
  <c r="CH1604" i="64"/>
  <c r="CH1510" i="64"/>
  <c r="CH1674" i="64"/>
  <c r="CH1580" i="64"/>
  <c r="CH1486" i="64"/>
  <c r="CH1501" i="64" s="1"/>
  <c r="CH1213" i="64"/>
  <c r="CH1358" i="64"/>
  <c r="CH1477" i="64" s="1"/>
  <c r="CH1161" i="64"/>
  <c r="CH1946" i="64"/>
  <c r="CH817" i="64"/>
  <c r="CH830" i="64" s="1"/>
  <c r="CH793" i="64"/>
  <c r="CH716" i="64"/>
  <c r="CH768" i="64"/>
  <c r="CH1970" i="64"/>
  <c r="CH560" i="64"/>
  <c r="CH744" i="64"/>
  <c r="BZ1915" i="64"/>
  <c r="BZ2793" i="64"/>
  <c r="BZ2767" i="64"/>
  <c r="BZ2742" i="64"/>
  <c r="BZ1889" i="64"/>
  <c r="BZ2716" i="64"/>
  <c r="BZ1857" i="64"/>
  <c r="BZ1746" i="64"/>
  <c r="BZ1835" i="64"/>
  <c r="BZ2845" i="64"/>
  <c r="BZ1790" i="64"/>
  <c r="BZ1710" i="64"/>
  <c r="BZ2167" i="64"/>
  <c r="BZ2271" i="64"/>
  <c r="BZ1639" i="64"/>
  <c r="BZ2203" i="64"/>
  <c r="BZ2303" i="64"/>
  <c r="BZ1674" i="64"/>
  <c r="BZ2337" i="64"/>
  <c r="BZ1604" i="64"/>
  <c r="BZ1580" i="64"/>
  <c r="BZ1486" i="64"/>
  <c r="BZ1501" i="64" s="1"/>
  <c r="BZ1213" i="64"/>
  <c r="BZ1510" i="64"/>
  <c r="BZ1161" i="64"/>
  <c r="BZ1946" i="64"/>
  <c r="BZ817" i="64"/>
  <c r="BZ830" i="64" s="1"/>
  <c r="BZ716" i="64"/>
  <c r="BZ1358" i="64"/>
  <c r="BZ1477" i="64" s="1"/>
  <c r="BZ768" i="64"/>
  <c r="BZ1970" i="64"/>
  <c r="BZ793" i="64"/>
  <c r="BZ560" i="64"/>
  <c r="BZ744" i="64"/>
  <c r="BR1915" i="64"/>
  <c r="BR2767" i="64"/>
  <c r="BR2793" i="64"/>
  <c r="BR2742" i="64"/>
  <c r="BR1889" i="64"/>
  <c r="BR2716" i="64"/>
  <c r="BR1857" i="64"/>
  <c r="BR1835" i="64"/>
  <c r="BR1746" i="64"/>
  <c r="BR2845" i="64"/>
  <c r="BR1790" i="64"/>
  <c r="BR2271" i="64"/>
  <c r="BR2203" i="64"/>
  <c r="BR1639" i="64"/>
  <c r="BR2167" i="64"/>
  <c r="BR1710" i="64"/>
  <c r="BR2303" i="64"/>
  <c r="BR2337" i="64"/>
  <c r="BR1674" i="64"/>
  <c r="BR1604" i="64"/>
  <c r="BR1580" i="64"/>
  <c r="BR1486" i="64"/>
  <c r="BR1501" i="64" s="1"/>
  <c r="BR1510" i="64"/>
  <c r="BR1213" i="64"/>
  <c r="BR1358" i="64"/>
  <c r="BR1477" i="64" s="1"/>
  <c r="BR1161" i="64"/>
  <c r="BR1946" i="64"/>
  <c r="BR817" i="64"/>
  <c r="BR830" i="64" s="1"/>
  <c r="BR793" i="64"/>
  <c r="BR716" i="64"/>
  <c r="BR768" i="64"/>
  <c r="BR1970" i="64"/>
  <c r="BR560" i="64"/>
  <c r="BR744" i="64"/>
  <c r="BJ1915" i="64"/>
  <c r="BJ2742" i="64"/>
  <c r="BJ2793" i="64"/>
  <c r="BJ1889" i="64"/>
  <c r="BJ2767" i="64"/>
  <c r="BJ2716" i="64"/>
  <c r="BJ1857" i="64"/>
  <c r="BJ1835" i="64"/>
  <c r="BJ1746" i="64"/>
  <c r="BJ2845" i="64"/>
  <c r="BJ1790" i="64"/>
  <c r="BJ2271" i="64"/>
  <c r="BJ1710" i="64"/>
  <c r="BJ1639" i="64"/>
  <c r="BJ2167" i="64"/>
  <c r="BJ2203" i="64"/>
  <c r="BJ1674" i="64"/>
  <c r="BJ2303" i="64"/>
  <c r="BJ2337" i="64"/>
  <c r="BJ1604" i="64"/>
  <c r="BJ1510" i="64"/>
  <c r="BJ1486" i="64"/>
  <c r="BJ1501" i="64" s="1"/>
  <c r="BJ1580" i="64"/>
  <c r="BJ1358" i="64"/>
  <c r="BJ1477" i="64" s="1"/>
  <c r="BJ1213" i="64"/>
  <c r="BJ1161" i="64"/>
  <c r="BJ1946" i="64"/>
  <c r="BJ817" i="64"/>
  <c r="BJ830" i="64" s="1"/>
  <c r="BJ716" i="64"/>
  <c r="BJ768" i="64"/>
  <c r="BJ1970" i="64"/>
  <c r="BJ793" i="64"/>
  <c r="BJ744" i="64"/>
  <c r="BB1915" i="64"/>
  <c r="BB2742" i="64"/>
  <c r="BB2793" i="64"/>
  <c r="BB2767" i="64"/>
  <c r="BB1889" i="64"/>
  <c r="BB2716" i="64"/>
  <c r="BB1857" i="64"/>
  <c r="BB1746" i="64"/>
  <c r="BB1835" i="64"/>
  <c r="BB2845" i="64"/>
  <c r="BB1790" i="64"/>
  <c r="BB1710" i="64"/>
  <c r="BB2167" i="64"/>
  <c r="BB2203" i="64"/>
  <c r="BB1639" i="64"/>
  <c r="BB2271" i="64"/>
  <c r="BB2303" i="64"/>
  <c r="BB1674" i="64"/>
  <c r="BB2337" i="64"/>
  <c r="BB1604" i="64"/>
  <c r="BB1510" i="64"/>
  <c r="BB1580" i="64"/>
  <c r="BB1486" i="64"/>
  <c r="BB1501" i="64" s="1"/>
  <c r="BB1213" i="64"/>
  <c r="BB1161" i="64"/>
  <c r="BB1946" i="64"/>
  <c r="BB1358" i="64"/>
  <c r="BB1477" i="64" s="1"/>
  <c r="BB817" i="64"/>
  <c r="BB830" i="64" s="1"/>
  <c r="BB793" i="64"/>
  <c r="BB716" i="64"/>
  <c r="BB768" i="64"/>
  <c r="BB1970" i="64"/>
  <c r="BB744" i="64"/>
  <c r="AT1915" i="64"/>
  <c r="AT2742" i="64"/>
  <c r="AT2793" i="64"/>
  <c r="AT1889" i="64"/>
  <c r="AT2767" i="64"/>
  <c r="AT2716" i="64"/>
  <c r="AT1835" i="64"/>
  <c r="AT1746" i="64"/>
  <c r="AT2845" i="64"/>
  <c r="AT1790" i="64"/>
  <c r="AT1857" i="64"/>
  <c r="AT2203" i="64"/>
  <c r="AT1639" i="64"/>
  <c r="AT1710" i="64"/>
  <c r="AT2303" i="64"/>
  <c r="AT2167" i="64"/>
  <c r="AT2337" i="64"/>
  <c r="AT2271" i="64"/>
  <c r="AT1674" i="64"/>
  <c r="AT1604" i="64"/>
  <c r="AT1580" i="64"/>
  <c r="AT1486" i="64"/>
  <c r="AT1501" i="64" s="1"/>
  <c r="AT1510" i="64"/>
  <c r="AT1213" i="64"/>
  <c r="AT1358" i="64"/>
  <c r="AT1477" i="64" s="1"/>
  <c r="AT1161" i="64"/>
  <c r="AT1946" i="64"/>
  <c r="AT817" i="64"/>
  <c r="AT830" i="64" s="1"/>
  <c r="AT716" i="64"/>
  <c r="AT768" i="64"/>
  <c r="AT1970" i="64"/>
  <c r="AT793" i="64"/>
  <c r="AT744" i="64"/>
  <c r="AL1915" i="64"/>
  <c r="AL2742" i="64"/>
  <c r="AL2793" i="64"/>
  <c r="AL1889" i="64"/>
  <c r="AL2767" i="64"/>
  <c r="AL1857" i="64"/>
  <c r="AL1746" i="64"/>
  <c r="AL2716" i="64"/>
  <c r="AL1835" i="64"/>
  <c r="AL2845" i="64"/>
  <c r="AL1790" i="64"/>
  <c r="AL2271" i="64"/>
  <c r="AL1710" i="64"/>
  <c r="AL2167" i="64"/>
  <c r="AL1639" i="64"/>
  <c r="AL2203" i="64"/>
  <c r="AL1674" i="64"/>
  <c r="AL2303" i="64"/>
  <c r="AL2337" i="64"/>
  <c r="AL1604" i="64"/>
  <c r="AL1580" i="64"/>
  <c r="AL1486" i="64"/>
  <c r="AL1501" i="64" s="1"/>
  <c r="AL1510" i="64"/>
  <c r="AL1358" i="64"/>
  <c r="AL1477" i="64" s="1"/>
  <c r="AL1213" i="64"/>
  <c r="AL1161" i="64"/>
  <c r="AL1946" i="64"/>
  <c r="AL817" i="64"/>
  <c r="AL830" i="64" s="1"/>
  <c r="AL793" i="64"/>
  <c r="AL716" i="64"/>
  <c r="AL768" i="64"/>
  <c r="AL1970" i="64"/>
  <c r="AL744" i="64"/>
  <c r="AD1915" i="64"/>
  <c r="AD2793" i="64"/>
  <c r="AD2742" i="64"/>
  <c r="AD1889" i="64"/>
  <c r="AD2767" i="64"/>
  <c r="AD1857" i="64"/>
  <c r="AD2716" i="64"/>
  <c r="AD1835" i="64"/>
  <c r="AD1746" i="64"/>
  <c r="AD2845" i="64"/>
  <c r="AD1790" i="64"/>
  <c r="AD2167" i="64"/>
  <c r="AD2203" i="64"/>
  <c r="AD1639" i="64"/>
  <c r="AD2271" i="64"/>
  <c r="AD2303" i="64"/>
  <c r="AD1674" i="64"/>
  <c r="AD2337" i="64"/>
  <c r="AD1604" i="64"/>
  <c r="AD1710" i="64"/>
  <c r="AD1510" i="64"/>
  <c r="AD1486" i="64"/>
  <c r="AD1501" i="64" s="1"/>
  <c r="AD1580" i="64"/>
  <c r="AD1213" i="64"/>
  <c r="AD1161" i="64"/>
  <c r="AD1358" i="64"/>
  <c r="AD1477" i="64" s="1"/>
  <c r="AD1946" i="64"/>
  <c r="AD817" i="64"/>
  <c r="AD830" i="64" s="1"/>
  <c r="AD716" i="64"/>
  <c r="AD768" i="64"/>
  <c r="AD1970" i="64"/>
  <c r="AD793" i="64"/>
  <c r="AD744" i="64"/>
  <c r="V1915" i="64"/>
  <c r="V2742" i="64"/>
  <c r="V2793" i="64"/>
  <c r="V1889" i="64"/>
  <c r="V2716" i="64"/>
  <c r="V1857" i="64"/>
  <c r="V2767" i="64"/>
  <c r="V1746" i="64"/>
  <c r="V1835" i="64"/>
  <c r="V2845" i="64"/>
  <c r="V1790" i="64"/>
  <c r="V2271" i="64"/>
  <c r="V1639" i="64"/>
  <c r="V2167" i="64"/>
  <c r="V1710" i="64"/>
  <c r="V2303" i="64"/>
  <c r="V2337" i="64"/>
  <c r="V1604" i="64"/>
  <c r="V2203" i="64"/>
  <c r="V1510" i="64"/>
  <c r="V1580" i="64"/>
  <c r="V1486" i="64"/>
  <c r="V1501" i="64" s="1"/>
  <c r="V1213" i="64"/>
  <c r="V1358" i="64"/>
  <c r="V1477" i="64" s="1"/>
  <c r="V1161" i="64"/>
  <c r="V1946" i="64"/>
  <c r="V1674" i="64"/>
  <c r="V817" i="64"/>
  <c r="V830" i="64" s="1"/>
  <c r="V793" i="64"/>
  <c r="V716" i="64"/>
  <c r="V768" i="64"/>
  <c r="V1970" i="64"/>
  <c r="V744" i="64"/>
  <c r="CI1912" i="64"/>
  <c r="CI1934" i="64" s="1"/>
  <c r="CI2790" i="64"/>
  <c r="CI2807" i="64" s="1"/>
  <c r="CI2739" i="64"/>
  <c r="CI2756" i="64" s="1"/>
  <c r="CI1886" i="64"/>
  <c r="CI1903" i="64" s="1"/>
  <c r="CI2764" i="64"/>
  <c r="CI2781" i="64" s="1"/>
  <c r="CI1854" i="64"/>
  <c r="CI1877" i="64" s="1"/>
  <c r="CI2713" i="64"/>
  <c r="CI2730" i="64" s="1"/>
  <c r="CI1832" i="64"/>
  <c r="CI1845" i="64" s="1"/>
  <c r="CI1743" i="64"/>
  <c r="CI1778" i="64" s="1"/>
  <c r="CI2842" i="64"/>
  <c r="CI2856" i="64" s="1"/>
  <c r="CI1787" i="64"/>
  <c r="CI1822" i="64" s="1"/>
  <c r="CI2164" i="64"/>
  <c r="CI2191" i="64" s="1"/>
  <c r="CI1636" i="64"/>
  <c r="CI1663" i="64" s="1"/>
  <c r="CI2200" i="64"/>
  <c r="CI2223" i="64" s="1"/>
  <c r="CI1707" i="64"/>
  <c r="CI1734" i="64" s="1"/>
  <c r="CI2300" i="64"/>
  <c r="CI2325" i="64" s="1"/>
  <c r="CI2268" i="64"/>
  <c r="CI2291" i="64" s="1"/>
  <c r="CI1671" i="64"/>
  <c r="CI1698" i="64" s="1"/>
  <c r="CI2334" i="64"/>
  <c r="CI2359" i="64" s="1"/>
  <c r="CI1601" i="64"/>
  <c r="CI1628" i="64" s="1"/>
  <c r="CI1577" i="64"/>
  <c r="CI1483" i="64"/>
  <c r="CI1498" i="64" s="1"/>
  <c r="CI1355" i="64"/>
  <c r="CI1210" i="64"/>
  <c r="CI1223" i="64" s="1"/>
  <c r="CI1331" i="64"/>
  <c r="CI1346" i="64" s="1"/>
  <c r="CI1158" i="64"/>
  <c r="CI1173" i="64" s="1"/>
  <c r="CI1943" i="64"/>
  <c r="CI1958" i="64" s="1"/>
  <c r="CI814" i="64"/>
  <c r="CI827" i="64" s="1"/>
  <c r="CI713" i="64"/>
  <c r="CI765" i="64"/>
  <c r="CI1967" i="64"/>
  <c r="CI1982" i="64" s="1"/>
  <c r="CI1507" i="64"/>
  <c r="CI1520" i="64" s="1"/>
  <c r="CI790" i="64"/>
  <c r="CI741" i="64"/>
  <c r="CA1912" i="64"/>
  <c r="CA1934" i="64" s="1"/>
  <c r="CA2739" i="64"/>
  <c r="CA2756" i="64" s="1"/>
  <c r="CA2790" i="64"/>
  <c r="CA2807" i="64" s="1"/>
  <c r="CA1886" i="64"/>
  <c r="CA1903" i="64" s="1"/>
  <c r="CA2713" i="64"/>
  <c r="CA2730" i="64" s="1"/>
  <c r="CA2764" i="64"/>
  <c r="CA2781" i="64" s="1"/>
  <c r="CA1832" i="64"/>
  <c r="CA1845" i="64" s="1"/>
  <c r="CA1854" i="64"/>
  <c r="CA1877" i="64" s="1"/>
  <c r="CA1743" i="64"/>
  <c r="CA1778" i="64" s="1"/>
  <c r="CA2842" i="64"/>
  <c r="CA2856" i="64" s="1"/>
  <c r="CA1787" i="64"/>
  <c r="CA1822" i="64" s="1"/>
  <c r="CA2268" i="64"/>
  <c r="CA2291" i="64" s="1"/>
  <c r="CA2200" i="64"/>
  <c r="CA2223" i="64" s="1"/>
  <c r="CA1636" i="64"/>
  <c r="CA1663" i="64" s="1"/>
  <c r="CA1707" i="64"/>
  <c r="CA1734" i="64" s="1"/>
  <c r="CA2300" i="64"/>
  <c r="CA2325" i="64" s="1"/>
  <c r="CA2164" i="64"/>
  <c r="CA2191" i="64" s="1"/>
  <c r="CA2334" i="64"/>
  <c r="CA2359" i="64" s="1"/>
  <c r="CA1671" i="64"/>
  <c r="CA1698" i="64" s="1"/>
  <c r="CA1601" i="64"/>
  <c r="CA1628" i="64" s="1"/>
  <c r="CA1577" i="64"/>
  <c r="CA1483" i="64"/>
  <c r="CA1498" i="64" s="1"/>
  <c r="CA1507" i="64"/>
  <c r="CA1520" i="64" s="1"/>
  <c r="CA1210" i="64"/>
  <c r="CA1223" i="64" s="1"/>
  <c r="CA1331" i="64"/>
  <c r="CA1346" i="64" s="1"/>
  <c r="CA1158" i="64"/>
  <c r="CA1173" i="64" s="1"/>
  <c r="CA1355" i="64"/>
  <c r="CA1943" i="64"/>
  <c r="CA1958" i="64" s="1"/>
  <c r="CA814" i="64"/>
  <c r="CA827" i="64" s="1"/>
  <c r="CA713" i="64"/>
  <c r="CA790" i="64"/>
  <c r="CA765" i="64"/>
  <c r="CA1967" i="64"/>
  <c r="CA1982" i="64" s="1"/>
  <c r="CA741" i="64"/>
  <c r="BS1912" i="64"/>
  <c r="BS1934" i="64" s="1"/>
  <c r="BS2739" i="64"/>
  <c r="BS2756" i="64" s="1"/>
  <c r="BS2790" i="64"/>
  <c r="BS2807" i="64" s="1"/>
  <c r="BS2764" i="64"/>
  <c r="BS2781" i="64" s="1"/>
  <c r="BS1886" i="64"/>
  <c r="BS1903" i="64" s="1"/>
  <c r="BS2713" i="64"/>
  <c r="BS2730" i="64" s="1"/>
  <c r="BS1854" i="64"/>
  <c r="BS1877" i="64" s="1"/>
  <c r="BS1743" i="64"/>
  <c r="BS1778" i="64" s="1"/>
  <c r="BS1832" i="64"/>
  <c r="BS1845" i="64" s="1"/>
  <c r="BS2842" i="64"/>
  <c r="BS2856" i="64" s="1"/>
  <c r="BS1787" i="64"/>
  <c r="BS1822" i="64" s="1"/>
  <c r="BS1636" i="64"/>
  <c r="BS1663" i="64" s="1"/>
  <c r="BS2164" i="64"/>
  <c r="BS2191" i="64" s="1"/>
  <c r="BS1707" i="64"/>
  <c r="BS1734" i="64" s="1"/>
  <c r="BS1671" i="64"/>
  <c r="BS1698" i="64" s="1"/>
  <c r="BS2300" i="64"/>
  <c r="BS2325" i="64" s="1"/>
  <c r="BS2200" i="64"/>
  <c r="BS2223" i="64" s="1"/>
  <c r="BS2334" i="64"/>
  <c r="BS2359" i="64" s="1"/>
  <c r="BS2268" i="64"/>
  <c r="BS2291" i="64" s="1"/>
  <c r="BS1601" i="64"/>
  <c r="BS1628" i="64" s="1"/>
  <c r="BS1507" i="64"/>
  <c r="BS1520" i="64" s="1"/>
  <c r="BS1483" i="64"/>
  <c r="BS1498" i="64" s="1"/>
  <c r="BS1577" i="64"/>
  <c r="BS1210" i="64"/>
  <c r="BS1223" i="64" s="1"/>
  <c r="BS1355" i="64"/>
  <c r="BS1331" i="64"/>
  <c r="BS1346" i="64" s="1"/>
  <c r="BS1158" i="64"/>
  <c r="BS1173" i="64" s="1"/>
  <c r="BS1943" i="64"/>
  <c r="BS1958" i="64" s="1"/>
  <c r="BS814" i="64"/>
  <c r="BS827" i="64" s="1"/>
  <c r="BS713" i="64"/>
  <c r="BS765" i="64"/>
  <c r="BS1967" i="64"/>
  <c r="BS1982" i="64" s="1"/>
  <c r="BS790" i="64"/>
  <c r="BS741" i="64"/>
  <c r="BK1912" i="64"/>
  <c r="BK1934" i="64" s="1"/>
  <c r="BK2790" i="64"/>
  <c r="BK2807" i="64" s="1"/>
  <c r="BK2739" i="64"/>
  <c r="BK2756" i="64" s="1"/>
  <c r="BK1886" i="64"/>
  <c r="BK1903" i="64" s="1"/>
  <c r="BK2764" i="64"/>
  <c r="BK2781" i="64" s="1"/>
  <c r="BK2713" i="64"/>
  <c r="BK2730" i="64" s="1"/>
  <c r="BK1854" i="64"/>
  <c r="BK1877" i="64" s="1"/>
  <c r="BK1832" i="64"/>
  <c r="BK1845" i="64" s="1"/>
  <c r="BK1743" i="64"/>
  <c r="BK1778" i="64" s="1"/>
  <c r="BK2842" i="64"/>
  <c r="BK2856" i="64" s="1"/>
  <c r="BK1787" i="64"/>
  <c r="BK1822" i="64" s="1"/>
  <c r="BK2164" i="64"/>
  <c r="BK2191" i="64" s="1"/>
  <c r="BK2268" i="64"/>
  <c r="BK2291" i="64" s="1"/>
  <c r="BK1636" i="64"/>
  <c r="BK1663" i="64" s="1"/>
  <c r="BK2200" i="64"/>
  <c r="BK2223" i="64" s="1"/>
  <c r="BK1707" i="64"/>
  <c r="BK1734" i="64" s="1"/>
  <c r="BK2300" i="64"/>
  <c r="BK2325" i="64" s="1"/>
  <c r="BK1671" i="64"/>
  <c r="BK1698" i="64" s="1"/>
  <c r="BK2334" i="64"/>
  <c r="BK2359" i="64" s="1"/>
  <c r="BK1601" i="64"/>
  <c r="BK1628" i="64" s="1"/>
  <c r="BK1507" i="64"/>
  <c r="BK1520" i="64" s="1"/>
  <c r="BK1483" i="64"/>
  <c r="BK1498" i="64" s="1"/>
  <c r="BK1577" i="64"/>
  <c r="BK1210" i="64"/>
  <c r="BK1223" i="64" s="1"/>
  <c r="BK1331" i="64"/>
  <c r="BK1346" i="64" s="1"/>
  <c r="BK1158" i="64"/>
  <c r="BK1173" i="64" s="1"/>
  <c r="BK1943" i="64"/>
  <c r="BK1958" i="64" s="1"/>
  <c r="BK814" i="64"/>
  <c r="BK827" i="64" s="1"/>
  <c r="BK713" i="64"/>
  <c r="BK790" i="64"/>
  <c r="BK1355" i="64"/>
  <c r="BK765" i="64"/>
  <c r="BK1967" i="64"/>
  <c r="BK1982" i="64" s="1"/>
  <c r="BK741" i="64"/>
  <c r="BC1912" i="64"/>
  <c r="BC1934" i="64" s="1"/>
  <c r="BC2739" i="64"/>
  <c r="BC2756" i="64" s="1"/>
  <c r="BC2790" i="64"/>
  <c r="BC2807" i="64" s="1"/>
  <c r="BC1886" i="64"/>
  <c r="BC1903" i="64" s="1"/>
  <c r="BC2713" i="64"/>
  <c r="BC2730" i="64" s="1"/>
  <c r="BC1854" i="64"/>
  <c r="BC1877" i="64" s="1"/>
  <c r="BC2764" i="64"/>
  <c r="BC2781" i="64" s="1"/>
  <c r="BC1743" i="64"/>
  <c r="BC1778" i="64" s="1"/>
  <c r="BC2842" i="64"/>
  <c r="BC2856" i="64" s="1"/>
  <c r="BC1787" i="64"/>
  <c r="BC1822" i="64" s="1"/>
  <c r="BC1832" i="64"/>
  <c r="BC1845" i="64" s="1"/>
  <c r="BC2200" i="64"/>
  <c r="BC2223" i="64" s="1"/>
  <c r="BC1636" i="64"/>
  <c r="BC1663" i="64" s="1"/>
  <c r="BC1707" i="64"/>
  <c r="BC1734" i="64" s="1"/>
  <c r="BC2300" i="64"/>
  <c r="BC2325" i="64" s="1"/>
  <c r="BC2334" i="64"/>
  <c r="BC2359" i="64" s="1"/>
  <c r="BC2164" i="64"/>
  <c r="BC2191" i="64" s="1"/>
  <c r="BC1601" i="64"/>
  <c r="BC1628" i="64" s="1"/>
  <c r="BC1671" i="64"/>
  <c r="BC1698" i="64" s="1"/>
  <c r="BC2268" i="64"/>
  <c r="BC2291" i="64" s="1"/>
  <c r="BC1577" i="64"/>
  <c r="BC1483" i="64"/>
  <c r="BC1498" i="64" s="1"/>
  <c r="BC1210" i="64"/>
  <c r="BC1223" i="64" s="1"/>
  <c r="BC1331" i="64"/>
  <c r="BC1346" i="64" s="1"/>
  <c r="BC1158" i="64"/>
  <c r="BC1173" i="64" s="1"/>
  <c r="BC1507" i="64"/>
  <c r="BC1520" i="64" s="1"/>
  <c r="BC1355" i="64"/>
  <c r="BC1943" i="64"/>
  <c r="BC1958" i="64" s="1"/>
  <c r="BC814" i="64"/>
  <c r="BC827" i="64" s="1"/>
  <c r="BC713" i="64"/>
  <c r="BC765" i="64"/>
  <c r="BC1967" i="64"/>
  <c r="BC1982" i="64" s="1"/>
  <c r="BC790" i="64"/>
  <c r="BC741" i="64"/>
  <c r="AU1912" i="64"/>
  <c r="AU1934" i="64" s="1"/>
  <c r="AU2739" i="64"/>
  <c r="AU2756" i="64" s="1"/>
  <c r="AU1886" i="64"/>
  <c r="AU1903" i="64" s="1"/>
  <c r="AU2790" i="64"/>
  <c r="AU2807" i="64" s="1"/>
  <c r="AU2764" i="64"/>
  <c r="AU2781" i="64" s="1"/>
  <c r="AU2713" i="64"/>
  <c r="AU2730" i="64" s="1"/>
  <c r="AU1854" i="64"/>
  <c r="AU1877" i="64" s="1"/>
  <c r="AU1832" i="64"/>
  <c r="AU1845" i="64" s="1"/>
  <c r="AU1743" i="64"/>
  <c r="AU1778" i="64" s="1"/>
  <c r="AU2842" i="64"/>
  <c r="AU2856" i="64" s="1"/>
  <c r="AU1787" i="64"/>
  <c r="AU1822" i="64" s="1"/>
  <c r="AU2268" i="64"/>
  <c r="AU2291" i="64" s="1"/>
  <c r="AU2164" i="64"/>
  <c r="AU2191" i="64" s="1"/>
  <c r="AU1636" i="64"/>
  <c r="AU1663" i="64" s="1"/>
  <c r="AU1707" i="64"/>
  <c r="AU1734" i="64" s="1"/>
  <c r="AU2300" i="64"/>
  <c r="AU2325" i="64" s="1"/>
  <c r="AU1671" i="64"/>
  <c r="AU1698" i="64" s="1"/>
  <c r="AU2334" i="64"/>
  <c r="AU2359" i="64" s="1"/>
  <c r="AU1601" i="64"/>
  <c r="AU1628" i="64" s="1"/>
  <c r="AU1577" i="64"/>
  <c r="AU2200" i="64"/>
  <c r="AU2223" i="64" s="1"/>
  <c r="AU1483" i="64"/>
  <c r="AU1498" i="64" s="1"/>
  <c r="AU1507" i="64"/>
  <c r="AU1520" i="64" s="1"/>
  <c r="AU1210" i="64"/>
  <c r="AU1223" i="64" s="1"/>
  <c r="AU1355" i="64"/>
  <c r="AU1331" i="64"/>
  <c r="AU1346" i="64" s="1"/>
  <c r="AU1158" i="64"/>
  <c r="AU1173" i="64" s="1"/>
  <c r="AU1943" i="64"/>
  <c r="AU1958" i="64" s="1"/>
  <c r="AU814" i="64"/>
  <c r="AU827" i="64" s="1"/>
  <c r="AU713" i="64"/>
  <c r="AU790" i="64"/>
  <c r="AU765" i="64"/>
  <c r="AU1967" i="64"/>
  <c r="AU1982" i="64" s="1"/>
  <c r="AU741" i="64"/>
  <c r="AM1912" i="64"/>
  <c r="AM1934" i="64" s="1"/>
  <c r="AM2790" i="64"/>
  <c r="AM2807" i="64" s="1"/>
  <c r="AM2739" i="64"/>
  <c r="AM2756" i="64" s="1"/>
  <c r="AM1886" i="64"/>
  <c r="AM1903" i="64" s="1"/>
  <c r="AM2713" i="64"/>
  <c r="AM2730" i="64" s="1"/>
  <c r="AM1854" i="64"/>
  <c r="AM1877" i="64" s="1"/>
  <c r="AM2764" i="64"/>
  <c r="AM2781" i="64" s="1"/>
  <c r="AM1832" i="64"/>
  <c r="AM1845" i="64" s="1"/>
  <c r="AM1743" i="64"/>
  <c r="AM1778" i="64" s="1"/>
  <c r="AM2842" i="64"/>
  <c r="AM2856" i="64" s="1"/>
  <c r="AM1787" i="64"/>
  <c r="AM1822" i="64" s="1"/>
  <c r="AM2164" i="64"/>
  <c r="AM2191" i="64" s="1"/>
  <c r="AM2200" i="64"/>
  <c r="AM2223" i="64" s="1"/>
  <c r="AM1636" i="64"/>
  <c r="AM1663" i="64" s="1"/>
  <c r="AM1707" i="64"/>
  <c r="AM1734" i="64" s="1"/>
  <c r="AM2268" i="64"/>
  <c r="AM2291" i="64" s="1"/>
  <c r="AM2300" i="64"/>
  <c r="AM2325" i="64" s="1"/>
  <c r="AM2334" i="64"/>
  <c r="AM2359" i="64" s="1"/>
  <c r="AM1671" i="64"/>
  <c r="AM1698" i="64" s="1"/>
  <c r="AM1601" i="64"/>
  <c r="AM1628" i="64" s="1"/>
  <c r="AM1507" i="64"/>
  <c r="AM1520" i="64" s="1"/>
  <c r="AM1483" i="64"/>
  <c r="AM1498" i="64" s="1"/>
  <c r="AM1355" i="64"/>
  <c r="AM1210" i="64"/>
  <c r="AM1223" i="64" s="1"/>
  <c r="AM1577" i="64"/>
  <c r="AM1331" i="64"/>
  <c r="AM1346" i="64" s="1"/>
  <c r="AM1158" i="64"/>
  <c r="AM1173" i="64" s="1"/>
  <c r="AM1943" i="64"/>
  <c r="AM1958" i="64" s="1"/>
  <c r="AM814" i="64"/>
  <c r="AM827" i="64" s="1"/>
  <c r="AM790" i="64"/>
  <c r="AM713" i="64"/>
  <c r="AM765" i="64"/>
  <c r="AM1967" i="64"/>
  <c r="AM1982" i="64" s="1"/>
  <c r="AM741" i="64"/>
  <c r="AE1912" i="64"/>
  <c r="AE1934" i="64" s="1"/>
  <c r="AE2739" i="64"/>
  <c r="AE2756" i="64" s="1"/>
  <c r="AE2790" i="64"/>
  <c r="AE2807" i="64" s="1"/>
  <c r="AE1886" i="64"/>
  <c r="AE1903" i="64" s="1"/>
  <c r="AE2764" i="64"/>
  <c r="AE2781" i="64" s="1"/>
  <c r="AE2713" i="64"/>
  <c r="AE2730" i="64" s="1"/>
  <c r="AE1854" i="64"/>
  <c r="AE1877" i="64" s="1"/>
  <c r="AE1743" i="64"/>
  <c r="AE1778" i="64" s="1"/>
  <c r="AE1832" i="64"/>
  <c r="AE1845" i="64" s="1"/>
  <c r="AE2842" i="64"/>
  <c r="AE2856" i="64" s="1"/>
  <c r="AE1787" i="64"/>
  <c r="AE1822" i="64" s="1"/>
  <c r="AE2200" i="64"/>
  <c r="AE2223" i="64" s="1"/>
  <c r="AE2268" i="64"/>
  <c r="AE2291" i="64" s="1"/>
  <c r="AE1636" i="64"/>
  <c r="AE1663" i="64" s="1"/>
  <c r="AE2164" i="64"/>
  <c r="AE2191" i="64" s="1"/>
  <c r="AE1707" i="64"/>
  <c r="AE1734" i="64" s="1"/>
  <c r="AE2300" i="64"/>
  <c r="AE2325" i="64" s="1"/>
  <c r="AE1671" i="64"/>
  <c r="AE1698" i="64" s="1"/>
  <c r="AE2334" i="64"/>
  <c r="AE2359" i="64" s="1"/>
  <c r="AE1601" i="64"/>
  <c r="AE1628" i="64" s="1"/>
  <c r="AE1507" i="64"/>
  <c r="AE1520" i="64" s="1"/>
  <c r="AE1483" i="64"/>
  <c r="AE1498" i="64" s="1"/>
  <c r="AE1577" i="64"/>
  <c r="AE1210" i="64"/>
  <c r="AE1223" i="64" s="1"/>
  <c r="AE1331" i="64"/>
  <c r="AE1346" i="64" s="1"/>
  <c r="AE1158" i="64"/>
  <c r="AE1173" i="64" s="1"/>
  <c r="AE1943" i="64"/>
  <c r="AE1958" i="64" s="1"/>
  <c r="AE814" i="64"/>
  <c r="AE827" i="64" s="1"/>
  <c r="AE713" i="64"/>
  <c r="AE765" i="64"/>
  <c r="AE790" i="64"/>
  <c r="AE1355" i="64"/>
  <c r="AE741" i="64"/>
  <c r="W1912" i="64"/>
  <c r="W1934" i="64" s="1"/>
  <c r="W2790" i="64"/>
  <c r="W2807" i="64" s="1"/>
  <c r="W2739" i="64"/>
  <c r="W2756" i="64" s="1"/>
  <c r="W2764" i="64"/>
  <c r="W2781" i="64" s="1"/>
  <c r="W1886" i="64"/>
  <c r="W1854" i="64"/>
  <c r="W1877" i="64" s="1"/>
  <c r="W2713" i="64"/>
  <c r="W2730" i="64" s="1"/>
  <c r="W1832" i="64"/>
  <c r="W1845" i="64" s="1"/>
  <c r="W1743" i="64"/>
  <c r="W1778" i="64" s="1"/>
  <c r="W2842" i="64"/>
  <c r="W2856" i="64" s="1"/>
  <c r="W1787" i="64"/>
  <c r="W1822" i="64" s="1"/>
  <c r="W2164" i="64"/>
  <c r="W2191" i="64" s="1"/>
  <c r="W1636" i="64"/>
  <c r="W1663" i="64" s="1"/>
  <c r="W2200" i="64"/>
  <c r="W2223" i="64" s="1"/>
  <c r="W1707" i="64"/>
  <c r="W1734" i="64" s="1"/>
  <c r="W2300" i="64"/>
  <c r="W2325" i="64" s="1"/>
  <c r="W2268" i="64"/>
  <c r="W2291" i="64" s="1"/>
  <c r="W2334" i="64"/>
  <c r="W2359" i="64" s="1"/>
  <c r="W1601" i="64"/>
  <c r="W1628" i="64" s="1"/>
  <c r="W1577" i="64"/>
  <c r="W1671" i="64"/>
  <c r="W1698" i="64" s="1"/>
  <c r="W1483" i="64"/>
  <c r="W1498" i="64" s="1"/>
  <c r="W1210" i="64"/>
  <c r="W1223" i="64" s="1"/>
  <c r="W1507" i="64"/>
  <c r="W1520" i="64" s="1"/>
  <c r="W1331" i="64"/>
  <c r="W1346" i="64" s="1"/>
  <c r="W1158" i="64"/>
  <c r="W1173" i="64" s="1"/>
  <c r="W1355" i="64"/>
  <c r="W1943" i="64"/>
  <c r="W1958" i="64" s="1"/>
  <c r="W814" i="64"/>
  <c r="W827" i="64" s="1"/>
  <c r="W713" i="64"/>
  <c r="W790" i="64"/>
  <c r="W765" i="64"/>
  <c r="W741" i="64"/>
  <c r="AB468" i="64"/>
  <c r="CE467" i="64"/>
  <c r="BW467" i="64"/>
  <c r="BO467" i="64"/>
  <c r="BG467" i="64"/>
  <c r="AY467" i="64"/>
  <c r="AQ467" i="64"/>
  <c r="AI467" i="64"/>
  <c r="AA467" i="64"/>
  <c r="CL464" i="64"/>
  <c r="BV464" i="64"/>
  <c r="BN464" i="64"/>
  <c r="BF464" i="64"/>
  <c r="AX464" i="64"/>
  <c r="AH464" i="64"/>
  <c r="Z464" i="64"/>
  <c r="Z547" i="64" s="1"/>
  <c r="CC463" i="64"/>
  <c r="BU463" i="64"/>
  <c r="BM463" i="64"/>
  <c r="BE463" i="64"/>
  <c r="AW463" i="64"/>
  <c r="AO463" i="64"/>
  <c r="AG463" i="64"/>
  <c r="S556" i="64"/>
  <c r="AQ556" i="64"/>
  <c r="BG556" i="64"/>
  <c r="BO556" i="64"/>
  <c r="BW556" i="64"/>
  <c r="CE556" i="64"/>
  <c r="S557"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CL561" i="64"/>
  <c r="CL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1966" i="64"/>
  <c r="AQ1966" i="64"/>
  <c r="BE1966" i="64"/>
  <c r="AE1967" i="64"/>
  <c r="AE1982" i="64" s="1"/>
  <c r="BH1967" i="64"/>
  <c r="BH1982" i="64" s="1"/>
  <c r="S1970" i="64"/>
  <c r="CE1970" i="64"/>
  <c r="BW1971" i="64"/>
  <c r="BE712" i="64"/>
  <c r="BE732" i="64" s="1"/>
  <c r="AW713" i="64"/>
  <c r="AF716" i="64"/>
  <c r="X717" i="64"/>
  <c r="CJ717" i="64"/>
  <c r="BJ740" i="64"/>
  <c r="BJ755" i="64" s="1"/>
  <c r="BB741" i="64"/>
  <c r="AC745" i="64"/>
  <c r="AX768" i="64"/>
  <c r="AP769" i="64"/>
  <c r="AD789" i="64"/>
  <c r="CJ793" i="64"/>
  <c r="AK1942" i="64"/>
  <c r="AK1957" i="64" s="1"/>
  <c r="BG1947" i="64"/>
  <c r="BG1962" i="64" s="1"/>
  <c r="BL1161" i="64"/>
  <c r="U813" i="64"/>
  <c r="BA818" i="64"/>
  <c r="BA831" i="64" s="1"/>
  <c r="CI1911" i="64"/>
  <c r="CI2738" i="64"/>
  <c r="CI2755" i="64" s="1"/>
  <c r="CI2789" i="64"/>
  <c r="CI2806" i="64" s="1"/>
  <c r="CI1885" i="64"/>
  <c r="CI1902" i="64" s="1"/>
  <c r="CI2712" i="64"/>
  <c r="CI2729" i="64" s="1"/>
  <c r="CI2763" i="64"/>
  <c r="CI2780" i="64" s="1"/>
  <c r="CI1831" i="64"/>
  <c r="CI1844" i="64" s="1"/>
  <c r="CI1742" i="64"/>
  <c r="CI1777" i="64" s="1"/>
  <c r="CI1853" i="64"/>
  <c r="CI1876" i="64" s="1"/>
  <c r="CI2841" i="64"/>
  <c r="CI2855" i="64" s="1"/>
  <c r="CI1786" i="64"/>
  <c r="CI2267" i="64"/>
  <c r="CI2290" i="64" s="1"/>
  <c r="CI2199" i="64"/>
  <c r="CI2222" i="64" s="1"/>
  <c r="CI1635" i="64"/>
  <c r="CI1662" i="64" s="1"/>
  <c r="CI1706" i="64"/>
  <c r="CI1733" i="64" s="1"/>
  <c r="CI2299" i="64"/>
  <c r="CI2324" i="64" s="1"/>
  <c r="CI1670" i="64"/>
  <c r="CI1697" i="64" s="1"/>
  <c r="CI2333" i="64"/>
  <c r="CI2358" i="64" s="1"/>
  <c r="CI2163" i="64"/>
  <c r="CI2190" i="64" s="1"/>
  <c r="CI1600" i="64"/>
  <c r="CI1627" i="64" s="1"/>
  <c r="CI1576" i="64"/>
  <c r="CI1591" i="64" s="1"/>
  <c r="CI1482" i="64"/>
  <c r="CI1497" i="64" s="1"/>
  <c r="CI1506" i="64"/>
  <c r="CI1519" i="64" s="1"/>
  <c r="CI1209" i="64"/>
  <c r="CI1222" i="64" s="1"/>
  <c r="CI1354" i="64"/>
  <c r="CI1330" i="64"/>
  <c r="CI1345" i="64" s="1"/>
  <c r="CI1157" i="64"/>
  <c r="CI1172" i="64" s="1"/>
  <c r="CI1942" i="64"/>
  <c r="CI1957" i="64" s="1"/>
  <c r="CI813" i="64"/>
  <c r="CI712" i="64"/>
  <c r="CI732" i="64" s="1"/>
  <c r="CI764" i="64"/>
  <c r="CI740" i="64"/>
  <c r="CI755" i="64" s="1"/>
  <c r="AU1911" i="64"/>
  <c r="AU2789" i="64"/>
  <c r="AU2806" i="64" s="1"/>
  <c r="AU2738" i="64"/>
  <c r="AU2755" i="64" s="1"/>
  <c r="AU2712" i="64"/>
  <c r="AU2729" i="64" s="1"/>
  <c r="AU2763" i="64"/>
  <c r="AU2780" i="64" s="1"/>
  <c r="AU1885" i="64"/>
  <c r="AU1902" i="64" s="1"/>
  <c r="AU1853" i="64"/>
  <c r="AU1876" i="64" s="1"/>
  <c r="AU1831" i="64"/>
  <c r="AU1844" i="64" s="1"/>
  <c r="AU1742" i="64"/>
  <c r="AU1777" i="64" s="1"/>
  <c r="AU2841" i="64"/>
  <c r="AU2855" i="64" s="1"/>
  <c r="AU1786" i="64"/>
  <c r="AU2163" i="64"/>
  <c r="AU2190" i="64" s="1"/>
  <c r="AU2267" i="64"/>
  <c r="AU2290" i="64" s="1"/>
  <c r="AU2199" i="64"/>
  <c r="AU2222" i="64" s="1"/>
  <c r="AU1635" i="64"/>
  <c r="AU1662" i="64" s="1"/>
  <c r="AU1706" i="64"/>
  <c r="AU1733" i="64" s="1"/>
  <c r="AU2299" i="64"/>
  <c r="AU2324" i="64" s="1"/>
  <c r="AU2333" i="64"/>
  <c r="AU2358" i="64" s="1"/>
  <c r="AU1670" i="64"/>
  <c r="AU1697" i="64" s="1"/>
  <c r="AU1600" i="64"/>
  <c r="AU1627" i="64" s="1"/>
  <c r="AU1506" i="64"/>
  <c r="AU1519" i="64" s="1"/>
  <c r="AU1576" i="64"/>
  <c r="AU1591" i="64" s="1"/>
  <c r="AU1354" i="64"/>
  <c r="AU1209" i="64"/>
  <c r="AU1222" i="64" s="1"/>
  <c r="AU1330" i="64"/>
  <c r="AU1345" i="64" s="1"/>
  <c r="AU1157" i="64"/>
  <c r="AU1172" i="64" s="1"/>
  <c r="AU1942" i="64"/>
  <c r="AU1957" i="64" s="1"/>
  <c r="AU813" i="64"/>
  <c r="AU1482" i="64"/>
  <c r="AU1497" i="64" s="1"/>
  <c r="AU712" i="64"/>
  <c r="AU732" i="64" s="1"/>
  <c r="AU789" i="64"/>
  <c r="AU764" i="64"/>
  <c r="AU740" i="64"/>
  <c r="AU755" i="64" s="1"/>
  <c r="AU1916" i="64"/>
  <c r="AU2794" i="64"/>
  <c r="AU2743" i="64"/>
  <c r="AU2768" i="64"/>
  <c r="AU1858" i="64"/>
  <c r="AU1890" i="64"/>
  <c r="AU1907" i="64" s="1"/>
  <c r="AU2717" i="64"/>
  <c r="AU2734" i="64" s="1"/>
  <c r="AU1836" i="64"/>
  <c r="AU1849" i="64" s="1"/>
  <c r="AU2846" i="64"/>
  <c r="AU2860" i="64" s="1"/>
  <c r="AU1747" i="64"/>
  <c r="AU1782" i="64" s="1"/>
  <c r="AU1791" i="64"/>
  <c r="AU1826" i="64" s="1"/>
  <c r="AU2168" i="64"/>
  <c r="AU2195" i="64" s="1"/>
  <c r="AU2272" i="64"/>
  <c r="AU2295" i="64" s="1"/>
  <c r="AU2204" i="64"/>
  <c r="AU2227" i="64" s="1"/>
  <c r="AU2304" i="64"/>
  <c r="AU2329" i="64" s="1"/>
  <c r="AU1711" i="64"/>
  <c r="AU1738" i="64" s="1"/>
  <c r="AU2338" i="64"/>
  <c r="AU2363" i="64" s="1"/>
  <c r="AU1675" i="64"/>
  <c r="AU1702" i="64" s="1"/>
  <c r="AU1640" i="64"/>
  <c r="AU1667" i="64" s="1"/>
  <c r="AU1605" i="64"/>
  <c r="AU1632" i="64" s="1"/>
  <c r="AU1511" i="64"/>
  <c r="AU1524" i="64" s="1"/>
  <c r="AU1581" i="64"/>
  <c r="AU1487" i="64"/>
  <c r="AU1335" i="64"/>
  <c r="AU1350" i="64" s="1"/>
  <c r="AU1162" i="64"/>
  <c r="AU1947" i="64"/>
  <c r="AU1962" i="64" s="1"/>
  <c r="AU1359" i="64"/>
  <c r="AU818" i="64"/>
  <c r="AU831" i="64" s="1"/>
  <c r="AU794" i="64"/>
  <c r="AU717" i="64"/>
  <c r="AU1214" i="64"/>
  <c r="AU1227" i="64" s="1"/>
  <c r="AU769" i="64"/>
  <c r="AU1971" i="64"/>
  <c r="AU745" i="64"/>
  <c r="BD1915" i="64"/>
  <c r="BD2793" i="64"/>
  <c r="BD2742" i="64"/>
  <c r="BD2767" i="64"/>
  <c r="BD2716" i="64"/>
  <c r="BD1857" i="64"/>
  <c r="BD1889" i="64"/>
  <c r="BD2845" i="64"/>
  <c r="BD1835" i="64"/>
  <c r="BD1790" i="64"/>
  <c r="BD2167" i="64"/>
  <c r="BD1746" i="64"/>
  <c r="BD1710" i="64"/>
  <c r="BD2203" i="64"/>
  <c r="BD2271" i="64"/>
  <c r="BD1674" i="64"/>
  <c r="BD2337" i="64"/>
  <c r="BD1639" i="64"/>
  <c r="BD1604" i="64"/>
  <c r="BD2303" i="64"/>
  <c r="BD1580" i="64"/>
  <c r="BD1486" i="64"/>
  <c r="BD1501" i="64" s="1"/>
  <c r="BD1358" i="64"/>
  <c r="BD1477" i="64" s="1"/>
  <c r="BD1946" i="64"/>
  <c r="BD817" i="64"/>
  <c r="BD830" i="64" s="1"/>
  <c r="BD1510" i="64"/>
  <c r="BD768" i="64"/>
  <c r="BD1213" i="64"/>
  <c r="BD1161" i="64"/>
  <c r="BD1970" i="64"/>
  <c r="BD744" i="64"/>
  <c r="AW557" i="64"/>
  <c r="CK557" i="64"/>
  <c r="AF610" i="64"/>
  <c r="CF2763" i="64"/>
  <c r="CF2780" i="64" s="1"/>
  <c r="CF1911" i="64"/>
  <c r="CF2789" i="64"/>
  <c r="CF2806" i="64" s="1"/>
  <c r="CF2712" i="64"/>
  <c r="CF2729" i="64" s="1"/>
  <c r="CF1853" i="64"/>
  <c r="CF1876" i="64" s="1"/>
  <c r="CF2738" i="64"/>
  <c r="CF2755" i="64" s="1"/>
  <c r="CF1831" i="64"/>
  <c r="CF1844" i="64" s="1"/>
  <c r="CF1885" i="64"/>
  <c r="CF1902" i="64" s="1"/>
  <c r="CF2841" i="64"/>
  <c r="CF2855" i="64" s="1"/>
  <c r="CF1786" i="64"/>
  <c r="CF1742" i="64"/>
  <c r="CF1777" i="64" s="1"/>
  <c r="CF1706" i="64"/>
  <c r="CF1733" i="64" s="1"/>
  <c r="CF2163" i="64"/>
  <c r="CF2190" i="64" s="1"/>
  <c r="CF2199" i="64"/>
  <c r="CF2222" i="64" s="1"/>
  <c r="CF1670" i="64"/>
  <c r="CF1697" i="64" s="1"/>
  <c r="CF2267" i="64"/>
  <c r="CF2290" i="64" s="1"/>
  <c r="CF1600" i="64"/>
  <c r="CF1627" i="64" s="1"/>
  <c r="CF1635" i="64"/>
  <c r="CF1662" i="64" s="1"/>
  <c r="CF2299" i="64"/>
  <c r="CF2324" i="64" s="1"/>
  <c r="CF1576" i="64"/>
  <c r="CF1591" i="64" s="1"/>
  <c r="CF1482" i="64"/>
  <c r="CF1497" i="64" s="1"/>
  <c r="CF2333" i="64"/>
  <c r="CF2358" i="64" s="1"/>
  <c r="CF813" i="64"/>
  <c r="CF789" i="64"/>
  <c r="CF1506" i="64"/>
  <c r="CF1519" i="64" s="1"/>
  <c r="CF1209" i="64"/>
  <c r="CF1222" i="64" s="1"/>
  <c r="CF1354" i="64"/>
  <c r="CF1330" i="64"/>
  <c r="CF1345" i="64" s="1"/>
  <c r="CF1942" i="64"/>
  <c r="CF1957" i="64" s="1"/>
  <c r="CF740" i="64"/>
  <c r="CF755" i="64" s="1"/>
  <c r="CF712" i="64"/>
  <c r="CF732" i="64" s="1"/>
  <c r="CF1157" i="64"/>
  <c r="CF1172" i="64" s="1"/>
  <c r="CF606" i="64"/>
  <c r="CF764" i="64"/>
  <c r="BX2789" i="64"/>
  <c r="BX2806" i="64" s="1"/>
  <c r="BX2763" i="64"/>
  <c r="BX2780" i="64" s="1"/>
  <c r="BX1911" i="64"/>
  <c r="BX2712" i="64"/>
  <c r="BX2729" i="64" s="1"/>
  <c r="BX2738" i="64"/>
  <c r="BX2755" i="64" s="1"/>
  <c r="BX1885" i="64"/>
  <c r="BX1902" i="64" s="1"/>
  <c r="BX1831" i="64"/>
  <c r="BX1844" i="64" s="1"/>
  <c r="BX2841" i="64"/>
  <c r="BX2855" i="64" s="1"/>
  <c r="BX1786" i="64"/>
  <c r="BX1742" i="64"/>
  <c r="BX1777" i="64" s="1"/>
  <c r="BX1853" i="64"/>
  <c r="BX1876" i="64" s="1"/>
  <c r="BX2199" i="64"/>
  <c r="BX2222" i="64" s="1"/>
  <c r="BX1706" i="64"/>
  <c r="BX1733" i="64" s="1"/>
  <c r="BX2267" i="64"/>
  <c r="BX2290" i="64" s="1"/>
  <c r="BX1670" i="64"/>
  <c r="BX1697" i="64" s="1"/>
  <c r="BX1635" i="64"/>
  <c r="BX1662" i="64" s="1"/>
  <c r="BX1600" i="64"/>
  <c r="BX1627" i="64" s="1"/>
  <c r="BX2299" i="64"/>
  <c r="BX2324" i="64" s="1"/>
  <c r="BX2163" i="64"/>
  <c r="BX2190" i="64" s="1"/>
  <c r="BX1576" i="64"/>
  <c r="BX1591" i="64" s="1"/>
  <c r="BX2333" i="64"/>
  <c r="BX2358" i="64" s="1"/>
  <c r="BX1506" i="64"/>
  <c r="BX1519" i="64" s="1"/>
  <c r="BX813" i="64"/>
  <c r="BX1354" i="64"/>
  <c r="BX789" i="64"/>
  <c r="BX1209" i="64"/>
  <c r="BX1222" i="64" s="1"/>
  <c r="BX1482" i="64"/>
  <c r="BX1497" i="64" s="1"/>
  <c r="BX1330" i="64"/>
  <c r="BX1345" i="64" s="1"/>
  <c r="BX1157" i="64"/>
  <c r="BX1172" i="64" s="1"/>
  <c r="BX740" i="64"/>
  <c r="BX755" i="64" s="1"/>
  <c r="BX1942" i="64"/>
  <c r="BX1957" i="64" s="1"/>
  <c r="BX712" i="64"/>
  <c r="BX732" i="64" s="1"/>
  <c r="BX606" i="64"/>
  <c r="BX764" i="64"/>
  <c r="BP2763" i="64"/>
  <c r="BP2780" i="64" s="1"/>
  <c r="BP2789" i="64"/>
  <c r="BP2806" i="64" s="1"/>
  <c r="BP1911" i="64"/>
  <c r="BP2738" i="64"/>
  <c r="BP2755" i="64" s="1"/>
  <c r="BP2712" i="64"/>
  <c r="BP2729" i="64" s="1"/>
  <c r="BP1885" i="64"/>
  <c r="BP1902" i="64" s="1"/>
  <c r="BP1853" i="64"/>
  <c r="BP1876" i="64" s="1"/>
  <c r="BP1831" i="64"/>
  <c r="BP1844" i="64" s="1"/>
  <c r="BP2841" i="64"/>
  <c r="BP2855" i="64" s="1"/>
  <c r="BP1786" i="64"/>
  <c r="BP1742" i="64"/>
  <c r="BP1777" i="64" s="1"/>
  <c r="BP1706" i="64"/>
  <c r="BP1733" i="64" s="1"/>
  <c r="BP2163" i="64"/>
  <c r="BP2190" i="64" s="1"/>
  <c r="BP1670" i="64"/>
  <c r="BP1697" i="64" s="1"/>
  <c r="BP2199" i="64"/>
  <c r="BP2222" i="64" s="1"/>
  <c r="BP1600" i="64"/>
  <c r="BP1627" i="64" s="1"/>
  <c r="BP2299" i="64"/>
  <c r="BP2324" i="64" s="1"/>
  <c r="BP1635" i="64"/>
  <c r="BP1662" i="64" s="1"/>
  <c r="BP1576" i="64"/>
  <c r="BP1591" i="64" s="1"/>
  <c r="BP1506" i="64"/>
  <c r="BP1519" i="64" s="1"/>
  <c r="BP2267" i="64"/>
  <c r="BP2290" i="64" s="1"/>
  <c r="BP1354" i="64"/>
  <c r="BP813" i="64"/>
  <c r="BP2333" i="64"/>
  <c r="BP2358" i="64" s="1"/>
  <c r="BP1482" i="64"/>
  <c r="BP1497" i="64" s="1"/>
  <c r="BP789" i="64"/>
  <c r="BP1209" i="64"/>
  <c r="BP1222" i="64" s="1"/>
  <c r="BP1330" i="64"/>
  <c r="BP1345" i="64" s="1"/>
  <c r="BP1942" i="64"/>
  <c r="BP1957" i="64" s="1"/>
  <c r="BP740" i="64"/>
  <c r="BP755" i="64" s="1"/>
  <c r="BP1157" i="64"/>
  <c r="BP1172" i="64" s="1"/>
  <c r="BP712" i="64"/>
  <c r="BP732" i="64" s="1"/>
  <c r="BP606" i="64"/>
  <c r="BP764" i="64"/>
  <c r="BH2763" i="64"/>
  <c r="BH2780" i="64" s="1"/>
  <c r="BH2789" i="64"/>
  <c r="BH2806" i="64" s="1"/>
  <c r="BH2712" i="64"/>
  <c r="BH2729" i="64" s="1"/>
  <c r="BH1911" i="64"/>
  <c r="BH2738" i="64"/>
  <c r="BH2755" i="64" s="1"/>
  <c r="BH1885" i="64"/>
  <c r="BH1902" i="64" s="1"/>
  <c r="BH1853" i="64"/>
  <c r="BH1876" i="64" s="1"/>
  <c r="BH1831" i="64"/>
  <c r="BH1844" i="64" s="1"/>
  <c r="BH2841" i="64"/>
  <c r="BH2855" i="64" s="1"/>
  <c r="BH1786" i="64"/>
  <c r="BH1742" i="64"/>
  <c r="BH1777" i="64" s="1"/>
  <c r="BH2163" i="64"/>
  <c r="BH2190" i="64" s="1"/>
  <c r="BH1706" i="64"/>
  <c r="BH1733" i="64" s="1"/>
  <c r="BH2199" i="64"/>
  <c r="BH2222" i="64" s="1"/>
  <c r="BH2267" i="64"/>
  <c r="BH2290" i="64" s="1"/>
  <c r="BH1670" i="64"/>
  <c r="BH1697" i="64" s="1"/>
  <c r="BH1600" i="64"/>
  <c r="BH1627" i="64" s="1"/>
  <c r="BH1635" i="64"/>
  <c r="BH1662" i="64" s="1"/>
  <c r="BH2299" i="64"/>
  <c r="BH2324" i="64" s="1"/>
  <c r="BH1506" i="64"/>
  <c r="BH1519" i="64" s="1"/>
  <c r="BH2333" i="64"/>
  <c r="BH2358" i="64" s="1"/>
  <c r="BH1576" i="64"/>
  <c r="BH1591" i="64" s="1"/>
  <c r="BH813" i="64"/>
  <c r="BH1209" i="64"/>
  <c r="BH1222" i="64" s="1"/>
  <c r="BH1330" i="64"/>
  <c r="BH1345" i="64" s="1"/>
  <c r="BH789" i="64"/>
  <c r="BH740" i="64"/>
  <c r="BH755" i="64" s="1"/>
  <c r="BH1354" i="64"/>
  <c r="BH1942" i="64"/>
  <c r="BH1957" i="64" s="1"/>
  <c r="BH712" i="64"/>
  <c r="BH732" i="64" s="1"/>
  <c r="BH606" i="64"/>
  <c r="BH1157" i="64"/>
  <c r="BH1172" i="64" s="1"/>
  <c r="BH764" i="64"/>
  <c r="AZ1911" i="64"/>
  <c r="AZ2789" i="64"/>
  <c r="AZ2806" i="64" s="1"/>
  <c r="AZ2763" i="64"/>
  <c r="AZ2780" i="64" s="1"/>
  <c r="AZ2712" i="64"/>
  <c r="AZ2729" i="64" s="1"/>
  <c r="AZ2738" i="64"/>
  <c r="AZ2755" i="64" s="1"/>
  <c r="AZ1885" i="64"/>
  <c r="AZ1902" i="64" s="1"/>
  <c r="AZ1831" i="64"/>
  <c r="AZ1844" i="64" s="1"/>
  <c r="AZ1853" i="64"/>
  <c r="AZ1876" i="64" s="1"/>
  <c r="AZ2841" i="64"/>
  <c r="AZ2855" i="64" s="1"/>
  <c r="AZ1786" i="64"/>
  <c r="AZ1742" i="64"/>
  <c r="AZ1777" i="64" s="1"/>
  <c r="AZ2267" i="64"/>
  <c r="AZ2290" i="64" s="1"/>
  <c r="AZ1706" i="64"/>
  <c r="AZ1733" i="64" s="1"/>
  <c r="AZ1670" i="64"/>
  <c r="AZ1697" i="64" s="1"/>
  <c r="AZ2163" i="64"/>
  <c r="AZ2190" i="64" s="1"/>
  <c r="AZ1635" i="64"/>
  <c r="AZ1662" i="64" s="1"/>
  <c r="AZ1600" i="64"/>
  <c r="AZ1627" i="64" s="1"/>
  <c r="AZ2199" i="64"/>
  <c r="AZ2222" i="64" s="1"/>
  <c r="AZ2299" i="64"/>
  <c r="AZ2324" i="64" s="1"/>
  <c r="AZ1576" i="64"/>
  <c r="AZ1591" i="64" s="1"/>
  <c r="AZ813" i="64"/>
  <c r="AZ1506" i="64"/>
  <c r="AZ1519" i="64" s="1"/>
  <c r="AZ2333" i="64"/>
  <c r="AZ2358" i="64" s="1"/>
  <c r="AZ1482" i="64"/>
  <c r="AZ1497" i="64" s="1"/>
  <c r="AZ1209" i="64"/>
  <c r="AZ1222" i="64" s="1"/>
  <c r="AZ1354" i="64"/>
  <c r="AZ1330" i="64"/>
  <c r="AZ1345" i="64" s="1"/>
  <c r="AZ1942" i="64"/>
  <c r="AZ1957" i="64" s="1"/>
  <c r="AZ1157" i="64"/>
  <c r="AZ1172" i="64" s="1"/>
  <c r="AZ740" i="64"/>
  <c r="AZ755" i="64" s="1"/>
  <c r="AZ712" i="64"/>
  <c r="AZ732" i="64" s="1"/>
  <c r="AZ606" i="64"/>
  <c r="AZ764" i="64"/>
  <c r="AR1911" i="64"/>
  <c r="AR2763" i="64"/>
  <c r="AR2780" i="64" s="1"/>
  <c r="AR2789" i="64"/>
  <c r="AR2806" i="64" s="1"/>
  <c r="AR2712" i="64"/>
  <c r="AR2729" i="64" s="1"/>
  <c r="AR2738" i="64"/>
  <c r="AR2755" i="64" s="1"/>
  <c r="AR1885" i="64"/>
  <c r="AR1902" i="64" s="1"/>
  <c r="AR1853" i="64"/>
  <c r="AR1876" i="64" s="1"/>
  <c r="AR1831" i="64"/>
  <c r="AR1844" i="64" s="1"/>
  <c r="AR1786" i="64"/>
  <c r="AR1742" i="64"/>
  <c r="AR1777" i="64" s="1"/>
  <c r="AR2841" i="64"/>
  <c r="AR2855" i="64" s="1"/>
  <c r="AR1706" i="64"/>
  <c r="AR1733" i="64" s="1"/>
  <c r="AR2163" i="64"/>
  <c r="AR2190" i="64" s="1"/>
  <c r="AR1670" i="64"/>
  <c r="AR1697" i="64" s="1"/>
  <c r="AR2199" i="64"/>
  <c r="AR2222" i="64" s="1"/>
  <c r="AR2267" i="64"/>
  <c r="AR2290" i="64" s="1"/>
  <c r="AR1600" i="64"/>
  <c r="AR1627" i="64" s="1"/>
  <c r="AR2299" i="64"/>
  <c r="AR2324" i="64" s="1"/>
  <c r="AR1635" i="64"/>
  <c r="AR1662" i="64" s="1"/>
  <c r="AR1576" i="64"/>
  <c r="AR1591" i="64" s="1"/>
  <c r="AR2333" i="64"/>
  <c r="AR2358" i="64" s="1"/>
  <c r="AR1506" i="64"/>
  <c r="AR1519" i="64" s="1"/>
  <c r="AR1482" i="64"/>
  <c r="AR1497" i="64" s="1"/>
  <c r="AR813" i="64"/>
  <c r="AR1354" i="64"/>
  <c r="AR1209" i="64"/>
  <c r="AR1222" i="64" s="1"/>
  <c r="AR1330" i="64"/>
  <c r="AR1345" i="64" s="1"/>
  <c r="AR740" i="64"/>
  <c r="AR755" i="64" s="1"/>
  <c r="AR1157" i="64"/>
  <c r="AR1172" i="64" s="1"/>
  <c r="AR1942" i="64"/>
  <c r="AR1957" i="64" s="1"/>
  <c r="AR712" i="64"/>
  <c r="AR732" i="64" s="1"/>
  <c r="AR789" i="64"/>
  <c r="AR606" i="64"/>
  <c r="AR764" i="64"/>
  <c r="AJ1911" i="64"/>
  <c r="AJ2763" i="64"/>
  <c r="AJ2780" i="64" s="1"/>
  <c r="AJ2712" i="64"/>
  <c r="AJ2729" i="64" s="1"/>
  <c r="AJ2738" i="64"/>
  <c r="AJ2755" i="64" s="1"/>
  <c r="AJ2789" i="64"/>
  <c r="AJ2806" i="64" s="1"/>
  <c r="AJ1885" i="64"/>
  <c r="AJ1902" i="64" s="1"/>
  <c r="AJ1853" i="64"/>
  <c r="AJ1876" i="64" s="1"/>
  <c r="AJ1831" i="64"/>
  <c r="AJ1844" i="64" s="1"/>
  <c r="AJ1786" i="64"/>
  <c r="AJ2841" i="64"/>
  <c r="AJ2855" i="64" s="1"/>
  <c r="AJ1742" i="64"/>
  <c r="AJ1777" i="64" s="1"/>
  <c r="AJ1706" i="64"/>
  <c r="AJ1733" i="64" s="1"/>
  <c r="AJ2199" i="64"/>
  <c r="AJ2222" i="64" s="1"/>
  <c r="AJ2267" i="64"/>
  <c r="AJ2290" i="64" s="1"/>
  <c r="AJ1670" i="64"/>
  <c r="AJ1697" i="64" s="1"/>
  <c r="AJ1600" i="64"/>
  <c r="AJ1627" i="64" s="1"/>
  <c r="AJ1635" i="64"/>
  <c r="AJ1662" i="64" s="1"/>
  <c r="AJ2299" i="64"/>
  <c r="AJ2324" i="64" s="1"/>
  <c r="AJ2163" i="64"/>
  <c r="AJ2190" i="64" s="1"/>
  <c r="AJ1576" i="64"/>
  <c r="AJ1591" i="64" s="1"/>
  <c r="AJ1506" i="64"/>
  <c r="AJ1519" i="64" s="1"/>
  <c r="AJ1354" i="64"/>
  <c r="AJ813" i="64"/>
  <c r="AJ2333" i="64"/>
  <c r="AJ2358" i="64" s="1"/>
  <c r="AJ1209" i="64"/>
  <c r="AJ1222" i="64" s="1"/>
  <c r="AJ1482" i="64"/>
  <c r="AJ1497" i="64" s="1"/>
  <c r="AJ1330" i="64"/>
  <c r="AJ1345" i="64" s="1"/>
  <c r="AJ1942" i="64"/>
  <c r="AJ1957" i="64" s="1"/>
  <c r="AJ740" i="64"/>
  <c r="AJ755" i="64" s="1"/>
  <c r="AJ789" i="64"/>
  <c r="AJ712" i="64"/>
  <c r="AJ732" i="64" s="1"/>
  <c r="AJ606" i="64"/>
  <c r="AJ764" i="64"/>
  <c r="AB2789" i="64"/>
  <c r="AB2806" i="64" s="1"/>
  <c r="AB2763" i="64"/>
  <c r="AB2780" i="64" s="1"/>
  <c r="AB1911" i="64"/>
  <c r="AB2738" i="64"/>
  <c r="AB2755" i="64" s="1"/>
  <c r="AB2712" i="64"/>
  <c r="AB2729" i="64" s="1"/>
  <c r="AB1885" i="64"/>
  <c r="AB1902" i="64" s="1"/>
  <c r="AB1831" i="64"/>
  <c r="AB1844" i="64" s="1"/>
  <c r="AB1853" i="64"/>
  <c r="AB1876" i="64" s="1"/>
  <c r="AB1786" i="64"/>
  <c r="AB1742" i="64"/>
  <c r="AB1777" i="64" s="1"/>
  <c r="AB2841" i="64"/>
  <c r="AB2855" i="64" s="1"/>
  <c r="AB1706" i="64"/>
  <c r="AB1733" i="64" s="1"/>
  <c r="AB1670" i="64"/>
  <c r="AB1697" i="64" s="1"/>
  <c r="AB2163" i="64"/>
  <c r="AB2190" i="64" s="1"/>
  <c r="AB1635" i="64"/>
  <c r="AB1662" i="64" s="1"/>
  <c r="AB1600" i="64"/>
  <c r="AB1627" i="64" s="1"/>
  <c r="AB2299" i="64"/>
  <c r="AB2324" i="64" s="1"/>
  <c r="AB2199" i="64"/>
  <c r="AB2222" i="64" s="1"/>
  <c r="AB2267" i="64"/>
  <c r="AB2290" i="64" s="1"/>
  <c r="AB1506" i="64"/>
  <c r="AB1519" i="64" s="1"/>
  <c r="AB2333" i="64"/>
  <c r="AB2358" i="64" s="1"/>
  <c r="AB1576" i="64"/>
  <c r="AB1591" i="64" s="1"/>
  <c r="AB813" i="64"/>
  <c r="AB1482" i="64"/>
  <c r="AB1497" i="64" s="1"/>
  <c r="AB1209" i="64"/>
  <c r="AB1222" i="64" s="1"/>
  <c r="AB1330" i="64"/>
  <c r="AB1345" i="64" s="1"/>
  <c r="AB789" i="64"/>
  <c r="AB740" i="64"/>
  <c r="AB755" i="64" s="1"/>
  <c r="AB1157" i="64"/>
  <c r="AB1172" i="64" s="1"/>
  <c r="AB1942" i="64"/>
  <c r="AB1957" i="64" s="1"/>
  <c r="AB712" i="64"/>
  <c r="AB732" i="64" s="1"/>
  <c r="AB1354" i="64"/>
  <c r="AB606" i="64"/>
  <c r="AB764" i="64"/>
  <c r="T2763" i="64"/>
  <c r="T2780" i="64" s="1"/>
  <c r="T1911" i="64"/>
  <c r="T2789" i="64"/>
  <c r="T2806" i="64" s="1"/>
  <c r="T2712" i="64"/>
  <c r="T2729" i="64" s="1"/>
  <c r="T2738" i="64"/>
  <c r="T2755" i="64" s="1"/>
  <c r="T1853" i="64"/>
  <c r="T1876" i="64" s="1"/>
  <c r="T1831" i="64"/>
  <c r="T1844" i="64" s="1"/>
  <c r="T1885" i="64"/>
  <c r="T1902" i="64" s="1"/>
  <c r="T1786" i="64"/>
  <c r="T2841" i="64"/>
  <c r="T2855" i="64" s="1"/>
  <c r="T1742" i="64"/>
  <c r="T1777" i="64" s="1"/>
  <c r="T1706" i="64"/>
  <c r="T1733" i="64" s="1"/>
  <c r="T2163" i="64"/>
  <c r="T2190" i="64" s="1"/>
  <c r="T2199" i="64"/>
  <c r="T2222" i="64" s="1"/>
  <c r="T1670" i="64"/>
  <c r="T1697" i="64" s="1"/>
  <c r="T2267" i="64"/>
  <c r="T2290" i="64" s="1"/>
  <c r="T1600" i="64"/>
  <c r="T1627" i="64" s="1"/>
  <c r="T2299" i="64"/>
  <c r="T2324" i="64" s="1"/>
  <c r="T2333" i="64"/>
  <c r="T2358" i="64" s="1"/>
  <c r="T1635" i="64"/>
  <c r="T1662" i="64" s="1"/>
  <c r="T1576" i="64"/>
  <c r="T1591" i="64" s="1"/>
  <c r="T1506" i="64"/>
  <c r="T1519" i="64" s="1"/>
  <c r="T1482" i="64"/>
  <c r="T1497" i="64" s="1"/>
  <c r="T813" i="64"/>
  <c r="T1209" i="64"/>
  <c r="T1222" i="64" s="1"/>
  <c r="T1354" i="64"/>
  <c r="T1330" i="64"/>
  <c r="T1345" i="64" s="1"/>
  <c r="T1942" i="64"/>
  <c r="T1957" i="64" s="1"/>
  <c r="T740" i="64"/>
  <c r="T755" i="64" s="1"/>
  <c r="T712" i="64"/>
  <c r="T732" i="64" s="1"/>
  <c r="T1157" i="64"/>
  <c r="T1172" i="64" s="1"/>
  <c r="T606" i="64"/>
  <c r="T764" i="64"/>
  <c r="CF2794" i="64"/>
  <c r="CF2768" i="64"/>
  <c r="CF1916" i="64"/>
  <c r="CF2743" i="64"/>
  <c r="CF2717" i="64"/>
  <c r="CF2734" i="64" s="1"/>
  <c r="CF1890" i="64"/>
  <c r="CF1907" i="64" s="1"/>
  <c r="CF1858" i="64"/>
  <c r="CF1836" i="64"/>
  <c r="CF1849" i="64" s="1"/>
  <c r="CF1791" i="64"/>
  <c r="CF1826" i="64" s="1"/>
  <c r="CF2846" i="64"/>
  <c r="CF2860" i="64" s="1"/>
  <c r="CF2204" i="64"/>
  <c r="CF2227" i="64" s="1"/>
  <c r="CF2272" i="64"/>
  <c r="CF2295" i="64" s="1"/>
  <c r="CF2168" i="64"/>
  <c r="CF2195" i="64" s="1"/>
  <c r="CF1711" i="64"/>
  <c r="CF1738" i="64" s="1"/>
  <c r="CF1747" i="64"/>
  <c r="CF1782" i="64" s="1"/>
  <c r="CF1675" i="64"/>
  <c r="CF1702" i="64" s="1"/>
  <c r="CF1640" i="64"/>
  <c r="CF1667" i="64" s="1"/>
  <c r="CF1605" i="64"/>
  <c r="CF1632" i="64" s="1"/>
  <c r="CF2304" i="64"/>
  <c r="CF2329" i="64" s="1"/>
  <c r="CF1511" i="64"/>
  <c r="CF1524" i="64" s="1"/>
  <c r="CF2338" i="64"/>
  <c r="CF2363" i="64" s="1"/>
  <c r="CF1581" i="64"/>
  <c r="CF818" i="64"/>
  <c r="CF831" i="64" s="1"/>
  <c r="CF1214" i="64"/>
  <c r="CF1227" i="64" s="1"/>
  <c r="CF1487" i="64"/>
  <c r="CF769" i="64"/>
  <c r="CF1359" i="64"/>
  <c r="CF1335" i="64"/>
  <c r="CF1350" i="64" s="1"/>
  <c r="CF1162" i="64"/>
  <c r="CF745" i="64"/>
  <c r="CF1947" i="64"/>
  <c r="CF1962" i="64" s="1"/>
  <c r="CF717" i="64"/>
  <c r="CF794" i="64"/>
  <c r="CF1971" i="64"/>
  <c r="BX2794" i="64"/>
  <c r="BX2768" i="64"/>
  <c r="BX1916" i="64"/>
  <c r="BX2743" i="64"/>
  <c r="BX2717" i="64"/>
  <c r="BX2734" i="64" s="1"/>
  <c r="BX1858" i="64"/>
  <c r="BX1890" i="64"/>
  <c r="BX1907" i="64" s="1"/>
  <c r="BX1836" i="64"/>
  <c r="BX1849" i="64" s="1"/>
  <c r="BX1791" i="64"/>
  <c r="BX1826" i="64" s="1"/>
  <c r="BX2846" i="64"/>
  <c r="BX2860" i="64" s="1"/>
  <c r="BX2272" i="64"/>
  <c r="BX2295" i="64" s="1"/>
  <c r="BX1747" i="64"/>
  <c r="BX1782" i="64" s="1"/>
  <c r="BX2204" i="64"/>
  <c r="BX2227" i="64" s="1"/>
  <c r="BX1675" i="64"/>
  <c r="BX1702" i="64" s="1"/>
  <c r="BX1640" i="64"/>
  <c r="BX1667" i="64" s="1"/>
  <c r="BX1605" i="64"/>
  <c r="BX1632" i="64" s="1"/>
  <c r="BX2168" i="64"/>
  <c r="BX2195" i="64" s="1"/>
  <c r="BX2304" i="64"/>
  <c r="BX2329" i="64" s="1"/>
  <c r="BX1711" i="64"/>
  <c r="BX1738" i="64" s="1"/>
  <c r="BX1511" i="64"/>
  <c r="BX1524" i="64" s="1"/>
  <c r="BX2338" i="64"/>
  <c r="BX2363" i="64" s="1"/>
  <c r="BX1581" i="64"/>
  <c r="BX818" i="64"/>
  <c r="BX831" i="64" s="1"/>
  <c r="BX1359" i="64"/>
  <c r="BX1214" i="64"/>
  <c r="BX1227" i="64" s="1"/>
  <c r="BX1335" i="64"/>
  <c r="BX1350" i="64" s="1"/>
  <c r="BX769" i="64"/>
  <c r="BX1487" i="64"/>
  <c r="BX1162" i="64"/>
  <c r="BX745" i="64"/>
  <c r="BX794" i="64"/>
  <c r="BX717" i="64"/>
  <c r="BX1947" i="64"/>
  <c r="BX1962" i="64" s="1"/>
  <c r="BX1971" i="64"/>
  <c r="BP2794" i="64"/>
  <c r="BP2768" i="64"/>
  <c r="BP1916" i="64"/>
  <c r="BP2743" i="64"/>
  <c r="BP1858" i="64"/>
  <c r="BP2717" i="64"/>
  <c r="BP2734" i="64" s="1"/>
  <c r="BP1890" i="64"/>
  <c r="BP1907" i="64" s="1"/>
  <c r="BP1836" i="64"/>
  <c r="BP1849" i="64" s="1"/>
  <c r="BP2846" i="64"/>
  <c r="BP2860" i="64" s="1"/>
  <c r="BP1791" i="64"/>
  <c r="BP1826" i="64" s="1"/>
  <c r="BP2204" i="64"/>
  <c r="BP2227" i="64" s="1"/>
  <c r="BP1747" i="64"/>
  <c r="BP1782" i="64" s="1"/>
  <c r="BP2272" i="64"/>
  <c r="BP2295" i="64" s="1"/>
  <c r="BP1675" i="64"/>
  <c r="BP1702" i="64" s="1"/>
  <c r="BP2168" i="64"/>
  <c r="BP2195" i="64" s="1"/>
  <c r="BP1711" i="64"/>
  <c r="BP1738" i="64" s="1"/>
  <c r="BP1640" i="64"/>
  <c r="BP1667" i="64" s="1"/>
  <c r="BP1605" i="64"/>
  <c r="BP1632" i="64" s="1"/>
  <c r="BP2304" i="64"/>
  <c r="BP2329" i="64" s="1"/>
  <c r="BP1511" i="64"/>
  <c r="BP1524" i="64" s="1"/>
  <c r="BP2338" i="64"/>
  <c r="BP2363" i="64" s="1"/>
  <c r="BP1581" i="64"/>
  <c r="BP1487" i="64"/>
  <c r="BP1359" i="64"/>
  <c r="BP818" i="64"/>
  <c r="BP831" i="64" s="1"/>
  <c r="BP1335" i="64"/>
  <c r="BP1350" i="64" s="1"/>
  <c r="BP1214" i="64"/>
  <c r="BP1227" i="64" s="1"/>
  <c r="BP769" i="64"/>
  <c r="BP1162" i="64"/>
  <c r="BP745" i="64"/>
  <c r="BP1947" i="64"/>
  <c r="BP1962" i="64" s="1"/>
  <c r="BP717" i="64"/>
  <c r="BP794" i="64"/>
  <c r="BP1971" i="64"/>
  <c r="BH2794" i="64"/>
  <c r="BH2768" i="64"/>
  <c r="BH1916" i="64"/>
  <c r="BH2743" i="64"/>
  <c r="BH2717" i="64"/>
  <c r="BH2734" i="64" s="1"/>
  <c r="BH1858" i="64"/>
  <c r="BH1890" i="64"/>
  <c r="BH1907" i="64" s="1"/>
  <c r="BH1836" i="64"/>
  <c r="BH1849" i="64" s="1"/>
  <c r="BH1791" i="64"/>
  <c r="BH1826" i="64" s="1"/>
  <c r="BH2846" i="64"/>
  <c r="BH2860" i="64" s="1"/>
  <c r="BH1747" i="64"/>
  <c r="BH1782" i="64" s="1"/>
  <c r="BH2204" i="64"/>
  <c r="BH2227" i="64" s="1"/>
  <c r="BH2272" i="64"/>
  <c r="BH2295" i="64" s="1"/>
  <c r="BH2168" i="64"/>
  <c r="BH2195" i="64" s="1"/>
  <c r="BH1711" i="64"/>
  <c r="BH1738" i="64" s="1"/>
  <c r="BH1675" i="64"/>
  <c r="BH1702" i="64" s="1"/>
  <c r="BH1640" i="64"/>
  <c r="BH1667" i="64" s="1"/>
  <c r="BH1605" i="64"/>
  <c r="BH1632" i="64" s="1"/>
  <c r="BH2304" i="64"/>
  <c r="BH2329" i="64" s="1"/>
  <c r="BH1511" i="64"/>
  <c r="BH1524" i="64" s="1"/>
  <c r="BH2338" i="64"/>
  <c r="BH2363" i="64" s="1"/>
  <c r="BH1581" i="64"/>
  <c r="BH1335" i="64"/>
  <c r="BH1350" i="64" s="1"/>
  <c r="BH818" i="64"/>
  <c r="BH831" i="64" s="1"/>
  <c r="BH1487" i="64"/>
  <c r="BH1214" i="64"/>
  <c r="BH1227" i="64" s="1"/>
  <c r="BH1359" i="64"/>
  <c r="BH769" i="64"/>
  <c r="BH1162" i="64"/>
  <c r="BH745" i="64"/>
  <c r="BH794" i="64"/>
  <c r="BH717" i="64"/>
  <c r="BH1947" i="64"/>
  <c r="BH1962" i="64" s="1"/>
  <c r="BH1971" i="64"/>
  <c r="AZ2794" i="64"/>
  <c r="AZ2768" i="64"/>
  <c r="AZ1916" i="64"/>
  <c r="AZ2743" i="64"/>
  <c r="AZ1858" i="64"/>
  <c r="AZ2717" i="64"/>
  <c r="AZ2734" i="64" s="1"/>
  <c r="AZ1836" i="64"/>
  <c r="AZ1849" i="64" s="1"/>
  <c r="AZ1890" i="64"/>
  <c r="AZ1907" i="64" s="1"/>
  <c r="AZ2846" i="64"/>
  <c r="AZ2860" i="64" s="1"/>
  <c r="AZ1791" i="64"/>
  <c r="AZ1826" i="64" s="1"/>
  <c r="AZ2272" i="64"/>
  <c r="AZ2295" i="64" s="1"/>
  <c r="AZ2204" i="64"/>
  <c r="AZ2227" i="64" s="1"/>
  <c r="AZ1747" i="64"/>
  <c r="AZ1782" i="64" s="1"/>
  <c r="AZ1675" i="64"/>
  <c r="AZ1702" i="64" s="1"/>
  <c r="AZ2168" i="64"/>
  <c r="AZ2195" i="64" s="1"/>
  <c r="AZ1711" i="64"/>
  <c r="AZ1738" i="64" s="1"/>
  <c r="AZ1640" i="64"/>
  <c r="AZ1667" i="64" s="1"/>
  <c r="AZ1605" i="64"/>
  <c r="AZ1632" i="64" s="1"/>
  <c r="AZ2304" i="64"/>
  <c r="AZ2329" i="64" s="1"/>
  <c r="AZ1511" i="64"/>
  <c r="AZ1524" i="64" s="1"/>
  <c r="AZ2338" i="64"/>
  <c r="AZ2363" i="64" s="1"/>
  <c r="AZ1581" i="64"/>
  <c r="AZ818" i="64"/>
  <c r="AZ831" i="64" s="1"/>
  <c r="AZ1359" i="64"/>
  <c r="AZ1214" i="64"/>
  <c r="AZ1227" i="64" s="1"/>
  <c r="AZ1487" i="64"/>
  <c r="AZ769" i="64"/>
  <c r="AZ1335" i="64"/>
  <c r="AZ1350" i="64" s="1"/>
  <c r="AZ1162" i="64"/>
  <c r="AZ745" i="64"/>
  <c r="AZ1947" i="64"/>
  <c r="AZ1962" i="64" s="1"/>
  <c r="AZ717" i="64"/>
  <c r="AZ794" i="64"/>
  <c r="AZ1971" i="64"/>
  <c r="AR2794" i="64"/>
  <c r="AR2768" i="64"/>
  <c r="AR1916" i="64"/>
  <c r="AR2743" i="64"/>
  <c r="AR1890" i="64"/>
  <c r="AR1907" i="64" s="1"/>
  <c r="AR1858" i="64"/>
  <c r="AR1836" i="64"/>
  <c r="AR1849" i="64" s="1"/>
  <c r="AR2717" i="64"/>
  <c r="AR2734" i="64" s="1"/>
  <c r="AR1791" i="64"/>
  <c r="AR1826" i="64" s="1"/>
  <c r="AR2272" i="64"/>
  <c r="AR2295" i="64" s="1"/>
  <c r="AR2846" i="64"/>
  <c r="AR2860" i="64" s="1"/>
  <c r="AR2204" i="64"/>
  <c r="AR2227" i="64" s="1"/>
  <c r="AR2168" i="64"/>
  <c r="AR2195" i="64" s="1"/>
  <c r="AR1711" i="64"/>
  <c r="AR1738" i="64" s="1"/>
  <c r="AR1675" i="64"/>
  <c r="AR1702" i="64" s="1"/>
  <c r="AR1640" i="64"/>
  <c r="AR1667" i="64" s="1"/>
  <c r="AR1605" i="64"/>
  <c r="AR1632" i="64" s="1"/>
  <c r="AR1747" i="64"/>
  <c r="AR1782" i="64" s="1"/>
  <c r="AR2304" i="64"/>
  <c r="AR2329" i="64" s="1"/>
  <c r="AR1511" i="64"/>
  <c r="AR1524" i="64" s="1"/>
  <c r="AR2338" i="64"/>
  <c r="AR2363" i="64" s="1"/>
  <c r="AR1581" i="64"/>
  <c r="AR818" i="64"/>
  <c r="AR831" i="64" s="1"/>
  <c r="AR1214" i="64"/>
  <c r="AR1227" i="64" s="1"/>
  <c r="AR1335" i="64"/>
  <c r="AR1350" i="64" s="1"/>
  <c r="AR769" i="64"/>
  <c r="AR1487" i="64"/>
  <c r="AR1162" i="64"/>
  <c r="AR1359" i="64"/>
  <c r="AR745" i="64"/>
  <c r="AR794" i="64"/>
  <c r="AR717" i="64"/>
  <c r="AR1947" i="64"/>
  <c r="AR1962" i="64" s="1"/>
  <c r="AR1971" i="64"/>
  <c r="AJ2794" i="64"/>
  <c r="AJ2768" i="64"/>
  <c r="AJ1916" i="64"/>
  <c r="AJ2743" i="64"/>
  <c r="AJ1890" i="64"/>
  <c r="AJ1907" i="64" s="1"/>
  <c r="AJ1858" i="64"/>
  <c r="AJ2717" i="64"/>
  <c r="AJ2734" i="64" s="1"/>
  <c r="AJ1836" i="64"/>
  <c r="AJ1849" i="64" s="1"/>
  <c r="AJ1791" i="64"/>
  <c r="AJ1826" i="64" s="1"/>
  <c r="AJ2846" i="64"/>
  <c r="AJ2860" i="64" s="1"/>
  <c r="AJ2204" i="64"/>
  <c r="AJ2227" i="64" s="1"/>
  <c r="AJ1747" i="64"/>
  <c r="AJ1782" i="64" s="1"/>
  <c r="AJ2272" i="64"/>
  <c r="AJ2295" i="64" s="1"/>
  <c r="AJ1675" i="64"/>
  <c r="AJ1702" i="64" s="1"/>
  <c r="AJ1640" i="64"/>
  <c r="AJ1667" i="64" s="1"/>
  <c r="AJ1605" i="64"/>
  <c r="AJ1632" i="64" s="1"/>
  <c r="AJ2168" i="64"/>
  <c r="AJ2195" i="64" s="1"/>
  <c r="AJ1711" i="64"/>
  <c r="AJ1738" i="64" s="1"/>
  <c r="AJ2304" i="64"/>
  <c r="AJ2329" i="64" s="1"/>
  <c r="AJ1511" i="64"/>
  <c r="AJ1524" i="64" s="1"/>
  <c r="AJ2338" i="64"/>
  <c r="AJ2363" i="64" s="1"/>
  <c r="AJ1581" i="64"/>
  <c r="AJ1487" i="64"/>
  <c r="AJ818" i="64"/>
  <c r="AJ831" i="64" s="1"/>
  <c r="AJ1335" i="64"/>
  <c r="AJ1350" i="64" s="1"/>
  <c r="AJ1214" i="64"/>
  <c r="AJ1227" i="64" s="1"/>
  <c r="AJ1359" i="64"/>
  <c r="AJ1162" i="64"/>
  <c r="AJ745" i="64"/>
  <c r="AJ1947" i="64"/>
  <c r="AJ1962" i="64" s="1"/>
  <c r="AJ717" i="64"/>
  <c r="AJ769" i="64"/>
  <c r="AJ794" i="64"/>
  <c r="AJ1971" i="64"/>
  <c r="AB2794" i="64"/>
  <c r="AB1916" i="64"/>
  <c r="AB2743" i="64"/>
  <c r="AB2768" i="64"/>
  <c r="AB1858" i="64"/>
  <c r="AB2717" i="64"/>
  <c r="AB2734" i="64" s="1"/>
  <c r="AB1890" i="64"/>
  <c r="AB1907" i="64" s="1"/>
  <c r="AB1836" i="64"/>
  <c r="AB1849" i="64" s="1"/>
  <c r="AB2846" i="64"/>
  <c r="AB2860" i="64" s="1"/>
  <c r="AB1791" i="64"/>
  <c r="AB1826" i="64" s="1"/>
  <c r="AB1747" i="64"/>
  <c r="AB1782" i="64" s="1"/>
  <c r="AB2272" i="64"/>
  <c r="AB2295" i="64" s="1"/>
  <c r="AB2204" i="64"/>
  <c r="AB2227" i="64" s="1"/>
  <c r="AB1675" i="64"/>
  <c r="AB1702" i="64" s="1"/>
  <c r="AB2168" i="64"/>
  <c r="AB2195" i="64" s="1"/>
  <c r="AB1711" i="64"/>
  <c r="AB1738" i="64" s="1"/>
  <c r="AB1640" i="64"/>
  <c r="AB1667" i="64" s="1"/>
  <c r="AB1605" i="64"/>
  <c r="AB1632" i="64" s="1"/>
  <c r="AB2304" i="64"/>
  <c r="AB2329" i="64" s="1"/>
  <c r="AB1511" i="64"/>
  <c r="AB1524" i="64" s="1"/>
  <c r="AB2338" i="64"/>
  <c r="AB2363" i="64" s="1"/>
  <c r="AB1581" i="64"/>
  <c r="AB1335" i="64"/>
  <c r="AB1350" i="64" s="1"/>
  <c r="AB818" i="64"/>
  <c r="AB831" i="64" s="1"/>
  <c r="AB1359" i="64"/>
  <c r="AB1487" i="64"/>
  <c r="AB1214" i="64"/>
  <c r="AB1227" i="64" s="1"/>
  <c r="AB1162" i="64"/>
  <c r="AB745" i="64"/>
  <c r="AB794" i="64"/>
  <c r="AB717" i="64"/>
  <c r="AB769" i="64"/>
  <c r="AB1947" i="64"/>
  <c r="AB1962" i="64" s="1"/>
  <c r="AB1971" i="64"/>
  <c r="T2794" i="64"/>
  <c r="T1916" i="64"/>
  <c r="T2743" i="64"/>
  <c r="T2768" i="64"/>
  <c r="T1890" i="64"/>
  <c r="T1907" i="64" s="1"/>
  <c r="T2717" i="64"/>
  <c r="T2734" i="64" s="1"/>
  <c r="T1858" i="64"/>
  <c r="T1836" i="64"/>
  <c r="T1849" i="64" s="1"/>
  <c r="T1791" i="64"/>
  <c r="T1826" i="64" s="1"/>
  <c r="T2204" i="64"/>
  <c r="T2227" i="64" s="1"/>
  <c r="T2846" i="64"/>
  <c r="T2860" i="64" s="1"/>
  <c r="T1747" i="64"/>
  <c r="T1782" i="64" s="1"/>
  <c r="T2168" i="64"/>
  <c r="T2195" i="64" s="1"/>
  <c r="T1711" i="64"/>
  <c r="T1738" i="64" s="1"/>
  <c r="T1675" i="64"/>
  <c r="T1702" i="64" s="1"/>
  <c r="T1640" i="64"/>
  <c r="T1667" i="64" s="1"/>
  <c r="T1605" i="64"/>
  <c r="T1632" i="64" s="1"/>
  <c r="T2272" i="64"/>
  <c r="T2295" i="64" s="1"/>
  <c r="T2304" i="64"/>
  <c r="T2329" i="64" s="1"/>
  <c r="T1511" i="64"/>
  <c r="T1524" i="64" s="1"/>
  <c r="T2338" i="64"/>
  <c r="T2363" i="64" s="1"/>
  <c r="T1581" i="64"/>
  <c r="T818" i="64"/>
  <c r="T831" i="64" s="1"/>
  <c r="T1214" i="64"/>
  <c r="T1227" i="64" s="1"/>
  <c r="T1487" i="64"/>
  <c r="T1359" i="64"/>
  <c r="T1335" i="64"/>
  <c r="T1350" i="64" s="1"/>
  <c r="T1162" i="64"/>
  <c r="T745" i="64"/>
  <c r="T1947" i="64"/>
  <c r="T1962" i="64" s="1"/>
  <c r="T717" i="64"/>
  <c r="T769" i="64"/>
  <c r="T794" i="64"/>
  <c r="T1971" i="64"/>
  <c r="CG2793" i="64"/>
  <c r="CG1915" i="64"/>
  <c r="CG2767" i="64"/>
  <c r="CG2742" i="64"/>
  <c r="CG1889" i="64"/>
  <c r="CG1857" i="64"/>
  <c r="CG2716" i="64"/>
  <c r="CG1835" i="64"/>
  <c r="CG1790" i="64"/>
  <c r="CG1746" i="64"/>
  <c r="CG2203" i="64"/>
  <c r="CG2271" i="64"/>
  <c r="CG2167" i="64"/>
  <c r="CG1674" i="64"/>
  <c r="CG2845" i="64"/>
  <c r="CG1639" i="64"/>
  <c r="CG1710" i="64"/>
  <c r="CG2303" i="64"/>
  <c r="CG1510" i="64"/>
  <c r="CG1358" i="64"/>
  <c r="CG1477" i="64" s="1"/>
  <c r="CG1580" i="64"/>
  <c r="CG1486" i="64"/>
  <c r="CG1501" i="64" s="1"/>
  <c r="CG2337" i="64"/>
  <c r="CG1604" i="64"/>
  <c r="CG793" i="64"/>
  <c r="CG1161" i="64"/>
  <c r="CG1213" i="64"/>
  <c r="CG716" i="64"/>
  <c r="CG610" i="64"/>
  <c r="CG817" i="64"/>
  <c r="CG830" i="64" s="1"/>
  <c r="CG768" i="64"/>
  <c r="CG1946" i="64"/>
  <c r="CG1970" i="64"/>
  <c r="BY2793" i="64"/>
  <c r="BY1915" i="64"/>
  <c r="BY2767" i="64"/>
  <c r="BY2742" i="64"/>
  <c r="BY1889" i="64"/>
  <c r="BY1857" i="64"/>
  <c r="BY2716" i="64"/>
  <c r="BY1835" i="64"/>
  <c r="BY2845" i="64"/>
  <c r="BY1790" i="64"/>
  <c r="BY1746" i="64"/>
  <c r="BY2203" i="64"/>
  <c r="BY2167" i="64"/>
  <c r="BY1674" i="64"/>
  <c r="BY1710" i="64"/>
  <c r="BY2271" i="64"/>
  <c r="BY1639" i="64"/>
  <c r="BY2303" i="64"/>
  <c r="BY1510" i="64"/>
  <c r="BY1604" i="64"/>
  <c r="BY2337" i="64"/>
  <c r="BY1358" i="64"/>
  <c r="BY1477" i="64" s="1"/>
  <c r="BY1580" i="64"/>
  <c r="BY1486" i="64"/>
  <c r="BY1501" i="64" s="1"/>
  <c r="BY793" i="64"/>
  <c r="BY1161" i="64"/>
  <c r="BY1946" i="64"/>
  <c r="BY716" i="64"/>
  <c r="BY1213" i="64"/>
  <c r="BY610" i="64"/>
  <c r="BY768" i="64"/>
  <c r="BY817" i="64"/>
  <c r="BY830" i="64" s="1"/>
  <c r="BY1970" i="64"/>
  <c r="BQ2793" i="64"/>
  <c r="BQ1915" i="64"/>
  <c r="BQ2767" i="64"/>
  <c r="BQ2742" i="64"/>
  <c r="BQ1889" i="64"/>
  <c r="BQ1857" i="64"/>
  <c r="BQ2716" i="64"/>
  <c r="BQ1835" i="64"/>
  <c r="BQ1746" i="64"/>
  <c r="BQ2845" i="64"/>
  <c r="BQ2203" i="64"/>
  <c r="BQ1790" i="64"/>
  <c r="BQ2167" i="64"/>
  <c r="BQ1674" i="64"/>
  <c r="BQ1639" i="64"/>
  <c r="BQ2271" i="64"/>
  <c r="BQ1710" i="64"/>
  <c r="BQ2303" i="64"/>
  <c r="BQ1510" i="64"/>
  <c r="BQ1358" i="64"/>
  <c r="BQ1477" i="64" s="1"/>
  <c r="BQ1604" i="64"/>
  <c r="BQ1580" i="64"/>
  <c r="BQ2337" i="64"/>
  <c r="BQ1486" i="64"/>
  <c r="BQ1501" i="64" s="1"/>
  <c r="BQ793" i="64"/>
  <c r="BQ1161" i="64"/>
  <c r="BQ716" i="64"/>
  <c r="BQ610" i="64"/>
  <c r="BQ768" i="64"/>
  <c r="BQ1946" i="64"/>
  <c r="BQ1970" i="64"/>
  <c r="BQ817" i="64"/>
  <c r="BQ830" i="64" s="1"/>
  <c r="BQ1213" i="64"/>
  <c r="BI2793" i="64"/>
  <c r="BI1915" i="64"/>
  <c r="BI2767" i="64"/>
  <c r="BI2742" i="64"/>
  <c r="BI1889" i="64"/>
  <c r="BI1857" i="64"/>
  <c r="BI2716" i="64"/>
  <c r="BI1835" i="64"/>
  <c r="BI2845" i="64"/>
  <c r="BI1790" i="64"/>
  <c r="BI1746" i="64"/>
  <c r="BI2203" i="64"/>
  <c r="BI2271" i="64"/>
  <c r="BI2167" i="64"/>
  <c r="BI1674" i="64"/>
  <c r="BI1710" i="64"/>
  <c r="BI1639" i="64"/>
  <c r="BI2303" i="64"/>
  <c r="BI1510" i="64"/>
  <c r="BI1358" i="64"/>
  <c r="BI1477" i="64" s="1"/>
  <c r="BI1604" i="64"/>
  <c r="BI2337" i="64"/>
  <c r="BI1486" i="64"/>
  <c r="BI1501" i="64" s="1"/>
  <c r="BI1580" i="64"/>
  <c r="BI793" i="64"/>
  <c r="BI1161" i="64"/>
  <c r="BI1213" i="64"/>
  <c r="BI1946" i="64"/>
  <c r="BI716" i="64"/>
  <c r="BI610" i="64"/>
  <c r="BI768" i="64"/>
  <c r="BI1970" i="64"/>
  <c r="BA2793" i="64"/>
  <c r="BA1915" i="64"/>
  <c r="BA2767" i="64"/>
  <c r="BA2742" i="64"/>
  <c r="BA1889" i="64"/>
  <c r="BA1857" i="64"/>
  <c r="BA2716" i="64"/>
  <c r="BA1835" i="64"/>
  <c r="BA1746" i="64"/>
  <c r="BA2271" i="64"/>
  <c r="BA2203" i="64"/>
  <c r="BA1790" i="64"/>
  <c r="BA2845" i="64"/>
  <c r="BA2167" i="64"/>
  <c r="BA1710" i="64"/>
  <c r="BA1674" i="64"/>
  <c r="BA1639" i="64"/>
  <c r="BA2303" i="64"/>
  <c r="BA1510" i="64"/>
  <c r="BA2337" i="64"/>
  <c r="BA1358" i="64"/>
  <c r="BA1477" i="64" s="1"/>
  <c r="BA1604" i="64"/>
  <c r="BA1580" i="64"/>
  <c r="BA1486" i="64"/>
  <c r="BA1501" i="64" s="1"/>
  <c r="BA793" i="64"/>
  <c r="BA1161" i="64"/>
  <c r="BA817" i="64"/>
  <c r="BA830" i="64" s="1"/>
  <c r="BA716" i="64"/>
  <c r="BA610" i="64"/>
  <c r="BA1213" i="64"/>
  <c r="BA768" i="64"/>
  <c r="BA1946" i="64"/>
  <c r="BA1970" i="64"/>
  <c r="AS2793" i="64"/>
  <c r="AS1915" i="64"/>
  <c r="AS2767" i="64"/>
  <c r="AS2742" i="64"/>
  <c r="AS1889" i="64"/>
  <c r="AS2716" i="64"/>
  <c r="AS1857" i="64"/>
  <c r="AS1835" i="64"/>
  <c r="AS2845" i="64"/>
  <c r="AS1746" i="64"/>
  <c r="AS2203" i="64"/>
  <c r="AS2167" i="64"/>
  <c r="AS1674" i="64"/>
  <c r="AS1790" i="64"/>
  <c r="AS1639" i="64"/>
  <c r="AS2303" i="64"/>
  <c r="AS1510" i="64"/>
  <c r="AS1710" i="64"/>
  <c r="AS1358" i="64"/>
  <c r="AS1477" i="64" s="1"/>
  <c r="AS2271" i="64"/>
  <c r="AS2337" i="64"/>
  <c r="AS1580" i="64"/>
  <c r="AS1604" i="64"/>
  <c r="AS1486" i="64"/>
  <c r="AS1501" i="64" s="1"/>
  <c r="AS793" i="64"/>
  <c r="AS1161" i="64"/>
  <c r="AS817" i="64"/>
  <c r="AS830" i="64" s="1"/>
  <c r="AS1946" i="64"/>
  <c r="AS716" i="64"/>
  <c r="AS610" i="64"/>
  <c r="AS768" i="64"/>
  <c r="AS1970" i="64"/>
  <c r="AK2793" i="64"/>
  <c r="AK1915" i="64"/>
  <c r="AK2767" i="64"/>
  <c r="AK2742" i="64"/>
  <c r="AK1889" i="64"/>
  <c r="AK1857" i="64"/>
  <c r="AK2716" i="64"/>
  <c r="AK1746" i="64"/>
  <c r="AK2845" i="64"/>
  <c r="AK1790" i="64"/>
  <c r="AK2203" i="64"/>
  <c r="AK1835" i="64"/>
  <c r="AK2167" i="64"/>
  <c r="AK1674" i="64"/>
  <c r="AK2271" i="64"/>
  <c r="AK1710" i="64"/>
  <c r="AK1639" i="64"/>
  <c r="AK2303" i="64"/>
  <c r="AK1510" i="64"/>
  <c r="AK1358" i="64"/>
  <c r="AK1477" i="64" s="1"/>
  <c r="AK1580" i="64"/>
  <c r="AK1604" i="64"/>
  <c r="AK1486" i="64"/>
  <c r="AK1501" i="64" s="1"/>
  <c r="AK2337" i="64"/>
  <c r="AK793" i="64"/>
  <c r="AK1161" i="64"/>
  <c r="AK817" i="64"/>
  <c r="AK830" i="64" s="1"/>
  <c r="AK1213" i="64"/>
  <c r="AK716" i="64"/>
  <c r="AK610" i="64"/>
  <c r="AK768" i="64"/>
  <c r="AK1946" i="64"/>
  <c r="AK1970" i="64"/>
  <c r="AC2793" i="64"/>
  <c r="AC1915" i="64"/>
  <c r="AC2767" i="64"/>
  <c r="AC2742" i="64"/>
  <c r="AC1889" i="64"/>
  <c r="AC2716" i="64"/>
  <c r="AC1857" i="64"/>
  <c r="AC1835" i="64"/>
  <c r="AC2845" i="64"/>
  <c r="AC1790" i="64"/>
  <c r="AC1746" i="64"/>
  <c r="AC2203" i="64"/>
  <c r="AC2167" i="64"/>
  <c r="AC1710" i="64"/>
  <c r="AC1674" i="64"/>
  <c r="AC1639" i="64"/>
  <c r="AC2271" i="64"/>
  <c r="AC2303" i="64"/>
  <c r="AC1510" i="64"/>
  <c r="AC1358" i="64"/>
  <c r="AC1477" i="64" s="1"/>
  <c r="AC2337" i="64"/>
  <c r="AC1486" i="64"/>
  <c r="AC1501" i="64" s="1"/>
  <c r="AC1604" i="64"/>
  <c r="AC793" i="64"/>
  <c r="AC1580" i="64"/>
  <c r="AC1161" i="64"/>
  <c r="AC1946" i="64"/>
  <c r="AC716" i="64"/>
  <c r="AC817" i="64"/>
  <c r="AC830" i="64" s="1"/>
  <c r="AC610" i="64"/>
  <c r="AC768" i="64"/>
  <c r="AC1213" i="64"/>
  <c r="AC1970" i="64"/>
  <c r="U2793" i="64"/>
  <c r="U1915" i="64"/>
  <c r="U2767" i="64"/>
  <c r="U2742" i="64"/>
  <c r="U1889" i="64"/>
  <c r="U1857" i="64"/>
  <c r="U2716" i="64"/>
  <c r="U1790" i="64"/>
  <c r="U1746" i="64"/>
  <c r="U2203" i="64"/>
  <c r="U1835" i="64"/>
  <c r="U2845" i="64"/>
  <c r="U2167" i="64"/>
  <c r="U1674" i="64"/>
  <c r="U2271" i="64"/>
  <c r="U1639" i="64"/>
  <c r="U1710" i="64"/>
  <c r="U2303" i="64"/>
  <c r="U1510" i="64"/>
  <c r="U1358" i="64"/>
  <c r="U1477" i="64" s="1"/>
  <c r="U2337" i="64"/>
  <c r="U1580" i="64"/>
  <c r="U1486" i="64"/>
  <c r="U1501" i="64" s="1"/>
  <c r="U793" i="64"/>
  <c r="U1604" i="64"/>
  <c r="U1161" i="64"/>
  <c r="U1213" i="64"/>
  <c r="U716" i="64"/>
  <c r="U610" i="64"/>
  <c r="U817" i="64"/>
  <c r="U830" i="64" s="1"/>
  <c r="U768" i="64"/>
  <c r="U1946" i="64"/>
  <c r="U1970" i="64"/>
  <c r="CH2790" i="64"/>
  <c r="CH2807" i="64" s="1"/>
  <c r="CH1912" i="64"/>
  <c r="CH1934" i="64" s="1"/>
  <c r="CH2764" i="64"/>
  <c r="CH2781" i="64" s="1"/>
  <c r="CH2739" i="64"/>
  <c r="CH2756" i="64" s="1"/>
  <c r="CH1886" i="64"/>
  <c r="CH1903" i="64" s="1"/>
  <c r="CH1854" i="64"/>
  <c r="CH1877" i="64" s="1"/>
  <c r="CH1832" i="64"/>
  <c r="CH1845" i="64" s="1"/>
  <c r="CH2713" i="64"/>
  <c r="CH2730" i="64" s="1"/>
  <c r="CH2842" i="64"/>
  <c r="CH2856" i="64" s="1"/>
  <c r="CH2200" i="64"/>
  <c r="CH2223" i="64" s="1"/>
  <c r="CH1787" i="64"/>
  <c r="CH1822" i="64" s="1"/>
  <c r="CH2164" i="64"/>
  <c r="CH2191" i="64" s="1"/>
  <c r="CH1671" i="64"/>
  <c r="CH1698" i="64" s="1"/>
  <c r="CH1743" i="64"/>
  <c r="CH1778" i="64" s="1"/>
  <c r="CH1636" i="64"/>
  <c r="CH1663" i="64" s="1"/>
  <c r="CH2300" i="64"/>
  <c r="CH2325" i="64" s="1"/>
  <c r="CH1707" i="64"/>
  <c r="CH1734" i="64" s="1"/>
  <c r="CH1507" i="64"/>
  <c r="CH1520" i="64" s="1"/>
  <c r="CH2268" i="64"/>
  <c r="CH2291" i="64" s="1"/>
  <c r="CH1355" i="64"/>
  <c r="CH1601" i="64"/>
  <c r="CH1628" i="64" s="1"/>
  <c r="CH1577" i="64"/>
  <c r="CH1483" i="64"/>
  <c r="CH1498" i="64" s="1"/>
  <c r="CH790" i="64"/>
  <c r="CH1331" i="64"/>
  <c r="CH1346" i="64" s="1"/>
  <c r="CH2334" i="64"/>
  <c r="CH2359" i="64" s="1"/>
  <c r="CH1158" i="64"/>
  <c r="CH1173" i="64" s="1"/>
  <c r="CH1943" i="64"/>
  <c r="CH1958" i="64" s="1"/>
  <c r="CH713" i="64"/>
  <c r="CH607" i="64"/>
  <c r="CH630" i="64" s="1"/>
  <c r="CH1210" i="64"/>
  <c r="CH1223" i="64" s="1"/>
  <c r="CH765" i="64"/>
  <c r="CH1967" i="64"/>
  <c r="CH1982" i="64" s="1"/>
  <c r="CH814" i="64"/>
  <c r="CH827" i="64" s="1"/>
  <c r="BZ2790" i="64"/>
  <c r="BZ2807" i="64" s="1"/>
  <c r="BZ1912" i="64"/>
  <c r="BZ1934" i="64" s="1"/>
  <c r="BZ2764" i="64"/>
  <c r="BZ2781" i="64" s="1"/>
  <c r="BZ1886" i="64"/>
  <c r="BZ1903" i="64" s="1"/>
  <c r="BZ2713" i="64"/>
  <c r="BZ2730" i="64" s="1"/>
  <c r="BZ1854" i="64"/>
  <c r="BZ1877" i="64" s="1"/>
  <c r="BZ2739" i="64"/>
  <c r="BZ2756" i="64" s="1"/>
  <c r="BZ1832" i="64"/>
  <c r="BZ1845" i="64" s="1"/>
  <c r="BZ1743" i="64"/>
  <c r="BZ1778" i="64" s="1"/>
  <c r="BZ2200" i="64"/>
  <c r="BZ2223" i="64" s="1"/>
  <c r="BZ2842" i="64"/>
  <c r="BZ2856" i="64" s="1"/>
  <c r="BZ2164" i="64"/>
  <c r="BZ2191" i="64" s="1"/>
  <c r="BZ1787" i="64"/>
  <c r="BZ1822" i="64" s="1"/>
  <c r="BZ1671" i="64"/>
  <c r="BZ1698" i="64" s="1"/>
  <c r="BZ2268" i="64"/>
  <c r="BZ2291" i="64" s="1"/>
  <c r="BZ1636" i="64"/>
  <c r="BZ1663" i="64" s="1"/>
  <c r="BZ2300" i="64"/>
  <c r="BZ2325" i="64" s="1"/>
  <c r="BZ1507" i="64"/>
  <c r="BZ1520" i="64" s="1"/>
  <c r="BZ1707" i="64"/>
  <c r="BZ1734" i="64" s="1"/>
  <c r="BZ1355" i="64"/>
  <c r="BZ1601" i="64"/>
  <c r="BZ1628" i="64" s="1"/>
  <c r="BZ2334" i="64"/>
  <c r="BZ2359" i="64" s="1"/>
  <c r="BZ1577" i="64"/>
  <c r="BZ1483" i="64"/>
  <c r="BZ1498" i="64" s="1"/>
  <c r="BZ790" i="64"/>
  <c r="BZ1331" i="64"/>
  <c r="BZ1346" i="64" s="1"/>
  <c r="BZ1158" i="64"/>
  <c r="BZ1173" i="64" s="1"/>
  <c r="BZ713" i="64"/>
  <c r="BZ607" i="64"/>
  <c r="BZ630" i="64" s="1"/>
  <c r="BZ765" i="64"/>
  <c r="BZ1967" i="64"/>
  <c r="BZ1982" i="64" s="1"/>
  <c r="BZ1943" i="64"/>
  <c r="BZ1958" i="64" s="1"/>
  <c r="BR2790" i="64"/>
  <c r="BR2807" i="64" s="1"/>
  <c r="BR1912" i="64"/>
  <c r="BR1934" i="64" s="1"/>
  <c r="BR2764" i="64"/>
  <c r="BR2781" i="64" s="1"/>
  <c r="BR2739" i="64"/>
  <c r="BR2756" i="64" s="1"/>
  <c r="BR1886" i="64"/>
  <c r="BR1903" i="64" s="1"/>
  <c r="BR1854" i="64"/>
  <c r="BR1877" i="64" s="1"/>
  <c r="BR2713" i="64"/>
  <c r="BR2730" i="64" s="1"/>
  <c r="BR1832" i="64"/>
  <c r="BR1845" i="64" s="1"/>
  <c r="BR1787" i="64"/>
  <c r="BR1822" i="64" s="1"/>
  <c r="BR1743" i="64"/>
  <c r="BR1778" i="64" s="1"/>
  <c r="BR2200" i="64"/>
  <c r="BR2223" i="64" s="1"/>
  <c r="BR2842" i="64"/>
  <c r="BR2856" i="64" s="1"/>
  <c r="BR2164" i="64"/>
  <c r="BR2191" i="64" s="1"/>
  <c r="BR1671" i="64"/>
  <c r="BR1698" i="64" s="1"/>
  <c r="BR1636" i="64"/>
  <c r="BR1663" i="64" s="1"/>
  <c r="BR2300" i="64"/>
  <c r="BR2325" i="64" s="1"/>
  <c r="BR1507" i="64"/>
  <c r="BR1520" i="64" s="1"/>
  <c r="BR2268" i="64"/>
  <c r="BR2291" i="64" s="1"/>
  <c r="BR1577" i="64"/>
  <c r="BR1355" i="64"/>
  <c r="BR1601" i="64"/>
  <c r="BR1628" i="64" s="1"/>
  <c r="BR1707" i="64"/>
  <c r="BR1734" i="64" s="1"/>
  <c r="BR2334" i="64"/>
  <c r="BR2359" i="64" s="1"/>
  <c r="BR1483" i="64"/>
  <c r="BR1498" i="64" s="1"/>
  <c r="BR790" i="64"/>
  <c r="BR1331" i="64"/>
  <c r="BR1346" i="64" s="1"/>
  <c r="BR1158" i="64"/>
  <c r="BR1173" i="64" s="1"/>
  <c r="BR814" i="64"/>
  <c r="BR827" i="64" s="1"/>
  <c r="BR1210" i="64"/>
  <c r="BR1223" i="64" s="1"/>
  <c r="BR1943" i="64"/>
  <c r="BR1958" i="64" s="1"/>
  <c r="BR713" i="64"/>
  <c r="BR607" i="64"/>
  <c r="BR630" i="64" s="1"/>
  <c r="BR765" i="64"/>
  <c r="BR1967" i="64"/>
  <c r="BR1982" i="64" s="1"/>
  <c r="BJ2790" i="64"/>
  <c r="BJ2807" i="64" s="1"/>
  <c r="BJ1912" i="64"/>
  <c r="BJ1934" i="64" s="1"/>
  <c r="BJ2764" i="64"/>
  <c r="BJ2781" i="64" s="1"/>
  <c r="BJ1886" i="64"/>
  <c r="BJ1903" i="64" s="1"/>
  <c r="BJ1854" i="64"/>
  <c r="BJ1877" i="64" s="1"/>
  <c r="BJ2739" i="64"/>
  <c r="BJ2756" i="64" s="1"/>
  <c r="BJ2713" i="64"/>
  <c r="BJ2730" i="64" s="1"/>
  <c r="BJ1832" i="64"/>
  <c r="BJ1845" i="64" s="1"/>
  <c r="BJ1743" i="64"/>
  <c r="BJ1778" i="64" s="1"/>
  <c r="BJ2842" i="64"/>
  <c r="BJ2856" i="64" s="1"/>
  <c r="BJ2200" i="64"/>
  <c r="BJ2223" i="64" s="1"/>
  <c r="BJ1787" i="64"/>
  <c r="BJ1822" i="64" s="1"/>
  <c r="BJ2164" i="64"/>
  <c r="BJ2191" i="64" s="1"/>
  <c r="BJ1671" i="64"/>
  <c r="BJ1698" i="64" s="1"/>
  <c r="BJ2268" i="64"/>
  <c r="BJ2291" i="64" s="1"/>
  <c r="BJ1636" i="64"/>
  <c r="BJ1663" i="64" s="1"/>
  <c r="BJ1707" i="64"/>
  <c r="BJ1734" i="64" s="1"/>
  <c r="BJ2300" i="64"/>
  <c r="BJ2325" i="64" s="1"/>
  <c r="BJ1507" i="64"/>
  <c r="BJ1520" i="64" s="1"/>
  <c r="BJ2334" i="64"/>
  <c r="BJ2359" i="64" s="1"/>
  <c r="BJ1355" i="64"/>
  <c r="BJ1601" i="64"/>
  <c r="BJ1628" i="64" s="1"/>
  <c r="BJ1483" i="64"/>
  <c r="BJ1498" i="64" s="1"/>
  <c r="BJ1577" i="64"/>
  <c r="BJ790" i="64"/>
  <c r="BJ1331" i="64"/>
  <c r="BJ1346" i="64" s="1"/>
  <c r="BJ1158" i="64"/>
  <c r="BJ1173" i="64" s="1"/>
  <c r="BJ814" i="64"/>
  <c r="BJ827" i="64" s="1"/>
  <c r="BJ713" i="64"/>
  <c r="BJ607" i="64"/>
  <c r="BJ630" i="64" s="1"/>
  <c r="BJ765" i="64"/>
  <c r="BJ1210" i="64"/>
  <c r="BJ1223" i="64" s="1"/>
  <c r="BJ1967" i="64"/>
  <c r="BJ1982" i="64" s="1"/>
  <c r="BJ1943" i="64"/>
  <c r="BJ1958" i="64" s="1"/>
  <c r="BB2790" i="64"/>
  <c r="BB2807" i="64" s="1"/>
  <c r="BB1912" i="64"/>
  <c r="BB1934" i="64" s="1"/>
  <c r="BB2764" i="64"/>
  <c r="BB2781" i="64" s="1"/>
  <c r="BB1886" i="64"/>
  <c r="BB1903" i="64" s="1"/>
  <c r="BB2739" i="64"/>
  <c r="BB2756" i="64" s="1"/>
  <c r="BB1854" i="64"/>
  <c r="BB1877" i="64" s="1"/>
  <c r="BB2713" i="64"/>
  <c r="BB2730" i="64" s="1"/>
  <c r="BB1832" i="64"/>
  <c r="BB1845" i="64" s="1"/>
  <c r="BB1787" i="64"/>
  <c r="BB1822" i="64" s="1"/>
  <c r="BB2842" i="64"/>
  <c r="BB2856" i="64" s="1"/>
  <c r="BB1743" i="64"/>
  <c r="BB1778" i="64" s="1"/>
  <c r="BB2200" i="64"/>
  <c r="BB2223" i="64" s="1"/>
  <c r="BB2164" i="64"/>
  <c r="BB2191" i="64" s="1"/>
  <c r="BB1671" i="64"/>
  <c r="BB1698" i="64" s="1"/>
  <c r="BB1636" i="64"/>
  <c r="BB1663" i="64" s="1"/>
  <c r="BB2268" i="64"/>
  <c r="BB2291" i="64" s="1"/>
  <c r="BB2300" i="64"/>
  <c r="BB2325" i="64" s="1"/>
  <c r="BB1707" i="64"/>
  <c r="BB1734" i="64" s="1"/>
  <c r="BB1507" i="64"/>
  <c r="BB1520" i="64" s="1"/>
  <c r="BB1355" i="64"/>
  <c r="BB2334" i="64"/>
  <c r="BB2359" i="64" s="1"/>
  <c r="BB1577" i="64"/>
  <c r="BB1601" i="64"/>
  <c r="BB1628" i="64" s="1"/>
  <c r="BB1483" i="64"/>
  <c r="BB1498" i="64" s="1"/>
  <c r="BB1331" i="64"/>
  <c r="BB1346" i="64" s="1"/>
  <c r="BB1158" i="64"/>
  <c r="BB1173" i="64" s="1"/>
  <c r="BB1210" i="64"/>
  <c r="BB1223" i="64" s="1"/>
  <c r="BB814" i="64"/>
  <c r="BB827" i="64" s="1"/>
  <c r="BB1943" i="64"/>
  <c r="BB1958" i="64" s="1"/>
  <c r="BB713" i="64"/>
  <c r="BB607" i="64"/>
  <c r="BB630" i="64" s="1"/>
  <c r="BB765" i="64"/>
  <c r="BB1967" i="64"/>
  <c r="BB1982" i="64" s="1"/>
  <c r="AT2790" i="64"/>
  <c r="AT2807" i="64" s="1"/>
  <c r="AT1912" i="64"/>
  <c r="AT1934" i="64" s="1"/>
  <c r="AT2764" i="64"/>
  <c r="AT2781" i="64" s="1"/>
  <c r="AT1886" i="64"/>
  <c r="AT1903" i="64" s="1"/>
  <c r="AT2713" i="64"/>
  <c r="AT2730" i="64" s="1"/>
  <c r="AT1854" i="64"/>
  <c r="AT1877" i="64" s="1"/>
  <c r="AT2739" i="64"/>
  <c r="AT2756" i="64" s="1"/>
  <c r="AT1832" i="64"/>
  <c r="AT1845" i="64" s="1"/>
  <c r="AT1743" i="64"/>
  <c r="AT1778" i="64" s="1"/>
  <c r="AT2200" i="64"/>
  <c r="AT2223" i="64" s="1"/>
  <c r="AT1787" i="64"/>
  <c r="AT1822" i="64" s="1"/>
  <c r="AT2842" i="64"/>
  <c r="AT2856" i="64" s="1"/>
  <c r="AT2164" i="64"/>
  <c r="AT2191" i="64" s="1"/>
  <c r="AT2268" i="64"/>
  <c r="AT2291" i="64" s="1"/>
  <c r="AT1636" i="64"/>
  <c r="AT1663" i="64" s="1"/>
  <c r="AT2300" i="64"/>
  <c r="AT2325" i="64" s="1"/>
  <c r="AT1671" i="64"/>
  <c r="AT1698" i="64" s="1"/>
  <c r="AT1507" i="64"/>
  <c r="AT1520" i="64" s="1"/>
  <c r="AT1707" i="64"/>
  <c r="AT1734" i="64" s="1"/>
  <c r="AT1355" i="64"/>
  <c r="AT1577" i="64"/>
  <c r="AT1483" i="64"/>
  <c r="AT1498" i="64" s="1"/>
  <c r="AT1601" i="64"/>
  <c r="AT1628" i="64" s="1"/>
  <c r="AT2334" i="64"/>
  <c r="AT2359" i="64" s="1"/>
  <c r="AT1331" i="64"/>
  <c r="AT1346" i="64" s="1"/>
  <c r="AT1158" i="64"/>
  <c r="AT1173" i="64" s="1"/>
  <c r="AT713" i="64"/>
  <c r="AT1210" i="64"/>
  <c r="AT1223" i="64" s="1"/>
  <c r="AT607" i="64"/>
  <c r="AT630" i="64" s="1"/>
  <c r="AT814" i="64"/>
  <c r="AT827" i="64" s="1"/>
  <c r="AT790" i="64"/>
  <c r="AT765" i="64"/>
  <c r="AT1967" i="64"/>
  <c r="AT1982" i="64" s="1"/>
  <c r="AT1943" i="64"/>
  <c r="AT1958" i="64" s="1"/>
  <c r="AL2790" i="64"/>
  <c r="AL2807" i="64" s="1"/>
  <c r="AL1912" i="64"/>
  <c r="AL1934" i="64" s="1"/>
  <c r="AL2764" i="64"/>
  <c r="AL2781" i="64" s="1"/>
  <c r="AL2739" i="64"/>
  <c r="AL2756" i="64" s="1"/>
  <c r="AL1886" i="64"/>
  <c r="AL1903" i="64" s="1"/>
  <c r="AL2713" i="64"/>
  <c r="AL2730" i="64" s="1"/>
  <c r="AL1854" i="64"/>
  <c r="AL1877" i="64" s="1"/>
  <c r="AL1832" i="64"/>
  <c r="AL1845" i="64" s="1"/>
  <c r="AL2842" i="64"/>
  <c r="AL2856" i="64" s="1"/>
  <c r="AL2200" i="64"/>
  <c r="AL2223" i="64" s="1"/>
  <c r="AL1743" i="64"/>
  <c r="AL1778" i="64" s="1"/>
  <c r="AL2164" i="64"/>
  <c r="AL2191" i="64" s="1"/>
  <c r="AL1787" i="64"/>
  <c r="AL1822" i="64" s="1"/>
  <c r="AL1636" i="64"/>
  <c r="AL1663" i="64" s="1"/>
  <c r="AL2268" i="64"/>
  <c r="AL2291" i="64" s="1"/>
  <c r="AL2300" i="64"/>
  <c r="AL2325" i="64" s="1"/>
  <c r="AL1507" i="64"/>
  <c r="AL1520" i="64" s="1"/>
  <c r="AL1577" i="64"/>
  <c r="AL1355" i="64"/>
  <c r="AL2334" i="64"/>
  <c r="AL2359" i="64" s="1"/>
  <c r="AL1671" i="64"/>
  <c r="AL1698" i="64" s="1"/>
  <c r="AL1707" i="64"/>
  <c r="AL1734" i="64" s="1"/>
  <c r="AL1483" i="64"/>
  <c r="AL1498" i="64" s="1"/>
  <c r="AL1601" i="64"/>
  <c r="AL1628" i="64" s="1"/>
  <c r="AL1331" i="64"/>
  <c r="AL1346" i="64" s="1"/>
  <c r="AL1158" i="64"/>
  <c r="AL1173" i="64" s="1"/>
  <c r="AL790" i="64"/>
  <c r="AL1943" i="64"/>
  <c r="AL1958" i="64" s="1"/>
  <c r="AL713" i="64"/>
  <c r="AL607" i="64"/>
  <c r="AL630" i="64" s="1"/>
  <c r="AL765" i="64"/>
  <c r="AL1967" i="64"/>
  <c r="AL1982" i="64" s="1"/>
  <c r="AL814" i="64"/>
  <c r="AL827" i="64" s="1"/>
  <c r="AL1210" i="64"/>
  <c r="AL1223" i="64" s="1"/>
  <c r="AD2790" i="64"/>
  <c r="AD2807" i="64" s="1"/>
  <c r="AD1912" i="64"/>
  <c r="AD1934" i="64" s="1"/>
  <c r="AD2764" i="64"/>
  <c r="AD2781" i="64" s="1"/>
  <c r="AD2713" i="64"/>
  <c r="AD2730" i="64" s="1"/>
  <c r="AD2739" i="64"/>
  <c r="AD2756" i="64" s="1"/>
  <c r="AD1854" i="64"/>
  <c r="AD1877" i="64" s="1"/>
  <c r="AD1886" i="64"/>
  <c r="AD1903" i="64" s="1"/>
  <c r="AD1832" i="64"/>
  <c r="AD1845" i="64" s="1"/>
  <c r="AD1743" i="64"/>
  <c r="AD1778" i="64" s="1"/>
  <c r="AD2842" i="64"/>
  <c r="AD2856" i="64" s="1"/>
  <c r="AD1787" i="64"/>
  <c r="AD1822" i="64" s="1"/>
  <c r="AD2200" i="64"/>
  <c r="AD2223" i="64" s="1"/>
  <c r="AD2164" i="64"/>
  <c r="AD2191" i="64" s="1"/>
  <c r="AD2268" i="64"/>
  <c r="AD2291" i="64" s="1"/>
  <c r="AD1636" i="64"/>
  <c r="AD1663" i="64" s="1"/>
  <c r="AD1707" i="64"/>
  <c r="AD1734" i="64" s="1"/>
  <c r="AD2300" i="64"/>
  <c r="AD2325" i="64" s="1"/>
  <c r="AD1671" i="64"/>
  <c r="AD1698" i="64" s="1"/>
  <c r="AD1507" i="64"/>
  <c r="AD1520" i="64" s="1"/>
  <c r="AD1601" i="64"/>
  <c r="AD1628" i="64" s="1"/>
  <c r="AD1355" i="64"/>
  <c r="AD2334" i="64"/>
  <c r="AD2359" i="64" s="1"/>
  <c r="AD1483" i="64"/>
  <c r="AD1498" i="64" s="1"/>
  <c r="AD1577" i="64"/>
  <c r="AD1331" i="64"/>
  <c r="AD1346" i="64" s="1"/>
  <c r="AD1158" i="64"/>
  <c r="AD1173" i="64" s="1"/>
  <c r="AD814" i="64"/>
  <c r="AD827" i="64" s="1"/>
  <c r="AD1210" i="64"/>
  <c r="AD1223" i="64" s="1"/>
  <c r="AD713" i="64"/>
  <c r="AD607" i="64"/>
  <c r="AD630" i="64" s="1"/>
  <c r="AD765" i="64"/>
  <c r="AD1967" i="64"/>
  <c r="AD1982" i="64" s="1"/>
  <c r="AD1943" i="64"/>
  <c r="AD1958" i="64" s="1"/>
  <c r="AD790" i="64"/>
  <c r="V2790" i="64"/>
  <c r="V2807" i="64" s="1"/>
  <c r="V1912" i="64"/>
  <c r="V1934" i="64" s="1"/>
  <c r="V2764" i="64"/>
  <c r="V2781" i="64" s="1"/>
  <c r="V2739" i="64"/>
  <c r="V2756" i="64" s="1"/>
  <c r="V1886" i="64"/>
  <c r="V1854" i="64"/>
  <c r="V1877" i="64" s="1"/>
  <c r="V2713" i="64"/>
  <c r="V2730" i="64" s="1"/>
  <c r="V1832" i="64"/>
  <c r="V1845" i="64" s="1"/>
  <c r="V1787" i="64"/>
  <c r="V1822" i="64" s="1"/>
  <c r="V2200" i="64"/>
  <c r="V2223" i="64" s="1"/>
  <c r="V2842" i="64"/>
  <c r="V2856" i="64" s="1"/>
  <c r="V1743" i="64"/>
  <c r="V1778" i="64" s="1"/>
  <c r="V2164" i="64"/>
  <c r="V2191" i="64" s="1"/>
  <c r="V1636" i="64"/>
  <c r="V1663" i="64" s="1"/>
  <c r="V1671" i="64"/>
  <c r="V1698" i="64" s="1"/>
  <c r="V2300" i="64"/>
  <c r="V2325" i="64" s="1"/>
  <c r="V1707" i="64"/>
  <c r="V1734" i="64" s="1"/>
  <c r="V1507" i="64"/>
  <c r="V1520" i="64" s="1"/>
  <c r="V2268" i="64"/>
  <c r="V2291" i="64" s="1"/>
  <c r="V1355" i="64"/>
  <c r="V1601" i="64"/>
  <c r="V1628" i="64" s="1"/>
  <c r="V2334" i="64"/>
  <c r="V2359" i="64" s="1"/>
  <c r="V1577" i="64"/>
  <c r="V1483" i="64"/>
  <c r="V1498" i="64" s="1"/>
  <c r="V1331" i="64"/>
  <c r="V1346" i="64" s="1"/>
  <c r="V1158" i="64"/>
  <c r="V1173" i="64" s="1"/>
  <c r="V1943" i="64"/>
  <c r="V1958" i="64" s="1"/>
  <c r="V713" i="64"/>
  <c r="V814" i="64"/>
  <c r="V827" i="64" s="1"/>
  <c r="V790" i="64"/>
  <c r="V607" i="64"/>
  <c r="V630" i="64" s="1"/>
  <c r="V1210" i="64"/>
  <c r="V1223" i="64" s="1"/>
  <c r="V765" i="64"/>
  <c r="V1967" i="64"/>
  <c r="V1982" i="64" s="1"/>
  <c r="CE468" i="64"/>
  <c r="BW468" i="64"/>
  <c r="AY468" i="64"/>
  <c r="AQ468" i="64"/>
  <c r="CL467" i="64"/>
  <c r="BV467" i="64"/>
  <c r="BN467" i="64"/>
  <c r="BF467" i="64"/>
  <c r="CC464" i="64"/>
  <c r="BU464" i="64"/>
  <c r="BM464" i="64"/>
  <c r="BE464" i="64"/>
  <c r="AW464" i="64"/>
  <c r="AO464" i="64"/>
  <c r="AG464" i="64"/>
  <c r="Y464" i="64"/>
  <c r="Y547" i="64" s="1"/>
  <c r="BT463" i="64"/>
  <c r="BL463" i="64"/>
  <c r="BD463" i="64"/>
  <c r="AV463" i="64"/>
  <c r="AN463" i="64"/>
  <c r="AF463" i="64"/>
  <c r="T556" i="64"/>
  <c r="AB556" i="64"/>
  <c r="AJ556" i="64"/>
  <c r="AR556" i="64"/>
  <c r="AZ556" i="64"/>
  <c r="BH556" i="64"/>
  <c r="BP556" i="64"/>
  <c r="BX556" i="64"/>
  <c r="CF556" i="64"/>
  <c r="T557" i="64"/>
  <c r="AB557" i="64"/>
  <c r="AJ557" i="64"/>
  <c r="BP557" i="64"/>
  <c r="BX557" i="64"/>
  <c r="S560"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1966" i="64"/>
  <c r="AR1966" i="64"/>
  <c r="BF1966" i="64"/>
  <c r="BS1966" i="64"/>
  <c r="CF1966" i="64"/>
  <c r="BO1967" i="64"/>
  <c r="BO1982" i="64" s="1"/>
  <c r="AA1970" i="64"/>
  <c r="BE713" i="64"/>
  <c r="AN716" i="64"/>
  <c r="AF717" i="64"/>
  <c r="BR740" i="64"/>
  <c r="BR755" i="64" s="1"/>
  <c r="BJ741" i="64"/>
  <c r="AS744" i="64"/>
  <c r="AK745" i="64"/>
  <c r="AF794" i="64"/>
  <c r="BA1942" i="64"/>
  <c r="BA1957" i="64" s="1"/>
  <c r="CC1157" i="64"/>
  <c r="CC1172" i="64" s="1"/>
  <c r="BL1213" i="64"/>
  <c r="BQ1576" i="64"/>
  <c r="BQ1591" i="64" s="1"/>
  <c r="AM1911" i="64"/>
  <c r="AM2789" i="64"/>
  <c r="AM2806" i="64" s="1"/>
  <c r="AM2738" i="64"/>
  <c r="AM2755" i="64" s="1"/>
  <c r="AM2763" i="64"/>
  <c r="AM2780" i="64" s="1"/>
  <c r="AM2712" i="64"/>
  <c r="AM2729" i="64" s="1"/>
  <c r="AM1853" i="64"/>
  <c r="AM1876" i="64" s="1"/>
  <c r="AM1742" i="64"/>
  <c r="AM1777" i="64" s="1"/>
  <c r="AM1831" i="64"/>
  <c r="AM1844" i="64" s="1"/>
  <c r="AM2841" i="64"/>
  <c r="AM2855" i="64" s="1"/>
  <c r="AM1885" i="64"/>
  <c r="AM1902" i="64" s="1"/>
  <c r="AM1786" i="64"/>
  <c r="AM2199" i="64"/>
  <c r="AM2222" i="64" s="1"/>
  <c r="AM1635" i="64"/>
  <c r="AM1662" i="64" s="1"/>
  <c r="AM2163" i="64"/>
  <c r="AM2190" i="64" s="1"/>
  <c r="AM1706" i="64"/>
  <c r="AM1733" i="64" s="1"/>
  <c r="AM2299" i="64"/>
  <c r="AM2324" i="64" s="1"/>
  <c r="AM1670" i="64"/>
  <c r="AM1697" i="64" s="1"/>
  <c r="AM2267" i="64"/>
  <c r="AM2290" i="64" s="1"/>
  <c r="AM2333" i="64"/>
  <c r="AM2358" i="64" s="1"/>
  <c r="AM1600" i="64"/>
  <c r="AM1627" i="64" s="1"/>
  <c r="AM1506" i="64"/>
  <c r="AM1519" i="64" s="1"/>
  <c r="AM1576" i="64"/>
  <c r="AM1591" i="64" s="1"/>
  <c r="AM1209" i="64"/>
  <c r="AM1222" i="64" s="1"/>
  <c r="AM1330" i="64"/>
  <c r="AM1345" i="64" s="1"/>
  <c r="AM1482" i="64"/>
  <c r="AM1497" i="64" s="1"/>
  <c r="AM1157" i="64"/>
  <c r="AM1172" i="64" s="1"/>
  <c r="AM1942" i="64"/>
  <c r="AM1957" i="64" s="1"/>
  <c r="AM813" i="64"/>
  <c r="AM789" i="64"/>
  <c r="AM712" i="64"/>
  <c r="AM732" i="64" s="1"/>
  <c r="AM764" i="64"/>
  <c r="AM1354" i="64"/>
  <c r="AM740" i="64"/>
  <c r="AM755" i="64" s="1"/>
  <c r="BK1916" i="64"/>
  <c r="BK2794" i="64"/>
  <c r="BK2743" i="64"/>
  <c r="BK2768" i="64"/>
  <c r="BK1890" i="64"/>
  <c r="BK1907" i="64" s="1"/>
  <c r="BK1858" i="64"/>
  <c r="BK2717" i="64"/>
  <c r="BK2734" i="64" s="1"/>
  <c r="BK1836" i="64"/>
  <c r="BK1849" i="64" s="1"/>
  <c r="BK2846" i="64"/>
  <c r="BK2860" i="64" s="1"/>
  <c r="BK1747" i="64"/>
  <c r="BK1782" i="64" s="1"/>
  <c r="BK1791" i="64"/>
  <c r="BK1826" i="64" s="1"/>
  <c r="BK2272" i="64"/>
  <c r="BK2295" i="64" s="1"/>
  <c r="BK2168" i="64"/>
  <c r="BK2195" i="64" s="1"/>
  <c r="BK2204" i="64"/>
  <c r="BK2227" i="64" s="1"/>
  <c r="BK1711" i="64"/>
  <c r="BK1738" i="64" s="1"/>
  <c r="BK1675" i="64"/>
  <c r="BK1702" i="64" s="1"/>
  <c r="BK2304" i="64"/>
  <c r="BK2329" i="64" s="1"/>
  <c r="BK1640" i="64"/>
  <c r="BK1667" i="64" s="1"/>
  <c r="BK2338" i="64"/>
  <c r="BK2363" i="64" s="1"/>
  <c r="BK1605" i="64"/>
  <c r="BK1632" i="64" s="1"/>
  <c r="BK1487" i="64"/>
  <c r="BK1511" i="64"/>
  <c r="BK1524" i="64" s="1"/>
  <c r="BK1581" i="64"/>
  <c r="BK1359" i="64"/>
  <c r="BK1162" i="64"/>
  <c r="BK1947" i="64"/>
  <c r="BK1962" i="64" s="1"/>
  <c r="BK1335" i="64"/>
  <c r="BK1350" i="64" s="1"/>
  <c r="BK818" i="64"/>
  <c r="BK831" i="64" s="1"/>
  <c r="BK794" i="64"/>
  <c r="BK717" i="64"/>
  <c r="BK1971" i="64"/>
  <c r="BK1214" i="64"/>
  <c r="BK1227" i="64" s="1"/>
  <c r="BK745" i="64"/>
  <c r="CB1915" i="64"/>
  <c r="CB2793" i="64"/>
  <c r="CB2742" i="64"/>
  <c r="CB2716" i="64"/>
  <c r="CB1889" i="64"/>
  <c r="CB2767" i="64"/>
  <c r="CB1857" i="64"/>
  <c r="CB1835" i="64"/>
  <c r="CB2845" i="64"/>
  <c r="CB1746" i="64"/>
  <c r="CB1790" i="64"/>
  <c r="CB2167" i="64"/>
  <c r="CB1710" i="64"/>
  <c r="CB2271" i="64"/>
  <c r="CB2203" i="64"/>
  <c r="CB1674" i="64"/>
  <c r="CB2337" i="64"/>
  <c r="CB1604" i="64"/>
  <c r="CB1639" i="64"/>
  <c r="CB1580" i="64"/>
  <c r="CB1486" i="64"/>
  <c r="CB1501" i="64" s="1"/>
  <c r="CB1510" i="64"/>
  <c r="CB1358" i="64"/>
  <c r="CB1477" i="64" s="1"/>
  <c r="CB2303" i="64"/>
  <c r="CB1946" i="64"/>
  <c r="CB817" i="64"/>
  <c r="CB830" i="64" s="1"/>
  <c r="CB1213" i="64"/>
  <c r="CB1161" i="64"/>
  <c r="CB768" i="64"/>
  <c r="CB1970" i="64"/>
  <c r="CB793" i="64"/>
  <c r="CB560" i="64"/>
  <c r="CB744" i="64"/>
  <c r="CK1912" i="64"/>
  <c r="CK1934" i="64" s="1"/>
  <c r="CK2790" i="64"/>
  <c r="CK2807" i="64" s="1"/>
  <c r="CK2739" i="64"/>
  <c r="CK2756" i="64" s="1"/>
  <c r="CK2764" i="64"/>
  <c r="CK2781" i="64" s="1"/>
  <c r="CK2713" i="64"/>
  <c r="CK2730" i="64" s="1"/>
  <c r="CK1886" i="64"/>
  <c r="CK1903" i="64" s="1"/>
  <c r="CK1854" i="64"/>
  <c r="CK1877" i="64" s="1"/>
  <c r="CK1832" i="64"/>
  <c r="CK1845" i="64" s="1"/>
  <c r="CK2842" i="64"/>
  <c r="CK2856" i="64" s="1"/>
  <c r="CK1743" i="64"/>
  <c r="CK1778" i="64" s="1"/>
  <c r="CK1787" i="64"/>
  <c r="CK1822" i="64" s="1"/>
  <c r="CK2164" i="64"/>
  <c r="CK2191" i="64" s="1"/>
  <c r="CK2268" i="64"/>
  <c r="CK2291" i="64" s="1"/>
  <c r="CK2200" i="64"/>
  <c r="CK2223" i="64" s="1"/>
  <c r="CK1707" i="64"/>
  <c r="CK1734" i="64" s="1"/>
  <c r="CK1671" i="64"/>
  <c r="CK1698" i="64" s="1"/>
  <c r="CK2334" i="64"/>
  <c r="CK2359" i="64" s="1"/>
  <c r="CK1601" i="64"/>
  <c r="CK1628" i="64" s="1"/>
  <c r="CK1636" i="64"/>
  <c r="CK1663" i="64" s="1"/>
  <c r="CK2300" i="64"/>
  <c r="CK2325" i="64" s="1"/>
  <c r="CK1577" i="64"/>
  <c r="CK1483" i="64"/>
  <c r="CK1498" i="64" s="1"/>
  <c r="CK1507" i="64"/>
  <c r="CK1520" i="64" s="1"/>
  <c r="CK1355" i="64"/>
  <c r="CK1331" i="64"/>
  <c r="CK1346" i="64" s="1"/>
  <c r="CK1943" i="64"/>
  <c r="CK1958" i="64" s="1"/>
  <c r="CK814" i="64"/>
  <c r="CK827" i="64" s="1"/>
  <c r="CK1158" i="64"/>
  <c r="CK1173" i="64" s="1"/>
  <c r="CK765" i="64"/>
  <c r="CK1210" i="64"/>
  <c r="CK1223" i="64" s="1"/>
  <c r="CK1967" i="64"/>
  <c r="CK1982" i="64" s="1"/>
  <c r="CK790" i="64"/>
  <c r="CK741" i="64"/>
  <c r="AO1912" i="64"/>
  <c r="AO1934" i="64" s="1"/>
  <c r="AO2790" i="64"/>
  <c r="AO2807" i="64" s="1"/>
  <c r="AO2764" i="64"/>
  <c r="AO2781" i="64" s="1"/>
  <c r="AO2713" i="64"/>
  <c r="AO2730" i="64" s="1"/>
  <c r="AO2739" i="64"/>
  <c r="AO2756" i="64" s="1"/>
  <c r="AO1886" i="64"/>
  <c r="AO1903" i="64" s="1"/>
  <c r="AO1854" i="64"/>
  <c r="AO1877" i="64" s="1"/>
  <c r="AO2842" i="64"/>
  <c r="AO2856" i="64" s="1"/>
  <c r="AO1832" i="64"/>
  <c r="AO1845" i="64" s="1"/>
  <c r="AO1743" i="64"/>
  <c r="AO1778" i="64" s="1"/>
  <c r="AO2164" i="64"/>
  <c r="AO2191" i="64" s="1"/>
  <c r="AO1787" i="64"/>
  <c r="AO1822" i="64" s="1"/>
  <c r="AO2268" i="64"/>
  <c r="AO2291" i="64" s="1"/>
  <c r="AO2200" i="64"/>
  <c r="AO2223" i="64" s="1"/>
  <c r="AO1707" i="64"/>
  <c r="AO1734" i="64" s="1"/>
  <c r="AO2334" i="64"/>
  <c r="AO2359" i="64" s="1"/>
  <c r="AO1636" i="64"/>
  <c r="AO1663" i="64" s="1"/>
  <c r="AO1671" i="64"/>
  <c r="AO1698" i="64" s="1"/>
  <c r="AO1601" i="64"/>
  <c r="AO1628" i="64" s="1"/>
  <c r="AO1507" i="64"/>
  <c r="AO1520" i="64" s="1"/>
  <c r="AO1483" i="64"/>
  <c r="AO1498" i="64" s="1"/>
  <c r="AO1577" i="64"/>
  <c r="AO1355" i="64"/>
  <c r="AO2300" i="64"/>
  <c r="AO2325" i="64" s="1"/>
  <c r="AO1331" i="64"/>
  <c r="AO1346" i="64" s="1"/>
  <c r="AO1943" i="64"/>
  <c r="AO1958" i="64" s="1"/>
  <c r="AO814" i="64"/>
  <c r="AO827" i="64" s="1"/>
  <c r="AO765" i="64"/>
  <c r="AO1967" i="64"/>
  <c r="AO1982" i="64" s="1"/>
  <c r="AO1158" i="64"/>
  <c r="AO1173" i="64" s="1"/>
  <c r="AO1210" i="64"/>
  <c r="AO1223" i="64" s="1"/>
  <c r="AO741" i="64"/>
  <c r="AO790" i="64"/>
  <c r="BU557" i="64"/>
  <c r="AV560" i="64"/>
  <c r="CC607" i="64"/>
  <c r="CC630" i="64" s="1"/>
  <c r="CE1911" i="64"/>
  <c r="CE2789" i="64"/>
  <c r="CE2806" i="64" s="1"/>
  <c r="CE2763" i="64"/>
  <c r="CE2780" i="64" s="1"/>
  <c r="CE2712" i="64"/>
  <c r="CE2729" i="64" s="1"/>
  <c r="CE1885" i="64"/>
  <c r="CE1902" i="64" s="1"/>
  <c r="CE1853" i="64"/>
  <c r="CE1876" i="64" s="1"/>
  <c r="CE2738" i="64"/>
  <c r="CE2755" i="64" s="1"/>
  <c r="CE1831" i="64"/>
  <c r="CE1844" i="64" s="1"/>
  <c r="CE1786" i="64"/>
  <c r="CE2841" i="64"/>
  <c r="CE2855" i="64" s="1"/>
  <c r="CE2267" i="64"/>
  <c r="CE2290" i="64" s="1"/>
  <c r="CE1742" i="64"/>
  <c r="CE1777" i="64" s="1"/>
  <c r="CE2199" i="64"/>
  <c r="CE2222" i="64" s="1"/>
  <c r="CE1706" i="64"/>
  <c r="CE1733" i="64" s="1"/>
  <c r="CE2163" i="64"/>
  <c r="CE2190" i="64" s="1"/>
  <c r="CE1670" i="64"/>
  <c r="CE1697" i="64" s="1"/>
  <c r="CE1600" i="64"/>
  <c r="CE1627" i="64" s="1"/>
  <c r="CE1576" i="64"/>
  <c r="CE1591" i="64" s="1"/>
  <c r="CE1635" i="64"/>
  <c r="CE1662" i="64" s="1"/>
  <c r="CE2299" i="64"/>
  <c r="CE2324" i="64" s="1"/>
  <c r="CE2333" i="64"/>
  <c r="CE2358" i="64" s="1"/>
  <c r="CE1482" i="64"/>
  <c r="CE1497" i="64" s="1"/>
  <c r="CE1942" i="64"/>
  <c r="CE1957" i="64" s="1"/>
  <c r="CE789" i="64"/>
  <c r="CE1506" i="64"/>
  <c r="CE1519" i="64" s="1"/>
  <c r="CE1209" i="64"/>
  <c r="CE1222" i="64" s="1"/>
  <c r="CE1354" i="64"/>
  <c r="CE1330" i="64"/>
  <c r="CE1345" i="64" s="1"/>
  <c r="CE813" i="64"/>
  <c r="CE740" i="64"/>
  <c r="CE755" i="64" s="1"/>
  <c r="CE712" i="64"/>
  <c r="CE732" i="64" s="1"/>
  <c r="CE1157" i="64"/>
  <c r="CE1172" i="64" s="1"/>
  <c r="CE606" i="64"/>
  <c r="BW1911" i="64"/>
  <c r="BW2789" i="64"/>
  <c r="BW2806" i="64" s="1"/>
  <c r="BW2763" i="64"/>
  <c r="BW2780" i="64" s="1"/>
  <c r="BW2712" i="64"/>
  <c r="BW2729" i="64" s="1"/>
  <c r="BW2738" i="64"/>
  <c r="BW2755" i="64" s="1"/>
  <c r="BW1885" i="64"/>
  <c r="BW1902" i="64" s="1"/>
  <c r="BW1853" i="64"/>
  <c r="BW1876" i="64" s="1"/>
  <c r="BW1831" i="64"/>
  <c r="BW1844" i="64" s="1"/>
  <c r="BW2841" i="64"/>
  <c r="BW2855" i="64" s="1"/>
  <c r="BW2267" i="64"/>
  <c r="BW2290" i="64" s="1"/>
  <c r="BW2199" i="64"/>
  <c r="BW2222" i="64" s="1"/>
  <c r="BW1786" i="64"/>
  <c r="BW1706" i="64"/>
  <c r="BW1733" i="64" s="1"/>
  <c r="BW1670" i="64"/>
  <c r="BW1697" i="64" s="1"/>
  <c r="BW1742" i="64"/>
  <c r="BW1777" i="64" s="1"/>
  <c r="BW1635" i="64"/>
  <c r="BW1662" i="64" s="1"/>
  <c r="BW1600" i="64"/>
  <c r="BW1627" i="64" s="1"/>
  <c r="BW1576" i="64"/>
  <c r="BW1591" i="64" s="1"/>
  <c r="BW2299" i="64"/>
  <c r="BW2324" i="64" s="1"/>
  <c r="BW1482" i="64"/>
  <c r="BW1497" i="64" s="1"/>
  <c r="BW2163" i="64"/>
  <c r="BW2190" i="64" s="1"/>
  <c r="BW2333" i="64"/>
  <c r="BW2358" i="64" s="1"/>
  <c r="BW1506" i="64"/>
  <c r="BW1519" i="64" s="1"/>
  <c r="BW1942" i="64"/>
  <c r="BW1957" i="64" s="1"/>
  <c r="BW1354" i="64"/>
  <c r="BW789" i="64"/>
  <c r="BW1209" i="64"/>
  <c r="BW1222" i="64" s="1"/>
  <c r="BW1330" i="64"/>
  <c r="BW1345" i="64" s="1"/>
  <c r="BW1157" i="64"/>
  <c r="BW1172" i="64" s="1"/>
  <c r="BW740" i="64"/>
  <c r="BW755" i="64" s="1"/>
  <c r="BW813" i="64"/>
  <c r="BW712" i="64"/>
  <c r="BW732" i="64" s="1"/>
  <c r="BW606" i="64"/>
  <c r="BO1911" i="64"/>
  <c r="BO2789" i="64"/>
  <c r="BO2806" i="64" s="1"/>
  <c r="BO2763" i="64"/>
  <c r="BO2780" i="64" s="1"/>
  <c r="BO2738" i="64"/>
  <c r="BO2755" i="64" s="1"/>
  <c r="BO2712" i="64"/>
  <c r="BO2729" i="64" s="1"/>
  <c r="BO1885" i="64"/>
  <c r="BO1902" i="64" s="1"/>
  <c r="BO1853" i="64"/>
  <c r="BO1876" i="64" s="1"/>
  <c r="BO1831" i="64"/>
  <c r="BO1844" i="64" s="1"/>
  <c r="BO2841" i="64"/>
  <c r="BO2855" i="64" s="1"/>
  <c r="BO1786" i="64"/>
  <c r="BO2267" i="64"/>
  <c r="BO2290" i="64" s="1"/>
  <c r="BO1742" i="64"/>
  <c r="BO1777" i="64" s="1"/>
  <c r="BO2199" i="64"/>
  <c r="BO2222" i="64" s="1"/>
  <c r="BO1706" i="64"/>
  <c r="BO1733" i="64" s="1"/>
  <c r="BO2163" i="64"/>
  <c r="BO2190" i="64" s="1"/>
  <c r="BO1670" i="64"/>
  <c r="BO1697" i="64" s="1"/>
  <c r="BO1600" i="64"/>
  <c r="BO1627" i="64" s="1"/>
  <c r="BO1576" i="64"/>
  <c r="BO1591" i="64" s="1"/>
  <c r="BO2299" i="64"/>
  <c r="BO2324" i="64" s="1"/>
  <c r="BO2333" i="64"/>
  <c r="BO2358" i="64" s="1"/>
  <c r="BO1482" i="64"/>
  <c r="BO1497" i="64" s="1"/>
  <c r="BO1506" i="64"/>
  <c r="BO1519" i="64" s="1"/>
  <c r="BO1942" i="64"/>
  <c r="BO1957" i="64" s="1"/>
  <c r="BO1354" i="64"/>
  <c r="BO789" i="64"/>
  <c r="BO1635" i="64"/>
  <c r="BO1662" i="64" s="1"/>
  <c r="BO1209" i="64"/>
  <c r="BO1222" i="64" s="1"/>
  <c r="BO1330" i="64"/>
  <c r="BO1345" i="64" s="1"/>
  <c r="BO740" i="64"/>
  <c r="BO755" i="64" s="1"/>
  <c r="BO1157" i="64"/>
  <c r="BO1172" i="64" s="1"/>
  <c r="BO712" i="64"/>
  <c r="BO732" i="64" s="1"/>
  <c r="BO813" i="64"/>
  <c r="BO606" i="64"/>
  <c r="BG1911" i="64"/>
  <c r="BG2789" i="64"/>
  <c r="BG2806" i="64" s="1"/>
  <c r="BG2763" i="64"/>
  <c r="BG2780" i="64" s="1"/>
  <c r="BG2712" i="64"/>
  <c r="BG2729" i="64" s="1"/>
  <c r="BG1885" i="64"/>
  <c r="BG1902" i="64" s="1"/>
  <c r="BG1853" i="64"/>
  <c r="BG1876" i="64" s="1"/>
  <c r="BG2738" i="64"/>
  <c r="BG2755" i="64" s="1"/>
  <c r="BG1831" i="64"/>
  <c r="BG1844" i="64" s="1"/>
  <c r="BG2841" i="64"/>
  <c r="BG2855" i="64" s="1"/>
  <c r="BG2267" i="64"/>
  <c r="BG2290" i="64" s="1"/>
  <c r="BG1786" i="64"/>
  <c r="BG2199" i="64"/>
  <c r="BG2222" i="64" s="1"/>
  <c r="BG1742" i="64"/>
  <c r="BG1777" i="64" s="1"/>
  <c r="BG2163" i="64"/>
  <c r="BG2190" i="64" s="1"/>
  <c r="BG1706" i="64"/>
  <c r="BG1733" i="64" s="1"/>
  <c r="BG1670" i="64"/>
  <c r="BG1697" i="64" s="1"/>
  <c r="BG1600" i="64"/>
  <c r="BG1627" i="64" s="1"/>
  <c r="BG1576" i="64"/>
  <c r="BG1591" i="64" s="1"/>
  <c r="BG1635" i="64"/>
  <c r="BG1662" i="64" s="1"/>
  <c r="BG2299" i="64"/>
  <c r="BG2324" i="64" s="1"/>
  <c r="BG1482" i="64"/>
  <c r="BG1497" i="64" s="1"/>
  <c r="BG1506" i="64"/>
  <c r="BG1519" i="64" s="1"/>
  <c r="BG2333" i="64"/>
  <c r="BG2358" i="64" s="1"/>
  <c r="BG1354" i="64"/>
  <c r="BG1942" i="64"/>
  <c r="BG1957" i="64" s="1"/>
  <c r="BG789" i="64"/>
  <c r="BG1209" i="64"/>
  <c r="BG1222" i="64" s="1"/>
  <c r="BG813" i="64"/>
  <c r="BG740" i="64"/>
  <c r="BG755" i="64" s="1"/>
  <c r="BG1330" i="64"/>
  <c r="BG1345" i="64" s="1"/>
  <c r="BG712" i="64"/>
  <c r="BG732" i="64" s="1"/>
  <c r="BG606" i="64"/>
  <c r="AY1911" i="64"/>
  <c r="AY2789" i="64"/>
  <c r="AY2806" i="64" s="1"/>
  <c r="AY2763" i="64"/>
  <c r="AY2780" i="64" s="1"/>
  <c r="AY2712" i="64"/>
  <c r="AY2729" i="64" s="1"/>
  <c r="AY1885" i="64"/>
  <c r="AY1902" i="64" s="1"/>
  <c r="AY1853" i="64"/>
  <c r="AY1876" i="64" s="1"/>
  <c r="AY2738" i="64"/>
  <c r="AY2755" i="64" s="1"/>
  <c r="AY1831" i="64"/>
  <c r="AY1844" i="64" s="1"/>
  <c r="AY1786" i="64"/>
  <c r="AY2841" i="64"/>
  <c r="AY2855" i="64" s="1"/>
  <c r="AY2267" i="64"/>
  <c r="AY2290" i="64" s="1"/>
  <c r="AY1742" i="64"/>
  <c r="AY1777" i="64" s="1"/>
  <c r="AY2199" i="64"/>
  <c r="AY2222" i="64" s="1"/>
  <c r="AY1706" i="64"/>
  <c r="AY1733" i="64" s="1"/>
  <c r="AY1670" i="64"/>
  <c r="AY1697" i="64" s="1"/>
  <c r="AY1635" i="64"/>
  <c r="AY1662" i="64" s="1"/>
  <c r="AY2163" i="64"/>
  <c r="AY2190" i="64" s="1"/>
  <c r="AY1600" i="64"/>
  <c r="AY1627" i="64" s="1"/>
  <c r="AY1576" i="64"/>
  <c r="AY1591" i="64" s="1"/>
  <c r="AY2299" i="64"/>
  <c r="AY2324" i="64" s="1"/>
  <c r="AY2333" i="64"/>
  <c r="AY2358" i="64" s="1"/>
  <c r="AY1482" i="64"/>
  <c r="AY1497" i="64" s="1"/>
  <c r="AY1942" i="64"/>
  <c r="AY1957" i="64" s="1"/>
  <c r="AY1506" i="64"/>
  <c r="AY1519" i="64" s="1"/>
  <c r="AY789" i="64"/>
  <c r="AY1209" i="64"/>
  <c r="AY1222" i="64" s="1"/>
  <c r="AY1354" i="64"/>
  <c r="AY1157" i="64"/>
  <c r="AY1172" i="64" s="1"/>
  <c r="AY740" i="64"/>
  <c r="AY755" i="64" s="1"/>
  <c r="AY1330" i="64"/>
  <c r="AY1345" i="64" s="1"/>
  <c r="AY813" i="64"/>
  <c r="AY712" i="64"/>
  <c r="AY732" i="64" s="1"/>
  <c r="AY606" i="64"/>
  <c r="AQ1911" i="64"/>
  <c r="AQ2789" i="64"/>
  <c r="AQ2806" i="64" s="1"/>
  <c r="AQ2763" i="64"/>
  <c r="AQ2780" i="64" s="1"/>
  <c r="AQ2712" i="64"/>
  <c r="AQ2729" i="64" s="1"/>
  <c r="AQ2738" i="64"/>
  <c r="AQ2755" i="64" s="1"/>
  <c r="AQ1885" i="64"/>
  <c r="AQ1902" i="64" s="1"/>
  <c r="AQ1853" i="64"/>
  <c r="AQ1876" i="64" s="1"/>
  <c r="AQ1831" i="64"/>
  <c r="AQ1844" i="64" s="1"/>
  <c r="AQ1742" i="64"/>
  <c r="AQ1777" i="64" s="1"/>
  <c r="AQ2267" i="64"/>
  <c r="AQ2290" i="64" s="1"/>
  <c r="AQ2841" i="64"/>
  <c r="AQ2855" i="64" s="1"/>
  <c r="AQ1786" i="64"/>
  <c r="AQ2199" i="64"/>
  <c r="AQ2222" i="64" s="1"/>
  <c r="AQ1706" i="64"/>
  <c r="AQ1733" i="64" s="1"/>
  <c r="AQ2163" i="64"/>
  <c r="AQ2190" i="64" s="1"/>
  <c r="AQ1670" i="64"/>
  <c r="AQ1697" i="64" s="1"/>
  <c r="AQ1600" i="64"/>
  <c r="AQ1627" i="64" s="1"/>
  <c r="AQ1576" i="64"/>
  <c r="AQ1591" i="64" s="1"/>
  <c r="AQ2299" i="64"/>
  <c r="AQ2324" i="64" s="1"/>
  <c r="AQ1635" i="64"/>
  <c r="AQ1662" i="64" s="1"/>
  <c r="AQ1482" i="64"/>
  <c r="AQ1497" i="64" s="1"/>
  <c r="AQ2333" i="64"/>
  <c r="AQ2358" i="64" s="1"/>
  <c r="AQ1506" i="64"/>
  <c r="AQ1519" i="64" s="1"/>
  <c r="AQ1942" i="64"/>
  <c r="AQ1957" i="64" s="1"/>
  <c r="AQ1354" i="64"/>
  <c r="AQ789" i="64"/>
  <c r="AQ1209" i="64"/>
  <c r="AQ1222" i="64" s="1"/>
  <c r="AQ740" i="64"/>
  <c r="AQ755" i="64" s="1"/>
  <c r="AQ1330" i="64"/>
  <c r="AQ1345" i="64" s="1"/>
  <c r="AQ1157" i="64"/>
  <c r="AQ1172" i="64" s="1"/>
  <c r="AQ712" i="64"/>
  <c r="AQ732" i="64" s="1"/>
  <c r="AQ606" i="64"/>
  <c r="AI1911" i="64"/>
  <c r="AI2789" i="64"/>
  <c r="AI2806" i="64" s="1"/>
  <c r="AI2763" i="64"/>
  <c r="AI2780" i="64" s="1"/>
  <c r="AI2712" i="64"/>
  <c r="AI2729" i="64" s="1"/>
  <c r="AI1885" i="64"/>
  <c r="AI1902" i="64" s="1"/>
  <c r="AI1853" i="64"/>
  <c r="AI1876" i="64" s="1"/>
  <c r="AI2738" i="64"/>
  <c r="AI2755" i="64" s="1"/>
  <c r="AI1831" i="64"/>
  <c r="AI1844" i="64" s="1"/>
  <c r="AI1786" i="64"/>
  <c r="AI2841" i="64"/>
  <c r="AI2855" i="64" s="1"/>
  <c r="AI2267" i="64"/>
  <c r="AI2290" i="64" s="1"/>
  <c r="AI2199" i="64"/>
  <c r="AI2222" i="64" s="1"/>
  <c r="AI2163" i="64"/>
  <c r="AI2190" i="64" s="1"/>
  <c r="AI1706" i="64"/>
  <c r="AI1733" i="64" s="1"/>
  <c r="AI1670" i="64"/>
  <c r="AI1697" i="64" s="1"/>
  <c r="AI1742" i="64"/>
  <c r="AI1777" i="64" s="1"/>
  <c r="AI1600" i="64"/>
  <c r="AI1627" i="64" s="1"/>
  <c r="AI1635" i="64"/>
  <c r="AI1662" i="64" s="1"/>
  <c r="AI1576" i="64"/>
  <c r="AI1591" i="64" s="1"/>
  <c r="AI2299" i="64"/>
  <c r="AI2324" i="64" s="1"/>
  <c r="AI2333" i="64"/>
  <c r="AI2358" i="64" s="1"/>
  <c r="AI1482" i="64"/>
  <c r="AI1497" i="64" s="1"/>
  <c r="AI1506" i="64"/>
  <c r="AI1519" i="64" s="1"/>
  <c r="AI1942" i="64"/>
  <c r="AI1957" i="64" s="1"/>
  <c r="AI1354" i="64"/>
  <c r="AI789" i="64"/>
  <c r="AI1209" i="64"/>
  <c r="AI1222" i="64" s="1"/>
  <c r="AI1157" i="64"/>
  <c r="AI1172" i="64" s="1"/>
  <c r="AI813" i="64"/>
  <c r="AI740" i="64"/>
  <c r="AI755" i="64" s="1"/>
  <c r="AI712" i="64"/>
  <c r="AI732" i="64" s="1"/>
  <c r="AI1330" i="64"/>
  <c r="AI1345" i="64" s="1"/>
  <c r="AI606" i="64"/>
  <c r="AA1911" i="64"/>
  <c r="AA2789" i="64"/>
  <c r="AA2806" i="64" s="1"/>
  <c r="AA2763" i="64"/>
  <c r="AA2780" i="64" s="1"/>
  <c r="AA2738" i="64"/>
  <c r="AA2755" i="64" s="1"/>
  <c r="AA2712" i="64"/>
  <c r="AA2729" i="64" s="1"/>
  <c r="AA1885" i="64"/>
  <c r="AA1902" i="64" s="1"/>
  <c r="AA1853" i="64"/>
  <c r="AA1876" i="64" s="1"/>
  <c r="AA1831" i="64"/>
  <c r="AA1844" i="64" s="1"/>
  <c r="AA2841" i="64"/>
  <c r="AA2855" i="64" s="1"/>
  <c r="AA1742" i="64"/>
  <c r="AA1777" i="64" s="1"/>
  <c r="AA2267" i="64"/>
  <c r="AA2290" i="64" s="1"/>
  <c r="AA1786" i="64"/>
  <c r="AA2199" i="64"/>
  <c r="AA2222" i="64" s="1"/>
  <c r="AA1706" i="64"/>
  <c r="AA1733" i="64" s="1"/>
  <c r="AA1670" i="64"/>
  <c r="AA1697" i="64" s="1"/>
  <c r="AA2163" i="64"/>
  <c r="AA2190" i="64" s="1"/>
  <c r="AA1635" i="64"/>
  <c r="AA1662" i="64" s="1"/>
  <c r="AA1600" i="64"/>
  <c r="AA1627" i="64" s="1"/>
  <c r="AA1576" i="64"/>
  <c r="AA1591" i="64" s="1"/>
  <c r="AA2299" i="64"/>
  <c r="AA2324" i="64" s="1"/>
  <c r="AA1482" i="64"/>
  <c r="AA1497" i="64" s="1"/>
  <c r="AA1506" i="64"/>
  <c r="AA1519" i="64" s="1"/>
  <c r="AA2333" i="64"/>
  <c r="AA2358" i="64" s="1"/>
  <c r="AA1354" i="64"/>
  <c r="AA1942" i="64"/>
  <c r="AA1957" i="64" s="1"/>
  <c r="AA789" i="64"/>
  <c r="AA1209" i="64"/>
  <c r="AA1222" i="64" s="1"/>
  <c r="AA740" i="64"/>
  <c r="AA755" i="64" s="1"/>
  <c r="AA1157" i="64"/>
  <c r="AA1172" i="64" s="1"/>
  <c r="AA813" i="64"/>
  <c r="AA712" i="64"/>
  <c r="AA732" i="64" s="1"/>
  <c r="AA606" i="64"/>
  <c r="S1911" i="64"/>
  <c r="S2789" i="64"/>
  <c r="S2806" i="64" s="1"/>
  <c r="S2763" i="64"/>
  <c r="S2780" i="64" s="1"/>
  <c r="S2738" i="64"/>
  <c r="S2755" i="64" s="1"/>
  <c r="S2712" i="64"/>
  <c r="S2729" i="64" s="1"/>
  <c r="S1885" i="64"/>
  <c r="S1902" i="64" s="1"/>
  <c r="S1853" i="64"/>
  <c r="S1876" i="64" s="1"/>
  <c r="S1831" i="64"/>
  <c r="S1844" i="64" s="1"/>
  <c r="S1786" i="64"/>
  <c r="S2267" i="64"/>
  <c r="S2290" i="64" s="1"/>
  <c r="S2199" i="64"/>
  <c r="S2222" i="64" s="1"/>
  <c r="S1742" i="64"/>
  <c r="S1777" i="64" s="1"/>
  <c r="S1706" i="64"/>
  <c r="S1733" i="64" s="1"/>
  <c r="S2163" i="64"/>
  <c r="S2190" i="64" s="1"/>
  <c r="S2841" i="64"/>
  <c r="S2855" i="64" s="1"/>
  <c r="S1670" i="64"/>
  <c r="S1697" i="64" s="1"/>
  <c r="S1635" i="64"/>
  <c r="S1662" i="64" s="1"/>
  <c r="S1600" i="64"/>
  <c r="S1627" i="64" s="1"/>
  <c r="S1576" i="64"/>
  <c r="S1591" i="64" s="1"/>
  <c r="S2299" i="64"/>
  <c r="S2324" i="64" s="1"/>
  <c r="S1482" i="64"/>
  <c r="S1497" i="64" s="1"/>
  <c r="S2333" i="64"/>
  <c r="S2358" i="64" s="1"/>
  <c r="S1506" i="64"/>
  <c r="S1519" i="64" s="1"/>
  <c r="S1942" i="64"/>
  <c r="S1957" i="64" s="1"/>
  <c r="S789" i="64"/>
  <c r="S1209" i="64"/>
  <c r="S1222" i="64" s="1"/>
  <c r="S1354" i="64"/>
  <c r="S1330" i="64"/>
  <c r="S1345" i="64" s="1"/>
  <c r="S813" i="64"/>
  <c r="S740" i="64"/>
  <c r="S755" i="64" s="1"/>
  <c r="S712" i="64"/>
  <c r="S732" i="64" s="1"/>
  <c r="S1157" i="64"/>
  <c r="S1172" i="64" s="1"/>
  <c r="S606" i="64"/>
  <c r="CE2794" i="64"/>
  <c r="CE2768" i="64"/>
  <c r="CE1916" i="64"/>
  <c r="CE2743" i="64"/>
  <c r="CE2717" i="64"/>
  <c r="CE2734" i="64" s="1"/>
  <c r="CE1890" i="64"/>
  <c r="CE1907" i="64" s="1"/>
  <c r="CE1858" i="64"/>
  <c r="CE1836" i="64"/>
  <c r="CE1849" i="64" s="1"/>
  <c r="CE1791" i="64"/>
  <c r="CE1826" i="64" s="1"/>
  <c r="CE1747" i="64"/>
  <c r="CE1782" i="64" s="1"/>
  <c r="CE1711" i="64"/>
  <c r="CE1738" i="64" s="1"/>
  <c r="CE2846" i="64"/>
  <c r="CE2860" i="64" s="1"/>
  <c r="CE2168" i="64"/>
  <c r="CE2195" i="64" s="1"/>
  <c r="CE2204" i="64"/>
  <c r="CE2227" i="64" s="1"/>
  <c r="CE1675" i="64"/>
  <c r="CE1702" i="64" s="1"/>
  <c r="CE2272" i="64"/>
  <c r="CE2295" i="64" s="1"/>
  <c r="CE1605" i="64"/>
  <c r="CE1632" i="64" s="1"/>
  <c r="CE2304" i="64"/>
  <c r="CE2329" i="64" s="1"/>
  <c r="CE1640" i="64"/>
  <c r="CE1667" i="64" s="1"/>
  <c r="CE1581" i="64"/>
  <c r="CE1511" i="64"/>
  <c r="CE1524" i="64" s="1"/>
  <c r="CE2338" i="64"/>
  <c r="CE2363" i="64" s="1"/>
  <c r="CE1335" i="64"/>
  <c r="CE1350" i="64" s="1"/>
  <c r="CE818" i="64"/>
  <c r="CE831" i="64" s="1"/>
  <c r="CE794" i="64"/>
  <c r="CE1214" i="64"/>
  <c r="CE1227" i="64" s="1"/>
  <c r="CE1487" i="64"/>
  <c r="CE745" i="64"/>
  <c r="CE1947" i="64"/>
  <c r="CE1962" i="64" s="1"/>
  <c r="CE1162" i="64"/>
  <c r="CE717" i="64"/>
  <c r="CE1359" i="64"/>
  <c r="CE611" i="64"/>
  <c r="BW2794" i="64"/>
  <c r="BW2768" i="64"/>
  <c r="BW1916" i="64"/>
  <c r="BW2743" i="64"/>
  <c r="BW2717" i="64"/>
  <c r="BW2734" i="64" s="1"/>
  <c r="BW1890" i="64"/>
  <c r="BW1907" i="64" s="1"/>
  <c r="BW1836" i="64"/>
  <c r="BW1849" i="64" s="1"/>
  <c r="BW1858" i="64"/>
  <c r="BW1791" i="64"/>
  <c r="BW1826" i="64" s="1"/>
  <c r="BW1747" i="64"/>
  <c r="BW1782" i="64" s="1"/>
  <c r="BW1711" i="64"/>
  <c r="BW1738" i="64" s="1"/>
  <c r="BW2272" i="64"/>
  <c r="BW2295" i="64" s="1"/>
  <c r="BW2846" i="64"/>
  <c r="BW2860" i="64" s="1"/>
  <c r="BW2204" i="64"/>
  <c r="BW2227" i="64" s="1"/>
  <c r="BW1675" i="64"/>
  <c r="BW1702" i="64" s="1"/>
  <c r="BW1605" i="64"/>
  <c r="BW1632" i="64" s="1"/>
  <c r="BW1640" i="64"/>
  <c r="BW1667" i="64" s="1"/>
  <c r="BW2168" i="64"/>
  <c r="BW2195" i="64" s="1"/>
  <c r="BW2304" i="64"/>
  <c r="BW2329" i="64" s="1"/>
  <c r="BW1511" i="64"/>
  <c r="BW1524" i="64" s="1"/>
  <c r="BW1335" i="64"/>
  <c r="BW1350" i="64" s="1"/>
  <c r="BW1581" i="64"/>
  <c r="BW818" i="64"/>
  <c r="BW831" i="64" s="1"/>
  <c r="BW794" i="64"/>
  <c r="BW1359" i="64"/>
  <c r="BW1214" i="64"/>
  <c r="BW1227" i="64" s="1"/>
  <c r="BW745" i="64"/>
  <c r="BW1487" i="64"/>
  <c r="BW717" i="64"/>
  <c r="BW769" i="64"/>
  <c r="BW611" i="64"/>
  <c r="BO2794" i="64"/>
  <c r="BO2768" i="64"/>
  <c r="BO1916" i="64"/>
  <c r="BO2743" i="64"/>
  <c r="BO2717" i="64"/>
  <c r="BO2734" i="64" s="1"/>
  <c r="BO1890" i="64"/>
  <c r="BO1907" i="64" s="1"/>
  <c r="BO1858" i="64"/>
  <c r="BO1836" i="64"/>
  <c r="BO1849" i="64" s="1"/>
  <c r="BO2846" i="64"/>
  <c r="BO2860" i="64" s="1"/>
  <c r="BO1791" i="64"/>
  <c r="BO1826" i="64" s="1"/>
  <c r="BO1747" i="64"/>
  <c r="BO1782" i="64" s="1"/>
  <c r="BO2272" i="64"/>
  <c r="BO2295" i="64" s="1"/>
  <c r="BO1711" i="64"/>
  <c r="BO1738" i="64" s="1"/>
  <c r="BO1675" i="64"/>
  <c r="BO1702" i="64" s="1"/>
  <c r="BO2168" i="64"/>
  <c r="BO2195" i="64" s="1"/>
  <c r="BO2204" i="64"/>
  <c r="BO2227" i="64" s="1"/>
  <c r="BO1605" i="64"/>
  <c r="BO1632" i="64" s="1"/>
  <c r="BO2304" i="64"/>
  <c r="BO2329" i="64" s="1"/>
  <c r="BO1511" i="64"/>
  <c r="BO1524" i="64" s="1"/>
  <c r="BO2338" i="64"/>
  <c r="BO2363" i="64" s="1"/>
  <c r="BO1640" i="64"/>
  <c r="BO1667" i="64" s="1"/>
  <c r="BO1581" i="64"/>
  <c r="BO1335" i="64"/>
  <c r="BO1350" i="64" s="1"/>
  <c r="BO1487" i="64"/>
  <c r="BO1359" i="64"/>
  <c r="BO818" i="64"/>
  <c r="BO831" i="64" s="1"/>
  <c r="BO794" i="64"/>
  <c r="BO1214" i="64"/>
  <c r="BO1227" i="64" s="1"/>
  <c r="BO745" i="64"/>
  <c r="BO1162" i="64"/>
  <c r="BO1947" i="64"/>
  <c r="BO1962" i="64" s="1"/>
  <c r="BO769" i="64"/>
  <c r="BO717" i="64"/>
  <c r="BO611" i="64"/>
  <c r="BG2794" i="64"/>
  <c r="BG2768" i="64"/>
  <c r="BG1916" i="64"/>
  <c r="BG2743" i="64"/>
  <c r="BG2717" i="64"/>
  <c r="BG2734" i="64" s="1"/>
  <c r="BG1890" i="64"/>
  <c r="BG1907" i="64" s="1"/>
  <c r="BG1858" i="64"/>
  <c r="BG1836" i="64"/>
  <c r="BG1849" i="64" s="1"/>
  <c r="BG1791" i="64"/>
  <c r="BG1826" i="64" s="1"/>
  <c r="BG1747" i="64"/>
  <c r="BG1782" i="64" s="1"/>
  <c r="BG1711" i="64"/>
  <c r="BG1738" i="64" s="1"/>
  <c r="BG2168" i="64"/>
  <c r="BG2195" i="64" s="1"/>
  <c r="BG2272" i="64"/>
  <c r="BG2295" i="64" s="1"/>
  <c r="BG2204" i="64"/>
  <c r="BG2227" i="64" s="1"/>
  <c r="BG2846" i="64"/>
  <c r="BG2860" i="64" s="1"/>
  <c r="BG1675" i="64"/>
  <c r="BG1702" i="64" s="1"/>
  <c r="BG1605" i="64"/>
  <c r="BG1632" i="64" s="1"/>
  <c r="BG1640" i="64"/>
  <c r="BG1667" i="64" s="1"/>
  <c r="BG2304" i="64"/>
  <c r="BG2329" i="64" s="1"/>
  <c r="BG2338" i="64"/>
  <c r="BG2363" i="64" s="1"/>
  <c r="BG1581" i="64"/>
  <c r="BG1335" i="64"/>
  <c r="BG1350" i="64" s="1"/>
  <c r="BG1511" i="64"/>
  <c r="BG1524" i="64" s="1"/>
  <c r="BG818" i="64"/>
  <c r="BG831" i="64" s="1"/>
  <c r="BG1487" i="64"/>
  <c r="BG794" i="64"/>
  <c r="BG1214" i="64"/>
  <c r="BG1227" i="64" s="1"/>
  <c r="BG1359" i="64"/>
  <c r="BG769" i="64"/>
  <c r="BG745" i="64"/>
  <c r="BG717" i="64"/>
  <c r="BG1162" i="64"/>
  <c r="BG611" i="64"/>
  <c r="AY2794" i="64"/>
  <c r="AY2768" i="64"/>
  <c r="AY1916" i="64"/>
  <c r="AY2743" i="64"/>
  <c r="AY2717" i="64"/>
  <c r="AY2734" i="64" s="1"/>
  <c r="AY1890" i="64"/>
  <c r="AY1907" i="64" s="1"/>
  <c r="AY1858" i="64"/>
  <c r="AY1836" i="64"/>
  <c r="AY1849" i="64" s="1"/>
  <c r="AY2846" i="64"/>
  <c r="AY2860" i="64" s="1"/>
  <c r="AY1791" i="64"/>
  <c r="AY1826" i="64" s="1"/>
  <c r="AY1747" i="64"/>
  <c r="AY1782" i="64" s="1"/>
  <c r="AY1711" i="64"/>
  <c r="AY1738" i="64" s="1"/>
  <c r="AY2272" i="64"/>
  <c r="AY2295" i="64" s="1"/>
  <c r="AY1675" i="64"/>
  <c r="AY1702" i="64" s="1"/>
  <c r="AY1640" i="64"/>
  <c r="AY1667" i="64" s="1"/>
  <c r="AY1605" i="64"/>
  <c r="AY1632" i="64" s="1"/>
  <c r="AY2304" i="64"/>
  <c r="AY2329" i="64" s="1"/>
  <c r="AY1581" i="64"/>
  <c r="AY1511" i="64"/>
  <c r="AY1524" i="64" s="1"/>
  <c r="AY2338" i="64"/>
  <c r="AY2363" i="64" s="1"/>
  <c r="AY1335" i="64"/>
  <c r="AY1350" i="64" s="1"/>
  <c r="AY818" i="64"/>
  <c r="AY831" i="64" s="1"/>
  <c r="AY2204" i="64"/>
  <c r="AY2227" i="64" s="1"/>
  <c r="AY1359" i="64"/>
  <c r="AY794" i="64"/>
  <c r="AY1214" i="64"/>
  <c r="AY1227" i="64" s="1"/>
  <c r="AY1487" i="64"/>
  <c r="AY2168" i="64"/>
  <c r="AY2195" i="64" s="1"/>
  <c r="AY1162" i="64"/>
  <c r="AY745" i="64"/>
  <c r="AY1947" i="64"/>
  <c r="AY1962" i="64" s="1"/>
  <c r="AY717" i="64"/>
  <c r="AY611" i="64"/>
  <c r="AQ2794" i="64"/>
  <c r="AQ1916" i="64"/>
  <c r="AQ2768" i="64"/>
  <c r="AQ2743" i="64"/>
  <c r="AQ2717" i="64"/>
  <c r="AQ2734" i="64" s="1"/>
  <c r="AQ1890" i="64"/>
  <c r="AQ1907" i="64" s="1"/>
  <c r="AQ1858" i="64"/>
  <c r="AQ1836" i="64"/>
  <c r="AQ1849" i="64" s="1"/>
  <c r="AQ2846" i="64"/>
  <c r="AQ2860" i="64" s="1"/>
  <c r="AQ1791" i="64"/>
  <c r="AQ1826" i="64" s="1"/>
  <c r="AQ1747" i="64"/>
  <c r="AQ1782" i="64" s="1"/>
  <c r="AQ1711" i="64"/>
  <c r="AQ1738" i="64" s="1"/>
  <c r="AQ2168" i="64"/>
  <c r="AQ2195" i="64" s="1"/>
  <c r="AQ1675" i="64"/>
  <c r="AQ1702" i="64" s="1"/>
  <c r="AQ2204" i="64"/>
  <c r="AQ2227" i="64" s="1"/>
  <c r="AQ2272" i="64"/>
  <c r="AQ2295" i="64" s="1"/>
  <c r="AQ1605" i="64"/>
  <c r="AQ1632" i="64" s="1"/>
  <c r="AQ2304" i="64"/>
  <c r="AQ2329" i="64" s="1"/>
  <c r="AQ1640" i="64"/>
  <c r="AQ1667" i="64" s="1"/>
  <c r="AQ1511" i="64"/>
  <c r="AQ1524" i="64" s="1"/>
  <c r="AQ1335" i="64"/>
  <c r="AQ1350" i="64" s="1"/>
  <c r="AQ2338" i="64"/>
  <c r="AQ2363" i="64" s="1"/>
  <c r="AQ1359" i="64"/>
  <c r="AQ818" i="64"/>
  <c r="AQ831" i="64" s="1"/>
  <c r="AQ794" i="64"/>
  <c r="AQ1581" i="64"/>
  <c r="AQ1214" i="64"/>
  <c r="AQ1227" i="64" s="1"/>
  <c r="AQ745" i="64"/>
  <c r="AQ1162" i="64"/>
  <c r="AQ717" i="64"/>
  <c r="AQ1487" i="64"/>
  <c r="AQ611" i="64"/>
  <c r="AQ769" i="64"/>
  <c r="AI2794" i="64"/>
  <c r="AI2768" i="64"/>
  <c r="AI2743" i="64"/>
  <c r="AI1916" i="64"/>
  <c r="AI2717" i="64"/>
  <c r="AI2734" i="64" s="1"/>
  <c r="AI1890" i="64"/>
  <c r="AI1907" i="64" s="1"/>
  <c r="AI1836" i="64"/>
  <c r="AI1849" i="64" s="1"/>
  <c r="AI1858" i="64"/>
  <c r="AI1791" i="64"/>
  <c r="AI1826" i="64" s="1"/>
  <c r="AI2846" i="64"/>
  <c r="AI2860" i="64" s="1"/>
  <c r="AI1747" i="64"/>
  <c r="AI1782" i="64" s="1"/>
  <c r="AI1711" i="64"/>
  <c r="AI1738" i="64" s="1"/>
  <c r="AI2168" i="64"/>
  <c r="AI2195" i="64" s="1"/>
  <c r="AI2272" i="64"/>
  <c r="AI2295" i="64" s="1"/>
  <c r="AI2204" i="64"/>
  <c r="AI2227" i="64" s="1"/>
  <c r="AI1675" i="64"/>
  <c r="AI1702" i="64" s="1"/>
  <c r="AI1605" i="64"/>
  <c r="AI1632" i="64" s="1"/>
  <c r="AI1640" i="64"/>
  <c r="AI1667" i="64" s="1"/>
  <c r="AI2304" i="64"/>
  <c r="AI2329" i="64" s="1"/>
  <c r="AI1511" i="64"/>
  <c r="AI1524" i="64" s="1"/>
  <c r="AI2338" i="64"/>
  <c r="AI2363" i="64" s="1"/>
  <c r="AI1581" i="64"/>
  <c r="AI1335" i="64"/>
  <c r="AI1350" i="64" s="1"/>
  <c r="AI1487" i="64"/>
  <c r="AI818" i="64"/>
  <c r="AI831" i="64" s="1"/>
  <c r="AI794" i="64"/>
  <c r="AI1214" i="64"/>
  <c r="AI1227" i="64" s="1"/>
  <c r="AI1359" i="64"/>
  <c r="AI745" i="64"/>
  <c r="AI1947" i="64"/>
  <c r="AI1962" i="64" s="1"/>
  <c r="AI717" i="64"/>
  <c r="AI611" i="64"/>
  <c r="AI1162" i="64"/>
  <c r="AI769" i="64"/>
  <c r="AA2794" i="64"/>
  <c r="AA2768" i="64"/>
  <c r="AA2743" i="64"/>
  <c r="AA2717" i="64"/>
  <c r="AA2734" i="64" s="1"/>
  <c r="AA1890" i="64"/>
  <c r="AA1907" i="64" s="1"/>
  <c r="AA1916" i="64"/>
  <c r="AA1858" i="64"/>
  <c r="AA1836" i="64"/>
  <c r="AA1849" i="64" s="1"/>
  <c r="AA2846" i="64"/>
  <c r="AA2860" i="64" s="1"/>
  <c r="AA1791" i="64"/>
  <c r="AA1826" i="64" s="1"/>
  <c r="AA1711" i="64"/>
  <c r="AA1738" i="64" s="1"/>
  <c r="AA2272" i="64"/>
  <c r="AA2295" i="64" s="1"/>
  <c r="AA1747" i="64"/>
  <c r="AA1782" i="64" s="1"/>
  <c r="AA1675" i="64"/>
  <c r="AA1702" i="64" s="1"/>
  <c r="AA2168" i="64"/>
  <c r="AA2195" i="64" s="1"/>
  <c r="AA1640" i="64"/>
  <c r="AA1667" i="64" s="1"/>
  <c r="AA1605" i="64"/>
  <c r="AA1632" i="64" s="1"/>
  <c r="AA2204" i="64"/>
  <c r="AA2227" i="64" s="1"/>
  <c r="AA2304" i="64"/>
  <c r="AA2329" i="64" s="1"/>
  <c r="AA2338" i="64"/>
  <c r="AA2363" i="64" s="1"/>
  <c r="AA1581" i="64"/>
  <c r="AA1335" i="64"/>
  <c r="AA1350" i="64" s="1"/>
  <c r="AA818" i="64"/>
  <c r="AA831" i="64" s="1"/>
  <c r="AA1359" i="64"/>
  <c r="AA1487" i="64"/>
  <c r="AA794" i="64"/>
  <c r="AA1214" i="64"/>
  <c r="AA1227" i="64" s="1"/>
  <c r="AA1511" i="64"/>
  <c r="AA1524" i="64" s="1"/>
  <c r="AA1162" i="64"/>
  <c r="AA745" i="64"/>
  <c r="AA717" i="64"/>
  <c r="AA611" i="64"/>
  <c r="AA769" i="64"/>
  <c r="S2794" i="64"/>
  <c r="S1916" i="64"/>
  <c r="S2743" i="64"/>
  <c r="S2768" i="64"/>
  <c r="S2717" i="64"/>
  <c r="S2734" i="64" s="1"/>
  <c r="S1890" i="64"/>
  <c r="S1907" i="64" s="1"/>
  <c r="S1858" i="64"/>
  <c r="S1836" i="64"/>
  <c r="S1849" i="64" s="1"/>
  <c r="S2846" i="64"/>
  <c r="S2860" i="64" s="1"/>
  <c r="S1791" i="64"/>
  <c r="S1826" i="64" s="1"/>
  <c r="S1747" i="64"/>
  <c r="S1782" i="64" s="1"/>
  <c r="S1711" i="64"/>
  <c r="S1738" i="64" s="1"/>
  <c r="S2168" i="64"/>
  <c r="S2195" i="64" s="1"/>
  <c r="S2204" i="64"/>
  <c r="S2227" i="64" s="1"/>
  <c r="S1675" i="64"/>
  <c r="S1702" i="64" s="1"/>
  <c r="S1605" i="64"/>
  <c r="S1632" i="64" s="1"/>
  <c r="S2272" i="64"/>
  <c r="S2295" i="64" s="1"/>
  <c r="S2304" i="64"/>
  <c r="S2329" i="64" s="1"/>
  <c r="S1640" i="64"/>
  <c r="S1667" i="64" s="1"/>
  <c r="S1581" i="64"/>
  <c r="S1511" i="64"/>
  <c r="S1524" i="64" s="1"/>
  <c r="S2338" i="64"/>
  <c r="S2363" i="64" s="1"/>
  <c r="S1335" i="64"/>
  <c r="S1350" i="64" s="1"/>
  <c r="S818" i="64"/>
  <c r="S831" i="64" s="1"/>
  <c r="S794" i="64"/>
  <c r="S1214" i="64"/>
  <c r="S1227" i="64" s="1"/>
  <c r="S1487" i="64"/>
  <c r="S745" i="64"/>
  <c r="S1359" i="64"/>
  <c r="S1947" i="64"/>
  <c r="S1962" i="64" s="1"/>
  <c r="S1162" i="64"/>
  <c r="S717" i="64"/>
  <c r="S611" i="64"/>
  <c r="S769" i="64"/>
  <c r="CF2793" i="64"/>
  <c r="CF1915" i="64"/>
  <c r="CF2767" i="64"/>
  <c r="CF2742" i="64"/>
  <c r="CF2716" i="64"/>
  <c r="CF1857" i="64"/>
  <c r="CF1835" i="64"/>
  <c r="CF1889" i="64"/>
  <c r="CF1790" i="64"/>
  <c r="CF2845" i="64"/>
  <c r="CF2271" i="64"/>
  <c r="CF1746" i="64"/>
  <c r="CF2203" i="64"/>
  <c r="CF1674" i="64"/>
  <c r="CF1639" i="64"/>
  <c r="CF1604" i="64"/>
  <c r="CF2303" i="64"/>
  <c r="CF1510" i="64"/>
  <c r="CF2167" i="64"/>
  <c r="CF1710" i="64"/>
  <c r="CF2337" i="64"/>
  <c r="CF1580" i="64"/>
  <c r="CF817" i="64"/>
  <c r="CF830" i="64" s="1"/>
  <c r="CF1358" i="64"/>
  <c r="CF1477" i="64" s="1"/>
  <c r="CF1213" i="64"/>
  <c r="CF1486" i="64"/>
  <c r="CF1501" i="64" s="1"/>
  <c r="CF1161" i="64"/>
  <c r="CF744" i="64"/>
  <c r="CF793" i="64"/>
  <c r="CF716" i="64"/>
  <c r="CF768" i="64"/>
  <c r="CF1946" i="64"/>
  <c r="CF1970" i="64"/>
  <c r="BX2793" i="64"/>
  <c r="BX1915" i="64"/>
  <c r="BX2767" i="64"/>
  <c r="BX2742" i="64"/>
  <c r="BX1857" i="64"/>
  <c r="BX1889" i="64"/>
  <c r="BX1835" i="64"/>
  <c r="BX2716" i="64"/>
  <c r="BX1790" i="64"/>
  <c r="BX2845" i="64"/>
  <c r="BX2271" i="64"/>
  <c r="BX1746" i="64"/>
  <c r="BX2203" i="64"/>
  <c r="BX1674" i="64"/>
  <c r="BX2167" i="64"/>
  <c r="BX1710" i="64"/>
  <c r="BX1639" i="64"/>
  <c r="BX1604" i="64"/>
  <c r="BX2303" i="64"/>
  <c r="BX1510" i="64"/>
  <c r="BX2337" i="64"/>
  <c r="BX1580" i="64"/>
  <c r="BX1486" i="64"/>
  <c r="BX1501" i="64" s="1"/>
  <c r="BX1358" i="64"/>
  <c r="BX1477" i="64" s="1"/>
  <c r="BX817" i="64"/>
  <c r="BX830" i="64" s="1"/>
  <c r="BX1213" i="64"/>
  <c r="BX1161" i="64"/>
  <c r="BX744" i="64"/>
  <c r="BX1946" i="64"/>
  <c r="BX716" i="64"/>
  <c r="BX768" i="64"/>
  <c r="BX793" i="64"/>
  <c r="BX1970" i="64"/>
  <c r="BP2793" i="64"/>
  <c r="BP1915" i="64"/>
  <c r="BP2767" i="64"/>
  <c r="BP2742" i="64"/>
  <c r="BP2716" i="64"/>
  <c r="BP1857" i="64"/>
  <c r="BP1889" i="64"/>
  <c r="BP1835" i="64"/>
  <c r="BP1790" i="64"/>
  <c r="BP1746" i="64"/>
  <c r="BP2845" i="64"/>
  <c r="BP2203" i="64"/>
  <c r="BP2167" i="64"/>
  <c r="BP1710" i="64"/>
  <c r="BP1674" i="64"/>
  <c r="BP1639" i="64"/>
  <c r="BP1604" i="64"/>
  <c r="BP2303" i="64"/>
  <c r="BP2271" i="64"/>
  <c r="BP1510" i="64"/>
  <c r="BP2337" i="64"/>
  <c r="BP1580" i="64"/>
  <c r="BP817" i="64"/>
  <c r="BP830" i="64" s="1"/>
  <c r="BP1486" i="64"/>
  <c r="BP1501" i="64" s="1"/>
  <c r="BP1213" i="64"/>
  <c r="BP1358" i="64"/>
  <c r="BP1477" i="64" s="1"/>
  <c r="BP1161" i="64"/>
  <c r="BP744" i="64"/>
  <c r="BP793" i="64"/>
  <c r="BP716" i="64"/>
  <c r="BP768" i="64"/>
  <c r="BP1946" i="64"/>
  <c r="BP1970" i="64"/>
  <c r="BH2793" i="64"/>
  <c r="BH1915" i="64"/>
  <c r="BH2767" i="64"/>
  <c r="BH2742" i="64"/>
  <c r="BH1857" i="64"/>
  <c r="BH2716" i="64"/>
  <c r="BH1835" i="64"/>
  <c r="BH1889" i="64"/>
  <c r="BH1790" i="64"/>
  <c r="BH2845" i="64"/>
  <c r="BH1746" i="64"/>
  <c r="BH2203" i="64"/>
  <c r="BH2271" i="64"/>
  <c r="BH1674" i="64"/>
  <c r="BH2167" i="64"/>
  <c r="BH1710" i="64"/>
  <c r="BH1639" i="64"/>
  <c r="BH1604" i="64"/>
  <c r="BH2303" i="64"/>
  <c r="BH1510" i="64"/>
  <c r="BH2337" i="64"/>
  <c r="BH1580" i="64"/>
  <c r="BH817" i="64"/>
  <c r="BH830" i="64" s="1"/>
  <c r="BH1358" i="64"/>
  <c r="BH1477" i="64" s="1"/>
  <c r="BH1213" i="64"/>
  <c r="BH1486" i="64"/>
  <c r="BH1501" i="64" s="1"/>
  <c r="BH1161" i="64"/>
  <c r="BH744" i="64"/>
  <c r="BH1946" i="64"/>
  <c r="BH716" i="64"/>
  <c r="BH768" i="64"/>
  <c r="BH793" i="64"/>
  <c r="BH1970" i="64"/>
  <c r="AZ2793" i="64"/>
  <c r="AZ1915" i="64"/>
  <c r="AZ2767" i="64"/>
  <c r="AZ2742" i="64"/>
  <c r="AZ1889" i="64"/>
  <c r="AZ1857" i="64"/>
  <c r="AZ1835" i="64"/>
  <c r="AZ2716" i="64"/>
  <c r="AZ1790" i="64"/>
  <c r="AZ2845" i="64"/>
  <c r="AZ2271" i="64"/>
  <c r="AZ2203" i="64"/>
  <c r="AZ2167" i="64"/>
  <c r="AZ1710" i="64"/>
  <c r="AZ1674" i="64"/>
  <c r="AZ1639" i="64"/>
  <c r="AZ1746" i="64"/>
  <c r="AZ1604" i="64"/>
  <c r="AZ2303" i="64"/>
  <c r="AZ1510" i="64"/>
  <c r="AZ2337" i="64"/>
  <c r="AZ1580" i="64"/>
  <c r="AZ817" i="64"/>
  <c r="AZ830" i="64" s="1"/>
  <c r="AZ1213" i="64"/>
  <c r="AZ1486" i="64"/>
  <c r="AZ1501" i="64" s="1"/>
  <c r="AZ1161" i="64"/>
  <c r="AZ744" i="64"/>
  <c r="AZ793" i="64"/>
  <c r="AZ716" i="64"/>
  <c r="AZ1358" i="64"/>
  <c r="AZ1477" i="64" s="1"/>
  <c r="AZ768" i="64"/>
  <c r="AZ1946" i="64"/>
  <c r="AZ1970" i="64"/>
  <c r="AR2793" i="64"/>
  <c r="AR1915" i="64"/>
  <c r="AR2767" i="64"/>
  <c r="AR1889" i="64"/>
  <c r="AR1857" i="64"/>
  <c r="AR2716" i="64"/>
  <c r="AR2742" i="64"/>
  <c r="AR1835" i="64"/>
  <c r="AR1790" i="64"/>
  <c r="AR2845" i="64"/>
  <c r="AR1746" i="64"/>
  <c r="AR2203" i="64"/>
  <c r="AR2271" i="64"/>
  <c r="AR1674" i="64"/>
  <c r="AR1639" i="64"/>
  <c r="AR1604" i="64"/>
  <c r="AR2303" i="64"/>
  <c r="AR2167" i="64"/>
  <c r="AR1510" i="64"/>
  <c r="AR1710" i="64"/>
  <c r="AR2337" i="64"/>
  <c r="AR1580" i="64"/>
  <c r="AR1486" i="64"/>
  <c r="AR1501" i="64" s="1"/>
  <c r="AR817" i="64"/>
  <c r="AR830" i="64" s="1"/>
  <c r="AR1213" i="64"/>
  <c r="AR1358" i="64"/>
  <c r="AR1477" i="64" s="1"/>
  <c r="AR1161" i="64"/>
  <c r="AR744" i="64"/>
  <c r="AR1946" i="64"/>
  <c r="AR716" i="64"/>
  <c r="AR768" i="64"/>
  <c r="AR793" i="64"/>
  <c r="AR1970" i="64"/>
  <c r="AJ1915" i="64"/>
  <c r="AJ2767" i="64"/>
  <c r="AJ2742" i="64"/>
  <c r="AJ1857" i="64"/>
  <c r="AJ2716" i="64"/>
  <c r="AJ1889" i="64"/>
  <c r="AJ1835" i="64"/>
  <c r="AJ2793" i="64"/>
  <c r="AJ1790" i="64"/>
  <c r="AJ1746" i="64"/>
  <c r="AJ2845" i="64"/>
  <c r="AJ2203" i="64"/>
  <c r="AJ1674" i="64"/>
  <c r="AJ2271" i="64"/>
  <c r="AJ2167" i="64"/>
  <c r="AJ1710" i="64"/>
  <c r="AJ1639" i="64"/>
  <c r="AJ1604" i="64"/>
  <c r="AJ2303" i="64"/>
  <c r="AJ1510" i="64"/>
  <c r="AJ2337" i="64"/>
  <c r="AJ1580" i="64"/>
  <c r="AJ817" i="64"/>
  <c r="AJ830" i="64" s="1"/>
  <c r="AJ1358" i="64"/>
  <c r="AJ1477" i="64" s="1"/>
  <c r="AJ1486" i="64"/>
  <c r="AJ1501" i="64" s="1"/>
  <c r="AJ1213" i="64"/>
  <c r="AJ1161" i="64"/>
  <c r="AJ744" i="64"/>
  <c r="AJ793" i="64"/>
  <c r="AJ716" i="64"/>
  <c r="AJ768" i="64"/>
  <c r="AJ1946" i="64"/>
  <c r="AJ1970" i="64"/>
  <c r="AB1915" i="64"/>
  <c r="AB2767" i="64"/>
  <c r="AB2793" i="64"/>
  <c r="AB2742" i="64"/>
  <c r="AB1889" i="64"/>
  <c r="AB2716" i="64"/>
  <c r="AB1857" i="64"/>
  <c r="AB1835" i="64"/>
  <c r="AB1790" i="64"/>
  <c r="AB1746" i="64"/>
  <c r="AB2845" i="64"/>
  <c r="AB2203" i="64"/>
  <c r="AB2167" i="64"/>
  <c r="AB1710" i="64"/>
  <c r="AB1674" i="64"/>
  <c r="AB1639" i="64"/>
  <c r="AB1604" i="64"/>
  <c r="AB2271" i="64"/>
  <c r="AB2303" i="64"/>
  <c r="AB1510" i="64"/>
  <c r="AB2337" i="64"/>
  <c r="AB1580" i="64"/>
  <c r="AB817" i="64"/>
  <c r="AB830" i="64" s="1"/>
  <c r="AB1213" i="64"/>
  <c r="AB1486" i="64"/>
  <c r="AB1501" i="64" s="1"/>
  <c r="AB1358" i="64"/>
  <c r="AB1477" i="64" s="1"/>
  <c r="AB1161" i="64"/>
  <c r="AB744" i="64"/>
  <c r="AB1946" i="64"/>
  <c r="AB716" i="64"/>
  <c r="AB768" i="64"/>
  <c r="AB793" i="64"/>
  <c r="AB1970" i="64"/>
  <c r="T1915" i="64"/>
  <c r="T2767" i="64"/>
  <c r="T2793" i="64"/>
  <c r="T2742" i="64"/>
  <c r="T2716" i="64"/>
  <c r="T1857" i="64"/>
  <c r="T1835" i="64"/>
  <c r="T1889" i="64"/>
  <c r="T1790" i="64"/>
  <c r="T2845" i="64"/>
  <c r="T2203" i="64"/>
  <c r="T1746" i="64"/>
  <c r="T1674" i="64"/>
  <c r="T2271" i="64"/>
  <c r="T1639" i="64"/>
  <c r="T1604" i="64"/>
  <c r="T1710" i="64"/>
  <c r="T2303" i="64"/>
  <c r="T1510" i="64"/>
  <c r="T2337" i="64"/>
  <c r="T2167" i="64"/>
  <c r="T1580" i="64"/>
  <c r="T1486" i="64"/>
  <c r="T1501" i="64" s="1"/>
  <c r="T817" i="64"/>
  <c r="T830" i="64" s="1"/>
  <c r="T1358" i="64"/>
  <c r="T1477" i="64" s="1"/>
  <c r="T1213" i="64"/>
  <c r="T1161" i="64"/>
  <c r="T744" i="64"/>
  <c r="T793" i="64"/>
  <c r="T716" i="64"/>
  <c r="T768" i="64"/>
  <c r="T1946" i="64"/>
  <c r="T1970" i="64"/>
  <c r="CG1912" i="64"/>
  <c r="CG1934" i="64" s="1"/>
  <c r="CG2790" i="64"/>
  <c r="CG2807" i="64" s="1"/>
  <c r="CG2764" i="64"/>
  <c r="CG2781" i="64" s="1"/>
  <c r="CG2739" i="64"/>
  <c r="CG2756" i="64" s="1"/>
  <c r="CG1854" i="64"/>
  <c r="CG1877" i="64" s="1"/>
  <c r="CG1886" i="64"/>
  <c r="CG1903" i="64" s="1"/>
  <c r="CG2713" i="64"/>
  <c r="CG2730" i="64" s="1"/>
  <c r="CG1832" i="64"/>
  <c r="CG1845" i="64" s="1"/>
  <c r="CG1787" i="64"/>
  <c r="CG1822" i="64" s="1"/>
  <c r="CG2842" i="64"/>
  <c r="CG2856" i="64" s="1"/>
  <c r="CG1743" i="64"/>
  <c r="CG1778" i="64" s="1"/>
  <c r="CG2200" i="64"/>
  <c r="CG2223" i="64" s="1"/>
  <c r="CG2268" i="64"/>
  <c r="CG2291" i="64" s="1"/>
  <c r="CG1671" i="64"/>
  <c r="CG1698" i="64" s="1"/>
  <c r="CG2164" i="64"/>
  <c r="CG2191" i="64" s="1"/>
  <c r="CG1636" i="64"/>
  <c r="CG1663" i="64" s="1"/>
  <c r="CG1601" i="64"/>
  <c r="CG1628" i="64" s="1"/>
  <c r="CG2300" i="64"/>
  <c r="CG2325" i="64" s="1"/>
  <c r="CG1707" i="64"/>
  <c r="CG1734" i="64" s="1"/>
  <c r="CG1507" i="64"/>
  <c r="CG1520" i="64" s="1"/>
  <c r="CG2334" i="64"/>
  <c r="CG2359" i="64" s="1"/>
  <c r="CG1577" i="64"/>
  <c r="CG814" i="64"/>
  <c r="CG827" i="64" s="1"/>
  <c r="CG1355" i="64"/>
  <c r="CG1210" i="64"/>
  <c r="CG1223" i="64" s="1"/>
  <c r="CG1483" i="64"/>
  <c r="CG1498" i="64" s="1"/>
  <c r="CG1331" i="64"/>
  <c r="CG1346" i="64" s="1"/>
  <c r="CG1158" i="64"/>
  <c r="CG1173" i="64" s="1"/>
  <c r="CG741" i="64"/>
  <c r="CG1943" i="64"/>
  <c r="CG1958" i="64" s="1"/>
  <c r="CG713" i="64"/>
  <c r="CG765" i="64"/>
  <c r="CG1967" i="64"/>
  <c r="CG1982" i="64" s="1"/>
  <c r="BY1912" i="64"/>
  <c r="BY1934" i="64" s="1"/>
  <c r="BY2764" i="64"/>
  <c r="BY2781" i="64" s="1"/>
  <c r="BY2790" i="64"/>
  <c r="BY2807" i="64" s="1"/>
  <c r="BY2739" i="64"/>
  <c r="BY2756" i="64" s="1"/>
  <c r="BY2713" i="64"/>
  <c r="BY2730" i="64" s="1"/>
  <c r="BY1854" i="64"/>
  <c r="BY1877" i="64" s="1"/>
  <c r="BY1886" i="64"/>
  <c r="BY1903" i="64" s="1"/>
  <c r="BY1832" i="64"/>
  <c r="BY1845" i="64" s="1"/>
  <c r="BY1787" i="64"/>
  <c r="BY1822" i="64" s="1"/>
  <c r="BY2842" i="64"/>
  <c r="BY2856" i="64" s="1"/>
  <c r="BY2200" i="64"/>
  <c r="BY2223" i="64" s="1"/>
  <c r="BY1743" i="64"/>
  <c r="BY1778" i="64" s="1"/>
  <c r="BY2164" i="64"/>
  <c r="BY2191" i="64" s="1"/>
  <c r="BY1671" i="64"/>
  <c r="BY1698" i="64" s="1"/>
  <c r="BY2268" i="64"/>
  <c r="BY2291" i="64" s="1"/>
  <c r="BY1636" i="64"/>
  <c r="BY1663" i="64" s="1"/>
  <c r="BY1601" i="64"/>
  <c r="BY1628" i="64" s="1"/>
  <c r="BY2300" i="64"/>
  <c r="BY2325" i="64" s="1"/>
  <c r="BY1507" i="64"/>
  <c r="BY1520" i="64" s="1"/>
  <c r="BY1707" i="64"/>
  <c r="BY1734" i="64" s="1"/>
  <c r="BY2334" i="64"/>
  <c r="BY2359" i="64" s="1"/>
  <c r="BY1577" i="64"/>
  <c r="BY814" i="64"/>
  <c r="BY827" i="64" s="1"/>
  <c r="BY1210" i="64"/>
  <c r="BY1223" i="64" s="1"/>
  <c r="BY1331" i="64"/>
  <c r="BY1346" i="64" s="1"/>
  <c r="BY1355" i="64"/>
  <c r="BY1158" i="64"/>
  <c r="BY1173" i="64" s="1"/>
  <c r="BY741" i="64"/>
  <c r="BY1483" i="64"/>
  <c r="BY1498" i="64" s="1"/>
  <c r="BY790" i="64"/>
  <c r="BY713" i="64"/>
  <c r="BY765" i="64"/>
  <c r="BY1967" i="64"/>
  <c r="BY1982" i="64" s="1"/>
  <c r="BQ1912" i="64"/>
  <c r="BQ1934" i="64" s="1"/>
  <c r="BQ2764" i="64"/>
  <c r="BQ2781" i="64" s="1"/>
  <c r="BQ2790" i="64"/>
  <c r="BQ2807" i="64" s="1"/>
  <c r="BQ2739" i="64"/>
  <c r="BQ2756" i="64" s="1"/>
  <c r="BQ2713" i="64"/>
  <c r="BQ2730" i="64" s="1"/>
  <c r="BQ1854" i="64"/>
  <c r="BQ1877" i="64" s="1"/>
  <c r="BQ1832" i="64"/>
  <c r="BQ1845" i="64" s="1"/>
  <c r="BQ1886" i="64"/>
  <c r="BQ1903" i="64" s="1"/>
  <c r="BQ1787" i="64"/>
  <c r="BQ1822" i="64" s="1"/>
  <c r="BQ2842" i="64"/>
  <c r="BQ2856" i="64" s="1"/>
  <c r="BQ1743" i="64"/>
  <c r="BQ1778" i="64" s="1"/>
  <c r="BQ2200" i="64"/>
  <c r="BQ2223" i="64" s="1"/>
  <c r="BQ2268" i="64"/>
  <c r="BQ2291" i="64" s="1"/>
  <c r="BQ1671" i="64"/>
  <c r="BQ1698" i="64" s="1"/>
  <c r="BQ2164" i="64"/>
  <c r="BQ2191" i="64" s="1"/>
  <c r="BQ1636" i="64"/>
  <c r="BQ1663" i="64" s="1"/>
  <c r="BQ1707" i="64"/>
  <c r="BQ1734" i="64" s="1"/>
  <c r="BQ1601" i="64"/>
  <c r="BQ1628" i="64" s="1"/>
  <c r="BQ2300" i="64"/>
  <c r="BQ2325" i="64" s="1"/>
  <c r="BQ1507" i="64"/>
  <c r="BQ1520" i="64" s="1"/>
  <c r="BQ2334" i="64"/>
  <c r="BQ2359" i="64" s="1"/>
  <c r="BQ1577" i="64"/>
  <c r="BQ814" i="64"/>
  <c r="BQ827" i="64" s="1"/>
  <c r="BQ1483" i="64"/>
  <c r="BQ1498" i="64" s="1"/>
  <c r="BQ1355" i="64"/>
  <c r="BQ1210" i="64"/>
  <c r="BQ1223" i="64" s="1"/>
  <c r="BQ1331" i="64"/>
  <c r="BQ1346" i="64" s="1"/>
  <c r="BQ1158" i="64"/>
  <c r="BQ1173" i="64" s="1"/>
  <c r="BQ741" i="64"/>
  <c r="BQ1943" i="64"/>
  <c r="BQ1958" i="64" s="1"/>
  <c r="BQ713" i="64"/>
  <c r="BQ765" i="64"/>
  <c r="BQ1967" i="64"/>
  <c r="BQ1982" i="64" s="1"/>
  <c r="BI1912" i="64"/>
  <c r="BI1934" i="64" s="1"/>
  <c r="BI2764" i="64"/>
  <c r="BI2781" i="64" s="1"/>
  <c r="BI2790" i="64"/>
  <c r="BI2807" i="64" s="1"/>
  <c r="BI1886" i="64"/>
  <c r="BI1903" i="64" s="1"/>
  <c r="BI1854" i="64"/>
  <c r="BI1877" i="64" s="1"/>
  <c r="BI1832" i="64"/>
  <c r="BI1845" i="64" s="1"/>
  <c r="BI2739" i="64"/>
  <c r="BI2756" i="64" s="1"/>
  <c r="BI2713" i="64"/>
  <c r="BI2730" i="64" s="1"/>
  <c r="BI1787" i="64"/>
  <c r="BI1822" i="64" s="1"/>
  <c r="BI2842" i="64"/>
  <c r="BI2856" i="64" s="1"/>
  <c r="BI2200" i="64"/>
  <c r="BI2223" i="64" s="1"/>
  <c r="BI1743" i="64"/>
  <c r="BI1778" i="64" s="1"/>
  <c r="BI2164" i="64"/>
  <c r="BI2191" i="64" s="1"/>
  <c r="BI1671" i="64"/>
  <c r="BI1698" i="64" s="1"/>
  <c r="BI2268" i="64"/>
  <c r="BI2291" i="64" s="1"/>
  <c r="BI1636" i="64"/>
  <c r="BI1663" i="64" s="1"/>
  <c r="BI1601" i="64"/>
  <c r="BI1628" i="64" s="1"/>
  <c r="BI1707" i="64"/>
  <c r="BI1734" i="64" s="1"/>
  <c r="BI2300" i="64"/>
  <c r="BI2325" i="64" s="1"/>
  <c r="BI1507" i="64"/>
  <c r="BI1520" i="64" s="1"/>
  <c r="BI2334" i="64"/>
  <c r="BI2359" i="64" s="1"/>
  <c r="BI1355" i="64"/>
  <c r="BI814" i="64"/>
  <c r="BI827" i="64" s="1"/>
  <c r="BI1577" i="64"/>
  <c r="BI1210" i="64"/>
  <c r="BI1223" i="64" s="1"/>
  <c r="BI1483" i="64"/>
  <c r="BI1498" i="64" s="1"/>
  <c r="BI1331" i="64"/>
  <c r="BI1346" i="64" s="1"/>
  <c r="BI1158" i="64"/>
  <c r="BI1173" i="64" s="1"/>
  <c r="BI741" i="64"/>
  <c r="BI790" i="64"/>
  <c r="BI713" i="64"/>
  <c r="BI765" i="64"/>
  <c r="BI1967" i="64"/>
  <c r="BI1982" i="64" s="1"/>
  <c r="BA1912" i="64"/>
  <c r="BA1934" i="64" s="1"/>
  <c r="BA2764" i="64"/>
  <c r="BA2781" i="64" s="1"/>
  <c r="BA2790" i="64"/>
  <c r="BA2807" i="64" s="1"/>
  <c r="BA1886" i="64"/>
  <c r="BA1903" i="64" s="1"/>
  <c r="BA2713" i="64"/>
  <c r="BA2730" i="64" s="1"/>
  <c r="BA1854" i="64"/>
  <c r="BA1877" i="64" s="1"/>
  <c r="BA1832" i="64"/>
  <c r="BA1845" i="64" s="1"/>
  <c r="BA2739" i="64"/>
  <c r="BA2756" i="64" s="1"/>
  <c r="BA1787" i="64"/>
  <c r="BA1822" i="64" s="1"/>
  <c r="BA2842" i="64"/>
  <c r="BA2856" i="64" s="1"/>
  <c r="BA1743" i="64"/>
  <c r="BA1778" i="64" s="1"/>
  <c r="BA2200" i="64"/>
  <c r="BA2223" i="64" s="1"/>
  <c r="BA2268" i="64"/>
  <c r="BA2291" i="64" s="1"/>
  <c r="BA1671" i="64"/>
  <c r="BA1698" i="64" s="1"/>
  <c r="BA1636" i="64"/>
  <c r="BA1663" i="64" s="1"/>
  <c r="BA1601" i="64"/>
  <c r="BA1628" i="64" s="1"/>
  <c r="BA2300" i="64"/>
  <c r="BA2325" i="64" s="1"/>
  <c r="BA1707" i="64"/>
  <c r="BA1734" i="64" s="1"/>
  <c r="BA1507" i="64"/>
  <c r="BA1520" i="64" s="1"/>
  <c r="BA2334" i="64"/>
  <c r="BA2359" i="64" s="1"/>
  <c r="BA2164" i="64"/>
  <c r="BA2191" i="64" s="1"/>
  <c r="BA1577" i="64"/>
  <c r="BA1483" i="64"/>
  <c r="BA1498" i="64" s="1"/>
  <c r="BA814" i="64"/>
  <c r="BA827" i="64" s="1"/>
  <c r="BA1210" i="64"/>
  <c r="BA1223" i="64" s="1"/>
  <c r="BA1331" i="64"/>
  <c r="BA1346" i="64" s="1"/>
  <c r="BA1355" i="64"/>
  <c r="BA1158" i="64"/>
  <c r="BA1173" i="64" s="1"/>
  <c r="BA790" i="64"/>
  <c r="BA741" i="64"/>
  <c r="BA1943" i="64"/>
  <c r="BA1958" i="64" s="1"/>
  <c r="BA713" i="64"/>
  <c r="BA765" i="64"/>
  <c r="BA1967" i="64"/>
  <c r="BA1982" i="64" s="1"/>
  <c r="AS1912" i="64"/>
  <c r="AS1934" i="64" s="1"/>
  <c r="AS2790" i="64"/>
  <c r="AS2807" i="64" s="1"/>
  <c r="AS2764" i="64"/>
  <c r="AS2781" i="64" s="1"/>
  <c r="AS2739" i="64"/>
  <c r="AS2756" i="64" s="1"/>
  <c r="AS1854" i="64"/>
  <c r="AS1877" i="64" s="1"/>
  <c r="AS1886" i="64"/>
  <c r="AS1903" i="64" s="1"/>
  <c r="AS2713" i="64"/>
  <c r="AS2730" i="64" s="1"/>
  <c r="AS1832" i="64"/>
  <c r="AS1845" i="64" s="1"/>
  <c r="AS1787" i="64"/>
  <c r="AS1822" i="64" s="1"/>
  <c r="AS2842" i="64"/>
  <c r="AS2856" i="64" s="1"/>
  <c r="AS2200" i="64"/>
  <c r="AS2223" i="64" s="1"/>
  <c r="AS1671" i="64"/>
  <c r="AS1698" i="64" s="1"/>
  <c r="AS1743" i="64"/>
  <c r="AS1778" i="64" s="1"/>
  <c r="AS2268" i="64"/>
  <c r="AS2291" i="64" s="1"/>
  <c r="AS2164" i="64"/>
  <c r="AS2191" i="64" s="1"/>
  <c r="AS1636" i="64"/>
  <c r="AS1663" i="64" s="1"/>
  <c r="AS1601" i="64"/>
  <c r="AS1628" i="64" s="1"/>
  <c r="AS2300" i="64"/>
  <c r="AS2325" i="64" s="1"/>
  <c r="AS1507" i="64"/>
  <c r="AS1520" i="64" s="1"/>
  <c r="AS1707" i="64"/>
  <c r="AS1734" i="64" s="1"/>
  <c r="AS2334" i="64"/>
  <c r="AS2359" i="64" s="1"/>
  <c r="AS1577" i="64"/>
  <c r="AS814" i="64"/>
  <c r="AS827" i="64" s="1"/>
  <c r="AS1483" i="64"/>
  <c r="AS1498" i="64" s="1"/>
  <c r="AS1210" i="64"/>
  <c r="AS1223" i="64" s="1"/>
  <c r="AS1355" i="64"/>
  <c r="AS1331" i="64"/>
  <c r="AS1346" i="64" s="1"/>
  <c r="AS1158" i="64"/>
  <c r="AS1173" i="64" s="1"/>
  <c r="AS741" i="64"/>
  <c r="AS713" i="64"/>
  <c r="AS790" i="64"/>
  <c r="AS765" i="64"/>
  <c r="AS1967" i="64"/>
  <c r="AS1982" i="64" s="1"/>
  <c r="AK1912" i="64"/>
  <c r="AK1934" i="64" s="1"/>
  <c r="AK2764" i="64"/>
  <c r="AK2781" i="64" s="1"/>
  <c r="AK2790" i="64"/>
  <c r="AK2807" i="64" s="1"/>
  <c r="AK2739" i="64"/>
  <c r="AK2756" i="64" s="1"/>
  <c r="AK1886" i="64"/>
  <c r="AK1903" i="64" s="1"/>
  <c r="AK2713" i="64"/>
  <c r="AK2730" i="64" s="1"/>
  <c r="AK1854" i="64"/>
  <c r="AK1877" i="64" s="1"/>
  <c r="AK1832" i="64"/>
  <c r="AK1845" i="64" s="1"/>
  <c r="AK1787" i="64"/>
  <c r="AK1822" i="64" s="1"/>
  <c r="AK2842" i="64"/>
  <c r="AK2856" i="64" s="1"/>
  <c r="AK2200" i="64"/>
  <c r="AK2223" i="64" s="1"/>
  <c r="AK1743" i="64"/>
  <c r="AK1778" i="64" s="1"/>
  <c r="AK2268" i="64"/>
  <c r="AK2291" i="64" s="1"/>
  <c r="AK2164" i="64"/>
  <c r="AK2191" i="64" s="1"/>
  <c r="AK1671" i="64"/>
  <c r="AK1698" i="64" s="1"/>
  <c r="AK1636" i="64"/>
  <c r="AK1663" i="64" s="1"/>
  <c r="AK1707" i="64"/>
  <c r="AK1734" i="64" s="1"/>
  <c r="AK1601" i="64"/>
  <c r="AK1628" i="64" s="1"/>
  <c r="AK2300" i="64"/>
  <c r="AK2325" i="64" s="1"/>
  <c r="AK1507" i="64"/>
  <c r="AK1520" i="64" s="1"/>
  <c r="AK1577" i="64"/>
  <c r="AK2334" i="64"/>
  <c r="AK2359" i="64" s="1"/>
  <c r="AK814" i="64"/>
  <c r="AK827" i="64" s="1"/>
  <c r="AK1355" i="64"/>
  <c r="AK1210" i="64"/>
  <c r="AK1223" i="64" s="1"/>
  <c r="AK1331" i="64"/>
  <c r="AK1346" i="64" s="1"/>
  <c r="AK1483" i="64"/>
  <c r="AK1498" i="64" s="1"/>
  <c r="AK1158" i="64"/>
  <c r="AK1173" i="64" s="1"/>
  <c r="AK741" i="64"/>
  <c r="AK790" i="64"/>
  <c r="AK1943" i="64"/>
  <c r="AK1958" i="64" s="1"/>
  <c r="AK713" i="64"/>
  <c r="AK765" i="64"/>
  <c r="AK1967" i="64"/>
  <c r="AK1982" i="64" s="1"/>
  <c r="AC1912" i="64"/>
  <c r="AC1934" i="64" s="1"/>
  <c r="AC2764" i="64"/>
  <c r="AC2781" i="64" s="1"/>
  <c r="AC2790" i="64"/>
  <c r="AC2807" i="64" s="1"/>
  <c r="AC1886" i="64"/>
  <c r="AC1903" i="64" s="1"/>
  <c r="AC2739" i="64"/>
  <c r="AC2756" i="64" s="1"/>
  <c r="AC1832" i="64"/>
  <c r="AC1845" i="64" s="1"/>
  <c r="AC2713" i="64"/>
  <c r="AC2730" i="64" s="1"/>
  <c r="AC1787" i="64"/>
  <c r="AC1822" i="64" s="1"/>
  <c r="AC1854" i="64"/>
  <c r="AC1877" i="64" s="1"/>
  <c r="AC2842" i="64"/>
  <c r="AC2856" i="64" s="1"/>
  <c r="AC2200" i="64"/>
  <c r="AC2223" i="64" s="1"/>
  <c r="AC1743" i="64"/>
  <c r="AC1778" i="64" s="1"/>
  <c r="AC2268" i="64"/>
  <c r="AC2291" i="64" s="1"/>
  <c r="AC1636" i="64"/>
  <c r="AC1663" i="64" s="1"/>
  <c r="AC1601" i="64"/>
  <c r="AC1628" i="64" s="1"/>
  <c r="AC2164" i="64"/>
  <c r="AC2191" i="64" s="1"/>
  <c r="AC1707" i="64"/>
  <c r="AC1734" i="64" s="1"/>
  <c r="AC2300" i="64"/>
  <c r="AC2325" i="64" s="1"/>
  <c r="AC1671" i="64"/>
  <c r="AC1698" i="64" s="1"/>
  <c r="AC1507" i="64"/>
  <c r="AC1520" i="64" s="1"/>
  <c r="AC2334" i="64"/>
  <c r="AC2359" i="64" s="1"/>
  <c r="AC1355" i="64"/>
  <c r="AC1483" i="64"/>
  <c r="AC1498" i="64" s="1"/>
  <c r="AC1210" i="64"/>
  <c r="AC1223" i="64" s="1"/>
  <c r="AC1577" i="64"/>
  <c r="AC1331" i="64"/>
  <c r="AC1346" i="64" s="1"/>
  <c r="AC1158" i="64"/>
  <c r="AC1173" i="64" s="1"/>
  <c r="AC741" i="64"/>
  <c r="AC814" i="64"/>
  <c r="AC827" i="64" s="1"/>
  <c r="AC713" i="64"/>
  <c r="AC765" i="64"/>
  <c r="AC1967" i="64"/>
  <c r="AC1982" i="64" s="1"/>
  <c r="U1912" i="64"/>
  <c r="U1934" i="64" s="1"/>
  <c r="U2790" i="64"/>
  <c r="U2807" i="64" s="1"/>
  <c r="U2764" i="64"/>
  <c r="U2781" i="64" s="1"/>
  <c r="U2739" i="64"/>
  <c r="U2756" i="64" s="1"/>
  <c r="U1886" i="64"/>
  <c r="U2713" i="64"/>
  <c r="U2730" i="64" s="1"/>
  <c r="U1832" i="64"/>
  <c r="U1845" i="64" s="1"/>
  <c r="U1854" i="64"/>
  <c r="U1877" i="64" s="1"/>
  <c r="U1787" i="64"/>
  <c r="U1822" i="64" s="1"/>
  <c r="U2842" i="64"/>
  <c r="U2856" i="64" s="1"/>
  <c r="U2200" i="64"/>
  <c r="U2223" i="64" s="1"/>
  <c r="U1743" i="64"/>
  <c r="U1778" i="64" s="1"/>
  <c r="U2268" i="64"/>
  <c r="U2291" i="64" s="1"/>
  <c r="U2164" i="64"/>
  <c r="U2191" i="64" s="1"/>
  <c r="U1636" i="64"/>
  <c r="U1663" i="64" s="1"/>
  <c r="U1601" i="64"/>
  <c r="U1628" i="64" s="1"/>
  <c r="U1671" i="64"/>
  <c r="U1698" i="64" s="1"/>
  <c r="U2300" i="64"/>
  <c r="U2325" i="64" s="1"/>
  <c r="U1707" i="64"/>
  <c r="U1734" i="64" s="1"/>
  <c r="U1507" i="64"/>
  <c r="U1520" i="64" s="1"/>
  <c r="U2334" i="64"/>
  <c r="U2359" i="64" s="1"/>
  <c r="U1577" i="64"/>
  <c r="U1210" i="64"/>
  <c r="U1223" i="64" s="1"/>
  <c r="U1483" i="64"/>
  <c r="U1498" i="64" s="1"/>
  <c r="U1331" i="64"/>
  <c r="U1346" i="64" s="1"/>
  <c r="U1355" i="64"/>
  <c r="U1158" i="64"/>
  <c r="U1173" i="64" s="1"/>
  <c r="U741" i="64"/>
  <c r="U1943" i="64"/>
  <c r="U1958" i="64" s="1"/>
  <c r="U713" i="64"/>
  <c r="U814" i="64"/>
  <c r="U827" i="64" s="1"/>
  <c r="U790" i="64"/>
  <c r="U765" i="64"/>
  <c r="U1967" i="64"/>
  <c r="U1982" i="64" s="1"/>
  <c r="AH468" i="64"/>
  <c r="CK467" i="64"/>
  <c r="CC467" i="64"/>
  <c r="BM467" i="64"/>
  <c r="AO467" i="64"/>
  <c r="Y467" i="64"/>
  <c r="CJ464" i="64"/>
  <c r="CB464" i="64"/>
  <c r="BT464" i="64"/>
  <c r="BL464" i="64"/>
  <c r="BD464" i="64"/>
  <c r="AV464" i="64"/>
  <c r="AN464" i="64"/>
  <c r="AF464" i="64"/>
  <c r="X464" i="64"/>
  <c r="X547" i="64" s="1"/>
  <c r="CI463" i="64"/>
  <c r="CA463" i="64"/>
  <c r="BS463" i="64"/>
  <c r="BK463" i="64"/>
  <c r="AU463" i="64"/>
  <c r="AM463" i="64"/>
  <c r="AE463" i="64"/>
  <c r="W463"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1966" i="64"/>
  <c r="AU1966" i="64"/>
  <c r="BG1966" i="64"/>
  <c r="BU1966" i="64"/>
  <c r="CI1966" i="64"/>
  <c r="AI1970" i="64"/>
  <c r="AA1971" i="64"/>
  <c r="AV716" i="64"/>
  <c r="AN717" i="64"/>
  <c r="BZ740" i="64"/>
  <c r="BZ755" i="64" s="1"/>
  <c r="BR741" i="64"/>
  <c r="BA744" i="64"/>
  <c r="AS745" i="64"/>
  <c r="S764" i="64"/>
  <c r="CE764" i="64"/>
  <c r="BW765" i="64"/>
  <c r="BK769" i="64"/>
  <c r="AZ789" i="64"/>
  <c r="CG790" i="64"/>
  <c r="AV794" i="64"/>
  <c r="BQ1942" i="64"/>
  <c r="BQ1957" i="64" s="1"/>
  <c r="CH1209" i="64"/>
  <c r="CH1222" i="64" s="1"/>
  <c r="CI1213" i="64"/>
  <c r="BJ813" i="64"/>
  <c r="BC1911" i="64"/>
  <c r="BC2738" i="64"/>
  <c r="BC2755" i="64" s="1"/>
  <c r="BC2763" i="64"/>
  <c r="BC2780" i="64" s="1"/>
  <c r="BC2789" i="64"/>
  <c r="BC2806" i="64" s="1"/>
  <c r="BC2712" i="64"/>
  <c r="BC2729" i="64" s="1"/>
  <c r="BC1885" i="64"/>
  <c r="BC1902" i="64" s="1"/>
  <c r="BC1853" i="64"/>
  <c r="BC1876" i="64" s="1"/>
  <c r="BC1831" i="64"/>
  <c r="BC1844" i="64" s="1"/>
  <c r="BC1742" i="64"/>
  <c r="BC1777" i="64" s="1"/>
  <c r="BC2841" i="64"/>
  <c r="BC2855" i="64" s="1"/>
  <c r="BC1786" i="64"/>
  <c r="BC2163" i="64"/>
  <c r="BC2190" i="64" s="1"/>
  <c r="BC1635" i="64"/>
  <c r="BC1662" i="64" s="1"/>
  <c r="BC2267" i="64"/>
  <c r="BC2290" i="64" s="1"/>
  <c r="BC1706" i="64"/>
  <c r="BC1733" i="64" s="1"/>
  <c r="BC1670" i="64"/>
  <c r="BC1697" i="64" s="1"/>
  <c r="BC2199" i="64"/>
  <c r="BC2222" i="64" s="1"/>
  <c r="BC2299" i="64"/>
  <c r="BC2324" i="64" s="1"/>
  <c r="BC2333" i="64"/>
  <c r="BC2358" i="64" s="1"/>
  <c r="BC1600" i="64"/>
  <c r="BC1627" i="64" s="1"/>
  <c r="BC1576" i="64"/>
  <c r="BC1591" i="64" s="1"/>
  <c r="BC1506" i="64"/>
  <c r="BC1519" i="64" s="1"/>
  <c r="BC1209" i="64"/>
  <c r="BC1222" i="64" s="1"/>
  <c r="BC1482" i="64"/>
  <c r="BC1497" i="64" s="1"/>
  <c r="BC1354" i="64"/>
  <c r="BC1330" i="64"/>
  <c r="BC1345" i="64" s="1"/>
  <c r="BC1157" i="64"/>
  <c r="BC1172" i="64" s="1"/>
  <c r="BC1942" i="64"/>
  <c r="BC1957" i="64" s="1"/>
  <c r="BC813" i="64"/>
  <c r="BC712" i="64"/>
  <c r="BC732" i="64" s="1"/>
  <c r="BC764" i="64"/>
  <c r="BC789" i="64"/>
  <c r="BC740" i="64"/>
  <c r="BC755" i="64" s="1"/>
  <c r="CI1916" i="64"/>
  <c r="CI2794" i="64"/>
  <c r="CI2768" i="64"/>
  <c r="CI2743" i="64"/>
  <c r="CI1858" i="64"/>
  <c r="CI1836" i="64"/>
  <c r="CI1849" i="64" s="1"/>
  <c r="CI2717" i="64"/>
  <c r="CI2734" i="64" s="1"/>
  <c r="CI1890" i="64"/>
  <c r="CI1907" i="64" s="1"/>
  <c r="CI2846" i="64"/>
  <c r="CI2860" i="64" s="1"/>
  <c r="CI1747" i="64"/>
  <c r="CI1782" i="64" s="1"/>
  <c r="CI1791" i="64"/>
  <c r="CI1826" i="64" s="1"/>
  <c r="CI2272" i="64"/>
  <c r="CI2295" i="64" s="1"/>
  <c r="CI2168" i="64"/>
  <c r="CI2195" i="64" s="1"/>
  <c r="CI2204" i="64"/>
  <c r="CI2227" i="64" s="1"/>
  <c r="CI2304" i="64"/>
  <c r="CI2329" i="64" s="1"/>
  <c r="CI1711" i="64"/>
  <c r="CI1738" i="64" s="1"/>
  <c r="CI1675" i="64"/>
  <c r="CI1702" i="64" s="1"/>
  <c r="CI2338" i="64"/>
  <c r="CI2363" i="64" s="1"/>
  <c r="CI1640" i="64"/>
  <c r="CI1667" i="64" s="1"/>
  <c r="CI1487" i="64"/>
  <c r="CI1605" i="64"/>
  <c r="CI1632" i="64" s="1"/>
  <c r="CI1511" i="64"/>
  <c r="CI1524" i="64" s="1"/>
  <c r="CI1581" i="64"/>
  <c r="CI1335" i="64"/>
  <c r="CI1350" i="64" s="1"/>
  <c r="CI1162" i="64"/>
  <c r="CI1359" i="64"/>
  <c r="CI1947" i="64"/>
  <c r="CI1962" i="64" s="1"/>
  <c r="CI818" i="64"/>
  <c r="CI831" i="64" s="1"/>
  <c r="CI717" i="64"/>
  <c r="CI1971" i="64"/>
  <c r="CI1214" i="64"/>
  <c r="CI1227" i="64" s="1"/>
  <c r="CI794" i="64"/>
  <c r="CI769" i="64"/>
  <c r="CI745" i="64"/>
  <c r="AE1916" i="64"/>
  <c r="AE2794" i="64"/>
  <c r="AE2743" i="64"/>
  <c r="AE2768" i="64"/>
  <c r="AE1858" i="64"/>
  <c r="AE2717" i="64"/>
  <c r="AE2734" i="64" s="1"/>
  <c r="AE1836" i="64"/>
  <c r="AE1849" i="64" s="1"/>
  <c r="AE1890" i="64"/>
  <c r="AE1907" i="64" s="1"/>
  <c r="AE2846" i="64"/>
  <c r="AE2860" i="64" s="1"/>
  <c r="AE1747" i="64"/>
  <c r="AE1782" i="64" s="1"/>
  <c r="AE1791" i="64"/>
  <c r="AE1826" i="64" s="1"/>
  <c r="AE2168" i="64"/>
  <c r="AE2195" i="64" s="1"/>
  <c r="AE1711" i="64"/>
  <c r="AE1738" i="64" s="1"/>
  <c r="AE2272" i="64"/>
  <c r="AE2295" i="64" s="1"/>
  <c r="AE2204" i="64"/>
  <c r="AE2227" i="64" s="1"/>
  <c r="AE1675" i="64"/>
  <c r="AE1702" i="64" s="1"/>
  <c r="AE2304" i="64"/>
  <c r="AE2329" i="64" s="1"/>
  <c r="AE2338" i="64"/>
  <c r="AE2363" i="64" s="1"/>
  <c r="AE1605" i="64"/>
  <c r="AE1632" i="64" s="1"/>
  <c r="AE1640" i="64"/>
  <c r="AE1667" i="64" s="1"/>
  <c r="AE1487" i="64"/>
  <c r="AE1511" i="64"/>
  <c r="AE1524" i="64" s="1"/>
  <c r="AE1162" i="64"/>
  <c r="AE1947" i="64"/>
  <c r="AE1962" i="64" s="1"/>
  <c r="AE1581" i="64"/>
  <c r="AE1335" i="64"/>
  <c r="AE1350" i="64" s="1"/>
  <c r="AE818" i="64"/>
  <c r="AE831" i="64" s="1"/>
  <c r="AE794" i="64"/>
  <c r="AE717" i="64"/>
  <c r="AE1359" i="64"/>
  <c r="AE1214" i="64"/>
  <c r="AE1227" i="64" s="1"/>
  <c r="AE769" i="64"/>
  <c r="AE1971" i="64"/>
  <c r="AE745" i="64"/>
  <c r="X1915" i="64"/>
  <c r="X2793" i="64"/>
  <c r="X2742" i="64"/>
  <c r="X2767" i="64"/>
  <c r="X2716" i="64"/>
  <c r="X1889" i="64"/>
  <c r="X1857" i="64"/>
  <c r="X1835" i="64"/>
  <c r="X2845" i="64"/>
  <c r="X2167" i="64"/>
  <c r="X1746" i="64"/>
  <c r="X2271" i="64"/>
  <c r="X1710" i="64"/>
  <c r="X2203" i="64"/>
  <c r="X1790" i="64"/>
  <c r="X1639" i="64"/>
  <c r="X2337" i="64"/>
  <c r="X1604" i="64"/>
  <c r="X1674" i="64"/>
  <c r="X1580" i="64"/>
  <c r="X1486" i="64"/>
  <c r="X1501" i="64" s="1"/>
  <c r="X1358" i="64"/>
  <c r="X1477" i="64" s="1"/>
  <c r="X2303" i="64"/>
  <c r="X1946" i="64"/>
  <c r="X1510" i="64"/>
  <c r="X817" i="64"/>
  <c r="X830" i="64" s="1"/>
  <c r="X768" i="64"/>
  <c r="X1970" i="64"/>
  <c r="X744" i="64"/>
  <c r="X1213" i="64"/>
  <c r="X1161" i="64"/>
  <c r="AG1912" i="64"/>
  <c r="AG1934" i="64" s="1"/>
  <c r="AG2790" i="64"/>
  <c r="AG2807" i="64" s="1"/>
  <c r="AG2764" i="64"/>
  <c r="AG2781" i="64" s="1"/>
  <c r="AG2713" i="64"/>
  <c r="AG2730" i="64" s="1"/>
  <c r="AG2739" i="64"/>
  <c r="AG2756" i="64" s="1"/>
  <c r="AG1854" i="64"/>
  <c r="AG1877" i="64" s="1"/>
  <c r="AG1886" i="64"/>
  <c r="AG1903" i="64" s="1"/>
  <c r="AG1832" i="64"/>
  <c r="AG1845" i="64" s="1"/>
  <c r="AG2842" i="64"/>
  <c r="AG2856" i="64" s="1"/>
  <c r="AG1787" i="64"/>
  <c r="AG1822" i="64" s="1"/>
  <c r="AG2164" i="64"/>
  <c r="AG2191" i="64" s="1"/>
  <c r="AG2268" i="64"/>
  <c r="AG2291" i="64" s="1"/>
  <c r="AG1707" i="64"/>
  <c r="AG1734" i="64" s="1"/>
  <c r="AG1671" i="64"/>
  <c r="AG1698" i="64" s="1"/>
  <c r="AG1636" i="64"/>
  <c r="AG1663" i="64" s="1"/>
  <c r="AG2200" i="64"/>
  <c r="AG2223" i="64" s="1"/>
  <c r="AG2334" i="64"/>
  <c r="AG2359" i="64" s="1"/>
  <c r="AG1601" i="64"/>
  <c r="AG1628" i="64" s="1"/>
  <c r="AG1483" i="64"/>
  <c r="AG1498" i="64" s="1"/>
  <c r="AG1577" i="64"/>
  <c r="AG1743" i="64"/>
  <c r="AG1778" i="64" s="1"/>
  <c r="AG1355" i="64"/>
  <c r="AG1507" i="64"/>
  <c r="AG1520" i="64" s="1"/>
  <c r="AG1331" i="64"/>
  <c r="AG1346" i="64" s="1"/>
  <c r="AG2300" i="64"/>
  <c r="AG2325" i="64" s="1"/>
  <c r="AG1943" i="64"/>
  <c r="AG1958" i="64" s="1"/>
  <c r="AG814" i="64"/>
  <c r="AG827" i="64" s="1"/>
  <c r="AG765" i="64"/>
  <c r="AG1967" i="64"/>
  <c r="AG1982" i="64" s="1"/>
  <c r="AG790" i="64"/>
  <c r="AG741" i="64"/>
  <c r="AG1158" i="64"/>
  <c r="AG1173" i="64" s="1"/>
  <c r="X560" i="64"/>
  <c r="BD560" i="64"/>
  <c r="BK611" i="64"/>
  <c r="CL1911" i="64"/>
  <c r="CL2789" i="64"/>
  <c r="CL2806" i="64" s="1"/>
  <c r="CL2763" i="64"/>
  <c r="CL2780" i="64" s="1"/>
  <c r="CL2738" i="64"/>
  <c r="CL2755" i="64" s="1"/>
  <c r="CL1885" i="64"/>
  <c r="CL1902" i="64" s="1"/>
  <c r="CL2712" i="64"/>
  <c r="CL2729" i="64" s="1"/>
  <c r="CL1853" i="64"/>
  <c r="CL1876" i="64" s="1"/>
  <c r="CL1831" i="64"/>
  <c r="CL1844" i="64" s="1"/>
  <c r="CL2841" i="64"/>
  <c r="CL2855" i="64" s="1"/>
  <c r="CL1786" i="64"/>
  <c r="CL2267" i="64"/>
  <c r="CL2290" i="64" s="1"/>
  <c r="CL1742" i="64"/>
  <c r="CL1777" i="64" s="1"/>
  <c r="CL1706" i="64"/>
  <c r="CL1733" i="64" s="1"/>
  <c r="CL1670" i="64"/>
  <c r="CL1697" i="64" s="1"/>
  <c r="CL1635" i="64"/>
  <c r="CL1662" i="64" s="1"/>
  <c r="CL2333" i="64"/>
  <c r="CL2358" i="64" s="1"/>
  <c r="CL1600" i="64"/>
  <c r="CL1627" i="64" s="1"/>
  <c r="CL2199" i="64"/>
  <c r="CL2222" i="64" s="1"/>
  <c r="CL2163" i="64"/>
  <c r="CL2190" i="64" s="1"/>
  <c r="CL1576" i="64"/>
  <c r="CL1591" i="64" s="1"/>
  <c r="CL2299" i="64"/>
  <c r="CL2324" i="64" s="1"/>
  <c r="CL1506" i="64"/>
  <c r="CL1519" i="64" s="1"/>
  <c r="CL1330" i="64"/>
  <c r="CL1345" i="64" s="1"/>
  <c r="CL1354" i="64"/>
  <c r="CL1157" i="64"/>
  <c r="CL1172" i="64" s="1"/>
  <c r="CL813" i="64"/>
  <c r="CL789" i="64"/>
  <c r="CL1482" i="64"/>
  <c r="CL1497" i="64" s="1"/>
  <c r="CL1209" i="64"/>
  <c r="CL1222" i="64" s="1"/>
  <c r="CL764" i="64"/>
  <c r="CL1966" i="64"/>
  <c r="CL740" i="64"/>
  <c r="CL755" i="64" s="1"/>
  <c r="CL1942" i="64"/>
  <c r="CL1957" i="64" s="1"/>
  <c r="CL712" i="64"/>
  <c r="CL732" i="64" s="1"/>
  <c r="CD1911" i="64"/>
  <c r="CD2789" i="64"/>
  <c r="CD2806" i="64" s="1"/>
  <c r="CD2763" i="64"/>
  <c r="CD2780" i="64" s="1"/>
  <c r="CD1885" i="64"/>
  <c r="CD1902" i="64" s="1"/>
  <c r="CD2738" i="64"/>
  <c r="CD2755" i="64" s="1"/>
  <c r="CD1853" i="64"/>
  <c r="CD1876" i="64" s="1"/>
  <c r="CD2712" i="64"/>
  <c r="CD2729" i="64" s="1"/>
  <c r="CD1831" i="64"/>
  <c r="CD1844" i="64" s="1"/>
  <c r="CD2841" i="64"/>
  <c r="CD2855" i="64" s="1"/>
  <c r="CD1786" i="64"/>
  <c r="CD1742" i="64"/>
  <c r="CD1777" i="64" s="1"/>
  <c r="CD2267" i="64"/>
  <c r="CD2290" i="64" s="1"/>
  <c r="CD1706" i="64"/>
  <c r="CD1733" i="64" s="1"/>
  <c r="CD2163" i="64"/>
  <c r="CD2190" i="64" s="1"/>
  <c r="CD2199" i="64"/>
  <c r="CD2222" i="64" s="1"/>
  <c r="CD1670" i="64"/>
  <c r="CD1697" i="64" s="1"/>
  <c r="CD2333" i="64"/>
  <c r="CD2358" i="64" s="1"/>
  <c r="CD1600" i="64"/>
  <c r="CD1627" i="64" s="1"/>
  <c r="CD1576" i="64"/>
  <c r="CD1591" i="64" s="1"/>
  <c r="CD1635" i="64"/>
  <c r="CD1662" i="64" s="1"/>
  <c r="CD2299" i="64"/>
  <c r="CD2324" i="64" s="1"/>
  <c r="CD1506" i="64"/>
  <c r="CD1519" i="64" s="1"/>
  <c r="CD1330" i="64"/>
  <c r="CD1345" i="64" s="1"/>
  <c r="CD1482" i="64"/>
  <c r="CD1497" i="64" s="1"/>
  <c r="CD1157" i="64"/>
  <c r="CD1172" i="64" s="1"/>
  <c r="CD813" i="64"/>
  <c r="CD789" i="64"/>
  <c r="CD1209" i="64"/>
  <c r="CD1222" i="64" s="1"/>
  <c r="CD1354" i="64"/>
  <c r="CD764" i="64"/>
  <c r="CD1942" i="64"/>
  <c r="CD1957" i="64" s="1"/>
  <c r="CD1966" i="64"/>
  <c r="CD740" i="64"/>
  <c r="CD755" i="64" s="1"/>
  <c r="CD712" i="64"/>
  <c r="CD732" i="64" s="1"/>
  <c r="BV1911" i="64"/>
  <c r="BV2789" i="64"/>
  <c r="BV2806" i="64" s="1"/>
  <c r="BV2763" i="64"/>
  <c r="BV2780" i="64" s="1"/>
  <c r="BV1885" i="64"/>
  <c r="BV1902" i="64" s="1"/>
  <c r="BV2738" i="64"/>
  <c r="BV2755" i="64" s="1"/>
  <c r="BV1853" i="64"/>
  <c r="BV1876" i="64" s="1"/>
  <c r="BV2712" i="64"/>
  <c r="BV2729" i="64" s="1"/>
  <c r="BV1831" i="64"/>
  <c r="BV1844" i="64" s="1"/>
  <c r="BV2841" i="64"/>
  <c r="BV2855" i="64" s="1"/>
  <c r="BV1786" i="64"/>
  <c r="BV2267" i="64"/>
  <c r="BV2290" i="64" s="1"/>
  <c r="BV2163" i="64"/>
  <c r="BV2190" i="64" s="1"/>
  <c r="BV2199" i="64"/>
  <c r="BV2222" i="64" s="1"/>
  <c r="BV1706" i="64"/>
  <c r="BV1733" i="64" s="1"/>
  <c r="BV1670" i="64"/>
  <c r="BV1697" i="64" s="1"/>
  <c r="BV1742" i="64"/>
  <c r="BV1777" i="64" s="1"/>
  <c r="BV2333" i="64"/>
  <c r="BV2358" i="64" s="1"/>
  <c r="BV1635" i="64"/>
  <c r="BV1662" i="64" s="1"/>
  <c r="BV1600" i="64"/>
  <c r="BV1627" i="64" s="1"/>
  <c r="BV1576" i="64"/>
  <c r="BV1591" i="64" s="1"/>
  <c r="BV2299" i="64"/>
  <c r="BV2324" i="64" s="1"/>
  <c r="BV1330" i="64"/>
  <c r="BV1345" i="64" s="1"/>
  <c r="BV1157" i="64"/>
  <c r="BV1172" i="64" s="1"/>
  <c r="BV813" i="64"/>
  <c r="BV1354" i="64"/>
  <c r="BV789" i="64"/>
  <c r="BV1506" i="64"/>
  <c r="BV1519" i="64" s="1"/>
  <c r="BV1482" i="64"/>
  <c r="BV1497" i="64" s="1"/>
  <c r="BV1209" i="64"/>
  <c r="BV1222" i="64" s="1"/>
  <c r="BV764" i="64"/>
  <c r="BV740" i="64"/>
  <c r="BV755" i="64" s="1"/>
  <c r="BV1942" i="64"/>
  <c r="BV1957" i="64" s="1"/>
  <c r="BV712" i="64"/>
  <c r="BV732" i="64" s="1"/>
  <c r="BN1911" i="64"/>
  <c r="BN2789" i="64"/>
  <c r="BN2806" i="64" s="1"/>
  <c r="BN2763" i="64"/>
  <c r="BN2780" i="64" s="1"/>
  <c r="BN1885" i="64"/>
  <c r="BN1902" i="64" s="1"/>
  <c r="BN2712" i="64"/>
  <c r="BN2729" i="64" s="1"/>
  <c r="BN1853" i="64"/>
  <c r="BN1876" i="64" s="1"/>
  <c r="BN2738" i="64"/>
  <c r="BN2755" i="64" s="1"/>
  <c r="BN1831" i="64"/>
  <c r="BN1844" i="64" s="1"/>
  <c r="BN2841" i="64"/>
  <c r="BN2855" i="64" s="1"/>
  <c r="BN1742" i="64"/>
  <c r="BN1777" i="64" s="1"/>
  <c r="BN1786" i="64"/>
  <c r="BN2267" i="64"/>
  <c r="BN2290" i="64" s="1"/>
  <c r="BN1706" i="64"/>
  <c r="BN1733" i="64" s="1"/>
  <c r="BN2163" i="64"/>
  <c r="BN2190" i="64" s="1"/>
  <c r="BN1670" i="64"/>
  <c r="BN1697" i="64" s="1"/>
  <c r="BN1635" i="64"/>
  <c r="BN1662" i="64" s="1"/>
  <c r="BN2333" i="64"/>
  <c r="BN2358" i="64" s="1"/>
  <c r="BN1600" i="64"/>
  <c r="BN1627" i="64" s="1"/>
  <c r="BN1576" i="64"/>
  <c r="BN1591" i="64" s="1"/>
  <c r="BN2299" i="64"/>
  <c r="BN2324" i="64" s="1"/>
  <c r="BN2199" i="64"/>
  <c r="BN2222" i="64" s="1"/>
  <c r="BN1506" i="64"/>
  <c r="BN1519" i="64" s="1"/>
  <c r="BN1330" i="64"/>
  <c r="BN1345" i="64" s="1"/>
  <c r="BN1157" i="64"/>
  <c r="BN1172" i="64" s="1"/>
  <c r="BN1482" i="64"/>
  <c r="BN1497" i="64" s="1"/>
  <c r="BN1354" i="64"/>
  <c r="BN813" i="64"/>
  <c r="BN789" i="64"/>
  <c r="BN1209" i="64"/>
  <c r="BN1222" i="64" s="1"/>
  <c r="BN764" i="64"/>
  <c r="BN1942" i="64"/>
  <c r="BN1957" i="64" s="1"/>
  <c r="BN740" i="64"/>
  <c r="BN755" i="64" s="1"/>
  <c r="BN712" i="64"/>
  <c r="BN732" i="64" s="1"/>
  <c r="BF1911" i="64"/>
  <c r="BF2789" i="64"/>
  <c r="BF2806" i="64" s="1"/>
  <c r="BF2763" i="64"/>
  <c r="BF2780" i="64" s="1"/>
  <c r="BF2738" i="64"/>
  <c r="BF2755" i="64" s="1"/>
  <c r="BF2712" i="64"/>
  <c r="BF2729" i="64" s="1"/>
  <c r="BF1885" i="64"/>
  <c r="BF1902" i="64" s="1"/>
  <c r="BF1853" i="64"/>
  <c r="BF1876" i="64" s="1"/>
  <c r="BF1831" i="64"/>
  <c r="BF1844" i="64" s="1"/>
  <c r="BF2841" i="64"/>
  <c r="BF2855" i="64" s="1"/>
  <c r="BF1742" i="64"/>
  <c r="BF1777" i="64" s="1"/>
  <c r="BF2267" i="64"/>
  <c r="BF2290" i="64" s="1"/>
  <c r="BF1786" i="64"/>
  <c r="BF2163" i="64"/>
  <c r="BF2190" i="64" s="1"/>
  <c r="BF1706" i="64"/>
  <c r="BF1733" i="64" s="1"/>
  <c r="BF2199" i="64"/>
  <c r="BF2222" i="64" s="1"/>
  <c r="BF1670" i="64"/>
  <c r="BF1697" i="64" s="1"/>
  <c r="BF2333" i="64"/>
  <c r="BF2358" i="64" s="1"/>
  <c r="BF1600" i="64"/>
  <c r="BF1627" i="64" s="1"/>
  <c r="BF1576" i="64"/>
  <c r="BF1591" i="64" s="1"/>
  <c r="BF1635" i="64"/>
  <c r="BF1662" i="64" s="1"/>
  <c r="BF2299" i="64"/>
  <c r="BF2324" i="64" s="1"/>
  <c r="BF1506" i="64"/>
  <c r="BF1519" i="64" s="1"/>
  <c r="BF1482" i="64"/>
  <c r="BF1497" i="64" s="1"/>
  <c r="BF1330" i="64"/>
  <c r="BF1345" i="64" s="1"/>
  <c r="BF1354" i="64"/>
  <c r="BF1157" i="64"/>
  <c r="BF1172" i="64" s="1"/>
  <c r="BF813" i="64"/>
  <c r="BF789" i="64"/>
  <c r="BF1209" i="64"/>
  <c r="BF1222" i="64" s="1"/>
  <c r="BF764" i="64"/>
  <c r="BF740" i="64"/>
  <c r="BF755" i="64" s="1"/>
  <c r="BF1942" i="64"/>
  <c r="BF1957" i="64" s="1"/>
  <c r="BF712" i="64"/>
  <c r="BF732" i="64" s="1"/>
  <c r="AX1911" i="64"/>
  <c r="AX2789" i="64"/>
  <c r="AX2806" i="64" s="1"/>
  <c r="AX2763" i="64"/>
  <c r="AX2780" i="64" s="1"/>
  <c r="AX2712" i="64"/>
  <c r="AX2729" i="64" s="1"/>
  <c r="AX1885" i="64"/>
  <c r="AX1902" i="64" s="1"/>
  <c r="AX1853" i="64"/>
  <c r="AX1876" i="64" s="1"/>
  <c r="AX2738" i="64"/>
  <c r="AX2755" i="64" s="1"/>
  <c r="AX1831" i="64"/>
  <c r="AX1844" i="64" s="1"/>
  <c r="AX2841" i="64"/>
  <c r="AX2855" i="64" s="1"/>
  <c r="AX1786" i="64"/>
  <c r="AX1742" i="64"/>
  <c r="AX1777" i="64" s="1"/>
  <c r="AX2267" i="64"/>
  <c r="AX2290" i="64" s="1"/>
  <c r="AX2199" i="64"/>
  <c r="AX2222" i="64" s="1"/>
  <c r="AX1706" i="64"/>
  <c r="AX1733" i="64" s="1"/>
  <c r="AX1670" i="64"/>
  <c r="AX1697" i="64" s="1"/>
  <c r="AX2333" i="64"/>
  <c r="AX2358" i="64" s="1"/>
  <c r="AX1635" i="64"/>
  <c r="AX1662" i="64" s="1"/>
  <c r="AX2163" i="64"/>
  <c r="AX2190" i="64" s="1"/>
  <c r="AX1600" i="64"/>
  <c r="AX1627" i="64" s="1"/>
  <c r="AX1576" i="64"/>
  <c r="AX1591" i="64" s="1"/>
  <c r="AX2299" i="64"/>
  <c r="AX2324" i="64" s="1"/>
  <c r="AX1506" i="64"/>
  <c r="AX1519" i="64" s="1"/>
  <c r="AX1330" i="64"/>
  <c r="AX1345" i="64" s="1"/>
  <c r="AX1157" i="64"/>
  <c r="AX1172" i="64" s="1"/>
  <c r="AX813" i="64"/>
  <c r="AX1482" i="64"/>
  <c r="AX1497" i="64" s="1"/>
  <c r="AX789" i="64"/>
  <c r="AX1209" i="64"/>
  <c r="AX1222" i="64" s="1"/>
  <c r="AX764" i="64"/>
  <c r="AX1942" i="64"/>
  <c r="AX1957" i="64" s="1"/>
  <c r="AX1354" i="64"/>
  <c r="AX740" i="64"/>
  <c r="AX755" i="64" s="1"/>
  <c r="AX712" i="64"/>
  <c r="AX732" i="64" s="1"/>
  <c r="AP1911" i="64"/>
  <c r="AP2789" i="64"/>
  <c r="AP2806" i="64" s="1"/>
  <c r="AP2763" i="64"/>
  <c r="AP2780" i="64" s="1"/>
  <c r="AP2738" i="64"/>
  <c r="AP2755" i="64" s="1"/>
  <c r="AP1885" i="64"/>
  <c r="AP1902" i="64" s="1"/>
  <c r="AP1853" i="64"/>
  <c r="AP1876" i="64" s="1"/>
  <c r="AP2712" i="64"/>
  <c r="AP2729" i="64" s="1"/>
  <c r="AP1831" i="64"/>
  <c r="AP1844" i="64" s="1"/>
  <c r="AP2841" i="64"/>
  <c r="AP2855" i="64" s="1"/>
  <c r="AP1742" i="64"/>
  <c r="AP1777" i="64" s="1"/>
  <c r="AP2267" i="64"/>
  <c r="AP2290" i="64" s="1"/>
  <c r="AP1706" i="64"/>
  <c r="AP1733" i="64" s="1"/>
  <c r="AP1786" i="64"/>
  <c r="AP2163" i="64"/>
  <c r="AP2190" i="64" s="1"/>
  <c r="AP2199" i="64"/>
  <c r="AP2222" i="64" s="1"/>
  <c r="AP1670" i="64"/>
  <c r="AP1697" i="64" s="1"/>
  <c r="AP2333" i="64"/>
  <c r="AP2358" i="64" s="1"/>
  <c r="AP1600" i="64"/>
  <c r="AP1627" i="64" s="1"/>
  <c r="AP1576" i="64"/>
  <c r="AP1591" i="64" s="1"/>
  <c r="AP2299" i="64"/>
  <c r="AP2324" i="64" s="1"/>
  <c r="AP1635" i="64"/>
  <c r="AP1662" i="64" s="1"/>
  <c r="AP1330" i="64"/>
  <c r="AP1345" i="64" s="1"/>
  <c r="AP1157" i="64"/>
  <c r="AP1172" i="64" s="1"/>
  <c r="AP1482" i="64"/>
  <c r="AP1497" i="64" s="1"/>
  <c r="AP813" i="64"/>
  <c r="AP1506" i="64"/>
  <c r="AP1519" i="64" s="1"/>
  <c r="AP1354" i="64"/>
  <c r="AP789" i="64"/>
  <c r="AP1209" i="64"/>
  <c r="AP1222" i="64" s="1"/>
  <c r="AP764" i="64"/>
  <c r="AP740" i="64"/>
  <c r="AP755" i="64" s="1"/>
  <c r="AP1942" i="64"/>
  <c r="AP1957" i="64" s="1"/>
  <c r="AP712" i="64"/>
  <c r="AP732" i="64" s="1"/>
  <c r="AH1911" i="64"/>
  <c r="AH2789" i="64"/>
  <c r="AH2806" i="64" s="1"/>
  <c r="AH2763" i="64"/>
  <c r="AH2780" i="64" s="1"/>
  <c r="AH2738" i="64"/>
  <c r="AH2755" i="64" s="1"/>
  <c r="AH2712" i="64"/>
  <c r="AH2729" i="64" s="1"/>
  <c r="AH1885" i="64"/>
  <c r="AH1902" i="64" s="1"/>
  <c r="AH1853" i="64"/>
  <c r="AH1876" i="64" s="1"/>
  <c r="AH1831" i="64"/>
  <c r="AH1844" i="64" s="1"/>
  <c r="AH2841" i="64"/>
  <c r="AH2855" i="64" s="1"/>
  <c r="AH1742" i="64"/>
  <c r="AH1777" i="64" s="1"/>
  <c r="AH1786" i="64"/>
  <c r="AH2267" i="64"/>
  <c r="AH2290" i="64" s="1"/>
  <c r="AH2163" i="64"/>
  <c r="AH2190" i="64" s="1"/>
  <c r="AH2199" i="64"/>
  <c r="AH2222" i="64" s="1"/>
  <c r="AH1706" i="64"/>
  <c r="AH1733" i="64" s="1"/>
  <c r="AH1670" i="64"/>
  <c r="AH1697" i="64" s="1"/>
  <c r="AH2333" i="64"/>
  <c r="AH2358" i="64" s="1"/>
  <c r="AH1600" i="64"/>
  <c r="AH1627" i="64" s="1"/>
  <c r="AH1635" i="64"/>
  <c r="AH1662" i="64" s="1"/>
  <c r="AH1576" i="64"/>
  <c r="AH1591" i="64" s="1"/>
  <c r="AH2299" i="64"/>
  <c r="AH2324" i="64" s="1"/>
  <c r="AH1506" i="64"/>
  <c r="AH1519" i="64" s="1"/>
  <c r="AH1330" i="64"/>
  <c r="AH1345" i="64" s="1"/>
  <c r="AH1157" i="64"/>
  <c r="AH1172" i="64" s="1"/>
  <c r="AH1354" i="64"/>
  <c r="AH813" i="64"/>
  <c r="AH789" i="64"/>
  <c r="AH1209" i="64"/>
  <c r="AH1222" i="64" s="1"/>
  <c r="AH764" i="64"/>
  <c r="AH1482" i="64"/>
  <c r="AH1497" i="64" s="1"/>
  <c r="AH1942" i="64"/>
  <c r="AH1957" i="64" s="1"/>
  <c r="AH740" i="64"/>
  <c r="AH755" i="64" s="1"/>
  <c r="AH712" i="64"/>
  <c r="AH732" i="64" s="1"/>
  <c r="Z1911" i="64"/>
  <c r="Z2789" i="64"/>
  <c r="Z2806" i="64" s="1"/>
  <c r="Z2763" i="64"/>
  <c r="Z2780" i="64" s="1"/>
  <c r="Z1885" i="64"/>
  <c r="Z1902" i="64" s="1"/>
  <c r="Z2712" i="64"/>
  <c r="Z2729" i="64" s="1"/>
  <c r="Z1853" i="64"/>
  <c r="Z1876" i="64" s="1"/>
  <c r="Z1831" i="64"/>
  <c r="Z1844" i="64" s="1"/>
  <c r="Z2841" i="64"/>
  <c r="Z2855" i="64" s="1"/>
  <c r="Z2738" i="64"/>
  <c r="Z2755" i="64" s="1"/>
  <c r="Z1742" i="64"/>
  <c r="Z1777" i="64" s="1"/>
  <c r="Z2267" i="64"/>
  <c r="Z2290" i="64" s="1"/>
  <c r="Z1786" i="64"/>
  <c r="Z1706" i="64"/>
  <c r="Z1733" i="64" s="1"/>
  <c r="Z1670" i="64"/>
  <c r="Z1697" i="64" s="1"/>
  <c r="Z1635" i="64"/>
  <c r="Z1662" i="64" s="1"/>
  <c r="Z1600" i="64"/>
  <c r="Z1627" i="64" s="1"/>
  <c r="Z1576" i="64"/>
  <c r="Z1591" i="64" s="1"/>
  <c r="Z2199" i="64"/>
  <c r="Z2222" i="64" s="1"/>
  <c r="Z2163" i="64"/>
  <c r="Z2190" i="64" s="1"/>
  <c r="Z2299" i="64"/>
  <c r="Z2324" i="64" s="1"/>
  <c r="Z1506" i="64"/>
  <c r="Z1519" i="64" s="1"/>
  <c r="Z2333" i="64"/>
  <c r="Z2358" i="64" s="1"/>
  <c r="Z1330" i="64"/>
  <c r="Z1345" i="64" s="1"/>
  <c r="Z1354" i="64"/>
  <c r="Z1157" i="64"/>
  <c r="Z1172" i="64" s="1"/>
  <c r="Z813" i="64"/>
  <c r="Z1482" i="64"/>
  <c r="Z1497" i="64" s="1"/>
  <c r="Z789" i="64"/>
  <c r="Z1209" i="64"/>
  <c r="Z1222" i="64" s="1"/>
  <c r="Z764" i="64"/>
  <c r="Z740" i="64"/>
  <c r="Z755" i="64" s="1"/>
  <c r="Z1942" i="64"/>
  <c r="Z1957" i="64" s="1"/>
  <c r="Z712" i="64"/>
  <c r="Z732" i="64" s="1"/>
  <c r="CL1916" i="64"/>
  <c r="CL2794" i="64"/>
  <c r="CL2768" i="64"/>
  <c r="CL2717" i="64"/>
  <c r="CL2734" i="64" s="1"/>
  <c r="CL2743" i="64"/>
  <c r="CL1858" i="64"/>
  <c r="CL1890" i="64"/>
  <c r="CL1907" i="64" s="1"/>
  <c r="CL2846" i="64"/>
  <c r="CL2860" i="64" s="1"/>
  <c r="CL1836" i="64"/>
  <c r="CL1849" i="64" s="1"/>
  <c r="CL2272" i="64"/>
  <c r="CL2295" i="64" s="1"/>
  <c r="CL1791" i="64"/>
  <c r="CL1826" i="64" s="1"/>
  <c r="CL1747" i="64"/>
  <c r="CL1782" i="64" s="1"/>
  <c r="CL1711" i="64"/>
  <c r="CL1738" i="64" s="1"/>
  <c r="CL2204" i="64"/>
  <c r="CL2227" i="64" s="1"/>
  <c r="CL1675" i="64"/>
  <c r="CL1702" i="64" s="1"/>
  <c r="CL2338" i="64"/>
  <c r="CL2363" i="64" s="1"/>
  <c r="CL2168" i="64"/>
  <c r="CL2195" i="64" s="1"/>
  <c r="CL1640" i="64"/>
  <c r="CL1667" i="64" s="1"/>
  <c r="CL1605" i="64"/>
  <c r="CL1632" i="64" s="1"/>
  <c r="CL1581" i="64"/>
  <c r="CL2304" i="64"/>
  <c r="CL2329" i="64" s="1"/>
  <c r="CL1487" i="64"/>
  <c r="CL1359" i="64"/>
  <c r="CL1335" i="64"/>
  <c r="CL1350" i="64" s="1"/>
  <c r="CL1947" i="64"/>
  <c r="CL1962" i="64" s="1"/>
  <c r="CL818" i="64"/>
  <c r="CL831" i="64" s="1"/>
  <c r="CL794" i="64"/>
  <c r="CL1214" i="64"/>
  <c r="CL1227" i="64" s="1"/>
  <c r="CL1511" i="64"/>
  <c r="CL1524" i="64" s="1"/>
  <c r="CL1971" i="64"/>
  <c r="CL1162" i="64"/>
  <c r="CL769" i="64"/>
  <c r="CL745" i="64"/>
  <c r="CL717" i="64"/>
  <c r="CL611" i="64"/>
  <c r="CD1916" i="64"/>
  <c r="CD2794" i="64"/>
  <c r="CD2768" i="64"/>
  <c r="CD2717" i="64"/>
  <c r="CD2734" i="64" s="1"/>
  <c r="CD2743" i="64"/>
  <c r="CD1890" i="64"/>
  <c r="CD1907" i="64" s="1"/>
  <c r="CD2846" i="64"/>
  <c r="CD2860" i="64" s="1"/>
  <c r="CD1858" i="64"/>
  <c r="CD1836" i="64"/>
  <c r="CD1849" i="64" s="1"/>
  <c r="CD2272" i="64"/>
  <c r="CD2295" i="64" s="1"/>
  <c r="CD1747" i="64"/>
  <c r="CD1782" i="64" s="1"/>
  <c r="CD1791" i="64"/>
  <c r="CD1826" i="64" s="1"/>
  <c r="CD1711" i="64"/>
  <c r="CD1738" i="64" s="1"/>
  <c r="CD2204" i="64"/>
  <c r="CD2227" i="64" s="1"/>
  <c r="CD2168" i="64"/>
  <c r="CD2195" i="64" s="1"/>
  <c r="CD1675" i="64"/>
  <c r="CD1702" i="64" s="1"/>
  <c r="CD2338" i="64"/>
  <c r="CD2363" i="64" s="1"/>
  <c r="CD1605" i="64"/>
  <c r="CD1632" i="64" s="1"/>
  <c r="CD1581" i="64"/>
  <c r="CD2304" i="64"/>
  <c r="CD2329" i="64" s="1"/>
  <c r="CD1640" i="64"/>
  <c r="CD1667" i="64" s="1"/>
  <c r="CD1487" i="64"/>
  <c r="CD1359" i="64"/>
  <c r="CD1511" i="64"/>
  <c r="CD1524" i="64" s="1"/>
  <c r="CD1947" i="64"/>
  <c r="CD1962" i="64" s="1"/>
  <c r="CD818" i="64"/>
  <c r="CD831" i="64" s="1"/>
  <c r="CD794" i="64"/>
  <c r="CD1214" i="64"/>
  <c r="CD1227" i="64" s="1"/>
  <c r="CD1335" i="64"/>
  <c r="CD1350" i="64" s="1"/>
  <c r="CD769" i="64"/>
  <c r="CD1971" i="64"/>
  <c r="CD745" i="64"/>
  <c r="CD1162" i="64"/>
  <c r="CD717" i="64"/>
  <c r="CD611" i="64"/>
  <c r="BV1916" i="64"/>
  <c r="BV2794" i="64"/>
  <c r="BV2768" i="64"/>
  <c r="BV2743" i="64"/>
  <c r="BV2717" i="64"/>
  <c r="BV2734" i="64" s="1"/>
  <c r="BV1890" i="64"/>
  <c r="BV1907" i="64" s="1"/>
  <c r="BV1858" i="64"/>
  <c r="BV2846" i="64"/>
  <c r="BV2860" i="64" s="1"/>
  <c r="BV1836" i="64"/>
  <c r="BV1849" i="64" s="1"/>
  <c r="BV2272" i="64"/>
  <c r="BV2295" i="64" s="1"/>
  <c r="BV1747" i="64"/>
  <c r="BV1782" i="64" s="1"/>
  <c r="BV1711" i="64"/>
  <c r="BV1738" i="64" s="1"/>
  <c r="BV2204" i="64"/>
  <c r="BV2227" i="64" s="1"/>
  <c r="BV2168" i="64"/>
  <c r="BV2195" i="64" s="1"/>
  <c r="BV1675" i="64"/>
  <c r="BV1702" i="64" s="1"/>
  <c r="BV2338" i="64"/>
  <c r="BV2363" i="64" s="1"/>
  <c r="BV1605" i="64"/>
  <c r="BV1632" i="64" s="1"/>
  <c r="BV1791" i="64"/>
  <c r="BV1826" i="64" s="1"/>
  <c r="BV1640" i="64"/>
  <c r="BV1667" i="64" s="1"/>
  <c r="BV1581" i="64"/>
  <c r="BV2304" i="64"/>
  <c r="BV2329" i="64" s="1"/>
  <c r="BV1487" i="64"/>
  <c r="BV1511" i="64"/>
  <c r="BV1524" i="64" s="1"/>
  <c r="BV1359" i="64"/>
  <c r="BV1947" i="64"/>
  <c r="BV1962" i="64" s="1"/>
  <c r="BV818" i="64"/>
  <c r="BV831" i="64" s="1"/>
  <c r="BV794" i="64"/>
  <c r="BV1335" i="64"/>
  <c r="BV1350" i="64" s="1"/>
  <c r="BV1214" i="64"/>
  <c r="BV1227" i="64" s="1"/>
  <c r="BV1162" i="64"/>
  <c r="BV1971" i="64"/>
  <c r="BV745" i="64"/>
  <c r="BV717" i="64"/>
  <c r="BV769" i="64"/>
  <c r="BV611" i="64"/>
  <c r="BN1916" i="64"/>
  <c r="BN2794" i="64"/>
  <c r="BN2768" i="64"/>
  <c r="BN2743" i="64"/>
  <c r="BN2717" i="64"/>
  <c r="BN2734" i="64" s="1"/>
  <c r="BN1890" i="64"/>
  <c r="BN1907" i="64" s="1"/>
  <c r="BN1858" i="64"/>
  <c r="BN2846" i="64"/>
  <c r="BN2860" i="64" s="1"/>
  <c r="BN1836" i="64"/>
  <c r="BN1849" i="64" s="1"/>
  <c r="BN2272" i="64"/>
  <c r="BN2295" i="64" s="1"/>
  <c r="BN1791" i="64"/>
  <c r="BN1826" i="64" s="1"/>
  <c r="BN1711" i="64"/>
  <c r="BN1738" i="64" s="1"/>
  <c r="BN2204" i="64"/>
  <c r="BN2227" i="64" s="1"/>
  <c r="BN1747" i="64"/>
  <c r="BN1782" i="64" s="1"/>
  <c r="BN1675" i="64"/>
  <c r="BN1702" i="64" s="1"/>
  <c r="BN2168" i="64"/>
  <c r="BN2195" i="64" s="1"/>
  <c r="BN1640" i="64"/>
  <c r="BN1667" i="64" s="1"/>
  <c r="BN2338" i="64"/>
  <c r="BN2363" i="64" s="1"/>
  <c r="BN1605" i="64"/>
  <c r="BN1632" i="64" s="1"/>
  <c r="BN1581" i="64"/>
  <c r="BN2304" i="64"/>
  <c r="BN2329" i="64" s="1"/>
  <c r="BN1487" i="64"/>
  <c r="BN1511" i="64"/>
  <c r="BN1524" i="64" s="1"/>
  <c r="BN1359" i="64"/>
  <c r="BN1947" i="64"/>
  <c r="BN1962" i="64" s="1"/>
  <c r="BN818" i="64"/>
  <c r="BN831" i="64" s="1"/>
  <c r="BN1335" i="64"/>
  <c r="BN1350" i="64" s="1"/>
  <c r="BN794" i="64"/>
  <c r="BN1214" i="64"/>
  <c r="BN1227" i="64" s="1"/>
  <c r="BN1971" i="64"/>
  <c r="BN745" i="64"/>
  <c r="BN1162" i="64"/>
  <c r="BN769" i="64"/>
  <c r="BN717" i="64"/>
  <c r="BN611" i="64"/>
  <c r="BF1916" i="64"/>
  <c r="BF2794" i="64"/>
  <c r="BF2768" i="64"/>
  <c r="BF2743" i="64"/>
  <c r="BF2717" i="64"/>
  <c r="BF2734" i="64" s="1"/>
  <c r="BF1890" i="64"/>
  <c r="BF1907" i="64" s="1"/>
  <c r="BF1858" i="64"/>
  <c r="BF2846" i="64"/>
  <c r="BF2860" i="64" s="1"/>
  <c r="BF1836" i="64"/>
  <c r="BF1849" i="64" s="1"/>
  <c r="BF2272" i="64"/>
  <c r="BF2295" i="64" s="1"/>
  <c r="BF1791" i="64"/>
  <c r="BF1826" i="64" s="1"/>
  <c r="BF1747" i="64"/>
  <c r="BF1782" i="64" s="1"/>
  <c r="BF1711" i="64"/>
  <c r="BF1738" i="64" s="1"/>
  <c r="BF2204" i="64"/>
  <c r="BF2227" i="64" s="1"/>
  <c r="BF2168" i="64"/>
  <c r="BF2195" i="64" s="1"/>
  <c r="BF1675" i="64"/>
  <c r="BF1702" i="64" s="1"/>
  <c r="BF2338" i="64"/>
  <c r="BF2363" i="64" s="1"/>
  <c r="BF1605" i="64"/>
  <c r="BF1632" i="64" s="1"/>
  <c r="BF1581" i="64"/>
  <c r="BF1640" i="64"/>
  <c r="BF1667" i="64" s="1"/>
  <c r="BF2304" i="64"/>
  <c r="BF2329" i="64" s="1"/>
  <c r="BF1487" i="64"/>
  <c r="BF1359" i="64"/>
  <c r="BF1511" i="64"/>
  <c r="BF1524" i="64" s="1"/>
  <c r="BF1335" i="64"/>
  <c r="BF1350" i="64" s="1"/>
  <c r="BF1947" i="64"/>
  <c r="BF1962" i="64" s="1"/>
  <c r="BF818" i="64"/>
  <c r="BF831" i="64" s="1"/>
  <c r="BF794" i="64"/>
  <c r="BF1214" i="64"/>
  <c r="BF1227" i="64" s="1"/>
  <c r="BF1971" i="64"/>
  <c r="BF769" i="64"/>
  <c r="BF745" i="64"/>
  <c r="BF717" i="64"/>
  <c r="BF1162" i="64"/>
  <c r="BF611" i="64"/>
  <c r="AX1916" i="64"/>
  <c r="AX2794" i="64"/>
  <c r="AX2768" i="64"/>
  <c r="AX2743" i="64"/>
  <c r="AX2717" i="64"/>
  <c r="AX2734" i="64" s="1"/>
  <c r="AX1858" i="64"/>
  <c r="AX2846" i="64"/>
  <c r="AX2860" i="64" s="1"/>
  <c r="AX1890" i="64"/>
  <c r="AX1907" i="64" s="1"/>
  <c r="AX1836" i="64"/>
  <c r="AX1849" i="64" s="1"/>
  <c r="AX2272" i="64"/>
  <c r="AX2295" i="64" s="1"/>
  <c r="AX1791" i="64"/>
  <c r="AX1826" i="64" s="1"/>
  <c r="AX1747" i="64"/>
  <c r="AX1782" i="64" s="1"/>
  <c r="AX1711" i="64"/>
  <c r="AX1738" i="64" s="1"/>
  <c r="AX2204" i="64"/>
  <c r="AX2227" i="64" s="1"/>
  <c r="AX1675" i="64"/>
  <c r="AX1702" i="64" s="1"/>
  <c r="AX2168" i="64"/>
  <c r="AX2195" i="64" s="1"/>
  <c r="AX2338" i="64"/>
  <c r="AX2363" i="64" s="1"/>
  <c r="AX1640" i="64"/>
  <c r="AX1667" i="64" s="1"/>
  <c r="AX1605" i="64"/>
  <c r="AX1632" i="64" s="1"/>
  <c r="AX1581" i="64"/>
  <c r="AX2304" i="64"/>
  <c r="AX2329" i="64" s="1"/>
  <c r="AX1487" i="64"/>
  <c r="AX1359" i="64"/>
  <c r="AX1511" i="64"/>
  <c r="AX1524" i="64" s="1"/>
  <c r="AX1947" i="64"/>
  <c r="AX1962" i="64" s="1"/>
  <c r="AX818" i="64"/>
  <c r="AX831" i="64" s="1"/>
  <c r="AX794" i="64"/>
  <c r="AX1214" i="64"/>
  <c r="AX1227" i="64" s="1"/>
  <c r="AX769" i="64"/>
  <c r="AX1971" i="64"/>
  <c r="AX1162" i="64"/>
  <c r="AX745" i="64"/>
  <c r="AX1335" i="64"/>
  <c r="AX1350" i="64" s="1"/>
  <c r="AX717" i="64"/>
  <c r="AX611" i="64"/>
  <c r="AP1916" i="64"/>
  <c r="AP2794" i="64"/>
  <c r="AP2768" i="64"/>
  <c r="AP2743" i="64"/>
  <c r="AP2717" i="64"/>
  <c r="AP2734" i="64" s="1"/>
  <c r="AP1858" i="64"/>
  <c r="AP2846" i="64"/>
  <c r="AP2860" i="64" s="1"/>
  <c r="AP1836" i="64"/>
  <c r="AP1849" i="64" s="1"/>
  <c r="AP2272" i="64"/>
  <c r="AP2295" i="64" s="1"/>
  <c r="AP1890" i="64"/>
  <c r="AP1907" i="64" s="1"/>
  <c r="AP1747" i="64"/>
  <c r="AP1782" i="64" s="1"/>
  <c r="AP1791" i="64"/>
  <c r="AP1826" i="64" s="1"/>
  <c r="AP1711" i="64"/>
  <c r="AP1738" i="64" s="1"/>
  <c r="AP2204" i="64"/>
  <c r="AP2227" i="64" s="1"/>
  <c r="AP2168" i="64"/>
  <c r="AP2195" i="64" s="1"/>
  <c r="AP1675" i="64"/>
  <c r="AP1702" i="64" s="1"/>
  <c r="AP2338" i="64"/>
  <c r="AP2363" i="64" s="1"/>
  <c r="AP1605" i="64"/>
  <c r="AP1632" i="64" s="1"/>
  <c r="AP1581" i="64"/>
  <c r="AP2304" i="64"/>
  <c r="AP2329" i="64" s="1"/>
  <c r="AP1487" i="64"/>
  <c r="AP1511" i="64"/>
  <c r="AP1524" i="64" s="1"/>
  <c r="AP1359" i="64"/>
  <c r="AP1947" i="64"/>
  <c r="AP1962" i="64" s="1"/>
  <c r="AP818" i="64"/>
  <c r="AP831" i="64" s="1"/>
  <c r="AP1640" i="64"/>
  <c r="AP1667" i="64" s="1"/>
  <c r="AP794" i="64"/>
  <c r="AP1335" i="64"/>
  <c r="AP1350" i="64" s="1"/>
  <c r="AP1214" i="64"/>
  <c r="AP1227" i="64" s="1"/>
  <c r="AP1971" i="64"/>
  <c r="AP745" i="64"/>
  <c r="AP1162" i="64"/>
  <c r="AP717" i="64"/>
  <c r="AP611" i="64"/>
  <c r="AH1916" i="64"/>
  <c r="AH2794" i="64"/>
  <c r="AH2768" i="64"/>
  <c r="AH2743" i="64"/>
  <c r="AH2717" i="64"/>
  <c r="AH2734" i="64" s="1"/>
  <c r="AH1858" i="64"/>
  <c r="AH1890" i="64"/>
  <c r="AH1907" i="64" s="1"/>
  <c r="AH2846" i="64"/>
  <c r="AH2860" i="64" s="1"/>
  <c r="AH1836" i="64"/>
  <c r="AH1849" i="64" s="1"/>
  <c r="AH2272" i="64"/>
  <c r="AH2295" i="64" s="1"/>
  <c r="AH1711" i="64"/>
  <c r="AH1738" i="64" s="1"/>
  <c r="AH1747" i="64"/>
  <c r="AH1782" i="64" s="1"/>
  <c r="AH2204" i="64"/>
  <c r="AH2227" i="64" s="1"/>
  <c r="AH1791" i="64"/>
  <c r="AH1826" i="64" s="1"/>
  <c r="AH2168" i="64"/>
  <c r="AH2195" i="64" s="1"/>
  <c r="AH1675" i="64"/>
  <c r="AH1702" i="64" s="1"/>
  <c r="AH2338" i="64"/>
  <c r="AH2363" i="64" s="1"/>
  <c r="AH1605" i="64"/>
  <c r="AH1632" i="64" s="1"/>
  <c r="AH1581" i="64"/>
  <c r="AH1640" i="64"/>
  <c r="AH1667" i="64" s="1"/>
  <c r="AH2304" i="64"/>
  <c r="AH2329" i="64" s="1"/>
  <c r="AH1487" i="64"/>
  <c r="AH1511" i="64"/>
  <c r="AH1524" i="64" s="1"/>
  <c r="AH1359" i="64"/>
  <c r="AH1947" i="64"/>
  <c r="AH1962" i="64" s="1"/>
  <c r="AH818" i="64"/>
  <c r="AH831" i="64" s="1"/>
  <c r="AH1335" i="64"/>
  <c r="AH1350" i="64" s="1"/>
  <c r="AH794" i="64"/>
  <c r="AH1214" i="64"/>
  <c r="AH1227" i="64" s="1"/>
  <c r="AH1971" i="64"/>
  <c r="AH745" i="64"/>
  <c r="AH717" i="64"/>
  <c r="AH611" i="64"/>
  <c r="Z1916" i="64"/>
  <c r="Z2794" i="64"/>
  <c r="Z2768" i="64"/>
  <c r="Z2743" i="64"/>
  <c r="Z2717" i="64"/>
  <c r="Z2734" i="64" s="1"/>
  <c r="Z1858" i="64"/>
  <c r="Z1890" i="64"/>
  <c r="Z1907" i="64" s="1"/>
  <c r="Z1836" i="64"/>
  <c r="Z1849" i="64" s="1"/>
  <c r="Z2272" i="64"/>
  <c r="Z2295" i="64" s="1"/>
  <c r="Z2846" i="64"/>
  <c r="Z2860" i="64" s="1"/>
  <c r="Z1791" i="64"/>
  <c r="Z1826" i="64" s="1"/>
  <c r="Z1747" i="64"/>
  <c r="Z1782" i="64" s="1"/>
  <c r="Z1711" i="64"/>
  <c r="Z1738" i="64" s="1"/>
  <c r="Z2204" i="64"/>
  <c r="Z2227" i="64" s="1"/>
  <c r="Z1675" i="64"/>
  <c r="Z1702" i="64" s="1"/>
  <c r="Z2338" i="64"/>
  <c r="Z2363" i="64" s="1"/>
  <c r="Z1640" i="64"/>
  <c r="Z1667" i="64" s="1"/>
  <c r="Z1605" i="64"/>
  <c r="Z1632" i="64" s="1"/>
  <c r="Z2168" i="64"/>
  <c r="Z2195" i="64" s="1"/>
  <c r="Z1581" i="64"/>
  <c r="Z2304" i="64"/>
  <c r="Z2329" i="64" s="1"/>
  <c r="Z1487" i="64"/>
  <c r="Z1359" i="64"/>
  <c r="Z1335" i="64"/>
  <c r="Z1350" i="64" s="1"/>
  <c r="Z1947" i="64"/>
  <c r="Z1962" i="64" s="1"/>
  <c r="Z818" i="64"/>
  <c r="Z831" i="64" s="1"/>
  <c r="Z794" i="64"/>
  <c r="Z1214" i="64"/>
  <c r="Z1227" i="64" s="1"/>
  <c r="Z1511" i="64"/>
  <c r="Z1524" i="64" s="1"/>
  <c r="Z1971" i="64"/>
  <c r="Z1162" i="64"/>
  <c r="Z745" i="64"/>
  <c r="Z717" i="64"/>
  <c r="Z611" i="64"/>
  <c r="CE2793" i="64"/>
  <c r="CE1915" i="64"/>
  <c r="CE2767" i="64"/>
  <c r="CE2742" i="64"/>
  <c r="CE2716" i="64"/>
  <c r="CE1889" i="64"/>
  <c r="CE1857" i="64"/>
  <c r="CE1835" i="64"/>
  <c r="CE2845" i="64"/>
  <c r="CE1790" i="64"/>
  <c r="CE1710" i="64"/>
  <c r="CE2271" i="64"/>
  <c r="CE2203" i="64"/>
  <c r="CE1746" i="64"/>
  <c r="CE1674" i="64"/>
  <c r="CE1604" i="64"/>
  <c r="CE1639" i="64"/>
  <c r="CE2303" i="64"/>
  <c r="CE2167" i="64"/>
  <c r="CE1510" i="64"/>
  <c r="CE2337" i="64"/>
  <c r="CE817" i="64"/>
  <c r="CE830" i="64" s="1"/>
  <c r="CE793" i="64"/>
  <c r="CE1358" i="64"/>
  <c r="CE1477" i="64" s="1"/>
  <c r="CE1213" i="64"/>
  <c r="CE744" i="64"/>
  <c r="CE1580" i="64"/>
  <c r="CE716" i="64"/>
  <c r="CE610" i="64"/>
  <c r="CE1486" i="64"/>
  <c r="CE1501" i="64" s="1"/>
  <c r="CE768" i="64"/>
  <c r="BW2793" i="64"/>
  <c r="BW1915" i="64"/>
  <c r="BW2767" i="64"/>
  <c r="BW2742" i="64"/>
  <c r="BW2716" i="64"/>
  <c r="BW1889" i="64"/>
  <c r="BW1857" i="64"/>
  <c r="BW1835" i="64"/>
  <c r="BW2845" i="64"/>
  <c r="BW1790" i="64"/>
  <c r="BW1746" i="64"/>
  <c r="BW1710" i="64"/>
  <c r="BW2271" i="64"/>
  <c r="BW1674" i="64"/>
  <c r="BW2167" i="64"/>
  <c r="BW2203" i="64"/>
  <c r="BW1604" i="64"/>
  <c r="BW2303" i="64"/>
  <c r="BW1510" i="64"/>
  <c r="BW2337" i="64"/>
  <c r="BW1639" i="64"/>
  <c r="BW1580" i="64"/>
  <c r="BW1486" i="64"/>
  <c r="BW1501" i="64" s="1"/>
  <c r="BW1358" i="64"/>
  <c r="BW1477" i="64" s="1"/>
  <c r="BW817" i="64"/>
  <c r="BW830" i="64" s="1"/>
  <c r="BW793" i="64"/>
  <c r="BW1213" i="64"/>
  <c r="BW744" i="64"/>
  <c r="BW1161" i="64"/>
  <c r="BW1946" i="64"/>
  <c r="BW716" i="64"/>
  <c r="BW610" i="64"/>
  <c r="BW768" i="64"/>
  <c r="BO2793" i="64"/>
  <c r="BO1915" i="64"/>
  <c r="BO2767" i="64"/>
  <c r="BO2742" i="64"/>
  <c r="BO2716" i="64"/>
  <c r="BO1889" i="64"/>
  <c r="BO1857" i="64"/>
  <c r="BO1835" i="64"/>
  <c r="BO2845" i="64"/>
  <c r="BO1790" i="64"/>
  <c r="BO1746" i="64"/>
  <c r="BO1710" i="64"/>
  <c r="BO2167" i="64"/>
  <c r="BO2203" i="64"/>
  <c r="BO1674" i="64"/>
  <c r="BO1604" i="64"/>
  <c r="BO1639" i="64"/>
  <c r="BO2303" i="64"/>
  <c r="BO2271" i="64"/>
  <c r="BO2337" i="64"/>
  <c r="BO1580" i="64"/>
  <c r="BO817" i="64"/>
  <c r="BO830" i="64" s="1"/>
  <c r="BO1510" i="64"/>
  <c r="BO1486" i="64"/>
  <c r="BO1501" i="64" s="1"/>
  <c r="BO793" i="64"/>
  <c r="BO1213" i="64"/>
  <c r="BO1358" i="64"/>
  <c r="BO1477" i="64" s="1"/>
  <c r="BO744" i="64"/>
  <c r="BO716" i="64"/>
  <c r="BO1161" i="64"/>
  <c r="BO610" i="64"/>
  <c r="BO768" i="64"/>
  <c r="BG2793" i="64"/>
  <c r="BG2767" i="64"/>
  <c r="BG1915" i="64"/>
  <c r="BG2742" i="64"/>
  <c r="BG2716" i="64"/>
  <c r="BG1889" i="64"/>
  <c r="BG1857" i="64"/>
  <c r="BG1835" i="64"/>
  <c r="BG2845" i="64"/>
  <c r="BG1790" i="64"/>
  <c r="BG1746" i="64"/>
  <c r="BG1710" i="64"/>
  <c r="BG2271" i="64"/>
  <c r="BG1674" i="64"/>
  <c r="BG2203" i="64"/>
  <c r="BG2167" i="64"/>
  <c r="BG1639" i="64"/>
  <c r="BG1604" i="64"/>
  <c r="BG2303" i="64"/>
  <c r="BG1580" i="64"/>
  <c r="BG1510" i="64"/>
  <c r="BG2337" i="64"/>
  <c r="BG817" i="64"/>
  <c r="BG830" i="64" s="1"/>
  <c r="BG1358" i="64"/>
  <c r="BG1477" i="64" s="1"/>
  <c r="BG793" i="64"/>
  <c r="BG1213" i="64"/>
  <c r="BG1486" i="64"/>
  <c r="BG1501" i="64" s="1"/>
  <c r="BG1161" i="64"/>
  <c r="BG744" i="64"/>
  <c r="BG1946" i="64"/>
  <c r="BG716" i="64"/>
  <c r="BG610" i="64"/>
  <c r="BG768" i="64"/>
  <c r="AY2793" i="64"/>
  <c r="AY2767" i="64"/>
  <c r="AY1915" i="64"/>
  <c r="AY2742" i="64"/>
  <c r="AY2716" i="64"/>
  <c r="AY1889" i="64"/>
  <c r="AY1857" i="64"/>
  <c r="AY1835" i="64"/>
  <c r="AY2845" i="64"/>
  <c r="AY1790" i="64"/>
  <c r="AY1746" i="64"/>
  <c r="AY1710" i="64"/>
  <c r="AY2271" i="64"/>
  <c r="AY2167" i="64"/>
  <c r="AY1674" i="64"/>
  <c r="AY2203" i="64"/>
  <c r="AY1604" i="64"/>
  <c r="AY2303" i="64"/>
  <c r="AY1639" i="64"/>
  <c r="AY2337" i="64"/>
  <c r="AY1510" i="64"/>
  <c r="AY1358" i="64"/>
  <c r="AY1477" i="64" s="1"/>
  <c r="AY817" i="64"/>
  <c r="AY830" i="64" s="1"/>
  <c r="AY1580" i="64"/>
  <c r="AY793" i="64"/>
  <c r="AY1213" i="64"/>
  <c r="AY744" i="64"/>
  <c r="AY1161" i="64"/>
  <c r="AY716" i="64"/>
  <c r="AY610" i="64"/>
  <c r="AY768" i="64"/>
  <c r="AQ2793" i="64"/>
  <c r="AQ2767" i="64"/>
  <c r="AQ2742" i="64"/>
  <c r="AQ1915" i="64"/>
  <c r="AQ2716" i="64"/>
  <c r="AQ1889" i="64"/>
  <c r="AQ1857" i="64"/>
  <c r="AQ1835" i="64"/>
  <c r="AQ2845" i="64"/>
  <c r="AQ1790" i="64"/>
  <c r="AQ1746" i="64"/>
  <c r="AQ2271" i="64"/>
  <c r="AQ1710" i="64"/>
  <c r="AQ2167" i="64"/>
  <c r="AQ2203" i="64"/>
  <c r="AQ1674" i="64"/>
  <c r="AQ1604" i="64"/>
  <c r="AQ1639" i="64"/>
  <c r="AQ2303" i="64"/>
  <c r="AQ1510" i="64"/>
  <c r="AQ2337" i="64"/>
  <c r="AQ1580" i="64"/>
  <c r="AQ1486" i="64"/>
  <c r="AQ1501" i="64" s="1"/>
  <c r="AQ817" i="64"/>
  <c r="AQ830" i="64" s="1"/>
  <c r="AQ793" i="64"/>
  <c r="AQ1213" i="64"/>
  <c r="AQ1358" i="64"/>
  <c r="AQ1477" i="64" s="1"/>
  <c r="AQ744" i="64"/>
  <c r="AQ1946" i="64"/>
  <c r="AQ716" i="64"/>
  <c r="AQ610" i="64"/>
  <c r="AQ1161" i="64"/>
  <c r="AQ768" i="64"/>
  <c r="AI2793" i="64"/>
  <c r="AI2767" i="64"/>
  <c r="AI2742" i="64"/>
  <c r="AI2716" i="64"/>
  <c r="AI1889" i="64"/>
  <c r="AI1915" i="64"/>
  <c r="AI1857" i="64"/>
  <c r="AI1835" i="64"/>
  <c r="AI2845" i="64"/>
  <c r="AI1790" i="64"/>
  <c r="AI1710" i="64"/>
  <c r="AI1746" i="64"/>
  <c r="AI1674" i="64"/>
  <c r="AI2271" i="64"/>
  <c r="AI2167" i="64"/>
  <c r="AI1639" i="64"/>
  <c r="AI1604" i="64"/>
  <c r="AI2203" i="64"/>
  <c r="AI2303" i="64"/>
  <c r="AI1580" i="64"/>
  <c r="AI1510" i="64"/>
  <c r="AI817" i="64"/>
  <c r="AI830" i="64" s="1"/>
  <c r="AI1358" i="64"/>
  <c r="AI1477" i="64" s="1"/>
  <c r="AI2337" i="64"/>
  <c r="AI1486" i="64"/>
  <c r="AI1501" i="64" s="1"/>
  <c r="AI793" i="64"/>
  <c r="AI1213" i="64"/>
  <c r="AI1161" i="64"/>
  <c r="AI744" i="64"/>
  <c r="AI716" i="64"/>
  <c r="AI610" i="64"/>
  <c r="AI768" i="64"/>
  <c r="AA1915" i="64"/>
  <c r="AA2767" i="64"/>
  <c r="AA2793" i="64"/>
  <c r="AA2742" i="64"/>
  <c r="AA2716" i="64"/>
  <c r="AA1889" i="64"/>
  <c r="AA1857" i="64"/>
  <c r="AA1835" i="64"/>
  <c r="AA2845" i="64"/>
  <c r="AA1790" i="64"/>
  <c r="AA1746" i="64"/>
  <c r="AA2271" i="64"/>
  <c r="AA2167" i="64"/>
  <c r="AA1710" i="64"/>
  <c r="AA2203" i="64"/>
  <c r="AA1674" i="64"/>
  <c r="AA1604" i="64"/>
  <c r="AA2303" i="64"/>
  <c r="AA1639" i="64"/>
  <c r="AA1580" i="64"/>
  <c r="AA2337" i="64"/>
  <c r="AA1510" i="64"/>
  <c r="AA817" i="64"/>
  <c r="AA830" i="64" s="1"/>
  <c r="AA793" i="64"/>
  <c r="AA1213" i="64"/>
  <c r="AA1486" i="64"/>
  <c r="AA1501" i="64" s="1"/>
  <c r="AA744" i="64"/>
  <c r="AA1946" i="64"/>
  <c r="AA1161" i="64"/>
  <c r="AA716" i="64"/>
  <c r="AA610" i="64"/>
  <c r="AA768" i="64"/>
  <c r="S1915" i="64"/>
  <c r="S2767" i="64"/>
  <c r="S2742" i="64"/>
  <c r="S2793" i="64"/>
  <c r="S2716" i="64"/>
  <c r="S1889" i="64"/>
  <c r="S1857" i="64"/>
  <c r="S1835" i="64"/>
  <c r="S2845" i="64"/>
  <c r="S1790" i="64"/>
  <c r="S2203" i="64"/>
  <c r="S1710" i="64"/>
  <c r="S1746" i="64"/>
  <c r="S1674" i="64"/>
  <c r="S2271" i="64"/>
  <c r="S2167" i="64"/>
  <c r="S1604" i="64"/>
  <c r="S1639" i="64"/>
  <c r="S2303" i="64"/>
  <c r="S1510" i="64"/>
  <c r="S2337" i="64"/>
  <c r="S1486" i="64"/>
  <c r="S817" i="64"/>
  <c r="S830" i="64" s="1"/>
  <c r="S793" i="64"/>
  <c r="S1358" i="64"/>
  <c r="S1477" i="64" s="1"/>
  <c r="S1213" i="64"/>
  <c r="S1580" i="64"/>
  <c r="S744" i="64"/>
  <c r="S716" i="64"/>
  <c r="S610" i="64"/>
  <c r="S768" i="64"/>
  <c r="CF2790" i="64"/>
  <c r="CF2807" i="64" s="1"/>
  <c r="CF2764" i="64"/>
  <c r="CF2781" i="64" s="1"/>
  <c r="CF1912" i="64"/>
  <c r="CF1934" i="64" s="1"/>
  <c r="CF2739" i="64"/>
  <c r="CF2756" i="64" s="1"/>
  <c r="CF2713" i="64"/>
  <c r="CF2730" i="64" s="1"/>
  <c r="CF1886" i="64"/>
  <c r="CF1903" i="64" s="1"/>
  <c r="CF1854" i="64"/>
  <c r="CF1877" i="64" s="1"/>
  <c r="CF1832" i="64"/>
  <c r="CF1845" i="64" s="1"/>
  <c r="CF2842" i="64"/>
  <c r="CF2856" i="64" s="1"/>
  <c r="CF1787" i="64"/>
  <c r="CF1822" i="64" s="1"/>
  <c r="CF1743" i="64"/>
  <c r="CF1778" i="64" s="1"/>
  <c r="CF1707" i="64"/>
  <c r="CF1734" i="64" s="1"/>
  <c r="CF2268" i="64"/>
  <c r="CF2291" i="64" s="1"/>
  <c r="CF1671" i="64"/>
  <c r="CF1698" i="64" s="1"/>
  <c r="CF2164" i="64"/>
  <c r="CF2191" i="64" s="1"/>
  <c r="CF2200" i="64"/>
  <c r="CF2223" i="64" s="1"/>
  <c r="CF1601" i="64"/>
  <c r="CF1628" i="64" s="1"/>
  <c r="CF2300" i="64"/>
  <c r="CF2325" i="64" s="1"/>
  <c r="CF1636" i="64"/>
  <c r="CF1663" i="64" s="1"/>
  <c r="CF2334" i="64"/>
  <c r="CF2359" i="64" s="1"/>
  <c r="CF1507" i="64"/>
  <c r="CF1520" i="64" s="1"/>
  <c r="CF1577" i="64"/>
  <c r="CF814" i="64"/>
  <c r="CF827" i="64" s="1"/>
  <c r="CF1355" i="64"/>
  <c r="CF790" i="64"/>
  <c r="CF1210" i="64"/>
  <c r="CF1223" i="64" s="1"/>
  <c r="CF1483" i="64"/>
  <c r="CF1498" i="64" s="1"/>
  <c r="CF1331" i="64"/>
  <c r="CF1346" i="64" s="1"/>
  <c r="CF741" i="64"/>
  <c r="CF1158" i="64"/>
  <c r="CF1173" i="64" s="1"/>
  <c r="CF1943" i="64"/>
  <c r="CF1958" i="64" s="1"/>
  <c r="CF713" i="64"/>
  <c r="CF607" i="64"/>
  <c r="CF630" i="64" s="1"/>
  <c r="CF765" i="64"/>
  <c r="BX2764" i="64"/>
  <c r="BX2781" i="64" s="1"/>
  <c r="BX1912" i="64"/>
  <c r="BX1934" i="64" s="1"/>
  <c r="BX2790" i="64"/>
  <c r="BX2807" i="64" s="1"/>
  <c r="BX2713" i="64"/>
  <c r="BX2730" i="64" s="1"/>
  <c r="BX1886" i="64"/>
  <c r="BX1903" i="64" s="1"/>
  <c r="BX2739" i="64"/>
  <c r="BX2756" i="64" s="1"/>
  <c r="BX1854" i="64"/>
  <c r="BX1877" i="64" s="1"/>
  <c r="BX1832" i="64"/>
  <c r="BX1845" i="64" s="1"/>
  <c r="BX2842" i="64"/>
  <c r="BX2856" i="64" s="1"/>
  <c r="BX1787" i="64"/>
  <c r="BX1822" i="64" s="1"/>
  <c r="BX1707" i="64"/>
  <c r="BX1734" i="64" s="1"/>
  <c r="BX2164" i="64"/>
  <c r="BX2191" i="64" s="1"/>
  <c r="BX2200" i="64"/>
  <c r="BX2223" i="64" s="1"/>
  <c r="BX1671" i="64"/>
  <c r="BX1698" i="64" s="1"/>
  <c r="BX1743" i="64"/>
  <c r="BX1778" i="64" s="1"/>
  <c r="BX2268" i="64"/>
  <c r="BX2291" i="64" s="1"/>
  <c r="BX1601" i="64"/>
  <c r="BX1628" i="64" s="1"/>
  <c r="BX1636" i="64"/>
  <c r="BX1663" i="64" s="1"/>
  <c r="BX2300" i="64"/>
  <c r="BX2325" i="64" s="1"/>
  <c r="BX2334" i="64"/>
  <c r="BX2359" i="64" s="1"/>
  <c r="BX1577" i="64"/>
  <c r="BX1507" i="64"/>
  <c r="BX1520" i="64" s="1"/>
  <c r="BX1483" i="64"/>
  <c r="BX1498" i="64" s="1"/>
  <c r="BX814" i="64"/>
  <c r="BX827" i="64" s="1"/>
  <c r="BX790" i="64"/>
  <c r="BX1210" i="64"/>
  <c r="BX1223" i="64" s="1"/>
  <c r="BX1331" i="64"/>
  <c r="BX1346" i="64" s="1"/>
  <c r="BX1943" i="64"/>
  <c r="BX1958" i="64" s="1"/>
  <c r="BX741" i="64"/>
  <c r="BX1355" i="64"/>
  <c r="BX713" i="64"/>
  <c r="BX1158" i="64"/>
  <c r="BX1173" i="64" s="1"/>
  <c r="BX607" i="64"/>
  <c r="BX630" i="64" s="1"/>
  <c r="BX765" i="64"/>
  <c r="BP2790" i="64"/>
  <c r="BP2807" i="64" s="1"/>
  <c r="BP2764" i="64"/>
  <c r="BP2781" i="64" s="1"/>
  <c r="BP1912" i="64"/>
  <c r="BP1934" i="64" s="1"/>
  <c r="BP2713" i="64"/>
  <c r="BP2730" i="64" s="1"/>
  <c r="BP1886" i="64"/>
  <c r="BP1903" i="64" s="1"/>
  <c r="BP2739" i="64"/>
  <c r="BP2756" i="64" s="1"/>
  <c r="BP1854" i="64"/>
  <c r="BP1877" i="64" s="1"/>
  <c r="BP1832" i="64"/>
  <c r="BP1845" i="64" s="1"/>
  <c r="BP2842" i="64"/>
  <c r="BP2856" i="64" s="1"/>
  <c r="BP1787" i="64"/>
  <c r="BP1822" i="64" s="1"/>
  <c r="BP1743" i="64"/>
  <c r="BP1778" i="64" s="1"/>
  <c r="BP2200" i="64"/>
  <c r="BP2223" i="64" s="1"/>
  <c r="BP1707" i="64"/>
  <c r="BP1734" i="64" s="1"/>
  <c r="BP2268" i="64"/>
  <c r="BP2291" i="64" s="1"/>
  <c r="BP1671" i="64"/>
  <c r="BP1698" i="64" s="1"/>
  <c r="BP1636" i="64"/>
  <c r="BP1663" i="64" s="1"/>
  <c r="BP1601" i="64"/>
  <c r="BP1628" i="64" s="1"/>
  <c r="BP2164" i="64"/>
  <c r="BP2191" i="64" s="1"/>
  <c r="BP2300" i="64"/>
  <c r="BP2325" i="64" s="1"/>
  <c r="BP1577" i="64"/>
  <c r="BP1507" i="64"/>
  <c r="BP1520" i="64" s="1"/>
  <c r="BP2334" i="64"/>
  <c r="BP2359" i="64" s="1"/>
  <c r="BP814" i="64"/>
  <c r="BP827" i="64" s="1"/>
  <c r="BP1483" i="64"/>
  <c r="BP1498" i="64" s="1"/>
  <c r="BP790" i="64"/>
  <c r="BP1355" i="64"/>
  <c r="BP1210" i="64"/>
  <c r="BP1223" i="64" s="1"/>
  <c r="BP1331" i="64"/>
  <c r="BP1346" i="64" s="1"/>
  <c r="BP1158" i="64"/>
  <c r="BP1173" i="64" s="1"/>
  <c r="BP741" i="64"/>
  <c r="BP1943" i="64"/>
  <c r="BP1958" i="64" s="1"/>
  <c r="BP713" i="64"/>
  <c r="BP607" i="64"/>
  <c r="BP630" i="64" s="1"/>
  <c r="BP765" i="64"/>
  <c r="BH2764" i="64"/>
  <c r="BH2781" i="64" s="1"/>
  <c r="BH2790" i="64"/>
  <c r="BH2807" i="64" s="1"/>
  <c r="BH1912" i="64"/>
  <c r="BH1934" i="64" s="1"/>
  <c r="BH2739" i="64"/>
  <c r="BH2756" i="64" s="1"/>
  <c r="BH2713" i="64"/>
  <c r="BH2730" i="64" s="1"/>
  <c r="BH1886" i="64"/>
  <c r="BH1903" i="64" s="1"/>
  <c r="BH1832" i="64"/>
  <c r="BH1845" i="64" s="1"/>
  <c r="BH1854" i="64"/>
  <c r="BH1877" i="64" s="1"/>
  <c r="BH2842" i="64"/>
  <c r="BH2856" i="64" s="1"/>
  <c r="BH1787" i="64"/>
  <c r="BH1822" i="64" s="1"/>
  <c r="BH1707" i="64"/>
  <c r="BH1734" i="64" s="1"/>
  <c r="BH1743" i="64"/>
  <c r="BH1778" i="64" s="1"/>
  <c r="BH2164" i="64"/>
  <c r="BH2191" i="64" s="1"/>
  <c r="BH1671" i="64"/>
  <c r="BH1698" i="64" s="1"/>
  <c r="BH2268" i="64"/>
  <c r="BH2291" i="64" s="1"/>
  <c r="BH2200" i="64"/>
  <c r="BH2223" i="64" s="1"/>
  <c r="BH1601" i="64"/>
  <c r="BH1628" i="64" s="1"/>
  <c r="BH2300" i="64"/>
  <c r="BH2325" i="64" s="1"/>
  <c r="BH1636" i="64"/>
  <c r="BH1663" i="64" s="1"/>
  <c r="BH1577" i="64"/>
  <c r="BH2334" i="64"/>
  <c r="BH2359" i="64" s="1"/>
  <c r="BH1507" i="64"/>
  <c r="BH1520" i="64" s="1"/>
  <c r="BH1355" i="64"/>
  <c r="BH814" i="64"/>
  <c r="BH827" i="64" s="1"/>
  <c r="BH790" i="64"/>
  <c r="BH1210" i="64"/>
  <c r="BH1223" i="64" s="1"/>
  <c r="BH1483" i="64"/>
  <c r="BH1498" i="64" s="1"/>
  <c r="BH1331" i="64"/>
  <c r="BH1346" i="64" s="1"/>
  <c r="BH1943" i="64"/>
  <c r="BH1958" i="64" s="1"/>
  <c r="BH741" i="64"/>
  <c r="BH1158" i="64"/>
  <c r="BH1173" i="64" s="1"/>
  <c r="BH713" i="64"/>
  <c r="BH607" i="64"/>
  <c r="BH630" i="64" s="1"/>
  <c r="BH765" i="64"/>
  <c r="AZ2764" i="64"/>
  <c r="AZ2781" i="64" s="1"/>
  <c r="AZ2790" i="64"/>
  <c r="AZ2807" i="64" s="1"/>
  <c r="AZ1912" i="64"/>
  <c r="AZ1934" i="64" s="1"/>
  <c r="AZ2713" i="64"/>
  <c r="AZ2730" i="64" s="1"/>
  <c r="AZ1886" i="64"/>
  <c r="AZ1903" i="64" s="1"/>
  <c r="AZ2739" i="64"/>
  <c r="AZ2756" i="64" s="1"/>
  <c r="AZ1854" i="64"/>
  <c r="AZ1877" i="64" s="1"/>
  <c r="AZ1832" i="64"/>
  <c r="AZ1845" i="64" s="1"/>
  <c r="AZ2842" i="64"/>
  <c r="AZ2856" i="64" s="1"/>
  <c r="AZ1787" i="64"/>
  <c r="AZ1822" i="64" s="1"/>
  <c r="AZ1743" i="64"/>
  <c r="AZ1778" i="64" s="1"/>
  <c r="AZ2164" i="64"/>
  <c r="AZ2191" i="64" s="1"/>
  <c r="AZ1707" i="64"/>
  <c r="AZ1734" i="64" s="1"/>
  <c r="AZ2268" i="64"/>
  <c r="AZ2291" i="64" s="1"/>
  <c r="AZ2200" i="64"/>
  <c r="AZ2223" i="64" s="1"/>
  <c r="AZ1671" i="64"/>
  <c r="AZ1698" i="64" s="1"/>
  <c r="AZ1601" i="64"/>
  <c r="AZ1628" i="64" s="1"/>
  <c r="AZ1636" i="64"/>
  <c r="AZ1663" i="64" s="1"/>
  <c r="AZ2300" i="64"/>
  <c r="AZ2325" i="64" s="1"/>
  <c r="AZ1507" i="64"/>
  <c r="AZ1520" i="64" s="1"/>
  <c r="AZ2334" i="64"/>
  <c r="AZ2359" i="64" s="1"/>
  <c r="AZ1577" i="64"/>
  <c r="AZ1483" i="64"/>
  <c r="AZ1498" i="64" s="1"/>
  <c r="AZ814" i="64"/>
  <c r="AZ827" i="64" s="1"/>
  <c r="AZ790" i="64"/>
  <c r="AZ1210" i="64"/>
  <c r="AZ1223" i="64" s="1"/>
  <c r="AZ1331" i="64"/>
  <c r="AZ1346" i="64" s="1"/>
  <c r="AZ741" i="64"/>
  <c r="AZ1355" i="64"/>
  <c r="AZ1943" i="64"/>
  <c r="AZ1958" i="64" s="1"/>
  <c r="AZ713" i="64"/>
  <c r="AZ607" i="64"/>
  <c r="AZ630" i="64" s="1"/>
  <c r="AZ1158" i="64"/>
  <c r="AZ1173" i="64" s="1"/>
  <c r="AZ765" i="64"/>
  <c r="AR1912" i="64"/>
  <c r="AR1934" i="64" s="1"/>
  <c r="AR2790" i="64"/>
  <c r="AR2807" i="64" s="1"/>
  <c r="AR2764" i="64"/>
  <c r="AR2781" i="64" s="1"/>
  <c r="AR2713" i="64"/>
  <c r="AR2730" i="64" s="1"/>
  <c r="AR1886" i="64"/>
  <c r="AR1903" i="64" s="1"/>
  <c r="AR2739" i="64"/>
  <c r="AR2756" i="64" s="1"/>
  <c r="AR1832" i="64"/>
  <c r="AR1845" i="64" s="1"/>
  <c r="AR1854" i="64"/>
  <c r="AR1877" i="64" s="1"/>
  <c r="AR2842" i="64"/>
  <c r="AR2856" i="64" s="1"/>
  <c r="AR1787" i="64"/>
  <c r="AR1822" i="64" s="1"/>
  <c r="AR1707" i="64"/>
  <c r="AR1734" i="64" s="1"/>
  <c r="AR1671" i="64"/>
  <c r="AR1698" i="64" s="1"/>
  <c r="AR1743" i="64"/>
  <c r="AR1778" i="64" s="1"/>
  <c r="AR2268" i="64"/>
  <c r="AR2291" i="64" s="1"/>
  <c r="AR2164" i="64"/>
  <c r="AR2191" i="64" s="1"/>
  <c r="AR2200" i="64"/>
  <c r="AR2223" i="64" s="1"/>
  <c r="AR1636" i="64"/>
  <c r="AR1663" i="64" s="1"/>
  <c r="AR1601" i="64"/>
  <c r="AR1628" i="64" s="1"/>
  <c r="AR2300" i="64"/>
  <c r="AR2325" i="64" s="1"/>
  <c r="AR1577" i="64"/>
  <c r="AR814" i="64"/>
  <c r="AR827" i="64" s="1"/>
  <c r="AR790" i="64"/>
  <c r="AR1483" i="64"/>
  <c r="AR1498" i="64" s="1"/>
  <c r="AR1210" i="64"/>
  <c r="AR1223" i="64" s="1"/>
  <c r="AR1355" i="64"/>
  <c r="AR1507" i="64"/>
  <c r="AR1520" i="64" s="1"/>
  <c r="AR1331" i="64"/>
  <c r="AR1346" i="64" s="1"/>
  <c r="AR1943" i="64"/>
  <c r="AR1958" i="64" s="1"/>
  <c r="AR2334" i="64"/>
  <c r="AR2359" i="64" s="1"/>
  <c r="AR1158" i="64"/>
  <c r="AR1173" i="64" s="1"/>
  <c r="AR741" i="64"/>
  <c r="AR713" i="64"/>
  <c r="AR607" i="64"/>
  <c r="AR630" i="64" s="1"/>
  <c r="AR765" i="64"/>
  <c r="AJ1912" i="64"/>
  <c r="AJ1934" i="64" s="1"/>
  <c r="AJ2764" i="64"/>
  <c r="AJ2781" i="64" s="1"/>
  <c r="AJ2790" i="64"/>
  <c r="AJ2807" i="64" s="1"/>
  <c r="AJ2713" i="64"/>
  <c r="AJ2730" i="64" s="1"/>
  <c r="AJ1886" i="64"/>
  <c r="AJ1903" i="64" s="1"/>
  <c r="AJ2739" i="64"/>
  <c r="AJ2756" i="64" s="1"/>
  <c r="AJ1854" i="64"/>
  <c r="AJ1877" i="64" s="1"/>
  <c r="AJ1832" i="64"/>
  <c r="AJ1845" i="64" s="1"/>
  <c r="AJ2842" i="64"/>
  <c r="AJ2856" i="64" s="1"/>
  <c r="AJ1787" i="64"/>
  <c r="AJ1822" i="64" s="1"/>
  <c r="AJ1743" i="64"/>
  <c r="AJ1778" i="64" s="1"/>
  <c r="AJ1707" i="64"/>
  <c r="AJ1734" i="64" s="1"/>
  <c r="AJ2268" i="64"/>
  <c r="AJ2291" i="64" s="1"/>
  <c r="AJ2164" i="64"/>
  <c r="AJ2191" i="64" s="1"/>
  <c r="AJ1671" i="64"/>
  <c r="AJ1698" i="64" s="1"/>
  <c r="AJ2200" i="64"/>
  <c r="AJ2223" i="64" s="1"/>
  <c r="AJ1601" i="64"/>
  <c r="AJ1628" i="64" s="1"/>
  <c r="AJ2300" i="64"/>
  <c r="AJ2325" i="64" s="1"/>
  <c r="AJ1636" i="64"/>
  <c r="AJ1663" i="64" s="1"/>
  <c r="AJ1577" i="64"/>
  <c r="AJ2334" i="64"/>
  <c r="AJ2359" i="64" s="1"/>
  <c r="AJ1507" i="64"/>
  <c r="AJ1520" i="64" s="1"/>
  <c r="AJ814" i="64"/>
  <c r="AJ827" i="64" s="1"/>
  <c r="AJ1355" i="64"/>
  <c r="AJ790" i="64"/>
  <c r="AJ1210" i="64"/>
  <c r="AJ1223" i="64" s="1"/>
  <c r="AJ1331" i="64"/>
  <c r="AJ1346" i="64" s="1"/>
  <c r="AJ741" i="64"/>
  <c r="AJ1483" i="64"/>
  <c r="AJ1498" i="64" s="1"/>
  <c r="AJ1158" i="64"/>
  <c r="AJ1173" i="64" s="1"/>
  <c r="AJ1943" i="64"/>
  <c r="AJ1958" i="64" s="1"/>
  <c r="AJ713" i="64"/>
  <c r="AJ607" i="64"/>
  <c r="AJ630" i="64" s="1"/>
  <c r="AJ765" i="64"/>
  <c r="AB1912" i="64"/>
  <c r="AB1934" i="64" s="1"/>
  <c r="AB2764" i="64"/>
  <c r="AB2781" i="64" s="1"/>
  <c r="AB2739" i="64"/>
  <c r="AB2756" i="64" s="1"/>
  <c r="AB2713" i="64"/>
  <c r="AB2730" i="64" s="1"/>
  <c r="AB1886" i="64"/>
  <c r="AB1854" i="64"/>
  <c r="AB1877" i="64" s="1"/>
  <c r="AB1832" i="64"/>
  <c r="AB1845" i="64" s="1"/>
  <c r="AB2842" i="64"/>
  <c r="AB2856" i="64" s="1"/>
  <c r="AB2790" i="64"/>
  <c r="AB2807" i="64" s="1"/>
  <c r="AB1787" i="64"/>
  <c r="AB1822" i="64" s="1"/>
  <c r="AB1743" i="64"/>
  <c r="AB1778" i="64" s="1"/>
  <c r="AB1707" i="64"/>
  <c r="AB1734" i="64" s="1"/>
  <c r="AB2200" i="64"/>
  <c r="AB2223" i="64" s="1"/>
  <c r="AB1671" i="64"/>
  <c r="AB1698" i="64" s="1"/>
  <c r="AB2268" i="64"/>
  <c r="AB2291" i="64" s="1"/>
  <c r="AB1601" i="64"/>
  <c r="AB1628" i="64" s="1"/>
  <c r="AB1636" i="64"/>
  <c r="AB1663" i="64" s="1"/>
  <c r="AB2164" i="64"/>
  <c r="AB2191" i="64" s="1"/>
  <c r="AB2300" i="64"/>
  <c r="AB2325" i="64" s="1"/>
  <c r="AB1577" i="64"/>
  <c r="AB1507" i="64"/>
  <c r="AB1520" i="64" s="1"/>
  <c r="AB2334" i="64"/>
  <c r="AB2359" i="64" s="1"/>
  <c r="AB1355" i="64"/>
  <c r="AB814" i="64"/>
  <c r="AB827" i="64" s="1"/>
  <c r="AB1483" i="64"/>
  <c r="AB1498" i="64" s="1"/>
  <c r="AB790" i="64"/>
  <c r="AB1210" i="64"/>
  <c r="AB1223" i="64" s="1"/>
  <c r="AB1331" i="64"/>
  <c r="AB1346" i="64" s="1"/>
  <c r="AB1943" i="64"/>
  <c r="AB1958" i="64" s="1"/>
  <c r="AB741" i="64"/>
  <c r="AB713" i="64"/>
  <c r="AB607" i="64"/>
  <c r="AB630" i="64" s="1"/>
  <c r="AB765" i="64"/>
  <c r="T2790" i="64"/>
  <c r="T2807" i="64" s="1"/>
  <c r="T2764" i="64"/>
  <c r="T2781" i="64" s="1"/>
  <c r="T1912" i="64"/>
  <c r="T1934" i="64" s="1"/>
  <c r="T2713" i="64"/>
  <c r="T2730" i="64" s="1"/>
  <c r="T1886" i="64"/>
  <c r="T2739" i="64"/>
  <c r="T2756" i="64" s="1"/>
  <c r="T1832" i="64"/>
  <c r="T1845" i="64" s="1"/>
  <c r="T1854" i="64"/>
  <c r="T1877" i="64" s="1"/>
  <c r="T2842" i="64"/>
  <c r="T2856" i="64" s="1"/>
  <c r="T1787" i="64"/>
  <c r="T1822" i="64" s="1"/>
  <c r="T1743" i="64"/>
  <c r="T1778" i="64" s="1"/>
  <c r="T1707" i="64"/>
  <c r="T1734" i="64" s="1"/>
  <c r="T2268" i="64"/>
  <c r="T2291" i="64" s="1"/>
  <c r="T1671" i="64"/>
  <c r="T1698" i="64" s="1"/>
  <c r="T2164" i="64"/>
  <c r="T2191" i="64" s="1"/>
  <c r="T1601" i="64"/>
  <c r="T1628" i="64" s="1"/>
  <c r="T2200" i="64"/>
  <c r="T2223" i="64" s="1"/>
  <c r="T2300" i="64"/>
  <c r="T2325" i="64" s="1"/>
  <c r="T1507" i="64"/>
  <c r="T1520" i="64" s="1"/>
  <c r="T2334" i="64"/>
  <c r="T2359" i="64" s="1"/>
  <c r="T1636" i="64"/>
  <c r="T1663" i="64" s="1"/>
  <c r="T1577" i="64"/>
  <c r="T814" i="64"/>
  <c r="T827" i="64" s="1"/>
  <c r="T790" i="64"/>
  <c r="T1210" i="64"/>
  <c r="T1223" i="64" s="1"/>
  <c r="T1483" i="64"/>
  <c r="T1498" i="64" s="1"/>
  <c r="T1331" i="64"/>
  <c r="T1346" i="64" s="1"/>
  <c r="T741" i="64"/>
  <c r="T1158" i="64"/>
  <c r="T1173" i="64" s="1"/>
  <c r="T1943" i="64"/>
  <c r="T1958" i="64" s="1"/>
  <c r="T713" i="64"/>
  <c r="T607" i="64"/>
  <c r="T630" i="64" s="1"/>
  <c r="T765" i="64"/>
  <c r="BU468" i="64"/>
  <c r="BE468" i="64"/>
  <c r="AG468" i="64"/>
  <c r="CJ467" i="64"/>
  <c r="CB467" i="64"/>
  <c r="BL467" i="64"/>
  <c r="BD467" i="64"/>
  <c r="AV467" i="64"/>
  <c r="AN467" i="64"/>
  <c r="X467" i="64"/>
  <c r="CI464" i="64"/>
  <c r="CA464" i="64"/>
  <c r="BS464" i="64"/>
  <c r="BK464" i="64"/>
  <c r="BC464" i="64"/>
  <c r="AU464" i="64"/>
  <c r="AM464" i="64"/>
  <c r="AE464" i="64"/>
  <c r="W464" i="64"/>
  <c r="W547" i="64" s="1"/>
  <c r="CH463" i="64"/>
  <c r="BZ463" i="64"/>
  <c r="BR463" i="64"/>
  <c r="BJ463" i="64"/>
  <c r="BB463" i="64"/>
  <c r="AT463" i="64"/>
  <c r="AL463" i="64"/>
  <c r="AD463" i="64"/>
  <c r="V463"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1966" i="64"/>
  <c r="BH1966" i="64"/>
  <c r="BV1966" i="64"/>
  <c r="S1967" i="64"/>
  <c r="S1982" i="64" s="1"/>
  <c r="AQ1970" i="64"/>
  <c r="AI1971" i="64"/>
  <c r="BU713" i="64"/>
  <c r="BD716" i="64"/>
  <c r="AV717" i="64"/>
  <c r="V740" i="64"/>
  <c r="V755" i="64" s="1"/>
  <c r="CH740" i="64"/>
  <c r="CH755" i="64" s="1"/>
  <c r="BZ741" i="64"/>
  <c r="BI744" i="64"/>
  <c r="BA745" i="64"/>
  <c r="AA764" i="64"/>
  <c r="BJ789" i="64"/>
  <c r="BL794" i="64"/>
  <c r="CG1942" i="64"/>
  <c r="CG1957" i="64" s="1"/>
  <c r="AY1946" i="64"/>
  <c r="BD1162" i="64"/>
  <c r="AG1210" i="64"/>
  <c r="AG1223" i="64" s="1"/>
  <c r="AK1214" i="64"/>
  <c r="AK1227" i="64" s="1"/>
  <c r="CG813" i="64"/>
  <c r="AA1330" i="64"/>
  <c r="AA1345" i="64" s="1"/>
  <c r="W1911" i="64"/>
  <c r="W2789" i="64"/>
  <c r="W2806" i="64" s="1"/>
  <c r="W2738" i="64"/>
  <c r="W2755" i="64" s="1"/>
  <c r="W1885" i="64"/>
  <c r="W1902" i="64" s="1"/>
  <c r="W2712" i="64"/>
  <c r="W2729" i="64" s="1"/>
  <c r="W2763" i="64"/>
  <c r="W2780" i="64" s="1"/>
  <c r="W1831" i="64"/>
  <c r="W1844" i="64" s="1"/>
  <c r="W1853" i="64"/>
  <c r="W1876" i="64" s="1"/>
  <c r="W1742" i="64"/>
  <c r="W1777" i="64" s="1"/>
  <c r="W2841" i="64"/>
  <c r="W2855" i="64" s="1"/>
  <c r="W1786" i="64"/>
  <c r="W2267" i="64"/>
  <c r="W2290" i="64" s="1"/>
  <c r="W2199" i="64"/>
  <c r="W2222" i="64" s="1"/>
  <c r="W1706" i="64"/>
  <c r="W1733" i="64" s="1"/>
  <c r="W2299" i="64"/>
  <c r="W2324" i="64" s="1"/>
  <c r="W1670" i="64"/>
  <c r="W1697" i="64" s="1"/>
  <c r="W2333" i="64"/>
  <c r="W2358" i="64" s="1"/>
  <c r="W1635" i="64"/>
  <c r="W1662" i="64" s="1"/>
  <c r="W1600" i="64"/>
  <c r="W1627" i="64" s="1"/>
  <c r="W1576" i="64"/>
  <c r="W1591" i="64" s="1"/>
  <c r="W2163" i="64"/>
  <c r="W2190" i="64" s="1"/>
  <c r="W1506" i="64"/>
  <c r="W1519" i="64" s="1"/>
  <c r="W1209" i="64"/>
  <c r="W1222" i="64" s="1"/>
  <c r="W1354" i="64"/>
  <c r="W1330" i="64"/>
  <c r="W1345" i="64" s="1"/>
  <c r="W1157" i="64"/>
  <c r="W1172" i="64" s="1"/>
  <c r="W1942" i="64"/>
  <c r="W1957" i="64" s="1"/>
  <c r="W1482" i="64"/>
  <c r="W1497" i="64" s="1"/>
  <c r="W813" i="64"/>
  <c r="W712" i="64"/>
  <c r="W732" i="64" s="1"/>
  <c r="W764" i="64"/>
  <c r="W789" i="64"/>
  <c r="W740" i="64"/>
  <c r="W755" i="64" s="1"/>
  <c r="BC1916" i="64"/>
  <c r="BC2794" i="64"/>
  <c r="BC2743" i="64"/>
  <c r="BC2768" i="64"/>
  <c r="BC1858" i="64"/>
  <c r="BC1890" i="64"/>
  <c r="BC1907" i="64" s="1"/>
  <c r="BC1836" i="64"/>
  <c r="BC1849" i="64" s="1"/>
  <c r="BC2717" i="64"/>
  <c r="BC2734" i="64" s="1"/>
  <c r="BC2846" i="64"/>
  <c r="BC2860" i="64" s="1"/>
  <c r="BC1747" i="64"/>
  <c r="BC1782" i="64" s="1"/>
  <c r="BC2168" i="64"/>
  <c r="BC2195" i="64" s="1"/>
  <c r="BC1791" i="64"/>
  <c r="BC1826" i="64" s="1"/>
  <c r="BC1711" i="64"/>
  <c r="BC1738" i="64" s="1"/>
  <c r="BC2272" i="64"/>
  <c r="BC2295" i="64" s="1"/>
  <c r="BC2204" i="64"/>
  <c r="BC2227" i="64" s="1"/>
  <c r="BC1640" i="64"/>
  <c r="BC1667" i="64" s="1"/>
  <c r="BC2304" i="64"/>
  <c r="BC2329" i="64" s="1"/>
  <c r="BC1675" i="64"/>
  <c r="BC1702" i="64" s="1"/>
  <c r="BC2338" i="64"/>
  <c r="BC2363" i="64" s="1"/>
  <c r="BC1605" i="64"/>
  <c r="BC1632" i="64" s="1"/>
  <c r="BC1511" i="64"/>
  <c r="BC1524" i="64" s="1"/>
  <c r="BC1487" i="64"/>
  <c r="BC1581" i="64"/>
  <c r="BC1359" i="64"/>
  <c r="BC1335" i="64"/>
  <c r="BC1350" i="64" s="1"/>
  <c r="BC1162" i="64"/>
  <c r="BC1947" i="64"/>
  <c r="BC1962" i="64" s="1"/>
  <c r="BC818" i="64"/>
  <c r="BC831" i="64" s="1"/>
  <c r="BC1214" i="64"/>
  <c r="BC1227" i="64" s="1"/>
  <c r="BC717" i="64"/>
  <c r="BC1971" i="64"/>
  <c r="BC794" i="64"/>
  <c r="BC769" i="64"/>
  <c r="BC745" i="64"/>
  <c r="BT1915" i="64"/>
  <c r="BT2793" i="64"/>
  <c r="BT2742" i="64"/>
  <c r="BT2767" i="64"/>
  <c r="BT2716" i="64"/>
  <c r="BT1889" i="64"/>
  <c r="BT1857" i="64"/>
  <c r="BT2845" i="64"/>
  <c r="BT1790" i="64"/>
  <c r="BT2271" i="64"/>
  <c r="BT1835" i="64"/>
  <c r="BT2167" i="64"/>
  <c r="BT1710" i="64"/>
  <c r="BT1746" i="64"/>
  <c r="BT1639" i="64"/>
  <c r="BT2337" i="64"/>
  <c r="BT1674" i="64"/>
  <c r="BT1604" i="64"/>
  <c r="BT2203" i="64"/>
  <c r="BT2303" i="64"/>
  <c r="BT1486" i="64"/>
  <c r="BT1501" i="64" s="1"/>
  <c r="BT1510" i="64"/>
  <c r="BT1358" i="64"/>
  <c r="BT1477" i="64" s="1"/>
  <c r="BT1580" i="64"/>
  <c r="BT1946" i="64"/>
  <c r="BT817" i="64"/>
  <c r="BT830" i="64" s="1"/>
  <c r="BT768" i="64"/>
  <c r="BT1970" i="64"/>
  <c r="BT1213" i="64"/>
  <c r="BT1161" i="64"/>
  <c r="BT744" i="64"/>
  <c r="AN1915" i="64"/>
  <c r="AN2793" i="64"/>
  <c r="AN2742" i="64"/>
  <c r="AN2767" i="64"/>
  <c r="AN2716" i="64"/>
  <c r="AN1889" i="64"/>
  <c r="AN1857" i="64"/>
  <c r="AN1835" i="64"/>
  <c r="AN2845" i="64"/>
  <c r="AN1790" i="64"/>
  <c r="AN2167" i="64"/>
  <c r="AN2271" i="64"/>
  <c r="AN1746" i="64"/>
  <c r="AN1710" i="64"/>
  <c r="AN2203" i="64"/>
  <c r="AN2337" i="64"/>
  <c r="AN1604" i="64"/>
  <c r="AN1639" i="64"/>
  <c r="AN1486" i="64"/>
  <c r="AN1501" i="64" s="1"/>
  <c r="AN1510" i="64"/>
  <c r="AN2303" i="64"/>
  <c r="AN1358" i="64"/>
  <c r="AN1477" i="64" s="1"/>
  <c r="AN1674" i="64"/>
  <c r="AN1580" i="64"/>
  <c r="AN1946" i="64"/>
  <c r="AN817" i="64"/>
  <c r="AN830" i="64" s="1"/>
  <c r="AN1213" i="64"/>
  <c r="AN1161" i="64"/>
  <c r="AN768" i="64"/>
  <c r="AN1970" i="64"/>
  <c r="AN744" i="64"/>
  <c r="BU1912" i="64"/>
  <c r="BU1934" i="64" s="1"/>
  <c r="BU2790" i="64"/>
  <c r="BU2807" i="64" s="1"/>
  <c r="BU2764" i="64"/>
  <c r="BU2781" i="64" s="1"/>
  <c r="BU2713" i="64"/>
  <c r="BU2730" i="64" s="1"/>
  <c r="BU2739" i="64"/>
  <c r="BU2756" i="64" s="1"/>
  <c r="BU1854" i="64"/>
  <c r="BU1877" i="64" s="1"/>
  <c r="BU1886" i="64"/>
  <c r="BU1903" i="64" s="1"/>
  <c r="BU1832" i="64"/>
  <c r="BU1845" i="64" s="1"/>
  <c r="BU2842" i="64"/>
  <c r="BU2856" i="64" s="1"/>
  <c r="BU1787" i="64"/>
  <c r="BU1822" i="64" s="1"/>
  <c r="BU2164" i="64"/>
  <c r="BU2191" i="64" s="1"/>
  <c r="BU2268" i="64"/>
  <c r="BU2291" i="64" s="1"/>
  <c r="BU1707" i="64"/>
  <c r="BU1734" i="64" s="1"/>
  <c r="BU2200" i="64"/>
  <c r="BU2223" i="64" s="1"/>
  <c r="BU2334" i="64"/>
  <c r="BU2359" i="64" s="1"/>
  <c r="BU1601" i="64"/>
  <c r="BU1628" i="64" s="1"/>
  <c r="BU1743" i="64"/>
  <c r="BU1778" i="64" s="1"/>
  <c r="BU1671" i="64"/>
  <c r="BU1698" i="64" s="1"/>
  <c r="BU1636" i="64"/>
  <c r="BU1663" i="64" s="1"/>
  <c r="BU1507" i="64"/>
  <c r="BU1520" i="64" s="1"/>
  <c r="BU2300" i="64"/>
  <c r="BU2325" i="64" s="1"/>
  <c r="BU1483" i="64"/>
  <c r="BU1498" i="64" s="1"/>
  <c r="BU1577" i="64"/>
  <c r="BU1355" i="64"/>
  <c r="BU1331" i="64"/>
  <c r="BU1346" i="64" s="1"/>
  <c r="BU1943" i="64"/>
  <c r="BU1958" i="64" s="1"/>
  <c r="BU814" i="64"/>
  <c r="BU827" i="64" s="1"/>
  <c r="BU1210" i="64"/>
  <c r="BU1223" i="64" s="1"/>
  <c r="BU765" i="64"/>
  <c r="BU1967" i="64"/>
  <c r="BU1982" i="64" s="1"/>
  <c r="BU790" i="64"/>
  <c r="BU741" i="64"/>
  <c r="BM1912" i="64"/>
  <c r="BM1934" i="64" s="1"/>
  <c r="BM2790" i="64"/>
  <c r="BM2807" i="64" s="1"/>
  <c r="BM2764" i="64"/>
  <c r="BM2781" i="64" s="1"/>
  <c r="BM2713" i="64"/>
  <c r="BM2730" i="64" s="1"/>
  <c r="BM1854" i="64"/>
  <c r="BM1877" i="64" s="1"/>
  <c r="BM1886" i="64"/>
  <c r="BM1903" i="64" s="1"/>
  <c r="BM2739" i="64"/>
  <c r="BM2756" i="64" s="1"/>
  <c r="BM1832" i="64"/>
  <c r="BM1845" i="64" s="1"/>
  <c r="BM2842" i="64"/>
  <c r="BM2856" i="64" s="1"/>
  <c r="BM1787" i="64"/>
  <c r="BM1822" i="64" s="1"/>
  <c r="BM2164" i="64"/>
  <c r="BM2191" i="64" s="1"/>
  <c r="BM2268" i="64"/>
  <c r="BM2291" i="64" s="1"/>
  <c r="BM1743" i="64"/>
  <c r="BM1778" i="64" s="1"/>
  <c r="BM2200" i="64"/>
  <c r="BM2223" i="64" s="1"/>
  <c r="BM1707" i="64"/>
  <c r="BM1734" i="64" s="1"/>
  <c r="BM1671" i="64"/>
  <c r="BM1698" i="64" s="1"/>
  <c r="BM2334" i="64"/>
  <c r="BM2359" i="64" s="1"/>
  <c r="BM1636" i="64"/>
  <c r="BM1663" i="64" s="1"/>
  <c r="BM1601" i="64"/>
  <c r="BM1628" i="64" s="1"/>
  <c r="BM1483" i="64"/>
  <c r="BM1498" i="64" s="1"/>
  <c r="BM2300" i="64"/>
  <c r="BM2325" i="64" s="1"/>
  <c r="BM1577" i="64"/>
  <c r="BM1355" i="64"/>
  <c r="BM1331" i="64"/>
  <c r="BM1346" i="64" s="1"/>
  <c r="BM1507" i="64"/>
  <c r="BM1520" i="64" s="1"/>
  <c r="BM1943" i="64"/>
  <c r="BM1958" i="64" s="1"/>
  <c r="BM814" i="64"/>
  <c r="BM827" i="64" s="1"/>
  <c r="BM790" i="64"/>
  <c r="BM765" i="64"/>
  <c r="BM1158" i="64"/>
  <c r="BM1173" i="64" s="1"/>
  <c r="BM1967" i="64"/>
  <c r="BM1982" i="64" s="1"/>
  <c r="BM1210" i="64"/>
  <c r="BM1223" i="64" s="1"/>
  <c r="BM741" i="64"/>
  <c r="Y557" i="64"/>
  <c r="BM557" i="64"/>
  <c r="BL560" i="64"/>
  <c r="CA1966" i="64"/>
  <c r="CK1911" i="64"/>
  <c r="CK2789" i="64"/>
  <c r="CK2806" i="64" s="1"/>
  <c r="CK2763" i="64"/>
  <c r="CK2780" i="64" s="1"/>
  <c r="CK2738" i="64"/>
  <c r="CK2755" i="64" s="1"/>
  <c r="CK2712" i="64"/>
  <c r="CK2729" i="64" s="1"/>
  <c r="CK1885" i="64"/>
  <c r="CK1902" i="64" s="1"/>
  <c r="CK1853" i="64"/>
  <c r="CK1876" i="64" s="1"/>
  <c r="CK2841" i="64"/>
  <c r="CK2855" i="64" s="1"/>
  <c r="CK1831" i="64"/>
  <c r="CK1844" i="64" s="1"/>
  <c r="CK1786" i="64"/>
  <c r="CK2163" i="64"/>
  <c r="CK2190" i="64" s="1"/>
  <c r="CK2267" i="64"/>
  <c r="CK2290" i="64" s="1"/>
  <c r="CK2199" i="64"/>
  <c r="CK2222" i="64" s="1"/>
  <c r="CK1742" i="64"/>
  <c r="CK1777" i="64" s="1"/>
  <c r="CK1706" i="64"/>
  <c r="CK1733" i="64" s="1"/>
  <c r="CK1670" i="64"/>
  <c r="CK1697" i="64" s="1"/>
  <c r="CK1635" i="64"/>
  <c r="CK1662" i="64" s="1"/>
  <c r="CK2333" i="64"/>
  <c r="CK2358" i="64" s="1"/>
  <c r="CK1600" i="64"/>
  <c r="CK1627" i="64" s="1"/>
  <c r="CK2299" i="64"/>
  <c r="CK2324" i="64" s="1"/>
  <c r="CK1482" i="64"/>
  <c r="CK1497" i="64" s="1"/>
  <c r="CK1506" i="64"/>
  <c r="CK1519" i="64" s="1"/>
  <c r="CK1354" i="64"/>
  <c r="CK1330" i="64"/>
  <c r="CK1345" i="64" s="1"/>
  <c r="CK1942" i="64"/>
  <c r="CK1957" i="64" s="1"/>
  <c r="CK813" i="64"/>
  <c r="CK1576" i="64"/>
  <c r="CK1591" i="64" s="1"/>
  <c r="CK764" i="64"/>
  <c r="CK1966" i="64"/>
  <c r="CK1157" i="64"/>
  <c r="CK1172" i="64" s="1"/>
  <c r="CK740" i="64"/>
  <c r="CK755" i="64" s="1"/>
  <c r="CK1209" i="64"/>
  <c r="CK1222" i="64" s="1"/>
  <c r="CK789" i="64"/>
  <c r="CC1911" i="64"/>
  <c r="CC2789" i="64"/>
  <c r="CC2806" i="64" s="1"/>
  <c r="CC2763" i="64"/>
  <c r="CC2780" i="64" s="1"/>
  <c r="CC2712" i="64"/>
  <c r="CC2729" i="64" s="1"/>
  <c r="CC2738" i="64"/>
  <c r="CC2755" i="64" s="1"/>
  <c r="CC1885" i="64"/>
  <c r="CC1902" i="64" s="1"/>
  <c r="CC1853" i="64"/>
  <c r="CC1876" i="64" s="1"/>
  <c r="CC1831" i="64"/>
  <c r="CC1844" i="64" s="1"/>
  <c r="CC2841" i="64"/>
  <c r="CC2855" i="64" s="1"/>
  <c r="CC2163" i="64"/>
  <c r="CC2190" i="64" s="1"/>
  <c r="CC1786" i="64"/>
  <c r="CC1742" i="64"/>
  <c r="CC1777" i="64" s="1"/>
  <c r="CC2267" i="64"/>
  <c r="CC2290" i="64" s="1"/>
  <c r="CC1706" i="64"/>
  <c r="CC1733" i="64" s="1"/>
  <c r="CC2199" i="64"/>
  <c r="CC2222" i="64" s="1"/>
  <c r="CC2333" i="64"/>
  <c r="CC2358" i="64" s="1"/>
  <c r="CC1600" i="64"/>
  <c r="CC1627" i="64" s="1"/>
  <c r="CC1506" i="64"/>
  <c r="CC1519" i="64" s="1"/>
  <c r="CC2299" i="64"/>
  <c r="CC2324" i="64" s="1"/>
  <c r="CC1670" i="64"/>
  <c r="CC1697" i="64" s="1"/>
  <c r="CC1576" i="64"/>
  <c r="CC1591" i="64" s="1"/>
  <c r="CC1354" i="64"/>
  <c r="CC1635" i="64"/>
  <c r="CC1662" i="64" s="1"/>
  <c r="CC1330" i="64"/>
  <c r="CC1345" i="64" s="1"/>
  <c r="CC1482" i="64"/>
  <c r="CC1497" i="64" s="1"/>
  <c r="CC1942" i="64"/>
  <c r="CC1957" i="64" s="1"/>
  <c r="CC813" i="64"/>
  <c r="CC1209" i="64"/>
  <c r="CC1222" i="64" s="1"/>
  <c r="CC764" i="64"/>
  <c r="CC789" i="64"/>
  <c r="CC740" i="64"/>
  <c r="CC755" i="64" s="1"/>
  <c r="BU1911" i="64"/>
  <c r="BU2789" i="64"/>
  <c r="BU2806" i="64" s="1"/>
  <c r="BU2763" i="64"/>
  <c r="BU2780" i="64" s="1"/>
  <c r="BU2712" i="64"/>
  <c r="BU2729" i="64" s="1"/>
  <c r="BU2738" i="64"/>
  <c r="BU2755" i="64" s="1"/>
  <c r="BU1885" i="64"/>
  <c r="BU1902" i="64" s="1"/>
  <c r="BU1853" i="64"/>
  <c r="BU1876" i="64" s="1"/>
  <c r="BU1831" i="64"/>
  <c r="BU1844" i="64" s="1"/>
  <c r="BU2841" i="64"/>
  <c r="BU2855" i="64" s="1"/>
  <c r="BU1786" i="64"/>
  <c r="BU1742" i="64"/>
  <c r="BU1777" i="64" s="1"/>
  <c r="BU2163" i="64"/>
  <c r="BU2190" i="64" s="1"/>
  <c r="BU2267" i="64"/>
  <c r="BU2290" i="64" s="1"/>
  <c r="BU2199" i="64"/>
  <c r="BU2222" i="64" s="1"/>
  <c r="BU1706" i="64"/>
  <c r="BU1733" i="64" s="1"/>
  <c r="BU2333" i="64"/>
  <c r="BU2358" i="64" s="1"/>
  <c r="BU1670" i="64"/>
  <c r="BU1697" i="64" s="1"/>
  <c r="BU1635" i="64"/>
  <c r="BU1662" i="64" s="1"/>
  <c r="BU1600" i="64"/>
  <c r="BU1627" i="64" s="1"/>
  <c r="BU2299" i="64"/>
  <c r="BU2324" i="64" s="1"/>
  <c r="BU1576" i="64"/>
  <c r="BU1591" i="64" s="1"/>
  <c r="BU1354" i="64"/>
  <c r="BU1330" i="64"/>
  <c r="BU1345" i="64" s="1"/>
  <c r="BU1942" i="64"/>
  <c r="BU1957" i="64" s="1"/>
  <c r="BU813" i="64"/>
  <c r="BU1506" i="64"/>
  <c r="BU1519" i="64" s="1"/>
  <c r="BU764" i="64"/>
  <c r="BU1157" i="64"/>
  <c r="BU1172" i="64" s="1"/>
  <c r="BU1209" i="64"/>
  <c r="BU1222" i="64" s="1"/>
  <c r="BU740" i="64"/>
  <c r="BU755" i="64" s="1"/>
  <c r="BU1482" i="64"/>
  <c r="BU1497" i="64" s="1"/>
  <c r="BM1911" i="64"/>
  <c r="BM2789" i="64"/>
  <c r="BM2806" i="64" s="1"/>
  <c r="BM2763" i="64"/>
  <c r="BM2780" i="64" s="1"/>
  <c r="BM2738" i="64"/>
  <c r="BM2755" i="64" s="1"/>
  <c r="BM2712" i="64"/>
  <c r="BM2729" i="64" s="1"/>
  <c r="BM1885" i="64"/>
  <c r="BM1902" i="64" s="1"/>
  <c r="BM1853" i="64"/>
  <c r="BM1876" i="64" s="1"/>
  <c r="BM2841" i="64"/>
  <c r="BM2855" i="64" s="1"/>
  <c r="BM1831" i="64"/>
  <c r="BM1844" i="64" s="1"/>
  <c r="BM2163" i="64"/>
  <c r="BM2190" i="64" s="1"/>
  <c r="BM1786" i="64"/>
  <c r="BM1742" i="64"/>
  <c r="BM1777" i="64" s="1"/>
  <c r="BM1706" i="64"/>
  <c r="BM1733" i="64" s="1"/>
  <c r="BM2267" i="64"/>
  <c r="BM2290" i="64" s="1"/>
  <c r="BM2199" i="64"/>
  <c r="BM2222" i="64" s="1"/>
  <c r="BM1670" i="64"/>
  <c r="BM1697" i="64" s="1"/>
  <c r="BM1635" i="64"/>
  <c r="BM1662" i="64" s="1"/>
  <c r="BM2333" i="64"/>
  <c r="BM2358" i="64" s="1"/>
  <c r="BM1600" i="64"/>
  <c r="BM1627" i="64" s="1"/>
  <c r="BM1576" i="64"/>
  <c r="BM1591" i="64" s="1"/>
  <c r="BM2299" i="64"/>
  <c r="BM2324" i="64" s="1"/>
  <c r="BM1506" i="64"/>
  <c r="BM1519" i="64" s="1"/>
  <c r="BM1354" i="64"/>
  <c r="BM1330" i="64"/>
  <c r="BM1345" i="64" s="1"/>
  <c r="BM1942" i="64"/>
  <c r="BM1957" i="64" s="1"/>
  <c r="BM1482" i="64"/>
  <c r="BM1497" i="64" s="1"/>
  <c r="BM813" i="64"/>
  <c r="BM764" i="64"/>
  <c r="BM789" i="64"/>
  <c r="BM740" i="64"/>
  <c r="BM755" i="64" s="1"/>
  <c r="BM1157" i="64"/>
  <c r="BM1172" i="64" s="1"/>
  <c r="BM1209" i="64"/>
  <c r="BM1222" i="64" s="1"/>
  <c r="BE1911" i="64"/>
  <c r="BE2789" i="64"/>
  <c r="BE2806" i="64" s="1"/>
  <c r="BE2763" i="64"/>
  <c r="BE2780" i="64" s="1"/>
  <c r="BE2738" i="64"/>
  <c r="BE2755" i="64" s="1"/>
  <c r="BE2712" i="64"/>
  <c r="BE2729" i="64" s="1"/>
  <c r="BE1853" i="64"/>
  <c r="BE1876" i="64" s="1"/>
  <c r="BE1831" i="64"/>
  <c r="BE1844" i="64" s="1"/>
  <c r="BE2841" i="64"/>
  <c r="BE2855" i="64" s="1"/>
  <c r="BE1885" i="64"/>
  <c r="BE1902" i="64" s="1"/>
  <c r="BE1786" i="64"/>
  <c r="BE1742" i="64"/>
  <c r="BE1777" i="64" s="1"/>
  <c r="BE2163" i="64"/>
  <c r="BE2190" i="64" s="1"/>
  <c r="BE1706" i="64"/>
  <c r="BE1733" i="64" s="1"/>
  <c r="BE2267" i="64"/>
  <c r="BE2290" i="64" s="1"/>
  <c r="BE2199" i="64"/>
  <c r="BE2222" i="64" s="1"/>
  <c r="BE2333" i="64"/>
  <c r="BE2358" i="64" s="1"/>
  <c r="BE1600" i="64"/>
  <c r="BE1627" i="64" s="1"/>
  <c r="BE1670" i="64"/>
  <c r="BE1697" i="64" s="1"/>
  <c r="BE1635" i="64"/>
  <c r="BE1662" i="64" s="1"/>
  <c r="BE1506" i="64"/>
  <c r="BE1519" i="64" s="1"/>
  <c r="BE2299" i="64"/>
  <c r="BE2324" i="64" s="1"/>
  <c r="BE1354" i="64"/>
  <c r="BE1576" i="64"/>
  <c r="BE1591" i="64" s="1"/>
  <c r="BE1482" i="64"/>
  <c r="BE1497" i="64" s="1"/>
  <c r="BE1330" i="64"/>
  <c r="BE1345" i="64" s="1"/>
  <c r="BE1942" i="64"/>
  <c r="BE1957" i="64" s="1"/>
  <c r="BE813" i="64"/>
  <c r="BE1157" i="64"/>
  <c r="BE1172" i="64" s="1"/>
  <c r="BE1209" i="64"/>
  <c r="BE1222" i="64" s="1"/>
  <c r="BE764" i="64"/>
  <c r="BE789" i="64"/>
  <c r="BE740" i="64"/>
  <c r="BE755" i="64" s="1"/>
  <c r="AW1911" i="64"/>
  <c r="AW2789" i="64"/>
  <c r="AW2806" i="64" s="1"/>
  <c r="AW2763" i="64"/>
  <c r="AW2780" i="64" s="1"/>
  <c r="AW2712" i="64"/>
  <c r="AW2729" i="64" s="1"/>
  <c r="AW2738" i="64"/>
  <c r="AW2755" i="64" s="1"/>
  <c r="AW1885" i="64"/>
  <c r="AW1902" i="64" s="1"/>
  <c r="AW1853" i="64"/>
  <c r="AW1876" i="64" s="1"/>
  <c r="AW2841" i="64"/>
  <c r="AW2855" i="64" s="1"/>
  <c r="AW1831" i="64"/>
  <c r="AW1844" i="64" s="1"/>
  <c r="AW1786" i="64"/>
  <c r="AW2163" i="64"/>
  <c r="AW2190" i="64" s="1"/>
  <c r="AW2267" i="64"/>
  <c r="AW2290" i="64" s="1"/>
  <c r="AW2199" i="64"/>
  <c r="AW2222" i="64" s="1"/>
  <c r="AW1742" i="64"/>
  <c r="AW1777" i="64" s="1"/>
  <c r="AW1706" i="64"/>
  <c r="AW1733" i="64" s="1"/>
  <c r="AW2333" i="64"/>
  <c r="AW2358" i="64" s="1"/>
  <c r="AW1670" i="64"/>
  <c r="AW1697" i="64" s="1"/>
  <c r="AW1635" i="64"/>
  <c r="AW1662" i="64" s="1"/>
  <c r="AW1600" i="64"/>
  <c r="AW1627" i="64" s="1"/>
  <c r="AW1506" i="64"/>
  <c r="AW1519" i="64" s="1"/>
  <c r="AW1576" i="64"/>
  <c r="AW1591" i="64" s="1"/>
  <c r="AW1354" i="64"/>
  <c r="AW2299" i="64"/>
  <c r="AW2324" i="64" s="1"/>
  <c r="AW1330" i="64"/>
  <c r="AW1345" i="64" s="1"/>
  <c r="AW1942" i="64"/>
  <c r="AW1957" i="64" s="1"/>
  <c r="AW813" i="64"/>
  <c r="AW1482" i="64"/>
  <c r="AW1497" i="64" s="1"/>
  <c r="AW789" i="64"/>
  <c r="AW764" i="64"/>
  <c r="AW1157" i="64"/>
  <c r="AW1172" i="64" s="1"/>
  <c r="AW1209" i="64"/>
  <c r="AW1222" i="64" s="1"/>
  <c r="AW740" i="64"/>
  <c r="AW755" i="64" s="1"/>
  <c r="AO1911" i="64"/>
  <c r="AO2789" i="64"/>
  <c r="AO2806" i="64" s="1"/>
  <c r="AO2763" i="64"/>
  <c r="AO2780" i="64" s="1"/>
  <c r="AO2712" i="64"/>
  <c r="AO2729" i="64" s="1"/>
  <c r="AO2738" i="64"/>
  <c r="AO2755" i="64" s="1"/>
  <c r="AO1853" i="64"/>
  <c r="AO1876" i="64" s="1"/>
  <c r="AO1885" i="64"/>
  <c r="AO1902" i="64" s="1"/>
  <c r="AO1831" i="64"/>
  <c r="AO1844" i="64" s="1"/>
  <c r="AO2841" i="64"/>
  <c r="AO2855" i="64" s="1"/>
  <c r="AO1786" i="64"/>
  <c r="AO2163" i="64"/>
  <c r="AO2190" i="64" s="1"/>
  <c r="AO1742" i="64"/>
  <c r="AO1777" i="64" s="1"/>
  <c r="AO1706" i="64"/>
  <c r="AO1733" i="64" s="1"/>
  <c r="AO1670" i="64"/>
  <c r="AO1697" i="64" s="1"/>
  <c r="AO1635" i="64"/>
  <c r="AO1662" i="64" s="1"/>
  <c r="AO2333" i="64"/>
  <c r="AO2358" i="64" s="1"/>
  <c r="AO2267" i="64"/>
  <c r="AO2290" i="64" s="1"/>
  <c r="AO2199" i="64"/>
  <c r="AO2222" i="64" s="1"/>
  <c r="AO1600" i="64"/>
  <c r="AO1627" i="64" s="1"/>
  <c r="AO1576" i="64"/>
  <c r="AO1591" i="64" s="1"/>
  <c r="AO1354" i="64"/>
  <c r="AO1330" i="64"/>
  <c r="AO1345" i="64" s="1"/>
  <c r="AO1482" i="64"/>
  <c r="AO1497" i="64" s="1"/>
  <c r="AO1942" i="64"/>
  <c r="AO1957" i="64" s="1"/>
  <c r="AO2299" i="64"/>
  <c r="AO2324" i="64" s="1"/>
  <c r="AO813" i="64"/>
  <c r="AO1506" i="64"/>
  <c r="AO1519" i="64" s="1"/>
  <c r="AO764" i="64"/>
  <c r="AO740" i="64"/>
  <c r="AO755" i="64" s="1"/>
  <c r="AO1157" i="64"/>
  <c r="AO1172" i="64" s="1"/>
  <c r="AO789" i="64"/>
  <c r="AG1911" i="64"/>
  <c r="AG2789" i="64"/>
  <c r="AG2806" i="64" s="1"/>
  <c r="AG2763" i="64"/>
  <c r="AG2780" i="64" s="1"/>
  <c r="AG2712" i="64"/>
  <c r="AG2729" i="64" s="1"/>
  <c r="AG1885" i="64"/>
  <c r="AG1902" i="64" s="1"/>
  <c r="AG1853" i="64"/>
  <c r="AG1876" i="64" s="1"/>
  <c r="AG2738" i="64"/>
  <c r="AG2755" i="64" s="1"/>
  <c r="AG1831" i="64"/>
  <c r="AG1844" i="64" s="1"/>
  <c r="AG2841" i="64"/>
  <c r="AG2855" i="64" s="1"/>
  <c r="AG1786" i="64"/>
  <c r="AG2163" i="64"/>
  <c r="AG2190" i="64" s="1"/>
  <c r="AG2267" i="64"/>
  <c r="AG2290" i="64" s="1"/>
  <c r="AG2199" i="64"/>
  <c r="AG2222" i="64" s="1"/>
  <c r="AG1706" i="64"/>
  <c r="AG1733" i="64" s="1"/>
  <c r="AG1742" i="64"/>
  <c r="AG1777" i="64" s="1"/>
  <c r="AG2333" i="64"/>
  <c r="AG2358" i="64" s="1"/>
  <c r="AG1600" i="64"/>
  <c r="AG1627" i="64" s="1"/>
  <c r="AG1670" i="64"/>
  <c r="AG1697" i="64" s="1"/>
  <c r="AG1635" i="64"/>
  <c r="AG1662" i="64" s="1"/>
  <c r="AG2299" i="64"/>
  <c r="AG2324" i="64" s="1"/>
  <c r="AG1576" i="64"/>
  <c r="AG1591" i="64" s="1"/>
  <c r="AG1506" i="64"/>
  <c r="AG1519" i="64" s="1"/>
  <c r="AG1354" i="64"/>
  <c r="AG1482" i="64"/>
  <c r="AG1497" i="64" s="1"/>
  <c r="AG1330" i="64"/>
  <c r="AG1345" i="64" s="1"/>
  <c r="AG1942" i="64"/>
  <c r="AG1957" i="64" s="1"/>
  <c r="AG813" i="64"/>
  <c r="AG1157" i="64"/>
  <c r="AG1172" i="64" s="1"/>
  <c r="AG764" i="64"/>
  <c r="AG1209" i="64"/>
  <c r="AG1222" i="64" s="1"/>
  <c r="AG789" i="64"/>
  <c r="AG740" i="64"/>
  <c r="AG755" i="64" s="1"/>
  <c r="Y1911" i="64"/>
  <c r="Y2789" i="64"/>
  <c r="Y2806" i="64" s="1"/>
  <c r="Y2763" i="64"/>
  <c r="Y2780" i="64" s="1"/>
  <c r="Y2738" i="64"/>
  <c r="Y2755" i="64" s="1"/>
  <c r="Y2712" i="64"/>
  <c r="Y2729" i="64" s="1"/>
  <c r="Y1885" i="64"/>
  <c r="Y1902" i="64" s="1"/>
  <c r="Y1853" i="64"/>
  <c r="Y1876" i="64" s="1"/>
  <c r="Y2841" i="64"/>
  <c r="Y2855" i="64" s="1"/>
  <c r="Y1831" i="64"/>
  <c r="Y1844" i="64" s="1"/>
  <c r="Y1786" i="64"/>
  <c r="Y2163" i="64"/>
  <c r="Y2190" i="64" s="1"/>
  <c r="Y1742" i="64"/>
  <c r="Y1777" i="64" s="1"/>
  <c r="Y2267" i="64"/>
  <c r="Y2290" i="64" s="1"/>
  <c r="Y2199" i="64"/>
  <c r="Y2222" i="64" s="1"/>
  <c r="Y1706" i="64"/>
  <c r="Y1733" i="64" s="1"/>
  <c r="Y1670" i="64"/>
  <c r="Y1697" i="64" s="1"/>
  <c r="Y2333" i="64"/>
  <c r="Y2358" i="64" s="1"/>
  <c r="Y1635" i="64"/>
  <c r="Y1662" i="64" s="1"/>
  <c r="Y1600" i="64"/>
  <c r="Y1627" i="64" s="1"/>
  <c r="Y2299" i="64"/>
  <c r="Y2324" i="64" s="1"/>
  <c r="Y1506" i="64"/>
  <c r="Y1519" i="64" s="1"/>
  <c r="Y1354" i="64"/>
  <c r="Y1330" i="64"/>
  <c r="Y1345" i="64" s="1"/>
  <c r="Y1576" i="64"/>
  <c r="Y1591" i="64" s="1"/>
  <c r="Y1942" i="64"/>
  <c r="Y1957" i="64" s="1"/>
  <c r="Y813" i="64"/>
  <c r="Y1482" i="64"/>
  <c r="Y1497" i="64" s="1"/>
  <c r="Y764" i="64"/>
  <c r="Y789" i="64"/>
  <c r="Y1157" i="64"/>
  <c r="Y1172" i="64" s="1"/>
  <c r="Y740" i="64"/>
  <c r="Y755" i="64" s="1"/>
  <c r="Y1209" i="64"/>
  <c r="Y1222" i="64" s="1"/>
  <c r="CK1916" i="64"/>
  <c r="CK2794" i="64"/>
  <c r="CK2768" i="64"/>
  <c r="CK2717" i="64"/>
  <c r="CK2734" i="64" s="1"/>
  <c r="CK1858" i="64"/>
  <c r="CK2743" i="64"/>
  <c r="CK1890" i="64"/>
  <c r="CK1907" i="64" s="1"/>
  <c r="CK2846" i="64"/>
  <c r="CK2860" i="64" s="1"/>
  <c r="CK1836" i="64"/>
  <c r="CK1849" i="64" s="1"/>
  <c r="CK2272" i="64"/>
  <c r="CK2295" i="64" s="1"/>
  <c r="CK1791" i="64"/>
  <c r="CK1826" i="64" s="1"/>
  <c r="CK1747" i="64"/>
  <c r="CK1782" i="64" s="1"/>
  <c r="CK1711" i="64"/>
  <c r="CK1738" i="64" s="1"/>
  <c r="CK1675" i="64"/>
  <c r="CK1702" i="64" s="1"/>
  <c r="CK2204" i="64"/>
  <c r="CK2227" i="64" s="1"/>
  <c r="CK2338" i="64"/>
  <c r="CK2363" i="64" s="1"/>
  <c r="CK2168" i="64"/>
  <c r="CK2195" i="64" s="1"/>
  <c r="CK1640" i="64"/>
  <c r="CK1667" i="64" s="1"/>
  <c r="CK1605" i="64"/>
  <c r="CK1632" i="64" s="1"/>
  <c r="CK1581" i="64"/>
  <c r="CK2304" i="64"/>
  <c r="CK2329" i="64" s="1"/>
  <c r="CK1511" i="64"/>
  <c r="CK1524" i="64" s="1"/>
  <c r="CK1487" i="64"/>
  <c r="CK1162" i="64"/>
  <c r="CK1335" i="64"/>
  <c r="CK1350" i="64" s="1"/>
  <c r="CK1359" i="64"/>
  <c r="CK818" i="64"/>
  <c r="CK831" i="64" s="1"/>
  <c r="CK794" i="64"/>
  <c r="CK1214" i="64"/>
  <c r="CK1227" i="64" s="1"/>
  <c r="CK1947" i="64"/>
  <c r="CK1962" i="64" s="1"/>
  <c r="CK1971" i="64"/>
  <c r="CK769" i="64"/>
  <c r="CK745" i="64"/>
  <c r="CK717" i="64"/>
  <c r="CC1916" i="64"/>
  <c r="CC2794" i="64"/>
  <c r="CC2768" i="64"/>
  <c r="CC2743" i="64"/>
  <c r="CC1890" i="64"/>
  <c r="CC1907" i="64" s="1"/>
  <c r="CC1858" i="64"/>
  <c r="CC2717" i="64"/>
  <c r="CC2734" i="64" s="1"/>
  <c r="CC2846" i="64"/>
  <c r="CC2860" i="64" s="1"/>
  <c r="CC1836" i="64"/>
  <c r="CC1849" i="64" s="1"/>
  <c r="CC2272" i="64"/>
  <c r="CC2295" i="64" s="1"/>
  <c r="CC1791" i="64"/>
  <c r="CC1826" i="64" s="1"/>
  <c r="CC1747" i="64"/>
  <c r="CC1782" i="64" s="1"/>
  <c r="CC1711" i="64"/>
  <c r="CC1738" i="64" s="1"/>
  <c r="CC2204" i="64"/>
  <c r="CC2227" i="64" s="1"/>
  <c r="CC2168" i="64"/>
  <c r="CC2195" i="64" s="1"/>
  <c r="CC1675" i="64"/>
  <c r="CC1702" i="64" s="1"/>
  <c r="CC2338" i="64"/>
  <c r="CC2363" i="64" s="1"/>
  <c r="CC1605" i="64"/>
  <c r="CC1632" i="64" s="1"/>
  <c r="CC1581" i="64"/>
  <c r="CC2304" i="64"/>
  <c r="CC2329" i="64" s="1"/>
  <c r="CC1487" i="64"/>
  <c r="CC1640" i="64"/>
  <c r="CC1667" i="64" s="1"/>
  <c r="CC1511" i="64"/>
  <c r="CC1524" i="64" s="1"/>
  <c r="CC1359" i="64"/>
  <c r="CC1335" i="64"/>
  <c r="CC1350" i="64" s="1"/>
  <c r="CC1162" i="64"/>
  <c r="CC818" i="64"/>
  <c r="CC831" i="64" s="1"/>
  <c r="CC794" i="64"/>
  <c r="CC1214" i="64"/>
  <c r="CC1227" i="64" s="1"/>
  <c r="CC769" i="64"/>
  <c r="CC1971" i="64"/>
  <c r="CC745" i="64"/>
  <c r="CC1947" i="64"/>
  <c r="CC1962" i="64" s="1"/>
  <c r="CC717" i="64"/>
  <c r="BU1916" i="64"/>
  <c r="BU2794" i="64"/>
  <c r="BU2768" i="64"/>
  <c r="BU2743" i="64"/>
  <c r="BU1858" i="64"/>
  <c r="BU2717" i="64"/>
  <c r="BU2734" i="64" s="1"/>
  <c r="BU2846" i="64"/>
  <c r="BU2860" i="64" s="1"/>
  <c r="BU1836" i="64"/>
  <c r="BU1849" i="64" s="1"/>
  <c r="BU2272" i="64"/>
  <c r="BU2295" i="64" s="1"/>
  <c r="BU1890" i="64"/>
  <c r="BU1907" i="64" s="1"/>
  <c r="BU1791" i="64"/>
  <c r="BU1826" i="64" s="1"/>
  <c r="BU1747" i="64"/>
  <c r="BU1782" i="64" s="1"/>
  <c r="BU2204" i="64"/>
  <c r="BU2227" i="64" s="1"/>
  <c r="BU2168" i="64"/>
  <c r="BU2195" i="64" s="1"/>
  <c r="BU1675" i="64"/>
  <c r="BU1702" i="64" s="1"/>
  <c r="BU2338" i="64"/>
  <c r="BU2363" i="64" s="1"/>
  <c r="BU1605" i="64"/>
  <c r="BU1632" i="64" s="1"/>
  <c r="BU1640" i="64"/>
  <c r="BU1667" i="64" s="1"/>
  <c r="BU1581" i="64"/>
  <c r="BU1711" i="64"/>
  <c r="BU1738" i="64" s="1"/>
  <c r="BU2304" i="64"/>
  <c r="BU2329" i="64" s="1"/>
  <c r="BU1487" i="64"/>
  <c r="BU1511" i="64"/>
  <c r="BU1524" i="64" s="1"/>
  <c r="BU1162" i="64"/>
  <c r="BU818" i="64"/>
  <c r="BU831" i="64" s="1"/>
  <c r="BU1359" i="64"/>
  <c r="BU794" i="64"/>
  <c r="BU1335" i="64"/>
  <c r="BU1350" i="64" s="1"/>
  <c r="BU1214" i="64"/>
  <c r="BU1227" i="64" s="1"/>
  <c r="BU1947" i="64"/>
  <c r="BU1962" i="64" s="1"/>
  <c r="BU1971" i="64"/>
  <c r="BU745" i="64"/>
  <c r="BU717" i="64"/>
  <c r="BM1916" i="64"/>
  <c r="BM2794" i="64"/>
  <c r="BM2768" i="64"/>
  <c r="BM2743" i="64"/>
  <c r="BM1890" i="64"/>
  <c r="BM1907" i="64" s="1"/>
  <c r="BM1858" i="64"/>
  <c r="BM2846" i="64"/>
  <c r="BM2860" i="64" s="1"/>
  <c r="BM1836" i="64"/>
  <c r="BM1849" i="64" s="1"/>
  <c r="BM2717" i="64"/>
  <c r="BM2734" i="64" s="1"/>
  <c r="BM2272" i="64"/>
  <c r="BM2295" i="64" s="1"/>
  <c r="BM1791" i="64"/>
  <c r="BM1826" i="64" s="1"/>
  <c r="BM1747" i="64"/>
  <c r="BM1782" i="64" s="1"/>
  <c r="BM1711" i="64"/>
  <c r="BM1738" i="64" s="1"/>
  <c r="BM1675" i="64"/>
  <c r="BM1702" i="64" s="1"/>
  <c r="BM1640" i="64"/>
  <c r="BM1667" i="64" s="1"/>
  <c r="BM2338" i="64"/>
  <c r="BM2363" i="64" s="1"/>
  <c r="BM1605" i="64"/>
  <c r="BM1632" i="64" s="1"/>
  <c r="BM2204" i="64"/>
  <c r="BM2227" i="64" s="1"/>
  <c r="BM1581" i="64"/>
  <c r="BM2168" i="64"/>
  <c r="BM2195" i="64" s="1"/>
  <c r="BM2304" i="64"/>
  <c r="BM2329" i="64" s="1"/>
  <c r="BM1487" i="64"/>
  <c r="BM1511" i="64"/>
  <c r="BM1524" i="64" s="1"/>
  <c r="BM1162" i="64"/>
  <c r="BM1359" i="64"/>
  <c r="BM818" i="64"/>
  <c r="BM831" i="64" s="1"/>
  <c r="BM1335" i="64"/>
  <c r="BM1350" i="64" s="1"/>
  <c r="BM794" i="64"/>
  <c r="BM1214" i="64"/>
  <c r="BM1227" i="64" s="1"/>
  <c r="BM1971" i="64"/>
  <c r="BM745" i="64"/>
  <c r="BM1947" i="64"/>
  <c r="BM1962" i="64" s="1"/>
  <c r="BM769" i="64"/>
  <c r="BM717" i="64"/>
  <c r="BE1916" i="64"/>
  <c r="BE2794" i="64"/>
  <c r="BE2768" i="64"/>
  <c r="BE2717" i="64"/>
  <c r="BE2734" i="64" s="1"/>
  <c r="BE1890" i="64"/>
  <c r="BE1907" i="64" s="1"/>
  <c r="BE2846" i="64"/>
  <c r="BE2860" i="64" s="1"/>
  <c r="BE2743" i="64"/>
  <c r="BE1858" i="64"/>
  <c r="BE1836" i="64"/>
  <c r="BE1849" i="64" s="1"/>
  <c r="BE2272" i="64"/>
  <c r="BE2295" i="64" s="1"/>
  <c r="BE1791" i="64"/>
  <c r="BE1826" i="64" s="1"/>
  <c r="BE1747" i="64"/>
  <c r="BE1782" i="64" s="1"/>
  <c r="BE1711" i="64"/>
  <c r="BE1738" i="64" s="1"/>
  <c r="BE2204" i="64"/>
  <c r="BE2227" i="64" s="1"/>
  <c r="BE2168" i="64"/>
  <c r="BE2195" i="64" s="1"/>
  <c r="BE1675" i="64"/>
  <c r="BE1702" i="64" s="1"/>
  <c r="BE2338" i="64"/>
  <c r="BE2363" i="64" s="1"/>
  <c r="BE1605" i="64"/>
  <c r="BE1632" i="64" s="1"/>
  <c r="BE1581" i="64"/>
  <c r="BE1640" i="64"/>
  <c r="BE1667" i="64" s="1"/>
  <c r="BE2304" i="64"/>
  <c r="BE2329" i="64" s="1"/>
  <c r="BE1511" i="64"/>
  <c r="BE1524" i="64" s="1"/>
  <c r="BE1487" i="64"/>
  <c r="BE1162" i="64"/>
  <c r="BE1335" i="64"/>
  <c r="BE1350" i="64" s="1"/>
  <c r="BE818" i="64"/>
  <c r="BE831" i="64" s="1"/>
  <c r="BE794" i="64"/>
  <c r="BE1214" i="64"/>
  <c r="BE1227" i="64" s="1"/>
  <c r="BE1947" i="64"/>
  <c r="BE1962" i="64" s="1"/>
  <c r="BE1971" i="64"/>
  <c r="BE769" i="64"/>
  <c r="BE745" i="64"/>
  <c r="BE717" i="64"/>
  <c r="AW1916" i="64"/>
  <c r="AW2794" i="64"/>
  <c r="AW2768" i="64"/>
  <c r="AW2717" i="64"/>
  <c r="AW2734" i="64" s="1"/>
  <c r="AW1890" i="64"/>
  <c r="AW1907" i="64" s="1"/>
  <c r="AW1858" i="64"/>
  <c r="AW2846" i="64"/>
  <c r="AW2860" i="64" s="1"/>
  <c r="AW2743" i="64"/>
  <c r="AW1836" i="64"/>
  <c r="AW1849" i="64" s="1"/>
  <c r="AW2272" i="64"/>
  <c r="AW2295" i="64" s="1"/>
  <c r="AW1791" i="64"/>
  <c r="AW1826" i="64" s="1"/>
  <c r="AW2204" i="64"/>
  <c r="AW2227" i="64" s="1"/>
  <c r="AW2168" i="64"/>
  <c r="AW2195" i="64" s="1"/>
  <c r="AW1675" i="64"/>
  <c r="AW1702" i="64" s="1"/>
  <c r="AW1747" i="64"/>
  <c r="AW1782" i="64" s="1"/>
  <c r="AW1711" i="64"/>
  <c r="AW1738" i="64" s="1"/>
  <c r="AW2338" i="64"/>
  <c r="AW2363" i="64" s="1"/>
  <c r="AW1640" i="64"/>
  <c r="AW1667" i="64" s="1"/>
  <c r="AW1605" i="64"/>
  <c r="AW1632" i="64" s="1"/>
  <c r="AW1581" i="64"/>
  <c r="AW2304" i="64"/>
  <c r="AW2329" i="64" s="1"/>
  <c r="AW1487" i="64"/>
  <c r="AW1511" i="64"/>
  <c r="AW1524" i="64" s="1"/>
  <c r="AW1335" i="64"/>
  <c r="AW1350" i="64" s="1"/>
  <c r="AW1162" i="64"/>
  <c r="AW818" i="64"/>
  <c r="AW831" i="64" s="1"/>
  <c r="AW1359" i="64"/>
  <c r="AW794" i="64"/>
  <c r="AW1214" i="64"/>
  <c r="AW1227" i="64" s="1"/>
  <c r="AW769" i="64"/>
  <c r="AW1971" i="64"/>
  <c r="AW745" i="64"/>
  <c r="AW1947" i="64"/>
  <c r="AW1962" i="64" s="1"/>
  <c r="AW717" i="64"/>
  <c r="AO1916" i="64"/>
  <c r="AO2794" i="64"/>
  <c r="AO2768" i="64"/>
  <c r="AO2743" i="64"/>
  <c r="AO1890" i="64"/>
  <c r="AO1907" i="64" s="1"/>
  <c r="AO1858" i="64"/>
  <c r="AO2846" i="64"/>
  <c r="AO2860" i="64" s="1"/>
  <c r="AO2717" i="64"/>
  <c r="AO2734" i="64" s="1"/>
  <c r="AO1836" i="64"/>
  <c r="AO1849" i="64" s="1"/>
  <c r="AO2272" i="64"/>
  <c r="AO2295" i="64" s="1"/>
  <c r="AO1791" i="64"/>
  <c r="AO1826" i="64" s="1"/>
  <c r="AO1747" i="64"/>
  <c r="AO1782" i="64" s="1"/>
  <c r="AO1711" i="64"/>
  <c r="AO1738" i="64" s="1"/>
  <c r="AO2204" i="64"/>
  <c r="AO2227" i="64" s="1"/>
  <c r="AO2168" i="64"/>
  <c r="AO2195" i="64" s="1"/>
  <c r="AO1675" i="64"/>
  <c r="AO1702" i="64" s="1"/>
  <c r="AO1640" i="64"/>
  <c r="AO1667" i="64" s="1"/>
  <c r="AO2338" i="64"/>
  <c r="AO2363" i="64" s="1"/>
  <c r="AO1605" i="64"/>
  <c r="AO1632" i="64" s="1"/>
  <c r="AO1581" i="64"/>
  <c r="AO2304" i="64"/>
  <c r="AO2329" i="64" s="1"/>
  <c r="AO1487" i="64"/>
  <c r="AO1511" i="64"/>
  <c r="AO1524" i="64" s="1"/>
  <c r="AO1359" i="64"/>
  <c r="AO1162" i="64"/>
  <c r="AO818" i="64"/>
  <c r="AO831" i="64" s="1"/>
  <c r="AO794" i="64"/>
  <c r="AO1335" i="64"/>
  <c r="AO1350" i="64" s="1"/>
  <c r="AO1214" i="64"/>
  <c r="AO1227" i="64" s="1"/>
  <c r="AO1947" i="64"/>
  <c r="AO1962" i="64" s="1"/>
  <c r="AO769" i="64"/>
  <c r="AO1971" i="64"/>
  <c r="AO745" i="64"/>
  <c r="AO717" i="64"/>
  <c r="AG1916" i="64"/>
  <c r="AG2794" i="64"/>
  <c r="AG2768" i="64"/>
  <c r="AG2743" i="64"/>
  <c r="AG2717" i="64"/>
  <c r="AG2734" i="64" s="1"/>
  <c r="AG1890" i="64"/>
  <c r="AG1907" i="64" s="1"/>
  <c r="AG1858" i="64"/>
  <c r="AG2846" i="64"/>
  <c r="AG2860" i="64" s="1"/>
  <c r="AG1836" i="64"/>
  <c r="AG1849" i="64" s="1"/>
  <c r="AG2272" i="64"/>
  <c r="AG2295" i="64" s="1"/>
  <c r="AG1791" i="64"/>
  <c r="AG1826" i="64" s="1"/>
  <c r="AG1747" i="64"/>
  <c r="AG1782" i="64" s="1"/>
  <c r="AG1711" i="64"/>
  <c r="AG1738" i="64" s="1"/>
  <c r="AG2204" i="64"/>
  <c r="AG2227" i="64" s="1"/>
  <c r="AG2168" i="64"/>
  <c r="AG2195" i="64" s="1"/>
  <c r="AG1675" i="64"/>
  <c r="AG1702" i="64" s="1"/>
  <c r="AG2338" i="64"/>
  <c r="AG2363" i="64" s="1"/>
  <c r="AG1605" i="64"/>
  <c r="AG1632" i="64" s="1"/>
  <c r="AG1581" i="64"/>
  <c r="AG1640" i="64"/>
  <c r="AG1667" i="64" s="1"/>
  <c r="AG2304" i="64"/>
  <c r="AG2329" i="64" s="1"/>
  <c r="AG1487" i="64"/>
  <c r="AG1511" i="64"/>
  <c r="AG1524" i="64" s="1"/>
  <c r="AG1162" i="64"/>
  <c r="AG818" i="64"/>
  <c r="AG831" i="64" s="1"/>
  <c r="AG1335" i="64"/>
  <c r="AG1350" i="64" s="1"/>
  <c r="AG794" i="64"/>
  <c r="AG1359" i="64"/>
  <c r="AG1214" i="64"/>
  <c r="AG1227" i="64" s="1"/>
  <c r="AG769" i="64"/>
  <c r="AG1971" i="64"/>
  <c r="AG745" i="64"/>
  <c r="AG1947" i="64"/>
  <c r="AG1962" i="64" s="1"/>
  <c r="AG717" i="64"/>
  <c r="Y1916" i="64"/>
  <c r="Y2794" i="64"/>
  <c r="Y2768" i="64"/>
  <c r="Y2743" i="64"/>
  <c r="Y2717" i="64"/>
  <c r="Y2734" i="64" s="1"/>
  <c r="Y1858" i="64"/>
  <c r="Y1890" i="64"/>
  <c r="Y1907" i="64" s="1"/>
  <c r="Y2846" i="64"/>
  <c r="Y2860" i="64" s="1"/>
  <c r="Y1836" i="64"/>
  <c r="Y1849" i="64" s="1"/>
  <c r="Y2272" i="64"/>
  <c r="Y2295" i="64" s="1"/>
  <c r="Y1791" i="64"/>
  <c r="Y1826" i="64" s="1"/>
  <c r="Y1747" i="64"/>
  <c r="Y1782" i="64" s="1"/>
  <c r="Y1711" i="64"/>
  <c r="Y1738" i="64" s="1"/>
  <c r="Y1675" i="64"/>
  <c r="Y1702" i="64" s="1"/>
  <c r="Y2338" i="64"/>
  <c r="Y2363" i="64" s="1"/>
  <c r="Y1640" i="64"/>
  <c r="Y1667" i="64" s="1"/>
  <c r="Y2204" i="64"/>
  <c r="Y2227" i="64" s="1"/>
  <c r="Y1605" i="64"/>
  <c r="Y1632" i="64" s="1"/>
  <c r="Y2168" i="64"/>
  <c r="Y2195" i="64" s="1"/>
  <c r="Y1581" i="64"/>
  <c r="Y2304" i="64"/>
  <c r="Y2329" i="64" s="1"/>
  <c r="Y1511" i="64"/>
  <c r="Y1524" i="64" s="1"/>
  <c r="Y1487" i="64"/>
  <c r="Y1162" i="64"/>
  <c r="Y1335" i="64"/>
  <c r="Y1350" i="64" s="1"/>
  <c r="Y1359" i="64"/>
  <c r="Y818" i="64"/>
  <c r="Y831" i="64" s="1"/>
  <c r="Y794" i="64"/>
  <c r="Y1214" i="64"/>
  <c r="Y1227" i="64" s="1"/>
  <c r="Y1947" i="64"/>
  <c r="Y1962" i="64" s="1"/>
  <c r="Y769" i="64"/>
  <c r="Y1971" i="64"/>
  <c r="Y745" i="64"/>
  <c r="Y717" i="64"/>
  <c r="CL1915" i="64"/>
  <c r="CL2793" i="64"/>
  <c r="CL2767" i="64"/>
  <c r="CL2742" i="64"/>
  <c r="CL2716" i="64"/>
  <c r="CL1889" i="64"/>
  <c r="CL1857" i="64"/>
  <c r="CL1835" i="64"/>
  <c r="CL2845" i="64"/>
  <c r="CL2271" i="64"/>
  <c r="CL1746" i="64"/>
  <c r="CL1710" i="64"/>
  <c r="CL1790" i="64"/>
  <c r="CL2203" i="64"/>
  <c r="CL2167" i="64"/>
  <c r="CL1674" i="64"/>
  <c r="CL2337" i="64"/>
  <c r="CL1604" i="64"/>
  <c r="CL1580" i="64"/>
  <c r="CL2303" i="64"/>
  <c r="CL1639" i="64"/>
  <c r="CL1486" i="64"/>
  <c r="CL1501" i="64" s="1"/>
  <c r="CL1358" i="64"/>
  <c r="CL1477" i="64" s="1"/>
  <c r="CL1510" i="64"/>
  <c r="CL1946" i="64"/>
  <c r="CL817" i="64"/>
  <c r="CL830" i="64" s="1"/>
  <c r="CL793" i="64"/>
  <c r="CL1213" i="64"/>
  <c r="CL1970" i="64"/>
  <c r="CL744" i="64"/>
  <c r="CL1161" i="64"/>
  <c r="CL716" i="64"/>
  <c r="CL610" i="64"/>
  <c r="CD1915" i="64"/>
  <c r="CD2793" i="64"/>
  <c r="CD2767" i="64"/>
  <c r="CD2742" i="64"/>
  <c r="CD2716" i="64"/>
  <c r="CD1889" i="64"/>
  <c r="CD1857" i="64"/>
  <c r="CD1835" i="64"/>
  <c r="CD2845" i="64"/>
  <c r="CD2271" i="64"/>
  <c r="CD1790" i="64"/>
  <c r="CD1746" i="64"/>
  <c r="CD1710" i="64"/>
  <c r="CD2203" i="64"/>
  <c r="CD2167" i="64"/>
  <c r="CD1674" i="64"/>
  <c r="CD2337" i="64"/>
  <c r="CD1604" i="64"/>
  <c r="CD1639" i="64"/>
  <c r="CD1580" i="64"/>
  <c r="CD2303" i="64"/>
  <c r="CD1486" i="64"/>
  <c r="CD1501" i="64" s="1"/>
  <c r="CD1510" i="64"/>
  <c r="CD1358" i="64"/>
  <c r="CD1477" i="64" s="1"/>
  <c r="CD1946" i="64"/>
  <c r="CD817" i="64"/>
  <c r="CD830" i="64" s="1"/>
  <c r="CD793" i="64"/>
  <c r="CD1213" i="64"/>
  <c r="CD1161" i="64"/>
  <c r="CD1970" i="64"/>
  <c r="CD744" i="64"/>
  <c r="CD716" i="64"/>
  <c r="CD610" i="64"/>
  <c r="BV1915" i="64"/>
  <c r="BV2793" i="64"/>
  <c r="BV2767" i="64"/>
  <c r="BV2742" i="64"/>
  <c r="BV2716" i="64"/>
  <c r="BV1889" i="64"/>
  <c r="BV1857" i="64"/>
  <c r="BV1835" i="64"/>
  <c r="BV2845" i="64"/>
  <c r="BV2271" i="64"/>
  <c r="BV1790" i="64"/>
  <c r="BV1710" i="64"/>
  <c r="BV1746" i="64"/>
  <c r="BV2203" i="64"/>
  <c r="BV1674" i="64"/>
  <c r="BV2167" i="64"/>
  <c r="BV1639" i="64"/>
  <c r="BV2337" i="64"/>
  <c r="BV1604" i="64"/>
  <c r="BV1580" i="64"/>
  <c r="BV2303" i="64"/>
  <c r="BV1486" i="64"/>
  <c r="BV1501" i="64" s="1"/>
  <c r="BV1510" i="64"/>
  <c r="BV1358" i="64"/>
  <c r="BV1477" i="64" s="1"/>
  <c r="BV1946" i="64"/>
  <c r="BV817" i="64"/>
  <c r="BV830" i="64" s="1"/>
  <c r="BV793" i="64"/>
  <c r="BV1213" i="64"/>
  <c r="BV1970" i="64"/>
  <c r="BV744" i="64"/>
  <c r="BV1161" i="64"/>
  <c r="BV716" i="64"/>
  <c r="BV610" i="64"/>
  <c r="BN1915" i="64"/>
  <c r="BN2793" i="64"/>
  <c r="BN2767" i="64"/>
  <c r="BN2742" i="64"/>
  <c r="BN2716" i="64"/>
  <c r="BN1889" i="64"/>
  <c r="BN1857" i="64"/>
  <c r="BN1835" i="64"/>
  <c r="BN2845" i="64"/>
  <c r="BN2271" i="64"/>
  <c r="BN1790" i="64"/>
  <c r="BN1710" i="64"/>
  <c r="BN2203" i="64"/>
  <c r="BN2167" i="64"/>
  <c r="BN1674" i="64"/>
  <c r="BN1746" i="64"/>
  <c r="BN1604" i="64"/>
  <c r="BN1580" i="64"/>
  <c r="BN1639" i="64"/>
  <c r="BN2303" i="64"/>
  <c r="BN1486" i="64"/>
  <c r="BN1501" i="64" s="1"/>
  <c r="BN1358" i="64"/>
  <c r="BN1477" i="64" s="1"/>
  <c r="BN2337" i="64"/>
  <c r="BN1946" i="64"/>
  <c r="BN817" i="64"/>
  <c r="BN830" i="64" s="1"/>
  <c r="BN1510" i="64"/>
  <c r="BN793" i="64"/>
  <c r="BN1213" i="64"/>
  <c r="BN1970" i="64"/>
  <c r="BN744" i="64"/>
  <c r="BN716" i="64"/>
  <c r="BN1161" i="64"/>
  <c r="BN610" i="64"/>
  <c r="BF1915" i="64"/>
  <c r="BF2793" i="64"/>
  <c r="BF2767" i="64"/>
  <c r="BF2742" i="64"/>
  <c r="BF2716" i="64"/>
  <c r="BF1857" i="64"/>
  <c r="BF1889" i="64"/>
  <c r="BF1835" i="64"/>
  <c r="BF2845" i="64"/>
  <c r="BF2271" i="64"/>
  <c r="BF1790" i="64"/>
  <c r="BF1746" i="64"/>
  <c r="BF1710" i="64"/>
  <c r="BF2203" i="64"/>
  <c r="BF1674" i="64"/>
  <c r="BF2167" i="64"/>
  <c r="BF1639" i="64"/>
  <c r="BF1604" i="64"/>
  <c r="BF1580" i="64"/>
  <c r="BF2303" i="64"/>
  <c r="BF1486" i="64"/>
  <c r="BF1501" i="64" s="1"/>
  <c r="BF1358" i="64"/>
  <c r="BF1477" i="64" s="1"/>
  <c r="BF1510" i="64"/>
  <c r="BF1946" i="64"/>
  <c r="BF2337" i="64"/>
  <c r="BF817" i="64"/>
  <c r="BF830" i="64" s="1"/>
  <c r="BF793" i="64"/>
  <c r="BF1213" i="64"/>
  <c r="BF1970" i="64"/>
  <c r="BF1161" i="64"/>
  <c r="BF744" i="64"/>
  <c r="BF716" i="64"/>
  <c r="BF610" i="64"/>
  <c r="AX1915" i="64"/>
  <c r="AX2793" i="64"/>
  <c r="AX2767" i="64"/>
  <c r="AX2742" i="64"/>
  <c r="AX2716" i="64"/>
  <c r="AX1889" i="64"/>
  <c r="AX1857" i="64"/>
  <c r="AX1835" i="64"/>
  <c r="AX2845" i="64"/>
  <c r="AX2271" i="64"/>
  <c r="AX1710" i="64"/>
  <c r="AX1790" i="64"/>
  <c r="AX2203" i="64"/>
  <c r="AX2167" i="64"/>
  <c r="AX1674" i="64"/>
  <c r="AX1746" i="64"/>
  <c r="AX1604" i="64"/>
  <c r="AX1580" i="64"/>
  <c r="AX2303" i="64"/>
  <c r="AX1486" i="64"/>
  <c r="AX1501" i="64" s="1"/>
  <c r="AX2337" i="64"/>
  <c r="AX1510" i="64"/>
  <c r="AX1358" i="64"/>
  <c r="AX1477" i="64" s="1"/>
  <c r="AX1639" i="64"/>
  <c r="AX1946" i="64"/>
  <c r="AX817" i="64"/>
  <c r="AX830" i="64" s="1"/>
  <c r="AX793" i="64"/>
  <c r="AX1213" i="64"/>
  <c r="AX1970" i="64"/>
  <c r="AX744" i="64"/>
  <c r="AX1161" i="64"/>
  <c r="AX716" i="64"/>
  <c r="AX610" i="64"/>
  <c r="AP1915" i="64"/>
  <c r="AP2793" i="64"/>
  <c r="AP2767" i="64"/>
  <c r="AP2742" i="64"/>
  <c r="AP2716" i="64"/>
  <c r="AP1857" i="64"/>
  <c r="AP1889" i="64"/>
  <c r="AP1835" i="64"/>
  <c r="AP2845" i="64"/>
  <c r="AP1790" i="64"/>
  <c r="AP1746" i="64"/>
  <c r="AP2271" i="64"/>
  <c r="AP1710" i="64"/>
  <c r="AP2203" i="64"/>
  <c r="AP2167" i="64"/>
  <c r="AP1674" i="64"/>
  <c r="AP1604" i="64"/>
  <c r="AP1580" i="64"/>
  <c r="AP1639" i="64"/>
  <c r="AP2303" i="64"/>
  <c r="AP1486" i="64"/>
  <c r="AP1501" i="64" s="1"/>
  <c r="AP1510" i="64"/>
  <c r="AP1358" i="64"/>
  <c r="AP1477" i="64" s="1"/>
  <c r="AP2337" i="64"/>
  <c r="AP1946" i="64"/>
  <c r="AP817" i="64"/>
  <c r="AP830" i="64" s="1"/>
  <c r="AP793" i="64"/>
  <c r="AP1213" i="64"/>
  <c r="AP1970" i="64"/>
  <c r="AP744" i="64"/>
  <c r="AP716" i="64"/>
  <c r="AP610" i="64"/>
  <c r="AH1915" i="64"/>
  <c r="AH2793" i="64"/>
  <c r="AH2767" i="64"/>
  <c r="AH2742" i="64"/>
  <c r="AH2716" i="64"/>
  <c r="AH1889" i="64"/>
  <c r="AH1857" i="64"/>
  <c r="AH1835" i="64"/>
  <c r="AH2845" i="64"/>
  <c r="AH1790" i="64"/>
  <c r="AH1746" i="64"/>
  <c r="AH2271" i="64"/>
  <c r="AH1710" i="64"/>
  <c r="AH2203" i="64"/>
  <c r="AH1674" i="64"/>
  <c r="AH1639" i="64"/>
  <c r="AH1604" i="64"/>
  <c r="AH1580" i="64"/>
  <c r="AH2167" i="64"/>
  <c r="AH2303" i="64"/>
  <c r="AH2337" i="64"/>
  <c r="AH1486" i="64"/>
  <c r="AH1501" i="64" s="1"/>
  <c r="AH1358" i="64"/>
  <c r="AH1477" i="64" s="1"/>
  <c r="AH1946" i="64"/>
  <c r="AH1510" i="64"/>
  <c r="AH817" i="64"/>
  <c r="AH830" i="64" s="1"/>
  <c r="AH793" i="64"/>
  <c r="AH1213" i="64"/>
  <c r="AH1970" i="64"/>
  <c r="AH1161" i="64"/>
  <c r="AH744" i="64"/>
  <c r="AH716" i="64"/>
  <c r="AH610" i="64"/>
  <c r="Z1915" i="64"/>
  <c r="Z2793" i="64"/>
  <c r="Z2767" i="64"/>
  <c r="Z2742" i="64"/>
  <c r="Z2716" i="64"/>
  <c r="Z1889" i="64"/>
  <c r="Z1835" i="64"/>
  <c r="Z1857" i="64"/>
  <c r="Z2845" i="64"/>
  <c r="Z1746" i="64"/>
  <c r="Z2271" i="64"/>
  <c r="Z1710" i="64"/>
  <c r="Z1790" i="64"/>
  <c r="Z2203" i="64"/>
  <c r="Z2167" i="64"/>
  <c r="Z1674" i="64"/>
  <c r="Z1604" i="64"/>
  <c r="Z1580" i="64"/>
  <c r="Z2303" i="64"/>
  <c r="Z1639" i="64"/>
  <c r="Z1486" i="64"/>
  <c r="Z1501" i="64" s="1"/>
  <c r="Z2337" i="64"/>
  <c r="Z1358" i="64"/>
  <c r="Z1477" i="64" s="1"/>
  <c r="Z1510" i="64"/>
  <c r="Z1946" i="64"/>
  <c r="Z817" i="64"/>
  <c r="Z830" i="64" s="1"/>
  <c r="Z793" i="64"/>
  <c r="Z1213" i="64"/>
  <c r="Z1970" i="64"/>
  <c r="Z744" i="64"/>
  <c r="Z1161" i="64"/>
  <c r="Z716" i="64"/>
  <c r="Z610" i="64"/>
  <c r="CE1912" i="64"/>
  <c r="CE1934" i="64" s="1"/>
  <c r="CE2790" i="64"/>
  <c r="CE2807" i="64" s="1"/>
  <c r="CE2764" i="64"/>
  <c r="CE2781" i="64" s="1"/>
  <c r="CE2713" i="64"/>
  <c r="CE2730" i="64" s="1"/>
  <c r="CE1886" i="64"/>
  <c r="CE1903" i="64" s="1"/>
  <c r="CE2739" i="64"/>
  <c r="CE2756" i="64" s="1"/>
  <c r="CE1854" i="64"/>
  <c r="CE1877" i="64" s="1"/>
  <c r="CE1832" i="64"/>
  <c r="CE1845" i="64" s="1"/>
  <c r="CE2842" i="64"/>
  <c r="CE2856" i="64" s="1"/>
  <c r="CE1743" i="64"/>
  <c r="CE1778" i="64" s="1"/>
  <c r="CE2268" i="64"/>
  <c r="CE2291" i="64" s="1"/>
  <c r="CE1787" i="64"/>
  <c r="CE1822" i="64" s="1"/>
  <c r="CE2200" i="64"/>
  <c r="CE2223" i="64" s="1"/>
  <c r="CE1707" i="64"/>
  <c r="CE1734" i="64" s="1"/>
  <c r="CE1671" i="64"/>
  <c r="CE1698" i="64" s="1"/>
  <c r="CE2164" i="64"/>
  <c r="CE2191" i="64" s="1"/>
  <c r="CE1636" i="64"/>
  <c r="CE1663" i="64" s="1"/>
  <c r="CE1601" i="64"/>
  <c r="CE1628" i="64" s="1"/>
  <c r="CE1577" i="64"/>
  <c r="CE2300" i="64"/>
  <c r="CE2325" i="64" s="1"/>
  <c r="CE1483" i="64"/>
  <c r="CE1498" i="64" s="1"/>
  <c r="CE2334" i="64"/>
  <c r="CE2359" i="64" s="1"/>
  <c r="CE1507" i="64"/>
  <c r="CE1520" i="64" s="1"/>
  <c r="CE1355" i="64"/>
  <c r="CE1943" i="64"/>
  <c r="CE1958" i="64" s="1"/>
  <c r="CE814" i="64"/>
  <c r="CE827" i="64" s="1"/>
  <c r="CE790" i="64"/>
  <c r="CE1210" i="64"/>
  <c r="CE1223" i="64" s="1"/>
  <c r="CE741" i="64"/>
  <c r="CE1158" i="64"/>
  <c r="CE1173" i="64" s="1"/>
  <c r="CE713" i="64"/>
  <c r="CE607" i="64"/>
  <c r="CE630" i="64" s="1"/>
  <c r="BW1912" i="64"/>
  <c r="BW1934" i="64" s="1"/>
  <c r="BW2790" i="64"/>
  <c r="BW2807" i="64" s="1"/>
  <c r="BW2764" i="64"/>
  <c r="BW2781" i="64" s="1"/>
  <c r="BW2713" i="64"/>
  <c r="BW2730" i="64" s="1"/>
  <c r="BW2739" i="64"/>
  <c r="BW2756" i="64" s="1"/>
  <c r="BW1886" i="64"/>
  <c r="BW1903" i="64" s="1"/>
  <c r="BW1854" i="64"/>
  <c r="BW1877" i="64" s="1"/>
  <c r="BW1832" i="64"/>
  <c r="BW1845" i="64" s="1"/>
  <c r="BW2842" i="64"/>
  <c r="BW2856" i="64" s="1"/>
  <c r="BW1787" i="64"/>
  <c r="BW1822" i="64" s="1"/>
  <c r="BW2268" i="64"/>
  <c r="BW2291" i="64" s="1"/>
  <c r="BW2200" i="64"/>
  <c r="BW2223" i="64" s="1"/>
  <c r="BW1707" i="64"/>
  <c r="BW1734" i="64" s="1"/>
  <c r="BW2164" i="64"/>
  <c r="BW2191" i="64" s="1"/>
  <c r="BW1671" i="64"/>
  <c r="BW1698" i="64" s="1"/>
  <c r="BW1601" i="64"/>
  <c r="BW1628" i="64" s="1"/>
  <c r="BW1577" i="64"/>
  <c r="BW1743" i="64"/>
  <c r="BW1778" i="64" s="1"/>
  <c r="BW1636" i="64"/>
  <c r="BW1663" i="64" s="1"/>
  <c r="BW2300" i="64"/>
  <c r="BW2325" i="64" s="1"/>
  <c r="BW1483" i="64"/>
  <c r="BW1498" i="64" s="1"/>
  <c r="BW1355" i="64"/>
  <c r="BW2334" i="64"/>
  <c r="BW2359" i="64" s="1"/>
  <c r="BW1507" i="64"/>
  <c r="BW1520" i="64" s="1"/>
  <c r="BW1943" i="64"/>
  <c r="BW1958" i="64" s="1"/>
  <c r="BW814" i="64"/>
  <c r="BW827" i="64" s="1"/>
  <c r="BW790" i="64"/>
  <c r="BW1210" i="64"/>
  <c r="BW1223" i="64" s="1"/>
  <c r="BW1331" i="64"/>
  <c r="BW1346" i="64" s="1"/>
  <c r="BW741" i="64"/>
  <c r="BW713" i="64"/>
  <c r="BW1158" i="64"/>
  <c r="BW1173" i="64" s="1"/>
  <c r="BW607" i="64"/>
  <c r="BW630" i="64" s="1"/>
  <c r="BO1912" i="64"/>
  <c r="BO1934" i="64" s="1"/>
  <c r="BO2790" i="64"/>
  <c r="BO2807" i="64" s="1"/>
  <c r="BO2764" i="64"/>
  <c r="BO2781" i="64" s="1"/>
  <c r="BO2713" i="64"/>
  <c r="BO2730" i="64" s="1"/>
  <c r="BO2739" i="64"/>
  <c r="BO2756" i="64" s="1"/>
  <c r="BO1886" i="64"/>
  <c r="BO1903" i="64" s="1"/>
  <c r="BO1854" i="64"/>
  <c r="BO1877" i="64" s="1"/>
  <c r="BO1832" i="64"/>
  <c r="BO1845" i="64" s="1"/>
  <c r="BO1787" i="64"/>
  <c r="BO1822" i="64" s="1"/>
  <c r="BO2268" i="64"/>
  <c r="BO2291" i="64" s="1"/>
  <c r="BO1743" i="64"/>
  <c r="BO1778" i="64" s="1"/>
  <c r="BO2200" i="64"/>
  <c r="BO2223" i="64" s="1"/>
  <c r="BO1707" i="64"/>
  <c r="BO1734" i="64" s="1"/>
  <c r="BO1671" i="64"/>
  <c r="BO1698" i="64" s="1"/>
  <c r="BO2842" i="64"/>
  <c r="BO2856" i="64" s="1"/>
  <c r="BO1636" i="64"/>
  <c r="BO1663" i="64" s="1"/>
  <c r="BO1601" i="64"/>
  <c r="BO1628" i="64" s="1"/>
  <c r="BO1577" i="64"/>
  <c r="BO2164" i="64"/>
  <c r="BO2191" i="64" s="1"/>
  <c r="BO2300" i="64"/>
  <c r="BO2325" i="64" s="1"/>
  <c r="BO1483" i="64"/>
  <c r="BO1498" i="64" s="1"/>
  <c r="BO1355" i="64"/>
  <c r="BO1507" i="64"/>
  <c r="BO1520" i="64" s="1"/>
  <c r="BO1943" i="64"/>
  <c r="BO1958" i="64" s="1"/>
  <c r="BO814" i="64"/>
  <c r="BO827" i="64" s="1"/>
  <c r="BO790" i="64"/>
  <c r="BO1210" i="64"/>
  <c r="BO1223" i="64" s="1"/>
  <c r="BO2334" i="64"/>
  <c r="BO2359" i="64" s="1"/>
  <c r="BO1331" i="64"/>
  <c r="BO1346" i="64" s="1"/>
  <c r="BO1158" i="64"/>
  <c r="BO1173" i="64" s="1"/>
  <c r="BO741" i="64"/>
  <c r="BO713" i="64"/>
  <c r="BO607" i="64"/>
  <c r="BO630" i="64" s="1"/>
  <c r="BG1912" i="64"/>
  <c r="BG1934" i="64" s="1"/>
  <c r="BG2790" i="64"/>
  <c r="BG2807" i="64" s="1"/>
  <c r="BG2764" i="64"/>
  <c r="BG2781" i="64" s="1"/>
  <c r="BG2739" i="64"/>
  <c r="BG2756" i="64" s="1"/>
  <c r="BG2713" i="64"/>
  <c r="BG2730" i="64" s="1"/>
  <c r="BG1854" i="64"/>
  <c r="BG1877" i="64" s="1"/>
  <c r="BG1886" i="64"/>
  <c r="BG1903" i="64" s="1"/>
  <c r="BG1832" i="64"/>
  <c r="BG1845" i="64" s="1"/>
  <c r="BG2842" i="64"/>
  <c r="BG2856" i="64" s="1"/>
  <c r="BG2268" i="64"/>
  <c r="BG2291" i="64" s="1"/>
  <c r="BG1787" i="64"/>
  <c r="BG1822" i="64" s="1"/>
  <c r="BG2200" i="64"/>
  <c r="BG2223" i="64" s="1"/>
  <c r="BG1707" i="64"/>
  <c r="BG1734" i="64" s="1"/>
  <c r="BG1743" i="64"/>
  <c r="BG1778" i="64" s="1"/>
  <c r="BG2164" i="64"/>
  <c r="BG2191" i="64" s="1"/>
  <c r="BG1671" i="64"/>
  <c r="BG1698" i="64" s="1"/>
  <c r="BG1601" i="64"/>
  <c r="BG1628" i="64" s="1"/>
  <c r="BG1577" i="64"/>
  <c r="BG2300" i="64"/>
  <c r="BG2325" i="64" s="1"/>
  <c r="BG1483" i="64"/>
  <c r="BG1498" i="64" s="1"/>
  <c r="BG1636" i="64"/>
  <c r="BG1663" i="64" s="1"/>
  <c r="BG2334" i="64"/>
  <c r="BG2359" i="64" s="1"/>
  <c r="BG1507" i="64"/>
  <c r="BG1520" i="64" s="1"/>
  <c r="BG1943" i="64"/>
  <c r="BG1958" i="64" s="1"/>
  <c r="BG1355" i="64"/>
  <c r="BG814" i="64"/>
  <c r="BG827" i="64" s="1"/>
  <c r="BG790" i="64"/>
  <c r="BG1210" i="64"/>
  <c r="BG1223" i="64" s="1"/>
  <c r="BG1331" i="64"/>
  <c r="BG1346" i="64" s="1"/>
  <c r="BG741" i="64"/>
  <c r="BG1158" i="64"/>
  <c r="BG1173" i="64" s="1"/>
  <c r="BG713" i="64"/>
  <c r="BG607" i="64"/>
  <c r="BG630" i="64" s="1"/>
  <c r="AY1912" i="64"/>
  <c r="AY1934" i="64" s="1"/>
  <c r="AY2790" i="64"/>
  <c r="AY2807" i="64" s="1"/>
  <c r="AY2764" i="64"/>
  <c r="AY2781" i="64" s="1"/>
  <c r="AY2713" i="64"/>
  <c r="AY2730" i="64" s="1"/>
  <c r="AY2739" i="64"/>
  <c r="AY2756" i="64" s="1"/>
  <c r="AY1854" i="64"/>
  <c r="AY1877" i="64" s="1"/>
  <c r="AY1886" i="64"/>
  <c r="AY1903" i="64" s="1"/>
  <c r="AY1832" i="64"/>
  <c r="AY1845" i="64" s="1"/>
  <c r="AY2268" i="64"/>
  <c r="AY2291" i="64" s="1"/>
  <c r="AY2842" i="64"/>
  <c r="AY2856" i="64" s="1"/>
  <c r="AY1743" i="64"/>
  <c r="AY1778" i="64" s="1"/>
  <c r="AY2200" i="64"/>
  <c r="AY2223" i="64" s="1"/>
  <c r="AY2164" i="64"/>
  <c r="AY2191" i="64" s="1"/>
  <c r="AY1707" i="64"/>
  <c r="AY1734" i="64" s="1"/>
  <c r="AY1787" i="64"/>
  <c r="AY1822" i="64" s="1"/>
  <c r="AY1671" i="64"/>
  <c r="AY1698" i="64" s="1"/>
  <c r="AY1601" i="64"/>
  <c r="AY1628" i="64" s="1"/>
  <c r="AY1577" i="64"/>
  <c r="AY1636" i="64"/>
  <c r="AY1663" i="64" s="1"/>
  <c r="AY2300" i="64"/>
  <c r="AY2325" i="64" s="1"/>
  <c r="AY1483" i="64"/>
  <c r="AY1498" i="64" s="1"/>
  <c r="AY1507" i="64"/>
  <c r="AY1520" i="64" s="1"/>
  <c r="AY2334" i="64"/>
  <c r="AY2359" i="64" s="1"/>
  <c r="AY1355" i="64"/>
  <c r="AY1943" i="64"/>
  <c r="AY1958" i="64" s="1"/>
  <c r="AY790" i="64"/>
  <c r="AY1210" i="64"/>
  <c r="AY1223" i="64" s="1"/>
  <c r="AY741" i="64"/>
  <c r="AY1331" i="64"/>
  <c r="AY1346" i="64" s="1"/>
  <c r="AY814" i="64"/>
  <c r="AY827" i="64" s="1"/>
  <c r="AY713" i="64"/>
  <c r="AY607" i="64"/>
  <c r="AY630" i="64" s="1"/>
  <c r="AQ1912" i="64"/>
  <c r="AQ1934" i="64" s="1"/>
  <c r="AQ2790" i="64"/>
  <c r="AQ2807" i="64" s="1"/>
  <c r="AQ2764" i="64"/>
  <c r="AQ2781" i="64" s="1"/>
  <c r="AQ2713" i="64"/>
  <c r="AQ2730" i="64" s="1"/>
  <c r="AQ2739" i="64"/>
  <c r="AQ2756" i="64" s="1"/>
  <c r="AQ1854" i="64"/>
  <c r="AQ1877" i="64" s="1"/>
  <c r="AQ1886" i="64"/>
  <c r="AQ1903" i="64" s="1"/>
  <c r="AQ1832" i="64"/>
  <c r="AQ1845" i="64" s="1"/>
  <c r="AQ1787" i="64"/>
  <c r="AQ1822" i="64" s="1"/>
  <c r="AQ2842" i="64"/>
  <c r="AQ2856" i="64" s="1"/>
  <c r="AQ1743" i="64"/>
  <c r="AQ1778" i="64" s="1"/>
  <c r="AQ2268" i="64"/>
  <c r="AQ2291" i="64" s="1"/>
  <c r="AQ2200" i="64"/>
  <c r="AQ2223" i="64" s="1"/>
  <c r="AQ1707" i="64"/>
  <c r="AQ1734" i="64" s="1"/>
  <c r="AQ1671" i="64"/>
  <c r="AQ1698" i="64" s="1"/>
  <c r="AQ2164" i="64"/>
  <c r="AQ2191" i="64" s="1"/>
  <c r="AQ1636" i="64"/>
  <c r="AQ1663" i="64" s="1"/>
  <c r="AQ1601" i="64"/>
  <c r="AQ1628" i="64" s="1"/>
  <c r="AQ1577" i="64"/>
  <c r="AQ2300" i="64"/>
  <c r="AQ2325" i="64" s="1"/>
  <c r="AQ2334" i="64"/>
  <c r="AQ2359" i="64" s="1"/>
  <c r="AQ1483" i="64"/>
  <c r="AQ1498" i="64" s="1"/>
  <c r="AQ1943" i="64"/>
  <c r="AQ1958" i="64" s="1"/>
  <c r="AQ790" i="64"/>
  <c r="AQ1210" i="64"/>
  <c r="AQ1223" i="64" s="1"/>
  <c r="AQ1355" i="64"/>
  <c r="AQ1158" i="64"/>
  <c r="AQ1173" i="64" s="1"/>
  <c r="AQ741" i="64"/>
  <c r="AQ1331" i="64"/>
  <c r="AQ1346" i="64" s="1"/>
  <c r="AQ814" i="64"/>
  <c r="AQ827" i="64" s="1"/>
  <c r="AQ713" i="64"/>
  <c r="AQ607" i="64"/>
  <c r="AQ630" i="64" s="1"/>
  <c r="AI1912" i="64"/>
  <c r="AI1934" i="64" s="1"/>
  <c r="AI2790" i="64"/>
  <c r="AI2807" i="64" s="1"/>
  <c r="AI2764" i="64"/>
  <c r="AI2781" i="64" s="1"/>
  <c r="AI2713" i="64"/>
  <c r="AI2730" i="64" s="1"/>
  <c r="AI2739" i="64"/>
  <c r="AI2756" i="64" s="1"/>
  <c r="AI1886" i="64"/>
  <c r="AI1903" i="64" s="1"/>
  <c r="AI1854" i="64"/>
  <c r="AI1877" i="64" s="1"/>
  <c r="AI1832" i="64"/>
  <c r="AI1845" i="64" s="1"/>
  <c r="AI1787" i="64"/>
  <c r="AI1822" i="64" s="1"/>
  <c r="AI2842" i="64"/>
  <c r="AI2856" i="64" s="1"/>
  <c r="AI2268" i="64"/>
  <c r="AI2291" i="64" s="1"/>
  <c r="AI1743" i="64"/>
  <c r="AI1778" i="64" s="1"/>
  <c r="AI2200" i="64"/>
  <c r="AI2223" i="64" s="1"/>
  <c r="AI1707" i="64"/>
  <c r="AI1734" i="64" s="1"/>
  <c r="AI2164" i="64"/>
  <c r="AI2191" i="64" s="1"/>
  <c r="AI1671" i="64"/>
  <c r="AI1698" i="64" s="1"/>
  <c r="AI1601" i="64"/>
  <c r="AI1628" i="64" s="1"/>
  <c r="AI1577" i="64"/>
  <c r="AI2300" i="64"/>
  <c r="AI2325" i="64" s="1"/>
  <c r="AI1636" i="64"/>
  <c r="AI1663" i="64" s="1"/>
  <c r="AI1483" i="64"/>
  <c r="AI1498" i="64" s="1"/>
  <c r="AI2334" i="64"/>
  <c r="AI2359" i="64" s="1"/>
  <c r="AI1507" i="64"/>
  <c r="AI1520" i="64" s="1"/>
  <c r="AI1943" i="64"/>
  <c r="AI1958" i="64" s="1"/>
  <c r="AI1355" i="64"/>
  <c r="AI790" i="64"/>
  <c r="AI1210" i="64"/>
  <c r="AI1223" i="64" s="1"/>
  <c r="AI741" i="64"/>
  <c r="AI1331" i="64"/>
  <c r="AI1346" i="64" s="1"/>
  <c r="AI1158" i="64"/>
  <c r="AI1173" i="64" s="1"/>
  <c r="AI713" i="64"/>
  <c r="AI607" i="64"/>
  <c r="AI630" i="64" s="1"/>
  <c r="AA1912" i="64"/>
  <c r="AA1934" i="64" s="1"/>
  <c r="AA2790" i="64"/>
  <c r="AA2807" i="64" s="1"/>
  <c r="AA2764" i="64"/>
  <c r="AA2781" i="64" s="1"/>
  <c r="AA2739" i="64"/>
  <c r="AA2756" i="64" s="1"/>
  <c r="AA2713" i="64"/>
  <c r="AA2730" i="64" s="1"/>
  <c r="AA1886" i="64"/>
  <c r="AA1854" i="64"/>
  <c r="AA1877" i="64" s="1"/>
  <c r="AA1832" i="64"/>
  <c r="AA1845" i="64" s="1"/>
  <c r="AA2842" i="64"/>
  <c r="AA2856" i="64" s="1"/>
  <c r="AA1787" i="64"/>
  <c r="AA1822" i="64" s="1"/>
  <c r="AA1743" i="64"/>
  <c r="AA1778" i="64" s="1"/>
  <c r="AA2268" i="64"/>
  <c r="AA2291" i="64" s="1"/>
  <c r="AA2200" i="64"/>
  <c r="AA2223" i="64" s="1"/>
  <c r="AA2164" i="64"/>
  <c r="AA2191" i="64" s="1"/>
  <c r="AA1707" i="64"/>
  <c r="AA1734" i="64" s="1"/>
  <c r="AA1671" i="64"/>
  <c r="AA1698" i="64" s="1"/>
  <c r="AA1601" i="64"/>
  <c r="AA1628" i="64" s="1"/>
  <c r="AA1636" i="64"/>
  <c r="AA1663" i="64" s="1"/>
  <c r="AA1577" i="64"/>
  <c r="AA2300" i="64"/>
  <c r="AA2325" i="64" s="1"/>
  <c r="AA2334" i="64"/>
  <c r="AA2359" i="64" s="1"/>
  <c r="AA1483" i="64"/>
  <c r="AA1498" i="64" s="1"/>
  <c r="AA1507" i="64"/>
  <c r="AA1520" i="64" s="1"/>
  <c r="AA1943" i="64"/>
  <c r="AA1958" i="64" s="1"/>
  <c r="AA1355" i="64"/>
  <c r="AA790" i="64"/>
  <c r="AA1210" i="64"/>
  <c r="AA1223" i="64" s="1"/>
  <c r="AA1158" i="64"/>
  <c r="AA1173" i="64" s="1"/>
  <c r="AA814" i="64"/>
  <c r="AA827" i="64" s="1"/>
  <c r="AA741" i="64"/>
  <c r="AA713" i="64"/>
  <c r="AA1331" i="64"/>
  <c r="AA1346" i="64" s="1"/>
  <c r="AA607" i="64"/>
  <c r="AA630" i="64" s="1"/>
  <c r="S1912" i="64"/>
  <c r="S1934" i="64" s="1"/>
  <c r="S2790" i="64"/>
  <c r="S2807" i="64" s="1"/>
  <c r="S2764" i="64"/>
  <c r="S2781" i="64" s="1"/>
  <c r="S2713" i="64"/>
  <c r="S2730" i="64" s="1"/>
  <c r="S2739" i="64"/>
  <c r="S2756" i="64" s="1"/>
  <c r="S1886" i="64"/>
  <c r="S1854" i="64"/>
  <c r="S1877" i="64" s="1"/>
  <c r="S1832" i="64"/>
  <c r="S1845" i="64" s="1"/>
  <c r="S2268" i="64"/>
  <c r="S2291" i="64" s="1"/>
  <c r="S2842" i="64"/>
  <c r="S2856" i="64" s="1"/>
  <c r="S2200" i="64"/>
  <c r="S2223" i="64" s="1"/>
  <c r="S1743" i="64"/>
  <c r="S1778" i="64" s="1"/>
  <c r="S1707" i="64"/>
  <c r="S1734" i="64" s="1"/>
  <c r="S1671" i="64"/>
  <c r="S1698" i="64" s="1"/>
  <c r="S2164" i="64"/>
  <c r="S2191" i="64" s="1"/>
  <c r="S1787" i="64"/>
  <c r="S1822" i="64" s="1"/>
  <c r="S1636" i="64"/>
  <c r="S1663" i="64" s="1"/>
  <c r="S1601" i="64"/>
  <c r="S1628" i="64" s="1"/>
  <c r="S1577" i="64"/>
  <c r="S2300" i="64"/>
  <c r="S2325" i="64" s="1"/>
  <c r="S1483" i="64"/>
  <c r="S1498" i="64" s="1"/>
  <c r="S1507" i="64"/>
  <c r="S1520" i="64" s="1"/>
  <c r="S2334" i="64"/>
  <c r="S2359" i="64" s="1"/>
  <c r="S1355" i="64"/>
  <c r="S1943" i="64"/>
  <c r="S1958" i="64" s="1"/>
  <c r="S790" i="64"/>
  <c r="S1210" i="64"/>
  <c r="S1223" i="64" s="1"/>
  <c r="S741" i="64"/>
  <c r="S1158" i="64"/>
  <c r="S1173" i="64" s="1"/>
  <c r="S814" i="64"/>
  <c r="S827" i="64" s="1"/>
  <c r="S713" i="64"/>
  <c r="S607" i="64"/>
  <c r="S630" i="64" s="1"/>
  <c r="CB468" i="64"/>
  <c r="BT468" i="64"/>
  <c r="BD468" i="64"/>
  <c r="CI467" i="64"/>
  <c r="CA467" i="64"/>
  <c r="BS467" i="64"/>
  <c r="BK467" i="64"/>
  <c r="BC467" i="64"/>
  <c r="AU467" i="64"/>
  <c r="AM467" i="64"/>
  <c r="AE467" i="64"/>
  <c r="W467" i="64"/>
  <c r="CH464" i="64"/>
  <c r="BZ464" i="64"/>
  <c r="BR464" i="64"/>
  <c r="BJ464" i="64"/>
  <c r="BB464" i="64"/>
  <c r="AT464" i="64"/>
  <c r="AL464" i="64"/>
  <c r="AD464" i="64"/>
  <c r="V464" i="64"/>
  <c r="V547" i="64" s="1"/>
  <c r="CG463" i="64"/>
  <c r="BY463" i="64"/>
  <c r="BQ463" i="64"/>
  <c r="BI463" i="64"/>
  <c r="BA463" i="64"/>
  <c r="AS463" i="64"/>
  <c r="AK463" i="64"/>
  <c r="AC463" i="64"/>
  <c r="U463"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S561" i="64"/>
  <c r="S571" i="64" s="1"/>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1966" i="64"/>
  <c r="AJ1966" i="64"/>
  <c r="AX1966" i="64"/>
  <c r="BK1966" i="64"/>
  <c r="BW1966" i="64"/>
  <c r="T1967" i="64"/>
  <c r="T1982" i="64" s="1"/>
  <c r="AR1967" i="64"/>
  <c r="AR1982" i="64" s="1"/>
  <c r="BX1967" i="64"/>
  <c r="BX1982" i="64" s="1"/>
  <c r="AY1970" i="64"/>
  <c r="AQ1971" i="64"/>
  <c r="Y712" i="64"/>
  <c r="Y732" i="64" s="1"/>
  <c r="CK712" i="64"/>
  <c r="CK732" i="64" s="1"/>
  <c r="CC713" i="64"/>
  <c r="BL716" i="64"/>
  <c r="BD717" i="64"/>
  <c r="AD740" i="64"/>
  <c r="AD755" i="64" s="1"/>
  <c r="V741" i="64"/>
  <c r="CH741" i="64"/>
  <c r="BQ744" i="64"/>
  <c r="BI745" i="64"/>
  <c r="AI764" i="64"/>
  <c r="AA765" i="64"/>
  <c r="CD768" i="64"/>
  <c r="CE769" i="64"/>
  <c r="BU789" i="64"/>
  <c r="X793" i="64"/>
  <c r="AC1943" i="64"/>
  <c r="AC1958" i="64" s="1"/>
  <c r="BO1946" i="64"/>
  <c r="BU1158" i="64"/>
  <c r="BU1173" i="64" s="1"/>
  <c r="BW1162" i="64"/>
  <c r="BD1210" i="64"/>
  <c r="BD1223" i="64" s="1"/>
  <c r="AI814" i="64"/>
  <c r="AI827" i="64" s="1"/>
  <c r="S1331" i="64"/>
  <c r="S1346" i="64" s="1"/>
  <c r="AA1358" i="64"/>
  <c r="AA1477" i="64" s="1"/>
  <c r="BS1911" i="64"/>
  <c r="BS2789" i="64"/>
  <c r="BS2806" i="64" s="1"/>
  <c r="BS2738" i="64"/>
  <c r="BS2755" i="64" s="1"/>
  <c r="BS2763" i="64"/>
  <c r="BS2780" i="64" s="1"/>
  <c r="BS2712" i="64"/>
  <c r="BS2729" i="64" s="1"/>
  <c r="BS1853" i="64"/>
  <c r="BS1876" i="64" s="1"/>
  <c r="BS1885" i="64"/>
  <c r="BS1902" i="64" s="1"/>
  <c r="BS1831" i="64"/>
  <c r="BS1844" i="64" s="1"/>
  <c r="BS1742" i="64"/>
  <c r="BS1777" i="64" s="1"/>
  <c r="BS2841" i="64"/>
  <c r="BS2855" i="64" s="1"/>
  <c r="BS1786" i="64"/>
  <c r="BS2163" i="64"/>
  <c r="BS2190" i="64" s="1"/>
  <c r="BS2267" i="64"/>
  <c r="BS2290" i="64" s="1"/>
  <c r="BS1635" i="64"/>
  <c r="BS1662" i="64" s="1"/>
  <c r="BS2199" i="64"/>
  <c r="BS2222" i="64" s="1"/>
  <c r="BS1706" i="64"/>
  <c r="BS1733" i="64" s="1"/>
  <c r="BS2299" i="64"/>
  <c r="BS2324" i="64" s="1"/>
  <c r="BS2333" i="64"/>
  <c r="BS2358" i="64" s="1"/>
  <c r="BS1670" i="64"/>
  <c r="BS1697" i="64" s="1"/>
  <c r="BS1600" i="64"/>
  <c r="BS1627" i="64" s="1"/>
  <c r="BS1506" i="64"/>
  <c r="BS1519" i="64" s="1"/>
  <c r="BS1576" i="64"/>
  <c r="BS1591" i="64" s="1"/>
  <c r="BS1482" i="64"/>
  <c r="BS1497" i="64" s="1"/>
  <c r="BS1209" i="64"/>
  <c r="BS1222" i="64" s="1"/>
  <c r="BS1330" i="64"/>
  <c r="BS1345" i="64" s="1"/>
  <c r="BS1157" i="64"/>
  <c r="BS1172" i="64" s="1"/>
  <c r="BS1942" i="64"/>
  <c r="BS1957" i="64" s="1"/>
  <c r="BS813" i="64"/>
  <c r="BS1354" i="64"/>
  <c r="BS789" i="64"/>
  <c r="BS712" i="64"/>
  <c r="BS732" i="64" s="1"/>
  <c r="BS764" i="64"/>
  <c r="BS740" i="64"/>
  <c r="BS755" i="64" s="1"/>
  <c r="CA1916" i="64"/>
  <c r="CA2794" i="64"/>
  <c r="CA2743" i="64"/>
  <c r="CA2768" i="64"/>
  <c r="CA1858" i="64"/>
  <c r="CA1836" i="64"/>
  <c r="CA1849" i="64" s="1"/>
  <c r="CA2717" i="64"/>
  <c r="CA2734" i="64" s="1"/>
  <c r="CA1890" i="64"/>
  <c r="CA1907" i="64" s="1"/>
  <c r="CA2846" i="64"/>
  <c r="CA2860" i="64" s="1"/>
  <c r="CA1747" i="64"/>
  <c r="CA1782" i="64" s="1"/>
  <c r="CA2168" i="64"/>
  <c r="CA2195" i="64" s="1"/>
  <c r="CA1791" i="64"/>
  <c r="CA1826" i="64" s="1"/>
  <c r="CA1711" i="64"/>
  <c r="CA1738" i="64" s="1"/>
  <c r="CA2304" i="64"/>
  <c r="CA2329" i="64" s="1"/>
  <c r="CA1640" i="64"/>
  <c r="CA1667" i="64" s="1"/>
  <c r="CA2204" i="64"/>
  <c r="CA2227" i="64" s="1"/>
  <c r="CA2338" i="64"/>
  <c r="CA2363" i="64" s="1"/>
  <c r="CA1675" i="64"/>
  <c r="CA1702" i="64" s="1"/>
  <c r="CA1605" i="64"/>
  <c r="CA1632" i="64" s="1"/>
  <c r="CA2272" i="64"/>
  <c r="CA2295" i="64" s="1"/>
  <c r="CA1511" i="64"/>
  <c r="CA1524" i="64" s="1"/>
  <c r="CA1581" i="64"/>
  <c r="CA1487" i="64"/>
  <c r="CA1359" i="64"/>
  <c r="CA1335" i="64"/>
  <c r="CA1350" i="64" s="1"/>
  <c r="CA1162" i="64"/>
  <c r="CA1947" i="64"/>
  <c r="CA1962" i="64" s="1"/>
  <c r="CA818" i="64"/>
  <c r="CA831" i="64" s="1"/>
  <c r="CA794" i="64"/>
  <c r="CA717" i="64"/>
  <c r="CA769" i="64"/>
  <c r="CA1971" i="64"/>
  <c r="CA745" i="64"/>
  <c r="W1916" i="64"/>
  <c r="W2794" i="64"/>
  <c r="W2743" i="64"/>
  <c r="W2768" i="64"/>
  <c r="W2717" i="64"/>
  <c r="W2734" i="64" s="1"/>
  <c r="W1858" i="64"/>
  <c r="W1890" i="64"/>
  <c r="W1907" i="64" s="1"/>
  <c r="W1836" i="64"/>
  <c r="W1849" i="64" s="1"/>
  <c r="W2846" i="64"/>
  <c r="W2860" i="64" s="1"/>
  <c r="W1747" i="64"/>
  <c r="W1782" i="64" s="1"/>
  <c r="W1791" i="64"/>
  <c r="W1826" i="64" s="1"/>
  <c r="W2168" i="64"/>
  <c r="W2195" i="64" s="1"/>
  <c r="W2272" i="64"/>
  <c r="W2295" i="64" s="1"/>
  <c r="W2204" i="64"/>
  <c r="W2227" i="64" s="1"/>
  <c r="W2304" i="64"/>
  <c r="W2329" i="64" s="1"/>
  <c r="W1675" i="64"/>
  <c r="W1702" i="64" s="1"/>
  <c r="W2338" i="64"/>
  <c r="W2363" i="64" s="1"/>
  <c r="W1711" i="64"/>
  <c r="W1738" i="64" s="1"/>
  <c r="W1640" i="64"/>
  <c r="W1667" i="64" s="1"/>
  <c r="W1605" i="64"/>
  <c r="W1632" i="64" s="1"/>
  <c r="W1511" i="64"/>
  <c r="W1524" i="64" s="1"/>
  <c r="W1487" i="64"/>
  <c r="W1581" i="64"/>
  <c r="W1335" i="64"/>
  <c r="W1350" i="64" s="1"/>
  <c r="W1162" i="64"/>
  <c r="W1359" i="64"/>
  <c r="W1947" i="64"/>
  <c r="W1962" i="64" s="1"/>
  <c r="W818" i="64"/>
  <c r="W831" i="64" s="1"/>
  <c r="W717" i="64"/>
  <c r="W769" i="64"/>
  <c r="W1971" i="64"/>
  <c r="W1214" i="64"/>
  <c r="W1227" i="64" s="1"/>
  <c r="W794" i="64"/>
  <c r="W745" i="64"/>
  <c r="AF1915" i="64"/>
  <c r="AF2793" i="64"/>
  <c r="AF2742" i="64"/>
  <c r="AF2767" i="64"/>
  <c r="AF2716" i="64"/>
  <c r="AF1889" i="64"/>
  <c r="AF1857" i="64"/>
  <c r="AF1835" i="64"/>
  <c r="AF2845" i="64"/>
  <c r="AF1790" i="64"/>
  <c r="AF2167" i="64"/>
  <c r="AF2271" i="64"/>
  <c r="AF1710" i="64"/>
  <c r="AF2203" i="64"/>
  <c r="AF1746" i="64"/>
  <c r="AF1674" i="64"/>
  <c r="AF2337" i="64"/>
  <c r="AF1639" i="64"/>
  <c r="AF1604" i="64"/>
  <c r="AF1510" i="64"/>
  <c r="AF1486" i="64"/>
  <c r="AF1501" i="64" s="1"/>
  <c r="AF1580" i="64"/>
  <c r="AF2303" i="64"/>
  <c r="AF1358" i="64"/>
  <c r="AF1477" i="64" s="1"/>
  <c r="AF1946" i="64"/>
  <c r="AF817" i="64"/>
  <c r="AF830" i="64" s="1"/>
  <c r="AF768" i="64"/>
  <c r="AF1970" i="64"/>
  <c r="AF1213" i="64"/>
  <c r="AF1161" i="64"/>
  <c r="AF793" i="64"/>
  <c r="AF744" i="64"/>
  <c r="BE1912" i="64"/>
  <c r="BE1934" i="64" s="1"/>
  <c r="BE2790" i="64"/>
  <c r="BE2807" i="64" s="1"/>
  <c r="BE2764" i="64"/>
  <c r="BE2781" i="64" s="1"/>
  <c r="BE2739" i="64"/>
  <c r="BE2756" i="64" s="1"/>
  <c r="BE2713" i="64"/>
  <c r="BE2730" i="64" s="1"/>
  <c r="BE1886" i="64"/>
  <c r="BE1903" i="64" s="1"/>
  <c r="BE1854" i="64"/>
  <c r="BE1877" i="64" s="1"/>
  <c r="BE2842" i="64"/>
  <c r="BE2856" i="64" s="1"/>
  <c r="BE1832" i="64"/>
  <c r="BE1845" i="64" s="1"/>
  <c r="BE1743" i="64"/>
  <c r="BE1778" i="64" s="1"/>
  <c r="BE2164" i="64"/>
  <c r="BE2191" i="64" s="1"/>
  <c r="BE2268" i="64"/>
  <c r="BE2291" i="64" s="1"/>
  <c r="BE1787" i="64"/>
  <c r="BE1822" i="64" s="1"/>
  <c r="BE1707" i="64"/>
  <c r="BE1734" i="64" s="1"/>
  <c r="BE1636" i="64"/>
  <c r="BE1663" i="64" s="1"/>
  <c r="BE2334" i="64"/>
  <c r="BE2359" i="64" s="1"/>
  <c r="BE1601" i="64"/>
  <c r="BE1628" i="64" s="1"/>
  <c r="BE1671" i="64"/>
  <c r="BE1698" i="64" s="1"/>
  <c r="BE2200" i="64"/>
  <c r="BE2223" i="64" s="1"/>
  <c r="BE1577" i="64"/>
  <c r="BE1483" i="64"/>
  <c r="BE1498" i="64" s="1"/>
  <c r="BE2300" i="64"/>
  <c r="BE2325" i="64" s="1"/>
  <c r="BE1507" i="64"/>
  <c r="BE1520" i="64" s="1"/>
  <c r="BE1355" i="64"/>
  <c r="BE1331" i="64"/>
  <c r="BE1346" i="64" s="1"/>
  <c r="BE1943" i="64"/>
  <c r="BE1958" i="64" s="1"/>
  <c r="BE814" i="64"/>
  <c r="BE827" i="64" s="1"/>
  <c r="BE765" i="64"/>
  <c r="BE1967" i="64"/>
  <c r="BE1982" i="64" s="1"/>
  <c r="BE790" i="64"/>
  <c r="BE741" i="64"/>
  <c r="BE1158" i="64"/>
  <c r="BE1173" i="64" s="1"/>
  <c r="BE1210" i="64"/>
  <c r="BE1223" i="64" s="1"/>
  <c r="AF560" i="64"/>
  <c r="AG713" i="64"/>
  <c r="BD793" i="64"/>
  <c r="CJ1911" i="64"/>
  <c r="CJ2789" i="64"/>
  <c r="CJ2806" i="64" s="1"/>
  <c r="CJ2738" i="64"/>
  <c r="CJ2755" i="64" s="1"/>
  <c r="CJ2763" i="64"/>
  <c r="CJ2780" i="64" s="1"/>
  <c r="CJ2712" i="64"/>
  <c r="CJ2729" i="64" s="1"/>
  <c r="CJ1853" i="64"/>
  <c r="CJ1876" i="64" s="1"/>
  <c r="CJ1885" i="64"/>
  <c r="CJ1902" i="64" s="1"/>
  <c r="CJ1742" i="64"/>
  <c r="CJ1777" i="64" s="1"/>
  <c r="CJ1831" i="64"/>
  <c r="CJ1844" i="64" s="1"/>
  <c r="CJ2163" i="64"/>
  <c r="CJ2190" i="64" s="1"/>
  <c r="CJ2267" i="64"/>
  <c r="CJ2290" i="64" s="1"/>
  <c r="CJ2841" i="64"/>
  <c r="CJ2855" i="64" s="1"/>
  <c r="CJ2199" i="64"/>
  <c r="CJ2222" i="64" s="1"/>
  <c r="CJ1706" i="64"/>
  <c r="CJ1733" i="64" s="1"/>
  <c r="CJ2299" i="64"/>
  <c r="CJ2324" i="64" s="1"/>
  <c r="CJ1670" i="64"/>
  <c r="CJ1697" i="64" s="1"/>
  <c r="CJ1635" i="64"/>
  <c r="CJ1662" i="64" s="1"/>
  <c r="CJ2333" i="64"/>
  <c r="CJ2358" i="64" s="1"/>
  <c r="CJ1786" i="64"/>
  <c r="CJ1600" i="64"/>
  <c r="CJ1627" i="64" s="1"/>
  <c r="CJ1576" i="64"/>
  <c r="CJ1591" i="64" s="1"/>
  <c r="CJ1482" i="64"/>
  <c r="CJ1497" i="64" s="1"/>
  <c r="CJ1506" i="64"/>
  <c r="CJ1519" i="64" s="1"/>
  <c r="CJ1354" i="64"/>
  <c r="CJ1330" i="64"/>
  <c r="CJ1345" i="64" s="1"/>
  <c r="CJ1157" i="64"/>
  <c r="CJ1172" i="64" s="1"/>
  <c r="CJ1942" i="64"/>
  <c r="CJ1957" i="64" s="1"/>
  <c r="CJ813" i="64"/>
  <c r="CJ712" i="64"/>
  <c r="CJ732" i="64" s="1"/>
  <c r="CJ764" i="64"/>
  <c r="CJ1966" i="64"/>
  <c r="CJ740" i="64"/>
  <c r="CJ755" i="64" s="1"/>
  <c r="CJ1209" i="64"/>
  <c r="CJ1222" i="64" s="1"/>
  <c r="CJ789" i="64"/>
  <c r="CB1911" i="64"/>
  <c r="CB2789" i="64"/>
  <c r="CB2806" i="64" s="1"/>
  <c r="CB2738" i="64"/>
  <c r="CB2755" i="64" s="1"/>
  <c r="CB2763" i="64"/>
  <c r="CB2780" i="64" s="1"/>
  <c r="CB2712" i="64"/>
  <c r="CB2729" i="64" s="1"/>
  <c r="CB1853" i="64"/>
  <c r="CB1876" i="64" s="1"/>
  <c r="CB1885" i="64"/>
  <c r="CB1902" i="64" s="1"/>
  <c r="CB1742" i="64"/>
  <c r="CB1777" i="64" s="1"/>
  <c r="CB1831" i="64"/>
  <c r="CB1844" i="64" s="1"/>
  <c r="CB2841" i="64"/>
  <c r="CB2855" i="64" s="1"/>
  <c r="CB2163" i="64"/>
  <c r="CB2190" i="64" s="1"/>
  <c r="CB1786" i="64"/>
  <c r="CB2267" i="64"/>
  <c r="CB2290" i="64" s="1"/>
  <c r="CB1706" i="64"/>
  <c r="CB1733" i="64" s="1"/>
  <c r="CB1670" i="64"/>
  <c r="CB1697" i="64" s="1"/>
  <c r="CB1635" i="64"/>
  <c r="CB1662" i="64" s="1"/>
  <c r="CB2299" i="64"/>
  <c r="CB2324" i="64" s="1"/>
  <c r="CB2333" i="64"/>
  <c r="CB2358" i="64" s="1"/>
  <c r="CB2199" i="64"/>
  <c r="CB2222" i="64" s="1"/>
  <c r="CB1600" i="64"/>
  <c r="CB1627" i="64" s="1"/>
  <c r="CB1506" i="64"/>
  <c r="CB1519" i="64" s="1"/>
  <c r="CB1482" i="64"/>
  <c r="CB1497" i="64" s="1"/>
  <c r="CB1576" i="64"/>
  <c r="CB1591" i="64" s="1"/>
  <c r="CB1354" i="64"/>
  <c r="CB1330" i="64"/>
  <c r="CB1345" i="64" s="1"/>
  <c r="CB1157" i="64"/>
  <c r="CB1172" i="64" s="1"/>
  <c r="CB1942" i="64"/>
  <c r="CB1957" i="64" s="1"/>
  <c r="CB813" i="64"/>
  <c r="CB712" i="64"/>
  <c r="CB732" i="64" s="1"/>
  <c r="CB1209" i="64"/>
  <c r="CB1222" i="64" s="1"/>
  <c r="CB764" i="64"/>
  <c r="CB789" i="64"/>
  <c r="CB1966" i="64"/>
  <c r="CB740" i="64"/>
  <c r="CB755" i="64" s="1"/>
  <c r="BT1911" i="64"/>
  <c r="BT2789" i="64"/>
  <c r="BT2806" i="64" s="1"/>
  <c r="BT2738" i="64"/>
  <c r="BT2755" i="64" s="1"/>
  <c r="BT2763" i="64"/>
  <c r="BT2780" i="64" s="1"/>
  <c r="BT2712" i="64"/>
  <c r="BT2729" i="64" s="1"/>
  <c r="BT1885" i="64"/>
  <c r="BT1902" i="64" s="1"/>
  <c r="BT1853" i="64"/>
  <c r="BT1876" i="64" s="1"/>
  <c r="BT1831" i="64"/>
  <c r="BT1844" i="64" s="1"/>
  <c r="BT1742" i="64"/>
  <c r="BT1777" i="64" s="1"/>
  <c r="BT1786" i="64"/>
  <c r="BT2841" i="64"/>
  <c r="BT2855" i="64" s="1"/>
  <c r="BT2163" i="64"/>
  <c r="BT2190" i="64" s="1"/>
  <c r="BT2267" i="64"/>
  <c r="BT2290" i="64" s="1"/>
  <c r="BT2199" i="64"/>
  <c r="BT2222" i="64" s="1"/>
  <c r="BT1706" i="64"/>
  <c r="BT1733" i="64" s="1"/>
  <c r="BT2299" i="64"/>
  <c r="BT2324" i="64" s="1"/>
  <c r="BT2333" i="64"/>
  <c r="BT2358" i="64" s="1"/>
  <c r="BT1670" i="64"/>
  <c r="BT1697" i="64" s="1"/>
  <c r="BT1635" i="64"/>
  <c r="BT1662" i="64" s="1"/>
  <c r="BT1600" i="64"/>
  <c r="BT1627" i="64" s="1"/>
  <c r="BT1506" i="64"/>
  <c r="BT1519" i="64" s="1"/>
  <c r="BT1482" i="64"/>
  <c r="BT1497" i="64" s="1"/>
  <c r="BT1576" i="64"/>
  <c r="BT1591" i="64" s="1"/>
  <c r="BT1330" i="64"/>
  <c r="BT1345" i="64" s="1"/>
  <c r="BT1157" i="64"/>
  <c r="BT1172" i="64" s="1"/>
  <c r="BT1942" i="64"/>
  <c r="BT1957" i="64" s="1"/>
  <c r="BT813" i="64"/>
  <c r="BT1354" i="64"/>
  <c r="BT789" i="64"/>
  <c r="BT712" i="64"/>
  <c r="BT732" i="64" s="1"/>
  <c r="BT764" i="64"/>
  <c r="BT1966" i="64"/>
  <c r="BT1209" i="64"/>
  <c r="BT1222" i="64" s="1"/>
  <c r="BT740" i="64"/>
  <c r="BT755" i="64" s="1"/>
  <c r="BL1911" i="64"/>
  <c r="BL2789" i="64"/>
  <c r="BL2806" i="64" s="1"/>
  <c r="BL2738" i="64"/>
  <c r="BL2755" i="64" s="1"/>
  <c r="BL2763" i="64"/>
  <c r="BL2780" i="64" s="1"/>
  <c r="BL1853" i="64"/>
  <c r="BL1876" i="64" s="1"/>
  <c r="BL1885" i="64"/>
  <c r="BL1902" i="64" s="1"/>
  <c r="BL2712" i="64"/>
  <c r="BL2729" i="64" s="1"/>
  <c r="BL1742" i="64"/>
  <c r="BL1777" i="64" s="1"/>
  <c r="BL1831" i="64"/>
  <c r="BL1844" i="64" s="1"/>
  <c r="BL2163" i="64"/>
  <c r="BL2190" i="64" s="1"/>
  <c r="BL1786" i="64"/>
  <c r="BL2841" i="64"/>
  <c r="BL2855" i="64" s="1"/>
  <c r="BL2267" i="64"/>
  <c r="BL2290" i="64" s="1"/>
  <c r="BL2199" i="64"/>
  <c r="BL2222" i="64" s="1"/>
  <c r="BL1706" i="64"/>
  <c r="BL1733" i="64" s="1"/>
  <c r="BL2299" i="64"/>
  <c r="BL2324" i="64" s="1"/>
  <c r="BL1670" i="64"/>
  <c r="BL1697" i="64" s="1"/>
  <c r="BL1635" i="64"/>
  <c r="BL1662" i="64" s="1"/>
  <c r="BL2333" i="64"/>
  <c r="BL2358" i="64" s="1"/>
  <c r="BL1600" i="64"/>
  <c r="BL1627" i="64" s="1"/>
  <c r="BL1576" i="64"/>
  <c r="BL1591" i="64" s="1"/>
  <c r="BL1482" i="64"/>
  <c r="BL1497" i="64" s="1"/>
  <c r="BL1506" i="64"/>
  <c r="BL1519" i="64" s="1"/>
  <c r="BL1330" i="64"/>
  <c r="BL1345" i="64" s="1"/>
  <c r="BL1157" i="64"/>
  <c r="BL1172" i="64" s="1"/>
  <c r="BL1354" i="64"/>
  <c r="BL1942" i="64"/>
  <c r="BL1957" i="64" s="1"/>
  <c r="BL813" i="64"/>
  <c r="BL712" i="64"/>
  <c r="BL732" i="64" s="1"/>
  <c r="BL764" i="64"/>
  <c r="BL1966" i="64"/>
  <c r="BL789" i="64"/>
  <c r="BL740" i="64"/>
  <c r="BL755" i="64" s="1"/>
  <c r="BD1911" i="64"/>
  <c r="BD2789" i="64"/>
  <c r="BD2806" i="64" s="1"/>
  <c r="BD2738" i="64"/>
  <c r="BD2755" i="64" s="1"/>
  <c r="BD2763" i="64"/>
  <c r="BD2780" i="64" s="1"/>
  <c r="BD1885" i="64"/>
  <c r="BD1902" i="64" s="1"/>
  <c r="BD1853" i="64"/>
  <c r="BD1876" i="64" s="1"/>
  <c r="BD2712" i="64"/>
  <c r="BD2729" i="64" s="1"/>
  <c r="BD1831" i="64"/>
  <c r="BD1844" i="64" s="1"/>
  <c r="BD1742" i="64"/>
  <c r="BD1777" i="64" s="1"/>
  <c r="BD1786" i="64"/>
  <c r="BD2841" i="64"/>
  <c r="BD2855" i="64" s="1"/>
  <c r="BD2163" i="64"/>
  <c r="BD2190" i="64" s="1"/>
  <c r="BD2267" i="64"/>
  <c r="BD2290" i="64" s="1"/>
  <c r="BD1706" i="64"/>
  <c r="BD1733" i="64" s="1"/>
  <c r="BD2199" i="64"/>
  <c r="BD2222" i="64" s="1"/>
  <c r="BD2299" i="64"/>
  <c r="BD2324" i="64" s="1"/>
  <c r="BD2333" i="64"/>
  <c r="BD2358" i="64" s="1"/>
  <c r="BD1600" i="64"/>
  <c r="BD1627" i="64" s="1"/>
  <c r="BD1635" i="64"/>
  <c r="BD1662" i="64" s="1"/>
  <c r="BD1576" i="64"/>
  <c r="BD1591" i="64" s="1"/>
  <c r="BD1482" i="64"/>
  <c r="BD1497" i="64" s="1"/>
  <c r="BD1506" i="64"/>
  <c r="BD1519" i="64" s="1"/>
  <c r="BD1670" i="64"/>
  <c r="BD1697" i="64" s="1"/>
  <c r="BD1354" i="64"/>
  <c r="BD1330" i="64"/>
  <c r="BD1345" i="64" s="1"/>
  <c r="BD1157" i="64"/>
  <c r="BD1172" i="64" s="1"/>
  <c r="BD1942" i="64"/>
  <c r="BD1957" i="64" s="1"/>
  <c r="BD813" i="64"/>
  <c r="BD712" i="64"/>
  <c r="BD732" i="64" s="1"/>
  <c r="BD1209" i="64"/>
  <c r="BD1222" i="64" s="1"/>
  <c r="BD764" i="64"/>
  <c r="BD789" i="64"/>
  <c r="BD1966" i="64"/>
  <c r="BD740" i="64"/>
  <c r="BD755" i="64" s="1"/>
  <c r="AV1911" i="64"/>
  <c r="AV2789" i="64"/>
  <c r="AV2806" i="64" s="1"/>
  <c r="AV2738" i="64"/>
  <c r="AV2755" i="64" s="1"/>
  <c r="AV2763" i="64"/>
  <c r="AV2780" i="64" s="1"/>
  <c r="AV2712" i="64"/>
  <c r="AV2729" i="64" s="1"/>
  <c r="AV1885" i="64"/>
  <c r="AV1902" i="64" s="1"/>
  <c r="AV1853" i="64"/>
  <c r="AV1876" i="64" s="1"/>
  <c r="AV1831" i="64"/>
  <c r="AV1844" i="64" s="1"/>
  <c r="AV1742" i="64"/>
  <c r="AV1777" i="64" s="1"/>
  <c r="AV2841" i="64"/>
  <c r="AV2855" i="64" s="1"/>
  <c r="AV1786" i="64"/>
  <c r="AV2163" i="64"/>
  <c r="AV2190" i="64" s="1"/>
  <c r="AV2267" i="64"/>
  <c r="AV2290" i="64" s="1"/>
  <c r="AV2199" i="64"/>
  <c r="AV2222" i="64" s="1"/>
  <c r="AV1706" i="64"/>
  <c r="AV1733" i="64" s="1"/>
  <c r="AV2299" i="64"/>
  <c r="AV2324" i="64" s="1"/>
  <c r="AV2333" i="64"/>
  <c r="AV2358" i="64" s="1"/>
  <c r="AV1670" i="64"/>
  <c r="AV1697" i="64" s="1"/>
  <c r="AV1635" i="64"/>
  <c r="AV1662" i="64" s="1"/>
  <c r="AV1600" i="64"/>
  <c r="AV1627" i="64" s="1"/>
  <c r="AV1506" i="64"/>
  <c r="AV1519" i="64" s="1"/>
  <c r="AV1482" i="64"/>
  <c r="AV1497" i="64" s="1"/>
  <c r="AV1576" i="64"/>
  <c r="AV1591" i="64" s="1"/>
  <c r="AV1354" i="64"/>
  <c r="AV1330" i="64"/>
  <c r="AV1345" i="64" s="1"/>
  <c r="AV1157" i="64"/>
  <c r="AV1172" i="64" s="1"/>
  <c r="AV1942" i="64"/>
  <c r="AV1957" i="64" s="1"/>
  <c r="AV813" i="64"/>
  <c r="AV712" i="64"/>
  <c r="AV732" i="64" s="1"/>
  <c r="AV789" i="64"/>
  <c r="AV764" i="64"/>
  <c r="AV1966" i="64"/>
  <c r="AV1209" i="64"/>
  <c r="AV1222" i="64" s="1"/>
  <c r="AV740" i="64"/>
  <c r="AV755" i="64" s="1"/>
  <c r="AN1911" i="64"/>
  <c r="AN2789" i="64"/>
  <c r="AN2806" i="64" s="1"/>
  <c r="AN2738" i="64"/>
  <c r="AN2755" i="64" s="1"/>
  <c r="AN2763" i="64"/>
  <c r="AN2780" i="64" s="1"/>
  <c r="AN2712" i="64"/>
  <c r="AN2729" i="64" s="1"/>
  <c r="AN1853" i="64"/>
  <c r="AN1876" i="64" s="1"/>
  <c r="AN1885" i="64"/>
  <c r="AN1902" i="64" s="1"/>
  <c r="AN1742" i="64"/>
  <c r="AN1777" i="64" s="1"/>
  <c r="AN1831" i="64"/>
  <c r="AN1844" i="64" s="1"/>
  <c r="AN1786" i="64"/>
  <c r="AN2163" i="64"/>
  <c r="AN2190" i="64" s="1"/>
  <c r="AN2267" i="64"/>
  <c r="AN2290" i="64" s="1"/>
  <c r="AN2841" i="64"/>
  <c r="AN2855" i="64" s="1"/>
  <c r="AN1706" i="64"/>
  <c r="AN1733" i="64" s="1"/>
  <c r="AN2299" i="64"/>
  <c r="AN2324" i="64" s="1"/>
  <c r="AN1670" i="64"/>
  <c r="AN1697" i="64" s="1"/>
  <c r="AN1635" i="64"/>
  <c r="AN1662" i="64" s="1"/>
  <c r="AN2333" i="64"/>
  <c r="AN2358" i="64" s="1"/>
  <c r="AN2199" i="64"/>
  <c r="AN2222" i="64" s="1"/>
  <c r="AN1600" i="64"/>
  <c r="AN1627" i="64" s="1"/>
  <c r="AN1506" i="64"/>
  <c r="AN1519" i="64" s="1"/>
  <c r="AN1482" i="64"/>
  <c r="AN1497" i="64" s="1"/>
  <c r="AN1576" i="64"/>
  <c r="AN1591" i="64" s="1"/>
  <c r="AN1330" i="64"/>
  <c r="AN1345" i="64" s="1"/>
  <c r="AN1157" i="64"/>
  <c r="AN1172" i="64" s="1"/>
  <c r="AN1942" i="64"/>
  <c r="AN1957" i="64" s="1"/>
  <c r="AN813" i="64"/>
  <c r="AN1354" i="64"/>
  <c r="AN1209" i="64"/>
  <c r="AN1222" i="64" s="1"/>
  <c r="AN712" i="64"/>
  <c r="AN732" i="64" s="1"/>
  <c r="AN764" i="64"/>
  <c r="AN1966" i="64"/>
  <c r="AN740" i="64"/>
  <c r="AN755" i="64" s="1"/>
  <c r="AF1911" i="64"/>
  <c r="AF2789" i="64"/>
  <c r="AF2806" i="64" s="1"/>
  <c r="AF2738" i="64"/>
  <c r="AF2755" i="64" s="1"/>
  <c r="AF2763" i="64"/>
  <c r="AF2780" i="64" s="1"/>
  <c r="AF2712" i="64"/>
  <c r="AF2729" i="64" s="1"/>
  <c r="AF1853" i="64"/>
  <c r="AF1876" i="64" s="1"/>
  <c r="AF1885" i="64"/>
  <c r="AF1902" i="64" s="1"/>
  <c r="AF1831" i="64"/>
  <c r="AF1844" i="64" s="1"/>
  <c r="AF1742" i="64"/>
  <c r="AF1777" i="64" s="1"/>
  <c r="AF2841" i="64"/>
  <c r="AF2855" i="64" s="1"/>
  <c r="AF1786" i="64"/>
  <c r="AF2163" i="64"/>
  <c r="AF2190" i="64" s="1"/>
  <c r="AF2267" i="64"/>
  <c r="AF2290" i="64" s="1"/>
  <c r="AF2199" i="64"/>
  <c r="AF2222" i="64" s="1"/>
  <c r="AF1706" i="64"/>
  <c r="AF1733" i="64" s="1"/>
  <c r="AF2299" i="64"/>
  <c r="AF2324" i="64" s="1"/>
  <c r="AF2333" i="64"/>
  <c r="AF2358" i="64" s="1"/>
  <c r="AF1600" i="64"/>
  <c r="AF1627" i="64" s="1"/>
  <c r="AF1670" i="64"/>
  <c r="AF1697" i="64" s="1"/>
  <c r="AF1635" i="64"/>
  <c r="AF1662" i="64" s="1"/>
  <c r="AF1576" i="64"/>
  <c r="AF1591" i="64" s="1"/>
  <c r="AF1482" i="64"/>
  <c r="AF1497" i="64" s="1"/>
  <c r="AF1330" i="64"/>
  <c r="AF1345" i="64" s="1"/>
  <c r="AF1157" i="64"/>
  <c r="AF1172" i="64" s="1"/>
  <c r="AF1354" i="64"/>
  <c r="AF1942" i="64"/>
  <c r="AF1957" i="64" s="1"/>
  <c r="AF813" i="64"/>
  <c r="AF1506" i="64"/>
  <c r="AF1519" i="64" s="1"/>
  <c r="AF712" i="64"/>
  <c r="AF732" i="64" s="1"/>
  <c r="AF764" i="64"/>
  <c r="AF1209" i="64"/>
  <c r="AF1222" i="64" s="1"/>
  <c r="AF1966" i="64"/>
  <c r="AF789" i="64"/>
  <c r="AF740" i="64"/>
  <c r="AF755" i="64" s="1"/>
  <c r="X1911" i="64"/>
  <c r="X2789" i="64"/>
  <c r="X2806" i="64" s="1"/>
  <c r="X2738" i="64"/>
  <c r="X2755" i="64" s="1"/>
  <c r="X2763" i="64"/>
  <c r="X2780" i="64" s="1"/>
  <c r="X2712" i="64"/>
  <c r="X2729" i="64" s="1"/>
  <c r="X1853" i="64"/>
  <c r="X1876" i="64" s="1"/>
  <c r="X1885" i="64"/>
  <c r="X1902" i="64" s="1"/>
  <c r="X1742" i="64"/>
  <c r="X1777" i="64" s="1"/>
  <c r="X2841" i="64"/>
  <c r="X2855" i="64" s="1"/>
  <c r="X1831" i="64"/>
  <c r="X1844" i="64" s="1"/>
  <c r="X2163" i="64"/>
  <c r="X2190" i="64" s="1"/>
  <c r="X2267" i="64"/>
  <c r="X2290" i="64" s="1"/>
  <c r="X2199" i="64"/>
  <c r="X2222" i="64" s="1"/>
  <c r="X1706" i="64"/>
  <c r="X1733" i="64" s="1"/>
  <c r="X1786" i="64"/>
  <c r="X2299" i="64"/>
  <c r="X2324" i="64" s="1"/>
  <c r="X1670" i="64"/>
  <c r="X1697" i="64" s="1"/>
  <c r="X2333" i="64"/>
  <c r="X2358" i="64" s="1"/>
  <c r="X1635" i="64"/>
  <c r="X1662" i="64" s="1"/>
  <c r="X1600" i="64"/>
  <c r="X1627" i="64" s="1"/>
  <c r="X1576" i="64"/>
  <c r="X1591" i="64" s="1"/>
  <c r="X1482" i="64"/>
  <c r="X1497" i="64" s="1"/>
  <c r="X1506" i="64"/>
  <c r="X1519" i="64" s="1"/>
  <c r="X1354" i="64"/>
  <c r="X1330" i="64"/>
  <c r="X1345" i="64" s="1"/>
  <c r="X1157" i="64"/>
  <c r="X1172" i="64" s="1"/>
  <c r="X1942" i="64"/>
  <c r="X1957" i="64" s="1"/>
  <c r="X813" i="64"/>
  <c r="X712" i="64"/>
  <c r="X732" i="64" s="1"/>
  <c r="X764" i="64"/>
  <c r="X789" i="64"/>
  <c r="X1966" i="64"/>
  <c r="X740" i="64"/>
  <c r="X755" i="64" s="1"/>
  <c r="X1209" i="64"/>
  <c r="X1222" i="64" s="1"/>
  <c r="CJ2768" i="64"/>
  <c r="CJ1916" i="64"/>
  <c r="CJ2794" i="64"/>
  <c r="CJ2743" i="64"/>
  <c r="CJ2717" i="64"/>
  <c r="CJ2734" i="64" s="1"/>
  <c r="CJ1890" i="64"/>
  <c r="CJ1907" i="64" s="1"/>
  <c r="CJ1858" i="64"/>
  <c r="CJ1836" i="64"/>
  <c r="CJ1849" i="64" s="1"/>
  <c r="CJ2846" i="64"/>
  <c r="CJ2860" i="64" s="1"/>
  <c r="CJ1791" i="64"/>
  <c r="CJ1826" i="64" s="1"/>
  <c r="CJ2272" i="64"/>
  <c r="CJ2295" i="64" s="1"/>
  <c r="CJ2168" i="64"/>
  <c r="CJ2195" i="64" s="1"/>
  <c r="CJ1747" i="64"/>
  <c r="CJ1782" i="64" s="1"/>
  <c r="CJ1711" i="64"/>
  <c r="CJ1738" i="64" s="1"/>
  <c r="CJ2204" i="64"/>
  <c r="CJ2227" i="64" s="1"/>
  <c r="CJ1605" i="64"/>
  <c r="CJ1632" i="64" s="1"/>
  <c r="CJ1675" i="64"/>
  <c r="CJ1702" i="64" s="1"/>
  <c r="CJ2338" i="64"/>
  <c r="CJ2363" i="64" s="1"/>
  <c r="CJ1640" i="64"/>
  <c r="CJ1667" i="64" s="1"/>
  <c r="CJ1487" i="64"/>
  <c r="CJ1335" i="64"/>
  <c r="CJ1350" i="64" s="1"/>
  <c r="CJ1511" i="64"/>
  <c r="CJ1524" i="64" s="1"/>
  <c r="CJ1581" i="64"/>
  <c r="CJ2304" i="64"/>
  <c r="CJ2329" i="64" s="1"/>
  <c r="CJ1359" i="64"/>
  <c r="CJ1947" i="64"/>
  <c r="CJ1962" i="64" s="1"/>
  <c r="CJ818" i="64"/>
  <c r="CJ831" i="64" s="1"/>
  <c r="CJ1971" i="64"/>
  <c r="CJ1214" i="64"/>
  <c r="CJ1227" i="64" s="1"/>
  <c r="CJ1162" i="64"/>
  <c r="CJ794" i="64"/>
  <c r="CJ561" i="64"/>
  <c r="CJ571" i="64" s="1"/>
  <c r="CJ769" i="64"/>
  <c r="CJ745" i="64"/>
  <c r="CB2768" i="64"/>
  <c r="CB1916" i="64"/>
  <c r="CB2794" i="64"/>
  <c r="CB2743" i="64"/>
  <c r="CB2717" i="64"/>
  <c r="CB2734" i="64" s="1"/>
  <c r="CB1890" i="64"/>
  <c r="CB1907" i="64" s="1"/>
  <c r="CB1858" i="64"/>
  <c r="CB2846" i="64"/>
  <c r="CB2860" i="64" s="1"/>
  <c r="CB1836" i="64"/>
  <c r="CB1849" i="64" s="1"/>
  <c r="CB2168" i="64"/>
  <c r="CB2195" i="64" s="1"/>
  <c r="CB1791" i="64"/>
  <c r="CB1826" i="64" s="1"/>
  <c r="CB1711" i="64"/>
  <c r="CB1738" i="64" s="1"/>
  <c r="CB1747" i="64"/>
  <c r="CB1782" i="64" s="1"/>
  <c r="CB2272" i="64"/>
  <c r="CB2295" i="64" s="1"/>
  <c r="CB2204" i="64"/>
  <c r="CB2227" i="64" s="1"/>
  <c r="CB1640" i="64"/>
  <c r="CB1667" i="64" s="1"/>
  <c r="CB2338" i="64"/>
  <c r="CB2363" i="64" s="1"/>
  <c r="CB1675" i="64"/>
  <c r="CB1702" i="64" s="1"/>
  <c r="CB1605" i="64"/>
  <c r="CB1632" i="64" s="1"/>
  <c r="CB1335" i="64"/>
  <c r="CB1350" i="64" s="1"/>
  <c r="CB1581" i="64"/>
  <c r="CB1487" i="64"/>
  <c r="CB1359" i="64"/>
  <c r="CB2304" i="64"/>
  <c r="CB2329" i="64" s="1"/>
  <c r="CB1947" i="64"/>
  <c r="CB1962" i="64" s="1"/>
  <c r="CB818" i="64"/>
  <c r="CB831" i="64" s="1"/>
  <c r="CB1511" i="64"/>
  <c r="CB1524" i="64" s="1"/>
  <c r="CB769" i="64"/>
  <c r="CB1971" i="64"/>
  <c r="CB561" i="64"/>
  <c r="CB571" i="64" s="1"/>
  <c r="CB745" i="64"/>
  <c r="CB1214" i="64"/>
  <c r="CB1227" i="64" s="1"/>
  <c r="CB1162" i="64"/>
  <c r="BT2768" i="64"/>
  <c r="BT1916" i="64"/>
  <c r="BT2794" i="64"/>
  <c r="BT2743" i="64"/>
  <c r="BT2717" i="64"/>
  <c r="BT2734" i="64" s="1"/>
  <c r="BT1890" i="64"/>
  <c r="BT1907" i="64" s="1"/>
  <c r="BT1858" i="64"/>
  <c r="BT1836" i="64"/>
  <c r="BT1849" i="64" s="1"/>
  <c r="BT2846" i="64"/>
  <c r="BT2860" i="64" s="1"/>
  <c r="BT1747" i="64"/>
  <c r="BT1782" i="64" s="1"/>
  <c r="BT1791" i="64"/>
  <c r="BT1826" i="64" s="1"/>
  <c r="BT2168" i="64"/>
  <c r="BT2195" i="64" s="1"/>
  <c r="BT2272" i="64"/>
  <c r="BT2295" i="64" s="1"/>
  <c r="BT1711" i="64"/>
  <c r="BT1738" i="64" s="1"/>
  <c r="BT2204" i="64"/>
  <c r="BT2227" i="64" s="1"/>
  <c r="BT2338" i="64"/>
  <c r="BT2363" i="64" s="1"/>
  <c r="BT1605" i="64"/>
  <c r="BT1632" i="64" s="1"/>
  <c r="BT1675" i="64"/>
  <c r="BT1702" i="64" s="1"/>
  <c r="BT1640" i="64"/>
  <c r="BT1667" i="64" s="1"/>
  <c r="BT1581" i="64"/>
  <c r="BT1335" i="64"/>
  <c r="BT1350" i="64" s="1"/>
  <c r="BT1487" i="64"/>
  <c r="BT1511" i="64"/>
  <c r="BT1524" i="64" s="1"/>
  <c r="BT1359" i="64"/>
  <c r="BT2304" i="64"/>
  <c r="BT2329" i="64" s="1"/>
  <c r="BT1947" i="64"/>
  <c r="BT1962" i="64" s="1"/>
  <c r="BT818" i="64"/>
  <c r="BT831" i="64" s="1"/>
  <c r="BT769" i="64"/>
  <c r="BT1214" i="64"/>
  <c r="BT1227" i="64" s="1"/>
  <c r="BT1162" i="64"/>
  <c r="BT1971" i="64"/>
  <c r="BT794" i="64"/>
  <c r="BT561" i="64"/>
  <c r="BT571" i="64" s="1"/>
  <c r="BT745" i="64"/>
  <c r="BL1916" i="64"/>
  <c r="BL2794" i="64"/>
  <c r="BL2743" i="64"/>
  <c r="BL2768" i="64"/>
  <c r="BL2717" i="64"/>
  <c r="BL2734" i="64" s="1"/>
  <c r="BL1890" i="64"/>
  <c r="BL1907" i="64" s="1"/>
  <c r="BL1858" i="64"/>
  <c r="BL2846" i="64"/>
  <c r="BL2860" i="64" s="1"/>
  <c r="BL1836" i="64"/>
  <c r="BL1849" i="64" s="1"/>
  <c r="BL1791" i="64"/>
  <c r="BL1826" i="64" s="1"/>
  <c r="BL2272" i="64"/>
  <c r="BL2295" i="64" s="1"/>
  <c r="BL2168" i="64"/>
  <c r="BL2195" i="64" s="1"/>
  <c r="BL1711" i="64"/>
  <c r="BL1738" i="64" s="1"/>
  <c r="BL1747" i="64"/>
  <c r="BL1782" i="64" s="1"/>
  <c r="BL1640" i="64"/>
  <c r="BL1667" i="64" s="1"/>
  <c r="BL2338" i="64"/>
  <c r="BL2363" i="64" s="1"/>
  <c r="BL1605" i="64"/>
  <c r="BL1632" i="64" s="1"/>
  <c r="BL2204" i="64"/>
  <c r="BL2227" i="64" s="1"/>
  <c r="BL2304" i="64"/>
  <c r="BL2329" i="64" s="1"/>
  <c r="BL1335" i="64"/>
  <c r="BL1350" i="64" s="1"/>
  <c r="BL1675" i="64"/>
  <c r="BL1702" i="64" s="1"/>
  <c r="BL1487" i="64"/>
  <c r="BL1511" i="64"/>
  <c r="BL1524" i="64" s="1"/>
  <c r="BL1359" i="64"/>
  <c r="BL1581" i="64"/>
  <c r="BL1947" i="64"/>
  <c r="BL1962" i="64" s="1"/>
  <c r="BL818" i="64"/>
  <c r="BL831" i="64" s="1"/>
  <c r="BL1971" i="64"/>
  <c r="BL561" i="64"/>
  <c r="BL571" i="64" s="1"/>
  <c r="BL1214" i="64"/>
  <c r="BL1227" i="64" s="1"/>
  <c r="BL1162" i="64"/>
  <c r="BL745" i="64"/>
  <c r="BL769" i="64"/>
  <c r="BD1916" i="64"/>
  <c r="BD2794" i="64"/>
  <c r="BD2743" i="64"/>
  <c r="BD2768" i="64"/>
  <c r="BD2717" i="64"/>
  <c r="BD2734" i="64" s="1"/>
  <c r="BD1858" i="64"/>
  <c r="BD1890" i="64"/>
  <c r="BD1907" i="64" s="1"/>
  <c r="BD1836" i="64"/>
  <c r="BD1849" i="64" s="1"/>
  <c r="BD2846" i="64"/>
  <c r="BD2860" i="64" s="1"/>
  <c r="BD2168" i="64"/>
  <c r="BD2195" i="64" s="1"/>
  <c r="BD1747" i="64"/>
  <c r="BD1782" i="64" s="1"/>
  <c r="BD1791" i="64"/>
  <c r="BD1826" i="64" s="1"/>
  <c r="BD1711" i="64"/>
  <c r="BD1738" i="64" s="1"/>
  <c r="BD2272" i="64"/>
  <c r="BD2295" i="64" s="1"/>
  <c r="BD2204" i="64"/>
  <c r="BD2227" i="64" s="1"/>
  <c r="BD1675" i="64"/>
  <c r="BD1702" i="64" s="1"/>
  <c r="BD2338" i="64"/>
  <c r="BD2363" i="64" s="1"/>
  <c r="BD1605" i="64"/>
  <c r="BD1632" i="64" s="1"/>
  <c r="BD1335" i="64"/>
  <c r="BD1350" i="64" s="1"/>
  <c r="BD2304" i="64"/>
  <c r="BD2329" i="64" s="1"/>
  <c r="BD1511" i="64"/>
  <c r="BD1524" i="64" s="1"/>
  <c r="BD1487" i="64"/>
  <c r="BD1581" i="64"/>
  <c r="BD1359" i="64"/>
  <c r="BD1640" i="64"/>
  <c r="BD1667" i="64" s="1"/>
  <c r="BD1947" i="64"/>
  <c r="BD1962" i="64" s="1"/>
  <c r="BD818" i="64"/>
  <c r="BD831" i="64" s="1"/>
  <c r="BD1971" i="64"/>
  <c r="BD794" i="64"/>
  <c r="BD561" i="64"/>
  <c r="BD571" i="64" s="1"/>
  <c r="BD769" i="64"/>
  <c r="BD745" i="64"/>
  <c r="AV1916" i="64"/>
  <c r="AV2794" i="64"/>
  <c r="AV2743" i="64"/>
  <c r="AV2768" i="64"/>
  <c r="AV2717" i="64"/>
  <c r="AV2734" i="64" s="1"/>
  <c r="AV1858" i="64"/>
  <c r="AV1890" i="64"/>
  <c r="AV1907" i="64" s="1"/>
  <c r="AV1836" i="64"/>
  <c r="AV1849" i="64" s="1"/>
  <c r="AV2846" i="64"/>
  <c r="AV2860" i="64" s="1"/>
  <c r="AV1747" i="64"/>
  <c r="AV1782" i="64" s="1"/>
  <c r="AV1791" i="64"/>
  <c r="AV1826" i="64" s="1"/>
  <c r="AV2168" i="64"/>
  <c r="AV2195" i="64" s="1"/>
  <c r="AV2272" i="64"/>
  <c r="AV2295" i="64" s="1"/>
  <c r="AV1711" i="64"/>
  <c r="AV1738" i="64" s="1"/>
  <c r="AV2204" i="64"/>
  <c r="AV2227" i="64" s="1"/>
  <c r="AV2338" i="64"/>
  <c r="AV2363" i="64" s="1"/>
  <c r="AV1675" i="64"/>
  <c r="AV1702" i="64" s="1"/>
  <c r="AV1640" i="64"/>
  <c r="AV1667" i="64" s="1"/>
  <c r="AV1605" i="64"/>
  <c r="AV1632" i="64" s="1"/>
  <c r="AV1335" i="64"/>
  <c r="AV1350" i="64" s="1"/>
  <c r="AV2304" i="64"/>
  <c r="AV2329" i="64" s="1"/>
  <c r="AV1581" i="64"/>
  <c r="AV1487" i="64"/>
  <c r="AV1359" i="64"/>
  <c r="AV1511" i="64"/>
  <c r="AV1524" i="64" s="1"/>
  <c r="AV1947" i="64"/>
  <c r="AV1962" i="64" s="1"/>
  <c r="AV818" i="64"/>
  <c r="AV831" i="64" s="1"/>
  <c r="AV1214" i="64"/>
  <c r="AV1227" i="64" s="1"/>
  <c r="AV1162" i="64"/>
  <c r="AV769" i="64"/>
  <c r="AV1971" i="64"/>
  <c r="AV561" i="64"/>
  <c r="AV571" i="64" s="1"/>
  <c r="AV745" i="64"/>
  <c r="AN1916" i="64"/>
  <c r="AN2794" i="64"/>
  <c r="AN2743" i="64"/>
  <c r="AN2717" i="64"/>
  <c r="AN2734" i="64" s="1"/>
  <c r="AN2768" i="64"/>
  <c r="AN1890" i="64"/>
  <c r="AN1907" i="64" s="1"/>
  <c r="AN1858" i="64"/>
  <c r="AN1836" i="64"/>
  <c r="AN1849" i="64" s="1"/>
  <c r="AN2846" i="64"/>
  <c r="AN2860" i="64" s="1"/>
  <c r="AN1747" i="64"/>
  <c r="AN1782" i="64" s="1"/>
  <c r="AN2168" i="64"/>
  <c r="AN2195" i="64" s="1"/>
  <c r="AN1791" i="64"/>
  <c r="AN1826" i="64" s="1"/>
  <c r="AN1711" i="64"/>
  <c r="AN1738" i="64" s="1"/>
  <c r="AN2272" i="64"/>
  <c r="AN2295" i="64" s="1"/>
  <c r="AN2204" i="64"/>
  <c r="AN2227" i="64" s="1"/>
  <c r="AN1640" i="64"/>
  <c r="AN1667" i="64" s="1"/>
  <c r="AN2338" i="64"/>
  <c r="AN2363" i="64" s="1"/>
  <c r="AN1605" i="64"/>
  <c r="AN1632" i="64" s="1"/>
  <c r="AN1675" i="64"/>
  <c r="AN1702" i="64" s="1"/>
  <c r="AN1581" i="64"/>
  <c r="AN1335" i="64"/>
  <c r="AN1350" i="64" s="1"/>
  <c r="AN1487" i="64"/>
  <c r="AN2304" i="64"/>
  <c r="AN2329" i="64" s="1"/>
  <c r="AN1511" i="64"/>
  <c r="AN1524" i="64" s="1"/>
  <c r="AN1359" i="64"/>
  <c r="AN1947" i="64"/>
  <c r="AN1962" i="64" s="1"/>
  <c r="AN818" i="64"/>
  <c r="AN831" i="64" s="1"/>
  <c r="AN769" i="64"/>
  <c r="AN1971" i="64"/>
  <c r="AN794" i="64"/>
  <c r="AN561" i="64"/>
  <c r="AN571" i="64" s="1"/>
  <c r="AN745" i="64"/>
  <c r="AN1214" i="64"/>
  <c r="AN1227" i="64" s="1"/>
  <c r="AN1162" i="64"/>
  <c r="AF1916" i="64"/>
  <c r="AF2794" i="64"/>
  <c r="AF2743" i="64"/>
  <c r="AF2768" i="64"/>
  <c r="AF2717" i="64"/>
  <c r="AF2734" i="64" s="1"/>
  <c r="AF1890" i="64"/>
  <c r="AF1907" i="64" s="1"/>
  <c r="AF1858" i="64"/>
  <c r="AF1836" i="64"/>
  <c r="AF1849" i="64" s="1"/>
  <c r="AF2272" i="64"/>
  <c r="AF2295" i="64" s="1"/>
  <c r="AF2846" i="64"/>
  <c r="AF2860" i="64" s="1"/>
  <c r="AF1791" i="64"/>
  <c r="AF1826" i="64" s="1"/>
  <c r="AF1747" i="64"/>
  <c r="AF1782" i="64" s="1"/>
  <c r="AF2168" i="64"/>
  <c r="AF2195" i="64" s="1"/>
  <c r="AF1711" i="64"/>
  <c r="AF1738" i="64" s="1"/>
  <c r="AF2204" i="64"/>
  <c r="AF2227" i="64" s="1"/>
  <c r="AF2338" i="64"/>
  <c r="AF2363" i="64" s="1"/>
  <c r="AF1605" i="64"/>
  <c r="AF1632" i="64" s="1"/>
  <c r="AF1640" i="64"/>
  <c r="AF1667" i="64" s="1"/>
  <c r="AF1335" i="64"/>
  <c r="AF1350" i="64" s="1"/>
  <c r="AF1487" i="64"/>
  <c r="AF1675" i="64"/>
  <c r="AF1702" i="64" s="1"/>
  <c r="AF1511" i="64"/>
  <c r="AF1524" i="64" s="1"/>
  <c r="AF2304" i="64"/>
  <c r="AF2329" i="64" s="1"/>
  <c r="AF1359" i="64"/>
  <c r="AF1581" i="64"/>
  <c r="AF1947" i="64"/>
  <c r="AF1962" i="64" s="1"/>
  <c r="AF818" i="64"/>
  <c r="AF831" i="64" s="1"/>
  <c r="AF1214" i="64"/>
  <c r="AF1227" i="64" s="1"/>
  <c r="AF1162" i="64"/>
  <c r="AF769" i="64"/>
  <c r="AF1971" i="64"/>
  <c r="AF561" i="64"/>
  <c r="AF571" i="64" s="1"/>
  <c r="AF745" i="64"/>
  <c r="X1916" i="64"/>
  <c r="X2794" i="64"/>
  <c r="X2743" i="64"/>
  <c r="X2768" i="64"/>
  <c r="X2717" i="64"/>
  <c r="X2734" i="64" s="1"/>
  <c r="X1890" i="64"/>
  <c r="X1907" i="64" s="1"/>
  <c r="X1858" i="64"/>
  <c r="X1836" i="64"/>
  <c r="X1849" i="64" s="1"/>
  <c r="X1791" i="64"/>
  <c r="X1826" i="64" s="1"/>
  <c r="X1747" i="64"/>
  <c r="X1782" i="64" s="1"/>
  <c r="X2168" i="64"/>
  <c r="X2195" i="64" s="1"/>
  <c r="X2846" i="64"/>
  <c r="X2860" i="64" s="1"/>
  <c r="X2272" i="64"/>
  <c r="X2295" i="64" s="1"/>
  <c r="X1711" i="64"/>
  <c r="X1738" i="64" s="1"/>
  <c r="X2204" i="64"/>
  <c r="X2227" i="64" s="1"/>
  <c r="X1675" i="64"/>
  <c r="X1702" i="64" s="1"/>
  <c r="X2338" i="64"/>
  <c r="X2363" i="64" s="1"/>
  <c r="X1640" i="64"/>
  <c r="X1667" i="64" s="1"/>
  <c r="X1605" i="64"/>
  <c r="X1632" i="64" s="1"/>
  <c r="X1335" i="64"/>
  <c r="X1350" i="64" s="1"/>
  <c r="X1511" i="64"/>
  <c r="X1524" i="64" s="1"/>
  <c r="X1487" i="64"/>
  <c r="X1581" i="64"/>
  <c r="X2304" i="64"/>
  <c r="X2329" i="64" s="1"/>
  <c r="X1359" i="64"/>
  <c r="X1947" i="64"/>
  <c r="X1962" i="64" s="1"/>
  <c r="X818" i="64"/>
  <c r="X831" i="64" s="1"/>
  <c r="X769" i="64"/>
  <c r="X1971" i="64"/>
  <c r="X1214" i="64"/>
  <c r="X1227" i="64" s="1"/>
  <c r="X1162" i="64"/>
  <c r="X794" i="64"/>
  <c r="X561" i="64"/>
  <c r="X571" i="64" s="1"/>
  <c r="X745" i="64"/>
  <c r="CK1915" i="64"/>
  <c r="CK2793" i="64"/>
  <c r="CK2742" i="64"/>
  <c r="CK1889" i="64"/>
  <c r="CK1857" i="64"/>
  <c r="CK2767" i="64"/>
  <c r="CK2716" i="64"/>
  <c r="CK1835" i="64"/>
  <c r="CK2845" i="64"/>
  <c r="CK2271" i="64"/>
  <c r="CK1790" i="64"/>
  <c r="CK1746" i="64"/>
  <c r="CK1710" i="64"/>
  <c r="CK2203" i="64"/>
  <c r="CK2167" i="64"/>
  <c r="CK1674" i="64"/>
  <c r="CK2337" i="64"/>
  <c r="CK1604" i="64"/>
  <c r="CK1580" i="64"/>
  <c r="CK2303" i="64"/>
  <c r="CK1639" i="64"/>
  <c r="CK1486" i="64"/>
  <c r="CK1501" i="64" s="1"/>
  <c r="CK1358" i="64"/>
  <c r="CK1477" i="64" s="1"/>
  <c r="CK1161" i="64"/>
  <c r="CK817" i="64"/>
  <c r="CK830" i="64" s="1"/>
  <c r="CK793" i="64"/>
  <c r="CK1213" i="64"/>
  <c r="CK768" i="64"/>
  <c r="CK1970" i="64"/>
  <c r="CK1510" i="64"/>
  <c r="CK744" i="64"/>
  <c r="CK1946" i="64"/>
  <c r="CK716" i="64"/>
  <c r="CC1915" i="64"/>
  <c r="CC2793" i="64"/>
  <c r="CC2767" i="64"/>
  <c r="CC2742" i="64"/>
  <c r="CC1857" i="64"/>
  <c r="CC2716" i="64"/>
  <c r="CC1835" i="64"/>
  <c r="CC1889" i="64"/>
  <c r="CC2845" i="64"/>
  <c r="CC2271" i="64"/>
  <c r="CC1790" i="64"/>
  <c r="CC1746" i="64"/>
  <c r="CC2203" i="64"/>
  <c r="CC2167" i="64"/>
  <c r="CC1674" i="64"/>
  <c r="CC2337" i="64"/>
  <c r="CC1604" i="64"/>
  <c r="CC1639" i="64"/>
  <c r="CC1580" i="64"/>
  <c r="CC2303" i="64"/>
  <c r="CC1710" i="64"/>
  <c r="CC1486" i="64"/>
  <c r="CC1501" i="64" s="1"/>
  <c r="CC1510" i="64"/>
  <c r="CC1161" i="64"/>
  <c r="CC817" i="64"/>
  <c r="CC830" i="64" s="1"/>
  <c r="CC1358" i="64"/>
  <c r="CC1477" i="64" s="1"/>
  <c r="CC793" i="64"/>
  <c r="CC1213" i="64"/>
  <c r="CC1946" i="64"/>
  <c r="CC768" i="64"/>
  <c r="CC1970" i="64"/>
  <c r="CC744" i="64"/>
  <c r="CC716" i="64"/>
  <c r="BU1915" i="64"/>
  <c r="BU2793" i="64"/>
  <c r="BU2767" i="64"/>
  <c r="BU1889" i="64"/>
  <c r="BU2742" i="64"/>
  <c r="BU1857" i="64"/>
  <c r="BU1835" i="64"/>
  <c r="BU2845" i="64"/>
  <c r="BU2716" i="64"/>
  <c r="BU2271" i="64"/>
  <c r="BU1790" i="64"/>
  <c r="BU1746" i="64"/>
  <c r="BU1710" i="64"/>
  <c r="BU1674" i="64"/>
  <c r="BU1639" i="64"/>
  <c r="BU2337" i="64"/>
  <c r="BU1604" i="64"/>
  <c r="BU1580" i="64"/>
  <c r="BU2203" i="64"/>
  <c r="BU2303" i="64"/>
  <c r="BU2167" i="64"/>
  <c r="BU1486" i="64"/>
  <c r="BU1501" i="64" s="1"/>
  <c r="BU1510" i="64"/>
  <c r="BU1161" i="64"/>
  <c r="BU1358" i="64"/>
  <c r="BU1477" i="64" s="1"/>
  <c r="BU817" i="64"/>
  <c r="BU830" i="64" s="1"/>
  <c r="BU793" i="64"/>
  <c r="BU1213" i="64"/>
  <c r="BU768" i="64"/>
  <c r="BU1970" i="64"/>
  <c r="BU744" i="64"/>
  <c r="BU1946" i="64"/>
  <c r="BU716" i="64"/>
  <c r="BM1915" i="64"/>
  <c r="BM2793" i="64"/>
  <c r="BM2767" i="64"/>
  <c r="BM2742" i="64"/>
  <c r="BM2716" i="64"/>
  <c r="BM1889" i="64"/>
  <c r="BM1835" i="64"/>
  <c r="BM2845" i="64"/>
  <c r="BM2271" i="64"/>
  <c r="BM1857" i="64"/>
  <c r="BM1790" i="64"/>
  <c r="BM1746" i="64"/>
  <c r="BM1710" i="64"/>
  <c r="BM2203" i="64"/>
  <c r="BM2167" i="64"/>
  <c r="BM1674" i="64"/>
  <c r="BM2337" i="64"/>
  <c r="BM1604" i="64"/>
  <c r="BM1580" i="64"/>
  <c r="BM1639" i="64"/>
  <c r="BM2303" i="64"/>
  <c r="BM1510" i="64"/>
  <c r="BM1486" i="64"/>
  <c r="BM1501" i="64" s="1"/>
  <c r="BM1161" i="64"/>
  <c r="BM817" i="64"/>
  <c r="BM830" i="64" s="1"/>
  <c r="BM793" i="64"/>
  <c r="BM1213" i="64"/>
  <c r="BM1946" i="64"/>
  <c r="BM768" i="64"/>
  <c r="BM1970" i="64"/>
  <c r="BM744" i="64"/>
  <c r="BM1358" i="64"/>
  <c r="BM1477" i="64" s="1"/>
  <c r="BM716" i="64"/>
  <c r="BE1915" i="64"/>
  <c r="BE2793" i="64"/>
  <c r="BE2767" i="64"/>
  <c r="BE2716" i="64"/>
  <c r="BE1889" i="64"/>
  <c r="BE2742" i="64"/>
  <c r="BE1857" i="64"/>
  <c r="BE1835" i="64"/>
  <c r="BE2845" i="64"/>
  <c r="BE2271" i="64"/>
  <c r="BE1790" i="64"/>
  <c r="BE1746" i="64"/>
  <c r="BE2203" i="64"/>
  <c r="BE2167" i="64"/>
  <c r="BE1674" i="64"/>
  <c r="BE2337" i="64"/>
  <c r="BE1710" i="64"/>
  <c r="BE1639" i="64"/>
  <c r="BE1604" i="64"/>
  <c r="BE1580" i="64"/>
  <c r="BE2303" i="64"/>
  <c r="BE1486" i="64"/>
  <c r="BE1501" i="64" s="1"/>
  <c r="BE1161" i="64"/>
  <c r="BE817" i="64"/>
  <c r="BE830" i="64" s="1"/>
  <c r="BE1358" i="64"/>
  <c r="BE1477" i="64" s="1"/>
  <c r="BE1510" i="64"/>
  <c r="BE793" i="64"/>
  <c r="BE1213" i="64"/>
  <c r="BE768" i="64"/>
  <c r="BE1970" i="64"/>
  <c r="BE744" i="64"/>
  <c r="BE1946" i="64"/>
  <c r="BE716" i="64"/>
  <c r="AW1915" i="64"/>
  <c r="AW2793" i="64"/>
  <c r="AW2767" i="64"/>
  <c r="AW1889" i="64"/>
  <c r="AW2716" i="64"/>
  <c r="AW1857" i="64"/>
  <c r="AW1835" i="64"/>
  <c r="AW2742" i="64"/>
  <c r="AW2845" i="64"/>
  <c r="AW2271" i="64"/>
  <c r="AW1790" i="64"/>
  <c r="AW1746" i="64"/>
  <c r="AW1710" i="64"/>
  <c r="AW2203" i="64"/>
  <c r="AW2167" i="64"/>
  <c r="AW1674" i="64"/>
  <c r="AW1639" i="64"/>
  <c r="AW2337" i="64"/>
  <c r="AW1604" i="64"/>
  <c r="AW1580" i="64"/>
  <c r="AW2303" i="64"/>
  <c r="AW1486" i="64"/>
  <c r="AW1501" i="64" s="1"/>
  <c r="AW1510" i="64"/>
  <c r="AW1358" i="64"/>
  <c r="AW1477" i="64" s="1"/>
  <c r="AW1161" i="64"/>
  <c r="AW817" i="64"/>
  <c r="AW830" i="64" s="1"/>
  <c r="AW793" i="64"/>
  <c r="AW1213" i="64"/>
  <c r="AW1946" i="64"/>
  <c r="AW768" i="64"/>
  <c r="AW1970" i="64"/>
  <c r="AW744" i="64"/>
  <c r="AW716" i="64"/>
  <c r="AO1915" i="64"/>
  <c r="AO2793" i="64"/>
  <c r="AO2767" i="64"/>
  <c r="AO2716" i="64"/>
  <c r="AO1889" i="64"/>
  <c r="AO1857" i="64"/>
  <c r="AO2742" i="64"/>
  <c r="AO1835" i="64"/>
  <c r="AO2845" i="64"/>
  <c r="AO2271" i="64"/>
  <c r="AO1790" i="64"/>
  <c r="AO1746" i="64"/>
  <c r="AO1710" i="64"/>
  <c r="AO2203" i="64"/>
  <c r="AO2167" i="64"/>
  <c r="AO1674" i="64"/>
  <c r="AO2337" i="64"/>
  <c r="AO1604" i="64"/>
  <c r="AO1580" i="64"/>
  <c r="AO1639" i="64"/>
  <c r="AO2303" i="64"/>
  <c r="AO1486" i="64"/>
  <c r="AO1501" i="64" s="1"/>
  <c r="AO1510" i="64"/>
  <c r="AO1161" i="64"/>
  <c r="AO817" i="64"/>
  <c r="AO830" i="64" s="1"/>
  <c r="AO793" i="64"/>
  <c r="AO1358" i="64"/>
  <c r="AO1477" i="64" s="1"/>
  <c r="AO1213" i="64"/>
  <c r="AO768" i="64"/>
  <c r="AO1970" i="64"/>
  <c r="AO744" i="64"/>
  <c r="AO1946" i="64"/>
  <c r="AO716" i="64"/>
  <c r="AG1915" i="64"/>
  <c r="AG2793" i="64"/>
  <c r="AG2767" i="64"/>
  <c r="AG2742" i="64"/>
  <c r="AG1889" i="64"/>
  <c r="AG2716" i="64"/>
  <c r="AG1857" i="64"/>
  <c r="AG1835" i="64"/>
  <c r="AG2845" i="64"/>
  <c r="AG1790" i="64"/>
  <c r="AG1746" i="64"/>
  <c r="AG2271" i="64"/>
  <c r="AG1710" i="64"/>
  <c r="AG1674" i="64"/>
  <c r="AG2337" i="64"/>
  <c r="AG1639" i="64"/>
  <c r="AG1604" i="64"/>
  <c r="AG1580" i="64"/>
  <c r="AG2203" i="64"/>
  <c r="AG2167" i="64"/>
  <c r="AG2303" i="64"/>
  <c r="AG1510" i="64"/>
  <c r="AG1161" i="64"/>
  <c r="AG1358" i="64"/>
  <c r="AG1477" i="64" s="1"/>
  <c r="AG817" i="64"/>
  <c r="AG830" i="64" s="1"/>
  <c r="AG1486" i="64"/>
  <c r="AG1501" i="64" s="1"/>
  <c r="AG793" i="64"/>
  <c r="AG1213" i="64"/>
  <c r="AG1946" i="64"/>
  <c r="AG768" i="64"/>
  <c r="AG1970" i="64"/>
  <c r="AG744" i="64"/>
  <c r="AG716" i="64"/>
  <c r="Y1915" i="64"/>
  <c r="Y2793" i="64"/>
  <c r="Y2767" i="64"/>
  <c r="Y2742" i="64"/>
  <c r="Y1857" i="64"/>
  <c r="Y2716" i="64"/>
  <c r="Y1889" i="64"/>
  <c r="Y1835" i="64"/>
  <c r="Y2845" i="64"/>
  <c r="Y1790" i="64"/>
  <c r="Y1746" i="64"/>
  <c r="Y2271" i="64"/>
  <c r="Y1710" i="64"/>
  <c r="Y2203" i="64"/>
  <c r="Y2167" i="64"/>
  <c r="Y1674" i="64"/>
  <c r="Y2337" i="64"/>
  <c r="Y1604" i="64"/>
  <c r="Y1580" i="64"/>
  <c r="Y2303" i="64"/>
  <c r="Y1639" i="64"/>
  <c r="Y1358" i="64"/>
  <c r="Y1477" i="64" s="1"/>
  <c r="Y1161" i="64"/>
  <c r="Y1510" i="64"/>
  <c r="Y817" i="64"/>
  <c r="Y830" i="64" s="1"/>
  <c r="Y793" i="64"/>
  <c r="Y1213" i="64"/>
  <c r="Y1486" i="64"/>
  <c r="Y1501" i="64" s="1"/>
  <c r="Y768" i="64"/>
  <c r="Y1970" i="64"/>
  <c r="Y744" i="64"/>
  <c r="Y1946" i="64"/>
  <c r="Y716" i="64"/>
  <c r="CL1912" i="64"/>
  <c r="CL1934" i="64" s="1"/>
  <c r="CL2790" i="64"/>
  <c r="CL2807" i="64" s="1"/>
  <c r="CL2764" i="64"/>
  <c r="CL2781" i="64" s="1"/>
  <c r="CL2739" i="64"/>
  <c r="CL2756" i="64" s="1"/>
  <c r="CL2713" i="64"/>
  <c r="CL2730" i="64" s="1"/>
  <c r="CL1854" i="64"/>
  <c r="CL1877" i="64" s="1"/>
  <c r="CL1886" i="64"/>
  <c r="CL1903" i="64" s="1"/>
  <c r="CL1832" i="64"/>
  <c r="CL1845" i="64" s="1"/>
  <c r="CL2842" i="64"/>
  <c r="CL2856" i="64" s="1"/>
  <c r="CL1787" i="64"/>
  <c r="CL1822" i="64" s="1"/>
  <c r="CL1743" i="64"/>
  <c r="CL1778" i="64" s="1"/>
  <c r="CL2268" i="64"/>
  <c r="CL2291" i="64" s="1"/>
  <c r="CL2164" i="64"/>
  <c r="CL2191" i="64" s="1"/>
  <c r="CL2200" i="64"/>
  <c r="CL2223" i="64" s="1"/>
  <c r="CL1707" i="64"/>
  <c r="CL1734" i="64" s="1"/>
  <c r="CL1671" i="64"/>
  <c r="CL1698" i="64" s="1"/>
  <c r="CL2334" i="64"/>
  <c r="CL2359" i="64" s="1"/>
  <c r="CL1601" i="64"/>
  <c r="CL1628" i="64" s="1"/>
  <c r="CL1636" i="64"/>
  <c r="CL1663" i="64" s="1"/>
  <c r="CL1577" i="64"/>
  <c r="CL2300" i="64"/>
  <c r="CL2325" i="64" s="1"/>
  <c r="CL1507" i="64"/>
  <c r="CL1520" i="64" s="1"/>
  <c r="CL1331" i="64"/>
  <c r="CL1346" i="64" s="1"/>
  <c r="CL1158" i="64"/>
  <c r="CL1173" i="64" s="1"/>
  <c r="CL1483" i="64"/>
  <c r="CL1498" i="64" s="1"/>
  <c r="CL814" i="64"/>
  <c r="CL827" i="64" s="1"/>
  <c r="CL790" i="64"/>
  <c r="CL1355" i="64"/>
  <c r="CL1210" i="64"/>
  <c r="CL1223" i="64" s="1"/>
  <c r="CL765" i="64"/>
  <c r="CL1943" i="64"/>
  <c r="CL1958" i="64" s="1"/>
  <c r="CL1967" i="64"/>
  <c r="CL1982" i="64" s="1"/>
  <c r="CL741" i="64"/>
  <c r="CL713" i="64"/>
  <c r="CD1912" i="64"/>
  <c r="CD1934" i="64" s="1"/>
  <c r="CD2790" i="64"/>
  <c r="CD2807" i="64" s="1"/>
  <c r="CD2764" i="64"/>
  <c r="CD2781" i="64" s="1"/>
  <c r="CD2739" i="64"/>
  <c r="CD2756" i="64" s="1"/>
  <c r="CD2713" i="64"/>
  <c r="CD2730" i="64" s="1"/>
  <c r="CD1886" i="64"/>
  <c r="CD1903" i="64" s="1"/>
  <c r="CD1854" i="64"/>
  <c r="CD1877" i="64" s="1"/>
  <c r="CD1832" i="64"/>
  <c r="CD1845" i="64" s="1"/>
  <c r="CD2842" i="64"/>
  <c r="CD2856" i="64" s="1"/>
  <c r="CD1787" i="64"/>
  <c r="CD1822" i="64" s="1"/>
  <c r="CD1743" i="64"/>
  <c r="CD1778" i="64" s="1"/>
  <c r="CD2268" i="64"/>
  <c r="CD2291" i="64" s="1"/>
  <c r="CD1707" i="64"/>
  <c r="CD1734" i="64" s="1"/>
  <c r="CD1671" i="64"/>
  <c r="CD1698" i="64" s="1"/>
  <c r="CD1636" i="64"/>
  <c r="CD1663" i="64" s="1"/>
  <c r="CD2334" i="64"/>
  <c r="CD2359" i="64" s="1"/>
  <c r="CD2200" i="64"/>
  <c r="CD2223" i="64" s="1"/>
  <c r="CD2164" i="64"/>
  <c r="CD2191" i="64" s="1"/>
  <c r="CD1601" i="64"/>
  <c r="CD1628" i="64" s="1"/>
  <c r="CD1577" i="64"/>
  <c r="CD2300" i="64"/>
  <c r="CD2325" i="64" s="1"/>
  <c r="CD1507" i="64"/>
  <c r="CD1520" i="64" s="1"/>
  <c r="CD1331" i="64"/>
  <c r="CD1346" i="64" s="1"/>
  <c r="CD1158" i="64"/>
  <c r="CD1173" i="64" s="1"/>
  <c r="CD1355" i="64"/>
  <c r="CD814" i="64"/>
  <c r="CD827" i="64" s="1"/>
  <c r="CD790" i="64"/>
  <c r="CD1483" i="64"/>
  <c r="CD1498" i="64" s="1"/>
  <c r="CD1210" i="64"/>
  <c r="CD1223" i="64" s="1"/>
  <c r="CD765" i="64"/>
  <c r="CD1967" i="64"/>
  <c r="CD1982" i="64" s="1"/>
  <c r="CD741" i="64"/>
  <c r="CD1943" i="64"/>
  <c r="CD1958" i="64" s="1"/>
  <c r="CD713" i="64"/>
  <c r="BV1912" i="64"/>
  <c r="BV1934" i="64" s="1"/>
  <c r="BV2790" i="64"/>
  <c r="BV2807" i="64" s="1"/>
  <c r="BV2764" i="64"/>
  <c r="BV2781" i="64" s="1"/>
  <c r="BV2739" i="64"/>
  <c r="BV2756" i="64" s="1"/>
  <c r="BV1886" i="64"/>
  <c r="BV1903" i="64" s="1"/>
  <c r="BV2713" i="64"/>
  <c r="BV2730" i="64" s="1"/>
  <c r="BV1854" i="64"/>
  <c r="BV1877" i="64" s="1"/>
  <c r="BV1832" i="64"/>
  <c r="BV1845" i="64" s="1"/>
  <c r="BV2842" i="64"/>
  <c r="BV2856" i="64" s="1"/>
  <c r="BV1787" i="64"/>
  <c r="BV1822" i="64" s="1"/>
  <c r="BV1743" i="64"/>
  <c r="BV1778" i="64" s="1"/>
  <c r="BV2268" i="64"/>
  <c r="BV2291" i="64" s="1"/>
  <c r="BV1707" i="64"/>
  <c r="BV1734" i="64" s="1"/>
  <c r="BV2164" i="64"/>
  <c r="BV2191" i="64" s="1"/>
  <c r="BV2200" i="64"/>
  <c r="BV2223" i="64" s="1"/>
  <c r="BV1671" i="64"/>
  <c r="BV1698" i="64" s="1"/>
  <c r="BV2334" i="64"/>
  <c r="BV2359" i="64" s="1"/>
  <c r="BV1601" i="64"/>
  <c r="BV1628" i="64" s="1"/>
  <c r="BV1577" i="64"/>
  <c r="BV1636" i="64"/>
  <c r="BV1663" i="64" s="1"/>
  <c r="BV2300" i="64"/>
  <c r="BV2325" i="64" s="1"/>
  <c r="BV1507" i="64"/>
  <c r="BV1520" i="64" s="1"/>
  <c r="BV1355" i="64"/>
  <c r="BV1331" i="64"/>
  <c r="BV1346" i="64" s="1"/>
  <c r="BV1483" i="64"/>
  <c r="BV1498" i="64" s="1"/>
  <c r="BV1158" i="64"/>
  <c r="BV1173" i="64" s="1"/>
  <c r="BV814" i="64"/>
  <c r="BV827" i="64" s="1"/>
  <c r="BV790" i="64"/>
  <c r="BV1210" i="64"/>
  <c r="BV1223" i="64" s="1"/>
  <c r="BV765" i="64"/>
  <c r="BV1943" i="64"/>
  <c r="BV1958" i="64" s="1"/>
  <c r="BV1967" i="64"/>
  <c r="BV1982" i="64" s="1"/>
  <c r="BV741" i="64"/>
  <c r="BV713" i="64"/>
  <c r="BN1912" i="64"/>
  <c r="BN1934" i="64" s="1"/>
  <c r="BN2790" i="64"/>
  <c r="BN2807" i="64" s="1"/>
  <c r="BN2764" i="64"/>
  <c r="BN2781" i="64" s="1"/>
  <c r="BN1886" i="64"/>
  <c r="BN1903" i="64" s="1"/>
  <c r="BN2739" i="64"/>
  <c r="BN2756" i="64" s="1"/>
  <c r="BN2713" i="64"/>
  <c r="BN2730" i="64" s="1"/>
  <c r="BN1854" i="64"/>
  <c r="BN1877" i="64" s="1"/>
  <c r="BN1832" i="64"/>
  <c r="BN1845" i="64" s="1"/>
  <c r="BN2842" i="64"/>
  <c r="BN2856" i="64" s="1"/>
  <c r="BN1787" i="64"/>
  <c r="BN1822" i="64" s="1"/>
  <c r="BN2268" i="64"/>
  <c r="BN2291" i="64" s="1"/>
  <c r="BN1743" i="64"/>
  <c r="BN1778" i="64" s="1"/>
  <c r="BN2164" i="64"/>
  <c r="BN2191" i="64" s="1"/>
  <c r="BN2200" i="64"/>
  <c r="BN2223" i="64" s="1"/>
  <c r="BN1707" i="64"/>
  <c r="BN1734" i="64" s="1"/>
  <c r="BN1671" i="64"/>
  <c r="BN1698" i="64" s="1"/>
  <c r="BN2334" i="64"/>
  <c r="BN2359" i="64" s="1"/>
  <c r="BN1636" i="64"/>
  <c r="BN1663" i="64" s="1"/>
  <c r="BN1601" i="64"/>
  <c r="BN1628" i="64" s="1"/>
  <c r="BN1577" i="64"/>
  <c r="BN2300" i="64"/>
  <c r="BN2325" i="64" s="1"/>
  <c r="BN1331" i="64"/>
  <c r="BN1346" i="64" s="1"/>
  <c r="BN1158" i="64"/>
  <c r="BN1173" i="64" s="1"/>
  <c r="BN1507" i="64"/>
  <c r="BN1520" i="64" s="1"/>
  <c r="BN814" i="64"/>
  <c r="BN827" i="64" s="1"/>
  <c r="BN1483" i="64"/>
  <c r="BN1498" i="64" s="1"/>
  <c r="BN1355" i="64"/>
  <c r="BN790" i="64"/>
  <c r="BN1210" i="64"/>
  <c r="BN1223" i="64" s="1"/>
  <c r="BN765" i="64"/>
  <c r="BN1967" i="64"/>
  <c r="BN1982" i="64" s="1"/>
  <c r="BN741" i="64"/>
  <c r="BN1943" i="64"/>
  <c r="BN1958" i="64" s="1"/>
  <c r="BN713" i="64"/>
  <c r="BF1912" i="64"/>
  <c r="BF1934" i="64" s="1"/>
  <c r="BF2790" i="64"/>
  <c r="BF2807" i="64" s="1"/>
  <c r="BF2764" i="64"/>
  <c r="BF2781" i="64" s="1"/>
  <c r="BF2739" i="64"/>
  <c r="BF2756" i="64" s="1"/>
  <c r="BF2713" i="64"/>
  <c r="BF2730" i="64" s="1"/>
  <c r="BF1886" i="64"/>
  <c r="BF1903" i="64" s="1"/>
  <c r="BF1854" i="64"/>
  <c r="BF1877" i="64" s="1"/>
  <c r="BF1832" i="64"/>
  <c r="BF1845" i="64" s="1"/>
  <c r="BF2842" i="64"/>
  <c r="BF2856" i="64" s="1"/>
  <c r="BF1787" i="64"/>
  <c r="BF1822" i="64" s="1"/>
  <c r="BF1743" i="64"/>
  <c r="BF1778" i="64" s="1"/>
  <c r="BF2268" i="64"/>
  <c r="BF2291" i="64" s="1"/>
  <c r="BF1707" i="64"/>
  <c r="BF1734" i="64" s="1"/>
  <c r="BF2164" i="64"/>
  <c r="BF2191" i="64" s="1"/>
  <c r="BF1671" i="64"/>
  <c r="BF1698" i="64" s="1"/>
  <c r="BF1636" i="64"/>
  <c r="BF1663" i="64" s="1"/>
  <c r="BF2334" i="64"/>
  <c r="BF2359" i="64" s="1"/>
  <c r="BF1601" i="64"/>
  <c r="BF1628" i="64" s="1"/>
  <c r="BF1577" i="64"/>
  <c r="BF2200" i="64"/>
  <c r="BF2223" i="64" s="1"/>
  <c r="BF2300" i="64"/>
  <c r="BF2325" i="64" s="1"/>
  <c r="BF1507" i="64"/>
  <c r="BF1520" i="64" s="1"/>
  <c r="BF1331" i="64"/>
  <c r="BF1346" i="64" s="1"/>
  <c r="BF1158" i="64"/>
  <c r="BF1173" i="64" s="1"/>
  <c r="BF1355" i="64"/>
  <c r="BF814" i="64"/>
  <c r="BF827" i="64" s="1"/>
  <c r="BF790" i="64"/>
  <c r="BF1210" i="64"/>
  <c r="BF1223" i="64" s="1"/>
  <c r="BF765" i="64"/>
  <c r="BF1943" i="64"/>
  <c r="BF1958" i="64" s="1"/>
  <c r="BF1967" i="64"/>
  <c r="BF1982" i="64" s="1"/>
  <c r="BF1483" i="64"/>
  <c r="BF1498" i="64" s="1"/>
  <c r="BF741" i="64"/>
  <c r="BF713" i="64"/>
  <c r="AX1912" i="64"/>
  <c r="AX1934" i="64" s="1"/>
  <c r="AX2790" i="64"/>
  <c r="AX2807" i="64" s="1"/>
  <c r="AX2764" i="64"/>
  <c r="AX2781" i="64" s="1"/>
  <c r="AX2739" i="64"/>
  <c r="AX2756" i="64" s="1"/>
  <c r="AX1886" i="64"/>
  <c r="AX1903" i="64" s="1"/>
  <c r="AX2713" i="64"/>
  <c r="AX2730" i="64" s="1"/>
  <c r="AX1854" i="64"/>
  <c r="AX1877" i="64" s="1"/>
  <c r="AX1832" i="64"/>
  <c r="AX1845" i="64" s="1"/>
  <c r="AX2842" i="64"/>
  <c r="AX2856" i="64" s="1"/>
  <c r="AX1787" i="64"/>
  <c r="AX1822" i="64" s="1"/>
  <c r="AX2268" i="64"/>
  <c r="AX2291" i="64" s="1"/>
  <c r="AX1743" i="64"/>
  <c r="AX1778" i="64" s="1"/>
  <c r="AX2164" i="64"/>
  <c r="AX2191" i="64" s="1"/>
  <c r="AX1707" i="64"/>
  <c r="AX1734" i="64" s="1"/>
  <c r="AX2200" i="64"/>
  <c r="AX2223" i="64" s="1"/>
  <c r="AX1671" i="64"/>
  <c r="AX1698" i="64" s="1"/>
  <c r="AX2334" i="64"/>
  <c r="AX2359" i="64" s="1"/>
  <c r="AX1601" i="64"/>
  <c r="AX1628" i="64" s="1"/>
  <c r="AX1577" i="64"/>
  <c r="AX1636" i="64"/>
  <c r="AX1663" i="64" s="1"/>
  <c r="AX2300" i="64"/>
  <c r="AX2325" i="64" s="1"/>
  <c r="AX1507" i="64"/>
  <c r="AX1520" i="64" s="1"/>
  <c r="AX1331" i="64"/>
  <c r="AX1346" i="64" s="1"/>
  <c r="AX1355" i="64"/>
  <c r="AX1158" i="64"/>
  <c r="AX1173" i="64" s="1"/>
  <c r="AX1483" i="64"/>
  <c r="AX1498" i="64" s="1"/>
  <c r="AX814" i="64"/>
  <c r="AX827" i="64" s="1"/>
  <c r="AX790" i="64"/>
  <c r="AX1210" i="64"/>
  <c r="AX1223" i="64" s="1"/>
  <c r="AX765" i="64"/>
  <c r="AX1967" i="64"/>
  <c r="AX1982" i="64" s="1"/>
  <c r="AX741" i="64"/>
  <c r="AX1943" i="64"/>
  <c r="AX1958" i="64" s="1"/>
  <c r="AX713" i="64"/>
  <c r="AP1912" i="64"/>
  <c r="AP1934" i="64" s="1"/>
  <c r="AP2790" i="64"/>
  <c r="AP2807" i="64" s="1"/>
  <c r="AP2764" i="64"/>
  <c r="AP2781" i="64" s="1"/>
  <c r="AP2739" i="64"/>
  <c r="AP2756" i="64" s="1"/>
  <c r="AP2713" i="64"/>
  <c r="AP2730" i="64" s="1"/>
  <c r="AP1854" i="64"/>
  <c r="AP1877" i="64" s="1"/>
  <c r="AP1886" i="64"/>
  <c r="AP1903" i="64" s="1"/>
  <c r="AP1832" i="64"/>
  <c r="AP1845" i="64" s="1"/>
  <c r="AP2842" i="64"/>
  <c r="AP2856" i="64" s="1"/>
  <c r="AP1787" i="64"/>
  <c r="AP1822" i="64" s="1"/>
  <c r="AP1743" i="64"/>
  <c r="AP1778" i="64" s="1"/>
  <c r="AP2268" i="64"/>
  <c r="AP2291" i="64" s="1"/>
  <c r="AP2200" i="64"/>
  <c r="AP2223" i="64" s="1"/>
  <c r="AP1707" i="64"/>
  <c r="AP1734" i="64" s="1"/>
  <c r="AP1671" i="64"/>
  <c r="AP1698" i="64" s="1"/>
  <c r="AP2164" i="64"/>
  <c r="AP2191" i="64" s="1"/>
  <c r="AP2334" i="64"/>
  <c r="AP2359" i="64" s="1"/>
  <c r="AP1636" i="64"/>
  <c r="AP1663" i="64" s="1"/>
  <c r="AP1601" i="64"/>
  <c r="AP1628" i="64" s="1"/>
  <c r="AP1577" i="64"/>
  <c r="AP2300" i="64"/>
  <c r="AP2325" i="64" s="1"/>
  <c r="AP1507" i="64"/>
  <c r="AP1520" i="64" s="1"/>
  <c r="AP1331" i="64"/>
  <c r="AP1346" i="64" s="1"/>
  <c r="AP1158" i="64"/>
  <c r="AP1173" i="64" s="1"/>
  <c r="AP814" i="64"/>
  <c r="AP827" i="64" s="1"/>
  <c r="AP1483" i="64"/>
  <c r="AP1498" i="64" s="1"/>
  <c r="AP790" i="64"/>
  <c r="AP1210" i="64"/>
  <c r="AP1223" i="64" s="1"/>
  <c r="AP765" i="64"/>
  <c r="AP1943" i="64"/>
  <c r="AP1958" i="64" s="1"/>
  <c r="AP1967" i="64"/>
  <c r="AP1982" i="64" s="1"/>
  <c r="AP741" i="64"/>
  <c r="AP1355" i="64"/>
  <c r="AP713" i="64"/>
  <c r="AH1912" i="64"/>
  <c r="AH1934" i="64" s="1"/>
  <c r="AH2790" i="64"/>
  <c r="AH2807" i="64" s="1"/>
  <c r="AH2764" i="64"/>
  <c r="AH2781" i="64" s="1"/>
  <c r="AH2739" i="64"/>
  <c r="AH2756" i="64" s="1"/>
  <c r="AH2713" i="64"/>
  <c r="AH2730" i="64" s="1"/>
  <c r="AH1854" i="64"/>
  <c r="AH1877" i="64" s="1"/>
  <c r="AH1886" i="64"/>
  <c r="AH1903" i="64" s="1"/>
  <c r="AH1832" i="64"/>
  <c r="AH1845" i="64" s="1"/>
  <c r="AH2842" i="64"/>
  <c r="AH2856" i="64" s="1"/>
  <c r="AH2268" i="64"/>
  <c r="AH2291" i="64" s="1"/>
  <c r="AH1707" i="64"/>
  <c r="AH1734" i="64" s="1"/>
  <c r="AH2164" i="64"/>
  <c r="AH2191" i="64" s="1"/>
  <c r="AH1787" i="64"/>
  <c r="AH1822" i="64" s="1"/>
  <c r="AH2200" i="64"/>
  <c r="AH2223" i="64" s="1"/>
  <c r="AH1671" i="64"/>
  <c r="AH1698" i="64" s="1"/>
  <c r="AH2334" i="64"/>
  <c r="AH2359" i="64" s="1"/>
  <c r="AH1601" i="64"/>
  <c r="AH1628" i="64" s="1"/>
  <c r="AH1577" i="64"/>
  <c r="AH1743" i="64"/>
  <c r="AH1778" i="64" s="1"/>
  <c r="AH2300" i="64"/>
  <c r="AH2325" i="64" s="1"/>
  <c r="AH1636" i="64"/>
  <c r="AH1663" i="64" s="1"/>
  <c r="AH1507" i="64"/>
  <c r="AH1520" i="64" s="1"/>
  <c r="AH1483" i="64"/>
  <c r="AH1498" i="64" s="1"/>
  <c r="AH1331" i="64"/>
  <c r="AH1346" i="64" s="1"/>
  <c r="AH1158" i="64"/>
  <c r="AH1173" i="64" s="1"/>
  <c r="AH814" i="64"/>
  <c r="AH827" i="64" s="1"/>
  <c r="AH1355" i="64"/>
  <c r="AH790" i="64"/>
  <c r="AH1210" i="64"/>
  <c r="AH1223" i="64" s="1"/>
  <c r="AH765" i="64"/>
  <c r="AH1967" i="64"/>
  <c r="AH1982" i="64" s="1"/>
  <c r="AH741" i="64"/>
  <c r="AH1943" i="64"/>
  <c r="AH1958" i="64" s="1"/>
  <c r="AH713" i="64"/>
  <c r="Z1912" i="64"/>
  <c r="Z1934" i="64" s="1"/>
  <c r="Z2790" i="64"/>
  <c r="Z2807" i="64" s="1"/>
  <c r="Z2764" i="64"/>
  <c r="Z2781" i="64" s="1"/>
  <c r="Z2713" i="64"/>
  <c r="Z2730" i="64" s="1"/>
  <c r="Z1886" i="64"/>
  <c r="Z1854" i="64"/>
  <c r="Z1877" i="64" s="1"/>
  <c r="Z2739" i="64"/>
  <c r="Z2756" i="64" s="1"/>
  <c r="Z1832" i="64"/>
  <c r="Z1845" i="64" s="1"/>
  <c r="Z2842" i="64"/>
  <c r="Z2856" i="64" s="1"/>
  <c r="Z1743" i="64"/>
  <c r="Z1778" i="64" s="1"/>
  <c r="Z1787" i="64"/>
  <c r="Z1822" i="64" s="1"/>
  <c r="Z2268" i="64"/>
  <c r="Z2291" i="64" s="1"/>
  <c r="Z2164" i="64"/>
  <c r="Z2191" i="64" s="1"/>
  <c r="Z2200" i="64"/>
  <c r="Z2223" i="64" s="1"/>
  <c r="Z1707" i="64"/>
  <c r="Z1734" i="64" s="1"/>
  <c r="Z1671" i="64"/>
  <c r="Z1698" i="64" s="1"/>
  <c r="Z2334" i="64"/>
  <c r="Z2359" i="64" s="1"/>
  <c r="Z1601" i="64"/>
  <c r="Z1628" i="64" s="1"/>
  <c r="Z1636" i="64"/>
  <c r="Z1663" i="64" s="1"/>
  <c r="Z1577" i="64"/>
  <c r="Z2300" i="64"/>
  <c r="Z2325" i="64" s="1"/>
  <c r="Z1507" i="64"/>
  <c r="Z1520" i="64" s="1"/>
  <c r="Z1331" i="64"/>
  <c r="Z1346" i="64" s="1"/>
  <c r="Z1158" i="64"/>
  <c r="Z1173" i="64" s="1"/>
  <c r="Z1483" i="64"/>
  <c r="Z1498" i="64" s="1"/>
  <c r="Z1355" i="64"/>
  <c r="Z814" i="64"/>
  <c r="Z827" i="64" s="1"/>
  <c r="Z790" i="64"/>
  <c r="Z1210" i="64"/>
  <c r="Z1223" i="64" s="1"/>
  <c r="Z765" i="64"/>
  <c r="Z1943" i="64"/>
  <c r="Z1958" i="64" s="1"/>
  <c r="Z1967" i="64"/>
  <c r="Z1982" i="64" s="1"/>
  <c r="Z741" i="64"/>
  <c r="Z713" i="64"/>
  <c r="CI468" i="64"/>
  <c r="CA468" i="64"/>
  <c r="BS468" i="64"/>
  <c r="BK468" i="64"/>
  <c r="BC468" i="64"/>
  <c r="AU468" i="64"/>
  <c r="AM468" i="64"/>
  <c r="AE468" i="64"/>
  <c r="W468" i="64"/>
  <c r="CH467" i="64"/>
  <c r="BZ467" i="64"/>
  <c r="BR467" i="64"/>
  <c r="BJ467" i="64"/>
  <c r="BB467" i="64"/>
  <c r="AT467" i="64"/>
  <c r="AL467" i="64"/>
  <c r="AD467" i="64"/>
  <c r="V467" i="64"/>
  <c r="CG464" i="64"/>
  <c r="BY464" i="64"/>
  <c r="BQ464" i="64"/>
  <c r="BI464" i="64"/>
  <c r="BA464" i="64"/>
  <c r="AS464" i="64"/>
  <c r="AK464" i="64"/>
  <c r="AC464" i="64"/>
  <c r="AC547" i="64" s="1"/>
  <c r="U464" i="64"/>
  <c r="U547" i="64" s="1"/>
  <c r="CF463" i="64"/>
  <c r="BX463" i="64"/>
  <c r="BP463" i="64"/>
  <c r="BH463" i="64"/>
  <c r="AZ463" i="64"/>
  <c r="AR463" i="64"/>
  <c r="AJ463" i="64"/>
  <c r="AB463" i="64"/>
  <c r="T463"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1966" i="64"/>
  <c r="AM1966" i="64"/>
  <c r="AY1966" i="64"/>
  <c r="BM1966" i="64"/>
  <c r="BX1966" i="64"/>
  <c r="W1967" i="64"/>
  <c r="W1982" i="64" s="1"/>
  <c r="AY1967" i="64"/>
  <c r="AY1982" i="64" s="1"/>
  <c r="CE1967" i="64"/>
  <c r="CE1982" i="64" s="1"/>
  <c r="BG1970" i="64"/>
  <c r="AY1971" i="64"/>
  <c r="AG712" i="64"/>
  <c r="AG732" i="64" s="1"/>
  <c r="Y713" i="64"/>
  <c r="CK713" i="64"/>
  <c r="BT716" i="64"/>
  <c r="BL717" i="64"/>
  <c r="AL740" i="64"/>
  <c r="AL755" i="64" s="1"/>
  <c r="AD741" i="64"/>
  <c r="BY744" i="64"/>
  <c r="BQ745" i="64"/>
  <c r="AQ764" i="64"/>
  <c r="AI765" i="64"/>
  <c r="Z768" i="64"/>
  <c r="CL768" i="64"/>
  <c r="CI789" i="64"/>
  <c r="AN793" i="64"/>
  <c r="AS1943" i="64"/>
  <c r="AS1958" i="64" s="1"/>
  <c r="CE1946" i="64"/>
  <c r="BZ1210" i="64"/>
  <c r="BZ1223" i="64" s="1"/>
  <c r="CA1214" i="64"/>
  <c r="CA1227" i="64" s="1"/>
  <c r="BZ814" i="64"/>
  <c r="BZ827" i="64" s="1"/>
  <c r="CE1331" i="64"/>
  <c r="CE1346" i="64" s="1"/>
  <c r="BE1359" i="64"/>
  <c r="AQ1507" i="64"/>
  <c r="AQ1520" i="64" s="1"/>
  <c r="S467" i="64"/>
  <c r="S468" i="64"/>
  <c r="S463" i="64"/>
  <c r="S464" i="64"/>
  <c r="S547" i="64" s="1"/>
  <c r="E252" i="64"/>
  <c r="E2731" i="64"/>
  <c r="E828" i="64"/>
  <c r="E1699" i="64"/>
  <c r="E1174" i="64"/>
  <c r="E808" i="64"/>
  <c r="E83" i="64"/>
  <c r="E1849" i="64"/>
  <c r="E1848" i="64"/>
  <c r="E1177" i="64"/>
  <c r="E1176" i="64"/>
  <c r="E736" i="64"/>
  <c r="E830" i="64"/>
  <c r="E1846" i="64"/>
  <c r="E2782" i="64"/>
  <c r="E1735" i="64"/>
  <c r="E2195" i="64"/>
  <c r="E70" i="64"/>
  <c r="E1224" i="64"/>
  <c r="E1347" i="64"/>
  <c r="E201" i="64"/>
  <c r="E200" i="64"/>
  <c r="E757" i="64"/>
  <c r="E1738" i="64"/>
  <c r="E1737" i="64"/>
  <c r="E1702" i="64"/>
  <c r="E1701" i="64"/>
  <c r="E2783" i="64"/>
  <c r="E2759" i="64"/>
  <c r="E2758" i="64"/>
  <c r="E2808" i="64"/>
  <c r="E2757" i="64"/>
  <c r="E575" i="64"/>
  <c r="E101" i="64"/>
  <c r="E100" i="64"/>
  <c r="E634" i="64"/>
  <c r="CD423" i="64" a="1"/>
  <c r="CW423" i="64" a="1"/>
  <c r="BK423" i="64" a="1"/>
  <c r="DI423" i="64" a="1"/>
  <c r="AA423" i="64" a="1"/>
  <c r="BU423" i="64" a="1"/>
  <c r="DD423" i="64" a="1"/>
  <c r="AI423" i="64" a="1"/>
  <c r="AW423" i="64" a="1"/>
  <c r="AS423" i="64" a="1"/>
  <c r="AN423" i="64" a="1"/>
  <c r="W423" i="64" a="1"/>
  <c r="CU423" i="64" a="1"/>
  <c r="CL423" i="64" a="1"/>
  <c r="BA423" i="64" a="1"/>
  <c r="AZ423" i="64" a="1"/>
  <c r="BN423" i="64" a="1"/>
  <c r="CB423" i="64" a="1"/>
  <c r="AU423" i="64" a="1"/>
  <c r="CS423" i="64" a="1"/>
  <c r="AK423" i="64" a="1"/>
  <c r="BE423" i="64" a="1"/>
  <c r="CH423" i="64" a="1"/>
  <c r="DA423" i="64" a="1"/>
  <c r="S423" i="64" a="1"/>
  <c r="AG423" i="64" a="1"/>
  <c r="AC423" i="64" a="1"/>
  <c r="X423" i="64" a="1"/>
  <c r="CZ423" i="64" a="1"/>
  <c r="CX423" i="64" a="1"/>
  <c r="BZ423" i="64" a="1"/>
  <c r="BX423" i="64" a="1"/>
  <c r="BV423" i="64" a="1"/>
  <c r="DE423" i="64" a="1"/>
  <c r="CI423" i="64" a="1"/>
  <c r="AJ423" i="64" a="1"/>
  <c r="AX423" i="64" a="1"/>
  <c r="BL423" i="64" a="1"/>
  <c r="AE423" i="64" a="1"/>
  <c r="AO423" i="64" a="1"/>
  <c r="BR423" i="64" a="1"/>
  <c r="DJ423" i="64" a="1"/>
  <c r="BW423" i="64" a="1"/>
  <c r="CG423" i="64" a="1"/>
  <c r="CE423" i="64" a="1"/>
  <c r="CV423" i="64" a="1"/>
  <c r="BJ423" i="64" a="1"/>
  <c r="BH423" i="64" a="1"/>
  <c r="BF423" i="64" a="1"/>
  <c r="CO423" i="64" a="1"/>
  <c r="CJ423" i="64" a="1"/>
  <c r="BS423" i="64" a="1"/>
  <c r="T423" i="64" a="1"/>
  <c r="AH423" i="64" a="1"/>
  <c r="AV423" i="64" a="1"/>
  <c r="BQ423" i="64" a="1"/>
  <c r="Y423" i="64" a="1"/>
  <c r="U423" i="64" a="1"/>
  <c r="BB423" i="64" a="1"/>
  <c r="CT423" i="64" a="1"/>
  <c r="DH423" i="64" a="1"/>
  <c r="BG423" i="64" a="1"/>
  <c r="DF423" i="64" a="1"/>
  <c r="BO423" i="64" a="1"/>
  <c r="CC423" i="64" a="1"/>
  <c r="AT423" i="64" a="1"/>
  <c r="BY423" i="64" a="1"/>
  <c r="AR423" i="64" a="1"/>
  <c r="AP423" i="64" a="1"/>
  <c r="BT423" i="64" a="1"/>
  <c r="BC423" i="64" a="1"/>
  <c r="DB423" i="64" a="1"/>
  <c r="AF423" i="64" a="1"/>
  <c r="DG423" i="64" a="1"/>
  <c r="AL423" i="64" a="1"/>
  <c r="CF423" i="64" a="1"/>
  <c r="CA423" i="64" a="1"/>
  <c r="CR423" i="64" a="1"/>
  <c r="AQ423" i="64" a="1"/>
  <c r="CP423" i="64" a="1"/>
  <c r="CK423" i="64" a="1"/>
  <c r="DC423" i="64" a="1"/>
  <c r="AY423" i="64" a="1"/>
  <c r="BM423" i="64" a="1"/>
  <c r="AD423" i="64" a="1"/>
  <c r="BI423" i="64" a="1"/>
  <c r="AB423" i="64" a="1"/>
  <c r="Z423" i="64" a="1"/>
  <c r="BD423" i="64" a="1"/>
  <c r="AM423" i="64" a="1"/>
  <c r="DK423" i="64" a="1"/>
  <c r="CQ423" i="64" a="1"/>
  <c r="V423" i="64" a="1"/>
  <c r="BP423" i="64" a="1"/>
  <c r="CY423" i="64" a="1"/>
  <c r="AA2657" i="64" a="1"/>
  <c r="Z649" i="64" a="1"/>
  <c r="Z1241" i="64" a="1"/>
  <c r="BP962" i="64" a="1"/>
  <c r="CS396" i="64" a="1"/>
  <c r="DB1188" i="64" a="1"/>
  <c r="DA1241" i="64" a="1"/>
  <c r="CJ617" i="64" a="1"/>
  <c r="CW1266" i="64"/>
  <c r="AA2052" i="64" a="1"/>
  <c r="CY845" i="64" a="1"/>
  <c r="X1024" i="64" a="1"/>
  <c r="Z884" i="64" a="1"/>
  <c r="AD617" i="64" a="1"/>
  <c r="BF617" i="64" a="1"/>
  <c r="CS1894" i="64" a="1"/>
  <c r="CO1803" i="64" a="1"/>
  <c r="BO1803" i="64" a="1"/>
  <c r="T649" i="64" a="1"/>
  <c r="BJ649" i="64" a="1"/>
  <c r="CK649" i="64" a="1"/>
  <c r="DA1188" i="64" a="1"/>
  <c r="Z1024" i="64" a="1"/>
  <c r="CX845" i="64" a="1"/>
  <c r="T1241" i="64" a="1"/>
  <c r="BD2657" i="64" a="1"/>
  <c r="AR1803" i="64" a="1"/>
  <c r="BR1188" i="64" a="1"/>
  <c r="DK845" i="64" a="1"/>
  <c r="AA617" i="64" a="1"/>
  <c r="Z1188" i="64" a="1"/>
  <c r="BF882" i="64" a="1"/>
  <c r="CD1188" i="64" a="1"/>
  <c r="Y396" i="64" a="1"/>
  <c r="BZ1188" i="64" a="1"/>
  <c r="DB843" i="64" a="1"/>
  <c r="BD962" i="64" a="1"/>
  <c r="BF1803" i="64" a="1"/>
  <c r="CX884" i="64" a="1"/>
  <c r="BC1188" i="64" a="1"/>
  <c r="CQ1266" i="64"/>
  <c r="CE649" i="64" a="1"/>
  <c r="CG617" i="64" a="1"/>
  <c r="AY1188" i="64" a="1"/>
  <c r="S1188" i="64" a="1"/>
  <c r="CQ845" i="64" a="1"/>
  <c r="AC962" i="64" a="1"/>
  <c r="AL617" i="64" a="1"/>
  <c r="CW882" i="64" a="1"/>
  <c r="AB1136" i="64" a="1"/>
  <c r="CB882" i="64" a="1"/>
  <c r="AD649" i="64" a="1"/>
  <c r="BN882" i="64" a="1"/>
  <c r="CF882" i="64" a="1"/>
  <c r="V1068" i="64" a="1"/>
  <c r="DH649" i="64" a="1"/>
  <c r="AE882" i="64" a="1"/>
  <c r="BE882" i="64" a="1"/>
  <c r="AJ962" i="64" a="1"/>
  <c r="BV2657" i="64" a="1"/>
  <c r="CO1894" i="64" a="1"/>
  <c r="BU962" i="64" a="1"/>
  <c r="CE617" i="64" a="1"/>
  <c r="BU1803" i="64" a="1"/>
  <c r="AJ617" i="64" a="1"/>
  <c r="BN649" i="64" a="1"/>
  <c r="CX1024" i="64" a="1"/>
  <c r="CK2657" i="64" a="1"/>
  <c r="BN2657" i="64" a="1"/>
  <c r="BS1188" i="64" a="1"/>
  <c r="X962" i="64" a="1"/>
  <c r="AJ2657" i="64" a="1"/>
  <c r="AH882" i="64" a="1"/>
  <c r="CF1188" i="64" a="1"/>
  <c r="DH1188" i="64" a="1"/>
  <c r="BE1803" i="64" a="1"/>
  <c r="AU1803" i="64" a="1"/>
  <c r="BO649" i="64" a="1"/>
  <c r="DH882" i="64" a="1"/>
  <c r="AQ882" i="64" a="1"/>
  <c r="BG882" i="64" a="1"/>
  <c r="CI2657" i="64" a="1"/>
  <c r="AL1188" i="64" a="1"/>
  <c r="CY1024" i="64" a="1"/>
  <c r="BW1803" i="64" a="1"/>
  <c r="BT882" i="64" a="1"/>
  <c r="CO1068" i="64" a="1"/>
  <c r="BN1188" i="64" a="1"/>
  <c r="BL962" i="64" a="1"/>
  <c r="AP2657" i="64" a="1"/>
  <c r="CV845" i="64" a="1"/>
  <c r="CQ1241" i="64" a="1"/>
  <c r="AJ882" i="64" a="1"/>
  <c r="CO617" i="64" a="1"/>
  <c r="CR1024" i="64" a="1"/>
  <c r="CS1188" i="64" a="1"/>
  <c r="CZ1295" i="64" a="1"/>
  <c r="AF882" i="64" a="1"/>
  <c r="BO1188" i="64" a="1"/>
  <c r="AQ1803" i="64" a="1"/>
  <c r="AQ962" i="64" a="1"/>
  <c r="AP617" i="64" a="1"/>
  <c r="AC924" i="64" a="1"/>
  <c r="CF2657" i="64" a="1"/>
  <c r="AI649" i="64" a="1"/>
  <c r="CV1241" i="64" a="1"/>
  <c r="AA882" i="64" a="1"/>
  <c r="AT1803" i="64" a="1"/>
  <c r="BF649" i="64" a="1"/>
  <c r="CG2657" i="64" a="1"/>
  <c r="DG649" i="64" a="1"/>
  <c r="CZ884" i="64" a="1"/>
  <c r="CV1894" i="64" a="1"/>
  <c r="BA617" i="64" a="1"/>
  <c r="CO396" i="64" a="1"/>
  <c r="CS882" i="64" a="1"/>
  <c r="DJ1188" i="64" a="1"/>
  <c r="AU882" i="64" a="1"/>
  <c r="BL1803" i="64" a="1"/>
  <c r="CP845" i="64" a="1"/>
  <c r="V1894" i="64" a="1"/>
  <c r="CQ617" i="64" a="1"/>
  <c r="DE845" i="64" a="1"/>
  <c r="AF2657" i="64" a="1"/>
  <c r="S1803" i="64" a="1"/>
  <c r="W396" i="64" a="1"/>
  <c r="CQ882" i="64" a="1"/>
  <c r="CX617" i="64" a="1"/>
  <c r="Y649" i="64" a="1"/>
  <c r="T1188" i="64" a="1"/>
  <c r="CB1188" i="64" a="1"/>
  <c r="AC884" i="64" a="1"/>
  <c r="AI1803" i="64" a="1"/>
  <c r="AS962" i="64" a="1"/>
  <c r="AD2657" i="64" a="1"/>
  <c r="W649" i="64" a="1"/>
  <c r="BM2657" i="64" a="1"/>
  <c r="CS1241" i="64" a="1"/>
  <c r="BW1188" i="64" a="1"/>
  <c r="DG845" i="64" a="1"/>
  <c r="CV882" i="64" a="1"/>
  <c r="AM617" i="64" a="1"/>
  <c r="CY649" i="64" a="1"/>
  <c r="BC962" i="64" a="1"/>
  <c r="AV1188" i="64" a="1"/>
  <c r="AI962" i="64" a="1"/>
  <c r="AB2657" i="64" a="1"/>
  <c r="CS649" i="64" a="1"/>
  <c r="CL1188" i="64" a="1"/>
  <c r="BR617" i="64" a="1"/>
  <c r="AF617" i="64" a="1"/>
  <c r="V1241" i="64" a="1"/>
  <c r="BG617" i="64" a="1"/>
  <c r="BJ1803" i="64" a="1"/>
  <c r="BB882" i="64" a="1"/>
  <c r="BU1188" i="64" a="1"/>
  <c r="BI882" i="64" a="1"/>
  <c r="AW882" i="64" a="1"/>
  <c r="CK882" i="64" a="1"/>
  <c r="V1803" i="64" a="1"/>
  <c r="CA617" i="64" a="1"/>
  <c r="CP396" i="64" a="1"/>
  <c r="X2052" i="64" a="1"/>
  <c r="CH962" i="64" a="1"/>
  <c r="BH617" i="64" a="1"/>
  <c r="Y962" i="64" a="1"/>
  <c r="AT617" i="64" a="1"/>
  <c r="V884" i="64" a="1"/>
  <c r="AJ1803" i="64" a="1"/>
  <c r="AC1388" i="64" a="1"/>
  <c r="X882" i="64" a="1"/>
  <c r="BK1803" i="64" a="1"/>
  <c r="CX1266" i="64"/>
  <c r="BZ882" i="64" a="1"/>
  <c r="CQ2602" i="64" a="1"/>
  <c r="BT2657" i="64" a="1"/>
  <c r="CX1894" i="64" a="1"/>
  <c r="AA884" i="64" a="1"/>
  <c r="Y617" i="64" a="1"/>
  <c r="V1266" i="64"/>
  <c r="AQ649" i="64" a="1"/>
  <c r="AB1266" i="64"/>
  <c r="V617" i="64" a="1"/>
  <c r="BS882" i="64" a="1"/>
  <c r="CH2657" i="64" a="1"/>
  <c r="S617" i="64" a="1"/>
  <c r="AR617" i="64" a="1"/>
  <c r="DA649" i="64" a="1"/>
  <c r="BD882" i="64" a="1"/>
  <c r="X396" i="64" a="1"/>
  <c r="AM882" i="64" a="1"/>
  <c r="CO1266" i="64"/>
  <c r="BM649" i="64" a="1"/>
  <c r="CT396" i="64" a="1"/>
  <c r="W1803" i="64" a="1"/>
  <c r="AM649" i="64" a="1"/>
  <c r="CO884" i="64" a="1"/>
  <c r="BN1803" i="64" a="1"/>
  <c r="V2657" i="64" a="1"/>
  <c r="AP649" i="64" a="1"/>
  <c r="CS1266" i="64"/>
  <c r="CQ1024" i="64" a="1"/>
  <c r="CU649" i="64" a="1"/>
  <c r="AL1803" i="64" a="1"/>
  <c r="AD1803" i="64" a="1"/>
  <c r="BY962" i="64" a="1"/>
  <c r="BX962" i="64" a="1"/>
  <c r="CB617" i="64" a="1"/>
  <c r="BE649" i="64" a="1"/>
  <c r="BX649" i="64" a="1"/>
  <c r="CE1188" i="64" a="1"/>
  <c r="BE962" i="64" a="1"/>
  <c r="BS2657" i="64" a="1"/>
  <c r="AS1803" i="64" a="1"/>
  <c r="CQ2629" i="64" a="1"/>
  <c r="AB1241" i="64" a="1"/>
  <c r="BE1188" i="64" a="1"/>
  <c r="Z882" i="64" a="1"/>
  <c r="AP1803" i="64" a="1"/>
  <c r="AB1894" i="64" a="1"/>
  <c r="CD882" i="64" a="1"/>
  <c r="T1894" i="64" a="1"/>
  <c r="BX2657" i="64" a="1"/>
  <c r="BZ962" i="64" a="1"/>
  <c r="DC1188" i="64" a="1"/>
  <c r="BW962" i="64" a="1"/>
  <c r="CT1068" i="64" a="1"/>
  <c r="BM882" i="64" a="1"/>
  <c r="AG1188" i="64" a="1"/>
  <c r="CQ1894" i="64" a="1"/>
  <c r="AB2052" i="64" a="1"/>
  <c r="BT649" i="64" a="1"/>
  <c r="CV1024" i="64" a="1"/>
  <c r="BH962" i="64" a="1"/>
  <c r="CQ884" i="64" a="1"/>
  <c r="BT1803" i="64" a="1"/>
  <c r="S1266" i="64"/>
  <c r="S1894" i="64" a="1"/>
  <c r="T396" i="64" a="1"/>
  <c r="DK843" i="64" a="1"/>
  <c r="AX617" i="64" a="1"/>
  <c r="Y2052" i="64" a="1"/>
  <c r="DJ882" i="64" a="1"/>
  <c r="CG1803" i="64" a="1"/>
  <c r="CZ396" i="64" a="1"/>
  <c r="DA845" i="64" a="1"/>
  <c r="CF1803" i="64" a="1"/>
  <c r="AO882" i="64" a="1"/>
  <c r="CX843" i="64" a="1"/>
  <c r="BP2657" i="64" a="1"/>
  <c r="BQ649" i="64" a="1"/>
  <c r="BM617" i="64" a="1"/>
  <c r="CE962" i="64" a="1"/>
  <c r="AN1803" i="64" a="1"/>
  <c r="AC1188" i="64" a="1"/>
  <c r="AY1803" i="64" a="1"/>
  <c r="AL962" i="64" a="1"/>
  <c r="DB845" i="64" a="1"/>
  <c r="T1068" i="64" a="1"/>
  <c r="BG962" i="64" a="1"/>
  <c r="CW1894" i="64" a="1"/>
  <c r="T962" i="64" a="1"/>
  <c r="V2052" i="64" a="1"/>
  <c r="BA1188" i="64" a="1"/>
  <c r="BX1188" i="64" a="1"/>
  <c r="AV1803" i="64" a="1"/>
  <c r="AX1188" i="64" a="1"/>
  <c r="CJ1803" i="64" a="1"/>
  <c r="BR962" i="64" a="1"/>
  <c r="CB962" i="64" a="1"/>
  <c r="DE617" i="64" a="1"/>
  <c r="AO1803" i="64" a="1"/>
  <c r="AB1024" i="64" a="1"/>
  <c r="BP649" i="64" a="1"/>
  <c r="T2657" i="64" a="1"/>
  <c r="CC962" i="64" a="1"/>
  <c r="BM962" i="64" a="1"/>
  <c r="AL882" i="64" a="1"/>
  <c r="AU1188" i="64" a="1"/>
  <c r="AH2657" i="64" a="1"/>
  <c r="U2052" i="64" a="1"/>
  <c r="CZ649" i="64" a="1"/>
  <c r="AA1803" i="64" a="1"/>
  <c r="CO882" i="64" a="1"/>
  <c r="AY2657" i="64" a="1"/>
  <c r="X1803" i="64" a="1"/>
  <c r="CD649" i="64" a="1"/>
  <c r="CO2629" i="64" a="1"/>
  <c r="AO1188" i="64" a="1"/>
  <c r="S396" i="64" a="1"/>
  <c r="Z962" i="64" a="1"/>
  <c r="AX1803" i="64" a="1"/>
  <c r="CI617" i="64" a="1"/>
  <c r="U882" i="64" a="1"/>
  <c r="BU617" i="64" a="1"/>
  <c r="AV882" i="64" a="1"/>
  <c r="BP1803" i="64" a="1"/>
  <c r="CC882" i="64" a="1"/>
  <c r="CT882" i="64" a="1"/>
  <c r="Y1024" i="64" a="1"/>
  <c r="CG649" i="64" a="1"/>
  <c r="CR882" i="64" a="1"/>
  <c r="DF843" i="64" a="1"/>
  <c r="BW617" i="64" a="1"/>
  <c r="S962" i="64" a="1"/>
  <c r="DB882" i="64" a="1"/>
  <c r="AH962" i="64" a="1"/>
  <c r="DE882" i="64" a="1"/>
  <c r="BQ1803" i="64" a="1"/>
  <c r="X1241" i="64" a="1"/>
  <c r="CV1068" i="64" a="1"/>
  <c r="AU649" i="64" a="1"/>
  <c r="U1803" i="64" a="1"/>
  <c r="DC843" i="64" a="1"/>
  <c r="Z2052" i="64" a="1"/>
  <c r="CO845" i="64" a="1"/>
  <c r="BT1188" i="64" a="1"/>
  <c r="V1024" i="64" a="1"/>
  <c r="BO882" i="64" a="1"/>
  <c r="AZ962" i="64" a="1"/>
  <c r="BW649" i="64" a="1"/>
  <c r="BI962" i="64" a="1"/>
  <c r="CQ396" i="64" a="1"/>
  <c r="DK882" i="64" a="1"/>
  <c r="CE1803" i="64" a="1"/>
  <c r="BV882" i="64" a="1"/>
  <c r="CE2657" i="64" a="1"/>
  <c r="BV1188" i="64" a="1"/>
  <c r="BB962" i="64" a="1"/>
  <c r="CD617" i="64" a="1"/>
  <c r="AK882" i="64" a="1"/>
  <c r="W617" i="64" a="1"/>
  <c r="CA882" i="64" a="1"/>
  <c r="CI1803" i="64" a="1"/>
  <c r="CO2052" i="64" a="1"/>
  <c r="BN617" i="64" a="1"/>
  <c r="AT2657" i="64" a="1"/>
  <c r="BH1188" i="64" a="1"/>
  <c r="BT962" i="64" a="1"/>
  <c r="AZ882" i="64" a="1"/>
  <c r="AM1803" i="64" a="1"/>
  <c r="CX2052" i="64" a="1"/>
  <c r="DG843" i="64" a="1"/>
  <c r="AN649" i="64" a="1"/>
  <c r="BI617" i="64" a="1"/>
  <c r="BX882" i="64" a="1"/>
  <c r="AH1803" i="64" a="1"/>
  <c r="U1188" i="64" a="1"/>
  <c r="CY882" i="64" a="1"/>
  <c r="X617" i="64" a="1"/>
  <c r="BK617" i="64" a="1"/>
  <c r="S1068" i="64" a="1"/>
  <c r="BC2657" i="64" a="1"/>
  <c r="CH882" i="64" a="1"/>
  <c r="BF2657" i="64" a="1"/>
  <c r="BR2657" i="64" a="1"/>
  <c r="CW1024" i="64" a="1"/>
  <c r="AI882" i="64" a="1"/>
  <c r="BT617" i="64" a="1"/>
  <c r="DJ649" i="64" a="1"/>
  <c r="BU2657" i="64" a="1"/>
  <c r="CH617" i="64" a="1"/>
  <c r="BR882" i="64" a="1"/>
  <c r="BU882" i="64" a="1"/>
  <c r="AM1188" i="64" a="1"/>
  <c r="CF617" i="64" a="1"/>
  <c r="BQ1188" i="64" a="1"/>
  <c r="BA882" i="64" a="1"/>
  <c r="AK1188" i="64" a="1"/>
  <c r="CV649" i="64" a="1"/>
  <c r="BC1803" i="64" a="1"/>
  <c r="AW617" i="64" a="1"/>
  <c r="BD1188" i="64" a="1"/>
  <c r="CZ1136" i="64" a="1"/>
  <c r="Z1266" i="64"/>
  <c r="AL2657" i="64" a="1"/>
  <c r="AX649" i="64" a="1"/>
  <c r="AB649" i="64" a="1"/>
  <c r="CA649" i="64" a="1"/>
  <c r="BA962" i="64" a="1"/>
  <c r="CK962" i="64" a="1"/>
  <c r="Y1266" i="64"/>
  <c r="AY617" i="64" a="1"/>
  <c r="X1068" i="64" a="1"/>
  <c r="AP1188" i="64" a="1"/>
  <c r="BE617" i="64" a="1"/>
  <c r="DA1295" i="64" a="1"/>
  <c r="AC649" i="64" a="1"/>
  <c r="AW2657" i="64" a="1"/>
  <c r="CR1068" i="64" a="1"/>
  <c r="Y2657" i="64" a="1"/>
  <c r="BY1188" i="64" a="1"/>
  <c r="CB2657" i="64" a="1"/>
  <c r="DC882" i="64" a="1"/>
  <c r="AE1803" i="64" a="1"/>
  <c r="BQ882" i="64" a="1"/>
  <c r="S882" i="64" a="1"/>
  <c r="Y1241" i="64" a="1"/>
  <c r="T882" i="64" a="1"/>
  <c r="AZ2657" i="64" a="1"/>
  <c r="CV884" i="64" a="1"/>
  <c r="Y1068" i="64" a="1"/>
  <c r="CY884" i="64" a="1"/>
  <c r="Y884" i="64" a="1"/>
  <c r="DD843" i="64" a="1"/>
  <c r="BB2657" i="64" a="1"/>
  <c r="CP1024" i="64" a="1"/>
  <c r="CD1803" i="64" a="1"/>
  <c r="CX882" i="64" a="1"/>
  <c r="AO617" i="64" a="1"/>
  <c r="BX617" i="64" a="1"/>
  <c r="CV2052" i="64" a="1"/>
  <c r="AX882" i="64" a="1"/>
  <c r="BY617" i="64" a="1"/>
  <c r="CR1241" i="64" a="1"/>
  <c r="BK2657" i="64" a="1"/>
  <c r="BB1188" i="64" a="1"/>
  <c r="DA1068" i="64" a="1"/>
  <c r="CH649" i="64" a="1"/>
  <c r="BL1188" i="64" a="1"/>
  <c r="Z1068" i="64" a="1"/>
  <c r="U1241" i="64" a="1"/>
  <c r="DB649" i="64" a="1"/>
  <c r="DD1188" i="64" a="1"/>
  <c r="CF649" i="64" a="1"/>
  <c r="DE1188" i="64" a="1"/>
  <c r="W884" i="64" a="1"/>
  <c r="AX962" i="64" a="1"/>
  <c r="CL617" i="64" a="1"/>
  <c r="BS617" i="64" a="1"/>
  <c r="W1266" i="64"/>
  <c r="CB649" i="64" a="1"/>
  <c r="BU649" i="64" a="1"/>
  <c r="AR962" i="64" a="1"/>
  <c r="AB396" i="64" a="1"/>
  <c r="S1241" i="64" a="1"/>
  <c r="DA1266" i="64"/>
  <c r="S2657" i="64" a="1"/>
  <c r="AA1068" i="64" a="1"/>
  <c r="BG649" i="64" a="1"/>
  <c r="AA962" i="64" a="1"/>
  <c r="CT845" i="64" a="1"/>
  <c r="AY649" i="64" a="1"/>
  <c r="DC649" i="64" a="1"/>
  <c r="T1024" i="64" a="1"/>
  <c r="Z1803" i="64" a="1"/>
  <c r="U1068" i="64" a="1"/>
  <c r="AH649" i="64" a="1"/>
  <c r="DG1188" i="64" a="1"/>
  <c r="CL2657" i="64" a="1"/>
  <c r="CL649" i="64" a="1"/>
  <c r="CI962" i="64" a="1"/>
  <c r="BH882" i="64" a="1"/>
  <c r="BL617" i="64" a="1"/>
  <c r="DI845" i="64" a="1"/>
  <c r="DC845" i="64" a="1"/>
  <c r="Y1188" i="64" a="1"/>
  <c r="BI2657" i="64" a="1"/>
  <c r="AJ649" i="64" a="1"/>
  <c r="BK649" i="64" a="1"/>
  <c r="DE649" i="64" a="1"/>
  <c r="CV962" i="64" a="1"/>
  <c r="Z2657" i="64" a="1"/>
  <c r="DF617" i="64" a="1"/>
  <c r="W882" i="64" a="1"/>
  <c r="CZ843" i="64" a="1"/>
  <c r="CP1241" i="64" a="1"/>
  <c r="DK649" i="64" a="1"/>
  <c r="AB617" i="64" a="1"/>
  <c r="W1024" i="64" a="1"/>
  <c r="AY882" i="64" a="1"/>
  <c r="T1803" i="64" a="1"/>
  <c r="BS962" i="64" a="1"/>
  <c r="S884" i="64" a="1"/>
  <c r="CP2602" i="64" a="1"/>
  <c r="BW2657" i="64" a="1"/>
  <c r="CZ1241" i="64" a="1"/>
  <c r="CF962" i="64" a="1"/>
  <c r="CP649" i="64" a="1"/>
  <c r="BZ649" i="64" a="1"/>
  <c r="W1894" i="64" a="1"/>
  <c r="CZ2052" i="64" a="1"/>
  <c r="DA617" i="64" a="1"/>
  <c r="BY2657" i="64" a="1"/>
  <c r="X1266" i="64"/>
  <c r="AT1188" i="64" a="1"/>
  <c r="CZ845" i="64" a="1"/>
  <c r="BS649" i="64" a="1"/>
  <c r="AN962" i="64" a="1"/>
  <c r="BV1803" i="64" a="1"/>
  <c r="DA2052" i="64" a="1"/>
  <c r="CP1068" i="64" a="1"/>
  <c r="CV617" i="64" a="1"/>
  <c r="CW1188" i="64" a="1"/>
  <c r="AZ649" i="64" a="1"/>
  <c r="CW396" i="64" a="1"/>
  <c r="U884" i="64" a="1"/>
  <c r="CJ649" i="64" a="1"/>
  <c r="DJ617" i="64" a="1"/>
  <c r="CO1024" i="64" a="1"/>
  <c r="AC396" i="64" a="1"/>
  <c r="AC1136" i="64" a="1"/>
  <c r="BC882" i="64" a="1"/>
  <c r="CR845" i="64" a="1"/>
  <c r="AE649" i="64" a="1"/>
  <c r="DA884" i="64" a="1"/>
  <c r="BO617" i="64" a="1"/>
  <c r="AZ617" i="64" a="1"/>
  <c r="U649" i="64" a="1"/>
  <c r="BG2657" i="64" a="1"/>
  <c r="U396" i="64" a="1"/>
  <c r="AE962" i="64" a="1"/>
  <c r="CL882" i="64" a="1"/>
  <c r="CX649" i="64" a="1"/>
  <c r="BZ2657" i="64" a="1"/>
  <c r="AD962" i="64" a="1"/>
  <c r="AG962" i="64" a="1"/>
  <c r="CG962" i="64" a="1"/>
  <c r="AI2657" i="64" a="1"/>
  <c r="Z396" i="64" a="1"/>
  <c r="BC617" i="64" a="1"/>
  <c r="CT884" i="64" a="1"/>
  <c r="CO1241" i="64" a="1"/>
  <c r="BR649" i="64" a="1"/>
  <c r="DG617" i="64" a="1"/>
  <c r="AB882" i="64" a="1"/>
  <c r="AK2657" i="64" a="1"/>
  <c r="BD1803" i="64" a="1"/>
  <c r="CC649" i="64" a="1"/>
  <c r="AF962" i="64" a="1"/>
  <c r="CR843" i="64" a="1"/>
  <c r="AK649" i="64" a="1"/>
  <c r="BO962" i="64" a="1"/>
  <c r="AM962" i="64" a="1"/>
  <c r="DD617" i="64" a="1"/>
  <c r="CA962" i="64" a="1"/>
  <c r="U1894" i="64" a="1"/>
  <c r="DI882" i="64" a="1"/>
  <c r="AC617" i="64" a="1"/>
  <c r="AV962" i="64" a="1"/>
  <c r="CP2052" i="64" a="1"/>
  <c r="CC617" i="64" a="1"/>
  <c r="CQ649" i="64" a="1"/>
  <c r="CT1024" i="64" a="1"/>
  <c r="BV617" i="64" a="1"/>
  <c r="CX1188" i="64" a="1"/>
  <c r="AZ1803" i="64" a="1"/>
  <c r="CU617" i="64" a="1"/>
  <c r="DK617" i="64" a="1"/>
  <c r="Y882" i="64" a="1"/>
  <c r="CZ1266" i="64"/>
  <c r="BH2657" i="64" a="1"/>
  <c r="DI649" i="64" a="1"/>
  <c r="V649" i="64" a="1"/>
  <c r="Y1894" i="64" a="1"/>
  <c r="DA1894" i="64" a="1"/>
  <c r="AU617" i="64" a="1"/>
  <c r="BJ1188" i="64" a="1"/>
  <c r="AA396" i="64" a="1"/>
  <c r="CR884" i="64" a="1"/>
  <c r="AS882" i="64" a="1"/>
  <c r="T1266" i="64"/>
  <c r="CQ1068" i="64" a="1"/>
  <c r="CY1188" i="64" a="1"/>
  <c r="BB617" i="64" a="1"/>
  <c r="AG649" i="64" a="1"/>
  <c r="CW884" i="64" a="1"/>
  <c r="AS649" i="64" a="1"/>
  <c r="AC1894" i="64" a="1"/>
  <c r="AE617" i="64" a="1"/>
  <c r="AU2657" i="64" a="1"/>
  <c r="AO2657" i="64" a="1"/>
  <c r="CR2052" i="64" a="1"/>
  <c r="BV649" i="64" a="1"/>
  <c r="DE843" i="64" a="1"/>
  <c r="BW882" i="64" a="1"/>
  <c r="U617" i="64" a="1"/>
  <c r="BP882" i="64" a="1"/>
  <c r="DD845" i="64" a="1"/>
  <c r="AS617" i="64" a="1"/>
  <c r="DD649" i="64" a="1"/>
  <c r="CB1803" i="64" a="1"/>
  <c r="CP2629" i="64" a="1"/>
  <c r="CT2052" i="64" a="1"/>
  <c r="CK1188" i="64" a="1"/>
  <c r="BI1188" i="64" a="1"/>
  <c r="CV1188" i="64" a="1"/>
  <c r="CY1266" i="64"/>
  <c r="DA924" i="64" a="1"/>
  <c r="CC2657" i="64" a="1"/>
  <c r="BH649" i="64" a="1"/>
  <c r="U1024" i="64" a="1"/>
  <c r="DC617" i="64" a="1"/>
  <c r="AF1188" i="64" a="1"/>
  <c r="AK1803" i="64" a="1"/>
  <c r="DD882" i="64" a="1"/>
  <c r="AC2052" i="64" a="1"/>
  <c r="CU2052" i="64" a="1"/>
  <c r="AN2657" i="64" a="1"/>
  <c r="CG882" i="64" a="1"/>
  <c r="BJ882" i="64" a="1"/>
  <c r="BL882" i="64" a="1"/>
  <c r="CH1803" i="64" a="1"/>
  <c r="CO843" i="64" a="1"/>
  <c r="X1188" i="64" a="1"/>
  <c r="BY882" i="64" a="1"/>
  <c r="AO649" i="64" a="1"/>
  <c r="CY617" i="64" a="1"/>
  <c r="AQ617" i="64" a="1"/>
  <c r="AC1266" i="64"/>
  <c r="AM2657" i="64" a="1"/>
  <c r="CZ882" i="64" a="1"/>
  <c r="AF1803" i="64" a="1"/>
  <c r="AP882" i="64" a="1"/>
  <c r="AI617" i="64" a="1"/>
  <c r="CQ2052" i="64" a="1"/>
  <c r="BZ617" i="64" a="1"/>
  <c r="CU1068" i="64" a="1"/>
  <c r="Y1803" i="64" a="1"/>
  <c r="CE882" i="64" a="1"/>
  <c r="W2052" i="64" a="1"/>
  <c r="BO2657" i="64" a="1"/>
  <c r="DA882" i="64" a="1"/>
  <c r="CG1188" i="64" a="1"/>
  <c r="AC1803" i="64" a="1"/>
  <c r="DA843" i="64" a="1"/>
  <c r="CX396" i="64" a="1"/>
  <c r="DB617" i="64" a="1"/>
  <c r="CY1241" i="64" a="1"/>
  <c r="AZ1188" i="64" a="1"/>
  <c r="BN962" i="64" a="1"/>
  <c r="BH1803" i="64" a="1"/>
  <c r="AW1188" i="64" a="1"/>
  <c r="DF649" i="64" a="1"/>
  <c r="AL649" i="64" a="1"/>
  <c r="AA1266" i="64"/>
  <c r="BJ2657" i="64" a="1"/>
  <c r="CT617" i="64" a="1"/>
  <c r="BI649" i="64" a="1"/>
  <c r="CV1266" i="64"/>
  <c r="CR1266" i="64"/>
  <c r="CU1024" i="64" a="1"/>
  <c r="BS1803" i="64" a="1"/>
  <c r="AP962" i="64" a="1"/>
  <c r="CU1241" i="64" a="1"/>
  <c r="CY843" i="64" a="1"/>
  <c r="AR2657" i="64" a="1"/>
  <c r="BB649" i="64" a="1"/>
  <c r="CS1024" i="64" a="1"/>
  <c r="CX1241" i="64" a="1"/>
  <c r="DA1024" i="64" a="1"/>
  <c r="Z617" i="64" a="1"/>
  <c r="AH617" i="64" a="1"/>
  <c r="CK1803" i="64" a="1"/>
  <c r="BM1188" i="64" a="1"/>
  <c r="DI617" i="64" a="1"/>
  <c r="DI843" i="64" a="1"/>
  <c r="CW1388" i="64" a="1"/>
  <c r="CU884" i="64" a="1"/>
  <c r="AE1188" i="64" a="1"/>
  <c r="CS843" i="64" a="1"/>
  <c r="AT882" i="64" a="1"/>
  <c r="CT649" i="64" a="1"/>
  <c r="BI1803" i="64" a="1"/>
  <c r="AA1024" i="64" a="1"/>
  <c r="BX1803" i="64" a="1"/>
  <c r="CL1803" i="64" a="1"/>
  <c r="X2657" i="64" a="1"/>
  <c r="BP617" i="64" a="1"/>
  <c r="CO2602" i="64" a="1"/>
  <c r="AC1068" i="64" a="1"/>
  <c r="CY1894" i="64" a="1"/>
  <c r="CS617" i="64" a="1"/>
  <c r="W1188" i="64" a="1"/>
  <c r="CP882" i="64" a="1"/>
  <c r="CO1188" i="64" a="1"/>
  <c r="DH845" i="64" a="1"/>
  <c r="AQ1188" i="64" a="1"/>
  <c r="CJ962" i="64" a="1"/>
  <c r="BQ962" i="64" a="1"/>
  <c r="AB1803" i="64" a="1"/>
  <c r="CP843" i="64" a="1"/>
  <c r="BL649" i="64" a="1"/>
  <c r="CW617" i="64" a="1"/>
  <c r="DF882" i="64" a="1"/>
  <c r="AR1188" i="64" a="1"/>
  <c r="CZ1894" i="64" a="1"/>
  <c r="CT843" i="64" a="1"/>
  <c r="CZ1068" i="64" a="1"/>
  <c r="AJ1188" i="64" a="1"/>
  <c r="AH1188" i="64" a="1"/>
  <c r="DG882" i="64" a="1"/>
  <c r="AC1241" i="64" a="1"/>
  <c r="AE2657" i="64" a="1"/>
  <c r="AB1068" i="64" a="1"/>
  <c r="DA396" i="64" a="1"/>
  <c r="BK882" i="64" a="1"/>
  <c r="BP1188" i="64" a="1"/>
  <c r="AX2657" i="64" a="1"/>
  <c r="CS1068" i="64" a="1"/>
  <c r="CC1188" i="64" a="1"/>
  <c r="CI649" i="64" a="1"/>
  <c r="AV617" i="64" a="1"/>
  <c r="CW1068" i="64" a="1"/>
  <c r="AR649" i="64" a="1"/>
  <c r="U2657" i="64" a="1"/>
  <c r="CV843" i="64" a="1"/>
  <c r="AY962" i="64" a="1"/>
  <c r="T884" i="64" a="1"/>
  <c r="DF845" i="64" a="1"/>
  <c r="BD649" i="64" a="1"/>
  <c r="AS1188" i="64" a="1"/>
  <c r="CT1266" i="64"/>
  <c r="CY396" i="64" a="1"/>
  <c r="BE2657" i="64" a="1"/>
  <c r="CY1068" i="64" a="1"/>
  <c r="BQ617" i="64" a="1"/>
  <c r="AD882" i="64" a="1"/>
  <c r="BG1188" i="64" a="1"/>
  <c r="AU962" i="64" a="1"/>
  <c r="CA1188" i="64" a="1"/>
  <c r="CI1188" i="64" a="1"/>
  <c r="CD962" i="64" a="1"/>
  <c r="CM1241" i="64" a="1"/>
  <c r="CC1803" i="64" a="1"/>
  <c r="S1024" i="64" a="1"/>
  <c r="AV649" i="64" a="1"/>
  <c r="BL2657" i="64" a="1"/>
  <c r="AC1024" i="64" a="1"/>
  <c r="CR1188" i="64" a="1"/>
  <c r="CA1803" i="64" a="1"/>
  <c r="CU1188" i="64" a="1"/>
  <c r="AA1894" i="64" a="1"/>
  <c r="BK1188" i="64" a="1"/>
  <c r="BK962" i="64" a="1"/>
  <c r="CQ843" i="64" a="1"/>
  <c r="CP884" i="64" a="1"/>
  <c r="AQ2657" i="64" a="1"/>
  <c r="AW649" i="64" a="1"/>
  <c r="X649" i="64" a="1"/>
  <c r="CS845" i="64" a="1"/>
  <c r="CT1188" i="64" a="1"/>
  <c r="CY2052" i="64" a="1"/>
  <c r="CJ882" i="64" a="1"/>
  <c r="CW649" i="64" a="1"/>
  <c r="CQ1188" i="64" a="1"/>
  <c r="CJ2657" i="64" a="1"/>
  <c r="CK617" i="64" a="1"/>
  <c r="CO649" i="64" a="1"/>
  <c r="W962" i="64" a="1"/>
  <c r="CU882" i="64" a="1"/>
  <c r="CJ1188" i="64" a="1"/>
  <c r="BG1803" i="64" a="1"/>
  <c r="AK617" i="64" a="1"/>
  <c r="U1266" i="64"/>
  <c r="BV962" i="64" a="1"/>
  <c r="CR396" i="64" a="1"/>
  <c r="CR649" i="64" a="1"/>
  <c r="S649" i="64" a="1"/>
  <c r="CT1894" i="64" a="1"/>
  <c r="T617" i="64" a="1"/>
  <c r="BM1803" i="64" a="1"/>
  <c r="W2657" i="64" a="1"/>
  <c r="AG2657" i="64" a="1"/>
  <c r="AA1241" i="64" a="1"/>
  <c r="AS2657" i="64" a="1"/>
  <c r="AN617" i="64" a="1"/>
  <c r="BQ2657" i="64" a="1"/>
  <c r="BZ1803" i="64" a="1"/>
  <c r="BA649" i="64" a="1"/>
  <c r="CS884" i="64" a="1"/>
  <c r="AR882" i="64" a="1"/>
  <c r="CR1894" i="64" a="1"/>
  <c r="AN1188" i="64" a="1"/>
  <c r="AW962" i="64" a="1"/>
  <c r="BY649" i="64" a="1"/>
  <c r="CP1188" i="64" a="1"/>
  <c r="CA2657" i="64" a="1"/>
  <c r="S2052" i="64" a="1"/>
  <c r="DI1188" i="64" a="1"/>
  <c r="W1068" i="64" a="1"/>
  <c r="DH843" i="64" a="1"/>
  <c r="AD1188" i="64" a="1"/>
  <c r="AG882" i="64" a="1"/>
  <c r="AB962" i="64" a="1"/>
  <c r="DK1188" i="64" a="1"/>
  <c r="BA2657" i="64" a="1"/>
  <c r="CU1894" i="64" a="1"/>
  <c r="CW2052" i="64" a="1"/>
  <c r="AA1188" i="64" a="1"/>
  <c r="CP1266" i="64"/>
  <c r="AB884" i="64" a="1"/>
  <c r="BJ617" i="64" a="1"/>
  <c r="AG1803" i="64" a="1"/>
  <c r="AN882" i="64" a="1"/>
  <c r="V1188" i="64" a="1"/>
  <c r="U962" i="64" a="1"/>
  <c r="BY1803" i="64" a="1"/>
  <c r="BF1188" i="64" a="1"/>
  <c r="X1894" i="64" a="1"/>
  <c r="BB1803" i="64" a="1"/>
  <c r="CU396" i="64" a="1"/>
  <c r="AT962" i="64" a="1"/>
  <c r="CZ1024" i="64" a="1"/>
  <c r="BF962" i="64" a="1"/>
  <c r="BD617" i="64" a="1"/>
  <c r="BJ962" i="64" a="1"/>
  <c r="CP617" i="64" a="1"/>
  <c r="CP1894" i="64" a="1"/>
  <c r="CL962" i="64" a="1"/>
  <c r="AG617" i="64" a="1"/>
  <c r="BA1803" i="64" a="1"/>
  <c r="X884" i="64" a="1"/>
  <c r="V962" i="64" a="1"/>
  <c r="CT1241" i="64" a="1"/>
  <c r="S1295" i="64" a="1"/>
  <c r="AB1188" i="64" a="1"/>
  <c r="AA649" i="64" a="1"/>
  <c r="AV2657" i="64" a="1"/>
  <c r="CV396" i="64" a="1"/>
  <c r="CZ1188" i="64" a="1"/>
  <c r="BC649" i="64" a="1"/>
  <c r="AK962" i="64" a="1"/>
  <c r="DF1188" i="64" a="1"/>
  <c r="AT649" i="64" a="1"/>
  <c r="Z1894" i="64" a="1"/>
  <c r="AC882" i="64" a="1"/>
  <c r="CH1188" i="64" a="1"/>
  <c r="CW1241" i="64" a="1"/>
  <c r="V396" i="64" a="1"/>
  <c r="CD2657" i="64" a="1"/>
  <c r="CX1068" i="64" a="1"/>
  <c r="AF649" i="64" a="1"/>
  <c r="CU1266" i="64"/>
  <c r="V882" i="64" a="1"/>
  <c r="AC2657" i="64" a="1"/>
  <c r="AI1188" i="64" a="1"/>
  <c r="AO962" i="64" a="1"/>
  <c r="BR1803" i="64" a="1"/>
  <c r="CI882" i="64" a="1"/>
  <c r="AW1803" i="64" a="1"/>
  <c r="CS2052" i="64" a="1"/>
  <c r="W1241" i="64" a="1"/>
  <c r="T2052" i="64" a="1"/>
  <c r="CY423" i="64" l="1"/>
  <c r="BP423" i="64"/>
  <c r="BQ424" i="64" s="1"/>
  <c r="BR425" i="64" s="1"/>
  <c r="BS426" i="64" s="1"/>
  <c r="BT427" i="64" s="1"/>
  <c r="BU428" i="64" s="1"/>
  <c r="BV429" i="64" s="1"/>
  <c r="BW430" i="64" s="1"/>
  <c r="BX431" i="64" s="1"/>
  <c r="BY432" i="64" s="1"/>
  <c r="BZ433" i="64" s="1"/>
  <c r="CA434" i="64" s="1"/>
  <c r="CB435" i="64" s="1"/>
  <c r="CC436" i="64" s="1"/>
  <c r="CD437" i="64" s="1"/>
  <c r="CE438" i="64" s="1"/>
  <c r="CF439" i="64" s="1"/>
  <c r="CG440" i="64" s="1"/>
  <c r="CH441" i="64" s="1"/>
  <c r="CI442" i="64" s="1"/>
  <c r="CJ443" i="64" s="1"/>
  <c r="CK444" i="64" s="1"/>
  <c r="CL445" i="64" s="1"/>
  <c r="CM446" i="64" s="1"/>
  <c r="CN447" i="64" s="1"/>
  <c r="V423" i="64"/>
  <c r="W424" i="64" s="1"/>
  <c r="X425" i="64" s="1"/>
  <c r="Y426" i="64" s="1"/>
  <c r="Z427" i="64" s="1"/>
  <c r="AA428" i="64" s="1"/>
  <c r="AB429" i="64" s="1"/>
  <c r="AC430" i="64" s="1"/>
  <c r="AD431" i="64" s="1"/>
  <c r="AE432" i="64" s="1"/>
  <c r="AF433" i="64" s="1"/>
  <c r="AG434" i="64" s="1"/>
  <c r="AH435" i="64" s="1"/>
  <c r="AI436" i="64" s="1"/>
  <c r="AJ437" i="64" s="1"/>
  <c r="AK438" i="64" s="1"/>
  <c r="AL439" i="64" s="1"/>
  <c r="AM440" i="64" s="1"/>
  <c r="AN441" i="64" s="1"/>
  <c r="AO442" i="64" s="1"/>
  <c r="AP443" i="64" s="1"/>
  <c r="AQ444" i="64" s="1"/>
  <c r="AR445" i="64" s="1"/>
  <c r="AS446" i="64" s="1"/>
  <c r="AT447" i="64" s="1"/>
  <c r="CQ423" i="64"/>
  <c r="CR424" i="64" s="1"/>
  <c r="CS425" i="64" s="1"/>
  <c r="CT426" i="64" s="1"/>
  <c r="CU427" i="64" s="1"/>
  <c r="CV428" i="64" s="1"/>
  <c r="CW429" i="64" s="1"/>
  <c r="CX430" i="64" s="1"/>
  <c r="CY431" i="64" s="1"/>
  <c r="CZ432" i="64" s="1"/>
  <c r="DA433" i="64" s="1"/>
  <c r="DB434" i="64" s="1"/>
  <c r="DC435" i="64" s="1"/>
  <c r="DD436" i="64" s="1"/>
  <c r="DE437" i="64" s="1"/>
  <c r="DF438" i="64" s="1"/>
  <c r="DG439" i="64" s="1"/>
  <c r="DH440" i="64" s="1"/>
  <c r="DI441" i="64" s="1"/>
  <c r="DJ442" i="64" s="1"/>
  <c r="DK443" i="64" s="1"/>
  <c r="DL444" i="64" s="1"/>
  <c r="DK423" i="64"/>
  <c r="AM423" i="64"/>
  <c r="AN424" i="64" s="1"/>
  <c r="AO425" i="64" s="1"/>
  <c r="AP426" i="64" s="1"/>
  <c r="AQ427" i="64" s="1"/>
  <c r="AR428" i="64" s="1"/>
  <c r="AS429" i="64" s="1"/>
  <c r="AT430" i="64" s="1"/>
  <c r="AU431" i="64" s="1"/>
  <c r="AV432" i="64" s="1"/>
  <c r="AW433" i="64" s="1"/>
  <c r="AX434" i="64" s="1"/>
  <c r="AY435" i="64" s="1"/>
  <c r="AZ436" i="64" s="1"/>
  <c r="BA437" i="64" s="1"/>
  <c r="BB438" i="64" s="1"/>
  <c r="BC439" i="64" s="1"/>
  <c r="BD440" i="64" s="1"/>
  <c r="BE441" i="64" s="1"/>
  <c r="BF442" i="64" s="1"/>
  <c r="BG443" i="64" s="1"/>
  <c r="BH444" i="64" s="1"/>
  <c r="BI445" i="64" s="1"/>
  <c r="BJ446" i="64" s="1"/>
  <c r="BK447" i="64" s="1"/>
  <c r="BD423" i="64"/>
  <c r="Z423" i="64"/>
  <c r="AA424" i="64" s="1"/>
  <c r="AB425" i="64" s="1"/>
  <c r="AC426" i="64" s="1"/>
  <c r="AD427" i="64" s="1"/>
  <c r="AE428" i="64" s="1"/>
  <c r="AF429" i="64" s="1"/>
  <c r="AG430" i="64" s="1"/>
  <c r="AH431" i="64" s="1"/>
  <c r="AI432" i="64" s="1"/>
  <c r="AJ433" i="64" s="1"/>
  <c r="AK434" i="64" s="1"/>
  <c r="AL435" i="64" s="1"/>
  <c r="AM436" i="64" s="1"/>
  <c r="AN437" i="64" s="1"/>
  <c r="AO438" i="64" s="1"/>
  <c r="AP439" i="64" s="1"/>
  <c r="AQ440" i="64" s="1"/>
  <c r="AR441" i="64" s="1"/>
  <c r="AS442" i="64" s="1"/>
  <c r="AT443" i="64" s="1"/>
  <c r="AU444" i="64" s="1"/>
  <c r="AV445" i="64" s="1"/>
  <c r="AW446" i="64" s="1"/>
  <c r="AX447" i="64" s="1"/>
  <c r="AB423" i="64"/>
  <c r="AC424" i="64" s="1"/>
  <c r="AD425" i="64" s="1"/>
  <c r="AE426" i="64" s="1"/>
  <c r="AF427" i="64" s="1"/>
  <c r="AG428" i="64" s="1"/>
  <c r="AH429" i="64" s="1"/>
  <c r="AI430" i="64" s="1"/>
  <c r="AJ431" i="64" s="1"/>
  <c r="AK432" i="64" s="1"/>
  <c r="AL433" i="64" s="1"/>
  <c r="AM434" i="64" s="1"/>
  <c r="AN435" i="64" s="1"/>
  <c r="AO436" i="64" s="1"/>
  <c r="AP437" i="64" s="1"/>
  <c r="AQ438" i="64" s="1"/>
  <c r="AR439" i="64" s="1"/>
  <c r="AS440" i="64" s="1"/>
  <c r="AT441" i="64" s="1"/>
  <c r="AU442" i="64" s="1"/>
  <c r="AV443" i="64" s="1"/>
  <c r="AW444" i="64" s="1"/>
  <c r="AX445" i="64" s="1"/>
  <c r="AY446" i="64" s="1"/>
  <c r="AZ447" i="64" s="1"/>
  <c r="BI423" i="64"/>
  <c r="AD423" i="64"/>
  <c r="BM423" i="64"/>
  <c r="AY423" i="64"/>
  <c r="AZ424" i="64" s="1"/>
  <c r="BA425" i="64" s="1"/>
  <c r="BB426" i="64" s="1"/>
  <c r="BC427" i="64" s="1"/>
  <c r="BD428" i="64" s="1"/>
  <c r="BE429" i="64" s="1"/>
  <c r="BF430" i="64" s="1"/>
  <c r="BG431" i="64" s="1"/>
  <c r="BH432" i="64" s="1"/>
  <c r="BI433" i="64" s="1"/>
  <c r="BJ434" i="64" s="1"/>
  <c r="BK435" i="64" s="1"/>
  <c r="BL436" i="64" s="1"/>
  <c r="BM437" i="64" s="1"/>
  <c r="BN438" i="64" s="1"/>
  <c r="BO439" i="64" s="1"/>
  <c r="BP440" i="64" s="1"/>
  <c r="BQ441" i="64" s="1"/>
  <c r="BR442" i="64" s="1"/>
  <c r="BS443" i="64" s="1"/>
  <c r="BT444" i="64" s="1"/>
  <c r="BU445" i="64" s="1"/>
  <c r="BV446" i="64" s="1"/>
  <c r="BW447" i="64" s="1"/>
  <c r="DC423" i="64"/>
  <c r="CK423" i="64"/>
  <c r="CL424" i="64" s="1"/>
  <c r="CM425" i="64" s="1"/>
  <c r="CN426" i="64" s="1"/>
  <c r="CO427" i="64" s="1"/>
  <c r="CP428" i="64" s="1"/>
  <c r="CQ429" i="64" s="1"/>
  <c r="CR430" i="64" s="1"/>
  <c r="CS431" i="64" s="1"/>
  <c r="CT432" i="64" s="1"/>
  <c r="CU433" i="64" s="1"/>
  <c r="CV434" i="64" s="1"/>
  <c r="CW435" i="64" s="1"/>
  <c r="CX436" i="64" s="1"/>
  <c r="CY437" i="64" s="1"/>
  <c r="CZ438" i="64" s="1"/>
  <c r="DA439" i="64" s="1"/>
  <c r="DB440" i="64" s="1"/>
  <c r="DC441" i="64" s="1"/>
  <c r="DD442" i="64" s="1"/>
  <c r="DE443" i="64" s="1"/>
  <c r="DF444" i="64" s="1"/>
  <c r="DG445" i="64" s="1"/>
  <c r="DH446" i="64" s="1"/>
  <c r="DI447" i="64" s="1"/>
  <c r="CP423" i="64"/>
  <c r="CQ424" i="64" s="1"/>
  <c r="CR425" i="64" s="1"/>
  <c r="CS426" i="64" s="1"/>
  <c r="CT427" i="64" s="1"/>
  <c r="CU428" i="64" s="1"/>
  <c r="CV429" i="64" s="1"/>
  <c r="CW430" i="64" s="1"/>
  <c r="CX431" i="64" s="1"/>
  <c r="CY432" i="64" s="1"/>
  <c r="CZ433" i="64" s="1"/>
  <c r="DA434" i="64" s="1"/>
  <c r="DB435" i="64" s="1"/>
  <c r="DC436" i="64" s="1"/>
  <c r="DD437" i="64" s="1"/>
  <c r="DE438" i="64" s="1"/>
  <c r="DF439" i="64" s="1"/>
  <c r="DG440" i="64" s="1"/>
  <c r="DH441" i="64" s="1"/>
  <c r="DI442" i="64" s="1"/>
  <c r="DJ443" i="64" s="1"/>
  <c r="DK444" i="64" s="1"/>
  <c r="DL445" i="64" s="1"/>
  <c r="AQ423" i="64"/>
  <c r="CR423" i="64"/>
  <c r="CS424" i="64" s="1"/>
  <c r="CT425" i="64" s="1"/>
  <c r="CU426" i="64" s="1"/>
  <c r="CV427" i="64" s="1"/>
  <c r="CW428" i="64" s="1"/>
  <c r="CX429" i="64" s="1"/>
  <c r="CY430" i="64" s="1"/>
  <c r="CZ431" i="64" s="1"/>
  <c r="DA432" i="64" s="1"/>
  <c r="DB433" i="64" s="1"/>
  <c r="DC434" i="64" s="1"/>
  <c r="DD435" i="64" s="1"/>
  <c r="DE436" i="64" s="1"/>
  <c r="DF437" i="64" s="1"/>
  <c r="DG438" i="64" s="1"/>
  <c r="DH439" i="64" s="1"/>
  <c r="DI440" i="64" s="1"/>
  <c r="DJ441" i="64" s="1"/>
  <c r="DK442" i="64" s="1"/>
  <c r="DL443" i="64" s="1"/>
  <c r="CA423" i="64"/>
  <c r="CF423" i="64"/>
  <c r="CG424" i="64" s="1"/>
  <c r="CH425" i="64" s="1"/>
  <c r="CI426" i="64" s="1"/>
  <c r="CJ427" i="64" s="1"/>
  <c r="CK428" i="64" s="1"/>
  <c r="CL429" i="64" s="1"/>
  <c r="CM430" i="64" s="1"/>
  <c r="CN431" i="64" s="1"/>
  <c r="CO432" i="64" s="1"/>
  <c r="CP433" i="64" s="1"/>
  <c r="CQ434" i="64" s="1"/>
  <c r="CR435" i="64" s="1"/>
  <c r="CS436" i="64" s="1"/>
  <c r="CT437" i="64" s="1"/>
  <c r="CU438" i="64" s="1"/>
  <c r="CV439" i="64" s="1"/>
  <c r="CW440" i="64" s="1"/>
  <c r="CX441" i="64" s="1"/>
  <c r="CY442" i="64" s="1"/>
  <c r="CZ443" i="64" s="1"/>
  <c r="DA444" i="64" s="1"/>
  <c r="DB445" i="64" s="1"/>
  <c r="DC446" i="64" s="1"/>
  <c r="DD447" i="64" s="1"/>
  <c r="AL423" i="64"/>
  <c r="DG423" i="64"/>
  <c r="DH424" i="64" s="1"/>
  <c r="DI425" i="64" s="1"/>
  <c r="DJ426" i="64" s="1"/>
  <c r="DK427" i="64" s="1"/>
  <c r="DL428" i="64" s="1"/>
  <c r="AF423" i="64"/>
  <c r="AG424" i="64" s="1"/>
  <c r="AH425" i="64" s="1"/>
  <c r="AI426" i="64" s="1"/>
  <c r="AJ427" i="64" s="1"/>
  <c r="AK428" i="64" s="1"/>
  <c r="AL429" i="64" s="1"/>
  <c r="AM430" i="64" s="1"/>
  <c r="AN431" i="64" s="1"/>
  <c r="AO432" i="64" s="1"/>
  <c r="AP433" i="64" s="1"/>
  <c r="AQ434" i="64" s="1"/>
  <c r="AR435" i="64" s="1"/>
  <c r="AS436" i="64" s="1"/>
  <c r="AT437" i="64" s="1"/>
  <c r="AU438" i="64" s="1"/>
  <c r="AV439" i="64" s="1"/>
  <c r="AW440" i="64" s="1"/>
  <c r="AX441" i="64" s="1"/>
  <c r="AY442" i="64" s="1"/>
  <c r="AZ443" i="64" s="1"/>
  <c r="BA444" i="64" s="1"/>
  <c r="BB445" i="64" s="1"/>
  <c r="BC446" i="64" s="1"/>
  <c r="BD447" i="64" s="1"/>
  <c r="DB423" i="64"/>
  <c r="DC424" i="64" s="1"/>
  <c r="DD425" i="64" s="1"/>
  <c r="DE426" i="64" s="1"/>
  <c r="DF427" i="64" s="1"/>
  <c r="DG428" i="64" s="1"/>
  <c r="DH429" i="64" s="1"/>
  <c r="DI430" i="64" s="1"/>
  <c r="DJ431" i="64" s="1"/>
  <c r="DK432" i="64" s="1"/>
  <c r="DL433" i="64" s="1"/>
  <c r="BC423" i="64"/>
  <c r="BD424" i="64" s="1"/>
  <c r="BE425" i="64" s="1"/>
  <c r="BF426" i="64" s="1"/>
  <c r="BG427" i="64" s="1"/>
  <c r="BH428" i="64" s="1"/>
  <c r="BI429" i="64" s="1"/>
  <c r="BJ430" i="64" s="1"/>
  <c r="BK431" i="64" s="1"/>
  <c r="BL432" i="64" s="1"/>
  <c r="BM433" i="64" s="1"/>
  <c r="BN434" i="64" s="1"/>
  <c r="BO435" i="64" s="1"/>
  <c r="BP436" i="64" s="1"/>
  <c r="BQ437" i="64" s="1"/>
  <c r="BR438" i="64" s="1"/>
  <c r="BS439" i="64" s="1"/>
  <c r="BT440" i="64" s="1"/>
  <c r="BU441" i="64" s="1"/>
  <c r="BV442" i="64" s="1"/>
  <c r="BW443" i="64" s="1"/>
  <c r="BX444" i="64" s="1"/>
  <c r="BY445" i="64" s="1"/>
  <c r="BZ446" i="64" s="1"/>
  <c r="CA447" i="64" s="1"/>
  <c r="BT423" i="64"/>
  <c r="AP423" i="64"/>
  <c r="AQ424" i="64" s="1"/>
  <c r="AR425" i="64" s="1"/>
  <c r="AS426" i="64" s="1"/>
  <c r="AT427" i="64" s="1"/>
  <c r="AU428" i="64" s="1"/>
  <c r="AV429" i="64" s="1"/>
  <c r="AW430" i="64" s="1"/>
  <c r="AX431" i="64" s="1"/>
  <c r="AY432" i="64" s="1"/>
  <c r="AZ433" i="64" s="1"/>
  <c r="BA434" i="64" s="1"/>
  <c r="BB435" i="64" s="1"/>
  <c r="BC436" i="64" s="1"/>
  <c r="BD437" i="64" s="1"/>
  <c r="BE438" i="64" s="1"/>
  <c r="BF439" i="64" s="1"/>
  <c r="BG440" i="64" s="1"/>
  <c r="BH441" i="64" s="1"/>
  <c r="BI442" i="64" s="1"/>
  <c r="BJ443" i="64" s="1"/>
  <c r="BK444" i="64" s="1"/>
  <c r="BL445" i="64" s="1"/>
  <c r="BM446" i="64" s="1"/>
  <c r="BN447" i="64" s="1"/>
  <c r="AR423" i="64"/>
  <c r="BY423" i="64"/>
  <c r="BZ424" i="64" s="1"/>
  <c r="CA425" i="64" s="1"/>
  <c r="CB426" i="64" s="1"/>
  <c r="CC427" i="64" s="1"/>
  <c r="CD428" i="64" s="1"/>
  <c r="CE429" i="64" s="1"/>
  <c r="CF430" i="64" s="1"/>
  <c r="CG431" i="64" s="1"/>
  <c r="CH432" i="64" s="1"/>
  <c r="CI433" i="64" s="1"/>
  <c r="CJ434" i="64" s="1"/>
  <c r="CK435" i="64" s="1"/>
  <c r="CL436" i="64" s="1"/>
  <c r="CM437" i="64" s="1"/>
  <c r="CN438" i="64" s="1"/>
  <c r="CO439" i="64" s="1"/>
  <c r="CP440" i="64" s="1"/>
  <c r="CQ441" i="64" s="1"/>
  <c r="CR442" i="64" s="1"/>
  <c r="CS443" i="64" s="1"/>
  <c r="CT444" i="64" s="1"/>
  <c r="CU445" i="64" s="1"/>
  <c r="CV446" i="64" s="1"/>
  <c r="CW447" i="64" s="1"/>
  <c r="AT423" i="64"/>
  <c r="CC423" i="64"/>
  <c r="CD424" i="64" s="1"/>
  <c r="CE425" i="64" s="1"/>
  <c r="CF426" i="64" s="1"/>
  <c r="CG427" i="64" s="1"/>
  <c r="CH428" i="64" s="1"/>
  <c r="CI429" i="64" s="1"/>
  <c r="CJ430" i="64" s="1"/>
  <c r="CK431" i="64" s="1"/>
  <c r="CL432" i="64" s="1"/>
  <c r="CM433" i="64" s="1"/>
  <c r="CN434" i="64" s="1"/>
  <c r="CO435" i="64" s="1"/>
  <c r="CP436" i="64" s="1"/>
  <c r="CQ437" i="64" s="1"/>
  <c r="CR438" i="64" s="1"/>
  <c r="CS439" i="64" s="1"/>
  <c r="CT440" i="64" s="1"/>
  <c r="CU441" i="64" s="1"/>
  <c r="CV442" i="64" s="1"/>
  <c r="CW443" i="64" s="1"/>
  <c r="CX444" i="64" s="1"/>
  <c r="CY445" i="64" s="1"/>
  <c r="CZ446" i="64" s="1"/>
  <c r="DA447" i="64" s="1"/>
  <c r="BO423" i="64"/>
  <c r="BP424" i="64" s="1"/>
  <c r="BQ425" i="64" s="1"/>
  <c r="BR426" i="64" s="1"/>
  <c r="BS427" i="64" s="1"/>
  <c r="BT428" i="64" s="1"/>
  <c r="BU429" i="64" s="1"/>
  <c r="BV430" i="64" s="1"/>
  <c r="BW431" i="64" s="1"/>
  <c r="BX432" i="64" s="1"/>
  <c r="BY433" i="64" s="1"/>
  <c r="BZ434" i="64" s="1"/>
  <c r="CA435" i="64" s="1"/>
  <c r="CB436" i="64" s="1"/>
  <c r="CC437" i="64" s="1"/>
  <c r="CD438" i="64" s="1"/>
  <c r="CE439" i="64" s="1"/>
  <c r="CF440" i="64" s="1"/>
  <c r="CG441" i="64" s="1"/>
  <c r="CH442" i="64" s="1"/>
  <c r="CI443" i="64" s="1"/>
  <c r="CJ444" i="64" s="1"/>
  <c r="CK445" i="64" s="1"/>
  <c r="CL446" i="64" s="1"/>
  <c r="CM447" i="64" s="1"/>
  <c r="DF423" i="64"/>
  <c r="DG424" i="64" s="1"/>
  <c r="DH425" i="64" s="1"/>
  <c r="DI426" i="64" s="1"/>
  <c r="DJ427" i="64" s="1"/>
  <c r="DK428" i="64" s="1"/>
  <c r="DL429" i="64" s="1"/>
  <c r="BG423" i="64"/>
  <c r="BH424" i="64" s="1"/>
  <c r="BI425" i="64" s="1"/>
  <c r="BJ426" i="64" s="1"/>
  <c r="BK427" i="64" s="1"/>
  <c r="BL428" i="64" s="1"/>
  <c r="BM429" i="64" s="1"/>
  <c r="BN430" i="64" s="1"/>
  <c r="BO431" i="64" s="1"/>
  <c r="BP432" i="64" s="1"/>
  <c r="BQ433" i="64" s="1"/>
  <c r="BR434" i="64" s="1"/>
  <c r="BS435" i="64" s="1"/>
  <c r="BT436" i="64" s="1"/>
  <c r="BU437" i="64" s="1"/>
  <c r="BV438" i="64" s="1"/>
  <c r="BW439" i="64" s="1"/>
  <c r="BX440" i="64" s="1"/>
  <c r="BY441" i="64" s="1"/>
  <c r="BZ442" i="64" s="1"/>
  <c r="CA443" i="64" s="1"/>
  <c r="CB444" i="64" s="1"/>
  <c r="CC445" i="64" s="1"/>
  <c r="CD446" i="64" s="1"/>
  <c r="CE447" i="64" s="1"/>
  <c r="DH423" i="64"/>
  <c r="DI424" i="64" s="1"/>
  <c r="DJ425" i="64" s="1"/>
  <c r="DK426" i="64" s="1"/>
  <c r="DL427" i="64" s="1"/>
  <c r="CT423" i="64"/>
  <c r="CU424" i="64" s="1"/>
  <c r="CV425" i="64" s="1"/>
  <c r="CW426" i="64" s="1"/>
  <c r="CX427" i="64" s="1"/>
  <c r="CY428" i="64" s="1"/>
  <c r="CZ429" i="64" s="1"/>
  <c r="DA430" i="64" s="1"/>
  <c r="DB431" i="64" s="1"/>
  <c r="DC432" i="64" s="1"/>
  <c r="DD433" i="64" s="1"/>
  <c r="DE434" i="64" s="1"/>
  <c r="DF435" i="64" s="1"/>
  <c r="DG436" i="64" s="1"/>
  <c r="DH437" i="64" s="1"/>
  <c r="DI438" i="64" s="1"/>
  <c r="DJ439" i="64" s="1"/>
  <c r="DK440" i="64" s="1"/>
  <c r="DL441" i="64" s="1"/>
  <c r="BB423" i="64"/>
  <c r="U423" i="64"/>
  <c r="V424" i="64" s="1"/>
  <c r="W425" i="64" s="1"/>
  <c r="X426" i="64" s="1"/>
  <c r="Y427" i="64" s="1"/>
  <c r="Z428" i="64" s="1"/>
  <c r="AA429" i="64" s="1"/>
  <c r="AB430" i="64" s="1"/>
  <c r="AC431" i="64" s="1"/>
  <c r="AD432" i="64" s="1"/>
  <c r="AE433" i="64" s="1"/>
  <c r="AF434" i="64" s="1"/>
  <c r="AG435" i="64" s="1"/>
  <c r="AH436" i="64" s="1"/>
  <c r="AI437" i="64" s="1"/>
  <c r="AJ438" i="64" s="1"/>
  <c r="AK439" i="64" s="1"/>
  <c r="AL440" i="64" s="1"/>
  <c r="AM441" i="64" s="1"/>
  <c r="AN442" i="64" s="1"/>
  <c r="AO443" i="64" s="1"/>
  <c r="AP444" i="64" s="1"/>
  <c r="AQ445" i="64" s="1"/>
  <c r="AR446" i="64" s="1"/>
  <c r="AS447" i="64" s="1"/>
  <c r="Y423" i="64"/>
  <c r="Z424" i="64" s="1"/>
  <c r="AA425" i="64" s="1"/>
  <c r="AB426" i="64" s="1"/>
  <c r="AC427" i="64" s="1"/>
  <c r="AD428" i="64" s="1"/>
  <c r="AE429" i="64" s="1"/>
  <c r="AF430" i="64" s="1"/>
  <c r="AG431" i="64" s="1"/>
  <c r="AH432" i="64" s="1"/>
  <c r="AI433" i="64" s="1"/>
  <c r="AJ434" i="64" s="1"/>
  <c r="AK435" i="64" s="1"/>
  <c r="AL436" i="64" s="1"/>
  <c r="AM437" i="64" s="1"/>
  <c r="AN438" i="64" s="1"/>
  <c r="AO439" i="64" s="1"/>
  <c r="AP440" i="64" s="1"/>
  <c r="AQ441" i="64" s="1"/>
  <c r="AR442" i="64" s="1"/>
  <c r="AS443" i="64" s="1"/>
  <c r="AT444" i="64" s="1"/>
  <c r="AU445" i="64" s="1"/>
  <c r="AV446" i="64" s="1"/>
  <c r="AW447" i="64" s="1"/>
  <c r="BQ423" i="64"/>
  <c r="BR424" i="64" s="1"/>
  <c r="BS425" i="64" s="1"/>
  <c r="BT426" i="64" s="1"/>
  <c r="BU427" i="64" s="1"/>
  <c r="BV428" i="64" s="1"/>
  <c r="BW429" i="64" s="1"/>
  <c r="BX430" i="64" s="1"/>
  <c r="BY431" i="64" s="1"/>
  <c r="BZ432" i="64" s="1"/>
  <c r="CA433" i="64" s="1"/>
  <c r="CB434" i="64" s="1"/>
  <c r="CC435" i="64" s="1"/>
  <c r="CD436" i="64" s="1"/>
  <c r="CE437" i="64" s="1"/>
  <c r="CF438" i="64" s="1"/>
  <c r="CG439" i="64" s="1"/>
  <c r="CH440" i="64" s="1"/>
  <c r="CI441" i="64" s="1"/>
  <c r="CJ442" i="64" s="1"/>
  <c r="CK443" i="64" s="1"/>
  <c r="CL444" i="64" s="1"/>
  <c r="CM445" i="64" s="1"/>
  <c r="CN446" i="64" s="1"/>
  <c r="CO447" i="64" s="1"/>
  <c r="AV423" i="64"/>
  <c r="AW424" i="64" s="1"/>
  <c r="AX425" i="64" s="1"/>
  <c r="AY426" i="64" s="1"/>
  <c r="AZ427" i="64" s="1"/>
  <c r="BA428" i="64" s="1"/>
  <c r="BB429" i="64" s="1"/>
  <c r="BC430" i="64" s="1"/>
  <c r="BD431" i="64" s="1"/>
  <c r="BE432" i="64" s="1"/>
  <c r="BF433" i="64" s="1"/>
  <c r="BG434" i="64" s="1"/>
  <c r="BH435" i="64" s="1"/>
  <c r="BI436" i="64" s="1"/>
  <c r="BJ437" i="64" s="1"/>
  <c r="BK438" i="64" s="1"/>
  <c r="BL439" i="64" s="1"/>
  <c r="BM440" i="64" s="1"/>
  <c r="BN441" i="64" s="1"/>
  <c r="BO442" i="64" s="1"/>
  <c r="BP443" i="64" s="1"/>
  <c r="BQ444" i="64" s="1"/>
  <c r="BR445" i="64" s="1"/>
  <c r="BS446" i="64" s="1"/>
  <c r="BT447" i="64" s="1"/>
  <c r="AH423" i="64"/>
  <c r="T423" i="64"/>
  <c r="BS423" i="64"/>
  <c r="BT424" i="64" s="1"/>
  <c r="BU425" i="64" s="1"/>
  <c r="BV426" i="64" s="1"/>
  <c r="BW427" i="64" s="1"/>
  <c r="BX428" i="64" s="1"/>
  <c r="BY429" i="64" s="1"/>
  <c r="BZ430" i="64" s="1"/>
  <c r="CA431" i="64" s="1"/>
  <c r="CB432" i="64" s="1"/>
  <c r="CC433" i="64" s="1"/>
  <c r="CD434" i="64" s="1"/>
  <c r="CE435" i="64" s="1"/>
  <c r="CF436" i="64" s="1"/>
  <c r="CG437" i="64" s="1"/>
  <c r="CH438" i="64" s="1"/>
  <c r="CI439" i="64" s="1"/>
  <c r="CJ440" i="64" s="1"/>
  <c r="CK441" i="64" s="1"/>
  <c r="CL442" i="64" s="1"/>
  <c r="CM443" i="64" s="1"/>
  <c r="CN444" i="64" s="1"/>
  <c r="CO445" i="64" s="1"/>
  <c r="CP446" i="64" s="1"/>
  <c r="CQ447" i="64" s="1"/>
  <c r="CJ423" i="64"/>
  <c r="CK424" i="64" s="1"/>
  <c r="CL425" i="64" s="1"/>
  <c r="CM426" i="64" s="1"/>
  <c r="CN427" i="64" s="1"/>
  <c r="CO428" i="64" s="1"/>
  <c r="CP429" i="64" s="1"/>
  <c r="CQ430" i="64" s="1"/>
  <c r="CR431" i="64" s="1"/>
  <c r="CS432" i="64" s="1"/>
  <c r="CT433" i="64" s="1"/>
  <c r="CU434" i="64" s="1"/>
  <c r="CV435" i="64" s="1"/>
  <c r="CW436" i="64" s="1"/>
  <c r="CX437" i="64" s="1"/>
  <c r="CY438" i="64" s="1"/>
  <c r="CZ439" i="64" s="1"/>
  <c r="DA440" i="64" s="1"/>
  <c r="DB441" i="64" s="1"/>
  <c r="DC442" i="64" s="1"/>
  <c r="DD443" i="64" s="1"/>
  <c r="DE444" i="64" s="1"/>
  <c r="DF445" i="64" s="1"/>
  <c r="DG446" i="64" s="1"/>
  <c r="DH447" i="64" s="1"/>
  <c r="CO423" i="64"/>
  <c r="CO450" i="64" s="1"/>
  <c r="BF423" i="64"/>
  <c r="BG424" i="64" s="1"/>
  <c r="BH425" i="64" s="1"/>
  <c r="BI426" i="64" s="1"/>
  <c r="BJ427" i="64" s="1"/>
  <c r="BK428" i="64" s="1"/>
  <c r="BL429" i="64" s="1"/>
  <c r="BM430" i="64" s="1"/>
  <c r="BN431" i="64" s="1"/>
  <c r="BO432" i="64" s="1"/>
  <c r="BP433" i="64" s="1"/>
  <c r="BQ434" i="64" s="1"/>
  <c r="BR435" i="64" s="1"/>
  <c r="BS436" i="64" s="1"/>
  <c r="BT437" i="64" s="1"/>
  <c r="BU438" i="64" s="1"/>
  <c r="BV439" i="64" s="1"/>
  <c r="BW440" i="64" s="1"/>
  <c r="BX441" i="64" s="1"/>
  <c r="BY442" i="64" s="1"/>
  <c r="BZ443" i="64" s="1"/>
  <c r="CA444" i="64" s="1"/>
  <c r="CB445" i="64" s="1"/>
  <c r="CC446" i="64" s="1"/>
  <c r="CD447" i="64" s="1"/>
  <c r="BH423" i="64"/>
  <c r="BI424" i="64" s="1"/>
  <c r="BJ425" i="64" s="1"/>
  <c r="BK426" i="64" s="1"/>
  <c r="BL427" i="64" s="1"/>
  <c r="BM428" i="64" s="1"/>
  <c r="BN429" i="64" s="1"/>
  <c r="BO430" i="64" s="1"/>
  <c r="BP431" i="64" s="1"/>
  <c r="BQ432" i="64" s="1"/>
  <c r="BR433" i="64" s="1"/>
  <c r="BS434" i="64" s="1"/>
  <c r="BT435" i="64" s="1"/>
  <c r="BU436" i="64" s="1"/>
  <c r="BV437" i="64" s="1"/>
  <c r="BW438" i="64" s="1"/>
  <c r="BX439" i="64" s="1"/>
  <c r="BY440" i="64" s="1"/>
  <c r="BZ441" i="64" s="1"/>
  <c r="CA442" i="64" s="1"/>
  <c r="CB443" i="64" s="1"/>
  <c r="CC444" i="64" s="1"/>
  <c r="CD445" i="64" s="1"/>
  <c r="CE446" i="64" s="1"/>
  <c r="CF447" i="64" s="1"/>
  <c r="BJ423" i="64"/>
  <c r="BK424" i="64" s="1"/>
  <c r="BL425" i="64" s="1"/>
  <c r="BM426" i="64" s="1"/>
  <c r="BN427" i="64" s="1"/>
  <c r="BO428" i="64" s="1"/>
  <c r="BP429" i="64" s="1"/>
  <c r="BQ430" i="64" s="1"/>
  <c r="BR431" i="64" s="1"/>
  <c r="BS432" i="64" s="1"/>
  <c r="BT433" i="64" s="1"/>
  <c r="BU434" i="64" s="1"/>
  <c r="BV435" i="64" s="1"/>
  <c r="BW436" i="64" s="1"/>
  <c r="BX437" i="64" s="1"/>
  <c r="BY438" i="64" s="1"/>
  <c r="BZ439" i="64" s="1"/>
  <c r="CA440" i="64" s="1"/>
  <c r="CB441" i="64" s="1"/>
  <c r="CC442" i="64" s="1"/>
  <c r="CD443" i="64" s="1"/>
  <c r="CE444" i="64" s="1"/>
  <c r="CF445" i="64" s="1"/>
  <c r="CG446" i="64" s="1"/>
  <c r="CH447" i="64" s="1"/>
  <c r="CV423" i="64"/>
  <c r="CW424" i="64" s="1"/>
  <c r="CX425" i="64" s="1"/>
  <c r="CY426" i="64" s="1"/>
  <c r="CZ427" i="64" s="1"/>
  <c r="DA428" i="64" s="1"/>
  <c r="DB429" i="64" s="1"/>
  <c r="DC430" i="64" s="1"/>
  <c r="DD431" i="64" s="1"/>
  <c r="DE432" i="64" s="1"/>
  <c r="DF433" i="64" s="1"/>
  <c r="DG434" i="64" s="1"/>
  <c r="DH435" i="64" s="1"/>
  <c r="DI436" i="64" s="1"/>
  <c r="DJ437" i="64" s="1"/>
  <c r="DK438" i="64" s="1"/>
  <c r="DL439" i="64" s="1"/>
  <c r="CE423" i="64"/>
  <c r="CG423" i="64"/>
  <c r="CH424" i="64" s="1"/>
  <c r="CI425" i="64" s="1"/>
  <c r="CJ426" i="64" s="1"/>
  <c r="CK427" i="64" s="1"/>
  <c r="CL428" i="64" s="1"/>
  <c r="CM429" i="64" s="1"/>
  <c r="CN430" i="64" s="1"/>
  <c r="CO431" i="64" s="1"/>
  <c r="CP432" i="64" s="1"/>
  <c r="CQ433" i="64" s="1"/>
  <c r="CR434" i="64" s="1"/>
  <c r="CS435" i="64" s="1"/>
  <c r="CT436" i="64" s="1"/>
  <c r="CU437" i="64" s="1"/>
  <c r="CV438" i="64" s="1"/>
  <c r="CW439" i="64" s="1"/>
  <c r="CX440" i="64" s="1"/>
  <c r="CY441" i="64" s="1"/>
  <c r="CZ442" i="64" s="1"/>
  <c r="DA443" i="64" s="1"/>
  <c r="DB444" i="64" s="1"/>
  <c r="DC445" i="64" s="1"/>
  <c r="DD446" i="64" s="1"/>
  <c r="DE447" i="64" s="1"/>
  <c r="BW423" i="64"/>
  <c r="BX424" i="64" s="1"/>
  <c r="BY425" i="64" s="1"/>
  <c r="BZ426" i="64" s="1"/>
  <c r="CA427" i="64" s="1"/>
  <c r="CB428" i="64" s="1"/>
  <c r="CC429" i="64" s="1"/>
  <c r="CD430" i="64" s="1"/>
  <c r="CE431" i="64" s="1"/>
  <c r="CF432" i="64" s="1"/>
  <c r="CG433" i="64" s="1"/>
  <c r="CH434" i="64" s="1"/>
  <c r="CI435" i="64" s="1"/>
  <c r="CJ436" i="64" s="1"/>
  <c r="CK437" i="64" s="1"/>
  <c r="CL438" i="64" s="1"/>
  <c r="CM439" i="64" s="1"/>
  <c r="CN440" i="64" s="1"/>
  <c r="CO441" i="64" s="1"/>
  <c r="CP442" i="64" s="1"/>
  <c r="CQ443" i="64" s="1"/>
  <c r="CR444" i="64" s="1"/>
  <c r="CS445" i="64" s="1"/>
  <c r="CT446" i="64" s="1"/>
  <c r="CU447" i="64" s="1"/>
  <c r="DJ423" i="64"/>
  <c r="DK424" i="64" s="1"/>
  <c r="DL425" i="64" s="1"/>
  <c r="BR423" i="64"/>
  <c r="AO423" i="64"/>
  <c r="AP424" i="64" s="1"/>
  <c r="AQ425" i="64" s="1"/>
  <c r="AR426" i="64" s="1"/>
  <c r="AS427" i="64" s="1"/>
  <c r="AT428" i="64" s="1"/>
  <c r="AU429" i="64" s="1"/>
  <c r="AV430" i="64" s="1"/>
  <c r="AW431" i="64" s="1"/>
  <c r="AX432" i="64" s="1"/>
  <c r="AY433" i="64" s="1"/>
  <c r="AZ434" i="64" s="1"/>
  <c r="BA435" i="64" s="1"/>
  <c r="BB436" i="64" s="1"/>
  <c r="BC437" i="64" s="1"/>
  <c r="BD438" i="64" s="1"/>
  <c r="BE439" i="64" s="1"/>
  <c r="BF440" i="64" s="1"/>
  <c r="BG441" i="64" s="1"/>
  <c r="BH442" i="64" s="1"/>
  <c r="BI443" i="64" s="1"/>
  <c r="BJ444" i="64" s="1"/>
  <c r="BK445" i="64" s="1"/>
  <c r="BL446" i="64" s="1"/>
  <c r="BM447" i="64" s="1"/>
  <c r="AE423" i="64"/>
  <c r="AF424" i="64" s="1"/>
  <c r="AG425" i="64" s="1"/>
  <c r="AH426" i="64" s="1"/>
  <c r="AI427" i="64" s="1"/>
  <c r="AJ428" i="64" s="1"/>
  <c r="AK429" i="64" s="1"/>
  <c r="AL430" i="64" s="1"/>
  <c r="AM431" i="64" s="1"/>
  <c r="AN432" i="64" s="1"/>
  <c r="AO433" i="64" s="1"/>
  <c r="AP434" i="64" s="1"/>
  <c r="AQ435" i="64" s="1"/>
  <c r="AR436" i="64" s="1"/>
  <c r="AS437" i="64" s="1"/>
  <c r="AT438" i="64" s="1"/>
  <c r="AU439" i="64" s="1"/>
  <c r="AV440" i="64" s="1"/>
  <c r="AW441" i="64" s="1"/>
  <c r="AX442" i="64" s="1"/>
  <c r="AY443" i="64" s="1"/>
  <c r="AZ444" i="64" s="1"/>
  <c r="BA445" i="64" s="1"/>
  <c r="BB446" i="64" s="1"/>
  <c r="BC447" i="64" s="1"/>
  <c r="BL423" i="64"/>
  <c r="BM424" i="64" s="1"/>
  <c r="BN425" i="64" s="1"/>
  <c r="BO426" i="64" s="1"/>
  <c r="BP427" i="64" s="1"/>
  <c r="BQ428" i="64" s="1"/>
  <c r="BR429" i="64" s="1"/>
  <c r="BS430" i="64" s="1"/>
  <c r="BT431" i="64" s="1"/>
  <c r="BU432" i="64" s="1"/>
  <c r="BV433" i="64" s="1"/>
  <c r="BW434" i="64" s="1"/>
  <c r="BX435" i="64" s="1"/>
  <c r="BY436" i="64" s="1"/>
  <c r="BZ437" i="64" s="1"/>
  <c r="CA438" i="64" s="1"/>
  <c r="CB439" i="64" s="1"/>
  <c r="CC440" i="64" s="1"/>
  <c r="CD441" i="64" s="1"/>
  <c r="CE442" i="64" s="1"/>
  <c r="CF443" i="64" s="1"/>
  <c r="CG444" i="64" s="1"/>
  <c r="CH445" i="64" s="1"/>
  <c r="CI446" i="64" s="1"/>
  <c r="CJ447" i="64" s="1"/>
  <c r="AX423" i="64"/>
  <c r="AY424" i="64" s="1"/>
  <c r="AZ425" i="64" s="1"/>
  <c r="BA426" i="64" s="1"/>
  <c r="BB427" i="64" s="1"/>
  <c r="BC428" i="64" s="1"/>
  <c r="BD429" i="64" s="1"/>
  <c r="BE430" i="64" s="1"/>
  <c r="BF431" i="64" s="1"/>
  <c r="BG432" i="64" s="1"/>
  <c r="BH433" i="64" s="1"/>
  <c r="BI434" i="64" s="1"/>
  <c r="BJ435" i="64" s="1"/>
  <c r="BK436" i="64" s="1"/>
  <c r="BL437" i="64" s="1"/>
  <c r="BM438" i="64" s="1"/>
  <c r="BN439" i="64" s="1"/>
  <c r="BO440" i="64" s="1"/>
  <c r="BP441" i="64" s="1"/>
  <c r="BQ442" i="64" s="1"/>
  <c r="BR443" i="64" s="1"/>
  <c r="BS444" i="64" s="1"/>
  <c r="BT445" i="64" s="1"/>
  <c r="BU446" i="64" s="1"/>
  <c r="BV447" i="64" s="1"/>
  <c r="AJ423" i="64"/>
  <c r="AK424" i="64" s="1"/>
  <c r="AL425" i="64" s="1"/>
  <c r="AM426" i="64" s="1"/>
  <c r="AN427" i="64" s="1"/>
  <c r="AO428" i="64" s="1"/>
  <c r="AP429" i="64" s="1"/>
  <c r="AQ430" i="64" s="1"/>
  <c r="AR431" i="64" s="1"/>
  <c r="AS432" i="64" s="1"/>
  <c r="AT433" i="64" s="1"/>
  <c r="AU434" i="64" s="1"/>
  <c r="AV435" i="64" s="1"/>
  <c r="AW436" i="64" s="1"/>
  <c r="AX437" i="64" s="1"/>
  <c r="AY438" i="64" s="1"/>
  <c r="AZ439" i="64" s="1"/>
  <c r="BA440" i="64" s="1"/>
  <c r="BB441" i="64" s="1"/>
  <c r="BC442" i="64" s="1"/>
  <c r="BD443" i="64" s="1"/>
  <c r="BE444" i="64" s="1"/>
  <c r="BF445" i="64" s="1"/>
  <c r="BG446" i="64" s="1"/>
  <c r="BH447" i="64" s="1"/>
  <c r="CI423" i="64"/>
  <c r="CJ424" i="64" s="1"/>
  <c r="CK425" i="64" s="1"/>
  <c r="CL426" i="64" s="1"/>
  <c r="CM427" i="64" s="1"/>
  <c r="CN428" i="64" s="1"/>
  <c r="CO429" i="64" s="1"/>
  <c r="CP430" i="64" s="1"/>
  <c r="CQ431" i="64" s="1"/>
  <c r="CR432" i="64" s="1"/>
  <c r="CS433" i="64" s="1"/>
  <c r="CT434" i="64" s="1"/>
  <c r="CU435" i="64" s="1"/>
  <c r="CV436" i="64" s="1"/>
  <c r="CW437" i="64" s="1"/>
  <c r="CX438" i="64" s="1"/>
  <c r="CY439" i="64" s="1"/>
  <c r="CZ440" i="64" s="1"/>
  <c r="DA441" i="64" s="1"/>
  <c r="DB442" i="64" s="1"/>
  <c r="DC443" i="64" s="1"/>
  <c r="DD444" i="64" s="1"/>
  <c r="DE445" i="64" s="1"/>
  <c r="DF446" i="64" s="1"/>
  <c r="DG447" i="64" s="1"/>
  <c r="DE423" i="64"/>
  <c r="DF424" i="64" s="1"/>
  <c r="DG425" i="64" s="1"/>
  <c r="DH426" i="64" s="1"/>
  <c r="DI427" i="64" s="1"/>
  <c r="DJ428" i="64" s="1"/>
  <c r="DK429" i="64" s="1"/>
  <c r="DL430" i="64" s="1"/>
  <c r="BV423" i="64"/>
  <c r="BW424" i="64" s="1"/>
  <c r="BX425" i="64" s="1"/>
  <c r="BY426" i="64" s="1"/>
  <c r="BZ427" i="64" s="1"/>
  <c r="CA428" i="64" s="1"/>
  <c r="CB429" i="64" s="1"/>
  <c r="CC430" i="64" s="1"/>
  <c r="CD431" i="64" s="1"/>
  <c r="CE432" i="64" s="1"/>
  <c r="CF433" i="64" s="1"/>
  <c r="CG434" i="64" s="1"/>
  <c r="CH435" i="64" s="1"/>
  <c r="CI436" i="64" s="1"/>
  <c r="CJ437" i="64" s="1"/>
  <c r="CK438" i="64" s="1"/>
  <c r="CL439" i="64" s="1"/>
  <c r="CM440" i="64" s="1"/>
  <c r="CN441" i="64" s="1"/>
  <c r="CO442" i="64" s="1"/>
  <c r="CP443" i="64" s="1"/>
  <c r="CQ444" i="64" s="1"/>
  <c r="CR445" i="64" s="1"/>
  <c r="CS446" i="64" s="1"/>
  <c r="CT447" i="64" s="1"/>
  <c r="BX423" i="64"/>
  <c r="BY424" i="64" s="1"/>
  <c r="BZ425" i="64" s="1"/>
  <c r="CA426" i="64" s="1"/>
  <c r="CB427" i="64" s="1"/>
  <c r="CC428" i="64" s="1"/>
  <c r="CD429" i="64" s="1"/>
  <c r="CE430" i="64" s="1"/>
  <c r="CF431" i="64" s="1"/>
  <c r="CG432" i="64" s="1"/>
  <c r="CH433" i="64" s="1"/>
  <c r="CI434" i="64" s="1"/>
  <c r="CJ435" i="64" s="1"/>
  <c r="CK436" i="64" s="1"/>
  <c r="CL437" i="64" s="1"/>
  <c r="CM438" i="64" s="1"/>
  <c r="CN439" i="64" s="1"/>
  <c r="CO440" i="64" s="1"/>
  <c r="CP441" i="64" s="1"/>
  <c r="CQ442" i="64" s="1"/>
  <c r="CR443" i="64" s="1"/>
  <c r="CS444" i="64" s="1"/>
  <c r="CT445" i="64" s="1"/>
  <c r="CU446" i="64" s="1"/>
  <c r="CV447" i="64" s="1"/>
  <c r="BZ423" i="64"/>
  <c r="CA424" i="64" s="1"/>
  <c r="CB425" i="64" s="1"/>
  <c r="CC426" i="64" s="1"/>
  <c r="CD427" i="64" s="1"/>
  <c r="CE428" i="64" s="1"/>
  <c r="CF429" i="64" s="1"/>
  <c r="CG430" i="64" s="1"/>
  <c r="CH431" i="64" s="1"/>
  <c r="CI432" i="64" s="1"/>
  <c r="CJ433" i="64" s="1"/>
  <c r="CK434" i="64" s="1"/>
  <c r="CL435" i="64" s="1"/>
  <c r="CM436" i="64" s="1"/>
  <c r="CN437" i="64" s="1"/>
  <c r="CO438" i="64" s="1"/>
  <c r="CP439" i="64" s="1"/>
  <c r="CQ440" i="64" s="1"/>
  <c r="CR441" i="64" s="1"/>
  <c r="CS442" i="64" s="1"/>
  <c r="CT443" i="64" s="1"/>
  <c r="CU444" i="64" s="1"/>
  <c r="CV445" i="64" s="1"/>
  <c r="CW446" i="64" s="1"/>
  <c r="CX447" i="64" s="1"/>
  <c r="CX423" i="64"/>
  <c r="CY424" i="64" s="1"/>
  <c r="CZ425" i="64" s="1"/>
  <c r="DA426" i="64" s="1"/>
  <c r="DB427" i="64" s="1"/>
  <c r="DC428" i="64" s="1"/>
  <c r="DD429" i="64" s="1"/>
  <c r="DE430" i="64" s="1"/>
  <c r="DF431" i="64" s="1"/>
  <c r="DG432" i="64" s="1"/>
  <c r="DH433" i="64" s="1"/>
  <c r="DI434" i="64" s="1"/>
  <c r="DJ435" i="64" s="1"/>
  <c r="DK436" i="64" s="1"/>
  <c r="DL437" i="64" s="1"/>
  <c r="CZ423" i="64"/>
  <c r="DA424" i="64" s="1"/>
  <c r="DB425" i="64" s="1"/>
  <c r="DC426" i="64" s="1"/>
  <c r="DD427" i="64" s="1"/>
  <c r="DE428" i="64" s="1"/>
  <c r="DF429" i="64" s="1"/>
  <c r="DG430" i="64" s="1"/>
  <c r="DH431" i="64" s="1"/>
  <c r="DI432" i="64" s="1"/>
  <c r="DJ433" i="64" s="1"/>
  <c r="DK434" i="64" s="1"/>
  <c r="DL435" i="64" s="1"/>
  <c r="X423" i="64"/>
  <c r="Y424" i="64" s="1"/>
  <c r="Z425" i="64" s="1"/>
  <c r="AA426" i="64" s="1"/>
  <c r="AB427" i="64" s="1"/>
  <c r="AC428" i="64" s="1"/>
  <c r="AD429" i="64" s="1"/>
  <c r="AE430" i="64" s="1"/>
  <c r="AF431" i="64" s="1"/>
  <c r="AG432" i="64" s="1"/>
  <c r="AH433" i="64" s="1"/>
  <c r="AI434" i="64" s="1"/>
  <c r="AJ435" i="64" s="1"/>
  <c r="AK436" i="64" s="1"/>
  <c r="AL437" i="64" s="1"/>
  <c r="AM438" i="64" s="1"/>
  <c r="AN439" i="64" s="1"/>
  <c r="AO440" i="64" s="1"/>
  <c r="AP441" i="64" s="1"/>
  <c r="AQ442" i="64" s="1"/>
  <c r="AR443" i="64" s="1"/>
  <c r="AS444" i="64" s="1"/>
  <c r="AT445" i="64" s="1"/>
  <c r="AU446" i="64" s="1"/>
  <c r="AV447" i="64" s="1"/>
  <c r="AC423" i="64"/>
  <c r="AD424" i="64" s="1"/>
  <c r="AE425" i="64" s="1"/>
  <c r="AF426" i="64" s="1"/>
  <c r="AG427" i="64" s="1"/>
  <c r="AH428" i="64" s="1"/>
  <c r="AI429" i="64" s="1"/>
  <c r="AJ430" i="64" s="1"/>
  <c r="AK431" i="64" s="1"/>
  <c r="AL432" i="64" s="1"/>
  <c r="AM433" i="64" s="1"/>
  <c r="AN434" i="64" s="1"/>
  <c r="AO435" i="64" s="1"/>
  <c r="AP436" i="64" s="1"/>
  <c r="AQ437" i="64" s="1"/>
  <c r="AR438" i="64" s="1"/>
  <c r="AS439" i="64" s="1"/>
  <c r="AT440" i="64" s="1"/>
  <c r="AU441" i="64" s="1"/>
  <c r="AV442" i="64" s="1"/>
  <c r="AW443" i="64" s="1"/>
  <c r="AX444" i="64" s="1"/>
  <c r="AY445" i="64" s="1"/>
  <c r="AZ446" i="64" s="1"/>
  <c r="BA447" i="64" s="1"/>
  <c r="AG423" i="64"/>
  <c r="AH424" i="64" s="1"/>
  <c r="AI425" i="64" s="1"/>
  <c r="AJ426" i="64" s="1"/>
  <c r="AK427" i="64" s="1"/>
  <c r="AL428" i="64" s="1"/>
  <c r="AM429" i="64" s="1"/>
  <c r="AN430" i="64" s="1"/>
  <c r="AO431" i="64" s="1"/>
  <c r="AP432" i="64" s="1"/>
  <c r="AQ433" i="64" s="1"/>
  <c r="AR434" i="64" s="1"/>
  <c r="AS435" i="64" s="1"/>
  <c r="AT436" i="64" s="1"/>
  <c r="AU437" i="64" s="1"/>
  <c r="AV438" i="64" s="1"/>
  <c r="AW439" i="64" s="1"/>
  <c r="AX440" i="64" s="1"/>
  <c r="AY441" i="64" s="1"/>
  <c r="AZ442" i="64" s="1"/>
  <c r="BA443" i="64" s="1"/>
  <c r="BB444" i="64" s="1"/>
  <c r="BC445" i="64" s="1"/>
  <c r="BD446" i="64" s="1"/>
  <c r="BE447" i="64" s="1"/>
  <c r="S423" i="64"/>
  <c r="S450" i="64" s="1"/>
  <c r="DA423" i="64"/>
  <c r="DB424" i="64" s="1"/>
  <c r="DC425" i="64" s="1"/>
  <c r="DD426" i="64" s="1"/>
  <c r="DE427" i="64" s="1"/>
  <c r="DF428" i="64" s="1"/>
  <c r="DG429" i="64" s="1"/>
  <c r="DH430" i="64" s="1"/>
  <c r="DI431" i="64" s="1"/>
  <c r="DJ432" i="64" s="1"/>
  <c r="DK433" i="64" s="1"/>
  <c r="DL434" i="64" s="1"/>
  <c r="CH423" i="64"/>
  <c r="CI424" i="64" s="1"/>
  <c r="CJ425" i="64" s="1"/>
  <c r="CK426" i="64" s="1"/>
  <c r="CL427" i="64" s="1"/>
  <c r="CM428" i="64" s="1"/>
  <c r="CN429" i="64" s="1"/>
  <c r="CO430" i="64" s="1"/>
  <c r="CP431" i="64" s="1"/>
  <c r="CQ432" i="64" s="1"/>
  <c r="CR433" i="64" s="1"/>
  <c r="CS434" i="64" s="1"/>
  <c r="CT435" i="64" s="1"/>
  <c r="CU436" i="64" s="1"/>
  <c r="CV437" i="64" s="1"/>
  <c r="CW438" i="64" s="1"/>
  <c r="CX439" i="64" s="1"/>
  <c r="CY440" i="64" s="1"/>
  <c r="CZ441" i="64" s="1"/>
  <c r="DA442" i="64" s="1"/>
  <c r="DB443" i="64" s="1"/>
  <c r="DC444" i="64" s="1"/>
  <c r="DD445" i="64" s="1"/>
  <c r="DE446" i="64" s="1"/>
  <c r="DF447" i="64" s="1"/>
  <c r="BE423" i="64"/>
  <c r="AK423" i="64"/>
  <c r="AL424" i="64" s="1"/>
  <c r="AM425" i="64" s="1"/>
  <c r="AN426" i="64" s="1"/>
  <c r="AO427" i="64" s="1"/>
  <c r="AP428" i="64" s="1"/>
  <c r="AQ429" i="64" s="1"/>
  <c r="AR430" i="64" s="1"/>
  <c r="AS431" i="64" s="1"/>
  <c r="AT432" i="64" s="1"/>
  <c r="AU433" i="64" s="1"/>
  <c r="AV434" i="64" s="1"/>
  <c r="AW435" i="64" s="1"/>
  <c r="AX436" i="64" s="1"/>
  <c r="AY437" i="64" s="1"/>
  <c r="AZ438" i="64" s="1"/>
  <c r="BA439" i="64" s="1"/>
  <c r="BB440" i="64" s="1"/>
  <c r="BC441" i="64" s="1"/>
  <c r="BD442" i="64" s="1"/>
  <c r="BE443" i="64" s="1"/>
  <c r="BF444" i="64" s="1"/>
  <c r="BG445" i="64" s="1"/>
  <c r="BH446" i="64" s="1"/>
  <c r="BI447" i="64" s="1"/>
  <c r="CS423" i="64"/>
  <c r="CT424" i="64" s="1"/>
  <c r="CU425" i="64" s="1"/>
  <c r="CV426" i="64" s="1"/>
  <c r="CW427" i="64" s="1"/>
  <c r="CX428" i="64" s="1"/>
  <c r="CY429" i="64" s="1"/>
  <c r="CZ430" i="64" s="1"/>
  <c r="DA431" i="64" s="1"/>
  <c r="DB432" i="64" s="1"/>
  <c r="DC433" i="64" s="1"/>
  <c r="DD434" i="64" s="1"/>
  <c r="DE435" i="64" s="1"/>
  <c r="DF436" i="64" s="1"/>
  <c r="DG437" i="64" s="1"/>
  <c r="DH438" i="64" s="1"/>
  <c r="DI439" i="64" s="1"/>
  <c r="DJ440" i="64" s="1"/>
  <c r="DK441" i="64" s="1"/>
  <c r="DL442" i="64" s="1"/>
  <c r="AU423" i="64"/>
  <c r="AV424" i="64" s="1"/>
  <c r="AW425" i="64" s="1"/>
  <c r="AX426" i="64" s="1"/>
  <c r="AY427" i="64" s="1"/>
  <c r="AZ428" i="64" s="1"/>
  <c r="BA429" i="64" s="1"/>
  <c r="BB430" i="64" s="1"/>
  <c r="BC431" i="64" s="1"/>
  <c r="BD432" i="64" s="1"/>
  <c r="BE433" i="64" s="1"/>
  <c r="BF434" i="64" s="1"/>
  <c r="BG435" i="64" s="1"/>
  <c r="BH436" i="64" s="1"/>
  <c r="BI437" i="64" s="1"/>
  <c r="BJ438" i="64" s="1"/>
  <c r="BK439" i="64" s="1"/>
  <c r="BL440" i="64" s="1"/>
  <c r="BM441" i="64" s="1"/>
  <c r="BN442" i="64" s="1"/>
  <c r="BO443" i="64" s="1"/>
  <c r="BP444" i="64" s="1"/>
  <c r="BQ445" i="64" s="1"/>
  <c r="BR446" i="64" s="1"/>
  <c r="BS447" i="64" s="1"/>
  <c r="CB423" i="64"/>
  <c r="CC424" i="64" s="1"/>
  <c r="CD425" i="64" s="1"/>
  <c r="CE426" i="64" s="1"/>
  <c r="CF427" i="64" s="1"/>
  <c r="CG428" i="64" s="1"/>
  <c r="CH429" i="64" s="1"/>
  <c r="CI430" i="64" s="1"/>
  <c r="CJ431" i="64" s="1"/>
  <c r="CK432" i="64" s="1"/>
  <c r="CL433" i="64" s="1"/>
  <c r="CM434" i="64" s="1"/>
  <c r="CN435" i="64" s="1"/>
  <c r="CO436" i="64" s="1"/>
  <c r="CP437" i="64" s="1"/>
  <c r="CQ438" i="64" s="1"/>
  <c r="CR439" i="64" s="1"/>
  <c r="CS440" i="64" s="1"/>
  <c r="CT441" i="64" s="1"/>
  <c r="CU442" i="64" s="1"/>
  <c r="CV443" i="64" s="1"/>
  <c r="CW444" i="64" s="1"/>
  <c r="CX445" i="64" s="1"/>
  <c r="CY446" i="64" s="1"/>
  <c r="CZ447" i="64" s="1"/>
  <c r="BN423" i="64"/>
  <c r="BO424" i="64" s="1"/>
  <c r="BP425" i="64" s="1"/>
  <c r="BQ426" i="64" s="1"/>
  <c r="BR427" i="64" s="1"/>
  <c r="BS428" i="64" s="1"/>
  <c r="BT429" i="64" s="1"/>
  <c r="BU430" i="64" s="1"/>
  <c r="BV431" i="64" s="1"/>
  <c r="BW432" i="64" s="1"/>
  <c r="BX433" i="64" s="1"/>
  <c r="BY434" i="64" s="1"/>
  <c r="BZ435" i="64" s="1"/>
  <c r="CA436" i="64" s="1"/>
  <c r="CB437" i="64" s="1"/>
  <c r="CC438" i="64" s="1"/>
  <c r="CD439" i="64" s="1"/>
  <c r="CE440" i="64" s="1"/>
  <c r="CF441" i="64" s="1"/>
  <c r="CG442" i="64" s="1"/>
  <c r="CH443" i="64" s="1"/>
  <c r="CI444" i="64" s="1"/>
  <c r="CJ445" i="64" s="1"/>
  <c r="CK446" i="64" s="1"/>
  <c r="CL447" i="64" s="1"/>
  <c r="AZ423" i="64"/>
  <c r="BA424" i="64" s="1"/>
  <c r="BB425" i="64" s="1"/>
  <c r="BC426" i="64" s="1"/>
  <c r="BD427" i="64" s="1"/>
  <c r="BE428" i="64" s="1"/>
  <c r="BF429" i="64" s="1"/>
  <c r="BG430" i="64" s="1"/>
  <c r="BH431" i="64" s="1"/>
  <c r="BI432" i="64" s="1"/>
  <c r="BJ433" i="64" s="1"/>
  <c r="BK434" i="64" s="1"/>
  <c r="BL435" i="64" s="1"/>
  <c r="BM436" i="64" s="1"/>
  <c r="BN437" i="64" s="1"/>
  <c r="BO438" i="64" s="1"/>
  <c r="BP439" i="64" s="1"/>
  <c r="BQ440" i="64" s="1"/>
  <c r="BR441" i="64" s="1"/>
  <c r="BS442" i="64" s="1"/>
  <c r="BT443" i="64" s="1"/>
  <c r="BU444" i="64" s="1"/>
  <c r="BV445" i="64" s="1"/>
  <c r="BW446" i="64" s="1"/>
  <c r="BX447" i="64" s="1"/>
  <c r="BA423" i="64"/>
  <c r="BB424" i="64" s="1"/>
  <c r="BC425" i="64" s="1"/>
  <c r="BD426" i="64" s="1"/>
  <c r="BE427" i="64" s="1"/>
  <c r="BF428" i="64" s="1"/>
  <c r="BG429" i="64" s="1"/>
  <c r="BH430" i="64" s="1"/>
  <c r="BI431" i="64" s="1"/>
  <c r="BJ432" i="64" s="1"/>
  <c r="BK433" i="64" s="1"/>
  <c r="BL434" i="64" s="1"/>
  <c r="BM435" i="64" s="1"/>
  <c r="BN436" i="64" s="1"/>
  <c r="BO437" i="64" s="1"/>
  <c r="BP438" i="64" s="1"/>
  <c r="BQ439" i="64" s="1"/>
  <c r="BR440" i="64" s="1"/>
  <c r="BS441" i="64" s="1"/>
  <c r="BT442" i="64" s="1"/>
  <c r="BU443" i="64" s="1"/>
  <c r="BV444" i="64" s="1"/>
  <c r="BW445" i="64" s="1"/>
  <c r="BX446" i="64" s="1"/>
  <c r="BY447" i="64" s="1"/>
  <c r="CL423" i="64"/>
  <c r="CM424" i="64" s="1"/>
  <c r="CN425" i="64" s="1"/>
  <c r="CO426" i="64" s="1"/>
  <c r="CP427" i="64" s="1"/>
  <c r="CQ428" i="64" s="1"/>
  <c r="CR429" i="64" s="1"/>
  <c r="CS430" i="64" s="1"/>
  <c r="CT431" i="64" s="1"/>
  <c r="CU432" i="64" s="1"/>
  <c r="CV433" i="64" s="1"/>
  <c r="CW434" i="64" s="1"/>
  <c r="CX435" i="64" s="1"/>
  <c r="CY436" i="64" s="1"/>
  <c r="CZ437" i="64" s="1"/>
  <c r="DA438" i="64" s="1"/>
  <c r="DB439" i="64" s="1"/>
  <c r="DC440" i="64" s="1"/>
  <c r="DD441" i="64" s="1"/>
  <c r="DE442" i="64" s="1"/>
  <c r="DF443" i="64" s="1"/>
  <c r="DG444" i="64" s="1"/>
  <c r="DH445" i="64" s="1"/>
  <c r="DI446" i="64" s="1"/>
  <c r="DJ447" i="64" s="1"/>
  <c r="CU423" i="64"/>
  <c r="CV424" i="64" s="1"/>
  <c r="CW425" i="64" s="1"/>
  <c r="CX426" i="64" s="1"/>
  <c r="CY427" i="64" s="1"/>
  <c r="CZ428" i="64" s="1"/>
  <c r="DA429" i="64" s="1"/>
  <c r="DB430" i="64" s="1"/>
  <c r="DC431" i="64" s="1"/>
  <c r="DD432" i="64" s="1"/>
  <c r="DE433" i="64" s="1"/>
  <c r="DF434" i="64" s="1"/>
  <c r="DG435" i="64" s="1"/>
  <c r="DH436" i="64" s="1"/>
  <c r="DI437" i="64" s="1"/>
  <c r="DJ438" i="64" s="1"/>
  <c r="DK439" i="64" s="1"/>
  <c r="DL440" i="64" s="1"/>
  <c r="W423" i="64"/>
  <c r="X424" i="64" s="1"/>
  <c r="Y425" i="64" s="1"/>
  <c r="Z426" i="64" s="1"/>
  <c r="AA427" i="64" s="1"/>
  <c r="AB428" i="64" s="1"/>
  <c r="AC429" i="64" s="1"/>
  <c r="AD430" i="64" s="1"/>
  <c r="AE431" i="64" s="1"/>
  <c r="AF432" i="64" s="1"/>
  <c r="AG433" i="64" s="1"/>
  <c r="AH434" i="64" s="1"/>
  <c r="AI435" i="64" s="1"/>
  <c r="AJ436" i="64" s="1"/>
  <c r="AK437" i="64" s="1"/>
  <c r="AL438" i="64" s="1"/>
  <c r="AM439" i="64" s="1"/>
  <c r="AN440" i="64" s="1"/>
  <c r="AO441" i="64" s="1"/>
  <c r="AP442" i="64" s="1"/>
  <c r="AQ443" i="64" s="1"/>
  <c r="AR444" i="64" s="1"/>
  <c r="AS445" i="64" s="1"/>
  <c r="AT446" i="64" s="1"/>
  <c r="AU447" i="64" s="1"/>
  <c r="AN423" i="64"/>
  <c r="AO424" i="64" s="1"/>
  <c r="AP425" i="64" s="1"/>
  <c r="AQ426" i="64" s="1"/>
  <c r="AR427" i="64" s="1"/>
  <c r="AS428" i="64" s="1"/>
  <c r="AT429" i="64" s="1"/>
  <c r="AU430" i="64" s="1"/>
  <c r="AV431" i="64" s="1"/>
  <c r="AW432" i="64" s="1"/>
  <c r="AX433" i="64" s="1"/>
  <c r="AY434" i="64" s="1"/>
  <c r="AZ435" i="64" s="1"/>
  <c r="BA436" i="64" s="1"/>
  <c r="BB437" i="64" s="1"/>
  <c r="BC438" i="64" s="1"/>
  <c r="BD439" i="64" s="1"/>
  <c r="BE440" i="64" s="1"/>
  <c r="BF441" i="64" s="1"/>
  <c r="BG442" i="64" s="1"/>
  <c r="BH443" i="64" s="1"/>
  <c r="BI444" i="64" s="1"/>
  <c r="BJ445" i="64" s="1"/>
  <c r="BK446" i="64" s="1"/>
  <c r="BL447" i="64" s="1"/>
  <c r="AS423" i="64"/>
  <c r="AT424" i="64" s="1"/>
  <c r="AU425" i="64" s="1"/>
  <c r="AV426" i="64" s="1"/>
  <c r="AW427" i="64" s="1"/>
  <c r="AX428" i="64" s="1"/>
  <c r="AY429" i="64" s="1"/>
  <c r="AZ430" i="64" s="1"/>
  <c r="BA431" i="64" s="1"/>
  <c r="BB432" i="64" s="1"/>
  <c r="BC433" i="64" s="1"/>
  <c r="BD434" i="64" s="1"/>
  <c r="BE435" i="64" s="1"/>
  <c r="BF436" i="64" s="1"/>
  <c r="BG437" i="64" s="1"/>
  <c r="BH438" i="64" s="1"/>
  <c r="BI439" i="64" s="1"/>
  <c r="BJ440" i="64" s="1"/>
  <c r="BK441" i="64" s="1"/>
  <c r="BL442" i="64" s="1"/>
  <c r="BM443" i="64" s="1"/>
  <c r="BN444" i="64" s="1"/>
  <c r="BO445" i="64" s="1"/>
  <c r="BP446" i="64" s="1"/>
  <c r="BQ447" i="64" s="1"/>
  <c r="AW423" i="64"/>
  <c r="AX424" i="64" s="1"/>
  <c r="AY425" i="64" s="1"/>
  <c r="AZ426" i="64" s="1"/>
  <c r="BA427" i="64" s="1"/>
  <c r="BB428" i="64" s="1"/>
  <c r="BC429" i="64" s="1"/>
  <c r="BD430" i="64" s="1"/>
  <c r="BE431" i="64" s="1"/>
  <c r="BF432" i="64" s="1"/>
  <c r="BG433" i="64" s="1"/>
  <c r="BH434" i="64" s="1"/>
  <c r="BI435" i="64" s="1"/>
  <c r="BJ436" i="64" s="1"/>
  <c r="BK437" i="64" s="1"/>
  <c r="BL438" i="64" s="1"/>
  <c r="BM439" i="64" s="1"/>
  <c r="BN440" i="64" s="1"/>
  <c r="BO441" i="64" s="1"/>
  <c r="BP442" i="64" s="1"/>
  <c r="BQ443" i="64" s="1"/>
  <c r="BR444" i="64" s="1"/>
  <c r="BS445" i="64" s="1"/>
  <c r="BT446" i="64" s="1"/>
  <c r="BU447" i="64" s="1"/>
  <c r="AI423" i="64"/>
  <c r="AJ424" i="64" s="1"/>
  <c r="AK425" i="64" s="1"/>
  <c r="AL426" i="64" s="1"/>
  <c r="AM427" i="64" s="1"/>
  <c r="AN428" i="64" s="1"/>
  <c r="AO429" i="64" s="1"/>
  <c r="AP430" i="64" s="1"/>
  <c r="AQ431" i="64" s="1"/>
  <c r="AR432" i="64" s="1"/>
  <c r="AS433" i="64" s="1"/>
  <c r="AT434" i="64" s="1"/>
  <c r="AU435" i="64" s="1"/>
  <c r="AV436" i="64" s="1"/>
  <c r="AW437" i="64" s="1"/>
  <c r="AX438" i="64" s="1"/>
  <c r="AY439" i="64" s="1"/>
  <c r="AZ440" i="64" s="1"/>
  <c r="BA441" i="64" s="1"/>
  <c r="BB442" i="64" s="1"/>
  <c r="BC443" i="64" s="1"/>
  <c r="BD444" i="64" s="1"/>
  <c r="BE445" i="64" s="1"/>
  <c r="BF446" i="64" s="1"/>
  <c r="BG447" i="64" s="1"/>
  <c r="DD423" i="64"/>
  <c r="DE424" i="64" s="1"/>
  <c r="DF425" i="64" s="1"/>
  <c r="DG426" i="64" s="1"/>
  <c r="DH427" i="64" s="1"/>
  <c r="DI428" i="64" s="1"/>
  <c r="DJ429" i="64" s="1"/>
  <c r="DK430" i="64" s="1"/>
  <c r="DL431" i="64" s="1"/>
  <c r="BU423" i="64"/>
  <c r="BV424" i="64" s="1"/>
  <c r="BW425" i="64" s="1"/>
  <c r="BX426" i="64" s="1"/>
  <c r="BY427" i="64" s="1"/>
  <c r="BZ428" i="64" s="1"/>
  <c r="CA429" i="64" s="1"/>
  <c r="CB430" i="64" s="1"/>
  <c r="CC431" i="64" s="1"/>
  <c r="CD432" i="64" s="1"/>
  <c r="CE433" i="64" s="1"/>
  <c r="CF434" i="64" s="1"/>
  <c r="CG435" i="64" s="1"/>
  <c r="CH436" i="64" s="1"/>
  <c r="CI437" i="64" s="1"/>
  <c r="CJ438" i="64" s="1"/>
  <c r="CK439" i="64" s="1"/>
  <c r="CL440" i="64" s="1"/>
  <c r="CM441" i="64" s="1"/>
  <c r="CN442" i="64" s="1"/>
  <c r="CO443" i="64" s="1"/>
  <c r="CP444" i="64" s="1"/>
  <c r="CQ445" i="64" s="1"/>
  <c r="CR446" i="64" s="1"/>
  <c r="CS447" i="64" s="1"/>
  <c r="AA423" i="64"/>
  <c r="AB424" i="64" s="1"/>
  <c r="AC425" i="64" s="1"/>
  <c r="AD426" i="64" s="1"/>
  <c r="AE427" i="64" s="1"/>
  <c r="AF428" i="64" s="1"/>
  <c r="AG429" i="64" s="1"/>
  <c r="AH430" i="64" s="1"/>
  <c r="AI431" i="64" s="1"/>
  <c r="AJ432" i="64" s="1"/>
  <c r="AK433" i="64" s="1"/>
  <c r="AL434" i="64" s="1"/>
  <c r="AM435" i="64" s="1"/>
  <c r="AN436" i="64" s="1"/>
  <c r="AO437" i="64" s="1"/>
  <c r="AP438" i="64" s="1"/>
  <c r="AQ439" i="64" s="1"/>
  <c r="AR440" i="64" s="1"/>
  <c r="AS441" i="64" s="1"/>
  <c r="AT442" i="64" s="1"/>
  <c r="AU443" i="64" s="1"/>
  <c r="AV444" i="64" s="1"/>
  <c r="AW445" i="64" s="1"/>
  <c r="AX446" i="64" s="1"/>
  <c r="AY447" i="64" s="1"/>
  <c r="DI423" i="64"/>
  <c r="DJ424" i="64" s="1"/>
  <c r="DK425" i="64" s="1"/>
  <c r="DL426" i="64" s="1"/>
  <c r="BK423" i="64"/>
  <c r="BL424" i="64" s="1"/>
  <c r="BM425" i="64" s="1"/>
  <c r="BN426" i="64" s="1"/>
  <c r="BO427" i="64" s="1"/>
  <c r="BP428" i="64" s="1"/>
  <c r="BQ429" i="64" s="1"/>
  <c r="BR430" i="64" s="1"/>
  <c r="BS431" i="64" s="1"/>
  <c r="BT432" i="64" s="1"/>
  <c r="BU433" i="64" s="1"/>
  <c r="BV434" i="64" s="1"/>
  <c r="BW435" i="64" s="1"/>
  <c r="BX436" i="64" s="1"/>
  <c r="BY437" i="64" s="1"/>
  <c r="BZ438" i="64" s="1"/>
  <c r="CA439" i="64" s="1"/>
  <c r="CB440" i="64" s="1"/>
  <c r="CC441" i="64" s="1"/>
  <c r="CD442" i="64" s="1"/>
  <c r="CE443" i="64" s="1"/>
  <c r="CF444" i="64" s="1"/>
  <c r="CG445" i="64" s="1"/>
  <c r="CH446" i="64" s="1"/>
  <c r="CI447" i="64" s="1"/>
  <c r="CW423" i="64"/>
  <c r="CX424" i="64" s="1"/>
  <c r="CY425" i="64" s="1"/>
  <c r="CZ426" i="64" s="1"/>
  <c r="DA427" i="64" s="1"/>
  <c r="DB428" i="64" s="1"/>
  <c r="DC429" i="64" s="1"/>
  <c r="DD430" i="64" s="1"/>
  <c r="DE431" i="64" s="1"/>
  <c r="DF432" i="64" s="1"/>
  <c r="DG433" i="64" s="1"/>
  <c r="DH434" i="64" s="1"/>
  <c r="DI435" i="64" s="1"/>
  <c r="DJ436" i="64" s="1"/>
  <c r="DK437" i="64" s="1"/>
  <c r="DL438" i="64" s="1"/>
  <c r="CD423" i="64"/>
  <c r="CE424" i="64" s="1"/>
  <c r="CF425" i="64" s="1"/>
  <c r="CG426" i="64" s="1"/>
  <c r="CH427" i="64" s="1"/>
  <c r="CI428" i="64" s="1"/>
  <c r="CJ429" i="64" s="1"/>
  <c r="CK430" i="64" s="1"/>
  <c r="CL431" i="64" s="1"/>
  <c r="CM432" i="64" s="1"/>
  <c r="CN433" i="64" s="1"/>
  <c r="CO434" i="64" s="1"/>
  <c r="CP435" i="64" s="1"/>
  <c r="CQ436" i="64" s="1"/>
  <c r="CR437" i="64" s="1"/>
  <c r="CS438" i="64" s="1"/>
  <c r="CT439" i="64" s="1"/>
  <c r="CU440" i="64" s="1"/>
  <c r="CV441" i="64" s="1"/>
  <c r="CW442" i="64" s="1"/>
  <c r="CX443" i="64" s="1"/>
  <c r="CY444" i="64" s="1"/>
  <c r="CZ445" i="64" s="1"/>
  <c r="DA446" i="64" s="1"/>
  <c r="DB447" i="64" s="1"/>
  <c r="AY525" i="64"/>
  <c r="DC525" i="64"/>
  <c r="CK525" i="64"/>
  <c r="CP525" i="64"/>
  <c r="AQ525" i="64"/>
  <c r="CR525" i="64"/>
  <c r="CA525" i="64"/>
  <c r="DB420" i="64" a="1"/>
  <c r="DB420" i="64" s="1"/>
  <c r="DB480" i="64" a="1"/>
  <c r="DB480" i="64" s="1"/>
  <c r="CF525" i="64"/>
  <c r="AL525" i="64"/>
  <c r="DG525" i="64"/>
  <c r="AF525" i="64"/>
  <c r="DB525" i="64"/>
  <c r="BC525" i="64"/>
  <c r="BT525" i="64"/>
  <c r="AP525" i="64"/>
  <c r="AR525" i="64"/>
  <c r="BY525" i="64"/>
  <c r="AT525" i="64"/>
  <c r="CC525" i="64"/>
  <c r="Z455" i="64"/>
  <c r="BI455" i="64"/>
  <c r="BO525" i="64"/>
  <c r="DF525" i="64"/>
  <c r="BG525" i="64"/>
  <c r="DH525" i="64"/>
  <c r="CT525" i="64"/>
  <c r="BB525" i="64"/>
  <c r="U525" i="64"/>
  <c r="Y525" i="64"/>
  <c r="BQ525" i="64"/>
  <c r="AV525" i="64"/>
  <c r="AH525" i="64"/>
  <c r="T525" i="64"/>
  <c r="BS525" i="64"/>
  <c r="CJ525" i="64"/>
  <c r="CO525" i="64"/>
  <c r="BF525" i="64"/>
  <c r="BH525" i="64"/>
  <c r="BJ525" i="64"/>
  <c r="CV525" i="64"/>
  <c r="CE525" i="64"/>
  <c r="CG525" i="64"/>
  <c r="BW525" i="64"/>
  <c r="DJ525" i="64"/>
  <c r="AD420" i="64" a="1"/>
  <c r="AD420" i="64" s="1"/>
  <c r="AD480" i="64" a="1"/>
  <c r="AD480" i="64" s="1"/>
  <c r="AD455" i="64"/>
  <c r="BR525" i="64"/>
  <c r="AO525" i="64"/>
  <c r="AE525" i="64"/>
  <c r="BL525" i="64"/>
  <c r="AX525" i="64"/>
  <c r="AJ525" i="64"/>
  <c r="CI525" i="64"/>
  <c r="DE525" i="64"/>
  <c r="BV525" i="64"/>
  <c r="BX525" i="64"/>
  <c r="BZ525" i="64"/>
  <c r="CX525" i="64"/>
  <c r="CF455" i="64"/>
  <c r="BD455" i="64"/>
  <c r="CZ525" i="64"/>
  <c r="X525" i="64"/>
  <c r="AC525" i="64"/>
  <c r="AG525" i="64"/>
  <c r="BM455" i="64"/>
  <c r="S525" i="64"/>
  <c r="DA525" i="64"/>
  <c r="CH525" i="64"/>
  <c r="BE525" i="64"/>
  <c r="AK525" i="64"/>
  <c r="CS525" i="64"/>
  <c r="AU525" i="64"/>
  <c r="CB525" i="64"/>
  <c r="BN525" i="64"/>
  <c r="AB455" i="64"/>
  <c r="AZ525" i="64"/>
  <c r="BA525" i="64"/>
  <c r="CL525" i="64"/>
  <c r="CU525" i="64"/>
  <c r="W525" i="64"/>
  <c r="AN525" i="64"/>
  <c r="AS525" i="64"/>
  <c r="AW525" i="64"/>
  <c r="AI525" i="64"/>
  <c r="DD525" i="64"/>
  <c r="BU525" i="64"/>
  <c r="AA525" i="64"/>
  <c r="DI525" i="64"/>
  <c r="BK525" i="64"/>
  <c r="CW525" i="64"/>
  <c r="CD525" i="64"/>
  <c r="CY525" i="64"/>
  <c r="BP525" i="64"/>
  <c r="V525" i="64"/>
  <c r="CQ525" i="64"/>
  <c r="DK525" i="64"/>
  <c r="AM455" i="64"/>
  <c r="AM525" i="64"/>
  <c r="BD525" i="64"/>
  <c r="Z525" i="64"/>
  <c r="AB525" i="64"/>
  <c r="BI525" i="64"/>
  <c r="AD525" i="64"/>
  <c r="BM525" i="64"/>
  <c r="AR28" i="1236"/>
  <c r="AL36" i="1236"/>
  <c r="AR31" i="1236"/>
  <c r="AP36" i="1236"/>
  <c r="AO36" i="1236"/>
  <c r="AR25" i="1236"/>
  <c r="AR35" i="1236"/>
  <c r="AR8" i="1236"/>
  <c r="AH36" i="1236"/>
  <c r="Y64" i="1236"/>
  <c r="Y72" i="861" s="1"/>
  <c r="Y66" i="1236"/>
  <c r="Y43" i="861" s="1"/>
  <c r="AQ25" i="1236"/>
  <c r="AR29" i="1236"/>
  <c r="AQ29" i="1236"/>
  <c r="AG36" i="1236"/>
  <c r="AK36" i="1236"/>
  <c r="AQ26" i="1236"/>
  <c r="AQ31" i="1236"/>
  <c r="AF36" i="1236"/>
  <c r="AE48" i="1236"/>
  <c r="AE50" i="1236"/>
  <c r="AE17" i="861" s="1"/>
  <c r="AQ36" i="1236"/>
  <c r="AQ33" i="1236"/>
  <c r="AQ35" i="1236"/>
  <c r="AJ36" i="1236"/>
  <c r="AN36" i="1236"/>
  <c r="AM36" i="1236"/>
  <c r="AQ62" i="1236"/>
  <c r="AQ99" i="861" s="1"/>
  <c r="AP63" i="1236"/>
  <c r="AP100" i="861" s="1"/>
  <c r="AI36" i="1236"/>
  <c r="AR33" i="1236"/>
  <c r="AR18" i="1236"/>
  <c r="AS4" i="1236"/>
  <c r="AS16" i="1236"/>
  <c r="AS36" i="861" s="1"/>
  <c r="AS17" i="1236"/>
  <c r="AS20" i="1236"/>
  <c r="AS61" i="1236"/>
  <c r="AR24" i="1236"/>
  <c r="AT1" i="1236"/>
  <c r="AU2" i="1236"/>
  <c r="AT3" i="1236"/>
  <c r="AT7" i="1236"/>
  <c r="BC424" i="64"/>
  <c r="BD425" i="64" s="1"/>
  <c r="BE426" i="64" s="1"/>
  <c r="BF427" i="64" s="1"/>
  <c r="BG428" i="64" s="1"/>
  <c r="BH429" i="64" s="1"/>
  <c r="BI430" i="64" s="1"/>
  <c r="BJ431" i="64" s="1"/>
  <c r="BK432" i="64" s="1"/>
  <c r="BL433" i="64" s="1"/>
  <c r="BM434" i="64" s="1"/>
  <c r="BN435" i="64" s="1"/>
  <c r="BO436" i="64" s="1"/>
  <c r="BP437" i="64" s="1"/>
  <c r="BQ438" i="64" s="1"/>
  <c r="BR439" i="64" s="1"/>
  <c r="BS440" i="64" s="1"/>
  <c r="BT441" i="64" s="1"/>
  <c r="BU442" i="64" s="1"/>
  <c r="BV443" i="64" s="1"/>
  <c r="BW444" i="64" s="1"/>
  <c r="BX445" i="64" s="1"/>
  <c r="BY446" i="64" s="1"/>
  <c r="BZ447" i="64" s="1"/>
  <c r="AR424" i="64"/>
  <c r="AS425" i="64" s="1"/>
  <c r="AT426" i="64" s="1"/>
  <c r="AU427" i="64" s="1"/>
  <c r="AV428" i="64" s="1"/>
  <c r="AW429" i="64" s="1"/>
  <c r="AX430" i="64" s="1"/>
  <c r="AY431" i="64" s="1"/>
  <c r="AZ432" i="64" s="1"/>
  <c r="BA433" i="64" s="1"/>
  <c r="BB434" i="64" s="1"/>
  <c r="BC435" i="64" s="1"/>
  <c r="BD436" i="64" s="1"/>
  <c r="BE437" i="64" s="1"/>
  <c r="BF438" i="64" s="1"/>
  <c r="BG439" i="64" s="1"/>
  <c r="BH440" i="64" s="1"/>
  <c r="BI441" i="64" s="1"/>
  <c r="BJ442" i="64" s="1"/>
  <c r="BK443" i="64" s="1"/>
  <c r="BL444" i="64" s="1"/>
  <c r="BM445" i="64" s="1"/>
  <c r="BN446" i="64" s="1"/>
  <c r="BO447" i="64" s="1"/>
  <c r="BS424" i="64"/>
  <c r="BT425" i="64" s="1"/>
  <c r="BU426" i="64" s="1"/>
  <c r="BV427" i="64" s="1"/>
  <c r="BW428" i="64" s="1"/>
  <c r="BX429" i="64" s="1"/>
  <c r="BY430" i="64" s="1"/>
  <c r="BZ431" i="64" s="1"/>
  <c r="CA432" i="64" s="1"/>
  <c r="CB433" i="64" s="1"/>
  <c r="CC434" i="64" s="1"/>
  <c r="CD435" i="64" s="1"/>
  <c r="CE436" i="64" s="1"/>
  <c r="CF437" i="64" s="1"/>
  <c r="CG438" i="64" s="1"/>
  <c r="CH439" i="64" s="1"/>
  <c r="CI440" i="64" s="1"/>
  <c r="CJ441" i="64" s="1"/>
  <c r="CK442" i="64" s="1"/>
  <c r="CL443" i="64" s="1"/>
  <c r="CM444" i="64" s="1"/>
  <c r="CN445" i="64" s="1"/>
  <c r="CO446" i="64" s="1"/>
  <c r="CP447" i="64" s="1"/>
  <c r="AE424" i="64"/>
  <c r="AF425" i="64" s="1"/>
  <c r="AG426" i="64" s="1"/>
  <c r="AH427" i="64" s="1"/>
  <c r="AI428" i="64" s="1"/>
  <c r="AJ429" i="64" s="1"/>
  <c r="AK430" i="64" s="1"/>
  <c r="AL431" i="64" s="1"/>
  <c r="AM432" i="64" s="1"/>
  <c r="AN433" i="64" s="1"/>
  <c r="AO434" i="64" s="1"/>
  <c r="AP435" i="64" s="1"/>
  <c r="AQ436" i="64" s="1"/>
  <c r="AR437" i="64" s="1"/>
  <c r="AS438" i="64" s="1"/>
  <c r="AT439" i="64" s="1"/>
  <c r="AU440" i="64" s="1"/>
  <c r="AV441" i="64" s="1"/>
  <c r="AW442" i="64" s="1"/>
  <c r="AX443" i="64" s="1"/>
  <c r="AY444" i="64" s="1"/>
  <c r="AZ445" i="64" s="1"/>
  <c r="BA446" i="64" s="1"/>
  <c r="BB447" i="64" s="1"/>
  <c r="U424" i="64"/>
  <c r="V425" i="64" s="1"/>
  <c r="W426" i="64" s="1"/>
  <c r="X427" i="64" s="1"/>
  <c r="Y428" i="64" s="1"/>
  <c r="Z429" i="64" s="1"/>
  <c r="AA430" i="64" s="1"/>
  <c r="AB431" i="64" s="1"/>
  <c r="AC432" i="64" s="1"/>
  <c r="AD433" i="64" s="1"/>
  <c r="AE434" i="64" s="1"/>
  <c r="AF435" i="64" s="1"/>
  <c r="AG436" i="64" s="1"/>
  <c r="AH437" i="64" s="1"/>
  <c r="AI438" i="64" s="1"/>
  <c r="AJ439" i="64" s="1"/>
  <c r="AK440" i="64" s="1"/>
  <c r="AL441" i="64" s="1"/>
  <c r="AM442" i="64" s="1"/>
  <c r="AN443" i="64" s="1"/>
  <c r="AO444" i="64" s="1"/>
  <c r="AP445" i="64" s="1"/>
  <c r="AQ446" i="64" s="1"/>
  <c r="AR447" i="64" s="1"/>
  <c r="AU424" i="64"/>
  <c r="AV425" i="64" s="1"/>
  <c r="AW426" i="64" s="1"/>
  <c r="AX427" i="64" s="1"/>
  <c r="AY428" i="64" s="1"/>
  <c r="AZ429" i="64" s="1"/>
  <c r="BA430" i="64" s="1"/>
  <c r="BB431" i="64" s="1"/>
  <c r="BC432" i="64" s="1"/>
  <c r="BD433" i="64" s="1"/>
  <c r="BE434" i="64" s="1"/>
  <c r="BF435" i="64" s="1"/>
  <c r="BG436" i="64" s="1"/>
  <c r="BH437" i="64" s="1"/>
  <c r="BI438" i="64" s="1"/>
  <c r="BJ439" i="64" s="1"/>
  <c r="BK440" i="64" s="1"/>
  <c r="BL441" i="64" s="1"/>
  <c r="BM442" i="64" s="1"/>
  <c r="BN443" i="64" s="1"/>
  <c r="BO444" i="64" s="1"/>
  <c r="BP445" i="64" s="1"/>
  <c r="BQ446" i="64" s="1"/>
  <c r="BR447" i="64" s="1"/>
  <c r="DD424" i="64"/>
  <c r="DE425" i="64" s="1"/>
  <c r="DF426" i="64" s="1"/>
  <c r="DG427" i="64" s="1"/>
  <c r="DH428" i="64" s="1"/>
  <c r="DI429" i="64" s="1"/>
  <c r="DJ430" i="64" s="1"/>
  <c r="DK431" i="64" s="1"/>
  <c r="DL432" i="64" s="1"/>
  <c r="BF424" i="64"/>
  <c r="BG425" i="64" s="1"/>
  <c r="BH426" i="64" s="1"/>
  <c r="BI427" i="64" s="1"/>
  <c r="BJ428" i="64" s="1"/>
  <c r="BK429" i="64" s="1"/>
  <c r="BL430" i="64" s="1"/>
  <c r="BM431" i="64" s="1"/>
  <c r="BN432" i="64" s="1"/>
  <c r="BO433" i="64" s="1"/>
  <c r="BP434" i="64" s="1"/>
  <c r="BQ435" i="64" s="1"/>
  <c r="BR436" i="64" s="1"/>
  <c r="BS437" i="64" s="1"/>
  <c r="BT438" i="64" s="1"/>
  <c r="BU439" i="64" s="1"/>
  <c r="BV440" i="64" s="1"/>
  <c r="BW441" i="64" s="1"/>
  <c r="BX442" i="64" s="1"/>
  <c r="BY443" i="64" s="1"/>
  <c r="BZ444" i="64" s="1"/>
  <c r="CA445" i="64" s="1"/>
  <c r="CB446" i="64" s="1"/>
  <c r="CC447" i="64" s="1"/>
  <c r="BN424" i="64"/>
  <c r="BO425" i="64" s="1"/>
  <c r="BP426" i="64" s="1"/>
  <c r="BQ427" i="64" s="1"/>
  <c r="BR428" i="64" s="1"/>
  <c r="BS429" i="64" s="1"/>
  <c r="BT430" i="64" s="1"/>
  <c r="BU431" i="64" s="1"/>
  <c r="BV432" i="64" s="1"/>
  <c r="BW433" i="64" s="1"/>
  <c r="BX434" i="64" s="1"/>
  <c r="BY435" i="64" s="1"/>
  <c r="BZ436" i="64" s="1"/>
  <c r="CA437" i="64" s="1"/>
  <c r="CB438" i="64" s="1"/>
  <c r="CC439" i="64" s="1"/>
  <c r="CD440" i="64" s="1"/>
  <c r="CE441" i="64" s="1"/>
  <c r="CF442" i="64" s="1"/>
  <c r="CG443" i="64" s="1"/>
  <c r="CH444" i="64" s="1"/>
  <c r="CI445" i="64" s="1"/>
  <c r="CJ446" i="64" s="1"/>
  <c r="CK447" i="64" s="1"/>
  <c r="AS424" i="64"/>
  <c r="AT425" i="64" s="1"/>
  <c r="AU426" i="64" s="1"/>
  <c r="AV427" i="64" s="1"/>
  <c r="AW428" i="64" s="1"/>
  <c r="AX429" i="64" s="1"/>
  <c r="AY430" i="64" s="1"/>
  <c r="AZ431" i="64" s="1"/>
  <c r="BA432" i="64" s="1"/>
  <c r="BB433" i="64" s="1"/>
  <c r="BC434" i="64" s="1"/>
  <c r="BD435" i="64" s="1"/>
  <c r="BE436" i="64" s="1"/>
  <c r="BF437" i="64" s="1"/>
  <c r="BG438" i="64" s="1"/>
  <c r="BH439" i="64" s="1"/>
  <c r="BI440" i="64" s="1"/>
  <c r="BJ441" i="64" s="1"/>
  <c r="BK442" i="64" s="1"/>
  <c r="BL443" i="64" s="1"/>
  <c r="BM444" i="64" s="1"/>
  <c r="BN445" i="64" s="1"/>
  <c r="BO446" i="64" s="1"/>
  <c r="BP447" i="64" s="1"/>
  <c r="DL424" i="64"/>
  <c r="AI424" i="64"/>
  <c r="AJ425" i="64" s="1"/>
  <c r="AK426" i="64" s="1"/>
  <c r="AL427" i="64" s="1"/>
  <c r="AM428" i="64" s="1"/>
  <c r="AN429" i="64" s="1"/>
  <c r="AO430" i="64" s="1"/>
  <c r="AP431" i="64" s="1"/>
  <c r="AQ432" i="64" s="1"/>
  <c r="AR433" i="64" s="1"/>
  <c r="AS434" i="64" s="1"/>
  <c r="AT435" i="64" s="1"/>
  <c r="AU436" i="64" s="1"/>
  <c r="AV437" i="64" s="1"/>
  <c r="AW438" i="64" s="1"/>
  <c r="AX439" i="64" s="1"/>
  <c r="AY440" i="64" s="1"/>
  <c r="AZ441" i="64" s="1"/>
  <c r="BA442" i="64" s="1"/>
  <c r="BB443" i="64" s="1"/>
  <c r="BC444" i="64" s="1"/>
  <c r="BD445" i="64" s="1"/>
  <c r="BE446" i="64" s="1"/>
  <c r="BF447" i="64" s="1"/>
  <c r="CB424" i="64"/>
  <c r="CC425" i="64" s="1"/>
  <c r="CD426" i="64" s="1"/>
  <c r="CE427" i="64" s="1"/>
  <c r="CF428" i="64" s="1"/>
  <c r="CG429" i="64" s="1"/>
  <c r="CH430" i="64" s="1"/>
  <c r="CI431" i="64" s="1"/>
  <c r="CJ432" i="64" s="1"/>
  <c r="CK433" i="64" s="1"/>
  <c r="CL434" i="64" s="1"/>
  <c r="CM435" i="64" s="1"/>
  <c r="CN436" i="64" s="1"/>
  <c r="CO437" i="64" s="1"/>
  <c r="CP438" i="64" s="1"/>
  <c r="CQ439" i="64" s="1"/>
  <c r="CR440" i="64" s="1"/>
  <c r="CS441" i="64" s="1"/>
  <c r="CT442" i="64" s="1"/>
  <c r="CU443" i="64" s="1"/>
  <c r="CV444" i="64" s="1"/>
  <c r="CW445" i="64" s="1"/>
  <c r="CX446" i="64" s="1"/>
  <c r="CY447" i="64" s="1"/>
  <c r="CZ424" i="64"/>
  <c r="DA425" i="64" s="1"/>
  <c r="DB426" i="64" s="1"/>
  <c r="DC427" i="64" s="1"/>
  <c r="DD428" i="64" s="1"/>
  <c r="DE429" i="64" s="1"/>
  <c r="DF430" i="64" s="1"/>
  <c r="DG431" i="64" s="1"/>
  <c r="DH432" i="64" s="1"/>
  <c r="DI433" i="64" s="1"/>
  <c r="DJ434" i="64" s="1"/>
  <c r="DK435" i="64" s="1"/>
  <c r="DL436" i="64" s="1"/>
  <c r="BE424" i="64"/>
  <c r="BF425" i="64" s="1"/>
  <c r="BG426" i="64" s="1"/>
  <c r="BH427" i="64" s="1"/>
  <c r="BI428" i="64" s="1"/>
  <c r="BJ429" i="64" s="1"/>
  <c r="BK430" i="64" s="1"/>
  <c r="BL431" i="64" s="1"/>
  <c r="BM432" i="64" s="1"/>
  <c r="BN433" i="64" s="1"/>
  <c r="BO434" i="64" s="1"/>
  <c r="BP435" i="64" s="1"/>
  <c r="BQ436" i="64" s="1"/>
  <c r="BR437" i="64" s="1"/>
  <c r="BS438" i="64" s="1"/>
  <c r="BT439" i="64" s="1"/>
  <c r="BU440" i="64" s="1"/>
  <c r="BV441" i="64" s="1"/>
  <c r="BW442" i="64" s="1"/>
  <c r="BX443" i="64" s="1"/>
  <c r="BY444" i="64" s="1"/>
  <c r="BZ445" i="64" s="1"/>
  <c r="CA446" i="64" s="1"/>
  <c r="CB447" i="64" s="1"/>
  <c r="BU424" i="64"/>
  <c r="BV425" i="64" s="1"/>
  <c r="BW426" i="64" s="1"/>
  <c r="BX427" i="64" s="1"/>
  <c r="BY428" i="64" s="1"/>
  <c r="BZ429" i="64" s="1"/>
  <c r="CA430" i="64" s="1"/>
  <c r="CB431" i="64" s="1"/>
  <c r="CC432" i="64" s="1"/>
  <c r="CD433" i="64" s="1"/>
  <c r="CE434" i="64" s="1"/>
  <c r="CF435" i="64" s="1"/>
  <c r="CG436" i="64" s="1"/>
  <c r="CH437" i="64" s="1"/>
  <c r="CI438" i="64" s="1"/>
  <c r="CJ439" i="64" s="1"/>
  <c r="CK440" i="64" s="1"/>
  <c r="CL441" i="64" s="1"/>
  <c r="CM442" i="64" s="1"/>
  <c r="CN443" i="64" s="1"/>
  <c r="CO444" i="64" s="1"/>
  <c r="CP445" i="64" s="1"/>
  <c r="CQ446" i="64" s="1"/>
  <c r="CR447" i="64" s="1"/>
  <c r="BJ424" i="64"/>
  <c r="BK425" i="64" s="1"/>
  <c r="BL426" i="64" s="1"/>
  <c r="BM427" i="64" s="1"/>
  <c r="BN428" i="64" s="1"/>
  <c r="BO429" i="64" s="1"/>
  <c r="BP430" i="64" s="1"/>
  <c r="BQ431" i="64" s="1"/>
  <c r="BR432" i="64" s="1"/>
  <c r="BS433" i="64" s="1"/>
  <c r="BT434" i="64" s="1"/>
  <c r="BU435" i="64" s="1"/>
  <c r="BV436" i="64" s="1"/>
  <c r="BW437" i="64" s="1"/>
  <c r="BX438" i="64" s="1"/>
  <c r="BY439" i="64" s="1"/>
  <c r="BZ440" i="64" s="1"/>
  <c r="CA441" i="64" s="1"/>
  <c r="CB442" i="64" s="1"/>
  <c r="CC443" i="64" s="1"/>
  <c r="CD444" i="64" s="1"/>
  <c r="CE445" i="64" s="1"/>
  <c r="CF446" i="64" s="1"/>
  <c r="CG447" i="64" s="1"/>
  <c r="AM424" i="64"/>
  <c r="AN425" i="64" s="1"/>
  <c r="AO426" i="64" s="1"/>
  <c r="AP427" i="64" s="1"/>
  <c r="AQ428" i="64" s="1"/>
  <c r="AR429" i="64" s="1"/>
  <c r="AS430" i="64" s="1"/>
  <c r="AT431" i="64" s="1"/>
  <c r="AU432" i="64" s="1"/>
  <c r="AV433" i="64" s="1"/>
  <c r="AW434" i="64" s="1"/>
  <c r="AX435" i="64" s="1"/>
  <c r="AY436" i="64" s="1"/>
  <c r="AZ437" i="64" s="1"/>
  <c r="BA438" i="64" s="1"/>
  <c r="BB439" i="64" s="1"/>
  <c r="BC440" i="64" s="1"/>
  <c r="BD441" i="64" s="1"/>
  <c r="BE442" i="64" s="1"/>
  <c r="BF443" i="64" s="1"/>
  <c r="BG444" i="64" s="1"/>
  <c r="BH445" i="64" s="1"/>
  <c r="BI446" i="64" s="1"/>
  <c r="BJ447" i="64" s="1"/>
  <c r="CP424" i="64"/>
  <c r="CQ425" i="64" s="1"/>
  <c r="CR426" i="64" s="1"/>
  <c r="CS427" i="64" s="1"/>
  <c r="CT428" i="64" s="1"/>
  <c r="CU429" i="64" s="1"/>
  <c r="CV430" i="64" s="1"/>
  <c r="CW431" i="64" s="1"/>
  <c r="CX432" i="64" s="1"/>
  <c r="CY433" i="64" s="1"/>
  <c r="CZ434" i="64" s="1"/>
  <c r="DA435" i="64" s="1"/>
  <c r="DB436" i="64" s="1"/>
  <c r="DC437" i="64" s="1"/>
  <c r="DD438" i="64" s="1"/>
  <c r="DE439" i="64" s="1"/>
  <c r="DF440" i="64" s="1"/>
  <c r="DG441" i="64" s="1"/>
  <c r="DH442" i="64" s="1"/>
  <c r="DI443" i="64" s="1"/>
  <c r="DJ444" i="64" s="1"/>
  <c r="DK445" i="64" s="1"/>
  <c r="DL446" i="64" s="1"/>
  <c r="CF424" i="64"/>
  <c r="CG425" i="64" s="1"/>
  <c r="CH426" i="64" s="1"/>
  <c r="CI427" i="64" s="1"/>
  <c r="CJ428" i="64" s="1"/>
  <c r="CK429" i="64" s="1"/>
  <c r="CL430" i="64" s="1"/>
  <c r="CM431" i="64" s="1"/>
  <c r="CN432" i="64" s="1"/>
  <c r="CO433" i="64" s="1"/>
  <c r="CP434" i="64" s="1"/>
  <c r="CQ435" i="64" s="1"/>
  <c r="CR436" i="64" s="1"/>
  <c r="CS437" i="64" s="1"/>
  <c r="CT438" i="64" s="1"/>
  <c r="CU439" i="64" s="1"/>
  <c r="CV440" i="64" s="1"/>
  <c r="CW441" i="64" s="1"/>
  <c r="CX442" i="64" s="1"/>
  <c r="CY443" i="64" s="1"/>
  <c r="CZ444" i="64" s="1"/>
  <c r="DA445" i="64" s="1"/>
  <c r="DB446" i="64" s="1"/>
  <c r="DC447" i="64" s="1"/>
  <c r="BO2263" i="64"/>
  <c r="CY2263" i="64"/>
  <c r="AE2263" i="64"/>
  <c r="DB2263" i="64"/>
  <c r="CU2263" i="64"/>
  <c r="CR396" i="64"/>
  <c r="CS396" i="64"/>
  <c r="CV396" i="64"/>
  <c r="CW396" i="64"/>
  <c r="CX396" i="64"/>
  <c r="CT396" i="64"/>
  <c r="CQ396" i="64"/>
  <c r="CZ396" i="64"/>
  <c r="CO396" i="64"/>
  <c r="CP396" i="64"/>
  <c r="CY396" i="64"/>
  <c r="AB396" i="64"/>
  <c r="AC396" i="64"/>
  <c r="T396" i="64"/>
  <c r="U396" i="64"/>
  <c r="V396" i="64"/>
  <c r="W396" i="64"/>
  <c r="AA396" i="64"/>
  <c r="S1295" i="64"/>
  <c r="CZ1295" i="64"/>
  <c r="S396" i="64"/>
  <c r="X396" i="64"/>
  <c r="Y396" i="64"/>
  <c r="Z396" i="64"/>
  <c r="DA396" i="64"/>
  <c r="CU396" i="64"/>
  <c r="DA1295" i="64"/>
  <c r="CR405" i="64"/>
  <c r="CS405" i="64"/>
  <c r="CV405" i="64"/>
  <c r="CW405" i="64"/>
  <c r="CX405" i="64"/>
  <c r="DB1294" i="64" a="1"/>
  <c r="DB1294" i="64" s="1"/>
  <c r="DB395" i="64" a="1"/>
  <c r="DB395" i="64" s="1"/>
  <c r="CT405" i="64"/>
  <c r="CQ405" i="64"/>
  <c r="CZ405" i="64"/>
  <c r="CO405" i="64"/>
  <c r="CP405" i="64"/>
  <c r="CY405" i="64"/>
  <c r="AD1294" i="64" a="1"/>
  <c r="AD1294" i="64" s="1"/>
  <c r="AD395" i="64" a="1"/>
  <c r="AD395" i="64" s="1"/>
  <c r="AB405" i="64"/>
  <c r="T405" i="64"/>
  <c r="U405" i="64"/>
  <c r="V405" i="64"/>
  <c r="W405" i="64"/>
  <c r="AA405" i="64"/>
  <c r="DG1297" i="64"/>
  <c r="DH1293" i="64" s="1"/>
  <c r="DG1299" i="64"/>
  <c r="X405" i="64"/>
  <c r="Y405" i="64"/>
  <c r="Z405" i="64"/>
  <c r="CU405" i="64"/>
  <c r="AL2263" i="64"/>
  <c r="BP2263" i="64"/>
  <c r="CB2263" i="64"/>
  <c r="CC2263" i="64"/>
  <c r="DG1205" i="64"/>
  <c r="AY2263" i="64"/>
  <c r="BW2263" i="64"/>
  <c r="AT2263" i="64"/>
  <c r="U2263" i="64"/>
  <c r="V2263" i="64"/>
  <c r="BA2263" i="64"/>
  <c r="T1068" i="64"/>
  <c r="T1075" i="64" s="1"/>
  <c r="W1068" i="64"/>
  <c r="W1075" i="64" s="1"/>
  <c r="CW1068" i="64"/>
  <c r="CW1075" i="64" s="1"/>
  <c r="Y1068" i="64"/>
  <c r="AC1136" i="64"/>
  <c r="AC1143" i="64" s="1"/>
  <c r="U1068" i="64"/>
  <c r="U1075" i="64" s="1"/>
  <c r="AC1068" i="64"/>
  <c r="AC1075" i="64" s="1"/>
  <c r="CX1068" i="64"/>
  <c r="CX1075" i="64" s="1"/>
  <c r="Z1068" i="64"/>
  <c r="Z1075" i="64" s="1"/>
  <c r="CQ1068" i="64"/>
  <c r="CQ1075" i="64" s="1"/>
  <c r="CR1068" i="64"/>
  <c r="CR1075" i="64" s="1"/>
  <c r="CV1068" i="64"/>
  <c r="CV1075" i="64" s="1"/>
  <c r="S1068" i="64"/>
  <c r="CO1068" i="64"/>
  <c r="CO1075" i="64" s="1"/>
  <c r="AB1136" i="64"/>
  <c r="AB1143" i="64" s="1"/>
  <c r="CZ1068" i="64"/>
  <c r="CZ1075" i="64" s="1"/>
  <c r="CZ1136" i="64"/>
  <c r="CZ1143" i="64" s="1"/>
  <c r="X1068" i="64"/>
  <c r="X1075" i="64" s="1"/>
  <c r="CS1068" i="64"/>
  <c r="CS1075" i="64" s="1"/>
  <c r="V1068" i="64"/>
  <c r="V1075" i="64" s="1"/>
  <c r="DA1068" i="64"/>
  <c r="DA1075" i="64" s="1"/>
  <c r="CP1068" i="64"/>
  <c r="CP1075" i="64" s="1"/>
  <c r="CY1068" i="64"/>
  <c r="CY1075" i="64" s="1"/>
  <c r="AA1068" i="64"/>
  <c r="AA1075" i="64" s="1"/>
  <c r="AB1068" i="64"/>
  <c r="AB1075" i="64" s="1"/>
  <c r="CT1068" i="64"/>
  <c r="CT1075" i="64" s="1"/>
  <c r="CU1068" i="64"/>
  <c r="CU1075" i="64" s="1"/>
  <c r="CW1150" i="64"/>
  <c r="Y1150" i="64"/>
  <c r="DF1138" i="64"/>
  <c r="DG1134" i="64" s="1"/>
  <c r="DF1140" i="64"/>
  <c r="U1150" i="64"/>
  <c r="CX1150" i="64"/>
  <c r="Z1150" i="64"/>
  <c r="CQ1150" i="64"/>
  <c r="CR1150" i="64"/>
  <c r="CV1150" i="64"/>
  <c r="S1150" i="64"/>
  <c r="CO1150" i="64"/>
  <c r="DB1067" i="64" a="1"/>
  <c r="DB1067" i="64" s="1"/>
  <c r="DB1135" i="64" a="1"/>
  <c r="DB1135" i="64" s="1"/>
  <c r="X1150" i="64"/>
  <c r="CS1150" i="64"/>
  <c r="V1150" i="64"/>
  <c r="CP1150" i="64"/>
  <c r="AD1067" i="64" a="1"/>
  <c r="AD1067" i="64" s="1"/>
  <c r="AD1135" i="64" a="1"/>
  <c r="AD1135" i="64" s="1"/>
  <c r="CY1150" i="64"/>
  <c r="AA1150" i="64"/>
  <c r="CT1150" i="64"/>
  <c r="CU1150" i="64"/>
  <c r="T1150" i="64"/>
  <c r="W1150" i="64"/>
  <c r="DG95" i="861"/>
  <c r="AU2263" i="64"/>
  <c r="AF2263" i="64"/>
  <c r="AG2263" i="64"/>
  <c r="S2263" i="64"/>
  <c r="CF2263" i="64"/>
  <c r="BQ2263" i="64"/>
  <c r="BR2263" i="64"/>
  <c r="BC2263" i="64"/>
  <c r="BD2263" i="64"/>
  <c r="CZ2263" i="64"/>
  <c r="BE2263" i="64"/>
  <c r="CL2263" i="64"/>
  <c r="AZ2263" i="64"/>
  <c r="AB2248" i="64"/>
  <c r="AC2245" i="64" s="1"/>
  <c r="AC2250" i="64" s="1"/>
  <c r="BK2263" i="64"/>
  <c r="AV2263" i="64"/>
  <c r="AW2263" i="64"/>
  <c r="CH2263" i="64"/>
  <c r="CE2263" i="64"/>
  <c r="AB2263" i="64"/>
  <c r="DK2263" i="64"/>
  <c r="CX2263" i="64"/>
  <c r="BI2263" i="64"/>
  <c r="T2263" i="64"/>
  <c r="BY2263" i="64"/>
  <c r="AS2263" i="64"/>
  <c r="AD2263" i="64"/>
  <c r="AX2259" i="64"/>
  <c r="AX2260" i="64"/>
  <c r="CC2259" i="64"/>
  <c r="CC2260" i="64"/>
  <c r="BY2259" i="64"/>
  <c r="BY2260" i="64"/>
  <c r="BN2259" i="64"/>
  <c r="BN2260" i="64"/>
  <c r="AC2259" i="64"/>
  <c r="AC2260" i="64"/>
  <c r="BO2259" i="64"/>
  <c r="BO2260" i="64"/>
  <c r="T2259" i="64"/>
  <c r="T2260" i="64"/>
  <c r="BA2259" i="64"/>
  <c r="BA2260" i="64"/>
  <c r="AI2263" i="64"/>
  <c r="CG2263" i="64"/>
  <c r="DE2259" i="64"/>
  <c r="DE2260" i="64"/>
  <c r="CK2259" i="64"/>
  <c r="CK2260" i="64"/>
  <c r="BS2263" i="64"/>
  <c r="DF2259" i="64"/>
  <c r="DF2260" i="64"/>
  <c r="CL2259" i="64"/>
  <c r="CL2260" i="64"/>
  <c r="BT2263" i="64"/>
  <c r="CQ2259" i="64"/>
  <c r="CQ2260" i="64"/>
  <c r="BW2259" i="64"/>
  <c r="BW2260" i="64"/>
  <c r="BU2263" i="64"/>
  <c r="BX2263" i="64"/>
  <c r="CT2263" i="64"/>
  <c r="CV2263" i="64"/>
  <c r="CJ2259" i="64"/>
  <c r="CJ2260" i="64"/>
  <c r="CO2259" i="64"/>
  <c r="CO2260" i="64"/>
  <c r="BM2259" i="64"/>
  <c r="BM2260" i="64"/>
  <c r="BZ2259" i="64"/>
  <c r="BZ2260" i="64"/>
  <c r="CW2259" i="64"/>
  <c r="CW2260" i="64"/>
  <c r="CA2263" i="64"/>
  <c r="CD2259" i="64"/>
  <c r="CD2260" i="64"/>
  <c r="BL2263" i="64"/>
  <c r="AQ2263" i="64"/>
  <c r="CY2259" i="64"/>
  <c r="CY2260" i="64"/>
  <c r="CE2259" i="64"/>
  <c r="CE2260" i="64"/>
  <c r="BM2263" i="64"/>
  <c r="CS2259" i="64"/>
  <c r="CS2260" i="64"/>
  <c r="BJ2263" i="64"/>
  <c r="AJ2259" i="64"/>
  <c r="AJ2260" i="64"/>
  <c r="BQ2259" i="64"/>
  <c r="BQ2260" i="64"/>
  <c r="AA2263" i="64"/>
  <c r="DD2263" i="64"/>
  <c r="CW2263" i="64"/>
  <c r="CO2263" i="64"/>
  <c r="DK2259" i="64"/>
  <c r="DK2260" i="64"/>
  <c r="CP2263" i="64"/>
  <c r="AT2259" i="64"/>
  <c r="AT2260" i="64"/>
  <c r="CI2263" i="64"/>
  <c r="DG2259" i="64"/>
  <c r="DG2260" i="64"/>
  <c r="CK2263" i="64"/>
  <c r="CU2259" i="64"/>
  <c r="CU2260" i="64"/>
  <c r="DJ2263" i="64"/>
  <c r="BH2263" i="64"/>
  <c r="AF2259" i="64"/>
  <c r="AF2260" i="64"/>
  <c r="AD2259" i="64"/>
  <c r="AD2260" i="64"/>
  <c r="CX2259" i="64"/>
  <c r="CX2260" i="64"/>
  <c r="BI2259" i="64"/>
  <c r="BI2260" i="64"/>
  <c r="AZ2259" i="64"/>
  <c r="AZ2260" i="64"/>
  <c r="DA2259" i="64"/>
  <c r="DA2260" i="64"/>
  <c r="CG2259" i="64"/>
  <c r="CG2260" i="64"/>
  <c r="V2259" i="64"/>
  <c r="V2260" i="64"/>
  <c r="DE2263" i="64"/>
  <c r="AE2259" i="64"/>
  <c r="AE2260" i="64"/>
  <c r="DF2263" i="64"/>
  <c r="CQ2263" i="64"/>
  <c r="CR2263" i="64"/>
  <c r="AB2259" i="64"/>
  <c r="AB2260" i="64"/>
  <c r="BL2259" i="64"/>
  <c r="BL2260" i="64"/>
  <c r="BG2259" i="64"/>
  <c r="BG2260" i="64"/>
  <c r="AS2259" i="64"/>
  <c r="AS2260" i="64"/>
  <c r="BK2259" i="64"/>
  <c r="BK2260" i="64"/>
  <c r="BP2259" i="64"/>
  <c r="BP2260" i="64"/>
  <c r="BG2263" i="64"/>
  <c r="CA2259" i="64"/>
  <c r="CA2260" i="64"/>
  <c r="AL2259" i="64"/>
  <c r="AL2260" i="64"/>
  <c r="W2259" i="64"/>
  <c r="W2260" i="64"/>
  <c r="X2259" i="64"/>
  <c r="X2260" i="64"/>
  <c r="DG2263" i="64"/>
  <c r="DH2263" i="64"/>
  <c r="AR2263" i="64"/>
  <c r="CS2263" i="64"/>
  <c r="AR2259" i="64"/>
  <c r="AR2260" i="64"/>
  <c r="Z2263" i="64"/>
  <c r="AU2259" i="64"/>
  <c r="AU2260" i="64"/>
  <c r="DA2263" i="64"/>
  <c r="CZ2259" i="64"/>
  <c r="CZ2260" i="64"/>
  <c r="CF2259" i="64"/>
  <c r="CF2260" i="64"/>
  <c r="BB2259" i="64"/>
  <c r="BB2260" i="64"/>
  <c r="AJ2263" i="64"/>
  <c r="AM2259" i="64"/>
  <c r="AM2260" i="64"/>
  <c r="AV2259" i="64"/>
  <c r="AV2260" i="64"/>
  <c r="AN2259" i="64"/>
  <c r="AN2260" i="64"/>
  <c r="Y2259" i="64"/>
  <c r="Y2260" i="64"/>
  <c r="Z2259" i="64"/>
  <c r="Z2260" i="64"/>
  <c r="DI2263" i="64"/>
  <c r="BH2259" i="64"/>
  <c r="BH2260" i="64"/>
  <c r="AP2263" i="64"/>
  <c r="BJ2259" i="64"/>
  <c r="BJ2260" i="64"/>
  <c r="CP2259" i="64"/>
  <c r="CP2260" i="64"/>
  <c r="AK2259" i="64"/>
  <c r="AK2260" i="64"/>
  <c r="DD2259" i="64"/>
  <c r="DD2260" i="64"/>
  <c r="BU2259" i="64"/>
  <c r="BU2260" i="64"/>
  <c r="AG2259" i="64"/>
  <c r="AG2260" i="64"/>
  <c r="CB2259" i="64"/>
  <c r="CB2260" i="64"/>
  <c r="S2259" i="64"/>
  <c r="S2260" i="64"/>
  <c r="AC2263" i="64"/>
  <c r="DC2263" i="64"/>
  <c r="BR2259" i="64"/>
  <c r="BR2260" i="64"/>
  <c r="DI2259" i="64"/>
  <c r="DI2260" i="64"/>
  <c r="BC2259" i="64"/>
  <c r="BC2260" i="64"/>
  <c r="AK2263" i="64"/>
  <c r="BD2259" i="64"/>
  <c r="BD2260" i="64"/>
  <c r="CJ2263" i="64"/>
  <c r="AO2259" i="64"/>
  <c r="AO2260" i="64"/>
  <c r="W2263" i="64"/>
  <c r="BZ2263" i="64"/>
  <c r="AP2259" i="64"/>
  <c r="AP2260" i="64"/>
  <c r="X2263" i="64"/>
  <c r="AA2259" i="64"/>
  <c r="AA2260" i="64"/>
  <c r="Y2263" i="64"/>
  <c r="CR2259" i="64"/>
  <c r="CR2260" i="64"/>
  <c r="BX2259" i="64"/>
  <c r="BX2260" i="64"/>
  <c r="BF2263" i="64"/>
  <c r="CT2259" i="64"/>
  <c r="CT2260" i="64"/>
  <c r="CV2259" i="64"/>
  <c r="CV2260" i="64"/>
  <c r="CI2259" i="64"/>
  <c r="CI2260" i="64"/>
  <c r="BV2259" i="64"/>
  <c r="BV2260" i="64"/>
  <c r="AW2259" i="64"/>
  <c r="AW2260" i="64"/>
  <c r="AH2259" i="64"/>
  <c r="AH2260" i="64"/>
  <c r="AI2259" i="64"/>
  <c r="AI2260" i="64"/>
  <c r="U2259" i="64"/>
  <c r="U2260" i="64"/>
  <c r="DB2259" i="64"/>
  <c r="DB2260" i="64"/>
  <c r="CH2259" i="64"/>
  <c r="CH2260" i="64"/>
  <c r="BS2259" i="64"/>
  <c r="BS2260" i="64"/>
  <c r="BT2259" i="64"/>
  <c r="BT2260" i="64"/>
  <c r="BB2263" i="64"/>
  <c r="BE2259" i="64"/>
  <c r="BE2260" i="64"/>
  <c r="AM2263" i="64"/>
  <c r="BF2259" i="64"/>
  <c r="BF2260" i="64"/>
  <c r="AN2263" i="64"/>
  <c r="AQ2259" i="64"/>
  <c r="AQ2260" i="64"/>
  <c r="AO2263" i="64"/>
  <c r="DH2259" i="64"/>
  <c r="DH2260" i="64"/>
  <c r="BV2263" i="64"/>
  <c r="DJ2259" i="64"/>
  <c r="DJ2260" i="64"/>
  <c r="AY2259" i="64"/>
  <c r="AY2260" i="64"/>
  <c r="DC2259" i="64"/>
  <c r="DC2260" i="64"/>
  <c r="AD2246" i="64" a="1"/>
  <c r="AD2246" i="64" s="1"/>
  <c r="AD2253" i="64" s="1"/>
  <c r="DB2246" i="64" a="1"/>
  <c r="DB2246" i="64" s="1"/>
  <c r="DB2253" i="64" s="1"/>
  <c r="AC2247" i="64"/>
  <c r="AC2254" i="64" s="1"/>
  <c r="CR2052" i="64"/>
  <c r="CR2061" i="64" s="1"/>
  <c r="CZ2052" i="64"/>
  <c r="CZ2061" i="64" s="1"/>
  <c r="T2052" i="64"/>
  <c r="T2061" i="64" s="1"/>
  <c r="V2052" i="64"/>
  <c r="V2061" i="64" s="1"/>
  <c r="CU2052" i="64"/>
  <c r="CU2061" i="64" s="1"/>
  <c r="CW2052" i="64"/>
  <c r="CW2061" i="64" s="1"/>
  <c r="CP2052" i="64"/>
  <c r="CP2061" i="64" s="1"/>
  <c r="CO2052" i="64"/>
  <c r="CO2061" i="64" s="1"/>
  <c r="CQ2052" i="64"/>
  <c r="CQ2061" i="64" s="1"/>
  <c r="CY2052" i="64"/>
  <c r="CY2061" i="64" s="1"/>
  <c r="CT2052" i="64"/>
  <c r="CT2061" i="64" s="1"/>
  <c r="AB2052" i="64"/>
  <c r="AB2061" i="64" s="1"/>
  <c r="S2052" i="64"/>
  <c r="W2052" i="64"/>
  <c r="W2061" i="64" s="1"/>
  <c r="U2052" i="64"/>
  <c r="U2061" i="64" s="1"/>
  <c r="AA2052" i="64"/>
  <c r="AA2061" i="64" s="1"/>
  <c r="CS2052" i="64"/>
  <c r="CS2061" i="64" s="1"/>
  <c r="Z2052" i="64"/>
  <c r="Z2061" i="64" s="1"/>
  <c r="CV2052" i="64"/>
  <c r="CV2061" i="64" s="1"/>
  <c r="CX2052" i="64"/>
  <c r="CX2061" i="64" s="1"/>
  <c r="X2052" i="64"/>
  <c r="X2061" i="64" s="1"/>
  <c r="Y2052" i="64"/>
  <c r="Y2061" i="64" s="1"/>
  <c r="CR2066" i="64"/>
  <c r="CZ2066" i="64"/>
  <c r="T2066" i="64"/>
  <c r="V2066" i="64"/>
  <c r="CU2066" i="64"/>
  <c r="CW2066" i="64"/>
  <c r="DH2757" i="64"/>
  <c r="CP2066" i="64"/>
  <c r="CO2066" i="64"/>
  <c r="CQ2066" i="64"/>
  <c r="CY2066" i="64"/>
  <c r="BL1201" i="64"/>
  <c r="CT2066" i="64"/>
  <c r="AB2066" i="64"/>
  <c r="CJ1201" i="64"/>
  <c r="X1205" i="64"/>
  <c r="S2066" i="64"/>
  <c r="W2066" i="64"/>
  <c r="U2066" i="64"/>
  <c r="BY1201" i="64"/>
  <c r="BG1205" i="64"/>
  <c r="AS1205" i="64"/>
  <c r="AA2066" i="64"/>
  <c r="CS2066" i="64"/>
  <c r="Z2066" i="64"/>
  <c r="CV2066" i="64"/>
  <c r="CX2066" i="64"/>
  <c r="X2066" i="64"/>
  <c r="Y2066" i="64"/>
  <c r="T73" i="861"/>
  <c r="T75" i="861" s="1"/>
  <c r="DA2052" i="64"/>
  <c r="DA2061" i="64" s="1"/>
  <c r="AC2052" i="64"/>
  <c r="AC2061" i="64" s="1"/>
  <c r="DB2053" i="64" a="1"/>
  <c r="DB2053" i="64" s="1"/>
  <c r="AD2053" i="64" a="1"/>
  <c r="AD2053" i="64" s="1"/>
  <c r="AB1205" i="64"/>
  <c r="AO1201" i="64"/>
  <c r="CY1205" i="64"/>
  <c r="CA1205" i="64"/>
  <c r="BX1201" i="64"/>
  <c r="BF1205" i="64"/>
  <c r="DK1201" i="64"/>
  <c r="BI1201" i="64"/>
  <c r="BZ1205" i="64"/>
  <c r="BW1201" i="64"/>
  <c r="AN2083" i="64"/>
  <c r="AN2085" i="64" s="1"/>
  <c r="AM2085" i="64"/>
  <c r="DJ2083" i="64"/>
  <c r="AP1201" i="64"/>
  <c r="AQ1205" i="64"/>
  <c r="AC1205" i="64"/>
  <c r="BT1201" i="64"/>
  <c r="DB1201" i="64"/>
  <c r="CZ1205" i="64"/>
  <c r="CC1205" i="64"/>
  <c r="AU1205" i="64"/>
  <c r="AT1201" i="64"/>
  <c r="BM1205" i="64"/>
  <c r="BH1205" i="64"/>
  <c r="CL1205" i="64"/>
  <c r="AE1201" i="64"/>
  <c r="AT1205" i="64"/>
  <c r="AQ1201" i="64"/>
  <c r="AB1894" i="64"/>
  <c r="AB1896" i="64" s="1"/>
  <c r="U1894" i="64"/>
  <c r="U1896" i="64" s="1"/>
  <c r="CQ1894" i="64"/>
  <c r="CQ1896" i="64" s="1"/>
  <c r="CR1894" i="64"/>
  <c r="CR1896" i="64" s="1"/>
  <c r="AB1024" i="64"/>
  <c r="CY1024" i="64"/>
  <c r="CP1894" i="64"/>
  <c r="CP1896" i="64" s="1"/>
  <c r="CY1894" i="64"/>
  <c r="CY1896" i="64" s="1"/>
  <c r="CU1894" i="64"/>
  <c r="CU1896" i="64" s="1"/>
  <c r="CV1894" i="64"/>
  <c r="CV1896" i="64" s="1"/>
  <c r="CU1024" i="64"/>
  <c r="CX1894" i="64"/>
  <c r="CX1896" i="64" s="1"/>
  <c r="CZ1024" i="64"/>
  <c r="CP1024" i="64"/>
  <c r="CQ1024" i="64"/>
  <c r="CR1024" i="64"/>
  <c r="CS1024" i="64"/>
  <c r="Y1894" i="64"/>
  <c r="Y1896" i="64" s="1"/>
  <c r="CO1024" i="64"/>
  <c r="CT1024" i="64"/>
  <c r="CO1894" i="64"/>
  <c r="CO1896" i="64" s="1"/>
  <c r="AA1024" i="64"/>
  <c r="Z1894" i="64"/>
  <c r="Z1896" i="64" s="1"/>
  <c r="CT1894" i="64"/>
  <c r="CT1896" i="64" s="1"/>
  <c r="V1894" i="64"/>
  <c r="V1896" i="64" s="1"/>
  <c r="CW1894" i="64"/>
  <c r="CW1896" i="64" s="1"/>
  <c r="CW1024" i="64"/>
  <c r="AA1894" i="64"/>
  <c r="AA1896" i="64" s="1"/>
  <c r="W1894" i="64"/>
  <c r="W1896" i="64" s="1"/>
  <c r="Z1024" i="64"/>
  <c r="CZ1894" i="64"/>
  <c r="CZ1896" i="64" s="1"/>
  <c r="S1024" i="64"/>
  <c r="CX1024" i="64"/>
  <c r="Y1024" i="64"/>
  <c r="S1894" i="64"/>
  <c r="S1896" i="64" s="1"/>
  <c r="CV1024" i="64"/>
  <c r="T1894" i="64"/>
  <c r="T1896" i="64" s="1"/>
  <c r="X1894" i="64"/>
  <c r="X1896" i="64" s="1"/>
  <c r="CS1894" i="64"/>
  <c r="CS1896" i="64" s="1"/>
  <c r="T1024" i="64"/>
  <c r="U1024" i="64"/>
  <c r="V1024" i="64"/>
  <c r="W1024" i="64"/>
  <c r="X1024" i="64"/>
  <c r="AB1044" i="64"/>
  <c r="CY1044" i="64"/>
  <c r="CU1044" i="64"/>
  <c r="CZ1044" i="64"/>
  <c r="CP1044" i="64"/>
  <c r="CQ1044" i="64"/>
  <c r="CR1044" i="64"/>
  <c r="CS1044" i="64"/>
  <c r="CO1044" i="64"/>
  <c r="CT1044" i="64"/>
  <c r="AA1044" i="64"/>
  <c r="CW1044" i="64"/>
  <c r="Z1044" i="64"/>
  <c r="S1044" i="64"/>
  <c r="CX1044" i="64"/>
  <c r="Y1044" i="64"/>
  <c r="CV1044" i="64"/>
  <c r="T1044" i="64"/>
  <c r="U1044" i="64"/>
  <c r="V1044" i="64"/>
  <c r="W1044" i="64"/>
  <c r="X1044" i="64"/>
  <c r="DA1024" i="64"/>
  <c r="DA1894" i="64"/>
  <c r="DA1896" i="64" s="1"/>
  <c r="AC1024" i="64"/>
  <c r="AC1894" i="64"/>
  <c r="AC1896" i="64" s="1"/>
  <c r="AD1893" i="64" a="1"/>
  <c r="AD1893" i="64" s="1"/>
  <c r="AD1025" i="64" a="1"/>
  <c r="AD1025" i="64" s="1"/>
  <c r="DB1893" i="64" a="1"/>
  <c r="DB1893" i="64" s="1"/>
  <c r="DB1025" i="64" a="1"/>
  <c r="DB1025" i="64" s="1"/>
  <c r="DB1205" i="64"/>
  <c r="AU1201" i="64"/>
  <c r="BW1205" i="64"/>
  <c r="AR1201" i="64"/>
  <c r="AA1903" i="64"/>
  <c r="X1903" i="64"/>
  <c r="AB1903" i="64"/>
  <c r="U1903" i="64"/>
  <c r="CQ1903" i="64"/>
  <c r="CR1903" i="64"/>
  <c r="CP1903" i="64"/>
  <c r="CY1903" i="64"/>
  <c r="CU1903" i="64"/>
  <c r="CV1903" i="64"/>
  <c r="CB1201" i="64"/>
  <c r="CX1903" i="64"/>
  <c r="Y1903" i="64"/>
  <c r="CO1903" i="64"/>
  <c r="Z1903" i="64"/>
  <c r="DJ1201" i="64"/>
  <c r="AD1201" i="64"/>
  <c r="T1903" i="64"/>
  <c r="CS1903" i="64"/>
  <c r="CT1903" i="64"/>
  <c r="V1903" i="64"/>
  <c r="BY1205" i="64"/>
  <c r="CW1903" i="64"/>
  <c r="W1903" i="64"/>
  <c r="BH1201" i="64"/>
  <c r="AP1205" i="64"/>
  <c r="BJ1201" i="64"/>
  <c r="CL1201" i="64"/>
  <c r="CZ1903" i="64"/>
  <c r="BR1205" i="64"/>
  <c r="S1903" i="64"/>
  <c r="AD1195" i="64" a="1"/>
  <c r="AD1195" i="64" s="1"/>
  <c r="AD1895" i="64" a="1"/>
  <c r="AD1895" i="64" s="1"/>
  <c r="DB1195" i="64" a="1"/>
  <c r="DB1195" i="64" s="1"/>
  <c r="DB1895" i="64" a="1"/>
  <c r="DB1895" i="64" s="1"/>
  <c r="Z1205" i="64"/>
  <c r="CX1205" i="64"/>
  <c r="BX1205" i="64"/>
  <c r="AS1201" i="64"/>
  <c r="AA1205" i="64"/>
  <c r="BJ1205" i="64"/>
  <c r="AG1201" i="64"/>
  <c r="BP1201" i="64"/>
  <c r="BN1205" i="64"/>
  <c r="CR1205" i="64"/>
  <c r="BB1201" i="64"/>
  <c r="AJ1205" i="64"/>
  <c r="CG1205" i="64"/>
  <c r="CI1205" i="64"/>
  <c r="BG1201" i="64"/>
  <c r="BI1205" i="64"/>
  <c r="BL1205" i="64"/>
  <c r="BZ1188" i="64"/>
  <c r="AX1188" i="64"/>
  <c r="CO1188" i="64"/>
  <c r="CO1194" i="64" s="1"/>
  <c r="CO1196" i="64" s="1"/>
  <c r="AZ1188" i="64"/>
  <c r="CQ1188" i="64"/>
  <c r="CQ1194" i="64" s="1"/>
  <c r="CQ1196" i="64" s="1"/>
  <c r="CI1188" i="64"/>
  <c r="AN1188" i="64"/>
  <c r="BU1188" i="64"/>
  <c r="AQ1188" i="64"/>
  <c r="AT1188" i="64"/>
  <c r="AC1188" i="64"/>
  <c r="AE1188" i="64"/>
  <c r="DC1188" i="64"/>
  <c r="BN1188" i="64"/>
  <c r="DE1188" i="64"/>
  <c r="BP1188" i="64"/>
  <c r="DG1188" i="64"/>
  <c r="V1188" i="64"/>
  <c r="V1194" i="64" s="1"/>
  <c r="V1196" i="64" s="1"/>
  <c r="CS1188" i="64"/>
  <c r="CS1194" i="64" s="1"/>
  <c r="CS1196" i="64" s="1"/>
  <c r="BD1188" i="64"/>
  <c r="CU1188" i="64"/>
  <c r="CU1194" i="64" s="1"/>
  <c r="CU1196" i="64" s="1"/>
  <c r="CK1188" i="64"/>
  <c r="Z1188" i="64"/>
  <c r="Z1194" i="64" s="1"/>
  <c r="Z1196" i="64" s="1"/>
  <c r="CA1188" i="64"/>
  <c r="BG1188" i="64"/>
  <c r="AS1188" i="64"/>
  <c r="CZ1188" i="64"/>
  <c r="CZ1194" i="64" s="1"/>
  <c r="CZ1196" i="64" s="1"/>
  <c r="AA1188" i="64"/>
  <c r="AA1194" i="64" s="1"/>
  <c r="AA1196" i="64" s="1"/>
  <c r="CD1188" i="64"/>
  <c r="S1188" i="64"/>
  <c r="S1194" i="64" s="1"/>
  <c r="S1196" i="64" s="1"/>
  <c r="AV1188" i="64"/>
  <c r="CF1188" i="64"/>
  <c r="AL1188" i="64"/>
  <c r="DI1188" i="64"/>
  <c r="BT1188" i="64"/>
  <c r="DK1188" i="64"/>
  <c r="AP1188" i="64"/>
  <c r="BW1188" i="64"/>
  <c r="DB1188" i="64"/>
  <c r="BI1188" i="64"/>
  <c r="CX1188" i="64"/>
  <c r="CX1194" i="64" s="1"/>
  <c r="CX1196" i="64" s="1"/>
  <c r="AG1188" i="64"/>
  <c r="AF1188" i="64"/>
  <c r="AI1188" i="64"/>
  <c r="CP1188" i="64"/>
  <c r="CP1194" i="64" s="1"/>
  <c r="CP1196" i="64" s="1"/>
  <c r="U1188" i="64"/>
  <c r="U1194" i="64" s="1"/>
  <c r="U1196" i="64" s="1"/>
  <c r="AU1188" i="64"/>
  <c r="BB1188" i="64"/>
  <c r="CJ1188" i="64"/>
  <c r="BF1188" i="64"/>
  <c r="CW1188" i="64"/>
  <c r="CW1194" i="64" s="1"/>
  <c r="CW1196" i="64" s="1"/>
  <c r="AB1188" i="64"/>
  <c r="AB1194" i="64" s="1"/>
  <c r="AB1196" i="64" s="1"/>
  <c r="BY1188" i="64"/>
  <c r="BL1188" i="64"/>
  <c r="AW1188" i="64"/>
  <c r="DD1188" i="64"/>
  <c r="AY1188" i="64"/>
  <c r="DF1188" i="64"/>
  <c r="AK1188" i="64"/>
  <c r="BR1188" i="64"/>
  <c r="W1188" i="64"/>
  <c r="W1194" i="64" s="1"/>
  <c r="W1196" i="64" s="1"/>
  <c r="CT1188" i="64"/>
  <c r="CT1194" i="64" s="1"/>
  <c r="CT1196" i="64" s="1"/>
  <c r="BV1188" i="64"/>
  <c r="AR1188" i="64"/>
  <c r="CY1188" i="64"/>
  <c r="CY1194" i="64" s="1"/>
  <c r="CY1196" i="64" s="1"/>
  <c r="DH1188" i="64"/>
  <c r="BM1188" i="64"/>
  <c r="BO1188" i="64"/>
  <c r="BA1188" i="64"/>
  <c r="CB1188" i="64"/>
  <c r="CH1188" i="64"/>
  <c r="AM1188" i="64"/>
  <c r="DJ1188" i="64"/>
  <c r="AD1188" i="64"/>
  <c r="Y1188" i="64"/>
  <c r="Y1194" i="64" s="1"/>
  <c r="Y1196" i="64" s="1"/>
  <c r="CL1188" i="64"/>
  <c r="BH1188" i="64"/>
  <c r="BJ1188" i="64"/>
  <c r="AJ1188" i="64"/>
  <c r="CG1188" i="64"/>
  <c r="BS1188" i="64"/>
  <c r="X1188" i="64"/>
  <c r="X1194" i="64" s="1"/>
  <c r="X1196" i="64" s="1"/>
  <c r="CC1188" i="64"/>
  <c r="BK1188" i="64"/>
  <c r="CE1188" i="64"/>
  <c r="T1188" i="64"/>
  <c r="T1194" i="64" s="1"/>
  <c r="T1196" i="64" s="1"/>
  <c r="BQ1188" i="64"/>
  <c r="CR1188" i="64"/>
  <c r="CR1194" i="64" s="1"/>
  <c r="CR1196" i="64" s="1"/>
  <c r="BC1188" i="64"/>
  <c r="AO1188" i="64"/>
  <c r="CV1188" i="64"/>
  <c r="CV1194" i="64" s="1"/>
  <c r="CV1196" i="64" s="1"/>
  <c r="BX1188" i="64"/>
  <c r="DA1188" i="64"/>
  <c r="AH1188" i="64"/>
  <c r="BE1188" i="64"/>
  <c r="BZ1200" i="64"/>
  <c r="AX1200" i="64"/>
  <c r="CO1200" i="64"/>
  <c r="AZ1200" i="64"/>
  <c r="CQ1200" i="64"/>
  <c r="CI1200" i="64"/>
  <c r="AN1200" i="64"/>
  <c r="BU1200" i="64"/>
  <c r="AQ1200" i="64"/>
  <c r="AT1200" i="64"/>
  <c r="AC1200" i="64"/>
  <c r="AE1200" i="64"/>
  <c r="DC1200" i="64"/>
  <c r="BN1200" i="64"/>
  <c r="DE1200" i="64"/>
  <c r="BP1200" i="64"/>
  <c r="DG1200" i="64"/>
  <c r="V1200" i="64"/>
  <c r="CS1200" i="64"/>
  <c r="BD1200" i="64"/>
  <c r="CU1200" i="64"/>
  <c r="CK1200" i="64"/>
  <c r="Z1200" i="64"/>
  <c r="CA1200" i="64"/>
  <c r="BG1200" i="64"/>
  <c r="AS1200" i="64"/>
  <c r="CZ1200" i="64"/>
  <c r="AA1200" i="64"/>
  <c r="CD1200" i="64"/>
  <c r="S1200" i="64"/>
  <c r="AV1200" i="64"/>
  <c r="CF1200" i="64"/>
  <c r="AL1200" i="64"/>
  <c r="DI1200" i="64"/>
  <c r="BT1200" i="64"/>
  <c r="DK1200" i="64"/>
  <c r="AP1200" i="64"/>
  <c r="BW1200" i="64"/>
  <c r="DB1200" i="64"/>
  <c r="BI1200" i="64"/>
  <c r="CX1200" i="64"/>
  <c r="AG1200" i="64"/>
  <c r="AF1200" i="64"/>
  <c r="AI1200" i="64"/>
  <c r="CP1200" i="64"/>
  <c r="U1200" i="64"/>
  <c r="AU1200" i="64"/>
  <c r="BB1200" i="64"/>
  <c r="CJ1200" i="64"/>
  <c r="BF1200" i="64"/>
  <c r="CW1200" i="64"/>
  <c r="AB1200" i="64"/>
  <c r="BY1200" i="64"/>
  <c r="BL1200" i="64"/>
  <c r="AW1200" i="64"/>
  <c r="DD1200" i="64"/>
  <c r="AY1200" i="64"/>
  <c r="DF1200" i="64"/>
  <c r="AK1200" i="64"/>
  <c r="BR1200" i="64"/>
  <c r="W1200" i="64"/>
  <c r="CT1200" i="64"/>
  <c r="BV1200" i="64"/>
  <c r="AR1200" i="64"/>
  <c r="CY1200" i="64"/>
  <c r="DH1200" i="64"/>
  <c r="DA1193" i="64"/>
  <c r="BM1200" i="64"/>
  <c r="BO1200" i="64"/>
  <c r="BA1200" i="64"/>
  <c r="CB1200" i="64"/>
  <c r="CH1200" i="64"/>
  <c r="AM1200" i="64"/>
  <c r="DJ1200" i="64"/>
  <c r="AD1200" i="64"/>
  <c r="Y1200" i="64"/>
  <c r="CL1200" i="64"/>
  <c r="BH1200" i="64"/>
  <c r="BJ1200" i="64"/>
  <c r="AJ1200" i="64"/>
  <c r="CG1200" i="64"/>
  <c r="BS1200" i="64"/>
  <c r="X1200" i="64"/>
  <c r="CC1200" i="64"/>
  <c r="BK1200" i="64"/>
  <c r="CE1200" i="64"/>
  <c r="T1200" i="64"/>
  <c r="BQ1200" i="64"/>
  <c r="CR1200" i="64"/>
  <c r="BC1200" i="64"/>
  <c r="AO1200" i="64"/>
  <c r="CV1200" i="64"/>
  <c r="BX1200" i="64"/>
  <c r="DA1200" i="64"/>
  <c r="AH1200" i="64"/>
  <c r="BE1200" i="64"/>
  <c r="CH1205" i="64"/>
  <c r="AE1205" i="64"/>
  <c r="DC1205" i="64"/>
  <c r="AX1201" i="64"/>
  <c r="AF1205" i="64"/>
  <c r="CE1201" i="64"/>
  <c r="BA1201" i="64"/>
  <c r="V1205" i="64"/>
  <c r="AM1201" i="64"/>
  <c r="CV1205" i="64"/>
  <c r="DA1205" i="64"/>
  <c r="BK1201" i="64"/>
  <c r="AW1201" i="64"/>
  <c r="CO1205" i="64"/>
  <c r="BT1205" i="64"/>
  <c r="AI1201" i="64"/>
  <c r="DE1201" i="64"/>
  <c r="CF1201" i="64"/>
  <c r="CD1205" i="64"/>
  <c r="BU1201" i="64"/>
  <c r="DH1205" i="64"/>
  <c r="BR1201" i="64"/>
  <c r="AZ1205" i="64"/>
  <c r="CT1205" i="64"/>
  <c r="BM1201" i="64"/>
  <c r="BB1205" i="64"/>
  <c r="DE1205" i="64"/>
  <c r="AY1201" i="64"/>
  <c r="AG1205" i="64"/>
  <c r="DG1201" i="64"/>
  <c r="CH1201" i="64"/>
  <c r="BP1205" i="64"/>
  <c r="AM1205" i="64"/>
  <c r="DJ1205" i="64"/>
  <c r="CW1205" i="64"/>
  <c r="BE1201" i="64"/>
  <c r="CC1201" i="64"/>
  <c r="BK1205" i="64"/>
  <c r="CK1201" i="64"/>
  <c r="AH1201" i="64"/>
  <c r="BO1201" i="64"/>
  <c r="AW1205" i="64"/>
  <c r="CQ1205" i="64"/>
  <c r="AK1201" i="64"/>
  <c r="S1205" i="64"/>
  <c r="CF1205" i="64"/>
  <c r="BV1201" i="64"/>
  <c r="AR1205" i="64"/>
  <c r="DD1201" i="64"/>
  <c r="AI1205" i="64"/>
  <c r="CS1205" i="64"/>
  <c r="U1205" i="64"/>
  <c r="DI1201" i="64"/>
  <c r="BZ1201" i="64"/>
  <c r="BS1205" i="64"/>
  <c r="AF1201" i="64"/>
  <c r="BN1201" i="64"/>
  <c r="AV1205" i="64"/>
  <c r="BD1201" i="64"/>
  <c r="W1205" i="64"/>
  <c r="BQ1201" i="64"/>
  <c r="AY1205" i="64"/>
  <c r="DI1205" i="64"/>
  <c r="BC1201" i="64"/>
  <c r="AK1205" i="64"/>
  <c r="AN1201" i="64"/>
  <c r="BV1205" i="64"/>
  <c r="AV1201" i="64"/>
  <c r="AD1205" i="64"/>
  <c r="CD1201" i="64"/>
  <c r="CP1205" i="64"/>
  <c r="BD1205" i="64"/>
  <c r="AJ1201" i="64"/>
  <c r="AH1205" i="64"/>
  <c r="DF1201" i="64"/>
  <c r="CG1201" i="64"/>
  <c r="BO1205" i="64"/>
  <c r="BS1201" i="64"/>
  <c r="BA1205" i="64"/>
  <c r="CU1205" i="64"/>
  <c r="BF1201" i="64"/>
  <c r="DD1205" i="64"/>
  <c r="DC1201" i="64"/>
  <c r="CB1205" i="64"/>
  <c r="BC1205" i="64"/>
  <c r="DF1205" i="64"/>
  <c r="AZ1201" i="64"/>
  <c r="AX1205" i="64"/>
  <c r="CE1205" i="64"/>
  <c r="AN1205" i="64"/>
  <c r="AL1201" i="64"/>
  <c r="T1205" i="64"/>
  <c r="DH1201" i="64"/>
  <c r="CI1201" i="64"/>
  <c r="BQ1205" i="64"/>
  <c r="DK1205" i="64"/>
  <c r="DB1191" i="64" a="1"/>
  <c r="DB1191" i="64" s="1"/>
  <c r="DB1192" i="64" a="1"/>
  <c r="DB1192" i="64" s="1"/>
  <c r="AD1191" i="64" a="1"/>
  <c r="AD1191" i="64" s="1"/>
  <c r="AD1192" i="64" a="1"/>
  <c r="AD1192" i="64" s="1"/>
  <c r="AC1193" i="64"/>
  <c r="BX649" i="64"/>
  <c r="BZ649" i="64"/>
  <c r="AF649" i="64"/>
  <c r="BN649" i="64"/>
  <c r="BD649" i="64"/>
  <c r="T649" i="64"/>
  <c r="CP649" i="64"/>
  <c r="BQ649" i="64"/>
  <c r="BC649" i="64"/>
  <c r="AN649" i="64"/>
  <c r="CW649" i="64"/>
  <c r="AO649" i="64"/>
  <c r="AC649" i="64"/>
  <c r="CY649" i="64"/>
  <c r="DK649" i="64"/>
  <c r="AV649" i="64"/>
  <c r="CD649" i="64"/>
  <c r="AJ649" i="64"/>
  <c r="DF649" i="64"/>
  <c r="CG649" i="64"/>
  <c r="CU649" i="64"/>
  <c r="V649" i="64"/>
  <c r="CR649" i="64"/>
  <c r="BS649" i="64"/>
  <c r="AA649" i="64"/>
  <c r="AS649" i="64"/>
  <c r="BF649" i="64"/>
  <c r="AE649" i="64"/>
  <c r="BL649" i="64"/>
  <c r="DC649" i="64"/>
  <c r="AZ649" i="64"/>
  <c r="AL649" i="64"/>
  <c r="DH649" i="64"/>
  <c r="CI649" i="64"/>
  <c r="AQ649" i="64"/>
  <c r="CJ649" i="64"/>
  <c r="BI649" i="64"/>
  <c r="AU649" i="64"/>
  <c r="CB649" i="64"/>
  <c r="AG649" i="64"/>
  <c r="Z649" i="64"/>
  <c r="S649" i="64"/>
  <c r="S651" i="64" s="1"/>
  <c r="CO649" i="64"/>
  <c r="BP649" i="64"/>
  <c r="BB649" i="64"/>
  <c r="X649" i="64"/>
  <c r="Y649" i="64"/>
  <c r="BG649" i="64"/>
  <c r="BY649" i="64"/>
  <c r="BK649" i="64"/>
  <c r="DA649" i="64"/>
  <c r="AW649" i="64"/>
  <c r="AI649" i="64"/>
  <c r="DE649" i="64"/>
  <c r="CF649" i="64"/>
  <c r="BU649" i="64"/>
  <c r="CQ649" i="64"/>
  <c r="BR649" i="64"/>
  <c r="BW649" i="64"/>
  <c r="DJ649" i="64"/>
  <c r="AB649" i="64"/>
  <c r="AP649" i="64"/>
  <c r="AD649" i="64"/>
  <c r="CA649" i="64"/>
  <c r="BM649" i="64"/>
  <c r="AY649" i="64"/>
  <c r="U649" i="64"/>
  <c r="DG649" i="64"/>
  <c r="CH649" i="64"/>
  <c r="CV649" i="64"/>
  <c r="AR649" i="64"/>
  <c r="CX649" i="64"/>
  <c r="AT649" i="64"/>
  <c r="CZ649" i="64"/>
  <c r="BE649" i="64"/>
  <c r="CC649" i="64"/>
  <c r="CK649" i="64"/>
  <c r="AH649" i="64"/>
  <c r="BO649" i="64"/>
  <c r="AK649" i="64"/>
  <c r="W649" i="64"/>
  <c r="CS649" i="64"/>
  <c r="BV649" i="64"/>
  <c r="BH649" i="64"/>
  <c r="BT649" i="64"/>
  <c r="BJ649" i="64"/>
  <c r="DB649" i="64"/>
  <c r="CL649" i="64"/>
  <c r="AX649" i="64"/>
  <c r="DD649" i="64"/>
  <c r="CE649" i="64"/>
  <c r="CT649" i="64"/>
  <c r="BA649" i="64"/>
  <c r="AM649" i="64"/>
  <c r="DI649" i="64"/>
  <c r="T1201" i="64"/>
  <c r="CP1201" i="64"/>
  <c r="CW1201" i="64"/>
  <c r="AC1201" i="64"/>
  <c r="CY1201" i="64"/>
  <c r="CU1201" i="64"/>
  <c r="V1201" i="64"/>
  <c r="CR1201" i="64"/>
  <c r="AA1201" i="64"/>
  <c r="Z1201" i="64"/>
  <c r="S1201" i="64"/>
  <c r="CO1201" i="64"/>
  <c r="X1201" i="64"/>
  <c r="Y1201" i="64"/>
  <c r="DA1201" i="64"/>
  <c r="CQ1201" i="64"/>
  <c r="AB1201" i="64"/>
  <c r="U1201" i="64"/>
  <c r="CV1201" i="64"/>
  <c r="CX1201" i="64"/>
  <c r="CZ1201" i="64"/>
  <c r="W1201" i="64"/>
  <c r="CS1201" i="64"/>
  <c r="CT1201" i="64"/>
  <c r="AC126" i="64"/>
  <c r="AD661" i="64" a="1"/>
  <c r="AD661" i="64" s="1"/>
  <c r="AD650" i="64" a="1"/>
  <c r="AD650" i="64" s="1"/>
  <c r="DB661" i="64" a="1"/>
  <c r="DB661" i="64" s="1"/>
  <c r="DB650" i="64" a="1"/>
  <c r="DB650" i="64" s="1"/>
  <c r="DG1474" i="64"/>
  <c r="CQ2757" i="64"/>
  <c r="CZ1474" i="64"/>
  <c r="DA141" i="64"/>
  <c r="CW1478" i="64"/>
  <c r="CZ2757" i="64"/>
  <c r="CW1388" i="64"/>
  <c r="CW1390" i="64" s="1"/>
  <c r="AD667" i="64" a="1"/>
  <c r="AD667" i="64" s="1"/>
  <c r="AD653" i="64" a="1"/>
  <c r="AD653" i="64" s="1"/>
  <c r="CV1390" i="64"/>
  <c r="DB667" i="64" a="1"/>
  <c r="DB667" i="64" s="1"/>
  <c r="DB653" i="64" a="1"/>
  <c r="DB653" i="64" s="1"/>
  <c r="CH1478" i="64"/>
  <c r="AW1474" i="64"/>
  <c r="CT1478" i="64"/>
  <c r="CX2757" i="64"/>
  <c r="DF1478" i="64"/>
  <c r="AN1478" i="64"/>
  <c r="AP1478" i="64"/>
  <c r="AI1478" i="64"/>
  <c r="BB1474" i="64"/>
  <c r="W1474" i="64"/>
  <c r="BA1478" i="64"/>
  <c r="BS1478" i="64"/>
  <c r="V1478" i="64"/>
  <c r="CP1474" i="64"/>
  <c r="DI1478" i="64"/>
  <c r="CO2757" i="64"/>
  <c r="AF1474" i="64"/>
  <c r="AU1478" i="64"/>
  <c r="DG2757" i="64"/>
  <c r="CS1474" i="64"/>
  <c r="DK2757" i="64"/>
  <c r="DC2757" i="64"/>
  <c r="BH1478" i="64"/>
  <c r="BK1399" i="64"/>
  <c r="CP2757" i="64"/>
  <c r="AV1478" i="64"/>
  <c r="CX1478" i="64"/>
  <c r="BU1478" i="64"/>
  <c r="BQ1474" i="64"/>
  <c r="DD1474" i="64"/>
  <c r="CY2757" i="64"/>
  <c r="DD1478" i="64"/>
  <c r="AE1474" i="64"/>
  <c r="CK1474" i="64"/>
  <c r="CU2757" i="64"/>
  <c r="CV2757" i="64"/>
  <c r="DH1474" i="64"/>
  <c r="BF1478" i="64"/>
  <c r="CL1478" i="64"/>
  <c r="DJ1478" i="64"/>
  <c r="BF1474" i="64"/>
  <c r="BO1478" i="64"/>
  <c r="AL1474" i="64"/>
  <c r="AJ1478" i="64"/>
  <c r="BV1474" i="64"/>
  <c r="CO1474" i="64"/>
  <c r="BH1474" i="64"/>
  <c r="BP1474" i="64"/>
  <c r="AX1474" i="64"/>
  <c r="AA1474" i="64"/>
  <c r="BE1478" i="64"/>
  <c r="CG1474" i="64"/>
  <c r="CX1474" i="64"/>
  <c r="BC1478" i="64"/>
  <c r="AA1478" i="64"/>
  <c r="BD1474" i="64"/>
  <c r="BR1478" i="64"/>
  <c r="CV1474" i="64"/>
  <c r="DE2757" i="64"/>
  <c r="DB1478" i="64"/>
  <c r="DI1474" i="64"/>
  <c r="DK1478" i="64"/>
  <c r="Y1478" i="64"/>
  <c r="BX1474" i="64"/>
  <c r="AZ1478" i="64"/>
  <c r="DH1478" i="64"/>
  <c r="CV1478" i="64"/>
  <c r="AD1474" i="64"/>
  <c r="X1474" i="64"/>
  <c r="CZ1478" i="64"/>
  <c r="BK1478" i="64"/>
  <c r="AC1478" i="64"/>
  <c r="BY1478" i="64"/>
  <c r="DJ2757" i="64"/>
  <c r="AU1474" i="64"/>
  <c r="DF1474" i="64"/>
  <c r="CK1478" i="64"/>
  <c r="BM1474" i="64"/>
  <c r="BU1474" i="64"/>
  <c r="Z1478" i="64"/>
  <c r="AT1478" i="64"/>
  <c r="CO1478" i="64"/>
  <c r="AP1474" i="64"/>
  <c r="DE1478" i="64"/>
  <c r="AH1474" i="64"/>
  <c r="BV1478" i="64"/>
  <c r="AG1474" i="64"/>
  <c r="AV1474" i="64"/>
  <c r="CR2757" i="64"/>
  <c r="CA1478" i="64"/>
  <c r="BO1474" i="64"/>
  <c r="BJ1474" i="64"/>
  <c r="BL1474" i="64"/>
  <c r="CC1474" i="64"/>
  <c r="DC1478" i="64"/>
  <c r="CS1478" i="64"/>
  <c r="CW1474" i="64"/>
  <c r="CE1474" i="64"/>
  <c r="CI1478" i="64"/>
  <c r="BS1474" i="64"/>
  <c r="BI1478" i="64"/>
  <c r="BB1478" i="64"/>
  <c r="DA1474" i="64"/>
  <c r="CR1474" i="64"/>
  <c r="W1399" i="64"/>
  <c r="X1399" i="64"/>
  <c r="CE1399" i="64"/>
  <c r="CD1474" i="64"/>
  <c r="CL1474" i="64"/>
  <c r="BD1478" i="64"/>
  <c r="BW1474" i="64"/>
  <c r="BM1478" i="64"/>
  <c r="AX1478" i="64"/>
  <c r="CD1478" i="64"/>
  <c r="AO1474" i="64"/>
  <c r="CA1474" i="64"/>
  <c r="BQ1478" i="64"/>
  <c r="AM1478" i="64"/>
  <c r="DA1478" i="64"/>
  <c r="V1474" i="64"/>
  <c r="CU1474" i="64"/>
  <c r="DC1474" i="64"/>
  <c r="CP1478" i="64"/>
  <c r="BL1399" i="64"/>
  <c r="BL1478" i="64"/>
  <c r="AG1478" i="64"/>
  <c r="BI1474" i="64"/>
  <c r="BY1474" i="64"/>
  <c r="BG1478" i="64"/>
  <c r="BR1474" i="64"/>
  <c r="U1478" i="64"/>
  <c r="BJ1478" i="64"/>
  <c r="AV1399" i="64"/>
  <c r="AN1399" i="64"/>
  <c r="CB1399" i="64"/>
  <c r="AA1399" i="64"/>
  <c r="S1474" i="64"/>
  <c r="U1474" i="64"/>
  <c r="AQ1478" i="64"/>
  <c r="CE1478" i="64"/>
  <c r="BZ1474" i="64"/>
  <c r="T1478" i="64"/>
  <c r="AD1478" i="64"/>
  <c r="CT1395" i="64"/>
  <c r="DK1395" i="64"/>
  <c r="BI1395" i="64"/>
  <c r="DC1395" i="64"/>
  <c r="AM1395" i="64"/>
  <c r="AY1478" i="64"/>
  <c r="CS2757" i="64"/>
  <c r="DD2757" i="64"/>
  <c r="CW2757" i="64"/>
  <c r="T1474" i="64"/>
  <c r="BT1478" i="64"/>
  <c r="AI1474" i="64"/>
  <c r="AQ1474" i="64"/>
  <c r="AM1474" i="64"/>
  <c r="BT1474" i="64"/>
  <c r="CQ1478" i="64"/>
  <c r="CT2757" i="64"/>
  <c r="BC1399" i="64"/>
  <c r="CC1478" i="64"/>
  <c r="AB1474" i="64"/>
  <c r="S1478" i="64"/>
  <c r="CH1474" i="64"/>
  <c r="BK1474" i="64"/>
  <c r="AK1478" i="64"/>
  <c r="CB1474" i="64"/>
  <c r="CJ1474" i="64"/>
  <c r="AL1478" i="64"/>
  <c r="CR1478" i="64"/>
  <c r="CY1474" i="64"/>
  <c r="DA1399" i="64"/>
  <c r="DK1474" i="64"/>
  <c r="BN1474" i="64"/>
  <c r="X1478" i="64"/>
  <c r="BN1478" i="64"/>
  <c r="AB1478" i="64"/>
  <c r="BP1478" i="64"/>
  <c r="BC1474" i="64"/>
  <c r="CI1474" i="64"/>
  <c r="DA2757" i="64"/>
  <c r="CB1478" i="64"/>
  <c r="BE1474" i="64"/>
  <c r="AY1474" i="64"/>
  <c r="AJ1474" i="64"/>
  <c r="AH1478" i="64"/>
  <c r="AE1478" i="64"/>
  <c r="AC1474" i="64"/>
  <c r="BW1478" i="64"/>
  <c r="DI2757" i="64"/>
  <c r="DG1478" i="64"/>
  <c r="DB2757" i="64"/>
  <c r="BS1399" i="64"/>
  <c r="CZ1399" i="64"/>
  <c r="Z1474" i="64"/>
  <c r="CJ1478" i="64"/>
  <c r="BG1474" i="64"/>
  <c r="AO1478" i="64"/>
  <c r="AW1478" i="64"/>
  <c r="AZ1474" i="64"/>
  <c r="AK1474" i="64"/>
  <c r="AS1474" i="64"/>
  <c r="AR1478" i="64"/>
  <c r="CG1478" i="64"/>
  <c r="CU1478" i="64"/>
  <c r="AE1399" i="64"/>
  <c r="AY1399" i="64"/>
  <c r="AF1478" i="64"/>
  <c r="W1478" i="64"/>
  <c r="AR1474" i="64"/>
  <c r="CF1474" i="64"/>
  <c r="AT1474" i="64"/>
  <c r="BX1478" i="64"/>
  <c r="CF1478" i="64"/>
  <c r="AS1478" i="64"/>
  <c r="Y1474" i="64"/>
  <c r="AN1474" i="64"/>
  <c r="BZ1478" i="64"/>
  <c r="CQ1474" i="64"/>
  <c r="BA1474" i="64"/>
  <c r="CY1478" i="64"/>
  <c r="DE1474" i="64"/>
  <c r="DF2757" i="64"/>
  <c r="CJ1399" i="64"/>
  <c r="BU1395" i="64"/>
  <c r="BV1395" i="64"/>
  <c r="BM1395" i="64"/>
  <c r="BO1395" i="64"/>
  <c r="CX1395" i="64"/>
  <c r="CC1395" i="64"/>
  <c r="CD1395" i="64"/>
  <c r="AV1395" i="64"/>
  <c r="CO1395" i="64"/>
  <c r="CQ1395" i="64"/>
  <c r="CK1395" i="64"/>
  <c r="DJ1395" i="64"/>
  <c r="CL1395" i="64"/>
  <c r="BY1395" i="64"/>
  <c r="CE1395" i="64"/>
  <c r="BC1395" i="64"/>
  <c r="BA1395" i="64"/>
  <c r="BR1395" i="64"/>
  <c r="AB1395" i="64"/>
  <c r="AX1395" i="64"/>
  <c r="BL1395" i="64"/>
  <c r="DG1395" i="64"/>
  <c r="AG1395" i="64"/>
  <c r="CW1395" i="64"/>
  <c r="AL1395" i="64"/>
  <c r="BQ1395" i="64"/>
  <c r="BS1395" i="64"/>
  <c r="AK1395" i="64"/>
  <c r="AR1395" i="64"/>
  <c r="AE1395" i="64"/>
  <c r="CB1395" i="64"/>
  <c r="X1395" i="64"/>
  <c r="DD1395" i="64"/>
  <c r="CI1395" i="64"/>
  <c r="AH1395" i="64"/>
  <c r="BH1395" i="64"/>
  <c r="AU1395" i="64"/>
  <c r="CZ1395" i="64"/>
  <c r="AN1395" i="64"/>
  <c r="V1395" i="64"/>
  <c r="AA1395" i="64"/>
  <c r="AD1395" i="64"/>
  <c r="DA1395" i="64"/>
  <c r="CV1395" i="64"/>
  <c r="BX1395" i="64"/>
  <c r="BK1395" i="64"/>
  <c r="CP1395" i="64"/>
  <c r="S1395" i="64"/>
  <c r="CR1395" i="64"/>
  <c r="BD1395" i="64"/>
  <c r="Y1395" i="64"/>
  <c r="Z1395" i="64"/>
  <c r="AQ1395" i="64"/>
  <c r="AT1395" i="64"/>
  <c r="AW1395" i="64"/>
  <c r="CG1395" i="64"/>
  <c r="BJ1395" i="64"/>
  <c r="CA1395" i="64"/>
  <c r="AI1395" i="64"/>
  <c r="AJ1395" i="64"/>
  <c r="T1395" i="64"/>
  <c r="DH1395" i="64"/>
  <c r="BT1395" i="64"/>
  <c r="AO1395" i="64"/>
  <c r="AP1395" i="64"/>
  <c r="BG1395" i="64"/>
  <c r="BP1395" i="64"/>
  <c r="AZ1395" i="64"/>
  <c r="CH1395" i="64"/>
  <c r="CS1395" i="64"/>
  <c r="BN1395" i="64"/>
  <c r="AC1395" i="64"/>
  <c r="BZ1395" i="64"/>
  <c r="CY1395" i="64"/>
  <c r="AY1395" i="64"/>
  <c r="CJ1395" i="64"/>
  <c r="BE1395" i="64"/>
  <c r="BF1395" i="64"/>
  <c r="CU1395" i="64"/>
  <c r="BW1395" i="64"/>
  <c r="U1395" i="64"/>
  <c r="AS1395" i="64"/>
  <c r="BB1395" i="64"/>
  <c r="DB1395" i="64"/>
  <c r="W1395" i="64"/>
  <c r="DF1395" i="64"/>
  <c r="DI1395" i="64"/>
  <c r="AF1395" i="64"/>
  <c r="DE1395" i="64"/>
  <c r="CF1395" i="64"/>
  <c r="CX1399" i="64"/>
  <c r="AJ1399" i="64"/>
  <c r="DH1399" i="64"/>
  <c r="CG1399" i="64"/>
  <c r="T1399" i="64"/>
  <c r="CQ1399" i="64"/>
  <c r="AI1399" i="64"/>
  <c r="CA1399" i="64"/>
  <c r="AT1399" i="64"/>
  <c r="CO1399" i="64"/>
  <c r="BT1399" i="64"/>
  <c r="CF1399" i="64"/>
  <c r="Z1399" i="64"/>
  <c r="AF1399" i="64"/>
  <c r="CD1399" i="64"/>
  <c r="CC1399" i="64"/>
  <c r="CY1399" i="64"/>
  <c r="S1399" i="64"/>
  <c r="BH1399" i="64"/>
  <c r="AW1399" i="64"/>
  <c r="U1399" i="64"/>
  <c r="BR1399" i="64"/>
  <c r="CR1399" i="64"/>
  <c r="BD1399" i="64"/>
  <c r="CK1399" i="64"/>
  <c r="AH1399" i="64"/>
  <c r="DG1399" i="64"/>
  <c r="CV1399" i="64"/>
  <c r="BA1399" i="64"/>
  <c r="AX1473" i="64"/>
  <c r="AX1475" i="64"/>
  <c r="BG1473" i="64"/>
  <c r="BG1475" i="64"/>
  <c r="CV1473" i="64"/>
  <c r="CV1475" i="64"/>
  <c r="BU1399" i="64"/>
  <c r="CL1399" i="64"/>
  <c r="BY1399" i="64"/>
  <c r="AD1399" i="64"/>
  <c r="DJ1399" i="64"/>
  <c r="DA1473" i="64"/>
  <c r="DA1475" i="64"/>
  <c r="DJ1473" i="64"/>
  <c r="DJ1475" i="64"/>
  <c r="AV1473" i="64"/>
  <c r="AV1475" i="64"/>
  <c r="Z1473" i="64"/>
  <c r="Z1475" i="64"/>
  <c r="V1473" i="64"/>
  <c r="V1475" i="64"/>
  <c r="BR1473" i="64"/>
  <c r="BR1475" i="64"/>
  <c r="CA1473" i="64"/>
  <c r="CA1475" i="64"/>
  <c r="DF1473" i="64"/>
  <c r="DF1475" i="64"/>
  <c r="AQ1399" i="64"/>
  <c r="AX1399" i="64"/>
  <c r="AH1473" i="64"/>
  <c r="AH1475" i="64"/>
  <c r="AP1473" i="64"/>
  <c r="AP1475" i="64"/>
  <c r="BO1473" i="64"/>
  <c r="BO1475" i="64"/>
  <c r="AJ1473" i="64"/>
  <c r="AJ1475" i="64"/>
  <c r="AR1473" i="64"/>
  <c r="AR1475" i="64"/>
  <c r="BQ1473" i="64"/>
  <c r="BQ1475" i="64"/>
  <c r="CS1473" i="64"/>
  <c r="CS1475" i="64"/>
  <c r="DH1473" i="64"/>
  <c r="DH1475" i="64"/>
  <c r="CU1399" i="64"/>
  <c r="BX1399" i="64"/>
  <c r="AU1399" i="64"/>
  <c r="BM1399" i="64"/>
  <c r="AK1399" i="64"/>
  <c r="CH1399" i="64"/>
  <c r="CL1473" i="64"/>
  <c r="CL1475" i="64"/>
  <c r="BW1473" i="64"/>
  <c r="BW1475" i="64"/>
  <c r="CE1473" i="64"/>
  <c r="CE1475" i="64"/>
  <c r="AZ1473" i="64"/>
  <c r="AZ1475" i="64"/>
  <c r="BH1473" i="64"/>
  <c r="BH1475" i="64"/>
  <c r="U1473" i="64"/>
  <c r="U1475" i="64"/>
  <c r="AC1473" i="64"/>
  <c r="AC1475" i="64"/>
  <c r="AD1473" i="64"/>
  <c r="AD1475" i="64"/>
  <c r="BZ1473" i="64"/>
  <c r="BZ1475" i="64"/>
  <c r="CW1473" i="64"/>
  <c r="CW1475" i="64"/>
  <c r="DE1473" i="64"/>
  <c r="DE1475" i="64"/>
  <c r="BD1473" i="64"/>
  <c r="BD1475" i="64"/>
  <c r="BL1473" i="64"/>
  <c r="BL1475" i="64"/>
  <c r="BY1473" i="64"/>
  <c r="BY1475" i="64"/>
  <c r="CG1473" i="64"/>
  <c r="CG1475" i="64"/>
  <c r="DK1473" i="64"/>
  <c r="DK1475" i="64"/>
  <c r="CW1399" i="64"/>
  <c r="BG1399" i="64"/>
  <c r="DC1399" i="64"/>
  <c r="AZ1399" i="64"/>
  <c r="BO1399" i="64"/>
  <c r="BT1473" i="64"/>
  <c r="BT1475" i="64"/>
  <c r="AL1473" i="64"/>
  <c r="AL1475" i="64"/>
  <c r="CH1473" i="64"/>
  <c r="CH1475" i="64"/>
  <c r="CU1473" i="64"/>
  <c r="CU1475" i="64"/>
  <c r="DK1399" i="64"/>
  <c r="S1473" i="64"/>
  <c r="S1475" i="64"/>
  <c r="AB1473" i="64"/>
  <c r="AB1475" i="64"/>
  <c r="CY1473" i="64"/>
  <c r="CY1475" i="64"/>
  <c r="AC1399" i="64"/>
  <c r="DE1399" i="64"/>
  <c r="BN1399" i="64"/>
  <c r="CS1399" i="64"/>
  <c r="V1399" i="64"/>
  <c r="BS1473" i="64"/>
  <c r="BS1475" i="64"/>
  <c r="CR1473" i="64"/>
  <c r="CR1475" i="64"/>
  <c r="CT1473" i="64"/>
  <c r="CT1475" i="64"/>
  <c r="CI1399" i="64"/>
  <c r="Y1399" i="64"/>
  <c r="AP1399" i="64"/>
  <c r="BW1399" i="64"/>
  <c r="BJ1399" i="64"/>
  <c r="CP1399" i="64"/>
  <c r="DF1399" i="64"/>
  <c r="Y1473" i="64"/>
  <c r="Y1475" i="64"/>
  <c r="AG1473" i="64"/>
  <c r="AG1475" i="64"/>
  <c r="W1473" i="64"/>
  <c r="W1475" i="64"/>
  <c r="BF1473" i="64"/>
  <c r="BF1475" i="64"/>
  <c r="CI1473" i="64"/>
  <c r="CI1475" i="64"/>
  <c r="DC1473" i="64"/>
  <c r="DC1475" i="64"/>
  <c r="DG1473" i="64"/>
  <c r="DG1475" i="64"/>
  <c r="DB1473" i="64"/>
  <c r="DB1475" i="64"/>
  <c r="BQ1399" i="64"/>
  <c r="X1473" i="64"/>
  <c r="X1475" i="64"/>
  <c r="BN1473" i="64"/>
  <c r="BN1475" i="64"/>
  <c r="T1473" i="64"/>
  <c r="T1475" i="64"/>
  <c r="AU1473" i="64"/>
  <c r="AU1475" i="64"/>
  <c r="AK1473" i="64"/>
  <c r="AK1475" i="64"/>
  <c r="AT1473" i="64"/>
  <c r="AT1475" i="64"/>
  <c r="CO1473" i="64"/>
  <c r="CO1475" i="64"/>
  <c r="CZ1473" i="64"/>
  <c r="CZ1475" i="64"/>
  <c r="BP1399" i="64"/>
  <c r="AB1399" i="64"/>
  <c r="DI1399" i="64"/>
  <c r="AL1399" i="64"/>
  <c r="CJ1473" i="64"/>
  <c r="CJ1475" i="64"/>
  <c r="AO1473" i="64"/>
  <c r="AO1475" i="64"/>
  <c r="AW1473" i="64"/>
  <c r="AW1475" i="64"/>
  <c r="AA1473" i="64"/>
  <c r="AA1475" i="64"/>
  <c r="AS1473" i="64"/>
  <c r="AS1475" i="64"/>
  <c r="BK1473" i="64"/>
  <c r="BK1475" i="64"/>
  <c r="DD1473" i="64"/>
  <c r="DD1475" i="64"/>
  <c r="CX1473" i="64"/>
  <c r="CX1475" i="64"/>
  <c r="DD1399" i="64"/>
  <c r="AO1399" i="64"/>
  <c r="BF1399" i="64"/>
  <c r="AS1399" i="64"/>
  <c r="BZ1399" i="64"/>
  <c r="AF1473" i="64"/>
  <c r="AF1475" i="64"/>
  <c r="BE1473" i="64"/>
  <c r="BE1475" i="64"/>
  <c r="BM1473" i="64"/>
  <c r="BM1475" i="64"/>
  <c r="CD1473" i="64"/>
  <c r="CD1475" i="64"/>
  <c r="AI1473" i="64"/>
  <c r="AI1475" i="64"/>
  <c r="AM1473" i="64"/>
  <c r="AM1475" i="64"/>
  <c r="BA1473" i="64"/>
  <c r="BA1475" i="64"/>
  <c r="AE1473" i="64"/>
  <c r="AE1475" i="64"/>
  <c r="CQ1473" i="64"/>
  <c r="CQ1475" i="64"/>
  <c r="AN1473" i="64"/>
  <c r="AN1475" i="64"/>
  <c r="CB1473" i="64"/>
  <c r="CB1475" i="64"/>
  <c r="BU1473" i="64"/>
  <c r="BU1475" i="64"/>
  <c r="CC1473" i="64"/>
  <c r="CC1475" i="64"/>
  <c r="BV1473" i="64"/>
  <c r="BV1475" i="64"/>
  <c r="AQ1473" i="64"/>
  <c r="AQ1475" i="64"/>
  <c r="AY1473" i="64"/>
  <c r="AY1475" i="64"/>
  <c r="BP1473" i="64"/>
  <c r="BP1475" i="64"/>
  <c r="BB1473" i="64"/>
  <c r="BB1475" i="64"/>
  <c r="CP1473" i="64"/>
  <c r="CP1475" i="64"/>
  <c r="AR1399" i="64"/>
  <c r="DB1399" i="64"/>
  <c r="AG1399" i="64"/>
  <c r="BB1399" i="64"/>
  <c r="CK1473" i="64"/>
  <c r="CK1475" i="64"/>
  <c r="BX1473" i="64"/>
  <c r="BX1475" i="64"/>
  <c r="CF1473" i="64"/>
  <c r="CF1475" i="64"/>
  <c r="BI1473" i="64"/>
  <c r="BI1475" i="64"/>
  <c r="BJ1473" i="64"/>
  <c r="BJ1475" i="64"/>
  <c r="DI1473" i="64"/>
  <c r="DI1475" i="64"/>
  <c r="BE1399" i="64"/>
  <c r="BV1399" i="64"/>
  <c r="BI1399" i="64"/>
  <c r="CT1399" i="64"/>
  <c r="BC1473" i="64"/>
  <c r="BC1475" i="64"/>
  <c r="AM1399" i="64"/>
  <c r="AC141" i="64"/>
  <c r="DA126" i="64"/>
  <c r="AG1394" i="64"/>
  <c r="AG1396" i="64"/>
  <c r="T1394" i="64"/>
  <c r="T1396" i="64"/>
  <c r="CS1394" i="64"/>
  <c r="CS1396" i="64"/>
  <c r="AK1394" i="64"/>
  <c r="AK1396" i="64"/>
  <c r="CH1394" i="64"/>
  <c r="CH1396" i="64"/>
  <c r="BW1394" i="64"/>
  <c r="BW1396" i="64"/>
  <c r="AD1394" i="64"/>
  <c r="AD1396" i="64"/>
  <c r="BN1394" i="64"/>
  <c r="BN1396" i="64"/>
  <c r="CY1394" i="64"/>
  <c r="CY1396" i="64"/>
  <c r="AT1394" i="64"/>
  <c r="AT1396" i="64"/>
  <c r="AW1394" i="64"/>
  <c r="AW1396" i="64"/>
  <c r="DC1394" i="64"/>
  <c r="DC1396" i="64"/>
  <c r="AJ1394" i="64"/>
  <c r="AJ1396" i="64"/>
  <c r="BA1394" i="64"/>
  <c r="BA1396" i="64"/>
  <c r="CW1394" i="64"/>
  <c r="CW1396" i="64"/>
  <c r="CI1394" i="64"/>
  <c r="CI1396" i="64"/>
  <c r="CD1394" i="64"/>
  <c r="CD1396" i="64"/>
  <c r="BT1394" i="64"/>
  <c r="BT1396" i="64"/>
  <c r="AZ1394" i="64"/>
  <c r="AZ1396" i="64"/>
  <c r="CP1394" i="64"/>
  <c r="CP1396" i="64"/>
  <c r="AP1394" i="64"/>
  <c r="AP1396" i="64"/>
  <c r="AE1394" i="64"/>
  <c r="AE1396" i="64"/>
  <c r="BS1394" i="64"/>
  <c r="BS1396" i="64"/>
  <c r="AF1394" i="64"/>
  <c r="AF1396" i="64"/>
  <c r="BM1394" i="64"/>
  <c r="BM1396" i="64"/>
  <c r="S1394" i="64"/>
  <c r="S1396" i="64"/>
  <c r="BQ1394" i="64"/>
  <c r="BQ1396" i="64"/>
  <c r="BX1394" i="64"/>
  <c r="BX1396" i="64"/>
  <c r="Y1394" i="64"/>
  <c r="Y1396" i="64"/>
  <c r="AA1394" i="64"/>
  <c r="AA1396" i="64"/>
  <c r="BJ1394" i="64"/>
  <c r="BJ1396" i="64"/>
  <c r="BP1394" i="64"/>
  <c r="BP1396" i="64"/>
  <c r="X1394" i="64"/>
  <c r="X1396" i="64"/>
  <c r="DF1394" i="64"/>
  <c r="DF1396" i="64"/>
  <c r="CT1394" i="64"/>
  <c r="CT1396" i="64"/>
  <c r="BV1394" i="64"/>
  <c r="BV1396" i="64"/>
  <c r="Z1394" i="64"/>
  <c r="Z1396" i="64"/>
  <c r="BZ1394" i="64"/>
  <c r="BZ1396" i="64"/>
  <c r="CZ1394" i="64"/>
  <c r="CZ1396" i="64"/>
  <c r="AU1394" i="64"/>
  <c r="AU1396" i="64"/>
  <c r="AV1394" i="64"/>
  <c r="AV1396" i="64"/>
  <c r="CC1394" i="64"/>
  <c r="CC1396" i="64"/>
  <c r="BD1394" i="64"/>
  <c r="BD1396" i="64"/>
  <c r="AI1394" i="64"/>
  <c r="AI1396" i="64"/>
  <c r="CG1394" i="64"/>
  <c r="CG1396" i="64"/>
  <c r="AM1394" i="64"/>
  <c r="AM1396" i="64"/>
  <c r="AO1394" i="64"/>
  <c r="AO1396" i="64"/>
  <c r="CV1394" i="64"/>
  <c r="CV1396" i="64"/>
  <c r="DB1394" i="64"/>
  <c r="DB1396" i="64"/>
  <c r="CO1394" i="64"/>
  <c r="CO1396" i="64"/>
  <c r="CF1394" i="64"/>
  <c r="CF1396" i="64"/>
  <c r="DJ1394" i="64"/>
  <c r="DJ1396" i="64"/>
  <c r="BF1394" i="64"/>
  <c r="BF1396" i="64"/>
  <c r="BK1394" i="64"/>
  <c r="BK1396" i="64"/>
  <c r="BL1394" i="64"/>
  <c r="BL1396" i="64"/>
  <c r="CR1394" i="64"/>
  <c r="CR1396" i="64"/>
  <c r="BC1394" i="64"/>
  <c r="BC1396" i="64"/>
  <c r="V1394" i="64"/>
  <c r="V1396" i="64"/>
  <c r="BE1394" i="64"/>
  <c r="BE1396" i="64"/>
  <c r="AR1394" i="64"/>
  <c r="AR1396" i="64"/>
  <c r="DA1394" i="64"/>
  <c r="DA1396" i="64"/>
  <c r="AY1394" i="64"/>
  <c r="AY1396" i="64"/>
  <c r="DE1394" i="64"/>
  <c r="DE1396" i="64"/>
  <c r="BG1394" i="64"/>
  <c r="BG1396" i="64"/>
  <c r="DI1394" i="64"/>
  <c r="DI1396" i="64"/>
  <c r="CL1394" i="64"/>
  <c r="CL1396" i="64"/>
  <c r="CX1394" i="64"/>
  <c r="CX1396" i="64"/>
  <c r="AC1394" i="64"/>
  <c r="AC1396" i="64"/>
  <c r="CA1394" i="64"/>
  <c r="CA1396" i="64"/>
  <c r="CB1394" i="64"/>
  <c r="CB1396" i="64"/>
  <c r="W1394" i="64"/>
  <c r="W1396" i="64"/>
  <c r="AB1394" i="64"/>
  <c r="AB1396" i="64"/>
  <c r="DH1394" i="64"/>
  <c r="DH1396" i="64"/>
  <c r="AL1394" i="64"/>
  <c r="AL1396" i="64"/>
  <c r="BU1394" i="64"/>
  <c r="BU1396" i="64"/>
  <c r="AS1394" i="64"/>
  <c r="AS1396" i="64"/>
  <c r="BO1394" i="64"/>
  <c r="BO1396" i="64"/>
  <c r="DD1394" i="64"/>
  <c r="DD1396" i="64"/>
  <c r="CE1394" i="64"/>
  <c r="CE1396" i="64"/>
  <c r="BB1394" i="64"/>
  <c r="BB1396" i="64"/>
  <c r="AN1394" i="64"/>
  <c r="AN1396" i="64"/>
  <c r="CK1394" i="64"/>
  <c r="CK1396" i="64"/>
  <c r="BI1394" i="64"/>
  <c r="BI1396" i="64"/>
  <c r="BH1394" i="64"/>
  <c r="BH1396" i="64"/>
  <c r="AX1394" i="64"/>
  <c r="AX1396" i="64"/>
  <c r="DG1394" i="64"/>
  <c r="DG1396" i="64"/>
  <c r="CJ1394" i="64"/>
  <c r="CJ1396" i="64"/>
  <c r="AH1394" i="64"/>
  <c r="AH1396" i="64"/>
  <c r="CQ1394" i="64"/>
  <c r="CQ1396" i="64"/>
  <c r="CU1394" i="64"/>
  <c r="CU1396" i="64"/>
  <c r="DK1394" i="64"/>
  <c r="DK1396" i="64"/>
  <c r="AQ1394" i="64"/>
  <c r="AQ1396" i="64"/>
  <c r="U1394" i="64"/>
  <c r="U1396" i="64"/>
  <c r="BR1394" i="64"/>
  <c r="BR1396" i="64"/>
  <c r="BY1394" i="64"/>
  <c r="BY1396" i="64"/>
  <c r="AC1388" i="64"/>
  <c r="AC1390" i="64" s="1"/>
  <c r="AD111" i="64" a="1"/>
  <c r="AD111" i="64" s="1"/>
  <c r="AD1373" i="64" a="1"/>
  <c r="AD1373" i="64" s="1"/>
  <c r="DB111" i="64" a="1"/>
  <c r="DB111" i="64" s="1"/>
  <c r="DB1373" i="64" a="1"/>
  <c r="DB1373" i="64" s="1"/>
  <c r="AB139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265" i="64" a="1"/>
  <c r="DB1265" i="64" s="1"/>
  <c r="AD1265" i="64" a="1"/>
  <c r="AD1265" i="64" s="1"/>
  <c r="CM1241" i="64"/>
  <c r="AA1241" i="64"/>
  <c r="U1241" i="64"/>
  <c r="X1241" i="64"/>
  <c r="CV1241" i="64"/>
  <c r="CX1241" i="64"/>
  <c r="T1241" i="64"/>
  <c r="CQ1241" i="64"/>
  <c r="CT1241" i="64"/>
  <c r="AB1241" i="64"/>
  <c r="S1241" i="64"/>
  <c r="CZ1241" i="64"/>
  <c r="W1241" i="64"/>
  <c r="Z1241" i="64"/>
  <c r="CS1241" i="64"/>
  <c r="CP1241" i="64"/>
  <c r="Y1241" i="64"/>
  <c r="CW1241" i="64"/>
  <c r="CU1241" i="64"/>
  <c r="CY1241" i="64"/>
  <c r="CO1241" i="64"/>
  <c r="V1241" i="64"/>
  <c r="CR1241" i="64"/>
  <c r="CL1271" i="64"/>
  <c r="AA1271" i="64"/>
  <c r="DA1271" i="64"/>
  <c r="U1271" i="64"/>
  <c r="X1271" i="64"/>
  <c r="CV1271" i="64"/>
  <c r="CX1271" i="64"/>
  <c r="T1271" i="64"/>
  <c r="CQ1271" i="64"/>
  <c r="CT1271" i="64"/>
  <c r="AB1271" i="64"/>
  <c r="S1271" i="64"/>
  <c r="AB1249" i="64"/>
  <c r="CZ1271" i="64"/>
  <c r="W1271" i="64"/>
  <c r="CZ1249" i="64"/>
  <c r="CL1249" i="64"/>
  <c r="Z1271" i="64"/>
  <c r="CS1271" i="64"/>
  <c r="CP1271" i="64"/>
  <c r="Y1271" i="64"/>
  <c r="AA1249" i="64"/>
  <c r="CW1271" i="64"/>
  <c r="CU1271" i="64"/>
  <c r="AC1271" i="64"/>
  <c r="CY1271" i="64"/>
  <c r="CO1271" i="64"/>
  <c r="V1271" i="64"/>
  <c r="CR1271" i="64"/>
  <c r="U1249" i="64"/>
  <c r="X1249" i="64"/>
  <c r="DB980" i="64" a="1"/>
  <c r="DB980" i="64" s="1"/>
  <c r="DB984" i="64" a="1"/>
  <c r="DB984" i="64" s="1"/>
  <c r="DB983" i="64" a="1"/>
  <c r="DB983" i="64" s="1"/>
  <c r="DB982" i="64" a="1"/>
  <c r="DB982" i="64" s="1"/>
  <c r="DB981" i="64" a="1"/>
  <c r="DB981" i="64" s="1"/>
  <c r="AD983" i="64" a="1"/>
  <c r="AD983" i="64" s="1"/>
  <c r="AD982" i="64" a="1"/>
  <c r="AD982" i="64" s="1"/>
  <c r="AD981" i="64" a="1"/>
  <c r="AD981" i="64" s="1"/>
  <c r="AD984" i="64" a="1"/>
  <c r="AD984" i="64" s="1"/>
  <c r="AD980" i="64" a="1"/>
  <c r="AD980" i="64" s="1"/>
  <c r="AN962" i="64"/>
  <c r="BN962" i="64"/>
  <c r="AW962" i="64"/>
  <c r="BV962" i="64"/>
  <c r="CD962" i="64"/>
  <c r="AQ962" i="64"/>
  <c r="AD962" i="64"/>
  <c r="AZ962" i="64"/>
  <c r="W962" i="64"/>
  <c r="AV962" i="64"/>
  <c r="CL962" i="64"/>
  <c r="BE962" i="64"/>
  <c r="BA962" i="64"/>
  <c r="AC962" i="64"/>
  <c r="AC961" i="64" s="1"/>
  <c r="AY962" i="64"/>
  <c r="CH962" i="64"/>
  <c r="BH962" i="64"/>
  <c r="CA962" i="64"/>
  <c r="BD962" i="64"/>
  <c r="U962" i="64"/>
  <c r="BM962" i="64"/>
  <c r="V962" i="64"/>
  <c r="BQ962" i="64"/>
  <c r="BG962" i="64"/>
  <c r="AU962" i="64"/>
  <c r="BP962" i="64"/>
  <c r="BL962" i="64"/>
  <c r="BY962" i="64"/>
  <c r="BU962" i="64"/>
  <c r="BR962" i="64"/>
  <c r="BB962" i="64"/>
  <c r="BO962" i="64"/>
  <c r="CI962" i="64"/>
  <c r="BX962" i="64"/>
  <c r="BT962" i="64"/>
  <c r="BJ962" i="64"/>
  <c r="CC962" i="64"/>
  <c r="AM962" i="64"/>
  <c r="BC962" i="64"/>
  <c r="BW962" i="64"/>
  <c r="T962" i="64"/>
  <c r="CF962" i="64"/>
  <c r="BI962" i="64"/>
  <c r="CV962" i="64"/>
  <c r="CB962" i="64"/>
  <c r="Y962" i="64"/>
  <c r="CK962" i="64"/>
  <c r="BS962" i="64"/>
  <c r="CE962" i="64"/>
  <c r="AB962" i="64"/>
  <c r="AK962" i="64"/>
  <c r="AT962" i="64"/>
  <c r="X962" i="64"/>
  <c r="CJ962" i="64"/>
  <c r="AG962" i="64"/>
  <c r="AH962" i="64"/>
  <c r="Z962" i="64"/>
  <c r="AA962" i="64"/>
  <c r="AS962" i="64"/>
  <c r="AJ962" i="64"/>
  <c r="AL962" i="64"/>
  <c r="AE962" i="64"/>
  <c r="AF962" i="64"/>
  <c r="AP962" i="64"/>
  <c r="AO962" i="64"/>
  <c r="AX962" i="64"/>
  <c r="BF962" i="64"/>
  <c r="AI962" i="64"/>
  <c r="CG962" i="64"/>
  <c r="AR962" i="64"/>
  <c r="BZ962" i="64"/>
  <c r="BK962" i="64"/>
  <c r="AN1000" i="64"/>
  <c r="BN1000" i="64"/>
  <c r="AW1000" i="64"/>
  <c r="BV1000" i="64"/>
  <c r="CD1000" i="64"/>
  <c r="AQ1000" i="64"/>
  <c r="AD1000" i="64"/>
  <c r="AZ1000" i="64"/>
  <c r="AV1000" i="64"/>
  <c r="CL1000" i="64"/>
  <c r="BE1000" i="64"/>
  <c r="BA1000" i="64"/>
  <c r="AC1000" i="64"/>
  <c r="AY1000" i="64"/>
  <c r="CH1000" i="64"/>
  <c r="BH1000" i="64"/>
  <c r="CA1000" i="64"/>
  <c r="DB967" i="64" a="1"/>
  <c r="DB967" i="64" s="1"/>
  <c r="DB968" i="64" a="1"/>
  <c r="DB968" i="64" s="1"/>
  <c r="DB953" i="64" a="1"/>
  <c r="DB953" i="64" s="1"/>
  <c r="DB969" i="64" a="1"/>
  <c r="DB969" i="64" s="1"/>
  <c r="DB949" i="64" a="1"/>
  <c r="DB949" i="64" s="1"/>
  <c r="DB950" i="64" a="1"/>
  <c r="DB950" i="64" s="1"/>
  <c r="DB966" i="64" a="1"/>
  <c r="DB966" i="64" s="1"/>
  <c r="DB965" i="64" a="1"/>
  <c r="DB965" i="64" s="1"/>
  <c r="DB951" i="64" a="1"/>
  <c r="DB951" i="64" s="1"/>
  <c r="DB952" i="64" a="1"/>
  <c r="DB952" i="64" s="1"/>
  <c r="BD1000" i="64"/>
  <c r="BM1000" i="64"/>
  <c r="BQ1000" i="64"/>
  <c r="BG1000" i="64"/>
  <c r="AU1000" i="64"/>
  <c r="BP1000" i="64"/>
  <c r="BL1000" i="64"/>
  <c r="BY1000" i="64"/>
  <c r="BU1000" i="64"/>
  <c r="BR1000" i="64"/>
  <c r="BB1000" i="64"/>
  <c r="BO1000" i="64"/>
  <c r="CI1000" i="64"/>
  <c r="BX1000" i="64"/>
  <c r="BT1000" i="64"/>
  <c r="BJ1000" i="64"/>
  <c r="CC1000" i="64"/>
  <c r="AM1000" i="64"/>
  <c r="BC1000" i="64"/>
  <c r="BW1000" i="64"/>
  <c r="CF1000" i="64"/>
  <c r="BI1000" i="64"/>
  <c r="AD966" i="64" a="1"/>
  <c r="AD966" i="64" s="1"/>
  <c r="AD950" i="64" a="1"/>
  <c r="AD950" i="64" s="1"/>
  <c r="AD951" i="64" a="1"/>
  <c r="AD951" i="64" s="1"/>
  <c r="AD952" i="64" a="1"/>
  <c r="AD952" i="64" s="1"/>
  <c r="AD953" i="64" a="1"/>
  <c r="AD953" i="64" s="1"/>
  <c r="AD967" i="64" a="1"/>
  <c r="AD967" i="64" s="1"/>
  <c r="AD968" i="64" a="1"/>
  <c r="AD968" i="64" s="1"/>
  <c r="AD949" i="64" a="1"/>
  <c r="AD949" i="64" s="1"/>
  <c r="AD965" i="64" a="1"/>
  <c r="AD965" i="64" s="1"/>
  <c r="AD969" i="64" a="1"/>
  <c r="AD969" i="64" s="1"/>
  <c r="CB1000" i="64"/>
  <c r="CK1000" i="64"/>
  <c r="BS1000" i="64"/>
  <c r="CE1000" i="64"/>
  <c r="AK1000" i="64"/>
  <c r="AT1000" i="64"/>
  <c r="CJ1000" i="64"/>
  <c r="AG1000" i="64"/>
  <c r="AH1000" i="64"/>
  <c r="AS1000" i="64"/>
  <c r="AJ1000" i="64"/>
  <c r="AL1000" i="64"/>
  <c r="AE1000" i="64"/>
  <c r="AF1000" i="64"/>
  <c r="AP1000" i="64"/>
  <c r="AO1000" i="64"/>
  <c r="AX1000" i="64"/>
  <c r="BF1000" i="64"/>
  <c r="AI1000" i="64"/>
  <c r="CG1000" i="64"/>
  <c r="AR1000" i="64"/>
  <c r="BZ1000" i="64"/>
  <c r="BK1000" i="64"/>
  <c r="S962" i="64"/>
  <c r="DC897" i="64"/>
  <c r="DC940" i="64"/>
  <c r="CX897" i="64"/>
  <c r="CX940" i="64"/>
  <c r="X1000" i="64"/>
  <c r="V1000" i="64"/>
  <c r="Z1000" i="64"/>
  <c r="DK897" i="64"/>
  <c r="DK940" i="64"/>
  <c r="CO897" i="64"/>
  <c r="CO940" i="64"/>
  <c r="DF897" i="64"/>
  <c r="DF940" i="64"/>
  <c r="CW897" i="64"/>
  <c r="CW940" i="64"/>
  <c r="CR897" i="64"/>
  <c r="CR940" i="64"/>
  <c r="DE897" i="64"/>
  <c r="DE940" i="64"/>
  <c r="CQ897" i="64"/>
  <c r="CQ940" i="64"/>
  <c r="CZ897" i="64"/>
  <c r="CZ940" i="64"/>
  <c r="AA1000" i="64"/>
  <c r="T1000" i="64"/>
  <c r="W1000" i="64"/>
  <c r="CV1000" i="64"/>
  <c r="CY897" i="64"/>
  <c r="CY940" i="64"/>
  <c r="DH897" i="64"/>
  <c r="DH940" i="64"/>
  <c r="CT897" i="64"/>
  <c r="CT940" i="64"/>
  <c r="DD897" i="64"/>
  <c r="DD940" i="64"/>
  <c r="DG897" i="64"/>
  <c r="DG940" i="64"/>
  <c r="CS897" i="64"/>
  <c r="CS940" i="64"/>
  <c r="DB897" i="64"/>
  <c r="DB940" i="64"/>
  <c r="U1000" i="64"/>
  <c r="Y1000" i="64"/>
  <c r="S1000" i="64"/>
  <c r="AB1000" i="64"/>
  <c r="DA897" i="64"/>
  <c r="DA940" i="64"/>
  <c r="DJ897" i="64"/>
  <c r="DJ940" i="64"/>
  <c r="CU897" i="64"/>
  <c r="CU940" i="64"/>
  <c r="CP897" i="64"/>
  <c r="CP940" i="64"/>
  <c r="DI897" i="64"/>
  <c r="DI940" i="64"/>
  <c r="CZ207" i="64"/>
  <c r="CZ210" i="64" s="1"/>
  <c r="CZ212" i="64" s="1"/>
  <c r="AC210" i="64"/>
  <c r="AC212" i="64" s="1"/>
  <c r="AD208" i="64" a="1"/>
  <c r="AD208" i="64" s="1"/>
  <c r="AD207" i="64" s="1"/>
  <c r="AD209" i="64" a="1"/>
  <c r="AD209" i="64" s="1"/>
  <c r="DB209" i="64" a="1"/>
  <c r="DB209" i="64" s="1"/>
  <c r="DB208" i="64" a="1"/>
  <c r="DB208" i="64" s="1"/>
  <c r="AC924" i="64"/>
  <c r="AC926" i="64" s="1"/>
  <c r="DA1241" i="64"/>
  <c r="AC1241" i="64"/>
  <c r="DB331" i="64" a="1"/>
  <c r="DB331" i="64" s="1"/>
  <c r="DB1240" i="64" a="1"/>
  <c r="DB1240" i="64" s="1"/>
  <c r="AD331" i="64" a="1"/>
  <c r="AD331" i="64" s="1"/>
  <c r="AD1240" i="64" a="1"/>
  <c r="AD1240" i="64" s="1"/>
  <c r="DA924" i="64"/>
  <c r="DA926" i="64" s="1"/>
  <c r="DC882" i="64"/>
  <c r="DE882" i="64"/>
  <c r="CP884" i="64"/>
  <c r="CP892" i="64" s="1"/>
  <c r="CP882" i="64"/>
  <c r="CR884" i="64"/>
  <c r="CR892" i="64" s="1"/>
  <c r="CR882" i="64"/>
  <c r="DI882" i="64"/>
  <c r="DK882" i="64"/>
  <c r="CV884" i="64"/>
  <c r="CV892" i="64" s="1"/>
  <c r="CV882" i="64"/>
  <c r="CX884" i="64"/>
  <c r="CX892" i="64" s="1"/>
  <c r="CX882" i="64"/>
  <c r="CQ884" i="64"/>
  <c r="CQ892" i="64" s="1"/>
  <c r="CQ882" i="64"/>
  <c r="CZ882" i="64"/>
  <c r="CZ884" i="64"/>
  <c r="CZ892" i="64" s="1"/>
  <c r="CT884" i="64"/>
  <c r="CT892" i="64" s="1"/>
  <c r="CT882" i="64"/>
  <c r="DD882" i="64"/>
  <c r="CO884" i="64"/>
  <c r="CO888" i="64" s="1"/>
  <c r="CO882" i="64"/>
  <c r="DF882" i="64"/>
  <c r="CY884" i="64"/>
  <c r="CY892" i="64" s="1"/>
  <c r="CY882" i="64"/>
  <c r="DH882" i="64"/>
  <c r="CS884" i="64"/>
  <c r="CS892" i="64" s="1"/>
  <c r="CS882" i="64"/>
  <c r="DB882" i="64"/>
  <c r="CU884" i="64"/>
  <c r="CU892" i="64" s="1"/>
  <c r="CU882" i="64"/>
  <c r="CW884" i="64"/>
  <c r="CW892" i="64" s="1"/>
  <c r="CW882" i="64"/>
  <c r="DG882" i="64"/>
  <c r="DA882" i="64"/>
  <c r="DJ882" i="64"/>
  <c r="AD312" i="64" a="1"/>
  <c r="AD312" i="64" s="1"/>
  <c r="AD925" i="64" a="1"/>
  <c r="AD925" i="64" s="1"/>
  <c r="DB312" i="64" a="1"/>
  <c r="DB312" i="64" s="1"/>
  <c r="DB925" i="64" a="1"/>
  <c r="DB925" i="64" s="1"/>
  <c r="CV897" i="64"/>
  <c r="AD891" i="64" a="1"/>
  <c r="AD891" i="64" s="1"/>
  <c r="AD299" i="64" a="1"/>
  <c r="AD299" i="64" s="1"/>
  <c r="DB891" i="64" a="1"/>
  <c r="DB891" i="64" s="1"/>
  <c r="DB299" i="64" a="1"/>
  <c r="DB299" i="64" s="1"/>
  <c r="X882" i="64"/>
  <c r="X884" i="64"/>
  <c r="BD882" i="64"/>
  <c r="CJ882" i="64"/>
  <c r="U882" i="64"/>
  <c r="U884" i="64"/>
  <c r="Y882" i="64"/>
  <c r="Y884" i="64"/>
  <c r="BE882" i="64"/>
  <c r="CK882" i="64"/>
  <c r="BA882" i="64"/>
  <c r="BS882" i="64"/>
  <c r="AQ882" i="64"/>
  <c r="BW882" i="64"/>
  <c r="AD882" i="64"/>
  <c r="AR882" i="64"/>
  <c r="BX882" i="64"/>
  <c r="BZ882" i="64"/>
  <c r="AE882" i="64"/>
  <c r="AC882" i="64"/>
  <c r="AF882" i="64"/>
  <c r="BL882" i="64"/>
  <c r="AP882" i="64"/>
  <c r="BY882" i="64"/>
  <c r="AG882" i="64"/>
  <c r="BM882" i="64"/>
  <c r="AH882" i="64"/>
  <c r="V882" i="64"/>
  <c r="V884" i="64"/>
  <c r="S882" i="64"/>
  <c r="S884" i="64"/>
  <c r="AY882" i="64"/>
  <c r="CE882" i="64"/>
  <c r="CH882" i="64"/>
  <c r="T882" i="64"/>
  <c r="T884" i="64"/>
  <c r="AZ882" i="64"/>
  <c r="CF882" i="64"/>
  <c r="W882" i="64"/>
  <c r="W884" i="64"/>
  <c r="BK882" i="64"/>
  <c r="Z882" i="64"/>
  <c r="Z884" i="64"/>
  <c r="BQ882" i="64"/>
  <c r="AN882" i="64"/>
  <c r="BT882" i="64"/>
  <c r="BN882" i="64"/>
  <c r="BJ882" i="64"/>
  <c r="AO882" i="64"/>
  <c r="BU882" i="64"/>
  <c r="AX882" i="64"/>
  <c r="BR882" i="64"/>
  <c r="AA882" i="64"/>
  <c r="AA884" i="64"/>
  <c r="BG882" i="64"/>
  <c r="AS882" i="64"/>
  <c r="AU882" i="64"/>
  <c r="AB882" i="64"/>
  <c r="AB884" i="64"/>
  <c r="AB892" i="64" s="1"/>
  <c r="BH882" i="64"/>
  <c r="AK882" i="64"/>
  <c r="CA882" i="64"/>
  <c r="BI882" i="64"/>
  <c r="BF882" i="64"/>
  <c r="BB882" i="64"/>
  <c r="AV882" i="64"/>
  <c r="CB882" i="64"/>
  <c r="CL882" i="64"/>
  <c r="AW882" i="64"/>
  <c r="CC882" i="64"/>
  <c r="BV882" i="64"/>
  <c r="AM882" i="64"/>
  <c r="AI882" i="64"/>
  <c r="BO882" i="64"/>
  <c r="CG882" i="64"/>
  <c r="CI882" i="64"/>
  <c r="AJ882" i="64"/>
  <c r="BP882" i="64"/>
  <c r="AL882" i="64"/>
  <c r="AT882" i="64"/>
  <c r="CD882" i="64"/>
  <c r="BC882" i="64"/>
  <c r="BD897" i="64"/>
  <c r="CJ897" i="64"/>
  <c r="BE897" i="64"/>
  <c r="CK897" i="64"/>
  <c r="BA897" i="64"/>
  <c r="BS897" i="64"/>
  <c r="AQ897" i="64"/>
  <c r="BW897" i="64"/>
  <c r="AD897" i="64"/>
  <c r="AR897" i="64"/>
  <c r="BX897" i="64"/>
  <c r="BZ897" i="64"/>
  <c r="AE897" i="64"/>
  <c r="AC897" i="64"/>
  <c r="AF897" i="64"/>
  <c r="BL897" i="64"/>
  <c r="AP897" i="64"/>
  <c r="BY897" i="64"/>
  <c r="AG897" i="64"/>
  <c r="BM897" i="64"/>
  <c r="AH897" i="64"/>
  <c r="AY897" i="64"/>
  <c r="CE897" i="64"/>
  <c r="CH897" i="64"/>
  <c r="AZ897" i="64"/>
  <c r="CF897" i="64"/>
  <c r="BK897" i="64"/>
  <c r="BQ897" i="64"/>
  <c r="AN897" i="64"/>
  <c r="BT897" i="64"/>
  <c r="BN897" i="64"/>
  <c r="BJ897" i="64"/>
  <c r="AO897" i="64"/>
  <c r="BU897" i="64"/>
  <c r="AX897" i="64"/>
  <c r="BR897" i="64"/>
  <c r="BG897" i="64"/>
  <c r="AS897" i="64"/>
  <c r="AU897" i="64"/>
  <c r="BH897" i="64"/>
  <c r="AK897" i="64"/>
  <c r="CA897" i="64"/>
  <c r="BI897" i="64"/>
  <c r="BF897" i="64"/>
  <c r="BB897" i="64"/>
  <c r="AV897" i="64"/>
  <c r="CB897" i="64"/>
  <c r="CL897" i="64"/>
  <c r="AW897" i="64"/>
  <c r="CC897" i="64"/>
  <c r="BV897" i="64"/>
  <c r="AM897" i="64"/>
  <c r="AI897" i="64"/>
  <c r="BO897" i="64"/>
  <c r="CG897" i="64"/>
  <c r="CI897" i="64"/>
  <c r="AJ897" i="64"/>
  <c r="BP897" i="64"/>
  <c r="AL897" i="64"/>
  <c r="AT897" i="64"/>
  <c r="CD897" i="64"/>
  <c r="BC897" i="64"/>
  <c r="AC884" i="64"/>
  <c r="AC892" i="64" s="1"/>
  <c r="DA884" i="64"/>
  <c r="DA892" i="64" s="1"/>
  <c r="AD887" i="64" a="1"/>
  <c r="AD887" i="64" s="1"/>
  <c r="DB887" i="64" a="1"/>
  <c r="DB887" i="64" s="1"/>
  <c r="DB4" i="64"/>
  <c r="DB883" i="64" a="1"/>
  <c r="DB883" i="64" s="1"/>
  <c r="AA897" i="64"/>
  <c r="X897" i="64"/>
  <c r="U897" i="64"/>
  <c r="Y897" i="64"/>
  <c r="AB897" i="64"/>
  <c r="AD4" i="64"/>
  <c r="AD883" i="64" a="1"/>
  <c r="AD883" i="64" s="1"/>
  <c r="V897" i="64"/>
  <c r="S897" i="64"/>
  <c r="T897" i="64"/>
  <c r="W897" i="64"/>
  <c r="Z897" i="64"/>
  <c r="DC41" i="863"/>
  <c r="DC40" i="863"/>
  <c r="AE259" i="64"/>
  <c r="AE7" i="64"/>
  <c r="DB42" i="863"/>
  <c r="DB21" i="863" s="1"/>
  <c r="DB31"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98" i="861" s="1"/>
  <c r="DB1" i="864"/>
  <c r="AD24" i="864"/>
  <c r="AD98"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1" i="861" s="1"/>
  <c r="R3" i="860"/>
  <c r="R4" i="860" s="1"/>
  <c r="R1" i="860"/>
  <c r="S2" i="860"/>
  <c r="Q2" i="860"/>
  <c r="R7" i="860"/>
  <c r="CW9" i="860"/>
  <c r="CW8" i="860"/>
  <c r="CW3" i="860"/>
  <c r="CX2" i="860"/>
  <c r="CV4" i="860"/>
  <c r="CV1" i="860"/>
  <c r="CO843" i="64"/>
  <c r="CO845" i="64"/>
  <c r="DF843" i="64"/>
  <c r="DF845" i="64"/>
  <c r="CQ845" i="64"/>
  <c r="CQ843" i="64"/>
  <c r="CS843" i="64"/>
  <c r="CS845" i="64"/>
  <c r="DB843" i="64"/>
  <c r="DB845" i="64"/>
  <c r="DD845" i="64"/>
  <c r="DD843" i="64"/>
  <c r="CY845" i="64"/>
  <c r="CY843" i="64"/>
  <c r="CR845" i="64"/>
  <c r="CR843" i="64"/>
  <c r="DA843" i="64"/>
  <c r="DA845" i="64"/>
  <c r="DE843" i="64"/>
  <c r="DE845" i="64"/>
  <c r="CP843" i="64"/>
  <c r="CP845" i="64"/>
  <c r="DG845" i="64"/>
  <c r="DG843" i="64"/>
  <c r="CZ845" i="64"/>
  <c r="CZ843" i="64"/>
  <c r="DI843" i="64"/>
  <c r="DI845" i="64"/>
  <c r="DC845" i="64"/>
  <c r="DC843" i="64"/>
  <c r="CX843" i="64"/>
  <c r="CX845" i="64"/>
  <c r="DH845" i="64"/>
  <c r="DH843" i="64"/>
  <c r="CT843" i="64"/>
  <c r="CT845" i="64"/>
  <c r="DK845" i="64"/>
  <c r="DK843" i="64"/>
  <c r="CV845" i="64"/>
  <c r="CV843" i="64"/>
  <c r="CO865" i="64"/>
  <c r="DF865" i="64"/>
  <c r="CQ865" i="64"/>
  <c r="DG865" i="64"/>
  <c r="CS865" i="64"/>
  <c r="AI2657" i="64"/>
  <c r="AX2657" i="64"/>
  <c r="BQ2657" i="64"/>
  <c r="CB2657" i="64"/>
  <c r="BV2657" i="64"/>
  <c r="BR2657" i="64"/>
  <c r="BD2657" i="64"/>
  <c r="AP2657" i="64"/>
  <c r="BS2657" i="64"/>
  <c r="BE2657" i="64"/>
  <c r="BG2657" i="64"/>
  <c r="BL2657" i="64"/>
  <c r="BX2657" i="64"/>
  <c r="AC2657" i="64"/>
  <c r="AD2657" i="64"/>
  <c r="AE2657" i="64"/>
  <c r="CC2657" i="64"/>
  <c r="S2657" i="64"/>
  <c r="CE2657" i="64"/>
  <c r="AJ2657" i="64"/>
  <c r="BA2657" i="64"/>
  <c r="BB2657" i="64"/>
  <c r="BC2657" i="64"/>
  <c r="CJ2657" i="64"/>
  <c r="AO2657" i="64"/>
  <c r="BM2657" i="64"/>
  <c r="AQ2657" i="64"/>
  <c r="BH2657" i="64"/>
  <c r="AF2657" i="64"/>
  <c r="CL2657" i="64"/>
  <c r="BY2657" i="64"/>
  <c r="BZ2657" i="64"/>
  <c r="CA2657" i="64"/>
  <c r="AH2657" i="64"/>
  <c r="BO2657" i="64"/>
  <c r="T2657" i="64"/>
  <c r="CF2657" i="64"/>
  <c r="AK2657" i="64"/>
  <c r="AL2657" i="64"/>
  <c r="AM2657" i="64"/>
  <c r="BF2657" i="64"/>
  <c r="Y2657" i="64"/>
  <c r="CK2657" i="64"/>
  <c r="AA2657" i="64"/>
  <c r="AR2657" i="64"/>
  <c r="BP2657" i="64"/>
  <c r="BI2657" i="64"/>
  <c r="AV2657" i="64"/>
  <c r="Z2657" i="64"/>
  <c r="BJ2657" i="64"/>
  <c r="CH2657" i="64"/>
  <c r="X2657" i="64"/>
  <c r="BK2657" i="64"/>
  <c r="AW2657" i="64"/>
  <c r="AY2657" i="64"/>
  <c r="AN2657" i="64"/>
  <c r="BN2657" i="64"/>
  <c r="BT2657" i="64"/>
  <c r="U2657" i="64"/>
  <c r="CG2657" i="64"/>
  <c r="V2657" i="64"/>
  <c r="W2657" i="64"/>
  <c r="CI2657" i="64"/>
  <c r="BU2657" i="64"/>
  <c r="CD2657" i="64"/>
  <c r="BW2657" i="64"/>
  <c r="AB2657" i="64"/>
  <c r="AZ2657" i="64"/>
  <c r="AS2657" i="64"/>
  <c r="AT2657" i="64"/>
  <c r="AU2657" i="64"/>
  <c r="AG2657" i="64"/>
  <c r="AI594" i="64"/>
  <c r="AX594" i="64"/>
  <c r="BQ594" i="64"/>
  <c r="CB594" i="64"/>
  <c r="BV594" i="64"/>
  <c r="BR594" i="64"/>
  <c r="BD594" i="64"/>
  <c r="AP594" i="64"/>
  <c r="BS594" i="64"/>
  <c r="DJ594" i="64"/>
  <c r="BE594" i="64"/>
  <c r="BG594" i="64"/>
  <c r="BL594" i="64"/>
  <c r="CP594" i="64"/>
  <c r="AZ594" i="64"/>
  <c r="BX594" i="64"/>
  <c r="DG594" i="64"/>
  <c r="AC594" i="64"/>
  <c r="DH594" i="64"/>
  <c r="AD594" i="64"/>
  <c r="DI594" i="64"/>
  <c r="AE594" i="64"/>
  <c r="CC594" i="64"/>
  <c r="CW594" i="64"/>
  <c r="S594" i="64"/>
  <c r="CE594" i="64"/>
  <c r="AJ594" i="64"/>
  <c r="BA594" i="64"/>
  <c r="BB594" i="64"/>
  <c r="BC594" i="64"/>
  <c r="CT594" i="64"/>
  <c r="CJ594" i="64"/>
  <c r="DK594" i="64"/>
  <c r="AO594" i="64"/>
  <c r="AQ594" i="64"/>
  <c r="BH594" i="64"/>
  <c r="AF594" i="64"/>
  <c r="CL594" i="64"/>
  <c r="CQ594" i="64"/>
  <c r="BY594" i="64"/>
  <c r="CR594" i="64"/>
  <c r="BZ594" i="64"/>
  <c r="CS594" i="64"/>
  <c r="CA594" i="64"/>
  <c r="CV594" i="64"/>
  <c r="AH594" i="64"/>
  <c r="BO594" i="64"/>
  <c r="CX594" i="64"/>
  <c r="T594" i="64"/>
  <c r="CF594" i="64"/>
  <c r="AK594" i="64"/>
  <c r="AL594" i="64"/>
  <c r="AM594" i="64"/>
  <c r="BF594" i="64"/>
  <c r="CU594" i="64"/>
  <c r="Y594" i="64"/>
  <c r="BM594" i="64"/>
  <c r="CK594" i="64"/>
  <c r="DE594" i="64"/>
  <c r="AA594" i="64"/>
  <c r="AR594" i="64"/>
  <c r="BI594" i="64"/>
  <c r="AV594" i="64"/>
  <c r="Z594" i="64"/>
  <c r="BJ594" i="64"/>
  <c r="X594" i="64"/>
  <c r="BK594" i="64"/>
  <c r="DB594" i="64"/>
  <c r="AW594" i="64"/>
  <c r="AY594" i="64"/>
  <c r="AN594" i="64"/>
  <c r="BN594" i="64"/>
  <c r="BT594" i="64"/>
  <c r="CY594" i="64"/>
  <c r="U594" i="64"/>
  <c r="CG594" i="64"/>
  <c r="CZ594" i="64"/>
  <c r="V594" i="64"/>
  <c r="DA594" i="64"/>
  <c r="W594" i="64"/>
  <c r="CI594" i="64"/>
  <c r="BU594" i="64"/>
  <c r="DD594" i="64"/>
  <c r="CD594" i="64"/>
  <c r="CO594" i="64"/>
  <c r="BW594" i="64"/>
  <c r="DF594" i="64"/>
  <c r="AB594" i="64"/>
  <c r="BP594" i="64"/>
  <c r="AS594" i="64"/>
  <c r="AT594" i="64"/>
  <c r="CH594" i="64"/>
  <c r="AU594" i="64"/>
  <c r="DC594" i="64"/>
  <c r="AG594" i="64"/>
  <c r="CO2629" i="64"/>
  <c r="CO2640" i="64"/>
  <c r="CP2629" i="64"/>
  <c r="CQ2629" i="64"/>
  <c r="CO2602" i="64"/>
  <c r="CQ2602" i="64"/>
  <c r="CP2602" i="64"/>
  <c r="X2107" i="64"/>
  <c r="W2150" i="64"/>
  <c r="X2148" i="64"/>
  <c r="CX2148" i="64"/>
  <c r="CX2150" i="64" s="1"/>
  <c r="X2127" i="64"/>
  <c r="CU2127" i="64"/>
  <c r="W2129" i="64"/>
  <c r="CT2107" i="64"/>
  <c r="CT1821" i="64"/>
  <c r="DG617" i="64"/>
  <c r="DE1821" i="64"/>
  <c r="DH805" i="64"/>
  <c r="AC796" i="64"/>
  <c r="CP805" i="64"/>
  <c r="DA805" i="64"/>
  <c r="BB796" i="64"/>
  <c r="CS796" i="64"/>
  <c r="CP1821" i="64"/>
  <c r="CO796" i="64"/>
  <c r="CX1821" i="64"/>
  <c r="DF1821" i="64"/>
  <c r="CY1821" i="64"/>
  <c r="DI796" i="64"/>
  <c r="CZ1821" i="64"/>
  <c r="DE796" i="64"/>
  <c r="CR805" i="64"/>
  <c r="CZ805" i="64"/>
  <c r="DB1821" i="64"/>
  <c r="DJ1821" i="64"/>
  <c r="CQ617" i="64"/>
  <c r="CY617" i="64"/>
  <c r="DG796" i="64"/>
  <c r="DG805" i="64"/>
  <c r="DE617" i="64"/>
  <c r="BF617" i="64"/>
  <c r="BV617" i="64"/>
  <c r="CL617" i="64"/>
  <c r="BD617" i="64"/>
  <c r="BS617" i="64"/>
  <c r="Z617" i="64"/>
  <c r="AH617" i="64"/>
  <c r="AX617" i="64"/>
  <c r="DD617" i="64"/>
  <c r="CY805" i="64"/>
  <c r="CR1821" i="64"/>
  <c r="CQ1821" i="64"/>
  <c r="DG1821" i="64"/>
  <c r="DH1821" i="64"/>
  <c r="CS1821" i="64"/>
  <c r="BQ796" i="64"/>
  <c r="CQ805" i="64"/>
  <c r="CQ796" i="64"/>
  <c r="CO617" i="64"/>
  <c r="CO1803" i="64"/>
  <c r="CW617" i="64"/>
  <c r="CW796" i="64"/>
  <c r="CW805" i="64"/>
  <c r="CO1821" i="64"/>
  <c r="CW1821" i="64"/>
  <c r="CV1821" i="64"/>
  <c r="CV617" i="64"/>
  <c r="CV796" i="64"/>
  <c r="CV805" i="64"/>
  <c r="DD796" i="64"/>
  <c r="DD805" i="64"/>
  <c r="DD1821" i="64"/>
  <c r="CS617" i="64"/>
  <c r="DI617" i="64"/>
  <c r="DA617" i="64"/>
  <c r="DI1821" i="64"/>
  <c r="DA1821" i="64"/>
  <c r="DC617" i="64"/>
  <c r="DK617" i="64"/>
  <c r="CU617" i="64"/>
  <c r="DC796" i="64"/>
  <c r="DC805" i="64"/>
  <c r="DK805" i="64"/>
  <c r="DK796" i="64"/>
  <c r="CU796" i="64"/>
  <c r="CU805" i="64"/>
  <c r="CP617" i="64"/>
  <c r="DF617" i="64"/>
  <c r="CX617" i="64"/>
  <c r="DF796" i="64"/>
  <c r="DF805" i="64"/>
  <c r="CX796" i="64"/>
  <c r="CX805" i="64"/>
  <c r="CQ2282" i="64"/>
  <c r="DK755" i="64"/>
  <c r="DB805" i="64"/>
  <c r="DB796" i="64"/>
  <c r="DK1876" i="64"/>
  <c r="CT1474" i="64"/>
  <c r="CT1663" i="64"/>
  <c r="DB1628" i="64"/>
  <c r="DK1981" i="64"/>
  <c r="DK1821" i="64"/>
  <c r="DK1497" i="64"/>
  <c r="CU755" i="64"/>
  <c r="CU1497" i="64"/>
  <c r="DC1876" i="64"/>
  <c r="DK1933" i="64"/>
  <c r="DB547" i="64"/>
  <c r="CT1223" i="64"/>
  <c r="DJ1628" i="64"/>
  <c r="CU1902" i="64"/>
  <c r="DK1733" i="64"/>
  <c r="DK732" i="64"/>
  <c r="CU1733" i="64"/>
  <c r="CU1821" i="64"/>
  <c r="CT1778" i="64"/>
  <c r="DJ1778" i="64"/>
  <c r="DJ1663" i="64"/>
  <c r="CT547" i="64"/>
  <c r="DC1902" i="64"/>
  <c r="DK1697" i="64"/>
  <c r="CU1697" i="64"/>
  <c r="CU732" i="64"/>
  <c r="DB1778" i="64"/>
  <c r="DB1663" i="64"/>
  <c r="DJ1474" i="64"/>
  <c r="CT1592" i="64"/>
  <c r="DC1497" i="64"/>
  <c r="DK1902" i="64"/>
  <c r="DK1519" i="64"/>
  <c r="CU1519" i="64"/>
  <c r="DB1474" i="64"/>
  <c r="DJ1223" i="64"/>
  <c r="DC1733" i="64"/>
  <c r="DC1821" i="64"/>
  <c r="DC755" i="64"/>
  <c r="DB1223" i="64"/>
  <c r="DJ827" i="64"/>
  <c r="DJ1592" i="64"/>
  <c r="CT827" i="64"/>
  <c r="DC1697" i="64"/>
  <c r="CU1933" i="64"/>
  <c r="DC1981" i="64"/>
  <c r="DB1592" i="64"/>
  <c r="DJ796" i="64"/>
  <c r="DJ805" i="64"/>
  <c r="CU1876" i="64"/>
  <c r="CT805" i="64"/>
  <c r="CT796" i="64"/>
  <c r="DC1519" i="64"/>
  <c r="DC732" i="64"/>
  <c r="DC1933" i="64"/>
  <c r="CU1981" i="64"/>
  <c r="DJ617" i="64"/>
  <c r="DB617" i="64"/>
  <c r="CT617" i="64"/>
  <c r="CZ547" i="64"/>
  <c r="CR547" i="64"/>
  <c r="DJ755" i="64"/>
  <c r="DB755" i="64"/>
  <c r="DH547" i="64"/>
  <c r="CT755" i="64"/>
  <c r="BH1803" i="64"/>
  <c r="BH1816" i="64" s="1"/>
  <c r="X1803" i="64"/>
  <c r="X1816" i="64" s="1"/>
  <c r="AF1803" i="64"/>
  <c r="AF1816" i="64" s="1"/>
  <c r="AO1803" i="64"/>
  <c r="AO1816" i="64" s="1"/>
  <c r="BU1803" i="64"/>
  <c r="BU1816" i="64" s="1"/>
  <c r="Z1803" i="64"/>
  <c r="Z1816" i="64" s="1"/>
  <c r="BN1803" i="64"/>
  <c r="BN1816" i="64" s="1"/>
  <c r="CD1803" i="64"/>
  <c r="CD1816" i="64" s="1"/>
  <c r="AQ1803" i="64"/>
  <c r="T1803" i="64"/>
  <c r="T1816" i="64" s="1"/>
  <c r="BX1803" i="64"/>
  <c r="BX1816" i="64" s="1"/>
  <c r="AL1803" i="64"/>
  <c r="AL1816" i="64" s="1"/>
  <c r="AT1803" i="64"/>
  <c r="AT1816" i="64" s="1"/>
  <c r="BJ1803" i="64"/>
  <c r="BJ1816" i="64" s="1"/>
  <c r="CH1803" i="64"/>
  <c r="CH1816" i="64" s="1"/>
  <c r="CE1803" i="64"/>
  <c r="CE1816" i="64" s="1"/>
  <c r="AM1803" i="64"/>
  <c r="AM1816" i="64" s="1"/>
  <c r="AR1803" i="64"/>
  <c r="AR1816" i="64" s="1"/>
  <c r="AG1803" i="64"/>
  <c r="AG1816" i="64" s="1"/>
  <c r="CJ1803" i="64"/>
  <c r="CJ1816" i="64" s="1"/>
  <c r="AI1803" i="64"/>
  <c r="AI1816" i="64" s="1"/>
  <c r="BO1803" i="64"/>
  <c r="BP1803" i="64"/>
  <c r="BP1816" i="64" s="1"/>
  <c r="AY1803" i="64"/>
  <c r="AY1816" i="64" s="1"/>
  <c r="BT1803" i="64"/>
  <c r="BT1816" i="64" s="1"/>
  <c r="AW1803" i="64"/>
  <c r="AW1816" i="64" s="1"/>
  <c r="CK1803" i="64"/>
  <c r="CK1816" i="64" s="1"/>
  <c r="AX1803" i="64"/>
  <c r="AX1816" i="64" s="1"/>
  <c r="BC1803" i="64"/>
  <c r="AA1803" i="64"/>
  <c r="AA1816" i="64" s="1"/>
  <c r="BW1803" i="64"/>
  <c r="BW1816" i="64" s="1"/>
  <c r="AB1803" i="64"/>
  <c r="AB1816" i="64" s="1"/>
  <c r="AZ1803" i="64"/>
  <c r="AZ1816" i="64" s="1"/>
  <c r="CF1803" i="64"/>
  <c r="CF1816" i="64" s="1"/>
  <c r="AV1803" i="64"/>
  <c r="AV1816" i="64" s="1"/>
  <c r="AN1803" i="64"/>
  <c r="AN1816" i="64" s="1"/>
  <c r="BD1803" i="64"/>
  <c r="BD1816" i="64" s="1"/>
  <c r="BS1803" i="64"/>
  <c r="BS1816" i="64" s="1"/>
  <c r="BE1803" i="64"/>
  <c r="BE1816" i="64" s="1"/>
  <c r="W1803" i="64"/>
  <c r="W1816" i="64" s="1"/>
  <c r="BF1803" i="64"/>
  <c r="BF1816" i="64" s="1"/>
  <c r="BV1803" i="64"/>
  <c r="BV1816" i="64" s="1"/>
  <c r="CL1803" i="64"/>
  <c r="CL1816" i="64" s="1"/>
  <c r="S1803" i="64"/>
  <c r="AU1803" i="64"/>
  <c r="AU1816" i="64" s="1"/>
  <c r="CB1803" i="64"/>
  <c r="CB1816" i="64" s="1"/>
  <c r="Y1803" i="64"/>
  <c r="Y1816" i="64" s="1"/>
  <c r="BM1803" i="64"/>
  <c r="BM1816" i="64" s="1"/>
  <c r="AH1803" i="64"/>
  <c r="AH1816" i="64" s="1"/>
  <c r="AP1803" i="64"/>
  <c r="AP1816" i="64" s="1"/>
  <c r="CC1803" i="64"/>
  <c r="CC1816" i="64" s="1"/>
  <c r="BL1803" i="64"/>
  <c r="BL1816" i="64" s="1"/>
  <c r="BG1803" i="64"/>
  <c r="BG1816" i="64" s="1"/>
  <c r="AJ1803" i="64"/>
  <c r="AJ1816" i="64" s="1"/>
  <c r="BA1803" i="64"/>
  <c r="BA1816" i="64" s="1"/>
  <c r="BK1803" i="64"/>
  <c r="BK1816" i="64" s="1"/>
  <c r="AE1803" i="64"/>
  <c r="AK1803" i="64"/>
  <c r="AK1816" i="64" s="1"/>
  <c r="AD1803" i="64"/>
  <c r="AD1816" i="64" s="1"/>
  <c r="U1803" i="64"/>
  <c r="U1816" i="64" s="1"/>
  <c r="BY1803" i="64"/>
  <c r="BY1816" i="64" s="1"/>
  <c r="BR1803" i="64"/>
  <c r="BR1816" i="64" s="1"/>
  <c r="BB1803" i="64"/>
  <c r="BB1816" i="64" s="1"/>
  <c r="CA1803" i="64"/>
  <c r="BI1803" i="64"/>
  <c r="BI1816" i="64" s="1"/>
  <c r="CG1803" i="64"/>
  <c r="CG1816" i="64" s="1"/>
  <c r="V1803" i="64"/>
  <c r="V1816" i="64" s="1"/>
  <c r="BZ1803" i="64"/>
  <c r="BZ1816" i="64" s="1"/>
  <c r="CI1803" i="64"/>
  <c r="CI1816" i="64" s="1"/>
  <c r="AS1803" i="64"/>
  <c r="AS1816" i="64" s="1"/>
  <c r="AC1803" i="64"/>
  <c r="AC1816" i="64" s="1"/>
  <c r="BQ1803" i="64"/>
  <c r="BQ1816" i="64" s="1"/>
  <c r="T1933" i="64"/>
  <c r="BH1821" i="64"/>
  <c r="AU1933" i="64"/>
  <c r="W1933" i="64"/>
  <c r="BH1592" i="64"/>
  <c r="X1821" i="64"/>
  <c r="AF1821" i="64"/>
  <c r="AI1592" i="64"/>
  <c r="AO1821" i="64"/>
  <c r="BM1933" i="64"/>
  <c r="BU1821" i="64"/>
  <c r="Z1821" i="64"/>
  <c r="BF1933" i="64"/>
  <c r="BN1821" i="64"/>
  <c r="CD1821" i="64"/>
  <c r="BQ1592" i="64"/>
  <c r="AQ1821" i="64"/>
  <c r="BJ1592" i="64"/>
  <c r="BR1592" i="64"/>
  <c r="T1821" i="64"/>
  <c r="BX1821" i="64"/>
  <c r="BK1592" i="64"/>
  <c r="AC1933" i="64"/>
  <c r="BQ1933" i="64"/>
  <c r="AL1821" i="64"/>
  <c r="AT1821" i="64"/>
  <c r="BJ1821" i="64"/>
  <c r="BJ1933" i="64"/>
  <c r="CH1821" i="64"/>
  <c r="AQ1592" i="64"/>
  <c r="AG1933" i="64"/>
  <c r="BU1933" i="64"/>
  <c r="AZ1592" i="64"/>
  <c r="CF1592" i="64"/>
  <c r="BG1933" i="64"/>
  <c r="CE1821" i="64"/>
  <c r="AM1821" i="64"/>
  <c r="AD1592" i="64"/>
  <c r="AR1821" i="64"/>
  <c r="BF1592" i="64"/>
  <c r="AG1821" i="64"/>
  <c r="BN1592" i="64"/>
  <c r="CD1592" i="64"/>
  <c r="AV1933" i="64"/>
  <c r="CJ1821" i="64"/>
  <c r="S1592" i="64"/>
  <c r="BO1592" i="64"/>
  <c r="AO1933" i="64"/>
  <c r="CC1933" i="64"/>
  <c r="AP1933" i="64"/>
  <c r="CD1933" i="64"/>
  <c r="BA1592" i="64"/>
  <c r="AI1821" i="64"/>
  <c r="AI1933" i="64"/>
  <c r="BO1821" i="64"/>
  <c r="CE1933" i="64"/>
  <c r="AO1592" i="64"/>
  <c r="AB1933" i="64"/>
  <c r="AR1933" i="64"/>
  <c r="BP1821" i="64"/>
  <c r="BP1933" i="64"/>
  <c r="Y1933" i="64"/>
  <c r="BU1592" i="64"/>
  <c r="AR1592" i="64"/>
  <c r="AY1821" i="64"/>
  <c r="AX1592" i="64"/>
  <c r="AF1933" i="64"/>
  <c r="BT1821" i="64"/>
  <c r="AW1821" i="64"/>
  <c r="CK1821" i="64"/>
  <c r="T1592" i="64"/>
  <c r="AJ1592" i="64"/>
  <c r="BP1592" i="64"/>
  <c r="AX1821" i="64"/>
  <c r="BN1933" i="64"/>
  <c r="BC1821" i="64"/>
  <c r="AC1592" i="64"/>
  <c r="BI1592" i="64"/>
  <c r="BY1592" i="64"/>
  <c r="AA1821" i="64"/>
  <c r="BW1821" i="64"/>
  <c r="AL1592" i="64"/>
  <c r="CH1592" i="64"/>
  <c r="AB1821" i="64"/>
  <c r="AZ1821" i="64"/>
  <c r="CF1821" i="64"/>
  <c r="CF1933" i="64"/>
  <c r="X1933" i="64"/>
  <c r="AV1821" i="64"/>
  <c r="BG1592" i="64"/>
  <c r="AA1933" i="64"/>
  <c r="AY1933" i="64"/>
  <c r="CB1933" i="64"/>
  <c r="AH1592" i="64"/>
  <c r="AN1821" i="64"/>
  <c r="BD1821" i="64"/>
  <c r="BS1821" i="64"/>
  <c r="AY1592" i="64"/>
  <c r="AW1933" i="64"/>
  <c r="BE1821" i="64"/>
  <c r="W1821" i="64"/>
  <c r="Z1933" i="64"/>
  <c r="BF1821" i="64"/>
  <c r="BV1821" i="64"/>
  <c r="CL1821" i="64"/>
  <c r="AK1592" i="64"/>
  <c r="S1821" i="64"/>
  <c r="AQ1933" i="64"/>
  <c r="BO1933" i="64"/>
  <c r="AM1933" i="64"/>
  <c r="AT1592" i="64"/>
  <c r="AU1821" i="64"/>
  <c r="BV1592" i="64"/>
  <c r="BE1592" i="64"/>
  <c r="AG1592" i="64"/>
  <c r="BW1933" i="64"/>
  <c r="BT1933" i="64"/>
  <c r="CB1821" i="64"/>
  <c r="CJ1933" i="64"/>
  <c r="AA1592" i="64"/>
  <c r="Y1821" i="64"/>
  <c r="BM1821" i="64"/>
  <c r="CK1933" i="64"/>
  <c r="AH1821" i="64"/>
  <c r="AP1821" i="64"/>
  <c r="AX1933" i="64"/>
  <c r="U1592" i="64"/>
  <c r="S1933" i="64"/>
  <c r="AZ1933" i="64"/>
  <c r="BH1933" i="64"/>
  <c r="BS1933" i="64"/>
  <c r="CC1821" i="64"/>
  <c r="AB1592" i="64"/>
  <c r="AH1933" i="64"/>
  <c r="BL1933" i="64"/>
  <c r="Z1592" i="64"/>
  <c r="AP1592" i="64"/>
  <c r="CL1592" i="64"/>
  <c r="AN1933" i="64"/>
  <c r="BD1933" i="64"/>
  <c r="BL1821" i="64"/>
  <c r="BW1592" i="64"/>
  <c r="CE1592" i="64"/>
  <c r="BE1933" i="64"/>
  <c r="BM1592" i="64"/>
  <c r="BX1592" i="64"/>
  <c r="BV1933" i="64"/>
  <c r="CL1933" i="64"/>
  <c r="BC1933" i="64"/>
  <c r="AS1592" i="64"/>
  <c r="CG1592" i="64"/>
  <c r="BG1821" i="64"/>
  <c r="CK1592" i="64"/>
  <c r="V1592" i="64"/>
  <c r="BB1592" i="64"/>
  <c r="BZ1592" i="64"/>
  <c r="AJ1821" i="64"/>
  <c r="AJ1933" i="64"/>
  <c r="BX1933" i="64"/>
  <c r="CI1933" i="64"/>
  <c r="W1592" i="64"/>
  <c r="AE1592" i="64"/>
  <c r="BA1821" i="64"/>
  <c r="BK1821" i="64"/>
  <c r="AV1592" i="64"/>
  <c r="BT1592" i="64"/>
  <c r="AW1592" i="64"/>
  <c r="AE1821" i="64"/>
  <c r="CA1592" i="64"/>
  <c r="AK1821" i="64"/>
  <c r="BA1933" i="64"/>
  <c r="AN1592" i="64"/>
  <c r="AD1821" i="64"/>
  <c r="AD1933" i="64"/>
  <c r="AT1933" i="64"/>
  <c r="CH1933" i="64"/>
  <c r="AM1592" i="64"/>
  <c r="AU1592" i="64"/>
  <c r="U1821" i="64"/>
  <c r="AK1933" i="64"/>
  <c r="BY1821" i="64"/>
  <c r="BD1592" i="64"/>
  <c r="CJ1592" i="64"/>
  <c r="BR1821" i="64"/>
  <c r="CC1592" i="64"/>
  <c r="BS1592" i="64"/>
  <c r="U1933" i="64"/>
  <c r="BY1933" i="64"/>
  <c r="Y1592" i="64"/>
  <c r="BK1933" i="64"/>
  <c r="BB1821" i="64"/>
  <c r="BR1933" i="64"/>
  <c r="AE1933" i="64"/>
  <c r="CA1821" i="64"/>
  <c r="BI1821" i="64"/>
  <c r="CG1821" i="64"/>
  <c r="X1592" i="64"/>
  <c r="BL1592" i="64"/>
  <c r="V1821" i="64"/>
  <c r="BZ1821" i="64"/>
  <c r="CI1821" i="64"/>
  <c r="BC1592" i="64"/>
  <c r="CI1592" i="64"/>
  <c r="AS1821" i="64"/>
  <c r="BI1933" i="64"/>
  <c r="CG1933" i="64"/>
  <c r="AL1933" i="64"/>
  <c r="BB1933" i="64"/>
  <c r="AC1821" i="64"/>
  <c r="AS1933" i="64"/>
  <c r="BQ1821" i="64"/>
  <c r="AF1592" i="64"/>
  <c r="CB1592" i="64"/>
  <c r="V1933" i="64"/>
  <c r="BZ1933" i="64"/>
  <c r="CA1933" i="64"/>
  <c r="E2784" i="64"/>
  <c r="E2785" i="64"/>
  <c r="E2733" i="64"/>
  <c r="E2734" i="64"/>
  <c r="Z1981" i="64"/>
  <c r="BR1981" i="64"/>
  <c r="BD1981" i="64"/>
  <c r="BT1981" i="64"/>
  <c r="CI1981" i="64"/>
  <c r="AS1981" i="64"/>
  <c r="CC1981" i="64"/>
  <c r="CH1981" i="64"/>
  <c r="AA1981" i="64"/>
  <c r="AN1981" i="64"/>
  <c r="CJ1981" i="64"/>
  <c r="BU1981" i="64"/>
  <c r="CF1981" i="64"/>
  <c r="AC1981" i="64"/>
  <c r="CG1981" i="64"/>
  <c r="BO1981" i="64"/>
  <c r="BB1981" i="64"/>
  <c r="Y1981" i="64"/>
  <c r="X1981" i="64"/>
  <c r="CA1981" i="64"/>
  <c r="CL1981" i="64"/>
  <c r="BG1981" i="64"/>
  <c r="BS1981" i="64"/>
  <c r="BC1981" i="64"/>
  <c r="AL1981" i="64"/>
  <c r="BZ1981" i="64"/>
  <c r="BI1981" i="64"/>
  <c r="BX1981" i="64"/>
  <c r="CB1981" i="64"/>
  <c r="BW1981" i="64"/>
  <c r="CK1981" i="64"/>
  <c r="BV1981" i="64"/>
  <c r="AU1981" i="64"/>
  <c r="BF1981" i="64"/>
  <c r="BQ1981" i="64"/>
  <c r="AP1981" i="64"/>
  <c r="U1981" i="64"/>
  <c r="AO1981" i="64"/>
  <c r="BM1981" i="64"/>
  <c r="BK1981" i="64"/>
  <c r="BH1981" i="64"/>
  <c r="T1981" i="64"/>
  <c r="AR1981" i="64"/>
  <c r="BA1981" i="64"/>
  <c r="V1981" i="64"/>
  <c r="BJ1981" i="64"/>
  <c r="BN1981" i="64"/>
  <c r="AY1981" i="64"/>
  <c r="AV1981" i="64"/>
  <c r="BL1981" i="64"/>
  <c r="AX1981" i="64"/>
  <c r="AI1981" i="64"/>
  <c r="CD1981" i="64"/>
  <c r="AG1981" i="64"/>
  <c r="BE1981" i="64"/>
  <c r="AK1981" i="64"/>
  <c r="BY1981" i="64"/>
  <c r="AD1981" i="64"/>
  <c r="AT1981" i="64"/>
  <c r="AE1981" i="64"/>
  <c r="AM1981" i="64"/>
  <c r="AF1981" i="64"/>
  <c r="AJ1981" i="64"/>
  <c r="AQ1981" i="64"/>
  <c r="E760" i="64"/>
  <c r="BN617" i="64"/>
  <c r="BX617" i="64"/>
  <c r="BM617" i="64"/>
  <c r="AQ617" i="64"/>
  <c r="CI617" i="64"/>
  <c r="AU617" i="64"/>
  <c r="AS617" i="64"/>
  <c r="BA617" i="64"/>
  <c r="AA617" i="64"/>
  <c r="CK617" i="64"/>
  <c r="BU617" i="64"/>
  <c r="AD617" i="64"/>
  <c r="AG617" i="64"/>
  <c r="AF617" i="64"/>
  <c r="AC617" i="64"/>
  <c r="AN617" i="64"/>
  <c r="BO617" i="64"/>
  <c r="CE617" i="64"/>
  <c r="BY617" i="64"/>
  <c r="AZ617" i="64"/>
  <c r="BP617" i="64"/>
  <c r="CC617" i="64"/>
  <c r="BI617" i="64"/>
  <c r="V617" i="64"/>
  <c r="U617" i="64"/>
  <c r="AP617" i="64"/>
  <c r="AY617" i="64"/>
  <c r="BL617" i="64"/>
  <c r="AB617" i="64"/>
  <c r="AR617" i="64"/>
  <c r="CJ617" i="64"/>
  <c r="AV617" i="64"/>
  <c r="AT617" i="64"/>
  <c r="BJ617" i="64"/>
  <c r="BQ617" i="64"/>
  <c r="AM617" i="64"/>
  <c r="CF617" i="64"/>
  <c r="BK617" i="64"/>
  <c r="W617" i="64"/>
  <c r="BZ617" i="64"/>
  <c r="AE617" i="64"/>
  <c r="T617" i="64"/>
  <c r="X617" i="64"/>
  <c r="BT617" i="64"/>
  <c r="AO617" i="64"/>
  <c r="AI617" i="64"/>
  <c r="Y617" i="64"/>
  <c r="BH617" i="64"/>
  <c r="AW617" i="64"/>
  <c r="AL617" i="64"/>
  <c r="CA617" i="64"/>
  <c r="CH617" i="64"/>
  <c r="BE617" i="64"/>
  <c r="BC617" i="64"/>
  <c r="CB617" i="64"/>
  <c r="S617" i="64"/>
  <c r="BG617" i="64"/>
  <c r="BW617" i="64"/>
  <c r="AJ617" i="64"/>
  <c r="AK617" i="64"/>
  <c r="BB617" i="64"/>
  <c r="BR617" i="64"/>
  <c r="CG617" i="64"/>
  <c r="CD617" i="64"/>
  <c r="AM805" i="64"/>
  <c r="AM796" i="64"/>
  <c r="BE805" i="64"/>
  <c r="BE796" i="64"/>
  <c r="AA805" i="64"/>
  <c r="AA796" i="64"/>
  <c r="AQ805" i="64"/>
  <c r="AQ796" i="64"/>
  <c r="T805" i="64"/>
  <c r="T796" i="64"/>
  <c r="BX805" i="64"/>
  <c r="BX796" i="64"/>
  <c r="AG805" i="64"/>
  <c r="AG796" i="64"/>
  <c r="CG805" i="64"/>
  <c r="CG796" i="64"/>
  <c r="BA805" i="64"/>
  <c r="BA796" i="64"/>
  <c r="BZ805" i="64"/>
  <c r="BZ796" i="64"/>
  <c r="AE805" i="64"/>
  <c r="AE796" i="64"/>
  <c r="CI805" i="64"/>
  <c r="CI796" i="64"/>
  <c r="Y805" i="64"/>
  <c r="Y796" i="64"/>
  <c r="BT805" i="64"/>
  <c r="BT796" i="64"/>
  <c r="CB805" i="64"/>
  <c r="CB796" i="64"/>
  <c r="AR805" i="64"/>
  <c r="AR796" i="64"/>
  <c r="AY805" i="64"/>
  <c r="AY796" i="64"/>
  <c r="BO805" i="64"/>
  <c r="BO796" i="64"/>
  <c r="AB805" i="64"/>
  <c r="AB796" i="64"/>
  <c r="AZ805" i="64"/>
  <c r="AZ796" i="64"/>
  <c r="AS805" i="64"/>
  <c r="AS796" i="64"/>
  <c r="AL805" i="64"/>
  <c r="AL796" i="64"/>
  <c r="AT805" i="64"/>
  <c r="AT796" i="64"/>
  <c r="BJ805" i="64"/>
  <c r="BJ796" i="64"/>
  <c r="AN805" i="64"/>
  <c r="AN796" i="64"/>
  <c r="AF805" i="64"/>
  <c r="AF796" i="64"/>
  <c r="CE805" i="64"/>
  <c r="CE796" i="64"/>
  <c r="AH805" i="64"/>
  <c r="AH796" i="64"/>
  <c r="BV805" i="64"/>
  <c r="BV796" i="64"/>
  <c r="CK805" i="64"/>
  <c r="CK796" i="64"/>
  <c r="AU805" i="64"/>
  <c r="AU796" i="64"/>
  <c r="CJ805" i="64"/>
  <c r="CJ796" i="64"/>
  <c r="CC805" i="64"/>
  <c r="CC796" i="64"/>
  <c r="AI805" i="64"/>
  <c r="AI796" i="64"/>
  <c r="BP805" i="64"/>
  <c r="BP796" i="64"/>
  <c r="BI805" i="64"/>
  <c r="BI796" i="64"/>
  <c r="BY805" i="64"/>
  <c r="BY796" i="64"/>
  <c r="V805" i="64"/>
  <c r="V796" i="64"/>
  <c r="AW805" i="64"/>
  <c r="AW796" i="64"/>
  <c r="AP805" i="64"/>
  <c r="AP796" i="64"/>
  <c r="X805" i="64"/>
  <c r="X796" i="64"/>
  <c r="BD805" i="64"/>
  <c r="BD796" i="64"/>
  <c r="AX805" i="64"/>
  <c r="AX796" i="64"/>
  <c r="Z805" i="64"/>
  <c r="Z796" i="64"/>
  <c r="S805" i="64"/>
  <c r="S796" i="64"/>
  <c r="BG805" i="64"/>
  <c r="BG796" i="64"/>
  <c r="BW805" i="64"/>
  <c r="BW796" i="64"/>
  <c r="U805" i="64"/>
  <c r="U796" i="64"/>
  <c r="AD805" i="64"/>
  <c r="AD796" i="64"/>
  <c r="W805" i="64"/>
  <c r="W796" i="64"/>
  <c r="BC805" i="64"/>
  <c r="BC796" i="64"/>
  <c r="BK805" i="64"/>
  <c r="BK796" i="64"/>
  <c r="AV805" i="64"/>
  <c r="AV796" i="64"/>
  <c r="BN805" i="64"/>
  <c r="BN796" i="64"/>
  <c r="CL805" i="64"/>
  <c r="CL796" i="64"/>
  <c r="CF805" i="64"/>
  <c r="CF796" i="64"/>
  <c r="AO805" i="64"/>
  <c r="AO796" i="64"/>
  <c r="BR805" i="64"/>
  <c r="BR796" i="64"/>
  <c r="AJ805" i="64"/>
  <c r="AJ796" i="64"/>
  <c r="CD805" i="64"/>
  <c r="CD796" i="64"/>
  <c r="BF805" i="64"/>
  <c r="BF796" i="64"/>
  <c r="BM805" i="64"/>
  <c r="BM796" i="64"/>
  <c r="BU805" i="64"/>
  <c r="BU796" i="64"/>
  <c r="BH805" i="64"/>
  <c r="BH796" i="64"/>
  <c r="AK805" i="64"/>
  <c r="AK796" i="64"/>
  <c r="CH805" i="64"/>
  <c r="CH796" i="64"/>
  <c r="BS805" i="64"/>
  <c r="BS796" i="64"/>
  <c r="CA805" i="64"/>
  <c r="CA796" i="64"/>
  <c r="BL805" i="64"/>
  <c r="BL796" i="64"/>
  <c r="E773" i="64"/>
  <c r="B773" i="64" s="1"/>
  <c r="E1907" i="64"/>
  <c r="E253" i="64"/>
  <c r="E809" i="64"/>
  <c r="E2194" i="64"/>
  <c r="E69" i="64"/>
  <c r="E184" i="64"/>
  <c r="E185" i="64"/>
  <c r="E1226" i="64"/>
  <c r="E1227" i="64"/>
  <c r="E2809" i="64"/>
  <c r="E1349" i="64"/>
  <c r="E1350" i="64"/>
  <c r="E750" i="64"/>
  <c r="E751" i="64"/>
  <c r="E754" i="64"/>
  <c r="G750" i="64"/>
  <c r="E747" i="64"/>
  <c r="E753" i="64"/>
  <c r="E755" i="64"/>
  <c r="E756" i="64"/>
  <c r="E746" i="64"/>
  <c r="G2774" i="64"/>
  <c r="G2776" i="64" s="1"/>
  <c r="E2807" i="64"/>
  <c r="E2806" i="64"/>
  <c r="E2805" i="64"/>
  <c r="E2804" i="64"/>
  <c r="E2803" i="64"/>
  <c r="B2803" i="64" s="1"/>
  <c r="E2802" i="64"/>
  <c r="B2802" i="64" s="1"/>
  <c r="E2801" i="64"/>
  <c r="B2801" i="64" s="1"/>
  <c r="G2802" i="64"/>
  <c r="E2800" i="64"/>
  <c r="B2800" i="64" s="1"/>
  <c r="E2799" i="64"/>
  <c r="B2799" i="64" s="1"/>
  <c r="G2798" i="64"/>
  <c r="E2798" i="64"/>
  <c r="B2798" i="64" s="1"/>
  <c r="E2797" i="64"/>
  <c r="B2797" i="64" s="1"/>
  <c r="E2796" i="64"/>
  <c r="B2796" i="64" s="1"/>
  <c r="E2795" i="64"/>
  <c r="E2781" i="64"/>
  <c r="E2780" i="64"/>
  <c r="E2779" i="64"/>
  <c r="E2778" i="64"/>
  <c r="E2777" i="64"/>
  <c r="B2777" i="64" s="1"/>
  <c r="E2776" i="64"/>
  <c r="B2776" i="64" s="1"/>
  <c r="E2775" i="64"/>
  <c r="B2775" i="64" s="1"/>
  <c r="E2774" i="64"/>
  <c r="B2774" i="64" s="1"/>
  <c r="E2773" i="64"/>
  <c r="B2773" i="64" s="1"/>
  <c r="E2772" i="64"/>
  <c r="B2772" i="64" s="1"/>
  <c r="E2771" i="64"/>
  <c r="B2771" i="64" s="1"/>
  <c r="E2770" i="64"/>
  <c r="B2770" i="64" s="1"/>
  <c r="E2769" i="64"/>
  <c r="E2756" i="64"/>
  <c r="E2755" i="64"/>
  <c r="E2754" i="64"/>
  <c r="E2753" i="64"/>
  <c r="E2752" i="64"/>
  <c r="B2752" i="64" s="1"/>
  <c r="G2751" i="64"/>
  <c r="E2751" i="64"/>
  <c r="B2751" i="64" s="1"/>
  <c r="E2750" i="64"/>
  <c r="B2750" i="64" s="1"/>
  <c r="E2749" i="64"/>
  <c r="B2749" i="64" s="1"/>
  <c r="E2748" i="64"/>
  <c r="B2748" i="64" s="1"/>
  <c r="E2747" i="64"/>
  <c r="B2747" i="64" s="1"/>
  <c r="E2746" i="64"/>
  <c r="B2746" i="64" s="1"/>
  <c r="E2745" i="64"/>
  <c r="B2745" i="64" s="1"/>
  <c r="G2723" i="64"/>
  <c r="E2719" i="64"/>
  <c r="B2719" i="64" s="1"/>
  <c r="E2720" i="64"/>
  <c r="B2720" i="64" s="1"/>
  <c r="E2730" i="64"/>
  <c r="E2729" i="64"/>
  <c r="E2728" i="64"/>
  <c r="E2727" i="64"/>
  <c r="E2726" i="64"/>
  <c r="B2726" i="64" s="1"/>
  <c r="E2725" i="64"/>
  <c r="B2725" i="64" s="1"/>
  <c r="E2724" i="64"/>
  <c r="B2724" i="64" s="1"/>
  <c r="E2723" i="64"/>
  <c r="B2723" i="64" s="1"/>
  <c r="E2722" i="64"/>
  <c r="B2722" i="64" s="1"/>
  <c r="E2721" i="64"/>
  <c r="B2721" i="64" s="1"/>
  <c r="E2718" i="64"/>
  <c r="E1900" i="64"/>
  <c r="E1899" i="64"/>
  <c r="E1898" i="64"/>
  <c r="B1898" i="64" s="1"/>
  <c r="E1897" i="64"/>
  <c r="B1897" i="64" s="1"/>
  <c r="E1896" i="64"/>
  <c r="B1896" i="64" s="1"/>
  <c r="AY493" i="64" a="1"/>
  <c r="CF493" i="64" a="1"/>
  <c r="AR493" i="64" a="1"/>
  <c r="DH493" i="64" a="1"/>
  <c r="T493" i="64" a="1"/>
  <c r="CE493" i="64" a="1"/>
  <c r="DA493" i="64" a="1"/>
  <c r="Z493" i="64" a="1"/>
  <c r="BL493" i="64" a="1"/>
  <c r="CX493" i="64" a="1"/>
  <c r="AZ493" i="64" a="1"/>
  <c r="AI493" i="64" a="1"/>
  <c r="CY493" i="64" a="1"/>
  <c r="DC493" i="64" a="1"/>
  <c r="AL493" i="64" a="1"/>
  <c r="BY493" i="64" a="1"/>
  <c r="CT493" i="64" a="1"/>
  <c r="BS493" i="64" a="1"/>
  <c r="CG493" i="64" a="1"/>
  <c r="CH493" i="64" a="1"/>
  <c r="AB493" i="64" a="1"/>
  <c r="AX493" i="64" a="1"/>
  <c r="BA493" i="64" a="1"/>
  <c r="DD493" i="64" a="1"/>
  <c r="BP493" i="64" a="1"/>
  <c r="CK493" i="64" a="1"/>
  <c r="DG493" i="64" a="1"/>
  <c r="AT493" i="64" a="1"/>
  <c r="BB493" i="64" a="1"/>
  <c r="CJ493" i="64" a="1"/>
  <c r="BW493" i="64" a="1"/>
  <c r="BE493" i="64" a="1"/>
  <c r="BI493" i="64" a="1"/>
  <c r="AJ493" i="64" a="1"/>
  <c r="CZ493" i="64" a="1"/>
  <c r="CL493" i="64" a="1"/>
  <c r="BU493" i="64" a="1"/>
  <c r="V493" i="64" a="1"/>
  <c r="CP493" i="64" a="1"/>
  <c r="AF493" i="64" a="1"/>
  <c r="CC493" i="64" a="1"/>
  <c r="U493" i="64" a="1"/>
  <c r="CO493" i="64" a="1"/>
  <c r="DJ493" i="64" a="1"/>
  <c r="AK493" i="64" a="1"/>
  <c r="AD493" i="64" a="1"/>
  <c r="CI493" i="64" a="1"/>
  <c r="X493" i="64" a="1"/>
  <c r="CU493" i="64" a="1"/>
  <c r="AA493" i="64" a="1"/>
  <c r="CQ493" i="64" a="1"/>
  <c r="AQ493" i="64" a="1"/>
  <c r="DB493" i="64" a="1"/>
  <c r="Y493" i="64" a="1"/>
  <c r="BF493" i="64" a="1"/>
  <c r="CS493" i="64" a="1"/>
  <c r="BM493" i="64" a="1"/>
  <c r="DE493" i="64" a="1"/>
  <c r="AC493" i="64" a="1"/>
  <c r="W493" i="64" a="1"/>
  <c r="DI493" i="64" a="1"/>
  <c r="DK493" i="64" a="1"/>
  <c r="CR493" i="64" a="1"/>
  <c r="BC493" i="64" a="1"/>
  <c r="BO493" i="64" a="1"/>
  <c r="BQ493" i="64" a="1"/>
  <c r="BH493" i="64" a="1"/>
  <c r="AU493" i="64" a="1"/>
  <c r="BR493" i="64" a="1"/>
  <c r="BV493" i="64" a="1"/>
  <c r="AG493" i="64" a="1"/>
  <c r="AN493" i="64" a="1"/>
  <c r="BK493" i="64" a="1"/>
  <c r="CA493" i="64" a="1"/>
  <c r="BT493" i="64" a="1"/>
  <c r="DF493" i="64" a="1"/>
  <c r="AV493" i="64" a="1"/>
  <c r="BJ493" i="64" a="1"/>
  <c r="CB493" i="64" a="1"/>
  <c r="AM493" i="64" a="1"/>
  <c r="AO493" i="64" a="1"/>
  <c r="BX493" i="64" a="1"/>
  <c r="AS493" i="64" a="1"/>
  <c r="CW493" i="64" a="1"/>
  <c r="AP493" i="64" a="1"/>
  <c r="BG493" i="64" a="1"/>
  <c r="AH493" i="64" a="1"/>
  <c r="CV493" i="64" a="1"/>
  <c r="S493" i="64" a="1"/>
  <c r="BN493" i="64" a="1"/>
  <c r="BD493" i="64" a="1"/>
  <c r="AE493" i="64" a="1"/>
  <c r="BZ493" i="64" a="1"/>
  <c r="AW493" i="64" a="1"/>
  <c r="CD493" i="64" a="1"/>
  <c r="CU1243" i="64" a="1"/>
  <c r="CR1136" i="64" a="1"/>
  <c r="Y1295" i="64" a="1"/>
  <c r="CQ1136" i="64" a="1"/>
  <c r="AD924" i="64" a="1"/>
  <c r="CT1295" i="64" a="1"/>
  <c r="DB924" i="64" a="1"/>
  <c r="DA962" i="64" a="1"/>
  <c r="CT962" i="64" a="1"/>
  <c r="DA1136" i="64" a="1"/>
  <c r="V1243" i="64" a="1"/>
  <c r="AD1068" i="64" a="1"/>
  <c r="AC1243" i="64" a="1"/>
  <c r="CY1136" i="64" a="1"/>
  <c r="DH962" i="64" a="1"/>
  <c r="CS1136" i="64" a="1"/>
  <c r="W1136" i="64" a="1"/>
  <c r="CZ1243" i="64" a="1"/>
  <c r="Z1136" i="64" a="1"/>
  <c r="CS962" i="64" a="1"/>
  <c r="W1295" i="64" a="1"/>
  <c r="CX1243" i="64" a="1"/>
  <c r="DB1266" i="64"/>
  <c r="Z1295" i="64" a="1"/>
  <c r="AA1136" i="64" a="1"/>
  <c r="AD1894" i="64" a="1"/>
  <c r="CV1136" i="64" a="1"/>
  <c r="AD1241" i="64" a="1"/>
  <c r="T1295" i="64" a="1"/>
  <c r="CX1295" i="64" a="1"/>
  <c r="CW1243" i="64" a="1"/>
  <c r="DB962" i="64" a="1"/>
  <c r="V1136" i="64" a="1"/>
  <c r="CT1243" i="64" a="1"/>
  <c r="AA1295" i="64" a="1"/>
  <c r="CQ1243" i="64" a="1"/>
  <c r="Y1243" i="64" a="1"/>
  <c r="AB1295" i="64" a="1"/>
  <c r="DJ843" i="64" a="1"/>
  <c r="AD1024" i="64" a="1"/>
  <c r="CW1295" i="64" a="1"/>
  <c r="S1243" i="64" a="1"/>
  <c r="CW843" i="64" a="1"/>
  <c r="CY1243" i="64" a="1"/>
  <c r="CX1388" i="64" a="1"/>
  <c r="T1136" i="64" a="1"/>
  <c r="CW845" i="64" a="1"/>
  <c r="AD1266" i="64"/>
  <c r="CQ1295" i="64" a="1"/>
  <c r="DB396" i="64" a="1"/>
  <c r="AC1295" i="64" a="1"/>
  <c r="X1295" i="64" a="1"/>
  <c r="AD1136" i="64" a="1"/>
  <c r="CY1295" i="64" a="1"/>
  <c r="U1243" i="64" a="1"/>
  <c r="CY962" i="64" a="1"/>
  <c r="AD396" i="64" a="1"/>
  <c r="CZ962" i="64" a="1"/>
  <c r="S1136" i="64" a="1"/>
  <c r="DD962" i="64" a="1"/>
  <c r="CO1295" i="64" a="1"/>
  <c r="CU962" i="64" a="1"/>
  <c r="CR1243" i="64" a="1"/>
  <c r="CS1295" i="64" a="1"/>
  <c r="CV1243" i="64" a="1"/>
  <c r="CT1136" i="64" a="1"/>
  <c r="DJ962" i="64" a="1"/>
  <c r="CW1136" i="64" a="1"/>
  <c r="DJ845" i="64" a="1"/>
  <c r="DK962" i="64" a="1"/>
  <c r="CO1243" i="64" a="1"/>
  <c r="W1243" i="64" a="1"/>
  <c r="DE962" i="64" a="1"/>
  <c r="CU1295" i="64" a="1"/>
  <c r="CU1136" i="64" a="1"/>
  <c r="DF962" i="64" a="1"/>
  <c r="DB1894" i="64" a="1"/>
  <c r="AB1243" i="64" a="1"/>
  <c r="T1243" i="64" a="1"/>
  <c r="CP1243" i="64" a="1"/>
  <c r="CR962" i="64" a="1"/>
  <c r="CU845" i="64" a="1"/>
  <c r="AD1295" i="64" a="1"/>
  <c r="AD2052" i="64" a="1"/>
  <c r="X1136" i="64" a="1"/>
  <c r="CP1295" i="64" a="1"/>
  <c r="DB1068" i="64" a="1"/>
  <c r="Y1136" i="64" a="1"/>
  <c r="CQ962" i="64" a="1"/>
  <c r="CO962" i="64" a="1"/>
  <c r="CR1295" i="64" a="1"/>
  <c r="DC962" i="64" a="1"/>
  <c r="CV1295" i="64" a="1"/>
  <c r="DB1136" i="64" a="1"/>
  <c r="CU843" i="64" a="1"/>
  <c r="DA1243" i="64" a="1"/>
  <c r="DB1241" i="64" a="1"/>
  <c r="X1243" i="64" a="1"/>
  <c r="AA1243" i="64" a="1"/>
  <c r="V1295" i="64" a="1"/>
  <c r="CP962" i="64" a="1"/>
  <c r="U1136" i="64" a="1"/>
  <c r="CW962" i="64" a="1"/>
  <c r="CP1136" i="64" a="1"/>
  <c r="CX962" i="64" a="1"/>
  <c r="DG962" i="64" a="1"/>
  <c r="CX1136" i="64" a="1"/>
  <c r="DB1295" i="64" a="1"/>
  <c r="AD1388" i="64" a="1"/>
  <c r="DI962" i="64" a="1"/>
  <c r="CO1136" i="64" a="1"/>
  <c r="DB1024" i="64" a="1"/>
  <c r="CS1243" i="64" a="1"/>
  <c r="U1295" i="64" a="1"/>
  <c r="Z1243" i="64" a="1"/>
  <c r="DB2052" i="64" a="1"/>
  <c r="S448" i="64" l="1"/>
  <c r="T424" i="64"/>
  <c r="U425" i="64" s="1"/>
  <c r="V426" i="64" s="1"/>
  <c r="W427" i="64" s="1"/>
  <c r="X428" i="64" s="1"/>
  <c r="Y429" i="64" s="1"/>
  <c r="Z430" i="64" s="1"/>
  <c r="AA431" i="64" s="1"/>
  <c r="AB432" i="64" s="1"/>
  <c r="AC433" i="64" s="1"/>
  <c r="AD434" i="64" s="1"/>
  <c r="AE435" i="64" s="1"/>
  <c r="AF436" i="64" s="1"/>
  <c r="AG437" i="64" s="1"/>
  <c r="AH438" i="64" s="1"/>
  <c r="AI439" i="64" s="1"/>
  <c r="AJ440" i="64" s="1"/>
  <c r="AK441" i="64" s="1"/>
  <c r="AL442" i="64" s="1"/>
  <c r="AM443" i="64" s="1"/>
  <c r="AN444" i="64" s="1"/>
  <c r="AO445" i="64" s="1"/>
  <c r="AP446" i="64" s="1"/>
  <c r="AQ447" i="64" s="1"/>
  <c r="AQ448" i="64" s="1"/>
  <c r="CD493" i="64"/>
  <c r="AW493" i="64"/>
  <c r="BZ493" i="64"/>
  <c r="AE493" i="64"/>
  <c r="BD493" i="64"/>
  <c r="BN493" i="64"/>
  <c r="S493" i="64"/>
  <c r="CV493" i="64"/>
  <c r="AH493" i="64"/>
  <c r="BG493" i="64"/>
  <c r="AP493" i="64"/>
  <c r="CW493" i="64"/>
  <c r="AS493" i="64"/>
  <c r="BX493" i="64"/>
  <c r="AO493" i="64"/>
  <c r="AM493" i="64"/>
  <c r="CB493" i="64"/>
  <c r="BJ493" i="64"/>
  <c r="AV493" i="64"/>
  <c r="DF493" i="64"/>
  <c r="BT493" i="64"/>
  <c r="CA493" i="64"/>
  <c r="BK493" i="64"/>
  <c r="AN493" i="64"/>
  <c r="AG493" i="64"/>
  <c r="BV493" i="64"/>
  <c r="BR493" i="64"/>
  <c r="AU493" i="64"/>
  <c r="BH493" i="64"/>
  <c r="BQ493" i="64"/>
  <c r="BO493" i="64"/>
  <c r="BC493" i="64"/>
  <c r="CR493" i="64"/>
  <c r="DK493" i="64"/>
  <c r="DI493" i="64"/>
  <c r="W493" i="64"/>
  <c r="AC493" i="64"/>
  <c r="DE493" i="64"/>
  <c r="BM493" i="64"/>
  <c r="CS493" i="64"/>
  <c r="BF493" i="64"/>
  <c r="Y493" i="64"/>
  <c r="DB493" i="64"/>
  <c r="AQ493" i="64"/>
  <c r="CQ493" i="64"/>
  <c r="AA493" i="64"/>
  <c r="CU493" i="64"/>
  <c r="X493" i="64"/>
  <c r="CI493" i="64"/>
  <c r="AD493" i="64"/>
  <c r="AK493" i="64"/>
  <c r="DJ493" i="64"/>
  <c r="CO493" i="64"/>
  <c r="U493" i="64"/>
  <c r="CC493" i="64"/>
  <c r="AF493" i="64"/>
  <c r="CP493" i="64"/>
  <c r="V493" i="64"/>
  <c r="BU493" i="64"/>
  <c r="CL493" i="64"/>
  <c r="CZ493" i="64"/>
  <c r="AJ493" i="64"/>
  <c r="BI493" i="64"/>
  <c r="BE493" i="64"/>
  <c r="BW493" i="64"/>
  <c r="CJ493" i="64"/>
  <c r="BB493" i="64"/>
  <c r="AT493" i="64"/>
  <c r="DG493" i="64"/>
  <c r="CK493" i="64"/>
  <c r="BP493" i="64"/>
  <c r="DD493" i="64"/>
  <c r="BA493" i="64"/>
  <c r="AX493" i="64"/>
  <c r="AB493" i="64"/>
  <c r="CH493" i="64"/>
  <c r="CG493" i="64"/>
  <c r="BS493" i="64"/>
  <c r="CT493" i="64"/>
  <c r="BY493" i="64"/>
  <c r="AL493" i="64"/>
  <c r="DC493" i="64"/>
  <c r="CY493" i="64"/>
  <c r="AI493" i="64"/>
  <c r="AZ493" i="64"/>
  <c r="CX493" i="64"/>
  <c r="BL493" i="64"/>
  <c r="Z493" i="64"/>
  <c r="DA493" i="64"/>
  <c r="CE493" i="64"/>
  <c r="T493" i="64"/>
  <c r="DH493" i="64"/>
  <c r="AR493" i="64"/>
  <c r="CF493" i="64"/>
  <c r="AY493" i="64"/>
  <c r="CO448" i="64"/>
  <c r="DC420" i="64" a="1"/>
  <c r="DC420" i="64" s="1"/>
  <c r="DC450" i="64" s="1"/>
  <c r="DC480" i="64" a="1"/>
  <c r="DC480" i="64" s="1"/>
  <c r="AE420" i="64" a="1"/>
  <c r="AE420" i="64" s="1"/>
  <c r="AE480" i="64" a="1"/>
  <c r="AE480" i="64" s="1"/>
  <c r="AS36" i="1236"/>
  <c r="AJ37" i="1236"/>
  <c r="AH37" i="1236"/>
  <c r="AS25" i="1236"/>
  <c r="AR34" i="1236"/>
  <c r="AR30" i="1236"/>
  <c r="AS26" i="1236"/>
  <c r="AR37" i="1236"/>
  <c r="AQ63" i="1236"/>
  <c r="AQ100" i="861" s="1"/>
  <c r="AS30" i="1236"/>
  <c r="AP37" i="1236"/>
  <c r="AR36" i="1236"/>
  <c r="AR26" i="1236"/>
  <c r="AQ37" i="1236"/>
  <c r="AR23" i="1236"/>
  <c r="AG37" i="1236"/>
  <c r="AF48" i="1236"/>
  <c r="AF50" i="1236"/>
  <c r="AF17" i="861" s="1"/>
  <c r="AN37" i="1236"/>
  <c r="AS32" i="1236"/>
  <c r="AR32" i="1236"/>
  <c r="Z60" i="1236"/>
  <c r="AO37" i="1236"/>
  <c r="AM37" i="1236"/>
  <c r="AR27" i="1236"/>
  <c r="AI37" i="1236"/>
  <c r="AS29" i="1236"/>
  <c r="AS34" i="1236"/>
  <c r="AK37" i="1236"/>
  <c r="AL37" i="1236"/>
  <c r="AR62" i="1236"/>
  <c r="AR99" i="861" s="1"/>
  <c r="AV2" i="1236"/>
  <c r="AU3" i="1236"/>
  <c r="AU1" i="1236"/>
  <c r="AU7" i="1236"/>
  <c r="AS18" i="1236"/>
  <c r="AT16" i="1236"/>
  <c r="AT36" i="861" s="1"/>
  <c r="AT4" i="1236"/>
  <c r="AT17" i="1236"/>
  <c r="AT20" i="1236"/>
  <c r="AT61" i="1236"/>
  <c r="AS8" i="1236"/>
  <c r="CT450" i="64"/>
  <c r="AA450" i="64"/>
  <c r="DA450" i="64"/>
  <c r="CS450" i="64"/>
  <c r="CV450" i="64"/>
  <c r="CP450" i="64"/>
  <c r="CR450" i="64"/>
  <c r="CZ450" i="64"/>
  <c r="CX450" i="64"/>
  <c r="CW450" i="64"/>
  <c r="CU450" i="64"/>
  <c r="CY450" i="64"/>
  <c r="CQ450" i="64"/>
  <c r="DB450" i="64"/>
  <c r="CQ448" i="64"/>
  <c r="AS448" i="64"/>
  <c r="CA448" i="64"/>
  <c r="AT448" i="64"/>
  <c r="CJ448" i="64"/>
  <c r="BN448" i="64"/>
  <c r="CK448" i="64"/>
  <c r="CR448" i="64"/>
  <c r="CW448" i="64"/>
  <c r="BK448" i="64"/>
  <c r="CE448" i="64"/>
  <c r="BT448" i="64"/>
  <c r="CL448" i="64"/>
  <c r="DI448" i="64"/>
  <c r="DA448" i="64"/>
  <c r="BC448" i="64"/>
  <c r="BU448" i="64"/>
  <c r="AU448" i="64"/>
  <c r="AX448" i="64"/>
  <c r="CF448" i="64"/>
  <c r="BW448" i="64"/>
  <c r="DJ448" i="64"/>
  <c r="BV448" i="64"/>
  <c r="CS448" i="64"/>
  <c r="BE448" i="64"/>
  <c r="CB448" i="64"/>
  <c r="BO448" i="64"/>
  <c r="BD448" i="64"/>
  <c r="BP448" i="64"/>
  <c r="BG448" i="64"/>
  <c r="DB448" i="64"/>
  <c r="BF448" i="64"/>
  <c r="CX448" i="64"/>
  <c r="BL448" i="64"/>
  <c r="AY448" i="64"/>
  <c r="CG448" i="64"/>
  <c r="BX448" i="64"/>
  <c r="DK448" i="64"/>
  <c r="DC448" i="64"/>
  <c r="CT448" i="64"/>
  <c r="CC448" i="64"/>
  <c r="AZ448" i="64"/>
  <c r="CH448" i="64"/>
  <c r="AV448" i="64"/>
  <c r="BQ448" i="64"/>
  <c r="BH448" i="64"/>
  <c r="DL448" i="64"/>
  <c r="CU448" i="64"/>
  <c r="BM448" i="64"/>
  <c r="BR448" i="64"/>
  <c r="DE448" i="64"/>
  <c r="BY448" i="64"/>
  <c r="DD448" i="64"/>
  <c r="DF448" i="64"/>
  <c r="AR448" i="64"/>
  <c r="CY448" i="64"/>
  <c r="BA448" i="64"/>
  <c r="CI448" i="64"/>
  <c r="BZ448" i="64"/>
  <c r="DG448" i="64"/>
  <c r="BI448" i="64"/>
  <c r="CV448" i="64"/>
  <c r="CP448" i="64"/>
  <c r="BJ448" i="64"/>
  <c r="AW448" i="64"/>
  <c r="CZ448" i="64"/>
  <c r="BB448" i="64"/>
  <c r="CD448" i="64"/>
  <c r="BS448" i="64"/>
  <c r="DH448" i="64"/>
  <c r="AA1295" i="64"/>
  <c r="AB1295" i="64"/>
  <c r="CT1295" i="64"/>
  <c r="CX1295" i="64"/>
  <c r="Z1295" i="64"/>
  <c r="W1295" i="64"/>
  <c r="CW1295" i="64"/>
  <c r="Y1295" i="64"/>
  <c r="V1295" i="64"/>
  <c r="CP1295" i="64"/>
  <c r="CV1295" i="64"/>
  <c r="X1295" i="64"/>
  <c r="U1295" i="64"/>
  <c r="CO1295" i="64"/>
  <c r="T1295" i="64"/>
  <c r="CS1295" i="64"/>
  <c r="CQ1295" i="64"/>
  <c r="CR1295" i="64"/>
  <c r="AD396" i="64"/>
  <c r="AD397" i="64" s="1"/>
  <c r="AD1295" i="64"/>
  <c r="DB396" i="64"/>
  <c r="CU1295" i="64"/>
  <c r="DB1295" i="64"/>
  <c r="AC1295" i="64"/>
  <c r="CY1295" i="64"/>
  <c r="DC395" i="64" a="1"/>
  <c r="DC395" i="64" s="1"/>
  <c r="DC1294" i="64" a="1"/>
  <c r="DC1294" i="64" s="1"/>
  <c r="AE1294" i="64" a="1"/>
  <c r="AE1294" i="64" s="1"/>
  <c r="AE395" i="64" a="1"/>
  <c r="AE395" i="64" s="1"/>
  <c r="DH1299" i="64"/>
  <c r="DH1297" i="64"/>
  <c r="DI1293" i="64" s="1"/>
  <c r="S397" i="64"/>
  <c r="S398" i="64" s="1"/>
  <c r="T394" i="64" s="1"/>
  <c r="T400" i="64" s="1"/>
  <c r="S400" i="64"/>
  <c r="T397" i="64"/>
  <c r="U397" i="64"/>
  <c r="V397" i="64"/>
  <c r="W397" i="64"/>
  <c r="Y397" i="64"/>
  <c r="X397" i="64"/>
  <c r="Z397" i="64"/>
  <c r="AB397" i="64"/>
  <c r="AA397" i="64"/>
  <c r="AC397" i="64"/>
  <c r="S1296" i="64"/>
  <c r="S1297" i="64" s="1"/>
  <c r="T1293" i="64" s="1"/>
  <c r="S1299" i="64"/>
  <c r="AC1069" i="64"/>
  <c r="AC1076" i="64" s="1"/>
  <c r="AD1068" i="64"/>
  <c r="AD1075" i="64" s="1"/>
  <c r="DB1136" i="64"/>
  <c r="DB1143" i="64" s="1"/>
  <c r="CQ1136" i="64"/>
  <c r="CQ1143" i="64" s="1"/>
  <c r="DB1068" i="64"/>
  <c r="DB1075" i="64" s="1"/>
  <c r="AD1136" i="64"/>
  <c r="AD1143" i="64" s="1"/>
  <c r="W1136" i="64"/>
  <c r="W1143" i="64" s="1"/>
  <c r="CP1136" i="64"/>
  <c r="CP1143" i="64" s="1"/>
  <c r="CO1136" i="64"/>
  <c r="CO1143" i="64" s="1"/>
  <c r="Z1136" i="64"/>
  <c r="Z1143" i="64" s="1"/>
  <c r="CW1136" i="64"/>
  <c r="CW1143" i="64" s="1"/>
  <c r="T1136" i="64"/>
  <c r="T1143" i="64" s="1"/>
  <c r="DA1136" i="64"/>
  <c r="DA1143" i="64" s="1"/>
  <c r="CX1136" i="64"/>
  <c r="CX1143" i="64" s="1"/>
  <c r="CR1136" i="64"/>
  <c r="CR1143" i="64" s="1"/>
  <c r="CU1136" i="64"/>
  <c r="CU1143" i="64" s="1"/>
  <c r="U1136" i="64"/>
  <c r="U1143" i="64" s="1"/>
  <c r="CT1136" i="64"/>
  <c r="CT1143" i="64" s="1"/>
  <c r="V1136" i="64"/>
  <c r="V1143" i="64" s="1"/>
  <c r="S1136" i="64"/>
  <c r="AA1136" i="64"/>
  <c r="AA1143" i="64" s="1"/>
  <c r="CS1136" i="64"/>
  <c r="CS1143" i="64" s="1"/>
  <c r="X1136" i="64"/>
  <c r="X1143" i="64" s="1"/>
  <c r="CV1136" i="64"/>
  <c r="CV1143" i="64" s="1"/>
  <c r="CY1136" i="64"/>
  <c r="CY1143" i="64" s="1"/>
  <c r="Y1136" i="64"/>
  <c r="Y1143" i="64" s="1"/>
  <c r="S1072" i="64"/>
  <c r="S1075" i="64"/>
  <c r="S1069" i="64"/>
  <c r="S1076" i="64" s="1"/>
  <c r="T1069" i="64"/>
  <c r="T1076" i="64" s="1"/>
  <c r="U1069" i="64"/>
  <c r="U1076" i="64" s="1"/>
  <c r="V1069" i="64"/>
  <c r="V1076" i="64" s="1"/>
  <c r="X1069" i="64"/>
  <c r="X1076" i="64" s="1"/>
  <c r="W1069" i="64"/>
  <c r="W1076" i="64" s="1"/>
  <c r="Z1069" i="64"/>
  <c r="Z1076" i="64" s="1"/>
  <c r="AA1069" i="64"/>
  <c r="AA1076" i="64" s="1"/>
  <c r="AB1069" i="64"/>
  <c r="AB1076" i="64" s="1"/>
  <c r="AE1067" i="64" a="1"/>
  <c r="AE1067" i="64" s="1"/>
  <c r="AE1135" i="64" a="1"/>
  <c r="AE1135" i="64" s="1"/>
  <c r="DG1138" i="64"/>
  <c r="DH1134" i="64" s="1"/>
  <c r="DG1140" i="64"/>
  <c r="Y1069" i="64"/>
  <c r="Y1076" i="64" s="1"/>
  <c r="Y1075" i="64"/>
  <c r="DC1067" i="64" a="1"/>
  <c r="DC1067" i="64" s="1"/>
  <c r="DC1135" i="64" a="1"/>
  <c r="DC1135" i="64" s="1"/>
  <c r="V18" i="861"/>
  <c r="V27" i="861" s="1"/>
  <c r="V28" i="861" s="1"/>
  <c r="AC2248" i="64"/>
  <c r="AD2245" i="64" s="1"/>
  <c r="AD2250" i="64" s="1"/>
  <c r="DC2246" i="64" a="1"/>
  <c r="DC2246" i="64" s="1"/>
  <c r="DC2253" i="64" s="1"/>
  <c r="AD2247" i="64"/>
  <c r="AD2254" i="64" s="1"/>
  <c r="S2058" i="64"/>
  <c r="S2061" i="64"/>
  <c r="AC2062" i="64" s="1" a="1"/>
  <c r="AC2062" i="64" s="1"/>
  <c r="AB1033" i="64"/>
  <c r="CZ1033" i="64"/>
  <c r="AD2052" i="64"/>
  <c r="AD2061" i="64" s="1"/>
  <c r="DB2052" i="64"/>
  <c r="DB2061" i="64" s="1"/>
  <c r="AE2053" i="64" a="1"/>
  <c r="AE2053" i="64" s="1"/>
  <c r="DC2053" i="64" a="1"/>
  <c r="DC2053" i="64" s="1"/>
  <c r="DK2083" i="64"/>
  <c r="DJ2085" i="64"/>
  <c r="AO2083" i="64"/>
  <c r="AO2085" i="64" s="1"/>
  <c r="CZ1038" i="64"/>
  <c r="AB1038" i="64"/>
  <c r="CR1033" i="64"/>
  <c r="CR1038" i="64"/>
  <c r="CQ1033" i="64"/>
  <c r="CQ1038" i="64"/>
  <c r="Z1038" i="64"/>
  <c r="Z1033" i="64"/>
  <c r="CP1033" i="64"/>
  <c r="CP1038" i="64"/>
  <c r="X1038" i="64"/>
  <c r="X1033" i="64"/>
  <c r="W1033" i="64"/>
  <c r="W1038" i="64"/>
  <c r="CW1033" i="64"/>
  <c r="CW1038" i="64"/>
  <c r="CU1033" i="64"/>
  <c r="CU1038" i="64"/>
  <c r="V1038" i="64"/>
  <c r="V1033" i="64"/>
  <c r="S1038" i="64"/>
  <c r="S1030" i="64"/>
  <c r="S1033" i="64"/>
  <c r="U1038" i="64"/>
  <c r="U1033" i="64"/>
  <c r="T1038" i="64"/>
  <c r="T1033" i="64"/>
  <c r="AA1038" i="64"/>
  <c r="AA1033" i="64"/>
  <c r="CY1038" i="64"/>
  <c r="CY1033" i="64"/>
  <c r="CV1038" i="64"/>
  <c r="CV1033" i="64"/>
  <c r="CT1038" i="64"/>
  <c r="CT1033" i="64"/>
  <c r="CO1033" i="64"/>
  <c r="CO1030" i="64"/>
  <c r="CO1038" i="64"/>
  <c r="Y1038" i="64"/>
  <c r="Y1033" i="64"/>
  <c r="CX1038" i="64"/>
  <c r="CX1033" i="64"/>
  <c r="CS1033" i="64"/>
  <c r="CS1038" i="64"/>
  <c r="AD1024" i="64"/>
  <c r="AD1894" i="64"/>
  <c r="AD1896" i="64" s="1"/>
  <c r="DB1024" i="64"/>
  <c r="DB1894" i="64"/>
  <c r="DB1896" i="64" s="1"/>
  <c r="DC1893" i="64" a="1"/>
  <c r="DC1893" i="64" s="1"/>
  <c r="DC1025" i="64" a="1"/>
  <c r="DC1025" i="64" s="1"/>
  <c r="AE1893" i="64" a="1"/>
  <c r="AE1893" i="64" s="1"/>
  <c r="AE1025" i="64" a="1"/>
  <c r="AE1025" i="64" s="1"/>
  <c r="AC1033" i="64"/>
  <c r="AC1038" i="64"/>
  <c r="DA1038" i="64"/>
  <c r="DA1033" i="64"/>
  <c r="DC1195" i="64" a="1"/>
  <c r="DC1195" i="64" s="1"/>
  <c r="DC1895" i="64" a="1"/>
  <c r="DC1895" i="64" s="1"/>
  <c r="AE1195" i="64" a="1"/>
  <c r="AE1195" i="64" s="1"/>
  <c r="AE1895" i="64" a="1"/>
  <c r="AE1895" i="64" s="1"/>
  <c r="DA1194" i="64"/>
  <c r="DA1196" i="64" s="1"/>
  <c r="AC1194" i="64"/>
  <c r="AC1196" i="64" s="1"/>
  <c r="AE1191" i="64" a="1"/>
  <c r="AE1191" i="64" s="1"/>
  <c r="AE1192" i="64" a="1"/>
  <c r="AE1192" i="64" s="1"/>
  <c r="AD1193" i="64"/>
  <c r="AD1194" i="64" s="1"/>
  <c r="AD1196" i="64" s="1"/>
  <c r="DC1191" i="64" a="1"/>
  <c r="DC1191" i="64" s="1"/>
  <c r="DC1192" i="64" a="1"/>
  <c r="DC1192" i="64" s="1"/>
  <c r="DB1193" i="64"/>
  <c r="DB1194" i="64" s="1"/>
  <c r="DB1196" i="64" s="1"/>
  <c r="DB139" i="64"/>
  <c r="S660" i="64"/>
  <c r="DC661" i="64" a="1"/>
  <c r="DC661" i="64" s="1"/>
  <c r="DC650" i="64" a="1"/>
  <c r="DC650" i="64" s="1"/>
  <c r="AE661" i="64" a="1"/>
  <c r="AE661" i="64" s="1"/>
  <c r="AE650" i="64" a="1"/>
  <c r="AE650" i="64" s="1"/>
  <c r="CX1388" i="64"/>
  <c r="CX1390" i="64" s="1"/>
  <c r="DC653" i="64" a="1"/>
  <c r="DC653" i="64" s="1"/>
  <c r="DC667" i="64" a="1"/>
  <c r="DC667" i="64" s="1"/>
  <c r="AE667" i="64" a="1"/>
  <c r="AE667" i="64" s="1"/>
  <c r="AE653" i="64" a="1"/>
  <c r="AE653" i="64" s="1"/>
  <c r="CU843" i="64"/>
  <c r="CW843" i="64"/>
  <c r="CW845" i="64"/>
  <c r="DJ845" i="64"/>
  <c r="CU845" i="64"/>
  <c r="DJ843" i="64"/>
  <c r="DB126" i="64"/>
  <c r="DB141" i="64"/>
  <c r="AD141" i="64"/>
  <c r="AD126" i="64"/>
  <c r="AD1388" i="64"/>
  <c r="AD1390" i="64" s="1"/>
  <c r="AE111" i="64" a="1"/>
  <c r="AE111" i="64" s="1"/>
  <c r="AE1373" i="64" a="1"/>
  <c r="AE1373" i="64" s="1"/>
  <c r="DC111" i="64" a="1"/>
  <c r="DC111" i="64" s="1"/>
  <c r="DC1373" i="64" a="1"/>
  <c r="DC137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265" i="64" a="1"/>
  <c r="DC1265" i="64" s="1"/>
  <c r="AE1265" i="64" a="1"/>
  <c r="AE1265" i="64" s="1"/>
  <c r="BO1816" i="64"/>
  <c r="CA1816" i="64"/>
  <c r="BC1816" i="64"/>
  <c r="AE1816" i="64"/>
  <c r="AQ1816" i="64"/>
  <c r="CO1243" i="64"/>
  <c r="CX1243" i="64"/>
  <c r="CY1243" i="64"/>
  <c r="CV1243" i="64"/>
  <c r="CU1243" i="64"/>
  <c r="W1243" i="64"/>
  <c r="CZ1243" i="64"/>
  <c r="X1243" i="64"/>
  <c r="S1243" i="64"/>
  <c r="U1243" i="64"/>
  <c r="CW1243" i="64"/>
  <c r="AB1243" i="64"/>
  <c r="AA1243" i="64"/>
  <c r="CT1243" i="64"/>
  <c r="Y1243" i="64"/>
  <c r="CP1243" i="64"/>
  <c r="CS1243" i="64"/>
  <c r="CR1243" i="64"/>
  <c r="Z1243" i="64"/>
  <c r="CQ1243" i="64"/>
  <c r="V1243" i="64"/>
  <c r="T1243" i="64"/>
  <c r="AD957" i="64"/>
  <c r="AD987" i="64" s="1"/>
  <c r="AD961" i="64"/>
  <c r="AD991" i="64" s="1"/>
  <c r="AD960" i="64"/>
  <c r="AD990" i="64" s="1"/>
  <c r="AD959" i="64"/>
  <c r="AD989" i="64" s="1"/>
  <c r="AD958" i="64"/>
  <c r="AD988" i="64" s="1"/>
  <c r="AC960" i="64"/>
  <c r="AC990" i="64" s="1"/>
  <c r="AC958" i="64"/>
  <c r="AC988" i="64" s="1"/>
  <c r="AA960" i="64"/>
  <c r="AA990" i="64" s="1"/>
  <c r="AA961" i="64"/>
  <c r="AA991" i="64" s="1"/>
  <c r="AA959" i="64"/>
  <c r="AA989" i="64" s="1"/>
  <c r="AA958" i="64"/>
  <c r="AA988" i="64" s="1"/>
  <c r="AA957" i="64"/>
  <c r="AA987" i="64" s="1"/>
  <c r="Z957" i="64"/>
  <c r="Z987" i="64" s="1"/>
  <c r="Z961" i="64"/>
  <c r="Z991" i="64" s="1"/>
  <c r="Z960" i="64"/>
  <c r="Z990" i="64" s="1"/>
  <c r="Z959" i="64"/>
  <c r="Z989" i="64" s="1"/>
  <c r="Z958" i="64"/>
  <c r="Z988" i="64" s="1"/>
  <c r="T961" i="64"/>
  <c r="T991" i="64" s="1"/>
  <c r="T960" i="64"/>
  <c r="T990" i="64" s="1"/>
  <c r="T959" i="64"/>
  <c r="T989" i="64" s="1"/>
  <c r="T958" i="64"/>
  <c r="T988" i="64" s="1"/>
  <c r="T957" i="64"/>
  <c r="T987" i="64" s="1"/>
  <c r="W959" i="64"/>
  <c r="W989" i="64" s="1"/>
  <c r="W957" i="64"/>
  <c r="W987" i="64" s="1"/>
  <c r="W961" i="64"/>
  <c r="W991" i="64" s="1"/>
  <c r="W960" i="64"/>
  <c r="W990" i="64" s="1"/>
  <c r="W958" i="64"/>
  <c r="W988" i="64" s="1"/>
  <c r="V961" i="64"/>
  <c r="V991" i="64" s="1"/>
  <c r="V960" i="64"/>
  <c r="V990" i="64" s="1"/>
  <c r="V959" i="64"/>
  <c r="V989" i="64" s="1"/>
  <c r="V958" i="64"/>
  <c r="V988" i="64" s="1"/>
  <c r="V957" i="64"/>
  <c r="V987" i="64" s="1"/>
  <c r="X961" i="64"/>
  <c r="X991" i="64" s="1"/>
  <c r="X960" i="64"/>
  <c r="X990" i="64" s="1"/>
  <c r="X958" i="64"/>
  <c r="X988" i="64" s="1"/>
  <c r="X959" i="64"/>
  <c r="X989" i="64" s="1"/>
  <c r="X957" i="64"/>
  <c r="X987" i="64" s="1"/>
  <c r="U958" i="64"/>
  <c r="U988" i="64" s="1"/>
  <c r="U957" i="64"/>
  <c r="U987" i="64" s="1"/>
  <c r="U961" i="64"/>
  <c r="U991" i="64" s="1"/>
  <c r="U960" i="64"/>
  <c r="U990" i="64" s="1"/>
  <c r="U959" i="64"/>
  <c r="U989" i="64" s="1"/>
  <c r="AC959" i="64"/>
  <c r="AC989" i="64" s="1"/>
  <c r="AB958" i="64"/>
  <c r="AB988" i="64" s="1"/>
  <c r="AB957" i="64"/>
  <c r="AB987" i="64" s="1"/>
  <c r="AB959" i="64"/>
  <c r="AB989" i="64" s="1"/>
  <c r="AB961" i="64"/>
  <c r="AB991" i="64" s="1"/>
  <c r="AB960" i="64"/>
  <c r="AB990" i="64" s="1"/>
  <c r="Y961" i="64"/>
  <c r="Y991" i="64" s="1"/>
  <c r="Y960" i="64"/>
  <c r="Y990" i="64" s="1"/>
  <c r="Y959" i="64"/>
  <c r="Y989" i="64" s="1"/>
  <c r="Y957" i="64"/>
  <c r="Y987" i="64" s="1"/>
  <c r="Y958" i="64"/>
  <c r="Y988" i="64" s="1"/>
  <c r="AC957" i="64"/>
  <c r="AC972" i="64" s="1"/>
  <c r="CV958" i="64"/>
  <c r="CV988" i="64" s="1"/>
  <c r="CV957" i="64"/>
  <c r="CV987" i="64" s="1"/>
  <c r="CV992" i="64" s="1"/>
  <c r="CV961" i="64"/>
  <c r="CV991" i="64" s="1"/>
  <c r="CV960" i="64"/>
  <c r="CV990" i="64" s="1"/>
  <c r="CV959" i="64"/>
  <c r="CV989" i="64" s="1"/>
  <c r="S961" i="64"/>
  <c r="S991" i="64" s="1"/>
  <c r="S960" i="64"/>
  <c r="S990" i="64" s="1"/>
  <c r="S959" i="64"/>
  <c r="S989" i="64" s="1"/>
  <c r="S958" i="64"/>
  <c r="S988" i="64" s="1"/>
  <c r="S957" i="64"/>
  <c r="S987" i="64" s="1"/>
  <c r="DC984" i="64" a="1"/>
  <c r="DC984" i="64" s="1"/>
  <c r="DC983" i="64" a="1"/>
  <c r="DC983" i="64" s="1"/>
  <c r="DC982" i="64" a="1"/>
  <c r="DC982" i="64" s="1"/>
  <c r="DC980" i="64" a="1"/>
  <c r="DC980" i="64" s="1"/>
  <c r="DC981" i="64" a="1"/>
  <c r="DC981" i="64" s="1"/>
  <c r="AE983" i="64" a="1"/>
  <c r="AE983" i="64" s="1"/>
  <c r="AE982" i="64" a="1"/>
  <c r="AE982" i="64" s="1"/>
  <c r="AE981" i="64" a="1"/>
  <c r="AE981" i="64" s="1"/>
  <c r="AE984" i="64" a="1"/>
  <c r="AE984" i="64" s="1"/>
  <c r="AE980" i="64" a="1"/>
  <c r="AE980" i="64" s="1"/>
  <c r="AC991" i="64"/>
  <c r="CY962" i="64"/>
  <c r="DF962" i="64"/>
  <c r="CO962" i="64"/>
  <c r="DB962" i="64"/>
  <c r="DK962" i="64"/>
  <c r="DI962" i="64"/>
  <c r="CS962" i="64"/>
  <c r="CZ962" i="64"/>
  <c r="CP962" i="64"/>
  <c r="DG962" i="64"/>
  <c r="CQ962" i="64"/>
  <c r="CX962" i="64"/>
  <c r="CU962" i="64"/>
  <c r="DD962" i="64"/>
  <c r="DE962" i="64"/>
  <c r="DC962" i="64"/>
  <c r="DJ962" i="64"/>
  <c r="CT962" i="64"/>
  <c r="CR962" i="64"/>
  <c r="DA962" i="64"/>
  <c r="DH962" i="64"/>
  <c r="CW962" i="64"/>
  <c r="DF1000" i="64"/>
  <c r="DC953" i="64" a="1"/>
  <c r="DC953" i="64" s="1"/>
  <c r="DC967" i="64" a="1"/>
  <c r="DC967" i="64" s="1"/>
  <c r="DC952" i="64" a="1"/>
  <c r="DC952" i="64" s="1"/>
  <c r="DC968" i="64" a="1"/>
  <c r="DC968" i="64" s="1"/>
  <c r="DC969" i="64" a="1"/>
  <c r="DC969" i="64" s="1"/>
  <c r="DC965" i="64" a="1"/>
  <c r="DC965" i="64" s="1"/>
  <c r="DC949" i="64" a="1"/>
  <c r="DC949" i="64" s="1"/>
  <c r="DC950" i="64" a="1"/>
  <c r="DC950" i="64" s="1"/>
  <c r="DC966" i="64" a="1"/>
  <c r="DC966" i="64" s="1"/>
  <c r="DC951" i="64" a="1"/>
  <c r="DC951" i="64" s="1"/>
  <c r="DB1000" i="64"/>
  <c r="DK1000" i="64"/>
  <c r="DI1000" i="64"/>
  <c r="AE949" i="64" a="1"/>
  <c r="AE949" i="64" s="1"/>
  <c r="AE957" i="64" s="1"/>
  <c r="AE966" i="64" a="1"/>
  <c r="AE966" i="64" s="1"/>
  <c r="AE950" i="64" a="1"/>
  <c r="AE950" i="64" s="1"/>
  <c r="AE958" i="64" s="1"/>
  <c r="AE951" i="64" a="1"/>
  <c r="AE951" i="64" s="1"/>
  <c r="AE959" i="64" s="1"/>
  <c r="AE952" i="64" a="1"/>
  <c r="AE952" i="64" s="1"/>
  <c r="AE960" i="64" s="1"/>
  <c r="AE953" i="64" a="1"/>
  <c r="AE953" i="64" s="1"/>
  <c r="AE961" i="64" s="1"/>
  <c r="AE967" i="64" a="1"/>
  <c r="AE967" i="64" s="1"/>
  <c r="AE968" i="64" a="1"/>
  <c r="AE968" i="64" s="1"/>
  <c r="AE965" i="64" a="1"/>
  <c r="AE965" i="64" s="1"/>
  <c r="AE969" i="64" a="1"/>
  <c r="AE969" i="64" s="1"/>
  <c r="DG1000" i="64"/>
  <c r="DD1000" i="64"/>
  <c r="DE1000" i="64"/>
  <c r="DC1000" i="64"/>
  <c r="DJ1000" i="64"/>
  <c r="DH1000" i="64"/>
  <c r="CX1000" i="64"/>
  <c r="CU1000" i="64"/>
  <c r="CO1000" i="64"/>
  <c r="CY1000" i="64"/>
  <c r="CP1000" i="64"/>
  <c r="CT1000" i="64"/>
  <c r="CR1000" i="64"/>
  <c r="CQ1000" i="64"/>
  <c r="DA1000" i="64"/>
  <c r="CS1000" i="64"/>
  <c r="CZ1000" i="64"/>
  <c r="CW1000" i="64"/>
  <c r="DA207" i="64"/>
  <c r="DA210" i="64" s="1"/>
  <c r="DA212" i="64" s="1"/>
  <c r="AE208" i="64" a="1"/>
  <c r="AE208" i="64" s="1"/>
  <c r="AE207" i="64" s="1"/>
  <c r="AE209" i="64" a="1"/>
  <c r="AE209" i="64" s="1"/>
  <c r="AD210" i="64"/>
  <c r="AD212" i="64" s="1"/>
  <c r="DC209" i="64" a="1"/>
  <c r="DC209" i="64" s="1"/>
  <c r="DC208" i="64" a="1"/>
  <c r="DC208" i="64" s="1"/>
  <c r="AC1243" i="64"/>
  <c r="AD1241" i="64"/>
  <c r="AD924" i="64"/>
  <c r="AD926" i="64" s="1"/>
  <c r="DA1243" i="64"/>
  <c r="DB1241" i="64"/>
  <c r="DC331" i="64" a="1"/>
  <c r="DC331" i="64" s="1"/>
  <c r="DC1240" i="64" a="1"/>
  <c r="DC1240" i="64" s="1"/>
  <c r="AE331" i="64" a="1"/>
  <c r="AE331" i="64" s="1"/>
  <c r="AE1240" i="64" a="1"/>
  <c r="AE1240" i="64" s="1"/>
  <c r="DB924" i="64"/>
  <c r="DB926" i="64" s="1"/>
  <c r="DC1295" i="64" a="1"/>
  <c r="AD1243" i="64" a="1"/>
  <c r="CP1244" i="64" a="1"/>
  <c r="W1244" i="64" a="1"/>
  <c r="CT1244" i="64" a="1"/>
  <c r="DA1244" i="64" a="1"/>
  <c r="DC1068" i="64" a="1"/>
  <c r="S1244" i="64" a="1"/>
  <c r="CZ1244" i="64" a="1"/>
  <c r="AD884" i="64" a="1"/>
  <c r="AC1244" i="64" a="1"/>
  <c r="CY1244" i="64" a="1"/>
  <c r="CO1244" i="64" a="1"/>
  <c r="DB1243" i="64" a="1"/>
  <c r="U1244" i="64" a="1"/>
  <c r="CW1244" i="64" a="1"/>
  <c r="CY1388" i="64" a="1"/>
  <c r="DH617" i="64" a="1"/>
  <c r="DC396" i="64" a="1"/>
  <c r="AE1241" i="64" a="1"/>
  <c r="DC1136" i="64" a="1"/>
  <c r="CR1244" i="64" a="1"/>
  <c r="Y1244" i="64" a="1"/>
  <c r="DC1266" i="64"/>
  <c r="DC1241" i="64" a="1"/>
  <c r="DC1024" i="64" a="1"/>
  <c r="T1244" i="64" a="1"/>
  <c r="CZ617" i="64" a="1"/>
  <c r="CR617" i="64" a="1"/>
  <c r="AE1068" i="64" a="1"/>
  <c r="DB884" i="64" a="1"/>
  <c r="DC1894" i="64" a="1"/>
  <c r="CX1244" i="64" a="1"/>
  <c r="AE924" i="64" a="1"/>
  <c r="X1244" i="64" a="1"/>
  <c r="AA1244" i="64" a="1"/>
  <c r="AE1388" i="64" a="1"/>
  <c r="AB1244" i="64" a="1"/>
  <c r="DC2052" i="64" a="1"/>
  <c r="CS1244" i="64" a="1"/>
  <c r="AE1136" i="64" a="1"/>
  <c r="Z1244" i="64" a="1"/>
  <c r="CV1244" i="64" a="1"/>
  <c r="CQ1244" i="64" a="1"/>
  <c r="AE2052" i="64" a="1"/>
  <c r="AE1295" i="64" a="1"/>
  <c r="AE396" i="64" a="1"/>
  <c r="V1244" i="64" a="1"/>
  <c r="AE1894" i="64" a="1"/>
  <c r="AE1266" i="64"/>
  <c r="AE1024" i="64" a="1"/>
  <c r="CU1244" i="64" a="1"/>
  <c r="U448" i="64" l="1"/>
  <c r="AJ448" i="64"/>
  <c r="AP448" i="64"/>
  <c r="AD450" i="64"/>
  <c r="AH448" i="64"/>
  <c r="W448" i="64"/>
  <c r="AK448" i="64"/>
  <c r="AE448" i="64"/>
  <c r="AI448" i="64"/>
  <c r="AB448" i="64"/>
  <c r="AB450" i="64"/>
  <c r="X448" i="64"/>
  <c r="AG448" i="64"/>
  <c r="Y448" i="64"/>
  <c r="AD448" i="64"/>
  <c r="AC450" i="64"/>
  <c r="T450" i="64"/>
  <c r="AE450" i="64"/>
  <c r="AC448" i="64"/>
  <c r="Z448" i="64"/>
  <c r="AA448" i="64"/>
  <c r="AN448" i="64"/>
  <c r="AL448" i="64"/>
  <c r="V448" i="64"/>
  <c r="V450" i="64"/>
  <c r="AM448" i="64"/>
  <c r="AF448" i="64"/>
  <c r="T448" i="64"/>
  <c r="AO448" i="64"/>
  <c r="X450" i="64"/>
  <c r="Y450" i="64"/>
  <c r="U450" i="64"/>
  <c r="W450" i="64"/>
  <c r="Z450" i="64"/>
  <c r="BZ494" i="64"/>
  <c r="CA495" i="64" s="1"/>
  <c r="CB496" i="64" s="1"/>
  <c r="CC497" i="64" s="1"/>
  <c r="CD498" i="64" s="1"/>
  <c r="CE499" i="64" s="1"/>
  <c r="CF500" i="64" s="1"/>
  <c r="CG501" i="64" s="1"/>
  <c r="CH502" i="64" s="1"/>
  <c r="CI503" i="64" s="1"/>
  <c r="CJ504" i="64" s="1"/>
  <c r="CK505" i="64" s="1"/>
  <c r="CL506" i="64" s="1"/>
  <c r="CM507" i="64" s="1"/>
  <c r="CN508" i="64" s="1"/>
  <c r="CO509" i="64" s="1"/>
  <c r="CP510" i="64" s="1"/>
  <c r="CQ511" i="64" s="1"/>
  <c r="CR512" i="64" s="1"/>
  <c r="CS513" i="64" s="1"/>
  <c r="CT514" i="64" s="1"/>
  <c r="CU515" i="64" s="1"/>
  <c r="CV516" i="64" s="1"/>
  <c r="CW517" i="64" s="1"/>
  <c r="BF494" i="64"/>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CA515" i="64" s="1"/>
  <c r="CB516" i="64" s="1"/>
  <c r="CC517" i="64" s="1"/>
  <c r="Y494" i="64"/>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AT515" i="64" s="1"/>
  <c r="AU516" i="64" s="1"/>
  <c r="AV517" i="64" s="1"/>
  <c r="BD494" i="64"/>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BY515" i="64" s="1"/>
  <c r="BZ516" i="64" s="1"/>
  <c r="CA517" i="64" s="1"/>
  <c r="AN494" i="64"/>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BI515" i="64" s="1"/>
  <c r="BJ516" i="64" s="1"/>
  <c r="BK517" i="64" s="1"/>
  <c r="AZ494" i="64"/>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BU515" i="64" s="1"/>
  <c r="BV516" i="64" s="1"/>
  <c r="BW517" i="64" s="1"/>
  <c r="CU494" i="64"/>
  <c r="CV495" i="64" s="1"/>
  <c r="CW496" i="64" s="1"/>
  <c r="CX497" i="64" s="1"/>
  <c r="CY498" i="64" s="1"/>
  <c r="CZ499" i="64" s="1"/>
  <c r="DA500" i="64" s="1"/>
  <c r="DB501" i="64" s="1"/>
  <c r="DC502" i="64" s="1"/>
  <c r="DD503" i="64" s="1"/>
  <c r="DE504" i="64" s="1"/>
  <c r="DF505" i="64" s="1"/>
  <c r="DG506" i="64" s="1"/>
  <c r="DH507" i="64" s="1"/>
  <c r="DI508" i="64" s="1"/>
  <c r="DJ509" i="64" s="1"/>
  <c r="DK510" i="64" s="1"/>
  <c r="DL511" i="64" s="1"/>
  <c r="BJ494" i="64"/>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CE515" i="64" s="1"/>
  <c r="CF516" i="64" s="1"/>
  <c r="CG517" i="64" s="1"/>
  <c r="CV494" i="64"/>
  <c r="CW495" i="64" s="1"/>
  <c r="CX496" i="64" s="1"/>
  <c r="CY497" i="64" s="1"/>
  <c r="CZ498" i="64" s="1"/>
  <c r="DA499" i="64" s="1"/>
  <c r="DB500" i="64" s="1"/>
  <c r="DC501" i="64" s="1"/>
  <c r="DD502" i="64" s="1"/>
  <c r="DE503" i="64" s="1"/>
  <c r="DF504" i="64" s="1"/>
  <c r="DG505" i="64" s="1"/>
  <c r="DH506" i="64" s="1"/>
  <c r="DI507" i="64" s="1"/>
  <c r="DJ508" i="64" s="1"/>
  <c r="DK509" i="64" s="1"/>
  <c r="DL510" i="64" s="1"/>
  <c r="BP494" i="64"/>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CK515" i="64" s="1"/>
  <c r="CL516" i="64" s="1"/>
  <c r="CM517" i="64" s="1"/>
  <c r="AP494" i="64"/>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BK515" i="64" s="1"/>
  <c r="BL516" i="64" s="1"/>
  <c r="BM517" i="64" s="1"/>
  <c r="CG494" i="64"/>
  <c r="CH495" i="64" s="1"/>
  <c r="CI496" i="64" s="1"/>
  <c r="CJ497" i="64" s="1"/>
  <c r="CK498" i="64" s="1"/>
  <c r="CL499" i="64" s="1"/>
  <c r="CM500" i="64" s="1"/>
  <c r="CN501" i="64" s="1"/>
  <c r="CO502" i="64" s="1"/>
  <c r="CP503" i="64" s="1"/>
  <c r="CQ504" i="64" s="1"/>
  <c r="CR505" i="64" s="1"/>
  <c r="CS506" i="64" s="1"/>
  <c r="CT507" i="64" s="1"/>
  <c r="CU508" i="64" s="1"/>
  <c r="CV509" i="64" s="1"/>
  <c r="CW510" i="64" s="1"/>
  <c r="CX511" i="64" s="1"/>
  <c r="CY512" i="64" s="1"/>
  <c r="CZ513" i="64" s="1"/>
  <c r="DA514" i="64" s="1"/>
  <c r="DB515" i="64" s="1"/>
  <c r="DC516" i="64" s="1"/>
  <c r="DD517" i="64" s="1"/>
  <c r="BT494" i="64"/>
  <c r="BU495" i="64" s="1"/>
  <c r="BV496" i="64" s="1"/>
  <c r="BW497" i="64" s="1"/>
  <c r="BX498" i="64" s="1"/>
  <c r="BY499" i="64" s="1"/>
  <c r="BZ500" i="64" s="1"/>
  <c r="CA501" i="64" s="1"/>
  <c r="CB502" i="64" s="1"/>
  <c r="CC503" i="64" s="1"/>
  <c r="CD504" i="64" s="1"/>
  <c r="CE505" i="64" s="1"/>
  <c r="CF506" i="64" s="1"/>
  <c r="CG507" i="64" s="1"/>
  <c r="CH508" i="64" s="1"/>
  <c r="CI509" i="64" s="1"/>
  <c r="CJ510" i="64" s="1"/>
  <c r="CK511" i="64" s="1"/>
  <c r="CL512" i="64" s="1"/>
  <c r="CM513" i="64" s="1"/>
  <c r="CN514" i="64" s="1"/>
  <c r="CO515" i="64" s="1"/>
  <c r="CP516" i="64" s="1"/>
  <c r="CQ517" i="64" s="1"/>
  <c r="AK494" i="64"/>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BF515" i="64" s="1"/>
  <c r="BG516" i="64" s="1"/>
  <c r="BH517" i="64" s="1"/>
  <c r="AB494" i="64"/>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AW515" i="64" s="1"/>
  <c r="AX516" i="64" s="1"/>
  <c r="AY517" i="64" s="1"/>
  <c r="BR494" i="64"/>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CL514" i="64" s="1"/>
  <c r="CM515" i="64" s="1"/>
  <c r="CN516" i="64" s="1"/>
  <c r="CO517" i="64" s="1"/>
  <c r="BY494" i="64"/>
  <c r="BZ495" i="64" s="1"/>
  <c r="CA496" i="64" s="1"/>
  <c r="CB497" i="64" s="1"/>
  <c r="CC498" i="64" s="1"/>
  <c r="CD499" i="64" s="1"/>
  <c r="CE500" i="64" s="1"/>
  <c r="CF501" i="64" s="1"/>
  <c r="CG502" i="64" s="1"/>
  <c r="CH503" i="64" s="1"/>
  <c r="CI504" i="64" s="1"/>
  <c r="CJ505" i="64" s="1"/>
  <c r="CK506" i="64" s="1"/>
  <c r="CL507" i="64" s="1"/>
  <c r="CM508" i="64" s="1"/>
  <c r="CN509" i="64" s="1"/>
  <c r="CO510" i="64" s="1"/>
  <c r="CP511" i="64" s="1"/>
  <c r="CQ512" i="64" s="1"/>
  <c r="CR513" i="64" s="1"/>
  <c r="CS514" i="64" s="1"/>
  <c r="CT515" i="64" s="1"/>
  <c r="CU516" i="64" s="1"/>
  <c r="CV517" i="64" s="1"/>
  <c r="AS494" i="64"/>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BN515" i="64" s="1"/>
  <c r="BO516" i="64" s="1"/>
  <c r="BP517" i="64" s="1"/>
  <c r="CH494" i="64"/>
  <c r="CI495" i="64" s="1"/>
  <c r="CJ496" i="64" s="1"/>
  <c r="CK497" i="64" s="1"/>
  <c r="CL498" i="64" s="1"/>
  <c r="CM499" i="64" s="1"/>
  <c r="CN500" i="64" s="1"/>
  <c r="CO501" i="64" s="1"/>
  <c r="CP502" i="64" s="1"/>
  <c r="CQ503" i="64" s="1"/>
  <c r="CR504" i="64" s="1"/>
  <c r="CS505" i="64" s="1"/>
  <c r="CT506" i="64" s="1"/>
  <c r="CU507" i="64" s="1"/>
  <c r="CV508" i="64" s="1"/>
  <c r="CW509" i="64" s="1"/>
  <c r="CX510" i="64" s="1"/>
  <c r="CY511" i="64" s="1"/>
  <c r="CZ512" i="64" s="1"/>
  <c r="DA513" i="64" s="1"/>
  <c r="DB514" i="64" s="1"/>
  <c r="DC515" i="64" s="1"/>
  <c r="DD516" i="64" s="1"/>
  <c r="DE517" i="64" s="1"/>
  <c r="DA494" i="64"/>
  <c r="DB495" i="64" s="1"/>
  <c r="DC496" i="64" s="1"/>
  <c r="DD497" i="64" s="1"/>
  <c r="DE498" i="64" s="1"/>
  <c r="DF499" i="64" s="1"/>
  <c r="DG500" i="64" s="1"/>
  <c r="DH501" i="64" s="1"/>
  <c r="DI502" i="64" s="1"/>
  <c r="DJ503" i="64" s="1"/>
  <c r="DK504" i="64" s="1"/>
  <c r="DL505" i="64" s="1"/>
  <c r="CR494" i="64"/>
  <c r="CS495" i="64" s="1"/>
  <c r="CT496" i="64" s="1"/>
  <c r="CU497" i="64" s="1"/>
  <c r="CV498" i="64" s="1"/>
  <c r="CW499" i="64" s="1"/>
  <c r="CX500" i="64" s="1"/>
  <c r="CY501" i="64" s="1"/>
  <c r="CZ502" i="64" s="1"/>
  <c r="DA503" i="64" s="1"/>
  <c r="DB504" i="64" s="1"/>
  <c r="DC505" i="64" s="1"/>
  <c r="DD506" i="64" s="1"/>
  <c r="DE507" i="64" s="1"/>
  <c r="DF508" i="64" s="1"/>
  <c r="DG509" i="64" s="1"/>
  <c r="DH510" i="64" s="1"/>
  <c r="DI511" i="64" s="1"/>
  <c r="DJ512" i="64" s="1"/>
  <c r="DK513" i="64" s="1"/>
  <c r="DL514" i="64" s="1"/>
  <c r="BI494" i="64"/>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CD515" i="64" s="1"/>
  <c r="CE516" i="64" s="1"/>
  <c r="CF517" i="64" s="1"/>
  <c r="AT494" i="64"/>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BO515" i="64" s="1"/>
  <c r="BP516" i="64" s="1"/>
  <c r="BQ517" i="64" s="1"/>
  <c r="DI494" i="64"/>
  <c r="DJ495" i="64" s="1"/>
  <c r="DK496" i="64" s="1"/>
  <c r="DL497" i="64" s="1"/>
  <c r="CI494" i="64"/>
  <c r="CJ495" i="64" s="1"/>
  <c r="CK496" i="64" s="1"/>
  <c r="CL497" i="64" s="1"/>
  <c r="CM498" i="64" s="1"/>
  <c r="CN499" i="64" s="1"/>
  <c r="CO500" i="64" s="1"/>
  <c r="CP501" i="64" s="1"/>
  <c r="CQ502" i="64" s="1"/>
  <c r="CR503" i="64" s="1"/>
  <c r="CS504" i="64" s="1"/>
  <c r="CT505" i="64" s="1"/>
  <c r="CU506" i="64" s="1"/>
  <c r="CV507" i="64" s="1"/>
  <c r="CW508" i="64" s="1"/>
  <c r="CX509" i="64" s="1"/>
  <c r="CY510" i="64" s="1"/>
  <c r="CZ511" i="64" s="1"/>
  <c r="DA512" i="64" s="1"/>
  <c r="DB513" i="64" s="1"/>
  <c r="DC514" i="64" s="1"/>
  <c r="DD515" i="64" s="1"/>
  <c r="DE516" i="64" s="1"/>
  <c r="DF517" i="64" s="1"/>
  <c r="CM494" i="64"/>
  <c r="CN495" i="64" s="1"/>
  <c r="CO496" i="64" s="1"/>
  <c r="CP497" i="64" s="1"/>
  <c r="CQ498" i="64" s="1"/>
  <c r="CR499" i="64" s="1"/>
  <c r="CS500" i="64" s="1"/>
  <c r="CT501" i="64" s="1"/>
  <c r="CU502" i="64" s="1"/>
  <c r="CV503" i="64" s="1"/>
  <c r="CW504" i="64" s="1"/>
  <c r="CX505" i="64" s="1"/>
  <c r="CY506" i="64" s="1"/>
  <c r="CZ507" i="64" s="1"/>
  <c r="DA508" i="64" s="1"/>
  <c r="DB509" i="64" s="1"/>
  <c r="DC510" i="64" s="1"/>
  <c r="DD511" i="64" s="1"/>
  <c r="DE512" i="64" s="1"/>
  <c r="DF513" i="64" s="1"/>
  <c r="DG514" i="64" s="1"/>
  <c r="DH515" i="64" s="1"/>
  <c r="DI516" i="64" s="1"/>
  <c r="DJ517" i="64" s="1"/>
  <c r="AR494" i="64"/>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BM515" i="64" s="1"/>
  <c r="BN516" i="64" s="1"/>
  <c r="BO517" i="64" s="1"/>
  <c r="AV494" i="64"/>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BQ515" i="64" s="1"/>
  <c r="BR516" i="64" s="1"/>
  <c r="BS517" i="64" s="1"/>
  <c r="CX494" i="64"/>
  <c r="CY495" i="64" s="1"/>
  <c r="CZ496" i="64" s="1"/>
  <c r="DA497" i="64" s="1"/>
  <c r="DB498" i="64" s="1"/>
  <c r="DC499" i="64" s="1"/>
  <c r="DD500" i="64" s="1"/>
  <c r="DE501" i="64" s="1"/>
  <c r="DF502" i="64" s="1"/>
  <c r="DG503" i="64" s="1"/>
  <c r="DH504" i="64" s="1"/>
  <c r="DI505" i="64" s="1"/>
  <c r="DJ506" i="64" s="1"/>
  <c r="DK507" i="64" s="1"/>
  <c r="DL508" i="64" s="1"/>
  <c r="U494" i="64"/>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AP515" i="64" s="1"/>
  <c r="AQ516" i="64" s="1"/>
  <c r="AR517" i="64" s="1"/>
  <c r="AC494" i="64"/>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X515" i="64" s="1"/>
  <c r="AY516" i="64" s="1"/>
  <c r="AZ517" i="64" s="1"/>
  <c r="BV494" i="64"/>
  <c r="BW495" i="64" s="1"/>
  <c r="BX496" i="64" s="1"/>
  <c r="BY497" i="64" s="1"/>
  <c r="BZ498" i="64" s="1"/>
  <c r="CA499" i="64" s="1"/>
  <c r="CB500" i="64" s="1"/>
  <c r="CC501" i="64" s="1"/>
  <c r="CD502" i="64" s="1"/>
  <c r="CE503" i="64" s="1"/>
  <c r="CF504" i="64" s="1"/>
  <c r="CG505" i="64" s="1"/>
  <c r="CH506" i="64" s="1"/>
  <c r="CI507" i="64" s="1"/>
  <c r="CJ508" i="64" s="1"/>
  <c r="CK509" i="64" s="1"/>
  <c r="CL510" i="64" s="1"/>
  <c r="CM511" i="64" s="1"/>
  <c r="CN512" i="64" s="1"/>
  <c r="CO513" i="64" s="1"/>
  <c r="CP514" i="64" s="1"/>
  <c r="CQ515" i="64" s="1"/>
  <c r="CR516" i="64" s="1"/>
  <c r="CS517" i="64" s="1"/>
  <c r="DC494" i="64"/>
  <c r="DD495" i="64" s="1"/>
  <c r="DE496" i="64" s="1"/>
  <c r="DF497" i="64" s="1"/>
  <c r="DG498" i="64" s="1"/>
  <c r="DH499" i="64" s="1"/>
  <c r="DI500" i="64" s="1"/>
  <c r="DJ501" i="64" s="1"/>
  <c r="DK502" i="64" s="1"/>
  <c r="DL503" i="64" s="1"/>
  <c r="BS494" i="64"/>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CL513" i="64" s="1"/>
  <c r="CM514" i="64" s="1"/>
  <c r="CN515" i="64" s="1"/>
  <c r="CO516" i="64" s="1"/>
  <c r="CP517" i="64" s="1"/>
  <c r="AQ494" i="64"/>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BL515" i="64" s="1"/>
  <c r="BM516" i="64" s="1"/>
  <c r="BN517" i="64" s="1"/>
  <c r="CF494" i="64"/>
  <c r="CG495" i="64" s="1"/>
  <c r="CH496" i="64" s="1"/>
  <c r="CI497" i="64" s="1"/>
  <c r="CJ498" i="64" s="1"/>
  <c r="CK499" i="64" s="1"/>
  <c r="CL500" i="64" s="1"/>
  <c r="CM501" i="64" s="1"/>
  <c r="CN502" i="64" s="1"/>
  <c r="CO503" i="64" s="1"/>
  <c r="CP504" i="64" s="1"/>
  <c r="CQ505" i="64" s="1"/>
  <c r="CR506" i="64" s="1"/>
  <c r="CS507" i="64" s="1"/>
  <c r="CT508" i="64" s="1"/>
  <c r="CU509" i="64" s="1"/>
  <c r="CV510" i="64" s="1"/>
  <c r="CW511" i="64" s="1"/>
  <c r="CX512" i="64" s="1"/>
  <c r="CY513" i="64" s="1"/>
  <c r="CZ514" i="64" s="1"/>
  <c r="DA515" i="64" s="1"/>
  <c r="DB516" i="64" s="1"/>
  <c r="DC517" i="64" s="1"/>
  <c r="AY494" i="64"/>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BT515" i="64" s="1"/>
  <c r="BU516" i="64" s="1"/>
  <c r="BV517" i="64" s="1"/>
  <c r="W494" i="64"/>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AR515" i="64" s="1"/>
  <c r="AS516" i="64" s="1"/>
  <c r="AT517" i="64" s="1"/>
  <c r="Z494" i="64"/>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U515" i="64" s="1"/>
  <c r="AV516" i="64" s="1"/>
  <c r="AW517" i="64" s="1"/>
  <c r="BW494" i="64"/>
  <c r="BX495" i="64" s="1"/>
  <c r="BY496" i="64" s="1"/>
  <c r="BZ497" i="64" s="1"/>
  <c r="CA498" i="64" s="1"/>
  <c r="CB499" i="64" s="1"/>
  <c r="CC500" i="64" s="1"/>
  <c r="CD501" i="64" s="1"/>
  <c r="CE502" i="64" s="1"/>
  <c r="CF503" i="64" s="1"/>
  <c r="CG504" i="64" s="1"/>
  <c r="CH505" i="64" s="1"/>
  <c r="CI506" i="64" s="1"/>
  <c r="CJ507" i="64" s="1"/>
  <c r="CK508" i="64" s="1"/>
  <c r="CL509" i="64" s="1"/>
  <c r="CM510" i="64" s="1"/>
  <c r="CN511" i="64" s="1"/>
  <c r="CO512" i="64" s="1"/>
  <c r="CP513" i="64" s="1"/>
  <c r="CQ514" i="64" s="1"/>
  <c r="CR515" i="64" s="1"/>
  <c r="CS516" i="64" s="1"/>
  <c r="CT517" i="64" s="1"/>
  <c r="BH494" i="64"/>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CC515" i="64" s="1"/>
  <c r="CD516" i="64" s="1"/>
  <c r="CE517" i="64" s="1"/>
  <c r="DB494" i="64"/>
  <c r="DC495" i="64" s="1"/>
  <c r="DD496" i="64" s="1"/>
  <c r="DE497" i="64" s="1"/>
  <c r="DF498" i="64" s="1"/>
  <c r="DG499" i="64" s="1"/>
  <c r="DH500" i="64" s="1"/>
  <c r="DI501" i="64" s="1"/>
  <c r="DJ502" i="64" s="1"/>
  <c r="DK503" i="64" s="1"/>
  <c r="DL504" i="64" s="1"/>
  <c r="BB494" i="64"/>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BW515" i="64" s="1"/>
  <c r="BX516" i="64" s="1"/>
  <c r="BY517" i="64" s="1"/>
  <c r="CQ494" i="64"/>
  <c r="CR495" i="64" s="1"/>
  <c r="CS496" i="64" s="1"/>
  <c r="CT497" i="64" s="1"/>
  <c r="CU498" i="64" s="1"/>
  <c r="CV499" i="64" s="1"/>
  <c r="CW500" i="64" s="1"/>
  <c r="CX501" i="64" s="1"/>
  <c r="CY502" i="64" s="1"/>
  <c r="CZ503" i="64" s="1"/>
  <c r="DA504" i="64" s="1"/>
  <c r="DB505" i="64" s="1"/>
  <c r="DC506" i="64" s="1"/>
  <c r="DD507" i="64" s="1"/>
  <c r="DE508" i="64" s="1"/>
  <c r="DF509" i="64" s="1"/>
  <c r="DG510" i="64" s="1"/>
  <c r="DH511" i="64" s="1"/>
  <c r="DI512" i="64" s="1"/>
  <c r="DJ513" i="64" s="1"/>
  <c r="DK514" i="64" s="1"/>
  <c r="DL515" i="64" s="1"/>
  <c r="BG494" i="64"/>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CB515" i="64" s="1"/>
  <c r="CC516" i="64" s="1"/>
  <c r="CD517" i="64" s="1"/>
  <c r="AH494" i="64"/>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BC515" i="64" s="1"/>
  <c r="BD516" i="64" s="1"/>
  <c r="BE517" i="64" s="1"/>
  <c r="AI494" i="64"/>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BD515" i="64" s="1"/>
  <c r="BE516" i="64" s="1"/>
  <c r="BF517" i="64" s="1"/>
  <c r="AA494" i="64"/>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AV515" i="64" s="1"/>
  <c r="AW516" i="64" s="1"/>
  <c r="AX517" i="64" s="1"/>
  <c r="DE494" i="64"/>
  <c r="DF495" i="64" s="1"/>
  <c r="DG496" i="64" s="1"/>
  <c r="DH497" i="64" s="1"/>
  <c r="DI498" i="64" s="1"/>
  <c r="DJ499" i="64" s="1"/>
  <c r="DK500" i="64" s="1"/>
  <c r="DL501" i="64" s="1"/>
  <c r="AG494" i="64"/>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BB515" i="64" s="1"/>
  <c r="BC516" i="64" s="1"/>
  <c r="BD517" i="64" s="1"/>
  <c r="CT494" i="64"/>
  <c r="CU495" i="64" s="1"/>
  <c r="CV496" i="64" s="1"/>
  <c r="CW497" i="64" s="1"/>
  <c r="CX498" i="64" s="1"/>
  <c r="CY499" i="64" s="1"/>
  <c r="CZ500" i="64" s="1"/>
  <c r="DA501" i="64" s="1"/>
  <c r="DB502" i="64" s="1"/>
  <c r="DC503" i="64" s="1"/>
  <c r="DD504" i="64" s="1"/>
  <c r="DE505" i="64" s="1"/>
  <c r="DF506" i="64" s="1"/>
  <c r="DG507" i="64" s="1"/>
  <c r="DH508" i="64" s="1"/>
  <c r="DI509" i="64" s="1"/>
  <c r="DJ510" i="64" s="1"/>
  <c r="DK511" i="64" s="1"/>
  <c r="DL512" i="64" s="1"/>
  <c r="AO494" i="64"/>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BJ515" i="64" s="1"/>
  <c r="BK516" i="64" s="1"/>
  <c r="BL517" i="64" s="1"/>
  <c r="CW494" i="64"/>
  <c r="CX495" i="64" s="1"/>
  <c r="CY496" i="64" s="1"/>
  <c r="CZ497" i="64" s="1"/>
  <c r="DA498" i="64" s="1"/>
  <c r="DB499" i="64" s="1"/>
  <c r="DC500" i="64" s="1"/>
  <c r="DD501" i="64" s="1"/>
  <c r="DE502" i="64" s="1"/>
  <c r="DF503" i="64" s="1"/>
  <c r="DG504" i="64" s="1"/>
  <c r="DH505" i="64" s="1"/>
  <c r="DI506" i="64" s="1"/>
  <c r="DJ507" i="64" s="1"/>
  <c r="DK508" i="64" s="1"/>
  <c r="DL509" i="64" s="1"/>
  <c r="BM494" i="64"/>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CH515" i="64" s="1"/>
  <c r="CI516" i="64" s="1"/>
  <c r="CJ517" i="64" s="1"/>
  <c r="BQ494" i="64"/>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CL515" i="64" s="1"/>
  <c r="CM516" i="64" s="1"/>
  <c r="CN517" i="64" s="1"/>
  <c r="CD494" i="64"/>
  <c r="CE495" i="64" s="1"/>
  <c r="CF496" i="64" s="1"/>
  <c r="CG497" i="64" s="1"/>
  <c r="CH498" i="64" s="1"/>
  <c r="CI499" i="64" s="1"/>
  <c r="CJ500" i="64" s="1"/>
  <c r="CK501" i="64" s="1"/>
  <c r="CL502" i="64" s="1"/>
  <c r="CM503" i="64" s="1"/>
  <c r="CN504" i="64" s="1"/>
  <c r="CO505" i="64" s="1"/>
  <c r="CP506" i="64" s="1"/>
  <c r="CQ507" i="64" s="1"/>
  <c r="CR508" i="64" s="1"/>
  <c r="CS509" i="64" s="1"/>
  <c r="CT510" i="64" s="1"/>
  <c r="CU511" i="64" s="1"/>
  <c r="CV512" i="64" s="1"/>
  <c r="CW513" i="64" s="1"/>
  <c r="CX514" i="64" s="1"/>
  <c r="CY515" i="64" s="1"/>
  <c r="CZ516" i="64" s="1"/>
  <c r="DA517" i="64" s="1"/>
  <c r="BN494" i="64"/>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CI515" i="64" s="1"/>
  <c r="CJ516" i="64" s="1"/>
  <c r="CK517" i="64" s="1"/>
  <c r="BL494" i="64"/>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CG515" i="64" s="1"/>
  <c r="CH516" i="64" s="1"/>
  <c r="CI517" i="64" s="1"/>
  <c r="S518" i="64"/>
  <c r="T494" i="64"/>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AO515" i="64" s="1"/>
  <c r="AP516" i="64" s="1"/>
  <c r="AQ517" i="64" s="1"/>
  <c r="S520" i="64"/>
  <c r="CY494" i="64"/>
  <c r="CZ495" i="64" s="1"/>
  <c r="DA496" i="64" s="1"/>
  <c r="DB497" i="64" s="1"/>
  <c r="DC498" i="64" s="1"/>
  <c r="DD499" i="64" s="1"/>
  <c r="DE500" i="64" s="1"/>
  <c r="DF501" i="64" s="1"/>
  <c r="DG502" i="64" s="1"/>
  <c r="DH503" i="64" s="1"/>
  <c r="DI504" i="64" s="1"/>
  <c r="DJ505" i="64" s="1"/>
  <c r="DK506" i="64" s="1"/>
  <c r="DL507" i="64" s="1"/>
  <c r="CL494" i="64"/>
  <c r="CM495" i="64" s="1"/>
  <c r="CN496" i="64" s="1"/>
  <c r="CO497" i="64" s="1"/>
  <c r="CP498" i="64" s="1"/>
  <c r="CQ499" i="64" s="1"/>
  <c r="CR500" i="64" s="1"/>
  <c r="CS501" i="64" s="1"/>
  <c r="CT502" i="64" s="1"/>
  <c r="CU503" i="64" s="1"/>
  <c r="CV504" i="64" s="1"/>
  <c r="CW505" i="64" s="1"/>
  <c r="CX506" i="64" s="1"/>
  <c r="CY507" i="64" s="1"/>
  <c r="CZ508" i="64" s="1"/>
  <c r="DA509" i="64" s="1"/>
  <c r="DB510" i="64" s="1"/>
  <c r="DC511" i="64" s="1"/>
  <c r="DD512" i="64" s="1"/>
  <c r="DE513" i="64" s="1"/>
  <c r="DF514" i="64" s="1"/>
  <c r="DG515" i="64" s="1"/>
  <c r="DH516" i="64" s="1"/>
  <c r="DI517" i="64" s="1"/>
  <c r="V494" i="64"/>
  <c r="W495" i="64" s="1"/>
  <c r="X496" i="64" s="1"/>
  <c r="Y497" i="64" s="1"/>
  <c r="Z498" i="64" s="1"/>
  <c r="AA499" i="64" s="1"/>
  <c r="AB500" i="64" s="1"/>
  <c r="AC501" i="64" s="1"/>
  <c r="AD502" i="64" s="1"/>
  <c r="AE503" i="64" s="1"/>
  <c r="AF504" i="64" s="1"/>
  <c r="AG505" i="64" s="1"/>
  <c r="AH506" i="64" s="1"/>
  <c r="AI507" i="64" s="1"/>
  <c r="AJ508" i="64" s="1"/>
  <c r="AK509" i="64" s="1"/>
  <c r="AL510" i="64" s="1"/>
  <c r="AM511" i="64" s="1"/>
  <c r="AN512" i="64" s="1"/>
  <c r="AO513" i="64" s="1"/>
  <c r="AP514" i="64" s="1"/>
  <c r="AQ515" i="64" s="1"/>
  <c r="AR516" i="64" s="1"/>
  <c r="AS517" i="64" s="1"/>
  <c r="DF494" i="64"/>
  <c r="DG495" i="64" s="1"/>
  <c r="DH496" i="64" s="1"/>
  <c r="DI497" i="64" s="1"/>
  <c r="DJ498" i="64" s="1"/>
  <c r="DK499" i="64" s="1"/>
  <c r="DL500" i="64" s="1"/>
  <c r="CB494" i="64"/>
  <c r="CC495" i="64" s="1"/>
  <c r="CD496" i="64" s="1"/>
  <c r="CE497" i="64" s="1"/>
  <c r="CF498" i="64" s="1"/>
  <c r="CG499" i="64" s="1"/>
  <c r="CH500" i="64" s="1"/>
  <c r="CI501" i="64" s="1"/>
  <c r="CJ502" i="64" s="1"/>
  <c r="CK503" i="64" s="1"/>
  <c r="CL504" i="64" s="1"/>
  <c r="CM505" i="64" s="1"/>
  <c r="CN506" i="64" s="1"/>
  <c r="CO507" i="64" s="1"/>
  <c r="CP508" i="64" s="1"/>
  <c r="CQ509" i="64" s="1"/>
  <c r="CR510" i="64" s="1"/>
  <c r="CS511" i="64" s="1"/>
  <c r="CT512" i="64" s="1"/>
  <c r="CU513" i="64" s="1"/>
  <c r="CV514" i="64" s="1"/>
  <c r="CW515" i="64" s="1"/>
  <c r="CX516" i="64" s="1"/>
  <c r="CY517" i="64" s="1"/>
  <c r="BO494" i="64"/>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CJ515" i="64" s="1"/>
  <c r="CK516" i="64" s="1"/>
  <c r="CL517" i="64" s="1"/>
  <c r="BA494" i="64"/>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BV515" i="64" s="1"/>
  <c r="BW516" i="64" s="1"/>
  <c r="BX517" i="64" s="1"/>
  <c r="DH494" i="64"/>
  <c r="DI495" i="64" s="1"/>
  <c r="DJ496" i="64" s="1"/>
  <c r="DK497" i="64" s="1"/>
  <c r="DL498" i="64" s="1"/>
  <c r="CO518" i="64"/>
  <c r="CO520" i="64"/>
  <c r="CP494" i="64"/>
  <c r="CQ495" i="64" s="1"/>
  <c r="CR496" i="64" s="1"/>
  <c r="CS497" i="64" s="1"/>
  <c r="CT498" i="64" s="1"/>
  <c r="CU499" i="64" s="1"/>
  <c r="CV500" i="64" s="1"/>
  <c r="CW501" i="64" s="1"/>
  <c r="CX502" i="64" s="1"/>
  <c r="CY503" i="64" s="1"/>
  <c r="CZ504" i="64" s="1"/>
  <c r="DA505" i="64" s="1"/>
  <c r="DB506" i="64" s="1"/>
  <c r="DC507" i="64" s="1"/>
  <c r="DD508" i="64" s="1"/>
  <c r="DE509" i="64" s="1"/>
  <c r="DF510" i="64" s="1"/>
  <c r="DG511" i="64" s="1"/>
  <c r="DH512" i="64" s="1"/>
  <c r="DI513" i="64" s="1"/>
  <c r="DJ514" i="64" s="1"/>
  <c r="DK515" i="64" s="1"/>
  <c r="DL516" i="64" s="1"/>
  <c r="AD494" i="64"/>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AY515" i="64" s="1"/>
  <c r="AZ516" i="64" s="1"/>
  <c r="BA517" i="64" s="1"/>
  <c r="BU494" i="64"/>
  <c r="BV495" i="64" s="1"/>
  <c r="BW496" i="64" s="1"/>
  <c r="BX497" i="64" s="1"/>
  <c r="BY498" i="64" s="1"/>
  <c r="BZ499" i="64" s="1"/>
  <c r="CA500" i="64" s="1"/>
  <c r="CB501" i="64" s="1"/>
  <c r="CC502" i="64" s="1"/>
  <c r="CD503" i="64" s="1"/>
  <c r="CE504" i="64" s="1"/>
  <c r="CF505" i="64" s="1"/>
  <c r="CG506" i="64" s="1"/>
  <c r="CH507" i="64" s="1"/>
  <c r="CI508" i="64" s="1"/>
  <c r="CJ509" i="64" s="1"/>
  <c r="CK510" i="64" s="1"/>
  <c r="CL511" i="64" s="1"/>
  <c r="CM512" i="64" s="1"/>
  <c r="CN513" i="64" s="1"/>
  <c r="CO514" i="64" s="1"/>
  <c r="CP515" i="64" s="1"/>
  <c r="CQ516" i="64" s="1"/>
  <c r="CR517" i="64" s="1"/>
  <c r="BE494" i="64"/>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BZ515" i="64" s="1"/>
  <c r="CA516" i="64" s="1"/>
  <c r="CB517" i="64" s="1"/>
  <c r="AJ494" i="64"/>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BE515" i="64" s="1"/>
  <c r="BF516" i="64" s="1"/>
  <c r="BG517" i="64" s="1"/>
  <c r="AU494" i="64"/>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BP515" i="64" s="1"/>
  <c r="BQ516" i="64" s="1"/>
  <c r="BR517" i="64" s="1"/>
  <c r="DK494" i="64"/>
  <c r="DL495" i="64" s="1"/>
  <c r="X494" i="64"/>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AS515" i="64" s="1"/>
  <c r="AT516" i="64" s="1"/>
  <c r="AU517" i="64" s="1"/>
  <c r="DG494" i="64"/>
  <c r="DH495" i="64" s="1"/>
  <c r="DI496" i="64" s="1"/>
  <c r="DJ497" i="64" s="1"/>
  <c r="DK498" i="64" s="1"/>
  <c r="DL499" i="64" s="1"/>
  <c r="AF494" i="64"/>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BA515" i="64" s="1"/>
  <c r="BB516" i="64" s="1"/>
  <c r="BC517" i="64" s="1"/>
  <c r="CZ494" i="64"/>
  <c r="DA495" i="64" s="1"/>
  <c r="DB496" i="64" s="1"/>
  <c r="DC497" i="64" s="1"/>
  <c r="DD498" i="64" s="1"/>
  <c r="DE499" i="64" s="1"/>
  <c r="DF500" i="64" s="1"/>
  <c r="DG501" i="64" s="1"/>
  <c r="DH502" i="64" s="1"/>
  <c r="DI503" i="64" s="1"/>
  <c r="DJ504" i="64" s="1"/>
  <c r="DK505" i="64" s="1"/>
  <c r="DL506" i="64" s="1"/>
  <c r="BC494" i="64"/>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X515" i="64" s="1"/>
  <c r="BY516" i="64" s="1"/>
  <c r="BZ517" i="64" s="1"/>
  <c r="AL494" i="64"/>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BG515" i="64" s="1"/>
  <c r="BH516" i="64" s="1"/>
  <c r="BI517" i="64" s="1"/>
  <c r="DJ494" i="64"/>
  <c r="DK495" i="64" s="1"/>
  <c r="DL496" i="64" s="1"/>
  <c r="AW494" i="64"/>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BR515" i="64" s="1"/>
  <c r="BS516" i="64" s="1"/>
  <c r="BT517" i="64" s="1"/>
  <c r="CA494" i="64"/>
  <c r="CB495" i="64" s="1"/>
  <c r="CC496" i="64" s="1"/>
  <c r="CD497" i="64" s="1"/>
  <c r="CE498" i="64" s="1"/>
  <c r="CF499" i="64" s="1"/>
  <c r="CG500" i="64" s="1"/>
  <c r="CH501" i="64" s="1"/>
  <c r="CI502" i="64" s="1"/>
  <c r="CJ503" i="64" s="1"/>
  <c r="CK504" i="64" s="1"/>
  <c r="CL505" i="64" s="1"/>
  <c r="CM506" i="64" s="1"/>
  <c r="CN507" i="64" s="1"/>
  <c r="CO508" i="64" s="1"/>
  <c r="CP509" i="64" s="1"/>
  <c r="CQ510" i="64" s="1"/>
  <c r="CR511" i="64" s="1"/>
  <c r="CS512" i="64" s="1"/>
  <c r="CT513" i="64" s="1"/>
  <c r="CU514" i="64" s="1"/>
  <c r="CV515" i="64" s="1"/>
  <c r="CW516" i="64" s="1"/>
  <c r="CX517" i="64" s="1"/>
  <c r="DD494" i="64"/>
  <c r="DE495" i="64" s="1"/>
  <c r="DF496" i="64" s="1"/>
  <c r="DG497" i="64" s="1"/>
  <c r="DH498" i="64" s="1"/>
  <c r="DI499" i="64" s="1"/>
  <c r="DJ500" i="64" s="1"/>
  <c r="DK501" i="64" s="1"/>
  <c r="DL502" i="64" s="1"/>
  <c r="CK494" i="64"/>
  <c r="CL495" i="64" s="1"/>
  <c r="CM496" i="64" s="1"/>
  <c r="CN497" i="64" s="1"/>
  <c r="CO498" i="64" s="1"/>
  <c r="CP499" i="64" s="1"/>
  <c r="CQ500" i="64" s="1"/>
  <c r="CR501" i="64" s="1"/>
  <c r="CS502" i="64" s="1"/>
  <c r="CT503" i="64" s="1"/>
  <c r="CU504" i="64" s="1"/>
  <c r="CV505" i="64" s="1"/>
  <c r="CW506" i="64" s="1"/>
  <c r="CX507" i="64" s="1"/>
  <c r="CY508" i="64" s="1"/>
  <c r="CZ509" i="64" s="1"/>
  <c r="DA510" i="64" s="1"/>
  <c r="DB511" i="64" s="1"/>
  <c r="DC512" i="64" s="1"/>
  <c r="DD513" i="64" s="1"/>
  <c r="DE514" i="64" s="1"/>
  <c r="DF515" i="64" s="1"/>
  <c r="DG516" i="64" s="1"/>
  <c r="DH517" i="64" s="1"/>
  <c r="AE494" i="64"/>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AZ515" i="64" s="1"/>
  <c r="BA516" i="64" s="1"/>
  <c r="BB517" i="64" s="1"/>
  <c r="DL494" i="64"/>
  <c r="BK494" i="64"/>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CF515" i="64" s="1"/>
  <c r="CG516" i="64" s="1"/>
  <c r="CH517" i="64" s="1"/>
  <c r="AX494" i="64"/>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BS515" i="64" s="1"/>
  <c r="BT516" i="64" s="1"/>
  <c r="BU517" i="64" s="1"/>
  <c r="AM494" i="64"/>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BH515" i="64" s="1"/>
  <c r="BI516" i="64" s="1"/>
  <c r="BJ517" i="64" s="1"/>
  <c r="BX494" i="64"/>
  <c r="BY495" i="64" s="1"/>
  <c r="BZ496" i="64" s="1"/>
  <c r="CA497" i="64" s="1"/>
  <c r="CB498" i="64" s="1"/>
  <c r="CC499" i="64" s="1"/>
  <c r="CD500" i="64" s="1"/>
  <c r="CE501" i="64" s="1"/>
  <c r="CF502" i="64" s="1"/>
  <c r="CG503" i="64" s="1"/>
  <c r="CH504" i="64" s="1"/>
  <c r="CI505" i="64" s="1"/>
  <c r="CJ506" i="64" s="1"/>
  <c r="CK507" i="64" s="1"/>
  <c r="CL508" i="64" s="1"/>
  <c r="CM509" i="64" s="1"/>
  <c r="CN510" i="64" s="1"/>
  <c r="CO511" i="64" s="1"/>
  <c r="CP512" i="64" s="1"/>
  <c r="CQ513" i="64" s="1"/>
  <c r="CR514" i="64" s="1"/>
  <c r="CS515" i="64" s="1"/>
  <c r="CT516" i="64" s="1"/>
  <c r="CU517" i="64" s="1"/>
  <c r="CJ494" i="64"/>
  <c r="CK495" i="64" s="1"/>
  <c r="CL496" i="64" s="1"/>
  <c r="CM497" i="64" s="1"/>
  <c r="CN498" i="64" s="1"/>
  <c r="CO499" i="64" s="1"/>
  <c r="CP500" i="64" s="1"/>
  <c r="CQ501" i="64" s="1"/>
  <c r="CR502" i="64" s="1"/>
  <c r="CS503" i="64" s="1"/>
  <c r="CT504" i="64" s="1"/>
  <c r="CU505" i="64" s="1"/>
  <c r="CV506" i="64" s="1"/>
  <c r="CW507" i="64" s="1"/>
  <c r="CX508" i="64" s="1"/>
  <c r="CY509" i="64" s="1"/>
  <c r="CZ510" i="64" s="1"/>
  <c r="DA511" i="64" s="1"/>
  <c r="DB512" i="64" s="1"/>
  <c r="DC513" i="64" s="1"/>
  <c r="DD514" i="64" s="1"/>
  <c r="DE515" i="64" s="1"/>
  <c r="DF516" i="64" s="1"/>
  <c r="DG517" i="64" s="1"/>
  <c r="CS494" i="64"/>
  <c r="CT495" i="64" s="1"/>
  <c r="CU496" i="64" s="1"/>
  <c r="CV497" i="64" s="1"/>
  <c r="CW498" i="64" s="1"/>
  <c r="CX499" i="64" s="1"/>
  <c r="CY500" i="64" s="1"/>
  <c r="CZ501" i="64" s="1"/>
  <c r="DA502" i="64" s="1"/>
  <c r="DB503" i="64" s="1"/>
  <c r="DC504" i="64" s="1"/>
  <c r="DD505" i="64" s="1"/>
  <c r="DE506" i="64" s="1"/>
  <c r="DF507" i="64" s="1"/>
  <c r="DG508" i="64" s="1"/>
  <c r="DH509" i="64" s="1"/>
  <c r="DI510" i="64" s="1"/>
  <c r="DJ511" i="64" s="1"/>
  <c r="DK512" i="64" s="1"/>
  <c r="DL513" i="64" s="1"/>
  <c r="CC494" i="64"/>
  <c r="CD495" i="64" s="1"/>
  <c r="CE496" i="64" s="1"/>
  <c r="CF497" i="64" s="1"/>
  <c r="CG498" i="64" s="1"/>
  <c r="CH499" i="64" s="1"/>
  <c r="CI500" i="64" s="1"/>
  <c r="CJ501" i="64" s="1"/>
  <c r="CK502" i="64" s="1"/>
  <c r="CL503" i="64" s="1"/>
  <c r="CM504" i="64" s="1"/>
  <c r="CN505" i="64" s="1"/>
  <c r="CO506" i="64" s="1"/>
  <c r="CP507" i="64" s="1"/>
  <c r="CQ508" i="64" s="1"/>
  <c r="CR509" i="64" s="1"/>
  <c r="CS510" i="64" s="1"/>
  <c r="CT511" i="64" s="1"/>
  <c r="CU512" i="64" s="1"/>
  <c r="CV513" i="64" s="1"/>
  <c r="CW514" i="64" s="1"/>
  <c r="CX515" i="64" s="1"/>
  <c r="CY516" i="64" s="1"/>
  <c r="CZ517" i="64" s="1"/>
  <c r="CE494" i="64"/>
  <c r="CF495" i="64" s="1"/>
  <c r="CG496" i="64" s="1"/>
  <c r="CH497" i="64" s="1"/>
  <c r="CI498" i="64" s="1"/>
  <c r="CJ499" i="64" s="1"/>
  <c r="CK500" i="64" s="1"/>
  <c r="CL501" i="64" s="1"/>
  <c r="CM502" i="64" s="1"/>
  <c r="CN503" i="64" s="1"/>
  <c r="CO504" i="64" s="1"/>
  <c r="CP505" i="64" s="1"/>
  <c r="CQ506" i="64" s="1"/>
  <c r="CR507" i="64" s="1"/>
  <c r="CS508" i="64" s="1"/>
  <c r="CT509" i="64" s="1"/>
  <c r="CU510" i="64" s="1"/>
  <c r="CV511" i="64" s="1"/>
  <c r="CW512" i="64" s="1"/>
  <c r="CX513" i="64" s="1"/>
  <c r="CY514" i="64" s="1"/>
  <c r="CZ515" i="64" s="1"/>
  <c r="DA516" i="64" s="1"/>
  <c r="DB517" i="64" s="1"/>
  <c r="AT27" i="1236"/>
  <c r="AP38" i="1236"/>
  <c r="Z64" i="1236"/>
  <c r="Z72" i="861" s="1"/>
  <c r="Z66" i="1236"/>
  <c r="Z43" i="861" s="1"/>
  <c r="AR38" i="1236"/>
  <c r="AS31" i="1236"/>
  <c r="AL38" i="1236"/>
  <c r="AT8" i="1236"/>
  <c r="AS27" i="1236"/>
  <c r="AS35" i="1236"/>
  <c r="AT35" i="1236"/>
  <c r="AS33" i="1236"/>
  <c r="AS37" i="1236"/>
  <c r="AT26" i="1236"/>
  <c r="AT30" i="1236"/>
  <c r="AT33" i="1236"/>
  <c r="AQ38" i="1236"/>
  <c r="AI38" i="1236"/>
  <c r="AJ38" i="1236"/>
  <c r="AO38" i="1236"/>
  <c r="AR63" i="1236"/>
  <c r="AR100" i="861" s="1"/>
  <c r="AT31" i="1236"/>
  <c r="AK38" i="1236"/>
  <c r="AS28" i="1236"/>
  <c r="AT37" i="1236"/>
  <c r="AH38" i="1236"/>
  <c r="AG50" i="1236"/>
  <c r="AG17" i="861" s="1"/>
  <c r="AG48" i="1236"/>
  <c r="AN38" i="1236"/>
  <c r="AS38" i="1236"/>
  <c r="AM38" i="1236"/>
  <c r="AS24" i="1236"/>
  <c r="AS23" i="1236"/>
  <c r="AT18" i="1236"/>
  <c r="AS62" i="1236"/>
  <c r="AS99" i="861" s="1"/>
  <c r="AU4" i="1236"/>
  <c r="AU16" i="1236"/>
  <c r="AU36" i="861" s="1"/>
  <c r="AU17" i="1236"/>
  <c r="AU20" i="1236"/>
  <c r="AU61" i="1236"/>
  <c r="AW2" i="1236"/>
  <c r="AV3" i="1236"/>
  <c r="AV7" i="1236"/>
  <c r="AV1" i="1236"/>
  <c r="Z1296" i="64"/>
  <c r="AE396" i="64"/>
  <c r="AE1295" i="64"/>
  <c r="DC1295" i="64"/>
  <c r="DC396" i="64"/>
  <c r="V1296" i="64"/>
  <c r="AC1296" i="64"/>
  <c r="W1296" i="64"/>
  <c r="AD1296" i="64"/>
  <c r="U1296" i="64"/>
  <c r="DI1299" i="64"/>
  <c r="DI1297" i="64"/>
  <c r="DJ1293" i="64" s="1"/>
  <c r="T1299" i="64"/>
  <c r="X1296" i="64"/>
  <c r="Y1296" i="64"/>
  <c r="AA1296" i="64"/>
  <c r="AB1296" i="64"/>
  <c r="T1296" i="64"/>
  <c r="T1297" i="64" s="1"/>
  <c r="U1293" i="64" s="1"/>
  <c r="T398" i="64"/>
  <c r="U394" i="64" s="1"/>
  <c r="DH95" i="861"/>
  <c r="S1070" i="64"/>
  <c r="AD1069" i="64"/>
  <c r="AD1076" i="64" s="1"/>
  <c r="DC1136" i="64"/>
  <c r="DC1143" i="64" s="1"/>
  <c r="DC1068" i="64"/>
  <c r="DC1075" i="64" s="1"/>
  <c r="AE1136" i="64"/>
  <c r="AE1143" i="64" s="1"/>
  <c r="AE1068" i="64"/>
  <c r="DH1138" i="64"/>
  <c r="DI1134" i="64" s="1"/>
  <c r="DH1140" i="64"/>
  <c r="AA1137" i="64"/>
  <c r="AA1144" i="64" s="1"/>
  <c r="S1143" i="64"/>
  <c r="AD1137" i="64"/>
  <c r="AD1144" i="64" s="1"/>
  <c r="V1137" i="64"/>
  <c r="V1144" i="64" s="1"/>
  <c r="Y1137" i="64"/>
  <c r="Y1144" i="64" s="1"/>
  <c r="S1137" i="64"/>
  <c r="S1138" i="64" s="1"/>
  <c r="T1134" i="64" s="1"/>
  <c r="AB1137" i="64"/>
  <c r="AB1144" i="64" s="1"/>
  <c r="T1137" i="64"/>
  <c r="T1144" i="64" s="1"/>
  <c r="W1137" i="64"/>
  <c r="W1144" i="64" s="1"/>
  <c r="Z1137" i="64"/>
  <c r="Z1144" i="64" s="1"/>
  <c r="AC1137" i="64"/>
  <c r="AC1144" i="64" s="1"/>
  <c r="U1137" i="64"/>
  <c r="U1144" i="64" s="1"/>
  <c r="X1137" i="64"/>
  <c r="X1144" i="64" s="1"/>
  <c r="S1140" i="64"/>
  <c r="AD2248" i="64"/>
  <c r="AE2245" i="64" s="1"/>
  <c r="X2062" i="64" a="1"/>
  <c r="X2062" i="64" s="1"/>
  <c r="AD2062" i="64" a="1"/>
  <c r="AD2062" i="64" s="1"/>
  <c r="Z2062" i="64" a="1"/>
  <c r="Z2062" i="64" s="1"/>
  <c r="T2062" i="64" a="1"/>
  <c r="T2062" i="64" s="1"/>
  <c r="V2062" i="64" a="1"/>
  <c r="V2062" i="64" s="1"/>
  <c r="Y2062" i="64" a="1"/>
  <c r="Y2062" i="64" s="1"/>
  <c r="S2062" i="64" a="1"/>
  <c r="S2062" i="64" s="1"/>
  <c r="S2055" i="64" s="1"/>
  <c r="S2056" i="64" s="1"/>
  <c r="T2051" i="64" s="1"/>
  <c r="T2058" i="64" s="1"/>
  <c r="U2062" i="64" a="1"/>
  <c r="U2062" i="64" s="1"/>
  <c r="W2062" i="64" a="1"/>
  <c r="W2062" i="64" s="1"/>
  <c r="AB2062" i="64" a="1"/>
  <c r="AB2062" i="64" s="1"/>
  <c r="AA2062" i="64" a="1"/>
  <c r="AA2062" i="64" s="1"/>
  <c r="U44" i="861"/>
  <c r="DC2052" i="64"/>
  <c r="DC2061" i="64" s="1"/>
  <c r="AE2052" i="64"/>
  <c r="AE2061" i="64" s="1"/>
  <c r="AE2062" i="64" s="1" a="1"/>
  <c r="AE2062" i="64" s="1"/>
  <c r="AP2083" i="64"/>
  <c r="AP2085" i="64" s="1"/>
  <c r="DL2083" i="64"/>
  <c r="DL2085" i="64" s="1"/>
  <c r="DK2085" i="64"/>
  <c r="CZ1039" i="64" a="1"/>
  <c r="CZ1039" i="64" s="1"/>
  <c r="AB1039" i="64" a="1"/>
  <c r="AB1039" i="64" s="1"/>
  <c r="CV1039" i="64" a="1"/>
  <c r="CV1039" i="64" s="1"/>
  <c r="CP1039" i="64" a="1"/>
  <c r="CP1039" i="64" s="1"/>
  <c r="CQ1039" i="64" a="1"/>
  <c r="CQ1039" i="64" s="1"/>
  <c r="CR1039" i="64" a="1"/>
  <c r="CR1039" i="64" s="1"/>
  <c r="CS1039" i="64" a="1"/>
  <c r="CS1039" i="64" s="1"/>
  <c r="CW1039" i="64" a="1"/>
  <c r="CW1039" i="64" s="1"/>
  <c r="S1039" i="64" a="1"/>
  <c r="S1039" i="64" s="1"/>
  <c r="S1027" i="64" s="1"/>
  <c r="T1039" i="64" a="1"/>
  <c r="T1039" i="64" s="1"/>
  <c r="U1039" i="64" a="1"/>
  <c r="U1039" i="64" s="1"/>
  <c r="V1039" i="64" a="1"/>
  <c r="V1039" i="64" s="1"/>
  <c r="W1039" i="64" a="1"/>
  <c r="W1039" i="64" s="1"/>
  <c r="X1039" i="64" a="1"/>
  <c r="X1039" i="64" s="1"/>
  <c r="Y1039" i="64" a="1"/>
  <c r="Y1039" i="64" s="1"/>
  <c r="Z1039" i="64" a="1"/>
  <c r="Z1039" i="64" s="1"/>
  <c r="AA1039" i="64" a="1"/>
  <c r="AA1039" i="64" s="1"/>
  <c r="CT1039" i="64" a="1"/>
  <c r="CT1039" i="64" s="1"/>
  <c r="CX1039" i="64" a="1"/>
  <c r="CX1039" i="64" s="1"/>
  <c r="CU1039" i="64" a="1"/>
  <c r="CU1039" i="64" s="1"/>
  <c r="CY1039" i="64" a="1"/>
  <c r="CY1039" i="64" s="1"/>
  <c r="AE1024" i="64"/>
  <c r="AE1894" i="64"/>
  <c r="AE1896" i="64" s="1"/>
  <c r="DC1024" i="64"/>
  <c r="DC1894" i="64"/>
  <c r="DC1896" i="64" s="1"/>
  <c r="DA1039" i="64" a="1"/>
  <c r="DA1039" i="64" s="1"/>
  <c r="AC1039" i="64" a="1"/>
  <c r="AC1039" i="64" s="1"/>
  <c r="DB1038" i="64"/>
  <c r="DB1039" i="64" s="1" a="1"/>
  <c r="DB1039" i="64" s="1"/>
  <c r="DB1033" i="64"/>
  <c r="AD1033" i="64"/>
  <c r="AD1038" i="64"/>
  <c r="DC1193" i="64"/>
  <c r="DC1194" i="64" s="1"/>
  <c r="DC1196" i="64" s="1"/>
  <c r="AE1193" i="64"/>
  <c r="AE1194" i="64" s="1"/>
  <c r="AE1196" i="64" s="1"/>
  <c r="S662" i="64"/>
  <c r="CY1388" i="64"/>
  <c r="CY1390" i="64" s="1"/>
  <c r="DC141" i="64"/>
  <c r="DC126" i="64"/>
  <c r="AE1388" i="64"/>
  <c r="AE139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244" i="64"/>
  <c r="AA1244" i="64"/>
  <c r="AB1244" i="64"/>
  <c r="CW1244" i="64"/>
  <c r="U1244" i="64"/>
  <c r="S1244" i="64"/>
  <c r="X1244" i="64"/>
  <c r="T1244" i="64"/>
  <c r="CZ1244" i="64"/>
  <c r="V1244" i="64"/>
  <c r="W1244" i="64"/>
  <c r="CQ1244" i="64"/>
  <c r="CU1244" i="64"/>
  <c r="Z1244" i="64"/>
  <c r="CV1244" i="64"/>
  <c r="CR1244" i="64"/>
  <c r="CY1244" i="64"/>
  <c r="CS1244" i="64"/>
  <c r="CP1244" i="64"/>
  <c r="CX1244" i="64"/>
  <c r="Y1244" i="64"/>
  <c r="CO1244" i="64"/>
  <c r="AC987" i="64"/>
  <c r="AC992" i="64" s="1"/>
  <c r="DC958" i="64"/>
  <c r="DC988" i="64" s="1"/>
  <c r="DC957" i="64"/>
  <c r="DC987" i="64" s="1"/>
  <c r="DC992" i="64" s="1"/>
  <c r="DC960" i="64"/>
  <c r="DC990" i="64" s="1"/>
  <c r="DC961" i="64"/>
  <c r="DC991" i="64" s="1"/>
  <c r="DC959" i="64"/>
  <c r="DC989" i="64" s="1"/>
  <c r="DA961" i="64"/>
  <c r="DA991" i="64" s="1"/>
  <c r="DA960" i="64"/>
  <c r="DA990" i="64" s="1"/>
  <c r="DA959" i="64"/>
  <c r="DA989" i="64" s="1"/>
  <c r="DA958" i="64"/>
  <c r="DA988" i="64" s="1"/>
  <c r="DA957" i="64"/>
  <c r="DA987" i="64" s="1"/>
  <c r="DA992" i="64" s="1"/>
  <c r="CX961" i="64"/>
  <c r="CX991" i="64" s="1"/>
  <c r="CX960" i="64"/>
  <c r="CX990" i="64" s="1"/>
  <c r="CX959" i="64"/>
  <c r="CX989" i="64" s="1"/>
  <c r="CX957" i="64"/>
  <c r="CX987" i="64" s="1"/>
  <c r="CX992" i="64" s="1"/>
  <c r="CX958" i="64"/>
  <c r="CX988" i="64" s="1"/>
  <c r="CQ958" i="64"/>
  <c r="CQ988" i="64" s="1"/>
  <c r="CQ961" i="64"/>
  <c r="CQ991" i="64" s="1"/>
  <c r="CQ957" i="64"/>
  <c r="CQ987" i="64" s="1"/>
  <c r="CQ992" i="64" s="1"/>
  <c r="CQ959" i="64"/>
  <c r="CQ989" i="64" s="1"/>
  <c r="CQ960" i="64"/>
  <c r="CQ990" i="64" s="1"/>
  <c r="CP957" i="64"/>
  <c r="CP987" i="64" s="1"/>
  <c r="CP992" i="64" s="1"/>
  <c r="CP961" i="64"/>
  <c r="CP991" i="64" s="1"/>
  <c r="CP960" i="64"/>
  <c r="CP990" i="64" s="1"/>
  <c r="CP958" i="64"/>
  <c r="CP988" i="64" s="1"/>
  <c r="CP959" i="64"/>
  <c r="CP989" i="64" s="1"/>
  <c r="DB957" i="64"/>
  <c r="DB987" i="64" s="1"/>
  <c r="DB992" i="64" s="1"/>
  <c r="CZ961" i="64"/>
  <c r="CZ991" i="64" s="1"/>
  <c r="CZ960" i="64"/>
  <c r="CZ990" i="64" s="1"/>
  <c r="CZ959" i="64"/>
  <c r="CZ989" i="64" s="1"/>
  <c r="CZ958" i="64"/>
  <c r="CZ988" i="64" s="1"/>
  <c r="CZ957" i="64"/>
  <c r="CZ987" i="64" s="1"/>
  <c r="CZ992" i="64" s="1"/>
  <c r="DB958" i="64"/>
  <c r="DB988" i="64" s="1"/>
  <c r="CS961" i="64"/>
  <c r="CS991" i="64" s="1"/>
  <c r="CS957" i="64"/>
  <c r="CS987" i="64" s="1"/>
  <c r="CS992" i="64" s="1"/>
  <c r="CS960" i="64"/>
  <c r="CS990" i="64" s="1"/>
  <c r="CS958" i="64"/>
  <c r="CS988" i="64" s="1"/>
  <c r="CS959" i="64"/>
  <c r="CS989" i="64" s="1"/>
  <c r="CW961" i="64"/>
  <c r="CW991" i="64" s="1"/>
  <c r="CW959" i="64"/>
  <c r="CW989" i="64" s="1"/>
  <c r="CW960" i="64"/>
  <c r="CW990" i="64" s="1"/>
  <c r="CW958" i="64"/>
  <c r="CW988" i="64" s="1"/>
  <c r="CW957" i="64"/>
  <c r="CW987" i="64" s="1"/>
  <c r="CW992" i="64" s="1"/>
  <c r="CR960" i="64"/>
  <c r="CR990" i="64" s="1"/>
  <c r="CR961" i="64"/>
  <c r="CR991" i="64" s="1"/>
  <c r="CR957" i="64"/>
  <c r="CR987" i="64" s="1"/>
  <c r="CR992" i="64" s="1"/>
  <c r="CR959" i="64"/>
  <c r="CR989" i="64" s="1"/>
  <c r="CR958" i="64"/>
  <c r="CR988" i="64" s="1"/>
  <c r="CO961" i="64"/>
  <c r="CO991" i="64" s="1"/>
  <c r="CO959" i="64"/>
  <c r="CO989" i="64" s="1"/>
  <c r="CO960" i="64"/>
  <c r="CO990" i="64" s="1"/>
  <c r="CO958" i="64"/>
  <c r="CO988" i="64" s="1"/>
  <c r="CO957" i="64"/>
  <c r="CO987" i="64" s="1"/>
  <c r="CO992" i="64" s="1"/>
  <c r="CT960" i="64"/>
  <c r="CT990" i="64" s="1"/>
  <c r="CT961" i="64"/>
  <c r="CT991" i="64" s="1"/>
  <c r="CT959" i="64"/>
  <c r="CT989" i="64" s="1"/>
  <c r="CT957" i="64"/>
  <c r="CT987" i="64" s="1"/>
  <c r="CT992" i="64" s="1"/>
  <c r="CT958" i="64"/>
  <c r="CT988" i="64" s="1"/>
  <c r="DB959" i="64"/>
  <c r="DB989" i="64" s="1"/>
  <c r="CY961" i="64"/>
  <c r="CY991" i="64" s="1"/>
  <c r="CY960" i="64"/>
  <c r="CY990" i="64" s="1"/>
  <c r="CY959" i="64"/>
  <c r="CY989" i="64" s="1"/>
  <c r="CY958" i="64"/>
  <c r="CY988" i="64" s="1"/>
  <c r="CY957" i="64"/>
  <c r="CY987" i="64" s="1"/>
  <c r="CY992" i="64" s="1"/>
  <c r="DB961" i="64"/>
  <c r="DB991" i="64" s="1"/>
  <c r="DB960" i="64"/>
  <c r="DB990" i="64" s="1"/>
  <c r="CU957" i="64"/>
  <c r="CU987" i="64" s="1"/>
  <c r="CU992" i="64" s="1"/>
  <c r="CU959" i="64"/>
  <c r="CU989" i="64" s="1"/>
  <c r="CU961" i="64"/>
  <c r="CU991" i="64" s="1"/>
  <c r="CU960" i="64"/>
  <c r="CU990" i="64" s="1"/>
  <c r="CU958" i="64"/>
  <c r="CU988" i="64" s="1"/>
  <c r="AE988" i="64"/>
  <c r="AE991" i="64"/>
  <c r="AE990" i="64"/>
  <c r="AE987" i="64"/>
  <c r="AE989" i="64"/>
  <c r="AB992" i="64"/>
  <c r="Y992" i="64"/>
  <c r="V992" i="64"/>
  <c r="AA992" i="64"/>
  <c r="U992" i="64"/>
  <c r="W992" i="64"/>
  <c r="AD992" i="64"/>
  <c r="X992" i="64"/>
  <c r="T992" i="64"/>
  <c r="Z992" i="64"/>
  <c r="W973" i="64"/>
  <c r="T975" i="64"/>
  <c r="AD976" i="64"/>
  <c r="AB974" i="64"/>
  <c r="X973" i="64"/>
  <c r="AB972" i="64"/>
  <c r="Z974" i="64"/>
  <c r="Y973" i="64"/>
  <c r="AA975" i="64"/>
  <c r="W975" i="64"/>
  <c r="U972" i="64"/>
  <c r="AC974" i="64"/>
  <c r="X975" i="64"/>
  <c r="CV976" i="64"/>
  <c r="X976" i="64"/>
  <c r="Z976" i="64"/>
  <c r="Z972" i="64"/>
  <c r="AB975" i="64"/>
  <c r="V975" i="64"/>
  <c r="Z975" i="64"/>
  <c r="Y974" i="64"/>
  <c r="U973" i="64"/>
  <c r="U975" i="64"/>
  <c r="AA973" i="64"/>
  <c r="AD974" i="64"/>
  <c r="X974" i="64"/>
  <c r="T972" i="64"/>
  <c r="CV975" i="64"/>
  <c r="AB973" i="64"/>
  <c r="V973" i="64"/>
  <c r="Z973" i="64"/>
  <c r="Y976" i="64"/>
  <c r="AB976" i="64"/>
  <c r="V974" i="64"/>
  <c r="AA976" i="64"/>
  <c r="Y972" i="64"/>
  <c r="V972" i="64"/>
  <c r="W976" i="64"/>
  <c r="AA972" i="64"/>
  <c r="Y975" i="64"/>
  <c r="AD973" i="64"/>
  <c r="AA974" i="64"/>
  <c r="U974" i="64"/>
  <c r="W974" i="64"/>
  <c r="AD975" i="64"/>
  <c r="W972" i="64"/>
  <c r="AD972" i="64"/>
  <c r="U976" i="64"/>
  <c r="T973" i="64"/>
  <c r="CV973" i="64"/>
  <c r="AC976" i="64"/>
  <c r="T974" i="64"/>
  <c r="CV972" i="64"/>
  <c r="AC973" i="64"/>
  <c r="X972" i="64"/>
  <c r="T976" i="64"/>
  <c r="CV974" i="64"/>
  <c r="AC975" i="64"/>
  <c r="V976" i="64"/>
  <c r="S972" i="64"/>
  <c r="AE972" i="64"/>
  <c r="AE975" i="64"/>
  <c r="AE976" i="64"/>
  <c r="AE974" i="64"/>
  <c r="AE973" i="64"/>
  <c r="S973" i="64"/>
  <c r="S976" i="64"/>
  <c r="S974" i="64"/>
  <c r="S975" i="64"/>
  <c r="DB207" i="64"/>
  <c r="DB210" i="64" s="1"/>
  <c r="DB212" i="64" s="1"/>
  <c r="AE210" i="64"/>
  <c r="AE212" i="64" s="1"/>
  <c r="AE924" i="64"/>
  <c r="DC1241" i="64"/>
  <c r="AE1241" i="64"/>
  <c r="AD1243" i="64"/>
  <c r="AC1244" i="64"/>
  <c r="DB1243" i="64"/>
  <c r="DA1244" i="64"/>
  <c r="CX888" i="64"/>
  <c r="CO892" i="64"/>
  <c r="CR888" i="64"/>
  <c r="CZ888" i="64"/>
  <c r="CS888" i="64"/>
  <c r="CQ888" i="64"/>
  <c r="CY888" i="64"/>
  <c r="CP888" i="64"/>
  <c r="DC312" i="64" a="1"/>
  <c r="DC312" i="64" s="1"/>
  <c r="DC925" i="64" a="1"/>
  <c r="DC925" i="64" s="1"/>
  <c r="CV888" i="64"/>
  <c r="CW888" i="64"/>
  <c r="CT888" i="64"/>
  <c r="CU888" i="64"/>
  <c r="AE312" i="64" a="1"/>
  <c r="AE312" i="64" s="1"/>
  <c r="AE925" i="64" a="1"/>
  <c r="AE925" i="64" s="1"/>
  <c r="DC891" i="64" a="1"/>
  <c r="DC891" i="64" s="1"/>
  <c r="DC299" i="64" a="1"/>
  <c r="DC299" i="64" s="1"/>
  <c r="AE891" i="64" a="1"/>
  <c r="AE891" i="64" s="1"/>
  <c r="AE299" i="64" a="1"/>
  <c r="AE299" i="64" s="1"/>
  <c r="W892" i="64"/>
  <c r="W888" i="64"/>
  <c r="Y892" i="64"/>
  <c r="Y888" i="64"/>
  <c r="S892" i="64"/>
  <c r="S888" i="64"/>
  <c r="AA892" i="64"/>
  <c r="AA888" i="64"/>
  <c r="U892" i="64"/>
  <c r="U888" i="64"/>
  <c r="V892" i="64"/>
  <c r="V888" i="64"/>
  <c r="T892" i="64"/>
  <c r="T888" i="64"/>
  <c r="Z892" i="64"/>
  <c r="Z888" i="64"/>
  <c r="AB888" i="64"/>
  <c r="X892" i="64"/>
  <c r="X888" i="64"/>
  <c r="DA888" i="64"/>
  <c r="AC888" i="64"/>
  <c r="DB884" i="64"/>
  <c r="DB892" i="64" s="1"/>
  <c r="AD884" i="64"/>
  <c r="AD892" i="64" s="1"/>
  <c r="DC887" i="64" a="1"/>
  <c r="DC887" i="64" s="1"/>
  <c r="AE887" i="64" a="1"/>
  <c r="AE887" i="64" s="1"/>
  <c r="DC4" i="64"/>
  <c r="DC883" i="64" a="1"/>
  <c r="DC883" i="64" s="1"/>
  <c r="AE4" i="64"/>
  <c r="AE883" i="64" a="1"/>
  <c r="AE883"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1"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DC2" i="861"/>
  <c r="DC1" i="861" s="1"/>
  <c r="DC24" i="864"/>
  <c r="DC98" i="861" s="1"/>
  <c r="AE43" i="863"/>
  <c r="AE42" i="863"/>
  <c r="AE21" i="863" s="1"/>
  <c r="AE31" i="861" s="1"/>
  <c r="AE24" i="864"/>
  <c r="AE98"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2107" i="64"/>
  <c r="X2150" i="64"/>
  <c r="Y2148" i="64"/>
  <c r="CV2127" i="64"/>
  <c r="Y2127" i="64"/>
  <c r="Y2129" i="64" s="1"/>
  <c r="X2129" i="64"/>
  <c r="CY2148" i="64"/>
  <c r="CY2150" i="64" s="1"/>
  <c r="CU2129" i="64"/>
  <c r="CU2107" i="64"/>
  <c r="CS2282" i="64"/>
  <c r="CR2282" i="64"/>
  <c r="CZ617" i="64"/>
  <c r="CR617" i="64"/>
  <c r="DH617" i="64"/>
  <c r="E2810" i="64"/>
  <c r="E2811" i="64"/>
  <c r="E776" i="64"/>
  <c r="G2725" i="64"/>
  <c r="G2721" i="64"/>
  <c r="E1901" i="64"/>
  <c r="CS2602" i="64" a="1"/>
  <c r="DC884" i="64" a="1"/>
  <c r="DC1243" i="64" a="1"/>
  <c r="CR2602" i="64" a="1"/>
  <c r="DB1244" i="64" a="1"/>
  <c r="DC924" i="64" a="1"/>
  <c r="AD1244" i="64" a="1"/>
  <c r="AE1243" i="64" a="1"/>
  <c r="CZ1388" i="64" a="1"/>
  <c r="CR2629" i="64" a="1"/>
  <c r="CS2629" i="64" a="1"/>
  <c r="AE884" i="64" a="1"/>
  <c r="CX518" i="64" l="1"/>
  <c r="T520" i="64"/>
  <c r="CD518" i="64"/>
  <c r="AC518" i="64"/>
  <c r="T518" i="64"/>
  <c r="CR518" i="64"/>
  <c r="DI518" i="64"/>
  <c r="CR520" i="64"/>
  <c r="CI518" i="64"/>
  <c r="U520" i="64"/>
  <c r="DL518" i="64"/>
  <c r="U518" i="64"/>
  <c r="AD518" i="64"/>
  <c r="AD520" i="64"/>
  <c r="W520" i="64"/>
  <c r="BT518" i="64"/>
  <c r="V518" i="64"/>
  <c r="BH518" i="64"/>
  <c r="AY518" i="64"/>
  <c r="DD420" i="64" a="1"/>
  <c r="DD420" i="64" s="1"/>
  <c r="DD450" i="64" s="1"/>
  <c r="DD480" i="64" a="1"/>
  <c r="DD480" i="64" s="1"/>
  <c r="DD520" i="64" s="1"/>
  <c r="BW518" i="64"/>
  <c r="W518" i="64"/>
  <c r="CA518" i="64"/>
  <c r="Z520" i="64"/>
  <c r="BA518" i="64"/>
  <c r="AQ518" i="64"/>
  <c r="AO518" i="64"/>
  <c r="AK518" i="64"/>
  <c r="AC520" i="64"/>
  <c r="CV520" i="64"/>
  <c r="Z518" i="64"/>
  <c r="AX518" i="64"/>
  <c r="BU518" i="64"/>
  <c r="CQ518" i="64"/>
  <c r="BQ518" i="64"/>
  <c r="CJ518" i="64"/>
  <c r="DJ518" i="64"/>
  <c r="BK518" i="64"/>
  <c r="CV518" i="64"/>
  <c r="DA520" i="64"/>
  <c r="CQ520" i="64"/>
  <c r="AM518" i="64"/>
  <c r="AL518" i="64"/>
  <c r="AH518" i="64"/>
  <c r="DA518" i="64"/>
  <c r="AB520" i="64"/>
  <c r="CL518" i="64"/>
  <c r="AA520" i="64"/>
  <c r="BO518" i="64"/>
  <c r="DC520" i="64"/>
  <c r="BB518" i="64"/>
  <c r="AT518" i="64"/>
  <c r="DE518" i="64"/>
  <c r="AB518" i="64"/>
  <c r="CZ520" i="64"/>
  <c r="AA518" i="64"/>
  <c r="AW518" i="64"/>
  <c r="DC518" i="64"/>
  <c r="BM518" i="64"/>
  <c r="AN518" i="64"/>
  <c r="CE518" i="64"/>
  <c r="CZ518" i="64"/>
  <c r="CU520" i="64"/>
  <c r="BC518" i="64"/>
  <c r="AF420" i="64" a="1"/>
  <c r="AF420" i="64" s="1"/>
  <c r="AF450" i="64" s="1"/>
  <c r="AF480" i="64" a="1"/>
  <c r="AF480" i="64" s="1"/>
  <c r="AF520" i="64" s="1"/>
  <c r="CB518" i="64"/>
  <c r="CY520" i="64"/>
  <c r="AG518" i="64"/>
  <c r="BG518" i="64"/>
  <c r="CH518" i="64"/>
  <c r="CU518" i="64"/>
  <c r="BZ518" i="64"/>
  <c r="CY518" i="64"/>
  <c r="DG518" i="64"/>
  <c r="CS518" i="64"/>
  <c r="AJ518" i="64"/>
  <c r="X520" i="64"/>
  <c r="BJ518" i="64"/>
  <c r="AE518" i="64"/>
  <c r="CC518" i="64"/>
  <c r="CS520" i="64"/>
  <c r="AP518" i="64"/>
  <c r="DH518" i="64"/>
  <c r="CG518" i="64"/>
  <c r="X518" i="64"/>
  <c r="AI518" i="64"/>
  <c r="AF518" i="64"/>
  <c r="BV518" i="64"/>
  <c r="CW520" i="64"/>
  <c r="BI518" i="64"/>
  <c r="AV518" i="64"/>
  <c r="AE520" i="64"/>
  <c r="CK518" i="64"/>
  <c r="BF518" i="64"/>
  <c r="CW518" i="64"/>
  <c r="BS518" i="64"/>
  <c r="AZ518" i="64"/>
  <c r="Y520" i="64"/>
  <c r="BR518" i="64"/>
  <c r="AU518" i="64"/>
  <c r="AR518" i="64"/>
  <c r="CT518" i="64"/>
  <c r="BE518" i="64"/>
  <c r="DK518" i="64"/>
  <c r="DF518" i="64"/>
  <c r="BD518" i="64"/>
  <c r="CX520" i="64"/>
  <c r="BP518" i="64"/>
  <c r="CP518" i="64"/>
  <c r="Y518" i="64"/>
  <c r="AS518" i="64"/>
  <c r="CT520" i="64"/>
  <c r="BN518" i="64"/>
  <c r="CP520" i="64"/>
  <c r="DB520" i="64"/>
  <c r="CF518" i="64"/>
  <c r="BL518" i="64"/>
  <c r="DD518" i="64"/>
  <c r="V520" i="64"/>
  <c r="DB518" i="64"/>
  <c r="BX518" i="64"/>
  <c r="BY518" i="64"/>
  <c r="AU32" i="1236"/>
  <c r="AT39" i="1236"/>
  <c r="AU27" i="1236"/>
  <c r="AT32" i="1236"/>
  <c r="AT38" i="1236"/>
  <c r="AO39" i="1236"/>
  <c r="AP39" i="1236"/>
  <c r="AS39" i="1236"/>
  <c r="AT34" i="1236"/>
  <c r="AT23" i="1236"/>
  <c r="AK39" i="1236"/>
  <c r="AA60" i="1236"/>
  <c r="AU36" i="1236"/>
  <c r="AI39" i="1236"/>
  <c r="AH48" i="1236"/>
  <c r="AH50" i="1236"/>
  <c r="AH17" i="861" s="1"/>
  <c r="AJ39" i="1236"/>
  <c r="AT36" i="1236"/>
  <c r="AU38" i="1236"/>
  <c r="AR39" i="1236"/>
  <c r="AT28" i="1236"/>
  <c r="AQ39" i="1236"/>
  <c r="AT25" i="1236"/>
  <c r="AT29" i="1236"/>
  <c r="AU34" i="1236"/>
  <c r="AU28" i="1236"/>
  <c r="AL39" i="1236"/>
  <c r="AN39" i="1236"/>
  <c r="AU31" i="1236"/>
  <c r="AM39" i="1236"/>
  <c r="AT62" i="1236"/>
  <c r="AT99" i="861" s="1"/>
  <c r="AV4" i="1236"/>
  <c r="AV16" i="1236"/>
  <c r="AV36" i="861" s="1"/>
  <c r="AV17" i="1236"/>
  <c r="AV20" i="1236"/>
  <c r="AV61" i="1236"/>
  <c r="AU8" i="1236"/>
  <c r="AX2" i="1236"/>
  <c r="AW3" i="1236"/>
  <c r="AW7" i="1236"/>
  <c r="AW1" i="1236"/>
  <c r="AS63" i="1236"/>
  <c r="AS100" i="861" s="1"/>
  <c r="AT24" i="1236"/>
  <c r="AU18" i="1236"/>
  <c r="U1297" i="64"/>
  <c r="V1293" i="64" s="1"/>
  <c r="U1299" i="64"/>
  <c r="DD1294" i="64" a="1"/>
  <c r="DD1294" i="64" s="1"/>
  <c r="DD395" i="64" a="1"/>
  <c r="DD395" i="64" s="1"/>
  <c r="U398" i="64"/>
  <c r="V394" i="64" s="1"/>
  <c r="U400" i="64"/>
  <c r="AF1294" i="64" a="1"/>
  <c r="AF1294" i="64" s="1"/>
  <c r="AF395" i="64" a="1"/>
  <c r="AF395" i="64" s="1"/>
  <c r="AE1296" i="64"/>
  <c r="DJ1299" i="64"/>
  <c r="DJ1297" i="64"/>
  <c r="DK1293" i="64" s="1"/>
  <c r="DI95" i="861"/>
  <c r="AE1137" i="64"/>
  <c r="AE1144" i="64" s="1"/>
  <c r="S1144" i="64"/>
  <c r="T1138" i="64"/>
  <c r="U1134" i="64" s="1"/>
  <c r="T1140" i="64"/>
  <c r="DD1067" i="64" a="1"/>
  <c r="DD1067" i="64" s="1"/>
  <c r="DD1135" i="64" a="1"/>
  <c r="DD1135" i="64" s="1"/>
  <c r="DI1140" i="64"/>
  <c r="DI1138" i="64"/>
  <c r="DJ1134" i="64" s="1"/>
  <c r="AF1067" i="64" a="1"/>
  <c r="AF1067" i="64" s="1"/>
  <c r="AF1135" i="64" a="1"/>
  <c r="AF1135" i="64" s="1"/>
  <c r="V64" i="861"/>
  <c r="V95" i="861"/>
  <c r="DD2246" i="64" a="1"/>
  <c r="DD2246" i="64" s="1"/>
  <c r="DD2253" i="64" s="1"/>
  <c r="T2055" i="64"/>
  <c r="T2056" i="64" s="1"/>
  <c r="U2051" i="64" s="1"/>
  <c r="U2058" i="64" s="1"/>
  <c r="U2055" i="64" s="1"/>
  <c r="U2056" i="64" s="1"/>
  <c r="V2051" i="64" s="1"/>
  <c r="V2058" i="64" s="1"/>
  <c r="V2055" i="64" s="1"/>
  <c r="V2056" i="64" s="1"/>
  <c r="W2051" i="64" s="1"/>
  <c r="W2058" i="64" s="1"/>
  <c r="W2055" i="64" s="1"/>
  <c r="W2056" i="64" s="1"/>
  <c r="X2051" i="64" s="1"/>
  <c r="U101" i="861"/>
  <c r="AF2053" i="64" a="1"/>
  <c r="AF2053" i="64" s="1"/>
  <c r="DD2053" i="64" a="1"/>
  <c r="DD2053" i="64" s="1"/>
  <c r="AQ2083" i="64"/>
  <c r="AQ2085" i="64" s="1"/>
  <c r="S1035" i="64"/>
  <c r="S1028" i="64"/>
  <c r="T1023" i="64" s="1"/>
  <c r="T1030" i="64" s="1"/>
  <c r="T1027" i="64" s="1"/>
  <c r="AF1025" i="64" a="1"/>
  <c r="AF1025" i="64" s="1"/>
  <c r="DD1893" i="64" a="1"/>
  <c r="DD1893" i="64" s="1"/>
  <c r="DD1025" i="64" a="1"/>
  <c r="DD1025" i="64" s="1"/>
  <c r="DC1038" i="64"/>
  <c r="DC1033" i="64"/>
  <c r="AD1039" i="64" a="1"/>
  <c r="AD1039" i="64" s="1"/>
  <c r="AE1033" i="64"/>
  <c r="AE1038" i="64"/>
  <c r="AF1895" i="64" a="1"/>
  <c r="AF1895" i="64" s="1"/>
  <c r="AF1893" i="64" a="1"/>
  <c r="AF1893" i="64" s="1"/>
  <c r="DD1195" i="64" a="1"/>
  <c r="DD1195" i="64" s="1"/>
  <c r="DD1895" i="64" a="1"/>
  <c r="DD1895" i="64" s="1"/>
  <c r="AF1192" i="64" a="1"/>
  <c r="AF1192" i="64" s="1"/>
  <c r="AF1195" i="64" a="1"/>
  <c r="AF1195" i="64" s="1"/>
  <c r="DD1191" i="64" a="1"/>
  <c r="DD1191" i="64" s="1"/>
  <c r="DD1192" i="64" a="1"/>
  <c r="DD1192" i="64" s="1"/>
  <c r="AF1191" i="64" a="1"/>
  <c r="AF1191" i="64" s="1"/>
  <c r="S663" i="64"/>
  <c r="S668" i="64" s="1"/>
  <c r="S652" i="64"/>
  <c r="DD661" i="64" a="1"/>
  <c r="DD661" i="64" s="1"/>
  <c r="DD650" i="64" a="1"/>
  <c r="DD650" i="64" s="1"/>
  <c r="AF661" i="64" a="1"/>
  <c r="AF661" i="64" s="1"/>
  <c r="AF650" i="64" a="1"/>
  <c r="AF650" i="64" s="1"/>
  <c r="CZ1388" i="64"/>
  <c r="CZ1390" i="64" s="1"/>
  <c r="DD653" i="64" a="1"/>
  <c r="DD653" i="64" s="1"/>
  <c r="DD667" i="64" a="1"/>
  <c r="DD667" i="64" s="1"/>
  <c r="AF667" i="64" a="1"/>
  <c r="AF667" i="64" s="1"/>
  <c r="AF653" i="64" a="1"/>
  <c r="AF653" i="64" s="1"/>
  <c r="AF111" i="64" a="1"/>
  <c r="AF111" i="64" s="1"/>
  <c r="AF1373" i="64" a="1"/>
  <c r="AF1373" i="64" s="1"/>
  <c r="DD111" i="64" a="1"/>
  <c r="DD111" i="64" s="1"/>
  <c r="DD1373" i="64" a="1"/>
  <c r="DD137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265" i="64" a="1"/>
  <c r="DD1265" i="64" s="1"/>
  <c r="AF1265" i="64" a="1"/>
  <c r="AF1265" i="64" s="1"/>
  <c r="DB973" i="64"/>
  <c r="AE992" i="64"/>
  <c r="DD984" i="64" a="1"/>
  <c r="DD984" i="64" s="1"/>
  <c r="DD983" i="64" a="1"/>
  <c r="DD983" i="64" s="1"/>
  <c r="DD982" i="64" a="1"/>
  <c r="DD982" i="64" s="1"/>
  <c r="DD981" i="64" a="1"/>
  <c r="DD981" i="64" s="1"/>
  <c r="DD980" i="64" a="1"/>
  <c r="DD980" i="64" s="1"/>
  <c r="AF983" i="64" a="1"/>
  <c r="AF983" i="64" s="1"/>
  <c r="AF982" i="64" a="1"/>
  <c r="AF982" i="64" s="1"/>
  <c r="AF981" i="64" a="1"/>
  <c r="AF981" i="64" s="1"/>
  <c r="AF984" i="64" a="1"/>
  <c r="AF984" i="64" s="1"/>
  <c r="AF980" i="64" a="1"/>
  <c r="AF980" i="64" s="1"/>
  <c r="Z977" i="64"/>
  <c r="Z994" i="64" s="1"/>
  <c r="Z995" i="64" s="1"/>
  <c r="AA977" i="64"/>
  <c r="AA994" i="64" s="1"/>
  <c r="AA995" i="64" s="1"/>
  <c r="V977" i="64"/>
  <c r="V994" i="64" s="1"/>
  <c r="V995" i="64" s="1"/>
  <c r="AB977" i="64"/>
  <c r="AB994" i="64" s="1"/>
  <c r="AB995" i="64" s="1"/>
  <c r="Y977" i="64"/>
  <c r="Y994" i="64" s="1"/>
  <c r="Y995" i="64" s="1"/>
  <c r="T977" i="64"/>
  <c r="T994" i="64" s="1"/>
  <c r="T995" i="64" s="1"/>
  <c r="AD977" i="64"/>
  <c r="AD994" i="64" s="1"/>
  <c r="AD995" i="64" s="1"/>
  <c r="W977" i="64"/>
  <c r="W994" i="64" s="1"/>
  <c r="W995" i="64" s="1"/>
  <c r="AC977" i="64"/>
  <c r="AC994" i="64" s="1"/>
  <c r="AC995" i="64" s="1"/>
  <c r="U977" i="64"/>
  <c r="U994" i="64" s="1"/>
  <c r="U995" i="64" s="1"/>
  <c r="X977" i="64"/>
  <c r="X994" i="64" s="1"/>
  <c r="X995" i="64" s="1"/>
  <c r="CS972" i="64"/>
  <c r="CT974" i="64"/>
  <c r="DA972" i="64"/>
  <c r="DA977" i="64" s="1"/>
  <c r="DA994" i="64" s="1"/>
  <c r="DA995" i="64" s="1"/>
  <c r="CQ974" i="64"/>
  <c r="DB975" i="64"/>
  <c r="CQ972" i="64"/>
  <c r="CT976" i="64"/>
  <c r="DA973" i="64"/>
  <c r="CZ973" i="64"/>
  <c r="CQ976" i="64"/>
  <c r="DB974" i="64"/>
  <c r="DA976" i="64"/>
  <c r="CZ975" i="64"/>
  <c r="DB972" i="64"/>
  <c r="DB977" i="64" s="1"/>
  <c r="DB994" i="64" s="1"/>
  <c r="DB995" i="64" s="1"/>
  <c r="DA975" i="64"/>
  <c r="CZ976" i="64"/>
  <c r="CO976" i="64"/>
  <c r="DA974" i="64"/>
  <c r="CZ972" i="64"/>
  <c r="CX972" i="64"/>
  <c r="DC975" i="64"/>
  <c r="CO975" i="64"/>
  <c r="CW972" i="64"/>
  <c r="CZ974" i="64"/>
  <c r="CX973" i="64"/>
  <c r="CY974" i="64"/>
  <c r="CW973" i="64"/>
  <c r="DC973" i="64"/>
  <c r="CX974" i="64"/>
  <c r="CO973" i="64"/>
  <c r="CY975" i="64"/>
  <c r="CO974" i="64"/>
  <c r="CW975" i="64"/>
  <c r="CP972" i="64"/>
  <c r="CP977" i="64" s="1"/>
  <c r="CP994" i="64" s="1"/>
  <c r="CP995" i="64" s="1"/>
  <c r="CX976" i="64"/>
  <c r="DB976" i="64"/>
  <c r="CY973" i="64"/>
  <c r="CO972" i="64"/>
  <c r="CO977" i="64" s="1"/>
  <c r="CO994" i="64" s="1"/>
  <c r="CO995" i="64" s="1"/>
  <c r="CW976" i="64"/>
  <c r="CP976" i="64"/>
  <c r="CX975" i="64"/>
  <c r="CY976" i="64"/>
  <c r="CR976" i="64"/>
  <c r="CW974" i="64"/>
  <c r="CP973" i="64"/>
  <c r="CR974" i="64"/>
  <c r="CS974" i="64"/>
  <c r="CP974" i="64"/>
  <c r="CU975" i="64"/>
  <c r="CY972" i="64"/>
  <c r="CY977" i="64" s="1"/>
  <c r="CY994" i="64" s="1"/>
  <c r="CY995" i="64" s="1"/>
  <c r="DC976" i="64"/>
  <c r="CR973" i="64"/>
  <c r="CS975" i="64"/>
  <c r="CP975" i="64"/>
  <c r="CU976" i="64"/>
  <c r="CV977" i="64"/>
  <c r="CV994" i="64" s="1"/>
  <c r="CV995" i="64" s="1"/>
  <c r="CR972" i="64"/>
  <c r="CS976" i="64"/>
  <c r="DC974" i="64"/>
  <c r="CU973" i="64"/>
  <c r="CT972" i="64"/>
  <c r="CT977" i="64" s="1"/>
  <c r="CT994" i="64" s="1"/>
  <c r="CT995" i="64" s="1"/>
  <c r="CR975" i="64"/>
  <c r="CS973" i="64"/>
  <c r="CQ975" i="64"/>
  <c r="CU974" i="64"/>
  <c r="CT973" i="64"/>
  <c r="CU972" i="64"/>
  <c r="CU977" i="64" s="1"/>
  <c r="CU994" i="64" s="1"/>
  <c r="CU995" i="64" s="1"/>
  <c r="CT975" i="64"/>
  <c r="DC972" i="64"/>
  <c r="CQ973" i="64"/>
  <c r="S992" i="64"/>
  <c r="AE977" i="64"/>
  <c r="DD952" i="64" a="1"/>
  <c r="DD952" i="64" s="1"/>
  <c r="DD960" i="64" s="1"/>
  <c r="DD953" i="64" a="1"/>
  <c r="DD953" i="64" s="1"/>
  <c r="DD961" i="64" s="1"/>
  <c r="DD967" i="64" a="1"/>
  <c r="DD967" i="64" s="1"/>
  <c r="DD968" i="64" a="1"/>
  <c r="DD968" i="64" s="1"/>
  <c r="DD966" i="64" a="1"/>
  <c r="DD966" i="64" s="1"/>
  <c r="DD951" i="64" a="1"/>
  <c r="DD951" i="64" s="1"/>
  <c r="DD969" i="64" a="1"/>
  <c r="DD969" i="64" s="1"/>
  <c r="DD965" i="64" a="1"/>
  <c r="DD965" i="64" s="1"/>
  <c r="DD949" i="64" a="1"/>
  <c r="DD949" i="64" s="1"/>
  <c r="DD957" i="64" s="1"/>
  <c r="DD950" i="64" a="1"/>
  <c r="DD950" i="64" s="1"/>
  <c r="DD958" i="64" s="1"/>
  <c r="AF949" i="64" a="1"/>
  <c r="AF949" i="64" s="1"/>
  <c r="AF957" i="64" s="1"/>
  <c r="AF966" i="64" a="1"/>
  <c r="AF966" i="64" s="1"/>
  <c r="AF950" i="64" a="1"/>
  <c r="AF950" i="64" s="1"/>
  <c r="AF958" i="64" s="1"/>
  <c r="AF951" i="64" a="1"/>
  <c r="AF951" i="64" s="1"/>
  <c r="AF959" i="64" s="1"/>
  <c r="AF952" i="64" a="1"/>
  <c r="AF952" i="64" s="1"/>
  <c r="AF960" i="64" s="1"/>
  <c r="AF953" i="64" a="1"/>
  <c r="AF953" i="64" s="1"/>
  <c r="AF961" i="64" s="1"/>
  <c r="AF967" i="64" a="1"/>
  <c r="AF967" i="64" s="1"/>
  <c r="AF965" i="64" a="1"/>
  <c r="AF965" i="64" s="1"/>
  <c r="AF968" i="64" a="1"/>
  <c r="AF968" i="64" s="1"/>
  <c r="AF969" i="64" a="1"/>
  <c r="AF969" i="64" s="1"/>
  <c r="S977" i="64"/>
  <c r="DC207" i="64"/>
  <c r="DC210" i="64" s="1"/>
  <c r="DC212" i="64" s="1"/>
  <c r="AF208" i="64" a="1"/>
  <c r="AF208" i="64" s="1"/>
  <c r="AF207" i="64" s="1"/>
  <c r="AF209" i="64" a="1"/>
  <c r="AF209" i="64" s="1"/>
  <c r="DD209" i="64" a="1"/>
  <c r="DD209" i="64" s="1"/>
  <c r="DD208" i="64" a="1"/>
  <c r="DD208" i="64" s="1"/>
  <c r="AE926" i="64"/>
  <c r="DB1244" i="64"/>
  <c r="AD1244" i="64"/>
  <c r="AE1243" i="64"/>
  <c r="DC1243" i="64"/>
  <c r="AF331" i="64" a="1"/>
  <c r="AF331" i="64" s="1"/>
  <c r="AF1240" i="64" a="1"/>
  <c r="AF1240" i="64" s="1"/>
  <c r="DD331" i="64" a="1"/>
  <c r="DD331" i="64" s="1"/>
  <c r="DD1240" i="64" a="1"/>
  <c r="DD1240" i="64" s="1"/>
  <c r="DC924" i="64"/>
  <c r="DC926" i="64" s="1"/>
  <c r="AF312" i="64" a="1"/>
  <c r="AF312" i="64" s="1"/>
  <c r="AF925" i="64" a="1"/>
  <c r="AF925" i="64" s="1"/>
  <c r="DD312" i="64" a="1"/>
  <c r="DD312" i="64" s="1"/>
  <c r="DD925" i="64" a="1"/>
  <c r="DD925" i="64" s="1"/>
  <c r="AF891" i="64" a="1"/>
  <c r="AF891" i="64" s="1"/>
  <c r="AF299" i="64" a="1"/>
  <c r="AF299" i="64" s="1"/>
  <c r="DD891" i="64" a="1"/>
  <c r="DD891" i="64" s="1"/>
  <c r="DD299" i="64" a="1"/>
  <c r="DD299" i="64" s="1"/>
  <c r="AD888" i="64"/>
  <c r="DB888" i="64"/>
  <c r="AE884" i="64"/>
  <c r="AE892" i="64" s="1"/>
  <c r="DC884" i="64"/>
  <c r="DC892" i="64" s="1"/>
  <c r="AF887" i="64" a="1"/>
  <c r="AF887" i="64" s="1"/>
  <c r="DD887" i="64" a="1"/>
  <c r="DD887" i="64" s="1"/>
  <c r="AF4" i="64"/>
  <c r="AF883" i="64" a="1"/>
  <c r="AF883" i="64" s="1"/>
  <c r="DD4" i="64"/>
  <c r="DD883" i="64" a="1"/>
  <c r="DD883"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1"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1" i="861" s="1"/>
  <c r="DD24" i="864"/>
  <c r="DD98" i="861" s="1"/>
  <c r="AF70" i="863" a="1"/>
  <c r="AF70" i="863" s="1"/>
  <c r="AF68" i="863" a="1"/>
  <c r="AF68" i="863" s="1"/>
  <c r="AF66" i="863" a="1"/>
  <c r="AF66" i="863" s="1"/>
  <c r="AF4" i="863"/>
  <c r="AF57" i="863"/>
  <c r="AI1" i="861"/>
  <c r="AI8" i="861"/>
  <c r="AJ3" i="861"/>
  <c r="AI4" i="861"/>
  <c r="AI5" i="861" s="1"/>
  <c r="AF24" i="864"/>
  <c r="AF98"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629" i="64"/>
  <c r="CS2629" i="64"/>
  <c r="CS2602" i="64"/>
  <c r="CR2602" i="64"/>
  <c r="Z2107" i="64"/>
  <c r="Y2150" i="64"/>
  <c r="Z2148" i="64"/>
  <c r="CZ2148" i="64"/>
  <c r="CZ2150" i="64" s="1"/>
  <c r="Z2127" i="64"/>
  <c r="CW2127" i="64"/>
  <c r="CW2129" i="64" s="1"/>
  <c r="CV2129" i="64"/>
  <c r="CT2282" i="64"/>
  <c r="E777" i="64"/>
  <c r="E779" i="64"/>
  <c r="E1904" i="64"/>
  <c r="E1903" i="64"/>
  <c r="DD396" i="64" a="1"/>
  <c r="DC1244" i="64" a="1"/>
  <c r="DD1136" i="64" a="1"/>
  <c r="DD2052" i="64" a="1"/>
  <c r="AF884" i="64" a="1"/>
  <c r="AF1068" i="64" a="1"/>
  <c r="AF1894" i="64" a="1"/>
  <c r="AF2052" i="64" a="1"/>
  <c r="DA1388" i="64" a="1"/>
  <c r="CT2602" i="64" a="1"/>
  <c r="CT2629" i="64" a="1"/>
  <c r="DD1295" i="64" a="1"/>
  <c r="AF396" i="64" a="1"/>
  <c r="DD1241" i="64" a="1"/>
  <c r="AF1136" i="64" a="1"/>
  <c r="AF1388" i="64" a="1"/>
  <c r="AF924" i="64" a="1"/>
  <c r="AF1266" i="64"/>
  <c r="DD924" i="64" a="1"/>
  <c r="DD1266" i="64"/>
  <c r="DD1024" i="64" a="1"/>
  <c r="AE1244" i="64" a="1"/>
  <c r="AF1241" i="64" a="1"/>
  <c r="DD884" i="64" a="1"/>
  <c r="AF1295" i="64" a="1"/>
  <c r="DD1894" i="64" a="1"/>
  <c r="DD1068" i="64" a="1"/>
  <c r="AF1024" i="64" a="1"/>
  <c r="AG420" i="64" l="1" a="1"/>
  <c r="AG420" i="64" s="1"/>
  <c r="AG450" i="64" s="1"/>
  <c r="AG480" i="64" a="1"/>
  <c r="AG480" i="64" s="1"/>
  <c r="AG520" i="64" s="1"/>
  <c r="DE420" i="64" a="1"/>
  <c r="DE420" i="64" s="1"/>
  <c r="DE450" i="64" s="1"/>
  <c r="DE480" i="64" a="1"/>
  <c r="DE480" i="64" s="1"/>
  <c r="DE520" i="64" s="1"/>
  <c r="AQ40" i="1236"/>
  <c r="AR40" i="1236"/>
  <c r="AV32" i="1236"/>
  <c r="AO40" i="1236"/>
  <c r="AJ40" i="1236"/>
  <c r="AI50" i="1236"/>
  <c r="AI17" i="861" s="1"/>
  <c r="AI48" i="1236"/>
  <c r="AU29" i="1236"/>
  <c r="AP40" i="1236"/>
  <c r="AV37" i="1236"/>
  <c r="AV8" i="1236"/>
  <c r="AU39" i="1236"/>
  <c r="AM40" i="1236"/>
  <c r="AS40" i="1236"/>
  <c r="AA66" i="1236"/>
  <c r="AA43" i="861" s="1"/>
  <c r="AA64" i="1236"/>
  <c r="AA72" i="861" s="1"/>
  <c r="AU33" i="1236"/>
  <c r="AV29" i="1236"/>
  <c r="AV39" i="1236"/>
  <c r="AL40" i="1236"/>
  <c r="AU23" i="1236"/>
  <c r="AT63" i="1236"/>
  <c r="AT100" i="861" s="1"/>
  <c r="AV28" i="1236"/>
  <c r="AV35" i="1236"/>
  <c r="AU37" i="1236"/>
  <c r="AU40" i="1236"/>
  <c r="AU25" i="1236"/>
  <c r="AU30" i="1236"/>
  <c r="AU35" i="1236"/>
  <c r="AU24" i="1236"/>
  <c r="AV33" i="1236"/>
  <c r="AN40" i="1236"/>
  <c r="AU26" i="1236"/>
  <c r="AK40" i="1236"/>
  <c r="AT40" i="1236"/>
  <c r="AV18" i="1236"/>
  <c r="AU62" i="1236"/>
  <c r="AU99" i="861" s="1"/>
  <c r="AW4" i="1236"/>
  <c r="AW20" i="1236"/>
  <c r="AW17" i="1236"/>
  <c r="AW16" i="1236"/>
  <c r="AW36" i="861" s="1"/>
  <c r="AW61" i="1236"/>
  <c r="AX7" i="1236"/>
  <c r="AX1" i="1236"/>
  <c r="AY2" i="1236"/>
  <c r="AX3" i="1236"/>
  <c r="DD396" i="64"/>
  <c r="AF396" i="64"/>
  <c r="DD1295" i="64"/>
  <c r="AF1295" i="64"/>
  <c r="DE1294" i="64" a="1"/>
  <c r="DE1294" i="64" s="1"/>
  <c r="DE395" i="64" a="1"/>
  <c r="DE395" i="64" s="1"/>
  <c r="V398" i="64"/>
  <c r="W394" i="64" s="1"/>
  <c r="V400" i="64"/>
  <c r="DK1299" i="64"/>
  <c r="DK1297" i="64"/>
  <c r="DL1293" i="64" s="1"/>
  <c r="V1297" i="64"/>
  <c r="W1293" i="64" s="1"/>
  <c r="V1299" i="64"/>
  <c r="AG1294" i="64" a="1"/>
  <c r="AG1294" i="64" s="1"/>
  <c r="AG395" i="64" a="1"/>
  <c r="AG395" i="64" s="1"/>
  <c r="DD1068" i="64"/>
  <c r="DD1075" i="64" s="1"/>
  <c r="DD1136" i="64"/>
  <c r="DD1143" i="64" s="1"/>
  <c r="AF1136" i="64"/>
  <c r="AF1068" i="64"/>
  <c r="U1138" i="64"/>
  <c r="V1134" i="64" s="1"/>
  <c r="U1140" i="64"/>
  <c r="DE1067" i="64" a="1"/>
  <c r="DE1067" i="64" s="1"/>
  <c r="DE1135" i="64" a="1"/>
  <c r="DE1135" i="64" s="1"/>
  <c r="AG1067" i="64" a="1"/>
  <c r="AG1067" i="64" s="1"/>
  <c r="AG1135" i="64" a="1"/>
  <c r="AG1135" i="64" s="1"/>
  <c r="DJ1140" i="64"/>
  <c r="DJ1138" i="64"/>
  <c r="DK1134" i="64" s="1"/>
  <c r="DK95" i="861"/>
  <c r="DE2246" i="64" a="1"/>
  <c r="DE2246" i="64" s="1"/>
  <c r="DE2253" i="64" s="1"/>
  <c r="X2058" i="64"/>
  <c r="X2055" i="64" s="1"/>
  <c r="X2056" i="64" s="1"/>
  <c r="Y2051" i="64" s="1"/>
  <c r="U73" i="861"/>
  <c r="U75" i="861" s="1"/>
  <c r="DJ95" i="861"/>
  <c r="DD2052" i="64"/>
  <c r="DD2061" i="64" s="1"/>
  <c r="AF2052" i="64"/>
  <c r="AF2061" i="64" s="1"/>
  <c r="AF2062" i="64" s="1" a="1"/>
  <c r="AF2062" i="64" s="1"/>
  <c r="AG2053" i="64" a="1"/>
  <c r="AG2053" i="64" s="1"/>
  <c r="DE2053" i="64" a="1"/>
  <c r="DE2053" i="64" s="1"/>
  <c r="AR2083" i="64"/>
  <c r="AR2085" i="64" s="1"/>
  <c r="AF1024" i="64"/>
  <c r="T1035" i="64"/>
  <c r="T1028" i="64"/>
  <c r="U1023" i="64" s="1"/>
  <c r="U1030" i="64" s="1"/>
  <c r="U1027" i="64" s="1"/>
  <c r="DD1024" i="64"/>
  <c r="DD1894" i="64"/>
  <c r="DD1896" i="64" s="1"/>
  <c r="AE1039" i="64" a="1"/>
  <c r="AE1039" i="64" s="1"/>
  <c r="DE1893" i="64" a="1"/>
  <c r="DE1893" i="64" s="1"/>
  <c r="DE1025" i="64" a="1"/>
  <c r="DE1025" i="64" s="1"/>
  <c r="AG1893" i="64" a="1"/>
  <c r="AG1893" i="64" s="1"/>
  <c r="AG1025" i="64" a="1"/>
  <c r="AG1025" i="64" s="1"/>
  <c r="DC1039" i="64" a="1"/>
  <c r="DC1039" i="64" s="1"/>
  <c r="AF1894" i="64"/>
  <c r="AF1896" i="64" s="1"/>
  <c r="DE1195" i="64" a="1"/>
  <c r="DE1195" i="64" s="1"/>
  <c r="DE1895" i="64" a="1"/>
  <c r="DE1895" i="64" s="1"/>
  <c r="AG1195" i="64" a="1"/>
  <c r="AG1195" i="64" s="1"/>
  <c r="AG1895" i="64" a="1"/>
  <c r="AG1895" i="64" s="1"/>
  <c r="AF1193" i="64"/>
  <c r="AF1194" i="64" s="1"/>
  <c r="AF1196" i="64" s="1"/>
  <c r="AG1191" i="64" a="1"/>
  <c r="AG1191" i="64" s="1"/>
  <c r="AG1192" i="64" a="1"/>
  <c r="AG1192" i="64" s="1"/>
  <c r="DE1191" i="64" a="1"/>
  <c r="DE1191" i="64" s="1"/>
  <c r="DE1192" i="64" a="1"/>
  <c r="DE1192" i="64" s="1"/>
  <c r="DD1193" i="64"/>
  <c r="DD1194" i="64" s="1"/>
  <c r="DD1196" i="64" s="1"/>
  <c r="S654" i="64"/>
  <c r="S655" i="64" s="1"/>
  <c r="S656" i="64" s="1"/>
  <c r="S664" i="64"/>
  <c r="T659" i="64"/>
  <c r="AG661" i="64" a="1"/>
  <c r="AG661" i="64" s="1"/>
  <c r="AG650" i="64" a="1"/>
  <c r="AG650" i="64" s="1"/>
  <c r="DE661" i="64" a="1"/>
  <c r="DE661" i="64" s="1"/>
  <c r="DE650" i="64" a="1"/>
  <c r="DE650" i="64" s="1"/>
  <c r="DA1388" i="64"/>
  <c r="DA1390" i="64" s="1"/>
  <c r="DE667" i="64" a="1"/>
  <c r="DE667" i="64" s="1"/>
  <c r="DE653" i="64" a="1"/>
  <c r="DE653" i="64" s="1"/>
  <c r="AG667" i="64" a="1"/>
  <c r="AG667" i="64" s="1"/>
  <c r="AG653" i="64" a="1"/>
  <c r="AG653" i="64" s="1"/>
  <c r="DD141" i="64"/>
  <c r="AF1388" i="64"/>
  <c r="AF1390" i="64" s="1"/>
  <c r="AF126" i="64"/>
  <c r="AF141" i="64"/>
  <c r="DE111" i="64" a="1"/>
  <c r="DE111" i="64" s="1"/>
  <c r="DE1373" i="64" a="1"/>
  <c r="DE1373" i="64" s="1"/>
  <c r="AG111" i="64" a="1"/>
  <c r="AG111" i="64" s="1"/>
  <c r="AG1373" i="64" a="1"/>
  <c r="AG137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265" i="64" a="1"/>
  <c r="DE1265" i="64" s="1"/>
  <c r="AG1265" i="64" a="1"/>
  <c r="AG1265" i="64" s="1"/>
  <c r="DD959" i="64"/>
  <c r="DD989" i="64" s="1"/>
  <c r="AE994" i="64"/>
  <c r="S994" i="64"/>
  <c r="DD990" i="64"/>
  <c r="AF990" i="64"/>
  <c r="DD991" i="64"/>
  <c r="AF991" i="64"/>
  <c r="AF989" i="64"/>
  <c r="AF987" i="64"/>
  <c r="AG982" i="64" a="1"/>
  <c r="AG982" i="64" s="1"/>
  <c r="AG981" i="64" a="1"/>
  <c r="AG981" i="64" s="1"/>
  <c r="AG984" i="64" a="1"/>
  <c r="AG984" i="64" s="1"/>
  <c r="AG980" i="64" a="1"/>
  <c r="AG980" i="64" s="1"/>
  <c r="AG983" i="64" a="1"/>
  <c r="AG983" i="64" s="1"/>
  <c r="AF988" i="64"/>
  <c r="DD988" i="64"/>
  <c r="DD987" i="64"/>
  <c r="DD992" i="64" s="1"/>
  <c r="DE983" i="64" a="1"/>
  <c r="DE983" i="64" s="1"/>
  <c r="DE982" i="64" a="1"/>
  <c r="DE982" i="64" s="1"/>
  <c r="DE984" i="64" a="1"/>
  <c r="DE984" i="64" s="1"/>
  <c r="DE981" i="64" a="1"/>
  <c r="DE981" i="64" s="1"/>
  <c r="DE980" i="64" a="1"/>
  <c r="DE980" i="64" s="1"/>
  <c r="CZ977" i="64"/>
  <c r="CZ994" i="64" s="1"/>
  <c r="CZ995" i="64" s="1"/>
  <c r="CW977" i="64"/>
  <c r="CW994" i="64" s="1"/>
  <c r="CW995" i="64" s="1"/>
  <c r="CX977" i="64"/>
  <c r="CX994" i="64" s="1"/>
  <c r="CX995" i="64" s="1"/>
  <c r="DC977" i="64"/>
  <c r="DC994" i="64" s="1"/>
  <c r="DC995" i="64" s="1"/>
  <c r="CQ977" i="64"/>
  <c r="CQ994" i="64" s="1"/>
  <c r="CQ995" i="64" s="1"/>
  <c r="CS977" i="64"/>
  <c r="CS994" i="64" s="1"/>
  <c r="CS995" i="64" s="1"/>
  <c r="CR977" i="64"/>
  <c r="CR994" i="64" s="1"/>
  <c r="CR995" i="64" s="1"/>
  <c r="AF973" i="64"/>
  <c r="AF975" i="64"/>
  <c r="DD975" i="64"/>
  <c r="AF974" i="64"/>
  <c r="AF972" i="64"/>
  <c r="DD973" i="64"/>
  <c r="DD972" i="64"/>
  <c r="DE966" i="64" a="1"/>
  <c r="DE966" i="64" s="1"/>
  <c r="DE951" i="64" a="1"/>
  <c r="DE951" i="64" s="1"/>
  <c r="DE959" i="64" s="1"/>
  <c r="DE950" i="64" a="1"/>
  <c r="DE950" i="64" s="1"/>
  <c r="DE958" i="64" s="1"/>
  <c r="DE952" i="64" a="1"/>
  <c r="DE952" i="64" s="1"/>
  <c r="DE960" i="64" s="1"/>
  <c r="DE953" i="64" a="1"/>
  <c r="DE953" i="64" s="1"/>
  <c r="DE961" i="64" s="1"/>
  <c r="DE967" i="64" a="1"/>
  <c r="DE967" i="64" s="1"/>
  <c r="DE968" i="64" a="1"/>
  <c r="DE968" i="64" s="1"/>
  <c r="DE965" i="64" a="1"/>
  <c r="DE965" i="64" s="1"/>
  <c r="DE969" i="64" a="1"/>
  <c r="DE969" i="64" s="1"/>
  <c r="DE949" i="64" a="1"/>
  <c r="DE949" i="64" s="1"/>
  <c r="DE957" i="64" s="1"/>
  <c r="AG949" i="64" a="1"/>
  <c r="AG949" i="64" s="1"/>
  <c r="AG957" i="64" s="1"/>
  <c r="AG966" i="64" a="1"/>
  <c r="AG966" i="64" s="1"/>
  <c r="AG950" i="64" a="1"/>
  <c r="AG950" i="64" s="1"/>
  <c r="AG958" i="64" s="1"/>
  <c r="AG951" i="64" a="1"/>
  <c r="AG951" i="64" s="1"/>
  <c r="AG959" i="64" s="1"/>
  <c r="AG952" i="64" a="1"/>
  <c r="AG952" i="64" s="1"/>
  <c r="AG960" i="64" s="1"/>
  <c r="AG965" i="64" a="1"/>
  <c r="AG965" i="64" s="1"/>
  <c r="AG953" i="64" a="1"/>
  <c r="AG953" i="64" s="1"/>
  <c r="AG961" i="64" s="1"/>
  <c r="AG967" i="64" a="1"/>
  <c r="AG967" i="64" s="1"/>
  <c r="AG968" i="64" a="1"/>
  <c r="AG968" i="64" s="1"/>
  <c r="AG969" i="64" a="1"/>
  <c r="AG969" i="64" s="1"/>
  <c r="AF976" i="64"/>
  <c r="DD976" i="64"/>
  <c r="DD207" i="64"/>
  <c r="DD210" i="64" s="1"/>
  <c r="DD212" i="64" s="1"/>
  <c r="AF210" i="64"/>
  <c r="AF212" i="64" s="1"/>
  <c r="AG208" i="64" a="1"/>
  <c r="AG208" i="64" s="1"/>
  <c r="AG207" i="64" s="1"/>
  <c r="AG209" i="64" a="1"/>
  <c r="AG209" i="64" s="1"/>
  <c r="DE209" i="64" a="1"/>
  <c r="DE209" i="64" s="1"/>
  <c r="DE208" i="64" a="1"/>
  <c r="DE208" i="64" s="1"/>
  <c r="AE1244" i="64"/>
  <c r="DD1241" i="64"/>
  <c r="AF1241" i="64"/>
  <c r="AF924" i="64"/>
  <c r="AF926" i="64" s="1"/>
  <c r="DC1244" i="64"/>
  <c r="AG331" i="64" a="1"/>
  <c r="AG331" i="64" s="1"/>
  <c r="AG1240" i="64" a="1"/>
  <c r="AG1240" i="64" s="1"/>
  <c r="DE331" i="64" a="1"/>
  <c r="DE331" i="64" s="1"/>
  <c r="DE1240" i="64" a="1"/>
  <c r="DE1240" i="64" s="1"/>
  <c r="DD924" i="64"/>
  <c r="DD926" i="64" s="1"/>
  <c r="AG312" i="64" a="1"/>
  <c r="AG312" i="64" s="1"/>
  <c r="AG925" i="64" a="1"/>
  <c r="AG925" i="64" s="1"/>
  <c r="DE312" i="64" a="1"/>
  <c r="DE312" i="64" s="1"/>
  <c r="DE925" i="64" a="1"/>
  <c r="DE925" i="64" s="1"/>
  <c r="AG891" i="64" a="1"/>
  <c r="AG891" i="64" s="1"/>
  <c r="AG299" i="64" a="1"/>
  <c r="AG299" i="64" s="1"/>
  <c r="DE891" i="64" a="1"/>
  <c r="DE891" i="64" s="1"/>
  <c r="DE299" i="64" a="1"/>
  <c r="DE299" i="64" s="1"/>
  <c r="DC888" i="64"/>
  <c r="AE888" i="64"/>
  <c r="AF884" i="64"/>
  <c r="AF892" i="64" s="1"/>
  <c r="DD884" i="64"/>
  <c r="DD892" i="64" s="1"/>
  <c r="DE887" i="64" a="1"/>
  <c r="DE887" i="64" s="1"/>
  <c r="AG887" i="64" a="1"/>
  <c r="AG887" i="64" s="1"/>
  <c r="DE4" i="64"/>
  <c r="DE883" i="64" a="1"/>
  <c r="DE883" i="64" s="1"/>
  <c r="AG4" i="64"/>
  <c r="AG883" i="64" a="1"/>
  <c r="AG883"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1" i="861" s="1"/>
  <c r="AI2" i="64"/>
  <c r="AH1" i="64"/>
  <c r="AH3" i="64"/>
  <c r="DE263" i="64"/>
  <c r="DE281" i="64"/>
  <c r="DE1" i="64"/>
  <c r="DF7" i="64"/>
  <c r="DG2" i="64"/>
  <c r="DF8" i="64"/>
  <c r="DF277" i="64"/>
  <c r="DF259" i="64"/>
  <c r="DF3" i="64"/>
  <c r="DF278" i="64"/>
  <c r="DF260" i="64"/>
  <c r="DF261" i="64"/>
  <c r="DF279" i="64"/>
  <c r="DF280" i="64"/>
  <c r="DF262" i="64"/>
  <c r="DE1" i="864"/>
  <c r="DE24" i="864"/>
  <c r="DE98" i="861" s="1"/>
  <c r="AG43" i="863"/>
  <c r="AG42" i="863"/>
  <c r="AG21" i="863" s="1"/>
  <c r="AG31" i="861" s="1"/>
  <c r="AJ8" i="861"/>
  <c r="AJ4" i="861"/>
  <c r="AJ5" i="861" s="1"/>
  <c r="AK3" i="861"/>
  <c r="AJ1" i="861"/>
  <c r="AG24" i="864"/>
  <c r="AG98"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629" i="64"/>
  <c r="AA2107" i="64"/>
  <c r="CT2602" i="64"/>
  <c r="Z2150" i="64"/>
  <c r="AA2148" i="64"/>
  <c r="AA2127" i="64"/>
  <c r="AA2129" i="64" s="1"/>
  <c r="Z2129" i="64"/>
  <c r="CX2127" i="64"/>
  <c r="CX2129" i="64" s="1"/>
  <c r="DA2148" i="64"/>
  <c r="DA2150" i="64" s="1"/>
  <c r="CW2107" i="64"/>
  <c r="CV2107" i="64"/>
  <c r="CU2282" i="64"/>
  <c r="E778" i="64"/>
  <c r="E1932" i="64"/>
  <c r="E1979" i="64"/>
  <c r="E1984" i="64"/>
  <c r="E1476" i="64"/>
  <c r="E1500" i="64"/>
  <c r="E1522" i="64"/>
  <c r="E1594" i="64"/>
  <c r="E2361" i="64"/>
  <c r="E2327" i="64"/>
  <c r="E1630" i="64"/>
  <c r="E1665" i="64"/>
  <c r="E2225" i="64"/>
  <c r="E2293" i="64"/>
  <c r="E1780" i="64"/>
  <c r="E1824" i="64"/>
  <c r="E2858" i="64"/>
  <c r="E1879" i="64"/>
  <c r="E1221" i="64"/>
  <c r="E1171" i="64"/>
  <c r="AG884" i="64" a="1"/>
  <c r="DE1266" i="64"/>
  <c r="AG2052" i="64" a="1"/>
  <c r="CU2602" i="64" a="1"/>
  <c r="AG1024" i="64" a="1"/>
  <c r="DE924" i="64" a="1"/>
  <c r="DE2052" i="64" a="1"/>
  <c r="CU2629" i="64" a="1"/>
  <c r="AG396" i="64" a="1"/>
  <c r="AG924" i="64" a="1"/>
  <c r="AG1068" i="64" a="1"/>
  <c r="AG1241" i="64" a="1"/>
  <c r="DE1136" i="64" a="1"/>
  <c r="DE396" i="64" a="1"/>
  <c r="DE1894" i="64" a="1"/>
  <c r="DE1295" i="64" a="1"/>
  <c r="DD1243" i="64" a="1"/>
  <c r="DE1024" i="64" a="1"/>
  <c r="AG1136" i="64" a="1"/>
  <c r="AF1243" i="64" a="1"/>
  <c r="DE1068" i="64" a="1"/>
  <c r="AG1388" i="64" a="1"/>
  <c r="DB1388" i="64" a="1"/>
  <c r="AG1266" i="64"/>
  <c r="AG1894" i="64" a="1"/>
  <c r="AG1295" i="64" a="1"/>
  <c r="DE1241" i="64" a="1"/>
  <c r="DE884" i="64" a="1"/>
  <c r="AH420" i="64" l="1" a="1"/>
  <c r="AH420" i="64" s="1"/>
  <c r="AH450" i="64" s="1"/>
  <c r="AH480" i="64" a="1"/>
  <c r="AH480" i="64" s="1"/>
  <c r="AH520" i="64" s="1"/>
  <c r="DF420" i="64" a="1"/>
  <c r="DF420" i="64" s="1"/>
  <c r="DF450" i="64" s="1"/>
  <c r="DF480" i="64" a="1"/>
  <c r="DF480" i="64" s="1"/>
  <c r="DF520" i="64" s="1"/>
  <c r="AV38" i="1236"/>
  <c r="AV34" i="1236"/>
  <c r="AQ41" i="1236"/>
  <c r="AV27" i="1236"/>
  <c r="AB60" i="1236"/>
  <c r="AW36" i="1236"/>
  <c r="AV30" i="1236"/>
  <c r="AO41" i="1236"/>
  <c r="AV24" i="1236"/>
  <c r="AW29" i="1236"/>
  <c r="AU63" i="1236"/>
  <c r="AU100" i="861" s="1"/>
  <c r="AW34" i="1236"/>
  <c r="AT41" i="1236"/>
  <c r="AV25" i="1236"/>
  <c r="AK41" i="1236"/>
  <c r="AJ50" i="1236"/>
  <c r="AJ17" i="861" s="1"/>
  <c r="AJ48" i="1236"/>
  <c r="AV23" i="1236"/>
  <c r="AV36" i="1236"/>
  <c r="AN41" i="1236"/>
  <c r="AP41" i="1236"/>
  <c r="AV31" i="1236"/>
  <c r="AM41" i="1236"/>
  <c r="AV40" i="1236"/>
  <c r="AW33" i="1236"/>
  <c r="AV26" i="1236"/>
  <c r="AW40" i="1236"/>
  <c r="AS41" i="1236"/>
  <c r="AU41" i="1236"/>
  <c r="AV41" i="1236"/>
  <c r="AW30" i="1236"/>
  <c r="AW38" i="1236"/>
  <c r="AR41" i="1236"/>
  <c r="AL41" i="1236"/>
  <c r="AW18" i="1236"/>
  <c r="AV62" i="1236"/>
  <c r="AV99" i="861" s="1"/>
  <c r="AW8" i="1236"/>
  <c r="AX4" i="1236"/>
  <c r="AX16" i="1236"/>
  <c r="AX36" i="861" s="1"/>
  <c r="AX17" i="1236"/>
  <c r="AX20" i="1236"/>
  <c r="AX61" i="1236"/>
  <c r="AZ2" i="1236"/>
  <c r="AY3" i="1236"/>
  <c r="AY7" i="1236"/>
  <c r="AY1" i="1236"/>
  <c r="AG396" i="64"/>
  <c r="AG1295" i="64"/>
  <c r="DE396" i="64"/>
  <c r="DE1295" i="64"/>
  <c r="AH395" i="64" a="1"/>
  <c r="AH395" i="64" s="1"/>
  <c r="AH1294" i="64" a="1"/>
  <c r="AH1294" i="64" s="1"/>
  <c r="W1297" i="64"/>
  <c r="X1293" i="64" s="1"/>
  <c r="W1299" i="64"/>
  <c r="DL1299" i="64"/>
  <c r="DL1297" i="64"/>
  <c r="W400" i="64"/>
  <c r="W398" i="64"/>
  <c r="X394" i="64" s="1"/>
  <c r="DF1294" i="64" a="1"/>
  <c r="DF1294" i="64" s="1"/>
  <c r="DF395" i="64" a="1"/>
  <c r="DF395" i="64" s="1"/>
  <c r="AF1296" i="64"/>
  <c r="AG1136" i="64"/>
  <c r="AG1143" i="64" s="1"/>
  <c r="AG1068" i="64"/>
  <c r="DE1136" i="64"/>
  <c r="DE1143" i="64" s="1"/>
  <c r="DE1068" i="64"/>
  <c r="DE1075" i="64" s="1"/>
  <c r="DK1138" i="64"/>
  <c r="DL1134" i="64" s="1"/>
  <c r="DK1140" i="64"/>
  <c r="DF1067" i="64" a="1"/>
  <c r="DF1067" i="64" s="1"/>
  <c r="DF1135" i="64" a="1"/>
  <c r="DF1135" i="64" s="1"/>
  <c r="V1138" i="64"/>
  <c r="W1134" i="64" s="1"/>
  <c r="V1140" i="64"/>
  <c r="AH1067" i="64" a="1"/>
  <c r="AH1067" i="64" s="1"/>
  <c r="AH1135" i="64" a="1"/>
  <c r="AH1135" i="64" s="1"/>
  <c r="AF1143" i="64"/>
  <c r="AF1137" i="64"/>
  <c r="AF1144" i="64" s="1"/>
  <c r="W18" i="861"/>
  <c r="W27" i="861" s="1"/>
  <c r="W28" i="861" s="1"/>
  <c r="DF2246" i="64" a="1"/>
  <c r="DF2246" i="64" s="1"/>
  <c r="DF2253" i="64" s="1"/>
  <c r="Y2058" i="64"/>
  <c r="Y2055" i="64" s="1"/>
  <c r="Y2056" i="64" s="1"/>
  <c r="Z2051" i="64" s="1"/>
  <c r="Z2058" i="64" s="1"/>
  <c r="Z2055" i="64" s="1"/>
  <c r="Z2056" i="64" s="1"/>
  <c r="AA2051" i="64" s="1"/>
  <c r="AH2053" i="64" a="1"/>
  <c r="AH2053" i="64" s="1"/>
  <c r="AF1038" i="64"/>
  <c r="AF1039" i="64" s="1" a="1"/>
  <c r="AF1039" i="64" s="1"/>
  <c r="DE2052" i="64"/>
  <c r="DE2061" i="64" s="1"/>
  <c r="AG2052" i="64"/>
  <c r="AG2061" i="64" s="1"/>
  <c r="AG2062" i="64" s="1" a="1"/>
  <c r="AG2062" i="64" s="1"/>
  <c r="DF2053" i="64" a="1"/>
  <c r="DF2053" i="64" s="1"/>
  <c r="AS2083" i="64"/>
  <c r="AS2085" i="64" s="1"/>
  <c r="AF1033" i="64"/>
  <c r="U1028" i="64"/>
  <c r="V1023" i="64" s="1"/>
  <c r="V1030" i="64" s="1"/>
  <c r="V1027" i="64" s="1"/>
  <c r="U1035" i="64"/>
  <c r="AG1024" i="64"/>
  <c r="AG1894" i="64"/>
  <c r="AG1896" i="64" s="1"/>
  <c r="DE1024" i="64"/>
  <c r="DE1894" i="64"/>
  <c r="DE1896" i="64" s="1"/>
  <c r="AH1893" i="64" a="1"/>
  <c r="AH1893" i="64" s="1"/>
  <c r="AH1025" i="64" a="1"/>
  <c r="AH1025" i="64" s="1"/>
  <c r="DF1893" i="64" a="1"/>
  <c r="DF1893" i="64" s="1"/>
  <c r="DF1025" i="64" a="1"/>
  <c r="DF1025" i="64" s="1"/>
  <c r="DD1038" i="64"/>
  <c r="DD1033" i="64"/>
  <c r="DF1195" i="64" a="1"/>
  <c r="DF1195" i="64" s="1"/>
  <c r="DF1895" i="64" a="1"/>
  <c r="DF1895" i="64" s="1"/>
  <c r="AH1195" i="64" a="1"/>
  <c r="AH1195" i="64" s="1"/>
  <c r="AH1895" i="64" a="1"/>
  <c r="AH1895" i="64" s="1"/>
  <c r="DF1191" i="64" a="1"/>
  <c r="DF1191" i="64" s="1"/>
  <c r="DF1192" i="64" a="1"/>
  <c r="DF1192" i="64" s="1"/>
  <c r="AH1191" i="64" a="1"/>
  <c r="AH1191" i="64" s="1"/>
  <c r="AH1192" i="64" a="1"/>
  <c r="AH1192" i="64" s="1"/>
  <c r="DE1193" i="64"/>
  <c r="DE1194" i="64" s="1"/>
  <c r="DE1196" i="64" s="1"/>
  <c r="AG1193" i="64"/>
  <c r="AG1194" i="64" s="1"/>
  <c r="AG1196" i="64" s="1"/>
  <c r="T648" i="64"/>
  <c r="T651" i="64" s="1"/>
  <c r="DF661" i="64" a="1"/>
  <c r="DF661" i="64" s="1"/>
  <c r="DF650" i="64" a="1"/>
  <c r="DF650" i="64" s="1"/>
  <c r="AH661" i="64" a="1"/>
  <c r="AH661" i="64" s="1"/>
  <c r="AH650" i="64" a="1"/>
  <c r="AH650" i="64" s="1"/>
  <c r="DB1388" i="64"/>
  <c r="DB1390" i="64" s="1"/>
  <c r="AH667" i="64" a="1"/>
  <c r="AH667" i="64" s="1"/>
  <c r="AH653" i="64" a="1"/>
  <c r="AH653" i="64" s="1"/>
  <c r="DF667" i="64" a="1"/>
  <c r="DF667" i="64" s="1"/>
  <c r="DF653" i="64" a="1"/>
  <c r="DF653" i="64" s="1"/>
  <c r="AG141" i="64"/>
  <c r="AG126" i="64"/>
  <c r="DE126" i="64"/>
  <c r="DE141" i="64"/>
  <c r="AG1388" i="64"/>
  <c r="AG1390" i="64" s="1"/>
  <c r="DF111" i="64" a="1"/>
  <c r="DF111" i="64" s="1"/>
  <c r="DF1373" i="64" a="1"/>
  <c r="DF1373" i="64" s="1"/>
  <c r="AH111" i="64" a="1"/>
  <c r="AH111" i="64" s="1"/>
  <c r="AH1373" i="64" a="1"/>
  <c r="AH137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265" i="64" a="1"/>
  <c r="DF1265" i="64" s="1"/>
  <c r="AH1265" i="64" a="1"/>
  <c r="AH1265" i="64" s="1"/>
  <c r="DD974" i="64"/>
  <c r="S995" i="64"/>
  <c r="AE995" i="64"/>
  <c r="DE988" i="64"/>
  <c r="AG990" i="64"/>
  <c r="AG989" i="64"/>
  <c r="AG987" i="64"/>
  <c r="DE989" i="64"/>
  <c r="AF992" i="64"/>
  <c r="DF983" i="64" a="1"/>
  <c r="DF983" i="64" s="1"/>
  <c r="DF982" i="64" a="1"/>
  <c r="DF982" i="64" s="1"/>
  <c r="DF981" i="64" a="1"/>
  <c r="DF981" i="64" s="1"/>
  <c r="DF980" i="64" a="1"/>
  <c r="DF980" i="64" s="1"/>
  <c r="DF984" i="64" a="1"/>
  <c r="DF984" i="64" s="1"/>
  <c r="AG988" i="64"/>
  <c r="DE987" i="64"/>
  <c r="DE992" i="64" s="1"/>
  <c r="DE991" i="64"/>
  <c r="AH982" i="64" a="1"/>
  <c r="AH982" i="64" s="1"/>
  <c r="AH981" i="64" a="1"/>
  <c r="AH981" i="64" s="1"/>
  <c r="AH984" i="64" a="1"/>
  <c r="AH984" i="64" s="1"/>
  <c r="AH980" i="64" a="1"/>
  <c r="AH980" i="64" s="1"/>
  <c r="AH983" i="64" a="1"/>
  <c r="AH983" i="64" s="1"/>
  <c r="DE990" i="64"/>
  <c r="AG991" i="64"/>
  <c r="DD977" i="64"/>
  <c r="DD994" i="64" s="1"/>
  <c r="DD995" i="64" s="1"/>
  <c r="DE972" i="64"/>
  <c r="DE974" i="64"/>
  <c r="AG972" i="64"/>
  <c r="DE973" i="64"/>
  <c r="AG973" i="64"/>
  <c r="DE976" i="64"/>
  <c r="DE975" i="64"/>
  <c r="DF950" i="64" a="1"/>
  <c r="DF950" i="64" s="1"/>
  <c r="DF958" i="64" s="1"/>
  <c r="DF966" i="64" a="1"/>
  <c r="DF966" i="64" s="1"/>
  <c r="DF951" i="64" a="1"/>
  <c r="DF951" i="64" s="1"/>
  <c r="DF959" i="64" s="1"/>
  <c r="DF952" i="64" a="1"/>
  <c r="DF952" i="64" s="1"/>
  <c r="DF960" i="64" s="1"/>
  <c r="DF949" i="64" a="1"/>
  <c r="DF949" i="64" s="1"/>
  <c r="DF957" i="64" s="1"/>
  <c r="DF953" i="64" a="1"/>
  <c r="DF953" i="64" s="1"/>
  <c r="DF961" i="64" s="1"/>
  <c r="DF967" i="64" a="1"/>
  <c r="DF967" i="64" s="1"/>
  <c r="DF968" i="64" a="1"/>
  <c r="DF968" i="64" s="1"/>
  <c r="DF965" i="64" a="1"/>
  <c r="DF965" i="64" s="1"/>
  <c r="DF969" i="64" a="1"/>
  <c r="DF969" i="64" s="1"/>
  <c r="AG976" i="64"/>
  <c r="AG975" i="64"/>
  <c r="AG974" i="64"/>
  <c r="AH949" i="64" a="1"/>
  <c r="AH949" i="64" s="1"/>
  <c r="AH957" i="64" s="1"/>
  <c r="AH966" i="64" a="1"/>
  <c r="AH966" i="64" s="1"/>
  <c r="AH950" i="64" a="1"/>
  <c r="AH950" i="64" s="1"/>
  <c r="AH958" i="64" s="1"/>
  <c r="AH965" i="64" a="1"/>
  <c r="AH965" i="64" s="1"/>
  <c r="AH951" i="64" a="1"/>
  <c r="AH951" i="64" s="1"/>
  <c r="AH952" i="64" a="1"/>
  <c r="AH952" i="64" s="1"/>
  <c r="AH960" i="64" s="1"/>
  <c r="AH953" i="64" a="1"/>
  <c r="AH953" i="64" s="1"/>
  <c r="AH967" i="64" a="1"/>
  <c r="AH967" i="64" s="1"/>
  <c r="AH968" i="64" a="1"/>
  <c r="AH968" i="64" s="1"/>
  <c r="AH969" i="64" a="1"/>
  <c r="AH969" i="64" s="1"/>
  <c r="AF977" i="64"/>
  <c r="DE207" i="64"/>
  <c r="DE210" i="64" s="1"/>
  <c r="DE212" i="64" s="1"/>
  <c r="AG210" i="64"/>
  <c r="AG212" i="64" s="1"/>
  <c r="AH208" i="64" a="1"/>
  <c r="AH208" i="64" s="1"/>
  <c r="AH207" i="64" s="1"/>
  <c r="AH209" i="64" a="1"/>
  <c r="AH209" i="64" s="1"/>
  <c r="DF208" i="64" a="1"/>
  <c r="DF208" i="64" s="1"/>
  <c r="DF209" i="64" a="1"/>
  <c r="DF209" i="64" s="1"/>
  <c r="DD1243" i="64"/>
  <c r="DE1241" i="64"/>
  <c r="AG1241" i="64"/>
  <c r="AG924" i="64"/>
  <c r="AG926" i="64" s="1"/>
  <c r="AF1243" i="64"/>
  <c r="DF331" i="64" a="1"/>
  <c r="DF331" i="64" s="1"/>
  <c r="DF1240" i="64" a="1"/>
  <c r="DF1240" i="64" s="1"/>
  <c r="AH331" i="64" a="1"/>
  <c r="AH331" i="64" s="1"/>
  <c r="AH1240" i="64" a="1"/>
  <c r="AH1240" i="64" s="1"/>
  <c r="DE924" i="64"/>
  <c r="DE926" i="64" s="1"/>
  <c r="AH925" i="64" a="1"/>
  <c r="AH925" i="64" s="1"/>
  <c r="DF312" i="64" a="1"/>
  <c r="DF312" i="64" s="1"/>
  <c r="DF925" i="64" a="1"/>
  <c r="DF925" i="64" s="1"/>
  <c r="AH299" i="64" a="1"/>
  <c r="AH299" i="64" s="1"/>
  <c r="AH312" i="64" a="1"/>
  <c r="AH312" i="64" s="1"/>
  <c r="DF891" i="64" a="1"/>
  <c r="DF891" i="64" s="1"/>
  <c r="DF299" i="64" a="1"/>
  <c r="DF299" i="64" s="1"/>
  <c r="DD888" i="64"/>
  <c r="AF888" i="64"/>
  <c r="DE884" i="64"/>
  <c r="DE892" i="64" s="1"/>
  <c r="AG884" i="64"/>
  <c r="AG892" i="64" s="1"/>
  <c r="AH887" i="64" a="1"/>
  <c r="AH887" i="64" s="1"/>
  <c r="AH891" i="64" a="1"/>
  <c r="AH891" i="64" s="1"/>
  <c r="DF887" i="64" a="1"/>
  <c r="DF887" i="64" s="1"/>
  <c r="AH883" i="64" a="1"/>
  <c r="AH883" i="64" s="1"/>
  <c r="DF4" i="64"/>
  <c r="DF883" i="64" a="1"/>
  <c r="DF883"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1"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98" i="861" s="1"/>
  <c r="AH68" i="863" a="1"/>
  <c r="AH68" i="863" s="1"/>
  <c r="AH70" i="863" a="1"/>
  <c r="AH70" i="863" s="1"/>
  <c r="AH66" i="863" a="1"/>
  <c r="AH66" i="863" s="1"/>
  <c r="AH4" i="863"/>
  <c r="AH43" i="863"/>
  <c r="AH42" i="863"/>
  <c r="AH21" i="863" s="1"/>
  <c r="AH31" i="861" s="1"/>
  <c r="AH24" i="864"/>
  <c r="AH98"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629" i="64"/>
  <c r="AB2107" i="64"/>
  <c r="CU2602" i="64"/>
  <c r="AA2150" i="64"/>
  <c r="AB2148" i="64"/>
  <c r="CY2127" i="64"/>
  <c r="DB2148" i="64"/>
  <c r="DB2150" i="64" s="1"/>
  <c r="AB2127" i="64"/>
  <c r="CX2107" i="64"/>
  <c r="CV2282" i="64"/>
  <c r="E781" i="64"/>
  <c r="E780" i="64"/>
  <c r="E2857" i="64"/>
  <c r="E1664" i="64"/>
  <c r="E1593" i="64"/>
  <c r="E2224" i="64"/>
  <c r="E1823" i="64"/>
  <c r="E1779" i="64"/>
  <c r="E1629" i="64"/>
  <c r="E1521" i="64"/>
  <c r="E1983" i="64"/>
  <c r="E1878" i="64"/>
  <c r="E1499" i="64"/>
  <c r="E2360" i="64"/>
  <c r="E2292" i="64"/>
  <c r="E2326" i="64"/>
  <c r="E1475" i="64"/>
  <c r="E1935" i="64"/>
  <c r="E1960" i="64"/>
  <c r="AH924" i="64" a="1"/>
  <c r="DF1241" i="64" a="1"/>
  <c r="DF1068" i="64" a="1"/>
  <c r="AH1295" i="64" a="1"/>
  <c r="AH1068" i="64" a="1"/>
  <c r="AH1894" i="64" a="1"/>
  <c r="CV2602" i="64" a="1"/>
  <c r="DF1295" i="64" a="1"/>
  <c r="AH1136" i="64" a="1"/>
  <c r="DC1388" i="64" a="1"/>
  <c r="AH396" i="64" a="1"/>
  <c r="AH1024" i="64" a="1"/>
  <c r="AH1266" i="64"/>
  <c r="AH884" i="64" a="1"/>
  <c r="DF924" i="64" a="1"/>
  <c r="DF1136" i="64" a="1"/>
  <c r="AF1244" i="64" a="1"/>
  <c r="DE1243" i="64" a="1"/>
  <c r="DF396" i="64" a="1"/>
  <c r="DF1024" i="64" a="1"/>
  <c r="CV2629" i="64" a="1"/>
  <c r="AG1243" i="64" a="1"/>
  <c r="AH2052" i="64" a="1"/>
  <c r="DF2052" i="64" a="1"/>
  <c r="DF1266" i="64"/>
  <c r="DD1244" i="64" a="1"/>
  <c r="AH1388" i="64" a="1"/>
  <c r="DF884" i="64" a="1"/>
  <c r="AH1241" i="64" a="1"/>
  <c r="DF1894" i="64" a="1"/>
  <c r="DG420" i="64" l="1" a="1"/>
  <c r="DG420" i="64" s="1"/>
  <c r="DG450" i="64" s="1"/>
  <c r="DG480" i="64" a="1"/>
  <c r="DG480" i="64" s="1"/>
  <c r="DG520" i="64" s="1"/>
  <c r="AI420" i="64" a="1"/>
  <c r="AI420" i="64" s="1"/>
  <c r="AI450" i="64" s="1"/>
  <c r="AI480" i="64" a="1"/>
  <c r="AI480" i="64" s="1"/>
  <c r="AI520" i="64" s="1"/>
  <c r="AV42" i="1236"/>
  <c r="AW26" i="1236"/>
  <c r="AW31" i="1236"/>
  <c r="AN42" i="1236"/>
  <c r="AW32" i="1236"/>
  <c r="AX37" i="1236"/>
  <c r="AM42" i="1236"/>
  <c r="AT42" i="1236"/>
  <c r="AQ42" i="1236"/>
  <c r="AU42" i="1236"/>
  <c r="AW23" i="1236"/>
  <c r="AB66" i="1236"/>
  <c r="AB43" i="861" s="1"/>
  <c r="AB64" i="1236"/>
  <c r="AB72" i="861" s="1"/>
  <c r="AX41" i="1236"/>
  <c r="AO42" i="1236"/>
  <c r="AX35" i="1236"/>
  <c r="AW28" i="1236"/>
  <c r="AS42" i="1236"/>
  <c r="AW27" i="1236"/>
  <c r="AW37" i="1236"/>
  <c r="AR42" i="1236"/>
  <c r="AX39" i="1236"/>
  <c r="AW24" i="1236"/>
  <c r="AX30" i="1236"/>
  <c r="AX34" i="1236"/>
  <c r="AW25" i="1236"/>
  <c r="AW35" i="1236"/>
  <c r="AX31" i="1236"/>
  <c r="AW41" i="1236"/>
  <c r="AP42" i="1236"/>
  <c r="AW39" i="1236"/>
  <c r="AV63" i="1236"/>
  <c r="AV100" i="861" s="1"/>
  <c r="AW42" i="1236"/>
  <c r="AL42" i="1236"/>
  <c r="AL50" i="1236" s="1"/>
  <c r="AL17" i="861" s="1"/>
  <c r="AK50" i="1236"/>
  <c r="AK17" i="861" s="1"/>
  <c r="AK48" i="1236"/>
  <c r="AW62" i="1236"/>
  <c r="AW99" i="861" s="1"/>
  <c r="AX18" i="1236"/>
  <c r="AY4" i="1236"/>
  <c r="AY17" i="1236"/>
  <c r="AY16" i="1236"/>
  <c r="AY36" i="861" s="1"/>
  <c r="AY20" i="1236"/>
  <c r="AY61" i="1236"/>
  <c r="BA2" i="1236"/>
  <c r="AZ3" i="1236"/>
  <c r="AZ7" i="1236"/>
  <c r="AZ1" i="1236"/>
  <c r="AX8" i="1236"/>
  <c r="DF396" i="64"/>
  <c r="DF1295" i="64"/>
  <c r="AH1295" i="64"/>
  <c r="AH396" i="64"/>
  <c r="DG1294" i="64" a="1"/>
  <c r="DG1294" i="64" s="1"/>
  <c r="DG395" i="64" a="1"/>
  <c r="DG395" i="64" s="1"/>
  <c r="AG1296" i="64"/>
  <c r="X398" i="64"/>
  <c r="Y394" i="64" s="1"/>
  <c r="X400" i="64"/>
  <c r="AI1294" i="64" a="1"/>
  <c r="AI1294" i="64" s="1"/>
  <c r="AI395" i="64" a="1"/>
  <c r="AI395" i="64" s="1"/>
  <c r="X1297" i="64"/>
  <c r="Y1293" i="64" s="1"/>
  <c r="X1299" i="64"/>
  <c r="DL95" i="861"/>
  <c r="AH1136" i="64"/>
  <c r="AH1137" i="64" s="1"/>
  <c r="AH1144" i="64" s="1"/>
  <c r="AH1068" i="64"/>
  <c r="DF1136" i="64"/>
  <c r="DF1143" i="64" s="1"/>
  <c r="DF1068" i="64"/>
  <c r="DF1075" i="64" s="1"/>
  <c r="DG1067" i="64" a="1"/>
  <c r="DG1067" i="64" s="1"/>
  <c r="DG1135" i="64" a="1"/>
  <c r="DG1135" i="64" s="1"/>
  <c r="AG1137" i="64"/>
  <c r="AG1144" i="64" s="1"/>
  <c r="W1138" i="64"/>
  <c r="X1134" i="64" s="1"/>
  <c r="W1140" i="64"/>
  <c r="AI1067" i="64" a="1"/>
  <c r="AI1067" i="64" s="1"/>
  <c r="AI1135" i="64" a="1"/>
  <c r="AI1135" i="64" s="1"/>
  <c r="DL1138" i="64"/>
  <c r="DL1140" i="64"/>
  <c r="DG2246" i="64" a="1"/>
  <c r="DG2246" i="64" s="1"/>
  <c r="DG2253" i="64" s="1"/>
  <c r="AH2052" i="64"/>
  <c r="AH2061" i="64" s="1"/>
  <c r="AH2062" i="64" s="1" a="1"/>
  <c r="AH2062" i="64" s="1"/>
  <c r="AI2053" i="64" a="1"/>
  <c r="AI2053" i="64" s="1"/>
  <c r="AA2058" i="64"/>
  <c r="AA2055" i="64" s="1"/>
  <c r="AA2056" i="64" s="1"/>
  <c r="AB2051" i="64" s="1"/>
  <c r="AB2058" i="64" s="1"/>
  <c r="AB2055" i="64" s="1"/>
  <c r="V44" i="861"/>
  <c r="DF2052" i="64"/>
  <c r="DF2061" i="64" s="1"/>
  <c r="DG2053" i="64" a="1"/>
  <c r="DG2053" i="64" s="1"/>
  <c r="AT2083" i="64"/>
  <c r="V1035" i="64"/>
  <c r="V1028" i="64"/>
  <c r="W1023" i="64" s="1"/>
  <c r="W1030" i="64" s="1"/>
  <c r="W1027" i="64" s="1"/>
  <c r="DF1024" i="64"/>
  <c r="DF1894" i="64"/>
  <c r="DF1896" i="64" s="1"/>
  <c r="AH1024" i="64"/>
  <c r="AH1894" i="64"/>
  <c r="AH1896" i="64" s="1"/>
  <c r="DG1893" i="64" a="1"/>
  <c r="DG1893" i="64" s="1"/>
  <c r="DG1025" i="64" a="1"/>
  <c r="DG1025" i="64" s="1"/>
  <c r="AI1893" i="64" a="1"/>
  <c r="AI1893" i="64" s="1"/>
  <c r="AI1025" i="64" a="1"/>
  <c r="AI1025" i="64" s="1"/>
  <c r="DE1033" i="64"/>
  <c r="DE1038" i="64"/>
  <c r="DE1039" i="64" s="1" a="1"/>
  <c r="DE1039" i="64" s="1"/>
  <c r="DD1039" i="64" a="1"/>
  <c r="DD1039" i="64" s="1"/>
  <c r="AG1033" i="64"/>
  <c r="AG1038" i="64"/>
  <c r="AI1195" i="64" a="1"/>
  <c r="AI1195" i="64" s="1"/>
  <c r="AI1895" i="64" a="1"/>
  <c r="AI1895" i="64" s="1"/>
  <c r="DG1195" i="64" a="1"/>
  <c r="DG1195" i="64" s="1"/>
  <c r="DG1895" i="64" a="1"/>
  <c r="DG1895" i="64" s="1"/>
  <c r="AI1191" i="64" a="1"/>
  <c r="AI1191" i="64" s="1"/>
  <c r="AI1192" i="64" a="1"/>
  <c r="AI1192" i="64" s="1"/>
  <c r="AH1193" i="64"/>
  <c r="AH1194" i="64" s="1"/>
  <c r="AH1196" i="64" s="1"/>
  <c r="DF1193" i="64"/>
  <c r="DF1194" i="64" s="1"/>
  <c r="DF1196" i="64" s="1"/>
  <c r="DG1191" i="64" a="1"/>
  <c r="DG1191" i="64" s="1"/>
  <c r="DG1192" i="64" a="1"/>
  <c r="DG1192" i="64" s="1"/>
  <c r="T660" i="64"/>
  <c r="AI661" i="64" a="1"/>
  <c r="AI661" i="64" s="1"/>
  <c r="AI650" i="64" a="1"/>
  <c r="AI650" i="64" s="1"/>
  <c r="DG661" i="64" a="1"/>
  <c r="DG661" i="64" s="1"/>
  <c r="DG650" i="64" a="1"/>
  <c r="DG650" i="64" s="1"/>
  <c r="DC1388" i="64"/>
  <c r="DG667" i="64" a="1"/>
  <c r="DG667" i="64" s="1"/>
  <c r="DG653" i="64" a="1"/>
  <c r="DG653" i="64" s="1"/>
  <c r="AI667" i="64" a="1"/>
  <c r="AI667" i="64" s="1"/>
  <c r="AI653" i="64" a="1"/>
  <c r="AI653" i="64" s="1"/>
  <c r="AH141" i="64"/>
  <c r="AH126" i="64"/>
  <c r="AH1388" i="64"/>
  <c r="AH1390" i="64" s="1"/>
  <c r="DF126" i="64"/>
  <c r="AI111" i="64" a="1"/>
  <c r="AI111" i="64" s="1"/>
  <c r="AI1373" i="64" a="1"/>
  <c r="AI1373" i="64" s="1"/>
  <c r="DF141" i="64"/>
  <c r="DG111" i="64" a="1"/>
  <c r="DG111" i="64" s="1"/>
  <c r="DG1373" i="64" a="1"/>
  <c r="DG137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265" i="64" a="1"/>
  <c r="DG1265" i="64" s="1"/>
  <c r="AI1265" i="64" a="1"/>
  <c r="AI1265" i="64" s="1"/>
  <c r="AH959" i="64"/>
  <c r="AH989" i="64" s="1"/>
  <c r="AH961" i="64"/>
  <c r="AH991" i="64" s="1"/>
  <c r="AF994" i="64"/>
  <c r="DF989" i="64"/>
  <c r="DF987" i="64"/>
  <c r="DF992" i="64" s="1"/>
  <c r="DF988" i="64"/>
  <c r="DF991" i="64"/>
  <c r="DF990" i="64"/>
  <c r="AH990" i="64"/>
  <c r="AH988" i="64"/>
  <c r="AH987" i="64"/>
  <c r="AG992" i="64"/>
  <c r="DG983" i="64" a="1"/>
  <c r="DG983" i="64" s="1"/>
  <c r="DG982" i="64" a="1"/>
  <c r="DG982" i="64" s="1"/>
  <c r="DG981" i="64" a="1"/>
  <c r="DG981" i="64" s="1"/>
  <c r="DG980" i="64" a="1"/>
  <c r="DG980" i="64" s="1"/>
  <c r="DG984" i="64" a="1"/>
  <c r="DG984" i="64" s="1"/>
  <c r="AI982" i="64" a="1"/>
  <c r="AI982" i="64" s="1"/>
  <c r="AI981" i="64" a="1"/>
  <c r="AI981" i="64" s="1"/>
  <c r="AI984" i="64" a="1"/>
  <c r="AI984" i="64" s="1"/>
  <c r="AI980" i="64" a="1"/>
  <c r="AI980" i="64" s="1"/>
  <c r="AI983" i="64" a="1"/>
  <c r="AI983" i="64" s="1"/>
  <c r="DE977" i="64"/>
  <c r="DE994" i="64" s="1"/>
  <c r="DE995" i="64" s="1"/>
  <c r="AG977" i="64"/>
  <c r="DF976" i="64"/>
  <c r="DF973" i="64"/>
  <c r="AH973" i="64"/>
  <c r="DF972" i="64"/>
  <c r="DG949" i="64" a="1"/>
  <c r="DG949" i="64" s="1"/>
  <c r="DG957" i="64" s="1"/>
  <c r="DG950" i="64" a="1"/>
  <c r="DG950" i="64" s="1"/>
  <c r="DG958" i="64" s="1"/>
  <c r="DG966" i="64" a="1"/>
  <c r="DG966" i="64" s="1"/>
  <c r="DG951" i="64" a="1"/>
  <c r="DG951" i="64" s="1"/>
  <c r="DG959" i="64" s="1"/>
  <c r="DG952" i="64" a="1"/>
  <c r="DG952" i="64" s="1"/>
  <c r="DG960" i="64" s="1"/>
  <c r="DG953" i="64" a="1"/>
  <c r="DG953" i="64" s="1"/>
  <c r="DG961" i="64" s="1"/>
  <c r="DG967" i="64" a="1"/>
  <c r="DG967" i="64" s="1"/>
  <c r="DG965" i="64" a="1"/>
  <c r="DG965" i="64" s="1"/>
  <c r="DG968" i="64" a="1"/>
  <c r="DG968" i="64" s="1"/>
  <c r="DG969" i="64" a="1"/>
  <c r="DG969" i="64" s="1"/>
  <c r="AH975" i="64"/>
  <c r="DF975" i="64"/>
  <c r="DF974" i="64"/>
  <c r="AH972" i="64"/>
  <c r="AI965" i="64" a="1"/>
  <c r="AI965" i="64" s="1"/>
  <c r="AI949" i="64" a="1"/>
  <c r="AI949" i="64" s="1"/>
  <c r="AI957" i="64" s="1"/>
  <c r="AI966" i="64" a="1"/>
  <c r="AI966" i="64" s="1"/>
  <c r="AI950" i="64" a="1"/>
  <c r="AI950" i="64" s="1"/>
  <c r="AI958" i="64" s="1"/>
  <c r="AI951" i="64" a="1"/>
  <c r="AI951" i="64" s="1"/>
  <c r="AI959" i="64" s="1"/>
  <c r="AI952" i="64" a="1"/>
  <c r="AI952" i="64" s="1"/>
  <c r="AI960" i="64" s="1"/>
  <c r="AI953" i="64" a="1"/>
  <c r="AI953" i="64" s="1"/>
  <c r="AI961" i="64" s="1"/>
  <c r="AI967" i="64" a="1"/>
  <c r="AI967" i="64" s="1"/>
  <c r="AI968" i="64" a="1"/>
  <c r="AI968" i="64" s="1"/>
  <c r="AI969" i="64" a="1"/>
  <c r="AI969" i="64" s="1"/>
  <c r="DF207" i="64"/>
  <c r="DF210" i="64" s="1"/>
  <c r="DF212" i="64" s="1"/>
  <c r="AI208" i="64" a="1"/>
  <c r="AI208" i="64" s="1"/>
  <c r="AI207" i="64" s="1"/>
  <c r="AI209" i="64" a="1"/>
  <c r="AI209" i="64" s="1"/>
  <c r="DG208" i="64" a="1"/>
  <c r="DG208" i="64" s="1"/>
  <c r="DG209" i="64" a="1"/>
  <c r="DG209" i="64" s="1"/>
  <c r="AH210" i="64"/>
  <c r="AH212" i="64" s="1"/>
  <c r="AG1243" i="64"/>
  <c r="DE1243" i="64"/>
  <c r="AH1241" i="64"/>
  <c r="DD1244" i="64"/>
  <c r="AH924" i="64"/>
  <c r="AH926" i="64" s="1"/>
  <c r="DF1241" i="64"/>
  <c r="AF1244" i="64"/>
  <c r="AI331" i="64" a="1"/>
  <c r="AI331" i="64" s="1"/>
  <c r="AI1240" i="64" a="1"/>
  <c r="AI1240" i="64" s="1"/>
  <c r="DG331" i="64" a="1"/>
  <c r="DG331" i="64" s="1"/>
  <c r="DG1240" i="64" a="1"/>
  <c r="DG1240" i="64" s="1"/>
  <c r="DF924" i="64"/>
  <c r="DF926" i="64" s="1"/>
  <c r="AI925" i="64" a="1"/>
  <c r="AI925" i="64" s="1"/>
  <c r="DG312" i="64" a="1"/>
  <c r="DG312" i="64" s="1"/>
  <c r="DG925" i="64" a="1"/>
  <c r="DG925" i="64" s="1"/>
  <c r="AI299" i="64" a="1"/>
  <c r="AI299" i="64" s="1"/>
  <c r="AI312" i="64" a="1"/>
  <c r="AI312" i="64" s="1"/>
  <c r="DG891" i="64" a="1"/>
  <c r="DG891" i="64" s="1"/>
  <c r="DG299" i="64" a="1"/>
  <c r="DG299" i="64" s="1"/>
  <c r="AG888" i="64"/>
  <c r="DE888" i="64"/>
  <c r="AH884" i="64"/>
  <c r="AH892" i="64" s="1"/>
  <c r="DF884" i="64"/>
  <c r="DF892" i="64" s="1"/>
  <c r="AI887" i="64" a="1"/>
  <c r="AI887" i="64" s="1"/>
  <c r="AI891" i="64" a="1"/>
  <c r="AI891" i="64" s="1"/>
  <c r="DG887" i="64" a="1"/>
  <c r="DG887" i="64" s="1"/>
  <c r="AI883" i="64" a="1"/>
  <c r="AI883" i="64" s="1"/>
  <c r="DG4" i="64"/>
  <c r="DG883" i="64" a="1"/>
  <c r="DG883" i="64" s="1"/>
  <c r="DH41" i="863"/>
  <c r="DH40" i="863"/>
  <c r="AJ259" i="64"/>
  <c r="AJ7" i="64"/>
  <c r="AI8" i="64" s="1"/>
  <c r="AH8" i="64"/>
  <c r="AI4" i="64"/>
  <c r="DH54" i="863" a="1"/>
  <c r="DH54" i="863" s="1"/>
  <c r="DG42" i="863"/>
  <c r="DG21" i="863" s="1"/>
  <c r="DG31"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8" i="861" s="1"/>
  <c r="AI70" i="863" a="1"/>
  <c r="AI70" i="863" s="1"/>
  <c r="AI66" i="863" a="1"/>
  <c r="AI66" i="863" s="1"/>
  <c r="AI68" i="863" a="1"/>
  <c r="AI68" i="863" s="1"/>
  <c r="AI4" i="863"/>
  <c r="AM3" i="861"/>
  <c r="AL4" i="861"/>
  <c r="AL5" i="861" s="1"/>
  <c r="AL1" i="861"/>
  <c r="AL8" i="861"/>
  <c r="DG2" i="861"/>
  <c r="DG1" i="861" s="1"/>
  <c r="DG1" i="864"/>
  <c r="AI43" i="863"/>
  <c r="AI42" i="863"/>
  <c r="AI21" i="863" s="1"/>
  <c r="AI31"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98"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2107" i="64"/>
  <c r="CV2629" i="64"/>
  <c r="CV2602" i="64"/>
  <c r="AC2148" i="64"/>
  <c r="AB2150" i="64"/>
  <c r="AC2127" i="64"/>
  <c r="DC2148" i="64"/>
  <c r="AB2129" i="64"/>
  <c r="CZ2127" i="64"/>
  <c r="CY2129" i="64"/>
  <c r="CY2107" i="64"/>
  <c r="CW2282" i="64"/>
  <c r="E1478" i="64"/>
  <c r="E1477" i="64"/>
  <c r="E2226" i="64"/>
  <c r="E2227" i="64"/>
  <c r="E1502" i="64"/>
  <c r="E1501" i="64"/>
  <c r="E2295" i="64"/>
  <c r="E2294" i="64"/>
  <c r="E1880" i="64"/>
  <c r="E1881" i="64"/>
  <c r="E1781" i="64"/>
  <c r="E1782" i="64"/>
  <c r="E1596" i="64"/>
  <c r="E1595" i="64"/>
  <c r="E2362" i="64"/>
  <c r="E2363" i="64"/>
  <c r="E1959" i="64"/>
  <c r="E1632" i="64"/>
  <c r="E1631" i="64"/>
  <c r="E2329" i="64"/>
  <c r="E2328" i="64"/>
  <c r="E1986" i="64"/>
  <c r="E1985" i="64"/>
  <c r="E1667" i="64"/>
  <c r="E1666" i="64"/>
  <c r="E1523" i="64"/>
  <c r="E1825" i="64"/>
  <c r="E1826" i="64"/>
  <c r="E2859" i="64"/>
  <c r="E2860" i="64"/>
  <c r="E1938" i="64"/>
  <c r="E1937" i="64"/>
  <c r="E1955" i="64"/>
  <c r="E1875" i="64"/>
  <c r="E1843" i="64"/>
  <c r="E2854" i="64"/>
  <c r="E1820" i="64"/>
  <c r="E1776" i="64"/>
  <c r="E2289" i="64"/>
  <c r="E2221" i="64"/>
  <c r="E2189" i="64"/>
  <c r="E1732" i="64"/>
  <c r="E1696" i="64"/>
  <c r="E1661" i="64"/>
  <c r="E1626" i="64"/>
  <c r="E2323" i="64"/>
  <c r="E2357" i="64"/>
  <c r="AI1266" i="64"/>
  <c r="DG1024" i="64" a="1"/>
  <c r="AI924" i="64" a="1"/>
  <c r="DG1241" i="64" a="1"/>
  <c r="DG1894" i="64" a="1"/>
  <c r="AI1136" i="64" a="1"/>
  <c r="DG924" i="64" a="1"/>
  <c r="AI1068" i="64" a="1"/>
  <c r="DG2052" i="64" a="1"/>
  <c r="DG1266" i="64"/>
  <c r="DD1388" i="64" a="1"/>
  <c r="DG1068" i="64" a="1"/>
  <c r="AI1894" i="64" a="1"/>
  <c r="DG396" i="64" a="1"/>
  <c r="AH1243" i="64" a="1"/>
  <c r="DF1243" i="64" a="1"/>
  <c r="AI1241" i="64" a="1"/>
  <c r="AI1024" i="64" a="1"/>
  <c r="AI1295" i="64" a="1"/>
  <c r="DG1136" i="64" a="1"/>
  <c r="AI1388" i="64" a="1"/>
  <c r="AI396" i="64" a="1"/>
  <c r="DG1295" i="64" a="1"/>
  <c r="AI2052" i="64" a="1"/>
  <c r="AG1244" i="64" a="1"/>
  <c r="DE1244" i="64" a="1"/>
  <c r="DH420" i="64" l="1" a="1"/>
  <c r="DH420" i="64" s="1"/>
  <c r="DH450" i="64" s="1"/>
  <c r="DH480" i="64" a="1"/>
  <c r="DH480" i="64" s="1"/>
  <c r="DH520" i="64" s="1"/>
  <c r="AJ420" i="64" a="1"/>
  <c r="AJ420" i="64" s="1"/>
  <c r="AJ450" i="64" s="1"/>
  <c r="AJ480" i="64" a="1"/>
  <c r="AJ480" i="64" s="1"/>
  <c r="AJ520" i="64" s="1"/>
  <c r="AW63" i="1236"/>
  <c r="AW100" i="861" s="1"/>
  <c r="AQ43" i="1236"/>
  <c r="AY40" i="1236"/>
  <c r="AY42" i="1236"/>
  <c r="AN43" i="1236"/>
  <c r="AC60" i="1236"/>
  <c r="AX42" i="1236"/>
  <c r="AS43" i="1236"/>
  <c r="AY38" i="1236"/>
  <c r="AY32" i="1236"/>
  <c r="AX38" i="1236"/>
  <c r="AX33" i="1236"/>
  <c r="AX36" i="1236"/>
  <c r="AX28" i="1236"/>
  <c r="AX24" i="1236"/>
  <c r="AO43" i="1236"/>
  <c r="AM43" i="1236"/>
  <c r="AL48" i="1236"/>
  <c r="AX26" i="1236"/>
  <c r="AT43" i="1236"/>
  <c r="AX32" i="1236"/>
  <c r="AV43" i="1236"/>
  <c r="AX43" i="1236"/>
  <c r="AY35" i="1236"/>
  <c r="AX29" i="1236"/>
  <c r="AX27" i="1236"/>
  <c r="AR43" i="1236"/>
  <c r="AY31" i="1236"/>
  <c r="AY36" i="1236"/>
  <c r="AW43" i="1236"/>
  <c r="AU43" i="1236"/>
  <c r="AX23" i="1236"/>
  <c r="AY24" i="1236" s="1"/>
  <c r="AX40" i="1236"/>
  <c r="AX25" i="1236"/>
  <c r="AP43" i="1236"/>
  <c r="AX62" i="1236"/>
  <c r="AX99" i="861" s="1"/>
  <c r="AY18" i="1236"/>
  <c r="AZ4" i="1236"/>
  <c r="AZ17" i="1236"/>
  <c r="AZ16" i="1236"/>
  <c r="AZ36" i="861" s="1"/>
  <c r="AZ20" i="1236"/>
  <c r="AZ61" i="1236"/>
  <c r="BB2" i="1236"/>
  <c r="BA3" i="1236"/>
  <c r="BA7" i="1236"/>
  <c r="BA1" i="1236"/>
  <c r="AY8" i="1236"/>
  <c r="AI1295" i="64"/>
  <c r="DG396" i="64"/>
  <c r="DG1295" i="64"/>
  <c r="AI396" i="64"/>
  <c r="AJ1294" i="64" a="1"/>
  <c r="AJ1294" i="64" s="1"/>
  <c r="AJ395" i="64" a="1"/>
  <c r="AJ395" i="64" s="1"/>
  <c r="Y398" i="64"/>
  <c r="Z394" i="64" s="1"/>
  <c r="Y400" i="64"/>
  <c r="Y1297" i="64"/>
  <c r="Z1293" i="64" s="1"/>
  <c r="Y1299" i="64"/>
  <c r="DH1294" i="64" a="1"/>
  <c r="DH1294" i="64" s="1"/>
  <c r="DH395" i="64" a="1"/>
  <c r="DH395" i="64" s="1"/>
  <c r="AH1296" i="64"/>
  <c r="DG1068" i="64"/>
  <c r="DG1075" i="64" s="1"/>
  <c r="AI1136" i="64"/>
  <c r="AI1068" i="64"/>
  <c r="DG1136" i="64"/>
  <c r="DG1143" i="64" s="1"/>
  <c r="X1138" i="64"/>
  <c r="Y1134" i="64" s="1"/>
  <c r="X1140" i="64"/>
  <c r="AJ1067" i="64" a="1"/>
  <c r="AJ1067" i="64" s="1"/>
  <c r="AJ1135" i="64" a="1"/>
  <c r="AJ1135" i="64" s="1"/>
  <c r="DH1067" i="64" a="1"/>
  <c r="DH1067" i="64" s="1"/>
  <c r="DH1135" i="64" a="1"/>
  <c r="DH1135" i="64" s="1"/>
  <c r="AH1143" i="64"/>
  <c r="W64" i="861"/>
  <c r="W95" i="861"/>
  <c r="DH2246" i="64" a="1"/>
  <c r="DH2246" i="64" s="1"/>
  <c r="DH2253" i="64" s="1"/>
  <c r="AI2052" i="64"/>
  <c r="AI2061" i="64" s="1"/>
  <c r="AI2062" i="64" s="1" a="1"/>
  <c r="AI2062" i="64" s="1"/>
  <c r="AB2056" i="64"/>
  <c r="AC2051" i="64" s="1"/>
  <c r="AC2058" i="64" s="1"/>
  <c r="AC2055" i="64" s="1"/>
  <c r="AC2056" i="64" s="1"/>
  <c r="AJ2053" i="64" a="1"/>
  <c r="AJ2053" i="64" s="1"/>
  <c r="V101" i="861"/>
  <c r="DG2052" i="64"/>
  <c r="DG2061" i="64" s="1"/>
  <c r="DH2053" i="64" a="1"/>
  <c r="DH2053" i="64" s="1"/>
  <c r="AU2083" i="64"/>
  <c r="AT2085" i="64"/>
  <c r="W1028" i="64"/>
  <c r="X1023" i="64" s="1"/>
  <c r="X1030" i="64" s="1"/>
  <c r="X1027" i="64" s="1"/>
  <c r="W1035" i="64"/>
  <c r="AI1024" i="64"/>
  <c r="AI1894" i="64"/>
  <c r="AI1896" i="64" s="1"/>
  <c r="DG1024" i="64"/>
  <c r="DG1894" i="64"/>
  <c r="DG1896" i="64" s="1"/>
  <c r="DH1893" i="64" a="1"/>
  <c r="DH1893" i="64" s="1"/>
  <c r="DH1025" i="64" a="1"/>
  <c r="DH1025" i="64" s="1"/>
  <c r="AJ1893" i="64" a="1"/>
  <c r="AJ1893" i="64" s="1"/>
  <c r="AJ1025" i="64" a="1"/>
  <c r="AJ1025" i="64" s="1"/>
  <c r="AG1039" i="64" a="1"/>
  <c r="AG1039" i="64" s="1"/>
  <c r="AH1038" i="64"/>
  <c r="AH1033" i="64"/>
  <c r="DF1033" i="64"/>
  <c r="DF1038" i="64"/>
  <c r="AJ1195" i="64" a="1"/>
  <c r="AJ1195" i="64" s="1"/>
  <c r="AJ1895" i="64" a="1"/>
  <c r="AJ1895" i="64" s="1"/>
  <c r="DH1195" i="64" a="1"/>
  <c r="DH1195" i="64" s="1"/>
  <c r="DH1895" i="64" a="1"/>
  <c r="DH1895" i="64" s="1"/>
  <c r="DH1191" i="64" a="1"/>
  <c r="DH1191" i="64" s="1"/>
  <c r="DH1192" i="64" a="1"/>
  <c r="DH1192" i="64" s="1"/>
  <c r="AJ1191" i="64" a="1"/>
  <c r="AJ1191" i="64" s="1"/>
  <c r="AJ1192" i="64" a="1"/>
  <c r="AJ1192" i="64" s="1"/>
  <c r="DG1193" i="64"/>
  <c r="DG1194" i="64" s="1"/>
  <c r="DG1196" i="64" s="1"/>
  <c r="AI1193" i="64"/>
  <c r="AI1194" i="64" s="1"/>
  <c r="AI1196" i="64" s="1"/>
  <c r="T662" i="64"/>
  <c r="T652" i="64" s="1"/>
  <c r="T654" i="64" s="1"/>
  <c r="T655" i="64" s="1"/>
  <c r="DH661" i="64" a="1"/>
  <c r="DH661" i="64" s="1"/>
  <c r="DH650" i="64" a="1"/>
  <c r="DH650" i="64" s="1"/>
  <c r="AJ661" i="64" a="1"/>
  <c r="AJ661" i="64" s="1"/>
  <c r="AJ650" i="64" a="1"/>
  <c r="AJ650" i="64" s="1"/>
  <c r="DD1388" i="64"/>
  <c r="DD1390" i="64" s="1"/>
  <c r="DH667" i="64" a="1"/>
  <c r="DH667" i="64" s="1"/>
  <c r="DH653" i="64" a="1"/>
  <c r="DH653" i="64" s="1"/>
  <c r="AJ667" i="64" a="1"/>
  <c r="AJ667" i="64" s="1"/>
  <c r="AJ653" i="64" a="1"/>
  <c r="AJ653" i="64" s="1"/>
  <c r="DC1390" i="64"/>
  <c r="DG141" i="64"/>
  <c r="DG126" i="64"/>
  <c r="AI126" i="64"/>
  <c r="AI141" i="64"/>
  <c r="AI1388" i="64"/>
  <c r="AI1390" i="64" s="1"/>
  <c r="DH111" i="64" a="1"/>
  <c r="DH111" i="64" s="1"/>
  <c r="DH1373" i="64" a="1"/>
  <c r="DH1373" i="64" s="1"/>
  <c r="AJ111" i="64" a="1"/>
  <c r="AJ111" i="64" s="1"/>
  <c r="AJ1373" i="64" a="1"/>
  <c r="AJ137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265" i="64" a="1"/>
  <c r="DH1265" i="64" s="1"/>
  <c r="AJ1265" i="64" a="1"/>
  <c r="AJ1265" i="64" s="1"/>
  <c r="AH976" i="64"/>
  <c r="AH974" i="64"/>
  <c r="AF995" i="64"/>
  <c r="AG994" i="64"/>
  <c r="AG995" i="64" s="1"/>
  <c r="DG991" i="64"/>
  <c r="AI989" i="64"/>
  <c r="AI988" i="64"/>
  <c r="AH992" i="64"/>
  <c r="AI990" i="64"/>
  <c r="DG990" i="64"/>
  <c r="DG989" i="64"/>
  <c r="AI987" i="64"/>
  <c r="DH982" i="64" a="1"/>
  <c r="DH982" i="64" s="1"/>
  <c r="DH981" i="64" a="1"/>
  <c r="DH981" i="64" s="1"/>
  <c r="DH980" i="64" a="1"/>
  <c r="DH980" i="64" s="1"/>
  <c r="DH984" i="64" a="1"/>
  <c r="DH984" i="64" s="1"/>
  <c r="DH983" i="64" a="1"/>
  <c r="DH983" i="64" s="1"/>
  <c r="AI991" i="64"/>
  <c r="AJ981" i="64" a="1"/>
  <c r="AJ981" i="64" s="1"/>
  <c r="AJ982" i="64" a="1"/>
  <c r="AJ982" i="64" s="1"/>
  <c r="AJ984" i="64" a="1"/>
  <c r="AJ984" i="64" s="1"/>
  <c r="AJ980" i="64" a="1"/>
  <c r="AJ980" i="64" s="1"/>
  <c r="AJ983" i="64" a="1"/>
  <c r="AJ983" i="64" s="1"/>
  <c r="DG988" i="64"/>
  <c r="DG987" i="64"/>
  <c r="DG992" i="64" s="1"/>
  <c r="AI973" i="64"/>
  <c r="DF977" i="64"/>
  <c r="DF994" i="64" s="1"/>
  <c r="DF995" i="64" s="1"/>
  <c r="DG976" i="64"/>
  <c r="AI975" i="64"/>
  <c r="DG973" i="64"/>
  <c r="AJ969" i="64" a="1"/>
  <c r="AJ969" i="64" s="1"/>
  <c r="AJ965" i="64" a="1"/>
  <c r="AJ965" i="64" s="1"/>
  <c r="AJ949" i="64" a="1"/>
  <c r="AJ949" i="64" s="1"/>
  <c r="AJ957" i="64" s="1"/>
  <c r="AJ966" i="64" a="1"/>
  <c r="AJ966" i="64" s="1"/>
  <c r="AJ950" i="64" a="1"/>
  <c r="AJ950" i="64" s="1"/>
  <c r="AJ958" i="64" s="1"/>
  <c r="AJ951" i="64" a="1"/>
  <c r="AJ951" i="64" s="1"/>
  <c r="AJ959" i="64" s="1"/>
  <c r="AJ952" i="64" a="1"/>
  <c r="AJ952" i="64" s="1"/>
  <c r="AJ960" i="64" s="1"/>
  <c r="AJ953" i="64" a="1"/>
  <c r="AJ953" i="64" s="1"/>
  <c r="AJ961" i="64" s="1"/>
  <c r="AJ967" i="64" a="1"/>
  <c r="AJ967" i="64" s="1"/>
  <c r="AJ968" i="64" a="1"/>
  <c r="AJ968" i="64" s="1"/>
  <c r="AI976" i="64"/>
  <c r="DG975" i="64"/>
  <c r="AI974" i="64"/>
  <c r="DG974" i="64"/>
  <c r="DH949" i="64" a="1"/>
  <c r="DH949" i="64" s="1"/>
  <c r="DH957" i="64" s="1"/>
  <c r="DH950" i="64" a="1"/>
  <c r="DH950" i="64" s="1"/>
  <c r="DH958" i="64" s="1"/>
  <c r="DH966" i="64" a="1"/>
  <c r="DH966" i="64" s="1"/>
  <c r="DH951" i="64" a="1"/>
  <c r="DH951" i="64" s="1"/>
  <c r="DH959" i="64" s="1"/>
  <c r="DH952" i="64" a="1"/>
  <c r="DH952" i="64" s="1"/>
  <c r="DH960" i="64" s="1"/>
  <c r="DH953" i="64" a="1"/>
  <c r="DH953" i="64" s="1"/>
  <c r="DH961" i="64" s="1"/>
  <c r="DH967" i="64" a="1"/>
  <c r="DH967" i="64" s="1"/>
  <c r="DH965" i="64" a="1"/>
  <c r="DH965" i="64" s="1"/>
  <c r="DH968" i="64" a="1"/>
  <c r="DH968" i="64" s="1"/>
  <c r="DH969" i="64" a="1"/>
  <c r="DH969" i="64" s="1"/>
  <c r="AI972" i="64"/>
  <c r="DG972" i="64"/>
  <c r="DG207" i="64"/>
  <c r="DG210" i="64" s="1"/>
  <c r="DG212" i="64" s="1"/>
  <c r="AI210" i="64"/>
  <c r="AI212" i="64" s="1"/>
  <c r="AJ208" i="64" a="1"/>
  <c r="AJ208" i="64" s="1"/>
  <c r="AJ207" i="64" s="1"/>
  <c r="AJ209" i="64" a="1"/>
  <c r="AJ209" i="64" s="1"/>
  <c r="DH209" i="64" a="1"/>
  <c r="DH209" i="64" s="1"/>
  <c r="DH208" i="64" a="1"/>
  <c r="DH208" i="64" s="1"/>
  <c r="DE1244" i="64"/>
  <c r="AI1241" i="64"/>
  <c r="AI924" i="64"/>
  <c r="AI926" i="64" s="1"/>
  <c r="DF1243" i="64"/>
  <c r="DG1241" i="64"/>
  <c r="AH1243" i="64"/>
  <c r="AG1244" i="64"/>
  <c r="DH331" i="64" a="1"/>
  <c r="DH331" i="64" s="1"/>
  <c r="DH1240" i="64" a="1"/>
  <c r="DH1240" i="64" s="1"/>
  <c r="AJ331" i="64" a="1"/>
  <c r="AJ331" i="64" s="1"/>
  <c r="AJ1240" i="64" a="1"/>
  <c r="AJ1240" i="64" s="1"/>
  <c r="DG924" i="64"/>
  <c r="DG926" i="64" s="1"/>
  <c r="DH1894" i="64" a="1"/>
  <c r="DG1243" i="64" a="1"/>
  <c r="AI884" i="64" a="1"/>
  <c r="CW2602" i="64" a="1"/>
  <c r="DH1068" i="64" a="1"/>
  <c r="DH1266" i="64"/>
  <c r="CW2629" i="64" a="1"/>
  <c r="DF1244" i="64" a="1"/>
  <c r="DH396" i="64" a="1"/>
  <c r="AJ1136" i="64" a="1"/>
  <c r="AJ1295" i="64" a="1"/>
  <c r="DE1388" i="64" a="1"/>
  <c r="AJ1266" i="64"/>
  <c r="AJ924" i="64" a="1"/>
  <c r="AJ1068" i="64" a="1"/>
  <c r="DG884" i="64" a="1"/>
  <c r="AJ396" i="64" a="1"/>
  <c r="AH1244" i="64" a="1"/>
  <c r="DH1241" i="64" a="1"/>
  <c r="AJ1024" i="64" a="1"/>
  <c r="AJ2052" i="64" a="1"/>
  <c r="DH1136" i="64" a="1"/>
  <c r="AI1243" i="64" a="1"/>
  <c r="AJ1388" i="64" a="1"/>
  <c r="DH1295" i="64" a="1"/>
  <c r="DH2052" i="64" a="1"/>
  <c r="DH1024" i="64" a="1"/>
  <c r="AJ1894" i="64" a="1"/>
  <c r="AJ1241" i="64" a="1"/>
  <c r="AZ37" i="1236" l="1"/>
  <c r="AW44" i="1236"/>
  <c r="AQ44" i="1236"/>
  <c r="AZ32" i="1236"/>
  <c r="AY33" i="1236"/>
  <c r="AY37" i="1236"/>
  <c r="AC64" i="1236"/>
  <c r="AC72" i="861" s="1"/>
  <c r="AC66" i="1236"/>
  <c r="AC43" i="861" s="1"/>
  <c r="AY26" i="1236"/>
  <c r="AS44" i="1236"/>
  <c r="AY34" i="1236"/>
  <c r="AO44" i="1236"/>
  <c r="AY41" i="1236"/>
  <c r="AY28" i="1236"/>
  <c r="AU44" i="1236"/>
  <c r="AY43" i="1236"/>
  <c r="AY39" i="1236"/>
  <c r="AZ43" i="1236"/>
  <c r="AY29" i="1236"/>
  <c r="AY30" i="1236"/>
  <c r="AY27" i="1236"/>
  <c r="AZ33" i="1236"/>
  <c r="AZ41" i="1236"/>
  <c r="AY23" i="1236"/>
  <c r="AZ36" i="1236"/>
  <c r="AV44" i="1236"/>
  <c r="AN44" i="1236"/>
  <c r="AM50" i="1236"/>
  <c r="AM17" i="861" s="1"/>
  <c r="AM48" i="1236"/>
  <c r="AZ39" i="1236"/>
  <c r="AX63" i="1236"/>
  <c r="AX100" i="861" s="1"/>
  <c r="AY44" i="1236"/>
  <c r="AR44" i="1236"/>
  <c r="AZ25" i="1236"/>
  <c r="AP44" i="1236"/>
  <c r="AX44" i="1236"/>
  <c r="AY25" i="1236"/>
  <c r="AT44" i="1236"/>
  <c r="AY62" i="1236"/>
  <c r="AY99" i="861" s="1"/>
  <c r="BA16" i="1236"/>
  <c r="BA36" i="861" s="1"/>
  <c r="BA4" i="1236"/>
  <c r="BA20" i="1236"/>
  <c r="BA17" i="1236"/>
  <c r="BA61" i="1236"/>
  <c r="BC2" i="1236"/>
  <c r="BB3" i="1236"/>
  <c r="BB1" i="1236"/>
  <c r="BB7" i="1236"/>
  <c r="AZ18" i="1236"/>
  <c r="AZ8" i="1236"/>
  <c r="DH396" i="64"/>
  <c r="DH1295" i="64"/>
  <c r="AJ396" i="64"/>
  <c r="AJ1295" i="64"/>
  <c r="Z1297" i="64"/>
  <c r="AA1293" i="64" s="1"/>
  <c r="Z1299" i="64"/>
  <c r="Z400" i="64"/>
  <c r="Z398" i="64"/>
  <c r="AA394" i="64" s="1"/>
  <c r="AI1296" i="64"/>
  <c r="AJ1136" i="64"/>
  <c r="AJ1137" i="64" s="1"/>
  <c r="AJ1144" i="64" s="1"/>
  <c r="AJ1068" i="64"/>
  <c r="DH1136" i="64"/>
  <c r="DH1143" i="64" s="1"/>
  <c r="DH1068" i="64"/>
  <c r="DH1075" i="64" s="1"/>
  <c r="AI1137" i="64"/>
  <c r="AI1144" i="64" s="1"/>
  <c r="Y1138" i="64"/>
  <c r="Z1134" i="64" s="1"/>
  <c r="Y1140" i="64"/>
  <c r="AI1143" i="64"/>
  <c r="AJ2052" i="64"/>
  <c r="AJ2061" i="64" s="1"/>
  <c r="AJ2062" i="64" s="1" a="1"/>
  <c r="AJ2062" i="64" s="1"/>
  <c r="V73" i="861"/>
  <c r="V75" i="861" s="1"/>
  <c r="DH2052" i="64"/>
  <c r="DH2061" i="64" s="1"/>
  <c r="AD2051" i="64"/>
  <c r="AV2083" i="64"/>
  <c r="AU2085" i="64"/>
  <c r="X1028" i="64"/>
  <c r="Y1023" i="64" s="1"/>
  <c r="Y1030" i="64" s="1"/>
  <c r="Y1027" i="64" s="1"/>
  <c r="X1035" i="64"/>
  <c r="AJ1024" i="64"/>
  <c r="AJ1894" i="64"/>
  <c r="AJ1896" i="64" s="1"/>
  <c r="DH1024" i="64"/>
  <c r="DH1894" i="64"/>
  <c r="DH1896" i="64" s="1"/>
  <c r="AI1033" i="64"/>
  <c r="AI1038" i="64"/>
  <c r="DF1039" i="64" a="1"/>
  <c r="DF1039" i="64" s="1"/>
  <c r="AH1039" i="64" a="1"/>
  <c r="AH1039" i="64" s="1"/>
  <c r="DG1033" i="64"/>
  <c r="DG1038" i="64"/>
  <c r="AJ1193" i="64"/>
  <c r="AJ1194" i="64" s="1"/>
  <c r="AJ1196" i="64" s="1"/>
  <c r="DH1193" i="64"/>
  <c r="DH1194" i="64" s="1"/>
  <c r="DH1196" i="64" s="1"/>
  <c r="T663" i="64"/>
  <c r="T668" i="64" s="1"/>
  <c r="T656" i="64"/>
  <c r="U648" i="64"/>
  <c r="U651" i="64" s="1"/>
  <c r="DE1388" i="64"/>
  <c r="DE1390" i="64" s="1"/>
  <c r="AJ1388" i="64"/>
  <c r="AJ139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977" i="64"/>
  <c r="AH994" i="64" s="1"/>
  <c r="AH995" i="64" s="1"/>
  <c r="AJ989" i="64"/>
  <c r="AJ991" i="64"/>
  <c r="DH988" i="64"/>
  <c r="DH990" i="64"/>
  <c r="DH989" i="64"/>
  <c r="AJ988" i="64"/>
  <c r="AJ990" i="64"/>
  <c r="DH987" i="64"/>
  <c r="DH992" i="64" s="1"/>
  <c r="DH991" i="64"/>
  <c r="AI992" i="64"/>
  <c r="AJ987" i="64"/>
  <c r="DG977" i="64"/>
  <c r="DG994" i="64" s="1"/>
  <c r="DG995" i="64" s="1"/>
  <c r="AJ976" i="64"/>
  <c r="AJ972" i="64"/>
  <c r="DH973" i="64"/>
  <c r="AI977" i="64"/>
  <c r="DH975" i="64"/>
  <c r="AJ975" i="64"/>
  <c r="DH974" i="64"/>
  <c r="AJ974" i="64"/>
  <c r="AJ973" i="64"/>
  <c r="DH972" i="64"/>
  <c r="DH976" i="64"/>
  <c r="DH207" i="64"/>
  <c r="DH210" i="64" s="1"/>
  <c r="DH212" i="64" s="1"/>
  <c r="AJ210" i="64"/>
  <c r="AJ212" i="64" s="1"/>
  <c r="AJ924" i="64"/>
  <c r="DH1241" i="64"/>
  <c r="AJ1241" i="64"/>
  <c r="AI1243" i="64"/>
  <c r="AH1244" i="64"/>
  <c r="DG1243" i="64"/>
  <c r="DF1244" i="64"/>
  <c r="DH312" i="64" a="1"/>
  <c r="DH312" i="64" s="1"/>
  <c r="DH925" i="64" a="1"/>
  <c r="DH925" i="64" s="1"/>
  <c r="AJ925" i="64" a="1"/>
  <c r="AJ925" i="64" s="1"/>
  <c r="AJ299" i="64" a="1"/>
  <c r="AJ299" i="64" s="1"/>
  <c r="AJ312" i="64" a="1"/>
  <c r="AJ312" i="64" s="1"/>
  <c r="DH891" i="64" a="1"/>
  <c r="DH891" i="64" s="1"/>
  <c r="DH299" i="64" a="1"/>
  <c r="DH299" i="64" s="1"/>
  <c r="DF888" i="64"/>
  <c r="AH888" i="64"/>
  <c r="DG884" i="64"/>
  <c r="DG892" i="64" s="1"/>
  <c r="AI884" i="64"/>
  <c r="AI892" i="64" s="1"/>
  <c r="AJ887" i="64" a="1"/>
  <c r="AJ887" i="64" s="1"/>
  <c r="AJ891" i="64" a="1"/>
  <c r="AJ891" i="64" s="1"/>
  <c r="DH887" i="64" a="1"/>
  <c r="DH887" i="64" s="1"/>
  <c r="AJ883" i="64" a="1"/>
  <c r="AJ883" i="64" s="1"/>
  <c r="DH4" i="64"/>
  <c r="DH883" i="64" a="1"/>
  <c r="DH883"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1"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1" i="861" s="1"/>
  <c r="AJ57" i="863"/>
  <c r="AJ24" i="864"/>
  <c r="AJ98" i="861" s="1"/>
  <c r="DH1" i="864"/>
  <c r="DH2" i="861"/>
  <c r="DH1" i="861" s="1"/>
  <c r="AJ70" i="863" a="1"/>
  <c r="AJ70" i="863" s="1"/>
  <c r="AJ68" i="863" a="1"/>
  <c r="AJ68" i="863" s="1"/>
  <c r="AJ66" i="863" a="1"/>
  <c r="AJ66" i="863" s="1"/>
  <c r="AJ4" i="863"/>
  <c r="DH24" i="864"/>
  <c r="DH98"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2107" i="64"/>
  <c r="CW2629" i="64"/>
  <c r="CW2602" i="64"/>
  <c r="AC2150" i="64"/>
  <c r="AD2148" i="64"/>
  <c r="DD2148" i="64"/>
  <c r="DC2150" i="64"/>
  <c r="DA2127" i="64"/>
  <c r="AD2127" i="64"/>
  <c r="AD2129" i="64" s="1"/>
  <c r="CZ2129" i="64"/>
  <c r="AC2129" i="64"/>
  <c r="CX2282" i="64"/>
  <c r="E1962" i="64"/>
  <c r="E1961" i="64"/>
  <c r="E1583" i="64"/>
  <c r="B1583" i="64" s="1"/>
  <c r="AJ884" i="64" a="1"/>
  <c r="AJ1243" i="64" a="1"/>
  <c r="DH1243" i="64" a="1"/>
  <c r="AI1244" i="64" a="1"/>
  <c r="DG1244" i="64" a="1"/>
  <c r="DH884" i="64" a="1"/>
  <c r="DF1388" i="64" a="1"/>
  <c r="CX2629" i="64" a="1"/>
  <c r="CX2602" i="64" a="1"/>
  <c r="DH924" i="64" a="1"/>
  <c r="AK420" i="64" l="1" a="1"/>
  <c r="AK420" i="64" s="1"/>
  <c r="AK450" i="64" s="1"/>
  <c r="AK480" i="64" a="1"/>
  <c r="AK480" i="64" s="1"/>
  <c r="AK520" i="64" s="1"/>
  <c r="DI420" i="64" a="1"/>
  <c r="DI420" i="64" s="1"/>
  <c r="DI450" i="64" s="1"/>
  <c r="DI480" i="64" a="1"/>
  <c r="DI480" i="64" s="1"/>
  <c r="DI520" i="64" s="1"/>
  <c r="AZ24" i="1236"/>
  <c r="BA42" i="1236"/>
  <c r="AZ27" i="1236"/>
  <c r="AZ44" i="1236"/>
  <c r="AU45" i="1236"/>
  <c r="BA34" i="1236"/>
  <c r="AD60" i="1236"/>
  <c r="BA40" i="1236"/>
  <c r="AZ26" i="1236"/>
  <c r="AV45" i="1236"/>
  <c r="AZ28" i="1236"/>
  <c r="AZ38" i="1236"/>
  <c r="AZ29" i="1236"/>
  <c r="AY45" i="1236"/>
  <c r="AO45" i="1236"/>
  <c r="AN50" i="1236"/>
  <c r="AN17" i="861" s="1"/>
  <c r="AN48" i="1236"/>
  <c r="AZ31" i="1236"/>
  <c r="AZ34" i="1236"/>
  <c r="AZ42" i="1236"/>
  <c r="AQ45" i="1236"/>
  <c r="AW45" i="1236"/>
  <c r="BA33" i="1236"/>
  <c r="AP45" i="1236"/>
  <c r="AR45" i="1236"/>
  <c r="BA37" i="1236"/>
  <c r="AZ35" i="1236"/>
  <c r="AS45" i="1236"/>
  <c r="BA44" i="1236"/>
  <c r="AX45" i="1236"/>
  <c r="AY63" i="1236"/>
  <c r="AY100" i="861" s="1"/>
  <c r="AZ30" i="1236"/>
  <c r="AT45" i="1236"/>
  <c r="BA26" i="1236"/>
  <c r="AZ23" i="1236"/>
  <c r="BA24" i="1236" s="1"/>
  <c r="AZ45" i="1236"/>
  <c r="AZ40" i="1236"/>
  <c r="BA38" i="1236"/>
  <c r="AZ62" i="1236"/>
  <c r="AZ99" i="861" s="1"/>
  <c r="BB16" i="1236"/>
  <c r="BB36" i="861" s="1"/>
  <c r="BB4" i="1236"/>
  <c r="BB17" i="1236"/>
  <c r="BB20" i="1236"/>
  <c r="BB61" i="1236"/>
  <c r="BD2" i="1236"/>
  <c r="BC3" i="1236"/>
  <c r="BC1" i="1236"/>
  <c r="BC7" i="1236"/>
  <c r="BA18" i="1236"/>
  <c r="BA8" i="1236"/>
  <c r="AK1294" i="64" a="1"/>
  <c r="AK1294" i="64" s="1"/>
  <c r="AK395" i="64" a="1"/>
  <c r="AK395" i="64" s="1"/>
  <c r="AA400" i="64"/>
  <c r="AA398" i="64"/>
  <c r="AB394" i="64" s="1"/>
  <c r="DI1294" i="64" a="1"/>
  <c r="DI1294" i="64" s="1"/>
  <c r="DI395" i="64" a="1"/>
  <c r="DI395" i="64" s="1"/>
  <c r="AA1297" i="64"/>
  <c r="AB1293" i="64" s="1"/>
  <c r="AA1299" i="64"/>
  <c r="AJ1296" i="64"/>
  <c r="AK1067" i="64" a="1"/>
  <c r="AK1067" i="64" s="1"/>
  <c r="AK1135" i="64" a="1"/>
  <c r="AK1135" i="64" s="1"/>
  <c r="DI1067" i="64" a="1"/>
  <c r="DI1067" i="64" s="1"/>
  <c r="DI1135" i="64" a="1"/>
  <c r="DI1135" i="64" s="1"/>
  <c r="Z1138" i="64"/>
  <c r="AA1134" i="64" s="1"/>
  <c r="Z1140" i="64"/>
  <c r="AJ1143" i="64"/>
  <c r="X18" i="861"/>
  <c r="X27" i="861" s="1"/>
  <c r="X28" i="861" s="1"/>
  <c r="DI2246" i="64" a="1"/>
  <c r="DI2246" i="64" s="1"/>
  <c r="DI2253" i="64" s="1"/>
  <c r="AK2053" i="64" a="1"/>
  <c r="AK2053" i="64" s="1"/>
  <c r="DI2053" i="64" a="1"/>
  <c r="DI2053" i="64" s="1"/>
  <c r="AD2058" i="64"/>
  <c r="AD2055" i="64" s="1"/>
  <c r="AW2083" i="64"/>
  <c r="AW2085" i="64" s="1"/>
  <c r="AV2085" i="64"/>
  <c r="Y1035" i="64"/>
  <c r="Y1028" i="64"/>
  <c r="Z1023" i="64" s="1"/>
  <c r="Z1030" i="64" s="1"/>
  <c r="Z1027" i="64" s="1"/>
  <c r="DI1893" i="64" a="1"/>
  <c r="DI1893" i="64" s="1"/>
  <c r="DI1025" i="64" a="1"/>
  <c r="DI1025" i="64" s="1"/>
  <c r="DG1039" i="64" a="1"/>
  <c r="DG1039" i="64" s="1"/>
  <c r="AI1039" i="64" a="1"/>
  <c r="AI1039" i="64" s="1"/>
  <c r="AK1893" i="64" a="1"/>
  <c r="AK1893" i="64" s="1"/>
  <c r="AK1025" i="64" a="1"/>
  <c r="AK1025" i="64" s="1"/>
  <c r="DH1033" i="64"/>
  <c r="DH1038" i="64"/>
  <c r="DH1039" i="64" s="1" a="1"/>
  <c r="DH1039" i="64" s="1"/>
  <c r="AJ1038" i="64"/>
  <c r="AJ1033" i="64"/>
  <c r="DI1195" i="64" a="1"/>
  <c r="DI1195" i="64" s="1"/>
  <c r="DI1895" i="64" a="1"/>
  <c r="DI1895" i="64" s="1"/>
  <c r="AK1195" i="64" a="1"/>
  <c r="AK1195" i="64" s="1"/>
  <c r="AK1895" i="64" a="1"/>
  <c r="AK1895" i="64" s="1"/>
  <c r="DI1191" i="64" a="1"/>
  <c r="DI1191" i="64" s="1"/>
  <c r="DI1192" i="64" a="1"/>
  <c r="DI1192" i="64" s="1"/>
  <c r="AK1191" i="64" a="1"/>
  <c r="AK1191" i="64" s="1"/>
  <c r="AK1192" i="64" a="1"/>
  <c r="AK1192" i="64" s="1"/>
  <c r="T664" i="64"/>
  <c r="U659" i="64"/>
  <c r="U660" i="64"/>
  <c r="U662" i="64" s="1"/>
  <c r="U652" i="64" s="1"/>
  <c r="U654" i="64" s="1"/>
  <c r="U655" i="64" s="1"/>
  <c r="DI661" i="64" a="1"/>
  <c r="DI661" i="64" s="1"/>
  <c r="DI650" i="64" a="1"/>
  <c r="DI650" i="64" s="1"/>
  <c r="AK661" i="64" a="1"/>
  <c r="AK661" i="64" s="1"/>
  <c r="AK650" i="64" a="1"/>
  <c r="AK650" i="64" s="1"/>
  <c r="DF1388" i="64"/>
  <c r="DF1390" i="64" s="1"/>
  <c r="DI667" i="64" a="1"/>
  <c r="DI667" i="64" s="1"/>
  <c r="DI653" i="64" a="1"/>
  <c r="DI653" i="64" s="1"/>
  <c r="AK667" i="64" a="1"/>
  <c r="AK667" i="64" s="1"/>
  <c r="AK653" i="64" a="1"/>
  <c r="AK653" i="64" s="1"/>
  <c r="DI111" i="64" a="1"/>
  <c r="DI111" i="64" s="1"/>
  <c r="DI1373" i="64" a="1"/>
  <c r="DI1373" i="64" s="1"/>
  <c r="AK111" i="64" a="1"/>
  <c r="AK111" i="64" s="1"/>
  <c r="AK1373" i="64" a="1"/>
  <c r="AK137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265" i="64" a="1"/>
  <c r="DI1265" i="64" s="1"/>
  <c r="AK1265" i="64" a="1"/>
  <c r="AK1265" i="64" s="1"/>
  <c r="AI994" i="64"/>
  <c r="AJ992" i="64"/>
  <c r="AK981" i="64" a="1"/>
  <c r="AK981" i="64" s="1"/>
  <c r="AK984" i="64" a="1"/>
  <c r="AK984" i="64" s="1"/>
  <c r="AK980" i="64" a="1"/>
  <c r="AK980" i="64" s="1"/>
  <c r="AK983" i="64" a="1"/>
  <c r="AK983" i="64" s="1"/>
  <c r="AK982" i="64" a="1"/>
  <c r="AK982" i="64" s="1"/>
  <c r="DI982" i="64" a="1"/>
  <c r="DI982" i="64" s="1"/>
  <c r="DI981" i="64" a="1"/>
  <c r="DI981" i="64" s="1"/>
  <c r="DI980" i="64" a="1"/>
  <c r="DI980" i="64" s="1"/>
  <c r="DI984" i="64" a="1"/>
  <c r="DI984" i="64" s="1"/>
  <c r="DI983" i="64" a="1"/>
  <c r="DI983" i="64" s="1"/>
  <c r="DH977" i="64"/>
  <c r="DH994" i="64" s="1"/>
  <c r="DH995" i="64" s="1"/>
  <c r="AJ977" i="64"/>
  <c r="DI949" i="64" a="1"/>
  <c r="DI949" i="64" s="1"/>
  <c r="DI957" i="64" s="1"/>
  <c r="DI950" i="64" a="1"/>
  <c r="DI950" i="64" s="1"/>
  <c r="DI958" i="64" s="1"/>
  <c r="DI966" i="64" a="1"/>
  <c r="DI966" i="64" s="1"/>
  <c r="DI951" i="64" a="1"/>
  <c r="DI951" i="64" s="1"/>
  <c r="DI959" i="64" s="1"/>
  <c r="DI952" i="64" a="1"/>
  <c r="DI952" i="64" s="1"/>
  <c r="DI960" i="64" s="1"/>
  <c r="DI965" i="64" a="1"/>
  <c r="DI965" i="64" s="1"/>
  <c r="DI953" i="64" a="1"/>
  <c r="DI953" i="64" s="1"/>
  <c r="DI961" i="64" s="1"/>
  <c r="DI967" i="64" a="1"/>
  <c r="DI967" i="64" s="1"/>
  <c r="DI968" i="64" a="1"/>
  <c r="DI968" i="64" s="1"/>
  <c r="DI969" i="64" a="1"/>
  <c r="DI969" i="64" s="1"/>
  <c r="AK969" i="64" a="1"/>
  <c r="AK969" i="64" s="1"/>
  <c r="AK965" i="64" a="1"/>
  <c r="AK965" i="64" s="1"/>
  <c r="AK949" i="64" a="1"/>
  <c r="AK949" i="64" s="1"/>
  <c r="AK957" i="64" s="1"/>
  <c r="AK966" i="64" a="1"/>
  <c r="AK966" i="64" s="1"/>
  <c r="AK950" i="64" a="1"/>
  <c r="AK950" i="64" s="1"/>
  <c r="AK958" i="64" s="1"/>
  <c r="AK951" i="64" a="1"/>
  <c r="AK951" i="64" s="1"/>
  <c r="AK959" i="64" s="1"/>
  <c r="AK952" i="64" a="1"/>
  <c r="AK952" i="64" s="1"/>
  <c r="AK960" i="64" s="1"/>
  <c r="AK953" i="64" a="1"/>
  <c r="AK953" i="64" s="1"/>
  <c r="AK961" i="64" s="1"/>
  <c r="AK967" i="64" a="1"/>
  <c r="AK967" i="64" s="1"/>
  <c r="AK968" i="64" a="1"/>
  <c r="AK968" i="64" s="1"/>
  <c r="AK208" i="64" a="1"/>
  <c r="AK208" i="64" s="1"/>
  <c r="AK207" i="64" s="1"/>
  <c r="AK209" i="64" a="1"/>
  <c r="AK209" i="64" s="1"/>
  <c r="DI209" i="64" a="1"/>
  <c r="DI209" i="64" s="1"/>
  <c r="DI208" i="64" a="1"/>
  <c r="DI208" i="64" s="1"/>
  <c r="DI207" i="64" s="1"/>
  <c r="AJ926" i="64"/>
  <c r="DG1244" i="64"/>
  <c r="AI1244" i="64"/>
  <c r="AJ1243" i="64"/>
  <c r="DH1243" i="64"/>
  <c r="DI331" i="64" a="1"/>
  <c r="DI331" i="64" s="1"/>
  <c r="DI1240" i="64" a="1"/>
  <c r="DI1240" i="64" s="1"/>
  <c r="AK331" i="64" a="1"/>
  <c r="AK331" i="64" s="1"/>
  <c r="AK1240" i="64" a="1"/>
  <c r="AK1240" i="64" s="1"/>
  <c r="DH924" i="64"/>
  <c r="DH926" i="64" s="1"/>
  <c r="DI312" i="64" a="1"/>
  <c r="DI312" i="64" s="1"/>
  <c r="DI925" i="64" a="1"/>
  <c r="DI925" i="64" s="1"/>
  <c r="AK312" i="64" a="1"/>
  <c r="AK312" i="64" s="1"/>
  <c r="AK925" i="64" a="1"/>
  <c r="AK925" i="64" s="1"/>
  <c r="DI891" i="64" a="1"/>
  <c r="DI891" i="64" s="1"/>
  <c r="DI299" i="64" a="1"/>
  <c r="DI299" i="64" s="1"/>
  <c r="AK891" i="64" a="1"/>
  <c r="AK891" i="64" s="1"/>
  <c r="AK299" i="64" a="1"/>
  <c r="AK299" i="64" s="1"/>
  <c r="AI888" i="64"/>
  <c r="DG888" i="64"/>
  <c r="DH884" i="64"/>
  <c r="DH892" i="64" s="1"/>
  <c r="AJ884" i="64"/>
  <c r="AJ892" i="64" s="1"/>
  <c r="DI887" i="64" a="1"/>
  <c r="DI887" i="64" s="1"/>
  <c r="AK887" i="64" a="1"/>
  <c r="AK887" i="64" s="1"/>
  <c r="DI4" i="64"/>
  <c r="DI883" i="64" a="1"/>
  <c r="DI883" i="64" s="1"/>
  <c r="AK4" i="64"/>
  <c r="AK883" i="64" a="1"/>
  <c r="AK883"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1"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98"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8" i="861" s="1"/>
  <c r="DJ22" i="864"/>
  <c r="DJ21" i="864"/>
  <c r="DJ8" i="864"/>
  <c r="DJ20" i="864"/>
  <c r="DJ7" i="864"/>
  <c r="DK2" i="864"/>
  <c r="DK23" i="864" s="1"/>
  <c r="DJ3" i="864"/>
  <c r="DJ4" i="864" s="1"/>
  <c r="AK42" i="863"/>
  <c r="AK21" i="863" s="1"/>
  <c r="AK31" i="861" s="1"/>
  <c r="AK43" i="863"/>
  <c r="DJ4" i="861"/>
  <c r="DJ5" i="861" s="1"/>
  <c r="DK3" i="861"/>
  <c r="DJ9" i="861"/>
  <c r="DJ8" i="861"/>
  <c r="Y1" i="860"/>
  <c r="Y7" i="860"/>
  <c r="Y3" i="860"/>
  <c r="Y4" i="860" s="1"/>
  <c r="Z2" i="860"/>
  <c r="DD9" i="860"/>
  <c r="DD8" i="860"/>
  <c r="DD3" i="860"/>
  <c r="DE2" i="860"/>
  <c r="DC4" i="860"/>
  <c r="DC1" i="860"/>
  <c r="AE2107" i="64"/>
  <c r="CX2629" i="64"/>
  <c r="CX2602" i="64"/>
  <c r="AE2148" i="64"/>
  <c r="AD2150" i="64"/>
  <c r="DB2127" i="64"/>
  <c r="DA2129" i="64"/>
  <c r="DE2148" i="64"/>
  <c r="AE2127" i="64"/>
  <c r="DD2150" i="64"/>
  <c r="CZ2107" i="64"/>
  <c r="CY2282" i="64"/>
  <c r="E1590" i="64"/>
  <c r="E803" i="64"/>
  <c r="E1489" i="64"/>
  <c r="B1489" i="64" s="1"/>
  <c r="E1513" i="64"/>
  <c r="B1513" i="64" s="1"/>
  <c r="E1518" i="64"/>
  <c r="E1496" i="64"/>
  <c r="E1465" i="64"/>
  <c r="B1465" i="64" s="1"/>
  <c r="E1472" i="64"/>
  <c r="E1344" i="64"/>
  <c r="G1466" i="64"/>
  <c r="E825" i="64"/>
  <c r="E1973" i="64"/>
  <c r="E1949" i="64"/>
  <c r="E1216" i="64"/>
  <c r="DI1894" i="64" a="1"/>
  <c r="CY2629" i="64" a="1"/>
  <c r="AK1241" i="64" a="1"/>
  <c r="DI1266" i="64"/>
  <c r="DI924" i="64" a="1"/>
  <c r="AK1068" i="64" a="1"/>
  <c r="DI1295" i="64" a="1"/>
  <c r="AK924" i="64" a="1"/>
  <c r="AK2052" i="64" a="1"/>
  <c r="AK884" i="64" a="1"/>
  <c r="DI1136" i="64" a="1"/>
  <c r="AK1266" i="64"/>
  <c r="DG1388" i="64" a="1"/>
  <c r="AK396" i="64" a="1"/>
  <c r="CY2602" i="64" a="1"/>
  <c r="DI2052" i="64" a="1"/>
  <c r="AK1024" i="64" a="1"/>
  <c r="AJ1244" i="64" a="1"/>
  <c r="AK1136" i="64" a="1"/>
  <c r="DI1241" i="64" a="1"/>
  <c r="DI884" i="64" a="1"/>
  <c r="AK1295" i="64" a="1"/>
  <c r="DI1068" i="64" a="1"/>
  <c r="DI396" i="64" a="1"/>
  <c r="AK1894" i="64" a="1"/>
  <c r="DH1244" i="64" a="1"/>
  <c r="DI1024" i="64" a="1"/>
  <c r="AK1388" i="64" a="1"/>
  <c r="DJ420" i="64" l="1" a="1"/>
  <c r="DJ420" i="64" s="1"/>
  <c r="DJ450" i="64" s="1"/>
  <c r="DJ480" i="64" a="1"/>
  <c r="DJ480" i="64" s="1"/>
  <c r="DJ520" i="64" s="1"/>
  <c r="AL420" i="64" a="1"/>
  <c r="AL420" i="64" s="1"/>
  <c r="AL450" i="64" s="1"/>
  <c r="AL480" i="64" a="1"/>
  <c r="AL480" i="64" s="1"/>
  <c r="AL520" i="64" s="1"/>
  <c r="BA25" i="1236"/>
  <c r="BB34" i="1236"/>
  <c r="BA27" i="1236"/>
  <c r="BA41" i="1236"/>
  <c r="AY46" i="1236"/>
  <c r="AP46" i="1236"/>
  <c r="AO48" i="1236"/>
  <c r="AO50" i="1236"/>
  <c r="AO17" i="861" s="1"/>
  <c r="BB41" i="1236"/>
  <c r="BA46" i="1236"/>
  <c r="BB45" i="1236"/>
  <c r="AX46" i="1236"/>
  <c r="AZ46" i="1236"/>
  <c r="AD64" i="1236"/>
  <c r="AD72" i="861" s="1"/>
  <c r="AD66" i="1236"/>
  <c r="AD43" i="861" s="1"/>
  <c r="AT46" i="1236"/>
  <c r="AR46" i="1236"/>
  <c r="BA30" i="1236"/>
  <c r="BB27" i="1236"/>
  <c r="BA36" i="1236"/>
  <c r="BB35" i="1236"/>
  <c r="AZ63" i="1236"/>
  <c r="AZ100" i="861" s="1"/>
  <c r="BA39" i="1236"/>
  <c r="BB38" i="1236"/>
  <c r="AV46" i="1236"/>
  <c r="BA43" i="1236"/>
  <c r="BA29" i="1236"/>
  <c r="BB25" i="1236"/>
  <c r="AU46" i="1236"/>
  <c r="BA45" i="1236"/>
  <c r="AS46" i="1236"/>
  <c r="BA35" i="1236"/>
  <c r="BA31" i="1236"/>
  <c r="BA28" i="1236"/>
  <c r="BA23" i="1236"/>
  <c r="AQ46" i="1236"/>
  <c r="BA32" i="1236"/>
  <c r="AW46" i="1236"/>
  <c r="BB39" i="1236"/>
  <c r="BB43" i="1236"/>
  <c r="BC4" i="1236"/>
  <c r="BC16" i="1236"/>
  <c r="BC36" i="861" s="1"/>
  <c r="BC17" i="1236"/>
  <c r="BC20" i="1236"/>
  <c r="BC61" i="1236"/>
  <c r="BE2" i="1236"/>
  <c r="BD3" i="1236"/>
  <c r="BD1" i="1236"/>
  <c r="BD7" i="1236"/>
  <c r="BB18" i="1236"/>
  <c r="BB8" i="1236"/>
  <c r="BA62" i="1236"/>
  <c r="BA99" i="861" s="1"/>
  <c r="DI396" i="64"/>
  <c r="DI1295" i="64"/>
  <c r="AK396" i="64"/>
  <c r="AK1295" i="64"/>
  <c r="DJ1294" i="64" a="1"/>
  <c r="DJ1294" i="64" s="1"/>
  <c r="DJ395" i="64" a="1"/>
  <c r="DJ395" i="64" s="1"/>
  <c r="AB1297" i="64"/>
  <c r="AC1293" i="64" s="1"/>
  <c r="AB1299" i="64"/>
  <c r="AB398" i="64"/>
  <c r="AC394" i="64" s="1"/>
  <c r="AB400" i="64"/>
  <c r="AL1294" i="64" a="1"/>
  <c r="AL1294" i="64" s="1"/>
  <c r="AL395" i="64" a="1"/>
  <c r="AL395" i="64" s="1"/>
  <c r="DI1136" i="64"/>
  <c r="DI1068" i="64"/>
  <c r="DI1075" i="64" s="1"/>
  <c r="AK1136" i="64"/>
  <c r="AK1068" i="64"/>
  <c r="AL1067" i="64" a="1"/>
  <c r="AL1067" i="64" s="1"/>
  <c r="AL1135" i="64" a="1"/>
  <c r="AL1135" i="64" s="1"/>
  <c r="DJ1067" i="64" a="1"/>
  <c r="DJ1067" i="64" s="1"/>
  <c r="DJ1135" i="64" a="1"/>
  <c r="DJ1135" i="64" s="1"/>
  <c r="AA1138" i="64"/>
  <c r="AB1134" i="64" s="1"/>
  <c r="AA1140" i="64"/>
  <c r="DJ2246" i="64" a="1"/>
  <c r="DJ2246" i="64" s="1"/>
  <c r="DJ2253" i="64" s="1"/>
  <c r="AK2052" i="64"/>
  <c r="AK2061" i="64" s="1"/>
  <c r="AK2062" i="64" s="1" a="1"/>
  <c r="AK2062" i="64" s="1"/>
  <c r="W44" i="861"/>
  <c r="DI2052" i="64"/>
  <c r="DI2061" i="64" s="1"/>
  <c r="AL2053" i="64" a="1"/>
  <c r="AL2053" i="64" s="1"/>
  <c r="DJ2053" i="64" a="1"/>
  <c r="DJ2053" i="64" s="1"/>
  <c r="AD2056" i="64"/>
  <c r="AE2051" i="64" s="1"/>
  <c r="AX2083" i="64"/>
  <c r="Z1035" i="64"/>
  <c r="Z1028" i="64"/>
  <c r="AA1023" i="64" s="1"/>
  <c r="AA1030" i="64" s="1"/>
  <c r="AA1027" i="64" s="1"/>
  <c r="AK1894" i="64"/>
  <c r="AK1896" i="64" s="1"/>
  <c r="AK1024" i="64"/>
  <c r="DI1024" i="64"/>
  <c r="DI1894" i="64"/>
  <c r="DI1896" i="64" s="1"/>
  <c r="DJ1893" i="64" a="1"/>
  <c r="DJ1893" i="64" s="1"/>
  <c r="DJ1025" i="64" a="1"/>
  <c r="DJ1025" i="64" s="1"/>
  <c r="AL1893" i="64" a="1"/>
  <c r="AL1893" i="64" s="1"/>
  <c r="AL1025" i="64" a="1"/>
  <c r="AL1025" i="64" s="1"/>
  <c r="AJ1039" i="64" a="1"/>
  <c r="AJ1039" i="64" s="1"/>
  <c r="AL1195" i="64" a="1"/>
  <c r="AL1195" i="64" s="1"/>
  <c r="AL1895" i="64" a="1"/>
  <c r="AL1895" i="64" s="1"/>
  <c r="DJ1195" i="64" a="1"/>
  <c r="DJ1195" i="64" s="1"/>
  <c r="DJ1895" i="64" a="1"/>
  <c r="DJ1895" i="64" s="1"/>
  <c r="AL1191" i="64" a="1"/>
  <c r="AL1191" i="64" s="1"/>
  <c r="AL1192" i="64" a="1"/>
  <c r="AL1192" i="64" s="1"/>
  <c r="DJ1191" i="64" a="1"/>
  <c r="DJ1191" i="64" s="1"/>
  <c r="DJ1192" i="64" a="1"/>
  <c r="DJ1192" i="64" s="1"/>
  <c r="AK1193" i="64"/>
  <c r="AK1194" i="64" s="1"/>
  <c r="AK1196" i="64" s="1"/>
  <c r="DI1193" i="64"/>
  <c r="DI1194" i="64" s="1"/>
  <c r="DI1196" i="64" s="1"/>
  <c r="U663" i="64"/>
  <c r="U668" i="64" s="1"/>
  <c r="U656" i="64"/>
  <c r="V648" i="64"/>
  <c r="V651" i="64" s="1"/>
  <c r="V660" i="64" s="1"/>
  <c r="V662" i="64" s="1"/>
  <c r="V652" i="64" s="1"/>
  <c r="DJ661" i="64" a="1"/>
  <c r="DJ661" i="64" s="1"/>
  <c r="DJ650" i="64" a="1"/>
  <c r="DJ650" i="64" s="1"/>
  <c r="AL661" i="64" a="1"/>
  <c r="AL661" i="64" s="1"/>
  <c r="AL650" i="64" a="1"/>
  <c r="AL650" i="64" s="1"/>
  <c r="DG1388" i="64"/>
  <c r="DG1390" i="64" s="1"/>
  <c r="DJ667" i="64" a="1"/>
  <c r="DJ667" i="64" s="1"/>
  <c r="DJ653" i="64" a="1"/>
  <c r="DJ653" i="64" s="1"/>
  <c r="AL667" i="64" a="1"/>
  <c r="AL667" i="64" s="1"/>
  <c r="AL653" i="64" a="1"/>
  <c r="AL653" i="64" s="1"/>
  <c r="AK141" i="64"/>
  <c r="DI141" i="64"/>
  <c r="DI126" i="64"/>
  <c r="AK126" i="64"/>
  <c r="AK1388" i="64"/>
  <c r="AK1390" i="64" s="1"/>
  <c r="DJ111" i="64" a="1"/>
  <c r="DJ111" i="64" s="1"/>
  <c r="DJ1373" i="64" a="1"/>
  <c r="DJ1373" i="64" s="1"/>
  <c r="AL111" i="64" a="1"/>
  <c r="AL111" i="64" s="1"/>
  <c r="AL1373" i="64" a="1"/>
  <c r="AL137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265" i="64" a="1"/>
  <c r="DJ1265" i="64" s="1"/>
  <c r="AL1265" i="64" a="1"/>
  <c r="AL1265" i="64" s="1"/>
  <c r="AI995" i="64"/>
  <c r="AJ994" i="64"/>
  <c r="AJ995" i="64" s="1"/>
  <c r="AK991" i="64"/>
  <c r="AK988" i="64"/>
  <c r="AK987" i="64"/>
  <c r="AK989" i="64"/>
  <c r="DJ982" i="64" a="1"/>
  <c r="DJ982" i="64" s="1"/>
  <c r="DJ981" i="64" a="1"/>
  <c r="DJ981" i="64" s="1"/>
  <c r="DJ980" i="64" a="1"/>
  <c r="DJ980" i="64" s="1"/>
  <c r="DJ984" i="64" a="1"/>
  <c r="DJ984" i="64" s="1"/>
  <c r="DJ983" i="64" a="1"/>
  <c r="DJ983" i="64" s="1"/>
  <c r="AL981" i="64" a="1"/>
  <c r="AL981" i="64" s="1"/>
  <c r="AL984" i="64" a="1"/>
  <c r="AL984" i="64" s="1"/>
  <c r="AL980" i="64" a="1"/>
  <c r="AL980" i="64" s="1"/>
  <c r="AL983" i="64" a="1"/>
  <c r="AL983" i="64" s="1"/>
  <c r="AL982" i="64" a="1"/>
  <c r="AL982" i="64" s="1"/>
  <c r="DI991" i="64"/>
  <c r="DI990" i="64"/>
  <c r="DI989" i="64"/>
  <c r="DI988" i="64"/>
  <c r="AK990" i="64"/>
  <c r="DI987" i="64"/>
  <c r="DI992" i="64" s="1"/>
  <c r="AK972" i="64"/>
  <c r="AK973" i="64"/>
  <c r="DI976" i="64"/>
  <c r="AK974" i="64"/>
  <c r="DI975" i="64"/>
  <c r="DI974" i="64"/>
  <c r="DJ969" i="64" a="1"/>
  <c r="DJ969" i="64" s="1"/>
  <c r="DJ949" i="64" a="1"/>
  <c r="DJ949" i="64" s="1"/>
  <c r="DJ957" i="64" s="1"/>
  <c r="DJ950" i="64" a="1"/>
  <c r="DJ950" i="64" s="1"/>
  <c r="DJ958" i="64" s="1"/>
  <c r="DJ966" i="64" a="1"/>
  <c r="DJ966" i="64" s="1"/>
  <c r="DJ965" i="64" a="1"/>
  <c r="DJ965" i="64" s="1"/>
  <c r="DJ951" i="64" a="1"/>
  <c r="DJ951" i="64" s="1"/>
  <c r="DJ959" i="64" s="1"/>
  <c r="DJ952" i="64" a="1"/>
  <c r="DJ952" i="64" s="1"/>
  <c r="DJ960" i="64" s="1"/>
  <c r="DJ953" i="64" a="1"/>
  <c r="DJ953" i="64" s="1"/>
  <c r="DJ961" i="64" s="1"/>
  <c r="DJ967" i="64" a="1"/>
  <c r="DJ967" i="64" s="1"/>
  <c r="DJ968" i="64" a="1"/>
  <c r="DJ968" i="64" s="1"/>
  <c r="AK976" i="64"/>
  <c r="DI973" i="64"/>
  <c r="AL965" i="64" a="1"/>
  <c r="AL965" i="64" s="1"/>
  <c r="AL969" i="64" a="1"/>
  <c r="AL969" i="64" s="1"/>
  <c r="AL949" i="64" a="1"/>
  <c r="AL949" i="64" s="1"/>
  <c r="AL957" i="64" s="1"/>
  <c r="AL966" i="64" a="1"/>
  <c r="AL966" i="64" s="1"/>
  <c r="AL950" i="64" a="1"/>
  <c r="AL950" i="64" s="1"/>
  <c r="AL958" i="64" s="1"/>
  <c r="AL951" i="64" a="1"/>
  <c r="AL951" i="64" s="1"/>
  <c r="AL959" i="64" s="1"/>
  <c r="AL952" i="64" a="1"/>
  <c r="AL952" i="64" s="1"/>
  <c r="AL960" i="64" s="1"/>
  <c r="AL953" i="64" a="1"/>
  <c r="AL953" i="64" s="1"/>
  <c r="AL961" i="64" s="1"/>
  <c r="AL967" i="64" a="1"/>
  <c r="AL967" i="64" s="1"/>
  <c r="AL968" i="64" a="1"/>
  <c r="AL968" i="64" s="1"/>
  <c r="AK975" i="64"/>
  <c r="DI972" i="64"/>
  <c r="AL208" i="64" a="1"/>
  <c r="AL208" i="64" s="1"/>
  <c r="AL207" i="64" s="1"/>
  <c r="AL209" i="64" a="1"/>
  <c r="AL209" i="64" s="1"/>
  <c r="DJ209" i="64" a="1"/>
  <c r="DJ209" i="64" s="1"/>
  <c r="DJ208" i="64" a="1"/>
  <c r="DJ208" i="64" s="1"/>
  <c r="DJ207" i="64" s="1"/>
  <c r="DI210" i="64"/>
  <c r="DI212" i="64" s="1"/>
  <c r="AK210" i="64"/>
  <c r="AK212" i="64" s="1"/>
  <c r="AK924" i="64"/>
  <c r="AK926" i="64" s="1"/>
  <c r="AK1241" i="64"/>
  <c r="DI1241" i="64"/>
  <c r="DH1244" i="64"/>
  <c r="AJ1244" i="64"/>
  <c r="AL331" i="64" a="1"/>
  <c r="AL331" i="64" s="1"/>
  <c r="AL1240" i="64" a="1"/>
  <c r="AL1240" i="64" s="1"/>
  <c r="DJ331" i="64" a="1"/>
  <c r="DJ331" i="64" s="1"/>
  <c r="DJ1240" i="64" a="1"/>
  <c r="DJ1240" i="64" s="1"/>
  <c r="DI924" i="64"/>
  <c r="DI926" i="64" s="1"/>
  <c r="AL312" i="64" a="1"/>
  <c r="AL312" i="64" s="1"/>
  <c r="AL925" i="64" a="1"/>
  <c r="AL925" i="64" s="1"/>
  <c r="DJ312" i="64" a="1"/>
  <c r="DJ312" i="64" s="1"/>
  <c r="DJ925" i="64" a="1"/>
  <c r="DJ925" i="64" s="1"/>
  <c r="DJ891" i="64" a="1"/>
  <c r="DJ891" i="64" s="1"/>
  <c r="DJ299" i="64" a="1"/>
  <c r="DJ299" i="64" s="1"/>
  <c r="AL891" i="64" a="1"/>
  <c r="AL891" i="64" s="1"/>
  <c r="AL299" i="64" a="1"/>
  <c r="AL299" i="64" s="1"/>
  <c r="AJ888" i="64"/>
  <c r="DH888" i="64"/>
  <c r="DI884" i="64"/>
  <c r="DI892" i="64" s="1"/>
  <c r="AK884" i="64"/>
  <c r="AK892" i="64" s="1"/>
  <c r="AL887" i="64" a="1"/>
  <c r="AL887" i="64" s="1"/>
  <c r="DJ887" i="64" a="1"/>
  <c r="DJ887" i="64" s="1"/>
  <c r="AL4" i="64"/>
  <c r="AL883" i="64" a="1"/>
  <c r="AL883" i="64" s="1"/>
  <c r="DJ4" i="64"/>
  <c r="DJ883" i="64" a="1"/>
  <c r="DJ883" i="64" s="1"/>
  <c r="DK39" i="863"/>
  <c r="DK40" i="863"/>
  <c r="AL4" i="864"/>
  <c r="AM259" i="64"/>
  <c r="AM7" i="64"/>
  <c r="AL8" i="64" s="1"/>
  <c r="DJ1" i="863"/>
  <c r="DJ42" i="863"/>
  <c r="DJ21" i="863" s="1"/>
  <c r="DJ31"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2107" i="64"/>
  <c r="DJ263" i="64"/>
  <c r="DJ281" i="64"/>
  <c r="DK8" i="64"/>
  <c r="DK277" i="64"/>
  <c r="DK259" i="64"/>
  <c r="DK3" i="64"/>
  <c r="DK7" i="64"/>
  <c r="DL2" i="64"/>
  <c r="DK278" i="64"/>
  <c r="DK260" i="64"/>
  <c r="DK279" i="64"/>
  <c r="DK261" i="64"/>
  <c r="DK262" i="64"/>
  <c r="DK280" i="64"/>
  <c r="DJ1" i="64"/>
  <c r="DJ1" i="864"/>
  <c r="AL57" i="863"/>
  <c r="AL43" i="863"/>
  <c r="AL42" i="863"/>
  <c r="AL21" i="863" s="1"/>
  <c r="AL31"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8" i="861" s="1"/>
  <c r="AL70" i="863" a="1"/>
  <c r="AL70" i="863" s="1"/>
  <c r="AL68" i="863" a="1"/>
  <c r="AL68" i="863" s="1"/>
  <c r="AL66" i="863" a="1"/>
  <c r="AL66" i="863" s="1"/>
  <c r="AL4" i="863"/>
  <c r="DK9" i="861"/>
  <c r="DK8" i="861"/>
  <c r="DK4" i="861"/>
  <c r="DK5" i="861" s="1"/>
  <c r="DL3" i="861"/>
  <c r="DJ24" i="864"/>
  <c r="DJ98"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629" i="64"/>
  <c r="CY2602" i="64"/>
  <c r="AE2150" i="64"/>
  <c r="AF2148" i="64"/>
  <c r="DF2148" i="64"/>
  <c r="DF2150" i="64" s="1"/>
  <c r="AF2127" i="64"/>
  <c r="DC2127" i="64"/>
  <c r="DC2129" i="64" s="1"/>
  <c r="DE2150" i="64"/>
  <c r="AE2129" i="64"/>
  <c r="DB2129" i="64"/>
  <c r="DA2107" i="64"/>
  <c r="CZ2282" i="64"/>
  <c r="G800" i="64"/>
  <c r="G798" i="64"/>
  <c r="E1498" i="64"/>
  <c r="E1497" i="64"/>
  <c r="E1495"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CL44" i="64"/>
  <c r="CL547" i="64" s="1"/>
  <c r="S44" i="64"/>
  <c r="E43" i="64"/>
  <c r="E42" i="64"/>
  <c r="E41" i="64"/>
  <c r="E94" i="64"/>
  <c r="E1874" i="64"/>
  <c r="E194" i="64"/>
  <c r="E193" i="64"/>
  <c r="B193" i="64" s="1"/>
  <c r="E181" i="64"/>
  <c r="E180" i="64"/>
  <c r="E178" i="64"/>
  <c r="E246" i="64"/>
  <c r="E1220" i="64"/>
  <c r="E1343" i="64"/>
  <c r="E1170" i="64"/>
  <c r="E824" i="64"/>
  <c r="E826" i="64"/>
  <c r="E1164" i="64"/>
  <c r="B1164" i="64" s="1"/>
  <c r="E1838" i="64"/>
  <c r="G1838" i="64"/>
  <c r="DJ396" i="64" a="1"/>
  <c r="AL2052" i="64" a="1"/>
  <c r="DJ1136" i="64" a="1"/>
  <c r="AL1295" i="64" a="1"/>
  <c r="DJ1266" i="64"/>
  <c r="DI1243" i="64" a="1"/>
  <c r="DJ1894" i="64" a="1"/>
  <c r="AL1241" i="64" a="1"/>
  <c r="DJ1024" i="64" a="1"/>
  <c r="DJ1241" i="64" a="1"/>
  <c r="DJ2052" i="64" a="1"/>
  <c r="AL1136" i="64" a="1"/>
  <c r="AK1243" i="64" a="1"/>
  <c r="CZ2629" i="64" a="1"/>
  <c r="AL1894" i="64" a="1"/>
  <c r="AL1388" i="64" a="1"/>
  <c r="DJ1068" i="64" a="1"/>
  <c r="DJ924" i="64" a="1"/>
  <c r="AL396" i="64" a="1"/>
  <c r="AL1068" i="64" a="1"/>
  <c r="CZ2602" i="64" a="1"/>
  <c r="AL924" i="64" a="1"/>
  <c r="AL884" i="64" a="1"/>
  <c r="AL1266" i="64"/>
  <c r="DJ1295" i="64" a="1"/>
  <c r="DH1388" i="64" a="1"/>
  <c r="AL1024" i="64" a="1"/>
  <c r="DJ884" i="64" a="1"/>
  <c r="DK420" i="64" l="1" a="1"/>
  <c r="DK420" i="64" s="1"/>
  <c r="DK450" i="64" s="1"/>
  <c r="DK480" i="64" a="1"/>
  <c r="DK480" i="64" s="1"/>
  <c r="DK520" i="64" s="1"/>
  <c r="AM420" i="64" a="1"/>
  <c r="AM420" i="64" s="1"/>
  <c r="AM450" i="64" s="1"/>
  <c r="AM480" i="64" a="1"/>
  <c r="AM480" i="64" s="1"/>
  <c r="AM520" i="64" s="1"/>
  <c r="BB26" i="1236"/>
  <c r="BC27" i="1236" s="1"/>
  <c r="AQ47" i="1236"/>
  <c r="AP48" i="1236"/>
  <c r="AP50" i="1236"/>
  <c r="AP17" i="861" s="1"/>
  <c r="BB30" i="1236"/>
  <c r="BB29" i="1236"/>
  <c r="BC36" i="1236"/>
  <c r="BA47" i="1236"/>
  <c r="BC26" i="1236"/>
  <c r="BA63" i="1236"/>
  <c r="BA100" i="861" s="1"/>
  <c r="BB44" i="1236"/>
  <c r="BB32" i="1236"/>
  <c r="BB37" i="1236"/>
  <c r="AZ47" i="1236"/>
  <c r="BB24" i="1236"/>
  <c r="BC44" i="1236"/>
  <c r="BB36" i="1236"/>
  <c r="AW47" i="1236"/>
  <c r="BC28" i="1236"/>
  <c r="AY47" i="1236"/>
  <c r="AY50" i="1236" s="1"/>
  <c r="AY17" i="861" s="1"/>
  <c r="BB42" i="1236"/>
  <c r="BB23" i="1236"/>
  <c r="BC40" i="1236"/>
  <c r="AT47" i="1236"/>
  <c r="BC39" i="1236"/>
  <c r="BB31" i="1236"/>
  <c r="BC46" i="1236"/>
  <c r="BB28" i="1236"/>
  <c r="AX47" i="1236"/>
  <c r="BB46" i="1236"/>
  <c r="AS47" i="1236"/>
  <c r="BB47" i="1236"/>
  <c r="BC35" i="1236"/>
  <c r="BB33" i="1236"/>
  <c r="BB40" i="1236"/>
  <c r="AU47" i="1236"/>
  <c r="BC42" i="1236"/>
  <c r="AV47" i="1236"/>
  <c r="AV48" i="1236" s="1"/>
  <c r="AR47" i="1236"/>
  <c r="AE60" i="1236"/>
  <c r="BB62" i="1236"/>
  <c r="BB99" i="861" s="1"/>
  <c r="BD4" i="1236"/>
  <c r="BD17" i="1236"/>
  <c r="BD16" i="1236"/>
  <c r="BD36" i="861" s="1"/>
  <c r="BD20" i="1236"/>
  <c r="BD61" i="1236"/>
  <c r="BF2" i="1236"/>
  <c r="BE3" i="1236"/>
  <c r="BE7" i="1236"/>
  <c r="BE1" i="1236"/>
  <c r="BC18" i="1236"/>
  <c r="BC8" i="1236"/>
  <c r="AL396" i="64"/>
  <c r="AL1295" i="64"/>
  <c r="AL1296" i="64" s="1"/>
  <c r="DJ396" i="64"/>
  <c r="DJ1295" i="64"/>
  <c r="DK395" i="64" a="1"/>
  <c r="DK395" i="64" s="1"/>
  <c r="DK1294" i="64" a="1"/>
  <c r="DK1294" i="64" s="1"/>
  <c r="AC398" i="64"/>
  <c r="AD394" i="64" s="1"/>
  <c r="AC400" i="64"/>
  <c r="AM1294" i="64" a="1"/>
  <c r="AM1294" i="64" s="1"/>
  <c r="AM395" i="64" a="1"/>
  <c r="AM395" i="64" s="1"/>
  <c r="AC1297" i="64"/>
  <c r="AD1293" i="64" s="1"/>
  <c r="AC1299" i="64"/>
  <c r="AK1296" i="64"/>
  <c r="DJ1136" i="64"/>
  <c r="DJ1068" i="64"/>
  <c r="DJ1075" i="64" s="1"/>
  <c r="AL1136" i="64"/>
  <c r="AL1068" i="64"/>
  <c r="AB1138" i="64"/>
  <c r="AC1134" i="64" s="1"/>
  <c r="AB1140" i="64"/>
  <c r="DK1067" i="64" a="1"/>
  <c r="DK1067" i="64" s="1"/>
  <c r="DK1135" i="64" a="1"/>
  <c r="DK1135" i="64" s="1"/>
  <c r="AK1143" i="64"/>
  <c r="AK1137" i="64"/>
  <c r="AK1144" i="64" s="1"/>
  <c r="AM1067" i="64" a="1"/>
  <c r="AM1067" i="64" s="1"/>
  <c r="AM1135" i="64" a="1"/>
  <c r="AM1135" i="64" s="1"/>
  <c r="DI1143" i="64"/>
  <c r="X64" i="861"/>
  <c r="X95" i="861"/>
  <c r="DK2246" i="64" a="1"/>
  <c r="DK2246" i="64" s="1"/>
  <c r="DK2253" i="64" s="1"/>
  <c r="W101" i="861"/>
  <c r="DJ2052" i="64"/>
  <c r="DJ2061" i="64" s="1"/>
  <c r="AL2052" i="64"/>
  <c r="AL2061" i="64" s="1"/>
  <c r="AL2062" i="64" s="1" a="1"/>
  <c r="AL2062" i="64" s="1"/>
  <c r="AM2053" i="64" a="1"/>
  <c r="AM2053" i="64" s="1"/>
  <c r="DK2053" i="64" a="1"/>
  <c r="DK2053" i="64" s="1"/>
  <c r="AE2058" i="64"/>
  <c r="AE2055" i="64" s="1"/>
  <c r="AY2083" i="64"/>
  <c r="AX2085" i="64"/>
  <c r="AA1028" i="64"/>
  <c r="AB1023" i="64" s="1"/>
  <c r="AB1030" i="64" s="1"/>
  <c r="AB1027" i="64" s="1"/>
  <c r="AA1035" i="64"/>
  <c r="AL1024" i="64"/>
  <c r="AL1894" i="64"/>
  <c r="AL1896" i="64" s="1"/>
  <c r="DJ1024" i="64"/>
  <c r="DJ1894" i="64"/>
  <c r="DJ1896" i="64" s="1"/>
  <c r="DK1893" i="64" a="1"/>
  <c r="DK1893" i="64" s="1"/>
  <c r="DK1025" i="64" a="1"/>
  <c r="DK1025" i="64" s="1"/>
  <c r="AM1893" i="64" a="1"/>
  <c r="AM1893" i="64" s="1"/>
  <c r="AM1025" i="64" a="1"/>
  <c r="AM1025" i="64" s="1"/>
  <c r="DI1033" i="64"/>
  <c r="DI1038" i="64"/>
  <c r="AK1038" i="64"/>
  <c r="AK1033" i="64"/>
  <c r="AM1195" i="64" a="1"/>
  <c r="AM1195" i="64" s="1"/>
  <c r="AM1895" i="64" a="1"/>
  <c r="AM1895" i="64" s="1"/>
  <c r="DK1195" i="64" a="1"/>
  <c r="DK1195" i="64" s="1"/>
  <c r="DK1895" i="64" a="1"/>
  <c r="DK1895" i="64" s="1"/>
  <c r="AM1191" i="64" a="1"/>
  <c r="AM1191" i="64" s="1"/>
  <c r="AM1192" i="64" a="1"/>
  <c r="AM1192" i="64" s="1"/>
  <c r="DJ1193" i="64"/>
  <c r="DJ1194" i="64" s="1"/>
  <c r="DJ1196" i="64" s="1"/>
  <c r="DK1191" i="64" a="1"/>
  <c r="DK1191" i="64" s="1"/>
  <c r="DK1192" i="64" a="1"/>
  <c r="DK1192" i="64" s="1"/>
  <c r="AL1193" i="64"/>
  <c r="AL1194" i="64" s="1"/>
  <c r="AL1196" i="64" s="1"/>
  <c r="V659" i="64"/>
  <c r="V663" i="64" s="1"/>
  <c r="U664" i="64"/>
  <c r="V654" i="64"/>
  <c r="V655" i="64" s="1"/>
  <c r="DK661" i="64" a="1"/>
  <c r="DK661" i="64" s="1"/>
  <c r="DK650" i="64" a="1"/>
  <c r="DK650" i="64" s="1"/>
  <c r="AM661" i="64" a="1"/>
  <c r="AM661" i="64" s="1"/>
  <c r="AM650" i="64" a="1"/>
  <c r="AM650" i="64" s="1"/>
  <c r="DH1388" i="64"/>
  <c r="DH1390" i="64" s="1"/>
  <c r="DK667" i="64" a="1"/>
  <c r="DK667" i="64" s="1"/>
  <c r="DK653" i="64" a="1"/>
  <c r="DK653" i="64" s="1"/>
  <c r="AM667" i="64" a="1"/>
  <c r="AM667" i="64" s="1"/>
  <c r="AM653" i="64" a="1"/>
  <c r="AM653" i="64" s="1"/>
  <c r="AL126" i="64"/>
  <c r="AL141" i="64"/>
  <c r="AL1388" i="64"/>
  <c r="AL1390" i="64" s="1"/>
  <c r="DJ141" i="64"/>
  <c r="DK111" i="64" a="1"/>
  <c r="DK111" i="64" s="1"/>
  <c r="DK1373" i="64" a="1"/>
  <c r="DK1373" i="64" s="1"/>
  <c r="AM111" i="64" a="1"/>
  <c r="AM111" i="64" s="1"/>
  <c r="AM1373" i="64" a="1"/>
  <c r="AM137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265" i="64" a="1"/>
  <c r="AM1265" i="64" s="1"/>
  <c r="DK1265" i="64" a="1"/>
  <c r="DK1265" i="64" s="1"/>
  <c r="AL987" i="64"/>
  <c r="DJ989" i="64"/>
  <c r="AL990" i="64"/>
  <c r="DJ987" i="64"/>
  <c r="DJ992" i="64" s="1"/>
  <c r="AK992" i="64"/>
  <c r="AL989" i="64"/>
  <c r="AL988" i="64"/>
  <c r="DJ990" i="64"/>
  <c r="AL991" i="64"/>
  <c r="DJ988" i="64"/>
  <c r="AM981" i="64" a="1"/>
  <c r="AM981" i="64" s="1"/>
  <c r="AM984" i="64" a="1"/>
  <c r="AM984" i="64" s="1"/>
  <c r="AM980" i="64" a="1"/>
  <c r="AM980" i="64" s="1"/>
  <c r="AM983" i="64" a="1"/>
  <c r="AM983" i="64" s="1"/>
  <c r="AM982" i="64" a="1"/>
  <c r="AM982" i="64" s="1"/>
  <c r="DJ991" i="64"/>
  <c r="DK982" i="64" a="1"/>
  <c r="DK982" i="64" s="1"/>
  <c r="DK981" i="64" a="1"/>
  <c r="DK981" i="64" s="1"/>
  <c r="DK980" i="64" a="1"/>
  <c r="DK980" i="64" s="1"/>
  <c r="DK984" i="64" a="1"/>
  <c r="DK984" i="64" s="1"/>
  <c r="DK983" i="64" a="1"/>
  <c r="DK983" i="64" s="1"/>
  <c r="DI977" i="64"/>
  <c r="DI994" i="64" s="1"/>
  <c r="DI995" i="64" s="1"/>
  <c r="DJ976" i="64"/>
  <c r="AL976" i="64"/>
  <c r="DJ975" i="64"/>
  <c r="DJ973" i="64"/>
  <c r="AL974" i="64"/>
  <c r="DJ972" i="64"/>
  <c r="AL973" i="64"/>
  <c r="AL972" i="64"/>
  <c r="AK977" i="64"/>
  <c r="DK969" i="64" a="1"/>
  <c r="DK969" i="64" s="1"/>
  <c r="DK965" i="64" a="1"/>
  <c r="DK965" i="64" s="1"/>
  <c r="DK949" i="64" a="1"/>
  <c r="DK949" i="64" s="1"/>
  <c r="DK957" i="64" s="1"/>
  <c r="DK950" i="64" a="1"/>
  <c r="DK950" i="64" s="1"/>
  <c r="DK958" i="64" s="1"/>
  <c r="DK951" i="64" a="1"/>
  <c r="DK951" i="64" s="1"/>
  <c r="DK959" i="64" s="1"/>
  <c r="DK966" i="64" a="1"/>
  <c r="DK966" i="64" s="1"/>
  <c r="DK952" i="64" a="1"/>
  <c r="DK952" i="64" s="1"/>
  <c r="DK960" i="64" s="1"/>
  <c r="DK953" i="64" a="1"/>
  <c r="DK953" i="64" s="1"/>
  <c r="DK961" i="64" s="1"/>
  <c r="DK967" i="64" a="1"/>
  <c r="DK967" i="64" s="1"/>
  <c r="DK968" i="64" a="1"/>
  <c r="DK968" i="64" s="1"/>
  <c r="DJ974" i="64"/>
  <c r="AL975" i="64"/>
  <c r="AM965" i="64" a="1"/>
  <c r="AM965" i="64" s="1"/>
  <c r="AM969" i="64" a="1"/>
  <c r="AM969" i="64" s="1"/>
  <c r="AM949" i="64" a="1"/>
  <c r="AM949" i="64" s="1"/>
  <c r="AM957" i="64" s="1"/>
  <c r="AM966" i="64" a="1"/>
  <c r="AM966" i="64" s="1"/>
  <c r="AM950" i="64" a="1"/>
  <c r="AM950" i="64" s="1"/>
  <c r="AM958" i="64" s="1"/>
  <c r="AM951" i="64" a="1"/>
  <c r="AM951" i="64" s="1"/>
  <c r="AM959" i="64" s="1"/>
  <c r="AM952" i="64" a="1"/>
  <c r="AM952" i="64" s="1"/>
  <c r="AM960" i="64" s="1"/>
  <c r="AM953" i="64" a="1"/>
  <c r="AM953" i="64" s="1"/>
  <c r="AM961" i="64" s="1"/>
  <c r="AM967" i="64" a="1"/>
  <c r="AM967" i="64" s="1"/>
  <c r="AM968" i="64" a="1"/>
  <c r="AM968" i="64" s="1"/>
  <c r="DJ210" i="64"/>
  <c r="DJ212" i="64" s="1"/>
  <c r="AM208" i="64" a="1"/>
  <c r="AM208" i="64" s="1"/>
  <c r="AM207" i="64" s="1"/>
  <c r="AM209" i="64" a="1"/>
  <c r="AM209" i="64" s="1"/>
  <c r="AL210" i="64"/>
  <c r="AL212" i="64" s="1"/>
  <c r="DK209" i="64" a="1"/>
  <c r="DK209" i="64" s="1"/>
  <c r="DK208" i="64" a="1"/>
  <c r="DK208" i="64" s="1"/>
  <c r="DK207" i="64" s="1"/>
  <c r="DJ1241" i="64"/>
  <c r="AL1241" i="64"/>
  <c r="AL924" i="64"/>
  <c r="AL926" i="64" s="1"/>
  <c r="DI1243" i="64"/>
  <c r="AK1243" i="64"/>
  <c r="DK331" i="64" a="1"/>
  <c r="DK331" i="64" s="1"/>
  <c r="DK1240" i="64" a="1"/>
  <c r="DK1240" i="64" s="1"/>
  <c r="AM331" i="64" a="1"/>
  <c r="AM331" i="64" s="1"/>
  <c r="AM1240" i="64" a="1"/>
  <c r="AM1240" i="64" s="1"/>
  <c r="DJ924" i="64"/>
  <c r="DJ926" i="64" s="1"/>
  <c r="AM925" i="64" a="1"/>
  <c r="AM925" i="64" s="1"/>
  <c r="DK312" i="64" a="1"/>
  <c r="DK312" i="64" s="1"/>
  <c r="DK925" i="64" a="1"/>
  <c r="DK925" i="64" s="1"/>
  <c r="AM299" i="64" a="1"/>
  <c r="AM299" i="64" s="1"/>
  <c r="AM312" i="64" a="1"/>
  <c r="AM312" i="64" s="1"/>
  <c r="DK891" i="64" a="1"/>
  <c r="DK891" i="64" s="1"/>
  <c r="DK299" i="64" a="1"/>
  <c r="DK299" i="64" s="1"/>
  <c r="AK888" i="64"/>
  <c r="DI888" i="64"/>
  <c r="AL884" i="64"/>
  <c r="AL892" i="64" s="1"/>
  <c r="DJ884" i="64"/>
  <c r="DJ892" i="64" s="1"/>
  <c r="AM887" i="64" a="1"/>
  <c r="AM887" i="64" s="1"/>
  <c r="AM891" i="64" a="1"/>
  <c r="AM891" i="64" s="1"/>
  <c r="DK887" i="64" a="1"/>
  <c r="DK887" i="64" s="1"/>
  <c r="AM883" i="64" a="1"/>
  <c r="AM883" i="64" s="1"/>
  <c r="DK4" i="64"/>
  <c r="DK883" i="64" a="1"/>
  <c r="DK883"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1" i="861" s="1"/>
  <c r="DK4" i="863"/>
  <c r="DK43" i="863"/>
  <c r="AN3" i="64"/>
  <c r="AN1" i="64"/>
  <c r="AO2" i="64"/>
  <c r="AG2107" i="64"/>
  <c r="DK24" i="864"/>
  <c r="DK98"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1"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8"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629" i="64"/>
  <c r="CZ2602" i="64"/>
  <c r="AF2150" i="64"/>
  <c r="AG2148" i="64"/>
  <c r="DD2127" i="64"/>
  <c r="DD2129" i="64" s="1"/>
  <c r="AG2127" i="64"/>
  <c r="AG2129" i="64" s="1"/>
  <c r="AF2129" i="64"/>
  <c r="DG2148" i="64"/>
  <c r="DC2107" i="64"/>
  <c r="DB2107" i="64"/>
  <c r="DA2282" i="64"/>
  <c r="E1842" i="64"/>
  <c r="E2220" i="64"/>
  <c r="E1819" i="64"/>
  <c r="E1845" i="64"/>
  <c r="E1844" i="64"/>
  <c r="E1775" i="64"/>
  <c r="E2853" i="64"/>
  <c r="E2856" i="64"/>
  <c r="E2855" i="64"/>
  <c r="E2288" i="64"/>
  <c r="E1822" i="64"/>
  <c r="E1821" i="64"/>
  <c r="E1778" i="64"/>
  <c r="E1777" i="64"/>
  <c r="E2291" i="64"/>
  <c r="E2290" i="64"/>
  <c r="E2356" i="64"/>
  <c r="E2223" i="64"/>
  <c r="E2222" i="64"/>
  <c r="E2191" i="64"/>
  <c r="E2190" i="64"/>
  <c r="E2188" i="64"/>
  <c r="E1660" i="64"/>
  <c r="E1734" i="64"/>
  <c r="E1733" i="64"/>
  <c r="E1731" i="64"/>
  <c r="E1698" i="64"/>
  <c r="E1697" i="64"/>
  <c r="E1695" i="64"/>
  <c r="E1663" i="64"/>
  <c r="E1662" i="64"/>
  <c r="E1628" i="64"/>
  <c r="E1627" i="64"/>
  <c r="E1625" i="64"/>
  <c r="E2325" i="64"/>
  <c r="E2324" i="64"/>
  <c r="E2322" i="64"/>
  <c r="E1589" i="64"/>
  <c r="E2359" i="64"/>
  <c r="E2358" i="64"/>
  <c r="CI820" i="64"/>
  <c r="CA820" i="64"/>
  <c r="BS820" i="64"/>
  <c r="BK820" i="64"/>
  <c r="BC820" i="64"/>
  <c r="AU820" i="64"/>
  <c r="AM820" i="64"/>
  <c r="AE820" i="64"/>
  <c r="W820" i="64"/>
  <c r="E1592" i="64"/>
  <c r="E1591" i="64"/>
  <c r="E805" i="64"/>
  <c r="E804" i="64"/>
  <c r="E802" i="64"/>
  <c r="CJ820" i="64"/>
  <c r="CB820" i="64"/>
  <c r="BT820" i="64"/>
  <c r="BL820" i="64"/>
  <c r="BD820" i="64"/>
  <c r="AV820" i="64"/>
  <c r="AN820" i="64"/>
  <c r="AF820" i="64"/>
  <c r="X820" i="64"/>
  <c r="E1520" i="64"/>
  <c r="E1519" i="64"/>
  <c r="E1517" i="64"/>
  <c r="E1982" i="64"/>
  <c r="E1981" i="64"/>
  <c r="E1980" i="64"/>
  <c r="E544" i="64"/>
  <c r="E1931" i="64"/>
  <c r="E1474" i="64"/>
  <c r="E1473" i="64"/>
  <c r="E1471" i="64"/>
  <c r="CL820" i="64"/>
  <c r="CD820" i="64"/>
  <c r="BV820" i="64"/>
  <c r="BN820" i="64"/>
  <c r="BF820" i="64"/>
  <c r="AX820" i="64"/>
  <c r="AP820" i="64"/>
  <c r="AH820" i="64"/>
  <c r="Z820" i="64"/>
  <c r="AS820" i="64"/>
  <c r="BQ820" i="64"/>
  <c r="AK820" i="64"/>
  <c r="BY820" i="64"/>
  <c r="U820" i="64"/>
  <c r="BA820" i="64"/>
  <c r="BI820" i="64"/>
  <c r="AC820" i="64"/>
  <c r="S820" i="64"/>
  <c r="CE820" i="64"/>
  <c r="BW820" i="64"/>
  <c r="BO820" i="64"/>
  <c r="BG820" i="64"/>
  <c r="AY820" i="64"/>
  <c r="AQ820" i="64"/>
  <c r="AI820" i="64"/>
  <c r="AA820" i="64"/>
  <c r="CH820" i="64"/>
  <c r="BZ820" i="64"/>
  <c r="BR820" i="64"/>
  <c r="BJ820" i="64"/>
  <c r="BB820" i="64"/>
  <c r="AT820" i="64"/>
  <c r="AL820" i="64"/>
  <c r="AD820" i="64"/>
  <c r="V820" i="64"/>
  <c r="CG820" i="64"/>
  <c r="CF820" i="64"/>
  <c r="BX820" i="64"/>
  <c r="BP820" i="64"/>
  <c r="BH820" i="64"/>
  <c r="AZ820" i="64"/>
  <c r="AR820" i="64"/>
  <c r="AJ820" i="64"/>
  <c r="AB820" i="64"/>
  <c r="T820" i="64"/>
  <c r="CK820" i="64"/>
  <c r="CC820" i="64"/>
  <c r="BU820" i="64"/>
  <c r="BM820" i="64"/>
  <c r="BE820" i="64"/>
  <c r="AW820" i="64"/>
  <c r="AO820" i="64"/>
  <c r="AG820" i="64"/>
  <c r="Y820" i="64"/>
  <c r="E1956" i="64"/>
  <c r="E1934" i="64"/>
  <c r="E1933" i="64"/>
  <c r="E1958" i="64"/>
  <c r="E1957" i="64"/>
  <c r="E1841" i="64"/>
  <c r="G1839"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CL629" i="64"/>
  <c r="E1337" i="64"/>
  <c r="B1337" i="64" s="1"/>
  <c r="DK396" i="64" a="1"/>
  <c r="DK1295" i="64" a="1"/>
  <c r="DK1068" i="64" a="1"/>
  <c r="DI1388" i="64" a="1"/>
  <c r="AM2052" i="64" a="1"/>
  <c r="AM924" i="64" a="1"/>
  <c r="DK1024" i="64" a="1"/>
  <c r="AM1894" i="64" a="1"/>
  <c r="DK884" i="64" a="1"/>
  <c r="AL1243" i="64" a="1"/>
  <c r="AM396" i="64" a="1"/>
  <c r="AM1388" i="64" a="1"/>
  <c r="DK1894" i="64" a="1"/>
  <c r="DK1136" i="64" a="1"/>
  <c r="DK924" i="64" a="1"/>
  <c r="DK1241" i="64" a="1"/>
  <c r="DA2629" i="64" a="1"/>
  <c r="AM1024" i="64" a="1"/>
  <c r="DJ1243" i="64" a="1"/>
  <c r="AM1068" i="64" a="1"/>
  <c r="DK1266" i="64"/>
  <c r="DA2602" i="64" a="1"/>
  <c r="DK2052" i="64" a="1"/>
  <c r="AK1244" i="64" a="1"/>
  <c r="AM1241" i="64" a="1"/>
  <c r="AM884" i="64" a="1"/>
  <c r="DI1244" i="64" a="1"/>
  <c r="AM1295" i="64" a="1"/>
  <c r="AM1136" i="64" a="1"/>
  <c r="AM1266" i="64"/>
  <c r="AN420" i="64" l="1" a="1"/>
  <c r="AN420" i="64" s="1"/>
  <c r="AN450" i="64" s="1"/>
  <c r="AN480" i="64" a="1"/>
  <c r="AN480" i="64" s="1"/>
  <c r="AN520" i="64" s="1"/>
  <c r="DL480" i="64" a="1"/>
  <c r="DL480" i="64" s="1"/>
  <c r="DL520" i="64" s="1"/>
  <c r="AX50" i="1236"/>
  <c r="AX17" i="861" s="1"/>
  <c r="AU48" i="1236"/>
  <c r="BB50" i="1236"/>
  <c r="BB17" i="861" s="1"/>
  <c r="AS50" i="1236"/>
  <c r="AS17" i="861" s="1"/>
  <c r="BC25" i="1236"/>
  <c r="AV50" i="1236"/>
  <c r="AV17" i="861" s="1"/>
  <c r="BD41" i="1236"/>
  <c r="BB63" i="1236"/>
  <c r="BB100" i="861" s="1"/>
  <c r="BC47" i="1236"/>
  <c r="AZ48" i="1236"/>
  <c r="AZ50" i="1236"/>
  <c r="AZ17" i="861" s="1"/>
  <c r="BA48" i="1236"/>
  <c r="BB48" i="1236"/>
  <c r="BD43" i="1236"/>
  <c r="BD37" i="1236"/>
  <c r="BC24" i="1236"/>
  <c r="BC43" i="1236"/>
  <c r="BC38" i="1236"/>
  <c r="BC29" i="1236"/>
  <c r="BC30" i="1236"/>
  <c r="AY48" i="1236"/>
  <c r="BC33" i="1236"/>
  <c r="BC23" i="1236"/>
  <c r="BD24" i="1236" s="1"/>
  <c r="AE66" i="1236"/>
  <c r="AE43" i="861" s="1"/>
  <c r="AE64" i="1236"/>
  <c r="AE72" i="861" s="1"/>
  <c r="BC41" i="1236"/>
  <c r="BD47" i="1236"/>
  <c r="BA50" i="1236"/>
  <c r="BA17" i="861" s="1"/>
  <c r="BC31" i="1236"/>
  <c r="BD29" i="1236"/>
  <c r="AW48" i="1236"/>
  <c r="BC34" i="1236"/>
  <c r="BC32" i="1236"/>
  <c r="BD28" i="1236"/>
  <c r="BC45" i="1236"/>
  <c r="BD36" i="1236"/>
  <c r="BD40" i="1236"/>
  <c r="AQ50" i="1236"/>
  <c r="AQ17" i="861" s="1"/>
  <c r="AQ48" i="1236"/>
  <c r="AR48" i="1236"/>
  <c r="AR50" i="1236"/>
  <c r="AR17" i="861" s="1"/>
  <c r="AS48" i="1236"/>
  <c r="BC37" i="1236"/>
  <c r="AX48" i="1236"/>
  <c r="AU50" i="1236"/>
  <c r="AU17" i="861" s="1"/>
  <c r="AT48" i="1236"/>
  <c r="AT50" i="1236"/>
  <c r="AT17" i="861" s="1"/>
  <c r="BD45" i="1236"/>
  <c r="BD27" i="1236"/>
  <c r="AW50" i="1236"/>
  <c r="AW17" i="861" s="1"/>
  <c r="BD18" i="1236"/>
  <c r="BC62" i="1236"/>
  <c r="BC99" i="861" s="1"/>
  <c r="BE20" i="1236"/>
  <c r="BE16" i="1236"/>
  <c r="BE36" i="861" s="1"/>
  <c r="BE17" i="1236"/>
  <c r="BE4" i="1236"/>
  <c r="BE61" i="1236"/>
  <c r="BF1" i="1236"/>
  <c r="BG2" i="1236"/>
  <c r="BF7" i="1236"/>
  <c r="BF3" i="1236"/>
  <c r="BD8" i="1236"/>
  <c r="DL420" i="64" a="1"/>
  <c r="DL420" i="64" s="1"/>
  <c r="DL450" i="64" s="1"/>
  <c r="AM396" i="64"/>
  <c r="AM1295" i="64"/>
  <c r="DK1295" i="64"/>
  <c r="DK396" i="64"/>
  <c r="DL395" i="64" a="1"/>
  <c r="DL395" i="64" s="1"/>
  <c r="DL1294" i="64" a="1"/>
  <c r="DL1294" i="64" s="1"/>
  <c r="AD1297" i="64"/>
  <c r="AE1293" i="64" s="1"/>
  <c r="AD1299" i="64"/>
  <c r="AD398" i="64"/>
  <c r="AE394" i="64" s="1"/>
  <c r="AD400" i="64"/>
  <c r="AN1294" i="64" a="1"/>
  <c r="AN1294" i="64" s="1"/>
  <c r="AN395" i="64" a="1"/>
  <c r="AN395" i="64" s="1"/>
  <c r="AM1136" i="64"/>
  <c r="AM1068" i="64"/>
  <c r="DK1136" i="64"/>
  <c r="DK1068" i="64"/>
  <c r="DK1075" i="64" s="1"/>
  <c r="AN1067" i="64" a="1"/>
  <c r="AN1067" i="64" s="1"/>
  <c r="AN1135" i="64" a="1"/>
  <c r="AN1135" i="64" s="1"/>
  <c r="DL1135" i="64" a="1"/>
  <c r="DL1135" i="64" s="1"/>
  <c r="AC1138" i="64"/>
  <c r="AD1134" i="64" s="1"/>
  <c r="AC1140" i="64"/>
  <c r="AL1143" i="64"/>
  <c r="AL1137" i="64"/>
  <c r="AL1144" i="64" s="1"/>
  <c r="DJ1143" i="64"/>
  <c r="DL1067" i="64" a="1"/>
  <c r="DL1067" i="64" s="1"/>
  <c r="DL2246" i="64" a="1"/>
  <c r="DL2246" i="64" s="1"/>
  <c r="DL2253" i="64" s="1"/>
  <c r="W73" i="861"/>
  <c r="W75" i="861" s="1"/>
  <c r="DK2052" i="64"/>
  <c r="DK2061" i="64" s="1"/>
  <c r="AM2052" i="64"/>
  <c r="AM2061" i="64" s="1"/>
  <c r="AM2062" i="64" s="1" a="1"/>
  <c r="AM2062" i="64" s="1"/>
  <c r="AN2053" i="64" a="1"/>
  <c r="AN2053" i="64" s="1"/>
  <c r="DL2053" i="64" a="1"/>
  <c r="DL2053" i="64" s="1"/>
  <c r="AE2056" i="64"/>
  <c r="AF2051" i="64" s="1"/>
  <c r="AZ2083" i="64"/>
  <c r="AZ2085" i="64" s="1"/>
  <c r="AY2085" i="64"/>
  <c r="AB1035" i="64"/>
  <c r="AB1028" i="64"/>
  <c r="AC1023" i="64" s="1"/>
  <c r="AC1030" i="64" s="1"/>
  <c r="AC1027" i="64" s="1"/>
  <c r="AM1024" i="64"/>
  <c r="AM1894" i="64"/>
  <c r="AM1896" i="64" s="1"/>
  <c r="DK1024" i="64"/>
  <c r="DK1894" i="64"/>
  <c r="DK1896" i="64" s="1"/>
  <c r="AK1039" i="64" a="1"/>
  <c r="AK1039" i="64" s="1"/>
  <c r="AN1893" i="64" a="1"/>
  <c r="AN1893" i="64" s="1"/>
  <c r="AN1025" i="64" a="1"/>
  <c r="AN1025" i="64" s="1"/>
  <c r="DI1039" i="64" a="1"/>
  <c r="DI1039" i="64" s="1"/>
  <c r="DL1025" i="64" a="1"/>
  <c r="DL1025" i="64" s="1"/>
  <c r="DJ1033" i="64"/>
  <c r="DJ1038" i="64"/>
  <c r="DJ1039" i="64" s="1" a="1"/>
  <c r="DJ1039" i="64" s="1"/>
  <c r="AL1038" i="64"/>
  <c r="AL1033" i="64"/>
  <c r="DL1893" i="64" a="1"/>
  <c r="DL1893" i="64" s="1"/>
  <c r="AN1195" i="64" a="1"/>
  <c r="AN1195" i="64" s="1"/>
  <c r="AN1895" i="64" a="1"/>
  <c r="AN1895" i="64" s="1"/>
  <c r="DL1895" i="64" a="1"/>
  <c r="DL1895" i="64" s="1"/>
  <c r="DL1192" i="64" a="1"/>
  <c r="DL1192" i="64" s="1"/>
  <c r="DL1195" i="64" a="1"/>
  <c r="DL1195" i="64" s="1"/>
  <c r="AN1191" i="64" a="1"/>
  <c r="AN1191" i="64" s="1"/>
  <c r="AN1192" i="64" a="1"/>
  <c r="AN1192" i="64" s="1"/>
  <c r="DK1193" i="64"/>
  <c r="DK1194" i="64" s="1"/>
  <c r="DK1196" i="64" s="1"/>
  <c r="AM1193" i="64"/>
  <c r="AM1194" i="64" s="1"/>
  <c r="AM1196" i="64" s="1"/>
  <c r="DL1191" i="64" a="1"/>
  <c r="DL1191" i="64" s="1"/>
  <c r="V668" i="64"/>
  <c r="W659" i="64"/>
  <c r="V664" i="64"/>
  <c r="V656" i="64"/>
  <c r="W648" i="64"/>
  <c r="W651" i="64" s="1"/>
  <c r="W660" i="64" s="1"/>
  <c r="W662" i="64" s="1"/>
  <c r="W652" i="64" s="1"/>
  <c r="DL650" i="64" a="1"/>
  <c r="DL650" i="64" s="1"/>
  <c r="AN661" i="64" a="1"/>
  <c r="AN661" i="64" s="1"/>
  <c r="AN650" i="64" a="1"/>
  <c r="AN650" i="64" s="1"/>
  <c r="DL661" i="64" a="1"/>
  <c r="DL661" i="64" s="1"/>
  <c r="DI1388" i="64"/>
  <c r="DI1390" i="64" s="1"/>
  <c r="DL1373" i="64" a="1"/>
  <c r="DL1373" i="64" s="1"/>
  <c r="DL667" i="64" a="1"/>
  <c r="DL667" i="64" s="1"/>
  <c r="DL653" i="64" a="1"/>
  <c r="DL653" i="64" s="1"/>
  <c r="AN667" i="64" a="1"/>
  <c r="AN667" i="64" s="1"/>
  <c r="AN653" i="64" a="1"/>
  <c r="AN653" i="64" s="1"/>
  <c r="DK126" i="64"/>
  <c r="AM126" i="64"/>
  <c r="AM141" i="64"/>
  <c r="AM1388" i="64"/>
  <c r="AM1390" i="64" s="1"/>
  <c r="AN111" i="64" a="1"/>
  <c r="AN111" i="64" s="1"/>
  <c r="AN1373" i="64" a="1"/>
  <c r="AN137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265" i="64" a="1"/>
  <c r="AN1265" i="64" s="1"/>
  <c r="DL1265" i="64" a="1"/>
  <c r="DL1265" i="64" s="1"/>
  <c r="AK994" i="64"/>
  <c r="AK995" i="64" s="1"/>
  <c r="AM989" i="64"/>
  <c r="AM987" i="64"/>
  <c r="AM991" i="64"/>
  <c r="AM990" i="64"/>
  <c r="AL992" i="64"/>
  <c r="DK990" i="64"/>
  <c r="DK989" i="64"/>
  <c r="DK988" i="64"/>
  <c r="DK987" i="64"/>
  <c r="DK992" i="64" s="1"/>
  <c r="DK991" i="64"/>
  <c r="DL982" i="64" a="1"/>
  <c r="DL982" i="64" s="1"/>
  <c r="DL981" i="64" a="1"/>
  <c r="DL981" i="64" s="1"/>
  <c r="DL980" i="64" a="1"/>
  <c r="DL980" i="64" s="1"/>
  <c r="DL984" i="64" a="1"/>
  <c r="DL984" i="64" s="1"/>
  <c r="DL983" i="64" a="1"/>
  <c r="DL983" i="64" s="1"/>
  <c r="AM988" i="64"/>
  <c r="AN984" i="64" a="1"/>
  <c r="AN984" i="64" s="1"/>
  <c r="AN980" i="64" a="1"/>
  <c r="AN980" i="64" s="1"/>
  <c r="AN983" i="64" a="1"/>
  <c r="AN983" i="64" s="1"/>
  <c r="AN982" i="64" a="1"/>
  <c r="AN982" i="64" s="1"/>
  <c r="AN981" i="64" a="1"/>
  <c r="AN981" i="64" s="1"/>
  <c r="DJ977" i="64"/>
  <c r="DJ994" i="64" s="1"/>
  <c r="DJ995" i="64" s="1"/>
  <c r="DK976" i="64"/>
  <c r="AM972" i="64"/>
  <c r="AL977" i="64"/>
  <c r="AM973" i="64"/>
  <c r="DK972" i="64"/>
  <c r="AN968" i="64" a="1"/>
  <c r="AN968" i="64" s="1"/>
  <c r="AN969" i="64" a="1"/>
  <c r="AN969" i="64" s="1"/>
  <c r="AN949" i="64" a="1"/>
  <c r="AN949" i="64" s="1"/>
  <c r="AN957" i="64" s="1"/>
  <c r="AN965" i="64" a="1"/>
  <c r="AN965" i="64" s="1"/>
  <c r="AN966" i="64" a="1"/>
  <c r="AN966" i="64" s="1"/>
  <c r="AN950" i="64" a="1"/>
  <c r="AN950" i="64" s="1"/>
  <c r="AN958" i="64" s="1"/>
  <c r="AN951" i="64" a="1"/>
  <c r="AN951" i="64" s="1"/>
  <c r="AN959" i="64" s="1"/>
  <c r="AN952" i="64" a="1"/>
  <c r="AN952" i="64" s="1"/>
  <c r="AN960" i="64" s="1"/>
  <c r="AN953" i="64" a="1"/>
  <c r="AN953" i="64" s="1"/>
  <c r="AN961" i="64" s="1"/>
  <c r="AN967" i="64" a="1"/>
  <c r="AN967" i="64" s="1"/>
  <c r="DK975" i="64"/>
  <c r="DL969" i="64" a="1"/>
  <c r="DL969" i="64" s="1"/>
  <c r="DL965" i="64" a="1"/>
  <c r="DL965" i="64" s="1"/>
  <c r="DL949" i="64" a="1"/>
  <c r="DL949" i="64" s="1"/>
  <c r="DL957" i="64" s="1"/>
  <c r="DL950" i="64" a="1"/>
  <c r="DL950" i="64" s="1"/>
  <c r="DL958" i="64" s="1"/>
  <c r="DL951" i="64" a="1"/>
  <c r="DL951" i="64" s="1"/>
  <c r="DL959" i="64" s="1"/>
  <c r="DL966" i="64" a="1"/>
  <c r="DL966" i="64" s="1"/>
  <c r="DL952" i="64" a="1"/>
  <c r="DL952" i="64" s="1"/>
  <c r="DL960" i="64" s="1"/>
  <c r="DL953" i="64" a="1"/>
  <c r="DL953" i="64" s="1"/>
  <c r="DL961" i="64" s="1"/>
  <c r="DL967" i="64" a="1"/>
  <c r="DL967" i="64" s="1"/>
  <c r="DL968" i="64" a="1"/>
  <c r="DL968" i="64" s="1"/>
  <c r="AM976" i="64"/>
  <c r="DK974" i="64"/>
  <c r="AM975" i="64"/>
  <c r="DK973" i="64"/>
  <c r="AM974" i="64"/>
  <c r="DL209" i="64" a="1"/>
  <c r="DL209" i="64" s="1"/>
  <c r="DL208" i="64" a="1"/>
  <c r="DL208" i="64" s="1"/>
  <c r="DL207" i="64" s="1"/>
  <c r="AN208" i="64" a="1"/>
  <c r="AN208" i="64" s="1"/>
  <c r="AN207" i="64" s="1"/>
  <c r="AN209" i="64" a="1"/>
  <c r="AN209" i="64" s="1"/>
  <c r="AM210" i="64"/>
  <c r="AM212" i="64" s="1"/>
  <c r="DK210" i="64"/>
  <c r="DK212" i="64" s="1"/>
  <c r="AM1241" i="64"/>
  <c r="DJ1243" i="64"/>
  <c r="AM924" i="64"/>
  <c r="AM926" i="64" s="1"/>
  <c r="DK1241" i="64"/>
  <c r="AK1244" i="64"/>
  <c r="DI1244" i="64"/>
  <c r="AL1243" i="64"/>
  <c r="DL331" i="64" a="1"/>
  <c r="DL331" i="64" s="1"/>
  <c r="DL1240" i="64" a="1"/>
  <c r="DL1240" i="64" s="1"/>
  <c r="AN331" i="64" a="1"/>
  <c r="AN331" i="64" s="1"/>
  <c r="AN1240" i="64" a="1"/>
  <c r="AN1240" i="64" s="1"/>
  <c r="DK924" i="64"/>
  <c r="DK926" i="64" s="1"/>
  <c r="DL925" i="64" a="1"/>
  <c r="DL925" i="64" s="1"/>
  <c r="AN312" i="64" a="1"/>
  <c r="AN312" i="64" s="1"/>
  <c r="AN925" i="64" a="1"/>
  <c r="AN925" i="64" s="1"/>
  <c r="DL299" i="64" a="1"/>
  <c r="DL299" i="64" s="1"/>
  <c r="DL312" i="64" a="1"/>
  <c r="DL312" i="64" s="1"/>
  <c r="AN891" i="64" a="1"/>
  <c r="AN891" i="64" s="1"/>
  <c r="AN299" i="64" a="1"/>
  <c r="AN299" i="64" s="1"/>
  <c r="DJ888" i="64"/>
  <c r="AL888" i="64"/>
  <c r="DL891" i="64" a="1"/>
  <c r="DL891" i="64" s="1"/>
  <c r="AM884" i="64"/>
  <c r="AM892" i="64" s="1"/>
  <c r="DK884" i="64"/>
  <c r="DK892" i="64" s="1"/>
  <c r="DL887" i="64" a="1"/>
  <c r="DL887" i="64" s="1"/>
  <c r="AN887" i="64" a="1"/>
  <c r="AN887" i="64" s="1"/>
  <c r="AN4" i="64"/>
  <c r="AN883" i="64" a="1"/>
  <c r="AN883" i="64" s="1"/>
  <c r="DL883" i="64" a="1"/>
  <c r="DL883" i="64" s="1"/>
  <c r="DL66" i="863" a="1"/>
  <c r="DL66" i="863" s="1"/>
  <c r="AO259" i="64"/>
  <c r="AO7" i="64"/>
  <c r="AN8" i="64" s="1"/>
  <c r="AM8" i="64"/>
  <c r="AH2107" i="64"/>
  <c r="DL42" i="863"/>
  <c r="DL21" i="863" s="1"/>
  <c r="DL31"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31" i="861" s="1"/>
  <c r="AN43" i="863"/>
  <c r="DL5" i="861"/>
  <c r="AN24" i="864"/>
  <c r="AN98"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98" i="861" s="1"/>
  <c r="AN70" i="863" a="1"/>
  <c r="AN70" i="863" s="1"/>
  <c r="AN68" i="863" a="1"/>
  <c r="AN68" i="863" s="1"/>
  <c r="AN66" i="863" a="1"/>
  <c r="AN66" i="863" s="1"/>
  <c r="AN4" i="863"/>
  <c r="DL4" i="864"/>
  <c r="AB7" i="860"/>
  <c r="AB3" i="860"/>
  <c r="AB4" i="860" s="1"/>
  <c r="AC2" i="860"/>
  <c r="AB1" i="860"/>
  <c r="DF4" i="860"/>
  <c r="DF1" i="860"/>
  <c r="DG9" i="860"/>
  <c r="DG8" i="860"/>
  <c r="DG3" i="860"/>
  <c r="DH2" i="860"/>
  <c r="DA2629" i="64"/>
  <c r="DA2602" i="64"/>
  <c r="AG2150" i="64"/>
  <c r="AH2148" i="64"/>
  <c r="DH2148" i="64"/>
  <c r="DH2150" i="64" s="1"/>
  <c r="AH2127" i="64"/>
  <c r="DG2150" i="64"/>
  <c r="DE2127" i="64"/>
  <c r="DE2129" i="64" s="1"/>
  <c r="DB2282" i="64"/>
  <c r="G722" i="64"/>
  <c r="G747" i="64"/>
  <c r="G1489" i="64"/>
  <c r="G822" i="64"/>
  <c r="E1876" i="64"/>
  <c r="DJ1244" i="64" a="1"/>
  <c r="AN1241" i="64" a="1"/>
  <c r="AN1894" i="64" a="1"/>
  <c r="AN1388" i="64" a="1"/>
  <c r="AN1295" i="64" a="1"/>
  <c r="DK1243" i="64" a="1"/>
  <c r="DL2052" i="64" a="1"/>
  <c r="AN924" i="64" a="1"/>
  <c r="DL924" i="64" a="1"/>
  <c r="DJ1388" i="64" a="1"/>
  <c r="AN884" i="64" a="1"/>
  <c r="DL1241" i="64" a="1"/>
  <c r="DL1266" i="64"/>
  <c r="AN1024" i="64" a="1"/>
  <c r="DL1136" i="64" a="1"/>
  <c r="DL884" i="64" a="1"/>
  <c r="AL1244" i="64" a="1"/>
  <c r="DL1295" i="64" a="1"/>
  <c r="DL1068" i="64" a="1"/>
  <c r="DB2629" i="64" a="1"/>
  <c r="AN1068" i="64" a="1"/>
  <c r="AN1266" i="64"/>
  <c r="AN2052" i="64" a="1"/>
  <c r="DL1024" i="64" a="1"/>
  <c r="DB2602" i="64" a="1"/>
  <c r="DL396" i="64" a="1"/>
  <c r="AM1243" i="64" a="1"/>
  <c r="AN1136" i="64" a="1"/>
  <c r="DL1894" i="64" a="1"/>
  <c r="AN396" i="64" a="1"/>
  <c r="AO420" i="64" l="1" a="1"/>
  <c r="AO420" i="64" s="1"/>
  <c r="AO450" i="64" s="1"/>
  <c r="AO480" i="64" a="1"/>
  <c r="AO480" i="64" s="1"/>
  <c r="AO520" i="64" s="1"/>
  <c r="BE30" i="1236"/>
  <c r="BD32" i="1236"/>
  <c r="BD31" i="1236"/>
  <c r="BE28" i="1236"/>
  <c r="BE46" i="1236"/>
  <c r="BE41" i="1236"/>
  <c r="BD30" i="1236"/>
  <c r="BE37" i="1236"/>
  <c r="BD39" i="1236"/>
  <c r="BC50" i="1236"/>
  <c r="BC17" i="861" s="1"/>
  <c r="BD46" i="1236"/>
  <c r="BD42" i="1236"/>
  <c r="BC48" i="1236"/>
  <c r="AF60" i="1236"/>
  <c r="BD44" i="1236"/>
  <c r="BE42" i="1236"/>
  <c r="BE25" i="1236"/>
  <c r="BE29" i="1236"/>
  <c r="BD25" i="1236"/>
  <c r="BC63" i="1236"/>
  <c r="BC100" i="861" s="1"/>
  <c r="BD38" i="1236"/>
  <c r="BD23" i="1236"/>
  <c r="BD33" i="1236"/>
  <c r="BE38" i="1236"/>
  <c r="BD26" i="1236"/>
  <c r="BD35" i="1236"/>
  <c r="BE44" i="1236"/>
  <c r="BD34" i="1236"/>
  <c r="BD62" i="1236"/>
  <c r="BD99" i="861" s="1"/>
  <c r="BF16" i="1236"/>
  <c r="BF36" i="861" s="1"/>
  <c r="BF4" i="1236"/>
  <c r="BF17" i="1236"/>
  <c r="BF20" i="1236"/>
  <c r="BF61" i="1236"/>
  <c r="BG7" i="1236"/>
  <c r="BG1" i="1236"/>
  <c r="BH2" i="1236"/>
  <c r="BG3" i="1236"/>
  <c r="BE18" i="1236"/>
  <c r="BE8" i="1236"/>
  <c r="AN396" i="64"/>
  <c r="AN1295" i="64"/>
  <c r="DL1295" i="64"/>
  <c r="DL396" i="64"/>
  <c r="AO395" i="64" a="1"/>
  <c r="AO395" i="64" s="1"/>
  <c r="AO1294" i="64" a="1"/>
  <c r="AO1294" i="64" s="1"/>
  <c r="AE1297" i="64"/>
  <c r="AF1293" i="64" s="1"/>
  <c r="AE1299" i="64"/>
  <c r="AM1296" i="64"/>
  <c r="DL1136" i="64"/>
  <c r="AN1136" i="64"/>
  <c r="AN1068" i="64"/>
  <c r="AD1138" i="64"/>
  <c r="AE1134" i="64" s="1"/>
  <c r="AD1140" i="64"/>
  <c r="AO1067" i="64" a="1"/>
  <c r="AO1067" i="64" s="1"/>
  <c r="AO1135" i="64" a="1"/>
  <c r="AO1135" i="64" s="1"/>
  <c r="DK1143" i="64"/>
  <c r="AM1143" i="64"/>
  <c r="AM1137" i="64"/>
  <c r="AM1144" i="64" s="1"/>
  <c r="DL1068" i="64"/>
  <c r="DL1075" i="64" s="1"/>
  <c r="Y18" i="861"/>
  <c r="Y27" i="861" s="1"/>
  <c r="Y28" i="861" s="1"/>
  <c r="DL2052" i="64"/>
  <c r="AN2052" i="64"/>
  <c r="AO2053" i="64" a="1"/>
  <c r="AO2053" i="64" s="1"/>
  <c r="AF2058" i="64"/>
  <c r="AF2055" i="64" s="1"/>
  <c r="AF2056" i="64" s="1"/>
  <c r="BA2083" i="64"/>
  <c r="AC1035" i="64"/>
  <c r="AC1028" i="64"/>
  <c r="AD1023" i="64" s="1"/>
  <c r="AD1030" i="64" s="1"/>
  <c r="AD1027" i="64" s="1"/>
  <c r="AN1024" i="64"/>
  <c r="AN1894" i="64"/>
  <c r="AN1896" i="64" s="1"/>
  <c r="DL1024" i="64"/>
  <c r="AL1039" i="64" a="1"/>
  <c r="AL1039" i="64" s="1"/>
  <c r="AO1893" i="64" a="1"/>
  <c r="AO1893" i="64" s="1"/>
  <c r="AO1025" i="64" a="1"/>
  <c r="AO1025" i="64" s="1"/>
  <c r="DK1033" i="64"/>
  <c r="DK1038" i="64"/>
  <c r="AM1038" i="64"/>
  <c r="AM1033" i="64"/>
  <c r="DL1894" i="64"/>
  <c r="DL1896" i="64" s="1"/>
  <c r="AO1195" i="64" a="1"/>
  <c r="AO1195" i="64" s="1"/>
  <c r="AO1895" i="64" a="1"/>
  <c r="AO1895" i="64" s="1"/>
  <c r="DL1193" i="64"/>
  <c r="DL1194" i="64" s="1"/>
  <c r="DL1196" i="64" s="1"/>
  <c r="AN1193" i="64"/>
  <c r="AN1194" i="64" s="1"/>
  <c r="AN1196" i="64" s="1"/>
  <c r="AO1191" i="64" a="1"/>
  <c r="AO1191" i="64" s="1"/>
  <c r="AO1192" i="64" a="1"/>
  <c r="AO1192" i="64" s="1"/>
  <c r="W654" i="64"/>
  <c r="W655" i="64" s="1"/>
  <c r="X648" i="64" s="1"/>
  <c r="X651" i="64" s="1"/>
  <c r="W663" i="64"/>
  <c r="W664" i="64" s="1"/>
  <c r="AO661" i="64" a="1"/>
  <c r="AO661" i="64" s="1"/>
  <c r="AO650" i="64" a="1"/>
  <c r="AO650" i="64" s="1"/>
  <c r="DJ1388" i="64"/>
  <c r="DJ1390" i="64" s="1"/>
  <c r="AO653" i="64" a="1"/>
  <c r="AO653" i="64" s="1"/>
  <c r="AO667" i="64" a="1"/>
  <c r="AO667" i="64" s="1"/>
  <c r="AN1388" i="64"/>
  <c r="AN1390" i="64" s="1"/>
  <c r="AO111" i="64" a="1"/>
  <c r="AO111" i="64" s="1"/>
  <c r="AO1373" i="64" a="1"/>
  <c r="AO137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265" i="64" a="1"/>
  <c r="AO1265" i="64" s="1"/>
  <c r="AL994" i="64"/>
  <c r="AL995" i="64" s="1"/>
  <c r="DL989" i="64"/>
  <c r="AN990" i="64"/>
  <c r="DL991" i="64"/>
  <c r="AM992" i="64"/>
  <c r="AN989" i="64"/>
  <c r="DL988" i="64"/>
  <c r="DL987" i="64"/>
  <c r="DL992" i="64" s="1"/>
  <c r="AN987" i="64"/>
  <c r="DL990" i="64"/>
  <c r="AN988" i="64"/>
  <c r="AO984" i="64" a="1"/>
  <c r="AO984" i="64" s="1"/>
  <c r="AO980" i="64" a="1"/>
  <c r="AO980" i="64" s="1"/>
  <c r="AO983" i="64" a="1"/>
  <c r="AO983" i="64" s="1"/>
  <c r="AO982" i="64" a="1"/>
  <c r="AO982" i="64" s="1"/>
  <c r="AO981" i="64" a="1"/>
  <c r="AO981" i="64" s="1"/>
  <c r="AN991" i="64"/>
  <c r="DK977" i="64"/>
  <c r="DK994" i="64" s="1"/>
  <c r="DK995" i="64" s="1"/>
  <c r="DL972" i="64"/>
  <c r="AN976" i="64"/>
  <c r="AN975" i="64"/>
  <c r="AN972" i="64"/>
  <c r="AN973" i="64"/>
  <c r="AM977" i="64"/>
  <c r="AO968" i="64" a="1"/>
  <c r="AO968" i="64" s="1"/>
  <c r="AO967" i="64" a="1"/>
  <c r="AO967" i="64" s="1"/>
  <c r="AO969" i="64" a="1"/>
  <c r="AO969" i="64" s="1"/>
  <c r="AO949" i="64" a="1"/>
  <c r="AO949" i="64" s="1"/>
  <c r="AO957" i="64" s="1"/>
  <c r="AO966" i="64" a="1"/>
  <c r="AO966" i="64" s="1"/>
  <c r="AO950" i="64" a="1"/>
  <c r="AO950" i="64" s="1"/>
  <c r="AO958" i="64" s="1"/>
  <c r="AO951" i="64" a="1"/>
  <c r="AO951" i="64" s="1"/>
  <c r="AO959" i="64" s="1"/>
  <c r="AO952" i="64" a="1"/>
  <c r="AO952" i="64" s="1"/>
  <c r="AO960" i="64" s="1"/>
  <c r="AO965" i="64" a="1"/>
  <c r="AO965" i="64" s="1"/>
  <c r="AO953" i="64" a="1"/>
  <c r="AO953" i="64" s="1"/>
  <c r="AO961" i="64" s="1"/>
  <c r="AN974" i="64"/>
  <c r="DL976" i="64"/>
  <c r="DL975" i="64"/>
  <c r="DL974" i="64"/>
  <c r="DL973" i="64"/>
  <c r="AO208" i="64" a="1"/>
  <c r="AO208" i="64" s="1"/>
  <c r="AO207" i="64" s="1"/>
  <c r="AO209" i="64" a="1"/>
  <c r="AO209" i="64" s="1"/>
  <c r="DL210" i="64"/>
  <c r="DL212" i="64" s="1"/>
  <c r="AN210" i="64"/>
  <c r="AN212" i="64" s="1"/>
  <c r="AM1243" i="64"/>
  <c r="AN1241" i="64"/>
  <c r="AL1244" i="64"/>
  <c r="AN924" i="64"/>
  <c r="AN926" i="64" s="1"/>
  <c r="DK1243" i="64"/>
  <c r="DJ1244" i="64"/>
  <c r="DL1241" i="64"/>
  <c r="AO331" i="64" a="1"/>
  <c r="AO331" i="64" s="1"/>
  <c r="AO1240" i="64" a="1"/>
  <c r="AO1240" i="64" s="1"/>
  <c r="DL924" i="64"/>
  <c r="DL926" i="64" s="1"/>
  <c r="AO312" i="64" a="1"/>
  <c r="AO312" i="64" s="1"/>
  <c r="AO925" i="64" a="1"/>
  <c r="AO925" i="64" s="1"/>
  <c r="AO891" i="64" a="1"/>
  <c r="AO891" i="64" s="1"/>
  <c r="AO299" i="64" a="1"/>
  <c r="AO299" i="64" s="1"/>
  <c r="AM888" i="64"/>
  <c r="DK888" i="64"/>
  <c r="AN884" i="64"/>
  <c r="AN892" i="64" s="1"/>
  <c r="DL884" i="64"/>
  <c r="DL892" i="64" s="1"/>
  <c r="AO887" i="64" a="1"/>
  <c r="AO887" i="64" s="1"/>
  <c r="AO4" i="64"/>
  <c r="AO883" i="64" a="1"/>
  <c r="AO883" i="64" s="1"/>
  <c r="AP259" i="64"/>
  <c r="AP7" i="64"/>
  <c r="AO8" i="64" s="1"/>
  <c r="AI2107" i="64"/>
  <c r="AQ2" i="64"/>
  <c r="AP1" i="64"/>
  <c r="AP3" i="64"/>
  <c r="AP480" i="64" s="1" a="1"/>
  <c r="AP480" i="64" s="1"/>
  <c r="AP520" i="64" s="1"/>
  <c r="AO24" i="864"/>
  <c r="AO98"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1" i="861" s="1"/>
  <c r="AO43" i="863"/>
  <c r="AR8" i="861"/>
  <c r="AS3" i="861"/>
  <c r="AR4" i="861"/>
  <c r="AR1" i="861"/>
  <c r="AO57" i="863"/>
  <c r="AD2" i="860"/>
  <c r="AC7" i="860"/>
  <c r="AC1" i="860"/>
  <c r="AC3" i="860"/>
  <c r="AC4" i="860" s="1"/>
  <c r="DG1" i="860"/>
  <c r="DG4" i="860"/>
  <c r="DH9" i="860"/>
  <c r="DH8" i="860"/>
  <c r="DH3" i="860"/>
  <c r="DI2" i="860"/>
  <c r="DB2629" i="64"/>
  <c r="DB2602" i="64"/>
  <c r="AH2150" i="64"/>
  <c r="AI2148" i="64"/>
  <c r="AI2127" i="64"/>
  <c r="AI2129" i="64" s="1"/>
  <c r="AH2129" i="64"/>
  <c r="DI2148" i="64"/>
  <c r="DF2127" i="64"/>
  <c r="DF2129" i="64" s="1"/>
  <c r="DE2107" i="64"/>
  <c r="DD2107" i="64"/>
  <c r="DC2282" i="64"/>
  <c r="L93" i="64"/>
  <c r="M93" i="64"/>
  <c r="N93" i="64"/>
  <c r="O93" i="64"/>
  <c r="P93" i="64"/>
  <c r="K93" i="64"/>
  <c r="E1840" i="64"/>
  <c r="E1839" i="64"/>
  <c r="B1839" i="64" s="1"/>
  <c r="E1837" i="64"/>
  <c r="AO1068" i="64" a="1"/>
  <c r="AM1244" i="64" a="1"/>
  <c r="AO1024" i="64" a="1"/>
  <c r="DC2629" i="64" a="1"/>
  <c r="AO924" i="64" a="1"/>
  <c r="DK1388" i="64" a="1"/>
  <c r="AO1241" i="64" a="1"/>
  <c r="AO1266" i="64"/>
  <c r="AN1243" i="64" a="1"/>
  <c r="DK1244" i="64" a="1"/>
  <c r="DL1243" i="64" a="1"/>
  <c r="AO1136" i="64" a="1"/>
  <c r="AO1388" i="64" a="1"/>
  <c r="DC2602" i="64" a="1"/>
  <c r="AO1894" i="64" a="1"/>
  <c r="AO2052" i="64" a="1"/>
  <c r="AO884" i="64" a="1"/>
  <c r="AO1295" i="64" a="1"/>
  <c r="AO396" i="64" a="1"/>
  <c r="BD48" i="1236" l="1"/>
  <c r="BD50" i="1236"/>
  <c r="BD17" i="861" s="1"/>
  <c r="BE27" i="1236"/>
  <c r="BF26" i="1236"/>
  <c r="BF38" i="1236"/>
  <c r="BF39" i="1236"/>
  <c r="BF43" i="1236"/>
  <c r="BE31" i="1236"/>
  <c r="BE34" i="1236"/>
  <c r="BE45" i="1236"/>
  <c r="BF42" i="1236"/>
  <c r="BD63" i="1236"/>
  <c r="BD100" i="861" s="1"/>
  <c r="BE24" i="1236"/>
  <c r="AF64" i="1236"/>
  <c r="AF72" i="861" s="1"/>
  <c r="AF66" i="1236"/>
  <c r="AF43" i="861" s="1"/>
  <c r="BF47" i="1236"/>
  <c r="BE39" i="1236"/>
  <c r="BF29" i="1236"/>
  <c r="BE43" i="1236"/>
  <c r="BE23" i="1236"/>
  <c r="BE35" i="1236"/>
  <c r="BE32" i="1236"/>
  <c r="BE47" i="1236"/>
  <c r="BF45" i="1236"/>
  <c r="BE26" i="1236"/>
  <c r="BE33" i="1236"/>
  <c r="BE36" i="1236"/>
  <c r="BF30" i="1236"/>
  <c r="BE40" i="1236"/>
  <c r="BF31" i="1236"/>
  <c r="BE62" i="1236"/>
  <c r="BE99" i="861" s="1"/>
  <c r="BG4" i="1236"/>
  <c r="BG17" i="1236"/>
  <c r="BG16" i="1236"/>
  <c r="BG36" i="861" s="1"/>
  <c r="BG20" i="1236"/>
  <c r="BG61" i="1236"/>
  <c r="BH7" i="1236"/>
  <c r="BH1" i="1236"/>
  <c r="BI2" i="1236"/>
  <c r="BH3" i="1236"/>
  <c r="BF8" i="1236"/>
  <c r="BF18" i="1236"/>
  <c r="AP420" i="64" a="1"/>
  <c r="AP420" i="64" s="1"/>
  <c r="AP450" i="64" s="1"/>
  <c r="AO1295" i="64"/>
  <c r="AO396" i="64"/>
  <c r="AF1299" i="64"/>
  <c r="AF1297" i="64"/>
  <c r="AG1293" i="64" s="1"/>
  <c r="AP1294" i="64" a="1"/>
  <c r="AP1294" i="64" s="1"/>
  <c r="AP395" i="64" a="1"/>
  <c r="AP395" i="64" s="1"/>
  <c r="AN1296" i="64"/>
  <c r="AO1136" i="64"/>
  <c r="AO1068" i="64"/>
  <c r="AE1138" i="64"/>
  <c r="AF1134" i="64" s="1"/>
  <c r="AE1140" i="64"/>
  <c r="AP1135" i="64" a="1"/>
  <c r="AP1135" i="64" s="1"/>
  <c r="AN1143" i="64"/>
  <c r="AN1137" i="64"/>
  <c r="AN1144" i="64" s="1"/>
  <c r="DL1143" i="64"/>
  <c r="AP1067" i="64" a="1"/>
  <c r="AP1067" i="64" s="1"/>
  <c r="AP2053" i="64" a="1"/>
  <c r="AP2053" i="64" s="1"/>
  <c r="X44" i="861"/>
  <c r="AO2052" i="64"/>
  <c r="AO2061" i="64" s="1"/>
  <c r="AN2061" i="64"/>
  <c r="DL2061" i="64"/>
  <c r="AG2051" i="64"/>
  <c r="BB2083" i="64"/>
  <c r="BA2085" i="64"/>
  <c r="AD1035" i="64"/>
  <c r="AD1028" i="64"/>
  <c r="AE1023" i="64" s="1"/>
  <c r="AE1030" i="64" s="1"/>
  <c r="AE1027" i="64" s="1"/>
  <c r="AO1024" i="64"/>
  <c r="AO1894" i="64"/>
  <c r="AO1896" i="64" s="1"/>
  <c r="AM1039" i="64" a="1"/>
  <c r="AM1039" i="64" s="1"/>
  <c r="DK1039" i="64" a="1"/>
  <c r="DK1039" i="64" s="1"/>
  <c r="AP1025" i="64" a="1"/>
  <c r="AP1025" i="64" s="1"/>
  <c r="DL1033" i="64"/>
  <c r="DL1038" i="64"/>
  <c r="AN1038" i="64"/>
  <c r="AN1033" i="64"/>
  <c r="AP1893" i="64" a="1"/>
  <c r="AP1893" i="64" s="1"/>
  <c r="AP1195" i="64" a="1"/>
  <c r="AP1195" i="64" s="1"/>
  <c r="AP1895" i="64" a="1"/>
  <c r="AP1895" i="64" s="1"/>
  <c r="AP1191" i="64" a="1"/>
  <c r="AP1191" i="64" s="1"/>
  <c r="AP1192" i="64" a="1"/>
  <c r="AP1192" i="64" s="1"/>
  <c r="AO1193" i="64"/>
  <c r="AO1194" i="64" s="1"/>
  <c r="AO1196" i="64" s="1"/>
  <c r="W656" i="64"/>
  <c r="W668" i="64"/>
  <c r="X659" i="64"/>
  <c r="X660" i="64"/>
  <c r="AP661" i="64" a="1"/>
  <c r="AP661" i="64" s="1"/>
  <c r="AP650" i="64" a="1"/>
  <c r="AP650" i="64" s="1"/>
  <c r="DK1388" i="64"/>
  <c r="DK1390" i="64" s="1"/>
  <c r="AP667" i="64" a="1"/>
  <c r="AP667" i="64" s="1"/>
  <c r="AP653" i="64" a="1"/>
  <c r="AP653" i="64" s="1"/>
  <c r="AO141" i="64"/>
  <c r="AO126" i="64"/>
  <c r="AO1388" i="64"/>
  <c r="AO1390" i="64" s="1"/>
  <c r="AP111" i="64" a="1"/>
  <c r="AP111" i="64" s="1"/>
  <c r="AP1373" i="64" a="1"/>
  <c r="AP137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265" i="64" a="1"/>
  <c r="AP1265" i="64" s="1"/>
  <c r="AM994" i="64"/>
  <c r="AM995" i="64" s="1"/>
  <c r="AO989" i="64"/>
  <c r="AO987" i="64"/>
  <c r="AO990" i="64"/>
  <c r="AO991" i="64"/>
  <c r="AO988" i="64"/>
  <c r="AN992" i="64"/>
  <c r="AP984" i="64" a="1"/>
  <c r="AP984" i="64" s="1"/>
  <c r="AP980" i="64" a="1"/>
  <c r="AP980" i="64" s="1"/>
  <c r="AP983" i="64" a="1"/>
  <c r="AP983" i="64" s="1"/>
  <c r="AP982" i="64" a="1"/>
  <c r="AP982" i="64" s="1"/>
  <c r="AP981" i="64" a="1"/>
  <c r="AP981" i="64" s="1"/>
  <c r="AO973" i="64"/>
  <c r="DL977" i="64"/>
  <c r="DL994" i="64" s="1"/>
  <c r="AO976" i="64"/>
  <c r="AP967" i="64" a="1"/>
  <c r="AP967" i="64" s="1"/>
  <c r="AP968" i="64" a="1"/>
  <c r="AP968" i="64" s="1"/>
  <c r="AP953" i="64" a="1"/>
  <c r="AP953" i="64" s="1"/>
  <c r="AP961" i="64" s="1"/>
  <c r="AP969" i="64" a="1"/>
  <c r="AP969" i="64" s="1"/>
  <c r="AP949" i="64" a="1"/>
  <c r="AP949" i="64" s="1"/>
  <c r="AP957" i="64" s="1"/>
  <c r="AP966" i="64" a="1"/>
  <c r="AP966" i="64" s="1"/>
  <c r="AP950" i="64" a="1"/>
  <c r="AP950" i="64" s="1"/>
  <c r="AP958" i="64" s="1"/>
  <c r="AP965" i="64" a="1"/>
  <c r="AP965" i="64" s="1"/>
  <c r="AP951" i="64" a="1"/>
  <c r="AP951" i="64" s="1"/>
  <c r="AP959" i="64" s="1"/>
  <c r="AP952" i="64" a="1"/>
  <c r="AP952" i="64" s="1"/>
  <c r="AP960" i="64" s="1"/>
  <c r="AO975" i="64"/>
  <c r="AO974" i="64"/>
  <c r="AN977" i="64"/>
  <c r="AO972" i="64"/>
  <c r="AO210" i="64"/>
  <c r="AO212" i="64" s="1"/>
  <c r="AP208" i="64" a="1"/>
  <c r="AP208" i="64" s="1"/>
  <c r="AP207" i="64" s="1"/>
  <c r="AP209" i="64" a="1"/>
  <c r="AP209" i="64" s="1"/>
  <c r="AN1243" i="64"/>
  <c r="AM1244" i="64"/>
  <c r="DL1243" i="64"/>
  <c r="DK1244" i="64"/>
  <c r="AO1241" i="64"/>
  <c r="AO924" i="64"/>
  <c r="AO926" i="64" s="1"/>
  <c r="AP331" i="64" a="1"/>
  <c r="AP331" i="64" s="1"/>
  <c r="AP1240" i="64" a="1"/>
  <c r="AP1240" i="64" s="1"/>
  <c r="AP312" i="64" a="1"/>
  <c r="AP312" i="64" s="1"/>
  <c r="AP925" i="64" a="1"/>
  <c r="AP925" i="64" s="1"/>
  <c r="AP891" i="64" a="1"/>
  <c r="AP891" i="64" s="1"/>
  <c r="AP299" i="64" a="1"/>
  <c r="AP299" i="64" s="1"/>
  <c r="DL888" i="64"/>
  <c r="AN888" i="64"/>
  <c r="AO884" i="64"/>
  <c r="AO892" i="64" s="1"/>
  <c r="AP887" i="64" a="1"/>
  <c r="AP887" i="64" s="1"/>
  <c r="AP883" i="64" a="1"/>
  <c r="AP883" i="64" s="1"/>
  <c r="AQ259" i="64"/>
  <c r="AQ7" i="64"/>
  <c r="AP8" i="64" s="1"/>
  <c r="AP4" i="64"/>
  <c r="AJ2107" i="64"/>
  <c r="AQ3" i="64"/>
  <c r="AQ480" i="64" s="1" a="1"/>
  <c r="AQ480" i="64" s="1"/>
  <c r="AQ520" i="64" s="1"/>
  <c r="AR2" i="64"/>
  <c r="AQ1" i="64"/>
  <c r="AP68" i="863" a="1"/>
  <c r="AP68" i="863" s="1"/>
  <c r="AP66" i="863" a="1"/>
  <c r="AP66" i="863" s="1"/>
  <c r="AP70" i="863" a="1"/>
  <c r="AP70" i="863" s="1"/>
  <c r="AP4" i="863"/>
  <c r="AP42" i="863"/>
  <c r="AP21" i="863" s="1"/>
  <c r="AP31" i="861" s="1"/>
  <c r="AP43" i="863"/>
  <c r="AP24" i="864"/>
  <c r="AP98"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629" i="64"/>
  <c r="DC2602" i="64"/>
  <c r="AJ2148" i="64"/>
  <c r="AI2150" i="64"/>
  <c r="DJ2148" i="64"/>
  <c r="DJ2150" i="64" s="1"/>
  <c r="DI2150" i="64"/>
  <c r="AJ2127" i="64"/>
  <c r="AJ2129" i="64" s="1"/>
  <c r="DG2127" i="64"/>
  <c r="DG2129" i="64" s="1"/>
  <c r="DF2107" i="64"/>
  <c r="DD2282" i="64"/>
  <c r="G1166" i="64"/>
  <c r="G1164" i="64" s="1"/>
  <c r="G1337" i="64"/>
  <c r="E540" i="64"/>
  <c r="E542" i="64"/>
  <c r="E541" i="64"/>
  <c r="B541" i="64" s="1"/>
  <c r="E539" i="64"/>
  <c r="E88" i="64"/>
  <c r="B88" i="64" s="1"/>
  <c r="E89" i="64"/>
  <c r="B89" i="64" s="1"/>
  <c r="E90" i="64"/>
  <c r="B90" i="64" s="1"/>
  <c r="E91" i="64"/>
  <c r="B91" i="64" s="1"/>
  <c r="E92" i="64"/>
  <c r="B92" i="64" s="1"/>
  <c r="E93" i="64"/>
  <c r="B93" i="64" s="1"/>
  <c r="E87" i="64"/>
  <c r="AP924" i="64" a="1"/>
  <c r="AP1894" i="64" a="1"/>
  <c r="AP1295" i="64" a="1"/>
  <c r="AN1244" i="64" a="1"/>
  <c r="DL1244" i="64" a="1"/>
  <c r="AO1243" i="64" a="1"/>
  <c r="DD2602" i="64" a="1"/>
  <c r="DD2629" i="64" a="1"/>
  <c r="AP1241" i="64" a="1"/>
  <c r="AP1024" i="64" a="1"/>
  <c r="AP1068" i="64" a="1"/>
  <c r="AP1136" i="64" a="1"/>
  <c r="AP2052" i="64" a="1"/>
  <c r="DL1388" i="64" a="1"/>
  <c r="AP1266" i="64"/>
  <c r="AP396" i="64" a="1"/>
  <c r="AP884" i="64" a="1"/>
  <c r="AP1388" i="64" a="1"/>
  <c r="BE48" i="1236" l="1"/>
  <c r="BF46" i="1236"/>
  <c r="BE63" i="1236"/>
  <c r="BE100" i="861" s="1"/>
  <c r="BF34" i="1236"/>
  <c r="BG30" i="1236"/>
  <c r="BF44" i="1236"/>
  <c r="BF35" i="1236"/>
  <c r="BE50" i="1236"/>
  <c r="BE17" i="861" s="1"/>
  <c r="BF27" i="1236"/>
  <c r="BF40" i="1236"/>
  <c r="BF24" i="1236"/>
  <c r="BF32" i="1236"/>
  <c r="BF37" i="1236"/>
  <c r="BG46" i="1236"/>
  <c r="BF23" i="1236"/>
  <c r="BG44" i="1236"/>
  <c r="AG60" i="1236"/>
  <c r="BG40" i="1236"/>
  <c r="BG32" i="1236"/>
  <c r="BF33" i="1236"/>
  <c r="BF25" i="1236"/>
  <c r="BG39" i="1236"/>
  <c r="BG8" i="1236"/>
  <c r="BF41" i="1236"/>
  <c r="BF36" i="1236"/>
  <c r="BG27" i="1236"/>
  <c r="BG31" i="1236"/>
  <c r="BG43" i="1236"/>
  <c r="BF28" i="1236"/>
  <c r="BH17" i="1236"/>
  <c r="BH4" i="1236"/>
  <c r="BH20" i="1236"/>
  <c r="BH16" i="1236"/>
  <c r="BH36" i="861" s="1"/>
  <c r="BH61" i="1236"/>
  <c r="BI1" i="1236"/>
  <c r="BJ2" i="1236"/>
  <c r="BI3" i="1236"/>
  <c r="BI7" i="1236"/>
  <c r="BG18" i="1236"/>
  <c r="BF62" i="1236"/>
  <c r="BF99" i="861" s="1"/>
  <c r="AQ420" i="64" a="1"/>
  <c r="AQ420" i="64" s="1"/>
  <c r="AQ450" i="64" s="1"/>
  <c r="AP396" i="64"/>
  <c r="AP1295" i="64"/>
  <c r="AQ1294" i="64" a="1"/>
  <c r="AQ1294" i="64" s="1"/>
  <c r="AQ395" i="64" a="1"/>
  <c r="AQ395" i="64" s="1"/>
  <c r="AG1299" i="64"/>
  <c r="AG1297" i="64"/>
  <c r="AH1293" i="64" s="1"/>
  <c r="AO1296" i="64"/>
  <c r="AP1136" i="64"/>
  <c r="AF1138" i="64"/>
  <c r="AG1134" i="64" s="1"/>
  <c r="AF1140" i="64"/>
  <c r="AQ1067" i="64" a="1"/>
  <c r="AQ1067" i="64" s="1"/>
  <c r="AQ1135" i="64" a="1"/>
  <c r="AQ1135" i="64" s="1"/>
  <c r="AO1143" i="64"/>
  <c r="AO1137" i="64"/>
  <c r="AO1144" i="64" s="1"/>
  <c r="AP1068" i="64"/>
  <c r="Y95" i="861"/>
  <c r="Y64" i="861"/>
  <c r="AP2052" i="64"/>
  <c r="AP2061" i="64" s="1"/>
  <c r="AP2062" i="64" s="1" a="1"/>
  <c r="AP2062" i="64" s="1"/>
  <c r="AQ2053" i="64" a="1"/>
  <c r="AQ2053" i="64" s="1"/>
  <c r="X101" i="861"/>
  <c r="AN2062" i="64" a="1"/>
  <c r="AN2062" i="64" s="1"/>
  <c r="AO2062" i="64" a="1"/>
  <c r="AO2062" i="64" s="1"/>
  <c r="AG2058" i="64"/>
  <c r="AG2055" i="64" s="1"/>
  <c r="BC2083" i="64"/>
  <c r="BC2085" i="64" s="1"/>
  <c r="BB2085" i="64"/>
  <c r="AE1028" i="64"/>
  <c r="AF1023" i="64" s="1"/>
  <c r="AF1030" i="64" s="1"/>
  <c r="AF1027" i="64" s="1"/>
  <c r="AE1035" i="64"/>
  <c r="AP1024" i="64"/>
  <c r="AN1039" i="64" a="1"/>
  <c r="AN1039" i="64" s="1"/>
  <c r="AQ1893" i="64" a="1"/>
  <c r="AQ1893" i="64" s="1"/>
  <c r="AQ1025" i="64" a="1"/>
  <c r="AQ1025" i="64" s="1"/>
  <c r="DL1039" i="64" a="1"/>
  <c r="DL1039" i="64" s="1"/>
  <c r="AO1038" i="64"/>
  <c r="AO1033" i="64"/>
  <c r="AP1894" i="64"/>
  <c r="AP1896" i="64" s="1"/>
  <c r="AQ1195" i="64" a="1"/>
  <c r="AQ1195" i="64" s="1"/>
  <c r="AQ1895" i="64" a="1"/>
  <c r="AQ1895" i="64" s="1"/>
  <c r="AP1193" i="64"/>
  <c r="AP1194" i="64" s="1"/>
  <c r="AP1196" i="64" s="1"/>
  <c r="AQ1191" i="64" a="1"/>
  <c r="AQ1191" i="64" s="1"/>
  <c r="AQ1192" i="64" a="1"/>
  <c r="AQ1192" i="64" s="1"/>
  <c r="X662" i="64"/>
  <c r="X652" i="64" s="1"/>
  <c r="X654" i="64" s="1"/>
  <c r="X655" i="64" s="1"/>
  <c r="AQ661" i="64" a="1"/>
  <c r="AQ661" i="64" s="1"/>
  <c r="AQ650" i="64" a="1"/>
  <c r="AQ650" i="64" s="1"/>
  <c r="DL1388" i="64"/>
  <c r="DL1390" i="64" s="1"/>
  <c r="AQ1373" i="64" a="1"/>
  <c r="AQ1373" i="64" s="1"/>
  <c r="AQ653" i="64" a="1"/>
  <c r="AQ653" i="64" s="1"/>
  <c r="AQ667" i="64" a="1"/>
  <c r="AQ667" i="64" s="1"/>
  <c r="AP141" i="64"/>
  <c r="AP126" i="64"/>
  <c r="AP138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265" i="64" a="1"/>
  <c r="AQ1265" i="64" s="1"/>
  <c r="AN994" i="64"/>
  <c r="AN995" i="64" s="1"/>
  <c r="DL995" i="64"/>
  <c r="AP991" i="64"/>
  <c r="AP987" i="64"/>
  <c r="AP989" i="64"/>
  <c r="AP990" i="64"/>
  <c r="AP988" i="64"/>
  <c r="AO992" i="64"/>
  <c r="AQ984" i="64" a="1"/>
  <c r="AQ984" i="64" s="1"/>
  <c r="AQ980" i="64" a="1"/>
  <c r="AQ980" i="64" s="1"/>
  <c r="AQ983" i="64" a="1"/>
  <c r="AQ983" i="64" s="1"/>
  <c r="AQ982" i="64" a="1"/>
  <c r="AQ982" i="64" s="1"/>
  <c r="AQ981" i="64" a="1"/>
  <c r="AQ981" i="64" s="1"/>
  <c r="AP973" i="64"/>
  <c r="AP974" i="64"/>
  <c r="AP976" i="64"/>
  <c r="AP975" i="64"/>
  <c r="AQ953" i="64" a="1"/>
  <c r="AQ953" i="64" s="1"/>
  <c r="AQ961" i="64" s="1"/>
  <c r="AQ967" i="64" a="1"/>
  <c r="AQ967" i="64" s="1"/>
  <c r="AQ968" i="64" a="1"/>
  <c r="AQ968" i="64" s="1"/>
  <c r="AQ969" i="64" a="1"/>
  <c r="AQ969" i="64" s="1"/>
  <c r="AQ952" i="64" a="1"/>
  <c r="AQ952" i="64" s="1"/>
  <c r="AQ960" i="64" s="1"/>
  <c r="AQ965" i="64" a="1"/>
  <c r="AQ965" i="64" s="1"/>
  <c r="AQ949" i="64" a="1"/>
  <c r="AQ949" i="64" s="1"/>
  <c r="AQ957" i="64" s="1"/>
  <c r="AQ966" i="64" a="1"/>
  <c r="AQ966" i="64" s="1"/>
  <c r="AQ950" i="64" a="1"/>
  <c r="AQ950" i="64" s="1"/>
  <c r="AQ958" i="64" s="1"/>
  <c r="AQ951" i="64" a="1"/>
  <c r="AQ951" i="64" s="1"/>
  <c r="AQ959" i="64" s="1"/>
  <c r="AP972" i="64"/>
  <c r="AO977" i="64"/>
  <c r="AQ208" i="64" a="1"/>
  <c r="AQ208" i="64" s="1"/>
  <c r="AQ207" i="64" s="1"/>
  <c r="AQ209" i="64" a="1"/>
  <c r="AQ209" i="64" s="1"/>
  <c r="AP210" i="64"/>
  <c r="AP212" i="64" s="1"/>
  <c r="AO1243" i="64"/>
  <c r="AP924" i="64"/>
  <c r="AP926" i="64" s="1"/>
  <c r="AP1241" i="64"/>
  <c r="DL1244" i="64"/>
  <c r="AN1244" i="64"/>
  <c r="AQ331" i="64" a="1"/>
  <c r="AQ331" i="64" s="1"/>
  <c r="AQ1240" i="64" a="1"/>
  <c r="AQ1240" i="64" s="1"/>
  <c r="AQ925" i="64" a="1"/>
  <c r="AQ925" i="64" s="1"/>
  <c r="AQ299" i="64" a="1"/>
  <c r="AQ299" i="64" s="1"/>
  <c r="AQ312" i="64" a="1"/>
  <c r="AQ312" i="64" s="1"/>
  <c r="AO888" i="64"/>
  <c r="AQ891" i="64" a="1"/>
  <c r="AQ891" i="64" s="1"/>
  <c r="AP884" i="64"/>
  <c r="AP892" i="64" s="1"/>
  <c r="AQ887" i="64" a="1"/>
  <c r="AQ887" i="64" s="1"/>
  <c r="AQ883" i="64" a="1"/>
  <c r="AQ883" i="64" s="1"/>
  <c r="AQ4" i="864"/>
  <c r="AR259" i="64"/>
  <c r="AR7" i="64"/>
  <c r="AQ8" i="64" s="1"/>
  <c r="AQ4" i="64"/>
  <c r="AK2107" i="64"/>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1" i="861" s="1"/>
  <c r="AR22" i="864"/>
  <c r="AR21" i="864"/>
  <c r="AR3" i="864"/>
  <c r="AS2" i="864"/>
  <c r="AS23" i="864" s="1"/>
  <c r="AR20" i="864"/>
  <c r="AR1" i="864"/>
  <c r="AQ57" i="863"/>
  <c r="AQ24" i="864"/>
  <c r="AQ98" i="861" s="1"/>
  <c r="AS5" i="861"/>
  <c r="AE1" i="860"/>
  <c r="AE7" i="860"/>
  <c r="AF2" i="860"/>
  <c r="AE3" i="860"/>
  <c r="AE4" i="860" s="1"/>
  <c r="DI1" i="860"/>
  <c r="DI4" i="860"/>
  <c r="DJ3" i="860"/>
  <c r="DK2" i="860"/>
  <c r="DJ9" i="860"/>
  <c r="DJ8" i="860"/>
  <c r="DD2629" i="64"/>
  <c r="DD2602" i="64"/>
  <c r="AK2148" i="64"/>
  <c r="AJ2150" i="64"/>
  <c r="DH2127" i="64"/>
  <c r="DK2148" i="64"/>
  <c r="AK2127" i="64"/>
  <c r="AK2129" i="64" s="1"/>
  <c r="DG2107" i="64"/>
  <c r="DE2282" i="64"/>
  <c r="G1216" i="64"/>
  <c r="AQ924" i="64" a="1"/>
  <c r="AQ1024" i="64" a="1"/>
  <c r="DE2602" i="64" a="1"/>
  <c r="AQ2052" i="64" a="1"/>
  <c r="AQ1295" i="64" a="1"/>
  <c r="AP1243" i="64" a="1"/>
  <c r="AQ1068" i="64" a="1"/>
  <c r="AQ1388" i="64" a="1"/>
  <c r="AQ1241" i="64" a="1"/>
  <c r="AQ1894" i="64" a="1"/>
  <c r="AQ1136" i="64" a="1"/>
  <c r="DE2629" i="64" a="1"/>
  <c r="AQ396" i="64" a="1"/>
  <c r="AQ1266" i="64"/>
  <c r="AQ884" i="64" a="1"/>
  <c r="AO1244" i="64" a="1"/>
  <c r="AR420" i="64" l="1" a="1"/>
  <c r="AR420" i="64" s="1"/>
  <c r="AR450" i="64" s="1"/>
  <c r="AR480" i="64" a="1"/>
  <c r="AR480" i="64" s="1"/>
  <c r="AR520" i="64" s="1"/>
  <c r="BG24" i="1236"/>
  <c r="BH28" i="1236"/>
  <c r="BH41" i="1236"/>
  <c r="BG41" i="1236"/>
  <c r="BG28" i="1236"/>
  <c r="BG37" i="1236"/>
  <c r="AG66" i="1236"/>
  <c r="AG43" i="861" s="1"/>
  <c r="AG64" i="1236"/>
  <c r="AG72" i="861" s="1"/>
  <c r="BG42" i="1236"/>
  <c r="BH45" i="1236"/>
  <c r="BG36" i="1236"/>
  <c r="BG45" i="1236"/>
  <c r="BH40" i="1236"/>
  <c r="BH47" i="1236"/>
  <c r="BH31" i="1236"/>
  <c r="BF63" i="1236"/>
  <c r="BF100" i="861" s="1"/>
  <c r="BF48" i="1236"/>
  <c r="BG29" i="1236"/>
  <c r="BG26" i="1236"/>
  <c r="BG38" i="1236"/>
  <c r="BG35" i="1236"/>
  <c r="BF50" i="1236"/>
  <c r="BF17" i="861" s="1"/>
  <c r="BH44" i="1236"/>
  <c r="BG34" i="1236"/>
  <c r="BG33" i="1236"/>
  <c r="BG23" i="1236"/>
  <c r="BG25" i="1236"/>
  <c r="BH8" i="1236"/>
  <c r="BH32" i="1236"/>
  <c r="BH33" i="1236"/>
  <c r="BG47" i="1236"/>
  <c r="BH18" i="1236"/>
  <c r="BG62" i="1236"/>
  <c r="BG99" i="861" s="1"/>
  <c r="BI4" i="1236"/>
  <c r="BI16" i="1236"/>
  <c r="BI36" i="861" s="1"/>
  <c r="BI20" i="1236"/>
  <c r="BI17" i="1236"/>
  <c r="BI61" i="1236"/>
  <c r="BJ1" i="1236"/>
  <c r="BK2" i="1236"/>
  <c r="BJ3" i="1236"/>
  <c r="BJ7" i="1236"/>
  <c r="AQ396" i="64"/>
  <c r="AQ1295" i="64"/>
  <c r="AQ1296" i="64" s="1"/>
  <c r="AH1299" i="64"/>
  <c r="AH1297" i="64"/>
  <c r="AI1293" i="64" s="1"/>
  <c r="AR1294" i="64" a="1"/>
  <c r="AR1294" i="64" s="1"/>
  <c r="AR395" i="64" a="1"/>
  <c r="AR395" i="64" s="1"/>
  <c r="AP1296" i="64"/>
  <c r="AQ1136" i="64"/>
  <c r="AQ1068" i="64"/>
  <c r="AR1067" i="64" a="1"/>
  <c r="AR1067" i="64" s="1"/>
  <c r="AR1135" i="64" a="1"/>
  <c r="AR1135" i="64" s="1"/>
  <c r="AG1140" i="64"/>
  <c r="AG1138" i="64"/>
  <c r="AH1134" i="64" s="1"/>
  <c r="AP1143" i="64"/>
  <c r="AP1137" i="64"/>
  <c r="AQ2052" i="64"/>
  <c r="AQ2061" i="64" s="1"/>
  <c r="AQ2062" i="64" s="1" a="1"/>
  <c r="AQ2062" i="64" s="1"/>
  <c r="AR2053" i="64" a="1"/>
  <c r="AR2053" i="64" s="1"/>
  <c r="X73" i="861"/>
  <c r="X75" i="861" s="1"/>
  <c r="AG2056" i="64"/>
  <c r="AH2051" i="64" s="1"/>
  <c r="BD2083" i="64"/>
  <c r="BD2085" i="64" s="1"/>
  <c r="AF1035" i="64"/>
  <c r="AF1028" i="64"/>
  <c r="AG1023" i="64" s="1"/>
  <c r="AG1030" i="64" s="1"/>
  <c r="AG1027" i="64" s="1"/>
  <c r="AQ1024" i="64"/>
  <c r="AQ1894" i="64"/>
  <c r="AQ1896" i="64" s="1"/>
  <c r="AR1893" i="64" a="1"/>
  <c r="AR1893" i="64" s="1"/>
  <c r="AR1025" i="64" a="1"/>
  <c r="AR1025" i="64" s="1"/>
  <c r="AO1039" i="64" a="1"/>
  <c r="AO1039" i="64" s="1"/>
  <c r="AP1038" i="64"/>
  <c r="AP1033" i="64"/>
  <c r="AR1195" i="64" a="1"/>
  <c r="AR1195" i="64" s="1"/>
  <c r="AR1895" i="64" a="1"/>
  <c r="AR1895" i="64" s="1"/>
  <c r="AR1191" i="64" a="1"/>
  <c r="AR1191" i="64" s="1"/>
  <c r="AR1192" i="64" a="1"/>
  <c r="AR1192" i="64" s="1"/>
  <c r="AQ1193" i="64"/>
  <c r="AQ1194" i="64" s="1"/>
  <c r="AQ1196" i="64" s="1"/>
  <c r="X663" i="64"/>
  <c r="Y659" i="64" s="1"/>
  <c r="X656" i="64"/>
  <c r="Y648" i="64"/>
  <c r="AR661" i="64" a="1"/>
  <c r="AR661" i="64" s="1"/>
  <c r="AR650" i="64" a="1"/>
  <c r="AR650" i="64" s="1"/>
  <c r="AR1373" i="64" a="1"/>
  <c r="AR1373" i="64" s="1"/>
  <c r="AR653" i="64" a="1"/>
  <c r="AR653" i="64" s="1"/>
  <c r="AR667" i="64" a="1"/>
  <c r="AR667" i="64" s="1"/>
  <c r="AQ1388" i="64"/>
  <c r="AP139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265" i="64" a="1"/>
  <c r="AR1265" i="64" s="1"/>
  <c r="AO994" i="64"/>
  <c r="AQ989" i="64"/>
  <c r="AQ988" i="64"/>
  <c r="AP992" i="64"/>
  <c r="AQ990" i="64"/>
  <c r="AQ987" i="64"/>
  <c r="AQ991" i="64"/>
  <c r="AR984" i="64" a="1"/>
  <c r="AR984" i="64" s="1"/>
  <c r="AR983" i="64" a="1"/>
  <c r="AR983" i="64" s="1"/>
  <c r="AR980" i="64" a="1"/>
  <c r="AR980" i="64" s="1"/>
  <c r="AR982" i="64" a="1"/>
  <c r="AR982" i="64" s="1"/>
  <c r="AR981" i="64" a="1"/>
  <c r="AR981" i="64" s="1"/>
  <c r="AP977" i="64"/>
  <c r="AQ973" i="64"/>
  <c r="AQ975" i="64"/>
  <c r="AQ976" i="64"/>
  <c r="AQ974" i="64"/>
  <c r="AQ972" i="64"/>
  <c r="AR952" i="64" a="1"/>
  <c r="AR952" i="64" s="1"/>
  <c r="AR960" i="64" s="1"/>
  <c r="AR953" i="64" a="1"/>
  <c r="AR953" i="64" s="1"/>
  <c r="AR961" i="64" s="1"/>
  <c r="AR967" i="64" a="1"/>
  <c r="AR967" i="64" s="1"/>
  <c r="AR968" i="64" a="1"/>
  <c r="AR968" i="64" s="1"/>
  <c r="AR951" i="64" a="1"/>
  <c r="AR951" i="64" s="1"/>
  <c r="AR959" i="64" s="1"/>
  <c r="AR969" i="64" a="1"/>
  <c r="AR969" i="64" s="1"/>
  <c r="AR965" i="64" a="1"/>
  <c r="AR965" i="64" s="1"/>
  <c r="AR949" i="64" a="1"/>
  <c r="AR949" i="64" s="1"/>
  <c r="AR957" i="64" s="1"/>
  <c r="AR966" i="64" a="1"/>
  <c r="AR966" i="64" s="1"/>
  <c r="AR950" i="64" a="1"/>
  <c r="AR950" i="64" s="1"/>
  <c r="AR958" i="64" s="1"/>
  <c r="AQ210" i="64"/>
  <c r="AQ212" i="64" s="1"/>
  <c r="AR208" i="64" a="1"/>
  <c r="AR208" i="64" s="1"/>
  <c r="AR207" i="64" s="1"/>
  <c r="AR209" i="64" a="1"/>
  <c r="AR209" i="64" s="1"/>
  <c r="AQ1241" i="64"/>
  <c r="AQ924" i="64"/>
  <c r="AQ926" i="64" s="1"/>
  <c r="AP1243" i="64"/>
  <c r="AO1244" i="64"/>
  <c r="AR331" i="64" a="1"/>
  <c r="AR331" i="64" s="1"/>
  <c r="AR1240" i="64" a="1"/>
  <c r="AR1240" i="64" s="1"/>
  <c r="AR925" i="64" a="1"/>
  <c r="AR925" i="64" s="1"/>
  <c r="AR299" i="64" a="1"/>
  <c r="AR299" i="64" s="1"/>
  <c r="AR312" i="64" a="1"/>
  <c r="AR312" i="64" s="1"/>
  <c r="AP888" i="64"/>
  <c r="AQ884" i="64"/>
  <c r="AQ892" i="64" s="1"/>
  <c r="AR891" i="64" a="1"/>
  <c r="AR891" i="64" s="1"/>
  <c r="AR887" i="64" a="1"/>
  <c r="AR887" i="64" s="1"/>
  <c r="AR883" i="64" a="1"/>
  <c r="AR883" i="64" s="1"/>
  <c r="AS259" i="64"/>
  <c r="AS7" i="64"/>
  <c r="AR8" i="64" s="1"/>
  <c r="AR4" i="64"/>
  <c r="AL2107" i="64"/>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1" i="861" s="1"/>
  <c r="AR43" i="863"/>
  <c r="AR24" i="864"/>
  <c r="AR98" i="861" s="1"/>
  <c r="AR57" i="863"/>
  <c r="AF3" i="860"/>
  <c r="AF4" i="860" s="1"/>
  <c r="AG2" i="860"/>
  <c r="AF1" i="860"/>
  <c r="AF7" i="860"/>
  <c r="DJ4" i="860"/>
  <c r="DJ1" i="860"/>
  <c r="DK9" i="860"/>
  <c r="DK8" i="860"/>
  <c r="DK3" i="860"/>
  <c r="DE2629" i="64"/>
  <c r="DE2602" i="64"/>
  <c r="DK2150" i="64"/>
  <c r="DL2148" i="64"/>
  <c r="DL2150" i="64" s="1"/>
  <c r="AK2150" i="64"/>
  <c r="AL2148" i="64"/>
  <c r="DI2127" i="64"/>
  <c r="DH2129" i="64"/>
  <c r="AL2127" i="64"/>
  <c r="AL2129" i="64" s="1"/>
  <c r="DH2107" i="64"/>
  <c r="DF2282" i="64"/>
  <c r="G623" i="64"/>
  <c r="G615" i="64"/>
  <c r="AP1244" i="64" a="1"/>
  <c r="DF2629" i="64" a="1"/>
  <c r="AR1295" i="64" a="1"/>
  <c r="AR2052" i="64" a="1"/>
  <c r="AR1388" i="64" a="1"/>
  <c r="AR924" i="64" a="1"/>
  <c r="AR396" i="64" a="1"/>
  <c r="AR1136" i="64" a="1"/>
  <c r="AR884" i="64" a="1"/>
  <c r="AR1894" i="64" a="1"/>
  <c r="AR1266" i="64"/>
  <c r="AR1024" i="64" a="1"/>
  <c r="AR1068" i="64" a="1"/>
  <c r="DF2602" i="64" a="1"/>
  <c r="AQ1243" i="64" a="1"/>
  <c r="AR1241" i="64" a="1"/>
  <c r="AS420" i="64" l="1" a="1"/>
  <c r="AS420" i="64" s="1"/>
  <c r="AS450" i="64" s="1"/>
  <c r="AS480" i="64" a="1"/>
  <c r="AS480" i="64" s="1"/>
  <c r="AS520" i="64" s="1"/>
  <c r="BH25" i="1236"/>
  <c r="BI26" i="1236" s="1"/>
  <c r="BH30" i="1236"/>
  <c r="BH34" i="1236"/>
  <c r="BH43" i="1236"/>
  <c r="BH24" i="1236"/>
  <c r="AH60" i="1236"/>
  <c r="BH35" i="1236"/>
  <c r="BI46" i="1236"/>
  <c r="BI45" i="1236"/>
  <c r="BI32" i="1236"/>
  <c r="BH38" i="1236"/>
  <c r="BH23" i="1236"/>
  <c r="BI34" i="1236"/>
  <c r="BH29" i="1236"/>
  <c r="BI33" i="1236"/>
  <c r="BI41" i="1236"/>
  <c r="BH36" i="1236"/>
  <c r="BH42" i="1236"/>
  <c r="BH46" i="1236"/>
  <c r="BG63" i="1236"/>
  <c r="BG100" i="861" s="1"/>
  <c r="BH39" i="1236"/>
  <c r="BI42" i="1236"/>
  <c r="BG50" i="1236"/>
  <c r="BG17" i="861" s="1"/>
  <c r="BH26" i="1236"/>
  <c r="BH37" i="1236"/>
  <c r="BG48" i="1236"/>
  <c r="BH27" i="1236"/>
  <c r="BI29" i="1236"/>
  <c r="BH62" i="1236"/>
  <c r="BH99" i="861" s="1"/>
  <c r="BJ16" i="1236"/>
  <c r="BJ36" i="861" s="1"/>
  <c r="BJ4" i="1236"/>
  <c r="BJ20" i="1236"/>
  <c r="BJ17" i="1236"/>
  <c r="BJ61" i="1236"/>
  <c r="BL2" i="1236"/>
  <c r="BK3" i="1236"/>
  <c r="BK1" i="1236"/>
  <c r="BK7" i="1236"/>
  <c r="BI18" i="1236"/>
  <c r="BI8" i="1236"/>
  <c r="AR396" i="64"/>
  <c r="AR1295" i="64"/>
  <c r="AI1299" i="64"/>
  <c r="AI1297" i="64"/>
  <c r="AJ1293" i="64" s="1"/>
  <c r="AS1294" i="64" a="1"/>
  <c r="AS1294" i="64" s="1"/>
  <c r="AS395" i="64" a="1"/>
  <c r="AS395" i="64" s="1"/>
  <c r="AR1136" i="64"/>
  <c r="AR1068" i="64"/>
  <c r="AS1067" i="64" a="1"/>
  <c r="AS1067" i="64" s="1"/>
  <c r="AS1135" i="64" a="1"/>
  <c r="AS1135" i="64" s="1"/>
  <c r="AP1144" i="64"/>
  <c r="AH1140" i="64"/>
  <c r="AH1138" i="64"/>
  <c r="AI1134" i="64" s="1"/>
  <c r="AQ1143" i="64"/>
  <c r="AQ1137" i="64"/>
  <c r="Z18" i="861"/>
  <c r="Z27" i="861" s="1"/>
  <c r="Z28" i="861" s="1"/>
  <c r="AR2052" i="64"/>
  <c r="AR2061" i="64" s="1"/>
  <c r="AR2062" i="64" s="1" a="1"/>
  <c r="AR2062" i="64" s="1"/>
  <c r="AS2053" i="64" a="1"/>
  <c r="AS2053" i="64" s="1"/>
  <c r="AH2058" i="64"/>
  <c r="AH2055" i="64" s="1"/>
  <c r="BE2083" i="64"/>
  <c r="BE2085" i="64" s="1"/>
  <c r="AG1035" i="64"/>
  <c r="AG1028" i="64"/>
  <c r="AH1023" i="64" s="1"/>
  <c r="AH1030" i="64" s="1"/>
  <c r="AH1027" i="64" s="1"/>
  <c r="AR1024" i="64"/>
  <c r="AR1894" i="64"/>
  <c r="AR1896" i="64" s="1"/>
  <c r="AS1025" i="64" a="1"/>
  <c r="AS1025" i="64" s="1"/>
  <c r="AP1039" i="64" a="1"/>
  <c r="AP1039" i="64" s="1"/>
  <c r="AQ1033" i="64"/>
  <c r="AQ1038" i="64"/>
  <c r="AS1895" i="64" a="1"/>
  <c r="AS1895" i="64" s="1"/>
  <c r="AS1893" i="64" a="1"/>
  <c r="AS1893" i="64" s="1"/>
  <c r="AS1192" i="64" a="1"/>
  <c r="AS1192" i="64" s="1"/>
  <c r="AS1195" i="64" a="1"/>
  <c r="AS1195" i="64" s="1"/>
  <c r="AR1193" i="64"/>
  <c r="AR1194" i="64" s="1"/>
  <c r="AR1196" i="64" s="1"/>
  <c r="AS1191" i="64" a="1"/>
  <c r="AS1191" i="64" s="1"/>
  <c r="X668" i="64"/>
  <c r="X664" i="64"/>
  <c r="Y651" i="64"/>
  <c r="AS661" i="64" a="1"/>
  <c r="AS661" i="64" s="1"/>
  <c r="AS650" i="64" a="1"/>
  <c r="AS650" i="64" s="1"/>
  <c r="AS653" i="64" a="1"/>
  <c r="AS653" i="64" s="1"/>
  <c r="AS667" i="64" a="1"/>
  <c r="AS667" i="64" s="1"/>
  <c r="AR1388" i="64"/>
  <c r="AR1390" i="64" s="1"/>
  <c r="AS111" i="64" a="1"/>
  <c r="AS111" i="64" s="1"/>
  <c r="AS1373" i="64" a="1"/>
  <c r="AS1373" i="64" s="1"/>
  <c r="AQ139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265" i="64" a="1"/>
  <c r="AS1265" i="64" s="1"/>
  <c r="AO995" i="64"/>
  <c r="AP994" i="64"/>
  <c r="AP995" i="64" s="1"/>
  <c r="AR988" i="64"/>
  <c r="AR987" i="64"/>
  <c r="AQ992" i="64"/>
  <c r="AR989" i="64"/>
  <c r="AR991" i="64"/>
  <c r="AR990" i="64"/>
  <c r="AS982" i="64" a="1"/>
  <c r="AS982" i="64" s="1"/>
  <c r="AS983" i="64" a="1"/>
  <c r="AS983" i="64" s="1"/>
  <c r="AS984" i="64" a="1"/>
  <c r="AS984" i="64" s="1"/>
  <c r="AS981" i="64" a="1"/>
  <c r="AS981" i="64" s="1"/>
  <c r="AS980" i="64" a="1"/>
  <c r="AS980" i="64" s="1"/>
  <c r="AR972" i="64"/>
  <c r="AR973" i="64"/>
  <c r="AR976" i="64"/>
  <c r="AR975" i="64"/>
  <c r="AR974" i="64"/>
  <c r="AQ977" i="64"/>
  <c r="AS951" i="64" a="1"/>
  <c r="AS951" i="64" s="1"/>
  <c r="AS959" i="64" s="1"/>
  <c r="AS952" i="64" a="1"/>
  <c r="AS952" i="64" s="1"/>
  <c r="AS960" i="64" s="1"/>
  <c r="AS953" i="64" a="1"/>
  <c r="AS953" i="64" s="1"/>
  <c r="AS961" i="64" s="1"/>
  <c r="AS967" i="64" a="1"/>
  <c r="AS967" i="64" s="1"/>
  <c r="AS950" i="64" a="1"/>
  <c r="AS950" i="64" s="1"/>
  <c r="AS958" i="64" s="1"/>
  <c r="AS968" i="64" a="1"/>
  <c r="AS968" i="64" s="1"/>
  <c r="AS966" i="64" a="1"/>
  <c r="AS966" i="64" s="1"/>
  <c r="AS969" i="64" a="1"/>
  <c r="AS969" i="64" s="1"/>
  <c r="AS965" i="64" a="1"/>
  <c r="AS965" i="64" s="1"/>
  <c r="AS949" i="64" a="1"/>
  <c r="AS949" i="64" s="1"/>
  <c r="AS957" i="64" s="1"/>
  <c r="AR210" i="64"/>
  <c r="AR212" i="64" s="1"/>
  <c r="AS208" i="64" a="1"/>
  <c r="AS208" i="64" s="1"/>
  <c r="AS207" i="64" s="1"/>
  <c r="AS209" i="64" a="1"/>
  <c r="AS209" i="64" s="1"/>
  <c r="AQ1243" i="64"/>
  <c r="AR1241" i="64"/>
  <c r="AR924" i="64"/>
  <c r="AR926" i="64" s="1"/>
  <c r="AP1244" i="64"/>
  <c r="AS331" i="64" a="1"/>
  <c r="AS331" i="64" s="1"/>
  <c r="AS1240" i="64" a="1"/>
  <c r="AS1240" i="64" s="1"/>
  <c r="AS925" i="64" a="1"/>
  <c r="AS925" i="64" s="1"/>
  <c r="AS299" i="64" a="1"/>
  <c r="AS299" i="64" s="1"/>
  <c r="AS312" i="64" a="1"/>
  <c r="AS312" i="64" s="1"/>
  <c r="AQ888" i="64"/>
  <c r="AS891" i="64" a="1"/>
  <c r="AS891" i="64" s="1"/>
  <c r="AR884" i="64"/>
  <c r="AR892" i="64" s="1"/>
  <c r="AS887" i="64" a="1"/>
  <c r="AS887" i="64" s="1"/>
  <c r="AS883" i="64" a="1"/>
  <c r="AS883" i="64" s="1"/>
  <c r="AT259" i="64"/>
  <c r="AT7" i="64"/>
  <c r="AS8" i="64" s="1"/>
  <c r="AS4" i="64"/>
  <c r="AM2107" i="64"/>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1" i="861" s="1"/>
  <c r="AS43" i="863"/>
  <c r="AT22" i="864"/>
  <c r="AT21" i="864"/>
  <c r="AT20" i="864"/>
  <c r="AU2" i="864"/>
  <c r="AU23" i="864" s="1"/>
  <c r="AT3" i="864"/>
  <c r="AT1" i="864"/>
  <c r="AS57" i="863"/>
  <c r="AS24" i="864"/>
  <c r="AS98"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629" i="64"/>
  <c r="DF2602" i="64"/>
  <c r="AL2150" i="64"/>
  <c r="AM2148" i="64"/>
  <c r="AM2127" i="64"/>
  <c r="DJ2127" i="64"/>
  <c r="DI2129" i="64"/>
  <c r="DG2282" i="64"/>
  <c r="G1949" i="64"/>
  <c r="M3" i="206" a="1"/>
  <c r="G2849" i="64"/>
  <c r="E2852" i="64"/>
  <c r="E2851" i="64"/>
  <c r="E2849" i="64"/>
  <c r="B2849" i="64" s="1"/>
  <c r="E2848" i="64"/>
  <c r="E2847" i="64"/>
  <c r="E1804" i="64"/>
  <c r="E1817" i="64"/>
  <c r="E1816" i="64"/>
  <c r="E1815" i="64"/>
  <c r="E1814" i="64"/>
  <c r="E1813" i="64"/>
  <c r="E1812" i="64"/>
  <c r="CL1812" i="64"/>
  <c r="CK1812" i="64"/>
  <c r="CJ1812" i="64"/>
  <c r="CI1812" i="64"/>
  <c r="CH1812" i="64"/>
  <c r="CG1812" i="64"/>
  <c r="CF1812" i="64"/>
  <c r="CE1812" i="64"/>
  <c r="CD1812" i="64"/>
  <c r="CC1812" i="64"/>
  <c r="CB1812" i="64"/>
  <c r="CA1812" i="64"/>
  <c r="BZ1812" i="64"/>
  <c r="BY1812" i="64"/>
  <c r="BX1812" i="64"/>
  <c r="BW1812" i="64"/>
  <c r="BV1812" i="64"/>
  <c r="BU1812" i="64"/>
  <c r="BT1812" i="64"/>
  <c r="BS1812" i="64"/>
  <c r="BR1812" i="64"/>
  <c r="BQ1812" i="64"/>
  <c r="BP1812" i="64"/>
  <c r="BO1812" i="64"/>
  <c r="BN1812" i="64"/>
  <c r="BM1812" i="64"/>
  <c r="BL1812" i="64"/>
  <c r="BK1812" i="64"/>
  <c r="BJ1812" i="64"/>
  <c r="BI1812" i="64"/>
  <c r="BH1812" i="64"/>
  <c r="BG1812" i="64"/>
  <c r="BF1812" i="64"/>
  <c r="BE1812" i="64"/>
  <c r="BD1812" i="64"/>
  <c r="BC1812" i="64"/>
  <c r="BB1812" i="64"/>
  <c r="BA1812" i="64"/>
  <c r="AZ1812" i="64"/>
  <c r="AY1812" i="64"/>
  <c r="AX1812" i="64"/>
  <c r="AW1812" i="64"/>
  <c r="AV1812" i="64"/>
  <c r="AU1812" i="64"/>
  <c r="AT1812" i="64"/>
  <c r="AS1812" i="64"/>
  <c r="AR1812" i="64"/>
  <c r="AQ1812" i="64"/>
  <c r="AP1812" i="64"/>
  <c r="AO1812" i="64"/>
  <c r="AN1812" i="64"/>
  <c r="AM1812" i="64"/>
  <c r="AL1812" i="64"/>
  <c r="AK1812" i="64"/>
  <c r="AJ1812" i="64"/>
  <c r="AI1812" i="64"/>
  <c r="AH1812" i="64"/>
  <c r="AG1812" i="64"/>
  <c r="AF1812" i="64"/>
  <c r="AE1812" i="64"/>
  <c r="AD1812" i="64"/>
  <c r="AC1812" i="64"/>
  <c r="AB1812" i="64"/>
  <c r="AA1812" i="64"/>
  <c r="Z1812" i="64"/>
  <c r="Y1812" i="64"/>
  <c r="X1812" i="64"/>
  <c r="W1812" i="64"/>
  <c r="V1812" i="64"/>
  <c r="U1812" i="64"/>
  <c r="T1812" i="64"/>
  <c r="S1812" i="64"/>
  <c r="E1811" i="64"/>
  <c r="E1810" i="64"/>
  <c r="E1809" i="64"/>
  <c r="E1808" i="64"/>
  <c r="E1807" i="64"/>
  <c r="E1806" i="64"/>
  <c r="G1811" i="64"/>
  <c r="E1805" i="64"/>
  <c r="E1803" i="64"/>
  <c r="B1803" i="64" s="1"/>
  <c r="E1802" i="64"/>
  <c r="S1802" i="64"/>
  <c r="S1816" i="64" s="1"/>
  <c r="E1801" i="64"/>
  <c r="E1800" i="64"/>
  <c r="E1799" i="64"/>
  <c r="E1798" i="64"/>
  <c r="E1797" i="64"/>
  <c r="E1796" i="64"/>
  <c r="B1796" i="64" s="1"/>
  <c r="E1795" i="64"/>
  <c r="B1795" i="64" s="1"/>
  <c r="E1794" i="64"/>
  <c r="B1794" i="64" s="1"/>
  <c r="T1768" i="64"/>
  <c r="U1768" i="64"/>
  <c r="V1768" i="64"/>
  <c r="W1768" i="64"/>
  <c r="X1768" i="64"/>
  <c r="Y1768" i="64"/>
  <c r="Z1768" i="64"/>
  <c r="AA1768" i="64"/>
  <c r="AB1768" i="64"/>
  <c r="AC1768" i="64"/>
  <c r="AD1768" i="64"/>
  <c r="AE1768" i="64"/>
  <c r="AF1768" i="64"/>
  <c r="AG1768" i="64"/>
  <c r="AH1768" i="64"/>
  <c r="AI1768" i="64"/>
  <c r="AJ1768" i="64"/>
  <c r="AK1768" i="64"/>
  <c r="AL1768" i="64"/>
  <c r="AM1768" i="64"/>
  <c r="AN1768" i="64"/>
  <c r="AO1768" i="64"/>
  <c r="AP1768" i="64"/>
  <c r="AQ1768" i="64"/>
  <c r="AR1768" i="64"/>
  <c r="AS1768" i="64"/>
  <c r="AT1768" i="64"/>
  <c r="AU1768" i="64"/>
  <c r="AV1768" i="64"/>
  <c r="AW1768" i="64"/>
  <c r="AX1768" i="64"/>
  <c r="AY1768" i="64"/>
  <c r="AZ1768" i="64"/>
  <c r="BA1768" i="64"/>
  <c r="BB1768" i="64"/>
  <c r="BC1768" i="64"/>
  <c r="BD1768" i="64"/>
  <c r="BE1768" i="64"/>
  <c r="BF1768" i="64"/>
  <c r="BG1768" i="64"/>
  <c r="BH1768" i="64"/>
  <c r="BI1768" i="64"/>
  <c r="BJ1768" i="64"/>
  <c r="BK1768" i="64"/>
  <c r="BL1768" i="64"/>
  <c r="BM1768" i="64"/>
  <c r="BN1768" i="64"/>
  <c r="BO1768" i="64"/>
  <c r="BP1768" i="64"/>
  <c r="BQ1768" i="64"/>
  <c r="BR1768" i="64"/>
  <c r="BS1768" i="64"/>
  <c r="BT1768" i="64"/>
  <c r="BU1768" i="64"/>
  <c r="BV1768" i="64"/>
  <c r="BW1768" i="64"/>
  <c r="BX1768" i="64"/>
  <c r="BY1768" i="64"/>
  <c r="BZ1768" i="64"/>
  <c r="CA1768" i="64"/>
  <c r="CB1768" i="64"/>
  <c r="CC1768" i="64"/>
  <c r="CD1768" i="64"/>
  <c r="CE1768" i="64"/>
  <c r="CF1768" i="64"/>
  <c r="CG1768" i="64"/>
  <c r="CH1768" i="64"/>
  <c r="CI1768" i="64"/>
  <c r="CJ1768" i="64"/>
  <c r="CK1768" i="64"/>
  <c r="CL1768" i="64"/>
  <c r="S1768" i="64"/>
  <c r="E1750" i="64"/>
  <c r="B1750" i="64" s="1"/>
  <c r="E1751" i="64"/>
  <c r="B1751" i="64" s="1"/>
  <c r="E1752" i="64"/>
  <c r="B1752" i="64" s="1"/>
  <c r="E1753" i="64"/>
  <c r="E1754" i="64"/>
  <c r="E1755" i="64"/>
  <c r="E1756" i="64"/>
  <c r="E1757" i="64"/>
  <c r="E1758" i="64"/>
  <c r="E1759" i="64"/>
  <c r="B1759" i="64" s="1"/>
  <c r="E1760" i="64"/>
  <c r="E1761" i="64"/>
  <c r="E1762" i="64"/>
  <c r="E1763" i="64"/>
  <c r="E1764" i="64"/>
  <c r="E1765" i="64"/>
  <c r="E1766" i="64"/>
  <c r="E1767" i="64"/>
  <c r="E1768" i="64"/>
  <c r="E1769" i="64"/>
  <c r="E1770" i="64"/>
  <c r="E1771" i="64"/>
  <c r="E1772" i="64"/>
  <c r="E1773" i="64"/>
  <c r="E1774" i="64"/>
  <c r="S1757" i="64"/>
  <c r="E1748" i="64"/>
  <c r="AS1241" i="64" a="1"/>
  <c r="AS2052" i="64" a="1"/>
  <c r="DG2602" i="64" a="1"/>
  <c r="AQ1244" i="64" a="1"/>
  <c r="AS1266" i="64"/>
  <c r="AS1295" i="64" a="1"/>
  <c r="AS1388" i="64" a="1"/>
  <c r="AS1068" i="64" a="1"/>
  <c r="DG2629" i="64" a="1"/>
  <c r="AS1136" i="64" a="1"/>
  <c r="AR1243" i="64" a="1"/>
  <c r="AS924" i="64" a="1"/>
  <c r="AS1024" i="64" a="1"/>
  <c r="AS1894" i="64" a="1"/>
  <c r="AS884" i="64" a="1"/>
  <c r="AS396" i="64" a="1"/>
  <c r="AT420" i="64" l="1" a="1"/>
  <c r="AT420" i="64" s="1"/>
  <c r="AT450" i="64" s="1"/>
  <c r="AT480" i="64" a="1"/>
  <c r="AT480" i="64" s="1"/>
  <c r="AT520" i="64" s="1"/>
  <c r="BH48" i="1236"/>
  <c r="BH50" i="1236"/>
  <c r="BH17" i="861" s="1"/>
  <c r="BI37" i="1236"/>
  <c r="BJ33" i="1236"/>
  <c r="BI38" i="1236"/>
  <c r="BJ42" i="1236"/>
  <c r="BJ46" i="1236"/>
  <c r="BJ34" i="1236"/>
  <c r="BJ47" i="1236"/>
  <c r="BH63" i="1236"/>
  <c r="BH100" i="861" s="1"/>
  <c r="BJ43" i="1236"/>
  <c r="BI30" i="1236"/>
  <c r="BI36" i="1236"/>
  <c r="BI40" i="1236"/>
  <c r="BJ27" i="1236"/>
  <c r="AH66" i="1236"/>
  <c r="AH43" i="861" s="1"/>
  <c r="AH64" i="1236"/>
  <c r="AH72" i="861" s="1"/>
  <c r="BI25" i="1236"/>
  <c r="BI27" i="1236"/>
  <c r="BJ35" i="1236"/>
  <c r="BI23" i="1236"/>
  <c r="BI44" i="1236"/>
  <c r="BJ30" i="1236"/>
  <c r="BI47" i="1236"/>
  <c r="BI24" i="1236"/>
  <c r="BI35" i="1236"/>
  <c r="BI28" i="1236"/>
  <c r="BI43" i="1236"/>
  <c r="BI39" i="1236"/>
  <c r="BI31" i="1236"/>
  <c r="BI62" i="1236"/>
  <c r="BI99" i="861" s="1"/>
  <c r="BK4" i="1236"/>
  <c r="BK16" i="1236"/>
  <c r="BK36" i="861" s="1"/>
  <c r="BK17" i="1236"/>
  <c r="BK20" i="1236"/>
  <c r="BK61" i="1236"/>
  <c r="BM2" i="1236"/>
  <c r="BL3" i="1236"/>
  <c r="BL7" i="1236"/>
  <c r="BL1" i="1236"/>
  <c r="BJ18" i="1236"/>
  <c r="BJ8" i="1236"/>
  <c r="AS396" i="64"/>
  <c r="AS1295" i="64"/>
  <c r="AS1296" i="64" s="1"/>
  <c r="AT1294" i="64" a="1"/>
  <c r="AT1294" i="64" s="1"/>
  <c r="AT395" i="64" a="1"/>
  <c r="AT395" i="64" s="1"/>
  <c r="AJ1297" i="64"/>
  <c r="AK1293" i="64" s="1"/>
  <c r="AJ1299" i="64"/>
  <c r="AR1296" i="64"/>
  <c r="AT1135" i="64" a="1"/>
  <c r="AT1135" i="64" s="1"/>
  <c r="AS1136" i="64"/>
  <c r="AS1068" i="64"/>
  <c r="AQ1144" i="64"/>
  <c r="AI1138" i="64"/>
  <c r="AJ1134" i="64" s="1"/>
  <c r="AI1140" i="64"/>
  <c r="AR1143" i="64"/>
  <c r="AR1137" i="64"/>
  <c r="AR1144" i="64" s="1"/>
  <c r="AT1067" i="64" a="1"/>
  <c r="AT1067" i="64" s="1"/>
  <c r="Y44" i="861"/>
  <c r="AS2052" i="64"/>
  <c r="AS2061" i="64" s="1"/>
  <c r="AS2062" i="64" s="1" a="1"/>
  <c r="AS2062" i="64" s="1"/>
  <c r="AT2053" i="64" a="1"/>
  <c r="AT2053" i="64" s="1"/>
  <c r="AH2056" i="64"/>
  <c r="AI2051" i="64" s="1"/>
  <c r="BF2083" i="64"/>
  <c r="BF2085" i="64" s="1"/>
  <c r="AH1035" i="64"/>
  <c r="AH1028" i="64"/>
  <c r="AI1023" i="64" s="1"/>
  <c r="AI1030" i="64" s="1"/>
  <c r="AI1027" i="64" s="1"/>
  <c r="AS1024" i="64"/>
  <c r="AQ1039" i="64" a="1"/>
  <c r="AQ1039" i="64" s="1"/>
  <c r="AT1893" i="64" a="1"/>
  <c r="AT1893" i="64" s="1"/>
  <c r="AT1025" i="64" a="1"/>
  <c r="AT1025" i="64" s="1"/>
  <c r="AR1033" i="64"/>
  <c r="AR1038" i="64"/>
  <c r="AS1894" i="64"/>
  <c r="AS1896" i="64" s="1"/>
  <c r="AT1195" i="64" a="1"/>
  <c r="AT1195" i="64" s="1"/>
  <c r="AT1895" i="64" a="1"/>
  <c r="AT1895" i="64" s="1"/>
  <c r="AS1193" i="64"/>
  <c r="AS1194" i="64" s="1"/>
  <c r="AS1196" i="64" s="1"/>
  <c r="AT1191" i="64" a="1"/>
  <c r="AT1191" i="64" s="1"/>
  <c r="AT1192" i="64" a="1"/>
  <c r="AT1192" i="64" s="1"/>
  <c r="Y660" i="64"/>
  <c r="AT661" i="64" a="1"/>
  <c r="AT661" i="64" s="1"/>
  <c r="AT650" i="64" a="1"/>
  <c r="AT650" i="64" s="1"/>
  <c r="AT1373" i="64" a="1"/>
  <c r="AT1373" i="64" s="1"/>
  <c r="AT653" i="64" a="1"/>
  <c r="AT653" i="64" s="1"/>
  <c r="AT667" i="64" a="1"/>
  <c r="AT667" i="64" s="1"/>
  <c r="AS126" i="64"/>
  <c r="AS141" i="64"/>
  <c r="AS138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265" i="64" a="1"/>
  <c r="AT1265" i="64" s="1"/>
  <c r="AQ994" i="64"/>
  <c r="AS989" i="64"/>
  <c r="AR992" i="64"/>
  <c r="AS990" i="64"/>
  <c r="AS991" i="64"/>
  <c r="AS987" i="64"/>
  <c r="AS988" i="64"/>
  <c r="AT982" i="64" a="1"/>
  <c r="AT982" i="64" s="1"/>
  <c r="AT981" i="64" a="1"/>
  <c r="AT981" i="64" s="1"/>
  <c r="AT984" i="64" a="1"/>
  <c r="AT984" i="64" s="1"/>
  <c r="AT983" i="64" a="1"/>
  <c r="AT983" i="64" s="1"/>
  <c r="AT980" i="64" a="1"/>
  <c r="AT980" i="64" s="1"/>
  <c r="AS972" i="64"/>
  <c r="AR977" i="64"/>
  <c r="AS976" i="64"/>
  <c r="AS974" i="64"/>
  <c r="AS975" i="64"/>
  <c r="AT966" i="64" a="1"/>
  <c r="AT966" i="64" s="1"/>
  <c r="AT950" i="64" a="1"/>
  <c r="AT950" i="64" s="1"/>
  <c r="AT958" i="64" s="1"/>
  <c r="AT951" i="64" a="1"/>
  <c r="AT951" i="64" s="1"/>
  <c r="AT959" i="64" s="1"/>
  <c r="AT952" i="64" a="1"/>
  <c r="AT952" i="64" s="1"/>
  <c r="AT960" i="64" s="1"/>
  <c r="AT953" i="64" a="1"/>
  <c r="AT953" i="64" s="1"/>
  <c r="AT961" i="64" s="1"/>
  <c r="AT967" i="64" a="1"/>
  <c r="AT967" i="64" s="1"/>
  <c r="AT968" i="64" a="1"/>
  <c r="AT968" i="64" s="1"/>
  <c r="AT965" i="64" a="1"/>
  <c r="AT965" i="64" s="1"/>
  <c r="AT969" i="64" a="1"/>
  <c r="AT969" i="64" s="1"/>
  <c r="AT949" i="64" a="1"/>
  <c r="AT949" i="64" s="1"/>
  <c r="AT957" i="64" s="1"/>
  <c r="AS973" i="64"/>
  <c r="AS210" i="64"/>
  <c r="AS212" i="64" s="1"/>
  <c r="AT208" i="64" a="1"/>
  <c r="AT208" i="64" s="1"/>
  <c r="AT207" i="64" s="1"/>
  <c r="AT209" i="64" a="1"/>
  <c r="AT209" i="64" s="1"/>
  <c r="AS1241" i="64"/>
  <c r="AS924" i="64"/>
  <c r="AS926" i="64" s="1"/>
  <c r="AR1243" i="64"/>
  <c r="AQ1244" i="64"/>
  <c r="AT331" i="64" a="1"/>
  <c r="AT331" i="64" s="1"/>
  <c r="AT1240" i="64" a="1"/>
  <c r="AT1240" i="64" s="1"/>
  <c r="AT925" i="64" a="1"/>
  <c r="AT925" i="64" s="1"/>
  <c r="AT299" i="64" a="1"/>
  <c r="AT299" i="64" s="1"/>
  <c r="AT312" i="64" a="1"/>
  <c r="AT312" i="64" s="1"/>
  <c r="AR888" i="64"/>
  <c r="AS884" i="64"/>
  <c r="AS892" i="64" s="1"/>
  <c r="AT891" i="64" a="1"/>
  <c r="AT891" i="64" s="1"/>
  <c r="AT887" i="64" a="1"/>
  <c r="AT887" i="64" s="1"/>
  <c r="AT883" i="64" a="1"/>
  <c r="AT883" i="64" s="1"/>
  <c r="AU259" i="64"/>
  <c r="AU7" i="64"/>
  <c r="AT8" i="64" s="1"/>
  <c r="AT4" i="64"/>
  <c r="AN2107" i="64"/>
  <c r="AV2" i="64"/>
  <c r="AU3" i="64"/>
  <c r="AU1" i="64"/>
  <c r="AW4" i="861"/>
  <c r="AW8" i="861"/>
  <c r="AX3" i="861"/>
  <c r="AW1" i="861"/>
  <c r="AT43" i="863"/>
  <c r="AT42" i="863"/>
  <c r="AT21" i="863" s="1"/>
  <c r="AT31"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8" i="861" s="1"/>
  <c r="AH1" i="860"/>
  <c r="AH7" i="860"/>
  <c r="AH3" i="860"/>
  <c r="AH4" i="860" s="1"/>
  <c r="AI2" i="860"/>
  <c r="L2" i="860"/>
  <c r="L1" i="860"/>
  <c r="DG2629" i="64"/>
  <c r="DG2602" i="64"/>
  <c r="AM2150" i="64"/>
  <c r="AN2148" i="64"/>
  <c r="DK2127" i="64"/>
  <c r="DJ2129" i="64"/>
  <c r="AN2127" i="64"/>
  <c r="AN2129" i="64" s="1"/>
  <c r="AM2129" i="64"/>
  <c r="DI2107" i="64"/>
  <c r="DH2282" i="64"/>
  <c r="R1806" i="64"/>
  <c r="M3" i="206"/>
  <c r="G1812" i="64"/>
  <c r="G1767" i="64"/>
  <c r="G1813" i="64"/>
  <c r="R1762" i="64"/>
  <c r="G1768" i="64"/>
  <c r="G1769" i="64"/>
  <c r="AT1894" i="64" a="1"/>
  <c r="AT884" i="64" a="1"/>
  <c r="DH2602" i="64" a="1"/>
  <c r="AR1244" i="64" a="1"/>
  <c r="AS1243" i="64" a="1"/>
  <c r="AT1388" i="64" a="1"/>
  <c r="DH2629" i="64" a="1"/>
  <c r="AT924" i="64" a="1"/>
  <c r="AT1024" i="64" a="1"/>
  <c r="AT1266" i="64"/>
  <c r="AT1068" i="64" a="1"/>
  <c r="AT1136" i="64" a="1"/>
  <c r="AT396" i="64" a="1"/>
  <c r="AT2052" i="64" a="1"/>
  <c r="AT1241" i="64" a="1"/>
  <c r="AT1295" i="64" a="1"/>
  <c r="AU420" i="64" l="1" a="1"/>
  <c r="AU420" i="64" s="1"/>
  <c r="AU450" i="64" s="1"/>
  <c r="AU480" i="64" a="1"/>
  <c r="AU480" i="64" s="1"/>
  <c r="AU520" i="64" s="1"/>
  <c r="BJ24" i="1236"/>
  <c r="BK25" i="1236" s="1"/>
  <c r="BI50" i="1236"/>
  <c r="BI17" i="861" s="1"/>
  <c r="BI48" i="1236"/>
  <c r="BK44" i="1236"/>
  <c r="BJ29" i="1236"/>
  <c r="BJ28" i="1236"/>
  <c r="BI63" i="1236"/>
  <c r="BI100" i="861" s="1"/>
  <c r="BJ36" i="1236"/>
  <c r="BJ26" i="1236"/>
  <c r="AI60" i="1236"/>
  <c r="BJ25" i="1236"/>
  <c r="BK35" i="1236"/>
  <c r="BK47" i="1236"/>
  <c r="BK28" i="1236"/>
  <c r="BJ23" i="1236"/>
  <c r="BK31" i="1236"/>
  <c r="BK43" i="1236"/>
  <c r="BJ41" i="1236"/>
  <c r="BJ32" i="1236"/>
  <c r="BJ45" i="1236"/>
  <c r="BJ39" i="1236"/>
  <c r="BJ37" i="1236"/>
  <c r="BJ40" i="1236"/>
  <c r="BK34" i="1236"/>
  <c r="BJ31" i="1236"/>
  <c r="BJ44" i="1236"/>
  <c r="BK36" i="1236"/>
  <c r="BJ38" i="1236"/>
  <c r="BK18" i="1236"/>
  <c r="BL4" i="1236"/>
  <c r="BL17" i="1236"/>
  <c r="BL16" i="1236"/>
  <c r="BL36" i="861" s="1"/>
  <c r="BL20" i="1236"/>
  <c r="BL61" i="1236"/>
  <c r="BN2" i="1236"/>
  <c r="BM3" i="1236"/>
  <c r="BM7" i="1236"/>
  <c r="BM1" i="1236"/>
  <c r="BK8" i="1236"/>
  <c r="BJ62" i="1236"/>
  <c r="BJ99" i="861" s="1"/>
  <c r="AT396" i="64"/>
  <c r="AT1295" i="64"/>
  <c r="AT1296" i="64" s="1"/>
  <c r="AK1297" i="64"/>
  <c r="AL1293" i="64" s="1"/>
  <c r="AK1299" i="64"/>
  <c r="AU1294" i="64" a="1"/>
  <c r="AU1294" i="64" s="1"/>
  <c r="AU395" i="64" a="1"/>
  <c r="AU395" i="64" s="1"/>
  <c r="AT1136" i="64"/>
  <c r="AT1137" i="64" s="1"/>
  <c r="AT1144" i="64" s="1"/>
  <c r="AU1067" i="64" a="1"/>
  <c r="AU1067" i="64" s="1"/>
  <c r="AU1135" i="64" a="1"/>
  <c r="AU1135" i="64" s="1"/>
  <c r="AJ1138" i="64"/>
  <c r="AK1134" i="64" s="1"/>
  <c r="AJ1140" i="64"/>
  <c r="AS1143" i="64"/>
  <c r="AS1137" i="64"/>
  <c r="AS1144" i="64" s="1"/>
  <c r="AT1068" i="64"/>
  <c r="Z95" i="861"/>
  <c r="Z64" i="861"/>
  <c r="Y101" i="861"/>
  <c r="AT2052" i="64"/>
  <c r="AT2061" i="64" s="1"/>
  <c r="AT2062" i="64" s="1" a="1"/>
  <c r="AT2062" i="64" s="1"/>
  <c r="AU2053" i="64" a="1"/>
  <c r="AU2053" i="64" s="1"/>
  <c r="AI2058" i="64"/>
  <c r="AI2055" i="64" s="1"/>
  <c r="BG2083" i="64"/>
  <c r="BG2085" i="64" s="1"/>
  <c r="AI1035" i="64"/>
  <c r="AI1028" i="64"/>
  <c r="AJ1023" i="64" s="1"/>
  <c r="AJ1030" i="64" s="1"/>
  <c r="AJ1027" i="64" s="1"/>
  <c r="AT1894" i="64"/>
  <c r="AT1896" i="64" s="1"/>
  <c r="AT1024" i="64"/>
  <c r="AU1893" i="64" a="1"/>
  <c r="AU1893" i="64" s="1"/>
  <c r="AU1025" i="64" a="1"/>
  <c r="AU1025" i="64" s="1"/>
  <c r="AR1039" i="64" a="1"/>
  <c r="AR1039" i="64" s="1"/>
  <c r="AS1033" i="64"/>
  <c r="AS1038" i="64"/>
  <c r="AU1195" i="64" a="1"/>
  <c r="AU1195" i="64" s="1"/>
  <c r="AU1895" i="64" a="1"/>
  <c r="AU1895" i="64" s="1"/>
  <c r="AU1191" i="64" a="1"/>
  <c r="AU1191" i="64" s="1"/>
  <c r="AU1192" i="64" a="1"/>
  <c r="AU1192" i="64" s="1"/>
  <c r="AT1193" i="64"/>
  <c r="AT1194" i="64" s="1"/>
  <c r="AT1196" i="64" s="1"/>
  <c r="Y662" i="64"/>
  <c r="Y652" i="64" s="1"/>
  <c r="Y654" i="64" s="1"/>
  <c r="Y655" i="64" s="1"/>
  <c r="AU661" i="64" a="1"/>
  <c r="AU661" i="64" s="1"/>
  <c r="AU650" i="64" a="1"/>
  <c r="AU650" i="64" s="1"/>
  <c r="AU1373" i="64" a="1"/>
  <c r="AU1373" i="64" s="1"/>
  <c r="AU653" i="64" a="1"/>
  <c r="AU653" i="64" s="1"/>
  <c r="AU667" i="64" a="1"/>
  <c r="AU667" i="64" s="1"/>
  <c r="AT1388" i="64"/>
  <c r="AS139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265" i="64" a="1"/>
  <c r="AU1265" i="64" s="1"/>
  <c r="AQ995" i="64"/>
  <c r="AR994" i="64"/>
  <c r="AR995" i="64" s="1"/>
  <c r="AT989" i="64"/>
  <c r="AS992" i="64"/>
  <c r="AT988" i="64"/>
  <c r="AT987" i="64"/>
  <c r="AT991" i="64"/>
  <c r="AU982" i="64" a="1"/>
  <c r="AU982" i="64" s="1"/>
  <c r="AU981" i="64" a="1"/>
  <c r="AU981" i="64" s="1"/>
  <c r="AU984" i="64" a="1"/>
  <c r="AU984" i="64" s="1"/>
  <c r="AU983" i="64" a="1"/>
  <c r="AU983" i="64" s="1"/>
  <c r="AU980" i="64" a="1"/>
  <c r="AU980" i="64" s="1"/>
  <c r="AT990" i="64"/>
  <c r="AT973" i="64"/>
  <c r="AS977" i="64"/>
  <c r="AT976" i="64"/>
  <c r="AU949" i="64" a="1"/>
  <c r="AU949" i="64" s="1"/>
  <c r="AU957" i="64" s="1"/>
  <c r="AU966" i="64" a="1"/>
  <c r="AU966" i="64" s="1"/>
  <c r="AU950" i="64" a="1"/>
  <c r="AU950" i="64" s="1"/>
  <c r="AU958" i="64" s="1"/>
  <c r="AU951" i="64" a="1"/>
  <c r="AU951" i="64" s="1"/>
  <c r="AU959" i="64" s="1"/>
  <c r="AU952" i="64" a="1"/>
  <c r="AU952" i="64" s="1"/>
  <c r="AU960" i="64" s="1"/>
  <c r="AU953" i="64" a="1"/>
  <c r="AU953" i="64" s="1"/>
  <c r="AU961" i="64" s="1"/>
  <c r="AU967" i="64" a="1"/>
  <c r="AU967" i="64" s="1"/>
  <c r="AU968" i="64" a="1"/>
  <c r="AU968" i="64" s="1"/>
  <c r="AU965" i="64" a="1"/>
  <c r="AU965" i="64" s="1"/>
  <c r="AU969" i="64" a="1"/>
  <c r="AU969" i="64" s="1"/>
  <c r="AT975" i="64"/>
  <c r="AT974" i="64"/>
  <c r="AT972" i="64"/>
  <c r="AT210" i="64"/>
  <c r="AT212" i="64" s="1"/>
  <c r="AU208" i="64" a="1"/>
  <c r="AU208" i="64" s="1"/>
  <c r="AU207" i="64" s="1"/>
  <c r="AU209" i="64" a="1"/>
  <c r="AU209" i="64" s="1"/>
  <c r="AT1241" i="64"/>
  <c r="AT924" i="64"/>
  <c r="AT926" i="64" s="1"/>
  <c r="AR1244" i="64"/>
  <c r="AS1243" i="64"/>
  <c r="AU331" i="64" a="1"/>
  <c r="AU331" i="64" s="1"/>
  <c r="AU1240" i="64" a="1"/>
  <c r="AU1240" i="64" s="1"/>
  <c r="AU312" i="64" a="1"/>
  <c r="AU312" i="64" s="1"/>
  <c r="AU925" i="64" a="1"/>
  <c r="AU925" i="64" s="1"/>
  <c r="AU891" i="64" a="1"/>
  <c r="AU891" i="64" s="1"/>
  <c r="AU299" i="64" a="1"/>
  <c r="AU299" i="64" s="1"/>
  <c r="AS888" i="64"/>
  <c r="AT884" i="64"/>
  <c r="AT892" i="64" s="1"/>
  <c r="AU887" i="64" a="1"/>
  <c r="AU887" i="64" s="1"/>
  <c r="AU4" i="64"/>
  <c r="AU883" i="64" a="1"/>
  <c r="AU883" i="64" s="1"/>
  <c r="AV259" i="64"/>
  <c r="AV7" i="64"/>
  <c r="AU8" i="64" s="1"/>
  <c r="AO2107" i="64"/>
  <c r="AV1" i="64"/>
  <c r="AW2" i="64"/>
  <c r="AV3" i="64"/>
  <c r="AU43" i="863"/>
  <c r="AU42" i="863"/>
  <c r="AU21" i="863" s="1"/>
  <c r="AU31"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8" i="861" s="1"/>
  <c r="AI7" i="860"/>
  <c r="AI3" i="860"/>
  <c r="AI4" i="860" s="1"/>
  <c r="AJ2" i="860"/>
  <c r="AI1" i="860"/>
  <c r="M2" i="860"/>
  <c r="M1" i="860"/>
  <c r="DH2629" i="64"/>
  <c r="DH2602" i="64"/>
  <c r="DK2129" i="64"/>
  <c r="DL2127" i="64"/>
  <c r="DL2129" i="64" s="1"/>
  <c r="AN2150" i="64"/>
  <c r="AO2148" i="64"/>
  <c r="AO2127" i="64"/>
  <c r="AO2129" i="64" s="1"/>
  <c r="DJ2107" i="64"/>
  <c r="DI2282" i="64"/>
  <c r="DI2602" i="64" a="1"/>
  <c r="DI2629" i="64" a="1"/>
  <c r="AU1136" i="64" a="1"/>
  <c r="AT1243" i="64" a="1"/>
  <c r="AU1266" i="64"/>
  <c r="AU2052" i="64" a="1"/>
  <c r="AU1388" i="64" a="1"/>
  <c r="AU1241" i="64" a="1"/>
  <c r="AU884" i="64" a="1"/>
  <c r="AU1068" i="64" a="1"/>
  <c r="AU924" i="64" a="1"/>
  <c r="AU1024" i="64" a="1"/>
  <c r="AS1244" i="64" a="1"/>
  <c r="AU1894" i="64" a="1"/>
  <c r="AU396" i="64" a="1"/>
  <c r="AU1295" i="64" a="1"/>
  <c r="AV420" i="64" l="1" a="1"/>
  <c r="AV420" i="64" s="1"/>
  <c r="AV450" i="64" s="1"/>
  <c r="AV480" i="64" a="1"/>
  <c r="AV480" i="64" s="1"/>
  <c r="AV520" i="64" s="1"/>
  <c r="BK45" i="1236"/>
  <c r="BK42" i="1236"/>
  <c r="BK26" i="1236"/>
  <c r="BK32" i="1236"/>
  <c r="BL44" i="1236"/>
  <c r="AI66" i="1236"/>
  <c r="AI43" i="861" s="1"/>
  <c r="AI64" i="1236"/>
  <c r="AI72" i="861" s="1"/>
  <c r="BL35" i="1236"/>
  <c r="BL32" i="1236"/>
  <c r="BK27" i="1236"/>
  <c r="BK41" i="1236"/>
  <c r="BK37" i="1236"/>
  <c r="BK23" i="1236"/>
  <c r="BK38" i="1236"/>
  <c r="BL29" i="1236"/>
  <c r="BJ63" i="1236"/>
  <c r="BJ100" i="861" s="1"/>
  <c r="BK40" i="1236"/>
  <c r="BK29" i="1236"/>
  <c r="BJ50" i="1236"/>
  <c r="BJ17" i="861" s="1"/>
  <c r="BJ48" i="1236"/>
  <c r="BK39" i="1236"/>
  <c r="BK46" i="1236"/>
  <c r="BL26" i="1236"/>
  <c r="BK30" i="1236"/>
  <c r="BK24" i="1236"/>
  <c r="BL37" i="1236"/>
  <c r="BK33" i="1236"/>
  <c r="BL36" i="1236"/>
  <c r="BL45" i="1236"/>
  <c r="BK62" i="1236"/>
  <c r="BK99" i="861" s="1"/>
  <c r="BL18" i="1236"/>
  <c r="BM4" i="1236"/>
  <c r="BM20" i="1236"/>
  <c r="BM16" i="1236"/>
  <c r="BM36" i="861" s="1"/>
  <c r="BM17" i="1236"/>
  <c r="BM61" i="1236"/>
  <c r="BN7" i="1236"/>
  <c r="BN1" i="1236"/>
  <c r="BN3" i="1236"/>
  <c r="BO2" i="1236"/>
  <c r="BL8" i="1236"/>
  <c r="AU396" i="64"/>
  <c r="AU1295" i="64"/>
  <c r="AU1296" i="64" s="1"/>
  <c r="AV1294" i="64" a="1"/>
  <c r="AV1294" i="64" s="1"/>
  <c r="AV395" i="64" a="1"/>
  <c r="AV395" i="64" s="1"/>
  <c r="AL1297" i="64"/>
  <c r="AM1293" i="64" s="1"/>
  <c r="AL1299" i="64"/>
  <c r="AT1143" i="64"/>
  <c r="AU1136" i="64"/>
  <c r="AU1068" i="64"/>
  <c r="AV1067" i="64" a="1"/>
  <c r="AV1067" i="64" s="1"/>
  <c r="AV1135" i="64" a="1"/>
  <c r="AV1135" i="64" s="1"/>
  <c r="AK1138" i="64"/>
  <c r="AL1134" i="64" s="1"/>
  <c r="AK1140" i="64"/>
  <c r="Y73" i="861"/>
  <c r="Y75" i="861" s="1"/>
  <c r="AU2052" i="64"/>
  <c r="AU2061" i="64" s="1"/>
  <c r="AU2062" i="64" s="1" a="1"/>
  <c r="AU2062" i="64" s="1"/>
  <c r="AV2053" i="64" a="1"/>
  <c r="AV2053" i="64" s="1"/>
  <c r="AI2056" i="64"/>
  <c r="AJ2051" i="64" s="1"/>
  <c r="BH2083" i="64"/>
  <c r="BH2085" i="64" s="1"/>
  <c r="AJ1028" i="64"/>
  <c r="AK1023" i="64" s="1"/>
  <c r="AK1030" i="64" s="1"/>
  <c r="AK1027" i="64" s="1"/>
  <c r="AJ1035" i="64"/>
  <c r="AU1024" i="64"/>
  <c r="AU1894" i="64"/>
  <c r="AU1896" i="64" s="1"/>
  <c r="AS1039" i="64" a="1"/>
  <c r="AS1039" i="64" s="1"/>
  <c r="AV1893" i="64" a="1"/>
  <c r="AV1893" i="64" s="1"/>
  <c r="AV1025" i="64" a="1"/>
  <c r="AV1025" i="64" s="1"/>
  <c r="AT1033" i="64"/>
  <c r="AT1038" i="64"/>
  <c r="AV1195" i="64" a="1"/>
  <c r="AV1195" i="64" s="1"/>
  <c r="AV1895" i="64" a="1"/>
  <c r="AV1895" i="64" s="1"/>
  <c r="AU1193" i="64"/>
  <c r="AU1194" i="64" s="1"/>
  <c r="AU1196" i="64" s="1"/>
  <c r="AV1191" i="64" a="1"/>
  <c r="AV1191" i="64" s="1"/>
  <c r="AV1192" i="64" a="1"/>
  <c r="AV1192" i="64" s="1"/>
  <c r="Y663" i="64"/>
  <c r="Z659" i="64" s="1"/>
  <c r="Y656" i="64"/>
  <c r="Z648" i="64"/>
  <c r="Z651" i="64" s="1"/>
  <c r="AV661" i="64" a="1"/>
  <c r="AV661" i="64" s="1"/>
  <c r="AV650" i="64" a="1"/>
  <c r="AV650" i="64" s="1"/>
  <c r="AV1373" i="64" a="1"/>
  <c r="AV1373" i="64" s="1"/>
  <c r="AV653" i="64" a="1"/>
  <c r="AV653" i="64" s="1"/>
  <c r="AV667" i="64" a="1"/>
  <c r="AV667" i="64" s="1"/>
  <c r="AU1388" i="64"/>
  <c r="AT139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265" i="64" a="1"/>
  <c r="AV1265" i="64" s="1"/>
  <c r="AS994" i="64"/>
  <c r="AU988" i="64"/>
  <c r="AU987" i="64"/>
  <c r="AU991" i="64"/>
  <c r="AU990" i="64"/>
  <c r="AU989" i="64"/>
  <c r="AT992" i="64"/>
  <c r="AV982" i="64" a="1"/>
  <c r="AV982" i="64" s="1"/>
  <c r="AV981" i="64" a="1"/>
  <c r="AV981" i="64" s="1"/>
  <c r="AV984" i="64" a="1"/>
  <c r="AV984" i="64" s="1"/>
  <c r="AV983" i="64" a="1"/>
  <c r="AV983" i="64" s="1"/>
  <c r="AV980" i="64" a="1"/>
  <c r="AV980" i="64" s="1"/>
  <c r="AU973" i="64"/>
  <c r="AT977" i="64"/>
  <c r="AU976" i="64"/>
  <c r="AU975" i="64"/>
  <c r="AU974" i="64"/>
  <c r="AV949" i="64" a="1"/>
  <c r="AV949" i="64" s="1"/>
  <c r="AV957" i="64" s="1"/>
  <c r="AV966" i="64" a="1"/>
  <c r="AV966" i="64" s="1"/>
  <c r="AV950" i="64" a="1"/>
  <c r="AV950" i="64" s="1"/>
  <c r="AV958" i="64" s="1"/>
  <c r="AV951" i="64" a="1"/>
  <c r="AV951" i="64" s="1"/>
  <c r="AV959" i="64" s="1"/>
  <c r="AV952" i="64" a="1"/>
  <c r="AV952" i="64" s="1"/>
  <c r="AV960" i="64" s="1"/>
  <c r="AV953" i="64" a="1"/>
  <c r="AV953" i="64" s="1"/>
  <c r="AV961" i="64" s="1"/>
  <c r="AV967" i="64" a="1"/>
  <c r="AV967" i="64" s="1"/>
  <c r="AV965" i="64" a="1"/>
  <c r="AV965" i="64" s="1"/>
  <c r="AV968" i="64" a="1"/>
  <c r="AV968" i="64" s="1"/>
  <c r="AV969" i="64" a="1"/>
  <c r="AV969" i="64" s="1"/>
  <c r="AU972" i="64"/>
  <c r="AU210" i="64"/>
  <c r="AU212" i="64" s="1"/>
  <c r="AV208" i="64" a="1"/>
  <c r="AV208" i="64" s="1"/>
  <c r="AV207" i="64" s="1"/>
  <c r="AV209" i="64" a="1"/>
  <c r="AV209" i="64" s="1"/>
  <c r="AU1241" i="64"/>
  <c r="AU924" i="64"/>
  <c r="AU926" i="64" s="1"/>
  <c r="AS1244" i="64"/>
  <c r="AT1243" i="64"/>
  <c r="AV331" i="64" a="1"/>
  <c r="AV331" i="64" s="1"/>
  <c r="AV1240" i="64" a="1"/>
  <c r="AV1240" i="64" s="1"/>
  <c r="AV925" i="64" a="1"/>
  <c r="AV925" i="64" s="1"/>
  <c r="AV299" i="64" a="1"/>
  <c r="AV299" i="64" s="1"/>
  <c r="AV312" i="64" a="1"/>
  <c r="AV312" i="64" s="1"/>
  <c r="AT888" i="64"/>
  <c r="AU884" i="64"/>
  <c r="AU892" i="64" s="1"/>
  <c r="AV891" i="64" a="1"/>
  <c r="AV891" i="64" s="1"/>
  <c r="AV887" i="64" a="1"/>
  <c r="AV887" i="64" s="1"/>
  <c r="AV4" i="64"/>
  <c r="AV883" i="64" a="1"/>
  <c r="AV883" i="64" s="1"/>
  <c r="AW259" i="64"/>
  <c r="AW7" i="64"/>
  <c r="AV8" i="64" s="1"/>
  <c r="AP2107" i="64"/>
  <c r="AW1" i="64"/>
  <c r="AX2" i="64"/>
  <c r="AW3" i="64"/>
  <c r="AV24" i="864"/>
  <c r="AV98"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1"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629" i="64"/>
  <c r="DI2602" i="64"/>
  <c r="DL2107" i="64"/>
  <c r="AP2148" i="64"/>
  <c r="AO2150" i="64"/>
  <c r="AP2127" i="64"/>
  <c r="AP2129" i="64" s="1"/>
  <c r="DK2107" i="64"/>
  <c r="DJ2282" i="64"/>
  <c r="AV1894" i="64" a="1"/>
  <c r="AV1068" i="64" a="1"/>
  <c r="DJ2602" i="64" a="1"/>
  <c r="AU1243" i="64" a="1"/>
  <c r="AV884" i="64" a="1"/>
  <c r="DJ2629" i="64" a="1"/>
  <c r="AV1388" i="64" a="1"/>
  <c r="AV1024" i="64" a="1"/>
  <c r="AV924" i="64" a="1"/>
  <c r="AV2052" i="64" a="1"/>
  <c r="AV1266" i="64"/>
  <c r="AV1136" i="64" a="1"/>
  <c r="AT1244" i="64" a="1"/>
  <c r="AV1295" i="64" a="1"/>
  <c r="AV1241" i="64" a="1"/>
  <c r="AV396" i="64" a="1"/>
  <c r="AW420" i="64" l="1" a="1"/>
  <c r="AW420" i="64" s="1"/>
  <c r="AW450" i="64" s="1"/>
  <c r="AW480" i="64" a="1"/>
  <c r="AW480" i="64" s="1"/>
  <c r="AW520" i="64" s="1"/>
  <c r="BM38" i="1236"/>
  <c r="BL41" i="1236"/>
  <c r="BL25" i="1236"/>
  <c r="BM36" i="1236"/>
  <c r="AJ60" i="1236"/>
  <c r="BK48" i="1236"/>
  <c r="BL31" i="1236"/>
  <c r="BM30" i="1236"/>
  <c r="BM33" i="1236"/>
  <c r="BL23" i="1236"/>
  <c r="BM24" i="1236" s="1"/>
  <c r="BK63" i="1236"/>
  <c r="BK100" i="861" s="1"/>
  <c r="BM27" i="1236"/>
  <c r="BL39" i="1236"/>
  <c r="BK50" i="1236"/>
  <c r="BK17" i="861" s="1"/>
  <c r="BM45" i="1236"/>
  <c r="BL47" i="1236"/>
  <c r="BL24" i="1236"/>
  <c r="BL33" i="1236"/>
  <c r="BL40" i="1236"/>
  <c r="BL38" i="1236"/>
  <c r="BM46" i="1236"/>
  <c r="BL27" i="1236"/>
  <c r="BL42" i="1236"/>
  <c r="BM37" i="1236"/>
  <c r="BL43" i="1236"/>
  <c r="BL30" i="1236"/>
  <c r="BL28" i="1236"/>
  <c r="BL34" i="1236"/>
  <c r="BL46" i="1236"/>
  <c r="BL62" i="1236"/>
  <c r="BL99" i="861" s="1"/>
  <c r="BM18" i="1236"/>
  <c r="BP2" i="1236"/>
  <c r="BO3" i="1236"/>
  <c r="BO7" i="1236"/>
  <c r="BO1" i="1236"/>
  <c r="BN4" i="1236"/>
  <c r="BN17" i="1236"/>
  <c r="BN16" i="1236"/>
  <c r="BN36" i="861" s="1"/>
  <c r="BN20" i="1236"/>
  <c r="BN61" i="1236"/>
  <c r="BM8" i="1236"/>
  <c r="AV396" i="64"/>
  <c r="AV1295" i="64"/>
  <c r="AV1296" i="64" s="1"/>
  <c r="AM1297" i="64"/>
  <c r="AN1293" i="64" s="1"/>
  <c r="AM1299" i="64"/>
  <c r="AW395" i="64" a="1"/>
  <c r="AW395" i="64" s="1"/>
  <c r="AW1294" i="64" a="1"/>
  <c r="AW1294" i="64" s="1"/>
  <c r="AV1136" i="64"/>
  <c r="AV1068" i="64"/>
  <c r="AW1067" i="64" a="1"/>
  <c r="AW1067" i="64" s="1"/>
  <c r="AW1135" i="64" a="1"/>
  <c r="AW1135" i="64" s="1"/>
  <c r="AL1138" i="64"/>
  <c r="AM1134" i="64" s="1"/>
  <c r="AL1140" i="64"/>
  <c r="AU1143" i="64"/>
  <c r="AU1137" i="64"/>
  <c r="AU1144" i="64" s="1"/>
  <c r="AA18" i="861"/>
  <c r="AA27" i="861" s="1"/>
  <c r="AA28" i="861" s="1"/>
  <c r="AV2052" i="64"/>
  <c r="AV2061" i="64" s="1"/>
  <c r="AV2062" i="64" s="1" a="1"/>
  <c r="AV2062" i="64" s="1"/>
  <c r="AW2053" i="64" a="1"/>
  <c r="AW2053" i="64" s="1"/>
  <c r="AJ2058" i="64"/>
  <c r="AJ2055" i="64" s="1"/>
  <c r="BI2083" i="64"/>
  <c r="BI2085" i="64" s="1"/>
  <c r="AK1028" i="64"/>
  <c r="AL1023" i="64" s="1"/>
  <c r="AL1030" i="64" s="1"/>
  <c r="AL1027" i="64" s="1"/>
  <c r="AK1035" i="64"/>
  <c r="AV1024" i="64"/>
  <c r="AV1894" i="64"/>
  <c r="AV1896" i="64" s="1"/>
  <c r="AT1039" i="64" a="1"/>
  <c r="AT1039" i="64" s="1"/>
  <c r="AW1893" i="64" a="1"/>
  <c r="AW1893" i="64" s="1"/>
  <c r="AW1025" i="64" a="1"/>
  <c r="AW1025" i="64" s="1"/>
  <c r="AU1033" i="64"/>
  <c r="AU1038" i="64"/>
  <c r="AW1195" i="64" a="1"/>
  <c r="AW1195" i="64" s="1"/>
  <c r="AW1895" i="64" a="1"/>
  <c r="AW1895" i="64" s="1"/>
  <c r="AW1191" i="64" a="1"/>
  <c r="AW1191" i="64" s="1"/>
  <c r="AW1192" i="64" a="1"/>
  <c r="AW1192" i="64" s="1"/>
  <c r="AV1193" i="64"/>
  <c r="AV1194" i="64" s="1"/>
  <c r="AV1196" i="64" s="1"/>
  <c r="Y664" i="64"/>
  <c r="Y668" i="64"/>
  <c r="Z660" i="64"/>
  <c r="Z662" i="64" s="1"/>
  <c r="Z652" i="64" s="1"/>
  <c r="Z654" i="64" s="1"/>
  <c r="Z655" i="64" s="1"/>
  <c r="AW661" i="64" a="1"/>
  <c r="AW661" i="64" s="1"/>
  <c r="AW650" i="64" a="1"/>
  <c r="AW650" i="64" s="1"/>
  <c r="AW1373" i="64" a="1"/>
  <c r="AW1373" i="64" s="1"/>
  <c r="AW653" i="64" a="1"/>
  <c r="AW653" i="64" s="1"/>
  <c r="AW667" i="64" a="1"/>
  <c r="AW667" i="64" s="1"/>
  <c r="AV1388" i="64"/>
  <c r="AU139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265" i="64" a="1"/>
  <c r="AW1265" i="64" s="1"/>
  <c r="AT994" i="64"/>
  <c r="AT995" i="64" s="1"/>
  <c r="AS995" i="64"/>
  <c r="AU992" i="64"/>
  <c r="AV989" i="64"/>
  <c r="AV988" i="64"/>
  <c r="AV987" i="64"/>
  <c r="AV991" i="64"/>
  <c r="AV990" i="64"/>
  <c r="AW982" i="64" a="1"/>
  <c r="AW982" i="64" s="1"/>
  <c r="AW981" i="64" a="1"/>
  <c r="AW981" i="64" s="1"/>
  <c r="AW984" i="64" a="1"/>
  <c r="AW984" i="64" s="1"/>
  <c r="AW983" i="64" a="1"/>
  <c r="AW983" i="64" s="1"/>
  <c r="AW980" i="64" a="1"/>
  <c r="AW980" i="64" s="1"/>
  <c r="AV973" i="64"/>
  <c r="AU977" i="64"/>
  <c r="AV976" i="64"/>
  <c r="AV975" i="64"/>
  <c r="AV974" i="64"/>
  <c r="AW949" i="64" a="1"/>
  <c r="AW949" i="64" s="1"/>
  <c r="AW957" i="64" s="1"/>
  <c r="AW966" i="64" a="1"/>
  <c r="AW966" i="64" s="1"/>
  <c r="AW950" i="64" a="1"/>
  <c r="AW950" i="64" s="1"/>
  <c r="AW958" i="64" s="1"/>
  <c r="AW951" i="64" a="1"/>
  <c r="AW951" i="64" s="1"/>
  <c r="AW959" i="64" s="1"/>
  <c r="AW952" i="64" a="1"/>
  <c r="AW952" i="64" s="1"/>
  <c r="AW960" i="64" s="1"/>
  <c r="AW965" i="64" a="1"/>
  <c r="AW965" i="64" s="1"/>
  <c r="AW953" i="64" a="1"/>
  <c r="AW953" i="64" s="1"/>
  <c r="AW961" i="64" s="1"/>
  <c r="AW967" i="64" a="1"/>
  <c r="AW967" i="64" s="1"/>
  <c r="AW968" i="64" a="1"/>
  <c r="AW968" i="64" s="1"/>
  <c r="AW969" i="64" a="1"/>
  <c r="AW969" i="64" s="1"/>
  <c r="AV972" i="64"/>
  <c r="AV210" i="64"/>
  <c r="AV212" i="64" s="1"/>
  <c r="AW208" i="64" a="1"/>
  <c r="AW208" i="64" s="1"/>
  <c r="AW207" i="64" s="1"/>
  <c r="AW209" i="64" a="1"/>
  <c r="AW209" i="64" s="1"/>
  <c r="AV1241" i="64"/>
  <c r="AV924" i="64"/>
  <c r="AV926" i="64" s="1"/>
  <c r="AT1244" i="64"/>
  <c r="AU1243" i="64"/>
  <c r="AW331" i="64" a="1"/>
  <c r="AW331" i="64" s="1"/>
  <c r="AW1240" i="64" a="1"/>
  <c r="AW1240" i="64" s="1"/>
  <c r="AW312" i="64" a="1"/>
  <c r="AW312" i="64" s="1"/>
  <c r="AW925" i="64" a="1"/>
  <c r="AW925" i="64" s="1"/>
  <c r="AW891" i="64" a="1"/>
  <c r="AW891" i="64" s="1"/>
  <c r="AW299" i="64" a="1"/>
  <c r="AW299" i="64" s="1"/>
  <c r="AU888" i="64"/>
  <c r="AV884" i="64"/>
  <c r="AV892" i="64" s="1"/>
  <c r="AW887" i="64" a="1"/>
  <c r="AW887" i="64" s="1"/>
  <c r="AW883" i="64" a="1"/>
  <c r="AW883" i="64" s="1"/>
  <c r="AX259" i="64"/>
  <c r="AX7" i="64"/>
  <c r="AW8" i="64" s="1"/>
  <c r="AW4" i="64"/>
  <c r="AQ2107" i="64"/>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8"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1" i="861" s="1"/>
  <c r="AW43" i="863"/>
  <c r="O1" i="860"/>
  <c r="O2" i="860"/>
  <c r="AL2" i="860"/>
  <c r="AK7" i="860"/>
  <c r="AK3" i="860"/>
  <c r="AK4" i="860" s="1"/>
  <c r="AK1" i="860"/>
  <c r="DJ2629" i="64"/>
  <c r="DJ2602" i="64"/>
  <c r="DL2282" i="64"/>
  <c r="AP2150" i="64"/>
  <c r="AQ2148" i="64"/>
  <c r="AQ2127" i="64"/>
  <c r="AQ2129" i="64" s="1"/>
  <c r="DK2282" i="64"/>
  <c r="E189" i="64"/>
  <c r="E2278" i="64"/>
  <c r="B2278" i="64" s="1"/>
  <c r="E2286" i="64"/>
  <c r="E2285" i="64"/>
  <c r="E2284" i="64"/>
  <c r="G2283" i="64"/>
  <c r="E2283" i="64"/>
  <c r="G2282" i="64"/>
  <c r="E2282" i="64"/>
  <c r="B2282" i="64" s="1"/>
  <c r="S2281" i="64"/>
  <c r="E2281" i="64"/>
  <c r="E2280" i="64"/>
  <c r="E2279" i="64"/>
  <c r="B2279" i="64" s="1"/>
  <c r="E2277" i="64"/>
  <c r="B2277" i="64" s="1"/>
  <c r="E2276" i="64"/>
  <c r="B2276" i="64" s="1"/>
  <c r="E2275" i="64"/>
  <c r="B2275" i="64" s="1"/>
  <c r="E2273" i="64"/>
  <c r="E2218" i="64"/>
  <c r="E2217" i="64"/>
  <c r="E2216" i="64"/>
  <c r="G2215" i="64"/>
  <c r="E2215" i="64"/>
  <c r="R2214" i="64"/>
  <c r="G2214" i="64"/>
  <c r="E2214" i="64"/>
  <c r="B2214" i="64" s="1"/>
  <c r="S2213" i="64"/>
  <c r="K2213" i="64"/>
  <c r="E2213" i="64"/>
  <c r="E2212" i="64"/>
  <c r="E2211" i="64"/>
  <c r="E2210" i="64"/>
  <c r="B2210" i="64" s="1"/>
  <c r="E2209" i="64"/>
  <c r="B2209" i="64" s="1"/>
  <c r="E2208" i="64"/>
  <c r="B2208" i="64" s="1"/>
  <c r="E2207" i="64"/>
  <c r="B2207" i="64" s="1"/>
  <c r="E2205" i="64"/>
  <c r="E2186" i="64"/>
  <c r="E2185" i="64"/>
  <c r="E2184" i="64"/>
  <c r="E2183" i="64"/>
  <c r="E2182" i="64"/>
  <c r="E2181" i="64"/>
  <c r="E2180" i="64"/>
  <c r="E2179" i="64"/>
  <c r="E2178" i="64"/>
  <c r="B2178" i="64" s="1"/>
  <c r="E2177" i="64"/>
  <c r="B2177" i="64" s="1"/>
  <c r="S2176" i="64"/>
  <c r="K2176" i="64"/>
  <c r="E2176" i="64"/>
  <c r="E2175" i="64"/>
  <c r="E2174" i="64"/>
  <c r="E2173" i="64"/>
  <c r="B2173" i="64" s="1"/>
  <c r="E2172" i="64"/>
  <c r="B2172" i="64" s="1"/>
  <c r="E2171" i="64"/>
  <c r="B2171" i="64" s="1"/>
  <c r="AW1068" i="64" a="1"/>
  <c r="AW1266" i="64"/>
  <c r="AW884" i="64" a="1"/>
  <c r="AW924" i="64" a="1"/>
  <c r="AW1894" i="64" a="1"/>
  <c r="AW1024" i="64" a="1"/>
  <c r="AW1136" i="64" a="1"/>
  <c r="AV1243" i="64" a="1"/>
  <c r="AW1295" i="64" a="1"/>
  <c r="AW1388" i="64" a="1"/>
  <c r="DK2629" i="64" a="1"/>
  <c r="DK2602" i="64" a="1"/>
  <c r="DL2602" i="64" a="1"/>
  <c r="AW2052" i="64" a="1"/>
  <c r="DL2629" i="64" a="1"/>
  <c r="AU1244" i="64" a="1"/>
  <c r="AW396" i="64" a="1"/>
  <c r="AW1241" i="64" a="1"/>
  <c r="AX420" i="64" l="1" a="1"/>
  <c r="AX420" i="64" s="1"/>
  <c r="AX450" i="64" s="1"/>
  <c r="AX480" i="64" a="1"/>
  <c r="AX480" i="64" s="1"/>
  <c r="AX520" i="64" s="1"/>
  <c r="BL50" i="1236"/>
  <c r="BL17" i="861" s="1"/>
  <c r="BN34" i="1236"/>
  <c r="BM44" i="1236"/>
  <c r="BM25" i="1236"/>
  <c r="BM23" i="1236"/>
  <c r="BN31" i="1236"/>
  <c r="BL63" i="1236"/>
  <c r="BL100" i="861" s="1"/>
  <c r="BN38" i="1236"/>
  <c r="BN25" i="1236"/>
  <c r="BM32" i="1236"/>
  <c r="BM43" i="1236"/>
  <c r="BN46" i="1236"/>
  <c r="BM28" i="1236"/>
  <c r="AJ66" i="1236"/>
  <c r="AJ43" i="861" s="1"/>
  <c r="AJ64" i="1236"/>
  <c r="AJ72" i="861" s="1"/>
  <c r="BM47" i="1236"/>
  <c r="BN47" i="1236"/>
  <c r="BN37" i="1236"/>
  <c r="BM40" i="1236"/>
  <c r="BN28" i="1236"/>
  <c r="BM35" i="1236"/>
  <c r="BM39" i="1236"/>
  <c r="BM26" i="1236"/>
  <c r="BM29" i="1236"/>
  <c r="BM41" i="1236"/>
  <c r="BM42" i="1236"/>
  <c r="BL48" i="1236"/>
  <c r="BN8" i="1236"/>
  <c r="BM31" i="1236"/>
  <c r="BM34" i="1236"/>
  <c r="BN39" i="1236"/>
  <c r="BM62" i="1236"/>
  <c r="BM99" i="861" s="1"/>
  <c r="BN18" i="1236"/>
  <c r="BO4" i="1236"/>
  <c r="BO17" i="1236"/>
  <c r="BO16" i="1236"/>
  <c r="BO36" i="861" s="1"/>
  <c r="BO20" i="1236"/>
  <c r="BO61" i="1236"/>
  <c r="BQ2" i="1236"/>
  <c r="BP3" i="1236"/>
  <c r="BP7" i="1236"/>
  <c r="BP1" i="1236"/>
  <c r="AW1295" i="64"/>
  <c r="AW1296" i="64" s="1"/>
  <c r="AW396" i="64"/>
  <c r="AX395" i="64" a="1"/>
  <c r="AX395" i="64" s="1"/>
  <c r="AX1294" i="64" a="1"/>
  <c r="AX1294" i="64" s="1"/>
  <c r="AN1297" i="64"/>
  <c r="AO1293" i="64" s="1"/>
  <c r="AN1299" i="64"/>
  <c r="AW1136" i="64"/>
  <c r="AW1068" i="64"/>
  <c r="AX1067" i="64" a="1"/>
  <c r="AX1067" i="64" s="1"/>
  <c r="AX1135" i="64" a="1"/>
  <c r="AX1135" i="64" s="1"/>
  <c r="AM1138" i="64"/>
  <c r="AN1134" i="64" s="1"/>
  <c r="AM1140" i="64"/>
  <c r="AV1143" i="64"/>
  <c r="AV1137" i="64"/>
  <c r="AV1144" i="64" s="1"/>
  <c r="Z44" i="861"/>
  <c r="AW2052" i="64"/>
  <c r="AW2061" i="64" s="1"/>
  <c r="AW2062" i="64" s="1" a="1"/>
  <c r="AW2062" i="64" s="1"/>
  <c r="AX2053" i="64" a="1"/>
  <c r="AX2053" i="64" s="1"/>
  <c r="AJ2056" i="64"/>
  <c r="AK2051" i="64" s="1"/>
  <c r="BJ2083" i="64"/>
  <c r="AL1035" i="64"/>
  <c r="AL1028" i="64"/>
  <c r="AM1023" i="64" s="1"/>
  <c r="AM1030" i="64" s="1"/>
  <c r="AM1027" i="64" s="1"/>
  <c r="AW1024" i="64"/>
  <c r="AW1894" i="64"/>
  <c r="AW1896" i="64" s="1"/>
  <c r="AU1039" i="64" a="1"/>
  <c r="AU1039" i="64" s="1"/>
  <c r="AX1893" i="64" a="1"/>
  <c r="AX1893" i="64" s="1"/>
  <c r="AX1025" i="64" a="1"/>
  <c r="AX1025" i="64" s="1"/>
  <c r="AV1033" i="64"/>
  <c r="AV1038" i="64"/>
  <c r="AX1195" i="64" a="1"/>
  <c r="AX1195" i="64" s="1"/>
  <c r="AX1895" i="64" a="1"/>
  <c r="AX1895" i="64" s="1"/>
  <c r="AW1193" i="64"/>
  <c r="AW1194" i="64" s="1"/>
  <c r="AW1196" i="64" s="1"/>
  <c r="AX1191" i="64" a="1"/>
  <c r="AX1191" i="64" s="1"/>
  <c r="AX1192" i="64" a="1"/>
  <c r="AX1192" i="64" s="1"/>
  <c r="Z663" i="64"/>
  <c r="AA659" i="64" s="1"/>
  <c r="Z656" i="64"/>
  <c r="AA648" i="64"/>
  <c r="AA651" i="64" s="1"/>
  <c r="AX661" i="64" a="1"/>
  <c r="AX661" i="64" s="1"/>
  <c r="AX650" i="64" a="1"/>
  <c r="AX650" i="64" s="1"/>
  <c r="AX653" i="64" a="1"/>
  <c r="AX653" i="64" s="1"/>
  <c r="AX667" i="64" a="1"/>
  <c r="AX667" i="64" s="1"/>
  <c r="AW1388" i="64"/>
  <c r="AW1390" i="64" s="1"/>
  <c r="AX111" i="64" a="1"/>
  <c r="AX111" i="64" s="1"/>
  <c r="AX1373" i="64" a="1"/>
  <c r="AX1373" i="64" s="1"/>
  <c r="AV139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265" i="64" a="1"/>
  <c r="AX1265" i="64" s="1"/>
  <c r="AU994" i="64"/>
  <c r="AW990" i="64"/>
  <c r="AW989" i="64"/>
  <c r="AW988" i="64"/>
  <c r="AV992" i="64"/>
  <c r="AW987" i="64"/>
  <c r="AW991" i="64"/>
  <c r="AX982" i="64" a="1"/>
  <c r="AX982" i="64" s="1"/>
  <c r="AX981" i="64" a="1"/>
  <c r="AX981" i="64" s="1"/>
  <c r="AX984" i="64" a="1"/>
  <c r="AX984" i="64" s="1"/>
  <c r="AX983" i="64" a="1"/>
  <c r="AX983" i="64" s="1"/>
  <c r="AX980" i="64" a="1"/>
  <c r="AX980" i="64" s="1"/>
  <c r="AV977" i="64"/>
  <c r="AW973" i="64"/>
  <c r="AW976" i="64"/>
  <c r="AW975" i="64"/>
  <c r="AW974" i="64"/>
  <c r="AX949" i="64" a="1"/>
  <c r="AX949" i="64" s="1"/>
  <c r="AX957" i="64" s="1"/>
  <c r="AX966" i="64" a="1"/>
  <c r="AX966" i="64" s="1"/>
  <c r="AX950" i="64" a="1"/>
  <c r="AX950" i="64" s="1"/>
  <c r="AX958" i="64" s="1"/>
  <c r="AX965" i="64" a="1"/>
  <c r="AX965" i="64" s="1"/>
  <c r="AX951" i="64" a="1"/>
  <c r="AX951" i="64" s="1"/>
  <c r="AX959" i="64" s="1"/>
  <c r="AX952" i="64" a="1"/>
  <c r="AX952" i="64" s="1"/>
  <c r="AX960" i="64" s="1"/>
  <c r="AX953" i="64" a="1"/>
  <c r="AX953" i="64" s="1"/>
  <c r="AX961" i="64" s="1"/>
  <c r="AX967" i="64" a="1"/>
  <c r="AX967" i="64" s="1"/>
  <c r="AX968" i="64" a="1"/>
  <c r="AX968" i="64" s="1"/>
  <c r="AX969" i="64" a="1"/>
  <c r="AX969" i="64" s="1"/>
  <c r="AW972" i="64"/>
  <c r="AW210" i="64"/>
  <c r="AW212" i="64" s="1"/>
  <c r="AX208" i="64" a="1"/>
  <c r="AX208" i="64" s="1"/>
  <c r="AX207" i="64" s="1"/>
  <c r="AX209" i="64" a="1"/>
  <c r="AX209" i="64" s="1"/>
  <c r="AU1244" i="64"/>
  <c r="AW1241" i="64"/>
  <c r="AW924" i="64"/>
  <c r="AW926" i="64" s="1"/>
  <c r="AV1243" i="64"/>
  <c r="AX331" i="64" a="1"/>
  <c r="AX331" i="64" s="1"/>
  <c r="AX1240" i="64" a="1"/>
  <c r="AX1240" i="64" s="1"/>
  <c r="AX925" i="64" a="1"/>
  <c r="AX925" i="64" s="1"/>
  <c r="AX299" i="64" a="1"/>
  <c r="AX299" i="64" s="1"/>
  <c r="AX312" i="64" a="1"/>
  <c r="AX312" i="64" s="1"/>
  <c r="AV888" i="64"/>
  <c r="AW884" i="64"/>
  <c r="AW892" i="64" s="1"/>
  <c r="AX891" i="64" a="1"/>
  <c r="AX891" i="64" s="1"/>
  <c r="AX887" i="64" a="1"/>
  <c r="AX887" i="64" s="1"/>
  <c r="AX4" i="64"/>
  <c r="AX883" i="64" a="1"/>
  <c r="AX883" i="64" s="1"/>
  <c r="AY259" i="64"/>
  <c r="AY7" i="64"/>
  <c r="AX8" i="64" s="1"/>
  <c r="AR2107" i="64"/>
  <c r="AY3" i="64"/>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1" i="861" s="1"/>
  <c r="AX43" i="863"/>
  <c r="BB3" i="861"/>
  <c r="BA4" i="861"/>
  <c r="BA1" i="861"/>
  <c r="BA8" i="861"/>
  <c r="AX24" i="864"/>
  <c r="AX98" i="861" s="1"/>
  <c r="AX57" i="863"/>
  <c r="DA849" i="64" a="1"/>
  <c r="DA849" i="64" s="1"/>
  <c r="DA851" i="64" s="1"/>
  <c r="AM2" i="860"/>
  <c r="AL1" i="860"/>
  <c r="AL7" i="860"/>
  <c r="AL3" i="860"/>
  <c r="AL4" i="860" s="1"/>
  <c r="CQ849" i="64" a="1"/>
  <c r="CQ849" i="64" s="1"/>
  <c r="CQ851" i="64" s="1"/>
  <c r="CS854" i="64" a="1"/>
  <c r="CS854" i="64" s="1"/>
  <c r="CS855" i="64" s="1"/>
  <c r="DJ854" i="64" a="1"/>
  <c r="DJ854" i="64" s="1"/>
  <c r="DJ855" i="64" s="1"/>
  <c r="CP854" i="64" a="1"/>
  <c r="CP854" i="64" s="1"/>
  <c r="CP855" i="64" s="1"/>
  <c r="CY849" i="64" a="1"/>
  <c r="CY849" i="64" s="1"/>
  <c r="CY851" i="64" s="1"/>
  <c r="DB854" i="64" a="1"/>
  <c r="DB854" i="64" s="1"/>
  <c r="DB855" i="64" s="1"/>
  <c r="CQ854" i="64" a="1"/>
  <c r="CQ854" i="64" s="1"/>
  <c r="CQ855" i="64" s="1"/>
  <c r="CN849" i="64" a="1"/>
  <c r="CN849" i="64" s="1"/>
  <c r="CN851" i="64" s="1"/>
  <c r="CY854" i="64" a="1"/>
  <c r="CY854" i="64" s="1"/>
  <c r="CY855" i="64" s="1"/>
  <c r="CV849" i="64" a="1"/>
  <c r="CV849" i="64" s="1"/>
  <c r="CX849" i="64" a="1"/>
  <c r="CX849" i="64" s="1"/>
  <c r="DJ849" i="64" a="1"/>
  <c r="DJ849" i="64" s="1"/>
  <c r="CW854" i="64" a="1"/>
  <c r="CW854" i="64" s="1"/>
  <c r="CW855" i="64" s="1"/>
  <c r="DC849" i="64" a="1"/>
  <c r="DC849" i="64" s="1"/>
  <c r="CP849" i="64" a="1"/>
  <c r="CP849" i="64" s="1"/>
  <c r="DI849" i="64" a="1"/>
  <c r="DI849" i="64" s="1"/>
  <c r="DE854" i="64" a="1"/>
  <c r="DE854" i="64" s="1"/>
  <c r="DE855" i="64" s="1"/>
  <c r="CN854" i="64" a="1"/>
  <c r="CN854" i="64" s="1"/>
  <c r="CN855" i="64" s="1"/>
  <c r="DA854" i="64" a="1"/>
  <c r="DA854" i="64" s="1"/>
  <c r="DA855" i="64" s="1"/>
  <c r="DH849" i="64" a="1"/>
  <c r="DH849" i="64" s="1"/>
  <c r="DL854" i="64" a="1"/>
  <c r="DL854" i="64" s="1"/>
  <c r="DL855" i="64" s="1"/>
  <c r="DL849" i="64" a="1"/>
  <c r="DL849" i="64" s="1"/>
  <c r="CS849" i="64" a="1"/>
  <c r="CS849" i="64" s="1"/>
  <c r="DE849" i="64" a="1"/>
  <c r="DE849" i="64" s="1"/>
  <c r="CT849" i="64" a="1"/>
  <c r="CT849" i="64" s="1"/>
  <c r="DK849" i="64" a="1"/>
  <c r="DK849" i="64" s="1"/>
  <c r="DK854" i="64" a="1"/>
  <c r="DK854" i="64" s="1"/>
  <c r="DK855" i="64" s="1"/>
  <c r="DG854" i="64" a="1"/>
  <c r="DG854" i="64" s="1"/>
  <c r="DG855" i="64" s="1"/>
  <c r="DC854" i="64" a="1"/>
  <c r="DC854" i="64" s="1"/>
  <c r="DC855" i="64" s="1"/>
  <c r="CW849" i="64" a="1"/>
  <c r="CW849" i="64" s="1"/>
  <c r="DD849" i="64" a="1"/>
  <c r="DD849" i="64" s="1"/>
  <c r="CR849" i="64" a="1"/>
  <c r="CR849" i="64" s="1"/>
  <c r="CO849" i="64" a="1"/>
  <c r="CO849" i="64" s="1"/>
  <c r="CZ849" i="64" a="1"/>
  <c r="CZ849" i="64" s="1"/>
  <c r="DH854" i="64" a="1"/>
  <c r="DH854" i="64" s="1"/>
  <c r="DH855" i="64" s="1"/>
  <c r="CO854" i="64" a="1"/>
  <c r="CO854" i="64" s="1"/>
  <c r="CO855" i="64" s="1"/>
  <c r="CX854" i="64" a="1"/>
  <c r="CX854" i="64" s="1"/>
  <c r="CX855" i="64" s="1"/>
  <c r="CR854" i="64" a="1"/>
  <c r="CR854" i="64" s="1"/>
  <c r="CR855" i="64" s="1"/>
  <c r="CU854" i="64" a="1"/>
  <c r="CU854" i="64" s="1"/>
  <c r="CU855" i="64" s="1"/>
  <c r="CT854" i="64" a="1"/>
  <c r="CT854" i="64" s="1"/>
  <c r="CT855" i="64" s="1"/>
  <c r="CV854" i="64" a="1"/>
  <c r="CV854" i="64" s="1"/>
  <c r="CV855" i="64" s="1"/>
  <c r="DG849" i="64" a="1"/>
  <c r="DG849" i="64" s="1"/>
  <c r="DF854" i="64" a="1"/>
  <c r="DF854" i="64" s="1"/>
  <c r="DF855" i="64" s="1"/>
  <c r="DI854" i="64" a="1"/>
  <c r="DI854" i="64" s="1"/>
  <c r="DI855" i="64" s="1"/>
  <c r="DD854" i="64" a="1"/>
  <c r="DD854" i="64" s="1"/>
  <c r="DD855" i="64" s="1"/>
  <c r="DB849" i="64" a="1"/>
  <c r="DB849" i="64" s="1"/>
  <c r="CZ854" i="64" a="1"/>
  <c r="CZ854" i="64" s="1"/>
  <c r="CZ855" i="64" s="1"/>
  <c r="CU849" i="64" a="1"/>
  <c r="CU849" i="64" s="1"/>
  <c r="DF849" i="64" a="1"/>
  <c r="DF849" i="64" s="1"/>
  <c r="CZ2379" i="64" a="1"/>
  <c r="CZ2379" i="64" s="1"/>
  <c r="CV2656" i="64" a="1"/>
  <c r="CV2656" i="64" s="1"/>
  <c r="DA2384" i="64" a="1"/>
  <c r="DA2384" i="64" s="1"/>
  <c r="CZ2387" i="64" a="1"/>
  <c r="CZ2387" i="64" s="1"/>
  <c r="DJ2387" i="64" a="1"/>
  <c r="DJ2387" i="64" s="1"/>
  <c r="CZ2382" i="64" a="1"/>
  <c r="CZ2382" i="64" s="1"/>
  <c r="DD2379" i="64" a="1"/>
  <c r="DD2379" i="64" s="1"/>
  <c r="DI588" i="64" a="1"/>
  <c r="DI588" i="64" s="1"/>
  <c r="DJ588" i="64" a="1"/>
  <c r="DJ588" i="64" s="1"/>
  <c r="DI2382" i="64" a="1"/>
  <c r="DI2382" i="64" s="1"/>
  <c r="DA2380" i="64" a="1"/>
  <c r="DA2380" i="64" s="1"/>
  <c r="DJ2382" i="64" a="1"/>
  <c r="DJ2382" i="64" s="1"/>
  <c r="DJ2384" i="64" a="1"/>
  <c r="DJ2384" i="64" s="1"/>
  <c r="CX2380" i="64" a="1"/>
  <c r="CX2380" i="64" s="1"/>
  <c r="CQ2386" i="64" a="1"/>
  <c r="CQ2386" i="64" s="1"/>
  <c r="DH588" i="64" a="1"/>
  <c r="DH588" i="64" s="1"/>
  <c r="DJ2656" i="64" a="1"/>
  <c r="DJ2656" i="64" s="1"/>
  <c r="CV2381" i="64" a="1"/>
  <c r="CV2381" i="64" s="1"/>
  <c r="CP2383" i="64" a="1"/>
  <c r="CP2383" i="64" s="1"/>
  <c r="DJ2386" i="64" a="1"/>
  <c r="DJ2386" i="64" s="1"/>
  <c r="DF2382" i="64" a="1"/>
  <c r="DF2382" i="64" s="1"/>
  <c r="CY2381" i="64" a="1"/>
  <c r="CY2381" i="64" s="1"/>
  <c r="CS2387" i="64" a="1"/>
  <c r="CS2387" i="64" s="1"/>
  <c r="CW588" i="64" a="1"/>
  <c r="CW588" i="64" s="1"/>
  <c r="DH2379" i="64" a="1"/>
  <c r="DH2379" i="64" s="1"/>
  <c r="CV2383" i="64" a="1"/>
  <c r="CV2383" i="64" s="1"/>
  <c r="CX2387" i="64" a="1"/>
  <c r="CX2387" i="64" s="1"/>
  <c r="DJ2385" i="64" a="1"/>
  <c r="DJ2385" i="64" s="1"/>
  <c r="DF2381" i="64" a="1"/>
  <c r="DF2381" i="64" s="1"/>
  <c r="CU2382" i="64" a="1"/>
  <c r="CU2382" i="64" s="1"/>
  <c r="CY2386" i="64" a="1"/>
  <c r="CY2386" i="64" s="1"/>
  <c r="DC587" i="64" a="1"/>
  <c r="DC587" i="64" s="1"/>
  <c r="DC2387" i="64" a="1"/>
  <c r="DC2387" i="64" s="1"/>
  <c r="DA2382" i="64" a="1"/>
  <c r="DA2382" i="64" s="1"/>
  <c r="CW2382" i="64" a="1"/>
  <c r="CW2382" i="64" s="1"/>
  <c r="DJ2380" i="64" a="1"/>
  <c r="DJ2380" i="64" s="1"/>
  <c r="CS2379" i="64" a="1"/>
  <c r="CS2379" i="64" s="1"/>
  <c r="CT2380" i="64" a="1"/>
  <c r="CT2380" i="64" s="1"/>
  <c r="DK2380" i="64" a="1"/>
  <c r="DK2380" i="64" s="1"/>
  <c r="DK2381" i="64" a="1"/>
  <c r="DK2381" i="64" s="1"/>
  <c r="DK2382" i="64" a="1"/>
  <c r="DK2382" i="64" s="1"/>
  <c r="DK2383" i="64" a="1"/>
  <c r="DK2383" i="64" s="1"/>
  <c r="DK2379" i="64" a="1"/>
  <c r="DK2379" i="64" s="1"/>
  <c r="DK2387" i="64" a="1"/>
  <c r="DK2387" i="64" s="1"/>
  <c r="DK2385" i="64" a="1"/>
  <c r="DK2385" i="64" s="1"/>
  <c r="DK2386" i="64" a="1"/>
  <c r="DK2386" i="64" s="1"/>
  <c r="DK2384" i="64" a="1"/>
  <c r="DK2384" i="64" s="1"/>
  <c r="CW2656" i="64" a="1"/>
  <c r="CW2656" i="64" s="1"/>
  <c r="DF2380" i="64" a="1"/>
  <c r="DF2380" i="64" s="1"/>
  <c r="CO2379" i="64" a="1"/>
  <c r="CO2379" i="64" s="1"/>
  <c r="CY2382" i="64" a="1"/>
  <c r="CY2382" i="64" s="1"/>
  <c r="CT2383" i="64" a="1"/>
  <c r="CT2383" i="64" s="1"/>
  <c r="CT2381" i="64" a="1"/>
  <c r="CT2381" i="64" s="1"/>
  <c r="CY2383" i="64" a="1"/>
  <c r="CY2383" i="64" s="1"/>
  <c r="CP2382" i="64" a="1"/>
  <c r="CP2382" i="64" s="1"/>
  <c r="CQ2381" i="64" a="1"/>
  <c r="CQ2381" i="64" s="1"/>
  <c r="DI2383" i="64" a="1"/>
  <c r="DI2383" i="64" s="1"/>
  <c r="DH2386" i="64" a="1"/>
  <c r="DH2386" i="64" s="1"/>
  <c r="DE2381" i="64" a="1"/>
  <c r="DE2381" i="64" s="1"/>
  <c r="DG2379" i="64" a="1"/>
  <c r="DG2379" i="64" s="1"/>
  <c r="DB2380" i="64" a="1"/>
  <c r="DB2380" i="64" s="1"/>
  <c r="DA2381" i="64" a="1"/>
  <c r="DA2381" i="64" s="1"/>
  <c r="DC2381" i="64" a="1"/>
  <c r="DC2381" i="64" s="1"/>
  <c r="CQ2387" i="64" a="1"/>
  <c r="CQ2387" i="64" s="1"/>
  <c r="CO2386" i="64" a="1"/>
  <c r="CO2386" i="64" s="1"/>
  <c r="CY2387" i="64" a="1"/>
  <c r="CY2387" i="64" s="1"/>
  <c r="CW2384" i="64" a="1"/>
  <c r="CW2384" i="64" s="1"/>
  <c r="DG2384" i="64" a="1"/>
  <c r="DG2384" i="64" s="1"/>
  <c r="CU2387" i="64" a="1"/>
  <c r="CU2387" i="64" s="1"/>
  <c r="DC2380" i="64" a="1"/>
  <c r="DC2380" i="64" s="1"/>
  <c r="CQ2383" i="64" a="1"/>
  <c r="CQ2383" i="64" s="1"/>
  <c r="DA2385" i="64" a="1"/>
  <c r="DA2385" i="64" s="1"/>
  <c r="DB2384" i="64" a="1"/>
  <c r="DB2384" i="64" s="1"/>
  <c r="DH2384" i="64" a="1"/>
  <c r="DH2384" i="64" s="1"/>
  <c r="CW2381" i="64" a="1"/>
  <c r="CW2381" i="64" s="1"/>
  <c r="CX2386" i="64" a="1"/>
  <c r="CX2386" i="64" s="1"/>
  <c r="DI2381" i="64" a="1"/>
  <c r="DI2381" i="64" s="1"/>
  <c r="DF2383" i="64" a="1"/>
  <c r="DF2383" i="64" s="1"/>
  <c r="CR2383" i="64" a="1"/>
  <c r="CR2383" i="64" s="1"/>
  <c r="CU2386" i="64" a="1"/>
  <c r="CU2386" i="64" s="1"/>
  <c r="CP2387" i="64" a="1"/>
  <c r="CP2387" i="64" s="1"/>
  <c r="CO2381" i="64" a="1"/>
  <c r="CO2381" i="64" s="1"/>
  <c r="DG2380" i="64" a="1"/>
  <c r="DG2380" i="64" s="1"/>
  <c r="CX2379" i="64" a="1"/>
  <c r="CX2379" i="64" s="1"/>
  <c r="CX2385" i="64" a="1"/>
  <c r="CX2385" i="64" s="1"/>
  <c r="CV2379" i="64" a="1"/>
  <c r="CV2379" i="64" s="1"/>
  <c r="DF2387" i="64" a="1"/>
  <c r="DF2387" i="64" s="1"/>
  <c r="DG2387" i="64" a="1"/>
  <c r="DG2387" i="64" s="1"/>
  <c r="DD2380" i="64" a="1"/>
  <c r="DD2380" i="64" s="1"/>
  <c r="CT2382" i="64" a="1"/>
  <c r="CT2382" i="64" s="1"/>
  <c r="CU2385" i="64" a="1"/>
  <c r="CU2385" i="64" s="1"/>
  <c r="DH2380" i="64" a="1"/>
  <c r="DH2380" i="64" s="1"/>
  <c r="DB2383" i="64" a="1"/>
  <c r="DB2383" i="64" s="1"/>
  <c r="DC2379" i="64" a="1"/>
  <c r="DC2379" i="64" s="1"/>
  <c r="CX2383" i="64" a="1"/>
  <c r="CX2383" i="64" s="1"/>
  <c r="CP2385" i="64" a="1"/>
  <c r="CP2385" i="64" s="1"/>
  <c r="CP2380" i="64" a="1"/>
  <c r="CP2380" i="64" s="1"/>
  <c r="DH2387" i="64" a="1"/>
  <c r="DH2387" i="64" s="1"/>
  <c r="DD2384" i="64" a="1"/>
  <c r="DD2384" i="64" s="1"/>
  <c r="DE2385" i="64" a="1"/>
  <c r="DE2385" i="64" s="1"/>
  <c r="DI2385" i="64" a="1"/>
  <c r="DI2385" i="64" s="1"/>
  <c r="CT2379" i="64" a="1"/>
  <c r="CT2379" i="64" s="1"/>
  <c r="DA2387" i="64" a="1"/>
  <c r="DA2387" i="64" s="1"/>
  <c r="DB2379" i="64" a="1"/>
  <c r="DB2379" i="64" s="1"/>
  <c r="CW2380" i="64" a="1"/>
  <c r="CW2380" i="64" s="1"/>
  <c r="CW2383" i="64" a="1"/>
  <c r="CW2383" i="64" s="1"/>
  <c r="CU2381" i="64" a="1"/>
  <c r="CU2381" i="64" s="1"/>
  <c r="DE2380" i="64" a="1"/>
  <c r="DE2380" i="64" s="1"/>
  <c r="DE2383" i="64" a="1"/>
  <c r="DE2383" i="64" s="1"/>
  <c r="DC2382" i="64" a="1"/>
  <c r="DC2382" i="64" s="1"/>
  <c r="CS2386" i="64" a="1"/>
  <c r="CS2386" i="64" s="1"/>
  <c r="CU2380" i="64" a="1"/>
  <c r="CU2380" i="64" s="1"/>
  <c r="DE2387" i="64" a="1"/>
  <c r="DE2387" i="64" s="1"/>
  <c r="CV2382" i="64" a="1"/>
  <c r="CV2382" i="64" s="1"/>
  <c r="CW2385" i="64" a="1"/>
  <c r="CW2385" i="64" s="1"/>
  <c r="CS2385" i="64" a="1"/>
  <c r="CS2385" i="64" s="1"/>
  <c r="CS2382" i="64" a="1"/>
  <c r="CS2382" i="64" s="1"/>
  <c r="CT2385" i="64" a="1"/>
  <c r="CT2385" i="64" s="1"/>
  <c r="DI2386" i="64" a="1"/>
  <c r="DI2386" i="64" s="1"/>
  <c r="DA2383" i="64" a="1"/>
  <c r="DA2383" i="64" s="1"/>
  <c r="CP2386" i="64" a="1"/>
  <c r="CP2386" i="64" s="1"/>
  <c r="CT2387" i="64" a="1"/>
  <c r="CT2387" i="64" s="1"/>
  <c r="DD2382" i="64" a="1"/>
  <c r="DD2382" i="64" s="1"/>
  <c r="DD2385" i="64" a="1"/>
  <c r="DD2385" i="64" s="1"/>
  <c r="DB2381" i="64" a="1"/>
  <c r="DB2381" i="64" s="1"/>
  <c r="CR2382" i="64" a="1"/>
  <c r="CR2382" i="64" s="1"/>
  <c r="CT2386" i="64" a="1"/>
  <c r="CT2386" i="64" s="1"/>
  <c r="DH2382" i="64" a="1"/>
  <c r="DH2382" i="64" s="1"/>
  <c r="CZ2385" i="64" a="1"/>
  <c r="CZ2385" i="64" s="1"/>
  <c r="DB2387" i="64" a="1"/>
  <c r="DB2387" i="64" s="1"/>
  <c r="CO2385" i="64" a="1"/>
  <c r="CO2385" i="64" s="1"/>
  <c r="CP2379" i="64" a="1"/>
  <c r="CP2379" i="64" s="1"/>
  <c r="CQ2382" i="64" a="1"/>
  <c r="CQ2382" i="64" s="1"/>
  <c r="CX2381" i="64" a="1"/>
  <c r="CX2381" i="64" s="1"/>
  <c r="CX2384" i="64" a="1"/>
  <c r="CX2384" i="64" s="1"/>
  <c r="CO2387" i="64" a="1"/>
  <c r="CO2387" i="64" s="1"/>
  <c r="CO2380" i="64" a="1"/>
  <c r="CO2380" i="64" s="1"/>
  <c r="CO2384" i="64" a="1"/>
  <c r="CO2384" i="64" s="1"/>
  <c r="CV2384" i="64" a="1"/>
  <c r="CV2384" i="64" s="1"/>
  <c r="DE2379" i="64" a="1"/>
  <c r="DE2379" i="64" s="1"/>
  <c r="DE2386" i="64" a="1"/>
  <c r="DE2386" i="64" s="1"/>
  <c r="CR2385" i="64" a="1"/>
  <c r="CR2385" i="64" s="1"/>
  <c r="DH2381" i="64" a="1"/>
  <c r="DH2381" i="64" s="1"/>
  <c r="CR2380" i="64" a="1"/>
  <c r="CR2380" i="64" s="1"/>
  <c r="CR2379" i="64" a="1"/>
  <c r="CR2379" i="64" s="1"/>
  <c r="CR2386" i="64" a="1"/>
  <c r="CR2386" i="64" s="1"/>
  <c r="DG2382" i="64" a="1"/>
  <c r="DG2382" i="64" s="1"/>
  <c r="DG2386" i="64" a="1"/>
  <c r="DG2386" i="64" s="1"/>
  <c r="DI2387" i="64" a="1"/>
  <c r="DI2387" i="64" s="1"/>
  <c r="DI2384" i="64" a="1"/>
  <c r="DI2384" i="64" s="1"/>
  <c r="DC2384" i="64" a="1"/>
  <c r="DC2384" i="64" s="1"/>
  <c r="DC2386" i="64" a="1"/>
  <c r="DC2386" i="64" s="1"/>
  <c r="DH2385" i="64" a="1"/>
  <c r="DH2385" i="64" s="1"/>
  <c r="CY2384" i="64" a="1"/>
  <c r="CY2384" i="64" s="1"/>
  <c r="CZ2380" i="64" a="1"/>
  <c r="CZ2380" i="64" s="1"/>
  <c r="DG2385" i="64" a="1"/>
  <c r="DG2385" i="64" s="1"/>
  <c r="CP2381" i="64" a="1"/>
  <c r="CP2381" i="64" s="1"/>
  <c r="CW2379" i="64" a="1"/>
  <c r="CW2379" i="64" s="1"/>
  <c r="CW2386" i="64" a="1"/>
  <c r="CW2386" i="64" s="1"/>
  <c r="DD2383" i="64" a="1"/>
  <c r="DD2383" i="64" s="1"/>
  <c r="CT2384" i="64" a="1"/>
  <c r="CT2384" i="64" s="1"/>
  <c r="CQ2379" i="64" a="1"/>
  <c r="CQ2379" i="64" s="1"/>
  <c r="CY2385" i="64" a="1"/>
  <c r="CY2385" i="64" s="1"/>
  <c r="CY2379" i="64" a="1"/>
  <c r="CY2379" i="64" s="1"/>
  <c r="CZ2381" i="64" a="1"/>
  <c r="CZ2381" i="64" s="1"/>
  <c r="CU2383" i="64" a="1"/>
  <c r="CU2383" i="64" s="1"/>
  <c r="CU2379" i="64" a="1"/>
  <c r="CU2379" i="64" s="1"/>
  <c r="DI2379" i="64" a="1"/>
  <c r="DI2379" i="64" s="1"/>
  <c r="CS2384" i="64" a="1"/>
  <c r="CS2384" i="64" s="1"/>
  <c r="CQ2385" i="64" a="1"/>
  <c r="CQ2385" i="64" s="1"/>
  <c r="CS2383" i="64" a="1"/>
  <c r="CS2383" i="64" s="1"/>
  <c r="DG2381" i="64" a="1"/>
  <c r="DG2381" i="64" s="1"/>
  <c r="DF2385" i="64" a="1"/>
  <c r="DF2385" i="64" s="1"/>
  <c r="DF2384" i="64" a="1"/>
  <c r="DF2384" i="64" s="1"/>
  <c r="CV2380" i="64" a="1"/>
  <c r="CV2380" i="64" s="1"/>
  <c r="CU2384" i="64" a="1"/>
  <c r="CU2384" i="64" s="1"/>
  <c r="CV2386" i="64" a="1"/>
  <c r="CV2386" i="64" s="1"/>
  <c r="DD2381" i="64" a="1"/>
  <c r="DD2381" i="64" s="1"/>
  <c r="DC2385" i="64" a="1"/>
  <c r="DC2385" i="64" s="1"/>
  <c r="DD2386" i="64" a="1"/>
  <c r="DD2386" i="64" s="1"/>
  <c r="CR2381" i="64" a="1"/>
  <c r="CR2381" i="64" s="1"/>
  <c r="CR2384" i="64" a="1"/>
  <c r="CR2384" i="64" s="1"/>
  <c r="CP2384" i="64" a="1"/>
  <c r="CP2384" i="64" s="1"/>
  <c r="CZ2383" i="64" a="1"/>
  <c r="CZ2383" i="64" s="1"/>
  <c r="DA2379" i="64" a="1"/>
  <c r="DA2379" i="64" s="1"/>
  <c r="CQ2384" i="64" a="1"/>
  <c r="CQ2384" i="64" s="1"/>
  <c r="CO2382" i="64" a="1"/>
  <c r="CO2382" i="64" s="1"/>
  <c r="CO2383" i="64" a="1"/>
  <c r="CO2383" i="64" s="1"/>
  <c r="CQ2380" i="64" a="1"/>
  <c r="CQ2380" i="64" s="1"/>
  <c r="CY2380" i="64" a="1"/>
  <c r="CY2380" i="64" s="1"/>
  <c r="DF2386" i="64" a="1"/>
  <c r="DF2386" i="64" s="1"/>
  <c r="DE2384" i="64" a="1"/>
  <c r="DE2384" i="64" s="1"/>
  <c r="CV2385" i="64" a="1"/>
  <c r="CV2385" i="64" s="1"/>
  <c r="DA2386" i="64" a="1"/>
  <c r="DA2386" i="64" s="1"/>
  <c r="DL2387" i="64" a="1"/>
  <c r="DL2387" i="64" s="1"/>
  <c r="DL2379" i="64" a="1"/>
  <c r="DL2379" i="64" s="1"/>
  <c r="DL2380" i="64" a="1"/>
  <c r="DL2380" i="64" s="1"/>
  <c r="DL2381" i="64" a="1"/>
  <c r="DL2381" i="64" s="1"/>
  <c r="DL2382" i="64" a="1"/>
  <c r="DL2382" i="64" s="1"/>
  <c r="DL2384" i="64" a="1"/>
  <c r="DL2384" i="64" s="1"/>
  <c r="DL2383" i="64" a="1"/>
  <c r="DL2383" i="64" s="1"/>
  <c r="DL2385" i="64" a="1"/>
  <c r="DL2385" i="64" s="1"/>
  <c r="DL2386" i="64" a="1"/>
  <c r="DL2386" i="64" s="1"/>
  <c r="DE588" i="64" a="1"/>
  <c r="DE588" i="64" s="1"/>
  <c r="DD2387" i="64" a="1"/>
  <c r="DD2387" i="64" s="1"/>
  <c r="CR2387" i="64" a="1"/>
  <c r="CR2387" i="64" s="1"/>
  <c r="CX2382" i="64" a="1"/>
  <c r="CX2382" i="64" s="1"/>
  <c r="DJ2381" i="64" a="1"/>
  <c r="DJ2381" i="64" s="1"/>
  <c r="DB2382" i="64" a="1"/>
  <c r="DB2382" i="64" s="1"/>
  <c r="CV2387" i="64" a="1"/>
  <c r="CV2387" i="64" s="1"/>
  <c r="CW2387" i="64" a="1"/>
  <c r="CW2387" i="64" s="1"/>
  <c r="CS588" i="64" a="1"/>
  <c r="CS588" i="64" s="1"/>
  <c r="CZ2384" i="64" a="1"/>
  <c r="CZ2384" i="64" s="1"/>
  <c r="CS2381" i="64" a="1"/>
  <c r="CS2381" i="64" s="1"/>
  <c r="DF2379" i="64" a="1"/>
  <c r="DF2379" i="64" s="1"/>
  <c r="DJ2383" i="64" a="1"/>
  <c r="DJ2383" i="64" s="1"/>
  <c r="DB2386" i="64" a="1"/>
  <c r="DB2386" i="64" s="1"/>
  <c r="DC2383" i="64" a="1"/>
  <c r="DC2383" i="64" s="1"/>
  <c r="DG2383" i="64" a="1"/>
  <c r="DG2383" i="64" s="1"/>
  <c r="CZ587" i="64" a="1"/>
  <c r="CZ587" i="64" s="1"/>
  <c r="CZ2386" i="64" a="1"/>
  <c r="CZ2386" i="64" s="1"/>
  <c r="DH2383" i="64" a="1"/>
  <c r="DH2383" i="64" s="1"/>
  <c r="DE2382" i="64" a="1"/>
  <c r="DE2382" i="64" s="1"/>
  <c r="DJ2379" i="64" a="1"/>
  <c r="DJ2379" i="64" s="1"/>
  <c r="DI2380" i="64" a="1"/>
  <c r="DI2380" i="64" s="1"/>
  <c r="DB2385" i="64" a="1"/>
  <c r="DB2385" i="64" s="1"/>
  <c r="CS2380" i="64" a="1"/>
  <c r="CS2380" i="64" s="1"/>
  <c r="DF2656" i="64" a="1"/>
  <c r="DF2656" i="64" s="1"/>
  <c r="DK2656" i="64" a="1"/>
  <c r="DK2656" i="64" s="1"/>
  <c r="DK588" i="64" a="1"/>
  <c r="DK588" i="64" s="1"/>
  <c r="DK587" i="64" a="1"/>
  <c r="DK587" i="64" s="1"/>
  <c r="DE587" i="64" a="1"/>
  <c r="DE587" i="64" s="1"/>
  <c r="DE2656" i="64" a="1"/>
  <c r="DE2656" i="64" s="1"/>
  <c r="CX2656" i="64" a="1"/>
  <c r="CX2656" i="64" s="1"/>
  <c r="DI2656" i="64" a="1"/>
  <c r="DI2656" i="64" s="1"/>
  <c r="CT588" i="64" a="1"/>
  <c r="CT588" i="64" s="1"/>
  <c r="CV587" i="64" a="1"/>
  <c r="CV587" i="64" s="1"/>
  <c r="CU2656" i="64" a="1"/>
  <c r="CU2656" i="64" s="1"/>
  <c r="CO587" i="64" a="1"/>
  <c r="CO587" i="64" s="1"/>
  <c r="DD2656" i="64" a="1"/>
  <c r="DD2656" i="64" s="1"/>
  <c r="DI587" i="64" a="1"/>
  <c r="DI587" i="64" s="1"/>
  <c r="CU587" i="64" a="1"/>
  <c r="CU587" i="64" s="1"/>
  <c r="CS2656" i="64" a="1"/>
  <c r="CS2656" i="64" s="1"/>
  <c r="CQ587" i="64" a="1"/>
  <c r="CQ587" i="64" s="1"/>
  <c r="CY2656" i="64" a="1"/>
  <c r="CY2656" i="64" s="1"/>
  <c r="CV588" i="64" a="1"/>
  <c r="CV588" i="64" s="1"/>
  <c r="CX588" i="64" a="1"/>
  <c r="CX588" i="64" s="1"/>
  <c r="CY588" i="64" a="1"/>
  <c r="CY588" i="64" s="1"/>
  <c r="DA588" i="64" a="1"/>
  <c r="DA588" i="64" s="1"/>
  <c r="CR2656" i="64" a="1"/>
  <c r="CR2656" i="64" s="1"/>
  <c r="CS587" i="64" a="1"/>
  <c r="CS587" i="64" s="1"/>
  <c r="CQ2656" i="64" a="1"/>
  <c r="CQ2656" i="64" s="1"/>
  <c r="DH2656" i="64" a="1"/>
  <c r="DH2656" i="64" s="1"/>
  <c r="CT2656" i="64" a="1"/>
  <c r="CT2656" i="64" s="1"/>
  <c r="CP587" i="64" a="1"/>
  <c r="CP587" i="64" s="1"/>
  <c r="CW587" i="64" a="1"/>
  <c r="CW587" i="64" s="1"/>
  <c r="CQ588" i="64" a="1"/>
  <c r="CQ588" i="64" s="1"/>
  <c r="DG587" i="64" a="1"/>
  <c r="DG587" i="64" s="1"/>
  <c r="DH587" i="64" a="1"/>
  <c r="DH587" i="64" s="1"/>
  <c r="CR587" i="64" a="1"/>
  <c r="CR587" i="64" s="1"/>
  <c r="DA587" i="64" a="1"/>
  <c r="DA587" i="64" s="1"/>
  <c r="CX587" i="64" a="1"/>
  <c r="CX587" i="64" s="1"/>
  <c r="DC2656" i="64" a="1"/>
  <c r="DC2656" i="64" s="1"/>
  <c r="CR588" i="64" a="1"/>
  <c r="CR588" i="64" s="1"/>
  <c r="CZ2656" i="64" a="1"/>
  <c r="CZ2656" i="64" s="1"/>
  <c r="CY587" i="64" a="1"/>
  <c r="CY587" i="64" s="1"/>
  <c r="CP588" i="64" a="1"/>
  <c r="CP588" i="64" s="1"/>
  <c r="DA2656" i="64" a="1"/>
  <c r="DA2656" i="64" s="1"/>
  <c r="DF588" i="64" a="1"/>
  <c r="DF588" i="64" s="1"/>
  <c r="CP2656" i="64" a="1"/>
  <c r="CP2656" i="64" s="1"/>
  <c r="CO2656" i="64" a="1"/>
  <c r="CO2656" i="64" s="1"/>
  <c r="CT587" i="64" a="1"/>
  <c r="CT587" i="64" s="1"/>
  <c r="DG588" i="64" a="1"/>
  <c r="DG588" i="64" s="1"/>
  <c r="DG2656" i="64" a="1"/>
  <c r="DG2656" i="64" s="1"/>
  <c r="DB588" i="64" a="1"/>
  <c r="DB588" i="64" s="1"/>
  <c r="CZ588" i="64" a="1"/>
  <c r="CZ588" i="64" s="1"/>
  <c r="DB2656" i="64" a="1"/>
  <c r="DB2656" i="64" s="1"/>
  <c r="CU588" i="64" a="1"/>
  <c r="CU588" i="64" s="1"/>
  <c r="CO588" i="64" a="1"/>
  <c r="CO588" i="64" s="1"/>
  <c r="DB587" i="64" a="1"/>
  <c r="DB587" i="64" s="1"/>
  <c r="DD588" i="64" a="1"/>
  <c r="DD588" i="64" s="1"/>
  <c r="DL2656" i="64" a="1"/>
  <c r="DL2656" i="64" s="1"/>
  <c r="DL588" i="64" a="1"/>
  <c r="DL588" i="64" s="1"/>
  <c r="DL587" i="64" a="1"/>
  <c r="DL587" i="64" s="1"/>
  <c r="DD587" i="64" a="1"/>
  <c r="DD587" i="64" s="1"/>
  <c r="DC588" i="64" a="1"/>
  <c r="DC588" i="64" s="1"/>
  <c r="DF587" i="64" a="1"/>
  <c r="DF587" i="64" s="1"/>
  <c r="DJ587" i="64" a="1"/>
  <c r="DJ587" i="64" s="1"/>
  <c r="DK2629" i="64"/>
  <c r="DL2629" i="64"/>
  <c r="DK2602" i="64"/>
  <c r="DL2602" i="64"/>
  <c r="CP89" i="64" a="1"/>
  <c r="CP89" i="64" s="1"/>
  <c r="DF1976" i="64" a="1"/>
  <c r="DF1976" i="64" s="1"/>
  <c r="DG2000" i="64" a="1"/>
  <c r="DG2000" i="64" s="1"/>
  <c r="CV2001" i="64" a="1"/>
  <c r="CV2001" i="64" s="1"/>
  <c r="CX2344" i="64" a="1"/>
  <c r="CX2344" i="64" s="1"/>
  <c r="CW245" i="64" a="1"/>
  <c r="CW245" i="64" s="1"/>
  <c r="DH2512" i="64" a="1"/>
  <c r="DH2512" i="64" s="1"/>
  <c r="CT40" i="64" a="1"/>
  <c r="CT40" i="64" s="1"/>
  <c r="CT820" i="64" s="1"/>
  <c r="CY1974" i="64" a="1"/>
  <c r="CY1974" i="64" s="1"/>
  <c r="CX175" i="64" a="1"/>
  <c r="CX175" i="64" s="1"/>
  <c r="DE1976" i="64" a="1"/>
  <c r="DE1976" i="64" s="1"/>
  <c r="CV40" i="64" a="1"/>
  <c r="CV40" i="64" s="1"/>
  <c r="CV820" i="64" s="1"/>
  <c r="DA1974" i="64" a="1"/>
  <c r="DA1974" i="64" s="1"/>
  <c r="CO89" i="64" a="1"/>
  <c r="CO89" i="64" s="1"/>
  <c r="CT59" i="64" a="1"/>
  <c r="CT59" i="64" s="1"/>
  <c r="DC40" i="64" a="1"/>
  <c r="DC40" i="64" s="1"/>
  <c r="DC820" i="64" s="1"/>
  <c r="CW2471" i="64" a="1"/>
  <c r="CW2471" i="64" s="1"/>
  <c r="DF245" i="64" a="1"/>
  <c r="DF245" i="64" s="1"/>
  <c r="DH59" i="64" a="1"/>
  <c r="DH59" i="64" s="1"/>
  <c r="CT90" i="64" a="1"/>
  <c r="CT90" i="64" s="1"/>
  <c r="CS175" i="64" a="1"/>
  <c r="CS175" i="64" s="1"/>
  <c r="CO2010" i="64" a="1"/>
  <c r="CO2010" i="64" s="1"/>
  <c r="CP2019" i="64" a="1"/>
  <c r="CP2019" i="64" s="1"/>
  <c r="CS92" i="64" a="1"/>
  <c r="CS92" i="64" s="1"/>
  <c r="CX1490" i="64" a="1"/>
  <c r="CX1490" i="64" s="1"/>
  <c r="DG90" i="64" a="1"/>
  <c r="DG90" i="64" s="1"/>
  <c r="DE175" i="64" a="1"/>
  <c r="DE175" i="64" s="1"/>
  <c r="CZ1974" i="64" a="1"/>
  <c r="CZ1974" i="64" s="1"/>
  <c r="CZ2001" i="64" a="1"/>
  <c r="CZ2001" i="64" s="1"/>
  <c r="CO2018" i="64" a="1"/>
  <c r="CO2018" i="64" s="1"/>
  <c r="DA2010" i="64" a="1"/>
  <c r="DA2010" i="64" s="1"/>
  <c r="CR2001" i="64" a="1"/>
  <c r="CR2001" i="64" s="1"/>
  <c r="CY2471" i="64" a="1"/>
  <c r="CY2471" i="64" s="1"/>
  <c r="DF75" i="64" a="1"/>
  <c r="DF75" i="64" s="1"/>
  <c r="DF2010" i="64" a="1"/>
  <c r="DF2010" i="64" s="1"/>
  <c r="DF2177" i="64" a="1"/>
  <c r="DF2177" i="64" s="1"/>
  <c r="DF2185" i="64" s="1"/>
  <c r="CV1976" i="64" a="1"/>
  <c r="CV1976" i="64" s="1"/>
  <c r="CV175" i="64" a="1"/>
  <c r="CV175" i="64" s="1"/>
  <c r="DA2177" i="64" a="1"/>
  <c r="DA2177" i="64" s="1"/>
  <c r="DA2185" i="64" s="1"/>
  <c r="CU91" i="64" a="1"/>
  <c r="CU91" i="64" s="1"/>
  <c r="CO59" i="64" a="1"/>
  <c r="CO59" i="64" s="1"/>
  <c r="CZ245" i="64" a="1"/>
  <c r="CZ245" i="64" s="1"/>
  <c r="DG2512" i="64" a="1"/>
  <c r="DG2512" i="64" s="1"/>
  <c r="DF2019" i="64" a="1"/>
  <c r="DF2019" i="64" s="1"/>
  <c r="DF2000" i="64" a="1"/>
  <c r="DF2000" i="64" s="1"/>
  <c r="CQ2001" i="64" a="1"/>
  <c r="CQ2001" i="64" s="1"/>
  <c r="CT92" i="64" a="1"/>
  <c r="CT92" i="64" s="1"/>
  <c r="DC2000" i="64" a="1"/>
  <c r="DC2000" i="64" s="1"/>
  <c r="CT2000" i="64" a="1"/>
  <c r="CT2000" i="64" s="1"/>
  <c r="CP92" i="64" a="1"/>
  <c r="CP92" i="64" s="1"/>
  <c r="CV2177" i="64" a="1"/>
  <c r="CV2177" i="64" s="1"/>
  <c r="CV2185" i="64" s="1"/>
  <c r="DE245" i="64" a="1"/>
  <c r="DE245" i="64" s="1"/>
  <c r="CW59" i="64" a="1"/>
  <c r="CW59" i="64" s="1"/>
  <c r="CT1492" i="64" a="1"/>
  <c r="CT1492" i="64" s="1"/>
  <c r="CT2001" i="64" a="1"/>
  <c r="CT2001" i="64" s="1"/>
  <c r="DD2310" i="64" a="1"/>
  <c r="DD2310" i="64" s="1"/>
  <c r="DA1492" i="64" a="1"/>
  <c r="DA1492" i="64" s="1"/>
  <c r="DH1492" i="64" a="1"/>
  <c r="DH1492" i="64" s="1"/>
  <c r="CZ75" i="64" a="1"/>
  <c r="CZ75" i="64" s="1"/>
  <c r="CP75" i="64" a="1"/>
  <c r="CP75" i="64" s="1"/>
  <c r="CQ59" i="64" a="1"/>
  <c r="CQ59" i="64" s="1"/>
  <c r="CS89" i="64" a="1"/>
  <c r="CS89" i="64" s="1"/>
  <c r="CZ2010" i="64" a="1"/>
  <c r="CZ2010" i="64" s="1"/>
  <c r="CW1492" i="64" a="1"/>
  <c r="CW1492" i="64" s="1"/>
  <c r="DG2471" i="64" a="1"/>
  <c r="DG2471" i="64" s="1"/>
  <c r="DE2491" i="64" a="1"/>
  <c r="DE2491" i="64" s="1"/>
  <c r="DH1974" i="64" a="1"/>
  <c r="DH1974" i="64" s="1"/>
  <c r="DE2010" i="64" a="1"/>
  <c r="DE2010" i="64" s="1"/>
  <c r="DE89" i="64" a="1"/>
  <c r="DE89" i="64" s="1"/>
  <c r="DH2010" i="64" a="1"/>
  <c r="DH2010" i="64" s="1"/>
  <c r="DF2009" i="64" a="1"/>
  <c r="DF2009" i="64" s="1"/>
  <c r="DE1974" i="64" a="1"/>
  <c r="DE1974" i="64" s="1"/>
  <c r="DE2009" i="64" a="1"/>
  <c r="DE2009" i="64" s="1"/>
  <c r="DH2344" i="64" a="1"/>
  <c r="DH2344" i="64" s="1"/>
  <c r="DG1492" i="64" a="1"/>
  <c r="DG1492" i="64" s="1"/>
  <c r="DF91" i="64" a="1"/>
  <c r="DF91" i="64" s="1"/>
  <c r="CQ2471" i="64" a="1"/>
  <c r="CQ2471" i="64" s="1"/>
  <c r="CP2491" i="64" a="1"/>
  <c r="CP2491" i="64" s="1"/>
  <c r="CT2310" i="64" a="1"/>
  <c r="CT2310" i="64" s="1"/>
  <c r="CV245" i="64" a="1"/>
  <c r="CV245" i="64" s="1"/>
  <c r="CX2018" i="64" a="1"/>
  <c r="CX2018" i="64" s="1"/>
  <c r="CS54" i="64" a="1"/>
  <c r="CS54" i="64" s="1"/>
  <c r="CT2019" i="64" a="1"/>
  <c r="CT2019" i="64" s="1"/>
  <c r="CS1490" i="64" a="1"/>
  <c r="CS1490" i="64" s="1"/>
  <c r="CU92" i="64" a="1"/>
  <c r="CU92" i="64" s="1"/>
  <c r="DA1490" i="64" a="1"/>
  <c r="DA1490" i="64" s="1"/>
  <c r="CY2512" i="64" a="1"/>
  <c r="CY2512" i="64" s="1"/>
  <c r="CS2177" i="64" a="1"/>
  <c r="CS2177" i="64" s="1"/>
  <c r="CS2185" i="64" s="1"/>
  <c r="CP59" i="64" a="1"/>
  <c r="CP59" i="64" s="1"/>
  <c r="CX2491" i="64" a="1"/>
  <c r="CX2491" i="64" s="1"/>
  <c r="CP2214" i="64" a="1"/>
  <c r="CP2214" i="64" s="1"/>
  <c r="DA2310" i="64" a="1"/>
  <c r="DA2310" i="64" s="1"/>
  <c r="CO245" i="64" a="1"/>
  <c r="CO245" i="64" s="1"/>
  <c r="CX2001" i="64" a="1"/>
  <c r="CX2001" i="64" s="1"/>
  <c r="CW2491" i="64" a="1"/>
  <c r="CW2491" i="64" s="1"/>
  <c r="CP40" i="64" a="1"/>
  <c r="CP40" i="64" s="1"/>
  <c r="CP820" i="64" s="1"/>
  <c r="CQ2344" i="64" a="1"/>
  <c r="CQ2344" i="64" s="1"/>
  <c r="DA89" i="64" a="1"/>
  <c r="DA89" i="64" s="1"/>
  <c r="DB2491" i="64" a="1"/>
  <c r="DB2491" i="64" s="1"/>
  <c r="CU1974" i="64" a="1"/>
  <c r="CU1974" i="64" s="1"/>
  <c r="CQ2310" i="64" a="1"/>
  <c r="CQ2310" i="64" s="1"/>
  <c r="CY2019" i="64" a="1"/>
  <c r="CY2019" i="64" s="1"/>
  <c r="CQ2010" i="64" a="1"/>
  <c r="CQ2010" i="64" s="1"/>
  <c r="DA2009" i="64" a="1"/>
  <c r="DA2009" i="64" s="1"/>
  <c r="CP1492" i="64" a="1"/>
  <c r="CP1492" i="64" s="1"/>
  <c r="CX2000" i="64" a="1"/>
  <c r="CX2000" i="64" s="1"/>
  <c r="CZ2000" i="64" a="1"/>
  <c r="CZ2000" i="64" s="1"/>
  <c r="CT91" i="64" a="1"/>
  <c r="CT91" i="64" s="1"/>
  <c r="CR2344" i="64" a="1"/>
  <c r="CR2344" i="64" s="1"/>
  <c r="DB2009" i="64" a="1"/>
  <c r="DB2009" i="64" s="1"/>
  <c r="CZ2019" i="64" a="1"/>
  <c r="CZ2019" i="64" s="1"/>
  <c r="CO54" i="64" a="1"/>
  <c r="CO54" i="64" s="1"/>
  <c r="CO1490" i="64" a="1"/>
  <c r="CO1490" i="64" s="1"/>
  <c r="CY40" i="64" a="1"/>
  <c r="CY40" i="64" s="1"/>
  <c r="CY820" i="64" s="1"/>
  <c r="CQ54" i="64" a="1"/>
  <c r="CQ54" i="64" s="1"/>
  <c r="DB245" i="64" a="1"/>
  <c r="DB245" i="64" s="1"/>
  <c r="CZ2512" i="64" a="1"/>
  <c r="CZ2512" i="64" s="1"/>
  <c r="CY2491" i="64" a="1"/>
  <c r="CY2491" i="64" s="1"/>
  <c r="CW2019" i="64" a="1"/>
  <c r="CW2019" i="64" s="1"/>
  <c r="CW2512" i="64" a="1"/>
  <c r="CW2512" i="64" s="1"/>
  <c r="CZ1492" i="64" a="1"/>
  <c r="CZ1492" i="64" s="1"/>
  <c r="CS40" i="64" a="1"/>
  <c r="CS40" i="64" s="1"/>
  <c r="CS820" i="64" s="1"/>
  <c r="CP2001" i="64" a="1"/>
  <c r="CP2001" i="64" s="1"/>
  <c r="DE2471" i="64" a="1"/>
  <c r="DE2471" i="64" s="1"/>
  <c r="DF2491" i="64" a="1"/>
  <c r="DF2491" i="64" s="1"/>
  <c r="DG2009" i="64" a="1"/>
  <c r="DG2009" i="64" s="1"/>
  <c r="DE91" i="64" a="1"/>
  <c r="DE91" i="64" s="1"/>
  <c r="DF40" i="64" a="1"/>
  <c r="DF40" i="64" s="1"/>
  <c r="DF820" i="64" s="1"/>
  <c r="DG59" i="64" a="1"/>
  <c r="DG59" i="64" s="1"/>
  <c r="DG75" i="64" a="1"/>
  <c r="DG75" i="64" s="1"/>
  <c r="DF1490" i="64" a="1"/>
  <c r="DF1490" i="64" s="1"/>
  <c r="DE92" i="64" a="1"/>
  <c r="DE92" i="64" s="1"/>
  <c r="DE2001" i="64" a="1"/>
  <c r="DE2001" i="64" s="1"/>
  <c r="DG2018" i="64" a="1"/>
  <c r="DG2018" i="64" s="1"/>
  <c r="DG175" i="64" a="1"/>
  <c r="DG175" i="64" s="1"/>
  <c r="DG2010" i="64" a="1"/>
  <c r="DG2010" i="64" s="1"/>
  <c r="CV2310" i="64" a="1"/>
  <c r="CV2310" i="64" s="1"/>
  <c r="CO565" i="64" a="1"/>
  <c r="CO565" i="64" s="1"/>
  <c r="CU2019" i="64" a="1"/>
  <c r="CU2019" i="64" s="1"/>
  <c r="CO175" i="64" a="1"/>
  <c r="CO175" i="64" s="1"/>
  <c r="CP91" i="64" a="1"/>
  <c r="CP91" i="64" s="1"/>
  <c r="CX2310" i="64" a="1"/>
  <c r="CX2310" i="64" s="1"/>
  <c r="CT2512" i="64" a="1"/>
  <c r="CT2512" i="64" s="1"/>
  <c r="CR2010" i="64" a="1"/>
  <c r="CR2010" i="64" s="1"/>
  <c r="CV89" i="64" a="1"/>
  <c r="CV89" i="64" s="1"/>
  <c r="DA2000" i="64" a="1"/>
  <c r="DA2000" i="64" s="1"/>
  <c r="CW90" i="64" a="1"/>
  <c r="CW90" i="64" s="1"/>
  <c r="CS1974" i="64" a="1"/>
  <c r="CS1974" i="64" s="1"/>
  <c r="CS1976" i="64" a="1"/>
  <c r="CS1976" i="64" s="1"/>
  <c r="CX59" i="64" a="1"/>
  <c r="CX59" i="64" s="1"/>
  <c r="CU40" i="64" a="1"/>
  <c r="CU40" i="64" s="1"/>
  <c r="CU820" i="64" s="1"/>
  <c r="DC90" i="64" a="1"/>
  <c r="DC90" i="64" s="1"/>
  <c r="CU1492" i="64" a="1"/>
  <c r="CU1492" i="64" s="1"/>
  <c r="CR75" i="64" a="1"/>
  <c r="CR75" i="64" s="1"/>
  <c r="CW75" i="64" a="1"/>
  <c r="CW75" i="64" s="1"/>
  <c r="CP2000" i="64" a="1"/>
  <c r="CP2000" i="64" s="1"/>
  <c r="CO2310" i="64" a="1"/>
  <c r="CO2310" i="64" s="1"/>
  <c r="DB1490" i="64" a="1"/>
  <c r="DB1490" i="64" s="1"/>
  <c r="DA2471" i="64" a="1"/>
  <c r="DA2471" i="64" s="1"/>
  <c r="CV1974" i="64" a="1"/>
  <c r="CV1974" i="64" s="1"/>
  <c r="CQ1976" i="64" a="1"/>
  <c r="CQ1976" i="64" s="1"/>
  <c r="CZ565" i="64" a="1"/>
  <c r="CZ565" i="64" s="1"/>
  <c r="CP1490" i="64" a="1"/>
  <c r="CP1490" i="64" s="1"/>
  <c r="DD2177" i="64" a="1"/>
  <c r="DD2177" i="64" s="1"/>
  <c r="DD2185" i="64" s="1"/>
  <c r="CQ2491" i="64" a="1"/>
  <c r="CQ2491" i="64" s="1"/>
  <c r="CO1976" i="64" a="1"/>
  <c r="CO1976" i="64" s="1"/>
  <c r="CX91" i="64" a="1"/>
  <c r="CX91" i="64" s="1"/>
  <c r="CU1490" i="64" a="1"/>
  <c r="CU1490" i="64" s="1"/>
  <c r="CR1976" i="64" a="1"/>
  <c r="CR1976" i="64" s="1"/>
  <c r="DA92" i="64" a="1"/>
  <c r="DA92" i="64" s="1"/>
  <c r="CZ90" i="64" a="1"/>
  <c r="CZ90" i="64" s="1"/>
  <c r="CS2010" i="64" a="1"/>
  <c r="CS2010" i="64" s="1"/>
  <c r="CP175" i="64" a="1"/>
  <c r="CP175" i="64" s="1"/>
  <c r="CZ89" i="64" a="1"/>
  <c r="CZ89" i="64" s="1"/>
  <c r="DC1974" i="64" a="1"/>
  <c r="DC1974" i="64" s="1"/>
  <c r="DD54" i="64" a="1"/>
  <c r="DD54" i="64" s="1"/>
  <c r="CZ2009" i="64" a="1"/>
  <c r="CZ2009" i="64" s="1"/>
  <c r="CY59" i="64" a="1"/>
  <c r="CY59" i="64" s="1"/>
  <c r="CY2018" i="64" a="1"/>
  <c r="CY2018" i="64" s="1"/>
  <c r="CZ2177" i="64" a="1"/>
  <c r="CZ2177" i="64" s="1"/>
  <c r="CZ2185" i="64" s="1"/>
  <c r="CX1492" i="64" a="1"/>
  <c r="CX1492" i="64" s="1"/>
  <c r="CS90" i="64" a="1"/>
  <c r="CS90" i="64" s="1"/>
  <c r="CR2512" i="64" a="1"/>
  <c r="CR2512" i="64" s="1"/>
  <c r="DF54" i="64" a="1"/>
  <c r="DF54" i="64" s="1"/>
  <c r="DF90" i="64" a="1"/>
  <c r="DF90" i="64" s="1"/>
  <c r="DF565" i="64" a="1"/>
  <c r="DF565" i="64" s="1"/>
  <c r="DH91" i="64" a="1"/>
  <c r="DH91" i="64" s="1"/>
  <c r="DH2018" i="64" a="1"/>
  <c r="DH2018" i="64" s="1"/>
  <c r="DE1492" i="64" a="1"/>
  <c r="DE1492" i="64" s="1"/>
  <c r="DE90" i="64" a="1"/>
  <c r="DE90" i="64" s="1"/>
  <c r="DH2177" i="64" a="1"/>
  <c r="DH2177" i="64" s="1"/>
  <c r="DH2185" i="64" s="1"/>
  <c r="DH54" i="64" a="1"/>
  <c r="DH54" i="64" s="1"/>
  <c r="DG89" i="64" a="1"/>
  <c r="DG89" i="64" s="1"/>
  <c r="DF59" i="64" a="1"/>
  <c r="DF59" i="64" s="1"/>
  <c r="CU2344" i="64" a="1"/>
  <c r="CU2344" i="64" s="1"/>
  <c r="CV2344" i="64" a="1"/>
  <c r="CV2344" i="64" s="1"/>
  <c r="CY1490" i="64" a="1"/>
  <c r="CY1490" i="64" s="1"/>
  <c r="CQ2019" i="64" a="1"/>
  <c r="CQ2019" i="64" s="1"/>
  <c r="CO2019" i="64" a="1"/>
  <c r="CO2019" i="64" s="1"/>
  <c r="CW2009" i="64" a="1"/>
  <c r="CW2009" i="64" s="1"/>
  <c r="CZ59" i="64" a="1"/>
  <c r="CZ59" i="64" s="1"/>
  <c r="CT75" i="64" a="1"/>
  <c r="CT75" i="64" s="1"/>
  <c r="CO1492" i="64" a="1"/>
  <c r="CO1492" i="64" s="1"/>
  <c r="DD2009" i="64" a="1"/>
  <c r="DD2009" i="64" s="1"/>
  <c r="CO2009" i="64" a="1"/>
  <c r="CO2009" i="64" s="1"/>
  <c r="CT1490" i="64" a="1"/>
  <c r="CT1490" i="64" s="1"/>
  <c r="CP2310" i="64" a="1"/>
  <c r="CP2310" i="64" s="1"/>
  <c r="CQ2009" i="64" a="1"/>
  <c r="CQ2009" i="64" s="1"/>
  <c r="DB1492" i="64" a="1"/>
  <c r="DB1492" i="64" s="1"/>
  <c r="DC75" i="64" a="1"/>
  <c r="DC75" i="64" s="1"/>
  <c r="CW2010" i="64" a="1"/>
  <c r="CW2010" i="64" s="1"/>
  <c r="CV2019" i="64" a="1"/>
  <c r="CV2019" i="64" s="1"/>
  <c r="CO2001" i="64" a="1"/>
  <c r="CO2001" i="64" s="1"/>
  <c r="CX565" i="64" a="1"/>
  <c r="CX565" i="64" s="1"/>
  <c r="CR2000" i="64" a="1"/>
  <c r="CR2000" i="64" s="1"/>
  <c r="DD2018" i="64" a="1"/>
  <c r="DD2018" i="64" s="1"/>
  <c r="CQ75" i="64" a="1"/>
  <c r="CQ75" i="64" s="1"/>
  <c r="CT2010" i="64" a="1"/>
  <c r="CT2010" i="64" s="1"/>
  <c r="CR1492" i="64" a="1"/>
  <c r="CR1492" i="64" s="1"/>
  <c r="CR2310" i="64" a="1"/>
  <c r="CR2310" i="64" s="1"/>
  <c r="CX2009" i="64" a="1"/>
  <c r="CX2009" i="64" s="1"/>
  <c r="DC2344" i="64" a="1"/>
  <c r="DC2344" i="64" s="1"/>
  <c r="CW2310" i="64" a="1"/>
  <c r="CW2310" i="64" s="1"/>
  <c r="CV2009" i="64" a="1"/>
  <c r="CV2009" i="64" s="1"/>
  <c r="CV91" i="64" a="1"/>
  <c r="CV91" i="64" s="1"/>
  <c r="CW565" i="64" a="1"/>
  <c r="CW565" i="64" s="1"/>
  <c r="CS91" i="64" a="1"/>
  <c r="CS91" i="64" s="1"/>
  <c r="DC92" i="64" a="1"/>
  <c r="DC92" i="64" s="1"/>
  <c r="CQ1490" i="64" a="1"/>
  <c r="CQ1490" i="64" s="1"/>
  <c r="CR2214" i="64" a="1"/>
  <c r="CR2214" i="64" s="1"/>
  <c r="CO2512" i="64" a="1"/>
  <c r="CO2512" i="64" s="1"/>
  <c r="CR92" i="64" a="1"/>
  <c r="CR92" i="64" s="1"/>
  <c r="DB2000" i="64" a="1"/>
  <c r="DB2000" i="64" s="1"/>
  <c r="DA565" i="64" a="1"/>
  <c r="DA565" i="64" s="1"/>
  <c r="CZ54" i="64" a="1"/>
  <c r="CZ54" i="64" s="1"/>
  <c r="CW2177" i="64" a="1"/>
  <c r="CW2177" i="64" s="1"/>
  <c r="CW2185" i="64" s="1"/>
  <c r="CW1974" i="64" a="1"/>
  <c r="CW1974" i="64" s="1"/>
  <c r="CX90" i="64" a="1"/>
  <c r="CX90" i="64" s="1"/>
  <c r="CW89" i="64" a="1"/>
  <c r="CW89" i="64" s="1"/>
  <c r="CT245" i="64" a="1"/>
  <c r="CT245" i="64" s="1"/>
  <c r="DL618" i="64" a="1"/>
  <c r="DL618" i="64" s="1"/>
  <c r="DL619" i="64" s="1"/>
  <c r="DB90" i="64" a="1"/>
  <c r="DB90" i="64" s="1"/>
  <c r="DA54" i="64" a="1"/>
  <c r="DA54" i="64" s="1"/>
  <c r="DB54" i="64" a="1"/>
  <c r="DB54" i="64" s="1"/>
  <c r="DA2491" i="64" a="1"/>
  <c r="DA2491" i="64" s="1"/>
  <c r="DC2471" i="64" a="1"/>
  <c r="DC2471" i="64" s="1"/>
  <c r="DD2010" i="64" a="1"/>
  <c r="DD2010" i="64" s="1"/>
  <c r="DA91" i="64" a="1"/>
  <c r="DA91" i="64" s="1"/>
  <c r="DA1976" i="64" a="1"/>
  <c r="DA1976" i="64" s="1"/>
  <c r="DC1976" i="64" a="1"/>
  <c r="DC1976" i="64" s="1"/>
  <c r="DD40" i="64" a="1"/>
  <c r="DD40" i="64" s="1"/>
  <c r="DD820" i="64" s="1"/>
  <c r="DC91" i="64" a="1"/>
  <c r="DC91" i="64" s="1"/>
  <c r="DB2471" i="64" a="1"/>
  <c r="DB2471" i="64" s="1"/>
  <c r="DC2512" i="64" a="1"/>
  <c r="DC2512" i="64" s="1"/>
  <c r="DA75" i="64" a="1"/>
  <c r="DA75" i="64" s="1"/>
  <c r="DC2018" i="64" a="1"/>
  <c r="DC2018" i="64" s="1"/>
  <c r="DB2512" i="64" a="1"/>
  <c r="DB2512" i="64" s="1"/>
  <c r="DC2009" i="64" a="1"/>
  <c r="DC2009" i="64" s="1"/>
  <c r="DD2019" i="64" a="1"/>
  <c r="DD2019" i="64" s="1"/>
  <c r="DB40" i="64" a="1"/>
  <c r="DB40" i="64" s="1"/>
  <c r="DB820" i="64" s="1"/>
  <c r="DB2019" i="64" a="1"/>
  <c r="DB2019" i="64" s="1"/>
  <c r="DB2177" i="64" a="1"/>
  <c r="DB2177" i="64" s="1"/>
  <c r="DB2185" i="64" s="1"/>
  <c r="DC175" i="64" a="1"/>
  <c r="DC175" i="64" s="1"/>
  <c r="DA2344" i="64" a="1"/>
  <c r="DA2344" i="64" s="1"/>
  <c r="DA90" i="64" a="1"/>
  <c r="DA90" i="64" s="1"/>
  <c r="DB2010" i="64" a="1"/>
  <c r="DB2010" i="64" s="1"/>
  <c r="DD2491" i="64" a="1"/>
  <c r="DD2491" i="64" s="1"/>
  <c r="DA2001" i="64" a="1"/>
  <c r="DA2001" i="64" s="1"/>
  <c r="DB2310" i="64" a="1"/>
  <c r="DB2310" i="64" s="1"/>
  <c r="DB1976" i="64" a="1"/>
  <c r="DB1976" i="64" s="1"/>
  <c r="DA2512" i="64" a="1"/>
  <c r="DA2512" i="64" s="1"/>
  <c r="CZ1976" i="64" a="1"/>
  <c r="CZ1976" i="64" s="1"/>
  <c r="CX1974" i="64" a="1"/>
  <c r="CX1974" i="64" s="1"/>
  <c r="CU75" i="64" a="1"/>
  <c r="CU75" i="64" s="1"/>
  <c r="CU2010" i="64" a="1"/>
  <c r="CU2010" i="64" s="1"/>
  <c r="CW2018" i="64" a="1"/>
  <c r="CW2018" i="64" s="1"/>
  <c r="CR2019" i="64" a="1"/>
  <c r="CR2019" i="64" s="1"/>
  <c r="DA175" i="64" a="1"/>
  <c r="DA175" i="64" s="1"/>
  <c r="DD2344" i="64" a="1"/>
  <c r="DD2344" i="64" s="1"/>
  <c r="DD89" i="64" a="1"/>
  <c r="DD89" i="64" s="1"/>
  <c r="DB89" i="64" a="1"/>
  <c r="DB89" i="64" s="1"/>
  <c r="DC1492" i="64" a="1"/>
  <c r="DC1492" i="64" s="1"/>
  <c r="DD91" i="64" a="1"/>
  <c r="DD91" i="64" s="1"/>
  <c r="CQ2000" i="64" a="1"/>
  <c r="CQ2000" i="64" s="1"/>
  <c r="CQ1974" i="64" a="1"/>
  <c r="CQ1974" i="64" s="1"/>
  <c r="CR1490" i="64" a="1"/>
  <c r="CR1490" i="64" s="1"/>
  <c r="CR2491" i="64" a="1"/>
  <c r="CR2491" i="64" s="1"/>
  <c r="CS245" i="64" a="1"/>
  <c r="CS245" i="64" s="1"/>
  <c r="CO2491" i="64" a="1"/>
  <c r="CO2491" i="64" s="1"/>
  <c r="CT565" i="64" a="1"/>
  <c r="CT565" i="64" s="1"/>
  <c r="CO1974" i="64" a="1"/>
  <c r="CO1974" i="64" s="1"/>
  <c r="CT54" i="64" a="1"/>
  <c r="CT54" i="64" s="1"/>
  <c r="CR90" i="64" a="1"/>
  <c r="CR90" i="64" s="1"/>
  <c r="CS565" i="64" a="1"/>
  <c r="CS565" i="64" s="1"/>
  <c r="DB2018" i="64" a="1"/>
  <c r="DB2018" i="64" s="1"/>
  <c r="DD565" i="64" a="1"/>
  <c r="DD565" i="64" s="1"/>
  <c r="DA2018" i="64" a="1"/>
  <c r="DA2018" i="64" s="1"/>
  <c r="DC59" i="64" a="1"/>
  <c r="DC59" i="64" s="1"/>
  <c r="DH2471" i="64" a="1"/>
  <c r="DH2471" i="64" s="1"/>
  <c r="DG2491" i="64" a="1"/>
  <c r="DG2491" i="64" s="1"/>
  <c r="DE2019" i="64" a="1"/>
  <c r="DE2019" i="64" s="1"/>
  <c r="DE2512" i="64" a="1"/>
  <c r="DE2512" i="64" s="1"/>
  <c r="DF92" i="64" a="1"/>
  <c r="DF92" i="64" s="1"/>
  <c r="DH2000" i="64" a="1"/>
  <c r="DH2000" i="64" s="1"/>
  <c r="DG54" i="64" a="1"/>
  <c r="DG54" i="64" s="1"/>
  <c r="DG92" i="64" a="1"/>
  <c r="DG92" i="64" s="1"/>
  <c r="DH75" i="64" a="1"/>
  <c r="DH75" i="64" s="1"/>
  <c r="DF2310" i="64" a="1"/>
  <c r="DF2310" i="64" s="1"/>
  <c r="DF2344" i="64" a="1"/>
  <c r="DF2344" i="64" s="1"/>
  <c r="DH1976" i="64" a="1"/>
  <c r="DH1976" i="64" s="1"/>
  <c r="DF2001" i="64" a="1"/>
  <c r="DF2001" i="64" s="1"/>
  <c r="DH175" i="64" a="1"/>
  <c r="DH175" i="64" s="1"/>
  <c r="DH2019" i="64" a="1"/>
  <c r="DH2019" i="64" s="1"/>
  <c r="DE2177" i="64" a="1"/>
  <c r="DE2177" i="64" s="1"/>
  <c r="DE2185" i="64" s="1"/>
  <c r="DH40" i="64" a="1"/>
  <c r="DH40" i="64" s="1"/>
  <c r="DH820" i="64" s="1"/>
  <c r="CT2471" i="64" a="1"/>
  <c r="CT2471" i="64" s="1"/>
  <c r="CV90" i="64" a="1"/>
  <c r="CV90" i="64" s="1"/>
  <c r="CQ1492" i="64" a="1"/>
  <c r="CQ1492" i="64" s="1"/>
  <c r="CO75" i="64" a="1"/>
  <c r="CO75" i="64" s="1"/>
  <c r="CQ2018" i="64" a="1"/>
  <c r="CQ2018" i="64" s="1"/>
  <c r="CV92" i="64" a="1"/>
  <c r="CV92" i="64" s="1"/>
  <c r="CQ2512" i="64" a="1"/>
  <c r="CQ2512" i="64" s="1"/>
  <c r="CT1974" i="64" a="1"/>
  <c r="CT1974" i="64" s="1"/>
  <c r="CZ2471" i="64" a="1"/>
  <c r="CZ2471" i="64" s="1"/>
  <c r="CS2000" i="64" a="1"/>
  <c r="CS2000" i="64" s="1"/>
  <c r="DC565" i="64" a="1"/>
  <c r="DC565" i="64" s="1"/>
  <c r="CU59" i="64" a="1"/>
  <c r="CU59" i="64" s="1"/>
  <c r="CU89" i="64" a="1"/>
  <c r="CU89" i="64" s="1"/>
  <c r="CT1976" i="64" a="1"/>
  <c r="CT1976" i="64" s="1"/>
  <c r="CT2177" i="64" a="1"/>
  <c r="CT2177" i="64" s="1"/>
  <c r="CT2185" i="64" s="1"/>
  <c r="DC245" i="64" a="1"/>
  <c r="DC245" i="64" s="1"/>
  <c r="DD1492" i="64" a="1"/>
  <c r="DD1492" i="64" s="1"/>
  <c r="CZ2344" i="64" a="1"/>
  <c r="CZ2344" i="64" s="1"/>
  <c r="CV2010" i="64" a="1"/>
  <c r="CV2010" i="64" s="1"/>
  <c r="CP2010" i="64" a="1"/>
  <c r="CP2010" i="64" s="1"/>
  <c r="CZ1490" i="64" a="1"/>
  <c r="CZ1490" i="64" s="1"/>
  <c r="CP565" i="64" a="1"/>
  <c r="CP565" i="64" s="1"/>
  <c r="DC54" i="64" a="1"/>
  <c r="DC54" i="64" s="1"/>
  <c r="CS2019" i="64" a="1"/>
  <c r="CS2019" i="64" s="1"/>
  <c r="CY2009" i="64" a="1"/>
  <c r="CY2009" i="64" s="1"/>
  <c r="CX245" i="64" a="1"/>
  <c r="CX245" i="64" s="1"/>
  <c r="CR565" i="64" a="1"/>
  <c r="CR565" i="64" s="1"/>
  <c r="CS2310" i="64" a="1"/>
  <c r="CS2310" i="64" s="1"/>
  <c r="DD175" i="64" a="1"/>
  <c r="DD175" i="64" s="1"/>
  <c r="CX2177" i="64" a="1"/>
  <c r="CX2177" i="64" s="1"/>
  <c r="CX2185" i="64" s="1"/>
  <c r="CQ565" i="64" a="1"/>
  <c r="CQ565" i="64" s="1"/>
  <c r="CV2471" i="64" a="1"/>
  <c r="CV2471" i="64" s="1"/>
  <c r="CY2177" i="64" a="1"/>
  <c r="CY2177" i="64" s="1"/>
  <c r="CY2185" i="64" s="1"/>
  <c r="DA40" i="64" a="1"/>
  <c r="DA40" i="64" s="1"/>
  <c r="DA820" i="64" s="1"/>
  <c r="DB2001" i="64" a="1"/>
  <c r="DB2001" i="64" s="1"/>
  <c r="CP90" i="64" a="1"/>
  <c r="CP90" i="64" s="1"/>
  <c r="CV2000" i="64" a="1"/>
  <c r="CV2000" i="64" s="1"/>
  <c r="CW1490" i="64" a="1"/>
  <c r="CW1490" i="64" s="1"/>
  <c r="CR1974" i="64" a="1"/>
  <c r="CR1974" i="64" s="1"/>
  <c r="DC2310" i="64" a="1"/>
  <c r="DC2310" i="64" s="1"/>
  <c r="DD2000" i="64" a="1"/>
  <c r="DD2000" i="64" s="1"/>
  <c r="CZ2018" i="64" a="1"/>
  <c r="CZ2018" i="64" s="1"/>
  <c r="CX1976" i="64" a="1"/>
  <c r="CX1976" i="64" s="1"/>
  <c r="CW2001" i="64" a="1"/>
  <c r="CW2001" i="64" s="1"/>
  <c r="CX2512" i="64" a="1"/>
  <c r="CX2512" i="64" s="1"/>
  <c r="DE2344" i="64" a="1"/>
  <c r="DE2344" i="64" s="1"/>
  <c r="CW2344" i="64" a="1"/>
  <c r="CW2344" i="64" s="1"/>
  <c r="CS2001" i="64" a="1"/>
  <c r="CS2001" i="64" s="1"/>
  <c r="DF89" i="64" a="1"/>
  <c r="DF89" i="64" s="1"/>
  <c r="DG1974" i="64" a="1"/>
  <c r="DG1974" i="64" s="1"/>
  <c r="DG245" i="64" a="1"/>
  <c r="DG245" i="64" s="1"/>
  <c r="DH2001" i="64" a="1"/>
  <c r="DH2001" i="64" s="1"/>
  <c r="DF175" i="64" a="1"/>
  <c r="DF175" i="64" s="1"/>
  <c r="DG1976" i="64" a="1"/>
  <c r="DG1976" i="64" s="1"/>
  <c r="DH1490" i="64" a="1"/>
  <c r="DH1490" i="64" s="1"/>
  <c r="DE1490" i="64" a="1"/>
  <c r="DE1490" i="64" s="1"/>
  <c r="DE59" i="64" a="1"/>
  <c r="DE59" i="64" s="1"/>
  <c r="DG2344" i="64" a="1"/>
  <c r="DG2344" i="64" s="1"/>
  <c r="DH2009" i="64" a="1"/>
  <c r="DH2009" i="64" s="1"/>
  <c r="DH565" i="64" a="1"/>
  <c r="DH565" i="64" s="1"/>
  <c r="DE2310" i="64" a="1"/>
  <c r="DE2310" i="64" s="1"/>
  <c r="DG2177" i="64" a="1"/>
  <c r="DG2177" i="64" s="1"/>
  <c r="DG2185" i="64" s="1"/>
  <c r="CU2018" i="64" a="1"/>
  <c r="CU2018" i="64" s="1"/>
  <c r="CZ2310" i="64" a="1"/>
  <c r="CZ2310" i="64" s="1"/>
  <c r="DB59" i="64" a="1"/>
  <c r="DB59" i="64" s="1"/>
  <c r="CR89" i="64" a="1"/>
  <c r="CR89" i="64" s="1"/>
  <c r="CO2214" i="64" a="1"/>
  <c r="CO2214" i="64" s="1"/>
  <c r="CY1492" i="64" a="1"/>
  <c r="CY1492" i="64" s="1"/>
  <c r="CQ2177" i="64" a="1"/>
  <c r="CQ2177" i="64" s="1"/>
  <c r="CQ2185" i="64" s="1"/>
  <c r="CV2512" i="64" a="1"/>
  <c r="CV2512" i="64" s="1"/>
  <c r="CY1976" i="64" a="1"/>
  <c r="CY1976" i="64" s="1"/>
  <c r="CQ40" i="64" a="1"/>
  <c r="CQ40" i="64" s="1"/>
  <c r="CQ820" i="64" s="1"/>
  <c r="DB75" i="64" a="1"/>
  <c r="DB75" i="64" s="1"/>
  <c r="CQ90" i="64" a="1"/>
  <c r="CQ90" i="64" s="1"/>
  <c r="CS2491" i="64" a="1"/>
  <c r="CS2491" i="64" s="1"/>
  <c r="CZ175" i="64" a="1"/>
  <c r="CZ175" i="64" s="1"/>
  <c r="CR175" i="64" a="1"/>
  <c r="CR175" i="64" s="1"/>
  <c r="DD90" i="64" a="1"/>
  <c r="DD90" i="64" s="1"/>
  <c r="DD2001" i="64" a="1"/>
  <c r="DD2001" i="64" s="1"/>
  <c r="CQ92" i="64" a="1"/>
  <c r="CQ92" i="64" s="1"/>
  <c r="CU2512" i="64" a="1"/>
  <c r="CU2512" i="64" s="1"/>
  <c r="CR2009" i="64" a="1"/>
  <c r="CR2009" i="64" s="1"/>
  <c r="CS2344" i="64" a="1"/>
  <c r="CS2344" i="64" s="1"/>
  <c r="DC89" i="64" a="1"/>
  <c r="DC89" i="64" s="1"/>
  <c r="DD59" i="64" a="1"/>
  <c r="DD59" i="64" s="1"/>
  <c r="CP54" i="64" a="1"/>
  <c r="CP54" i="64" s="1"/>
  <c r="CU1976" i="64" a="1"/>
  <c r="CU1976" i="64" s="1"/>
  <c r="CZ91" i="64" a="1"/>
  <c r="CZ91" i="64" s="1"/>
  <c r="CR2471" i="64" a="1"/>
  <c r="CR2471" i="64" s="1"/>
  <c r="CT2018" i="64" a="1"/>
  <c r="CT2018" i="64" s="1"/>
  <c r="DB1974" i="64" a="1"/>
  <c r="DB1974" i="64" s="1"/>
  <c r="CU245" i="64" a="1"/>
  <c r="CU245" i="64" s="1"/>
  <c r="CV565" i="64" a="1"/>
  <c r="CV565" i="64" s="1"/>
  <c r="CT2491" i="64" a="1"/>
  <c r="CT2491" i="64" s="1"/>
  <c r="CO91" i="64" a="1"/>
  <c r="CO91" i="64" s="1"/>
  <c r="DC2010" i="64" a="1"/>
  <c r="DC2010" i="64" s="1"/>
  <c r="DA59" i="64" a="1"/>
  <c r="DA59" i="64" s="1"/>
  <c r="CQ245" i="64" a="1"/>
  <c r="CQ245" i="64" s="1"/>
  <c r="CV1492" i="64" a="1"/>
  <c r="CV1492" i="64" s="1"/>
  <c r="CU2001" i="64" a="1"/>
  <c r="CU2001" i="64" s="1"/>
  <c r="CS59" i="64" a="1"/>
  <c r="CS59" i="64" s="1"/>
  <c r="DB2344" i="64" a="1"/>
  <c r="DB2344" i="64" s="1"/>
  <c r="DD75" i="64" a="1"/>
  <c r="DD75" i="64" s="1"/>
  <c r="CU2491" i="64" a="1"/>
  <c r="CU2491" i="64" s="1"/>
  <c r="CX2019" i="64" a="1"/>
  <c r="CX2019" i="64" s="1"/>
  <c r="CY245" i="64" a="1"/>
  <c r="CY245" i="64" s="1"/>
  <c r="CY92" i="64" a="1"/>
  <c r="CY92" i="64" s="1"/>
  <c r="CU565" i="64" a="1"/>
  <c r="CU565" i="64" s="1"/>
  <c r="CY2001" i="64" a="1"/>
  <c r="CY2001" i="64" s="1"/>
  <c r="CY2310" i="64" a="1"/>
  <c r="CY2310" i="64" s="1"/>
  <c r="DH2491" i="64" a="1"/>
  <c r="DH2491" i="64" s="1"/>
  <c r="DF2018" i="64" a="1"/>
  <c r="DF2018" i="64" s="1"/>
  <c r="DE2000" i="64" a="1"/>
  <c r="DE2000" i="64" s="1"/>
  <c r="DE2018" i="64" a="1"/>
  <c r="DE2018" i="64" s="1"/>
  <c r="DG565" i="64" a="1"/>
  <c r="DG565" i="64" s="1"/>
  <c r="DG2001" i="64" a="1"/>
  <c r="DG2001" i="64" s="1"/>
  <c r="DF1492" i="64" a="1"/>
  <c r="DF1492" i="64" s="1"/>
  <c r="DE40" i="64" a="1"/>
  <c r="DE40" i="64" s="1"/>
  <c r="DE820" i="64" s="1"/>
  <c r="DH2310" i="64" a="1"/>
  <c r="DH2310" i="64" s="1"/>
  <c r="DH90" i="64" a="1"/>
  <c r="DH90" i="64" s="1"/>
  <c r="DG1490" i="64" a="1"/>
  <c r="DG1490" i="64" s="1"/>
  <c r="DE54" i="64" a="1"/>
  <c r="DE54" i="64" s="1"/>
  <c r="CU2000" i="64" a="1"/>
  <c r="CU2000" i="64" s="1"/>
  <c r="CY2010" i="64" a="1"/>
  <c r="CY2010" i="64" s="1"/>
  <c r="CW2000" i="64" a="1"/>
  <c r="CW2000" i="64" s="1"/>
  <c r="CR91" i="64" a="1"/>
  <c r="CR91" i="64" s="1"/>
  <c r="CU90" i="64" a="1"/>
  <c r="CU90" i="64" s="1"/>
  <c r="CS2471" i="64" a="1"/>
  <c r="CS2471" i="64" s="1"/>
  <c r="CR40" i="64" a="1"/>
  <c r="CR40" i="64" s="1"/>
  <c r="CR820" i="64" s="1"/>
  <c r="CV54" i="64" a="1"/>
  <c r="CV54" i="64" s="1"/>
  <c r="CU2009" i="64" a="1"/>
  <c r="CU2009" i="64" s="1"/>
  <c r="DC1490" i="64" a="1"/>
  <c r="DC1490" i="64" s="1"/>
  <c r="CY90" i="64" a="1"/>
  <c r="CY90" i="64" s="1"/>
  <c r="CU2177" i="64" a="1"/>
  <c r="CU2177" i="64" s="1"/>
  <c r="CU2185" i="64" s="1"/>
  <c r="CV75" i="64" a="1"/>
  <c r="CV75" i="64" s="1"/>
  <c r="CV2491" i="64" a="1"/>
  <c r="CV2491" i="64" s="1"/>
  <c r="CV2018" i="64" a="1"/>
  <c r="CV2018" i="64" s="1"/>
  <c r="DB175" i="64" a="1"/>
  <c r="DB175" i="64" s="1"/>
  <c r="DD2512" i="64" a="1"/>
  <c r="DD2512" i="64" s="1"/>
  <c r="CP1974" i="64" a="1"/>
  <c r="CP1974" i="64" s="1"/>
  <c r="CO90" i="64" a="1"/>
  <c r="CO90" i="64" s="1"/>
  <c r="CP245" i="64" a="1"/>
  <c r="CP245" i="64" s="1"/>
  <c r="CR59" i="64" a="1"/>
  <c r="CR59" i="64" s="1"/>
  <c r="DA245" i="64" a="1"/>
  <c r="DA245" i="64" s="1"/>
  <c r="DD1490" i="64" a="1"/>
  <c r="DD1490" i="64" s="1"/>
  <c r="CY175" i="64" a="1"/>
  <c r="CY175" i="64" s="1"/>
  <c r="CQ91" i="64" a="1"/>
  <c r="CQ91" i="64" s="1"/>
  <c r="CR2177" i="64" a="1"/>
  <c r="CR2177" i="64" s="1"/>
  <c r="CR2185" i="64" s="1"/>
  <c r="CY54" i="64" a="1"/>
  <c r="CY54" i="64" s="1"/>
  <c r="CU175" i="64" a="1"/>
  <c r="CU175" i="64" s="1"/>
  <c r="DD1976" i="64" a="1"/>
  <c r="DD1976" i="64" s="1"/>
  <c r="CT2009" i="64" a="1"/>
  <c r="CT2009" i="64" s="1"/>
  <c r="CT175" i="64" a="1"/>
  <c r="CT175" i="64" s="1"/>
  <c r="CY2000" i="64" a="1"/>
  <c r="CY2000" i="64" s="1"/>
  <c r="CP2018" i="64" a="1"/>
  <c r="CP2018" i="64" s="1"/>
  <c r="DD92" i="64" a="1"/>
  <c r="DD92" i="64" s="1"/>
  <c r="CO2177" i="64" a="1"/>
  <c r="CO2177" i="64" s="1"/>
  <c r="CZ2491" i="64" a="1"/>
  <c r="CZ2491" i="64" s="1"/>
  <c r="CP2471" i="64" a="1"/>
  <c r="CP2471" i="64" s="1"/>
  <c r="CU2471" i="64" a="1"/>
  <c r="CU2471" i="64" s="1"/>
  <c r="CW40" i="64" a="1"/>
  <c r="CW40" i="64" s="1"/>
  <c r="CW820" i="64" s="1"/>
  <c r="DA2019" i="64" a="1"/>
  <c r="DA2019" i="64" s="1"/>
  <c r="DC2491" i="64" a="1"/>
  <c r="DC2491" i="64" s="1"/>
  <c r="CW91" i="64" a="1"/>
  <c r="CW91" i="64" s="1"/>
  <c r="CW1976" i="64" a="1"/>
  <c r="CW1976" i="64" s="1"/>
  <c r="CX2010" i="64" a="1"/>
  <c r="CX2010" i="64" s="1"/>
  <c r="CW54" i="64" a="1"/>
  <c r="CW54" i="64" s="1"/>
  <c r="CV59" i="64" a="1"/>
  <c r="CV59" i="64" s="1"/>
  <c r="CT89" i="64" a="1"/>
  <c r="CT89" i="64" s="1"/>
  <c r="CX75" i="64" a="1"/>
  <c r="CX75" i="64" s="1"/>
  <c r="DE565" i="64" a="1"/>
  <c r="DE565" i="64" s="1"/>
  <c r="DE75" i="64" a="1"/>
  <c r="DE75" i="64" s="1"/>
  <c r="DH245" i="64" a="1"/>
  <c r="DH245" i="64" s="1"/>
  <c r="DG2019" i="64" a="1"/>
  <c r="DG2019" i="64" s="1"/>
  <c r="DG2310" i="64" a="1"/>
  <c r="DG2310" i="64" s="1"/>
  <c r="DH89" i="64" a="1"/>
  <c r="DH89" i="64" s="1"/>
  <c r="DH92" i="64" a="1"/>
  <c r="DH92" i="64" s="1"/>
  <c r="DF1974" i="64" a="1"/>
  <c r="DF1974" i="64" s="1"/>
  <c r="DG91" i="64" a="1"/>
  <c r="DG91" i="64" s="1"/>
  <c r="DG40" i="64" a="1"/>
  <c r="DG40" i="64" s="1"/>
  <c r="DG820" i="64" s="1"/>
  <c r="CR245" i="64" a="1"/>
  <c r="CR245" i="64" s="1"/>
  <c r="CO2344" i="64" a="1"/>
  <c r="CO2344" i="64" s="1"/>
  <c r="CO92" i="64" a="1"/>
  <c r="CO92" i="64" s="1"/>
  <c r="CQ89" i="64" a="1"/>
  <c r="CQ89" i="64" s="1"/>
  <c r="CU2310" i="64" a="1"/>
  <c r="CU2310" i="64" s="1"/>
  <c r="CQ2214" i="64" a="1"/>
  <c r="CQ2214" i="64" s="1"/>
  <c r="CR2018" i="64" a="1"/>
  <c r="CR2018" i="64" s="1"/>
  <c r="CP2177" i="64" a="1"/>
  <c r="CP2177" i="64" s="1"/>
  <c r="CP2185" i="64" s="1"/>
  <c r="CS1492" i="64" a="1"/>
  <c r="CS1492" i="64" s="1"/>
  <c r="DB92" i="64" a="1"/>
  <c r="DB92" i="64" s="1"/>
  <c r="CT2344" i="64" a="1"/>
  <c r="CT2344" i="64" s="1"/>
  <c r="CZ40" i="64" a="1"/>
  <c r="CZ40" i="64" s="1"/>
  <c r="CZ820" i="64" s="1"/>
  <c r="CX2471" i="64" a="1"/>
  <c r="CX2471" i="64" s="1"/>
  <c r="CP2009" i="64" a="1"/>
  <c r="CP2009" i="64" s="1"/>
  <c r="CO2000" i="64" a="1"/>
  <c r="CO2000" i="64" s="1"/>
  <c r="DC2177" i="64" a="1"/>
  <c r="DC2177" i="64" s="1"/>
  <c r="DC2185" i="64" s="1"/>
  <c r="DD2471" i="64" a="1"/>
  <c r="DD2471" i="64" s="1"/>
  <c r="CS75" i="64" a="1"/>
  <c r="CS75" i="64" s="1"/>
  <c r="CP1976" i="64" a="1"/>
  <c r="CP1976" i="64" s="1"/>
  <c r="CY75" i="64" a="1"/>
  <c r="CY75" i="64" s="1"/>
  <c r="CU54" i="64" a="1"/>
  <c r="CU54" i="64" s="1"/>
  <c r="DC2001" i="64" a="1"/>
  <c r="DC2001" i="64" s="1"/>
  <c r="DB91" i="64" a="1"/>
  <c r="DB91" i="64" s="1"/>
  <c r="CY91" i="64" a="1"/>
  <c r="CY91" i="64" s="1"/>
  <c r="CX92" i="64" a="1"/>
  <c r="CX92" i="64" s="1"/>
  <c r="CQ175" i="64" a="1"/>
  <c r="CQ175" i="64" s="1"/>
  <c r="CY89" i="64" a="1"/>
  <c r="CY89" i="64" s="1"/>
  <c r="DC2019" i="64" a="1"/>
  <c r="DC2019" i="64" s="1"/>
  <c r="DB565" i="64" a="1"/>
  <c r="DB565" i="64" s="1"/>
  <c r="CP2512" i="64" a="1"/>
  <c r="CP2512" i="64" s="1"/>
  <c r="CS2009" i="64" a="1"/>
  <c r="CS2009" i="64" s="1"/>
  <c r="CO2471" i="64" a="1"/>
  <c r="CO2471" i="64" s="1"/>
  <c r="CP2344" i="64" a="1"/>
  <c r="CP2344" i="64" s="1"/>
  <c r="DD1974" i="64" a="1"/>
  <c r="DD1974" i="64" s="1"/>
  <c r="CR54" i="64" a="1"/>
  <c r="CR54" i="64" s="1"/>
  <c r="CZ92" i="64" a="1"/>
  <c r="CZ92" i="64" s="1"/>
  <c r="CX54" i="64" a="1"/>
  <c r="CX54" i="64" s="1"/>
  <c r="CS2512" i="64" a="1"/>
  <c r="CS2512" i="64" s="1"/>
  <c r="CO40" i="64" a="1"/>
  <c r="CO40" i="64" s="1"/>
  <c r="CO820" i="64" s="1"/>
  <c r="DD245" i="64" a="1"/>
  <c r="DD245" i="64" s="1"/>
  <c r="CW92" i="64" a="1"/>
  <c r="CW92" i="64" s="1"/>
  <c r="CX89" i="64" a="1"/>
  <c r="CX89" i="64" s="1"/>
  <c r="CY565" i="64" a="1"/>
  <c r="CY565" i="64" s="1"/>
  <c r="CW175" i="64" a="1"/>
  <c r="CW175" i="64" s="1"/>
  <c r="CY2344" i="64" a="1"/>
  <c r="CY2344" i="64" s="1"/>
  <c r="CX40" i="64" a="1"/>
  <c r="CX40" i="64" s="1"/>
  <c r="CX820" i="64" s="1"/>
  <c r="CV1490" i="64" a="1"/>
  <c r="CV1490" i="64" s="1"/>
  <c r="CS2018" i="64" a="1"/>
  <c r="CS2018" i="64" s="1"/>
  <c r="DJ2512" i="64" a="1"/>
  <c r="DJ2512" i="64" s="1"/>
  <c r="DJ2310" i="64" a="1"/>
  <c r="DJ2310" i="64" s="1"/>
  <c r="DJ40" i="64" a="1"/>
  <c r="DJ40" i="64" s="1"/>
  <c r="DJ820" i="64" s="1"/>
  <c r="DL54" i="64" a="1"/>
  <c r="DL54" i="64" s="1"/>
  <c r="DJ2491" i="64" a="1"/>
  <c r="DJ2491" i="64" s="1"/>
  <c r="DJ175" i="64" a="1"/>
  <c r="DJ175" i="64" s="1"/>
  <c r="DL2018" i="64" a="1"/>
  <c r="DL2018" i="64" s="1"/>
  <c r="DL2722" i="64" a="1"/>
  <c r="DL2722" i="64" s="1"/>
  <c r="DJ1492" i="64" a="1"/>
  <c r="DJ1492" i="64" s="1"/>
  <c r="DJ75" i="64" a="1"/>
  <c r="DJ75" i="64" s="1"/>
  <c r="DL1897" i="64" a="1"/>
  <c r="DL1897" i="64" s="1"/>
  <c r="DL1898" i="64" s="1"/>
  <c r="DJ2019" i="64" a="1"/>
  <c r="DJ2019" i="64" s="1"/>
  <c r="DJ89" i="64" a="1"/>
  <c r="DJ89" i="64" s="1"/>
  <c r="DI1492" i="64" a="1"/>
  <c r="DI1492" i="64" s="1"/>
  <c r="DJ1490" i="64" a="1"/>
  <c r="DJ1490" i="64" s="1"/>
  <c r="DL1871" i="64" a="1"/>
  <c r="DL1871" i="64" s="1"/>
  <c r="DI59" i="64" a="1"/>
  <c r="DI59" i="64" s="1"/>
  <c r="DL1922" i="64" a="1"/>
  <c r="DL1922" i="64" s="1"/>
  <c r="DJ2018" i="64" a="1"/>
  <c r="DJ2018" i="64" s="1"/>
  <c r="DJ2001" i="64" a="1"/>
  <c r="DJ2001" i="64" s="1"/>
  <c r="DJ1974" i="64" a="1"/>
  <c r="DJ1974" i="64" s="1"/>
  <c r="DL1466" i="64" a="1"/>
  <c r="DL1466" i="64" s="1"/>
  <c r="DL1338" i="64" a="1"/>
  <c r="DL1338" i="64" s="1"/>
  <c r="DL2780" i="64" s="1"/>
  <c r="DL1647" i="64" a="1"/>
  <c r="DL1647" i="64" s="1"/>
  <c r="DI40" i="64" a="1"/>
  <c r="DI40" i="64" s="1"/>
  <c r="DI820" i="64" s="1"/>
  <c r="DI2009" i="64" a="1"/>
  <c r="DI2009" i="64" s="1"/>
  <c r="DL2310" i="64" a="1"/>
  <c r="DL2310" i="64" s="1"/>
  <c r="DL2748" i="64" a="1"/>
  <c r="DL2748" i="64" s="1"/>
  <c r="DL1865" i="64" a="1"/>
  <c r="DL1865" i="64" s="1"/>
  <c r="DL40" i="64" a="1"/>
  <c r="DL40" i="64" s="1"/>
  <c r="DL820" i="64" s="1"/>
  <c r="DL2177" i="64" a="1"/>
  <c r="DL2177" i="64" s="1"/>
  <c r="DL2185" i="64" s="1"/>
  <c r="DI89" i="64" a="1"/>
  <c r="DI89" i="64" s="1"/>
  <c r="DL797" i="64" a="1"/>
  <c r="DL797" i="64" s="1"/>
  <c r="DL1586" i="64" a="1"/>
  <c r="DL1586" i="64" s="1"/>
  <c r="DI92" i="64" a="1"/>
  <c r="DI92" i="64" s="1"/>
  <c r="DL541" i="64" a="1"/>
  <c r="DL541" i="64" s="1"/>
  <c r="DL1468" i="64" a="1"/>
  <c r="DL1468" i="64" s="1"/>
  <c r="DL1492" i="64" a="1"/>
  <c r="DL1492" i="64" s="1"/>
  <c r="DL564" i="64" a="1"/>
  <c r="DL564" i="64" s="1"/>
  <c r="DL2773" i="64" a="1"/>
  <c r="DL2773" i="64" s="1"/>
  <c r="DI245" i="64" a="1"/>
  <c r="DI245" i="64" s="1"/>
  <c r="DL624" i="64" a="1"/>
  <c r="DL624" i="64" s="1"/>
  <c r="DL720" i="64" a="1"/>
  <c r="DL720" i="64" s="1"/>
  <c r="DL1976" i="64" a="1"/>
  <c r="DL1976" i="64" s="1"/>
  <c r="DL60" i="64" a="1"/>
  <c r="DL60" i="64" s="1"/>
  <c r="DL91" i="64" a="1"/>
  <c r="DL91" i="64" s="1"/>
  <c r="DJ245" i="64" a="1"/>
  <c r="DJ245" i="64" s="1"/>
  <c r="DL2799" i="64" a="1"/>
  <c r="DL2799" i="64" s="1"/>
  <c r="DL1839" i="64" a="1"/>
  <c r="DL1839" i="64" s="1"/>
  <c r="DL1840" i="64" s="1"/>
  <c r="DL2001" i="64" a="1"/>
  <c r="DL2001" i="64" s="1"/>
  <c r="DL565" i="64" a="1"/>
  <c r="DL565" i="64" s="1"/>
  <c r="DL725" i="64" a="1"/>
  <c r="DL725" i="64" s="1"/>
  <c r="DL1759" i="64" a="1"/>
  <c r="DL1759" i="64" s="1"/>
  <c r="DL1718" i="64" a="1"/>
  <c r="DL1718" i="64" s="1"/>
  <c r="DL2512" i="64" a="1"/>
  <c r="DL2512" i="64" s="1"/>
  <c r="DL1217" i="64" a="1"/>
  <c r="DL1217" i="64" s="1"/>
  <c r="DL245" i="64" a="1"/>
  <c r="DL245" i="64" s="1"/>
  <c r="DI2491" i="64" a="1"/>
  <c r="DI2491" i="64" s="1"/>
  <c r="DJ2010" i="64" a="1"/>
  <c r="DJ2010" i="64" s="1"/>
  <c r="DJ1976" i="64" a="1"/>
  <c r="DJ1976" i="64" s="1"/>
  <c r="DJ2009" i="64" a="1"/>
  <c r="DJ2009" i="64" s="1"/>
  <c r="DJ54" i="64" a="1"/>
  <c r="DJ54" i="64" s="1"/>
  <c r="DJ2344" i="64" a="1"/>
  <c r="DJ2344" i="64" s="1"/>
  <c r="DL799" i="64" a="1"/>
  <c r="DL799" i="64" s="1"/>
  <c r="DL89" i="64" a="1"/>
  <c r="DL89" i="64" s="1"/>
  <c r="DL59" i="64" a="1"/>
  <c r="DL59" i="64" s="1"/>
  <c r="DL175" i="64" a="1"/>
  <c r="DL175" i="64" s="1"/>
  <c r="DI175" i="64" a="1"/>
  <c r="DI175" i="64" s="1"/>
  <c r="DL53" i="64" a="1"/>
  <c r="DL53" i="64" s="1"/>
  <c r="DL1165" i="64" a="1"/>
  <c r="DL1165" i="64" s="1"/>
  <c r="DL2731" i="64" s="1"/>
  <c r="DL1860" i="64" a="1"/>
  <c r="DL1860" i="64" s="1"/>
  <c r="DI1974" i="64" a="1"/>
  <c r="DI1974" i="64" s="1"/>
  <c r="DL2471" i="64" a="1"/>
  <c r="DL2471" i="64" s="1"/>
  <c r="DI54" i="64" a="1"/>
  <c r="DI54" i="64" s="1"/>
  <c r="DL55" i="64" a="1"/>
  <c r="DL55" i="64" s="1"/>
  <c r="DL1584" i="64" a="1"/>
  <c r="DL1584" i="64" s="1"/>
  <c r="DL1974" i="64" a="1"/>
  <c r="DL1974" i="64" s="1"/>
  <c r="DI565" i="64" a="1"/>
  <c r="DI565" i="64" s="1"/>
  <c r="DL2344" i="64" a="1"/>
  <c r="DL2344" i="64" s="1"/>
  <c r="DL1950" i="64" a="1"/>
  <c r="DL1950" i="64" s="1"/>
  <c r="DL2849" i="64" a="1"/>
  <c r="DL2849" i="64" s="1"/>
  <c r="DL176" i="64" a="1"/>
  <c r="DL176" i="64" s="1"/>
  <c r="DI2000" i="64" a="1"/>
  <c r="DI2000" i="64" s="1"/>
  <c r="DL750" i="64" a="1"/>
  <c r="DL750" i="64" s="1"/>
  <c r="DL1514" i="64" a="1"/>
  <c r="DL1514" i="64" s="1"/>
  <c r="DL2491" i="64" a="1"/>
  <c r="DL2491" i="64" s="1"/>
  <c r="DJ2000" i="64" a="1"/>
  <c r="DJ2000" i="64" s="1"/>
  <c r="DJ2177" i="64" a="1"/>
  <c r="DJ2177" i="64" s="1"/>
  <c r="DJ2185" i="64" s="1"/>
  <c r="DJ565" i="64" a="1"/>
  <c r="DJ565" i="64" s="1"/>
  <c r="DI91" i="64" a="1"/>
  <c r="DI91" i="64" s="1"/>
  <c r="DL2825" i="64" a="1"/>
  <c r="DL2825" i="64" s="1"/>
  <c r="DI1490" i="64" a="1"/>
  <c r="DI1490" i="64" s="1"/>
  <c r="DI2344" i="64" a="1"/>
  <c r="DI2344" i="64" s="1"/>
  <c r="DL1612" i="64" a="1"/>
  <c r="DL1612" i="64" s="1"/>
  <c r="DL1490" i="64" a="1"/>
  <c r="DL1490" i="64" s="1"/>
  <c r="DI75" i="64" a="1"/>
  <c r="DI75" i="64" s="1"/>
  <c r="DL2009" i="64" a="1"/>
  <c r="DL2009" i="64" s="1"/>
  <c r="DI2019" i="64" a="1"/>
  <c r="DI2019" i="64" s="1"/>
  <c r="DI1976" i="64" a="1"/>
  <c r="DI1976" i="64" s="1"/>
  <c r="DI90" i="64" a="1"/>
  <c r="DI90" i="64" s="1"/>
  <c r="DL92" i="64" a="1"/>
  <c r="DL92" i="64" s="1"/>
  <c r="DL2019" i="64" a="1"/>
  <c r="DL2019" i="64" s="1"/>
  <c r="DI2001" i="64" a="1"/>
  <c r="DI2001" i="64" s="1"/>
  <c r="DI2310" i="64" a="1"/>
  <c r="DI2310" i="64" s="1"/>
  <c r="DJ91" i="64" a="1"/>
  <c r="DJ91" i="64" s="1"/>
  <c r="DJ92" i="64" a="1"/>
  <c r="DJ92" i="64" s="1"/>
  <c r="DJ59" i="64" a="1"/>
  <c r="DJ59" i="64" s="1"/>
  <c r="DJ90" i="64" a="1"/>
  <c r="DJ90" i="64" s="1"/>
  <c r="DL2010" i="64" a="1"/>
  <c r="DL2010" i="64" s="1"/>
  <c r="DL1928" i="64" a="1"/>
  <c r="DL1928" i="64" s="1"/>
  <c r="DI2177" i="64" a="1"/>
  <c r="DI2177" i="64" s="1"/>
  <c r="DI2185" i="64" s="1"/>
  <c r="DL1920" i="64" a="1"/>
  <c r="DL1920" i="64" s="1"/>
  <c r="DI2010" i="64" a="1"/>
  <c r="DI2010" i="64" s="1"/>
  <c r="DL90" i="64" a="1"/>
  <c r="DL90" i="64" s="1"/>
  <c r="DI2018" i="64" a="1"/>
  <c r="DI2018" i="64" s="1"/>
  <c r="DL821" i="64" a="1"/>
  <c r="DL821" i="64" s="1"/>
  <c r="DL75" i="64" a="1"/>
  <c r="DL75" i="64" s="1"/>
  <c r="DL2000" i="64" a="1"/>
  <c r="DL2000" i="64" s="1"/>
  <c r="DL1682" i="64" a="1"/>
  <c r="DL1682" i="64" s="1"/>
  <c r="DK2000" i="64" a="1"/>
  <c r="DK2000" i="64" s="1"/>
  <c r="DK2001" i="64" a="1"/>
  <c r="DK2001" i="64" s="1"/>
  <c r="DK2009" i="64" a="1"/>
  <c r="DK2009" i="64" s="1"/>
  <c r="DK2010" i="64" a="1"/>
  <c r="DK2010" i="64" s="1"/>
  <c r="DK2018" i="64" a="1"/>
  <c r="DK2018" i="64" s="1"/>
  <c r="DK2019" i="64" a="1"/>
  <c r="DK2019" i="64" s="1"/>
  <c r="DK2177" i="64" a="1"/>
  <c r="DK2177" i="64" s="1"/>
  <c r="DK2185" i="64" s="1"/>
  <c r="DK54" i="64" a="1"/>
  <c r="DK54" i="64" s="1"/>
  <c r="DK1976" i="64" a="1"/>
  <c r="DK1976" i="64" s="1"/>
  <c r="DK175" i="64" a="1"/>
  <c r="DK175" i="64" s="1"/>
  <c r="DK40" i="64" a="1"/>
  <c r="DK40" i="64" s="1"/>
  <c r="DK820" i="64" s="1"/>
  <c r="DK1974" i="64" a="1"/>
  <c r="DK1974" i="64" s="1"/>
  <c r="DK92" i="64" a="1"/>
  <c r="DK92" i="64" s="1"/>
  <c r="DK1492" i="64" a="1"/>
  <c r="DK1492" i="64" s="1"/>
  <c r="DK91" i="64" a="1"/>
  <c r="DK91" i="64" s="1"/>
  <c r="DK1490" i="64" a="1"/>
  <c r="DK1490" i="64" s="1"/>
  <c r="DK90" i="64" a="1"/>
  <c r="DK90" i="64" s="1"/>
  <c r="DK565" i="64" a="1"/>
  <c r="DK565" i="64" s="1"/>
  <c r="DK89" i="64" a="1"/>
  <c r="DK89" i="64" s="1"/>
  <c r="DK2344" i="64" a="1"/>
  <c r="DK2344" i="64" s="1"/>
  <c r="DK245" i="64" a="1"/>
  <c r="DK245" i="64" s="1"/>
  <c r="DK75" i="64" a="1"/>
  <c r="DK75" i="64" s="1"/>
  <c r="DK2310" i="64" a="1"/>
  <c r="DK2310" i="64" s="1"/>
  <c r="DK59" i="64" a="1"/>
  <c r="DK59" i="64" s="1"/>
  <c r="DK2512" i="64" a="1"/>
  <c r="DK2512" i="64" s="1"/>
  <c r="DK2491" i="64" a="1"/>
  <c r="DK2491" i="64" s="1"/>
  <c r="DF2512" i="64" a="1"/>
  <c r="DF2512" i="64" s="1"/>
  <c r="DI2512" i="64" a="1"/>
  <c r="DI2512" i="64" s="1"/>
  <c r="DI2471" i="64" a="1"/>
  <c r="DI2471" i="64" s="1"/>
  <c r="DK2471" i="64" a="1"/>
  <c r="DK2471" i="64" s="1"/>
  <c r="DJ2471" i="64" a="1"/>
  <c r="DJ2471" i="64" s="1"/>
  <c r="DF2471" i="64" a="1"/>
  <c r="DF2471" i="64" s="1"/>
  <c r="AR2148" i="64"/>
  <c r="AQ2150" i="64"/>
  <c r="AR2127" i="64"/>
  <c r="AR2129" i="64" s="1"/>
  <c r="CP2825" i="64" a="1"/>
  <c r="CP2825" i="64" s="1"/>
  <c r="DF2825" i="64" a="1"/>
  <c r="DF2825" i="64" s="1"/>
  <c r="DA2825" i="64" a="1"/>
  <c r="DA2825" i="64" s="1"/>
  <c r="CU2825" i="64" a="1"/>
  <c r="CU2825" i="64" s="1"/>
  <c r="DC2825" i="64" a="1"/>
  <c r="DC2825" i="64" s="1"/>
  <c r="DH2825" i="64" a="1"/>
  <c r="DH2825" i="64" s="1"/>
  <c r="DE2825" i="64" a="1"/>
  <c r="DE2825" i="64" s="1"/>
  <c r="DI2825" i="64" a="1"/>
  <c r="DI2825" i="64" s="1"/>
  <c r="CV2825" i="64" a="1"/>
  <c r="CV2825" i="64" s="1"/>
  <c r="CS2825" i="64" a="1"/>
  <c r="CS2825" i="64" s="1"/>
  <c r="CR2825" i="64" a="1"/>
  <c r="CR2825" i="64" s="1"/>
  <c r="CO2825" i="64" a="1"/>
  <c r="CO2825" i="64" s="1"/>
  <c r="CX2825" i="64" a="1"/>
  <c r="CX2825" i="64" s="1"/>
  <c r="DB2825" i="64" a="1"/>
  <c r="DB2825" i="64" s="1"/>
  <c r="CY2825" i="64" a="1"/>
  <c r="CY2825" i="64" s="1"/>
  <c r="CT2825" i="64" a="1"/>
  <c r="CT2825" i="64" s="1"/>
  <c r="CZ2825" i="64" a="1"/>
  <c r="CZ2825" i="64" s="1"/>
  <c r="CW2825" i="64" a="1"/>
  <c r="CW2825" i="64" s="1"/>
  <c r="DJ2825" i="64" a="1"/>
  <c r="DJ2825" i="64" s="1"/>
  <c r="DG2825" i="64" a="1"/>
  <c r="DG2825" i="64" s="1"/>
  <c r="DK2825" i="64" a="1"/>
  <c r="DK2825" i="64" s="1"/>
  <c r="CQ2825" i="64" a="1"/>
  <c r="CQ2825" i="64" s="1"/>
  <c r="DD2825" i="64" a="1"/>
  <c r="DD2825" i="64" s="1"/>
  <c r="R2284" i="64"/>
  <c r="R2180" i="64"/>
  <c r="R2216" i="64"/>
  <c r="CR2492" i="64" a="1"/>
  <c r="CO2492" i="64" a="1"/>
  <c r="AX1241" i="64" a="1"/>
  <c r="DK2006" i="64" a="1"/>
  <c r="CO850" i="64" a="1"/>
  <c r="CY2513" i="64" a="1"/>
  <c r="DL751" i="64" a="1"/>
  <c r="CS2470" i="64" a="1"/>
  <c r="DH2492" i="64" a="1"/>
  <c r="DL850" i="64" a="1"/>
  <c r="CQ1975" i="64" a="1"/>
  <c r="DG850" i="64" a="1"/>
  <c r="DJ2513" i="64" a="1"/>
  <c r="CW2005" i="64" a="1"/>
  <c r="CS2513" i="64" a="1"/>
  <c r="DL1648" i="64" a="1"/>
  <c r="DG2513" i="64" a="1"/>
  <c r="CR2005" i="64" a="1"/>
  <c r="CS1975" i="64" a="1"/>
  <c r="CX2006" i="64" a="1"/>
  <c r="CQ2006" i="64" a="1"/>
  <c r="CX1975" i="64" a="1"/>
  <c r="AX924" i="64" a="1"/>
  <c r="CT2513" i="64" a="1"/>
  <c r="CP1975" i="64" a="1"/>
  <c r="DD2492" i="64" a="1"/>
  <c r="CR2513" i="64" a="1"/>
  <c r="CU2657" i="64" a="1"/>
  <c r="CY2006" i="64" a="1"/>
  <c r="DB1975" i="64" a="1"/>
  <c r="CO589" i="64" a="1"/>
  <c r="DL2470" i="64" a="1"/>
  <c r="DC850" i="64" a="1"/>
  <c r="CT2492" i="64" a="1"/>
  <c r="DA1975" i="64" a="1"/>
  <c r="DB850" i="64" a="1"/>
  <c r="AX1024" i="64" a="1"/>
  <c r="DL822" i="64" a="1"/>
  <c r="DC2006" i="64" a="1"/>
  <c r="DL798" i="64" a="1"/>
  <c r="DK2657" i="64" a="1"/>
  <c r="DC589" i="64" a="1"/>
  <c r="DL1491" i="64" a="1"/>
  <c r="DI2006" i="64" a="1"/>
  <c r="DI2492" i="64" a="1"/>
  <c r="DE1975" i="64" a="1"/>
  <c r="CW850" i="64" a="1"/>
  <c r="CU2492" i="64" a="1"/>
  <c r="DL1975" i="64" a="1"/>
  <c r="DH2005" i="64" a="1"/>
  <c r="DG589" i="64" a="1"/>
  <c r="DK1975" i="64" a="1"/>
  <c r="DF589" i="64" a="1"/>
  <c r="AX884" i="64" a="1"/>
  <c r="DG2005" i="64" a="1"/>
  <c r="CP2492" i="64" a="1"/>
  <c r="CU2006" i="64" a="1"/>
  <c r="CV2513" i="64" a="1"/>
  <c r="CX2005" i="64" a="1"/>
  <c r="DD2513" i="64" a="1"/>
  <c r="DF2492" i="64" a="1"/>
  <c r="DA2657" i="64" a="1"/>
  <c r="DI2005" i="64" a="1"/>
  <c r="CQ589" i="64" a="1"/>
  <c r="DB589" i="64" a="1"/>
  <c r="CT2005" i="64" a="1"/>
  <c r="DB2492" i="64" a="1"/>
  <c r="DB2657" i="64" a="1"/>
  <c r="AX2052" i="64" a="1"/>
  <c r="DH2470" i="64" a="1"/>
  <c r="DF2513" i="64" a="1"/>
  <c r="DG2470" i="64" a="1"/>
  <c r="CV589" i="64" a="1"/>
  <c r="DJ850" i="64" a="1"/>
  <c r="DL1719" i="64" a="1"/>
  <c r="CO2006" i="64" a="1"/>
  <c r="CU589" i="64" a="1"/>
  <c r="DD2470" i="64" a="1"/>
  <c r="AX1894" i="64" a="1"/>
  <c r="DB2006" i="64" a="1"/>
  <c r="CZ2657" i="64" a="1"/>
  <c r="CU2470" i="64" a="1"/>
  <c r="CX850" i="64" a="1"/>
  <c r="DE850" i="64" a="1"/>
  <c r="CS2657" i="64" a="1"/>
  <c r="CR2470" i="64" a="1"/>
  <c r="CR2657" i="64" a="1"/>
  <c r="CN850" i="64" a="1"/>
  <c r="CU1975" i="64" a="1"/>
  <c r="CQ2657" i="64" a="1"/>
  <c r="DL2006" i="64" a="1"/>
  <c r="DB2513" i="64" a="1"/>
  <c r="DC2470" i="64" a="1"/>
  <c r="CU2513" i="64" a="1"/>
  <c r="DK2513" i="64" a="1"/>
  <c r="CO2005" i="64" a="1"/>
  <c r="CQ2513" i="64" a="1"/>
  <c r="CV2657" i="64" a="1"/>
  <c r="CQ850" i="64" a="1"/>
  <c r="DI850" i="64" a="1"/>
  <c r="DE2470" i="64" a="1"/>
  <c r="DG1975" i="64" a="1"/>
  <c r="DA2470" i="64" a="1"/>
  <c r="CV2006" i="64" a="1"/>
  <c r="DC2657" i="64" a="1"/>
  <c r="CW2657" i="64" a="1"/>
  <c r="DK589" i="64" a="1"/>
  <c r="DC2005" i="64" a="1"/>
  <c r="CZ850" i="64" a="1"/>
  <c r="CP2657" i="64" a="1"/>
  <c r="CU2005" i="64" a="1"/>
  <c r="DH589" i="64" a="1"/>
  <c r="CX2492" i="64" a="1"/>
  <c r="DD1975" i="64" a="1"/>
  <c r="AX1388" i="64" a="1"/>
  <c r="CX2657" i="64" a="1"/>
  <c r="DE2006" i="64" a="1"/>
  <c r="CV2470" i="64" a="1"/>
  <c r="DL727" i="64" a="1"/>
  <c r="CZ589" i="64" a="1"/>
  <c r="DD2006" i="64" a="1"/>
  <c r="DG2492" i="64" a="1"/>
  <c r="DG2006" i="64" a="1"/>
  <c r="CR1975" i="64" a="1"/>
  <c r="DC2513" i="64" a="1"/>
  <c r="CS2005" i="64" a="1"/>
  <c r="CT589" i="64" a="1"/>
  <c r="CW2470" i="64" a="1"/>
  <c r="CY589" i="64" a="1"/>
  <c r="AX1266" i="64"/>
  <c r="DA2492" i="64" a="1"/>
  <c r="DK2005" i="64" a="1"/>
  <c r="DD589" i="64" a="1"/>
  <c r="CR850" i="64" a="1"/>
  <c r="DJ2492" i="64" a="1"/>
  <c r="DI2513" i="64" a="1"/>
  <c r="DF2657" i="64" a="1"/>
  <c r="DF1975" i="64" a="1"/>
  <c r="DH2513" i="64" a="1"/>
  <c r="DE2657" i="64" a="1"/>
  <c r="CT2657" i="64" a="1"/>
  <c r="CV2492" i="64" a="1"/>
  <c r="CT1975" i="64" a="1"/>
  <c r="DB2005" i="64" a="1"/>
  <c r="DE589" i="64" a="1"/>
  <c r="DA589" i="64" a="1"/>
  <c r="CS850" i="64" a="1"/>
  <c r="CY850" i="64" a="1"/>
  <c r="DL2513" i="64" a="1"/>
  <c r="CO1975" i="64" a="1"/>
  <c r="DL1758" i="64" a="1"/>
  <c r="CX589" i="64" a="1"/>
  <c r="CW2006" i="64" a="1"/>
  <c r="DK2470" i="64" a="1"/>
  <c r="DH2006" i="64" a="1"/>
  <c r="CP2513" i="64" a="1"/>
  <c r="DK2492" i="64" a="1"/>
  <c r="DI589" i="64" a="1"/>
  <c r="DF2005" i="64" a="1"/>
  <c r="CU850" i="64" a="1"/>
  <c r="CV850" i="64" a="1"/>
  <c r="DI2470" i="64" a="1"/>
  <c r="CX2470" i="64" a="1"/>
  <c r="DG2657" i="64" a="1"/>
  <c r="CT850" i="64" a="1"/>
  <c r="CR2006" i="64" a="1"/>
  <c r="DL589" i="64" a="1"/>
  <c r="DL1864" i="64" a="1"/>
  <c r="AW1243" i="64" a="1"/>
  <c r="DJ2005" i="64" a="1"/>
  <c r="CW2492" i="64" a="1"/>
  <c r="DL542" i="64" a="1"/>
  <c r="CR589" i="64" a="1"/>
  <c r="CW589" i="64" a="1"/>
  <c r="CP589" i="64" a="1"/>
  <c r="CZ2492" i="64" a="1"/>
  <c r="DJ1975" i="64" a="1"/>
  <c r="DF2470" i="64" a="1"/>
  <c r="DJ2657" i="64" a="1"/>
  <c r="DL2657" i="64" a="1"/>
  <c r="DL1515" i="64" a="1"/>
  <c r="CV1975" i="64" a="1"/>
  <c r="DD2657" i="64" a="1"/>
  <c r="DL1218" i="64" a="1"/>
  <c r="CY2492" i="64" a="1"/>
  <c r="CW2513" i="64" a="1"/>
  <c r="CZ2513" i="64" a="1"/>
  <c r="CY2005" i="64" a="1"/>
  <c r="DL1585" i="64" a="1"/>
  <c r="DF850" i="64" a="1"/>
  <c r="CW1975" i="64" a="1"/>
  <c r="DE2492" i="64" a="1"/>
  <c r="DL1467" i="64" a="1"/>
  <c r="CY2657" i="64" a="1"/>
  <c r="CO2657" i="64" a="1"/>
  <c r="AX1068" i="64" a="1"/>
  <c r="DH1975" i="64" a="1"/>
  <c r="DF2006" i="64" a="1"/>
  <c r="CZ2470" i="64" a="1"/>
  <c r="DA850" i="64" a="1"/>
  <c r="DL2492" i="64" a="1"/>
  <c r="DJ2470" i="64" a="1"/>
  <c r="DL1921" i="64" a="1"/>
  <c r="DB2470" i="64" a="1"/>
  <c r="CP850" i="64" a="1"/>
  <c r="AX1136" i="64" a="1"/>
  <c r="CX2513" i="64" a="1"/>
  <c r="CY2470" i="64" a="1"/>
  <c r="CO2470" i="64" a="1"/>
  <c r="DC2492" i="64" a="1"/>
  <c r="DK850" i="64" a="1"/>
  <c r="DH2657" i="64" a="1"/>
  <c r="DA2005" i="64" a="1"/>
  <c r="DJ2006" i="64" a="1"/>
  <c r="DA2513" i="64" a="1"/>
  <c r="AV1244" i="64" a="1"/>
  <c r="CQ2470" i="64" a="1"/>
  <c r="DD2005" i="64" a="1"/>
  <c r="CS2492" i="64" a="1"/>
  <c r="DD850" i="64" a="1"/>
  <c r="DI2657" i="64" a="1"/>
  <c r="DL566" i="64" a="1"/>
  <c r="DI1975" i="64" a="1"/>
  <c r="DC1975" i="64" a="1"/>
  <c r="DE2513" i="64" a="1"/>
  <c r="CV2005" i="64" a="1"/>
  <c r="CO2513" i="64" a="1"/>
  <c r="CY1975" i="64" a="1"/>
  <c r="DJ589" i="64" a="1"/>
  <c r="CP2470" i="64" a="1"/>
  <c r="CT2470" i="64" a="1"/>
  <c r="DL2005" i="64" a="1"/>
  <c r="CZ1975" i="64" a="1"/>
  <c r="CT2006" i="64" a="1"/>
  <c r="CQ2492" i="64" a="1"/>
  <c r="DH850" i="64" a="1"/>
  <c r="CS589" i="64" a="1"/>
  <c r="CP2006" i="64" a="1"/>
  <c r="CP2005" i="64" a="1"/>
  <c r="DE2005" i="64" a="1"/>
  <c r="CZ2006" i="64" a="1"/>
  <c r="CZ2005" i="64" a="1"/>
  <c r="CQ2005" i="64" a="1"/>
  <c r="DL1683" i="64" a="1"/>
  <c r="DA2006" i="64" a="1"/>
  <c r="DL1613" i="64" a="1"/>
  <c r="CS2006" i="64" a="1"/>
  <c r="AX1295" i="64" a="1"/>
  <c r="AX396" i="64" a="1"/>
  <c r="AY420" i="64" l="1" a="1"/>
  <c r="AY420" i="64" s="1"/>
  <c r="AY450" i="64" s="1"/>
  <c r="AY480" i="64" a="1"/>
  <c r="AY480" i="64" s="1"/>
  <c r="AY520" i="64" s="1"/>
  <c r="BM48" i="1236"/>
  <c r="BN43" i="1236"/>
  <c r="BO38" i="1236"/>
  <c r="BO26" i="1236"/>
  <c r="BN42" i="1236"/>
  <c r="BO39" i="1236"/>
  <c r="BN30" i="1236"/>
  <c r="AK60" i="1236"/>
  <c r="BO40" i="1236"/>
  <c r="BN27" i="1236"/>
  <c r="BO32" i="1236"/>
  <c r="BN35" i="1236"/>
  <c r="BN40" i="1236"/>
  <c r="BN29" i="1236"/>
  <c r="BN32" i="1236"/>
  <c r="BN36" i="1236"/>
  <c r="BO47" i="1236"/>
  <c r="BN26" i="1236"/>
  <c r="BN23" i="1236"/>
  <c r="BO24" i="1236" s="1"/>
  <c r="BO29" i="1236"/>
  <c r="BM63" i="1236"/>
  <c r="BM100" i="861" s="1"/>
  <c r="BN44" i="1236"/>
  <c r="BN45" i="1236"/>
  <c r="BM50" i="1236"/>
  <c r="BM17" i="861" s="1"/>
  <c r="BN41" i="1236"/>
  <c r="BN24" i="1236"/>
  <c r="BN33" i="1236"/>
  <c r="BO35" i="1236"/>
  <c r="BO18" i="1236"/>
  <c r="BP4" i="1236"/>
  <c r="BP17" i="1236"/>
  <c r="BP16" i="1236"/>
  <c r="BP36" i="861" s="1"/>
  <c r="BP20" i="1236"/>
  <c r="BP61" i="1236"/>
  <c r="BR2" i="1236"/>
  <c r="BQ3" i="1236"/>
  <c r="BQ7" i="1236"/>
  <c r="BQ1" i="1236"/>
  <c r="BO8" i="1236"/>
  <c r="BN62" i="1236"/>
  <c r="BN99" i="861" s="1"/>
  <c r="AX1295" i="64"/>
  <c r="AX1296" i="64" s="1"/>
  <c r="AX396" i="64"/>
  <c r="AO1297" i="64"/>
  <c r="AP1293" i="64" s="1"/>
  <c r="AO1299" i="64"/>
  <c r="AY1294" i="64" a="1"/>
  <c r="AY1294" i="64" s="1"/>
  <c r="AY395" i="64" a="1"/>
  <c r="AY395" i="64" s="1"/>
  <c r="AX1136" i="64"/>
  <c r="AX1068" i="64"/>
  <c r="AY1067" i="64" a="1"/>
  <c r="AY1067" i="64" s="1"/>
  <c r="AY1135" i="64" a="1"/>
  <c r="AY1135" i="64" s="1"/>
  <c r="AN1138" i="64"/>
  <c r="AO1134" i="64" s="1"/>
  <c r="AN1140" i="64"/>
  <c r="AW1143" i="64"/>
  <c r="AW1137" i="64"/>
  <c r="AW1144" i="64" s="1"/>
  <c r="AA64" i="861"/>
  <c r="AA95" i="861"/>
  <c r="Z101" i="861"/>
  <c r="AX2052" i="64"/>
  <c r="AX2061" i="64" s="1"/>
  <c r="AX2062" i="64" s="1" a="1"/>
  <c r="AX2062" i="64" s="1"/>
  <c r="AY2053" i="64" a="1"/>
  <c r="AY2053" i="64" s="1"/>
  <c r="AK2058" i="64"/>
  <c r="AK2055" i="64" s="1"/>
  <c r="BK2083" i="64"/>
  <c r="BJ2085" i="64"/>
  <c r="AM1035" i="64"/>
  <c r="AM1028" i="64"/>
  <c r="AN1023" i="64" s="1"/>
  <c r="AN1030" i="64" s="1"/>
  <c r="AN1027" i="64" s="1"/>
  <c r="AX1024" i="64"/>
  <c r="AX1894" i="64"/>
  <c r="AX1896" i="64" s="1"/>
  <c r="AV1039" i="64" a="1"/>
  <c r="AV1039" i="64" s="1"/>
  <c r="AY1893" i="64" a="1"/>
  <c r="AY1893" i="64" s="1"/>
  <c r="AY1025" i="64" a="1"/>
  <c r="AY1025" i="64" s="1"/>
  <c r="AW1033" i="64"/>
  <c r="AW1038" i="64"/>
  <c r="AY1195" i="64" a="1"/>
  <c r="AY1195" i="64" s="1"/>
  <c r="AY1895" i="64" a="1"/>
  <c r="AY1895" i="64" s="1"/>
  <c r="AY1191" i="64" a="1"/>
  <c r="AY1191" i="64" s="1"/>
  <c r="AY1192" i="64" a="1"/>
  <c r="AY1192" i="64" s="1"/>
  <c r="AX1193" i="64"/>
  <c r="AX1194" i="64" s="1"/>
  <c r="AX1196" i="64" s="1"/>
  <c r="Z664" i="64"/>
  <c r="Z668" i="64"/>
  <c r="AA660" i="64"/>
  <c r="AA662" i="64" s="1"/>
  <c r="AA652" i="64" s="1"/>
  <c r="AA654" i="64" s="1"/>
  <c r="AA655" i="64" s="1"/>
  <c r="AY661" i="64" a="1"/>
  <c r="AY661" i="64" s="1"/>
  <c r="AY650" i="64" a="1"/>
  <c r="AY650" i="64" s="1"/>
  <c r="AY1373" i="64" a="1"/>
  <c r="AY1373" i="64" s="1"/>
  <c r="AY667" i="64" a="1"/>
  <c r="AY667" i="64" s="1"/>
  <c r="AY653" i="64" a="1"/>
  <c r="AY653" i="64" s="1"/>
  <c r="AX126" i="64"/>
  <c r="AX141" i="64"/>
  <c r="AX138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265" i="64" a="1"/>
  <c r="AY1265" i="64" s="1"/>
  <c r="AU995" i="64"/>
  <c r="AV994" i="64"/>
  <c r="AV995" i="64" s="1"/>
  <c r="AW992" i="64"/>
  <c r="AX991" i="64"/>
  <c r="AX989" i="64"/>
  <c r="AX988" i="64"/>
  <c r="AX987" i="64"/>
  <c r="AX990" i="64"/>
  <c r="AY982" i="64" a="1"/>
  <c r="AY982" i="64" s="1"/>
  <c r="AY981" i="64" a="1"/>
  <c r="AY981" i="64" s="1"/>
  <c r="AY984" i="64" a="1"/>
  <c r="AY984" i="64" s="1"/>
  <c r="AY983" i="64" a="1"/>
  <c r="AY983" i="64" s="1"/>
  <c r="AY980" i="64" a="1"/>
  <c r="AY980" i="64" s="1"/>
  <c r="AX973" i="64"/>
  <c r="AW977" i="64"/>
  <c r="AX972" i="64"/>
  <c r="AX976" i="64"/>
  <c r="AX975" i="64"/>
  <c r="AX974" i="64"/>
  <c r="AY965" i="64" a="1"/>
  <c r="AY965" i="64" s="1"/>
  <c r="AY949" i="64" a="1"/>
  <c r="AY949" i="64" s="1"/>
  <c r="AY957" i="64" s="1"/>
  <c r="AY950" i="64" a="1"/>
  <c r="AY950" i="64" s="1"/>
  <c r="AY958" i="64" s="1"/>
  <c r="AY966" i="64" a="1"/>
  <c r="AY966" i="64" s="1"/>
  <c r="AY951" i="64" a="1"/>
  <c r="AY951" i="64" s="1"/>
  <c r="AY959" i="64" s="1"/>
  <c r="AY952" i="64" a="1"/>
  <c r="AY952" i="64" s="1"/>
  <c r="AY960" i="64" s="1"/>
  <c r="AY953" i="64" a="1"/>
  <c r="AY953" i="64" s="1"/>
  <c r="AY961" i="64" s="1"/>
  <c r="AY967" i="64" a="1"/>
  <c r="AY967" i="64" s="1"/>
  <c r="AY968" i="64" a="1"/>
  <c r="AY968" i="64" s="1"/>
  <c r="AY969" i="64" a="1"/>
  <c r="AY969" i="64" s="1"/>
  <c r="AY208" i="64" a="1"/>
  <c r="AY208" i="64" s="1"/>
  <c r="AY207" i="64" s="1"/>
  <c r="AY209" i="64" a="1"/>
  <c r="AY209" i="64" s="1"/>
  <c r="AX210" i="64"/>
  <c r="AX212" i="64" s="1"/>
  <c r="AX1241" i="64"/>
  <c r="AX924" i="64"/>
  <c r="AX926" i="64" s="1"/>
  <c r="AV1244" i="64"/>
  <c r="AW1243" i="64"/>
  <c r="AY331" i="64" a="1"/>
  <c r="AY331" i="64" s="1"/>
  <c r="AY1240" i="64" a="1"/>
  <c r="AY1240" i="64" s="1"/>
  <c r="AY312" i="64" a="1"/>
  <c r="AY312" i="64" s="1"/>
  <c r="AY925" i="64" a="1"/>
  <c r="AY925" i="64" s="1"/>
  <c r="AY891" i="64" a="1"/>
  <c r="AY891" i="64" s="1"/>
  <c r="AY299" i="64" a="1"/>
  <c r="AY299" i="64" s="1"/>
  <c r="AW888" i="64"/>
  <c r="AX884" i="64"/>
  <c r="AX892" i="64" s="1"/>
  <c r="AY887" i="64" a="1"/>
  <c r="AY887" i="64" s="1"/>
  <c r="AY4" i="64"/>
  <c r="AY883" i="64" a="1"/>
  <c r="AY883" i="64" s="1"/>
  <c r="DL177" i="64"/>
  <c r="DL1959" i="64" s="1"/>
  <c r="DF1975" i="64"/>
  <c r="DG1975" i="64"/>
  <c r="CQ1975" i="64"/>
  <c r="CW1975" i="64"/>
  <c r="DA1975" i="64"/>
  <c r="DL1975" i="64"/>
  <c r="DL1977" i="64" s="1"/>
  <c r="DJ1975" i="64"/>
  <c r="CS1975" i="64"/>
  <c r="CU1975" i="64"/>
  <c r="CZ1975" i="64"/>
  <c r="CT1975" i="64"/>
  <c r="CO1975" i="64"/>
  <c r="DH1975" i="64"/>
  <c r="DK1975" i="64"/>
  <c r="CR1975" i="64"/>
  <c r="DD1975" i="64"/>
  <c r="CX1975" i="64"/>
  <c r="CY1975" i="64"/>
  <c r="CV1975" i="64"/>
  <c r="DE1975" i="64"/>
  <c r="DI1975" i="64"/>
  <c r="CP1975" i="64"/>
  <c r="DC1975" i="64"/>
  <c r="DB1975" i="64"/>
  <c r="AS2107" i="64"/>
  <c r="AZ259" i="64"/>
  <c r="AZ7" i="64"/>
  <c r="AZ1" i="64"/>
  <c r="AZ3" i="64"/>
  <c r="BA2" i="64"/>
  <c r="CY2388" i="64"/>
  <c r="CW2388" i="64"/>
  <c r="DJ2388" i="64"/>
  <c r="DL2388" i="64"/>
  <c r="DE2388" i="64"/>
  <c r="CP2388" i="64"/>
  <c r="DF2388" i="64"/>
  <c r="CU2388" i="64"/>
  <c r="DD2388" i="64"/>
  <c r="CT2388" i="64"/>
  <c r="DC2388" i="64"/>
  <c r="CV2388" i="64"/>
  <c r="CS2388" i="64"/>
  <c r="CX2388" i="64"/>
  <c r="DG2388" i="64"/>
  <c r="DK2388" i="64"/>
  <c r="CQ2388" i="64"/>
  <c r="DA2388" i="64"/>
  <c r="CR2388" i="64"/>
  <c r="DH2388" i="64"/>
  <c r="CZ2388" i="64"/>
  <c r="DI2388" i="64"/>
  <c r="DB2388" i="64"/>
  <c r="CO2388" i="64"/>
  <c r="AY24" i="864"/>
  <c r="AY98"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1" i="861" s="1"/>
  <c r="DA850" i="64"/>
  <c r="AM3" i="860"/>
  <c r="AM4" i="860" s="1"/>
  <c r="AM1" i="860"/>
  <c r="AN2" i="860"/>
  <c r="AM7" i="860"/>
  <c r="CQ858" i="64"/>
  <c r="CQ850" i="64"/>
  <c r="CN850" i="64"/>
  <c r="CN860" i="64" s="1"/>
  <c r="CY850" i="64"/>
  <c r="CQ859" i="64"/>
  <c r="DB850" i="64"/>
  <c r="CW850" i="64"/>
  <c r="DI850" i="64"/>
  <c r="CV850" i="64"/>
  <c r="CT850" i="64"/>
  <c r="CP850" i="64"/>
  <c r="DE850" i="64"/>
  <c r="DH850" i="64"/>
  <c r="DC850" i="64"/>
  <c r="CS850" i="64"/>
  <c r="DG850" i="64"/>
  <c r="CZ850" i="64"/>
  <c r="DK850" i="64"/>
  <c r="DL850" i="64"/>
  <c r="DF850" i="64"/>
  <c r="CO850" i="64"/>
  <c r="CU850" i="64"/>
  <c r="CR850" i="64"/>
  <c r="DJ850" i="64"/>
  <c r="DD850" i="64"/>
  <c r="CX850" i="64"/>
  <c r="DB851" i="64"/>
  <c r="CW851" i="64"/>
  <c r="CW859" i="64" s="1"/>
  <c r="DI851" i="64"/>
  <c r="DI858" i="64" s="1"/>
  <c r="CV851" i="64"/>
  <c r="CV859" i="64" s="1"/>
  <c r="CT851" i="64"/>
  <c r="CT859" i="64" s="1"/>
  <c r="CP851" i="64"/>
  <c r="CY858" i="64"/>
  <c r="CY859" i="64"/>
  <c r="DE851" i="64"/>
  <c r="DE859" i="64" s="1"/>
  <c r="DH851" i="64"/>
  <c r="DH858" i="64" s="1"/>
  <c r="DC851" i="64"/>
  <c r="DC859" i="64" s="1"/>
  <c r="CS851" i="64"/>
  <c r="DA858" i="64"/>
  <c r="DA859" i="64"/>
  <c r="DG851" i="64"/>
  <c r="DG858" i="64" s="1"/>
  <c r="CZ851" i="64"/>
  <c r="CZ859" i="64" s="1"/>
  <c r="DK851" i="64"/>
  <c r="DK859" i="64" s="1"/>
  <c r="DL851" i="64"/>
  <c r="DL858" i="64" s="1"/>
  <c r="CN859" i="64"/>
  <c r="CN858" i="64"/>
  <c r="DF851" i="64"/>
  <c r="DF859" i="64" s="1"/>
  <c r="CO851" i="64"/>
  <c r="CO858" i="64" s="1"/>
  <c r="CU851" i="64"/>
  <c r="CU858" i="64" s="1"/>
  <c r="CR851" i="64"/>
  <c r="CR859" i="64" s="1"/>
  <c r="DJ851" i="64"/>
  <c r="DD851" i="64"/>
  <c r="DD859" i="64" s="1"/>
  <c r="CX851" i="64"/>
  <c r="CX858" i="64" s="1"/>
  <c r="CX589" i="64"/>
  <c r="DD589" i="64"/>
  <c r="DA589" i="64"/>
  <c r="CV589" i="64"/>
  <c r="DL589" i="64"/>
  <c r="CR589" i="64"/>
  <c r="CQ589" i="64"/>
  <c r="CZ589" i="64"/>
  <c r="DH589" i="64"/>
  <c r="CS589" i="64"/>
  <c r="CY589" i="64"/>
  <c r="DG589" i="64"/>
  <c r="CU589" i="64"/>
  <c r="DI589" i="64"/>
  <c r="DJ589" i="64"/>
  <c r="DB589" i="64"/>
  <c r="CT589" i="64"/>
  <c r="CW589" i="64"/>
  <c r="DE589" i="64"/>
  <c r="DC589" i="64"/>
  <c r="DF589" i="64"/>
  <c r="CP589" i="64"/>
  <c r="CO589" i="64"/>
  <c r="DK589" i="64"/>
  <c r="DJ2657" i="64"/>
  <c r="CW2657" i="64"/>
  <c r="CV2657" i="64"/>
  <c r="CP2657" i="64"/>
  <c r="CZ2657" i="64"/>
  <c r="CR2657" i="64"/>
  <c r="CY2657" i="64"/>
  <c r="CU2657" i="64"/>
  <c r="DC2657" i="64"/>
  <c r="DG2657" i="64"/>
  <c r="CS2657" i="64"/>
  <c r="DF2657" i="64"/>
  <c r="CT2657" i="64"/>
  <c r="DB2657" i="64"/>
  <c r="DA2657" i="64"/>
  <c r="DH2657" i="64"/>
  <c r="DI2657" i="64"/>
  <c r="DL2657" i="64"/>
  <c r="DD2657" i="64"/>
  <c r="CX2657" i="64"/>
  <c r="CO2657" i="64"/>
  <c r="CQ2657" i="64"/>
  <c r="DE2657" i="64"/>
  <c r="DK2657" i="64"/>
  <c r="CV2006" i="64"/>
  <c r="CV2023" i="64" s="1"/>
  <c r="DG2005" i="64"/>
  <c r="DG2022" i="64" s="1"/>
  <c r="DH2513" i="64"/>
  <c r="DC2005" i="64"/>
  <c r="DC2022" i="64" s="1"/>
  <c r="CT2006" i="64"/>
  <c r="CT2014" i="64" s="1"/>
  <c r="CY2470" i="64"/>
  <c r="CW2470" i="64"/>
  <c r="CQ2006" i="64"/>
  <c r="CQ2014" i="64" s="1"/>
  <c r="CR2006" i="64"/>
  <c r="CR2014" i="64" s="1"/>
  <c r="DF2005" i="64"/>
  <c r="DF2022" i="64" s="1"/>
  <c r="DG2513" i="64"/>
  <c r="CZ2006" i="64"/>
  <c r="CZ2023" i="64" s="1"/>
  <c r="CT2005" i="64"/>
  <c r="CT2013" i="64" s="1"/>
  <c r="CU2006" i="64"/>
  <c r="CR2492" i="64"/>
  <c r="CT2513" i="64"/>
  <c r="CW2492" i="64"/>
  <c r="CO2005" i="64"/>
  <c r="DC2492" i="64"/>
  <c r="DD2513" i="64"/>
  <c r="CU2005" i="64"/>
  <c r="CS2492" i="64"/>
  <c r="DB2006" i="64"/>
  <c r="DE2513" i="64"/>
  <c r="DC2513" i="64"/>
  <c r="DC2470" i="64"/>
  <c r="CY2492" i="64"/>
  <c r="CX2006" i="64"/>
  <c r="CP2492" i="64"/>
  <c r="DG2006" i="64"/>
  <c r="DG2014" i="64" s="1"/>
  <c r="DH2006" i="64"/>
  <c r="DH2014" i="64" s="1"/>
  <c r="CO2513" i="64"/>
  <c r="CS2513" i="64"/>
  <c r="CP2513" i="64"/>
  <c r="DC2006" i="64"/>
  <c r="CY2005" i="64"/>
  <c r="CS2005" i="64"/>
  <c r="DB2470" i="64"/>
  <c r="DA2492" i="64"/>
  <c r="CO2006" i="64"/>
  <c r="CQ2492" i="64"/>
  <c r="DE2006" i="64"/>
  <c r="DE2014" i="64" s="1"/>
  <c r="DF2492" i="64"/>
  <c r="CZ2513" i="64"/>
  <c r="CQ2470" i="64"/>
  <c r="DF2006" i="64"/>
  <c r="DF2023" i="64" s="1"/>
  <c r="CR2005" i="64"/>
  <c r="CR2513" i="64"/>
  <c r="CY2513" i="64"/>
  <c r="CX2470" i="64"/>
  <c r="DE2005" i="64"/>
  <c r="DE2013" i="64" s="1"/>
  <c r="CR2470" i="64"/>
  <c r="CU2513" i="64"/>
  <c r="DD2005" i="64"/>
  <c r="CZ2470" i="64"/>
  <c r="CT2470" i="64"/>
  <c r="DG2492" i="64"/>
  <c r="CQ2005" i="64"/>
  <c r="DA2006" i="64"/>
  <c r="CP2005" i="64"/>
  <c r="DE2470" i="64"/>
  <c r="CO2470" i="64"/>
  <c r="CW2006" i="64"/>
  <c r="DA2513" i="64"/>
  <c r="DA2470" i="64"/>
  <c r="CU2470" i="64"/>
  <c r="CV2492" i="64"/>
  <c r="CS2470" i="64"/>
  <c r="CU2492" i="64"/>
  <c r="CS2006" i="64"/>
  <c r="CV2470" i="64"/>
  <c r="DH2470" i="64"/>
  <c r="DD2492" i="64"/>
  <c r="CP2006" i="64"/>
  <c r="CZ2005" i="64"/>
  <c r="DB2492" i="64"/>
  <c r="CP2470" i="64"/>
  <c r="DH2492" i="64"/>
  <c r="DD2006" i="64"/>
  <c r="CQ2513" i="64"/>
  <c r="DA2005" i="64"/>
  <c r="CX2005" i="64"/>
  <c r="CX2492" i="64"/>
  <c r="DE2492" i="64"/>
  <c r="CZ2492" i="64"/>
  <c r="CT2492" i="64"/>
  <c r="CV2513" i="64"/>
  <c r="CO2492" i="64"/>
  <c r="DB2513" i="64"/>
  <c r="DB2005" i="64"/>
  <c r="DG2470" i="64"/>
  <c r="DD2470" i="64"/>
  <c r="CW2005" i="64"/>
  <c r="CY2006" i="64"/>
  <c r="CX2513" i="64"/>
  <c r="CV2005" i="64"/>
  <c r="DH2005" i="64"/>
  <c r="DH2022" i="64" s="1"/>
  <c r="CW2513" i="64"/>
  <c r="CO2185" i="64"/>
  <c r="DL56" i="64"/>
  <c r="DL62" i="64" s="1"/>
  <c r="DJ2513" i="64"/>
  <c r="DJ2006" i="64"/>
  <c r="DJ2023" i="64" s="1"/>
  <c r="DL1467" i="64"/>
  <c r="DL1469" i="64" s="1"/>
  <c r="DJ2492" i="64"/>
  <c r="DI2006" i="64"/>
  <c r="DL2492" i="64"/>
  <c r="DI2005" i="64"/>
  <c r="DL1585" i="64"/>
  <c r="DL1587" i="64" s="1"/>
  <c r="DL798" i="64"/>
  <c r="DL800" i="64" s="1"/>
  <c r="DL2005" i="64"/>
  <c r="DL751" i="64"/>
  <c r="DL1218" i="64"/>
  <c r="DL2755" i="64" s="1"/>
  <c r="DL1491" i="64"/>
  <c r="DL1493" i="64" s="1"/>
  <c r="DL2832" i="64" s="1"/>
  <c r="DL822" i="64"/>
  <c r="DL1515" i="64"/>
  <c r="DI2492" i="64"/>
  <c r="DL542" i="64"/>
  <c r="DL1758" i="64"/>
  <c r="DL1648" i="64"/>
  <c r="DL1613" i="64"/>
  <c r="DJ2005" i="64"/>
  <c r="DJ2013" i="64" s="1"/>
  <c r="DL2470" i="64"/>
  <c r="DL2513" i="64"/>
  <c r="DL1719" i="64"/>
  <c r="DL1864" i="64"/>
  <c r="DL1866" i="64" s="1"/>
  <c r="DL2006" i="64"/>
  <c r="DL1921" i="64"/>
  <c r="DL566" i="64"/>
  <c r="DL1683" i="64"/>
  <c r="DL727" i="64"/>
  <c r="DL726" i="64" s="1"/>
  <c r="DL93" i="64"/>
  <c r="DK2006" i="64"/>
  <c r="DK2005" i="64"/>
  <c r="DI2513" i="64"/>
  <c r="DF2513" i="64"/>
  <c r="DK2492" i="64"/>
  <c r="DK2513" i="64"/>
  <c r="DI2470" i="64"/>
  <c r="DK2470" i="64"/>
  <c r="DJ2470" i="64"/>
  <c r="DF2470" i="64"/>
  <c r="AS2148" i="64"/>
  <c r="AR2150" i="64"/>
  <c r="AS2127" i="64"/>
  <c r="AS2129" i="64" s="1"/>
  <c r="E1929" i="64"/>
  <c r="E1928" i="64"/>
  <c r="B1928" i="64" s="1"/>
  <c r="E1927" i="64"/>
  <c r="E1926" i="64"/>
  <c r="E1925" i="64"/>
  <c r="E1924" i="64"/>
  <c r="E1923" i="64"/>
  <c r="E1922" i="64"/>
  <c r="B1922" i="64" s="1"/>
  <c r="E1921" i="64"/>
  <c r="S1919" i="64"/>
  <c r="E1919" i="64"/>
  <c r="E1918" i="64"/>
  <c r="E1920" i="64"/>
  <c r="B1920" i="64" s="1"/>
  <c r="E1917" i="64"/>
  <c r="G1491" i="64"/>
  <c r="G1975" i="64"/>
  <c r="AY884" i="64" a="1"/>
  <c r="AY1068" i="64" a="1"/>
  <c r="AY1136" i="64" a="1"/>
  <c r="AY1241" i="64" a="1"/>
  <c r="AY1388" i="64" a="1"/>
  <c r="AX1243" i="64" a="1"/>
  <c r="AY924" i="64" a="1"/>
  <c r="AW1244" i="64" a="1"/>
  <c r="AY1024" i="64" a="1"/>
  <c r="AY2052" i="64" a="1"/>
  <c r="AY1266" i="64"/>
  <c r="S2533" i="64" a="1"/>
  <c r="AY1295" i="64" a="1"/>
  <c r="AY1894" i="64" a="1"/>
  <c r="S2567" i="64" a="1"/>
  <c r="AY396" i="64" a="1"/>
  <c r="AZ420" i="64" l="1" a="1"/>
  <c r="AZ420" i="64" s="1"/>
  <c r="AZ450" i="64" s="1"/>
  <c r="AZ480" i="64" a="1"/>
  <c r="AZ480" i="64" s="1"/>
  <c r="AZ520" i="64" s="1"/>
  <c r="BO25" i="1236"/>
  <c r="BP41" i="1236"/>
  <c r="BO42" i="1236"/>
  <c r="BO37" i="1236"/>
  <c r="AK66" i="1236"/>
  <c r="AK43" i="861" s="1"/>
  <c r="AK64" i="1236"/>
  <c r="AK72" i="861" s="1"/>
  <c r="BO46" i="1236"/>
  <c r="BO33" i="1236"/>
  <c r="BO31" i="1236"/>
  <c r="BO45" i="1236"/>
  <c r="BO30" i="1236"/>
  <c r="BP40" i="1236"/>
  <c r="BO23" i="1236"/>
  <c r="BN63" i="1236"/>
  <c r="BN100" i="861" s="1"/>
  <c r="BO41" i="1236"/>
  <c r="BO43" i="1236"/>
  <c r="BN48" i="1236"/>
  <c r="BN50" i="1236"/>
  <c r="BN17" i="861" s="1"/>
  <c r="BP30" i="1236"/>
  <c r="BO36" i="1236"/>
  <c r="BP27" i="1236"/>
  <c r="BP25" i="1236"/>
  <c r="BP36" i="1236"/>
  <c r="BP33" i="1236"/>
  <c r="BP39" i="1236"/>
  <c r="BO34" i="1236"/>
  <c r="BO27" i="1236"/>
  <c r="BO28" i="1236"/>
  <c r="BO44" i="1236"/>
  <c r="BO62" i="1236"/>
  <c r="BO99" i="861" s="1"/>
  <c r="BP18" i="1236"/>
  <c r="BQ16" i="1236"/>
  <c r="BQ36" i="861" s="1"/>
  <c r="BQ4" i="1236"/>
  <c r="BQ17" i="1236"/>
  <c r="BQ20" i="1236"/>
  <c r="BQ61" i="1236"/>
  <c r="BS2" i="1236"/>
  <c r="BR3" i="1236"/>
  <c r="BR1" i="1236"/>
  <c r="BR7" i="1236"/>
  <c r="BP8" i="1236"/>
  <c r="AY396" i="64"/>
  <c r="AY1295" i="64"/>
  <c r="AY1296" i="64" s="1"/>
  <c r="AZ1294" i="64" a="1"/>
  <c r="AZ1294" i="64" s="1"/>
  <c r="AZ395" i="64" a="1"/>
  <c r="AZ395" i="64" s="1"/>
  <c r="AP1297" i="64"/>
  <c r="AP1299" i="64"/>
  <c r="AY1136" i="64"/>
  <c r="AY1068" i="64"/>
  <c r="AZ1067" i="64" a="1"/>
  <c r="AZ1067" i="64" s="1"/>
  <c r="AZ1135" i="64" a="1"/>
  <c r="AZ1135" i="64" s="1"/>
  <c r="AO1138" i="64"/>
  <c r="AP1134" i="64" s="1"/>
  <c r="AO1140" i="64"/>
  <c r="AX1143" i="64"/>
  <c r="AX1137" i="64"/>
  <c r="AX1144" i="64" s="1"/>
  <c r="DL2806" i="64"/>
  <c r="DL2807" i="64"/>
  <c r="Z73" i="861"/>
  <c r="Z75" i="861" s="1"/>
  <c r="AY2052" i="64"/>
  <c r="AY2061" i="64" s="1"/>
  <c r="AY2062" i="64" s="1" a="1"/>
  <c r="AY2062" i="64" s="1"/>
  <c r="AZ2053" i="64" a="1"/>
  <c r="AZ2053" i="64" s="1"/>
  <c r="AK2056" i="64"/>
  <c r="AL2051" i="64" s="1"/>
  <c r="BL2083" i="64"/>
  <c r="BL2085" i="64" s="1"/>
  <c r="BK2085" i="64"/>
  <c r="AN1035" i="64"/>
  <c r="AN1028" i="64"/>
  <c r="AO1023" i="64" s="1"/>
  <c r="AO1030" i="64" s="1"/>
  <c r="AO1027" i="64" s="1"/>
  <c r="AY1024" i="64"/>
  <c r="AY1894" i="64"/>
  <c r="AY1896" i="64" s="1"/>
  <c r="AZ1893" i="64" a="1"/>
  <c r="AZ1893" i="64" s="1"/>
  <c r="AZ1025" i="64" a="1"/>
  <c r="AZ1025" i="64" s="1"/>
  <c r="AW1039" i="64" a="1"/>
  <c r="AW1039" i="64" s="1"/>
  <c r="AX1033" i="64"/>
  <c r="AX1038" i="64"/>
  <c r="AZ1195" i="64" a="1"/>
  <c r="AZ1195" i="64" s="1"/>
  <c r="AZ1895" i="64" a="1"/>
  <c r="AZ1895" i="64" s="1"/>
  <c r="AZ1191" i="64" a="1"/>
  <c r="AZ1191" i="64" s="1"/>
  <c r="AZ1192" i="64" a="1"/>
  <c r="AZ1192" i="64" s="1"/>
  <c r="AY1193" i="64"/>
  <c r="AY1194" i="64" s="1"/>
  <c r="AY1196" i="64" s="1"/>
  <c r="AA656" i="64"/>
  <c r="AB648" i="64"/>
  <c r="AB651" i="64" s="1"/>
  <c r="AA663" i="64"/>
  <c r="AZ661" i="64" a="1"/>
  <c r="AZ661" i="64" s="1"/>
  <c r="AZ650" i="64" a="1"/>
  <c r="AZ650" i="64" s="1"/>
  <c r="AZ667" i="64" a="1"/>
  <c r="AZ667" i="64" s="1"/>
  <c r="AZ653" i="64" a="1"/>
  <c r="AZ653" i="64" s="1"/>
  <c r="AY1388" i="64"/>
  <c r="AY1390" i="64" s="1"/>
  <c r="AZ111" i="64" a="1"/>
  <c r="AZ111" i="64" s="1"/>
  <c r="AZ1373" i="64" a="1"/>
  <c r="AZ1373" i="64" s="1"/>
  <c r="AX139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265" i="64" a="1"/>
  <c r="AZ1265" i="64" s="1"/>
  <c r="AW994" i="64"/>
  <c r="AY989" i="64"/>
  <c r="AX992" i="64"/>
  <c r="AY991" i="64"/>
  <c r="AY990" i="64"/>
  <c r="AY988" i="64"/>
  <c r="AY987" i="64"/>
  <c r="AZ981" i="64" a="1"/>
  <c r="AZ981" i="64" s="1"/>
  <c r="AZ982" i="64" a="1"/>
  <c r="AZ982" i="64" s="1"/>
  <c r="AZ983" i="64" a="1"/>
  <c r="AZ983" i="64" s="1"/>
  <c r="AZ984" i="64" a="1"/>
  <c r="AZ984" i="64" s="1"/>
  <c r="AZ980" i="64" a="1"/>
  <c r="AZ980" i="64" s="1"/>
  <c r="AX977" i="64"/>
  <c r="AZ969" i="64" a="1"/>
  <c r="AZ969" i="64" s="1"/>
  <c r="AZ965" i="64" a="1"/>
  <c r="AZ965" i="64" s="1"/>
  <c r="AZ949" i="64" a="1"/>
  <c r="AZ949" i="64" s="1"/>
  <c r="AZ957" i="64" s="1"/>
  <c r="AZ950" i="64" a="1"/>
  <c r="AZ950" i="64" s="1"/>
  <c r="AZ958" i="64" s="1"/>
  <c r="AZ966" i="64" a="1"/>
  <c r="AZ966" i="64" s="1"/>
  <c r="AZ951" i="64" a="1"/>
  <c r="AZ951" i="64" s="1"/>
  <c r="AZ959" i="64" s="1"/>
  <c r="AZ952" i="64" a="1"/>
  <c r="AZ952" i="64" s="1"/>
  <c r="AZ960" i="64" s="1"/>
  <c r="AZ953" i="64" a="1"/>
  <c r="AZ953" i="64" s="1"/>
  <c r="AZ961" i="64" s="1"/>
  <c r="AZ967" i="64" a="1"/>
  <c r="AZ967" i="64" s="1"/>
  <c r="AZ968" i="64" a="1"/>
  <c r="AZ968" i="64" s="1"/>
  <c r="AY976" i="64"/>
  <c r="AY975" i="64"/>
  <c r="AY974" i="64"/>
  <c r="AY973" i="64"/>
  <c r="AY972" i="64"/>
  <c r="AZ208" i="64" a="1"/>
  <c r="AZ208" i="64" s="1"/>
  <c r="AZ207" i="64" s="1"/>
  <c r="AZ209" i="64" a="1"/>
  <c r="AZ209" i="64" s="1"/>
  <c r="AY210" i="64"/>
  <c r="AY212" i="64" s="1"/>
  <c r="AY1241" i="64"/>
  <c r="AY924" i="64"/>
  <c r="AY926" i="64" s="1"/>
  <c r="AW1244" i="64"/>
  <c r="AX1243" i="64"/>
  <c r="AZ331" i="64" a="1"/>
  <c r="AZ331" i="64" s="1"/>
  <c r="AZ1240" i="64" a="1"/>
  <c r="AZ1240" i="64" s="1"/>
  <c r="AZ312" i="64" a="1"/>
  <c r="AZ312" i="64" s="1"/>
  <c r="AZ925" i="64" a="1"/>
  <c r="AZ925" i="64" s="1"/>
  <c r="AZ891" i="64" a="1"/>
  <c r="AZ891" i="64" s="1"/>
  <c r="AZ299" i="64" a="1"/>
  <c r="AZ299" i="64" s="1"/>
  <c r="AX888" i="64"/>
  <c r="AY884" i="64"/>
  <c r="AY892" i="64" s="1"/>
  <c r="AZ887" i="64" a="1"/>
  <c r="AZ887" i="64" s="1"/>
  <c r="AZ4" i="64"/>
  <c r="AZ883" i="64" a="1"/>
  <c r="AZ883" i="64" s="1"/>
  <c r="AT2107" i="64"/>
  <c r="BA259" i="64"/>
  <c r="BA7" i="64"/>
  <c r="AZ8" i="64" s="1"/>
  <c r="AY8" i="64"/>
  <c r="BB2" i="64"/>
  <c r="BA3" i="64"/>
  <c r="BA1" i="64"/>
  <c r="CO2396" i="64"/>
  <c r="CP2396" i="64" s="1"/>
  <c r="AZ24" i="864"/>
  <c r="AZ98"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1" i="861" s="1"/>
  <c r="AZ43" i="863"/>
  <c r="BB5" i="861"/>
  <c r="BD3" i="861"/>
  <c r="BC4" i="861"/>
  <c r="BC1" i="861"/>
  <c r="BC8" i="861"/>
  <c r="DA860" i="64"/>
  <c r="AO2" i="860"/>
  <c r="AN1" i="860"/>
  <c r="AN7" i="860"/>
  <c r="AN3" i="860"/>
  <c r="AN4" i="860" s="1"/>
  <c r="CT858" i="64"/>
  <c r="CY860" i="64"/>
  <c r="CQ860" i="64"/>
  <c r="CN852" i="64"/>
  <c r="CO848" i="64" s="1"/>
  <c r="CO852" i="64" s="1"/>
  <c r="CP848" i="64" s="1"/>
  <c r="CP852" i="64" s="1"/>
  <c r="CQ848" i="64" s="1"/>
  <c r="CQ852" i="64" s="1"/>
  <c r="CR848" i="64" s="1"/>
  <c r="CR852" i="64" s="1"/>
  <c r="CS848" i="64" s="1"/>
  <c r="CS852" i="64" s="1"/>
  <c r="CT848" i="64" s="1"/>
  <c r="CT852" i="64" s="1"/>
  <c r="CU848" i="64" s="1"/>
  <c r="CU852" i="64" s="1"/>
  <c r="CV848" i="64" s="1"/>
  <c r="CV852" i="64" s="1"/>
  <c r="CW848" i="64" s="1"/>
  <c r="CW852" i="64" s="1"/>
  <c r="CX848" i="64" s="1"/>
  <c r="CX852" i="64" s="1"/>
  <c r="CY848" i="64" s="1"/>
  <c r="CY852" i="64" s="1"/>
  <c r="CZ848" i="64" s="1"/>
  <c r="CZ852" i="64" s="1"/>
  <c r="DA848" i="64" s="1"/>
  <c r="DA852" i="64" s="1"/>
  <c r="DB848" i="64" s="1"/>
  <c r="DB852" i="64" s="1"/>
  <c r="DC848" i="64" s="1"/>
  <c r="DC852" i="64" s="1"/>
  <c r="DD848" i="64" s="1"/>
  <c r="DD852" i="64" s="1"/>
  <c r="DE848" i="64" s="1"/>
  <c r="DE852" i="64" s="1"/>
  <c r="DF848" i="64" s="1"/>
  <c r="DF852" i="64" s="1"/>
  <c r="DG848" i="64" s="1"/>
  <c r="DG852" i="64" s="1"/>
  <c r="DH848" i="64" s="1"/>
  <c r="DH852" i="64" s="1"/>
  <c r="DI848" i="64" s="1"/>
  <c r="DI852" i="64" s="1"/>
  <c r="DJ848" i="64" s="1"/>
  <c r="DJ852" i="64" s="1"/>
  <c r="DK848" i="64" s="1"/>
  <c r="DK852" i="64" s="1"/>
  <c r="DL848" i="64" s="1"/>
  <c r="DL852" i="64" s="1"/>
  <c r="CV858" i="64"/>
  <c r="DI859" i="64"/>
  <c r="DF858" i="64"/>
  <c r="DD858" i="64"/>
  <c r="DK858" i="64"/>
  <c r="CW858" i="64"/>
  <c r="DG859" i="64"/>
  <c r="DE858" i="64"/>
  <c r="CO859" i="64"/>
  <c r="DC858" i="64"/>
  <c r="CR858" i="64"/>
  <c r="CO860" i="64"/>
  <c r="DH860" i="64"/>
  <c r="CU859" i="64"/>
  <c r="DL859" i="64"/>
  <c r="CX859" i="64"/>
  <c r="DF860" i="64"/>
  <c r="DE860" i="64"/>
  <c r="DB858" i="64"/>
  <c r="DB859" i="64"/>
  <c r="DL860" i="64"/>
  <c r="CP860" i="64"/>
  <c r="CZ858" i="64"/>
  <c r="CS859" i="64"/>
  <c r="CS858" i="64"/>
  <c r="CX860" i="64"/>
  <c r="DK860" i="64"/>
  <c r="CT860" i="64"/>
  <c r="DD860" i="64"/>
  <c r="CZ860" i="64"/>
  <c r="CV860" i="64"/>
  <c r="CP858" i="64"/>
  <c r="CP859" i="64"/>
  <c r="DJ860" i="64"/>
  <c r="DG860" i="64"/>
  <c r="DI860" i="64"/>
  <c r="DH859" i="64"/>
  <c r="CR860" i="64"/>
  <c r="CS860" i="64"/>
  <c r="CW860" i="64"/>
  <c r="DJ858" i="64"/>
  <c r="DJ859" i="64"/>
  <c r="CU860" i="64"/>
  <c r="DC860" i="64"/>
  <c r="DB860" i="64"/>
  <c r="S854" i="64" a="1"/>
  <c r="S854" i="64" s="1"/>
  <c r="S849" i="64" a="1"/>
  <c r="S849" i="64" s="1"/>
  <c r="S2379" i="64" a="1"/>
  <c r="S2379" i="64" s="1"/>
  <c r="S2380" i="64" a="1"/>
  <c r="S2380" i="64" s="1"/>
  <c r="S2381" i="64" a="1"/>
  <c r="S2381" i="64" s="1"/>
  <c r="S2382" i="64" a="1"/>
  <c r="S2382" i="64" s="1"/>
  <c r="S2383" i="64" a="1"/>
  <c r="S2383" i="64" s="1"/>
  <c r="S2384" i="64" a="1"/>
  <c r="S2384" i="64" s="1"/>
  <c r="S2385" i="64" a="1"/>
  <c r="S2385" i="64" s="1"/>
  <c r="S2386" i="64" a="1"/>
  <c r="S2386" i="64" s="1"/>
  <c r="S2387" i="64" a="1"/>
  <c r="S2387" i="64" s="1"/>
  <c r="S587" i="64" a="1"/>
  <c r="S587" i="64" s="1"/>
  <c r="S565" i="64" a="1"/>
  <c r="S565" i="64" s="1"/>
  <c r="S588" i="64" a="1"/>
  <c r="S588" i="64" s="1"/>
  <c r="S2533" i="64"/>
  <c r="S2567" i="64"/>
  <c r="CT2015" i="64"/>
  <c r="DG2013" i="64"/>
  <c r="DG2015" i="64" s="1"/>
  <c r="CQ2023" i="64"/>
  <c r="CV2014" i="64"/>
  <c r="CT2022" i="64"/>
  <c r="CT2023" i="64"/>
  <c r="DC2013" i="64"/>
  <c r="CZ2014" i="64"/>
  <c r="CR2023" i="64"/>
  <c r="DF2013" i="64"/>
  <c r="DF2014" i="64"/>
  <c r="DE2022" i="64"/>
  <c r="DH2023" i="64"/>
  <c r="DH2024" i="64" s="1"/>
  <c r="DH2013" i="64"/>
  <c r="DH2015" i="64" s="1"/>
  <c r="DG2023" i="64"/>
  <c r="DG2024" i="64" s="1"/>
  <c r="DE2023" i="64"/>
  <c r="CW2022" i="64"/>
  <c r="CW2013" i="64"/>
  <c r="CS2022" i="64"/>
  <c r="CS2013" i="64"/>
  <c r="CU2013" i="64"/>
  <c r="CU2022" i="64"/>
  <c r="CP2022" i="64"/>
  <c r="CP2013" i="64"/>
  <c r="CY2022" i="64"/>
  <c r="CY2013" i="64"/>
  <c r="CX2014" i="64"/>
  <c r="CX2023" i="64"/>
  <c r="CZ2022" i="64"/>
  <c r="CZ2024" i="64" s="1"/>
  <c r="CZ2013" i="64"/>
  <c r="DA2023" i="64"/>
  <c r="DA2014" i="64"/>
  <c r="DC2023" i="64"/>
  <c r="DC2024" i="64" s="1"/>
  <c r="DC2014" i="64"/>
  <c r="DB2022" i="64"/>
  <c r="DB2013" i="64"/>
  <c r="CX2013" i="64"/>
  <c r="CX2022" i="64"/>
  <c r="CP2023" i="64"/>
  <c r="CP2014" i="64"/>
  <c r="CQ2013" i="64"/>
  <c r="CQ2015" i="64" s="1"/>
  <c r="CQ2022" i="64"/>
  <c r="CO2022" i="64"/>
  <c r="CO2013" i="64"/>
  <c r="DA2022" i="64"/>
  <c r="DA2013" i="64"/>
  <c r="CV2013" i="64"/>
  <c r="CV2022" i="64"/>
  <c r="CV2024" i="64" s="1"/>
  <c r="CO2023" i="64"/>
  <c r="CO2014" i="64"/>
  <c r="DD2014" i="64"/>
  <c r="DD2023" i="64"/>
  <c r="CW2014" i="64"/>
  <c r="CW2023" i="64"/>
  <c r="CR2022" i="64"/>
  <c r="CR2013" i="64"/>
  <c r="CR2015" i="64" s="1"/>
  <c r="DB2014" i="64"/>
  <c r="DB2023" i="64"/>
  <c r="CY2023" i="64"/>
  <c r="CY2014" i="64"/>
  <c r="CS2023" i="64"/>
  <c r="CS2014" i="64"/>
  <c r="DD2022" i="64"/>
  <c r="DD2013" i="64"/>
  <c r="CU2023" i="64"/>
  <c r="CU2014" i="64"/>
  <c r="DJ2014" i="64"/>
  <c r="DJ2015" i="64" s="1"/>
  <c r="DJ2022" i="64"/>
  <c r="DJ2024" i="64" s="1"/>
  <c r="DE2015" i="64"/>
  <c r="DL2023" i="64"/>
  <c r="DL2014" i="64"/>
  <c r="DL1772" i="64"/>
  <c r="DL1767" i="64"/>
  <c r="DL2013" i="64"/>
  <c r="DL2022" i="64"/>
  <c r="DF2024" i="64"/>
  <c r="DI2022" i="64"/>
  <c r="DI2013" i="64"/>
  <c r="DI2014" i="64"/>
  <c r="DI2023" i="64"/>
  <c r="DK2013" i="64"/>
  <c r="DK2022" i="64"/>
  <c r="DK2014" i="64"/>
  <c r="DK2023" i="64"/>
  <c r="S2825" i="64" a="1"/>
  <c r="S2825" i="64" s="1"/>
  <c r="S2471" i="64" a="1"/>
  <c r="S2471" i="64" s="1"/>
  <c r="S2491" i="64" a="1"/>
  <c r="S2491" i="64" s="1"/>
  <c r="AS2150" i="64"/>
  <c r="AT2148" i="64"/>
  <c r="AT2127" i="64"/>
  <c r="AT2129" i="64" s="1"/>
  <c r="S2019" i="64" a="1"/>
  <c r="S2019" i="64" s="1"/>
  <c r="S2018" i="64" a="1"/>
  <c r="S2018" i="64" s="1"/>
  <c r="S2010" i="64" a="1"/>
  <c r="S2010" i="64" s="1"/>
  <c r="S2009" i="64" a="1"/>
  <c r="S2009" i="64" s="1"/>
  <c r="S2000" i="64" a="1"/>
  <c r="S2000" i="64" s="1"/>
  <c r="S2001" i="64" a="1"/>
  <c r="S2001" i="64" s="1"/>
  <c r="S2512" i="64" a="1"/>
  <c r="S2512" i="64" s="1"/>
  <c r="G88" i="64"/>
  <c r="B8" i="206"/>
  <c r="AZ1136" i="64" a="1"/>
  <c r="AZ1295" i="64" a="1"/>
  <c r="AZ1068" i="64" a="1"/>
  <c r="S850" i="64" a="1"/>
  <c r="AZ396" i="64" a="1"/>
  <c r="AZ1266" i="64"/>
  <c r="AZ1024" i="64" a="1"/>
  <c r="AZ2052" i="64" a="1"/>
  <c r="AZ884" i="64" a="1"/>
  <c r="S2005" i="64" a="1"/>
  <c r="AY1243" i="64" a="1"/>
  <c r="S2470" i="64" a="1"/>
  <c r="AZ1241" i="64" a="1"/>
  <c r="S2492" i="64" a="1"/>
  <c r="S2006" i="64" a="1"/>
  <c r="AZ1894" i="64" a="1"/>
  <c r="S2513" i="64" a="1"/>
  <c r="S589" i="64" a="1"/>
  <c r="AZ924" i="64" a="1"/>
  <c r="AZ1388" i="64" a="1"/>
  <c r="AX1244" i="64" a="1"/>
  <c r="BA420" i="64" l="1" a="1"/>
  <c r="BA420" i="64" s="1"/>
  <c r="BA450" i="64" s="1"/>
  <c r="BA480" i="64" a="1"/>
  <c r="BA480" i="64" s="1"/>
  <c r="BA520" i="64" s="1"/>
  <c r="BO50" i="1236"/>
  <c r="BO17" i="861" s="1"/>
  <c r="BO48" i="1236"/>
  <c r="BP35" i="1236"/>
  <c r="BP32" i="1236"/>
  <c r="BQ40" i="1236"/>
  <c r="BP44" i="1236"/>
  <c r="BP34" i="1236"/>
  <c r="BP23" i="1236"/>
  <c r="BO63" i="1236"/>
  <c r="BO100" i="861" s="1"/>
  <c r="BQ34" i="1236"/>
  <c r="BP42" i="1236"/>
  <c r="BP47" i="1236"/>
  <c r="AL60" i="1236"/>
  <c r="BQ37" i="1236"/>
  <c r="BQ26" i="1236"/>
  <c r="BP24" i="1236"/>
  <c r="BP38" i="1236"/>
  <c r="BP45" i="1236"/>
  <c r="BQ28" i="1236"/>
  <c r="BQ41" i="1236"/>
  <c r="BP43" i="1236"/>
  <c r="BP29" i="1236"/>
  <c r="BP37" i="1236"/>
  <c r="BP31" i="1236"/>
  <c r="BQ42" i="1236"/>
  <c r="BP28" i="1236"/>
  <c r="BQ31" i="1236"/>
  <c r="BP46" i="1236"/>
  <c r="BP26" i="1236"/>
  <c r="BP62" i="1236"/>
  <c r="BP99" i="861" s="1"/>
  <c r="BQ18" i="1236"/>
  <c r="BR16" i="1236"/>
  <c r="BR36" i="861" s="1"/>
  <c r="BR4" i="1236"/>
  <c r="BR17" i="1236"/>
  <c r="BR20" i="1236"/>
  <c r="BR61" i="1236"/>
  <c r="BT2" i="1236"/>
  <c r="BS3" i="1236"/>
  <c r="BS1" i="1236"/>
  <c r="BS7" i="1236"/>
  <c r="BQ8" i="1236"/>
  <c r="AZ396" i="64"/>
  <c r="AZ1295" i="64"/>
  <c r="AZ1296" i="64" s="1"/>
  <c r="BA1294" i="64" a="1"/>
  <c r="BA1294" i="64" s="1"/>
  <c r="BA395" i="64" a="1"/>
  <c r="BA395" i="64" s="1"/>
  <c r="AQ1293" i="64"/>
  <c r="AZ1136" i="64"/>
  <c r="AZ1068" i="64"/>
  <c r="AY1143" i="64"/>
  <c r="AY1137" i="64"/>
  <c r="AY1144" i="64" s="1"/>
  <c r="BA1067" i="64" a="1"/>
  <c r="BA1067" i="64" s="1"/>
  <c r="BA1135" i="64" a="1"/>
  <c r="BA1135" i="64" s="1"/>
  <c r="AP1138" i="64"/>
  <c r="AP1140" i="64"/>
  <c r="AB18" i="861"/>
  <c r="AB27" i="861" s="1"/>
  <c r="AB28" i="861" s="1"/>
  <c r="AZ2052" i="64"/>
  <c r="AZ2061" i="64" s="1"/>
  <c r="AZ2062" i="64" s="1" a="1"/>
  <c r="AZ2062" i="64" s="1"/>
  <c r="BA2053" i="64" a="1"/>
  <c r="BA2053" i="64" s="1"/>
  <c r="AL2058" i="64"/>
  <c r="AL2055" i="64" s="1"/>
  <c r="AL2056" i="64" s="1"/>
  <c r="BM2083" i="64"/>
  <c r="AO1035" i="64"/>
  <c r="AO1028" i="64"/>
  <c r="AP1023" i="64" s="1"/>
  <c r="AP1030" i="64" s="1"/>
  <c r="AP1027" i="64" s="1"/>
  <c r="AZ1024" i="64"/>
  <c r="AZ1894" i="64"/>
  <c r="AZ1896" i="64" s="1"/>
  <c r="AX1039" i="64" a="1"/>
  <c r="AX1039" i="64" s="1"/>
  <c r="BA1893" i="64" a="1"/>
  <c r="BA1893" i="64" s="1"/>
  <c r="BA1025" i="64" a="1"/>
  <c r="BA1025" i="64" s="1"/>
  <c r="AY1033" i="64"/>
  <c r="AY1038" i="64"/>
  <c r="BA1195" i="64" a="1"/>
  <c r="BA1195" i="64" s="1"/>
  <c r="BA1895" i="64" a="1"/>
  <c r="BA1895" i="64" s="1"/>
  <c r="BA1191" i="64" a="1"/>
  <c r="BA1191" i="64" s="1"/>
  <c r="BA1192" i="64" a="1"/>
  <c r="BA1192" i="64" s="1"/>
  <c r="AZ1193" i="64"/>
  <c r="AZ1194" i="64" s="1"/>
  <c r="AZ1196" i="64" s="1"/>
  <c r="AA668" i="64"/>
  <c r="AB659" i="64"/>
  <c r="AA664" i="64"/>
  <c r="AB660" i="64"/>
  <c r="AB662" i="64" s="1"/>
  <c r="AB652" i="64" s="1"/>
  <c r="AB654" i="64" s="1"/>
  <c r="AB655" i="64" s="1"/>
  <c r="BA661" i="64" a="1"/>
  <c r="BA661" i="64" s="1"/>
  <c r="BA650" i="64" a="1"/>
  <c r="BA650" i="64" s="1"/>
  <c r="BA653" i="64" a="1"/>
  <c r="BA653" i="64" s="1"/>
  <c r="BA667" i="64" a="1"/>
  <c r="BA667" i="64" s="1"/>
  <c r="AZ141" i="64"/>
  <c r="AZ126" i="64"/>
  <c r="AZ1388" i="64"/>
  <c r="BA111" i="64" a="1"/>
  <c r="BA111" i="64" s="1"/>
  <c r="BA1373" i="64" a="1"/>
  <c r="BA137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265" i="64" a="1"/>
  <c r="BA1265" i="64" s="1"/>
  <c r="AW995" i="64"/>
  <c r="AX994" i="64"/>
  <c r="AX995" i="64" s="1"/>
  <c r="AZ988" i="64"/>
  <c r="AZ987" i="64"/>
  <c r="AZ991" i="64"/>
  <c r="AY992" i="64"/>
  <c r="AZ990" i="64"/>
  <c r="AZ989" i="64"/>
  <c r="BA983" i="64" a="1"/>
  <c r="BA983" i="64" s="1"/>
  <c r="BA984" i="64" a="1"/>
  <c r="BA984" i="64" s="1"/>
  <c r="BA980" i="64" a="1"/>
  <c r="BA980" i="64" s="1"/>
  <c r="BA982" i="64" a="1"/>
  <c r="BA982" i="64" s="1"/>
  <c r="BA981" i="64" a="1"/>
  <c r="BA981" i="64" s="1"/>
  <c r="AZ973" i="64"/>
  <c r="AZ972" i="64"/>
  <c r="AY977" i="64"/>
  <c r="AZ976" i="64"/>
  <c r="AZ974" i="64"/>
  <c r="BA969" i="64" a="1"/>
  <c r="BA969" i="64" s="1"/>
  <c r="BA965" i="64" a="1"/>
  <c r="BA965" i="64" s="1"/>
  <c r="BA949" i="64" a="1"/>
  <c r="BA949" i="64" s="1"/>
  <c r="BA957" i="64" s="1"/>
  <c r="BA950" i="64" a="1"/>
  <c r="BA950" i="64" s="1"/>
  <c r="BA958" i="64" s="1"/>
  <c r="BA966" i="64" a="1"/>
  <c r="BA966" i="64" s="1"/>
  <c r="BA951" i="64" a="1"/>
  <c r="BA951" i="64" s="1"/>
  <c r="BA959" i="64" s="1"/>
  <c r="BA952" i="64" a="1"/>
  <c r="BA952" i="64" s="1"/>
  <c r="BA953" i="64" a="1"/>
  <c r="BA953" i="64" s="1"/>
  <c r="BA967" i="64" a="1"/>
  <c r="BA967" i="64" s="1"/>
  <c r="BA968" i="64" a="1"/>
  <c r="BA968" i="64" s="1"/>
  <c r="AZ975" i="64"/>
  <c r="AZ210" i="64"/>
  <c r="AZ212" i="64" s="1"/>
  <c r="BA208" i="64" a="1"/>
  <c r="BA208" i="64" s="1"/>
  <c r="BA207" i="64" s="1"/>
  <c r="BA209" i="64" a="1"/>
  <c r="BA209" i="64" s="1"/>
  <c r="AZ1241" i="64"/>
  <c r="AZ924" i="64"/>
  <c r="AZ926" i="64" s="1"/>
  <c r="AX1244" i="64"/>
  <c r="AY1243" i="64"/>
  <c r="BA331" i="64" a="1"/>
  <c r="BA331" i="64" s="1"/>
  <c r="BA1240" i="64" a="1"/>
  <c r="BA1240" i="64" s="1"/>
  <c r="BA312" i="64" a="1"/>
  <c r="BA312" i="64" s="1"/>
  <c r="BA925" i="64" a="1"/>
  <c r="BA925" i="64" s="1"/>
  <c r="BA891" i="64" a="1"/>
  <c r="BA891" i="64" s="1"/>
  <c r="BA299" i="64" a="1"/>
  <c r="BA299" i="64" s="1"/>
  <c r="AY888" i="64"/>
  <c r="AZ884" i="64"/>
  <c r="AZ892" i="64" s="1"/>
  <c r="BA887" i="64" a="1"/>
  <c r="BA887" i="64" s="1"/>
  <c r="BA4" i="64"/>
  <c r="BA883" i="64" a="1"/>
  <c r="BA883" i="64" s="1"/>
  <c r="AU2107" i="64"/>
  <c r="BB259" i="64"/>
  <c r="BB7" i="64"/>
  <c r="BA8" i="64" s="1"/>
  <c r="BB3" i="64"/>
  <c r="BB1" i="64"/>
  <c r="BC2" i="64"/>
  <c r="CO2398" i="64"/>
  <c r="BA24" i="864"/>
  <c r="BA98"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1" i="861" s="1"/>
  <c r="BA43" i="863"/>
  <c r="BB22" i="864"/>
  <c r="BB21" i="864"/>
  <c r="BB20" i="864"/>
  <c r="BB1" i="864"/>
  <c r="BC2" i="864"/>
  <c r="BC23" i="864" s="1"/>
  <c r="BB3" i="864"/>
  <c r="BB4" i="864" s="1"/>
  <c r="BA57" i="863"/>
  <c r="AO1" i="860"/>
  <c r="AO3" i="860"/>
  <c r="AO4" i="860" s="1"/>
  <c r="AO7" i="860"/>
  <c r="AP2" i="860"/>
  <c r="S850" i="64"/>
  <c r="S589" i="64"/>
  <c r="S2388" i="64"/>
  <c r="CP2398" i="64"/>
  <c r="CQ2396" i="64"/>
  <c r="CZ2015" i="64"/>
  <c r="CZ2026" i="64" s="1"/>
  <c r="CZ2027" i="64" s="1"/>
  <c r="CQ2024" i="64"/>
  <c r="CQ2026" i="64" s="1"/>
  <c r="CQ2027" i="64" s="1"/>
  <c r="CY2015" i="64"/>
  <c r="CW2015" i="64"/>
  <c r="CY2024" i="64"/>
  <c r="DD2024" i="64"/>
  <c r="CR2024" i="64"/>
  <c r="CR2026" i="64" s="1"/>
  <c r="CR2027" i="64" s="1"/>
  <c r="DB2024" i="64"/>
  <c r="CV2015" i="64"/>
  <c r="CV2026" i="64" s="1"/>
  <c r="CV2027" i="64" s="1"/>
  <c r="CX2024" i="64"/>
  <c r="CU2015" i="64"/>
  <c r="CP2024" i="64"/>
  <c r="DF2015" i="64"/>
  <c r="DF2026" i="64" s="1"/>
  <c r="DF2027" i="64" s="1"/>
  <c r="DA2015" i="64"/>
  <c r="CU2024" i="64"/>
  <c r="CW2024" i="64"/>
  <c r="CT2024" i="64"/>
  <c r="CT2026" i="64" s="1"/>
  <c r="CT2027" i="64" s="1"/>
  <c r="CX2015" i="64"/>
  <c r="DA2024" i="64"/>
  <c r="DD2015" i="64"/>
  <c r="CO2015" i="64"/>
  <c r="DB2015" i="64"/>
  <c r="CS2015" i="64"/>
  <c r="DE2024" i="64"/>
  <c r="DE2026" i="64" s="1"/>
  <c r="DE2027" i="64" s="1"/>
  <c r="CO2024" i="64"/>
  <c r="CS2024" i="64"/>
  <c r="DC2015" i="64"/>
  <c r="DC2026" i="64" s="1"/>
  <c r="DC2027" i="64" s="1"/>
  <c r="CP2015" i="64"/>
  <c r="DG2026" i="64"/>
  <c r="DG2027" i="64" s="1"/>
  <c r="DL2015" i="64"/>
  <c r="DI2015" i="64"/>
  <c r="DH2026" i="64"/>
  <c r="DH2027" i="64" s="1"/>
  <c r="DI2024" i="64"/>
  <c r="DL2024" i="64"/>
  <c r="DJ2026" i="64"/>
  <c r="DJ2027" i="64" s="1"/>
  <c r="DK2015" i="64"/>
  <c r="DK2024" i="64"/>
  <c r="S2492" i="64"/>
  <c r="S2470" i="64"/>
  <c r="AT2150" i="64"/>
  <c r="AU2148" i="64"/>
  <c r="AU2127" i="64"/>
  <c r="AU2129" i="64" s="1"/>
  <c r="S2006" i="64"/>
  <c r="S2005" i="64"/>
  <c r="S2513" i="64"/>
  <c r="CR2745" i="64"/>
  <c r="CS2745" i="64"/>
  <c r="CO2745" i="64"/>
  <c r="CP2745" i="64"/>
  <c r="G2344" i="64"/>
  <c r="BA1136" i="64" a="1"/>
  <c r="BA884" i="64" a="1"/>
  <c r="BA1241" i="64" a="1"/>
  <c r="BA1388" i="64" a="1"/>
  <c r="AZ1243" i="64" a="1"/>
  <c r="BA1266" i="64"/>
  <c r="BA1894" i="64" a="1"/>
  <c r="BA1024" i="64" a="1"/>
  <c r="BA1295" i="64" a="1"/>
  <c r="BA1068" i="64" a="1"/>
  <c r="AY1244" i="64" a="1"/>
  <c r="BA2052" i="64" a="1"/>
  <c r="BA924" i="64" a="1"/>
  <c r="BA396" i="64" a="1"/>
  <c r="BB420" i="64" l="1" a="1"/>
  <c r="BB420" i="64" s="1"/>
  <c r="BB450" i="64" s="1"/>
  <c r="BB480" i="64" a="1"/>
  <c r="BB480" i="64" s="1"/>
  <c r="BB520" i="64" s="1"/>
  <c r="BQ29" i="1236"/>
  <c r="BQ46" i="1236"/>
  <c r="BR35" i="1236"/>
  <c r="BR43" i="1236"/>
  <c r="BQ39" i="1236"/>
  <c r="BQ23" i="1236"/>
  <c r="BR24" i="1236" s="1"/>
  <c r="BQ25" i="1236"/>
  <c r="BP63" i="1236"/>
  <c r="BP100" i="861" s="1"/>
  <c r="BQ32" i="1236"/>
  <c r="BP50" i="1236"/>
  <c r="BP17" i="861" s="1"/>
  <c r="BQ24" i="1236"/>
  <c r="BP48" i="1236"/>
  <c r="BQ38" i="1236"/>
  <c r="BR27" i="1236"/>
  <c r="BQ35" i="1236"/>
  <c r="BQ30" i="1236"/>
  <c r="BR38" i="1236"/>
  <c r="BQ45" i="1236"/>
  <c r="BQ27" i="1236"/>
  <c r="BQ44" i="1236"/>
  <c r="AL66" i="1236"/>
  <c r="AL43" i="861" s="1"/>
  <c r="AL64" i="1236"/>
  <c r="AL72" i="861" s="1"/>
  <c r="BR41" i="1236"/>
  <c r="BQ47" i="1236"/>
  <c r="BR42" i="1236"/>
  <c r="BQ33" i="1236"/>
  <c r="BR32" i="1236"/>
  <c r="BR29" i="1236"/>
  <c r="BQ43" i="1236"/>
  <c r="BQ36" i="1236"/>
  <c r="BQ62" i="1236"/>
  <c r="BQ99" i="861" s="1"/>
  <c r="BS4" i="1236"/>
  <c r="BS17" i="1236"/>
  <c r="BS20" i="1236"/>
  <c r="BS16" i="1236"/>
  <c r="BS36" i="861" s="1"/>
  <c r="BS61" i="1236"/>
  <c r="BU2" i="1236"/>
  <c r="BT3" i="1236"/>
  <c r="BT1" i="1236"/>
  <c r="BT7" i="1236"/>
  <c r="BR18" i="1236"/>
  <c r="BR8" i="1236"/>
  <c r="BA1295" i="64"/>
  <c r="BA1296" i="64" s="1"/>
  <c r="BA396" i="64"/>
  <c r="BB1294" i="64" a="1"/>
  <c r="BB1294" i="64" s="1"/>
  <c r="BB395" i="64" a="1"/>
  <c r="BB395" i="64" s="1"/>
  <c r="AQ1297" i="64"/>
  <c r="AR1293" i="64" s="1"/>
  <c r="AQ1299" i="64"/>
  <c r="BA1136" i="64"/>
  <c r="BA1068" i="64"/>
  <c r="AZ1143" i="64"/>
  <c r="AZ1137" i="64"/>
  <c r="AZ1144" i="64" s="1"/>
  <c r="BB1067" i="64" a="1"/>
  <c r="BB1067" i="64" s="1"/>
  <c r="BB1135" i="64" a="1"/>
  <c r="BB1135" i="64" s="1"/>
  <c r="AQ1134" i="64"/>
  <c r="AA44" i="861"/>
  <c r="BA2052" i="64"/>
  <c r="BA2061" i="64" s="1"/>
  <c r="BA2062" i="64" s="1" a="1"/>
  <c r="BA2062" i="64" s="1"/>
  <c r="BB2053" i="64" a="1"/>
  <c r="BB2053" i="64" s="1"/>
  <c r="AM2051" i="64"/>
  <c r="BN2083" i="64"/>
  <c r="BM2085" i="64"/>
  <c r="AP1035" i="64"/>
  <c r="AP1028" i="64"/>
  <c r="AQ1023" i="64" s="1"/>
  <c r="AQ1030" i="64" s="1"/>
  <c r="AQ1027" i="64" s="1"/>
  <c r="BA1024" i="64"/>
  <c r="BA1894" i="64"/>
  <c r="BA1896" i="64" s="1"/>
  <c r="AY1039" i="64" a="1"/>
  <c r="AY1039" i="64" s="1"/>
  <c r="BB1893" i="64" a="1"/>
  <c r="BB1893" i="64" s="1"/>
  <c r="BB1025" i="64" a="1"/>
  <c r="BB1025" i="64" s="1"/>
  <c r="AZ1033" i="64"/>
  <c r="AZ1038" i="64"/>
  <c r="BB1195" i="64" a="1"/>
  <c r="BB1195" i="64" s="1"/>
  <c r="BB1895" i="64" a="1"/>
  <c r="BB1895" i="64" s="1"/>
  <c r="BA1193" i="64"/>
  <c r="BA1194" i="64" s="1"/>
  <c r="BA1196" i="64" s="1"/>
  <c r="BB1191" i="64" a="1"/>
  <c r="BB1191" i="64" s="1"/>
  <c r="BB1192" i="64" a="1"/>
  <c r="BB1192" i="64" s="1"/>
  <c r="AC648" i="64"/>
  <c r="AB656" i="64"/>
  <c r="AB663" i="64"/>
  <c r="BB661" i="64" a="1"/>
  <c r="BB661" i="64" s="1"/>
  <c r="BB650" i="64" a="1"/>
  <c r="BB650" i="64" s="1"/>
  <c r="BB653" i="64" a="1"/>
  <c r="BB653" i="64" s="1"/>
  <c r="BB667" i="64" a="1"/>
  <c r="BB667" i="64" s="1"/>
  <c r="BA126" i="64"/>
  <c r="BA141" i="64"/>
  <c r="BA1388" i="64"/>
  <c r="BA1390" i="64" s="1"/>
  <c r="BB111" i="64" a="1"/>
  <c r="BB111" i="64" s="1"/>
  <c r="BB1373" i="64" a="1"/>
  <c r="BB1373" i="64" s="1"/>
  <c r="AZ139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265" i="64" a="1"/>
  <c r="BB1265" i="64" s="1"/>
  <c r="S2396" i="64"/>
  <c r="S2022" i="64"/>
  <c r="AY994" i="64"/>
  <c r="AY995" i="64" s="1"/>
  <c r="BA961" i="64"/>
  <c r="BA991" i="64" s="1"/>
  <c r="BA960" i="64"/>
  <c r="BA990" i="64" s="1"/>
  <c r="AZ992" i="64"/>
  <c r="BA989" i="64"/>
  <c r="BA987" i="64"/>
  <c r="BA988" i="64"/>
  <c r="BB983" i="64" a="1"/>
  <c r="BB983" i="64" s="1"/>
  <c r="BB984" i="64" a="1"/>
  <c r="BB984" i="64" s="1"/>
  <c r="BB980" i="64" a="1"/>
  <c r="BB980" i="64" s="1"/>
  <c r="BB982" i="64" a="1"/>
  <c r="BB982" i="64" s="1"/>
  <c r="BB981" i="64" a="1"/>
  <c r="BB981" i="64" s="1"/>
  <c r="AZ977" i="64"/>
  <c r="BA972" i="64"/>
  <c r="BA973" i="64"/>
  <c r="BA974" i="64"/>
  <c r="BB965" i="64" a="1"/>
  <c r="BB965" i="64" s="1"/>
  <c r="BB969" i="64" a="1"/>
  <c r="BB969" i="64" s="1"/>
  <c r="BB949" i="64" a="1"/>
  <c r="BB949" i="64" s="1"/>
  <c r="BB957" i="64" s="1"/>
  <c r="BB950" i="64" a="1"/>
  <c r="BB950" i="64" s="1"/>
  <c r="BB958" i="64" s="1"/>
  <c r="BB966" i="64" a="1"/>
  <c r="BB966" i="64" s="1"/>
  <c r="BB951" i="64" a="1"/>
  <c r="BB951" i="64" s="1"/>
  <c r="BB959" i="64" s="1"/>
  <c r="BB952" i="64" a="1"/>
  <c r="BB952" i="64" s="1"/>
  <c r="BB960" i="64" s="1"/>
  <c r="BB953" i="64" a="1"/>
  <c r="BB953" i="64" s="1"/>
  <c r="BB961" i="64" s="1"/>
  <c r="BB967" i="64" a="1"/>
  <c r="BB967" i="64" s="1"/>
  <c r="BB968" i="64" a="1"/>
  <c r="BB968" i="64" s="1"/>
  <c r="BA210" i="64"/>
  <c r="BA212" i="64" s="1"/>
  <c r="BB208" i="64" a="1"/>
  <c r="BB208" i="64" s="1"/>
  <c r="BB207" i="64" s="1"/>
  <c r="BB209" i="64" a="1"/>
  <c r="BB209" i="64" s="1"/>
  <c r="BA1241" i="64"/>
  <c r="BA924" i="64"/>
  <c r="BA926" i="64" s="1"/>
  <c r="AY1244" i="64"/>
  <c r="AZ1243" i="64"/>
  <c r="BB331" i="64" a="1"/>
  <c r="BB331" i="64" s="1"/>
  <c r="BB1240" i="64" a="1"/>
  <c r="BB1240" i="64" s="1"/>
  <c r="BB312" i="64" a="1"/>
  <c r="BB312" i="64" s="1"/>
  <c r="BB925" i="64" a="1"/>
  <c r="BB925" i="64" s="1"/>
  <c r="BB891" i="64" a="1"/>
  <c r="BB891" i="64" s="1"/>
  <c r="BB299" i="64" a="1"/>
  <c r="BB299" i="64" s="1"/>
  <c r="AZ888" i="64"/>
  <c r="BA884" i="64"/>
  <c r="BA892" i="64" s="1"/>
  <c r="BB887" i="64" a="1"/>
  <c r="BB887" i="64" s="1"/>
  <c r="BB4" i="64"/>
  <c r="BB883" i="64" a="1"/>
  <c r="BB883" i="64" s="1"/>
  <c r="AV2107" i="64"/>
  <c r="BC259" i="64"/>
  <c r="BC7" i="64"/>
  <c r="BC1" i="64"/>
  <c r="BC3" i="64"/>
  <c r="BD2" i="64"/>
  <c r="BB24" i="864"/>
  <c r="BB98"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1"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860" i="64"/>
  <c r="CQ2398" i="64"/>
  <c r="CR2396" i="64"/>
  <c r="DB2026" i="64"/>
  <c r="DB2027" i="64" s="1"/>
  <c r="CY2026" i="64"/>
  <c r="CY2027" i="64" s="1"/>
  <c r="CP2026" i="64"/>
  <c r="CP2027" i="64" s="1"/>
  <c r="DA2026" i="64"/>
  <c r="DA2027" i="64" s="1"/>
  <c r="CU2026" i="64"/>
  <c r="CU2027" i="64" s="1"/>
  <c r="CO2026" i="64"/>
  <c r="CO2027" i="64" s="1"/>
  <c r="CX2026" i="64"/>
  <c r="CX2027" i="64" s="1"/>
  <c r="CW2026" i="64"/>
  <c r="CW2027" i="64" s="1"/>
  <c r="DD2026" i="64"/>
  <c r="DD2027" i="64" s="1"/>
  <c r="CS2026" i="64"/>
  <c r="CS2027" i="64" s="1"/>
  <c r="CX2745" i="64"/>
  <c r="DL2026" i="64"/>
  <c r="DL2027" i="64" s="1"/>
  <c r="DI2026" i="64"/>
  <c r="DI2027" i="64" s="1"/>
  <c r="DK2026" i="64"/>
  <c r="DK2027" i="64" s="1"/>
  <c r="AU2150" i="64"/>
  <c r="AV2148" i="64"/>
  <c r="CQ2745" i="64"/>
  <c r="CT2745" i="64"/>
  <c r="AV2127" i="64"/>
  <c r="AV2129" i="64" s="1"/>
  <c r="CY2745" i="64"/>
  <c r="S2014" i="64"/>
  <c r="S2023" i="64"/>
  <c r="S2013" i="64"/>
  <c r="CU2745" i="64"/>
  <c r="CW2745" i="64"/>
  <c r="CV2745" i="64"/>
  <c r="CZ2745" i="64"/>
  <c r="BB884" i="64" a="1"/>
  <c r="BB1068" i="64" a="1"/>
  <c r="BB1295" i="64" a="1"/>
  <c r="BB1024" i="64" a="1"/>
  <c r="BB1894" i="64" a="1"/>
  <c r="BB396" i="64" a="1"/>
  <c r="BB1136" i="64" a="1"/>
  <c r="BA1243" i="64" a="1"/>
  <c r="BB924" i="64" a="1"/>
  <c r="BB2052" i="64" a="1"/>
  <c r="BB1388" i="64" a="1"/>
  <c r="AZ1244" i="64" a="1"/>
  <c r="BB1266" i="64"/>
  <c r="BB1241" i="64" a="1"/>
  <c r="BC420" i="64" l="1" a="1"/>
  <c r="BC420" i="64" s="1"/>
  <c r="BC450" i="64" s="1"/>
  <c r="BC480" i="64" a="1"/>
  <c r="BC480" i="64" s="1"/>
  <c r="BC520" i="64" s="1"/>
  <c r="BQ48" i="1236"/>
  <c r="BR34" i="1236"/>
  <c r="BS25" i="1236"/>
  <c r="BS39" i="1236"/>
  <c r="BS43" i="1236"/>
  <c r="BR31" i="1236"/>
  <c r="BR26" i="1236"/>
  <c r="BR23" i="1236"/>
  <c r="BR36" i="1236"/>
  <c r="BQ50" i="1236"/>
  <c r="BQ17" i="861" s="1"/>
  <c r="BS42" i="1236"/>
  <c r="AM60" i="1236"/>
  <c r="BS28" i="1236"/>
  <c r="BR40" i="1236"/>
  <c r="BR37" i="1236"/>
  <c r="BR39" i="1236"/>
  <c r="BS44" i="1236"/>
  <c r="BR44" i="1236"/>
  <c r="BR45" i="1236"/>
  <c r="BR25" i="1236"/>
  <c r="BS36" i="1236"/>
  <c r="BS30" i="1236"/>
  <c r="BR28" i="1236"/>
  <c r="BR47" i="1236"/>
  <c r="BS33" i="1236"/>
  <c r="BQ63" i="1236"/>
  <c r="BQ100" i="861" s="1"/>
  <c r="BR46" i="1236"/>
  <c r="BR33" i="1236"/>
  <c r="BR30" i="1236"/>
  <c r="BS18" i="1236"/>
  <c r="BS62" i="1236" s="1"/>
  <c r="BS99" i="861" s="1"/>
  <c r="BR62" i="1236"/>
  <c r="BR99" i="861" s="1"/>
  <c r="BT4" i="1236"/>
  <c r="BT16" i="1236"/>
  <c r="BT36" i="861" s="1"/>
  <c r="BT17" i="1236"/>
  <c r="BT20" i="1236"/>
  <c r="BT61" i="1236"/>
  <c r="BV2" i="1236"/>
  <c r="BU3" i="1236"/>
  <c r="BU7" i="1236"/>
  <c r="BU1" i="1236"/>
  <c r="BS8" i="1236"/>
  <c r="BB396" i="64"/>
  <c r="BB1295" i="64"/>
  <c r="BB1296" i="64" s="1"/>
  <c r="BC1294" i="64" a="1"/>
  <c r="BC1294" i="64" s="1"/>
  <c r="BC395" i="64" a="1"/>
  <c r="BC395" i="64" s="1"/>
  <c r="AR1297" i="64"/>
  <c r="AS1293" i="64" s="1"/>
  <c r="AR1299" i="64"/>
  <c r="BB1136" i="64"/>
  <c r="BB1068" i="64"/>
  <c r="BA1143" i="64"/>
  <c r="BA1137" i="64"/>
  <c r="BA1144" i="64" s="1"/>
  <c r="BC1067" i="64" a="1"/>
  <c r="BC1067" i="64" s="1"/>
  <c r="BC1135" i="64" a="1"/>
  <c r="BC1135" i="64" s="1"/>
  <c r="AQ1138" i="64"/>
  <c r="AR1134" i="64" s="1"/>
  <c r="AQ1140" i="64"/>
  <c r="AB64" i="861"/>
  <c r="AB95" i="861"/>
  <c r="AA101" i="861"/>
  <c r="BB2052" i="64"/>
  <c r="BB2061" i="64" s="1"/>
  <c r="BB2062" i="64" s="1" a="1"/>
  <c r="BB2062" i="64" s="1"/>
  <c r="BC2053" i="64" a="1"/>
  <c r="BC2053" i="64" s="1"/>
  <c r="AM2058" i="64"/>
  <c r="AM2055" i="64" s="1"/>
  <c r="AM2056" i="64" s="1"/>
  <c r="AN2051" i="64" s="1"/>
  <c r="BO2083" i="64"/>
  <c r="BO2085" i="64" s="1"/>
  <c r="BN2085" i="64"/>
  <c r="AQ1035" i="64"/>
  <c r="AQ1028" i="64"/>
  <c r="AR1023" i="64" s="1"/>
  <c r="AR1030" i="64" s="1"/>
  <c r="AR1027" i="64" s="1"/>
  <c r="BB1024" i="64"/>
  <c r="BB1894" i="64"/>
  <c r="BB1896" i="64" s="1"/>
  <c r="AZ1039" i="64" a="1"/>
  <c r="AZ1039" i="64" s="1"/>
  <c r="BC1893" i="64" a="1"/>
  <c r="BC1893" i="64" s="1"/>
  <c r="BC1025" i="64" a="1"/>
  <c r="BC1025" i="64" s="1"/>
  <c r="BA1038" i="64"/>
  <c r="BA1033" i="64"/>
  <c r="BC1195" i="64" a="1"/>
  <c r="BC1195" i="64" s="1"/>
  <c r="BC1895" i="64" a="1"/>
  <c r="BC1895" i="64" s="1"/>
  <c r="BC1191" i="64" a="1"/>
  <c r="BC1191" i="64" s="1"/>
  <c r="BC1192" i="64" a="1"/>
  <c r="BC1192" i="64" s="1"/>
  <c r="BB1193" i="64"/>
  <c r="BB1194" i="64" s="1"/>
  <c r="BB1196" i="64" s="1"/>
  <c r="AB668" i="64"/>
  <c r="AB664" i="64"/>
  <c r="AC659" i="64"/>
  <c r="AC651" i="64"/>
  <c r="BC661" i="64" a="1"/>
  <c r="BC661" i="64" s="1"/>
  <c r="BC650" i="64" a="1"/>
  <c r="BC650" i="64" s="1"/>
  <c r="BC653" i="64" a="1"/>
  <c r="BC653" i="64" s="1"/>
  <c r="BC667" i="64" a="1"/>
  <c r="BC667" i="64" s="1"/>
  <c r="BB141" i="64"/>
  <c r="BB126" i="64"/>
  <c r="BB1388" i="64"/>
  <c r="BB1390" i="64" s="1"/>
  <c r="BC111" i="64" a="1"/>
  <c r="BC111" i="64" s="1"/>
  <c r="BC1373" i="64" a="1"/>
  <c r="BC137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265" i="64" a="1"/>
  <c r="BC1265" i="64" s="1"/>
  <c r="BA975" i="64"/>
  <c r="BA976" i="64"/>
  <c r="AZ994" i="64"/>
  <c r="AZ995" i="64" s="1"/>
  <c r="BB990" i="64"/>
  <c r="BB991" i="64"/>
  <c r="BB989" i="64"/>
  <c r="BA992" i="64"/>
  <c r="BB988" i="64"/>
  <c r="BB987" i="64"/>
  <c r="BC983" i="64" a="1"/>
  <c r="BC983" i="64" s="1"/>
  <c r="BC984" i="64" a="1"/>
  <c r="BC984" i="64" s="1"/>
  <c r="BC980" i="64" a="1"/>
  <c r="BC980" i="64" s="1"/>
  <c r="BC982" i="64" a="1"/>
  <c r="BC982" i="64" s="1"/>
  <c r="BC981" i="64" a="1"/>
  <c r="BC981" i="64" s="1"/>
  <c r="BB972" i="64"/>
  <c r="BB976" i="64"/>
  <c r="BB975" i="64"/>
  <c r="BB974" i="64"/>
  <c r="BB973" i="64"/>
  <c r="BC968" i="64" a="1"/>
  <c r="BC968" i="64" s="1"/>
  <c r="BC965" i="64" a="1"/>
  <c r="BC965" i="64" s="1"/>
  <c r="BC969" i="64" a="1"/>
  <c r="BC969" i="64" s="1"/>
  <c r="BC949" i="64" a="1"/>
  <c r="BC949" i="64" s="1"/>
  <c r="BC957" i="64" s="1"/>
  <c r="BC950" i="64" a="1"/>
  <c r="BC950" i="64" s="1"/>
  <c r="BC958" i="64" s="1"/>
  <c r="BC966" i="64" a="1"/>
  <c r="BC966" i="64" s="1"/>
  <c r="BC951" i="64" a="1"/>
  <c r="BC951" i="64" s="1"/>
  <c r="BC959" i="64" s="1"/>
  <c r="BC952" i="64" a="1"/>
  <c r="BC952" i="64" s="1"/>
  <c r="BC960" i="64" s="1"/>
  <c r="BC953" i="64" a="1"/>
  <c r="BC953" i="64" s="1"/>
  <c r="BC961" i="64" s="1"/>
  <c r="BC967" i="64" a="1"/>
  <c r="BC967" i="64" s="1"/>
  <c r="BB210" i="64"/>
  <c r="BB212" i="64" s="1"/>
  <c r="BC208" i="64" a="1"/>
  <c r="BC208" i="64" s="1"/>
  <c r="BC207" i="64" s="1"/>
  <c r="BC209" i="64" a="1"/>
  <c r="BC209" i="64" s="1"/>
  <c r="AZ1244" i="64"/>
  <c r="BB1241" i="64"/>
  <c r="BB924" i="64"/>
  <c r="BB926" i="64" s="1"/>
  <c r="BA1243" i="64"/>
  <c r="BC331" i="64" a="1"/>
  <c r="BC331" i="64" s="1"/>
  <c r="BC1240" i="64" a="1"/>
  <c r="BC1240" i="64" s="1"/>
  <c r="BC312" i="64" a="1"/>
  <c r="BC312" i="64" s="1"/>
  <c r="BC925" i="64" a="1"/>
  <c r="BC925" i="64" s="1"/>
  <c r="BC891" i="64" a="1"/>
  <c r="BC891" i="64" s="1"/>
  <c r="BC299" i="64" a="1"/>
  <c r="BC299" i="64" s="1"/>
  <c r="BA888" i="64"/>
  <c r="BB884" i="64"/>
  <c r="BB892" i="64" s="1"/>
  <c r="BC887" i="64" a="1"/>
  <c r="BC887" i="64" s="1"/>
  <c r="BC4" i="64"/>
  <c r="BC883" i="64" a="1"/>
  <c r="BC883" i="64" s="1"/>
  <c r="AW2107" i="64"/>
  <c r="BD259" i="64"/>
  <c r="BD7" i="64"/>
  <c r="BC8" i="64" s="1"/>
  <c r="BB8" i="64"/>
  <c r="BD3" i="64"/>
  <c r="BD1" i="64"/>
  <c r="BE2" i="64"/>
  <c r="BC24" i="864"/>
  <c r="BC98" i="861" s="1"/>
  <c r="BC43" i="863"/>
  <c r="BC42" i="863"/>
  <c r="BC21" i="863" s="1"/>
  <c r="BC31"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745" i="64"/>
  <c r="CR2398" i="64"/>
  <c r="CS2396" i="64"/>
  <c r="DD2745" i="64"/>
  <c r="DA2745" i="64"/>
  <c r="DC2745" i="64"/>
  <c r="AV2150" i="64"/>
  <c r="AW2148" i="64"/>
  <c r="AW2127" i="64"/>
  <c r="AW2129" i="64" s="1"/>
  <c r="S2015" i="64"/>
  <c r="S2024" i="64"/>
  <c r="BC1266" i="64"/>
  <c r="BC1295" i="64" a="1"/>
  <c r="BC1024" i="64" a="1"/>
  <c r="BC1136" i="64" a="1"/>
  <c r="BC884" i="64" a="1"/>
  <c r="BC1068" i="64" a="1"/>
  <c r="BC1894" i="64" a="1"/>
  <c r="BC396" i="64" a="1"/>
  <c r="BC2052" i="64" a="1"/>
  <c r="BC924" i="64" a="1"/>
  <c r="BB1243" i="64" a="1"/>
  <c r="BC1388" i="64" a="1"/>
  <c r="BA1244" i="64" a="1"/>
  <c r="BC1241" i="64" a="1"/>
  <c r="BD420" i="64" l="1" a="1"/>
  <c r="BD420" i="64" s="1"/>
  <c r="BD450" i="64" s="1"/>
  <c r="BD480" i="64" a="1"/>
  <c r="BD480" i="64" s="1"/>
  <c r="BD520" i="64" s="1"/>
  <c r="BS24" i="1236"/>
  <c r="BT25" i="1236" s="1"/>
  <c r="BR50" i="1236"/>
  <c r="BR17" i="861" s="1"/>
  <c r="BR48" i="1236"/>
  <c r="BT34" i="1236"/>
  <c r="BT45" i="1236"/>
  <c r="BS37" i="1236"/>
  <c r="BS40" i="1236"/>
  <c r="BS23" i="1236"/>
  <c r="BS29" i="1236"/>
  <c r="BS38" i="1236"/>
  <c r="BS27" i="1236"/>
  <c r="BT31" i="1236"/>
  <c r="BS41" i="1236"/>
  <c r="BS32" i="1236"/>
  <c r="BS31" i="1236"/>
  <c r="BT37" i="1236"/>
  <c r="BT29" i="1236"/>
  <c r="BT44" i="1236"/>
  <c r="BS34" i="1236"/>
  <c r="BS26" i="1236"/>
  <c r="AM66" i="1236"/>
  <c r="AM43" i="861" s="1"/>
  <c r="AM64" i="1236"/>
  <c r="AM72" i="861" s="1"/>
  <c r="BT40" i="1236"/>
  <c r="BR63" i="1236"/>
  <c r="BR100" i="861" s="1"/>
  <c r="BS47" i="1236"/>
  <c r="BS46" i="1236"/>
  <c r="BT43" i="1236"/>
  <c r="BT26" i="1236"/>
  <c r="BS45" i="1236"/>
  <c r="BS35" i="1236"/>
  <c r="BT18" i="1236"/>
  <c r="BU20" i="1236"/>
  <c r="BU4" i="1236"/>
  <c r="BU16" i="1236"/>
  <c r="BU36" i="861" s="1"/>
  <c r="BU17" i="1236"/>
  <c r="BU61" i="1236"/>
  <c r="BV1" i="1236"/>
  <c r="BW2" i="1236"/>
  <c r="BV7" i="1236"/>
  <c r="BV3" i="1236"/>
  <c r="BT8" i="1236"/>
  <c r="BS63" i="1236"/>
  <c r="BS100" i="861" s="1"/>
  <c r="BC396" i="64"/>
  <c r="BC1295" i="64"/>
  <c r="BC1296" i="64" s="1"/>
  <c r="AS1297" i="64"/>
  <c r="AT1293" i="64" s="1"/>
  <c r="AS1299" i="64"/>
  <c r="BD1294" i="64" a="1"/>
  <c r="BD1294" i="64" s="1"/>
  <c r="BD395" i="64" a="1"/>
  <c r="BD395" i="64" s="1"/>
  <c r="BC1136" i="64"/>
  <c r="BC1068" i="64"/>
  <c r="BB1143" i="64"/>
  <c r="BB1137" i="64"/>
  <c r="BB1144" i="64" s="1"/>
  <c r="BD1067" i="64" a="1"/>
  <c r="BD1067" i="64" s="1"/>
  <c r="BD1135" i="64" a="1"/>
  <c r="BD1135" i="64" s="1"/>
  <c r="AR1138" i="64"/>
  <c r="AS1134" i="64" s="1"/>
  <c r="AR1140" i="64"/>
  <c r="AA73" i="861"/>
  <c r="AA75" i="861" s="1"/>
  <c r="BC2052" i="64"/>
  <c r="BC2061" i="64" s="1"/>
  <c r="BC2062" i="64" s="1" a="1"/>
  <c r="BC2062" i="64" s="1"/>
  <c r="BD2053" i="64" a="1"/>
  <c r="BD2053" i="64" s="1"/>
  <c r="AN2058" i="64"/>
  <c r="AN2055" i="64" s="1"/>
  <c r="AN2056" i="64" s="1"/>
  <c r="AO2051" i="64" s="1"/>
  <c r="BP2083" i="64"/>
  <c r="BP2085" i="64" s="1"/>
  <c r="AR1028" i="64"/>
  <c r="AS1023" i="64" s="1"/>
  <c r="AS1030" i="64" s="1"/>
  <c r="AS1027" i="64" s="1"/>
  <c r="AR1035" i="64"/>
  <c r="BC1024" i="64"/>
  <c r="BC1894" i="64"/>
  <c r="BC1896" i="64" s="1"/>
  <c r="BA1039" i="64" a="1"/>
  <c r="BA1039" i="64" s="1"/>
  <c r="BD1893" i="64" a="1"/>
  <c r="BD1893" i="64" s="1"/>
  <c r="BD1025" i="64" a="1"/>
  <c r="BD1025" i="64" s="1"/>
  <c r="BB1038" i="64"/>
  <c r="BB1033" i="64"/>
  <c r="BD1195" i="64" a="1"/>
  <c r="BD1195" i="64" s="1"/>
  <c r="BD1895" i="64" a="1"/>
  <c r="BD1895" i="64" s="1"/>
  <c r="BD1191" i="64" a="1"/>
  <c r="BD1191" i="64" s="1"/>
  <c r="BD1192" i="64" a="1"/>
  <c r="BD1192" i="64" s="1"/>
  <c r="BC1193" i="64"/>
  <c r="BC1194" i="64" s="1"/>
  <c r="BC1196" i="64" s="1"/>
  <c r="AC660" i="64"/>
  <c r="AC662" i="64" s="1"/>
  <c r="AC652" i="64" s="1"/>
  <c r="AC654" i="64" s="1"/>
  <c r="AC655" i="64" s="1"/>
  <c r="BD661" i="64" a="1"/>
  <c r="BD661" i="64" s="1"/>
  <c r="BD650" i="64" a="1"/>
  <c r="BD650" i="64" s="1"/>
  <c r="BD653" i="64" a="1"/>
  <c r="BD653" i="64" s="1"/>
  <c r="BD667" i="64" a="1"/>
  <c r="BD667" i="64" s="1"/>
  <c r="BC141" i="64"/>
  <c r="BC126" i="64"/>
  <c r="BC1388" i="64"/>
  <c r="BC1390" i="64" s="1"/>
  <c r="BD111" i="64" a="1"/>
  <c r="BD111" i="64" s="1"/>
  <c r="BD1373" i="64" a="1"/>
  <c r="BD137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265" i="64" a="1"/>
  <c r="BD1265" i="64" s="1"/>
  <c r="BA977" i="64"/>
  <c r="BA994" i="64" s="1"/>
  <c r="BA995" i="64" s="1"/>
  <c r="BC991" i="64"/>
  <c r="BC990" i="64"/>
  <c r="BC989" i="64"/>
  <c r="BC987" i="64"/>
  <c r="BB992" i="64"/>
  <c r="BD983" i="64" a="1"/>
  <c r="BD983" i="64" s="1"/>
  <c r="BD984" i="64" a="1"/>
  <c r="BD984" i="64" s="1"/>
  <c r="BD980" i="64" a="1"/>
  <c r="BD980" i="64" s="1"/>
  <c r="BD981" i="64" a="1"/>
  <c r="BD981" i="64" s="1"/>
  <c r="BD982" i="64" a="1"/>
  <c r="BD982" i="64" s="1"/>
  <c r="BC988" i="64"/>
  <c r="BC972" i="64"/>
  <c r="BC976" i="64"/>
  <c r="BC975" i="64"/>
  <c r="BB977" i="64"/>
  <c r="BC974" i="64"/>
  <c r="BC973" i="64"/>
  <c r="BD968" i="64" a="1"/>
  <c r="BD968" i="64" s="1"/>
  <c r="BD969" i="64" a="1"/>
  <c r="BD969" i="64" s="1"/>
  <c r="BD949" i="64" a="1"/>
  <c r="BD949" i="64" s="1"/>
  <c r="BD957" i="64" s="1"/>
  <c r="BD950" i="64" a="1"/>
  <c r="BD950" i="64" s="1"/>
  <c r="BD958" i="64" s="1"/>
  <c r="BD966" i="64" a="1"/>
  <c r="BD966" i="64" s="1"/>
  <c r="BD951" i="64" a="1"/>
  <c r="BD951" i="64" s="1"/>
  <c r="BD959" i="64" s="1"/>
  <c r="BD952" i="64" a="1"/>
  <c r="BD952" i="64" s="1"/>
  <c r="BD960" i="64" s="1"/>
  <c r="BD953" i="64" a="1"/>
  <c r="BD953" i="64" s="1"/>
  <c r="BD961" i="64" s="1"/>
  <c r="BD967" i="64" a="1"/>
  <c r="BD967" i="64" s="1"/>
  <c r="BD965" i="64" a="1"/>
  <c r="BD965" i="64" s="1"/>
  <c r="BC210" i="64"/>
  <c r="BC212" i="64" s="1"/>
  <c r="BD208" i="64" a="1"/>
  <c r="BD208" i="64" s="1"/>
  <c r="BD207" i="64" s="1"/>
  <c r="BD209" i="64" a="1"/>
  <c r="BD209" i="64" s="1"/>
  <c r="BA1244" i="64"/>
  <c r="BC1241" i="64"/>
  <c r="BC924" i="64"/>
  <c r="BC926" i="64" s="1"/>
  <c r="BB1243" i="64"/>
  <c r="BD331" i="64" a="1"/>
  <c r="BD331" i="64" s="1"/>
  <c r="BD1240" i="64" a="1"/>
  <c r="BD1240" i="64" s="1"/>
  <c r="BD312" i="64" a="1"/>
  <c r="BD312" i="64" s="1"/>
  <c r="BD925" i="64" a="1"/>
  <c r="BD925" i="64" s="1"/>
  <c r="BD891" i="64" a="1"/>
  <c r="BD891" i="64" s="1"/>
  <c r="BD299" i="64" a="1"/>
  <c r="BD299" i="64" s="1"/>
  <c r="BB888" i="64"/>
  <c r="BC884" i="64"/>
  <c r="BC892" i="64" s="1"/>
  <c r="BD887" i="64" a="1"/>
  <c r="BD887" i="64" s="1"/>
  <c r="BD4" i="64"/>
  <c r="BD883" i="64" a="1"/>
  <c r="BD883" i="64" s="1"/>
  <c r="AX2107" i="64"/>
  <c r="BE259" i="64"/>
  <c r="BE7" i="64"/>
  <c r="BD8" i="64" s="1"/>
  <c r="BF2" i="64"/>
  <c r="BE3" i="64"/>
  <c r="BE1" i="64"/>
  <c r="BD24" i="864"/>
  <c r="BD98" i="861" s="1"/>
  <c r="BE21" i="864"/>
  <c r="BE20" i="864"/>
  <c r="BE1" i="864"/>
  <c r="BE22" i="864"/>
  <c r="BF2" i="864"/>
  <c r="BF23" i="864" s="1"/>
  <c r="BE3" i="864"/>
  <c r="BE4" i="864" s="1"/>
  <c r="BD57" i="863"/>
  <c r="BF5" i="861"/>
  <c r="BD43" i="863"/>
  <c r="BD42" i="863"/>
  <c r="BD21" i="863" s="1"/>
  <c r="BD31"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745" i="64"/>
  <c r="CS2398" i="64"/>
  <c r="CT2396" i="64"/>
  <c r="DK2745" i="64"/>
  <c r="DG2745" i="64"/>
  <c r="DE2745" i="64"/>
  <c r="DI2745" i="64"/>
  <c r="DF2745" i="64"/>
  <c r="DJ2745" i="64"/>
  <c r="AW2150" i="64"/>
  <c r="AX2148" i="64"/>
  <c r="AX2127" i="64"/>
  <c r="AX2129" i="64" s="1"/>
  <c r="S2026" i="64"/>
  <c r="BD1136" i="64" a="1"/>
  <c r="BD884" i="64" a="1"/>
  <c r="BD2052" i="64" a="1"/>
  <c r="BD1266" i="64"/>
  <c r="BC1243" i="64" a="1"/>
  <c r="BD396" i="64" a="1"/>
  <c r="BD1388" i="64" a="1"/>
  <c r="BD1894" i="64" a="1"/>
  <c r="BD1024" i="64" a="1"/>
  <c r="BD1068" i="64" a="1"/>
  <c r="BD1295" i="64" a="1"/>
  <c r="BB1244" i="64" a="1"/>
  <c r="BD924" i="64" a="1"/>
  <c r="BD1241" i="64" a="1"/>
  <c r="BE420" i="64" l="1" a="1"/>
  <c r="BE420" i="64" s="1"/>
  <c r="BE450" i="64" s="1"/>
  <c r="BE480" i="64" a="1"/>
  <c r="BE480" i="64" s="1"/>
  <c r="BE520" i="64" s="1"/>
  <c r="BS48" i="1236"/>
  <c r="BT39" i="1236"/>
  <c r="BT47" i="1236"/>
  <c r="BU30" i="1236"/>
  <c r="BT30" i="1236"/>
  <c r="BU45" i="1236"/>
  <c r="BT23" i="1236"/>
  <c r="BS50" i="1236"/>
  <c r="BS17" i="861" s="1"/>
  <c r="BU38" i="1236"/>
  <c r="BT24" i="1236"/>
  <c r="BT32" i="1236"/>
  <c r="BT41" i="1236"/>
  <c r="BU41" i="1236"/>
  <c r="AN60" i="1236"/>
  <c r="BT33" i="1236"/>
  <c r="BU26" i="1236"/>
  <c r="BT36" i="1236"/>
  <c r="BT42" i="1236"/>
  <c r="BT38" i="1236"/>
  <c r="BT46" i="1236"/>
  <c r="BT27" i="1236"/>
  <c r="BU32" i="1236"/>
  <c r="BU46" i="1236"/>
  <c r="BU27" i="1236"/>
  <c r="BT35" i="1236"/>
  <c r="BT28" i="1236"/>
  <c r="BU35" i="1236"/>
  <c r="BU44" i="1236"/>
  <c r="BT62" i="1236"/>
  <c r="BT99" i="861" s="1"/>
  <c r="BV4" i="1236"/>
  <c r="BV16" i="1236"/>
  <c r="BV36" i="861" s="1"/>
  <c r="BV17" i="1236"/>
  <c r="BV20" i="1236"/>
  <c r="BV61" i="1236"/>
  <c r="BW7" i="1236"/>
  <c r="BW1" i="1236"/>
  <c r="BX2" i="1236"/>
  <c r="BW3" i="1236"/>
  <c r="BU18" i="1236"/>
  <c r="BU8" i="1236"/>
  <c r="BD396" i="64"/>
  <c r="BD1295" i="64"/>
  <c r="BD1296" i="64" s="1"/>
  <c r="BE1294" i="64" a="1"/>
  <c r="BE1294" i="64" s="1"/>
  <c r="BE395" i="64" a="1"/>
  <c r="BE395" i="64" s="1"/>
  <c r="AT1297" i="64"/>
  <c r="AU1293" i="64" s="1"/>
  <c r="AT1299" i="64"/>
  <c r="BD1136" i="64"/>
  <c r="BD1068" i="64"/>
  <c r="BC1143" i="64"/>
  <c r="BC1137" i="64"/>
  <c r="BC1144" i="64" s="1"/>
  <c r="AS1138" i="64"/>
  <c r="AT1134" i="64" s="1"/>
  <c r="AS1140" i="64"/>
  <c r="BE1067" i="64" a="1"/>
  <c r="BE1067" i="64" s="1"/>
  <c r="BE1135" i="64" a="1"/>
  <c r="BE1135" i="64" s="1"/>
  <c r="AC18" i="861"/>
  <c r="AC27" i="861" s="1"/>
  <c r="AC28" i="861" s="1"/>
  <c r="BD2052" i="64"/>
  <c r="BD2061" i="64" s="1"/>
  <c r="BD2062" i="64" s="1" a="1"/>
  <c r="BD2062" i="64" s="1"/>
  <c r="BE2053" i="64" a="1"/>
  <c r="BE2053" i="64" s="1"/>
  <c r="AO2058" i="64"/>
  <c r="AO2055" i="64" s="1"/>
  <c r="AO2056" i="64" s="1"/>
  <c r="AP2051" i="64" s="1"/>
  <c r="BQ2083" i="64"/>
  <c r="BQ2085" i="64" s="1"/>
  <c r="AS1035" i="64"/>
  <c r="AS1028" i="64"/>
  <c r="AT1023" i="64" s="1"/>
  <c r="AT1030" i="64" s="1"/>
  <c r="AT1027" i="64" s="1"/>
  <c r="AT1035" i="64" s="1"/>
  <c r="BD1024" i="64"/>
  <c r="BD1894" i="64"/>
  <c r="BD1896" i="64" s="1"/>
  <c r="BB1039" i="64" a="1"/>
  <c r="BB1039" i="64" s="1"/>
  <c r="BE1893" i="64" a="1"/>
  <c r="BE1893" i="64" s="1"/>
  <c r="BE1025" i="64" a="1"/>
  <c r="BE1025" i="64" s="1"/>
  <c r="BC1038" i="64"/>
  <c r="BC1033" i="64"/>
  <c r="BE1195" i="64" a="1"/>
  <c r="BE1195" i="64" s="1"/>
  <c r="BE1895" i="64" a="1"/>
  <c r="BE1895" i="64" s="1"/>
  <c r="BE1191" i="64" a="1"/>
  <c r="BE1191" i="64" s="1"/>
  <c r="BE1192" i="64" a="1"/>
  <c r="BE1192" i="64" s="1"/>
  <c r="BD1193" i="64"/>
  <c r="BD1194" i="64" s="1"/>
  <c r="BD1196" i="64" s="1"/>
  <c r="AC663" i="64"/>
  <c r="AC668" i="64" s="1"/>
  <c r="AC656" i="64"/>
  <c r="AD648" i="64"/>
  <c r="AD651" i="64" s="1"/>
  <c r="BE661" i="64" a="1"/>
  <c r="BE661" i="64" s="1"/>
  <c r="BE650" i="64" a="1"/>
  <c r="BE650" i="64" s="1"/>
  <c r="BE653" i="64" a="1"/>
  <c r="BE653" i="64" s="1"/>
  <c r="BE667" i="64" a="1"/>
  <c r="BE667" i="64" s="1"/>
  <c r="BD1388" i="64"/>
  <c r="BE111" i="64" a="1"/>
  <c r="BE111" i="64" s="1"/>
  <c r="BE1373" i="64" a="1"/>
  <c r="BE137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265" i="64" a="1"/>
  <c r="BE1265" i="64" s="1"/>
  <c r="S2027" i="64"/>
  <c r="BB994" i="64"/>
  <c r="BB995" i="64" s="1"/>
  <c r="BD990" i="64"/>
  <c r="BD991" i="64"/>
  <c r="BC992" i="64"/>
  <c r="BD989" i="64"/>
  <c r="BD987" i="64"/>
  <c r="BE983" i="64" a="1"/>
  <c r="BE983" i="64" s="1"/>
  <c r="BE984" i="64" a="1"/>
  <c r="BE984" i="64" s="1"/>
  <c r="BE980" i="64" a="1"/>
  <c r="BE980" i="64" s="1"/>
  <c r="BE981" i="64" a="1"/>
  <c r="BE981" i="64" s="1"/>
  <c r="BE982" i="64" a="1"/>
  <c r="BE982" i="64" s="1"/>
  <c r="BD988" i="64"/>
  <c r="BD973" i="64"/>
  <c r="BD976" i="64"/>
  <c r="BD975" i="64"/>
  <c r="BC977" i="64"/>
  <c r="BD974" i="64"/>
  <c r="BD972" i="64"/>
  <c r="BE968" i="64" a="1"/>
  <c r="BE968" i="64" s="1"/>
  <c r="BE969" i="64" a="1"/>
  <c r="BE969" i="64" s="1"/>
  <c r="BE949" i="64" a="1"/>
  <c r="BE949" i="64" s="1"/>
  <c r="BE957" i="64" s="1"/>
  <c r="BE950" i="64" a="1"/>
  <c r="BE950" i="64" s="1"/>
  <c r="BE958" i="64" s="1"/>
  <c r="BE966" i="64" a="1"/>
  <c r="BE966" i="64" s="1"/>
  <c r="BE951" i="64" a="1"/>
  <c r="BE951" i="64" s="1"/>
  <c r="BE959" i="64" s="1"/>
  <c r="BE952" i="64" a="1"/>
  <c r="BE952" i="64" s="1"/>
  <c r="BE960" i="64" s="1"/>
  <c r="BE967" i="64" a="1"/>
  <c r="BE967" i="64" s="1"/>
  <c r="BE965" i="64" a="1"/>
  <c r="BE965" i="64" s="1"/>
  <c r="BE953" i="64" a="1"/>
  <c r="BE953" i="64" s="1"/>
  <c r="BE961" i="64" s="1"/>
  <c r="BE208" i="64" a="1"/>
  <c r="BE208" i="64" s="1"/>
  <c r="BE207" i="64" s="1"/>
  <c r="BE209" i="64" a="1"/>
  <c r="BE209" i="64" s="1"/>
  <c r="BD210" i="64"/>
  <c r="BD212" i="64" s="1"/>
  <c r="BD1241" i="64"/>
  <c r="BD924" i="64"/>
  <c r="BD926" i="64" s="1"/>
  <c r="BB1244" i="64"/>
  <c r="BC1243" i="64"/>
  <c r="BE331" i="64" a="1"/>
  <c r="BE331" i="64" s="1"/>
  <c r="BE1240" i="64" a="1"/>
  <c r="BE1240" i="64" s="1"/>
  <c r="BE312" i="64" a="1"/>
  <c r="BE312" i="64" s="1"/>
  <c r="BE925" i="64" a="1"/>
  <c r="BE925" i="64" s="1"/>
  <c r="BE891" i="64" a="1"/>
  <c r="BE891" i="64" s="1"/>
  <c r="BE299" i="64" a="1"/>
  <c r="BE299" i="64" s="1"/>
  <c r="BC888" i="64"/>
  <c r="BD884" i="64"/>
  <c r="BD892" i="64" s="1"/>
  <c r="BE887" i="64" a="1"/>
  <c r="BE887" i="64" s="1"/>
  <c r="BE4" i="64"/>
  <c r="BE883" i="64" a="1"/>
  <c r="BE883" i="64" s="1"/>
  <c r="AY2107" i="64"/>
  <c r="BF259" i="64"/>
  <c r="BF7" i="64"/>
  <c r="BE8" i="64" s="1"/>
  <c r="BF1" i="64"/>
  <c r="BG2" i="64"/>
  <c r="BF3" i="64"/>
  <c r="BE24" i="864"/>
  <c r="BE98"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1"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398" i="64"/>
  <c r="CU2396" i="64"/>
  <c r="DL2745" i="64"/>
  <c r="AX2150" i="64"/>
  <c r="AY2148" i="64"/>
  <c r="AY2127" i="64"/>
  <c r="AY2129" i="64" s="1"/>
  <c r="BC1244" i="64" a="1"/>
  <c r="BD1243" i="64" a="1"/>
  <c r="BE396" i="64" a="1"/>
  <c r="BE924" i="64" a="1"/>
  <c r="BE1136" i="64" a="1"/>
  <c r="BE1894" i="64" a="1"/>
  <c r="BE1295" i="64" a="1"/>
  <c r="BE1266" i="64"/>
  <c r="BE1388" i="64" a="1"/>
  <c r="BE1241" i="64" a="1"/>
  <c r="BE1068" i="64" a="1"/>
  <c r="BE884" i="64" a="1"/>
  <c r="BE1024" i="64" a="1"/>
  <c r="BE2052" i="64" a="1"/>
  <c r="BF420" i="64" l="1" a="1"/>
  <c r="BF420" i="64" s="1"/>
  <c r="BF450" i="64" s="1"/>
  <c r="BF480" i="64" a="1"/>
  <c r="BF480" i="64" s="1"/>
  <c r="BF520" i="64" s="1"/>
  <c r="BT50" i="1236"/>
  <c r="BT17" i="861" s="1"/>
  <c r="BU29" i="1236"/>
  <c r="BU25" i="1236"/>
  <c r="BU36" i="1236"/>
  <c r="BU37" i="1236"/>
  <c r="BV39" i="1236"/>
  <c r="BU43" i="1236"/>
  <c r="BV28" i="1236"/>
  <c r="BV27" i="1236"/>
  <c r="BT63" i="1236"/>
  <c r="BT100" i="861" s="1"/>
  <c r="BU24" i="1236"/>
  <c r="BT48" i="1236"/>
  <c r="BV47" i="1236"/>
  <c r="BU34" i="1236"/>
  <c r="BV46" i="1236"/>
  <c r="BV33" i="1236"/>
  <c r="AN66" i="1236"/>
  <c r="AN43" i="861" s="1"/>
  <c r="AN64" i="1236"/>
  <c r="AN72" i="861" s="1"/>
  <c r="BU31" i="1236"/>
  <c r="BU28" i="1236"/>
  <c r="BV42" i="1236"/>
  <c r="BU23" i="1236"/>
  <c r="BV31" i="1236"/>
  <c r="BV45" i="1236"/>
  <c r="BU47" i="1236"/>
  <c r="BU42" i="1236"/>
  <c r="BU33" i="1236"/>
  <c r="BV36" i="1236"/>
  <c r="BU39" i="1236"/>
  <c r="BU40" i="1236"/>
  <c r="BU62" i="1236"/>
  <c r="BU99" i="861" s="1"/>
  <c r="BW4" i="1236"/>
  <c r="BW17" i="1236"/>
  <c r="BW16" i="1236"/>
  <c r="BW36" i="861" s="1"/>
  <c r="BW20" i="1236"/>
  <c r="BW61" i="1236"/>
  <c r="BX7" i="1236"/>
  <c r="BX1" i="1236"/>
  <c r="BY2" i="1236"/>
  <c r="BX3" i="1236"/>
  <c r="BV8" i="1236"/>
  <c r="BV18" i="1236"/>
  <c r="BE396" i="64"/>
  <c r="BE1295" i="64"/>
  <c r="BE1296" i="64" s="1"/>
  <c r="AU1297" i="64"/>
  <c r="AV1293" i="64" s="1"/>
  <c r="AU1299" i="64"/>
  <c r="BF1294" i="64" a="1"/>
  <c r="BF1294" i="64" s="1"/>
  <c r="BF395" i="64" a="1"/>
  <c r="BF395" i="64" s="1"/>
  <c r="BE1136" i="64"/>
  <c r="BE1068" i="64"/>
  <c r="BD1143" i="64"/>
  <c r="BD1137" i="64"/>
  <c r="BD1144" i="64" s="1"/>
  <c r="BF1067" i="64" a="1"/>
  <c r="BF1067" i="64" s="1"/>
  <c r="BF1135" i="64" a="1"/>
  <c r="BF1135" i="64" s="1"/>
  <c r="AT1138" i="64"/>
  <c r="AU1134" i="64" s="1"/>
  <c r="AT1140" i="64"/>
  <c r="AB44" i="861"/>
  <c r="BE2052" i="64"/>
  <c r="BE2061" i="64" s="1"/>
  <c r="BE2062" i="64" s="1" a="1"/>
  <c r="BE2062" i="64" s="1"/>
  <c r="BF2053" i="64" a="1"/>
  <c r="BF2053" i="64" s="1"/>
  <c r="AP2058" i="64"/>
  <c r="AP2055" i="64" s="1"/>
  <c r="AP2056" i="64" s="1"/>
  <c r="AQ2051" i="64" s="1"/>
  <c r="BR2083" i="64"/>
  <c r="AT1028" i="64"/>
  <c r="AU1023" i="64" s="1"/>
  <c r="AU1030" i="64" s="1"/>
  <c r="AU1027" i="64" s="1"/>
  <c r="BE1024" i="64"/>
  <c r="BE1894" i="64"/>
  <c r="BE1896" i="64" s="1"/>
  <c r="BC1039" i="64" a="1"/>
  <c r="BC1039" i="64" s="1"/>
  <c r="BF1893" i="64" a="1"/>
  <c r="BF1893" i="64" s="1"/>
  <c r="BF1025" i="64" a="1"/>
  <c r="BF1025" i="64" s="1"/>
  <c r="BD1033" i="64"/>
  <c r="BD1038" i="64"/>
  <c r="BF1195" i="64" a="1"/>
  <c r="BF1195" i="64" s="1"/>
  <c r="BF1895" i="64" a="1"/>
  <c r="BF1895" i="64" s="1"/>
  <c r="BF1191" i="64" a="1"/>
  <c r="BF1191" i="64" s="1"/>
  <c r="BF1192" i="64" a="1"/>
  <c r="BF1192" i="64" s="1"/>
  <c r="BE1193" i="64"/>
  <c r="BE1194" i="64" s="1"/>
  <c r="BE1196" i="64" s="1"/>
  <c r="AC664" i="64"/>
  <c r="AD659" i="64"/>
  <c r="AD660" i="64"/>
  <c r="AD662" i="64" s="1"/>
  <c r="AD652" i="64" s="1"/>
  <c r="AD654" i="64" s="1"/>
  <c r="AD655" i="64" s="1"/>
  <c r="BF661" i="64" a="1"/>
  <c r="BF661" i="64" s="1"/>
  <c r="BF650" i="64" a="1"/>
  <c r="BF650" i="64" s="1"/>
  <c r="BF653" i="64" a="1"/>
  <c r="BF653" i="64" s="1"/>
  <c r="BF667" i="64" a="1"/>
  <c r="BF667" i="64" s="1"/>
  <c r="BE126" i="64"/>
  <c r="BE141" i="64"/>
  <c r="BE1388" i="64"/>
  <c r="BE1390" i="64" s="1"/>
  <c r="BF111" i="64" a="1"/>
  <c r="BF111" i="64" s="1"/>
  <c r="BF1373" i="64" a="1"/>
  <c r="BF1373" i="64" s="1"/>
  <c r="BD139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265" i="64" a="1"/>
  <c r="BF1265" i="64" s="1"/>
  <c r="BC994" i="64"/>
  <c r="BE991" i="64"/>
  <c r="BE990" i="64"/>
  <c r="BD992" i="64"/>
  <c r="BE989" i="64"/>
  <c r="BE987" i="64"/>
  <c r="BE988" i="64"/>
  <c r="BF983" i="64" a="1"/>
  <c r="BF983" i="64" s="1"/>
  <c r="BF984" i="64" a="1"/>
  <c r="BF984" i="64" s="1"/>
  <c r="BF980" i="64" a="1"/>
  <c r="BF980" i="64" s="1"/>
  <c r="BF981" i="64" a="1"/>
  <c r="BF981" i="64" s="1"/>
  <c r="BF982" i="64" a="1"/>
  <c r="BF982" i="64" s="1"/>
  <c r="BE976" i="64"/>
  <c r="BE975" i="64"/>
  <c r="BD977" i="64"/>
  <c r="BE973" i="64"/>
  <c r="BE974" i="64"/>
  <c r="BE972" i="64"/>
  <c r="BF967" i="64" a="1"/>
  <c r="BF967" i="64" s="1"/>
  <c r="BF968" i="64" a="1"/>
  <c r="BF968" i="64" s="1"/>
  <c r="BF969" i="64" a="1"/>
  <c r="BF969" i="64" s="1"/>
  <c r="BF949" i="64" a="1"/>
  <c r="BF949" i="64" s="1"/>
  <c r="BF957" i="64" s="1"/>
  <c r="BF950" i="64" a="1"/>
  <c r="BF950" i="64" s="1"/>
  <c r="BF958" i="64" s="1"/>
  <c r="BF953" i="64" a="1"/>
  <c r="BF953" i="64" s="1"/>
  <c r="BF961" i="64" s="1"/>
  <c r="BF966" i="64" a="1"/>
  <c r="BF966" i="64" s="1"/>
  <c r="BF965" i="64" a="1"/>
  <c r="BF965" i="64" s="1"/>
  <c r="BF951" i="64" a="1"/>
  <c r="BF951" i="64" s="1"/>
  <c r="BF959" i="64" s="1"/>
  <c r="BF952" i="64" a="1"/>
  <c r="BF952" i="64" s="1"/>
  <c r="BF960" i="64" s="1"/>
  <c r="BF208" i="64" a="1"/>
  <c r="BF208" i="64" s="1"/>
  <c r="BF207" i="64" s="1"/>
  <c r="BF209" i="64" a="1"/>
  <c r="BF209" i="64" s="1"/>
  <c r="BE210" i="64"/>
  <c r="BE212" i="64" s="1"/>
  <c r="BE1241" i="64"/>
  <c r="BE924" i="64"/>
  <c r="BE926" i="64" s="1"/>
  <c r="BC1244" i="64"/>
  <c r="BD1243" i="64"/>
  <c r="BF331" i="64" a="1"/>
  <c r="BF331" i="64" s="1"/>
  <c r="BF1240" i="64" a="1"/>
  <c r="BF1240" i="64" s="1"/>
  <c r="BF312" i="64" a="1"/>
  <c r="BF312" i="64" s="1"/>
  <c r="BF925" i="64" a="1"/>
  <c r="BF925" i="64" s="1"/>
  <c r="BF891" i="64" a="1"/>
  <c r="BF891" i="64" s="1"/>
  <c r="BF299" i="64" a="1"/>
  <c r="BF299" i="64" s="1"/>
  <c r="BD888" i="64"/>
  <c r="BE884" i="64"/>
  <c r="BE892" i="64" s="1"/>
  <c r="BF887" i="64" a="1"/>
  <c r="BF887" i="64" s="1"/>
  <c r="BF4" i="64"/>
  <c r="BF883" i="64" a="1"/>
  <c r="BF883" i="64" s="1"/>
  <c r="AZ2107" i="64"/>
  <c r="BF4" i="864"/>
  <c r="BG259" i="64"/>
  <c r="BG7" i="64"/>
  <c r="BF8" i="64" s="1"/>
  <c r="BH2" i="64"/>
  <c r="BG3" i="64"/>
  <c r="BG1" i="64"/>
  <c r="BF24" i="864"/>
  <c r="BF98"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1" i="861" s="1"/>
  <c r="BF43" i="863"/>
  <c r="BF57" i="863"/>
  <c r="AT1" i="860"/>
  <c r="AT3" i="860"/>
  <c r="AT4" i="860" s="1"/>
  <c r="AT7" i="860"/>
  <c r="AU2" i="860"/>
  <c r="CU2398" i="64"/>
  <c r="CV2396" i="64"/>
  <c r="AZ2148" i="64"/>
  <c r="AY2150" i="64"/>
  <c r="AZ2127" i="64"/>
  <c r="AZ2129" i="64" s="1"/>
  <c r="E1223" i="64"/>
  <c r="E1222" i="64"/>
  <c r="E1219" i="64"/>
  <c r="E1218" i="64"/>
  <c r="E1217" i="64"/>
  <c r="E1215" i="64"/>
  <c r="E12" i="64"/>
  <c r="E11" i="64"/>
  <c r="BF2052" i="64" a="1"/>
  <c r="BF924" i="64" a="1"/>
  <c r="BE1243" i="64" a="1"/>
  <c r="BF1388" i="64" a="1"/>
  <c r="BF1024" i="64" a="1"/>
  <c r="BF396" i="64" a="1"/>
  <c r="BF1266" i="64"/>
  <c r="BF1068" i="64" a="1"/>
  <c r="BD1244" i="64" a="1"/>
  <c r="BF1241" i="64" a="1"/>
  <c r="BF1136" i="64" a="1"/>
  <c r="BF1295" i="64" a="1"/>
  <c r="BF884" i="64" a="1"/>
  <c r="BF1894" i="64" a="1"/>
  <c r="BG420" i="64" l="1" a="1"/>
  <c r="BG420" i="64" s="1"/>
  <c r="BG450" i="64" s="1"/>
  <c r="BG480" i="64" a="1"/>
  <c r="BG480" i="64" s="1"/>
  <c r="BG520" i="64" s="1"/>
  <c r="BU50" i="1236"/>
  <c r="BU17" i="861" s="1"/>
  <c r="BU48" i="1236"/>
  <c r="BV43" i="1236"/>
  <c r="BW28" i="1236"/>
  <c r="AO60" i="1236"/>
  <c r="BV24" i="1236"/>
  <c r="BW29" i="1236"/>
  <c r="BV23" i="1236"/>
  <c r="BW34" i="1236"/>
  <c r="BW46" i="1236"/>
  <c r="BV44" i="1236"/>
  <c r="BW47" i="1236"/>
  <c r="BW32" i="1236"/>
  <c r="BW40" i="1236"/>
  <c r="BV35" i="1236"/>
  <c r="BW8" i="1236"/>
  <c r="BV41" i="1236"/>
  <c r="BV38" i="1236"/>
  <c r="BV40" i="1236"/>
  <c r="BW43" i="1236"/>
  <c r="BV37" i="1236"/>
  <c r="BW37" i="1236"/>
  <c r="BV29" i="1236"/>
  <c r="BV25" i="1236"/>
  <c r="BV26" i="1236"/>
  <c r="BU63" i="1236"/>
  <c r="BU100" i="861" s="1"/>
  <c r="BV34" i="1236"/>
  <c r="BV32" i="1236"/>
  <c r="BV30" i="1236"/>
  <c r="BX17" i="1236"/>
  <c r="BX4" i="1236"/>
  <c r="BX16" i="1236"/>
  <c r="BX36" i="861" s="1"/>
  <c r="BX20" i="1236"/>
  <c r="BX61" i="1236"/>
  <c r="BY1" i="1236"/>
  <c r="BZ2" i="1236"/>
  <c r="BY3" i="1236"/>
  <c r="BY7" i="1236"/>
  <c r="BW18" i="1236"/>
  <c r="BV62" i="1236"/>
  <c r="BV99" i="861" s="1"/>
  <c r="BF396" i="64"/>
  <c r="BF1295" i="64"/>
  <c r="BF1296" i="64" s="1"/>
  <c r="AV1299" i="64"/>
  <c r="AV1297" i="64"/>
  <c r="AW1293" i="64" s="1"/>
  <c r="BG1294" i="64" a="1"/>
  <c r="BG1294" i="64" s="1"/>
  <c r="BG395" i="64" a="1"/>
  <c r="BG395" i="64" s="1"/>
  <c r="BF1136" i="64"/>
  <c r="BF1068" i="64"/>
  <c r="AU1138" i="64"/>
  <c r="AV1134" i="64" s="1"/>
  <c r="AU1140" i="64"/>
  <c r="BG1067" i="64" a="1"/>
  <c r="BG1067" i="64" s="1"/>
  <c r="BG1135" i="64" a="1"/>
  <c r="BG1135" i="64" s="1"/>
  <c r="BE1143" i="64"/>
  <c r="BE1137" i="64"/>
  <c r="BE1144" i="64" s="1"/>
  <c r="AC64" i="861"/>
  <c r="AC95" i="861"/>
  <c r="AB101" i="861"/>
  <c r="BF2052" i="64"/>
  <c r="BF2061" i="64" s="1"/>
  <c r="BF2062" i="64" s="1" a="1"/>
  <c r="BF2062" i="64" s="1"/>
  <c r="BG2053" i="64" a="1"/>
  <c r="BG2053" i="64" s="1"/>
  <c r="AQ2058" i="64"/>
  <c r="AQ2055" i="64" s="1"/>
  <c r="AQ2056" i="64" s="1"/>
  <c r="AR2051" i="64" s="1"/>
  <c r="BS2083" i="64"/>
  <c r="BR2085" i="64"/>
  <c r="BF1024" i="64"/>
  <c r="BF1894" i="64"/>
  <c r="BF1896" i="64" s="1"/>
  <c r="BD1039" i="64" a="1"/>
  <c r="BD1039" i="64" s="1"/>
  <c r="BG1893" i="64" a="1"/>
  <c r="BG1893" i="64" s="1"/>
  <c r="BG1025" i="64" a="1"/>
  <c r="BG1025" i="64" s="1"/>
  <c r="BE1038" i="64"/>
  <c r="BE1033" i="64"/>
  <c r="AU1035" i="64"/>
  <c r="AU1028" i="64"/>
  <c r="AV1023" i="64" s="1"/>
  <c r="AV1030" i="64" s="1"/>
  <c r="AV1027" i="64" s="1"/>
  <c r="BG1195" i="64" a="1"/>
  <c r="BG1195" i="64" s="1"/>
  <c r="BG1895" i="64" a="1"/>
  <c r="BG1895" i="64" s="1"/>
  <c r="BG1191" i="64" a="1"/>
  <c r="BG1191" i="64" s="1"/>
  <c r="BG1192" i="64" a="1"/>
  <c r="BG1192" i="64" s="1"/>
  <c r="BF1193" i="64"/>
  <c r="BF1194" i="64" s="1"/>
  <c r="BF1196" i="64" s="1"/>
  <c r="AD656" i="64"/>
  <c r="AE648" i="64"/>
  <c r="AE651" i="64" s="1"/>
  <c r="AD663" i="64"/>
  <c r="BG661" i="64" a="1"/>
  <c r="BG661" i="64" s="1"/>
  <c r="BG650" i="64" a="1"/>
  <c r="BG650" i="64" s="1"/>
  <c r="BG653" i="64" a="1"/>
  <c r="BG653" i="64" s="1"/>
  <c r="BG667" i="64" a="1"/>
  <c r="BG667" i="64" s="1"/>
  <c r="BF126" i="64"/>
  <c r="BF141" i="64"/>
  <c r="BF1388" i="64"/>
  <c r="BF1390" i="64" s="1"/>
  <c r="BG111" i="64" a="1"/>
  <c r="BG111" i="64" s="1"/>
  <c r="BG1373" i="64" a="1"/>
  <c r="BG137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265" i="64" a="1"/>
  <c r="BG1265" i="64" s="1"/>
  <c r="BD994" i="64"/>
  <c r="BD995" i="64" s="1"/>
  <c r="BC995" i="64"/>
  <c r="BF990" i="64"/>
  <c r="BF991" i="64"/>
  <c r="BF989" i="64"/>
  <c r="BE992" i="64"/>
  <c r="BF987" i="64"/>
  <c r="BG984" i="64" a="1"/>
  <c r="BG984" i="64" s="1"/>
  <c r="BG980" i="64" a="1"/>
  <c r="BG980" i="64" s="1"/>
  <c r="BG983" i="64" a="1"/>
  <c r="BG983" i="64" s="1"/>
  <c r="BG981" i="64" a="1"/>
  <c r="BG981" i="64" s="1"/>
  <c r="BG982" i="64" a="1"/>
  <c r="BG982" i="64" s="1"/>
  <c r="BF988" i="64"/>
  <c r="BF975" i="64"/>
  <c r="BF974" i="64"/>
  <c r="BF976" i="64"/>
  <c r="BE977" i="64"/>
  <c r="BF973" i="64"/>
  <c r="BF972" i="64"/>
  <c r="BG953" i="64" a="1"/>
  <c r="BG953" i="64" s="1"/>
  <c r="BG961" i="64" s="1"/>
  <c r="BG967" i="64" a="1"/>
  <c r="BG967" i="64" s="1"/>
  <c r="BG968" i="64" a="1"/>
  <c r="BG968" i="64" s="1"/>
  <c r="BG969" i="64" a="1"/>
  <c r="BG969" i="64" s="1"/>
  <c r="BG965" i="64" a="1"/>
  <c r="BG965" i="64" s="1"/>
  <c r="BG949" i="64" a="1"/>
  <c r="BG949" i="64" s="1"/>
  <c r="BG952" i="64" a="1"/>
  <c r="BG952" i="64" s="1"/>
  <c r="BG960" i="64" s="1"/>
  <c r="BG950" i="64" a="1"/>
  <c r="BG950" i="64" s="1"/>
  <c r="BG958" i="64" s="1"/>
  <c r="BG966" i="64" a="1"/>
  <c r="BG966" i="64" s="1"/>
  <c r="BG951" i="64" a="1"/>
  <c r="BG951" i="64" s="1"/>
  <c r="BG959" i="64" s="1"/>
  <c r="BF210" i="64"/>
  <c r="BF212" i="64" s="1"/>
  <c r="BG208" i="64" a="1"/>
  <c r="BG208" i="64" s="1"/>
  <c r="BG207" i="64" s="1"/>
  <c r="BG209" i="64" a="1"/>
  <c r="BG209" i="64" s="1"/>
  <c r="BF1241" i="64"/>
  <c r="BF924" i="64"/>
  <c r="BF926" i="64" s="1"/>
  <c r="BD1244" i="64"/>
  <c r="BE1243" i="64"/>
  <c r="BG331" i="64" a="1"/>
  <c r="BG331" i="64" s="1"/>
  <c r="BG1240" i="64" a="1"/>
  <c r="BG1240" i="64" s="1"/>
  <c r="BG312" i="64" a="1"/>
  <c r="BG312" i="64" s="1"/>
  <c r="BG925" i="64" a="1"/>
  <c r="BG925" i="64" s="1"/>
  <c r="BG891" i="64" a="1"/>
  <c r="BG891" i="64" s="1"/>
  <c r="BG299" i="64" a="1"/>
  <c r="BG299" i="64" s="1"/>
  <c r="BE888" i="64"/>
  <c r="BF884" i="64"/>
  <c r="BF892" i="64" s="1"/>
  <c r="BG887" i="64" a="1"/>
  <c r="BG887" i="64" s="1"/>
  <c r="BG4" i="64"/>
  <c r="BG883" i="64" a="1"/>
  <c r="BG883" i="64" s="1"/>
  <c r="BA2107" i="64"/>
  <c r="BH259" i="64"/>
  <c r="BH7" i="64"/>
  <c r="BG8" i="64"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G31" i="861" s="1"/>
  <c r="BK3" i="861"/>
  <c r="BJ4" i="861"/>
  <c r="BJ1" i="861"/>
  <c r="BJ8" i="861"/>
  <c r="BG24" i="864"/>
  <c r="BG98"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398" i="64"/>
  <c r="CW2396" i="64"/>
  <c r="AZ2150" i="64"/>
  <c r="BA2148" i="64"/>
  <c r="BA2127" i="64"/>
  <c r="BA2129" i="64" s="1"/>
  <c r="B12" i="64"/>
  <c r="B1217" i="64"/>
  <c r="S2282" i="64"/>
  <c r="BG924" i="64" a="1"/>
  <c r="BG1894" i="64" a="1"/>
  <c r="BG1241" i="64" a="1"/>
  <c r="BF1243" i="64" a="1"/>
  <c r="BG1136" i="64" a="1"/>
  <c r="BG1266" i="64"/>
  <c r="BE1244" i="64" a="1"/>
  <c r="BG1295" i="64" a="1"/>
  <c r="BG2052" i="64" a="1"/>
  <c r="BG1068" i="64" a="1"/>
  <c r="BG884" i="64" a="1"/>
  <c r="BG1024" i="64" a="1"/>
  <c r="BG396" i="64" a="1"/>
  <c r="BG1388" i="64" a="1"/>
  <c r="BH420" i="64" l="1" a="1"/>
  <c r="BH420" i="64" s="1"/>
  <c r="BH450" i="64" s="1"/>
  <c r="BH480" i="64" a="1"/>
  <c r="BH480" i="64" s="1"/>
  <c r="BH520" i="64" s="1"/>
  <c r="BW35" i="1236"/>
  <c r="BW39" i="1236"/>
  <c r="BX47" i="1236"/>
  <c r="BW41" i="1236"/>
  <c r="BW27" i="1236"/>
  <c r="BW42" i="1236"/>
  <c r="BX35" i="1236"/>
  <c r="BX8" i="1236"/>
  <c r="BW26" i="1236"/>
  <c r="BW45" i="1236"/>
  <c r="BW30" i="1236"/>
  <c r="BW36" i="1236"/>
  <c r="BX30" i="1236"/>
  <c r="BW25" i="1236"/>
  <c r="BX38" i="1236"/>
  <c r="BX41" i="1236"/>
  <c r="BV63" i="1236"/>
  <c r="BV100" i="861" s="1"/>
  <c r="AO66" i="1236"/>
  <c r="AO43" i="861" s="1"/>
  <c r="AO64" i="1236"/>
  <c r="AO72" i="861" s="1"/>
  <c r="BV48" i="1236"/>
  <c r="BW31" i="1236"/>
  <c r="BW38" i="1236"/>
  <c r="BX33" i="1236"/>
  <c r="BV50" i="1236"/>
  <c r="BV17" i="861" s="1"/>
  <c r="BX29" i="1236"/>
  <c r="BW24" i="1236"/>
  <c r="BW33" i="1236"/>
  <c r="BX44" i="1236"/>
  <c r="BW23" i="1236"/>
  <c r="BW44" i="1236"/>
  <c r="BX18" i="1236"/>
  <c r="BW62" i="1236"/>
  <c r="BW99" i="861" s="1"/>
  <c r="BY4" i="1236"/>
  <c r="BY16" i="1236"/>
  <c r="BY36" i="861" s="1"/>
  <c r="BY17" i="1236"/>
  <c r="BY20" i="1236"/>
  <c r="BY61" i="1236"/>
  <c r="BZ1" i="1236"/>
  <c r="CA2" i="1236"/>
  <c r="BZ3" i="1236"/>
  <c r="BZ7" i="1236"/>
  <c r="BG396" i="64"/>
  <c r="BG1295" i="64"/>
  <c r="BG1296" i="64" s="1"/>
  <c r="AW1299" i="64"/>
  <c r="AW1297" i="64"/>
  <c r="AX1293" i="64" s="1"/>
  <c r="BH1294" i="64" a="1"/>
  <c r="BH1294" i="64" s="1"/>
  <c r="BH395" i="64" a="1"/>
  <c r="BH395" i="64" s="1"/>
  <c r="BG1136" i="64"/>
  <c r="BG1068" i="64"/>
  <c r="BH1067" i="64" a="1"/>
  <c r="BH1067" i="64" s="1"/>
  <c r="BH1135" i="64" a="1"/>
  <c r="BH1135" i="64" s="1"/>
  <c r="AV1138" i="64"/>
  <c r="AW1134" i="64" s="1"/>
  <c r="AV1140" i="64"/>
  <c r="BF1143" i="64"/>
  <c r="BF1137" i="64"/>
  <c r="BF1144" i="64" s="1"/>
  <c r="AB73" i="861"/>
  <c r="AB75" i="861" s="1"/>
  <c r="BG2052" i="64"/>
  <c r="BG2061" i="64" s="1"/>
  <c r="BG2062" i="64" s="1" a="1"/>
  <c r="BG2062" i="64" s="1"/>
  <c r="BH2053" i="64" a="1"/>
  <c r="BH2053" i="64" s="1"/>
  <c r="AR2058" i="64"/>
  <c r="AR2055" i="64" s="1"/>
  <c r="AR2056" i="64" s="1"/>
  <c r="AS2051" i="64" s="1"/>
  <c r="BT2083" i="64"/>
  <c r="BT2085" i="64" s="1"/>
  <c r="BS2085" i="64"/>
  <c r="BG1024" i="64"/>
  <c r="BG1894" i="64"/>
  <c r="BG1896" i="64" s="1"/>
  <c r="BE1039" i="64" a="1"/>
  <c r="BE1039" i="64" s="1"/>
  <c r="BH1893" i="64" a="1"/>
  <c r="BH1893" i="64" s="1"/>
  <c r="BH1025" i="64" a="1"/>
  <c r="BH1025" i="64" s="1"/>
  <c r="BF1038" i="64"/>
  <c r="BF1033" i="64"/>
  <c r="AV1035" i="64"/>
  <c r="AV1028" i="64"/>
  <c r="AW1023" i="64" s="1"/>
  <c r="AW1030" i="64" s="1"/>
  <c r="AW1027" i="64" s="1"/>
  <c r="BH1195" i="64" a="1"/>
  <c r="BH1195" i="64" s="1"/>
  <c r="BH1895" i="64" a="1"/>
  <c r="BH1895" i="64" s="1"/>
  <c r="BH1191" i="64" a="1"/>
  <c r="BH1191" i="64" s="1"/>
  <c r="BH1192" i="64" a="1"/>
  <c r="BH1192" i="64" s="1"/>
  <c r="BG1193" i="64"/>
  <c r="BG1194" i="64" s="1"/>
  <c r="BG1196" i="64" s="1"/>
  <c r="AD668" i="64"/>
  <c r="AE659" i="64"/>
  <c r="AD664" i="64"/>
  <c r="AE660" i="64"/>
  <c r="BH661" i="64" a="1"/>
  <c r="BH661" i="64" s="1"/>
  <c r="BH650" i="64" a="1"/>
  <c r="BH650" i="64" s="1"/>
  <c r="BH653" i="64" a="1"/>
  <c r="BH653" i="64" s="1"/>
  <c r="BH667" i="64" a="1"/>
  <c r="BH667" i="64" s="1"/>
  <c r="BG141" i="64"/>
  <c r="BG126" i="64"/>
  <c r="BG1388" i="64"/>
  <c r="BH111" i="64" a="1"/>
  <c r="BH111" i="64" s="1"/>
  <c r="BH1373" i="64" a="1"/>
  <c r="BH137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265" i="64" a="1"/>
  <c r="BH1265" i="64" s="1"/>
  <c r="BG957" i="64"/>
  <c r="BG987" i="64" s="1"/>
  <c r="BE994" i="64"/>
  <c r="BG989" i="64"/>
  <c r="BG988" i="64"/>
  <c r="BF992" i="64"/>
  <c r="BG991" i="64"/>
  <c r="BG990" i="64"/>
  <c r="BH984" i="64" a="1"/>
  <c r="BH984" i="64" s="1"/>
  <c r="BH980" i="64" a="1"/>
  <c r="BH980" i="64" s="1"/>
  <c r="BH981" i="64" a="1"/>
  <c r="BH981" i="64" s="1"/>
  <c r="BH982" i="64" a="1"/>
  <c r="BH982" i="64" s="1"/>
  <c r="BH983" i="64" a="1"/>
  <c r="BH983" i="64" s="1"/>
  <c r="BG974" i="64"/>
  <c r="BG975" i="64"/>
  <c r="BF977" i="64"/>
  <c r="BG973" i="64"/>
  <c r="BH952" i="64" a="1"/>
  <c r="BH952" i="64" s="1"/>
  <c r="BH960" i="64" s="1"/>
  <c r="BH966" i="64" a="1"/>
  <c r="BH966" i="64" s="1"/>
  <c r="BH953" i="64" a="1"/>
  <c r="BH953" i="64" s="1"/>
  <c r="BH961" i="64" s="1"/>
  <c r="BH967" i="64" a="1"/>
  <c r="BH967" i="64" s="1"/>
  <c r="BH968" i="64" a="1"/>
  <c r="BH968" i="64" s="1"/>
  <c r="BH969" i="64" a="1"/>
  <c r="BH969" i="64" s="1"/>
  <c r="BH965" i="64" a="1"/>
  <c r="BH965" i="64" s="1"/>
  <c r="BH951" i="64" a="1"/>
  <c r="BH951" i="64" s="1"/>
  <c r="BH959" i="64" s="1"/>
  <c r="BH949" i="64" a="1"/>
  <c r="BH949" i="64" s="1"/>
  <c r="BH950" i="64" a="1"/>
  <c r="BH950" i="64" s="1"/>
  <c r="BH958" i="64" s="1"/>
  <c r="BG976" i="64"/>
  <c r="BG210" i="64"/>
  <c r="BG212" i="64" s="1"/>
  <c r="BH208" i="64" a="1"/>
  <c r="BH208" i="64" s="1"/>
  <c r="BH207" i="64" s="1"/>
  <c r="BH209" i="64" a="1"/>
  <c r="BH209" i="64" s="1"/>
  <c r="BE1244" i="64"/>
  <c r="BG1241" i="64"/>
  <c r="BG924" i="64"/>
  <c r="BG926" i="64" s="1"/>
  <c r="BF1243" i="64"/>
  <c r="BH331" i="64" a="1"/>
  <c r="BH331" i="64" s="1"/>
  <c r="BH1240" i="64" a="1"/>
  <c r="BH1240" i="64" s="1"/>
  <c r="BH312" i="64" a="1"/>
  <c r="BH312" i="64" s="1"/>
  <c r="BH925" i="64" a="1"/>
  <c r="BH925" i="64" s="1"/>
  <c r="BH891" i="64" a="1"/>
  <c r="BH891" i="64" s="1"/>
  <c r="BH299" i="64" a="1"/>
  <c r="BH299" i="64" s="1"/>
  <c r="BF888" i="64"/>
  <c r="BG884" i="64"/>
  <c r="BG892" i="64" s="1"/>
  <c r="BH887" i="64" a="1"/>
  <c r="BH887" i="64" s="1"/>
  <c r="BB2107" i="64"/>
  <c r="BH4" i="64"/>
  <c r="BH883" i="64" a="1"/>
  <c r="BH883" i="64" s="1"/>
  <c r="BI259" i="64"/>
  <c r="BI7" i="64"/>
  <c r="BH8" i="64" s="1"/>
  <c r="BI3" i="64"/>
  <c r="BI1" i="64"/>
  <c r="BJ2" i="64"/>
  <c r="BH68" i="863" a="1"/>
  <c r="BH68" i="863" s="1"/>
  <c r="BH66" i="863" a="1"/>
  <c r="BH66" i="863" s="1"/>
  <c r="BH70" i="863" a="1"/>
  <c r="BH70" i="863" s="1"/>
  <c r="BH4" i="863"/>
  <c r="BH24" i="864"/>
  <c r="BH98" i="861" s="1"/>
  <c r="BH57" i="863"/>
  <c r="BH42" i="863"/>
  <c r="BH21" i="863" s="1"/>
  <c r="BH31"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398" i="64"/>
  <c r="CX2396" i="64"/>
  <c r="BA2150" i="64"/>
  <c r="BB2148" i="64"/>
  <c r="BB2127" i="64"/>
  <c r="BB2129" i="64" s="1"/>
  <c r="B1" i="84" a="1"/>
  <c r="E1726" i="64"/>
  <c r="E1725" i="64"/>
  <c r="E1724" i="64"/>
  <c r="E1723" i="64"/>
  <c r="E1722" i="64"/>
  <c r="E1721" i="64"/>
  <c r="E1720" i="64"/>
  <c r="E1719" i="64"/>
  <c r="E1718" i="64"/>
  <c r="E1716" i="64"/>
  <c r="E1715" i="64"/>
  <c r="E1714" i="64"/>
  <c r="E1689" i="64"/>
  <c r="E1688" i="64"/>
  <c r="E1687" i="64"/>
  <c r="E1686" i="64"/>
  <c r="E1685" i="64"/>
  <c r="E1684" i="64"/>
  <c r="E1683" i="64"/>
  <c r="E1682" i="64"/>
  <c r="E1680" i="64"/>
  <c r="E1679" i="64"/>
  <c r="E1678" i="64"/>
  <c r="E1676" i="64"/>
  <c r="E1654" i="64"/>
  <c r="E1653" i="64"/>
  <c r="E1652" i="64"/>
  <c r="E1651" i="64"/>
  <c r="E1650" i="64"/>
  <c r="E1649" i="64"/>
  <c r="E1648" i="64"/>
  <c r="E1647" i="64"/>
  <c r="E1645" i="64"/>
  <c r="E1644" i="64"/>
  <c r="E1643" i="64"/>
  <c r="E1623" i="64"/>
  <c r="B1623" i="64" s="1"/>
  <c r="E1622" i="64"/>
  <c r="B1622" i="64" s="1"/>
  <c r="E1621" i="64"/>
  <c r="B1621" i="64" s="1"/>
  <c r="E1620" i="64"/>
  <c r="B1620" i="64" s="1"/>
  <c r="E1619" i="64"/>
  <c r="B1619" i="64" s="1"/>
  <c r="E1618" i="64"/>
  <c r="E1617" i="64"/>
  <c r="B1617" i="64" s="1"/>
  <c r="E1616" i="64"/>
  <c r="B1616" i="64" s="1"/>
  <c r="E1615" i="64"/>
  <c r="B1615" i="64" s="1"/>
  <c r="E1614" i="64"/>
  <c r="B1614" i="64" s="1"/>
  <c r="E1613" i="64"/>
  <c r="B1613" i="64" s="1"/>
  <c r="E1612" i="64"/>
  <c r="E1610" i="64"/>
  <c r="B1610" i="64" s="1"/>
  <c r="E1609" i="64"/>
  <c r="E1608" i="64"/>
  <c r="E1606" i="64"/>
  <c r="E2320" i="64"/>
  <c r="E2317" i="64"/>
  <c r="E2316" i="64"/>
  <c r="E2315" i="64"/>
  <c r="E2314" i="64"/>
  <c r="E2313" i="64"/>
  <c r="E2312" i="64"/>
  <c r="E2311" i="64"/>
  <c r="E2310" i="64"/>
  <c r="E2309" i="64"/>
  <c r="E2308" i="64"/>
  <c r="E2307" i="64"/>
  <c r="E2305" i="64"/>
  <c r="E2351" i="64"/>
  <c r="E2350" i="64"/>
  <c r="E2349" i="64"/>
  <c r="E2348" i="64"/>
  <c r="E2347" i="64"/>
  <c r="E2346" i="64"/>
  <c r="E2345" i="64"/>
  <c r="E2344" i="64"/>
  <c r="E2343" i="64"/>
  <c r="E2342" i="64"/>
  <c r="E2341" i="64"/>
  <c r="E2339" i="64"/>
  <c r="E1588" i="64"/>
  <c r="E1587" i="64"/>
  <c r="E1586" i="64"/>
  <c r="E1585" i="64"/>
  <c r="E1584" i="64"/>
  <c r="E1582" i="64"/>
  <c r="E800" i="64"/>
  <c r="E799" i="64"/>
  <c r="E798" i="64"/>
  <c r="E797" i="64"/>
  <c r="E796" i="64"/>
  <c r="E795" i="64"/>
  <c r="E1516" i="64"/>
  <c r="E1515" i="64"/>
  <c r="E1514" i="64"/>
  <c r="E1512" i="64"/>
  <c r="E1493" i="64"/>
  <c r="E1492" i="64"/>
  <c r="E1491" i="64"/>
  <c r="E1490" i="64"/>
  <c r="E1488" i="64"/>
  <c r="E1978" i="64"/>
  <c r="E1977" i="64"/>
  <c r="E1976" i="64"/>
  <c r="E1975" i="64"/>
  <c r="E1974" i="64"/>
  <c r="E1469" i="64"/>
  <c r="E1468" i="64"/>
  <c r="E1467" i="64"/>
  <c r="E1466" i="64"/>
  <c r="E1954" i="64"/>
  <c r="E1953" i="64"/>
  <c r="E1952" i="64"/>
  <c r="E1951" i="64"/>
  <c r="E1950" i="64"/>
  <c r="E1948" i="64"/>
  <c r="E1877" i="64"/>
  <c r="E1873" i="64"/>
  <c r="E1872" i="64"/>
  <c r="E1871" i="64"/>
  <c r="E1870" i="64"/>
  <c r="E1869" i="64"/>
  <c r="E1868" i="64"/>
  <c r="E1867" i="64"/>
  <c r="E1866" i="64"/>
  <c r="E1865" i="64"/>
  <c r="E1864" i="64"/>
  <c r="E1863" i="64"/>
  <c r="E1862" i="64"/>
  <c r="E1861" i="64"/>
  <c r="E1860" i="64"/>
  <c r="E1859" i="64"/>
  <c r="E625" i="64"/>
  <c r="E624" i="64"/>
  <c r="E623" i="64"/>
  <c r="E622" i="64"/>
  <c r="E621" i="64"/>
  <c r="E620" i="64"/>
  <c r="E619" i="64"/>
  <c r="E618" i="64"/>
  <c r="E617" i="64"/>
  <c r="E616" i="64"/>
  <c r="E615" i="64"/>
  <c r="E614" i="64"/>
  <c r="E613" i="64"/>
  <c r="E1346" i="64"/>
  <c r="E1345" i="64"/>
  <c r="E1341" i="64"/>
  <c r="E1340" i="64"/>
  <c r="E1339" i="64"/>
  <c r="E1338" i="64"/>
  <c r="E1173" i="64"/>
  <c r="E1172" i="64"/>
  <c r="E1168" i="64"/>
  <c r="B1168" i="64" s="1"/>
  <c r="E1167" i="64"/>
  <c r="B1167" i="64" s="1"/>
  <c r="E1166" i="64"/>
  <c r="B1166" i="64" s="1"/>
  <c r="E1165" i="64"/>
  <c r="E1163" i="64"/>
  <c r="E827" i="64"/>
  <c r="E822" i="64"/>
  <c r="E821" i="64"/>
  <c r="E820" i="64"/>
  <c r="E192" i="64"/>
  <c r="E191" i="64"/>
  <c r="E190" i="64"/>
  <c r="E176" i="64"/>
  <c r="E175" i="64"/>
  <c r="E174" i="64"/>
  <c r="E245" i="64"/>
  <c r="E244" i="64"/>
  <c r="E40" i="64"/>
  <c r="E39" i="64"/>
  <c r="I1727" i="64"/>
  <c r="R1724" i="64"/>
  <c r="I1691" i="64"/>
  <c r="R1688" i="64"/>
  <c r="R1653" i="64"/>
  <c r="J1621" i="64"/>
  <c r="R1618" i="64"/>
  <c r="J2318" i="64"/>
  <c r="R2315" i="64"/>
  <c r="R2349" i="64"/>
  <c r="BH1266" i="64"/>
  <c r="BF1244" i="64" a="1"/>
  <c r="BG1243" i="64" a="1"/>
  <c r="BH396" i="64" a="1"/>
  <c r="BH2052" i="64" a="1"/>
  <c r="BH884" i="64" a="1"/>
  <c r="BH1136" i="64" a="1"/>
  <c r="BH1024" i="64" a="1"/>
  <c r="BH924" i="64" a="1"/>
  <c r="BH1894" i="64" a="1"/>
  <c r="BH1068" i="64" a="1"/>
  <c r="BH1295" i="64" a="1"/>
  <c r="BH1241" i="64" a="1"/>
  <c r="BH1388" i="64" a="1"/>
  <c r="BI420" i="64" l="1" a="1"/>
  <c r="BI420" i="64" s="1"/>
  <c r="BI450" i="64" s="1"/>
  <c r="BI480" i="64" a="1"/>
  <c r="BI480" i="64" s="1"/>
  <c r="BI520" i="64" s="1"/>
  <c r="BW48" i="1236"/>
  <c r="BX24" i="1236"/>
  <c r="BY25" i="1236" s="1"/>
  <c r="BY42" i="1236"/>
  <c r="BX25" i="1236"/>
  <c r="BX23" i="1236"/>
  <c r="BY30" i="1236"/>
  <c r="BY39" i="1236"/>
  <c r="BY36" i="1236"/>
  <c r="BY34" i="1236"/>
  <c r="BX26" i="1236"/>
  <c r="BX43" i="1236"/>
  <c r="BX39" i="1236"/>
  <c r="BY31" i="1236"/>
  <c r="BX28" i="1236"/>
  <c r="BX45" i="1236"/>
  <c r="BX32" i="1236"/>
  <c r="BX37" i="1236"/>
  <c r="BX42" i="1236"/>
  <c r="AP60" i="1236"/>
  <c r="BX31" i="1236"/>
  <c r="BY45" i="1236"/>
  <c r="BX46" i="1236"/>
  <c r="BX40" i="1236"/>
  <c r="BW63" i="1236"/>
  <c r="BW100" i="861" s="1"/>
  <c r="BW50" i="1236"/>
  <c r="BW17" i="861" s="1"/>
  <c r="BX34" i="1236"/>
  <c r="BX27" i="1236"/>
  <c r="BX36" i="1236"/>
  <c r="BX62" i="1236"/>
  <c r="BX99" i="861" s="1"/>
  <c r="BZ16" i="1236"/>
  <c r="BZ36" i="861" s="1"/>
  <c r="BZ4" i="1236"/>
  <c r="BZ17" i="1236"/>
  <c r="BZ20" i="1236"/>
  <c r="BZ61" i="1236"/>
  <c r="CB2" i="1236"/>
  <c r="CA3" i="1236"/>
  <c r="CA1" i="1236"/>
  <c r="CA7" i="1236"/>
  <c r="BY18" i="1236"/>
  <c r="BY8" i="1236"/>
  <c r="BH396" i="64"/>
  <c r="BH1295" i="64"/>
  <c r="BH1296" i="64" s="1"/>
  <c r="AX1299" i="64"/>
  <c r="AX1297" i="64"/>
  <c r="AY1293" i="64" s="1"/>
  <c r="BI1294" i="64" a="1"/>
  <c r="BI1294" i="64" s="1"/>
  <c r="BI395" i="64" a="1"/>
  <c r="BI395" i="64" s="1"/>
  <c r="BH1136" i="64"/>
  <c r="BH1068" i="64"/>
  <c r="BI1067" i="64" a="1"/>
  <c r="BI1067" i="64" s="1"/>
  <c r="BI1135" i="64" a="1"/>
  <c r="BI1135" i="64" s="1"/>
  <c r="AW1140" i="64"/>
  <c r="AW1138" i="64"/>
  <c r="AX1134" i="64" s="1"/>
  <c r="BG1143" i="64"/>
  <c r="BG1137" i="64"/>
  <c r="BG1144" i="64" s="1"/>
  <c r="AD18" i="861"/>
  <c r="AD27" i="861" s="1"/>
  <c r="AD28" i="861" s="1"/>
  <c r="BH2052" i="64"/>
  <c r="BH2061" i="64" s="1"/>
  <c r="BH2062" i="64" s="1" a="1"/>
  <c r="BH2062" i="64" s="1"/>
  <c r="BI2053" i="64" a="1"/>
  <c r="BI2053" i="64" s="1"/>
  <c r="AS2058" i="64"/>
  <c r="AS2055" i="64" s="1"/>
  <c r="BU2083" i="64"/>
  <c r="BU2085" i="64" s="1"/>
  <c r="BH1024" i="64"/>
  <c r="BH1894" i="64"/>
  <c r="BH1896" i="64" s="1"/>
  <c r="BF1039" i="64" a="1"/>
  <c r="BF1039" i="64" s="1"/>
  <c r="BI1893" i="64" a="1"/>
  <c r="BI1893" i="64" s="1"/>
  <c r="BI1025" i="64" a="1"/>
  <c r="BI1025" i="64" s="1"/>
  <c r="BG1033" i="64"/>
  <c r="BG1038" i="64"/>
  <c r="AW1035" i="64"/>
  <c r="AW1028" i="64"/>
  <c r="AX1023" i="64" s="1"/>
  <c r="AX1030" i="64" s="1"/>
  <c r="AX1027" i="64" s="1"/>
  <c r="BI1195" i="64" a="1"/>
  <c r="BI1195" i="64" s="1"/>
  <c r="BI1895" i="64" a="1"/>
  <c r="BI1895" i="64" s="1"/>
  <c r="BI1191" i="64" a="1"/>
  <c r="BI1191" i="64" s="1"/>
  <c r="BI1192" i="64" a="1"/>
  <c r="BI1192" i="64" s="1"/>
  <c r="BH1193" i="64"/>
  <c r="BH1194" i="64" s="1"/>
  <c r="BH1196" i="64" s="1"/>
  <c r="AE662" i="64"/>
  <c r="AE652" i="64" s="1"/>
  <c r="AE654" i="64" s="1"/>
  <c r="AE655" i="64" s="1"/>
  <c r="BI661" i="64" a="1"/>
  <c r="BI661" i="64" s="1"/>
  <c r="BI650" i="64" a="1"/>
  <c r="BI650" i="64" s="1"/>
  <c r="BI667" i="64" a="1"/>
  <c r="BI667" i="64" s="1"/>
  <c r="BI653" i="64" a="1"/>
  <c r="BI653" i="64" s="1"/>
  <c r="BH141" i="64"/>
  <c r="BH126" i="64"/>
  <c r="BH1388" i="64"/>
  <c r="BH1390" i="64" s="1"/>
  <c r="BI111" i="64" a="1"/>
  <c r="BI111" i="64" s="1"/>
  <c r="BI1373" i="64" a="1"/>
  <c r="BI1373" i="64" s="1"/>
  <c r="BG139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265" i="64" a="1"/>
  <c r="BI1265" i="64" s="1"/>
  <c r="BG972" i="64"/>
  <c r="BG977" i="64" s="1"/>
  <c r="BH957" i="64"/>
  <c r="BH987" i="64" s="1"/>
  <c r="BE995" i="64"/>
  <c r="BF994" i="64"/>
  <c r="BF995" i="64" s="1"/>
  <c r="BH989" i="64"/>
  <c r="BG992" i="64"/>
  <c r="BH990" i="64"/>
  <c r="BH991" i="64"/>
  <c r="BH988" i="64"/>
  <c r="BI980" i="64" a="1"/>
  <c r="BI980" i="64" s="1"/>
  <c r="BI981" i="64" a="1"/>
  <c r="BI981" i="64" s="1"/>
  <c r="BI982" i="64" a="1"/>
  <c r="BI982" i="64" s="1"/>
  <c r="BI984" i="64" a="1"/>
  <c r="BI984" i="64" s="1"/>
  <c r="BI983" i="64" a="1"/>
  <c r="BI983" i="64" s="1"/>
  <c r="BH973" i="64"/>
  <c r="BH974" i="64"/>
  <c r="BI966" i="64" a="1"/>
  <c r="BI966" i="64" s="1"/>
  <c r="BI951" i="64" a="1"/>
  <c r="BI951" i="64" s="1"/>
  <c r="BI959" i="64" s="1"/>
  <c r="BI952" i="64" a="1"/>
  <c r="BI952" i="64" s="1"/>
  <c r="BI960" i="64" s="1"/>
  <c r="BI953" i="64" a="1"/>
  <c r="BI953" i="64" s="1"/>
  <c r="BI961" i="64" s="1"/>
  <c r="BI967" i="64" a="1"/>
  <c r="BI967" i="64" s="1"/>
  <c r="BI968" i="64" a="1"/>
  <c r="BI968" i="64" s="1"/>
  <c r="BI950" i="64" a="1"/>
  <c r="BI950" i="64" s="1"/>
  <c r="BI958" i="64" s="1"/>
  <c r="BI969" i="64" a="1"/>
  <c r="BI969" i="64" s="1"/>
  <c r="BI965" i="64" a="1"/>
  <c r="BI965" i="64" s="1"/>
  <c r="BI949" i="64" a="1"/>
  <c r="BI949" i="64" s="1"/>
  <c r="BI957" i="64" s="1"/>
  <c r="BH976" i="64"/>
  <c r="BH975" i="64"/>
  <c r="BI208" i="64" a="1"/>
  <c r="BI208" i="64" s="1"/>
  <c r="BI207" i="64" s="1"/>
  <c r="BI209" i="64" a="1"/>
  <c r="BI209" i="64" s="1"/>
  <c r="BH210" i="64"/>
  <c r="BH212" i="64" s="1"/>
  <c r="BH1241" i="64"/>
  <c r="BF1244" i="64"/>
  <c r="BH924" i="64"/>
  <c r="BH926" i="64" s="1"/>
  <c r="BG1243" i="64"/>
  <c r="BI331" i="64" a="1"/>
  <c r="BI331" i="64" s="1"/>
  <c r="BI1240" i="64" a="1"/>
  <c r="BI1240" i="64" s="1"/>
  <c r="BI312" i="64" a="1"/>
  <c r="BI312" i="64" s="1"/>
  <c r="BI925" i="64" a="1"/>
  <c r="BI925" i="64" s="1"/>
  <c r="BI891" i="64" a="1"/>
  <c r="BI891" i="64" s="1"/>
  <c r="BI299" i="64" a="1"/>
  <c r="BI299" i="64" s="1"/>
  <c r="BC2107" i="64"/>
  <c r="BG888" i="64"/>
  <c r="BH884" i="64"/>
  <c r="BH892" i="64" s="1"/>
  <c r="BI887" i="64" a="1"/>
  <c r="BI887" i="64" s="1"/>
  <c r="BI4" i="64"/>
  <c r="BI883" i="64" a="1"/>
  <c r="BI883" i="64" s="1"/>
  <c r="BI4" i="864"/>
  <c r="BJ259" i="64"/>
  <c r="BJ7" i="64"/>
  <c r="BJ3" i="64"/>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1" i="861" s="1"/>
  <c r="BI43" i="863"/>
  <c r="BM3" i="861"/>
  <c r="BL4" i="861"/>
  <c r="BL5" i="861" s="1"/>
  <c r="BL1" i="861"/>
  <c r="BL8" i="861"/>
  <c r="BI57" i="863"/>
  <c r="BI24" i="864"/>
  <c r="BI98" i="861" s="1"/>
  <c r="T278" i="64"/>
  <c r="T260" i="64"/>
  <c r="T261" i="64"/>
  <c r="T279" i="64"/>
  <c r="T280" i="64"/>
  <c r="T262" i="64"/>
  <c r="AW1" i="860"/>
  <c r="AW7" i="860"/>
  <c r="AW3" i="860"/>
  <c r="AW4" i="860" s="1"/>
  <c r="AX2" i="860"/>
  <c r="CX2398" i="64"/>
  <c r="CY2396" i="64"/>
  <c r="K42" i="206"/>
  <c r="K47" i="206"/>
  <c r="BB2150" i="64"/>
  <c r="BC2148" i="64"/>
  <c r="BC2127" i="64"/>
  <c r="BC2129" i="64" s="1"/>
  <c r="T2282" i="64"/>
  <c r="R2282" i="64"/>
  <c r="B176" i="64"/>
  <c r="B192" i="64"/>
  <c r="B1165" i="64"/>
  <c r="B618" i="64"/>
  <c r="B2342" i="64"/>
  <c r="B2308" i="64"/>
  <c r="B1609" i="64"/>
  <c r="B1618" i="64"/>
  <c r="R1691" i="64"/>
  <c r="B821" i="64"/>
  <c r="B40" i="64"/>
  <c r="B1338" i="64"/>
  <c r="B1865" i="64"/>
  <c r="B799" i="64"/>
  <c r="B1586" i="64"/>
  <c r="B1678" i="64"/>
  <c r="B1718" i="64"/>
  <c r="B2344" i="64"/>
  <c r="B1679" i="64"/>
  <c r="B1466" i="64"/>
  <c r="B2310" i="64"/>
  <c r="B1612" i="64"/>
  <c r="B1688" i="64"/>
  <c r="J2319" i="64"/>
  <c r="J2320" i="64" s="1"/>
  <c r="B1860" i="64"/>
  <c r="B1468" i="64"/>
  <c r="B1976" i="64"/>
  <c r="B1490" i="64"/>
  <c r="B1643" i="64"/>
  <c r="B1682" i="64"/>
  <c r="B175" i="64"/>
  <c r="B190" i="64"/>
  <c r="B1950" i="64"/>
  <c r="B1644" i="64"/>
  <c r="B1653" i="64"/>
  <c r="B1974" i="64"/>
  <c r="R1727" i="64"/>
  <c r="B191" i="64"/>
  <c r="B624" i="64"/>
  <c r="B1492" i="64"/>
  <c r="B1514" i="64"/>
  <c r="B1714" i="64"/>
  <c r="J1622" i="64"/>
  <c r="B245" i="64"/>
  <c r="B1871" i="64"/>
  <c r="B797" i="64"/>
  <c r="B1584" i="64"/>
  <c r="B2341" i="64"/>
  <c r="B2349" i="64"/>
  <c r="B2307" i="64"/>
  <c r="B2315" i="64"/>
  <c r="B1608" i="64"/>
  <c r="B1647" i="64"/>
  <c r="B1715" i="64"/>
  <c r="B1724" i="64"/>
  <c r="J2391" i="64"/>
  <c r="I1692" i="64"/>
  <c r="I1693" i="64" s="1"/>
  <c r="I1728" i="64"/>
  <c r="B1" i="84"/>
  <c r="R1621" i="64"/>
  <c r="R2318" i="64"/>
  <c r="BG1244" i="64" a="1"/>
  <c r="BI1894" i="64" a="1"/>
  <c r="T2567" i="64" a="1"/>
  <c r="BI1295" i="64" a="1"/>
  <c r="BI1068" i="64" a="1"/>
  <c r="BI1024" i="64" a="1"/>
  <c r="T2533" i="64" a="1"/>
  <c r="BI884" i="64" a="1"/>
  <c r="BI2052" i="64" a="1"/>
  <c r="BI1266" i="64"/>
  <c r="BI1388" i="64" a="1"/>
  <c r="BI1136" i="64" a="1"/>
  <c r="BH1243" i="64" a="1"/>
  <c r="BI924" i="64" a="1"/>
  <c r="BI396" i="64" a="1"/>
  <c r="BI1241" i="64" a="1"/>
  <c r="BJ420" i="64" l="1" a="1"/>
  <c r="BJ420" i="64" s="1"/>
  <c r="BJ450" i="64" s="1"/>
  <c r="BJ480" i="64" a="1"/>
  <c r="BJ480" i="64" s="1"/>
  <c r="BJ520" i="64" s="1"/>
  <c r="BX48" i="1236"/>
  <c r="BY38" i="1236"/>
  <c r="BZ35" i="1236"/>
  <c r="BY33" i="1236"/>
  <c r="BZ37" i="1236"/>
  <c r="BY41" i="1236"/>
  <c r="BY46" i="1236"/>
  <c r="BZ40" i="1236"/>
  <c r="BY47" i="1236"/>
  <c r="BY29" i="1236"/>
  <c r="BZ31" i="1236"/>
  <c r="BX63" i="1236"/>
  <c r="BX100" i="861" s="1"/>
  <c r="BZ46" i="1236"/>
  <c r="BZ32" i="1236"/>
  <c r="BY24" i="1236"/>
  <c r="BX50" i="1236"/>
  <c r="BX17" i="861" s="1"/>
  <c r="BY35" i="1236"/>
  <c r="BY32" i="1236"/>
  <c r="BY40" i="1236"/>
  <c r="BY26" i="1236"/>
  <c r="BY37" i="1236"/>
  <c r="BY23" i="1236"/>
  <c r="AP66" i="1236"/>
  <c r="AP43" i="861" s="1"/>
  <c r="AP64" i="1236"/>
  <c r="AP72" i="861" s="1"/>
  <c r="BY44" i="1236"/>
  <c r="BZ43" i="1236"/>
  <c r="BY28" i="1236"/>
  <c r="BY43" i="1236"/>
  <c r="BY27" i="1236"/>
  <c r="BZ26" i="1236"/>
  <c r="BY62" i="1236"/>
  <c r="BY99" i="861" s="1"/>
  <c r="CA4" i="1236"/>
  <c r="CA16" i="1236"/>
  <c r="CA36" i="861" s="1"/>
  <c r="CA20" i="1236"/>
  <c r="CA17" i="1236"/>
  <c r="CA61" i="1236"/>
  <c r="CC2" i="1236"/>
  <c r="CB3" i="1236"/>
  <c r="CB7" i="1236"/>
  <c r="CB1" i="1236"/>
  <c r="BZ18" i="1236"/>
  <c r="BZ8" i="1236"/>
  <c r="BI396" i="64"/>
  <c r="BI1295" i="64"/>
  <c r="BI1296" i="64" s="1"/>
  <c r="BJ1294" i="64" a="1"/>
  <c r="BJ1294" i="64" s="1"/>
  <c r="BJ395" i="64" a="1"/>
  <c r="BJ395" i="64" s="1"/>
  <c r="AY1299" i="64"/>
  <c r="AY1297" i="64"/>
  <c r="AZ1293" i="64" s="1"/>
  <c r="BI1136" i="64"/>
  <c r="BI1068" i="64"/>
  <c r="BJ1067" i="64" a="1"/>
  <c r="BJ1067" i="64" s="1"/>
  <c r="BJ1135" i="64" a="1"/>
  <c r="BJ1135" i="64" s="1"/>
  <c r="AX1140" i="64"/>
  <c r="AX1138" i="64"/>
  <c r="AY1134" i="64" s="1"/>
  <c r="BH1143" i="64"/>
  <c r="BH1137" i="64"/>
  <c r="BH1144" i="64" s="1"/>
  <c r="AC44" i="861"/>
  <c r="BI2052" i="64"/>
  <c r="BI2061" i="64" s="1"/>
  <c r="BI2062" i="64" s="1" a="1"/>
  <c r="BI2062" i="64" s="1"/>
  <c r="BJ2053" i="64" a="1"/>
  <c r="BJ2053" i="64" s="1"/>
  <c r="AS2056" i="64"/>
  <c r="AT2051" i="64" s="1"/>
  <c r="BV2083" i="64"/>
  <c r="BI1024" i="64"/>
  <c r="BI1894" i="64"/>
  <c r="BI1896" i="64" s="1"/>
  <c r="BG1039" i="64" a="1"/>
  <c r="BG1039" i="64" s="1"/>
  <c r="BJ1893" i="64" a="1"/>
  <c r="BJ1893" i="64" s="1"/>
  <c r="BJ1025" i="64" a="1"/>
  <c r="BJ1025" i="64" s="1"/>
  <c r="BH1033" i="64"/>
  <c r="BH1038" i="64"/>
  <c r="AX1035" i="64"/>
  <c r="AX1028" i="64"/>
  <c r="AY1023" i="64" s="1"/>
  <c r="AY1030" i="64" s="1"/>
  <c r="AY1027" i="64" s="1"/>
  <c r="BJ1195" i="64" a="1"/>
  <c r="BJ1195" i="64" s="1"/>
  <c r="BJ1895" i="64" a="1"/>
  <c r="BJ1895" i="64" s="1"/>
  <c r="BI1193" i="64"/>
  <c r="BI1194" i="64" s="1"/>
  <c r="BI1196" i="64" s="1"/>
  <c r="BJ1191" i="64" a="1"/>
  <c r="BJ1191" i="64" s="1"/>
  <c r="BJ1192" i="64" a="1"/>
  <c r="BJ1192" i="64" s="1"/>
  <c r="AE663" i="64"/>
  <c r="AE668" i="64" s="1"/>
  <c r="AE656" i="64"/>
  <c r="AF648" i="64"/>
  <c r="AF651" i="64" s="1"/>
  <c r="BJ661" i="64" a="1"/>
  <c r="BJ661" i="64" s="1"/>
  <c r="BJ650" i="64" a="1"/>
  <c r="BJ650" i="64" s="1"/>
  <c r="BJ653" i="64" a="1"/>
  <c r="BJ653" i="64" s="1"/>
  <c r="BJ667" i="64" a="1"/>
  <c r="BJ667" i="64" s="1"/>
  <c r="BI141" i="64"/>
  <c r="BI126" i="64"/>
  <c r="BI1388" i="64"/>
  <c r="BI1390" i="64" s="1"/>
  <c r="BJ111" i="64" a="1"/>
  <c r="BJ111" i="64" s="1"/>
  <c r="BJ1373" i="64" a="1"/>
  <c r="BJ137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265" i="64" a="1"/>
  <c r="BJ1265" i="64" s="1"/>
  <c r="BH972" i="64"/>
  <c r="BH977" i="64" s="1"/>
  <c r="BG994" i="64"/>
  <c r="BI987" i="64"/>
  <c r="BI991" i="64"/>
  <c r="BI989" i="64"/>
  <c r="BH992" i="64"/>
  <c r="BI988" i="64"/>
  <c r="BI990" i="64"/>
  <c r="BJ981" i="64" a="1"/>
  <c r="BJ981" i="64" s="1"/>
  <c r="BJ982" i="64" a="1"/>
  <c r="BJ982" i="64" s="1"/>
  <c r="BJ983" i="64" a="1"/>
  <c r="BJ983" i="64" s="1"/>
  <c r="BJ984" i="64" a="1"/>
  <c r="BJ984" i="64" s="1"/>
  <c r="BJ980" i="64" a="1"/>
  <c r="BJ980" i="64" s="1"/>
  <c r="BI973" i="64"/>
  <c r="BI972" i="64"/>
  <c r="BJ950" i="64" a="1"/>
  <c r="BJ950" i="64" s="1"/>
  <c r="BJ958" i="64" s="1"/>
  <c r="BJ966" i="64" a="1"/>
  <c r="BJ966" i="64" s="1"/>
  <c r="BJ951" i="64" a="1"/>
  <c r="BJ951" i="64" s="1"/>
  <c r="BJ959" i="64" s="1"/>
  <c r="BJ952" i="64" a="1"/>
  <c r="BJ952" i="64" s="1"/>
  <c r="BJ960" i="64" s="1"/>
  <c r="BJ953" i="64" a="1"/>
  <c r="BJ953" i="64" s="1"/>
  <c r="BJ961" i="64" s="1"/>
  <c r="BJ967" i="64" a="1"/>
  <c r="BJ967" i="64" s="1"/>
  <c r="BJ968" i="64" a="1"/>
  <c r="BJ968" i="64" s="1"/>
  <c r="BJ965" i="64" a="1"/>
  <c r="BJ965" i="64" s="1"/>
  <c r="BJ969" i="64" a="1"/>
  <c r="BJ969" i="64" s="1"/>
  <c r="BJ949" i="64" a="1"/>
  <c r="BJ949" i="64" s="1"/>
  <c r="BJ957" i="64" s="1"/>
  <c r="BI976" i="64"/>
  <c r="BI975" i="64"/>
  <c r="BI974" i="64"/>
  <c r="BJ208" i="64" a="1"/>
  <c r="BJ208" i="64" s="1"/>
  <c r="BJ207" i="64" s="1"/>
  <c r="BJ209" i="64" a="1"/>
  <c r="BJ209" i="64" s="1"/>
  <c r="BI210" i="64"/>
  <c r="BI212" i="64" s="1"/>
  <c r="BI1241" i="64"/>
  <c r="BI924" i="64"/>
  <c r="BI926" i="64" s="1"/>
  <c r="BG1244" i="64"/>
  <c r="BH1243" i="64"/>
  <c r="BJ331" i="64" a="1"/>
  <c r="BJ331" i="64" s="1"/>
  <c r="BJ1240" i="64" a="1"/>
  <c r="BJ1240" i="64" s="1"/>
  <c r="BD2107" i="64"/>
  <c r="BJ312" i="64" a="1"/>
  <c r="BJ312" i="64" s="1"/>
  <c r="BJ925" i="64" a="1"/>
  <c r="BJ925" i="64" s="1"/>
  <c r="BJ891" i="64" a="1"/>
  <c r="BJ891" i="64" s="1"/>
  <c r="BJ299" i="64" a="1"/>
  <c r="BJ299" i="64" s="1"/>
  <c r="BH888" i="64"/>
  <c r="BI884" i="64"/>
  <c r="BI892" i="64" s="1"/>
  <c r="BJ887" i="64" a="1"/>
  <c r="BJ887" i="64" s="1"/>
  <c r="BJ4" i="64"/>
  <c r="BJ883" i="64" a="1"/>
  <c r="BJ883" i="64" s="1"/>
  <c r="BK259" i="64"/>
  <c r="BK7" i="64"/>
  <c r="BI8" i="64"/>
  <c r="BK1" i="64"/>
  <c r="BL2" i="64"/>
  <c r="BK3" i="64"/>
  <c r="BJ24" i="864"/>
  <c r="BJ98" i="861" s="1"/>
  <c r="BJ68" i="863" a="1"/>
  <c r="BJ68" i="863" s="1"/>
  <c r="BJ70" i="863" a="1"/>
  <c r="BJ70" i="863" s="1"/>
  <c r="BJ66" i="863" a="1"/>
  <c r="BJ66" i="863" s="1"/>
  <c r="BJ4" i="863"/>
  <c r="BJ43" i="863"/>
  <c r="BJ42" i="863"/>
  <c r="BJ21" i="863" s="1"/>
  <c r="BJ31"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854" i="64" a="1"/>
  <c r="T854" i="64" s="1"/>
  <c r="T849" i="64" a="1"/>
  <c r="T849" i="64" s="1"/>
  <c r="T2379" i="64" a="1"/>
  <c r="T2379" i="64" s="1"/>
  <c r="T2380" i="64" a="1"/>
  <c r="T2380" i="64" s="1"/>
  <c r="T2381" i="64" a="1"/>
  <c r="T2381" i="64" s="1"/>
  <c r="T2385" i="64" a="1"/>
  <c r="T2385" i="64" s="1"/>
  <c r="T2383" i="64" a="1"/>
  <c r="T2383" i="64" s="1"/>
  <c r="T2386" i="64" a="1"/>
  <c r="T2386" i="64" s="1"/>
  <c r="T2387" i="64" a="1"/>
  <c r="T2387" i="64" s="1"/>
  <c r="T2382" i="64" a="1"/>
  <c r="T2382" i="64" s="1"/>
  <c r="T2384" i="64" a="1"/>
  <c r="T2384" i="64" s="1"/>
  <c r="T587" i="64" a="1"/>
  <c r="T587" i="64" s="1"/>
  <c r="T565" i="64" a="1"/>
  <c r="T565" i="64" s="1"/>
  <c r="T588" i="64" a="1"/>
  <c r="T588" i="64" s="1"/>
  <c r="CY2398" i="64"/>
  <c r="CZ2396" i="64"/>
  <c r="T2533" i="64"/>
  <c r="T2567"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772" i="64" a="1"/>
  <c r="CO772" i="64" s="1"/>
  <c r="CP772" i="64" s="1" a="1"/>
  <c r="CP772" i="64" s="1"/>
  <c r="CQ772" i="64" s="1" a="1"/>
  <c r="CQ772" i="64" s="1"/>
  <c r="CR772" i="64" s="1" a="1"/>
  <c r="CR772" i="64" s="1"/>
  <c r="CS772" i="64" s="1" a="1"/>
  <c r="CS772" i="64" s="1"/>
  <c r="CT772" i="64" s="1" a="1"/>
  <c r="CT772" i="64" s="1"/>
  <c r="CU772" i="64" s="1" a="1"/>
  <c r="CU772" i="64" s="1"/>
  <c r="CV772" i="64" s="1" a="1"/>
  <c r="CV772" i="64" s="1"/>
  <c r="CW772" i="64" s="1" a="1"/>
  <c r="CW772" i="64" s="1"/>
  <c r="CX772" i="64" s="1" a="1"/>
  <c r="CX772" i="64" s="1"/>
  <c r="CY772" i="64" s="1" a="1"/>
  <c r="CY772" i="64" s="1"/>
  <c r="CZ772" i="64" s="1" a="1"/>
  <c r="CZ772" i="64" s="1"/>
  <c r="DA772" i="64" s="1" a="1"/>
  <c r="DA772" i="64" s="1"/>
  <c r="DB772" i="64" s="1" a="1"/>
  <c r="DB772" i="64" s="1"/>
  <c r="DC772" i="64" s="1" a="1"/>
  <c r="DC772" i="64" s="1"/>
  <c r="DD772" i="64" s="1" a="1"/>
  <c r="DD772" i="64" s="1"/>
  <c r="DE772" i="64" s="1" a="1"/>
  <c r="DE772" i="64" s="1"/>
  <c r="DF772" i="64" s="1" a="1"/>
  <c r="DF772" i="64" s="1"/>
  <c r="DG772" i="64" s="1" a="1"/>
  <c r="DG772" i="64" s="1"/>
  <c r="DH772" i="64" s="1" a="1"/>
  <c r="DH772" i="64" s="1"/>
  <c r="DI772" i="64" s="1" a="1"/>
  <c r="DI772" i="64" s="1"/>
  <c r="DJ772" i="64" s="1" a="1"/>
  <c r="DJ772" i="64" s="1"/>
  <c r="DK772" i="64" s="1" a="1"/>
  <c r="DK772" i="64" s="1"/>
  <c r="DL772" i="64" s="1" a="1"/>
  <c r="DL772"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2283" i="64"/>
  <c r="K37" i="206"/>
  <c r="T2825" i="64" a="1"/>
  <c r="T2825" i="64" s="1"/>
  <c r="T2471" i="64" a="1"/>
  <c r="T2471" i="64" s="1"/>
  <c r="T2491" i="64" a="1"/>
  <c r="T2491" i="64" s="1"/>
  <c r="BD2148" i="64"/>
  <c r="BC2150" i="64"/>
  <c r="BD2127" i="64"/>
  <c r="BD2129" i="64" s="1"/>
  <c r="T2018" i="64" a="1"/>
  <c r="T2018" i="64" s="1"/>
  <c r="T2019" i="64" a="1"/>
  <c r="T2019" i="64" s="1"/>
  <c r="T2010" i="64" a="1"/>
  <c r="T2010" i="64" s="1"/>
  <c r="T2009" i="64" a="1"/>
  <c r="T2009" i="64" s="1"/>
  <c r="T2000" i="64" a="1"/>
  <c r="T2000" i="64" s="1"/>
  <c r="T2001" i="64" a="1"/>
  <c r="T2001" i="64" s="1"/>
  <c r="T2512" i="64" a="1"/>
  <c r="T2512" i="64" s="1"/>
  <c r="T2283" i="64"/>
  <c r="U2282" i="64"/>
  <c r="U2283" i="64" s="1"/>
  <c r="K33" i="206"/>
  <c r="K32" i="206"/>
  <c r="K31" i="206"/>
  <c r="K30" i="206"/>
  <c r="S2286" i="64"/>
  <c r="R1622" i="64"/>
  <c r="R1692" i="64"/>
  <c r="R2320" i="64"/>
  <c r="R2319" i="64"/>
  <c r="R1728" i="64"/>
  <c r="I1729" i="64"/>
  <c r="U2533" i="64" a="1"/>
  <c r="BJ1266" i="64"/>
  <c r="BJ2052" i="64" a="1"/>
  <c r="BJ1024" i="64" a="1"/>
  <c r="BJ884" i="64" a="1"/>
  <c r="BJ1388" i="64" a="1"/>
  <c r="BJ1136" i="64" a="1"/>
  <c r="T2005" i="64" a="1"/>
  <c r="BJ1241" i="64" a="1"/>
  <c r="BJ924" i="64" a="1"/>
  <c r="T850" i="64" a="1"/>
  <c r="T2470" i="64" a="1"/>
  <c r="BH1244" i="64" a="1"/>
  <c r="BI1243" i="64" a="1"/>
  <c r="U2567" i="64" a="1"/>
  <c r="T2492" i="64" a="1"/>
  <c r="T2006" i="64" a="1"/>
  <c r="T2513" i="64" a="1"/>
  <c r="BJ1894" i="64" a="1"/>
  <c r="T589" i="64" a="1"/>
  <c r="BJ1068" i="64" a="1"/>
  <c r="BJ1295" i="64" a="1"/>
  <c r="DL773" i="64" a="1"/>
  <c r="BJ396" i="64" a="1"/>
  <c r="BK420" i="64" l="1" a="1"/>
  <c r="BK420" i="64" s="1"/>
  <c r="BK450" i="64" s="1"/>
  <c r="BK480" i="64" a="1"/>
  <c r="BK480" i="64" s="1"/>
  <c r="BK520" i="64" s="1"/>
  <c r="BZ24" i="1236"/>
  <c r="CA25" i="1236" s="1"/>
  <c r="BY48" i="1236"/>
  <c r="BZ33" i="1236"/>
  <c r="BY50" i="1236"/>
  <c r="BY17" i="861" s="1"/>
  <c r="CA44" i="1236"/>
  <c r="BZ36" i="1236"/>
  <c r="BY63" i="1236"/>
  <c r="BY100" i="861" s="1"/>
  <c r="BZ45" i="1236"/>
  <c r="CA41" i="1236"/>
  <c r="AQ60" i="1236"/>
  <c r="BZ25" i="1236"/>
  <c r="BZ47" i="1236"/>
  <c r="BZ23" i="1236"/>
  <c r="CA33" i="1236"/>
  <c r="BZ42" i="1236"/>
  <c r="CA27" i="1236"/>
  <c r="CA47" i="1236"/>
  <c r="CA38" i="1236"/>
  <c r="BZ38" i="1236"/>
  <c r="BZ28" i="1236"/>
  <c r="BZ34" i="1236"/>
  <c r="BZ27" i="1236"/>
  <c r="BZ44" i="1236"/>
  <c r="CA32" i="1236"/>
  <c r="CA36" i="1236"/>
  <c r="BZ41" i="1236"/>
  <c r="BZ29" i="1236"/>
  <c r="BZ30" i="1236"/>
  <c r="BZ39" i="1236"/>
  <c r="BZ62" i="1236"/>
  <c r="BZ99" i="861" s="1"/>
  <c r="CA18" i="1236"/>
  <c r="CB16" i="1236"/>
  <c r="CB36" i="861" s="1"/>
  <c r="CB20" i="1236"/>
  <c r="CB17" i="1236"/>
  <c r="CB4" i="1236"/>
  <c r="CB61" i="1236"/>
  <c r="CD2" i="1236"/>
  <c r="CC3" i="1236"/>
  <c r="CC1" i="1236"/>
  <c r="CC7" i="1236"/>
  <c r="CA8" i="1236"/>
  <c r="BJ396" i="64"/>
  <c r="BJ1295" i="64"/>
  <c r="BJ1296" i="64" s="1"/>
  <c r="AZ1297" i="64"/>
  <c r="BA1293" i="64" s="1"/>
  <c r="AZ1299" i="64"/>
  <c r="BK1294" i="64" a="1"/>
  <c r="BK1294" i="64" s="1"/>
  <c r="BK395" i="64" a="1"/>
  <c r="BK395" i="64" s="1"/>
  <c r="BJ1136" i="64"/>
  <c r="BJ1068" i="64"/>
  <c r="BK1067" i="64" a="1"/>
  <c r="BK1067" i="64" s="1"/>
  <c r="BK1135" i="64" a="1"/>
  <c r="BK1135" i="64" s="1"/>
  <c r="AY1138" i="64"/>
  <c r="AZ1134" i="64" s="1"/>
  <c r="AY1140" i="64"/>
  <c r="BI1143" i="64"/>
  <c r="BI1137" i="64"/>
  <c r="BI1144" i="64" s="1"/>
  <c r="AD64" i="861"/>
  <c r="AD95" i="861"/>
  <c r="AC101" i="861"/>
  <c r="BJ2052" i="64"/>
  <c r="BJ2061" i="64" s="1"/>
  <c r="BJ2062" i="64" s="1" a="1"/>
  <c r="BJ2062" i="64" s="1"/>
  <c r="BK2053" i="64" a="1"/>
  <c r="BK2053" i="64" s="1"/>
  <c r="AT2058" i="64"/>
  <c r="AT2055" i="64" s="1"/>
  <c r="BW2083" i="64"/>
  <c r="BW2085" i="64" s="1"/>
  <c r="BV2085" i="64"/>
  <c r="BJ1024" i="64"/>
  <c r="BJ1894" i="64"/>
  <c r="BJ1896" i="64" s="1"/>
  <c r="BH1039" i="64" a="1"/>
  <c r="BH1039" i="64" s="1"/>
  <c r="BK1893" i="64" a="1"/>
  <c r="BK1893" i="64" s="1"/>
  <c r="BK1025" i="64" a="1"/>
  <c r="BK1025" i="64" s="1"/>
  <c r="BI1033" i="64"/>
  <c r="BI1038" i="64"/>
  <c r="AY1035" i="64"/>
  <c r="AY1028" i="64"/>
  <c r="AZ1023" i="64" s="1"/>
  <c r="AZ1030" i="64" s="1"/>
  <c r="AZ1027" i="64" s="1"/>
  <c r="BK1195" i="64" a="1"/>
  <c r="BK1195" i="64" s="1"/>
  <c r="BK1895" i="64" a="1"/>
  <c r="BK1895" i="64" s="1"/>
  <c r="BJ1193" i="64"/>
  <c r="BJ1194" i="64" s="1"/>
  <c r="BJ1196" i="64" s="1"/>
  <c r="BK1191" i="64" a="1"/>
  <c r="BK1191" i="64" s="1"/>
  <c r="BK1192" i="64" a="1"/>
  <c r="BK1192" i="64" s="1"/>
  <c r="AE664" i="64"/>
  <c r="AF659" i="64"/>
  <c r="AF660" i="64"/>
  <c r="BK661" i="64" a="1"/>
  <c r="BK661" i="64" s="1"/>
  <c r="BK650" i="64" a="1"/>
  <c r="BK650" i="64" s="1"/>
  <c r="BK667" i="64" a="1"/>
  <c r="BK667" i="64" s="1"/>
  <c r="BK653" i="64" a="1"/>
  <c r="BK653" i="64" s="1"/>
  <c r="BJ126" i="64"/>
  <c r="BJ141" i="64"/>
  <c r="BJ1388" i="64"/>
  <c r="BJ1390" i="64" s="1"/>
  <c r="BK111" i="64" a="1"/>
  <c r="BK111" i="64" s="1"/>
  <c r="BK1373" i="64" a="1"/>
  <c r="BK137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265" i="64" a="1"/>
  <c r="BK1265" i="64" s="1"/>
  <c r="S2284" i="64"/>
  <c r="T2281" i="64" s="1"/>
  <c r="T2286" i="64" s="1"/>
  <c r="BE2107" i="64"/>
  <c r="BH994" i="64"/>
  <c r="BH995" i="64" s="1"/>
  <c r="BG995" i="64"/>
  <c r="BI992" i="64"/>
  <c r="BJ991" i="64"/>
  <c r="BJ989" i="64"/>
  <c r="BJ987" i="64"/>
  <c r="BJ990" i="64"/>
  <c r="BJ988" i="64"/>
  <c r="BK981" i="64" a="1"/>
  <c r="BK981" i="64" s="1"/>
  <c r="BK982" i="64" a="1"/>
  <c r="BK982" i="64" s="1"/>
  <c r="BK983" i="64" a="1"/>
  <c r="BK983" i="64" s="1"/>
  <c r="BK984" i="64" a="1"/>
  <c r="BK984" i="64" s="1"/>
  <c r="BK980" i="64" a="1"/>
  <c r="BK980" i="64" s="1"/>
  <c r="BJ972" i="64"/>
  <c r="BI977" i="64"/>
  <c r="BK949" i="64" a="1"/>
  <c r="BK949" i="64" s="1"/>
  <c r="BK957" i="64" s="1"/>
  <c r="BK950" i="64" a="1"/>
  <c r="BK950" i="64" s="1"/>
  <c r="BK958" i="64" s="1"/>
  <c r="BK966" i="64" a="1"/>
  <c r="BK966" i="64" s="1"/>
  <c r="BK951" i="64" a="1"/>
  <c r="BK951" i="64" s="1"/>
  <c r="BK959" i="64" s="1"/>
  <c r="BK952" i="64" a="1"/>
  <c r="BK952" i="64" s="1"/>
  <c r="BK960" i="64" s="1"/>
  <c r="BK953" i="64" a="1"/>
  <c r="BK953" i="64" s="1"/>
  <c r="BK961" i="64" s="1"/>
  <c r="BK967" i="64" a="1"/>
  <c r="BK967" i="64" s="1"/>
  <c r="BK968" i="64" a="1"/>
  <c r="BK968" i="64" s="1"/>
  <c r="BK965" i="64" a="1"/>
  <c r="BK965" i="64" s="1"/>
  <c r="BK969" i="64" a="1"/>
  <c r="BK969" i="64" s="1"/>
  <c r="BJ976" i="64"/>
  <c r="BJ975" i="64"/>
  <c r="BJ974" i="64"/>
  <c r="BJ973" i="64"/>
  <c r="BJ210" i="64"/>
  <c r="BJ212" i="64" s="1"/>
  <c r="BK208" i="64" a="1"/>
  <c r="BK208" i="64" s="1"/>
  <c r="BK207" i="64" s="1"/>
  <c r="BK209" i="64" a="1"/>
  <c r="BK209" i="64" s="1"/>
  <c r="BJ1241" i="64"/>
  <c r="BJ924" i="64"/>
  <c r="BJ926" i="64" s="1"/>
  <c r="BH1244" i="64"/>
  <c r="BI1243" i="64"/>
  <c r="BK331" i="64" a="1"/>
  <c r="BK331" i="64" s="1"/>
  <c r="BK1240" i="64" a="1"/>
  <c r="BK1240" i="64" s="1"/>
  <c r="BK312" i="64" a="1"/>
  <c r="BK312" i="64" s="1"/>
  <c r="BK925" i="64" a="1"/>
  <c r="BK925" i="64" s="1"/>
  <c r="BK891" i="64" a="1"/>
  <c r="BK891" i="64" s="1"/>
  <c r="BK299" i="64" a="1"/>
  <c r="BK299" i="64" s="1"/>
  <c r="BI888" i="64"/>
  <c r="BJ884" i="64"/>
  <c r="BJ892" i="64" s="1"/>
  <c r="BK887" i="64" a="1"/>
  <c r="BK887" i="64" s="1"/>
  <c r="BK4" i="64"/>
  <c r="BK883" i="64" a="1"/>
  <c r="BK883" i="64" s="1"/>
  <c r="BK4" i="864"/>
  <c r="BL259" i="64"/>
  <c r="BL7" i="64"/>
  <c r="BK8" i="64" s="1"/>
  <c r="BJ8" i="64"/>
  <c r="BL1" i="64"/>
  <c r="BM2" i="64"/>
  <c r="BL3" i="64"/>
  <c r="BK24" i="864"/>
  <c r="BK98" i="861" s="1"/>
  <c r="BK43" i="863"/>
  <c r="BK42" i="863"/>
  <c r="BK21" i="863" s="1"/>
  <c r="BK31"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850" i="64"/>
  <c r="U854" i="64" a="1"/>
  <c r="U854" i="64" s="1"/>
  <c r="U849" i="64" a="1"/>
  <c r="U849" i="64" s="1"/>
  <c r="T589" i="64"/>
  <c r="T2388" i="64"/>
  <c r="U2379" i="64" a="1"/>
  <c r="U2379" i="64" s="1"/>
  <c r="U2380" i="64" a="1"/>
  <c r="U2380" i="64" s="1"/>
  <c r="U2381" i="64" a="1"/>
  <c r="U2381" i="64" s="1"/>
  <c r="U2382" i="64" a="1"/>
  <c r="U2382" i="64" s="1"/>
  <c r="U2383" i="64" a="1"/>
  <c r="U2383" i="64" s="1"/>
  <c r="U2384" i="64" a="1"/>
  <c r="U2384" i="64" s="1"/>
  <c r="U2385" i="64" a="1"/>
  <c r="U2385" i="64" s="1"/>
  <c r="U2386" i="64" a="1"/>
  <c r="U2386" i="64" s="1"/>
  <c r="U2387" i="64" a="1"/>
  <c r="U2387" i="64" s="1"/>
  <c r="CZ2398" i="64"/>
  <c r="DA2396" i="64"/>
  <c r="U588" i="64" a="1"/>
  <c r="U588" i="64" s="1"/>
  <c r="U587" i="64" a="1"/>
  <c r="U587" i="64" s="1"/>
  <c r="U565" i="64" a="1"/>
  <c r="U565" i="64" s="1"/>
  <c r="U2533" i="64"/>
  <c r="U2567" i="64"/>
  <c r="CO193" i="64"/>
  <c r="CP190" i="64"/>
  <c r="DL773" i="64"/>
  <c r="T2492" i="64"/>
  <c r="T2470" i="64"/>
  <c r="U2825" i="64" a="1"/>
  <c r="U2825" i="64" s="1"/>
  <c r="U2471" i="64" a="1"/>
  <c r="U2471" i="64" s="1"/>
  <c r="U2491" i="64" a="1"/>
  <c r="U2491" i="64" s="1"/>
  <c r="BD2150" i="64"/>
  <c r="BE2148" i="64"/>
  <c r="BE2127" i="64"/>
  <c r="BE2129" i="64" s="1"/>
  <c r="U2019" i="64" a="1"/>
  <c r="U2019" i="64" s="1"/>
  <c r="U2018" i="64" a="1"/>
  <c r="U2018" i="64" s="1"/>
  <c r="U2009" i="64" a="1"/>
  <c r="U2009" i="64" s="1"/>
  <c r="U2010" i="64" a="1"/>
  <c r="U2010" i="64" s="1"/>
  <c r="T2006" i="64"/>
  <c r="T2005" i="64"/>
  <c r="U2000" i="64" a="1"/>
  <c r="U2000" i="64" s="1"/>
  <c r="U2001" i="64" a="1"/>
  <c r="U2001" i="64" s="1"/>
  <c r="T2513" i="64"/>
  <c r="U2512" i="64" a="1"/>
  <c r="U2512" i="64" s="1"/>
  <c r="V2282" i="64"/>
  <c r="V2283" i="64" s="1"/>
  <c r="R1729" i="64"/>
  <c r="BK1136" i="64" a="1"/>
  <c r="BJ1243" i="64" a="1"/>
  <c r="BK1388" i="64" a="1"/>
  <c r="BK2052" i="64" a="1"/>
  <c r="BK1024" i="64" a="1"/>
  <c r="U589" i="64" a="1"/>
  <c r="U2006" i="64" a="1"/>
  <c r="U2513" i="64" a="1"/>
  <c r="BK396" i="64" a="1"/>
  <c r="BK1068" i="64" a="1"/>
  <c r="U850" i="64" a="1"/>
  <c r="U2492" i="64" a="1"/>
  <c r="V2533" i="64" a="1"/>
  <c r="BK1894" i="64" a="1"/>
  <c r="BK924" i="64" a="1"/>
  <c r="BK1266" i="64"/>
  <c r="V2567" i="64" a="1"/>
  <c r="U2470" i="64" a="1"/>
  <c r="BK1295" i="64" a="1"/>
  <c r="U2005" i="64" a="1"/>
  <c r="BK884" i="64" a="1"/>
  <c r="BI1244" i="64" a="1"/>
  <c r="BK1241" i="64" a="1"/>
  <c r="BL420" i="64" l="1" a="1"/>
  <c r="BL420" i="64" s="1"/>
  <c r="BL450" i="64" s="1"/>
  <c r="BL480" i="64" a="1"/>
  <c r="BL480" i="64" s="1"/>
  <c r="BL520" i="64" s="1"/>
  <c r="CA24" i="1236"/>
  <c r="CB25" i="1236" s="1"/>
  <c r="BZ50" i="1236"/>
  <c r="BZ17" i="861" s="1"/>
  <c r="CB37" i="1236"/>
  <c r="CB42" i="1236"/>
  <c r="CB39" i="1236"/>
  <c r="CA23" i="1236"/>
  <c r="CB33" i="1236"/>
  <c r="CB28" i="1236"/>
  <c r="CA46" i="1236"/>
  <c r="BZ63" i="1236"/>
  <c r="BZ100" i="861" s="1"/>
  <c r="CA45" i="1236"/>
  <c r="CA43" i="1236"/>
  <c r="BZ48" i="1236"/>
  <c r="CA28" i="1236"/>
  <c r="CB34" i="1236"/>
  <c r="CA37" i="1236"/>
  <c r="CA40" i="1236"/>
  <c r="CA35" i="1236"/>
  <c r="CB26" i="1236"/>
  <c r="CA31" i="1236"/>
  <c r="CA29" i="1236"/>
  <c r="CB45" i="1236"/>
  <c r="CA42" i="1236"/>
  <c r="CA30" i="1236"/>
  <c r="CA39" i="1236"/>
  <c r="CA26" i="1236"/>
  <c r="AQ66" i="1236"/>
  <c r="AQ43" i="861" s="1"/>
  <c r="AQ64" i="1236"/>
  <c r="AQ72" i="861" s="1"/>
  <c r="CA34" i="1236"/>
  <c r="CB18" i="1236"/>
  <c r="CA62" i="1236"/>
  <c r="CA99" i="861" s="1"/>
  <c r="CC4" i="1236"/>
  <c r="CC20" i="1236"/>
  <c r="CC16" i="1236"/>
  <c r="CC36" i="861" s="1"/>
  <c r="CC17" i="1236"/>
  <c r="CC61" i="1236"/>
  <c r="CD7" i="1236"/>
  <c r="CD1" i="1236"/>
  <c r="CD3" i="1236"/>
  <c r="CE2" i="1236"/>
  <c r="CB8" i="1236"/>
  <c r="BK396" i="64"/>
  <c r="BK1295" i="64"/>
  <c r="BK1296" i="64" s="1"/>
  <c r="BL1294" i="64" a="1"/>
  <c r="BL1294" i="64" s="1"/>
  <c r="BL395" i="64" a="1"/>
  <c r="BL395" i="64" s="1"/>
  <c r="BA1297" i="64"/>
  <c r="BB1293" i="64" s="1"/>
  <c r="BA1299" i="64"/>
  <c r="BK1136" i="64"/>
  <c r="BK1068" i="64"/>
  <c r="BL1067" i="64" a="1"/>
  <c r="BL1067" i="64" s="1"/>
  <c r="BL1135" i="64" a="1"/>
  <c r="BL1135" i="64" s="1"/>
  <c r="AZ1138" i="64"/>
  <c r="BA1134" i="64" s="1"/>
  <c r="AZ1140" i="64"/>
  <c r="BJ1143" i="64"/>
  <c r="BJ1137" i="64"/>
  <c r="BJ1144" i="64" s="1"/>
  <c r="AC73" i="861"/>
  <c r="AC75" i="861" s="1"/>
  <c r="BK2052" i="64"/>
  <c r="BK2061" i="64" s="1"/>
  <c r="BK2062" i="64" s="1" a="1"/>
  <c r="BK2062" i="64" s="1"/>
  <c r="BL2053" i="64" a="1"/>
  <c r="BL2053" i="64" s="1"/>
  <c r="AT2056" i="64"/>
  <c r="AU2051" i="64" s="1"/>
  <c r="BX2083" i="64"/>
  <c r="BX2085" i="64" s="1"/>
  <c r="BK1024" i="64"/>
  <c r="BK1894" i="64"/>
  <c r="BK1896" i="64" s="1"/>
  <c r="BI1039" i="64" a="1"/>
  <c r="BI1039" i="64" s="1"/>
  <c r="BL1893" i="64" a="1"/>
  <c r="BL1893" i="64" s="1"/>
  <c r="BL1025" i="64" a="1"/>
  <c r="BL1025" i="64" s="1"/>
  <c r="BJ1033" i="64"/>
  <c r="BJ1038" i="64"/>
  <c r="AZ1028" i="64"/>
  <c r="BA1023" i="64" s="1"/>
  <c r="BA1030" i="64" s="1"/>
  <c r="BA1027" i="64" s="1"/>
  <c r="AZ1035" i="64"/>
  <c r="BL1195" i="64" a="1"/>
  <c r="BL1195" i="64" s="1"/>
  <c r="BL1895" i="64" a="1"/>
  <c r="BL1895" i="64" s="1"/>
  <c r="BK1193" i="64"/>
  <c r="BK1194" i="64" s="1"/>
  <c r="BK1196" i="64" s="1"/>
  <c r="BL1191" i="64" a="1"/>
  <c r="BL1191" i="64" s="1"/>
  <c r="BL1192" i="64" a="1"/>
  <c r="BL1192" i="64" s="1"/>
  <c r="AF662" i="64"/>
  <c r="BL661" i="64" a="1"/>
  <c r="BL661" i="64" s="1"/>
  <c r="BL650" i="64" a="1"/>
  <c r="BL650" i="64" s="1"/>
  <c r="BL667" i="64" a="1"/>
  <c r="BL667" i="64" s="1"/>
  <c r="BL653" i="64" a="1"/>
  <c r="BL653" i="64" s="1"/>
  <c r="BK126" i="64"/>
  <c r="BK141" i="64"/>
  <c r="BK1388" i="64"/>
  <c r="BK1390" i="64" s="1"/>
  <c r="BL111" i="64" a="1"/>
  <c r="BL111" i="64" s="1"/>
  <c r="BL1373" i="64" a="1"/>
  <c r="BL137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265" i="64" a="1"/>
  <c r="BL1265" i="64" s="1"/>
  <c r="T2396" i="64"/>
  <c r="T2284" i="64"/>
  <c r="U2281" i="64" s="1"/>
  <c r="U2286" i="64" s="1"/>
  <c r="BF2107" i="64"/>
  <c r="BI994" i="64"/>
  <c r="BK987" i="64"/>
  <c r="BK991" i="64"/>
  <c r="BK990" i="64"/>
  <c r="BK988" i="64"/>
  <c r="BJ992" i="64"/>
  <c r="BK989" i="64"/>
  <c r="BL981" i="64" a="1"/>
  <c r="BL981" i="64" s="1"/>
  <c r="BL982" i="64" a="1"/>
  <c r="BL982" i="64" s="1"/>
  <c r="BL983" i="64" a="1"/>
  <c r="BL983" i="64" s="1"/>
  <c r="BL984" i="64" a="1"/>
  <c r="BL984" i="64" s="1"/>
  <c r="BL980" i="64" a="1"/>
  <c r="BL980" i="64" s="1"/>
  <c r="BJ977" i="64"/>
  <c r="BL949" i="64" a="1"/>
  <c r="BL949" i="64" s="1"/>
  <c r="BL957" i="64" s="1"/>
  <c r="BL950" i="64" a="1"/>
  <c r="BL950" i="64" s="1"/>
  <c r="BL958" i="64" s="1"/>
  <c r="BL966" i="64" a="1"/>
  <c r="BL966" i="64" s="1"/>
  <c r="BL951" i="64" a="1"/>
  <c r="BL951" i="64" s="1"/>
  <c r="BL959" i="64" s="1"/>
  <c r="BL952" i="64" a="1"/>
  <c r="BL952" i="64" s="1"/>
  <c r="BL960" i="64" s="1"/>
  <c r="BL953" i="64" a="1"/>
  <c r="BL953" i="64" s="1"/>
  <c r="BL961" i="64" s="1"/>
  <c r="BL967" i="64" a="1"/>
  <c r="BL967" i="64" s="1"/>
  <c r="BL965" i="64" a="1"/>
  <c r="BL965" i="64" s="1"/>
  <c r="BL968" i="64" a="1"/>
  <c r="BL968" i="64" s="1"/>
  <c r="BL969" i="64" a="1"/>
  <c r="BL969" i="64" s="1"/>
  <c r="BK976" i="64"/>
  <c r="BK975" i="64"/>
  <c r="BK974" i="64"/>
  <c r="BK973" i="64"/>
  <c r="BK972" i="64"/>
  <c r="BK210" i="64"/>
  <c r="BK212" i="64" s="1"/>
  <c r="BL208" i="64" a="1"/>
  <c r="BL208" i="64" s="1"/>
  <c r="BL207" i="64" s="1"/>
  <c r="BL209" i="64" a="1"/>
  <c r="BL209" i="64" s="1"/>
  <c r="BK1241" i="64"/>
  <c r="BK924" i="64"/>
  <c r="BK926" i="64" s="1"/>
  <c r="BI1244" i="64"/>
  <c r="BJ1243" i="64"/>
  <c r="BL331" i="64" a="1"/>
  <c r="BL331" i="64" s="1"/>
  <c r="BL1240" i="64" a="1"/>
  <c r="BL1240" i="64" s="1"/>
  <c r="BL312" i="64" a="1"/>
  <c r="BL312" i="64" s="1"/>
  <c r="BL925" i="64" a="1"/>
  <c r="BL925" i="64" s="1"/>
  <c r="BL891" i="64" a="1"/>
  <c r="BL891" i="64" s="1"/>
  <c r="BL299" i="64" a="1"/>
  <c r="BL299" i="64" s="1"/>
  <c r="BJ888" i="64"/>
  <c r="BK884" i="64"/>
  <c r="BK892" i="64" s="1"/>
  <c r="BL887" i="64" a="1"/>
  <c r="BL887" i="64" s="1"/>
  <c r="BL4" i="64"/>
  <c r="BL883" i="64" a="1"/>
  <c r="BL883" i="64" s="1"/>
  <c r="BM259" i="64"/>
  <c r="BM7" i="64"/>
  <c r="BN2" i="64"/>
  <c r="BM1" i="64"/>
  <c r="BM3" i="64"/>
  <c r="BL24" i="864"/>
  <c r="BL98"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1"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850" i="64"/>
  <c r="U860" i="64" s="1"/>
  <c r="T860" i="64"/>
  <c r="V854" i="64" a="1"/>
  <c r="V854" i="64" s="1"/>
  <c r="V849" i="64" a="1"/>
  <c r="V849" i="64" s="1"/>
  <c r="U589" i="64"/>
  <c r="V2379" i="64" a="1"/>
  <c r="V2379" i="64" s="1"/>
  <c r="V2380" i="64" a="1"/>
  <c r="V2380" i="64" s="1"/>
  <c r="V2381" i="64" a="1"/>
  <c r="V2381" i="64" s="1"/>
  <c r="V2382" i="64" a="1"/>
  <c r="V2382" i="64" s="1"/>
  <c r="V2383" i="64" a="1"/>
  <c r="V2383" i="64" s="1"/>
  <c r="V2385" i="64" a="1"/>
  <c r="V2385" i="64" s="1"/>
  <c r="V2386" i="64" a="1"/>
  <c r="V2386" i="64" s="1"/>
  <c r="V2387" i="64" a="1"/>
  <c r="V2387" i="64" s="1"/>
  <c r="V2384" i="64" a="1"/>
  <c r="V2384" i="64" s="1"/>
  <c r="U2388" i="64"/>
  <c r="DA2398" i="64"/>
  <c r="DB2396" i="64"/>
  <c r="V588" i="64" a="1"/>
  <c r="V588" i="64" s="1"/>
  <c r="V587" i="64" a="1"/>
  <c r="V587" i="64" s="1"/>
  <c r="V565" i="64" a="1"/>
  <c r="V565" i="64" s="1"/>
  <c r="V2533" i="64"/>
  <c r="V2567" i="64"/>
  <c r="CQ190" i="64"/>
  <c r="CQ193" i="64" s="1"/>
  <c r="CP193" i="64"/>
  <c r="U2492" i="64"/>
  <c r="U2470" i="64"/>
  <c r="V2471" i="64" a="1"/>
  <c r="V2471" i="64" s="1"/>
  <c r="V2491" i="64" a="1"/>
  <c r="V2491" i="64" s="1"/>
  <c r="BF2148" i="64"/>
  <c r="BE2150" i="64"/>
  <c r="BF2127" i="64"/>
  <c r="BF2129" i="64" s="1"/>
  <c r="V2825" i="64" a="1"/>
  <c r="V2825" i="64" s="1"/>
  <c r="T2013" i="64"/>
  <c r="T2022" i="64"/>
  <c r="T2014" i="64"/>
  <c r="T2023" i="64"/>
  <c r="V2019" i="64" a="1"/>
  <c r="V2019" i="64" s="1"/>
  <c r="V2018" i="64" a="1"/>
  <c r="V2018" i="64" s="1"/>
  <c r="V2001" i="64" a="1"/>
  <c r="V2001" i="64" s="1"/>
  <c r="V2009" i="64" a="1"/>
  <c r="V2009" i="64" s="1"/>
  <c r="V2010" i="64" a="1"/>
  <c r="V2010" i="64" s="1"/>
  <c r="U2006" i="64"/>
  <c r="U2005" i="64"/>
  <c r="V2512" i="64" a="1"/>
  <c r="V2512" i="64" s="1"/>
  <c r="V2000" i="64" a="1"/>
  <c r="V2000" i="64" s="1"/>
  <c r="U2513" i="64"/>
  <c r="W2282" i="64"/>
  <c r="W2283" i="64" s="1"/>
  <c r="BL2052" i="64" a="1"/>
  <c r="V2470" i="64" a="1"/>
  <c r="W2533" i="64" a="1"/>
  <c r="BL1068" i="64" a="1"/>
  <c r="BL884" i="64" a="1"/>
  <c r="W2567" i="64" a="1"/>
  <c r="V2513" i="64" a="1"/>
  <c r="BL1024" i="64" a="1"/>
  <c r="V2492" i="64" a="1"/>
  <c r="BL396" i="64" a="1"/>
  <c r="V850" i="64" a="1"/>
  <c r="BJ1244" i="64" a="1"/>
  <c r="BL1388" i="64" a="1"/>
  <c r="BL1295" i="64" a="1"/>
  <c r="BL1894" i="64" a="1"/>
  <c r="BL1136" i="64" a="1"/>
  <c r="BK1243" i="64" a="1"/>
  <c r="BL924" i="64" a="1"/>
  <c r="V589" i="64" a="1"/>
  <c r="BL1266" i="64"/>
  <c r="V2006" i="64" a="1"/>
  <c r="BL1241" i="64" a="1"/>
  <c r="V2005" i="64" a="1"/>
  <c r="BM420" i="64" l="1" a="1"/>
  <c r="BM420" i="64" s="1"/>
  <c r="BM450" i="64" s="1"/>
  <c r="BM480" i="64" a="1"/>
  <c r="BM480" i="64" s="1"/>
  <c r="BM520" i="64" s="1"/>
  <c r="CA48" i="1236"/>
  <c r="CA63" i="1236"/>
  <c r="CA100" i="861" s="1"/>
  <c r="CB23" i="1236"/>
  <c r="CC24" i="1236" s="1"/>
  <c r="CB40" i="1236"/>
  <c r="CB41" i="1236"/>
  <c r="CB47" i="1236"/>
  <c r="CB36" i="1236"/>
  <c r="CA50" i="1236"/>
  <c r="CA17" i="861" s="1"/>
  <c r="CB31" i="1236"/>
  <c r="CC26" i="1236"/>
  <c r="CC29" i="1236"/>
  <c r="CB43" i="1236"/>
  <c r="CB38" i="1236"/>
  <c r="CC34" i="1236"/>
  <c r="CC46" i="1236"/>
  <c r="CC35" i="1236"/>
  <c r="CB24" i="1236"/>
  <c r="CB30" i="1236"/>
  <c r="CB29" i="1236"/>
  <c r="CB27" i="1236"/>
  <c r="CB35" i="1236"/>
  <c r="CC40" i="1236"/>
  <c r="AR60" i="1236"/>
  <c r="CB32" i="1236"/>
  <c r="CB44" i="1236"/>
  <c r="CC43" i="1236"/>
  <c r="CC27" i="1236"/>
  <c r="CB46" i="1236"/>
  <c r="CC38" i="1236"/>
  <c r="CB62" i="1236"/>
  <c r="CB99" i="861" s="1"/>
  <c r="CC18" i="1236"/>
  <c r="CF2" i="1236"/>
  <c r="CE3" i="1236"/>
  <c r="CE7" i="1236"/>
  <c r="CE1" i="1236"/>
  <c r="CD4" i="1236"/>
  <c r="CD17" i="1236"/>
  <c r="CD16" i="1236"/>
  <c r="CD36" i="861" s="1"/>
  <c r="CD20" i="1236"/>
  <c r="CD61" i="1236"/>
  <c r="CC8" i="1236"/>
  <c r="BL396" i="64"/>
  <c r="BL1295" i="64"/>
  <c r="BL1296" i="64" s="1"/>
  <c r="BB1297" i="64"/>
  <c r="BC1293" i="64" s="1"/>
  <c r="BB1299" i="64"/>
  <c r="BM1294" i="64" a="1"/>
  <c r="BM1294" i="64" s="1"/>
  <c r="BM395" i="64" a="1"/>
  <c r="BM395" i="64" s="1"/>
  <c r="BL1136" i="64"/>
  <c r="BL1068" i="64"/>
  <c r="BM1067" i="64" a="1"/>
  <c r="BM1067" i="64" s="1"/>
  <c r="BM1135" i="64" a="1"/>
  <c r="BM1135" i="64" s="1"/>
  <c r="BA1138" i="64"/>
  <c r="BB1134" i="64" s="1"/>
  <c r="BA1140" i="64"/>
  <c r="BK1143" i="64"/>
  <c r="BK1137" i="64"/>
  <c r="BK1144" i="64" s="1"/>
  <c r="AE18" i="861"/>
  <c r="AE27" i="861" s="1"/>
  <c r="AE28" i="861" s="1"/>
  <c r="BL2052" i="64"/>
  <c r="BL2061" i="64" s="1"/>
  <c r="BL2062" i="64" s="1" a="1"/>
  <c r="BL2062" i="64" s="1"/>
  <c r="BM2053" i="64" a="1"/>
  <c r="BM2053" i="64" s="1"/>
  <c r="AU2058" i="64"/>
  <c r="AU2055" i="64" s="1"/>
  <c r="BY2083" i="64"/>
  <c r="BY2085" i="64" s="1"/>
  <c r="BL1024" i="64"/>
  <c r="BL1894" i="64"/>
  <c r="BL1896" i="64" s="1"/>
  <c r="BJ1039" i="64" a="1"/>
  <c r="BJ1039" i="64" s="1"/>
  <c r="BM1893" i="64" a="1"/>
  <c r="BM1893" i="64" s="1"/>
  <c r="BM1025" i="64" a="1"/>
  <c r="BM1025" i="64" s="1"/>
  <c r="BK1033" i="64"/>
  <c r="BK1038" i="64"/>
  <c r="BA1028" i="64"/>
  <c r="BB1023" i="64" s="1"/>
  <c r="BA1035" i="64"/>
  <c r="BM1195" i="64" a="1"/>
  <c r="BM1195" i="64" s="1"/>
  <c r="BM1895" i="64" a="1"/>
  <c r="BM1895" i="64" s="1"/>
  <c r="BL1193" i="64"/>
  <c r="BL1194" i="64" s="1"/>
  <c r="BL1196" i="64" s="1"/>
  <c r="BM1191" i="64" a="1"/>
  <c r="BM1191" i="64" s="1"/>
  <c r="BM1192" i="64" a="1"/>
  <c r="BM1192" i="64" s="1"/>
  <c r="AF652" i="64"/>
  <c r="AF654" i="64" s="1"/>
  <c r="AF655" i="64" s="1"/>
  <c r="AF663" i="64"/>
  <c r="BM661" i="64" a="1"/>
  <c r="BM661" i="64" s="1"/>
  <c r="BM650" i="64" a="1"/>
  <c r="BM650" i="64" s="1"/>
  <c r="BM653" i="64" a="1"/>
  <c r="BM653" i="64" s="1"/>
  <c r="BM667" i="64" a="1"/>
  <c r="BM667" i="64" s="1"/>
  <c r="BL126" i="64"/>
  <c r="BL141" i="64"/>
  <c r="BL1388" i="64"/>
  <c r="BL1390" i="64" s="1"/>
  <c r="BM111" i="64" a="1"/>
  <c r="BM111" i="64" s="1"/>
  <c r="BM1373" i="64" a="1"/>
  <c r="BM137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2107" i="64"/>
  <c r="BM1265" i="64" a="1"/>
  <c r="BM1265" i="64" s="1"/>
  <c r="U2396" i="64"/>
  <c r="U2284" i="64"/>
  <c r="V2281" i="64" s="1"/>
  <c r="V2286" i="64" s="1"/>
  <c r="BJ994" i="64"/>
  <c r="BJ995" i="64" s="1"/>
  <c r="BI995" i="64"/>
  <c r="BK992" i="64"/>
  <c r="BL991" i="64"/>
  <c r="BL990" i="64"/>
  <c r="BL989" i="64"/>
  <c r="BL988" i="64"/>
  <c r="BL987" i="64"/>
  <c r="BM982" i="64" a="1"/>
  <c r="BM982" i="64" s="1"/>
  <c r="BM981" i="64" a="1"/>
  <c r="BM981" i="64" s="1"/>
  <c r="BM983" i="64" a="1"/>
  <c r="BM983" i="64" s="1"/>
  <c r="BM984" i="64" a="1"/>
  <c r="BM984" i="64" s="1"/>
  <c r="BM980" i="64" a="1"/>
  <c r="BM980" i="64" s="1"/>
  <c r="BK977" i="64"/>
  <c r="BM949" i="64" a="1"/>
  <c r="BM949" i="64" s="1"/>
  <c r="BM957" i="64" s="1"/>
  <c r="BM950" i="64" a="1"/>
  <c r="BM950" i="64" s="1"/>
  <c r="BM958" i="64" s="1"/>
  <c r="BM966" i="64" a="1"/>
  <c r="BM966" i="64" s="1"/>
  <c r="BM951" i="64" a="1"/>
  <c r="BM951" i="64" s="1"/>
  <c r="BM959" i="64" s="1"/>
  <c r="BM952" i="64" a="1"/>
  <c r="BM952" i="64" s="1"/>
  <c r="BM960" i="64" s="1"/>
  <c r="BM965" i="64" a="1"/>
  <c r="BM965" i="64" s="1"/>
  <c r="BM953" i="64" a="1"/>
  <c r="BM953" i="64" s="1"/>
  <c r="BM961" i="64" s="1"/>
  <c r="BM967" i="64" a="1"/>
  <c r="BM967" i="64" s="1"/>
  <c r="BM968" i="64" a="1"/>
  <c r="BM968" i="64" s="1"/>
  <c r="BM969" i="64" a="1"/>
  <c r="BM969" i="64" s="1"/>
  <c r="BL976" i="64"/>
  <c r="BL975" i="64"/>
  <c r="BL974" i="64"/>
  <c r="BL973" i="64"/>
  <c r="BL972" i="64"/>
  <c r="BM208" i="64" a="1"/>
  <c r="BM208" i="64" s="1"/>
  <c r="BM207" i="64" s="1"/>
  <c r="BM209" i="64" a="1"/>
  <c r="BM209" i="64" s="1"/>
  <c r="BL210" i="64"/>
  <c r="BL212" i="64" s="1"/>
  <c r="BL1241" i="64"/>
  <c r="BL924" i="64"/>
  <c r="BL926" i="64" s="1"/>
  <c r="BJ1244" i="64"/>
  <c r="BK1243" i="64"/>
  <c r="BM331" i="64" a="1"/>
  <c r="BM331" i="64" s="1"/>
  <c r="BM1240" i="64" a="1"/>
  <c r="BM1240" i="64" s="1"/>
  <c r="BM312" i="64" a="1"/>
  <c r="BM312" i="64" s="1"/>
  <c r="BM925" i="64" a="1"/>
  <c r="BM925" i="64" s="1"/>
  <c r="BM891" i="64" a="1"/>
  <c r="BM891" i="64" s="1"/>
  <c r="BM299" i="64" a="1"/>
  <c r="BM299" i="64" s="1"/>
  <c r="BK888" i="64"/>
  <c r="BL884" i="64"/>
  <c r="BL892" i="64" s="1"/>
  <c r="BM887" i="64" a="1"/>
  <c r="BM887" i="64" s="1"/>
  <c r="BM4" i="64"/>
  <c r="BM883" i="64" a="1"/>
  <c r="BM883" i="64" s="1"/>
  <c r="BN259" i="64"/>
  <c r="BN7" i="64"/>
  <c r="BM8" i="64" s="1"/>
  <c r="BL8" i="64"/>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1" i="861" s="1"/>
  <c r="BP8" i="861"/>
  <c r="BQ3" i="861"/>
  <c r="BP4" i="861"/>
  <c r="BP5" i="861" s="1"/>
  <c r="BP1" i="861"/>
  <c r="BM24" i="864"/>
  <c r="BM98" i="861" s="1"/>
  <c r="W281" i="64"/>
  <c r="X277" i="64"/>
  <c r="X278" i="64"/>
  <c r="X260" i="64"/>
  <c r="X261" i="64"/>
  <c r="X279" i="64"/>
  <c r="X262" i="64"/>
  <c r="X280" i="64"/>
  <c r="W263" i="64"/>
  <c r="BA3" i="860"/>
  <c r="BA4" i="860" s="1"/>
  <c r="BB2" i="860"/>
  <c r="BA1" i="860"/>
  <c r="BA7" i="860"/>
  <c r="V850" i="64"/>
  <c r="V860" i="64" s="1"/>
  <c r="W854" i="64" a="1"/>
  <c r="W854" i="64" s="1"/>
  <c r="W849" i="64" a="1"/>
  <c r="W849" i="64" s="1"/>
  <c r="V589" i="64"/>
  <c r="W2379" i="64" a="1"/>
  <c r="W2379" i="64" s="1"/>
  <c r="W2380" i="64" a="1"/>
  <c r="W2380" i="64" s="1"/>
  <c r="W2381" i="64" a="1"/>
  <c r="W2381" i="64" s="1"/>
  <c r="W2383" i="64" a="1"/>
  <c r="W2383" i="64" s="1"/>
  <c r="W2385" i="64" a="1"/>
  <c r="W2385" i="64" s="1"/>
  <c r="W2386" i="64" a="1"/>
  <c r="W2386" i="64" s="1"/>
  <c r="W2387" i="64" a="1"/>
  <c r="W2387" i="64" s="1"/>
  <c r="W2382" i="64" a="1"/>
  <c r="W2382" i="64" s="1"/>
  <c r="W2384" i="64" a="1"/>
  <c r="W2384" i="64" s="1"/>
  <c r="V2388" i="64"/>
  <c r="W565" i="64" a="1"/>
  <c r="W565" i="64" s="1"/>
  <c r="W588" i="64" a="1"/>
  <c r="W588" i="64" s="1"/>
  <c r="W587" i="64" a="1"/>
  <c r="W587" i="64" s="1"/>
  <c r="DB2398" i="64"/>
  <c r="DC2396" i="64"/>
  <c r="W2533" i="64"/>
  <c r="W2567" i="64"/>
  <c r="CR190" i="64"/>
  <c r="CR193" i="64" s="1"/>
  <c r="V2470" i="64"/>
  <c r="V2492" i="64"/>
  <c r="W2471" i="64" a="1"/>
  <c r="W2471" i="64" s="1"/>
  <c r="W2491" i="64" a="1"/>
  <c r="W2491" i="64" s="1"/>
  <c r="BF2150" i="64"/>
  <c r="BG2148" i="64"/>
  <c r="W2825" i="64" a="1"/>
  <c r="W2825" i="64" s="1"/>
  <c r="BG2127" i="64"/>
  <c r="BG2129" i="64" s="1"/>
  <c r="T2015" i="64"/>
  <c r="U2014" i="64"/>
  <c r="U2023" i="64"/>
  <c r="U2013" i="64"/>
  <c r="U2022" i="64"/>
  <c r="W2019" i="64" a="1"/>
  <c r="W2019" i="64" s="1"/>
  <c r="W2018" i="64" a="1"/>
  <c r="W2018" i="64" s="1"/>
  <c r="V2006" i="64"/>
  <c r="W2009" i="64" a="1"/>
  <c r="W2009" i="64" s="1"/>
  <c r="W2010" i="64" a="1"/>
  <c r="W2010" i="64" s="1"/>
  <c r="V2005" i="64"/>
  <c r="W2000" i="64" a="1"/>
  <c r="W2000" i="64" s="1"/>
  <c r="W2001" i="64" a="1"/>
  <c r="W2001" i="64" s="1"/>
  <c r="V2513" i="64"/>
  <c r="W2512" i="64" a="1"/>
  <c r="W2512" i="64" s="1"/>
  <c r="S772" i="64" a="1"/>
  <c r="S772" i="64" s="1"/>
  <c r="X2282" i="64"/>
  <c r="X2283" i="64" s="1"/>
  <c r="DA2748" i="64" a="1"/>
  <c r="DA2748" i="64" s="1"/>
  <c r="W2470" i="64" a="1"/>
  <c r="BM924" i="64" a="1"/>
  <c r="BM1266" i="64"/>
  <c r="BM1894" i="64" a="1"/>
  <c r="W589" i="64" a="1"/>
  <c r="X2533" i="64" a="1"/>
  <c r="W2513" i="64" a="1"/>
  <c r="BM1388" i="64" a="1"/>
  <c r="W2492" i="64" a="1"/>
  <c r="BM2052" i="64" a="1"/>
  <c r="W850" i="64" a="1"/>
  <c r="BM1136" i="64" a="1"/>
  <c r="X2567" i="64" a="1"/>
  <c r="BM1024" i="64" a="1"/>
  <c r="BM1241" i="64" a="1"/>
  <c r="BL1243" i="64" a="1"/>
  <c r="S773" i="64" a="1"/>
  <c r="BM1068" i="64" a="1"/>
  <c r="BM884" i="64" a="1"/>
  <c r="W2005" i="64" a="1"/>
  <c r="BM396" i="64" a="1"/>
  <c r="BM1295" i="64" a="1"/>
  <c r="BK1244" i="64" a="1"/>
  <c r="W2006" i="64" a="1"/>
  <c r="BN420" i="64" l="1" a="1"/>
  <c r="BN420" i="64" s="1"/>
  <c r="BN450" i="64" s="1"/>
  <c r="BN480" i="64" a="1"/>
  <c r="BN480" i="64" s="1"/>
  <c r="BN520" i="64" s="1"/>
  <c r="CB50" i="1236"/>
  <c r="CB17" i="861" s="1"/>
  <c r="CC31" i="1236"/>
  <c r="CC23" i="1236"/>
  <c r="CD24" i="1236" s="1"/>
  <c r="CC45" i="1236"/>
  <c r="CC25" i="1236"/>
  <c r="CC32" i="1236"/>
  <c r="CD44" i="1236"/>
  <c r="CD27" i="1236"/>
  <c r="CB63" i="1236"/>
  <c r="CB100" i="861" s="1"/>
  <c r="CD36" i="1236"/>
  <c r="CC33" i="1236"/>
  <c r="CD25" i="1236"/>
  <c r="CC37" i="1236"/>
  <c r="AR66" i="1236"/>
  <c r="AR43" i="861" s="1"/>
  <c r="AR64" i="1236"/>
  <c r="AR72" i="861" s="1"/>
  <c r="CD47" i="1236"/>
  <c r="CD41" i="1236"/>
  <c r="CD35" i="1236"/>
  <c r="CC42" i="1236"/>
  <c r="CD39" i="1236"/>
  <c r="CC36" i="1236"/>
  <c r="CC39" i="1236"/>
  <c r="CC41" i="1236"/>
  <c r="CC47" i="1236"/>
  <c r="CC28" i="1236"/>
  <c r="CC44" i="1236"/>
  <c r="CB48" i="1236"/>
  <c r="CD28" i="1236"/>
  <c r="CC30" i="1236"/>
  <c r="CD30" i="1236"/>
  <c r="CD8" i="1236"/>
  <c r="CC62" i="1236"/>
  <c r="CC99" i="861" s="1"/>
  <c r="CD18" i="1236"/>
  <c r="CE4" i="1236"/>
  <c r="CE17" i="1236"/>
  <c r="CE16" i="1236"/>
  <c r="CE36" i="861" s="1"/>
  <c r="CE20" i="1236"/>
  <c r="CE61" i="1236"/>
  <c r="CG2" i="1236"/>
  <c r="CF3" i="1236"/>
  <c r="CF7" i="1236"/>
  <c r="CF1" i="1236"/>
  <c r="BM396" i="64"/>
  <c r="BM1295" i="64"/>
  <c r="BM1296" i="64" s="1"/>
  <c r="BC1297" i="64"/>
  <c r="BD1293" i="64" s="1"/>
  <c r="BC1299" i="64"/>
  <c r="BN395" i="64" a="1"/>
  <c r="BN395" i="64" s="1"/>
  <c r="BN1294" i="64" a="1"/>
  <c r="BN1294" i="64" s="1"/>
  <c r="BM1136" i="64"/>
  <c r="BM1068" i="64"/>
  <c r="BL1143" i="64"/>
  <c r="BL1137" i="64"/>
  <c r="BL1144" i="64" s="1"/>
  <c r="BN1067" i="64" a="1"/>
  <c r="BN1067" i="64" s="1"/>
  <c r="BN1135" i="64" a="1"/>
  <c r="BN1135" i="64" s="1"/>
  <c r="BB1138" i="64"/>
  <c r="BC1134" i="64" s="1"/>
  <c r="BB1140" i="64"/>
  <c r="AD44" i="861"/>
  <c r="BM2052" i="64"/>
  <c r="BM2061" i="64" s="1"/>
  <c r="BM2062" i="64" s="1" a="1"/>
  <c r="BM2062" i="64" s="1"/>
  <c r="BN2053" i="64" a="1"/>
  <c r="BN2053" i="64" s="1"/>
  <c r="AU2056" i="64"/>
  <c r="AV2051" i="64" s="1"/>
  <c r="BZ2083" i="64"/>
  <c r="BZ2085" i="64" s="1"/>
  <c r="BM1024" i="64"/>
  <c r="BM1894" i="64"/>
  <c r="BM1896" i="64" s="1"/>
  <c r="BK1039" i="64" a="1"/>
  <c r="BK1039" i="64" s="1"/>
  <c r="BN1893" i="64" a="1"/>
  <c r="BN1893" i="64" s="1"/>
  <c r="BN1025" i="64" a="1"/>
  <c r="BN1025" i="64" s="1"/>
  <c r="BL1033" i="64"/>
  <c r="BL1038" i="64"/>
  <c r="BB1030" i="64"/>
  <c r="BB1027" i="64" s="1"/>
  <c r="BN1195" i="64" a="1"/>
  <c r="BN1195" i="64" s="1"/>
  <c r="BN1895" i="64" a="1"/>
  <c r="BN1895" i="64" s="1"/>
  <c r="BM1193" i="64"/>
  <c r="BM1194" i="64" s="1"/>
  <c r="BM1196" i="64" s="1"/>
  <c r="BN1191" i="64" a="1"/>
  <c r="BN1191" i="64" s="1"/>
  <c r="BN1192" i="64" a="1"/>
  <c r="BN1192" i="64" s="1"/>
  <c r="BM141" i="64"/>
  <c r="AF668" i="64"/>
  <c r="AG659" i="64"/>
  <c r="AF664" i="64"/>
  <c r="AF656" i="64"/>
  <c r="AG648" i="64"/>
  <c r="AG651" i="64" s="1"/>
  <c r="BN661" i="64" a="1"/>
  <c r="BN661" i="64" s="1"/>
  <c r="BN650" i="64" a="1"/>
  <c r="BN650" i="64" s="1"/>
  <c r="BN653" i="64" a="1"/>
  <c r="BN653" i="64" s="1"/>
  <c r="BN667" i="64" a="1"/>
  <c r="BN667" i="64" s="1"/>
  <c r="BM126" i="64"/>
  <c r="BM1388" i="64"/>
  <c r="BM1390" i="64" s="1"/>
  <c r="BN111" i="64" a="1"/>
  <c r="BN111" i="64" s="1"/>
  <c r="BN1373" i="64" a="1"/>
  <c r="BN137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107" i="64"/>
  <c r="BM112" i="64"/>
  <c r="BN346" i="64" a="1"/>
  <c r="BN346" i="64" s="1"/>
  <c r="BP347" i="64" s="1"/>
  <c r="BN110" i="64" a="1"/>
  <c r="BN110" i="64" s="1"/>
  <c r="BN109" i="64" a="1"/>
  <c r="BN109" i="64" s="1"/>
  <c r="BN108" i="64" a="1"/>
  <c r="BN108" i="64" s="1"/>
  <c r="BN107" i="64" a="1"/>
  <c r="BN107" i="64" s="1"/>
  <c r="BN1265" i="64" a="1"/>
  <c r="BN1265" i="64" s="1"/>
  <c r="V2396" i="64"/>
  <c r="V2284" i="64"/>
  <c r="W2281" i="64" s="1"/>
  <c r="W2284" i="64" s="1"/>
  <c r="X2281" i="64" s="1"/>
  <c r="BK994" i="64"/>
  <c r="BL992" i="64"/>
  <c r="BM990" i="64"/>
  <c r="BM989" i="64"/>
  <c r="BM987" i="64"/>
  <c r="BM991" i="64"/>
  <c r="BM988" i="64"/>
  <c r="BN982" i="64" a="1"/>
  <c r="BN982" i="64" s="1"/>
  <c r="BN983" i="64" a="1"/>
  <c r="BN983" i="64" s="1"/>
  <c r="BN984" i="64" a="1"/>
  <c r="BN984" i="64" s="1"/>
  <c r="BN980" i="64" a="1"/>
  <c r="BN980" i="64" s="1"/>
  <c r="BN981" i="64" a="1"/>
  <c r="BN981" i="64" s="1"/>
  <c r="BL977" i="64"/>
  <c r="BM976" i="64"/>
  <c r="BN949" i="64" a="1"/>
  <c r="BN949" i="64" s="1"/>
  <c r="BN957" i="64" s="1"/>
  <c r="BN950" i="64" a="1"/>
  <c r="BN950" i="64" s="1"/>
  <c r="BN958" i="64" s="1"/>
  <c r="BN966" i="64" a="1"/>
  <c r="BN966" i="64" s="1"/>
  <c r="BN965" i="64" a="1"/>
  <c r="BN965" i="64" s="1"/>
  <c r="BN951" i="64" a="1"/>
  <c r="BN951" i="64" s="1"/>
  <c r="BN959" i="64" s="1"/>
  <c r="BN952" i="64" a="1"/>
  <c r="BN952" i="64" s="1"/>
  <c r="BN960" i="64" s="1"/>
  <c r="BN953" i="64" a="1"/>
  <c r="BN953" i="64" s="1"/>
  <c r="BN961" i="64" s="1"/>
  <c r="BN967" i="64" a="1"/>
  <c r="BN967" i="64" s="1"/>
  <c r="BN968" i="64" a="1"/>
  <c r="BN968" i="64" s="1"/>
  <c r="BN969" i="64" a="1"/>
  <c r="BN969" i="64" s="1"/>
  <c r="BM975" i="64"/>
  <c r="BM974" i="64"/>
  <c r="BM973" i="64"/>
  <c r="BM972" i="64"/>
  <c r="BN208" i="64" a="1"/>
  <c r="BN208" i="64" s="1"/>
  <c r="BN207" i="64" s="1"/>
  <c r="BN209" i="64" a="1"/>
  <c r="BN209" i="64" s="1"/>
  <c r="BM210" i="64"/>
  <c r="BM212" i="64" s="1"/>
  <c r="BM1241" i="64"/>
  <c r="BM924" i="64"/>
  <c r="BM926" i="64" s="1"/>
  <c r="BK1244" i="64"/>
  <c r="BL1243" i="64"/>
  <c r="BN331" i="64" a="1"/>
  <c r="BN331" i="64" s="1"/>
  <c r="BN1240" i="64" a="1"/>
  <c r="BN1240" i="64" s="1"/>
  <c r="BN312" i="64" a="1"/>
  <c r="BN312" i="64" s="1"/>
  <c r="BN925" i="64" a="1"/>
  <c r="BN925" i="64" s="1"/>
  <c r="BN891" i="64" a="1"/>
  <c r="BN891" i="64" s="1"/>
  <c r="BN299" i="64" a="1"/>
  <c r="BN299" i="64" s="1"/>
  <c r="BL888" i="64"/>
  <c r="BM884" i="64"/>
  <c r="BM892" i="64" s="1"/>
  <c r="BN887" i="64" a="1"/>
  <c r="BN887" i="64" s="1"/>
  <c r="BN4" i="64"/>
  <c r="BN883" i="64" a="1"/>
  <c r="BN883" i="64" s="1"/>
  <c r="BO259" i="64"/>
  <c r="BO7" i="64"/>
  <c r="BN8" i="64" s="1"/>
  <c r="BO3" i="64"/>
  <c r="BP2" i="64"/>
  <c r="BO1" i="64"/>
  <c r="BN24" i="864"/>
  <c r="BN98"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1"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849" i="64" a="1"/>
  <c r="X849" i="64" s="1"/>
  <c r="W850" i="64"/>
  <c r="W860" i="64" s="1"/>
  <c r="X854" i="64" a="1"/>
  <c r="X854" i="64" s="1"/>
  <c r="W589" i="64"/>
  <c r="X2385" i="64" a="1"/>
  <c r="X2385" i="64" s="1"/>
  <c r="X2379" i="64" a="1"/>
  <c r="X2379" i="64" s="1"/>
  <c r="X2380" i="64" a="1"/>
  <c r="X2380" i="64" s="1"/>
  <c r="X2383" i="64" a="1"/>
  <c r="X2383" i="64" s="1"/>
  <c r="X2381" i="64" a="1"/>
  <c r="X2381" i="64" s="1"/>
  <c r="X2386" i="64" a="1"/>
  <c r="X2386" i="64" s="1"/>
  <c r="X2387" i="64" a="1"/>
  <c r="X2387" i="64" s="1"/>
  <c r="X2382" i="64" a="1"/>
  <c r="X2382" i="64" s="1"/>
  <c r="X2384" i="64" a="1"/>
  <c r="X2384" i="64" s="1"/>
  <c r="W2388" i="64"/>
  <c r="DC2398" i="64"/>
  <c r="DD2396" i="64"/>
  <c r="X565" i="64" a="1"/>
  <c r="X565" i="64" s="1"/>
  <c r="X588" i="64" a="1"/>
  <c r="X588" i="64" s="1"/>
  <c r="X587" i="64" a="1"/>
  <c r="X587" i="64" s="1"/>
  <c r="X2567" i="64"/>
  <c r="X2533" i="64"/>
  <c r="CS190" i="64"/>
  <c r="CS193" i="64" s="1"/>
  <c r="W2492" i="64"/>
  <c r="W2470" i="64"/>
  <c r="X2471" i="64" a="1"/>
  <c r="X2471" i="64" s="1"/>
  <c r="X2491" i="64" a="1"/>
  <c r="X2491" i="64" s="1"/>
  <c r="BG2150" i="64"/>
  <c r="BH2148" i="64"/>
  <c r="BH2127" i="64"/>
  <c r="BH2129" i="64" s="1"/>
  <c r="X2825" i="64" a="1"/>
  <c r="X2825" i="64" s="1"/>
  <c r="U2015" i="64"/>
  <c r="T2024" i="64"/>
  <c r="U2024" i="64"/>
  <c r="V2013" i="64"/>
  <c r="V2022" i="64"/>
  <c r="V2014" i="64"/>
  <c r="V2023" i="64"/>
  <c r="X2018" i="64" a="1"/>
  <c r="X2018" i="64" s="1"/>
  <c r="X2019" i="64" a="1"/>
  <c r="X2019" i="64" s="1"/>
  <c r="X2010" i="64" a="1"/>
  <c r="X2010" i="64" s="1"/>
  <c r="X2009" i="64" a="1"/>
  <c r="X2009" i="64" s="1"/>
  <c r="W2006" i="64"/>
  <c r="W2005" i="64"/>
  <c r="X2000" i="64" a="1"/>
  <c r="X2000" i="64" s="1"/>
  <c r="X2001" i="64" a="1"/>
  <c r="X2001" i="64" s="1"/>
  <c r="W2513" i="64"/>
  <c r="X2512" i="64" a="1"/>
  <c r="X2512" i="64" s="1"/>
  <c r="S53" i="64" a="1"/>
  <c r="S53" i="64" s="1"/>
  <c r="CR1468" i="64" a="1"/>
  <c r="CR1468" i="64" s="1"/>
  <c r="DF60" i="64" a="1"/>
  <c r="DF60" i="64" s="1"/>
  <c r="DE60" i="64" a="1"/>
  <c r="DE60" i="64" s="1"/>
  <c r="CY1647" i="64" a="1"/>
  <c r="CY1647" i="64" s="1"/>
  <c r="CU1338" i="64" a="1"/>
  <c r="CU1338" i="64" s="1"/>
  <c r="CU2780" i="64" s="1"/>
  <c r="DE1612" i="64" a="1"/>
  <c r="DE1612" i="64" s="1"/>
  <c r="CZ1922" i="64" a="1"/>
  <c r="CZ1922" i="64" s="1"/>
  <c r="DH1871" i="64" a="1"/>
  <c r="DH1871" i="64" s="1"/>
  <c r="DG1759" i="64" a="1"/>
  <c r="DG1759" i="64" s="1"/>
  <c r="DG1165" i="64" a="1"/>
  <c r="DG1165" i="64" s="1"/>
  <c r="DG2731" i="64" s="1"/>
  <c r="DF1950" i="64" a="1"/>
  <c r="DF1950" i="64" s="1"/>
  <c r="DG2849" i="64" a="1"/>
  <c r="DG2849" i="64" s="1"/>
  <c r="DE2748" i="64" a="1"/>
  <c r="DE2748" i="64" s="1"/>
  <c r="CO53" i="64" a="1"/>
  <c r="CO53" i="64" s="1"/>
  <c r="CS1922" i="64" a="1"/>
  <c r="CS1922" i="64" s="1"/>
  <c r="CP2748" i="64" a="1"/>
  <c r="CP2748" i="64" s="1"/>
  <c r="CO750" i="64" a="1"/>
  <c r="CO750" i="64" s="1"/>
  <c r="DB1682" i="64" a="1"/>
  <c r="DB1682" i="64" s="1"/>
  <c r="DF2799" i="64" a="1"/>
  <c r="DF2799" i="64" s="1"/>
  <c r="DE1897" i="64" a="1"/>
  <c r="DE1897" i="64" s="1"/>
  <c r="DE1898" i="64" s="1"/>
  <c r="DG618" i="64" a="1"/>
  <c r="DG618" i="64" s="1"/>
  <c r="DG619" i="64" s="1"/>
  <c r="DH541" i="64" a="1"/>
  <c r="DH541" i="64" s="1"/>
  <c r="DH2722" i="64" a="1"/>
  <c r="DH2722" i="64" s="1"/>
  <c r="DG1950" i="64" a="1"/>
  <c r="DG1950" i="64" s="1"/>
  <c r="DH799" i="64" a="1"/>
  <c r="DH799" i="64" s="1"/>
  <c r="CV750" i="64" a="1"/>
  <c r="CV750" i="64" s="1"/>
  <c r="CV60" i="64" a="1"/>
  <c r="CV60" i="64" s="1"/>
  <c r="DC1860" i="64" a="1"/>
  <c r="DC1860" i="64" s="1"/>
  <c r="DE564" i="64" a="1"/>
  <c r="DE564" i="64" s="1"/>
  <c r="DF1217" i="64" a="1"/>
  <c r="DF1217" i="64" s="1"/>
  <c r="DH1584" i="64" a="1"/>
  <c r="DH1584" i="64" s="1"/>
  <c r="DF1586" i="64" a="1"/>
  <c r="DF1586" i="64" s="1"/>
  <c r="DH821" i="64" a="1"/>
  <c r="DH821" i="64" s="1"/>
  <c r="CR750" i="64" a="1"/>
  <c r="CR750" i="64" s="1"/>
  <c r="CP1860" i="64" a="1"/>
  <c r="CP1860" i="64" s="1"/>
  <c r="CR2748" i="64" a="1"/>
  <c r="CR2748" i="64" s="1"/>
  <c r="DF1871" i="64" a="1"/>
  <c r="DF1871" i="64" s="1"/>
  <c r="DE2773" i="64" a="1"/>
  <c r="DE2773" i="64" s="1"/>
  <c r="DF725" i="64" a="1"/>
  <c r="DF725" i="64" s="1"/>
  <c r="DG2799" i="64" a="1"/>
  <c r="DG2799" i="64" s="1"/>
  <c r="DF176" i="64" a="1"/>
  <c r="DF176" i="64" s="1"/>
  <c r="DF177" i="64" s="1"/>
  <c r="DF1959" i="64" s="1"/>
  <c r="CT618" i="64" a="1"/>
  <c r="CT618" i="64" s="1"/>
  <c r="CT619" i="64" s="1"/>
  <c r="CX2722" i="64" a="1"/>
  <c r="CX2722" i="64" s="1"/>
  <c r="CW1920" i="64" a="1"/>
  <c r="CW1920" i="64" s="1"/>
  <c r="DC624" i="64" a="1"/>
  <c r="DC624" i="64" s="1"/>
  <c r="DE799" i="64" a="1"/>
  <c r="DE799" i="64" s="1"/>
  <c r="DG750" i="64" a="1"/>
  <c r="DG750" i="64" s="1"/>
  <c r="CS1718" i="64" a="1"/>
  <c r="CS1718" i="64" s="1"/>
  <c r="CQ1338" i="64" a="1"/>
  <c r="CQ1338" i="64" s="1"/>
  <c r="CQ2780" i="64" s="1"/>
  <c r="CR1860" i="64" a="1"/>
  <c r="CR1860" i="64" s="1"/>
  <c r="CX1584" i="64" a="1"/>
  <c r="CX1584" i="64" s="1"/>
  <c r="DH2849" i="64" a="1"/>
  <c r="DH2849" i="64" s="1"/>
  <c r="DG1682" i="64" a="1"/>
  <c r="DG1682" i="64" s="1"/>
  <c r="DH1928" i="64" a="1"/>
  <c r="DH1928" i="64" s="1"/>
  <c r="DH1865" i="64" a="1"/>
  <c r="DH1865" i="64" s="1"/>
  <c r="DH1338" i="64" a="1"/>
  <c r="DH1338" i="64" s="1"/>
  <c r="DH2780" i="64" s="1"/>
  <c r="DE1928" i="64" a="1"/>
  <c r="DE1928" i="64" s="1"/>
  <c r="DA1612" i="64" a="1"/>
  <c r="DA1612" i="64" s="1"/>
  <c r="CT1612" i="64" a="1"/>
  <c r="CT1612" i="64" s="1"/>
  <c r="CU176" i="64" a="1"/>
  <c r="CU176" i="64" s="1"/>
  <c r="CU177" i="64" s="1"/>
  <c r="CU1959" i="64" s="1"/>
  <c r="DG53" i="64" a="1"/>
  <c r="DG53" i="64" s="1"/>
  <c r="DE1839" i="64" a="1"/>
  <c r="DE1839" i="64" s="1"/>
  <c r="DE1840" i="64" s="1"/>
  <c r="DG1871" i="64" a="1"/>
  <c r="DG1871" i="64" s="1"/>
  <c r="DH750" i="64" a="1"/>
  <c r="DH750" i="64" s="1"/>
  <c r="DG821" i="64" a="1"/>
  <c r="DG821" i="64" s="1"/>
  <c r="DE1860" i="64" a="1"/>
  <c r="DE1860" i="64" s="1"/>
  <c r="CP1920" i="64" a="1"/>
  <c r="CP1920" i="64" s="1"/>
  <c r="CY55" i="64" a="1"/>
  <c r="CY55" i="64" s="1"/>
  <c r="CY60" i="64" a="1"/>
  <c r="CY60" i="64" s="1"/>
  <c r="CX55" i="64" a="1"/>
  <c r="CX55" i="64" s="1"/>
  <c r="CY1865" i="64" a="1"/>
  <c r="CY1865" i="64" s="1"/>
  <c r="DE1468" i="64" a="1"/>
  <c r="DE1468" i="64" s="1"/>
  <c r="DH2773" i="64" a="1"/>
  <c r="DH2773" i="64" s="1"/>
  <c r="DH2799" i="64" a="1"/>
  <c r="DH2799" i="64" s="1"/>
  <c r="DE1865" i="64" a="1"/>
  <c r="DE1865" i="64" s="1"/>
  <c r="DH1839" i="64" a="1"/>
  <c r="DH1839" i="64" s="1"/>
  <c r="DH1840" i="64" s="1"/>
  <c r="DF1514" i="64" a="1"/>
  <c r="DF1514" i="64" s="1"/>
  <c r="DE541" i="64" a="1"/>
  <c r="DE541" i="64" s="1"/>
  <c r="DH725" i="64" a="1"/>
  <c r="DH725" i="64" s="1"/>
  <c r="DG1584" i="64" a="1"/>
  <c r="DG1584" i="64" s="1"/>
  <c r="DH1165" i="64" a="1"/>
  <c r="DH1165" i="64" s="1"/>
  <c r="DH2731" i="64" s="1"/>
  <c r="DG725" i="64" a="1"/>
  <c r="DG725" i="64" s="1"/>
  <c r="DF55" i="64" a="1"/>
  <c r="DF55" i="64" s="1"/>
  <c r="DE1338" i="64" a="1"/>
  <c r="DE1338" i="64" s="1"/>
  <c r="DE2780" i="64" s="1"/>
  <c r="DF821" i="64" a="1"/>
  <c r="DF821" i="64" s="1"/>
  <c r="DG720" i="64" a="1"/>
  <c r="DG720" i="64" s="1"/>
  <c r="DH1514" i="64" a="1"/>
  <c r="DH1514" i="64" s="1"/>
  <c r="DF2849" i="64" a="1"/>
  <c r="DF2849" i="64" s="1"/>
  <c r="DG564" i="64" a="1"/>
  <c r="DG564" i="64" s="1"/>
  <c r="DH2748" i="64" a="1"/>
  <c r="DH2748" i="64" s="1"/>
  <c r="DF1584" i="64" a="1"/>
  <c r="DF1584" i="64" s="1"/>
  <c r="CS750" i="64" a="1"/>
  <c r="CS750" i="64" s="1"/>
  <c r="DA1860" i="64" a="1"/>
  <c r="DA1860" i="64" s="1"/>
  <c r="DD1586" i="64" a="1"/>
  <c r="DD1586" i="64" s="1"/>
  <c r="DD1839" i="64" a="1"/>
  <c r="DD1839" i="64" s="1"/>
  <c r="DD1840" i="64" s="1"/>
  <c r="DB1871" i="64" a="1"/>
  <c r="DB1871" i="64" s="1"/>
  <c r="CT1897" i="64" a="1"/>
  <c r="CT1897" i="64" s="1"/>
  <c r="CT1898" i="64" s="1"/>
  <c r="CS1165" i="64" a="1"/>
  <c r="CS1165" i="64" s="1"/>
  <c r="CS2731" i="64" s="1"/>
  <c r="CR1865" i="64" a="1"/>
  <c r="CR1865" i="64" s="1"/>
  <c r="CV1950" i="64" a="1"/>
  <c r="CV1950" i="64" s="1"/>
  <c r="CT60" i="64" a="1"/>
  <c r="CT60" i="64" s="1"/>
  <c r="CU1586" i="64" a="1"/>
  <c r="CU1586" i="64" s="1"/>
  <c r="CU1897" i="64" a="1"/>
  <c r="CU1897" i="64" s="1"/>
  <c r="CU1898" i="64" s="1"/>
  <c r="CZ1165" i="64" a="1"/>
  <c r="CZ1165" i="64" s="1"/>
  <c r="CZ2731" i="64" s="1"/>
  <c r="CZ1682" i="64" a="1"/>
  <c r="CZ1682" i="64" s="1"/>
  <c r="CS1612" i="64" a="1"/>
  <c r="CS1612" i="64" s="1"/>
  <c r="CO55" i="64" a="1"/>
  <c r="CO55" i="64" s="1"/>
  <c r="CV1897" i="64" a="1"/>
  <c r="CV1897" i="64" s="1"/>
  <c r="CV1898" i="64" s="1"/>
  <c r="CP797" i="64" a="1"/>
  <c r="CP797" i="64" s="1"/>
  <c r="CW1468" i="64" a="1"/>
  <c r="CW1468" i="64" s="1"/>
  <c r="CZ1612" i="64" a="1"/>
  <c r="CZ1612" i="64" s="1"/>
  <c r="CP1338" i="64" a="1"/>
  <c r="CP1338" i="64" s="1"/>
  <c r="CP2780" i="64" s="1"/>
  <c r="CQ725" i="64" a="1"/>
  <c r="CQ725" i="64" s="1"/>
  <c r="CT1922" i="64" a="1"/>
  <c r="CT1922" i="64" s="1"/>
  <c r="CP2773" i="64" a="1"/>
  <c r="CP2773" i="64" s="1"/>
  <c r="CR2799" i="64" a="1"/>
  <c r="CR2799" i="64" s="1"/>
  <c r="CV1584" i="64" a="1"/>
  <c r="CV1584" i="64" s="1"/>
  <c r="DA1897" i="64" a="1"/>
  <c r="DA1897" i="64" s="1"/>
  <c r="DA1898" i="64" s="1"/>
  <c r="CU2748" i="64" a="1"/>
  <c r="CU2748" i="64" s="1"/>
  <c r="CT1682" i="64" a="1"/>
  <c r="CT1682" i="64" s="1"/>
  <c r="DF1897" i="64" a="1"/>
  <c r="DF1897" i="64" s="1"/>
  <c r="DF1898" i="64" s="1"/>
  <c r="DE1584" i="64" a="1"/>
  <c r="DE1584" i="64" s="1"/>
  <c r="DE2799" i="64" a="1"/>
  <c r="DE2799" i="64" s="1"/>
  <c r="DF720" i="64" a="1"/>
  <c r="DF720" i="64" s="1"/>
  <c r="DG1647" i="64" a="1"/>
  <c r="DG1647" i="64" s="1"/>
  <c r="DG1928" i="64" a="1"/>
  <c r="DG1928" i="64" s="1"/>
  <c r="DF2722" i="64" a="1"/>
  <c r="DF2722" i="64" s="1"/>
  <c r="DH1922" i="64" a="1"/>
  <c r="DH1922" i="64" s="1"/>
  <c r="CP1871" i="64" a="1"/>
  <c r="CP1871" i="64" s="1"/>
  <c r="CV1759" i="64" a="1"/>
  <c r="CV1759" i="64" s="1"/>
  <c r="CZ2748" i="64" a="1"/>
  <c r="CZ2748" i="64" s="1"/>
  <c r="DB1586" i="64" a="1"/>
  <c r="DB1586" i="64" s="1"/>
  <c r="DC1682" i="64" a="1"/>
  <c r="DC1682" i="64" s="1"/>
  <c r="DB1759" i="64" a="1"/>
  <c r="DB1759" i="64" s="1"/>
  <c r="DD1928" i="64" a="1"/>
  <c r="DD1928" i="64" s="1"/>
  <c r="CQ1682" i="64" a="1"/>
  <c r="CQ1682" i="64" s="1"/>
  <c r="CV1718" i="64" a="1"/>
  <c r="CV1718" i="64" s="1"/>
  <c r="CP1612" i="64" a="1"/>
  <c r="CP1612" i="64" s="1"/>
  <c r="CR1165" i="64" a="1"/>
  <c r="CR1165" i="64" s="1"/>
  <c r="CR2731" i="64" s="1"/>
  <c r="CP1165" i="64" a="1"/>
  <c r="CP1165" i="64" s="1"/>
  <c r="CP2731" i="64" s="1"/>
  <c r="CT564" i="64" a="1"/>
  <c r="CT564" i="64" s="1"/>
  <c r="CP1922" i="64" a="1"/>
  <c r="CP1922" i="64" s="1"/>
  <c r="CZ1718" i="64" a="1"/>
  <c r="CZ1718" i="64" s="1"/>
  <c r="CU1682" i="64" a="1"/>
  <c r="CU1682" i="64" s="1"/>
  <c r="CQ2722" i="64" a="1"/>
  <c r="CQ2722" i="64" s="1"/>
  <c r="CY1338" i="64" a="1"/>
  <c r="CY1338" i="64" s="1"/>
  <c r="CY2780" i="64" s="1"/>
  <c r="CW624" i="64" a="1"/>
  <c r="CW624" i="64" s="1"/>
  <c r="CQ1897" i="64" a="1"/>
  <c r="CQ1897" i="64" s="1"/>
  <c r="CQ1898" i="64" s="1"/>
  <c r="CV1920" i="64" a="1"/>
  <c r="CV1920" i="64" s="1"/>
  <c r="CP1584" i="64" a="1"/>
  <c r="CP1584" i="64" s="1"/>
  <c r="CP176" i="64" a="1"/>
  <c r="CP176" i="64" s="1"/>
  <c r="CP177" i="64" s="1"/>
  <c r="CP1959" i="64" s="1"/>
  <c r="CU1920" i="64" a="1"/>
  <c r="CU1920" i="64" s="1"/>
  <c r="CP1682" i="64" a="1"/>
  <c r="CP1682" i="64" s="1"/>
  <c r="CS618" i="64" a="1"/>
  <c r="CS618" i="64" s="1"/>
  <c r="CS619" i="64" s="1"/>
  <c r="CW1759" i="64" a="1"/>
  <c r="CW1759" i="64" s="1"/>
  <c r="CY1468" i="64" a="1"/>
  <c r="CY1468" i="64" s="1"/>
  <c r="CS2773" i="64" a="1"/>
  <c r="CS2773" i="64" s="1"/>
  <c r="CP799" i="64" a="1"/>
  <c r="CP799" i="64" s="1"/>
  <c r="CQ55" i="64" a="1"/>
  <c r="CQ55" i="64" s="1"/>
  <c r="CT1839" i="64" a="1"/>
  <c r="CT1839" i="64" s="1"/>
  <c r="CT1840" i="64" s="1"/>
  <c r="CR624" i="64" a="1"/>
  <c r="CR624" i="64" s="1"/>
  <c r="DE725" i="64" a="1"/>
  <c r="DE725" i="64" s="1"/>
  <c r="DG541" i="64" a="1"/>
  <c r="DG541" i="64" s="1"/>
  <c r="DH1718" i="64" a="1"/>
  <c r="DH1718" i="64" s="1"/>
  <c r="DE624" i="64" a="1"/>
  <c r="DE624" i="64" s="1"/>
  <c r="DG2722" i="64" a="1"/>
  <c r="DG2722" i="64" s="1"/>
  <c r="DE1759" i="64" a="1"/>
  <c r="DE1759" i="64" s="1"/>
  <c r="DF1922" i="64" a="1"/>
  <c r="DF1922" i="64" s="1"/>
  <c r="DG1865" i="64" a="1"/>
  <c r="DG1865" i="64" s="1"/>
  <c r="DE176" i="64" a="1"/>
  <c r="DE176" i="64" s="1"/>
  <c r="DE177" i="64" s="1"/>
  <c r="DE1959" i="64" s="1"/>
  <c r="DE55" i="64" a="1"/>
  <c r="DE55" i="64" s="1"/>
  <c r="DE1586" i="64" a="1"/>
  <c r="DE1586" i="64" s="1"/>
  <c r="DF1165" i="64" a="1"/>
  <c r="DF1165" i="64" s="1"/>
  <c r="DF2731" i="64" s="1"/>
  <c r="DG2748" i="64" a="1"/>
  <c r="DG2748" i="64" s="1"/>
  <c r="DH1468" i="64" a="1"/>
  <c r="DH1468" i="64" s="1"/>
  <c r="DF797" i="64" a="1"/>
  <c r="DF797" i="64" s="1"/>
  <c r="CS2799" i="64" a="1"/>
  <c r="CS2799" i="64" s="1"/>
  <c r="CU541" i="64" a="1"/>
  <c r="CU541" i="64" s="1"/>
  <c r="CO1759" i="64" a="1"/>
  <c r="CO1759" i="64" s="1"/>
  <c r="CY821" i="64" a="1"/>
  <c r="CY821" i="64" s="1"/>
  <c r="DC1718" i="64" a="1"/>
  <c r="DC1718" i="64" s="1"/>
  <c r="DC60" i="64" a="1"/>
  <c r="DC60" i="64" s="1"/>
  <c r="DA1871" i="64" a="1"/>
  <c r="DA1871" i="64" s="1"/>
  <c r="CT2799" i="64" a="1"/>
  <c r="CT2799" i="64" s="1"/>
  <c r="CR1897" i="64" a="1"/>
  <c r="CR1897" i="64" s="1"/>
  <c r="CR1898" i="64" s="1"/>
  <c r="CR60" i="64" a="1"/>
  <c r="CR60" i="64" s="1"/>
  <c r="CQ1647" i="64" a="1"/>
  <c r="CQ1647" i="64" s="1"/>
  <c r="CP1928" i="64" a="1"/>
  <c r="CP1928" i="64" s="1"/>
  <c r="CZ55" i="64" a="1"/>
  <c r="CZ55" i="64" s="1"/>
  <c r="CY1860" i="64" a="1"/>
  <c r="CY1860" i="64" s="1"/>
  <c r="CQ1928" i="64" a="1"/>
  <c r="CQ1928" i="64" s="1"/>
  <c r="CR1759" i="64" a="1"/>
  <c r="CR1759" i="64" s="1"/>
  <c r="CS1839" i="64" a="1"/>
  <c r="CS1839" i="64" s="1"/>
  <c r="CS1840" i="64" s="1"/>
  <c r="CQ1920" i="64" a="1"/>
  <c r="CQ1920" i="64" s="1"/>
  <c r="CQ624" i="64" a="1"/>
  <c r="CQ624" i="64" s="1"/>
  <c r="CT1718" i="64" a="1"/>
  <c r="CT1718" i="64" s="1"/>
  <c r="CY2748" i="64" a="1"/>
  <c r="CY2748" i="64" s="1"/>
  <c r="CS1950" i="64" a="1"/>
  <c r="CS1950" i="64" s="1"/>
  <c r="CS725" i="64" a="1"/>
  <c r="CS725" i="64" s="1"/>
  <c r="CW1950" i="64" a="1"/>
  <c r="CW1950" i="64" s="1"/>
  <c r="CY1922" i="64" a="1"/>
  <c r="CY1922" i="64" s="1"/>
  <c r="CU821" i="64" a="1"/>
  <c r="CU821" i="64" s="1"/>
  <c r="CR1718" i="64" a="1"/>
  <c r="CR1718" i="64" s="1"/>
  <c r="CU1839" i="64" a="1"/>
  <c r="CU1839" i="64" s="1"/>
  <c r="CU1840" i="64" s="1"/>
  <c r="CP725" i="64" a="1"/>
  <c r="CP725" i="64" s="1"/>
  <c r="CU1466" i="64" a="1"/>
  <c r="CU1466" i="64" s="1"/>
  <c r="CQ541" i="64" a="1"/>
  <c r="CQ541" i="64" s="1"/>
  <c r="CO1514" i="64" a="1"/>
  <c r="CO1514" i="64" s="1"/>
  <c r="DE2849" i="64" a="1"/>
  <c r="DE2849" i="64" s="1"/>
  <c r="DF1860" i="64" a="1"/>
  <c r="DF1860" i="64" s="1"/>
  <c r="DG1468" i="64" a="1"/>
  <c r="DG1468" i="64" s="1"/>
  <c r="DH1920" i="64" a="1"/>
  <c r="DH1920" i="64" s="1"/>
  <c r="DF2773" i="64" a="1"/>
  <c r="DF2773" i="64" s="1"/>
  <c r="DF53" i="64" a="1"/>
  <c r="DF53" i="64" s="1"/>
  <c r="DF1338" i="64" a="1"/>
  <c r="DF1338" i="64" s="1"/>
  <c r="DF2780" i="64" s="1"/>
  <c r="DH1466" i="64" a="1"/>
  <c r="DH1466" i="64" s="1"/>
  <c r="DG1586" i="64" a="1"/>
  <c r="DG1586" i="64" s="1"/>
  <c r="DH1682" i="64" a="1"/>
  <c r="DH1682" i="64" s="1"/>
  <c r="DH1586" i="64" a="1"/>
  <c r="DH1586" i="64" s="1"/>
  <c r="DH1897" i="64" a="1"/>
  <c r="DH1897" i="64" s="1"/>
  <c r="DH1898" i="64" s="1"/>
  <c r="DH55" i="64" a="1"/>
  <c r="DH55" i="64" s="1"/>
  <c r="DF618" i="64" a="1"/>
  <c r="DF618" i="64" s="1"/>
  <c r="DF619" i="64" s="1"/>
  <c r="DE1718" i="64" a="1"/>
  <c r="DE1718" i="64" s="1"/>
  <c r="DG60" i="64" a="1"/>
  <c r="DG60" i="64" s="1"/>
  <c r="DG2773" i="64" a="1"/>
  <c r="DG2773" i="64" s="1"/>
  <c r="DF1718" i="64" a="1"/>
  <c r="DF1718" i="64" s="1"/>
  <c r="DE1217" i="64" a="1"/>
  <c r="DE1217" i="64" s="1"/>
  <c r="DF564" i="64" a="1"/>
  <c r="DF564" i="64" s="1"/>
  <c r="DF1759" i="64" a="1"/>
  <c r="DF1759" i="64" s="1"/>
  <c r="DF1612" i="64" a="1"/>
  <c r="DF1612" i="64" s="1"/>
  <c r="DF541" i="64" a="1"/>
  <c r="DF541" i="64" s="1"/>
  <c r="DH624" i="64" a="1"/>
  <c r="DH624" i="64" s="1"/>
  <c r="CZ1466" i="64" a="1"/>
  <c r="CZ1466" i="64" s="1"/>
  <c r="CY797" i="64" a="1"/>
  <c r="CY797" i="64" s="1"/>
  <c r="CX1466" i="64" a="1"/>
  <c r="CX1466" i="64" s="1"/>
  <c r="DB1514" i="64" a="1"/>
  <c r="DB1514" i="64" s="1"/>
  <c r="DD797" i="64" a="1"/>
  <c r="DD797" i="64" s="1"/>
  <c r="DA1217" i="64" a="1"/>
  <c r="DA1217" i="64" s="1"/>
  <c r="CQ720" i="64" a="1"/>
  <c r="CQ720" i="64" s="1"/>
  <c r="CQ1860" i="64" a="1"/>
  <c r="CQ1860" i="64" s="1"/>
  <c r="CP1586" i="64" a="1"/>
  <c r="CP1586" i="64" s="1"/>
  <c r="CO60" i="64" a="1"/>
  <c r="CO60" i="64" s="1"/>
  <c r="CO564" i="64" a="1"/>
  <c r="CO564" i="64" s="1"/>
  <c r="CY750" i="64" a="1"/>
  <c r="CY750" i="64" s="1"/>
  <c r="CS799" i="64" a="1"/>
  <c r="CS799" i="64" s="1"/>
  <c r="CU1165" i="64" a="1"/>
  <c r="CU1165" i="64" s="1"/>
  <c r="CU2731" i="64" s="1"/>
  <c r="CR1514" i="64" a="1"/>
  <c r="CR1514" i="64" s="1"/>
  <c r="CW1839" i="64" a="1"/>
  <c r="CW1839" i="64" s="1"/>
  <c r="CW1840" i="64" s="1"/>
  <c r="CW176" i="64" a="1"/>
  <c r="CW176" i="64" s="1"/>
  <c r="CW177" i="64" s="1"/>
  <c r="CW1959" i="64" s="1"/>
  <c r="CW1682" i="64" a="1"/>
  <c r="CW1682" i="64" s="1"/>
  <c r="CV55" i="64" a="1"/>
  <c r="CV55" i="64" s="1"/>
  <c r="CU1871" i="64" a="1"/>
  <c r="CU1871" i="64" s="1"/>
  <c r="CZ1860" i="64" a="1"/>
  <c r="CZ1860" i="64" s="1"/>
  <c r="CP541" i="64" a="1"/>
  <c r="CP541" i="64" s="1"/>
  <c r="CT799" i="64" a="1"/>
  <c r="CT799" i="64" s="1"/>
  <c r="CP618" i="64" a="1"/>
  <c r="CP618" i="64" s="1"/>
  <c r="CP619" i="64" s="1"/>
  <c r="CU1759" i="64" a="1"/>
  <c r="CU1759" i="64" s="1"/>
  <c r="CS1514" i="64" a="1"/>
  <c r="CS1514" i="64" s="1"/>
  <c r="CT1165" i="64" a="1"/>
  <c r="CT1165" i="64" s="1"/>
  <c r="CT2731" i="64" s="1"/>
  <c r="CP821" i="64" a="1"/>
  <c r="CP821" i="64" s="1"/>
  <c r="CZ1514" i="64" a="1"/>
  <c r="CZ1514" i="64" s="1"/>
  <c r="DG1338" i="64" a="1"/>
  <c r="DG1338" i="64" s="1"/>
  <c r="DG2780" i="64" s="1"/>
  <c r="DF1466" i="64" a="1"/>
  <c r="DF1466" i="64" s="1"/>
  <c r="DE618" i="64" a="1"/>
  <c r="DE618" i="64" s="1"/>
  <c r="DE619" i="64" s="1"/>
  <c r="DF1839" i="64" a="1"/>
  <c r="DF1839" i="64" s="1"/>
  <c r="DF1840" i="64" s="1"/>
  <c r="DE797" i="64" a="1"/>
  <c r="DE797" i="64" s="1"/>
  <c r="DE1466" i="64" a="1"/>
  <c r="DE1466" i="64" s="1"/>
  <c r="DH797" i="64" a="1"/>
  <c r="DH797" i="64" s="1"/>
  <c r="DE1922" i="64" a="1"/>
  <c r="DE1922" i="64" s="1"/>
  <c r="DE1682" i="64" a="1"/>
  <c r="DE1682" i="64" s="1"/>
  <c r="DH1759" i="64" a="1"/>
  <c r="DH1759" i="64" s="1"/>
  <c r="DH53" i="64" a="1"/>
  <c r="DH53" i="64" s="1"/>
  <c r="DF624" i="64" a="1"/>
  <c r="DF624" i="64" s="1"/>
  <c r="DG176" i="64" a="1"/>
  <c r="DG176" i="64" s="1"/>
  <c r="DG177" i="64" s="1"/>
  <c r="DG1959" i="64" s="1"/>
  <c r="DG1466" i="64" a="1"/>
  <c r="DG1466" i="64" s="1"/>
  <c r="DG1897" i="64" a="1"/>
  <c r="DG1897" i="64" s="1"/>
  <c r="DG1898" i="64" s="1"/>
  <c r="DH60" i="64" a="1"/>
  <c r="DH60" i="64" s="1"/>
  <c r="DH618" i="64" a="1"/>
  <c r="DH618" i="64" s="1"/>
  <c r="DH619" i="64" s="1"/>
  <c r="DH1612" i="64" a="1"/>
  <c r="DH1612" i="64" s="1"/>
  <c r="DF1682" i="64" a="1"/>
  <c r="DF1682" i="64" s="1"/>
  <c r="DE1920" i="64" a="1"/>
  <c r="DE1920" i="64" s="1"/>
  <c r="DG1860" i="64" a="1"/>
  <c r="DG1860" i="64" s="1"/>
  <c r="DD1897" i="64" a="1"/>
  <c r="DD1897" i="64" s="1"/>
  <c r="DD1898" i="64" s="1"/>
  <c r="DD1338" i="64" a="1"/>
  <c r="DD1338" i="64" s="1"/>
  <c r="DD2780" i="64" s="1"/>
  <c r="DB618" i="64" a="1"/>
  <c r="DB618" i="64" s="1"/>
  <c r="DB619" i="64" s="1"/>
  <c r="CR53" i="64" a="1"/>
  <c r="CR53" i="64" s="1"/>
  <c r="CR799" i="64" a="1"/>
  <c r="CR799" i="64" s="1"/>
  <c r="CO1647" i="64" a="1"/>
  <c r="CO1647" i="64" s="1"/>
  <c r="CT1928" i="64" a="1"/>
  <c r="CT1928" i="64" s="1"/>
  <c r="CX1586" i="64" a="1"/>
  <c r="CX1586" i="64" s="1"/>
  <c r="CU2722" i="64" a="1"/>
  <c r="CU2722" i="64" s="1"/>
  <c r="CU1718" i="64" a="1"/>
  <c r="CU1718" i="64" s="1"/>
  <c r="CU618" i="64" a="1"/>
  <c r="CU618" i="64" s="1"/>
  <c r="CU619" i="64" s="1"/>
  <c r="CT2849" i="64" a="1"/>
  <c r="CT2849" i="64" s="1"/>
  <c r="CY2722" i="64" a="1"/>
  <c r="CY2722" i="64" s="1"/>
  <c r="CZ53" i="64" a="1"/>
  <c r="CZ53" i="64" s="1"/>
  <c r="CR1922" i="64" a="1"/>
  <c r="CR1922" i="64" s="1"/>
  <c r="CV176" i="64" a="1"/>
  <c r="CV176" i="64" s="1"/>
  <c r="CV177" i="64" s="1"/>
  <c r="CV1959" i="64" s="1"/>
  <c r="CU797" i="64" a="1"/>
  <c r="CU797" i="64" s="1"/>
  <c r="CT1468" i="64" a="1"/>
  <c r="CT1468" i="64" s="1"/>
  <c r="CO624" i="64" a="1"/>
  <c r="CO624" i="64" s="1"/>
  <c r="CX53" i="64" a="1"/>
  <c r="CX53" i="64" s="1"/>
  <c r="CZ176" i="64" a="1"/>
  <c r="CZ176" i="64" s="1"/>
  <c r="CZ177" i="64" s="1"/>
  <c r="CZ1959" i="64" s="1"/>
  <c r="DA1514" i="64" a="1"/>
  <c r="DA1514" i="64" s="1"/>
  <c r="DC1586" i="64" a="1"/>
  <c r="DC1586" i="64" s="1"/>
  <c r="CQ1950" i="64" a="1"/>
  <c r="CQ1950" i="64" s="1"/>
  <c r="V1928" i="64" a="1"/>
  <c r="V1928" i="64" s="1"/>
  <c r="DB799" i="64" a="1"/>
  <c r="DB799" i="64" s="1"/>
  <c r="DA799" i="64" a="1"/>
  <c r="DA799" i="64" s="1"/>
  <c r="CW1466" i="64" a="1"/>
  <c r="CW1466" i="64" s="1"/>
  <c r="CS1865" i="64" a="1"/>
  <c r="CS1865" i="64" s="1"/>
  <c r="CW1647" i="64" a="1"/>
  <c r="CW1647" i="64" s="1"/>
  <c r="CU2849" i="64" a="1"/>
  <c r="CU2849" i="64" s="1"/>
  <c r="CX1647" i="64" a="1"/>
  <c r="CX1647" i="64" s="1"/>
  <c r="CY1612" i="64" a="1"/>
  <c r="CY1612" i="64" s="1"/>
  <c r="CU750" i="64" a="1"/>
  <c r="CU750" i="64" s="1"/>
  <c r="CQ1612" i="64" a="1"/>
  <c r="CQ1612" i="64" s="1"/>
  <c r="CR1612" i="64" a="1"/>
  <c r="CR1612" i="64" s="1"/>
  <c r="DB1860" i="64" a="1"/>
  <c r="DB1860" i="64" s="1"/>
  <c r="DD2849" i="64" a="1"/>
  <c r="DD2849" i="64" s="1"/>
  <c r="DA60" i="64" a="1"/>
  <c r="DA60" i="64" s="1"/>
  <c r="DD1950" i="64" a="1"/>
  <c r="DD1950" i="64" s="1"/>
  <c r="CW564" i="64" a="1"/>
  <c r="CW564" i="64" s="1"/>
  <c r="DC176" i="64" a="1"/>
  <c r="DC176" i="64" s="1"/>
  <c r="DC177" i="64" s="1"/>
  <c r="DC1959" i="64" s="1"/>
  <c r="DD750" i="64" a="1"/>
  <c r="DD750" i="64" s="1"/>
  <c r="DC750" i="64" a="1"/>
  <c r="DC750" i="64" s="1"/>
  <c r="DC1338" i="64" a="1"/>
  <c r="DC1338" i="64" s="1"/>
  <c r="DC2780" i="64" s="1"/>
  <c r="DB624" i="64" a="1"/>
  <c r="DB624" i="64" s="1"/>
  <c r="CO1860" i="64" a="1"/>
  <c r="CO1860" i="64" s="1"/>
  <c r="DB55" i="64" a="1"/>
  <c r="DB55" i="64" s="1"/>
  <c r="DC1865" i="64" a="1"/>
  <c r="DC1865" i="64" s="1"/>
  <c r="CQ1586" i="64" a="1"/>
  <c r="CQ1586" i="64" s="1"/>
  <c r="CY1950" i="64" a="1"/>
  <c r="CY1950" i="64" s="1"/>
  <c r="DC2722" i="64" a="1"/>
  <c r="DC2722" i="64" s="1"/>
  <c r="CW55" i="64" a="1"/>
  <c r="CW55" i="64" s="1"/>
  <c r="CT541" i="64" a="1"/>
  <c r="CT541" i="64" s="1"/>
  <c r="CW1860" i="64" a="1"/>
  <c r="CW1860" i="64" s="1"/>
  <c r="DC1928" i="64" a="1"/>
  <c r="DC1928" i="64" s="1"/>
  <c r="DC1514" i="64" a="1"/>
  <c r="DC1514" i="64" s="1"/>
  <c r="DA624" i="64" a="1"/>
  <c r="DA624" i="64" s="1"/>
  <c r="DD60" i="64" a="1"/>
  <c r="DD60" i="64" s="1"/>
  <c r="CQ2849" i="64" a="1"/>
  <c r="CQ2849" i="64" s="1"/>
  <c r="CZ821" i="64" a="1"/>
  <c r="CZ821" i="64" s="1"/>
  <c r="DD1922" i="64" a="1"/>
  <c r="DD1922" i="64" s="1"/>
  <c r="DD725" i="64" a="1"/>
  <c r="DD725" i="64" s="1"/>
  <c r="DC55" i="64" a="1"/>
  <c r="DC55" i="64" s="1"/>
  <c r="DA1922" i="64" a="1"/>
  <c r="DA1922" i="64" s="1"/>
  <c r="DB541" i="64" a="1"/>
  <c r="DB541" i="64" s="1"/>
  <c r="CU1647" i="64" a="1"/>
  <c r="CU1647" i="64" s="1"/>
  <c r="CO2799" i="64" a="1"/>
  <c r="CO2799" i="64" s="1"/>
  <c r="CO720" i="64" a="1"/>
  <c r="CO720" i="64" s="1"/>
  <c r="CV1612" i="64" a="1"/>
  <c r="CV1612" i="64" s="1"/>
  <c r="DD53" i="64" a="1"/>
  <c r="DD53" i="64" s="1"/>
  <c r="DA53" i="64" a="1"/>
  <c r="DA53" i="64" s="1"/>
  <c r="DA1839" i="64" a="1"/>
  <c r="DA1839" i="64" s="1"/>
  <c r="DA1840" i="64" s="1"/>
  <c r="DA1466" i="64" a="1"/>
  <c r="DA1466" i="64" s="1"/>
  <c r="CU564" i="64" a="1"/>
  <c r="CU564" i="64" s="1"/>
  <c r="CS624" i="64" a="1"/>
  <c r="CS624" i="64" s="1"/>
  <c r="DB1718" i="64" a="1"/>
  <c r="DB1718" i="64" s="1"/>
  <c r="DB1468" i="64" a="1"/>
  <c r="DB1468" i="64" s="1"/>
  <c r="DD564" i="64" a="1"/>
  <c r="DD564" i="64" s="1"/>
  <c r="CR564" i="64" a="1"/>
  <c r="CR564" i="64" s="1"/>
  <c r="CQ1514" i="64" a="1"/>
  <c r="CQ1514" i="64" s="1"/>
  <c r="CV1871" i="64" a="1"/>
  <c r="CV1871" i="64" s="1"/>
  <c r="CW1584" i="64" a="1"/>
  <c r="CW1584" i="64" s="1"/>
  <c r="DD2773" i="64" a="1"/>
  <c r="DD2773" i="64" s="1"/>
  <c r="DC53" i="64" a="1"/>
  <c r="DC53" i="64" s="1"/>
  <c r="DB1338" i="64" a="1"/>
  <c r="DB1338" i="64" s="1"/>
  <c r="DB2780" i="64" s="1"/>
  <c r="CQ1718" i="64" a="1"/>
  <c r="CQ1718" i="64" s="1"/>
  <c r="CR2849" i="64" a="1"/>
  <c r="CR2849" i="64" s="1"/>
  <c r="DB1466" i="64" a="1"/>
  <c r="DB1466" i="64" s="1"/>
  <c r="DB725" i="64" a="1"/>
  <c r="DB725" i="64" s="1"/>
  <c r="DB176" i="64" a="1"/>
  <c r="DB176" i="64" s="1"/>
  <c r="DB177" i="64" s="1"/>
  <c r="DB1959" i="64" s="1"/>
  <c r="CV1922" i="64" a="1"/>
  <c r="CV1922" i="64" s="1"/>
  <c r="CO1920" i="64" a="1"/>
  <c r="CO1920" i="64" s="1"/>
  <c r="DC1897" i="64" a="1"/>
  <c r="DC1897" i="64" s="1"/>
  <c r="DC1898" i="64" s="1"/>
  <c r="DB1920" i="64" a="1"/>
  <c r="DB1920" i="64" s="1"/>
  <c r="CX1718" i="64" a="1"/>
  <c r="CX1718" i="64" s="1"/>
  <c r="CQ1865" i="64" a="1"/>
  <c r="CQ1865" i="64" s="1"/>
  <c r="CX1165" i="64" a="1"/>
  <c r="CX1165" i="64" s="1"/>
  <c r="CX2731" i="64" s="1"/>
  <c r="CX1950" i="64" a="1"/>
  <c r="CX1950" i="64" s="1"/>
  <c r="CX1682" i="64" a="1"/>
  <c r="CX1682" i="64" s="1"/>
  <c r="CR821" i="64" a="1"/>
  <c r="CR821" i="64" s="1"/>
  <c r="CO1586" i="64" a="1"/>
  <c r="CO1586" i="64" s="1"/>
  <c r="CZ1647" i="64" a="1"/>
  <c r="CZ1647" i="64" s="1"/>
  <c r="CZ2849" i="64" a="1"/>
  <c r="CZ2849" i="64" s="1"/>
  <c r="CT624" i="64" a="1"/>
  <c r="CT624" i="64" s="1"/>
  <c r="CY624" i="64" a="1"/>
  <c r="CY624" i="64" s="1"/>
  <c r="CY1839" i="64" a="1"/>
  <c r="CY1839" i="64" s="1"/>
  <c r="CY1840" i="64" s="1"/>
  <c r="CY1514" i="64" a="1"/>
  <c r="CY1514" i="64" s="1"/>
  <c r="CW1871" i="64" a="1"/>
  <c r="CW1871" i="64" s="1"/>
  <c r="DA564" i="64" a="1"/>
  <c r="DA564" i="64" s="1"/>
  <c r="DA1682" i="64" a="1"/>
  <c r="DA1682" i="64" s="1"/>
  <c r="DB1165" i="64" a="1"/>
  <c r="DB1165" i="64" s="1"/>
  <c r="DB2731" i="64" s="1"/>
  <c r="CZ1584" i="64" a="1"/>
  <c r="CZ1584" i="64" s="1"/>
  <c r="CT1759" i="64" a="1"/>
  <c r="CT1759" i="64" s="1"/>
  <c r="DD1584" i="64" a="1"/>
  <c r="DD1584" i="64" s="1"/>
  <c r="DB2748" i="64" a="1"/>
  <c r="DB2748" i="64" s="1"/>
  <c r="CW1865" i="64" a="1"/>
  <c r="CW1865" i="64" s="1"/>
  <c r="CV821" i="64" a="1"/>
  <c r="CV821" i="64" s="1"/>
  <c r="CU1468" i="64" a="1"/>
  <c r="CU1468" i="64" s="1"/>
  <c r="CZ541" i="64" a="1"/>
  <c r="CZ541" i="64" s="1"/>
  <c r="DD2748" i="64" a="1"/>
  <c r="DD2748" i="64" s="1"/>
  <c r="DB1647" i="64" a="1"/>
  <c r="DB1647" i="64" s="1"/>
  <c r="CX725" i="64" a="1"/>
  <c r="CX725" i="64" s="1"/>
  <c r="CR1586" i="64" a="1"/>
  <c r="CR1586" i="64" s="1"/>
  <c r="CP564" i="64" a="1"/>
  <c r="CP564" i="64" s="1"/>
  <c r="DC799" i="64" a="1"/>
  <c r="DC799" i="64" s="1"/>
  <c r="DC564" i="64" a="1"/>
  <c r="DC564" i="64" s="1"/>
  <c r="DA1928" i="64" a="1"/>
  <c r="DA1928" i="64" s="1"/>
  <c r="CX1922" i="64" a="1"/>
  <c r="CX1922" i="64" s="1"/>
  <c r="CR725" i="64" a="1"/>
  <c r="CR725" i="64" s="1"/>
  <c r="CR1920" i="64" a="1"/>
  <c r="CR1920" i="64" s="1"/>
  <c r="DA55" i="64" a="1"/>
  <c r="DA55" i="64" s="1"/>
  <c r="DC2849" i="64" a="1"/>
  <c r="DC2849" i="64" s="1"/>
  <c r="DD821" i="64" a="1"/>
  <c r="DD821" i="64" s="1"/>
  <c r="CR1647" i="64" a="1"/>
  <c r="CR1647" i="64" s="1"/>
  <c r="CO799" i="64" a="1"/>
  <c r="CO799" i="64" s="1"/>
  <c r="CU1514" i="64" a="1"/>
  <c r="CU1514" i="64" s="1"/>
  <c r="CQ821" i="64" a="1"/>
  <c r="CQ821" i="64" s="1"/>
  <c r="DC1950" i="64" a="1"/>
  <c r="DC1950" i="64" s="1"/>
  <c r="CW2773" i="64" a="1"/>
  <c r="CW2773" i="64" s="1"/>
  <c r="CT1920" i="64" a="1"/>
  <c r="CT1920" i="64" s="1"/>
  <c r="CV1586" i="64" a="1"/>
  <c r="CV1586" i="64" s="1"/>
  <c r="CY1586" i="64" a="1"/>
  <c r="CY1586" i="64" s="1"/>
  <c r="CZ618" i="64" a="1"/>
  <c r="CZ618" i="64" s="1"/>
  <c r="CZ619" i="64" s="1"/>
  <c r="CY2799" i="64" a="1"/>
  <c r="CY2799" i="64" s="1"/>
  <c r="CP1466" i="64" a="1"/>
  <c r="CP1466" i="64" s="1"/>
  <c r="CY720" i="64" a="1"/>
  <c r="CY720" i="64" s="1"/>
  <c r="CV618" i="64" a="1"/>
  <c r="CV618" i="64" s="1"/>
  <c r="CV619" i="64" s="1"/>
  <c r="CZ1586" i="64" a="1"/>
  <c r="CZ1586" i="64" s="1"/>
  <c r="CS1860" i="64" a="1"/>
  <c r="CS1860" i="64" s="1"/>
  <c r="CW2722" i="64" a="1"/>
  <c r="CW2722" i="64" s="1"/>
  <c r="CV1647" i="64" a="1"/>
  <c r="CV1647" i="64" s="1"/>
  <c r="CS60" i="64" a="1"/>
  <c r="CS60" i="64" s="1"/>
  <c r="CU1217" i="64" a="1"/>
  <c r="CU1217" i="64" s="1"/>
  <c r="CV1860" i="64" a="1"/>
  <c r="CV1860" i="64" s="1"/>
  <c r="CT176" i="64" a="1"/>
  <c r="CT176" i="64" s="1"/>
  <c r="CT177" i="64" s="1"/>
  <c r="CT1959" i="64" s="1"/>
  <c r="CY1920" i="64" a="1"/>
  <c r="CY1920" i="64" s="1"/>
  <c r="CT1950" i="64" a="1"/>
  <c r="CT1950" i="64" s="1"/>
  <c r="CZ1897" i="64" a="1"/>
  <c r="CZ1897" i="64" s="1"/>
  <c r="CZ1898" i="64" s="1"/>
  <c r="CR1950" i="64" a="1"/>
  <c r="CR1950" i="64" s="1"/>
  <c r="CO1612" i="64" a="1"/>
  <c r="CO1612" i="64" s="1"/>
  <c r="CS1217" i="64" a="1"/>
  <c r="CS1217" i="64" s="1"/>
  <c r="CW750" i="64" a="1"/>
  <c r="CW750" i="64" s="1"/>
  <c r="CQ564" i="64" a="1"/>
  <c r="CQ564" i="64" s="1"/>
  <c r="CO1718" i="64" a="1"/>
  <c r="CO1718" i="64" s="1"/>
  <c r="CP1468" i="64" a="1"/>
  <c r="CP1468" i="64" s="1"/>
  <c r="CQ176" i="64" a="1"/>
  <c r="CQ176" i="64" s="1"/>
  <c r="CQ177" i="64" s="1"/>
  <c r="CQ1959" i="64" s="1"/>
  <c r="CX1860" i="64" a="1"/>
  <c r="CX1860" i="64" s="1"/>
  <c r="CY176" i="64" a="1"/>
  <c r="CY176" i="64" s="1"/>
  <c r="CY177" i="64" s="1"/>
  <c r="CY1959" i="64" s="1"/>
  <c r="DD1165" i="64" a="1"/>
  <c r="DD1165" i="64" s="1"/>
  <c r="DD2731" i="64" s="1"/>
  <c r="DD2799" i="64" a="1"/>
  <c r="DD2799" i="64" s="1"/>
  <c r="CW1922" i="64" a="1"/>
  <c r="CW1922" i="64" s="1"/>
  <c r="CO821" i="64" a="1"/>
  <c r="CO821" i="64" s="1"/>
  <c r="CU624" i="64" a="1"/>
  <c r="CU624" i="64" s="1"/>
  <c r="DA2799" i="64" a="1"/>
  <c r="DA2799" i="64" s="1"/>
  <c r="DB1612" i="64" a="1"/>
  <c r="DB1612" i="64" s="1"/>
  <c r="DC725" i="64" a="1"/>
  <c r="DC725" i="64" s="1"/>
  <c r="DC720" i="64" a="1"/>
  <c r="DC720" i="64" s="1"/>
  <c r="CO176" i="64" a="1"/>
  <c r="CO176" i="64" s="1"/>
  <c r="CO177" i="64" s="1"/>
  <c r="CO1959" i="64" s="1"/>
  <c r="CW2849" i="64" a="1"/>
  <c r="CW2849" i="64" s="1"/>
  <c r="DD1612" i="64" a="1"/>
  <c r="DD1612" i="64" s="1"/>
  <c r="CW1928" i="64" a="1"/>
  <c r="CW1928" i="64" s="1"/>
  <c r="CP1718" i="64" a="1"/>
  <c r="CP1718" i="64" s="1"/>
  <c r="CO1165" i="64" a="1"/>
  <c r="CO1165" i="64" s="1"/>
  <c r="CO2731" i="64" s="1"/>
  <c r="CV2748" i="64" a="1"/>
  <c r="CV2748" i="64" s="1"/>
  <c r="DC541" i="64" a="1"/>
  <c r="DC541" i="64" s="1"/>
  <c r="DD799" i="64" a="1"/>
  <c r="DD799" i="64" s="1"/>
  <c r="CV2849" i="64" a="1"/>
  <c r="CV2849" i="64" s="1"/>
  <c r="DB1897" i="64" a="1"/>
  <c r="DB1897" i="64" s="1"/>
  <c r="DB1898" i="64" s="1"/>
  <c r="DB564" i="64" a="1"/>
  <c r="DB564" i="64" s="1"/>
  <c r="DD1647" i="64" a="1"/>
  <c r="DD1647" i="64" s="1"/>
  <c r="CZ2799" i="64" a="1"/>
  <c r="CZ2799" i="64" s="1"/>
  <c r="CP60" i="64" a="1"/>
  <c r="CP60" i="64" s="1"/>
  <c r="DC2773" i="64" a="1"/>
  <c r="DC2773" i="64" s="1"/>
  <c r="DD720" i="64" a="1"/>
  <c r="DD720" i="64" s="1"/>
  <c r="CS2748" i="64" a="1"/>
  <c r="CS2748" i="64" s="1"/>
  <c r="CW1612" i="64" a="1"/>
  <c r="CW1612" i="64" s="1"/>
  <c r="CW2748" i="64" a="1"/>
  <c r="CW2748" i="64" s="1"/>
  <c r="CW1718" i="64" a="1"/>
  <c r="CW1718" i="64" s="1"/>
  <c r="CU1928" i="64" a="1"/>
  <c r="CU1928" i="64" s="1"/>
  <c r="CS53" i="64" a="1"/>
  <c r="CS53" i="64" s="1"/>
  <c r="CU1584" i="64" a="1"/>
  <c r="CU1584" i="64" s="1"/>
  <c r="CO1865" i="64" a="1"/>
  <c r="CO1865" i="64" s="1"/>
  <c r="CW1897" i="64" a="1"/>
  <c r="CW1897" i="64" s="1"/>
  <c r="CW1898" i="64" s="1"/>
  <c r="CO1468" i="64" a="1"/>
  <c r="CO1468" i="64" s="1"/>
  <c r="CO1682" i="64" a="1"/>
  <c r="CO1682" i="64" s="1"/>
  <c r="CY2773" i="64" a="1"/>
  <c r="CY2773" i="64" s="1"/>
  <c r="CU1922" i="64" a="1"/>
  <c r="CU1922" i="64" s="1"/>
  <c r="CW1217" i="64" a="1"/>
  <c r="CW1217" i="64" s="1"/>
  <c r="CW799" i="64" a="1"/>
  <c r="CW799" i="64" s="1"/>
  <c r="CT1871" i="64" a="1"/>
  <c r="CT1871" i="64" s="1"/>
  <c r="CP1514" i="64" a="1"/>
  <c r="CP1514" i="64" s="1"/>
  <c r="CP1897" i="64" a="1"/>
  <c r="CP1897" i="64" s="1"/>
  <c r="CP1898" i="64" s="1"/>
  <c r="CS176" i="64" a="1"/>
  <c r="CS176" i="64" s="1"/>
  <c r="CS177" i="64" s="1"/>
  <c r="CS1959" i="64" s="1"/>
  <c r="CO1897" i="64" a="1"/>
  <c r="CO1897" i="64" s="1"/>
  <c r="CO1898" i="64" s="1"/>
  <c r="CZ1871" i="64" a="1"/>
  <c r="CZ1871" i="64" s="1"/>
  <c r="CQ60" i="64" a="1"/>
  <c r="CQ60" i="64" s="1"/>
  <c r="CO2773" i="64" a="1"/>
  <c r="CO2773" i="64" s="1"/>
  <c r="CT2773" i="64" a="1"/>
  <c r="CT2773" i="64" s="1"/>
  <c r="CV797" i="64" a="1"/>
  <c r="CV797" i="64" s="1"/>
  <c r="CZ2722" i="64" a="1"/>
  <c r="CZ2722" i="64" s="1"/>
  <c r="CT1466" i="64" a="1"/>
  <c r="CT1466" i="64" s="1"/>
  <c r="CX1865" i="64" a="1"/>
  <c r="CX1865" i="64" s="1"/>
  <c r="CS1928" i="64" a="1"/>
  <c r="CS1928" i="64" s="1"/>
  <c r="DC1165" i="64" a="1"/>
  <c r="DC1165" i="64" s="1"/>
  <c r="DC2731" i="64" s="1"/>
  <c r="CX1338" i="64" a="1"/>
  <c r="CX1338" i="64" s="1"/>
  <c r="CX2780" i="64" s="1"/>
  <c r="DD1759" i="64" a="1"/>
  <c r="DD1759" i="64" s="1"/>
  <c r="DC1759" i="64" a="1"/>
  <c r="DC1759" i="64" s="1"/>
  <c r="DA2773" i="64" a="1"/>
  <c r="DA2773" i="64" s="1"/>
  <c r="CX1839" i="64" a="1"/>
  <c r="CX1839" i="64" s="1"/>
  <c r="CX1840" i="64" s="1"/>
  <c r="CQ797" i="64" a="1"/>
  <c r="CQ797" i="64" s="1"/>
  <c r="DC1612" i="64" a="1"/>
  <c r="DC1612" i="64" s="1"/>
  <c r="DB2799" i="64" a="1"/>
  <c r="DB2799" i="64" s="1"/>
  <c r="CU2773" i="64" a="1"/>
  <c r="CU2773" i="64" s="1"/>
  <c r="CX1928" i="64" a="1"/>
  <c r="CX1928" i="64" s="1"/>
  <c r="DA1584" i="64" a="1"/>
  <c r="DA1584" i="64" s="1"/>
  <c r="DB750" i="64" a="1"/>
  <c r="DB750" i="64" s="1"/>
  <c r="CT725" i="64" a="1"/>
  <c r="CT725" i="64" s="1"/>
  <c r="DA2722" i="64" a="1"/>
  <c r="DA2722" i="64" s="1"/>
  <c r="DB797" i="64" a="1"/>
  <c r="DB797" i="64" s="1"/>
  <c r="CR55" i="64" a="1"/>
  <c r="CR55" i="64" s="1"/>
  <c r="CQ750" i="64" a="1"/>
  <c r="CQ750" i="64" s="1"/>
  <c r="CO1338" i="64" a="1"/>
  <c r="CO1338" i="64" s="1"/>
  <c r="CO2780" i="64" s="1"/>
  <c r="DD1718" i="64" a="1"/>
  <c r="DD1718" i="64" s="1"/>
  <c r="DD1860" i="64" a="1"/>
  <c r="DD1860" i="64" s="1"/>
  <c r="CW1165" i="64" a="1"/>
  <c r="CW1165" i="64" s="1"/>
  <c r="CW2731" i="64" s="1"/>
  <c r="CP1217" i="64" a="1"/>
  <c r="CP1217" i="64" s="1"/>
  <c r="CU720" i="64" a="1"/>
  <c r="CU720" i="64" s="1"/>
  <c r="CY53" i="64" a="1"/>
  <c r="CY53" i="64" s="1"/>
  <c r="CZ1950" i="64" a="1"/>
  <c r="CZ1950" i="64" s="1"/>
  <c r="CX618" i="64" a="1"/>
  <c r="CX618" i="64" s="1"/>
  <c r="CX619" i="64" s="1"/>
  <c r="CW1338" i="64" a="1"/>
  <c r="CW1338" i="64" s="1"/>
  <c r="CW2780" i="64" s="1"/>
  <c r="CU53" i="64" a="1"/>
  <c r="CU53" i="64" s="1"/>
  <c r="CP1759" i="64" a="1"/>
  <c r="CP1759" i="64" s="1"/>
  <c r="CZ725" i="64" a="1"/>
  <c r="CZ725" i="64" s="1"/>
  <c r="CW797" i="64" a="1"/>
  <c r="CW797" i="64" s="1"/>
  <c r="CX624" i="64" a="1"/>
  <c r="CX624" i="64" s="1"/>
  <c r="CT1647" i="64" a="1"/>
  <c r="CT1647" i="64" s="1"/>
  <c r="CO1839" i="64" a="1"/>
  <c r="CO1839" i="64" s="1"/>
  <c r="CO1840" i="64" s="1"/>
  <c r="CR618" i="64" a="1"/>
  <c r="CR618" i="64" s="1"/>
  <c r="CR619" i="64" s="1"/>
  <c r="CQ53" i="64" a="1"/>
  <c r="CQ53" i="64" s="1"/>
  <c r="CO1217" i="64" a="1"/>
  <c r="CO1217" i="64" s="1"/>
  <c r="CX2799" i="64" a="1"/>
  <c r="CX2799" i="64" s="1"/>
  <c r="CS1871" i="64" a="1"/>
  <c r="CS1871" i="64" s="1"/>
  <c r="CP2849" i="64" a="1"/>
  <c r="CP2849" i="64" s="1"/>
  <c r="CT750" i="64" a="1"/>
  <c r="CT750" i="64" s="1"/>
  <c r="CZ750" i="64" a="1"/>
  <c r="CZ750" i="64" s="1"/>
  <c r="CZ564" i="64" a="1"/>
  <c r="CZ564" i="64" s="1"/>
  <c r="CP2722" i="64" a="1"/>
  <c r="CP2722" i="64" s="1"/>
  <c r="CV1928" i="64" a="1"/>
  <c r="CV1928" i="64" s="1"/>
  <c r="CX1871" i="64" a="1"/>
  <c r="CX1871" i="64" s="1"/>
  <c r="CT1584" i="64" a="1"/>
  <c r="CT1584" i="64" s="1"/>
  <c r="CV1682" i="64" a="1"/>
  <c r="CV1682" i="64" s="1"/>
  <c r="CX720" i="64" a="1"/>
  <c r="CX720" i="64" s="1"/>
  <c r="CV1165" i="64" a="1"/>
  <c r="CV1165" i="64" s="1"/>
  <c r="CV2731" i="64" s="1"/>
  <c r="CU799" i="64" a="1"/>
  <c r="CU799" i="64" s="1"/>
  <c r="CU1950" i="64" a="1"/>
  <c r="CU1950" i="64" s="1"/>
  <c r="CT1586" i="64" a="1"/>
  <c r="CT1586" i="64" s="1"/>
  <c r="CO1928" i="64" a="1"/>
  <c r="CO1928" i="64" s="1"/>
  <c r="CX797" i="64" a="1"/>
  <c r="CX797" i="64" s="1"/>
  <c r="DB60" i="64" a="1"/>
  <c r="DB60" i="64" s="1"/>
  <c r="DD618" i="64" a="1"/>
  <c r="DD618" i="64" s="1"/>
  <c r="DD619" i="64" s="1"/>
  <c r="CY618" i="64" a="1"/>
  <c r="CY618" i="64" s="1"/>
  <c r="CY619" i="64" s="1"/>
  <c r="CP53" i="64" a="1"/>
  <c r="CP53" i="64" s="1"/>
  <c r="CZ797" i="64" a="1"/>
  <c r="CZ797" i="64" s="1"/>
  <c r="DC1466" i="64" a="1"/>
  <c r="DC1466" i="64" s="1"/>
  <c r="DA1468" i="64" a="1"/>
  <c r="DA1468" i="64" s="1"/>
  <c r="DD1468" i="64" a="1"/>
  <c r="DD1468" i="64" s="1"/>
  <c r="CV1865" i="64" a="1"/>
  <c r="CV1865" i="64" s="1"/>
  <c r="CT1514" i="64" a="1"/>
  <c r="CT1514" i="64" s="1"/>
  <c r="CU2799" i="64" a="1"/>
  <c r="CU2799" i="64" s="1"/>
  <c r="DB2773" i="64" a="1"/>
  <c r="DB2773" i="64" s="1"/>
  <c r="DC1920" i="64" a="1"/>
  <c r="DC1920" i="64" s="1"/>
  <c r="CT1217" i="64" a="1"/>
  <c r="CT1217" i="64" s="1"/>
  <c r="CS2722" i="64" a="1"/>
  <c r="CS2722" i="64" s="1"/>
  <c r="DC1922" i="64" a="1"/>
  <c r="DC1922" i="64" s="1"/>
  <c r="DA797" i="64" a="1"/>
  <c r="DA797" i="64" s="1"/>
  <c r="DB2849" i="64" a="1"/>
  <c r="DB2849" i="64" s="1"/>
  <c r="DC1584" i="64" a="1"/>
  <c r="DC1584" i="64" s="1"/>
  <c r="CY1682" i="64" a="1"/>
  <c r="CY1682" i="64" s="1"/>
  <c r="CP1839" i="64" a="1"/>
  <c r="CP1839" i="64" s="1"/>
  <c r="CP1840" i="64" s="1"/>
  <c r="CY1897" i="64" a="1"/>
  <c r="CY1897" i="64" s="1"/>
  <c r="CY1898" i="64" s="1"/>
  <c r="CZ624" i="64" a="1"/>
  <c r="CZ624" i="64" s="1"/>
  <c r="DD1871" i="64" a="1"/>
  <c r="DD1871" i="64" s="1"/>
  <c r="DA1950" i="64" a="1"/>
  <c r="DA1950" i="64" s="1"/>
  <c r="DB53" i="64" a="1"/>
  <c r="DB53" i="64" s="1"/>
  <c r="DA1338" i="64" a="1"/>
  <c r="DA1338" i="64" s="1"/>
  <c r="DA2780" i="64" s="1"/>
  <c r="CX1759" i="64" a="1"/>
  <c r="CX1759" i="64" s="1"/>
  <c r="CV541" i="64" a="1"/>
  <c r="CV541" i="64" s="1"/>
  <c r="CX750" i="64" a="1"/>
  <c r="CX750" i="64" s="1"/>
  <c r="DA176" i="64" a="1"/>
  <c r="DA176" i="64" s="1"/>
  <c r="DA177" i="64" s="1"/>
  <c r="DA1959" i="64" s="1"/>
  <c r="DA618" i="64" a="1"/>
  <c r="DA618" i="64" s="1"/>
  <c r="DA619" i="64" s="1"/>
  <c r="CZ1338" i="64" a="1"/>
  <c r="CZ1338" i="64" s="1"/>
  <c r="CZ2780" i="64" s="1"/>
  <c r="CO1922" i="64" a="1"/>
  <c r="CO1922" i="64" s="1"/>
  <c r="CQ799" i="64" a="1"/>
  <c r="CQ799" i="64" s="1"/>
  <c r="CV564" i="64" a="1"/>
  <c r="CV564" i="64" s="1"/>
  <c r="CR176" i="64" a="1"/>
  <c r="CR176" i="64" s="1"/>
  <c r="CR177" i="64" s="1"/>
  <c r="CR1959" i="64" s="1"/>
  <c r="CY1718" i="64" a="1"/>
  <c r="CY1718" i="64" s="1"/>
  <c r="CS2849" i="64" a="1"/>
  <c r="CS2849" i="64" s="1"/>
  <c r="CO618" i="64" a="1"/>
  <c r="CO618" i="64" s="1"/>
  <c r="CO619" i="64" s="1"/>
  <c r="CQ1839" i="64" a="1"/>
  <c r="CQ1839" i="64" s="1"/>
  <c r="CQ1840" i="64" s="1"/>
  <c r="CX1920" i="64" a="1"/>
  <c r="CX1920" i="64" s="1"/>
  <c r="CQ1217" i="64" a="1"/>
  <c r="CQ1217" i="64" s="1"/>
  <c r="CS1584" i="64" a="1"/>
  <c r="CS1584" i="64" s="1"/>
  <c r="CP624" i="64" a="1"/>
  <c r="CP624" i="64" s="1"/>
  <c r="CO1871" i="64" a="1"/>
  <c r="CO1871" i="64" s="1"/>
  <c r="CR720" i="64" a="1"/>
  <c r="CR720" i="64" s="1"/>
  <c r="CQ2773" i="64" a="1"/>
  <c r="CQ2773" i="64" s="1"/>
  <c r="CR1584" i="64" a="1"/>
  <c r="CR1584" i="64" s="1"/>
  <c r="DC1468" i="64" a="1"/>
  <c r="DC1468" i="64" s="1"/>
  <c r="DD1466" i="64" a="1"/>
  <c r="DD1466" i="64" s="1"/>
  <c r="CW618" i="64" a="1"/>
  <c r="CW618" i="64" s="1"/>
  <c r="CW619" i="64" s="1"/>
  <c r="CS1682" i="64" a="1"/>
  <c r="CS1682" i="64" s="1"/>
  <c r="DD541" i="64" a="1"/>
  <c r="DD541" i="64" s="1"/>
  <c r="DA1759" i="64" a="1"/>
  <c r="DA1759" i="64" s="1"/>
  <c r="DD176" i="64" a="1"/>
  <c r="DD176" i="64" s="1"/>
  <c r="DD177" i="64" s="1"/>
  <c r="DD1959" i="64" s="1"/>
  <c r="CS1647" i="64" a="1"/>
  <c r="CS1647" i="64" s="1"/>
  <c r="CR2722" i="64" a="1"/>
  <c r="CR2722" i="64" s="1"/>
  <c r="DC2799" i="64" a="1"/>
  <c r="DC2799" i="64" s="1"/>
  <c r="DD624" i="64" a="1"/>
  <c r="DD624" i="64" s="1"/>
  <c r="DD1920" i="64" a="1"/>
  <c r="DD1920" i="64" s="1"/>
  <c r="CW720" i="64" a="1"/>
  <c r="CW720" i="64" s="1"/>
  <c r="CX1468" i="64" a="1"/>
  <c r="CX1468" i="64" s="1"/>
  <c r="CZ720" i="64" a="1"/>
  <c r="CZ720" i="64" s="1"/>
  <c r="DA1586" i="64" a="1"/>
  <c r="DA1586" i="64" s="1"/>
  <c r="DA821" i="64" a="1"/>
  <c r="DA821" i="64" s="1"/>
  <c r="DD1682" i="64" a="1"/>
  <c r="DD1682" i="64" s="1"/>
  <c r="CP1647" i="64" a="1"/>
  <c r="CP1647" i="64" s="1"/>
  <c r="CP55" i="64" a="1"/>
  <c r="CP55" i="64" s="1"/>
  <c r="DB1217" i="64" a="1"/>
  <c r="DB1217" i="64" s="1"/>
  <c r="DB1950" i="64" a="1"/>
  <c r="DB1950" i="64" s="1"/>
  <c r="CT53" i="64" a="1"/>
  <c r="CT53" i="64" s="1"/>
  <c r="CX2849" i="64" a="1"/>
  <c r="CX2849" i="64" s="1"/>
  <c r="DA1165" i="64" a="1"/>
  <c r="DA1165" i="64" s="1"/>
  <c r="DA2731" i="64" s="1"/>
  <c r="DB1839" i="64" a="1"/>
  <c r="DB1839" i="64" s="1"/>
  <c r="DB1840" i="64" s="1"/>
  <c r="DD55" i="64" a="1"/>
  <c r="DD55" i="64" s="1"/>
  <c r="DC797" i="64" a="1"/>
  <c r="DC797" i="64" s="1"/>
  <c r="CS821" i="64" a="1"/>
  <c r="CS821" i="64" s="1"/>
  <c r="CS1920" i="64" a="1"/>
  <c r="CS1920" i="64" s="1"/>
  <c r="CP1950" i="64" a="1"/>
  <c r="CP1950" i="64" s="1"/>
  <c r="CZ799" i="64" a="1"/>
  <c r="CZ799" i="64" s="1"/>
  <c r="CP720" i="64" a="1"/>
  <c r="CP720" i="64" s="1"/>
  <c r="CV2773" i="64" a="1"/>
  <c r="CV2773" i="64" s="1"/>
  <c r="CX60" i="64" a="1"/>
  <c r="CX60" i="64" s="1"/>
  <c r="CW1586" i="64" a="1"/>
  <c r="CW1586" i="64" s="1"/>
  <c r="CU1860" i="64" a="1"/>
  <c r="CU1860" i="64" s="1"/>
  <c r="CQ1759" i="64" a="1"/>
  <c r="CQ1759" i="64" s="1"/>
  <c r="CZ1839" i="64" a="1"/>
  <c r="CZ1839" i="64" s="1"/>
  <c r="CZ1840" i="64" s="1"/>
  <c r="CX1897" i="64" a="1"/>
  <c r="CX1897" i="64" s="1"/>
  <c r="CX1898" i="64" s="1"/>
  <c r="CS797" i="64" a="1"/>
  <c r="CS797" i="64" s="1"/>
  <c r="CQ1468" i="64" a="1"/>
  <c r="CQ1468" i="64" s="1"/>
  <c r="CQ618" i="64" a="1"/>
  <c r="CQ618" i="64" s="1"/>
  <c r="CQ619" i="64" s="1"/>
  <c r="CY1466" i="64" a="1"/>
  <c r="CY1466" i="64" s="1"/>
  <c r="CU1865" i="64" a="1"/>
  <c r="CU1865" i="64" s="1"/>
  <c r="CX1514" i="64" a="1"/>
  <c r="CX1514" i="64" s="1"/>
  <c r="CX821" i="64" a="1"/>
  <c r="CX821" i="64" s="1"/>
  <c r="DD2722" i="64" a="1"/>
  <c r="DD2722" i="64" s="1"/>
  <c r="DC2748" i="64" a="1"/>
  <c r="DC2748" i="64" s="1"/>
  <c r="DA541" i="64" a="1"/>
  <c r="DA541" i="64" s="1"/>
  <c r="CV1466" i="64" a="1"/>
  <c r="CV1466" i="64" s="1"/>
  <c r="CS1466" i="64" a="1"/>
  <c r="CS1466" i="64" s="1"/>
  <c r="CU55" i="64" a="1"/>
  <c r="CU55" i="64" s="1"/>
  <c r="DB1922" i="64" a="1"/>
  <c r="DB1922" i="64" s="1"/>
  <c r="DB2722" i="64" a="1"/>
  <c r="DB2722" i="64" s="1"/>
  <c r="DD1217" i="64" a="1"/>
  <c r="DD1217" i="64" s="1"/>
  <c r="CQ1922" i="64" a="1"/>
  <c r="CQ1922" i="64" s="1"/>
  <c r="CR797" i="64" a="1"/>
  <c r="CR797" i="64" s="1"/>
  <c r="CV53" i="64" a="1"/>
  <c r="CV53" i="64" s="1"/>
  <c r="DA725" i="64" a="1"/>
  <c r="DA725" i="64" s="1"/>
  <c r="DA1647" i="64" a="1"/>
  <c r="DA1647" i="64" s="1"/>
  <c r="DA2849" i="64" a="1"/>
  <c r="DA2849" i="64" s="1"/>
  <c r="DA720" i="64" a="1"/>
  <c r="DA720" i="64" s="1"/>
  <c r="DA1920" i="64" a="1"/>
  <c r="DA1920" i="64" s="1"/>
  <c r="DB821" i="64" a="1"/>
  <c r="DB821" i="64" s="1"/>
  <c r="CV1468" i="64" a="1"/>
  <c r="CV1468" i="64" s="1"/>
  <c r="DB1928" i="64" a="1"/>
  <c r="DB1928" i="64" s="1"/>
  <c r="DB1865" i="64" a="1"/>
  <c r="DB1865" i="64" s="1"/>
  <c r="DD1865" i="64" a="1"/>
  <c r="DD1865" i="64" s="1"/>
  <c r="CX564" i="64" a="1"/>
  <c r="CX564" i="64" s="1"/>
  <c r="CQ1165" i="64" a="1"/>
  <c r="CQ1165" i="64" s="1"/>
  <c r="CQ2731" i="64" s="1"/>
  <c r="CW53" i="64" a="1"/>
  <c r="CW53" i="64" s="1"/>
  <c r="CX541" i="64" a="1"/>
  <c r="CX541" i="64" s="1"/>
  <c r="DC1839" i="64" a="1"/>
  <c r="DC1839" i="64" s="1"/>
  <c r="DC1840" i="64" s="1"/>
  <c r="CP750" i="64" a="1"/>
  <c r="CP750" i="64" s="1"/>
  <c r="CY1871" i="64" a="1"/>
  <c r="CY1871" i="64" s="1"/>
  <c r="CY1217" i="64" a="1"/>
  <c r="CY1217" i="64" s="1"/>
  <c r="CW821" i="64" a="1"/>
  <c r="CW821" i="64" s="1"/>
  <c r="CX1217" i="64" a="1"/>
  <c r="CX1217" i="64" s="1"/>
  <c r="CT55" i="64" a="1"/>
  <c r="CT55" i="64" s="1"/>
  <c r="CR1682" i="64" a="1"/>
  <c r="CR1682" i="64" s="1"/>
  <c r="CY1584" i="64" a="1"/>
  <c r="CY1584" i="64" s="1"/>
  <c r="CX2773" i="64" a="1"/>
  <c r="CX2773" i="64" s="1"/>
  <c r="CW725" i="64" a="1"/>
  <c r="CW725" i="64" s="1"/>
  <c r="CY1759" i="64" a="1"/>
  <c r="CY1759" i="64" s="1"/>
  <c r="CO2849" i="64" a="1"/>
  <c r="CO2849" i="64" s="1"/>
  <c r="CS720" i="64" a="1"/>
  <c r="CS720" i="64" s="1"/>
  <c r="CS1468" i="64" a="1"/>
  <c r="CS1468" i="64" s="1"/>
  <c r="CW1514" i="64" a="1"/>
  <c r="CW1514" i="64" s="1"/>
  <c r="CY725" i="64" a="1"/>
  <c r="CY725" i="64" s="1"/>
  <c r="CV1338" i="64" a="1"/>
  <c r="CV1338" i="64" s="1"/>
  <c r="CV2780" i="64" s="1"/>
  <c r="CR1217" i="64" a="1"/>
  <c r="CR1217" i="64" s="1"/>
  <c r="CS1586" i="64" a="1"/>
  <c r="CS1586" i="64" s="1"/>
  <c r="CV1839" i="64" a="1"/>
  <c r="CV1839" i="64" s="1"/>
  <c r="CV1840" i="64" s="1"/>
  <c r="CV725" i="64" a="1"/>
  <c r="CV725" i="64" s="1"/>
  <c r="CS541" i="64" a="1"/>
  <c r="CS541" i="64" s="1"/>
  <c r="CW60" i="64" a="1"/>
  <c r="CW60" i="64" s="1"/>
  <c r="CW2799" i="64" a="1"/>
  <c r="CW2799" i="64" s="1"/>
  <c r="CO725" i="64" a="1"/>
  <c r="CO725" i="64" s="1"/>
  <c r="CV1514" i="64" a="1"/>
  <c r="CV1514" i="64" s="1"/>
  <c r="CQ1466" i="64" a="1"/>
  <c r="CQ1466" i="64" s="1"/>
  <c r="CQ2748" i="64" a="1"/>
  <c r="CQ2748" i="64" s="1"/>
  <c r="CO1950" i="64" a="1"/>
  <c r="CO1950" i="64" s="1"/>
  <c r="CV799" i="64" a="1"/>
  <c r="CV799" i="64" s="1"/>
  <c r="CY1165" i="64" a="1"/>
  <c r="CY1165" i="64" s="1"/>
  <c r="CY2731" i="64" s="1"/>
  <c r="CV2722" i="64" a="1"/>
  <c r="CV2722" i="64" s="1"/>
  <c r="CR1871" i="64" a="1"/>
  <c r="CR1871" i="64" s="1"/>
  <c r="CR1839" i="64" a="1"/>
  <c r="CR1839" i="64" s="1"/>
  <c r="CR1840" i="64" s="1"/>
  <c r="CO1584" i="64" a="1"/>
  <c r="CO1584" i="64" s="1"/>
  <c r="CU60" i="64" a="1"/>
  <c r="CU60" i="64" s="1"/>
  <c r="CO1466" i="64" a="1"/>
  <c r="CO1466" i="64" s="1"/>
  <c r="CQ1584" i="64" a="1"/>
  <c r="CQ1584" i="64" s="1"/>
  <c r="CY1928" i="64" a="1"/>
  <c r="CY1928" i="64" s="1"/>
  <c r="CZ1759" i="64" a="1"/>
  <c r="CZ1759" i="64" s="1"/>
  <c r="CU1612" i="64" a="1"/>
  <c r="CU1612" i="64" s="1"/>
  <c r="DG624" i="64" a="1"/>
  <c r="DG624" i="64" s="1"/>
  <c r="DG1612" i="64" a="1"/>
  <c r="DG1612" i="64" s="1"/>
  <c r="DG1922" i="64" a="1"/>
  <c r="DG1922" i="64" s="1"/>
  <c r="DG1718" i="64" a="1"/>
  <c r="DG1718" i="64" s="1"/>
  <c r="DE1514" i="64" a="1"/>
  <c r="DE1514" i="64" s="1"/>
  <c r="DE1871" i="64" a="1"/>
  <c r="DE1871" i="64" s="1"/>
  <c r="DE720" i="64" a="1"/>
  <c r="DE720" i="64" s="1"/>
  <c r="DE2722" i="64" a="1"/>
  <c r="DE2722" i="64" s="1"/>
  <c r="DF1928" i="64" a="1"/>
  <c r="DF1928" i="64" s="1"/>
  <c r="DF1865" i="64" a="1"/>
  <c r="DF1865" i="64" s="1"/>
  <c r="DE53" i="64" a="1"/>
  <c r="DE53" i="64" s="1"/>
  <c r="DE1950" i="64" a="1"/>
  <c r="DE1950" i="64" s="1"/>
  <c r="DH1950" i="64" a="1"/>
  <c r="DH1950" i="64" s="1"/>
  <c r="DH176" i="64" a="1"/>
  <c r="DH176" i="64" s="1"/>
  <c r="DH177" i="64" s="1"/>
  <c r="DH1959" i="64" s="1"/>
  <c r="DE750" i="64" a="1"/>
  <c r="DE750" i="64" s="1"/>
  <c r="DE821" i="64" a="1"/>
  <c r="DE821" i="64" s="1"/>
  <c r="DF1647" i="64" a="1"/>
  <c r="DF1647" i="64" s="1"/>
  <c r="DG1514" i="64" a="1"/>
  <c r="DG1514" i="64" s="1"/>
  <c r="DH720" i="64" a="1"/>
  <c r="DH720" i="64" s="1"/>
  <c r="DF1468" i="64" a="1"/>
  <c r="DF1468" i="64" s="1"/>
  <c r="DG55" i="64" a="1"/>
  <c r="DG55" i="64" s="1"/>
  <c r="CO2748" i="64" a="1"/>
  <c r="CO2748" i="64" s="1"/>
  <c r="CO2749" i="64" s="1"/>
  <c r="CX2748" i="64" a="1"/>
  <c r="CX2748" i="64" s="1"/>
  <c r="DC618" i="64" a="1"/>
  <c r="DC618" i="64" s="1"/>
  <c r="DC619" i="64" s="1"/>
  <c r="CO541" i="64" a="1"/>
  <c r="CO541" i="64" s="1"/>
  <c r="CT797" i="64" a="1"/>
  <c r="CT797" i="64" s="1"/>
  <c r="CP2799" i="64" a="1"/>
  <c r="CP2799" i="64" s="1"/>
  <c r="CT720" i="64" a="1"/>
  <c r="CT720" i="64" s="1"/>
  <c r="CR1928" i="64" a="1"/>
  <c r="CR1928" i="64" s="1"/>
  <c r="CT2748" i="64" a="1"/>
  <c r="CT2748" i="64" s="1"/>
  <c r="CS564" i="64" a="1"/>
  <c r="CS564" i="64" s="1"/>
  <c r="CR1466" i="64" a="1"/>
  <c r="CR1466" i="64" s="1"/>
  <c r="CT2722" i="64" a="1"/>
  <c r="CT2722" i="64" s="1"/>
  <c r="CZ1928" i="64" a="1"/>
  <c r="CZ1928" i="64" s="1"/>
  <c r="CQ1871" i="64" a="1"/>
  <c r="CQ1871" i="64" s="1"/>
  <c r="CT821" i="64" a="1"/>
  <c r="CT821" i="64" s="1"/>
  <c r="CR1338" i="64" a="1"/>
  <c r="CR1338" i="64" s="1"/>
  <c r="CR2780" i="64" s="1"/>
  <c r="CZ60" i="64" a="1"/>
  <c r="CZ60" i="64" s="1"/>
  <c r="CX176" i="64" a="1"/>
  <c r="CX176" i="64" s="1"/>
  <c r="CX177" i="64" s="1"/>
  <c r="CX1959" i="64" s="1"/>
  <c r="CT1860" i="64" a="1"/>
  <c r="CT1860" i="64" s="1"/>
  <c r="CZ1468" i="64" a="1"/>
  <c r="CZ1468" i="64" s="1"/>
  <c r="CY564" i="64" a="1"/>
  <c r="CY564" i="64" s="1"/>
  <c r="CO797" i="64" a="1"/>
  <c r="CO797" i="64" s="1"/>
  <c r="CX799" i="64" a="1"/>
  <c r="CX799" i="64" s="1"/>
  <c r="DB720" i="64" a="1"/>
  <c r="DB720" i="64" s="1"/>
  <c r="DA750" i="64" a="1"/>
  <c r="DA750" i="64" s="1"/>
  <c r="DC1647" i="64" a="1"/>
  <c r="DC1647" i="64" s="1"/>
  <c r="DG1920" i="64" a="1"/>
  <c r="DG1920" i="64" s="1"/>
  <c r="DG1217" i="64" a="1"/>
  <c r="DG1217" i="64" s="1"/>
  <c r="DH1860" i="64" a="1"/>
  <c r="DH1860" i="64" s="1"/>
  <c r="DH1217" i="64" a="1"/>
  <c r="DH1217" i="64" s="1"/>
  <c r="DH1647" i="64" a="1"/>
  <c r="DH1647" i="64" s="1"/>
  <c r="DF750" i="64" a="1"/>
  <c r="DF750" i="64" s="1"/>
  <c r="DE1165" i="64" a="1"/>
  <c r="DE1165" i="64" s="1"/>
  <c r="DE2731" i="64" s="1"/>
  <c r="DF2748" i="64" a="1"/>
  <c r="DF2748" i="64" s="1"/>
  <c r="DF799" i="64" a="1"/>
  <c r="DF799" i="64" s="1"/>
  <c r="DG1839" i="64" a="1"/>
  <c r="DG1839" i="64" s="1"/>
  <c r="DG1840" i="64" s="1"/>
  <c r="DG797" i="64" a="1"/>
  <c r="DG797" i="64" s="1"/>
  <c r="DF1920" i="64" a="1"/>
  <c r="DF1920" i="64" s="1"/>
  <c r="DG799" i="64" a="1"/>
  <c r="DG799" i="64" s="1"/>
  <c r="DE1647" i="64" a="1"/>
  <c r="DE1647" i="64" s="1"/>
  <c r="DH564" i="64" a="1"/>
  <c r="DH564" i="64" s="1"/>
  <c r="CU725" i="64" a="1"/>
  <c r="CU725" i="64" s="1"/>
  <c r="CO2722" i="64" a="1"/>
  <c r="CO2722" i="64" s="1"/>
  <c r="CP1865" i="64" a="1"/>
  <c r="CP1865" i="64" s="1"/>
  <c r="DC1871" i="64" a="1"/>
  <c r="DC1871" i="64" s="1"/>
  <c r="DC1217" i="64" a="1"/>
  <c r="DC1217" i="64" s="1"/>
  <c r="DA1865" i="64" a="1"/>
  <c r="DA1865" i="64" s="1"/>
  <c r="DC821" i="64" a="1"/>
  <c r="DC821" i="64" s="1"/>
  <c r="CT1865" i="64" a="1"/>
  <c r="CT1865" i="64" s="1"/>
  <c r="CS1759" i="64" a="1"/>
  <c r="CS1759" i="64" s="1"/>
  <c r="CV720" i="64" a="1"/>
  <c r="CV720" i="64" s="1"/>
  <c r="CY799" i="64" a="1"/>
  <c r="CY799" i="64" s="1"/>
  <c r="CZ2773" i="64" a="1"/>
  <c r="CZ2773" i="64" s="1"/>
  <c r="CR541" i="64" a="1"/>
  <c r="CR541" i="64" s="1"/>
  <c r="CY541" i="64" a="1"/>
  <c r="CY541" i="64" s="1"/>
  <c r="CR2773" i="64" a="1"/>
  <c r="CR2773" i="64" s="1"/>
  <c r="CT1338" i="64" a="1"/>
  <c r="CT1338" i="64" s="1"/>
  <c r="CT2780" i="64" s="1"/>
  <c r="CS1897" i="64" a="1"/>
  <c r="CS1897" i="64" s="1"/>
  <c r="CS1898" i="64" s="1"/>
  <c r="CV624" i="64" a="1"/>
  <c r="CV624" i="64" s="1"/>
  <c r="CW541" i="64" a="1"/>
  <c r="CW541" i="64" s="1"/>
  <c r="CZ1920" i="64" a="1"/>
  <c r="CZ1920" i="64" s="1"/>
  <c r="CQ2799" i="64" a="1"/>
  <c r="CQ2799" i="64" s="1"/>
  <c r="CS55" i="64" a="1"/>
  <c r="CS55" i="64" s="1"/>
  <c r="CV2799" i="64" a="1"/>
  <c r="CV2799" i="64" s="1"/>
  <c r="CY2849" i="64" a="1"/>
  <c r="CY2849" i="64" s="1"/>
  <c r="CS1338" i="64" a="1"/>
  <c r="CS1338" i="64" s="1"/>
  <c r="CS2780" i="64" s="1"/>
  <c r="CV1217" i="64" a="1"/>
  <c r="CV1217" i="64" s="1"/>
  <c r="CZ1865" i="64" a="1"/>
  <c r="CZ1865" i="64" s="1"/>
  <c r="CZ1217" i="64" a="1"/>
  <c r="CZ1217" i="64" s="1"/>
  <c r="CX1612" i="64" a="1"/>
  <c r="CX1612" i="64" s="1"/>
  <c r="DB1584" i="64" a="1"/>
  <c r="DB1584" i="64" s="1"/>
  <c r="DA1718" i="64" a="1"/>
  <c r="DA1718" i="64" s="1"/>
  <c r="DD1514" i="64" a="1"/>
  <c r="DD1514" i="64" s="1"/>
  <c r="W564" i="64" a="1"/>
  <c r="W564" i="64" s="1"/>
  <c r="U564" i="64" a="1"/>
  <c r="U564" i="64" s="1"/>
  <c r="DK1950" i="64" a="1"/>
  <c r="DK1950" i="64" s="1"/>
  <c r="W750" i="64" a="1"/>
  <c r="W750" i="64" s="1"/>
  <c r="W1217" i="64" a="1"/>
  <c r="W1217" i="64" s="1"/>
  <c r="U59" i="64" a="1"/>
  <c r="U59" i="64" s="1"/>
  <c r="W55" i="64" a="1"/>
  <c r="W55" i="64" s="1"/>
  <c r="DJ1338" i="64" a="1"/>
  <c r="DJ1338" i="64" s="1"/>
  <c r="DJ2780" i="64" s="1"/>
  <c r="W541" i="64" a="1"/>
  <c r="W541" i="64" s="1"/>
  <c r="X725" i="64" a="1"/>
  <c r="X725" i="64" s="1"/>
  <c r="T2773" i="64" a="1"/>
  <c r="T2773" i="64" s="1"/>
  <c r="S773" i="64"/>
  <c r="W1466" i="64" a="1"/>
  <c r="W1466" i="64" s="1"/>
  <c r="W1839" i="64" a="1"/>
  <c r="W1839" i="64" s="1"/>
  <c r="W1840" i="64" s="1"/>
  <c r="U2214" i="64" a="1"/>
  <c r="U2214" i="64" s="1"/>
  <c r="T2799" i="64" a="1"/>
  <c r="T2799" i="64" s="1"/>
  <c r="W1920" i="64" a="1"/>
  <c r="W1920" i="64" s="1"/>
  <c r="W1897" i="64" a="1"/>
  <c r="W1897" i="64" s="1"/>
  <c r="W1898" i="64" s="1"/>
  <c r="W75" i="64" a="1"/>
  <c r="W75" i="64" s="1"/>
  <c r="DI2722" i="64" a="1"/>
  <c r="DI2722" i="64" s="1"/>
  <c r="DI1865" i="64" a="1"/>
  <c r="DI1865" i="64" s="1"/>
  <c r="DI53" i="64" a="1"/>
  <c r="DI53" i="64" s="1"/>
  <c r="U1897" i="64" a="1"/>
  <c r="U1897" i="64" s="1"/>
  <c r="U1898" i="64" s="1"/>
  <c r="DI1682" i="64" a="1"/>
  <c r="DI1682" i="64" s="1"/>
  <c r="DK2748" i="64" a="1"/>
  <c r="DK2748" i="64" s="1"/>
  <c r="DJ2799" i="64" a="1"/>
  <c r="DJ2799" i="64" s="1"/>
  <c r="DJ541" i="64" a="1"/>
  <c r="DJ541" i="64" s="1"/>
  <c r="U1217" i="64" a="1"/>
  <c r="U1217" i="64" s="1"/>
  <c r="DJ1871" i="64" a="1"/>
  <c r="DJ1871" i="64" s="1"/>
  <c r="W725" i="64" a="1"/>
  <c r="W725" i="64" s="1"/>
  <c r="DK725" i="64" a="1"/>
  <c r="DK725" i="64" s="1"/>
  <c r="DJ624" i="64" a="1"/>
  <c r="DJ624" i="64" s="1"/>
  <c r="DJ2849" i="64" a="1"/>
  <c r="DJ2849" i="64" s="1"/>
  <c r="S2177" i="64" a="1"/>
  <c r="S2177" i="64" s="1"/>
  <c r="DI176" i="64" a="1"/>
  <c r="DI176" i="64" s="1"/>
  <c r="DI177" i="64" s="1"/>
  <c r="DI1959" i="64" s="1"/>
  <c r="T1217" i="64" a="1"/>
  <c r="T1217" i="64" s="1"/>
  <c r="U75" i="64" a="1"/>
  <c r="U75" i="64" s="1"/>
  <c r="DK1217" i="64" a="1"/>
  <c r="DK1217" i="64" s="1"/>
  <c r="U90" i="64" a="1"/>
  <c r="U90" i="64" s="1"/>
  <c r="T2722" i="64" a="1"/>
  <c r="T2722" i="64" s="1"/>
  <c r="DK1466" i="64" a="1"/>
  <c r="DK1466" i="64" s="1"/>
  <c r="DI1928" i="64" a="1"/>
  <c r="DI1928" i="64" s="1"/>
  <c r="V1217" i="64" a="1"/>
  <c r="V1217" i="64" s="1"/>
  <c r="DJ1514" i="64" a="1"/>
  <c r="DJ1514" i="64" s="1"/>
  <c r="S1922" i="64" a="1"/>
  <c r="S1922" i="64" s="1"/>
  <c r="DK1871" i="64" a="1"/>
  <c r="DK1871" i="64" s="1"/>
  <c r="T54" i="64" a="1"/>
  <c r="T54" i="64" s="1"/>
  <c r="T2214" i="64" a="1"/>
  <c r="T2214" i="64" s="1"/>
  <c r="DK1647" i="64" a="1"/>
  <c r="DK1647" i="64" s="1"/>
  <c r="DK1514" i="64" a="1"/>
  <c r="DK1514" i="64" s="1"/>
  <c r="DI1584" i="64" a="1"/>
  <c r="DI1584" i="64" s="1"/>
  <c r="V1897" i="64" a="1"/>
  <c r="V1897" i="64" s="1"/>
  <c r="V1898" i="64" s="1"/>
  <c r="W54" i="64" a="1"/>
  <c r="W54" i="64" s="1"/>
  <c r="W1922" i="64" a="1"/>
  <c r="W1922" i="64" s="1"/>
  <c r="W1759" i="64" a="1"/>
  <c r="W1759" i="64" s="1"/>
  <c r="W90" i="64" a="1"/>
  <c r="W90" i="64" s="1"/>
  <c r="W2748" i="64" a="1"/>
  <c r="W2748" i="64" s="1"/>
  <c r="W53" i="64" a="1"/>
  <c r="W53" i="64" s="1"/>
  <c r="W720" i="64" a="1"/>
  <c r="W720" i="64" s="1"/>
  <c r="S59" i="64" a="1"/>
  <c r="S59" i="64" s="1"/>
  <c r="U1928" i="64" a="1"/>
  <c r="U1928" i="64" s="1"/>
  <c r="DJ176" i="64" a="1"/>
  <c r="DJ176" i="64" s="1"/>
  <c r="DJ177" i="64" s="1"/>
  <c r="DJ1959" i="64" s="1"/>
  <c r="DJ797" i="64" a="1"/>
  <c r="DJ797" i="64" s="1"/>
  <c r="DI1612" i="64" a="1"/>
  <c r="DI1612" i="64" s="1"/>
  <c r="DJ53" i="64" a="1"/>
  <c r="DJ53" i="64" s="1"/>
  <c r="T55" i="64" a="1"/>
  <c r="T55" i="64" s="1"/>
  <c r="DK1682" i="64" a="1"/>
  <c r="DK1682" i="64" s="1"/>
  <c r="T2177" i="64" a="1"/>
  <c r="T2177" i="64" s="1"/>
  <c r="T2185" i="64" s="1"/>
  <c r="DK1165" i="64" a="1"/>
  <c r="DK1165" i="64" s="1"/>
  <c r="DK2731" i="64" s="1"/>
  <c r="DI1586" i="64" a="1"/>
  <c r="DI1586" i="64" s="1"/>
  <c r="DJ564" i="64" a="1"/>
  <c r="DJ564" i="64" s="1"/>
  <c r="T725" i="64" a="1"/>
  <c r="T725" i="64" s="1"/>
  <c r="U2849" i="64" a="1"/>
  <c r="U2849" i="64" s="1"/>
  <c r="DK2722" i="64" a="1"/>
  <c r="DK2722" i="64" s="1"/>
  <c r="DK1584" i="64" a="1"/>
  <c r="DK1584" i="64" s="1"/>
  <c r="DK541" i="64" a="1"/>
  <c r="DK541" i="64" s="1"/>
  <c r="V60" i="64" a="1"/>
  <c r="V60" i="64" s="1"/>
  <c r="T90" i="64" a="1"/>
  <c r="T90" i="64" s="1"/>
  <c r="DJ1920" i="64" a="1"/>
  <c r="DJ1920" i="64" s="1"/>
  <c r="V2722" i="64" a="1"/>
  <c r="V2722" i="64" s="1"/>
  <c r="U2177" i="64" a="1"/>
  <c r="U2177" i="64" s="1"/>
  <c r="U2185" i="64" s="1"/>
  <c r="S91" i="64" a="1"/>
  <c r="S91" i="64" s="1"/>
  <c r="DK720" i="64" a="1"/>
  <c r="DK720" i="64" s="1"/>
  <c r="DK797" i="64" a="1"/>
  <c r="DK797" i="64" s="1"/>
  <c r="V720" i="64" a="1"/>
  <c r="V720" i="64" s="1"/>
  <c r="DJ1718" i="64" a="1"/>
  <c r="DJ1718" i="64" s="1"/>
  <c r="DI1839" i="64" a="1"/>
  <c r="DI1839" i="64" s="1"/>
  <c r="DI1840" i="64" s="1"/>
  <c r="V1759" i="64" a="1"/>
  <c r="V1759" i="64" s="1"/>
  <c r="U541" i="64" a="1"/>
  <c r="U541" i="64" s="1"/>
  <c r="DK1759" i="64" a="1"/>
  <c r="DK1759" i="64" s="1"/>
  <c r="W1928" i="64" a="1"/>
  <c r="W1928" i="64" s="1"/>
  <c r="W89" i="64" a="1"/>
  <c r="W89" i="64" s="1"/>
  <c r="W2773" i="64" a="1"/>
  <c r="W2773" i="64" s="1"/>
  <c r="DJ1759" i="64" a="1"/>
  <c r="DJ1759" i="64" s="1"/>
  <c r="U1759" i="64" a="1"/>
  <c r="U1759" i="64" s="1"/>
  <c r="DK564" i="64" a="1"/>
  <c r="DK564" i="64" s="1"/>
  <c r="T2748" i="64" a="1"/>
  <c r="T2748" i="64" s="1"/>
  <c r="S1759" i="64" a="1"/>
  <c r="S1759" i="64" s="1"/>
  <c r="DK60" i="64" a="1"/>
  <c r="DK60" i="64" s="1"/>
  <c r="DJ2748" i="64" a="1"/>
  <c r="DJ2748" i="64" s="1"/>
  <c r="V2773" i="64" a="1"/>
  <c r="V2773" i="64" s="1"/>
  <c r="DJ60" i="64" a="1"/>
  <c r="DJ60" i="64" s="1"/>
  <c r="DJ1647" i="64" a="1"/>
  <c r="DJ1647" i="64" s="1"/>
  <c r="T53" i="64" a="1"/>
  <c r="T53" i="64" s="1"/>
  <c r="S2799" i="64" a="1"/>
  <c r="S2799" i="64" s="1"/>
  <c r="V2799" i="64" a="1"/>
  <c r="V2799" i="64" s="1"/>
  <c r="U725" i="64" a="1"/>
  <c r="U725" i="64" s="1"/>
  <c r="U1466" i="64" a="1"/>
  <c r="U1466" i="64" s="1"/>
  <c r="DI2849" i="64" a="1"/>
  <c r="DI2849" i="64" s="1"/>
  <c r="DK2799" i="64" a="1"/>
  <c r="DK2799" i="64" s="1"/>
  <c r="S75" i="64" a="1"/>
  <c r="S75" i="64" s="1"/>
  <c r="DK1338" i="64" a="1"/>
  <c r="DK1338" i="64" s="1"/>
  <c r="DK2780" i="64" s="1"/>
  <c r="DK1586" i="64" a="1"/>
  <c r="DK1586" i="64" s="1"/>
  <c r="S2849" i="64" a="1"/>
  <c r="S2849" i="64" s="1"/>
  <c r="T1922" i="64" a="1"/>
  <c r="T1922" i="64" s="1"/>
  <c r="DI55" i="64" a="1"/>
  <c r="DI55" i="64" s="1"/>
  <c r="DJ750" i="64" a="1"/>
  <c r="DJ750" i="64" s="1"/>
  <c r="DK821" i="64" a="1"/>
  <c r="DK821" i="64" s="1"/>
  <c r="DI750" i="64" a="1"/>
  <c r="DI750" i="64" s="1"/>
  <c r="V53" i="64" a="1"/>
  <c r="V53" i="64" s="1"/>
  <c r="S1928" i="64" a="1"/>
  <c r="S1928" i="64" s="1"/>
  <c r="DI564" i="64" a="1"/>
  <c r="DI564" i="64" s="1"/>
  <c r="V564" i="64" a="1"/>
  <c r="V564" i="64" s="1"/>
  <c r="S2773" i="64" a="1"/>
  <c r="S2773" i="64" s="1"/>
  <c r="V1922" i="64" a="1"/>
  <c r="V1922" i="64" s="1"/>
  <c r="DK1922" i="64" a="1"/>
  <c r="DK1922" i="64" s="1"/>
  <c r="V1839" i="64" a="1"/>
  <c r="V1839" i="64" s="1"/>
  <c r="V1840" i="64" s="1"/>
  <c r="W92" i="64" a="1"/>
  <c r="W92" i="64" s="1"/>
  <c r="U2722" i="64" a="1"/>
  <c r="U2722" i="64" s="1"/>
  <c r="DI1718" i="64" a="1"/>
  <c r="DI1718" i="64" s="1"/>
  <c r="DJ1860" i="64" a="1"/>
  <c r="DJ1860" i="64" s="1"/>
  <c r="T59" i="64" a="1"/>
  <c r="T59" i="64" s="1"/>
  <c r="DJ2722" i="64" a="1"/>
  <c r="DJ2722" i="64" s="1"/>
  <c r="V750" i="64" a="1"/>
  <c r="V750" i="64" s="1"/>
  <c r="U91" i="64" a="1"/>
  <c r="U91" i="64" s="1"/>
  <c r="DI624" i="64" a="1"/>
  <c r="DI624" i="64" s="1"/>
  <c r="T750" i="64" a="1"/>
  <c r="T750" i="64" s="1"/>
  <c r="S2748" i="64" a="1"/>
  <c r="S2748" i="64" s="1"/>
  <c r="V89" i="64" a="1"/>
  <c r="V89" i="64" s="1"/>
  <c r="V725" i="64" a="1"/>
  <c r="V725" i="64" s="1"/>
  <c r="DK2773" i="64" a="1"/>
  <c r="DK2773" i="64" s="1"/>
  <c r="T772" i="64" a="1"/>
  <c r="T772" i="64" s="1"/>
  <c r="T91" i="64" a="1"/>
  <c r="T91" i="64" s="1"/>
  <c r="DK1897" i="64" a="1"/>
  <c r="DK1897" i="64" s="1"/>
  <c r="DK1898" i="64" s="1"/>
  <c r="U2799" i="64" a="1"/>
  <c r="U2799" i="64" s="1"/>
  <c r="S89" i="64" a="1"/>
  <c r="S89" i="64" s="1"/>
  <c r="DK1839" i="64" a="1"/>
  <c r="DK1839" i="64" s="1"/>
  <c r="DK1840" i="64" s="1"/>
  <c r="V90" i="64" a="1"/>
  <c r="V90" i="64" s="1"/>
  <c r="DJ1682" i="64" a="1"/>
  <c r="DJ1682" i="64" s="1"/>
  <c r="W2177" i="64" a="1"/>
  <c r="W2177" i="64" s="1"/>
  <c r="W2185" i="64" s="1"/>
  <c r="W2799" i="64" a="1"/>
  <c r="W2799" i="64" s="1"/>
  <c r="W59" i="64" a="1"/>
  <c r="W59" i="64" s="1"/>
  <c r="DI720" i="64" a="1"/>
  <c r="DI720" i="64" s="1"/>
  <c r="T720" i="64" a="1"/>
  <c r="T720" i="64" s="1"/>
  <c r="T2849" i="64" a="1"/>
  <c r="T2849" i="64" s="1"/>
  <c r="Y2282" i="64"/>
  <c r="Y2283" i="64" s="1"/>
  <c r="W2214" i="64" a="1"/>
  <c r="W2214" i="64" s="1"/>
  <c r="W2849" i="64" a="1"/>
  <c r="W2849" i="64" s="1"/>
  <c r="W91" i="64" a="1"/>
  <c r="W91" i="64" s="1"/>
  <c r="W2722" i="64" a="1"/>
  <c r="W2722" i="64" s="1"/>
  <c r="W60" i="64" a="1"/>
  <c r="W60" i="64" s="1"/>
  <c r="DK618" i="64" a="1"/>
  <c r="DK618" i="64" s="1"/>
  <c r="DK619" i="64" s="1"/>
  <c r="DI60" i="64" a="1"/>
  <c r="DI60" i="64" s="1"/>
  <c r="T541" i="64" a="1"/>
  <c r="T541" i="64" s="1"/>
  <c r="U1839" i="64" a="1"/>
  <c r="U1839" i="64" s="1"/>
  <c r="U1840" i="64" s="1"/>
  <c r="T89" i="64" a="1"/>
  <c r="T89" i="64" s="1"/>
  <c r="DI1922" i="64" a="1"/>
  <c r="DI1922" i="64" s="1"/>
  <c r="V541" i="64" a="1"/>
  <c r="V541" i="64" s="1"/>
  <c r="U92" i="64" a="1"/>
  <c r="U92" i="64" s="1"/>
  <c r="DJ799" i="64" a="1"/>
  <c r="DJ799" i="64" s="1"/>
  <c r="S564" i="64" a="1"/>
  <c r="S564" i="64" s="1"/>
  <c r="DK1928" i="64" a="1"/>
  <c r="DK1928" i="64" s="1"/>
  <c r="DI1514" i="64" a="1"/>
  <c r="DI1514" i="64" s="1"/>
  <c r="U53" i="64" a="1"/>
  <c r="U53" i="64" s="1"/>
  <c r="V2214" i="64" a="1"/>
  <c r="V2214" i="64" s="1"/>
  <c r="U54" i="64" a="1"/>
  <c r="U54" i="64" s="1"/>
  <c r="DK799" i="64" a="1"/>
  <c r="DK799" i="64" s="1"/>
  <c r="S1839" i="64" a="1"/>
  <c r="S1839" i="64" s="1"/>
  <c r="S1840" i="64" s="1"/>
  <c r="DI1897" i="64" a="1"/>
  <c r="DI1897" i="64" s="1"/>
  <c r="DI1898" i="64" s="1"/>
  <c r="DI1950" i="64" a="1"/>
  <c r="DI1950" i="64" s="1"/>
  <c r="DI1466" i="64" a="1"/>
  <c r="DI1466" i="64" s="1"/>
  <c r="DJ1217" i="64" a="1"/>
  <c r="DJ1217" i="64" s="1"/>
  <c r="S54" i="64" a="1"/>
  <c r="S54" i="64" s="1"/>
  <c r="DJ821" i="64" a="1"/>
  <c r="DJ821" i="64" s="1"/>
  <c r="DJ725" i="64" a="1"/>
  <c r="DJ725" i="64" s="1"/>
  <c r="DI618" i="64" a="1"/>
  <c r="DI618" i="64" s="1"/>
  <c r="DI619" i="64" s="1"/>
  <c r="U1920" i="64" a="1"/>
  <c r="U1920" i="64" s="1"/>
  <c r="T1759" i="64" a="1"/>
  <c r="T1759" i="64" s="1"/>
  <c r="DK1860" i="64" a="1"/>
  <c r="DK1860" i="64" s="1"/>
  <c r="DI1871" i="64" a="1"/>
  <c r="DI1871" i="64" s="1"/>
  <c r="S2214" i="64" a="1"/>
  <c r="S2214" i="64" s="1"/>
  <c r="S725" i="64" a="1"/>
  <c r="S725" i="64" s="1"/>
  <c r="DK55" i="64" a="1"/>
  <c r="DK55" i="64" s="1"/>
  <c r="DJ1612" i="64" a="1"/>
  <c r="DJ1612" i="64" s="1"/>
  <c r="DJ2773" i="64" a="1"/>
  <c r="DJ2773" i="64" s="1"/>
  <c r="V1920" i="64" a="1"/>
  <c r="V1920" i="64" s="1"/>
  <c r="DJ1839" i="64" a="1"/>
  <c r="DJ1839" i="64" s="1"/>
  <c r="DJ1840" i="64" s="1"/>
  <c r="DI799" i="64" a="1"/>
  <c r="DI799" i="64" s="1"/>
  <c r="V55" i="64" a="1"/>
  <c r="V55" i="64" s="1"/>
  <c r="DI821" i="64" a="1"/>
  <c r="DI821" i="64" s="1"/>
  <c r="DK53" i="64" a="1"/>
  <c r="DK53" i="64" s="1"/>
  <c r="DJ1897" i="64" a="1"/>
  <c r="DJ1897" i="64" s="1"/>
  <c r="DJ1898" i="64" s="1"/>
  <c r="S1920" i="64" a="1"/>
  <c r="S1920" i="64" s="1"/>
  <c r="S541" i="64" a="1"/>
  <c r="S541" i="64" s="1"/>
  <c r="S90" i="64" a="1"/>
  <c r="S90" i="64" s="1"/>
  <c r="DK1920" i="64" a="1"/>
  <c r="DK1920" i="64" s="1"/>
  <c r="DJ1928" i="64" a="1"/>
  <c r="DJ1928" i="64" s="1"/>
  <c r="U89" i="64" a="1"/>
  <c r="U89" i="64" s="1"/>
  <c r="DK750" i="64" a="1"/>
  <c r="DK750" i="64" s="1"/>
  <c r="U720" i="64" a="1"/>
  <c r="U720" i="64" s="1"/>
  <c r="DI1165" i="64" a="1"/>
  <c r="DI1165" i="64" s="1"/>
  <c r="DI2731" i="64" s="1"/>
  <c r="T1466" i="64" a="1"/>
  <c r="T1466" i="64" s="1"/>
  <c r="DJ1922" i="64" a="1"/>
  <c r="DJ1922" i="64" s="1"/>
  <c r="DI725" i="64" a="1"/>
  <c r="DI725" i="64" s="1"/>
  <c r="U750" i="64" a="1"/>
  <c r="U750" i="64" s="1"/>
  <c r="DI797" i="64" a="1"/>
  <c r="DI797" i="64" s="1"/>
  <c r="S60" i="64" a="1"/>
  <c r="S60" i="64" s="1"/>
  <c r="DK624" i="64" a="1"/>
  <c r="DK624" i="64" s="1"/>
  <c r="S1217" i="64" a="1"/>
  <c r="S1217" i="64" s="1"/>
  <c r="DI1217" i="64" a="1"/>
  <c r="DI1217" i="64" s="1"/>
  <c r="DJ1468" i="64" a="1"/>
  <c r="DJ1468" i="64" s="1"/>
  <c r="V91" i="64" a="1"/>
  <c r="V91" i="64" s="1"/>
  <c r="DJ1950" i="64" a="1"/>
  <c r="DJ1950" i="64" s="1"/>
  <c r="DI541" i="64" a="1"/>
  <c r="DI541" i="64" s="1"/>
  <c r="DI2799" i="64" a="1"/>
  <c r="DI2799" i="64" s="1"/>
  <c r="DJ720" i="64" a="1"/>
  <c r="DJ720" i="64" s="1"/>
  <c r="T92" i="64" a="1"/>
  <c r="T92" i="64" s="1"/>
  <c r="S1466" i="64" a="1"/>
  <c r="S1466" i="64" s="1"/>
  <c r="T1897" i="64" a="1"/>
  <c r="T1897" i="64" s="1"/>
  <c r="T1898" i="64" s="1"/>
  <c r="DJ1865" i="64" a="1"/>
  <c r="DJ1865" i="64" s="1"/>
  <c r="DJ1466" i="64" a="1"/>
  <c r="DJ1466" i="64" s="1"/>
  <c r="V59" i="64" a="1"/>
  <c r="V59" i="64" s="1"/>
  <c r="DJ1165" i="64" a="1"/>
  <c r="DJ1165" i="64" s="1"/>
  <c r="DJ2731" i="64" s="1"/>
  <c r="DK1718" i="64" a="1"/>
  <c r="DK1718" i="64" s="1"/>
  <c r="T1928" i="64" a="1"/>
  <c r="T1928" i="64" s="1"/>
  <c r="V2748" i="64" a="1"/>
  <c r="V2748" i="64" s="1"/>
  <c r="DI2748" i="64" a="1"/>
  <c r="DI2748" i="64" s="1"/>
  <c r="S55" i="64" a="1"/>
  <c r="S55" i="64" s="1"/>
  <c r="U60" i="64" a="1"/>
  <c r="U60" i="64" s="1"/>
  <c r="S92" i="64" a="1"/>
  <c r="S92" i="64" s="1"/>
  <c r="DK1612" i="64" a="1"/>
  <c r="DK1612" i="64" s="1"/>
  <c r="T75" i="64" a="1"/>
  <c r="T75" i="64" s="1"/>
  <c r="DK176" i="64" a="1"/>
  <c r="DK176" i="64" s="1"/>
  <c r="DK177" i="64" s="1"/>
  <c r="DK1959" i="64" s="1"/>
  <c r="V75" i="64" a="1"/>
  <c r="V75" i="64" s="1"/>
  <c r="DI1860" i="64" a="1"/>
  <c r="DI1860" i="64" s="1"/>
  <c r="DI1338" i="64" a="1"/>
  <c r="DI1338" i="64" s="1"/>
  <c r="DI2780" i="64" s="1"/>
  <c r="DI2773" i="64" a="1"/>
  <c r="DI2773" i="64" s="1"/>
  <c r="V2177" i="64" a="1"/>
  <c r="V2177" i="64" s="1"/>
  <c r="V2185" i="64" s="1"/>
  <c r="DI1468" i="64" a="1"/>
  <c r="DI1468" i="64" s="1"/>
  <c r="DJ618" i="64" a="1"/>
  <c r="DJ618" i="64" s="1"/>
  <c r="DJ619" i="64" s="1"/>
  <c r="T1839" i="64" a="1"/>
  <c r="T1839" i="64" s="1"/>
  <c r="T1840" i="64" s="1"/>
  <c r="V1466" i="64" a="1"/>
  <c r="V1466" i="64" s="1"/>
  <c r="DJ1586" i="64" a="1"/>
  <c r="DJ1586" i="64" s="1"/>
  <c r="U2748" i="64" a="1"/>
  <c r="U2748" i="64" s="1"/>
  <c r="DK2849" i="64" a="1"/>
  <c r="DK2849" i="64" s="1"/>
  <c r="DJ1584" i="64" a="1"/>
  <c r="DJ1584" i="64" s="1"/>
  <c r="DI1759" i="64" a="1"/>
  <c r="DI1759" i="64" s="1"/>
  <c r="S2722" i="64" a="1"/>
  <c r="S2722" i="64" s="1"/>
  <c r="DI1647" i="64" a="1"/>
  <c r="DI1647" i="64" s="1"/>
  <c r="U2773" i="64" a="1"/>
  <c r="U2773" i="64" s="1"/>
  <c r="T564" i="64" a="1"/>
  <c r="T564" i="64" s="1"/>
  <c r="DK1865" i="64" a="1"/>
  <c r="DK1865" i="64" s="1"/>
  <c r="V2849" i="64" a="1"/>
  <c r="V2849" i="64" s="1"/>
  <c r="DI1920" i="64" a="1"/>
  <c r="DI1920" i="64" s="1"/>
  <c r="U55" i="64" a="1"/>
  <c r="U55" i="64" s="1"/>
  <c r="T1920" i="64" a="1"/>
  <c r="T1920" i="64" s="1"/>
  <c r="S750" i="64" a="1"/>
  <c r="S750" i="64" s="1"/>
  <c r="DJ55" i="64" a="1"/>
  <c r="DJ55" i="64" s="1"/>
  <c r="V92" i="64" a="1"/>
  <c r="V92" i="64" s="1"/>
  <c r="DK1468" i="64" a="1"/>
  <c r="DK1468" i="64" s="1"/>
  <c r="U1922" i="64" a="1"/>
  <c r="U1922" i="64" s="1"/>
  <c r="S720" i="64" a="1"/>
  <c r="S720" i="64" s="1"/>
  <c r="S1897" i="64" a="1"/>
  <c r="S1897" i="64" s="1"/>
  <c r="S1898" i="64" s="1"/>
  <c r="T60" i="64" a="1"/>
  <c r="T60" i="64" s="1"/>
  <c r="V54" i="64" a="1"/>
  <c r="V54" i="64" s="1"/>
  <c r="X720" i="64" a="1"/>
  <c r="X720" i="64" s="1"/>
  <c r="X75" i="64" a="1"/>
  <c r="X75" i="64" s="1"/>
  <c r="X564" i="64" a="1"/>
  <c r="X564" i="64" s="1"/>
  <c r="X55" i="64" a="1"/>
  <c r="X55" i="64" s="1"/>
  <c r="X60" i="64" a="1"/>
  <c r="X60" i="64" s="1"/>
  <c r="X59" i="64" a="1"/>
  <c r="X59" i="64" s="1"/>
  <c r="X54" i="64" a="1"/>
  <c r="X54" i="64" s="1"/>
  <c r="X53" i="64" a="1"/>
  <c r="X53" i="64" s="1"/>
  <c r="X750" i="64" a="1"/>
  <c r="X750" i="64" s="1"/>
  <c r="X2799" i="64" a="1"/>
  <c r="X2799" i="64" s="1"/>
  <c r="X2773" i="64" a="1"/>
  <c r="X2773" i="64" s="1"/>
  <c r="X2748" i="64" a="1"/>
  <c r="X2748" i="64" s="1"/>
  <c r="X2722" i="64" a="1"/>
  <c r="X2722" i="64" s="1"/>
  <c r="X1897" i="64" a="1"/>
  <c r="X1897" i="64" s="1"/>
  <c r="X1898" i="64" s="1"/>
  <c r="X90" i="64" a="1"/>
  <c r="X90" i="64" s="1"/>
  <c r="X89" i="64" a="1"/>
  <c r="X89" i="64" s="1"/>
  <c r="X91" i="64" a="1"/>
  <c r="X91" i="64" s="1"/>
  <c r="X92" i="64" a="1"/>
  <c r="X92" i="64" s="1"/>
  <c r="X1839" i="64" a="1"/>
  <c r="X1839" i="64" s="1"/>
  <c r="X1840" i="64" s="1"/>
  <c r="X541" i="64" a="1"/>
  <c r="X541" i="64" s="1"/>
  <c r="X2849" i="64" a="1"/>
  <c r="X2849" i="64" s="1"/>
  <c r="X1759" i="64" a="1"/>
  <c r="X1759" i="64" s="1"/>
  <c r="X2214" i="64" a="1"/>
  <c r="X2214" i="64" s="1"/>
  <c r="X2177" i="64" a="1"/>
  <c r="X2177" i="64" s="1"/>
  <c r="X2185" i="64" s="1"/>
  <c r="X1928" i="64" a="1"/>
  <c r="X1928" i="64" s="1"/>
  <c r="X1922" i="64" a="1"/>
  <c r="X1922" i="64" s="1"/>
  <c r="X1920" i="64" a="1"/>
  <c r="X1920" i="64" s="1"/>
  <c r="X1466" i="64" a="1"/>
  <c r="X1466" i="64" s="1"/>
  <c r="X1217" i="64" a="1"/>
  <c r="X1217" i="64" s="1"/>
  <c r="DH542" i="64" a="1"/>
  <c r="DA1585" i="64" a="1"/>
  <c r="DE1585" i="64" a="1"/>
  <c r="CW1921" i="64" a="1"/>
  <c r="CW798" i="64" a="1"/>
  <c r="CX1467" i="64" a="1"/>
  <c r="DF1467" i="64" a="1"/>
  <c r="DI1515" i="64" a="1"/>
  <c r="DJ727" i="64" a="1"/>
  <c r="DI751" i="64" a="1"/>
  <c r="CP1758" i="64" a="1"/>
  <c r="DC727" i="64" a="1"/>
  <c r="CT1864" i="64" a="1"/>
  <c r="DG1218" i="64" a="1"/>
  <c r="DF1758" i="64" a="1"/>
  <c r="DK822" i="64" a="1"/>
  <c r="CX822" i="64" a="1"/>
  <c r="S542" i="64" a="1"/>
  <c r="CW1613" i="64" a="1"/>
  <c r="CY751" i="64" a="1"/>
  <c r="CW1585" i="64" a="1"/>
  <c r="CR798" i="64" a="1"/>
  <c r="DC1719" i="64" a="1"/>
  <c r="X2006" i="64" a="1"/>
  <c r="DF1921" i="64" a="1"/>
  <c r="DK1864" i="64" a="1"/>
  <c r="DJ542" i="64" a="1"/>
  <c r="DE798" i="64" a="1"/>
  <c r="DI1758" i="64" a="1"/>
  <c r="CU822" i="64" a="1"/>
  <c r="CV1218" i="64" a="1"/>
  <c r="CY1491" i="64" a="1"/>
  <c r="DD1613" i="64" a="1"/>
  <c r="CQ1648" i="64" a="1"/>
  <c r="CZ566" i="64" a="1"/>
  <c r="CX1218" i="64" a="1"/>
  <c r="CZ1515" i="64" a="1"/>
  <c r="DA1613" i="64" a="1"/>
  <c r="CW1467" i="64" a="1"/>
  <c r="CW822" i="64" a="1"/>
  <c r="DH822" i="64" a="1"/>
  <c r="W1758" i="64" a="1"/>
  <c r="X1921" i="64" a="1"/>
  <c r="DC751" i="64" a="1"/>
  <c r="CZ727" i="64" a="1"/>
  <c r="DG1683" i="64" a="1"/>
  <c r="X1467" i="64" a="1"/>
  <c r="DH798" i="64" a="1"/>
  <c r="DJ822" i="64" a="1"/>
  <c r="DD566" i="64" a="1"/>
  <c r="CP822" i="64" a="1"/>
  <c r="CP542" i="64" a="1"/>
  <c r="CP751" i="64" a="1"/>
  <c r="DK727" i="64" a="1"/>
  <c r="DC798" i="64" a="1"/>
  <c r="DI1218" i="64" a="1"/>
  <c r="CV1515" i="64" a="1"/>
  <c r="S566" i="64" a="1"/>
  <c r="CV1585" i="64" a="1"/>
  <c r="CR1585" i="64" a="1"/>
  <c r="DK798" i="64" a="1"/>
  <c r="CV727" i="64" a="1"/>
  <c r="CZ1864" i="64" a="1"/>
  <c r="CS1719" i="64" a="1"/>
  <c r="CT798" i="64" a="1"/>
  <c r="CS1613" i="64" a="1"/>
  <c r="CQ1467" i="64" a="1"/>
  <c r="DJ1467" i="64" a="1"/>
  <c r="CS1491" i="64" a="1"/>
  <c r="DH1613" i="64" a="1"/>
  <c r="CX727" i="64" a="1"/>
  <c r="CR1921" i="64" a="1"/>
  <c r="CT1467" i="64" a="1"/>
  <c r="CR1467" i="64" a="1"/>
  <c r="W751" i="64" a="1"/>
  <c r="DC1491" i="64" a="1"/>
  <c r="DJ1491" i="64" a="1"/>
  <c r="CP798" i="64" a="1"/>
  <c r="DB1491" i="64" a="1"/>
  <c r="DF542" i="64" a="1"/>
  <c r="X566" i="64" a="1"/>
  <c r="CT822" i="64" a="1"/>
  <c r="CV751" i="64" a="1"/>
  <c r="S1758" i="64" a="1"/>
  <c r="DH1491" i="64" a="1"/>
  <c r="CY798" i="64" a="1"/>
  <c r="U1921" i="64" a="1"/>
  <c r="DH1683" i="64" a="1"/>
  <c r="CX1648" i="64" a="1"/>
  <c r="CP1648" i="64" a="1"/>
  <c r="CW542" i="64" a="1"/>
  <c r="DB1683" i="64" a="1"/>
  <c r="DG1719" i="64" a="1"/>
  <c r="DI1648" i="64" a="1"/>
  <c r="CT1585" i="64" a="1"/>
  <c r="U751" i="64" a="1"/>
  <c r="DH1921" i="64" a="1"/>
  <c r="CP1585" i="64" a="1"/>
  <c r="DG727" i="64" a="1"/>
  <c r="DC1467" i="64" a="1"/>
  <c r="CY1864" i="64" a="1"/>
  <c r="DH751" i="64" a="1"/>
  <c r="DI1921" i="64" a="1"/>
  <c r="DB1758" i="64" a="1"/>
  <c r="U542" i="64" a="1"/>
  <c r="DA1467" i="64" a="1"/>
  <c r="CY1683" i="64" a="1"/>
  <c r="X542" i="64" a="1"/>
  <c r="CX1683" i="64" a="1"/>
  <c r="DB798" i="64" a="1"/>
  <c r="DB1864" i="64" a="1"/>
  <c r="CU566" i="64" a="1"/>
  <c r="CU751" i="64" a="1"/>
  <c r="U566" i="64" a="1"/>
  <c r="CU1467" i="64" a="1"/>
  <c r="CZ751" i="64" a="1"/>
  <c r="DF1719" i="64" a="1"/>
  <c r="BN1388" i="64" a="1"/>
  <c r="CZ1648" i="64" a="1"/>
  <c r="CO1218" i="64" a="1"/>
  <c r="DF1515" i="64" a="1"/>
  <c r="DF1218" i="64" a="1"/>
  <c r="DD727" i="64" a="1"/>
  <c r="Y2567" i="64" a="1"/>
  <c r="DH1719" i="64" a="1"/>
  <c r="DA1491" i="64" a="1"/>
  <c r="BN1241" i="64" a="1"/>
  <c r="S727" i="64" a="1"/>
  <c r="V1921" i="64" a="1"/>
  <c r="CV542" i="64" a="1"/>
  <c r="CR1683" i="64" a="1"/>
  <c r="BN1894" i="64" a="1"/>
  <c r="DD1921" i="64" a="1"/>
  <c r="T751" i="64" a="1"/>
  <c r="DF1585" i="64" a="1"/>
  <c r="DD1515" i="64" a="1"/>
  <c r="DK1491" i="64" a="1"/>
  <c r="W1467" i="64" a="1"/>
  <c r="CX1515" i="64" a="1"/>
  <c r="X727" i="64" a="1"/>
  <c r="DE1719" i="64" a="1"/>
  <c r="CY727" i="64" a="1"/>
  <c r="CZ822" i="64" a="1"/>
  <c r="CQ1683" i="64" a="1"/>
  <c r="W1921" i="64" a="1"/>
  <c r="DG1648" i="64" a="1"/>
  <c r="CR566" i="64" a="1"/>
  <c r="DA542" i="64" a="1"/>
  <c r="CT1648" i="64" a="1"/>
  <c r="CX1585" i="64" a="1"/>
  <c r="DK1719" i="64" a="1"/>
  <c r="DA1218" i="64" a="1"/>
  <c r="CQ1491" i="64" a="1"/>
  <c r="DE1467" i="64" a="1"/>
  <c r="DC822" i="64" a="1"/>
  <c r="CU1719" i="64" a="1"/>
  <c r="DI727" i="64" a="1"/>
  <c r="CQ1719" i="64" a="1"/>
  <c r="DB822" i="64" a="1"/>
  <c r="CU1218" i="64" a="1"/>
  <c r="DD1467" i="64" a="1"/>
  <c r="CP566" i="64" a="1"/>
  <c r="DF1491" i="64" a="1"/>
  <c r="V542" i="64" a="1"/>
  <c r="X2492" i="64" a="1"/>
  <c r="T566" i="64" a="1"/>
  <c r="BN1068" i="64" a="1"/>
  <c r="CV1613" i="64" a="1"/>
  <c r="DJ1864" i="64" a="1"/>
  <c r="CQ751" i="64" a="1"/>
  <c r="X589" i="64" a="1"/>
  <c r="CU798" i="64" a="1"/>
  <c r="CR1491" i="64" a="1"/>
  <c r="CY1218" i="64" a="1"/>
  <c r="U1218" i="64" a="1"/>
  <c r="CQ1921" i="64" a="1"/>
  <c r="DI1585" i="64" a="1"/>
  <c r="BN2052" i="64" a="1"/>
  <c r="DJ798" i="64" a="1"/>
  <c r="CU1585" i="64" a="1"/>
  <c r="DD822" i="64" a="1"/>
  <c r="DC1683" i="64" a="1"/>
  <c r="CT751" i="64" a="1"/>
  <c r="DK1585" i="64" a="1"/>
  <c r="DC1515" i="64" a="1"/>
  <c r="DC1758" i="64" a="1"/>
  <c r="CQ727" i="64" a="1"/>
  <c r="V751" i="64" a="1"/>
  <c r="DH1515" i="64" a="1"/>
  <c r="DJ1921" i="64" a="1"/>
  <c r="DJ1515" i="64" a="1"/>
  <c r="CT1491" i="64" a="1"/>
  <c r="CQ1613" i="64" a="1"/>
  <c r="DJ566" i="64" a="1"/>
  <c r="CZ1921" i="64" a="1"/>
  <c r="BN1266" i="64"/>
  <c r="CW727" i="64" a="1"/>
  <c r="DK1613" i="64" a="1"/>
  <c r="CY1467" i="64" a="1"/>
  <c r="DG1491" i="64" a="1"/>
  <c r="T1758" i="64" a="1"/>
  <c r="DD1683" i="64" a="1"/>
  <c r="CP1864" i="64" a="1"/>
  <c r="S1467" i="64" a="1"/>
  <c r="CP1467" i="64" a="1"/>
  <c r="BM1243" i="64" a="1"/>
  <c r="CT542" i="64" a="1"/>
  <c r="DD751" i="64" a="1"/>
  <c r="CW751" i="64" a="1"/>
  <c r="S751" i="64" a="1"/>
  <c r="CZ1585" i="64" a="1"/>
  <c r="T727" i="64" a="1"/>
  <c r="CO1648" i="64" a="1"/>
  <c r="CY1719" i="64" a="1"/>
  <c r="DD1719" i="64" a="1"/>
  <c r="CS1515" i="64" a="1"/>
  <c r="DE1921" i="64" a="1"/>
  <c r="CR542" i="64" a="1"/>
  <c r="DD1585" i="64" a="1"/>
  <c r="DA727" i="64" a="1"/>
  <c r="DB1467" i="64" a="1"/>
  <c r="CS1921" i="64" a="1"/>
  <c r="Y2533" i="64" a="1"/>
  <c r="X1218" i="64" a="1"/>
  <c r="CU1613" i="64" a="1"/>
  <c r="CW1683" i="64" a="1"/>
  <c r="BN924" i="64" a="1"/>
  <c r="CW1758" i="64" a="1"/>
  <c r="CT1758" i="64" a="1"/>
  <c r="DG822" i="64" a="1"/>
  <c r="X2513" i="64" a="1"/>
  <c r="CO1864" i="64" a="1"/>
  <c r="CP1218" i="64" a="1"/>
  <c r="CT727" i="64" a="1"/>
  <c r="T1467" i="64" a="1"/>
  <c r="DK751" i="64" a="1"/>
  <c r="CV1921" i="64" a="1"/>
  <c r="CW1864" i="64" a="1"/>
  <c r="CR1648" i="64" a="1"/>
  <c r="CX1864" i="64" a="1"/>
  <c r="DF1683" i="64" a="1"/>
  <c r="DB1921" i="64" a="1"/>
  <c r="CZ1613" i="64" a="1"/>
  <c r="T542" i="64" a="1"/>
  <c r="DB1648" i="64" a="1"/>
  <c r="CQ1585" i="64" a="1"/>
  <c r="CS1467" i="64" a="1"/>
  <c r="CQ542" i="64" a="1"/>
  <c r="T773" i="64" a="1"/>
  <c r="DE1218" i="64" a="1"/>
  <c r="BN396" i="64" a="1"/>
  <c r="DD1491" i="64" a="1"/>
  <c r="CZ1218" i="64" a="1"/>
  <c r="DA751" i="64" a="1"/>
  <c r="BN884" i="64" a="1"/>
  <c r="DD1218" i="64" a="1"/>
  <c r="CX1613" i="64" a="1"/>
  <c r="CW1218" i="64" a="1"/>
  <c r="CU1648" i="64" a="1"/>
  <c r="X751" i="64" a="1"/>
  <c r="DG798" i="64" a="1"/>
  <c r="CZ1719" i="64" a="1"/>
  <c r="CS1683" i="64" a="1"/>
  <c r="DI1719" i="64" a="1"/>
  <c r="DC566" i="64" a="1"/>
  <c r="CU1864" i="64" a="1"/>
  <c r="DK1683" i="64" a="1"/>
  <c r="CV822" i="64" a="1"/>
  <c r="CU727" i="64" a="1"/>
  <c r="CS822" i="64" a="1"/>
  <c r="DE1613" i="64" a="1"/>
  <c r="CT1218" i="64" a="1"/>
  <c r="CR1613" i="64" a="1"/>
  <c r="DF1864" i="64" a="1"/>
  <c r="DA1921" i="64" a="1"/>
  <c r="DE1515" i="64" a="1"/>
  <c r="CU1758" i="64" a="1"/>
  <c r="CW1719" i="64" a="1"/>
  <c r="DH1648" i="64" a="1"/>
  <c r="DH1864" i="64" a="1"/>
  <c r="CV1491" i="64" a="1"/>
  <c r="CR1515" i="64" a="1"/>
  <c r="DC1921" i="64" a="1"/>
  <c r="DJ1613" i="64" a="1"/>
  <c r="U727" i="64" a="1"/>
  <c r="BL1244" i="64" a="1"/>
  <c r="U1758" i="64" a="1"/>
  <c r="CO1491" i="64" a="1"/>
  <c r="DC542" i="64" a="1"/>
  <c r="CP1921" i="64" a="1"/>
  <c r="BN1024" i="64" a="1"/>
  <c r="CO1467" i="64" a="1"/>
  <c r="CU542" i="64" a="1"/>
  <c r="CU1921" i="64" a="1"/>
  <c r="CS566" i="64" a="1"/>
  <c r="DK542" i="64" a="1"/>
  <c r="DH1758" i="64" a="1"/>
  <c r="CX1921" i="64" a="1"/>
  <c r="X2005" i="64" a="1"/>
  <c r="CO1515" i="64" a="1"/>
  <c r="CQ822" i="64" a="1"/>
  <c r="CO1921" i="64" a="1"/>
  <c r="DD798" i="64" a="1"/>
  <c r="V1467" i="64" a="1"/>
  <c r="DE1758" i="64" a="1"/>
  <c r="CT1515" i="64" a="1"/>
  <c r="W727" i="64" a="1"/>
  <c r="DJ1218" i="64" a="1"/>
  <c r="V1218" i="64" a="1"/>
  <c r="CX542" i="64" a="1"/>
  <c r="CR727" i="64" a="1"/>
  <c r="DG542" i="64" a="1"/>
  <c r="CP1613" i="64" a="1"/>
  <c r="CP1491" i="64" a="1"/>
  <c r="CS1648" i="64" a="1"/>
  <c r="DK1921" i="64" a="1"/>
  <c r="CY1515" i="64" a="1"/>
  <c r="DI798" i="64" a="1"/>
  <c r="CR1758" i="64" a="1"/>
  <c r="DG1921" i="64" a="1"/>
  <c r="W566" i="64" a="1"/>
  <c r="CP1515" i="64" a="1"/>
  <c r="DC1864" i="64" a="1"/>
  <c r="CQ798" i="64" a="1"/>
  <c r="CY1585" i="64" a="1"/>
  <c r="DB566" i="64" a="1"/>
  <c r="CU1515" i="64" a="1"/>
  <c r="CZ1758" i="64" a="1"/>
  <c r="T1921" i="64" a="1"/>
  <c r="CX1491" i="64" a="1"/>
  <c r="CO1585" i="64" a="1"/>
  <c r="DD1864" i="64" a="1"/>
  <c r="DK566" i="64" a="1"/>
  <c r="DI1864" i="64" a="1"/>
  <c r="CO1719" i="64" a="1"/>
  <c r="DG566" i="64" a="1"/>
  <c r="DI1683" i="64" a="1"/>
  <c r="CV1683" i="64" a="1"/>
  <c r="DA566" i="64" a="1"/>
  <c r="DH1585" i="64" a="1"/>
  <c r="CO1613" i="64" a="1"/>
  <c r="CO727" i="64" a="1"/>
  <c r="DF566" i="64" a="1"/>
  <c r="DF751" i="64" a="1"/>
  <c r="DK1467" i="64" a="1"/>
  <c r="DA798" i="64" a="1"/>
  <c r="DB1515" i="64" a="1"/>
  <c r="DB727" i="64" a="1"/>
  <c r="DE1864" i="64" a="1"/>
  <c r="DB1585" i="64" a="1"/>
  <c r="CO542" i="64" a="1"/>
  <c r="CY1613" i="64" a="1"/>
  <c r="CT1683" i="64" a="1"/>
  <c r="CO822" i="64" a="1"/>
  <c r="U1467" i="64" a="1"/>
  <c r="DF822" i="64" a="1"/>
  <c r="DC1648" i="64" a="1"/>
  <c r="CY542" i="64" a="1"/>
  <c r="CY1921" i="64" a="1"/>
  <c r="CY566" i="64" a="1"/>
  <c r="V566" i="64" a="1"/>
  <c r="CW1648" i="64" a="1"/>
  <c r="DE542" i="64" a="1"/>
  <c r="DK1758" i="64" a="1"/>
  <c r="CZ542" i="64" a="1"/>
  <c r="CT1921" i="64" a="1"/>
  <c r="CW1515" i="64" a="1"/>
  <c r="S1921" i="64" a="1"/>
  <c r="CO1758" i="64" a="1"/>
  <c r="DD1758" i="64" a="1"/>
  <c r="CS1758" i="64" a="1"/>
  <c r="CX751" i="64" a="1"/>
  <c r="CQ1515" i="64" a="1"/>
  <c r="DB1719" i="64" a="1"/>
  <c r="CV1864" i="64" a="1"/>
  <c r="CX798" i="64" a="1"/>
  <c r="DH727" i="64" a="1"/>
  <c r="CS1864" i="64" a="1"/>
  <c r="DF1613" i="64" a="1"/>
  <c r="T1218" i="64" a="1"/>
  <c r="CZ798" i="64" a="1"/>
  <c r="CV1467" i="64" a="1"/>
  <c r="CR1719" i="64" a="1"/>
  <c r="DE751" i="64" a="1"/>
  <c r="CQ1864" i="64" a="1"/>
  <c r="CX1719" i="64" a="1"/>
  <c r="CW1491" i="64" a="1"/>
  <c r="DF798" i="64" a="1"/>
  <c r="CX566" i="64" a="1"/>
  <c r="CU1491" i="64" a="1"/>
  <c r="DC1585" i="64" a="1"/>
  <c r="DK1648" i="64" a="1"/>
  <c r="CP727" i="64" a="1"/>
  <c r="DB751" i="64" a="1"/>
  <c r="DH566" i="64" a="1"/>
  <c r="CT1719" i="64" a="1"/>
  <c r="CX1758" i="64" a="1"/>
  <c r="DK1515" i="64" a="1"/>
  <c r="CS1218" i="64" a="1"/>
  <c r="CO1683" i="64" a="1"/>
  <c r="DG1613" i="64" a="1"/>
  <c r="CS542" i="64" a="1"/>
  <c r="DE566" i="64" a="1"/>
  <c r="X1758" i="64" a="1"/>
  <c r="DA1864" i="64" a="1"/>
  <c r="DE1491" i="64" a="1"/>
  <c r="DJ1648" i="64" a="1"/>
  <c r="DI566" i="64" a="1"/>
  <c r="CQ1218" i="64" a="1"/>
  <c r="DG1864" i="64" a="1"/>
  <c r="CP1719" i="64" a="1"/>
  <c r="DG1515" i="64" a="1"/>
  <c r="DE1683" i="64" a="1"/>
  <c r="BN1295" i="64" a="1"/>
  <c r="DE1648" i="64" a="1"/>
  <c r="X850" i="64" a="1"/>
  <c r="CS751" i="64" a="1"/>
  <c r="DD542" i="64" a="1"/>
  <c r="DB542" i="64" a="1"/>
  <c r="V727" i="64" a="1"/>
  <c r="DA1719" i="64" a="1"/>
  <c r="DC1613" i="64" a="1"/>
  <c r="DA1648" i="64" a="1"/>
  <c r="DA1515" i="64" a="1"/>
  <c r="CY1758" i="64" a="1"/>
  <c r="DB1613" i="64" a="1"/>
  <c r="DG1467" i="64" a="1"/>
  <c r="W542" i="64" a="1"/>
  <c r="CS1585" i="64" a="1"/>
  <c r="CV566" i="64" a="1"/>
  <c r="CV1648" i="64" a="1"/>
  <c r="CR822" i="64" a="1"/>
  <c r="CS727" i="64" a="1"/>
  <c r="CQ566" i="64" a="1"/>
  <c r="DJ1719" i="64" a="1"/>
  <c r="CO566" i="64" a="1"/>
  <c r="S1218" i="64" a="1"/>
  <c r="CV798" i="64" a="1"/>
  <c r="DE822" i="64" a="1"/>
  <c r="DJ1758" i="64" a="1"/>
  <c r="CV1758" i="64" a="1"/>
  <c r="DJ751" i="64" a="1"/>
  <c r="DA822" i="64" a="1"/>
  <c r="CR751" i="64" a="1"/>
  <c r="DI822" i="64" a="1"/>
  <c r="CO751" i="64" a="1"/>
  <c r="CW566" i="64" a="1"/>
  <c r="DF1648" i="64" a="1"/>
  <c r="DE727" i="64" a="1"/>
  <c r="V1758" i="64" a="1"/>
  <c r="DI1491" i="64" a="1"/>
  <c r="DJ1585" i="64" a="1"/>
  <c r="CR1864" i="64" a="1"/>
  <c r="DF727" i="64" a="1"/>
  <c r="DK1218" i="64" a="1"/>
  <c r="CY1648" i="64" a="1"/>
  <c r="DG1585" i="64" a="1"/>
  <c r="BN1136" i="64" a="1"/>
  <c r="CU1683" i="64" a="1"/>
  <c r="CT566" i="64" a="1"/>
  <c r="DI1613" i="64" a="1"/>
  <c r="CS798" i="64" a="1"/>
  <c r="DI542" i="64" a="1"/>
  <c r="X2470" i="64" a="1"/>
  <c r="DH1467" i="64" a="1"/>
  <c r="DB1218" i="64" a="1"/>
  <c r="DG751" i="64" a="1"/>
  <c r="CY822" i="64" a="1"/>
  <c r="CR1218" i="64" a="1"/>
  <c r="CO798" i="64" a="1"/>
  <c r="CZ1491" i="64" a="1"/>
  <c r="CT1613" i="64" a="1"/>
  <c r="W1218" i="64" a="1"/>
  <c r="CZ1467" i="64" a="1"/>
  <c r="DA1683" i="64" a="1"/>
  <c r="DH1218" i="64" a="1"/>
  <c r="CQ1758" i="64" a="1"/>
  <c r="DA1758" i="64" a="1"/>
  <c r="CP1683" i="64" a="1"/>
  <c r="DJ1683" i="64" a="1"/>
  <c r="CV1719" i="64" a="1"/>
  <c r="DC1218" i="64" a="1"/>
  <c r="DG1758" i="64" a="1"/>
  <c r="CZ1683" i="64" a="1"/>
  <c r="DD1648" i="64" a="1"/>
  <c r="DI1467" i="64" a="1"/>
  <c r="BO420" i="64" l="1" a="1"/>
  <c r="BO420" i="64" s="1"/>
  <c r="BO450" i="64" s="1"/>
  <c r="BO480" i="64" a="1"/>
  <c r="BO480" i="64" s="1"/>
  <c r="BO520" i="64" s="1"/>
  <c r="CC50" i="1236"/>
  <c r="CC17" i="861" s="1"/>
  <c r="CC63" i="1236"/>
  <c r="CC100" i="861" s="1"/>
  <c r="CD29" i="1236"/>
  <c r="CE42" i="1236"/>
  <c r="CD45" i="1236"/>
  <c r="CE28" i="1236"/>
  <c r="CE36" i="1236"/>
  <c r="AS60" i="1236"/>
  <c r="CE45" i="1236"/>
  <c r="CD42" i="1236"/>
  <c r="CD33" i="1236"/>
  <c r="CE31" i="1236"/>
  <c r="CD40" i="1236"/>
  <c r="CD38" i="1236"/>
  <c r="CD26" i="1236"/>
  <c r="CD31" i="1236"/>
  <c r="CD37" i="1236"/>
  <c r="CE26" i="1236"/>
  <c r="CD46" i="1236"/>
  <c r="CE29" i="1236"/>
  <c r="CE40" i="1236"/>
  <c r="CD34" i="1236"/>
  <c r="CC48" i="1236"/>
  <c r="CD23" i="1236"/>
  <c r="CD43" i="1236"/>
  <c r="CE25" i="1236"/>
  <c r="CE37" i="1236"/>
  <c r="CD32" i="1236"/>
  <c r="CD62" i="1236"/>
  <c r="CD99" i="861" s="1"/>
  <c r="CF4" i="1236"/>
  <c r="CF17" i="1236"/>
  <c r="CF16" i="1236"/>
  <c r="CF36" i="861" s="1"/>
  <c r="CF20" i="1236"/>
  <c r="CF61" i="1236"/>
  <c r="CH2" i="1236"/>
  <c r="CG3" i="1236"/>
  <c r="CG1" i="1236"/>
  <c r="CG7" i="1236"/>
  <c r="CE18" i="1236"/>
  <c r="CE8" i="1236"/>
  <c r="BN1295" i="64"/>
  <c r="BN1296" i="64" s="1"/>
  <c r="BN396" i="64"/>
  <c r="BO1294" i="64" a="1"/>
  <c r="BO1294" i="64" s="1"/>
  <c r="BO395" i="64" a="1"/>
  <c r="BO395" i="64" s="1"/>
  <c r="BD1297" i="64"/>
  <c r="BE1293" i="64" s="1"/>
  <c r="BD1299" i="64"/>
  <c r="BN1136" i="64"/>
  <c r="BN1068" i="64"/>
  <c r="BO1067" i="64" a="1"/>
  <c r="BO1067" i="64" s="1"/>
  <c r="BO1135" i="64" a="1"/>
  <c r="BO1135" i="64" s="1"/>
  <c r="BC1138" i="64"/>
  <c r="BD1134" i="64" s="1"/>
  <c r="BC1140" i="64"/>
  <c r="BM1143" i="64"/>
  <c r="BM1137" i="64"/>
  <c r="BM1144" i="64" s="1"/>
  <c r="AD101" i="861"/>
  <c r="BN2052" i="64"/>
  <c r="BN2061" i="64" s="1"/>
  <c r="BN2062" i="64" s="1" a="1"/>
  <c r="BN2062" i="64" s="1"/>
  <c r="BO2053" i="64" a="1"/>
  <c r="BO2053" i="64" s="1"/>
  <c r="AV2058" i="64"/>
  <c r="AV2055" i="64" s="1"/>
  <c r="CA2083" i="64"/>
  <c r="CA2085" i="64" s="1"/>
  <c r="BN1024" i="64"/>
  <c r="BN1894" i="64"/>
  <c r="BN1896" i="64" s="1"/>
  <c r="BL1039" i="64" a="1"/>
  <c r="BL1039" i="64" s="1"/>
  <c r="BO1893" i="64" a="1"/>
  <c r="BO1893" i="64" s="1"/>
  <c r="BO1025" i="64" a="1"/>
  <c r="BO1025" i="64" s="1"/>
  <c r="BM1033" i="64"/>
  <c r="BM1038" i="64"/>
  <c r="BB1028" i="64"/>
  <c r="BB1035" i="64"/>
  <c r="BO1195" i="64" a="1"/>
  <c r="BO1195" i="64" s="1"/>
  <c r="BO1895" i="64" a="1"/>
  <c r="BO1895" i="64" s="1"/>
  <c r="BN1193" i="64"/>
  <c r="BN1194" i="64" s="1"/>
  <c r="BN1196" i="64" s="1"/>
  <c r="BO1191" i="64" a="1"/>
  <c r="BO1191" i="64" s="1"/>
  <c r="BO1192" i="64" a="1"/>
  <c r="BO1192" i="64" s="1"/>
  <c r="AG660" i="64"/>
  <c r="BO661" i="64" a="1"/>
  <c r="BO661" i="64" s="1"/>
  <c r="BO650" i="64" a="1"/>
  <c r="BO650" i="64" s="1"/>
  <c r="BO653" i="64" a="1"/>
  <c r="BO653" i="64" s="1"/>
  <c r="BO667" i="64" a="1"/>
  <c r="BO667" i="64" s="1"/>
  <c r="BN126" i="64"/>
  <c r="BN141" i="64"/>
  <c r="BN1388" i="64"/>
  <c r="BN1390" i="64" s="1"/>
  <c r="BO111" i="64" a="1"/>
  <c r="BO111" i="64" s="1"/>
  <c r="BO1373" i="64" a="1"/>
  <c r="BO1373" i="64" s="1"/>
  <c r="BI2107"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265" i="64" a="1"/>
  <c r="BO1265" i="64" s="1"/>
  <c r="W2286" i="64"/>
  <c r="T2026" i="64"/>
  <c r="T2027" i="64" s="1"/>
  <c r="BK995" i="64"/>
  <c r="BL994" i="64"/>
  <c r="BL995" i="64" s="1"/>
  <c r="BN990" i="64"/>
  <c r="BN989" i="64"/>
  <c r="BN988" i="64"/>
  <c r="BN987" i="64"/>
  <c r="BM992" i="64"/>
  <c r="BN991" i="64"/>
  <c r="BO982" i="64" a="1"/>
  <c r="BO982" i="64" s="1"/>
  <c r="BO983" i="64" a="1"/>
  <c r="BO983" i="64" s="1"/>
  <c r="BO984" i="64" a="1"/>
  <c r="BO984" i="64" s="1"/>
  <c r="BO980" i="64" a="1"/>
  <c r="BO980" i="64" s="1"/>
  <c r="BO981" i="64" a="1"/>
  <c r="BO981" i="64" s="1"/>
  <c r="BM977" i="64"/>
  <c r="BN976" i="64"/>
  <c r="BO969" i="64" a="1"/>
  <c r="BO969" i="64" s="1"/>
  <c r="BO965" i="64" a="1"/>
  <c r="BO965" i="64" s="1"/>
  <c r="BO949" i="64" a="1"/>
  <c r="BO949" i="64" s="1"/>
  <c r="BO957" i="64" s="1"/>
  <c r="BO950" i="64" a="1"/>
  <c r="BO950" i="64" s="1"/>
  <c r="BO958" i="64" s="1"/>
  <c r="BO966" i="64" a="1"/>
  <c r="BO966" i="64" s="1"/>
  <c r="BO951" i="64" a="1"/>
  <c r="BO951" i="64" s="1"/>
  <c r="BO959" i="64" s="1"/>
  <c r="BO952" i="64" a="1"/>
  <c r="BO952" i="64" s="1"/>
  <c r="BO960" i="64" s="1"/>
  <c r="BO953" i="64" a="1"/>
  <c r="BO953" i="64" s="1"/>
  <c r="BO961" i="64" s="1"/>
  <c r="BO967" i="64" a="1"/>
  <c r="BO967" i="64" s="1"/>
  <c r="BO968" i="64" a="1"/>
  <c r="BO968" i="64" s="1"/>
  <c r="BN975" i="64"/>
  <c r="BN974" i="64"/>
  <c r="BN973" i="64"/>
  <c r="BN972" i="64"/>
  <c r="BO208" i="64" a="1"/>
  <c r="BO208" i="64" s="1"/>
  <c r="BO207" i="64" s="1"/>
  <c r="BO209" i="64" a="1"/>
  <c r="BO209" i="64" s="1"/>
  <c r="BN210" i="64"/>
  <c r="BN212" i="64" s="1"/>
  <c r="BN1241" i="64"/>
  <c r="BN924" i="64"/>
  <c r="BN926" i="64" s="1"/>
  <c r="BL1244" i="64"/>
  <c r="BM1243" i="64"/>
  <c r="BO331" i="64" a="1"/>
  <c r="BO331" i="64" s="1"/>
  <c r="BO1240" i="64" a="1"/>
  <c r="BO1240" i="64" s="1"/>
  <c r="BO312" i="64" a="1"/>
  <c r="BO312" i="64" s="1"/>
  <c r="BO925" i="64" a="1"/>
  <c r="BO925" i="64" s="1"/>
  <c r="BO891" i="64" a="1"/>
  <c r="BO891" i="64" s="1"/>
  <c r="BO299" i="64" a="1"/>
  <c r="BO299" i="64" s="1"/>
  <c r="BM888" i="64"/>
  <c r="BN884" i="64"/>
  <c r="BN892" i="64" s="1"/>
  <c r="BO887" i="64" a="1"/>
  <c r="BO887" i="64" s="1"/>
  <c r="BO4" i="64"/>
  <c r="BO883" i="64" a="1"/>
  <c r="BO883" i="64" s="1"/>
  <c r="BP259" i="64"/>
  <c r="BP7" i="64"/>
  <c r="BO8" i="64" s="1"/>
  <c r="BP3" i="64"/>
  <c r="BP1" i="64"/>
  <c r="BQ2" i="64"/>
  <c r="BO43" i="863"/>
  <c r="BO42" i="863"/>
  <c r="BO21" i="863" s="1"/>
  <c r="BO31"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8"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850" i="64"/>
  <c r="X860" i="64" s="1"/>
  <c r="Y854" i="64" a="1"/>
  <c r="Y854" i="64" s="1"/>
  <c r="Y849" i="64" a="1"/>
  <c r="Y849" i="64" s="1"/>
  <c r="X589" i="64"/>
  <c r="W2396" i="64"/>
  <c r="Y2381" i="64" a="1"/>
  <c r="Y2381" i="64" s="1"/>
  <c r="Y2382" i="64" a="1"/>
  <c r="Y2382" i="64" s="1"/>
  <c r="Y2383" i="64" a="1"/>
  <c r="Y2383" i="64" s="1"/>
  <c r="Y2384" i="64" a="1"/>
  <c r="Y2384" i="64" s="1"/>
  <c r="Y2380" i="64" a="1"/>
  <c r="Y2380" i="64" s="1"/>
  <c r="Y2385" i="64" a="1"/>
  <c r="Y2385" i="64" s="1"/>
  <c r="Y2379" i="64" a="1"/>
  <c r="Y2379" i="64" s="1"/>
  <c r="Y2386" i="64" a="1"/>
  <c r="Y2386" i="64" s="1"/>
  <c r="Y2387" i="64" a="1"/>
  <c r="Y2387" i="64" s="1"/>
  <c r="X2388" i="64"/>
  <c r="DD2398" i="64"/>
  <c r="DE2396" i="64"/>
  <c r="Y565" i="64" a="1"/>
  <c r="Y565" i="64" s="1"/>
  <c r="Y588" i="64" a="1"/>
  <c r="Y588" i="64" s="1"/>
  <c r="Y587" i="64" a="1"/>
  <c r="Y587" i="64" s="1"/>
  <c r="V566" i="64"/>
  <c r="U566" i="64"/>
  <c r="X566" i="64"/>
  <c r="W566" i="64"/>
  <c r="T566" i="64"/>
  <c r="Y2567" i="64"/>
  <c r="Y2533" i="64"/>
  <c r="CT190" i="64"/>
  <c r="CT193" i="64" s="1"/>
  <c r="CO2751" i="64"/>
  <c r="CP2749" i="64"/>
  <c r="DF1758" i="64"/>
  <c r="DF1772" i="64" s="1"/>
  <c r="CR1758" i="64"/>
  <c r="CR1772" i="64" s="1"/>
  <c r="DI1758" i="64"/>
  <c r="DI1772" i="64" s="1"/>
  <c r="CQ1758" i="64"/>
  <c r="CQ1772" i="64" s="1"/>
  <c r="CV1758" i="64"/>
  <c r="CV1772" i="64" s="1"/>
  <c r="DJ1758" i="64"/>
  <c r="DJ1772" i="64" s="1"/>
  <c r="DA1758" i="64"/>
  <c r="DA1772" i="64" s="1"/>
  <c r="DH1758" i="64"/>
  <c r="DH1772" i="64" s="1"/>
  <c r="DE1758" i="64"/>
  <c r="DE1772" i="64" s="1"/>
  <c r="CP1758" i="64"/>
  <c r="CP1772" i="64" s="1"/>
  <c r="CT1758" i="64"/>
  <c r="CT1772" i="64" s="1"/>
  <c r="CU1758" i="64"/>
  <c r="CU1772" i="64" s="1"/>
  <c r="DG1758" i="64"/>
  <c r="DG1772" i="64" s="1"/>
  <c r="CZ1758" i="64"/>
  <c r="CZ1772" i="64" s="1"/>
  <c r="CY1758" i="64"/>
  <c r="CY1772" i="64" s="1"/>
  <c r="CX1758" i="64"/>
  <c r="CX1772" i="64" s="1"/>
  <c r="CW1758" i="64"/>
  <c r="CW1772" i="64" s="1"/>
  <c r="DB1758" i="64"/>
  <c r="DB1772" i="64" s="1"/>
  <c r="DC1758" i="64"/>
  <c r="DC1772" i="64" s="1"/>
  <c r="DK1758" i="64"/>
  <c r="DK1772" i="64" s="1"/>
  <c r="CS1758" i="64"/>
  <c r="CS1772" i="64" s="1"/>
  <c r="DD1758" i="64"/>
  <c r="DD1772" i="64" s="1"/>
  <c r="CW1719" i="64"/>
  <c r="CX1719" i="64"/>
  <c r="DI1719" i="64"/>
  <c r="CR1719" i="64"/>
  <c r="CZ1719" i="64"/>
  <c r="CS1719" i="64"/>
  <c r="DD1719" i="64"/>
  <c r="DA1719" i="64"/>
  <c r="DB1719" i="64"/>
  <c r="CT1719" i="64"/>
  <c r="DJ1719" i="64"/>
  <c r="DF1719" i="64"/>
  <c r="CY1719" i="64"/>
  <c r="CP1719" i="64"/>
  <c r="CU1719" i="64"/>
  <c r="DE1719" i="64"/>
  <c r="CV1719" i="64"/>
  <c r="DK1719" i="64"/>
  <c r="DG1719" i="64"/>
  <c r="DC1719" i="64"/>
  <c r="CQ1719" i="64"/>
  <c r="DH1719" i="64"/>
  <c r="DF1683" i="64"/>
  <c r="DJ1683" i="64"/>
  <c r="DI1683" i="64"/>
  <c r="DA1683" i="64"/>
  <c r="CU1683" i="64"/>
  <c r="CR1683" i="64"/>
  <c r="DD1683" i="64"/>
  <c r="CX1683" i="64"/>
  <c r="CQ1683" i="64"/>
  <c r="CZ1683" i="64"/>
  <c r="DK1683" i="64"/>
  <c r="CS1683" i="64"/>
  <c r="CY1683" i="64"/>
  <c r="CV1683" i="64"/>
  <c r="DE1683" i="64"/>
  <c r="CW1683" i="64"/>
  <c r="DH1683" i="64"/>
  <c r="DG1683" i="64"/>
  <c r="DC1683" i="64"/>
  <c r="CT1683" i="64"/>
  <c r="CP1683" i="64"/>
  <c r="DB1683" i="64"/>
  <c r="DG1613" i="64"/>
  <c r="CY1613" i="64"/>
  <c r="DH1613" i="64"/>
  <c r="CS1613" i="64"/>
  <c r="CU1613" i="64"/>
  <c r="CW1613" i="64"/>
  <c r="CV1613" i="64"/>
  <c r="CR1613" i="64"/>
  <c r="DK1613" i="64"/>
  <c r="CQ1613" i="64"/>
  <c r="CZ1613" i="64"/>
  <c r="DI1613" i="64"/>
  <c r="CT1613" i="64"/>
  <c r="DJ1613" i="64"/>
  <c r="DA1613" i="64"/>
  <c r="DE1613" i="64"/>
  <c r="DC1613" i="64"/>
  <c r="CX1613" i="64"/>
  <c r="DD1613" i="64"/>
  <c r="DB1613" i="64"/>
  <c r="DF1613" i="64"/>
  <c r="CP1613" i="64"/>
  <c r="X2492" i="64"/>
  <c r="X2470" i="64"/>
  <c r="Y2825" i="64" a="1"/>
  <c r="Y2825" i="64" s="1"/>
  <c r="Y2471" i="64" a="1"/>
  <c r="Y2471" i="64" s="1"/>
  <c r="Y2491" i="64" a="1"/>
  <c r="Y2491" i="64" s="1"/>
  <c r="BI2148" i="64"/>
  <c r="BH2150" i="64"/>
  <c r="BI2127" i="64"/>
  <c r="BI2129" i="64" s="1"/>
  <c r="U2026" i="64"/>
  <c r="U2027" i="64" s="1"/>
  <c r="V2015" i="64"/>
  <c r="W2013" i="64"/>
  <c r="W2022" i="64"/>
  <c r="W2014" i="64"/>
  <c r="W2023" i="64"/>
  <c r="Y2019" i="64" a="1"/>
  <c r="Y2019" i="64" s="1"/>
  <c r="Y2018" i="64" a="1"/>
  <c r="Y2018" i="64" s="1"/>
  <c r="V2024" i="64"/>
  <c r="Y2009" i="64" a="1"/>
  <c r="Y2009" i="64" s="1"/>
  <c r="Y2010" i="64" a="1"/>
  <c r="Y2010" i="64" s="1"/>
  <c r="X2006" i="64"/>
  <c r="X2005" i="64"/>
  <c r="Y2000" i="64" a="1"/>
  <c r="Y2000" i="64" s="1"/>
  <c r="Y2001" i="64" a="1"/>
  <c r="Y2001" i="64" s="1"/>
  <c r="X2513" i="64"/>
  <c r="Y2512" i="64" a="1"/>
  <c r="Y2512" i="64" s="1"/>
  <c r="Y725" i="64" a="1"/>
  <c r="Y725"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648" i="64"/>
  <c r="DG1977" i="64"/>
  <c r="DE56" i="64"/>
  <c r="DE62" i="64" s="1"/>
  <c r="CZ56" i="64"/>
  <c r="CZ62" i="64" s="1"/>
  <c r="DA56" i="64"/>
  <c r="DA62" i="64" s="1"/>
  <c r="DG822" i="64"/>
  <c r="CR1864" i="64"/>
  <c r="CR1866" i="64" s="1"/>
  <c r="DE1977" i="64"/>
  <c r="DH542" i="64"/>
  <c r="DH751" i="64"/>
  <c r="DH1585" i="64"/>
  <c r="DH1587" i="64" s="1"/>
  <c r="CV751" i="64"/>
  <c r="DF1218" i="64"/>
  <c r="DF2755" i="64" s="1"/>
  <c r="CO751" i="64"/>
  <c r="CP1864" i="64"/>
  <c r="CP1866" i="64" s="1"/>
  <c r="DH1491" i="64"/>
  <c r="DH1493" i="64" s="1"/>
  <c r="DH2832" i="64" s="1"/>
  <c r="CR1977" i="64"/>
  <c r="DF1977" i="64"/>
  <c r="CP1921" i="64"/>
  <c r="DF1491" i="64"/>
  <c r="DF1493" i="64" s="1"/>
  <c r="DF2832" i="64" s="1"/>
  <c r="CW1921" i="64"/>
  <c r="DE1864" i="64"/>
  <c r="DE1866" i="64" s="1"/>
  <c r="DG751" i="64"/>
  <c r="CR751" i="64"/>
  <c r="CS1977" i="64"/>
  <c r="CX1585" i="64"/>
  <c r="CX1587" i="64" s="1"/>
  <c r="DH822" i="64"/>
  <c r="DC1864" i="64"/>
  <c r="DC1866" i="64" s="1"/>
  <c r="CS56" i="64"/>
  <c r="CS62" i="64" s="1"/>
  <c r="CR542" i="64"/>
  <c r="DF1921" i="64"/>
  <c r="DC1648" i="64"/>
  <c r="CR1467" i="64"/>
  <c r="CR1469" i="64" s="1"/>
  <c r="DE751" i="64"/>
  <c r="CO1585" i="64"/>
  <c r="CO1587" i="64" s="1"/>
  <c r="CX1218" i="64"/>
  <c r="CX2755" i="64" s="1"/>
  <c r="DA1921" i="64"/>
  <c r="DA1648" i="64"/>
  <c r="CU1864" i="64"/>
  <c r="CU1866" i="64" s="1"/>
  <c r="CS822" i="64"/>
  <c r="DA1977" i="64"/>
  <c r="DD1921" i="64"/>
  <c r="DD1467" i="64"/>
  <c r="DD1469" i="64" s="1"/>
  <c r="CS1585" i="64"/>
  <c r="CS1587" i="64" s="1"/>
  <c r="DC1491" i="64"/>
  <c r="DC1493" i="64" s="1"/>
  <c r="DC2832" i="64" s="1"/>
  <c r="CX727" i="64"/>
  <c r="DB798" i="64"/>
  <c r="DB800" i="64" s="1"/>
  <c r="CV798" i="64"/>
  <c r="CV800" i="64" s="1"/>
  <c r="CV1864" i="64"/>
  <c r="CV1866" i="64" s="1"/>
  <c r="CY727" i="64"/>
  <c r="CU1515" i="64"/>
  <c r="CR1921" i="64"/>
  <c r="CP566" i="64"/>
  <c r="CV822" i="64"/>
  <c r="CT1491" i="64"/>
  <c r="CT1493" i="64" s="1"/>
  <c r="CT2832" i="64" s="1"/>
  <c r="CW1648" i="64"/>
  <c r="DE798" i="64"/>
  <c r="DE800" i="64" s="1"/>
  <c r="CZ1864" i="64"/>
  <c r="CZ1866" i="64" s="1"/>
  <c r="DD798" i="64"/>
  <c r="DD800" i="64" s="1"/>
  <c r="CU1467" i="64"/>
  <c r="CU1469" i="64" s="1"/>
  <c r="CU822" i="64"/>
  <c r="CO1758" i="64"/>
  <c r="CT566" i="64"/>
  <c r="DE566" i="64"/>
  <c r="DH1515" i="64"/>
  <c r="CZ1921" i="64"/>
  <c r="DG798" i="64"/>
  <c r="DG800" i="64" s="1"/>
  <c r="DH1648" i="64"/>
  <c r="CO798" i="64"/>
  <c r="CO800" i="64" s="1"/>
  <c r="CS566" i="64"/>
  <c r="CY1491" i="64"/>
  <c r="CY1493" i="64" s="1"/>
  <c r="CY2832" i="64" s="1"/>
  <c r="DA727" i="64"/>
  <c r="CS798" i="64"/>
  <c r="CS800" i="64" s="1"/>
  <c r="DC798" i="64"/>
  <c r="DC800" i="64" s="1"/>
  <c r="CW1977" i="64"/>
  <c r="CV566" i="64"/>
  <c r="DC1585" i="64"/>
  <c r="DC1587" i="64" s="1"/>
  <c r="DC1977" i="64"/>
  <c r="CT751" i="64"/>
  <c r="CW798" i="64"/>
  <c r="CW800" i="64" s="1"/>
  <c r="DD1864" i="64"/>
  <c r="DD1866" i="64" s="1"/>
  <c r="DB751" i="64"/>
  <c r="DC542" i="64"/>
  <c r="CQ566" i="64"/>
  <c r="CU1218" i="64"/>
  <c r="CU2755" i="64" s="1"/>
  <c r="CP1467" i="64"/>
  <c r="CP1469" i="64" s="1"/>
  <c r="CT1921" i="64"/>
  <c r="CZ1585" i="64"/>
  <c r="CZ1587" i="64" s="1"/>
  <c r="CZ1648" i="64"/>
  <c r="DB1467" i="64"/>
  <c r="DB1469" i="64" s="1"/>
  <c r="CO1864" i="64"/>
  <c r="CO1866" i="64" s="1"/>
  <c r="DB1864" i="64"/>
  <c r="DB1866" i="64" s="1"/>
  <c r="CU751" i="64"/>
  <c r="CR1515" i="64"/>
  <c r="CO566" i="64"/>
  <c r="DB1515" i="64"/>
  <c r="DH1921" i="64"/>
  <c r="CU542" i="64"/>
  <c r="DG542" i="64"/>
  <c r="CV1585" i="64"/>
  <c r="CV1587" i="64" s="1"/>
  <c r="DG727" i="64"/>
  <c r="DG726" i="64" s="1"/>
  <c r="DB1585" i="64"/>
  <c r="DB1587" i="64" s="1"/>
  <c r="CV1218" i="64"/>
  <c r="CV2755" i="64" s="1"/>
  <c r="CW542" i="64"/>
  <c r="DC822" i="64"/>
  <c r="DH566" i="64"/>
  <c r="DH1218" i="64"/>
  <c r="DH2755" i="64" s="1"/>
  <c r="CV1977" i="64"/>
  <c r="CQ1585" i="64"/>
  <c r="CQ1587" i="64" s="1"/>
  <c r="CP1977" i="64"/>
  <c r="CS542" i="64"/>
  <c r="CW822" i="64"/>
  <c r="DB1977" i="64"/>
  <c r="CX822" i="64"/>
  <c r="DA822" i="64"/>
  <c r="CQ1218" i="64"/>
  <c r="CQ2755" i="64" s="1"/>
  <c r="DC1921" i="64"/>
  <c r="CU1585" i="64"/>
  <c r="CU1587" i="64" s="1"/>
  <c r="CW751" i="64"/>
  <c r="CR1648" i="64"/>
  <c r="CO1921" i="64"/>
  <c r="CW1585" i="64"/>
  <c r="CW1587" i="64" s="1"/>
  <c r="CO727" i="64"/>
  <c r="DC1515" i="64"/>
  <c r="DD1491" i="64"/>
  <c r="DD1493" i="64" s="1"/>
  <c r="DD2832" i="64" s="1"/>
  <c r="CW1467" i="64"/>
  <c r="CW1469" i="64" s="1"/>
  <c r="DA1515" i="64"/>
  <c r="DG1864" i="64"/>
  <c r="DG1866" i="64" s="1"/>
  <c r="DG1467" i="64"/>
  <c r="DG1469" i="64" s="1"/>
  <c r="CZ1515" i="64"/>
  <c r="CS1515" i="64"/>
  <c r="CX1467" i="64"/>
  <c r="CX1469" i="64" s="1"/>
  <c r="CY1864" i="64"/>
  <c r="CY1866" i="64" s="1"/>
  <c r="CU1921" i="64"/>
  <c r="DA1864" i="64"/>
  <c r="DA1866" i="64" s="1"/>
  <c r="DF822" i="64"/>
  <c r="DG1585" i="64"/>
  <c r="DG1587" i="64" s="1"/>
  <c r="DH1864" i="64"/>
  <c r="DH1866" i="64" s="1"/>
  <c r="CY566" i="64"/>
  <c r="CT822" i="64"/>
  <c r="CT798" i="64"/>
  <c r="CT800" i="64" s="1"/>
  <c r="DH727" i="64"/>
  <c r="DI723" i="64" s="1"/>
  <c r="DE727" i="64"/>
  <c r="DF723" i="64" s="1"/>
  <c r="CQ1491" i="64"/>
  <c r="CQ1493" i="64" s="1"/>
  <c r="CQ2832" i="64" s="1"/>
  <c r="CY1218" i="64"/>
  <c r="CY2755" i="64" s="1"/>
  <c r="CX1515" i="64"/>
  <c r="CX1977" i="64"/>
  <c r="DB1218" i="64"/>
  <c r="DB2755" i="64" s="1"/>
  <c r="DD542" i="64"/>
  <c r="CR1585" i="64"/>
  <c r="CR1587" i="64" s="1"/>
  <c r="DA798" i="64"/>
  <c r="DA800" i="64" s="1"/>
  <c r="DC1467" i="64"/>
  <c r="DC1469" i="64" s="1"/>
  <c r="CO1218" i="64"/>
  <c r="CO2755" i="64" s="1"/>
  <c r="DA1585" i="64"/>
  <c r="DA1587" i="64" s="1"/>
  <c r="CO1683" i="64"/>
  <c r="CO822" i="64"/>
  <c r="CV1648" i="64"/>
  <c r="DD822" i="64"/>
  <c r="DB1648" i="64"/>
  <c r="CU566" i="64"/>
  <c r="CX1648" i="64"/>
  <c r="DE1921" i="64"/>
  <c r="DF1864" i="64"/>
  <c r="DF1866" i="64" s="1"/>
  <c r="DF798" i="64"/>
  <c r="DF800" i="64" s="1"/>
  <c r="DF727" i="64"/>
  <c r="DF726" i="64" s="1"/>
  <c r="CP798" i="64"/>
  <c r="CP800" i="64" s="1"/>
  <c r="DF1585" i="64"/>
  <c r="DF1587" i="64" s="1"/>
  <c r="CV727" i="64"/>
  <c r="DC1218" i="64"/>
  <c r="DC2755" i="64" s="1"/>
  <c r="DG1218" i="64"/>
  <c r="DG2755" i="64" s="1"/>
  <c r="DA751" i="64"/>
  <c r="CT727" i="64"/>
  <c r="CO542" i="64"/>
  <c r="DG1515" i="64"/>
  <c r="CO1467" i="64"/>
  <c r="CO1469" i="64" s="1"/>
  <c r="CQ1467" i="64"/>
  <c r="CQ1469" i="64" s="1"/>
  <c r="CW1515" i="64"/>
  <c r="CY1585" i="64"/>
  <c r="CY1587" i="64" s="1"/>
  <c r="CX542" i="64"/>
  <c r="CR798" i="64"/>
  <c r="CR800" i="64" s="1"/>
  <c r="CS1467" i="64"/>
  <c r="CS1469" i="64" s="1"/>
  <c r="CP727" i="64"/>
  <c r="CZ727" i="64"/>
  <c r="CX1921" i="64"/>
  <c r="CT1585" i="64"/>
  <c r="CT1587" i="64" s="1"/>
  <c r="CQ798" i="64"/>
  <c r="CQ800" i="64" s="1"/>
  <c r="CU1491" i="64"/>
  <c r="CU1493" i="64" s="1"/>
  <c r="CU2832" i="64" s="1"/>
  <c r="CP1515" i="64"/>
  <c r="CS1491" i="64"/>
  <c r="CS1493" i="64" s="1"/>
  <c r="CS2832" i="64" s="1"/>
  <c r="CX1864" i="64"/>
  <c r="CX1866" i="64" s="1"/>
  <c r="DB1491" i="64"/>
  <c r="DB1493" i="64" s="1"/>
  <c r="DB2832" i="64" s="1"/>
  <c r="CQ1515" i="64"/>
  <c r="CW1491" i="64"/>
  <c r="CW1493" i="64" s="1"/>
  <c r="CW2832" i="64" s="1"/>
  <c r="CU1648" i="64"/>
  <c r="CW1864" i="64"/>
  <c r="CW1866" i="64" s="1"/>
  <c r="DC751" i="64"/>
  <c r="CP822" i="64"/>
  <c r="CQ1864" i="64"/>
  <c r="CQ1866" i="64" s="1"/>
  <c r="CY798" i="64"/>
  <c r="CY800" i="64" s="1"/>
  <c r="DF566" i="64"/>
  <c r="DH1467" i="64"/>
  <c r="DH1469" i="64" s="1"/>
  <c r="CZ1977" i="64"/>
  <c r="CP1585" i="64"/>
  <c r="CP1587" i="64" s="1"/>
  <c r="CS751" i="64"/>
  <c r="DE542" i="64"/>
  <c r="DG1491" i="64"/>
  <c r="DG1493" i="64" s="1"/>
  <c r="DG2832" i="64" s="1"/>
  <c r="DG1921" i="64"/>
  <c r="DB727" i="64"/>
  <c r="CT1864" i="64"/>
  <c r="CT1866" i="64" s="1"/>
  <c r="CT1977" i="64"/>
  <c r="DF1648" i="64"/>
  <c r="CV1515" i="64"/>
  <c r="CP751" i="64"/>
  <c r="CV1467" i="64"/>
  <c r="CV1469" i="64" s="1"/>
  <c r="CY1467" i="64"/>
  <c r="CY1469" i="64" s="1"/>
  <c r="CR727" i="64"/>
  <c r="CX751" i="64"/>
  <c r="CZ798" i="64"/>
  <c r="CZ800" i="64" s="1"/>
  <c r="CX798" i="64"/>
  <c r="CX800" i="64" s="1"/>
  <c r="CU727" i="64"/>
  <c r="CQ751" i="64"/>
  <c r="CT1467" i="64"/>
  <c r="CT1469" i="64" s="1"/>
  <c r="DC727" i="64"/>
  <c r="CO1491" i="64"/>
  <c r="CO1493" i="64" s="1"/>
  <c r="CO2832" i="64" s="1"/>
  <c r="CS1864" i="64"/>
  <c r="CS1866" i="64" s="1"/>
  <c r="DC566" i="64"/>
  <c r="DD1585" i="64"/>
  <c r="DD1587" i="64" s="1"/>
  <c r="DA566" i="64"/>
  <c r="CR822" i="64"/>
  <c r="CX1491" i="64"/>
  <c r="CX1493" i="64" s="1"/>
  <c r="CX2832" i="64" s="1"/>
  <c r="CR566" i="64"/>
  <c r="DA1467" i="64"/>
  <c r="DA1469" i="64" s="1"/>
  <c r="CT542" i="64"/>
  <c r="DD751" i="64"/>
  <c r="CP1491" i="64"/>
  <c r="CP1493" i="64" s="1"/>
  <c r="CP2832" i="64" s="1"/>
  <c r="CU798" i="64"/>
  <c r="CU800" i="64" s="1"/>
  <c r="DH798" i="64"/>
  <c r="DH800" i="64" s="1"/>
  <c r="DF1467" i="64"/>
  <c r="DF1469" i="64" s="1"/>
  <c r="CQ727" i="64"/>
  <c r="CZ1467" i="64"/>
  <c r="CZ1469" i="64" s="1"/>
  <c r="DE1218" i="64"/>
  <c r="DE2755" i="64" s="1"/>
  <c r="CQ1977" i="64"/>
  <c r="CQ1921" i="64"/>
  <c r="CV1921" i="64"/>
  <c r="DG1648" i="64"/>
  <c r="DE1585" i="64"/>
  <c r="DE1587" i="64" s="1"/>
  <c r="CV1491" i="64"/>
  <c r="CV1493" i="64" s="1"/>
  <c r="CV2832" i="64" s="1"/>
  <c r="DE1491" i="64"/>
  <c r="DE1493" i="64" s="1"/>
  <c r="DE2832" i="64" s="1"/>
  <c r="DF1515" i="64"/>
  <c r="DE1648" i="64"/>
  <c r="DE822" i="64"/>
  <c r="DE1515" i="64"/>
  <c r="CS727" i="64"/>
  <c r="DA542" i="64"/>
  <c r="CP1648" i="64"/>
  <c r="CV542" i="64"/>
  <c r="CT1515" i="64"/>
  <c r="CZ566" i="64"/>
  <c r="CP1218" i="64"/>
  <c r="CP2755" i="64" s="1"/>
  <c r="DD727" i="64"/>
  <c r="DD1648" i="64"/>
  <c r="CS1218" i="64"/>
  <c r="CS2755" i="64" s="1"/>
  <c r="CY1921" i="64"/>
  <c r="CZ542" i="64"/>
  <c r="CY1977" i="64"/>
  <c r="DB1921" i="64"/>
  <c r="DD566" i="64"/>
  <c r="DB542" i="64"/>
  <c r="CZ822" i="64"/>
  <c r="DA1491" i="64"/>
  <c r="DA1493" i="64" s="1"/>
  <c r="DA2832" i="64" s="1"/>
  <c r="CR1491" i="64"/>
  <c r="CR1493" i="64" s="1"/>
  <c r="CR2832" i="64" s="1"/>
  <c r="CO1648" i="64"/>
  <c r="CO1656" i="64" s="1"/>
  <c r="CY751" i="64"/>
  <c r="CO1515" i="64"/>
  <c r="DH1977" i="64"/>
  <c r="CZ1491" i="64"/>
  <c r="CZ1493" i="64" s="1"/>
  <c r="CZ2832" i="64" s="1"/>
  <c r="DG566" i="64"/>
  <c r="DD1515" i="64"/>
  <c r="CZ1218" i="64"/>
  <c r="CZ2755" i="64" s="1"/>
  <c r="CY542" i="64"/>
  <c r="DF751" i="64"/>
  <c r="CR1218" i="64"/>
  <c r="CR2755" i="64" s="1"/>
  <c r="CX566" i="64"/>
  <c r="DB822" i="64"/>
  <c r="DD1218" i="64"/>
  <c r="DD2755" i="64" s="1"/>
  <c r="CS1921" i="64"/>
  <c r="CW727" i="64"/>
  <c r="CS1648" i="64"/>
  <c r="CO1977" i="64"/>
  <c r="CT1218" i="64"/>
  <c r="CT2755" i="64" s="1"/>
  <c r="CZ751" i="64"/>
  <c r="CT1648" i="64"/>
  <c r="CU1977" i="64"/>
  <c r="CW1218" i="64"/>
  <c r="CW2755" i="64" s="1"/>
  <c r="DB566" i="64"/>
  <c r="CO1719" i="64"/>
  <c r="CO1613" i="64"/>
  <c r="CQ822" i="64"/>
  <c r="CY1515" i="64"/>
  <c r="CW566" i="64"/>
  <c r="DD1977" i="64"/>
  <c r="DE1467" i="64"/>
  <c r="DE1469" i="64" s="1"/>
  <c r="CP542" i="64"/>
  <c r="DA1218" i="64"/>
  <c r="DA2755" i="64" s="1"/>
  <c r="DF542" i="64"/>
  <c r="CQ542" i="64"/>
  <c r="CQ1648" i="64"/>
  <c r="CY822"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2215" i="64"/>
  <c r="W1218" i="64"/>
  <c r="W751" i="64"/>
  <c r="W542" i="64"/>
  <c r="V56" i="64"/>
  <c r="V62" i="64" s="1"/>
  <c r="DI566" i="64"/>
  <c r="DJ751" i="64"/>
  <c r="V727" i="64"/>
  <c r="DK1648" i="64"/>
  <c r="T1467" i="64"/>
  <c r="U1921" i="64"/>
  <c r="DI1515" i="64"/>
  <c r="T542" i="64"/>
  <c r="DJ1491" i="64"/>
  <c r="DJ1493" i="64" s="1"/>
  <c r="DJ2832" i="64" s="1"/>
  <c r="DJ1648" i="64"/>
  <c r="DK798" i="64"/>
  <c r="DK800" i="64" s="1"/>
  <c r="DK727" i="64"/>
  <c r="DL723" i="64" s="1"/>
  <c r="DK542" i="64"/>
  <c r="DJ798" i="64"/>
  <c r="DJ800" i="64" s="1"/>
  <c r="S751" i="64"/>
  <c r="U751" i="64"/>
  <c r="DK1921" i="64"/>
  <c r="S566" i="64"/>
  <c r="DJ1977" i="64"/>
  <c r="S1758" i="64"/>
  <c r="DK1977" i="64"/>
  <c r="DK1515" i="64"/>
  <c r="DK1864" i="64"/>
  <c r="DK1866" i="64" s="1"/>
  <c r="DJ822" i="64"/>
  <c r="T773" i="64"/>
  <c r="DK1491" i="64"/>
  <c r="DK1493" i="64" s="1"/>
  <c r="DK2832" i="64" s="1"/>
  <c r="U1467" i="64"/>
  <c r="U1758" i="64"/>
  <c r="DK1585" i="64"/>
  <c r="DK1587" i="64" s="1"/>
  <c r="DJ566" i="64"/>
  <c r="W1758" i="64"/>
  <c r="W1467" i="64"/>
  <c r="DI727" i="64"/>
  <c r="DI1864" i="64"/>
  <c r="DI1866" i="64" s="1"/>
  <c r="DI542" i="64"/>
  <c r="DI1218" i="64"/>
  <c r="DI2755" i="64" s="1"/>
  <c r="DI822" i="64"/>
  <c r="T751" i="64"/>
  <c r="DJ1864" i="64"/>
  <c r="DJ1866" i="64" s="1"/>
  <c r="DJ1515" i="64"/>
  <c r="DK1218" i="64"/>
  <c r="DK2755" i="64" s="1"/>
  <c r="DI1648" i="64"/>
  <c r="DJ1585" i="64"/>
  <c r="DJ1587" i="64" s="1"/>
  <c r="DJ1467" i="64"/>
  <c r="DJ1469" i="64" s="1"/>
  <c r="T1921" i="64"/>
  <c r="DI1491" i="64"/>
  <c r="DI1493" i="64" s="1"/>
  <c r="DI2832" i="64" s="1"/>
  <c r="S1218" i="64"/>
  <c r="S542" i="64"/>
  <c r="V542" i="64"/>
  <c r="U542" i="64"/>
  <c r="V1218" i="64"/>
  <c r="U1218" i="64"/>
  <c r="S1467" i="64"/>
  <c r="U727" i="64"/>
  <c r="V1921" i="64"/>
  <c r="T1758" i="64"/>
  <c r="V751" i="64"/>
  <c r="DI751" i="64"/>
  <c r="V1758" i="64"/>
  <c r="DI1585" i="64"/>
  <c r="DI1587" i="64" s="1"/>
  <c r="DJ542" i="64"/>
  <c r="W1921" i="64"/>
  <c r="V1467" i="64"/>
  <c r="DI1467" i="64"/>
  <c r="DI1469" i="64" s="1"/>
  <c r="S727" i="64"/>
  <c r="DI1921" i="64"/>
  <c r="DJ727" i="64"/>
  <c r="DI798" i="64"/>
  <c r="DI800" i="64" s="1"/>
  <c r="DK751" i="64"/>
  <c r="S1921" i="64"/>
  <c r="DJ1218" i="64"/>
  <c r="DJ2755" i="64" s="1"/>
  <c r="T727" i="64"/>
  <c r="DK822" i="64"/>
  <c r="DK566" i="64"/>
  <c r="DJ1921" i="64"/>
  <c r="W727" i="64"/>
  <c r="DK1467" i="64"/>
  <c r="DK1469" i="64" s="1"/>
  <c r="T1218" i="64"/>
  <c r="DI1977" i="64"/>
  <c r="S2185" i="64"/>
  <c r="S2182" i="64"/>
  <c r="DJ93" i="64"/>
  <c r="U772" i="64" a="1"/>
  <c r="U772" i="64" s="1"/>
  <c r="DI93" i="64"/>
  <c r="S2218" i="64"/>
  <c r="S2215" i="64"/>
  <c r="T2215" i="64"/>
  <c r="U2215" i="64"/>
  <c r="V2215" i="64"/>
  <c r="U56" i="64"/>
  <c r="U62" i="64" s="1"/>
  <c r="S56" i="64"/>
  <c r="S62" i="64" s="1"/>
  <c r="DK93" i="64"/>
  <c r="Z2282" i="64"/>
  <c r="Z2283" i="64" s="1"/>
  <c r="DJ56" i="64"/>
  <c r="DJ62" i="64" s="1"/>
  <c r="DI56" i="64"/>
  <c r="DI62" i="64" s="1"/>
  <c r="T56" i="64"/>
  <c r="T62" i="64" s="1"/>
  <c r="X1467" i="64"/>
  <c r="X1921" i="64"/>
  <c r="X1758" i="64"/>
  <c r="X1218" i="64"/>
  <c r="X751" i="64"/>
  <c r="X542" i="64"/>
  <c r="X727" i="64"/>
  <c r="X2286" i="64"/>
  <c r="X2215" i="64"/>
  <c r="Y720" i="64" a="1"/>
  <c r="Y720" i="64" s="1"/>
  <c r="Y75" i="64" a="1"/>
  <c r="Y75" i="64" s="1"/>
  <c r="Y564" i="64" a="1"/>
  <c r="Y564" i="64" s="1"/>
  <c r="Y55" i="64" a="1"/>
  <c r="Y55" i="64" s="1"/>
  <c r="Y59" i="64" a="1"/>
  <c r="Y59" i="64" s="1"/>
  <c r="Y60" i="64" a="1"/>
  <c r="Y60" i="64" s="1"/>
  <c r="X56" i="64"/>
  <c r="Y54" i="64" a="1"/>
  <c r="Y54" i="64" s="1"/>
  <c r="Y53" i="64" a="1"/>
  <c r="Y53" i="64" s="1"/>
  <c r="Y750" i="64" a="1"/>
  <c r="Y750" i="64" s="1"/>
  <c r="Y2722" i="64" a="1"/>
  <c r="Y2722" i="64" s="1"/>
  <c r="Y2799" i="64" a="1"/>
  <c r="Y2799" i="64" s="1"/>
  <c r="Y2773" i="64" a="1"/>
  <c r="Y2773" i="64" s="1"/>
  <c r="Y2748" i="64" a="1"/>
  <c r="Y2748" i="64" s="1"/>
  <c r="Y1897" i="64" a="1"/>
  <c r="Y1897" i="64" s="1"/>
  <c r="Y1898" i="64" s="1"/>
  <c r="X93" i="64"/>
  <c r="Y90" i="64" a="1"/>
  <c r="Y90" i="64" s="1"/>
  <c r="Y91" i="64" a="1"/>
  <c r="Y91" i="64" s="1"/>
  <c r="Y92" i="64" a="1"/>
  <c r="Y92" i="64" s="1"/>
  <c r="Y89" i="64" a="1"/>
  <c r="Y89" i="64" s="1"/>
  <c r="Y1839" i="64" a="1"/>
  <c r="Y1839" i="64" s="1"/>
  <c r="Y1840" i="64" s="1"/>
  <c r="Y541" i="64" a="1"/>
  <c r="Y541" i="64" s="1"/>
  <c r="Y2849" i="64" a="1"/>
  <c r="Y2849" i="64" s="1"/>
  <c r="Y1759" i="64" a="1"/>
  <c r="Y1759" i="64" s="1"/>
  <c r="X2284" i="64"/>
  <c r="Y2281" i="64" s="1"/>
  <c r="Y2177" i="64" a="1"/>
  <c r="Y2177" i="64" s="1"/>
  <c r="Y2185" i="64" s="1"/>
  <c r="Y2214" i="64" a="1"/>
  <c r="Y2214" i="64" s="1"/>
  <c r="Y1922" i="64" a="1"/>
  <c r="Y1922" i="64" s="1"/>
  <c r="Y1920" i="64" a="1"/>
  <c r="Y1920" i="64" s="1"/>
  <c r="Y1928" i="64" a="1"/>
  <c r="Y1928" i="64" s="1"/>
  <c r="Y1466" i="64" a="1"/>
  <c r="Y1466" i="64" s="1"/>
  <c r="Y1217" i="64" a="1"/>
  <c r="Y1217" i="64" s="1"/>
  <c r="BO1136" i="64" a="1"/>
  <c r="BO396" i="64" a="1"/>
  <c r="Y1921" i="64" a="1"/>
  <c r="Y751" i="64" a="1"/>
  <c r="BO1241" i="64" a="1"/>
  <c r="Z2533" i="64" a="1"/>
  <c r="Y2470" i="64" a="1"/>
  <c r="BO1266" i="64"/>
  <c r="BN1243" i="64" a="1"/>
  <c r="BM1244" i="64" a="1"/>
  <c r="BO1295" i="64" a="1"/>
  <c r="BO1068" i="64" a="1"/>
  <c r="BO1024" i="64" a="1"/>
  <c r="BO1388" i="64" a="1"/>
  <c r="BO884" i="64" a="1"/>
  <c r="Z2567" i="64" a="1"/>
  <c r="Y2492" i="64" a="1"/>
  <c r="Y542" i="64" a="1"/>
  <c r="Y1758" i="64" a="1"/>
  <c r="Y727" i="64" a="1"/>
  <c r="Y2006" i="64" a="1"/>
  <c r="BO924" i="64" a="1"/>
  <c r="BO2052" i="64" a="1"/>
  <c r="Y2005" i="64" a="1"/>
  <c r="Y850" i="64" a="1"/>
  <c r="Y1467" i="64" a="1"/>
  <c r="Y566" i="64" a="1"/>
  <c r="Y1218" i="64" a="1"/>
  <c r="Y589" i="64" a="1"/>
  <c r="BO1894" i="64" a="1"/>
  <c r="Y2513" i="64" a="1"/>
  <c r="U773" i="64" a="1"/>
  <c r="BP420" i="64" l="1" a="1"/>
  <c r="BP420" i="64" s="1"/>
  <c r="BP450" i="64" s="1"/>
  <c r="BP480" i="64" a="1"/>
  <c r="BP480" i="64" s="1"/>
  <c r="BP520" i="64" s="1"/>
  <c r="CE44" i="1236"/>
  <c r="CF46" i="1236"/>
  <c r="CD63" i="1236"/>
  <c r="CD100" i="861" s="1"/>
  <c r="CE24" i="1236"/>
  <c r="CE32" i="1236"/>
  <c r="AS64" i="1236"/>
  <c r="AS72" i="861" s="1"/>
  <c r="AS66" i="1236"/>
  <c r="AS43" i="861" s="1"/>
  <c r="CE38" i="1236"/>
  <c r="CD50" i="1236"/>
  <c r="CD17" i="861" s="1"/>
  <c r="CD48" i="1236"/>
  <c r="CE27" i="1236"/>
  <c r="CF37" i="1236"/>
  <c r="CE35" i="1236"/>
  <c r="CE39" i="1236"/>
  <c r="CF29" i="1236"/>
  <c r="CE23" i="1236"/>
  <c r="CF41" i="1236"/>
  <c r="CE41" i="1236"/>
  <c r="CE46" i="1236"/>
  <c r="CE33" i="1236"/>
  <c r="CF30" i="1236"/>
  <c r="CF32" i="1236"/>
  <c r="CF43" i="1236"/>
  <c r="CF38" i="1236"/>
  <c r="CE47" i="1236"/>
  <c r="CE34" i="1236"/>
  <c r="CE30" i="1236"/>
  <c r="CF26" i="1236"/>
  <c r="CF27" i="1236"/>
  <c r="CE43" i="1236"/>
  <c r="CF18" i="1236"/>
  <c r="CE62" i="1236"/>
  <c r="CE99" i="861" s="1"/>
  <c r="CG16" i="1236"/>
  <c r="CG36" i="861" s="1"/>
  <c r="CG4" i="1236"/>
  <c r="CG17" i="1236"/>
  <c r="CG20" i="1236"/>
  <c r="CG61" i="1236"/>
  <c r="CI2" i="1236"/>
  <c r="CH3" i="1236"/>
  <c r="CH1" i="1236"/>
  <c r="CH7" i="1236"/>
  <c r="CF8" i="1236"/>
  <c r="BO396" i="64"/>
  <c r="BO1295" i="64"/>
  <c r="BO1296" i="64" s="1"/>
  <c r="BP1294" i="64" a="1"/>
  <c r="BP1294" i="64" s="1"/>
  <c r="BP395" i="64" a="1"/>
  <c r="BP395" i="64" s="1"/>
  <c r="BE1297" i="64"/>
  <c r="BF1293" i="64" s="1"/>
  <c r="BE1299" i="64"/>
  <c r="BO1136" i="64"/>
  <c r="BO1068" i="64"/>
  <c r="BP1067" i="64" a="1"/>
  <c r="BP1067" i="64" s="1"/>
  <c r="BP1135" i="64" a="1"/>
  <c r="BP1135" i="64" s="1"/>
  <c r="BD1138" i="64"/>
  <c r="BE1134" i="64" s="1"/>
  <c r="BD1140" i="64"/>
  <c r="BN1143" i="64"/>
  <c r="BN1137" i="64"/>
  <c r="BN1144" i="64" s="1"/>
  <c r="DD2806" i="64"/>
  <c r="DD2807" i="64"/>
  <c r="DB2806" i="64"/>
  <c r="DB2807" i="64"/>
  <c r="DI2806" i="64"/>
  <c r="DI2807" i="64"/>
  <c r="DH2806" i="64"/>
  <c r="DH2807" i="64"/>
  <c r="DA2806" i="64"/>
  <c r="DA2807" i="64"/>
  <c r="DC2806" i="64"/>
  <c r="DC2807" i="64"/>
  <c r="CY2806" i="64"/>
  <c r="CY2807" i="64"/>
  <c r="DK2806" i="64"/>
  <c r="DK2807" i="64"/>
  <c r="CV2806" i="64"/>
  <c r="CV2807" i="64"/>
  <c r="CP2806" i="64"/>
  <c r="CP2807" i="64"/>
  <c r="DJ2806" i="64"/>
  <c r="DJ2807" i="64"/>
  <c r="CS2806" i="64"/>
  <c r="CS2807" i="64"/>
  <c r="CX2806" i="64"/>
  <c r="CX2807" i="64"/>
  <c r="DG2806" i="64"/>
  <c r="DG2807" i="64"/>
  <c r="CR2806" i="64"/>
  <c r="CR2807" i="64"/>
  <c r="CZ2806" i="64"/>
  <c r="CZ2807" i="64"/>
  <c r="CQ2806" i="64"/>
  <c r="CQ2807" i="64"/>
  <c r="CO2806" i="64"/>
  <c r="CO2807" i="64"/>
  <c r="DE2806" i="64"/>
  <c r="DE2807" i="64"/>
  <c r="DF2806" i="64"/>
  <c r="DF2807" i="64"/>
  <c r="CT2806" i="64"/>
  <c r="CT2807" i="64"/>
  <c r="CW2806" i="64"/>
  <c r="CW2807" i="64"/>
  <c r="CU2806" i="64"/>
  <c r="CU2807" i="64"/>
  <c r="AD73" i="861"/>
  <c r="AD75" i="861" s="1"/>
  <c r="BO2052" i="64"/>
  <c r="BO2061" i="64" s="1"/>
  <c r="BO2062" i="64" s="1" a="1"/>
  <c r="BO2062" i="64" s="1"/>
  <c r="BP2053" i="64" a="1"/>
  <c r="BP2053" i="64" s="1"/>
  <c r="AV2056" i="64"/>
  <c r="AW2051" i="64" s="1"/>
  <c r="CB2083" i="64"/>
  <c r="CB2085" i="64" s="1"/>
  <c r="BO1024" i="64"/>
  <c r="BO1894" i="64"/>
  <c r="BO1896" i="64" s="1"/>
  <c r="BM1039" i="64" a="1"/>
  <c r="BM1039" i="64" s="1"/>
  <c r="BP1893" i="64" a="1"/>
  <c r="BP1893" i="64" s="1"/>
  <c r="BP1025" i="64" a="1"/>
  <c r="BP1025" i="64" s="1"/>
  <c r="BN1033" i="64"/>
  <c r="BN1038" i="64"/>
  <c r="BC1023" i="64"/>
  <c r="BC1030" i="64" s="1"/>
  <c r="BP1195" i="64" a="1"/>
  <c r="BP1195" i="64" s="1"/>
  <c r="BP1895" i="64" a="1"/>
  <c r="BP1895" i="64" s="1"/>
  <c r="BO1193" i="64"/>
  <c r="BO1194" i="64" s="1"/>
  <c r="BO1196" i="64" s="1"/>
  <c r="BP1191" i="64" a="1"/>
  <c r="BP1191" i="64" s="1"/>
  <c r="BP1192" i="64" a="1"/>
  <c r="BP1192" i="64" s="1"/>
  <c r="AG662" i="64"/>
  <c r="BP661" i="64" a="1"/>
  <c r="BP661" i="64" s="1"/>
  <c r="BP650" i="64" a="1"/>
  <c r="BP650" i="64" s="1"/>
  <c r="BP653" i="64" a="1"/>
  <c r="BP653" i="64" s="1"/>
  <c r="BP667" i="64" a="1"/>
  <c r="BP667" i="64" s="1"/>
  <c r="BJ2107" i="64"/>
  <c r="BO126" i="64"/>
  <c r="BO141" i="64"/>
  <c r="BO1388" i="64"/>
  <c r="BO1390" i="64" s="1"/>
  <c r="BP111" i="64" a="1"/>
  <c r="BP111" i="64" s="1"/>
  <c r="BP1373" i="64" a="1"/>
  <c r="BP137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265" i="64" a="1"/>
  <c r="BP1265" i="64" s="1"/>
  <c r="S2216" i="64"/>
  <c r="T2213" i="64" s="1"/>
  <c r="T2218" i="64" s="1"/>
  <c r="BM994" i="64"/>
  <c r="BM995" i="64" s="1"/>
  <c r="BO988" i="64"/>
  <c r="BN992" i="64"/>
  <c r="BO991" i="64"/>
  <c r="BO990" i="64"/>
  <c r="BO987" i="64"/>
  <c r="BO989" i="64"/>
  <c r="BP983" i="64" a="1"/>
  <c r="BP983" i="64" s="1"/>
  <c r="BP982" i="64" a="1"/>
  <c r="BP982" i="64" s="1"/>
  <c r="BP984" i="64" a="1"/>
  <c r="BP984" i="64" s="1"/>
  <c r="BP980" i="64" a="1"/>
  <c r="BP980" i="64" s="1"/>
  <c r="BP981" i="64" a="1"/>
  <c r="BP981" i="64" s="1"/>
  <c r="BO976" i="64"/>
  <c r="BO973" i="64"/>
  <c r="BN977" i="64"/>
  <c r="BO975" i="64"/>
  <c r="BO974" i="64"/>
  <c r="BP969" i="64" a="1"/>
  <c r="BP969" i="64" s="1"/>
  <c r="BP965" i="64" a="1"/>
  <c r="BP965" i="64" s="1"/>
  <c r="BP949" i="64" a="1"/>
  <c r="BP949" i="64" s="1"/>
  <c r="BP957" i="64" s="1"/>
  <c r="BP950" i="64" a="1"/>
  <c r="BP950" i="64" s="1"/>
  <c r="BP958" i="64" s="1"/>
  <c r="BP966" i="64" a="1"/>
  <c r="BP966" i="64" s="1"/>
  <c r="BP951" i="64" a="1"/>
  <c r="BP951" i="64" s="1"/>
  <c r="BP959" i="64" s="1"/>
  <c r="BP952" i="64" a="1"/>
  <c r="BP952" i="64" s="1"/>
  <c r="BP960" i="64" s="1"/>
  <c r="BP953" i="64" a="1"/>
  <c r="BP953" i="64" s="1"/>
  <c r="BP961" i="64" s="1"/>
  <c r="BP967" i="64" a="1"/>
  <c r="BP967" i="64" s="1"/>
  <c r="BP968" i="64" a="1"/>
  <c r="BP968" i="64" s="1"/>
  <c r="BO972" i="64"/>
  <c r="BP208" i="64" a="1"/>
  <c r="BP208" i="64" s="1"/>
  <c r="BP207" i="64" s="1"/>
  <c r="BP209" i="64" a="1"/>
  <c r="BP209" i="64" s="1"/>
  <c r="BO210" i="64"/>
  <c r="BO212" i="64" s="1"/>
  <c r="BO1241" i="64"/>
  <c r="BO924" i="64"/>
  <c r="BO926" i="64" s="1"/>
  <c r="BM1244" i="64"/>
  <c r="BN1243" i="64"/>
  <c r="BP331" i="64" a="1"/>
  <c r="BP331" i="64" s="1"/>
  <c r="BP1240" i="64" a="1"/>
  <c r="BP1240" i="64" s="1"/>
  <c r="BP312" i="64" a="1"/>
  <c r="BP312" i="64" s="1"/>
  <c r="BP925" i="64" a="1"/>
  <c r="BP925" i="64" s="1"/>
  <c r="BP891" i="64" a="1"/>
  <c r="BP891" i="64" s="1"/>
  <c r="BP299" i="64" a="1"/>
  <c r="BP299" i="64" s="1"/>
  <c r="BN888" i="64"/>
  <c r="BO884" i="64"/>
  <c r="BO892" i="64" s="1"/>
  <c r="BP887" i="64" a="1"/>
  <c r="BP887" i="64" s="1"/>
  <c r="BP4" i="64"/>
  <c r="BP883" i="64" a="1"/>
  <c r="BP883" i="64" s="1"/>
  <c r="BQ259" i="64"/>
  <c r="BQ7" i="64"/>
  <c r="BP8" i="64" s="1"/>
  <c r="BQ3" i="64"/>
  <c r="BR2" i="64"/>
  <c r="BQ1" i="64"/>
  <c r="BP68" i="863" a="1"/>
  <c r="BP68" i="863" s="1"/>
  <c r="BP70" i="863" a="1"/>
  <c r="BP70" i="863" s="1"/>
  <c r="BP66" i="863" a="1"/>
  <c r="BP66" i="863" s="1"/>
  <c r="BP4" i="863"/>
  <c r="BS4" i="861"/>
  <c r="BS5" i="861" s="1"/>
  <c r="BS1" i="861"/>
  <c r="BS8" i="861"/>
  <c r="BT3" i="861"/>
  <c r="BP24" i="864"/>
  <c r="BP98"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1" i="861" s="1"/>
  <c r="BP43" i="863"/>
  <c r="Z281" i="64"/>
  <c r="Z263" i="64"/>
  <c r="AA277" i="64"/>
  <c r="AA278" i="64"/>
  <c r="AA260" i="64"/>
  <c r="AA279" i="64"/>
  <c r="AA261" i="64"/>
  <c r="AA262" i="64"/>
  <c r="AA280" i="64"/>
  <c r="BD3" i="860"/>
  <c r="BD4" i="860" s="1"/>
  <c r="BE2" i="860"/>
  <c r="BD1" i="860"/>
  <c r="BD7" i="860"/>
  <c r="Y850" i="64"/>
  <c r="Y860" i="64" s="1"/>
  <c r="Z854" i="64" a="1"/>
  <c r="Z854" i="64" s="1"/>
  <c r="Z849" i="64" a="1"/>
  <c r="Z849" i="64" s="1"/>
  <c r="Y589" i="64"/>
  <c r="X2396" i="64"/>
  <c r="Y2388" i="64"/>
  <c r="Z2379" i="64" a="1"/>
  <c r="Z2379" i="64" s="1"/>
  <c r="Z2380" i="64" a="1"/>
  <c r="Z2380" i="64" s="1"/>
  <c r="Z2381" i="64" a="1"/>
  <c r="Z2381" i="64" s="1"/>
  <c r="Z2382" i="64" a="1"/>
  <c r="Z2382" i="64" s="1"/>
  <c r="Z2383" i="64" a="1"/>
  <c r="Z2383" i="64" s="1"/>
  <c r="Z2385" i="64" a="1"/>
  <c r="Z2385" i="64" s="1"/>
  <c r="Z2384" i="64" a="1"/>
  <c r="Z2384" i="64" s="1"/>
  <c r="Z2386" i="64" a="1"/>
  <c r="Z2386" i="64" s="1"/>
  <c r="Z2387" i="64" a="1"/>
  <c r="Z2387" i="64" s="1"/>
  <c r="DE2398" i="64"/>
  <c r="DF2396" i="64"/>
  <c r="Z587" i="64" a="1"/>
  <c r="Z587" i="64" s="1"/>
  <c r="Z565" i="64" a="1"/>
  <c r="Z565" i="64" s="1"/>
  <c r="Z588" i="64" a="1"/>
  <c r="Z588" i="64" s="1"/>
  <c r="Y566" i="64"/>
  <c r="Z2533" i="64"/>
  <c r="Z2567" i="64"/>
  <c r="CU190" i="64"/>
  <c r="CU193" i="64" s="1"/>
  <c r="CP1656" i="64"/>
  <c r="CQ2749" i="64"/>
  <c r="CQ2751" i="64" s="1"/>
  <c r="CP2751" i="64"/>
  <c r="DL724" i="64"/>
  <c r="DL728" i="64" s="1"/>
  <c r="DL1651" i="64" a="1"/>
  <c r="DL1651" i="64" s="1"/>
  <c r="CO1772" i="64"/>
  <c r="DG1767" i="64"/>
  <c r="CO1727" i="64"/>
  <c r="CO1691" i="64"/>
  <c r="DJ1651" i="64" a="1"/>
  <c r="DJ1651" i="64" s="1"/>
  <c r="CP1651" i="64" a="1"/>
  <c r="CP1651" i="64" s="1"/>
  <c r="CT1651" i="64" a="1"/>
  <c r="CT1651" i="64" s="1"/>
  <c r="CX1651" i="64" a="1"/>
  <c r="CX1651" i="64" s="1"/>
  <c r="DB1651" i="64" a="1"/>
  <c r="DB1651" i="64" s="1"/>
  <c r="DF1651" i="64" a="1"/>
  <c r="DF1651" i="64" s="1"/>
  <c r="CQ1651" i="64" a="1"/>
  <c r="CQ1651" i="64" s="1"/>
  <c r="CU1651" i="64" a="1"/>
  <c r="CU1651" i="64" s="1"/>
  <c r="CY1651" i="64" a="1"/>
  <c r="CY1651" i="64" s="1"/>
  <c r="DC1651" i="64" a="1"/>
  <c r="DC1651" i="64" s="1"/>
  <c r="DG1651" i="64" a="1"/>
  <c r="DG1651" i="64" s="1"/>
  <c r="CR1651" i="64" a="1"/>
  <c r="CR1651" i="64" s="1"/>
  <c r="CV1651" i="64" a="1"/>
  <c r="CV1651" i="64" s="1"/>
  <c r="CZ1651" i="64" a="1"/>
  <c r="CZ1651" i="64" s="1"/>
  <c r="DD1651" i="64" a="1"/>
  <c r="DD1651" i="64" s="1"/>
  <c r="DH1651" i="64" a="1"/>
  <c r="DH1651" i="64" s="1"/>
  <c r="CS1651" i="64" a="1"/>
  <c r="CS1651" i="64" s="1"/>
  <c r="CW1651" i="64" a="1"/>
  <c r="CW1651" i="64" s="1"/>
  <c r="DA1651" i="64" a="1"/>
  <c r="DA1651" i="64" s="1"/>
  <c r="DE1651" i="64" a="1"/>
  <c r="DE1651" i="64" s="1"/>
  <c r="DK1651" i="64" a="1"/>
  <c r="DK1651" i="64" s="1"/>
  <c r="DI1651" i="64" a="1"/>
  <c r="DI1651" i="64" s="1"/>
  <c r="CO1651" i="64" a="1"/>
  <c r="CO1651" i="64" s="1"/>
  <c r="CO1657" i="64" s="1"/>
  <c r="CO1621" i="64"/>
  <c r="Y2492" i="64"/>
  <c r="Y2470" i="64"/>
  <c r="Z2825" i="64" a="1"/>
  <c r="Z2825" i="64" s="1"/>
  <c r="Z2471" i="64" a="1"/>
  <c r="Z2471" i="64" s="1"/>
  <c r="Z2491" i="64" a="1"/>
  <c r="Z2491" i="64" s="1"/>
  <c r="BJ2148" i="64"/>
  <c r="BI2150" i="64"/>
  <c r="BJ2127" i="64"/>
  <c r="BJ2129" i="64" s="1"/>
  <c r="W2015" i="64"/>
  <c r="V2026" i="64"/>
  <c r="W2024" i="64"/>
  <c r="X2013" i="64"/>
  <c r="X2022" i="64"/>
  <c r="X2014" i="64"/>
  <c r="X2023" i="64"/>
  <c r="Z2019" i="64" a="1"/>
  <c r="Z2019" i="64" s="1"/>
  <c r="Z2018" i="64" a="1"/>
  <c r="Z2018" i="64" s="1"/>
  <c r="Z2010" i="64" a="1"/>
  <c r="Z2010" i="64" s="1"/>
  <c r="Z2009" i="64" a="1"/>
  <c r="Z2009" i="64" s="1"/>
  <c r="Y2006" i="64"/>
  <c r="Y2005" i="64"/>
  <c r="Z2000" i="64" a="1"/>
  <c r="Z2000" i="64" s="1"/>
  <c r="Z2001" i="64" a="1"/>
  <c r="Z2001" i="64" s="1"/>
  <c r="Y2513" i="64"/>
  <c r="Z2512" i="64" a="1"/>
  <c r="Z2512" i="64" s="1"/>
  <c r="Z725" i="64" a="1"/>
  <c r="Z725" i="64" s="1"/>
  <c r="DH723" i="64"/>
  <c r="DG723" i="64"/>
  <c r="DG724" i="64" s="1"/>
  <c r="DG728" i="64" s="1"/>
  <c r="DH1767" i="64"/>
  <c r="DF1767" i="64"/>
  <c r="DE726" i="64"/>
  <c r="DH726" i="64"/>
  <c r="CQ1767" i="64"/>
  <c r="CT1767" i="64"/>
  <c r="CS726" i="64"/>
  <c r="CT723" i="64"/>
  <c r="CV723" i="64"/>
  <c r="CU726" i="64"/>
  <c r="CO726" i="64"/>
  <c r="CP723" i="64"/>
  <c r="DB1767" i="64"/>
  <c r="CW1767" i="64"/>
  <c r="CQ726" i="64"/>
  <c r="CR723" i="64"/>
  <c r="CU723" i="64"/>
  <c r="CT726" i="64"/>
  <c r="DA726" i="64"/>
  <c r="DB723" i="64"/>
  <c r="CZ1767" i="64"/>
  <c r="CP1767" i="64"/>
  <c r="CY1767" i="64"/>
  <c r="DC1767" i="64"/>
  <c r="CV1767" i="64"/>
  <c r="DE1767" i="64"/>
  <c r="CR1767" i="64"/>
  <c r="CS1767" i="64"/>
  <c r="DD1767" i="64"/>
  <c r="CY723" i="64"/>
  <c r="CX726" i="64"/>
  <c r="DC726" i="64"/>
  <c r="DD723" i="64"/>
  <c r="CR726" i="64"/>
  <c r="CS723" i="64"/>
  <c r="DA723" i="64"/>
  <c r="CZ726" i="64"/>
  <c r="CW723" i="64"/>
  <c r="CV726" i="64"/>
  <c r="CU1767" i="64"/>
  <c r="DA1767" i="64"/>
  <c r="CW726" i="64"/>
  <c r="CX723" i="64"/>
  <c r="DE723" i="64"/>
  <c r="DD726" i="64"/>
  <c r="DC723" i="64"/>
  <c r="DB726" i="64"/>
  <c r="CP726" i="64"/>
  <c r="CQ723" i="64"/>
  <c r="CO1767" i="64"/>
  <c r="CZ723" i="64"/>
  <c r="CY726" i="64"/>
  <c r="CX1767" i="64"/>
  <c r="DF724" i="64"/>
  <c r="DF728" i="64" s="1"/>
  <c r="U773" i="64"/>
  <c r="DK1767" i="64"/>
  <c r="V772" i="64" a="1"/>
  <c r="V772" i="64" s="1"/>
  <c r="DK726" i="64"/>
  <c r="S2186" i="64" a="1"/>
  <c r="S2186" i="64" s="1"/>
  <c r="S2179" i="64" s="1"/>
  <c r="DI726" i="64"/>
  <c r="DI724" i="64" s="1"/>
  <c r="DI728" i="64" s="1"/>
  <c r="DJ723" i="64"/>
  <c r="DJ726" i="64"/>
  <c r="DK723" i="64"/>
  <c r="AA2282" i="64"/>
  <c r="AA2283" i="64" s="1"/>
  <c r="CO723" i="64"/>
  <c r="DJ1767" i="64"/>
  <c r="DI1767" i="64"/>
  <c r="Y1921" i="64"/>
  <c r="Y1467" i="64"/>
  <c r="Y1758" i="64"/>
  <c r="Y1218" i="64"/>
  <c r="Y751" i="64"/>
  <c r="Y542" i="64"/>
  <c r="Y727" i="64"/>
  <c r="Y2286" i="64"/>
  <c r="X62" i="64"/>
  <c r="Z720" i="64" a="1"/>
  <c r="Z720" i="64" s="1"/>
  <c r="Z75" i="64" a="1"/>
  <c r="Z75" i="64" s="1"/>
  <c r="Z564" i="64" a="1"/>
  <c r="Z564" i="64" s="1"/>
  <c r="Z55" i="64" a="1"/>
  <c r="Z55" i="64" s="1"/>
  <c r="Z59" i="64" a="1"/>
  <c r="Z59" i="64" s="1"/>
  <c r="Z60" i="64" a="1"/>
  <c r="Z60" i="64" s="1"/>
  <c r="Y56" i="64"/>
  <c r="Z53" i="64" a="1"/>
  <c r="Z53" i="64" s="1"/>
  <c r="Z54" i="64" a="1"/>
  <c r="Z54" i="64" s="1"/>
  <c r="Z750" i="64" a="1"/>
  <c r="Z750" i="64" s="1"/>
  <c r="Z2722" i="64" a="1"/>
  <c r="Z2722" i="64" s="1"/>
  <c r="Z2748" i="64" a="1"/>
  <c r="Z2748" i="64" s="1"/>
  <c r="Z2799" i="64" a="1"/>
  <c r="Z2799" i="64" s="1"/>
  <c r="Z2773" i="64" a="1"/>
  <c r="Z2773" i="64" s="1"/>
  <c r="Z1897" i="64" a="1"/>
  <c r="Z1897" i="64" s="1"/>
  <c r="Z1898" i="64" s="1"/>
  <c r="Y93" i="64"/>
  <c r="Z90" i="64" a="1"/>
  <c r="Z90" i="64" s="1"/>
  <c r="Z91" i="64" a="1"/>
  <c r="Z91" i="64" s="1"/>
  <c r="Z92" i="64" a="1"/>
  <c r="Z92" i="64" s="1"/>
  <c r="Z89" i="64" a="1"/>
  <c r="Z89" i="64" s="1"/>
  <c r="Z1839" i="64" a="1"/>
  <c r="Z1839" i="64" s="1"/>
  <c r="Z1840" i="64" s="1"/>
  <c r="Z541" i="64" a="1"/>
  <c r="Z541" i="64" s="1"/>
  <c r="Z2849" i="64" a="1"/>
  <c r="Z2849" i="64" s="1"/>
  <c r="Z1759" i="64" a="1"/>
  <c r="Z1759" i="64" s="1"/>
  <c r="Y2284" i="64"/>
  <c r="Z2281" i="64" s="1"/>
  <c r="Z2177" i="64" a="1"/>
  <c r="Z2177" i="64" s="1"/>
  <c r="Z2185" i="64" s="1"/>
  <c r="Z2214" i="64" a="1"/>
  <c r="Z2214" i="64" s="1"/>
  <c r="Y2215" i="64"/>
  <c r="Z1920" i="64" a="1"/>
  <c r="Z1920" i="64" s="1"/>
  <c r="Z1922" i="64" a="1"/>
  <c r="Z1922" i="64" s="1"/>
  <c r="Z1928" i="64" a="1"/>
  <c r="Z1928" i="64" s="1"/>
  <c r="Z1466" i="64" a="1"/>
  <c r="Z1466" i="64" s="1"/>
  <c r="Z1217" i="64" a="1"/>
  <c r="Z1217" i="64" s="1"/>
  <c r="Z1921" i="64" a="1"/>
  <c r="AA2567" i="64" a="1"/>
  <c r="Z1218" i="64" a="1"/>
  <c r="BP884" i="64" a="1"/>
  <c r="Z850" i="64" a="1"/>
  <c r="Z2513" i="64" a="1"/>
  <c r="AA2533" i="64" a="1"/>
  <c r="BP1266" i="64"/>
  <c r="BP1388" i="64" a="1"/>
  <c r="BP1136" i="64" a="1"/>
  <c r="Z566" i="64" a="1"/>
  <c r="Z2492" i="64" a="1"/>
  <c r="Z2006" i="64" a="1"/>
  <c r="V773" i="64" a="1"/>
  <c r="BP396" i="64" a="1"/>
  <c r="BP1241" i="64" a="1"/>
  <c r="BP1068" i="64" a="1"/>
  <c r="BP2052" i="64" a="1"/>
  <c r="BP1295" i="64" a="1"/>
  <c r="Z751" i="64" a="1"/>
  <c r="BP1024" i="64" a="1"/>
  <c r="Z1467" i="64" a="1"/>
  <c r="Z589" i="64" a="1"/>
  <c r="Z2005" i="64" a="1"/>
  <c r="Z2470" i="64" a="1"/>
  <c r="BN1244" i="64" a="1"/>
  <c r="BO1243" i="64" a="1"/>
  <c r="BP924" i="64" a="1"/>
  <c r="BP1894" i="64" a="1"/>
  <c r="Z727" i="64" a="1"/>
  <c r="Z542" i="64" a="1"/>
  <c r="Z1758" i="64" a="1"/>
  <c r="BQ420" i="64" l="1" a="1"/>
  <c r="BQ420" i="64" s="1"/>
  <c r="BQ450" i="64" s="1"/>
  <c r="BQ480" i="64" a="1"/>
  <c r="BQ480" i="64" s="1"/>
  <c r="BQ520" i="64" s="1"/>
  <c r="CF24" i="1236"/>
  <c r="CG25" i="1236" s="1"/>
  <c r="CE50" i="1236"/>
  <c r="CE17" i="861" s="1"/>
  <c r="CF35" i="1236"/>
  <c r="CF42" i="1236"/>
  <c r="CF39" i="1236"/>
  <c r="CG39" i="1236"/>
  <c r="AT60" i="1236"/>
  <c r="CG44" i="1236"/>
  <c r="CG30" i="1236"/>
  <c r="CF33" i="1236"/>
  <c r="CF44" i="1236"/>
  <c r="CG33" i="1236"/>
  <c r="CF40" i="1236"/>
  <c r="CF25" i="1236"/>
  <c r="CG28" i="1236"/>
  <c r="CG31" i="1236"/>
  <c r="CF36" i="1236"/>
  <c r="CG27" i="1236"/>
  <c r="CF34" i="1236"/>
  <c r="CG38" i="1236"/>
  <c r="CG47" i="1236"/>
  <c r="CF23" i="1236"/>
  <c r="CE63" i="1236"/>
  <c r="CE100" i="861" s="1"/>
  <c r="CF31" i="1236"/>
  <c r="CF47" i="1236"/>
  <c r="CF28" i="1236"/>
  <c r="CG42" i="1236"/>
  <c r="CE48" i="1236"/>
  <c r="CF45" i="1236"/>
  <c r="CF62" i="1236"/>
  <c r="CF99" i="861" s="1"/>
  <c r="CH16" i="1236"/>
  <c r="CH36" i="861" s="1"/>
  <c r="CH4" i="1236"/>
  <c r="CH17" i="1236"/>
  <c r="CH20" i="1236"/>
  <c r="CH61" i="1236"/>
  <c r="CJ2" i="1236"/>
  <c r="CI3" i="1236"/>
  <c r="CI1" i="1236"/>
  <c r="CI7" i="1236"/>
  <c r="CG18" i="1236"/>
  <c r="CG8" i="1236"/>
  <c r="BP396" i="64"/>
  <c r="BP1295" i="64"/>
  <c r="BP1296" i="64" s="1"/>
  <c r="BQ1294" i="64" a="1"/>
  <c r="BQ1294" i="64" s="1"/>
  <c r="BQ395" i="64" a="1"/>
  <c r="BQ395" i="64" s="1"/>
  <c r="BF1297" i="64"/>
  <c r="BG1293" i="64" s="1"/>
  <c r="BF1299" i="64"/>
  <c r="BP1136" i="64"/>
  <c r="BP1068" i="64"/>
  <c r="BQ1067" i="64" a="1"/>
  <c r="BQ1067" i="64" s="1"/>
  <c r="BQ1135" i="64" a="1"/>
  <c r="BQ1135" i="64" s="1"/>
  <c r="BE1138" i="64"/>
  <c r="BF1134" i="64" s="1"/>
  <c r="BE1140" i="64"/>
  <c r="BO1143" i="64"/>
  <c r="BO1137" i="64"/>
  <c r="BO1144" i="64" s="1"/>
  <c r="AF18" i="861"/>
  <c r="AF27" i="861" s="1"/>
  <c r="AF28" i="861" s="1"/>
  <c r="BP2052" i="64"/>
  <c r="BP2061" i="64" s="1"/>
  <c r="BP2062" i="64" s="1" a="1"/>
  <c r="BP2062" i="64" s="1"/>
  <c r="BQ2053" i="64" a="1"/>
  <c r="BQ2053" i="64" s="1"/>
  <c r="AW2058" i="64"/>
  <c r="AW2055" i="64" s="1"/>
  <c r="CC2083" i="64"/>
  <c r="CC2085" i="64" s="1"/>
  <c r="BP1024" i="64"/>
  <c r="BP1894" i="64"/>
  <c r="BP1896" i="64" s="1"/>
  <c r="BN1039" i="64" a="1"/>
  <c r="BN1039" i="64" s="1"/>
  <c r="BQ1893" i="64" a="1"/>
  <c r="BQ1893" i="64" s="1"/>
  <c r="BQ1025" i="64" a="1"/>
  <c r="BQ1025" i="64" s="1"/>
  <c r="BO1033" i="64"/>
  <c r="BO1038" i="64"/>
  <c r="BC1027" i="64"/>
  <c r="BQ1195" i="64" a="1"/>
  <c r="BQ1195" i="64" s="1"/>
  <c r="BQ1895" i="64" a="1"/>
  <c r="BQ1895" i="64" s="1"/>
  <c r="BP1193" i="64"/>
  <c r="BP1194" i="64" s="1"/>
  <c r="BP1196" i="64" s="1"/>
  <c r="BQ1191" i="64" a="1"/>
  <c r="BQ1191" i="64" s="1"/>
  <c r="BQ1192" i="64" a="1"/>
  <c r="BQ1192" i="64" s="1"/>
  <c r="AG652" i="64"/>
  <c r="AG654" i="64" s="1"/>
  <c r="AG655" i="64" s="1"/>
  <c r="AG663" i="64"/>
  <c r="BQ661" i="64" a="1"/>
  <c r="BQ661" i="64" s="1"/>
  <c r="BQ650" i="64" a="1"/>
  <c r="BQ650" i="64" s="1"/>
  <c r="BQ653" i="64" a="1"/>
  <c r="BQ653" i="64" s="1"/>
  <c r="BQ667" i="64" a="1"/>
  <c r="BQ667" i="64" s="1"/>
  <c r="BK2107" i="64"/>
  <c r="BP126" i="64"/>
  <c r="BP141" i="64"/>
  <c r="BP1388" i="64"/>
  <c r="BP1390" i="64" s="1"/>
  <c r="BQ111" i="64" a="1"/>
  <c r="BQ111" i="64" s="1"/>
  <c r="BQ1373" i="64" a="1"/>
  <c r="BQ137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265" i="64" a="1"/>
  <c r="BQ1265" i="64" s="1"/>
  <c r="S2180" i="64"/>
  <c r="T2176" i="64" s="1"/>
  <c r="T2182" i="64" s="1"/>
  <c r="T2216" i="64"/>
  <c r="U2213" i="64" s="1"/>
  <c r="U2218" i="64" s="1"/>
  <c r="T2186" i="64" a="1"/>
  <c r="T2186" i="64" s="1"/>
  <c r="BN994" i="64"/>
  <c r="BN995" i="64" s="1"/>
  <c r="BP991" i="64"/>
  <c r="BP989" i="64"/>
  <c r="BO992" i="64"/>
  <c r="BP988" i="64"/>
  <c r="BP987" i="64"/>
  <c r="BP990" i="64"/>
  <c r="BQ983" i="64" a="1"/>
  <c r="BQ983" i="64" s="1"/>
  <c r="BQ984" i="64" a="1"/>
  <c r="BQ984" i="64" s="1"/>
  <c r="BQ980" i="64" a="1"/>
  <c r="BQ980" i="64" s="1"/>
  <c r="BQ981" i="64" a="1"/>
  <c r="BQ981" i="64" s="1"/>
  <c r="BQ982" i="64" a="1"/>
  <c r="BQ982" i="64" s="1"/>
  <c r="BP972" i="64"/>
  <c r="BP976" i="64"/>
  <c r="BO977" i="64"/>
  <c r="BP975" i="64"/>
  <c r="BP974" i="64"/>
  <c r="BP973" i="64"/>
  <c r="BQ969" i="64" a="1"/>
  <c r="BQ969" i="64" s="1"/>
  <c r="BQ965" i="64" a="1"/>
  <c r="BQ965" i="64" s="1"/>
  <c r="BQ949" i="64" a="1"/>
  <c r="BQ949" i="64" s="1"/>
  <c r="BQ957" i="64" s="1"/>
  <c r="BQ950" i="64" a="1"/>
  <c r="BQ950" i="64" s="1"/>
  <c r="BQ958" i="64" s="1"/>
  <c r="BQ966" i="64" a="1"/>
  <c r="BQ966" i="64" s="1"/>
  <c r="BQ951" i="64" a="1"/>
  <c r="BQ951" i="64" s="1"/>
  <c r="BQ959" i="64" s="1"/>
  <c r="BQ952" i="64" a="1"/>
  <c r="BQ952" i="64" s="1"/>
  <c r="BQ960" i="64" s="1"/>
  <c r="BQ953" i="64" a="1"/>
  <c r="BQ953" i="64" s="1"/>
  <c r="BQ961" i="64" s="1"/>
  <c r="BQ967" i="64" a="1"/>
  <c r="BQ967" i="64" s="1"/>
  <c r="BQ968" i="64" a="1"/>
  <c r="BQ968" i="64" s="1"/>
  <c r="BQ208" i="64" a="1"/>
  <c r="BQ208" i="64" s="1"/>
  <c r="BQ207" i="64" s="1"/>
  <c r="BQ209" i="64" a="1"/>
  <c r="BQ209" i="64" s="1"/>
  <c r="BP210" i="64"/>
  <c r="BP212" i="64" s="1"/>
  <c r="BP1241" i="64"/>
  <c r="BP924" i="64"/>
  <c r="BP926" i="64" s="1"/>
  <c r="BN1244" i="64"/>
  <c r="BO1243" i="64"/>
  <c r="BQ331" i="64" a="1"/>
  <c r="BQ331" i="64" s="1"/>
  <c r="BQ1240" i="64" a="1"/>
  <c r="BQ1240" i="64" s="1"/>
  <c r="BQ312" i="64" a="1"/>
  <c r="BQ312" i="64" s="1"/>
  <c r="BQ925" i="64" a="1"/>
  <c r="BQ925" i="64" s="1"/>
  <c r="BQ891" i="64" a="1"/>
  <c r="BQ891" i="64" s="1"/>
  <c r="BQ299" i="64" a="1"/>
  <c r="BQ299" i="64" s="1"/>
  <c r="BO888" i="64"/>
  <c r="BP884" i="64"/>
  <c r="BP892" i="64" s="1"/>
  <c r="BQ887" i="64" a="1"/>
  <c r="BQ887" i="64" s="1"/>
  <c r="BQ4" i="64"/>
  <c r="BQ883" i="64" a="1"/>
  <c r="BQ883" i="64" s="1"/>
  <c r="BQ4" i="864"/>
  <c r="BR259" i="64"/>
  <c r="BR7" i="64"/>
  <c r="BQ8" i="64"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8" i="861" s="1"/>
  <c r="BQ42" i="863"/>
  <c r="BQ21" i="863" s="1"/>
  <c r="BQ31"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850" i="64"/>
  <c r="Z860" i="64" s="1"/>
  <c r="AA854" i="64" a="1"/>
  <c r="AA854" i="64" s="1"/>
  <c r="AA849" i="64" a="1"/>
  <c r="AA849" i="64" s="1"/>
  <c r="Z589" i="64"/>
  <c r="Y2396" i="64"/>
  <c r="AA2379" i="64" a="1"/>
  <c r="AA2379" i="64" s="1"/>
  <c r="AA2380" i="64" a="1"/>
  <c r="AA2380" i="64" s="1"/>
  <c r="AA2381" i="64" a="1"/>
  <c r="AA2381" i="64" s="1"/>
  <c r="AA2382" i="64" a="1"/>
  <c r="AA2382" i="64" s="1"/>
  <c r="AA2383" i="64" a="1"/>
  <c r="AA2383" i="64" s="1"/>
  <c r="AA2384" i="64" a="1"/>
  <c r="AA2384" i="64" s="1"/>
  <c r="AA2386" i="64" a="1"/>
  <c r="AA2386" i="64" s="1"/>
  <c r="AA2387" i="64" a="1"/>
  <c r="AA2387" i="64" s="1"/>
  <c r="AA2385" i="64" a="1"/>
  <c r="AA2385" i="64" s="1"/>
  <c r="Z2388" i="64"/>
  <c r="DF2398" i="64"/>
  <c r="DG2396" i="64"/>
  <c r="AA587" i="64" a="1"/>
  <c r="AA587" i="64" s="1"/>
  <c r="AA565" i="64" a="1"/>
  <c r="AA565" i="64" s="1"/>
  <c r="AA588" i="64" a="1"/>
  <c r="AA588" i="64" s="1"/>
  <c r="Z566" i="64"/>
  <c r="AA2567" i="64"/>
  <c r="AA2533" i="64"/>
  <c r="CV190" i="64"/>
  <c r="CV193" i="64" s="1"/>
  <c r="CP1657" i="64"/>
  <c r="CQ1657" i="64" s="1"/>
  <c r="CR1657" i="64" s="1"/>
  <c r="CO1658" i="64"/>
  <c r="CQ1656" i="64"/>
  <c r="CR2749" i="64"/>
  <c r="CR2751" i="64" s="1"/>
  <c r="CO1729" i="64"/>
  <c r="CO1693" i="64"/>
  <c r="CO1623" i="64"/>
  <c r="Z2492" i="64"/>
  <c r="Z2470" i="64"/>
  <c r="AA2825" i="64" a="1"/>
  <c r="AA2825" i="64" s="1"/>
  <c r="AA2471" i="64" a="1"/>
  <c r="AA2471" i="64" s="1"/>
  <c r="AA2491" i="64" a="1"/>
  <c r="AA2491" i="64" s="1"/>
  <c r="BJ2150" i="64"/>
  <c r="BK2148" i="64"/>
  <c r="BK2127" i="64"/>
  <c r="BK2129" i="64" s="1"/>
  <c r="W2026" i="64"/>
  <c r="W2027" i="64" s="1"/>
  <c r="V2027" i="64"/>
  <c r="X2015" i="64"/>
  <c r="Y2013" i="64"/>
  <c r="Y2022" i="64"/>
  <c r="Y2014" i="64"/>
  <c r="Y2023" i="64"/>
  <c r="AA2019" i="64" a="1"/>
  <c r="AA2019" i="64" s="1"/>
  <c r="AA2018" i="64" a="1"/>
  <c r="AA2018" i="64" s="1"/>
  <c r="AA2010" i="64" a="1"/>
  <c r="AA2010" i="64" s="1"/>
  <c r="AA2009" i="64" a="1"/>
  <c r="AA2009" i="64" s="1"/>
  <c r="Z2006" i="64"/>
  <c r="Z2005" i="64"/>
  <c r="AA2000" i="64" a="1"/>
  <c r="AA2000" i="64" s="1"/>
  <c r="AA2001" i="64" a="1"/>
  <c r="AA2001" i="64" s="1"/>
  <c r="Z2513" i="64"/>
  <c r="AA2512" i="64" a="1"/>
  <c r="AA2512" i="64" s="1"/>
  <c r="AA725" i="64" a="1"/>
  <c r="AA725" i="64" s="1"/>
  <c r="DB724" i="64"/>
  <c r="DB728" i="64" s="1"/>
  <c r="DH724" i="64"/>
  <c r="DH728" i="64" s="1"/>
  <c r="CT724" i="64"/>
  <c r="CT728" i="64" s="1"/>
  <c r="CV724" i="64"/>
  <c r="CV728" i="64" s="1"/>
  <c r="DE724" i="64"/>
  <c r="DE728" i="64" s="1"/>
  <c r="CP724" i="64"/>
  <c r="CP728" i="64" s="1"/>
  <c r="CU724" i="64"/>
  <c r="CU728" i="64" s="1"/>
  <c r="CQ724" i="64"/>
  <c r="CQ728" i="64" s="1"/>
  <c r="CZ724" i="64"/>
  <c r="CZ728" i="64" s="1"/>
  <c r="CR724" i="64"/>
  <c r="CR728" i="64" s="1"/>
  <c r="CS724" i="64"/>
  <c r="CS728" i="64" s="1"/>
  <c r="DD724" i="64"/>
  <c r="DD728" i="64" s="1"/>
  <c r="DC724" i="64"/>
  <c r="DC728" i="64" s="1"/>
  <c r="CW724" i="64"/>
  <c r="CW728" i="64" s="1"/>
  <c r="DA724" i="64"/>
  <c r="DA728" i="64" s="1"/>
  <c r="CY724" i="64"/>
  <c r="CY728" i="64" s="1"/>
  <c r="CX724" i="64"/>
  <c r="CX728" i="64" s="1"/>
  <c r="DJ724" i="64"/>
  <c r="DJ728" i="64" s="1"/>
  <c r="DK724" i="64"/>
  <c r="DK728" i="64" s="1"/>
  <c r="V773" i="64"/>
  <c r="AB2282" i="64"/>
  <c r="AB2283" i="64" s="1"/>
  <c r="CO724" i="64"/>
  <c r="CO728" i="64" s="1"/>
  <c r="W772" i="64" a="1"/>
  <c r="W772" i="64" s="1"/>
  <c r="Z1467" i="64"/>
  <c r="Z1921" i="64"/>
  <c r="Z1758" i="64"/>
  <c r="Z1218" i="64"/>
  <c r="Z542" i="64"/>
  <c r="Z751" i="64"/>
  <c r="Z727" i="64"/>
  <c r="Z2215" i="64"/>
  <c r="Z2286" i="64"/>
  <c r="Y62" i="64"/>
  <c r="AA720" i="64" a="1"/>
  <c r="AA720" i="64" s="1"/>
  <c r="AA75" i="64" a="1"/>
  <c r="AA75" i="64" s="1"/>
  <c r="AA564" i="64" a="1"/>
  <c r="AA564" i="64" s="1"/>
  <c r="AA55" i="64" a="1"/>
  <c r="AA55" i="64" s="1"/>
  <c r="AA59" i="64" a="1"/>
  <c r="AA59" i="64" s="1"/>
  <c r="AA60" i="64" a="1"/>
  <c r="AA60" i="64" s="1"/>
  <c r="Z56" i="64"/>
  <c r="AA53" i="64" a="1"/>
  <c r="AA53" i="64" s="1"/>
  <c r="AA54" i="64" a="1"/>
  <c r="AA54" i="64" s="1"/>
  <c r="AA750" i="64" a="1"/>
  <c r="AA750" i="64" s="1"/>
  <c r="AA2722" i="64" a="1"/>
  <c r="AA2722" i="64" s="1"/>
  <c r="AA2748" i="64" a="1"/>
  <c r="AA2748" i="64" s="1"/>
  <c r="AA2799" i="64" a="1"/>
  <c r="AA2799" i="64" s="1"/>
  <c r="AA2773" i="64" a="1"/>
  <c r="AA2773" i="64" s="1"/>
  <c r="AA1897" i="64" a="1"/>
  <c r="AA1897" i="64" s="1"/>
  <c r="AA1898" i="64" s="1"/>
  <c r="Z93" i="64"/>
  <c r="AA90" i="64" a="1"/>
  <c r="AA90" i="64" s="1"/>
  <c r="AA91" i="64" a="1"/>
  <c r="AA91" i="64" s="1"/>
  <c r="AA92" i="64" a="1"/>
  <c r="AA92" i="64" s="1"/>
  <c r="AA89" i="64" a="1"/>
  <c r="AA89" i="64" s="1"/>
  <c r="AA1839" i="64" a="1"/>
  <c r="AA1839" i="64" s="1"/>
  <c r="AA1840" i="64" s="1"/>
  <c r="AA541" i="64" a="1"/>
  <c r="AA541" i="64" s="1"/>
  <c r="AA2849" i="64" a="1"/>
  <c r="AA2849" i="64" s="1"/>
  <c r="AA1759" i="64" a="1"/>
  <c r="AA1759" i="64" s="1"/>
  <c r="Z2284" i="64"/>
  <c r="AA2281" i="64" s="1"/>
  <c r="AA2177" i="64" a="1"/>
  <c r="AA2177" i="64" s="1"/>
  <c r="AA2185" i="64" s="1"/>
  <c r="AA2214" i="64" a="1"/>
  <c r="AA2214" i="64" s="1"/>
  <c r="AA1920" i="64" a="1"/>
  <c r="AA1920" i="64" s="1"/>
  <c r="AA1928" i="64" a="1"/>
  <c r="AA1928" i="64" s="1"/>
  <c r="AA1922" i="64" a="1"/>
  <c r="AA1922" i="64" s="1"/>
  <c r="AA1466" i="64" a="1"/>
  <c r="AA1466" i="64" s="1"/>
  <c r="AA1217" i="64" a="1"/>
  <c r="AA1217" i="64" s="1"/>
  <c r="BQ396" i="64" a="1"/>
  <c r="AA589" i="64" a="1"/>
  <c r="BQ1241" i="64" a="1"/>
  <c r="BO1244" i="64" a="1"/>
  <c r="BQ884" i="64" a="1"/>
  <c r="BQ1388" i="64" a="1"/>
  <c r="BQ1024" i="64" a="1"/>
  <c r="AA1921" i="64" a="1"/>
  <c r="AA1218" i="64" a="1"/>
  <c r="AA542" i="64" a="1"/>
  <c r="BQ1295" i="64" a="1"/>
  <c r="AA727" i="64" a="1"/>
  <c r="BQ1894" i="64" a="1"/>
  <c r="AA850" i="64" a="1"/>
  <c r="AB2567" i="64" a="1"/>
  <c r="W773" i="64" a="1"/>
  <c r="BQ1266" i="64"/>
  <c r="BQ1068" i="64" a="1"/>
  <c r="AA751" i="64" a="1"/>
  <c r="AA566" i="64" a="1"/>
  <c r="BQ924" i="64" a="1"/>
  <c r="BP1243" i="64" a="1"/>
  <c r="AB2533" i="64" a="1"/>
  <c r="AA2005" i="64" a="1"/>
  <c r="AA2492" i="64" a="1"/>
  <c r="AA2470" i="64" a="1"/>
  <c r="AA1758" i="64" a="1"/>
  <c r="AA2513" i="64" a="1"/>
  <c r="BQ1136" i="64" a="1"/>
  <c r="BQ2052" i="64" a="1"/>
  <c r="AA2006" i="64" a="1"/>
  <c r="AA1467" i="64" a="1"/>
  <c r="BR420" i="64" l="1" a="1"/>
  <c r="BR420" i="64" s="1"/>
  <c r="BR450" i="64" s="1"/>
  <c r="BR480" i="64" a="1"/>
  <c r="BR480" i="64" s="1"/>
  <c r="BR520" i="64" s="1"/>
  <c r="CG34" i="1236"/>
  <c r="CG32" i="1236"/>
  <c r="CH32" i="1236"/>
  <c r="CH31" i="1236"/>
  <c r="CF48" i="1236"/>
  <c r="CH29" i="1236"/>
  <c r="CH45" i="1236"/>
  <c r="CG24" i="1236"/>
  <c r="CF50" i="1236"/>
  <c r="CF17" i="861" s="1"/>
  <c r="CG26" i="1236"/>
  <c r="AT64" i="1236"/>
  <c r="AT72" i="861" s="1"/>
  <c r="AT66" i="1236"/>
  <c r="AT43" i="861" s="1"/>
  <c r="CF63" i="1236"/>
  <c r="CF100" i="861" s="1"/>
  <c r="CG41" i="1236"/>
  <c r="CH40" i="1236"/>
  <c r="CG23" i="1236"/>
  <c r="CG46" i="1236"/>
  <c r="CG37" i="1236"/>
  <c r="CH39" i="1236"/>
  <c r="CH34" i="1236"/>
  <c r="CG40" i="1236"/>
  <c r="CH43" i="1236"/>
  <c r="CG35" i="1236"/>
  <c r="CG45" i="1236"/>
  <c r="CG43" i="1236"/>
  <c r="CG29" i="1236"/>
  <c r="CH28" i="1236"/>
  <c r="CH26" i="1236"/>
  <c r="CG36" i="1236"/>
  <c r="CG62" i="1236"/>
  <c r="CG99" i="861" s="1"/>
  <c r="CI4" i="1236"/>
  <c r="CI17" i="1236"/>
  <c r="CI16" i="1236"/>
  <c r="CI36" i="861" s="1"/>
  <c r="CI20" i="1236"/>
  <c r="CI61" i="1236"/>
  <c r="CK2" i="1236"/>
  <c r="CJ3" i="1236"/>
  <c r="CJ1" i="1236"/>
  <c r="CJ7" i="1236"/>
  <c r="CH18" i="1236"/>
  <c r="CH8" i="1236"/>
  <c r="BQ396" i="64"/>
  <c r="BQ1295" i="64"/>
  <c r="BQ1296" i="64" s="1"/>
  <c r="BR1294" i="64" a="1"/>
  <c r="BR1294" i="64" s="1"/>
  <c r="BR395" i="64" a="1"/>
  <c r="BR395" i="64" s="1"/>
  <c r="BG1297" i="64"/>
  <c r="BH1293" i="64" s="1"/>
  <c r="BG1299" i="64"/>
  <c r="BQ1136" i="64"/>
  <c r="BQ1068" i="64"/>
  <c r="BP1143" i="64"/>
  <c r="BP1137" i="64"/>
  <c r="BP1144" i="64" s="1"/>
  <c r="BR1067" i="64" a="1"/>
  <c r="BR1067" i="64" s="1"/>
  <c r="BR1135" i="64" a="1"/>
  <c r="BR1135" i="64" s="1"/>
  <c r="BF1138" i="64"/>
  <c r="BG1134" i="64" s="1"/>
  <c r="BF1140" i="64"/>
  <c r="BQ2052" i="64"/>
  <c r="BQ2061" i="64" s="1"/>
  <c r="BQ2062" i="64" s="1" a="1"/>
  <c r="BQ2062" i="64" s="1"/>
  <c r="BR2053" i="64" a="1"/>
  <c r="BR2053" i="64" s="1"/>
  <c r="AW2056" i="64"/>
  <c r="AX2051" i="64" s="1"/>
  <c r="CD2083" i="64"/>
  <c r="CD2085" i="64" s="1"/>
  <c r="BQ1024" i="64"/>
  <c r="BQ1894" i="64"/>
  <c r="BQ1896" i="64" s="1"/>
  <c r="BO1039" i="64" a="1"/>
  <c r="BO1039" i="64" s="1"/>
  <c r="BR1893" i="64" a="1"/>
  <c r="BR1893" i="64" s="1"/>
  <c r="BR1025" i="64" a="1"/>
  <c r="BR1025" i="64" s="1"/>
  <c r="BP1038" i="64"/>
  <c r="BP1033" i="64"/>
  <c r="BC1035" i="64"/>
  <c r="BC1028" i="64"/>
  <c r="BD1023" i="64" s="1"/>
  <c r="BD1030" i="64" s="1"/>
  <c r="BR1195" i="64" a="1"/>
  <c r="BR1195" i="64" s="1"/>
  <c r="BR1895" i="64" a="1"/>
  <c r="BR1895" i="64" s="1"/>
  <c r="BQ1193" i="64"/>
  <c r="BQ1194" i="64" s="1"/>
  <c r="BQ1196" i="64" s="1"/>
  <c r="BR1191" i="64" a="1"/>
  <c r="BR1191" i="64" s="1"/>
  <c r="BR1192" i="64" a="1"/>
  <c r="BR1192" i="64" s="1"/>
  <c r="BQ141" i="64"/>
  <c r="AH659" i="64"/>
  <c r="AG664" i="64"/>
  <c r="AG668" i="64"/>
  <c r="AG656" i="64"/>
  <c r="AH648" i="64"/>
  <c r="AH651" i="64" s="1"/>
  <c r="BR661" i="64" a="1"/>
  <c r="BR661" i="64" s="1"/>
  <c r="BR650" i="64" a="1"/>
  <c r="BR650" i="64" s="1"/>
  <c r="BR653" i="64" a="1"/>
  <c r="BR653" i="64" s="1"/>
  <c r="BR667" i="64" a="1"/>
  <c r="BR667" i="64" s="1"/>
  <c r="BL2107" i="64"/>
  <c r="BQ126" i="64"/>
  <c r="BQ1388" i="64"/>
  <c r="BQ1390" i="64" s="1"/>
  <c r="BR111" i="64" a="1"/>
  <c r="BR111" i="64" s="1"/>
  <c r="BR1373" i="64" a="1"/>
  <c r="BR137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265" i="64" a="1"/>
  <c r="BR1265" i="64" s="1"/>
  <c r="U2216" i="64"/>
  <c r="V2213" i="64" s="1"/>
  <c r="V2216" i="64" s="1"/>
  <c r="W2213" i="64" s="1"/>
  <c r="T2179" i="64"/>
  <c r="U2186" i="64" a="1"/>
  <c r="U2186" i="64" s="1"/>
  <c r="BO994" i="64"/>
  <c r="BQ991" i="64"/>
  <c r="BQ987" i="64"/>
  <c r="BP992" i="64"/>
  <c r="BQ988" i="64"/>
  <c r="BQ990" i="64"/>
  <c r="BR983" i="64" a="1"/>
  <c r="BR983" i="64" s="1"/>
  <c r="BR984" i="64" a="1"/>
  <c r="BR984" i="64" s="1"/>
  <c r="BR980" i="64" a="1"/>
  <c r="BR980" i="64" s="1"/>
  <c r="BR981" i="64" a="1"/>
  <c r="BR981" i="64" s="1"/>
  <c r="BR982" i="64" a="1"/>
  <c r="BR982" i="64" s="1"/>
  <c r="BQ989" i="64"/>
  <c r="BQ972" i="64"/>
  <c r="BP977" i="64"/>
  <c r="BQ976" i="64"/>
  <c r="BQ975" i="64"/>
  <c r="BQ974" i="64"/>
  <c r="BQ973" i="64"/>
  <c r="BR965" i="64" a="1"/>
  <c r="BR965" i="64" s="1"/>
  <c r="BR969" i="64" a="1"/>
  <c r="BR969" i="64" s="1"/>
  <c r="BR949" i="64" a="1"/>
  <c r="BR949" i="64" s="1"/>
  <c r="BR957" i="64" s="1"/>
  <c r="BR950" i="64" a="1"/>
  <c r="BR950" i="64" s="1"/>
  <c r="BR958" i="64" s="1"/>
  <c r="BR966" i="64" a="1"/>
  <c r="BR966" i="64" s="1"/>
  <c r="BR951" i="64" a="1"/>
  <c r="BR951" i="64" s="1"/>
  <c r="BR959" i="64" s="1"/>
  <c r="BR952" i="64" a="1"/>
  <c r="BR952" i="64" s="1"/>
  <c r="BR960" i="64" s="1"/>
  <c r="BR953" i="64" a="1"/>
  <c r="BR953" i="64" s="1"/>
  <c r="BR961" i="64" s="1"/>
  <c r="BR967" i="64" a="1"/>
  <c r="BR967" i="64" s="1"/>
  <c r="BR968" i="64" a="1"/>
  <c r="BR968" i="64" s="1"/>
  <c r="BR208" i="64" a="1"/>
  <c r="BR208" i="64" s="1"/>
  <c r="BR207" i="64" s="1"/>
  <c r="BR209" i="64" a="1"/>
  <c r="BR209" i="64" s="1"/>
  <c r="BQ210" i="64"/>
  <c r="BQ212" i="64" s="1"/>
  <c r="BP1243" i="64"/>
  <c r="BQ1241" i="64"/>
  <c r="BQ924" i="64"/>
  <c r="BQ926" i="64" s="1"/>
  <c r="BO1244" i="64"/>
  <c r="BR331" i="64" a="1"/>
  <c r="BR331" i="64" s="1"/>
  <c r="BR1240" i="64" a="1"/>
  <c r="BR1240" i="64" s="1"/>
  <c r="BR312" i="64" a="1"/>
  <c r="BR312" i="64" s="1"/>
  <c r="BR925" i="64" a="1"/>
  <c r="BR925" i="64" s="1"/>
  <c r="BR891" i="64" a="1"/>
  <c r="BR891" i="64" s="1"/>
  <c r="BR299" i="64" a="1"/>
  <c r="BR299" i="64" s="1"/>
  <c r="BP888" i="64"/>
  <c r="BQ884" i="64"/>
  <c r="BQ892" i="64" s="1"/>
  <c r="BR887" i="64" a="1"/>
  <c r="BR887" i="64" s="1"/>
  <c r="BR4" i="64"/>
  <c r="BR883" i="64" a="1"/>
  <c r="BR883" i="64" s="1"/>
  <c r="BS259" i="64"/>
  <c r="BS7" i="64"/>
  <c r="BR8" i="64" s="1"/>
  <c r="BS1" i="64"/>
  <c r="BT2" i="64"/>
  <c r="BS3" i="64"/>
  <c r="BR24" i="864"/>
  <c r="BR98" i="861" s="1"/>
  <c r="BV3" i="861"/>
  <c r="BU4" i="861"/>
  <c r="BU5" i="861" s="1"/>
  <c r="BU1" i="861"/>
  <c r="BU8" i="861"/>
  <c r="BR70" i="863" a="1"/>
  <c r="BR70" i="863" s="1"/>
  <c r="BR68" i="863" a="1"/>
  <c r="BR68" i="863" s="1"/>
  <c r="BR66" i="863" a="1"/>
  <c r="BR66" i="863" s="1"/>
  <c r="BR4" i="863"/>
  <c r="BR57" i="863"/>
  <c r="BR43" i="863"/>
  <c r="BR42" i="863"/>
  <c r="BR21" i="863" s="1"/>
  <c r="BR31"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850" i="64"/>
  <c r="AA860" i="64" s="1"/>
  <c r="AB854" i="64" a="1"/>
  <c r="AB854" i="64" s="1"/>
  <c r="AB849" i="64" a="1"/>
  <c r="AB849" i="64" s="1"/>
  <c r="Z2396" i="64"/>
  <c r="AA589" i="64"/>
  <c r="AB2379" i="64" a="1"/>
  <c r="AB2379" i="64" s="1"/>
  <c r="AB2380" i="64" a="1"/>
  <c r="AB2380" i="64" s="1"/>
  <c r="AB2381" i="64" a="1"/>
  <c r="AB2381" i="64" s="1"/>
  <c r="AB2385" i="64" a="1"/>
  <c r="AB2385" i="64" s="1"/>
  <c r="AB2384" i="64" a="1"/>
  <c r="AB2384" i="64" s="1"/>
  <c r="AB2386" i="64" a="1"/>
  <c r="AB2386" i="64" s="1"/>
  <c r="AB2387" i="64" a="1"/>
  <c r="AB2387" i="64" s="1"/>
  <c r="AB2383" i="64" a="1"/>
  <c r="AB2383" i="64" s="1"/>
  <c r="AB2382" i="64" a="1"/>
  <c r="AB2382" i="64" s="1"/>
  <c r="AA2388" i="64"/>
  <c r="AB587" i="64" a="1"/>
  <c r="AB587" i="64" s="1"/>
  <c r="AB565" i="64" a="1"/>
  <c r="AB565" i="64" s="1"/>
  <c r="AB588" i="64" a="1"/>
  <c r="AB588" i="64" s="1"/>
  <c r="DG2398" i="64"/>
  <c r="DH2396" i="64"/>
  <c r="AA566" i="64"/>
  <c r="AB2533" i="64"/>
  <c r="AB2567" i="64"/>
  <c r="CW190" i="64"/>
  <c r="CW193" i="64" s="1"/>
  <c r="CP1658" i="64"/>
  <c r="CQ1658" i="64"/>
  <c r="CR1656" i="64"/>
  <c r="CS1657" i="64"/>
  <c r="CT1657" i="64" s="1"/>
  <c r="CU1657" i="64" s="1"/>
  <c r="CV1657" i="64" s="1"/>
  <c r="CS2749" i="64"/>
  <c r="CS2751" i="64" s="1"/>
  <c r="AA2492" i="64"/>
  <c r="AA2470" i="64"/>
  <c r="AB2825" i="64" a="1"/>
  <c r="AB2825" i="64" s="1"/>
  <c r="AB2471" i="64" a="1"/>
  <c r="AB2471" i="64" s="1"/>
  <c r="AB2491" i="64" a="1"/>
  <c r="AB2491" i="64" s="1"/>
  <c r="BL2148" i="64"/>
  <c r="BK2150" i="64"/>
  <c r="BL2127" i="64"/>
  <c r="BL2129" i="64" s="1"/>
  <c r="X2024" i="64"/>
  <c r="X2026" i="64" s="1"/>
  <c r="Y2015" i="64"/>
  <c r="Z2014" i="64"/>
  <c r="Z2023" i="64"/>
  <c r="Z2013" i="64"/>
  <c r="Z2022" i="64"/>
  <c r="AB2018" i="64" a="1"/>
  <c r="AB2018" i="64" s="1"/>
  <c r="AB2019" i="64" a="1"/>
  <c r="AB2019" i="64" s="1"/>
  <c r="AB2009" i="64" a="1"/>
  <c r="AB2009" i="64" s="1"/>
  <c r="AB2010" i="64" a="1"/>
  <c r="AB2010" i="64" s="1"/>
  <c r="AA2006" i="64"/>
  <c r="AA2005" i="64"/>
  <c r="AB2000" i="64" a="1"/>
  <c r="AB2000" i="64" s="1"/>
  <c r="AB2001" i="64" a="1"/>
  <c r="AB2001" i="64" s="1"/>
  <c r="AA2513" i="64"/>
  <c r="AB2512" i="64" a="1"/>
  <c r="AB2512" i="64" s="1"/>
  <c r="AB725" i="64" a="1"/>
  <c r="AB725" i="64" s="1"/>
  <c r="W773" i="64"/>
  <c r="AC2282" i="64"/>
  <c r="AC2283" i="64" s="1"/>
  <c r="X772" i="64" a="1"/>
  <c r="X772" i="64" s="1"/>
  <c r="AA1467" i="64"/>
  <c r="AA1758" i="64"/>
  <c r="AA1921" i="64"/>
  <c r="AA1218" i="64"/>
  <c r="AA542" i="64"/>
  <c r="AA751" i="64"/>
  <c r="AA727" i="64"/>
  <c r="AA2215" i="64"/>
  <c r="AA2286" i="64"/>
  <c r="Z62" i="64"/>
  <c r="AB720" i="64" a="1"/>
  <c r="AB720" i="64" s="1"/>
  <c r="AB75" i="64" a="1"/>
  <c r="AB75" i="64" s="1"/>
  <c r="AB564" i="64" a="1"/>
  <c r="AB564" i="64" s="1"/>
  <c r="AB55" i="64" a="1"/>
  <c r="AB55" i="64" s="1"/>
  <c r="AB60" i="64" a="1"/>
  <c r="AB60" i="64" s="1"/>
  <c r="AB59" i="64" a="1"/>
  <c r="AB59" i="64" s="1"/>
  <c r="AA56" i="64"/>
  <c r="AB53" i="64" a="1"/>
  <c r="AB53" i="64" s="1"/>
  <c r="AB54" i="64" a="1"/>
  <c r="AB54" i="64" s="1"/>
  <c r="AB750" i="64" a="1"/>
  <c r="AB750" i="64" s="1"/>
  <c r="AB2799" i="64" a="1"/>
  <c r="AB2799" i="64" s="1"/>
  <c r="AB2773" i="64" a="1"/>
  <c r="AB2773" i="64" s="1"/>
  <c r="AB2748" i="64" a="1"/>
  <c r="AB2748" i="64" s="1"/>
  <c r="AB2722" i="64" a="1"/>
  <c r="AB2722" i="64" s="1"/>
  <c r="AB1897" i="64" a="1"/>
  <c r="AB1897" i="64" s="1"/>
  <c r="AB1898" i="64" s="1"/>
  <c r="AB90" i="64" a="1"/>
  <c r="AB90" i="64" s="1"/>
  <c r="AB89" i="64" a="1"/>
  <c r="AB89" i="64" s="1"/>
  <c r="AB91" i="64" a="1"/>
  <c r="AB91" i="64" s="1"/>
  <c r="AB92" i="64" a="1"/>
  <c r="AB92" i="64" s="1"/>
  <c r="AA93" i="64"/>
  <c r="AB1839" i="64" a="1"/>
  <c r="AB1839" i="64" s="1"/>
  <c r="AB1840" i="64" s="1"/>
  <c r="AB541" i="64" a="1"/>
  <c r="AB541" i="64" s="1"/>
  <c r="AB2849" i="64" a="1"/>
  <c r="AB2849" i="64" s="1"/>
  <c r="AB1759" i="64" a="1"/>
  <c r="AB1759" i="64" s="1"/>
  <c r="AA2284" i="64"/>
  <c r="AB2281" i="64" s="1"/>
  <c r="AB2177" i="64" a="1"/>
  <c r="AB2177" i="64" s="1"/>
  <c r="AB2185" i="64" s="1"/>
  <c r="AB2214" i="64" a="1"/>
  <c r="AB2214" i="64" s="1"/>
  <c r="AB1928" i="64" a="1"/>
  <c r="AB1928" i="64" s="1"/>
  <c r="AB1922" i="64" a="1"/>
  <c r="AB1922" i="64" s="1"/>
  <c r="AB1920" i="64" a="1"/>
  <c r="AB1920" i="64" s="1"/>
  <c r="AB1466" i="64" a="1"/>
  <c r="AB1466" i="64" s="1"/>
  <c r="AB1217" i="64" a="1"/>
  <c r="AB1217" i="64" s="1"/>
  <c r="BR1295" i="64" a="1"/>
  <c r="BR924" i="64" a="1"/>
  <c r="BR1388" i="64" a="1"/>
  <c r="AB751" i="64" a="1"/>
  <c r="AC2533" i="64" a="1"/>
  <c r="AB566" i="64" a="1"/>
  <c r="AB2513" i="64" a="1"/>
  <c r="AC2567" i="64" a="1"/>
  <c r="AB727" i="64" a="1"/>
  <c r="BR1068" i="64" a="1"/>
  <c r="BQ1243" i="64" a="1"/>
  <c r="BR1894" i="64" a="1"/>
  <c r="X773" i="64" a="1"/>
  <c r="AB1467" i="64" a="1"/>
  <c r="AB850" i="64" a="1"/>
  <c r="BR1136" i="64" a="1"/>
  <c r="AB2005" i="64" a="1"/>
  <c r="BR884" i="64" a="1"/>
  <c r="AB589" i="64" a="1"/>
  <c r="BR1024" i="64" a="1"/>
  <c r="AB1921" i="64" a="1"/>
  <c r="AB2492" i="64" a="1"/>
  <c r="BR1266" i="64"/>
  <c r="AB2470" i="64" a="1"/>
  <c r="BR396" i="64" a="1"/>
  <c r="BR1241" i="64" a="1"/>
  <c r="BR2052" i="64" a="1"/>
  <c r="AB1758" i="64" a="1"/>
  <c r="AB1218" i="64" a="1"/>
  <c r="AB542" i="64" a="1"/>
  <c r="BP1244" i="64" a="1"/>
  <c r="AB2006" i="64" a="1"/>
  <c r="BS420" i="64" l="1" a="1"/>
  <c r="BS420" i="64" s="1"/>
  <c r="BS450" i="64" s="1"/>
  <c r="BS480" i="64" a="1"/>
  <c r="BS480" i="64" s="1"/>
  <c r="BS520" i="64" s="1"/>
  <c r="CH24" i="1236"/>
  <c r="CH30" i="1236"/>
  <c r="CH38" i="1236"/>
  <c r="CG48" i="1236"/>
  <c r="CH25" i="1236"/>
  <c r="CI46" i="1236"/>
  <c r="CG50" i="1236"/>
  <c r="CG17" i="861" s="1"/>
  <c r="CH44" i="1236"/>
  <c r="CH47" i="1236"/>
  <c r="CG63" i="1236"/>
  <c r="CG100" i="861" s="1"/>
  <c r="CH46" i="1236"/>
  <c r="CI30" i="1236"/>
  <c r="CH36" i="1236"/>
  <c r="CI41" i="1236"/>
  <c r="CH23" i="1236"/>
  <c r="CI44" i="1236"/>
  <c r="CH42" i="1236"/>
  <c r="CI32" i="1236"/>
  <c r="CH37" i="1236"/>
  <c r="CH41" i="1236"/>
  <c r="CI33" i="1236"/>
  <c r="AU60" i="1236"/>
  <c r="CI27" i="1236"/>
  <c r="CI35" i="1236"/>
  <c r="CH33" i="1236"/>
  <c r="CI29" i="1236"/>
  <c r="CI40" i="1236"/>
  <c r="CH27" i="1236"/>
  <c r="CH35" i="1236"/>
  <c r="CH62" i="1236"/>
  <c r="CH99" i="861" s="1"/>
  <c r="CI18" i="1236"/>
  <c r="CJ17" i="1236"/>
  <c r="CJ4" i="1236"/>
  <c r="CJ20" i="1236"/>
  <c r="CJ16" i="1236"/>
  <c r="CJ36" i="861" s="1"/>
  <c r="CJ61" i="1236"/>
  <c r="CL2" i="1236"/>
  <c r="CK3" i="1236"/>
  <c r="CK7" i="1236"/>
  <c r="CK1" i="1236"/>
  <c r="CI8" i="1236"/>
  <c r="BR396" i="64"/>
  <c r="BR1295" i="64"/>
  <c r="BR1296" i="64" s="1"/>
  <c r="BS1294" i="64" a="1"/>
  <c r="BS1294" i="64" s="1"/>
  <c r="BS395" i="64" a="1"/>
  <c r="BS395" i="64" s="1"/>
  <c r="BH1297" i="64"/>
  <c r="BI1293" i="64" s="1"/>
  <c r="BH1299" i="64"/>
  <c r="BR1136" i="64"/>
  <c r="BR1068" i="64"/>
  <c r="BS1067" i="64" a="1"/>
  <c r="BS1067" i="64" s="1"/>
  <c r="BS1135" i="64" a="1"/>
  <c r="BS1135" i="64" s="1"/>
  <c r="BG1138" i="64"/>
  <c r="BH1134" i="64" s="1"/>
  <c r="BG1140" i="64"/>
  <c r="BQ1143" i="64"/>
  <c r="BQ1137" i="64"/>
  <c r="BQ1144" i="64" s="1"/>
  <c r="BR2052" i="64"/>
  <c r="BR2061" i="64" s="1"/>
  <c r="BR2062" i="64" s="1" a="1"/>
  <c r="BR2062" i="64" s="1"/>
  <c r="BS2053" i="64" a="1"/>
  <c r="BS2053" i="64" s="1"/>
  <c r="AX2058" i="64"/>
  <c r="AX2055" i="64" s="1"/>
  <c r="CE2083" i="64"/>
  <c r="BR1024" i="64"/>
  <c r="BR1894" i="64"/>
  <c r="BR1896" i="64" s="1"/>
  <c r="BP1039" i="64" a="1"/>
  <c r="BP1039" i="64" s="1"/>
  <c r="BS1893" i="64" a="1"/>
  <c r="BS1893" i="64" s="1"/>
  <c r="BS1025" i="64" a="1"/>
  <c r="BS1025" i="64" s="1"/>
  <c r="BQ1038" i="64"/>
  <c r="BQ1033" i="64"/>
  <c r="BD1027" i="64"/>
  <c r="BS1195" i="64" a="1"/>
  <c r="BS1195" i="64" s="1"/>
  <c r="BS1895" i="64" a="1"/>
  <c r="BS1895" i="64" s="1"/>
  <c r="BR1193" i="64"/>
  <c r="BR1194" i="64" s="1"/>
  <c r="BR1196" i="64" s="1"/>
  <c r="BS1191" i="64" a="1"/>
  <c r="BS1191" i="64" s="1"/>
  <c r="BS1192" i="64" a="1"/>
  <c r="BS1192" i="64" s="1"/>
  <c r="AH660" i="64"/>
  <c r="BS661" i="64" a="1"/>
  <c r="BS661" i="64" s="1"/>
  <c r="BS650" i="64" a="1"/>
  <c r="BS650" i="64" s="1"/>
  <c r="BS667" i="64" a="1"/>
  <c r="BS667" i="64" s="1"/>
  <c r="BS653" i="64" a="1"/>
  <c r="BS653" i="64" s="1"/>
  <c r="BM2107" i="64"/>
  <c r="BR126" i="64"/>
  <c r="BR141" i="64"/>
  <c r="BR1388" i="64"/>
  <c r="BR1390" i="64" s="1"/>
  <c r="BS111" i="64" a="1"/>
  <c r="BS111" i="64" s="1"/>
  <c r="BS1373" i="64" a="1"/>
  <c r="BS137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265" i="64" a="1"/>
  <c r="BS1265" i="64" s="1"/>
  <c r="V2218" i="64"/>
  <c r="T2180" i="64"/>
  <c r="U2176" i="64" s="1"/>
  <c r="U2182" i="64" s="1"/>
  <c r="U2179" i="64" s="1"/>
  <c r="U2180" i="64" s="1"/>
  <c r="BO995" i="64"/>
  <c r="BP994" i="64"/>
  <c r="BP995" i="64" s="1"/>
  <c r="BR991" i="64"/>
  <c r="BQ992" i="64"/>
  <c r="BR987" i="64"/>
  <c r="BR990" i="64"/>
  <c r="BR989" i="64"/>
  <c r="BS983" i="64" a="1"/>
  <c r="BS983" i="64" s="1"/>
  <c r="BS984" i="64" a="1"/>
  <c r="BS984" i="64" s="1"/>
  <c r="BS980" i="64" a="1"/>
  <c r="BS980" i="64" s="1"/>
  <c r="BS981" i="64" a="1"/>
  <c r="BS981" i="64" s="1"/>
  <c r="BS982" i="64" a="1"/>
  <c r="BS982" i="64" s="1"/>
  <c r="BR988" i="64"/>
  <c r="BR972" i="64"/>
  <c r="BR976" i="64"/>
  <c r="BQ977" i="64"/>
  <c r="BR975" i="64"/>
  <c r="BR974" i="64"/>
  <c r="BS968" i="64" a="1"/>
  <c r="BS968" i="64" s="1"/>
  <c r="BS965" i="64" a="1"/>
  <c r="BS965" i="64" s="1"/>
  <c r="BS969" i="64" a="1"/>
  <c r="BS969" i="64" s="1"/>
  <c r="BS949" i="64" a="1"/>
  <c r="BS949" i="64" s="1"/>
  <c r="BS957" i="64" s="1"/>
  <c r="BS950" i="64" a="1"/>
  <c r="BS950" i="64" s="1"/>
  <c r="BS958" i="64" s="1"/>
  <c r="BS966" i="64" a="1"/>
  <c r="BS966" i="64" s="1"/>
  <c r="BS951" i="64" a="1"/>
  <c r="BS951" i="64" s="1"/>
  <c r="BS959" i="64" s="1"/>
  <c r="BS952" i="64" a="1"/>
  <c r="BS952" i="64" s="1"/>
  <c r="BS960" i="64" s="1"/>
  <c r="BS953" i="64" a="1"/>
  <c r="BS953" i="64" s="1"/>
  <c r="BS961" i="64" s="1"/>
  <c r="BS967" i="64" a="1"/>
  <c r="BS967" i="64" s="1"/>
  <c r="BR973" i="64"/>
  <c r="BR210" i="64"/>
  <c r="BR212" i="64" s="1"/>
  <c r="BS208" i="64" a="1"/>
  <c r="BS208" i="64" s="1"/>
  <c r="BS207" i="64" s="1"/>
  <c r="BS209" i="64" a="1"/>
  <c r="BS209" i="64" s="1"/>
  <c r="BP1244" i="64"/>
  <c r="BR1241" i="64"/>
  <c r="BR924" i="64"/>
  <c r="BR926" i="64" s="1"/>
  <c r="BQ1243" i="64"/>
  <c r="BS331" i="64" a="1"/>
  <c r="BS331" i="64" s="1"/>
  <c r="BS1240" i="64" a="1"/>
  <c r="BS1240" i="64" s="1"/>
  <c r="BS312" i="64" a="1"/>
  <c r="BS312" i="64" s="1"/>
  <c r="BS925" i="64" a="1"/>
  <c r="BS925" i="64" s="1"/>
  <c r="BS891" i="64" a="1"/>
  <c r="BS891" i="64" s="1"/>
  <c r="BS299" i="64" a="1"/>
  <c r="BS299" i="64" s="1"/>
  <c r="BQ888" i="64"/>
  <c r="BR884" i="64"/>
  <c r="BR892" i="64" s="1"/>
  <c r="BS887" i="64" a="1"/>
  <c r="BS887" i="64" s="1"/>
  <c r="BS4" i="64"/>
  <c r="BS883" i="64" a="1"/>
  <c r="BS883"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1" i="861" s="1"/>
  <c r="BS24" i="864"/>
  <c r="BS98"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850" i="64"/>
  <c r="AB860" i="64" s="1"/>
  <c r="AC854" i="64" a="1"/>
  <c r="AC854" i="64" s="1"/>
  <c r="AC849" i="64" a="1"/>
  <c r="AC849" i="64" s="1"/>
  <c r="AB589" i="64"/>
  <c r="AA2396" i="64"/>
  <c r="AC2379" i="64" a="1"/>
  <c r="AC2379" i="64" s="1"/>
  <c r="AC2380" i="64" a="1"/>
  <c r="AC2380" i="64" s="1"/>
  <c r="AC2381" i="64" a="1"/>
  <c r="AC2381" i="64" s="1"/>
  <c r="AC2382" i="64" a="1"/>
  <c r="AC2382" i="64" s="1"/>
  <c r="AC2383" i="64" a="1"/>
  <c r="AC2383" i="64" s="1"/>
  <c r="AC2384" i="64" a="1"/>
  <c r="AC2384" i="64" s="1"/>
  <c r="AC2386" i="64" a="1"/>
  <c r="AC2386" i="64" s="1"/>
  <c r="AC2387" i="64" a="1"/>
  <c r="AC2387" i="64" s="1"/>
  <c r="AC2385" i="64" a="1"/>
  <c r="AC2385" i="64" s="1"/>
  <c r="AB2388" i="64"/>
  <c r="DH2398" i="64"/>
  <c r="DI2396" i="64"/>
  <c r="AC565" i="64" a="1"/>
  <c r="AC565" i="64" s="1"/>
  <c r="AC588" i="64" a="1"/>
  <c r="AC588" i="64" s="1"/>
  <c r="AC587" i="64" a="1"/>
  <c r="AC587" i="64" s="1"/>
  <c r="AB566" i="64"/>
  <c r="AC2567" i="64"/>
  <c r="AC2533" i="64"/>
  <c r="CX190" i="64"/>
  <c r="CX193" i="64" s="1"/>
  <c r="CW1657" i="64"/>
  <c r="CX1657" i="64" s="1"/>
  <c r="CY1657" i="64" s="1"/>
  <c r="CZ1657" i="64" s="1"/>
  <c r="CR1658" i="64"/>
  <c r="CS1656" i="64"/>
  <c r="CT2749" i="64"/>
  <c r="CT2751" i="64" s="1"/>
  <c r="AB2492" i="64"/>
  <c r="AB2470" i="64"/>
  <c r="AC2825" i="64" a="1"/>
  <c r="AC2825" i="64" s="1"/>
  <c r="AC2471" i="64" a="1"/>
  <c r="AC2471" i="64" s="1"/>
  <c r="AC2491" i="64" a="1"/>
  <c r="AC2491" i="64" s="1"/>
  <c r="BL2150" i="64"/>
  <c r="BM2148" i="64"/>
  <c r="BM2127" i="64"/>
  <c r="BM2129" i="64" s="1"/>
  <c r="Z2015" i="64"/>
  <c r="X2027" i="64"/>
  <c r="Y2024" i="64"/>
  <c r="Y2026" i="64" s="1"/>
  <c r="Y2027" i="64" s="1"/>
  <c r="Z2024" i="64"/>
  <c r="AA2013" i="64"/>
  <c r="AA2022" i="64"/>
  <c r="AA2014" i="64"/>
  <c r="AA2023" i="64"/>
  <c r="AC2019" i="64" a="1"/>
  <c r="AC2019" i="64" s="1"/>
  <c r="AC2018" i="64" a="1"/>
  <c r="AC2018" i="64" s="1"/>
  <c r="AC2009" i="64" a="1"/>
  <c r="AC2009" i="64" s="1"/>
  <c r="AC2010" i="64" a="1"/>
  <c r="AC2010" i="64" s="1"/>
  <c r="AB2006" i="64"/>
  <c r="AB2005" i="64"/>
  <c r="AC2000" i="64" a="1"/>
  <c r="AC2000" i="64" s="1"/>
  <c r="AC2001" i="64" a="1"/>
  <c r="AC2001" i="64" s="1"/>
  <c r="AB2513" i="64"/>
  <c r="AC2512" i="64" a="1"/>
  <c r="AC2512" i="64" s="1"/>
  <c r="AC725" i="64" a="1"/>
  <c r="AC725" i="64" s="1"/>
  <c r="X773" i="64"/>
  <c r="AD2282" i="64"/>
  <c r="AD2283" i="64" s="1"/>
  <c r="Y772" i="64" a="1"/>
  <c r="Y772" i="64" s="1"/>
  <c r="W2216" i="64"/>
  <c r="X2213" i="64" s="1"/>
  <c r="W2218" i="64"/>
  <c r="AB1467" i="64"/>
  <c r="AB1758" i="64"/>
  <c r="AB1921" i="64"/>
  <c r="AB1218" i="64"/>
  <c r="AB542" i="64"/>
  <c r="AB751" i="64"/>
  <c r="AB727" i="64"/>
  <c r="AB2286" i="64"/>
  <c r="AB2215" i="64"/>
  <c r="AA62" i="64"/>
  <c r="AC720" i="64" a="1"/>
  <c r="AC720" i="64" s="1"/>
  <c r="AC75" i="64" a="1"/>
  <c r="AC75" i="64" s="1"/>
  <c r="AC564" i="64" a="1"/>
  <c r="AC564" i="64" s="1"/>
  <c r="AC55" i="64" a="1"/>
  <c r="AC55" i="64" s="1"/>
  <c r="AC60" i="64" a="1"/>
  <c r="AC60" i="64" s="1"/>
  <c r="AC59" i="64" a="1"/>
  <c r="AC59" i="64" s="1"/>
  <c r="AB56" i="64"/>
  <c r="AC53" i="64" a="1"/>
  <c r="AC53" i="64" s="1"/>
  <c r="AC54" i="64" a="1"/>
  <c r="AC54" i="64" s="1"/>
  <c r="AC750" i="64" a="1"/>
  <c r="AC750" i="64" s="1"/>
  <c r="AC2722" i="64" a="1"/>
  <c r="AC2722" i="64" s="1"/>
  <c r="AC2799" i="64" a="1"/>
  <c r="AC2799" i="64" s="1"/>
  <c r="AC2773" i="64" a="1"/>
  <c r="AC2773" i="64" s="1"/>
  <c r="AC2748" i="64" a="1"/>
  <c r="AC2748" i="64" s="1"/>
  <c r="AC1897" i="64" a="1"/>
  <c r="AC1897" i="64" s="1"/>
  <c r="AC1898" i="64" s="1"/>
  <c r="AB93" i="64"/>
  <c r="AC89" i="64" a="1"/>
  <c r="AC89" i="64" s="1"/>
  <c r="AC90" i="64" a="1"/>
  <c r="AC90" i="64" s="1"/>
  <c r="AC91" i="64" a="1"/>
  <c r="AC91" i="64" s="1"/>
  <c r="AC92" i="64" a="1"/>
  <c r="AC92" i="64" s="1"/>
  <c r="AC1839" i="64" a="1"/>
  <c r="AC1839" i="64" s="1"/>
  <c r="AC1840" i="64" s="1"/>
  <c r="AC541" i="64" a="1"/>
  <c r="AC541" i="64" s="1"/>
  <c r="AC2849" i="64" a="1"/>
  <c r="AC2849" i="64" s="1"/>
  <c r="AC1759" i="64" a="1"/>
  <c r="AC1759" i="64" s="1"/>
  <c r="AB2284" i="64"/>
  <c r="AC2281" i="64" s="1"/>
  <c r="AC2177" i="64" a="1"/>
  <c r="AC2177" i="64" s="1"/>
  <c r="AC2185" i="64" s="1"/>
  <c r="AC2214" i="64" a="1"/>
  <c r="AC2214" i="64" s="1"/>
  <c r="AC1928" i="64" a="1"/>
  <c r="AC1928" i="64" s="1"/>
  <c r="AC1922" i="64" a="1"/>
  <c r="AC1922" i="64" s="1"/>
  <c r="AC1920" i="64" a="1"/>
  <c r="AC1920" i="64" s="1"/>
  <c r="AC1466" i="64" a="1"/>
  <c r="AC1466" i="64" s="1"/>
  <c r="AC1217" i="64" a="1"/>
  <c r="AC1217" i="64" s="1"/>
  <c r="AC2470" i="64" a="1"/>
  <c r="BQ1244" i="64" a="1"/>
  <c r="BS2052" i="64" a="1"/>
  <c r="BR1243" i="64" a="1"/>
  <c r="AC2006" i="64" a="1"/>
  <c r="BS1068" i="64" a="1"/>
  <c r="AC2492" i="64" a="1"/>
  <c r="BS1266" i="64"/>
  <c r="AC2005" i="64" a="1"/>
  <c r="AC727" i="64" a="1"/>
  <c r="AC850" i="64" a="1"/>
  <c r="BS884" i="64" a="1"/>
  <c r="AD2567" i="64" a="1"/>
  <c r="AD2533" i="64" a="1"/>
  <c r="AC1921" i="64" a="1"/>
  <c r="Y773" i="64" a="1"/>
  <c r="BS1894" i="64" a="1"/>
  <c r="BS1136" i="64" a="1"/>
  <c r="AC566" i="64" a="1"/>
  <c r="AC589" i="64" a="1"/>
  <c r="BS924" i="64" a="1"/>
  <c r="AC2513" i="64" a="1"/>
  <c r="BS1024" i="64" a="1"/>
  <c r="BS1388" i="64" a="1"/>
  <c r="BS1241" i="64" a="1"/>
  <c r="AC751" i="64" a="1"/>
  <c r="BS396" i="64" a="1"/>
  <c r="BS1295" i="64" a="1"/>
  <c r="AC1467" i="64" a="1"/>
  <c r="AC1758" i="64" a="1"/>
  <c r="AC1218" i="64" a="1"/>
  <c r="AC542" i="64" a="1"/>
  <c r="BT420" i="64" l="1" a="1"/>
  <c r="BT420" i="64" s="1"/>
  <c r="BT450" i="64" s="1"/>
  <c r="BT480" i="64" a="1"/>
  <c r="BT480" i="64" s="1"/>
  <c r="BT520" i="64" s="1"/>
  <c r="CI24" i="1236"/>
  <c r="CJ25" i="1236" s="1"/>
  <c r="CI25" i="1236"/>
  <c r="CH50" i="1236"/>
  <c r="CH17" i="861" s="1"/>
  <c r="CI34" i="1236"/>
  <c r="CI43" i="1236"/>
  <c r="CI23" i="1236"/>
  <c r="CJ45" i="1236"/>
  <c r="CI45" i="1236"/>
  <c r="CH63" i="1236"/>
  <c r="CH100" i="861" s="1"/>
  <c r="CJ28" i="1236"/>
  <c r="AU64" i="1236"/>
  <c r="AU72" i="861" s="1"/>
  <c r="AU66" i="1236"/>
  <c r="AU43" i="861" s="1"/>
  <c r="CJ47" i="1236"/>
  <c r="CJ42" i="1236"/>
  <c r="CI36" i="1236"/>
  <c r="CJ34" i="1236"/>
  <c r="CI37" i="1236"/>
  <c r="CH48" i="1236"/>
  <c r="CI26" i="1236"/>
  <c r="CI28" i="1236"/>
  <c r="CI42" i="1236"/>
  <c r="CJ31" i="1236"/>
  <c r="CJ36" i="1236"/>
  <c r="CJ41" i="1236"/>
  <c r="CI38" i="1236"/>
  <c r="CI47" i="1236"/>
  <c r="CI39" i="1236"/>
  <c r="CJ30" i="1236"/>
  <c r="CJ33" i="1236"/>
  <c r="CI31" i="1236"/>
  <c r="CI62" i="1236"/>
  <c r="CI99" i="861" s="1"/>
  <c r="CK20" i="1236"/>
  <c r="CK4" i="1236"/>
  <c r="CK17" i="1236"/>
  <c r="CK16" i="1236"/>
  <c r="CK36" i="861" s="1"/>
  <c r="CK61" i="1236"/>
  <c r="CL1" i="1236"/>
  <c r="CL7" i="1236"/>
  <c r="CL3" i="1236"/>
  <c r="CJ18" i="1236"/>
  <c r="CJ8" i="1236"/>
  <c r="BS396" i="64"/>
  <c r="BS1295" i="64"/>
  <c r="BS1296" i="64" s="1"/>
  <c r="BT1294" i="64" a="1"/>
  <c r="BT1294" i="64" s="1"/>
  <c r="BT395" i="64" a="1"/>
  <c r="BT395" i="64" s="1"/>
  <c r="BI1297" i="64"/>
  <c r="BJ1293" i="64" s="1"/>
  <c r="BI1299" i="64"/>
  <c r="BS1136" i="64"/>
  <c r="BS1068" i="64"/>
  <c r="BT1067" i="64" a="1"/>
  <c r="BT1067" i="64" s="1"/>
  <c r="BT1135" i="64" a="1"/>
  <c r="BT1135" i="64" s="1"/>
  <c r="BH1138" i="64"/>
  <c r="BI1134" i="64" s="1"/>
  <c r="BH1140" i="64"/>
  <c r="BR1143" i="64"/>
  <c r="BR1137" i="64"/>
  <c r="BR1144" i="64" s="1"/>
  <c r="AE73" i="861"/>
  <c r="AE75" i="861" s="1"/>
  <c r="BS2052" i="64"/>
  <c r="BS2061" i="64" s="1"/>
  <c r="BS2062" i="64" s="1" a="1"/>
  <c r="BS2062" i="64" s="1"/>
  <c r="BT2053" i="64" a="1"/>
  <c r="BT2053" i="64" s="1"/>
  <c r="AX2056" i="64"/>
  <c r="AY2051" i="64" s="1"/>
  <c r="CF2083" i="64"/>
  <c r="CF2085" i="64" s="1"/>
  <c r="CE2085" i="64"/>
  <c r="BS1024" i="64"/>
  <c r="BS1894" i="64"/>
  <c r="BS1896" i="64" s="1"/>
  <c r="BQ1039" i="64" a="1"/>
  <c r="BQ1039" i="64" s="1"/>
  <c r="BT1893" i="64" a="1"/>
  <c r="BT1893" i="64" s="1"/>
  <c r="BT1025" i="64" a="1"/>
  <c r="BT1025" i="64" s="1"/>
  <c r="BR1038" i="64"/>
  <c r="BR1033" i="64"/>
  <c r="BD1035" i="64"/>
  <c r="BD1028" i="64"/>
  <c r="BE1023" i="64" s="1"/>
  <c r="BE1030" i="64" s="1"/>
  <c r="BT1195" i="64" a="1"/>
  <c r="BT1195" i="64" s="1"/>
  <c r="BT1895" i="64" a="1"/>
  <c r="BT1895" i="64" s="1"/>
  <c r="BS1193" i="64"/>
  <c r="BS1194" i="64" s="1"/>
  <c r="BS1196" i="64" s="1"/>
  <c r="BT1191" i="64" a="1"/>
  <c r="BT1191" i="64" s="1"/>
  <c r="BT1192" i="64" a="1"/>
  <c r="BT1192" i="64" s="1"/>
  <c r="AH662" i="64"/>
  <c r="BT661" i="64" a="1"/>
  <c r="BT661" i="64" s="1"/>
  <c r="BT650" i="64" a="1"/>
  <c r="BT650" i="64" s="1"/>
  <c r="BT667" i="64" a="1"/>
  <c r="BT667" i="64" s="1"/>
  <c r="BT653" i="64" a="1"/>
  <c r="BT653" i="64" s="1"/>
  <c r="BN2107" i="64"/>
  <c r="BS126" i="64"/>
  <c r="BS141" i="64"/>
  <c r="BS1388" i="64"/>
  <c r="BS1390" i="64" s="1"/>
  <c r="BT111" i="64" a="1"/>
  <c r="BT111" i="64" s="1"/>
  <c r="BT1373" i="64" a="1"/>
  <c r="BT137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265" i="64" a="1"/>
  <c r="BT1265" i="64" s="1"/>
  <c r="V2176" i="64"/>
  <c r="V2182" i="64" s="1"/>
  <c r="V2186" i="64" a="1"/>
  <c r="V2186" i="64" s="1"/>
  <c r="BQ994" i="64"/>
  <c r="BS990" i="64"/>
  <c r="BS991" i="64"/>
  <c r="BS987" i="64"/>
  <c r="BR992" i="64"/>
  <c r="BS989" i="64"/>
  <c r="BT983" i="64" a="1"/>
  <c r="BT983" i="64" s="1"/>
  <c r="BT984" i="64" a="1"/>
  <c r="BT984" i="64" s="1"/>
  <c r="BT980" i="64" a="1"/>
  <c r="BT980" i="64" s="1"/>
  <c r="BT981" i="64" a="1"/>
  <c r="BT981" i="64" s="1"/>
  <c r="BT982" i="64" a="1"/>
  <c r="BT982" i="64" s="1"/>
  <c r="BS988" i="64"/>
  <c r="BS972" i="64"/>
  <c r="BR977" i="64"/>
  <c r="BS976" i="64"/>
  <c r="BS975" i="64"/>
  <c r="BS973" i="64"/>
  <c r="BS974" i="64"/>
  <c r="BT968" i="64" a="1"/>
  <c r="BT968" i="64" s="1"/>
  <c r="BT969" i="64" a="1"/>
  <c r="BT969" i="64" s="1"/>
  <c r="BT949" i="64" a="1"/>
  <c r="BT949" i="64" s="1"/>
  <c r="BT957" i="64" s="1"/>
  <c r="BT950" i="64" a="1"/>
  <c r="BT950" i="64" s="1"/>
  <c r="BT958" i="64" s="1"/>
  <c r="BT965" i="64" a="1"/>
  <c r="BT965" i="64" s="1"/>
  <c r="BT966" i="64" a="1"/>
  <c r="BT966" i="64" s="1"/>
  <c r="BT951" i="64" a="1"/>
  <c r="BT951" i="64" s="1"/>
  <c r="BT959" i="64" s="1"/>
  <c r="BT952" i="64" a="1"/>
  <c r="BT952" i="64" s="1"/>
  <c r="BT953" i="64" a="1"/>
  <c r="BT953" i="64" s="1"/>
  <c r="BT961" i="64" s="1"/>
  <c r="BT967" i="64" a="1"/>
  <c r="BT967" i="64" s="1"/>
  <c r="BT208" i="64" a="1"/>
  <c r="BT208" i="64" s="1"/>
  <c r="BT207" i="64" s="1"/>
  <c r="BT209" i="64" a="1"/>
  <c r="BT209" i="64" s="1"/>
  <c r="BS210" i="64"/>
  <c r="BS212" i="64" s="1"/>
  <c r="BS1241" i="64"/>
  <c r="BQ1244" i="64"/>
  <c r="BS924" i="64"/>
  <c r="BS926" i="64" s="1"/>
  <c r="BR1243" i="64"/>
  <c r="BT331" i="64" a="1"/>
  <c r="BT331" i="64" s="1"/>
  <c r="BT1240" i="64" a="1"/>
  <c r="BT1240" i="64" s="1"/>
  <c r="BT312" i="64" a="1"/>
  <c r="BT312" i="64" s="1"/>
  <c r="BT925" i="64" a="1"/>
  <c r="BT925" i="64" s="1"/>
  <c r="BT891" i="64" a="1"/>
  <c r="BT891" i="64" s="1"/>
  <c r="BT299" i="64" a="1"/>
  <c r="BT299" i="64" s="1"/>
  <c r="BR888" i="64"/>
  <c r="BS884" i="64"/>
  <c r="BS892" i="64" s="1"/>
  <c r="BT887" i="64" a="1"/>
  <c r="BT887" i="64" s="1"/>
  <c r="BT4" i="64"/>
  <c r="BT883" i="64" a="1"/>
  <c r="BT883" i="64" s="1"/>
  <c r="BU259" i="64"/>
  <c r="BU7" i="64"/>
  <c r="BT8" i="64" s="1"/>
  <c r="BV2" i="64"/>
  <c r="BU1" i="64"/>
  <c r="BU3" i="64"/>
  <c r="BT24" i="864"/>
  <c r="BT98"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1"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850" i="64"/>
  <c r="AC860" i="64" s="1"/>
  <c r="AD854" i="64" a="1"/>
  <c r="AD854" i="64" s="1"/>
  <c r="AD849" i="64" a="1"/>
  <c r="AD849" i="64" s="1"/>
  <c r="AB2396" i="64"/>
  <c r="AC589" i="64"/>
  <c r="AD2379" i="64" a="1"/>
  <c r="AD2379" i="64" s="1"/>
  <c r="AD2380" i="64" a="1"/>
  <c r="AD2380" i="64" s="1"/>
  <c r="AD2381" i="64" a="1"/>
  <c r="AD2381" i="64" s="1"/>
  <c r="AD2382" i="64" a="1"/>
  <c r="AD2382" i="64" s="1"/>
  <c r="AD2383" i="64" a="1"/>
  <c r="AD2383" i="64" s="1"/>
  <c r="AD2384" i="64" a="1"/>
  <c r="AD2384" i="64" s="1"/>
  <c r="AD2386" i="64" a="1"/>
  <c r="AD2386" i="64" s="1"/>
  <c r="AD2387" i="64" a="1"/>
  <c r="AD2387" i="64" s="1"/>
  <c r="AD2385" i="64" a="1"/>
  <c r="AD2385" i="64" s="1"/>
  <c r="AC2388" i="64"/>
  <c r="AD565" i="64" a="1"/>
  <c r="AD565" i="64" s="1"/>
  <c r="AD587" i="64" a="1"/>
  <c r="AD587" i="64" s="1"/>
  <c r="AD588" i="64" a="1"/>
  <c r="AD588" i="64" s="1"/>
  <c r="DI2398" i="64"/>
  <c r="DJ2396" i="64"/>
  <c r="AC566" i="64"/>
  <c r="AD2567" i="64"/>
  <c r="AD2533" i="64"/>
  <c r="CY190" i="64"/>
  <c r="CY193" i="64" s="1"/>
  <c r="DA1657" i="64"/>
  <c r="DB1657" i="64" s="1"/>
  <c r="DC1657" i="64" s="1"/>
  <c r="DD1657" i="64" s="1"/>
  <c r="CS1658" i="64"/>
  <c r="CT1656" i="64"/>
  <c r="CU2749" i="64"/>
  <c r="CU2751" i="64" s="1"/>
  <c r="AC2492" i="64"/>
  <c r="AC2470" i="64"/>
  <c r="AD2825" i="64" a="1"/>
  <c r="AD2825" i="64" s="1"/>
  <c r="AD2471" i="64" a="1"/>
  <c r="AD2471" i="64" s="1"/>
  <c r="AD2491" i="64" a="1"/>
  <c r="AD2491" i="64" s="1"/>
  <c r="BN2148" i="64"/>
  <c r="BM2150" i="64"/>
  <c r="BN2127" i="64"/>
  <c r="BN2129" i="64" s="1"/>
  <c r="AA2015" i="64"/>
  <c r="Z2026" i="64"/>
  <c r="Z2027" i="64" s="1"/>
  <c r="AB2013" i="64"/>
  <c r="AB2022" i="64"/>
  <c r="AB2014" i="64"/>
  <c r="AB2023" i="64"/>
  <c r="AA2024" i="64"/>
  <c r="AD2019" i="64" a="1"/>
  <c r="AD2019" i="64" s="1"/>
  <c r="AD2018" i="64" a="1"/>
  <c r="AD2018" i="64" s="1"/>
  <c r="AD2009" i="64" a="1"/>
  <c r="AD2009" i="64" s="1"/>
  <c r="AD2010" i="64" a="1"/>
  <c r="AD2010" i="64" s="1"/>
  <c r="AC2006" i="64"/>
  <c r="AC2005" i="64"/>
  <c r="AD2000" i="64" a="1"/>
  <c r="AD2000" i="64" s="1"/>
  <c r="AD2001" i="64" a="1"/>
  <c r="AD2001" i="64" s="1"/>
  <c r="AC2513" i="64"/>
  <c r="AD2512" i="64" a="1"/>
  <c r="AD2512" i="64" s="1"/>
  <c r="AD725" i="64" a="1"/>
  <c r="AD725" i="64" s="1"/>
  <c r="Y773" i="64"/>
  <c r="Z772" i="64" a="1"/>
  <c r="Z772" i="64" s="1"/>
  <c r="AE2282" i="64"/>
  <c r="X2216" i="64"/>
  <c r="Y2213" i="64" s="1"/>
  <c r="X2218" i="64"/>
  <c r="AC1467" i="64"/>
  <c r="AC1921" i="64"/>
  <c r="AC1758" i="64"/>
  <c r="AC1218" i="64"/>
  <c r="AC542" i="64"/>
  <c r="AC727" i="64"/>
  <c r="AC751" i="64"/>
  <c r="AC2215" i="64"/>
  <c r="AC2286" i="64"/>
  <c r="AB62" i="64"/>
  <c r="AD720" i="64" a="1"/>
  <c r="AD720" i="64" s="1"/>
  <c r="AD75" i="64" a="1"/>
  <c r="AD75" i="64" s="1"/>
  <c r="AD564" i="64" a="1"/>
  <c r="AD564" i="64" s="1"/>
  <c r="AD55" i="64" a="1"/>
  <c r="AD55" i="64" s="1"/>
  <c r="AD60" i="64" a="1"/>
  <c r="AD60" i="64" s="1"/>
  <c r="AD59" i="64" a="1"/>
  <c r="AD59" i="64" s="1"/>
  <c r="AC56" i="64"/>
  <c r="AD54" i="64" a="1"/>
  <c r="AD54" i="64" s="1"/>
  <c r="AD53" i="64" a="1"/>
  <c r="AD53" i="64" s="1"/>
  <c r="AD750" i="64" a="1"/>
  <c r="AD750" i="64" s="1"/>
  <c r="AD2722" i="64" a="1"/>
  <c r="AD2722" i="64" s="1"/>
  <c r="AD2799" i="64" a="1"/>
  <c r="AD2799" i="64" s="1"/>
  <c r="AD2773" i="64" a="1"/>
  <c r="AD2773" i="64" s="1"/>
  <c r="AD2748" i="64" a="1"/>
  <c r="AD2748" i="64" s="1"/>
  <c r="AD1897" i="64" a="1"/>
  <c r="AD1897" i="64" s="1"/>
  <c r="AD1898" i="64" s="1"/>
  <c r="AD91" i="64" a="1"/>
  <c r="AD91" i="64" s="1"/>
  <c r="AD92" i="64" a="1"/>
  <c r="AD92" i="64" s="1"/>
  <c r="AD89" i="64" a="1"/>
  <c r="AD89" i="64" s="1"/>
  <c r="AD90" i="64" a="1"/>
  <c r="AD90" i="64" s="1"/>
  <c r="AC93" i="64"/>
  <c r="AD1839" i="64" a="1"/>
  <c r="AD1839" i="64" s="1"/>
  <c r="AD1840" i="64" s="1"/>
  <c r="AD541" i="64" a="1"/>
  <c r="AD541" i="64" s="1"/>
  <c r="AD2849" i="64" a="1"/>
  <c r="AD2849" i="64" s="1"/>
  <c r="AD1759" i="64" a="1"/>
  <c r="AD1759" i="64" s="1"/>
  <c r="AC2284" i="64"/>
  <c r="AD2281" i="64" s="1"/>
  <c r="AD2177" i="64" a="1"/>
  <c r="AD2177" i="64" s="1"/>
  <c r="AD2185" i="64" s="1"/>
  <c r="AD2214" i="64" a="1"/>
  <c r="AD2214" i="64" s="1"/>
  <c r="AD1928" i="64" a="1"/>
  <c r="AD1928" i="64" s="1"/>
  <c r="AD1922" i="64" a="1"/>
  <c r="AD1922" i="64" s="1"/>
  <c r="AD1920" i="64" a="1"/>
  <c r="AD1920" i="64" s="1"/>
  <c r="AD1466" i="64" a="1"/>
  <c r="AD1466" i="64" s="1"/>
  <c r="AD1217" i="64" a="1"/>
  <c r="AD1217" i="64" s="1"/>
  <c r="BT1024" i="64" a="1"/>
  <c r="AD2492" i="64" a="1"/>
  <c r="BT1295" i="64" a="1"/>
  <c r="BT1136" i="64" a="1"/>
  <c r="BT396" i="64" a="1"/>
  <c r="BT1241" i="64" a="1"/>
  <c r="AE2533" i="64" a="1"/>
  <c r="BT1894" i="64" a="1"/>
  <c r="AD1467" i="64" a="1"/>
  <c r="AE2567" i="64" a="1"/>
  <c r="AD589" i="64" a="1"/>
  <c r="AD850" i="64" a="1"/>
  <c r="BT1068" i="64" a="1"/>
  <c r="AD2006" i="64" a="1"/>
  <c r="BR1244" i="64" a="1"/>
  <c r="AD727" i="64" a="1"/>
  <c r="BT884" i="64" a="1"/>
  <c r="AD751" i="64" a="1"/>
  <c r="AD2470" i="64" a="1"/>
  <c r="AD2005" i="64" a="1"/>
  <c r="AD2513" i="64" a="1"/>
  <c r="AD566" i="64" a="1"/>
  <c r="BT924" i="64" a="1"/>
  <c r="BS1243" i="64" a="1"/>
  <c r="AD1921" i="64" a="1"/>
  <c r="BT1388" i="64" a="1"/>
  <c r="AD1758" i="64" a="1"/>
  <c r="BT1266" i="64"/>
  <c r="Z773" i="64" a="1"/>
  <c r="BT2052" i="64" a="1"/>
  <c r="AD1218" i="64" a="1"/>
  <c r="AD542" i="64" a="1"/>
  <c r="BU420" i="64" l="1" a="1"/>
  <c r="BU420" i="64" s="1"/>
  <c r="BU450" i="64" s="1"/>
  <c r="BU480" i="64" a="1"/>
  <c r="BU480" i="64" s="1"/>
  <c r="BU520" i="64" s="1"/>
  <c r="CJ26" i="1236"/>
  <c r="CI48" i="1236"/>
  <c r="CI50" i="1236"/>
  <c r="CI17" i="861" s="1"/>
  <c r="CJ38" i="1236"/>
  <c r="CJ39" i="1236"/>
  <c r="CK29" i="1236"/>
  <c r="CI63" i="1236"/>
  <c r="CI100" i="861" s="1"/>
  <c r="CK35" i="1236"/>
  <c r="CK42" i="1236"/>
  <c r="CJ37" i="1236"/>
  <c r="CK37" i="1236"/>
  <c r="CJ46" i="1236"/>
  <c r="CK27" i="1236"/>
  <c r="CJ23" i="1236"/>
  <c r="CJ32" i="1236"/>
  <c r="CK32" i="1236"/>
  <c r="CK46" i="1236"/>
  <c r="AV60" i="1236"/>
  <c r="CK26" i="1236"/>
  <c r="CL8" i="1236"/>
  <c r="CK34" i="1236"/>
  <c r="CJ43" i="1236"/>
  <c r="CJ24" i="1236"/>
  <c r="CK43" i="1236"/>
  <c r="CK31" i="1236"/>
  <c r="CJ29" i="1236"/>
  <c r="CJ44" i="1236"/>
  <c r="CJ40" i="1236"/>
  <c r="CJ27" i="1236"/>
  <c r="CJ35" i="1236"/>
  <c r="CK18" i="1236"/>
  <c r="CJ62" i="1236"/>
  <c r="CJ99" i="861" s="1"/>
  <c r="CL16" i="1236"/>
  <c r="CL36" i="861" s="1"/>
  <c r="CL20" i="1236"/>
  <c r="CL4" i="1236"/>
  <c r="CL17" i="1236"/>
  <c r="CL61" i="1236"/>
  <c r="N63" i="1236"/>
  <c r="N100" i="861" s="1"/>
  <c r="N50" i="1236"/>
  <c r="N17" i="861" s="1"/>
  <c r="N18" i="1236"/>
  <c r="L63" i="1236"/>
  <c r="L100" i="861" s="1"/>
  <c r="K18" i="1236"/>
  <c r="O63" i="1236"/>
  <c r="O100" i="861" s="1"/>
  <c r="O50" i="1236"/>
  <c r="O17" i="861" s="1"/>
  <c r="L18" i="1236"/>
  <c r="O18" i="1236"/>
  <c r="L66" i="1236"/>
  <c r="L43" i="861" s="1"/>
  <c r="K66" i="1236"/>
  <c r="K43" i="861" s="1"/>
  <c r="K50" i="1236"/>
  <c r="K17" i="861" s="1"/>
  <c r="CK8" i="1236"/>
  <c r="BT396" i="64"/>
  <c r="BT1295" i="64"/>
  <c r="BT1296" i="64" s="1"/>
  <c r="BU1294" i="64" a="1"/>
  <c r="BU1294" i="64" s="1"/>
  <c r="BU395" i="64" a="1"/>
  <c r="BU395" i="64" s="1"/>
  <c r="BJ1297" i="64"/>
  <c r="BK1293" i="64" s="1"/>
  <c r="BJ1299" i="64"/>
  <c r="BT1136" i="64"/>
  <c r="BT1068" i="64"/>
  <c r="BU1067" i="64" a="1"/>
  <c r="BU1067" i="64" s="1"/>
  <c r="BU1135" i="64" a="1"/>
  <c r="BU1135" i="64" s="1"/>
  <c r="BI1138" i="64"/>
  <c r="BJ1134" i="64" s="1"/>
  <c r="BI1140" i="64"/>
  <c r="BS1143" i="64"/>
  <c r="BS1137" i="64"/>
  <c r="BS1144" i="64" s="1"/>
  <c r="AG18" i="861"/>
  <c r="AG27" i="861" s="1"/>
  <c r="AG28" i="861" s="1"/>
  <c r="BT2052" i="64"/>
  <c r="BT2061" i="64" s="1"/>
  <c r="BT2062" i="64" s="1" a="1"/>
  <c r="BT2062" i="64" s="1"/>
  <c r="BU2053" i="64" a="1"/>
  <c r="BU2053" i="64" s="1"/>
  <c r="AY2058" i="64"/>
  <c r="AY2055" i="64" s="1"/>
  <c r="CG2083" i="64"/>
  <c r="CG2085" i="64" s="1"/>
  <c r="BT1024" i="64"/>
  <c r="BT1894" i="64"/>
  <c r="BT1896" i="64" s="1"/>
  <c r="BR1039" i="64" a="1"/>
  <c r="BR1039" i="64" s="1"/>
  <c r="BU1893" i="64" a="1"/>
  <c r="BU1893" i="64" s="1"/>
  <c r="BU1025" i="64" a="1"/>
  <c r="BU1025" i="64" s="1"/>
  <c r="BS1038" i="64"/>
  <c r="BS1033" i="64"/>
  <c r="BE1027" i="64"/>
  <c r="BU1195" i="64" a="1"/>
  <c r="BU1195" i="64" s="1"/>
  <c r="BU1895" i="64" a="1"/>
  <c r="BU1895" i="64" s="1"/>
  <c r="BT1193" i="64"/>
  <c r="BT1194" i="64" s="1"/>
  <c r="BT1196" i="64" s="1"/>
  <c r="BU1191" i="64" a="1"/>
  <c r="BU1191" i="64" s="1"/>
  <c r="BU1192" i="64" a="1"/>
  <c r="BU1192" i="64" s="1"/>
  <c r="AH652" i="64"/>
  <c r="AH654" i="64" s="1"/>
  <c r="AH655" i="64" s="1"/>
  <c r="AH663" i="64"/>
  <c r="BU661" i="64" a="1"/>
  <c r="BU661" i="64" s="1"/>
  <c r="BU650" i="64" a="1"/>
  <c r="BU650" i="64" s="1"/>
  <c r="BU667" i="64" a="1"/>
  <c r="BU667" i="64" s="1"/>
  <c r="BU653" i="64" a="1"/>
  <c r="BU653" i="64" s="1"/>
  <c r="BO2107" i="64"/>
  <c r="BT126" i="64"/>
  <c r="BT141" i="64"/>
  <c r="BT1388" i="64"/>
  <c r="BT1390" i="64" s="1"/>
  <c r="BU111" i="64" a="1"/>
  <c r="BU111" i="64" s="1"/>
  <c r="BU1373" i="64" a="1"/>
  <c r="BU137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265" i="64" a="1"/>
  <c r="BU1265" i="64" s="1"/>
  <c r="AE2283" i="64"/>
  <c r="V2179" i="64"/>
  <c r="BR994" i="64"/>
  <c r="BR995" i="64" s="1"/>
  <c r="BT960" i="64"/>
  <c r="BT990" i="64" s="1"/>
  <c r="BQ995" i="64"/>
  <c r="BT991" i="64"/>
  <c r="BS992" i="64"/>
  <c r="BT988" i="64"/>
  <c r="BT987" i="64"/>
  <c r="BT989" i="64"/>
  <c r="BU984" i="64" a="1"/>
  <c r="BU984" i="64" s="1"/>
  <c r="BU980" i="64" a="1"/>
  <c r="BU980" i="64" s="1"/>
  <c r="BU981" i="64" a="1"/>
  <c r="BU981" i="64" s="1"/>
  <c r="BU982" i="64" a="1"/>
  <c r="BU982" i="64" s="1"/>
  <c r="BU983" i="64" a="1"/>
  <c r="BU983" i="64" s="1"/>
  <c r="BS977" i="64"/>
  <c r="BT976" i="64"/>
  <c r="BT973" i="64"/>
  <c r="BT974" i="64"/>
  <c r="BU968" i="64" a="1"/>
  <c r="BU968" i="64" s="1"/>
  <c r="BU967" i="64" a="1"/>
  <c r="BU967" i="64" s="1"/>
  <c r="BU969" i="64" a="1"/>
  <c r="BU969" i="64" s="1"/>
  <c r="BU949" i="64" a="1"/>
  <c r="BU949" i="64" s="1"/>
  <c r="BU957" i="64" s="1"/>
  <c r="BU950" i="64" a="1"/>
  <c r="BU950" i="64" s="1"/>
  <c r="BU958" i="64" s="1"/>
  <c r="BU966" i="64" a="1"/>
  <c r="BU966" i="64" s="1"/>
  <c r="BU951" i="64" a="1"/>
  <c r="BU951" i="64" s="1"/>
  <c r="BU959" i="64" s="1"/>
  <c r="BU952" i="64" a="1"/>
  <c r="BU952" i="64" s="1"/>
  <c r="BU960" i="64" s="1"/>
  <c r="BU965" i="64" a="1"/>
  <c r="BU965" i="64" s="1"/>
  <c r="BU953" i="64" a="1"/>
  <c r="BU953" i="64" s="1"/>
  <c r="BU961" i="64" s="1"/>
  <c r="BT972" i="64"/>
  <c r="BT210" i="64"/>
  <c r="BT212" i="64" s="1"/>
  <c r="BU208" i="64" a="1"/>
  <c r="BU208" i="64" s="1"/>
  <c r="BU207" i="64" s="1"/>
  <c r="BU209" i="64" a="1"/>
  <c r="BU209" i="64" s="1"/>
  <c r="BT1241" i="64"/>
  <c r="BT924" i="64"/>
  <c r="BT926" i="64" s="1"/>
  <c r="BR1244" i="64"/>
  <c r="BS1243" i="64"/>
  <c r="BU331" i="64" a="1"/>
  <c r="BU331" i="64" s="1"/>
  <c r="BU1240" i="64" a="1"/>
  <c r="BU1240" i="64" s="1"/>
  <c r="BU312" i="64" a="1"/>
  <c r="BU312" i="64" s="1"/>
  <c r="BU925" i="64" a="1"/>
  <c r="BU925" i="64" s="1"/>
  <c r="BU891" i="64" a="1"/>
  <c r="BU891" i="64" s="1"/>
  <c r="BU299" i="64" a="1"/>
  <c r="BU299" i="64" s="1"/>
  <c r="BS888" i="64"/>
  <c r="BT884" i="64"/>
  <c r="BT892" i="64" s="1"/>
  <c r="BU887" i="64" a="1"/>
  <c r="BU887" i="64" s="1"/>
  <c r="BU4" i="64"/>
  <c r="BU883" i="64" a="1"/>
  <c r="BU883" i="64" s="1"/>
  <c r="BV259" i="64"/>
  <c r="BV7" i="64"/>
  <c r="BU8" i="64" s="1"/>
  <c r="BV1" i="64"/>
  <c r="BW2" i="64"/>
  <c r="BV3" i="64"/>
  <c r="BU24" i="864"/>
  <c r="BU98"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1"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850" i="64"/>
  <c r="AD860" i="64" s="1"/>
  <c r="AC2396" i="64"/>
  <c r="AE854" i="64" a="1"/>
  <c r="AE854" i="64" s="1"/>
  <c r="AE849" i="64" a="1"/>
  <c r="AE849" i="64" s="1"/>
  <c r="AD589" i="64"/>
  <c r="AE2379" i="64" a="1"/>
  <c r="AE2379" i="64" s="1"/>
  <c r="AE2380" i="64" a="1"/>
  <c r="AE2380" i="64" s="1"/>
  <c r="AE2381" i="64" a="1"/>
  <c r="AE2381" i="64" s="1"/>
  <c r="AE2382" i="64" a="1"/>
  <c r="AE2382" i="64" s="1"/>
  <c r="AE2385" i="64" a="1"/>
  <c r="AE2385" i="64" s="1"/>
  <c r="AE2384" i="64" a="1"/>
  <c r="AE2384" i="64" s="1"/>
  <c r="AE2383" i="64" a="1"/>
  <c r="AE2383" i="64" s="1"/>
  <c r="AE2386" i="64" a="1"/>
  <c r="AE2386" i="64" s="1"/>
  <c r="AE2387" i="64" a="1"/>
  <c r="AE2387" i="64" s="1"/>
  <c r="AD2388" i="64"/>
  <c r="AE565" i="64" a="1"/>
  <c r="AE565" i="64" s="1"/>
  <c r="AE588" i="64" a="1"/>
  <c r="AE588" i="64" s="1"/>
  <c r="AE587" i="64" a="1"/>
  <c r="AE587" i="64" s="1"/>
  <c r="DJ2398" i="64"/>
  <c r="DK2396" i="64"/>
  <c r="AD566" i="64"/>
  <c r="AE2533" i="64"/>
  <c r="AE2567" i="64"/>
  <c r="CZ190" i="64"/>
  <c r="CZ193" i="64" s="1"/>
  <c r="DE1657" i="64"/>
  <c r="DF1657" i="64" s="1"/>
  <c r="DG1657" i="64" s="1"/>
  <c r="DH1657" i="64" s="1"/>
  <c r="CT1658" i="64"/>
  <c r="CU1656" i="64"/>
  <c r="CV2749" i="64"/>
  <c r="CV2751" i="64" s="1"/>
  <c r="AD2492" i="64"/>
  <c r="AD2470" i="64"/>
  <c r="AE2825" i="64" a="1"/>
  <c r="AE2825" i="64" s="1"/>
  <c r="AE2471" i="64" a="1"/>
  <c r="AE2471" i="64" s="1"/>
  <c r="AE2491" i="64" a="1"/>
  <c r="AE2491" i="64" s="1"/>
  <c r="BN2150" i="64"/>
  <c r="BO2148" i="64"/>
  <c r="BO2127" i="64"/>
  <c r="BO2129" i="64" s="1"/>
  <c r="AA2026" i="64"/>
  <c r="AA2027" i="64" s="1"/>
  <c r="AB2015" i="64"/>
  <c r="AC2014" i="64"/>
  <c r="AC2023" i="64"/>
  <c r="AB2024" i="64"/>
  <c r="AC2013" i="64"/>
  <c r="AC2022" i="64"/>
  <c r="AE2019" i="64" a="1"/>
  <c r="AE2019" i="64" s="1"/>
  <c r="AE2018" i="64" a="1"/>
  <c r="AE2018" i="64" s="1"/>
  <c r="AE2010" i="64" a="1"/>
  <c r="AE2010" i="64" s="1"/>
  <c r="AE2009" i="64" a="1"/>
  <c r="AE2009" i="64" s="1"/>
  <c r="AD2006" i="64"/>
  <c r="AD2005" i="64"/>
  <c r="AE2000" i="64" a="1"/>
  <c r="AE2000" i="64" s="1"/>
  <c r="AE2001" i="64" a="1"/>
  <c r="AE2001" i="64" s="1"/>
  <c r="AD2513" i="64"/>
  <c r="AE2512" i="64" a="1"/>
  <c r="AE2512" i="64" s="1"/>
  <c r="AE725" i="64" a="1"/>
  <c r="AE725" i="64" s="1"/>
  <c r="Z773" i="64"/>
  <c r="AF2282" i="64"/>
  <c r="AF2283" i="64" s="1"/>
  <c r="Y2218" i="64"/>
  <c r="Y2216" i="64"/>
  <c r="Z2213" i="64" s="1"/>
  <c r="AA772" i="64" a="1"/>
  <c r="AA772" i="64" s="1"/>
  <c r="AD1921" i="64"/>
  <c r="AD1758" i="64"/>
  <c r="AD1467" i="64"/>
  <c r="AD1218" i="64"/>
  <c r="AD542" i="64"/>
  <c r="AD751" i="64"/>
  <c r="AD727" i="64"/>
  <c r="AD2286" i="64"/>
  <c r="AD2215" i="64"/>
  <c r="AC62" i="64"/>
  <c r="AE720" i="64" a="1"/>
  <c r="AE720" i="64" s="1"/>
  <c r="AE75" i="64" a="1"/>
  <c r="AE75" i="64" s="1"/>
  <c r="AE564" i="64" a="1"/>
  <c r="AE564" i="64" s="1"/>
  <c r="AE55" i="64" a="1"/>
  <c r="AE55" i="64" s="1"/>
  <c r="AE60" i="64" a="1"/>
  <c r="AE60" i="64" s="1"/>
  <c r="AE59" i="64" a="1"/>
  <c r="AE59" i="64" s="1"/>
  <c r="AD56" i="64"/>
  <c r="AE54" i="64" a="1"/>
  <c r="AE54" i="64" s="1"/>
  <c r="AE53" i="64" a="1"/>
  <c r="AE53" i="64" s="1"/>
  <c r="AE750" i="64" a="1"/>
  <c r="AE750" i="64" s="1"/>
  <c r="AE2722" i="64" a="1"/>
  <c r="AE2722" i="64" s="1"/>
  <c r="AE2799" i="64" a="1"/>
  <c r="AE2799" i="64" s="1"/>
  <c r="AE2773" i="64" a="1"/>
  <c r="AE2773" i="64" s="1"/>
  <c r="AE2748" i="64" a="1"/>
  <c r="AE2748" i="64" s="1"/>
  <c r="AE1897" i="64" a="1"/>
  <c r="AE1897" i="64" s="1"/>
  <c r="AE1898" i="64" s="1"/>
  <c r="AD93" i="64"/>
  <c r="AE91" i="64" a="1"/>
  <c r="AE91" i="64" s="1"/>
  <c r="AE92" i="64" a="1"/>
  <c r="AE92" i="64" s="1"/>
  <c r="AE89" i="64" a="1"/>
  <c r="AE89" i="64" s="1"/>
  <c r="AE90" i="64" a="1"/>
  <c r="AE90" i="64" s="1"/>
  <c r="AE1839" i="64" a="1"/>
  <c r="AE1839" i="64" s="1"/>
  <c r="AE1840" i="64" s="1"/>
  <c r="AE541" i="64" a="1"/>
  <c r="AE541" i="64" s="1"/>
  <c r="AE2849" i="64" a="1"/>
  <c r="AE2849" i="64" s="1"/>
  <c r="AE1759" i="64" a="1"/>
  <c r="AE1759" i="64" s="1"/>
  <c r="AE2177" i="64" a="1"/>
  <c r="AE2177" i="64" s="1"/>
  <c r="AE2185" i="64" s="1"/>
  <c r="AD2284" i="64"/>
  <c r="AE1922" i="64" a="1"/>
  <c r="AE1922" i="64" s="1"/>
  <c r="AE1920" i="64" a="1"/>
  <c r="AE1920" i="64" s="1"/>
  <c r="AE1928" i="64" a="1"/>
  <c r="AE1928" i="64" s="1"/>
  <c r="AE1466" i="64" a="1"/>
  <c r="AE1466" i="64" s="1"/>
  <c r="AE1217" i="64" a="1"/>
  <c r="AE1217" i="64" s="1"/>
  <c r="AF2567" i="64" a="1"/>
  <c r="BU396" i="64" a="1"/>
  <c r="BU1295" i="64" a="1"/>
  <c r="AE850" i="64" a="1"/>
  <c r="AE2470" i="64" a="1"/>
  <c r="AE2492" i="64" a="1"/>
  <c r="BU924" i="64" a="1"/>
  <c r="BT1243" i="64" a="1"/>
  <c r="BU1024" i="64" a="1"/>
  <c r="BU884" i="64" a="1"/>
  <c r="BU2052" i="64" a="1"/>
  <c r="BU1068" i="64" a="1"/>
  <c r="AE2513" i="64" a="1"/>
  <c r="AE2005" i="64" a="1"/>
  <c r="BU1136" i="64" a="1"/>
  <c r="AE1921" i="64" a="1"/>
  <c r="AE751" i="64" a="1"/>
  <c r="AE589" i="64" a="1"/>
  <c r="AE566" i="64" a="1"/>
  <c r="BU1241" i="64" a="1"/>
  <c r="AF2533" i="64" a="1"/>
  <c r="BU1894" i="64" a="1"/>
  <c r="BU1266" i="64"/>
  <c r="AE1758" i="64" a="1"/>
  <c r="AE727" i="64" a="1"/>
  <c r="BS1244" i="64" a="1"/>
  <c r="AE2006" i="64" a="1"/>
  <c r="AA773" i="64" a="1"/>
  <c r="AE542" i="64" a="1"/>
  <c r="AE1467" i="64" a="1"/>
  <c r="AE1218" i="64" a="1"/>
  <c r="BU1388" i="64" a="1"/>
  <c r="BV420" i="64" l="1" a="1"/>
  <c r="BV420" i="64" s="1"/>
  <c r="BV450" i="64" s="1"/>
  <c r="BV480" i="64" a="1"/>
  <c r="BV480" i="64" s="1"/>
  <c r="BV520" i="64" s="1"/>
  <c r="CK24" i="1236"/>
  <c r="CL25" i="1236" s="1"/>
  <c r="P25" i="1236" s="1"/>
  <c r="CJ50" i="1236"/>
  <c r="CJ17" i="861" s="1"/>
  <c r="CL38" i="1236"/>
  <c r="CK30" i="1236"/>
  <c r="CL32" i="1236"/>
  <c r="P32" i="1236" s="1"/>
  <c r="CL47" i="1236"/>
  <c r="CL43" i="1236"/>
  <c r="CK23" i="1236"/>
  <c r="CL44" i="1236"/>
  <c r="CL33" i="1236"/>
  <c r="CL36" i="1236"/>
  <c r="CJ48" i="1236"/>
  <c r="CK25" i="1236"/>
  <c r="CK33" i="1236"/>
  <c r="CL27" i="1236"/>
  <c r="P27" i="1236" s="1"/>
  <c r="AV64" i="1236"/>
  <c r="AV72" i="861" s="1"/>
  <c r="AV66" i="1236"/>
  <c r="AV43" i="861" s="1"/>
  <c r="CK36" i="1236"/>
  <c r="CK44" i="1236"/>
  <c r="CL30" i="1236"/>
  <c r="CJ63" i="1236"/>
  <c r="CJ100" i="861" s="1"/>
  <c r="CK28" i="1236"/>
  <c r="CL35" i="1236"/>
  <c r="P35" i="1236" s="1"/>
  <c r="CL28" i="1236"/>
  <c r="P28" i="1236" s="1"/>
  <c r="CK40" i="1236"/>
  <c r="CK45" i="1236"/>
  <c r="CK38" i="1236"/>
  <c r="CK41" i="1236"/>
  <c r="CK47" i="1236"/>
  <c r="CK39" i="1236"/>
  <c r="CK62" i="1236"/>
  <c r="CK99" i="861" s="1"/>
  <c r="L62" i="1236"/>
  <c r="L99" i="861" s="1"/>
  <c r="O48" i="1236"/>
  <c r="L37" i="1236"/>
  <c r="O32" i="1236"/>
  <c r="M24" i="1236"/>
  <c r="L25" i="1236"/>
  <c r="K34" i="1236"/>
  <c r="O27" i="1236"/>
  <c r="O39" i="1236"/>
  <c r="N27" i="1236"/>
  <c r="N38" i="1236"/>
  <c r="L24" i="1236"/>
  <c r="O47" i="1236"/>
  <c r="O31" i="1236"/>
  <c r="K40" i="1236"/>
  <c r="M33" i="1236"/>
  <c r="K37" i="1236"/>
  <c r="O44" i="1236"/>
  <c r="K30" i="1236"/>
  <c r="L39" i="1236"/>
  <c r="M23" i="1236"/>
  <c r="L32" i="1236"/>
  <c r="L27" i="1236"/>
  <c r="L47" i="1236"/>
  <c r="K45" i="1236"/>
  <c r="K24" i="1236"/>
  <c r="N47" i="1236"/>
  <c r="O42" i="1236"/>
  <c r="P43" i="1236"/>
  <c r="N24" i="1236"/>
  <c r="M28" i="1236"/>
  <c r="L43" i="1236"/>
  <c r="O25" i="1236"/>
  <c r="K41" i="1236"/>
  <c r="P38" i="1236"/>
  <c r="M27" i="1236"/>
  <c r="K36" i="1236"/>
  <c r="K31" i="1236"/>
  <c r="N42" i="1236"/>
  <c r="K48" i="1236"/>
  <c r="O28" i="1236"/>
  <c r="K28" i="1236"/>
  <c r="L23" i="1236"/>
  <c r="N39" i="1236"/>
  <c r="M43" i="1236"/>
  <c r="K44" i="1236"/>
  <c r="L29" i="1236"/>
  <c r="K47" i="1236"/>
  <c r="K27" i="1236"/>
  <c r="M41" i="1236"/>
  <c r="N44" i="1236"/>
  <c r="O35" i="1236"/>
  <c r="O41" i="1236"/>
  <c r="K25" i="1236"/>
  <c r="L42" i="1236"/>
  <c r="K64" i="1236"/>
  <c r="K72" i="861" s="1"/>
  <c r="L48" i="1236"/>
  <c r="N37" i="1236"/>
  <c r="O36" i="1236"/>
  <c r="L46" i="1236"/>
  <c r="N62" i="1236"/>
  <c r="N99" i="861" s="1"/>
  <c r="M42" i="1236"/>
  <c r="L28" i="1236"/>
  <c r="M46" i="1236"/>
  <c r="O34" i="1236"/>
  <c r="L26" i="1236"/>
  <c r="L30" i="1236"/>
  <c r="N33" i="1236"/>
  <c r="O33" i="1236"/>
  <c r="L35" i="1236"/>
  <c r="N34" i="1236"/>
  <c r="N46" i="1236"/>
  <c r="N32" i="1236"/>
  <c r="M39" i="1236"/>
  <c r="O46" i="1236"/>
  <c r="P36" i="1236"/>
  <c r="M29" i="1236"/>
  <c r="O30" i="1236"/>
  <c r="K23" i="1236"/>
  <c r="O38" i="1236"/>
  <c r="M45" i="1236"/>
  <c r="N23" i="1236"/>
  <c r="K39" i="1236"/>
  <c r="M30" i="1236"/>
  <c r="L36" i="1236"/>
  <c r="K33" i="1236"/>
  <c r="O29" i="1236"/>
  <c r="M36" i="1236"/>
  <c r="K29" i="1236"/>
  <c r="M35" i="1236"/>
  <c r="N41" i="1236"/>
  <c r="P62" i="1236"/>
  <c r="P99" i="861" s="1"/>
  <c r="M31" i="1236"/>
  <c r="K26" i="1236"/>
  <c r="O23" i="1236"/>
  <c r="N43" i="1236"/>
  <c r="O40" i="1236"/>
  <c r="L34" i="1236"/>
  <c r="K32" i="1236"/>
  <c r="L33" i="1236"/>
  <c r="P33" i="1236"/>
  <c r="L41" i="1236"/>
  <c r="L38" i="1236"/>
  <c r="M62" i="1236"/>
  <c r="M99" i="861" s="1"/>
  <c r="M32" i="1236"/>
  <c r="N48" i="1236"/>
  <c r="O43" i="1236"/>
  <c r="P30" i="1236"/>
  <c r="O26" i="1236"/>
  <c r="M25" i="1236"/>
  <c r="O24" i="1236"/>
  <c r="L45" i="1236"/>
  <c r="N31" i="1236"/>
  <c r="P47" i="1236"/>
  <c r="M38" i="1236"/>
  <c r="K38" i="1236"/>
  <c r="L40" i="1236"/>
  <c r="O45" i="1236"/>
  <c r="N30" i="1236"/>
  <c r="N28" i="1236"/>
  <c r="L44" i="1236"/>
  <c r="M37" i="1236"/>
  <c r="M34" i="1236"/>
  <c r="M47" i="1236"/>
  <c r="N25" i="1236"/>
  <c r="N35" i="1236"/>
  <c r="K42" i="1236"/>
  <c r="M44" i="1236"/>
  <c r="M40" i="1236"/>
  <c r="N36" i="1236"/>
  <c r="N26" i="1236"/>
  <c r="K35" i="1236"/>
  <c r="N29" i="1236"/>
  <c r="O37" i="1236"/>
  <c r="K46" i="1236"/>
  <c r="N40" i="1236"/>
  <c r="O62" i="1236"/>
  <c r="O99" i="861" s="1"/>
  <c r="L31" i="1236"/>
  <c r="K43" i="1236"/>
  <c r="M26" i="1236"/>
  <c r="N45" i="1236"/>
  <c r="M48" i="1236"/>
  <c r="L64" i="1236"/>
  <c r="L72" i="861" s="1"/>
  <c r="CL18" i="1236"/>
  <c r="BU396" i="64"/>
  <c r="BU1295" i="64"/>
  <c r="BU1296" i="64" s="1"/>
  <c r="BK1297" i="64"/>
  <c r="BL1293" i="64" s="1"/>
  <c r="BK1299" i="64"/>
  <c r="BV1294" i="64" a="1"/>
  <c r="BV1294" i="64" s="1"/>
  <c r="BV395" i="64" a="1"/>
  <c r="BV395" i="64" s="1"/>
  <c r="BU1136" i="64"/>
  <c r="BU1068" i="64"/>
  <c r="BV1067" i="64" a="1"/>
  <c r="BV1067" i="64" s="1"/>
  <c r="BV1135" i="64" a="1"/>
  <c r="BV1135" i="64" s="1"/>
  <c r="BJ1138" i="64"/>
  <c r="BK1134" i="64" s="1"/>
  <c r="BJ1140" i="64"/>
  <c r="BT1143" i="64"/>
  <c r="BT1137" i="64"/>
  <c r="BT1144" i="64" s="1"/>
  <c r="BU2052" i="64"/>
  <c r="BU2061" i="64" s="1"/>
  <c r="BU2062" i="64" s="1" a="1"/>
  <c r="BU2062" i="64" s="1"/>
  <c r="BV2053" i="64" a="1"/>
  <c r="BV2053" i="64" s="1"/>
  <c r="AY2056" i="64"/>
  <c r="AZ2051" i="64" s="1"/>
  <c r="CH2083" i="64"/>
  <c r="CH2085" i="64" s="1"/>
  <c r="BU1024" i="64"/>
  <c r="BU1894" i="64"/>
  <c r="BU1896" i="64" s="1"/>
  <c r="BS1039" i="64" a="1"/>
  <c r="BS1039" i="64" s="1"/>
  <c r="BV1893" i="64" a="1"/>
  <c r="BV1893" i="64" s="1"/>
  <c r="BV1025" i="64" a="1"/>
  <c r="BV1025" i="64" s="1"/>
  <c r="BT1038" i="64"/>
  <c r="BT1033" i="64"/>
  <c r="BE1035" i="64"/>
  <c r="BE1028" i="64"/>
  <c r="BF1023" i="64" s="1"/>
  <c r="BF1030" i="64" s="1"/>
  <c r="BV1195" i="64" a="1"/>
  <c r="BV1195" i="64" s="1"/>
  <c r="BV1895" i="64" a="1"/>
  <c r="BV1895" i="64" s="1"/>
  <c r="BU1193" i="64"/>
  <c r="BU1194" i="64" s="1"/>
  <c r="BU1196" i="64" s="1"/>
  <c r="BV1191" i="64" a="1"/>
  <c r="BV1191" i="64" s="1"/>
  <c r="BV1192" i="64" a="1"/>
  <c r="BV1192" i="64" s="1"/>
  <c r="AI659" i="64"/>
  <c r="AH668" i="64"/>
  <c r="AH664" i="64"/>
  <c r="AH656" i="64"/>
  <c r="AI648" i="64"/>
  <c r="AI651" i="64" s="1"/>
  <c r="BV661" i="64" a="1"/>
  <c r="BV661" i="64" s="1"/>
  <c r="BV650" i="64" a="1"/>
  <c r="BV650" i="64" s="1"/>
  <c r="BV667" i="64" a="1"/>
  <c r="BV667" i="64" s="1"/>
  <c r="BV653" i="64" a="1"/>
  <c r="BV653" i="64" s="1"/>
  <c r="BP2107" i="64"/>
  <c r="BU141" i="64"/>
  <c r="BU126" i="64"/>
  <c r="BU1388" i="64"/>
  <c r="BV111" i="64" a="1"/>
  <c r="BV111" i="64" s="1"/>
  <c r="BV1373" i="64" a="1"/>
  <c r="BV137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265" i="64" a="1"/>
  <c r="BV1265" i="64" s="1"/>
  <c r="V2180" i="64"/>
  <c r="W2176" i="64" s="1"/>
  <c r="W2182" i="64" s="1"/>
  <c r="W2186" i="64" a="1"/>
  <c r="W2186" i="64" s="1"/>
  <c r="BT975" i="64"/>
  <c r="BT977" i="64" s="1"/>
  <c r="BS994" i="64"/>
  <c r="BT992" i="64"/>
  <c r="BU990" i="64"/>
  <c r="BU988" i="64"/>
  <c r="BU987" i="64"/>
  <c r="BU991" i="64"/>
  <c r="BU989" i="64"/>
  <c r="BV984" i="64" a="1"/>
  <c r="BV984" i="64" s="1"/>
  <c r="BV980" i="64" a="1"/>
  <c r="BV980" i="64" s="1"/>
  <c r="BV981" i="64" a="1"/>
  <c r="BV981" i="64" s="1"/>
  <c r="BV982" i="64" a="1"/>
  <c r="BV982" i="64" s="1"/>
  <c r="BV983" i="64" a="1"/>
  <c r="BV983" i="64" s="1"/>
  <c r="BU974" i="64"/>
  <c r="BU976" i="64"/>
  <c r="BU975" i="64"/>
  <c r="BU973" i="64"/>
  <c r="BU972" i="64"/>
  <c r="BV967" i="64" a="1"/>
  <c r="BV967" i="64" s="1"/>
  <c r="BV968" i="64" a="1"/>
  <c r="BV968" i="64" s="1"/>
  <c r="BV969" i="64" a="1"/>
  <c r="BV969" i="64" s="1"/>
  <c r="BV949" i="64" a="1"/>
  <c r="BV949" i="64" s="1"/>
  <c r="BV957" i="64" s="1"/>
  <c r="BV950" i="64" a="1"/>
  <c r="BV950" i="64" s="1"/>
  <c r="BV958" i="64" s="1"/>
  <c r="BV966" i="64" a="1"/>
  <c r="BV966" i="64" s="1"/>
  <c r="BV965" i="64" a="1"/>
  <c r="BV965" i="64" s="1"/>
  <c r="BV951" i="64" a="1"/>
  <c r="BV951" i="64" s="1"/>
  <c r="BV959" i="64" s="1"/>
  <c r="BV952" i="64" a="1"/>
  <c r="BV952" i="64" s="1"/>
  <c r="BV960" i="64" s="1"/>
  <c r="BV953" i="64" a="1"/>
  <c r="BV953" i="64" s="1"/>
  <c r="BV961" i="64" s="1"/>
  <c r="BV208" i="64" a="1"/>
  <c r="BV208" i="64" s="1"/>
  <c r="BV207" i="64" s="1"/>
  <c r="BV209" i="64" a="1"/>
  <c r="BV209" i="64" s="1"/>
  <c r="BU210" i="64"/>
  <c r="BU212" i="64" s="1"/>
  <c r="BU1241" i="64"/>
  <c r="BU924" i="64"/>
  <c r="BU926" i="64" s="1"/>
  <c r="BS1244" i="64"/>
  <c r="BT1243" i="64"/>
  <c r="BV331" i="64" a="1"/>
  <c r="BV331" i="64" s="1"/>
  <c r="BV1240" i="64" a="1"/>
  <c r="BV1240" i="64" s="1"/>
  <c r="BV312" i="64" a="1"/>
  <c r="BV312" i="64" s="1"/>
  <c r="BV925" i="64" a="1"/>
  <c r="BV925" i="64" s="1"/>
  <c r="BV891" i="64" a="1"/>
  <c r="BV891" i="64" s="1"/>
  <c r="BV299" i="64" a="1"/>
  <c r="BV299" i="64" s="1"/>
  <c r="BT888" i="64"/>
  <c r="BU884" i="64"/>
  <c r="BU892" i="64" s="1"/>
  <c r="BV887" i="64" a="1"/>
  <c r="BV887" i="64" s="1"/>
  <c r="BV4" i="64"/>
  <c r="BV883" i="64" a="1"/>
  <c r="BV883" i="64" s="1"/>
  <c r="BW259" i="64"/>
  <c r="BW7" i="64"/>
  <c r="BV8" i="64" s="1"/>
  <c r="BW1" i="64"/>
  <c r="BX2" i="64"/>
  <c r="BW3" i="64"/>
  <c r="BV57" i="863"/>
  <c r="BV43" i="863"/>
  <c r="BV42" i="863"/>
  <c r="BV21" i="863" s="1"/>
  <c r="BV31"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8" i="861" s="1"/>
  <c r="AG277" i="64"/>
  <c r="AG260" i="64"/>
  <c r="AG278" i="64"/>
  <c r="AG261" i="64"/>
  <c r="AG279" i="64"/>
  <c r="AG280" i="64"/>
  <c r="AG262" i="64"/>
  <c r="AF263" i="64"/>
  <c r="AF281" i="64"/>
  <c r="BJ7" i="860"/>
  <c r="BJ3" i="860"/>
  <c r="BJ4" i="860" s="1"/>
  <c r="BK2" i="860"/>
  <c r="BJ1" i="860"/>
  <c r="AE850" i="64"/>
  <c r="AD2396" i="64"/>
  <c r="AF854" i="64" a="1"/>
  <c r="AF854" i="64" s="1"/>
  <c r="AF849" i="64" a="1"/>
  <c r="AF849" i="64" s="1"/>
  <c r="AE589" i="64"/>
  <c r="AF2385" i="64" a="1"/>
  <c r="AF2385" i="64" s="1"/>
  <c r="AF2379" i="64" a="1"/>
  <c r="AF2379" i="64" s="1"/>
  <c r="AF2380" i="64" a="1"/>
  <c r="AF2380" i="64" s="1"/>
  <c r="AF2382" i="64" a="1"/>
  <c r="AF2382" i="64" s="1"/>
  <c r="AF2384" i="64" a="1"/>
  <c r="AF2384" i="64" s="1"/>
  <c r="AF2383" i="64" a="1"/>
  <c r="AF2383" i="64" s="1"/>
  <c r="AF2386" i="64" a="1"/>
  <c r="AF2386" i="64" s="1"/>
  <c r="AF2387" i="64" a="1"/>
  <c r="AF2387" i="64" s="1"/>
  <c r="AF2381" i="64" a="1"/>
  <c r="AF2381" i="64" s="1"/>
  <c r="AE2388" i="64"/>
  <c r="DK2398" i="64"/>
  <c r="DL2396" i="64"/>
  <c r="DL2398" i="64" s="1"/>
  <c r="AF565" i="64" a="1"/>
  <c r="AF565" i="64" s="1"/>
  <c r="AF588" i="64" a="1"/>
  <c r="AF588" i="64" s="1"/>
  <c r="AF587" i="64" a="1"/>
  <c r="AF587" i="64" s="1"/>
  <c r="AE566" i="64"/>
  <c r="AF2533" i="64"/>
  <c r="AF2567" i="64"/>
  <c r="DA190" i="64"/>
  <c r="DA193" i="64" s="1"/>
  <c r="CU1658" i="64"/>
  <c r="CV1656" i="64"/>
  <c r="DI1657" i="64"/>
  <c r="DJ1657" i="64" s="1"/>
  <c r="DK1657" i="64" s="1"/>
  <c r="DL1657" i="64" s="1"/>
  <c r="CW2749" i="64"/>
  <c r="CW2751" i="64" s="1"/>
  <c r="AE2492" i="64"/>
  <c r="AE2470" i="64"/>
  <c r="AF2825" i="64" a="1"/>
  <c r="AF2825" i="64" s="1"/>
  <c r="AF2471" i="64" a="1"/>
  <c r="AF2471" i="64" s="1"/>
  <c r="AF2491" i="64" a="1"/>
  <c r="AF2491" i="64" s="1"/>
  <c r="BO2150" i="64"/>
  <c r="BP2148" i="64"/>
  <c r="BP2127" i="64"/>
  <c r="BP2129" i="64" s="1"/>
  <c r="AB2026" i="64"/>
  <c r="AB2027" i="64" s="1"/>
  <c r="AC2015" i="64"/>
  <c r="AD2013" i="64"/>
  <c r="AD2022" i="64"/>
  <c r="AD2014" i="64"/>
  <c r="AD2023" i="64"/>
  <c r="AF2018" i="64" a="1"/>
  <c r="AF2018" i="64" s="1"/>
  <c r="AF2019" i="64" a="1"/>
  <c r="AF2019" i="64" s="1"/>
  <c r="AF2010" i="64" a="1"/>
  <c r="AF2010" i="64" s="1"/>
  <c r="AF2009" i="64" a="1"/>
  <c r="AF2009" i="64" s="1"/>
  <c r="AE2006" i="64"/>
  <c r="AE2005" i="64"/>
  <c r="AF2000" i="64" a="1"/>
  <c r="AF2000" i="64" s="1"/>
  <c r="AF2001" i="64" a="1"/>
  <c r="AF2001" i="64" s="1"/>
  <c r="AE2513" i="64"/>
  <c r="AF2512" i="64" a="1"/>
  <c r="AF2512" i="64" s="1"/>
  <c r="AF725" i="64" a="1"/>
  <c r="AF725" i="64" s="1"/>
  <c r="AA773" i="64"/>
  <c r="Z2216" i="64"/>
  <c r="AA2213" i="64" s="1"/>
  <c r="Z2218" i="64"/>
  <c r="AB772" i="64" a="1"/>
  <c r="AB772" i="64" s="1"/>
  <c r="AG2282" i="64"/>
  <c r="AE2281" i="64"/>
  <c r="AE2286" i="64" s="1"/>
  <c r="AE1921" i="64"/>
  <c r="AE1758" i="64"/>
  <c r="AE1467" i="64"/>
  <c r="AE1218" i="64"/>
  <c r="AE542" i="64"/>
  <c r="AE751" i="64"/>
  <c r="AE727" i="64"/>
  <c r="AD62" i="64"/>
  <c r="AF720" i="64" a="1"/>
  <c r="AF720" i="64" s="1"/>
  <c r="AF75" i="64" a="1"/>
  <c r="AF75" i="64" s="1"/>
  <c r="AF564" i="64" a="1"/>
  <c r="AF564" i="64" s="1"/>
  <c r="AF55" i="64" a="1"/>
  <c r="AF55" i="64" s="1"/>
  <c r="AF60" i="64" a="1"/>
  <c r="AF60" i="64" s="1"/>
  <c r="AF59" i="64" a="1"/>
  <c r="AF59" i="64" s="1"/>
  <c r="AE56" i="64"/>
  <c r="AF54" i="64" a="1"/>
  <c r="AF54" i="64" s="1"/>
  <c r="AF53" i="64" a="1"/>
  <c r="AF53" i="64" s="1"/>
  <c r="AF750" i="64" a="1"/>
  <c r="AF750" i="64" s="1"/>
  <c r="AF2722" i="64" a="1"/>
  <c r="AF2722" i="64" s="1"/>
  <c r="AF2799" i="64" a="1"/>
  <c r="AF2799" i="64" s="1"/>
  <c r="AF2773" i="64" a="1"/>
  <c r="AF2773" i="64" s="1"/>
  <c r="AF2748" i="64" a="1"/>
  <c r="AF2748" i="64" s="1"/>
  <c r="AF1897" i="64" a="1"/>
  <c r="AF1897" i="64" s="1"/>
  <c r="AF1898" i="64" s="1"/>
  <c r="AE93" i="64"/>
  <c r="AF90" i="64" a="1"/>
  <c r="AF90" i="64" s="1"/>
  <c r="AF89" i="64" a="1"/>
  <c r="AF89" i="64" s="1"/>
  <c r="AF91" i="64" a="1"/>
  <c r="AF91" i="64" s="1"/>
  <c r="AF92" i="64" a="1"/>
  <c r="AF92" i="64" s="1"/>
  <c r="AF1839" i="64" a="1"/>
  <c r="AF1839" i="64" s="1"/>
  <c r="AF1840" i="64" s="1"/>
  <c r="AF541" i="64" a="1"/>
  <c r="AF541" i="64" s="1"/>
  <c r="AF2849" i="64" a="1"/>
  <c r="AF2849" i="64" s="1"/>
  <c r="AF1759" i="64" a="1"/>
  <c r="AF1759" i="64" s="1"/>
  <c r="AF2177" i="64" a="1"/>
  <c r="AF2177" i="64" s="1"/>
  <c r="AF2185" i="64" s="1"/>
  <c r="AF1922" i="64" a="1"/>
  <c r="AF1922" i="64" s="1"/>
  <c r="AF1920" i="64" a="1"/>
  <c r="AF1920" i="64" s="1"/>
  <c r="AF1928" i="64" a="1"/>
  <c r="AF1928" i="64" s="1"/>
  <c r="AF1466" i="64" a="1"/>
  <c r="AF1466" i="64" s="1"/>
  <c r="AF1217" i="64" a="1"/>
  <c r="AF1217" i="64" s="1"/>
  <c r="BV1266" i="64"/>
  <c r="AF2492" i="64" a="1"/>
  <c r="BV1136" i="64" a="1"/>
  <c r="AF727" i="64" a="1"/>
  <c r="AF850" i="64" a="1"/>
  <c r="BV1894" i="64" a="1"/>
  <c r="BV1068" i="64" a="1"/>
  <c r="BV1024" i="64" a="1"/>
  <c r="AF2513" i="64" a="1"/>
  <c r="BV396" i="64" a="1"/>
  <c r="BV1241" i="64" a="1"/>
  <c r="BV924" i="64" a="1"/>
  <c r="AF1921" i="64" a="1"/>
  <c r="AG2533" i="64" a="1"/>
  <c r="AG2567" i="64" a="1"/>
  <c r="BV884" i="64" a="1"/>
  <c r="AF2005" i="64" a="1"/>
  <c r="AB773" i="64" a="1"/>
  <c r="BV1295" i="64" a="1"/>
  <c r="BU1243" i="64" a="1"/>
  <c r="AF751" i="64" a="1"/>
  <c r="AF2470" i="64" a="1"/>
  <c r="AF1467" i="64" a="1"/>
  <c r="AF589" i="64" a="1"/>
  <c r="AF566" i="64" a="1"/>
  <c r="BV2052" i="64" a="1"/>
  <c r="BT1244" i="64" a="1"/>
  <c r="AF542" i="64" a="1"/>
  <c r="AF1758" i="64" a="1"/>
  <c r="AF1218" i="64" a="1"/>
  <c r="AF2006" i="64" a="1"/>
  <c r="BV1388" i="64" a="1"/>
  <c r="BW420" i="64" l="1" a="1"/>
  <c r="BW420" i="64" s="1"/>
  <c r="BW450" i="64" s="1"/>
  <c r="BW480" i="64" a="1"/>
  <c r="BW480" i="64" s="1"/>
  <c r="BW520" i="64" s="1"/>
  <c r="CK63" i="1236"/>
  <c r="CK100" i="861" s="1"/>
  <c r="CL46" i="1236"/>
  <c r="CL37" i="1236"/>
  <c r="CM45" i="1236"/>
  <c r="CN46" i="1236" s="1"/>
  <c r="CO47" i="1236" s="1"/>
  <c r="CL41" i="1236"/>
  <c r="AW60" i="1236"/>
  <c r="CL24" i="1236"/>
  <c r="CK48" i="1236"/>
  <c r="CM29" i="1236"/>
  <c r="CN30" i="1236" s="1"/>
  <c r="CO31" i="1236" s="1"/>
  <c r="CP32" i="1236" s="1"/>
  <c r="CQ33" i="1236" s="1"/>
  <c r="CR34" i="1236" s="1"/>
  <c r="CS35" i="1236" s="1"/>
  <c r="CT36" i="1236" s="1"/>
  <c r="CU37" i="1236" s="1"/>
  <c r="CV38" i="1236" s="1"/>
  <c r="CW39" i="1236" s="1"/>
  <c r="CX40" i="1236" s="1"/>
  <c r="CY41" i="1236" s="1"/>
  <c r="CZ42" i="1236" s="1"/>
  <c r="DA43" i="1236" s="1"/>
  <c r="DB44" i="1236" s="1"/>
  <c r="DC45" i="1236" s="1"/>
  <c r="DD46" i="1236" s="1"/>
  <c r="DE47" i="1236" s="1"/>
  <c r="CM44" i="1236"/>
  <c r="CN45" i="1236" s="1"/>
  <c r="CO46" i="1236" s="1"/>
  <c r="CP47" i="1236" s="1"/>
  <c r="CM28" i="1236"/>
  <c r="CN29" i="1236" s="1"/>
  <c r="CO30" i="1236" s="1"/>
  <c r="CP31" i="1236" s="1"/>
  <c r="CQ32" i="1236" s="1"/>
  <c r="CR33" i="1236" s="1"/>
  <c r="CS34" i="1236" s="1"/>
  <c r="CT35" i="1236" s="1"/>
  <c r="CU36" i="1236" s="1"/>
  <c r="CV37" i="1236" s="1"/>
  <c r="CW38" i="1236" s="1"/>
  <c r="CX39" i="1236" s="1"/>
  <c r="CY40" i="1236" s="1"/>
  <c r="CZ41" i="1236" s="1"/>
  <c r="DA42" i="1236" s="1"/>
  <c r="DB43" i="1236" s="1"/>
  <c r="DC44" i="1236" s="1"/>
  <c r="DD45" i="1236" s="1"/>
  <c r="DE46" i="1236" s="1"/>
  <c r="DF47" i="1236" s="1"/>
  <c r="CM36" i="1236"/>
  <c r="CN37" i="1236" s="1"/>
  <c r="CO38" i="1236" s="1"/>
  <c r="CP39" i="1236" s="1"/>
  <c r="CQ40" i="1236" s="1"/>
  <c r="CR41" i="1236" s="1"/>
  <c r="CS42" i="1236" s="1"/>
  <c r="CT43" i="1236" s="1"/>
  <c r="CU44" i="1236" s="1"/>
  <c r="CV45" i="1236" s="1"/>
  <c r="CW46" i="1236" s="1"/>
  <c r="CX47" i="1236" s="1"/>
  <c r="P44" i="1236"/>
  <c r="CL34" i="1236"/>
  <c r="CL40" i="1236"/>
  <c r="CL29" i="1236"/>
  <c r="CM33" i="1236"/>
  <c r="CN34" i="1236" s="1"/>
  <c r="CO35" i="1236" s="1"/>
  <c r="CP36" i="1236" s="1"/>
  <c r="CQ37" i="1236" s="1"/>
  <c r="CR38" i="1236" s="1"/>
  <c r="CS39" i="1236" s="1"/>
  <c r="CT40" i="1236" s="1"/>
  <c r="CU41" i="1236" s="1"/>
  <c r="CV42" i="1236" s="1"/>
  <c r="CW43" i="1236" s="1"/>
  <c r="CX44" i="1236" s="1"/>
  <c r="CY45" i="1236" s="1"/>
  <c r="CZ46" i="1236" s="1"/>
  <c r="DA47" i="1236" s="1"/>
  <c r="CL26" i="1236"/>
  <c r="CK50" i="1236"/>
  <c r="CK17" i="861" s="1"/>
  <c r="CM26" i="1236"/>
  <c r="CN27" i="1236" s="1"/>
  <c r="CO28" i="1236" s="1"/>
  <c r="CP29" i="1236" s="1"/>
  <c r="CQ30" i="1236" s="1"/>
  <c r="CR31" i="1236" s="1"/>
  <c r="CS32" i="1236" s="1"/>
  <c r="CT33" i="1236" s="1"/>
  <c r="CU34" i="1236" s="1"/>
  <c r="CV35" i="1236" s="1"/>
  <c r="CW36" i="1236" s="1"/>
  <c r="CX37" i="1236" s="1"/>
  <c r="CY38" i="1236" s="1"/>
  <c r="CZ39" i="1236" s="1"/>
  <c r="DA40" i="1236" s="1"/>
  <c r="DB41" i="1236" s="1"/>
  <c r="DC42" i="1236" s="1"/>
  <c r="DD43" i="1236" s="1"/>
  <c r="DE44" i="1236" s="1"/>
  <c r="DF45" i="1236" s="1"/>
  <c r="DG46" i="1236" s="1"/>
  <c r="DH47" i="1236" s="1"/>
  <c r="CL42" i="1236"/>
  <c r="CM31" i="1236"/>
  <c r="CN32" i="1236" s="1"/>
  <c r="CO33" i="1236" s="1"/>
  <c r="CP34" i="1236" s="1"/>
  <c r="CQ35" i="1236" s="1"/>
  <c r="CR36" i="1236" s="1"/>
  <c r="CS37" i="1236" s="1"/>
  <c r="CT38" i="1236" s="1"/>
  <c r="CU39" i="1236" s="1"/>
  <c r="CV40" i="1236" s="1"/>
  <c r="CW41" i="1236" s="1"/>
  <c r="CX42" i="1236" s="1"/>
  <c r="CY43" i="1236" s="1"/>
  <c r="CZ44" i="1236" s="1"/>
  <c r="DA45" i="1236" s="1"/>
  <c r="DB46" i="1236" s="1"/>
  <c r="DC47" i="1236" s="1"/>
  <c r="CM37" i="1236"/>
  <c r="CN38" i="1236" s="1"/>
  <c r="CO39" i="1236" s="1"/>
  <c r="CP40" i="1236" s="1"/>
  <c r="CQ41" i="1236" s="1"/>
  <c r="CR42" i="1236" s="1"/>
  <c r="CS43" i="1236" s="1"/>
  <c r="CT44" i="1236" s="1"/>
  <c r="CU45" i="1236" s="1"/>
  <c r="CV46" i="1236" s="1"/>
  <c r="CW47" i="1236" s="1"/>
  <c r="CL31" i="1236"/>
  <c r="CL39" i="1236"/>
  <c r="CL45" i="1236"/>
  <c r="CM34" i="1236"/>
  <c r="CN35" i="1236" s="1"/>
  <c r="CO36" i="1236" s="1"/>
  <c r="CP37" i="1236" s="1"/>
  <c r="CQ38" i="1236" s="1"/>
  <c r="CR39" i="1236" s="1"/>
  <c r="CS40" i="1236" s="1"/>
  <c r="CT41" i="1236" s="1"/>
  <c r="CU42" i="1236" s="1"/>
  <c r="CV43" i="1236" s="1"/>
  <c r="CW44" i="1236" s="1"/>
  <c r="CX45" i="1236" s="1"/>
  <c r="CY46" i="1236" s="1"/>
  <c r="CZ47" i="1236" s="1"/>
  <c r="CM39" i="1236"/>
  <c r="CN40" i="1236" s="1"/>
  <c r="CO41" i="1236" s="1"/>
  <c r="CP42" i="1236" s="1"/>
  <c r="CQ43" i="1236" s="1"/>
  <c r="CR44" i="1236" s="1"/>
  <c r="CS45" i="1236" s="1"/>
  <c r="CT46" i="1236" s="1"/>
  <c r="CU47" i="1236" s="1"/>
  <c r="L60" i="1236"/>
  <c r="M60" i="1236"/>
  <c r="CL23" i="1236"/>
  <c r="M18" i="1236"/>
  <c r="P18" i="1236"/>
  <c r="CL62" i="1236"/>
  <c r="BV1295" i="64"/>
  <c r="BV1296" i="64" s="1"/>
  <c r="BV396" i="64"/>
  <c r="BW1294" i="64" a="1"/>
  <c r="BW1294" i="64" s="1"/>
  <c r="BW395" i="64" a="1"/>
  <c r="BW395" i="64" s="1"/>
  <c r="BL1299" i="64"/>
  <c r="BL1297" i="64"/>
  <c r="BM1293" i="64" s="1"/>
  <c r="BV1136" i="64"/>
  <c r="BV1068" i="64"/>
  <c r="BW1067" i="64" a="1"/>
  <c r="BW1067" i="64" s="1"/>
  <c r="BW1135" i="64" a="1"/>
  <c r="BW1135" i="64" s="1"/>
  <c r="BK1138" i="64"/>
  <c r="BL1134" i="64" s="1"/>
  <c r="BK1140" i="64"/>
  <c r="BU1143" i="64"/>
  <c r="BU1137" i="64"/>
  <c r="BU1144" i="64" s="1"/>
  <c r="BV2052" i="64"/>
  <c r="BV2061" i="64" s="1"/>
  <c r="BV2062" i="64" s="1" a="1"/>
  <c r="BV2062" i="64" s="1"/>
  <c r="BW2053" i="64" a="1"/>
  <c r="BW2053" i="64" s="1"/>
  <c r="AZ2058" i="64"/>
  <c r="AZ2055" i="64" s="1"/>
  <c r="CI2083" i="64"/>
  <c r="CI2085" i="64" s="1"/>
  <c r="BV1024" i="64"/>
  <c r="BV1894" i="64"/>
  <c r="BV1896" i="64" s="1"/>
  <c r="BT1039" i="64" a="1"/>
  <c r="BT1039" i="64" s="1"/>
  <c r="BW1893" i="64" a="1"/>
  <c r="BW1893" i="64" s="1"/>
  <c r="BW1025" i="64" a="1"/>
  <c r="BW1025" i="64" s="1"/>
  <c r="BU1038" i="64"/>
  <c r="BU1033" i="64"/>
  <c r="BF1027" i="64"/>
  <c r="BW1195" i="64" a="1"/>
  <c r="BW1195" i="64" s="1"/>
  <c r="BW1895" i="64" a="1"/>
  <c r="BW1895" i="64" s="1"/>
  <c r="BV1193" i="64"/>
  <c r="BV1194" i="64" s="1"/>
  <c r="BV1196" i="64" s="1"/>
  <c r="BW1191" i="64" a="1"/>
  <c r="BW1191" i="64" s="1"/>
  <c r="BW1192" i="64" a="1"/>
  <c r="BW1192" i="64" s="1"/>
  <c r="AI660" i="64"/>
  <c r="BW661" i="64" a="1"/>
  <c r="BW661" i="64" s="1"/>
  <c r="BW650" i="64" a="1"/>
  <c r="BW650" i="64" s="1"/>
  <c r="BW667" i="64" a="1"/>
  <c r="BW667" i="64" s="1"/>
  <c r="BW653" i="64" a="1"/>
  <c r="BW653" i="64" s="1"/>
  <c r="BQ2107" i="64"/>
  <c r="BV141" i="64"/>
  <c r="BV126" i="64"/>
  <c r="BV1388" i="64"/>
  <c r="BV1390" i="64" s="1"/>
  <c r="BW111" i="64" a="1"/>
  <c r="BW111" i="64" s="1"/>
  <c r="BW1373" i="64" a="1"/>
  <c r="BW1373" i="64" s="1"/>
  <c r="BU139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265" i="64" a="1"/>
  <c r="BW1265" i="64" s="1"/>
  <c r="AG2283" i="64"/>
  <c r="W2179" i="64"/>
  <c r="W2180" i="64" s="1"/>
  <c r="X2176" i="64" s="1"/>
  <c r="X2182" i="64" s="1"/>
  <c r="BS995" i="64"/>
  <c r="BT994" i="64"/>
  <c r="BT995" i="64" s="1"/>
  <c r="BV989" i="64"/>
  <c r="BV990" i="64"/>
  <c r="BV991" i="64"/>
  <c r="BU992" i="64"/>
  <c r="BV987" i="64"/>
  <c r="BW984" i="64" a="1"/>
  <c r="BW984" i="64" s="1"/>
  <c r="BW980" i="64" a="1"/>
  <c r="BW980" i="64" s="1"/>
  <c r="BW981" i="64" a="1"/>
  <c r="BW981" i="64" s="1"/>
  <c r="BW982" i="64" a="1"/>
  <c r="BW982" i="64" s="1"/>
  <c r="BW983" i="64" a="1"/>
  <c r="BW983" i="64" s="1"/>
  <c r="BV988" i="64"/>
  <c r="BU977" i="64"/>
  <c r="BV976" i="64"/>
  <c r="BV975" i="64"/>
  <c r="BV974" i="64"/>
  <c r="BV973" i="64"/>
  <c r="BW953" i="64" a="1"/>
  <c r="BW953" i="64" s="1"/>
  <c r="BW961" i="64" s="1"/>
  <c r="BW967" i="64" a="1"/>
  <c r="BW967" i="64" s="1"/>
  <c r="BW968" i="64" a="1"/>
  <c r="BW968" i="64" s="1"/>
  <c r="BW969" i="64" a="1"/>
  <c r="BW969" i="64" s="1"/>
  <c r="BW965" i="64" a="1"/>
  <c r="BW965" i="64" s="1"/>
  <c r="BW949" i="64" a="1"/>
  <c r="BW949" i="64" s="1"/>
  <c r="BW957" i="64" s="1"/>
  <c r="BW950" i="64" a="1"/>
  <c r="BW950" i="64" s="1"/>
  <c r="BW958" i="64" s="1"/>
  <c r="BW966" i="64" a="1"/>
  <c r="BW966" i="64" s="1"/>
  <c r="BW951" i="64" a="1"/>
  <c r="BW951" i="64" s="1"/>
  <c r="BW952" i="64" a="1"/>
  <c r="BW952" i="64" s="1"/>
  <c r="BW960" i="64" s="1"/>
  <c r="BV972" i="64"/>
  <c r="BV210" i="64"/>
  <c r="BV212" i="64" s="1"/>
  <c r="BW208" i="64" a="1"/>
  <c r="BW208" i="64" s="1"/>
  <c r="BW207" i="64" s="1"/>
  <c r="BW209" i="64" a="1"/>
  <c r="BW209" i="64" s="1"/>
  <c r="BV1241" i="64"/>
  <c r="BV924" i="64"/>
  <c r="BV926" i="64" s="1"/>
  <c r="BT1244" i="64"/>
  <c r="BU1243" i="64"/>
  <c r="BW331" i="64" a="1"/>
  <c r="BW331" i="64" s="1"/>
  <c r="BW1240" i="64" a="1"/>
  <c r="BW1240" i="64" s="1"/>
  <c r="BW312" i="64" a="1"/>
  <c r="BW312" i="64" s="1"/>
  <c r="BW925" i="64" a="1"/>
  <c r="BW925" i="64" s="1"/>
  <c r="BW891" i="64" a="1"/>
  <c r="BW891" i="64" s="1"/>
  <c r="BW299" i="64" a="1"/>
  <c r="BW299" i="64" s="1"/>
  <c r="BU888" i="64"/>
  <c r="BV884" i="64"/>
  <c r="BV892" i="64" s="1"/>
  <c r="BW887" i="64" a="1"/>
  <c r="BW887" i="64" s="1"/>
  <c r="BW4" i="64"/>
  <c r="BW883" i="64" a="1"/>
  <c r="BW883" i="64" s="1"/>
  <c r="BX259" i="64"/>
  <c r="BX7" i="64"/>
  <c r="BW8" i="64" s="1"/>
  <c r="BX1" i="64"/>
  <c r="BY2" i="64"/>
  <c r="BX3" i="64"/>
  <c r="CA3" i="861"/>
  <c r="BZ4" i="861"/>
  <c r="BZ5" i="861" s="1"/>
  <c r="BZ1" i="861"/>
  <c r="BZ8" i="861"/>
  <c r="BW43" i="863"/>
  <c r="BW42" i="863"/>
  <c r="BW21" i="863" s="1"/>
  <c r="BW31" i="861" s="1"/>
  <c r="BW24" i="864"/>
  <c r="BW98"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850" i="64"/>
  <c r="AF860" i="64" s="1"/>
  <c r="AE860" i="64"/>
  <c r="AE2396" i="64"/>
  <c r="AG854" i="64" a="1"/>
  <c r="AG854" i="64" s="1"/>
  <c r="AG849" i="64" a="1"/>
  <c r="AG849" i="64" s="1"/>
  <c r="AF589" i="64"/>
  <c r="AF2388" i="64"/>
  <c r="AG2381" i="64" a="1"/>
  <c r="AG2381" i="64" s="1"/>
  <c r="AG2382" i="64" a="1"/>
  <c r="AG2382" i="64" s="1"/>
  <c r="AG2383" i="64" a="1"/>
  <c r="AG2383" i="64" s="1"/>
  <c r="AG2384" i="64" a="1"/>
  <c r="AG2384" i="64" s="1"/>
  <c r="AG2385" i="64" a="1"/>
  <c r="AG2385" i="64" s="1"/>
  <c r="AG2380" i="64" a="1"/>
  <c r="AG2380" i="64" s="1"/>
  <c r="AG2379" i="64" a="1"/>
  <c r="AG2379" i="64" s="1"/>
  <c r="AG2386" i="64" a="1"/>
  <c r="AG2386" i="64" s="1"/>
  <c r="AG2387" i="64" a="1"/>
  <c r="AG2387" i="64" s="1"/>
  <c r="AG565" i="64" a="1"/>
  <c r="AG565" i="64" s="1"/>
  <c r="AG588" i="64" a="1"/>
  <c r="AG588" i="64" s="1"/>
  <c r="AG587" i="64" a="1"/>
  <c r="AG587" i="64" s="1"/>
  <c r="AF566" i="64"/>
  <c r="AG2567" i="64"/>
  <c r="AG2533" i="64"/>
  <c r="DB190" i="64"/>
  <c r="DB193" i="64" s="1"/>
  <c r="CY2822" i="64"/>
  <c r="CY2796" i="64"/>
  <c r="CY2719" i="64"/>
  <c r="CV1658" i="64"/>
  <c r="CW1656" i="64"/>
  <c r="CX2749" i="64"/>
  <c r="CX2751" i="64" s="1"/>
  <c r="AF2492" i="64"/>
  <c r="AF2470" i="64"/>
  <c r="AG2825" i="64" a="1"/>
  <c r="AG2825" i="64" s="1"/>
  <c r="AG2471" i="64" a="1"/>
  <c r="AG2471" i="64" s="1"/>
  <c r="AG2491" i="64" a="1"/>
  <c r="AG2491" i="64" s="1"/>
  <c r="BQ2148" i="64"/>
  <c r="BP2150" i="64"/>
  <c r="BQ2127" i="64"/>
  <c r="BQ2129" i="64" s="1"/>
  <c r="AC2024" i="64"/>
  <c r="AC2026" i="64" s="1"/>
  <c r="AC2027" i="64" s="1"/>
  <c r="AD2015" i="64"/>
  <c r="AE2013" i="64"/>
  <c r="AE2022" i="64"/>
  <c r="AE2014" i="64"/>
  <c r="AE2023" i="64"/>
  <c r="AG2019" i="64" a="1"/>
  <c r="AG2019" i="64" s="1"/>
  <c r="AG2018" i="64" a="1"/>
  <c r="AG2018" i="64" s="1"/>
  <c r="AG2010" i="64" a="1"/>
  <c r="AG2010" i="64" s="1"/>
  <c r="AG2009" i="64" a="1"/>
  <c r="AG2009" i="64" s="1"/>
  <c r="AF2006" i="64"/>
  <c r="AF2005" i="64"/>
  <c r="AG2000" i="64" a="1"/>
  <c r="AG2000" i="64" s="1"/>
  <c r="AG2001" i="64" a="1"/>
  <c r="AG2001" i="64" s="1"/>
  <c r="AF2513" i="64"/>
  <c r="AG2512" i="64" a="1"/>
  <c r="AG2512" i="64" s="1"/>
  <c r="AG725" i="64" a="1"/>
  <c r="AG725" i="64" s="1"/>
  <c r="AB773" i="64"/>
  <c r="AH2282" i="64"/>
  <c r="AH2283" i="64" s="1"/>
  <c r="AC772" i="64" a="1"/>
  <c r="AC772" i="64" s="1"/>
  <c r="AA2216" i="64"/>
  <c r="AB2213" i="64" s="1"/>
  <c r="AA2218" i="64"/>
  <c r="AF1758" i="64"/>
  <c r="AF1467" i="64"/>
  <c r="AF1921" i="64"/>
  <c r="AF1218" i="64"/>
  <c r="AF542" i="64"/>
  <c r="AF751" i="64"/>
  <c r="AF727" i="64"/>
  <c r="AE62" i="64"/>
  <c r="AG720" i="64" a="1"/>
  <c r="AG720" i="64" s="1"/>
  <c r="AG75" i="64" a="1"/>
  <c r="AG75" i="64" s="1"/>
  <c r="AG564" i="64" a="1"/>
  <c r="AG564" i="64" s="1"/>
  <c r="AG55" i="64" a="1"/>
  <c r="AG55" i="64" s="1"/>
  <c r="AG59" i="64" a="1"/>
  <c r="AG59" i="64" s="1"/>
  <c r="AG60" i="64" a="1"/>
  <c r="AG60" i="64" s="1"/>
  <c r="AF56" i="64"/>
  <c r="AG53" i="64" a="1"/>
  <c r="AG53" i="64" s="1"/>
  <c r="AG54" i="64" a="1"/>
  <c r="AG54" i="64" s="1"/>
  <c r="AG750" i="64" a="1"/>
  <c r="AG750" i="64" s="1"/>
  <c r="AG2722" i="64" a="1"/>
  <c r="AG2722" i="64" s="1"/>
  <c r="AG2799" i="64" a="1"/>
  <c r="AG2799" i="64" s="1"/>
  <c r="AG2773" i="64" a="1"/>
  <c r="AG2773" i="64" s="1"/>
  <c r="AG2748" i="64" a="1"/>
  <c r="AG2748" i="64" s="1"/>
  <c r="AG1897" i="64" a="1"/>
  <c r="AG1897" i="64" s="1"/>
  <c r="AG1898" i="64" s="1"/>
  <c r="AF93" i="64"/>
  <c r="AG89" i="64" a="1"/>
  <c r="AG89" i="64" s="1"/>
  <c r="AG90" i="64" a="1"/>
  <c r="AG90" i="64" s="1"/>
  <c r="AG91" i="64" a="1"/>
  <c r="AG91" i="64" s="1"/>
  <c r="AG92" i="64" a="1"/>
  <c r="AG92" i="64" s="1"/>
  <c r="AG1839" i="64" a="1"/>
  <c r="AG1839" i="64" s="1"/>
  <c r="AG1840" i="64" s="1"/>
  <c r="AG541" i="64" a="1"/>
  <c r="AG541" i="64" s="1"/>
  <c r="AG2849" i="64" a="1"/>
  <c r="AG2849" i="64" s="1"/>
  <c r="AG1759" i="64" a="1"/>
  <c r="AG1759" i="64" s="1"/>
  <c r="AG2177" i="64" a="1"/>
  <c r="AG2177" i="64" s="1"/>
  <c r="AG2185" i="64" s="1"/>
  <c r="AG1920" i="64" a="1"/>
  <c r="AG1920" i="64" s="1"/>
  <c r="AG1922" i="64" a="1"/>
  <c r="AG1922" i="64" s="1"/>
  <c r="AG1928" i="64" a="1"/>
  <c r="AG1928" i="64" s="1"/>
  <c r="AG1466" i="64" a="1"/>
  <c r="AG1466" i="64" s="1"/>
  <c r="AG1217" i="64" a="1"/>
  <c r="AG1217" i="64" s="1"/>
  <c r="BV1243" i="64" a="1"/>
  <c r="AG566" i="64" a="1"/>
  <c r="BW2052" i="64" a="1"/>
  <c r="BW924" i="64" a="1"/>
  <c r="AC773" i="64" a="1"/>
  <c r="AG542" i="64" a="1"/>
  <c r="BW1241" i="64" a="1"/>
  <c r="BW884" i="64" a="1"/>
  <c r="BW1894" i="64" a="1"/>
  <c r="AG751" i="64" a="1"/>
  <c r="BU1244" i="64" a="1"/>
  <c r="AG1467" i="64" a="1"/>
  <c r="AG2470" i="64" a="1"/>
  <c r="AH2533" i="64" a="1"/>
  <c r="BW1266" i="64"/>
  <c r="AH2567" i="64" a="1"/>
  <c r="AG2492" i="64" a="1"/>
  <c r="BW396" i="64" a="1"/>
  <c r="AG1921" i="64" a="1"/>
  <c r="AG589" i="64" a="1"/>
  <c r="BW1388" i="64" a="1"/>
  <c r="BW1295" i="64" a="1"/>
  <c r="BW1136" i="64" a="1"/>
  <c r="AG727" i="64" a="1"/>
  <c r="AG850" i="64" a="1"/>
  <c r="BW1024" i="64" a="1"/>
  <c r="AG1758" i="64" a="1"/>
  <c r="AG2513" i="64" a="1"/>
  <c r="BW1068" i="64" a="1"/>
  <c r="AG2005" i="64" a="1"/>
  <c r="AG1218" i="64" a="1"/>
  <c r="AG2006" i="64" a="1"/>
  <c r="BX420" i="64" l="1" a="1"/>
  <c r="BX420" i="64" s="1"/>
  <c r="BX450" i="64" s="1"/>
  <c r="BX480" i="64" a="1"/>
  <c r="BX480" i="64" s="1"/>
  <c r="BX520" i="64" s="1"/>
  <c r="CL99" i="861"/>
  <c r="CM25" i="1236"/>
  <c r="CN26" i="1236" s="1"/>
  <c r="CO27" i="1236" s="1"/>
  <c r="CP28" i="1236" s="1"/>
  <c r="CQ29" i="1236" s="1"/>
  <c r="CR30" i="1236" s="1"/>
  <c r="CS31" i="1236" s="1"/>
  <c r="CT32" i="1236" s="1"/>
  <c r="CU33" i="1236" s="1"/>
  <c r="CV34" i="1236" s="1"/>
  <c r="CW35" i="1236" s="1"/>
  <c r="CX36" i="1236" s="1"/>
  <c r="CY37" i="1236" s="1"/>
  <c r="CZ38" i="1236" s="1"/>
  <c r="DA39" i="1236" s="1"/>
  <c r="DB40" i="1236" s="1"/>
  <c r="DC41" i="1236" s="1"/>
  <c r="DD42" i="1236" s="1"/>
  <c r="DE43" i="1236" s="1"/>
  <c r="DF44" i="1236" s="1"/>
  <c r="DG45" i="1236" s="1"/>
  <c r="DH46" i="1236" s="1"/>
  <c r="DI47" i="1236" s="1"/>
  <c r="P24" i="1236"/>
  <c r="CM30" i="1236"/>
  <c r="CN31" i="1236" s="1"/>
  <c r="CO32" i="1236" s="1"/>
  <c r="CP33" i="1236" s="1"/>
  <c r="CQ34" i="1236" s="1"/>
  <c r="CR35" i="1236" s="1"/>
  <c r="CS36" i="1236" s="1"/>
  <c r="CT37" i="1236" s="1"/>
  <c r="CU38" i="1236" s="1"/>
  <c r="CV39" i="1236" s="1"/>
  <c r="CW40" i="1236" s="1"/>
  <c r="CX41" i="1236" s="1"/>
  <c r="CY42" i="1236" s="1"/>
  <c r="CZ43" i="1236" s="1"/>
  <c r="DA44" i="1236" s="1"/>
  <c r="DB45" i="1236" s="1"/>
  <c r="DC46" i="1236" s="1"/>
  <c r="DD47" i="1236" s="1"/>
  <c r="P29" i="1236"/>
  <c r="CM41" i="1236"/>
  <c r="CN42" i="1236" s="1"/>
  <c r="CO43" i="1236" s="1"/>
  <c r="CP44" i="1236" s="1"/>
  <c r="CQ45" i="1236" s="1"/>
  <c r="CR46" i="1236" s="1"/>
  <c r="CS47" i="1236" s="1"/>
  <c r="P40" i="1236"/>
  <c r="CM43" i="1236"/>
  <c r="CN44" i="1236" s="1"/>
  <c r="CO45" i="1236" s="1"/>
  <c r="CP46" i="1236" s="1"/>
  <c r="CQ47" i="1236" s="1"/>
  <c r="P42" i="1236"/>
  <c r="CM35" i="1236"/>
  <c r="CN36" i="1236" s="1"/>
  <c r="CO37" i="1236" s="1"/>
  <c r="CP38" i="1236" s="1"/>
  <c r="CQ39" i="1236" s="1"/>
  <c r="CR40" i="1236" s="1"/>
  <c r="CS41" i="1236" s="1"/>
  <c r="CT42" i="1236" s="1"/>
  <c r="CU43" i="1236" s="1"/>
  <c r="CV44" i="1236" s="1"/>
  <c r="CW45" i="1236" s="1"/>
  <c r="CX46" i="1236" s="1"/>
  <c r="CY47" i="1236" s="1"/>
  <c r="P34" i="1236"/>
  <c r="AW66" i="1236"/>
  <c r="AW43" i="861" s="1"/>
  <c r="AW64" i="1236"/>
  <c r="AW72" i="861" s="1"/>
  <c r="CM42" i="1236"/>
  <c r="CN43" i="1236" s="1"/>
  <c r="CO44" i="1236" s="1"/>
  <c r="CP45" i="1236" s="1"/>
  <c r="CQ46" i="1236" s="1"/>
  <c r="CR47" i="1236" s="1"/>
  <c r="P41" i="1236"/>
  <c r="CM46" i="1236"/>
  <c r="CN47" i="1236" s="1"/>
  <c r="P45" i="1236"/>
  <c r="CM40" i="1236"/>
  <c r="CN41" i="1236" s="1"/>
  <c r="CO42" i="1236" s="1"/>
  <c r="CP43" i="1236" s="1"/>
  <c r="CQ44" i="1236" s="1"/>
  <c r="CR45" i="1236" s="1"/>
  <c r="CS46" i="1236" s="1"/>
  <c r="CT47" i="1236" s="1"/>
  <c r="P39" i="1236"/>
  <c r="CM38" i="1236"/>
  <c r="CN39" i="1236" s="1"/>
  <c r="CO40" i="1236" s="1"/>
  <c r="CP41" i="1236" s="1"/>
  <c r="CQ42" i="1236" s="1"/>
  <c r="CR43" i="1236" s="1"/>
  <c r="CS44" i="1236" s="1"/>
  <c r="CT45" i="1236" s="1"/>
  <c r="CU46" i="1236" s="1"/>
  <c r="CV47" i="1236" s="1"/>
  <c r="P37" i="1236"/>
  <c r="CM27" i="1236"/>
  <c r="CN28" i="1236" s="1"/>
  <c r="CO29" i="1236" s="1"/>
  <c r="CP30" i="1236" s="1"/>
  <c r="CQ31" i="1236" s="1"/>
  <c r="CR32" i="1236" s="1"/>
  <c r="CS33" i="1236" s="1"/>
  <c r="CT34" i="1236" s="1"/>
  <c r="CU35" i="1236" s="1"/>
  <c r="CV36" i="1236" s="1"/>
  <c r="CW37" i="1236" s="1"/>
  <c r="CX38" i="1236" s="1"/>
  <c r="CY39" i="1236" s="1"/>
  <c r="CZ40" i="1236" s="1"/>
  <c r="DA41" i="1236" s="1"/>
  <c r="DB42" i="1236" s="1"/>
  <c r="DC43" i="1236" s="1"/>
  <c r="DD44" i="1236" s="1"/>
  <c r="DE45" i="1236" s="1"/>
  <c r="DF46" i="1236" s="1"/>
  <c r="DG47" i="1236" s="1"/>
  <c r="P26" i="1236"/>
  <c r="CM47" i="1236"/>
  <c r="P46" i="1236"/>
  <c r="CM32" i="1236"/>
  <c r="CN33" i="1236" s="1"/>
  <c r="CO34" i="1236" s="1"/>
  <c r="CP35" i="1236" s="1"/>
  <c r="CQ36" i="1236" s="1"/>
  <c r="CR37" i="1236" s="1"/>
  <c r="CS38" i="1236" s="1"/>
  <c r="CT39" i="1236" s="1"/>
  <c r="CU40" i="1236" s="1"/>
  <c r="CV41" i="1236" s="1"/>
  <c r="CW42" i="1236" s="1"/>
  <c r="CX43" i="1236" s="1"/>
  <c r="CY44" i="1236" s="1"/>
  <c r="CZ45" i="1236" s="1"/>
  <c r="DA46" i="1236" s="1"/>
  <c r="DB47" i="1236" s="1"/>
  <c r="P31" i="1236"/>
  <c r="CT63" i="1236"/>
  <c r="CR63" i="1236"/>
  <c r="CW63" i="1236"/>
  <c r="CV63" i="1236"/>
  <c r="CL63" i="1236"/>
  <c r="CL100" i="861" s="1"/>
  <c r="CS63" i="1236"/>
  <c r="CP63" i="1236"/>
  <c r="CU63" i="1236"/>
  <c r="CO63" i="1236"/>
  <c r="CX63" i="1236"/>
  <c r="CQ63" i="1236"/>
  <c r="CY63" i="1236"/>
  <c r="CZ63" i="1236"/>
  <c r="DA63" i="1236"/>
  <c r="DB63" i="1236"/>
  <c r="DC63" i="1236"/>
  <c r="DE63" i="1236"/>
  <c r="DD63" i="1236"/>
  <c r="DF63" i="1236"/>
  <c r="DI63" i="1236"/>
  <c r="DJ63" i="1236"/>
  <c r="DG63" i="1236"/>
  <c r="DH63" i="1236"/>
  <c r="DL63" i="1236"/>
  <c r="DK63" i="1236"/>
  <c r="CM24" i="1236"/>
  <c r="CN25" i="1236" s="1"/>
  <c r="CO26" i="1236" s="1"/>
  <c r="CP27" i="1236" s="1"/>
  <c r="CQ28" i="1236" s="1"/>
  <c r="CR29" i="1236" s="1"/>
  <c r="CS30" i="1236" s="1"/>
  <c r="CT31" i="1236" s="1"/>
  <c r="CU32" i="1236" s="1"/>
  <c r="CV33" i="1236" s="1"/>
  <c r="CW34" i="1236" s="1"/>
  <c r="CX35" i="1236" s="1"/>
  <c r="CY36" i="1236" s="1"/>
  <c r="CZ37" i="1236" s="1"/>
  <c r="DA38" i="1236" s="1"/>
  <c r="DB39" i="1236" s="1"/>
  <c r="DC40" i="1236" s="1"/>
  <c r="DD41" i="1236" s="1"/>
  <c r="DE42" i="1236" s="1"/>
  <c r="DF43" i="1236" s="1"/>
  <c r="DG44" i="1236" s="1"/>
  <c r="DH45" i="1236" s="1"/>
  <c r="DI46" i="1236" s="1"/>
  <c r="DJ47" i="1236" s="1"/>
  <c r="CL48" i="1236"/>
  <c r="CL50" i="1236"/>
  <c r="CL17" i="861" s="1"/>
  <c r="P23" i="1236"/>
  <c r="BW396" i="64"/>
  <c r="BW1295" i="64"/>
  <c r="BW1296" i="64" s="1"/>
  <c r="BX1294" i="64" a="1"/>
  <c r="BX1294" i="64" s="1"/>
  <c r="BX395" i="64" a="1"/>
  <c r="BX395" i="64" s="1"/>
  <c r="BM1299" i="64"/>
  <c r="BM1297" i="64"/>
  <c r="BN1293" i="64" s="1"/>
  <c r="BW1136" i="64"/>
  <c r="BW1068" i="64"/>
  <c r="BX1067" i="64" a="1"/>
  <c r="BX1067" i="64" s="1"/>
  <c r="BX1135" i="64" a="1"/>
  <c r="BX1135" i="64" s="1"/>
  <c r="BL1138" i="64"/>
  <c r="BM1134" i="64" s="1"/>
  <c r="BL1140" i="64"/>
  <c r="BV1143" i="64"/>
  <c r="BV1137" i="64"/>
  <c r="BV1144" i="64" s="1"/>
  <c r="AF73" i="861"/>
  <c r="AF75" i="861" s="1"/>
  <c r="BW2052" i="64"/>
  <c r="BW2061" i="64" s="1"/>
  <c r="BW2062" i="64" s="1" a="1"/>
  <c r="BW2062" i="64" s="1"/>
  <c r="BX2053" i="64" a="1"/>
  <c r="BX2053" i="64" s="1"/>
  <c r="AZ2056" i="64"/>
  <c r="BA2051" i="64" s="1"/>
  <c r="CJ2083" i="64"/>
  <c r="CJ2085" i="64" s="1"/>
  <c r="BW1024" i="64"/>
  <c r="BW1894" i="64"/>
  <c r="BW1896" i="64" s="1"/>
  <c r="BU1039" i="64" a="1"/>
  <c r="BU1039" i="64" s="1"/>
  <c r="BX1893" i="64" a="1"/>
  <c r="BX1893" i="64" s="1"/>
  <c r="BX1025" i="64" a="1"/>
  <c r="BX1025" i="64" s="1"/>
  <c r="BV1038" i="64"/>
  <c r="BV1033" i="64"/>
  <c r="BF1035" i="64"/>
  <c r="BF1028" i="64"/>
  <c r="BG1023" i="64" s="1"/>
  <c r="BG1030" i="64" s="1"/>
  <c r="BX1195" i="64" a="1"/>
  <c r="BX1195" i="64" s="1"/>
  <c r="BX1895" i="64" a="1"/>
  <c r="BX1895" i="64" s="1"/>
  <c r="BW1193" i="64"/>
  <c r="BW1194" i="64" s="1"/>
  <c r="BW1196" i="64" s="1"/>
  <c r="BX1191" i="64" a="1"/>
  <c r="BX1191" i="64" s="1"/>
  <c r="BX1192" i="64" a="1"/>
  <c r="BX1192" i="64" s="1"/>
  <c r="AI662" i="64"/>
  <c r="BX661" i="64" a="1"/>
  <c r="BX661" i="64" s="1"/>
  <c r="BX650" i="64" a="1"/>
  <c r="BX650" i="64" s="1"/>
  <c r="BX667" i="64" a="1"/>
  <c r="BX667" i="64" s="1"/>
  <c r="BX653" i="64" a="1"/>
  <c r="BX653" i="64" s="1"/>
  <c r="BR2107" i="64"/>
  <c r="BW1388" i="64"/>
  <c r="BW1390" i="64" s="1"/>
  <c r="BX111" i="64" a="1"/>
  <c r="BX111" i="64" s="1"/>
  <c r="BX1373" i="64" a="1"/>
  <c r="BX137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265" i="64" a="1"/>
  <c r="BX1265" i="64" s="1"/>
  <c r="X2186" i="64" a="1"/>
  <c r="X2186" i="64" s="1"/>
  <c r="X2179" i="64" s="1"/>
  <c r="BW959" i="64"/>
  <c r="BW989" i="64" s="1"/>
  <c r="BU994" i="64"/>
  <c r="BW988" i="64"/>
  <c r="BW990" i="64"/>
  <c r="BW987" i="64"/>
  <c r="BV992" i="64"/>
  <c r="BW991" i="64"/>
  <c r="BX984" i="64" a="1"/>
  <c r="BX984" i="64" s="1"/>
  <c r="BX980" i="64" a="1"/>
  <c r="BX980" i="64" s="1"/>
  <c r="BX981" i="64" a="1"/>
  <c r="BX981" i="64" s="1"/>
  <c r="BX982" i="64" a="1"/>
  <c r="BX982" i="64" s="1"/>
  <c r="BX983" i="64" a="1"/>
  <c r="BX983" i="64" s="1"/>
  <c r="BW972" i="64"/>
  <c r="BV977" i="64"/>
  <c r="BW975" i="64"/>
  <c r="BW973" i="64"/>
  <c r="BX952" i="64" a="1"/>
  <c r="BX952" i="64" s="1"/>
  <c r="BX960" i="64" s="1"/>
  <c r="BX953" i="64" a="1"/>
  <c r="BX953" i="64" s="1"/>
  <c r="BX961" i="64" s="1"/>
  <c r="BX967" i="64" a="1"/>
  <c r="BX967" i="64" s="1"/>
  <c r="BX968" i="64" a="1"/>
  <c r="BX968" i="64" s="1"/>
  <c r="BX969" i="64" a="1"/>
  <c r="BX969" i="64" s="1"/>
  <c r="BX951" i="64" a="1"/>
  <c r="BX951" i="64" s="1"/>
  <c r="BX959" i="64" s="1"/>
  <c r="BX965" i="64" a="1"/>
  <c r="BX965" i="64" s="1"/>
  <c r="BX949" i="64" a="1"/>
  <c r="BX949" i="64" s="1"/>
  <c r="BX950" i="64" a="1"/>
  <c r="BX950" i="64" s="1"/>
  <c r="BX966" i="64" a="1"/>
  <c r="BX966" i="64" s="1"/>
  <c r="BW976" i="64"/>
  <c r="BX208" i="64" a="1"/>
  <c r="BX208" i="64" s="1"/>
  <c r="BX207" i="64" s="1"/>
  <c r="BX209" i="64" a="1"/>
  <c r="BX209" i="64" s="1"/>
  <c r="BW210" i="64"/>
  <c r="BW212" i="64" s="1"/>
  <c r="BW1241" i="64"/>
  <c r="BW924" i="64"/>
  <c r="BW926" i="64" s="1"/>
  <c r="BU1244" i="64"/>
  <c r="BV1243" i="64"/>
  <c r="BX331" i="64" a="1"/>
  <c r="BX331" i="64" s="1"/>
  <c r="BX1240" i="64" a="1"/>
  <c r="BX1240" i="64" s="1"/>
  <c r="BX312" i="64" a="1"/>
  <c r="BX312" i="64" s="1"/>
  <c r="BX925" i="64" a="1"/>
  <c r="BX925" i="64" s="1"/>
  <c r="BX891" i="64" a="1"/>
  <c r="BX891" i="64" s="1"/>
  <c r="BX299" i="64" a="1"/>
  <c r="BX299" i="64" s="1"/>
  <c r="BV888" i="64"/>
  <c r="BW884" i="64"/>
  <c r="BW892" i="64" s="1"/>
  <c r="BX887" i="64" a="1"/>
  <c r="BX887" i="64" s="1"/>
  <c r="BX4" i="64"/>
  <c r="BX883" i="64" a="1"/>
  <c r="BX883" i="64" s="1"/>
  <c r="BY259" i="64"/>
  <c r="BY7" i="64"/>
  <c r="BX8" i="64"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8" i="861" s="1"/>
  <c r="BX43" i="863"/>
  <c r="BX42" i="863"/>
  <c r="BX21" i="863" s="1"/>
  <c r="BX31"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850" i="64"/>
  <c r="AG860" i="64" s="1"/>
  <c r="AF2396" i="64"/>
  <c r="AH854" i="64" a="1"/>
  <c r="AH854" i="64" s="1"/>
  <c r="AH849" i="64" a="1"/>
  <c r="AH849" i="64" s="1"/>
  <c r="AG589" i="64"/>
  <c r="AG2388" i="64"/>
  <c r="AH2379" i="64" a="1"/>
  <c r="AH2379" i="64" s="1"/>
  <c r="AH2380" i="64" a="1"/>
  <c r="AH2380" i="64" s="1"/>
  <c r="AH2381" i="64" a="1"/>
  <c r="AH2381" i="64" s="1"/>
  <c r="AH2382" i="64" a="1"/>
  <c r="AH2382" i="64" s="1"/>
  <c r="AH2383" i="64" a="1"/>
  <c r="AH2383" i="64" s="1"/>
  <c r="AH2385" i="64" a="1"/>
  <c r="AH2385" i="64" s="1"/>
  <c r="AH2384" i="64" a="1"/>
  <c r="AH2384" i="64" s="1"/>
  <c r="AH2386" i="64" a="1"/>
  <c r="AH2386" i="64" s="1"/>
  <c r="AH2387" i="64" a="1"/>
  <c r="AH2387" i="64" s="1"/>
  <c r="AH587" i="64" a="1"/>
  <c r="AH587" i="64" s="1"/>
  <c r="AH565" i="64" a="1"/>
  <c r="AH565" i="64" s="1"/>
  <c r="AH588" i="64" a="1"/>
  <c r="AH588" i="64" s="1"/>
  <c r="AG566" i="64"/>
  <c r="AH2533" i="64"/>
  <c r="AH2567" i="64"/>
  <c r="DC190" i="64"/>
  <c r="DC193" i="64" s="1"/>
  <c r="CW1658" i="64"/>
  <c r="CX1656" i="64"/>
  <c r="CY2749" i="64"/>
  <c r="CY2751" i="64" s="1"/>
  <c r="AG2492" i="64"/>
  <c r="AG2470" i="64"/>
  <c r="AH2825" i="64" a="1"/>
  <c r="AH2825" i="64" s="1"/>
  <c r="AH2471" i="64" a="1"/>
  <c r="AH2471" i="64" s="1"/>
  <c r="AH2491" i="64" a="1"/>
  <c r="AH2491" i="64" s="1"/>
  <c r="BQ2150" i="64"/>
  <c r="BR2148" i="64"/>
  <c r="BR2127" i="64"/>
  <c r="BR2129" i="64" s="1"/>
  <c r="AD2024" i="64"/>
  <c r="AD2026" i="64" s="1"/>
  <c r="AD2027" i="64" s="1"/>
  <c r="AE2015" i="64"/>
  <c r="AE2024" i="64"/>
  <c r="AF2014" i="64"/>
  <c r="AF2023" i="64"/>
  <c r="AF2013" i="64"/>
  <c r="AF2022" i="64"/>
  <c r="AH2019" i="64" a="1"/>
  <c r="AH2019" i="64" s="1"/>
  <c r="AH2018" i="64" a="1"/>
  <c r="AH2018" i="64" s="1"/>
  <c r="AH2010" i="64" a="1"/>
  <c r="AH2010" i="64" s="1"/>
  <c r="AH2009" i="64" a="1"/>
  <c r="AH2009" i="64" s="1"/>
  <c r="AG2006" i="64"/>
  <c r="AG2005" i="64"/>
  <c r="AH2000" i="64" a="1"/>
  <c r="AH2000" i="64" s="1"/>
  <c r="AH2001" i="64" a="1"/>
  <c r="AH2001" i="64" s="1"/>
  <c r="AG2513" i="64"/>
  <c r="AH2512" i="64" a="1"/>
  <c r="AH2512" i="64" s="1"/>
  <c r="AH725" i="64" a="1"/>
  <c r="AH725" i="64" s="1"/>
  <c r="AC773" i="64"/>
  <c r="AB2218" i="64"/>
  <c r="AB2216" i="64"/>
  <c r="AC2213" i="64" s="1"/>
  <c r="AD772" i="64" a="1"/>
  <c r="AD772" i="64" s="1"/>
  <c r="AI2282" i="64"/>
  <c r="AI2283" i="64" s="1"/>
  <c r="AG1467" i="64"/>
  <c r="AG1758" i="64"/>
  <c r="AG1921" i="64"/>
  <c r="AG1218" i="64"/>
  <c r="AG751" i="64"/>
  <c r="AG542" i="64"/>
  <c r="AG727" i="64"/>
  <c r="AF62" i="64"/>
  <c r="AH720" i="64" a="1"/>
  <c r="AH720" i="64" s="1"/>
  <c r="AH75" i="64" a="1"/>
  <c r="AH75" i="64" s="1"/>
  <c r="AH564" i="64" a="1"/>
  <c r="AH564" i="64" s="1"/>
  <c r="AH55" i="64" a="1"/>
  <c r="AH55" i="64" s="1"/>
  <c r="AH59" i="64" a="1"/>
  <c r="AH59" i="64" s="1"/>
  <c r="AH60" i="64" a="1"/>
  <c r="AH60" i="64" s="1"/>
  <c r="AG56" i="64"/>
  <c r="AH53" i="64" a="1"/>
  <c r="AH53" i="64" s="1"/>
  <c r="AH54" i="64" a="1"/>
  <c r="AH54" i="64" s="1"/>
  <c r="AH750" i="64" a="1"/>
  <c r="AH750" i="64" s="1"/>
  <c r="AH2722" i="64" a="1"/>
  <c r="AH2722" i="64" s="1"/>
  <c r="AH2748" i="64" a="1"/>
  <c r="AH2748" i="64" s="1"/>
  <c r="AH2799" i="64" a="1"/>
  <c r="AH2799" i="64" s="1"/>
  <c r="AH2773" i="64" a="1"/>
  <c r="AH2773" i="64" s="1"/>
  <c r="AH1897" i="64" a="1"/>
  <c r="AH1897" i="64" s="1"/>
  <c r="AH1898" i="64" s="1"/>
  <c r="AH90" i="64" a="1"/>
  <c r="AH90" i="64" s="1"/>
  <c r="AH91" i="64" a="1"/>
  <c r="AH91" i="64" s="1"/>
  <c r="AH92" i="64" a="1"/>
  <c r="AH92" i="64" s="1"/>
  <c r="AH89" i="64" a="1"/>
  <c r="AH89" i="64" s="1"/>
  <c r="AG93" i="64"/>
  <c r="AH1839" i="64" a="1"/>
  <c r="AH1839" i="64" s="1"/>
  <c r="AH1840" i="64" s="1"/>
  <c r="AH541" i="64" a="1"/>
  <c r="AH541" i="64" s="1"/>
  <c r="AH2849" i="64" a="1"/>
  <c r="AH2849" i="64" s="1"/>
  <c r="AH1759" i="64" a="1"/>
  <c r="AH1759" i="64" s="1"/>
  <c r="AH2177" i="64" a="1"/>
  <c r="AH2177" i="64" s="1"/>
  <c r="AH2185" i="64" s="1"/>
  <c r="AH1920" i="64" a="1"/>
  <c r="AH1920" i="64" s="1"/>
  <c r="AH1928" i="64" a="1"/>
  <c r="AH1928" i="64" s="1"/>
  <c r="AH1922" i="64" a="1"/>
  <c r="AH1922" i="64" s="1"/>
  <c r="AH1466" i="64" a="1"/>
  <c r="AH1466" i="64" s="1"/>
  <c r="AH1217" i="64" a="1"/>
  <c r="AH1217" i="64" s="1"/>
  <c r="BX1068" i="64" a="1"/>
  <c r="BX884" i="64" a="1"/>
  <c r="AH1921" i="64" a="1"/>
  <c r="BX396" i="64" a="1"/>
  <c r="BX1241" i="64" a="1"/>
  <c r="AH2470" i="64" a="1"/>
  <c r="AH850" i="64" a="1"/>
  <c r="AH542" i="64" a="1"/>
  <c r="AH2005" i="64" a="1"/>
  <c r="BX1266" i="64"/>
  <c r="AH727" i="64" a="1"/>
  <c r="BW1243" i="64" a="1"/>
  <c r="BX2052" i="64" a="1"/>
  <c r="BX1295" i="64" a="1"/>
  <c r="AH751" i="64" a="1"/>
  <c r="AH589" i="64" a="1"/>
  <c r="AH566" i="64" a="1"/>
  <c r="BX1894" i="64" a="1"/>
  <c r="BX1388" i="64" a="1"/>
  <c r="AH1218" i="64" a="1"/>
  <c r="AH2513" i="64" a="1"/>
  <c r="AI2567" i="64" a="1"/>
  <c r="BX924" i="64" a="1"/>
  <c r="AI2533" i="64" a="1"/>
  <c r="BX1136" i="64" a="1"/>
  <c r="BX1024" i="64" a="1"/>
  <c r="AH1758" i="64" a="1"/>
  <c r="AH2492" i="64" a="1"/>
  <c r="BV1244" i="64" a="1"/>
  <c r="AD773" i="64" a="1"/>
  <c r="AH1467" i="64" a="1"/>
  <c r="AH2006" i="64" a="1"/>
  <c r="BY420" i="64" l="1" a="1"/>
  <c r="BY420" i="64" s="1"/>
  <c r="BY450" i="64" s="1"/>
  <c r="BY480" i="64" a="1"/>
  <c r="BY480" i="64" s="1"/>
  <c r="BY520" i="64" s="1"/>
  <c r="CO100" i="861"/>
  <c r="CO72" i="861" s="1"/>
  <c r="CP43" i="861" s="1"/>
  <c r="CX100" i="861"/>
  <c r="CZ100" i="861"/>
  <c r="CY100" i="861"/>
  <c r="DC100" i="861"/>
  <c r="DF100" i="861"/>
  <c r="CS100" i="861"/>
  <c r="DB100" i="861"/>
  <c r="DA100" i="861"/>
  <c r="CP100" i="861"/>
  <c r="DE100" i="861"/>
  <c r="CV100" i="861"/>
  <c r="DG100" i="861"/>
  <c r="CU100" i="861"/>
  <c r="CR100" i="861"/>
  <c r="CT100" i="861"/>
  <c r="DD100" i="861"/>
  <c r="CW100" i="861"/>
  <c r="DH100" i="861"/>
  <c r="CQ100" i="861"/>
  <c r="DJ100" i="861"/>
  <c r="DI100" i="861"/>
  <c r="DK100" i="861"/>
  <c r="DL100" i="861"/>
  <c r="P48" i="1236"/>
  <c r="AX60" i="1236"/>
  <c r="P63" i="1236"/>
  <c r="P100" i="861" s="1"/>
  <c r="L50" i="1236"/>
  <c r="L17" i="861" s="1"/>
  <c r="M50" i="1236"/>
  <c r="M17" i="861" s="1"/>
  <c r="P50" i="1236"/>
  <c r="P17" i="861" s="1"/>
  <c r="K63" i="1236"/>
  <c r="K100" i="861" s="1"/>
  <c r="M63" i="1236"/>
  <c r="M100" i="861" s="1"/>
  <c r="BX396" i="64"/>
  <c r="BX1295" i="64"/>
  <c r="BX1296" i="64" s="1"/>
  <c r="BY1294" i="64" a="1"/>
  <c r="BY1294" i="64" s="1"/>
  <c r="BY395" i="64" a="1"/>
  <c r="BY395" i="64" s="1"/>
  <c r="BN1299" i="64"/>
  <c r="BN1297" i="64"/>
  <c r="BO1293" i="64" s="1"/>
  <c r="BX1136" i="64"/>
  <c r="BX1068" i="64"/>
  <c r="BM1140" i="64"/>
  <c r="BM1138" i="64"/>
  <c r="BN1134" i="64" s="1"/>
  <c r="BY1067" i="64" a="1"/>
  <c r="BY1067" i="64" s="1"/>
  <c r="BY1135" i="64" a="1"/>
  <c r="BY1135" i="64" s="1"/>
  <c r="BW1143" i="64"/>
  <c r="BW1137" i="64"/>
  <c r="BW1144" i="64" s="1"/>
  <c r="AH18" i="861"/>
  <c r="AH27" i="861" s="1"/>
  <c r="AH28" i="861" s="1"/>
  <c r="BX2052" i="64"/>
  <c r="BX2061" i="64" s="1"/>
  <c r="BX2062" i="64" s="1" a="1"/>
  <c r="BX2062" i="64" s="1"/>
  <c r="BY2053" i="64" a="1"/>
  <c r="BY2053" i="64" s="1"/>
  <c r="BA2058" i="64"/>
  <c r="BA2055" i="64" s="1"/>
  <c r="CK2083" i="64"/>
  <c r="CK2085" i="64" s="1"/>
  <c r="BX1024" i="64"/>
  <c r="BX1894" i="64"/>
  <c r="BX1896" i="64" s="1"/>
  <c r="BV1039" i="64" a="1"/>
  <c r="BV1039" i="64" s="1"/>
  <c r="BY1893" i="64" a="1"/>
  <c r="BY1893" i="64" s="1"/>
  <c r="BY1025" i="64" a="1"/>
  <c r="BY1025" i="64" s="1"/>
  <c r="BW1033" i="64"/>
  <c r="BW1038" i="64"/>
  <c r="BG1027" i="64"/>
  <c r="BY1195" i="64" a="1"/>
  <c r="BY1195" i="64" s="1"/>
  <c r="BY1895" i="64" a="1"/>
  <c r="BY1895" i="64" s="1"/>
  <c r="BX1193" i="64"/>
  <c r="BX1194" i="64" s="1"/>
  <c r="BX1196" i="64" s="1"/>
  <c r="BY1191" i="64" a="1"/>
  <c r="BY1191" i="64" s="1"/>
  <c r="BY1192" i="64" a="1"/>
  <c r="BY1192" i="64" s="1"/>
  <c r="AI652" i="64"/>
  <c r="AI654" i="64" s="1"/>
  <c r="AI655" i="64" s="1"/>
  <c r="AI663" i="64"/>
  <c r="BY661" i="64" a="1"/>
  <c r="BY661" i="64" s="1"/>
  <c r="BY650" i="64" a="1"/>
  <c r="BY650" i="64" s="1"/>
  <c r="BY667" i="64" a="1"/>
  <c r="BY667" i="64" s="1"/>
  <c r="BY653" i="64" a="1"/>
  <c r="BY653" i="64" s="1"/>
  <c r="BS2107" i="64"/>
  <c r="BX126" i="64"/>
  <c r="BX141" i="64"/>
  <c r="BX1388" i="64"/>
  <c r="BX1390" i="64" s="1"/>
  <c r="BY111" i="64" a="1"/>
  <c r="BY111" i="64" s="1"/>
  <c r="BY1373" i="64" a="1"/>
  <c r="BY137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265" i="64" a="1"/>
  <c r="BY1265" i="64" s="1"/>
  <c r="X2180" i="64"/>
  <c r="Y2176" i="64" s="1"/>
  <c r="Y2182" i="64" s="1"/>
  <c r="BW974" i="64"/>
  <c r="BW977" i="64" s="1"/>
  <c r="BX958" i="64"/>
  <c r="BX988" i="64" s="1"/>
  <c r="BX957" i="64"/>
  <c r="BX987" i="64" s="1"/>
  <c r="BV994" i="64"/>
  <c r="BV995" i="64" s="1"/>
  <c r="BU995" i="64"/>
  <c r="BW992" i="64"/>
  <c r="BX989" i="64"/>
  <c r="BX990" i="64"/>
  <c r="BX991" i="64"/>
  <c r="BY981" i="64" a="1"/>
  <c r="BY981" i="64" s="1"/>
  <c r="BY980" i="64" a="1"/>
  <c r="BY980" i="64" s="1"/>
  <c r="BY982" i="64" a="1"/>
  <c r="BY982" i="64" s="1"/>
  <c r="BY983" i="64" a="1"/>
  <c r="BY983" i="64" s="1"/>
  <c r="BY984" i="64" a="1"/>
  <c r="BY984" i="64" s="1"/>
  <c r="BX974" i="64"/>
  <c r="BY966" i="64" a="1"/>
  <c r="BY966" i="64" s="1"/>
  <c r="BY951" i="64" a="1"/>
  <c r="BY951" i="64" s="1"/>
  <c r="BY959" i="64" s="1"/>
  <c r="BY952" i="64" a="1"/>
  <c r="BY952" i="64" s="1"/>
  <c r="BY960" i="64" s="1"/>
  <c r="BY953" i="64" a="1"/>
  <c r="BY953" i="64" s="1"/>
  <c r="BY961" i="64" s="1"/>
  <c r="BY967" i="64" a="1"/>
  <c r="BY967" i="64" s="1"/>
  <c r="BY968" i="64" a="1"/>
  <c r="BY968" i="64" s="1"/>
  <c r="BY965" i="64" a="1"/>
  <c r="BY965" i="64" s="1"/>
  <c r="BY969" i="64" a="1"/>
  <c r="BY969" i="64" s="1"/>
  <c r="BY950" i="64" a="1"/>
  <c r="BY950" i="64" s="1"/>
  <c r="BY958" i="64" s="1"/>
  <c r="BY949" i="64" a="1"/>
  <c r="BY949" i="64" s="1"/>
  <c r="BY957" i="64" s="1"/>
  <c r="BX976" i="64"/>
  <c r="BX975" i="64"/>
  <c r="BY208" i="64" a="1"/>
  <c r="BY208" i="64" s="1"/>
  <c r="BY207" i="64" s="1"/>
  <c r="BY209" i="64" a="1"/>
  <c r="BY209" i="64" s="1"/>
  <c r="BX210" i="64"/>
  <c r="BX212" i="64" s="1"/>
  <c r="BX1241" i="64"/>
  <c r="BX924" i="64"/>
  <c r="BX926" i="64" s="1"/>
  <c r="BV1244" i="64"/>
  <c r="BW1243" i="64"/>
  <c r="BY331" i="64" a="1"/>
  <c r="BY331" i="64" s="1"/>
  <c r="BY1240" i="64" a="1"/>
  <c r="BY1240" i="64" s="1"/>
  <c r="BY312" i="64" a="1"/>
  <c r="BY312" i="64" s="1"/>
  <c r="BY925" i="64" a="1"/>
  <c r="BY925" i="64" s="1"/>
  <c r="BY891" i="64" a="1"/>
  <c r="BY891" i="64" s="1"/>
  <c r="BY299" i="64" a="1"/>
  <c r="BY299" i="64" s="1"/>
  <c r="BW888" i="64"/>
  <c r="BX884" i="64"/>
  <c r="BX892" i="64" s="1"/>
  <c r="BY887" i="64" a="1"/>
  <c r="BY887" i="64" s="1"/>
  <c r="BY4" i="64"/>
  <c r="BY883" i="64" a="1"/>
  <c r="BY883" i="64" s="1"/>
  <c r="BZ259" i="64"/>
  <c r="BZ7" i="64"/>
  <c r="BY8" i="64" s="1"/>
  <c r="CA2" i="64"/>
  <c r="BZ1" i="64"/>
  <c r="BZ3" i="64"/>
  <c r="BY57" i="863"/>
  <c r="BY24" i="864"/>
  <c r="BY98"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1" i="861" s="1"/>
  <c r="BY43" i="863"/>
  <c r="AI263" i="64"/>
  <c r="AJ277" i="64"/>
  <c r="AJ278" i="64"/>
  <c r="AJ260" i="64"/>
  <c r="AJ279" i="64"/>
  <c r="AJ261" i="64"/>
  <c r="AJ262" i="64"/>
  <c r="AJ280" i="64"/>
  <c r="AI281" i="64"/>
  <c r="BM1" i="860"/>
  <c r="BM7" i="860"/>
  <c r="BM3" i="860"/>
  <c r="BM4" i="860" s="1"/>
  <c r="BN2" i="860"/>
  <c r="AH850" i="64"/>
  <c r="AH860" i="64" s="1"/>
  <c r="AI854" i="64" a="1"/>
  <c r="AI854" i="64" s="1"/>
  <c r="AI849" i="64" a="1"/>
  <c r="AI849" i="64" s="1"/>
  <c r="AH589" i="64"/>
  <c r="AG2396" i="64"/>
  <c r="AI2379" i="64" a="1"/>
  <c r="AI2379" i="64" s="1"/>
  <c r="AI2380" i="64" a="1"/>
  <c r="AI2380" i="64" s="1"/>
  <c r="AI2381" i="64" a="1"/>
  <c r="AI2381" i="64" s="1"/>
  <c r="AI2382" i="64" a="1"/>
  <c r="AI2382" i="64" s="1"/>
  <c r="AI2383" i="64" a="1"/>
  <c r="AI2383" i="64" s="1"/>
  <c r="AI2384" i="64" a="1"/>
  <c r="AI2384" i="64" s="1"/>
  <c r="AI2386" i="64" a="1"/>
  <c r="AI2386" i="64" s="1"/>
  <c r="AI2387" i="64" a="1"/>
  <c r="AI2387" i="64" s="1"/>
  <c r="AI2385" i="64" a="1"/>
  <c r="AI2385" i="64" s="1"/>
  <c r="AH2388" i="64"/>
  <c r="AI587" i="64" a="1"/>
  <c r="AI587" i="64" s="1"/>
  <c r="AI565" i="64" a="1"/>
  <c r="AI565" i="64" s="1"/>
  <c r="AI588" i="64" a="1"/>
  <c r="AI588" i="64" s="1"/>
  <c r="AH566" i="64"/>
  <c r="AI2533" i="64"/>
  <c r="AI2567" i="64"/>
  <c r="DD190" i="64"/>
  <c r="DD193" i="64" s="1"/>
  <c r="CZ2796" i="64"/>
  <c r="CZ2719" i="64"/>
  <c r="CZ2822" i="64"/>
  <c r="CX1658" i="64"/>
  <c r="CY1656" i="64"/>
  <c r="CZ2749" i="64"/>
  <c r="CZ2751" i="64" s="1"/>
  <c r="AH2492" i="64"/>
  <c r="AH2470" i="64"/>
  <c r="AI2825" i="64" a="1"/>
  <c r="AI2825" i="64" s="1"/>
  <c r="AI2471" i="64" a="1"/>
  <c r="AI2471" i="64" s="1"/>
  <c r="AI2491" i="64" a="1"/>
  <c r="AI2491" i="64" s="1"/>
  <c r="BR2150" i="64"/>
  <c r="BS2148" i="64"/>
  <c r="BS2127" i="64"/>
  <c r="BS2129" i="64" s="1"/>
  <c r="AE2026" i="64"/>
  <c r="AF2015" i="64"/>
  <c r="AG2013" i="64"/>
  <c r="AG2022" i="64"/>
  <c r="AG2014" i="64"/>
  <c r="AG2023" i="64"/>
  <c r="AI2019" i="64" a="1"/>
  <c r="AI2019" i="64" s="1"/>
  <c r="AI2018" i="64" a="1"/>
  <c r="AI2018" i="64" s="1"/>
  <c r="AI2009" i="64" a="1"/>
  <c r="AI2009" i="64" s="1"/>
  <c r="AI2010" i="64" a="1"/>
  <c r="AI2010" i="64" s="1"/>
  <c r="AH2006" i="64"/>
  <c r="AH2005" i="64"/>
  <c r="AI2000" i="64" a="1"/>
  <c r="AI2000" i="64" s="1"/>
  <c r="AI2001" i="64" a="1"/>
  <c r="AI2001" i="64" s="1"/>
  <c r="AH2513" i="64"/>
  <c r="AI2512" i="64" a="1"/>
  <c r="AI2512" i="64" s="1"/>
  <c r="AI725" i="64" a="1"/>
  <c r="AI725" i="64" s="1"/>
  <c r="AD773" i="64"/>
  <c r="AE772" i="64" a="1"/>
  <c r="AE772" i="64" s="1"/>
  <c r="AC2218" i="64"/>
  <c r="AC2216" i="64"/>
  <c r="AD2213" i="64" s="1"/>
  <c r="AJ2282" i="64"/>
  <c r="AJ2283" i="64" s="1"/>
  <c r="AH1921" i="64"/>
  <c r="AH1467" i="64"/>
  <c r="AH1758" i="64"/>
  <c r="AH1218" i="64"/>
  <c r="AH751" i="64"/>
  <c r="AH542" i="64"/>
  <c r="AH727" i="64"/>
  <c r="AG62" i="64"/>
  <c r="AI720" i="64" a="1"/>
  <c r="AI720" i="64" s="1"/>
  <c r="AI75" i="64" a="1"/>
  <c r="AI75" i="64" s="1"/>
  <c r="AI564" i="64" a="1"/>
  <c r="AI564" i="64" s="1"/>
  <c r="AI55" i="64" a="1"/>
  <c r="AI55" i="64" s="1"/>
  <c r="AI59" i="64" a="1"/>
  <c r="AI59" i="64" s="1"/>
  <c r="AI60" i="64" a="1"/>
  <c r="AI60" i="64" s="1"/>
  <c r="AH56" i="64"/>
  <c r="AI54" i="64" a="1"/>
  <c r="AI54" i="64" s="1"/>
  <c r="AI53" i="64" a="1"/>
  <c r="AI53" i="64" s="1"/>
  <c r="AI750" i="64" a="1"/>
  <c r="AI750" i="64" s="1"/>
  <c r="AI2722" i="64" a="1"/>
  <c r="AI2722" i="64" s="1"/>
  <c r="AI2748" i="64" a="1"/>
  <c r="AI2748" i="64" s="1"/>
  <c r="AI2799" i="64" a="1"/>
  <c r="AI2799" i="64" s="1"/>
  <c r="AI2773" i="64" a="1"/>
  <c r="AI2773" i="64" s="1"/>
  <c r="AI1897" i="64" a="1"/>
  <c r="AI1897" i="64" s="1"/>
  <c r="AI1898" i="64" s="1"/>
  <c r="AH93" i="64"/>
  <c r="AI90" i="64" a="1"/>
  <c r="AI90" i="64" s="1"/>
  <c r="AI91" i="64" a="1"/>
  <c r="AI91" i="64" s="1"/>
  <c r="AI92" i="64" a="1"/>
  <c r="AI92" i="64" s="1"/>
  <c r="AI89" i="64" a="1"/>
  <c r="AI89" i="64" s="1"/>
  <c r="AI1839" i="64" a="1"/>
  <c r="AI1839" i="64" s="1"/>
  <c r="AI1840" i="64" s="1"/>
  <c r="AI541" i="64" a="1"/>
  <c r="AI541" i="64" s="1"/>
  <c r="AI2849" i="64" a="1"/>
  <c r="AI2849" i="64" s="1"/>
  <c r="AI1759" i="64" a="1"/>
  <c r="AI1759" i="64" s="1"/>
  <c r="AI2177" i="64" a="1"/>
  <c r="AI2177" i="64" s="1"/>
  <c r="AI2185" i="64" s="1"/>
  <c r="AI1920" i="64" a="1"/>
  <c r="AI1920" i="64" s="1"/>
  <c r="AI1928" i="64" a="1"/>
  <c r="AI1928" i="64" s="1"/>
  <c r="AI1922" i="64" a="1"/>
  <c r="AI1922" i="64" s="1"/>
  <c r="AI1466" i="64" a="1"/>
  <c r="AI1466" i="64" s="1"/>
  <c r="AI1217" i="64" a="1"/>
  <c r="AI1217" i="64" s="1"/>
  <c r="BY924" i="64" a="1"/>
  <c r="AI2492" i="64" a="1"/>
  <c r="AI751" i="64" a="1"/>
  <c r="BY1136" i="64" a="1"/>
  <c r="AI2470" i="64" a="1"/>
  <c r="BY1024" i="64" a="1"/>
  <c r="AI1467" i="64" a="1"/>
  <c r="AJ2567" i="64" a="1"/>
  <c r="BY1241" i="64" a="1"/>
  <c r="BW1244" i="64" a="1"/>
  <c r="BY2052" i="64" a="1"/>
  <c r="BY1894" i="64" a="1"/>
  <c r="AI2005" i="64" a="1"/>
  <c r="BY1295" i="64" a="1"/>
  <c r="AI727" i="64" a="1"/>
  <c r="AI566" i="64" a="1"/>
  <c r="BY1068" i="64" a="1"/>
  <c r="BY1266" i="64"/>
  <c r="AI1921" i="64" a="1"/>
  <c r="AI589" i="64" a="1"/>
  <c r="BX1243" i="64" a="1"/>
  <c r="BY884" i="64" a="1"/>
  <c r="AI2513" i="64" a="1"/>
  <c r="BY396" i="64" a="1"/>
  <c r="AJ2533" i="64" a="1"/>
  <c r="BY1388" i="64" a="1"/>
  <c r="AI850" i="64" a="1"/>
  <c r="AI1218" i="64" a="1"/>
  <c r="AE773" i="64" a="1"/>
  <c r="AI542" i="64" a="1"/>
  <c r="AI2006" i="64" a="1"/>
  <c r="AI1758" i="64" a="1"/>
  <c r="BZ420" i="64" l="1" a="1"/>
  <c r="BZ420" i="64" s="1"/>
  <c r="BZ450" i="64" s="1"/>
  <c r="BZ480" i="64" a="1"/>
  <c r="BZ480" i="64" s="1"/>
  <c r="BZ520" i="64" s="1"/>
  <c r="CP72" i="861"/>
  <c r="CQ43" i="861" s="1"/>
  <c r="AX66" i="1236"/>
  <c r="AX43" i="861" s="1"/>
  <c r="AX64" i="1236"/>
  <c r="AX72" i="861" s="1"/>
  <c r="BY396" i="64"/>
  <c r="BY1295" i="64"/>
  <c r="BY1296" i="64" s="1"/>
  <c r="BZ1294" i="64" a="1"/>
  <c r="BZ1294" i="64" s="1"/>
  <c r="BZ395" i="64" a="1"/>
  <c r="BZ395" i="64" s="1"/>
  <c r="BO1299" i="64"/>
  <c r="BO1297" i="64"/>
  <c r="BP1293" i="64" s="1"/>
  <c r="BY1136" i="64"/>
  <c r="BY1068" i="64"/>
  <c r="BZ1067" i="64" a="1"/>
  <c r="BZ1067" i="64" s="1"/>
  <c r="BZ1135" i="64" a="1"/>
  <c r="BZ1135" i="64" s="1"/>
  <c r="BN1140" i="64"/>
  <c r="BN1138" i="64"/>
  <c r="BO1134" i="64" s="1"/>
  <c r="BX1143" i="64"/>
  <c r="BX1137" i="64"/>
  <c r="BX1144" i="64" s="1"/>
  <c r="BY2052" i="64"/>
  <c r="BY2061" i="64" s="1"/>
  <c r="BY2062" i="64" s="1" a="1"/>
  <c r="BY2062" i="64" s="1"/>
  <c r="BZ2053" i="64" a="1"/>
  <c r="BZ2053" i="64" s="1"/>
  <c r="BA2056" i="64"/>
  <c r="BB2051" i="64" s="1"/>
  <c r="CL2083" i="64"/>
  <c r="CL2085" i="64" s="1"/>
  <c r="BY1024" i="64"/>
  <c r="BY1894" i="64"/>
  <c r="BY1896" i="64" s="1"/>
  <c r="BZ1893" i="64" a="1"/>
  <c r="BZ1893" i="64" s="1"/>
  <c r="BZ1025" i="64" a="1"/>
  <c r="BZ1025" i="64" s="1"/>
  <c r="BW1039" i="64" a="1"/>
  <c r="BW1039" i="64" s="1"/>
  <c r="BX1038" i="64"/>
  <c r="BX1033" i="64"/>
  <c r="BG1035" i="64"/>
  <c r="BG1028" i="64"/>
  <c r="BH1023" i="64" s="1"/>
  <c r="BH1030" i="64" s="1"/>
  <c r="BH1027" i="64" s="1"/>
  <c r="BZ1195" i="64" a="1"/>
  <c r="BZ1195" i="64" s="1"/>
  <c r="BZ1895" i="64" a="1"/>
  <c r="BZ1895" i="64" s="1"/>
  <c r="BY1193" i="64"/>
  <c r="BY1194" i="64" s="1"/>
  <c r="BY1196" i="64" s="1"/>
  <c r="BZ1191" i="64" a="1"/>
  <c r="BZ1191" i="64" s="1"/>
  <c r="BZ1192" i="64" a="1"/>
  <c r="BZ1192" i="64" s="1"/>
  <c r="AI668" i="64"/>
  <c r="AJ659" i="64"/>
  <c r="AI664" i="64"/>
  <c r="AI656" i="64"/>
  <c r="AJ648" i="64"/>
  <c r="AJ651" i="64" s="1"/>
  <c r="BZ661" i="64" a="1"/>
  <c r="BZ661" i="64" s="1"/>
  <c r="BZ650" i="64" a="1"/>
  <c r="BZ650" i="64" s="1"/>
  <c r="BT2107" i="64"/>
  <c r="BZ667" i="64" a="1"/>
  <c r="BZ667" i="64" s="1"/>
  <c r="BZ653" i="64" a="1"/>
  <c r="BZ653" i="64" s="1"/>
  <c r="BY126" i="64"/>
  <c r="BY141" i="64"/>
  <c r="BY1388" i="64"/>
  <c r="BY1390" i="64" s="1"/>
  <c r="BZ111" i="64" a="1"/>
  <c r="BZ111" i="64" s="1"/>
  <c r="BZ1373" i="64" a="1"/>
  <c r="BZ137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265" i="64" a="1"/>
  <c r="BZ1265" i="64" s="1"/>
  <c r="Y2186" i="64" a="1"/>
  <c r="Y2186" i="64" s="1"/>
  <c r="Y2179" i="64" s="1"/>
  <c r="Y2180" i="64" s="1"/>
  <c r="BX973" i="64"/>
  <c r="BX972" i="64"/>
  <c r="BW994" i="64"/>
  <c r="BW995" i="64" s="1"/>
  <c r="BY987" i="64"/>
  <c r="BY990" i="64"/>
  <c r="BX992" i="64"/>
  <c r="BY991" i="64"/>
  <c r="BY989" i="64"/>
  <c r="BY988" i="64"/>
  <c r="BZ982" i="64" a="1"/>
  <c r="BZ982" i="64" s="1"/>
  <c r="BZ981" i="64" a="1"/>
  <c r="BZ981" i="64" s="1"/>
  <c r="BZ983" i="64" a="1"/>
  <c r="BZ983" i="64" s="1"/>
  <c r="BZ984" i="64" a="1"/>
  <c r="BZ984" i="64" s="1"/>
  <c r="BZ980" i="64" a="1"/>
  <c r="BZ980" i="64" s="1"/>
  <c r="BY972" i="64"/>
  <c r="BY973" i="64"/>
  <c r="BY976" i="64"/>
  <c r="BZ950" i="64" a="1"/>
  <c r="BZ950" i="64" s="1"/>
  <c r="BZ958" i="64" s="1"/>
  <c r="BZ966" i="64" a="1"/>
  <c r="BZ966" i="64" s="1"/>
  <c r="BZ951" i="64" a="1"/>
  <c r="BZ951" i="64" s="1"/>
  <c r="BZ959" i="64" s="1"/>
  <c r="BZ952" i="64" a="1"/>
  <c r="BZ952" i="64" s="1"/>
  <c r="BZ960" i="64" s="1"/>
  <c r="BZ953" i="64" a="1"/>
  <c r="BZ953" i="64" s="1"/>
  <c r="BZ961" i="64" s="1"/>
  <c r="BZ949" i="64" a="1"/>
  <c r="BZ949" i="64" s="1"/>
  <c r="BZ957" i="64" s="1"/>
  <c r="BZ967" i="64" a="1"/>
  <c r="BZ967" i="64" s="1"/>
  <c r="BZ968" i="64" a="1"/>
  <c r="BZ968" i="64" s="1"/>
  <c r="BZ965" i="64" a="1"/>
  <c r="BZ965" i="64" s="1"/>
  <c r="BZ969" i="64" a="1"/>
  <c r="BZ969" i="64" s="1"/>
  <c r="BY975" i="64"/>
  <c r="BY974" i="64"/>
  <c r="BY210" i="64"/>
  <c r="BY212" i="64" s="1"/>
  <c r="BZ208" i="64" a="1"/>
  <c r="BZ208" i="64" s="1"/>
  <c r="BZ207" i="64" s="1"/>
  <c r="BZ209" i="64" a="1"/>
  <c r="BZ209" i="64" s="1"/>
  <c r="BY1241" i="64"/>
  <c r="BY924" i="64"/>
  <c r="BY926" i="64" s="1"/>
  <c r="BW1244" i="64"/>
  <c r="BX1243" i="64"/>
  <c r="BZ331" i="64" a="1"/>
  <c r="BZ331" i="64" s="1"/>
  <c r="BZ1240" i="64" a="1"/>
  <c r="BZ1240" i="64" s="1"/>
  <c r="BZ312" i="64" a="1"/>
  <c r="BZ312" i="64" s="1"/>
  <c r="BZ925" i="64" a="1"/>
  <c r="BZ925" i="64" s="1"/>
  <c r="BZ891" i="64" a="1"/>
  <c r="BZ891" i="64" s="1"/>
  <c r="BZ299" i="64" a="1"/>
  <c r="BZ299" i="64" s="1"/>
  <c r="BX888" i="64"/>
  <c r="BY884" i="64"/>
  <c r="BY892" i="64" s="1"/>
  <c r="BZ887" i="64" a="1"/>
  <c r="BZ887" i="64" s="1"/>
  <c r="BZ4" i="64"/>
  <c r="BZ883" i="64" a="1"/>
  <c r="BZ883" i="64" s="1"/>
  <c r="CA259" i="64"/>
  <c r="CA7" i="64"/>
  <c r="BZ8" i="64" s="1"/>
  <c r="CA1" i="64"/>
  <c r="CB2" i="64"/>
  <c r="CA3" i="64"/>
  <c r="BZ24" i="864"/>
  <c r="BZ98" i="861" s="1"/>
  <c r="BZ43" i="863"/>
  <c r="BZ42" i="863"/>
  <c r="BZ21" i="863" s="1"/>
  <c r="BZ31"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850" i="64"/>
  <c r="AJ854" i="64" a="1"/>
  <c r="AJ854" i="64" s="1"/>
  <c r="AJ849" i="64" a="1"/>
  <c r="AJ849" i="64" s="1"/>
  <c r="AI589" i="64"/>
  <c r="AH2396" i="64"/>
  <c r="AJ2379" i="64" a="1"/>
  <c r="AJ2379" i="64" s="1"/>
  <c r="AJ2380" i="64" a="1"/>
  <c r="AJ2380" i="64" s="1"/>
  <c r="AJ2381" i="64" a="1"/>
  <c r="AJ2381" i="64" s="1"/>
  <c r="AJ2385" i="64" a="1"/>
  <c r="AJ2385" i="64" s="1"/>
  <c r="AJ2386" i="64" a="1"/>
  <c r="AJ2386" i="64" s="1"/>
  <c r="AJ2387" i="64" a="1"/>
  <c r="AJ2387" i="64" s="1"/>
  <c r="AJ2382" i="64" a="1"/>
  <c r="AJ2382" i="64" s="1"/>
  <c r="AJ2383" i="64" a="1"/>
  <c r="AJ2383" i="64" s="1"/>
  <c r="AJ2384" i="64" a="1"/>
  <c r="AJ2384" i="64" s="1"/>
  <c r="AI2388" i="64"/>
  <c r="AJ587" i="64" a="1"/>
  <c r="AJ587" i="64" s="1"/>
  <c r="AJ565" i="64" a="1"/>
  <c r="AJ565" i="64" s="1"/>
  <c r="AJ588" i="64" a="1"/>
  <c r="AJ588" i="64" s="1"/>
  <c r="AI566" i="64"/>
  <c r="AJ2533" i="64"/>
  <c r="AJ2567" i="64"/>
  <c r="DE190" i="64"/>
  <c r="DE193" i="64" s="1"/>
  <c r="CY2770" i="64"/>
  <c r="CY1658" i="64"/>
  <c r="CZ1656" i="64"/>
  <c r="DA2749" i="64"/>
  <c r="DA2751" i="64" s="1"/>
  <c r="AI2492" i="64"/>
  <c r="AI2470" i="64"/>
  <c r="AJ2825" i="64" a="1"/>
  <c r="AJ2825" i="64" s="1"/>
  <c r="AJ2471" i="64" a="1"/>
  <c r="AJ2471" i="64" s="1"/>
  <c r="AJ2491" i="64" a="1"/>
  <c r="AJ2491" i="64" s="1"/>
  <c r="BS2150" i="64"/>
  <c r="BT2148" i="64"/>
  <c r="BT2127" i="64"/>
  <c r="BT2129" i="64" s="1"/>
  <c r="AE2027" i="64"/>
  <c r="AF2024" i="64"/>
  <c r="AG2015" i="64"/>
  <c r="AH2013" i="64"/>
  <c r="AH2022" i="64"/>
  <c r="AH2014" i="64"/>
  <c r="AH2023" i="64"/>
  <c r="AJ2018" i="64" a="1"/>
  <c r="AJ2018" i="64" s="1"/>
  <c r="AJ2019" i="64" a="1"/>
  <c r="AJ2019" i="64" s="1"/>
  <c r="AJ2009" i="64" a="1"/>
  <c r="AJ2009" i="64" s="1"/>
  <c r="AJ2010" i="64" a="1"/>
  <c r="AJ2010" i="64" s="1"/>
  <c r="AI2006" i="64"/>
  <c r="AI2005" i="64"/>
  <c r="AJ2000" i="64" a="1"/>
  <c r="AJ2000" i="64" s="1"/>
  <c r="AJ2001" i="64" a="1"/>
  <c r="AJ2001" i="64" s="1"/>
  <c r="AI2513" i="64"/>
  <c r="AJ2512" i="64" a="1"/>
  <c r="AJ2512" i="64" s="1"/>
  <c r="AJ725" i="64" a="1"/>
  <c r="AJ725" i="64" s="1"/>
  <c r="AE773" i="64"/>
  <c r="AD2216" i="64"/>
  <c r="AD2218" i="64"/>
  <c r="AF772" i="64" a="1"/>
  <c r="AF772" i="64" s="1"/>
  <c r="AK2282" i="64"/>
  <c r="AK2283" i="64" s="1"/>
  <c r="AI1758" i="64"/>
  <c r="AI1921" i="64"/>
  <c r="AI1467" i="64"/>
  <c r="AI1218" i="64"/>
  <c r="AI727" i="64"/>
  <c r="AI542" i="64"/>
  <c r="AI751" i="64"/>
  <c r="AH62" i="64"/>
  <c r="AJ720" i="64" a="1"/>
  <c r="AJ720" i="64" s="1"/>
  <c r="AJ75" i="64" a="1"/>
  <c r="AJ75" i="64" s="1"/>
  <c r="AJ564" i="64" a="1"/>
  <c r="AJ564" i="64" s="1"/>
  <c r="AJ55" i="64" a="1"/>
  <c r="AJ55" i="64" s="1"/>
  <c r="AJ60" i="64" a="1"/>
  <c r="AJ60" i="64" s="1"/>
  <c r="AJ59" i="64" a="1"/>
  <c r="AJ59" i="64" s="1"/>
  <c r="AI56" i="64"/>
  <c r="AJ54" i="64" a="1"/>
  <c r="AJ54" i="64" s="1"/>
  <c r="AJ53" i="64" a="1"/>
  <c r="AJ53" i="64" s="1"/>
  <c r="AJ750" i="64" a="1"/>
  <c r="AJ750" i="64" s="1"/>
  <c r="AJ2722" i="64" a="1"/>
  <c r="AJ2722" i="64" s="1"/>
  <c r="AJ2799" i="64" a="1"/>
  <c r="AJ2799" i="64" s="1"/>
  <c r="AJ2773" i="64" a="1"/>
  <c r="AJ2773" i="64" s="1"/>
  <c r="AJ2748" i="64" a="1"/>
  <c r="AJ2748" i="64" s="1"/>
  <c r="AJ1897" i="64" a="1"/>
  <c r="AJ1897" i="64" s="1"/>
  <c r="AJ1898" i="64" s="1"/>
  <c r="AJ90" i="64" a="1"/>
  <c r="AJ90" i="64" s="1"/>
  <c r="AJ89" i="64" a="1"/>
  <c r="AJ89" i="64" s="1"/>
  <c r="AJ91" i="64" a="1"/>
  <c r="AJ91" i="64" s="1"/>
  <c r="AJ92" i="64" a="1"/>
  <c r="AJ92" i="64" s="1"/>
  <c r="AI93" i="64"/>
  <c r="AJ1839" i="64" a="1"/>
  <c r="AJ1839" i="64" s="1"/>
  <c r="AJ1840" i="64" s="1"/>
  <c r="AJ541" i="64" a="1"/>
  <c r="AJ541" i="64" s="1"/>
  <c r="AJ2849" i="64" a="1"/>
  <c r="AJ2849" i="64" s="1"/>
  <c r="AJ1759" i="64" a="1"/>
  <c r="AJ1759" i="64" s="1"/>
  <c r="AJ2177" i="64" a="1"/>
  <c r="AJ2177" i="64" s="1"/>
  <c r="AJ2185" i="64" s="1"/>
  <c r="AJ1928" i="64" a="1"/>
  <c r="AJ1928" i="64" s="1"/>
  <c r="AJ1922" i="64" a="1"/>
  <c r="AJ1922" i="64" s="1"/>
  <c r="AJ1920" i="64" a="1"/>
  <c r="AJ1920" i="64" s="1"/>
  <c r="AJ1466" i="64" a="1"/>
  <c r="AJ1466" i="64" s="1"/>
  <c r="AJ1217" i="64" a="1"/>
  <c r="AJ1217" i="64" s="1"/>
  <c r="AJ2513" i="64" a="1"/>
  <c r="AJ1921" i="64" a="1"/>
  <c r="BZ1241" i="64" a="1"/>
  <c r="AJ566" i="64" a="1"/>
  <c r="BZ2052" i="64" a="1"/>
  <c r="BZ884" i="64" a="1"/>
  <c r="BZ396" i="64" a="1"/>
  <c r="AJ850" i="64" a="1"/>
  <c r="BX1244" i="64" a="1"/>
  <c r="AJ589" i="64" a="1"/>
  <c r="BZ1388" i="64" a="1"/>
  <c r="BZ1068" i="64" a="1"/>
  <c r="AJ2470" i="64" a="1"/>
  <c r="BY1243" i="64" a="1"/>
  <c r="BZ1894" i="64" a="1"/>
  <c r="BZ1136" i="64" a="1"/>
  <c r="BZ1024" i="64" a="1"/>
  <c r="AK2567" i="64" a="1"/>
  <c r="AK2533" i="64" a="1"/>
  <c r="BZ924" i="64" a="1"/>
  <c r="BZ1295" i="64" a="1"/>
  <c r="AJ2492" i="64" a="1"/>
  <c r="AJ542" i="64" a="1"/>
  <c r="AJ727" i="64" a="1"/>
  <c r="BZ1266" i="64"/>
  <c r="AF773" i="64" a="1"/>
  <c r="AJ751" i="64" a="1"/>
  <c r="AJ1758" i="64" a="1"/>
  <c r="AJ1467" i="64" a="1"/>
  <c r="AJ2005" i="64" a="1"/>
  <c r="AJ1218" i="64" a="1"/>
  <c r="AJ2006" i="64" a="1"/>
  <c r="CA420" i="64" l="1" a="1"/>
  <c r="CA420" i="64" s="1"/>
  <c r="CA450" i="64" s="1"/>
  <c r="CA480" i="64" a="1"/>
  <c r="CA480" i="64" s="1"/>
  <c r="CA520" i="64" s="1"/>
  <c r="CQ72" i="861"/>
  <c r="CR43" i="861" s="1"/>
  <c r="AY60" i="1236"/>
  <c r="BZ396" i="64"/>
  <c r="BZ1295" i="64"/>
  <c r="BZ1296" i="64" s="1"/>
  <c r="CA1294" i="64" a="1"/>
  <c r="CA1294" i="64" s="1"/>
  <c r="CA395" i="64" a="1"/>
  <c r="CA395" i="64" s="1"/>
  <c r="BP1297" i="64"/>
  <c r="BQ1293" i="64" s="1"/>
  <c r="BP1299" i="64"/>
  <c r="BZ1136" i="64"/>
  <c r="BZ1068" i="64"/>
  <c r="CA1067" i="64" a="1"/>
  <c r="CA1067" i="64" s="1"/>
  <c r="CA1135" i="64" a="1"/>
  <c r="CA1135" i="64" s="1"/>
  <c r="BO1138" i="64"/>
  <c r="BP1134" i="64" s="1"/>
  <c r="BO1140" i="64"/>
  <c r="BY1143" i="64"/>
  <c r="BY1137" i="64"/>
  <c r="BY1144" i="64" s="1"/>
  <c r="BZ2052" i="64"/>
  <c r="BZ2061" i="64" s="1"/>
  <c r="BZ2062" i="64" s="1" a="1"/>
  <c r="BZ2062" i="64" s="1"/>
  <c r="CA2053" i="64" a="1"/>
  <c r="CA2053" i="64" s="1"/>
  <c r="BB2058" i="64"/>
  <c r="BB2055" i="64" s="1"/>
  <c r="BZ1024" i="64"/>
  <c r="BZ1894" i="64"/>
  <c r="BZ1896" i="64" s="1"/>
  <c r="BX1039" i="64" a="1"/>
  <c r="BX1039" i="64" s="1"/>
  <c r="CA1893" i="64" a="1"/>
  <c r="CA1893" i="64" s="1"/>
  <c r="CA1025" i="64" a="1"/>
  <c r="CA1025" i="64" s="1"/>
  <c r="BY1033" i="64"/>
  <c r="BY1038" i="64"/>
  <c r="BH1035" i="64"/>
  <c r="BH1028" i="64"/>
  <c r="BI1023" i="64" s="1"/>
  <c r="BI1030" i="64" s="1"/>
  <c r="BI1027" i="64" s="1"/>
  <c r="CA1195" i="64" a="1"/>
  <c r="CA1195" i="64" s="1"/>
  <c r="CA1895" i="64" a="1"/>
  <c r="CA1895" i="64" s="1"/>
  <c r="BZ1193" i="64"/>
  <c r="BZ1194" i="64" s="1"/>
  <c r="BZ1196" i="64" s="1"/>
  <c r="CA1191" i="64" a="1"/>
  <c r="CA1191" i="64" s="1"/>
  <c r="CA1192" i="64" a="1"/>
  <c r="CA1192" i="64" s="1"/>
  <c r="AJ660" i="64"/>
  <c r="AJ662" i="64" s="1"/>
  <c r="AJ652" i="64" s="1"/>
  <c r="AJ654" i="64" s="1"/>
  <c r="AJ655" i="64" s="1"/>
  <c r="BU2107" i="64"/>
  <c r="CA661" i="64" a="1"/>
  <c r="CA661" i="64" s="1"/>
  <c r="CA650" i="64" a="1"/>
  <c r="CA650" i="64" s="1"/>
  <c r="CA653" i="64" a="1"/>
  <c r="CA653" i="64" s="1"/>
  <c r="CA667" i="64" a="1"/>
  <c r="CA667" i="64" s="1"/>
  <c r="BZ141" i="64"/>
  <c r="BZ126" i="64"/>
  <c r="BZ1388" i="64"/>
  <c r="BZ1390" i="64" s="1"/>
  <c r="CA111" i="64" a="1"/>
  <c r="CA111" i="64" s="1"/>
  <c r="CA1373" i="64" a="1"/>
  <c r="CA137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265" i="64" a="1"/>
  <c r="CA1265" i="64" s="1"/>
  <c r="AF2026" i="64"/>
  <c r="AE2213" i="64"/>
  <c r="BX977" i="64"/>
  <c r="BX994" i="64" s="1"/>
  <c r="BX995" i="64" s="1"/>
  <c r="BY992" i="64"/>
  <c r="BZ987" i="64"/>
  <c r="BZ991" i="64"/>
  <c r="BZ990" i="64"/>
  <c r="BZ988" i="64"/>
  <c r="BZ989" i="64"/>
  <c r="CA982" i="64" a="1"/>
  <c r="CA982" i="64" s="1"/>
  <c r="CA983" i="64" a="1"/>
  <c r="CA983" i="64" s="1"/>
  <c r="CA984" i="64" a="1"/>
  <c r="CA984" i="64" s="1"/>
  <c r="CA980" i="64" a="1"/>
  <c r="CA980" i="64" s="1"/>
  <c r="CA981" i="64" a="1"/>
  <c r="CA981" i="64" s="1"/>
  <c r="BY977" i="64"/>
  <c r="BZ972" i="64"/>
  <c r="CA949" i="64" a="1"/>
  <c r="CA949" i="64" s="1"/>
  <c r="CA957" i="64" s="1"/>
  <c r="CA950" i="64" a="1"/>
  <c r="CA950" i="64" s="1"/>
  <c r="CA958" i="64" s="1"/>
  <c r="CA966" i="64" a="1"/>
  <c r="CA966" i="64" s="1"/>
  <c r="CA951" i="64" a="1"/>
  <c r="CA951" i="64" s="1"/>
  <c r="CA959" i="64" s="1"/>
  <c r="CA952" i="64" a="1"/>
  <c r="CA952" i="64" s="1"/>
  <c r="CA960" i="64" s="1"/>
  <c r="CA953" i="64" a="1"/>
  <c r="CA953" i="64" s="1"/>
  <c r="CA961" i="64" s="1"/>
  <c r="CA967" i="64" a="1"/>
  <c r="CA967" i="64" s="1"/>
  <c r="CA968" i="64" a="1"/>
  <c r="CA968" i="64" s="1"/>
  <c r="CA965" i="64" a="1"/>
  <c r="CA965" i="64" s="1"/>
  <c r="CA969" i="64" a="1"/>
  <c r="CA969" i="64" s="1"/>
  <c r="BZ976" i="64"/>
  <c r="BZ975" i="64"/>
  <c r="BZ974" i="64"/>
  <c r="BZ973" i="64"/>
  <c r="BZ210" i="64"/>
  <c r="BZ212" i="64" s="1"/>
  <c r="CA208" i="64" a="1"/>
  <c r="CA208" i="64" s="1"/>
  <c r="CA207" i="64" s="1"/>
  <c r="CA209" i="64" a="1"/>
  <c r="CA209" i="64" s="1"/>
  <c r="BZ1241" i="64"/>
  <c r="BZ924" i="64"/>
  <c r="BZ926" i="64" s="1"/>
  <c r="BX1244" i="64"/>
  <c r="BY1243" i="64"/>
  <c r="CA331" i="64" a="1"/>
  <c r="CA331" i="64" s="1"/>
  <c r="CA1240" i="64" a="1"/>
  <c r="CA1240" i="64" s="1"/>
  <c r="CA312" i="64" a="1"/>
  <c r="CA312" i="64" s="1"/>
  <c r="CA925" i="64" a="1"/>
  <c r="CA925" i="64" s="1"/>
  <c r="CA891" i="64" a="1"/>
  <c r="CA891" i="64" s="1"/>
  <c r="CA299" i="64" a="1"/>
  <c r="CA299" i="64" s="1"/>
  <c r="BY888" i="64"/>
  <c r="BZ884" i="64"/>
  <c r="BZ892" i="64" s="1"/>
  <c r="CA887" i="64" a="1"/>
  <c r="CA887" i="64" s="1"/>
  <c r="CA4" i="64"/>
  <c r="CA883" i="64" a="1"/>
  <c r="CA883" i="64" s="1"/>
  <c r="CB259" i="64"/>
  <c r="CB7" i="64"/>
  <c r="CA8" i="64"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8" i="861" s="1"/>
  <c r="CA43" i="863"/>
  <c r="CA42" i="863"/>
  <c r="CA21" i="863" s="1"/>
  <c r="CA31"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850" i="64"/>
  <c r="AJ860" i="64" s="1"/>
  <c r="AI860" i="64"/>
  <c r="AK854" i="64" a="1"/>
  <c r="AK854" i="64" s="1"/>
  <c r="AK849" i="64" a="1"/>
  <c r="AK849" i="64" s="1"/>
  <c r="AJ589" i="64"/>
  <c r="AI2396" i="64"/>
  <c r="AK2379" i="64" a="1"/>
  <c r="AK2379" i="64" s="1"/>
  <c r="AK2380" i="64" a="1"/>
  <c r="AK2380" i="64" s="1"/>
  <c r="AK2381" i="64" a="1"/>
  <c r="AK2381" i="64" s="1"/>
  <c r="AK2382" i="64" a="1"/>
  <c r="AK2382" i="64" s="1"/>
  <c r="AK2383" i="64" a="1"/>
  <c r="AK2383" i="64" s="1"/>
  <c r="AK2384" i="64" a="1"/>
  <c r="AK2384" i="64" s="1"/>
  <c r="AK2386" i="64" a="1"/>
  <c r="AK2386" i="64" s="1"/>
  <c r="AK2387" i="64" a="1"/>
  <c r="AK2387" i="64" s="1"/>
  <c r="AK2385" i="64" a="1"/>
  <c r="AK2385" i="64" s="1"/>
  <c r="AJ2388" i="64"/>
  <c r="AK587" i="64" a="1"/>
  <c r="AK587" i="64" s="1"/>
  <c r="AK565" i="64" a="1"/>
  <c r="AK565" i="64" s="1"/>
  <c r="AK588" i="64" a="1"/>
  <c r="AK588" i="64" s="1"/>
  <c r="AJ566" i="64"/>
  <c r="AK2567" i="64"/>
  <c r="AK2533" i="64"/>
  <c r="DF190" i="64"/>
  <c r="DF193" i="64" s="1"/>
  <c r="DA2822" i="64"/>
  <c r="DA2796" i="64"/>
  <c r="DA2719" i="64"/>
  <c r="CZ1658" i="64"/>
  <c r="DA1656" i="64"/>
  <c r="DB2749" i="64"/>
  <c r="DB2751" i="64" s="1"/>
  <c r="AJ2492" i="64"/>
  <c r="AJ2470" i="64"/>
  <c r="AK2825" i="64" a="1"/>
  <c r="AK2825" i="64" s="1"/>
  <c r="AK2471" i="64" a="1"/>
  <c r="AK2471" i="64" s="1"/>
  <c r="AK2491" i="64" a="1"/>
  <c r="AK2491" i="64" s="1"/>
  <c r="BT2150" i="64"/>
  <c r="BU2148" i="64"/>
  <c r="BU2127" i="64"/>
  <c r="BU2129" i="64" s="1"/>
  <c r="AG2024" i="64"/>
  <c r="AG2026" i="64" s="1"/>
  <c r="AH2015" i="64"/>
  <c r="AH2024" i="64"/>
  <c r="AI2014" i="64"/>
  <c r="AI2023" i="64"/>
  <c r="AI2013" i="64"/>
  <c r="AI2022" i="64"/>
  <c r="AK2019" i="64" a="1"/>
  <c r="AK2019" i="64" s="1"/>
  <c r="AK2018" i="64" a="1"/>
  <c r="AK2018" i="64" s="1"/>
  <c r="AK2009" i="64" a="1"/>
  <c r="AK2009" i="64" s="1"/>
  <c r="AK2010" i="64" a="1"/>
  <c r="AK2010" i="64" s="1"/>
  <c r="AJ2006" i="64"/>
  <c r="AJ2005" i="64"/>
  <c r="AK2000" i="64" a="1"/>
  <c r="AK2000" i="64" s="1"/>
  <c r="AK2001" i="64" a="1"/>
  <c r="AK2001" i="64" s="1"/>
  <c r="AJ2513" i="64"/>
  <c r="AK2512" i="64" a="1"/>
  <c r="AK2512" i="64" s="1"/>
  <c r="AK725" i="64" a="1"/>
  <c r="AK725" i="64" s="1"/>
  <c r="AF773" i="64"/>
  <c r="AG772" i="64" a="1"/>
  <c r="AG772" i="64" s="1"/>
  <c r="AL2282" i="64"/>
  <c r="AL2283" i="64" s="1"/>
  <c r="AJ1467" i="64"/>
  <c r="AJ1921" i="64"/>
  <c r="AJ1758" i="64"/>
  <c r="AJ1218" i="64"/>
  <c r="AJ727" i="64"/>
  <c r="AJ542" i="64"/>
  <c r="AJ751" i="64"/>
  <c r="Z2176" i="64"/>
  <c r="Z2182" i="64" s="1"/>
  <c r="AI62" i="64"/>
  <c r="AK720" i="64" a="1"/>
  <c r="AK720" i="64" s="1"/>
  <c r="AK75" i="64" a="1"/>
  <c r="AK75" i="64" s="1"/>
  <c r="AK564" i="64" a="1"/>
  <c r="AK564" i="64" s="1"/>
  <c r="AK55" i="64" a="1"/>
  <c r="AK55" i="64" s="1"/>
  <c r="AK60" i="64" a="1"/>
  <c r="AK60" i="64" s="1"/>
  <c r="AK59" i="64" a="1"/>
  <c r="AK59" i="64" s="1"/>
  <c r="AJ56" i="64"/>
  <c r="AK54" i="64" a="1"/>
  <c r="AK54" i="64" s="1"/>
  <c r="AK53" i="64" a="1"/>
  <c r="AK53" i="64" s="1"/>
  <c r="AK750" i="64" a="1"/>
  <c r="AK750" i="64" s="1"/>
  <c r="AK2722" i="64" a="1"/>
  <c r="AK2722" i="64" s="1"/>
  <c r="AK2799" i="64" a="1"/>
  <c r="AK2799" i="64" s="1"/>
  <c r="AK2773" i="64" a="1"/>
  <c r="AK2773" i="64" s="1"/>
  <c r="AK2748" i="64" a="1"/>
  <c r="AK2748" i="64" s="1"/>
  <c r="AK1897" i="64" a="1"/>
  <c r="AK1897" i="64" s="1"/>
  <c r="AK1898" i="64" s="1"/>
  <c r="AK89" i="64" a="1"/>
  <c r="AK89" i="64" s="1"/>
  <c r="AK90" i="64" a="1"/>
  <c r="AK90" i="64" s="1"/>
  <c r="AK91" i="64" a="1"/>
  <c r="AK91" i="64" s="1"/>
  <c r="AK92" i="64" a="1"/>
  <c r="AK92" i="64" s="1"/>
  <c r="AJ93" i="64"/>
  <c r="AK1839" i="64" a="1"/>
  <c r="AK1839" i="64" s="1"/>
  <c r="AK1840" i="64" s="1"/>
  <c r="AK541" i="64" a="1"/>
  <c r="AK541" i="64" s="1"/>
  <c r="AK2849" i="64" a="1"/>
  <c r="AK2849" i="64" s="1"/>
  <c r="AK1759" i="64" a="1"/>
  <c r="AK1759" i="64" s="1"/>
  <c r="AK2177" i="64" a="1"/>
  <c r="AK2177" i="64" s="1"/>
  <c r="AK2185" i="64" s="1"/>
  <c r="AK1928" i="64" a="1"/>
  <c r="AK1928" i="64" s="1"/>
  <c r="AK1922" i="64" a="1"/>
  <c r="AK1922" i="64" s="1"/>
  <c r="AK1920" i="64" a="1"/>
  <c r="AK1920" i="64" s="1"/>
  <c r="AK1466" i="64" a="1"/>
  <c r="AK1466" i="64" s="1"/>
  <c r="AK1217" i="64" a="1"/>
  <c r="AK1217" i="64" s="1"/>
  <c r="CA1136" i="64" a="1"/>
  <c r="AK727" i="64" a="1"/>
  <c r="AK2492" i="64" a="1"/>
  <c r="AK589" i="64" a="1"/>
  <c r="AK1921" i="64" a="1"/>
  <c r="AL2567" i="64" a="1"/>
  <c r="CA1388" i="64" a="1"/>
  <c r="AK2513" i="64" a="1"/>
  <c r="AK566" i="64" a="1"/>
  <c r="AK2005" i="64" a="1"/>
  <c r="BY1244" i="64" a="1"/>
  <c r="CA1266" i="64"/>
  <c r="AG773" i="64" a="1"/>
  <c r="AL2533" i="64" a="1"/>
  <c r="AK542" i="64" a="1"/>
  <c r="AK2470" i="64" a="1"/>
  <c r="CA884" i="64" a="1"/>
  <c r="CA1024" i="64" a="1"/>
  <c r="CA1068" i="64" a="1"/>
  <c r="AK1467" i="64" a="1"/>
  <c r="AK2006" i="64" a="1"/>
  <c r="CA924" i="64" a="1"/>
  <c r="CA1241" i="64" a="1"/>
  <c r="CA1295" i="64" a="1"/>
  <c r="AK850" i="64" a="1"/>
  <c r="CA2052" i="64" a="1"/>
  <c r="BZ1243" i="64" a="1"/>
  <c r="CA396" i="64" a="1"/>
  <c r="AK751" i="64" a="1"/>
  <c r="AK1758" i="64" a="1"/>
  <c r="CA1894" i="64" a="1"/>
  <c r="AK1218" i="64" a="1"/>
  <c r="CB420" i="64" l="1" a="1"/>
  <c r="CB420" i="64" s="1"/>
  <c r="CB450" i="64" s="1"/>
  <c r="CB480" i="64" a="1"/>
  <c r="CB480" i="64" s="1"/>
  <c r="CB520" i="64" s="1"/>
  <c r="CR72" i="861"/>
  <c r="CS43" i="861" s="1"/>
  <c r="AY66" i="1236"/>
  <c r="AY43" i="861" s="1"/>
  <c r="AY64" i="1236"/>
  <c r="AY72" i="861" s="1"/>
  <c r="CA396" i="64"/>
  <c r="CA1295" i="64"/>
  <c r="CA1296" i="64" s="1"/>
  <c r="CB1294" i="64" a="1"/>
  <c r="CB1294" i="64" s="1"/>
  <c r="CB395" i="64" a="1"/>
  <c r="CB395" i="64" s="1"/>
  <c r="BQ1297" i="64"/>
  <c r="BR1293" i="64" s="1"/>
  <c r="BQ1299" i="64"/>
  <c r="CA1136" i="64"/>
  <c r="CA1068" i="64"/>
  <c r="CB1067" i="64" a="1"/>
  <c r="CB1067" i="64" s="1"/>
  <c r="CB1135" i="64" a="1"/>
  <c r="CB1135" i="64" s="1"/>
  <c r="BP1138" i="64"/>
  <c r="BQ1134" i="64" s="1"/>
  <c r="BP1140" i="64"/>
  <c r="BZ1143" i="64"/>
  <c r="BZ1137" i="64"/>
  <c r="BZ1144" i="64" s="1"/>
  <c r="AG73" i="861"/>
  <c r="AG75" i="861" s="1"/>
  <c r="CA2052" i="64"/>
  <c r="CA2061" i="64" s="1"/>
  <c r="CA2062" i="64" s="1" a="1"/>
  <c r="CA2062" i="64" s="1"/>
  <c r="CB2053" i="64" a="1"/>
  <c r="CB2053" i="64" s="1"/>
  <c r="BB2056" i="64"/>
  <c r="BC2051" i="64" s="1"/>
  <c r="CA1024" i="64"/>
  <c r="CA1894" i="64"/>
  <c r="CA1896" i="64" s="1"/>
  <c r="BY1039" i="64" a="1"/>
  <c r="BY1039" i="64" s="1"/>
  <c r="CB1893" i="64" a="1"/>
  <c r="CB1893" i="64" s="1"/>
  <c r="CB1025" i="64" a="1"/>
  <c r="CB1025" i="64" s="1"/>
  <c r="BZ1033" i="64"/>
  <c r="BZ1038" i="64"/>
  <c r="BI1035" i="64"/>
  <c r="BI1028" i="64"/>
  <c r="BJ1023" i="64" s="1"/>
  <c r="BJ1030" i="64" s="1"/>
  <c r="BJ1027" i="64" s="1"/>
  <c r="CB1195" i="64" a="1"/>
  <c r="CB1195" i="64" s="1"/>
  <c r="CB1895" i="64" a="1"/>
  <c r="CB1895" i="64" s="1"/>
  <c r="CA1193" i="64"/>
  <c r="CA1194" i="64" s="1"/>
  <c r="CA1196" i="64" s="1"/>
  <c r="CB1191" i="64" a="1"/>
  <c r="CB1191" i="64" s="1"/>
  <c r="CB1192" i="64" a="1"/>
  <c r="CB1192" i="64" s="1"/>
  <c r="BV2107" i="64"/>
  <c r="AJ656" i="64"/>
  <c r="AK648" i="64"/>
  <c r="AJ663" i="64"/>
  <c r="CB661" i="64" a="1"/>
  <c r="CB661" i="64" s="1"/>
  <c r="CB650" i="64" a="1"/>
  <c r="CB650" i="64" s="1"/>
  <c r="CB653" i="64" a="1"/>
  <c r="CB653" i="64" s="1"/>
  <c r="CB667" i="64" a="1"/>
  <c r="CB667" i="64" s="1"/>
  <c r="CA126" i="64"/>
  <c r="CA141" i="64"/>
  <c r="CA1388" i="64"/>
  <c r="CA1390" i="64" s="1"/>
  <c r="CB111" i="64" a="1"/>
  <c r="CB111" i="64" s="1"/>
  <c r="CB1373" i="64" a="1"/>
  <c r="CB137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265" i="64" a="1"/>
  <c r="CB1265" i="64" s="1"/>
  <c r="AF2027" i="64"/>
  <c r="Z2186" i="64" a="1"/>
  <c r="Z2186" i="64" s="1"/>
  <c r="Z2179" i="64" s="1"/>
  <c r="Z2180" i="64" s="1"/>
  <c r="BY994" i="64"/>
  <c r="BY995" i="64" s="1"/>
  <c r="CA988" i="64"/>
  <c r="BZ992" i="64"/>
  <c r="CA991" i="64"/>
  <c r="CA990" i="64"/>
  <c r="CA987" i="64"/>
  <c r="CA989" i="64"/>
  <c r="CB982" i="64" a="1"/>
  <c r="CB982" i="64" s="1"/>
  <c r="CB983" i="64" a="1"/>
  <c r="CB983" i="64" s="1"/>
  <c r="CB984" i="64" a="1"/>
  <c r="CB984" i="64" s="1"/>
  <c r="CB980" i="64" a="1"/>
  <c r="CB980" i="64" s="1"/>
  <c r="CB981" i="64" a="1"/>
  <c r="CB981" i="64" s="1"/>
  <c r="CA973" i="64"/>
  <c r="CA974" i="64"/>
  <c r="CA976" i="64"/>
  <c r="CB949" i="64" a="1"/>
  <c r="CB949" i="64" s="1"/>
  <c r="CB957" i="64" s="1"/>
  <c r="CB950" i="64" a="1"/>
  <c r="CB950" i="64" s="1"/>
  <c r="CB958" i="64" s="1"/>
  <c r="CB966" i="64" a="1"/>
  <c r="CB966" i="64" s="1"/>
  <c r="CB951" i="64" a="1"/>
  <c r="CB951" i="64" s="1"/>
  <c r="CB959" i="64" s="1"/>
  <c r="CB952" i="64" a="1"/>
  <c r="CB952" i="64" s="1"/>
  <c r="CB960" i="64" s="1"/>
  <c r="CB953" i="64" a="1"/>
  <c r="CB953" i="64" s="1"/>
  <c r="CB961" i="64" s="1"/>
  <c r="CB967" i="64" a="1"/>
  <c r="CB967" i="64" s="1"/>
  <c r="CB965" i="64" a="1"/>
  <c r="CB965" i="64" s="1"/>
  <c r="CB968" i="64" a="1"/>
  <c r="CB968" i="64" s="1"/>
  <c r="CB969" i="64" a="1"/>
  <c r="CB969" i="64" s="1"/>
  <c r="CA975" i="64"/>
  <c r="CA972" i="64"/>
  <c r="BZ977" i="64"/>
  <c r="CB208" i="64" a="1"/>
  <c r="CB208" i="64" s="1"/>
  <c r="CB207" i="64" s="1"/>
  <c r="CB209" i="64" a="1"/>
  <c r="CB209" i="64" s="1"/>
  <c r="CA210" i="64"/>
  <c r="CA212" i="64" s="1"/>
  <c r="CA1241" i="64"/>
  <c r="CA924" i="64"/>
  <c r="CA926" i="64" s="1"/>
  <c r="BY1244" i="64"/>
  <c r="BZ1243" i="64"/>
  <c r="CB331" i="64" a="1"/>
  <c r="CB331" i="64" s="1"/>
  <c r="CB1240" i="64" a="1"/>
  <c r="CB1240" i="64" s="1"/>
  <c r="CB312" i="64" a="1"/>
  <c r="CB312" i="64" s="1"/>
  <c r="CB925" i="64" a="1"/>
  <c r="CB925" i="64" s="1"/>
  <c r="CB891" i="64" a="1"/>
  <c r="CB891" i="64" s="1"/>
  <c r="CB299" i="64" a="1"/>
  <c r="CB299" i="64" s="1"/>
  <c r="BZ888" i="64"/>
  <c r="CA884" i="64"/>
  <c r="CA892" i="64" s="1"/>
  <c r="CB887" i="64" a="1"/>
  <c r="CB887" i="64" s="1"/>
  <c r="CB4" i="64"/>
  <c r="CB883" i="64" a="1"/>
  <c r="CB883" i="64" s="1"/>
  <c r="CC259" i="64"/>
  <c r="CC7" i="64"/>
  <c r="CB8" i="64" s="1"/>
  <c r="CC1" i="64"/>
  <c r="CD2" i="64"/>
  <c r="CC3" i="64"/>
  <c r="CB24" i="864"/>
  <c r="CB98"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1"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850" i="64"/>
  <c r="AL854" i="64" a="1"/>
  <c r="AL854" i="64" s="1"/>
  <c r="AL849" i="64" a="1"/>
  <c r="AL849" i="64" s="1"/>
  <c r="AK589" i="64"/>
  <c r="AJ2396" i="64"/>
  <c r="AL2379" i="64" a="1"/>
  <c r="AL2379" i="64" s="1"/>
  <c r="AL2380" i="64" a="1"/>
  <c r="AL2380" i="64" s="1"/>
  <c r="AL2381" i="64" a="1"/>
  <c r="AL2381" i="64" s="1"/>
  <c r="AL2382" i="64" a="1"/>
  <c r="AL2382" i="64" s="1"/>
  <c r="AL2386" i="64" a="1"/>
  <c r="AL2386" i="64" s="1"/>
  <c r="AL2387" i="64" a="1"/>
  <c r="AL2387" i="64" s="1"/>
  <c r="AL2385" i="64" a="1"/>
  <c r="AL2385" i="64" s="1"/>
  <c r="AL2383" i="64" a="1"/>
  <c r="AL2383" i="64" s="1"/>
  <c r="AL2384" i="64" a="1"/>
  <c r="AL2384" i="64" s="1"/>
  <c r="AK2388" i="64"/>
  <c r="AL587" i="64" a="1"/>
  <c r="AL587" i="64" s="1"/>
  <c r="AL565" i="64" a="1"/>
  <c r="AL565" i="64" s="1"/>
  <c r="AL588" i="64" a="1"/>
  <c r="AL588" i="64" s="1"/>
  <c r="AK566" i="64"/>
  <c r="AL2533" i="64"/>
  <c r="AL2567" i="64"/>
  <c r="DG190" i="64"/>
  <c r="DG193" i="64" s="1"/>
  <c r="CZ2770" i="64"/>
  <c r="DA1658" i="64"/>
  <c r="DB1656" i="64"/>
  <c r="DC2749" i="64"/>
  <c r="DC2751" i="64" s="1"/>
  <c r="AK2492" i="64"/>
  <c r="AK2470" i="64"/>
  <c r="AL2825" i="64" a="1"/>
  <c r="AL2825" i="64" s="1"/>
  <c r="AL2471" i="64" a="1"/>
  <c r="AL2471" i="64" s="1"/>
  <c r="AL2491" i="64" a="1"/>
  <c r="AL2491" i="64" s="1"/>
  <c r="BV2148" i="64"/>
  <c r="BU2150" i="64"/>
  <c r="BV2127" i="64"/>
  <c r="BV2129" i="64" s="1"/>
  <c r="AG2027" i="64"/>
  <c r="AI2015" i="64"/>
  <c r="AH2026" i="64"/>
  <c r="AH2027" i="64" s="1"/>
  <c r="AI2024" i="64"/>
  <c r="AJ2013" i="64"/>
  <c r="AJ2022" i="64"/>
  <c r="AJ2014" i="64"/>
  <c r="AJ2023" i="64"/>
  <c r="AL2019" i="64" a="1"/>
  <c r="AL2019" i="64" s="1"/>
  <c r="AL2018" i="64" a="1"/>
  <c r="AL2018" i="64" s="1"/>
  <c r="AL2009" i="64" a="1"/>
  <c r="AL2009" i="64" s="1"/>
  <c r="AL2010" i="64" a="1"/>
  <c r="AL2010" i="64" s="1"/>
  <c r="AK2006" i="64"/>
  <c r="AK2005" i="64"/>
  <c r="AL2000" i="64" a="1"/>
  <c r="AL2000" i="64" s="1"/>
  <c r="AL2001" i="64" a="1"/>
  <c r="AL2001" i="64" s="1"/>
  <c r="AK2513" i="64"/>
  <c r="AL2512" i="64" a="1"/>
  <c r="AL2512" i="64" s="1"/>
  <c r="AL725" i="64" a="1"/>
  <c r="AL725" i="64" s="1"/>
  <c r="AG773" i="64"/>
  <c r="AM2282" i="64"/>
  <c r="AM2283" i="64" s="1"/>
  <c r="AH772" i="64" a="1"/>
  <c r="AH772" i="64" s="1"/>
  <c r="AK1467" i="64"/>
  <c r="AK1758" i="64"/>
  <c r="AK1921" i="64"/>
  <c r="AK1218" i="64"/>
  <c r="AK542" i="64"/>
  <c r="AK751" i="64"/>
  <c r="AK727" i="64"/>
  <c r="AJ62" i="64"/>
  <c r="AL720" i="64" a="1"/>
  <c r="AL720" i="64" s="1"/>
  <c r="AL75" i="64" a="1"/>
  <c r="AL75" i="64" s="1"/>
  <c r="AL564" i="64" a="1"/>
  <c r="AL564" i="64" s="1"/>
  <c r="AL55" i="64" a="1"/>
  <c r="AL55" i="64" s="1"/>
  <c r="AL60" i="64" a="1"/>
  <c r="AL60" i="64" s="1"/>
  <c r="AL59" i="64" a="1"/>
  <c r="AL59" i="64" s="1"/>
  <c r="AK56" i="64"/>
  <c r="AL54" i="64" a="1"/>
  <c r="AL54" i="64" s="1"/>
  <c r="AL53" i="64" a="1"/>
  <c r="AL53" i="64" s="1"/>
  <c r="AL750" i="64" a="1"/>
  <c r="AL750" i="64" s="1"/>
  <c r="AL2722" i="64" a="1"/>
  <c r="AL2722" i="64" s="1"/>
  <c r="AL2799" i="64" a="1"/>
  <c r="AL2799" i="64" s="1"/>
  <c r="AL2773" i="64" a="1"/>
  <c r="AL2773" i="64" s="1"/>
  <c r="AL2748" i="64" a="1"/>
  <c r="AL2748" i="64" s="1"/>
  <c r="AL1897" i="64" a="1"/>
  <c r="AL1897" i="64" s="1"/>
  <c r="AL1898" i="64" s="1"/>
  <c r="AL89" i="64" a="1"/>
  <c r="AL89" i="64" s="1"/>
  <c r="AL91" i="64" a="1"/>
  <c r="AL91" i="64" s="1"/>
  <c r="AL90" i="64" a="1"/>
  <c r="AL90" i="64" s="1"/>
  <c r="AL92" i="64" a="1"/>
  <c r="AL92" i="64" s="1"/>
  <c r="AK93" i="64"/>
  <c r="AL1839" i="64" a="1"/>
  <c r="AL1839" i="64" s="1"/>
  <c r="AL1840" i="64" s="1"/>
  <c r="AL541" i="64" a="1"/>
  <c r="AL541" i="64" s="1"/>
  <c r="AL2849" i="64" a="1"/>
  <c r="AL2849" i="64" s="1"/>
  <c r="AL1759" i="64" a="1"/>
  <c r="AL1759" i="64" s="1"/>
  <c r="AL2177" i="64" a="1"/>
  <c r="AL2177" i="64" s="1"/>
  <c r="AL2185" i="64" s="1"/>
  <c r="AL1922" i="64" a="1"/>
  <c r="AL1922" i="64" s="1"/>
  <c r="AL1920" i="64" a="1"/>
  <c r="AL1920" i="64" s="1"/>
  <c r="AL1928" i="64" a="1"/>
  <c r="AL1928" i="64" s="1"/>
  <c r="AL1466" i="64" a="1"/>
  <c r="AL1466" i="64" s="1"/>
  <c r="AL1217" i="64" a="1"/>
  <c r="AL1217" i="64" s="1"/>
  <c r="CB1388" i="64" a="1"/>
  <c r="CB1295" i="64" a="1"/>
  <c r="AL2513" i="64" a="1"/>
  <c r="CB1068" i="64" a="1"/>
  <c r="BZ1244" i="64" a="1"/>
  <c r="CA1243" i="64" a="1"/>
  <c r="AL2492" i="64" a="1"/>
  <c r="CB924" i="64" a="1"/>
  <c r="AL850" i="64" a="1"/>
  <c r="AL751" i="64" a="1"/>
  <c r="CB884" i="64" a="1"/>
  <c r="AL2470" i="64" a="1"/>
  <c r="AM2567" i="64" a="1"/>
  <c r="CB1024" i="64" a="1"/>
  <c r="AL1921" i="64" a="1"/>
  <c r="CB1266" i="64"/>
  <c r="AL727" i="64" a="1"/>
  <c r="AH773" i="64" a="1"/>
  <c r="CB1241" i="64" a="1"/>
  <c r="AL566" i="64" a="1"/>
  <c r="CB2052" i="64" a="1"/>
  <c r="CB1136" i="64" a="1"/>
  <c r="AL589" i="64" a="1"/>
  <c r="CB396" i="64" a="1"/>
  <c r="AM2533" i="64" a="1"/>
  <c r="CB1894" i="64" a="1"/>
  <c r="AL542" i="64" a="1"/>
  <c r="AL1467" i="64" a="1"/>
  <c r="AL1758" i="64" a="1"/>
  <c r="AL1218" i="64" a="1"/>
  <c r="AL2005" i="64" a="1"/>
  <c r="AL2006" i="64" a="1"/>
  <c r="CC420" i="64" l="1" a="1"/>
  <c r="CC420" i="64" s="1"/>
  <c r="CC450" i="64" s="1"/>
  <c r="CC480" i="64" a="1"/>
  <c r="CC480" i="64" s="1"/>
  <c r="CC520" i="64" s="1"/>
  <c r="CS72" i="861"/>
  <c r="CT43" i="861" s="1"/>
  <c r="AZ60" i="1236"/>
  <c r="CB396" i="64"/>
  <c r="CB1295" i="64"/>
  <c r="CB1296" i="64" s="1"/>
  <c r="BR1297" i="64"/>
  <c r="BS1293" i="64" s="1"/>
  <c r="BR1299" i="64"/>
  <c r="CC395" i="64" a="1"/>
  <c r="CC395" i="64" s="1"/>
  <c r="CC1294" i="64" a="1"/>
  <c r="CC1294" i="64" s="1"/>
  <c r="CB1136" i="64"/>
  <c r="CB1068" i="64"/>
  <c r="CC1067" i="64" a="1"/>
  <c r="CC1067" i="64" s="1"/>
  <c r="CC1135" i="64" a="1"/>
  <c r="CC1135" i="64" s="1"/>
  <c r="BQ1138" i="64"/>
  <c r="BR1134" i="64" s="1"/>
  <c r="BQ1140" i="64"/>
  <c r="CA1143" i="64"/>
  <c r="CA1137" i="64"/>
  <c r="CA1144" i="64" s="1"/>
  <c r="AI18" i="861"/>
  <c r="AI27" i="861" s="1"/>
  <c r="AI28" i="861" s="1"/>
  <c r="CB2052" i="64"/>
  <c r="CB2061" i="64" s="1"/>
  <c r="CB2062" i="64" s="1" a="1"/>
  <c r="CB2062" i="64" s="1"/>
  <c r="CC2053" i="64" a="1"/>
  <c r="CC2053" i="64" s="1"/>
  <c r="BC2058" i="64"/>
  <c r="BC2055" i="64" s="1"/>
  <c r="CB1024" i="64"/>
  <c r="CB1894" i="64"/>
  <c r="CB1896" i="64" s="1"/>
  <c r="BZ1039" i="64" a="1"/>
  <c r="BZ1039" i="64" s="1"/>
  <c r="CC1893" i="64" a="1"/>
  <c r="CC1893" i="64" s="1"/>
  <c r="CC1025" i="64" a="1"/>
  <c r="CC1025" i="64" s="1"/>
  <c r="CA1033" i="64"/>
  <c r="CA1038" i="64"/>
  <c r="BJ1035" i="64"/>
  <c r="BJ1028" i="64"/>
  <c r="BK1023" i="64" s="1"/>
  <c r="BK1030" i="64" s="1"/>
  <c r="BK1027" i="64" s="1"/>
  <c r="CC1195" i="64" a="1"/>
  <c r="CC1195" i="64" s="1"/>
  <c r="CC1895" i="64" a="1"/>
  <c r="CC1895" i="64" s="1"/>
  <c r="BW2107" i="64"/>
  <c r="CB1193" i="64"/>
  <c r="CB1194" i="64" s="1"/>
  <c r="CB1196" i="64" s="1"/>
  <c r="CC1191" i="64" a="1"/>
  <c r="CC1191" i="64" s="1"/>
  <c r="CC1192" i="64" a="1"/>
  <c r="CC1192" i="64" s="1"/>
  <c r="AK659" i="64"/>
  <c r="AJ668" i="64"/>
  <c r="AJ664" i="64"/>
  <c r="AK651" i="64"/>
  <c r="CC661" i="64" a="1"/>
  <c r="CC661" i="64" s="1"/>
  <c r="CC650" i="64" a="1"/>
  <c r="CC650" i="64" s="1"/>
  <c r="CC667" i="64" a="1"/>
  <c r="CC667" i="64" s="1"/>
  <c r="CC653" i="64" a="1"/>
  <c r="CC653" i="64" s="1"/>
  <c r="CB126" i="64"/>
  <c r="CB141" i="64"/>
  <c r="CB1388" i="64"/>
  <c r="CB1390" i="64" s="1"/>
  <c r="CC111" i="64" a="1"/>
  <c r="CC111" i="64" s="1"/>
  <c r="CC1373" i="64" a="1"/>
  <c r="CC137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265" i="64" a="1"/>
  <c r="CC1265" i="64" s="1"/>
  <c r="BZ994" i="64"/>
  <c r="BZ995" i="64" s="1"/>
  <c r="CA992" i="64"/>
  <c r="CB991" i="64"/>
  <c r="CB990" i="64"/>
  <c r="CB988" i="64"/>
  <c r="CB987" i="64"/>
  <c r="CB989" i="64"/>
  <c r="CC982" i="64" a="1"/>
  <c r="CC982" i="64" s="1"/>
  <c r="CC983" i="64" a="1"/>
  <c r="CC983" i="64" s="1"/>
  <c r="CC984" i="64" a="1"/>
  <c r="CC984" i="64" s="1"/>
  <c r="CC981" i="64" a="1"/>
  <c r="CC981" i="64" s="1"/>
  <c r="CC980" i="64" a="1"/>
  <c r="CC980" i="64" s="1"/>
  <c r="CB974" i="64"/>
  <c r="CA977" i="64"/>
  <c r="CC949" i="64" a="1"/>
  <c r="CC949" i="64" s="1"/>
  <c r="CC957" i="64" s="1"/>
  <c r="CC950" i="64" a="1"/>
  <c r="CC950" i="64" s="1"/>
  <c r="CC958" i="64" s="1"/>
  <c r="CC966" i="64" a="1"/>
  <c r="CC966" i="64" s="1"/>
  <c r="CC951" i="64" a="1"/>
  <c r="CC951" i="64" s="1"/>
  <c r="CC959" i="64" s="1"/>
  <c r="CC952" i="64" a="1"/>
  <c r="CC952" i="64" s="1"/>
  <c r="CC960" i="64" s="1"/>
  <c r="CC965" i="64" a="1"/>
  <c r="CC965" i="64" s="1"/>
  <c r="CC953" i="64" a="1"/>
  <c r="CC953" i="64" s="1"/>
  <c r="CC961" i="64" s="1"/>
  <c r="CC967" i="64" a="1"/>
  <c r="CC967" i="64" s="1"/>
  <c r="CC968" i="64" a="1"/>
  <c r="CC968" i="64" s="1"/>
  <c r="CC969" i="64" a="1"/>
  <c r="CC969" i="64" s="1"/>
  <c r="CB976" i="64"/>
  <c r="CB975" i="64"/>
  <c r="CB973" i="64"/>
  <c r="CB972" i="64"/>
  <c r="CB210" i="64"/>
  <c r="CB212" i="64" s="1"/>
  <c r="CC208" i="64" a="1"/>
  <c r="CC208" i="64" s="1"/>
  <c r="CC207" i="64" s="1"/>
  <c r="CC209" i="64" a="1"/>
  <c r="CC209" i="64" s="1"/>
  <c r="CB1241" i="64"/>
  <c r="CB924" i="64"/>
  <c r="CB926" i="64" s="1"/>
  <c r="BZ1244" i="64"/>
  <c r="CA1243" i="64"/>
  <c r="CC331" i="64" a="1"/>
  <c r="CC331" i="64" s="1"/>
  <c r="CC1240" i="64" a="1"/>
  <c r="CC1240" i="64" s="1"/>
  <c r="CC312" i="64" a="1"/>
  <c r="CC312" i="64" s="1"/>
  <c r="CC925" i="64" a="1"/>
  <c r="CC925" i="64" s="1"/>
  <c r="CC891" i="64" a="1"/>
  <c r="CC891" i="64" s="1"/>
  <c r="CC299" i="64" a="1"/>
  <c r="CC299" i="64" s="1"/>
  <c r="CA888" i="64"/>
  <c r="CB884" i="64"/>
  <c r="CB892" i="64" s="1"/>
  <c r="CC887" i="64" a="1"/>
  <c r="CC887" i="64" s="1"/>
  <c r="CC4" i="64"/>
  <c r="CC883" i="64" a="1"/>
  <c r="CC883" i="64" s="1"/>
  <c r="CD259" i="64"/>
  <c r="CD7" i="64"/>
  <c r="CC8" i="64" s="1"/>
  <c r="CD1" i="64"/>
  <c r="CE2" i="64"/>
  <c r="CD3" i="64"/>
  <c r="CC24" i="864"/>
  <c r="CC98"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1"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850" i="64"/>
  <c r="AL860" i="64" s="1"/>
  <c r="AK860" i="64"/>
  <c r="AM854" i="64" a="1"/>
  <c r="AM854" i="64" s="1"/>
  <c r="AM849" i="64" a="1"/>
  <c r="AM849" i="64" s="1"/>
  <c r="AL589" i="64"/>
  <c r="AK2396" i="64"/>
  <c r="AM2379" i="64" a="1"/>
  <c r="AM2379" i="64" s="1"/>
  <c r="AM2380" i="64" a="1"/>
  <c r="AM2380" i="64" s="1"/>
  <c r="AM2383" i="64" a="1"/>
  <c r="AM2383" i="64" s="1"/>
  <c r="AM2384" i="64" a="1"/>
  <c r="AM2384" i="64" s="1"/>
  <c r="AM2382" i="64" a="1"/>
  <c r="AM2382" i="64" s="1"/>
  <c r="AM2386" i="64" a="1"/>
  <c r="AM2386" i="64" s="1"/>
  <c r="AM2387" i="64" a="1"/>
  <c r="AM2387" i="64" s="1"/>
  <c r="AM2385" i="64" a="1"/>
  <c r="AM2385" i="64" s="1"/>
  <c r="AM2381" i="64" a="1"/>
  <c r="AM2381" i="64" s="1"/>
  <c r="AL2388" i="64"/>
  <c r="AM565" i="64" a="1"/>
  <c r="AM565" i="64" s="1"/>
  <c r="AM588" i="64" a="1"/>
  <c r="AM588" i="64" s="1"/>
  <c r="AM587" i="64" a="1"/>
  <c r="AM587" i="64" s="1"/>
  <c r="AL566" i="64"/>
  <c r="AM2567" i="64"/>
  <c r="AM2533" i="64"/>
  <c r="DH190" i="64"/>
  <c r="DH193" i="64" s="1"/>
  <c r="DB2719" i="64"/>
  <c r="DB2796" i="64"/>
  <c r="DB2822" i="64"/>
  <c r="DB1658" i="64"/>
  <c r="DC1656" i="64"/>
  <c r="DD2749" i="64"/>
  <c r="DD2751" i="64" s="1"/>
  <c r="AL2492" i="64"/>
  <c r="AL2470" i="64"/>
  <c r="AM2825" i="64" a="1"/>
  <c r="AM2825" i="64" s="1"/>
  <c r="AM2471" i="64" a="1"/>
  <c r="AM2471" i="64" s="1"/>
  <c r="AM2491" i="64" a="1"/>
  <c r="AM2491" i="64" s="1"/>
  <c r="BV2150" i="64"/>
  <c r="BW2148" i="64"/>
  <c r="BW2127" i="64"/>
  <c r="BW2129" i="64" s="1"/>
  <c r="BX2107" i="64"/>
  <c r="AI2026" i="64"/>
  <c r="AJ2015" i="64"/>
  <c r="AK2014" i="64"/>
  <c r="AK2023" i="64"/>
  <c r="AK2013" i="64"/>
  <c r="AK2022" i="64"/>
  <c r="AM2019" i="64" a="1"/>
  <c r="AM2019" i="64" s="1"/>
  <c r="AM2018" i="64" a="1"/>
  <c r="AM2018" i="64" s="1"/>
  <c r="AM2010" i="64" a="1"/>
  <c r="AM2010" i="64" s="1"/>
  <c r="AM2009" i="64" a="1"/>
  <c r="AM2009" i="64" s="1"/>
  <c r="AL2006" i="64"/>
  <c r="AL2005" i="64"/>
  <c r="AM2000" i="64" a="1"/>
  <c r="AM2000" i="64" s="1"/>
  <c r="AM2001" i="64" a="1"/>
  <c r="AM2001" i="64" s="1"/>
  <c r="AL2513" i="64"/>
  <c r="AM2512" i="64" a="1"/>
  <c r="AM2512" i="64" s="1"/>
  <c r="AM725" i="64" a="1"/>
  <c r="AM725" i="64" s="1"/>
  <c r="AH773" i="64"/>
  <c r="AN2282" i="64"/>
  <c r="AN2283" i="64" s="1"/>
  <c r="AI772" i="64" a="1"/>
  <c r="AI772" i="64" s="1"/>
  <c r="AL1921" i="64"/>
  <c r="AL1467" i="64"/>
  <c r="AL1758" i="64"/>
  <c r="AL1218" i="64"/>
  <c r="AL727" i="64"/>
  <c r="AL751" i="64"/>
  <c r="AL542" i="64"/>
  <c r="AA2176" i="64"/>
  <c r="AA2182" i="64" s="1"/>
  <c r="AK62" i="64"/>
  <c r="AM720" i="64" a="1"/>
  <c r="AM720" i="64" s="1"/>
  <c r="AM75" i="64" a="1"/>
  <c r="AM75" i="64" s="1"/>
  <c r="AM564" i="64" a="1"/>
  <c r="AM564" i="64" s="1"/>
  <c r="AM55" i="64" a="1"/>
  <c r="AM55" i="64" s="1"/>
  <c r="AM60" i="64" a="1"/>
  <c r="AM60" i="64" s="1"/>
  <c r="AM59" i="64" a="1"/>
  <c r="AM59" i="64" s="1"/>
  <c r="AL56" i="64"/>
  <c r="AM53" i="64" a="1"/>
  <c r="AM53" i="64" s="1"/>
  <c r="AM54" i="64" a="1"/>
  <c r="AM54" i="64" s="1"/>
  <c r="AM750" i="64" a="1"/>
  <c r="AM750" i="64" s="1"/>
  <c r="AM2722" i="64" a="1"/>
  <c r="AM2722" i="64" s="1"/>
  <c r="AM2799" i="64" a="1"/>
  <c r="AM2799" i="64" s="1"/>
  <c r="AM2773" i="64" a="1"/>
  <c r="AM2773" i="64" s="1"/>
  <c r="AM2748" i="64" a="1"/>
  <c r="AM2748" i="64" s="1"/>
  <c r="AM1897" i="64" a="1"/>
  <c r="AM1897" i="64" s="1"/>
  <c r="AM1898" i="64" s="1"/>
  <c r="AM91" i="64" a="1"/>
  <c r="AM91" i="64" s="1"/>
  <c r="AM92" i="64" a="1"/>
  <c r="AM92" i="64" s="1"/>
  <c r="AM89" i="64" a="1"/>
  <c r="AM89" i="64" s="1"/>
  <c r="AM90" i="64" a="1"/>
  <c r="AM90" i="64" s="1"/>
  <c r="AL93" i="64"/>
  <c r="AM1839" i="64" a="1"/>
  <c r="AM1839" i="64" s="1"/>
  <c r="AM1840" i="64" s="1"/>
  <c r="AM541" i="64" a="1"/>
  <c r="AM541" i="64" s="1"/>
  <c r="AM2849" i="64" a="1"/>
  <c r="AM2849" i="64" s="1"/>
  <c r="AM1759" i="64" a="1"/>
  <c r="AM1759" i="64" s="1"/>
  <c r="AM2177" i="64" a="1"/>
  <c r="AM2177" i="64" s="1"/>
  <c r="AM2185" i="64" s="1"/>
  <c r="AM1922" i="64" a="1"/>
  <c r="AM1922" i="64" s="1"/>
  <c r="AM1920" i="64" a="1"/>
  <c r="AM1920" i="64" s="1"/>
  <c r="AM1928" i="64" a="1"/>
  <c r="AM1928" i="64" s="1"/>
  <c r="AM1466" i="64" a="1"/>
  <c r="AM1466" i="64" s="1"/>
  <c r="AM1217" i="64" a="1"/>
  <c r="AM1217" i="64" s="1"/>
  <c r="AM751" i="64" a="1"/>
  <c r="CC1068" i="64" a="1"/>
  <c r="AM2006" i="64" a="1"/>
  <c r="AM727" i="64" a="1"/>
  <c r="CC924" i="64" a="1"/>
  <c r="CC1241" i="64" a="1"/>
  <c r="CC2052" i="64" a="1"/>
  <c r="CA1244" i="64" a="1"/>
  <c r="AM542" i="64" a="1"/>
  <c r="CC1266" i="64"/>
  <c r="AM589" i="64" a="1"/>
  <c r="AM1921" i="64" a="1"/>
  <c r="CC1295" i="64" a="1"/>
  <c r="AM1467" i="64" a="1"/>
  <c r="AM566" i="64" a="1"/>
  <c r="AM2513" i="64" a="1"/>
  <c r="CC1894" i="64" a="1"/>
  <c r="AM1758" i="64" a="1"/>
  <c r="AN2567" i="64" a="1"/>
  <c r="CC396" i="64" a="1"/>
  <c r="CC1024" i="64" a="1"/>
  <c r="AM2492" i="64" a="1"/>
  <c r="CC1388" i="64" a="1"/>
  <c r="CB1243" i="64" a="1"/>
  <c r="CC1136" i="64" a="1"/>
  <c r="CC884" i="64" a="1"/>
  <c r="AM850" i="64" a="1"/>
  <c r="AN2533" i="64" a="1"/>
  <c r="AM2470" i="64" a="1"/>
  <c r="AI773" i="64" a="1"/>
  <c r="AM1218" i="64" a="1"/>
  <c r="AM2005" i="64" a="1"/>
  <c r="CD420" i="64" l="1" a="1"/>
  <c r="CD420" i="64" s="1"/>
  <c r="CD450" i="64" s="1"/>
  <c r="CD480" i="64" a="1"/>
  <c r="CD480" i="64" s="1"/>
  <c r="CD520" i="64" s="1"/>
  <c r="CT72" i="861"/>
  <c r="CU43" i="861" s="1"/>
  <c r="AZ66" i="1236"/>
  <c r="AZ43" i="861" s="1"/>
  <c r="AZ64" i="1236"/>
  <c r="AZ72" i="861" s="1"/>
  <c r="CC1295" i="64"/>
  <c r="CC1296" i="64" s="1"/>
  <c r="CC396" i="64"/>
  <c r="CD395" i="64" a="1"/>
  <c r="CD395" i="64" s="1"/>
  <c r="CD1294" i="64" a="1"/>
  <c r="CD1294" i="64" s="1"/>
  <c r="BS1297" i="64"/>
  <c r="BT1293" i="64" s="1"/>
  <c r="BS1299" i="64"/>
  <c r="CC1136" i="64"/>
  <c r="CC1068" i="64"/>
  <c r="BR1138" i="64"/>
  <c r="BS1134" i="64" s="1"/>
  <c r="BR1140" i="64"/>
  <c r="CD1067" i="64" a="1"/>
  <c r="CD1067" i="64" s="1"/>
  <c r="CD1135" i="64" a="1"/>
  <c r="CD1135" i="64" s="1"/>
  <c r="CB1143" i="64"/>
  <c r="CB1137" i="64"/>
  <c r="CB1144" i="64" s="1"/>
  <c r="CC2052" i="64"/>
  <c r="CC2061" i="64" s="1"/>
  <c r="CC2062" i="64" s="1" a="1"/>
  <c r="CC2062" i="64" s="1"/>
  <c r="CD2053" i="64" a="1"/>
  <c r="CD2053" i="64" s="1"/>
  <c r="BC2056" i="64"/>
  <c r="BD2051" i="64" s="1"/>
  <c r="CC1024" i="64"/>
  <c r="CC1894" i="64"/>
  <c r="CC1896" i="64" s="1"/>
  <c r="CD1893" i="64" a="1"/>
  <c r="CD1893" i="64" s="1"/>
  <c r="CD1025" i="64" a="1"/>
  <c r="CD1025" i="64" s="1"/>
  <c r="CA1039" i="64" a="1"/>
  <c r="CA1039" i="64" s="1"/>
  <c r="CB1033" i="64"/>
  <c r="CB1038" i="64"/>
  <c r="BK1035" i="64"/>
  <c r="BK1028" i="64"/>
  <c r="BL1023" i="64" s="1"/>
  <c r="BL1030" i="64" s="1"/>
  <c r="BL1027" i="64" s="1"/>
  <c r="CD1195" i="64" a="1"/>
  <c r="CD1195" i="64" s="1"/>
  <c r="CD1895" i="64" a="1"/>
  <c r="CD1895" i="64" s="1"/>
  <c r="CC1193" i="64"/>
  <c r="CC1194" i="64" s="1"/>
  <c r="CC1196" i="64" s="1"/>
  <c r="CD1191" i="64" a="1"/>
  <c r="CD1191" i="64" s="1"/>
  <c r="CD1192" i="64" a="1"/>
  <c r="CD1192" i="64" s="1"/>
  <c r="AK660" i="64"/>
  <c r="AK662" i="64" s="1"/>
  <c r="AK652" i="64" s="1"/>
  <c r="AK654" i="64" s="1"/>
  <c r="AK655" i="64" s="1"/>
  <c r="CD661" i="64" a="1"/>
  <c r="CD661" i="64" s="1"/>
  <c r="CD650" i="64" a="1"/>
  <c r="CD650" i="64" s="1"/>
  <c r="CD667" i="64" a="1"/>
  <c r="CD667" i="64" s="1"/>
  <c r="CD653" i="64" a="1"/>
  <c r="CD653" i="64" s="1"/>
  <c r="CC126" i="64"/>
  <c r="CC141" i="64"/>
  <c r="CC1388" i="64"/>
  <c r="CD111" i="64" a="1"/>
  <c r="CD111" i="64" s="1"/>
  <c r="CD1373" i="64" a="1"/>
  <c r="CD137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265" i="64" a="1"/>
  <c r="CD1265" i="64" s="1"/>
  <c r="AA2186" i="64" a="1"/>
  <c r="AA2186" i="64" s="1"/>
  <c r="AA2179" i="64" s="1"/>
  <c r="AA2180" i="64" s="1"/>
  <c r="CA994" i="64"/>
  <c r="CC987" i="64"/>
  <c r="CB992" i="64"/>
  <c r="CC991" i="64"/>
  <c r="CC990" i="64"/>
  <c r="CC988" i="64"/>
  <c r="CC989" i="64"/>
  <c r="CD982" i="64" a="1"/>
  <c r="CD982" i="64" s="1"/>
  <c r="CD983" i="64" a="1"/>
  <c r="CD983" i="64" s="1"/>
  <c r="CD984" i="64" a="1"/>
  <c r="CD984" i="64" s="1"/>
  <c r="CD981" i="64" a="1"/>
  <c r="CD981" i="64" s="1"/>
  <c r="CD980" i="64" a="1"/>
  <c r="CD980" i="64" s="1"/>
  <c r="CB977" i="64"/>
  <c r="CC976" i="64"/>
  <c r="CD969" i="64" a="1"/>
  <c r="CD969" i="64" s="1"/>
  <c r="CD949" i="64" a="1"/>
  <c r="CD949" i="64" s="1"/>
  <c r="CD957" i="64" s="1"/>
  <c r="CD950" i="64" a="1"/>
  <c r="CD950" i="64" s="1"/>
  <c r="CD958" i="64" s="1"/>
  <c r="CD966" i="64" a="1"/>
  <c r="CD966" i="64" s="1"/>
  <c r="CD965" i="64" a="1"/>
  <c r="CD965" i="64" s="1"/>
  <c r="CD951" i="64" a="1"/>
  <c r="CD951" i="64" s="1"/>
  <c r="CD959" i="64" s="1"/>
  <c r="CD952" i="64" a="1"/>
  <c r="CD952" i="64" s="1"/>
  <c r="CD960" i="64" s="1"/>
  <c r="CD953" i="64" a="1"/>
  <c r="CD953" i="64" s="1"/>
  <c r="CD961" i="64" s="1"/>
  <c r="CD967" i="64" a="1"/>
  <c r="CD967" i="64" s="1"/>
  <c r="CD968" i="64" a="1"/>
  <c r="CD968" i="64" s="1"/>
  <c r="CC975" i="64"/>
  <c r="CC974" i="64"/>
  <c r="CC973" i="64"/>
  <c r="CC972" i="64"/>
  <c r="CD208" i="64" a="1"/>
  <c r="CD208" i="64" s="1"/>
  <c r="CD207" i="64" s="1"/>
  <c r="CD209" i="64" a="1"/>
  <c r="CD209" i="64" s="1"/>
  <c r="CC210" i="64"/>
  <c r="CC212" i="64" s="1"/>
  <c r="CC1241" i="64"/>
  <c r="CC924" i="64"/>
  <c r="CC926" i="64" s="1"/>
  <c r="CA1244" i="64"/>
  <c r="CB1243" i="64"/>
  <c r="CD331" i="64" a="1"/>
  <c r="CD331" i="64" s="1"/>
  <c r="CD1240" i="64" a="1"/>
  <c r="CD1240" i="64" s="1"/>
  <c r="CD312" i="64" a="1"/>
  <c r="CD312" i="64" s="1"/>
  <c r="CD925" i="64" a="1"/>
  <c r="CD925" i="64" s="1"/>
  <c r="CD891" i="64" a="1"/>
  <c r="CD891" i="64" s="1"/>
  <c r="CD299" i="64" a="1"/>
  <c r="CD299" i="64" s="1"/>
  <c r="CB888" i="64"/>
  <c r="CC884" i="64"/>
  <c r="CC892" i="64" s="1"/>
  <c r="CD887" i="64" a="1"/>
  <c r="CD887" i="64" s="1"/>
  <c r="CD4" i="64"/>
  <c r="CD883" i="64" a="1"/>
  <c r="CD883" i="64" s="1"/>
  <c r="CE259" i="64"/>
  <c r="CE7" i="64"/>
  <c r="CD8" i="64" s="1"/>
  <c r="CF2" i="64"/>
  <c r="CE3" i="64"/>
  <c r="CE1" i="64"/>
  <c r="CH3" i="861"/>
  <c r="CG1" i="861"/>
  <c r="CG4" i="861"/>
  <c r="CG5" i="861" s="1"/>
  <c r="CG8" i="861"/>
  <c r="CD57" i="863"/>
  <c r="CD42" i="863"/>
  <c r="CD21" i="863" s="1"/>
  <c r="CD31"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8"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850" i="64"/>
  <c r="AM860" i="64" s="1"/>
  <c r="AN854" i="64" a="1"/>
  <c r="AN854" i="64" s="1"/>
  <c r="AN849" i="64" a="1"/>
  <c r="AN849" i="64" s="1"/>
  <c r="AM589" i="64"/>
  <c r="AL2396" i="64"/>
  <c r="AN2385" i="64" a="1"/>
  <c r="AN2385" i="64" s="1"/>
  <c r="AN2379" i="64" a="1"/>
  <c r="AN2379" i="64" s="1"/>
  <c r="AN2381" i="64" a="1"/>
  <c r="AN2381" i="64" s="1"/>
  <c r="AN2383" i="64" a="1"/>
  <c r="AN2383" i="64" s="1"/>
  <c r="AN2384" i="64" a="1"/>
  <c r="AN2384" i="64" s="1"/>
  <c r="AN2380" i="64" a="1"/>
  <c r="AN2380" i="64" s="1"/>
  <c r="AN2382" i="64" a="1"/>
  <c r="AN2382" i="64" s="1"/>
  <c r="AN2386" i="64" a="1"/>
  <c r="AN2386" i="64" s="1"/>
  <c r="AN2387" i="64" a="1"/>
  <c r="AN2387" i="64" s="1"/>
  <c r="AM2388" i="64"/>
  <c r="AN565" i="64" a="1"/>
  <c r="AN565" i="64" s="1"/>
  <c r="AN588" i="64" a="1"/>
  <c r="AN588" i="64" s="1"/>
  <c r="AN587" i="64" a="1"/>
  <c r="AN587" i="64" s="1"/>
  <c r="AM566" i="64"/>
  <c r="AN2567" i="64"/>
  <c r="AN2533" i="64"/>
  <c r="DI190" i="64"/>
  <c r="DI193" i="64" s="1"/>
  <c r="DA2770" i="64"/>
  <c r="DC1658" i="64"/>
  <c r="DD1656" i="64"/>
  <c r="DE2749" i="64"/>
  <c r="DE2751" i="64" s="1"/>
  <c r="AM2492" i="64"/>
  <c r="AM2470" i="64"/>
  <c r="AN2825" i="64" a="1"/>
  <c r="AN2825" i="64" s="1"/>
  <c r="AN2471" i="64" a="1"/>
  <c r="AN2471" i="64" s="1"/>
  <c r="AN2491" i="64" a="1"/>
  <c r="AN2491" i="64" s="1"/>
  <c r="BW2150" i="64"/>
  <c r="BX2148" i="64"/>
  <c r="BX2127" i="64"/>
  <c r="BX2129" i="64" s="1"/>
  <c r="BY2107" i="64"/>
  <c r="AI2027" i="64"/>
  <c r="AK2015" i="64"/>
  <c r="AJ2024" i="64"/>
  <c r="AJ2026" i="64" s="1"/>
  <c r="AK2024" i="64"/>
  <c r="AL2013" i="64"/>
  <c r="AL2022" i="64"/>
  <c r="AL2014" i="64"/>
  <c r="AL2023" i="64"/>
  <c r="AN2018" i="64" a="1"/>
  <c r="AN2018" i="64" s="1"/>
  <c r="AN2019" i="64" a="1"/>
  <c r="AN2019" i="64" s="1"/>
  <c r="AN2010" i="64" a="1"/>
  <c r="AN2010" i="64" s="1"/>
  <c r="AN2009" i="64" a="1"/>
  <c r="AN2009" i="64" s="1"/>
  <c r="AM2006" i="64"/>
  <c r="AM2005" i="64"/>
  <c r="AN2000" i="64" a="1"/>
  <c r="AN2000" i="64" s="1"/>
  <c r="AN2001" i="64" a="1"/>
  <c r="AN2001" i="64" s="1"/>
  <c r="AM2513" i="64"/>
  <c r="AN2512" i="64" a="1"/>
  <c r="AN2512" i="64" s="1"/>
  <c r="AN725" i="64" a="1"/>
  <c r="AN725" i="64" s="1"/>
  <c r="AI773" i="64"/>
  <c r="AO2282" i="64"/>
  <c r="AO2283" i="64" s="1"/>
  <c r="AJ772" i="64" a="1"/>
  <c r="AJ772" i="64" s="1"/>
  <c r="AM1467" i="64"/>
  <c r="AM1921" i="64"/>
  <c r="AM1758" i="64"/>
  <c r="AM1218" i="64"/>
  <c r="AM542" i="64"/>
  <c r="AM751" i="64"/>
  <c r="AM727" i="64"/>
  <c r="AL62" i="64"/>
  <c r="AN720" i="64" a="1"/>
  <c r="AN720" i="64" s="1"/>
  <c r="AN75" i="64" a="1"/>
  <c r="AN75" i="64" s="1"/>
  <c r="AN564" i="64" a="1"/>
  <c r="AN564" i="64" s="1"/>
  <c r="AN55" i="64" a="1"/>
  <c r="AN55" i="64" s="1"/>
  <c r="AN59" i="64" a="1"/>
  <c r="AN59" i="64" s="1"/>
  <c r="AN60" i="64" a="1"/>
  <c r="AN60" i="64" s="1"/>
  <c r="AM56" i="64"/>
  <c r="AN54" i="64" a="1"/>
  <c r="AN54" i="64" s="1"/>
  <c r="AN53" i="64" a="1"/>
  <c r="AN53" i="64" s="1"/>
  <c r="AN750" i="64" a="1"/>
  <c r="AN750" i="64" s="1"/>
  <c r="AN2722" i="64" a="1"/>
  <c r="AN2722" i="64" s="1"/>
  <c r="AN2799" i="64" a="1"/>
  <c r="AN2799" i="64" s="1"/>
  <c r="AN2773" i="64" a="1"/>
  <c r="AN2773" i="64" s="1"/>
  <c r="AN2748" i="64" a="1"/>
  <c r="AN2748" i="64" s="1"/>
  <c r="AN1897" i="64" a="1"/>
  <c r="AN1897" i="64" s="1"/>
  <c r="AN1898" i="64" s="1"/>
  <c r="AN90" i="64" a="1"/>
  <c r="AN90" i="64" s="1"/>
  <c r="AN89" i="64" a="1"/>
  <c r="AN89" i="64" s="1"/>
  <c r="AN91" i="64" a="1"/>
  <c r="AN91" i="64" s="1"/>
  <c r="AN92" i="64" a="1"/>
  <c r="AN92" i="64" s="1"/>
  <c r="AM93" i="64"/>
  <c r="AN1839" i="64" a="1"/>
  <c r="AN1839" i="64" s="1"/>
  <c r="AN1840" i="64" s="1"/>
  <c r="AN541" i="64" a="1"/>
  <c r="AN541" i="64" s="1"/>
  <c r="AN2849" i="64" a="1"/>
  <c r="AN2849" i="64" s="1"/>
  <c r="AN1759" i="64" a="1"/>
  <c r="AN1759" i="64" s="1"/>
  <c r="AN2177" i="64" a="1"/>
  <c r="AN2177" i="64" s="1"/>
  <c r="AN2185" i="64" s="1"/>
  <c r="AN1920" i="64" a="1"/>
  <c r="AN1920" i="64" s="1"/>
  <c r="AN1928" i="64" a="1"/>
  <c r="AN1928" i="64" s="1"/>
  <c r="AN1922" i="64" a="1"/>
  <c r="AN1922" i="64" s="1"/>
  <c r="AN1466" i="64" a="1"/>
  <c r="AN1466" i="64" s="1"/>
  <c r="AN1217" i="64" a="1"/>
  <c r="AN1217" i="64" s="1"/>
  <c r="AN1921" i="64" a="1"/>
  <c r="CD1068" i="64" a="1"/>
  <c r="AN1758" i="64" a="1"/>
  <c r="CD1024" i="64" a="1"/>
  <c r="AN2492" i="64" a="1"/>
  <c r="AN751" i="64" a="1"/>
  <c r="CD2052" i="64" a="1"/>
  <c r="CD1266" i="64"/>
  <c r="AJ773" i="64" a="1"/>
  <c r="CD884" i="64" a="1"/>
  <c r="AN1218" i="64" a="1"/>
  <c r="AN2005" i="64" a="1"/>
  <c r="CC1243" i="64" a="1"/>
  <c r="AN727" i="64" a="1"/>
  <c r="AN2513" i="64" a="1"/>
  <c r="AN2006" i="64" a="1"/>
  <c r="CD1295" i="64" a="1"/>
  <c r="CD1388" i="64" a="1"/>
  <c r="CD1241" i="64" a="1"/>
  <c r="AN566" i="64" a="1"/>
  <c r="AN1467" i="64" a="1"/>
  <c r="CD1894" i="64" a="1"/>
  <c r="AN850" i="64" a="1"/>
  <c r="CD1136" i="64" a="1"/>
  <c r="CD396" i="64" a="1"/>
  <c r="CD924" i="64" a="1"/>
  <c r="AN2470" i="64" a="1"/>
  <c r="AO2567" i="64" a="1"/>
  <c r="AN589" i="64" a="1"/>
  <c r="CB1244" i="64" a="1"/>
  <c r="AO2533" i="64" a="1"/>
  <c r="AN542" i="64" a="1"/>
  <c r="CE420" i="64" l="1" a="1"/>
  <c r="CE420" i="64" s="1"/>
  <c r="CE450" i="64" s="1"/>
  <c r="CE480" i="64" a="1"/>
  <c r="CE480" i="64" s="1"/>
  <c r="CE520" i="64" s="1"/>
  <c r="CU72" i="861"/>
  <c r="CV43" i="861" s="1"/>
  <c r="BA60" i="1236"/>
  <c r="CD1295" i="64"/>
  <c r="CD1296" i="64" s="1"/>
  <c r="CD396" i="64"/>
  <c r="CE1294" i="64" a="1"/>
  <c r="CE1294" i="64" s="1"/>
  <c r="CE395" i="64" a="1"/>
  <c r="CE395" i="64" s="1"/>
  <c r="BT1297" i="64"/>
  <c r="BU1293" i="64" s="1"/>
  <c r="BT1299" i="64"/>
  <c r="CD1136" i="64"/>
  <c r="CD1068" i="64"/>
  <c r="BS1138" i="64"/>
  <c r="BT1134" i="64" s="1"/>
  <c r="BS1140" i="64"/>
  <c r="CE1067" i="64" a="1"/>
  <c r="CE1067" i="64" s="1"/>
  <c r="CE1135" i="64" a="1"/>
  <c r="CE1135" i="64" s="1"/>
  <c r="CC1143" i="64"/>
  <c r="CC1137" i="64"/>
  <c r="CC1144" i="64" s="1"/>
  <c r="CE2053" i="64" a="1"/>
  <c r="CE2053" i="64" s="1"/>
  <c r="CD2052" i="64"/>
  <c r="CD2061" i="64" s="1"/>
  <c r="CD2062" i="64" s="1" a="1"/>
  <c r="CD2062" i="64" s="1"/>
  <c r="BD2058" i="64"/>
  <c r="BD2055" i="64" s="1"/>
  <c r="CD1024" i="64"/>
  <c r="CD1894" i="64"/>
  <c r="CD1896" i="64" s="1"/>
  <c r="CE1893" i="64" a="1"/>
  <c r="CE1893" i="64" s="1"/>
  <c r="CE1025" i="64" a="1"/>
  <c r="CE1025" i="64" s="1"/>
  <c r="CB1039" i="64" a="1"/>
  <c r="CB1039" i="64" s="1"/>
  <c r="CC1033" i="64"/>
  <c r="CC1038" i="64"/>
  <c r="CC1039" i="64" s="1" a="1"/>
  <c r="CC1039" i="64" s="1"/>
  <c r="BL1035" i="64"/>
  <c r="BL1028" i="64"/>
  <c r="BM1023" i="64" s="1"/>
  <c r="BM1030" i="64" s="1"/>
  <c r="BM1027" i="64" s="1"/>
  <c r="CE1195" i="64" a="1"/>
  <c r="CE1195" i="64" s="1"/>
  <c r="CE1895" i="64" a="1"/>
  <c r="CE1895" i="64" s="1"/>
  <c r="CD1193" i="64"/>
  <c r="CD1194" i="64" s="1"/>
  <c r="CD1196" i="64" s="1"/>
  <c r="CE1191" i="64" a="1"/>
  <c r="CE1191" i="64" s="1"/>
  <c r="CE1192" i="64" a="1"/>
  <c r="CE1192" i="64" s="1"/>
  <c r="AK663" i="64"/>
  <c r="AK668" i="64" s="1"/>
  <c r="AK656" i="64"/>
  <c r="AL648" i="64"/>
  <c r="CE661" i="64" a="1"/>
  <c r="CE661" i="64" s="1"/>
  <c r="CE650" i="64" a="1"/>
  <c r="CE650" i="64" s="1"/>
  <c r="CE667" i="64" a="1"/>
  <c r="CE667" i="64" s="1"/>
  <c r="CE653" i="64" a="1"/>
  <c r="CE653" i="64" s="1"/>
  <c r="CD126" i="64"/>
  <c r="CD141" i="64"/>
  <c r="CD1388" i="64"/>
  <c r="CD1390" i="64" s="1"/>
  <c r="CE111" i="64" a="1"/>
  <c r="CE111" i="64" s="1"/>
  <c r="CE1373" i="64" a="1"/>
  <c r="CE1373" i="64" s="1"/>
  <c r="CC139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265" i="64" a="1"/>
  <c r="CE1265" i="64" s="1"/>
  <c r="CA995" i="64"/>
  <c r="CB994" i="64"/>
  <c r="CB995" i="64" s="1"/>
  <c r="CC992" i="64"/>
  <c r="CD990" i="64"/>
  <c r="CD988" i="64"/>
  <c r="CD987" i="64"/>
  <c r="CD989" i="64"/>
  <c r="CD991" i="64"/>
  <c r="CE982" i="64" a="1"/>
  <c r="CE982" i="64" s="1"/>
  <c r="CE983" i="64" a="1"/>
  <c r="CE983" i="64" s="1"/>
  <c r="CE984" i="64" a="1"/>
  <c r="CE984" i="64" s="1"/>
  <c r="CE981" i="64" a="1"/>
  <c r="CE981" i="64" s="1"/>
  <c r="CE980" i="64" a="1"/>
  <c r="CE980" i="64" s="1"/>
  <c r="CD976" i="64"/>
  <c r="CC977" i="64"/>
  <c r="CE969" i="64" a="1"/>
  <c r="CE969" i="64" s="1"/>
  <c r="CE965" i="64" a="1"/>
  <c r="CE965" i="64" s="1"/>
  <c r="CE949" i="64" a="1"/>
  <c r="CE949" i="64" s="1"/>
  <c r="CE957" i="64" s="1"/>
  <c r="CE950" i="64" a="1"/>
  <c r="CE950" i="64" s="1"/>
  <c r="CE958" i="64" s="1"/>
  <c r="CE966" i="64" a="1"/>
  <c r="CE966" i="64" s="1"/>
  <c r="CE951" i="64" a="1"/>
  <c r="CE951" i="64" s="1"/>
  <c r="CE959" i="64" s="1"/>
  <c r="CE952" i="64" a="1"/>
  <c r="CE952" i="64" s="1"/>
  <c r="CE960" i="64" s="1"/>
  <c r="CE953" i="64" a="1"/>
  <c r="CE953" i="64" s="1"/>
  <c r="CE961" i="64" s="1"/>
  <c r="CE967" i="64" a="1"/>
  <c r="CE967" i="64" s="1"/>
  <c r="CE968" i="64" a="1"/>
  <c r="CE968" i="64" s="1"/>
  <c r="CD975" i="64"/>
  <c r="CD974" i="64"/>
  <c r="CD973" i="64"/>
  <c r="CD972" i="64"/>
  <c r="CE208" i="64" a="1"/>
  <c r="CE208" i="64" s="1"/>
  <c r="CE207" i="64" s="1"/>
  <c r="CE209" i="64" a="1"/>
  <c r="CE209" i="64" s="1"/>
  <c r="CD210" i="64"/>
  <c r="CD212" i="64" s="1"/>
  <c r="CD1241" i="64"/>
  <c r="CD924" i="64"/>
  <c r="CD926" i="64" s="1"/>
  <c r="CB1244" i="64"/>
  <c r="CC1243" i="64"/>
  <c r="CE331" i="64" a="1"/>
  <c r="CE331" i="64" s="1"/>
  <c r="CE1240" i="64" a="1"/>
  <c r="CE1240" i="64" s="1"/>
  <c r="CE312" i="64" a="1"/>
  <c r="CE312" i="64" s="1"/>
  <c r="CE925" i="64" a="1"/>
  <c r="CE925" i="64" s="1"/>
  <c r="CE891" i="64" a="1"/>
  <c r="CE891" i="64" s="1"/>
  <c r="CE299" i="64" a="1"/>
  <c r="CE299" i="64" s="1"/>
  <c r="CC888" i="64"/>
  <c r="CD884" i="64"/>
  <c r="CD892" i="64" s="1"/>
  <c r="CE887" i="64" a="1"/>
  <c r="CE887" i="64" s="1"/>
  <c r="CE4" i="64"/>
  <c r="CE883" i="64" a="1"/>
  <c r="CE883" i="64" s="1"/>
  <c r="CF259" i="64"/>
  <c r="CF7" i="64"/>
  <c r="CE8" i="64" s="1"/>
  <c r="CF1" i="64"/>
  <c r="CF3" i="64"/>
  <c r="CG2" i="64"/>
  <c r="CE43" i="863"/>
  <c r="CE42" i="863"/>
  <c r="CE21" i="863" s="1"/>
  <c r="CE31" i="861" s="1"/>
  <c r="CE24" i="864"/>
  <c r="CE98"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850" i="64"/>
  <c r="AN860" i="64" s="1"/>
  <c r="AO854" i="64" a="1"/>
  <c r="AO854" i="64" s="1"/>
  <c r="AO849" i="64" a="1"/>
  <c r="AO849" i="64" s="1"/>
  <c r="AN589" i="64"/>
  <c r="AM2396" i="64"/>
  <c r="AO2380" i="64" a="1"/>
  <c r="AO2380" i="64" s="1"/>
  <c r="AO2381" i="64" a="1"/>
  <c r="AO2381" i="64" s="1"/>
  <c r="AO2382" i="64" a="1"/>
  <c r="AO2382" i="64" s="1"/>
  <c r="AO2383" i="64" a="1"/>
  <c r="AO2383" i="64" s="1"/>
  <c r="AO2384" i="64" a="1"/>
  <c r="AO2384" i="64" s="1"/>
  <c r="AO2385" i="64" a="1"/>
  <c r="AO2385" i="64" s="1"/>
  <c r="AO2386" i="64" a="1"/>
  <c r="AO2386" i="64" s="1"/>
  <c r="AO2387" i="64" a="1"/>
  <c r="AO2387" i="64" s="1"/>
  <c r="AO2379" i="64" a="1"/>
  <c r="AO2379" i="64" s="1"/>
  <c r="AN2388" i="64"/>
  <c r="AO565" i="64" a="1"/>
  <c r="AO565" i="64" s="1"/>
  <c r="AO588" i="64" a="1"/>
  <c r="AO588" i="64" s="1"/>
  <c r="AO587" i="64" a="1"/>
  <c r="AO587" i="64" s="1"/>
  <c r="AN566" i="64"/>
  <c r="AO2567" i="64"/>
  <c r="AO2533" i="64"/>
  <c r="DJ190" i="64"/>
  <c r="DJ193" i="64" s="1"/>
  <c r="DC2796" i="64"/>
  <c r="DC2719" i="64"/>
  <c r="DC2822" i="64"/>
  <c r="DD1658" i="64"/>
  <c r="DE1656" i="64"/>
  <c r="DF2749" i="64"/>
  <c r="DF2751" i="64" s="1"/>
  <c r="AN2492" i="64"/>
  <c r="AN2470" i="64"/>
  <c r="AO2825" i="64" a="1"/>
  <c r="AO2825" i="64" s="1"/>
  <c r="AO2471" i="64" a="1"/>
  <c r="AO2471" i="64" s="1"/>
  <c r="AO2491" i="64" a="1"/>
  <c r="AO2491" i="64" s="1"/>
  <c r="BX2150" i="64"/>
  <c r="BY2148" i="64"/>
  <c r="BY2127" i="64"/>
  <c r="BY2129" i="64" s="1"/>
  <c r="BZ2107" i="64"/>
  <c r="AJ2027" i="64"/>
  <c r="AK2026" i="64"/>
  <c r="AK2027" i="64" s="1"/>
  <c r="AL2015" i="64"/>
  <c r="AM2013" i="64"/>
  <c r="AM2022" i="64"/>
  <c r="AM2014" i="64"/>
  <c r="AM2023" i="64"/>
  <c r="AO2019" i="64" a="1"/>
  <c r="AO2019" i="64" s="1"/>
  <c r="AO2018" i="64" a="1"/>
  <c r="AO2018" i="64" s="1"/>
  <c r="AO2010" i="64" a="1"/>
  <c r="AO2010" i="64" s="1"/>
  <c r="AO2009" i="64" a="1"/>
  <c r="AO2009" i="64" s="1"/>
  <c r="AN2006" i="64"/>
  <c r="AN2005" i="64"/>
  <c r="AO2000" i="64" a="1"/>
  <c r="AO2000" i="64" s="1"/>
  <c r="AO2001" i="64" a="1"/>
  <c r="AO2001" i="64" s="1"/>
  <c r="AN2513" i="64"/>
  <c r="AO2512" i="64" a="1"/>
  <c r="AO2512" i="64" s="1"/>
  <c r="AO725" i="64" a="1"/>
  <c r="AO725" i="64" s="1"/>
  <c r="AJ773" i="64"/>
  <c r="AP2282" i="64"/>
  <c r="AP2283" i="64" s="1"/>
  <c r="AK772" i="64" a="1"/>
  <c r="AK772" i="64" s="1"/>
  <c r="AN1921" i="64"/>
  <c r="AN1758" i="64"/>
  <c r="AN1467" i="64"/>
  <c r="AN1218" i="64"/>
  <c r="AN542" i="64"/>
  <c r="AN751" i="64"/>
  <c r="AN727" i="64"/>
  <c r="AB2176" i="64"/>
  <c r="AB2182" i="64" s="1"/>
  <c r="AM62" i="64"/>
  <c r="AO720" i="64" a="1"/>
  <c r="AO720" i="64" s="1"/>
  <c r="AO75" i="64" a="1"/>
  <c r="AO75" i="64" s="1"/>
  <c r="AO564" i="64" a="1"/>
  <c r="AO564" i="64" s="1"/>
  <c r="AO55" i="64" a="1"/>
  <c r="AO55" i="64" s="1"/>
  <c r="AO59" i="64" a="1"/>
  <c r="AO59" i="64" s="1"/>
  <c r="AO60" i="64" a="1"/>
  <c r="AO60" i="64" s="1"/>
  <c r="AN56" i="64"/>
  <c r="AO54" i="64" a="1"/>
  <c r="AO54" i="64" s="1"/>
  <c r="AO53" i="64" a="1"/>
  <c r="AO53" i="64" s="1"/>
  <c r="AO750" i="64" a="1"/>
  <c r="AO750" i="64" s="1"/>
  <c r="AO2722" i="64" a="1"/>
  <c r="AO2722" i="64" s="1"/>
  <c r="AO2799" i="64" a="1"/>
  <c r="AO2799" i="64" s="1"/>
  <c r="AO2773" i="64" a="1"/>
  <c r="AO2773" i="64" s="1"/>
  <c r="AO2748" i="64" a="1"/>
  <c r="AO2748" i="64" s="1"/>
  <c r="AO1897" i="64" a="1"/>
  <c r="AO1897" i="64" s="1"/>
  <c r="AO1898" i="64" s="1"/>
  <c r="AO90" i="64" a="1"/>
  <c r="AO90" i="64" s="1"/>
  <c r="AO91" i="64" a="1"/>
  <c r="AO91" i="64" s="1"/>
  <c r="AO92" i="64" a="1"/>
  <c r="AO92" i="64" s="1"/>
  <c r="AO89" i="64" a="1"/>
  <c r="AO89" i="64" s="1"/>
  <c r="AN93" i="64"/>
  <c r="AO1839" i="64" a="1"/>
  <c r="AO1839" i="64" s="1"/>
  <c r="AO1840" i="64" s="1"/>
  <c r="AO541" i="64" a="1"/>
  <c r="AO541" i="64" s="1"/>
  <c r="AO2849" i="64" a="1"/>
  <c r="AO2849" i="64" s="1"/>
  <c r="AO1759" i="64" a="1"/>
  <c r="AO1759" i="64" s="1"/>
  <c r="AO2177" i="64" a="1"/>
  <c r="AO2177" i="64" s="1"/>
  <c r="AO2185" i="64" s="1"/>
  <c r="AO1920" i="64" a="1"/>
  <c r="AO1920" i="64" s="1"/>
  <c r="AO1928" i="64" a="1"/>
  <c r="AO1928" i="64" s="1"/>
  <c r="AO1922" i="64" a="1"/>
  <c r="AO1922" i="64" s="1"/>
  <c r="AO1466" i="64" a="1"/>
  <c r="AO1466" i="64" s="1"/>
  <c r="AO1217" i="64" a="1"/>
  <c r="AO1217" i="64" s="1"/>
  <c r="CE1068" i="64" a="1"/>
  <c r="CE396" i="64" a="1"/>
  <c r="CE1388" i="64" a="1"/>
  <c r="CC1244" i="64" a="1"/>
  <c r="AO2006" i="64" a="1"/>
  <c r="AO566" i="64" a="1"/>
  <c r="CE1295" i="64" a="1"/>
  <c r="AO542" i="64" a="1"/>
  <c r="AO2470" i="64" a="1"/>
  <c r="AP2533" i="64" a="1"/>
  <c r="AO2513" i="64" a="1"/>
  <c r="AO727" i="64" a="1"/>
  <c r="AP2567" i="64" a="1"/>
  <c r="CE884" i="64" a="1"/>
  <c r="AO589" i="64" a="1"/>
  <c r="AO2492" i="64" a="1"/>
  <c r="CE2052" i="64" a="1"/>
  <c r="CE1266" i="64"/>
  <c r="AK773" i="64" a="1"/>
  <c r="CE1894" i="64" a="1"/>
  <c r="AO751" i="64" a="1"/>
  <c r="AO1218" i="64" a="1"/>
  <c r="CD1243" i="64" a="1"/>
  <c r="AO850" i="64" a="1"/>
  <c r="AO2005" i="64" a="1"/>
  <c r="CE1024" i="64" a="1"/>
  <c r="AO1921" i="64" a="1"/>
  <c r="CE924" i="64" a="1"/>
  <c r="CE1136" i="64" a="1"/>
  <c r="CE1241" i="64" a="1"/>
  <c r="AO1758" i="64" a="1"/>
  <c r="AO1467" i="64" a="1"/>
  <c r="CF420" i="64" l="1" a="1"/>
  <c r="CF420" i="64" s="1"/>
  <c r="CF450" i="64" s="1"/>
  <c r="CF480" i="64" a="1"/>
  <c r="CF480" i="64" s="1"/>
  <c r="CF520" i="64" s="1"/>
  <c r="CV72" i="861"/>
  <c r="CW43" i="861" s="1"/>
  <c r="BA66" i="1236"/>
  <c r="BA43" i="861" s="1"/>
  <c r="BA64" i="1236"/>
  <c r="BA72" i="861" s="1"/>
  <c r="CE396" i="64"/>
  <c r="CE1295" i="64"/>
  <c r="CE1296" i="64" s="1"/>
  <c r="CF1294" i="64" a="1"/>
  <c r="CF1294" i="64" s="1"/>
  <c r="CF395" i="64" a="1"/>
  <c r="CF395" i="64" s="1"/>
  <c r="BU1297" i="64"/>
  <c r="BV1293" i="64" s="1"/>
  <c r="BU1299" i="64"/>
  <c r="CE1136" i="64"/>
  <c r="CE1068" i="64"/>
  <c r="BT1138" i="64"/>
  <c r="BU1134" i="64" s="1"/>
  <c r="BT1140" i="64"/>
  <c r="CF1067" i="64" a="1"/>
  <c r="CF1067" i="64" s="1"/>
  <c r="CF1135" i="64" a="1"/>
  <c r="CF1135" i="64" s="1"/>
  <c r="CD1143" i="64"/>
  <c r="CD1137" i="64"/>
  <c r="CD1144" i="64" s="1"/>
  <c r="AE44" i="861"/>
  <c r="AH101" i="861"/>
  <c r="AG101" i="861"/>
  <c r="AF101" i="861"/>
  <c r="AE101" i="861"/>
  <c r="CE2052" i="64"/>
  <c r="CE2061" i="64" s="1"/>
  <c r="CE2062" i="64" s="1" a="1"/>
  <c r="CE2062" i="64" s="1"/>
  <c r="CF2053" i="64" a="1"/>
  <c r="CF2053" i="64" s="1"/>
  <c r="AH73" i="861"/>
  <c r="AH75" i="861" s="1"/>
  <c r="BD2056" i="64"/>
  <c r="BE2051" i="64" s="1"/>
  <c r="CE1024" i="64"/>
  <c r="CE1894" i="64"/>
  <c r="CE1896" i="64" s="1"/>
  <c r="CF1893" i="64" a="1"/>
  <c r="CF1893" i="64" s="1"/>
  <c r="CF1025" i="64" a="1"/>
  <c r="CF1025" i="64" s="1"/>
  <c r="CD1033" i="64"/>
  <c r="CD1038" i="64"/>
  <c r="CD1039" i="64" s="1" a="1"/>
  <c r="CD1039" i="64" s="1"/>
  <c r="BM1035" i="64"/>
  <c r="BM1028" i="64"/>
  <c r="BN1023" i="64" s="1"/>
  <c r="CF1195" i="64" a="1"/>
  <c r="CF1195" i="64" s="1"/>
  <c r="CF1895" i="64" a="1"/>
  <c r="CF1895" i="64" s="1"/>
  <c r="CE1193" i="64"/>
  <c r="CE1194" i="64" s="1"/>
  <c r="CE1196" i="64" s="1"/>
  <c r="CF1191" i="64" a="1"/>
  <c r="CF1191" i="64" s="1"/>
  <c r="CF1192" i="64" a="1"/>
  <c r="CF1192" i="64" s="1"/>
  <c r="AK664" i="64"/>
  <c r="AL659" i="64"/>
  <c r="AL651" i="64"/>
  <c r="CF661" i="64" a="1"/>
  <c r="CF661" i="64" s="1"/>
  <c r="CF650" i="64" a="1"/>
  <c r="CF650" i="64" s="1"/>
  <c r="CF653" i="64" a="1"/>
  <c r="CF653" i="64" s="1"/>
  <c r="CF667" i="64" a="1"/>
  <c r="CF667" i="64" s="1"/>
  <c r="CE126" i="64"/>
  <c r="CE141" i="64"/>
  <c r="CE1388" i="64"/>
  <c r="CE1390" i="64" s="1"/>
  <c r="CF111" i="64" a="1"/>
  <c r="CF111" i="64" s="1"/>
  <c r="CF1373" i="64" a="1"/>
  <c r="CF137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265" i="64" a="1"/>
  <c r="CF1265" i="64" s="1"/>
  <c r="AB2186" i="64" a="1"/>
  <c r="AB2186" i="64" s="1"/>
  <c r="AB2179" i="64" s="1"/>
  <c r="AB2180" i="64" s="1"/>
  <c r="CC994" i="64"/>
  <c r="CD992" i="64"/>
  <c r="CE989" i="64"/>
  <c r="CE988" i="64"/>
  <c r="CE987" i="64"/>
  <c r="CE991" i="64"/>
  <c r="CE990" i="64"/>
  <c r="CF983" i="64" a="1"/>
  <c r="CF983" i="64" s="1"/>
  <c r="CF984" i="64" a="1"/>
  <c r="CF984" i="64" s="1"/>
  <c r="CF981" i="64" a="1"/>
  <c r="CF981" i="64" s="1"/>
  <c r="CF980" i="64" a="1"/>
  <c r="CF980" i="64" s="1"/>
  <c r="CF982" i="64" a="1"/>
  <c r="CF982" i="64" s="1"/>
  <c r="CE976" i="64"/>
  <c r="CE972" i="64"/>
  <c r="CD977" i="64"/>
  <c r="CE975" i="64"/>
  <c r="CE974" i="64"/>
  <c r="CF969" i="64" a="1"/>
  <c r="CF969" i="64" s="1"/>
  <c r="CF965" i="64" a="1"/>
  <c r="CF965" i="64" s="1"/>
  <c r="CF949" i="64" a="1"/>
  <c r="CF949" i="64" s="1"/>
  <c r="CF957" i="64" s="1"/>
  <c r="CF950" i="64" a="1"/>
  <c r="CF950" i="64" s="1"/>
  <c r="CF958" i="64" s="1"/>
  <c r="CF966" i="64" a="1"/>
  <c r="CF966" i="64" s="1"/>
  <c r="CF951" i="64" a="1"/>
  <c r="CF951" i="64" s="1"/>
  <c r="CF959" i="64" s="1"/>
  <c r="CF952" i="64" a="1"/>
  <c r="CF952" i="64" s="1"/>
  <c r="CF953" i="64" a="1"/>
  <c r="CF953" i="64" s="1"/>
  <c r="CF967" i="64" a="1"/>
  <c r="CF967" i="64" s="1"/>
  <c r="CF968" i="64" a="1"/>
  <c r="CF968" i="64" s="1"/>
  <c r="CE973" i="64"/>
  <c r="CE210" i="64"/>
  <c r="CE212" i="64" s="1"/>
  <c r="CF208" i="64" a="1"/>
  <c r="CF208" i="64" s="1"/>
  <c r="CF207" i="64" s="1"/>
  <c r="CF209" i="64" a="1"/>
  <c r="CF209" i="64" s="1"/>
  <c r="CE1241" i="64"/>
  <c r="CE924" i="64"/>
  <c r="CE926" i="64" s="1"/>
  <c r="CC1244" i="64"/>
  <c r="CD1243" i="64"/>
  <c r="CF331" i="64" a="1"/>
  <c r="CF331" i="64" s="1"/>
  <c r="CF1240" i="64" a="1"/>
  <c r="CF1240" i="64" s="1"/>
  <c r="CF312" i="64" a="1"/>
  <c r="CF312" i="64" s="1"/>
  <c r="CF925" i="64" a="1"/>
  <c r="CF925" i="64" s="1"/>
  <c r="CF891" i="64" a="1"/>
  <c r="CF891" i="64" s="1"/>
  <c r="CF299" i="64" a="1"/>
  <c r="CF299" i="64" s="1"/>
  <c r="CD888" i="64"/>
  <c r="CE884" i="64"/>
  <c r="CE892" i="64" s="1"/>
  <c r="CF887" i="64" a="1"/>
  <c r="CF887" i="64" s="1"/>
  <c r="CF4" i="64"/>
  <c r="CF883" i="64" a="1"/>
  <c r="CF883" i="64" s="1"/>
  <c r="CG259" i="64"/>
  <c r="CG7" i="64"/>
  <c r="CF8" i="64"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1" i="861" s="1"/>
  <c r="CF57" i="863"/>
  <c r="CF24" i="864"/>
  <c r="CF98"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850" i="64"/>
  <c r="AO860" i="64" s="1"/>
  <c r="AP854" i="64" a="1"/>
  <c r="AP854" i="64" s="1"/>
  <c r="AP849" i="64" a="1"/>
  <c r="AP849" i="64" s="1"/>
  <c r="AO589" i="64"/>
  <c r="AN2396" i="64"/>
  <c r="AP2379" i="64" a="1"/>
  <c r="AP2379" i="64" s="1"/>
  <c r="AP2380" i="64" a="1"/>
  <c r="AP2380" i="64" s="1"/>
  <c r="AP2381" i="64" a="1"/>
  <c r="AP2381" i="64" s="1"/>
  <c r="AP2382" i="64" a="1"/>
  <c r="AP2382" i="64" s="1"/>
  <c r="AP2383" i="64" a="1"/>
  <c r="AP2383" i="64" s="1"/>
  <c r="AP2385" i="64" a="1"/>
  <c r="AP2385" i="64" s="1"/>
  <c r="AP2384" i="64" a="1"/>
  <c r="AP2384" i="64" s="1"/>
  <c r="AP2386" i="64" a="1"/>
  <c r="AP2386" i="64" s="1"/>
  <c r="AP2387" i="64" a="1"/>
  <c r="AP2387" i="64" s="1"/>
  <c r="AO2388" i="64"/>
  <c r="AP587" i="64" a="1"/>
  <c r="AP587" i="64" s="1"/>
  <c r="AP565" i="64" a="1"/>
  <c r="AP565" i="64" s="1"/>
  <c r="AP588" i="64" a="1"/>
  <c r="AP588" i="64" s="1"/>
  <c r="AO566" i="64"/>
  <c r="AP2567" i="64"/>
  <c r="AP2533" i="64"/>
  <c r="DK190" i="64"/>
  <c r="DK193" i="64" s="1"/>
  <c r="DB2770" i="64"/>
  <c r="DE1658" i="64"/>
  <c r="DF1656" i="64"/>
  <c r="DG2749" i="64"/>
  <c r="DG2751" i="64" s="1"/>
  <c r="AO2492" i="64"/>
  <c r="AO2470" i="64"/>
  <c r="AP2825" i="64" a="1"/>
  <c r="AP2825" i="64" s="1"/>
  <c r="AP2471" i="64" a="1"/>
  <c r="AP2471" i="64" s="1"/>
  <c r="AP2491" i="64" a="1"/>
  <c r="AP2491" i="64" s="1"/>
  <c r="BY2150" i="64"/>
  <c r="BZ2148" i="64"/>
  <c r="BZ2127" i="64"/>
  <c r="BZ2129" i="64" s="1"/>
  <c r="CA2107" i="64"/>
  <c r="AL2024" i="64"/>
  <c r="AL2026" i="64" s="1"/>
  <c r="AL2027" i="64" s="1"/>
  <c r="AM2015" i="64"/>
  <c r="AN2013" i="64"/>
  <c r="AN2022" i="64"/>
  <c r="AN2014" i="64"/>
  <c r="AN2023" i="64"/>
  <c r="AP2019" i="64" a="1"/>
  <c r="AP2019" i="64" s="1"/>
  <c r="AP2018" i="64" a="1"/>
  <c r="AP2018" i="64" s="1"/>
  <c r="AP2010" i="64" a="1"/>
  <c r="AP2010" i="64" s="1"/>
  <c r="AP2009" i="64" a="1"/>
  <c r="AP2009" i="64" s="1"/>
  <c r="AO2006" i="64"/>
  <c r="AO2005" i="64"/>
  <c r="AP2000" i="64" a="1"/>
  <c r="AP2000" i="64" s="1"/>
  <c r="AP2001" i="64" a="1"/>
  <c r="AP2001" i="64" s="1"/>
  <c r="AO2513" i="64"/>
  <c r="AP2512" i="64" a="1"/>
  <c r="AP2512" i="64" s="1"/>
  <c r="AP725" i="64" a="1"/>
  <c r="AP725" i="64" s="1"/>
  <c r="AK773" i="64"/>
  <c r="AL772" i="64" a="1"/>
  <c r="AL772" i="64" s="1"/>
  <c r="AQ2282" i="64"/>
  <c r="AO1758" i="64"/>
  <c r="AO1467" i="64"/>
  <c r="AO1921" i="64"/>
  <c r="AO1218" i="64"/>
  <c r="AO542" i="64"/>
  <c r="AO751" i="64"/>
  <c r="AO727" i="64"/>
  <c r="AN62" i="64"/>
  <c r="AP720" i="64" a="1"/>
  <c r="AP720" i="64" s="1"/>
  <c r="AP75" i="64" a="1"/>
  <c r="AP75" i="64" s="1"/>
  <c r="AP564" i="64" a="1"/>
  <c r="AP564" i="64" s="1"/>
  <c r="AP55" i="64" a="1"/>
  <c r="AP55" i="64" s="1"/>
  <c r="AP59" i="64" a="1"/>
  <c r="AP59" i="64" s="1"/>
  <c r="AP60" i="64" a="1"/>
  <c r="AP60" i="64" s="1"/>
  <c r="AO56" i="64"/>
  <c r="AP54" i="64" a="1"/>
  <c r="AP54" i="64" s="1"/>
  <c r="AP53" i="64" a="1"/>
  <c r="AP53" i="64" s="1"/>
  <c r="AP750" i="64" a="1"/>
  <c r="AP750" i="64" s="1"/>
  <c r="AP2722" i="64" a="1"/>
  <c r="AP2722" i="64" s="1"/>
  <c r="AP2748" i="64" a="1"/>
  <c r="AP2748" i="64" s="1"/>
  <c r="AP2799" i="64" a="1"/>
  <c r="AP2799" i="64" s="1"/>
  <c r="AP2773" i="64" a="1"/>
  <c r="AP2773" i="64" s="1"/>
  <c r="AP1897" i="64" a="1"/>
  <c r="AP1897" i="64" s="1"/>
  <c r="AP1898" i="64" s="1"/>
  <c r="AO93" i="64"/>
  <c r="AP90" i="64" a="1"/>
  <c r="AP90" i="64" s="1"/>
  <c r="AP91" i="64" a="1"/>
  <c r="AP91" i="64" s="1"/>
  <c r="AP92" i="64" a="1"/>
  <c r="AP92" i="64" s="1"/>
  <c r="AP89" i="64" a="1"/>
  <c r="AP89" i="64" s="1"/>
  <c r="AP1839" i="64" a="1"/>
  <c r="AP1839" i="64" s="1"/>
  <c r="AP1840" i="64" s="1"/>
  <c r="AP541" i="64" a="1"/>
  <c r="AP541" i="64" s="1"/>
  <c r="AP2849" i="64" a="1"/>
  <c r="AP2849" i="64" s="1"/>
  <c r="AP1759" i="64" a="1"/>
  <c r="AP1759" i="64" s="1"/>
  <c r="AP2177" i="64" a="1"/>
  <c r="AP2177" i="64" s="1"/>
  <c r="AP2185" i="64" s="1"/>
  <c r="AP1920" i="64" a="1"/>
  <c r="AP1920" i="64" s="1"/>
  <c r="AP1928" i="64" a="1"/>
  <c r="AP1928" i="64" s="1"/>
  <c r="AP1922" i="64" a="1"/>
  <c r="AP1922" i="64" s="1"/>
  <c r="AP1466" i="64" a="1"/>
  <c r="AP1466" i="64" s="1"/>
  <c r="AP1217" i="64" a="1"/>
  <c r="AP1217" i="64" s="1"/>
  <c r="CF2052" i="64" a="1"/>
  <c r="CF1894" i="64" a="1"/>
  <c r="CF1295" i="64" a="1"/>
  <c r="CF1136" i="64" a="1"/>
  <c r="AP589" i="64" a="1"/>
  <c r="AP751" i="64" a="1"/>
  <c r="AP1921" i="64" a="1"/>
  <c r="AP566" i="64" a="1"/>
  <c r="CF1024" i="64" a="1"/>
  <c r="CE1243" i="64" a="1"/>
  <c r="AP542" i="64" a="1"/>
  <c r="CF1388" i="64" a="1"/>
  <c r="CF924" i="64" a="1"/>
  <c r="AP2492" i="64" a="1"/>
  <c r="AQ2533" i="64" a="1"/>
  <c r="AP2005" i="64" a="1"/>
  <c r="AP1218" i="64" a="1"/>
  <c r="AP850" i="64" a="1"/>
  <c r="CF1068" i="64" a="1"/>
  <c r="CD1244" i="64" a="1"/>
  <c r="AQ2567" i="64" a="1"/>
  <c r="AP2470" i="64" a="1"/>
  <c r="CF396" i="64" a="1"/>
  <c r="AP2513" i="64" a="1"/>
  <c r="CF884" i="64" a="1"/>
  <c r="CF1266" i="64"/>
  <c r="AP727" i="64" a="1"/>
  <c r="CF1241" i="64" a="1"/>
  <c r="AP1758" i="64" a="1"/>
  <c r="AP1467" i="64" a="1"/>
  <c r="AL773" i="64" a="1"/>
  <c r="AP2006" i="64" a="1"/>
  <c r="CG420" i="64" l="1" a="1"/>
  <c r="CG420" i="64" s="1"/>
  <c r="CG450" i="64" s="1"/>
  <c r="CG480" i="64" a="1"/>
  <c r="CG480" i="64" s="1"/>
  <c r="CG520" i="64" s="1"/>
  <c r="CW72" i="861"/>
  <c r="CX43" i="861" s="1"/>
  <c r="BB60" i="1236"/>
  <c r="CF396" i="64"/>
  <c r="CF1295" i="64"/>
  <c r="CF1296" i="64" s="1"/>
  <c r="CG1294" i="64" a="1"/>
  <c r="CG1294" i="64" s="1"/>
  <c r="CG395" i="64" a="1"/>
  <c r="CG395" i="64" s="1"/>
  <c r="BV1297" i="64"/>
  <c r="BW1293" i="64" s="1"/>
  <c r="BV1299" i="64"/>
  <c r="CF1136" i="64"/>
  <c r="CF1068" i="64"/>
  <c r="BU1138" i="64"/>
  <c r="BV1134" i="64" s="1"/>
  <c r="BU1140" i="64"/>
  <c r="CG1067" i="64" a="1"/>
  <c r="CG1067" i="64" s="1"/>
  <c r="CG1135" i="64" a="1"/>
  <c r="CG1135" i="64" s="1"/>
  <c r="CE1143" i="64"/>
  <c r="CE1137" i="64"/>
  <c r="CE1144" i="64" s="1"/>
  <c r="AJ18" i="861"/>
  <c r="AJ27" i="861" s="1"/>
  <c r="AJ28" i="861" s="1"/>
  <c r="AH95" i="861"/>
  <c r="AG95" i="861"/>
  <c r="AF95" i="861"/>
  <c r="AE64" i="861"/>
  <c r="AI95" i="861"/>
  <c r="AE95" i="861"/>
  <c r="CF2052" i="64"/>
  <c r="CF2061" i="64" s="1"/>
  <c r="CF2062" i="64" s="1" a="1"/>
  <c r="CF2062" i="64" s="1"/>
  <c r="CG2053" i="64" a="1"/>
  <c r="CG2053" i="64" s="1"/>
  <c r="BE2058" i="64"/>
  <c r="BE2055" i="64" s="1"/>
  <c r="CF1024" i="64"/>
  <c r="CF1894" i="64"/>
  <c r="CF1896" i="64" s="1"/>
  <c r="CG1893" i="64" a="1"/>
  <c r="CG1893" i="64" s="1"/>
  <c r="CG1025" i="64" a="1"/>
  <c r="CG1025" i="64" s="1"/>
  <c r="CE1033" i="64"/>
  <c r="CE1038" i="64"/>
  <c r="CE1039" i="64" s="1" a="1"/>
  <c r="CE1039" i="64" s="1"/>
  <c r="BN1030" i="64"/>
  <c r="BN1027" i="64" s="1"/>
  <c r="CG1195" i="64" a="1"/>
  <c r="CG1195" i="64" s="1"/>
  <c r="CG1895" i="64" a="1"/>
  <c r="CG1895" i="64" s="1"/>
  <c r="CF1193" i="64"/>
  <c r="CF1194" i="64" s="1"/>
  <c r="CF1196" i="64" s="1"/>
  <c r="CG1191" i="64" a="1"/>
  <c r="CG1191" i="64" s="1"/>
  <c r="CG1192" i="64" a="1"/>
  <c r="CG1192" i="64" s="1"/>
  <c r="AL660" i="64"/>
  <c r="CG661" i="64" a="1"/>
  <c r="CG661" i="64" s="1"/>
  <c r="CG650" i="64" a="1"/>
  <c r="CG650" i="64" s="1"/>
  <c r="CG653" i="64" a="1"/>
  <c r="CG653" i="64" s="1"/>
  <c r="CG667" i="64" a="1"/>
  <c r="CG667" i="64" s="1"/>
  <c r="CF141" i="64"/>
  <c r="CF126" i="64"/>
  <c r="CF1388" i="64"/>
  <c r="CF1390" i="64" s="1"/>
  <c r="CG111" i="64" a="1"/>
  <c r="CG111" i="64" s="1"/>
  <c r="CG1373" i="64" a="1"/>
  <c r="CG137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265" i="64" a="1"/>
  <c r="CG1265" i="64" s="1"/>
  <c r="AQ2283" i="64"/>
  <c r="CF961" i="64"/>
  <c r="CF991" i="64" s="1"/>
  <c r="CF960" i="64"/>
  <c r="CF990" i="64" s="1"/>
  <c r="CC995" i="64"/>
  <c r="CD994" i="64"/>
  <c r="CD995" i="64" s="1"/>
  <c r="CF987" i="64"/>
  <c r="CE992" i="64"/>
  <c r="CF988" i="64"/>
  <c r="CG983" i="64" a="1"/>
  <c r="CG983" i="64" s="1"/>
  <c r="CG984" i="64" a="1"/>
  <c r="CG984" i="64" s="1"/>
  <c r="CG981" i="64" a="1"/>
  <c r="CG981" i="64" s="1"/>
  <c r="CG980" i="64" a="1"/>
  <c r="CG980" i="64" s="1"/>
  <c r="CG982" i="64" a="1"/>
  <c r="CG982" i="64" s="1"/>
  <c r="CF989" i="64"/>
  <c r="CF972" i="64"/>
  <c r="CE977" i="64"/>
  <c r="CF973" i="64"/>
  <c r="CG965" i="64" a="1"/>
  <c r="CG965" i="64" s="1"/>
  <c r="CG969" i="64" a="1"/>
  <c r="CG969" i="64" s="1"/>
  <c r="CG949" i="64" a="1"/>
  <c r="CG949" i="64" s="1"/>
  <c r="CG957" i="64" s="1"/>
  <c r="CG950" i="64" a="1"/>
  <c r="CG950" i="64" s="1"/>
  <c r="CG958" i="64" s="1"/>
  <c r="CG966" i="64" a="1"/>
  <c r="CG966" i="64" s="1"/>
  <c r="CG951" i="64" a="1"/>
  <c r="CG951" i="64" s="1"/>
  <c r="CG959" i="64" s="1"/>
  <c r="CG952" i="64" a="1"/>
  <c r="CG952" i="64" s="1"/>
  <c r="CG960" i="64" s="1"/>
  <c r="CG953" i="64" a="1"/>
  <c r="CG953" i="64" s="1"/>
  <c r="CG961" i="64" s="1"/>
  <c r="CG967" i="64" a="1"/>
  <c r="CG967" i="64" s="1"/>
  <c r="CG968" i="64" a="1"/>
  <c r="CG968" i="64" s="1"/>
  <c r="CF974" i="64"/>
  <c r="CG208" i="64" a="1"/>
  <c r="CG208" i="64" s="1"/>
  <c r="CG207" i="64" s="1"/>
  <c r="CG209" i="64" a="1"/>
  <c r="CG209" i="64" s="1"/>
  <c r="CF210" i="64"/>
  <c r="CF212" i="64" s="1"/>
  <c r="CF1241" i="64"/>
  <c r="CF924" i="64"/>
  <c r="CF926" i="64" s="1"/>
  <c r="CD1244" i="64"/>
  <c r="CE1243" i="64"/>
  <c r="CG331" i="64" a="1"/>
  <c r="CG331" i="64" s="1"/>
  <c r="CG1240" i="64" a="1"/>
  <c r="CG1240" i="64" s="1"/>
  <c r="CG312" i="64" a="1"/>
  <c r="CG312" i="64" s="1"/>
  <c r="CG925" i="64" a="1"/>
  <c r="CG925" i="64" s="1"/>
  <c r="CG891" i="64" a="1"/>
  <c r="CG891" i="64" s="1"/>
  <c r="CG299" i="64" a="1"/>
  <c r="CG299" i="64" s="1"/>
  <c r="CE888" i="64"/>
  <c r="CF884" i="64"/>
  <c r="CF892" i="64" s="1"/>
  <c r="CG887" i="64" a="1"/>
  <c r="CG887" i="64" s="1"/>
  <c r="CG4" i="64"/>
  <c r="CG883" i="64" a="1"/>
  <c r="CG883" i="64" s="1"/>
  <c r="CH259" i="64"/>
  <c r="CH7" i="64"/>
  <c r="CG8" i="64" s="1"/>
  <c r="CH3" i="64"/>
  <c r="CH1" i="64"/>
  <c r="CI2" i="64"/>
  <c r="CG24" i="864"/>
  <c r="CG98"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1"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850" i="64"/>
  <c r="AP860" i="64" s="1"/>
  <c r="AQ854" i="64" a="1"/>
  <c r="AQ854" i="64" s="1"/>
  <c r="AQ849" i="64" a="1"/>
  <c r="AQ849" i="64" s="1"/>
  <c r="AP589" i="64"/>
  <c r="AO2396" i="64"/>
  <c r="AQ2379" i="64" a="1"/>
  <c r="AQ2379" i="64" s="1"/>
  <c r="AQ2380" i="64" a="1"/>
  <c r="AQ2380" i="64" s="1"/>
  <c r="AQ2381" i="64" a="1"/>
  <c r="AQ2381" i="64" s="1"/>
  <c r="AQ2382" i="64" a="1"/>
  <c r="AQ2382" i="64" s="1"/>
  <c r="AQ2383" i="64" a="1"/>
  <c r="AQ2383" i="64" s="1"/>
  <c r="AQ2384" i="64" a="1"/>
  <c r="AQ2384" i="64" s="1"/>
  <c r="AQ2386" i="64" a="1"/>
  <c r="AQ2386" i="64" s="1"/>
  <c r="AQ2387" i="64" a="1"/>
  <c r="AQ2387" i="64" s="1"/>
  <c r="AQ2385" i="64" a="1"/>
  <c r="AQ2385" i="64" s="1"/>
  <c r="AP2388" i="64"/>
  <c r="AQ587" i="64" a="1"/>
  <c r="AQ587" i="64" s="1"/>
  <c r="AQ565" i="64" a="1"/>
  <c r="AQ565" i="64" s="1"/>
  <c r="AQ588" i="64" a="1"/>
  <c r="AQ588" i="64" s="1"/>
  <c r="AP566" i="64"/>
  <c r="AQ2533" i="64"/>
  <c r="AQ2567" i="64"/>
  <c r="DL190" i="64"/>
  <c r="DL193" i="64" s="1"/>
  <c r="DD2796" i="64"/>
  <c r="DD2719" i="64"/>
  <c r="DD2822" i="64"/>
  <c r="DF1658" i="64"/>
  <c r="DG1656" i="64"/>
  <c r="DH2749" i="64"/>
  <c r="DH2751" i="64" s="1"/>
  <c r="AP2492" i="64"/>
  <c r="AP2470" i="64"/>
  <c r="AQ2825" i="64" a="1"/>
  <c r="AQ2825" i="64" s="1"/>
  <c r="AQ2471" i="64" a="1"/>
  <c r="AQ2471" i="64" s="1"/>
  <c r="AQ2491" i="64" a="1"/>
  <c r="AQ2491" i="64" s="1"/>
  <c r="BZ2150" i="64"/>
  <c r="CA2148" i="64"/>
  <c r="CA2127" i="64"/>
  <c r="CA2129" i="64" s="1"/>
  <c r="CB2107" i="64"/>
  <c r="AM2024" i="64"/>
  <c r="AM2026" i="64" s="1"/>
  <c r="AM2027" i="64" s="1"/>
  <c r="AN2015" i="64"/>
  <c r="AO2013" i="64"/>
  <c r="AO2022" i="64"/>
  <c r="AO2014" i="64"/>
  <c r="AO2023" i="64"/>
  <c r="AQ2019" i="64" a="1"/>
  <c r="AQ2019" i="64" s="1"/>
  <c r="AQ2018" i="64" a="1"/>
  <c r="AQ2018" i="64" s="1"/>
  <c r="AQ2009" i="64" a="1"/>
  <c r="AQ2009" i="64" s="1"/>
  <c r="AQ2010" i="64" a="1"/>
  <c r="AQ2010" i="64" s="1"/>
  <c r="AP2006" i="64"/>
  <c r="AP2005" i="64"/>
  <c r="AQ2000" i="64" a="1"/>
  <c r="AQ2000" i="64" s="1"/>
  <c r="AQ2001" i="64" a="1"/>
  <c r="AQ2001" i="64" s="1"/>
  <c r="AP2513" i="64"/>
  <c r="AQ2512" i="64" a="1"/>
  <c r="AQ2512" i="64" s="1"/>
  <c r="AQ725" i="64" a="1"/>
  <c r="AQ725" i="64" s="1"/>
  <c r="AL773" i="64"/>
  <c r="AM772" i="64" a="1"/>
  <c r="AM772" i="64" s="1"/>
  <c r="AR2282" i="64"/>
  <c r="AR2283" i="64" s="1"/>
  <c r="AP1758" i="64"/>
  <c r="AP1467" i="64"/>
  <c r="AP1921" i="64"/>
  <c r="AP1218" i="64"/>
  <c r="AP542" i="64"/>
  <c r="AP751" i="64"/>
  <c r="AP727" i="64"/>
  <c r="AC2176" i="64"/>
  <c r="AC2182" i="64" s="1"/>
  <c r="AO62" i="64"/>
  <c r="AQ720" i="64" a="1"/>
  <c r="AQ720" i="64" s="1"/>
  <c r="AQ75" i="64" a="1"/>
  <c r="AQ75" i="64" s="1"/>
  <c r="AQ564" i="64" a="1"/>
  <c r="AQ564" i="64" s="1"/>
  <c r="AQ55" i="64" a="1"/>
  <c r="AQ55" i="64" s="1"/>
  <c r="AQ59" i="64" a="1"/>
  <c r="AQ59" i="64" s="1"/>
  <c r="AQ60" i="64" a="1"/>
  <c r="AQ60" i="64" s="1"/>
  <c r="AP56" i="64"/>
  <c r="AQ54" i="64" a="1"/>
  <c r="AQ54" i="64" s="1"/>
  <c r="AQ53" i="64" a="1"/>
  <c r="AQ53" i="64" s="1"/>
  <c r="AQ750" i="64" a="1"/>
  <c r="AQ750" i="64" s="1"/>
  <c r="AQ2722" i="64" a="1"/>
  <c r="AQ2722" i="64" s="1"/>
  <c r="AQ2748" i="64" a="1"/>
  <c r="AQ2748" i="64" s="1"/>
  <c r="AQ2799" i="64" a="1"/>
  <c r="AQ2799" i="64" s="1"/>
  <c r="AQ2773" i="64" a="1"/>
  <c r="AQ2773" i="64" s="1"/>
  <c r="AQ1897" i="64" a="1"/>
  <c r="AQ1897" i="64" s="1"/>
  <c r="AQ1898" i="64" s="1"/>
  <c r="AP93" i="64"/>
  <c r="AQ90" i="64" a="1"/>
  <c r="AQ90" i="64" s="1"/>
  <c r="AQ91" i="64" a="1"/>
  <c r="AQ91" i="64" s="1"/>
  <c r="AQ92" i="64" a="1"/>
  <c r="AQ92" i="64" s="1"/>
  <c r="AQ89" i="64" a="1"/>
  <c r="AQ89" i="64" s="1"/>
  <c r="AQ1839" i="64" a="1"/>
  <c r="AQ1839" i="64" s="1"/>
  <c r="AQ1840" i="64" s="1"/>
  <c r="AQ541" i="64" a="1"/>
  <c r="AQ541" i="64" s="1"/>
  <c r="AQ2849" i="64" a="1"/>
  <c r="AQ2849" i="64" s="1"/>
  <c r="AQ1759" i="64" a="1"/>
  <c r="AQ1759" i="64" s="1"/>
  <c r="AQ2177" i="64" a="1"/>
  <c r="AQ2177" i="64" s="1"/>
  <c r="AQ2185" i="64" s="1"/>
  <c r="AQ1928" i="64" a="1"/>
  <c r="AQ1928" i="64" s="1"/>
  <c r="AQ1920" i="64" a="1"/>
  <c r="AQ1920" i="64" s="1"/>
  <c r="AQ1922" i="64" a="1"/>
  <c r="AQ1922" i="64" s="1"/>
  <c r="AQ1466" i="64" a="1"/>
  <c r="AQ1466" i="64" s="1"/>
  <c r="AQ1217" i="64" a="1"/>
  <c r="AQ1217" i="64" s="1"/>
  <c r="CG2052" i="64" a="1"/>
  <c r="CF1243" i="64" a="1"/>
  <c r="AQ850" i="64" a="1"/>
  <c r="CG1024" i="64" a="1"/>
  <c r="AQ589" i="64" a="1"/>
  <c r="CG884" i="64" a="1"/>
  <c r="AQ2513" i="64" a="1"/>
  <c r="CE1244" i="64" a="1"/>
  <c r="CG1136" i="64" a="1"/>
  <c r="AQ727" i="64" a="1"/>
  <c r="AQ2492" i="64" a="1"/>
  <c r="AQ1467" i="64" a="1"/>
  <c r="AQ751" i="64" a="1"/>
  <c r="CG1894" i="64" a="1"/>
  <c r="CG1295" i="64" a="1"/>
  <c r="CG924" i="64" a="1"/>
  <c r="AQ2006" i="64" a="1"/>
  <c r="CG1266" i="64"/>
  <c r="CG1241" i="64" a="1"/>
  <c r="AR2533" i="64" a="1"/>
  <c r="AR2567" i="64" a="1"/>
  <c r="AQ2470" i="64" a="1"/>
  <c r="CG1388" i="64" a="1"/>
  <c r="AQ542" i="64" a="1"/>
  <c r="AQ1758" i="64" a="1"/>
  <c r="CG396" i="64" a="1"/>
  <c r="AM773" i="64" a="1"/>
  <c r="AQ1218" i="64" a="1"/>
  <c r="AQ2005" i="64" a="1"/>
  <c r="AQ1921" i="64" a="1"/>
  <c r="CG1068" i="64" a="1"/>
  <c r="AQ566" i="64" a="1"/>
  <c r="CH420" i="64" l="1" a="1"/>
  <c r="CH420" i="64" s="1"/>
  <c r="CH450" i="64" s="1"/>
  <c r="CH480" i="64" a="1"/>
  <c r="CH480" i="64" s="1"/>
  <c r="CH520" i="64" s="1"/>
  <c r="CX72" i="861"/>
  <c r="CY43" i="861" s="1"/>
  <c r="BB66" i="1236"/>
  <c r="BB43" i="861" s="1"/>
  <c r="BB64" i="1236"/>
  <c r="BB72" i="861" s="1"/>
  <c r="CG396" i="64"/>
  <c r="CG1295" i="64"/>
  <c r="CG1296" i="64" s="1"/>
  <c r="CH1294" i="64" a="1"/>
  <c r="CH1294" i="64" s="1"/>
  <c r="CH395" i="64" a="1"/>
  <c r="CH395" i="64" s="1"/>
  <c r="BW1297" i="64"/>
  <c r="BX1293" i="64" s="1"/>
  <c r="BW1299" i="64"/>
  <c r="CG1136" i="64"/>
  <c r="CG1068" i="64"/>
  <c r="CH1067" i="64" a="1"/>
  <c r="CH1067" i="64" s="1"/>
  <c r="CH1135" i="64" a="1"/>
  <c r="CH1135" i="64" s="1"/>
  <c r="BV1138" i="64"/>
  <c r="BW1134" i="64" s="1"/>
  <c r="BV1140" i="64"/>
  <c r="CF1143" i="64"/>
  <c r="CF1137" i="64"/>
  <c r="CF1144" i="64" s="1"/>
  <c r="CO64" i="861"/>
  <c r="CG2052" i="64"/>
  <c r="CG2061" i="64" s="1"/>
  <c r="CG2062" i="64" s="1" a="1"/>
  <c r="CG2062" i="64" s="1"/>
  <c r="CH2053" i="64" a="1"/>
  <c r="CH2053" i="64" s="1"/>
  <c r="BE2056" i="64"/>
  <c r="BF2051" i="64" s="1"/>
  <c r="CG1024" i="64"/>
  <c r="CG1894" i="64"/>
  <c r="CG1896" i="64" s="1"/>
  <c r="CH1893" i="64" a="1"/>
  <c r="CH1893" i="64" s="1"/>
  <c r="CH1025" i="64" a="1"/>
  <c r="CH1025" i="64" s="1"/>
  <c r="CF1038" i="64"/>
  <c r="CF1033" i="64"/>
  <c r="BN1035" i="64"/>
  <c r="BN1028" i="64"/>
  <c r="CH1195" i="64" a="1"/>
  <c r="CH1195" i="64" s="1"/>
  <c r="CH1895" i="64" a="1"/>
  <c r="CH1895" i="64" s="1"/>
  <c r="CG1193" i="64"/>
  <c r="CG1194" i="64" s="1"/>
  <c r="CG1196" i="64" s="1"/>
  <c r="CH1191" i="64" a="1"/>
  <c r="CH1191" i="64" s="1"/>
  <c r="CH1192" i="64" a="1"/>
  <c r="CH1192" i="64" s="1"/>
  <c r="AL662" i="64"/>
  <c r="AL652" i="64" s="1"/>
  <c r="AL654" i="64" s="1"/>
  <c r="AL655" i="64" s="1"/>
  <c r="CH661" i="64" a="1"/>
  <c r="CH661" i="64" s="1"/>
  <c r="CH650" i="64" a="1"/>
  <c r="CH650" i="64" s="1"/>
  <c r="CH653" i="64" a="1"/>
  <c r="CH653" i="64" s="1"/>
  <c r="CH667" i="64" a="1"/>
  <c r="CH667" i="64" s="1"/>
  <c r="CG126" i="64"/>
  <c r="CG141" i="64"/>
  <c r="CG1388" i="64"/>
  <c r="CG1390" i="64" s="1"/>
  <c r="CH111" i="64" a="1"/>
  <c r="CH111" i="64" s="1"/>
  <c r="CH1373" i="64" a="1"/>
  <c r="CH137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265" i="64" a="1"/>
  <c r="CH1265" i="64" s="1"/>
  <c r="AC2186" i="64" a="1"/>
  <c r="AC2186" i="64" s="1"/>
  <c r="AC2179" i="64" s="1"/>
  <c r="AC2180" i="64" s="1"/>
  <c r="CF975" i="64"/>
  <c r="CF976" i="64"/>
  <c r="CE994" i="64"/>
  <c r="CE995" i="64" s="1"/>
  <c r="CG990" i="64"/>
  <c r="CG991" i="64"/>
  <c r="CG988" i="64"/>
  <c r="CF992" i="64"/>
  <c r="CG989" i="64"/>
  <c r="CG987" i="64"/>
  <c r="CH984" i="64" a="1"/>
  <c r="CH984" i="64" s="1"/>
  <c r="CH981" i="64" a="1"/>
  <c r="CH981" i="64" s="1"/>
  <c r="CH980" i="64" a="1"/>
  <c r="CH980" i="64" s="1"/>
  <c r="CH982" i="64" a="1"/>
  <c r="CH982" i="64" s="1"/>
  <c r="CH983" i="64" a="1"/>
  <c r="CH983" i="64" s="1"/>
  <c r="CG976" i="64"/>
  <c r="CG974" i="64"/>
  <c r="CG972" i="64"/>
  <c r="CG973" i="64"/>
  <c r="CG975" i="64"/>
  <c r="CH965" i="64" a="1"/>
  <c r="CH965" i="64" s="1"/>
  <c r="CH969" i="64" a="1"/>
  <c r="CH969" i="64" s="1"/>
  <c r="CH949" i="64" a="1"/>
  <c r="CH949" i="64" s="1"/>
  <c r="CH957" i="64" s="1"/>
  <c r="CH950" i="64" a="1"/>
  <c r="CH950" i="64" s="1"/>
  <c r="CH958" i="64" s="1"/>
  <c r="CH966" i="64" a="1"/>
  <c r="CH966" i="64" s="1"/>
  <c r="CH951" i="64" a="1"/>
  <c r="CH951" i="64" s="1"/>
  <c r="CH959" i="64" s="1"/>
  <c r="CH952" i="64" a="1"/>
  <c r="CH952" i="64" s="1"/>
  <c r="CH960" i="64" s="1"/>
  <c r="CH953" i="64" a="1"/>
  <c r="CH953" i="64" s="1"/>
  <c r="CH961" i="64" s="1"/>
  <c r="CH967" i="64" a="1"/>
  <c r="CH967" i="64" s="1"/>
  <c r="CH968" i="64" a="1"/>
  <c r="CH968" i="64" s="1"/>
  <c r="CG210" i="64"/>
  <c r="CG212" i="64" s="1"/>
  <c r="CH208" i="64" a="1"/>
  <c r="CH208" i="64" s="1"/>
  <c r="CH207" i="64" s="1"/>
  <c r="CH209" i="64" a="1"/>
  <c r="CH209" i="64" s="1"/>
  <c r="CG1241" i="64"/>
  <c r="CG924" i="64"/>
  <c r="CG926" i="64" s="1"/>
  <c r="CE1244" i="64"/>
  <c r="CF1243" i="64"/>
  <c r="CH331" i="64" a="1"/>
  <c r="CH331" i="64" s="1"/>
  <c r="CH1240" i="64" a="1"/>
  <c r="CH1240" i="64" s="1"/>
  <c r="CH312" i="64" a="1"/>
  <c r="CH312" i="64" s="1"/>
  <c r="CH925" i="64" a="1"/>
  <c r="CH925" i="64" s="1"/>
  <c r="CH891" i="64" a="1"/>
  <c r="CH891" i="64" s="1"/>
  <c r="CH299" i="64" a="1"/>
  <c r="CH299" i="64" s="1"/>
  <c r="CF888" i="64"/>
  <c r="CG884" i="64"/>
  <c r="CG892" i="64" s="1"/>
  <c r="CH887" i="64" a="1"/>
  <c r="CH887" i="64" s="1"/>
  <c r="CH4" i="64"/>
  <c r="CH883" i="64" a="1"/>
  <c r="CH883" i="64" s="1"/>
  <c r="CI259" i="64"/>
  <c r="CI7" i="64"/>
  <c r="CI3" i="64"/>
  <c r="CI1" i="64"/>
  <c r="CJ2" i="64"/>
  <c r="CH24" i="864"/>
  <c r="CH98" i="861" s="1"/>
  <c r="CH70" i="863" a="1"/>
  <c r="CH70" i="863" s="1"/>
  <c r="CH68" i="863" a="1"/>
  <c r="CH68" i="863" s="1"/>
  <c r="CH66" i="863" a="1"/>
  <c r="CH66" i="863" s="1"/>
  <c r="CH4" i="863"/>
  <c r="CH57" i="863"/>
  <c r="CH43" i="863"/>
  <c r="CH42" i="863"/>
  <c r="CH21" i="863" s="1"/>
  <c r="CH31"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850" i="64"/>
  <c r="AR854" i="64" a="1"/>
  <c r="AR854" i="64" s="1"/>
  <c r="AR849" i="64" a="1"/>
  <c r="AR849" i="64" s="1"/>
  <c r="AP2396" i="64"/>
  <c r="AQ589" i="64"/>
  <c r="AR2379" i="64" a="1"/>
  <c r="AR2379" i="64" s="1"/>
  <c r="AR2380" i="64" a="1"/>
  <c r="AR2380" i="64" s="1"/>
  <c r="AR2385" i="64" a="1"/>
  <c r="AR2385" i="64" s="1"/>
  <c r="AR2381" i="64" a="1"/>
  <c r="AR2381" i="64" s="1"/>
  <c r="AR2386" i="64" a="1"/>
  <c r="AR2386" i="64" s="1"/>
  <c r="AR2387" i="64" a="1"/>
  <c r="AR2387" i="64" s="1"/>
  <c r="AR2383" i="64" a="1"/>
  <c r="AR2383" i="64" s="1"/>
  <c r="AR2384" i="64" a="1"/>
  <c r="AR2384" i="64" s="1"/>
  <c r="AR2382" i="64" a="1"/>
  <c r="AR2382" i="64" s="1"/>
  <c r="AQ2388" i="64"/>
  <c r="AR587" i="64" a="1"/>
  <c r="AR587" i="64" s="1"/>
  <c r="AR565" i="64" a="1"/>
  <c r="AR565" i="64" s="1"/>
  <c r="AR588" i="64" a="1"/>
  <c r="AR588" i="64" s="1"/>
  <c r="AQ566" i="64"/>
  <c r="AR2567" i="64"/>
  <c r="AR2533" i="64"/>
  <c r="DC2770" i="64"/>
  <c r="DG1658" i="64"/>
  <c r="DH1656" i="64"/>
  <c r="DI2749" i="64"/>
  <c r="DI2751" i="64" s="1"/>
  <c r="AQ2492" i="64"/>
  <c r="AQ2470" i="64"/>
  <c r="AR2825" i="64" a="1"/>
  <c r="AR2825" i="64" s="1"/>
  <c r="AR2471" i="64" a="1"/>
  <c r="AR2471" i="64" s="1"/>
  <c r="AR2491" i="64" a="1"/>
  <c r="AR2491" i="64" s="1"/>
  <c r="CA2150" i="64"/>
  <c r="CB2148" i="64"/>
  <c r="CB2127" i="64"/>
  <c r="CB2129" i="64" s="1"/>
  <c r="CC2107" i="64"/>
  <c r="AN2024" i="64"/>
  <c r="AN2026" i="64" s="1"/>
  <c r="AN2027" i="64" s="1"/>
  <c r="AO2015" i="64"/>
  <c r="AP2013" i="64"/>
  <c r="AP2022" i="64"/>
  <c r="AP2014" i="64"/>
  <c r="AP2023" i="64"/>
  <c r="AR2018" i="64" a="1"/>
  <c r="AR2018" i="64" s="1"/>
  <c r="AR2019" i="64" a="1"/>
  <c r="AR2019" i="64" s="1"/>
  <c r="AR2009" i="64" a="1"/>
  <c r="AR2009" i="64" s="1"/>
  <c r="AR2010" i="64" a="1"/>
  <c r="AR2010" i="64" s="1"/>
  <c r="AQ2006" i="64"/>
  <c r="AQ2005" i="64"/>
  <c r="AR2000" i="64" a="1"/>
  <c r="AR2000" i="64" s="1"/>
  <c r="AR2001" i="64" a="1"/>
  <c r="AR2001" i="64" s="1"/>
  <c r="AQ2513" i="64"/>
  <c r="AR2512" i="64" a="1"/>
  <c r="AR2512" i="64" s="1"/>
  <c r="AR725" i="64" a="1"/>
  <c r="AR725" i="64" s="1"/>
  <c r="AM773" i="64"/>
  <c r="AN772" i="64" a="1"/>
  <c r="AN772" i="64" s="1"/>
  <c r="AS2282" i="64"/>
  <c r="AS2283" i="64" s="1"/>
  <c r="AQ1758" i="64"/>
  <c r="AQ1467" i="64"/>
  <c r="AQ1921" i="64"/>
  <c r="AQ1218" i="64"/>
  <c r="AQ727" i="64"/>
  <c r="AQ542" i="64"/>
  <c r="AQ751" i="64"/>
  <c r="AP62" i="64"/>
  <c r="AR720" i="64" a="1"/>
  <c r="AR720" i="64" s="1"/>
  <c r="AR75" i="64" a="1"/>
  <c r="AR75" i="64" s="1"/>
  <c r="AR564" i="64" a="1"/>
  <c r="AR564" i="64" s="1"/>
  <c r="AR55" i="64" a="1"/>
  <c r="AR55" i="64" s="1"/>
  <c r="AR60" i="64" a="1"/>
  <c r="AR60" i="64" s="1"/>
  <c r="AR59" i="64" a="1"/>
  <c r="AR59" i="64" s="1"/>
  <c r="AQ56" i="64"/>
  <c r="AR53" i="64" a="1"/>
  <c r="AR53" i="64" s="1"/>
  <c r="AR54" i="64" a="1"/>
  <c r="AR54" i="64" s="1"/>
  <c r="AR750" i="64" a="1"/>
  <c r="AR750" i="64" s="1"/>
  <c r="AR2722" i="64" a="1"/>
  <c r="AR2722" i="64" s="1"/>
  <c r="AR2799" i="64" a="1"/>
  <c r="AR2799" i="64" s="1"/>
  <c r="AR2773" i="64" a="1"/>
  <c r="AR2773" i="64" s="1"/>
  <c r="AR2748" i="64" a="1"/>
  <c r="AR2748" i="64" s="1"/>
  <c r="AR1897" i="64" a="1"/>
  <c r="AR1897" i="64" s="1"/>
  <c r="AR1898" i="64" s="1"/>
  <c r="AR89" i="64" a="1"/>
  <c r="AR89" i="64" s="1"/>
  <c r="AR90" i="64" a="1"/>
  <c r="AR90" i="64" s="1"/>
  <c r="AR91" i="64" a="1"/>
  <c r="AR91" i="64" s="1"/>
  <c r="AR92" i="64" a="1"/>
  <c r="AR92" i="64" s="1"/>
  <c r="AQ93" i="64"/>
  <c r="AR1839" i="64" a="1"/>
  <c r="AR1839" i="64" s="1"/>
  <c r="AR1840" i="64" s="1"/>
  <c r="AR541" i="64" a="1"/>
  <c r="AR541" i="64" s="1"/>
  <c r="AR2849" i="64" a="1"/>
  <c r="AR2849" i="64" s="1"/>
  <c r="AR1759" i="64" a="1"/>
  <c r="AR1759" i="64" s="1"/>
  <c r="AR2177" i="64" a="1"/>
  <c r="AR2177" i="64" s="1"/>
  <c r="AR2185" i="64" s="1"/>
  <c r="AR1928" i="64" a="1"/>
  <c r="AR1928" i="64" s="1"/>
  <c r="AR1922" i="64" a="1"/>
  <c r="AR1922" i="64" s="1"/>
  <c r="AR1920" i="64" a="1"/>
  <c r="AR1920" i="64" s="1"/>
  <c r="AR1466" i="64" a="1"/>
  <c r="AR1466" i="64" s="1"/>
  <c r="AR1217" i="64" a="1"/>
  <c r="AR1217" i="64" s="1"/>
  <c r="CH1241" i="64" a="1"/>
  <c r="AR727" i="64" a="1"/>
  <c r="AR850" i="64" a="1"/>
  <c r="CF1244" i="64" a="1"/>
  <c r="CH1068" i="64" a="1"/>
  <c r="AS2533" i="64" a="1"/>
  <c r="AS2567" i="64" a="1"/>
  <c r="CH1388" i="64" a="1"/>
  <c r="AR751" i="64" a="1"/>
  <c r="AR1467" i="64" a="1"/>
  <c r="AR2006" i="64" a="1"/>
  <c r="CH924" i="64" a="1"/>
  <c r="AR2492" i="64" a="1"/>
  <c r="AR2005" i="64" a="1"/>
  <c r="CH1295" i="64" a="1"/>
  <c r="AR566" i="64" a="1"/>
  <c r="CH2052" i="64" a="1"/>
  <c r="AR1921" i="64" a="1"/>
  <c r="AN773" i="64" a="1"/>
  <c r="CH1266" i="64"/>
  <c r="CH1024" i="64" a="1"/>
  <c r="CH884" i="64" a="1"/>
  <c r="AR2470" i="64" a="1"/>
  <c r="AR2513" i="64" a="1"/>
  <c r="AR589" i="64" a="1"/>
  <c r="AR1758" i="64" a="1"/>
  <c r="CH396" i="64" a="1"/>
  <c r="CH1894" i="64" a="1"/>
  <c r="CH1136" i="64" a="1"/>
  <c r="CG1243" i="64" a="1"/>
  <c r="AR1218" i="64" a="1"/>
  <c r="AR542" i="64" a="1"/>
  <c r="CI420" i="64" l="1" a="1"/>
  <c r="CI420" i="64" s="1"/>
  <c r="CI450" i="64" s="1"/>
  <c r="CI480" i="64" a="1"/>
  <c r="CI480" i="64" s="1"/>
  <c r="CI520" i="64" s="1"/>
  <c r="CY72" i="861"/>
  <c r="CZ43" i="861" s="1"/>
  <c r="M64" i="1236"/>
  <c r="M72" i="861" s="1"/>
  <c r="BC60" i="1236"/>
  <c r="M66" i="1236"/>
  <c r="M43" i="861" s="1"/>
  <c r="CH396" i="64"/>
  <c r="CH1295" i="64"/>
  <c r="CH1296" i="64" s="1"/>
  <c r="CI1294" i="64" a="1"/>
  <c r="CI1294" i="64" s="1"/>
  <c r="CI395" i="64" a="1"/>
  <c r="CI395" i="64" s="1"/>
  <c r="BX1297" i="64"/>
  <c r="BY1293" i="64" s="1"/>
  <c r="BX1299" i="64"/>
  <c r="CH1136" i="64"/>
  <c r="CH1068" i="64"/>
  <c r="CI1067" i="64" a="1"/>
  <c r="CI1067" i="64" s="1"/>
  <c r="CI1135" i="64" a="1"/>
  <c r="CI1135" i="64" s="1"/>
  <c r="BW1138" i="64"/>
  <c r="BX1134" i="64" s="1"/>
  <c r="BW1140" i="64"/>
  <c r="CG1143" i="64"/>
  <c r="CG1137" i="64"/>
  <c r="CG1144" i="64" s="1"/>
  <c r="AJ95" i="861"/>
  <c r="AF44" i="861"/>
  <c r="CO101" i="861"/>
  <c r="CO44" i="861"/>
  <c r="AI101" i="861"/>
  <c r="CH2052" i="64"/>
  <c r="CH2061" i="64" s="1"/>
  <c r="CH2062" i="64" s="1" a="1"/>
  <c r="CH2062" i="64" s="1"/>
  <c r="CI2053" i="64" a="1"/>
  <c r="CI2053" i="64" s="1"/>
  <c r="BF2058" i="64"/>
  <c r="BF2055" i="64" s="1"/>
  <c r="CH1024" i="64"/>
  <c r="CH1894" i="64"/>
  <c r="CH1896" i="64" s="1"/>
  <c r="CI1893" i="64" a="1"/>
  <c r="CI1893" i="64" s="1"/>
  <c r="CI1025" i="64" a="1"/>
  <c r="CI1025" i="64" s="1"/>
  <c r="CF1039" i="64" a="1"/>
  <c r="CF1039" i="64" s="1"/>
  <c r="CG1038" i="64"/>
  <c r="CG1039" i="64" s="1" a="1"/>
  <c r="CG1039" i="64" s="1"/>
  <c r="CG1033" i="64"/>
  <c r="BO1023" i="64"/>
  <c r="BO1030" i="64" s="1"/>
  <c r="CI1195" i="64" a="1"/>
  <c r="CI1195" i="64" s="1"/>
  <c r="CI1895" i="64" a="1"/>
  <c r="CI1895" i="64" s="1"/>
  <c r="CH1193" i="64"/>
  <c r="CH1194" i="64" s="1"/>
  <c r="CH1196" i="64" s="1"/>
  <c r="CI1191" i="64" a="1"/>
  <c r="CI1191" i="64" s="1"/>
  <c r="CI1192" i="64" a="1"/>
  <c r="CI1192" i="64" s="1"/>
  <c r="AL663" i="64"/>
  <c r="AL668" i="64" s="1"/>
  <c r="AL656" i="64"/>
  <c r="AM648" i="64"/>
  <c r="AM651" i="64" s="1"/>
  <c r="CI661" i="64" a="1"/>
  <c r="CI661" i="64" s="1"/>
  <c r="CI650" i="64" a="1"/>
  <c r="CI650" i="64" s="1"/>
  <c r="CI653" i="64" a="1"/>
  <c r="CI653" i="64" s="1"/>
  <c r="CI667" i="64" a="1"/>
  <c r="CI667" i="64" s="1"/>
  <c r="CH141" i="64"/>
  <c r="CH126" i="64"/>
  <c r="CH1388" i="64"/>
  <c r="CH1390" i="64" s="1"/>
  <c r="CI111" i="64" a="1"/>
  <c r="CI111" i="64" s="1"/>
  <c r="CI1373" i="64" a="1"/>
  <c r="CI137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265" i="64" a="1"/>
  <c r="CI1265" i="64" s="1"/>
  <c r="CF977" i="64"/>
  <c r="CF994" i="64" s="1"/>
  <c r="CH991" i="64"/>
  <c r="CG992" i="64"/>
  <c r="CH989" i="64"/>
  <c r="CH990" i="64"/>
  <c r="CH987" i="64"/>
  <c r="CH988" i="64"/>
  <c r="CI984" i="64" a="1"/>
  <c r="CI984" i="64" s="1"/>
  <c r="CI981" i="64" a="1"/>
  <c r="CI981" i="64" s="1"/>
  <c r="CI980" i="64" a="1"/>
  <c r="CI980" i="64" s="1"/>
  <c r="CI982" i="64" a="1"/>
  <c r="CI982" i="64" s="1"/>
  <c r="CI983" i="64" a="1"/>
  <c r="CI983" i="64" s="1"/>
  <c r="CH972" i="64"/>
  <c r="CG977" i="64"/>
  <c r="CH976" i="64"/>
  <c r="CH974" i="64"/>
  <c r="CH973" i="64"/>
  <c r="CH975" i="64"/>
  <c r="CI968" i="64" a="1"/>
  <c r="CI968" i="64" s="1"/>
  <c r="CI965" i="64" a="1"/>
  <c r="CI965" i="64" s="1"/>
  <c r="CI969" i="64" a="1"/>
  <c r="CI969" i="64" s="1"/>
  <c r="CI949" i="64" a="1"/>
  <c r="CI949" i="64" s="1"/>
  <c r="CI957" i="64" s="1"/>
  <c r="CI950" i="64" a="1"/>
  <c r="CI950" i="64" s="1"/>
  <c r="CI958" i="64" s="1"/>
  <c r="CI966" i="64" a="1"/>
  <c r="CI966" i="64" s="1"/>
  <c r="CI951" i="64" a="1"/>
  <c r="CI951" i="64" s="1"/>
  <c r="CI959" i="64" s="1"/>
  <c r="CI952" i="64" a="1"/>
  <c r="CI952" i="64" s="1"/>
  <c r="CI960" i="64" s="1"/>
  <c r="CI953" i="64" a="1"/>
  <c r="CI953" i="64" s="1"/>
  <c r="CI961" i="64" s="1"/>
  <c r="CI967" i="64" a="1"/>
  <c r="CI967" i="64" s="1"/>
  <c r="CH210" i="64"/>
  <c r="CH212" i="64" s="1"/>
  <c r="CI208" i="64" a="1"/>
  <c r="CI208" i="64" s="1"/>
  <c r="CI207" i="64" s="1"/>
  <c r="CI209" i="64" a="1"/>
  <c r="CI209" i="64" s="1"/>
  <c r="CH1241" i="64"/>
  <c r="CH924" i="64"/>
  <c r="CH926" i="64" s="1"/>
  <c r="CF1244" i="64"/>
  <c r="CG1243" i="64"/>
  <c r="CI331" i="64" a="1"/>
  <c r="CI331" i="64" s="1"/>
  <c r="CI1240" i="64" a="1"/>
  <c r="CI1240" i="64" s="1"/>
  <c r="CI312" i="64" a="1"/>
  <c r="CI312" i="64" s="1"/>
  <c r="CI925" i="64" a="1"/>
  <c r="CI925" i="64" s="1"/>
  <c r="CI891" i="64" a="1"/>
  <c r="CI891" i="64" s="1"/>
  <c r="CI299" i="64" a="1"/>
  <c r="CI299" i="64" s="1"/>
  <c r="CG888" i="64"/>
  <c r="CH884" i="64"/>
  <c r="CH892" i="64" s="1"/>
  <c r="CI887" i="64" a="1"/>
  <c r="CI887" i="64" s="1"/>
  <c r="CI4" i="64"/>
  <c r="CI883" i="64" a="1"/>
  <c r="CI883" i="64" s="1"/>
  <c r="CJ259" i="64"/>
  <c r="CJ7" i="64"/>
  <c r="CI8" i="64" s="1"/>
  <c r="CH8" i="64"/>
  <c r="CJ1" i="64"/>
  <c r="CK2" i="64"/>
  <c r="CJ3" i="64"/>
  <c r="CI70" i="863" a="1"/>
  <c r="CI70" i="863" s="1"/>
  <c r="CI66" i="863" a="1"/>
  <c r="CI66" i="863" s="1"/>
  <c r="CI68" i="863" a="1"/>
  <c r="CI68" i="863" s="1"/>
  <c r="CI4" i="863"/>
  <c r="CJ22" i="864"/>
  <c r="CJ21" i="864"/>
  <c r="CJ3" i="864"/>
  <c r="CJ4" i="864" s="1"/>
  <c r="CJ1" i="864"/>
  <c r="CJ20" i="864"/>
  <c r="CK2" i="864"/>
  <c r="CK23" i="864" s="1"/>
  <c r="CI24" i="864"/>
  <c r="CI98"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1" i="861" s="1"/>
  <c r="AS263" i="64"/>
  <c r="AS281" i="64"/>
  <c r="AT277" i="64"/>
  <c r="AT260" i="64"/>
  <c r="AT278" i="64"/>
  <c r="AT261" i="64"/>
  <c r="AT279" i="64"/>
  <c r="AT262" i="64"/>
  <c r="AT280" i="64"/>
  <c r="BW1" i="860"/>
  <c r="BW7" i="860"/>
  <c r="BW3" i="860"/>
  <c r="BW4" i="860" s="1"/>
  <c r="BX2" i="860"/>
  <c r="AR850" i="64"/>
  <c r="AR860" i="64" s="1"/>
  <c r="AQ860" i="64"/>
  <c r="AS854" i="64" a="1"/>
  <c r="AS854" i="64" s="1"/>
  <c r="AS849" i="64" a="1"/>
  <c r="AS849" i="64" s="1"/>
  <c r="AQ2396" i="64"/>
  <c r="AR589" i="64"/>
  <c r="AS2379" i="64" a="1"/>
  <c r="AS2379" i="64" s="1"/>
  <c r="AS2380" i="64" a="1"/>
  <c r="AS2380" i="64" s="1"/>
  <c r="AS2381" i="64" a="1"/>
  <c r="AS2381" i="64" s="1"/>
  <c r="AS2382" i="64" a="1"/>
  <c r="AS2382" i="64" s="1"/>
  <c r="AS2383" i="64" a="1"/>
  <c r="AS2383" i="64" s="1"/>
  <c r="AS2384" i="64" a="1"/>
  <c r="AS2384" i="64" s="1"/>
  <c r="AS2385" i="64" a="1"/>
  <c r="AS2385" i="64" s="1"/>
  <c r="AS2386" i="64" a="1"/>
  <c r="AS2386" i="64" s="1"/>
  <c r="AS2387" i="64" a="1"/>
  <c r="AS2387" i="64" s="1"/>
  <c r="AR2388" i="64"/>
  <c r="AS565" i="64" a="1"/>
  <c r="AS565" i="64" s="1"/>
  <c r="AS588" i="64" a="1"/>
  <c r="AS588" i="64" s="1"/>
  <c r="AS587" i="64" a="1"/>
  <c r="AS587" i="64" s="1"/>
  <c r="AR566" i="64"/>
  <c r="AS2567" i="64"/>
  <c r="AS2533" i="64"/>
  <c r="DE2719" i="64"/>
  <c r="DE2796" i="64"/>
  <c r="DE2822" i="64"/>
  <c r="DH1658" i="64"/>
  <c r="DI1656" i="64"/>
  <c r="DJ2749" i="64"/>
  <c r="DJ2751" i="64" s="1"/>
  <c r="AR2492" i="64"/>
  <c r="AR2470" i="64"/>
  <c r="AS2825" i="64" a="1"/>
  <c r="AS2825" i="64" s="1"/>
  <c r="AS2491" i="64" a="1"/>
  <c r="AS2491" i="64" s="1"/>
  <c r="AS2471" i="64" a="1"/>
  <c r="AS2471" i="64" s="1"/>
  <c r="CB2150" i="64"/>
  <c r="CC2148" i="64"/>
  <c r="CC2127" i="64"/>
  <c r="CC2129" i="64" s="1"/>
  <c r="CD2107" i="64"/>
  <c r="AO2024" i="64"/>
  <c r="AO2026" i="64" s="1"/>
  <c r="AO2027" i="64" s="1"/>
  <c r="AP2015" i="64"/>
  <c r="AQ2013" i="64"/>
  <c r="AQ2022" i="64"/>
  <c r="AQ2014" i="64"/>
  <c r="AQ2023" i="64"/>
  <c r="AS2019" i="64" a="1"/>
  <c r="AS2019" i="64" s="1"/>
  <c r="AS2018" i="64" a="1"/>
  <c r="AS2018" i="64" s="1"/>
  <c r="AS2010" i="64" a="1"/>
  <c r="AS2010" i="64" s="1"/>
  <c r="AS2009" i="64" a="1"/>
  <c r="AS2009" i="64" s="1"/>
  <c r="AR2006" i="64"/>
  <c r="AR2005" i="64"/>
  <c r="AS2000" i="64" a="1"/>
  <c r="AS2000" i="64" s="1"/>
  <c r="AS2001" i="64" a="1"/>
  <c r="AS2001" i="64" s="1"/>
  <c r="AR2513" i="64"/>
  <c r="AS2512" i="64" a="1"/>
  <c r="AS2512" i="64" s="1"/>
  <c r="AS725" i="64" a="1"/>
  <c r="AS725" i="64" s="1"/>
  <c r="AN773" i="64"/>
  <c r="AO772" i="64" a="1"/>
  <c r="AO772" i="64" s="1"/>
  <c r="AT2282" i="64"/>
  <c r="AT2283" i="64" s="1"/>
  <c r="AR1467" i="64"/>
  <c r="AR1921" i="64"/>
  <c r="AR1758" i="64"/>
  <c r="AR1218" i="64"/>
  <c r="AR727" i="64"/>
  <c r="AR542" i="64"/>
  <c r="AR751" i="64"/>
  <c r="AD2176" i="64"/>
  <c r="AD2182" i="64" s="1"/>
  <c r="AQ62" i="64"/>
  <c r="AS720" i="64" a="1"/>
  <c r="AS720" i="64" s="1"/>
  <c r="AS75" i="64" a="1"/>
  <c r="AS75" i="64" s="1"/>
  <c r="AS564" i="64" a="1"/>
  <c r="AS564" i="64" s="1"/>
  <c r="AS55" i="64" a="1"/>
  <c r="AS55" i="64" s="1"/>
  <c r="AS60" i="64" a="1"/>
  <c r="AS60" i="64" s="1"/>
  <c r="AS59" i="64" a="1"/>
  <c r="AS59" i="64" s="1"/>
  <c r="AR56" i="64"/>
  <c r="AS54" i="64" a="1"/>
  <c r="AS54" i="64" s="1"/>
  <c r="AS53" i="64" a="1"/>
  <c r="AS53" i="64" s="1"/>
  <c r="AS750" i="64" a="1"/>
  <c r="AS750" i="64" s="1"/>
  <c r="AS2722" i="64" a="1"/>
  <c r="AS2722" i="64" s="1"/>
  <c r="AS2799" i="64" a="1"/>
  <c r="AS2799" i="64" s="1"/>
  <c r="AS2773" i="64" a="1"/>
  <c r="AS2773" i="64" s="1"/>
  <c r="AS2748" i="64" a="1"/>
  <c r="AS2748" i="64" s="1"/>
  <c r="AS1897" i="64" a="1"/>
  <c r="AS1897" i="64" s="1"/>
  <c r="AS1898" i="64" s="1"/>
  <c r="AS89" i="64" a="1"/>
  <c r="AS89" i="64" s="1"/>
  <c r="AS90" i="64" a="1"/>
  <c r="AS90" i="64" s="1"/>
  <c r="AS91" i="64" a="1"/>
  <c r="AS91" i="64" s="1"/>
  <c r="AS92" i="64" a="1"/>
  <c r="AS92" i="64" s="1"/>
  <c r="AR93" i="64"/>
  <c r="AS1839" i="64" a="1"/>
  <c r="AS1839" i="64" s="1"/>
  <c r="AS1840" i="64" s="1"/>
  <c r="AS541" i="64" a="1"/>
  <c r="AS541" i="64" s="1"/>
  <c r="AS2849" i="64" a="1"/>
  <c r="AS2849" i="64" s="1"/>
  <c r="AS1759" i="64" a="1"/>
  <c r="AS1759" i="64" s="1"/>
  <c r="AS2177" i="64" a="1"/>
  <c r="AS2177" i="64" s="1"/>
  <c r="AS2185" i="64" s="1"/>
  <c r="AS1922" i="64" a="1"/>
  <c r="AS1922" i="64" s="1"/>
  <c r="AS1928" i="64" a="1"/>
  <c r="AS1928" i="64" s="1"/>
  <c r="AS1920" i="64" a="1"/>
  <c r="AS1920" i="64" s="1"/>
  <c r="AS1466" i="64" a="1"/>
  <c r="AS1466" i="64" s="1"/>
  <c r="AS1217" i="64" a="1"/>
  <c r="AS1217" i="64" s="1"/>
  <c r="CI1388" i="64" a="1"/>
  <c r="AT2567" i="64" a="1"/>
  <c r="CI2052" i="64" a="1"/>
  <c r="CI1241" i="64" a="1"/>
  <c r="AS751" i="64" a="1"/>
  <c r="CI1068" i="64" a="1"/>
  <c r="CH1243" i="64" a="1"/>
  <c r="AS2492" i="64" a="1"/>
  <c r="CI396" i="64" a="1"/>
  <c r="CI1024" i="64" a="1"/>
  <c r="CI1136" i="64" a="1"/>
  <c r="AS1758" i="64" a="1"/>
  <c r="AS2006" i="64" a="1"/>
  <c r="AS850" i="64" a="1"/>
  <c r="AS1467" i="64" a="1"/>
  <c r="AS1921" i="64" a="1"/>
  <c r="AS727" i="64" a="1"/>
  <c r="CI1266" i="64"/>
  <c r="AT2533" i="64" a="1"/>
  <c r="AS542" i="64" a="1"/>
  <c r="AO773" i="64" a="1"/>
  <c r="AS589" i="64" a="1"/>
  <c r="CG1244" i="64" a="1"/>
  <c r="AS566" i="64" a="1"/>
  <c r="AS2470" i="64" a="1"/>
  <c r="AS1218" i="64" a="1"/>
  <c r="CI1295" i="64" a="1"/>
  <c r="CI1894" i="64" a="1"/>
  <c r="AS2513" i="64" a="1"/>
  <c r="CI884" i="64" a="1"/>
  <c r="CI924" i="64" a="1"/>
  <c r="AS2005" i="64" a="1"/>
  <c r="CJ420" i="64" l="1" a="1"/>
  <c r="CJ420" i="64" s="1"/>
  <c r="CJ450" i="64" s="1"/>
  <c r="CJ480" i="64" a="1"/>
  <c r="CJ480" i="64" s="1"/>
  <c r="CJ520" i="64" s="1"/>
  <c r="CZ72" i="861"/>
  <c r="DA43" i="861" s="1"/>
  <c r="BC64" i="1236"/>
  <c r="BC72" i="861" s="1"/>
  <c r="BC66" i="1236"/>
  <c r="BC43" i="861" s="1"/>
  <c r="N60" i="1236"/>
  <c r="CI396" i="64"/>
  <c r="CI1295" i="64"/>
  <c r="CI1296" i="64" s="1"/>
  <c r="BY1297" i="64"/>
  <c r="BZ1293" i="64" s="1"/>
  <c r="BY1299" i="64"/>
  <c r="CJ1294" i="64" a="1"/>
  <c r="CJ1294" i="64" s="1"/>
  <c r="CJ395" i="64" a="1"/>
  <c r="CJ395" i="64" s="1"/>
  <c r="CI1136" i="64"/>
  <c r="CI1068" i="64"/>
  <c r="CJ1067" i="64" a="1"/>
  <c r="CJ1067" i="64" s="1"/>
  <c r="CJ1135" i="64" a="1"/>
  <c r="CJ1135" i="64" s="1"/>
  <c r="BX1138" i="64"/>
  <c r="BY1134" i="64" s="1"/>
  <c r="BX1140" i="64"/>
  <c r="CH1143" i="64"/>
  <c r="CH1137" i="64"/>
  <c r="CH1144" i="64" s="1"/>
  <c r="AF64" i="861"/>
  <c r="CP18" i="861"/>
  <c r="CP27" i="861" s="1"/>
  <c r="CP28" i="861" s="1"/>
  <c r="CP101" i="861"/>
  <c r="AI73" i="861"/>
  <c r="AI75" i="861" s="1"/>
  <c r="CI2052" i="64"/>
  <c r="CI2061" i="64" s="1"/>
  <c r="CI2062" i="64" s="1" a="1"/>
  <c r="CI2062" i="64" s="1"/>
  <c r="CJ2053" i="64" a="1"/>
  <c r="CJ2053" i="64" s="1"/>
  <c r="BF2056" i="64"/>
  <c r="BG2051" i="64" s="1"/>
  <c r="CI1024" i="64"/>
  <c r="CI1894" i="64"/>
  <c r="CI1896" i="64" s="1"/>
  <c r="CJ1893" i="64" a="1"/>
  <c r="CJ1893" i="64" s="1"/>
  <c r="CJ1025" i="64" a="1"/>
  <c r="CJ1025" i="64" s="1"/>
  <c r="CH1038" i="64"/>
  <c r="CH1039" i="64" s="1" a="1"/>
  <c r="CH1039" i="64" s="1"/>
  <c r="CH1033" i="64"/>
  <c r="BO1027" i="64"/>
  <c r="CJ1195" i="64" a="1"/>
  <c r="CJ1195" i="64" s="1"/>
  <c r="CJ1895" i="64" a="1"/>
  <c r="CJ1895" i="64" s="1"/>
  <c r="CI1193" i="64"/>
  <c r="CI1194" i="64" s="1"/>
  <c r="CI1196" i="64" s="1"/>
  <c r="CJ1191" i="64" a="1"/>
  <c r="CJ1191" i="64" s="1"/>
  <c r="CJ1192" i="64" a="1"/>
  <c r="CJ1192" i="64" s="1"/>
  <c r="AM659" i="64"/>
  <c r="AL664" i="64"/>
  <c r="AM660" i="64"/>
  <c r="AM662" i="64" s="1"/>
  <c r="AM652" i="64" s="1"/>
  <c r="AM654" i="64" s="1"/>
  <c r="AM655" i="64" s="1"/>
  <c r="CJ661" i="64" a="1"/>
  <c r="CJ661" i="64" s="1"/>
  <c r="CJ650" i="64" a="1"/>
  <c r="CJ650" i="64" s="1"/>
  <c r="CJ653" i="64" a="1"/>
  <c r="CJ653" i="64" s="1"/>
  <c r="CJ667" i="64" a="1"/>
  <c r="CJ667" i="64" s="1"/>
  <c r="CI126" i="64"/>
  <c r="CI141" i="64"/>
  <c r="CI1388" i="64"/>
  <c r="CI1390" i="64" s="1"/>
  <c r="CJ111" i="64" a="1"/>
  <c r="CJ111" i="64" s="1"/>
  <c r="CJ1373" i="64" a="1"/>
  <c r="CJ137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5" i="861" s="1"/>
  <c r="CO69" i="863"/>
  <c r="CO23" i="863" s="1"/>
  <c r="CO33" i="861" s="1"/>
  <c r="CO67" i="863"/>
  <c r="CJ1265" i="64" a="1"/>
  <c r="CJ1265" i="64" s="1"/>
  <c r="AD2186" i="64" a="1"/>
  <c r="AD2186" i="64" s="1"/>
  <c r="AD2179" i="64" s="1"/>
  <c r="AD2180" i="64" s="1"/>
  <c r="CF995" i="64"/>
  <c r="CG994" i="64"/>
  <c r="CG995" i="64" s="1"/>
  <c r="CI991" i="64"/>
  <c r="CI990" i="64"/>
  <c r="CH992" i="64"/>
  <c r="CI989" i="64"/>
  <c r="CI988" i="64"/>
  <c r="CI987" i="64"/>
  <c r="CJ984" i="64" a="1"/>
  <c r="CJ984" i="64" s="1"/>
  <c r="CJ981" i="64" a="1"/>
  <c r="CJ981" i="64" s="1"/>
  <c r="CJ980" i="64" a="1"/>
  <c r="CJ980" i="64" s="1"/>
  <c r="CJ982" i="64" a="1"/>
  <c r="CJ982" i="64" s="1"/>
  <c r="CJ983" i="64" a="1"/>
  <c r="CJ983" i="64" s="1"/>
  <c r="CH977" i="64"/>
  <c r="CI975" i="64"/>
  <c r="CI976" i="64"/>
  <c r="CI973" i="64"/>
  <c r="CI972" i="64"/>
  <c r="CI974" i="64"/>
  <c r="CJ968" i="64" a="1"/>
  <c r="CJ968" i="64" s="1"/>
  <c r="CJ969" i="64" a="1"/>
  <c r="CJ969" i="64" s="1"/>
  <c r="CJ949" i="64" a="1"/>
  <c r="CJ949" i="64" s="1"/>
  <c r="CJ957" i="64" s="1"/>
  <c r="CJ950" i="64" a="1"/>
  <c r="CJ950" i="64" s="1"/>
  <c r="CJ958" i="64" s="1"/>
  <c r="CJ966" i="64" a="1"/>
  <c r="CJ966" i="64" s="1"/>
  <c r="CJ951" i="64" a="1"/>
  <c r="CJ951" i="64" s="1"/>
  <c r="CJ959" i="64" s="1"/>
  <c r="CJ952" i="64" a="1"/>
  <c r="CJ952" i="64" s="1"/>
  <c r="CJ960" i="64" s="1"/>
  <c r="CJ965" i="64" a="1"/>
  <c r="CJ965" i="64" s="1"/>
  <c r="CJ953" i="64" a="1"/>
  <c r="CJ953" i="64" s="1"/>
  <c r="CJ961" i="64" s="1"/>
  <c r="CJ967" i="64" a="1"/>
  <c r="CJ967" i="64" s="1"/>
  <c r="CJ208" i="64" a="1"/>
  <c r="CJ208" i="64" s="1"/>
  <c r="CJ207" i="64" s="1"/>
  <c r="CJ209" i="64" a="1"/>
  <c r="CJ209" i="64" s="1"/>
  <c r="CI210" i="64"/>
  <c r="CI212" i="64" s="1"/>
  <c r="CI1241" i="64"/>
  <c r="CI924" i="64"/>
  <c r="CI926" i="64" s="1"/>
  <c r="CG1244" i="64"/>
  <c r="CH1243" i="64"/>
  <c r="CJ331" i="64" a="1"/>
  <c r="CJ331" i="64" s="1"/>
  <c r="CJ1240" i="64" a="1"/>
  <c r="CJ1240" i="64" s="1"/>
  <c r="CJ312" i="64" a="1"/>
  <c r="CJ312" i="64" s="1"/>
  <c r="CJ925" i="64" a="1"/>
  <c r="CJ925" i="64" s="1"/>
  <c r="CJ891" i="64" a="1"/>
  <c r="CJ891" i="64" s="1"/>
  <c r="CJ299" i="64" a="1"/>
  <c r="CJ299" i="64" s="1"/>
  <c r="CH888" i="64"/>
  <c r="CI884" i="64"/>
  <c r="CI892" i="64" s="1"/>
  <c r="CJ887" i="64" a="1"/>
  <c r="CJ887" i="64" s="1"/>
  <c r="CJ4" i="64"/>
  <c r="CJ883" i="64" a="1"/>
  <c r="CJ883" i="64" s="1"/>
  <c r="K34" i="861"/>
  <c r="N34" i="861"/>
  <c r="O34" i="861"/>
  <c r="M34" i="861"/>
  <c r="L34" i="861"/>
  <c r="P34" i="861"/>
  <c r="CK259" i="64"/>
  <c r="CK7" i="64"/>
  <c r="CJ8" i="64" s="1"/>
  <c r="CK1" i="64"/>
  <c r="CL2" i="64"/>
  <c r="CK3" i="64"/>
  <c r="CL5" i="861"/>
  <c r="M50" i="861"/>
  <c r="M47" i="861"/>
  <c r="M91" i="861" s="1"/>
  <c r="K50" i="861"/>
  <c r="K25" i="861"/>
  <c r="P25" i="861"/>
  <c r="O47" i="861"/>
  <c r="O91" i="861" s="1"/>
  <c r="M25" i="861"/>
  <c r="N50" i="861"/>
  <c r="L47" i="861"/>
  <c r="L91" i="861" s="1"/>
  <c r="L31" i="861"/>
  <c r="L25" i="861"/>
  <c r="K47" i="861"/>
  <c r="K91" i="861" s="1"/>
  <c r="N31" i="861"/>
  <c r="P50" i="861"/>
  <c r="N47" i="861"/>
  <c r="N91" i="861" s="1"/>
  <c r="O31" i="861"/>
  <c r="K44" i="861"/>
  <c r="N25" i="861"/>
  <c r="K31" i="861"/>
  <c r="O50" i="861"/>
  <c r="K101" i="861"/>
  <c r="L50" i="861"/>
  <c r="O25"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1" i="861" s="1"/>
  <c r="CJ24" i="864"/>
  <c r="CJ98"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850" i="64"/>
  <c r="AS860" i="64" s="1"/>
  <c r="AT854" i="64" a="1"/>
  <c r="AT854" i="64" s="1"/>
  <c r="AT849" i="64" a="1"/>
  <c r="AT849" i="64" s="1"/>
  <c r="AR2396" i="64"/>
  <c r="AS589" i="64"/>
  <c r="AT2379" i="64" a="1"/>
  <c r="AT2379" i="64" s="1"/>
  <c r="AT2380" i="64" a="1"/>
  <c r="AT2380" i="64" s="1"/>
  <c r="AT2381" i="64" a="1"/>
  <c r="AT2381" i="64" s="1"/>
  <c r="AT2382" i="64" a="1"/>
  <c r="AT2382" i="64" s="1"/>
  <c r="AT2385" i="64" a="1"/>
  <c r="AT2385" i="64" s="1"/>
  <c r="AT2383" i="64" a="1"/>
  <c r="AT2383" i="64" s="1"/>
  <c r="AT2386" i="64" a="1"/>
  <c r="AT2386" i="64" s="1"/>
  <c r="AT2387" i="64" a="1"/>
  <c r="AT2387" i="64" s="1"/>
  <c r="AT2384" i="64" a="1"/>
  <c r="AT2384" i="64" s="1"/>
  <c r="AS2388" i="64"/>
  <c r="AT588" i="64" a="1"/>
  <c r="AT588" i="64" s="1"/>
  <c r="AT565" i="64" a="1"/>
  <c r="AT565" i="64" s="1"/>
  <c r="AT587" i="64" a="1"/>
  <c r="AT587" i="64" s="1"/>
  <c r="AS566" i="64"/>
  <c r="AT2567" i="64"/>
  <c r="AT2533" i="64"/>
  <c r="DD2770" i="64"/>
  <c r="DI1658" i="64"/>
  <c r="DJ1656" i="64"/>
  <c r="DK2749" i="64"/>
  <c r="DK2751" i="64" s="1"/>
  <c r="AS2470" i="64"/>
  <c r="AS2492" i="64"/>
  <c r="AT2825" i="64" a="1"/>
  <c r="AT2825" i="64" s="1"/>
  <c r="AT2471" i="64" a="1"/>
  <c r="AT2471" i="64" s="1"/>
  <c r="AT2491" i="64" a="1"/>
  <c r="AT2491" i="64" s="1"/>
  <c r="CC2150" i="64"/>
  <c r="CD2148" i="64"/>
  <c r="CD2127" i="64"/>
  <c r="CD2129" i="64" s="1"/>
  <c r="CE2107" i="64"/>
  <c r="AP2024" i="64"/>
  <c r="AP2026" i="64" s="1"/>
  <c r="AP2027" i="64" s="1"/>
  <c r="AQ2015" i="64"/>
  <c r="AR2013" i="64"/>
  <c r="AR2022" i="64"/>
  <c r="AR2014" i="64"/>
  <c r="AR2023" i="64"/>
  <c r="AT2019" i="64" a="1"/>
  <c r="AT2019" i="64" s="1"/>
  <c r="AT2018" i="64" a="1"/>
  <c r="AT2018" i="64" s="1"/>
  <c r="AT2009" i="64" a="1"/>
  <c r="AT2009" i="64" s="1"/>
  <c r="AT2010" i="64" a="1"/>
  <c r="AT2010" i="64" s="1"/>
  <c r="AS2006" i="64"/>
  <c r="AS2005" i="64"/>
  <c r="AT2000" i="64" a="1"/>
  <c r="AT2000" i="64" s="1"/>
  <c r="AT2001" i="64" a="1"/>
  <c r="AT2001" i="64" s="1"/>
  <c r="AS2513" i="64"/>
  <c r="AT2512" i="64" a="1"/>
  <c r="AT2512" i="64" s="1"/>
  <c r="AT725" i="64" a="1"/>
  <c r="AT725" i="64" s="1"/>
  <c r="AO773" i="64"/>
  <c r="AU2282" i="64"/>
  <c r="AU2283" i="64" s="1"/>
  <c r="AP772" i="64" a="1"/>
  <c r="AP772" i="64" s="1"/>
  <c r="AS1921" i="64"/>
  <c r="AS1758" i="64"/>
  <c r="AS1467" i="64"/>
  <c r="AS1218" i="64"/>
  <c r="AS542" i="64"/>
  <c r="AS751" i="64"/>
  <c r="AS727" i="64"/>
  <c r="AR62" i="64"/>
  <c r="AT720" i="64" a="1"/>
  <c r="AT720" i="64" s="1"/>
  <c r="AT75" i="64" a="1"/>
  <c r="AT75" i="64" s="1"/>
  <c r="AT564" i="64" a="1"/>
  <c r="AT564" i="64" s="1"/>
  <c r="AT55" i="64" a="1"/>
  <c r="AT55" i="64" s="1"/>
  <c r="AT60" i="64" a="1"/>
  <c r="AT60" i="64" s="1"/>
  <c r="AT59" i="64" a="1"/>
  <c r="AT59" i="64" s="1"/>
  <c r="AS56" i="64"/>
  <c r="AT54" i="64" a="1"/>
  <c r="AT54" i="64" s="1"/>
  <c r="AT53" i="64" a="1"/>
  <c r="AT53" i="64" s="1"/>
  <c r="AT750" i="64" a="1"/>
  <c r="AT750" i="64" s="1"/>
  <c r="AT2722" i="64" a="1"/>
  <c r="AT2722" i="64" s="1"/>
  <c r="AT2799" i="64" a="1"/>
  <c r="AT2799" i="64" s="1"/>
  <c r="AT2773" i="64" a="1"/>
  <c r="AT2773" i="64" s="1"/>
  <c r="AT2748" i="64" a="1"/>
  <c r="AT2748" i="64" s="1"/>
  <c r="AT1897" i="64" a="1"/>
  <c r="AT1897" i="64" s="1"/>
  <c r="AT1898" i="64" s="1"/>
  <c r="AT91" i="64" a="1"/>
  <c r="AT91" i="64" s="1"/>
  <c r="AT89" i="64" a="1"/>
  <c r="AT89" i="64" s="1"/>
  <c r="AT90" i="64" a="1"/>
  <c r="AT90" i="64" s="1"/>
  <c r="AT92" i="64" a="1"/>
  <c r="AT92" i="64" s="1"/>
  <c r="AS93" i="64"/>
  <c r="AT1839" i="64" a="1"/>
  <c r="AT1839" i="64" s="1"/>
  <c r="AT1840" i="64" s="1"/>
  <c r="AT541" i="64" a="1"/>
  <c r="AT541" i="64" s="1"/>
  <c r="AT2849" i="64" a="1"/>
  <c r="AT2849" i="64" s="1"/>
  <c r="AT1759" i="64" a="1"/>
  <c r="AT1759" i="64" s="1"/>
  <c r="AT2177" i="64" a="1"/>
  <c r="AT2177" i="64" s="1"/>
  <c r="AT2185" i="64" s="1"/>
  <c r="AT1922" i="64" a="1"/>
  <c r="AT1922" i="64" s="1"/>
  <c r="AT1928" i="64" a="1"/>
  <c r="AT1928" i="64" s="1"/>
  <c r="AT1920" i="64" a="1"/>
  <c r="AT1920" i="64" s="1"/>
  <c r="AT1466" i="64" a="1"/>
  <c r="AT1466" i="64" s="1"/>
  <c r="AT1217" i="64" a="1"/>
  <c r="AT1217" i="64" s="1"/>
  <c r="CJ1136" i="64" a="1"/>
  <c r="AT2513" i="64" a="1"/>
  <c r="AT1921" i="64" a="1"/>
  <c r="CJ1241" i="64" a="1"/>
  <c r="AT2006" i="64" a="1"/>
  <c r="CJ1894" i="64" a="1"/>
  <c r="AT751" i="64" a="1"/>
  <c r="CJ1024" i="64" a="1"/>
  <c r="AP773" i="64" a="1"/>
  <c r="AT1467" i="64" a="1"/>
  <c r="AU2567" i="64" a="1"/>
  <c r="CJ924" i="64" a="1"/>
  <c r="CH1244" i="64" a="1"/>
  <c r="CJ884" i="64" a="1"/>
  <c r="CI1243" i="64" a="1"/>
  <c r="CJ1266" i="64"/>
  <c r="CJ1388" i="64" a="1"/>
  <c r="CJ1295" i="64" a="1"/>
  <c r="AU2533" i="64" a="1"/>
  <c r="AT566" i="64" a="1"/>
  <c r="CJ2052" i="64" a="1"/>
  <c r="CJ396" i="64" a="1"/>
  <c r="AT727" i="64" a="1"/>
  <c r="AT2005" i="64" a="1"/>
  <c r="CJ1068" i="64" a="1"/>
  <c r="AT589" i="64" a="1"/>
  <c r="AT2492" i="64" a="1"/>
  <c r="AT850" i="64" a="1"/>
  <c r="AT2470" i="64" a="1"/>
  <c r="AT1218" i="64" a="1"/>
  <c r="AT542" i="64" a="1"/>
  <c r="AT1758" i="64" a="1"/>
  <c r="CK420" i="64" l="1" a="1"/>
  <c r="CK420" i="64" s="1"/>
  <c r="CK450" i="64" s="1"/>
  <c r="CK480" i="64" a="1"/>
  <c r="CK480" i="64" s="1"/>
  <c r="CK520" i="64" s="1"/>
  <c r="DA72" i="861"/>
  <c r="DB43" i="861" s="1"/>
  <c r="BD60" i="1236"/>
  <c r="CJ396" i="64"/>
  <c r="CJ1295" i="64"/>
  <c r="CJ1296" i="64" s="1"/>
  <c r="CK1294" i="64" a="1"/>
  <c r="CK1294" i="64" s="1"/>
  <c r="CK395" i="64" a="1"/>
  <c r="CK395" i="64" s="1"/>
  <c r="BZ1297" i="64"/>
  <c r="CA1293" i="64" s="1"/>
  <c r="BZ1299" i="64"/>
  <c r="CJ1136" i="64"/>
  <c r="CJ1068" i="64"/>
  <c r="CK1067" i="64" a="1"/>
  <c r="CK1067" i="64" s="1"/>
  <c r="CK1135" i="64" a="1"/>
  <c r="CK1135" i="64" s="1"/>
  <c r="BY1138" i="64"/>
  <c r="BZ1134" i="64" s="1"/>
  <c r="BY1140" i="64"/>
  <c r="CI1143" i="64"/>
  <c r="CI1137" i="64"/>
  <c r="CI1144" i="64" s="1"/>
  <c r="AK18" i="861"/>
  <c r="AK27" i="861" s="1"/>
  <c r="AK28" i="861" s="1"/>
  <c r="AG64" i="861"/>
  <c r="AG44" i="861"/>
  <c r="CJ2052" i="64"/>
  <c r="CJ2061" i="64" s="1"/>
  <c r="CJ2062" i="64" s="1" a="1"/>
  <c r="CJ2062" i="64" s="1"/>
  <c r="CK2053" i="64" a="1"/>
  <c r="CK2053" i="64" s="1"/>
  <c r="BG2058" i="64"/>
  <c r="BG2055" i="64" s="1"/>
  <c r="CP64" i="861"/>
  <c r="CJ1024" i="64"/>
  <c r="CJ1894" i="64"/>
  <c r="CJ1896" i="64" s="1"/>
  <c r="CK1893" i="64" a="1"/>
  <c r="CK1893" i="64" s="1"/>
  <c r="CK1025" i="64" a="1"/>
  <c r="CK1025" i="64" s="1"/>
  <c r="CI1038" i="64"/>
  <c r="CI1039" i="64" s="1" a="1"/>
  <c r="CI1039" i="64" s="1"/>
  <c r="CI1033" i="64"/>
  <c r="BO1035" i="64"/>
  <c r="BO1028" i="64"/>
  <c r="BP1023" i="64" s="1"/>
  <c r="BP1030" i="64" s="1"/>
  <c r="CK1195" i="64" a="1"/>
  <c r="CK1195" i="64" s="1"/>
  <c r="CK1895" i="64" a="1"/>
  <c r="CK1895" i="64" s="1"/>
  <c r="CJ1193" i="64"/>
  <c r="CJ1194" i="64" s="1"/>
  <c r="CJ1196" i="64" s="1"/>
  <c r="CK1191" i="64" a="1"/>
  <c r="CK1191" i="64" s="1"/>
  <c r="CK1192" i="64" a="1"/>
  <c r="CK1192" i="64" s="1"/>
  <c r="AM663" i="64"/>
  <c r="AM668" i="64" s="1"/>
  <c r="AN648" i="64"/>
  <c r="AN651" i="64" s="1"/>
  <c r="AM656" i="64"/>
  <c r="CK661" i="64" a="1"/>
  <c r="CK661" i="64" s="1"/>
  <c r="CK650" i="64" a="1"/>
  <c r="CK650" i="64" s="1"/>
  <c r="CK667" i="64" a="1"/>
  <c r="CK667" i="64" s="1"/>
  <c r="CK653" i="64" a="1"/>
  <c r="CK653" i="64" s="1"/>
  <c r="CJ126" i="64"/>
  <c r="CJ141" i="64"/>
  <c r="CJ1388" i="64"/>
  <c r="CJ1390" i="64" s="1"/>
  <c r="CK111" i="64" a="1"/>
  <c r="CK111" i="64" s="1"/>
  <c r="CK1373" i="64" a="1"/>
  <c r="CK137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2" i="861" s="1"/>
  <c r="CO37" i="861" s="1"/>
  <c r="CO39" i="861" s="1"/>
  <c r="CO52" i="861" s="1"/>
  <c r="CO72" i="863"/>
  <c r="CK1265" i="64" a="1"/>
  <c r="CK1265" i="64" s="1"/>
  <c r="CH994" i="64"/>
  <c r="CH995" i="64" s="1"/>
  <c r="CJ991" i="64"/>
  <c r="CI992" i="64"/>
  <c r="CJ989" i="64"/>
  <c r="CJ988" i="64"/>
  <c r="CJ987" i="64"/>
  <c r="CK981" i="64" a="1"/>
  <c r="CK981" i="64" s="1"/>
  <c r="CK984" i="64" a="1"/>
  <c r="CK984" i="64" s="1"/>
  <c r="CK980" i="64" a="1"/>
  <c r="CK980" i="64" s="1"/>
  <c r="CK983" i="64" a="1"/>
  <c r="CK983" i="64" s="1"/>
  <c r="CK982" i="64" a="1"/>
  <c r="CK982" i="64" s="1"/>
  <c r="CJ990" i="64"/>
  <c r="CI977" i="64"/>
  <c r="CJ976" i="64"/>
  <c r="CJ975" i="64"/>
  <c r="CJ974" i="64"/>
  <c r="CJ973" i="64"/>
  <c r="CJ972" i="64"/>
  <c r="CK968" i="64" a="1"/>
  <c r="CK968" i="64" s="1"/>
  <c r="CK969" i="64" a="1"/>
  <c r="CK969" i="64" s="1"/>
  <c r="CK967" i="64" a="1"/>
  <c r="CK967" i="64" s="1"/>
  <c r="CK949" i="64" a="1"/>
  <c r="CK949" i="64" s="1"/>
  <c r="CK957" i="64" s="1"/>
  <c r="CK950" i="64" a="1"/>
  <c r="CK950" i="64" s="1"/>
  <c r="CK966" i="64" a="1"/>
  <c r="CK966" i="64" s="1"/>
  <c r="CK951" i="64" a="1"/>
  <c r="CK951" i="64" s="1"/>
  <c r="CK959" i="64" s="1"/>
  <c r="CK952" i="64" a="1"/>
  <c r="CK952" i="64" s="1"/>
  <c r="CK965" i="64" a="1"/>
  <c r="CK965" i="64" s="1"/>
  <c r="CK953" i="64" a="1"/>
  <c r="CK953" i="64" s="1"/>
  <c r="CK961" i="64" s="1"/>
  <c r="CJ210" i="64"/>
  <c r="CJ212" i="64" s="1"/>
  <c r="CK208" i="64" a="1"/>
  <c r="CK208" i="64" s="1"/>
  <c r="CK207" i="64" s="1"/>
  <c r="CK209" i="64" a="1"/>
  <c r="CK209" i="64" s="1"/>
  <c r="CJ1241" i="64"/>
  <c r="CJ924" i="64"/>
  <c r="CJ926" i="64" s="1"/>
  <c r="CH1244" i="64"/>
  <c r="CI1243" i="64"/>
  <c r="CK331" i="64" a="1"/>
  <c r="CK331" i="64" s="1"/>
  <c r="CK1240" i="64" a="1"/>
  <c r="CK1240" i="64" s="1"/>
  <c r="CK312" i="64" a="1"/>
  <c r="CK312" i="64" s="1"/>
  <c r="CK925" i="64" a="1"/>
  <c r="CK925" i="64" s="1"/>
  <c r="CK891" i="64" a="1"/>
  <c r="CK891" i="64" s="1"/>
  <c r="CK299" i="64" a="1"/>
  <c r="CK299" i="64" s="1"/>
  <c r="CI888" i="64"/>
  <c r="CJ884" i="64"/>
  <c r="CJ892" i="64" s="1"/>
  <c r="CK887" i="64" a="1"/>
  <c r="CK887" i="64" s="1"/>
  <c r="CK4" i="64"/>
  <c r="CK883" i="64" a="1"/>
  <c r="CK883" i="64" s="1"/>
  <c r="CL259" i="64"/>
  <c r="CL7" i="64"/>
  <c r="CL8" i="64" s="1"/>
  <c r="CL1" i="64"/>
  <c r="CL3" i="64"/>
  <c r="CK24" i="864"/>
  <c r="CK98" i="861" s="1"/>
  <c r="CL56" i="863" a="1"/>
  <c r="CL56" i="863" s="1"/>
  <c r="CL54" i="863" a="1"/>
  <c r="CL54" i="863" s="1"/>
  <c r="CL55" i="863" a="1"/>
  <c r="CL55" i="863" s="1"/>
  <c r="CL38" i="863"/>
  <c r="CL53" i="863" a="1"/>
  <c r="CL53" i="863" s="1"/>
  <c r="CL52" i="863" a="1"/>
  <c r="CL52" i="863" s="1"/>
  <c r="CL39" i="863"/>
  <c r="CL41" i="863"/>
  <c r="CL3" i="863"/>
  <c r="CL1" i="863"/>
  <c r="K73" i="861"/>
  <c r="CK42" i="863"/>
  <c r="CK21" i="863" s="1"/>
  <c r="CK31"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850" i="64"/>
  <c r="AU854" i="64" a="1"/>
  <c r="AU854" i="64" s="1"/>
  <c r="AU849" i="64" a="1"/>
  <c r="AU849" i="64" s="1"/>
  <c r="AT589" i="64"/>
  <c r="AU2379" i="64" a="1"/>
  <c r="AU2379" i="64" s="1"/>
  <c r="AU2380" i="64" a="1"/>
  <c r="AU2380" i="64" s="1"/>
  <c r="AU2381" i="64" a="1"/>
  <c r="AU2381" i="64" s="1"/>
  <c r="AU2385" i="64" a="1"/>
  <c r="AU2385" i="64" s="1"/>
  <c r="AU2383" i="64" a="1"/>
  <c r="AU2383" i="64" s="1"/>
  <c r="AU2386" i="64" a="1"/>
  <c r="AU2386" i="64" s="1"/>
  <c r="AU2387" i="64" a="1"/>
  <c r="AU2387" i="64" s="1"/>
  <c r="AU2384" i="64" a="1"/>
  <c r="AU2384" i="64" s="1"/>
  <c r="AU2382" i="64" a="1"/>
  <c r="AU2382" i="64" s="1"/>
  <c r="AS2396" i="64"/>
  <c r="AT2388" i="64"/>
  <c r="AU565" i="64" a="1"/>
  <c r="AU565" i="64" s="1"/>
  <c r="AU588" i="64" a="1"/>
  <c r="AU588" i="64" s="1"/>
  <c r="AU587" i="64" a="1"/>
  <c r="AU587" i="64" s="1"/>
  <c r="AT566" i="64"/>
  <c r="AU2533" i="64"/>
  <c r="AU2567" i="64"/>
  <c r="DF2796" i="64"/>
  <c r="DF2822" i="64"/>
  <c r="DF2719" i="64"/>
  <c r="DJ1658" i="64"/>
  <c r="DK1656" i="64"/>
  <c r="DL2749" i="64"/>
  <c r="DL2751" i="64" s="1"/>
  <c r="AT2492" i="64"/>
  <c r="AT2470" i="64"/>
  <c r="AU2825" i="64" a="1"/>
  <c r="AU2825" i="64" s="1"/>
  <c r="AU2471" i="64" a="1"/>
  <c r="AU2471" i="64" s="1"/>
  <c r="AU2491" i="64" a="1"/>
  <c r="AU2491" i="64" s="1"/>
  <c r="CE2148" i="64"/>
  <c r="CD2150" i="64"/>
  <c r="CE2127" i="64"/>
  <c r="CE2129" i="64" s="1"/>
  <c r="CF2107" i="64"/>
  <c r="AR2015" i="64"/>
  <c r="AQ2024" i="64"/>
  <c r="AR2024" i="64"/>
  <c r="AS2014" i="64"/>
  <c r="AS2023" i="64"/>
  <c r="AS2013" i="64"/>
  <c r="AS2022" i="64"/>
  <c r="AU2019" i="64" a="1"/>
  <c r="AU2019" i="64" s="1"/>
  <c r="AU2018" i="64" a="1"/>
  <c r="AU2018" i="64" s="1"/>
  <c r="AU2010" i="64" a="1"/>
  <c r="AU2010" i="64" s="1"/>
  <c r="AU2009" i="64" a="1"/>
  <c r="AU2009" i="64" s="1"/>
  <c r="AT2006" i="64"/>
  <c r="AT2005" i="64"/>
  <c r="AU2000" i="64" a="1"/>
  <c r="AU2000" i="64" s="1"/>
  <c r="AU2001" i="64" a="1"/>
  <c r="AU2001" i="64" s="1"/>
  <c r="AT2513" i="64"/>
  <c r="AU2512" i="64" a="1"/>
  <c r="AU2512" i="64" s="1"/>
  <c r="AU725" i="64" a="1"/>
  <c r="AU725" i="64" s="1"/>
  <c r="AP773" i="64"/>
  <c r="AQ772" i="64" a="1"/>
  <c r="AQ772" i="64" s="1"/>
  <c r="AV2282" i="64"/>
  <c r="AV2283" i="64" s="1"/>
  <c r="AT1758" i="64"/>
  <c r="AT1467" i="64"/>
  <c r="AT1921" i="64"/>
  <c r="AT1218" i="64"/>
  <c r="AT542" i="64"/>
  <c r="AT751" i="64"/>
  <c r="AT727" i="64"/>
  <c r="AE2176" i="64"/>
  <c r="AE2182" i="64" s="1"/>
  <c r="AS62" i="64"/>
  <c r="AU720" i="64" a="1"/>
  <c r="AU720" i="64" s="1"/>
  <c r="AU75" i="64" a="1"/>
  <c r="AU75" i="64" s="1"/>
  <c r="AU564" i="64" a="1"/>
  <c r="AU564" i="64" s="1"/>
  <c r="AU55" i="64" a="1"/>
  <c r="AU55" i="64" s="1"/>
  <c r="AU60" i="64" a="1"/>
  <c r="AU60" i="64" s="1"/>
  <c r="AU59" i="64" a="1"/>
  <c r="AU59" i="64" s="1"/>
  <c r="AT56" i="64"/>
  <c r="AU53" i="64" a="1"/>
  <c r="AU53" i="64" s="1"/>
  <c r="AU54" i="64" a="1"/>
  <c r="AU54" i="64" s="1"/>
  <c r="AU750" i="64" a="1"/>
  <c r="AU750" i="64" s="1"/>
  <c r="AU2722" i="64" a="1"/>
  <c r="AU2722" i="64" s="1"/>
  <c r="AU2799" i="64" a="1"/>
  <c r="AU2799" i="64" s="1"/>
  <c r="AU2773" i="64" a="1"/>
  <c r="AU2773" i="64" s="1"/>
  <c r="AU2748" i="64" a="1"/>
  <c r="AU2748" i="64" s="1"/>
  <c r="AU1897" i="64" a="1"/>
  <c r="AU1897" i="64" s="1"/>
  <c r="AU1898" i="64" s="1"/>
  <c r="AT93" i="64"/>
  <c r="AU90" i="64" a="1"/>
  <c r="AU90" i="64" s="1"/>
  <c r="AU91" i="64" a="1"/>
  <c r="AU91" i="64" s="1"/>
  <c r="AU92" i="64" a="1"/>
  <c r="AU92" i="64" s="1"/>
  <c r="AU89" i="64" a="1"/>
  <c r="AU89" i="64" s="1"/>
  <c r="AU1839" i="64" a="1"/>
  <c r="AU1839" i="64" s="1"/>
  <c r="AU1840" i="64" s="1"/>
  <c r="AU541" i="64" a="1"/>
  <c r="AU541" i="64" s="1"/>
  <c r="AU2849" i="64" a="1"/>
  <c r="AU2849" i="64" s="1"/>
  <c r="AU1759" i="64" a="1"/>
  <c r="AU1759" i="64" s="1"/>
  <c r="AU2177" i="64" a="1"/>
  <c r="AU2177" i="64" s="1"/>
  <c r="AU2185" i="64" s="1"/>
  <c r="AU1922" i="64" a="1"/>
  <c r="AU1922" i="64" s="1"/>
  <c r="AU1928" i="64" a="1"/>
  <c r="AU1928" i="64" s="1"/>
  <c r="AU1920" i="64" a="1"/>
  <c r="AU1920" i="64" s="1"/>
  <c r="AU1466" i="64" a="1"/>
  <c r="AU1466" i="64" s="1"/>
  <c r="AU1217" i="64" a="1"/>
  <c r="AU1217" i="64" s="1"/>
  <c r="CK1295" i="64" a="1"/>
  <c r="AU2470" i="64" a="1"/>
  <c r="CI1244" i="64" a="1"/>
  <c r="CK1024" i="64" a="1"/>
  <c r="AV2533" i="64" a="1"/>
  <c r="CK1894" i="64" a="1"/>
  <c r="AU1218" i="64" a="1"/>
  <c r="AU850" i="64" a="1"/>
  <c r="CK396" i="64" a="1"/>
  <c r="AU727" i="64" a="1"/>
  <c r="CK924" i="64" a="1"/>
  <c r="AU589" i="64" a="1"/>
  <c r="CJ1243" i="64" a="1"/>
  <c r="CK1266" i="64"/>
  <c r="CK1241" i="64" a="1"/>
  <c r="AU751" i="64" a="1"/>
  <c r="CK1068" i="64" a="1"/>
  <c r="AU566" i="64" a="1"/>
  <c r="CK2052" i="64" a="1"/>
  <c r="CK1388" i="64" a="1"/>
  <c r="AU2513" i="64" a="1"/>
  <c r="AU1921" i="64" a="1"/>
  <c r="CK1136" i="64" a="1"/>
  <c r="AU2492" i="64" a="1"/>
  <c r="AQ773" i="64" a="1"/>
  <c r="AV2567" i="64" a="1"/>
  <c r="AU1467" i="64" a="1"/>
  <c r="AU2006" i="64" a="1"/>
  <c r="AU2005" i="64" a="1"/>
  <c r="CK884" i="64" a="1"/>
  <c r="AU542" i="64" a="1"/>
  <c r="AU1758" i="64" a="1"/>
  <c r="CL480" i="64" l="1" a="1"/>
  <c r="CL480" i="64" s="1"/>
  <c r="CL520" i="64" s="1"/>
  <c r="P520" i="64" s="1"/>
  <c r="L520" i="64"/>
  <c r="M520" i="64"/>
  <c r="O520" i="64"/>
  <c r="N520" i="64"/>
  <c r="K520" i="64"/>
  <c r="DB72" i="861"/>
  <c r="DC43" i="861" s="1"/>
  <c r="BD66" i="1236"/>
  <c r="BD43" i="861" s="1"/>
  <c r="BD64" i="1236"/>
  <c r="BD72" i="861" s="1"/>
  <c r="CL420" i="64" a="1"/>
  <c r="CL420" i="64" s="1"/>
  <c r="N450" i="64"/>
  <c r="L450" i="64"/>
  <c r="M450" i="64"/>
  <c r="O450" i="64"/>
  <c r="K450" i="64"/>
  <c r="CK396" i="64"/>
  <c r="CK1295" i="64"/>
  <c r="CK1296" i="64" s="1"/>
  <c r="CL1294" i="64" a="1"/>
  <c r="CL1294" i="64" s="1"/>
  <c r="CL395" i="64" a="1"/>
  <c r="CL395" i="64" s="1"/>
  <c r="M1299" i="64"/>
  <c r="N1299" i="64"/>
  <c r="O1296" i="64"/>
  <c r="N1296" i="64"/>
  <c r="K1296" i="64"/>
  <c r="O1299" i="64"/>
  <c r="CA1297" i="64"/>
  <c r="CB1293" i="64" s="1"/>
  <c r="CA1299" i="64"/>
  <c r="K397" i="64"/>
  <c r="CK1136" i="64"/>
  <c r="CK1068" i="64"/>
  <c r="CL1135" i="64" a="1"/>
  <c r="CL1135" i="64" s="1"/>
  <c r="O1136" i="64"/>
  <c r="O1143" i="64" s="1"/>
  <c r="K1136" i="64"/>
  <c r="K1143" i="64" s="1"/>
  <c r="K1137" i="64"/>
  <c r="K1144" i="64" s="1"/>
  <c r="L1136" i="64"/>
  <c r="L1143" i="64" s="1"/>
  <c r="N1137" i="64"/>
  <c r="N1144" i="64" s="1"/>
  <c r="N1136" i="64"/>
  <c r="N1143" i="64" s="1"/>
  <c r="N1140" i="64"/>
  <c r="O1137" i="64"/>
  <c r="O1144" i="64" s="1"/>
  <c r="L1137" i="64"/>
  <c r="L1144" i="64" s="1"/>
  <c r="BZ1138" i="64"/>
  <c r="CA1134" i="64" s="1"/>
  <c r="BZ1140" i="64"/>
  <c r="O1140" i="64" s="1"/>
  <c r="CJ1143" i="64"/>
  <c r="CJ1137" i="64"/>
  <c r="CJ1144" i="64" s="1"/>
  <c r="CL1067" i="64" a="1"/>
  <c r="CL1067" i="64" s="1"/>
  <c r="L1068" i="64"/>
  <c r="M1068" i="64"/>
  <c r="K1068" i="64"/>
  <c r="K1075" i="64" s="1"/>
  <c r="N1068" i="64"/>
  <c r="O1068" i="64"/>
  <c r="CK2052" i="64"/>
  <c r="CK2061" i="64" s="1"/>
  <c r="CK2062" i="64" s="1" a="1"/>
  <c r="CK2062" i="64" s="1"/>
  <c r="CL2053" i="64" a="1"/>
  <c r="CL2053" i="64" s="1"/>
  <c r="N2052" i="64"/>
  <c r="M2052" i="64"/>
  <c r="O2052" i="64"/>
  <c r="L2052" i="64"/>
  <c r="K2052" i="64"/>
  <c r="BG2056" i="64"/>
  <c r="BH2051" i="64" s="1"/>
  <c r="M2054" i="64"/>
  <c r="L2061" i="64"/>
  <c r="K2054" i="64"/>
  <c r="N2054" i="64"/>
  <c r="P2054" i="64"/>
  <c r="K2085" i="64"/>
  <c r="O2061" i="64"/>
  <c r="L2085" i="64"/>
  <c r="L2054" i="64"/>
  <c r="O2054" i="64"/>
  <c r="K2061" i="64"/>
  <c r="N2061" i="64"/>
  <c r="L2058" i="64"/>
  <c r="L2055" i="64"/>
  <c r="M2085" i="64"/>
  <c r="N2085" i="64"/>
  <c r="O2085" i="64"/>
  <c r="P2085" i="64"/>
  <c r="CQ18" i="861"/>
  <c r="CQ27" i="861" s="1"/>
  <c r="CQ28" i="861" s="1"/>
  <c r="CK1024" i="64"/>
  <c r="CK1894" i="64"/>
  <c r="CK1896" i="64" s="1"/>
  <c r="CL1025" i="64" a="1"/>
  <c r="CL1025" i="64" s="1"/>
  <c r="K1030" i="64"/>
  <c r="N1038" i="64"/>
  <c r="K1034" i="64"/>
  <c r="M1034" i="64"/>
  <c r="O1034" i="64"/>
  <c r="N1034" i="64"/>
  <c r="P1034" i="64"/>
  <c r="O1039" i="64"/>
  <c r="N1033" i="64"/>
  <c r="L1034" i="64"/>
  <c r="O1038" i="64"/>
  <c r="N1039" i="64"/>
  <c r="K1038" i="64"/>
  <c r="O1033" i="64"/>
  <c r="K1033" i="64"/>
  <c r="L1038" i="64"/>
  <c r="K1039" i="64"/>
  <c r="L1039" i="64"/>
  <c r="CJ1038" i="64"/>
  <c r="CJ1039" i="64" s="1" a="1"/>
  <c r="CJ1039" i="64" s="1"/>
  <c r="CJ1033" i="64"/>
  <c r="BP1027" i="64"/>
  <c r="CO53" i="861"/>
  <c r="CO54" i="861"/>
  <c r="CO55" i="861" s="1"/>
  <c r="CO40" i="861"/>
  <c r="CL1893" i="64" a="1"/>
  <c r="CL1893" i="64" s="1"/>
  <c r="L1894" i="64"/>
  <c r="O1894" i="64"/>
  <c r="K1894" i="64"/>
  <c r="N1894" i="64"/>
  <c r="CL1895" i="64" a="1"/>
  <c r="CL1895" i="64" s="1"/>
  <c r="O1896" i="64"/>
  <c r="L1896" i="64"/>
  <c r="K1896" i="64"/>
  <c r="N1896" i="64"/>
  <c r="M1896" i="64"/>
  <c r="CL1192" i="64" a="1"/>
  <c r="CL1192" i="64" s="1"/>
  <c r="CL1195" i="64" a="1"/>
  <c r="CL1195" i="64" s="1"/>
  <c r="CK1193" i="64"/>
  <c r="CK1194" i="64" s="1"/>
  <c r="CK1196" i="64" s="1"/>
  <c r="CL1191" i="64" a="1"/>
  <c r="CL1191" i="64" s="1"/>
  <c r="L1196" i="64"/>
  <c r="K1196" i="64"/>
  <c r="M1196" i="64"/>
  <c r="O1196" i="64"/>
  <c r="AM664" i="64"/>
  <c r="AN659" i="64"/>
  <c r="AN660" i="64"/>
  <c r="AN662" i="64" s="1"/>
  <c r="AN652" i="64" s="1"/>
  <c r="AN654" i="64" s="1"/>
  <c r="CL650" i="64" a="1"/>
  <c r="CL650" i="64" s="1"/>
  <c r="K651" i="64"/>
  <c r="CL661" i="64" a="1"/>
  <c r="CL661" i="64" s="1"/>
  <c r="CL667" i="64" a="1"/>
  <c r="CL667" i="64" s="1"/>
  <c r="CL653" i="64" a="1"/>
  <c r="CL653" i="64" s="1"/>
  <c r="K668" i="64"/>
  <c r="O649" i="64"/>
  <c r="L649" i="64"/>
  <c r="K654" i="64"/>
  <c r="M649" i="64"/>
  <c r="P649" i="64"/>
  <c r="K649" i="64"/>
  <c r="N649" i="64"/>
  <c r="CK126" i="64"/>
  <c r="CK141" i="64"/>
  <c r="CK1388" i="64"/>
  <c r="CK1390" i="64" s="1"/>
  <c r="CL1373" i="64" a="1"/>
  <c r="CL1373" i="64" s="1"/>
  <c r="K1390" i="64"/>
  <c r="L1390" i="64"/>
  <c r="O1390" i="64"/>
  <c r="N1390" i="64"/>
  <c r="M139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2107" i="64"/>
  <c r="L1803" i="64"/>
  <c r="O1803" i="64"/>
  <c r="L1812" i="64"/>
  <c r="N2178" i="64"/>
  <c r="L2178" i="64"/>
  <c r="N2150" i="64"/>
  <c r="O2150" i="64"/>
  <c r="M1816" i="64"/>
  <c r="O2178" i="64"/>
  <c r="O1768" i="64"/>
  <c r="O2129" i="64"/>
  <c r="K1768" i="64"/>
  <c r="K2150" i="64"/>
  <c r="M1803" i="64"/>
  <c r="P1768" i="64"/>
  <c r="N1803" i="64"/>
  <c r="P2178" i="64"/>
  <c r="N2107" i="64"/>
  <c r="O1804" i="64"/>
  <c r="M2129" i="64"/>
  <c r="O1812" i="64"/>
  <c r="P1816" i="64"/>
  <c r="K2178" i="64"/>
  <c r="K2129" i="64"/>
  <c r="K1804" i="64"/>
  <c r="N1812" i="64"/>
  <c r="L1768" i="64"/>
  <c r="M2107" i="64"/>
  <c r="M1768" i="64"/>
  <c r="K2107" i="64"/>
  <c r="L2107" i="64"/>
  <c r="L1816" i="64"/>
  <c r="P1803" i="64"/>
  <c r="L2129" i="64"/>
  <c r="M2150" i="64"/>
  <c r="M1812" i="64"/>
  <c r="P1804" i="64"/>
  <c r="L1804" i="64"/>
  <c r="K1812" i="64"/>
  <c r="M1804" i="64"/>
  <c r="N1804" i="64"/>
  <c r="L2150" i="64"/>
  <c r="M2178" i="64"/>
  <c r="O1816" i="64"/>
  <c r="N2129" i="64"/>
  <c r="N1768" i="64"/>
  <c r="N1816" i="64"/>
  <c r="K1803" i="64"/>
  <c r="P1812" i="64"/>
  <c r="K1816" i="64"/>
  <c r="AQ2026" i="64"/>
  <c r="AQ2027" i="64" s="1"/>
  <c r="K1243" i="64"/>
  <c r="K1241" i="64"/>
  <c r="K1266" i="64"/>
  <c r="K1244" i="64"/>
  <c r="L1243" i="64"/>
  <c r="L1241" i="64"/>
  <c r="L1266" i="64"/>
  <c r="L1244" i="64"/>
  <c r="CL1265" i="64" a="1"/>
  <c r="CL1265" i="64" s="1"/>
  <c r="AE2186" i="64" a="1"/>
  <c r="AE2186" i="64" s="1"/>
  <c r="AE2179" i="64" s="1"/>
  <c r="CI994" i="64"/>
  <c r="CI995" i="64" s="1"/>
  <c r="K994" i="64"/>
  <c r="L994" i="64"/>
  <c r="CK960" i="64"/>
  <c r="CK990" i="64" s="1"/>
  <c r="CK958" i="64"/>
  <c r="CK988" i="64" s="1"/>
  <c r="CK991" i="64"/>
  <c r="CK989" i="64"/>
  <c r="CJ992" i="64"/>
  <c r="CL981" i="64" a="1"/>
  <c r="CL981" i="64" s="1"/>
  <c r="CL984" i="64" a="1"/>
  <c r="CL984" i="64" s="1"/>
  <c r="CL980" i="64" a="1"/>
  <c r="CL980" i="64" s="1"/>
  <c r="CL983" i="64" a="1"/>
  <c r="CL983" i="64" s="1"/>
  <c r="CL982" i="64" a="1"/>
  <c r="CL982" i="64" s="1"/>
  <c r="K990" i="64"/>
  <c r="K991" i="64"/>
  <c r="K988" i="64"/>
  <c r="K989" i="64"/>
  <c r="K987" i="64"/>
  <c r="K992" i="64"/>
  <c r="L990" i="64"/>
  <c r="L988" i="64"/>
  <c r="L992" i="64"/>
  <c r="L987" i="64"/>
  <c r="L989" i="64"/>
  <c r="L991" i="64"/>
  <c r="CK987" i="64"/>
  <c r="CK976" i="64"/>
  <c r="CK974" i="64"/>
  <c r="CJ977" i="64"/>
  <c r="CL967" i="64" a="1"/>
  <c r="CL967" i="64" s="1"/>
  <c r="CL953" i="64" a="1"/>
  <c r="CL953" i="64" s="1"/>
  <c r="CL961" i="64" s="1"/>
  <c r="CL968" i="64" a="1"/>
  <c r="CL968" i="64" s="1"/>
  <c r="CL969" i="64" a="1"/>
  <c r="CL969" i="64" s="1"/>
  <c r="CL949" i="64" a="1"/>
  <c r="CL949" i="64" s="1"/>
  <c r="CL957" i="64" s="1"/>
  <c r="CL950" i="64" a="1"/>
  <c r="CL950" i="64" s="1"/>
  <c r="CL958" i="64" s="1"/>
  <c r="CL966" i="64" a="1"/>
  <c r="CL966" i="64" s="1"/>
  <c r="CL965" i="64" a="1"/>
  <c r="CL965" i="64" s="1"/>
  <c r="CL951" i="64" a="1"/>
  <c r="CL951" i="64" s="1"/>
  <c r="CL952" i="64" a="1"/>
  <c r="CL952" i="64" s="1"/>
  <c r="CL960" i="64" s="1"/>
  <c r="K973" i="64"/>
  <c r="L973" i="64"/>
  <c r="O974" i="64"/>
  <c r="L977" i="64"/>
  <c r="L976" i="64"/>
  <c r="L975" i="64"/>
  <c r="O977" i="64"/>
  <c r="N976" i="64"/>
  <c r="K974" i="64"/>
  <c r="K976" i="64"/>
  <c r="O973" i="64"/>
  <c r="K958" i="64"/>
  <c r="O957" i="64"/>
  <c r="L958" i="64"/>
  <c r="O975" i="64"/>
  <c r="O959" i="64"/>
  <c r="O972" i="64"/>
  <c r="O961" i="64"/>
  <c r="O976" i="64"/>
  <c r="N974" i="64"/>
  <c r="L957" i="64"/>
  <c r="K960" i="64"/>
  <c r="N977" i="64"/>
  <c r="K961" i="64"/>
  <c r="M960" i="64"/>
  <c r="L959" i="64"/>
  <c r="M958" i="64"/>
  <c r="N972" i="64"/>
  <c r="K975" i="64"/>
  <c r="K957" i="64"/>
  <c r="K959" i="64"/>
  <c r="N975" i="64"/>
  <c r="O960" i="64"/>
  <c r="L972" i="64"/>
  <c r="N961" i="64"/>
  <c r="L960" i="64"/>
  <c r="K972" i="64"/>
  <c r="N960" i="64"/>
  <c r="L961" i="64"/>
  <c r="O958" i="64"/>
  <c r="K977" i="64"/>
  <c r="N958" i="64"/>
  <c r="N957" i="64"/>
  <c r="N959" i="64"/>
  <c r="CK972" i="64"/>
  <c r="K962" i="64"/>
  <c r="L962" i="64"/>
  <c r="N210" i="64"/>
  <c r="M210" i="64"/>
  <c r="K212" i="64"/>
  <c r="L212" i="64"/>
  <c r="CK210" i="64"/>
  <c r="CK212" i="64" s="1"/>
  <c r="CL208" i="64" a="1"/>
  <c r="CL208" i="64" s="1"/>
  <c r="CL207" i="64" s="1"/>
  <c r="K210" i="64"/>
  <c r="L210" i="64"/>
  <c r="CL209" i="64" a="1"/>
  <c r="CL209" i="64" s="1"/>
  <c r="O210" i="64"/>
  <c r="CK1241" i="64"/>
  <c r="CK924" i="64"/>
  <c r="CK926" i="64" s="1"/>
  <c r="CI1244" i="64"/>
  <c r="CJ1243" i="64"/>
  <c r="CL331" i="64" a="1"/>
  <c r="CL331" i="64" s="1"/>
  <c r="CL1240" i="64" a="1"/>
  <c r="CL1240" i="64" s="1"/>
  <c r="CL925" i="64" a="1"/>
  <c r="CL925" i="64" s="1"/>
  <c r="O926" i="64"/>
  <c r="L926" i="64"/>
  <c r="K926" i="64"/>
  <c r="CL299" i="64" a="1"/>
  <c r="CL299" i="64" s="1"/>
  <c r="CL312" i="64" a="1"/>
  <c r="CL312" i="64" s="1"/>
  <c r="CJ888" i="64"/>
  <c r="K882" i="64"/>
  <c r="N882" i="64"/>
  <c r="P882" i="64"/>
  <c r="O882" i="64"/>
  <c r="M882" i="64"/>
  <c r="L882" i="64"/>
  <c r="CK884" i="64"/>
  <c r="CK892" i="64" s="1"/>
  <c r="CL891" i="64" a="1"/>
  <c r="CL891" i="64" s="1"/>
  <c r="L892" i="64"/>
  <c r="K892" i="64"/>
  <c r="CL887" i="64" a="1"/>
  <c r="CL887" i="64" s="1"/>
  <c r="K884" i="64"/>
  <c r="L884" i="64"/>
  <c r="CL883" i="64" a="1"/>
  <c r="CL883" i="64" s="1"/>
  <c r="L888" i="64"/>
  <c r="K888" i="64"/>
  <c r="N888" i="64"/>
  <c r="O888"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8" i="861" s="1"/>
  <c r="CL4" i="864"/>
  <c r="O22" i="864"/>
  <c r="N24" i="864"/>
  <c r="N98" i="861" s="1"/>
  <c r="M21" i="864"/>
  <c r="L20" i="864"/>
  <c r="M20" i="864"/>
  <c r="K24" i="864"/>
  <c r="K98" i="861" s="1"/>
  <c r="L22" i="864"/>
  <c r="P22" i="864"/>
  <c r="N22" i="864"/>
  <c r="P20" i="864"/>
  <c r="L24" i="864"/>
  <c r="L98" i="861" s="1"/>
  <c r="N20" i="864"/>
  <c r="O21" i="864"/>
  <c r="M22" i="864"/>
  <c r="K22" i="864"/>
  <c r="N21" i="864"/>
  <c r="L21" i="864"/>
  <c r="K20" i="864"/>
  <c r="P21" i="864"/>
  <c r="K21" i="864"/>
  <c r="O20" i="864"/>
  <c r="O24" i="864"/>
  <c r="O98" i="861" s="1"/>
  <c r="CL42" i="863"/>
  <c r="CL43" i="863"/>
  <c r="M38" i="863"/>
  <c r="AV281" i="64"/>
  <c r="AV263" i="64"/>
  <c r="AW277" i="64"/>
  <c r="AW278" i="64"/>
  <c r="AW260" i="64"/>
  <c r="AW261" i="64"/>
  <c r="AW279" i="64"/>
  <c r="AW280" i="64"/>
  <c r="AW262" i="64"/>
  <c r="BZ7" i="860"/>
  <c r="BZ3" i="860"/>
  <c r="BZ4" i="860" s="1"/>
  <c r="CA2" i="860"/>
  <c r="BZ1" i="860"/>
  <c r="AU850" i="64"/>
  <c r="AU860" i="64" s="1"/>
  <c r="AT860" i="64"/>
  <c r="AV854" i="64" a="1"/>
  <c r="AV854" i="64" s="1"/>
  <c r="AV849" i="64" a="1"/>
  <c r="AV849" i="64" s="1"/>
  <c r="AT2396" i="64"/>
  <c r="AU589" i="64"/>
  <c r="AV2385" i="64" a="1"/>
  <c r="AV2385" i="64" s="1"/>
  <c r="AV2379" i="64" a="1"/>
  <c r="AV2379" i="64" s="1"/>
  <c r="AV2381" i="64" a="1"/>
  <c r="AV2381" i="64" s="1"/>
  <c r="AV2380" i="64" a="1"/>
  <c r="AV2380" i="64" s="1"/>
  <c r="AV2383" i="64" a="1"/>
  <c r="AV2383" i="64" s="1"/>
  <c r="AV2386" i="64" a="1"/>
  <c r="AV2386" i="64" s="1"/>
  <c r="AV2387" i="64" a="1"/>
  <c r="AV2387" i="64" s="1"/>
  <c r="AV2384" i="64" a="1"/>
  <c r="AV2384" i="64" s="1"/>
  <c r="AV2382" i="64" a="1"/>
  <c r="AV2382" i="64" s="1"/>
  <c r="AU2388" i="64"/>
  <c r="AV565" i="64" a="1"/>
  <c r="AV565" i="64" s="1"/>
  <c r="AV588" i="64" a="1"/>
  <c r="AV588" i="64" s="1"/>
  <c r="AV587" i="64" a="1"/>
  <c r="AV587" i="64" s="1"/>
  <c r="AU566" i="64"/>
  <c r="AV2533" i="64"/>
  <c r="AV2567" i="64"/>
  <c r="DE2770" i="64"/>
  <c r="DK1658" i="64"/>
  <c r="DL1656" i="64"/>
  <c r="AU2492" i="64"/>
  <c r="AU2470" i="64"/>
  <c r="AV2825" i="64" a="1"/>
  <c r="AV2825" i="64" s="1"/>
  <c r="AV2471" i="64" a="1"/>
  <c r="AV2471" i="64" s="1"/>
  <c r="AV2491" i="64" a="1"/>
  <c r="AV2491" i="64" s="1"/>
  <c r="CE2150" i="64"/>
  <c r="CF2148" i="64"/>
  <c r="CF2127" i="64"/>
  <c r="CF2129" i="64" s="1"/>
  <c r="CG2107" i="64"/>
  <c r="AS2015" i="64"/>
  <c r="AR2026" i="64"/>
  <c r="AR2027" i="64" s="1"/>
  <c r="AS2024" i="64"/>
  <c r="AT2013" i="64"/>
  <c r="AT2022" i="64"/>
  <c r="AT2014" i="64"/>
  <c r="AT2023" i="64"/>
  <c r="AV2018" i="64" a="1"/>
  <c r="AV2018" i="64" s="1"/>
  <c r="AV2019" i="64" a="1"/>
  <c r="AV2019" i="64" s="1"/>
  <c r="AV2010" i="64" a="1"/>
  <c r="AV2010" i="64" s="1"/>
  <c r="AV2009" i="64" a="1"/>
  <c r="AV2009" i="64" s="1"/>
  <c r="AU2006" i="64"/>
  <c r="AU2005" i="64"/>
  <c r="AV2000" i="64" a="1"/>
  <c r="AV2000" i="64" s="1"/>
  <c r="AV2001" i="64" a="1"/>
  <c r="AV2001" i="64" s="1"/>
  <c r="AU2513" i="64"/>
  <c r="AV2512" i="64" a="1"/>
  <c r="AV2512" i="64" s="1"/>
  <c r="AV725" i="64" a="1"/>
  <c r="AV725" i="64" s="1"/>
  <c r="AQ773" i="64"/>
  <c r="AW2282" i="64"/>
  <c r="AW2283" i="64" s="1"/>
  <c r="AR772" i="64" a="1"/>
  <c r="AR772" i="64" s="1"/>
  <c r="AU1467" i="64"/>
  <c r="AU1921" i="64"/>
  <c r="AU1758" i="64"/>
  <c r="AU1218" i="64"/>
  <c r="AU542" i="64"/>
  <c r="AU751" i="64"/>
  <c r="AU727" i="64"/>
  <c r="AT62" i="64"/>
  <c r="AV720" i="64" a="1"/>
  <c r="AV720" i="64" s="1"/>
  <c r="AV75" i="64" a="1"/>
  <c r="AV75" i="64" s="1"/>
  <c r="AV564" i="64" a="1"/>
  <c r="AV564" i="64" s="1"/>
  <c r="AV55" i="64" a="1"/>
  <c r="AV55" i="64" s="1"/>
  <c r="AV59" i="64" a="1"/>
  <c r="AV59" i="64" s="1"/>
  <c r="AV60" i="64" a="1"/>
  <c r="AV60" i="64" s="1"/>
  <c r="AU56" i="64"/>
  <c r="AV53" i="64" a="1"/>
  <c r="AV53" i="64" s="1"/>
  <c r="AV54" i="64" a="1"/>
  <c r="AV54" i="64" s="1"/>
  <c r="AV750" i="64" a="1"/>
  <c r="AV750" i="64" s="1"/>
  <c r="AV2722" i="64" a="1"/>
  <c r="AV2722" i="64" s="1"/>
  <c r="AV2799" i="64" a="1"/>
  <c r="AV2799" i="64" s="1"/>
  <c r="AV2773" i="64" a="1"/>
  <c r="AV2773" i="64" s="1"/>
  <c r="AV2748" i="64" a="1"/>
  <c r="AV2748" i="64" s="1"/>
  <c r="AV1897" i="64" a="1"/>
  <c r="AV1897" i="64" s="1"/>
  <c r="AV1898" i="64" s="1"/>
  <c r="AU93" i="64"/>
  <c r="AV89" i="64" a="1"/>
  <c r="AV89" i="64" s="1"/>
  <c r="AV90" i="64" a="1"/>
  <c r="AV90" i="64" s="1"/>
  <c r="AV91" i="64" a="1"/>
  <c r="AV91" i="64" s="1"/>
  <c r="AV92" i="64" a="1"/>
  <c r="AV92" i="64" s="1"/>
  <c r="AV1839" i="64" a="1"/>
  <c r="AV1839" i="64" s="1"/>
  <c r="AV1840" i="64" s="1"/>
  <c r="AV541" i="64" a="1"/>
  <c r="AV541" i="64" s="1"/>
  <c r="AV2849" i="64" a="1"/>
  <c r="AV2849" i="64" s="1"/>
  <c r="AV1759" i="64" a="1"/>
  <c r="AV1759" i="64" s="1"/>
  <c r="AV2177" i="64" a="1"/>
  <c r="AV2177" i="64" s="1"/>
  <c r="AV2185" i="64" s="1"/>
  <c r="AV1928" i="64" a="1"/>
  <c r="AV1928" i="64" s="1"/>
  <c r="AV1920" i="64" a="1"/>
  <c r="AV1920" i="64" s="1"/>
  <c r="AV1922" i="64" a="1"/>
  <c r="AV1922" i="64" s="1"/>
  <c r="AV1466" i="64" a="1"/>
  <c r="AV1466" i="64" s="1"/>
  <c r="AV1217" i="64" a="1"/>
  <c r="AV1217" i="64" s="1"/>
  <c r="CL1295" i="64" a="1"/>
  <c r="CL1136" i="64" a="1"/>
  <c r="AV2513" i="64" a="1"/>
  <c r="AV1218" i="64" a="1"/>
  <c r="AV566" i="64" a="1"/>
  <c r="AV751" i="64" a="1"/>
  <c r="CL1068" i="64" a="1"/>
  <c r="CL1894" i="64" a="1"/>
  <c r="CL924" i="64" a="1"/>
  <c r="AV727" i="64" a="1"/>
  <c r="AV589" i="64" a="1"/>
  <c r="CL396" i="64" a="1"/>
  <c r="AR773" i="64" a="1"/>
  <c r="AV2492" i="64" a="1"/>
  <c r="AV850" i="64" a="1"/>
  <c r="AW2533" i="64" a="1"/>
  <c r="AV2005" i="64" a="1"/>
  <c r="CL2052" i="64" a="1"/>
  <c r="CL1388" i="64" a="1"/>
  <c r="AV2006" i="64" a="1"/>
  <c r="AW2567" i="64" a="1"/>
  <c r="CK1243" i="64" a="1"/>
  <c r="AV1758" i="64" a="1"/>
  <c r="CJ1244" i="64" a="1"/>
  <c r="CL1241" i="64" a="1"/>
  <c r="CL884" i="64" a="1"/>
  <c r="AV2470" i="64" a="1"/>
  <c r="CL1024" i="64" a="1"/>
  <c r="AV1921" i="64" a="1"/>
  <c r="CL1266" i="64"/>
  <c r="AV1467" i="64" a="1"/>
  <c r="AV542" i="64" a="1"/>
  <c r="M514" i="64" l="1"/>
  <c r="K515" i="64"/>
  <c r="N517" i="64"/>
  <c r="L511" i="64"/>
  <c r="L504" i="64"/>
  <c r="K508" i="64"/>
  <c r="P495" i="64"/>
  <c r="L517" i="64"/>
  <c r="P502" i="64"/>
  <c r="P504" i="64"/>
  <c r="N498" i="64"/>
  <c r="N505" i="64"/>
  <c r="K511" i="64"/>
  <c r="O498" i="64"/>
  <c r="N514" i="64"/>
  <c r="M495" i="64"/>
  <c r="K509" i="64"/>
  <c r="L500" i="64"/>
  <c r="M507" i="64"/>
  <c r="L515" i="64"/>
  <c r="O511" i="64"/>
  <c r="L514" i="64"/>
  <c r="P510" i="64"/>
  <c r="P497" i="64"/>
  <c r="K500" i="64"/>
  <c r="O501" i="64"/>
  <c r="K496" i="64"/>
  <c r="L499" i="64"/>
  <c r="P517" i="64"/>
  <c r="L510" i="64"/>
  <c r="L516" i="64"/>
  <c r="K507" i="64"/>
  <c r="N509" i="64"/>
  <c r="M499" i="64"/>
  <c r="N500" i="64"/>
  <c r="L503" i="64"/>
  <c r="N518" i="64"/>
  <c r="O497" i="64"/>
  <c r="L497" i="64"/>
  <c r="L505" i="64"/>
  <c r="L496" i="64"/>
  <c r="N501" i="64"/>
  <c r="O493" i="64"/>
  <c r="P494" i="64"/>
  <c r="P514" i="64"/>
  <c r="N507" i="64"/>
  <c r="M500" i="64"/>
  <c r="N497" i="64"/>
  <c r="M494" i="64"/>
  <c r="M502" i="64"/>
  <c r="L513" i="64"/>
  <c r="O504" i="64"/>
  <c r="P493" i="64"/>
  <c r="M498" i="64"/>
  <c r="K514" i="64"/>
  <c r="M509" i="64"/>
  <c r="P508" i="64"/>
  <c r="O495" i="64"/>
  <c r="L506" i="64"/>
  <c r="O516" i="64"/>
  <c r="K501" i="64"/>
  <c r="P512" i="64"/>
  <c r="K518" i="64"/>
  <c r="P496" i="64"/>
  <c r="L495" i="64"/>
  <c r="M517" i="64"/>
  <c r="K512" i="64"/>
  <c r="N506" i="64"/>
  <c r="O494" i="64"/>
  <c r="P501" i="64"/>
  <c r="O515" i="64"/>
  <c r="O509" i="64"/>
  <c r="P498" i="64"/>
  <c r="O513" i="64"/>
  <c r="P509" i="64"/>
  <c r="M493" i="64"/>
  <c r="N513" i="64"/>
  <c r="P511" i="64"/>
  <c r="N508" i="64"/>
  <c r="K495" i="64"/>
  <c r="P515" i="64"/>
  <c r="K498" i="64"/>
  <c r="M496" i="64"/>
  <c r="N499" i="64"/>
  <c r="K510" i="64"/>
  <c r="M508" i="64"/>
  <c r="P506" i="64"/>
  <c r="O503" i="64"/>
  <c r="O512" i="64"/>
  <c r="K506" i="64"/>
  <c r="K493" i="64"/>
  <c r="K494" i="64"/>
  <c r="N495" i="64"/>
  <c r="K505" i="64"/>
  <c r="N512" i="64"/>
  <c r="O518" i="64"/>
  <c r="N504" i="64"/>
  <c r="N515" i="64"/>
  <c r="L508" i="64"/>
  <c r="L518" i="64"/>
  <c r="L507" i="64"/>
  <c r="P499" i="64"/>
  <c r="K513" i="64"/>
  <c r="P507" i="64"/>
  <c r="P505" i="64"/>
  <c r="P500" i="64"/>
  <c r="L501" i="64"/>
  <c r="L498" i="64"/>
  <c r="O500" i="64"/>
  <c r="O505" i="64"/>
  <c r="O506" i="64"/>
  <c r="L502" i="64"/>
  <c r="L493" i="64"/>
  <c r="K516" i="64"/>
  <c r="N502" i="64"/>
  <c r="N510" i="64"/>
  <c r="M518" i="64"/>
  <c r="K497" i="64"/>
  <c r="L512" i="64"/>
  <c r="K502" i="64"/>
  <c r="K499" i="64"/>
  <c r="O499" i="64"/>
  <c r="M511" i="64"/>
  <c r="N494" i="64"/>
  <c r="N516" i="64"/>
  <c r="M505" i="64"/>
  <c r="M503" i="64"/>
  <c r="L494" i="64"/>
  <c r="N493" i="64"/>
  <c r="M504" i="64"/>
  <c r="K504" i="64"/>
  <c r="O502" i="64"/>
  <c r="P516" i="64"/>
  <c r="M515" i="64"/>
  <c r="M501" i="64"/>
  <c r="O507" i="64"/>
  <c r="O508" i="64"/>
  <c r="K517" i="64"/>
  <c r="M516" i="64"/>
  <c r="M513" i="64"/>
  <c r="O517" i="64"/>
  <c r="M506" i="64"/>
  <c r="O514" i="64"/>
  <c r="P513" i="64"/>
  <c r="L509" i="64"/>
  <c r="K503" i="64"/>
  <c r="M512" i="64"/>
  <c r="O510" i="64"/>
  <c r="P518" i="64"/>
  <c r="P503" i="64"/>
  <c r="N496" i="64"/>
  <c r="O496" i="64"/>
  <c r="M497" i="64"/>
  <c r="N503" i="64"/>
  <c r="N511" i="64"/>
  <c r="M510" i="64"/>
  <c r="DC72" i="861"/>
  <c r="DD43" i="861" s="1"/>
  <c r="BE60" i="1236"/>
  <c r="CL450" i="64"/>
  <c r="P450" i="64" s="1"/>
  <c r="N429" i="64"/>
  <c r="M440" i="64"/>
  <c r="N436" i="64"/>
  <c r="L439" i="64"/>
  <c r="K444" i="64"/>
  <c r="K443" i="64"/>
  <c r="M441" i="64"/>
  <c r="M437" i="64"/>
  <c r="L432" i="64"/>
  <c r="M434" i="64"/>
  <c r="O445" i="64"/>
  <c r="L425" i="64"/>
  <c r="M430" i="64"/>
  <c r="M446" i="64"/>
  <c r="K432" i="64"/>
  <c r="L429" i="64"/>
  <c r="L446" i="64"/>
  <c r="K428" i="64"/>
  <c r="P430" i="64"/>
  <c r="M439" i="64"/>
  <c r="M429" i="64"/>
  <c r="L445" i="64"/>
  <c r="M435" i="64"/>
  <c r="P434" i="64"/>
  <c r="K425" i="64"/>
  <c r="N431" i="64"/>
  <c r="K433" i="64"/>
  <c r="N425" i="64"/>
  <c r="O438" i="64"/>
  <c r="L436" i="64"/>
  <c r="O425" i="64"/>
  <c r="M447" i="64"/>
  <c r="P426" i="64"/>
  <c r="M432" i="64"/>
  <c r="P446" i="64"/>
  <c r="N426" i="64"/>
  <c r="P444" i="64"/>
  <c r="K439" i="64"/>
  <c r="O423" i="64"/>
  <c r="L441" i="64"/>
  <c r="M445" i="64"/>
  <c r="P441" i="64"/>
  <c r="P435" i="64"/>
  <c r="O447" i="64"/>
  <c r="L434" i="64"/>
  <c r="L430" i="64"/>
  <c r="M431" i="64"/>
  <c r="M428" i="64"/>
  <c r="M436" i="64"/>
  <c r="K427" i="64"/>
  <c r="M425" i="64"/>
  <c r="M438" i="64"/>
  <c r="N435" i="64"/>
  <c r="N428" i="64"/>
  <c r="M426" i="64"/>
  <c r="K429" i="64"/>
  <c r="K423" i="64"/>
  <c r="O437" i="64"/>
  <c r="N427" i="64"/>
  <c r="K448" i="64"/>
  <c r="P429" i="64"/>
  <c r="M444" i="64"/>
  <c r="P424" i="64"/>
  <c r="M423" i="64"/>
  <c r="O444" i="64"/>
  <c r="O448" i="64"/>
  <c r="L433" i="64"/>
  <c r="L444" i="64"/>
  <c r="O441" i="64"/>
  <c r="O424" i="64"/>
  <c r="N433" i="64"/>
  <c r="N430" i="64"/>
  <c r="O431" i="64"/>
  <c r="K434" i="64"/>
  <c r="K424" i="64"/>
  <c r="O432" i="64"/>
  <c r="O428" i="64"/>
  <c r="N447" i="64"/>
  <c r="O442" i="64"/>
  <c r="N437" i="64"/>
  <c r="O446" i="64"/>
  <c r="L447" i="64"/>
  <c r="K446" i="64"/>
  <c r="N440" i="64"/>
  <c r="P432" i="64"/>
  <c r="O427" i="64"/>
  <c r="L427" i="64"/>
  <c r="K438" i="64"/>
  <c r="N442" i="64"/>
  <c r="P443" i="64"/>
  <c r="P428" i="64"/>
  <c r="M427" i="64"/>
  <c r="P427" i="64"/>
  <c r="P439" i="64"/>
  <c r="K431" i="64"/>
  <c r="L426" i="64"/>
  <c r="P442" i="64"/>
  <c r="O433" i="64"/>
  <c r="K441" i="64"/>
  <c r="P431" i="64"/>
  <c r="N439" i="64"/>
  <c r="K447" i="64"/>
  <c r="O426" i="64"/>
  <c r="N445" i="64"/>
  <c r="M424" i="64"/>
  <c r="N444" i="64"/>
  <c r="P425" i="64"/>
  <c r="L448" i="64"/>
  <c r="N434" i="64"/>
  <c r="K442" i="64"/>
  <c r="N438" i="64"/>
  <c r="K440" i="64"/>
  <c r="K430" i="64"/>
  <c r="N432" i="64"/>
  <c r="O443" i="64"/>
  <c r="N443" i="64"/>
  <c r="K436" i="64"/>
  <c r="P436" i="64"/>
  <c r="M448" i="64"/>
  <c r="L442" i="64"/>
  <c r="P447" i="64"/>
  <c r="L437" i="64"/>
  <c r="O436" i="64"/>
  <c r="K445" i="64"/>
  <c r="O439" i="64"/>
  <c r="N423" i="64"/>
  <c r="L435" i="64"/>
  <c r="N424" i="64"/>
  <c r="O430" i="64"/>
  <c r="P448" i="64"/>
  <c r="P440" i="64"/>
  <c r="L443" i="64"/>
  <c r="O429" i="64"/>
  <c r="L423" i="64"/>
  <c r="O435" i="64"/>
  <c r="N448" i="64"/>
  <c r="M443" i="64"/>
  <c r="M433" i="64"/>
  <c r="N446" i="64"/>
  <c r="P445" i="64"/>
  <c r="P423" i="64"/>
  <c r="M442" i="64"/>
  <c r="L428" i="64"/>
  <c r="L438" i="64"/>
  <c r="L440" i="64"/>
  <c r="L424" i="64"/>
  <c r="P433" i="64"/>
  <c r="K435" i="64"/>
  <c r="O440" i="64"/>
  <c r="O434" i="64"/>
  <c r="P437" i="64"/>
  <c r="P438" i="64"/>
  <c r="L431" i="64"/>
  <c r="K437" i="64"/>
  <c r="K426" i="64"/>
  <c r="N441" i="64"/>
  <c r="CL396" i="64"/>
  <c r="CL1295" i="64"/>
  <c r="CB1299" i="64"/>
  <c r="CB1297" i="64"/>
  <c r="CC1293" i="64" s="1"/>
  <c r="N1297" i="64"/>
  <c r="O1293" i="64" s="1"/>
  <c r="K1297" i="64"/>
  <c r="L1293" i="64" s="1"/>
  <c r="M1295" i="64"/>
  <c r="M1297" i="64"/>
  <c r="N1293" i="64" s="1"/>
  <c r="O1295" i="64"/>
  <c r="L1295" i="64"/>
  <c r="P1295" i="64"/>
  <c r="O1297" i="64"/>
  <c r="P1293" i="64" s="1"/>
  <c r="N1295" i="64"/>
  <c r="L1297" i="64"/>
  <c r="M1293" i="64" s="1"/>
  <c r="K398" i="64"/>
  <c r="L394" i="64" s="1"/>
  <c r="P396" i="64"/>
  <c r="N396" i="64"/>
  <c r="O396" i="64"/>
  <c r="L396" i="64"/>
  <c r="M396" i="64"/>
  <c r="CL1136" i="64"/>
  <c r="K1138" i="64"/>
  <c r="L1134" i="64" s="1"/>
  <c r="M1138" i="64"/>
  <c r="N1134" i="64" s="1"/>
  <c r="N1138" i="64"/>
  <c r="O1134" i="64" s="1"/>
  <c r="O1138" i="64"/>
  <c r="P1134" i="64" s="1"/>
  <c r="L1138" i="64"/>
  <c r="M1134" i="64" s="1"/>
  <c r="CA1138" i="64"/>
  <c r="CB1134" i="64" s="1"/>
  <c r="CA1140" i="64"/>
  <c r="CK1143" i="64"/>
  <c r="CK1137" i="64"/>
  <c r="CL1068" i="64"/>
  <c r="P1068" i="64" s="1"/>
  <c r="AK95" i="861"/>
  <c r="AH64" i="861"/>
  <c r="AH44" i="861"/>
  <c r="O2246" i="64"/>
  <c r="O2253" i="64" s="1"/>
  <c r="M2246" i="64"/>
  <c r="M2253" i="64" s="1"/>
  <c r="K2248" i="64"/>
  <c r="L2245" i="64" s="1"/>
  <c r="L2246" i="64"/>
  <c r="L2253" i="64" s="1"/>
  <c r="N2246" i="64"/>
  <c r="N2253" i="64" s="1"/>
  <c r="P2246" i="64"/>
  <c r="P2253" i="64" s="1"/>
  <c r="AJ101" i="861"/>
  <c r="CQ101" i="861"/>
  <c r="CL2052" i="64"/>
  <c r="BH2058" i="64"/>
  <c r="K2083" i="64"/>
  <c r="K2105" i="64"/>
  <c r="P2051" i="64"/>
  <c r="L2105" i="64"/>
  <c r="L2051" i="64"/>
  <c r="K2056" i="64"/>
  <c r="N2062" i="64"/>
  <c r="L2062" i="64"/>
  <c r="O2051" i="64"/>
  <c r="L2083" i="64"/>
  <c r="M2051" i="64"/>
  <c r="N2051" i="64"/>
  <c r="M2056" i="64"/>
  <c r="P2062" i="64"/>
  <c r="N2105" i="64"/>
  <c r="M2105" i="64"/>
  <c r="P2105" i="64"/>
  <c r="O2105" i="64"/>
  <c r="M2062" i="64"/>
  <c r="K2062" i="64"/>
  <c r="O2062" i="64"/>
  <c r="M2083" i="64"/>
  <c r="N2083" i="64"/>
  <c r="O2083" i="64"/>
  <c r="P2083" i="64"/>
  <c r="M2061" i="64"/>
  <c r="N1028" i="64"/>
  <c r="CL1024" i="64"/>
  <c r="N1027" i="64"/>
  <c r="O1026" i="64"/>
  <c r="K1027" i="64"/>
  <c r="K1028" i="64"/>
  <c r="K1026" i="64"/>
  <c r="M1026" i="64"/>
  <c r="K1023" i="64"/>
  <c r="N1024" i="64"/>
  <c r="K1024" i="64"/>
  <c r="L1026" i="64"/>
  <c r="P1026" i="64"/>
  <c r="N1026" i="64"/>
  <c r="M1024" i="64"/>
  <c r="L1024" i="64"/>
  <c r="O1024" i="64"/>
  <c r="L1023" i="64"/>
  <c r="L1028" i="64"/>
  <c r="L1027" i="64"/>
  <c r="M1023" i="64"/>
  <c r="M1028" i="64"/>
  <c r="M1027" i="64"/>
  <c r="N1023" i="64"/>
  <c r="CK1038" i="64"/>
  <c r="CK1039" i="64" s="1" a="1"/>
  <c r="CK1039" i="64" s="1"/>
  <c r="CK1033" i="64"/>
  <c r="BP1035" i="64"/>
  <c r="BP1028" i="64"/>
  <c r="BQ1023" i="64" s="1"/>
  <c r="BQ1030" i="64" s="1"/>
  <c r="CL1894" i="64"/>
  <c r="CL1896" i="64" s="1"/>
  <c r="P1896" i="64" s="1"/>
  <c r="K663" i="64"/>
  <c r="L659" i="64" s="1"/>
  <c r="K1194" i="64"/>
  <c r="L1194" i="64"/>
  <c r="M1194" i="64"/>
  <c r="N1194" i="64"/>
  <c r="O1194" i="64"/>
  <c r="CL1193" i="64"/>
  <c r="CL1194" i="64" s="1"/>
  <c r="CL1196" i="64" s="1"/>
  <c r="AN655" i="64"/>
  <c r="AN663" i="64"/>
  <c r="K659" i="64"/>
  <c r="K648" i="64"/>
  <c r="K655" i="64"/>
  <c r="CL1388" i="64"/>
  <c r="P1388" i="64" s="1"/>
  <c r="K1388" i="64"/>
  <c r="L1388" i="64"/>
  <c r="M1388" i="64"/>
  <c r="N1388" i="64"/>
  <c r="O138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760" i="64"/>
  <c r="N2127" i="64"/>
  <c r="O2657" i="64"/>
  <c r="N2148" i="64"/>
  <c r="O2186" i="64"/>
  <c r="M2148" i="64"/>
  <c r="K2127" i="64"/>
  <c r="O1760" i="64"/>
  <c r="L2127" i="64"/>
  <c r="O2127" i="64"/>
  <c r="L2148" i="64"/>
  <c r="O2148" i="64"/>
  <c r="K2657" i="64"/>
  <c r="L2657" i="64"/>
  <c r="L2186" i="64"/>
  <c r="M2127" i="64"/>
  <c r="P1760" i="64"/>
  <c r="M2186" i="64"/>
  <c r="M2657" i="64"/>
  <c r="P2657" i="64"/>
  <c r="K2148" i="64"/>
  <c r="L1760" i="64"/>
  <c r="N2186" i="64"/>
  <c r="P2186" i="64"/>
  <c r="N1760" i="64"/>
  <c r="N2657" i="64"/>
  <c r="K1760" i="64"/>
  <c r="K2186" i="64"/>
  <c r="K2396" i="64"/>
  <c r="K2284" i="64"/>
  <c r="K1758" i="64"/>
  <c r="K2216" i="64"/>
  <c r="K2180" i="64"/>
  <c r="L1758" i="64"/>
  <c r="L2396" i="64"/>
  <c r="M1266" i="64"/>
  <c r="N1266" i="64"/>
  <c r="O1266" i="64"/>
  <c r="P1266" i="64"/>
  <c r="K995" i="64"/>
  <c r="CK973" i="64"/>
  <c r="CJ994" i="64"/>
  <c r="CJ995" i="64" s="1"/>
  <c r="L995" i="64"/>
  <c r="CK975" i="64"/>
  <c r="CL959" i="64"/>
  <c r="CL989" i="64" s="1"/>
  <c r="CL988" i="64"/>
  <c r="CL987" i="64"/>
  <c r="CK992" i="64"/>
  <c r="CL991" i="64"/>
  <c r="CL990" i="64"/>
  <c r="P960" i="64"/>
  <c r="P958" i="64"/>
  <c r="P957" i="64"/>
  <c r="P961" i="64"/>
  <c r="CL975" i="64"/>
  <c r="M959" i="64"/>
  <c r="CL973" i="64"/>
  <c r="CL972" i="64"/>
  <c r="M957" i="64"/>
  <c r="CL976" i="64"/>
  <c r="M961" i="64"/>
  <c r="P207" i="64"/>
  <c r="CL210" i="64"/>
  <c r="L207" i="64"/>
  <c r="K207" i="64"/>
  <c r="O207" i="64"/>
  <c r="N207" i="64"/>
  <c r="M207" i="64"/>
  <c r="CL1241" i="64"/>
  <c r="CL924" i="64"/>
  <c r="CL926" i="64" s="1"/>
  <c r="CJ1244" i="64"/>
  <c r="CK1243" i="64"/>
  <c r="CK888" i="64"/>
  <c r="CL884" i="64"/>
  <c r="CL892" i="64" s="1"/>
  <c r="M892" i="64"/>
  <c r="N892" i="64"/>
  <c r="O892" i="64"/>
  <c r="M884" i="64"/>
  <c r="N884" i="64"/>
  <c r="O884" i="64"/>
  <c r="M888" i="64"/>
  <c r="M24" i="864"/>
  <c r="M98" i="861" s="1"/>
  <c r="P24" i="864"/>
  <c r="P98" i="861" s="1"/>
  <c r="L57" i="863"/>
  <c r="M57" i="863"/>
  <c r="CL21" i="863"/>
  <c r="CL31" i="861" s="1"/>
  <c r="M42" i="863"/>
  <c r="P42" i="863"/>
  <c r="AW281" i="64"/>
  <c r="AX278" i="64"/>
  <c r="AX277" i="64"/>
  <c r="AX260" i="64"/>
  <c r="AX261" i="64"/>
  <c r="AX279" i="64"/>
  <c r="AX280" i="64"/>
  <c r="AX262" i="64"/>
  <c r="AW263" i="64"/>
  <c r="CA3" i="860"/>
  <c r="CA4" i="860" s="1"/>
  <c r="CB2" i="860"/>
  <c r="CA1" i="860"/>
  <c r="CA7" i="860"/>
  <c r="AV850" i="64"/>
  <c r="AW854" i="64" a="1"/>
  <c r="AW854" i="64" s="1"/>
  <c r="AW849" i="64" a="1"/>
  <c r="AW849" i="64" s="1"/>
  <c r="AU2396" i="64"/>
  <c r="AV589" i="64"/>
  <c r="AV2388" i="64"/>
  <c r="AW2380" i="64" a="1"/>
  <c r="AW2380" i="64" s="1"/>
  <c r="AW2381" i="64" a="1"/>
  <c r="AW2381" i="64" s="1"/>
  <c r="AW2382" i="64" a="1"/>
  <c r="AW2382" i="64" s="1"/>
  <c r="AW2383" i="64" a="1"/>
  <c r="AW2383" i="64" s="1"/>
  <c r="AW2384" i="64" a="1"/>
  <c r="AW2384" i="64" s="1"/>
  <c r="AW2379" i="64" a="1"/>
  <c r="AW2379" i="64" s="1"/>
  <c r="AW2385" i="64" a="1"/>
  <c r="AW2385" i="64" s="1"/>
  <c r="AW2386" i="64" a="1"/>
  <c r="AW2386" i="64" s="1"/>
  <c r="AW2387" i="64" a="1"/>
  <c r="AW2387" i="64" s="1"/>
  <c r="AW565" i="64" a="1"/>
  <c r="AW565" i="64" s="1"/>
  <c r="AW588" i="64" a="1"/>
  <c r="AW588" i="64" s="1"/>
  <c r="AW587" i="64" a="1"/>
  <c r="AW587" i="64" s="1"/>
  <c r="AV566" i="64"/>
  <c r="AW2567" i="64"/>
  <c r="AW2533" i="64"/>
  <c r="DG2822" i="64"/>
  <c r="DG2719" i="64"/>
  <c r="DG2796" i="64"/>
  <c r="DL1658" i="64"/>
  <c r="AV2492" i="64"/>
  <c r="AV2470" i="64"/>
  <c r="AW2825" i="64" a="1"/>
  <c r="AW2825" i="64" s="1"/>
  <c r="AW2471" i="64" a="1"/>
  <c r="AW2471" i="64" s="1"/>
  <c r="AW2491" i="64" a="1"/>
  <c r="AW2491" i="64" s="1"/>
  <c r="CF2150" i="64"/>
  <c r="CG2148" i="64"/>
  <c r="CG2127" i="64"/>
  <c r="CG2129" i="64" s="1"/>
  <c r="CH2107" i="64"/>
  <c r="AS2026" i="64"/>
  <c r="AS2027" i="64" s="1"/>
  <c r="AT2015" i="64"/>
  <c r="AU2013" i="64"/>
  <c r="AU2022" i="64"/>
  <c r="AU2014" i="64"/>
  <c r="AU2023" i="64"/>
  <c r="AW2019" i="64" a="1"/>
  <c r="AW2019" i="64" s="1"/>
  <c r="AW2018" i="64" a="1"/>
  <c r="AW2018" i="64" s="1"/>
  <c r="AW2010" i="64" a="1"/>
  <c r="AW2010" i="64" s="1"/>
  <c r="AW2009" i="64" a="1"/>
  <c r="AW2009" i="64" s="1"/>
  <c r="AV2006" i="64"/>
  <c r="AV2005" i="64"/>
  <c r="AW2000" i="64" a="1"/>
  <c r="AW2000" i="64" s="1"/>
  <c r="AW2001" i="64" a="1"/>
  <c r="AW2001" i="64" s="1"/>
  <c r="AV2513" i="64"/>
  <c r="AW2512" i="64" a="1"/>
  <c r="AW2512" i="64" s="1"/>
  <c r="AW725" i="64" a="1"/>
  <c r="AW725" i="64" s="1"/>
  <c r="AR773" i="64"/>
  <c r="AS772" i="64" a="1"/>
  <c r="AS772" i="64" s="1"/>
  <c r="AX2282" i="64"/>
  <c r="AX2283" i="64" s="1"/>
  <c r="AE2180" i="64"/>
  <c r="AF2176" i="64" s="1"/>
  <c r="AF2182" i="64" s="1"/>
  <c r="AV1467" i="64"/>
  <c r="AV1758" i="64"/>
  <c r="AV1921" i="64"/>
  <c r="AV1218" i="64"/>
  <c r="AV727" i="64"/>
  <c r="AV542" i="64"/>
  <c r="AV751" i="64"/>
  <c r="AU62" i="64"/>
  <c r="AW720" i="64" a="1"/>
  <c r="AW720" i="64" s="1"/>
  <c r="AW75" i="64" a="1"/>
  <c r="AW75" i="64" s="1"/>
  <c r="AW564" i="64" a="1"/>
  <c r="AW564" i="64" s="1"/>
  <c r="AW55" i="64" a="1"/>
  <c r="AW55" i="64" s="1"/>
  <c r="AW59" i="64" a="1"/>
  <c r="AW59" i="64" s="1"/>
  <c r="AW60" i="64" a="1"/>
  <c r="AW60" i="64" s="1"/>
  <c r="AV56" i="64"/>
  <c r="AW53" i="64" a="1"/>
  <c r="AW53" i="64" s="1"/>
  <c r="AW54" i="64" a="1"/>
  <c r="AW54" i="64" s="1"/>
  <c r="AW750" i="64" a="1"/>
  <c r="AW750" i="64" s="1"/>
  <c r="AW2722" i="64" a="1"/>
  <c r="AW2722" i="64" s="1"/>
  <c r="AW2799" i="64" a="1"/>
  <c r="AW2799" i="64" s="1"/>
  <c r="AW2773" i="64" a="1"/>
  <c r="AW2773" i="64" s="1"/>
  <c r="AW2748" i="64" a="1"/>
  <c r="AW2748" i="64" s="1"/>
  <c r="AW1897" i="64" a="1"/>
  <c r="AW1897" i="64" s="1"/>
  <c r="AW1898" i="64" s="1"/>
  <c r="AW90" i="64" a="1"/>
  <c r="AW90" i="64" s="1"/>
  <c r="AW91" i="64" a="1"/>
  <c r="AW91" i="64" s="1"/>
  <c r="AW92" i="64" a="1"/>
  <c r="AW92" i="64" s="1"/>
  <c r="AW89" i="64" a="1"/>
  <c r="AW89" i="64" s="1"/>
  <c r="AV93" i="64"/>
  <c r="AW1839" i="64" a="1"/>
  <c r="AW1839" i="64" s="1"/>
  <c r="AW1840" i="64" s="1"/>
  <c r="AW541" i="64" a="1"/>
  <c r="AW541" i="64" s="1"/>
  <c r="AW2849" i="64" a="1"/>
  <c r="AW2849" i="64" s="1"/>
  <c r="AW1759" i="64" a="1"/>
  <c r="AW1759" i="64" s="1"/>
  <c r="AW2177" i="64" a="1"/>
  <c r="AW2177" i="64" s="1"/>
  <c r="AW2185" i="64" s="1"/>
  <c r="AW1928" i="64" a="1"/>
  <c r="AW1928" i="64" s="1"/>
  <c r="AW1920" i="64" a="1"/>
  <c r="AW1920" i="64" s="1"/>
  <c r="AW1922" i="64" a="1"/>
  <c r="AW1922" i="64" s="1"/>
  <c r="AW1466" i="64" a="1"/>
  <c r="AW1466" i="64" s="1"/>
  <c r="AW1217" i="64" a="1"/>
  <c r="AW1217" i="64" s="1"/>
  <c r="AW566" i="64" a="1"/>
  <c r="AW1921" i="64" a="1"/>
  <c r="CL1243" i="64" a="1"/>
  <c r="AW2006" i="64" a="1"/>
  <c r="AW1758" i="64" a="1"/>
  <c r="AW589" i="64" a="1"/>
  <c r="AW751" i="64" a="1"/>
  <c r="AS773" i="64" a="1"/>
  <c r="AW2470" i="64" a="1"/>
  <c r="AX2567" i="64" a="1"/>
  <c r="AX2533" i="64" a="1"/>
  <c r="CK1244" i="64" a="1"/>
  <c r="AW2513" i="64" a="1"/>
  <c r="AW2492" i="64" a="1"/>
  <c r="AW542" i="64" a="1"/>
  <c r="AW850" i="64" a="1"/>
  <c r="AW727" i="64" a="1"/>
  <c r="AW2005" i="64" a="1"/>
  <c r="AW1218" i="64" a="1"/>
  <c r="AW1467" i="64" a="1"/>
  <c r="DD72" i="861" l="1"/>
  <c r="DE43" i="861" s="1"/>
  <c r="BE66" i="1236"/>
  <c r="BE43" i="861" s="1"/>
  <c r="BE64" i="1236"/>
  <c r="BE72" i="861" s="1"/>
  <c r="CC1299" i="64"/>
  <c r="CC1297" i="64"/>
  <c r="CD1293" i="64" s="1"/>
  <c r="DB1296" i="64"/>
  <c r="CY1296" i="64"/>
  <c r="CT1296" i="64"/>
  <c r="CX1296" i="64"/>
  <c r="CZ1296" i="64"/>
  <c r="CU1296" i="64"/>
  <c r="CW1296" i="64"/>
  <c r="DA1296" i="64"/>
  <c r="CL1296" i="64"/>
  <c r="P1296" i="64" s="1"/>
  <c r="CV1296" i="64"/>
  <c r="CQ1296" i="64"/>
  <c r="CO1296" i="64"/>
  <c r="CS1296" i="64"/>
  <c r="DF1296" i="64"/>
  <c r="DE1296" i="64"/>
  <c r="DD1296" i="64"/>
  <c r="CR1296" i="64"/>
  <c r="DC1296" i="64"/>
  <c r="CP1296" i="64"/>
  <c r="DG1296" i="64"/>
  <c r="DI1296" i="64"/>
  <c r="DH1296" i="64"/>
  <c r="DK1296" i="64"/>
  <c r="DL1296" i="64"/>
  <c r="DJ1296" i="64"/>
  <c r="AG397" i="64"/>
  <c r="CK1144" i="64"/>
  <c r="CB1138" i="64"/>
  <c r="CC1134" i="64" s="1"/>
  <c r="CB1140" i="64"/>
  <c r="CL1143" i="64"/>
  <c r="CL1137" i="64"/>
  <c r="CL1144" i="64" s="1"/>
  <c r="CX1137" i="64"/>
  <c r="CX1144" i="64" s="1"/>
  <c r="CP1137" i="64"/>
  <c r="CP1144" i="64" s="1"/>
  <c r="CW1137" i="64"/>
  <c r="CW1144" i="64" s="1"/>
  <c r="CU1137" i="64"/>
  <c r="CU1144" i="64" s="1"/>
  <c r="CZ1137" i="64"/>
  <c r="CZ1144" i="64" s="1"/>
  <c r="DA1137" i="64"/>
  <c r="DA1144" i="64" s="1"/>
  <c r="CR1137" i="64"/>
  <c r="CR1144" i="64" s="1"/>
  <c r="DC1137" i="64"/>
  <c r="DC1144" i="64" s="1"/>
  <c r="CO1137" i="64"/>
  <c r="CO1144" i="64" s="1"/>
  <c r="CY1137" i="64"/>
  <c r="CY1144" i="64" s="1"/>
  <c r="CS1137" i="64"/>
  <c r="CS1144" i="64" s="1"/>
  <c r="DF1137" i="64"/>
  <c r="DF1144" i="64" s="1"/>
  <c r="CQ1137" i="64"/>
  <c r="CQ1144" i="64" s="1"/>
  <c r="DB1137" i="64"/>
  <c r="DB1144" i="64" s="1"/>
  <c r="DD1137" i="64"/>
  <c r="DD1144" i="64" s="1"/>
  <c r="CV1137" i="64"/>
  <c r="CV1144" i="64" s="1"/>
  <c r="DE1137" i="64"/>
  <c r="DE1144" i="64" s="1"/>
  <c r="CT1137" i="64"/>
  <c r="CT1144" i="64" s="1"/>
  <c r="DG1137" i="64"/>
  <c r="DG1144" i="64" s="1"/>
  <c r="DI1137" i="64"/>
  <c r="DI1144" i="64" s="1"/>
  <c r="M1136" i="64"/>
  <c r="M1143" i="64" s="1"/>
  <c r="DH1137" i="64"/>
  <c r="DH1144" i="64" s="1"/>
  <c r="DK1137" i="64"/>
  <c r="DK1144" i="64" s="1"/>
  <c r="DJ1137" i="64"/>
  <c r="DJ1144" i="64" s="1"/>
  <c r="DL1137" i="64"/>
  <c r="P1136" i="64"/>
  <c r="P1143" i="64" s="1"/>
  <c r="L1075" i="64"/>
  <c r="O1075" i="64"/>
  <c r="P1075" i="64"/>
  <c r="N1075" i="64"/>
  <c r="M1075" i="64"/>
  <c r="CA2246" i="64" a="1"/>
  <c r="CA2246" i="64" s="1"/>
  <c r="CA2253" i="64" s="1"/>
  <c r="CB2246" i="64" a="1"/>
  <c r="CB2246" i="64" s="1"/>
  <c r="CB2253" i="64" s="1"/>
  <c r="CC2246" i="64" a="1"/>
  <c r="CC2246" i="64" s="1"/>
  <c r="CC2253" i="64" s="1"/>
  <c r="CD2246" i="64" a="1"/>
  <c r="CD2246" i="64" s="1"/>
  <c r="CD2253" i="64" s="1"/>
  <c r="CE2246" i="64" a="1"/>
  <c r="CE2246" i="64" s="1"/>
  <c r="CE2253" i="64" s="1"/>
  <c r="CF2246" i="64" a="1"/>
  <c r="CF2246" i="64" s="1"/>
  <c r="CF2253" i="64" s="1"/>
  <c r="CG2246" i="64" a="1"/>
  <c r="CG2246" i="64" s="1"/>
  <c r="CG2253" i="64" s="1"/>
  <c r="CH2246" i="64" a="1"/>
  <c r="CH2246" i="64" s="1"/>
  <c r="CH2253" i="64" s="1"/>
  <c r="CI2246" i="64" a="1"/>
  <c r="CI2246" i="64" s="1"/>
  <c r="CI2253" i="64" s="1"/>
  <c r="CJ2246" i="64" a="1"/>
  <c r="CJ2246" i="64" s="1"/>
  <c r="CJ2253" i="64" s="1"/>
  <c r="CK2246" i="64" a="1"/>
  <c r="CK2246" i="64" s="1"/>
  <c r="CK2253" i="64" s="1"/>
  <c r="CL2246" i="64" a="1"/>
  <c r="CL2246" i="64" s="1"/>
  <c r="CL2253" i="64" s="1"/>
  <c r="BC2246" i="64" a="1"/>
  <c r="BC2246" i="64" s="1"/>
  <c r="BC2253" i="64" s="1"/>
  <c r="BD2246" i="64" a="1"/>
  <c r="BD2246" i="64" s="1"/>
  <c r="BD2253" i="64" s="1"/>
  <c r="BE2246" i="64" a="1"/>
  <c r="BE2246" i="64" s="1"/>
  <c r="BE2253" i="64" s="1"/>
  <c r="BF2246" i="64" a="1"/>
  <c r="BF2246" i="64" s="1"/>
  <c r="BF2253" i="64" s="1"/>
  <c r="BG2246" i="64" a="1"/>
  <c r="BG2246" i="64" s="1"/>
  <c r="BG2253" i="64" s="1"/>
  <c r="BH2246" i="64" a="1"/>
  <c r="BH2246" i="64" s="1"/>
  <c r="BH2253" i="64" s="1"/>
  <c r="BI2246" i="64" a="1"/>
  <c r="BI2246" i="64" s="1"/>
  <c r="BI2253" i="64" s="1"/>
  <c r="BJ2246" i="64" a="1"/>
  <c r="BJ2246" i="64" s="1"/>
  <c r="BJ2253" i="64" s="1"/>
  <c r="BK2246" i="64" a="1"/>
  <c r="BK2246" i="64" s="1"/>
  <c r="BK2253" i="64" s="1"/>
  <c r="BL2246" i="64" a="1"/>
  <c r="BL2246" i="64" s="1"/>
  <c r="BL2253" i="64" s="1"/>
  <c r="BM2246" i="64" a="1"/>
  <c r="BM2246" i="64" s="1"/>
  <c r="BM2253" i="64" s="1"/>
  <c r="BN2246" i="64" a="1"/>
  <c r="BN2246" i="64" s="1"/>
  <c r="BN2253" i="64" s="1"/>
  <c r="AE2246" i="64" a="1"/>
  <c r="AE2246" i="64" s="1"/>
  <c r="AF2246" i="64" a="1"/>
  <c r="AF2246" i="64" s="1"/>
  <c r="AF2253" i="64" s="1"/>
  <c r="AG2246" i="64" a="1"/>
  <c r="AG2246" i="64" s="1"/>
  <c r="AG2253" i="64" s="1"/>
  <c r="AH2246" i="64" a="1"/>
  <c r="AH2246" i="64" s="1"/>
  <c r="AH2253" i="64" s="1"/>
  <c r="AI2246" i="64" a="1"/>
  <c r="AI2246" i="64" s="1"/>
  <c r="AI2253" i="64" s="1"/>
  <c r="AJ2246" i="64" a="1"/>
  <c r="AJ2246" i="64" s="1"/>
  <c r="AJ2253" i="64" s="1"/>
  <c r="AK2246" i="64" a="1"/>
  <c r="AK2246" i="64" s="1"/>
  <c r="AK2253" i="64" s="1"/>
  <c r="AL2246" i="64" a="1"/>
  <c r="AL2246" i="64" s="1"/>
  <c r="AL2253" i="64" s="1"/>
  <c r="AM2246" i="64" a="1"/>
  <c r="AM2246" i="64" s="1"/>
  <c r="AM2253" i="64" s="1"/>
  <c r="AN2246" i="64" a="1"/>
  <c r="AN2246" i="64" s="1"/>
  <c r="AN2253" i="64" s="1"/>
  <c r="AO2246" i="64" a="1"/>
  <c r="AO2246" i="64" s="1"/>
  <c r="AO2253" i="64" s="1"/>
  <c r="AP2246" i="64" a="1"/>
  <c r="AP2246" i="64" s="1"/>
  <c r="AP2253" i="64" s="1"/>
  <c r="AQ2246" i="64" a="1"/>
  <c r="AQ2246" i="64" s="1"/>
  <c r="AQ2253" i="64" s="1"/>
  <c r="AR2246" i="64" a="1"/>
  <c r="AR2246" i="64" s="1"/>
  <c r="AR2253" i="64" s="1"/>
  <c r="AS2246" i="64" a="1"/>
  <c r="AS2246" i="64" s="1"/>
  <c r="AS2253" i="64" s="1"/>
  <c r="AT2246" i="64" a="1"/>
  <c r="AT2246" i="64" s="1"/>
  <c r="AT2253" i="64" s="1"/>
  <c r="AU2246" i="64" a="1"/>
  <c r="AU2246" i="64" s="1"/>
  <c r="AU2253" i="64" s="1"/>
  <c r="AV2246" i="64" a="1"/>
  <c r="AV2246" i="64" s="1"/>
  <c r="AV2253" i="64" s="1"/>
  <c r="AW2246" i="64" a="1"/>
  <c r="AW2246" i="64" s="1"/>
  <c r="AW2253" i="64" s="1"/>
  <c r="AX2246" i="64" a="1"/>
  <c r="AX2246" i="64" s="1"/>
  <c r="AX2253" i="64" s="1"/>
  <c r="AY2246" i="64" a="1"/>
  <c r="AY2246" i="64" s="1"/>
  <c r="AY2253" i="64" s="1"/>
  <c r="AZ2246" i="64" a="1"/>
  <c r="AZ2246" i="64" s="1"/>
  <c r="AZ2253" i="64" s="1"/>
  <c r="BA2246" i="64" a="1"/>
  <c r="BA2246" i="64" s="1"/>
  <c r="BA2253" i="64" s="1"/>
  <c r="BB2246" i="64" a="1"/>
  <c r="BB2246" i="64" s="1"/>
  <c r="BB2253" i="64" s="1"/>
  <c r="BO2246" i="64" a="1"/>
  <c r="BO2246" i="64" s="1"/>
  <c r="BO2253" i="64" s="1"/>
  <c r="BP2246" i="64" a="1"/>
  <c r="BP2246" i="64" s="1"/>
  <c r="BP2253" i="64" s="1"/>
  <c r="BQ2246" i="64" a="1"/>
  <c r="BQ2246" i="64" s="1"/>
  <c r="BQ2253" i="64" s="1"/>
  <c r="BR2246" i="64" a="1"/>
  <c r="BR2246" i="64" s="1"/>
  <c r="BR2253" i="64" s="1"/>
  <c r="BS2246" i="64" a="1"/>
  <c r="BS2246" i="64" s="1"/>
  <c r="BS2253" i="64" s="1"/>
  <c r="BT2246" i="64" a="1"/>
  <c r="BT2246" i="64" s="1"/>
  <c r="BT2253" i="64" s="1"/>
  <c r="BU2246" i="64" a="1"/>
  <c r="BU2246" i="64" s="1"/>
  <c r="BU2253" i="64" s="1"/>
  <c r="BV2246" i="64" a="1"/>
  <c r="BV2246" i="64" s="1"/>
  <c r="BV2253" i="64" s="1"/>
  <c r="BW2246" i="64" a="1"/>
  <c r="BW2246" i="64" s="1"/>
  <c r="BW2253" i="64" s="1"/>
  <c r="BX2246" i="64" a="1"/>
  <c r="BX2246" i="64" s="1"/>
  <c r="BX2253" i="64" s="1"/>
  <c r="BY2246" i="64" a="1"/>
  <c r="BY2246" i="64" s="1"/>
  <c r="BY2253" i="64" s="1"/>
  <c r="BZ2246" i="64" a="1"/>
  <c r="BZ2246" i="64" s="1"/>
  <c r="BZ2253" i="64" s="1"/>
  <c r="AJ73" i="861"/>
  <c r="AJ75" i="861" s="1"/>
  <c r="P1024" i="64"/>
  <c r="P2052" i="64"/>
  <c r="CL2061" i="64"/>
  <c r="BH2055" i="64"/>
  <c r="CQ64" i="861"/>
  <c r="CL1038" i="64"/>
  <c r="P1038" i="64" s="1"/>
  <c r="CL1033" i="64"/>
  <c r="P1033" i="64" s="1"/>
  <c r="BQ1027" i="64"/>
  <c r="CO86" i="861"/>
  <c r="M1894" i="64"/>
  <c r="P1894" i="64"/>
  <c r="P1194" i="64"/>
  <c r="N1196" i="64"/>
  <c r="P1196" i="64"/>
  <c r="K656" i="64"/>
  <c r="AN664" i="64"/>
  <c r="AN668" i="64"/>
  <c r="AO659" i="64"/>
  <c r="AO648" i="64"/>
  <c r="AO651" i="64" s="1"/>
  <c r="AN656" i="64"/>
  <c r="L648" i="64"/>
  <c r="CL1390" i="64"/>
  <c r="P1390" i="64" s="1"/>
  <c r="M137" i="64"/>
  <c r="N137" i="64"/>
  <c r="O137" i="64"/>
  <c r="P137" i="64"/>
  <c r="M123" i="64"/>
  <c r="N123" i="64"/>
  <c r="O123" i="64"/>
  <c r="P123" i="64"/>
  <c r="CL127" i="64"/>
  <c r="P122" i="64"/>
  <c r="M125" i="64"/>
  <c r="N125" i="64"/>
  <c r="O125" i="64"/>
  <c r="P125" i="64"/>
  <c r="M112" i="64"/>
  <c r="N112" i="64"/>
  <c r="O112" i="64"/>
  <c r="P112" i="64"/>
  <c r="CI144" i="64"/>
  <c r="CI145" i="64" s="1"/>
  <c r="CJ142" i="64"/>
  <c r="M1241" i="64"/>
  <c r="N1241" i="64"/>
  <c r="O1241" i="64"/>
  <c r="P1241" i="64"/>
  <c r="AF2186" i="64" a="1"/>
  <c r="AF2186" i="64" s="1"/>
  <c r="AF2179" i="64" s="1"/>
  <c r="CK977" i="64"/>
  <c r="CK994" i="64" s="1"/>
  <c r="CK995" i="64" s="1"/>
  <c r="CL974" i="64"/>
  <c r="CL977" i="64" s="1"/>
  <c r="P959" i="64"/>
  <c r="CL992" i="64"/>
  <c r="M991" i="64"/>
  <c r="N991" i="64"/>
  <c r="O991" i="64"/>
  <c r="P991" i="64"/>
  <c r="M987" i="64"/>
  <c r="N987" i="64"/>
  <c r="O987" i="64"/>
  <c r="P987" i="64"/>
  <c r="M988" i="64"/>
  <c r="N988" i="64"/>
  <c r="O988" i="64"/>
  <c r="P988" i="64"/>
  <c r="M989" i="64"/>
  <c r="N989" i="64"/>
  <c r="O989" i="64"/>
  <c r="P989" i="64"/>
  <c r="M990" i="64"/>
  <c r="N990" i="64"/>
  <c r="O990" i="64"/>
  <c r="P990" i="64"/>
  <c r="M975" i="64"/>
  <c r="P975" i="64"/>
  <c r="M976" i="64"/>
  <c r="P976" i="64"/>
  <c r="M972" i="64"/>
  <c r="P972" i="64"/>
  <c r="M973" i="64"/>
  <c r="N973" i="64"/>
  <c r="P973" i="64"/>
  <c r="L974" i="64"/>
  <c r="M974" i="64"/>
  <c r="M962" i="64"/>
  <c r="N962" i="64"/>
  <c r="O962" i="64"/>
  <c r="P962" i="64"/>
  <c r="P210" i="64"/>
  <c r="CL212" i="64"/>
  <c r="CM212" i="64"/>
  <c r="CK1244" i="64"/>
  <c r="CL1243" i="64"/>
  <c r="M926" i="64"/>
  <c r="N926" i="64"/>
  <c r="P926" i="64"/>
  <c r="CL888" i="64"/>
  <c r="P888" i="64" s="1"/>
  <c r="P884" i="64"/>
  <c r="M21" i="863"/>
  <c r="P21" i="863"/>
  <c r="AX281" i="64"/>
  <c r="AY277" i="64"/>
  <c r="AY278" i="64"/>
  <c r="AY260" i="64"/>
  <c r="AY261" i="64"/>
  <c r="AY279" i="64"/>
  <c r="AY280" i="64"/>
  <c r="AY262" i="64"/>
  <c r="AX263" i="64"/>
  <c r="CB3" i="860"/>
  <c r="CB4" i="860" s="1"/>
  <c r="CC2" i="860"/>
  <c r="CB1" i="860"/>
  <c r="CB7" i="860"/>
  <c r="AW850" i="64"/>
  <c r="AW860" i="64" s="1"/>
  <c r="AV860" i="64"/>
  <c r="AX854" i="64" a="1"/>
  <c r="AX854" i="64" s="1"/>
  <c r="AX849" i="64" a="1"/>
  <c r="AX849" i="64" s="1"/>
  <c r="AV2396" i="64"/>
  <c r="AW589" i="64"/>
  <c r="AW2388" i="64"/>
  <c r="AX2379" i="64" a="1"/>
  <c r="AX2379" i="64" s="1"/>
  <c r="AX2380" i="64" a="1"/>
  <c r="AX2380" i="64" s="1"/>
  <c r="AX2381" i="64" a="1"/>
  <c r="AX2381" i="64" s="1"/>
  <c r="AX2382" i="64" a="1"/>
  <c r="AX2382" i="64" s="1"/>
  <c r="AX2383" i="64" a="1"/>
  <c r="AX2383" i="64" s="1"/>
  <c r="AX2385" i="64" a="1"/>
  <c r="AX2385" i="64" s="1"/>
  <c r="AX2384" i="64" a="1"/>
  <c r="AX2384" i="64" s="1"/>
  <c r="AX2386" i="64" a="1"/>
  <c r="AX2386" i="64" s="1"/>
  <c r="AX2387" i="64" a="1"/>
  <c r="AX2387" i="64" s="1"/>
  <c r="AX587" i="64" a="1"/>
  <c r="AX587" i="64" s="1"/>
  <c r="AX565" i="64" a="1"/>
  <c r="AX565" i="64" s="1"/>
  <c r="AX588" i="64" a="1"/>
  <c r="AX588" i="64" s="1"/>
  <c r="AW566" i="64"/>
  <c r="AX2533" i="64"/>
  <c r="AX2567" i="64"/>
  <c r="DF2770" i="64"/>
  <c r="AW2492" i="64"/>
  <c r="AW2470" i="64"/>
  <c r="AX2825" i="64" a="1"/>
  <c r="AX2825" i="64" s="1"/>
  <c r="AX2471" i="64" a="1"/>
  <c r="AX2471" i="64" s="1"/>
  <c r="AX2491" i="64" a="1"/>
  <c r="AX2491" i="64" s="1"/>
  <c r="CG2150" i="64"/>
  <c r="CH2148" i="64"/>
  <c r="CH2127" i="64"/>
  <c r="CH2129" i="64" s="1"/>
  <c r="CI2107" i="64"/>
  <c r="AT2024" i="64"/>
  <c r="AU2015" i="64"/>
  <c r="AV2013" i="64"/>
  <c r="AV2022" i="64"/>
  <c r="AV2014" i="64"/>
  <c r="AV2023" i="64"/>
  <c r="AX2019" i="64" a="1"/>
  <c r="AX2019" i="64" s="1"/>
  <c r="AX2018" i="64" a="1"/>
  <c r="AX2018" i="64" s="1"/>
  <c r="AX2009" i="64" a="1"/>
  <c r="AX2009" i="64" s="1"/>
  <c r="AX2010" i="64" a="1"/>
  <c r="AX2010" i="64" s="1"/>
  <c r="AW2006" i="64"/>
  <c r="AW2005" i="64"/>
  <c r="AX2000" i="64" a="1"/>
  <c r="AX2000" i="64" s="1"/>
  <c r="AX2001" i="64" a="1"/>
  <c r="AX2001" i="64" s="1"/>
  <c r="AW2513" i="64"/>
  <c r="AX2512" i="64" a="1"/>
  <c r="AX2512" i="64" s="1"/>
  <c r="AX725" i="64" a="1"/>
  <c r="AX725" i="64" s="1"/>
  <c r="AS773" i="64"/>
  <c r="AY2282" i="64"/>
  <c r="AY2283" i="64" s="1"/>
  <c r="AT772" i="64" a="1"/>
  <c r="AT772" i="64" s="1"/>
  <c r="AW1758" i="64"/>
  <c r="AW1467" i="64"/>
  <c r="AW1921" i="64"/>
  <c r="AW1218" i="64"/>
  <c r="AW542" i="64"/>
  <c r="AW751" i="64"/>
  <c r="AW727" i="64"/>
  <c r="AV62" i="64"/>
  <c r="AX720" i="64" a="1"/>
  <c r="AX720" i="64" s="1"/>
  <c r="AX75" i="64" a="1"/>
  <c r="AX75" i="64" s="1"/>
  <c r="AX564" i="64" a="1"/>
  <c r="AX564" i="64" s="1"/>
  <c r="AX55" i="64" a="1"/>
  <c r="AX55" i="64" s="1"/>
  <c r="AX59" i="64" a="1"/>
  <c r="AX59" i="64" s="1"/>
  <c r="AX60" i="64" a="1"/>
  <c r="AX60" i="64" s="1"/>
  <c r="AW56" i="64"/>
  <c r="AX53" i="64" a="1"/>
  <c r="AX53" i="64" s="1"/>
  <c r="AX54" i="64" a="1"/>
  <c r="AX54" i="64" s="1"/>
  <c r="AX750" i="64" a="1"/>
  <c r="AX750" i="64" s="1"/>
  <c r="AX2722" i="64" a="1"/>
  <c r="AX2722" i="64" s="1"/>
  <c r="AX2748" i="64" a="1"/>
  <c r="AX2748" i="64" s="1"/>
  <c r="AX2773" i="64" a="1"/>
  <c r="AX2773" i="64" s="1"/>
  <c r="AX2799" i="64" a="1"/>
  <c r="AX2799" i="64" s="1"/>
  <c r="AX1897" i="64" a="1"/>
  <c r="AX1897" i="64" s="1"/>
  <c r="AX1898" i="64" s="1"/>
  <c r="AW93" i="64"/>
  <c r="AX90" i="64" a="1"/>
  <c r="AX90" i="64" s="1"/>
  <c r="AX91" i="64" a="1"/>
  <c r="AX91" i="64" s="1"/>
  <c r="AX92" i="64" a="1"/>
  <c r="AX92" i="64" s="1"/>
  <c r="AX89" i="64" a="1"/>
  <c r="AX89" i="64" s="1"/>
  <c r="AX1839" i="64" a="1"/>
  <c r="AX1839" i="64" s="1"/>
  <c r="AX1840" i="64" s="1"/>
  <c r="AX541" i="64" a="1"/>
  <c r="AX541" i="64" s="1"/>
  <c r="AX2849" i="64" a="1"/>
  <c r="AX2849" i="64" s="1"/>
  <c r="AX1759" i="64" a="1"/>
  <c r="AX1759" i="64" s="1"/>
  <c r="AX2177" i="64" a="1"/>
  <c r="AX2177" i="64" s="1"/>
  <c r="AX2185" i="64" s="1"/>
  <c r="AX1920" i="64" a="1"/>
  <c r="AX1920" i="64" s="1"/>
  <c r="AX1928" i="64" a="1"/>
  <c r="AX1928" i="64" s="1"/>
  <c r="AX1922" i="64" a="1"/>
  <c r="AX1922" i="64" s="1"/>
  <c r="AX1466" i="64" a="1"/>
  <c r="AX1466" i="64" s="1"/>
  <c r="AX1217" i="64" a="1"/>
  <c r="AX1217" i="64" s="1"/>
  <c r="AX850" i="64" a="1"/>
  <c r="AX542" i="64" a="1"/>
  <c r="AY2533" i="64" a="1"/>
  <c r="AX2492" i="64" a="1"/>
  <c r="AX1758" i="64" a="1"/>
  <c r="AT773" i="64" a="1"/>
  <c r="AX751" i="64" a="1"/>
  <c r="AX589" i="64" a="1"/>
  <c r="AX2513" i="64" a="1"/>
  <c r="AX1218" i="64" a="1"/>
  <c r="AX2470" i="64" a="1"/>
  <c r="AX566" i="64" a="1"/>
  <c r="AX727" i="64" a="1"/>
  <c r="CL1244" i="64" a="1"/>
  <c r="AY2567" i="64" a="1"/>
  <c r="AX1921" i="64" a="1"/>
  <c r="AX2005" i="64" a="1"/>
  <c r="AX1467" i="64" a="1"/>
  <c r="AX2006" i="64" a="1"/>
  <c r="DE72" i="861" l="1"/>
  <c r="DF43" i="861" s="1"/>
  <c r="BF60" i="1236"/>
  <c r="L1296" i="64"/>
  <c r="M1296" i="64"/>
  <c r="CD1299" i="64"/>
  <c r="CD1297" i="64"/>
  <c r="CE1293" i="64" s="1"/>
  <c r="BM397" i="64"/>
  <c r="AF397" i="64"/>
  <c r="BL397" i="64"/>
  <c r="BN397" i="64"/>
  <c r="AH397" i="64"/>
  <c r="CH397" i="64"/>
  <c r="BF397" i="64"/>
  <c r="AP397" i="64"/>
  <c r="BV397" i="64"/>
  <c r="BU397" i="64"/>
  <c r="BT397" i="64"/>
  <c r="BK397" i="64"/>
  <c r="BS397" i="64"/>
  <c r="AE397" i="64"/>
  <c r="CZ397" i="64"/>
  <c r="DB397" i="64"/>
  <c r="DA397" i="64"/>
  <c r="DC397" i="64"/>
  <c r="AE400" i="64"/>
  <c r="DD397" i="64"/>
  <c r="DE397" i="64"/>
  <c r="DF397" i="64"/>
  <c r="DG397" i="64"/>
  <c r="DH397" i="64"/>
  <c r="DI397" i="64"/>
  <c r="DJ397" i="64"/>
  <c r="DK397" i="64"/>
  <c r="DL397" i="64"/>
  <c r="CU397" i="64"/>
  <c r="CO397" i="64"/>
  <c r="CQ397" i="64"/>
  <c r="CP397" i="64"/>
  <c r="CR397" i="64"/>
  <c r="CL397" i="64"/>
  <c r="CT397" i="64"/>
  <c r="CS397" i="64"/>
  <c r="CX397" i="64"/>
  <c r="CV397" i="64"/>
  <c r="CW397" i="64"/>
  <c r="CY397" i="64"/>
  <c r="BJ397" i="64"/>
  <c r="BR397" i="64"/>
  <c r="BB397" i="64"/>
  <c r="CK397" i="64"/>
  <c r="BI397" i="64"/>
  <c r="BQ397" i="64"/>
  <c r="BA397" i="64"/>
  <c r="CJ397" i="64"/>
  <c r="BH397" i="64"/>
  <c r="BP397" i="64"/>
  <c r="AZ397" i="64"/>
  <c r="CI397" i="64"/>
  <c r="BG397" i="64"/>
  <c r="BO397" i="64"/>
  <c r="AY397" i="64"/>
  <c r="AX397" i="64"/>
  <c r="CG397" i="64"/>
  <c r="BE397" i="64"/>
  <c r="AO397" i="64"/>
  <c r="AW397" i="64"/>
  <c r="CF397" i="64"/>
  <c r="BD397" i="64"/>
  <c r="AN397" i="64"/>
  <c r="AV397" i="64"/>
  <c r="CE397" i="64"/>
  <c r="BC397" i="64"/>
  <c r="AM397" i="64"/>
  <c r="AU397" i="64"/>
  <c r="CD397" i="64"/>
  <c r="BZ397" i="64"/>
  <c r="AL397" i="64"/>
  <c r="AT397" i="64"/>
  <c r="CC397" i="64"/>
  <c r="BY397" i="64"/>
  <c r="AK397" i="64"/>
  <c r="AS397" i="64"/>
  <c r="CB397" i="64"/>
  <c r="BX397" i="64"/>
  <c r="AJ397" i="64"/>
  <c r="AR397" i="64"/>
  <c r="CA397" i="64"/>
  <c r="BW397" i="64"/>
  <c r="AI397" i="64"/>
  <c r="AQ397" i="64"/>
  <c r="DL1144" i="64"/>
  <c r="M1137" i="64"/>
  <c r="M1144" i="64" s="1"/>
  <c r="CC1140" i="64"/>
  <c r="CC1138" i="64"/>
  <c r="CD1134" i="64" s="1"/>
  <c r="P1137" i="64"/>
  <c r="P1144" i="64" s="1"/>
  <c r="BA1075" i="64"/>
  <c r="BA1069" i="64"/>
  <c r="BA1076" i="64" s="1"/>
  <c r="BI1075" i="64"/>
  <c r="BI1069" i="64"/>
  <c r="BI1076" i="64" s="1"/>
  <c r="CD1075" i="64"/>
  <c r="CD1069" i="64"/>
  <c r="CD1076" i="64" s="1"/>
  <c r="BP1075" i="64"/>
  <c r="BP1069" i="64"/>
  <c r="BP1076" i="64" s="1"/>
  <c r="AZ1075" i="64"/>
  <c r="AZ1069" i="64"/>
  <c r="AZ1076" i="64" s="1"/>
  <c r="BH1075" i="64"/>
  <c r="BH1069" i="64"/>
  <c r="BH1076" i="64" s="1"/>
  <c r="CC1075" i="64"/>
  <c r="CC1069" i="64"/>
  <c r="CC1076" i="64" s="1"/>
  <c r="BO1075" i="64"/>
  <c r="BO1069" i="64"/>
  <c r="AY1075" i="64"/>
  <c r="AY1069" i="64"/>
  <c r="AY1076" i="64" s="1"/>
  <c r="BG1075" i="64"/>
  <c r="BG1069" i="64"/>
  <c r="BG1076" i="64" s="1"/>
  <c r="CB1075" i="64"/>
  <c r="CB1069" i="64"/>
  <c r="CB1076" i="64" s="1"/>
  <c r="AX1075" i="64"/>
  <c r="AX1069" i="64"/>
  <c r="AX1076" i="64" s="1"/>
  <c r="BF1075" i="64"/>
  <c r="BF1069" i="64"/>
  <c r="BF1076" i="64" s="1"/>
  <c r="CA1075" i="64"/>
  <c r="CA1069" i="64"/>
  <c r="AO1075" i="64"/>
  <c r="AO1069" i="64"/>
  <c r="AO1076" i="64" s="1"/>
  <c r="AW1075" i="64"/>
  <c r="AW1069" i="64"/>
  <c r="AW1076" i="64" s="1"/>
  <c r="BE1075" i="64"/>
  <c r="BE1069" i="64"/>
  <c r="BE1076" i="64" s="1"/>
  <c r="AN1075" i="64"/>
  <c r="AN1069" i="64"/>
  <c r="AN1076" i="64" s="1"/>
  <c r="AV1075" i="64"/>
  <c r="AV1069" i="64"/>
  <c r="AV1076" i="64" s="1"/>
  <c r="BD1075" i="64"/>
  <c r="BD1069" i="64"/>
  <c r="BD1076" i="64" s="1"/>
  <c r="CL1075" i="64"/>
  <c r="CP1069" i="64"/>
  <c r="CP1076" i="64" s="1"/>
  <c r="CV1069" i="64"/>
  <c r="CV1076" i="64" s="1"/>
  <c r="CT1069" i="64"/>
  <c r="CT1076" i="64" s="1"/>
  <c r="CS1069" i="64"/>
  <c r="CS1076" i="64" s="1"/>
  <c r="CU1069" i="64"/>
  <c r="CU1076" i="64" s="1"/>
  <c r="CQ1069" i="64"/>
  <c r="CQ1076" i="64" s="1"/>
  <c r="CW1069" i="64"/>
  <c r="CW1076" i="64" s="1"/>
  <c r="CL1069" i="64"/>
  <c r="CL1076" i="64" s="1"/>
  <c r="CR1069" i="64"/>
  <c r="CR1076" i="64" s="1"/>
  <c r="CO1069" i="64"/>
  <c r="CX1069" i="64"/>
  <c r="CX1076" i="64" s="1"/>
  <c r="AM1075" i="64"/>
  <c r="AM1069" i="64"/>
  <c r="AM1076" i="64" s="1"/>
  <c r="AU1075" i="64"/>
  <c r="AU1069" i="64"/>
  <c r="AU1076" i="64" s="1"/>
  <c r="BC1075" i="64"/>
  <c r="BC1069" i="64"/>
  <c r="BZ1075" i="64"/>
  <c r="BZ1069" i="64"/>
  <c r="BZ1076" i="64" s="1"/>
  <c r="AL1075" i="64"/>
  <c r="AL1069" i="64"/>
  <c r="AL1076" i="64" s="1"/>
  <c r="AT1075" i="64"/>
  <c r="AT1069" i="64"/>
  <c r="AT1076" i="64" s="1"/>
  <c r="BY1075" i="64"/>
  <c r="BY1069" i="64"/>
  <c r="BY1076" i="64" s="1"/>
  <c r="AK1075" i="64"/>
  <c r="AK1069" i="64"/>
  <c r="AK1076" i="64" s="1"/>
  <c r="AS1075" i="64"/>
  <c r="AS1069" i="64"/>
  <c r="AS1076" i="64" s="1"/>
  <c r="BN1075" i="64"/>
  <c r="BN1069" i="64"/>
  <c r="BN1076" i="64" s="1"/>
  <c r="BX1075" i="64"/>
  <c r="BX1069" i="64"/>
  <c r="BX1076" i="64" s="1"/>
  <c r="AJ1075" i="64"/>
  <c r="AJ1069" i="64"/>
  <c r="AJ1076" i="64" s="1"/>
  <c r="AR1075" i="64"/>
  <c r="AR1069" i="64"/>
  <c r="AR1076" i="64" s="1"/>
  <c r="CK1075" i="64"/>
  <c r="CK1069" i="64"/>
  <c r="CK1076" i="64" s="1"/>
  <c r="BW1075" i="64"/>
  <c r="BW1069" i="64"/>
  <c r="BW1076" i="64" s="1"/>
  <c r="AI1075" i="64"/>
  <c r="AI1069" i="64"/>
  <c r="AI1076" i="64" s="1"/>
  <c r="AQ1075" i="64"/>
  <c r="AQ1069" i="64"/>
  <c r="CJ1075" i="64"/>
  <c r="CJ1069" i="64"/>
  <c r="CJ1076" i="64" s="1"/>
  <c r="BV1075" i="64"/>
  <c r="BV1069" i="64"/>
  <c r="BV1076" i="64" s="1"/>
  <c r="AH1075" i="64"/>
  <c r="AH1069" i="64"/>
  <c r="AH1076" i="64" s="1"/>
  <c r="CI1075" i="64"/>
  <c r="CI1069" i="64"/>
  <c r="CI1076" i="64" s="1"/>
  <c r="BU1075" i="64"/>
  <c r="BU1069" i="64"/>
  <c r="BU1076" i="64" s="1"/>
  <c r="AG1075" i="64"/>
  <c r="AG1069" i="64"/>
  <c r="AG1076" i="64" s="1"/>
  <c r="BM1075" i="64"/>
  <c r="BM1069" i="64"/>
  <c r="BM1076" i="64" s="1"/>
  <c r="CH1075" i="64"/>
  <c r="CH1069" i="64"/>
  <c r="CH1076" i="64" s="1"/>
  <c r="BT1075" i="64"/>
  <c r="BT1069" i="64"/>
  <c r="BT1076" i="64" s="1"/>
  <c r="AF1075" i="64"/>
  <c r="AF1069" i="64"/>
  <c r="AF1076" i="64" s="1"/>
  <c r="BL1075" i="64"/>
  <c r="BL1069" i="64"/>
  <c r="BL1076" i="64" s="1"/>
  <c r="CG1075" i="64"/>
  <c r="CG1069" i="64"/>
  <c r="CG1076" i="64" s="1"/>
  <c r="BS1075" i="64"/>
  <c r="BS1069" i="64"/>
  <c r="BS1076" i="64" s="1"/>
  <c r="AE1075" i="64"/>
  <c r="AE1069" i="64"/>
  <c r="CY1069" i="64"/>
  <c r="CY1076" i="64" s="1"/>
  <c r="DA1069" i="64"/>
  <c r="DA1076" i="64" s="1"/>
  <c r="DB1069" i="64"/>
  <c r="DB1076" i="64" s="1"/>
  <c r="CZ1069" i="64"/>
  <c r="CZ1076" i="64" s="1"/>
  <c r="DC1069" i="64"/>
  <c r="DC1076" i="64" s="1"/>
  <c r="DD1069" i="64"/>
  <c r="DD1076" i="64" s="1"/>
  <c r="DE1069" i="64"/>
  <c r="DE1076" i="64" s="1"/>
  <c r="DF1069" i="64"/>
  <c r="DF1076" i="64" s="1"/>
  <c r="DG1069" i="64"/>
  <c r="DG1076" i="64" s="1"/>
  <c r="DH1069" i="64"/>
  <c r="DH1076" i="64" s="1"/>
  <c r="DI1069" i="64"/>
  <c r="DI1076" i="64" s="1"/>
  <c r="DJ1069" i="64"/>
  <c r="DJ1076" i="64" s="1"/>
  <c r="DK1069" i="64"/>
  <c r="DK1076" i="64" s="1"/>
  <c r="DL1069" i="64"/>
  <c r="BK1075" i="64"/>
  <c r="BK1069" i="64"/>
  <c r="BK1076" i="64" s="1"/>
  <c r="CF1075" i="64"/>
  <c r="CF1069" i="64"/>
  <c r="CF1076" i="64" s="1"/>
  <c r="BR1075" i="64"/>
  <c r="BR1069" i="64"/>
  <c r="BR1076" i="64" s="1"/>
  <c r="BB1075" i="64"/>
  <c r="BB1069" i="64"/>
  <c r="BB1076" i="64" s="1"/>
  <c r="BJ1075" i="64"/>
  <c r="BJ1069" i="64"/>
  <c r="BJ1076" i="64" s="1"/>
  <c r="CE1075" i="64"/>
  <c r="CE1069" i="64"/>
  <c r="CE1076" i="64" s="1"/>
  <c r="BQ1075" i="64"/>
  <c r="BQ1069" i="64"/>
  <c r="BQ1076" i="64" s="1"/>
  <c r="AP1075" i="64"/>
  <c r="AP1069" i="64"/>
  <c r="AP1076" i="64" s="1"/>
  <c r="AI44" i="861"/>
  <c r="AI64" i="861"/>
  <c r="AE2253" i="64"/>
  <c r="AE2250" i="64"/>
  <c r="BB2247" i="64"/>
  <c r="BB2254" i="64" s="1"/>
  <c r="AL2247" i="64"/>
  <c r="AL2254" i="64" s="1"/>
  <c r="AF2247" i="64"/>
  <c r="AF2254" i="64" s="1"/>
  <c r="BF2247" i="64"/>
  <c r="BF2254" i="64" s="1"/>
  <c r="AK2247" i="64"/>
  <c r="AK2254" i="64" s="1"/>
  <c r="AH2247" i="64"/>
  <c r="AH2254" i="64" s="1"/>
  <c r="AG2247" i="64"/>
  <c r="AG2254" i="64" s="1"/>
  <c r="BE2247" i="64"/>
  <c r="BE2254" i="64" s="1"/>
  <c r="AZ2247" i="64"/>
  <c r="AZ2254" i="64" s="1"/>
  <c r="AJ2247" i="64"/>
  <c r="AJ2254" i="64" s="1"/>
  <c r="BD2247" i="64"/>
  <c r="BD2254" i="64" s="1"/>
  <c r="AY2247" i="64"/>
  <c r="AY2254" i="64" s="1"/>
  <c r="AI2247" i="64"/>
  <c r="AI2254" i="64" s="1"/>
  <c r="BC2247" i="64"/>
  <c r="BC2254" i="64" s="1"/>
  <c r="BZ2247" i="64"/>
  <c r="BZ2254" i="64" s="1"/>
  <c r="AX2247" i="64"/>
  <c r="AX2254" i="64" s="1"/>
  <c r="CS2247" i="64"/>
  <c r="CS2254" i="64" s="1"/>
  <c r="CW2247" i="64"/>
  <c r="CW2254" i="64" s="1"/>
  <c r="CL2247" i="64"/>
  <c r="CL2254" i="64" s="1"/>
  <c r="CT2247" i="64"/>
  <c r="CT2254" i="64" s="1"/>
  <c r="CV2247" i="64"/>
  <c r="CV2254" i="64" s="1"/>
  <c r="CR2247" i="64"/>
  <c r="CR2254" i="64" s="1"/>
  <c r="CU2247" i="64"/>
  <c r="CU2254" i="64" s="1"/>
  <c r="CQ2247" i="64"/>
  <c r="CQ2254" i="64" s="1"/>
  <c r="CO2247" i="64"/>
  <c r="CO2254" i="64" s="1"/>
  <c r="CP2247" i="64"/>
  <c r="CP2254" i="64" s="1"/>
  <c r="CX2247" i="64"/>
  <c r="CX2254" i="64" s="1"/>
  <c r="BY2247" i="64"/>
  <c r="BY2254" i="64" s="1"/>
  <c r="AW2247" i="64"/>
  <c r="AW2254" i="64" s="1"/>
  <c r="CK2247" i="64"/>
  <c r="CK2254" i="64" s="1"/>
  <c r="BX2247" i="64"/>
  <c r="BX2254" i="64" s="1"/>
  <c r="AV2247" i="64"/>
  <c r="AV2254" i="64" s="1"/>
  <c r="CJ2247" i="64"/>
  <c r="CJ2254" i="64" s="1"/>
  <c r="BW2247" i="64"/>
  <c r="BW2254" i="64" s="1"/>
  <c r="AU2247" i="64"/>
  <c r="AU2254" i="64" s="1"/>
  <c r="AE2247" i="64"/>
  <c r="AE2254" i="64" s="1"/>
  <c r="DB2247" i="64"/>
  <c r="DB2254" i="64" s="1"/>
  <c r="CY2247" i="64"/>
  <c r="CY2254" i="64" s="1"/>
  <c r="CZ2247" i="64"/>
  <c r="CZ2254" i="64" s="1"/>
  <c r="DA2247" i="64"/>
  <c r="DA2254" i="64" s="1"/>
  <c r="DC2247" i="64"/>
  <c r="DC2254" i="64" s="1"/>
  <c r="DD2247" i="64"/>
  <c r="DD2254" i="64" s="1"/>
  <c r="DE2247" i="64"/>
  <c r="DE2254" i="64" s="1"/>
  <c r="DF2247" i="64"/>
  <c r="DF2254" i="64" s="1"/>
  <c r="DG2247" i="64"/>
  <c r="DG2254" i="64" s="1"/>
  <c r="DH2247" i="64"/>
  <c r="DH2254" i="64" s="1"/>
  <c r="DI2247" i="64"/>
  <c r="DI2254" i="64" s="1"/>
  <c r="DJ2247" i="64"/>
  <c r="DJ2254" i="64" s="1"/>
  <c r="DK2247" i="64"/>
  <c r="DK2254" i="64" s="1"/>
  <c r="DL2247" i="64"/>
  <c r="DL2254" i="64" s="1"/>
  <c r="CI2247" i="64"/>
  <c r="CI2254" i="64" s="1"/>
  <c r="BV2247" i="64"/>
  <c r="BV2254" i="64" s="1"/>
  <c r="AT2247" i="64"/>
  <c r="AT2254" i="64" s="1"/>
  <c r="BN2247" i="64"/>
  <c r="BN2254" i="64" s="1"/>
  <c r="CH2247" i="64"/>
  <c r="CH2254" i="64" s="1"/>
  <c r="BU2247" i="64"/>
  <c r="BU2254" i="64" s="1"/>
  <c r="AS2247" i="64"/>
  <c r="AS2254" i="64" s="1"/>
  <c r="BM2247" i="64"/>
  <c r="BM2254" i="64" s="1"/>
  <c r="CG2247" i="64"/>
  <c r="CG2254" i="64" s="1"/>
  <c r="BT2247" i="64"/>
  <c r="BT2254" i="64" s="1"/>
  <c r="AR2247" i="64"/>
  <c r="AR2254" i="64" s="1"/>
  <c r="BL2247" i="64"/>
  <c r="BL2254" i="64" s="1"/>
  <c r="CF2247" i="64"/>
  <c r="CF2254" i="64" s="1"/>
  <c r="BA2247" i="64"/>
  <c r="BA2254" i="64" s="1"/>
  <c r="BS2247" i="64"/>
  <c r="BS2254" i="64" s="1"/>
  <c r="AQ2247" i="64"/>
  <c r="AQ2254" i="64" s="1"/>
  <c r="BK2247" i="64"/>
  <c r="BK2254" i="64" s="1"/>
  <c r="CE2247" i="64"/>
  <c r="CE2254" i="64" s="1"/>
  <c r="BR2247" i="64"/>
  <c r="BR2254" i="64" s="1"/>
  <c r="AP2247" i="64"/>
  <c r="AP2254" i="64" s="1"/>
  <c r="BJ2247" i="64"/>
  <c r="BJ2254" i="64" s="1"/>
  <c r="CD2247" i="64"/>
  <c r="CD2254" i="64" s="1"/>
  <c r="BQ2247" i="64"/>
  <c r="BQ2254" i="64" s="1"/>
  <c r="AO2247" i="64"/>
  <c r="AO2254" i="64" s="1"/>
  <c r="BI2247" i="64"/>
  <c r="BI2254" i="64" s="1"/>
  <c r="CC2247" i="64"/>
  <c r="CC2254" i="64" s="1"/>
  <c r="BP2247" i="64"/>
  <c r="BP2254" i="64" s="1"/>
  <c r="AN2247" i="64"/>
  <c r="AN2254" i="64" s="1"/>
  <c r="BH2247" i="64"/>
  <c r="BH2254" i="64" s="1"/>
  <c r="CB2247" i="64"/>
  <c r="CB2254" i="64" s="1"/>
  <c r="BO2247" i="64"/>
  <c r="BO2254" i="64" s="1"/>
  <c r="AM2247" i="64"/>
  <c r="AM2254" i="64" s="1"/>
  <c r="BG2247" i="64"/>
  <c r="BG2254" i="64" s="1"/>
  <c r="CA2247" i="64"/>
  <c r="CA2254" i="64" s="1"/>
  <c r="P2061" i="64"/>
  <c r="CR2062" i="64" a="1"/>
  <c r="CR2062" i="64" s="1"/>
  <c r="DI2062" i="64" a="1"/>
  <c r="DI2062" i="64" s="1"/>
  <c r="CT2062" i="64" a="1"/>
  <c r="CT2062" i="64" s="1"/>
  <c r="DH2062" i="64" a="1"/>
  <c r="DH2062" i="64" s="1"/>
  <c r="CS2062" i="64" a="1"/>
  <c r="CS2062" i="64" s="1"/>
  <c r="DK2062" i="64" a="1"/>
  <c r="DK2062" i="64" s="1"/>
  <c r="CU2062" i="64" a="1"/>
  <c r="CU2062" i="64" s="1"/>
  <c r="DJ2062" i="64" a="1"/>
  <c r="DJ2062" i="64" s="1"/>
  <c r="CV2062" i="64" a="1"/>
  <c r="CV2062" i="64" s="1"/>
  <c r="DL2062" i="64" a="1"/>
  <c r="DL2062" i="64" s="1"/>
  <c r="CW2062" i="64" a="1"/>
  <c r="CW2062" i="64" s="1"/>
  <c r="CZ2062" i="64" a="1"/>
  <c r="CZ2062" i="64" s="1"/>
  <c r="CX2062" i="64" a="1"/>
  <c r="CX2062" i="64" s="1"/>
  <c r="CY2062" i="64" a="1"/>
  <c r="CY2062" i="64" s="1"/>
  <c r="DA2062" i="64" a="1"/>
  <c r="DA2062" i="64" s="1"/>
  <c r="DC2062" i="64" a="1"/>
  <c r="DC2062" i="64" s="1"/>
  <c r="DB2062" i="64" a="1"/>
  <c r="DB2062" i="64" s="1"/>
  <c r="CL2062" i="64" a="1"/>
  <c r="CL2062" i="64" s="1"/>
  <c r="DD2062" i="64" a="1"/>
  <c r="DD2062" i="64" s="1"/>
  <c r="CO2062" i="64" a="1"/>
  <c r="CO2062" i="64" s="1"/>
  <c r="CO2055" i="64" s="1"/>
  <c r="CO2056" i="64" s="1"/>
  <c r="CP2051" i="64" s="1"/>
  <c r="CP2058" i="64" s="1"/>
  <c r="DF2062" i="64" a="1"/>
  <c r="DF2062" i="64" s="1"/>
  <c r="CP2062" i="64" a="1"/>
  <c r="CP2062" i="64" s="1"/>
  <c r="DE2062" i="64" a="1"/>
  <c r="DE2062" i="64" s="1"/>
  <c r="CQ2062" i="64" a="1"/>
  <c r="CQ2062" i="64" s="1"/>
  <c r="DG2062" i="64" a="1"/>
  <c r="DG2062" i="64" s="1"/>
  <c r="BH2056" i="64"/>
  <c r="BI2051" i="64" s="1"/>
  <c r="CR18" i="861"/>
  <c r="CR27" i="861" s="1"/>
  <c r="CR28" i="861" s="1"/>
  <c r="AL18" i="861"/>
  <c r="AL27" i="861" s="1"/>
  <c r="AL28" i="861" s="1"/>
  <c r="L1033" i="64"/>
  <c r="M1033" i="64"/>
  <c r="CO1039" i="64" a="1"/>
  <c r="CO1039" i="64" s="1"/>
  <c r="M1038" i="64"/>
  <c r="CL1039" i="64" a="1"/>
  <c r="CL1039" i="64" s="1"/>
  <c r="BQ1028" i="64"/>
  <c r="BR1023" i="64" s="1"/>
  <c r="BR1030" i="64" s="1"/>
  <c r="BQ1035" i="64"/>
  <c r="AO660" i="64"/>
  <c r="AO662" i="64" s="1"/>
  <c r="AO652" i="64" s="1"/>
  <c r="AO654" i="64" s="1"/>
  <c r="L127" i="64"/>
  <c r="L145" i="64" s="1"/>
  <c r="M127" i="64"/>
  <c r="N127" i="64"/>
  <c r="N145" i="64" s="1"/>
  <c r="P127" i="64"/>
  <c r="CK142" i="64"/>
  <c r="CJ144" i="64"/>
  <c r="CJ145" i="64" s="1"/>
  <c r="AT2026" i="64"/>
  <c r="AT2027" i="64" s="1"/>
  <c r="M1243" i="64"/>
  <c r="N1243" i="64"/>
  <c r="O1243" i="64"/>
  <c r="P1243" i="64"/>
  <c r="P974" i="64"/>
  <c r="CL994" i="64"/>
  <c r="CL995" i="64" s="1"/>
  <c r="M994" i="64"/>
  <c r="N994" i="64"/>
  <c r="N995" i="64" s="1"/>
  <c r="O994" i="64"/>
  <c r="O995" i="64" s="1"/>
  <c r="M992" i="64"/>
  <c r="N992" i="64"/>
  <c r="O992" i="64"/>
  <c r="P992" i="64"/>
  <c r="M977" i="64"/>
  <c r="P977" i="64"/>
  <c r="M212" i="64"/>
  <c r="N212" i="64"/>
  <c r="O212" i="64"/>
  <c r="P212" i="64"/>
  <c r="CL1244" i="64"/>
  <c r="P892" i="64"/>
  <c r="M31" i="861"/>
  <c r="P31" i="861"/>
  <c r="AY263" i="64"/>
  <c r="AY281" i="64"/>
  <c r="AZ277" i="64"/>
  <c r="AZ260" i="64"/>
  <c r="AZ278" i="64"/>
  <c r="AZ261" i="64"/>
  <c r="AZ279" i="64"/>
  <c r="AZ262" i="64"/>
  <c r="AZ280" i="64"/>
  <c r="CC1" i="860"/>
  <c r="CC7" i="860"/>
  <c r="CC3" i="860"/>
  <c r="CC4" i="860" s="1"/>
  <c r="CD2" i="860"/>
  <c r="AX850" i="64"/>
  <c r="AY854" i="64" a="1"/>
  <c r="AY854" i="64" s="1"/>
  <c r="AY849" i="64" a="1"/>
  <c r="AY849" i="64" s="1"/>
  <c r="AX589" i="64"/>
  <c r="AW2396" i="64"/>
  <c r="AX2388" i="64"/>
  <c r="AY2379" i="64" a="1"/>
  <c r="AY2379" i="64" s="1"/>
  <c r="AY2380" i="64" a="1"/>
  <c r="AY2380" i="64" s="1"/>
  <c r="AY2381" i="64" a="1"/>
  <c r="AY2381" i="64" s="1"/>
  <c r="AY2382" i="64" a="1"/>
  <c r="AY2382" i="64" s="1"/>
  <c r="AY2383" i="64" a="1"/>
  <c r="AY2383" i="64" s="1"/>
  <c r="AY2384" i="64" a="1"/>
  <c r="AY2384" i="64" s="1"/>
  <c r="AY2386" i="64" a="1"/>
  <c r="AY2386" i="64" s="1"/>
  <c r="AY2387" i="64" a="1"/>
  <c r="AY2387" i="64" s="1"/>
  <c r="AY2385" i="64" a="1"/>
  <c r="AY2385" i="64" s="1"/>
  <c r="AY587" i="64" a="1"/>
  <c r="AY587" i="64" s="1"/>
  <c r="AY565" i="64" a="1"/>
  <c r="AY565" i="64" s="1"/>
  <c r="AY588" i="64" a="1"/>
  <c r="AY588" i="64" s="1"/>
  <c r="AX566" i="64"/>
  <c r="AY2567" i="64"/>
  <c r="AY2533" i="64"/>
  <c r="DH2822" i="64"/>
  <c r="DH2719" i="64"/>
  <c r="DH2796" i="64"/>
  <c r="AX2492" i="64"/>
  <c r="AX2470" i="64"/>
  <c r="AY2825" i="64" a="1"/>
  <c r="AY2825" i="64" s="1"/>
  <c r="AY2471" i="64" a="1"/>
  <c r="AY2471" i="64" s="1"/>
  <c r="AY2491" i="64" a="1"/>
  <c r="AY2491" i="64" s="1"/>
  <c r="CI2148" i="64"/>
  <c r="CH2150" i="64"/>
  <c r="CI2127" i="64"/>
  <c r="CI2129" i="64" s="1"/>
  <c r="CJ2107" i="64"/>
  <c r="AU2024" i="64"/>
  <c r="AU2026" i="64" s="1"/>
  <c r="AU2027" i="64" s="1"/>
  <c r="AV2015" i="64"/>
  <c r="AW2013" i="64"/>
  <c r="AW2022" i="64"/>
  <c r="AW2014" i="64"/>
  <c r="AW2023" i="64"/>
  <c r="AY2019" i="64" a="1"/>
  <c r="AY2019" i="64" s="1"/>
  <c r="AY2018" i="64" a="1"/>
  <c r="AY2018" i="64" s="1"/>
  <c r="AY2010" i="64" a="1"/>
  <c r="AY2010" i="64" s="1"/>
  <c r="AY2009" i="64" a="1"/>
  <c r="AY2009" i="64" s="1"/>
  <c r="AX2006" i="64"/>
  <c r="AX2005" i="64"/>
  <c r="AY2000" i="64" a="1"/>
  <c r="AY2000" i="64" s="1"/>
  <c r="AY2001" i="64" a="1"/>
  <c r="AY2001" i="64" s="1"/>
  <c r="AX2513" i="64"/>
  <c r="AY2512" i="64" a="1"/>
  <c r="AY2512" i="64" s="1"/>
  <c r="AY725" i="64" a="1"/>
  <c r="AY725" i="64" s="1"/>
  <c r="AT773" i="64"/>
  <c r="AU772" i="64" a="1"/>
  <c r="AU772" i="64" s="1"/>
  <c r="AZ2282" i="64"/>
  <c r="AZ2283" i="64" s="1"/>
  <c r="AF2180" i="64"/>
  <c r="AG2176" i="64" s="1"/>
  <c r="AG2182" i="64" s="1"/>
  <c r="AX1758" i="64"/>
  <c r="AX1467" i="64"/>
  <c r="AX1921" i="64"/>
  <c r="AX1218" i="64"/>
  <c r="AX542" i="64"/>
  <c r="AX751" i="64"/>
  <c r="AX727" i="64"/>
  <c r="AW62" i="64"/>
  <c r="AY720" i="64" a="1"/>
  <c r="AY720" i="64" s="1"/>
  <c r="AY75" i="64" a="1"/>
  <c r="AY75" i="64" s="1"/>
  <c r="AY564" i="64" a="1"/>
  <c r="AY564" i="64" s="1"/>
  <c r="AY55" i="64" a="1"/>
  <c r="AY55" i="64" s="1"/>
  <c r="AY59" i="64" a="1"/>
  <c r="AY59" i="64" s="1"/>
  <c r="AY60" i="64" a="1"/>
  <c r="AY60" i="64" s="1"/>
  <c r="AX56" i="64"/>
  <c r="AY54" i="64" a="1"/>
  <c r="AY54" i="64" s="1"/>
  <c r="AY53" i="64" a="1"/>
  <c r="AY53" i="64" s="1"/>
  <c r="AY750" i="64" a="1"/>
  <c r="AY750" i="64" s="1"/>
  <c r="AY2722" i="64" a="1"/>
  <c r="AY2722" i="64" s="1"/>
  <c r="AY2748" i="64" a="1"/>
  <c r="AY2748" i="64" s="1"/>
  <c r="AY2799" i="64" a="1"/>
  <c r="AY2799" i="64" s="1"/>
  <c r="AY2773" i="64" a="1"/>
  <c r="AY2773" i="64" s="1"/>
  <c r="AY1897" i="64" a="1"/>
  <c r="AY1897" i="64" s="1"/>
  <c r="AY1898" i="64" s="1"/>
  <c r="AX93" i="64"/>
  <c r="AY90" i="64" a="1"/>
  <c r="AY90" i="64" s="1"/>
  <c r="AY91" i="64" a="1"/>
  <c r="AY91" i="64" s="1"/>
  <c r="AY92" i="64" a="1"/>
  <c r="AY92" i="64" s="1"/>
  <c r="AY89" i="64" a="1"/>
  <c r="AY89" i="64" s="1"/>
  <c r="AY1839" i="64" a="1"/>
  <c r="AY1839" i="64" s="1"/>
  <c r="AY1840" i="64" s="1"/>
  <c r="AY541" i="64" a="1"/>
  <c r="AY541" i="64" s="1"/>
  <c r="AY2849" i="64" a="1"/>
  <c r="AY2849" i="64" s="1"/>
  <c r="AY1759" i="64" a="1"/>
  <c r="AY1759" i="64" s="1"/>
  <c r="AY2177" i="64" a="1"/>
  <c r="AY2177" i="64" s="1"/>
  <c r="AY2185" i="64" s="1"/>
  <c r="AY1922" i="64" a="1"/>
  <c r="AY1922" i="64" s="1"/>
  <c r="AY1920" i="64" a="1"/>
  <c r="AY1920" i="64" s="1"/>
  <c r="AY1928" i="64" a="1"/>
  <c r="AY1928" i="64" s="1"/>
  <c r="AY1466" i="64" a="1"/>
  <c r="AY1466" i="64" s="1"/>
  <c r="AY1217" i="64" a="1"/>
  <c r="AY1217" i="64" s="1"/>
  <c r="AY751" i="64" a="1"/>
  <c r="AY542" i="64" a="1"/>
  <c r="AZ2533" i="64" a="1"/>
  <c r="AY727" i="64" a="1"/>
  <c r="AY566" i="64" a="1"/>
  <c r="AY589" i="64" a="1"/>
  <c r="AZ2567" i="64" a="1"/>
  <c r="AY2492" i="64" a="1"/>
  <c r="AY2006" i="64" a="1"/>
  <c r="AY1467" i="64" a="1"/>
  <c r="AY850" i="64" a="1"/>
  <c r="AY1921" i="64" a="1"/>
  <c r="AY2005" i="64" a="1"/>
  <c r="AY2470" i="64" a="1"/>
  <c r="AU773" i="64" a="1"/>
  <c r="AY2513" i="64" a="1"/>
  <c r="AY1218" i="64" a="1"/>
  <c r="AY1758" i="64" a="1"/>
  <c r="DF72" i="861" l="1"/>
  <c r="DG43" i="861"/>
  <c r="DG72" i="861"/>
  <c r="BF66" i="1236"/>
  <c r="BF43" i="861" s="1"/>
  <c r="BF64" i="1236"/>
  <c r="BF72" i="861" s="1"/>
  <c r="CE1299" i="64"/>
  <c r="CE1297" i="64"/>
  <c r="CF1293" i="64" s="1"/>
  <c r="CO398" i="64"/>
  <c r="CP394" i="64" s="1"/>
  <c r="AE398" i="64"/>
  <c r="AF394" i="64" s="1"/>
  <c r="P397" i="64"/>
  <c r="N397" i="64"/>
  <c r="M397" i="64"/>
  <c r="O397" i="64"/>
  <c r="L397" i="64"/>
  <c r="CD1140" i="64"/>
  <c r="CD1138" i="64"/>
  <c r="CE1134" i="64" s="1"/>
  <c r="BO1076" i="64"/>
  <c r="O1069" i="64"/>
  <c r="O1076" i="64" s="1"/>
  <c r="CA1076" i="64"/>
  <c r="P1069" i="64"/>
  <c r="P1076" i="64" s="1"/>
  <c r="BC1076" i="64"/>
  <c r="N1069" i="64"/>
  <c r="N1076" i="64" s="1"/>
  <c r="AQ1076" i="64"/>
  <c r="M1069" i="64"/>
  <c r="M1076" i="64" s="1"/>
  <c r="CO1076" i="64"/>
  <c r="CP1066" i="64"/>
  <c r="CP1070" i="64" s="1"/>
  <c r="DL1076" i="64"/>
  <c r="K1069" i="64"/>
  <c r="K1076" i="64" s="1"/>
  <c r="AE1076" i="64"/>
  <c r="L1069" i="64"/>
  <c r="L1076" i="64" s="1"/>
  <c r="CO2248" i="64"/>
  <c r="CP2245" i="64" s="1"/>
  <c r="AE2248" i="64"/>
  <c r="AF2245" i="64" s="1"/>
  <c r="P2247" i="64"/>
  <c r="P2254" i="64" s="1"/>
  <c r="K2247" i="64"/>
  <c r="K2254" i="64" s="1"/>
  <c r="M2247" i="64"/>
  <c r="M2254" i="64" s="1"/>
  <c r="L2247" i="64"/>
  <c r="L2254" i="64" s="1"/>
  <c r="O2247" i="64"/>
  <c r="O2254" i="64" s="1"/>
  <c r="N2247" i="64"/>
  <c r="N2254" i="64" s="1"/>
  <c r="CP2055" i="64"/>
  <c r="CP2056" i="64" s="1"/>
  <c r="CQ2051" i="64" s="1"/>
  <c r="BI2058" i="64"/>
  <c r="CO1027" i="64"/>
  <c r="M1039" i="64"/>
  <c r="P1039" i="64"/>
  <c r="BR1027" i="64"/>
  <c r="AO663" i="64"/>
  <c r="AO668" i="64" s="1"/>
  <c r="AO655" i="64"/>
  <c r="CK144" i="64"/>
  <c r="CK145" i="64" s="1"/>
  <c r="CL142" i="64"/>
  <c r="M1244" i="64"/>
  <c r="N1244" i="64"/>
  <c r="O1244" i="64"/>
  <c r="P1244" i="64"/>
  <c r="AG2186" i="64" a="1"/>
  <c r="AG2186" i="64" s="1"/>
  <c r="AG2179" i="64" s="1"/>
  <c r="P994" i="64"/>
  <c r="P995" i="64" s="1"/>
  <c r="M995" i="64"/>
  <c r="AZ281" i="64"/>
  <c r="BA277" i="64"/>
  <c r="BA278" i="64"/>
  <c r="BA260" i="64"/>
  <c r="BA261" i="64"/>
  <c r="BA279" i="64"/>
  <c r="BA280" i="64"/>
  <c r="BA262" i="64"/>
  <c r="AZ263" i="64"/>
  <c r="CD1" i="860"/>
  <c r="CD7" i="860"/>
  <c r="CD3" i="860"/>
  <c r="CD4" i="860" s="1"/>
  <c r="CE2" i="860"/>
  <c r="AY850" i="64"/>
  <c r="AY860" i="64" s="1"/>
  <c r="AX860" i="64"/>
  <c r="AZ854" i="64" a="1"/>
  <c r="AZ854" i="64" s="1"/>
  <c r="AZ849" i="64" a="1"/>
  <c r="AZ849" i="64" s="1"/>
  <c r="AX2396" i="64"/>
  <c r="AY589" i="64"/>
  <c r="AY2388" i="64"/>
  <c r="AZ2379" i="64" a="1"/>
  <c r="AZ2379" i="64" s="1"/>
  <c r="AZ2380" i="64" a="1"/>
  <c r="AZ2380" i="64" s="1"/>
  <c r="AZ2385" i="64" a="1"/>
  <c r="AZ2385" i="64" s="1"/>
  <c r="AZ2382" i="64" a="1"/>
  <c r="AZ2382" i="64" s="1"/>
  <c r="AZ2384" i="64" a="1"/>
  <c r="AZ2384" i="64" s="1"/>
  <c r="AZ2386" i="64" a="1"/>
  <c r="AZ2386" i="64" s="1"/>
  <c r="AZ2387" i="64" a="1"/>
  <c r="AZ2387" i="64" s="1"/>
  <c r="AZ2381" i="64" a="1"/>
  <c r="AZ2381" i="64" s="1"/>
  <c r="AZ2383" i="64" a="1"/>
  <c r="AZ2383" i="64" s="1"/>
  <c r="AZ587" i="64" a="1"/>
  <c r="AZ587" i="64" s="1"/>
  <c r="AZ565" i="64" a="1"/>
  <c r="AZ565" i="64" s="1"/>
  <c r="AZ588" i="64" a="1"/>
  <c r="AZ588" i="64" s="1"/>
  <c r="AY566" i="64"/>
  <c r="AZ2533" i="64"/>
  <c r="AZ2567" i="64"/>
  <c r="DG2770" i="64"/>
  <c r="AY2492" i="64"/>
  <c r="AY2470" i="64"/>
  <c r="AZ2825" i="64" a="1"/>
  <c r="AZ2825" i="64" s="1"/>
  <c r="AZ2471" i="64" a="1"/>
  <c r="AZ2471" i="64" s="1"/>
  <c r="AZ2491" i="64" a="1"/>
  <c r="AZ2491" i="64" s="1"/>
  <c r="CI2150" i="64"/>
  <c r="CJ2148" i="64"/>
  <c r="CJ2127" i="64"/>
  <c r="CJ2129" i="64" s="1"/>
  <c r="CK2107" i="64"/>
  <c r="AV2024" i="64"/>
  <c r="AV2026" i="64" s="1"/>
  <c r="AW2015" i="64"/>
  <c r="AX2014" i="64"/>
  <c r="AX2023" i="64"/>
  <c r="AX2013" i="64"/>
  <c r="AX2022" i="64"/>
  <c r="AZ2018" i="64" a="1"/>
  <c r="AZ2018" i="64" s="1"/>
  <c r="AZ2019" i="64" a="1"/>
  <c r="AZ2019" i="64" s="1"/>
  <c r="AZ2010" i="64" a="1"/>
  <c r="AZ2010" i="64" s="1"/>
  <c r="AZ2009" i="64" a="1"/>
  <c r="AZ2009" i="64" s="1"/>
  <c r="AY2006" i="64"/>
  <c r="AY2005" i="64"/>
  <c r="AZ2000" i="64" a="1"/>
  <c r="AZ2000" i="64" s="1"/>
  <c r="AZ2001" i="64" a="1"/>
  <c r="AZ2001" i="64" s="1"/>
  <c r="AY2513" i="64"/>
  <c r="AZ2512" i="64" a="1"/>
  <c r="AZ2512" i="64" s="1"/>
  <c r="AZ725" i="64" a="1"/>
  <c r="AZ725" i="64" s="1"/>
  <c r="AU773" i="64"/>
  <c r="BA2282" i="64"/>
  <c r="BA2283" i="64" s="1"/>
  <c r="AV772" i="64" a="1"/>
  <c r="AV772" i="64" s="1"/>
  <c r="AY1921" i="64"/>
  <c r="AY1758" i="64"/>
  <c r="AY1467" i="64"/>
  <c r="AY1218" i="64"/>
  <c r="AY727" i="64"/>
  <c r="AY542" i="64"/>
  <c r="AY751" i="64"/>
  <c r="AX62" i="64"/>
  <c r="AZ720" i="64" a="1"/>
  <c r="AZ720" i="64" s="1"/>
  <c r="AZ75" i="64" a="1"/>
  <c r="AZ75" i="64" s="1"/>
  <c r="AZ564" i="64" a="1"/>
  <c r="AZ564" i="64" s="1"/>
  <c r="AZ55" i="64" a="1"/>
  <c r="AZ55" i="64" s="1"/>
  <c r="AZ60" i="64" a="1"/>
  <c r="AZ60" i="64" s="1"/>
  <c r="AZ59" i="64" a="1"/>
  <c r="AZ59" i="64" s="1"/>
  <c r="AY56" i="64"/>
  <c r="AZ53" i="64" a="1"/>
  <c r="AZ53" i="64" s="1"/>
  <c r="AZ54" i="64" a="1"/>
  <c r="AZ54" i="64" s="1"/>
  <c r="AZ750" i="64" a="1"/>
  <c r="AZ750" i="64" s="1"/>
  <c r="AZ2722" i="64" a="1"/>
  <c r="AZ2722" i="64" s="1"/>
  <c r="AZ2799" i="64" a="1"/>
  <c r="AZ2799" i="64" s="1"/>
  <c r="AZ2773" i="64" a="1"/>
  <c r="AZ2773" i="64" s="1"/>
  <c r="AZ2748" i="64" a="1"/>
  <c r="AZ2748" i="64" s="1"/>
  <c r="AZ1897" i="64" a="1"/>
  <c r="AZ1897" i="64" s="1"/>
  <c r="AZ1898" i="64" s="1"/>
  <c r="AY93" i="64"/>
  <c r="AZ89" i="64" a="1"/>
  <c r="AZ89" i="64" s="1"/>
  <c r="AZ90" i="64" a="1"/>
  <c r="AZ90" i="64" s="1"/>
  <c r="AZ91" i="64" a="1"/>
  <c r="AZ91" i="64" s="1"/>
  <c r="AZ92" i="64" a="1"/>
  <c r="AZ92" i="64" s="1"/>
  <c r="AZ1839" i="64" a="1"/>
  <c r="AZ1839" i="64" s="1"/>
  <c r="AZ1840" i="64" s="1"/>
  <c r="AZ541" i="64" a="1"/>
  <c r="AZ541" i="64" s="1"/>
  <c r="AZ2849" i="64" a="1"/>
  <c r="AZ2849" i="64" s="1"/>
  <c r="AZ1759" i="64" a="1"/>
  <c r="AZ1759" i="64" s="1"/>
  <c r="AZ2177" i="64" a="1"/>
  <c r="AZ2177" i="64" s="1"/>
  <c r="AZ2185" i="64" s="1"/>
  <c r="AZ1922" i="64" a="1"/>
  <c r="AZ1922" i="64" s="1"/>
  <c r="AZ1928" i="64" a="1"/>
  <c r="AZ1928" i="64" s="1"/>
  <c r="AZ1920" i="64" a="1"/>
  <c r="AZ1920" i="64" s="1"/>
  <c r="AZ1466" i="64" a="1"/>
  <c r="AZ1466" i="64" s="1"/>
  <c r="AZ1217" i="64" a="1"/>
  <c r="AZ1217" i="64" s="1"/>
  <c r="BA2567" i="64" a="1"/>
  <c r="AZ2492" i="64" a="1"/>
  <c r="AZ727" i="64" a="1"/>
  <c r="AZ2005" i="64" a="1"/>
  <c r="AZ1921" i="64" a="1"/>
  <c r="AZ2513" i="64" a="1"/>
  <c r="BA2533" i="64" a="1"/>
  <c r="AZ1758" i="64" a="1"/>
  <c r="AZ2470" i="64" a="1"/>
  <c r="AZ751" i="64" a="1"/>
  <c r="AV773" i="64" a="1"/>
  <c r="AZ2006" i="64" a="1"/>
  <c r="AZ850" i="64" a="1"/>
  <c r="AZ566" i="64" a="1"/>
  <c r="AZ589" i="64" a="1"/>
  <c r="AZ1467" i="64" a="1"/>
  <c r="AZ542" i="64" a="1"/>
  <c r="AZ1218" i="64" a="1"/>
  <c r="DH43" i="861" l="1"/>
  <c r="DH72" i="861"/>
  <c r="BG60" i="1236"/>
  <c r="CF1297" i="64"/>
  <c r="CG1293" i="64" s="1"/>
  <c r="CF1299" i="64"/>
  <c r="AF398" i="64"/>
  <c r="AG394" i="64" s="1"/>
  <c r="AG398" i="64" s="1"/>
  <c r="AH394" i="64" s="1"/>
  <c r="AH398" i="64" s="1"/>
  <c r="AF400" i="64"/>
  <c r="CP398" i="64"/>
  <c r="CQ394" i="64" s="1"/>
  <c r="CQ398" i="64" s="1"/>
  <c r="CR394" i="64" s="1"/>
  <c r="CR398" i="64" s="1"/>
  <c r="CP400" i="64"/>
  <c r="CE1138" i="64"/>
  <c r="CF1134" i="64" s="1"/>
  <c r="CE1140" i="64"/>
  <c r="CQ1066" i="64"/>
  <c r="CQ1070" i="64" s="1"/>
  <c r="CP1072" i="64"/>
  <c r="AL95" i="861"/>
  <c r="AJ44" i="861"/>
  <c r="AJ64" i="861"/>
  <c r="AF2248" i="64"/>
  <c r="AG2245" i="64" s="1"/>
  <c r="AG2250" i="64" s="1"/>
  <c r="AF2250" i="64"/>
  <c r="CP2248" i="64"/>
  <c r="CQ2245" i="64" s="1"/>
  <c r="CQ2250" i="64" s="1"/>
  <c r="CP2250" i="64"/>
  <c r="AK101" i="861"/>
  <c r="CR101" i="861"/>
  <c r="CQ2058" i="64"/>
  <c r="CQ2055" i="64" s="1"/>
  <c r="BI2055" i="64"/>
  <c r="CR64" i="861"/>
  <c r="CO1035" i="64"/>
  <c r="CO1028" i="64"/>
  <c r="CP1023" i="64" s="1"/>
  <c r="CP1030" i="64" s="1"/>
  <c r="CP1027" i="64" s="1"/>
  <c r="BR1028" i="64"/>
  <c r="BS1023" i="64" s="1"/>
  <c r="BS1030" i="64" s="1"/>
  <c r="BR1035" i="64"/>
  <c r="AO664" i="64"/>
  <c r="AP659" i="64"/>
  <c r="AO656" i="64"/>
  <c r="AP648" i="64"/>
  <c r="M142" i="64"/>
  <c r="N142" i="64"/>
  <c r="O142" i="64"/>
  <c r="P142" i="64"/>
  <c r="CL144" i="64"/>
  <c r="CP12" i="863"/>
  <c r="CP67" i="863" s="1"/>
  <c r="BA281" i="64"/>
  <c r="BB277" i="64"/>
  <c r="BB260" i="64"/>
  <c r="BB278" i="64"/>
  <c r="BB261" i="64"/>
  <c r="BB279" i="64"/>
  <c r="BB262" i="64"/>
  <c r="BB280" i="64"/>
  <c r="BA263" i="64"/>
  <c r="CE1" i="860"/>
  <c r="CE7" i="860"/>
  <c r="CE3" i="860"/>
  <c r="CE4" i="860" s="1"/>
  <c r="CF2" i="860"/>
  <c r="AZ850" i="64"/>
  <c r="AZ860" i="64" s="1"/>
  <c r="BA854" i="64" a="1"/>
  <c r="BA854" i="64" s="1"/>
  <c r="BA849" i="64" a="1"/>
  <c r="BA849" i="64" s="1"/>
  <c r="AZ589" i="64"/>
  <c r="AY2396" i="64"/>
  <c r="BA2379" i="64" a="1"/>
  <c r="BA2379" i="64" s="1"/>
  <c r="BA2380" i="64" a="1"/>
  <c r="BA2380" i="64" s="1"/>
  <c r="BA2381" i="64" a="1"/>
  <c r="BA2381" i="64" s="1"/>
  <c r="BA2382" i="64" a="1"/>
  <c r="BA2382" i="64" s="1"/>
  <c r="BA2383" i="64" a="1"/>
  <c r="BA2383" i="64" s="1"/>
  <c r="BA2384" i="64" a="1"/>
  <c r="BA2384" i="64" s="1"/>
  <c r="BA2386" i="64" a="1"/>
  <c r="BA2386" i="64" s="1"/>
  <c r="BA2387" i="64" a="1"/>
  <c r="BA2387" i="64" s="1"/>
  <c r="BA2385" i="64" a="1"/>
  <c r="BA2385" i="64" s="1"/>
  <c r="AZ2388" i="64"/>
  <c r="BA588" i="64" a="1"/>
  <c r="BA588" i="64" s="1"/>
  <c r="BA587" i="64" a="1"/>
  <c r="BA587" i="64" s="1"/>
  <c r="BA565" i="64" a="1"/>
  <c r="BA565" i="64" s="1"/>
  <c r="AZ566" i="64"/>
  <c r="BA2567" i="64"/>
  <c r="BA2533" i="64"/>
  <c r="DI2822" i="64"/>
  <c r="DI2796" i="64"/>
  <c r="DI2719" i="64"/>
  <c r="AZ2492" i="64"/>
  <c r="AZ2470" i="64"/>
  <c r="BA2825" i="64" a="1"/>
  <c r="BA2825" i="64" s="1"/>
  <c r="BA2471" i="64" a="1"/>
  <c r="BA2471" i="64" s="1"/>
  <c r="BA2491" i="64" a="1"/>
  <c r="BA2491" i="64" s="1"/>
  <c r="CJ2150" i="64"/>
  <c r="CK2148" i="64"/>
  <c r="CK2127" i="64"/>
  <c r="CK2129" i="64" s="1"/>
  <c r="AV2027" i="64"/>
  <c r="AW2024" i="64"/>
  <c r="AW2026" i="64" s="1"/>
  <c r="AX2015" i="64"/>
  <c r="AY2013" i="64"/>
  <c r="AY2022" i="64"/>
  <c r="AY2014" i="64"/>
  <c r="AY2023" i="64"/>
  <c r="BA2019" i="64" a="1"/>
  <c r="BA2019" i="64" s="1"/>
  <c r="BA2018" i="64" a="1"/>
  <c r="BA2018" i="64" s="1"/>
  <c r="BA2009" i="64" a="1"/>
  <c r="BA2009" i="64" s="1"/>
  <c r="BA2010" i="64" a="1"/>
  <c r="BA2010" i="64" s="1"/>
  <c r="AZ2006" i="64"/>
  <c r="AZ2005" i="64"/>
  <c r="BA2000" i="64" a="1"/>
  <c r="BA2000" i="64" s="1"/>
  <c r="BA2001" i="64" a="1"/>
  <c r="BA2001" i="64" s="1"/>
  <c r="AZ2513" i="64"/>
  <c r="BA2512" i="64" a="1"/>
  <c r="BA2512" i="64" s="1"/>
  <c r="BA725" i="64" a="1"/>
  <c r="BA725" i="64" s="1"/>
  <c r="AV773" i="64"/>
  <c r="AW772" i="64" a="1"/>
  <c r="AW772" i="64" s="1"/>
  <c r="BB2282" i="64"/>
  <c r="BB2283" i="64" s="1"/>
  <c r="AG2180" i="64"/>
  <c r="AH2176" i="64" s="1"/>
  <c r="AH2182" i="64" s="1"/>
  <c r="AZ1758" i="64"/>
  <c r="AZ1467" i="64"/>
  <c r="AZ1921" i="64"/>
  <c r="AZ1218" i="64"/>
  <c r="AZ727" i="64"/>
  <c r="AZ542" i="64"/>
  <c r="AZ751" i="64"/>
  <c r="AY62" i="64"/>
  <c r="BA720" i="64" a="1"/>
  <c r="BA720" i="64" s="1"/>
  <c r="BA75" i="64" a="1"/>
  <c r="BA75" i="64" s="1"/>
  <c r="BA564" i="64" a="1"/>
  <c r="BA564" i="64" s="1"/>
  <c r="BA55" i="64" a="1"/>
  <c r="BA55" i="64" s="1"/>
  <c r="BA60" i="64" a="1"/>
  <c r="BA60" i="64" s="1"/>
  <c r="BA59" i="64" a="1"/>
  <c r="BA59" i="64" s="1"/>
  <c r="AZ56" i="64"/>
  <c r="BA53" i="64" a="1"/>
  <c r="BA53" i="64" s="1"/>
  <c r="BA54" i="64" a="1"/>
  <c r="BA54" i="64" s="1"/>
  <c r="BA750" i="64" a="1"/>
  <c r="BA750" i="64" s="1"/>
  <c r="BA2722" i="64" a="1"/>
  <c r="BA2722" i="64" s="1"/>
  <c r="BA2799" i="64" a="1"/>
  <c r="BA2799" i="64" s="1"/>
  <c r="BA2773" i="64" a="1"/>
  <c r="BA2773" i="64" s="1"/>
  <c r="BA2748" i="64" a="1"/>
  <c r="BA2748" i="64" s="1"/>
  <c r="BA1897" i="64" a="1"/>
  <c r="BA1897" i="64" s="1"/>
  <c r="BA1898" i="64" s="1"/>
  <c r="BA89" i="64" a="1"/>
  <c r="BA89" i="64" s="1"/>
  <c r="BA90" i="64" a="1"/>
  <c r="BA90" i="64" s="1"/>
  <c r="BA91" i="64" a="1"/>
  <c r="BA91" i="64" s="1"/>
  <c r="BA92" i="64" a="1"/>
  <c r="BA92" i="64" s="1"/>
  <c r="AZ93" i="64"/>
  <c r="BA1839" i="64" a="1"/>
  <c r="BA1839" i="64" s="1"/>
  <c r="BA1840" i="64" s="1"/>
  <c r="BA541" i="64" a="1"/>
  <c r="BA541" i="64" s="1"/>
  <c r="BA2849" i="64" a="1"/>
  <c r="BA2849" i="64" s="1"/>
  <c r="BA1759" i="64" a="1"/>
  <c r="BA1759" i="64" s="1"/>
  <c r="BA2177" i="64" a="1"/>
  <c r="BA2177" i="64" s="1"/>
  <c r="BA2185" i="64" s="1"/>
  <c r="BA1922" i="64" a="1"/>
  <c r="BA1922" i="64" s="1"/>
  <c r="BA1928" i="64" a="1"/>
  <c r="BA1928" i="64" s="1"/>
  <c r="BA1920" i="64" a="1"/>
  <c r="BA1920" i="64" s="1"/>
  <c r="BA1466" i="64" a="1"/>
  <c r="BA1466" i="64" s="1"/>
  <c r="BA1217" i="64" a="1"/>
  <c r="BA1217" i="64" s="1"/>
  <c r="BA850" i="64" a="1"/>
  <c r="AW773" i="64" a="1"/>
  <c r="BA566" i="64" a="1"/>
  <c r="BA1218" i="64" a="1"/>
  <c r="BA751" i="64" a="1"/>
  <c r="BA2470" i="64" a="1"/>
  <c r="BA2513" i="64" a="1"/>
  <c r="BB2533" i="64" a="1"/>
  <c r="BA727" i="64" a="1"/>
  <c r="BA1921" i="64" a="1"/>
  <c r="BA2492" i="64" a="1"/>
  <c r="BA589" i="64" a="1"/>
  <c r="BA2005" i="64" a="1"/>
  <c r="BB2567" i="64" a="1"/>
  <c r="BA1758" i="64" a="1"/>
  <c r="BA2006" i="64" a="1"/>
  <c r="BA542" i="64" a="1"/>
  <c r="BA1467" i="64" a="1"/>
  <c r="DI43" i="861" l="1"/>
  <c r="DI72" i="861"/>
  <c r="BG66" i="1236"/>
  <c r="BG43" i="861" s="1"/>
  <c r="BG64" i="1236"/>
  <c r="BG72" i="861" s="1"/>
  <c r="CG1297" i="64"/>
  <c r="CH1293" i="64" s="1"/>
  <c r="CG1299" i="64"/>
  <c r="AG400" i="64"/>
  <c r="CQ400" i="64"/>
  <c r="AH400" i="64"/>
  <c r="AI394" i="64"/>
  <c r="AI398" i="64" s="1"/>
  <c r="CS394" i="64"/>
  <c r="CS398" i="64" s="1"/>
  <c r="CR400" i="64"/>
  <c r="CF1138" i="64"/>
  <c r="CG1134" i="64" s="1"/>
  <c r="CF1140" i="64"/>
  <c r="CR1066" i="64"/>
  <c r="CR1070" i="64" s="1"/>
  <c r="CQ1072" i="64"/>
  <c r="AG2248" i="64"/>
  <c r="AH2245" i="64" s="1"/>
  <c r="AH2250" i="64" s="1"/>
  <c r="CQ2248" i="64"/>
  <c r="CR2245" i="64" s="1"/>
  <c r="CR2250" i="64" s="1"/>
  <c r="AK73" i="861"/>
  <c r="AK75" i="861" s="1"/>
  <c r="BI2056" i="64"/>
  <c r="BJ2051" i="64" s="1"/>
  <c r="CQ2056" i="64"/>
  <c r="CR2051" i="64" s="1"/>
  <c r="CS18" i="861"/>
  <c r="CS27" i="861" s="1"/>
  <c r="CS28" i="861" s="1"/>
  <c r="CP1035" i="64"/>
  <c r="CP1028" i="64"/>
  <c r="CQ1023" i="64" s="1"/>
  <c r="CQ1030" i="64" s="1"/>
  <c r="CQ1027" i="64" s="1"/>
  <c r="BS1027" i="64"/>
  <c r="AP651" i="64"/>
  <c r="CL145" i="64"/>
  <c r="M144" i="64"/>
  <c r="M145" i="64" s="1"/>
  <c r="P144" i="64"/>
  <c r="P145" i="64" s="1"/>
  <c r="CL2107" i="64"/>
  <c r="P2107" i="64" s="1"/>
  <c r="AH2186" i="64" a="1"/>
  <c r="AH2186" i="64" s="1"/>
  <c r="AH2179" i="64" s="1"/>
  <c r="CP71" i="863"/>
  <c r="CP69" i="863"/>
  <c r="CP23" i="863" s="1"/>
  <c r="CP33" i="861" s="1"/>
  <c r="CP22" i="863"/>
  <c r="CP32" i="861" s="1"/>
  <c r="CP37" i="861" s="1"/>
  <c r="CP39" i="861" s="1"/>
  <c r="BC277" i="64"/>
  <c r="BC260" i="64"/>
  <c r="BC278" i="64"/>
  <c r="BC261" i="64"/>
  <c r="BC279" i="64"/>
  <c r="BC262" i="64"/>
  <c r="BC280" i="64"/>
  <c r="BB263" i="64"/>
  <c r="BB281" i="64"/>
  <c r="CF7" i="860"/>
  <c r="CF3" i="860"/>
  <c r="CF4" i="860" s="1"/>
  <c r="CG2" i="860"/>
  <c r="CF1" i="860"/>
  <c r="BA850" i="64"/>
  <c r="BA860" i="64" s="1"/>
  <c r="BB854" i="64" a="1"/>
  <c r="BB854" i="64" s="1"/>
  <c r="BB849" i="64" a="1"/>
  <c r="BB849" i="64" s="1"/>
  <c r="BA589" i="64"/>
  <c r="AZ2396" i="64"/>
  <c r="BA2388" i="64"/>
  <c r="BB2379" i="64" a="1"/>
  <c r="BB2379" i="64" s="1"/>
  <c r="BB2380" i="64" a="1"/>
  <c r="BB2380" i="64" s="1"/>
  <c r="BB2381" i="64" a="1"/>
  <c r="BB2381" i="64" s="1"/>
  <c r="BB2382" i="64" a="1"/>
  <c r="BB2382" i="64" s="1"/>
  <c r="BB2384" i="64" a="1"/>
  <c r="BB2384" i="64" s="1"/>
  <c r="BB2386" i="64" a="1"/>
  <c r="BB2386" i="64" s="1"/>
  <c r="BB2387" i="64" a="1"/>
  <c r="BB2387" i="64" s="1"/>
  <c r="BB2385" i="64" a="1"/>
  <c r="BB2385" i="64" s="1"/>
  <c r="BB2383" i="64" a="1"/>
  <c r="BB2383" i="64" s="1"/>
  <c r="BB588" i="64" a="1"/>
  <c r="BB588" i="64" s="1"/>
  <c r="BB587" i="64" a="1"/>
  <c r="BB587" i="64" s="1"/>
  <c r="BB565" i="64" a="1"/>
  <c r="BB565" i="64" s="1"/>
  <c r="BA566" i="64"/>
  <c r="BB2567" i="64"/>
  <c r="BB2533" i="64"/>
  <c r="DH2770" i="64"/>
  <c r="BA2492" i="64"/>
  <c r="BA2470" i="64"/>
  <c r="BB2825" i="64" a="1"/>
  <c r="BB2825" i="64" s="1"/>
  <c r="BB2471" i="64" a="1"/>
  <c r="BB2471" i="64" s="1"/>
  <c r="BB2491" i="64" a="1"/>
  <c r="BB2491" i="64" s="1"/>
  <c r="CK2150" i="64"/>
  <c r="CL2148" i="64"/>
  <c r="CL2127" i="64"/>
  <c r="P2127" i="64" s="1"/>
  <c r="AW2027" i="64"/>
  <c r="AX2024" i="64"/>
  <c r="AX2026" i="64" s="1"/>
  <c r="AX2027" i="64" s="1"/>
  <c r="AY2015" i="64"/>
  <c r="AZ2013" i="64"/>
  <c r="AZ2022" i="64"/>
  <c r="AZ2014" i="64"/>
  <c r="AZ2023" i="64"/>
  <c r="BB2019" i="64" a="1"/>
  <c r="BB2019" i="64" s="1"/>
  <c r="BB2018" i="64" a="1"/>
  <c r="BB2018" i="64" s="1"/>
  <c r="BB2009" i="64" a="1"/>
  <c r="BB2009" i="64" s="1"/>
  <c r="BB2010" i="64" a="1"/>
  <c r="BB2010" i="64" s="1"/>
  <c r="BA2006" i="64"/>
  <c r="BA2005" i="64"/>
  <c r="BB2000" i="64" a="1"/>
  <c r="BB2000" i="64" s="1"/>
  <c r="BB2001" i="64" a="1"/>
  <c r="BB2001" i="64" s="1"/>
  <c r="BA2513" i="64"/>
  <c r="BB2512" i="64" a="1"/>
  <c r="BB2512" i="64" s="1"/>
  <c r="BB725" i="64" a="1"/>
  <c r="BB725" i="64" s="1"/>
  <c r="AW773" i="64"/>
  <c r="BC2282" i="64"/>
  <c r="AX772" i="64" a="1"/>
  <c r="AX772" i="64" s="1"/>
  <c r="BA1758" i="64"/>
  <c r="BA1467" i="64"/>
  <c r="BA1921" i="64"/>
  <c r="BA1218" i="64"/>
  <c r="BA542" i="64"/>
  <c r="BA751" i="64"/>
  <c r="BA727" i="64"/>
  <c r="AZ62" i="64"/>
  <c r="BB720" i="64" a="1"/>
  <c r="BB720" i="64" s="1"/>
  <c r="BB75" i="64" a="1"/>
  <c r="BB75" i="64" s="1"/>
  <c r="BB564" i="64" a="1"/>
  <c r="BB564" i="64" s="1"/>
  <c r="BB55" i="64" a="1"/>
  <c r="BB55" i="64" s="1"/>
  <c r="BB60" i="64" a="1"/>
  <c r="BB60" i="64" s="1"/>
  <c r="BB59" i="64" a="1"/>
  <c r="BB59" i="64" s="1"/>
  <c r="BA56" i="64"/>
  <c r="BB53" i="64" a="1"/>
  <c r="BB53" i="64" s="1"/>
  <c r="BB54" i="64" a="1"/>
  <c r="BB54" i="64" s="1"/>
  <c r="BB750" i="64" a="1"/>
  <c r="BB750" i="64" s="1"/>
  <c r="BB2722" i="64" a="1"/>
  <c r="BB2722" i="64" s="1"/>
  <c r="BB2799" i="64" a="1"/>
  <c r="BB2799" i="64" s="1"/>
  <c r="BB2773" i="64" a="1"/>
  <c r="BB2773" i="64" s="1"/>
  <c r="BB2748" i="64" a="1"/>
  <c r="BB2748" i="64" s="1"/>
  <c r="BB1897" i="64" a="1"/>
  <c r="BB1897" i="64" s="1"/>
  <c r="BB1898" i="64" s="1"/>
  <c r="BB90" i="64" a="1"/>
  <c r="BB90" i="64" s="1"/>
  <c r="BB89" i="64" a="1"/>
  <c r="BB89" i="64" s="1"/>
  <c r="BB91" i="64" a="1"/>
  <c r="BB91" i="64" s="1"/>
  <c r="BB92" i="64" a="1"/>
  <c r="BB92" i="64" s="1"/>
  <c r="BA93" i="64"/>
  <c r="BB1839" i="64" a="1"/>
  <c r="BB1839" i="64" s="1"/>
  <c r="BB1840" i="64" s="1"/>
  <c r="BB541" i="64" a="1"/>
  <c r="BB541" i="64" s="1"/>
  <c r="BB2849" i="64" a="1"/>
  <c r="BB2849" i="64" s="1"/>
  <c r="BB1759" i="64" a="1"/>
  <c r="BB1759" i="64" s="1"/>
  <c r="BB2177" i="64" a="1"/>
  <c r="BB2177" i="64" s="1"/>
  <c r="BB2185" i="64" s="1"/>
  <c r="BB1928" i="64" a="1"/>
  <c r="BB1928" i="64" s="1"/>
  <c r="BB1920" i="64" a="1"/>
  <c r="BB1920" i="64" s="1"/>
  <c r="BB1922" i="64" a="1"/>
  <c r="BB1922" i="64" s="1"/>
  <c r="BB1466" i="64" a="1"/>
  <c r="BB1466" i="64" s="1"/>
  <c r="BB1217" i="64" a="1"/>
  <c r="BB1217" i="64" s="1"/>
  <c r="BB727" i="64" a="1"/>
  <c r="BB850" i="64" a="1"/>
  <c r="BB589" i="64" a="1"/>
  <c r="BB2470" i="64" a="1"/>
  <c r="BB751" i="64" a="1"/>
  <c r="BB2492" i="64" a="1"/>
  <c r="AX773" i="64" a="1"/>
  <c r="BB2513" i="64" a="1"/>
  <c r="BB2005" i="64" a="1"/>
  <c r="BB1758" i="64" a="1"/>
  <c r="BC2567" i="64" a="1"/>
  <c r="BB1467" i="64" a="1"/>
  <c r="BB1921" i="64" a="1"/>
  <c r="BC2533" i="64" a="1"/>
  <c r="BB566" i="64" a="1"/>
  <c r="BB1218" i="64" a="1"/>
  <c r="BB2006" i="64" a="1"/>
  <c r="BB542" i="64" a="1"/>
  <c r="DJ43" i="861" l="1"/>
  <c r="DJ72" i="861"/>
  <c r="BH60" i="1236"/>
  <c r="CH1297" i="64"/>
  <c r="CI1293" i="64" s="1"/>
  <c r="CH1299" i="64"/>
  <c r="CS400" i="64"/>
  <c r="CT394" i="64"/>
  <c r="CT398" i="64" s="1"/>
  <c r="AI400" i="64"/>
  <c r="AJ394" i="64"/>
  <c r="AJ398" i="64" s="1"/>
  <c r="CG1138" i="64"/>
  <c r="CH1134" i="64" s="1"/>
  <c r="CG1140" i="64"/>
  <c r="CS1066" i="64"/>
  <c r="CS1070" i="64" s="1"/>
  <c r="CR1072" i="64"/>
  <c r="AM18" i="861"/>
  <c r="AM27" i="861" s="1"/>
  <c r="AM28" i="861" s="1"/>
  <c r="AK44" i="861"/>
  <c r="AK64" i="861"/>
  <c r="CR2248" i="64"/>
  <c r="CS2245" i="64" s="1"/>
  <c r="CS2250" i="64" s="1"/>
  <c r="AH2248" i="64"/>
  <c r="AI2245" i="64" s="1"/>
  <c r="AI2250" i="64" s="1"/>
  <c r="CR2058" i="64"/>
  <c r="CR2055" i="64" s="1"/>
  <c r="BJ2058" i="64"/>
  <c r="CQ1035" i="64"/>
  <c r="CQ1028" i="64"/>
  <c r="CR1023" i="64" s="1"/>
  <c r="CR1030" i="64" s="1"/>
  <c r="CR1027" i="64" s="1"/>
  <c r="BS1035" i="64"/>
  <c r="BS1028" i="64"/>
  <c r="BT1023" i="64" s="1"/>
  <c r="BT1030" i="64" s="1"/>
  <c r="BT1027" i="64" s="1"/>
  <c r="CP40" i="861"/>
  <c r="AP660" i="64"/>
  <c r="L651" i="64"/>
  <c r="CL2150" i="64"/>
  <c r="P2150" i="64" s="1"/>
  <c r="P2148" i="64"/>
  <c r="BC2283" i="64"/>
  <c r="CP25" i="863"/>
  <c r="CP35" i="861" s="1"/>
  <c r="P47" i="861"/>
  <c r="P91" i="861" s="1"/>
  <c r="CP72" i="863"/>
  <c r="CQ12" i="863"/>
  <c r="CQ71" i="863" s="1"/>
  <c r="CP26" i="863"/>
  <c r="BC263" i="64"/>
  <c r="BD277" i="64"/>
  <c r="BD260" i="64"/>
  <c r="BD278" i="64"/>
  <c r="BD261" i="64"/>
  <c r="BD279" i="64"/>
  <c r="BD262" i="64"/>
  <c r="BD280" i="64"/>
  <c r="BC281" i="64"/>
  <c r="CG7" i="860"/>
  <c r="CG3" i="860"/>
  <c r="CG4" i="860" s="1"/>
  <c r="CH2" i="860"/>
  <c r="CG1" i="860"/>
  <c r="CO2822" i="64"/>
  <c r="CO2719" i="64"/>
  <c r="CO2723" i="64" s="1"/>
  <c r="CO2796" i="64"/>
  <c r="BB850" i="64"/>
  <c r="BB860" i="64" s="1"/>
  <c r="BC854" i="64" a="1"/>
  <c r="BC854" i="64" s="1"/>
  <c r="BC849" i="64" a="1"/>
  <c r="BC849" i="64" s="1"/>
  <c r="BB589" i="64"/>
  <c r="BA2396" i="64"/>
  <c r="BC2379" i="64" a="1"/>
  <c r="BC2379" i="64" s="1"/>
  <c r="BC2380" i="64" a="1"/>
  <c r="BC2380" i="64" s="1"/>
  <c r="BC2383" i="64" a="1"/>
  <c r="BC2383" i="64" s="1"/>
  <c r="BC2382" i="64" a="1"/>
  <c r="BC2382" i="64" s="1"/>
  <c r="BC2384" i="64" a="1"/>
  <c r="BC2384" i="64" s="1"/>
  <c r="BC2386" i="64" a="1"/>
  <c r="BC2386" i="64" s="1"/>
  <c r="BC2387" i="64" a="1"/>
  <c r="BC2387" i="64" s="1"/>
  <c r="BC2381" i="64" a="1"/>
  <c r="BC2381" i="64" s="1"/>
  <c r="BC2385" i="64" a="1"/>
  <c r="BC2385" i="64" s="1"/>
  <c r="BB2388" i="64"/>
  <c r="BC565" i="64" a="1"/>
  <c r="BC565" i="64" s="1"/>
  <c r="BC588" i="64" a="1"/>
  <c r="BC588" i="64" s="1"/>
  <c r="BC587" i="64" a="1"/>
  <c r="BC587" i="64" s="1"/>
  <c r="BB566" i="64"/>
  <c r="BC2567" i="64"/>
  <c r="BC2533" i="64"/>
  <c r="DJ2822" i="64"/>
  <c r="DJ2796" i="64"/>
  <c r="DJ2719" i="64"/>
  <c r="BB2470" i="64"/>
  <c r="BB2492" i="64"/>
  <c r="BC2471" i="64" a="1"/>
  <c r="BC2471" i="64" s="1"/>
  <c r="BC2491" i="64" a="1"/>
  <c r="BC2491" i="64" s="1"/>
  <c r="CL2129" i="64"/>
  <c r="P2129" i="64" s="1"/>
  <c r="BC2825" i="64" a="1"/>
  <c r="BC2825" i="64" s="1"/>
  <c r="AZ2015" i="64"/>
  <c r="AY2024" i="64"/>
  <c r="AY2026" i="64" s="1"/>
  <c r="AZ2024" i="64"/>
  <c r="BA2013" i="64"/>
  <c r="BA2022" i="64"/>
  <c r="BA2014" i="64"/>
  <c r="BA2023" i="64"/>
  <c r="BC2019" i="64" a="1"/>
  <c r="BC2019" i="64" s="1"/>
  <c r="BC2018" i="64" a="1"/>
  <c r="BC2018" i="64" s="1"/>
  <c r="BC2009" i="64" a="1"/>
  <c r="BC2009" i="64" s="1"/>
  <c r="BC2010" i="64" a="1"/>
  <c r="BC2010" i="64" s="1"/>
  <c r="BB2006" i="64"/>
  <c r="BB2005" i="64"/>
  <c r="BC2000" i="64" a="1"/>
  <c r="BC2000" i="64" s="1"/>
  <c r="BC2001" i="64" a="1"/>
  <c r="BC2001" i="64" s="1"/>
  <c r="BB2513" i="64"/>
  <c r="BC2512" i="64" a="1"/>
  <c r="BC2512" i="64" s="1"/>
  <c r="BC725" i="64" a="1"/>
  <c r="BC725" i="64" s="1"/>
  <c r="AX773" i="64"/>
  <c r="AY772" i="64" a="1"/>
  <c r="AY772" i="64" s="1"/>
  <c r="BD2282" i="64"/>
  <c r="BD2283" i="64" s="1"/>
  <c r="AH2180" i="64"/>
  <c r="AI2176" i="64" s="1"/>
  <c r="AI2182" i="64" s="1"/>
  <c r="BB1467" i="64"/>
  <c r="BB1921" i="64"/>
  <c r="BB1758" i="64"/>
  <c r="M1758" i="64" s="1"/>
  <c r="BB1218" i="64"/>
  <c r="BB727" i="64"/>
  <c r="BB542" i="64"/>
  <c r="BB751" i="64"/>
  <c r="BA62" i="64"/>
  <c r="BC720" i="64" a="1"/>
  <c r="BC720" i="64" s="1"/>
  <c r="BC75" i="64" a="1"/>
  <c r="BC75" i="64" s="1"/>
  <c r="BC564" i="64" a="1"/>
  <c r="BC564" i="64" s="1"/>
  <c r="BC55" i="64" a="1"/>
  <c r="BC55" i="64" s="1"/>
  <c r="BC60" i="64" a="1"/>
  <c r="BC60" i="64" s="1"/>
  <c r="BC59" i="64" a="1"/>
  <c r="BC59" i="64" s="1"/>
  <c r="BB56" i="64"/>
  <c r="BC53" i="64" a="1"/>
  <c r="BC53" i="64" s="1"/>
  <c r="BC54" i="64" a="1"/>
  <c r="BC54" i="64" s="1"/>
  <c r="BC750" i="64" a="1"/>
  <c r="BC750" i="64" s="1"/>
  <c r="BC2722" i="64" a="1"/>
  <c r="BC2722" i="64" s="1"/>
  <c r="BC2799" i="64" a="1"/>
  <c r="BC2799" i="64" s="1"/>
  <c r="BC2773" i="64" a="1"/>
  <c r="BC2773" i="64" s="1"/>
  <c r="BC2748" i="64" a="1"/>
  <c r="BC2748" i="64" s="1"/>
  <c r="BC1897" i="64" a="1"/>
  <c r="BC1897" i="64" s="1"/>
  <c r="BC1898" i="64" s="1"/>
  <c r="BC90" i="64" a="1"/>
  <c r="BC90" i="64" s="1"/>
  <c r="BC91" i="64" a="1"/>
  <c r="BC91" i="64" s="1"/>
  <c r="BC92" i="64" a="1"/>
  <c r="BC92" i="64" s="1"/>
  <c r="BC89" i="64" a="1"/>
  <c r="BC89" i="64" s="1"/>
  <c r="BB93" i="64"/>
  <c r="BC1839" i="64" a="1"/>
  <c r="BC1839" i="64" s="1"/>
  <c r="BC1840" i="64" s="1"/>
  <c r="BC541" i="64" a="1"/>
  <c r="BC541" i="64" s="1"/>
  <c r="BC2849" i="64" a="1"/>
  <c r="BC2849" i="64" s="1"/>
  <c r="BC1759" i="64" a="1"/>
  <c r="BC1759" i="64" s="1"/>
  <c r="BC2177" i="64" a="1"/>
  <c r="BC2177" i="64" s="1"/>
  <c r="BC2185" i="64" s="1"/>
  <c r="BC1928" i="64" a="1"/>
  <c r="BC1928" i="64" s="1"/>
  <c r="BC1920" i="64" a="1"/>
  <c r="BC1920" i="64" s="1"/>
  <c r="BC1922" i="64" a="1"/>
  <c r="BC1922" i="64" s="1"/>
  <c r="BC1466" i="64" a="1"/>
  <c r="BC1466" i="64" s="1"/>
  <c r="BC1217" i="64" a="1"/>
  <c r="BC1217" i="64" s="1"/>
  <c r="BC2513" i="64" a="1"/>
  <c r="BC850" i="64" a="1"/>
  <c r="BC1921" i="64" a="1"/>
  <c r="BD2533" i="64" a="1"/>
  <c r="BC2470" i="64" a="1"/>
  <c r="BC2492" i="64" a="1"/>
  <c r="BC542" i="64" a="1"/>
  <c r="BC566" i="64" a="1"/>
  <c r="BC2006" i="64" a="1"/>
  <c r="BC589" i="64" a="1"/>
  <c r="BC727" i="64" a="1"/>
  <c r="BD2567" i="64" a="1"/>
  <c r="BC751" i="64" a="1"/>
  <c r="BC1758" i="64" a="1"/>
  <c r="AY773" i="64" a="1"/>
  <c r="BC1467" i="64" a="1"/>
  <c r="BC2005" i="64" a="1"/>
  <c r="BC1218" i="64" a="1"/>
  <c r="DK43" i="861" l="1"/>
  <c r="DK72" i="861"/>
  <c r="BH66" i="1236"/>
  <c r="BH43" i="861" s="1"/>
  <c r="BH64" i="1236"/>
  <c r="BH72" i="861" s="1"/>
  <c r="CI1297" i="64"/>
  <c r="CJ1293" i="64" s="1"/>
  <c r="CI1299" i="64"/>
  <c r="AJ400" i="64"/>
  <c r="AK394" i="64"/>
  <c r="AK398" i="64" s="1"/>
  <c r="CT400" i="64"/>
  <c r="CU394" i="64"/>
  <c r="CU398" i="64" s="1"/>
  <c r="CH1138" i="64"/>
  <c r="CI1134" i="64" s="1"/>
  <c r="CH1140" i="64"/>
  <c r="CS1072" i="64"/>
  <c r="CT1066" i="64"/>
  <c r="CT1070" i="64" s="1"/>
  <c r="CS2248" i="64"/>
  <c r="CT2245" i="64" s="1"/>
  <c r="CT2250" i="64" s="1"/>
  <c r="AI2248" i="64"/>
  <c r="AJ2245" i="64" s="1"/>
  <c r="AJ2250" i="64" s="1"/>
  <c r="BJ2055" i="64"/>
  <c r="CR2056" i="64"/>
  <c r="CS2051" i="64" s="1"/>
  <c r="CS64" i="861"/>
  <c r="CR1035" i="64"/>
  <c r="CR1028" i="64"/>
  <c r="CS1023" i="64" s="1"/>
  <c r="CS1030" i="64" s="1"/>
  <c r="CS1027" i="64" s="1"/>
  <c r="BT1035" i="64"/>
  <c r="BT1028" i="64"/>
  <c r="BU1023" i="64" s="1"/>
  <c r="BU1030" i="64" s="1"/>
  <c r="BU1027" i="64" s="1"/>
  <c r="AP662" i="64"/>
  <c r="AP652" i="64" s="1"/>
  <c r="AP654" i="64" s="1"/>
  <c r="AI2186" i="64" a="1"/>
  <c r="AI2186" i="64" s="1"/>
  <c r="AI2179" i="64" s="1"/>
  <c r="CQ25" i="863"/>
  <c r="CQ35" i="861" s="1"/>
  <c r="CQ67" i="863"/>
  <c r="CQ22" i="863" s="1"/>
  <c r="CQ32" i="861" s="1"/>
  <c r="CQ37" i="861" s="1"/>
  <c r="CQ39" i="861" s="1"/>
  <c r="CQ69" i="863"/>
  <c r="CQ23" i="863" s="1"/>
  <c r="CQ33" i="861" s="1"/>
  <c r="CR12" i="863"/>
  <c r="BD263" i="64"/>
  <c r="BD281" i="64"/>
  <c r="BE277" i="64"/>
  <c r="BE260" i="64"/>
  <c r="BE278" i="64"/>
  <c r="BE279" i="64"/>
  <c r="BE261" i="64"/>
  <c r="BE280" i="64"/>
  <c r="BE262" i="64"/>
  <c r="CH7" i="860"/>
  <c r="CH3" i="860"/>
  <c r="CH4" i="860" s="1"/>
  <c r="CI2" i="860"/>
  <c r="CH1" i="860"/>
  <c r="CO2725" i="64"/>
  <c r="CP2796" i="64"/>
  <c r="CP2719" i="64"/>
  <c r="CP2723" i="64" s="1"/>
  <c r="CP2725" i="64" s="1"/>
  <c r="CP2822" i="64"/>
  <c r="BC850" i="64"/>
  <c r="BD854" i="64" a="1"/>
  <c r="BD854" i="64" s="1"/>
  <c r="BD849" i="64" a="1"/>
  <c r="BD849" i="64" s="1"/>
  <c r="BB2396" i="64"/>
  <c r="M2396" i="64" s="1"/>
  <c r="BC589" i="64"/>
  <c r="BD2385" i="64" a="1"/>
  <c r="BD2385" i="64" s="1"/>
  <c r="BD2379" i="64" a="1"/>
  <c r="BD2379" i="64" s="1"/>
  <c r="BD2383" i="64" a="1"/>
  <c r="BD2383" i="64" s="1"/>
  <c r="BD2382" i="64" a="1"/>
  <c r="BD2382" i="64" s="1"/>
  <c r="BD2384" i="64" a="1"/>
  <c r="BD2384" i="64" s="1"/>
  <c r="BD2380" i="64" a="1"/>
  <c r="BD2380" i="64" s="1"/>
  <c r="BD2386" i="64" a="1"/>
  <c r="BD2386" i="64" s="1"/>
  <c r="BD2387" i="64" a="1"/>
  <c r="BD2387" i="64" s="1"/>
  <c r="BD2381" i="64" a="1"/>
  <c r="BD2381" i="64" s="1"/>
  <c r="BC2388" i="64"/>
  <c r="BD565" i="64" a="1"/>
  <c r="BD565" i="64" s="1"/>
  <c r="BD588" i="64" a="1"/>
  <c r="BD588" i="64" s="1"/>
  <c r="BD587" i="64" a="1"/>
  <c r="BD587" i="64" s="1"/>
  <c r="BC566" i="64"/>
  <c r="BD2533" i="64"/>
  <c r="BD2567" i="64"/>
  <c r="DI2770" i="64"/>
  <c r="BC2492" i="64"/>
  <c r="BC2470" i="64"/>
  <c r="BD2471" i="64" a="1"/>
  <c r="BD2471" i="64" s="1"/>
  <c r="BD2491" i="64" a="1"/>
  <c r="BD2491" i="64" s="1"/>
  <c r="BD2825" i="64" a="1"/>
  <c r="BD2825" i="64" s="1"/>
  <c r="AZ2026" i="64"/>
  <c r="AZ2027" i="64" s="1"/>
  <c r="AY2027" i="64"/>
  <c r="BA2015" i="64"/>
  <c r="BB2013" i="64"/>
  <c r="BB2022" i="64"/>
  <c r="BB2014" i="64"/>
  <c r="BB2023" i="64"/>
  <c r="BD2018" i="64" a="1"/>
  <c r="BD2018" i="64" s="1"/>
  <c r="BD2019" i="64" a="1"/>
  <c r="BD2019" i="64" s="1"/>
  <c r="BD2010" i="64" a="1"/>
  <c r="BD2010" i="64" s="1"/>
  <c r="BD2009" i="64" a="1"/>
  <c r="BD2009" i="64" s="1"/>
  <c r="BC2006" i="64"/>
  <c r="BC2005" i="64"/>
  <c r="BD2000" i="64" a="1"/>
  <c r="BD2000" i="64" s="1"/>
  <c r="BD2001" i="64" a="1"/>
  <c r="BD2001" i="64" s="1"/>
  <c r="BC2513" i="64"/>
  <c r="BD2512" i="64" a="1"/>
  <c r="BD2512" i="64" s="1"/>
  <c r="BD725" i="64" a="1"/>
  <c r="BD725" i="64" s="1"/>
  <c r="AY773" i="64"/>
  <c r="BE2282" i="64"/>
  <c r="AZ772" i="64" a="1"/>
  <c r="AZ772" i="64" s="1"/>
  <c r="BC1921" i="64"/>
  <c r="BC1758" i="64"/>
  <c r="BC1467" i="64"/>
  <c r="BC1218" i="64"/>
  <c r="BC542" i="64"/>
  <c r="BC751" i="64"/>
  <c r="BC727" i="64"/>
  <c r="BB62" i="64"/>
  <c r="BD720" i="64" a="1"/>
  <c r="BD720" i="64" s="1"/>
  <c r="BD75" i="64" a="1"/>
  <c r="BD75" i="64" s="1"/>
  <c r="BD564" i="64" a="1"/>
  <c r="BD564" i="64" s="1"/>
  <c r="BD55" i="64" a="1"/>
  <c r="BD55" i="64" s="1"/>
  <c r="BD59" i="64" a="1"/>
  <c r="BD59" i="64" s="1"/>
  <c r="BD60" i="64" a="1"/>
  <c r="BD60" i="64" s="1"/>
  <c r="BC56" i="64"/>
  <c r="BD54" i="64" a="1"/>
  <c r="BD54" i="64" s="1"/>
  <c r="BD53" i="64" a="1"/>
  <c r="BD53" i="64" s="1"/>
  <c r="BD750" i="64" a="1"/>
  <c r="BD750" i="64" s="1"/>
  <c r="BD2722" i="64" a="1"/>
  <c r="BD2722" i="64" s="1"/>
  <c r="BD2799" i="64" a="1"/>
  <c r="BD2799" i="64" s="1"/>
  <c r="BD2773" i="64" a="1"/>
  <c r="BD2773" i="64" s="1"/>
  <c r="BD2748" i="64" a="1"/>
  <c r="BD2748" i="64" s="1"/>
  <c r="BD1897" i="64" a="1"/>
  <c r="BD1897" i="64" s="1"/>
  <c r="BD1898" i="64" s="1"/>
  <c r="BC93" i="64"/>
  <c r="BD89" i="64" a="1"/>
  <c r="BD89" i="64" s="1"/>
  <c r="BD90" i="64" a="1"/>
  <c r="BD90" i="64" s="1"/>
  <c r="BD91" i="64" a="1"/>
  <c r="BD91" i="64" s="1"/>
  <c r="BD92" i="64" a="1"/>
  <c r="BD92" i="64" s="1"/>
  <c r="BD1839" i="64" a="1"/>
  <c r="BD1839" i="64" s="1"/>
  <c r="BD1840" i="64" s="1"/>
  <c r="BD541" i="64" a="1"/>
  <c r="BD541" i="64" s="1"/>
  <c r="BD2849" i="64" a="1"/>
  <c r="BD2849" i="64" s="1"/>
  <c r="BD1759" i="64" a="1"/>
  <c r="BD1759" i="64" s="1"/>
  <c r="BD2177" i="64" a="1"/>
  <c r="BD2177" i="64" s="1"/>
  <c r="BD2185" i="64" s="1"/>
  <c r="BD1928" i="64" a="1"/>
  <c r="BD1928" i="64" s="1"/>
  <c r="BD1920" i="64" a="1"/>
  <c r="BD1920" i="64" s="1"/>
  <c r="BD1922" i="64" a="1"/>
  <c r="BD1922" i="64" s="1"/>
  <c r="BD1466" i="64" a="1"/>
  <c r="BD1466" i="64" s="1"/>
  <c r="BD1217" i="64" a="1"/>
  <c r="BD1217" i="64" s="1"/>
  <c r="BE2567" i="64" a="1"/>
  <c r="BD2492" i="64" a="1"/>
  <c r="BD1467" i="64" a="1"/>
  <c r="BD2005" i="64" a="1"/>
  <c r="BD2470" i="64" a="1"/>
  <c r="BD2513" i="64" a="1"/>
  <c r="BD850" i="64" a="1"/>
  <c r="BD1921" i="64" a="1"/>
  <c r="BD589" i="64" a="1"/>
  <c r="BD566" i="64" a="1"/>
  <c r="BD751" i="64" a="1"/>
  <c r="BE2533" i="64" a="1"/>
  <c r="BD727" i="64" a="1"/>
  <c r="BD2006" i="64" a="1"/>
  <c r="BD1218" i="64" a="1"/>
  <c r="BD1758" i="64" a="1"/>
  <c r="AZ773" i="64" a="1"/>
  <c r="BD542" i="64" a="1"/>
  <c r="DL43" i="861" l="1"/>
  <c r="DL72" i="861"/>
  <c r="BI60" i="1236"/>
  <c r="CJ1297" i="64"/>
  <c r="CK1293" i="64" s="1"/>
  <c r="CJ1299" i="64"/>
  <c r="CU400" i="64"/>
  <c r="CV394" i="64"/>
  <c r="CV398" i="64" s="1"/>
  <c r="AL394" i="64"/>
  <c r="AL398" i="64" s="1"/>
  <c r="AK400" i="64"/>
  <c r="CI1138" i="64"/>
  <c r="CJ1134" i="64" s="1"/>
  <c r="CI1140" i="64"/>
  <c r="CT1072" i="64"/>
  <c r="CU1066" i="64"/>
  <c r="CU1070" i="64" s="1"/>
  <c r="AM95" i="861"/>
  <c r="AL44" i="861"/>
  <c r="AL64" i="861"/>
  <c r="CT2248" i="64"/>
  <c r="CU2245" i="64" s="1"/>
  <c r="CU2250" i="64" s="1"/>
  <c r="AJ2248" i="64"/>
  <c r="AK2245" i="64" s="1"/>
  <c r="AK2250" i="64" s="1"/>
  <c r="AL101" i="861"/>
  <c r="CS101" i="861"/>
  <c r="CS2058" i="64"/>
  <c r="CS2055" i="64" s="1"/>
  <c r="BJ2056" i="64"/>
  <c r="BK2051" i="64" s="1"/>
  <c r="CT18" i="861"/>
  <c r="CT27" i="861" s="1"/>
  <c r="CT28" i="861" s="1"/>
  <c r="CS1035" i="64"/>
  <c r="CS1028" i="64"/>
  <c r="CT1023" i="64" s="1"/>
  <c r="CT1030" i="64" s="1"/>
  <c r="CT1027" i="64" s="1"/>
  <c r="BU1035" i="64"/>
  <c r="BU1028" i="64"/>
  <c r="BV1023" i="64" s="1"/>
  <c r="BV1030" i="64" s="1"/>
  <c r="BV1027" i="64" s="1"/>
  <c r="CQ40" i="861"/>
  <c r="AP663" i="64"/>
  <c r="AQ659" i="64" s="1"/>
  <c r="L654" i="64"/>
  <c r="AP655" i="64"/>
  <c r="BE2283" i="64"/>
  <c r="CQ72" i="863"/>
  <c r="CQ26" i="863"/>
  <c r="CR71" i="863"/>
  <c r="CR69" i="863"/>
  <c r="CR23" i="863" s="1"/>
  <c r="CR33" i="861" s="1"/>
  <c r="CR67" i="863"/>
  <c r="BE263" i="64"/>
  <c r="BE281" i="64"/>
  <c r="BF278" i="64"/>
  <c r="BF277" i="64"/>
  <c r="BF260" i="64"/>
  <c r="BF279" i="64"/>
  <c r="BF261" i="64"/>
  <c r="BF280" i="64"/>
  <c r="BF262" i="64"/>
  <c r="CI3" i="860"/>
  <c r="CI4" i="860" s="1"/>
  <c r="CJ2" i="860"/>
  <c r="CI1" i="860"/>
  <c r="CI7" i="860"/>
  <c r="CQ2822" i="64"/>
  <c r="CQ2796" i="64"/>
  <c r="CQ2719" i="64"/>
  <c r="CQ2723" i="64" s="1"/>
  <c r="CQ2725" i="64" s="1"/>
  <c r="BD850" i="64"/>
  <c r="BD860" i="64" s="1"/>
  <c r="BC860" i="64"/>
  <c r="BE854" i="64" a="1"/>
  <c r="BE854" i="64" s="1"/>
  <c r="BE849" i="64" a="1"/>
  <c r="BE849" i="64" s="1"/>
  <c r="BD589" i="64"/>
  <c r="BC2396" i="64"/>
  <c r="BE2380" i="64" a="1"/>
  <c r="BE2380" i="64" s="1"/>
  <c r="BE2381" i="64" a="1"/>
  <c r="BE2381" i="64" s="1"/>
  <c r="BE2382" i="64" a="1"/>
  <c r="BE2382" i="64" s="1"/>
  <c r="BE2383" i="64" a="1"/>
  <c r="BE2383" i="64" s="1"/>
  <c r="BE2384" i="64" a="1"/>
  <c r="BE2384" i="64" s="1"/>
  <c r="BE2385" i="64" a="1"/>
  <c r="BE2385" i="64" s="1"/>
  <c r="BE2379" i="64" a="1"/>
  <c r="BE2379" i="64" s="1"/>
  <c r="BE2386" i="64" a="1"/>
  <c r="BE2386" i="64" s="1"/>
  <c r="BE2387" i="64" a="1"/>
  <c r="BE2387" i="64" s="1"/>
  <c r="BD2388" i="64"/>
  <c r="BE565" i="64" a="1"/>
  <c r="BE565" i="64" s="1"/>
  <c r="BE588" i="64" a="1"/>
  <c r="BE588" i="64" s="1"/>
  <c r="BE587" i="64" a="1"/>
  <c r="BE587" i="64" s="1"/>
  <c r="BD566" i="64"/>
  <c r="BE2567" i="64"/>
  <c r="BE2533" i="64"/>
  <c r="DK2822" i="64"/>
  <c r="DK2796" i="64"/>
  <c r="DK2719" i="64"/>
  <c r="BD2492" i="64"/>
  <c r="BD2470" i="64"/>
  <c r="BE2471" i="64" a="1"/>
  <c r="BE2471" i="64" s="1"/>
  <c r="BE2491" i="64" a="1"/>
  <c r="BE2491" i="64" s="1"/>
  <c r="BE2825" i="64" a="1"/>
  <c r="BE2825" i="64" s="1"/>
  <c r="BB2015" i="64"/>
  <c r="BA2024" i="64"/>
  <c r="BA2026" i="64" s="1"/>
  <c r="BA2027" i="64" s="1"/>
  <c r="BC2014" i="64"/>
  <c r="BC2023" i="64"/>
  <c r="BB2024" i="64"/>
  <c r="BC2013" i="64"/>
  <c r="BC2022" i="64"/>
  <c r="BE2019" i="64" a="1"/>
  <c r="BE2019" i="64" s="1"/>
  <c r="BE2018" i="64" a="1"/>
  <c r="BE2018" i="64" s="1"/>
  <c r="BE2009" i="64" a="1"/>
  <c r="BE2009" i="64" s="1"/>
  <c r="BE2010" i="64" a="1"/>
  <c r="BE2010" i="64" s="1"/>
  <c r="BD2006" i="64"/>
  <c r="BD2005" i="64"/>
  <c r="BE2000" i="64" a="1"/>
  <c r="BE2000" i="64" s="1"/>
  <c r="BE2001" i="64" a="1"/>
  <c r="BE2001" i="64" s="1"/>
  <c r="BD2513" i="64"/>
  <c r="BE2512" i="64" a="1"/>
  <c r="BE2512" i="64" s="1"/>
  <c r="BE725" i="64" a="1"/>
  <c r="BE725" i="64" s="1"/>
  <c r="AZ773" i="64"/>
  <c r="BA772" i="64" a="1"/>
  <c r="BA772" i="64" s="1"/>
  <c r="BF2282" i="64"/>
  <c r="BF2283" i="64" s="1"/>
  <c r="AI2180" i="64"/>
  <c r="AJ2176" i="64" s="1"/>
  <c r="AJ2182" i="64" s="1"/>
  <c r="BD1467" i="64"/>
  <c r="BD1921" i="64"/>
  <c r="BD1758" i="64"/>
  <c r="BD1218" i="64"/>
  <c r="BD727" i="64"/>
  <c r="BD542" i="64"/>
  <c r="BD751" i="64"/>
  <c r="BC62" i="64"/>
  <c r="BE720" i="64" a="1"/>
  <c r="BE720" i="64" s="1"/>
  <c r="BE75" i="64" a="1"/>
  <c r="BE75" i="64" s="1"/>
  <c r="BE564" i="64" a="1"/>
  <c r="BE564" i="64" s="1"/>
  <c r="BE55" i="64" a="1"/>
  <c r="BE55" i="64" s="1"/>
  <c r="BE59" i="64" a="1"/>
  <c r="BE59" i="64" s="1"/>
  <c r="BE60" i="64" a="1"/>
  <c r="BE60" i="64" s="1"/>
  <c r="BD56" i="64"/>
  <c r="BE54" i="64" a="1"/>
  <c r="BE54" i="64" s="1"/>
  <c r="BE53" i="64" a="1"/>
  <c r="BE53" i="64" s="1"/>
  <c r="BE750" i="64" a="1"/>
  <c r="BE750" i="64" s="1"/>
  <c r="BE2722" i="64" a="1"/>
  <c r="BE2722" i="64" s="1"/>
  <c r="BE2799" i="64" a="1"/>
  <c r="BE2799" i="64" s="1"/>
  <c r="BE2773" i="64" a="1"/>
  <c r="BE2773" i="64" s="1"/>
  <c r="BE2748" i="64" a="1"/>
  <c r="BE2748" i="64" s="1"/>
  <c r="BE1897" i="64" a="1"/>
  <c r="BE1897" i="64" s="1"/>
  <c r="BE1898" i="64" s="1"/>
  <c r="BE89" i="64" a="1"/>
  <c r="BE89" i="64" s="1"/>
  <c r="BE90" i="64" a="1"/>
  <c r="BE90" i="64" s="1"/>
  <c r="BE91" i="64" a="1"/>
  <c r="BE91" i="64" s="1"/>
  <c r="BE92" i="64" a="1"/>
  <c r="BE92" i="64" s="1"/>
  <c r="BD93" i="64"/>
  <c r="BE1839" i="64" a="1"/>
  <c r="BE1839" i="64" s="1"/>
  <c r="BE1840" i="64" s="1"/>
  <c r="BE541" i="64" a="1"/>
  <c r="BE541" i="64" s="1"/>
  <c r="BE2849" i="64" a="1"/>
  <c r="BE2849" i="64" s="1"/>
  <c r="BE1759" i="64" a="1"/>
  <c r="BE1759" i="64" s="1"/>
  <c r="BE2177" i="64" a="1"/>
  <c r="BE2177" i="64" s="1"/>
  <c r="BE2185" i="64" s="1"/>
  <c r="BE1920" i="64" a="1"/>
  <c r="BE1920" i="64" s="1"/>
  <c r="BE1922" i="64" a="1"/>
  <c r="BE1922" i="64" s="1"/>
  <c r="BE1928" i="64" a="1"/>
  <c r="BE1928" i="64" s="1"/>
  <c r="BE1466" i="64" a="1"/>
  <c r="BE1466" i="64" s="1"/>
  <c r="BE1217" i="64" a="1"/>
  <c r="BE1217" i="64" s="1"/>
  <c r="BE727" i="64" a="1"/>
  <c r="BE2006" i="64" a="1"/>
  <c r="BE589" i="64" a="1"/>
  <c r="BE2005" i="64" a="1"/>
  <c r="BE2470" i="64" a="1"/>
  <c r="BE1921" i="64" a="1"/>
  <c r="BE850" i="64" a="1"/>
  <c r="BE2513" i="64" a="1"/>
  <c r="BF2533" i="64" a="1"/>
  <c r="BE2492" i="64" a="1"/>
  <c r="BE751" i="64" a="1"/>
  <c r="BF2567" i="64" a="1"/>
  <c r="BA773" i="64" a="1"/>
  <c r="BE542" i="64" a="1"/>
  <c r="BE566" i="64" a="1"/>
  <c r="BE1758" i="64" a="1"/>
  <c r="BE1218" i="64" a="1"/>
  <c r="BE1467" i="64" a="1"/>
  <c r="BI64" i="1236" l="1"/>
  <c r="BI72" i="861" s="1"/>
  <c r="BI66" i="1236"/>
  <c r="BI43" i="861" s="1"/>
  <c r="CK1297" i="64"/>
  <c r="CL1293" i="64" s="1"/>
  <c r="CK1299" i="64"/>
  <c r="AM394" i="64"/>
  <c r="AM398" i="64" s="1"/>
  <c r="AL400" i="64"/>
  <c r="CV400" i="64"/>
  <c r="CW394" i="64"/>
  <c r="CW398" i="64" s="1"/>
  <c r="CJ1138" i="64"/>
  <c r="CK1134" i="64" s="1"/>
  <c r="CJ1140" i="64"/>
  <c r="CU1072" i="64"/>
  <c r="CV1066" i="64"/>
  <c r="CV1070" i="64" s="1"/>
  <c r="AK2248" i="64"/>
  <c r="AL2245" i="64" s="1"/>
  <c r="AL2250" i="64" s="1"/>
  <c r="CU2248" i="64"/>
  <c r="CV2245" i="64" s="1"/>
  <c r="CV2250" i="64" s="1"/>
  <c r="AL73" i="861"/>
  <c r="AL75" i="861" s="1"/>
  <c r="BK2058" i="64"/>
  <c r="CS2056" i="64"/>
  <c r="CT2051" i="64" s="1"/>
  <c r="CT1028" i="64"/>
  <c r="CU1023" i="64" s="1"/>
  <c r="CU1030" i="64" s="1"/>
  <c r="CU1027" i="64" s="1"/>
  <c r="CT1035" i="64"/>
  <c r="BV1035" i="64"/>
  <c r="BV1028" i="64"/>
  <c r="BW1023" i="64" s="1"/>
  <c r="BW1030" i="64" s="1"/>
  <c r="BW1027" i="64" s="1"/>
  <c r="L663" i="64"/>
  <c r="M659" i="64" s="1"/>
  <c r="AP664" i="64"/>
  <c r="AP668" i="64"/>
  <c r="L668" i="64" s="1"/>
  <c r="AQ648" i="64"/>
  <c r="AQ651" i="64" s="1"/>
  <c r="AP656" i="64"/>
  <c r="L655" i="64"/>
  <c r="AJ2186" i="64" a="1"/>
  <c r="AJ2186" i="64" s="1"/>
  <c r="AJ2179" i="64" s="1"/>
  <c r="AJ2180" i="64" s="1"/>
  <c r="CR25" i="863"/>
  <c r="CR35" i="861" s="1"/>
  <c r="CS12" i="863"/>
  <c r="CR22" i="863"/>
  <c r="CR32" i="861" s="1"/>
  <c r="CR37" i="861" s="1"/>
  <c r="CR39" i="861" s="1"/>
  <c r="CR72" i="863"/>
  <c r="BF281" i="64"/>
  <c r="BG277" i="64"/>
  <c r="BG278" i="64"/>
  <c r="BG260" i="64"/>
  <c r="BG261" i="64"/>
  <c r="BG279" i="64"/>
  <c r="BG280" i="64"/>
  <c r="BG262" i="64"/>
  <c r="BF263" i="64"/>
  <c r="CJ3" i="860"/>
  <c r="CJ4" i="860" s="1"/>
  <c r="CK2" i="860"/>
  <c r="CJ1" i="860"/>
  <c r="CJ7" i="860"/>
  <c r="CR2796" i="64"/>
  <c r="CR2719" i="64"/>
  <c r="CR2723" i="64" s="1"/>
  <c r="CR2725" i="64" s="1"/>
  <c r="CR2822" i="64"/>
  <c r="BE850" i="64"/>
  <c r="BF854" i="64" a="1"/>
  <c r="BF854" i="64" s="1"/>
  <c r="BF849" i="64" a="1"/>
  <c r="BF849" i="64" s="1"/>
  <c r="BE589" i="64"/>
  <c r="BD2396" i="64"/>
  <c r="BE2388" i="64"/>
  <c r="BF2379" i="64" a="1"/>
  <c r="BF2379" i="64" s="1"/>
  <c r="BF2380" i="64" a="1"/>
  <c r="BF2380" i="64" s="1"/>
  <c r="BF2381" i="64" a="1"/>
  <c r="BF2381" i="64" s="1"/>
  <c r="BF2382" i="64" a="1"/>
  <c r="BF2382" i="64" s="1"/>
  <c r="BF2383" i="64" a="1"/>
  <c r="BF2383" i="64" s="1"/>
  <c r="BF2385" i="64" a="1"/>
  <c r="BF2385" i="64" s="1"/>
  <c r="BF2384" i="64" a="1"/>
  <c r="BF2384" i="64" s="1"/>
  <c r="BF2386" i="64" a="1"/>
  <c r="BF2386" i="64" s="1"/>
  <c r="BF2387" i="64" a="1"/>
  <c r="BF2387" i="64" s="1"/>
  <c r="BF587" i="64" a="1"/>
  <c r="BF587" i="64" s="1"/>
  <c r="BF565" i="64" a="1"/>
  <c r="BF565" i="64" s="1"/>
  <c r="BF588" i="64" a="1"/>
  <c r="BF588" i="64" s="1"/>
  <c r="BE566" i="64"/>
  <c r="BF2567" i="64"/>
  <c r="BF2533" i="64"/>
  <c r="DJ2770" i="64"/>
  <c r="BE2492" i="64"/>
  <c r="BE2470" i="64"/>
  <c r="BF2471" i="64" a="1"/>
  <c r="BF2471" i="64" s="1"/>
  <c r="BF2491" i="64" a="1"/>
  <c r="BF2491" i="64" s="1"/>
  <c r="BF2825" i="64" a="1"/>
  <c r="BF2825" i="64" s="1"/>
  <c r="BB2026" i="64"/>
  <c r="BB2027" i="64" s="1"/>
  <c r="BC2015" i="64"/>
  <c r="BD2013" i="64"/>
  <c r="BD2022" i="64"/>
  <c r="BD2014" i="64"/>
  <c r="BD2023" i="64"/>
  <c r="BF2019" i="64" a="1"/>
  <c r="BF2019" i="64" s="1"/>
  <c r="BF2018" i="64" a="1"/>
  <c r="BF2018" i="64" s="1"/>
  <c r="BF2010" i="64" a="1"/>
  <c r="BF2010" i="64" s="1"/>
  <c r="BF2009" i="64" a="1"/>
  <c r="BF2009" i="64" s="1"/>
  <c r="BE2006" i="64"/>
  <c r="BE2005" i="64"/>
  <c r="BF2000" i="64" a="1"/>
  <c r="BF2000" i="64" s="1"/>
  <c r="BF2001" i="64" a="1"/>
  <c r="BF2001" i="64" s="1"/>
  <c r="BE2513" i="64"/>
  <c r="BF2512" i="64" a="1"/>
  <c r="BF2512" i="64" s="1"/>
  <c r="BF725" i="64" a="1"/>
  <c r="BF725" i="64" s="1"/>
  <c r="BA773" i="64"/>
  <c r="BG2282" i="64"/>
  <c r="BB772" i="64" a="1"/>
  <c r="BB772" i="64" s="1"/>
  <c r="BE1467" i="64"/>
  <c r="BE1921" i="64"/>
  <c r="BE1758" i="64"/>
  <c r="BE1218" i="64"/>
  <c r="BE751" i="64"/>
  <c r="BE542" i="64"/>
  <c r="BE727" i="64"/>
  <c r="BD62" i="64"/>
  <c r="BF720" i="64" a="1"/>
  <c r="BF720" i="64" s="1"/>
  <c r="BF75" i="64" a="1"/>
  <c r="BF75" i="64" s="1"/>
  <c r="BF564" i="64" a="1"/>
  <c r="BF564" i="64" s="1"/>
  <c r="BF55" i="64" a="1"/>
  <c r="BF55" i="64" s="1"/>
  <c r="BF59" i="64" a="1"/>
  <c r="BF59" i="64" s="1"/>
  <c r="BF60" i="64" a="1"/>
  <c r="BF60" i="64" s="1"/>
  <c r="BE56" i="64"/>
  <c r="BF53" i="64" a="1"/>
  <c r="BF53" i="64" s="1"/>
  <c r="BF54" i="64" a="1"/>
  <c r="BF54" i="64" s="1"/>
  <c r="BF750" i="64" a="1"/>
  <c r="BF750" i="64" s="1"/>
  <c r="BF2722" i="64" a="1"/>
  <c r="BF2722" i="64" s="1"/>
  <c r="BF2748" i="64" a="1"/>
  <c r="BF2748" i="64" s="1"/>
  <c r="BF2799" i="64" a="1"/>
  <c r="BF2799" i="64" s="1"/>
  <c r="BF2773" i="64" a="1"/>
  <c r="BF2773" i="64" s="1"/>
  <c r="BF1897" i="64" a="1"/>
  <c r="BF1897" i="64" s="1"/>
  <c r="BF1898" i="64" s="1"/>
  <c r="BF90" i="64" a="1"/>
  <c r="BF90" i="64" s="1"/>
  <c r="BF91" i="64" a="1"/>
  <c r="BF91" i="64" s="1"/>
  <c r="BF92" i="64" a="1"/>
  <c r="BF92" i="64" s="1"/>
  <c r="BF89" i="64" a="1"/>
  <c r="BF89" i="64" s="1"/>
  <c r="BE93" i="64"/>
  <c r="BF1839" i="64" a="1"/>
  <c r="BF1839" i="64" s="1"/>
  <c r="BF1840" i="64" s="1"/>
  <c r="BF541" i="64" a="1"/>
  <c r="BF541" i="64" s="1"/>
  <c r="BF2849" i="64" a="1"/>
  <c r="BF2849" i="64" s="1"/>
  <c r="BF1759" i="64" a="1"/>
  <c r="BF1759" i="64" s="1"/>
  <c r="BF2177" i="64" a="1"/>
  <c r="BF2177" i="64" s="1"/>
  <c r="BF2185" i="64" s="1"/>
  <c r="BF1920" i="64" a="1"/>
  <c r="BF1920" i="64" s="1"/>
  <c r="BF1922" i="64" a="1"/>
  <c r="BF1922" i="64" s="1"/>
  <c r="BF1928" i="64" a="1"/>
  <c r="BF1928" i="64" s="1"/>
  <c r="BF1466" i="64" a="1"/>
  <c r="BF1466" i="64" s="1"/>
  <c r="BF1217" i="64" a="1"/>
  <c r="BF1217" i="64" s="1"/>
  <c r="BF2006" i="64" a="1"/>
  <c r="BF850" i="64" a="1"/>
  <c r="BF2492" i="64" a="1"/>
  <c r="BF727" i="64" a="1"/>
  <c r="BF1218" i="64" a="1"/>
  <c r="BF566" i="64" a="1"/>
  <c r="BF2470" i="64" a="1"/>
  <c r="BG2533" i="64" a="1"/>
  <c r="BF1921" i="64" a="1"/>
  <c r="BF2513" i="64" a="1"/>
  <c r="BF589" i="64" a="1"/>
  <c r="BF1467" i="64" a="1"/>
  <c r="BF751" i="64" a="1"/>
  <c r="BG2567" i="64" a="1"/>
  <c r="BF542" i="64" a="1"/>
  <c r="BF2005" i="64" a="1"/>
  <c r="BB773" i="64" a="1"/>
  <c r="BF1758" i="64" a="1"/>
  <c r="BJ60" i="1236" l="1"/>
  <c r="CL1297" i="64"/>
  <c r="P1297" i="64" s="1"/>
  <c r="CL1299" i="64"/>
  <c r="CW400" i="64"/>
  <c r="CX394" i="64"/>
  <c r="CX398" i="64" s="1"/>
  <c r="AN394" i="64"/>
  <c r="AN398" i="64" s="1"/>
  <c r="AM400" i="64"/>
  <c r="CK1138" i="64"/>
  <c r="CL1134" i="64" s="1"/>
  <c r="CK1140" i="64"/>
  <c r="CW1066" i="64"/>
  <c r="CW1070" i="64" s="1"/>
  <c r="CV1072" i="64"/>
  <c r="AN18" i="861"/>
  <c r="AN27" i="861" s="1"/>
  <c r="AN28" i="861" s="1"/>
  <c r="AM64" i="861"/>
  <c r="AL2248" i="64"/>
  <c r="AM2245" i="64" s="1"/>
  <c r="AM2250" i="64" s="1"/>
  <c r="CV2248" i="64"/>
  <c r="CW2245" i="64" s="1"/>
  <c r="CW2250" i="64" s="1"/>
  <c r="CT2058" i="64"/>
  <c r="CT2055" i="64" s="1"/>
  <c r="BK2055" i="64"/>
  <c r="CT64" i="861"/>
  <c r="CU1035" i="64"/>
  <c r="CU1028" i="64"/>
  <c r="CV1023" i="64" s="1"/>
  <c r="CV1030" i="64" s="1"/>
  <c r="CV1027" i="64" s="1"/>
  <c r="BW1035" i="64"/>
  <c r="BW1028" i="64"/>
  <c r="BX1023" i="64" s="1"/>
  <c r="BX1030" i="64" s="1"/>
  <c r="BX1027" i="64" s="1"/>
  <c r="CR40" i="861"/>
  <c r="M648" i="64"/>
  <c r="L656" i="64"/>
  <c r="AQ660" i="64"/>
  <c r="BG2283" i="64"/>
  <c r="CR26" i="863"/>
  <c r="CS67" i="863"/>
  <c r="CS71" i="863"/>
  <c r="CS69" i="863"/>
  <c r="CS23" i="863" s="1"/>
  <c r="CS33" i="861" s="1"/>
  <c r="BG263" i="64"/>
  <c r="BG281" i="64"/>
  <c r="BH277" i="64"/>
  <c r="BH260" i="64"/>
  <c r="BH278" i="64"/>
  <c r="BH279" i="64"/>
  <c r="BH261" i="64"/>
  <c r="BH280" i="64"/>
  <c r="BH262" i="64"/>
  <c r="CK1" i="860"/>
  <c r="CK7" i="860"/>
  <c r="CK3" i="860"/>
  <c r="CK4" i="860" s="1"/>
  <c r="CS2719" i="64"/>
  <c r="CS2723" i="64" s="1"/>
  <c r="CS2725" i="64" s="1"/>
  <c r="CS2822" i="64"/>
  <c r="CS2796" i="64"/>
  <c r="CO2770" i="64"/>
  <c r="CO2774" i="64" s="1"/>
  <c r="CO2776" i="64" s="1"/>
  <c r="BF850" i="64"/>
  <c r="BF860" i="64" s="1"/>
  <c r="BE860" i="64"/>
  <c r="BG854" i="64" a="1"/>
  <c r="BG854" i="64" s="1"/>
  <c r="BG849" i="64" a="1"/>
  <c r="BG849" i="64" s="1"/>
  <c r="BF589" i="64"/>
  <c r="BE2396" i="64"/>
  <c r="BG2379" i="64" a="1"/>
  <c r="BG2379" i="64" s="1"/>
  <c r="BG2380" i="64" a="1"/>
  <c r="BG2380" i="64" s="1"/>
  <c r="BG2381" i="64" a="1"/>
  <c r="BG2381" i="64" s="1"/>
  <c r="BG2382" i="64" a="1"/>
  <c r="BG2382" i="64" s="1"/>
  <c r="BG2383" i="64" a="1"/>
  <c r="BG2383" i="64" s="1"/>
  <c r="BG2384" i="64" a="1"/>
  <c r="BG2384" i="64" s="1"/>
  <c r="BG2386" i="64" a="1"/>
  <c r="BG2386" i="64" s="1"/>
  <c r="BG2387" i="64" a="1"/>
  <c r="BG2387" i="64" s="1"/>
  <c r="BG2385" i="64" a="1"/>
  <c r="BG2385" i="64" s="1"/>
  <c r="BF2388" i="64"/>
  <c r="BG587" i="64" a="1"/>
  <c r="BG587" i="64" s="1"/>
  <c r="BG565" i="64" a="1"/>
  <c r="BG565" i="64" s="1"/>
  <c r="BG588" i="64" a="1"/>
  <c r="BG588" i="64" s="1"/>
  <c r="BF566" i="64"/>
  <c r="BG2533" i="64"/>
  <c r="BG2567" i="64"/>
  <c r="DL2796" i="64"/>
  <c r="DL2719" i="64"/>
  <c r="DL2822" i="64"/>
  <c r="BF2492" i="64"/>
  <c r="BF2470" i="64"/>
  <c r="BG2471" i="64" a="1"/>
  <c r="BG2471" i="64" s="1"/>
  <c r="BG2491" i="64" a="1"/>
  <c r="BG2491" i="64" s="1"/>
  <c r="BG2825" i="64" a="1"/>
  <c r="BG2825" i="64" s="1"/>
  <c r="BC2024" i="64"/>
  <c r="BD2015" i="64"/>
  <c r="BE2014" i="64"/>
  <c r="BE2023" i="64"/>
  <c r="BE2013" i="64"/>
  <c r="BE2022" i="64"/>
  <c r="BG2019" i="64" a="1"/>
  <c r="BG2019" i="64" s="1"/>
  <c r="BG2018" i="64" a="1"/>
  <c r="BG2018" i="64" s="1"/>
  <c r="BG2010" i="64" a="1"/>
  <c r="BG2010" i="64" s="1"/>
  <c r="BG2009" i="64" a="1"/>
  <c r="BG2009" i="64" s="1"/>
  <c r="BF2006" i="64"/>
  <c r="BF2005" i="64"/>
  <c r="BG2000" i="64" a="1"/>
  <c r="BG2000" i="64" s="1"/>
  <c r="BG2001" i="64" a="1"/>
  <c r="BG2001" i="64" s="1"/>
  <c r="BF2513" i="64"/>
  <c r="BG2512" i="64" a="1"/>
  <c r="BG2512" i="64" s="1"/>
  <c r="BG725" i="64" a="1"/>
  <c r="BG725" i="64" s="1"/>
  <c r="BB773" i="64"/>
  <c r="BC772" i="64" a="1"/>
  <c r="BC772" i="64" s="1"/>
  <c r="BH2282" i="64"/>
  <c r="BH2283" i="64" s="1"/>
  <c r="BF1921" i="64"/>
  <c r="BF1758" i="64"/>
  <c r="BF1467" i="64"/>
  <c r="BF1218" i="64"/>
  <c r="BF727" i="64"/>
  <c r="BF542" i="64"/>
  <c r="BF751" i="64"/>
  <c r="AK2176" i="64"/>
  <c r="AK2182" i="64" s="1"/>
  <c r="BE62" i="64"/>
  <c r="BG720" i="64" a="1"/>
  <c r="BG720" i="64" s="1"/>
  <c r="BG75" i="64" a="1"/>
  <c r="BG75" i="64" s="1"/>
  <c r="BG564" i="64" a="1"/>
  <c r="BG564" i="64" s="1"/>
  <c r="BG55" i="64" a="1"/>
  <c r="BG55" i="64" s="1"/>
  <c r="BG59" i="64" a="1"/>
  <c r="BG59" i="64" s="1"/>
  <c r="BG60" i="64" a="1"/>
  <c r="BG60" i="64" s="1"/>
  <c r="BF56" i="64"/>
  <c r="BG53" i="64" a="1"/>
  <c r="BG53" i="64" s="1"/>
  <c r="BG54" i="64" a="1"/>
  <c r="BG54" i="64" s="1"/>
  <c r="BG750" i="64" a="1"/>
  <c r="BG750" i="64" s="1"/>
  <c r="BG2722" i="64" a="1"/>
  <c r="BG2722" i="64" s="1"/>
  <c r="BG2799" i="64" a="1"/>
  <c r="BG2799" i="64" s="1"/>
  <c r="BG2773" i="64" a="1"/>
  <c r="BG2773" i="64" s="1"/>
  <c r="BG2748" i="64" a="1"/>
  <c r="BG2748" i="64" s="1"/>
  <c r="BG1897" i="64" a="1"/>
  <c r="BG1897" i="64" s="1"/>
  <c r="BG1898" i="64" s="1"/>
  <c r="BF93" i="64"/>
  <c r="BG90" i="64" a="1"/>
  <c r="BG90" i="64" s="1"/>
  <c r="BG91" i="64" a="1"/>
  <c r="BG91" i="64" s="1"/>
  <c r="BG92" i="64" a="1"/>
  <c r="BG92" i="64" s="1"/>
  <c r="BG89" i="64" a="1"/>
  <c r="BG89" i="64" s="1"/>
  <c r="BG1839" i="64" a="1"/>
  <c r="BG1839" i="64" s="1"/>
  <c r="BG1840" i="64" s="1"/>
  <c r="BG541" i="64" a="1"/>
  <c r="BG541" i="64" s="1"/>
  <c r="BG2849" i="64" a="1"/>
  <c r="BG2849" i="64" s="1"/>
  <c r="BG1759" i="64" a="1"/>
  <c r="BG1759" i="64" s="1"/>
  <c r="BG2177" i="64" a="1"/>
  <c r="BG2177" i="64" s="1"/>
  <c r="BG2185" i="64" s="1"/>
  <c r="BG1922" i="64" a="1"/>
  <c r="BG1922" i="64" s="1"/>
  <c r="BG1928" i="64" a="1"/>
  <c r="BG1928" i="64" s="1"/>
  <c r="BG1920" i="64" a="1"/>
  <c r="BG1920" i="64" s="1"/>
  <c r="BG1466" i="64" a="1"/>
  <c r="BG1466" i="64" s="1"/>
  <c r="BG1217" i="64" a="1"/>
  <c r="BG1217" i="64" s="1"/>
  <c r="BG2513" i="64" a="1"/>
  <c r="BG1921" i="64" a="1"/>
  <c r="BH2533" i="64" a="1"/>
  <c r="BG566" i="64" a="1"/>
  <c r="BG1218" i="64" a="1"/>
  <c r="BG751" i="64" a="1"/>
  <c r="BH2567" i="64" a="1"/>
  <c r="BG589" i="64" a="1"/>
  <c r="BG727" i="64" a="1"/>
  <c r="BG2470" i="64" a="1"/>
  <c r="BG850" i="64" a="1"/>
  <c r="BG2492" i="64" a="1"/>
  <c r="BG1758" i="64" a="1"/>
  <c r="BG1467" i="64" a="1"/>
  <c r="BG542" i="64" a="1"/>
  <c r="BG2005" i="64" a="1"/>
  <c r="BC773" i="64" a="1"/>
  <c r="BG2006" i="64" a="1"/>
  <c r="BJ64" i="1236" l="1"/>
  <c r="BJ72" i="861" s="1"/>
  <c r="BJ66" i="1236"/>
  <c r="BJ43" i="861" s="1"/>
  <c r="K1299" i="64"/>
  <c r="L1299" i="64"/>
  <c r="P1299" i="64"/>
  <c r="AO394" i="64"/>
  <c r="AO398" i="64" s="1"/>
  <c r="AN400" i="64"/>
  <c r="CY394" i="64"/>
  <c r="CY398" i="64" s="1"/>
  <c r="CX400" i="64"/>
  <c r="CL1138" i="64"/>
  <c r="P1138" i="64" s="1"/>
  <c r="CL1140" i="64"/>
  <c r="CX1066" i="64"/>
  <c r="CX1070" i="64" s="1"/>
  <c r="CW1072" i="64"/>
  <c r="AM2248" i="64"/>
  <c r="AN2245" i="64" s="1"/>
  <c r="AN2250" i="64" s="1"/>
  <c r="CW2248" i="64"/>
  <c r="CX2245" i="64" s="1"/>
  <c r="CX2250" i="64" s="1"/>
  <c r="AM44" i="861"/>
  <c r="BK2056" i="64"/>
  <c r="BL2051" i="64" s="1"/>
  <c r="CT2056" i="64"/>
  <c r="CU2051" i="64" s="1"/>
  <c r="CU18" i="861"/>
  <c r="CU27" i="861" s="1"/>
  <c r="CU28" i="861" s="1"/>
  <c r="CV1028" i="64"/>
  <c r="CW1023" i="64" s="1"/>
  <c r="CW1030" i="64" s="1"/>
  <c r="CW1027" i="64" s="1"/>
  <c r="CV1035" i="64"/>
  <c r="BX1035" i="64"/>
  <c r="BX1028" i="64"/>
  <c r="BY1023" i="64" s="1"/>
  <c r="BY1030" i="64" s="1"/>
  <c r="BY1027" i="64" s="1"/>
  <c r="AQ662" i="64"/>
  <c r="AQ652" i="64" s="1"/>
  <c r="AQ654" i="64" s="1"/>
  <c r="AQ655" i="64" s="1"/>
  <c r="BC2026" i="64"/>
  <c r="BC2027" i="64" s="1"/>
  <c r="AK2186" i="64" a="1"/>
  <c r="AK2186" i="64" s="1"/>
  <c r="AK2179" i="64" s="1"/>
  <c r="AK2180" i="64" s="1"/>
  <c r="CS25" i="863"/>
  <c r="CS35" i="861" s="1"/>
  <c r="CS22" i="863"/>
  <c r="CS32" i="861" s="1"/>
  <c r="CS37" i="861" s="1"/>
  <c r="CS39" i="861" s="1"/>
  <c r="CS72" i="863"/>
  <c r="BH263" i="64"/>
  <c r="BI277" i="64"/>
  <c r="BI278" i="64"/>
  <c r="BI260" i="64"/>
  <c r="BI279" i="64"/>
  <c r="BI261" i="64"/>
  <c r="BI262" i="64"/>
  <c r="BI280" i="64"/>
  <c r="BH281" i="64"/>
  <c r="CT2719" i="64"/>
  <c r="CT2723" i="64" s="1"/>
  <c r="CT2725" i="64" s="1"/>
  <c r="CT2796" i="64"/>
  <c r="CT2822" i="64"/>
  <c r="CP2770" i="64"/>
  <c r="CP2774" i="64" s="1"/>
  <c r="CP2776" i="64" s="1"/>
  <c r="CQ2770" i="64"/>
  <c r="BG850" i="64"/>
  <c r="BH854" i="64" a="1"/>
  <c r="BH854" i="64" s="1"/>
  <c r="BH849" i="64" a="1"/>
  <c r="BH849" i="64" s="1"/>
  <c r="BF2396" i="64"/>
  <c r="BG589" i="64"/>
  <c r="BH2379" i="64" a="1"/>
  <c r="BH2379" i="64" s="1"/>
  <c r="BH2380" i="64" a="1"/>
  <c r="BH2380" i="64" s="1"/>
  <c r="BH2385" i="64" a="1"/>
  <c r="BH2385" i="64" s="1"/>
  <c r="BH2386" i="64" a="1"/>
  <c r="BH2386" i="64" s="1"/>
  <c r="BH2387" i="64" a="1"/>
  <c r="BH2387" i="64" s="1"/>
  <c r="BH2383" i="64" a="1"/>
  <c r="BH2383" i="64" s="1"/>
  <c r="BH2382" i="64" a="1"/>
  <c r="BH2382" i="64" s="1"/>
  <c r="BH2384" i="64" a="1"/>
  <c r="BH2384" i="64" s="1"/>
  <c r="BH2381" i="64" a="1"/>
  <c r="BH2381" i="64" s="1"/>
  <c r="BG2388" i="64"/>
  <c r="BH587" i="64" a="1"/>
  <c r="BH587" i="64" s="1"/>
  <c r="BH565" i="64" a="1"/>
  <c r="BH565" i="64" s="1"/>
  <c r="BH588" i="64" a="1"/>
  <c r="BH588" i="64" s="1"/>
  <c r="BG566" i="64"/>
  <c r="BH2567" i="64"/>
  <c r="BH2533" i="64"/>
  <c r="DK2770" i="64"/>
  <c r="BG2492" i="64"/>
  <c r="BG2470" i="64"/>
  <c r="BH2471" i="64" a="1"/>
  <c r="BH2471" i="64" s="1"/>
  <c r="BH2491" i="64" a="1"/>
  <c r="BH2491" i="64" s="1"/>
  <c r="BH2825" i="64" a="1"/>
  <c r="BH2825" i="64" s="1"/>
  <c r="BE2015" i="64"/>
  <c r="BE2024" i="64"/>
  <c r="BD2024" i="64"/>
  <c r="BD2026" i="64" s="1"/>
  <c r="BD2027" i="64" s="1"/>
  <c r="BF2013" i="64"/>
  <c r="BF2022" i="64"/>
  <c r="BF2014" i="64"/>
  <c r="BF2023" i="64"/>
  <c r="BH2018" i="64" a="1"/>
  <c r="BH2018" i="64" s="1"/>
  <c r="BH2019" i="64" a="1"/>
  <c r="BH2019" i="64" s="1"/>
  <c r="BH2009" i="64" a="1"/>
  <c r="BH2009" i="64" s="1"/>
  <c r="BH2010" i="64" a="1"/>
  <c r="BH2010" i="64" s="1"/>
  <c r="BG2006" i="64"/>
  <c r="BG2005" i="64"/>
  <c r="BH2000" i="64" a="1"/>
  <c r="BH2000" i="64" s="1"/>
  <c r="BH2001" i="64" a="1"/>
  <c r="BH2001" i="64" s="1"/>
  <c r="BG2513" i="64"/>
  <c r="BH2512" i="64" a="1"/>
  <c r="BH2512" i="64" s="1"/>
  <c r="BH725" i="64" a="1"/>
  <c r="BH725" i="64" s="1"/>
  <c r="BC773" i="64"/>
  <c r="BD772" i="64" a="1"/>
  <c r="BD772" i="64" s="1"/>
  <c r="BI2282" i="64"/>
  <c r="BG1467" i="64"/>
  <c r="BG1921" i="64"/>
  <c r="BG1758" i="64"/>
  <c r="BG1218" i="64"/>
  <c r="BG727" i="64"/>
  <c r="BG542" i="64"/>
  <c r="BG751" i="64"/>
  <c r="BF62" i="64"/>
  <c r="BH720" i="64" a="1"/>
  <c r="BH720" i="64" s="1"/>
  <c r="BH75" i="64" a="1"/>
  <c r="BH75" i="64" s="1"/>
  <c r="BH564" i="64" a="1"/>
  <c r="BH564" i="64" s="1"/>
  <c r="BH55" i="64" a="1"/>
  <c r="BH55" i="64" s="1"/>
  <c r="BH60" i="64" a="1"/>
  <c r="BH60" i="64" s="1"/>
  <c r="BH59" i="64" a="1"/>
  <c r="BH59" i="64" s="1"/>
  <c r="BG56" i="64"/>
  <c r="BH53" i="64" a="1"/>
  <c r="BH53" i="64" s="1"/>
  <c r="BH54" i="64" a="1"/>
  <c r="BH54" i="64" s="1"/>
  <c r="BH750" i="64" a="1"/>
  <c r="BH750" i="64" s="1"/>
  <c r="BH2722" i="64" a="1"/>
  <c r="BH2722" i="64" s="1"/>
  <c r="BH2799" i="64" a="1"/>
  <c r="BH2799" i="64" s="1"/>
  <c r="BH2773" i="64" a="1"/>
  <c r="BH2773" i="64" s="1"/>
  <c r="BH2748" i="64" a="1"/>
  <c r="BH2748" i="64" s="1"/>
  <c r="BH1897" i="64" a="1"/>
  <c r="BH1897" i="64" s="1"/>
  <c r="BH1898" i="64" s="1"/>
  <c r="BH89" i="64" a="1"/>
  <c r="BH89" i="64" s="1"/>
  <c r="BH90" i="64" a="1"/>
  <c r="BH90" i="64" s="1"/>
  <c r="BH91" i="64" a="1"/>
  <c r="BH91" i="64" s="1"/>
  <c r="BH92" i="64" a="1"/>
  <c r="BH92" i="64" s="1"/>
  <c r="BG93" i="64"/>
  <c r="BH1839" i="64" a="1"/>
  <c r="BH1839" i="64" s="1"/>
  <c r="BH1840" i="64" s="1"/>
  <c r="BH541" i="64" a="1"/>
  <c r="BH541" i="64" s="1"/>
  <c r="BH2849" i="64" a="1"/>
  <c r="BH2849" i="64" s="1"/>
  <c r="BH1759" i="64" a="1"/>
  <c r="BH1759" i="64" s="1"/>
  <c r="BH2177" i="64" a="1"/>
  <c r="BH2177" i="64" s="1"/>
  <c r="BH2185" i="64" s="1"/>
  <c r="BH1922" i="64" a="1"/>
  <c r="BH1922" i="64" s="1"/>
  <c r="BH1928" i="64" a="1"/>
  <c r="BH1928" i="64" s="1"/>
  <c r="BH1920" i="64" a="1"/>
  <c r="BH1920" i="64" s="1"/>
  <c r="BH1466" i="64" a="1"/>
  <c r="BH1466" i="64" s="1"/>
  <c r="BH1217" i="64" a="1"/>
  <c r="BH1217" i="64" s="1"/>
  <c r="BH1758" i="64" a="1"/>
  <c r="BH2513" i="64" a="1"/>
  <c r="BH2492" i="64" a="1"/>
  <c r="BH566" i="64" a="1"/>
  <c r="BH589" i="64" a="1"/>
  <c r="BH727" i="64" a="1"/>
  <c r="BH850" i="64" a="1"/>
  <c r="BH751" i="64" a="1"/>
  <c r="BH542" i="64" a="1"/>
  <c r="BI2567" i="64" a="1"/>
  <c r="BH1218" i="64" a="1"/>
  <c r="BI2533" i="64" a="1"/>
  <c r="BH1921" i="64" a="1"/>
  <c r="BH2470" i="64" a="1"/>
  <c r="BH2005" i="64" a="1"/>
  <c r="BH1467" i="64" a="1"/>
  <c r="BD773" i="64" a="1"/>
  <c r="BH2006" i="64" a="1"/>
  <c r="BK60" i="1236" l="1"/>
  <c r="CZ394" i="64"/>
  <c r="CZ398" i="64" s="1"/>
  <c r="CY400" i="64"/>
  <c r="AP394" i="64"/>
  <c r="AP398" i="64" s="1"/>
  <c r="AO400" i="64"/>
  <c r="K1140" i="64"/>
  <c r="L1140" i="64"/>
  <c r="M1140" i="64"/>
  <c r="P1140" i="64"/>
  <c r="CY1066" i="64"/>
  <c r="CY1070" i="64" s="1"/>
  <c r="CX1072" i="64"/>
  <c r="AN2248" i="64"/>
  <c r="AO2245" i="64" s="1"/>
  <c r="AO2250" i="64" s="1"/>
  <c r="CX2248" i="64"/>
  <c r="CY2245" i="64" s="1"/>
  <c r="CY2250" i="64" s="1"/>
  <c r="AN95" i="861"/>
  <c r="AM101" i="861"/>
  <c r="CT101" i="861"/>
  <c r="CU2058" i="64"/>
  <c r="CU2055" i="64" s="1"/>
  <c r="BL2058" i="64"/>
  <c r="CW1028" i="64"/>
  <c r="CX1023" i="64" s="1"/>
  <c r="CX1030" i="64" s="1"/>
  <c r="CX1027" i="64" s="1"/>
  <c r="CW1035" i="64"/>
  <c r="BY1035" i="64"/>
  <c r="BY1028" i="64"/>
  <c r="BZ1023" i="64" s="1"/>
  <c r="CS40" i="861"/>
  <c r="AQ663" i="64"/>
  <c r="AQ668" i="64" s="1"/>
  <c r="AQ656" i="64"/>
  <c r="AR648" i="64"/>
  <c r="BI2283" i="64"/>
  <c r="CT12" i="863"/>
  <c r="CT71" i="863" s="1"/>
  <c r="CS26" i="863"/>
  <c r="BI263" i="64"/>
  <c r="BJ277" i="64"/>
  <c r="BJ260" i="64"/>
  <c r="BJ278" i="64"/>
  <c r="BJ261" i="64"/>
  <c r="BJ279" i="64"/>
  <c r="BJ262" i="64"/>
  <c r="BJ280" i="64"/>
  <c r="BI281" i="64"/>
  <c r="CU2822" i="64"/>
  <c r="CU2796" i="64"/>
  <c r="CU2719" i="64"/>
  <c r="CU2723" i="64" s="1"/>
  <c r="CU2725" i="64" s="1"/>
  <c r="CR2770" i="64"/>
  <c r="CQ2774" i="64"/>
  <c r="CQ2776" i="64" s="1"/>
  <c r="BH850" i="64"/>
  <c r="BH860" i="64" s="1"/>
  <c r="BG860" i="64"/>
  <c r="BI854" i="64" a="1"/>
  <c r="BI854" i="64" s="1"/>
  <c r="BI849" i="64" a="1"/>
  <c r="BI849" i="64" s="1"/>
  <c r="BG2396" i="64"/>
  <c r="BH589" i="64"/>
  <c r="BI2379" i="64" a="1"/>
  <c r="BI2379" i="64" s="1"/>
  <c r="BI2380" i="64" a="1"/>
  <c r="BI2380" i="64" s="1"/>
  <c r="BI2381" i="64" a="1"/>
  <c r="BI2381" i="64" s="1"/>
  <c r="BI2382" i="64" a="1"/>
  <c r="BI2382" i="64" s="1"/>
  <c r="BI2383" i="64" a="1"/>
  <c r="BI2383" i="64" s="1"/>
  <c r="BI2384" i="64" a="1"/>
  <c r="BI2384" i="64" s="1"/>
  <c r="BI2386" i="64" a="1"/>
  <c r="BI2386" i="64" s="1"/>
  <c r="BI2387" i="64" a="1"/>
  <c r="BI2387" i="64" s="1"/>
  <c r="BI2385" i="64" a="1"/>
  <c r="BI2385" i="64" s="1"/>
  <c r="BH2388" i="64"/>
  <c r="BI565" i="64" a="1"/>
  <c r="BI565" i="64" s="1"/>
  <c r="BI588" i="64" a="1"/>
  <c r="BI588" i="64" s="1"/>
  <c r="BI587" i="64" a="1"/>
  <c r="BI587" i="64" s="1"/>
  <c r="BH566" i="64"/>
  <c r="BI2567" i="64"/>
  <c r="BI2533" i="64"/>
  <c r="BH2492" i="64"/>
  <c r="BH2470" i="64"/>
  <c r="BI2825" i="64" a="1"/>
  <c r="BI2825" i="64" s="1"/>
  <c r="BI2471" i="64" a="1"/>
  <c r="BI2471" i="64" s="1"/>
  <c r="BI2491" i="64" a="1"/>
  <c r="BI2491" i="64" s="1"/>
  <c r="BE2026" i="64"/>
  <c r="BF2015" i="64"/>
  <c r="BG2013" i="64"/>
  <c r="BG2022" i="64"/>
  <c r="BG2014" i="64"/>
  <c r="BG2023" i="64"/>
  <c r="BI2019" i="64" a="1"/>
  <c r="BI2019" i="64" s="1"/>
  <c r="BI2018" i="64" a="1"/>
  <c r="BI2018" i="64" s="1"/>
  <c r="BI2009" i="64" a="1"/>
  <c r="BI2009" i="64" s="1"/>
  <c r="BI2010" i="64" a="1"/>
  <c r="BI2010" i="64" s="1"/>
  <c r="BH2006" i="64"/>
  <c r="BH2005" i="64"/>
  <c r="BI2000" i="64" a="1"/>
  <c r="BI2000" i="64" s="1"/>
  <c r="BI2001" i="64" a="1"/>
  <c r="BI2001" i="64" s="1"/>
  <c r="BH2513" i="64"/>
  <c r="BI2512" i="64" a="1"/>
  <c r="BI2512" i="64" s="1"/>
  <c r="BI725" i="64" a="1"/>
  <c r="BI725" i="64" s="1"/>
  <c r="BD773" i="64"/>
  <c r="BJ2282" i="64"/>
  <c r="BJ2283" i="64" s="1"/>
  <c r="BE772" i="64" a="1"/>
  <c r="BE772" i="64" s="1"/>
  <c r="BH1758" i="64"/>
  <c r="BH1467" i="64"/>
  <c r="BH1921" i="64"/>
  <c r="BH1218" i="64"/>
  <c r="BH751" i="64"/>
  <c r="BH727" i="64"/>
  <c r="BH542" i="64"/>
  <c r="AL2176" i="64"/>
  <c r="AL2182" i="64" s="1"/>
  <c r="BG62" i="64"/>
  <c r="BI720" i="64" a="1"/>
  <c r="BI720" i="64" s="1"/>
  <c r="BI75" i="64" a="1"/>
  <c r="BI75" i="64" s="1"/>
  <c r="BI564" i="64" a="1"/>
  <c r="BI564" i="64" s="1"/>
  <c r="BI55" i="64" a="1"/>
  <c r="BI55" i="64" s="1"/>
  <c r="BI60" i="64" a="1"/>
  <c r="BI60" i="64" s="1"/>
  <c r="BI59" i="64" a="1"/>
  <c r="BI59" i="64" s="1"/>
  <c r="BH56" i="64"/>
  <c r="BI53" i="64" a="1"/>
  <c r="BI53" i="64" s="1"/>
  <c r="BI54" i="64" a="1"/>
  <c r="BI54" i="64" s="1"/>
  <c r="BI750" i="64" a="1"/>
  <c r="BI750" i="64" s="1"/>
  <c r="BI2722" i="64" a="1"/>
  <c r="BI2722" i="64" s="1"/>
  <c r="BI2799" i="64" a="1"/>
  <c r="BI2799" i="64" s="1"/>
  <c r="BI2773" i="64" a="1"/>
  <c r="BI2773" i="64" s="1"/>
  <c r="BI2748" i="64" a="1"/>
  <c r="BI2748" i="64" s="1"/>
  <c r="BI1897" i="64" a="1"/>
  <c r="BI1897" i="64" s="1"/>
  <c r="BI1898" i="64" s="1"/>
  <c r="BI92" i="64" a="1"/>
  <c r="BI92" i="64" s="1"/>
  <c r="BI89" i="64" a="1"/>
  <c r="BI89" i="64" s="1"/>
  <c r="BI90" i="64" a="1"/>
  <c r="BI90" i="64" s="1"/>
  <c r="BI91" i="64" a="1"/>
  <c r="BI91" i="64" s="1"/>
  <c r="BH93" i="64"/>
  <c r="BI1839" i="64" a="1"/>
  <c r="BI1839" i="64" s="1"/>
  <c r="BI1840" i="64" s="1"/>
  <c r="BI541" i="64" a="1"/>
  <c r="BI541" i="64" s="1"/>
  <c r="BI2849" i="64" a="1"/>
  <c r="BI2849" i="64" s="1"/>
  <c r="BI1759" i="64" a="1"/>
  <c r="BI1759" i="64" s="1"/>
  <c r="BI2177" i="64" a="1"/>
  <c r="BI2177" i="64" s="1"/>
  <c r="BI2185" i="64" s="1"/>
  <c r="BI1922" i="64" a="1"/>
  <c r="BI1922" i="64" s="1"/>
  <c r="BI1928" i="64" a="1"/>
  <c r="BI1928" i="64" s="1"/>
  <c r="BI1920" i="64" a="1"/>
  <c r="BI1920" i="64" s="1"/>
  <c r="BI1466" i="64" a="1"/>
  <c r="BI1466" i="64" s="1"/>
  <c r="BI1217" i="64" a="1"/>
  <c r="BI1217" i="64" s="1"/>
  <c r="BI566" i="64" a="1"/>
  <c r="BJ2533" i="64" a="1"/>
  <c r="BI1218" i="64" a="1"/>
  <c r="BI2005" i="64" a="1"/>
  <c r="BI2513" i="64" a="1"/>
  <c r="BI589" i="64" a="1"/>
  <c r="BI2470" i="64" a="1"/>
  <c r="BI727" i="64" a="1"/>
  <c r="BI850" i="64" a="1"/>
  <c r="BJ2567" i="64" a="1"/>
  <c r="BI1921" i="64" a="1"/>
  <c r="BI2006" i="64" a="1"/>
  <c r="BI2492" i="64" a="1"/>
  <c r="BI1758" i="64" a="1"/>
  <c r="BI751" i="64" a="1"/>
  <c r="BI542" i="64" a="1"/>
  <c r="BI1467" i="64" a="1"/>
  <c r="BE773" i="64" a="1"/>
  <c r="BK64" i="1236" l="1"/>
  <c r="BK72" i="861" s="1"/>
  <c r="BK66" i="1236"/>
  <c r="BK43" i="861" s="1"/>
  <c r="AP400" i="64"/>
  <c r="DA394" i="64"/>
  <c r="DA398" i="64" s="1"/>
  <c r="CZ400" i="64"/>
  <c r="CZ1066" i="64"/>
  <c r="CZ1070" i="64" s="1"/>
  <c r="CY1072" i="64"/>
  <c r="AO2248" i="64"/>
  <c r="AP2245" i="64" s="1"/>
  <c r="AP2250" i="64" s="1"/>
  <c r="CY2248" i="64"/>
  <c r="CZ2245" i="64" s="1"/>
  <c r="CZ2250" i="64" s="1"/>
  <c r="AN64" i="861"/>
  <c r="AM73" i="861"/>
  <c r="AM75" i="861" s="1"/>
  <c r="BL2055" i="64"/>
  <c r="CU2056" i="64"/>
  <c r="CV2051" i="64" s="1"/>
  <c r="CU64" i="861"/>
  <c r="CX1028" i="64"/>
  <c r="CY1023" i="64" s="1"/>
  <c r="CY1030" i="64" s="1"/>
  <c r="CY1027" i="64" s="1"/>
  <c r="CX1035" i="64"/>
  <c r="BZ1030" i="64"/>
  <c r="BZ1027" i="64" s="1"/>
  <c r="O1023" i="64"/>
  <c r="AR659" i="64"/>
  <c r="AQ664" i="64"/>
  <c r="AR651" i="64"/>
  <c r="AL2186" i="64" a="1"/>
  <c r="AL2186" i="64" s="1"/>
  <c r="AL2179" i="64" s="1"/>
  <c r="AL2180" i="64" s="1"/>
  <c r="CT25" i="863"/>
  <c r="CT35" i="861" s="1"/>
  <c r="CT67" i="863"/>
  <c r="CT22" i="863" s="1"/>
  <c r="CT32" i="861" s="1"/>
  <c r="CT37" i="861" s="1"/>
  <c r="CT39" i="861" s="1"/>
  <c r="CT69" i="863"/>
  <c r="CT23" i="863" s="1"/>
  <c r="CT33" i="861" s="1"/>
  <c r="BK277" i="64"/>
  <c r="BK278" i="64"/>
  <c r="BK260" i="64"/>
  <c r="BK261" i="64"/>
  <c r="BK279" i="64"/>
  <c r="BK262" i="64"/>
  <c r="BK280" i="64"/>
  <c r="BJ281" i="64"/>
  <c r="BJ263" i="64"/>
  <c r="CR2774" i="64"/>
  <c r="CR2776" i="64" s="1"/>
  <c r="CS2770" i="64"/>
  <c r="CV2719" i="64"/>
  <c r="CV2723" i="64" s="1"/>
  <c r="CV2725" i="64" s="1"/>
  <c r="CV2822" i="64"/>
  <c r="CV2796" i="64"/>
  <c r="BI850" i="64"/>
  <c r="BJ854" i="64" a="1"/>
  <c r="BJ854" i="64" s="1"/>
  <c r="BJ849" i="64" a="1"/>
  <c r="BJ849" i="64" s="1"/>
  <c r="BH2396" i="64"/>
  <c r="BI589" i="64"/>
  <c r="BJ2379" i="64" a="1"/>
  <c r="BJ2379" i="64" s="1"/>
  <c r="BJ2380" i="64" a="1"/>
  <c r="BJ2380" i="64" s="1"/>
  <c r="BJ2381" i="64" a="1"/>
  <c r="BJ2381" i="64" s="1"/>
  <c r="BJ2382" i="64" a="1"/>
  <c r="BJ2382" i="64" s="1"/>
  <c r="BJ2383" i="64" a="1"/>
  <c r="BJ2383" i="64" s="1"/>
  <c r="BJ2386" i="64" a="1"/>
  <c r="BJ2386" i="64" s="1"/>
  <c r="BJ2387" i="64" a="1"/>
  <c r="BJ2387" i="64" s="1"/>
  <c r="BJ2385" i="64" a="1"/>
  <c r="BJ2385" i="64" s="1"/>
  <c r="BJ2384" i="64" a="1"/>
  <c r="BJ2384" i="64" s="1"/>
  <c r="BI2388" i="64"/>
  <c r="BJ565" i="64" a="1"/>
  <c r="BJ565" i="64" s="1"/>
  <c r="BJ587" i="64" a="1"/>
  <c r="BJ587" i="64" s="1"/>
  <c r="BJ588" i="64" a="1"/>
  <c r="BJ588" i="64" s="1"/>
  <c r="BI566" i="64"/>
  <c r="BJ2533" i="64"/>
  <c r="BJ2567" i="64"/>
  <c r="DL2770" i="64"/>
  <c r="BI2492" i="64"/>
  <c r="BI2470" i="64"/>
  <c r="BJ2825" i="64" a="1"/>
  <c r="BJ2825" i="64" s="1"/>
  <c r="BJ2471" i="64" a="1"/>
  <c r="BJ2471" i="64" s="1"/>
  <c r="BJ2491" i="64" a="1"/>
  <c r="BJ2491" i="64" s="1"/>
  <c r="BE2027" i="64"/>
  <c r="BF2024" i="64"/>
  <c r="BG2015" i="64"/>
  <c r="BH2013" i="64"/>
  <c r="BH2022" i="64"/>
  <c r="BH2014" i="64"/>
  <c r="BH2023" i="64"/>
  <c r="BJ2019" i="64" a="1"/>
  <c r="BJ2019" i="64" s="1"/>
  <c r="BJ2018" i="64" a="1"/>
  <c r="BJ2018" i="64" s="1"/>
  <c r="BJ2009" i="64" a="1"/>
  <c r="BJ2009" i="64" s="1"/>
  <c r="BJ2010" i="64" a="1"/>
  <c r="BJ2010" i="64" s="1"/>
  <c r="BI2006" i="64"/>
  <c r="BI2005" i="64"/>
  <c r="BJ2000" i="64" a="1"/>
  <c r="BJ2000" i="64" s="1"/>
  <c r="BJ2001" i="64" a="1"/>
  <c r="BJ2001" i="64" s="1"/>
  <c r="BI2513" i="64"/>
  <c r="BJ2512" i="64" a="1"/>
  <c r="BJ2512" i="64" s="1"/>
  <c r="BJ725" i="64" a="1"/>
  <c r="BJ725" i="64" s="1"/>
  <c r="BE773" i="64"/>
  <c r="BK2282" i="64"/>
  <c r="BK2283" i="64" s="1"/>
  <c r="BF772" i="64" a="1"/>
  <c r="BF772" i="64" s="1"/>
  <c r="BI1467" i="64"/>
  <c r="BI1921" i="64"/>
  <c r="BI1758" i="64"/>
  <c r="BI1218" i="64"/>
  <c r="BI542" i="64"/>
  <c r="BI751" i="64"/>
  <c r="BI727" i="64"/>
  <c r="BH62" i="64"/>
  <c r="BJ720" i="64" a="1"/>
  <c r="BJ720" i="64" s="1"/>
  <c r="BJ75" i="64" a="1"/>
  <c r="BJ75" i="64" s="1"/>
  <c r="BJ564" i="64" a="1"/>
  <c r="BJ564" i="64" s="1"/>
  <c r="BJ55" i="64" a="1"/>
  <c r="BJ55" i="64" s="1"/>
  <c r="BJ60" i="64" a="1"/>
  <c r="BJ60" i="64" s="1"/>
  <c r="BJ59" i="64" a="1"/>
  <c r="BJ59" i="64" s="1"/>
  <c r="BI56" i="64"/>
  <c r="BJ54" i="64" a="1"/>
  <c r="BJ54" i="64" s="1"/>
  <c r="BJ53" i="64" a="1"/>
  <c r="BJ53" i="64" s="1"/>
  <c r="BJ750" i="64" a="1"/>
  <c r="BJ750" i="64" s="1"/>
  <c r="BJ2722" i="64" a="1"/>
  <c r="BJ2722" i="64" s="1"/>
  <c r="BJ2799" i="64" a="1"/>
  <c r="BJ2799" i="64" s="1"/>
  <c r="BJ2773" i="64" a="1"/>
  <c r="BJ2773" i="64" s="1"/>
  <c r="BJ2748" i="64" a="1"/>
  <c r="BJ2748" i="64" s="1"/>
  <c r="BJ1897" i="64" a="1"/>
  <c r="BJ1897" i="64" s="1"/>
  <c r="BJ1898" i="64" s="1"/>
  <c r="BI93" i="64"/>
  <c r="BJ92" i="64" a="1"/>
  <c r="BJ92" i="64" s="1"/>
  <c r="BJ91" i="64" a="1"/>
  <c r="BJ91" i="64" s="1"/>
  <c r="BJ89" i="64" a="1"/>
  <c r="BJ89" i="64" s="1"/>
  <c r="BJ90" i="64" a="1"/>
  <c r="BJ90" i="64" s="1"/>
  <c r="BJ1839" i="64" a="1"/>
  <c r="BJ1839" i="64" s="1"/>
  <c r="BJ1840" i="64" s="1"/>
  <c r="BJ541" i="64" a="1"/>
  <c r="BJ541" i="64" s="1"/>
  <c r="BJ2849" i="64" a="1"/>
  <c r="BJ2849" i="64" s="1"/>
  <c r="BJ1759" i="64" a="1"/>
  <c r="BJ1759" i="64" s="1"/>
  <c r="BJ2177" i="64" a="1"/>
  <c r="BJ2177" i="64" s="1"/>
  <c r="BJ2185" i="64" s="1"/>
  <c r="BJ1928" i="64" a="1"/>
  <c r="BJ1928" i="64" s="1"/>
  <c r="BJ1920" i="64" a="1"/>
  <c r="BJ1920" i="64" s="1"/>
  <c r="BJ1922" i="64" a="1"/>
  <c r="BJ1922" i="64" s="1"/>
  <c r="BJ1466" i="64" a="1"/>
  <c r="BJ1466" i="64" s="1"/>
  <c r="BJ1217" i="64" a="1"/>
  <c r="BJ1217" i="64" s="1"/>
  <c r="BJ1921" i="64" a="1"/>
  <c r="BK2533" i="64" a="1"/>
  <c r="BJ751" i="64" a="1"/>
  <c r="BJ542" i="64" a="1"/>
  <c r="BJ850" i="64" a="1"/>
  <c r="BJ2470" i="64" a="1"/>
  <c r="BJ2513" i="64" a="1"/>
  <c r="BJ727" i="64" a="1"/>
  <c r="BJ566" i="64" a="1"/>
  <c r="BJ589" i="64" a="1"/>
  <c r="BF773" i="64" a="1"/>
  <c r="BJ2006" i="64" a="1"/>
  <c r="BK2567" i="64" a="1"/>
  <c r="BJ2492" i="64" a="1"/>
  <c r="BJ1758" i="64" a="1"/>
  <c r="BJ1467" i="64" a="1"/>
  <c r="BJ2005" i="64" a="1"/>
  <c r="BJ1218" i="64" a="1"/>
  <c r="BL60" i="1236" l="1"/>
  <c r="DB394" i="64"/>
  <c r="DB398" i="64" s="1"/>
  <c r="DA400" i="64"/>
  <c r="AQ394" i="64"/>
  <c r="AQ398" i="64" s="1"/>
  <c r="L398" i="64"/>
  <c r="M394" i="64" s="1"/>
  <c r="DA1066" i="64"/>
  <c r="DA1070" i="64" s="1"/>
  <c r="CZ1072" i="64"/>
  <c r="AP2248" i="64"/>
  <c r="L2248" i="64" s="1"/>
  <c r="M2245" i="64" s="1"/>
  <c r="AO18" i="861"/>
  <c r="AO27" i="861" s="1"/>
  <c r="AO28" i="861" s="1"/>
  <c r="CZ2248" i="64"/>
  <c r="DA2245" i="64" s="1"/>
  <c r="DA2250" i="64" s="1"/>
  <c r="CV2058" i="64"/>
  <c r="CV2055" i="64" s="1"/>
  <c r="BL2056" i="64"/>
  <c r="BM2051" i="64" s="1"/>
  <c r="CV18" i="861"/>
  <c r="CV27" i="861" s="1"/>
  <c r="CV28" i="861" s="1"/>
  <c r="CY1028" i="64"/>
  <c r="CZ1023" i="64" s="1"/>
  <c r="CZ1030" i="64" s="1"/>
  <c r="CZ1027" i="64" s="1"/>
  <c r="CY1035" i="64"/>
  <c r="BZ1035" i="64"/>
  <c r="O1027" i="64"/>
  <c r="BZ1028" i="64"/>
  <c r="CT40" i="861"/>
  <c r="AR660" i="64"/>
  <c r="BF2026" i="64"/>
  <c r="CT72" i="863"/>
  <c r="CU12" i="863"/>
  <c r="CU71" i="863" s="1"/>
  <c r="CT26" i="863"/>
  <c r="BL277" i="64"/>
  <c r="BL260" i="64"/>
  <c r="BL278" i="64"/>
  <c r="BL279" i="64"/>
  <c r="BL261" i="64"/>
  <c r="BL280" i="64"/>
  <c r="BL262" i="64"/>
  <c r="BK281" i="64"/>
  <c r="BK263" i="64"/>
  <c r="CS2774" i="64"/>
  <c r="CS2776" i="64" s="1"/>
  <c r="CW2796" i="64"/>
  <c r="CW2719" i="64"/>
  <c r="CW2723" i="64" s="1"/>
  <c r="CW2725" i="64" s="1"/>
  <c r="CW2822" i="64"/>
  <c r="CT2770" i="64"/>
  <c r="BJ850" i="64"/>
  <c r="BJ860" i="64" s="1"/>
  <c r="BI860" i="64"/>
  <c r="BK854" i="64" a="1"/>
  <c r="BK854" i="64" s="1"/>
  <c r="BK849" i="64" a="1"/>
  <c r="BK849" i="64" s="1"/>
  <c r="BI2396" i="64"/>
  <c r="BJ589" i="64"/>
  <c r="BK2379" i="64" a="1"/>
  <c r="BK2379" i="64" s="1"/>
  <c r="BK2380" i="64" a="1"/>
  <c r="BK2380" i="64" s="1"/>
  <c r="BK2381" i="64" a="1"/>
  <c r="BK2381" i="64" s="1"/>
  <c r="BK2382" i="64" a="1"/>
  <c r="BK2382" i="64" s="1"/>
  <c r="BK2383" i="64" a="1"/>
  <c r="BK2383" i="64" s="1"/>
  <c r="BK2386" i="64" a="1"/>
  <c r="BK2386" i="64" s="1"/>
  <c r="BK2387" i="64" a="1"/>
  <c r="BK2387" i="64" s="1"/>
  <c r="BK2385" i="64" a="1"/>
  <c r="BK2385" i="64" s="1"/>
  <c r="BK2384" i="64" a="1"/>
  <c r="BK2384" i="64" s="1"/>
  <c r="BJ2388" i="64"/>
  <c r="BK565" i="64" a="1"/>
  <c r="BK565" i="64" s="1"/>
  <c r="BK588" i="64" a="1"/>
  <c r="BK588" i="64" s="1"/>
  <c r="BK587" i="64" a="1"/>
  <c r="BK587" i="64" s="1"/>
  <c r="BJ566" i="64"/>
  <c r="BK2567" i="64"/>
  <c r="BK2533" i="64"/>
  <c r="BJ2492" i="64"/>
  <c r="BJ2470" i="64"/>
  <c r="BK2825" i="64" a="1"/>
  <c r="BK2825" i="64" s="1"/>
  <c r="BK2471" i="64" a="1"/>
  <c r="BK2471" i="64" s="1"/>
  <c r="BK2491" i="64" a="1"/>
  <c r="BK2491" i="64" s="1"/>
  <c r="BH2015" i="64"/>
  <c r="BH2024" i="64"/>
  <c r="BG2024" i="64"/>
  <c r="BG2026" i="64" s="1"/>
  <c r="BI2013" i="64"/>
  <c r="BI2022" i="64"/>
  <c r="BI2014" i="64"/>
  <c r="BI2023" i="64"/>
  <c r="BK2019" i="64" a="1"/>
  <c r="BK2019" i="64" s="1"/>
  <c r="BK2018" i="64" a="1"/>
  <c r="BK2018" i="64" s="1"/>
  <c r="BK2010" i="64" a="1"/>
  <c r="BK2010" i="64" s="1"/>
  <c r="BK2009" i="64" a="1"/>
  <c r="BK2009" i="64" s="1"/>
  <c r="BJ2006" i="64"/>
  <c r="BJ2005" i="64"/>
  <c r="BK2000" i="64" a="1"/>
  <c r="BK2000" i="64" s="1"/>
  <c r="BK2001" i="64" a="1"/>
  <c r="BK2001" i="64" s="1"/>
  <c r="BJ2513" i="64"/>
  <c r="BK2512" i="64" a="1"/>
  <c r="BK2512" i="64" s="1"/>
  <c r="BK725" i="64" a="1"/>
  <c r="BK725" i="64" s="1"/>
  <c r="BF773" i="64"/>
  <c r="BG772" i="64" a="1"/>
  <c r="BG772" i="64" s="1"/>
  <c r="BL2282" i="64"/>
  <c r="BL2283" i="64" s="1"/>
  <c r="BJ1921" i="64"/>
  <c r="BJ1758" i="64"/>
  <c r="BJ1467" i="64"/>
  <c r="BJ1218" i="64"/>
  <c r="BJ542" i="64"/>
  <c r="BJ751" i="64"/>
  <c r="BJ727" i="64"/>
  <c r="AM2176" i="64"/>
  <c r="AM2182" i="64" s="1"/>
  <c r="BI62" i="64"/>
  <c r="BK720" i="64" a="1"/>
  <c r="BK720" i="64" s="1"/>
  <c r="BK75" i="64" a="1"/>
  <c r="BK75" i="64" s="1"/>
  <c r="BK564" i="64" a="1"/>
  <c r="BK564" i="64" s="1"/>
  <c r="BK55" i="64" a="1"/>
  <c r="BK55" i="64" s="1"/>
  <c r="BK60" i="64" a="1"/>
  <c r="BK60" i="64" s="1"/>
  <c r="BK59" i="64" a="1"/>
  <c r="BK59" i="64" s="1"/>
  <c r="BJ56" i="64"/>
  <c r="BK54" i="64" a="1"/>
  <c r="BK54" i="64" s="1"/>
  <c r="BK53" i="64" a="1"/>
  <c r="BK53" i="64" s="1"/>
  <c r="BK750" i="64" a="1"/>
  <c r="BK750" i="64" s="1"/>
  <c r="BK2722" i="64" a="1"/>
  <c r="BK2722" i="64" s="1"/>
  <c r="BK2799" i="64" a="1"/>
  <c r="BK2799" i="64" s="1"/>
  <c r="BK2773" i="64" a="1"/>
  <c r="BK2773" i="64" s="1"/>
  <c r="BK2748" i="64" a="1"/>
  <c r="BK2748" i="64" s="1"/>
  <c r="BK1897" i="64" a="1"/>
  <c r="BK1897" i="64" s="1"/>
  <c r="BK1898" i="64" s="1"/>
  <c r="BJ93" i="64"/>
  <c r="BK90" i="64" a="1"/>
  <c r="BK90" i="64" s="1"/>
  <c r="BK91" i="64" a="1"/>
  <c r="BK91" i="64" s="1"/>
  <c r="BK92" i="64" a="1"/>
  <c r="BK92" i="64" s="1"/>
  <c r="BK89" i="64" a="1"/>
  <c r="BK89" i="64" s="1"/>
  <c r="BK1839" i="64" a="1"/>
  <c r="BK1839" i="64" s="1"/>
  <c r="BK1840" i="64" s="1"/>
  <c r="BK541" i="64" a="1"/>
  <c r="BK541" i="64" s="1"/>
  <c r="BK2849" i="64" a="1"/>
  <c r="BK2849" i="64" s="1"/>
  <c r="BK1759" i="64" a="1"/>
  <c r="BK1759" i="64" s="1"/>
  <c r="BK2177" i="64" a="1"/>
  <c r="BK2177" i="64" s="1"/>
  <c r="BK2185" i="64" s="1"/>
  <c r="BK1920" i="64" a="1"/>
  <c r="BK1920" i="64" s="1"/>
  <c r="BK1928" i="64" a="1"/>
  <c r="BK1928" i="64" s="1"/>
  <c r="BK1922" i="64" a="1"/>
  <c r="BK1922" i="64" s="1"/>
  <c r="BK1466" i="64" a="1"/>
  <c r="BK1466" i="64" s="1"/>
  <c r="BK1217" i="64" a="1"/>
  <c r="BK1217" i="64" s="1"/>
  <c r="BK589" i="64" a="1"/>
  <c r="BK2513" i="64" a="1"/>
  <c r="BK566" i="64" a="1"/>
  <c r="BL2567" i="64" a="1"/>
  <c r="BG773" i="64" a="1"/>
  <c r="BK850" i="64" a="1"/>
  <c r="BK2492" i="64" a="1"/>
  <c r="BL2533" i="64" a="1"/>
  <c r="BK2470" i="64" a="1"/>
  <c r="BK751" i="64" a="1"/>
  <c r="BK1921" i="64" a="1"/>
  <c r="BK727" i="64" a="1"/>
  <c r="BK1758" i="64" a="1"/>
  <c r="BK2005" i="64" a="1"/>
  <c r="BK542" i="64" a="1"/>
  <c r="BK1218" i="64" a="1"/>
  <c r="BK1467" i="64" a="1"/>
  <c r="BK2006" i="64" a="1"/>
  <c r="BL64" i="1236" l="1"/>
  <c r="BL72" i="861" s="1"/>
  <c r="BL66" i="1236"/>
  <c r="BL43" i="861" s="1"/>
  <c r="AR394" i="64"/>
  <c r="AR398" i="64" s="1"/>
  <c r="AQ400" i="64"/>
  <c r="DC394" i="64"/>
  <c r="DC398" i="64" s="1"/>
  <c r="DB400" i="64"/>
  <c r="DB1066" i="64"/>
  <c r="DB1070" i="64" s="1"/>
  <c r="DA1072" i="64"/>
  <c r="AQ2245" i="64"/>
  <c r="AQ2250" i="64" s="1"/>
  <c r="DA2248" i="64"/>
  <c r="DB2245" i="64" s="1"/>
  <c r="DB2250" i="64" s="1"/>
  <c r="AN44" i="861"/>
  <c r="BM2058" i="64"/>
  <c r="BM2055" i="64" s="1"/>
  <c r="CV2056" i="64"/>
  <c r="CW2051" i="64" s="1"/>
  <c r="CZ1028" i="64"/>
  <c r="DA1023" i="64" s="1"/>
  <c r="DA1030" i="64" s="1"/>
  <c r="DA1027" i="64" s="1"/>
  <c r="CZ1035" i="64"/>
  <c r="O1028" i="64"/>
  <c r="CA1023" i="64"/>
  <c r="CA1030" i="64" s="1"/>
  <c r="AR662" i="64"/>
  <c r="AR652" i="64" s="1"/>
  <c r="AR654" i="64" s="1"/>
  <c r="BF2027" i="64"/>
  <c r="AM2186" i="64" a="1"/>
  <c r="AM2186" i="64" s="1"/>
  <c r="AM2179" i="64" s="1"/>
  <c r="AM2180" i="64" s="1"/>
  <c r="CU25" i="863"/>
  <c r="CU35" i="861" s="1"/>
  <c r="CU67" i="863"/>
  <c r="CU22" i="863" s="1"/>
  <c r="CU32" i="861" s="1"/>
  <c r="CU37" i="861" s="1"/>
  <c r="CU39" i="861" s="1"/>
  <c r="CU69" i="863"/>
  <c r="CU23" i="863" s="1"/>
  <c r="CU33" i="861" s="1"/>
  <c r="BL263" i="64"/>
  <c r="BL281" i="64"/>
  <c r="BM277" i="64"/>
  <c r="BM278" i="64"/>
  <c r="BM260" i="64"/>
  <c r="BM279" i="64"/>
  <c r="BM261" i="64"/>
  <c r="BM262" i="64"/>
  <c r="BM280" i="64"/>
  <c r="CX2719" i="64"/>
  <c r="CX2723" i="64" s="1"/>
  <c r="CT2774" i="64"/>
  <c r="CT2776" i="64" s="1"/>
  <c r="CX2822" i="64"/>
  <c r="CX2796" i="64"/>
  <c r="CU2770" i="64"/>
  <c r="BK850" i="64"/>
  <c r="BL854" i="64" a="1"/>
  <c r="BL854" i="64" s="1"/>
  <c r="BL849" i="64" a="1"/>
  <c r="BL849" i="64" s="1"/>
  <c r="BJ2396" i="64"/>
  <c r="BK589" i="64"/>
  <c r="BL2385" i="64" a="1"/>
  <c r="BL2385" i="64" s="1"/>
  <c r="BL2379" i="64" a="1"/>
  <c r="BL2379" i="64" s="1"/>
  <c r="BL2384" i="64" a="1"/>
  <c r="BL2384" i="64" s="1"/>
  <c r="BL2381" i="64" a="1"/>
  <c r="BL2381" i="64" s="1"/>
  <c r="BL2382" i="64" a="1"/>
  <c r="BL2382" i="64" s="1"/>
  <c r="BL2383" i="64" a="1"/>
  <c r="BL2383" i="64" s="1"/>
  <c r="BL2386" i="64" a="1"/>
  <c r="BL2386" i="64" s="1"/>
  <c r="BL2387" i="64" a="1"/>
  <c r="BL2387" i="64" s="1"/>
  <c r="BL2380" i="64" a="1"/>
  <c r="BL2380" i="64" s="1"/>
  <c r="BK2388" i="64"/>
  <c r="BL565" i="64" a="1"/>
  <c r="BL565" i="64" s="1"/>
  <c r="BL588" i="64" a="1"/>
  <c r="BL588" i="64" s="1"/>
  <c r="BL587" i="64" a="1"/>
  <c r="BL587" i="64" s="1"/>
  <c r="BK566" i="64"/>
  <c r="BL2567" i="64"/>
  <c r="BL2533" i="64"/>
  <c r="BK2492" i="64"/>
  <c r="BK2470" i="64"/>
  <c r="BL2471" i="64" a="1"/>
  <c r="BL2471" i="64" s="1"/>
  <c r="BL2491" i="64" a="1"/>
  <c r="BL2491" i="64" s="1"/>
  <c r="BL2825" i="64" a="1"/>
  <c r="BL2825" i="64" s="1"/>
  <c r="BH2026" i="64"/>
  <c r="BH2027" i="64" s="1"/>
  <c r="BG2027" i="64"/>
  <c r="BI2015" i="64"/>
  <c r="BJ2013" i="64"/>
  <c r="BJ2022" i="64"/>
  <c r="BJ2014" i="64"/>
  <c r="BJ2023" i="64"/>
  <c r="BL2018" i="64" a="1"/>
  <c r="BL2018" i="64" s="1"/>
  <c r="BL2019" i="64" a="1"/>
  <c r="BL2019" i="64" s="1"/>
  <c r="BL2010" i="64" a="1"/>
  <c r="BL2010" i="64" s="1"/>
  <c r="BL2009" i="64" a="1"/>
  <c r="BL2009" i="64" s="1"/>
  <c r="BK2006" i="64"/>
  <c r="BK2005" i="64"/>
  <c r="BL2000" i="64" a="1"/>
  <c r="BL2000" i="64" s="1"/>
  <c r="BL2001" i="64" a="1"/>
  <c r="BL2001" i="64" s="1"/>
  <c r="BK2513" i="64"/>
  <c r="BL2512" i="64" a="1"/>
  <c r="BL2512" i="64" s="1"/>
  <c r="BL725" i="64" a="1"/>
  <c r="BL725" i="64" s="1"/>
  <c r="BG773" i="64"/>
  <c r="BM2282" i="64"/>
  <c r="BM2283" i="64" s="1"/>
  <c r="BH772" i="64" a="1"/>
  <c r="BH772" i="64" s="1"/>
  <c r="BK1921" i="64"/>
  <c r="BK1758" i="64"/>
  <c r="BK1467" i="64"/>
  <c r="BK1218" i="64"/>
  <c r="BK542" i="64"/>
  <c r="BK751" i="64"/>
  <c r="BK727" i="64"/>
  <c r="BJ62" i="64"/>
  <c r="BL720" i="64" a="1"/>
  <c r="BL720" i="64" s="1"/>
  <c r="BL75" i="64" a="1"/>
  <c r="BL75" i="64" s="1"/>
  <c r="BL564" i="64" a="1"/>
  <c r="BL564" i="64" s="1"/>
  <c r="BL55" i="64" a="1"/>
  <c r="BL55" i="64" s="1"/>
  <c r="BL59" i="64" a="1"/>
  <c r="BL59" i="64" s="1"/>
  <c r="BL60" i="64" a="1"/>
  <c r="BL60" i="64" s="1"/>
  <c r="BK56" i="64"/>
  <c r="BL54" i="64" a="1"/>
  <c r="BL54" i="64" s="1"/>
  <c r="BL53" i="64" a="1"/>
  <c r="BL53" i="64" s="1"/>
  <c r="BL750" i="64" a="1"/>
  <c r="BL750" i="64" s="1"/>
  <c r="BL2722" i="64" a="1"/>
  <c r="BL2722" i="64" s="1"/>
  <c r="BL2799" i="64" a="1"/>
  <c r="BL2799" i="64" s="1"/>
  <c r="BL2773" i="64" a="1"/>
  <c r="BL2773" i="64" s="1"/>
  <c r="BL2748" i="64" a="1"/>
  <c r="BL2748" i="64" s="1"/>
  <c r="BL1897" i="64" a="1"/>
  <c r="BL1897" i="64" s="1"/>
  <c r="BL1898" i="64" s="1"/>
  <c r="BK93" i="64"/>
  <c r="BL89" i="64" a="1"/>
  <c r="BL89" i="64" s="1"/>
  <c r="BL90" i="64" a="1"/>
  <c r="BL90" i="64" s="1"/>
  <c r="BL91" i="64" a="1"/>
  <c r="BL91" i="64" s="1"/>
  <c r="BL92" i="64" a="1"/>
  <c r="BL92" i="64" s="1"/>
  <c r="BL1839" i="64" a="1"/>
  <c r="BL1839" i="64" s="1"/>
  <c r="BL1840" i="64" s="1"/>
  <c r="BL541" i="64" a="1"/>
  <c r="BL541" i="64" s="1"/>
  <c r="BL2849" i="64" a="1"/>
  <c r="BL2849" i="64" s="1"/>
  <c r="BL1759" i="64" a="1"/>
  <c r="BL1759" i="64" s="1"/>
  <c r="BL2177" i="64" a="1"/>
  <c r="BL2177" i="64" s="1"/>
  <c r="BL2185" i="64" s="1"/>
  <c r="BL1920" i="64" a="1"/>
  <c r="BL1920" i="64" s="1"/>
  <c r="BL1922" i="64" a="1"/>
  <c r="BL1922" i="64" s="1"/>
  <c r="BL1928" i="64" a="1"/>
  <c r="BL1928" i="64" s="1"/>
  <c r="BL1466" i="64" a="1"/>
  <c r="BL1466" i="64" s="1"/>
  <c r="BL1217" i="64" a="1"/>
  <c r="BL1217" i="64" s="1"/>
  <c r="BM2567" i="64" a="1"/>
  <c r="BL850" i="64" a="1"/>
  <c r="BL1467" i="64" a="1"/>
  <c r="BL751" i="64" a="1"/>
  <c r="BL2470" i="64" a="1"/>
  <c r="BM2533" i="64" a="1"/>
  <c r="BH773" i="64" a="1"/>
  <c r="BL1921" i="64" a="1"/>
  <c r="BL2005" i="64" a="1"/>
  <c r="BL566" i="64" a="1"/>
  <c r="BL589" i="64" a="1"/>
  <c r="BL2492" i="64" a="1"/>
  <c r="BL727" i="64" a="1"/>
  <c r="BL2513" i="64" a="1"/>
  <c r="BL2006" i="64" a="1"/>
  <c r="BL542" i="64" a="1"/>
  <c r="BL1758" i="64" a="1"/>
  <c r="BL1218" i="64" a="1"/>
  <c r="BM60" i="1236" l="1"/>
  <c r="DD394" i="64"/>
  <c r="DD398" i="64" s="1"/>
  <c r="DC400" i="64"/>
  <c r="AS394" i="64"/>
  <c r="AS398" i="64" s="1"/>
  <c r="AR400" i="64"/>
  <c r="DC1066" i="64"/>
  <c r="DC1070" i="64" s="1"/>
  <c r="DB1072" i="64"/>
  <c r="AQ2248" i="64"/>
  <c r="AR2245" i="64" s="1"/>
  <c r="AR2250" i="64" s="1"/>
  <c r="AO95" i="861"/>
  <c r="AO64" i="861"/>
  <c r="DB2248" i="64"/>
  <c r="DC2245" i="64" s="1"/>
  <c r="DC2250" i="64" s="1"/>
  <c r="AN101" i="861"/>
  <c r="CU101" i="861"/>
  <c r="CW2058" i="64"/>
  <c r="CW2055" i="64" s="1"/>
  <c r="BM2056" i="64"/>
  <c r="BN2051" i="64" s="1"/>
  <c r="CV64" i="861"/>
  <c r="DA1035" i="64"/>
  <c r="DA1028" i="64"/>
  <c r="DB1023" i="64" s="1"/>
  <c r="DB1030" i="64" s="1"/>
  <c r="DB1027" i="64" s="1"/>
  <c r="CA1027" i="64"/>
  <c r="CU40" i="861"/>
  <c r="AR663" i="64"/>
  <c r="AR668" i="64" s="1"/>
  <c r="AR655" i="64"/>
  <c r="CU72" i="863"/>
  <c r="CV12" i="863"/>
  <c r="CV71" i="863" s="1"/>
  <c r="CU26" i="863"/>
  <c r="BM281" i="64"/>
  <c r="BN278" i="64"/>
  <c r="BN277" i="64"/>
  <c r="BN260" i="64"/>
  <c r="BN261" i="64"/>
  <c r="BN279" i="64"/>
  <c r="BN262" i="64"/>
  <c r="BN280" i="64"/>
  <c r="BM263" i="64"/>
  <c r="CU2774" i="64"/>
  <c r="CU2776" i="64" s="1"/>
  <c r="CX2725" i="64"/>
  <c r="CY2723" i="64"/>
  <c r="BL850" i="64"/>
  <c r="BL860" i="64" s="1"/>
  <c r="BK860" i="64"/>
  <c r="BM854" i="64" a="1"/>
  <c r="BM854" i="64" s="1"/>
  <c r="BM849" i="64" a="1"/>
  <c r="BM849" i="64" s="1"/>
  <c r="BK2396" i="64"/>
  <c r="BL589" i="64"/>
  <c r="BM2380" i="64" a="1"/>
  <c r="BM2380" i="64" s="1"/>
  <c r="BM2381" i="64" a="1"/>
  <c r="BM2381" i="64" s="1"/>
  <c r="BM2382" i="64" a="1"/>
  <c r="BM2382" i="64" s="1"/>
  <c r="BM2383" i="64" a="1"/>
  <c r="BM2383" i="64" s="1"/>
  <c r="BM2384" i="64" a="1"/>
  <c r="BM2384" i="64" s="1"/>
  <c r="BM2379" i="64" a="1"/>
  <c r="BM2379" i="64" s="1"/>
  <c r="BM2385" i="64" a="1"/>
  <c r="BM2385" i="64" s="1"/>
  <c r="BM2386" i="64" a="1"/>
  <c r="BM2386" i="64" s="1"/>
  <c r="BM2387" i="64" a="1"/>
  <c r="BM2387" i="64" s="1"/>
  <c r="BL2388" i="64"/>
  <c r="BM565" i="64" a="1"/>
  <c r="BM565" i="64" s="1"/>
  <c r="BM588" i="64" a="1"/>
  <c r="BM588" i="64" s="1"/>
  <c r="BM587" i="64" a="1"/>
  <c r="BM587" i="64" s="1"/>
  <c r="BL566" i="64"/>
  <c r="BM2567" i="64"/>
  <c r="BM2533" i="64"/>
  <c r="BL2492" i="64"/>
  <c r="BL2470" i="64"/>
  <c r="BM2825" i="64" a="1"/>
  <c r="BM2825" i="64" s="1"/>
  <c r="BM2471" i="64" a="1"/>
  <c r="BM2471" i="64" s="1"/>
  <c r="BM2491" i="64" a="1"/>
  <c r="BM2491" i="64" s="1"/>
  <c r="BI2024" i="64"/>
  <c r="BJ2015" i="64"/>
  <c r="BK2013" i="64"/>
  <c r="BK2022" i="64"/>
  <c r="BK2014" i="64"/>
  <c r="BK2023" i="64"/>
  <c r="BM2019" i="64" a="1"/>
  <c r="BM2019" i="64" s="1"/>
  <c r="BM2018" i="64" a="1"/>
  <c r="BM2018" i="64" s="1"/>
  <c r="BM2010" i="64" a="1"/>
  <c r="BM2010" i="64" s="1"/>
  <c r="BM2009" i="64" a="1"/>
  <c r="BM2009" i="64" s="1"/>
  <c r="BL2006" i="64"/>
  <c r="BL2005" i="64"/>
  <c r="BM2000" i="64" a="1"/>
  <c r="BM2000" i="64" s="1"/>
  <c r="BM2001" i="64" a="1"/>
  <c r="BM2001" i="64" s="1"/>
  <c r="BL2513" i="64"/>
  <c r="BM2512" i="64" a="1"/>
  <c r="BM2512" i="64" s="1"/>
  <c r="BM725" i="64" a="1"/>
  <c r="BM725" i="64" s="1"/>
  <c r="BH773" i="64"/>
  <c r="BI772" i="64" a="1"/>
  <c r="BI772" i="64" s="1"/>
  <c r="BN2282" i="64"/>
  <c r="BN2283" i="64" s="1"/>
  <c r="BL1467" i="64"/>
  <c r="BL1921" i="64"/>
  <c r="BL1758" i="64"/>
  <c r="BL1218" i="64"/>
  <c r="BL751" i="64"/>
  <c r="BL727" i="64"/>
  <c r="BL542" i="64"/>
  <c r="AN2176" i="64"/>
  <c r="AN2182" i="64" s="1"/>
  <c r="BK62" i="64"/>
  <c r="BM720" i="64" a="1"/>
  <c r="BM720" i="64" s="1"/>
  <c r="BM75" i="64" a="1"/>
  <c r="BM75" i="64" s="1"/>
  <c r="BM564" i="64" a="1"/>
  <c r="BM564" i="64" s="1"/>
  <c r="BM55" i="64" a="1"/>
  <c r="BM55" i="64" s="1"/>
  <c r="BM59" i="64" a="1"/>
  <c r="BM59" i="64" s="1"/>
  <c r="BM60" i="64" a="1"/>
  <c r="BM60" i="64" s="1"/>
  <c r="BL56" i="64"/>
  <c r="BM53" i="64" a="1"/>
  <c r="BM53" i="64" s="1"/>
  <c r="BM54" i="64" a="1"/>
  <c r="BM54" i="64" s="1"/>
  <c r="BM750" i="64" a="1"/>
  <c r="BM750" i="64" s="1"/>
  <c r="BM2722" i="64" a="1"/>
  <c r="BM2722" i="64" s="1"/>
  <c r="BM2799" i="64" a="1"/>
  <c r="BM2799" i="64" s="1"/>
  <c r="BM2773" i="64" a="1"/>
  <c r="BM2773" i="64" s="1"/>
  <c r="BM2748" i="64" a="1"/>
  <c r="BM2748" i="64" s="1"/>
  <c r="BM1897" i="64" a="1"/>
  <c r="BM1897" i="64" s="1"/>
  <c r="BM1898" i="64" s="1"/>
  <c r="BL93" i="64"/>
  <c r="BM90" i="64" a="1"/>
  <c r="BM90" i="64" s="1"/>
  <c r="BM91" i="64" a="1"/>
  <c r="BM91" i="64" s="1"/>
  <c r="BM92" i="64" a="1"/>
  <c r="BM92" i="64" s="1"/>
  <c r="BM89" i="64" a="1"/>
  <c r="BM89" i="64" s="1"/>
  <c r="BM1839" i="64" a="1"/>
  <c r="BM1839" i="64" s="1"/>
  <c r="BM1840" i="64" s="1"/>
  <c r="BM541" i="64" a="1"/>
  <c r="BM541" i="64" s="1"/>
  <c r="BM2849" i="64" a="1"/>
  <c r="BM2849" i="64" s="1"/>
  <c r="BM1759" i="64" a="1"/>
  <c r="BM1759" i="64" s="1"/>
  <c r="BM2177" i="64" a="1"/>
  <c r="BM2177" i="64" s="1"/>
  <c r="BM2185" i="64" s="1"/>
  <c r="BM1920" i="64" a="1"/>
  <c r="BM1920" i="64" s="1"/>
  <c r="BM1922" i="64" a="1"/>
  <c r="BM1922" i="64" s="1"/>
  <c r="BM1928" i="64" a="1"/>
  <c r="BM1928" i="64" s="1"/>
  <c r="BM1466" i="64" a="1"/>
  <c r="BM1466" i="64" s="1"/>
  <c r="BM1217" i="64" a="1"/>
  <c r="BM1217" i="64" s="1"/>
  <c r="BM850" i="64" a="1"/>
  <c r="BM2513" i="64" a="1"/>
  <c r="BM727" i="64" a="1"/>
  <c r="BI773" i="64" a="1"/>
  <c r="BM1921" i="64" a="1"/>
  <c r="BN2533" i="64" a="1"/>
  <c r="BM2492" i="64" a="1"/>
  <c r="BN2567" i="64" a="1"/>
  <c r="BM2470" i="64" a="1"/>
  <c r="BM751" i="64" a="1"/>
  <c r="BM589" i="64" a="1"/>
  <c r="BM2005" i="64" a="1"/>
  <c r="BM542" i="64" a="1"/>
  <c r="BM1758" i="64" a="1"/>
  <c r="BM566" i="64" a="1"/>
  <c r="BM1467" i="64" a="1"/>
  <c r="BM2006" i="64" a="1"/>
  <c r="BM1218" i="64" a="1"/>
  <c r="BM66" i="1236" l="1"/>
  <c r="BM43" i="861" s="1"/>
  <c r="BM64" i="1236"/>
  <c r="BM72" i="861" s="1"/>
  <c r="AT394" i="64"/>
  <c r="AT398" i="64" s="1"/>
  <c r="AS400" i="64"/>
  <c r="DE394" i="64"/>
  <c r="DE398" i="64" s="1"/>
  <c r="DD400" i="64"/>
  <c r="DD1066" i="64"/>
  <c r="DD1070" i="64" s="1"/>
  <c r="DC1072" i="64"/>
  <c r="AR2248" i="64"/>
  <c r="AS2245" i="64" s="1"/>
  <c r="AS2250" i="64" s="1"/>
  <c r="DC2248" i="64"/>
  <c r="DD2245" i="64" s="1"/>
  <c r="DD2250" i="64" s="1"/>
  <c r="AN73" i="861"/>
  <c r="AN75" i="861" s="1"/>
  <c r="BN2058" i="64"/>
  <c r="BN2055" i="64" s="1"/>
  <c r="CW2056" i="64"/>
  <c r="CX2051" i="64" s="1"/>
  <c r="CW18" i="861"/>
  <c r="CW27" i="861" s="1"/>
  <c r="CW28" i="861" s="1"/>
  <c r="DB1035" i="64"/>
  <c r="DB1028" i="64"/>
  <c r="DC1023" i="64" s="1"/>
  <c r="DC1030" i="64" s="1"/>
  <c r="DC1027" i="64" s="1"/>
  <c r="CA1035" i="64"/>
  <c r="CA1028" i="64"/>
  <c r="CB1023" i="64" s="1"/>
  <c r="CB1030" i="64" s="1"/>
  <c r="AS659" i="64"/>
  <c r="AR664" i="64"/>
  <c r="AR656" i="64"/>
  <c r="AS648" i="64"/>
  <c r="BI2026" i="64"/>
  <c r="BI2027" i="64" s="1"/>
  <c r="AN2186" i="64" a="1"/>
  <c r="AN2186" i="64" s="1"/>
  <c r="AN2179" i="64" s="1"/>
  <c r="AN2180" i="64" s="1"/>
  <c r="CV25" i="863"/>
  <c r="CV35" i="861" s="1"/>
  <c r="CV69" i="863"/>
  <c r="CV23" i="863" s="1"/>
  <c r="CV33" i="861" s="1"/>
  <c r="CV67" i="863"/>
  <c r="CV22" i="863" s="1"/>
  <c r="CV32" i="861" s="1"/>
  <c r="CV37" i="861" s="1"/>
  <c r="CV39" i="861" s="1"/>
  <c r="BN263" i="64"/>
  <c r="BN281" i="64"/>
  <c r="BO277" i="64"/>
  <c r="BO278" i="64"/>
  <c r="BO260" i="64"/>
  <c r="BO261" i="64"/>
  <c r="BO279" i="64"/>
  <c r="BO262" i="64"/>
  <c r="BO280" i="64"/>
  <c r="CY2725" i="64"/>
  <c r="CZ2723" i="64"/>
  <c r="CV2770" i="64"/>
  <c r="CV2774" i="64" s="1"/>
  <c r="CV2776" i="64" s="1"/>
  <c r="BM850" i="64"/>
  <c r="BM860" i="64" s="1"/>
  <c r="BN854" i="64" a="1"/>
  <c r="BN854" i="64" s="1"/>
  <c r="BN849" i="64" a="1"/>
  <c r="BN849" i="64" s="1"/>
  <c r="BM589" i="64"/>
  <c r="BL2396" i="64"/>
  <c r="BN2379" i="64" a="1"/>
  <c r="BN2379" i="64" s="1"/>
  <c r="BN2380" i="64" a="1"/>
  <c r="BN2380" i="64" s="1"/>
  <c r="BN2381" i="64" a="1"/>
  <c r="BN2381" i="64" s="1"/>
  <c r="BN2382" i="64" a="1"/>
  <c r="BN2382" i="64" s="1"/>
  <c r="BN2383" i="64" a="1"/>
  <c r="BN2383" i="64" s="1"/>
  <c r="BN2384" i="64" a="1"/>
  <c r="BN2384" i="64" s="1"/>
  <c r="BN2385" i="64" a="1"/>
  <c r="BN2385" i="64" s="1"/>
  <c r="BN2386" i="64" a="1"/>
  <c r="BN2386" i="64" s="1"/>
  <c r="BN2387" i="64" a="1"/>
  <c r="BN2387" i="64" s="1"/>
  <c r="BM2388" i="64"/>
  <c r="BN587" i="64" a="1"/>
  <c r="BN587" i="64" s="1"/>
  <c r="BN565" i="64" a="1"/>
  <c r="BN565" i="64" s="1"/>
  <c r="BN588" i="64" a="1"/>
  <c r="BN588" i="64" s="1"/>
  <c r="BM566" i="64"/>
  <c r="BN2567" i="64"/>
  <c r="BN2533" i="64"/>
  <c r="BM2492" i="64"/>
  <c r="BM2470" i="64"/>
  <c r="BN2825" i="64" a="1"/>
  <c r="BN2825" i="64" s="1"/>
  <c r="BN2471" i="64" a="1"/>
  <c r="BN2471" i="64" s="1"/>
  <c r="BN2491" i="64" a="1"/>
  <c r="BN2491" i="64" s="1"/>
  <c r="BJ2024" i="64"/>
  <c r="BJ2026" i="64" s="1"/>
  <c r="BK2015" i="64"/>
  <c r="BL2013" i="64"/>
  <c r="BL2022" i="64"/>
  <c r="BL2014" i="64"/>
  <c r="BL2023" i="64"/>
  <c r="BN2019" i="64" a="1"/>
  <c r="BN2019" i="64" s="1"/>
  <c r="BN2018" i="64" a="1"/>
  <c r="BN2018" i="64" s="1"/>
  <c r="BN2010" i="64" a="1"/>
  <c r="BN2010" i="64" s="1"/>
  <c r="BN2009" i="64" a="1"/>
  <c r="BN2009" i="64" s="1"/>
  <c r="BM2006" i="64"/>
  <c r="BM2005" i="64"/>
  <c r="BN2000" i="64" a="1"/>
  <c r="BN2000" i="64" s="1"/>
  <c r="BN2001" i="64" a="1"/>
  <c r="BN2001" i="64" s="1"/>
  <c r="BM2513" i="64"/>
  <c r="BN2512" i="64" a="1"/>
  <c r="BN2512" i="64" s="1"/>
  <c r="BN725" i="64" a="1"/>
  <c r="BN725" i="64" s="1"/>
  <c r="BI773" i="64"/>
  <c r="BO2282" i="64"/>
  <c r="BJ772" i="64" a="1"/>
  <c r="BJ772" i="64" s="1"/>
  <c r="BM1467" i="64"/>
  <c r="BM1921" i="64"/>
  <c r="BM1758" i="64"/>
  <c r="BM1218" i="64"/>
  <c r="BM751" i="64"/>
  <c r="BM727" i="64"/>
  <c r="BM542" i="64"/>
  <c r="BL62" i="64"/>
  <c r="BN720" i="64" a="1"/>
  <c r="BN720" i="64" s="1"/>
  <c r="BN75" i="64" a="1"/>
  <c r="BN75" i="64" s="1"/>
  <c r="BN564" i="64" a="1"/>
  <c r="BN564" i="64" s="1"/>
  <c r="BN55" i="64" a="1"/>
  <c r="BN55" i="64" s="1"/>
  <c r="BN59" i="64" a="1"/>
  <c r="BN59" i="64" s="1"/>
  <c r="BN60" i="64" a="1"/>
  <c r="BN60" i="64" s="1"/>
  <c r="BM56" i="64"/>
  <c r="BN53" i="64" a="1"/>
  <c r="BN53" i="64" s="1"/>
  <c r="BN54" i="64" a="1"/>
  <c r="BN54" i="64" s="1"/>
  <c r="BN750" i="64" a="1"/>
  <c r="BN750" i="64" s="1"/>
  <c r="BN2722" i="64" a="1"/>
  <c r="BN2722" i="64" s="1"/>
  <c r="BN2748" i="64" a="1"/>
  <c r="BN2748" i="64" s="1"/>
  <c r="BN2799" i="64" a="1"/>
  <c r="BN2799" i="64" s="1"/>
  <c r="BN2773" i="64" a="1"/>
  <c r="BN2773" i="64" s="1"/>
  <c r="BN1897" i="64" a="1"/>
  <c r="BN1897" i="64" s="1"/>
  <c r="BN1898" i="64" s="1"/>
  <c r="BM93" i="64"/>
  <c r="BN90" i="64" a="1"/>
  <c r="BN90" i="64" s="1"/>
  <c r="BN91" i="64" a="1"/>
  <c r="BN91" i="64" s="1"/>
  <c r="BN92" i="64" a="1"/>
  <c r="BN92" i="64" s="1"/>
  <c r="BN89" i="64" a="1"/>
  <c r="BN89" i="64" s="1"/>
  <c r="BN1839" i="64" a="1"/>
  <c r="BN1839" i="64" s="1"/>
  <c r="BN1840" i="64" s="1"/>
  <c r="BN541" i="64" a="1"/>
  <c r="BN541" i="64" s="1"/>
  <c r="BN2849" i="64" a="1"/>
  <c r="BN2849" i="64" s="1"/>
  <c r="BN1759" i="64" a="1"/>
  <c r="BN1759" i="64" s="1"/>
  <c r="BN2177" i="64" a="1"/>
  <c r="BN2177" i="64" s="1"/>
  <c r="BN2185" i="64" s="1"/>
  <c r="BN1920" i="64" a="1"/>
  <c r="BN1920" i="64" s="1"/>
  <c r="BN1922" i="64" a="1"/>
  <c r="BN1922" i="64" s="1"/>
  <c r="BN1928" i="64" a="1"/>
  <c r="BN1928" i="64" s="1"/>
  <c r="BN1466" i="64" a="1"/>
  <c r="BN1466" i="64" s="1"/>
  <c r="BN1217" i="64" a="1"/>
  <c r="BN1217" i="64" s="1"/>
  <c r="BN566" i="64" a="1"/>
  <c r="BN2492" i="64" a="1"/>
  <c r="BN1921" i="64" a="1"/>
  <c r="BN2513" i="64" a="1"/>
  <c r="BN751" i="64" a="1"/>
  <c r="BO2533" i="64" a="1"/>
  <c r="BN727" i="64" a="1"/>
  <c r="BN2005" i="64" a="1"/>
  <c r="BN1758" i="64" a="1"/>
  <c r="BN850" i="64" a="1"/>
  <c r="BN2470" i="64" a="1"/>
  <c r="BO2567" i="64" a="1"/>
  <c r="BN1467" i="64" a="1"/>
  <c r="BN589" i="64" a="1"/>
  <c r="BN542" i="64" a="1"/>
  <c r="BJ773" i="64" a="1"/>
  <c r="BN2006" i="64" a="1"/>
  <c r="BN1218" i="64" a="1"/>
  <c r="BN60" i="1236" l="1"/>
  <c r="DF394" i="64"/>
  <c r="DF398" i="64" s="1"/>
  <c r="DE400" i="64"/>
  <c r="AU394" i="64"/>
  <c r="AU398" i="64" s="1"/>
  <c r="AT400" i="64"/>
  <c r="DE1066" i="64"/>
  <c r="DE1070" i="64" s="1"/>
  <c r="DD1072" i="64"/>
  <c r="AS2248" i="64"/>
  <c r="AT2245" i="64" s="1"/>
  <c r="AT2250" i="64" s="1"/>
  <c r="DD2248" i="64"/>
  <c r="DE2245" i="64" s="1"/>
  <c r="DE2250" i="64" s="1"/>
  <c r="AP18" i="861"/>
  <c r="AP27" i="861" s="1"/>
  <c r="AP28" i="861" s="1"/>
  <c r="CX2058" i="64"/>
  <c r="CX2055" i="64" s="1"/>
  <c r="BN2056" i="64"/>
  <c r="N2056" i="64" s="1"/>
  <c r="CW12" i="863"/>
  <c r="CW69" i="863" s="1"/>
  <c r="CW23" i="863" s="1"/>
  <c r="CW33" i="861" s="1"/>
  <c r="DC1035" i="64"/>
  <c r="DC1028" i="64"/>
  <c r="DD1023" i="64" s="1"/>
  <c r="DD1030" i="64" s="1"/>
  <c r="DD1027" i="64" s="1"/>
  <c r="CB1027" i="64"/>
  <c r="CV40" i="861"/>
  <c r="AS651" i="64"/>
  <c r="BO2283" i="64"/>
  <c r="CV72" i="863"/>
  <c r="CV26" i="863"/>
  <c r="BO281" i="64"/>
  <c r="BO263" i="64"/>
  <c r="BP277" i="64"/>
  <c r="BP260" i="64"/>
  <c r="BP278" i="64"/>
  <c r="BP279" i="64"/>
  <c r="BP261" i="64"/>
  <c r="BP280" i="64"/>
  <c r="BP262" i="64"/>
  <c r="CX2770" i="64"/>
  <c r="CZ2725" i="64"/>
  <c r="DA2723" i="64"/>
  <c r="CW2770" i="64"/>
  <c r="CW2774" i="64" s="1"/>
  <c r="CW2776" i="64" s="1"/>
  <c r="BN850" i="64"/>
  <c r="BN860" i="64" s="1"/>
  <c r="BO854" i="64" a="1"/>
  <c r="BO854" i="64" s="1"/>
  <c r="BO849" i="64" a="1"/>
  <c r="BO849" i="64" s="1"/>
  <c r="BN589" i="64"/>
  <c r="BM2396" i="64"/>
  <c r="BO2379" i="64" a="1"/>
  <c r="BO2379" i="64" s="1"/>
  <c r="BO2380" i="64" a="1"/>
  <c r="BO2380" i="64" s="1"/>
  <c r="BO2381" i="64" a="1"/>
  <c r="BO2381" i="64" s="1"/>
  <c r="BO2382" i="64" a="1"/>
  <c r="BO2382" i="64" s="1"/>
  <c r="BO2383" i="64" a="1"/>
  <c r="BO2383" i="64" s="1"/>
  <c r="BO2384" i="64" a="1"/>
  <c r="BO2384" i="64" s="1"/>
  <c r="BO2385" i="64" a="1"/>
  <c r="BO2385" i="64" s="1"/>
  <c r="BO2386" i="64" a="1"/>
  <c r="BO2386" i="64" s="1"/>
  <c r="BO2387" i="64" a="1"/>
  <c r="BO2387" i="64" s="1"/>
  <c r="BN2388" i="64"/>
  <c r="BO587" i="64" a="1"/>
  <c r="BO587" i="64" s="1"/>
  <c r="BO565" i="64" a="1"/>
  <c r="BO565" i="64" s="1"/>
  <c r="BO588" i="64" a="1"/>
  <c r="BO588" i="64" s="1"/>
  <c r="BN566" i="64"/>
  <c r="BO2567" i="64"/>
  <c r="BO2533" i="64"/>
  <c r="BN2492" i="64"/>
  <c r="BN2470" i="64"/>
  <c r="BO2825" i="64" a="1"/>
  <c r="BO2825" i="64" s="1"/>
  <c r="BO2471" i="64" a="1"/>
  <c r="BO2471" i="64" s="1"/>
  <c r="BO2491" i="64" a="1"/>
  <c r="BO2491" i="64" s="1"/>
  <c r="BJ2027" i="64"/>
  <c r="BK2024" i="64"/>
  <c r="BK2026" i="64" s="1"/>
  <c r="BK2027" i="64" s="1"/>
  <c r="BL2015" i="64"/>
  <c r="BM2014" i="64"/>
  <c r="BM2023" i="64"/>
  <c r="BM2013" i="64"/>
  <c r="BM2022" i="64"/>
  <c r="BO2019" i="64" a="1"/>
  <c r="BO2019" i="64" s="1"/>
  <c r="BO2018" i="64" a="1"/>
  <c r="BO2018" i="64" s="1"/>
  <c r="BO2009" i="64" a="1"/>
  <c r="BO2009" i="64" s="1"/>
  <c r="BO2010" i="64" a="1"/>
  <c r="BO2010" i="64" s="1"/>
  <c r="BN2006" i="64"/>
  <c r="BN2005" i="64"/>
  <c r="BO2000" i="64" a="1"/>
  <c r="BO2000" i="64" s="1"/>
  <c r="BO2001" i="64" a="1"/>
  <c r="BO2001" i="64" s="1"/>
  <c r="BN2513" i="64"/>
  <c r="BO2512" i="64" a="1"/>
  <c r="BO2512" i="64" s="1"/>
  <c r="BO725" i="64" a="1"/>
  <c r="BO725" i="64" s="1"/>
  <c r="BJ773" i="64"/>
  <c r="BP2282" i="64"/>
  <c r="BP2283" i="64" s="1"/>
  <c r="BK772" i="64" a="1"/>
  <c r="BK772" i="64" s="1"/>
  <c r="BN1467" i="64"/>
  <c r="BN1921" i="64"/>
  <c r="BN1758" i="64"/>
  <c r="N1758" i="64" s="1"/>
  <c r="BN1218" i="64"/>
  <c r="BN542" i="64"/>
  <c r="BN751" i="64"/>
  <c r="BN727" i="64"/>
  <c r="AO2176" i="64"/>
  <c r="AO2182" i="64" s="1"/>
  <c r="BM62" i="64"/>
  <c r="BO720" i="64" a="1"/>
  <c r="BO720" i="64" s="1"/>
  <c r="BO75" i="64" a="1"/>
  <c r="BO75" i="64" s="1"/>
  <c r="BO564" i="64" a="1"/>
  <c r="BO564" i="64" s="1"/>
  <c r="BO55" i="64" a="1"/>
  <c r="BO55" i="64" s="1"/>
  <c r="BO59" i="64" a="1"/>
  <c r="BO59" i="64" s="1"/>
  <c r="BO60" i="64" a="1"/>
  <c r="BO60" i="64" s="1"/>
  <c r="BN56" i="64"/>
  <c r="BO54" i="64" a="1"/>
  <c r="BO54" i="64" s="1"/>
  <c r="BO53" i="64" a="1"/>
  <c r="BO53" i="64" s="1"/>
  <c r="BO750" i="64" a="1"/>
  <c r="BO750" i="64" s="1"/>
  <c r="BO2722" i="64" a="1"/>
  <c r="BO2722" i="64" s="1"/>
  <c r="BO2748" i="64" a="1"/>
  <c r="BO2748" i="64" s="1"/>
  <c r="BO2799" i="64" a="1"/>
  <c r="BO2799" i="64" s="1"/>
  <c r="BO2773" i="64" a="1"/>
  <c r="BO2773" i="64" s="1"/>
  <c r="BO1897" i="64" a="1"/>
  <c r="BO1897" i="64" s="1"/>
  <c r="BO1898" i="64" s="1"/>
  <c r="BN93" i="64"/>
  <c r="BO90" i="64" a="1"/>
  <c r="BO90" i="64" s="1"/>
  <c r="BO91" i="64" a="1"/>
  <c r="BO91" i="64" s="1"/>
  <c r="BO92" i="64" a="1"/>
  <c r="BO92" i="64" s="1"/>
  <c r="BO89" i="64" a="1"/>
  <c r="BO89" i="64" s="1"/>
  <c r="BO1839" i="64" a="1"/>
  <c r="BO1839" i="64" s="1"/>
  <c r="BO1840" i="64" s="1"/>
  <c r="BO541" i="64" a="1"/>
  <c r="BO541" i="64" s="1"/>
  <c r="BO2849" i="64" a="1"/>
  <c r="BO2849" i="64" s="1"/>
  <c r="BO1759" i="64" a="1"/>
  <c r="BO1759" i="64" s="1"/>
  <c r="BO2177" i="64" a="1"/>
  <c r="BO2177" i="64" s="1"/>
  <c r="BO2185" i="64" s="1"/>
  <c r="BO1922" i="64" a="1"/>
  <c r="BO1922" i="64" s="1"/>
  <c r="BO1920" i="64" a="1"/>
  <c r="BO1920" i="64" s="1"/>
  <c r="BO1928" i="64" a="1"/>
  <c r="BO1928" i="64" s="1"/>
  <c r="BO1466" i="64" a="1"/>
  <c r="BO1466" i="64" s="1"/>
  <c r="BO1217" i="64" a="1"/>
  <c r="BO1217" i="64" s="1"/>
  <c r="BP2533" i="64" a="1"/>
  <c r="BO566" i="64" a="1"/>
  <c r="BO1921" i="64" a="1"/>
  <c r="BO751" i="64" a="1"/>
  <c r="BO1758" i="64" a="1"/>
  <c r="BP2567" i="64" a="1"/>
  <c r="BO1467" i="64" a="1"/>
  <c r="BO850" i="64" a="1"/>
  <c r="BO2470" i="64" a="1"/>
  <c r="BK773" i="64" a="1"/>
  <c r="BO589" i="64" a="1"/>
  <c r="BO2005" i="64" a="1"/>
  <c r="BO2513" i="64" a="1"/>
  <c r="BO2492" i="64" a="1"/>
  <c r="BO727" i="64" a="1"/>
  <c r="BO1218" i="64" a="1"/>
  <c r="BO2006" i="64" a="1"/>
  <c r="BO542" i="64" a="1"/>
  <c r="BN66" i="1236" l="1"/>
  <c r="BN43" i="861" s="1"/>
  <c r="BN64" i="1236"/>
  <c r="BN72" i="861" s="1"/>
  <c r="AU400" i="64"/>
  <c r="AV394" i="64"/>
  <c r="AV398" i="64" s="1"/>
  <c r="DG394" i="64"/>
  <c r="DG398" i="64" s="1"/>
  <c r="DF400" i="64"/>
  <c r="AT2248" i="64"/>
  <c r="AU2245" i="64" s="1"/>
  <c r="AU2250" i="64" s="1"/>
  <c r="DF1066" i="64"/>
  <c r="DF1070" i="64" s="1"/>
  <c r="DE1072" i="64"/>
  <c r="DE2248" i="64"/>
  <c r="DF2245" i="64" s="1"/>
  <c r="DF2250" i="64" s="1"/>
  <c r="AO44" i="861"/>
  <c r="CW67" i="863"/>
  <c r="CW71" i="863"/>
  <c r="CW25" i="863" s="1"/>
  <c r="CW35" i="861" s="1"/>
  <c r="BO2051" i="64"/>
  <c r="CX2056" i="64"/>
  <c r="CY2051" i="64" s="1"/>
  <c r="CW64" i="861"/>
  <c r="DD1035" i="64"/>
  <c r="DD1028" i="64"/>
  <c r="DE1023" i="64" s="1"/>
  <c r="DE1030" i="64" s="1"/>
  <c r="DE1027" i="64" s="1"/>
  <c r="CB1035" i="64"/>
  <c r="CB1028" i="64"/>
  <c r="CC1023" i="64" s="1"/>
  <c r="CC1030" i="64" s="1"/>
  <c r="AS660" i="64"/>
  <c r="AO2186" i="64" a="1"/>
  <c r="AO2186" i="64" s="1"/>
  <c r="AO2179" i="64" s="1"/>
  <c r="AO2180" i="64" s="1"/>
  <c r="BP281" i="64"/>
  <c r="BP263" i="64"/>
  <c r="BQ277" i="64"/>
  <c r="BQ278" i="64"/>
  <c r="BQ260" i="64"/>
  <c r="BQ261" i="64"/>
  <c r="BQ279" i="64"/>
  <c r="BQ262" i="64"/>
  <c r="BQ280" i="64"/>
  <c r="DA2725" i="64"/>
  <c r="DB2723" i="64"/>
  <c r="CX2774" i="64"/>
  <c r="BO850" i="64"/>
  <c r="BP854" i="64" a="1"/>
  <c r="BP854" i="64" s="1"/>
  <c r="BP849" i="64" a="1"/>
  <c r="BP849" i="64" s="1"/>
  <c r="BO589" i="64"/>
  <c r="BN2396" i="64"/>
  <c r="N2396" i="64" s="1"/>
  <c r="BP2379" i="64" a="1"/>
  <c r="BP2379" i="64" s="1"/>
  <c r="BP2380" i="64" a="1"/>
  <c r="BP2380" i="64" s="1"/>
  <c r="BP2385" i="64" a="1"/>
  <c r="BP2385" i="64" s="1"/>
  <c r="BP2386" i="64" a="1"/>
  <c r="BP2386" i="64" s="1"/>
  <c r="BP2387" i="64" a="1"/>
  <c r="BP2387" i="64" s="1"/>
  <c r="BP2381" i="64" a="1"/>
  <c r="BP2381" i="64" s="1"/>
  <c r="BP2384" i="64" a="1"/>
  <c r="BP2384" i="64" s="1"/>
  <c r="BP2382" i="64" a="1"/>
  <c r="BP2382" i="64" s="1"/>
  <c r="BP2383" i="64" a="1"/>
  <c r="BP2383" i="64" s="1"/>
  <c r="BO2388" i="64"/>
  <c r="BP587" i="64" a="1"/>
  <c r="BP587" i="64" s="1"/>
  <c r="BP565" i="64" a="1"/>
  <c r="BP565" i="64" s="1"/>
  <c r="BP588" i="64" a="1"/>
  <c r="BP588" i="64" s="1"/>
  <c r="BO566" i="64"/>
  <c r="BP2567" i="64"/>
  <c r="BP2533" i="64"/>
  <c r="BO2470" i="64"/>
  <c r="BO2492" i="64"/>
  <c r="BP2825" i="64" a="1"/>
  <c r="BP2825" i="64" s="1"/>
  <c r="BP2471" i="64" a="1"/>
  <c r="BP2471" i="64" s="1"/>
  <c r="BP2491" i="64" a="1"/>
  <c r="BP2491" i="64" s="1"/>
  <c r="BL2024" i="64"/>
  <c r="BL2026" i="64" s="1"/>
  <c r="BL2027" i="64" s="1"/>
  <c r="BM2015" i="64"/>
  <c r="BN2014" i="64"/>
  <c r="BN2023" i="64"/>
  <c r="BN2013" i="64"/>
  <c r="BN2022" i="64"/>
  <c r="BP2018" i="64" a="1"/>
  <c r="BP2018" i="64" s="1"/>
  <c r="BP2019" i="64" a="1"/>
  <c r="BP2019" i="64" s="1"/>
  <c r="BP2009" i="64" a="1"/>
  <c r="BP2009" i="64" s="1"/>
  <c r="BP2010" i="64" a="1"/>
  <c r="BP2010" i="64" s="1"/>
  <c r="BO2006" i="64"/>
  <c r="BO2005" i="64"/>
  <c r="BP2000" i="64" a="1"/>
  <c r="BP2000" i="64" s="1"/>
  <c r="BP2001" i="64" a="1"/>
  <c r="BP2001" i="64" s="1"/>
  <c r="BO2513" i="64"/>
  <c r="BP2512" i="64" a="1"/>
  <c r="BP2512" i="64" s="1"/>
  <c r="BP725" i="64" a="1"/>
  <c r="BP725" i="64" s="1"/>
  <c r="BK773" i="64"/>
  <c r="BL772" i="64" a="1"/>
  <c r="BL772" i="64" s="1"/>
  <c r="BQ2282" i="64"/>
  <c r="BQ2283" i="64" s="1"/>
  <c r="BO1467" i="64"/>
  <c r="BO1921" i="64"/>
  <c r="BO1758" i="64"/>
  <c r="BO1218" i="64"/>
  <c r="BO542" i="64"/>
  <c r="BO751" i="64"/>
  <c r="BO727" i="64"/>
  <c r="BN62" i="64"/>
  <c r="BP720" i="64" a="1"/>
  <c r="BP720" i="64" s="1"/>
  <c r="BP75" i="64" a="1"/>
  <c r="BP75" i="64" s="1"/>
  <c r="BP564" i="64" a="1"/>
  <c r="BP564" i="64" s="1"/>
  <c r="BP55" i="64" a="1"/>
  <c r="BP55" i="64" s="1"/>
  <c r="BP60" i="64" a="1"/>
  <c r="BP60" i="64" s="1"/>
  <c r="BP59" i="64" a="1"/>
  <c r="BP59" i="64" s="1"/>
  <c r="BO56" i="64"/>
  <c r="BP54" i="64" a="1"/>
  <c r="BP54" i="64" s="1"/>
  <c r="BP53" i="64" a="1"/>
  <c r="BP53" i="64" s="1"/>
  <c r="BP750" i="64" a="1"/>
  <c r="BP750" i="64" s="1"/>
  <c r="BP2722" i="64" a="1"/>
  <c r="BP2722" i="64" s="1"/>
  <c r="BP2799" i="64" a="1"/>
  <c r="BP2799" i="64" s="1"/>
  <c r="BP2773" i="64" a="1"/>
  <c r="BP2773" i="64" s="1"/>
  <c r="BP2748" i="64" a="1"/>
  <c r="BP2748" i="64" s="1"/>
  <c r="BP1897" i="64" a="1"/>
  <c r="BP1897" i="64" s="1"/>
  <c r="BP1898" i="64" s="1"/>
  <c r="BO93" i="64"/>
  <c r="BP89" i="64" a="1"/>
  <c r="BP89" i="64" s="1"/>
  <c r="BP90" i="64" a="1"/>
  <c r="BP90" i="64" s="1"/>
  <c r="BP91" i="64" a="1"/>
  <c r="BP91" i="64" s="1"/>
  <c r="BP92" i="64" a="1"/>
  <c r="BP92" i="64" s="1"/>
  <c r="BP1839" i="64" a="1"/>
  <c r="BP1839" i="64" s="1"/>
  <c r="BP1840" i="64" s="1"/>
  <c r="BP541" i="64" a="1"/>
  <c r="BP541" i="64" s="1"/>
  <c r="BP2849" i="64" a="1"/>
  <c r="BP2849" i="64" s="1"/>
  <c r="BP1759" i="64" a="1"/>
  <c r="BP1759" i="64" s="1"/>
  <c r="BP2177" i="64" a="1"/>
  <c r="BP2177" i="64" s="1"/>
  <c r="BP2185" i="64" s="1"/>
  <c r="BP1922" i="64" a="1"/>
  <c r="BP1922" i="64" s="1"/>
  <c r="BP1928" i="64" a="1"/>
  <c r="BP1928" i="64" s="1"/>
  <c r="BP1920" i="64" a="1"/>
  <c r="BP1920" i="64" s="1"/>
  <c r="BP1466" i="64" a="1"/>
  <c r="BP1466" i="64" s="1"/>
  <c r="BP1217" i="64" a="1"/>
  <c r="BP1217" i="64" s="1"/>
  <c r="BP1218" i="64" a="1"/>
  <c r="BP2492" i="64" a="1"/>
  <c r="BP566" i="64" a="1"/>
  <c r="BP589" i="64" a="1"/>
  <c r="BP850" i="64" a="1"/>
  <c r="BP1921" i="64" a="1"/>
  <c r="BP1467" i="64" a="1"/>
  <c r="BP727" i="64" a="1"/>
  <c r="BP2513" i="64" a="1"/>
  <c r="BP751" i="64" a="1"/>
  <c r="BP2470" i="64" a="1"/>
  <c r="BQ2533" i="64" a="1"/>
  <c r="BQ2567" i="64" a="1"/>
  <c r="BP2005" i="64" a="1"/>
  <c r="BP2006" i="64" a="1"/>
  <c r="BP1758" i="64" a="1"/>
  <c r="BP542" i="64" a="1"/>
  <c r="BL773" i="64" a="1"/>
  <c r="BO60" i="1236" l="1"/>
  <c r="N64" i="1236"/>
  <c r="N72" i="861" s="1"/>
  <c r="DH394" i="64"/>
  <c r="DH398" i="64" s="1"/>
  <c r="DG400" i="64"/>
  <c r="AV400" i="64"/>
  <c r="AW394" i="64"/>
  <c r="AW398" i="64" s="1"/>
  <c r="AU2248" i="64"/>
  <c r="AV2245" i="64" s="1"/>
  <c r="AV2250" i="64" s="1"/>
  <c r="DG1066" i="64"/>
  <c r="DG1070" i="64" s="1"/>
  <c r="DF1072" i="64"/>
  <c r="DF2248" i="64"/>
  <c r="DG2245" i="64" s="1"/>
  <c r="DG2250" i="64" s="1"/>
  <c r="AP64" i="861"/>
  <c r="AP95" i="861"/>
  <c r="AO101" i="861"/>
  <c r="CW72" i="863"/>
  <c r="CV101" i="861"/>
  <c r="CW22" i="863"/>
  <c r="CW32" i="861" s="1"/>
  <c r="CW37" i="861" s="1"/>
  <c r="CW39" i="861" s="1"/>
  <c r="CY2058" i="64"/>
  <c r="CY2055" i="64" s="1"/>
  <c r="BO2058" i="64"/>
  <c r="CX18" i="861"/>
  <c r="CX27" i="861" s="1"/>
  <c r="CX28" i="861" s="1"/>
  <c r="DE1028" i="64"/>
  <c r="DF1023" i="64" s="1"/>
  <c r="DF1030" i="64" s="1"/>
  <c r="DF1027" i="64" s="1"/>
  <c r="DE1035" i="64"/>
  <c r="CC1027" i="64"/>
  <c r="AS662" i="64"/>
  <c r="AS652" i="64" s="1"/>
  <c r="AS654" i="64" s="1"/>
  <c r="BQ263" i="64"/>
  <c r="BR277" i="64"/>
  <c r="BR260" i="64"/>
  <c r="BR278" i="64"/>
  <c r="BR261" i="64"/>
  <c r="BR279" i="64"/>
  <c r="BR280" i="64"/>
  <c r="BR262" i="64"/>
  <c r="BQ281" i="64"/>
  <c r="DB2725" i="64"/>
  <c r="DC2723" i="64"/>
  <c r="CX2776" i="64"/>
  <c r="CY2774" i="64"/>
  <c r="BP850" i="64"/>
  <c r="BP860" i="64" s="1"/>
  <c r="BO860" i="64"/>
  <c r="BQ854" i="64" a="1"/>
  <c r="BQ854" i="64" s="1"/>
  <c r="BQ849" i="64" a="1"/>
  <c r="BQ849" i="64" s="1"/>
  <c r="BP589" i="64"/>
  <c r="BO2396" i="64"/>
  <c r="BQ2379" i="64" a="1"/>
  <c r="BQ2379" i="64" s="1"/>
  <c r="BQ2380" i="64" a="1"/>
  <c r="BQ2380" i="64" s="1"/>
  <c r="BQ2381" i="64" a="1"/>
  <c r="BQ2381" i="64" s="1"/>
  <c r="BQ2382" i="64" a="1"/>
  <c r="BQ2382" i="64" s="1"/>
  <c r="BQ2383" i="64" a="1"/>
  <c r="BQ2383" i="64" s="1"/>
  <c r="BQ2384" i="64" a="1"/>
  <c r="BQ2384" i="64" s="1"/>
  <c r="BQ2385" i="64" a="1"/>
  <c r="BQ2385" i="64" s="1"/>
  <c r="BQ2386" i="64" a="1"/>
  <c r="BQ2386" i="64" s="1"/>
  <c r="BQ2387" i="64" a="1"/>
  <c r="BQ2387" i="64" s="1"/>
  <c r="BP2388" i="64"/>
  <c r="BQ587" i="64" a="1"/>
  <c r="BQ587" i="64" s="1"/>
  <c r="BQ565" i="64" a="1"/>
  <c r="BQ565" i="64" s="1"/>
  <c r="BQ588" i="64" a="1"/>
  <c r="BQ588" i="64" s="1"/>
  <c r="BP566" i="64"/>
  <c r="BQ2567" i="64"/>
  <c r="BQ2533" i="64"/>
  <c r="BP2492" i="64"/>
  <c r="BP2470" i="64"/>
  <c r="BQ2825" i="64" a="1"/>
  <c r="BQ2825" i="64" s="1"/>
  <c r="BQ2471" i="64" a="1"/>
  <c r="BQ2471" i="64" s="1"/>
  <c r="BQ2491" i="64" a="1"/>
  <c r="BQ2491" i="64" s="1"/>
  <c r="BN2015" i="64"/>
  <c r="BN2024" i="64"/>
  <c r="BM2024" i="64"/>
  <c r="BM2026" i="64" s="1"/>
  <c r="BM2027" i="64" s="1"/>
  <c r="BO2013" i="64"/>
  <c r="BO2022" i="64"/>
  <c r="BO2014" i="64"/>
  <c r="BO2023" i="64"/>
  <c r="BQ2019" i="64" a="1"/>
  <c r="BQ2019" i="64" s="1"/>
  <c r="BQ2018" i="64" a="1"/>
  <c r="BQ2018" i="64" s="1"/>
  <c r="BQ2009" i="64" a="1"/>
  <c r="BQ2009" i="64" s="1"/>
  <c r="BQ2010" i="64" a="1"/>
  <c r="BQ2010" i="64" s="1"/>
  <c r="BP2006" i="64"/>
  <c r="BP2005" i="64"/>
  <c r="BQ2000" i="64" a="1"/>
  <c r="BQ2000" i="64" s="1"/>
  <c r="BQ2001" i="64" a="1"/>
  <c r="BQ2001" i="64" s="1"/>
  <c r="BP2513" i="64"/>
  <c r="BQ2512" i="64" a="1"/>
  <c r="BQ2512" i="64" s="1"/>
  <c r="BQ725" i="64" a="1"/>
  <c r="BQ725" i="64" s="1"/>
  <c r="BL773" i="64"/>
  <c r="BR2282" i="64"/>
  <c r="BR2283" i="64" s="1"/>
  <c r="BM772" i="64" a="1"/>
  <c r="BM772" i="64" s="1"/>
  <c r="BP1921" i="64"/>
  <c r="BP1467" i="64"/>
  <c r="BP1758" i="64"/>
  <c r="BP1218" i="64"/>
  <c r="BP542" i="64"/>
  <c r="BP751" i="64"/>
  <c r="BP727" i="64"/>
  <c r="AP2176" i="64"/>
  <c r="BO62" i="64"/>
  <c r="BQ720" i="64" a="1"/>
  <c r="BQ720" i="64" s="1"/>
  <c r="BQ75" i="64" a="1"/>
  <c r="BQ75" i="64" s="1"/>
  <c r="BQ564" i="64" a="1"/>
  <c r="BQ564" i="64" s="1"/>
  <c r="BQ55" i="64" a="1"/>
  <c r="BQ55" i="64" s="1"/>
  <c r="BQ60" i="64" a="1"/>
  <c r="BQ60" i="64" s="1"/>
  <c r="BQ59" i="64" a="1"/>
  <c r="BQ59" i="64" s="1"/>
  <c r="BP56" i="64"/>
  <c r="BQ54" i="64" a="1"/>
  <c r="BQ54" i="64" s="1"/>
  <c r="BQ53" i="64" a="1"/>
  <c r="BQ53" i="64" s="1"/>
  <c r="BQ750" i="64" a="1"/>
  <c r="BQ750" i="64" s="1"/>
  <c r="BQ2722" i="64" a="1"/>
  <c r="BQ2722" i="64" s="1"/>
  <c r="BQ2799" i="64" a="1"/>
  <c r="BQ2799" i="64" s="1"/>
  <c r="BQ2773" i="64" a="1"/>
  <c r="BQ2773" i="64" s="1"/>
  <c r="BQ2748" i="64" a="1"/>
  <c r="BQ2748" i="64" s="1"/>
  <c r="BQ1897" i="64" a="1"/>
  <c r="BQ1897" i="64" s="1"/>
  <c r="BQ1898" i="64" s="1"/>
  <c r="BQ89" i="64" a="1"/>
  <c r="BQ89" i="64" s="1"/>
  <c r="BQ92" i="64" a="1"/>
  <c r="BQ92" i="64" s="1"/>
  <c r="BQ90" i="64" a="1"/>
  <c r="BQ90" i="64" s="1"/>
  <c r="BQ91" i="64" a="1"/>
  <c r="BQ91" i="64" s="1"/>
  <c r="BP93" i="64"/>
  <c r="BQ1839" i="64" a="1"/>
  <c r="BQ1839" i="64" s="1"/>
  <c r="BQ1840" i="64" s="1"/>
  <c r="BQ541" i="64" a="1"/>
  <c r="BQ541" i="64" s="1"/>
  <c r="BQ2849" i="64" a="1"/>
  <c r="BQ2849" i="64" s="1"/>
  <c r="BQ1759" i="64" a="1"/>
  <c r="BQ1759" i="64" s="1"/>
  <c r="BQ2177" i="64" a="1"/>
  <c r="BQ2177" i="64" s="1"/>
  <c r="BQ2185" i="64" s="1"/>
  <c r="BQ1928" i="64" a="1"/>
  <c r="BQ1928" i="64" s="1"/>
  <c r="BQ1920" i="64" a="1"/>
  <c r="BQ1920" i="64" s="1"/>
  <c r="BQ1922" i="64" a="1"/>
  <c r="BQ1922" i="64" s="1"/>
  <c r="BQ1466" i="64" a="1"/>
  <c r="BQ1466" i="64" s="1"/>
  <c r="BQ1217" i="64" a="1"/>
  <c r="BQ1217" i="64" s="1"/>
  <c r="BR2567" i="64" a="1"/>
  <c r="BQ2513" i="64" a="1"/>
  <c r="BM773" i="64" a="1"/>
  <c r="BQ2006" i="64" a="1"/>
  <c r="BQ727" i="64" a="1"/>
  <c r="BR2533" i="64" a="1"/>
  <c r="BQ751" i="64" a="1"/>
  <c r="BQ1467" i="64" a="1"/>
  <c r="BQ1921" i="64" a="1"/>
  <c r="BQ589" i="64" a="1"/>
  <c r="BQ1758" i="64" a="1"/>
  <c r="BQ850" i="64" a="1"/>
  <c r="BQ2470" i="64" a="1"/>
  <c r="BQ542" i="64" a="1"/>
  <c r="BQ566" i="64" a="1"/>
  <c r="BQ1218" i="64" a="1"/>
  <c r="BQ2492" i="64" a="1"/>
  <c r="BQ2005" i="64" a="1"/>
  <c r="O60" i="1236" l="1"/>
  <c r="BO66" i="1236"/>
  <c r="BO43" i="861" s="1"/>
  <c r="BO64" i="1236"/>
  <c r="BO72" i="861" s="1"/>
  <c r="AW400" i="64"/>
  <c r="AX394" i="64"/>
  <c r="AX398" i="64" s="1"/>
  <c r="DI394" i="64"/>
  <c r="DI398" i="64" s="1"/>
  <c r="DH400" i="64"/>
  <c r="AV2248" i="64"/>
  <c r="AW2245" i="64" s="1"/>
  <c r="AW2250" i="64" s="1"/>
  <c r="DH1066" i="64"/>
  <c r="DH1070" i="64" s="1"/>
  <c r="DG1072" i="64"/>
  <c r="DG2248" i="64"/>
  <c r="DH2245" i="64" s="1"/>
  <c r="DH2250" i="64" s="1"/>
  <c r="AO73" i="861"/>
  <c r="AO75" i="861" s="1"/>
  <c r="CW26" i="863"/>
  <c r="CW40" i="861"/>
  <c r="BO2055" i="64"/>
  <c r="CY2056" i="64"/>
  <c r="CZ2051" i="64" s="1"/>
  <c r="CX12" i="863"/>
  <c r="CX69" i="863" s="1"/>
  <c r="CX23" i="863" s="1"/>
  <c r="CX33" i="861" s="1"/>
  <c r="DF1035" i="64"/>
  <c r="DF1028" i="64"/>
  <c r="DG1023" i="64" s="1"/>
  <c r="DG1030" i="64" s="1"/>
  <c r="DG1027" i="64" s="1"/>
  <c r="CC1035" i="64"/>
  <c r="CC1028" i="64"/>
  <c r="CD1023" i="64" s="1"/>
  <c r="CD1030" i="64" s="1"/>
  <c r="AS663" i="64"/>
  <c r="AS664" i="64" s="1"/>
  <c r="AS655" i="64"/>
  <c r="BR263" i="64"/>
  <c r="BR281" i="64"/>
  <c r="BS277" i="64"/>
  <c r="BS260" i="64"/>
  <c r="BS278" i="64"/>
  <c r="BS279" i="64"/>
  <c r="BS261" i="64"/>
  <c r="BS262" i="64"/>
  <c r="BS280" i="64"/>
  <c r="CY2776" i="64"/>
  <c r="CZ2774" i="64"/>
  <c r="DC2725" i="64"/>
  <c r="DD2723" i="64"/>
  <c r="BQ850" i="64"/>
  <c r="BR854" i="64" a="1"/>
  <c r="BR854" i="64" s="1"/>
  <c r="BR849" i="64" a="1"/>
  <c r="BR849" i="64" s="1"/>
  <c r="BQ589" i="64"/>
  <c r="BP2396" i="64"/>
  <c r="BR2379" i="64" a="1"/>
  <c r="BR2379" i="64" s="1"/>
  <c r="BR2380" i="64" a="1"/>
  <c r="BR2380" i="64" s="1"/>
  <c r="BR2381" i="64" a="1"/>
  <c r="BR2381" i="64" s="1"/>
  <c r="BR2382" i="64" a="1"/>
  <c r="BR2382" i="64" s="1"/>
  <c r="BR2385" i="64" a="1"/>
  <c r="BR2385" i="64" s="1"/>
  <c r="BR2384" i="64" a="1"/>
  <c r="BR2384" i="64" s="1"/>
  <c r="BR2386" i="64" a="1"/>
  <c r="BR2386" i="64" s="1"/>
  <c r="BR2387" i="64" a="1"/>
  <c r="BR2387" i="64" s="1"/>
  <c r="BR2383" i="64" a="1"/>
  <c r="BR2383" i="64" s="1"/>
  <c r="BQ2388" i="64"/>
  <c r="BR587" i="64" a="1"/>
  <c r="BR587" i="64" s="1"/>
  <c r="BR565" i="64" a="1"/>
  <c r="BR565" i="64" s="1"/>
  <c r="BR588" i="64" a="1"/>
  <c r="BR588" i="64" s="1"/>
  <c r="BQ566" i="64"/>
  <c r="BR2533" i="64"/>
  <c r="BR2567" i="64"/>
  <c r="BQ2492" i="64"/>
  <c r="BQ2470" i="64"/>
  <c r="BR2825" i="64" a="1"/>
  <c r="BR2825" i="64" s="1"/>
  <c r="BR2471" i="64" a="1"/>
  <c r="BR2471" i="64" s="1"/>
  <c r="BR2491" i="64" a="1"/>
  <c r="BR2491" i="64" s="1"/>
  <c r="BN2026" i="64"/>
  <c r="BN2027" i="64" s="1"/>
  <c r="BO2015" i="64"/>
  <c r="BP2013" i="64"/>
  <c r="BP2022" i="64"/>
  <c r="BP2014" i="64"/>
  <c r="BP2023" i="64"/>
  <c r="BR2019" i="64" a="1"/>
  <c r="BR2019" i="64" s="1"/>
  <c r="BR2018" i="64" a="1"/>
  <c r="BR2018" i="64" s="1"/>
  <c r="BR2009" i="64" a="1"/>
  <c r="BR2009" i="64" s="1"/>
  <c r="BR2010" i="64" a="1"/>
  <c r="BR2010" i="64" s="1"/>
  <c r="BQ2006" i="64"/>
  <c r="BQ2005" i="64"/>
  <c r="BR2000" i="64" a="1"/>
  <c r="BR2000" i="64" s="1"/>
  <c r="BR2001" i="64" a="1"/>
  <c r="BR2001" i="64" s="1"/>
  <c r="BQ2513" i="64"/>
  <c r="BR2512" i="64" a="1"/>
  <c r="BR2512" i="64" s="1"/>
  <c r="BR725" i="64" a="1"/>
  <c r="BR725" i="64" s="1"/>
  <c r="BM773" i="64"/>
  <c r="BS2282" i="64"/>
  <c r="BS2283" i="64" s="1"/>
  <c r="BN772" i="64" a="1"/>
  <c r="BN772" i="64" s="1"/>
  <c r="AP2182" i="64"/>
  <c r="BQ1758" i="64"/>
  <c r="BQ1921" i="64"/>
  <c r="BQ1467" i="64"/>
  <c r="BQ1218" i="64"/>
  <c r="BQ542" i="64"/>
  <c r="BQ751" i="64"/>
  <c r="BQ727" i="64"/>
  <c r="BP62" i="64"/>
  <c r="BR720" i="64" a="1"/>
  <c r="BR720" i="64" s="1"/>
  <c r="BR75" i="64" a="1"/>
  <c r="BR75" i="64" s="1"/>
  <c r="BR564" i="64" a="1"/>
  <c r="BR564" i="64" s="1"/>
  <c r="BR55" i="64" a="1"/>
  <c r="BR55" i="64" s="1"/>
  <c r="BR60" i="64" a="1"/>
  <c r="BR60" i="64" s="1"/>
  <c r="BR59" i="64" a="1"/>
  <c r="BR59" i="64" s="1"/>
  <c r="BQ56" i="64"/>
  <c r="BR54" i="64" a="1"/>
  <c r="BR54" i="64" s="1"/>
  <c r="BR53" i="64" a="1"/>
  <c r="BR53" i="64" s="1"/>
  <c r="BR750" i="64" a="1"/>
  <c r="BR750" i="64" s="1"/>
  <c r="BR2722" i="64" a="1"/>
  <c r="BR2722" i="64" s="1"/>
  <c r="BR2799" i="64" a="1"/>
  <c r="BR2799" i="64" s="1"/>
  <c r="BR2773" i="64" a="1"/>
  <c r="BR2773" i="64" s="1"/>
  <c r="BR2748" i="64" a="1"/>
  <c r="BR2748" i="64" s="1"/>
  <c r="BR1897" i="64" a="1"/>
  <c r="BR1897" i="64" s="1"/>
  <c r="BR1898" i="64" s="1"/>
  <c r="BR92" i="64" a="1"/>
  <c r="BR92" i="64" s="1"/>
  <c r="BR89" i="64" a="1"/>
  <c r="BR89" i="64" s="1"/>
  <c r="BR91" i="64" a="1"/>
  <c r="BR91" i="64" s="1"/>
  <c r="BR90" i="64" a="1"/>
  <c r="BR90" i="64" s="1"/>
  <c r="BQ93" i="64"/>
  <c r="BR1839" i="64" a="1"/>
  <c r="BR1839" i="64" s="1"/>
  <c r="BR1840" i="64" s="1"/>
  <c r="BR541" i="64" a="1"/>
  <c r="BR541" i="64" s="1"/>
  <c r="BR2849" i="64" a="1"/>
  <c r="BR2849" i="64" s="1"/>
  <c r="BR1759" i="64" a="1"/>
  <c r="BR1759" i="64" s="1"/>
  <c r="BR2177" i="64" a="1"/>
  <c r="BR2177" i="64" s="1"/>
  <c r="BR2185" i="64" s="1"/>
  <c r="BR1920" i="64" a="1"/>
  <c r="BR1920" i="64" s="1"/>
  <c r="BR1922" i="64" a="1"/>
  <c r="BR1922" i="64" s="1"/>
  <c r="BR1928" i="64" a="1"/>
  <c r="BR1928" i="64" s="1"/>
  <c r="BR1466" i="64" a="1"/>
  <c r="BR1466" i="64" s="1"/>
  <c r="BR1217" i="64" a="1"/>
  <c r="BR1217" i="64" s="1"/>
  <c r="BR751" i="64" a="1"/>
  <c r="BR566" i="64" a="1"/>
  <c r="BR2513" i="64" a="1"/>
  <c r="BS2567" i="64" a="1"/>
  <c r="BR727" i="64" a="1"/>
  <c r="BR1218" i="64" a="1"/>
  <c r="BS2533" i="64" a="1"/>
  <c r="BR2005" i="64" a="1"/>
  <c r="BR589" i="64" a="1"/>
  <c r="BR2492" i="64" a="1"/>
  <c r="BN773" i="64" a="1"/>
  <c r="BR542" i="64" a="1"/>
  <c r="BR1921" i="64" a="1"/>
  <c r="BR850" i="64" a="1"/>
  <c r="BR1467" i="64" a="1"/>
  <c r="BR2470" i="64" a="1"/>
  <c r="BR1758" i="64" a="1"/>
  <c r="BR2006" i="64" a="1"/>
  <c r="BP60" i="1236" l="1"/>
  <c r="DI400" i="64"/>
  <c r="DJ394" i="64"/>
  <c r="DJ398" i="64" s="1"/>
  <c r="AX400" i="64"/>
  <c r="AY394" i="64"/>
  <c r="AY398" i="64" s="1"/>
  <c r="DH2248" i="64"/>
  <c r="DI2245" i="64" s="1"/>
  <c r="DI2250" i="64" s="1"/>
  <c r="AW2248" i="64"/>
  <c r="AX2245" i="64" s="1"/>
  <c r="AX2250" i="64" s="1"/>
  <c r="DI1066" i="64"/>
  <c r="DI1070" i="64" s="1"/>
  <c r="DH1072" i="64"/>
  <c r="AQ18" i="861"/>
  <c r="AQ27" i="861" s="1"/>
  <c r="AQ28" i="861" s="1"/>
  <c r="CX67" i="863"/>
  <c r="CX22" i="863" s="1"/>
  <c r="CX32" i="861" s="1"/>
  <c r="CX37" i="861" s="1"/>
  <c r="CX39" i="861" s="1"/>
  <c r="CX71" i="863"/>
  <c r="CX25" i="863" s="1"/>
  <c r="CX35" i="861" s="1"/>
  <c r="CZ2058" i="64"/>
  <c r="CZ2055" i="64" s="1"/>
  <c r="BO2056" i="64"/>
  <c r="BP2051" i="64" s="1"/>
  <c r="CX64" i="861"/>
  <c r="DG1035" i="64"/>
  <c r="DG1028" i="64"/>
  <c r="DH1023" i="64" s="1"/>
  <c r="DH1030" i="64" s="1"/>
  <c r="DH1027" i="64" s="1"/>
  <c r="CD1027" i="64"/>
  <c r="AT659" i="64"/>
  <c r="AS668" i="64"/>
  <c r="AS656" i="64"/>
  <c r="AT648" i="64"/>
  <c r="AT651" i="64" s="1"/>
  <c r="AP2186" i="64" a="1"/>
  <c r="AP2186" i="64" s="1"/>
  <c r="AP2179" i="64" s="1"/>
  <c r="AP2180" i="64" s="1"/>
  <c r="BT277" i="64"/>
  <c r="BT278" i="64"/>
  <c r="BT260" i="64"/>
  <c r="BT261" i="64"/>
  <c r="BT279" i="64"/>
  <c r="BT280" i="64"/>
  <c r="BT262" i="64"/>
  <c r="BS281" i="64"/>
  <c r="BS263" i="64"/>
  <c r="DD2725" i="64"/>
  <c r="DE2723" i="64"/>
  <c r="CZ2776" i="64"/>
  <c r="DA2774" i="64"/>
  <c r="BR850" i="64"/>
  <c r="BR860" i="64" s="1"/>
  <c r="BQ860" i="64"/>
  <c r="BS854" i="64" a="1"/>
  <c r="BS854" i="64" s="1"/>
  <c r="BS849" i="64" a="1"/>
  <c r="BS849" i="64" s="1"/>
  <c r="BR589" i="64"/>
  <c r="BQ2396" i="64"/>
  <c r="BS2379" i="64" a="1"/>
  <c r="BS2379" i="64" s="1"/>
  <c r="BS2380" i="64" a="1"/>
  <c r="BS2380" i="64" s="1"/>
  <c r="BS2383" i="64" a="1"/>
  <c r="BS2383" i="64" s="1"/>
  <c r="BS2381" i="64" a="1"/>
  <c r="BS2381" i="64" s="1"/>
  <c r="BS2385" i="64" a="1"/>
  <c r="BS2385" i="64" s="1"/>
  <c r="BS2384" i="64" a="1"/>
  <c r="BS2384" i="64" s="1"/>
  <c r="BS2386" i="64" a="1"/>
  <c r="BS2386" i="64" s="1"/>
  <c r="BS2387" i="64" a="1"/>
  <c r="BS2387" i="64" s="1"/>
  <c r="BS2382" i="64" a="1"/>
  <c r="BS2382" i="64" s="1"/>
  <c r="BR2388" i="64"/>
  <c r="BS565" i="64" a="1"/>
  <c r="BS565" i="64" s="1"/>
  <c r="BS588" i="64" a="1"/>
  <c r="BS588" i="64" s="1"/>
  <c r="BS587" i="64" a="1"/>
  <c r="BS587" i="64" s="1"/>
  <c r="BR566" i="64"/>
  <c r="BS2567" i="64"/>
  <c r="BS2533" i="64"/>
  <c r="BR2470" i="64"/>
  <c r="BR2492" i="64"/>
  <c r="BS2825" i="64" a="1"/>
  <c r="BS2825" i="64" s="1"/>
  <c r="BS2471" i="64" a="1"/>
  <c r="BS2471" i="64" s="1"/>
  <c r="BS2491" i="64" a="1"/>
  <c r="BS2491" i="64" s="1"/>
  <c r="BP2015" i="64"/>
  <c r="BP2024" i="64"/>
  <c r="BO2024" i="64"/>
  <c r="BQ2013" i="64"/>
  <c r="BQ2022" i="64"/>
  <c r="BQ2014" i="64"/>
  <c r="BQ2023" i="64"/>
  <c r="BS2019" i="64" a="1"/>
  <c r="BS2019" i="64" s="1"/>
  <c r="BS2018" i="64" a="1"/>
  <c r="BS2018" i="64" s="1"/>
  <c r="BS2010" i="64" a="1"/>
  <c r="BS2010" i="64" s="1"/>
  <c r="BS2009" i="64" a="1"/>
  <c r="BS2009" i="64" s="1"/>
  <c r="BR2006" i="64"/>
  <c r="BR2005" i="64"/>
  <c r="BS2000" i="64" a="1"/>
  <c r="BS2000" i="64" s="1"/>
  <c r="BS2001" i="64" a="1"/>
  <c r="BS2001" i="64" s="1"/>
  <c r="BR2513" i="64"/>
  <c r="BS2512" i="64" a="1"/>
  <c r="BS2512" i="64" s="1"/>
  <c r="BS725" i="64" a="1"/>
  <c r="BS725" i="64" s="1"/>
  <c r="BN773" i="64"/>
  <c r="BT2282" i="64"/>
  <c r="BT2283" i="64" s="1"/>
  <c r="BO772" i="64" a="1"/>
  <c r="BO772" i="64" s="1"/>
  <c r="BR1921" i="64"/>
  <c r="BR1467" i="64"/>
  <c r="BR1758" i="64"/>
  <c r="BR1218" i="64"/>
  <c r="BR727" i="64"/>
  <c r="BR751" i="64"/>
  <c r="BR542" i="64"/>
  <c r="BQ62" i="64"/>
  <c r="BS720" i="64" a="1"/>
  <c r="BS720" i="64" s="1"/>
  <c r="BS75" i="64" a="1"/>
  <c r="BS75" i="64" s="1"/>
  <c r="BS564" i="64" a="1"/>
  <c r="BS564" i="64" s="1"/>
  <c r="BS55" i="64" a="1"/>
  <c r="BS55" i="64" s="1"/>
  <c r="BS60" i="64" a="1"/>
  <c r="BS60" i="64" s="1"/>
  <c r="BS59" i="64" a="1"/>
  <c r="BS59" i="64" s="1"/>
  <c r="BR56" i="64"/>
  <c r="BS53" i="64" a="1"/>
  <c r="BS53" i="64" s="1"/>
  <c r="BS54" i="64" a="1"/>
  <c r="BS54" i="64" s="1"/>
  <c r="BS750" i="64" a="1"/>
  <c r="BS750" i="64" s="1"/>
  <c r="BS2722" i="64" a="1"/>
  <c r="BS2722" i="64" s="1"/>
  <c r="BS2799" i="64" a="1"/>
  <c r="BS2799" i="64" s="1"/>
  <c r="BS2773" i="64" a="1"/>
  <c r="BS2773" i="64" s="1"/>
  <c r="BS2748" i="64" a="1"/>
  <c r="BS2748" i="64" s="1"/>
  <c r="BS1897" i="64" a="1"/>
  <c r="BS1897" i="64" s="1"/>
  <c r="BS1898" i="64" s="1"/>
  <c r="BR93" i="64"/>
  <c r="BS90" i="64" a="1"/>
  <c r="BS90" i="64" s="1"/>
  <c r="BS91" i="64" a="1"/>
  <c r="BS91" i="64" s="1"/>
  <c r="BS92" i="64" a="1"/>
  <c r="BS92" i="64" s="1"/>
  <c r="BS89" i="64" a="1"/>
  <c r="BS89" i="64" s="1"/>
  <c r="BS1839" i="64" a="1"/>
  <c r="BS1839" i="64" s="1"/>
  <c r="BS1840" i="64" s="1"/>
  <c r="BS541" i="64" a="1"/>
  <c r="BS541" i="64" s="1"/>
  <c r="BS2849" i="64" a="1"/>
  <c r="BS2849" i="64" s="1"/>
  <c r="BS1759" i="64" a="1"/>
  <c r="BS1759" i="64" s="1"/>
  <c r="BS2177" i="64" a="1"/>
  <c r="BS2177" i="64" s="1"/>
  <c r="BS2185" i="64" s="1"/>
  <c r="BS1920" i="64" a="1"/>
  <c r="BS1920" i="64" s="1"/>
  <c r="BS1922" i="64" a="1"/>
  <c r="BS1922" i="64" s="1"/>
  <c r="BS1928" i="64" a="1"/>
  <c r="BS1928" i="64" s="1"/>
  <c r="BS1466" i="64" a="1"/>
  <c r="BS1466" i="64" s="1"/>
  <c r="BS1217" i="64" a="1"/>
  <c r="BS1217" i="64" s="1"/>
  <c r="BS1467" i="64" a="1"/>
  <c r="BS2470" i="64" a="1"/>
  <c r="BS589" i="64" a="1"/>
  <c r="BO773" i="64" a="1"/>
  <c r="BS2492" i="64" a="1"/>
  <c r="BS850" i="64" a="1"/>
  <c r="BS2513" i="64" a="1"/>
  <c r="BS1218" i="64" a="1"/>
  <c r="BT2533" i="64" a="1"/>
  <c r="BS566" i="64" a="1"/>
  <c r="BT2567" i="64" a="1"/>
  <c r="BS1921" i="64" a="1"/>
  <c r="BS727" i="64" a="1"/>
  <c r="BS542" i="64" a="1"/>
  <c r="BS751" i="64" a="1"/>
  <c r="BS1758" i="64" a="1"/>
  <c r="BS2006" i="64" a="1"/>
  <c r="BS2005" i="64" a="1"/>
  <c r="BP66" i="1236" l="1"/>
  <c r="BP43" i="861" s="1"/>
  <c r="BP64" i="1236"/>
  <c r="BP72" i="861" s="1"/>
  <c r="AY400" i="64"/>
  <c r="AZ394" i="64"/>
  <c r="AZ398" i="64" s="1"/>
  <c r="DJ400" i="64"/>
  <c r="DK394" i="64"/>
  <c r="DK398" i="64" s="1"/>
  <c r="DI2248" i="64"/>
  <c r="DJ2245" i="64" s="1"/>
  <c r="DJ2250" i="64" s="1"/>
  <c r="AX2248" i="64"/>
  <c r="AY2245" i="64" s="1"/>
  <c r="AY2250" i="64" s="1"/>
  <c r="DJ1066" i="64"/>
  <c r="DJ1070" i="64" s="1"/>
  <c r="DI1072" i="64"/>
  <c r="CX72" i="863"/>
  <c r="AP44" i="861"/>
  <c r="CX26" i="863"/>
  <c r="CX40" i="861"/>
  <c r="BP2058" i="64"/>
  <c r="CZ2056" i="64"/>
  <c r="DA2051" i="64" s="1"/>
  <c r="CY18" i="861"/>
  <c r="DH1035" i="64"/>
  <c r="DH1028" i="64"/>
  <c r="DI1023" i="64" s="1"/>
  <c r="DI1030" i="64" s="1"/>
  <c r="DI1027" i="64" s="1"/>
  <c r="CD1035" i="64"/>
  <c r="CD1028" i="64"/>
  <c r="CE1023" i="64" s="1"/>
  <c r="CE1030" i="64" s="1"/>
  <c r="AT660" i="64"/>
  <c r="BO2026" i="64"/>
  <c r="BO2027" i="64" s="1"/>
  <c r="AQ2176" i="64"/>
  <c r="AQ2182" i="64" s="1"/>
  <c r="L2180" i="64"/>
  <c r="AQ2186" i="64" a="1"/>
  <c r="AQ2186" i="64" s="1"/>
  <c r="BT263" i="64"/>
  <c r="BU277" i="64"/>
  <c r="BU278" i="64"/>
  <c r="BU260" i="64"/>
  <c r="BU261" i="64"/>
  <c r="BU279" i="64"/>
  <c r="BU262" i="64"/>
  <c r="BU280" i="64"/>
  <c r="BT281" i="64"/>
  <c r="DA2776" i="64"/>
  <c r="DB2774" i="64"/>
  <c r="DE2725" i="64"/>
  <c r="DF2723" i="64"/>
  <c r="BS850" i="64"/>
  <c r="BT854" i="64" a="1"/>
  <c r="BT854" i="64" s="1"/>
  <c r="BT849" i="64" a="1"/>
  <c r="BT849" i="64" s="1"/>
  <c r="BS589" i="64"/>
  <c r="BR2396" i="64"/>
  <c r="BT2385" i="64" a="1"/>
  <c r="BT2385" i="64" s="1"/>
  <c r="BT2379" i="64" a="1"/>
  <c r="BT2379" i="64" s="1"/>
  <c r="BT2382" i="64" a="1"/>
  <c r="BT2382" i="64" s="1"/>
  <c r="BT2383" i="64" a="1"/>
  <c r="BT2383" i="64" s="1"/>
  <c r="BT2381" i="64" a="1"/>
  <c r="BT2381" i="64" s="1"/>
  <c r="BT2384" i="64" a="1"/>
  <c r="BT2384" i="64" s="1"/>
  <c r="BT2386" i="64" a="1"/>
  <c r="BT2386" i="64" s="1"/>
  <c r="BT2387" i="64" a="1"/>
  <c r="BT2387" i="64" s="1"/>
  <c r="BT2380" i="64" a="1"/>
  <c r="BT2380" i="64" s="1"/>
  <c r="BS2388" i="64"/>
  <c r="BT565" i="64" a="1"/>
  <c r="BT565" i="64" s="1"/>
  <c r="BT588" i="64" a="1"/>
  <c r="BT588" i="64" s="1"/>
  <c r="BT587" i="64" a="1"/>
  <c r="BT587" i="64" s="1"/>
  <c r="BS566" i="64"/>
  <c r="BT2567" i="64"/>
  <c r="BT2533" i="64"/>
  <c r="BS2492" i="64"/>
  <c r="BS2470" i="64"/>
  <c r="BT2825" i="64" a="1"/>
  <c r="BT2825" i="64" s="1"/>
  <c r="BT2471" i="64" a="1"/>
  <c r="BT2471" i="64" s="1"/>
  <c r="BT2491" i="64" a="1"/>
  <c r="BT2491" i="64" s="1"/>
  <c r="BP2026" i="64"/>
  <c r="BP2027" i="64" s="1"/>
  <c r="BQ2015" i="64"/>
  <c r="BR2014" i="64"/>
  <c r="BR2023" i="64"/>
  <c r="BR2013" i="64"/>
  <c r="BR2022" i="64"/>
  <c r="BT2018" i="64" a="1"/>
  <c r="BT2018" i="64" s="1"/>
  <c r="BT2019" i="64" a="1"/>
  <c r="BT2019" i="64" s="1"/>
  <c r="BT2010" i="64" a="1"/>
  <c r="BT2010" i="64" s="1"/>
  <c r="BT2009" i="64" a="1"/>
  <c r="BT2009" i="64" s="1"/>
  <c r="BS2006" i="64"/>
  <c r="BS2005" i="64"/>
  <c r="BT2000" i="64" a="1"/>
  <c r="BT2000" i="64" s="1"/>
  <c r="BT2001" i="64" a="1"/>
  <c r="BT2001" i="64" s="1"/>
  <c r="BS2513" i="64"/>
  <c r="BT2512" i="64" a="1"/>
  <c r="BT2512" i="64" s="1"/>
  <c r="BT725" i="64" a="1"/>
  <c r="BT725" i="64" s="1"/>
  <c r="BO773" i="64"/>
  <c r="BP772" i="64" a="1"/>
  <c r="BP772" i="64" s="1"/>
  <c r="BU2282" i="64"/>
  <c r="BU2283" i="64" s="1"/>
  <c r="BS1467" i="64"/>
  <c r="BS1921" i="64"/>
  <c r="BS1758" i="64"/>
  <c r="BS1218" i="64"/>
  <c r="BS542" i="64"/>
  <c r="BS751" i="64"/>
  <c r="BS727" i="64"/>
  <c r="BR62" i="64"/>
  <c r="BT720" i="64" a="1"/>
  <c r="BT720" i="64" s="1"/>
  <c r="BT75" i="64" a="1"/>
  <c r="BT75" i="64" s="1"/>
  <c r="BT564" i="64" a="1"/>
  <c r="BT564" i="64" s="1"/>
  <c r="BT55" i="64" a="1"/>
  <c r="BT55" i="64" s="1"/>
  <c r="BT59" i="64" a="1"/>
  <c r="BT59" i="64" s="1"/>
  <c r="BT60" i="64" a="1"/>
  <c r="BT60" i="64" s="1"/>
  <c r="BS56" i="64"/>
  <c r="BT54" i="64" a="1"/>
  <c r="BT54" i="64" s="1"/>
  <c r="BT53" i="64" a="1"/>
  <c r="BT53" i="64" s="1"/>
  <c r="BT750" i="64" a="1"/>
  <c r="BT750" i="64" s="1"/>
  <c r="BT2722" i="64" a="1"/>
  <c r="BT2722" i="64" s="1"/>
  <c r="BT2799" i="64" a="1"/>
  <c r="BT2799" i="64" s="1"/>
  <c r="BT2773" i="64" a="1"/>
  <c r="BT2773" i="64" s="1"/>
  <c r="BT2748" i="64" a="1"/>
  <c r="BT2748" i="64" s="1"/>
  <c r="BT1897" i="64" a="1"/>
  <c r="BT1897" i="64" s="1"/>
  <c r="BT1898" i="64" s="1"/>
  <c r="BS93" i="64"/>
  <c r="BT89" i="64" a="1"/>
  <c r="BT89" i="64" s="1"/>
  <c r="BT90" i="64" a="1"/>
  <c r="BT90" i="64" s="1"/>
  <c r="BT91" i="64" a="1"/>
  <c r="BT91" i="64" s="1"/>
  <c r="BT92" i="64" a="1"/>
  <c r="BT92" i="64" s="1"/>
  <c r="BT1839" i="64" a="1"/>
  <c r="BT1839" i="64" s="1"/>
  <c r="BT1840" i="64" s="1"/>
  <c r="BT541" i="64" a="1"/>
  <c r="BT541" i="64" s="1"/>
  <c r="BT2849" i="64" a="1"/>
  <c r="BT2849" i="64" s="1"/>
  <c r="BT1759" i="64" a="1"/>
  <c r="BT1759" i="64" s="1"/>
  <c r="BT2177" i="64" a="1"/>
  <c r="BT2177" i="64" s="1"/>
  <c r="BT2185" i="64" s="1"/>
  <c r="BT1920" i="64" a="1"/>
  <c r="BT1920" i="64" s="1"/>
  <c r="BT1922" i="64" a="1"/>
  <c r="BT1922" i="64" s="1"/>
  <c r="BT1928" i="64" a="1"/>
  <c r="BT1928" i="64" s="1"/>
  <c r="BT1466" i="64" a="1"/>
  <c r="BT1466" i="64" s="1"/>
  <c r="BT1217" i="64" a="1"/>
  <c r="BT1217" i="64" s="1"/>
  <c r="BT566" i="64" a="1"/>
  <c r="BT2470" i="64" a="1"/>
  <c r="BT2513" i="64" a="1"/>
  <c r="BT2006" i="64" a="1"/>
  <c r="BU2567" i="64" a="1"/>
  <c r="BT2492" i="64" a="1"/>
  <c r="BT850" i="64" a="1"/>
  <c r="BT751" i="64" a="1"/>
  <c r="BP773" i="64" a="1"/>
  <c r="BT1218" i="64" a="1"/>
  <c r="BU2533" i="64" a="1"/>
  <c r="BT589" i="64" a="1"/>
  <c r="BT542" i="64" a="1"/>
  <c r="BT727" i="64" a="1"/>
  <c r="BT1921" i="64" a="1"/>
  <c r="BT1758" i="64" a="1"/>
  <c r="BT2005" i="64" a="1"/>
  <c r="BT1467" i="64" a="1"/>
  <c r="BQ60" i="1236" l="1"/>
  <c r="DK400" i="64"/>
  <c r="DL394" i="64"/>
  <c r="DL398" i="64" s="1"/>
  <c r="AZ400" i="64"/>
  <c r="BA394" i="64"/>
  <c r="BA398" i="64" s="1"/>
  <c r="DJ2248" i="64"/>
  <c r="DK2245" i="64" s="1"/>
  <c r="DK2250" i="64" s="1"/>
  <c r="AY2248" i="64"/>
  <c r="AZ2245" i="64" s="1"/>
  <c r="AZ2250" i="64" s="1"/>
  <c r="DJ1072" i="64"/>
  <c r="DK1066" i="64"/>
  <c r="DK1070" i="64" s="1"/>
  <c r="AQ64" i="861"/>
  <c r="AQ95" i="861"/>
  <c r="AP101" i="861"/>
  <c r="CW101" i="861"/>
  <c r="DA2058" i="64"/>
  <c r="DA2055" i="64" s="1"/>
  <c r="BP2055" i="64"/>
  <c r="K2058" i="64"/>
  <c r="M2058" i="64"/>
  <c r="CY27" i="861"/>
  <c r="CY28" i="861" s="1"/>
  <c r="CY12" i="863"/>
  <c r="DI1035" i="64"/>
  <c r="DI1028" i="64"/>
  <c r="DJ1023" i="64" s="1"/>
  <c r="DJ1030" i="64" s="1"/>
  <c r="DJ1027" i="64" s="1"/>
  <c r="CE1027" i="64"/>
  <c r="AT662" i="64"/>
  <c r="AT652" i="64" s="1"/>
  <c r="AT654" i="64" s="1"/>
  <c r="AQ2179" i="64"/>
  <c r="BV277" i="64"/>
  <c r="BV278" i="64"/>
  <c r="BV260" i="64"/>
  <c r="BV261" i="64"/>
  <c r="BV279" i="64"/>
  <c r="BV262" i="64"/>
  <c r="BV280" i="64"/>
  <c r="BU263" i="64"/>
  <c r="BU281" i="64"/>
  <c r="DF2725" i="64"/>
  <c r="DG2723" i="64"/>
  <c r="DB2776" i="64"/>
  <c r="DC2774" i="64"/>
  <c r="BT850" i="64"/>
  <c r="BT860" i="64" s="1"/>
  <c r="BS860" i="64"/>
  <c r="BU854" i="64" a="1"/>
  <c r="BU854" i="64" s="1"/>
  <c r="BU849" i="64" a="1"/>
  <c r="BU849" i="64" s="1"/>
  <c r="BS2396" i="64"/>
  <c r="BT589" i="64"/>
  <c r="BU2380" i="64" a="1"/>
  <c r="BU2380" i="64" s="1"/>
  <c r="BU2381" i="64" a="1"/>
  <c r="BU2381" i="64" s="1"/>
  <c r="BU2382" i="64" a="1"/>
  <c r="BU2382" i="64" s="1"/>
  <c r="BU2383" i="64" a="1"/>
  <c r="BU2383" i="64" s="1"/>
  <c r="BU2384" i="64" a="1"/>
  <c r="BU2384" i="64" s="1"/>
  <c r="BU2379" i="64" a="1"/>
  <c r="BU2379" i="64" s="1"/>
  <c r="BU2385" i="64" a="1"/>
  <c r="BU2385" i="64" s="1"/>
  <c r="BU2386" i="64" a="1"/>
  <c r="BU2386" i="64" s="1"/>
  <c r="BU2387" i="64" a="1"/>
  <c r="BU2387" i="64" s="1"/>
  <c r="BT2388" i="64"/>
  <c r="BU565" i="64" a="1"/>
  <c r="BU565" i="64" s="1"/>
  <c r="BU588" i="64" a="1"/>
  <c r="BU588" i="64" s="1"/>
  <c r="BU587" i="64" a="1"/>
  <c r="BU587" i="64" s="1"/>
  <c r="BT566" i="64"/>
  <c r="BU2567" i="64"/>
  <c r="BU2533" i="64"/>
  <c r="BT2492" i="64"/>
  <c r="BT2470" i="64"/>
  <c r="BU2825" i="64" a="1"/>
  <c r="BU2825" i="64" s="1"/>
  <c r="BU2471" i="64" a="1"/>
  <c r="BU2471" i="64" s="1"/>
  <c r="BU2491" i="64" a="1"/>
  <c r="BU2491" i="64" s="1"/>
  <c r="BR2015" i="64"/>
  <c r="BQ2024" i="64"/>
  <c r="BR2024" i="64"/>
  <c r="BS2013" i="64"/>
  <c r="BS2022" i="64"/>
  <c r="BS2014" i="64"/>
  <c r="BS2023" i="64"/>
  <c r="BU2019" i="64" a="1"/>
  <c r="BU2019" i="64" s="1"/>
  <c r="BU2018" i="64" a="1"/>
  <c r="BU2018" i="64" s="1"/>
  <c r="BU2010" i="64" a="1"/>
  <c r="BU2010" i="64" s="1"/>
  <c r="BU2009" i="64" a="1"/>
  <c r="BU2009" i="64" s="1"/>
  <c r="BT2006" i="64"/>
  <c r="BT2005" i="64"/>
  <c r="BU2000" i="64" a="1"/>
  <c r="BU2000" i="64" s="1"/>
  <c r="BU2001" i="64" a="1"/>
  <c r="BU2001" i="64" s="1"/>
  <c r="BT2513" i="64"/>
  <c r="BU2512" i="64" a="1"/>
  <c r="BU2512" i="64" s="1"/>
  <c r="BU725" i="64" a="1"/>
  <c r="BU725" i="64" s="1"/>
  <c r="BP773" i="64"/>
  <c r="BV2282" i="64"/>
  <c r="BV2283" i="64" s="1"/>
  <c r="BQ772" i="64" a="1"/>
  <c r="BQ772" i="64" s="1"/>
  <c r="BT1467" i="64"/>
  <c r="BT1758" i="64"/>
  <c r="BT1921" i="64"/>
  <c r="BT1218" i="64"/>
  <c r="BT542" i="64"/>
  <c r="BT751" i="64"/>
  <c r="BT727" i="64"/>
  <c r="BS62" i="64"/>
  <c r="BU720" i="64" a="1"/>
  <c r="BU720" i="64" s="1"/>
  <c r="BU75" i="64" a="1"/>
  <c r="BU75" i="64" s="1"/>
  <c r="BU564" i="64" a="1"/>
  <c r="BU564" i="64" s="1"/>
  <c r="BU55" i="64" a="1"/>
  <c r="BU55" i="64" s="1"/>
  <c r="BU59" i="64" a="1"/>
  <c r="BU59" i="64" s="1"/>
  <c r="BU60" i="64" a="1"/>
  <c r="BU60" i="64" s="1"/>
  <c r="BT56" i="64"/>
  <c r="BU54" i="64" a="1"/>
  <c r="BU54" i="64" s="1"/>
  <c r="BU53" i="64" a="1"/>
  <c r="BU53" i="64" s="1"/>
  <c r="BU750" i="64" a="1"/>
  <c r="BU750" i="64" s="1"/>
  <c r="BU2722" i="64" a="1"/>
  <c r="BU2722" i="64" s="1"/>
  <c r="BU2799" i="64" a="1"/>
  <c r="BU2799" i="64" s="1"/>
  <c r="BU2773" i="64" a="1"/>
  <c r="BU2773" i="64" s="1"/>
  <c r="BU2748" i="64" a="1"/>
  <c r="BU2748" i="64" s="1"/>
  <c r="BU1897" i="64" a="1"/>
  <c r="BU1897" i="64" s="1"/>
  <c r="BU1898" i="64" s="1"/>
  <c r="BU90" i="64" a="1"/>
  <c r="BU90" i="64" s="1"/>
  <c r="BU91" i="64" a="1"/>
  <c r="BU91" i="64" s="1"/>
  <c r="BU92" i="64" a="1"/>
  <c r="BU92" i="64" s="1"/>
  <c r="BU89" i="64" a="1"/>
  <c r="BU89" i="64" s="1"/>
  <c r="BT93" i="64"/>
  <c r="BU1839" i="64" a="1"/>
  <c r="BU1839" i="64" s="1"/>
  <c r="BU1840" i="64" s="1"/>
  <c r="BU541" i="64" a="1"/>
  <c r="BU541" i="64" s="1"/>
  <c r="BU2849" i="64" a="1"/>
  <c r="BU2849" i="64" s="1"/>
  <c r="BU1759" i="64" a="1"/>
  <c r="BU1759" i="64" s="1"/>
  <c r="BU2177" i="64" a="1"/>
  <c r="BU2177" i="64" s="1"/>
  <c r="BU2185" i="64" s="1"/>
  <c r="BU1920" i="64" a="1"/>
  <c r="BU1920" i="64" s="1"/>
  <c r="BU1928" i="64" a="1"/>
  <c r="BU1928" i="64" s="1"/>
  <c r="BU1922" i="64" a="1"/>
  <c r="BU1922" i="64" s="1"/>
  <c r="BU1466" i="64" a="1"/>
  <c r="BU1466" i="64" s="1"/>
  <c r="BU1217" i="64" a="1"/>
  <c r="BU1217" i="64" s="1"/>
  <c r="BU566" i="64" a="1"/>
  <c r="BU727" i="64" a="1"/>
  <c r="BU1921" i="64" a="1"/>
  <c r="BV2567" i="64" a="1"/>
  <c r="BU2470" i="64" a="1"/>
  <c r="BU1218" i="64" a="1"/>
  <c r="BU589" i="64" a="1"/>
  <c r="BU751" i="64" a="1"/>
  <c r="BV2533" i="64" a="1"/>
  <c r="BU1467" i="64" a="1"/>
  <c r="BU542" i="64" a="1"/>
  <c r="BU2492" i="64" a="1"/>
  <c r="BU850" i="64" a="1"/>
  <c r="BU2513" i="64" a="1"/>
  <c r="BQ773" i="64" a="1"/>
  <c r="BU1758" i="64" a="1"/>
  <c r="BU2006" i="64" a="1"/>
  <c r="BU2005" i="64" a="1"/>
  <c r="BQ66" i="1236" l="1"/>
  <c r="BQ43" i="861" s="1"/>
  <c r="BQ64" i="1236"/>
  <c r="BQ72" i="861" s="1"/>
  <c r="BB394" i="64"/>
  <c r="BB398" i="64" s="1"/>
  <c r="BA400" i="64"/>
  <c r="DL400" i="64"/>
  <c r="DK2248" i="64"/>
  <c r="DL2245" i="64" s="1"/>
  <c r="DL2250" i="64" s="1"/>
  <c r="AZ2248" i="64"/>
  <c r="BA2245" i="64" s="1"/>
  <c r="BA2250" i="64" s="1"/>
  <c r="DK1072" i="64"/>
  <c r="DL1066" i="64"/>
  <c r="DL1070" i="64" s="1"/>
  <c r="AP73" i="861"/>
  <c r="AP75" i="861" s="1"/>
  <c r="BP2056" i="64"/>
  <c r="BQ2051" i="64" s="1"/>
  <c r="DA2056" i="64"/>
  <c r="DB2051" i="64" s="1"/>
  <c r="K2055" i="64"/>
  <c r="M2055" i="64"/>
  <c r="L2056" i="64"/>
  <c r="CY64" i="861"/>
  <c r="CY71" i="863"/>
  <c r="CY25" i="863" s="1"/>
  <c r="CY35" i="861" s="1"/>
  <c r="CY67" i="863"/>
  <c r="CY69" i="863"/>
  <c r="CY23" i="863" s="1"/>
  <c r="CY33" i="861" s="1"/>
  <c r="DJ1035" i="64"/>
  <c r="DJ1028" i="64"/>
  <c r="DK1023" i="64" s="1"/>
  <c r="DK1030" i="64" s="1"/>
  <c r="DK1027" i="64" s="1"/>
  <c r="CE1035" i="64"/>
  <c r="CE1028" i="64"/>
  <c r="CF1023" i="64" s="1"/>
  <c r="CF1030" i="64" s="1"/>
  <c r="CF1027" i="64" s="1"/>
  <c r="AT663" i="64"/>
  <c r="AT664" i="64" s="1"/>
  <c r="AT655" i="64"/>
  <c r="AQ2180" i="64"/>
  <c r="AR2176" i="64" s="1"/>
  <c r="AR2182" i="64" s="1"/>
  <c r="BQ2026" i="64"/>
  <c r="BQ2027" i="64" s="1"/>
  <c r="AR2186" i="64" a="1"/>
  <c r="AR2186" i="64" s="1"/>
  <c r="BV281" i="64"/>
  <c r="BV263" i="64"/>
  <c r="BW277" i="64"/>
  <c r="BW278" i="64"/>
  <c r="BW260" i="64"/>
  <c r="BW261" i="64"/>
  <c r="BW279" i="64"/>
  <c r="BW262" i="64"/>
  <c r="BW280" i="64"/>
  <c r="DC2776" i="64"/>
  <c r="DD2774" i="64"/>
  <c r="DG2725" i="64"/>
  <c r="DH2723" i="64"/>
  <c r="BU850" i="64"/>
  <c r="BV854" i="64" a="1"/>
  <c r="BV854" i="64" s="1"/>
  <c r="BV849" i="64" a="1"/>
  <c r="BV849" i="64" s="1"/>
  <c r="BU589" i="64"/>
  <c r="BT2396" i="64"/>
  <c r="BU2388" i="64"/>
  <c r="BV2379" i="64" a="1"/>
  <c r="BV2379" i="64" s="1"/>
  <c r="BV2380" i="64" a="1"/>
  <c r="BV2380" i="64" s="1"/>
  <c r="BV2381" i="64" a="1"/>
  <c r="BV2381" i="64" s="1"/>
  <c r="BV2382" i="64" a="1"/>
  <c r="BV2382" i="64" s="1"/>
  <c r="BV2383" i="64" a="1"/>
  <c r="BV2383" i="64" s="1"/>
  <c r="BV2385" i="64" a="1"/>
  <c r="BV2385" i="64" s="1"/>
  <c r="BV2384" i="64" a="1"/>
  <c r="BV2384" i="64" s="1"/>
  <c r="BV2386" i="64" a="1"/>
  <c r="BV2386" i="64" s="1"/>
  <c r="BV2387" i="64" a="1"/>
  <c r="BV2387" i="64" s="1"/>
  <c r="BV587" i="64" a="1"/>
  <c r="BV587" i="64" s="1"/>
  <c r="BV565" i="64" a="1"/>
  <c r="BV565" i="64" s="1"/>
  <c r="BV588" i="64" a="1"/>
  <c r="BV588" i="64" s="1"/>
  <c r="BU566" i="64"/>
  <c r="BV2533" i="64"/>
  <c r="BV2567" i="64"/>
  <c r="BU2492" i="64"/>
  <c r="BU2470" i="64"/>
  <c r="BV2825" i="64" a="1"/>
  <c r="BV2825" i="64" s="1"/>
  <c r="BV2471" i="64" a="1"/>
  <c r="BV2471" i="64" s="1"/>
  <c r="BV2491" i="64" a="1"/>
  <c r="BV2491" i="64" s="1"/>
  <c r="BR2026" i="64"/>
  <c r="BR2027" i="64" s="1"/>
  <c r="BS2015" i="64"/>
  <c r="BT2013" i="64"/>
  <c r="BT2022" i="64"/>
  <c r="BT2014" i="64"/>
  <c r="BT2023" i="64"/>
  <c r="BV2019" i="64" a="1"/>
  <c r="BV2019" i="64" s="1"/>
  <c r="BV2018" i="64" a="1"/>
  <c r="BV2018" i="64" s="1"/>
  <c r="BV2010" i="64" a="1"/>
  <c r="BV2010" i="64" s="1"/>
  <c r="BV2009" i="64" a="1"/>
  <c r="BV2009" i="64" s="1"/>
  <c r="BU2006" i="64"/>
  <c r="BU2005" i="64"/>
  <c r="BV2000" i="64" a="1"/>
  <c r="BV2000" i="64" s="1"/>
  <c r="BV2001" i="64" a="1"/>
  <c r="BV2001" i="64" s="1"/>
  <c r="BU2513" i="64"/>
  <c r="BV2512" i="64" a="1"/>
  <c r="BV2512" i="64" s="1"/>
  <c r="BV725" i="64" a="1"/>
  <c r="BV725" i="64" s="1"/>
  <c r="BQ773" i="64"/>
  <c r="BW2282" i="64"/>
  <c r="BW2283" i="64" s="1"/>
  <c r="BR772" i="64" a="1"/>
  <c r="BR772" i="64" s="1"/>
  <c r="BU1921" i="64"/>
  <c r="BU1758" i="64"/>
  <c r="BU1467" i="64"/>
  <c r="BU1218" i="64"/>
  <c r="BU542" i="64"/>
  <c r="BU751" i="64"/>
  <c r="BU727" i="64"/>
  <c r="BT62" i="64"/>
  <c r="BV720" i="64" a="1"/>
  <c r="BV720" i="64" s="1"/>
  <c r="BV75" i="64" a="1"/>
  <c r="BV75" i="64" s="1"/>
  <c r="BV564" i="64" a="1"/>
  <c r="BV564" i="64" s="1"/>
  <c r="BV55" i="64" a="1"/>
  <c r="BV55" i="64" s="1"/>
  <c r="BV59" i="64" a="1"/>
  <c r="BV59" i="64" s="1"/>
  <c r="BV60" i="64" a="1"/>
  <c r="BV60" i="64" s="1"/>
  <c r="BU56" i="64"/>
  <c r="BV54" i="64" a="1"/>
  <c r="BV54" i="64" s="1"/>
  <c r="BV53" i="64" a="1"/>
  <c r="BV53" i="64" s="1"/>
  <c r="BV750" i="64" a="1"/>
  <c r="BV750" i="64" s="1"/>
  <c r="BV2722" i="64" a="1"/>
  <c r="BV2722" i="64" s="1"/>
  <c r="BV2748" i="64" a="1"/>
  <c r="BV2748" i="64" s="1"/>
  <c r="BV2773" i="64" a="1"/>
  <c r="BV2773" i="64" s="1"/>
  <c r="BV2799" i="64" a="1"/>
  <c r="BV2799" i="64" s="1"/>
  <c r="BV1897" i="64" a="1"/>
  <c r="BV1897" i="64" s="1"/>
  <c r="BV1898" i="64" s="1"/>
  <c r="BU93" i="64"/>
  <c r="BV90" i="64" a="1"/>
  <c r="BV90" i="64" s="1"/>
  <c r="BV91" i="64" a="1"/>
  <c r="BV91" i="64" s="1"/>
  <c r="BV92" i="64" a="1"/>
  <c r="BV92" i="64" s="1"/>
  <c r="BV89" i="64" a="1"/>
  <c r="BV89" i="64" s="1"/>
  <c r="BV1839" i="64" a="1"/>
  <c r="BV1839" i="64" s="1"/>
  <c r="BV1840" i="64" s="1"/>
  <c r="BV541" i="64" a="1"/>
  <c r="BV541" i="64" s="1"/>
  <c r="BV2849" i="64" a="1"/>
  <c r="BV2849" i="64" s="1"/>
  <c r="BV1759" i="64" a="1"/>
  <c r="BV1759" i="64" s="1"/>
  <c r="BV2177" i="64" a="1"/>
  <c r="BV2177" i="64" s="1"/>
  <c r="BV2185" i="64" s="1"/>
  <c r="BV1922" i="64" a="1"/>
  <c r="BV1922" i="64" s="1"/>
  <c r="BV1920" i="64" a="1"/>
  <c r="BV1920" i="64" s="1"/>
  <c r="BV1928" i="64" a="1"/>
  <c r="BV1928" i="64" s="1"/>
  <c r="BV1466" i="64" a="1"/>
  <c r="BV1466" i="64" s="1"/>
  <c r="BV1217" i="64" a="1"/>
  <c r="BV1217" i="64" s="1"/>
  <c r="BV2492" i="64" a="1"/>
  <c r="BV850" i="64" a="1"/>
  <c r="BV727" i="64" a="1"/>
  <c r="BV589" i="64" a="1"/>
  <c r="BV566" i="64" a="1"/>
  <c r="BV2513" i="64" a="1"/>
  <c r="BV2470" i="64" a="1"/>
  <c r="BW2533" i="64" a="1"/>
  <c r="BW2567" i="64" a="1"/>
  <c r="BV542" i="64" a="1"/>
  <c r="BV1921" i="64" a="1"/>
  <c r="BV751" i="64" a="1"/>
  <c r="BV1758" i="64" a="1"/>
  <c r="BV2006" i="64" a="1"/>
  <c r="BV1218" i="64" a="1"/>
  <c r="BR773" i="64" a="1"/>
  <c r="BV1467" i="64" a="1"/>
  <c r="BV2005" i="64" a="1"/>
  <c r="BR60" i="1236" l="1"/>
  <c r="K400" i="64"/>
  <c r="L400" i="64"/>
  <c r="BB400" i="64"/>
  <c r="M400" i="64" s="1"/>
  <c r="DL2248" i="64"/>
  <c r="BA2248" i="64"/>
  <c r="BB2245" i="64" s="1"/>
  <c r="BB2250" i="64" s="1"/>
  <c r="M2250" i="64" s="1"/>
  <c r="DL1072" i="64"/>
  <c r="AR18" i="861"/>
  <c r="AR27" i="861" s="1"/>
  <c r="AR28" i="861" s="1"/>
  <c r="K2250" i="64"/>
  <c r="L2250" i="64"/>
  <c r="AQ44" i="861"/>
  <c r="DB2058" i="64"/>
  <c r="DB2055" i="64" s="1"/>
  <c r="BQ2058" i="64"/>
  <c r="CY22" i="863"/>
  <c r="CY72" i="863"/>
  <c r="CZ18" i="861"/>
  <c r="DK1035" i="64"/>
  <c r="DK1028" i="64"/>
  <c r="DL1023" i="64" s="1"/>
  <c r="DL1030" i="64" s="1"/>
  <c r="DL1027" i="64" s="1"/>
  <c r="CF1028" i="64"/>
  <c r="CG1023" i="64" s="1"/>
  <c r="CG1030" i="64" s="1"/>
  <c r="CG1027" i="64" s="1"/>
  <c r="CF1035" i="64"/>
  <c r="AT668" i="64"/>
  <c r="AU659" i="64"/>
  <c r="AT656" i="64"/>
  <c r="AU648" i="64"/>
  <c r="AU651" i="64" s="1"/>
  <c r="AR2179" i="64"/>
  <c r="AR2180" i="64" s="1"/>
  <c r="AS2176" i="64" s="1"/>
  <c r="AS2182" i="64" s="1"/>
  <c r="BX277" i="64"/>
  <c r="BX278" i="64"/>
  <c r="BX260" i="64"/>
  <c r="BX279" i="64"/>
  <c r="BX261" i="64"/>
  <c r="BX280" i="64"/>
  <c r="BX262" i="64"/>
  <c r="BW281" i="64"/>
  <c r="BW263" i="64"/>
  <c r="DH2725" i="64"/>
  <c r="DI2723" i="64"/>
  <c r="DD2776" i="64"/>
  <c r="DE2774" i="64"/>
  <c r="BV850" i="64"/>
  <c r="BV860" i="64" s="1"/>
  <c r="BU860" i="64"/>
  <c r="BW854" i="64" a="1"/>
  <c r="BW854" i="64" s="1"/>
  <c r="BW849" i="64" a="1"/>
  <c r="BW849" i="64" s="1"/>
  <c r="BV589" i="64"/>
  <c r="BU2396" i="64"/>
  <c r="BW2379" i="64" a="1"/>
  <c r="BW2379" i="64" s="1"/>
  <c r="BW2380" i="64" a="1"/>
  <c r="BW2380" i="64" s="1"/>
  <c r="BW2381" i="64" a="1"/>
  <c r="BW2381" i="64" s="1"/>
  <c r="BW2382" i="64" a="1"/>
  <c r="BW2382" i="64" s="1"/>
  <c r="BW2383" i="64" a="1"/>
  <c r="BW2383" i="64" s="1"/>
  <c r="BW2384" i="64" a="1"/>
  <c r="BW2384" i="64" s="1"/>
  <c r="BW2386" i="64" a="1"/>
  <c r="BW2386" i="64" s="1"/>
  <c r="BW2387" i="64" a="1"/>
  <c r="BW2387" i="64" s="1"/>
  <c r="BW2385" i="64" a="1"/>
  <c r="BW2385" i="64" s="1"/>
  <c r="BV2388" i="64"/>
  <c r="BW587" i="64" a="1"/>
  <c r="BW587" i="64" s="1"/>
  <c r="BW565" i="64" a="1"/>
  <c r="BW565" i="64" s="1"/>
  <c r="BW588" i="64" a="1"/>
  <c r="BW588" i="64" s="1"/>
  <c r="BV566" i="64"/>
  <c r="BW2567" i="64"/>
  <c r="BW2533" i="64"/>
  <c r="BV2492" i="64"/>
  <c r="BV2470" i="64"/>
  <c r="BW2825" i="64" a="1"/>
  <c r="BW2825" i="64" s="1"/>
  <c r="BW2471" i="64" a="1"/>
  <c r="BW2471" i="64" s="1"/>
  <c r="BW2491" i="64" a="1"/>
  <c r="BW2491" i="64" s="1"/>
  <c r="BT2015" i="64"/>
  <c r="BT2024" i="64"/>
  <c r="BS2024" i="64"/>
  <c r="BU2013" i="64"/>
  <c r="BU2022" i="64"/>
  <c r="BU2014" i="64"/>
  <c r="BU2023" i="64"/>
  <c r="BW2019" i="64" a="1"/>
  <c r="BW2019" i="64" s="1"/>
  <c r="BW2018" i="64" a="1"/>
  <c r="BW2018" i="64" s="1"/>
  <c r="BW2009" i="64" a="1"/>
  <c r="BW2009" i="64" s="1"/>
  <c r="BW2010" i="64" a="1"/>
  <c r="BW2010" i="64" s="1"/>
  <c r="BV2006" i="64"/>
  <c r="BV2005" i="64"/>
  <c r="BW2000" i="64" a="1"/>
  <c r="BW2000" i="64" s="1"/>
  <c r="BW2001" i="64" a="1"/>
  <c r="BW2001" i="64" s="1"/>
  <c r="BV2513" i="64"/>
  <c r="BW2512" i="64" a="1"/>
  <c r="BW2512" i="64" s="1"/>
  <c r="BW725" i="64" a="1"/>
  <c r="BW725" i="64" s="1"/>
  <c r="BR773" i="64"/>
  <c r="BX2282" i="64"/>
  <c r="BX2283" i="64" s="1"/>
  <c r="BS772" i="64" a="1"/>
  <c r="BS772" i="64" s="1"/>
  <c r="BV1921" i="64"/>
  <c r="BV1758" i="64"/>
  <c r="BV1467" i="64"/>
  <c r="BV1218" i="64"/>
  <c r="BV751" i="64"/>
  <c r="BV542" i="64"/>
  <c r="BV727" i="64"/>
  <c r="BU62" i="64"/>
  <c r="BW720" i="64" a="1"/>
  <c r="BW720" i="64" s="1"/>
  <c r="BW75" i="64" a="1"/>
  <c r="BW75" i="64" s="1"/>
  <c r="BW564" i="64" a="1"/>
  <c r="BW564" i="64" s="1"/>
  <c r="BW55" i="64" a="1"/>
  <c r="BW55" i="64" s="1"/>
  <c r="BW60" i="64" a="1"/>
  <c r="BW60" i="64" s="1"/>
  <c r="BW59" i="64" a="1"/>
  <c r="BW59" i="64" s="1"/>
  <c r="BV56" i="64"/>
  <c r="BW54" i="64" a="1"/>
  <c r="BW54" i="64" s="1"/>
  <c r="BW53" i="64" a="1"/>
  <c r="BW53" i="64" s="1"/>
  <c r="BW750" i="64" a="1"/>
  <c r="BW750" i="64" s="1"/>
  <c r="BW2722" i="64" a="1"/>
  <c r="BW2722" i="64" s="1"/>
  <c r="BW2748" i="64" a="1"/>
  <c r="BW2748" i="64" s="1"/>
  <c r="BW2799" i="64" a="1"/>
  <c r="BW2799" i="64" s="1"/>
  <c r="BW2773" i="64" a="1"/>
  <c r="BW2773" i="64" s="1"/>
  <c r="BW1897" i="64" a="1"/>
  <c r="BW1897" i="64" s="1"/>
  <c r="BW1898" i="64" s="1"/>
  <c r="BV93" i="64"/>
  <c r="BW90" i="64" a="1"/>
  <c r="BW90" i="64" s="1"/>
  <c r="BW91" i="64" a="1"/>
  <c r="BW91" i="64" s="1"/>
  <c r="BW92" i="64" a="1"/>
  <c r="BW92" i="64" s="1"/>
  <c r="BW89" i="64" a="1"/>
  <c r="BW89" i="64" s="1"/>
  <c r="BW1839" i="64" a="1"/>
  <c r="BW1839" i="64" s="1"/>
  <c r="BW1840" i="64" s="1"/>
  <c r="BW541" i="64" a="1"/>
  <c r="BW541" i="64" s="1"/>
  <c r="BW2849" i="64" a="1"/>
  <c r="BW2849" i="64" s="1"/>
  <c r="BW1759" i="64" a="1"/>
  <c r="BW1759" i="64" s="1"/>
  <c r="BW2177" i="64" a="1"/>
  <c r="BW2177" i="64" s="1"/>
  <c r="BW2185" i="64" s="1"/>
  <c r="BW1928" i="64" a="1"/>
  <c r="BW1928" i="64" s="1"/>
  <c r="BW1920" i="64" a="1"/>
  <c r="BW1920" i="64" s="1"/>
  <c r="BW1922" i="64" a="1"/>
  <c r="BW1922" i="64" s="1"/>
  <c r="BW1466" i="64" a="1"/>
  <c r="BW1466" i="64" s="1"/>
  <c r="BW1217" i="64" a="1"/>
  <c r="BW1217" i="64" s="1"/>
  <c r="BX2533" i="64" a="1"/>
  <c r="BW589" i="64" a="1"/>
  <c r="BW1218" i="64" a="1"/>
  <c r="BW566" i="64" a="1"/>
  <c r="BW1921" i="64" a="1"/>
  <c r="BW2005" i="64" a="1"/>
  <c r="BW2492" i="64" a="1"/>
  <c r="BW2470" i="64" a="1"/>
  <c r="BW2513" i="64" a="1"/>
  <c r="BW850" i="64" a="1"/>
  <c r="BX2567" i="64" a="1"/>
  <c r="BW751" i="64" a="1"/>
  <c r="BW727" i="64" a="1"/>
  <c r="BW2006" i="64" a="1"/>
  <c r="BW542" i="64" a="1"/>
  <c r="BW1467" i="64" a="1"/>
  <c r="BS773" i="64" a="1"/>
  <c r="BW1758" i="64" a="1"/>
  <c r="BR66" i="1236" l="1"/>
  <c r="BR43" i="861" s="1"/>
  <c r="BR64" i="1236"/>
  <c r="BR72" i="861" s="1"/>
  <c r="BC394" i="64"/>
  <c r="BC398" i="64" s="1"/>
  <c r="M398" i="64"/>
  <c r="N394" i="64" s="1"/>
  <c r="BB2248" i="64"/>
  <c r="M2248" i="64" s="1"/>
  <c r="N2245" i="64" s="1"/>
  <c r="BQ2055" i="64"/>
  <c r="DB2056" i="64"/>
  <c r="DC2051" i="64" s="1"/>
  <c r="CZ27" i="861"/>
  <c r="CZ28" i="861" s="1"/>
  <c r="CZ12" i="863"/>
  <c r="CY32" i="861"/>
  <c r="CY37" i="861" s="1"/>
  <c r="CY39" i="861" s="1"/>
  <c r="CY26" i="863"/>
  <c r="DL1035" i="64"/>
  <c r="K1035" i="64" s="1"/>
  <c r="DL1028" i="64"/>
  <c r="CG1028" i="64"/>
  <c r="CH1023" i="64" s="1"/>
  <c r="CH1030" i="64" s="1"/>
  <c r="CH1027" i="64" s="1"/>
  <c r="CG1035" i="64"/>
  <c r="AU660" i="64"/>
  <c r="BS2026" i="64"/>
  <c r="BS2027" i="64" s="1"/>
  <c r="AS2186" i="64" a="1"/>
  <c r="AS2186" i="64" s="1"/>
  <c r="AS2179" i="64" s="1"/>
  <c r="BX281" i="64"/>
  <c r="BY277" i="64"/>
  <c r="BY278" i="64"/>
  <c r="BY260" i="64"/>
  <c r="BY261" i="64"/>
  <c r="BY279" i="64"/>
  <c r="BY262" i="64"/>
  <c r="BY280" i="64"/>
  <c r="BX263" i="64"/>
  <c r="DE2776" i="64"/>
  <c r="DF2774" i="64"/>
  <c r="DI2725" i="64"/>
  <c r="DJ2723" i="64"/>
  <c r="BW850" i="64"/>
  <c r="BX854" i="64" a="1"/>
  <c r="BX854" i="64" s="1"/>
  <c r="BX849" i="64" a="1"/>
  <c r="BX849" i="64" s="1"/>
  <c r="BW589" i="64"/>
  <c r="BV2396" i="64"/>
  <c r="BX2379" i="64" a="1"/>
  <c r="BX2379" i="64" s="1"/>
  <c r="BX2380" i="64" a="1"/>
  <c r="BX2380" i="64" s="1"/>
  <c r="BX2385" i="64" a="1"/>
  <c r="BX2385" i="64" s="1"/>
  <c r="BX2382" i="64" a="1"/>
  <c r="BX2382" i="64" s="1"/>
  <c r="BX2386" i="64" a="1"/>
  <c r="BX2386" i="64" s="1"/>
  <c r="BX2387" i="64" a="1"/>
  <c r="BX2387" i="64" s="1"/>
  <c r="BX2383" i="64" a="1"/>
  <c r="BX2383" i="64" s="1"/>
  <c r="BX2381" i="64" a="1"/>
  <c r="BX2381" i="64" s="1"/>
  <c r="BX2384" i="64" a="1"/>
  <c r="BX2384" i="64" s="1"/>
  <c r="BW2388" i="64"/>
  <c r="BX587" i="64" a="1"/>
  <c r="BX587" i="64" s="1"/>
  <c r="BX565" i="64" a="1"/>
  <c r="BX565" i="64" s="1"/>
  <c r="BX588" i="64" a="1"/>
  <c r="BX588" i="64" s="1"/>
  <c r="BW566" i="64"/>
  <c r="BX2567" i="64"/>
  <c r="BX2533" i="64"/>
  <c r="BW2492" i="64"/>
  <c r="BW2470" i="64"/>
  <c r="BX2825" i="64" a="1"/>
  <c r="BX2825" i="64" s="1"/>
  <c r="BX2471" i="64" a="1"/>
  <c r="BX2471" i="64" s="1"/>
  <c r="BX2491" i="64" a="1"/>
  <c r="BX2491" i="64" s="1"/>
  <c r="BT2026" i="64"/>
  <c r="BT2027" i="64" s="1"/>
  <c r="BU2015" i="64"/>
  <c r="BV2013" i="64"/>
  <c r="BV2022" i="64"/>
  <c r="BV2014" i="64"/>
  <c r="BV2023" i="64"/>
  <c r="BX2018" i="64" a="1"/>
  <c r="BX2018" i="64" s="1"/>
  <c r="BX2019" i="64" a="1"/>
  <c r="BX2019" i="64" s="1"/>
  <c r="BX2009" i="64" a="1"/>
  <c r="BX2009" i="64" s="1"/>
  <c r="BX2010" i="64" a="1"/>
  <c r="BX2010" i="64" s="1"/>
  <c r="BW2006" i="64"/>
  <c r="BW2005" i="64"/>
  <c r="BX2000" i="64" a="1"/>
  <c r="BX2000" i="64" s="1"/>
  <c r="BX2001" i="64" a="1"/>
  <c r="BX2001" i="64" s="1"/>
  <c r="BW2513" i="64"/>
  <c r="BX2512" i="64" a="1"/>
  <c r="BX2512" i="64" s="1"/>
  <c r="BX725" i="64" a="1"/>
  <c r="BX725" i="64" s="1"/>
  <c r="BS773" i="64"/>
  <c r="BT772" i="64" a="1"/>
  <c r="BT772" i="64" s="1"/>
  <c r="BY2282" i="64"/>
  <c r="BY2283" i="64" s="1"/>
  <c r="BW1921" i="64"/>
  <c r="BW1758" i="64"/>
  <c r="BW1467" i="64"/>
  <c r="BW1218" i="64"/>
  <c r="BW542" i="64"/>
  <c r="BW751" i="64"/>
  <c r="BW727" i="64"/>
  <c r="BV62" i="64"/>
  <c r="BX720" i="64" a="1"/>
  <c r="BX720" i="64" s="1"/>
  <c r="BX75" i="64" a="1"/>
  <c r="BX75" i="64" s="1"/>
  <c r="BX564" i="64" a="1"/>
  <c r="BX564" i="64" s="1"/>
  <c r="BX55" i="64" a="1"/>
  <c r="BX55" i="64" s="1"/>
  <c r="BX60" i="64" a="1"/>
  <c r="BX60" i="64" s="1"/>
  <c r="BX59" i="64" a="1"/>
  <c r="BX59" i="64" s="1"/>
  <c r="BW56" i="64"/>
  <c r="BX53" i="64" a="1"/>
  <c r="BX53" i="64" s="1"/>
  <c r="BX54" i="64" a="1"/>
  <c r="BX54" i="64" s="1"/>
  <c r="BX750" i="64" a="1"/>
  <c r="BX750" i="64" s="1"/>
  <c r="BX2722" i="64" a="1"/>
  <c r="BX2722" i="64" s="1"/>
  <c r="BX2799" i="64" a="1"/>
  <c r="BX2799" i="64" s="1"/>
  <c r="BX2773" i="64" a="1"/>
  <c r="BX2773" i="64" s="1"/>
  <c r="BX2748" i="64" a="1"/>
  <c r="BX2748" i="64" s="1"/>
  <c r="BX1897" i="64" a="1"/>
  <c r="BX1897" i="64" s="1"/>
  <c r="BX1898" i="64" s="1"/>
  <c r="BW93" i="64"/>
  <c r="BX89" i="64" a="1"/>
  <c r="BX89" i="64" s="1"/>
  <c r="BX90" i="64" a="1"/>
  <c r="BX90" i="64" s="1"/>
  <c r="BX91" i="64" a="1"/>
  <c r="BX91" i="64" s="1"/>
  <c r="BX92" i="64" a="1"/>
  <c r="BX92" i="64" s="1"/>
  <c r="BX1839" i="64" a="1"/>
  <c r="BX1839" i="64" s="1"/>
  <c r="BX1840" i="64" s="1"/>
  <c r="BX541" i="64" a="1"/>
  <c r="BX541" i="64" s="1"/>
  <c r="BX2849" i="64" a="1"/>
  <c r="BX2849" i="64" s="1"/>
  <c r="BX1759" i="64" a="1"/>
  <c r="BX1759" i="64" s="1"/>
  <c r="BX2177" i="64" a="1"/>
  <c r="BX2177" i="64" s="1"/>
  <c r="BX2185" i="64" s="1"/>
  <c r="BX1928" i="64" a="1"/>
  <c r="BX1928" i="64" s="1"/>
  <c r="BX1922" i="64" a="1"/>
  <c r="BX1922" i="64" s="1"/>
  <c r="BX1920" i="64" a="1"/>
  <c r="BX1920" i="64" s="1"/>
  <c r="BX1466" i="64" a="1"/>
  <c r="BX1466" i="64" s="1"/>
  <c r="BX1217" i="64" a="1"/>
  <c r="BX1217" i="64" s="1"/>
  <c r="BX727" i="64" a="1"/>
  <c r="BX1467" i="64" a="1"/>
  <c r="BX751" i="64" a="1"/>
  <c r="BX589" i="64" a="1"/>
  <c r="BX1218" i="64" a="1"/>
  <c r="BX2006" i="64" a="1"/>
  <c r="BY2567" i="64" a="1"/>
  <c r="BY2533" i="64" a="1"/>
  <c r="BX2513" i="64" a="1"/>
  <c r="BX566" i="64" a="1"/>
  <c r="BX850" i="64" a="1"/>
  <c r="BX1921" i="64" a="1"/>
  <c r="BX2492" i="64" a="1"/>
  <c r="BX2470" i="64" a="1"/>
  <c r="BX2005" i="64" a="1"/>
  <c r="BX1758" i="64" a="1"/>
  <c r="BT773" i="64" a="1"/>
  <c r="BX542" i="64" a="1"/>
  <c r="BS60" i="1236" l="1"/>
  <c r="BD394" i="64"/>
  <c r="BD398" i="64" s="1"/>
  <c r="BC400" i="64"/>
  <c r="BC2245" i="64"/>
  <c r="BC2250" i="64" s="1"/>
  <c r="AR64" i="861"/>
  <c r="AR95" i="861"/>
  <c r="AQ101" i="861"/>
  <c r="CX101" i="861"/>
  <c r="DC2058" i="64"/>
  <c r="DC2055" i="64" s="1"/>
  <c r="BQ2056" i="64"/>
  <c r="BR2051" i="64" s="1"/>
  <c r="CZ64" i="861"/>
  <c r="CY40" i="861"/>
  <c r="CZ69" i="863"/>
  <c r="CZ23" i="863" s="1"/>
  <c r="CZ33" i="861" s="1"/>
  <c r="CZ67" i="863"/>
  <c r="CZ71" i="863"/>
  <c r="CZ25" i="863" s="1"/>
  <c r="CZ35" i="861" s="1"/>
  <c r="CH1028" i="64"/>
  <c r="CI1023" i="64" s="1"/>
  <c r="CI1030" i="64" s="1"/>
  <c r="CI1027" i="64" s="1"/>
  <c r="CH1035" i="64"/>
  <c r="AU662" i="64"/>
  <c r="AU652" i="64" s="1"/>
  <c r="AU654" i="64" s="1"/>
  <c r="BY263" i="64"/>
  <c r="BY281" i="64"/>
  <c r="BZ277" i="64"/>
  <c r="BZ260" i="64"/>
  <c r="BZ278" i="64"/>
  <c r="BZ261" i="64"/>
  <c r="BZ279" i="64"/>
  <c r="BZ280" i="64"/>
  <c r="BZ262" i="64"/>
  <c r="DJ2725" i="64"/>
  <c r="DK2723" i="64"/>
  <c r="DF2776" i="64"/>
  <c r="DG2774" i="64"/>
  <c r="BX850" i="64"/>
  <c r="BX860" i="64" s="1"/>
  <c r="BW860" i="64"/>
  <c r="BY854" i="64" a="1"/>
  <c r="BY854" i="64" s="1"/>
  <c r="BY849" i="64" a="1"/>
  <c r="BY849" i="64" s="1"/>
  <c r="BX589" i="64"/>
  <c r="BW2396" i="64"/>
  <c r="BY2379" i="64" a="1"/>
  <c r="BY2379" i="64" s="1"/>
  <c r="BY2380" i="64" a="1"/>
  <c r="BY2380" i="64" s="1"/>
  <c r="BY2381" i="64" a="1"/>
  <c r="BY2381" i="64" s="1"/>
  <c r="BY2382" i="64" a="1"/>
  <c r="BY2382" i="64" s="1"/>
  <c r="BY2383" i="64" a="1"/>
  <c r="BY2383" i="64" s="1"/>
  <c r="BY2384" i="64" a="1"/>
  <c r="BY2384" i="64" s="1"/>
  <c r="BY2386" i="64" a="1"/>
  <c r="BY2386" i="64" s="1"/>
  <c r="BY2387" i="64" a="1"/>
  <c r="BY2387" i="64" s="1"/>
  <c r="BY2385" i="64" a="1"/>
  <c r="BY2385" i="64" s="1"/>
  <c r="BX2388" i="64"/>
  <c r="BY565" i="64" a="1"/>
  <c r="BY565" i="64" s="1"/>
  <c r="BY587" i="64" a="1"/>
  <c r="BY587" i="64" s="1"/>
  <c r="BY588" i="64" a="1"/>
  <c r="BY588" i="64" s="1"/>
  <c r="BX566" i="64"/>
  <c r="BY2567" i="64"/>
  <c r="BY2533" i="64"/>
  <c r="BX2492" i="64"/>
  <c r="BX2470" i="64"/>
  <c r="BY2825" i="64" a="1"/>
  <c r="BY2825" i="64" s="1"/>
  <c r="BY2491" i="64" a="1"/>
  <c r="BY2491" i="64" s="1"/>
  <c r="BY2471" i="64" a="1"/>
  <c r="BY2471" i="64" s="1"/>
  <c r="BU2024" i="64"/>
  <c r="BV2015" i="64"/>
  <c r="BW2013" i="64"/>
  <c r="BW2022" i="64"/>
  <c r="BW2014" i="64"/>
  <c r="BW2023" i="64"/>
  <c r="BY2019" i="64" a="1"/>
  <c r="BY2019" i="64" s="1"/>
  <c r="BY2018" i="64" a="1"/>
  <c r="BY2018" i="64" s="1"/>
  <c r="BY2010" i="64" a="1"/>
  <c r="BY2010" i="64" s="1"/>
  <c r="BY2009" i="64" a="1"/>
  <c r="BY2009" i="64" s="1"/>
  <c r="BX2006" i="64"/>
  <c r="BX2005" i="64"/>
  <c r="BY2000" i="64" a="1"/>
  <c r="BY2000" i="64" s="1"/>
  <c r="BY2001" i="64" a="1"/>
  <c r="BY2001" i="64" s="1"/>
  <c r="BX2513" i="64"/>
  <c r="BY2512" i="64" a="1"/>
  <c r="BY2512" i="64" s="1"/>
  <c r="BY725" i="64" a="1"/>
  <c r="BY725" i="64" s="1"/>
  <c r="BT773" i="64"/>
  <c r="BZ2282" i="64"/>
  <c r="BZ2283" i="64" s="1"/>
  <c r="BU772" i="64" a="1"/>
  <c r="BU772" i="64" s="1"/>
  <c r="AS2180" i="64"/>
  <c r="AT2176" i="64" s="1"/>
  <c r="AT2182" i="64" s="1"/>
  <c r="BX1758" i="64"/>
  <c r="BX1467" i="64"/>
  <c r="BX1921" i="64"/>
  <c r="BX1218" i="64"/>
  <c r="BX751" i="64"/>
  <c r="BX727" i="64"/>
  <c r="BX542" i="64"/>
  <c r="BW62" i="64"/>
  <c r="BY720" i="64" a="1"/>
  <c r="BY720" i="64" s="1"/>
  <c r="BY75" i="64" a="1"/>
  <c r="BY75" i="64" s="1"/>
  <c r="BY564" i="64" a="1"/>
  <c r="BY564" i="64" s="1"/>
  <c r="BY55" i="64" a="1"/>
  <c r="BY55" i="64" s="1"/>
  <c r="BY60" i="64" a="1"/>
  <c r="BY60" i="64" s="1"/>
  <c r="BY59" i="64" a="1"/>
  <c r="BY59" i="64" s="1"/>
  <c r="BX56" i="64"/>
  <c r="BY53" i="64" a="1"/>
  <c r="BY53" i="64" s="1"/>
  <c r="BY54" i="64" a="1"/>
  <c r="BY54" i="64" s="1"/>
  <c r="BY750" i="64" a="1"/>
  <c r="BY750" i="64" s="1"/>
  <c r="BY2722" i="64" a="1"/>
  <c r="BY2722" i="64" s="1"/>
  <c r="BY2799" i="64" a="1"/>
  <c r="BY2799" i="64" s="1"/>
  <c r="BY2773" i="64" a="1"/>
  <c r="BY2773" i="64" s="1"/>
  <c r="BY2748" i="64" a="1"/>
  <c r="BY2748" i="64" s="1"/>
  <c r="BY1897" i="64" a="1"/>
  <c r="BY1897" i="64" s="1"/>
  <c r="BY1898" i="64" s="1"/>
  <c r="BY92" i="64" a="1"/>
  <c r="BY92" i="64" s="1"/>
  <c r="BY89" i="64" a="1"/>
  <c r="BY89" i="64" s="1"/>
  <c r="BY90" i="64" a="1"/>
  <c r="BY90" i="64" s="1"/>
  <c r="BY91" i="64" a="1"/>
  <c r="BY91" i="64" s="1"/>
  <c r="BX93" i="64"/>
  <c r="BY1839" i="64" a="1"/>
  <c r="BY1839" i="64" s="1"/>
  <c r="BY1840" i="64" s="1"/>
  <c r="BY541" i="64" a="1"/>
  <c r="BY541" i="64" s="1"/>
  <c r="BY2849" i="64" a="1"/>
  <c r="BY2849" i="64" s="1"/>
  <c r="BY1759" i="64" a="1"/>
  <c r="BY1759" i="64" s="1"/>
  <c r="BY2177" i="64" a="1"/>
  <c r="BY2177" i="64" s="1"/>
  <c r="BY2185" i="64" s="1"/>
  <c r="BY1928" i="64" a="1"/>
  <c r="BY1928" i="64" s="1"/>
  <c r="BY1922" i="64" a="1"/>
  <c r="BY1922" i="64" s="1"/>
  <c r="BY1920" i="64" a="1"/>
  <c r="BY1920" i="64" s="1"/>
  <c r="BY1466" i="64" a="1"/>
  <c r="BY1466" i="64" s="1"/>
  <c r="BY1217" i="64" a="1"/>
  <c r="BY1217" i="64" s="1"/>
  <c r="S616" i="64"/>
  <c r="BZ2533" i="64" a="1"/>
  <c r="BZ2567" i="64" a="1"/>
  <c r="BY1218" i="64" a="1"/>
  <c r="BY727" i="64" a="1"/>
  <c r="BY589" i="64" a="1"/>
  <c r="BY1467" i="64" a="1"/>
  <c r="BY2492" i="64" a="1"/>
  <c r="BY2513" i="64" a="1"/>
  <c r="BY1921" i="64" a="1"/>
  <c r="BY850" i="64" a="1"/>
  <c r="BY2005" i="64" a="1"/>
  <c r="BY751" i="64" a="1"/>
  <c r="BY2470" i="64" a="1"/>
  <c r="BY566" i="64" a="1"/>
  <c r="BY2006" i="64" a="1"/>
  <c r="BU773" i="64" a="1"/>
  <c r="BY542" i="64" a="1"/>
  <c r="BY1758" i="64" a="1"/>
  <c r="BS66" i="1236" l="1"/>
  <c r="BS43" i="861" s="1"/>
  <c r="BS64" i="1236"/>
  <c r="BS72" i="861" s="1"/>
  <c r="BE394" i="64"/>
  <c r="BE398" i="64" s="1"/>
  <c r="BD400" i="64"/>
  <c r="BC2248" i="64"/>
  <c r="BD2245" i="64" s="1"/>
  <c r="BD2250" i="64" s="1"/>
  <c r="AQ73" i="861"/>
  <c r="AQ75" i="861" s="1"/>
  <c r="BR2058" i="64"/>
  <c r="DC2056" i="64"/>
  <c r="DD2051" i="64" s="1"/>
  <c r="CZ72" i="863"/>
  <c r="CZ22" i="863"/>
  <c r="DA18" i="861"/>
  <c r="CI1035" i="64"/>
  <c r="CI1028" i="64"/>
  <c r="CJ1023" i="64" s="1"/>
  <c r="CJ1030" i="64" s="1"/>
  <c r="CJ1027" i="64" s="1"/>
  <c r="AU663" i="64"/>
  <c r="AV659" i="64" s="1"/>
  <c r="AU655" i="64"/>
  <c r="BU2026" i="64"/>
  <c r="BU2027" i="64" s="1"/>
  <c r="AT2186" i="64" a="1"/>
  <c r="AT2186" i="64" s="1"/>
  <c r="AT2179" i="64" s="1"/>
  <c r="BZ281" i="64"/>
  <c r="CA277" i="64"/>
  <c r="CA260" i="64"/>
  <c r="CA278" i="64"/>
  <c r="CA279" i="64"/>
  <c r="CA261" i="64"/>
  <c r="CA262" i="64"/>
  <c r="CA280" i="64"/>
  <c r="BZ263" i="64"/>
  <c r="DG2776" i="64"/>
  <c r="DH2774" i="64"/>
  <c r="DK2725" i="64"/>
  <c r="DL2723" i="64"/>
  <c r="DL2725" i="64" s="1"/>
  <c r="BY850" i="64"/>
  <c r="BY860" i="64" s="1"/>
  <c r="BZ854" i="64" a="1"/>
  <c r="BZ854" i="64" s="1"/>
  <c r="BZ849" i="64" a="1"/>
  <c r="BZ849" i="64" s="1"/>
  <c r="BY589" i="64"/>
  <c r="BX2396" i="64"/>
  <c r="BZ2379" i="64" a="1"/>
  <c r="BZ2379" i="64" s="1"/>
  <c r="BZ2380" i="64" a="1"/>
  <c r="BZ2380" i="64" s="1"/>
  <c r="BZ2381" i="64" a="1"/>
  <c r="BZ2381" i="64" s="1"/>
  <c r="BZ2382" i="64" a="1"/>
  <c r="BZ2382" i="64" s="1"/>
  <c r="BZ2385" i="64" a="1"/>
  <c r="BZ2385" i="64" s="1"/>
  <c r="BZ2384" i="64" a="1"/>
  <c r="BZ2384" i="64" s="1"/>
  <c r="BZ2386" i="64" a="1"/>
  <c r="BZ2386" i="64" s="1"/>
  <c r="BZ2387" i="64" a="1"/>
  <c r="BZ2387" i="64" s="1"/>
  <c r="BZ2383" i="64" a="1"/>
  <c r="BZ2383" i="64" s="1"/>
  <c r="BY2388" i="64"/>
  <c r="BZ565" i="64" a="1"/>
  <c r="BZ565" i="64" s="1"/>
  <c r="BZ587" i="64" a="1"/>
  <c r="BZ587" i="64" s="1"/>
  <c r="BZ588" i="64" a="1"/>
  <c r="BZ588" i="64" s="1"/>
  <c r="BY566" i="64"/>
  <c r="BZ2567" i="64"/>
  <c r="BZ2533" i="64"/>
  <c r="BY2470" i="64"/>
  <c r="BY2492" i="64"/>
  <c r="BZ2825" i="64" a="1"/>
  <c r="BZ2825" i="64" s="1"/>
  <c r="BZ2471" i="64" a="1"/>
  <c r="BZ2471" i="64" s="1"/>
  <c r="BZ2491" i="64" a="1"/>
  <c r="BZ2491" i="64" s="1"/>
  <c r="BV2024" i="64"/>
  <c r="BV2026" i="64" s="1"/>
  <c r="BV2027" i="64" s="1"/>
  <c r="BW2015" i="64"/>
  <c r="BX2013" i="64"/>
  <c r="BX2022" i="64"/>
  <c r="BX2014" i="64"/>
  <c r="BX2023" i="64"/>
  <c r="BZ2019" i="64" a="1"/>
  <c r="BZ2019" i="64" s="1"/>
  <c r="BZ2018" i="64" a="1"/>
  <c r="BZ2018" i="64" s="1"/>
  <c r="BZ2009" i="64" a="1"/>
  <c r="BZ2009" i="64" s="1"/>
  <c r="BZ2010" i="64" a="1"/>
  <c r="BZ2010" i="64" s="1"/>
  <c r="BY2006" i="64"/>
  <c r="BY2005" i="64"/>
  <c r="BZ2000" i="64" a="1"/>
  <c r="BZ2000" i="64" s="1"/>
  <c r="BZ2001" i="64" a="1"/>
  <c r="BZ2001" i="64" s="1"/>
  <c r="BY2513" i="64"/>
  <c r="BZ2512" i="64" a="1"/>
  <c r="BZ2512" i="64" s="1"/>
  <c r="BZ725" i="64" a="1"/>
  <c r="BZ725" i="64" s="1"/>
  <c r="BU773" i="64"/>
  <c r="CA2282" i="64"/>
  <c r="BV772" i="64" a="1"/>
  <c r="BV772" i="64" s="1"/>
  <c r="BY1758" i="64"/>
  <c r="BY1467" i="64"/>
  <c r="BY1921" i="64"/>
  <c r="BY1218" i="64"/>
  <c r="BY751" i="64"/>
  <c r="BY727" i="64"/>
  <c r="BY542" i="64"/>
  <c r="BX62" i="64"/>
  <c r="BZ720" i="64" a="1"/>
  <c r="BZ720" i="64" s="1"/>
  <c r="BZ75" i="64" a="1"/>
  <c r="BZ75" i="64" s="1"/>
  <c r="BZ564" i="64" a="1"/>
  <c r="BZ564" i="64" s="1"/>
  <c r="BZ55" i="64" a="1"/>
  <c r="BZ55" i="64" s="1"/>
  <c r="BZ60" i="64" a="1"/>
  <c r="BZ60" i="64" s="1"/>
  <c r="BZ59" i="64" a="1"/>
  <c r="BZ59" i="64" s="1"/>
  <c r="BY56" i="64"/>
  <c r="BZ54" i="64" a="1"/>
  <c r="BZ54" i="64" s="1"/>
  <c r="BZ53" i="64" a="1"/>
  <c r="BZ53" i="64" s="1"/>
  <c r="BZ750" i="64" a="1"/>
  <c r="BZ750" i="64" s="1"/>
  <c r="BZ2722" i="64" a="1"/>
  <c r="BZ2722" i="64" s="1"/>
  <c r="BZ2799" i="64" a="1"/>
  <c r="BZ2799" i="64" s="1"/>
  <c r="BZ2773" i="64" a="1"/>
  <c r="BZ2773" i="64" s="1"/>
  <c r="BZ2748" i="64" a="1"/>
  <c r="BZ2748" i="64" s="1"/>
  <c r="BZ1897" i="64" a="1"/>
  <c r="BZ1897" i="64" s="1"/>
  <c r="BZ1898" i="64" s="1"/>
  <c r="BZ92" i="64" a="1"/>
  <c r="BZ92" i="64" s="1"/>
  <c r="BZ90" i="64" a="1"/>
  <c r="BZ90" i="64" s="1"/>
  <c r="BZ89" i="64" a="1"/>
  <c r="BZ89" i="64" s="1"/>
  <c r="BZ91" i="64" a="1"/>
  <c r="BZ91" i="64" s="1"/>
  <c r="BY93" i="64"/>
  <c r="BZ1839" i="64" a="1"/>
  <c r="BZ1839" i="64" s="1"/>
  <c r="BZ1840" i="64" s="1"/>
  <c r="BZ541" i="64" a="1"/>
  <c r="BZ541" i="64" s="1"/>
  <c r="BZ2849" i="64" a="1"/>
  <c r="BZ2849" i="64" s="1"/>
  <c r="BZ1759" i="64" a="1"/>
  <c r="BZ1759" i="64" s="1"/>
  <c r="BZ2177" i="64" a="1"/>
  <c r="BZ2177" i="64" s="1"/>
  <c r="BZ2185" i="64" s="1"/>
  <c r="BZ1922" i="64" a="1"/>
  <c r="BZ1922" i="64" s="1"/>
  <c r="BZ1928" i="64" a="1"/>
  <c r="BZ1928" i="64" s="1"/>
  <c r="BZ1920" i="64" a="1"/>
  <c r="BZ1920" i="64" s="1"/>
  <c r="BZ1466" i="64" a="1"/>
  <c r="BZ1466" i="64" s="1"/>
  <c r="BZ1217" i="64" a="1"/>
  <c r="BZ1217" i="64" s="1"/>
  <c r="BZ542" i="64" a="1"/>
  <c r="CA2567" i="64" a="1"/>
  <c r="BZ589" i="64" a="1"/>
  <c r="BZ1921" i="64" a="1"/>
  <c r="CA2533" i="64" a="1"/>
  <c r="BZ2470" i="64" a="1"/>
  <c r="BZ751" i="64" a="1"/>
  <c r="BZ2005" i="64" a="1"/>
  <c r="BZ2513" i="64" a="1"/>
  <c r="BZ850" i="64" a="1"/>
  <c r="BZ2492" i="64" a="1"/>
  <c r="BZ566" i="64" a="1"/>
  <c r="BZ727" i="64" a="1"/>
  <c r="BZ1467" i="64" a="1"/>
  <c r="BZ1218" i="64" a="1"/>
  <c r="BZ2006" i="64" a="1"/>
  <c r="BV773" i="64" a="1"/>
  <c r="BZ1758" i="64" a="1"/>
  <c r="BT60" i="1236" l="1"/>
  <c r="BF394" i="64"/>
  <c r="BF398" i="64" s="1"/>
  <c r="BE400" i="64"/>
  <c r="BD2248" i="64"/>
  <c r="BE2245" i="64" s="1"/>
  <c r="BE2250" i="64" s="1"/>
  <c r="AS18" i="861"/>
  <c r="AS27" i="861" s="1"/>
  <c r="AS28" i="861" s="1"/>
  <c r="DD2058" i="64"/>
  <c r="DD2055" i="64" s="1"/>
  <c r="BR2055" i="64"/>
  <c r="DA27" i="861"/>
  <c r="DA28" i="861" s="1"/>
  <c r="DA12" i="863"/>
  <c r="CZ32" i="861"/>
  <c r="CZ37" i="861" s="1"/>
  <c r="CZ39" i="861" s="1"/>
  <c r="CZ26" i="863"/>
  <c r="CJ1035" i="64"/>
  <c r="CJ1028" i="64"/>
  <c r="CK1023" i="64" s="1"/>
  <c r="CK1030" i="64" s="1"/>
  <c r="CK1027" i="64" s="1"/>
  <c r="AU668" i="64"/>
  <c r="AU664" i="64"/>
  <c r="AU656" i="64"/>
  <c r="AV648" i="64"/>
  <c r="CA2283" i="64"/>
  <c r="CB277" i="64"/>
  <c r="CB278" i="64"/>
  <c r="CB260" i="64"/>
  <c r="CB261" i="64"/>
  <c r="CB279" i="64"/>
  <c r="CB262" i="64"/>
  <c r="CB280" i="64"/>
  <c r="CA263" i="64"/>
  <c r="CA281" i="64"/>
  <c r="DH2776" i="64"/>
  <c r="DI2774" i="64"/>
  <c r="BZ850" i="64"/>
  <c r="BZ860" i="64" s="1"/>
  <c r="CA854" i="64" a="1"/>
  <c r="CA854" i="64" s="1"/>
  <c r="CA849" i="64" a="1"/>
  <c r="CA849" i="64" s="1"/>
  <c r="BZ589" i="64"/>
  <c r="BY2396" i="64"/>
  <c r="CA2379" i="64" a="1"/>
  <c r="CA2379" i="64" s="1"/>
  <c r="CA2380" i="64" a="1"/>
  <c r="CA2380" i="64" s="1"/>
  <c r="CA2385" i="64" a="1"/>
  <c r="CA2385" i="64" s="1"/>
  <c r="CA2382" i="64" a="1"/>
  <c r="CA2382" i="64" s="1"/>
  <c r="CA2384" i="64" a="1"/>
  <c r="CA2384" i="64" s="1"/>
  <c r="CA2386" i="64" a="1"/>
  <c r="CA2386" i="64" s="1"/>
  <c r="CA2387" i="64" a="1"/>
  <c r="CA2387" i="64" s="1"/>
  <c r="CA2383" i="64" a="1"/>
  <c r="CA2383" i="64" s="1"/>
  <c r="CA2381" i="64" a="1"/>
  <c r="CA2381" i="64" s="1"/>
  <c r="BZ2388" i="64"/>
  <c r="CA565" i="64" a="1"/>
  <c r="CA565" i="64" s="1"/>
  <c r="CA588" i="64" a="1"/>
  <c r="CA588" i="64" s="1"/>
  <c r="CA587" i="64" a="1"/>
  <c r="CA587" i="64" s="1"/>
  <c r="BZ566" i="64"/>
  <c r="CA2533" i="64"/>
  <c r="CA2567" i="64"/>
  <c r="BZ2492" i="64"/>
  <c r="BZ2470" i="64"/>
  <c r="CA2825" i="64" a="1"/>
  <c r="CA2825" i="64" s="1"/>
  <c r="CA2471" i="64" a="1"/>
  <c r="CA2471" i="64" s="1"/>
  <c r="CA2491" i="64" a="1"/>
  <c r="CA2491" i="64" s="1"/>
  <c r="BW2024" i="64"/>
  <c r="BW2026" i="64" s="1"/>
  <c r="BX2015" i="64"/>
  <c r="BY2013" i="64"/>
  <c r="BY2022" i="64"/>
  <c r="BY2014" i="64"/>
  <c r="BY2023" i="64"/>
  <c r="CA2019" i="64" a="1"/>
  <c r="CA2019" i="64" s="1"/>
  <c r="CA2018" i="64" a="1"/>
  <c r="CA2018" i="64" s="1"/>
  <c r="CA2010" i="64" a="1"/>
  <c r="CA2010" i="64" s="1"/>
  <c r="CA2009" i="64" a="1"/>
  <c r="CA2009" i="64" s="1"/>
  <c r="BZ2006" i="64"/>
  <c r="BZ2005" i="64"/>
  <c r="CA2000" i="64" a="1"/>
  <c r="CA2000" i="64" s="1"/>
  <c r="CA2001" i="64" a="1"/>
  <c r="CA2001" i="64" s="1"/>
  <c r="BZ2513" i="64"/>
  <c r="CA2512" i="64" a="1"/>
  <c r="CA2512" i="64" s="1"/>
  <c r="CA725" i="64" a="1"/>
  <c r="CA725" i="64" s="1"/>
  <c r="BV773" i="64"/>
  <c r="CB2282" i="64"/>
  <c r="CB2283" i="64" s="1"/>
  <c r="BW772" i="64" a="1"/>
  <c r="BW772" i="64" s="1"/>
  <c r="AT2180" i="64"/>
  <c r="AU2176" i="64" s="1"/>
  <c r="AU2182" i="64" s="1"/>
  <c r="BZ1921" i="64"/>
  <c r="BZ1758" i="64"/>
  <c r="O1758" i="64" s="1"/>
  <c r="BZ1467" i="64"/>
  <c r="BZ1218" i="64"/>
  <c r="BZ727" i="64"/>
  <c r="BZ751" i="64"/>
  <c r="BZ542" i="64"/>
  <c r="BY62" i="64"/>
  <c r="CA720" i="64" a="1"/>
  <c r="CA720" i="64" s="1"/>
  <c r="CA75" i="64" a="1"/>
  <c r="CA75" i="64" s="1"/>
  <c r="CA564" i="64" a="1"/>
  <c r="CA564" i="64" s="1"/>
  <c r="CA55" i="64" a="1"/>
  <c r="CA55" i="64" s="1"/>
  <c r="CA60" i="64" a="1"/>
  <c r="CA60" i="64" s="1"/>
  <c r="CA59" i="64" a="1"/>
  <c r="CA59" i="64" s="1"/>
  <c r="BZ56" i="64"/>
  <c r="CA53" i="64" a="1"/>
  <c r="CA53" i="64" s="1"/>
  <c r="CA54" i="64" a="1"/>
  <c r="CA54" i="64" s="1"/>
  <c r="CA750" i="64" a="1"/>
  <c r="CA750" i="64" s="1"/>
  <c r="CA2722" i="64" a="1"/>
  <c r="CA2722" i="64" s="1"/>
  <c r="CA2799" i="64" a="1"/>
  <c r="CA2799" i="64" s="1"/>
  <c r="CA2773" i="64" a="1"/>
  <c r="CA2773" i="64" s="1"/>
  <c r="CA2748" i="64" a="1"/>
  <c r="CA2748" i="64" s="1"/>
  <c r="CA1897" i="64" a="1"/>
  <c r="CA1897" i="64" s="1"/>
  <c r="CA1898" i="64" s="1"/>
  <c r="CA90" i="64" a="1"/>
  <c r="CA90" i="64" s="1"/>
  <c r="CA91" i="64" a="1"/>
  <c r="CA91" i="64" s="1"/>
  <c r="CA92" i="64" a="1"/>
  <c r="CA92" i="64" s="1"/>
  <c r="CA89" i="64" a="1"/>
  <c r="CA89" i="64" s="1"/>
  <c r="BZ93" i="64"/>
  <c r="CA1839" i="64" a="1"/>
  <c r="CA1839" i="64" s="1"/>
  <c r="CA1840" i="64" s="1"/>
  <c r="CA541" i="64" a="1"/>
  <c r="CA541" i="64" s="1"/>
  <c r="CA2849" i="64" a="1"/>
  <c r="CA2849" i="64" s="1"/>
  <c r="CA1759" i="64" a="1"/>
  <c r="CA1759" i="64" s="1"/>
  <c r="CA2177" i="64" a="1"/>
  <c r="CA2177" i="64" s="1"/>
  <c r="CA2185" i="64" s="1"/>
  <c r="CA1922" i="64" a="1"/>
  <c r="CA1922" i="64" s="1"/>
  <c r="CA1928" i="64" a="1"/>
  <c r="CA1928" i="64" s="1"/>
  <c r="CA1920" i="64" a="1"/>
  <c r="CA1920" i="64" s="1"/>
  <c r="CA1466" i="64" a="1"/>
  <c r="CA1466" i="64" s="1"/>
  <c r="CA1217" i="64" a="1"/>
  <c r="CA1217" i="64" s="1"/>
  <c r="CA2006" i="64" a="1"/>
  <c r="CB2567" i="64" a="1"/>
  <c r="CA727" i="64" a="1"/>
  <c r="CA589" i="64" a="1"/>
  <c r="CA2470" i="64" a="1"/>
  <c r="CB2533" i="64" a="1"/>
  <c r="CA566" i="64" a="1"/>
  <c r="CA2005" i="64" a="1"/>
  <c r="CA1921" i="64" a="1"/>
  <c r="CA2492" i="64" a="1"/>
  <c r="CA1467" i="64" a="1"/>
  <c r="CA751" i="64" a="1"/>
  <c r="CA2513" i="64" a="1"/>
  <c r="CA850" i="64" a="1"/>
  <c r="CA1218" i="64" a="1"/>
  <c r="CA542" i="64" a="1"/>
  <c r="BW773" i="64" a="1"/>
  <c r="CA1758" i="64" a="1"/>
  <c r="BT66" i="1236" l="1"/>
  <c r="BT43" i="861" s="1"/>
  <c r="BT64" i="1236"/>
  <c r="BT72" i="861" s="1"/>
  <c r="BG394" i="64"/>
  <c r="BG398" i="64" s="1"/>
  <c r="BF400" i="64"/>
  <c r="BE2248" i="64"/>
  <c r="BF2245" i="64" s="1"/>
  <c r="BF2250" i="64" s="1"/>
  <c r="AR44" i="861"/>
  <c r="BR2056" i="64"/>
  <c r="BS2051" i="64" s="1"/>
  <c r="DD2056" i="64"/>
  <c r="DE2051" i="64" s="1"/>
  <c r="DA64" i="861"/>
  <c r="CZ40" i="861"/>
  <c r="DA71" i="863"/>
  <c r="DA25" i="863" s="1"/>
  <c r="DA35" i="861" s="1"/>
  <c r="DA69" i="863"/>
  <c r="DA23" i="863" s="1"/>
  <c r="DA33" i="861" s="1"/>
  <c r="DA67" i="863"/>
  <c r="CK1035" i="64"/>
  <c r="CK1028" i="64"/>
  <c r="CL1023" i="64" s="1"/>
  <c r="AV651" i="64"/>
  <c r="AU2186" i="64" a="1"/>
  <c r="AU2186" i="64" s="1"/>
  <c r="AU2179" i="64" s="1"/>
  <c r="CB263" i="64"/>
  <c r="CC277" i="64"/>
  <c r="CC278" i="64"/>
  <c r="CC260" i="64"/>
  <c r="CC261" i="64"/>
  <c r="CC279" i="64"/>
  <c r="CC262" i="64"/>
  <c r="CC280" i="64"/>
  <c r="CB281" i="64"/>
  <c r="DI2776" i="64"/>
  <c r="DJ2774" i="64"/>
  <c r="CA850" i="64"/>
  <c r="CB854" i="64" a="1"/>
  <c r="CB854" i="64" s="1"/>
  <c r="CB849" i="64" a="1"/>
  <c r="CB849" i="64" s="1"/>
  <c r="CA589" i="64"/>
  <c r="BZ2396" i="64"/>
  <c r="O2396" i="64" s="1"/>
  <c r="CB2384" i="64" a="1"/>
  <c r="CB2384" i="64" s="1"/>
  <c r="CB2385" i="64" a="1"/>
  <c r="CB2385" i="64" s="1"/>
  <c r="CB2379" i="64" a="1"/>
  <c r="CB2379" i="64" s="1"/>
  <c r="CB2380" i="64" a="1"/>
  <c r="CB2380" i="64" s="1"/>
  <c r="CB2382" i="64" a="1"/>
  <c r="CB2382" i="64" s="1"/>
  <c r="CB2386" i="64" a="1"/>
  <c r="CB2386" i="64" s="1"/>
  <c r="CB2387" i="64" a="1"/>
  <c r="CB2387" i="64" s="1"/>
  <c r="CB2383" i="64" a="1"/>
  <c r="CB2383" i="64" s="1"/>
  <c r="CB2381" i="64" a="1"/>
  <c r="CB2381" i="64" s="1"/>
  <c r="CA2388" i="64"/>
  <c r="CB565" i="64" a="1"/>
  <c r="CB565" i="64" s="1"/>
  <c r="CB588" i="64" a="1"/>
  <c r="CB588" i="64" s="1"/>
  <c r="CB587" i="64" a="1"/>
  <c r="CB587" i="64" s="1"/>
  <c r="CA566" i="64"/>
  <c r="CB2567" i="64"/>
  <c r="CB2533" i="64"/>
  <c r="CA2492" i="64"/>
  <c r="CA2470" i="64"/>
  <c r="CB2825" i="64" a="1"/>
  <c r="CB2825" i="64" s="1"/>
  <c r="CB2471" i="64" a="1"/>
  <c r="CB2471" i="64" s="1"/>
  <c r="CB2491" i="64" a="1"/>
  <c r="CB2491" i="64" s="1"/>
  <c r="BW2027" i="64"/>
  <c r="BX2024" i="64"/>
  <c r="BX2026" i="64" s="1"/>
  <c r="BX2027" i="64" s="1"/>
  <c r="BY2015" i="64"/>
  <c r="BZ2013" i="64"/>
  <c r="BZ2022" i="64"/>
  <c r="BZ2014" i="64"/>
  <c r="BZ2023" i="64"/>
  <c r="CB2018" i="64" a="1"/>
  <c r="CB2018" i="64" s="1"/>
  <c r="CB2019" i="64" a="1"/>
  <c r="CB2019" i="64" s="1"/>
  <c r="CB2010" i="64" a="1"/>
  <c r="CB2010" i="64" s="1"/>
  <c r="CB2009" i="64" a="1"/>
  <c r="CB2009" i="64" s="1"/>
  <c r="CA2006" i="64"/>
  <c r="CA2005" i="64"/>
  <c r="CB2000" i="64" a="1"/>
  <c r="CB2000" i="64" s="1"/>
  <c r="CB2001" i="64" a="1"/>
  <c r="CB2001" i="64" s="1"/>
  <c r="CA2513" i="64"/>
  <c r="CB2512" i="64" a="1"/>
  <c r="CB2512" i="64" s="1"/>
  <c r="CB725" i="64" a="1"/>
  <c r="CB725" i="64" s="1"/>
  <c r="BW773" i="64"/>
  <c r="CC2282" i="64"/>
  <c r="CC2283" i="64" s="1"/>
  <c r="BX772" i="64" a="1"/>
  <c r="BX772" i="64" s="1"/>
  <c r="CA1758" i="64"/>
  <c r="CA1467" i="64"/>
  <c r="CA1921" i="64"/>
  <c r="CA1218" i="64"/>
  <c r="CA727" i="64"/>
  <c r="CA542" i="64"/>
  <c r="CA751" i="64"/>
  <c r="BZ62" i="64"/>
  <c r="CB720" i="64" a="1"/>
  <c r="CB720" i="64" s="1"/>
  <c r="CB75" i="64" a="1"/>
  <c r="CB75" i="64" s="1"/>
  <c r="CB564" i="64" a="1"/>
  <c r="CB564" i="64" s="1"/>
  <c r="CB55" i="64" a="1"/>
  <c r="CB55" i="64" s="1"/>
  <c r="CB59" i="64" a="1"/>
  <c r="CB59" i="64" s="1"/>
  <c r="CB60" i="64" a="1"/>
  <c r="CB60" i="64" s="1"/>
  <c r="CA56" i="64"/>
  <c r="CB53" i="64" a="1"/>
  <c r="CB53" i="64" s="1"/>
  <c r="CB54" i="64" a="1"/>
  <c r="CB54" i="64" s="1"/>
  <c r="CB750" i="64" a="1"/>
  <c r="CB750" i="64" s="1"/>
  <c r="CB2722" i="64" a="1"/>
  <c r="CB2722" i="64" s="1"/>
  <c r="CB2799" i="64" a="1"/>
  <c r="CB2799" i="64" s="1"/>
  <c r="CB2773" i="64" a="1"/>
  <c r="CB2773" i="64" s="1"/>
  <c r="CB2748" i="64" a="1"/>
  <c r="CB2748" i="64" s="1"/>
  <c r="CB1897" i="64" a="1"/>
  <c r="CB1897" i="64" s="1"/>
  <c r="CB1898" i="64" s="1"/>
  <c r="CA93" i="64"/>
  <c r="CB89" i="64" a="1"/>
  <c r="CB89" i="64" s="1"/>
  <c r="CB90" i="64" a="1"/>
  <c r="CB90" i="64" s="1"/>
  <c r="CB91" i="64" a="1"/>
  <c r="CB91" i="64" s="1"/>
  <c r="CB92" i="64" a="1"/>
  <c r="CB92" i="64" s="1"/>
  <c r="CB1839" i="64" a="1"/>
  <c r="CB1839" i="64" s="1"/>
  <c r="CB1840" i="64" s="1"/>
  <c r="CB541" i="64" a="1"/>
  <c r="CB541" i="64" s="1"/>
  <c r="CB2849" i="64" a="1"/>
  <c r="CB2849" i="64" s="1"/>
  <c r="CB1759" i="64" a="1"/>
  <c r="CB1759" i="64" s="1"/>
  <c r="CB2177" i="64" a="1"/>
  <c r="CB2177" i="64" s="1"/>
  <c r="CB2185" i="64" s="1"/>
  <c r="CB1922" i="64" a="1"/>
  <c r="CB1922" i="64" s="1"/>
  <c r="CB1928" i="64" a="1"/>
  <c r="CB1928" i="64" s="1"/>
  <c r="CB1920" i="64" a="1"/>
  <c r="CB1920" i="64" s="1"/>
  <c r="CB1466" i="64" a="1"/>
  <c r="CB1466" i="64" s="1"/>
  <c r="CB1217" i="64" a="1"/>
  <c r="CB1217" i="64" s="1"/>
  <c r="CB566" i="64" a="1"/>
  <c r="CB2492" i="64" a="1"/>
  <c r="CB2005" i="64" a="1"/>
  <c r="CB1921" i="64" a="1"/>
  <c r="CB2513" i="64" a="1"/>
  <c r="CB727" i="64" a="1"/>
  <c r="CB542" i="64" a="1"/>
  <c r="CB589" i="64" a="1"/>
  <c r="CB2470" i="64" a="1"/>
  <c r="CB2006" i="64" a="1"/>
  <c r="CC2567" i="64" a="1"/>
  <c r="CB850" i="64" a="1"/>
  <c r="CB751" i="64" a="1"/>
  <c r="CC2533" i="64" a="1"/>
  <c r="CB1218" i="64" a="1"/>
  <c r="CB1758" i="64" a="1"/>
  <c r="BX773" i="64" a="1"/>
  <c r="CB1467" i="64" a="1"/>
  <c r="BU60" i="1236" l="1"/>
  <c r="BH394" i="64"/>
  <c r="BH398" i="64" s="1"/>
  <c r="BG400" i="64"/>
  <c r="BF2248" i="64"/>
  <c r="BG2245" i="64" s="1"/>
  <c r="BG2250" i="64" s="1"/>
  <c r="AS64" i="861"/>
  <c r="AS95" i="861"/>
  <c r="AR101" i="861"/>
  <c r="CY101" i="861"/>
  <c r="DE2058" i="64"/>
  <c r="DE2055" i="64" s="1"/>
  <c r="BS2058" i="64"/>
  <c r="DA22" i="863"/>
  <c r="DA72" i="863"/>
  <c r="DB18" i="861"/>
  <c r="CL1030" i="64"/>
  <c r="P1023" i="64"/>
  <c r="AV660" i="64"/>
  <c r="CC263" i="64"/>
  <c r="CD277" i="64"/>
  <c r="CD278" i="64"/>
  <c r="CD260" i="64"/>
  <c r="CD261" i="64"/>
  <c r="CD279" i="64"/>
  <c r="CD280" i="64"/>
  <c r="CD262" i="64"/>
  <c r="CC281" i="64"/>
  <c r="DJ2776" i="64"/>
  <c r="DK2774" i="64"/>
  <c r="CB850" i="64"/>
  <c r="CB860" i="64" s="1"/>
  <c r="CA860" i="64"/>
  <c r="CC854" i="64" a="1"/>
  <c r="CC854" i="64" s="1"/>
  <c r="CC849" i="64" a="1"/>
  <c r="CC849" i="64" s="1"/>
  <c r="CB589" i="64"/>
  <c r="CA2396" i="64"/>
  <c r="CC2380" i="64" a="1"/>
  <c r="CC2380" i="64" s="1"/>
  <c r="CC2381" i="64" a="1"/>
  <c r="CC2381" i="64" s="1"/>
  <c r="CC2382" i="64" a="1"/>
  <c r="CC2382" i="64" s="1"/>
  <c r="CC2383" i="64" a="1"/>
  <c r="CC2383" i="64" s="1"/>
  <c r="CC2385" i="64" a="1"/>
  <c r="CC2385" i="64" s="1"/>
  <c r="CC2384" i="64" a="1"/>
  <c r="CC2384" i="64" s="1"/>
  <c r="CC2379" i="64" a="1"/>
  <c r="CC2379" i="64" s="1"/>
  <c r="CC2386" i="64" a="1"/>
  <c r="CC2386" i="64" s="1"/>
  <c r="CC2387" i="64" a="1"/>
  <c r="CC2387" i="64" s="1"/>
  <c r="CB2388" i="64"/>
  <c r="CC565" i="64" a="1"/>
  <c r="CC565" i="64" s="1"/>
  <c r="CC588" i="64" a="1"/>
  <c r="CC588" i="64" s="1"/>
  <c r="CC587" i="64" a="1"/>
  <c r="CC587" i="64" s="1"/>
  <c r="CB566" i="64"/>
  <c r="CC2567" i="64"/>
  <c r="CC2533" i="64"/>
  <c r="CB2492" i="64"/>
  <c r="CB2470" i="64"/>
  <c r="CC2825" i="64" a="1"/>
  <c r="CC2825" i="64" s="1"/>
  <c r="CC2471" i="64" a="1"/>
  <c r="CC2471" i="64" s="1"/>
  <c r="CC2491" i="64" a="1"/>
  <c r="CC2491" i="64" s="1"/>
  <c r="BY2024" i="64"/>
  <c r="BY2026" i="64" s="1"/>
  <c r="BY2027" i="64" s="1"/>
  <c r="BZ2015" i="64"/>
  <c r="CA2013" i="64"/>
  <c r="CA2022" i="64"/>
  <c r="CA2014" i="64"/>
  <c r="CA2023" i="64"/>
  <c r="CC2019" i="64" a="1"/>
  <c r="CC2019" i="64" s="1"/>
  <c r="CC2018" i="64" a="1"/>
  <c r="CC2018" i="64" s="1"/>
  <c r="CC2010" i="64" a="1"/>
  <c r="CC2010" i="64" s="1"/>
  <c r="CC2009" i="64" a="1"/>
  <c r="CC2009" i="64" s="1"/>
  <c r="CB2006" i="64"/>
  <c r="CB2005" i="64"/>
  <c r="CC2000" i="64" a="1"/>
  <c r="CC2000" i="64" s="1"/>
  <c r="CC2001" i="64" a="1"/>
  <c r="CC2001" i="64" s="1"/>
  <c r="CB2513" i="64"/>
  <c r="CC2512" i="64" a="1"/>
  <c r="CC2512" i="64" s="1"/>
  <c r="CC725" i="64" a="1"/>
  <c r="CC725" i="64" s="1"/>
  <c r="BX773" i="64"/>
  <c r="BY772" i="64" a="1"/>
  <c r="BY772" i="64" s="1"/>
  <c r="CD2282" i="64"/>
  <c r="CD2283" i="64" s="1"/>
  <c r="AU2180" i="64"/>
  <c r="AV2176" i="64" s="1"/>
  <c r="AV2182" i="64" s="1"/>
  <c r="CB1758" i="64"/>
  <c r="CB1921" i="64"/>
  <c r="CB1467" i="64"/>
  <c r="CB1218" i="64"/>
  <c r="CB751" i="64"/>
  <c r="CB727" i="64"/>
  <c r="CB542" i="64"/>
  <c r="CA62" i="64"/>
  <c r="CC720" i="64" a="1"/>
  <c r="CC720" i="64" s="1"/>
  <c r="CC75" i="64" a="1"/>
  <c r="CC75" i="64" s="1"/>
  <c r="CC564" i="64" a="1"/>
  <c r="CC564" i="64" s="1"/>
  <c r="CC55" i="64" a="1"/>
  <c r="CC55" i="64" s="1"/>
  <c r="CC59" i="64" a="1"/>
  <c r="CC59" i="64" s="1"/>
  <c r="CC60" i="64" a="1"/>
  <c r="CC60" i="64" s="1"/>
  <c r="CB56" i="64"/>
  <c r="CC53" i="64" a="1"/>
  <c r="CC53" i="64" s="1"/>
  <c r="CC54" i="64" a="1"/>
  <c r="CC54" i="64" s="1"/>
  <c r="CC750" i="64" a="1"/>
  <c r="CC750" i="64" s="1"/>
  <c r="CC2722" i="64" a="1"/>
  <c r="CC2722" i="64" s="1"/>
  <c r="CC2799" i="64" a="1"/>
  <c r="CC2799" i="64" s="1"/>
  <c r="CC2773" i="64" a="1"/>
  <c r="CC2773" i="64" s="1"/>
  <c r="CC2748" i="64" a="1"/>
  <c r="CC2748" i="64" s="1"/>
  <c r="CC1897" i="64" a="1"/>
  <c r="CC1897" i="64" s="1"/>
  <c r="CC1898" i="64" s="1"/>
  <c r="CC89" i="64" a="1"/>
  <c r="CC89" i="64" s="1"/>
  <c r="CC90" i="64" a="1"/>
  <c r="CC90" i="64" s="1"/>
  <c r="CC91" i="64" a="1"/>
  <c r="CC91" i="64" s="1"/>
  <c r="CC92" i="64" a="1"/>
  <c r="CC92" i="64" s="1"/>
  <c r="CB93" i="64"/>
  <c r="CC1839" i="64" a="1"/>
  <c r="CC1839" i="64" s="1"/>
  <c r="CC1840" i="64" s="1"/>
  <c r="CC541" i="64" a="1"/>
  <c r="CC541" i="64" s="1"/>
  <c r="CC2849" i="64" a="1"/>
  <c r="CC2849" i="64" s="1"/>
  <c r="CC1759" i="64" a="1"/>
  <c r="CC1759" i="64" s="1"/>
  <c r="CC2177" i="64" a="1"/>
  <c r="CC2177" i="64" s="1"/>
  <c r="CC2185" i="64" s="1"/>
  <c r="CC1928" i="64" a="1"/>
  <c r="CC1928" i="64" s="1"/>
  <c r="CC1922" i="64" a="1"/>
  <c r="CC1922" i="64" s="1"/>
  <c r="CC1920" i="64" a="1"/>
  <c r="CC1920" i="64" s="1"/>
  <c r="CC1466" i="64" a="1"/>
  <c r="CC1466" i="64" s="1"/>
  <c r="CC1217" i="64" a="1"/>
  <c r="CC1217" i="64" s="1"/>
  <c r="CC2492" i="64" a="1"/>
  <c r="CC751" i="64" a="1"/>
  <c r="CC2005" i="64" a="1"/>
  <c r="CC1218" i="64" a="1"/>
  <c r="CD2533" i="64" a="1"/>
  <c r="CC566" i="64" a="1"/>
  <c r="CC727" i="64" a="1"/>
  <c r="CC2006" i="64" a="1"/>
  <c r="CC850" i="64" a="1"/>
  <c r="CC2470" i="64" a="1"/>
  <c r="CD2567" i="64" a="1"/>
  <c r="CC2513" i="64" a="1"/>
  <c r="CC1921" i="64" a="1"/>
  <c r="CC589" i="64" a="1"/>
  <c r="BY773" i="64" a="1"/>
  <c r="CC542" i="64" a="1"/>
  <c r="CC1758" i="64" a="1"/>
  <c r="CC1467" i="64" a="1"/>
  <c r="BU64" i="1236" l="1"/>
  <c r="BU72" i="861" s="1"/>
  <c r="BU66" i="1236"/>
  <c r="BU43" i="861" s="1"/>
  <c r="BI394" i="64"/>
  <c r="BI398" i="64" s="1"/>
  <c r="BH400" i="64"/>
  <c r="BG2248" i="64"/>
  <c r="BH2245" i="64" s="1"/>
  <c r="BH2250" i="64" s="1"/>
  <c r="AR73" i="861"/>
  <c r="AR75" i="861" s="1"/>
  <c r="BS2055" i="64"/>
  <c r="DE2056" i="64"/>
  <c r="DF2051" i="64" s="1"/>
  <c r="DB27" i="861"/>
  <c r="DB28" i="861" s="1"/>
  <c r="DB12" i="863"/>
  <c r="DA32" i="861"/>
  <c r="DA37" i="861" s="1"/>
  <c r="DA39" i="861" s="1"/>
  <c r="DA26" i="863"/>
  <c r="CL1027" i="64"/>
  <c r="L1030" i="64"/>
  <c r="M1030" i="64"/>
  <c r="N1030" i="64"/>
  <c r="O1030" i="64"/>
  <c r="P1030" i="64"/>
  <c r="AV662" i="64"/>
  <c r="AV652" i="64" s="1"/>
  <c r="AV654" i="64" s="1"/>
  <c r="AV2186" i="64" a="1"/>
  <c r="AV2186" i="64" s="1"/>
  <c r="AV2179" i="64" s="1"/>
  <c r="AV2180" i="64" s="1"/>
  <c r="CD281" i="64"/>
  <c r="CE277" i="64"/>
  <c r="CE260" i="64"/>
  <c r="CE278" i="64"/>
  <c r="CE261" i="64"/>
  <c r="CE279" i="64"/>
  <c r="CE262" i="64"/>
  <c r="CE280" i="64"/>
  <c r="CD263" i="64"/>
  <c r="DK2776" i="64"/>
  <c r="DL2774" i="64"/>
  <c r="DL2776" i="64" s="1"/>
  <c r="CC850" i="64"/>
  <c r="CD854" i="64" a="1"/>
  <c r="CD854" i="64" s="1"/>
  <c r="CD849" i="64" a="1"/>
  <c r="CD849" i="64" s="1"/>
  <c r="CC589" i="64"/>
  <c r="CB2396" i="64"/>
  <c r="CC2388" i="64"/>
  <c r="CD2379" i="64" a="1"/>
  <c r="CD2379" i="64" s="1"/>
  <c r="CD2380" i="64" a="1"/>
  <c r="CD2380" i="64" s="1"/>
  <c r="CD2381" i="64" a="1"/>
  <c r="CD2381" i="64" s="1"/>
  <c r="CD2382" i="64" a="1"/>
  <c r="CD2382" i="64" s="1"/>
  <c r="CD2384" i="64" a="1"/>
  <c r="CD2384" i="64" s="1"/>
  <c r="CD2385" i="64" a="1"/>
  <c r="CD2385" i="64" s="1"/>
  <c r="CD2383" i="64" a="1"/>
  <c r="CD2383" i="64" s="1"/>
  <c r="CD2386" i="64" a="1"/>
  <c r="CD2386" i="64" s="1"/>
  <c r="CD2387" i="64" a="1"/>
  <c r="CD2387" i="64" s="1"/>
  <c r="CD587" i="64" a="1"/>
  <c r="CD587" i="64" s="1"/>
  <c r="CD565" i="64" a="1"/>
  <c r="CD565" i="64" s="1"/>
  <c r="CD588" i="64" a="1"/>
  <c r="CD588" i="64" s="1"/>
  <c r="CC566" i="64"/>
  <c r="CD2567" i="64"/>
  <c r="CD2533" i="64"/>
  <c r="CC2492" i="64"/>
  <c r="CC2470" i="64"/>
  <c r="CD2825" i="64" a="1"/>
  <c r="CD2825" i="64" s="1"/>
  <c r="CD2471" i="64" a="1"/>
  <c r="CD2471" i="64" s="1"/>
  <c r="CD2491" i="64" a="1"/>
  <c r="CD2491" i="64" s="1"/>
  <c r="CA2015" i="64"/>
  <c r="BZ2024" i="64"/>
  <c r="BZ2026" i="64" s="1"/>
  <c r="BZ2027" i="64" s="1"/>
  <c r="CA2024" i="64"/>
  <c r="CB2013" i="64"/>
  <c r="CB2022" i="64"/>
  <c r="CB2014" i="64"/>
  <c r="CB2023" i="64"/>
  <c r="CD2019" i="64" a="1"/>
  <c r="CD2019" i="64" s="1"/>
  <c r="CD2018" i="64" a="1"/>
  <c r="CD2018" i="64" s="1"/>
  <c r="CD2009" i="64" a="1"/>
  <c r="CD2009" i="64" s="1"/>
  <c r="CD2010" i="64" a="1"/>
  <c r="CD2010" i="64" s="1"/>
  <c r="CC2006" i="64"/>
  <c r="CC2005" i="64"/>
  <c r="CD2000" i="64" a="1"/>
  <c r="CD2000" i="64" s="1"/>
  <c r="CD2001" i="64" a="1"/>
  <c r="CD2001" i="64" s="1"/>
  <c r="CC2513" i="64"/>
  <c r="CD2512" i="64" a="1"/>
  <c r="CD2512" i="64" s="1"/>
  <c r="CD725" i="64" a="1"/>
  <c r="CD725" i="64" s="1"/>
  <c r="BY773" i="64"/>
  <c r="CE2282" i="64"/>
  <c r="CE2283" i="64" s="1"/>
  <c r="BZ772" i="64" a="1"/>
  <c r="BZ772" i="64" s="1"/>
  <c r="CC1758" i="64"/>
  <c r="CC1921" i="64"/>
  <c r="CC1467" i="64"/>
  <c r="CC1218" i="64"/>
  <c r="CC542" i="64"/>
  <c r="CC751" i="64"/>
  <c r="CC727" i="64"/>
  <c r="CB62" i="64"/>
  <c r="CD720" i="64" a="1"/>
  <c r="CD720" i="64" s="1"/>
  <c r="CD75" i="64" a="1"/>
  <c r="CD75" i="64" s="1"/>
  <c r="CD564" i="64" a="1"/>
  <c r="CD564" i="64" s="1"/>
  <c r="CD55" i="64" a="1"/>
  <c r="CD55" i="64" s="1"/>
  <c r="CD59" i="64" a="1"/>
  <c r="CD59" i="64" s="1"/>
  <c r="CD60" i="64" a="1"/>
  <c r="CD60" i="64" s="1"/>
  <c r="CC56" i="64"/>
  <c r="CD53" i="64" a="1"/>
  <c r="CD53" i="64" s="1"/>
  <c r="CD54" i="64" a="1"/>
  <c r="CD54" i="64" s="1"/>
  <c r="CD750" i="64" a="1"/>
  <c r="CD750" i="64" s="1"/>
  <c r="CD2722" i="64" a="1"/>
  <c r="CD2722" i="64" s="1"/>
  <c r="CD2748" i="64" a="1"/>
  <c r="CD2748" i="64" s="1"/>
  <c r="CD2799" i="64" a="1"/>
  <c r="CD2799" i="64" s="1"/>
  <c r="CD2773" i="64" a="1"/>
  <c r="CD2773" i="64" s="1"/>
  <c r="CD1897" i="64" a="1"/>
  <c r="CD1897" i="64" s="1"/>
  <c r="CD1898" i="64" s="1"/>
  <c r="CD90" i="64" a="1"/>
  <c r="CD90" i="64" s="1"/>
  <c r="CD91" i="64" a="1"/>
  <c r="CD91" i="64" s="1"/>
  <c r="CD92" i="64" a="1"/>
  <c r="CD92" i="64" s="1"/>
  <c r="CD89" i="64" a="1"/>
  <c r="CD89" i="64" s="1"/>
  <c r="CC93" i="64"/>
  <c r="CD1839" i="64" a="1"/>
  <c r="CD1839" i="64" s="1"/>
  <c r="CD1840" i="64" s="1"/>
  <c r="CD541" i="64" a="1"/>
  <c r="CD541" i="64" s="1"/>
  <c r="CD2849" i="64" a="1"/>
  <c r="CD2849" i="64" s="1"/>
  <c r="CD1759" i="64" a="1"/>
  <c r="CD1759" i="64" s="1"/>
  <c r="CD2177" i="64" a="1"/>
  <c r="CD2177" i="64" s="1"/>
  <c r="CD2185" i="64" s="1"/>
  <c r="CD1920" i="64" a="1"/>
  <c r="CD1920" i="64" s="1"/>
  <c r="CD1922" i="64" a="1"/>
  <c r="CD1922" i="64" s="1"/>
  <c r="CD1928" i="64" a="1"/>
  <c r="CD1928" i="64" s="1"/>
  <c r="CD1466" i="64" a="1"/>
  <c r="CD1466" i="64" s="1"/>
  <c r="CD1217" i="64" a="1"/>
  <c r="CD1217" i="64" s="1"/>
  <c r="CD589" i="64" a="1"/>
  <c r="CD751" i="64" a="1"/>
  <c r="CD1218" i="64" a="1"/>
  <c r="CE2567" i="64" a="1"/>
  <c r="CD2470" i="64" a="1"/>
  <c r="CD2005" i="64" a="1"/>
  <c r="CE2533" i="64" a="1"/>
  <c r="CD1921" i="64" a="1"/>
  <c r="CD727" i="64" a="1"/>
  <c r="CD2492" i="64" a="1"/>
  <c r="CD1467" i="64" a="1"/>
  <c r="CD2513" i="64" a="1"/>
  <c r="CD850" i="64" a="1"/>
  <c r="CD566" i="64" a="1"/>
  <c r="BZ773" i="64" a="1"/>
  <c r="CD2006" i="64" a="1"/>
  <c r="CD542" i="64" a="1"/>
  <c r="CD1758" i="64" a="1"/>
  <c r="BV60" i="1236" l="1"/>
  <c r="BJ394" i="64"/>
  <c r="BJ398" i="64" s="1"/>
  <c r="BI400" i="64"/>
  <c r="BH2248" i="64"/>
  <c r="BI2245" i="64" s="1"/>
  <c r="BI2250" i="64" s="1"/>
  <c r="AT18" i="861"/>
  <c r="AT27" i="861" s="1"/>
  <c r="AT28" i="861" s="1"/>
  <c r="DF2058" i="64"/>
  <c r="DF2055" i="64" s="1"/>
  <c r="BS2056" i="64"/>
  <c r="BT2051" i="64" s="1"/>
  <c r="DB64" i="861"/>
  <c r="DA40" i="861"/>
  <c r="DB69" i="863"/>
  <c r="DB23" i="863" s="1"/>
  <c r="DB33" i="861" s="1"/>
  <c r="DB71" i="863"/>
  <c r="DB25" i="863" s="1"/>
  <c r="DB35" i="861" s="1"/>
  <c r="DB67" i="863"/>
  <c r="CL1035" i="64"/>
  <c r="P1027" i="64"/>
  <c r="CL1028" i="64"/>
  <c r="P1028" i="64" s="1"/>
  <c r="AV663" i="64"/>
  <c r="AW659" i="64" s="1"/>
  <c r="AV655" i="64"/>
  <c r="CE281" i="64"/>
  <c r="CE263" i="64"/>
  <c r="CF277" i="64"/>
  <c r="CF278" i="64"/>
  <c r="CF260" i="64"/>
  <c r="CF261" i="64"/>
  <c r="CF279" i="64"/>
  <c r="CF262" i="64"/>
  <c r="CF280" i="64"/>
  <c r="CD850" i="64"/>
  <c r="CD860" i="64" s="1"/>
  <c r="CC860" i="64"/>
  <c r="CE854" i="64" a="1"/>
  <c r="CE854" i="64" s="1"/>
  <c r="CE849" i="64" a="1"/>
  <c r="CE849" i="64" s="1"/>
  <c r="CD589" i="64"/>
  <c r="CC2396" i="64"/>
  <c r="CE2379" i="64" a="1"/>
  <c r="CE2379" i="64" s="1"/>
  <c r="CE2380" i="64" a="1"/>
  <c r="CE2380" i="64" s="1"/>
  <c r="CE2381" i="64" a="1"/>
  <c r="CE2381" i="64" s="1"/>
  <c r="CE2382" i="64" a="1"/>
  <c r="CE2382" i="64" s="1"/>
  <c r="CE2383" i="64" a="1"/>
  <c r="CE2383" i="64" s="1"/>
  <c r="CE2386" i="64" a="1"/>
  <c r="CE2386" i="64" s="1"/>
  <c r="CE2387" i="64" a="1"/>
  <c r="CE2387" i="64" s="1"/>
  <c r="CE2384" i="64" a="1"/>
  <c r="CE2384" i="64" s="1"/>
  <c r="CE2385" i="64" a="1"/>
  <c r="CE2385" i="64" s="1"/>
  <c r="CD2388" i="64"/>
  <c r="CE587" i="64" a="1"/>
  <c r="CE587" i="64" s="1"/>
  <c r="CE565" i="64" a="1"/>
  <c r="CE565" i="64" s="1"/>
  <c r="CE588" i="64" a="1"/>
  <c r="CE588" i="64" s="1"/>
  <c r="CD566" i="64"/>
  <c r="CE2533" i="64"/>
  <c r="CE2567" i="64"/>
  <c r="CD2492" i="64"/>
  <c r="CD2470" i="64"/>
  <c r="CE2825" i="64" a="1"/>
  <c r="CE2825" i="64" s="1"/>
  <c r="CE2471" i="64" a="1"/>
  <c r="CE2471" i="64" s="1"/>
  <c r="CE2491" i="64" a="1"/>
  <c r="CE2491" i="64" s="1"/>
  <c r="CA2026" i="64"/>
  <c r="CB2015" i="64"/>
  <c r="CC2013" i="64"/>
  <c r="CC2022" i="64"/>
  <c r="CC2014" i="64"/>
  <c r="CC2023" i="64"/>
  <c r="CE2019" i="64" a="1"/>
  <c r="CE2019" i="64" s="1"/>
  <c r="CE2018" i="64" a="1"/>
  <c r="CE2018" i="64" s="1"/>
  <c r="CE2010" i="64" a="1"/>
  <c r="CE2010" i="64" s="1"/>
  <c r="CE2009" i="64" a="1"/>
  <c r="CE2009" i="64" s="1"/>
  <c r="CD2006" i="64"/>
  <c r="CD2005" i="64"/>
  <c r="CE2000" i="64" a="1"/>
  <c r="CE2000" i="64" s="1"/>
  <c r="CE2001" i="64" a="1"/>
  <c r="CE2001" i="64" s="1"/>
  <c r="CD2513" i="64"/>
  <c r="CE2512" i="64" a="1"/>
  <c r="CE2512" i="64" s="1"/>
  <c r="CE725" i="64" a="1"/>
  <c r="CE725" i="64" s="1"/>
  <c r="BZ773" i="64"/>
  <c r="CF2282" i="64"/>
  <c r="CF2283" i="64" s="1"/>
  <c r="CA772" i="64" a="1"/>
  <c r="CA772" i="64" s="1"/>
  <c r="CD1467" i="64"/>
  <c r="CD1921" i="64"/>
  <c r="CD1758" i="64"/>
  <c r="CD1218" i="64"/>
  <c r="CD751" i="64"/>
  <c r="CD542" i="64"/>
  <c r="CD727" i="64"/>
  <c r="AW2176" i="64"/>
  <c r="AW2182" i="64" s="1"/>
  <c r="CC62" i="64"/>
  <c r="CE720" i="64" a="1"/>
  <c r="CE720" i="64" s="1"/>
  <c r="CE75" i="64" a="1"/>
  <c r="CE75" i="64" s="1"/>
  <c r="CE564" i="64" a="1"/>
  <c r="CE564" i="64" s="1"/>
  <c r="CE55" i="64" a="1"/>
  <c r="CE55" i="64" s="1"/>
  <c r="CE60" i="64" a="1"/>
  <c r="CE60" i="64" s="1"/>
  <c r="CE59" i="64" a="1"/>
  <c r="CE59" i="64" s="1"/>
  <c r="CD56" i="64"/>
  <c r="CE54" i="64" a="1"/>
  <c r="CE54" i="64" s="1"/>
  <c r="CE53" i="64" a="1"/>
  <c r="CE53" i="64" s="1"/>
  <c r="CE750" i="64" a="1"/>
  <c r="CE750" i="64" s="1"/>
  <c r="CE2722" i="64" a="1"/>
  <c r="CE2722" i="64" s="1"/>
  <c r="CE2748" i="64" a="1"/>
  <c r="CE2748" i="64" s="1"/>
  <c r="CE2799" i="64" a="1"/>
  <c r="CE2799" i="64" s="1"/>
  <c r="CE2773" i="64" a="1"/>
  <c r="CE2773" i="64" s="1"/>
  <c r="CE1897" i="64" a="1"/>
  <c r="CE1897" i="64" s="1"/>
  <c r="CE1898" i="64" s="1"/>
  <c r="CD93" i="64"/>
  <c r="CE90" i="64" a="1"/>
  <c r="CE90" i="64" s="1"/>
  <c r="CE91" i="64" a="1"/>
  <c r="CE91" i="64" s="1"/>
  <c r="CE92" i="64" a="1"/>
  <c r="CE92" i="64" s="1"/>
  <c r="CE89" i="64" a="1"/>
  <c r="CE89" i="64" s="1"/>
  <c r="CE1839" i="64" a="1"/>
  <c r="CE1839" i="64" s="1"/>
  <c r="CE1840" i="64" s="1"/>
  <c r="CE541" i="64" a="1"/>
  <c r="CE541" i="64" s="1"/>
  <c r="CE2849" i="64" a="1"/>
  <c r="CE2849" i="64" s="1"/>
  <c r="CE1759" i="64" a="1"/>
  <c r="CE1759" i="64" s="1"/>
  <c r="CE2177" i="64" a="1"/>
  <c r="CE2177" i="64" s="1"/>
  <c r="CE2185" i="64" s="1"/>
  <c r="CE1920" i="64" a="1"/>
  <c r="CE1920" i="64" s="1"/>
  <c r="CE1928" i="64" a="1"/>
  <c r="CE1928" i="64" s="1"/>
  <c r="CE1922" i="64" a="1"/>
  <c r="CE1922" i="64" s="1"/>
  <c r="CE1466" i="64" a="1"/>
  <c r="CE1466" i="64" s="1"/>
  <c r="CE1217" i="64" a="1"/>
  <c r="CE1217" i="64" s="1"/>
  <c r="CE2470" i="64" a="1"/>
  <c r="CA773" i="64" a="1"/>
  <c r="CE1921" i="64" a="1"/>
  <c r="CE850" i="64" a="1"/>
  <c r="CE566" i="64" a="1"/>
  <c r="CE2513" i="64" a="1"/>
  <c r="CE2006" i="64" a="1"/>
  <c r="CE751" i="64" a="1"/>
  <c r="CE2492" i="64" a="1"/>
  <c r="CE2005" i="64" a="1"/>
  <c r="CF2567" i="64" a="1"/>
  <c r="CE727" i="64" a="1"/>
  <c r="CE542" i="64" a="1"/>
  <c r="CF2533" i="64" a="1"/>
  <c r="CE589" i="64" a="1"/>
  <c r="CE1758" i="64" a="1"/>
  <c r="CE1467" i="64" a="1"/>
  <c r="CE1218" i="64" a="1"/>
  <c r="BV66" i="1236" l="1"/>
  <c r="BV43" i="861" s="1"/>
  <c r="BV64" i="1236"/>
  <c r="BV72" i="861" s="1"/>
  <c r="BK394" i="64"/>
  <c r="BK398" i="64" s="1"/>
  <c r="BJ400" i="64"/>
  <c r="BI2248" i="64"/>
  <c r="BJ2245" i="64" s="1"/>
  <c r="BJ2250" i="64" s="1"/>
  <c r="AS44" i="861"/>
  <c r="BT2058" i="64"/>
  <c r="BT2055" i="64" s="1"/>
  <c r="DF2056" i="64"/>
  <c r="DG2051" i="64" s="1"/>
  <c r="DC18" i="861"/>
  <c r="DB22" i="863"/>
  <c r="DB72" i="863"/>
  <c r="L1035" i="64"/>
  <c r="M1035" i="64"/>
  <c r="N1035" i="64"/>
  <c r="O1035" i="64"/>
  <c r="P1035" i="64"/>
  <c r="AV664" i="64"/>
  <c r="AV668" i="64"/>
  <c r="AV656" i="64"/>
  <c r="AW648" i="64"/>
  <c r="AW651" i="64" s="1"/>
  <c r="CA2027" i="64"/>
  <c r="AW2186" i="64" a="1"/>
  <c r="AW2186" i="64" s="1"/>
  <c r="AW2179" i="64" s="1"/>
  <c r="AW2180" i="64" s="1"/>
  <c r="CF263" i="64"/>
  <c r="CG277" i="64"/>
  <c r="CG260" i="64"/>
  <c r="CG278" i="64"/>
  <c r="CG261" i="64"/>
  <c r="CG279" i="64"/>
  <c r="CG262" i="64"/>
  <c r="CG280" i="64"/>
  <c r="CF281" i="64"/>
  <c r="CE850" i="64"/>
  <c r="CF854" i="64" a="1"/>
  <c r="CF854" i="64" s="1"/>
  <c r="CF849" i="64" a="1"/>
  <c r="CF849" i="64" s="1"/>
  <c r="CD2396" i="64"/>
  <c r="CE589" i="64"/>
  <c r="CF2379" i="64" a="1"/>
  <c r="CF2379" i="64" s="1"/>
  <c r="CF2380" i="64" a="1"/>
  <c r="CF2380" i="64" s="1"/>
  <c r="CF2384" i="64" a="1"/>
  <c r="CF2384" i="64" s="1"/>
  <c r="CF2385" i="64" a="1"/>
  <c r="CF2385" i="64" s="1"/>
  <c r="CF2381" i="64" a="1"/>
  <c r="CF2381" i="64" s="1"/>
  <c r="CF2383" i="64" a="1"/>
  <c r="CF2383" i="64" s="1"/>
  <c r="CF2386" i="64" a="1"/>
  <c r="CF2386" i="64" s="1"/>
  <c r="CF2387" i="64" a="1"/>
  <c r="CF2387" i="64" s="1"/>
  <c r="CF2382" i="64" a="1"/>
  <c r="CF2382" i="64" s="1"/>
  <c r="CE2388" i="64"/>
  <c r="CF587" i="64" a="1"/>
  <c r="CF587" i="64" s="1"/>
  <c r="CF565" i="64" a="1"/>
  <c r="CF565" i="64" s="1"/>
  <c r="CF588" i="64" a="1"/>
  <c r="CF588" i="64" s="1"/>
  <c r="CE566" i="64"/>
  <c r="CF2533" i="64"/>
  <c r="CF2567" i="64"/>
  <c r="CE2492" i="64"/>
  <c r="CE2470" i="64"/>
  <c r="CF2825" i="64" a="1"/>
  <c r="CF2825" i="64" s="1"/>
  <c r="CF2471" i="64" a="1"/>
  <c r="CF2471" i="64" s="1"/>
  <c r="CF2491" i="64" a="1"/>
  <c r="CF2491" i="64" s="1"/>
  <c r="CB2024" i="64"/>
  <c r="CC2015" i="64"/>
  <c r="CD2014" i="64"/>
  <c r="CD2023" i="64"/>
  <c r="CD2013" i="64"/>
  <c r="CD2022" i="64"/>
  <c r="CF2018" i="64" a="1"/>
  <c r="CF2018" i="64" s="1"/>
  <c r="CF2019" i="64" a="1"/>
  <c r="CF2019" i="64" s="1"/>
  <c r="CF2010" i="64" a="1"/>
  <c r="CF2010" i="64" s="1"/>
  <c r="CF2009" i="64" a="1"/>
  <c r="CF2009" i="64" s="1"/>
  <c r="CE2006" i="64"/>
  <c r="CE2005" i="64"/>
  <c r="CF2000" i="64" a="1"/>
  <c r="CF2000" i="64" s="1"/>
  <c r="CF2001" i="64" a="1"/>
  <c r="CF2001" i="64" s="1"/>
  <c r="CE2513" i="64"/>
  <c r="CF2512" i="64" a="1"/>
  <c r="CF2512" i="64" s="1"/>
  <c r="CF725" i="64" a="1"/>
  <c r="CF725" i="64" s="1"/>
  <c r="CA773" i="64"/>
  <c r="CB772" i="64" a="1"/>
  <c r="CB772" i="64" s="1"/>
  <c r="CG2282" i="64"/>
  <c r="CG2283" i="64" s="1"/>
  <c r="CE1921" i="64"/>
  <c r="CE1758" i="64"/>
  <c r="CE1467" i="64"/>
  <c r="CE1218" i="64"/>
  <c r="CE751" i="64"/>
  <c r="CE727" i="64"/>
  <c r="CE542" i="64"/>
  <c r="CD62" i="64"/>
  <c r="CF720" i="64" a="1"/>
  <c r="CF720" i="64" s="1"/>
  <c r="CF75" i="64" a="1"/>
  <c r="CF75" i="64" s="1"/>
  <c r="CF564" i="64" a="1"/>
  <c r="CF564" i="64" s="1"/>
  <c r="CF55" i="64" a="1"/>
  <c r="CF55" i="64" s="1"/>
  <c r="CF60" i="64" a="1"/>
  <c r="CF60" i="64" s="1"/>
  <c r="CF59" i="64" a="1"/>
  <c r="CF59" i="64" s="1"/>
  <c r="CE56" i="64"/>
  <c r="CF53" i="64" a="1"/>
  <c r="CF53" i="64" s="1"/>
  <c r="CF54" i="64" a="1"/>
  <c r="CF54" i="64" s="1"/>
  <c r="CF750" i="64" a="1"/>
  <c r="CF750" i="64" s="1"/>
  <c r="CF2722" i="64" a="1"/>
  <c r="CF2722" i="64" s="1"/>
  <c r="CF2799" i="64" a="1"/>
  <c r="CF2799" i="64" s="1"/>
  <c r="CF2773" i="64" a="1"/>
  <c r="CF2773" i="64" s="1"/>
  <c r="CF2748" i="64" a="1"/>
  <c r="CF2748" i="64" s="1"/>
  <c r="CF1897" i="64" a="1"/>
  <c r="CF1897" i="64" s="1"/>
  <c r="CF1898" i="64" s="1"/>
  <c r="CE93" i="64"/>
  <c r="CF89" i="64" a="1"/>
  <c r="CF89" i="64" s="1"/>
  <c r="CF90" i="64" a="1"/>
  <c r="CF90" i="64" s="1"/>
  <c r="CF91" i="64" a="1"/>
  <c r="CF91" i="64" s="1"/>
  <c r="CF92" i="64" a="1"/>
  <c r="CF92" i="64" s="1"/>
  <c r="CF1839" i="64" a="1"/>
  <c r="CF1839" i="64" s="1"/>
  <c r="CF1840" i="64" s="1"/>
  <c r="CF541" i="64" a="1"/>
  <c r="CF541" i="64" s="1"/>
  <c r="CF2849" i="64" a="1"/>
  <c r="CF2849" i="64" s="1"/>
  <c r="CF1759" i="64" a="1"/>
  <c r="CF1759" i="64" s="1"/>
  <c r="CF2177" i="64" a="1"/>
  <c r="CF2177" i="64" s="1"/>
  <c r="CF2185" i="64" s="1"/>
  <c r="CF1928" i="64" a="1"/>
  <c r="CF1928" i="64" s="1"/>
  <c r="CF1922" i="64" a="1"/>
  <c r="CF1922" i="64" s="1"/>
  <c r="CF1920" i="64" a="1"/>
  <c r="CF1920" i="64" s="1"/>
  <c r="CF1466" i="64" a="1"/>
  <c r="CF1466" i="64" s="1"/>
  <c r="CF1217" i="64" a="1"/>
  <c r="CF1217" i="64" s="1"/>
  <c r="CF2006" i="64" a="1"/>
  <c r="CF2513" i="64" a="1"/>
  <c r="CF850" i="64" a="1"/>
  <c r="CF1218" i="64" a="1"/>
  <c r="CF2470" i="64" a="1"/>
  <c r="CG2567" i="64" a="1"/>
  <c r="CF727" i="64" a="1"/>
  <c r="CF1467" i="64" a="1"/>
  <c r="CF1921" i="64" a="1"/>
  <c r="CF751" i="64" a="1"/>
  <c r="CF2492" i="64" a="1"/>
  <c r="CF589" i="64" a="1"/>
  <c r="CG2533" i="64" a="1"/>
  <c r="CF566" i="64" a="1"/>
  <c r="CF542" i="64" a="1"/>
  <c r="CF1758" i="64" a="1"/>
  <c r="CB773" i="64" a="1"/>
  <c r="CF2005" i="64" a="1"/>
  <c r="BW60" i="1236" l="1"/>
  <c r="BK400" i="64"/>
  <c r="BL394" i="64"/>
  <c r="BL398" i="64" s="1"/>
  <c r="BJ2248" i="64"/>
  <c r="BK2245" i="64" s="1"/>
  <c r="BK2250" i="64" s="1"/>
  <c r="AT64" i="861"/>
  <c r="AT95" i="861"/>
  <c r="AS101" i="861"/>
  <c r="CZ101" i="861"/>
  <c r="DG2058" i="64"/>
  <c r="DG2055" i="64" s="1"/>
  <c r="BT2056" i="64"/>
  <c r="BU2051" i="64" s="1"/>
  <c r="DC27" i="861"/>
  <c r="DC28" i="861" s="1"/>
  <c r="DC12" i="863"/>
  <c r="DB32" i="861"/>
  <c r="DB37" i="861" s="1"/>
  <c r="DB39" i="861" s="1"/>
  <c r="DB26" i="863"/>
  <c r="AW660" i="64"/>
  <c r="CB2026" i="64"/>
  <c r="CB2027" i="64" s="1"/>
  <c r="CG263" i="64"/>
  <c r="CG281" i="64"/>
  <c r="CH277" i="64"/>
  <c r="CH278" i="64"/>
  <c r="CH260" i="64"/>
  <c r="CH261" i="64"/>
  <c r="CH279" i="64"/>
  <c r="CH280" i="64"/>
  <c r="CH262" i="64"/>
  <c r="CF850" i="64"/>
  <c r="CF860" i="64" s="1"/>
  <c r="CE860" i="64"/>
  <c r="CG854" i="64" a="1"/>
  <c r="CG854" i="64" s="1"/>
  <c r="CG849" i="64" a="1"/>
  <c r="CG849" i="64" s="1"/>
  <c r="CE2396" i="64"/>
  <c r="CF589" i="64"/>
  <c r="CG2379" i="64" a="1"/>
  <c r="CG2379" i="64" s="1"/>
  <c r="CG2380" i="64" a="1"/>
  <c r="CG2380" i="64" s="1"/>
  <c r="CG2381" i="64" a="1"/>
  <c r="CG2381" i="64" s="1"/>
  <c r="CG2382" i="64" a="1"/>
  <c r="CG2382" i="64" s="1"/>
  <c r="CG2383" i="64" a="1"/>
  <c r="CG2383" i="64" s="1"/>
  <c r="CG2386" i="64" a="1"/>
  <c r="CG2386" i="64" s="1"/>
  <c r="CG2387" i="64" a="1"/>
  <c r="CG2387" i="64" s="1"/>
  <c r="CG2384" i="64" a="1"/>
  <c r="CG2384" i="64" s="1"/>
  <c r="CG2385" i="64" a="1"/>
  <c r="CG2385" i="64" s="1"/>
  <c r="CF2388" i="64"/>
  <c r="CG588" i="64" a="1"/>
  <c r="CG588" i="64" s="1"/>
  <c r="CG587" i="64" a="1"/>
  <c r="CG587" i="64" s="1"/>
  <c r="CG565" i="64" a="1"/>
  <c r="CG565" i="64" s="1"/>
  <c r="CF566" i="64"/>
  <c r="CG2567" i="64"/>
  <c r="CG2533" i="64"/>
  <c r="CF2492" i="64"/>
  <c r="CF2470" i="64"/>
  <c r="CG2825" i="64" a="1"/>
  <c r="CG2825" i="64" s="1"/>
  <c r="CG2471" i="64" a="1"/>
  <c r="CG2471" i="64" s="1"/>
  <c r="CG2491" i="64" a="1"/>
  <c r="CG2491" i="64" s="1"/>
  <c r="CD2015" i="64"/>
  <c r="CD2024" i="64"/>
  <c r="CC2024" i="64"/>
  <c r="CC2026" i="64" s="1"/>
  <c r="CE2013" i="64"/>
  <c r="CE2022" i="64"/>
  <c r="CE2014" i="64"/>
  <c r="CE2023" i="64"/>
  <c r="CG2019" i="64" a="1"/>
  <c r="CG2019" i="64" s="1"/>
  <c r="CG2018" i="64" a="1"/>
  <c r="CG2018" i="64" s="1"/>
  <c r="CG2009" i="64" a="1"/>
  <c r="CG2009" i="64" s="1"/>
  <c r="CG2010" i="64" a="1"/>
  <c r="CG2010" i="64" s="1"/>
  <c r="CF2006" i="64"/>
  <c r="CF2005" i="64"/>
  <c r="CG2000" i="64" a="1"/>
  <c r="CG2000" i="64" s="1"/>
  <c r="CG2001" i="64" a="1"/>
  <c r="CG2001" i="64" s="1"/>
  <c r="CF2513" i="64"/>
  <c r="CG2512" i="64" a="1"/>
  <c r="CG2512" i="64" s="1"/>
  <c r="CG725" i="64" a="1"/>
  <c r="CG725" i="64" s="1"/>
  <c r="CB773" i="64"/>
  <c r="CH2282" i="64"/>
  <c r="CH2283" i="64" s="1"/>
  <c r="CC772" i="64" a="1"/>
  <c r="CC772" i="64" s="1"/>
  <c r="CF1467" i="64"/>
  <c r="CF1758" i="64"/>
  <c r="CF1921" i="64"/>
  <c r="CF1218" i="64"/>
  <c r="CF727" i="64"/>
  <c r="CF542" i="64"/>
  <c r="CF751" i="64"/>
  <c r="AX2176" i="64"/>
  <c r="AX2182" i="64" s="1"/>
  <c r="CE62" i="64"/>
  <c r="CG720" i="64" a="1"/>
  <c r="CG720" i="64" s="1"/>
  <c r="CG75" i="64" a="1"/>
  <c r="CG75" i="64" s="1"/>
  <c r="CG564" i="64" a="1"/>
  <c r="CG564" i="64" s="1"/>
  <c r="CG55" i="64" a="1"/>
  <c r="CG55" i="64" s="1"/>
  <c r="CG60" i="64" a="1"/>
  <c r="CG60" i="64" s="1"/>
  <c r="CG59" i="64" a="1"/>
  <c r="CG59" i="64" s="1"/>
  <c r="CF56" i="64"/>
  <c r="CG53" i="64" a="1"/>
  <c r="CG53" i="64" s="1"/>
  <c r="CG54" i="64" a="1"/>
  <c r="CG54" i="64" s="1"/>
  <c r="CG750" i="64" a="1"/>
  <c r="CG750" i="64" s="1"/>
  <c r="CG2722" i="64" a="1"/>
  <c r="CG2722" i="64" s="1"/>
  <c r="CG2799" i="64" a="1"/>
  <c r="CG2799" i="64" s="1"/>
  <c r="CG2773" i="64" a="1"/>
  <c r="CG2773" i="64" s="1"/>
  <c r="CG2748" i="64" a="1"/>
  <c r="CG2748" i="64" s="1"/>
  <c r="CG1897" i="64" a="1"/>
  <c r="CG1897" i="64" s="1"/>
  <c r="CG1898" i="64" s="1"/>
  <c r="CF93" i="64"/>
  <c r="CG89" i="64" a="1"/>
  <c r="CG89" i="64" s="1"/>
  <c r="CG92" i="64" a="1"/>
  <c r="CG92" i="64" s="1"/>
  <c r="CG90" i="64" a="1"/>
  <c r="CG90" i="64" s="1"/>
  <c r="CG91" i="64" a="1"/>
  <c r="CG91" i="64" s="1"/>
  <c r="CG1839" i="64" a="1"/>
  <c r="CG1839" i="64" s="1"/>
  <c r="CG1840" i="64" s="1"/>
  <c r="CG541" i="64" a="1"/>
  <c r="CG541" i="64" s="1"/>
  <c r="CG2849" i="64" a="1"/>
  <c r="CG2849" i="64" s="1"/>
  <c r="CG1759" i="64" a="1"/>
  <c r="CG1759" i="64" s="1"/>
  <c r="CG2177" i="64" a="1"/>
  <c r="CG2177" i="64" s="1"/>
  <c r="CG2185" i="64" s="1"/>
  <c r="CG1928" i="64" a="1"/>
  <c r="CG1928" i="64" s="1"/>
  <c r="CG1922" i="64" a="1"/>
  <c r="CG1922" i="64" s="1"/>
  <c r="CG1920" i="64" a="1"/>
  <c r="CG1920" i="64" s="1"/>
  <c r="CG1466" i="64" a="1"/>
  <c r="CG1466" i="64" s="1"/>
  <c r="CG1217" i="64" a="1"/>
  <c r="CG1217" i="64" s="1"/>
  <c r="CG566" i="64" a="1"/>
  <c r="CH2533" i="64" a="1"/>
  <c r="CG1921" i="64" a="1"/>
  <c r="CG850" i="64" a="1"/>
  <c r="CG727" i="64" a="1"/>
  <c r="CG751" i="64" a="1"/>
  <c r="CG2513" i="64" a="1"/>
  <c r="CG2492" i="64" a="1"/>
  <c r="CG2470" i="64" a="1"/>
  <c r="CG2005" i="64" a="1"/>
  <c r="CG2006" i="64" a="1"/>
  <c r="CG589" i="64" a="1"/>
  <c r="CG542" i="64" a="1"/>
  <c r="CH2567" i="64" a="1"/>
  <c r="CG1758" i="64" a="1"/>
  <c r="CC773" i="64" a="1"/>
  <c r="CG1467" i="64" a="1"/>
  <c r="CG1218" i="64" a="1"/>
  <c r="BW64" i="1236" l="1"/>
  <c r="BW72" i="861" s="1"/>
  <c r="BW66" i="1236"/>
  <c r="BW43" i="861" s="1"/>
  <c r="BL400" i="64"/>
  <c r="BM394" i="64"/>
  <c r="BM398" i="64" s="1"/>
  <c r="BK2248" i="64"/>
  <c r="BL2245" i="64" s="1"/>
  <c r="BL2250" i="64" s="1"/>
  <c r="AS73" i="861"/>
  <c r="AS75" i="861" s="1"/>
  <c r="BU2058" i="64"/>
  <c r="BU2055" i="64" s="1"/>
  <c r="DG2056" i="64"/>
  <c r="DH2051" i="64" s="1"/>
  <c r="DC64" i="861"/>
  <c r="DB40" i="861"/>
  <c r="DC71" i="863"/>
  <c r="DC25" i="863" s="1"/>
  <c r="DC35" i="861" s="1"/>
  <c r="DC69" i="863"/>
  <c r="DC23" i="863" s="1"/>
  <c r="DC33" i="861" s="1"/>
  <c r="DC67" i="863"/>
  <c r="AW662" i="64"/>
  <c r="AW652" i="64" s="1"/>
  <c r="AW654" i="64" s="1"/>
  <c r="AW655" i="64" s="1"/>
  <c r="AX2186" i="64" a="1"/>
  <c r="AX2186" i="64" s="1"/>
  <c r="AX2179" i="64" s="1"/>
  <c r="AX2180" i="64" s="1"/>
  <c r="CI277" i="64"/>
  <c r="CI260" i="64"/>
  <c r="CI278" i="64"/>
  <c r="CI279" i="64"/>
  <c r="CI261" i="64"/>
  <c r="CI262" i="64"/>
  <c r="CI280" i="64"/>
  <c r="CH281" i="64"/>
  <c r="CH263" i="64"/>
  <c r="CG850" i="64"/>
  <c r="CG860" i="64" s="1"/>
  <c r="CH854" i="64" a="1"/>
  <c r="CH854" i="64" s="1"/>
  <c r="CH849" i="64" a="1"/>
  <c r="CH849" i="64" s="1"/>
  <c r="CG589" i="64"/>
  <c r="CH2379" i="64" a="1"/>
  <c r="CH2379" i="64" s="1"/>
  <c r="CH2380" i="64" a="1"/>
  <c r="CH2380" i="64" s="1"/>
  <c r="CH2381" i="64" a="1"/>
  <c r="CH2381" i="64" s="1"/>
  <c r="CH2382" i="64" a="1"/>
  <c r="CH2382" i="64" s="1"/>
  <c r="CH2383" i="64" a="1"/>
  <c r="CH2383" i="64" s="1"/>
  <c r="CH2386" i="64" a="1"/>
  <c r="CH2386" i="64" s="1"/>
  <c r="CH2387" i="64" a="1"/>
  <c r="CH2387" i="64" s="1"/>
  <c r="CH2384" i="64" a="1"/>
  <c r="CH2384" i="64" s="1"/>
  <c r="CH2385" i="64" a="1"/>
  <c r="CH2385" i="64" s="1"/>
  <c r="CF2396" i="64"/>
  <c r="CG2388" i="64"/>
  <c r="CH588" i="64" a="1"/>
  <c r="CH588" i="64" s="1"/>
  <c r="CH565" i="64" a="1"/>
  <c r="CH565" i="64" s="1"/>
  <c r="CH587" i="64" a="1"/>
  <c r="CH587" i="64" s="1"/>
  <c r="CG566" i="64"/>
  <c r="CH2567" i="64"/>
  <c r="CH2533" i="64"/>
  <c r="CG2492" i="64"/>
  <c r="CG2470" i="64"/>
  <c r="CH2825" i="64" a="1"/>
  <c r="CH2825" i="64" s="1"/>
  <c r="CH2471" i="64" a="1"/>
  <c r="CH2471" i="64" s="1"/>
  <c r="CH2491" i="64" a="1"/>
  <c r="CH2491" i="64" s="1"/>
  <c r="CD2026" i="64"/>
  <c r="CD2027" i="64" s="1"/>
  <c r="CC2027" i="64"/>
  <c r="CE2015" i="64"/>
  <c r="CF2013" i="64"/>
  <c r="CF2022" i="64"/>
  <c r="CF2014" i="64"/>
  <c r="CF2023" i="64"/>
  <c r="CH2019" i="64" a="1"/>
  <c r="CH2019" i="64" s="1"/>
  <c r="CH2018" i="64" a="1"/>
  <c r="CH2018" i="64" s="1"/>
  <c r="CH2009" i="64" a="1"/>
  <c r="CH2009" i="64" s="1"/>
  <c r="CH2010" i="64" a="1"/>
  <c r="CH2010" i="64" s="1"/>
  <c r="CG2006" i="64"/>
  <c r="CG2005" i="64"/>
  <c r="CH2000" i="64" a="1"/>
  <c r="CH2000" i="64" s="1"/>
  <c r="CH2001" i="64" a="1"/>
  <c r="CH2001" i="64" s="1"/>
  <c r="CG2513" i="64"/>
  <c r="CH2512" i="64" a="1"/>
  <c r="CH2512" i="64" s="1"/>
  <c r="CH725" i="64" a="1"/>
  <c r="CH725" i="64" s="1"/>
  <c r="CC773" i="64"/>
  <c r="CD772" i="64" a="1"/>
  <c r="CD772" i="64" s="1"/>
  <c r="CI2282" i="64"/>
  <c r="CI2283" i="64" s="1"/>
  <c r="CG1467" i="64"/>
  <c r="CG1758" i="64"/>
  <c r="CG1921" i="64"/>
  <c r="CG1218" i="64"/>
  <c r="CG751" i="64"/>
  <c r="CG542" i="64"/>
  <c r="CG727" i="64"/>
  <c r="CF62" i="64"/>
  <c r="CH720" i="64" a="1"/>
  <c r="CH720" i="64" s="1"/>
  <c r="CH75" i="64" a="1"/>
  <c r="CH75" i="64" s="1"/>
  <c r="CH564" i="64" a="1"/>
  <c r="CH564" i="64" s="1"/>
  <c r="CH55" i="64" a="1"/>
  <c r="CH55" i="64" s="1"/>
  <c r="CH60" i="64" a="1"/>
  <c r="CH60" i="64" s="1"/>
  <c r="CH59" i="64" a="1"/>
  <c r="CH59" i="64" s="1"/>
  <c r="CG56" i="64"/>
  <c r="CH53" i="64" a="1"/>
  <c r="CH53" i="64" s="1"/>
  <c r="CH54" i="64" a="1"/>
  <c r="CH54" i="64" s="1"/>
  <c r="CH750" i="64" a="1"/>
  <c r="CH750" i="64" s="1"/>
  <c r="CH2722" i="64" a="1"/>
  <c r="CH2722" i="64" s="1"/>
  <c r="CH2799" i="64" a="1"/>
  <c r="CH2799" i="64" s="1"/>
  <c r="CH2773" i="64" a="1"/>
  <c r="CH2773" i="64" s="1"/>
  <c r="CH2748" i="64" a="1"/>
  <c r="CH2748" i="64" s="1"/>
  <c r="CH1897" i="64" a="1"/>
  <c r="CH1897" i="64" s="1"/>
  <c r="CH1898" i="64" s="1"/>
  <c r="CH92" i="64" a="1"/>
  <c r="CH92" i="64" s="1"/>
  <c r="CH91" i="64" a="1"/>
  <c r="CH91" i="64" s="1"/>
  <c r="CH89" i="64" a="1"/>
  <c r="CH89" i="64" s="1"/>
  <c r="CH90" i="64" a="1"/>
  <c r="CH90" i="64" s="1"/>
  <c r="CG93" i="64"/>
  <c r="CH1839" i="64" a="1"/>
  <c r="CH1839" i="64" s="1"/>
  <c r="CH1840" i="64" s="1"/>
  <c r="CH541" i="64" a="1"/>
  <c r="CH541" i="64" s="1"/>
  <c r="CH2849" i="64" a="1"/>
  <c r="CH2849" i="64" s="1"/>
  <c r="CH1759" i="64" a="1"/>
  <c r="CH1759" i="64" s="1"/>
  <c r="CH2177" i="64" a="1"/>
  <c r="CH2177" i="64" s="1"/>
  <c r="CH2185" i="64" s="1"/>
  <c r="CH1928" i="64" a="1"/>
  <c r="CH1928" i="64" s="1"/>
  <c r="CH1922" i="64" a="1"/>
  <c r="CH1922" i="64" s="1"/>
  <c r="CH1920" i="64" a="1"/>
  <c r="CH1920" i="64" s="1"/>
  <c r="CH1466" i="64" a="1"/>
  <c r="CH1466" i="64" s="1"/>
  <c r="CH1217" i="64" a="1"/>
  <c r="CH1217" i="64" s="1"/>
  <c r="CI2533" i="64" a="1"/>
  <c r="CH751" i="64" a="1"/>
  <c r="CH2492" i="64" a="1"/>
  <c r="CH1921" i="64" a="1"/>
  <c r="CH542" i="64" a="1"/>
  <c r="CH2006" i="64" a="1"/>
  <c r="CH2470" i="64" a="1"/>
  <c r="CH2513" i="64" a="1"/>
  <c r="CH589" i="64" a="1"/>
  <c r="CH566" i="64" a="1"/>
  <c r="CI2567" i="64" a="1"/>
  <c r="CH1467" i="64" a="1"/>
  <c r="CH850" i="64" a="1"/>
  <c r="CH1758" i="64" a="1"/>
  <c r="CH727" i="64" a="1"/>
  <c r="CD773" i="64" a="1"/>
  <c r="CH2005" i="64" a="1"/>
  <c r="CH1218" i="64" a="1"/>
  <c r="BX60" i="1236" l="1"/>
  <c r="BM400" i="64"/>
  <c r="BN394" i="64"/>
  <c r="BN398" i="64" s="1"/>
  <c r="BL2248" i="64"/>
  <c r="BM2245" i="64" s="1"/>
  <c r="BM2250" i="64" s="1"/>
  <c r="AU18" i="861"/>
  <c r="AU27" i="861" s="1"/>
  <c r="AU28" i="861" s="1"/>
  <c r="DH2058" i="64"/>
  <c r="DH2055" i="64" s="1"/>
  <c r="BU2056" i="64"/>
  <c r="BV2051" i="64" s="1"/>
  <c r="DC22" i="863"/>
  <c r="DC72" i="863"/>
  <c r="DD18" i="861"/>
  <c r="AW663" i="64"/>
  <c r="AW668" i="64" s="1"/>
  <c r="AX648" i="64"/>
  <c r="AX651" i="64" s="1"/>
  <c r="AW656" i="64"/>
  <c r="CI263" i="64"/>
  <c r="CI281" i="64"/>
  <c r="CJ277" i="64"/>
  <c r="CJ278" i="64"/>
  <c r="CJ260" i="64"/>
  <c r="CJ261" i="64"/>
  <c r="CJ279" i="64"/>
  <c r="CJ262" i="64"/>
  <c r="CJ280" i="64"/>
  <c r="CH850" i="64"/>
  <c r="CI854" i="64" a="1"/>
  <c r="CI854" i="64" s="1"/>
  <c r="CI849" i="64" a="1"/>
  <c r="CI849" i="64" s="1"/>
  <c r="CH589" i="64"/>
  <c r="CG2396" i="64"/>
  <c r="CI2379" i="64" a="1"/>
  <c r="CI2379" i="64" s="1"/>
  <c r="CI2380" i="64" a="1"/>
  <c r="CI2380" i="64" s="1"/>
  <c r="CI2381" i="64" a="1"/>
  <c r="CI2381" i="64" s="1"/>
  <c r="CI2383" i="64" a="1"/>
  <c r="CI2383" i="64" s="1"/>
  <c r="CI2386" i="64" a="1"/>
  <c r="CI2386" i="64" s="1"/>
  <c r="CI2387" i="64" a="1"/>
  <c r="CI2387" i="64" s="1"/>
  <c r="CI2382" i="64" a="1"/>
  <c r="CI2382" i="64" s="1"/>
  <c r="CI2384" i="64" a="1"/>
  <c r="CI2384" i="64" s="1"/>
  <c r="CI2385" i="64" a="1"/>
  <c r="CI2385" i="64" s="1"/>
  <c r="CH2388" i="64"/>
  <c r="CI565" i="64" a="1"/>
  <c r="CI565" i="64" s="1"/>
  <c r="CI588" i="64" a="1"/>
  <c r="CI588" i="64" s="1"/>
  <c r="CI587" i="64" a="1"/>
  <c r="CI587" i="64" s="1"/>
  <c r="CH566" i="64"/>
  <c r="CI2567" i="64"/>
  <c r="CI2533" i="64"/>
  <c r="CH2492" i="64"/>
  <c r="CH2470" i="64"/>
  <c r="CI2825" i="64" a="1"/>
  <c r="CI2825" i="64" s="1"/>
  <c r="CI2471" i="64" a="1"/>
  <c r="CI2471" i="64" s="1"/>
  <c r="CI2491" i="64" a="1"/>
  <c r="CI2491" i="64" s="1"/>
  <c r="CE2024" i="64"/>
  <c r="CF2015" i="64"/>
  <c r="CG2013" i="64"/>
  <c r="CG2022" i="64"/>
  <c r="CG2014" i="64"/>
  <c r="CG2023" i="64"/>
  <c r="CI2019" i="64" a="1"/>
  <c r="CI2019" i="64" s="1"/>
  <c r="CI2018" i="64" a="1"/>
  <c r="CI2018" i="64" s="1"/>
  <c r="CI2010" i="64" a="1"/>
  <c r="CI2010" i="64" s="1"/>
  <c r="CI2009" i="64" a="1"/>
  <c r="CI2009" i="64" s="1"/>
  <c r="CH2006" i="64"/>
  <c r="CH2005" i="64"/>
  <c r="CI2000" i="64" a="1"/>
  <c r="CI2000" i="64" s="1"/>
  <c r="CI2001" i="64" a="1"/>
  <c r="CI2001" i="64" s="1"/>
  <c r="CH2513" i="64"/>
  <c r="CI2512" i="64" a="1"/>
  <c r="CI2512" i="64" s="1"/>
  <c r="CD773" i="64"/>
  <c r="CI725" i="64" a="1"/>
  <c r="CI725" i="64" s="1"/>
  <c r="CJ2282" i="64"/>
  <c r="CJ2283" i="64" s="1"/>
  <c r="CE772" i="64" a="1"/>
  <c r="CE772" i="64" s="1"/>
  <c r="CH1758" i="64"/>
  <c r="CH1467" i="64"/>
  <c r="CH1921" i="64"/>
  <c r="CH1218" i="64"/>
  <c r="CH542" i="64"/>
  <c r="CH751" i="64"/>
  <c r="CH727" i="64"/>
  <c r="AY2176" i="64"/>
  <c r="AY2182" i="64" s="1"/>
  <c r="CG62" i="64"/>
  <c r="CI720" i="64" a="1"/>
  <c r="CI720" i="64" s="1"/>
  <c r="CI75" i="64" a="1"/>
  <c r="CI75" i="64" s="1"/>
  <c r="CI564" i="64" a="1"/>
  <c r="CI564" i="64" s="1"/>
  <c r="CI55" i="64" a="1"/>
  <c r="CI55" i="64" s="1"/>
  <c r="CI60" i="64" a="1"/>
  <c r="CI60" i="64" s="1"/>
  <c r="CI59" i="64" a="1"/>
  <c r="CI59" i="64" s="1"/>
  <c r="CH56" i="64"/>
  <c r="CI53" i="64" a="1"/>
  <c r="CI53" i="64" s="1"/>
  <c r="CI54" i="64" a="1"/>
  <c r="CI54" i="64" s="1"/>
  <c r="CI750" i="64" a="1"/>
  <c r="CI750" i="64" s="1"/>
  <c r="CI2722" i="64" a="1"/>
  <c r="CI2722" i="64" s="1"/>
  <c r="CI2799" i="64" a="1"/>
  <c r="CI2799" i="64" s="1"/>
  <c r="CI2773" i="64" a="1"/>
  <c r="CI2773" i="64" s="1"/>
  <c r="CI2748" i="64" a="1"/>
  <c r="CI2748" i="64" s="1"/>
  <c r="CI1897" i="64" a="1"/>
  <c r="CI1897" i="64" s="1"/>
  <c r="CI1898" i="64" s="1"/>
  <c r="CI90" i="64" a="1"/>
  <c r="CI90" i="64" s="1"/>
  <c r="CI91" i="64" a="1"/>
  <c r="CI91" i="64" s="1"/>
  <c r="CI89" i="64" a="1"/>
  <c r="CI89" i="64" s="1"/>
  <c r="CI92" i="64" a="1"/>
  <c r="CI92" i="64" s="1"/>
  <c r="CH93" i="64"/>
  <c r="CI1839" i="64" a="1"/>
  <c r="CI1839" i="64" s="1"/>
  <c r="CI1840" i="64" s="1"/>
  <c r="CI541" i="64" a="1"/>
  <c r="CI541" i="64" s="1"/>
  <c r="CI2849" i="64" a="1"/>
  <c r="CI2849" i="64" s="1"/>
  <c r="CI1759" i="64" a="1"/>
  <c r="CI1759" i="64" s="1"/>
  <c r="CI2177" i="64" a="1"/>
  <c r="CI2177" i="64" s="1"/>
  <c r="CI2185" i="64" s="1"/>
  <c r="CI1928" i="64" a="1"/>
  <c r="CI1928" i="64" s="1"/>
  <c r="CI1922" i="64" a="1"/>
  <c r="CI1922" i="64" s="1"/>
  <c r="CI1920" i="64" a="1"/>
  <c r="CI1920" i="64" s="1"/>
  <c r="CI1466" i="64" a="1"/>
  <c r="CI1466" i="64" s="1"/>
  <c r="CI1217" i="64" a="1"/>
  <c r="CI1217" i="64" s="1"/>
  <c r="CI2470" i="64" a="1"/>
  <c r="CI850" i="64" a="1"/>
  <c r="CI589" i="64" a="1"/>
  <c r="CI566" i="64" a="1"/>
  <c r="CE773" i="64" a="1"/>
  <c r="CI542" i="64" a="1"/>
  <c r="CI1758" i="64" a="1"/>
  <c r="CJ2533" i="64" a="1"/>
  <c r="CI1921" i="64" a="1"/>
  <c r="CI2513" i="64" a="1"/>
  <c r="CI2492" i="64" a="1"/>
  <c r="CI1467" i="64" a="1"/>
  <c r="CI727" i="64" a="1"/>
  <c r="CJ2567" i="64" a="1"/>
  <c r="CI751" i="64" a="1"/>
  <c r="CI2006" i="64" a="1"/>
  <c r="CI1218" i="64" a="1"/>
  <c r="CI2005" i="64" a="1"/>
  <c r="BX66" i="1236" l="1"/>
  <c r="BX43" i="861" s="1"/>
  <c r="BX64" i="1236"/>
  <c r="BX72" i="861" s="1"/>
  <c r="BN400" i="64"/>
  <c r="BM2248" i="64"/>
  <c r="BN2245" i="64" s="1"/>
  <c r="BN2250" i="64" s="1"/>
  <c r="AT44" i="861"/>
  <c r="BV2058" i="64"/>
  <c r="BV2055" i="64" s="1"/>
  <c r="DH2056" i="64"/>
  <c r="DI2051" i="64" s="1"/>
  <c r="DD27" i="861"/>
  <c r="DD28" i="861" s="1"/>
  <c r="DD12" i="863"/>
  <c r="DC32" i="861"/>
  <c r="DC37" i="861" s="1"/>
  <c r="DC39" i="861" s="1"/>
  <c r="DC26" i="863"/>
  <c r="AW664" i="64"/>
  <c r="AX659" i="64"/>
  <c r="AX660" i="64"/>
  <c r="AX662" i="64" s="1"/>
  <c r="AX652" i="64" s="1"/>
  <c r="AX654" i="64" s="1"/>
  <c r="AX655" i="64" s="1"/>
  <c r="CE2026" i="64"/>
  <c r="CE2027" i="64" s="1"/>
  <c r="AY2186" i="64" a="1"/>
  <c r="AY2186" i="64" s="1"/>
  <c r="AY2179" i="64" s="1"/>
  <c r="AY2180" i="64" s="1"/>
  <c r="CJ263" i="64"/>
  <c r="CK277" i="64"/>
  <c r="CK260" i="64"/>
  <c r="CK278" i="64"/>
  <c r="CK261" i="64"/>
  <c r="CK279" i="64"/>
  <c r="CK262" i="64"/>
  <c r="CK280" i="64"/>
  <c r="CJ281" i="64"/>
  <c r="CI850" i="64"/>
  <c r="CI860" i="64" s="1"/>
  <c r="CH860" i="64"/>
  <c r="CJ854" i="64" a="1"/>
  <c r="CJ854" i="64" s="1"/>
  <c r="CJ849" i="64" a="1"/>
  <c r="CJ849" i="64" s="1"/>
  <c r="CI589" i="64"/>
  <c r="CH2396" i="64"/>
  <c r="CI2388" i="64"/>
  <c r="CJ2384" i="64" a="1"/>
  <c r="CJ2384" i="64" s="1"/>
  <c r="CJ2385" i="64" a="1"/>
  <c r="CJ2385" i="64" s="1"/>
  <c r="CJ2379" i="64" a="1"/>
  <c r="CJ2379" i="64" s="1"/>
  <c r="CJ2380" i="64" a="1"/>
  <c r="CJ2380" i="64" s="1"/>
  <c r="CJ2381" i="64" a="1"/>
  <c r="CJ2381" i="64" s="1"/>
  <c r="CJ2383" i="64" a="1"/>
  <c r="CJ2383" i="64" s="1"/>
  <c r="CJ2386" i="64" a="1"/>
  <c r="CJ2386" i="64" s="1"/>
  <c r="CJ2387" i="64" a="1"/>
  <c r="CJ2387" i="64" s="1"/>
  <c r="CJ2382" i="64" a="1"/>
  <c r="CJ2382" i="64" s="1"/>
  <c r="CJ565" i="64" a="1"/>
  <c r="CJ565" i="64" s="1"/>
  <c r="CJ588" i="64" a="1"/>
  <c r="CJ588" i="64" s="1"/>
  <c r="CJ587" i="64" a="1"/>
  <c r="CJ587" i="64" s="1"/>
  <c r="CI566" i="64"/>
  <c r="CJ2567" i="64"/>
  <c r="CJ2533" i="64"/>
  <c r="CI2492" i="64"/>
  <c r="CI2470" i="64"/>
  <c r="CJ2825" i="64" a="1"/>
  <c r="CJ2825" i="64" s="1"/>
  <c r="CJ2471" i="64" a="1"/>
  <c r="CJ2471" i="64" s="1"/>
  <c r="CJ2491" i="64" a="1"/>
  <c r="CJ2491" i="64" s="1"/>
  <c r="CF2024" i="64"/>
  <c r="CF2026" i="64" s="1"/>
  <c r="CF2027" i="64" s="1"/>
  <c r="CG2015" i="64"/>
  <c r="CH2013" i="64"/>
  <c r="CH2022" i="64"/>
  <c r="CH2014" i="64"/>
  <c r="CH2023" i="64"/>
  <c r="CJ2018" i="64" a="1"/>
  <c r="CJ2018" i="64" s="1"/>
  <c r="CJ2019" i="64" a="1"/>
  <c r="CJ2019" i="64" s="1"/>
  <c r="CJ2010" i="64" a="1"/>
  <c r="CJ2010" i="64" s="1"/>
  <c r="CJ2009" i="64" a="1"/>
  <c r="CJ2009" i="64" s="1"/>
  <c r="CI2006" i="64"/>
  <c r="CI2005" i="64"/>
  <c r="CJ2000" i="64" a="1"/>
  <c r="CJ2000" i="64" s="1"/>
  <c r="CJ2001" i="64" a="1"/>
  <c r="CJ2001" i="64" s="1"/>
  <c r="CI2513" i="64"/>
  <c r="CJ2512" i="64" a="1"/>
  <c r="CJ2512" i="64" s="1"/>
  <c r="CJ725" i="64" a="1"/>
  <c r="CJ725" i="64" s="1"/>
  <c r="CE773" i="64"/>
  <c r="CK2282" i="64"/>
  <c r="CK2283" i="64" s="1"/>
  <c r="CF772" i="64" a="1"/>
  <c r="CF772" i="64" s="1"/>
  <c r="CI1467" i="64"/>
  <c r="CI1921" i="64"/>
  <c r="CI1758" i="64"/>
  <c r="CI1218" i="64"/>
  <c r="CI751" i="64"/>
  <c r="CI542" i="64"/>
  <c r="CI727" i="64"/>
  <c r="CH62" i="64"/>
  <c r="CJ720" i="64" a="1"/>
  <c r="CJ720" i="64" s="1"/>
  <c r="CJ75" i="64" a="1"/>
  <c r="CJ75" i="64" s="1"/>
  <c r="CJ564" i="64" a="1"/>
  <c r="CJ564" i="64" s="1"/>
  <c r="CJ55" i="64" a="1"/>
  <c r="CJ55" i="64" s="1"/>
  <c r="CJ59" i="64" a="1"/>
  <c r="CJ59" i="64" s="1"/>
  <c r="CJ60" i="64" a="1"/>
  <c r="CJ60" i="64" s="1"/>
  <c r="CI56" i="64"/>
  <c r="CJ54" i="64" a="1"/>
  <c r="CJ54" i="64" s="1"/>
  <c r="CJ53" i="64" a="1"/>
  <c r="CJ53" i="64" s="1"/>
  <c r="CJ750" i="64" a="1"/>
  <c r="CJ750" i="64" s="1"/>
  <c r="CJ2722" i="64" a="1"/>
  <c r="CJ2722" i="64" s="1"/>
  <c r="CJ2799" i="64" a="1"/>
  <c r="CJ2799" i="64" s="1"/>
  <c r="CJ2773" i="64" a="1"/>
  <c r="CJ2773" i="64" s="1"/>
  <c r="CJ2748" i="64" a="1"/>
  <c r="CJ2748" i="64" s="1"/>
  <c r="CJ1897" i="64" a="1"/>
  <c r="CJ1897" i="64" s="1"/>
  <c r="CJ1898" i="64" s="1"/>
  <c r="CI93" i="64"/>
  <c r="CJ89" i="64" a="1"/>
  <c r="CJ89" i="64" s="1"/>
  <c r="CJ90" i="64" a="1"/>
  <c r="CJ90" i="64" s="1"/>
  <c r="CJ91" i="64" a="1"/>
  <c r="CJ91" i="64" s="1"/>
  <c r="CJ92" i="64" a="1"/>
  <c r="CJ92" i="64" s="1"/>
  <c r="CJ1839" i="64" a="1"/>
  <c r="CJ1839" i="64" s="1"/>
  <c r="CJ1840" i="64" s="1"/>
  <c r="CJ541" i="64" a="1"/>
  <c r="CJ541" i="64" s="1"/>
  <c r="CJ2849" i="64" a="1"/>
  <c r="CJ2849" i="64" s="1"/>
  <c r="CJ1759" i="64" a="1"/>
  <c r="CJ1759" i="64" s="1"/>
  <c r="CJ2177" i="64" a="1"/>
  <c r="CJ2177" i="64" s="1"/>
  <c r="CJ2185" i="64" s="1"/>
  <c r="CJ1928" i="64" a="1"/>
  <c r="CJ1928" i="64" s="1"/>
  <c r="CJ1922" i="64" a="1"/>
  <c r="CJ1922" i="64" s="1"/>
  <c r="CJ1920" i="64" a="1"/>
  <c r="CJ1920" i="64" s="1"/>
  <c r="CJ1466" i="64" a="1"/>
  <c r="CJ1466" i="64" s="1"/>
  <c r="CJ1217" i="64" a="1"/>
  <c r="CJ1217" i="64" s="1"/>
  <c r="CJ727" i="64" a="1"/>
  <c r="CJ2492" i="64" a="1"/>
  <c r="CJ1921" i="64" a="1"/>
  <c r="CJ751" i="64" a="1"/>
  <c r="CJ850" i="64" a="1"/>
  <c r="CJ566" i="64" a="1"/>
  <c r="CJ2470" i="64" a="1"/>
  <c r="CK2533" i="64" a="1"/>
  <c r="CJ1758" i="64" a="1"/>
  <c r="CK2567" i="64" a="1"/>
  <c r="CJ2005" i="64" a="1"/>
  <c r="CJ2513" i="64" a="1"/>
  <c r="CJ589" i="64" a="1"/>
  <c r="CF773" i="64" a="1"/>
  <c r="CJ2006" i="64" a="1"/>
  <c r="CJ542" i="64" a="1"/>
  <c r="CJ1467" i="64" a="1"/>
  <c r="CJ1218" i="64" a="1"/>
  <c r="BY60" i="1236" l="1"/>
  <c r="BO394" i="64"/>
  <c r="BO398" i="64" s="1"/>
  <c r="N398" i="64"/>
  <c r="O394" i="64" s="1"/>
  <c r="BN2248" i="64"/>
  <c r="BO2245" i="64" s="1"/>
  <c r="BO2250" i="64" s="1"/>
  <c r="AU64" i="861"/>
  <c r="AU95" i="861"/>
  <c r="AT101" i="861"/>
  <c r="DA101" i="861"/>
  <c r="DI2058" i="64"/>
  <c r="DI2055" i="64" s="1"/>
  <c r="BV2056" i="64"/>
  <c r="BW2051" i="64" s="1"/>
  <c r="DD64" i="861"/>
  <c r="DC40" i="861"/>
  <c r="DD69" i="863"/>
  <c r="DD23" i="863" s="1"/>
  <c r="DD33" i="861" s="1"/>
  <c r="DD67" i="863"/>
  <c r="DD71" i="863"/>
  <c r="DD25" i="863" s="1"/>
  <c r="DD35" i="861" s="1"/>
  <c r="AX663" i="64"/>
  <c r="AX664" i="64" s="1"/>
  <c r="AX656" i="64"/>
  <c r="AY648" i="64"/>
  <c r="AY651" i="64" s="1"/>
  <c r="CK263" i="64"/>
  <c r="CL278" i="64"/>
  <c r="K278" i="64" s="1"/>
  <c r="CL277" i="64"/>
  <c r="K277" i="64" s="1"/>
  <c r="CL260" i="64"/>
  <c r="K260" i="64" s="1"/>
  <c r="CL261" i="64"/>
  <c r="K261" i="64" s="1"/>
  <c r="CL279" i="64"/>
  <c r="K279" i="64" s="1"/>
  <c r="CL262" i="64"/>
  <c r="K262" i="64" s="1"/>
  <c r="CL280" i="64"/>
  <c r="K280" i="64" s="1"/>
  <c r="CK281" i="64"/>
  <c r="CJ850" i="64"/>
  <c r="CJ860" i="64" s="1"/>
  <c r="CK854" i="64" a="1"/>
  <c r="CK854" i="64" s="1"/>
  <c r="CK849" i="64" a="1"/>
  <c r="CK849" i="64" s="1"/>
  <c r="CJ589" i="64"/>
  <c r="CI2396" i="64"/>
  <c r="CJ2388" i="64"/>
  <c r="CK2380" i="64" a="1"/>
  <c r="CK2380" i="64" s="1"/>
  <c r="CK2381" i="64" a="1"/>
  <c r="CK2381" i="64" s="1"/>
  <c r="CK2382" i="64" a="1"/>
  <c r="CK2382" i="64" s="1"/>
  <c r="CK2383" i="64" a="1"/>
  <c r="CK2383" i="64" s="1"/>
  <c r="CK2384" i="64" a="1"/>
  <c r="CK2384" i="64" s="1"/>
  <c r="CK2385" i="64" a="1"/>
  <c r="CK2385" i="64" s="1"/>
  <c r="CK2379" i="64" a="1"/>
  <c r="CK2379" i="64" s="1"/>
  <c r="CK2386" i="64" a="1"/>
  <c r="CK2386" i="64" s="1"/>
  <c r="CK2387" i="64" a="1"/>
  <c r="CK2387" i="64" s="1"/>
  <c r="CK565" i="64" a="1"/>
  <c r="CK565" i="64" s="1"/>
  <c r="CK588" i="64" a="1"/>
  <c r="CK588" i="64" s="1"/>
  <c r="CK587" i="64" a="1"/>
  <c r="CK587" i="64" s="1"/>
  <c r="CJ566" i="64"/>
  <c r="CK2567" i="64"/>
  <c r="CK2533" i="64"/>
  <c r="CJ2492" i="64"/>
  <c r="CJ2470" i="64"/>
  <c r="CK2825" i="64" a="1"/>
  <c r="CK2825" i="64" s="1"/>
  <c r="CK2471" i="64" a="1"/>
  <c r="CK2471" i="64" s="1"/>
  <c r="CK2491" i="64" a="1"/>
  <c r="CK2491" i="64" s="1"/>
  <c r="CG2024" i="64"/>
  <c r="CG2026" i="64" s="1"/>
  <c r="CH2015" i="64"/>
  <c r="CI2013" i="64"/>
  <c r="CI2022" i="64"/>
  <c r="CI2014" i="64"/>
  <c r="CI2023" i="64"/>
  <c r="CK2019" i="64" a="1"/>
  <c r="CK2019" i="64" s="1"/>
  <c r="CK2018" i="64" a="1"/>
  <c r="CK2018" i="64" s="1"/>
  <c r="CK2010" i="64" a="1"/>
  <c r="CK2010" i="64" s="1"/>
  <c r="CK2009" i="64" a="1"/>
  <c r="CK2009" i="64" s="1"/>
  <c r="CJ2006" i="64"/>
  <c r="CJ2005" i="64"/>
  <c r="CK2000" i="64" a="1"/>
  <c r="CK2000" i="64" s="1"/>
  <c r="CK2001" i="64" a="1"/>
  <c r="CK2001" i="64" s="1"/>
  <c r="CJ2513" i="64"/>
  <c r="CK2512" i="64" a="1"/>
  <c r="CK2512" i="64" s="1"/>
  <c r="CK725" i="64" a="1"/>
  <c r="CK725" i="64" s="1"/>
  <c r="CF773" i="64"/>
  <c r="CL2282" i="64"/>
  <c r="CG772" i="64" a="1"/>
  <c r="CG772" i="64" s="1"/>
  <c r="CJ1921" i="64"/>
  <c r="CJ1758" i="64"/>
  <c r="CJ1467" i="64"/>
  <c r="CJ1218" i="64"/>
  <c r="CJ542" i="64"/>
  <c r="CJ727" i="64"/>
  <c r="CJ751" i="64"/>
  <c r="AZ2176" i="64"/>
  <c r="AZ2182" i="64" s="1"/>
  <c r="CI62" i="64"/>
  <c r="CK720" i="64" a="1"/>
  <c r="CK720" i="64" s="1"/>
  <c r="CK75" i="64" a="1"/>
  <c r="CK75" i="64" s="1"/>
  <c r="CK564" i="64" a="1"/>
  <c r="CK564" i="64" s="1"/>
  <c r="CK55" i="64" a="1"/>
  <c r="CK55" i="64" s="1"/>
  <c r="CK59" i="64" a="1"/>
  <c r="CK59" i="64" s="1"/>
  <c r="CK60" i="64" a="1"/>
  <c r="CK60" i="64" s="1"/>
  <c r="CJ56" i="64"/>
  <c r="CK54" i="64" a="1"/>
  <c r="CK54" i="64" s="1"/>
  <c r="CK53" i="64" a="1"/>
  <c r="CK53" i="64" s="1"/>
  <c r="CK750" i="64" a="1"/>
  <c r="CK750" i="64" s="1"/>
  <c r="CK2722" i="64" a="1"/>
  <c r="CK2722" i="64" s="1"/>
  <c r="CK2799" i="64" a="1"/>
  <c r="CK2799" i="64" s="1"/>
  <c r="CK2773" i="64" a="1"/>
  <c r="CK2773" i="64" s="1"/>
  <c r="CK2748" i="64" a="1"/>
  <c r="CK2748" i="64" s="1"/>
  <c r="CK1897" i="64" a="1"/>
  <c r="CK1897" i="64" s="1"/>
  <c r="CK1898" i="64" s="1"/>
  <c r="CJ93" i="64"/>
  <c r="CK90" i="64" a="1"/>
  <c r="CK90" i="64" s="1"/>
  <c r="CK91" i="64" a="1"/>
  <c r="CK91" i="64" s="1"/>
  <c r="CK89" i="64" a="1"/>
  <c r="CK89" i="64" s="1"/>
  <c r="CK92" i="64" a="1"/>
  <c r="CK92" i="64" s="1"/>
  <c r="CK1839" i="64" a="1"/>
  <c r="CK1839" i="64" s="1"/>
  <c r="CK1840" i="64" s="1"/>
  <c r="CK541" i="64" a="1"/>
  <c r="CK541" i="64" s="1"/>
  <c r="CK2849" i="64" a="1"/>
  <c r="CK2849" i="64" s="1"/>
  <c r="CK1759" i="64" a="1"/>
  <c r="CK1759" i="64" s="1"/>
  <c r="CK2177" i="64" a="1"/>
  <c r="CK2177" i="64" s="1"/>
  <c r="CK2185" i="64" s="1"/>
  <c r="CK1922" i="64" a="1"/>
  <c r="CK1922" i="64" s="1"/>
  <c r="CK1920" i="64" a="1"/>
  <c r="CK1920" i="64" s="1"/>
  <c r="CK1928" i="64" a="1"/>
  <c r="CK1928" i="64" s="1"/>
  <c r="CK1466" i="64" a="1"/>
  <c r="CK1466" i="64" s="1"/>
  <c r="CK1217" i="64" a="1"/>
  <c r="CK1217" i="64" s="1"/>
  <c r="CK1921" i="64" a="1"/>
  <c r="CL2567" i="64" a="1"/>
  <c r="CK2513" i="64" a="1"/>
  <c r="CK727" i="64" a="1"/>
  <c r="CK2492" i="64" a="1"/>
  <c r="CK850" i="64" a="1"/>
  <c r="CL2533" i="64" a="1"/>
  <c r="CK2006" i="64" a="1"/>
  <c r="CK2470" i="64" a="1"/>
  <c r="CK589" i="64" a="1"/>
  <c r="CK2005" i="64" a="1"/>
  <c r="CK566" i="64" a="1"/>
  <c r="CG773" i="64" a="1"/>
  <c r="CK751" i="64" a="1"/>
  <c r="CK1758" i="64" a="1"/>
  <c r="CK542" i="64" a="1"/>
  <c r="CK1218" i="64" a="1"/>
  <c r="CK1467" i="64" a="1"/>
  <c r="BY64" i="1236" l="1"/>
  <c r="BY72" i="861" s="1"/>
  <c r="BY66" i="1236"/>
  <c r="BY43" i="861" s="1"/>
  <c r="BO400" i="64"/>
  <c r="BP394" i="64"/>
  <c r="BP398" i="64" s="1"/>
  <c r="N2248" i="64"/>
  <c r="O2245" i="64" s="1"/>
  <c r="BO2248" i="64"/>
  <c r="BP2245" i="64" s="1"/>
  <c r="BP2250" i="64" s="1"/>
  <c r="AT73" i="861"/>
  <c r="AT75" i="861" s="1"/>
  <c r="BW2058" i="64"/>
  <c r="BW2055" i="64" s="1"/>
  <c r="DI2056" i="64"/>
  <c r="DJ2051" i="64" s="1"/>
  <c r="DD72" i="863"/>
  <c r="DD22" i="863"/>
  <c r="DE18" i="861"/>
  <c r="AY659" i="64"/>
  <c r="AX668" i="64"/>
  <c r="AY660" i="64"/>
  <c r="AY662" i="64" s="1"/>
  <c r="AY652" i="64" s="1"/>
  <c r="AY654" i="64" s="1"/>
  <c r="AY655" i="64" s="1"/>
  <c r="K2282" i="64"/>
  <c r="L2282" i="64"/>
  <c r="M2282" i="64"/>
  <c r="N2282" i="64"/>
  <c r="O2282" i="64"/>
  <c r="P2282" i="64"/>
  <c r="AZ2186" i="64" a="1"/>
  <c r="AZ2186" i="64" s="1"/>
  <c r="AZ2179" i="64" s="1"/>
  <c r="AZ2180"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849" i="64" a="1"/>
  <c r="CL849" i="64" s="1"/>
  <c r="CK850" i="64"/>
  <c r="CK860" i="64" s="1"/>
  <c r="CL854" i="64" a="1"/>
  <c r="CL854" i="64" s="1"/>
  <c r="L843" i="64"/>
  <c r="P843" i="64"/>
  <c r="O843" i="64"/>
  <c r="N843" i="64"/>
  <c r="K843" i="64"/>
  <c r="M843" i="64"/>
  <c r="CK589" i="64"/>
  <c r="CK2388" i="64"/>
  <c r="CJ2396" i="64"/>
  <c r="CL2379" i="64" a="1"/>
  <c r="CL2379" i="64" s="1"/>
  <c r="CL2380" i="64" a="1"/>
  <c r="CL2380" i="64" s="1"/>
  <c r="CL2381" i="64" a="1"/>
  <c r="CL2381" i="64" s="1"/>
  <c r="CL2382" i="64" a="1"/>
  <c r="CL2382" i="64" s="1"/>
  <c r="CL2384" i="64" a="1"/>
  <c r="CL2384" i="64" s="1"/>
  <c r="CL2385" i="64" a="1"/>
  <c r="CL2385" i="64" s="1"/>
  <c r="CL2383" i="64" a="1"/>
  <c r="CL2383" i="64" s="1"/>
  <c r="CL2386" i="64" a="1"/>
  <c r="CL2386" i="64" s="1"/>
  <c r="CL2387" i="64" a="1"/>
  <c r="CL2387" i="64" s="1"/>
  <c r="CL587" i="64" a="1"/>
  <c r="CL587" i="64" s="1"/>
  <c r="CL565" i="64" a="1"/>
  <c r="CL565" i="64" s="1"/>
  <c r="CL588" i="64" a="1"/>
  <c r="CL588" i="64" s="1"/>
  <c r="N589" i="64"/>
  <c r="L589" i="64"/>
  <c r="M589" i="64"/>
  <c r="O589" i="64"/>
  <c r="CK566" i="64"/>
  <c r="CL2567" i="64"/>
  <c r="CL2533" i="64"/>
  <c r="CL2283" i="64"/>
  <c r="DL2283" i="64"/>
  <c r="CK2492" i="64"/>
  <c r="CK2470" i="64"/>
  <c r="CL2471" i="64" a="1"/>
  <c r="CL2471" i="64" s="1"/>
  <c r="CL2491" i="64" a="1"/>
  <c r="CL2491" i="64" s="1"/>
  <c r="CL2825" i="64" a="1"/>
  <c r="CL2825" i="64" s="1"/>
  <c r="CI2015" i="64"/>
  <c r="CG2027" i="64"/>
  <c r="CH2024" i="64"/>
  <c r="CH2026" i="64" s="1"/>
  <c r="CH2027" i="64" s="1"/>
  <c r="CI2024" i="64"/>
  <c r="CJ2013" i="64"/>
  <c r="CJ2022" i="64"/>
  <c r="CJ2014" i="64"/>
  <c r="CJ2023" i="64"/>
  <c r="CL2019" i="64" a="1"/>
  <c r="CL2019" i="64" s="1"/>
  <c r="CL2018" i="64" a="1"/>
  <c r="CL2018" i="64" s="1"/>
  <c r="CL2001" i="64" a="1"/>
  <c r="CL2001" i="64" s="1"/>
  <c r="CL2010" i="64" a="1"/>
  <c r="CL2010" i="64" s="1"/>
  <c r="CL2009" i="64" a="1"/>
  <c r="CL2009" i="64" s="1"/>
  <c r="CK2006" i="64"/>
  <c r="CK2005" i="64"/>
  <c r="CL2000" i="64" a="1"/>
  <c r="CL2000" i="64" s="1"/>
  <c r="CK2513" i="64"/>
  <c r="CL2512" i="64" a="1"/>
  <c r="CL2512" i="64" s="1"/>
  <c r="CL725" i="64" a="1"/>
  <c r="CL725" i="64" s="1"/>
  <c r="CG773" i="64"/>
  <c r="CH772" i="64" a="1"/>
  <c r="CH772" i="64" s="1"/>
  <c r="L617" i="64"/>
  <c r="M617" i="64"/>
  <c r="N820" i="64"/>
  <c r="K617" i="64"/>
  <c r="M820" i="64"/>
  <c r="L820" i="64"/>
  <c r="K820" i="64"/>
  <c r="N617" i="64"/>
  <c r="O820" i="64"/>
  <c r="O617" i="64"/>
  <c r="P617" i="64"/>
  <c r="P820" i="64"/>
  <c r="DK2283" i="64"/>
  <c r="CW2283" i="64"/>
  <c r="CS2283" i="64"/>
  <c r="DG2283" i="64"/>
  <c r="DD2283" i="64"/>
  <c r="DH2283" i="64"/>
  <c r="DI2283" i="64"/>
  <c r="DC2283" i="64"/>
  <c r="DF2283" i="64"/>
  <c r="DB2283" i="64"/>
  <c r="CV2283" i="64"/>
  <c r="CQ2283" i="64"/>
  <c r="CY2283" i="64"/>
  <c r="CT2283" i="64"/>
  <c r="CO2283" i="64"/>
  <c r="DE2283" i="64"/>
  <c r="CP2283" i="64"/>
  <c r="CU2283" i="64"/>
  <c r="DJ2283" i="64"/>
  <c r="CZ2283" i="64"/>
  <c r="CR2283" i="64"/>
  <c r="CX2283" i="64"/>
  <c r="DA2283" i="64"/>
  <c r="CK1758" i="64"/>
  <c r="CK1921" i="64"/>
  <c r="CK1467" i="64"/>
  <c r="CK1218" i="64"/>
  <c r="CK751" i="64"/>
  <c r="CK542" i="64"/>
  <c r="CK727" i="64"/>
  <c r="CJ62" i="64"/>
  <c r="CL720" i="64" a="1"/>
  <c r="CL720" i="64" s="1"/>
  <c r="CL75" i="64" a="1"/>
  <c r="CL75" i="64" s="1"/>
  <c r="CL564" i="64" a="1"/>
  <c r="CL564" i="64" s="1"/>
  <c r="CL55" i="64" a="1"/>
  <c r="CL55" i="64" s="1"/>
  <c r="CL59" i="64" a="1"/>
  <c r="CL59" i="64" s="1"/>
  <c r="CL60" i="64" a="1"/>
  <c r="CL60" i="64" s="1"/>
  <c r="CK56" i="64"/>
  <c r="CL53" i="64" a="1"/>
  <c r="CL53" i="64" s="1"/>
  <c r="CL54" i="64" a="1"/>
  <c r="CL54" i="64" s="1"/>
  <c r="CL750" i="64" a="1"/>
  <c r="CL750" i="64" s="1"/>
  <c r="CL2748" i="64" a="1"/>
  <c r="CL2748" i="64" s="1"/>
  <c r="CL2799" i="64" a="1"/>
  <c r="CL2799" i="64" s="1"/>
  <c r="CL2773" i="64" a="1"/>
  <c r="CL2773" i="64" s="1"/>
  <c r="CL2722" i="64" a="1"/>
  <c r="CL2722" i="64" s="1"/>
  <c r="CL1897" i="64" a="1"/>
  <c r="CL1897" i="64" s="1"/>
  <c r="CL1898" i="64" s="1"/>
  <c r="CL90" i="64" a="1"/>
  <c r="CL90" i="64" s="1"/>
  <c r="CL91" i="64" a="1"/>
  <c r="CL91" i="64" s="1"/>
  <c r="CL92" i="64" a="1"/>
  <c r="CL92" i="64" s="1"/>
  <c r="CL89" i="64" a="1"/>
  <c r="CL89" i="64" s="1"/>
  <c r="CK93" i="64"/>
  <c r="CL1839" i="64" a="1"/>
  <c r="CL1839" i="64" s="1"/>
  <c r="CL1840" i="64" s="1"/>
  <c r="CL541" i="64" a="1"/>
  <c r="CL541" i="64" s="1"/>
  <c r="CL2849" i="64" a="1"/>
  <c r="CL2849" i="64" s="1"/>
  <c r="CL1759" i="64" a="1"/>
  <c r="CL1759" i="64" s="1"/>
  <c r="J2286" i="64"/>
  <c r="CL2177" i="64" a="1"/>
  <c r="CL2177" i="64" s="1"/>
  <c r="CL2185" i="64" s="1"/>
  <c r="J2185" i="64"/>
  <c r="CL1920" i="64" a="1"/>
  <c r="CL1920" i="64" s="1"/>
  <c r="CL1922" i="64" a="1"/>
  <c r="CL1922" i="64" s="1"/>
  <c r="CL1928" i="64" a="1"/>
  <c r="CL1928" i="64" s="1"/>
  <c r="CL1466" i="64" a="1"/>
  <c r="CL1466" i="64" s="1"/>
  <c r="CL1217" i="64" a="1"/>
  <c r="CL1217" i="64" s="1"/>
  <c r="CL2492" i="64" a="1"/>
  <c r="CL1921" i="64" a="1"/>
  <c r="CL2006" i="64" a="1"/>
  <c r="CH773" i="64" a="1"/>
  <c r="CL566" i="64" a="1"/>
  <c r="CL2513" i="64" a="1"/>
  <c r="CL589" i="64" a="1"/>
  <c r="CL850" i="64" a="1"/>
  <c r="CL727" i="64" a="1"/>
  <c r="CL2470" i="64" a="1"/>
  <c r="CL751" i="64" a="1"/>
  <c r="CL1758" i="64" a="1"/>
  <c r="CL2005" i="64" a="1"/>
  <c r="CL542" i="64" a="1"/>
  <c r="CL1218" i="64" a="1"/>
  <c r="CL1467" i="64" a="1"/>
  <c r="BZ60" i="1236" l="1"/>
  <c r="BP400" i="64"/>
  <c r="BQ394" i="64"/>
  <c r="BQ398" i="64" s="1"/>
  <c r="AV18" i="861"/>
  <c r="AV27" i="861" s="1"/>
  <c r="AV28" i="861" s="1"/>
  <c r="BP2248" i="64"/>
  <c r="BQ2245" i="64" s="1"/>
  <c r="BQ2250" i="64" s="1"/>
  <c r="DJ2058" i="64"/>
  <c r="DJ2055" i="64" s="1"/>
  <c r="BW2056" i="64"/>
  <c r="BX2051" i="64" s="1"/>
  <c r="DE27" i="861"/>
  <c r="DE28" i="861" s="1"/>
  <c r="DE12" i="863"/>
  <c r="DD32" i="861"/>
  <c r="DD37" i="861" s="1"/>
  <c r="DD39" i="861" s="1"/>
  <c r="DD26" i="863"/>
  <c r="AY656" i="64"/>
  <c r="AZ648" i="64"/>
  <c r="AY663" i="64"/>
  <c r="K2283" i="64"/>
  <c r="L2283" i="64"/>
  <c r="M2283" i="64"/>
  <c r="N2283" i="64"/>
  <c r="O2283" i="64"/>
  <c r="P2283" i="64"/>
  <c r="K2185" i="64"/>
  <c r="L2185" i="64"/>
  <c r="M2185" i="64"/>
  <c r="N2185" i="64"/>
  <c r="O2185" i="64"/>
  <c r="P2185" i="64"/>
  <c r="K1840" i="64"/>
  <c r="L1840" i="64"/>
  <c r="M1840" i="64"/>
  <c r="N1840" i="64"/>
  <c r="O1840" i="64"/>
  <c r="P1840" i="64"/>
  <c r="P281" i="64"/>
  <c r="K281" i="64"/>
  <c r="P263" i="64"/>
  <c r="N281" i="64"/>
  <c r="O281" i="64"/>
  <c r="CL850" i="64"/>
  <c r="CL860" i="64" s="1"/>
  <c r="K850" i="64"/>
  <c r="L850" i="64"/>
  <c r="M850" i="64"/>
  <c r="N850" i="64"/>
  <c r="O850" i="64"/>
  <c r="CK2396" i="64"/>
  <c r="CL589" i="64"/>
  <c r="CL2388" i="64"/>
  <c r="CL566" i="64"/>
  <c r="CL2492" i="64"/>
  <c r="CL2470" i="64"/>
  <c r="CJ2015" i="64"/>
  <c r="CI2026" i="64"/>
  <c r="CI2027" i="64" s="1"/>
  <c r="CJ2024" i="64"/>
  <c r="CK2014" i="64"/>
  <c r="CK2023" i="64"/>
  <c r="CK2013" i="64"/>
  <c r="CK2022" i="64"/>
  <c r="CL2006" i="64"/>
  <c r="CL2005" i="64"/>
  <c r="CL2513" i="64"/>
  <c r="CH773" i="64"/>
  <c r="K727" i="64"/>
  <c r="L727" i="64"/>
  <c r="M727" i="64"/>
  <c r="N727" i="64"/>
  <c r="O727" i="64"/>
  <c r="CI772" i="64" a="1"/>
  <c r="CI772" i="64" s="1"/>
  <c r="J2186" i="64"/>
  <c r="CL1467" i="64"/>
  <c r="CL1758" i="64"/>
  <c r="P1758" i="64" s="1"/>
  <c r="CL1921" i="64"/>
  <c r="CL1218" i="64"/>
  <c r="CL542" i="64"/>
  <c r="CL751" i="64"/>
  <c r="CL727" i="64"/>
  <c r="P727" i="64" s="1"/>
  <c r="BA2176" i="64"/>
  <c r="CK62" i="64"/>
  <c r="CL56" i="64"/>
  <c r="CL93" i="64"/>
  <c r="CI773" i="64" a="1"/>
  <c r="BZ64" i="1236" l="1"/>
  <c r="BZ72" i="861" s="1"/>
  <c r="BZ66" i="1236"/>
  <c r="BZ43" i="861" s="1"/>
  <c r="BR394" i="64"/>
  <c r="BR398" i="64" s="1"/>
  <c r="BQ400" i="64"/>
  <c r="BQ2248" i="64"/>
  <c r="BR2245" i="64" s="1"/>
  <c r="BR2250" i="64" s="1"/>
  <c r="AU44" i="861"/>
  <c r="BX2058" i="64"/>
  <c r="BX2055" i="64" s="1"/>
  <c r="DJ2056" i="64"/>
  <c r="DK2051" i="64" s="1"/>
  <c r="DE64" i="861"/>
  <c r="DD40" i="861"/>
  <c r="DE69" i="863"/>
  <c r="DE23" i="863" s="1"/>
  <c r="DE33" i="861" s="1"/>
  <c r="DE71" i="863"/>
  <c r="DE25" i="863" s="1"/>
  <c r="DE35" i="861" s="1"/>
  <c r="DE67" i="863"/>
  <c r="AY668" i="64"/>
  <c r="AZ659" i="64"/>
  <c r="AY664" i="64"/>
  <c r="AZ651" i="64"/>
  <c r="AZ660" i="64" s="1"/>
  <c r="AZ662" i="64" s="1"/>
  <c r="AZ652" i="64" s="1"/>
  <c r="AZ654" i="64" s="1"/>
  <c r="AZ655" i="64" s="1"/>
  <c r="K2513" i="64"/>
  <c r="L2513" i="64"/>
  <c r="M2513" i="64"/>
  <c r="N2513" i="64"/>
  <c r="O2513" i="64"/>
  <c r="P2513" i="64"/>
  <c r="K2470" i="64"/>
  <c r="L2470" i="64"/>
  <c r="M2470" i="64"/>
  <c r="N2470" i="64"/>
  <c r="O2470" i="64"/>
  <c r="P2470" i="64"/>
  <c r="L2492" i="64"/>
  <c r="M2492" i="64"/>
  <c r="N2492" i="64"/>
  <c r="O2492" i="64"/>
  <c r="P2492" i="64"/>
  <c r="K2492" i="64"/>
  <c r="K2388" i="64"/>
  <c r="L2388" i="64"/>
  <c r="M2388" i="64"/>
  <c r="N2388" i="64"/>
  <c r="O2388" i="64"/>
  <c r="P2388" i="64"/>
  <c r="K2005" i="64"/>
  <c r="L2005" i="64"/>
  <c r="M2005" i="64"/>
  <c r="N2005" i="64"/>
  <c r="O2005" i="64"/>
  <c r="P2005" i="64"/>
  <c r="K2006" i="64"/>
  <c r="L2006" i="64"/>
  <c r="M2006" i="64"/>
  <c r="N2006" i="64"/>
  <c r="O2006" i="64"/>
  <c r="P2006" i="64"/>
  <c r="K1921" i="64"/>
  <c r="L1921" i="64"/>
  <c r="M1921" i="64"/>
  <c r="N1921" i="64"/>
  <c r="O1921" i="64"/>
  <c r="P1921" i="64"/>
  <c r="K1898" i="64"/>
  <c r="L1898" i="64"/>
  <c r="M1898" i="64"/>
  <c r="N1898" i="64"/>
  <c r="O1898" i="64"/>
  <c r="P1898" i="64"/>
  <c r="K1218" i="64"/>
  <c r="L1218" i="64"/>
  <c r="M1218" i="64"/>
  <c r="N1218" i="64"/>
  <c r="O1218" i="64"/>
  <c r="P1218" i="64"/>
  <c r="BA2182" i="64"/>
  <c r="P850" i="64"/>
  <c r="K860" i="64"/>
  <c r="L860" i="64"/>
  <c r="M860" i="64"/>
  <c r="N860" i="64"/>
  <c r="O860" i="64"/>
  <c r="P860" i="64"/>
  <c r="CL2396" i="64"/>
  <c r="P2396" i="64" s="1"/>
  <c r="K589" i="64"/>
  <c r="P589" i="64"/>
  <c r="L566" i="64"/>
  <c r="M566" i="64"/>
  <c r="N566" i="64"/>
  <c r="O566" i="64"/>
  <c r="P566" i="64"/>
  <c r="K566" i="64"/>
  <c r="CJ2026" i="64"/>
  <c r="CJ2027" i="64" s="1"/>
  <c r="CK2015" i="64"/>
  <c r="CL2013" i="64"/>
  <c r="CL2022" i="64"/>
  <c r="CL2014" i="64"/>
  <c r="CL2023" i="64"/>
  <c r="CI773" i="64"/>
  <c r="CJ772" i="64" a="1"/>
  <c r="CJ772" i="64" s="1"/>
  <c r="K56" i="64"/>
  <c r="L56" i="64"/>
  <c r="M56" i="64"/>
  <c r="N56" i="64"/>
  <c r="O56" i="64"/>
  <c r="P56" i="64"/>
  <c r="K542" i="64"/>
  <c r="L542" i="64"/>
  <c r="M542" i="64"/>
  <c r="N542" i="64"/>
  <c r="O542" i="64"/>
  <c r="P542" i="64"/>
  <c r="K751" i="64"/>
  <c r="L751" i="64"/>
  <c r="M751" i="64"/>
  <c r="N751" i="64"/>
  <c r="O751" i="64"/>
  <c r="P751" i="64"/>
  <c r="K1467" i="64"/>
  <c r="L1467" i="64"/>
  <c r="M1467" i="64"/>
  <c r="N1467" i="64"/>
  <c r="O1467" i="64"/>
  <c r="P1467" i="64"/>
  <c r="CL62" i="64"/>
  <c r="J2182" i="64"/>
  <c r="CJ773" i="64" a="1"/>
  <c r="CA60" i="1236" l="1"/>
  <c r="O64" i="1236"/>
  <c r="O72" i="861" s="1"/>
  <c r="BS394" i="64"/>
  <c r="BS398" i="64" s="1"/>
  <c r="BR400" i="64"/>
  <c r="AV95" i="861"/>
  <c r="AV64" i="861"/>
  <c r="BR2248" i="64"/>
  <c r="BS2245" i="64" s="1"/>
  <c r="BS2250" i="64" s="1"/>
  <c r="AU101" i="861"/>
  <c r="DB101" i="861"/>
  <c r="DK2058" i="64"/>
  <c r="DK2055" i="64" s="1"/>
  <c r="BX2056" i="64"/>
  <c r="BY2051" i="64" s="1"/>
  <c r="DE22" i="863"/>
  <c r="DE72" i="863"/>
  <c r="DF18" i="861"/>
  <c r="BA648" i="64"/>
  <c r="AZ656" i="64"/>
  <c r="AZ663" i="64"/>
  <c r="K2013" i="64"/>
  <c r="L2013" i="64"/>
  <c r="M2013" i="64"/>
  <c r="N2013" i="64"/>
  <c r="O2013" i="64"/>
  <c r="P2013" i="64"/>
  <c r="K2014" i="64"/>
  <c r="L2014" i="64"/>
  <c r="M2014" i="64"/>
  <c r="N2014" i="64"/>
  <c r="O2014" i="64"/>
  <c r="P2014" i="64"/>
  <c r="K2023" i="64"/>
  <c r="L2023" i="64"/>
  <c r="M2023" i="64"/>
  <c r="N2023" i="64"/>
  <c r="O2023" i="64"/>
  <c r="P2023" i="64"/>
  <c r="K2022" i="64"/>
  <c r="L2022" i="64"/>
  <c r="M2022" i="64"/>
  <c r="N2022" i="64"/>
  <c r="O2022" i="64"/>
  <c r="P2022" i="64"/>
  <c r="BA2186" i="64" a="1"/>
  <c r="BA2186" i="64" s="1"/>
  <c r="BA2179" i="64" s="1"/>
  <c r="BA2180" i="64" s="1"/>
  <c r="BB2176" i="64" s="1"/>
  <c r="CK2024" i="64"/>
  <c r="CK2026" i="64" s="1"/>
  <c r="CK2027" i="64" s="1"/>
  <c r="CL2015" i="64"/>
  <c r="CJ773" i="64"/>
  <c r="CK772" i="64" a="1"/>
  <c r="CK772" i="64" s="1"/>
  <c r="K62" i="64"/>
  <c r="L62" i="64"/>
  <c r="M62" i="64"/>
  <c r="N62" i="64"/>
  <c r="O62" i="64"/>
  <c r="P62" i="64"/>
  <c r="CO773" i="64" a="1"/>
  <c r="CK773" i="64" a="1"/>
  <c r="P60" i="1236" l="1"/>
  <c r="CA64" i="1236"/>
  <c r="CA72" i="861" s="1"/>
  <c r="CA66" i="1236"/>
  <c r="CA43" i="861" s="1"/>
  <c r="BT394" i="64"/>
  <c r="BT398" i="64" s="1"/>
  <c r="BS400" i="64"/>
  <c r="BS2248" i="64"/>
  <c r="BT2245" i="64" s="1"/>
  <c r="BT2250" i="64" s="1"/>
  <c r="AU73" i="861"/>
  <c r="AU75" i="861" s="1"/>
  <c r="BY2058" i="64"/>
  <c r="BY2055" i="64" s="1"/>
  <c r="DK2056" i="64"/>
  <c r="DL2051" i="64" s="1"/>
  <c r="DF27" i="861"/>
  <c r="DF28" i="861" s="1"/>
  <c r="DF12" i="863"/>
  <c r="DE32" i="861"/>
  <c r="DE37" i="861" s="1"/>
  <c r="DE39" i="861" s="1"/>
  <c r="DE26" i="863"/>
  <c r="AZ668" i="64"/>
  <c r="BA659" i="64"/>
  <c r="AZ664" i="64"/>
  <c r="BA651" i="64"/>
  <c r="BA660" i="64" s="1"/>
  <c r="BA662" i="64" s="1"/>
  <c r="BA652" i="64" s="1"/>
  <c r="BA654" i="64" s="1"/>
  <c r="BA655" i="64" s="1"/>
  <c r="K2015" i="64"/>
  <c r="L2015" i="64"/>
  <c r="M2015" i="64"/>
  <c r="N2015" i="64"/>
  <c r="O2015" i="64"/>
  <c r="P2015" i="64"/>
  <c r="CL2024" i="64"/>
  <c r="CK773" i="64"/>
  <c r="CL772" i="64" a="1"/>
  <c r="CL772" i="64" s="1"/>
  <c r="CO773" i="64"/>
  <c r="BB2182" i="64"/>
  <c r="CP773" i="64" a="1"/>
  <c r="CL773" i="64" a="1"/>
  <c r="CB60" i="1236" l="1"/>
  <c r="BU394" i="64"/>
  <c r="BU398" i="64" s="1"/>
  <c r="BT400" i="64"/>
  <c r="AW18" i="861"/>
  <c r="AW27" i="861" s="1"/>
  <c r="AW28" i="861" s="1"/>
  <c r="BT2248" i="64"/>
  <c r="BU2245" i="64" s="1"/>
  <c r="BU2250" i="64" s="1"/>
  <c r="DL2058" i="64"/>
  <c r="BY2056" i="64"/>
  <c r="BZ2051" i="64" s="1"/>
  <c r="DF64" i="861"/>
  <c r="DE40" i="861"/>
  <c r="DF69" i="863"/>
  <c r="DF23" i="863" s="1"/>
  <c r="DF33" i="861" s="1"/>
  <c r="DF71" i="863"/>
  <c r="DF25" i="863" s="1"/>
  <c r="DF35" i="861" s="1"/>
  <c r="DF67" i="863"/>
  <c r="BB648" i="64"/>
  <c r="BB651" i="64" s="1"/>
  <c r="BB660" i="64" s="1"/>
  <c r="BB662" i="64" s="1"/>
  <c r="BB652" i="64" s="1"/>
  <c r="BB654" i="64" s="1"/>
  <c r="BB655" i="64" s="1"/>
  <c r="BA656" i="64"/>
  <c r="BA663" i="64"/>
  <c r="CL2026" i="64"/>
  <c r="CL2027" i="64" s="1"/>
  <c r="K2024" i="64"/>
  <c r="L2024" i="64"/>
  <c r="M2024" i="64"/>
  <c r="N2024" i="64"/>
  <c r="O2024" i="64"/>
  <c r="P2024" i="64"/>
  <c r="BB2186" i="64" a="1"/>
  <c r="BB2186" i="64" s="1"/>
  <c r="BB2179" i="64" s="1"/>
  <c r="CL773" i="64"/>
  <c r="CP773" i="64"/>
  <c r="CQ773" i="64" a="1"/>
  <c r="CB64" i="1236" l="1"/>
  <c r="CB72" i="861" s="1"/>
  <c r="CB66" i="1236"/>
  <c r="CB43" i="861" s="1"/>
  <c r="BV394" i="64"/>
  <c r="BV398" i="64" s="1"/>
  <c r="BU400" i="64"/>
  <c r="BU2248" i="64"/>
  <c r="BV2245" i="64" s="1"/>
  <c r="BV2250" i="64" s="1"/>
  <c r="AV44" i="861"/>
  <c r="BZ2058" i="64"/>
  <c r="BZ2055" i="64" s="1"/>
  <c r="BZ2056" i="64" s="1"/>
  <c r="N2058" i="64"/>
  <c r="DL2055" i="64"/>
  <c r="DF72" i="863"/>
  <c r="DF22" i="863"/>
  <c r="DG18" i="861"/>
  <c r="BA668" i="64"/>
  <c r="BB659" i="64"/>
  <c r="BB663" i="64" s="1"/>
  <c r="BA664" i="64"/>
  <c r="BB656" i="64"/>
  <c r="BC648" i="64"/>
  <c r="BC651" i="64" s="1"/>
  <c r="M655" i="64"/>
  <c r="K2026" i="64"/>
  <c r="K2027" i="64" s="1"/>
  <c r="L2026" i="64"/>
  <c r="L2027" i="64" s="1"/>
  <c r="M2026" i="64"/>
  <c r="M2027" i="64" s="1"/>
  <c r="N2026" i="64"/>
  <c r="N2027" i="64" s="1"/>
  <c r="O2026" i="64"/>
  <c r="O2027" i="64" s="1"/>
  <c r="P2026" i="64"/>
  <c r="P2027" i="64" s="1"/>
  <c r="CQ773" i="64"/>
  <c r="BB2180" i="64"/>
  <c r="M2180" i="64" s="1"/>
  <c r="CR773" i="64" a="1"/>
  <c r="CC60" i="1236" l="1"/>
  <c r="BW394" i="64"/>
  <c r="BW398" i="64" s="1"/>
  <c r="BV400" i="64"/>
  <c r="AW95" i="861"/>
  <c r="AW64" i="861"/>
  <c r="BV2248" i="64"/>
  <c r="BW2245" i="64" s="1"/>
  <c r="BW2250" i="64" s="1"/>
  <c r="AV101" i="861"/>
  <c r="O2058" i="64"/>
  <c r="DC101" i="861"/>
  <c r="CA2051" i="64"/>
  <c r="O2056" i="64"/>
  <c r="N2055" i="64"/>
  <c r="O2055" i="64"/>
  <c r="DL2056" i="64"/>
  <c r="DG27" i="861"/>
  <c r="DG28" i="861" s="1"/>
  <c r="DG12" i="863"/>
  <c r="DF32" i="861"/>
  <c r="DF37" i="861" s="1"/>
  <c r="DF39" i="861" s="1"/>
  <c r="DF26" i="863"/>
  <c r="N648" i="64"/>
  <c r="BC660" i="64"/>
  <c r="BB668" i="64"/>
  <c r="BC659" i="64"/>
  <c r="BB664" i="64"/>
  <c r="M663" i="64"/>
  <c r="N659" i="64" s="1"/>
  <c r="CR773" i="64"/>
  <c r="BC2176" i="64"/>
  <c r="CS773" i="64" a="1"/>
  <c r="CC64" i="1236" l="1"/>
  <c r="CC72" i="861" s="1"/>
  <c r="CC66" i="1236"/>
  <c r="CC43" i="861" s="1"/>
  <c r="BX394" i="64"/>
  <c r="BX398" i="64" s="1"/>
  <c r="BW400" i="64"/>
  <c r="BW2248" i="64"/>
  <c r="BX2245" i="64" s="1"/>
  <c r="BX2250" i="64" s="1"/>
  <c r="AV73" i="861"/>
  <c r="AV75" i="861" s="1"/>
  <c r="CA2058" i="64"/>
  <c r="DG64" i="861"/>
  <c r="DF40" i="861"/>
  <c r="DG69" i="863"/>
  <c r="DG23" i="863" s="1"/>
  <c r="DG33" i="861" s="1"/>
  <c r="DG71" i="863"/>
  <c r="DG25" i="863" s="1"/>
  <c r="DG35" i="861" s="1"/>
  <c r="DG67" i="863"/>
  <c r="BC662" i="64"/>
  <c r="BC652" i="64" s="1"/>
  <c r="BC654" i="64" s="1"/>
  <c r="BC655" i="64" s="1"/>
  <c r="BC2182" i="64"/>
  <c r="CS773" i="64"/>
  <c r="G1953" i="64"/>
  <c r="G1168" i="64"/>
  <c r="G1341" i="64"/>
  <c r="CT773" i="64" a="1"/>
  <c r="CD60" i="1236" l="1"/>
  <c r="BY394" i="64"/>
  <c r="BY398" i="64" s="1"/>
  <c r="BX400" i="64"/>
  <c r="AX18" i="861"/>
  <c r="AX27" i="861" s="1"/>
  <c r="AX28" i="861" s="1"/>
  <c r="BX2248" i="64"/>
  <c r="BY2245" i="64" s="1"/>
  <c r="BY2250" i="64" s="1"/>
  <c r="CA2055" i="64"/>
  <c r="DG22" i="863"/>
  <c r="DG72" i="863"/>
  <c r="DH18" i="861"/>
  <c r="BC663" i="64"/>
  <c r="BD659" i="64" s="1"/>
  <c r="BC656" i="64"/>
  <c r="BD648" i="64"/>
  <c r="BD651" i="64" s="1"/>
  <c r="BC2186" i="64" a="1"/>
  <c r="BC2186" i="64" s="1"/>
  <c r="BC2179" i="64" s="1"/>
  <c r="CT773" i="64"/>
  <c r="CU773" i="64" a="1"/>
  <c r="CD66" i="1236" l="1"/>
  <c r="CD43" i="861" s="1"/>
  <c r="CD64" i="1236"/>
  <c r="CD72" i="861" s="1"/>
  <c r="BZ394" i="64"/>
  <c r="BZ398" i="64" s="1"/>
  <c r="BY400" i="64"/>
  <c r="BY2248" i="64"/>
  <c r="BZ2245" i="64" s="1"/>
  <c r="BZ2250" i="64" s="1"/>
  <c r="AW44" i="861"/>
  <c r="CA2056" i="64"/>
  <c r="CB2051" i="64" s="1"/>
  <c r="DH27" i="861"/>
  <c r="DH28" i="861" s="1"/>
  <c r="DH12" i="863"/>
  <c r="DG32" i="861"/>
  <c r="DG37" i="861" s="1"/>
  <c r="DG39" i="861" s="1"/>
  <c r="DG26" i="863"/>
  <c r="BC664" i="64"/>
  <c r="BC668" i="64"/>
  <c r="BD660" i="64"/>
  <c r="BC2180" i="64"/>
  <c r="BD2176" i="64" s="1"/>
  <c r="K12" i="206"/>
  <c r="K29" i="206"/>
  <c r="CU773" i="64"/>
  <c r="CV773" i="64" a="1"/>
  <c r="CE60" i="1236" l="1"/>
  <c r="BZ400" i="64"/>
  <c r="AX95" i="861"/>
  <c r="AX64" i="861"/>
  <c r="BZ2248" i="64"/>
  <c r="AW101" i="861"/>
  <c r="DD101" i="861"/>
  <c r="CB2058" i="64"/>
  <c r="DH64" i="861"/>
  <c r="DH69" i="863"/>
  <c r="DH23" i="863" s="1"/>
  <c r="DH33" i="861" s="1"/>
  <c r="DH71" i="863"/>
  <c r="DH25" i="863" s="1"/>
  <c r="DH35" i="861" s="1"/>
  <c r="DH67" i="863"/>
  <c r="DG40" i="861"/>
  <c r="BD662" i="64"/>
  <c r="BD2182" i="64"/>
  <c r="CV773"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S1863" i="64"/>
  <c r="CW773" i="64" a="1"/>
  <c r="CE64" i="1236" l="1"/>
  <c r="CE72" i="861" s="1"/>
  <c r="CE66" i="1236"/>
  <c r="CE43" i="861" s="1"/>
  <c r="CA394" i="64"/>
  <c r="CA398" i="64" s="1"/>
  <c r="O398" i="64"/>
  <c r="P394" i="64" s="1"/>
  <c r="CA2245" i="64"/>
  <c r="CA2250" i="64" s="1"/>
  <c r="O2248" i="64"/>
  <c r="P2245" i="64" s="1"/>
  <c r="AW73" i="861"/>
  <c r="AW75" i="861" s="1"/>
  <c r="CB2055" i="64"/>
  <c r="DI18" i="861"/>
  <c r="DH22" i="863"/>
  <c r="DH72" i="863"/>
  <c r="BD652" i="64"/>
  <c r="BD654" i="64" s="1"/>
  <c r="BD655" i="64" s="1"/>
  <c r="BD663" i="64"/>
  <c r="BD2186" i="64" a="1"/>
  <c r="BD2186" i="64" s="1"/>
  <c r="BD2179" i="64" s="1"/>
  <c r="CW773" i="64"/>
  <c r="I1" i="69"/>
  <c r="G1" i="69"/>
  <c r="P2" i="69"/>
  <c r="H130" i="69" s="1"/>
  <c r="Q1" i="69"/>
  <c r="CX773" i="64" a="1"/>
  <c r="CF60" i="1236" l="1"/>
  <c r="CA400" i="64"/>
  <c r="CB394" i="64"/>
  <c r="CB398" i="64" s="1"/>
  <c r="AY18" i="861"/>
  <c r="AY27" i="861" s="1"/>
  <c r="AY28" i="861" s="1"/>
  <c r="CA2248" i="64"/>
  <c r="CB2245" i="64" s="1"/>
  <c r="CB2250" i="64" s="1"/>
  <c r="CB2056" i="64"/>
  <c r="CC2051" i="64" s="1"/>
  <c r="DI27" i="861"/>
  <c r="DI28" i="861" s="1"/>
  <c r="DI12" i="863"/>
  <c r="DH32" i="861"/>
  <c r="DH37" i="861" s="1"/>
  <c r="DH39" i="861" s="1"/>
  <c r="DH26" i="863"/>
  <c r="BD668" i="64"/>
  <c r="BE659" i="64"/>
  <c r="BD664" i="64"/>
  <c r="BD656" i="64"/>
  <c r="BE648" i="64"/>
  <c r="BE651" i="64" s="1"/>
  <c r="BD2180" i="64"/>
  <c r="BE2176" i="64" s="1"/>
  <c r="CX773" i="64"/>
  <c r="K15" i="206"/>
  <c r="K18" i="206"/>
  <c r="S1718" i="64" a="1"/>
  <c r="S1718" i="64" s="1"/>
  <c r="S1682" i="64" a="1"/>
  <c r="S1682" i="64" s="1"/>
  <c r="S1647" i="64" a="1"/>
  <c r="S1647" i="64" s="1"/>
  <c r="S2310" i="64" a="1"/>
  <c r="S2310" i="64" s="1"/>
  <c r="S1612" i="64" a="1"/>
  <c r="S1612" i="64" s="1"/>
  <c r="S2344" i="64" a="1"/>
  <c r="S2344" i="64" s="1"/>
  <c r="S624" i="64" a="1"/>
  <c r="S624" i="64" s="1"/>
  <c r="S618" i="64" a="1"/>
  <c r="S618" i="64" s="1"/>
  <c r="S1950" i="64" a="1"/>
  <c r="S1950" i="64" s="1"/>
  <c r="S1860" i="64" a="1"/>
  <c r="S1860" i="64" s="1"/>
  <c r="S1338" i="64" a="1"/>
  <c r="S1338" i="64" s="1"/>
  <c r="S821" i="64" a="1"/>
  <c r="S821" i="64" s="1"/>
  <c r="S176" i="64" a="1"/>
  <c r="S176" i="64" s="1"/>
  <c r="S40" i="64" a="1"/>
  <c r="S40" i="64" s="1"/>
  <c r="S175" i="64" a="1"/>
  <c r="S175" i="64" s="1"/>
  <c r="S1165" i="64" a="1"/>
  <c r="S1165" i="64" s="1"/>
  <c r="S799" i="64" a="1"/>
  <c r="S799" i="64" s="1"/>
  <c r="S1865" i="64" a="1"/>
  <c r="S186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468" i="64" a="1"/>
  <c r="S1468" i="64" s="1"/>
  <c r="S1490" i="64" a="1"/>
  <c r="S1490" i="64" s="1"/>
  <c r="S1492" i="64" a="1"/>
  <c r="S1492" i="64" s="1"/>
  <c r="S1976" i="64" a="1"/>
  <c r="S1976" i="64" s="1"/>
  <c r="S797" i="64" a="1"/>
  <c r="S797" i="64" s="1"/>
  <c r="S1974" i="64" a="1"/>
  <c r="S1974" i="64" s="1"/>
  <c r="S1871" i="64" a="1"/>
  <c r="S1871" i="64" s="1"/>
  <c r="S1514" i="64" a="1"/>
  <c r="S1514" i="64" s="1"/>
  <c r="S1586" i="64" a="1"/>
  <c r="S1586" i="64" s="1"/>
  <c r="S1584" i="64" a="1"/>
  <c r="S1584" i="64" s="1"/>
  <c r="S1585" i="64" a="1"/>
  <c r="S1975" i="64" a="1"/>
  <c r="S1613" i="64" a="1"/>
  <c r="S1719" i="64" a="1"/>
  <c r="S1951" i="64" a="1"/>
  <c r="CY773" i="64" a="1"/>
  <c r="S1864" i="64" a="1"/>
  <c r="S1683" i="64" a="1"/>
  <c r="S1166" i="64" a="1"/>
  <c r="S1515" i="64" a="1"/>
  <c r="S1648" i="64" a="1"/>
  <c r="S1491" i="64" a="1"/>
  <c r="S822" i="64" a="1"/>
  <c r="S1339" i="64" a="1"/>
  <c r="CF66" i="1236" l="1"/>
  <c r="CF43" i="861" s="1"/>
  <c r="CF64" i="1236"/>
  <c r="CF72" i="861" s="1"/>
  <c r="CB400" i="64"/>
  <c r="CC394" i="64"/>
  <c r="CC398" i="64" s="1"/>
  <c r="CB2248" i="64"/>
  <c r="CC2245" i="64" s="1"/>
  <c r="CC2250" i="64" s="1"/>
  <c r="AX44" i="861"/>
  <c r="CC2058" i="64"/>
  <c r="DI64" i="861"/>
  <c r="DH40" i="861"/>
  <c r="DI69" i="863"/>
  <c r="DI23" i="863" s="1"/>
  <c r="DI33" i="861" s="1"/>
  <c r="DI71" i="863"/>
  <c r="DI25" i="863" s="1"/>
  <c r="DI35" i="861" s="1"/>
  <c r="DI67" i="863"/>
  <c r="BE660" i="64"/>
  <c r="BE2182" i="64"/>
  <c r="S177" i="64"/>
  <c r="S1975" i="64"/>
  <c r="CY773" i="64"/>
  <c r="S1648" i="64"/>
  <c r="S1585" i="64"/>
  <c r="S1683" i="64"/>
  <c r="S1951" i="64"/>
  <c r="S1719" i="64"/>
  <c r="S1613" i="64"/>
  <c r="S1491" i="64"/>
  <c r="S1515" i="64"/>
  <c r="S1864" i="64"/>
  <c r="S1339" i="64"/>
  <c r="S1166" i="64"/>
  <c r="S822" i="64"/>
  <c r="T1682" i="64" a="1"/>
  <c r="T1682" i="64" s="1"/>
  <c r="T1718" i="64" a="1"/>
  <c r="T1718" i="64" s="1"/>
  <c r="T1647" i="64" a="1"/>
  <c r="T1647" i="64" s="1"/>
  <c r="T2310" i="64" a="1"/>
  <c r="T2310" i="64" s="1"/>
  <c r="T1612" i="64" a="1"/>
  <c r="T1612" i="64" s="1"/>
  <c r="S191" i="64" a="1"/>
  <c r="S191" i="64" s="1"/>
  <c r="S2318" i="64"/>
  <c r="T2344" i="64" a="1"/>
  <c r="T2344" i="64" s="1"/>
  <c r="T618" i="64" a="1"/>
  <c r="T618" i="64" s="1"/>
  <c r="T624" i="64" a="1"/>
  <c r="T624" i="64" s="1"/>
  <c r="T1950" i="64" a="1"/>
  <c r="T1950" i="64" s="1"/>
  <c r="T1860" i="64" a="1"/>
  <c r="T1860" i="64" s="1"/>
  <c r="T1338" i="64" a="1"/>
  <c r="T1338" i="64" s="1"/>
  <c r="S192" i="64" a="1"/>
  <c r="S192" i="64" s="1"/>
  <c r="T821" i="64" a="1"/>
  <c r="T821" i="64" s="1"/>
  <c r="T191" i="64" a="1"/>
  <c r="T191" i="64" s="1"/>
  <c r="T40" i="64" a="1"/>
  <c r="T40" i="64" s="1"/>
  <c r="T176" i="64" a="1"/>
  <c r="T176" i="64" s="1"/>
  <c r="T245" i="64" a="1"/>
  <c r="T245" i="64" s="1"/>
  <c r="T175" i="64" a="1"/>
  <c r="T175" i="64" s="1"/>
  <c r="T1165" i="64" a="1"/>
  <c r="T116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468" i="64" a="1"/>
  <c r="T1468" i="64" s="1"/>
  <c r="T799" i="64" a="1"/>
  <c r="T799" i="64" s="1"/>
  <c r="T1492" i="64" a="1"/>
  <c r="T1492" i="64" s="1"/>
  <c r="T797" i="64" a="1"/>
  <c r="T797" i="64" s="1"/>
  <c r="T1871" i="64" a="1"/>
  <c r="T1871" i="64" s="1"/>
  <c r="T1974" i="64" a="1"/>
  <c r="T1974" i="64" s="1"/>
  <c r="T1490" i="64" a="1"/>
  <c r="T1490" i="64" s="1"/>
  <c r="T1584" i="64" a="1"/>
  <c r="T1584" i="64" s="1"/>
  <c r="T1865" i="64" a="1"/>
  <c r="T1865" i="64" s="1"/>
  <c r="T1586" i="64" a="1"/>
  <c r="T1586" i="64" s="1"/>
  <c r="T1976" i="64" a="1"/>
  <c r="T1976" i="64" s="1"/>
  <c r="T1514" i="64" a="1"/>
  <c r="T1514" i="64" s="1"/>
  <c r="T1339" i="64" a="1"/>
  <c r="T822" i="64" a="1"/>
  <c r="T1864" i="64" a="1"/>
  <c r="T1951" i="64" a="1"/>
  <c r="T1515" i="64" a="1"/>
  <c r="CZ773" i="64" a="1"/>
  <c r="T1683" i="64" a="1"/>
  <c r="T1613" i="64" a="1"/>
  <c r="T1975" i="64" a="1"/>
  <c r="T1585" i="64" a="1"/>
  <c r="T1491" i="64" a="1"/>
  <c r="T1719" i="64" a="1"/>
  <c r="T1166" i="64" a="1"/>
  <c r="T1648" i="64" a="1"/>
  <c r="CG60" i="1236" l="1"/>
  <c r="N66" i="1236"/>
  <c r="N43" i="861" s="1"/>
  <c r="O66" i="1236"/>
  <c r="O43" i="861" s="1"/>
  <c r="CC400" i="64"/>
  <c r="CD394" i="64"/>
  <c r="CD398" i="64" s="1"/>
  <c r="AY95" i="861"/>
  <c r="AY64" i="861"/>
  <c r="CC2248" i="64"/>
  <c r="CD2245" i="64" s="1"/>
  <c r="CD2250" i="64" s="1"/>
  <c r="AX101" i="861"/>
  <c r="DE101" i="861"/>
  <c r="CC2055" i="64"/>
  <c r="DI22" i="863"/>
  <c r="DI72" i="863"/>
  <c r="DJ18" i="861"/>
  <c r="BE662" i="64"/>
  <c r="BE2186" i="64" a="1"/>
  <c r="BE2186" i="64" s="1"/>
  <c r="BE2179" i="64" s="1"/>
  <c r="T177" i="64"/>
  <c r="T1975" i="64"/>
  <c r="S1656" i="64"/>
  <c r="CZ773" i="64"/>
  <c r="T1719" i="64"/>
  <c r="T1613" i="64"/>
  <c r="T1951" i="64"/>
  <c r="T1683" i="64"/>
  <c r="T1648" i="64"/>
  <c r="T1585" i="64"/>
  <c r="T1491" i="64"/>
  <c r="T1515" i="64"/>
  <c r="T1864" i="64"/>
  <c r="T1339" i="64"/>
  <c r="T1166" i="64"/>
  <c r="T822" i="64"/>
  <c r="T192" i="64" a="1"/>
  <c r="T192" i="64" s="1"/>
  <c r="U1718" i="64" a="1"/>
  <c r="U1718" i="64" s="1"/>
  <c r="U1682" i="64" a="1"/>
  <c r="U1682" i="64" s="1"/>
  <c r="U1647" i="64" a="1"/>
  <c r="U1647" i="64" s="1"/>
  <c r="T2318" i="64"/>
  <c r="U2310" i="64" a="1"/>
  <c r="U2310" i="64" s="1"/>
  <c r="U1612" i="64" a="1"/>
  <c r="U1612" i="64" s="1"/>
  <c r="U2344" i="64" a="1"/>
  <c r="U2344" i="64" s="1"/>
  <c r="U1584" i="64" a="1"/>
  <c r="U1584" i="64" s="1"/>
  <c r="U176" i="64" a="1"/>
  <c r="U176" i="64" s="1"/>
  <c r="U1514" i="64" a="1"/>
  <c r="U1514" i="64" s="1"/>
  <c r="U1950" i="64" a="1"/>
  <c r="U1950" i="64" s="1"/>
  <c r="U1871" i="64" a="1"/>
  <c r="U1871" i="64" s="1"/>
  <c r="U1586" i="64" a="1"/>
  <c r="U1586" i="64" s="1"/>
  <c r="U799" i="64" a="1"/>
  <c r="U799" i="64" s="1"/>
  <c r="U1490" i="64" a="1"/>
  <c r="U1490" i="64" s="1"/>
  <c r="U1165" i="64" a="1"/>
  <c r="U1165" i="64" s="1"/>
  <c r="U175" i="64" a="1"/>
  <c r="U175" i="64" s="1"/>
  <c r="U245" i="64" a="1"/>
  <c r="U245" i="64" s="1"/>
  <c r="U1338" i="64" a="1"/>
  <c r="U1338" i="64" s="1"/>
  <c r="U624" i="64" a="1"/>
  <c r="U624" i="64" s="1"/>
  <c r="U191" i="64" a="1"/>
  <c r="U191" i="64" s="1"/>
  <c r="U1860" i="64" a="1"/>
  <c r="U1860" i="64" s="1"/>
  <c r="U618" i="64" a="1"/>
  <c r="U618" i="64" s="1"/>
  <c r="U797" i="64" a="1"/>
  <c r="U797" i="64" s="1"/>
  <c r="U1492" i="64" a="1"/>
  <c r="U1492" i="64" s="1"/>
  <c r="U40" i="64" a="1"/>
  <c r="U40" i="64" s="1"/>
  <c r="U1865" i="64" a="1"/>
  <c r="U1865" i="64" s="1"/>
  <c r="U1468" i="64" a="1"/>
  <c r="U1468" i="64" s="1"/>
  <c r="U1976" i="64" a="1"/>
  <c r="U1976" i="64" s="1"/>
  <c r="U821" i="64" a="1"/>
  <c r="U821" i="64" s="1"/>
  <c r="U1974" i="64" a="1"/>
  <c r="U197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864" i="64" a="1"/>
  <c r="U1975" i="64" a="1"/>
  <c r="DA773" i="64" a="1"/>
  <c r="U1951" i="64" a="1"/>
  <c r="U1585" i="64" a="1"/>
  <c r="U1166" i="64" a="1"/>
  <c r="U1648" i="64" a="1"/>
  <c r="U1491" i="64" a="1"/>
  <c r="U1339" i="64" a="1"/>
  <c r="U1613" i="64" a="1"/>
  <c r="U1515" i="64" a="1"/>
  <c r="U1683" i="64" a="1"/>
  <c r="U1719" i="64" a="1"/>
  <c r="U822" i="64" a="1"/>
  <c r="CG66" i="1236" l="1"/>
  <c r="CG43" i="861" s="1"/>
  <c r="CG64" i="1236"/>
  <c r="CG72" i="861" s="1"/>
  <c r="CD400" i="64"/>
  <c r="CE394" i="64"/>
  <c r="CE398" i="64" s="1"/>
  <c r="CD2248" i="64"/>
  <c r="CE2245" i="64" s="1"/>
  <c r="CE2250" i="64" s="1"/>
  <c r="AX73" i="861"/>
  <c r="AX75" i="861" s="1"/>
  <c r="CC2056" i="64"/>
  <c r="CD2051" i="64" s="1"/>
  <c r="DJ27" i="861"/>
  <c r="DJ28" i="861" s="1"/>
  <c r="DJ12" i="863"/>
  <c r="DI32" i="861"/>
  <c r="DI37" i="861" s="1"/>
  <c r="DI39" i="861" s="1"/>
  <c r="DI26" i="863"/>
  <c r="BE652" i="64"/>
  <c r="BE654" i="64" s="1"/>
  <c r="BE655" i="64" s="1"/>
  <c r="BE663" i="64"/>
  <c r="BE2180" i="64"/>
  <c r="BF2176" i="64" s="1"/>
  <c r="U177" i="64"/>
  <c r="U1975" i="64"/>
  <c r="T1656" i="64"/>
  <c r="DA773" i="64"/>
  <c r="U1648" i="64"/>
  <c r="U1683" i="64"/>
  <c r="U1719" i="64"/>
  <c r="U1613" i="64"/>
  <c r="U1951" i="64"/>
  <c r="U1585" i="64"/>
  <c r="U1491" i="64"/>
  <c r="U1515" i="64"/>
  <c r="U1864" i="64"/>
  <c r="U1339" i="64"/>
  <c r="U1166" i="64"/>
  <c r="U822" i="64"/>
  <c r="S1493" i="64"/>
  <c r="U192" i="64" a="1"/>
  <c r="U192" i="64" s="1"/>
  <c r="V192" i="64" s="1" a="1"/>
  <c r="V192" i="64" s="1"/>
  <c r="U2318" i="64"/>
  <c r="V1682" i="64" a="1"/>
  <c r="V1682" i="64" s="1"/>
  <c r="V1718" i="64" a="1"/>
  <c r="V1718" i="64" s="1"/>
  <c r="V1647" i="64" a="1"/>
  <c r="V1647" i="64" s="1"/>
  <c r="V2310" i="64" a="1"/>
  <c r="V2310" i="64" s="1"/>
  <c r="V1612" i="64" a="1"/>
  <c r="V1612" i="64" s="1"/>
  <c r="V2344" i="64" a="1"/>
  <c r="V2344" i="64" s="1"/>
  <c r="V624" i="64" a="1"/>
  <c r="V624" i="64" s="1"/>
  <c r="V618" i="64" a="1"/>
  <c r="V618" i="64" s="1"/>
  <c r="V1950" i="64" a="1"/>
  <c r="V1950" i="64" s="1"/>
  <c r="V1860" i="64" a="1"/>
  <c r="V1860" i="64" s="1"/>
  <c r="V1338" i="64" a="1"/>
  <c r="V1338" i="64" s="1"/>
  <c r="Q161" i="69"/>
  <c r="P173" i="69"/>
  <c r="P175" i="69" s="1"/>
  <c r="V821" i="64" a="1"/>
  <c r="V821" i="64" s="1"/>
  <c r="V245" i="64" a="1"/>
  <c r="V245" i="64" s="1"/>
  <c r="V175" i="64" a="1"/>
  <c r="V175" i="64" s="1"/>
  <c r="V176" i="64" a="1"/>
  <c r="V176" i="64" s="1"/>
  <c r="V191" i="64" a="1"/>
  <c r="V191" i="64" s="1"/>
  <c r="V40" i="64" a="1"/>
  <c r="V40" i="64" s="1"/>
  <c r="V1165" i="64" a="1"/>
  <c r="V1165" i="64" s="1"/>
  <c r="V1584" i="64" a="1"/>
  <c r="V1584" i="64" s="1"/>
  <c r="V1514" i="64" a="1"/>
  <c r="V1514" i="64" s="1"/>
  <c r="V1586" i="64" a="1"/>
  <c r="V1586" i="64" s="1"/>
  <c r="V799" i="64" a="1"/>
  <c r="V799" i="64" s="1"/>
  <c r="V1490" i="64" a="1"/>
  <c r="V1490" i="64" s="1"/>
  <c r="V1871" i="64" a="1"/>
  <c r="V1871" i="64" s="1"/>
  <c r="V1492" i="64" a="1"/>
  <c r="V1492" i="64" s="1"/>
  <c r="V1974" i="64" a="1"/>
  <c r="V1974" i="64" s="1"/>
  <c r="V1468" i="64" a="1"/>
  <c r="V1468" i="64" s="1"/>
  <c r="V797" i="64" a="1"/>
  <c r="V797" i="64" s="1"/>
  <c r="V1865" i="64" a="1"/>
  <c r="V1865" i="64" s="1"/>
  <c r="V1976" i="64" a="1"/>
  <c r="V197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166" i="64" a="1"/>
  <c r="V1719" i="64" a="1"/>
  <c r="V1515" i="64" a="1"/>
  <c r="V1339" i="64" a="1"/>
  <c r="V822" i="64" a="1"/>
  <c r="V1951" i="64" a="1"/>
  <c r="V1975" i="64" a="1"/>
  <c r="V1683" i="64" a="1"/>
  <c r="V1864" i="64" a="1"/>
  <c r="V1491" i="64" a="1"/>
  <c r="DB773" i="64" a="1"/>
  <c r="V1648" i="64" a="1"/>
  <c r="V1585" i="64" a="1"/>
  <c r="V1613" i="64" a="1"/>
  <c r="CH60" i="1236" l="1"/>
  <c r="CE400" i="64"/>
  <c r="CF394" i="64"/>
  <c r="CF398" i="64" s="1"/>
  <c r="AZ18" i="861"/>
  <c r="AZ27" i="861" s="1"/>
  <c r="AZ28" i="861" s="1"/>
  <c r="CE2248" i="64"/>
  <c r="CF2245" i="64" s="1"/>
  <c r="CF2250" i="64" s="1"/>
  <c r="CD2058" i="64"/>
  <c r="DJ64" i="861"/>
  <c r="DI40" i="861"/>
  <c r="DJ67" i="863"/>
  <c r="DJ69" i="863"/>
  <c r="DJ23" i="863" s="1"/>
  <c r="DJ33" i="861" s="1"/>
  <c r="DJ71" i="863"/>
  <c r="DJ25" i="863" s="1"/>
  <c r="DJ35" i="861" s="1"/>
  <c r="BE668" i="64"/>
  <c r="BF659" i="64"/>
  <c r="BE664" i="64"/>
  <c r="BE656" i="64"/>
  <c r="BF648" i="64"/>
  <c r="BF651" i="64" s="1"/>
  <c r="BF2182" i="64"/>
  <c r="V177" i="64"/>
  <c r="V1975" i="64"/>
  <c r="U1656" i="64"/>
  <c r="DB773" i="64"/>
  <c r="V1683" i="64"/>
  <c r="V1719" i="64"/>
  <c r="V1585" i="64"/>
  <c r="V1613" i="64"/>
  <c r="V1951" i="64"/>
  <c r="V1648" i="64"/>
  <c r="V1491" i="64"/>
  <c r="V1515" i="64"/>
  <c r="V1864" i="64"/>
  <c r="V1339" i="64"/>
  <c r="V1166" i="64"/>
  <c r="V822" i="64"/>
  <c r="V2318" i="64"/>
  <c r="W1718" i="64" a="1"/>
  <c r="W1718" i="64" s="1"/>
  <c r="W1647" i="64" a="1"/>
  <c r="W1647" i="64" s="1"/>
  <c r="W1682" i="64" a="1"/>
  <c r="W1682" i="64" s="1"/>
  <c r="W2310" i="64" a="1"/>
  <c r="W2310" i="64" s="1"/>
  <c r="W1612" i="64" a="1"/>
  <c r="W1612" i="64" s="1"/>
  <c r="W2344" i="64" a="1"/>
  <c r="W2344" i="64" s="1"/>
  <c r="W624" i="64" a="1"/>
  <c r="W624" i="64" s="1"/>
  <c r="W618" i="64" a="1"/>
  <c r="W618" i="64" s="1"/>
  <c r="W1950" i="64" a="1"/>
  <c r="W1950" i="64" s="1"/>
  <c r="W1860" i="64" a="1"/>
  <c r="W1860" i="64" s="1"/>
  <c r="W1338" i="64" a="1"/>
  <c r="W1338" i="64" s="1"/>
  <c r="W821" i="64" a="1"/>
  <c r="W821" i="64" s="1"/>
  <c r="W245" i="64" a="1"/>
  <c r="W245" i="64" s="1"/>
  <c r="W176" i="64" a="1"/>
  <c r="W176" i="64" s="1"/>
  <c r="W175" i="64" a="1"/>
  <c r="W175" i="64" s="1"/>
  <c r="W191" i="64" a="1"/>
  <c r="W191" i="64" s="1"/>
  <c r="W40" i="64" a="1"/>
  <c r="W40" i="64" s="1"/>
  <c r="W192" i="64" a="1"/>
  <c r="W192" i="64" s="1"/>
  <c r="R191" i="64" a="1"/>
  <c r="R191" i="64" s="1"/>
  <c r="W1165" i="64" a="1"/>
  <c r="W1165" i="64" s="1"/>
  <c r="W1584" i="64" a="1"/>
  <c r="W1584" i="64" s="1"/>
  <c r="W1865" i="64" a="1"/>
  <c r="W1865" i="64" s="1"/>
  <c r="W1514" i="64" a="1"/>
  <c r="W1514" i="64" s="1"/>
  <c r="W1871" i="64" a="1"/>
  <c r="W1871" i="64" s="1"/>
  <c r="W797" i="64" a="1"/>
  <c r="W797" i="64" s="1"/>
  <c r="W1976" i="64" a="1"/>
  <c r="W1976" i="64" s="1"/>
  <c r="W1490" i="64" a="1"/>
  <c r="W1490" i="64" s="1"/>
  <c r="W1468" i="64" a="1"/>
  <c r="W1468" i="64" s="1"/>
  <c r="W799" i="64" a="1"/>
  <c r="W799" i="64" s="1"/>
  <c r="W1492" i="64" a="1"/>
  <c r="W1492" i="64" s="1"/>
  <c r="W1974" i="64" a="1"/>
  <c r="W1974" i="64" s="1"/>
  <c r="W1586" i="64" a="1"/>
  <c r="W158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613" i="64" a="1"/>
  <c r="W822" i="64" a="1"/>
  <c r="W1339" i="64" a="1"/>
  <c r="W1975" i="64" a="1"/>
  <c r="W1515" i="64" a="1"/>
  <c r="W1864" i="64" a="1"/>
  <c r="W1648" i="64" a="1"/>
  <c r="W1166" i="64" a="1"/>
  <c r="W1951" i="64" a="1"/>
  <c r="W1491" i="64" a="1"/>
  <c r="W1585" i="64" a="1"/>
  <c r="W1719" i="64" a="1"/>
  <c r="DC773" i="64" a="1"/>
  <c r="W1683" i="64" a="1"/>
  <c r="CH66" i="1236" l="1"/>
  <c r="CH43" i="861" s="1"/>
  <c r="CH64" i="1236"/>
  <c r="CH72" i="861" s="1"/>
  <c r="CF400" i="64"/>
  <c r="CG394" i="64"/>
  <c r="CG398" i="64" s="1"/>
  <c r="CF2248" i="64"/>
  <c r="CG2245" i="64" s="1"/>
  <c r="CG2250" i="64" s="1"/>
  <c r="AY44" i="861"/>
  <c r="CD2055" i="64"/>
  <c r="DJ22" i="863"/>
  <c r="DJ72" i="863"/>
  <c r="DK18" i="861"/>
  <c r="BF660" i="64"/>
  <c r="BF2186" i="64" a="1"/>
  <c r="BF2186" i="64" s="1"/>
  <c r="BF2179" i="64" s="1"/>
  <c r="W177" i="64"/>
  <c r="W1975" i="64"/>
  <c r="V1656" i="64"/>
  <c r="DC773" i="64"/>
  <c r="W1585" i="64"/>
  <c r="W1683" i="64"/>
  <c r="W1613" i="64"/>
  <c r="W1951" i="64"/>
  <c r="W1648" i="64"/>
  <c r="W1719" i="64"/>
  <c r="W1491" i="64"/>
  <c r="W1515" i="64"/>
  <c r="W1864" i="64"/>
  <c r="W1339" i="64"/>
  <c r="W1166" i="64"/>
  <c r="W822" i="64"/>
  <c r="X1718" i="64" a="1"/>
  <c r="X1718" i="64" s="1"/>
  <c r="X1682" i="64" a="1"/>
  <c r="X1682" i="64" s="1"/>
  <c r="X1647" i="64" a="1"/>
  <c r="X1647" i="64" s="1"/>
  <c r="W2318" i="64"/>
  <c r="X2310" i="64" a="1"/>
  <c r="X2310" i="64" s="1"/>
  <c r="X1612" i="64" a="1"/>
  <c r="X1612" i="64" s="1"/>
  <c r="X2344" i="64" a="1"/>
  <c r="X2344" i="64" s="1"/>
  <c r="X624" i="64" a="1"/>
  <c r="X624" i="64" s="1"/>
  <c r="X618" i="64" a="1"/>
  <c r="X618" i="64" s="1"/>
  <c r="X1950" i="64" a="1"/>
  <c r="X1950" i="64" s="1"/>
  <c r="X1860" i="64" a="1"/>
  <c r="X1860" i="64" s="1"/>
  <c r="X1338" i="64" a="1"/>
  <c r="X1338" i="64" s="1"/>
  <c r="X821" i="64" a="1"/>
  <c r="X821" i="64" s="1"/>
  <c r="X176" i="64" a="1"/>
  <c r="X176" i="64" s="1"/>
  <c r="X175" i="64" a="1"/>
  <c r="X175" i="64" s="1"/>
  <c r="X40" i="64" a="1"/>
  <c r="X40" i="64" s="1"/>
  <c r="X191" i="64" a="1"/>
  <c r="X191" i="64" s="1"/>
  <c r="X245" i="64" a="1"/>
  <c r="X245" i="64" s="1"/>
  <c r="X192" i="64" a="1"/>
  <c r="X192" i="64" s="1"/>
  <c r="S190" i="64"/>
  <c r="X1165" i="64" a="1"/>
  <c r="X1165" i="64" s="1"/>
  <c r="X1514" i="64" a="1"/>
  <c r="X1514" i="64" s="1"/>
  <c r="X1492" i="64" a="1"/>
  <c r="X1492" i="64" s="1"/>
  <c r="X1468" i="64" a="1"/>
  <c r="X1468" i="64" s="1"/>
  <c r="X799" i="64" a="1"/>
  <c r="X799" i="64" s="1"/>
  <c r="X1976" i="64" a="1"/>
  <c r="X1976" i="64" s="1"/>
  <c r="X797" i="64" a="1"/>
  <c r="X797" i="64" s="1"/>
  <c r="X1974" i="64" a="1"/>
  <c r="X1974" i="64" s="1"/>
  <c r="X1865" i="64" a="1"/>
  <c r="X1865" i="64" s="1"/>
  <c r="X1871" i="64" a="1"/>
  <c r="X1871" i="64" s="1"/>
  <c r="X1586" i="64" a="1"/>
  <c r="X1586" i="64" s="1"/>
  <c r="X1490" i="64" a="1"/>
  <c r="X1490" i="64" s="1"/>
  <c r="X1584" i="64" a="1"/>
  <c r="X158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9" i="64" a="1"/>
  <c r="X1613" i="64" a="1"/>
  <c r="X1683" i="64" a="1"/>
  <c r="DD773" i="64" a="1"/>
  <c r="X1515" i="64" a="1"/>
  <c r="X1975" i="64" a="1"/>
  <c r="X1491" i="64" a="1"/>
  <c r="X822" i="64" a="1"/>
  <c r="X1864" i="64" a="1"/>
  <c r="X1585" i="64" a="1"/>
  <c r="X1166" i="64" a="1"/>
  <c r="X1719" i="64" a="1"/>
  <c r="X1648" i="64" a="1"/>
  <c r="X1951" i="64" a="1"/>
  <c r="CI60" i="1236" l="1"/>
  <c r="CH394" i="64"/>
  <c r="CH398" i="64" s="1"/>
  <c r="CG400" i="64"/>
  <c r="AZ95" i="861"/>
  <c r="AZ64" i="861"/>
  <c r="CG2248" i="64"/>
  <c r="CH2245" i="64" s="1"/>
  <c r="CH2250" i="64" s="1"/>
  <c r="AY101" i="861"/>
  <c r="DF101" i="861"/>
  <c r="CD2056" i="64"/>
  <c r="CE2051" i="64" s="1"/>
  <c r="DK27" i="861"/>
  <c r="DK28" i="861" s="1"/>
  <c r="DK12" i="863"/>
  <c r="DJ32" i="861"/>
  <c r="DJ37" i="861" s="1"/>
  <c r="DJ39" i="861" s="1"/>
  <c r="DJ26" i="863"/>
  <c r="BF662" i="64"/>
  <c r="BF2180" i="64"/>
  <c r="BG2176" i="64" s="1"/>
  <c r="X177" i="64"/>
  <c r="X1975" i="64"/>
  <c r="S193" i="64"/>
  <c r="W1656" i="64"/>
  <c r="DD773" i="64"/>
  <c r="X1951" i="64"/>
  <c r="X1648" i="64"/>
  <c r="X1585" i="64"/>
  <c r="X1683" i="64"/>
  <c r="X1719" i="64"/>
  <c r="X1613" i="64"/>
  <c r="X1491" i="64"/>
  <c r="X1515" i="64"/>
  <c r="X1864" i="64"/>
  <c r="X1339" i="64"/>
  <c r="X1166" i="64"/>
  <c r="X822" i="64"/>
  <c r="Y1718" i="64" a="1"/>
  <c r="Y1718" i="64" s="1"/>
  <c r="Y1682" i="64" a="1"/>
  <c r="Y1682" i="64" s="1"/>
  <c r="Y1647" i="64" a="1"/>
  <c r="Y1647" i="64" s="1"/>
  <c r="X2318" i="64"/>
  <c r="Y2310" i="64" a="1"/>
  <c r="Y2310" i="64" s="1"/>
  <c r="Y1612" i="64" a="1"/>
  <c r="Y1612" i="64" s="1"/>
  <c r="Y2344" i="64" a="1"/>
  <c r="Y2344" i="64" s="1"/>
  <c r="Y624" i="64" a="1"/>
  <c r="Y624" i="64" s="1"/>
  <c r="Y618" i="64" a="1"/>
  <c r="Y618" i="64" s="1"/>
  <c r="U98" i="69"/>
  <c r="R132" i="69"/>
  <c r="R157" i="69" s="1"/>
  <c r="Y1950" i="64" a="1"/>
  <c r="Y1950" i="64" s="1"/>
  <c r="Y1860" i="64" a="1"/>
  <c r="Y1860" i="64" s="1"/>
  <c r="Y1338" i="64" a="1"/>
  <c r="Y1338" i="64" s="1"/>
  <c r="Y821" i="64" a="1"/>
  <c r="Y821" i="64" s="1"/>
  <c r="Y176" i="64" a="1"/>
  <c r="Y176" i="64" s="1"/>
  <c r="Y175" i="64" a="1"/>
  <c r="Y175" i="64" s="1"/>
  <c r="Y40" i="64" a="1"/>
  <c r="Y40" i="64" s="1"/>
  <c r="Y191" i="64" a="1"/>
  <c r="Y191" i="64" s="1"/>
  <c r="Y245" i="64" a="1"/>
  <c r="Y245" i="64" s="1"/>
  <c r="Y192" i="64" a="1"/>
  <c r="Y192" i="64" s="1"/>
  <c r="T190" i="64"/>
  <c r="T193" i="64" s="1"/>
  <c r="Y1165" i="64" a="1"/>
  <c r="Y1165" i="64" s="1"/>
  <c r="Y797" i="64" a="1"/>
  <c r="Y797" i="64" s="1"/>
  <c r="Y799" i="64" a="1"/>
  <c r="Y799" i="64" s="1"/>
  <c r="Y1976" i="64" a="1"/>
  <c r="Y1976" i="64" s="1"/>
  <c r="Y1492" i="64" a="1"/>
  <c r="Y1492" i="64" s="1"/>
  <c r="Y1514" i="64" a="1"/>
  <c r="Y1514" i="64" s="1"/>
  <c r="Y1586" i="64" a="1"/>
  <c r="Y1586" i="64" s="1"/>
  <c r="Y1974" i="64" a="1"/>
  <c r="Y1974" i="64" s="1"/>
  <c r="Y1865" i="64" a="1"/>
  <c r="Y1865" i="64" s="1"/>
  <c r="Y1490" i="64" a="1"/>
  <c r="Y1490" i="64" s="1"/>
  <c r="Y1871" i="64" a="1"/>
  <c r="Y1871" i="64" s="1"/>
  <c r="Y1584" i="64" a="1"/>
  <c r="Y1584" i="64" s="1"/>
  <c r="Y1468" i="64" a="1"/>
  <c r="Y146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DE773" i="64" a="1"/>
  <c r="Y1719" i="64" a="1"/>
  <c r="Y1491" i="64" a="1"/>
  <c r="Y1648" i="64" a="1"/>
  <c r="Y1864" i="64" a="1"/>
  <c r="Y1951" i="64" a="1"/>
  <c r="Y1515" i="64" a="1"/>
  <c r="Y1585" i="64" a="1"/>
  <c r="Y1975" i="64" a="1"/>
  <c r="Y1683" i="64" a="1"/>
  <c r="Y1613" i="64" a="1"/>
  <c r="Y1166" i="64" a="1"/>
  <c r="Y1339" i="64" a="1"/>
  <c r="Y822" i="64" a="1"/>
  <c r="CI66" i="1236" l="1"/>
  <c r="CI43" i="861" s="1"/>
  <c r="CI64" i="1236"/>
  <c r="CI72" i="861" s="1"/>
  <c r="CI394" i="64"/>
  <c r="CI398" i="64" s="1"/>
  <c r="CH400" i="64"/>
  <c r="CH2248" i="64"/>
  <c r="CI2245" i="64" s="1"/>
  <c r="CI2250" i="64" s="1"/>
  <c r="AY73" i="861"/>
  <c r="AY75" i="861" s="1"/>
  <c r="CE2058" i="64"/>
  <c r="DK64" i="861"/>
  <c r="DJ40" i="861"/>
  <c r="DK67" i="863"/>
  <c r="DK71" i="863"/>
  <c r="DK25" i="863" s="1"/>
  <c r="DK35" i="861" s="1"/>
  <c r="DK69" i="863"/>
  <c r="DK23" i="863" s="1"/>
  <c r="DK33" i="861" s="1"/>
  <c r="BF652" i="64"/>
  <c r="BF654" i="64" s="1"/>
  <c r="BF655" i="64" s="1"/>
  <c r="BF663" i="64"/>
  <c r="BG2182" i="64"/>
  <c r="Y177" i="64"/>
  <c r="Y1975" i="64"/>
  <c r="X1656" i="64"/>
  <c r="DE773" i="64"/>
  <c r="Y1719" i="64"/>
  <c r="Y1613" i="64"/>
  <c r="Y1951" i="64"/>
  <c r="Y1585" i="64"/>
  <c r="Y1648" i="64"/>
  <c r="Y1683" i="64"/>
  <c r="Y1491" i="64"/>
  <c r="Y1515" i="64"/>
  <c r="Y1864" i="64"/>
  <c r="Y1339" i="64"/>
  <c r="Y1166" i="64"/>
  <c r="Y822" i="64"/>
  <c r="Y2318" i="64"/>
  <c r="Z1718" i="64" a="1"/>
  <c r="Z1718" i="64" s="1"/>
  <c r="Z1682" i="64" a="1"/>
  <c r="Z1682" i="64" s="1"/>
  <c r="Z1647" i="64" a="1"/>
  <c r="Z1647" i="64" s="1"/>
  <c r="Z2310" i="64" a="1"/>
  <c r="Z2310" i="64" s="1"/>
  <c r="Z1612" i="64" a="1"/>
  <c r="Z1612" i="64" s="1"/>
  <c r="Z2344" i="64" a="1"/>
  <c r="Z2344" i="64" s="1"/>
  <c r="Z624" i="64" a="1"/>
  <c r="Z624" i="64" s="1"/>
  <c r="Z618" i="64" a="1"/>
  <c r="Z618" i="64" s="1"/>
  <c r="R135" i="69"/>
  <c r="R140" i="69" s="1"/>
  <c r="R150" i="69" s="1"/>
  <c r="Z1950" i="64" a="1"/>
  <c r="Z1950" i="64" s="1"/>
  <c r="Z1860" i="64" a="1"/>
  <c r="Z1860" i="64" s="1"/>
  <c r="Z1338" i="64" a="1"/>
  <c r="Z1338" i="64" s="1"/>
  <c r="Z821" i="64" a="1"/>
  <c r="Z821" i="64" s="1"/>
  <c r="Z176" i="64" a="1"/>
  <c r="Z176" i="64" s="1"/>
  <c r="Z175" i="64" a="1"/>
  <c r="Z175" i="64" s="1"/>
  <c r="Z191" i="64" a="1"/>
  <c r="Z191" i="64" s="1"/>
  <c r="Z245" i="64" a="1"/>
  <c r="Z245" i="64" s="1"/>
  <c r="Z40" i="64" a="1"/>
  <c r="Z40" i="64" s="1"/>
  <c r="Z192" i="64" a="1"/>
  <c r="Z192" i="64" s="1"/>
  <c r="U190" i="64"/>
  <c r="Z1165" i="64" a="1"/>
  <c r="Z1165" i="64" s="1"/>
  <c r="Z1584" i="64" a="1"/>
  <c r="Z1584" i="64" s="1"/>
  <c r="Z1976" i="64" a="1"/>
  <c r="Z1976" i="64" s="1"/>
  <c r="Z1514" i="64" a="1"/>
  <c r="Z1514" i="64" s="1"/>
  <c r="Z1490" i="64" a="1"/>
  <c r="Z1490" i="64" s="1"/>
  <c r="Z1871" i="64" a="1"/>
  <c r="Z1871" i="64" s="1"/>
  <c r="Z797" i="64" a="1"/>
  <c r="Z797" i="64" s="1"/>
  <c r="Z1586" i="64" a="1"/>
  <c r="Z1586" i="64" s="1"/>
  <c r="Z1492" i="64" a="1"/>
  <c r="Z1492" i="64" s="1"/>
  <c r="Z1974" i="64" a="1"/>
  <c r="Z1974" i="64" s="1"/>
  <c r="Z1468" i="64" a="1"/>
  <c r="Z1468" i="64" s="1"/>
  <c r="Z799" i="64" a="1"/>
  <c r="Z799" i="64" s="1"/>
  <c r="Z1865" i="64" a="1"/>
  <c r="Z186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515" i="64" a="1"/>
  <c r="Z1719" i="64" a="1"/>
  <c r="Z1339" i="64" a="1"/>
  <c r="DF773" i="64" a="1"/>
  <c r="Z822" i="64" a="1"/>
  <c r="Z1683" i="64" a="1"/>
  <c r="Z1166" i="64" a="1"/>
  <c r="Z1491" i="64" a="1"/>
  <c r="Z1864" i="64" a="1"/>
  <c r="Z1648" i="64" a="1"/>
  <c r="Z1585" i="64" a="1"/>
  <c r="Z1613" i="64" a="1"/>
  <c r="Z1975" i="64" a="1"/>
  <c r="Z1951" i="64" a="1"/>
  <c r="CJ60" i="1236" l="1"/>
  <c r="CJ394" i="64"/>
  <c r="CJ398" i="64" s="1"/>
  <c r="CI400" i="64"/>
  <c r="CI2248" i="64"/>
  <c r="CJ2245" i="64" s="1"/>
  <c r="CJ2250" i="64" s="1"/>
  <c r="BA18" i="861"/>
  <c r="BA27" i="861" s="1"/>
  <c r="BA28" i="861" s="1"/>
  <c r="CE2055" i="64"/>
  <c r="DK22" i="863"/>
  <c r="DK72" i="863"/>
  <c r="DL18" i="861"/>
  <c r="BF668" i="64"/>
  <c r="BG659" i="64"/>
  <c r="BF664" i="64"/>
  <c r="BF656" i="64"/>
  <c r="BG648" i="64"/>
  <c r="BG2186" i="64" a="1"/>
  <c r="BG2186" i="64" s="1"/>
  <c r="BG2179" i="64" s="1"/>
  <c r="Z177" i="64"/>
  <c r="Z1975" i="64"/>
  <c r="U193" i="64"/>
  <c r="Y1656" i="64"/>
  <c r="DF773" i="64"/>
  <c r="Z1613" i="64"/>
  <c r="Z1951" i="64"/>
  <c r="Z1648" i="64"/>
  <c r="Z1683" i="64"/>
  <c r="Z1719" i="64"/>
  <c r="Z1585" i="64"/>
  <c r="Z1491" i="64"/>
  <c r="Z1515" i="64"/>
  <c r="Z1864" i="64"/>
  <c r="Z1339" i="64"/>
  <c r="Z1166" i="64"/>
  <c r="Z822" i="64"/>
  <c r="Z2318" i="64"/>
  <c r="AA1718" i="64" a="1"/>
  <c r="AA1718" i="64" s="1"/>
  <c r="AA1682" i="64" a="1"/>
  <c r="AA1682" i="64" s="1"/>
  <c r="AA1647" i="64" a="1"/>
  <c r="AA1647" i="64" s="1"/>
  <c r="AA2310" i="64" a="1"/>
  <c r="AA2310" i="64" s="1"/>
  <c r="AA1612" i="64" a="1"/>
  <c r="AA1612" i="64" s="1"/>
  <c r="AA2344" i="64" a="1"/>
  <c r="AA2344" i="64" s="1"/>
  <c r="R142" i="69"/>
  <c r="R146" i="69" s="1"/>
  <c r="R148" i="69" s="1"/>
  <c r="R136" i="69"/>
  <c r="S129" i="69"/>
  <c r="S134" i="69" s="1"/>
  <c r="AA624" i="64" a="1"/>
  <c r="AA624" i="64" s="1"/>
  <c r="AA618" i="64" a="1"/>
  <c r="AA618" i="64" s="1"/>
  <c r="AA1950" i="64" a="1"/>
  <c r="AA1950" i="64" s="1"/>
  <c r="AA1860" i="64" a="1"/>
  <c r="AA1860" i="64" s="1"/>
  <c r="AA1338" i="64" a="1"/>
  <c r="AA1338" i="64" s="1"/>
  <c r="AA821" i="64" a="1"/>
  <c r="AA821" i="64" s="1"/>
  <c r="AA191" i="64" a="1"/>
  <c r="AA191" i="64" s="1"/>
  <c r="AA245" i="64" a="1"/>
  <c r="AA245" i="64" s="1"/>
  <c r="AA175" i="64" a="1"/>
  <c r="AA175" i="64" s="1"/>
  <c r="AA176" i="64" a="1"/>
  <c r="AA176" i="64" s="1"/>
  <c r="AA40" i="64" a="1"/>
  <c r="AA40" i="64" s="1"/>
  <c r="AA192" i="64" a="1"/>
  <c r="AA192" i="64" s="1"/>
  <c r="V190" i="64"/>
  <c r="V193" i="64" s="1"/>
  <c r="AA1165" i="64" a="1"/>
  <c r="AA1165" i="64" s="1"/>
  <c r="AA1514" i="64" a="1"/>
  <c r="AA1514" i="64" s="1"/>
  <c r="AA1871" i="64" a="1"/>
  <c r="AA1871" i="64" s="1"/>
  <c r="AA1586" i="64" a="1"/>
  <c r="AA1586" i="64" s="1"/>
  <c r="AA1976" i="64" a="1"/>
  <c r="AA1976" i="64" s="1"/>
  <c r="AA1490" i="64" a="1"/>
  <c r="AA1490" i="64" s="1"/>
  <c r="AA1468" i="64" a="1"/>
  <c r="AA1468" i="64" s="1"/>
  <c r="AA1492" i="64" a="1"/>
  <c r="AA1492" i="64" s="1"/>
  <c r="AA1865" i="64" a="1"/>
  <c r="AA1865" i="64" s="1"/>
  <c r="AA799" i="64" a="1"/>
  <c r="AA799" i="64" s="1"/>
  <c r="AA1974" i="64" a="1"/>
  <c r="AA1974" i="64" s="1"/>
  <c r="AA797" i="64" a="1"/>
  <c r="AA797" i="64" s="1"/>
  <c r="AA1584" i="64" a="1"/>
  <c r="AA158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613" i="64" a="1"/>
  <c r="AA1683" i="64" a="1"/>
  <c r="AA1951" i="64" a="1"/>
  <c r="AA1585" i="64" a="1"/>
  <c r="DG773" i="64" a="1"/>
  <c r="AA1515" i="64" a="1"/>
  <c r="AA1975" i="64" a="1"/>
  <c r="AA1864" i="64" a="1"/>
  <c r="AA1719" i="64" a="1"/>
  <c r="AA1166" i="64" a="1"/>
  <c r="AA1648" i="64" a="1"/>
  <c r="AA1491" i="64" a="1"/>
  <c r="AA1339" i="64" a="1"/>
  <c r="AA822" i="64" a="1"/>
  <c r="CJ66" i="1236" l="1"/>
  <c r="CJ43" i="861" s="1"/>
  <c r="CJ64" i="1236"/>
  <c r="CJ72" i="861" s="1"/>
  <c r="CK394" i="64"/>
  <c r="CK398" i="64" s="1"/>
  <c r="CJ400" i="64"/>
  <c r="CJ2248" i="64"/>
  <c r="CK2245" i="64" s="1"/>
  <c r="CK2250" i="64" s="1"/>
  <c r="AZ44" i="861"/>
  <c r="CE2056" i="64"/>
  <c r="CF2051" i="64" s="1"/>
  <c r="DL64" i="861"/>
  <c r="DL27" i="861"/>
  <c r="DL28" i="861" s="1"/>
  <c r="DL12" i="863"/>
  <c r="DK32" i="861"/>
  <c r="DK37" i="861" s="1"/>
  <c r="DK39" i="861" s="1"/>
  <c r="DK26" i="863"/>
  <c r="BG651" i="64"/>
  <c r="BG2180" i="64"/>
  <c r="BH2176" i="64" s="1"/>
  <c r="BH2182" i="64" s="1"/>
  <c r="AA177" i="64"/>
  <c r="AA1975" i="64"/>
  <c r="Z1656" i="64"/>
  <c r="DG773" i="64"/>
  <c r="AA1951" i="64"/>
  <c r="AA1613" i="64"/>
  <c r="AA1585" i="64"/>
  <c r="AA1648" i="64"/>
  <c r="AA1683" i="64"/>
  <c r="AA1719" i="64"/>
  <c r="AA1491" i="64"/>
  <c r="AA1515" i="64"/>
  <c r="AA1864" i="64"/>
  <c r="AA1339" i="64"/>
  <c r="AA1166" i="64"/>
  <c r="AA822" i="64"/>
  <c r="AA2318" i="64"/>
  <c r="AB1682" i="64" a="1"/>
  <c r="AB1682" i="64" s="1"/>
  <c r="AB1718" i="64" a="1"/>
  <c r="AB1718" i="64" s="1"/>
  <c r="AB1647" i="64" a="1"/>
  <c r="AB1647" i="64" s="1"/>
  <c r="AB2310" i="64" a="1"/>
  <c r="AB2310" i="64" s="1"/>
  <c r="AB1612" i="64" a="1"/>
  <c r="AB1612" i="64" s="1"/>
  <c r="AB2344" i="64" a="1"/>
  <c r="AB2344" i="64" s="1"/>
  <c r="R152" i="69"/>
  <c r="S132" i="69"/>
  <c r="S157" i="69" s="1"/>
  <c r="AB618" i="64" a="1"/>
  <c r="AB618" i="64" s="1"/>
  <c r="AB624" i="64" a="1"/>
  <c r="AB624" i="64" s="1"/>
  <c r="AB1950" i="64" a="1"/>
  <c r="AB1950" i="64" s="1"/>
  <c r="AB1860" i="64" a="1"/>
  <c r="AB1860" i="64" s="1"/>
  <c r="AB1338" i="64" a="1"/>
  <c r="AB1338" i="64" s="1"/>
  <c r="AB821" i="64" a="1"/>
  <c r="AB821" i="64" s="1"/>
  <c r="AB191" i="64" a="1"/>
  <c r="AB191" i="64" s="1"/>
  <c r="AB245" i="64" a="1"/>
  <c r="AB245" i="64" s="1"/>
  <c r="AB40" i="64" a="1"/>
  <c r="AB40" i="64" s="1"/>
  <c r="AB176" i="64" a="1"/>
  <c r="AB176" i="64" s="1"/>
  <c r="AB175" i="64" a="1"/>
  <c r="AB175" i="64" s="1"/>
  <c r="AB192" i="64" a="1"/>
  <c r="AB192" i="64" s="1"/>
  <c r="W190" i="64"/>
  <c r="W193" i="64" s="1"/>
  <c r="AB1165" i="64" a="1"/>
  <c r="AB1165" i="64" s="1"/>
  <c r="AB797" i="64" a="1"/>
  <c r="AB797" i="64" s="1"/>
  <c r="AB1492" i="64" a="1"/>
  <c r="AB1492" i="64" s="1"/>
  <c r="AB1514" i="64" a="1"/>
  <c r="AB1514" i="64" s="1"/>
  <c r="AB1468" i="64" a="1"/>
  <c r="AB1468" i="64" s="1"/>
  <c r="AB1976" i="64" a="1"/>
  <c r="AB1976" i="64" s="1"/>
  <c r="AB799" i="64" a="1"/>
  <c r="AB799" i="64" s="1"/>
  <c r="AB1865" i="64" a="1"/>
  <c r="AB1865" i="64" s="1"/>
  <c r="AB1584" i="64" a="1"/>
  <c r="AB1584" i="64" s="1"/>
  <c r="AB1586" i="64" a="1"/>
  <c r="AB1586" i="64" s="1"/>
  <c r="AB1490" i="64" a="1"/>
  <c r="AB1490" i="64" s="1"/>
  <c r="AB1974" i="64" a="1"/>
  <c r="AB1974" i="64" s="1"/>
  <c r="AB1871" i="64" a="1"/>
  <c r="AB187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585" i="64" a="1"/>
  <c r="AB1515" i="64" a="1"/>
  <c r="AB1719" i="64" a="1"/>
  <c r="AB1339" i="64" a="1"/>
  <c r="AB1648" i="64" a="1"/>
  <c r="AB1613" i="64" a="1"/>
  <c r="AB1975" i="64" a="1"/>
  <c r="AB1491" i="64" a="1"/>
  <c r="AB1166" i="64" a="1"/>
  <c r="DH773" i="64" a="1"/>
  <c r="AB1951" i="64" a="1"/>
  <c r="AB1864" i="64" a="1"/>
  <c r="AB1683" i="64" a="1"/>
  <c r="AB822" i="64" a="1"/>
  <c r="CK60" i="1236" l="1"/>
  <c r="CL394" i="64"/>
  <c r="CL398" i="64" s="1"/>
  <c r="CK400" i="64"/>
  <c r="BA95" i="861"/>
  <c r="BA64" i="861"/>
  <c r="CK2248" i="64"/>
  <c r="CL2245" i="64" s="1"/>
  <c r="CL2250" i="64" s="1"/>
  <c r="AZ101" i="861"/>
  <c r="DG101" i="861"/>
  <c r="CF2058" i="64"/>
  <c r="CF2055" i="64" s="1"/>
  <c r="DK40" i="861"/>
  <c r="DL71" i="863"/>
  <c r="DL25" i="863" s="1"/>
  <c r="DL35" i="861" s="1"/>
  <c r="DL67" i="863"/>
  <c r="DL69" i="863"/>
  <c r="DL23" i="863" s="1"/>
  <c r="DL33" i="861" s="1"/>
  <c r="BG660" i="64"/>
  <c r="BH2186" i="64" a="1"/>
  <c r="BH2186" i="64" s="1"/>
  <c r="BH2179" i="64" s="1"/>
  <c r="BH2180" i="64" s="1"/>
  <c r="AB177" i="64"/>
  <c r="AB1975" i="64"/>
  <c r="AA1656" i="64"/>
  <c r="DH773" i="64"/>
  <c r="AB1648" i="64"/>
  <c r="AB1683" i="64"/>
  <c r="AB1719" i="64"/>
  <c r="AB1613" i="64"/>
  <c r="AB1585" i="64"/>
  <c r="AB1951" i="64"/>
  <c r="AB1491" i="64"/>
  <c r="AB1515" i="64"/>
  <c r="AB1864" i="64"/>
  <c r="AB1339" i="64"/>
  <c r="AB1166" i="64"/>
  <c r="AB822" i="64"/>
  <c r="AB2318" i="64"/>
  <c r="AC1718" i="64" a="1"/>
  <c r="AC1718" i="64" s="1"/>
  <c r="AC1682" i="64" a="1"/>
  <c r="AC1682" i="64" s="1"/>
  <c r="AC1647" i="64" a="1"/>
  <c r="AC1647" i="64" s="1"/>
  <c r="AC2310" i="64" a="1"/>
  <c r="AC2310" i="64" s="1"/>
  <c r="AC1612" i="64" a="1"/>
  <c r="AC1612" i="64" s="1"/>
  <c r="AC2344" i="64" a="1"/>
  <c r="AC2344" i="64" s="1"/>
  <c r="S135" i="69"/>
  <c r="S140" i="69" s="1"/>
  <c r="S150" i="69" s="1"/>
  <c r="AC618" i="64" a="1"/>
  <c r="AC618" i="64" s="1"/>
  <c r="AC624" i="64" a="1"/>
  <c r="AC624" i="64" s="1"/>
  <c r="AC1950" i="64" a="1"/>
  <c r="AC1950" i="64" s="1"/>
  <c r="AC1860" i="64" a="1"/>
  <c r="AC1860" i="64" s="1"/>
  <c r="AC1338" i="64" a="1"/>
  <c r="AC1338" i="64" s="1"/>
  <c r="AC821" i="64" a="1"/>
  <c r="AC821" i="64" s="1"/>
  <c r="AC40" i="64" a="1"/>
  <c r="AC40" i="64" s="1"/>
  <c r="AC176" i="64" a="1"/>
  <c r="AC176" i="64" s="1"/>
  <c r="AC175" i="64" a="1"/>
  <c r="AC175" i="64" s="1"/>
  <c r="AC245" i="64" a="1"/>
  <c r="AC245" i="64" s="1"/>
  <c r="AC191" i="64" a="1"/>
  <c r="AC191" i="64" s="1"/>
  <c r="AC192" i="64" a="1"/>
  <c r="AC192" i="64" s="1"/>
  <c r="X190" i="64"/>
  <c r="X193" i="64" s="1"/>
  <c r="AC1165" i="64" a="1"/>
  <c r="AC1165" i="64" s="1"/>
  <c r="AC1514" i="64" a="1"/>
  <c r="AC1514" i="64" s="1"/>
  <c r="AC1974" i="64" a="1"/>
  <c r="AC1974" i="64" s="1"/>
  <c r="AC1865" i="64" a="1"/>
  <c r="AC1865" i="64" s="1"/>
  <c r="AC797" i="64" a="1"/>
  <c r="AC797" i="64" s="1"/>
  <c r="AC1490" i="64" a="1"/>
  <c r="AC1490" i="64" s="1"/>
  <c r="AC1586" i="64" a="1"/>
  <c r="AC1586" i="64" s="1"/>
  <c r="AC1492" i="64" a="1"/>
  <c r="AC1492" i="64" s="1"/>
  <c r="AC1976" i="64" a="1"/>
  <c r="AC1976" i="64" s="1"/>
  <c r="AC1584" i="64" a="1"/>
  <c r="AC1584" i="64" s="1"/>
  <c r="AC1871" i="64" a="1"/>
  <c r="AC1871" i="64" s="1"/>
  <c r="AC799" i="64" a="1"/>
  <c r="AC799" i="64" s="1"/>
  <c r="AC1468" i="64" a="1"/>
  <c r="AC146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91" i="64" a="1"/>
  <c r="AC1585" i="64" a="1"/>
  <c r="AC822" i="64" a="1"/>
  <c r="AC1166" i="64" a="1"/>
  <c r="AC1951" i="64" a="1"/>
  <c r="AC1613" i="64" a="1"/>
  <c r="AC1683" i="64" a="1"/>
  <c r="AC1515" i="64" a="1"/>
  <c r="AC1975" i="64" a="1"/>
  <c r="AC1864" i="64" a="1"/>
  <c r="AC1719" i="64" a="1"/>
  <c r="DI773" i="64" a="1"/>
  <c r="AC1648" i="64" a="1"/>
  <c r="AC1339" i="64" a="1"/>
  <c r="CK66" i="1236" l="1"/>
  <c r="CK43" i="861" s="1"/>
  <c r="CK64" i="1236"/>
  <c r="CK72" i="861" s="1"/>
  <c r="P398" i="64"/>
  <c r="CL400" i="64"/>
  <c r="CL2248" i="64"/>
  <c r="P2248" i="64" s="1"/>
  <c r="AZ73" i="861"/>
  <c r="AZ75" i="861" s="1"/>
  <c r="CF2056" i="64"/>
  <c r="CG2051" i="64" s="1"/>
  <c r="DL72" i="863"/>
  <c r="DL22" i="863"/>
  <c r="BG662" i="64"/>
  <c r="BG652" i="64" s="1"/>
  <c r="BG654" i="64" s="1"/>
  <c r="BG655" i="64" s="1"/>
  <c r="AC177" i="64"/>
  <c r="AC1975" i="64"/>
  <c r="AB1656" i="64"/>
  <c r="DI773" i="64"/>
  <c r="AC1585" i="64"/>
  <c r="AC1719" i="64"/>
  <c r="AC1951" i="64"/>
  <c r="AC1648" i="64"/>
  <c r="AC1613" i="64"/>
  <c r="AC1683" i="64"/>
  <c r="AC1491" i="64"/>
  <c r="AC1515" i="64"/>
  <c r="AC1864" i="64"/>
  <c r="AC1339" i="64"/>
  <c r="AC1166" i="64"/>
  <c r="AC822" i="64"/>
  <c r="BI2176" i="64"/>
  <c r="BI2182" i="64" s="1"/>
  <c r="AD1682" i="64" a="1"/>
  <c r="AD1682" i="64" s="1"/>
  <c r="AD1718" i="64" a="1"/>
  <c r="AD1718" i="64" s="1"/>
  <c r="AD1647" i="64" a="1"/>
  <c r="AD1647" i="64" s="1"/>
  <c r="AC2318" i="64"/>
  <c r="AD2310" i="64" a="1"/>
  <c r="AD2310" i="64" s="1"/>
  <c r="AD1612" i="64" a="1"/>
  <c r="AD1612" i="64" s="1"/>
  <c r="AD2344" i="64" a="1"/>
  <c r="AD2344" i="64" s="1"/>
  <c r="T129" i="69"/>
  <c r="T134" i="69" s="1"/>
  <c r="S136" i="69"/>
  <c r="S142" i="69"/>
  <c r="S146" i="69" s="1"/>
  <c r="S148" i="69" s="1"/>
  <c r="AD624" i="64" a="1"/>
  <c r="AD624" i="64" s="1"/>
  <c r="AD618" i="64" a="1"/>
  <c r="AD618" i="64" s="1"/>
  <c r="AD1950" i="64" a="1"/>
  <c r="AD1950" i="64" s="1"/>
  <c r="X17" i="69"/>
  <c r="X18" i="69" s="1"/>
  <c r="AD1860" i="64" a="1"/>
  <c r="AD1860" i="64" s="1"/>
  <c r="AD1338" i="64" a="1"/>
  <c r="AD1338" i="64" s="1"/>
  <c r="AD821" i="64" a="1"/>
  <c r="AD821" i="64" s="1"/>
  <c r="AD40" i="64" a="1"/>
  <c r="AD40" i="64" s="1"/>
  <c r="AD176" i="64" a="1"/>
  <c r="AD176" i="64" s="1"/>
  <c r="AD175" i="64" a="1"/>
  <c r="AD175" i="64" s="1"/>
  <c r="AD245" i="64" a="1"/>
  <c r="AD245" i="64" s="1"/>
  <c r="AD191" i="64" a="1"/>
  <c r="AD191" i="64" s="1"/>
  <c r="AD192" i="64" a="1"/>
  <c r="AD192" i="64" s="1"/>
  <c r="Y190" i="64"/>
  <c r="Y193" i="64" s="1"/>
  <c r="AD1165" i="64" a="1"/>
  <c r="AD1165" i="64" s="1"/>
  <c r="AD1976" i="64" a="1"/>
  <c r="AD1976" i="64" s="1"/>
  <c r="AD1586" i="64" a="1"/>
  <c r="AD1586" i="64" s="1"/>
  <c r="AD797" i="64" a="1"/>
  <c r="AD797" i="64" s="1"/>
  <c r="AD799" i="64" a="1"/>
  <c r="AD799" i="64" s="1"/>
  <c r="AD1468" i="64" a="1"/>
  <c r="AD1468" i="64" s="1"/>
  <c r="AD1584" i="64" a="1"/>
  <c r="AD1584" i="64" s="1"/>
  <c r="AD1865" i="64" a="1"/>
  <c r="AD1865" i="64" s="1"/>
  <c r="AD1492" i="64" a="1"/>
  <c r="AD1492" i="64" s="1"/>
  <c r="AD1514" i="64" a="1"/>
  <c r="AD1514" i="64" s="1"/>
  <c r="AD1974" i="64" a="1"/>
  <c r="AD1974" i="64" s="1"/>
  <c r="AD1490" i="64" a="1"/>
  <c r="AD1490" i="64" s="1"/>
  <c r="AD1871" i="64" a="1"/>
  <c r="AD187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585" i="64" a="1"/>
  <c r="AD1491" i="64" a="1"/>
  <c r="AD1648" i="64" a="1"/>
  <c r="AD1864" i="64" a="1"/>
  <c r="AD1166" i="64" a="1"/>
  <c r="AD1613" i="64" a="1"/>
  <c r="AD1719" i="64" a="1"/>
  <c r="AD1339" i="64" a="1"/>
  <c r="AD1975" i="64" a="1"/>
  <c r="DJ773" i="64" a="1"/>
  <c r="AD822" i="64" a="1"/>
  <c r="AD1951" i="64" a="1"/>
  <c r="AD1515" i="64" a="1"/>
  <c r="AD1683" i="64" a="1"/>
  <c r="CL60" i="1236" l="1"/>
  <c r="N400" i="64"/>
  <c r="O400" i="64"/>
  <c r="P400" i="64"/>
  <c r="BB18" i="861"/>
  <c r="BB27" i="861" s="1"/>
  <c r="BB28" i="861" s="1"/>
  <c r="N2250" i="64"/>
  <c r="O2250" i="64"/>
  <c r="P2250" i="64"/>
  <c r="CG2058" i="64"/>
  <c r="CG2055" i="64" s="1"/>
  <c r="DL32" i="861"/>
  <c r="DL37" i="861" s="1"/>
  <c r="DL39" i="861" s="1"/>
  <c r="DL26" i="863"/>
  <c r="BG663" i="64"/>
  <c r="BG668" i="64" s="1"/>
  <c r="BH648" i="64"/>
  <c r="BH651" i="64" s="1"/>
  <c r="BH660" i="64" s="1"/>
  <c r="BH662" i="64" s="1"/>
  <c r="BH652" i="64" s="1"/>
  <c r="BH654" i="64" s="1"/>
  <c r="BH655" i="64" s="1"/>
  <c r="BG656" i="64"/>
  <c r="BI2186" i="64" a="1"/>
  <c r="BI2186" i="64" s="1"/>
  <c r="BI2179" i="64" s="1"/>
  <c r="BI2180" i="64" s="1"/>
  <c r="AD177" i="64"/>
  <c r="AD1975" i="64"/>
  <c r="AC1656" i="64"/>
  <c r="DJ773" i="64"/>
  <c r="AD1585" i="64"/>
  <c r="AD1951" i="64"/>
  <c r="K1951" i="64" s="1"/>
  <c r="AD1613" i="64"/>
  <c r="K1613" i="64" s="1"/>
  <c r="AD1648" i="64"/>
  <c r="AD1719" i="64"/>
  <c r="AD1683" i="64"/>
  <c r="K1683" i="64" s="1"/>
  <c r="AD1491" i="64"/>
  <c r="K1491" i="64" s="1"/>
  <c r="AD1515" i="64"/>
  <c r="AD1864" i="64"/>
  <c r="AD1339" i="64"/>
  <c r="K1339" i="64" s="1"/>
  <c r="AD1166" i="64"/>
  <c r="K1166" i="64" s="1"/>
  <c r="AD822" i="64"/>
  <c r="AD2318" i="64"/>
  <c r="K2318" i="64" s="1"/>
  <c r="AE1718" i="64" a="1"/>
  <c r="AE1718" i="64" s="1"/>
  <c r="AE1647" i="64" a="1"/>
  <c r="AE1647" i="64" s="1"/>
  <c r="AE1682" i="64" a="1"/>
  <c r="AE1682" i="64" s="1"/>
  <c r="AE2310" i="64" a="1"/>
  <c r="AE2310" i="64" s="1"/>
  <c r="AE1612" i="64" a="1"/>
  <c r="AE1612" i="64" s="1"/>
  <c r="AE2344" i="64" a="1"/>
  <c r="AE2344" i="64" s="1"/>
  <c r="T132" i="69"/>
  <c r="T157" i="69" s="1"/>
  <c r="S152" i="69"/>
  <c r="AE624" i="64" a="1"/>
  <c r="AE624" i="64" s="1"/>
  <c r="AE618" i="64" a="1"/>
  <c r="AE618" i="64" s="1"/>
  <c r="AE1950" i="64" a="1"/>
  <c r="AE1950" i="64" s="1"/>
  <c r="AE1860" i="64" a="1"/>
  <c r="AE1860" i="64" s="1"/>
  <c r="AE1338" i="64" a="1"/>
  <c r="AE1338" i="64" s="1"/>
  <c r="AE821" i="64" a="1"/>
  <c r="AE821" i="64" s="1"/>
  <c r="AE40" i="64" a="1"/>
  <c r="AE40" i="64" s="1"/>
  <c r="AE176" i="64" a="1"/>
  <c r="AE176" i="64" s="1"/>
  <c r="AE175" i="64" a="1"/>
  <c r="AE175" i="64" s="1"/>
  <c r="AE245" i="64" a="1"/>
  <c r="AE245" i="64" s="1"/>
  <c r="AE191" i="64" a="1"/>
  <c r="AE191" i="64" s="1"/>
  <c r="AE192" i="64" a="1"/>
  <c r="AE192" i="64" s="1"/>
  <c r="Z190" i="64"/>
  <c r="Z193" i="64" s="1"/>
  <c r="AE1165" i="64" a="1"/>
  <c r="AE1165" i="64" s="1"/>
  <c r="AE797" i="64" a="1"/>
  <c r="AE797" i="64" s="1"/>
  <c r="AE1871" i="64" a="1"/>
  <c r="AE1871" i="64" s="1"/>
  <c r="AE1490" i="64" a="1"/>
  <c r="AE1490" i="64" s="1"/>
  <c r="AE1974" i="64" a="1"/>
  <c r="AE1974" i="64" s="1"/>
  <c r="AE1514" i="64" a="1"/>
  <c r="AE1514" i="64" s="1"/>
  <c r="AE1976" i="64" a="1"/>
  <c r="AE1976" i="64" s="1"/>
  <c r="AE1492" i="64" a="1"/>
  <c r="AE1492" i="64" s="1"/>
  <c r="AE1586" i="64" a="1"/>
  <c r="AE1586" i="64" s="1"/>
  <c r="AE1584" i="64" a="1"/>
  <c r="AE1584" i="64" s="1"/>
  <c r="AE1468" i="64" a="1"/>
  <c r="AE1468" i="64" s="1"/>
  <c r="AE799" i="64" a="1"/>
  <c r="AE799" i="64" s="1"/>
  <c r="AE1865" i="64" a="1"/>
  <c r="AE186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48" i="64" a="1"/>
  <c r="DK773" i="64" a="1"/>
  <c r="AE1951" i="64" a="1"/>
  <c r="AE1491" i="64" a="1"/>
  <c r="AE1613" i="64" a="1"/>
  <c r="AE1864" i="64" a="1"/>
  <c r="AE1975" i="64" a="1"/>
  <c r="AE1515" i="64" a="1"/>
  <c r="AE1585" i="64" a="1"/>
  <c r="AE1683" i="64" a="1"/>
  <c r="AE1339" i="64" a="1"/>
  <c r="AE1719" i="64" a="1"/>
  <c r="AE1166" i="64" a="1"/>
  <c r="AE822" i="64" a="1"/>
  <c r="CL66" i="1236" l="1"/>
  <c r="CL43" i="861" s="1"/>
  <c r="CL64" i="1236"/>
  <c r="CL72" i="861" s="1"/>
  <c r="BA44" i="861"/>
  <c r="CG2056" i="64"/>
  <c r="CH2051" i="64" s="1"/>
  <c r="DL40" i="861"/>
  <c r="BH659" i="64"/>
  <c r="BH663" i="64" s="1"/>
  <c r="BG664" i="64"/>
  <c r="BH656" i="64"/>
  <c r="BI648" i="64"/>
  <c r="AE177" i="64"/>
  <c r="AE1975" i="64"/>
  <c r="AD1656" i="64"/>
  <c r="K1656" i="64" s="1"/>
  <c r="DK773" i="64"/>
  <c r="AE1951" i="64"/>
  <c r="AE1648" i="64"/>
  <c r="AE1683" i="64"/>
  <c r="AE1719" i="64"/>
  <c r="AE1585" i="64"/>
  <c r="AE1613" i="64"/>
  <c r="AE1491" i="64"/>
  <c r="AE1515" i="64"/>
  <c r="AE1864" i="64"/>
  <c r="AE1339" i="64"/>
  <c r="AE1166" i="64"/>
  <c r="AE822" i="64"/>
  <c r="BJ2176" i="64"/>
  <c r="BJ2182" i="64" s="1"/>
  <c r="AE2318" i="64"/>
  <c r="AF1718" i="64" a="1"/>
  <c r="AF1718" i="64" s="1"/>
  <c r="AF1682" i="64" a="1"/>
  <c r="AF1682" i="64" s="1"/>
  <c r="AF1647" i="64" a="1"/>
  <c r="AF1647" i="64" s="1"/>
  <c r="AF2310" i="64" a="1"/>
  <c r="AF2310" i="64" s="1"/>
  <c r="AF1612" i="64" a="1"/>
  <c r="AF1612" i="64" s="1"/>
  <c r="AF2344" i="64" a="1"/>
  <c r="AF2344" i="64" s="1"/>
  <c r="T135" i="69"/>
  <c r="T140" i="69" s="1"/>
  <c r="T150" i="69" s="1"/>
  <c r="T161" i="69"/>
  <c r="T162" i="69" s="1"/>
  <c r="T167" i="69" s="1"/>
  <c r="AF624" i="64" a="1"/>
  <c r="AF624" i="64" s="1"/>
  <c r="AF618" i="64" a="1"/>
  <c r="AF618" i="64" s="1"/>
  <c r="S173" i="69"/>
  <c r="S175" i="69" s="1"/>
  <c r="AF1950" i="64" a="1"/>
  <c r="AF1950" i="64" s="1"/>
  <c r="R115" i="69"/>
  <c r="R118" i="69" s="1"/>
  <c r="R125" i="69" s="1"/>
  <c r="AF1860" i="64" a="1"/>
  <c r="AF1860" i="64" s="1"/>
  <c r="AF1338" i="64" a="1"/>
  <c r="AF1338" i="64" s="1"/>
  <c r="AF821" i="64" a="1"/>
  <c r="AF821" i="64" s="1"/>
  <c r="AF176" i="64" a="1"/>
  <c r="AF176" i="64" s="1"/>
  <c r="AF245" i="64" a="1"/>
  <c r="AF245" i="64" s="1"/>
  <c r="AF175" i="64" a="1"/>
  <c r="AF175" i="64" s="1"/>
  <c r="AF191" i="64" a="1"/>
  <c r="AF191" i="64" s="1"/>
  <c r="AF40" i="64" a="1"/>
  <c r="AF40" i="64" s="1"/>
  <c r="AF192" i="64" a="1"/>
  <c r="AF192" i="64" s="1"/>
  <c r="AA190" i="64"/>
  <c r="AA193" i="64" s="1"/>
  <c r="AF1165" i="64" a="1"/>
  <c r="AF1165" i="64" s="1"/>
  <c r="AF1514" i="64" a="1"/>
  <c r="AF1514" i="64" s="1"/>
  <c r="AF1976" i="64" a="1"/>
  <c r="AF1976" i="64" s="1"/>
  <c r="AF1974" i="64" a="1"/>
  <c r="AF1974" i="64" s="1"/>
  <c r="AF1865" i="64" a="1"/>
  <c r="AF1865" i="64" s="1"/>
  <c r="AF1468" i="64" a="1"/>
  <c r="AF1468" i="64" s="1"/>
  <c r="AF1490" i="64" a="1"/>
  <c r="AF1490" i="64" s="1"/>
  <c r="AF1586" i="64" a="1"/>
  <c r="AF1586" i="64" s="1"/>
  <c r="AF1492" i="64" a="1"/>
  <c r="AF1492" i="64" s="1"/>
  <c r="AF799" i="64" a="1"/>
  <c r="AF799" i="64" s="1"/>
  <c r="AF1584" i="64" a="1"/>
  <c r="AF1584" i="64" s="1"/>
  <c r="AF1871" i="64" a="1"/>
  <c r="AF1871" i="64" s="1"/>
  <c r="AF797" i="64" a="1"/>
  <c r="AF79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515" i="64" a="1"/>
  <c r="AF822" i="64" a="1"/>
  <c r="AF1585" i="64" a="1"/>
  <c r="AF1491" i="64" a="1"/>
  <c r="AF1864" i="64" a="1"/>
  <c r="AF1975" i="64" a="1"/>
  <c r="AF1951" i="64" a="1"/>
  <c r="AF1719" i="64" a="1"/>
  <c r="AF1166" i="64" a="1"/>
  <c r="AF1339" i="64" a="1"/>
  <c r="AF1648" i="64" a="1"/>
  <c r="AF1613" i="64" a="1"/>
  <c r="AF1683" i="64" a="1"/>
  <c r="P64" i="1236" l="1"/>
  <c r="P72" i="861" s="1"/>
  <c r="P66" i="1236"/>
  <c r="P43" i="861" s="1"/>
  <c r="BB64" i="861"/>
  <c r="BB95" i="861"/>
  <c r="BA101" i="861"/>
  <c r="DH101" i="861"/>
  <c r="CH2058" i="64"/>
  <c r="CH2055" i="64" s="1"/>
  <c r="BH668" i="64"/>
  <c r="BH664" i="64"/>
  <c r="BI659" i="64"/>
  <c r="BI651" i="64"/>
  <c r="BJ2186" i="64" a="1"/>
  <c r="BJ2186" i="64" s="1"/>
  <c r="BJ2179" i="64" s="1"/>
  <c r="BJ2180" i="64" s="1"/>
  <c r="AF177" i="64"/>
  <c r="AF1975" i="64"/>
  <c r="AE1656" i="64"/>
  <c r="K773" i="64"/>
  <c r="L773" i="64"/>
  <c r="M773" i="64"/>
  <c r="N773" i="64"/>
  <c r="O773" i="64"/>
  <c r="P773" i="64"/>
  <c r="AF1951" i="64"/>
  <c r="AF1613" i="64"/>
  <c r="AF1585" i="64"/>
  <c r="AF1648" i="64"/>
  <c r="AF1719" i="64"/>
  <c r="AF1683" i="64"/>
  <c r="AF1491" i="64"/>
  <c r="AF1515" i="64"/>
  <c r="AF1864" i="64"/>
  <c r="AF1339" i="64"/>
  <c r="AF1166" i="64"/>
  <c r="AF822" i="64"/>
  <c r="AF2318" i="64"/>
  <c r="AG1718" i="64" a="1"/>
  <c r="AG1718" i="64" s="1"/>
  <c r="AG1682" i="64" a="1"/>
  <c r="AG1682" i="64" s="1"/>
  <c r="AG1647" i="64" a="1"/>
  <c r="AG1647" i="64" s="1"/>
  <c r="AG2310" i="64" a="1"/>
  <c r="AG2310" i="64" s="1"/>
  <c r="AG1612" i="64" a="1"/>
  <c r="AG1612" i="64" s="1"/>
  <c r="AG2344" i="64" a="1"/>
  <c r="AG2344" i="64" s="1"/>
  <c r="U129" i="69"/>
  <c r="U132" i="69" s="1"/>
  <c r="U157" i="69" s="1"/>
  <c r="T142" i="69"/>
  <c r="T146" i="69" s="1"/>
  <c r="T148" i="69" s="1"/>
  <c r="T136" i="69"/>
  <c r="AG624" i="64" a="1"/>
  <c r="AG624" i="64" s="1"/>
  <c r="AG618" i="64" a="1"/>
  <c r="AG618" i="64" s="1"/>
  <c r="AG1950" i="64" a="1"/>
  <c r="AG1950" i="64" s="1"/>
  <c r="R119" i="69"/>
  <c r="AG1860" i="64" a="1"/>
  <c r="AG1860" i="64" s="1"/>
  <c r="AG1338" i="64" a="1"/>
  <c r="AG1338" i="64" s="1"/>
  <c r="AB190" i="64"/>
  <c r="AB193" i="64" s="1"/>
  <c r="AG821" i="64" a="1"/>
  <c r="AG821" i="64" s="1"/>
  <c r="AG175" i="64" a="1"/>
  <c r="AG175" i="64" s="1"/>
  <c r="AG191" i="64" a="1"/>
  <c r="AG191" i="64" s="1"/>
  <c r="AG176" i="64" a="1"/>
  <c r="AG176" i="64" s="1"/>
  <c r="AG40" i="64" a="1"/>
  <c r="AG40" i="64" s="1"/>
  <c r="AG245" i="64" a="1"/>
  <c r="AG245" i="64" s="1"/>
  <c r="AG192" i="64" a="1"/>
  <c r="AG192" i="64" s="1"/>
  <c r="AG1165" i="64" a="1"/>
  <c r="AG1165" i="64" s="1"/>
  <c r="AG1586" i="64" a="1"/>
  <c r="AG1586" i="64" s="1"/>
  <c r="AG1468" i="64" a="1"/>
  <c r="AG1468" i="64" s="1"/>
  <c r="AG797" i="64" a="1"/>
  <c r="AG797" i="64" s="1"/>
  <c r="AG1974" i="64" a="1"/>
  <c r="AG1974" i="64" s="1"/>
  <c r="AG1492" i="64" a="1"/>
  <c r="AG1492" i="64" s="1"/>
  <c r="AG799" i="64" a="1"/>
  <c r="AG799" i="64" s="1"/>
  <c r="AG1514" i="64" a="1"/>
  <c r="AG1514" i="64" s="1"/>
  <c r="AG1490" i="64" a="1"/>
  <c r="AG1490" i="64" s="1"/>
  <c r="AG1865" i="64" a="1"/>
  <c r="AG1865" i="64" s="1"/>
  <c r="AG1584" i="64" a="1"/>
  <c r="AG1584" i="64" s="1"/>
  <c r="AG1871" i="64" a="1"/>
  <c r="AG1871" i="64" s="1"/>
  <c r="AG1976" i="64" a="1"/>
  <c r="AG197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166" i="64" a="1"/>
  <c r="AG822" i="64" a="1"/>
  <c r="AG1683" i="64" a="1"/>
  <c r="AG1613" i="64" a="1"/>
  <c r="AG1864" i="64" a="1"/>
  <c r="AG1719" i="64" a="1"/>
  <c r="AG1585" i="64" a="1"/>
  <c r="AG1975" i="64" a="1"/>
  <c r="AG1491" i="64" a="1"/>
  <c r="AG1951" i="64" a="1"/>
  <c r="AG1339" i="64" a="1"/>
  <c r="AG1515" i="64" a="1"/>
  <c r="AG1648" i="64" a="1"/>
  <c r="BA73" i="861" l="1"/>
  <c r="BA75" i="861" s="1"/>
  <c r="CH2056" i="64"/>
  <c r="CI2051" i="64" s="1"/>
  <c r="BI660" i="64"/>
  <c r="BI662" i="64" s="1"/>
  <c r="BI652" i="64" s="1"/>
  <c r="BI654" i="64" s="1"/>
  <c r="BI655" i="64" s="1"/>
  <c r="AG177" i="64"/>
  <c r="AG1975" i="64"/>
  <c r="AF1656" i="64"/>
  <c r="AG1613" i="64"/>
  <c r="AG1585" i="64"/>
  <c r="AG1683" i="64"/>
  <c r="AG1951" i="64"/>
  <c r="AG1648" i="64"/>
  <c r="AG1719" i="64"/>
  <c r="AG1491" i="64"/>
  <c r="AG1515" i="64"/>
  <c r="AG1864" i="64"/>
  <c r="AG1339" i="64"/>
  <c r="AG1166" i="64"/>
  <c r="AG822" i="64"/>
  <c r="BK2176" i="64"/>
  <c r="BK2182" i="64" s="1"/>
  <c r="AG2318" i="64"/>
  <c r="AH1718" i="64" a="1"/>
  <c r="AH1718" i="64" s="1"/>
  <c r="AH1682" i="64" a="1"/>
  <c r="AH1682" i="64" s="1"/>
  <c r="AH1647" i="64" a="1"/>
  <c r="AH1647" i="64" s="1"/>
  <c r="AH2310" i="64" a="1"/>
  <c r="AH2310" i="64" s="1"/>
  <c r="AH1612" i="64" a="1"/>
  <c r="AH1612" i="64" s="1"/>
  <c r="AH2344" i="64" a="1"/>
  <c r="AH2344" i="64" s="1"/>
  <c r="T152" i="69"/>
  <c r="U134" i="69"/>
  <c r="U135" i="69" s="1"/>
  <c r="V129" i="69" s="1"/>
  <c r="AH624" i="64" a="1"/>
  <c r="AH624" i="64" s="1"/>
  <c r="AH618" i="64" a="1"/>
  <c r="AH618" i="64" s="1"/>
  <c r="S115" i="69"/>
  <c r="S118" i="69" s="1"/>
  <c r="S125" i="69" s="1"/>
  <c r="U161" i="69"/>
  <c r="U162" i="69" s="1"/>
  <c r="AH1950" i="64" a="1"/>
  <c r="AH1950" i="64" s="1"/>
  <c r="AH1860" i="64" a="1"/>
  <c r="AH1860" i="64" s="1"/>
  <c r="AH1338" i="64" a="1"/>
  <c r="AH1338" i="64" s="1"/>
  <c r="AH821" i="64" a="1"/>
  <c r="AH821" i="64" s="1"/>
  <c r="AH191" i="64" a="1"/>
  <c r="AH191" i="64" s="1"/>
  <c r="AH40" i="64" a="1"/>
  <c r="AH40" i="64" s="1"/>
  <c r="AH175" i="64" a="1"/>
  <c r="AH175" i="64" s="1"/>
  <c r="AH245" i="64" a="1"/>
  <c r="AH245" i="64" s="1"/>
  <c r="AH176" i="64" a="1"/>
  <c r="AH176" i="64" s="1"/>
  <c r="AH192" i="64" a="1"/>
  <c r="AH192" i="64" s="1"/>
  <c r="AC190" i="64"/>
  <c r="AC193" i="64" s="1"/>
  <c r="AC207" i="69"/>
  <c r="AC209" i="69" s="1"/>
  <c r="AC219" i="69" s="1"/>
  <c r="AH1165" i="64" a="1"/>
  <c r="AH1165" i="64" s="1"/>
  <c r="AH1490" i="64" a="1"/>
  <c r="AH1490" i="64" s="1"/>
  <c r="AH1871" i="64" a="1"/>
  <c r="AH1871" i="64" s="1"/>
  <c r="AH1586" i="64" a="1"/>
  <c r="AH1586" i="64" s="1"/>
  <c r="AH799" i="64" a="1"/>
  <c r="AH799" i="64" s="1"/>
  <c r="AH1492" i="64" a="1"/>
  <c r="AH1492" i="64" s="1"/>
  <c r="AH1514" i="64" a="1"/>
  <c r="AH1514" i="64" s="1"/>
  <c r="AH797" i="64" a="1"/>
  <c r="AH797" i="64" s="1"/>
  <c r="AH1976" i="64" a="1"/>
  <c r="AH1976" i="64" s="1"/>
  <c r="AH1468" i="64" a="1"/>
  <c r="AH1468" i="64" s="1"/>
  <c r="AH1974" i="64" a="1"/>
  <c r="AH1974" i="64" s="1"/>
  <c r="AH1584" i="64" a="1"/>
  <c r="AH1584" i="64" s="1"/>
  <c r="AH1865" i="64" a="1"/>
  <c r="AH186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864" i="64" a="1"/>
  <c r="AH1951" i="64" a="1"/>
  <c r="AH1166" i="64" a="1"/>
  <c r="AH1975" i="64" a="1"/>
  <c r="AH1339" i="64" a="1"/>
  <c r="AH822" i="64" a="1"/>
  <c r="AH1719" i="64" a="1"/>
  <c r="AH1648" i="64" a="1"/>
  <c r="AH1613" i="64" a="1"/>
  <c r="AH1491" i="64" a="1"/>
  <c r="AH1585" i="64" a="1"/>
  <c r="AH1683" i="64" a="1"/>
  <c r="AH1515" i="64" a="1"/>
  <c r="CI2058" i="64" l="1"/>
  <c r="CI2055" i="64" s="1"/>
  <c r="CI2056" i="64" s="1"/>
  <c r="CJ2051" i="64" s="1"/>
  <c r="BC18" i="861"/>
  <c r="BC27" i="861" s="1"/>
  <c r="BC28" i="861" s="1"/>
  <c r="BI663" i="64"/>
  <c r="BI668" i="64" s="1"/>
  <c r="BI656" i="64"/>
  <c r="BJ648" i="64"/>
  <c r="BJ651" i="64" s="1"/>
  <c r="BK2186" i="64" a="1"/>
  <c r="BK2186" i="64" s="1"/>
  <c r="BK2179" i="64" s="1"/>
  <c r="BK2180" i="64" s="1"/>
  <c r="AH177" i="64"/>
  <c r="AH1975" i="64"/>
  <c r="AG1656" i="64"/>
  <c r="AH1648" i="64"/>
  <c r="AH1719" i="64"/>
  <c r="AH1613" i="64"/>
  <c r="AH1585" i="64"/>
  <c r="AH1683" i="64"/>
  <c r="AH1951" i="64"/>
  <c r="AH1491" i="64"/>
  <c r="AH1515" i="64"/>
  <c r="AH1864" i="64"/>
  <c r="AH1339" i="64"/>
  <c r="AH1166" i="64"/>
  <c r="AH822" i="64"/>
  <c r="AH2318" i="64"/>
  <c r="AI1718" i="64" a="1"/>
  <c r="AI1718" i="64" s="1"/>
  <c r="AI1682" i="64" a="1"/>
  <c r="AI1682" i="64" s="1"/>
  <c r="AI1647" i="64" a="1"/>
  <c r="AI1647" i="64" s="1"/>
  <c r="AI2310" i="64" a="1"/>
  <c r="AI2310" i="64" s="1"/>
  <c r="AI1612" i="64" a="1"/>
  <c r="AI1612" i="64" s="1"/>
  <c r="AI2344" i="64" a="1"/>
  <c r="AI2344" i="64" s="1"/>
  <c r="AI624" i="64" a="1"/>
  <c r="AI624" i="64" s="1"/>
  <c r="AI618" i="64" a="1"/>
  <c r="AI618" i="64" s="1"/>
  <c r="U140" i="69"/>
  <c r="U150" i="69" s="1"/>
  <c r="U136" i="69"/>
  <c r="U142" i="69"/>
  <c r="U152" i="69" s="1"/>
  <c r="V134" i="69"/>
  <c r="V132" i="69"/>
  <c r="V157" i="69" s="1"/>
  <c r="AI1950" i="64" a="1"/>
  <c r="AI1950" i="64" s="1"/>
  <c r="AI1860" i="64" a="1"/>
  <c r="AI1860" i="64" s="1"/>
  <c r="AI1338" i="64" a="1"/>
  <c r="AI1338" i="64" s="1"/>
  <c r="AI821" i="64" a="1"/>
  <c r="AI821" i="64" s="1"/>
  <c r="AI191" i="64" a="1"/>
  <c r="AI191" i="64" s="1"/>
  <c r="AI40" i="64" a="1"/>
  <c r="AI40" i="64" s="1"/>
  <c r="AI245" i="64" a="1"/>
  <c r="AI245" i="64" s="1"/>
  <c r="AI176" i="64" a="1"/>
  <c r="AI176" i="64" s="1"/>
  <c r="AI175" i="64" a="1"/>
  <c r="AI175" i="64" s="1"/>
  <c r="AI192" i="64" a="1"/>
  <c r="AI192" i="64" s="1"/>
  <c r="AD190" i="64"/>
  <c r="K190" i="64" s="1"/>
  <c r="AI1165" i="64" a="1"/>
  <c r="AI1165" i="64" s="1"/>
  <c r="AI1584" i="64" a="1"/>
  <c r="AI1584" i="64" s="1"/>
  <c r="AI1974" i="64" a="1"/>
  <c r="AI1974" i="64" s="1"/>
  <c r="AI1865" i="64" a="1"/>
  <c r="AI1865" i="64" s="1"/>
  <c r="AI1492" i="64" a="1"/>
  <c r="AI1492" i="64" s="1"/>
  <c r="AI1468" i="64" a="1"/>
  <c r="AI1468" i="64" s="1"/>
  <c r="AI1871" i="64" a="1"/>
  <c r="AI1871" i="64" s="1"/>
  <c r="AI1514" i="64" a="1"/>
  <c r="AI1514" i="64" s="1"/>
  <c r="AI799" i="64" a="1"/>
  <c r="AI799" i="64" s="1"/>
  <c r="AI797" i="64" a="1"/>
  <c r="AI797" i="64" s="1"/>
  <c r="AI1490" i="64" a="1"/>
  <c r="AI1490" i="64" s="1"/>
  <c r="AI1976" i="64" a="1"/>
  <c r="AI1976" i="64" s="1"/>
  <c r="AI1586" i="64" a="1"/>
  <c r="AI158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719" i="64" a="1"/>
  <c r="AI1491" i="64" a="1"/>
  <c r="AI1648" i="64" a="1"/>
  <c r="AI1951" i="64" a="1"/>
  <c r="AI1864" i="64" a="1"/>
  <c r="AI1613" i="64" a="1"/>
  <c r="AI1975" i="64" a="1"/>
  <c r="AI1585" i="64" a="1"/>
  <c r="AI1339" i="64" a="1"/>
  <c r="AI1515" i="64" a="1"/>
  <c r="AI822" i="64" a="1"/>
  <c r="AI1683" i="64" a="1"/>
  <c r="AI1166" i="64" a="1"/>
  <c r="BB44" i="861" l="1"/>
  <c r="CJ2058" i="64"/>
  <c r="CJ2055" i="64" s="1"/>
  <c r="BI664" i="64"/>
  <c r="BJ659" i="64"/>
  <c r="BJ660" i="64"/>
  <c r="BJ662" i="64" s="1"/>
  <c r="BJ652" i="64" s="1"/>
  <c r="BJ654" i="64" s="1"/>
  <c r="BJ655" i="64" s="1"/>
  <c r="AI177" i="64"/>
  <c r="AI1975" i="64"/>
  <c r="AH1656" i="64"/>
  <c r="AD193" i="64"/>
  <c r="AI1683" i="64"/>
  <c r="AI1613" i="64"/>
  <c r="AI1648" i="64"/>
  <c r="AI1719" i="64"/>
  <c r="AI1951" i="64"/>
  <c r="AI1585" i="64"/>
  <c r="AI1491" i="64"/>
  <c r="AI1515" i="64"/>
  <c r="AI1864" i="64"/>
  <c r="AI1339" i="64"/>
  <c r="AI1166" i="64"/>
  <c r="AI822" i="64"/>
  <c r="BL2176" i="64"/>
  <c r="BL2182" i="64" s="1"/>
  <c r="AI2318" i="64"/>
  <c r="AJ1718" i="64" a="1"/>
  <c r="AJ1718" i="64" s="1"/>
  <c r="AJ1682" i="64" a="1"/>
  <c r="AJ1682" i="64" s="1"/>
  <c r="AJ1647" i="64" a="1"/>
  <c r="AJ1647" i="64" s="1"/>
  <c r="AJ2310" i="64" a="1"/>
  <c r="AJ2310" i="64" s="1"/>
  <c r="AJ1612" i="64" a="1"/>
  <c r="AJ1612" i="64" s="1"/>
  <c r="AJ2344" i="64" a="1"/>
  <c r="AJ2344" i="64" s="1"/>
  <c r="AJ618" i="64" a="1"/>
  <c r="AJ618" i="64" s="1"/>
  <c r="AJ624" i="64" a="1"/>
  <c r="AJ624" i="64" s="1"/>
  <c r="U146" i="69"/>
  <c r="U148" i="69" s="1"/>
  <c r="T117" i="69"/>
  <c r="T118" i="69" s="1"/>
  <c r="U112" i="69" s="1"/>
  <c r="V135" i="69"/>
  <c r="V142" i="69" s="1"/>
  <c r="AJ1950" i="64" a="1"/>
  <c r="AJ1950" i="64" s="1"/>
  <c r="AJ1860" i="64" a="1"/>
  <c r="AJ1860" i="64" s="1"/>
  <c r="AJ1338" i="64" a="1"/>
  <c r="AJ1338" i="64" s="1"/>
  <c r="AD17" i="69"/>
  <c r="AD18" i="69" s="1"/>
  <c r="AE190" i="64"/>
  <c r="AJ821" i="64" a="1"/>
  <c r="AJ821" i="64" s="1"/>
  <c r="AJ245" i="64" a="1"/>
  <c r="AJ245" i="64" s="1"/>
  <c r="AJ191" i="64" a="1"/>
  <c r="AJ191" i="64" s="1"/>
  <c r="AJ176" i="64" a="1"/>
  <c r="AJ176" i="64" s="1"/>
  <c r="AJ175" i="64" a="1"/>
  <c r="AJ175" i="64" s="1"/>
  <c r="AJ40" i="64" a="1"/>
  <c r="AJ40" i="64" s="1"/>
  <c r="AJ192" i="64" a="1"/>
  <c r="AJ192" i="64" s="1"/>
  <c r="AJ1165" i="64" a="1"/>
  <c r="AJ1165" i="64" s="1"/>
  <c r="AJ1871" i="64" a="1"/>
  <c r="AJ1871" i="64" s="1"/>
  <c r="AJ1584" i="64" a="1"/>
  <c r="AJ1584" i="64" s="1"/>
  <c r="AJ1492" i="64" a="1"/>
  <c r="AJ1492" i="64" s="1"/>
  <c r="AJ1974" i="64" a="1"/>
  <c r="AJ1974" i="64" s="1"/>
  <c r="AJ1586" i="64" a="1"/>
  <c r="AJ1586" i="64" s="1"/>
  <c r="AJ797" i="64" a="1"/>
  <c r="AJ797" i="64" s="1"/>
  <c r="AJ1490" i="64" a="1"/>
  <c r="AJ1490" i="64" s="1"/>
  <c r="AJ799" i="64" a="1"/>
  <c r="AJ799" i="64" s="1"/>
  <c r="AJ1468" i="64" a="1"/>
  <c r="AJ1468" i="64" s="1"/>
  <c r="AJ1514" i="64" a="1"/>
  <c r="AJ1514" i="64" s="1"/>
  <c r="AJ1976" i="64" a="1"/>
  <c r="AJ1976" i="64" s="1"/>
  <c r="AJ1865" i="64" a="1"/>
  <c r="AJ186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613" i="64" a="1"/>
  <c r="AJ1975" i="64" a="1"/>
  <c r="AJ1648" i="64" a="1"/>
  <c r="AJ1951" i="64" a="1"/>
  <c r="AJ1864" i="64" a="1"/>
  <c r="AJ1585" i="64" a="1"/>
  <c r="AJ1339" i="64" a="1"/>
  <c r="AJ1491" i="64" a="1"/>
  <c r="AJ1719" i="64" a="1"/>
  <c r="AJ1683" i="64" a="1"/>
  <c r="AJ822" i="64" a="1"/>
  <c r="AJ1515" i="64" a="1"/>
  <c r="AJ1166" i="64" a="1"/>
  <c r="BC95" i="861" l="1"/>
  <c r="BB101" i="861"/>
  <c r="DI101" i="861"/>
  <c r="CJ2056" i="64"/>
  <c r="CK2051" i="64" s="1"/>
  <c r="BC64" i="861"/>
  <c r="BJ656" i="64"/>
  <c r="BK648" i="64"/>
  <c r="BK651" i="64" s="1"/>
  <c r="BJ663" i="64"/>
  <c r="BL2186" i="64" a="1"/>
  <c r="BL2186" i="64" s="1"/>
  <c r="BL2179" i="64" s="1"/>
  <c r="BL2180" i="64" s="1"/>
  <c r="AJ177" i="64"/>
  <c r="AJ1975" i="64"/>
  <c r="AE193" i="64"/>
  <c r="AI1656" i="64"/>
  <c r="AJ1648" i="64"/>
  <c r="AJ1951" i="64"/>
  <c r="AJ1613" i="64"/>
  <c r="AJ1585" i="64"/>
  <c r="AJ1719" i="64"/>
  <c r="AJ1683" i="64"/>
  <c r="AJ1491" i="64"/>
  <c r="AJ1515" i="64"/>
  <c r="AJ1864" i="64"/>
  <c r="AJ1339" i="64"/>
  <c r="AJ1166" i="64"/>
  <c r="AJ822" i="64"/>
  <c r="AJ2318" i="64"/>
  <c r="AK1682" i="64" a="1"/>
  <c r="AK1682" i="64" s="1"/>
  <c r="AK1647" i="64" a="1"/>
  <c r="AK1647" i="64" s="1"/>
  <c r="AK1718" i="64" a="1"/>
  <c r="AK1718" i="64" s="1"/>
  <c r="AK2310" i="64" a="1"/>
  <c r="AK2310" i="64" s="1"/>
  <c r="AK1612" i="64" a="1"/>
  <c r="AK1612" i="64" s="1"/>
  <c r="AK2344" i="64" a="1"/>
  <c r="AK2344" i="64" s="1"/>
  <c r="AK618" i="64" a="1"/>
  <c r="AK618" i="64" s="1"/>
  <c r="AK624" i="64" a="1"/>
  <c r="AK624" i="64" s="1"/>
  <c r="V136" i="69"/>
  <c r="W129" i="69"/>
  <c r="W132" i="69" s="1"/>
  <c r="W157" i="69" s="1"/>
  <c r="V140" i="69"/>
  <c r="V150" i="69" s="1"/>
  <c r="T123" i="69"/>
  <c r="T125" i="69"/>
  <c r="T119" i="69"/>
  <c r="V152" i="69"/>
  <c r="V146" i="69"/>
  <c r="V148" i="69" s="1"/>
  <c r="AK1950" i="64" a="1"/>
  <c r="AK1950" i="64" s="1"/>
  <c r="AK1860" i="64" a="1"/>
  <c r="AK1860" i="64" s="1"/>
  <c r="AK1338" i="64" a="1"/>
  <c r="AK1338" i="64" s="1"/>
  <c r="AF190" i="64"/>
  <c r="AF193" i="64" s="1"/>
  <c r="AK821" i="64" a="1"/>
  <c r="AK821" i="64" s="1"/>
  <c r="AK176" i="64" a="1"/>
  <c r="AK176" i="64" s="1"/>
  <c r="AK175" i="64" a="1"/>
  <c r="AK175" i="64" s="1"/>
  <c r="AK40" i="64" a="1"/>
  <c r="AK40" i="64" s="1"/>
  <c r="AK245" i="64" a="1"/>
  <c r="AK245" i="64" s="1"/>
  <c r="AK191" i="64" a="1"/>
  <c r="AK191" i="64" s="1"/>
  <c r="AK192" i="64" a="1"/>
  <c r="AK192" i="64" s="1"/>
  <c r="AK1165" i="64" a="1"/>
  <c r="AK1165" i="64" s="1"/>
  <c r="AK1586" i="64" a="1"/>
  <c r="AK1586" i="64" s="1"/>
  <c r="AK1492" i="64" a="1"/>
  <c r="AK1492" i="64" s="1"/>
  <c r="AK1584" i="64" a="1"/>
  <c r="AK1584" i="64" s="1"/>
  <c r="AK1871" i="64" a="1"/>
  <c r="AK1871" i="64" s="1"/>
  <c r="AK1865" i="64" a="1"/>
  <c r="AK1865" i="64" s="1"/>
  <c r="AK1514" i="64" a="1"/>
  <c r="AK1514" i="64" s="1"/>
  <c r="AK1976" i="64" a="1"/>
  <c r="AK1976" i="64" s="1"/>
  <c r="AK1468" i="64" a="1"/>
  <c r="AK1468" i="64" s="1"/>
  <c r="AK799" i="64" a="1"/>
  <c r="AK799" i="64" s="1"/>
  <c r="AK1490" i="64" a="1"/>
  <c r="AK1490" i="64" s="1"/>
  <c r="AK797" i="64" a="1"/>
  <c r="AK797" i="64" s="1"/>
  <c r="AK1974" i="64" a="1"/>
  <c r="AK197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975" i="64" a="1"/>
  <c r="AK1864" i="64" a="1"/>
  <c r="AK1613" i="64" a="1"/>
  <c r="AK1166" i="64" a="1"/>
  <c r="AK1648" i="64" a="1"/>
  <c r="AK1491" i="64" a="1"/>
  <c r="AK1585" i="64" a="1"/>
  <c r="AK1339" i="64" a="1"/>
  <c r="AK1951" i="64" a="1"/>
  <c r="AK1515" i="64" a="1"/>
  <c r="AK1683" i="64" a="1"/>
  <c r="AK822" i="64" a="1"/>
  <c r="AK1719" i="64" a="1"/>
  <c r="BB73" i="861" l="1"/>
  <c r="BB75" i="861" s="1"/>
  <c r="CK2058" i="64"/>
  <c r="CK2055" i="64" s="1"/>
  <c r="BJ668" i="64"/>
  <c r="BK659" i="64"/>
  <c r="BJ664" i="64"/>
  <c r="BK660" i="64"/>
  <c r="BK662" i="64" s="1"/>
  <c r="BK652" i="64" s="1"/>
  <c r="BK654" i="64" s="1"/>
  <c r="BK655" i="64" s="1"/>
  <c r="AK177" i="64"/>
  <c r="AK1975" i="64"/>
  <c r="AJ1656" i="64"/>
  <c r="AK1613" i="64"/>
  <c r="AK1648" i="64"/>
  <c r="AK1585" i="64"/>
  <c r="AK1951" i="64"/>
  <c r="AK1719" i="64"/>
  <c r="AK1683" i="64"/>
  <c r="AK1491" i="64"/>
  <c r="AK1515" i="64"/>
  <c r="AK1864" i="64"/>
  <c r="AK1339" i="64"/>
  <c r="AK1166" i="64"/>
  <c r="AK822" i="64"/>
  <c r="BM2176" i="64"/>
  <c r="BM2182" i="64" s="1"/>
  <c r="S1923" i="64"/>
  <c r="T1168" i="64"/>
  <c r="T619" i="64"/>
  <c r="S619" i="64"/>
  <c r="S1168" i="64"/>
  <c r="AK2318" i="64"/>
  <c r="AL1682" i="64" a="1"/>
  <c r="AL1682" i="64" s="1"/>
  <c r="AL1718" i="64" a="1"/>
  <c r="AL1718" i="64" s="1"/>
  <c r="AL1647" i="64" a="1"/>
  <c r="AL1647" i="64" s="1"/>
  <c r="AL2310" i="64" a="1"/>
  <c r="AL2310" i="64" s="1"/>
  <c r="AL1612" i="64" a="1"/>
  <c r="AL1612" i="64" s="1"/>
  <c r="AL2344" i="64" a="1"/>
  <c r="AL2344" i="64" s="1"/>
  <c r="W134" i="69"/>
  <c r="W135" i="69" s="1"/>
  <c r="W140" i="69" s="1"/>
  <c r="W150" i="69" s="1"/>
  <c r="AL624" i="64" a="1"/>
  <c r="AL624" i="64" s="1"/>
  <c r="AL618" i="64" a="1"/>
  <c r="AL618" i="64" s="1"/>
  <c r="AL1950" i="64" a="1"/>
  <c r="AL1950" i="64" s="1"/>
  <c r="AL1860" i="64" a="1"/>
  <c r="AL1860" i="64" s="1"/>
  <c r="AL1338" i="64" a="1"/>
  <c r="AL1338" i="64" s="1"/>
  <c r="W183" i="69"/>
  <c r="W186" i="69" s="1"/>
  <c r="V192" i="69"/>
  <c r="V200" i="69" s="1"/>
  <c r="V194" i="69"/>
  <c r="V202" i="69" s="1"/>
  <c r="AL821" i="64" a="1"/>
  <c r="AL821" i="64" s="1"/>
  <c r="AL176" i="64" a="1"/>
  <c r="AL176" i="64" s="1"/>
  <c r="AL40" i="64" a="1"/>
  <c r="AL40" i="64" s="1"/>
  <c r="AL175" i="64" a="1"/>
  <c r="AL175" i="64" s="1"/>
  <c r="AL191" i="64" a="1"/>
  <c r="AL191" i="64" s="1"/>
  <c r="AL245" i="64" a="1"/>
  <c r="AL245" i="64" s="1"/>
  <c r="AL192" i="64" a="1"/>
  <c r="AL192" i="64" s="1"/>
  <c r="AG190" i="64"/>
  <c r="AG193" i="64" s="1"/>
  <c r="AL1165" i="64" a="1"/>
  <c r="AL1165" i="64" s="1"/>
  <c r="AL797" i="64" a="1"/>
  <c r="AL797" i="64" s="1"/>
  <c r="AL1468" i="64" a="1"/>
  <c r="AL1468" i="64" s="1"/>
  <c r="AL799" i="64" a="1"/>
  <c r="AL799" i="64" s="1"/>
  <c r="AL1976" i="64" a="1"/>
  <c r="AL1976" i="64" s="1"/>
  <c r="AL1584" i="64" a="1"/>
  <c r="AL1584" i="64" s="1"/>
  <c r="AL1865" i="64" a="1"/>
  <c r="AL1865" i="64" s="1"/>
  <c r="AL1514" i="64" a="1"/>
  <c r="AL1514" i="64" s="1"/>
  <c r="AL1492" i="64" a="1"/>
  <c r="AL1492" i="64" s="1"/>
  <c r="AL1490" i="64" a="1"/>
  <c r="AL1490" i="64" s="1"/>
  <c r="AL1974" i="64" a="1"/>
  <c r="AL1974" i="64" s="1"/>
  <c r="AL1871" i="64" a="1"/>
  <c r="AL1871" i="64" s="1"/>
  <c r="AL1586" i="64" a="1"/>
  <c r="AL158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166" i="64" a="1"/>
  <c r="AL1683" i="64" a="1"/>
  <c r="AL1585" i="64" a="1"/>
  <c r="AL1864" i="64" a="1"/>
  <c r="AL1975" i="64" a="1"/>
  <c r="AL1951" i="64" a="1"/>
  <c r="AL1491" i="64" a="1"/>
  <c r="AL822" i="64" a="1"/>
  <c r="AL1613" i="64" a="1"/>
  <c r="AL1339" i="64" a="1"/>
  <c r="AL1515" i="64" a="1"/>
  <c r="AL1719" i="64" a="1"/>
  <c r="AL1648" i="64" a="1"/>
  <c r="BD18" i="861" l="1"/>
  <c r="BD27" i="861" s="1"/>
  <c r="BD28" i="861" s="1"/>
  <c r="CK2056" i="64"/>
  <c r="CL2051" i="64" s="1"/>
  <c r="BK656" i="64"/>
  <c r="BL648" i="64"/>
  <c r="BL651" i="64" s="1"/>
  <c r="BK663" i="64"/>
  <c r="BM2186" i="64" a="1"/>
  <c r="BM2186" i="64" s="1"/>
  <c r="BM2179" i="64" s="1"/>
  <c r="BM2180" i="64" s="1"/>
  <c r="AL177" i="64"/>
  <c r="AL1975" i="64"/>
  <c r="AK1656" i="64"/>
  <c r="AL1648" i="64"/>
  <c r="AL1951" i="64"/>
  <c r="AL1719" i="64"/>
  <c r="AL1683" i="64"/>
  <c r="AL1613" i="64"/>
  <c r="AL1585" i="64"/>
  <c r="AL1491" i="64"/>
  <c r="AL1515" i="64"/>
  <c r="AL1864" i="64"/>
  <c r="AL1339" i="64"/>
  <c r="AL1166" i="64"/>
  <c r="AL822" i="64"/>
  <c r="S620" i="64"/>
  <c r="S625" i="64" s="1"/>
  <c r="S1924" i="64"/>
  <c r="U1168" i="64"/>
  <c r="U619" i="64"/>
  <c r="S1341" i="64"/>
  <c r="AL2318" i="64"/>
  <c r="AM1718" i="64" a="1"/>
  <c r="AM1718" i="64" s="1"/>
  <c r="AM1647" i="64" a="1"/>
  <c r="AM1647" i="64" s="1"/>
  <c r="AM1682" i="64" a="1"/>
  <c r="AM1682" i="64" s="1"/>
  <c r="AM2310" i="64" a="1"/>
  <c r="AM2310" i="64" s="1"/>
  <c r="AM1612" i="64" a="1"/>
  <c r="AM1612" i="64" s="1"/>
  <c r="AM2344" i="64" a="1"/>
  <c r="AM2344" i="64" s="1"/>
  <c r="W161" i="69"/>
  <c r="W162" i="69" s="1"/>
  <c r="AM624" i="64" a="1"/>
  <c r="AM624" i="64" s="1"/>
  <c r="AM618" i="64" a="1"/>
  <c r="AM618" i="64" s="1"/>
  <c r="W136" i="69"/>
  <c r="X129" i="69"/>
  <c r="X134" i="69" s="1"/>
  <c r="W142" i="69"/>
  <c r="W152" i="69" s="1"/>
  <c r="AM1950" i="64" a="1"/>
  <c r="AM1950" i="64" s="1"/>
  <c r="V198" i="69"/>
  <c r="AM1860" i="64" a="1"/>
  <c r="AM1860" i="64" s="1"/>
  <c r="AM1338" i="64" a="1"/>
  <c r="AM1338" i="64" s="1"/>
  <c r="AM821" i="64" a="1"/>
  <c r="AM821" i="64" s="1"/>
  <c r="AM175" i="64" a="1"/>
  <c r="AM175" i="64" s="1"/>
  <c r="AM40" i="64" a="1"/>
  <c r="AM40" i="64" s="1"/>
  <c r="AM191" i="64" a="1"/>
  <c r="AM191" i="64" s="1"/>
  <c r="AM245" i="64" a="1"/>
  <c r="AM245" i="64" s="1"/>
  <c r="AM176" i="64" a="1"/>
  <c r="AM176" i="64" s="1"/>
  <c r="AM192" i="64" a="1"/>
  <c r="AM192" i="64" s="1"/>
  <c r="AH190" i="64"/>
  <c r="AH193" i="64" s="1"/>
  <c r="AM1165" i="64" a="1"/>
  <c r="AM1165" i="64" s="1"/>
  <c r="AM797" i="64" a="1"/>
  <c r="AM797" i="64" s="1"/>
  <c r="AM1514" i="64" a="1"/>
  <c r="AM1514" i="64" s="1"/>
  <c r="AM1976" i="64" a="1"/>
  <c r="AM1976" i="64" s="1"/>
  <c r="AM799" i="64" a="1"/>
  <c r="AM799" i="64" s="1"/>
  <c r="AM1492" i="64" a="1"/>
  <c r="AM1492" i="64" s="1"/>
  <c r="AM1865" i="64" a="1"/>
  <c r="AM1865" i="64" s="1"/>
  <c r="AM1586" i="64" a="1"/>
  <c r="AM1586" i="64" s="1"/>
  <c r="AM1490" i="64" a="1"/>
  <c r="AM1490" i="64" s="1"/>
  <c r="AM1468" i="64" a="1"/>
  <c r="AM1468" i="64" s="1"/>
  <c r="AM1974" i="64" a="1"/>
  <c r="AM1974" i="64" s="1"/>
  <c r="AM1584" i="64" a="1"/>
  <c r="AM1584" i="64" s="1"/>
  <c r="AM1871" i="64" a="1"/>
  <c r="AM187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9" i="64" a="1"/>
  <c r="AM1166" i="64" a="1"/>
  <c r="AM1975" i="64" a="1"/>
  <c r="AM1585" i="64" a="1"/>
  <c r="AM1491" i="64" a="1"/>
  <c r="AM1951" i="64" a="1"/>
  <c r="AM1864" i="64" a="1"/>
  <c r="AM1719" i="64" a="1"/>
  <c r="AM822" i="64" a="1"/>
  <c r="AM1515" i="64" a="1"/>
  <c r="AM1648" i="64" a="1"/>
  <c r="AM1613" i="64" a="1"/>
  <c r="AM1683" i="64" a="1"/>
  <c r="BC44" i="861" l="1"/>
  <c r="CL2058" i="64"/>
  <c r="BK668" i="64"/>
  <c r="BK664" i="64"/>
  <c r="BL659" i="64"/>
  <c r="BL660" i="64"/>
  <c r="BL662" i="64" s="1"/>
  <c r="BL652" i="64" s="1"/>
  <c r="BL654" i="64" s="1"/>
  <c r="BL655" i="64" s="1"/>
  <c r="S1925" i="64"/>
  <c r="AM177" i="64"/>
  <c r="AM1975" i="64"/>
  <c r="AL1656" i="64"/>
  <c r="AM1613" i="64"/>
  <c r="AM1585" i="64"/>
  <c r="AM1648" i="64"/>
  <c r="AM1683" i="64"/>
  <c r="AM1719" i="64"/>
  <c r="AM1951" i="64"/>
  <c r="AM1491" i="64"/>
  <c r="AM1515" i="64"/>
  <c r="AM1864" i="64"/>
  <c r="AM1339" i="64"/>
  <c r="AM1166" i="64"/>
  <c r="AM822" i="64"/>
  <c r="S621" i="64"/>
  <c r="T616" i="64"/>
  <c r="T620" i="64" s="1"/>
  <c r="T625" i="64" s="1"/>
  <c r="BN2176" i="64"/>
  <c r="T1866" i="64"/>
  <c r="V1168" i="64"/>
  <c r="V619" i="64"/>
  <c r="T1341" i="64"/>
  <c r="AM2318" i="64"/>
  <c r="AN1718" i="64" a="1"/>
  <c r="AN1718" i="64" s="1"/>
  <c r="AN1682" i="64" a="1"/>
  <c r="AN1682" i="64" s="1"/>
  <c r="AN1647" i="64" a="1"/>
  <c r="AN1647" i="64" s="1"/>
  <c r="AN2310" i="64" a="1"/>
  <c r="AN2310" i="64" s="1"/>
  <c r="AN1612" i="64" a="1"/>
  <c r="AN1612" i="64" s="1"/>
  <c r="AN2344" i="64" a="1"/>
  <c r="AN2344" i="64" s="1"/>
  <c r="W146" i="69"/>
  <c r="W148" i="69" s="1"/>
  <c r="V115" i="69"/>
  <c r="V118" i="69" s="1"/>
  <c r="V125" i="69" s="1"/>
  <c r="AN624" i="64" a="1"/>
  <c r="AN624" i="64" s="1"/>
  <c r="AN618" i="64" a="1"/>
  <c r="AN618" i="64" s="1"/>
  <c r="X132" i="69"/>
  <c r="X157" i="69" s="1"/>
  <c r="AN1950" i="64" a="1"/>
  <c r="AN1950" i="64" s="1"/>
  <c r="AN1860" i="64" a="1"/>
  <c r="AN1860" i="64" s="1"/>
  <c r="AN1338" i="64" a="1"/>
  <c r="AN1338" i="64" s="1"/>
  <c r="AN821" i="64" a="1"/>
  <c r="AN821" i="64" s="1"/>
  <c r="AN175" i="64" a="1"/>
  <c r="AN175" i="64" s="1"/>
  <c r="AN245" i="64" a="1"/>
  <c r="AN245" i="64" s="1"/>
  <c r="AN191" i="64" a="1"/>
  <c r="AN191" i="64" s="1"/>
  <c r="AN40" i="64" a="1"/>
  <c r="AN40" i="64" s="1"/>
  <c r="AN176" i="64" a="1"/>
  <c r="AN176" i="64" s="1"/>
  <c r="AN192" i="64" a="1"/>
  <c r="AN192" i="64" s="1"/>
  <c r="AI190" i="64"/>
  <c r="AI193" i="64" s="1"/>
  <c r="AN1165" i="64" a="1"/>
  <c r="AN1165" i="64" s="1"/>
  <c r="AN799" i="64" a="1"/>
  <c r="AN799" i="64" s="1"/>
  <c r="AN1468" i="64" a="1"/>
  <c r="AN1468" i="64" s="1"/>
  <c r="AN1490" i="64" a="1"/>
  <c r="AN1490" i="64" s="1"/>
  <c r="AN1514" i="64" a="1"/>
  <c r="AN1514" i="64" s="1"/>
  <c r="AN1976" i="64" a="1"/>
  <c r="AN1976" i="64" s="1"/>
  <c r="AN1974" i="64" a="1"/>
  <c r="AN1974" i="64" s="1"/>
  <c r="AN1865" i="64" a="1"/>
  <c r="AN1865" i="64" s="1"/>
  <c r="AN1586" i="64" a="1"/>
  <c r="AN1586" i="64" s="1"/>
  <c r="AN1492" i="64" a="1"/>
  <c r="AN1492" i="64" s="1"/>
  <c r="AN797" i="64" a="1"/>
  <c r="AN797" i="64" s="1"/>
  <c r="AN1584" i="64" a="1"/>
  <c r="AN1584" i="64" s="1"/>
  <c r="AN1871" i="64" a="1"/>
  <c r="AN187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975" i="64" a="1"/>
  <c r="AN1491" i="64" a="1"/>
  <c r="AN1515" i="64" a="1"/>
  <c r="AN1683" i="64" a="1"/>
  <c r="AN1585" i="64" a="1"/>
  <c r="AN1613" i="64" a="1"/>
  <c r="AN1166" i="64" a="1"/>
  <c r="AN1951" i="64" a="1"/>
  <c r="AN822" i="64" a="1"/>
  <c r="AN1864" i="64" a="1"/>
  <c r="AN1648" i="64" a="1"/>
  <c r="AN1719" i="64" a="1"/>
  <c r="AN1339" i="64" a="1"/>
  <c r="BD95" i="861" l="1"/>
  <c r="BD64" i="861"/>
  <c r="BC101" i="861"/>
  <c r="DJ101" i="861"/>
  <c r="CL2055" i="64"/>
  <c r="P2058" i="64"/>
  <c r="BL656" i="64"/>
  <c r="BM648" i="64"/>
  <c r="BM651" i="64" s="1"/>
  <c r="BL663" i="64"/>
  <c r="AN177" i="64"/>
  <c r="AN1975" i="64"/>
  <c r="AM1656" i="64"/>
  <c r="AN1585" i="64"/>
  <c r="AN1648" i="64"/>
  <c r="AN1683" i="64"/>
  <c r="AN1719" i="64"/>
  <c r="AN1951" i="64"/>
  <c r="AN1613" i="64"/>
  <c r="AN1491" i="64"/>
  <c r="AN1515" i="64"/>
  <c r="AN1864" i="64"/>
  <c r="AN1339" i="64"/>
  <c r="AN1166" i="64"/>
  <c r="AN822" i="64"/>
  <c r="U616" i="64"/>
  <c r="U620" i="64" s="1"/>
  <c r="U625" i="64" s="1"/>
  <c r="T621" i="64"/>
  <c r="T723" i="64"/>
  <c r="K723" i="64" s="1"/>
  <c r="BN2182" i="64"/>
  <c r="W1168" i="64"/>
  <c r="W619" i="64"/>
  <c r="U1341" i="64"/>
  <c r="AN2318" i="64"/>
  <c r="AO1718" i="64" a="1"/>
  <c r="AO1718" i="64" s="1"/>
  <c r="AO1682" i="64" a="1"/>
  <c r="AO1682" i="64" s="1"/>
  <c r="AO1647" i="64" a="1"/>
  <c r="AO1647" i="64" s="1"/>
  <c r="AO2310" i="64" a="1"/>
  <c r="AO2310" i="64" s="1"/>
  <c r="AO1612" i="64" a="1"/>
  <c r="AO1612" i="64" s="1"/>
  <c r="AO2344" i="64" a="1"/>
  <c r="AO2344" i="64" s="1"/>
  <c r="AO624" i="64" a="1"/>
  <c r="AO624" i="64" s="1"/>
  <c r="AO618" i="64" a="1"/>
  <c r="AO618" i="64" s="1"/>
  <c r="X135" i="69"/>
  <c r="X136" i="69" s="1"/>
  <c r="AO1950" i="64" a="1"/>
  <c r="AO1950" i="64" s="1"/>
  <c r="AO1860" i="64" a="1"/>
  <c r="AO1860" i="64" s="1"/>
  <c r="AO1338" i="64" a="1"/>
  <c r="AO1338" i="64" s="1"/>
  <c r="AO821" i="64" a="1"/>
  <c r="AO821" i="64" s="1"/>
  <c r="AO245" i="64" a="1"/>
  <c r="AO245" i="64" s="1"/>
  <c r="AO175" i="64" a="1"/>
  <c r="AO175" i="64" s="1"/>
  <c r="AO191" i="64" a="1"/>
  <c r="AO191" i="64" s="1"/>
  <c r="AO176" i="64" a="1"/>
  <c r="AO176" i="64" s="1"/>
  <c r="AO40" i="64" a="1"/>
  <c r="AO40" i="64" s="1"/>
  <c r="AO192" i="64" a="1"/>
  <c r="AO192" i="64" s="1"/>
  <c r="AJ190" i="64"/>
  <c r="AJ193" i="64" s="1"/>
  <c r="AO1165" i="64" a="1"/>
  <c r="AO1165" i="64" s="1"/>
  <c r="AO1586" i="64" a="1"/>
  <c r="AO1586" i="64" s="1"/>
  <c r="AO1492" i="64" a="1"/>
  <c r="AO1492" i="64" s="1"/>
  <c r="AO1871" i="64" a="1"/>
  <c r="AO1871" i="64" s="1"/>
  <c r="AO1584" i="64" a="1"/>
  <c r="AO1584" i="64" s="1"/>
  <c r="AO1490" i="64" a="1"/>
  <c r="AO1490" i="64" s="1"/>
  <c r="AO1865" i="64" a="1"/>
  <c r="AO1865" i="64" s="1"/>
  <c r="AO1514" i="64" a="1"/>
  <c r="AO1514" i="64" s="1"/>
  <c r="AO1468" i="64" a="1"/>
  <c r="AO1468" i="64" s="1"/>
  <c r="AO799" i="64" a="1"/>
  <c r="AO799" i="64" s="1"/>
  <c r="AO1976" i="64" a="1"/>
  <c r="AO1976" i="64" s="1"/>
  <c r="AO797" i="64" a="1"/>
  <c r="AO797" i="64" s="1"/>
  <c r="AO1974" i="64" a="1"/>
  <c r="AO197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91" i="64" a="1"/>
  <c r="AO1515" i="64" a="1"/>
  <c r="AO822" i="64" a="1"/>
  <c r="AO1975" i="64" a="1"/>
  <c r="AO1719" i="64" a="1"/>
  <c r="AO1683" i="64" a="1"/>
  <c r="AO1585" i="64" a="1"/>
  <c r="AO1166" i="64" a="1"/>
  <c r="AO1864" i="64" a="1"/>
  <c r="AO1339" i="64" a="1"/>
  <c r="AO1613" i="64" a="1"/>
  <c r="AO1951" i="64" a="1"/>
  <c r="AO1648" i="64" a="1"/>
  <c r="BC73" i="861" l="1"/>
  <c r="BC75" i="861" s="1"/>
  <c r="P2055" i="64"/>
  <c r="CL2056" i="64"/>
  <c r="P2056" i="64" s="1"/>
  <c r="BL664" i="64"/>
  <c r="BM659" i="64"/>
  <c r="BL668" i="64"/>
  <c r="BM660" i="64"/>
  <c r="BM662" i="64" s="1"/>
  <c r="BM652" i="64" s="1"/>
  <c r="BM654" i="64" s="1"/>
  <c r="BM655" i="64" s="1"/>
  <c r="BN2186" i="64" a="1"/>
  <c r="BN2186" i="64" s="1"/>
  <c r="BN2179" i="64" s="1"/>
  <c r="BN2180" i="64" s="1"/>
  <c r="N2180" i="64" s="1"/>
  <c r="AO177" i="64"/>
  <c r="AO1975" i="64"/>
  <c r="AN1656" i="64"/>
  <c r="AO1648" i="64"/>
  <c r="AO1613" i="64"/>
  <c r="AO1585" i="64"/>
  <c r="AO1683" i="64"/>
  <c r="AO1951" i="64"/>
  <c r="AO1719" i="64"/>
  <c r="AO1491" i="64"/>
  <c r="AO1515" i="64"/>
  <c r="AO1864" i="64"/>
  <c r="AO1339" i="64"/>
  <c r="AO1166" i="64"/>
  <c r="AO822" i="64"/>
  <c r="U621" i="64"/>
  <c r="V616" i="64"/>
  <c r="V620" i="64" s="1"/>
  <c r="V625" i="64" s="1"/>
  <c r="S726" i="64"/>
  <c r="X1168" i="64"/>
  <c r="X619" i="64"/>
  <c r="V1341" i="64"/>
  <c r="U1866" i="64"/>
  <c r="S1953" i="64"/>
  <c r="AP1718" i="64" a="1"/>
  <c r="AP1718" i="64" s="1"/>
  <c r="AP1682" i="64" a="1"/>
  <c r="AP1682" i="64" s="1"/>
  <c r="AP1647" i="64" a="1"/>
  <c r="AP1647" i="64" s="1"/>
  <c r="AO2318" i="64"/>
  <c r="AP2310" i="64" a="1"/>
  <c r="AP2310" i="64" s="1"/>
  <c r="AP1612" i="64" a="1"/>
  <c r="AP1612" i="64" s="1"/>
  <c r="AP2344" i="64" a="1"/>
  <c r="AP2344" i="64" s="1"/>
  <c r="AP624" i="64" a="1"/>
  <c r="AP624" i="64" s="1"/>
  <c r="AP618" i="64" a="1"/>
  <c r="AP618" i="64" s="1"/>
  <c r="X140" i="69"/>
  <c r="X150" i="69" s="1"/>
  <c r="Y129" i="69"/>
  <c r="Y134" i="69" s="1"/>
  <c r="X142" i="69"/>
  <c r="X146" i="69" s="1"/>
  <c r="X148" i="69" s="1"/>
  <c r="AP1950" i="64" a="1"/>
  <c r="AP1950" i="64" s="1"/>
  <c r="W117" i="69"/>
  <c r="W118" i="69" s="1"/>
  <c r="W125" i="69" s="1"/>
  <c r="AP1860" i="64" a="1"/>
  <c r="AP1860" i="64" s="1"/>
  <c r="AP1338" i="64" a="1"/>
  <c r="AP1338" i="64" s="1"/>
  <c r="AP821" i="64" a="1"/>
  <c r="AP821" i="64" s="1"/>
  <c r="AP191" i="64" a="1"/>
  <c r="AP191" i="64" s="1"/>
  <c r="AP245" i="64" a="1"/>
  <c r="AP245" i="64" s="1"/>
  <c r="AP40" i="64" a="1"/>
  <c r="AP40" i="64" s="1"/>
  <c r="AP176" i="64" a="1"/>
  <c r="AP176" i="64" s="1"/>
  <c r="AP175" i="64" a="1"/>
  <c r="AP175" i="64" s="1"/>
  <c r="AP192" i="64" a="1"/>
  <c r="AP192" i="64" s="1"/>
  <c r="AK190" i="64"/>
  <c r="AK193" i="64" s="1"/>
  <c r="AP1165" i="64" a="1"/>
  <c r="AP1165" i="64" s="1"/>
  <c r="AP797" i="64" a="1"/>
  <c r="AP797" i="64" s="1"/>
  <c r="AP1976" i="64" a="1"/>
  <c r="AP1976" i="64" s="1"/>
  <c r="AP1468" i="64" a="1"/>
  <c r="AP1468" i="64" s="1"/>
  <c r="AP799" i="64" a="1"/>
  <c r="AP799" i="64" s="1"/>
  <c r="AP1584" i="64" a="1"/>
  <c r="AP1584" i="64" s="1"/>
  <c r="AP1865" i="64" a="1"/>
  <c r="AP1865" i="64" s="1"/>
  <c r="AP1514" i="64" a="1"/>
  <c r="AP1514" i="64" s="1"/>
  <c r="AP1974" i="64" a="1"/>
  <c r="AP1974" i="64" s="1"/>
  <c r="AP1490" i="64" a="1"/>
  <c r="AP1490" i="64" s="1"/>
  <c r="AP1871" i="64" a="1"/>
  <c r="AP1871" i="64" s="1"/>
  <c r="AP1586" i="64" a="1"/>
  <c r="AP1586" i="64" s="1"/>
  <c r="AP1492" i="64" a="1"/>
  <c r="AP149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822" i="64" a="1"/>
  <c r="AP1648" i="64" a="1"/>
  <c r="AP1613" i="64" a="1"/>
  <c r="AP1864" i="64" a="1"/>
  <c r="AP1585" i="64" a="1"/>
  <c r="AP1491" i="64" a="1"/>
  <c r="AP1975" i="64" a="1"/>
  <c r="AP1719" i="64" a="1"/>
  <c r="AP1951" i="64" a="1"/>
  <c r="AP1683" i="64" a="1"/>
  <c r="AP1515" i="64" a="1"/>
  <c r="AP1339" i="64" a="1"/>
  <c r="AP1166" i="64" a="1"/>
  <c r="BE18" i="861" l="1"/>
  <c r="BE27" i="861" s="1"/>
  <c r="BE28" i="861" s="1"/>
  <c r="BM656" i="64"/>
  <c r="BN648" i="64"/>
  <c r="BN651" i="64" s="1"/>
  <c r="BM663" i="64"/>
  <c r="AP177" i="64"/>
  <c r="AP1975" i="64"/>
  <c r="AO1656" i="64"/>
  <c r="S724" i="64"/>
  <c r="S728" i="64" s="1"/>
  <c r="AP1585" i="64"/>
  <c r="AP1951" i="64"/>
  <c r="L1951" i="64" s="1"/>
  <c r="AP1613" i="64"/>
  <c r="L1613" i="64" s="1"/>
  <c r="AP1648" i="64"/>
  <c r="AP1683" i="64"/>
  <c r="L1683" i="64" s="1"/>
  <c r="AP1719" i="64"/>
  <c r="AP1491" i="64"/>
  <c r="L1491" i="64" s="1"/>
  <c r="AP1515" i="64"/>
  <c r="AP1864" i="64"/>
  <c r="AP1339" i="64"/>
  <c r="L1339" i="64" s="1"/>
  <c r="AP1166" i="64"/>
  <c r="L1166" i="64" s="1"/>
  <c r="AP822" i="64"/>
  <c r="V621" i="64"/>
  <c r="W616" i="64"/>
  <c r="W620" i="64" s="1"/>
  <c r="W625" i="64" s="1"/>
  <c r="T726" i="64"/>
  <c r="T724" i="64" s="1"/>
  <c r="U723" i="64"/>
  <c r="BO2176" i="64"/>
  <c r="U726" i="64"/>
  <c r="V723" i="64"/>
  <c r="Y1168" i="64"/>
  <c r="Y619" i="64"/>
  <c r="W1341" i="64"/>
  <c r="AP2318" i="64"/>
  <c r="L2318" i="64" s="1"/>
  <c r="AQ1718" i="64" a="1"/>
  <c r="AQ1718" i="64" s="1"/>
  <c r="AQ1682" i="64" a="1"/>
  <c r="AQ1682" i="64" s="1"/>
  <c r="AQ1647" i="64" a="1"/>
  <c r="AQ1647" i="64" s="1"/>
  <c r="AQ2310" i="64" a="1"/>
  <c r="AQ2310" i="64" s="1"/>
  <c r="AQ1612" i="64" a="1"/>
  <c r="AQ1612" i="64" s="1"/>
  <c r="AQ2344" i="64" a="1"/>
  <c r="AQ2344" i="64" s="1"/>
  <c r="X152" i="69"/>
  <c r="AQ624" i="64" a="1"/>
  <c r="AQ624" i="64" s="1"/>
  <c r="AQ618" i="64" a="1"/>
  <c r="AQ618" i="64" s="1"/>
  <c r="Y132" i="69"/>
  <c r="Y157" i="69" s="1"/>
  <c r="AK17" i="69"/>
  <c r="AK18" i="69" s="1"/>
  <c r="AQ1950" i="64" a="1"/>
  <c r="AQ1950" i="64" s="1"/>
  <c r="AQ1860" i="64" a="1"/>
  <c r="AQ1860" i="64" s="1"/>
  <c r="AQ1338" i="64" a="1"/>
  <c r="AQ1338" i="64" s="1"/>
  <c r="W123" i="69"/>
  <c r="X112" i="69"/>
  <c r="X117" i="69" s="1"/>
  <c r="W119" i="69"/>
  <c r="AQ821" i="64" a="1"/>
  <c r="AQ821" i="64" s="1"/>
  <c r="AQ191" i="64" a="1"/>
  <c r="AQ191" i="64" s="1"/>
  <c r="AQ176" i="64" a="1"/>
  <c r="AQ176" i="64" s="1"/>
  <c r="AQ40" i="64" a="1"/>
  <c r="AQ40" i="64" s="1"/>
  <c r="AQ245" i="64" a="1"/>
  <c r="AQ245" i="64" s="1"/>
  <c r="AQ175" i="64" a="1"/>
  <c r="AQ175" i="64" s="1"/>
  <c r="AQ192" i="64" a="1"/>
  <c r="AQ192" i="64" s="1"/>
  <c r="AL190" i="64"/>
  <c r="AL193" i="64" s="1"/>
  <c r="AQ1165" i="64" a="1"/>
  <c r="AQ1165" i="64" s="1"/>
  <c r="AQ1584" i="64" a="1"/>
  <c r="AQ1584" i="64" s="1"/>
  <c r="AQ1871" i="64" a="1"/>
  <c r="AQ1871" i="64" s="1"/>
  <c r="AQ1514" i="64" a="1"/>
  <c r="AQ1514" i="64" s="1"/>
  <c r="AQ1976" i="64" a="1"/>
  <c r="AQ1976" i="64" s="1"/>
  <c r="AQ1586" i="64" a="1"/>
  <c r="AQ1586" i="64" s="1"/>
  <c r="AQ1865" i="64" a="1"/>
  <c r="AQ1865" i="64" s="1"/>
  <c r="AQ797" i="64" a="1"/>
  <c r="AQ797" i="64" s="1"/>
  <c r="AQ1490" i="64" a="1"/>
  <c r="AQ1490" i="64" s="1"/>
  <c r="AQ1468" i="64" a="1"/>
  <c r="AQ1468" i="64" s="1"/>
  <c r="AQ1492" i="64" a="1"/>
  <c r="AQ1492" i="64" s="1"/>
  <c r="AQ1974" i="64" a="1"/>
  <c r="AQ1974" i="64" s="1"/>
  <c r="AQ799" i="64" a="1"/>
  <c r="AQ79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491" i="64" a="1"/>
  <c r="AQ1719" i="64" a="1"/>
  <c r="AQ1166" i="64" a="1"/>
  <c r="AQ1648" i="64" a="1"/>
  <c r="AQ1585" i="64" a="1"/>
  <c r="AQ1683" i="64" a="1"/>
  <c r="AQ1613" i="64" a="1"/>
  <c r="AQ1864" i="64" a="1"/>
  <c r="AQ1975" i="64" a="1"/>
  <c r="AQ822" i="64" a="1"/>
  <c r="AQ1951" i="64" a="1"/>
  <c r="AQ1339" i="64" a="1"/>
  <c r="AQ1515" i="64" a="1"/>
  <c r="BD44" i="861" l="1"/>
  <c r="BM668" i="64"/>
  <c r="BM664" i="64"/>
  <c r="BN659" i="64"/>
  <c r="BN660" i="64"/>
  <c r="BN662" i="64" s="1"/>
  <c r="BN652" i="64" s="1"/>
  <c r="BN654" i="64" s="1"/>
  <c r="BN655" i="64" s="1"/>
  <c r="BO2182" i="64"/>
  <c r="AQ177" i="64"/>
  <c r="AQ1975" i="64"/>
  <c r="AP1656" i="64"/>
  <c r="L1656" i="64" s="1"/>
  <c r="AQ1951" i="64"/>
  <c r="AQ1613" i="64"/>
  <c r="AQ1585" i="64"/>
  <c r="AQ1648" i="64"/>
  <c r="AQ1683" i="64"/>
  <c r="AQ1719" i="64"/>
  <c r="AQ1491" i="64"/>
  <c r="AQ1515" i="64"/>
  <c r="AQ1864" i="64"/>
  <c r="AQ1339" i="64"/>
  <c r="AQ1166" i="64"/>
  <c r="AQ822" i="64"/>
  <c r="V726" i="64"/>
  <c r="V724" i="64" s="1"/>
  <c r="U724" i="64"/>
  <c r="T728" i="64"/>
  <c r="Z1168" i="64"/>
  <c r="Z619" i="64"/>
  <c r="X1341" i="64"/>
  <c r="T1953" i="64"/>
  <c r="X616" i="64"/>
  <c r="W621" i="64"/>
  <c r="V1866" i="64"/>
  <c r="AQ2318" i="64"/>
  <c r="AR1718" i="64" a="1"/>
  <c r="AR1718" i="64" s="1"/>
  <c r="AR1682" i="64" a="1"/>
  <c r="AR1682" i="64" s="1"/>
  <c r="AR1647" i="64" a="1"/>
  <c r="AR1647" i="64" s="1"/>
  <c r="AR2310" i="64" a="1"/>
  <c r="AR2310" i="64" s="1"/>
  <c r="AR1612" i="64" a="1"/>
  <c r="AR1612" i="64" s="1"/>
  <c r="AR2344" i="64" a="1"/>
  <c r="AR2344" i="64" s="1"/>
  <c r="AR618" i="64" a="1"/>
  <c r="AR618" i="64" s="1"/>
  <c r="AR624" i="64" a="1"/>
  <c r="AR624" i="64" s="1"/>
  <c r="Y135" i="69"/>
  <c r="Y142" i="69" s="1"/>
  <c r="X115" i="69"/>
  <c r="X118" i="69" s="1"/>
  <c r="X123" i="69" s="1"/>
  <c r="AR1950" i="64" a="1"/>
  <c r="AR1950" i="64" s="1"/>
  <c r="AR1860" i="64" a="1"/>
  <c r="AR1860" i="64" s="1"/>
  <c r="AR1338" i="64" a="1"/>
  <c r="AR1338" i="64" s="1"/>
  <c r="AR821" i="64" a="1"/>
  <c r="AR821" i="64" s="1"/>
  <c r="AR40" i="64" a="1"/>
  <c r="AR40" i="64" s="1"/>
  <c r="AR191" i="64" a="1"/>
  <c r="AR191" i="64" s="1"/>
  <c r="AR176" i="64" a="1"/>
  <c r="AR176" i="64" s="1"/>
  <c r="AR245" i="64" a="1"/>
  <c r="AR245" i="64" s="1"/>
  <c r="AR175" i="64" a="1"/>
  <c r="AR175" i="64" s="1"/>
  <c r="AR192" i="64" a="1"/>
  <c r="AR192" i="64" s="1"/>
  <c r="AM190" i="64"/>
  <c r="AM193" i="64" s="1"/>
  <c r="AR1165" i="64" a="1"/>
  <c r="AR1165" i="64" s="1"/>
  <c r="AR1586" i="64" a="1"/>
  <c r="AR1586" i="64" s="1"/>
  <c r="AR1490" i="64" a="1"/>
  <c r="AR1490" i="64" s="1"/>
  <c r="AR1865" i="64" a="1"/>
  <c r="AR1865" i="64" s="1"/>
  <c r="AR1584" i="64" a="1"/>
  <c r="AR1584" i="64" s="1"/>
  <c r="AR1871" i="64" a="1"/>
  <c r="AR1871" i="64" s="1"/>
  <c r="AR797" i="64" a="1"/>
  <c r="AR797" i="64" s="1"/>
  <c r="AR799" i="64" a="1"/>
  <c r="AR799" i="64" s="1"/>
  <c r="AR1976" i="64" a="1"/>
  <c r="AR1976" i="64" s="1"/>
  <c r="AR1468" i="64" a="1"/>
  <c r="AR1468" i="64" s="1"/>
  <c r="AR1974" i="64" a="1"/>
  <c r="AR1974" i="64" s="1"/>
  <c r="AR1514" i="64" a="1"/>
  <c r="AR1514" i="64" s="1"/>
  <c r="AR1492" i="64" a="1"/>
  <c r="AR149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951" i="64" a="1"/>
  <c r="AR1166" i="64" a="1"/>
  <c r="AR1975" i="64" a="1"/>
  <c r="AR1864" i="64" a="1"/>
  <c r="AR1648" i="64" a="1"/>
  <c r="AR1683" i="64" a="1"/>
  <c r="AR1491" i="64" a="1"/>
  <c r="AR1719" i="64" a="1"/>
  <c r="AR1613" i="64" a="1"/>
  <c r="AR1339" i="64" a="1"/>
  <c r="AR1585" i="64" a="1"/>
  <c r="AR1515" i="64" a="1"/>
  <c r="AR822" i="64" a="1"/>
  <c r="BD101" i="861" l="1"/>
  <c r="DK101" i="861"/>
  <c r="BE64" i="861"/>
  <c r="BE95" i="861"/>
  <c r="BN656" i="64"/>
  <c r="N655" i="64"/>
  <c r="O648" i="64" s="1"/>
  <c r="BO648" i="64"/>
  <c r="BN663" i="64"/>
  <c r="BO2186" i="64" a="1"/>
  <c r="BO2186" i="64" s="1"/>
  <c r="BO2179" i="64" s="1"/>
  <c r="AR177" i="64"/>
  <c r="AR1975" i="64"/>
  <c r="AQ1656" i="64"/>
  <c r="AR1719" i="64"/>
  <c r="AR1951" i="64"/>
  <c r="AR1585" i="64"/>
  <c r="AR1648" i="64"/>
  <c r="AR1613" i="64"/>
  <c r="AR1683" i="64"/>
  <c r="AR1491" i="64"/>
  <c r="AR1515" i="64"/>
  <c r="AR1864" i="64"/>
  <c r="AR1339" i="64"/>
  <c r="AR1166" i="64"/>
  <c r="AR822" i="64"/>
  <c r="W723" i="64"/>
  <c r="U728" i="64"/>
  <c r="V728" i="64"/>
  <c r="AA1168" i="64"/>
  <c r="Z1341" i="64"/>
  <c r="AA619" i="64"/>
  <c r="Y1341" i="64"/>
  <c r="X620" i="64"/>
  <c r="X625" i="64" s="1"/>
  <c r="AR2318" i="64"/>
  <c r="AS1718" i="64" a="1"/>
  <c r="AS1718" i="64" s="1"/>
  <c r="AS1682" i="64" a="1"/>
  <c r="AS1682" i="64" s="1"/>
  <c r="AS1647" i="64" a="1"/>
  <c r="AS1647" i="64" s="1"/>
  <c r="AS2310" i="64" a="1"/>
  <c r="AS2310" i="64" s="1"/>
  <c r="AS1612" i="64" a="1"/>
  <c r="AS1612" i="64" s="1"/>
  <c r="AS2344" i="64" a="1"/>
  <c r="AS2344" i="64" s="1"/>
  <c r="Y136" i="69"/>
  <c r="Z129" i="69"/>
  <c r="Z134" i="69" s="1"/>
  <c r="Y140" i="69"/>
  <c r="Y150" i="69" s="1"/>
  <c r="AS624" i="64" a="1"/>
  <c r="AS624" i="64" s="1"/>
  <c r="AS618" i="64" a="1"/>
  <c r="AS618" i="64" s="1"/>
  <c r="Y152" i="69"/>
  <c r="Y146" i="69"/>
  <c r="Y148" i="69" s="1"/>
  <c r="AS1950" i="64" a="1"/>
  <c r="AS1950" i="64" s="1"/>
  <c r="AS1860" i="64" a="1"/>
  <c r="AS1860" i="64" s="1"/>
  <c r="AS1338" i="64" a="1"/>
  <c r="AS1338" i="64" s="1"/>
  <c r="AS821" i="64" a="1"/>
  <c r="AS821"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1165" i="64" a="1"/>
  <c r="AS1165" i="64" s="1"/>
  <c r="AS1514" i="64" a="1"/>
  <c r="AS1514" i="64" s="1"/>
  <c r="AS1976" i="64" a="1"/>
  <c r="AS1976" i="64" s="1"/>
  <c r="AS1468" i="64" a="1"/>
  <c r="AS1468" i="64" s="1"/>
  <c r="AS797" i="64" a="1"/>
  <c r="AS797" i="64" s="1"/>
  <c r="AS1871" i="64" a="1"/>
  <c r="AS1871" i="64" s="1"/>
  <c r="AS799" i="64" a="1"/>
  <c r="AS799" i="64" s="1"/>
  <c r="AS1584" i="64" a="1"/>
  <c r="AS1584" i="64" s="1"/>
  <c r="AS1974" i="64" a="1"/>
  <c r="AS1974" i="64" s="1"/>
  <c r="AS1586" i="64" a="1"/>
  <c r="AS1586" i="64" s="1"/>
  <c r="AS1490" i="64" a="1"/>
  <c r="AS1490" i="64" s="1"/>
  <c r="AS1865" i="64" a="1"/>
  <c r="AS1865" i="64" s="1"/>
  <c r="AS1492" i="64" a="1"/>
  <c r="AS149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613" i="64" a="1"/>
  <c r="AS1719" i="64" a="1"/>
  <c r="AS1585" i="64" a="1"/>
  <c r="AS1648" i="64" a="1"/>
  <c r="AS1864" i="64" a="1"/>
  <c r="AS1491" i="64" a="1"/>
  <c r="AS1683" i="64" a="1"/>
  <c r="AS1975" i="64" a="1"/>
  <c r="AS822" i="64" a="1"/>
  <c r="AS1339" i="64" a="1"/>
  <c r="AS1515" i="64" a="1"/>
  <c r="AS1166" i="64" a="1"/>
  <c r="AS1951" i="64" a="1"/>
  <c r="BD73" i="861" l="1"/>
  <c r="BD75" i="861" s="1"/>
  <c r="BN668" i="64"/>
  <c r="BN664" i="64"/>
  <c r="BO659" i="64"/>
  <c r="N663" i="64"/>
  <c r="O659" i="64" s="1"/>
  <c r="BO651" i="64"/>
  <c r="BO2180" i="64"/>
  <c r="BP2176" i="64" s="1"/>
  <c r="AS177" i="64"/>
  <c r="AS1975" i="64"/>
  <c r="AR1656" i="64"/>
  <c r="AS1613" i="64"/>
  <c r="AS1585" i="64"/>
  <c r="AS1648" i="64"/>
  <c r="AS1719" i="64"/>
  <c r="AS1683" i="64"/>
  <c r="AS1951" i="64"/>
  <c r="AS1491" i="64"/>
  <c r="AS1515" i="64"/>
  <c r="AS1864" i="64"/>
  <c r="AS1339" i="64"/>
  <c r="AS1166" i="64"/>
  <c r="AS822" i="64"/>
  <c r="W726" i="64"/>
  <c r="X723" i="64"/>
  <c r="AB1168" i="64"/>
  <c r="AA1341" i="64"/>
  <c r="AB619" i="64"/>
  <c r="AC619" i="64"/>
  <c r="W1866" i="64"/>
  <c r="U1953" i="64"/>
  <c r="Y616" i="64"/>
  <c r="X621" i="64"/>
  <c r="AS2318" i="64"/>
  <c r="AT1718" i="64" a="1"/>
  <c r="AT1718" i="64" s="1"/>
  <c r="AT1682" i="64" a="1"/>
  <c r="AT1682" i="64" s="1"/>
  <c r="AT1647" i="64" a="1"/>
  <c r="AT1647" i="64" s="1"/>
  <c r="AT2310" i="64" a="1"/>
  <c r="AT2310" i="64" s="1"/>
  <c r="AT1612" i="64" a="1"/>
  <c r="AT1612" i="64" s="1"/>
  <c r="AT2344" i="64" a="1"/>
  <c r="AT2344" i="64" s="1"/>
  <c r="Z132" i="69"/>
  <c r="Z157" i="69" s="1"/>
  <c r="AT624" i="64" a="1"/>
  <c r="AT624" i="64" s="1"/>
  <c r="AT618" i="64" a="1"/>
  <c r="AT618" i="64" s="1"/>
  <c r="AN17" i="69"/>
  <c r="AN18" i="69" s="1"/>
  <c r="Y117" i="69"/>
  <c r="Y118" i="69" s="1"/>
  <c r="Y123" i="69" s="1"/>
  <c r="AT1950" i="64" a="1"/>
  <c r="AT1950" i="64" s="1"/>
  <c r="AT1860" i="64" a="1"/>
  <c r="AT1860" i="64" s="1"/>
  <c r="AT1338" i="64" a="1"/>
  <c r="AT1338" i="64" s="1"/>
  <c r="AT821" i="64" a="1"/>
  <c r="AT821"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1165" i="64" a="1"/>
  <c r="AT1165" i="64" s="1"/>
  <c r="AT1514" i="64" a="1"/>
  <c r="AT1514" i="64" s="1"/>
  <c r="AT1490" i="64" a="1"/>
  <c r="AT1490" i="64" s="1"/>
  <c r="AT1974" i="64" a="1"/>
  <c r="AT1974" i="64" s="1"/>
  <c r="AT1586" i="64" a="1"/>
  <c r="AT1586" i="64" s="1"/>
  <c r="AT1492" i="64" a="1"/>
  <c r="AT1492" i="64" s="1"/>
  <c r="AT1871" i="64" a="1"/>
  <c r="AT1871" i="64" s="1"/>
  <c r="AT797" i="64" a="1"/>
  <c r="AT797" i="64" s="1"/>
  <c r="AT1865" i="64" a="1"/>
  <c r="AT1865" i="64" s="1"/>
  <c r="AT799" i="64" a="1"/>
  <c r="AT799" i="64" s="1"/>
  <c r="AT1976" i="64" a="1"/>
  <c r="AT1976" i="64" s="1"/>
  <c r="AT1468" i="64" a="1"/>
  <c r="AT1468" i="64" s="1"/>
  <c r="AT1584" i="64" a="1"/>
  <c r="AT158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166" i="64" a="1"/>
  <c r="AT1951" i="64" a="1"/>
  <c r="AT1683" i="64" a="1"/>
  <c r="AT1515" i="64" a="1"/>
  <c r="AT1491" i="64" a="1"/>
  <c r="AT1975" i="64" a="1"/>
  <c r="AT1864" i="64" a="1"/>
  <c r="AT1719" i="64" a="1"/>
  <c r="AT1613" i="64" a="1"/>
  <c r="AT1585" i="64" a="1"/>
  <c r="AT1648" i="64" a="1"/>
  <c r="AT822" i="64" a="1"/>
  <c r="AT1339" i="64" a="1"/>
  <c r="BF18" i="861" l="1"/>
  <c r="BF27" i="861" s="1"/>
  <c r="BF28" i="861" s="1"/>
  <c r="BO660" i="64"/>
  <c r="BP2182" i="64"/>
  <c r="AT177" i="64"/>
  <c r="AT1975" i="64"/>
  <c r="AS1656" i="64"/>
  <c r="W724" i="64"/>
  <c r="W728" i="64" s="1"/>
  <c r="AT1719" i="64"/>
  <c r="AT1951" i="64"/>
  <c r="AT1613" i="64"/>
  <c r="AT1648" i="64"/>
  <c r="AT1683" i="64"/>
  <c r="AT1585" i="64"/>
  <c r="AT1491" i="64"/>
  <c r="AT1515" i="64"/>
  <c r="AT1864" i="64"/>
  <c r="AT1339" i="64"/>
  <c r="AT1166" i="64"/>
  <c r="AT822" i="64"/>
  <c r="AC1168" i="64"/>
  <c r="Y620" i="64"/>
  <c r="Y625" i="64" s="1"/>
  <c r="AT2318" i="64"/>
  <c r="AU1718" i="64" a="1"/>
  <c r="AU1718" i="64" s="1"/>
  <c r="AU1682" i="64" a="1"/>
  <c r="AU1682" i="64" s="1"/>
  <c r="AU1647" i="64" a="1"/>
  <c r="AU1647" i="64" s="1"/>
  <c r="AU2310" i="64" a="1"/>
  <c r="AU2310" i="64" s="1"/>
  <c r="AU1612" i="64" a="1"/>
  <c r="AU1612" i="64" s="1"/>
  <c r="AU2344" i="64" a="1"/>
  <c r="AU2344" i="64" s="1"/>
  <c r="Z135" i="69"/>
  <c r="Z140" i="69" s="1"/>
  <c r="Z150" i="69" s="1"/>
  <c r="AU624" i="64" a="1"/>
  <c r="AU624" i="64" s="1"/>
  <c r="AU618" i="64" a="1"/>
  <c r="AU618" i="64" s="1"/>
  <c r="AU1950" i="64" a="1"/>
  <c r="AU1950" i="64" s="1"/>
  <c r="AU1860" i="64" a="1"/>
  <c r="AU1860" i="64" s="1"/>
  <c r="AU1338" i="64" a="1"/>
  <c r="AU1338" i="64" s="1"/>
  <c r="Y173" i="69"/>
  <c r="Y175" i="69" s="1"/>
  <c r="Y119" i="69"/>
  <c r="AU821" i="64" a="1"/>
  <c r="AU821" i="64" s="1"/>
  <c r="AU191" i="64" a="1"/>
  <c r="AU191" i="64" s="1"/>
  <c r="AU40" i="64" a="1"/>
  <c r="AU40" i="64" s="1"/>
  <c r="AU176" i="64" a="1"/>
  <c r="AU176" i="64" s="1"/>
  <c r="AU245" i="64" a="1"/>
  <c r="AU245" i="64" s="1"/>
  <c r="AU175" i="64" a="1"/>
  <c r="AU175" i="64" s="1"/>
  <c r="AU192" i="64" a="1"/>
  <c r="AU192" i="64" s="1"/>
  <c r="AP190" i="64"/>
  <c r="L190" i="64" s="1"/>
  <c r="Y125" i="69"/>
  <c r="Z112" i="69"/>
  <c r="Z115" i="69" s="1"/>
  <c r="AU1165" i="64" a="1"/>
  <c r="AU1165" i="64" s="1"/>
  <c r="AU1586" i="64" a="1"/>
  <c r="AU1586" i="64" s="1"/>
  <c r="AU1974" i="64" a="1"/>
  <c r="AU1974" i="64" s="1"/>
  <c r="AU1865" i="64" a="1"/>
  <c r="AU1865" i="64" s="1"/>
  <c r="AU1468" i="64" a="1"/>
  <c r="AU1468" i="64" s="1"/>
  <c r="AU799" i="64" a="1"/>
  <c r="AU799" i="64" s="1"/>
  <c r="AU1871" i="64" a="1"/>
  <c r="AU1871" i="64" s="1"/>
  <c r="AU1976" i="64" a="1"/>
  <c r="AU1976" i="64" s="1"/>
  <c r="AU1584" i="64" a="1"/>
  <c r="AU1584" i="64" s="1"/>
  <c r="AU797" i="64" a="1"/>
  <c r="AU797" i="64" s="1"/>
  <c r="AU1492" i="64" a="1"/>
  <c r="AU1492" i="64" s="1"/>
  <c r="AU1514" i="64" a="1"/>
  <c r="AU1514" i="64" s="1"/>
  <c r="AU1490" i="64" a="1"/>
  <c r="AU149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975" i="64" a="1"/>
  <c r="AU1339" i="64" a="1"/>
  <c r="AU1683" i="64" a="1"/>
  <c r="AU1648" i="64" a="1"/>
  <c r="AU822" i="64" a="1"/>
  <c r="AU1864" i="64" a="1"/>
  <c r="AU1491" i="64" a="1"/>
  <c r="AU1719" i="64" a="1"/>
  <c r="AU1585" i="64" a="1"/>
  <c r="AU1515" i="64" a="1"/>
  <c r="AU1613" i="64" a="1"/>
  <c r="AU1166" i="64" a="1"/>
  <c r="AU1951" i="64" a="1"/>
  <c r="BE44" i="861" l="1"/>
  <c r="BO662" i="64"/>
  <c r="BP2186" i="64" a="1"/>
  <c r="BP2186" i="64" s="1"/>
  <c r="BP2179" i="64" s="1"/>
  <c r="AU177" i="64"/>
  <c r="AU1975" i="64"/>
  <c r="AT1656" i="64"/>
  <c r="AP193" i="64"/>
  <c r="AU1613" i="64"/>
  <c r="AU1951" i="64"/>
  <c r="AU1585" i="64"/>
  <c r="AU1683" i="64"/>
  <c r="AU1648" i="64"/>
  <c r="AU1719" i="64"/>
  <c r="AU1491" i="64"/>
  <c r="AU1515" i="64"/>
  <c r="AU1864" i="64"/>
  <c r="AU1339" i="64"/>
  <c r="AU1166" i="64"/>
  <c r="AU822" i="64"/>
  <c r="X726" i="64"/>
  <c r="Y723" i="64"/>
  <c r="AD1168" i="64"/>
  <c r="AB1341" i="64"/>
  <c r="AD619" i="64"/>
  <c r="AC1341" i="64"/>
  <c r="T1919" i="64"/>
  <c r="S1929" i="64"/>
  <c r="S1469" i="64"/>
  <c r="Y621" i="64"/>
  <c r="Z616" i="64"/>
  <c r="V1953" i="64"/>
  <c r="X1866" i="64"/>
  <c r="AV1718" i="64" a="1"/>
  <c r="AV1718" i="64" s="1"/>
  <c r="AV1682" i="64" a="1"/>
  <c r="AV1682" i="64" s="1"/>
  <c r="AV1647" i="64" a="1"/>
  <c r="AV1647" i="64" s="1"/>
  <c r="AU2318" i="64"/>
  <c r="AV2310" i="64" a="1"/>
  <c r="AV2310" i="64" s="1"/>
  <c r="AV1612" i="64" a="1"/>
  <c r="AV1612" i="64" s="1"/>
  <c r="AV2344" i="64" a="1"/>
  <c r="AV2344" i="64" s="1"/>
  <c r="Z142" i="69"/>
  <c r="Z152" i="69" s="1"/>
  <c r="AA129" i="69"/>
  <c r="AA134" i="69" s="1"/>
  <c r="Z136" i="69"/>
  <c r="AV624" i="64" a="1"/>
  <c r="AV624" i="64" s="1"/>
  <c r="AV618" i="64" a="1"/>
  <c r="AV618" i="64" s="1"/>
  <c r="AV1950" i="64" a="1"/>
  <c r="AV1950" i="64" s="1"/>
  <c r="Z117" i="69"/>
  <c r="Z118" i="69" s="1"/>
  <c r="AV1860" i="64" a="1"/>
  <c r="AV1860" i="64" s="1"/>
  <c r="AV1338" i="64" a="1"/>
  <c r="AV1338" i="64" s="1"/>
  <c r="AV821" i="64" a="1"/>
  <c r="AV821" i="64" s="1"/>
  <c r="AV40" i="64" a="1"/>
  <c r="AV40" i="64" s="1"/>
  <c r="AV191" i="64" a="1"/>
  <c r="AV191" i="64" s="1"/>
  <c r="AV175" i="64" a="1"/>
  <c r="AV175" i="64" s="1"/>
  <c r="AV176" i="64" a="1"/>
  <c r="AV176" i="64" s="1"/>
  <c r="AV245" i="64" a="1"/>
  <c r="AV245" i="64" s="1"/>
  <c r="AV192" i="64" a="1"/>
  <c r="AV192" i="64" s="1"/>
  <c r="AQ190" i="64"/>
  <c r="AV1165" i="64" a="1"/>
  <c r="AV1165" i="64" s="1"/>
  <c r="AV1586" i="64" a="1"/>
  <c r="AV1586" i="64" s="1"/>
  <c r="AV1974" i="64" a="1"/>
  <c r="AV1974" i="64" s="1"/>
  <c r="AV1871" i="64" a="1"/>
  <c r="AV1871" i="64" s="1"/>
  <c r="AV1584" i="64" a="1"/>
  <c r="AV1584" i="64" s="1"/>
  <c r="AV1490" i="64" a="1"/>
  <c r="AV1490" i="64" s="1"/>
  <c r="AV797" i="64" a="1"/>
  <c r="AV797" i="64" s="1"/>
  <c r="AV1514" i="64" a="1"/>
  <c r="AV1514" i="64" s="1"/>
  <c r="AV1976" i="64" a="1"/>
  <c r="AV1976" i="64" s="1"/>
  <c r="AV1468" i="64" a="1"/>
  <c r="AV1468" i="64" s="1"/>
  <c r="AV799" i="64" a="1"/>
  <c r="AV799" i="64" s="1"/>
  <c r="AV1492" i="64" a="1"/>
  <c r="AV1492" i="64" s="1"/>
  <c r="AV1865" i="64" a="1"/>
  <c r="AV186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951" i="64" a="1"/>
  <c r="AV1339" i="64" a="1"/>
  <c r="AV1683" i="64" a="1"/>
  <c r="AV1648" i="64" a="1"/>
  <c r="AV1864" i="64" a="1"/>
  <c r="AV1166" i="64" a="1"/>
  <c r="AV1975" i="64" a="1"/>
  <c r="AV1491" i="64" a="1"/>
  <c r="AV822" i="64" a="1"/>
  <c r="AV1719" i="64" a="1"/>
  <c r="AV1585" i="64" a="1"/>
  <c r="AV1613" i="64" a="1"/>
  <c r="AV1515" i="64" a="1"/>
  <c r="BE101" i="861" l="1"/>
  <c r="DL101" i="861"/>
  <c r="BF95" i="861"/>
  <c r="BF64" i="861"/>
  <c r="BO652" i="64"/>
  <c r="BO654" i="64" s="1"/>
  <c r="BO655" i="64" s="1"/>
  <c r="BO663" i="64"/>
  <c r="BP2180" i="64"/>
  <c r="BQ2176" i="64" s="1"/>
  <c r="AV177" i="64"/>
  <c r="AV1975" i="64"/>
  <c r="AQ193" i="64"/>
  <c r="AU1656" i="64"/>
  <c r="X724" i="64"/>
  <c r="X728" i="64" s="1"/>
  <c r="AV1648" i="64"/>
  <c r="AV1683" i="64"/>
  <c r="AV1719" i="64"/>
  <c r="AV1585" i="64"/>
  <c r="AV1951" i="64"/>
  <c r="AV1613" i="64"/>
  <c r="AV1491" i="64"/>
  <c r="AV1515" i="64"/>
  <c r="AV1864" i="64"/>
  <c r="AV1339" i="64"/>
  <c r="AV1166" i="64"/>
  <c r="AV822" i="64"/>
  <c r="T1923" i="64"/>
  <c r="AD1341" i="64"/>
  <c r="AE1168" i="64"/>
  <c r="AE619" i="64"/>
  <c r="Z620" i="64"/>
  <c r="Z625" i="64" s="1"/>
  <c r="AV2318" i="64"/>
  <c r="AW1718" i="64" a="1"/>
  <c r="AW1718" i="64" s="1"/>
  <c r="AW1682" i="64" a="1"/>
  <c r="AW1682" i="64" s="1"/>
  <c r="AW1647" i="64" a="1"/>
  <c r="AW1647" i="64" s="1"/>
  <c r="AW2310" i="64" a="1"/>
  <c r="AW2310" i="64" s="1"/>
  <c r="AW1612" i="64" a="1"/>
  <c r="AW1612" i="64" s="1"/>
  <c r="AW2344" i="64" a="1"/>
  <c r="AW2344" i="64" s="1"/>
  <c r="Z146" i="69"/>
  <c r="Z148" i="69" s="1"/>
  <c r="AA132" i="69"/>
  <c r="AA157" i="69" s="1"/>
  <c r="AW624" i="64" a="1"/>
  <c r="AW624" i="64" s="1"/>
  <c r="AW618" i="64" a="1"/>
  <c r="AW618" i="64" s="1"/>
  <c r="AW1950" i="64" a="1"/>
  <c r="AW1950" i="64" s="1"/>
  <c r="AA112" i="69"/>
  <c r="AA115" i="69" s="1"/>
  <c r="Z119" i="69"/>
  <c r="Z198" i="69"/>
  <c r="Z177" i="69"/>
  <c r="AW1860" i="64" a="1"/>
  <c r="AW1860" i="64" s="1"/>
  <c r="AW1338" i="64" a="1"/>
  <c r="AW1338" i="64" s="1"/>
  <c r="AW821" i="64" a="1"/>
  <c r="AW821" i="64" s="1"/>
  <c r="AW191" i="64" a="1"/>
  <c r="AW191" i="64" s="1"/>
  <c r="AW245" i="64" a="1"/>
  <c r="AW245" i="64" s="1"/>
  <c r="AW176" i="64" a="1"/>
  <c r="AW176" i="64" s="1"/>
  <c r="AW40" i="64" a="1"/>
  <c r="AW40" i="64" s="1"/>
  <c r="AW175" i="64" a="1"/>
  <c r="AW175" i="64" s="1"/>
  <c r="AW192" i="64" a="1"/>
  <c r="AW192" i="64" s="1"/>
  <c r="AR190" i="64"/>
  <c r="AR193" i="64" s="1"/>
  <c r="Z125" i="69"/>
  <c r="Z123" i="69"/>
  <c r="AW1165" i="64" a="1"/>
  <c r="AW1165" i="64" s="1"/>
  <c r="AW1468" i="64" a="1"/>
  <c r="AW1468" i="64" s="1"/>
  <c r="AW797" i="64" a="1"/>
  <c r="AW797" i="64" s="1"/>
  <c r="AW1974" i="64" a="1"/>
  <c r="AW1974" i="64" s="1"/>
  <c r="AW799" i="64" a="1"/>
  <c r="AW799" i="64" s="1"/>
  <c r="AW1865" i="64" a="1"/>
  <c r="AW1865" i="64" s="1"/>
  <c r="AW1586" i="64" a="1"/>
  <c r="AW1586" i="64" s="1"/>
  <c r="AW1490" i="64" a="1"/>
  <c r="AW1490" i="64" s="1"/>
  <c r="AW1584" i="64" a="1"/>
  <c r="AW1584" i="64" s="1"/>
  <c r="AW1492" i="64" a="1"/>
  <c r="AW1492" i="64" s="1"/>
  <c r="AW1871" i="64" a="1"/>
  <c r="AW1871" i="64" s="1"/>
  <c r="AW1976" i="64" a="1"/>
  <c r="AW1976" i="64" s="1"/>
  <c r="AW1514" i="64" a="1"/>
  <c r="AW151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91" i="64" a="1"/>
  <c r="AW1585" i="64" a="1"/>
  <c r="AW1613" i="64" a="1"/>
  <c r="AW1975" i="64" a="1"/>
  <c r="AW1864" i="64" a="1"/>
  <c r="AW1515" i="64" a="1"/>
  <c r="AW1951" i="64" a="1"/>
  <c r="AW1166" i="64" a="1"/>
  <c r="AW1648" i="64" a="1"/>
  <c r="AW1719" i="64" a="1"/>
  <c r="AW1683" i="64" a="1"/>
  <c r="AW1339" i="64" a="1"/>
  <c r="AW822" i="64" a="1"/>
  <c r="BE73" i="861" l="1"/>
  <c r="BE75" i="861" s="1"/>
  <c r="BO668" i="64"/>
  <c r="BO664" i="64"/>
  <c r="BP659" i="64"/>
  <c r="BP648" i="64"/>
  <c r="BO656" i="64"/>
  <c r="BQ2182" i="64"/>
  <c r="AW177" i="64"/>
  <c r="AW1975" i="64"/>
  <c r="AV1656" i="64"/>
  <c r="T1924" i="64"/>
  <c r="AW1719" i="64"/>
  <c r="AW1951" i="64"/>
  <c r="AW1585" i="64"/>
  <c r="AW1613" i="64"/>
  <c r="AW1648" i="64"/>
  <c r="AW1683" i="64"/>
  <c r="AW1491" i="64"/>
  <c r="AW1515" i="64"/>
  <c r="AW1864" i="64"/>
  <c r="AW1339" i="64"/>
  <c r="AW1166" i="64"/>
  <c r="AW822" i="64"/>
  <c r="Y726" i="64"/>
  <c r="Z723" i="64"/>
  <c r="AF1168" i="64"/>
  <c r="AF619" i="64"/>
  <c r="AE1341" i="64"/>
  <c r="T1469" i="64"/>
  <c r="Y1866" i="64"/>
  <c r="Z621" i="64"/>
  <c r="AA616" i="64"/>
  <c r="W1953" i="64"/>
  <c r="AW2318" i="64"/>
  <c r="AX1718" i="64" a="1"/>
  <c r="AX1718" i="64" s="1"/>
  <c r="AX1682" i="64" a="1"/>
  <c r="AX1682" i="64" s="1"/>
  <c r="AX1647" i="64" a="1"/>
  <c r="AX1647" i="64" s="1"/>
  <c r="AX2310" i="64" a="1"/>
  <c r="AX2310" i="64" s="1"/>
  <c r="AX1612" i="64" a="1"/>
  <c r="AX1612" i="64" s="1"/>
  <c r="AX2344" i="64" a="1"/>
  <c r="AX2344" i="64" s="1"/>
  <c r="AA162" i="69"/>
  <c r="AA163" i="69" s="1"/>
  <c r="AA135" i="69"/>
  <c r="AA136" i="69" s="1"/>
  <c r="AA117" i="69"/>
  <c r="AA118" i="69" s="1"/>
  <c r="AA123" i="69" s="1"/>
  <c r="AX624" i="64" a="1"/>
  <c r="AX624" i="64" s="1"/>
  <c r="AX618" i="64" a="1"/>
  <c r="AX618" i="64" s="1"/>
  <c r="AX1950" i="64" a="1"/>
  <c r="AX1950" i="64" s="1"/>
  <c r="AX1860" i="64" a="1"/>
  <c r="AX1860" i="64" s="1"/>
  <c r="AX1338" i="64" a="1"/>
  <c r="AX1338" i="64" s="1"/>
  <c r="AR17" i="69"/>
  <c r="AR18" i="69" s="1"/>
  <c r="AX821" i="64" a="1"/>
  <c r="AX821" i="64" s="1"/>
  <c r="AX191" i="64" a="1"/>
  <c r="AX191" i="64" s="1"/>
  <c r="AX175" i="64" a="1"/>
  <c r="AX175" i="64" s="1"/>
  <c r="AX245" i="64" a="1"/>
  <c r="AX245" i="64" s="1"/>
  <c r="AX176" i="64" a="1"/>
  <c r="AX176" i="64" s="1"/>
  <c r="AX40" i="64" a="1"/>
  <c r="AX40" i="64" s="1"/>
  <c r="AX192" i="64" a="1"/>
  <c r="AX192" i="64" s="1"/>
  <c r="AS190" i="64"/>
  <c r="AS193" i="64" s="1"/>
  <c r="AX1165" i="64" a="1"/>
  <c r="AX1165" i="64" s="1"/>
  <c r="AX1976" i="64" a="1"/>
  <c r="AX1976" i="64" s="1"/>
  <c r="AX797" i="64" a="1"/>
  <c r="AX797" i="64" s="1"/>
  <c r="AX799" i="64" a="1"/>
  <c r="AX799" i="64" s="1"/>
  <c r="AX1865" i="64" a="1"/>
  <c r="AX1865" i="64" s="1"/>
  <c r="AX1514" i="64" a="1"/>
  <c r="AX1514" i="64" s="1"/>
  <c r="AX1974" i="64" a="1"/>
  <c r="AX1974" i="64" s="1"/>
  <c r="AX1584" i="64" a="1"/>
  <c r="AX1584" i="64" s="1"/>
  <c r="AX1586" i="64" a="1"/>
  <c r="AX1586" i="64" s="1"/>
  <c r="AX1490" i="64" a="1"/>
  <c r="AX1490" i="64" s="1"/>
  <c r="AX1871" i="64" a="1"/>
  <c r="AX1871" i="64" s="1"/>
  <c r="AX1492" i="64" a="1"/>
  <c r="AX1492" i="64" s="1"/>
  <c r="AX1468" i="64" a="1"/>
  <c r="AX146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613" i="64" a="1"/>
  <c r="AX1585" i="64" a="1"/>
  <c r="AX1951" i="64" a="1"/>
  <c r="AX1975" i="64" a="1"/>
  <c r="AX1719" i="64" a="1"/>
  <c r="AX1491" i="64" a="1"/>
  <c r="AX1166" i="64" a="1"/>
  <c r="AX1683" i="64" a="1"/>
  <c r="AX1648" i="64" a="1"/>
  <c r="AX1864" i="64" a="1"/>
  <c r="AX822" i="64" a="1"/>
  <c r="AX1339" i="64" a="1"/>
  <c r="AX1515" i="64" a="1"/>
  <c r="BG18" i="861" l="1"/>
  <c r="BG27" i="861" s="1"/>
  <c r="BG28" i="861" s="1"/>
  <c r="BP651" i="64"/>
  <c r="T1925" i="64"/>
  <c r="BQ2186" i="64" a="1"/>
  <c r="BQ2186" i="64" s="1"/>
  <c r="BQ2179" i="64" s="1"/>
  <c r="AX177" i="64"/>
  <c r="AX1975" i="64"/>
  <c r="AW1656" i="64"/>
  <c r="T1929" i="64"/>
  <c r="U1919" i="64"/>
  <c r="AX1683" i="64"/>
  <c r="AX1951" i="64"/>
  <c r="AX1719" i="64"/>
  <c r="AX1585" i="64"/>
  <c r="AX1613" i="64"/>
  <c r="AX1648" i="64"/>
  <c r="AX1491" i="64"/>
  <c r="AX1515" i="64"/>
  <c r="AX1864" i="64"/>
  <c r="AX1339" i="64"/>
  <c r="AX1166" i="64"/>
  <c r="AX822" i="64"/>
  <c r="Y724" i="64"/>
  <c r="AG1168" i="64"/>
  <c r="AG619" i="64"/>
  <c r="AF1341" i="64"/>
  <c r="AA620" i="64"/>
  <c r="AA625" i="64" s="1"/>
  <c r="AX2318" i="64"/>
  <c r="AY1718" i="64" a="1"/>
  <c r="AY1718" i="64" s="1"/>
  <c r="AY1682" i="64" a="1"/>
  <c r="AY1682" i="64" s="1"/>
  <c r="AY1647" i="64" a="1"/>
  <c r="AY1647" i="64" s="1"/>
  <c r="AY2310" i="64" a="1"/>
  <c r="AY2310" i="64" s="1"/>
  <c r="AY1612" i="64" a="1"/>
  <c r="AY1612" i="64" s="1"/>
  <c r="AY2344" i="64" a="1"/>
  <c r="AY2344"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1950" i="64" a="1"/>
  <c r="AY1950" i="64" s="1"/>
  <c r="AA198" i="69"/>
  <c r="AY1860" i="64" a="1"/>
  <c r="AY1860" i="64" s="1"/>
  <c r="AY1338" i="64" a="1"/>
  <c r="AY1338" i="64" s="1"/>
  <c r="AY821" i="64" a="1"/>
  <c r="AY821" i="64" s="1"/>
  <c r="AY176" i="64" a="1"/>
  <c r="AY176" i="64" s="1"/>
  <c r="AY245" i="64" a="1"/>
  <c r="AY245" i="64" s="1"/>
  <c r="AY191" i="64" a="1"/>
  <c r="AY191" i="64" s="1"/>
  <c r="AY40" i="64" a="1"/>
  <c r="AY40" i="64" s="1"/>
  <c r="AY175" i="64" a="1"/>
  <c r="AY175" i="64" s="1"/>
  <c r="AY192" i="64" a="1"/>
  <c r="AY192" i="64" s="1"/>
  <c r="AT190" i="64"/>
  <c r="AY1165" i="64" a="1"/>
  <c r="AY1165" i="64" s="1"/>
  <c r="AY1514" i="64" a="1"/>
  <c r="AY1514" i="64" s="1"/>
  <c r="AY797" i="64" a="1"/>
  <c r="AY797" i="64" s="1"/>
  <c r="AY1584" i="64" a="1"/>
  <c r="AY1584" i="64" s="1"/>
  <c r="AY1871" i="64" a="1"/>
  <c r="AY1871" i="64" s="1"/>
  <c r="AY1490" i="64" a="1"/>
  <c r="AY1490" i="64" s="1"/>
  <c r="AY1976" i="64" a="1"/>
  <c r="AY1976" i="64" s="1"/>
  <c r="AY1468" i="64" a="1"/>
  <c r="AY1468" i="64" s="1"/>
  <c r="AY1586" i="64" a="1"/>
  <c r="AY1586" i="64" s="1"/>
  <c r="AY1492" i="64" a="1"/>
  <c r="AY1492" i="64" s="1"/>
  <c r="AY1974" i="64" a="1"/>
  <c r="AY1974" i="64" s="1"/>
  <c r="AY799" i="64" a="1"/>
  <c r="AY799" i="64" s="1"/>
  <c r="AY1865" i="64" a="1"/>
  <c r="AY186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S798" i="64" a="1"/>
  <c r="AY1975" i="64" a="1"/>
  <c r="AY1719" i="64" a="1"/>
  <c r="AY1166" i="64" a="1"/>
  <c r="AY1648" i="64" a="1"/>
  <c r="AY1491" i="64" a="1"/>
  <c r="AY1585" i="64" a="1"/>
  <c r="AY1864" i="64" a="1"/>
  <c r="AY1515" i="64" a="1"/>
  <c r="AY1951" i="64" a="1"/>
  <c r="AY1683" i="64" a="1"/>
  <c r="AY1339" i="64" a="1"/>
  <c r="AY822" i="64" a="1"/>
  <c r="AY1613" i="64" a="1"/>
  <c r="BF44" i="861" l="1"/>
  <c r="BP660" i="64"/>
  <c r="BQ2180" i="64"/>
  <c r="BR2176" i="64" s="1"/>
  <c r="U1923" i="64"/>
  <c r="AY177" i="64"/>
  <c r="AY1975" i="64"/>
  <c r="AT193" i="64"/>
  <c r="AX1656" i="64"/>
  <c r="AY1683" i="64"/>
  <c r="AY1613" i="64"/>
  <c r="AY1648" i="64"/>
  <c r="AY1585" i="64"/>
  <c r="AY1719" i="64"/>
  <c r="AY1951" i="64"/>
  <c r="AY1491" i="64"/>
  <c r="AY1515" i="64"/>
  <c r="AY1864" i="64"/>
  <c r="AY1339" i="64"/>
  <c r="AY1166" i="64"/>
  <c r="AY822" i="64"/>
  <c r="Y728" i="64"/>
  <c r="Z726" i="64"/>
  <c r="Z724" i="64" s="1"/>
  <c r="AA723" i="64"/>
  <c r="AH1168" i="64"/>
  <c r="AH619" i="64"/>
  <c r="AG1341" i="64"/>
  <c r="S798" i="64"/>
  <c r="T1977" i="64"/>
  <c r="U1469" i="64"/>
  <c r="X1953" i="64"/>
  <c r="Z1866" i="64"/>
  <c r="AA621" i="64"/>
  <c r="AB616" i="64"/>
  <c r="AY2318" i="64"/>
  <c r="AZ1682" i="64" a="1"/>
  <c r="AZ1682" i="64" s="1"/>
  <c r="AZ1718" i="64" a="1"/>
  <c r="AZ1718" i="64" s="1"/>
  <c r="AZ1647" i="64" a="1"/>
  <c r="AZ1647" i="64" s="1"/>
  <c r="AZ2310" i="64" a="1"/>
  <c r="AZ2310" i="64" s="1"/>
  <c r="AZ1612" i="64" a="1"/>
  <c r="AZ1612" i="64" s="1"/>
  <c r="AZ2344" i="64" a="1"/>
  <c r="AZ2344"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1950" i="64" a="1"/>
  <c r="AZ1950" i="64" s="1"/>
  <c r="AZ1860" i="64" a="1"/>
  <c r="AZ1860" i="64" s="1"/>
  <c r="AZ1338" i="64" a="1"/>
  <c r="AZ1338" i="64" s="1"/>
  <c r="AZ821" i="64" a="1"/>
  <c r="AZ821" i="64" s="1"/>
  <c r="AZ176" i="64" a="1"/>
  <c r="AZ176" i="64" s="1"/>
  <c r="AZ40" i="64" a="1"/>
  <c r="AZ40" i="64" s="1"/>
  <c r="AZ245" i="64" a="1"/>
  <c r="AZ245" i="64" s="1"/>
  <c r="AZ191" i="64" a="1"/>
  <c r="AZ191" i="64" s="1"/>
  <c r="AZ175" i="64" a="1"/>
  <c r="AZ175" i="64" s="1"/>
  <c r="AZ192" i="64" a="1"/>
  <c r="AZ192" i="64" s="1"/>
  <c r="AU190" i="64"/>
  <c r="AU193" i="64" s="1"/>
  <c r="AB115" i="69"/>
  <c r="AB118" i="69" s="1"/>
  <c r="AB123" i="69" s="1"/>
  <c r="AZ1165" i="64" a="1"/>
  <c r="AZ1165" i="64" s="1"/>
  <c r="AZ799" i="64" a="1"/>
  <c r="AZ799" i="64" s="1"/>
  <c r="AZ1584" i="64" a="1"/>
  <c r="AZ1584" i="64" s="1"/>
  <c r="AZ1871" i="64" a="1"/>
  <c r="AZ1871" i="64" s="1"/>
  <c r="AZ797" i="64" a="1"/>
  <c r="AZ797" i="64" s="1"/>
  <c r="AZ1974" i="64" a="1"/>
  <c r="AZ1974" i="64" s="1"/>
  <c r="AZ1865" i="64" a="1"/>
  <c r="AZ1865" i="64" s="1"/>
  <c r="AZ1976" i="64" a="1"/>
  <c r="AZ1976" i="64" s="1"/>
  <c r="AZ1586" i="64" a="1"/>
  <c r="AZ1586" i="64" s="1"/>
  <c r="AZ1490" i="64" a="1"/>
  <c r="AZ1490" i="64" s="1"/>
  <c r="AZ1514" i="64" a="1"/>
  <c r="AZ1514" i="64" s="1"/>
  <c r="AZ1492" i="64" a="1"/>
  <c r="AZ1492" i="64" s="1"/>
  <c r="AZ1468" i="64" a="1"/>
  <c r="AZ146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491" i="64" a="1"/>
  <c r="AZ1864" i="64" a="1"/>
  <c r="AZ822" i="64" a="1"/>
  <c r="AZ1613" i="64" a="1"/>
  <c r="AZ1339" i="64" a="1"/>
  <c r="AZ1719" i="64" a="1"/>
  <c r="AZ1975" i="64" a="1"/>
  <c r="AZ1585" i="64" a="1"/>
  <c r="AZ1648" i="64" a="1"/>
  <c r="AZ1166" i="64" a="1"/>
  <c r="AZ1683" i="64" a="1"/>
  <c r="AZ1515" i="64" a="1"/>
  <c r="AZ1951" i="64" a="1"/>
  <c r="BG64" i="861" l="1"/>
  <c r="BF101" i="861"/>
  <c r="BG95" i="861"/>
  <c r="BP662" i="64"/>
  <c r="BP652" i="64" s="1"/>
  <c r="BP654" i="64" s="1"/>
  <c r="BP655" i="64" s="1"/>
  <c r="U1924" i="64"/>
  <c r="U1925" i="64" s="1"/>
  <c r="BR2182" i="64"/>
  <c r="AZ177" i="64"/>
  <c r="AZ1975" i="64"/>
  <c r="AY1656" i="64"/>
  <c r="AZ1683" i="64"/>
  <c r="AZ1951" i="64"/>
  <c r="AZ1585" i="64"/>
  <c r="AZ1613" i="64"/>
  <c r="AZ1648" i="64"/>
  <c r="AZ1719" i="64"/>
  <c r="AZ1491" i="64"/>
  <c r="AZ1515" i="64"/>
  <c r="AZ1864" i="64"/>
  <c r="AZ1339" i="64"/>
  <c r="AZ1166" i="64"/>
  <c r="AZ822" i="64"/>
  <c r="Z728" i="64"/>
  <c r="AI1168" i="64"/>
  <c r="AI619" i="64"/>
  <c r="S800" i="64"/>
  <c r="T1493" i="64"/>
  <c r="AB620" i="64"/>
  <c r="AB625" i="64" s="1"/>
  <c r="AB162" i="69"/>
  <c r="AB163" i="69" s="1"/>
  <c r="AZ2318" i="64"/>
  <c r="BA1718" i="64" a="1"/>
  <c r="BA1718" i="64" s="1"/>
  <c r="BA1682" i="64" a="1"/>
  <c r="BA1682" i="64" s="1"/>
  <c r="BA1647" i="64" a="1"/>
  <c r="BA1647" i="64" s="1"/>
  <c r="BA2310" i="64" a="1"/>
  <c r="BA2310" i="64" s="1"/>
  <c r="BA1612" i="64" a="1"/>
  <c r="BA1612" i="64" s="1"/>
  <c r="AB192" i="69"/>
  <c r="AB200" i="69" s="1"/>
  <c r="BA2344" i="64" a="1"/>
  <c r="BA2344" i="64" s="1"/>
  <c r="AB188" i="69"/>
  <c r="AC183" i="69"/>
  <c r="AC186" i="69" s="1"/>
  <c r="BA618" i="64" a="1"/>
  <c r="BA618" i="64" s="1"/>
  <c r="BA624" i="64" a="1"/>
  <c r="BA624" i="64" s="1"/>
  <c r="AB136" i="69"/>
  <c r="AC129" i="69"/>
  <c r="AC132" i="69" s="1"/>
  <c r="AC157" i="69" s="1"/>
  <c r="AB140" i="69"/>
  <c r="AB150" i="69" s="1"/>
  <c r="AB152" i="69"/>
  <c r="AB146" i="69"/>
  <c r="AB148" i="69" s="1"/>
  <c r="BA1950" i="64" a="1"/>
  <c r="BA1950" i="64" s="1"/>
  <c r="AU17" i="69"/>
  <c r="AU18" i="69" s="1"/>
  <c r="BA1860" i="64" a="1"/>
  <c r="BA1860" i="64" s="1"/>
  <c r="BA1338" i="64" a="1"/>
  <c r="BA1338" i="64" s="1"/>
  <c r="AB119" i="69"/>
  <c r="BA821" i="64" a="1"/>
  <c r="BA821" i="64" s="1"/>
  <c r="BA40" i="64" a="1"/>
  <c r="BA40" i="64" s="1"/>
  <c r="BA245" i="64" a="1"/>
  <c r="BA245" i="64" s="1"/>
  <c r="BA191" i="64" a="1"/>
  <c r="BA191" i="64" s="1"/>
  <c r="BA176" i="64" a="1"/>
  <c r="BA176" i="64" s="1"/>
  <c r="BA175" i="64" a="1"/>
  <c r="BA175" i="64" s="1"/>
  <c r="BA192" i="64" a="1"/>
  <c r="BA192" i="64" s="1"/>
  <c r="AV190" i="64"/>
  <c r="AV193" i="64" s="1"/>
  <c r="AB125" i="69"/>
  <c r="BA1165" i="64" a="1"/>
  <c r="BA1165" i="64" s="1"/>
  <c r="BA799" i="64" a="1"/>
  <c r="BA799" i="64" s="1"/>
  <c r="BA1976" i="64" a="1"/>
  <c r="BA1976" i="64" s="1"/>
  <c r="BA797" i="64" a="1"/>
  <c r="BA797" i="64" s="1"/>
  <c r="BA1514" i="64" a="1"/>
  <c r="BA1514" i="64" s="1"/>
  <c r="BA1871" i="64" a="1"/>
  <c r="BA1871" i="64" s="1"/>
  <c r="BA1974" i="64" a="1"/>
  <c r="BA1974" i="64" s="1"/>
  <c r="BA1865" i="64" a="1"/>
  <c r="BA1865" i="64" s="1"/>
  <c r="BA1468" i="64" a="1"/>
  <c r="BA1468" i="64" s="1"/>
  <c r="BA1492" i="64" a="1"/>
  <c r="BA1492" i="64" s="1"/>
  <c r="BA1586" i="64" a="1"/>
  <c r="BA1586" i="64" s="1"/>
  <c r="BA1490" i="64" a="1"/>
  <c r="BA1490" i="64" s="1"/>
  <c r="BA1584" i="64" a="1"/>
  <c r="BA158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585" i="64" a="1"/>
  <c r="BA1864" i="64" a="1"/>
  <c r="BA1339" i="64" a="1"/>
  <c r="BA1491" i="64" a="1"/>
  <c r="T798" i="64" a="1"/>
  <c r="BA1648" i="64" a="1"/>
  <c r="BA1975" i="64" a="1"/>
  <c r="BA1166" i="64" a="1"/>
  <c r="BA822" i="64" a="1"/>
  <c r="BA1613" i="64" a="1"/>
  <c r="BA1683" i="64" a="1"/>
  <c r="BA1719" i="64" a="1"/>
  <c r="BA1951" i="64" a="1"/>
  <c r="BA1515" i="64" a="1"/>
  <c r="BF73" i="861" l="1"/>
  <c r="BF75" i="861" s="1"/>
  <c r="BP663" i="64"/>
  <c r="BP668" i="64" s="1"/>
  <c r="BP656" i="64"/>
  <c r="BQ648" i="64"/>
  <c r="BQ651" i="64" s="1"/>
  <c r="U1929" i="64"/>
  <c r="V1919" i="64"/>
  <c r="V1923" i="64" s="1"/>
  <c r="V1924" i="64" s="1"/>
  <c r="BR2186" i="64" a="1"/>
  <c r="BR2186" i="64" s="1"/>
  <c r="BR2179" i="64" s="1"/>
  <c r="BA177" i="64"/>
  <c r="BA1975" i="64"/>
  <c r="AZ1656" i="64"/>
  <c r="BA1719" i="64"/>
  <c r="BA1613" i="64"/>
  <c r="BA1585" i="64"/>
  <c r="BA1951" i="64"/>
  <c r="BA1648" i="64"/>
  <c r="BA1683" i="64"/>
  <c r="BA1491" i="64"/>
  <c r="BA1515" i="64"/>
  <c r="BA1864" i="64"/>
  <c r="BA1339" i="64"/>
  <c r="BA1166" i="64"/>
  <c r="BA822" i="64"/>
  <c r="AA726" i="64"/>
  <c r="AB723" i="64"/>
  <c r="AJ1168" i="64"/>
  <c r="AJ619" i="64"/>
  <c r="AH1341" i="64"/>
  <c r="U1977" i="64"/>
  <c r="T798" i="64"/>
  <c r="V1469" i="64"/>
  <c r="AA1866" i="64"/>
  <c r="Y1953" i="64"/>
  <c r="AB621" i="64"/>
  <c r="AC616" i="64"/>
  <c r="AB167" i="69"/>
  <c r="AB177" i="69" s="1"/>
  <c r="AC156" i="69"/>
  <c r="AC159" i="69" s="1"/>
  <c r="AC184" i="69" s="1"/>
  <c r="AC187" i="69" s="1"/>
  <c r="AC188" i="69" s="1"/>
  <c r="AB169" i="69"/>
  <c r="AB179" i="69" s="1"/>
  <c r="BB1682" i="64" a="1"/>
  <c r="BB1682" i="64" s="1"/>
  <c r="BB1718" i="64" a="1"/>
  <c r="BB1718" i="64" s="1"/>
  <c r="BB1647" i="64" a="1"/>
  <c r="BB1647" i="64" s="1"/>
  <c r="BA2318" i="64"/>
  <c r="BB2310" i="64" a="1"/>
  <c r="BB2310" i="64" s="1"/>
  <c r="BB1612" i="64" a="1"/>
  <c r="BB1612" i="64" s="1"/>
  <c r="AB198" i="69"/>
  <c r="BB2344" i="64" a="1"/>
  <c r="BB2344" i="64" s="1"/>
  <c r="BB624" i="64" a="1"/>
  <c r="BB624" i="64" s="1"/>
  <c r="BB618" i="64" a="1"/>
  <c r="BB618" i="64" s="1"/>
  <c r="AC134" i="69"/>
  <c r="AC135" i="69" s="1"/>
  <c r="AC136" i="69" s="1"/>
  <c r="AC117" i="69"/>
  <c r="AC118" i="69" s="1"/>
  <c r="AD112" i="69" s="1"/>
  <c r="BB1950" i="64" a="1"/>
  <c r="BB1950" i="64" s="1"/>
  <c r="BB1860" i="64" a="1"/>
  <c r="BB1860" i="64" s="1"/>
  <c r="BB1338" i="64" a="1"/>
  <c r="BB1338" i="64" s="1"/>
  <c r="BB821" i="64" a="1"/>
  <c r="BB821" i="64" s="1"/>
  <c r="BB40" i="64" a="1"/>
  <c r="BB40" i="64" s="1"/>
  <c r="BB245" i="64" a="1"/>
  <c r="BB245" i="64" s="1"/>
  <c r="BB191" i="64" a="1"/>
  <c r="BB191" i="64" s="1"/>
  <c r="BB176" i="64" a="1"/>
  <c r="BB176" i="64" s="1"/>
  <c r="BB175" i="64" a="1"/>
  <c r="BB175" i="64" s="1"/>
  <c r="BB192" i="64" a="1"/>
  <c r="BB192" i="64" s="1"/>
  <c r="AW190" i="64"/>
  <c r="BB1165" i="64" a="1"/>
  <c r="BB1165" i="64" s="1"/>
  <c r="BB797" i="64" a="1"/>
  <c r="BB797" i="64" s="1"/>
  <c r="BB1976" i="64" a="1"/>
  <c r="BB1976" i="64" s="1"/>
  <c r="BB1865" i="64" a="1"/>
  <c r="BB1865" i="64" s="1"/>
  <c r="BB1974" i="64" a="1"/>
  <c r="BB1974" i="64" s="1"/>
  <c r="BB799" i="64" a="1"/>
  <c r="BB799" i="64" s="1"/>
  <c r="BB1871" i="64" a="1"/>
  <c r="BB1871" i="64" s="1"/>
  <c r="BB1514" i="64" a="1"/>
  <c r="BB1514" i="64" s="1"/>
  <c r="BB1492" i="64" a="1"/>
  <c r="BB1492" i="64" s="1"/>
  <c r="BB1468" i="64" a="1"/>
  <c r="BB1468" i="64" s="1"/>
  <c r="BB1586" i="64" a="1"/>
  <c r="BB1586" i="64" s="1"/>
  <c r="BB1490" i="64" a="1"/>
  <c r="BB1490" i="64" s="1"/>
  <c r="BB1584" i="64" a="1"/>
  <c r="BB158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585" i="64" a="1"/>
  <c r="BB1864" i="64" a="1"/>
  <c r="BB1515" i="64" a="1"/>
  <c r="BB1951" i="64" a="1"/>
  <c r="BB822" i="64" a="1"/>
  <c r="BB1683" i="64" a="1"/>
  <c r="BB1491" i="64" a="1"/>
  <c r="BB1166" i="64" a="1"/>
  <c r="BB1648" i="64" a="1"/>
  <c r="BB1613" i="64" a="1"/>
  <c r="BB1975" i="64" a="1"/>
  <c r="BB1339" i="64" a="1"/>
  <c r="BB1719" i="64" a="1"/>
  <c r="BH18" i="861" l="1"/>
  <c r="BH27" i="861" s="1"/>
  <c r="BH28" i="861" s="1"/>
  <c r="BP664" i="64"/>
  <c r="BQ659" i="64"/>
  <c r="BQ660" i="64"/>
  <c r="BR2180" i="64"/>
  <c r="BS2176" i="64" s="1"/>
  <c r="V1925" i="64"/>
  <c r="W1919" i="64"/>
  <c r="W1923" i="64" s="1"/>
  <c r="W1924" i="64" s="1"/>
  <c r="W1925" i="64" s="1"/>
  <c r="V1929" i="64"/>
  <c r="BB177" i="64"/>
  <c r="BB1975" i="64"/>
  <c r="AW193" i="64"/>
  <c r="BA1656" i="64"/>
  <c r="BB1951" i="64"/>
  <c r="M1951" i="64" s="1"/>
  <c r="BB1613" i="64"/>
  <c r="M1613" i="64" s="1"/>
  <c r="BB1585" i="64"/>
  <c r="BB1648" i="64"/>
  <c r="BB1719" i="64"/>
  <c r="BB1683" i="64"/>
  <c r="M1683" i="64" s="1"/>
  <c r="BB1491" i="64"/>
  <c r="M1491" i="64" s="1"/>
  <c r="BB1515" i="64"/>
  <c r="BB1864" i="64"/>
  <c r="BB1339" i="64"/>
  <c r="M1339" i="64" s="1"/>
  <c r="BB1166" i="64"/>
  <c r="M1166" i="64" s="1"/>
  <c r="BB822" i="64"/>
  <c r="AA724" i="64"/>
  <c r="S1808" i="64"/>
  <c r="S1811" i="64"/>
  <c r="S1691" i="64"/>
  <c r="S1727" i="64"/>
  <c r="AK1168" i="64"/>
  <c r="AK619" i="64"/>
  <c r="AJ1341" i="64"/>
  <c r="AI1341" i="64"/>
  <c r="AC620" i="64"/>
  <c r="AC625" i="64" s="1"/>
  <c r="T800" i="64"/>
  <c r="U1493" i="64"/>
  <c r="AB173" i="69"/>
  <c r="AB175" i="69" s="1"/>
  <c r="AC161" i="69"/>
  <c r="AC162" i="69" s="1"/>
  <c r="AD156" i="69" s="1"/>
  <c r="AD159" i="69" s="1"/>
  <c r="AD184" i="69" s="1"/>
  <c r="AC194" i="69"/>
  <c r="AC202" i="69" s="1"/>
  <c r="BB2318" i="64"/>
  <c r="M2318" i="64" s="1"/>
  <c r="BC1718" i="64" a="1"/>
  <c r="BC1718" i="64" s="1"/>
  <c r="BC1647" i="64" a="1"/>
  <c r="BC1647" i="64" s="1"/>
  <c r="BC1682" i="64" a="1"/>
  <c r="BC1682" i="64" s="1"/>
  <c r="BC2310" i="64" a="1"/>
  <c r="BC2310" i="64" s="1"/>
  <c r="BC1612" i="64" a="1"/>
  <c r="BC1612" i="64" s="1"/>
  <c r="BC2344" i="64" a="1"/>
  <c r="BC2344" i="64" s="1"/>
  <c r="AD183" i="69"/>
  <c r="AD186" i="69" s="1"/>
  <c r="AC192" i="69"/>
  <c r="AC200" i="69" s="1"/>
  <c r="BC624" i="64" a="1"/>
  <c r="BC624" i="64" s="1"/>
  <c r="BC618" i="64" a="1"/>
  <c r="BC618" i="64" s="1"/>
  <c r="AD129" i="69"/>
  <c r="AD132" i="69" s="1"/>
  <c r="AD157" i="69" s="1"/>
  <c r="AC140" i="69"/>
  <c r="AC150" i="69" s="1"/>
  <c r="AC142" i="69"/>
  <c r="AC146" i="69" s="1"/>
  <c r="AC148" i="69" s="1"/>
  <c r="BC1950" i="64" a="1"/>
  <c r="BC1950" i="64" s="1"/>
  <c r="BC1860" i="64" a="1"/>
  <c r="BC1860" i="64" s="1"/>
  <c r="BC1338" i="64" a="1"/>
  <c r="BC1338" i="64" s="1"/>
  <c r="BC821" i="64" a="1"/>
  <c r="BC821" i="64" s="1"/>
  <c r="BC245" i="64" a="1"/>
  <c r="BC245" i="64" s="1"/>
  <c r="BC40" i="64" a="1"/>
  <c r="BC40" i="64" s="1"/>
  <c r="BC191" i="64" a="1"/>
  <c r="BC191" i="64" s="1"/>
  <c r="BC176" i="64" a="1"/>
  <c r="BC176" i="64" s="1"/>
  <c r="BC175" i="64" a="1"/>
  <c r="BC175" i="64" s="1"/>
  <c r="BC192" i="64" a="1"/>
  <c r="BC192" i="64" s="1"/>
  <c r="AX190" i="64"/>
  <c r="AX193" i="64" s="1"/>
  <c r="BC1165" i="64" a="1"/>
  <c r="BC1165" i="64" s="1"/>
  <c r="BC799" i="64" a="1"/>
  <c r="BC799" i="64" s="1"/>
  <c r="BC1865" i="64" a="1"/>
  <c r="BC1865" i="64" s="1"/>
  <c r="BC1492" i="64" a="1"/>
  <c r="BC1492" i="64" s="1"/>
  <c r="BC1586" i="64" a="1"/>
  <c r="BC1586" i="64" s="1"/>
  <c r="BC1490" i="64" a="1"/>
  <c r="BC1490" i="64" s="1"/>
  <c r="BC1468" i="64" a="1"/>
  <c r="BC1468" i="64" s="1"/>
  <c r="BC1974" i="64" a="1"/>
  <c r="BC1974" i="64" s="1"/>
  <c r="BC797" i="64" a="1"/>
  <c r="BC797" i="64" s="1"/>
  <c r="BC1514" i="64" a="1"/>
  <c r="BC1514" i="64" s="1"/>
  <c r="BC1976" i="64" a="1"/>
  <c r="BC1976" i="64" s="1"/>
  <c r="BC1871" i="64" a="1"/>
  <c r="BC1871" i="64" s="1"/>
  <c r="BC1584" i="64" a="1"/>
  <c r="BC158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864" i="64" a="1"/>
  <c r="BC1166" i="64" a="1"/>
  <c r="BC1491" i="64" a="1"/>
  <c r="BC1585" i="64" a="1"/>
  <c r="U798" i="64" a="1"/>
  <c r="BC1951" i="64" a="1"/>
  <c r="BC1683" i="64" a="1"/>
  <c r="BC1975" i="64" a="1"/>
  <c r="BC1719" i="64" a="1"/>
  <c r="BC822" i="64" a="1"/>
  <c r="BC1339" i="64" a="1"/>
  <c r="BC1515" i="64" a="1"/>
  <c r="BC1613" i="64" a="1"/>
  <c r="BC1648" i="64" a="1"/>
  <c r="BG44" i="861" l="1"/>
  <c r="BQ662" i="64"/>
  <c r="BS2182" i="64"/>
  <c r="BC177" i="64"/>
  <c r="BC1975" i="64"/>
  <c r="BB1656" i="64"/>
  <c r="M1656" i="64" s="1"/>
  <c r="BC1648" i="64"/>
  <c r="BC1719" i="64"/>
  <c r="BC1951" i="64"/>
  <c r="BC1585" i="64"/>
  <c r="BC1613" i="64"/>
  <c r="BC1683" i="64"/>
  <c r="BC1491" i="64"/>
  <c r="BC1515" i="64"/>
  <c r="BC1864" i="64"/>
  <c r="BC1339" i="64"/>
  <c r="BC1166" i="64"/>
  <c r="BC822" i="64"/>
  <c r="AA728" i="64"/>
  <c r="AC723" i="64"/>
  <c r="AB726" i="64"/>
  <c r="AL1168" i="64"/>
  <c r="AL619" i="64"/>
  <c r="AK1341" i="64"/>
  <c r="W1929" i="64"/>
  <c r="X1919" i="64"/>
  <c r="U798" i="64"/>
  <c r="V1977" i="64"/>
  <c r="W1469" i="64"/>
  <c r="AB1866" i="64"/>
  <c r="Z1953" i="64"/>
  <c r="T1587" i="64"/>
  <c r="AD616" i="64"/>
  <c r="AC621" i="64"/>
  <c r="AD161" i="69"/>
  <c r="AD162" i="69" s="1"/>
  <c r="AD163" i="69" s="1"/>
  <c r="AC167" i="69"/>
  <c r="AC173" i="69" s="1"/>
  <c r="AC175" i="69" s="1"/>
  <c r="AC163" i="69"/>
  <c r="AC169" i="69"/>
  <c r="AC179" i="69" s="1"/>
  <c r="BC2318" i="64"/>
  <c r="AD187" i="69"/>
  <c r="AD188" i="69" s="1"/>
  <c r="BD1718" i="64" a="1"/>
  <c r="BD1718" i="64" s="1"/>
  <c r="BD1682" i="64" a="1"/>
  <c r="BD1682" i="64" s="1"/>
  <c r="BD1647" i="64" a="1"/>
  <c r="BD1647" i="64" s="1"/>
  <c r="BD2310" i="64" a="1"/>
  <c r="BD2310" i="64" s="1"/>
  <c r="BD1612" i="64" a="1"/>
  <c r="BD1612" i="64" s="1"/>
  <c r="BD2344" i="64" a="1"/>
  <c r="BD2344" i="64" s="1"/>
  <c r="AC198" i="69"/>
  <c r="BD624" i="64" a="1"/>
  <c r="BD624" i="64" s="1"/>
  <c r="BD618" i="64" a="1"/>
  <c r="BD618" i="64" s="1"/>
  <c r="AC152" i="69"/>
  <c r="AD134" i="69"/>
  <c r="AD135" i="69" s="1"/>
  <c r="AD140" i="69" s="1"/>
  <c r="AD150" i="69" s="1"/>
  <c r="BD1950" i="64" a="1"/>
  <c r="BD1950" i="64" s="1"/>
  <c r="BD1860" i="64" a="1"/>
  <c r="BD1860" i="64" s="1"/>
  <c r="BD1338" i="64" a="1"/>
  <c r="BD1338" i="64" s="1"/>
  <c r="BD821" i="64" a="1"/>
  <c r="BD821" i="64" s="1"/>
  <c r="BD191" i="64" a="1"/>
  <c r="BD191" i="64" s="1"/>
  <c r="BD176" i="64" a="1"/>
  <c r="BD176" i="64" s="1"/>
  <c r="BD245" i="64" a="1"/>
  <c r="BD245" i="64" s="1"/>
  <c r="BD40" i="64" a="1"/>
  <c r="BD40" i="64" s="1"/>
  <c r="BD175" i="64" a="1"/>
  <c r="BD175" i="64" s="1"/>
  <c r="BD192" i="64" a="1"/>
  <c r="BD192" i="64" s="1"/>
  <c r="AY190" i="64"/>
  <c r="AY193" i="64" s="1"/>
  <c r="BD1165" i="64" a="1"/>
  <c r="BD1165" i="64" s="1"/>
  <c r="BD799" i="64" a="1"/>
  <c r="BD799" i="64" s="1"/>
  <c r="BD1865" i="64" a="1"/>
  <c r="BD1865" i="64" s="1"/>
  <c r="BD1492" i="64" a="1"/>
  <c r="BD1492" i="64" s="1"/>
  <c r="BD1514" i="64" a="1"/>
  <c r="BD1514" i="64" s="1"/>
  <c r="BD1586" i="64" a="1"/>
  <c r="BD1586" i="64" s="1"/>
  <c r="BD1976" i="64" a="1"/>
  <c r="BD1976" i="64" s="1"/>
  <c r="BD1490" i="64" a="1"/>
  <c r="BD1490" i="64" s="1"/>
  <c r="BD1974" i="64" a="1"/>
  <c r="BD1974" i="64" s="1"/>
  <c r="BD1871" i="64" a="1"/>
  <c r="BD1871" i="64" s="1"/>
  <c r="BD797" i="64" a="1"/>
  <c r="BD797" i="64" s="1"/>
  <c r="BD1584" i="64" a="1"/>
  <c r="BD1584" i="64" s="1"/>
  <c r="BD1468" i="64" a="1"/>
  <c r="BD146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822" i="64" a="1"/>
  <c r="BD1951" i="64" a="1"/>
  <c r="BD1719" i="64" a="1"/>
  <c r="BD1975" i="64" a="1"/>
  <c r="BD1515" i="64" a="1"/>
  <c r="BD1648" i="64" a="1"/>
  <c r="BD1683" i="64" a="1"/>
  <c r="BD1339" i="64" a="1"/>
  <c r="BD1864" i="64" a="1"/>
  <c r="BD1585" i="64" a="1"/>
  <c r="BD1491" i="64" a="1"/>
  <c r="BD1613" i="64" a="1"/>
  <c r="BD1166" i="64" a="1"/>
  <c r="BH95" i="861" l="1"/>
  <c r="BH64" i="861"/>
  <c r="BG101" i="861"/>
  <c r="BQ652" i="64"/>
  <c r="BQ654" i="64" s="1"/>
  <c r="BQ655" i="64" s="1"/>
  <c r="BQ663" i="64"/>
  <c r="BS2186" i="64" a="1"/>
  <c r="BS2186" i="64" s="1"/>
  <c r="BS2179" i="64" s="1"/>
  <c r="BD177" i="64"/>
  <c r="BD1975" i="64"/>
  <c r="BC1656" i="64"/>
  <c r="BD1648" i="64"/>
  <c r="BD1683" i="64"/>
  <c r="BD1719" i="64"/>
  <c r="BD1585" i="64"/>
  <c r="BD1951" i="64"/>
  <c r="BD1613" i="64"/>
  <c r="BD1491" i="64"/>
  <c r="BD1515" i="64"/>
  <c r="BD1864" i="64"/>
  <c r="BD1339" i="64"/>
  <c r="BD1166" i="64"/>
  <c r="BD822" i="64"/>
  <c r="AB724" i="64"/>
  <c r="X1923" i="64"/>
  <c r="X1924" i="64" s="1"/>
  <c r="AM1168" i="64"/>
  <c r="AM619" i="64"/>
  <c r="AL1341" i="64"/>
  <c r="AD620" i="64"/>
  <c r="AD625" i="64" s="1"/>
  <c r="U800" i="64"/>
  <c r="V1493" i="64"/>
  <c r="AC177" i="69"/>
  <c r="BD2318" i="64"/>
  <c r="AD194" i="69"/>
  <c r="AD202" i="69" s="1"/>
  <c r="AE183" i="69"/>
  <c r="AE186" i="69" s="1"/>
  <c r="AD192" i="69"/>
  <c r="AD200" i="69" s="1"/>
  <c r="BE1718" i="64" a="1"/>
  <c r="BE1718" i="64" s="1"/>
  <c r="BE1682" i="64" a="1"/>
  <c r="BE1682" i="64" s="1"/>
  <c r="BE1647" i="64" a="1"/>
  <c r="BE1647" i="64" s="1"/>
  <c r="BE2310" i="64" a="1"/>
  <c r="BE2310" i="64" s="1"/>
  <c r="BE1612" i="64" a="1"/>
  <c r="BE1612" i="64" s="1"/>
  <c r="BE2344" i="64" a="1"/>
  <c r="BE2344"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1950" i="64" a="1"/>
  <c r="BE1950" i="64" s="1"/>
  <c r="BE1860" i="64" a="1"/>
  <c r="BE1860" i="64" s="1"/>
  <c r="BE1338" i="64" a="1"/>
  <c r="BE1338" i="64" s="1"/>
  <c r="BE821" i="64" a="1"/>
  <c r="BE821" i="64" s="1"/>
  <c r="BE191" i="64" a="1"/>
  <c r="BE191" i="64" s="1"/>
  <c r="BE176" i="64" a="1"/>
  <c r="BE176" i="64" s="1"/>
  <c r="BE245" i="64" a="1"/>
  <c r="BE245" i="64" s="1"/>
  <c r="BE40" i="64" a="1"/>
  <c r="BE40" i="64" s="1"/>
  <c r="BE175" i="64" a="1"/>
  <c r="BE175" i="64" s="1"/>
  <c r="BE192" i="64" a="1"/>
  <c r="BE192" i="64" s="1"/>
  <c r="AZ190" i="64"/>
  <c r="AZ193" i="64" s="1"/>
  <c r="BE1165" i="64" a="1"/>
  <c r="BE1165" i="64" s="1"/>
  <c r="BE1974" i="64" a="1"/>
  <c r="BE1974" i="64" s="1"/>
  <c r="BE1865" i="64" a="1"/>
  <c r="BE1865" i="64" s="1"/>
  <c r="BE1586" i="64" a="1"/>
  <c r="BE1586" i="64" s="1"/>
  <c r="BE1490" i="64" a="1"/>
  <c r="BE1490" i="64" s="1"/>
  <c r="BE1871" i="64" a="1"/>
  <c r="BE1871" i="64" s="1"/>
  <c r="BE1976" i="64" a="1"/>
  <c r="BE1976" i="64" s="1"/>
  <c r="BE1514" i="64" a="1"/>
  <c r="BE1514" i="64" s="1"/>
  <c r="BE1492" i="64" a="1"/>
  <c r="BE1492" i="64" s="1"/>
  <c r="BE799" i="64" a="1"/>
  <c r="BE799" i="64" s="1"/>
  <c r="BE1584" i="64" a="1"/>
  <c r="BE1584" i="64" s="1"/>
  <c r="BE1468" i="64" a="1"/>
  <c r="BE1468" i="64" s="1"/>
  <c r="BE797" i="64" a="1"/>
  <c r="BE79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822" i="64" a="1"/>
  <c r="BE1648" i="64" a="1"/>
  <c r="V798" i="64" a="1"/>
  <c r="BE1339" i="64" a="1"/>
  <c r="BE1585" i="64" a="1"/>
  <c r="BE1975" i="64" a="1"/>
  <c r="BE1613" i="64" a="1"/>
  <c r="BE1683" i="64" a="1"/>
  <c r="BE1951" i="64" a="1"/>
  <c r="BE1491" i="64" a="1"/>
  <c r="BE1864" i="64" a="1"/>
  <c r="BE1515" i="64" a="1"/>
  <c r="BE1719" i="64" a="1"/>
  <c r="BE1166" i="64" a="1"/>
  <c r="BG73" i="861" l="1"/>
  <c r="BG75" i="861" s="1"/>
  <c r="BR659" i="64"/>
  <c r="BQ664" i="64"/>
  <c r="BQ668" i="64"/>
  <c r="BQ656" i="64"/>
  <c r="BR648" i="64"/>
  <c r="BR651" i="64" s="1"/>
  <c r="BS2180" i="64"/>
  <c r="BT2176" i="64" s="1"/>
  <c r="BT2182" i="64" s="1"/>
  <c r="BE177" i="64"/>
  <c r="BE1975" i="64"/>
  <c r="BD1656" i="64"/>
  <c r="BE1648" i="64"/>
  <c r="BE1683" i="64"/>
  <c r="BE1719" i="64"/>
  <c r="BE1951" i="64"/>
  <c r="BE1585" i="64"/>
  <c r="BE1613" i="64"/>
  <c r="BE1491" i="64"/>
  <c r="BE1515" i="64"/>
  <c r="BE1864" i="64"/>
  <c r="BE1339" i="64"/>
  <c r="BE1166" i="64"/>
  <c r="BE822" i="64"/>
  <c r="AB728" i="64"/>
  <c r="AC726" i="64"/>
  <c r="AC724" i="64" s="1"/>
  <c r="AD723" i="64"/>
  <c r="X1925" i="64"/>
  <c r="Y1919" i="64"/>
  <c r="Y1923" i="64" s="1"/>
  <c r="X1929" i="64"/>
  <c r="AN1168" i="64"/>
  <c r="AN619" i="64"/>
  <c r="V798" i="64"/>
  <c r="W1977" i="64"/>
  <c r="X1469" i="64"/>
  <c r="AE616" i="64"/>
  <c r="AD621" i="64"/>
  <c r="AA1953" i="64"/>
  <c r="AC1866" i="64"/>
  <c r="U1587" i="64"/>
  <c r="AD198" i="69"/>
  <c r="AE187" i="69"/>
  <c r="AE188" i="69" s="1"/>
  <c r="BE2318" i="64"/>
  <c r="BF1718" i="64" a="1"/>
  <c r="BF1718" i="64" s="1"/>
  <c r="BF1682" i="64" a="1"/>
  <c r="BF1682" i="64" s="1"/>
  <c r="BF1647" i="64" a="1"/>
  <c r="BF1647" i="64" s="1"/>
  <c r="BF2310" i="64" a="1"/>
  <c r="BF2310" i="64" s="1"/>
  <c r="BF1612" i="64" a="1"/>
  <c r="BF1612" i="64" s="1"/>
  <c r="BF2344" i="64" a="1"/>
  <c r="BF2344" i="64" s="1"/>
  <c r="AE161" i="69"/>
  <c r="AE162" i="69" s="1"/>
  <c r="AD173" i="69"/>
  <c r="AD175" i="69" s="1"/>
  <c r="BF624" i="64" a="1"/>
  <c r="BF624" i="64" s="1"/>
  <c r="BF618" i="64" a="1"/>
  <c r="BF618" i="64" s="1"/>
  <c r="AD152" i="69"/>
  <c r="AE134" i="69"/>
  <c r="AE135" i="69" s="1"/>
  <c r="AE136" i="69" s="1"/>
  <c r="BF1950" i="64" a="1"/>
  <c r="BF1950" i="64" s="1"/>
  <c r="BF1860" i="64" a="1"/>
  <c r="BF1860" i="64" s="1"/>
  <c r="BF1338" i="64" a="1"/>
  <c r="BF1338" i="64" s="1"/>
  <c r="BA190" i="64"/>
  <c r="BA193" i="64" s="1"/>
  <c r="BF821" i="64" a="1"/>
  <c r="BF821" i="64" s="1"/>
  <c r="BF191" i="64" a="1"/>
  <c r="BF191" i="64" s="1"/>
  <c r="BF176" i="64" a="1"/>
  <c r="BF176" i="64" s="1"/>
  <c r="BF245" i="64" a="1"/>
  <c r="BF245" i="64" s="1"/>
  <c r="BF40" i="64" a="1"/>
  <c r="BF40" i="64" s="1"/>
  <c r="BF175" i="64" a="1"/>
  <c r="BF175" i="64" s="1"/>
  <c r="BF192" i="64" a="1"/>
  <c r="BF192" i="64" s="1"/>
  <c r="BF1165" i="64" a="1"/>
  <c r="BF1165" i="64" s="1"/>
  <c r="BF1974" i="64" a="1"/>
  <c r="BF1974" i="64" s="1"/>
  <c r="BF1871" i="64" a="1"/>
  <c r="BF1871" i="64" s="1"/>
  <c r="BF1490" i="64" a="1"/>
  <c r="BF1490" i="64" s="1"/>
  <c r="BF1586" i="64" a="1"/>
  <c r="BF1586" i="64" s="1"/>
  <c r="BF1492" i="64" a="1"/>
  <c r="BF1492" i="64" s="1"/>
  <c r="BF797" i="64" a="1"/>
  <c r="BF797" i="64" s="1"/>
  <c r="BF1468" i="64" a="1"/>
  <c r="BF1468" i="64" s="1"/>
  <c r="BF1584" i="64" a="1"/>
  <c r="BF1584" i="64" s="1"/>
  <c r="BF1976" i="64" a="1"/>
  <c r="BF1976" i="64" s="1"/>
  <c r="BF799" i="64" a="1"/>
  <c r="BF799" i="64" s="1"/>
  <c r="BF1865" i="64" a="1"/>
  <c r="BF1865" i="64" s="1"/>
  <c r="BF1514" i="64" a="1"/>
  <c r="BF151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683" i="64" a="1"/>
  <c r="BF1975" i="64" a="1"/>
  <c r="BF1951" i="64" a="1"/>
  <c r="BF1491" i="64" a="1"/>
  <c r="BF1613" i="64" a="1"/>
  <c r="BF1864" i="64" a="1"/>
  <c r="BF1339" i="64" a="1"/>
  <c r="BF1585" i="64" a="1"/>
  <c r="BF1719" i="64" a="1"/>
  <c r="BF1166" i="64" a="1"/>
  <c r="BF1515" i="64" a="1"/>
  <c r="BF1648" i="64" a="1"/>
  <c r="BF822" i="64" a="1"/>
  <c r="BI18" i="861" l="1"/>
  <c r="BI27" i="861" s="1"/>
  <c r="BI28" i="861" s="1"/>
  <c r="BR660" i="64"/>
  <c r="BT2186" i="64" a="1"/>
  <c r="BT2186" i="64" s="1"/>
  <c r="BT2179" i="64" s="1"/>
  <c r="BT2180" i="64" s="1"/>
  <c r="BF177" i="64"/>
  <c r="BF1975" i="64"/>
  <c r="BE1656" i="64"/>
  <c r="BF1648" i="64"/>
  <c r="BF1683" i="64"/>
  <c r="BF1585" i="64"/>
  <c r="BF1719" i="64"/>
  <c r="BF1951" i="64"/>
  <c r="BF1613" i="64"/>
  <c r="BF1491" i="64"/>
  <c r="BF1515" i="64"/>
  <c r="BF1864" i="64"/>
  <c r="BF1339" i="64"/>
  <c r="BF1166" i="64"/>
  <c r="BF822" i="64"/>
  <c r="AC728" i="64"/>
  <c r="Y1924" i="64"/>
  <c r="Y1925" i="64" s="1"/>
  <c r="AO1168" i="64"/>
  <c r="AP619" i="64"/>
  <c r="AO619" i="64"/>
  <c r="AM1341" i="64"/>
  <c r="AN1341" i="64"/>
  <c r="W1493" i="64"/>
  <c r="V800" i="64"/>
  <c r="AE620" i="64"/>
  <c r="AE625" i="64" s="1"/>
  <c r="AE194" i="69"/>
  <c r="AE202" i="69" s="1"/>
  <c r="AE192" i="69"/>
  <c r="AE200" i="69" s="1"/>
  <c r="AF183" i="69"/>
  <c r="AF186" i="69" s="1"/>
  <c r="BF2318" i="64"/>
  <c r="BG1718" i="64" a="1"/>
  <c r="BG1718" i="64" s="1"/>
  <c r="BG1682" i="64" a="1"/>
  <c r="BG1682" i="64" s="1"/>
  <c r="BG1647" i="64" a="1"/>
  <c r="BG1647" i="64" s="1"/>
  <c r="BG2310" i="64" a="1"/>
  <c r="BG2310" i="64" s="1"/>
  <c r="BG1612" i="64" a="1"/>
  <c r="BG1612" i="64" s="1"/>
  <c r="BG2344" i="64" a="1"/>
  <c r="BG2344"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1950" i="64" a="1"/>
  <c r="BG1950" i="64" s="1"/>
  <c r="BG1860" i="64" a="1"/>
  <c r="BG1860" i="64" s="1"/>
  <c r="BG1338" i="64" a="1"/>
  <c r="BG1338" i="64" s="1"/>
  <c r="AF112" i="69"/>
  <c r="AF117" i="69" s="1"/>
  <c r="AE119" i="69"/>
  <c r="BG821" i="64" a="1"/>
  <c r="BG821" i="64" s="1"/>
  <c r="BG245" i="64" a="1"/>
  <c r="BG245" i="64" s="1"/>
  <c r="BG40" i="64" a="1"/>
  <c r="BG40" i="64" s="1"/>
  <c r="BG191" i="64" a="1"/>
  <c r="BG191" i="64" s="1"/>
  <c r="BG176" i="64" a="1"/>
  <c r="BG176" i="64" s="1"/>
  <c r="BG175" i="64" a="1"/>
  <c r="BG175" i="64" s="1"/>
  <c r="BG192" i="64" a="1"/>
  <c r="BG192" i="64" s="1"/>
  <c r="BB190" i="64"/>
  <c r="M190" i="64" s="1"/>
  <c r="BG1165" i="64" a="1"/>
  <c r="BG1165" i="64" s="1"/>
  <c r="BG799" i="64" a="1"/>
  <c r="BG799" i="64" s="1"/>
  <c r="BG1514" i="64" a="1"/>
  <c r="BG1514" i="64" s="1"/>
  <c r="BG1586" i="64" a="1"/>
  <c r="BG1586" i="64" s="1"/>
  <c r="BG1492" i="64" a="1"/>
  <c r="BG1492" i="64" s="1"/>
  <c r="BG1584" i="64" a="1"/>
  <c r="BG1584" i="64" s="1"/>
  <c r="BG797" i="64" a="1"/>
  <c r="BG797" i="64" s="1"/>
  <c r="BG1974" i="64" a="1"/>
  <c r="BG1974" i="64" s="1"/>
  <c r="BG1490" i="64" a="1"/>
  <c r="BG1490" i="64" s="1"/>
  <c r="BG1976" i="64" a="1"/>
  <c r="BG1976" i="64" s="1"/>
  <c r="BG1468" i="64" a="1"/>
  <c r="BG1468" i="64" s="1"/>
  <c r="BG1871" i="64" a="1"/>
  <c r="BG1871" i="64" s="1"/>
  <c r="BG1865" i="64" a="1"/>
  <c r="BG186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166" i="64" a="1"/>
  <c r="BG1719" i="64" a="1"/>
  <c r="BG1491" i="64" a="1"/>
  <c r="BG822" i="64" a="1"/>
  <c r="BG1975" i="64" a="1"/>
  <c r="BG1613" i="64" a="1"/>
  <c r="BG1648" i="64" a="1"/>
  <c r="BG1683" i="64" a="1"/>
  <c r="BG1339" i="64" a="1"/>
  <c r="W798" i="64" a="1"/>
  <c r="BG1585" i="64" a="1"/>
  <c r="BG1864" i="64" a="1"/>
  <c r="BG1515" i="64" a="1"/>
  <c r="BG1951" i="64" a="1"/>
  <c r="BH44" i="861" l="1"/>
  <c r="BR662" i="64"/>
  <c r="BG177" i="64"/>
  <c r="BG1975" i="64"/>
  <c r="BF1656" i="64"/>
  <c r="BB193" i="64"/>
  <c r="BG1613" i="64"/>
  <c r="BG1648" i="64"/>
  <c r="BG1585" i="64"/>
  <c r="BG1683" i="64"/>
  <c r="BG1951" i="64"/>
  <c r="BG1719" i="64"/>
  <c r="BG1491" i="64"/>
  <c r="BG1515" i="64"/>
  <c r="BG1864" i="64"/>
  <c r="BG1339" i="64"/>
  <c r="BG1166" i="64"/>
  <c r="BG822" i="64"/>
  <c r="BU2176" i="64"/>
  <c r="BU2182" i="64" s="1"/>
  <c r="AD726" i="64"/>
  <c r="AD724" i="64" s="1"/>
  <c r="L723" i="64"/>
  <c r="Y1929" i="64"/>
  <c r="Z1919" i="64"/>
  <c r="Z1923" i="64" s="1"/>
  <c r="AP1168" i="64"/>
  <c r="AQ619" i="64"/>
  <c r="AO1341" i="64"/>
  <c r="X1977" i="64"/>
  <c r="W798" i="64"/>
  <c r="Y1469" i="64"/>
  <c r="AD1866" i="64"/>
  <c r="V1587" i="64"/>
  <c r="AE621" i="64"/>
  <c r="AF616" i="64"/>
  <c r="AB1953" i="64"/>
  <c r="AE198" i="69"/>
  <c r="AE177" i="69"/>
  <c r="BG2318" i="64"/>
  <c r="BH1682" i="64" a="1"/>
  <c r="BH1682" i="64" s="1"/>
  <c r="BH1718" i="64" a="1"/>
  <c r="BH1718" i="64" s="1"/>
  <c r="BH1647" i="64" a="1"/>
  <c r="BH1647" i="64" s="1"/>
  <c r="BH2310" i="64" a="1"/>
  <c r="BH2310" i="64" s="1"/>
  <c r="BH1612" i="64" a="1"/>
  <c r="BH1612" i="64" s="1"/>
  <c r="BH2344" i="64" a="1"/>
  <c r="BH2344" i="64" s="1"/>
  <c r="AF159" i="69"/>
  <c r="AF184" i="69" s="1"/>
  <c r="AF187" i="69" s="1"/>
  <c r="AF192" i="69" s="1"/>
  <c r="BH618" i="64" a="1"/>
  <c r="BH618" i="64" s="1"/>
  <c r="BH624" i="64" a="1"/>
  <c r="BH624" i="64" s="1"/>
  <c r="AE152" i="69"/>
  <c r="AF134" i="69"/>
  <c r="AF135" i="69" s="1"/>
  <c r="BH1950" i="64" a="1"/>
  <c r="BH1950" i="64" s="1"/>
  <c r="AF115" i="69"/>
  <c r="AF118" i="69" s="1"/>
  <c r="AF123" i="69" s="1"/>
  <c r="BH1860" i="64" a="1"/>
  <c r="BH1860" i="64" s="1"/>
  <c r="BH1338" i="64" a="1"/>
  <c r="BH1338" i="64" s="1"/>
  <c r="BH821" i="64" a="1"/>
  <c r="BH821" i="64" s="1"/>
  <c r="BH40" i="64" a="1"/>
  <c r="BH40" i="64" s="1"/>
  <c r="BH176" i="64" a="1"/>
  <c r="BH176" i="64" s="1"/>
  <c r="BH245" i="64" a="1"/>
  <c r="BH245" i="64" s="1"/>
  <c r="BH191" i="64" a="1"/>
  <c r="BH191" i="64" s="1"/>
  <c r="BH175" i="64" a="1"/>
  <c r="BH175" i="64" s="1"/>
  <c r="BH192" i="64" a="1"/>
  <c r="BH192" i="64" s="1"/>
  <c r="BC190" i="64"/>
  <c r="BH1165" i="64" a="1"/>
  <c r="BH1165" i="64" s="1"/>
  <c r="BH1490" i="64" a="1"/>
  <c r="BH1490" i="64" s="1"/>
  <c r="BH1974" i="64" a="1"/>
  <c r="BH1974" i="64" s="1"/>
  <c r="BH1586" i="64" a="1"/>
  <c r="BH1586" i="64" s="1"/>
  <c r="BH1871" i="64" a="1"/>
  <c r="BH1871" i="64" s="1"/>
  <c r="BH797" i="64" a="1"/>
  <c r="BH797" i="64" s="1"/>
  <c r="BH799" i="64" a="1"/>
  <c r="BH799" i="64" s="1"/>
  <c r="BH1584" i="64" a="1"/>
  <c r="BH1584" i="64" s="1"/>
  <c r="BH1492" i="64" a="1"/>
  <c r="BH1492" i="64" s="1"/>
  <c r="BH1468" i="64" a="1"/>
  <c r="BH1468" i="64" s="1"/>
  <c r="BH1865" i="64" a="1"/>
  <c r="BH1865" i="64" s="1"/>
  <c r="BH1514" i="64" a="1"/>
  <c r="BH1514" i="64" s="1"/>
  <c r="BH1976" i="64" a="1"/>
  <c r="BH197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822" i="64" a="1"/>
  <c r="BH1585" i="64" a="1"/>
  <c r="BH1951" i="64" a="1"/>
  <c r="BH1864" i="64" a="1"/>
  <c r="BH1719" i="64" a="1"/>
  <c r="BH1515" i="64" a="1"/>
  <c r="BH1648" i="64" a="1"/>
  <c r="BH1613" i="64" a="1"/>
  <c r="BH1683" i="64" a="1"/>
  <c r="BH1975" i="64" a="1"/>
  <c r="BH1491" i="64" a="1"/>
  <c r="BH1166" i="64" a="1"/>
  <c r="BH1339" i="64" a="1"/>
  <c r="BH101" i="861" l="1"/>
  <c r="BI64" i="861"/>
  <c r="BI95" i="861"/>
  <c r="BR652" i="64"/>
  <c r="BR654" i="64" s="1"/>
  <c r="BR655" i="64" s="1"/>
  <c r="BR663" i="64"/>
  <c r="BU2186" i="64" a="1"/>
  <c r="BU2186" i="64" s="1"/>
  <c r="BU2179" i="64" s="1"/>
  <c r="BU2180" i="64" s="1"/>
  <c r="BH177" i="64"/>
  <c r="BH1975" i="64"/>
  <c r="BC193" i="64"/>
  <c r="BG1656" i="64"/>
  <c r="BH1648" i="64"/>
  <c r="BH1719" i="64"/>
  <c r="BH1683" i="64"/>
  <c r="BH1585" i="64"/>
  <c r="BH1951" i="64"/>
  <c r="BH1613" i="64"/>
  <c r="BH1491" i="64"/>
  <c r="BH1515" i="64"/>
  <c r="BH1864" i="64"/>
  <c r="BH1339" i="64"/>
  <c r="BH1166" i="64"/>
  <c r="BH822" i="64"/>
  <c r="AE723" i="64"/>
  <c r="AD728" i="64"/>
  <c r="Z1924" i="64"/>
  <c r="Z1925" i="64" s="1"/>
  <c r="AQ1168" i="64"/>
  <c r="AP1341" i="64"/>
  <c r="X1493" i="64"/>
  <c r="W800" i="64"/>
  <c r="AF620" i="64"/>
  <c r="AF625" i="64" s="1"/>
  <c r="BH2318" i="64"/>
  <c r="BI1718" i="64" a="1"/>
  <c r="BI1718" i="64" s="1"/>
  <c r="BI1682" i="64" a="1"/>
  <c r="BI1682" i="64" s="1"/>
  <c r="BI1647" i="64" a="1"/>
  <c r="BI1647" i="64" s="1"/>
  <c r="BI2310" i="64" a="1"/>
  <c r="BI2310" i="64" s="1"/>
  <c r="BI1612" i="64" a="1"/>
  <c r="BI1612" i="64" s="1"/>
  <c r="BI2344" i="64" a="1"/>
  <c r="BI2344"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1950" i="64" a="1"/>
  <c r="BI1950" i="64" s="1"/>
  <c r="BI1860" i="64" a="1"/>
  <c r="BI1860" i="64" s="1"/>
  <c r="BI1338" i="64" a="1"/>
  <c r="BI1338" i="64" s="1"/>
  <c r="BD190" i="64"/>
  <c r="BD193" i="64" s="1"/>
  <c r="BI821" i="64" a="1"/>
  <c r="BI821" i="64" s="1"/>
  <c r="BI176" i="64" a="1"/>
  <c r="BI176" i="64" s="1"/>
  <c r="BI191" i="64" a="1"/>
  <c r="BI191" i="64" s="1"/>
  <c r="BI245" i="64" a="1"/>
  <c r="BI245" i="64" s="1"/>
  <c r="BI40" i="64" a="1"/>
  <c r="BI40" i="64" s="1"/>
  <c r="BI175" i="64" a="1"/>
  <c r="BI175" i="64" s="1"/>
  <c r="BI192" i="64" a="1"/>
  <c r="BI192" i="64" s="1"/>
  <c r="BI1165" i="64" a="1"/>
  <c r="BI1165" i="64" s="1"/>
  <c r="BI797" i="64" a="1"/>
  <c r="BI797" i="64" s="1"/>
  <c r="BI1974" i="64" a="1"/>
  <c r="BI1974" i="64" s="1"/>
  <c r="BI1490" i="64" a="1"/>
  <c r="BI1490" i="64" s="1"/>
  <c r="BI799" i="64" a="1"/>
  <c r="BI799" i="64" s="1"/>
  <c r="BI1865" i="64" a="1"/>
  <c r="BI1865" i="64" s="1"/>
  <c r="BI1586" i="64" a="1"/>
  <c r="BI1586" i="64" s="1"/>
  <c r="BI1976" i="64" a="1"/>
  <c r="BI1976" i="64" s="1"/>
  <c r="BI1514" i="64" a="1"/>
  <c r="BI1514" i="64" s="1"/>
  <c r="BI1492" i="64" a="1"/>
  <c r="BI1492" i="64" s="1"/>
  <c r="BI1871" i="64" a="1"/>
  <c r="BI1871" i="64" s="1"/>
  <c r="BI1584" i="64" a="1"/>
  <c r="BI1584" i="64" s="1"/>
  <c r="BI1468" i="64" a="1"/>
  <c r="BI146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19" i="64" a="1"/>
  <c r="BI1339" i="64" a="1"/>
  <c r="BI1491" i="64" a="1"/>
  <c r="BI1515" i="64" a="1"/>
  <c r="BI1975" i="64" a="1"/>
  <c r="BI1613" i="64" a="1"/>
  <c r="BI1585" i="64" a="1"/>
  <c r="BI1864" i="64" a="1"/>
  <c r="BI1166" i="64" a="1"/>
  <c r="BI822" i="64" a="1"/>
  <c r="BI1683" i="64" a="1"/>
  <c r="BI1648" i="64" a="1"/>
  <c r="X798" i="64" a="1"/>
  <c r="BI1951" i="64" a="1"/>
  <c r="BH73" i="861" l="1"/>
  <c r="BH75" i="861" s="1"/>
  <c r="BR668" i="64"/>
  <c r="BS659" i="64"/>
  <c r="BR664" i="64"/>
  <c r="BR656" i="64"/>
  <c r="BS648" i="64"/>
  <c r="BI177" i="64"/>
  <c r="BI1975" i="64"/>
  <c r="BH1656" i="64"/>
  <c r="BI1613" i="64"/>
  <c r="BI1951" i="64"/>
  <c r="BI1648" i="64"/>
  <c r="BI1683" i="64"/>
  <c r="BI1585" i="64"/>
  <c r="BI1719" i="64"/>
  <c r="BI1491" i="64"/>
  <c r="BI1515" i="64"/>
  <c r="BI1864" i="64"/>
  <c r="BI1339" i="64"/>
  <c r="BI1166" i="64"/>
  <c r="BI822" i="64"/>
  <c r="BV2176" i="64"/>
  <c r="BV2182" i="64" s="1"/>
  <c r="AE726" i="64"/>
  <c r="AF723" i="64"/>
  <c r="Z1929" i="64"/>
  <c r="AA1919" i="64"/>
  <c r="AA1923" i="64" s="1"/>
  <c r="AR1168" i="64"/>
  <c r="AQ1341" i="64"/>
  <c r="AR619" i="64"/>
  <c r="X798" i="64"/>
  <c r="Y1977" i="64"/>
  <c r="Z1469" i="64"/>
  <c r="AE1866" i="64"/>
  <c r="AF621" i="64"/>
  <c r="AG616" i="64"/>
  <c r="W1587" i="64"/>
  <c r="AC1953" i="64"/>
  <c r="BI2318" i="64"/>
  <c r="AG161" i="69"/>
  <c r="BJ1682" i="64" a="1"/>
  <c r="BJ1682" i="64" s="1"/>
  <c r="BJ1718" i="64" a="1"/>
  <c r="BJ1718" i="64" s="1"/>
  <c r="BJ1647" i="64" a="1"/>
  <c r="BJ1647" i="64" s="1"/>
  <c r="BJ2310" i="64" a="1"/>
  <c r="BJ2310" i="64" s="1"/>
  <c r="BJ1612" i="64" a="1"/>
  <c r="BJ1612" i="64" s="1"/>
  <c r="BJ2344" i="64" a="1"/>
  <c r="BJ2344" i="64" s="1"/>
  <c r="AF163" i="69"/>
  <c r="AF167" i="69"/>
  <c r="AF177" i="69" s="1"/>
  <c r="AF169" i="69"/>
  <c r="AF179" i="69" s="1"/>
  <c r="BJ624" i="64" a="1"/>
  <c r="BJ624" i="64" s="1"/>
  <c r="BJ618" i="64" a="1"/>
  <c r="BJ618" i="64" s="1"/>
  <c r="AF152" i="69"/>
  <c r="AG132" i="69"/>
  <c r="AG157" i="69" s="1"/>
  <c r="BJ1950" i="64" a="1"/>
  <c r="BJ1950" i="64" s="1"/>
  <c r="BJ1860" i="64" a="1"/>
  <c r="BJ1860" i="64" s="1"/>
  <c r="BJ1338" i="64" a="1"/>
  <c r="BJ1338" i="64" s="1"/>
  <c r="AG117" i="69"/>
  <c r="AG118" i="69" s="1"/>
  <c r="AG123" i="69" s="1"/>
  <c r="BJ821" i="64" a="1"/>
  <c r="BJ821" i="64" s="1"/>
  <c r="BJ176" i="64" a="1"/>
  <c r="BJ176" i="64" s="1"/>
  <c r="BJ191" i="64" a="1"/>
  <c r="BJ191" i="64" s="1"/>
  <c r="BJ245" i="64" a="1"/>
  <c r="BJ245" i="64" s="1"/>
  <c r="BJ40" i="64" a="1"/>
  <c r="BJ40" i="64" s="1"/>
  <c r="BJ175" i="64" a="1"/>
  <c r="BJ175" i="64" s="1"/>
  <c r="BJ192" i="64" a="1"/>
  <c r="BJ192" i="64" s="1"/>
  <c r="BE190" i="64"/>
  <c r="BE193" i="64" s="1"/>
  <c r="BJ1165" i="64" a="1"/>
  <c r="BJ1165" i="64" s="1"/>
  <c r="BJ797" i="64" a="1"/>
  <c r="BJ797" i="64" s="1"/>
  <c r="BJ1584" i="64" a="1"/>
  <c r="BJ1584" i="64" s="1"/>
  <c r="BJ1976" i="64" a="1"/>
  <c r="BJ1976" i="64" s="1"/>
  <c r="BJ1468" i="64" a="1"/>
  <c r="BJ1468" i="64" s="1"/>
  <c r="BJ799" i="64" a="1"/>
  <c r="BJ799" i="64" s="1"/>
  <c r="BJ1865" i="64" a="1"/>
  <c r="BJ1865" i="64" s="1"/>
  <c r="BJ1490" i="64" a="1"/>
  <c r="BJ1490" i="64" s="1"/>
  <c r="BJ1514" i="64" a="1"/>
  <c r="BJ1514" i="64" s="1"/>
  <c r="BJ1586" i="64" a="1"/>
  <c r="BJ1586" i="64" s="1"/>
  <c r="BJ1974" i="64" a="1"/>
  <c r="BJ1974" i="64" s="1"/>
  <c r="BJ1871" i="64" a="1"/>
  <c r="BJ1871" i="64" s="1"/>
  <c r="BJ1492" i="64" a="1"/>
  <c r="BJ149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491" i="64" a="1"/>
  <c r="BJ1975" i="64" a="1"/>
  <c r="BJ1339" i="64" a="1"/>
  <c r="BJ1683" i="64" a="1"/>
  <c r="BJ1719" i="64" a="1"/>
  <c r="BJ1585" i="64" a="1"/>
  <c r="BJ1648" i="64" a="1"/>
  <c r="BJ1864" i="64" a="1"/>
  <c r="BJ1951" i="64" a="1"/>
  <c r="BJ1166" i="64" a="1"/>
  <c r="BJ1515" i="64" a="1"/>
  <c r="BJ1613" i="64" a="1"/>
  <c r="BJ822" i="64" a="1"/>
  <c r="BJ18" i="861" l="1"/>
  <c r="BJ27" i="861" s="1"/>
  <c r="BJ28" i="861" s="1"/>
  <c r="BS651" i="64"/>
  <c r="BV2186" i="64" a="1"/>
  <c r="BV2186" i="64" s="1"/>
  <c r="BV2179" i="64" s="1"/>
  <c r="BV2180" i="64" s="1"/>
  <c r="BJ177" i="64"/>
  <c r="BJ1975" i="64"/>
  <c r="BI1656" i="64"/>
  <c r="AE724" i="64"/>
  <c r="AE728" i="64" s="1"/>
  <c r="BJ1951" i="64"/>
  <c r="BJ1613" i="64"/>
  <c r="BJ1585" i="64"/>
  <c r="BJ1648" i="64"/>
  <c r="BJ1719" i="64"/>
  <c r="BJ1683" i="64"/>
  <c r="BJ1491" i="64"/>
  <c r="BJ1515" i="64"/>
  <c r="BJ1864" i="64"/>
  <c r="BJ1339" i="64"/>
  <c r="BJ1166" i="64"/>
  <c r="BJ822" i="64"/>
  <c r="AA1924" i="64"/>
  <c r="AA1925" i="64" s="1"/>
  <c r="AS1168" i="64"/>
  <c r="AS619" i="64"/>
  <c r="Y1493" i="64"/>
  <c r="X800" i="64"/>
  <c r="AG620" i="64"/>
  <c r="AG625" i="64" s="1"/>
  <c r="BJ2318" i="64"/>
  <c r="AG162" i="69"/>
  <c r="AG163" i="69" s="1"/>
  <c r="BK1718" i="64" a="1"/>
  <c r="BK1718" i="64" s="1"/>
  <c r="BK1647" i="64" a="1"/>
  <c r="BK1647" i="64" s="1"/>
  <c r="BK1682" i="64" a="1"/>
  <c r="BK1682" i="64" s="1"/>
  <c r="BK2310" i="64" a="1"/>
  <c r="BK2310" i="64" s="1"/>
  <c r="BK1612" i="64" a="1"/>
  <c r="BK1612" i="64" s="1"/>
  <c r="BK2344" i="64" a="1"/>
  <c r="BK2344" i="64" s="1"/>
  <c r="AF173" i="69"/>
  <c r="AF175" i="69" s="1"/>
  <c r="BK624" i="64" a="1"/>
  <c r="BK624" i="64" s="1"/>
  <c r="BK618" i="64" a="1"/>
  <c r="BK618" i="64" s="1"/>
  <c r="AG135" i="69"/>
  <c r="AG136" i="69" s="1"/>
  <c r="AH112" i="69"/>
  <c r="AH115" i="69" s="1"/>
  <c r="BK1950" i="64" a="1"/>
  <c r="BK1950" i="64" s="1"/>
  <c r="AG119" i="69"/>
  <c r="AG125" i="69"/>
  <c r="BK1860" i="64" a="1"/>
  <c r="BK1860" i="64" s="1"/>
  <c r="BK1338" i="64" a="1"/>
  <c r="BK1338" i="64" s="1"/>
  <c r="BK821" i="64" a="1"/>
  <c r="BK821" i="64" s="1"/>
  <c r="BK176" i="64" a="1"/>
  <c r="BK176" i="64" s="1"/>
  <c r="BK245" i="64" a="1"/>
  <c r="BK245" i="64" s="1"/>
  <c r="BK191" i="64" a="1"/>
  <c r="BK191" i="64" s="1"/>
  <c r="BK40" i="64" a="1"/>
  <c r="BK40" i="64" s="1"/>
  <c r="BK175" i="64" a="1"/>
  <c r="BK175" i="64" s="1"/>
  <c r="BK192" i="64" a="1"/>
  <c r="BK192" i="64" s="1"/>
  <c r="BF190" i="64"/>
  <c r="BF193" i="64" s="1"/>
  <c r="BE17" i="69"/>
  <c r="BE18" i="69" s="1"/>
  <c r="BK1165" i="64" a="1"/>
  <c r="BK1165" i="64" s="1"/>
  <c r="BK1514" i="64" a="1"/>
  <c r="BK1514" i="64" s="1"/>
  <c r="BK797" i="64" a="1"/>
  <c r="BK797" i="64" s="1"/>
  <c r="BK1584" i="64" a="1"/>
  <c r="BK1584" i="64" s="1"/>
  <c r="BK1974" i="64" a="1"/>
  <c r="BK1974" i="64" s="1"/>
  <c r="BK1871" i="64" a="1"/>
  <c r="BK1871" i="64" s="1"/>
  <c r="BK1490" i="64" a="1"/>
  <c r="BK1490" i="64" s="1"/>
  <c r="BK1976" i="64" a="1"/>
  <c r="BK1976" i="64" s="1"/>
  <c r="BK1865" i="64" a="1"/>
  <c r="BK1865" i="64" s="1"/>
  <c r="BK1492" i="64" a="1"/>
  <c r="BK1492" i="64" s="1"/>
  <c r="BK1468" i="64" a="1"/>
  <c r="BK1468" i="64" s="1"/>
  <c r="BK799" i="64" a="1"/>
  <c r="BK799" i="64" s="1"/>
  <c r="BK1586" i="64" a="1"/>
  <c r="BK158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91" i="64" a="1"/>
  <c r="BK1166" i="64" a="1"/>
  <c r="BK1864" i="64" a="1"/>
  <c r="BK1975" i="64" a="1"/>
  <c r="BK1515" i="64" a="1"/>
  <c r="BK1951" i="64" a="1"/>
  <c r="Y798" i="64" a="1"/>
  <c r="BK1585" i="64" a="1"/>
  <c r="BK1683" i="64" a="1"/>
  <c r="BK1339" i="64" a="1"/>
  <c r="BK1719" i="64" a="1"/>
  <c r="BK1648" i="64" a="1"/>
  <c r="BK822" i="64" a="1"/>
  <c r="BK1613" i="64" a="1"/>
  <c r="BI44" i="861" l="1"/>
  <c r="BS660" i="64"/>
  <c r="BK177" i="64"/>
  <c r="BK1975" i="64"/>
  <c r="BJ1656" i="64"/>
  <c r="BK1648" i="64"/>
  <c r="BK1719" i="64"/>
  <c r="BK1585" i="64"/>
  <c r="BK1951" i="64"/>
  <c r="BK1613" i="64"/>
  <c r="BK1683" i="64"/>
  <c r="BK1491" i="64"/>
  <c r="BK1515" i="64"/>
  <c r="BK1864" i="64"/>
  <c r="BK1339" i="64"/>
  <c r="BK1166" i="64"/>
  <c r="BK822" i="64"/>
  <c r="BW2176" i="64"/>
  <c r="BW2182" i="64" s="1"/>
  <c r="AF726" i="64"/>
  <c r="AG723" i="64"/>
  <c r="AB1919" i="64"/>
  <c r="AB1923" i="64" s="1"/>
  <c r="AA1929" i="64"/>
  <c r="AT1168" i="64"/>
  <c r="AT619" i="64"/>
  <c r="AR1341" i="64"/>
  <c r="AS1341" i="64"/>
  <c r="Y798" i="64"/>
  <c r="Z1977" i="64"/>
  <c r="AA1469" i="64"/>
  <c r="AF1866" i="64"/>
  <c r="AG621" i="64"/>
  <c r="AH616" i="64"/>
  <c r="X1587" i="64"/>
  <c r="AD1953" i="64"/>
  <c r="AG169" i="69"/>
  <c r="AG179" i="69" s="1"/>
  <c r="AG167" i="69"/>
  <c r="AG177" i="69" s="1"/>
  <c r="AH156" i="69"/>
  <c r="AH161" i="69" s="1"/>
  <c r="BK2318" i="64"/>
  <c r="BL1718" i="64" a="1"/>
  <c r="BL1718" i="64" s="1"/>
  <c r="BL1682" i="64" a="1"/>
  <c r="BL1682" i="64" s="1"/>
  <c r="BL1647" i="64" a="1"/>
  <c r="BL1647" i="64" s="1"/>
  <c r="BL2310" i="64" a="1"/>
  <c r="BL2310" i="64" s="1"/>
  <c r="BL1612" i="64" a="1"/>
  <c r="BL1612" i="64" s="1"/>
  <c r="BL2344" i="64" a="1"/>
  <c r="BL2344" i="64" s="1"/>
  <c r="BL624" i="64" a="1"/>
  <c r="BL624" i="64" s="1"/>
  <c r="BL618" i="64" a="1"/>
  <c r="BL618" i="64" s="1"/>
  <c r="AG142" i="69"/>
  <c r="AG146" i="69" s="1"/>
  <c r="AG148" i="69" s="1"/>
  <c r="AH129" i="69"/>
  <c r="AH132" i="69" s="1"/>
  <c r="AH157" i="69" s="1"/>
  <c r="AG140" i="69"/>
  <c r="AG150" i="69" s="1"/>
  <c r="AH117" i="69"/>
  <c r="AH118" i="69" s="1"/>
  <c r="AH119" i="69" s="1"/>
  <c r="BL1950" i="64" a="1"/>
  <c r="BL1950" i="64" s="1"/>
  <c r="AG200" i="69"/>
  <c r="BL1860" i="64" a="1"/>
  <c r="BL1860" i="64" s="1"/>
  <c r="BL1338" i="64" a="1"/>
  <c r="BL1338" i="64" s="1"/>
  <c r="BL821" i="64" a="1"/>
  <c r="BL821" i="64" s="1"/>
  <c r="BL176" i="64" a="1"/>
  <c r="BL176" i="64" s="1"/>
  <c r="BL245" i="64" a="1"/>
  <c r="BL245" i="64" s="1"/>
  <c r="BL191" i="64" a="1"/>
  <c r="BL191" i="64" s="1"/>
  <c r="BL40" i="64" a="1"/>
  <c r="BL40" i="64" s="1"/>
  <c r="BL175" i="64" a="1"/>
  <c r="BL175" i="64" s="1"/>
  <c r="BL192" i="64" a="1"/>
  <c r="BL192" i="64" s="1"/>
  <c r="BG190" i="64"/>
  <c r="BG193" i="64" s="1"/>
  <c r="BL1165" i="64" a="1"/>
  <c r="BL1165" i="64" s="1"/>
  <c r="BL1586" i="64" a="1"/>
  <c r="BL1586" i="64" s="1"/>
  <c r="BL1490" i="64" a="1"/>
  <c r="BL1490" i="64" s="1"/>
  <c r="BL1584" i="64" a="1"/>
  <c r="BL1584" i="64" s="1"/>
  <c r="BL1871" i="64" a="1"/>
  <c r="BL1871" i="64" s="1"/>
  <c r="BL797" i="64" a="1"/>
  <c r="BL797" i="64" s="1"/>
  <c r="BL1492" i="64" a="1"/>
  <c r="BL1492" i="64" s="1"/>
  <c r="BL799" i="64" a="1"/>
  <c r="BL799" i="64" s="1"/>
  <c r="BL1468" i="64" a="1"/>
  <c r="BL1468" i="64" s="1"/>
  <c r="BL1865" i="64" a="1"/>
  <c r="BL1865" i="64" s="1"/>
  <c r="BL1514" i="64" a="1"/>
  <c r="BL1514" i="64" s="1"/>
  <c r="BL1976" i="64" a="1"/>
  <c r="BL1976" i="64" s="1"/>
  <c r="BL1974" i="64" a="1"/>
  <c r="BL197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864" i="64" a="1"/>
  <c r="BL1339" i="64" a="1"/>
  <c r="BL1951" i="64" a="1"/>
  <c r="BL1975" i="64" a="1"/>
  <c r="BL1585" i="64" a="1"/>
  <c r="BL1613" i="64" a="1"/>
  <c r="BL822" i="64" a="1"/>
  <c r="BL1683" i="64" a="1"/>
  <c r="BL1491" i="64" a="1"/>
  <c r="BL1648" i="64" a="1"/>
  <c r="BL1719" i="64" a="1"/>
  <c r="BL1515" i="64" a="1"/>
  <c r="BL1166" i="64" a="1"/>
  <c r="BJ95" i="861" l="1"/>
  <c r="BI101" i="861"/>
  <c r="BJ64" i="861"/>
  <c r="BS662" i="64"/>
  <c r="BS652" i="64" s="1"/>
  <c r="BS654" i="64" s="1"/>
  <c r="BS655" i="64" s="1"/>
  <c r="N651" i="64"/>
  <c r="BW2186" i="64" a="1"/>
  <c r="BW2186" i="64" s="1"/>
  <c r="BW2179" i="64" s="1"/>
  <c r="BW2180" i="64" s="1"/>
  <c r="BL177" i="64"/>
  <c r="BL1975" i="64"/>
  <c r="BK1656" i="64"/>
  <c r="AF724" i="64"/>
  <c r="AF728" i="64" s="1"/>
  <c r="BL1951" i="64"/>
  <c r="BL1585" i="64"/>
  <c r="BL1613" i="64"/>
  <c r="BL1648" i="64"/>
  <c r="BL1683" i="64"/>
  <c r="BL1719" i="64"/>
  <c r="BL1491" i="64"/>
  <c r="BL1515" i="64"/>
  <c r="BL1864" i="64"/>
  <c r="BL1339" i="64"/>
  <c r="BL1166" i="64"/>
  <c r="BL822" i="64"/>
  <c r="AB1924" i="64"/>
  <c r="AB1925" i="64" s="1"/>
  <c r="AU1168" i="64"/>
  <c r="AU619" i="64"/>
  <c r="AH620" i="64"/>
  <c r="AH625" i="64" s="1"/>
  <c r="Z1493" i="64"/>
  <c r="Y800" i="64"/>
  <c r="BL2318" i="64"/>
  <c r="AG173" i="69"/>
  <c r="AG175" i="69" s="1"/>
  <c r="AH159" i="69"/>
  <c r="AH184" i="69" s="1"/>
  <c r="AH187" i="69" s="1"/>
  <c r="AH194" i="69" s="1"/>
  <c r="AH202" i="69" s="1"/>
  <c r="BM1718" i="64" a="1"/>
  <c r="BM1718" i="64" s="1"/>
  <c r="BM1682" i="64" a="1"/>
  <c r="BM1682" i="64" s="1"/>
  <c r="BM1647" i="64" a="1"/>
  <c r="BM1647" i="64" s="1"/>
  <c r="BM2310" i="64" a="1"/>
  <c r="BM2310" i="64" s="1"/>
  <c r="BM1612" i="64" a="1"/>
  <c r="BM1612" i="64" s="1"/>
  <c r="BM2344" i="64" a="1"/>
  <c r="BM2344" i="64" s="1"/>
  <c r="BM624" i="64" a="1"/>
  <c r="BM624" i="64" s="1"/>
  <c r="BM618" i="64" a="1"/>
  <c r="BM618" i="64" s="1"/>
  <c r="AH134" i="69"/>
  <c r="AH135" i="69" s="1"/>
  <c r="AH136" i="69" s="1"/>
  <c r="AG152" i="69"/>
  <c r="BM1950" i="64" a="1"/>
  <c r="BM1950" i="64" s="1"/>
  <c r="BM1860" i="64" a="1"/>
  <c r="BM1860" i="64" s="1"/>
  <c r="BM1338" i="64" a="1"/>
  <c r="BM1338" i="64" s="1"/>
  <c r="BM821" i="64" a="1"/>
  <c r="BM821" i="64" s="1"/>
  <c r="BM191" i="64" a="1"/>
  <c r="BM191" i="64" s="1"/>
  <c r="BM40" i="64" a="1"/>
  <c r="BM40" i="64" s="1"/>
  <c r="BM176" i="64" a="1"/>
  <c r="BM176" i="64" s="1"/>
  <c r="BM245" i="64" a="1"/>
  <c r="BM245" i="64" s="1"/>
  <c r="BM175" i="64" a="1"/>
  <c r="BM175" i="64" s="1"/>
  <c r="BM192" i="64" a="1"/>
  <c r="BM192" i="64" s="1"/>
  <c r="BH190" i="64"/>
  <c r="BH193" i="64" s="1"/>
  <c r="AH123" i="69"/>
  <c r="BM1165" i="64" a="1"/>
  <c r="BM1165" i="64" s="1"/>
  <c r="BM1514" i="64" a="1"/>
  <c r="BM1514" i="64" s="1"/>
  <c r="BM1492" i="64" a="1"/>
  <c r="BM1492" i="64" s="1"/>
  <c r="BM1871" i="64" a="1"/>
  <c r="BM1871" i="64" s="1"/>
  <c r="BM799" i="64" a="1"/>
  <c r="BM799" i="64" s="1"/>
  <c r="BM1584" i="64" a="1"/>
  <c r="BM1584" i="64" s="1"/>
  <c r="BM1976" i="64" a="1"/>
  <c r="BM1976" i="64" s="1"/>
  <c r="BM1468" i="64" a="1"/>
  <c r="BM1468" i="64" s="1"/>
  <c r="BM1865" i="64" a="1"/>
  <c r="BM1865" i="64" s="1"/>
  <c r="BM1586" i="64" a="1"/>
  <c r="BM1586" i="64" s="1"/>
  <c r="BM797" i="64" a="1"/>
  <c r="BM797" i="64" s="1"/>
  <c r="BM1974" i="64" a="1"/>
  <c r="BM1974" i="64" s="1"/>
  <c r="BM1490" i="64" a="1"/>
  <c r="BM149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683" i="64" a="1"/>
  <c r="BM1585" i="64" a="1"/>
  <c r="BM1491" i="64" a="1"/>
  <c r="BM1515" i="64" a="1"/>
  <c r="Z798" i="64" a="1"/>
  <c r="BM1613" i="64" a="1"/>
  <c r="BM1166" i="64" a="1"/>
  <c r="BM1975" i="64" a="1"/>
  <c r="BM1339" i="64" a="1"/>
  <c r="BM1864" i="64" a="1"/>
  <c r="BM1951" i="64" a="1"/>
  <c r="BM1648" i="64" a="1"/>
  <c r="BM822" i="64" a="1"/>
  <c r="BM1719" i="64" a="1"/>
  <c r="BI73" i="861" l="1"/>
  <c r="BI75" i="861" s="1"/>
  <c r="BS663" i="64"/>
  <c r="BS668" i="64" s="1"/>
  <c r="BT648" i="64"/>
  <c r="BT651" i="64" s="1"/>
  <c r="BS656" i="64"/>
  <c r="N654" i="64"/>
  <c r="N656" i="64" s="1"/>
  <c r="BM177" i="64"/>
  <c r="BM1975" i="64"/>
  <c r="BL1656" i="64"/>
  <c r="BM1613" i="64"/>
  <c r="BM1951" i="64"/>
  <c r="BM1648" i="64"/>
  <c r="BM1585" i="64"/>
  <c r="BM1683" i="64"/>
  <c r="BM1719" i="64"/>
  <c r="BM1491" i="64"/>
  <c r="BM1515" i="64"/>
  <c r="BM1864" i="64"/>
  <c r="BM1339" i="64"/>
  <c r="BM1166" i="64"/>
  <c r="BM822" i="64"/>
  <c r="BX2176" i="64"/>
  <c r="BX2182" i="64" s="1"/>
  <c r="AH723" i="64"/>
  <c r="AG726" i="64"/>
  <c r="AC1919" i="64"/>
  <c r="AC1923" i="64" s="1"/>
  <c r="AB1929" i="64"/>
  <c r="AV1168" i="64"/>
  <c r="AV619" i="64"/>
  <c r="AT1341" i="64"/>
  <c r="AU1341" i="64"/>
  <c r="Z798" i="64"/>
  <c r="AA1977" i="64"/>
  <c r="AB1469" i="64"/>
  <c r="AI616" i="64"/>
  <c r="AH621" i="64"/>
  <c r="AE1953" i="64"/>
  <c r="Y1587" i="64"/>
  <c r="AG1866" i="64"/>
  <c r="BM2318" i="64"/>
  <c r="AH192" i="69"/>
  <c r="AH200" i="69" s="1"/>
  <c r="AH162" i="69"/>
  <c r="AH167" i="69" s="1"/>
  <c r="AH173" i="69" s="1"/>
  <c r="AH175" i="69" s="1"/>
  <c r="AI183" i="69"/>
  <c r="AI186" i="69" s="1"/>
  <c r="AH188" i="69"/>
  <c r="BN1718" i="64" a="1"/>
  <c r="BN1718" i="64" s="1"/>
  <c r="BN1682" i="64" a="1"/>
  <c r="BN1682" i="64" s="1"/>
  <c r="BN1647" i="64" a="1"/>
  <c r="BN1647" i="64" s="1"/>
  <c r="BN2310" i="64" a="1"/>
  <c r="BN2310" i="64" s="1"/>
  <c r="BN1612" i="64" a="1"/>
  <c r="BN1612" i="64" s="1"/>
  <c r="BN2344" i="64" a="1"/>
  <c r="BN2344" i="64" s="1"/>
  <c r="BN624" i="64" a="1"/>
  <c r="BN624" i="64" s="1"/>
  <c r="BN618" i="64" a="1"/>
  <c r="BN618" i="64" s="1"/>
  <c r="AH142" i="69"/>
  <c r="AH152" i="69" s="1"/>
  <c r="AH140" i="69"/>
  <c r="AH150" i="69" s="1"/>
  <c r="AI129" i="69"/>
  <c r="AI132" i="69" s="1"/>
  <c r="AI157" i="69" s="1"/>
  <c r="AI117" i="69"/>
  <c r="AI118" i="69" s="1"/>
  <c r="AJ112" i="69" s="1"/>
  <c r="BN1950" i="64" a="1"/>
  <c r="BN1950" i="64" s="1"/>
  <c r="BN1860" i="64" a="1"/>
  <c r="BN1860" i="64" s="1"/>
  <c r="BN1338" i="64" a="1"/>
  <c r="BN1338" i="64" s="1"/>
  <c r="BH17" i="69"/>
  <c r="BH18" i="69" s="1"/>
  <c r="BN821" i="64" a="1"/>
  <c r="BN821" i="64" s="1"/>
  <c r="BN40" i="64" a="1"/>
  <c r="BN40" i="64" s="1"/>
  <c r="BN191" i="64" a="1"/>
  <c r="BN191" i="64" s="1"/>
  <c r="BN245" i="64" a="1"/>
  <c r="BN245" i="64" s="1"/>
  <c r="BN176" i="64" a="1"/>
  <c r="BN176" i="64" s="1"/>
  <c r="BN175" i="64" a="1"/>
  <c r="BN175" i="64" s="1"/>
  <c r="BN192" i="64" a="1"/>
  <c r="BN192" i="64" s="1"/>
  <c r="BI190" i="64"/>
  <c r="BI193" i="64" s="1"/>
  <c r="BN1165" i="64" a="1"/>
  <c r="BN1165" i="64" s="1"/>
  <c r="BN1584" i="64" a="1"/>
  <c r="BN1584" i="64" s="1"/>
  <c r="BN1865" i="64" a="1"/>
  <c r="BN1865" i="64" s="1"/>
  <c r="BN797" i="64" a="1"/>
  <c r="BN797" i="64" s="1"/>
  <c r="BN1468" i="64" a="1"/>
  <c r="BN1468" i="64" s="1"/>
  <c r="BN1514" i="64" a="1"/>
  <c r="BN1514" i="64" s="1"/>
  <c r="BN1976" i="64" a="1"/>
  <c r="BN1976" i="64" s="1"/>
  <c r="BN1974" i="64" a="1"/>
  <c r="BN1974" i="64" s="1"/>
  <c r="BN1871" i="64" a="1"/>
  <c r="BN1871" i="64" s="1"/>
  <c r="BN1492" i="64" a="1"/>
  <c r="BN1492" i="64" s="1"/>
  <c r="BN1586" i="64" a="1"/>
  <c r="BN1586" i="64" s="1"/>
  <c r="BN1490" i="64" a="1"/>
  <c r="BN1490" i="64" s="1"/>
  <c r="BN799" i="64" a="1"/>
  <c r="BN79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51" i="64" a="1"/>
  <c r="BN1515" i="64" a="1"/>
  <c r="BN1864" i="64" a="1"/>
  <c r="BN1491" i="64" a="1"/>
  <c r="BN1683" i="64" a="1"/>
  <c r="BN1166" i="64" a="1"/>
  <c r="BN1719" i="64" a="1"/>
  <c r="BN1613" i="64" a="1"/>
  <c r="BN1975" i="64" a="1"/>
  <c r="BN1585" i="64" a="1"/>
  <c r="BN822" i="64" a="1"/>
  <c r="BN1648" i="64" a="1"/>
  <c r="BN1339" i="64" a="1"/>
  <c r="BK18" i="861" l="1"/>
  <c r="BK27" i="861" s="1"/>
  <c r="BK28" i="861" s="1"/>
  <c r="BT659" i="64"/>
  <c r="BS664" i="64"/>
  <c r="BT660" i="64"/>
  <c r="BT662" i="64" s="1"/>
  <c r="BT652" i="64" s="1"/>
  <c r="BT654" i="64" s="1"/>
  <c r="BX2186" i="64" a="1"/>
  <c r="BX2186" i="64" s="1"/>
  <c r="BX2179" i="64" s="1"/>
  <c r="BX2180" i="64" s="1"/>
  <c r="BN177" i="64"/>
  <c r="BN1975" i="64"/>
  <c r="BM1656" i="64"/>
  <c r="BN1683" i="64"/>
  <c r="N1683" i="64" s="1"/>
  <c r="BN1719" i="64"/>
  <c r="BN1951" i="64"/>
  <c r="N1951" i="64" s="1"/>
  <c r="BN1613" i="64"/>
  <c r="N1613" i="64" s="1"/>
  <c r="BN1585" i="64"/>
  <c r="BN1648" i="64"/>
  <c r="BN1491" i="64"/>
  <c r="N1491" i="64" s="1"/>
  <c r="BN1515" i="64"/>
  <c r="BN1864" i="64"/>
  <c r="BN1339" i="64"/>
  <c r="N1339" i="64" s="1"/>
  <c r="BN1166" i="64"/>
  <c r="N1166" i="64" s="1"/>
  <c r="BN822" i="64"/>
  <c r="AG724" i="64"/>
  <c r="AC1924" i="64"/>
  <c r="AC1925" i="64" s="1"/>
  <c r="AW1168" i="64"/>
  <c r="AW619" i="64"/>
  <c r="AV1341" i="64"/>
  <c r="AA1493" i="64"/>
  <c r="Z800" i="64"/>
  <c r="AI620" i="64"/>
  <c r="AI625" i="64" s="1"/>
  <c r="BN2318" i="64"/>
  <c r="N2318" i="64" s="1"/>
  <c r="AH198" i="69"/>
  <c r="AH169" i="69"/>
  <c r="AH179" i="69" s="1"/>
  <c r="AI156" i="69"/>
  <c r="AI161" i="69" s="1"/>
  <c r="AH177" i="69"/>
  <c r="AH163" i="69"/>
  <c r="BO1718" i="64" a="1"/>
  <c r="BO1718" i="64" s="1"/>
  <c r="BO1682" i="64" a="1"/>
  <c r="BO1682" i="64" s="1"/>
  <c r="BO1647" i="64" a="1"/>
  <c r="BO1647" i="64" s="1"/>
  <c r="BO2310" i="64" a="1"/>
  <c r="BO2310" i="64" s="1"/>
  <c r="BO1612" i="64" a="1"/>
  <c r="BO1612" i="64" s="1"/>
  <c r="BO2344" i="64" a="1"/>
  <c r="BO2344" i="64" s="1"/>
  <c r="BO624" i="64" a="1"/>
  <c r="BO624" i="64" s="1"/>
  <c r="BO618" i="64" a="1"/>
  <c r="BO618" i="64" s="1"/>
  <c r="AH146" i="69"/>
  <c r="AH148" i="69" s="1"/>
  <c r="AI134" i="69"/>
  <c r="AI135" i="69" s="1"/>
  <c r="BO1950" i="64" a="1"/>
  <c r="BO1950" i="64" s="1"/>
  <c r="BO1860" i="64" a="1"/>
  <c r="BO1860" i="64" s="1"/>
  <c r="BO1338" i="64" a="1"/>
  <c r="BO1338" i="64" s="1"/>
  <c r="AI125" i="69"/>
  <c r="BO821" i="64" a="1"/>
  <c r="BO821" i="64" s="1"/>
  <c r="BO40" i="64" a="1"/>
  <c r="BO40" i="64" s="1"/>
  <c r="BO245" i="64" a="1"/>
  <c r="BO245" i="64" s="1"/>
  <c r="BO176" i="64" a="1"/>
  <c r="BO176" i="64" s="1"/>
  <c r="BO191" i="64" a="1"/>
  <c r="BO191" i="64" s="1"/>
  <c r="BO175" i="64" a="1"/>
  <c r="BO175" i="64" s="1"/>
  <c r="BO192" i="64" a="1"/>
  <c r="BO192" i="64" s="1"/>
  <c r="BJ190" i="64"/>
  <c r="BJ193" i="64" s="1"/>
  <c r="AI119" i="69"/>
  <c r="BO1165" i="64" a="1"/>
  <c r="BO1165" i="64" s="1"/>
  <c r="BO1584" i="64" a="1"/>
  <c r="BO1584" i="64" s="1"/>
  <c r="BO1865" i="64" a="1"/>
  <c r="BO1865" i="64" s="1"/>
  <c r="BO1514" i="64" a="1"/>
  <c r="BO1514" i="64" s="1"/>
  <c r="BO1468" i="64" a="1"/>
  <c r="BO1468" i="64" s="1"/>
  <c r="BO1871" i="64" a="1"/>
  <c r="BO1871" i="64" s="1"/>
  <c r="BO1492" i="64" a="1"/>
  <c r="BO1492" i="64" s="1"/>
  <c r="BO797" i="64" a="1"/>
  <c r="BO797" i="64" s="1"/>
  <c r="BO1974" i="64" a="1"/>
  <c r="BO1974" i="64" s="1"/>
  <c r="BO1586" i="64" a="1"/>
  <c r="BO1586" i="64" s="1"/>
  <c r="BO1490" i="64" a="1"/>
  <c r="BO1490" i="64" s="1"/>
  <c r="BO1976" i="64" a="1"/>
  <c r="BO1976" i="64" s="1"/>
  <c r="BO799" i="64" a="1"/>
  <c r="BO79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648" i="64" a="1"/>
  <c r="BO1864" i="64" a="1"/>
  <c r="BO1975" i="64" a="1"/>
  <c r="BO822" i="64" a="1"/>
  <c r="BO1613" i="64" a="1"/>
  <c r="BO1719" i="64" a="1"/>
  <c r="BO1166" i="64" a="1"/>
  <c r="BO1491" i="64" a="1"/>
  <c r="BO1683" i="64" a="1"/>
  <c r="AA798" i="64" a="1"/>
  <c r="BO1585" i="64" a="1"/>
  <c r="BO1339" i="64" a="1"/>
  <c r="BO1515" i="64" a="1"/>
  <c r="BO1951" i="64" a="1"/>
  <c r="BJ44" i="861" l="1"/>
  <c r="BT663" i="64"/>
  <c r="BT668" i="64" s="1"/>
  <c r="BT655" i="64"/>
  <c r="BO177" i="64"/>
  <c r="BO1975" i="64"/>
  <c r="BN1656" i="64"/>
  <c r="N1656" i="64" s="1"/>
  <c r="BO1951" i="64"/>
  <c r="BO1613" i="64"/>
  <c r="BO1585" i="64"/>
  <c r="BO1648" i="64"/>
  <c r="BO1683" i="64"/>
  <c r="BO1719" i="64"/>
  <c r="BO1491" i="64"/>
  <c r="BO1515" i="64"/>
  <c r="BO1864" i="64"/>
  <c r="BO1339" i="64"/>
  <c r="BO1166" i="64"/>
  <c r="BO822" i="64"/>
  <c r="BY2176" i="64"/>
  <c r="BY2182" i="64" s="1"/>
  <c r="AG728" i="64"/>
  <c r="AH726" i="64"/>
  <c r="AI723" i="64"/>
  <c r="AD1919" i="64"/>
  <c r="AC1929" i="64"/>
  <c r="AX1168" i="64"/>
  <c r="AX619" i="64"/>
  <c r="AA798" i="64"/>
  <c r="AB1977" i="64"/>
  <c r="AC1469" i="64"/>
  <c r="AI621" i="64"/>
  <c r="AJ616" i="64"/>
  <c r="AH1866" i="64"/>
  <c r="AF1953" i="64"/>
  <c r="Z1587" i="64"/>
  <c r="BO2318" i="64"/>
  <c r="AI159" i="69"/>
  <c r="AI184" i="69" s="1"/>
  <c r="AI187" i="69" s="1"/>
  <c r="AI194" i="69" s="1"/>
  <c r="AI202" i="69" s="1"/>
  <c r="BP1718" i="64" a="1"/>
  <c r="BP1718" i="64" s="1"/>
  <c r="BP1682" i="64" a="1"/>
  <c r="BP1682" i="64" s="1"/>
  <c r="BP1647" i="64" a="1"/>
  <c r="BP1647" i="64" s="1"/>
  <c r="BP2310" i="64" a="1"/>
  <c r="BP2310" i="64" s="1"/>
  <c r="BP1612" i="64" a="1"/>
  <c r="BP1612" i="64" s="1"/>
  <c r="BP2344" i="64" a="1"/>
  <c r="BP2344" i="64" s="1"/>
  <c r="BP618" i="64" a="1"/>
  <c r="BP618" i="64" s="1"/>
  <c r="BP624" i="64" a="1"/>
  <c r="BP624" i="64" s="1"/>
  <c r="AJ129" i="69"/>
  <c r="AJ134" i="69" s="1"/>
  <c r="AI136" i="69"/>
  <c r="AI140" i="69"/>
  <c r="AI150" i="69" s="1"/>
  <c r="AI142" i="69"/>
  <c r="AI146" i="69" s="1"/>
  <c r="AI148" i="69" s="1"/>
  <c r="BP1950" i="64" a="1"/>
  <c r="BP1950" i="64" s="1"/>
  <c r="BP1860" i="64" a="1"/>
  <c r="BP1860" i="64" s="1"/>
  <c r="BP1338" i="64" a="1"/>
  <c r="BP1338" i="64" s="1"/>
  <c r="BK190" i="64"/>
  <c r="BK193" i="64" s="1"/>
  <c r="BP821" i="64" a="1"/>
  <c r="BP821" i="64" s="1"/>
  <c r="BP245" i="64" a="1"/>
  <c r="BP245" i="64" s="1"/>
  <c r="BP176" i="64" a="1"/>
  <c r="BP176" i="64" s="1"/>
  <c r="BP191" i="64" a="1"/>
  <c r="BP191" i="64" s="1"/>
  <c r="BP40" i="64" a="1"/>
  <c r="BP40" i="64" s="1"/>
  <c r="BP175" i="64" a="1"/>
  <c r="BP175" i="64" s="1"/>
  <c r="BP192" i="64" a="1"/>
  <c r="BP192" i="64" s="1"/>
  <c r="BP1165" i="64" a="1"/>
  <c r="BP1165" i="64" s="1"/>
  <c r="BP797" i="64" a="1"/>
  <c r="BP797" i="64" s="1"/>
  <c r="BP1492" i="64" a="1"/>
  <c r="BP1492" i="64" s="1"/>
  <c r="BP799" i="64" a="1"/>
  <c r="BP799" i="64" s="1"/>
  <c r="BP1468" i="64" a="1"/>
  <c r="BP1468" i="64" s="1"/>
  <c r="BP1490" i="64" a="1"/>
  <c r="BP1490" i="64" s="1"/>
  <c r="BP1514" i="64" a="1"/>
  <c r="BP1514" i="64" s="1"/>
  <c r="BP1976" i="64" a="1"/>
  <c r="BP1976" i="64" s="1"/>
  <c r="BP1871" i="64" a="1"/>
  <c r="BP1871" i="64" s="1"/>
  <c r="BP1584" i="64" a="1"/>
  <c r="BP1584" i="64" s="1"/>
  <c r="BP1865" i="64" a="1"/>
  <c r="BP1865" i="64" s="1"/>
  <c r="BP1974" i="64" a="1"/>
  <c r="BP1974" i="64" s="1"/>
  <c r="BP1586" i="64" a="1"/>
  <c r="BP158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66" i="64" a="1"/>
  <c r="BP822" i="64" a="1"/>
  <c r="BP1648" i="64" a="1"/>
  <c r="BP1515" i="64" a="1"/>
  <c r="BP1491" i="64" a="1"/>
  <c r="BP1613" i="64" a="1"/>
  <c r="BP1683" i="64" a="1"/>
  <c r="BP1864" i="64" a="1"/>
  <c r="BP1585" i="64" a="1"/>
  <c r="BP1719" i="64" a="1"/>
  <c r="BP1339" i="64" a="1"/>
  <c r="BP1975" i="64" a="1"/>
  <c r="BP1951" i="64" a="1"/>
  <c r="BK95" i="861" l="1"/>
  <c r="BJ101" i="861"/>
  <c r="BK64" i="861"/>
  <c r="BT664" i="64"/>
  <c r="BU659" i="64"/>
  <c r="BT656" i="64"/>
  <c r="BU648" i="64"/>
  <c r="BU651" i="64" s="1"/>
  <c r="BY2186" i="64" a="1"/>
  <c r="BY2186" i="64" s="1"/>
  <c r="BY2179" i="64" s="1"/>
  <c r="BY2180" i="64" s="1"/>
  <c r="BP177" i="64"/>
  <c r="BP1975" i="64"/>
  <c r="BO1656" i="64"/>
  <c r="AH724" i="64"/>
  <c r="AH728" i="64" s="1"/>
  <c r="BP1648" i="64"/>
  <c r="BP1585" i="64"/>
  <c r="BP1683" i="64"/>
  <c r="BP1719" i="64"/>
  <c r="BP1951" i="64"/>
  <c r="BP1613" i="64"/>
  <c r="BP1491" i="64"/>
  <c r="BP1515" i="64"/>
  <c r="BP1864" i="64"/>
  <c r="BP1339" i="64"/>
  <c r="BP1166" i="64"/>
  <c r="BP822" i="64"/>
  <c r="AD1923" i="64"/>
  <c r="AD1924" i="64" s="1"/>
  <c r="K1924" i="64" s="1"/>
  <c r="AY1168" i="64"/>
  <c r="AY619" i="64"/>
  <c r="AW1341" i="64"/>
  <c r="AB1493" i="64"/>
  <c r="AJ620" i="64"/>
  <c r="AJ625" i="64" s="1"/>
  <c r="AA800" i="64"/>
  <c r="AI188" i="69"/>
  <c r="AJ183" i="69"/>
  <c r="AJ186" i="69" s="1"/>
  <c r="AI192" i="69"/>
  <c r="AI200" i="69" s="1"/>
  <c r="AI162" i="69"/>
  <c r="AI163" i="69" s="1"/>
  <c r="BP2318" i="64"/>
  <c r="BQ1682" i="64" a="1"/>
  <c r="BQ1682" i="64" s="1"/>
  <c r="BQ1718" i="64" a="1"/>
  <c r="BQ1718" i="64" s="1"/>
  <c r="BQ1647" i="64" a="1"/>
  <c r="BQ1647" i="64" s="1"/>
  <c r="BQ2310" i="64" a="1"/>
  <c r="BQ2310" i="64" s="1"/>
  <c r="BQ1612" i="64" a="1"/>
  <c r="BQ1612" i="64" s="1"/>
  <c r="BQ2344" i="64" a="1"/>
  <c r="BQ2344" i="64" s="1"/>
  <c r="AJ132" i="69"/>
  <c r="AJ157" i="69" s="1"/>
  <c r="BQ624" i="64" a="1"/>
  <c r="BQ624" i="64" s="1"/>
  <c r="BQ618" i="64" a="1"/>
  <c r="BQ618" i="64" s="1"/>
  <c r="AI152" i="69"/>
  <c r="BQ1950" i="64" a="1"/>
  <c r="BQ1950" i="64" s="1"/>
  <c r="BK17" i="69"/>
  <c r="BK18" i="69" s="1"/>
  <c r="BQ1860" i="64" a="1"/>
  <c r="BQ1860" i="64" s="1"/>
  <c r="BQ1338" i="64" a="1"/>
  <c r="BQ1338" i="64" s="1"/>
  <c r="BQ821" i="64" a="1"/>
  <c r="BQ821" i="64" s="1"/>
  <c r="BQ176" i="64" a="1"/>
  <c r="BQ176" i="64" s="1"/>
  <c r="BQ191" i="64" a="1"/>
  <c r="BQ191" i="64" s="1"/>
  <c r="BQ40" i="64" a="1"/>
  <c r="BQ40" i="64" s="1"/>
  <c r="BQ245" i="64" a="1"/>
  <c r="BQ245" i="64" s="1"/>
  <c r="BQ175" i="64" a="1"/>
  <c r="BQ175" i="64" s="1"/>
  <c r="BQ192" i="64" a="1"/>
  <c r="BQ192" i="64" s="1"/>
  <c r="BL190" i="64"/>
  <c r="BL193" i="64" s="1"/>
  <c r="AJ119" i="69"/>
  <c r="BQ1165" i="64" a="1"/>
  <c r="BQ1165" i="64" s="1"/>
  <c r="BQ797" i="64" a="1"/>
  <c r="BQ797" i="64" s="1"/>
  <c r="BQ1468" i="64" a="1"/>
  <c r="BQ1468" i="64" s="1"/>
  <c r="BQ1584" i="64" a="1"/>
  <c r="BQ1584" i="64" s="1"/>
  <c r="BQ1974" i="64" a="1"/>
  <c r="BQ1974" i="64" s="1"/>
  <c r="BQ1865" i="64" a="1"/>
  <c r="BQ1865" i="64" s="1"/>
  <c r="BQ1586" i="64" a="1"/>
  <c r="BQ1586" i="64" s="1"/>
  <c r="BQ1490" i="64" a="1"/>
  <c r="BQ1490" i="64" s="1"/>
  <c r="BQ1514" i="64" a="1"/>
  <c r="BQ1514" i="64" s="1"/>
  <c r="BQ799" i="64" a="1"/>
  <c r="BQ799" i="64" s="1"/>
  <c r="BQ1492" i="64" a="1"/>
  <c r="BQ1492" i="64" s="1"/>
  <c r="BQ1871" i="64" a="1"/>
  <c r="BQ1871" i="64" s="1"/>
  <c r="BQ1976" i="64" a="1"/>
  <c r="BQ197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975" i="64" a="1"/>
  <c r="BQ1515" i="64" a="1"/>
  <c r="BQ822" i="64" a="1"/>
  <c r="BQ1683" i="64" a="1"/>
  <c r="AB798" i="64" a="1"/>
  <c r="BQ1491" i="64" a="1"/>
  <c r="BQ1864" i="64" a="1"/>
  <c r="BQ1951" i="64" a="1"/>
  <c r="BQ1719" i="64" a="1"/>
  <c r="BQ1648" i="64" a="1"/>
  <c r="BQ1166" i="64" a="1"/>
  <c r="BQ1339" i="64" a="1"/>
  <c r="BQ1613" i="64" a="1"/>
  <c r="BQ1585" i="64" a="1"/>
  <c r="BJ73" i="861" l="1"/>
  <c r="BJ75" i="861" s="1"/>
  <c r="BU660" i="64"/>
  <c r="BQ177" i="64"/>
  <c r="BQ1975" i="64"/>
  <c r="BP1656" i="64"/>
  <c r="AD1925" i="64"/>
  <c r="BQ1648" i="64"/>
  <c r="BQ1719" i="64"/>
  <c r="BQ1683" i="64"/>
  <c r="BQ1613" i="64"/>
  <c r="BQ1585" i="64"/>
  <c r="BQ1951" i="64"/>
  <c r="BQ1491" i="64"/>
  <c r="BQ1515" i="64"/>
  <c r="BQ1864" i="64"/>
  <c r="BQ1339" i="64"/>
  <c r="BQ1166" i="64"/>
  <c r="BQ822" i="64"/>
  <c r="AD1929" i="64"/>
  <c r="AE1919" i="64"/>
  <c r="BZ2176" i="64"/>
  <c r="AI726" i="64"/>
  <c r="AJ723" i="64"/>
  <c r="AZ1168" i="64"/>
  <c r="AZ619" i="64"/>
  <c r="BA619" i="64"/>
  <c r="AX1341" i="64"/>
  <c r="AY1341" i="64"/>
  <c r="AC1977" i="64"/>
  <c r="AB798" i="64"/>
  <c r="AD1469" i="64"/>
  <c r="AI1866" i="64"/>
  <c r="AK616" i="64"/>
  <c r="AJ621" i="64"/>
  <c r="AA1587" i="64"/>
  <c r="AG1953" i="64"/>
  <c r="AI169" i="69"/>
  <c r="AI179" i="69" s="1"/>
  <c r="AI167" i="69"/>
  <c r="AI177" i="69" s="1"/>
  <c r="AJ156" i="69"/>
  <c r="AJ161" i="69" s="1"/>
  <c r="AI198" i="69"/>
  <c r="BQ2318" i="64"/>
  <c r="BR1682" i="64" a="1"/>
  <c r="BR1682" i="64" s="1"/>
  <c r="BR1718" i="64" a="1"/>
  <c r="BR1718" i="64" s="1"/>
  <c r="BR1647" i="64" a="1"/>
  <c r="BR1647" i="64" s="1"/>
  <c r="BR2310" i="64" a="1"/>
  <c r="BR2310" i="64" s="1"/>
  <c r="BR1612" i="64" a="1"/>
  <c r="BR1612" i="64" s="1"/>
  <c r="BR2344" i="64" a="1"/>
  <c r="BR2344" i="64" s="1"/>
  <c r="AJ135" i="69"/>
  <c r="AJ140" i="69" s="1"/>
  <c r="AJ150" i="69" s="1"/>
  <c r="BR624" i="64" a="1"/>
  <c r="BR624" i="64" s="1"/>
  <c r="BR618" i="64" a="1"/>
  <c r="BR618" i="64" s="1"/>
  <c r="BR1950" i="64" a="1"/>
  <c r="BR1950" i="64" s="1"/>
  <c r="BL17" i="69"/>
  <c r="BL18" i="69" s="1"/>
  <c r="BR1860" i="64" a="1"/>
  <c r="BR1860" i="64" s="1"/>
  <c r="BR1338" i="64" a="1"/>
  <c r="BR1338" i="64" s="1"/>
  <c r="AK115" i="69"/>
  <c r="AK118" i="69" s="1"/>
  <c r="AK119" i="69" s="1"/>
  <c r="BR821" i="64" a="1"/>
  <c r="BR821" i="64" s="1"/>
  <c r="BR176" i="64" a="1"/>
  <c r="BR176" i="64" s="1"/>
  <c r="BR191" i="64" a="1"/>
  <c r="BR191" i="64" s="1"/>
  <c r="BR40" i="64" a="1"/>
  <c r="BR40" i="64" s="1"/>
  <c r="BR245" i="64" a="1"/>
  <c r="BR245" i="64" s="1"/>
  <c r="BR175" i="64" a="1"/>
  <c r="BR175" i="64" s="1"/>
  <c r="BR192" i="64" a="1"/>
  <c r="BR192" i="64" s="1"/>
  <c r="BM190" i="64"/>
  <c r="BM193" i="64" s="1"/>
  <c r="BR1165" i="64" a="1"/>
  <c r="BR1165" i="64" s="1"/>
  <c r="BR797" i="64" a="1"/>
  <c r="BR797" i="64" s="1"/>
  <c r="BR1492" i="64" a="1"/>
  <c r="BR1492" i="64" s="1"/>
  <c r="BR1468" i="64" a="1"/>
  <c r="BR1468" i="64" s="1"/>
  <c r="BR1871" i="64" a="1"/>
  <c r="BR1871" i="64" s="1"/>
  <c r="BR799" i="64" a="1"/>
  <c r="BR799" i="64" s="1"/>
  <c r="BR1490" i="64" a="1"/>
  <c r="BR1490" i="64" s="1"/>
  <c r="BR1976" i="64" a="1"/>
  <c r="BR1976" i="64" s="1"/>
  <c r="BR1514" i="64" a="1"/>
  <c r="BR1514" i="64" s="1"/>
  <c r="BR1584" i="64" a="1"/>
  <c r="BR1584" i="64" s="1"/>
  <c r="BR1865" i="64" a="1"/>
  <c r="BR1865" i="64" s="1"/>
  <c r="BR1974" i="64" a="1"/>
  <c r="BR1974" i="64" s="1"/>
  <c r="BR1586" i="64" a="1"/>
  <c r="BR158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822" i="64" a="1"/>
  <c r="BR1864" i="64" a="1"/>
  <c r="BR1339" i="64" a="1"/>
  <c r="BR1975" i="64" a="1"/>
  <c r="BR1683" i="64" a="1"/>
  <c r="BR1613" i="64" a="1"/>
  <c r="BR1585" i="64" a="1"/>
  <c r="BR1951" i="64" a="1"/>
  <c r="BR1491" i="64" a="1"/>
  <c r="BR1719" i="64" a="1"/>
  <c r="BR1648" i="64" a="1"/>
  <c r="BR1515" i="64" a="1"/>
  <c r="BR1166" i="64" a="1"/>
  <c r="BL18" i="861" l="1"/>
  <c r="BL27" i="861" s="1"/>
  <c r="BL28" i="861" s="1"/>
  <c r="BU662" i="64"/>
  <c r="BU652" i="64" s="1"/>
  <c r="BU654" i="64" s="1"/>
  <c r="AE1923" i="64"/>
  <c r="BR177" i="64"/>
  <c r="BR1975" i="64"/>
  <c r="BQ1656" i="64"/>
  <c r="BR1683" i="64"/>
  <c r="BR1613" i="64"/>
  <c r="BR1951" i="64"/>
  <c r="BR1648" i="64"/>
  <c r="BR1585" i="64"/>
  <c r="BR1719" i="64"/>
  <c r="BR1491" i="64"/>
  <c r="BR1515" i="64"/>
  <c r="BR1864" i="64"/>
  <c r="BR1339" i="64"/>
  <c r="BR1166" i="64"/>
  <c r="BR822" i="64"/>
  <c r="BZ2182" i="64"/>
  <c r="AI724" i="64"/>
  <c r="BA1168" i="64"/>
  <c r="BB619" i="64"/>
  <c r="AZ1341" i="64"/>
  <c r="AC1493" i="64"/>
  <c r="AK620" i="64"/>
  <c r="AK625" i="64" s="1"/>
  <c r="AB800" i="64"/>
  <c r="AJ159" i="69"/>
  <c r="AJ184" i="69" s="1"/>
  <c r="AJ187" i="69" s="1"/>
  <c r="AJ194" i="69" s="1"/>
  <c r="AJ202" i="69" s="1"/>
  <c r="AI173" i="69"/>
  <c r="AI175" i="69" s="1"/>
  <c r="BR2318" i="64"/>
  <c r="BS1718" i="64" a="1"/>
  <c r="BS1718" i="64" s="1"/>
  <c r="BS1647" i="64" a="1"/>
  <c r="BS1647" i="64" s="1"/>
  <c r="BS1682" i="64" a="1"/>
  <c r="BS1682" i="64" s="1"/>
  <c r="BS2310" i="64" a="1"/>
  <c r="BS2310" i="64" s="1"/>
  <c r="BS1612" i="64" a="1"/>
  <c r="BS1612" i="64" s="1"/>
  <c r="BS2344" i="64" a="1"/>
  <c r="BS2344" i="64" s="1"/>
  <c r="AJ136" i="69"/>
  <c r="AK129" i="69"/>
  <c r="AK132" i="69" s="1"/>
  <c r="AK157" i="69" s="1"/>
  <c r="AJ142" i="69"/>
  <c r="AJ152" i="69" s="1"/>
  <c r="BS624" i="64" a="1"/>
  <c r="BS624" i="64" s="1"/>
  <c r="BS618" i="64" a="1"/>
  <c r="BS618" i="64" s="1"/>
  <c r="BS1950" i="64" a="1"/>
  <c r="BS1950" i="64" s="1"/>
  <c r="BS1860" i="64" a="1"/>
  <c r="BS1860" i="64" s="1"/>
  <c r="BS1338" i="64" a="1"/>
  <c r="BS1338" i="64" s="1"/>
  <c r="BS821" i="64" a="1"/>
  <c r="BS821"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1165" i="64" a="1"/>
  <c r="BS1165" i="64" s="1"/>
  <c r="BS1974" i="64" a="1"/>
  <c r="BS1974" i="64" s="1"/>
  <c r="BS1586" i="64" a="1"/>
  <c r="BS1586" i="64" s="1"/>
  <c r="BS797" i="64" a="1"/>
  <c r="BS797" i="64" s="1"/>
  <c r="BS1976" i="64" a="1"/>
  <c r="BS1976" i="64" s="1"/>
  <c r="BS1490" i="64" a="1"/>
  <c r="BS1490" i="64" s="1"/>
  <c r="BS1871" i="64" a="1"/>
  <c r="BS1871" i="64" s="1"/>
  <c r="BS1584" i="64" a="1"/>
  <c r="BS1584" i="64" s="1"/>
  <c r="BS1492" i="64" a="1"/>
  <c r="BS1492" i="64" s="1"/>
  <c r="BS1468" i="64" a="1"/>
  <c r="BS1468" i="64" s="1"/>
  <c r="BS799" i="64" a="1"/>
  <c r="BS799" i="64" s="1"/>
  <c r="BS1514" i="64" a="1"/>
  <c r="BS1514" i="64" s="1"/>
  <c r="BS1865" i="64" a="1"/>
  <c r="BS186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585" i="64" a="1"/>
  <c r="BS1515" i="64" a="1"/>
  <c r="BS1339" i="64" a="1"/>
  <c r="AC798" i="64" a="1"/>
  <c r="BS1864" i="64" a="1"/>
  <c r="BS1491" i="64" a="1"/>
  <c r="BS822" i="64" a="1"/>
  <c r="BS1975" i="64" a="1"/>
  <c r="BS1613" i="64" a="1"/>
  <c r="BS1951" i="64" a="1"/>
  <c r="BS1166" i="64" a="1"/>
  <c r="BS1683" i="64" a="1"/>
  <c r="BS1719" i="64" a="1"/>
  <c r="BS1648" i="64" a="1"/>
  <c r="BK44" i="861" l="1"/>
  <c r="BU663" i="64"/>
  <c r="BU668" i="64" s="1"/>
  <c r="BU655" i="64"/>
  <c r="AE1924" i="64"/>
  <c r="AF1919" i="64" s="1"/>
  <c r="BZ2186" i="64" a="1"/>
  <c r="BZ2186" i="64" s="1"/>
  <c r="BZ2179" i="64" s="1"/>
  <c r="BZ2180" i="64" s="1"/>
  <c r="O2180" i="64" s="1"/>
  <c r="BS177" i="64"/>
  <c r="BS1975" i="64"/>
  <c r="BR1656" i="64"/>
  <c r="BN193" i="64"/>
  <c r="BS1951" i="64"/>
  <c r="BS1613" i="64"/>
  <c r="BS1585" i="64"/>
  <c r="BS1683" i="64"/>
  <c r="BS1648" i="64"/>
  <c r="BS1719" i="64"/>
  <c r="BS1491" i="64"/>
  <c r="BS1515" i="64"/>
  <c r="BS1864" i="64"/>
  <c r="BS1339" i="64"/>
  <c r="BS1166" i="64"/>
  <c r="BS822" i="64"/>
  <c r="AI728" i="64"/>
  <c r="AK723" i="64"/>
  <c r="AJ726" i="64"/>
  <c r="AJ724" i="64" s="1"/>
  <c r="BB1168" i="64"/>
  <c r="AC798" i="64"/>
  <c r="AD1977" i="64"/>
  <c r="AE1469" i="64"/>
  <c r="AH1953" i="64"/>
  <c r="AB1587" i="64"/>
  <c r="AJ1866" i="64"/>
  <c r="AK621" i="64"/>
  <c r="AL616" i="64"/>
  <c r="AJ192" i="69"/>
  <c r="AJ198" i="69" s="1"/>
  <c r="AJ188" i="69"/>
  <c r="AK183" i="69"/>
  <c r="AK186" i="69" s="1"/>
  <c r="AJ162" i="69"/>
  <c r="AJ163" i="69" s="1"/>
  <c r="BS2318" i="64"/>
  <c r="BT1718" i="64" a="1"/>
  <c r="BT1718" i="64" s="1"/>
  <c r="BT1682" i="64" a="1"/>
  <c r="BT1682" i="64" s="1"/>
  <c r="BT1647" i="64" a="1"/>
  <c r="BT1647" i="64" s="1"/>
  <c r="BT2310" i="64" a="1"/>
  <c r="BT2310" i="64" s="1"/>
  <c r="BT1612" i="64" a="1"/>
  <c r="BT1612" i="64" s="1"/>
  <c r="BT2344" i="64" a="1"/>
  <c r="BT2344" i="64" s="1"/>
  <c r="AJ146" i="69"/>
  <c r="AJ148" i="69" s="1"/>
  <c r="AK134" i="69"/>
  <c r="AK135" i="69" s="1"/>
  <c r="AK140" i="69" s="1"/>
  <c r="AK150" i="69" s="1"/>
  <c r="BT624" i="64" a="1"/>
  <c r="BT624" i="64" s="1"/>
  <c r="BT618" i="64" a="1"/>
  <c r="BT618" i="64" s="1"/>
  <c r="AL115" i="69"/>
  <c r="AL118" i="69" s="1"/>
  <c r="AL125" i="69" s="1"/>
  <c r="BT1950" i="64" a="1"/>
  <c r="BT1950" i="64" s="1"/>
  <c r="BT1860" i="64" a="1"/>
  <c r="BT1860" i="64" s="1"/>
  <c r="BT1338" i="64" a="1"/>
  <c r="BT1338" i="64" s="1"/>
  <c r="BT821" i="64" a="1"/>
  <c r="BT821" i="64" s="1"/>
  <c r="BT191" i="64" a="1"/>
  <c r="BT191" i="64" s="1"/>
  <c r="BT40" i="64" a="1"/>
  <c r="BT40" i="64" s="1"/>
  <c r="BT245" i="64" a="1"/>
  <c r="BT245" i="64" s="1"/>
  <c r="BT176" i="64" a="1"/>
  <c r="BT176" i="64" s="1"/>
  <c r="BT175" i="64" a="1"/>
  <c r="BT175" i="64" s="1"/>
  <c r="BT192" i="64" a="1"/>
  <c r="BT192" i="64" s="1"/>
  <c r="BO190" i="64"/>
  <c r="BT1165" i="64" a="1"/>
  <c r="BT1165" i="64" s="1"/>
  <c r="BT1974" i="64" a="1"/>
  <c r="BT1974" i="64" s="1"/>
  <c r="BT1586" i="64" a="1"/>
  <c r="BT1586" i="64" s="1"/>
  <c r="BT1490" i="64" a="1"/>
  <c r="BT1490" i="64" s="1"/>
  <c r="BT1871" i="64" a="1"/>
  <c r="BT1871" i="64" s="1"/>
  <c r="BT1584" i="64" a="1"/>
  <c r="BT1584" i="64" s="1"/>
  <c r="BT1492" i="64" a="1"/>
  <c r="BT1492" i="64" s="1"/>
  <c r="BT1514" i="64" a="1"/>
  <c r="BT1514" i="64" s="1"/>
  <c r="BT1468" i="64" a="1"/>
  <c r="BT1468" i="64" s="1"/>
  <c r="BT797" i="64" a="1"/>
  <c r="BT797" i="64" s="1"/>
  <c r="BT799" i="64" a="1"/>
  <c r="BT799" i="64" s="1"/>
  <c r="BT1976" i="64" a="1"/>
  <c r="BT1976" i="64" s="1"/>
  <c r="BT1865" i="64" a="1"/>
  <c r="BT186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585" i="64" a="1"/>
  <c r="BT1719" i="64" a="1"/>
  <c r="BT1975" i="64" a="1"/>
  <c r="BT1683" i="64" a="1"/>
  <c r="BT1648" i="64" a="1"/>
  <c r="BT1951" i="64" a="1"/>
  <c r="BT1515" i="64" a="1"/>
  <c r="BT1864" i="64" a="1"/>
  <c r="BT1339" i="64" a="1"/>
  <c r="BT1613" i="64" a="1"/>
  <c r="BT1491" i="64" a="1"/>
  <c r="BT822" i="64" a="1"/>
  <c r="BT1166" i="64" a="1"/>
  <c r="BL64" i="861" l="1"/>
  <c r="BK101" i="861"/>
  <c r="BL95" i="861"/>
  <c r="BV659" i="64"/>
  <c r="BU664" i="64"/>
  <c r="BU656" i="64"/>
  <c r="BV648" i="64"/>
  <c r="BV651" i="64" s="1"/>
  <c r="AE1929" i="64"/>
  <c r="AE1925" i="64"/>
  <c r="BT177" i="64"/>
  <c r="BT1975" i="64"/>
  <c r="BO193" i="64"/>
  <c r="BS1656" i="64"/>
  <c r="BT1683" i="64"/>
  <c r="BT1719" i="64"/>
  <c r="BT1585" i="64"/>
  <c r="BT1951" i="64"/>
  <c r="BT1613" i="64"/>
  <c r="BT1648" i="64"/>
  <c r="BT1491" i="64"/>
  <c r="BT1515" i="64"/>
  <c r="BT1864" i="64"/>
  <c r="BT1339" i="64"/>
  <c r="BT1166" i="64"/>
  <c r="BT822" i="64"/>
  <c r="AF1923" i="64"/>
  <c r="CA2176" i="64"/>
  <c r="AJ728" i="64"/>
  <c r="BC1168" i="64"/>
  <c r="BC619" i="64"/>
  <c r="BA1341" i="64"/>
  <c r="BB1341" i="64"/>
  <c r="AD1493" i="64"/>
  <c r="AC800" i="64"/>
  <c r="AL620" i="64"/>
  <c r="AL625" i="64" s="1"/>
  <c r="AJ200" i="69"/>
  <c r="AK156" i="69"/>
  <c r="AK159" i="69" s="1"/>
  <c r="AK184" i="69" s="1"/>
  <c r="AK187" i="69" s="1"/>
  <c r="AK194" i="69" s="1"/>
  <c r="AK202" i="69" s="1"/>
  <c r="AJ167" i="69"/>
  <c r="AJ177" i="69" s="1"/>
  <c r="AJ169" i="69"/>
  <c r="AJ179" i="69" s="1"/>
  <c r="BT2318" i="64"/>
  <c r="BU1718" i="64" a="1"/>
  <c r="BU1718" i="64" s="1"/>
  <c r="BU1682" i="64" a="1"/>
  <c r="BU1682" i="64" s="1"/>
  <c r="BU1647" i="64" a="1"/>
  <c r="BU1647" i="64" s="1"/>
  <c r="BU2310" i="64" a="1"/>
  <c r="BU2310" i="64" s="1"/>
  <c r="BU1612" i="64" a="1"/>
  <c r="BU1612" i="64" s="1"/>
  <c r="BU2344" i="64" a="1"/>
  <c r="BU2344" i="64" s="1"/>
  <c r="AK142" i="69"/>
  <c r="AK152" i="69" s="1"/>
  <c r="AK136" i="69"/>
  <c r="AL129" i="69"/>
  <c r="AL134" i="69" s="1"/>
  <c r="BU624" i="64" a="1"/>
  <c r="BU624" i="64" s="1"/>
  <c r="BU618" i="64" a="1"/>
  <c r="BU618" i="64" s="1"/>
  <c r="BU1950" i="64" a="1"/>
  <c r="BU1950" i="64" s="1"/>
  <c r="BU1860" i="64" a="1"/>
  <c r="BU1860" i="64" s="1"/>
  <c r="BU1338" i="64" a="1"/>
  <c r="BU1338" i="64" s="1"/>
  <c r="BP16" i="69"/>
  <c r="AL123" i="69"/>
  <c r="AM112" i="69"/>
  <c r="AM115" i="69" s="1"/>
  <c r="AL119" i="69"/>
  <c r="BP190" i="64"/>
  <c r="BP193" i="64" s="1"/>
  <c r="BU821" i="64" a="1"/>
  <c r="BU821" i="64" s="1"/>
  <c r="BU245" i="64" a="1"/>
  <c r="BU245" i="64" s="1"/>
  <c r="BU40" i="64" a="1"/>
  <c r="BU40" i="64" s="1"/>
  <c r="BU191" i="64" a="1"/>
  <c r="BU191" i="64" s="1"/>
  <c r="BU176" i="64" a="1"/>
  <c r="BU176" i="64" s="1"/>
  <c r="BU175" i="64" a="1"/>
  <c r="BU175" i="64" s="1"/>
  <c r="BU192" i="64" a="1"/>
  <c r="BU192" i="64" s="1"/>
  <c r="BU1165" i="64" a="1"/>
  <c r="BU1165" i="64" s="1"/>
  <c r="BU1976" i="64" a="1"/>
  <c r="BU1976" i="64" s="1"/>
  <c r="BU797" i="64" a="1"/>
  <c r="BU797" i="64" s="1"/>
  <c r="BU1974" i="64" a="1"/>
  <c r="BU1974" i="64" s="1"/>
  <c r="BU1865" i="64" a="1"/>
  <c r="BU1865" i="64" s="1"/>
  <c r="BU799" i="64" a="1"/>
  <c r="BU799" i="64" s="1"/>
  <c r="BU1584" i="64" a="1"/>
  <c r="BU1584" i="64" s="1"/>
  <c r="BU1490" i="64" a="1"/>
  <c r="BU1490" i="64" s="1"/>
  <c r="BU1871" i="64" a="1"/>
  <c r="BU1871" i="64" s="1"/>
  <c r="BU1586" i="64" a="1"/>
  <c r="BU1586" i="64" s="1"/>
  <c r="BU1492" i="64" a="1"/>
  <c r="BU1492" i="64" s="1"/>
  <c r="BU1514" i="64" a="1"/>
  <c r="BU1514" i="64" s="1"/>
  <c r="BU1468" i="64" a="1"/>
  <c r="BU146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83" i="64" a="1"/>
  <c r="BU1719" i="64" a="1"/>
  <c r="BU1166" i="64" a="1"/>
  <c r="BU1339" i="64" a="1"/>
  <c r="BU1585" i="64" a="1"/>
  <c r="BU1864" i="64" a="1"/>
  <c r="BU1491" i="64" a="1"/>
  <c r="BU1951" i="64" a="1"/>
  <c r="BU1975" i="64" a="1"/>
  <c r="AD798" i="64" a="1"/>
  <c r="BU822" i="64" a="1"/>
  <c r="BU1648" i="64" a="1"/>
  <c r="BU1515" i="64" a="1"/>
  <c r="BU1613" i="64" a="1"/>
  <c r="BK73" i="861" l="1"/>
  <c r="BK75" i="861" s="1"/>
  <c r="BV660" i="64"/>
  <c r="CA2182" i="64"/>
  <c r="BU177" i="64"/>
  <c r="BU1975" i="64"/>
  <c r="BT1656" i="64"/>
  <c r="AF1924" i="64"/>
  <c r="BU1585" i="64"/>
  <c r="BU1648" i="64"/>
  <c r="BU1683" i="64"/>
  <c r="BU1719" i="64"/>
  <c r="BU1951" i="64"/>
  <c r="BU1613" i="64"/>
  <c r="BU1491" i="64"/>
  <c r="BU1515" i="64"/>
  <c r="BU1864" i="64"/>
  <c r="BU1339" i="64"/>
  <c r="BU1166" i="64"/>
  <c r="BU822" i="64"/>
  <c r="AK726" i="64"/>
  <c r="AK724" i="64" s="1"/>
  <c r="AL723" i="64"/>
  <c r="BD1168" i="64"/>
  <c r="BD619" i="64"/>
  <c r="BC1341" i="64"/>
  <c r="AD798" i="64"/>
  <c r="AE1977" i="64"/>
  <c r="AF1469" i="64"/>
  <c r="AJ173" i="69"/>
  <c r="AJ175" i="69" s="1"/>
  <c r="AL183" i="69"/>
  <c r="AL186" i="69" s="1"/>
  <c r="AK192" i="69"/>
  <c r="AK198" i="69" s="1"/>
  <c r="AI1953" i="64"/>
  <c r="AL621" i="64"/>
  <c r="AM616" i="64"/>
  <c r="AK1866" i="64"/>
  <c r="AC1587" i="64"/>
  <c r="AK161" i="69"/>
  <c r="AK162" i="69" s="1"/>
  <c r="AK167" i="69" s="1"/>
  <c r="AK177" i="69" s="1"/>
  <c r="AK188" i="69"/>
  <c r="BU2318" i="64"/>
  <c r="AK146" i="69"/>
  <c r="AK148" i="69" s="1"/>
  <c r="BV1718" i="64" a="1"/>
  <c r="BV1718" i="64" s="1"/>
  <c r="BV1682" i="64" a="1"/>
  <c r="BV1682" i="64" s="1"/>
  <c r="BV1647" i="64" a="1"/>
  <c r="BV1647" i="64" s="1"/>
  <c r="BV2310" i="64" a="1"/>
  <c r="BV2310" i="64" s="1"/>
  <c r="BV1612" i="64" a="1"/>
  <c r="BV1612" i="64" s="1"/>
  <c r="BV2344" i="64" a="1"/>
  <c r="BV2344" i="64" s="1"/>
  <c r="AL132" i="69"/>
  <c r="AL157" i="69" s="1"/>
  <c r="BV624" i="64" a="1"/>
  <c r="BV624" i="64" s="1"/>
  <c r="BV618" i="64" a="1"/>
  <c r="BV618" i="64" s="1"/>
  <c r="AM117" i="69"/>
  <c r="AM118" i="69" s="1"/>
  <c r="AM125" i="69" s="1"/>
  <c r="BV1950" i="64" a="1"/>
  <c r="BV1950" i="64" s="1"/>
  <c r="BP17" i="69"/>
  <c r="BP18" i="69" s="1"/>
  <c r="BV1860" i="64" a="1"/>
  <c r="BV1860" i="64" s="1"/>
  <c r="BV1338" i="64" a="1"/>
  <c r="BV1338" i="64" s="1"/>
  <c r="BV821" i="64" a="1"/>
  <c r="BV821" i="64" s="1"/>
  <c r="BV40" i="64" a="1"/>
  <c r="BV40" i="64" s="1"/>
  <c r="BV245" i="64" a="1"/>
  <c r="BV245" i="64" s="1"/>
  <c r="BV176" i="64" a="1"/>
  <c r="BV176" i="64" s="1"/>
  <c r="BV191" i="64" a="1"/>
  <c r="BV191" i="64" s="1"/>
  <c r="BV175" i="64" a="1"/>
  <c r="BV175" i="64" s="1"/>
  <c r="BV192" i="64" a="1"/>
  <c r="BV192" i="64" s="1"/>
  <c r="BQ190" i="64"/>
  <c r="BQ193" i="64" s="1"/>
  <c r="BQ207" i="69"/>
  <c r="BQ209" i="69" s="1"/>
  <c r="BQ219" i="69" s="1"/>
  <c r="BV1165" i="64" a="1"/>
  <c r="BV1165" i="64" s="1"/>
  <c r="BV1490" i="64" a="1"/>
  <c r="BV1490" i="64" s="1"/>
  <c r="BV1974" i="64" a="1"/>
  <c r="BV1974" i="64" s="1"/>
  <c r="BV1492" i="64" a="1"/>
  <c r="BV1492" i="64" s="1"/>
  <c r="BV1514" i="64" a="1"/>
  <c r="BV1514" i="64" s="1"/>
  <c r="BV1584" i="64" a="1"/>
  <c r="BV1584" i="64" s="1"/>
  <c r="BV1468" i="64" a="1"/>
  <c r="BV1468" i="64" s="1"/>
  <c r="BV797" i="64" a="1"/>
  <c r="BV797" i="64" s="1"/>
  <c r="BV1976" i="64" a="1"/>
  <c r="BV1976" i="64" s="1"/>
  <c r="BV1586" i="64" a="1"/>
  <c r="BV1586" i="64" s="1"/>
  <c r="BV799" i="64" a="1"/>
  <c r="BV799" i="64" s="1"/>
  <c r="BV1865" i="64" a="1"/>
  <c r="BV1865" i="64" s="1"/>
  <c r="BV1871" i="64" a="1"/>
  <c r="BV187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822" i="64" a="1"/>
  <c r="BV1339" i="64" a="1"/>
  <c r="BV1515" i="64" a="1"/>
  <c r="BV1683" i="64" a="1"/>
  <c r="BV1975" i="64" a="1"/>
  <c r="BV1951" i="64" a="1"/>
  <c r="BV1585" i="64" a="1"/>
  <c r="BV1864" i="64" a="1"/>
  <c r="BV1648" i="64" a="1"/>
  <c r="BV1719" i="64" a="1"/>
  <c r="BV1491" i="64" a="1"/>
  <c r="BV1613" i="64" a="1"/>
  <c r="BV1166" i="64" a="1"/>
  <c r="BM18" i="861" l="1"/>
  <c r="BM27" i="861" s="1"/>
  <c r="BM28" i="861" s="1"/>
  <c r="BV662" i="64"/>
  <c r="BV652" i="64" s="1"/>
  <c r="BV654" i="64" s="1"/>
  <c r="AF1925" i="64"/>
  <c r="CA2186" i="64" a="1"/>
  <c r="CA2186" i="64" s="1"/>
  <c r="CA2179" i="64" s="1"/>
  <c r="BV177" i="64"/>
  <c r="BV1975" i="64"/>
  <c r="BU1656" i="64"/>
  <c r="AF1929" i="64"/>
  <c r="AG1919" i="64"/>
  <c r="BV1648" i="64"/>
  <c r="BV1683" i="64"/>
  <c r="BV1719" i="64"/>
  <c r="BV1613" i="64"/>
  <c r="BV1585" i="64"/>
  <c r="BV1951" i="64"/>
  <c r="BV1491" i="64"/>
  <c r="BV1515" i="64"/>
  <c r="BV1864" i="64"/>
  <c r="BV1339" i="64"/>
  <c r="BV1166" i="64"/>
  <c r="BV822" i="64"/>
  <c r="AK728" i="64"/>
  <c r="BE1168" i="64"/>
  <c r="BF619" i="64"/>
  <c r="BE619" i="64"/>
  <c r="BD1341" i="64"/>
  <c r="AK200" i="69"/>
  <c r="AE1493" i="64"/>
  <c r="AD800" i="64"/>
  <c r="AM620" i="64"/>
  <c r="AM625" i="64" s="1"/>
  <c r="AL156" i="69"/>
  <c r="AL161" i="69" s="1"/>
  <c r="AK173" i="69"/>
  <c r="AK175" i="69" s="1"/>
  <c r="AK169" i="69"/>
  <c r="AK179" i="69" s="1"/>
  <c r="AK163" i="69"/>
  <c r="BV2318" i="64"/>
  <c r="BW1718" i="64" a="1"/>
  <c r="BW1718" i="64" s="1"/>
  <c r="BW1682" i="64" a="1"/>
  <c r="BW1682" i="64" s="1"/>
  <c r="BW1647" i="64" a="1"/>
  <c r="BW1647" i="64" s="1"/>
  <c r="BW2310" i="64" a="1"/>
  <c r="BW2310" i="64" s="1"/>
  <c r="BW1612" i="64" a="1"/>
  <c r="BW1612" i="64" s="1"/>
  <c r="BW2344" i="64" a="1"/>
  <c r="BW2344" i="64" s="1"/>
  <c r="AL135" i="69"/>
  <c r="AL136" i="69" s="1"/>
  <c r="BW624" i="64" a="1"/>
  <c r="BW624" i="64" s="1"/>
  <c r="BW618" i="64" a="1"/>
  <c r="BW618" i="64" s="1"/>
  <c r="BW1950" i="64" a="1"/>
  <c r="BW1950" i="64" s="1"/>
  <c r="BW1860" i="64" a="1"/>
  <c r="BW1860" i="64" s="1"/>
  <c r="BW1338" i="64" a="1"/>
  <c r="BW1338" i="64" s="1"/>
  <c r="BR190" i="64"/>
  <c r="BR193" i="64" s="1"/>
  <c r="BW821" i="64" a="1"/>
  <c r="BW821" i="64" s="1"/>
  <c r="BW176" i="64" a="1"/>
  <c r="BW176" i="64" s="1"/>
  <c r="BW191" i="64" a="1"/>
  <c r="BW191" i="64" s="1"/>
  <c r="BW245" i="64" a="1"/>
  <c r="BW245" i="64" s="1"/>
  <c r="BW40" i="64" a="1"/>
  <c r="BW40" i="64" s="1"/>
  <c r="BW175" i="64" a="1"/>
  <c r="BW175" i="64" s="1"/>
  <c r="BW192" i="64" a="1"/>
  <c r="BW192" i="64" s="1"/>
  <c r="BW1165" i="64" a="1"/>
  <c r="BW1165" i="64" s="1"/>
  <c r="BW1492" i="64" a="1"/>
  <c r="BW1492" i="64" s="1"/>
  <c r="BW1468" i="64" a="1"/>
  <c r="BW1468" i="64" s="1"/>
  <c r="BW1584" i="64" a="1"/>
  <c r="BW1584" i="64" s="1"/>
  <c r="BW799" i="64" a="1"/>
  <c r="BW799" i="64" s="1"/>
  <c r="BW1865" i="64" a="1"/>
  <c r="BW1865" i="64" s="1"/>
  <c r="BW1974" i="64" a="1"/>
  <c r="BW1974" i="64" s="1"/>
  <c r="BW1586" i="64" a="1"/>
  <c r="BW1586" i="64" s="1"/>
  <c r="BW1871" i="64" a="1"/>
  <c r="BW1871" i="64" s="1"/>
  <c r="BW1514" i="64" a="1"/>
  <c r="BW1514" i="64" s="1"/>
  <c r="BW1976" i="64" a="1"/>
  <c r="BW1976" i="64" s="1"/>
  <c r="BW797" i="64" a="1"/>
  <c r="BW797" i="64" s="1"/>
  <c r="BW1490" i="64" a="1"/>
  <c r="BW149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491" i="64" a="1"/>
  <c r="BW1515" i="64" a="1"/>
  <c r="BW1683" i="64" a="1"/>
  <c r="BW1648" i="64" a="1"/>
  <c r="BW1864" i="64" a="1"/>
  <c r="AE798" i="64" a="1"/>
  <c r="BW1975" i="64" a="1"/>
  <c r="BW1585" i="64" a="1"/>
  <c r="BW1613" i="64" a="1"/>
  <c r="BW822" i="64" a="1"/>
  <c r="BW1719" i="64" a="1"/>
  <c r="BW1951" i="64" a="1"/>
  <c r="BW1339" i="64" a="1"/>
  <c r="BW1166" i="64" a="1"/>
  <c r="BL44" i="861" l="1"/>
  <c r="BV663" i="64"/>
  <c r="BW659" i="64" s="1"/>
  <c r="BV655" i="64"/>
  <c r="CA2180" i="64"/>
  <c r="CB2176" i="64" s="1"/>
  <c r="AG1923" i="64"/>
  <c r="BW177" i="64"/>
  <c r="BW1975" i="64"/>
  <c r="BV1656" i="64"/>
  <c r="BW1951" i="64"/>
  <c r="BW1648" i="64"/>
  <c r="BW1683" i="64"/>
  <c r="BW1585" i="64"/>
  <c r="BW1719" i="64"/>
  <c r="BW1613" i="64"/>
  <c r="BW1491" i="64"/>
  <c r="BW1515" i="64"/>
  <c r="BW1864" i="64"/>
  <c r="BW1339" i="64"/>
  <c r="BW1166" i="64"/>
  <c r="BW822" i="64"/>
  <c r="AL726" i="64"/>
  <c r="AL724" i="64" s="1"/>
  <c r="AM723" i="64"/>
  <c r="BF1168" i="64"/>
  <c r="AE798" i="64"/>
  <c r="AF1977" i="64"/>
  <c r="AG1469" i="64"/>
  <c r="AL1866" i="64"/>
  <c r="AJ1953" i="64"/>
  <c r="AM621" i="64"/>
  <c r="AN616" i="64"/>
  <c r="AD1587" i="64"/>
  <c r="AL159" i="69"/>
  <c r="AL184" i="69" s="1"/>
  <c r="AL187" i="69" s="1"/>
  <c r="AM183" i="69" s="1"/>
  <c r="BW2318" i="64"/>
  <c r="BX1718" i="64" a="1"/>
  <c r="BX1718" i="64" s="1"/>
  <c r="BX1682" i="64" a="1"/>
  <c r="BX1682" i="64" s="1"/>
  <c r="BX1647" i="64" a="1"/>
  <c r="BX1647" i="64" s="1"/>
  <c r="BX2310" i="64" a="1"/>
  <c r="BX2310" i="64" s="1"/>
  <c r="BX1612" i="64" a="1"/>
  <c r="BX1612" i="64" s="1"/>
  <c r="BX2344" i="64" a="1"/>
  <c r="BX2344" i="64" s="1"/>
  <c r="AM129" i="69"/>
  <c r="AM132" i="69" s="1"/>
  <c r="AM157" i="69" s="1"/>
  <c r="AL142" i="69"/>
  <c r="AL146" i="69" s="1"/>
  <c r="AL148" i="69" s="1"/>
  <c r="AL140" i="69"/>
  <c r="AL150" i="69" s="1"/>
  <c r="BX618" i="64" a="1"/>
  <c r="BX618" i="64" s="1"/>
  <c r="BX624" i="64" a="1"/>
  <c r="BX624" i="64" s="1"/>
  <c r="BX1950" i="64" a="1"/>
  <c r="BX1950" i="64" s="1"/>
  <c r="BX1860" i="64" a="1"/>
  <c r="BX1860" i="64" s="1"/>
  <c r="BX1338" i="64" a="1"/>
  <c r="BX1338" i="64" s="1"/>
  <c r="BX821" i="64" a="1"/>
  <c r="BX821" i="64" s="1"/>
  <c r="BX176" i="64" a="1"/>
  <c r="BX176" i="64" s="1"/>
  <c r="BX245" i="64" a="1"/>
  <c r="BX245" i="64" s="1"/>
  <c r="BX40" i="64" a="1"/>
  <c r="BX40" i="64" s="1"/>
  <c r="BX191" i="64" a="1"/>
  <c r="BX191" i="64" s="1"/>
  <c r="BX175" i="64" a="1"/>
  <c r="BX175" i="64" s="1"/>
  <c r="BX192" i="64" a="1"/>
  <c r="BX192" i="64" s="1"/>
  <c r="BS190" i="64"/>
  <c r="BS193" i="64" s="1"/>
  <c r="BX1165" i="64" a="1"/>
  <c r="BX1165" i="64" s="1"/>
  <c r="BX1974" i="64" a="1"/>
  <c r="BX1974" i="64" s="1"/>
  <c r="BX797" i="64" a="1"/>
  <c r="BX797" i="64" s="1"/>
  <c r="BX799" i="64" a="1"/>
  <c r="BX799" i="64" s="1"/>
  <c r="BX1468" i="64" a="1"/>
  <c r="BX1468" i="64" s="1"/>
  <c r="BX1586" i="64" a="1"/>
  <c r="BX1586" i="64" s="1"/>
  <c r="BX1490" i="64" a="1"/>
  <c r="BX1490" i="64" s="1"/>
  <c r="BX1865" i="64" a="1"/>
  <c r="BX1865" i="64" s="1"/>
  <c r="BX1514" i="64" a="1"/>
  <c r="BX1514" i="64" s="1"/>
  <c r="BX1871" i="64" a="1"/>
  <c r="BX1871" i="64" s="1"/>
  <c r="BX1492" i="64" a="1"/>
  <c r="BX1492" i="64" s="1"/>
  <c r="BX1584" i="64" a="1"/>
  <c r="BX1584" i="64" s="1"/>
  <c r="BX1976" i="64" a="1"/>
  <c r="BX197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648" i="64" a="1"/>
  <c r="BX1975" i="64" a="1"/>
  <c r="BX1613" i="64" a="1"/>
  <c r="BX1864" i="64" a="1"/>
  <c r="BX1585" i="64" a="1"/>
  <c r="BX1719" i="64" a="1"/>
  <c r="BX1166" i="64" a="1"/>
  <c r="BX1683" i="64" a="1"/>
  <c r="BX822" i="64" a="1"/>
  <c r="BX1951" i="64" a="1"/>
  <c r="BX1515" i="64" a="1"/>
  <c r="BX1491" i="64" a="1"/>
  <c r="BX1339" i="64" a="1"/>
  <c r="BL101" i="861" l="1"/>
  <c r="BM64" i="861"/>
  <c r="BM95" i="861"/>
  <c r="BV668" i="64"/>
  <c r="BV664" i="64"/>
  <c r="BV656" i="64"/>
  <c r="BW648" i="64"/>
  <c r="AG1924" i="64"/>
  <c r="AG1929" i="64" s="1"/>
  <c r="CB2182" i="64"/>
  <c r="BX177" i="64"/>
  <c r="BX1975" i="64"/>
  <c r="BW1656" i="64"/>
  <c r="BX1951" i="64"/>
  <c r="BX1613" i="64"/>
  <c r="BX1648" i="64"/>
  <c r="BX1683" i="64"/>
  <c r="BX1719" i="64"/>
  <c r="BX1585" i="64"/>
  <c r="BX1491" i="64"/>
  <c r="BX1515" i="64"/>
  <c r="BX1864" i="64"/>
  <c r="BX1339" i="64"/>
  <c r="BX1166" i="64"/>
  <c r="BX822" i="64"/>
  <c r="AL728" i="64"/>
  <c r="BG1168" i="64"/>
  <c r="BG619" i="64"/>
  <c r="BE1341" i="64"/>
  <c r="BF1341" i="64"/>
  <c r="AL188" i="69"/>
  <c r="AL194" i="69"/>
  <c r="AL202" i="69" s="1"/>
  <c r="AL192" i="69"/>
  <c r="AL200" i="69" s="1"/>
  <c r="AL162" i="69"/>
  <c r="AL167" i="69" s="1"/>
  <c r="AL177" i="69" s="1"/>
  <c r="AN620" i="64"/>
  <c r="AN625" i="64" s="1"/>
  <c r="AE800" i="64"/>
  <c r="AF1493" i="64"/>
  <c r="BX2318" i="64"/>
  <c r="BY1718" i="64" a="1"/>
  <c r="BY1718" i="64" s="1"/>
  <c r="BY1682" i="64" a="1"/>
  <c r="BY1682" i="64" s="1"/>
  <c r="BY1647" i="64" a="1"/>
  <c r="BY1647" i="64" s="1"/>
  <c r="BY2310" i="64" a="1"/>
  <c r="BY2310" i="64" s="1"/>
  <c r="BY1612" i="64" a="1"/>
  <c r="BY1612" i="64" s="1"/>
  <c r="BY2344" i="64" a="1"/>
  <c r="BY2344" i="64" s="1"/>
  <c r="AM134" i="69"/>
  <c r="AM135" i="69" s="1"/>
  <c r="AM142" i="69" s="1"/>
  <c r="AM146" i="69" s="1"/>
  <c r="AM148" i="69" s="1"/>
  <c r="AL152" i="69"/>
  <c r="AM186" i="69"/>
  <c r="BY618" i="64" a="1"/>
  <c r="BY618" i="64" s="1"/>
  <c r="BY624" i="64" a="1"/>
  <c r="BY624" i="64" s="1"/>
  <c r="BY1950" i="64" a="1"/>
  <c r="BY1950" i="64" s="1"/>
  <c r="BY1860" i="64" a="1"/>
  <c r="BY1860" i="64" s="1"/>
  <c r="BY1338" i="64" a="1"/>
  <c r="BY1338" i="64" s="1"/>
  <c r="BY821" i="64" a="1"/>
  <c r="BY821" i="64" s="1"/>
  <c r="BY176" i="64" a="1"/>
  <c r="BY176" i="64" s="1"/>
  <c r="BY245" i="64" a="1"/>
  <c r="BY245" i="64" s="1"/>
  <c r="BY191" i="64" a="1"/>
  <c r="BY191" i="64" s="1"/>
  <c r="BY40" i="64" a="1"/>
  <c r="BY40" i="64" s="1"/>
  <c r="BY175" i="64" a="1"/>
  <c r="BY175" i="64" s="1"/>
  <c r="BY192" i="64" a="1"/>
  <c r="BY192" i="64" s="1"/>
  <c r="BT190" i="64"/>
  <c r="BT193" i="64" s="1"/>
  <c r="BU98" i="69"/>
  <c r="BY1165" i="64" a="1"/>
  <c r="BY1165" i="64" s="1"/>
  <c r="BY1584" i="64" a="1"/>
  <c r="BY1584" i="64" s="1"/>
  <c r="BY1490" i="64" a="1"/>
  <c r="BY1490" i="64" s="1"/>
  <c r="BY1871" i="64" a="1"/>
  <c r="BY1871" i="64" s="1"/>
  <c r="BY797" i="64" a="1"/>
  <c r="BY797" i="64" s="1"/>
  <c r="BY1586" i="64" a="1"/>
  <c r="BY1586" i="64" s="1"/>
  <c r="BY1492" i="64" a="1"/>
  <c r="BY1492" i="64" s="1"/>
  <c r="BY1514" i="64" a="1"/>
  <c r="BY1514" i="64" s="1"/>
  <c r="BY1468" i="64" a="1"/>
  <c r="BY1468" i="64" s="1"/>
  <c r="BY1974" i="64" a="1"/>
  <c r="BY1974" i="64" s="1"/>
  <c r="BY1865" i="64" a="1"/>
  <c r="BY1865" i="64" s="1"/>
  <c r="BY799" i="64" a="1"/>
  <c r="BY799" i="64" s="1"/>
  <c r="BY1976" i="64" a="1"/>
  <c r="BY197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648" i="64" a="1"/>
  <c r="BY1683" i="64" a="1"/>
  <c r="BY1491" i="64" a="1"/>
  <c r="BY1719" i="64" a="1"/>
  <c r="BY1864" i="64" a="1"/>
  <c r="BY1975" i="64" a="1"/>
  <c r="BY822" i="64" a="1"/>
  <c r="BY1339" i="64" a="1"/>
  <c r="BY1585" i="64" a="1"/>
  <c r="BY1613" i="64" a="1"/>
  <c r="BY1515" i="64" a="1"/>
  <c r="AF798" i="64" a="1"/>
  <c r="BY1166" i="64" a="1"/>
  <c r="BY1951" i="64" a="1"/>
  <c r="BL73" i="861" l="1"/>
  <c r="BL75" i="861" s="1"/>
  <c r="BW651" i="64"/>
  <c r="AH1919" i="64"/>
  <c r="AH1923" i="64" s="1"/>
  <c r="AG1925" i="64"/>
  <c r="CB2186" i="64" a="1"/>
  <c r="CB2186" i="64" s="1"/>
  <c r="CB2179" i="64" s="1"/>
  <c r="BY177" i="64"/>
  <c r="BY1975" i="64"/>
  <c r="BX1656" i="64"/>
  <c r="BY1585" i="64"/>
  <c r="BY1648" i="64"/>
  <c r="BY1683" i="64"/>
  <c r="BY1719" i="64"/>
  <c r="BY1951" i="64"/>
  <c r="BY1613" i="64"/>
  <c r="BY1491" i="64"/>
  <c r="BY1515" i="64"/>
  <c r="BY1864" i="64"/>
  <c r="BY1339" i="64"/>
  <c r="BY1166" i="64"/>
  <c r="BY822" i="64"/>
  <c r="AM726" i="64"/>
  <c r="AM724" i="64" s="1"/>
  <c r="AN723" i="64"/>
  <c r="BG1341" i="64"/>
  <c r="BH1168" i="64"/>
  <c r="BH619" i="64"/>
  <c r="AF798" i="64"/>
  <c r="AG1977" i="64"/>
  <c r="AH1469" i="64"/>
  <c r="AL198" i="69"/>
  <c r="AL163" i="69"/>
  <c r="AM156" i="69"/>
  <c r="AM161" i="69" s="1"/>
  <c r="AL173" i="69"/>
  <c r="AL175" i="69" s="1"/>
  <c r="AL169" i="69"/>
  <c r="AL179" i="69" s="1"/>
  <c r="AN621" i="64"/>
  <c r="AO616" i="64"/>
  <c r="AM1866" i="64"/>
  <c r="AE1587" i="64"/>
  <c r="AK1953" i="64"/>
  <c r="BZ1718" i="64" a="1"/>
  <c r="BZ1718" i="64" s="1"/>
  <c r="BZ1682" i="64" a="1"/>
  <c r="BZ1682" i="64" s="1"/>
  <c r="BZ1647" i="64" a="1"/>
  <c r="BZ1647" i="64" s="1"/>
  <c r="BY2318" i="64"/>
  <c r="BZ2310" i="64" a="1"/>
  <c r="BZ2310" i="64" s="1"/>
  <c r="BZ1612" i="64" a="1"/>
  <c r="BZ1612" i="64" s="1"/>
  <c r="BZ2344" i="64" a="1"/>
  <c r="BZ2344" i="64" s="1"/>
  <c r="AM136" i="69"/>
  <c r="AM152" i="69"/>
  <c r="AN129" i="69"/>
  <c r="AN132" i="69" s="1"/>
  <c r="AN157" i="69" s="1"/>
  <c r="AM140" i="69"/>
  <c r="AM150" i="69" s="1"/>
  <c r="BZ624" i="64" a="1"/>
  <c r="BZ624" i="64" s="1"/>
  <c r="BZ618" i="64" a="1"/>
  <c r="BZ618" i="64" s="1"/>
  <c r="BZ1950" i="64" a="1"/>
  <c r="BZ1950" i="64" s="1"/>
  <c r="AO117" i="69"/>
  <c r="AO118" i="69" s="1"/>
  <c r="AO125" i="69" s="1"/>
  <c r="BZ1860" i="64" a="1"/>
  <c r="BZ1860" i="64" s="1"/>
  <c r="BZ1338" i="64" a="1"/>
  <c r="BZ1338" i="64" s="1"/>
  <c r="BZ821" i="64" a="1"/>
  <c r="BZ821" i="64" s="1"/>
  <c r="BZ245" i="64" a="1"/>
  <c r="BZ245" i="64" s="1"/>
  <c r="BZ191" i="64" a="1"/>
  <c r="BZ191" i="64" s="1"/>
  <c r="BZ40" i="64" a="1"/>
  <c r="BZ40" i="64" s="1"/>
  <c r="BZ176" i="64" a="1"/>
  <c r="BZ176" i="64" s="1"/>
  <c r="BZ175" i="64" a="1"/>
  <c r="BZ175" i="64" s="1"/>
  <c r="BZ192" i="64" a="1"/>
  <c r="BZ192" i="64" s="1"/>
  <c r="BU190" i="64"/>
  <c r="BU193" i="64" s="1"/>
  <c r="BZ1165" i="64" a="1"/>
  <c r="BZ1165" i="64" s="1"/>
  <c r="BZ1586" i="64" a="1"/>
  <c r="BZ1586" i="64" s="1"/>
  <c r="BZ1490" i="64" a="1"/>
  <c r="BZ1490" i="64" s="1"/>
  <c r="BZ797" i="64" a="1"/>
  <c r="BZ797" i="64" s="1"/>
  <c r="BZ1492" i="64" a="1"/>
  <c r="BZ1492" i="64" s="1"/>
  <c r="BZ1468" i="64" a="1"/>
  <c r="BZ1468" i="64" s="1"/>
  <c r="BZ1514" i="64" a="1"/>
  <c r="BZ1514" i="64" s="1"/>
  <c r="BZ1871" i="64" a="1"/>
  <c r="BZ1871" i="64" s="1"/>
  <c r="BZ799" i="64" a="1"/>
  <c r="BZ799" i="64" s="1"/>
  <c r="BZ1976" i="64" a="1"/>
  <c r="BZ1976" i="64" s="1"/>
  <c r="BZ1584" i="64" a="1"/>
  <c r="BZ1584" i="64" s="1"/>
  <c r="BZ1865" i="64" a="1"/>
  <c r="BZ1865" i="64" s="1"/>
  <c r="BZ1974" i="64" a="1"/>
  <c r="BZ197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613" i="64" a="1"/>
  <c r="BZ1515" i="64" a="1"/>
  <c r="BZ1719" i="64" a="1"/>
  <c r="BZ822" i="64" a="1"/>
  <c r="BZ1491" i="64" a="1"/>
  <c r="BZ1864" i="64" a="1"/>
  <c r="BZ1648" i="64" a="1"/>
  <c r="BZ1683" i="64" a="1"/>
  <c r="BZ1339" i="64" a="1"/>
  <c r="BZ1585" i="64" a="1"/>
  <c r="BZ1975" i="64" a="1"/>
  <c r="BZ1951" i="64" a="1"/>
  <c r="BZ1166" i="64" a="1"/>
  <c r="BN18" i="861" l="1"/>
  <c r="BN27" i="861" s="1"/>
  <c r="BN28" i="861" s="1"/>
  <c r="BW660" i="64"/>
  <c r="CB2180" i="64"/>
  <c r="CC2176" i="64" s="1"/>
  <c r="AH1924" i="64"/>
  <c r="AH1929" i="64" s="1"/>
  <c r="BZ177" i="64"/>
  <c r="BZ1975" i="64"/>
  <c r="BY1656" i="64"/>
  <c r="BZ1648" i="64"/>
  <c r="BZ1683" i="64"/>
  <c r="O1683" i="64" s="1"/>
  <c r="BZ1719" i="64"/>
  <c r="BZ1951" i="64"/>
  <c r="O1951" i="64" s="1"/>
  <c r="BZ1613" i="64"/>
  <c r="O1613" i="64" s="1"/>
  <c r="BZ1585" i="64"/>
  <c r="BZ1491" i="64"/>
  <c r="O1491" i="64" s="1"/>
  <c r="BZ1515" i="64"/>
  <c r="BZ1864" i="64"/>
  <c r="BZ1339" i="64"/>
  <c r="O1339" i="64" s="1"/>
  <c r="BZ1166" i="64"/>
  <c r="O1166" i="64" s="1"/>
  <c r="BZ822" i="64"/>
  <c r="AM728" i="64"/>
  <c r="BI1168" i="64"/>
  <c r="BJ619" i="64"/>
  <c r="BI619" i="64"/>
  <c r="BH1341" i="64"/>
  <c r="AM159" i="69"/>
  <c r="AM184" i="69" s="1"/>
  <c r="AM187" i="69" s="1"/>
  <c r="AM194" i="69" s="1"/>
  <c r="AM202" i="69" s="1"/>
  <c r="CA192" i="64" a="1"/>
  <c r="CA192" i="64" s="1"/>
  <c r="AO620" i="64"/>
  <c r="AO625" i="64" s="1"/>
  <c r="AF800" i="64"/>
  <c r="AG1493" i="64"/>
  <c r="BZ2318" i="64"/>
  <c r="O2318" i="64" s="1"/>
  <c r="CA1718" i="64" a="1"/>
  <c r="CA1718" i="64" s="1"/>
  <c r="CA1647" i="64" a="1"/>
  <c r="CA1647" i="64" s="1"/>
  <c r="CA1682" i="64" a="1"/>
  <c r="CA1682" i="64" s="1"/>
  <c r="CA2310" i="64" a="1"/>
  <c r="CA2310" i="64" s="1"/>
  <c r="CA1612" i="64" a="1"/>
  <c r="CA1612" i="64" s="1"/>
  <c r="CA2344" i="64" a="1"/>
  <c r="CA2344" i="64" s="1"/>
  <c r="AN134" i="69"/>
  <c r="AN135" i="69" s="1"/>
  <c r="CA624" i="64" a="1"/>
  <c r="CA624" i="64" s="1"/>
  <c r="CA618" i="64" a="1"/>
  <c r="CA618" i="64" s="1"/>
  <c r="CA1950" i="64" a="1"/>
  <c r="CA1950" i="64" s="1"/>
  <c r="CA1860" i="64" a="1"/>
  <c r="CA1860" i="64" s="1"/>
  <c r="CA1338" i="64" a="1"/>
  <c r="CA1338" i="64" s="1"/>
  <c r="BV190" i="64"/>
  <c r="BV193" i="64" s="1"/>
  <c r="CA821" i="64" a="1"/>
  <c r="CA821" i="64" s="1"/>
  <c r="CA191" i="64" a="1"/>
  <c r="CA191" i="64" s="1"/>
  <c r="CA40" i="64" a="1"/>
  <c r="CA40" i="64" s="1"/>
  <c r="CA176" i="64" a="1"/>
  <c r="CA176" i="64" s="1"/>
  <c r="CA245" i="64" a="1"/>
  <c r="CA245" i="64" s="1"/>
  <c r="CA175" i="64" a="1"/>
  <c r="CA175" i="64" s="1"/>
  <c r="CA1165" i="64" a="1"/>
  <c r="CA1165" i="64" s="1"/>
  <c r="CA1490" i="64" a="1"/>
  <c r="CA1490" i="64" s="1"/>
  <c r="CA1584" i="64" a="1"/>
  <c r="CA1584" i="64" s="1"/>
  <c r="CA1492" i="64" a="1"/>
  <c r="CA1492" i="64" s="1"/>
  <c r="CA1976" i="64" a="1"/>
  <c r="CA1976" i="64" s="1"/>
  <c r="CA1468" i="64" a="1"/>
  <c r="CA1468" i="64" s="1"/>
  <c r="CA1974" i="64" a="1"/>
  <c r="CA1974" i="64" s="1"/>
  <c r="CA1586" i="64" a="1"/>
  <c r="CA1586" i="64" s="1"/>
  <c r="CA1871" i="64" a="1"/>
  <c r="CA1871" i="64" s="1"/>
  <c r="CA799" i="64" a="1"/>
  <c r="CA799" i="64" s="1"/>
  <c r="CA1865" i="64" a="1"/>
  <c r="CA1865" i="64" s="1"/>
  <c r="CA797" i="64" a="1"/>
  <c r="CA797" i="64" s="1"/>
  <c r="CA1514" i="64" a="1"/>
  <c r="CA151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798" i="64" a="1"/>
  <c r="CA1585" i="64" a="1"/>
  <c r="CA1613" i="64" a="1"/>
  <c r="CA1975" i="64" a="1"/>
  <c r="CA1864" i="64" a="1"/>
  <c r="CA1683" i="64" a="1"/>
  <c r="CA1166" i="64" a="1"/>
  <c r="CA1491" i="64" a="1"/>
  <c r="CA1515" i="64" a="1"/>
  <c r="CA1951" i="64" a="1"/>
  <c r="CA822" i="64" a="1"/>
  <c r="CA1648" i="64" a="1"/>
  <c r="CA1719" i="64" a="1"/>
  <c r="CA1339" i="64" a="1"/>
  <c r="BM44" i="861" l="1"/>
  <c r="BW662" i="64"/>
  <c r="BW652" i="64" s="1"/>
  <c r="BW654" i="64" s="1"/>
  <c r="AI1919" i="64"/>
  <c r="AI1923" i="64" s="1"/>
  <c r="AI1924" i="64" s="1"/>
  <c r="AI1925" i="64" s="1"/>
  <c r="AH1925" i="64"/>
  <c r="CC2182" i="64"/>
  <c r="CA177" i="64"/>
  <c r="CA1975" i="64"/>
  <c r="BZ1656" i="64"/>
  <c r="O1656" i="64" s="1"/>
  <c r="CA1683" i="64"/>
  <c r="CA1951" i="64"/>
  <c r="CA1648" i="64"/>
  <c r="CA1719" i="64"/>
  <c r="CA1585" i="64"/>
  <c r="CA1613" i="64"/>
  <c r="CA1491" i="64"/>
  <c r="CA1515" i="64"/>
  <c r="CA1864" i="64"/>
  <c r="CA1339" i="64"/>
  <c r="CA1166" i="64"/>
  <c r="CA822" i="64"/>
  <c r="AN726" i="64"/>
  <c r="AN724" i="64" s="1"/>
  <c r="AO723" i="64"/>
  <c r="BJ1168" i="64"/>
  <c r="AG798" i="64"/>
  <c r="AH1977" i="64"/>
  <c r="AI1469" i="64"/>
  <c r="AN183" i="69"/>
  <c r="AN186" i="69" s="1"/>
  <c r="AM188" i="69"/>
  <c r="AM162" i="69"/>
  <c r="AM167" i="69" s="1"/>
  <c r="AM192" i="69"/>
  <c r="AM200" i="69" s="1"/>
  <c r="CB192" i="64" a="1"/>
  <c r="CB192" i="64" s="1"/>
  <c r="AL1953" i="64"/>
  <c r="AN1866" i="64"/>
  <c r="AF1587" i="64"/>
  <c r="AO621" i="64"/>
  <c r="AP616" i="64"/>
  <c r="CA2318" i="64"/>
  <c r="CB1718" i="64" a="1"/>
  <c r="CB1718" i="64" s="1"/>
  <c r="CB1682" i="64" a="1"/>
  <c r="CB1682" i="64" s="1"/>
  <c r="CB1647" i="64" a="1"/>
  <c r="CB1647" i="64" s="1"/>
  <c r="CB2310" i="64" a="1"/>
  <c r="CB2310" i="64" s="1"/>
  <c r="CB1612" i="64" a="1"/>
  <c r="CB1612" i="64" s="1"/>
  <c r="CB2344" i="64" a="1"/>
  <c r="CB2344" i="64" s="1"/>
  <c r="CB624" i="64" a="1"/>
  <c r="CB624" i="64" s="1"/>
  <c r="CB618" i="64" a="1"/>
  <c r="CB618" i="64" s="1"/>
  <c r="AN136" i="69"/>
  <c r="AN140" i="69"/>
  <c r="AN150" i="69" s="1"/>
  <c r="AN142" i="69"/>
  <c r="AO129" i="69"/>
  <c r="CB1950" i="64" a="1"/>
  <c r="CB1950" i="64" s="1"/>
  <c r="CB1860" i="64" a="1"/>
  <c r="CB1860" i="64" s="1"/>
  <c r="CB1338" i="64" a="1"/>
  <c r="CB1338" i="64" s="1"/>
  <c r="AP117" i="69"/>
  <c r="AP118" i="69" s="1"/>
  <c r="AP119" i="69" s="1"/>
  <c r="CB821" i="64" a="1"/>
  <c r="CB821" i="64" s="1"/>
  <c r="CB191" i="64" a="1"/>
  <c r="CB191" i="64" s="1"/>
  <c r="CB176" i="64" a="1"/>
  <c r="CB176" i="64" s="1"/>
  <c r="CB245" i="64" a="1"/>
  <c r="CB245" i="64" s="1"/>
  <c r="CB40" i="64" a="1"/>
  <c r="CB40" i="64" s="1"/>
  <c r="CB175" i="64" a="1"/>
  <c r="CB175" i="64" s="1"/>
  <c r="BW190" i="64"/>
  <c r="BW193" i="64" s="1"/>
  <c r="CB1165" i="64" a="1"/>
  <c r="CB1165" i="64" s="1"/>
  <c r="CB797" i="64" a="1"/>
  <c r="CB797" i="64" s="1"/>
  <c r="CB1976" i="64" a="1"/>
  <c r="CB1976" i="64" s="1"/>
  <c r="CB799" i="64" a="1"/>
  <c r="CB799" i="64" s="1"/>
  <c r="CB1492" i="64" a="1"/>
  <c r="CB1492" i="64" s="1"/>
  <c r="CB1468" i="64" a="1"/>
  <c r="CB1468" i="64" s="1"/>
  <c r="CB1974" i="64" a="1"/>
  <c r="CB1974" i="64" s="1"/>
  <c r="CB1586" i="64" a="1"/>
  <c r="CB1586" i="64" s="1"/>
  <c r="CB1514" i="64" a="1"/>
  <c r="CB1514" i="64" s="1"/>
  <c r="CB1865" i="64" a="1"/>
  <c r="CB1865" i="64" s="1"/>
  <c r="CB1584" i="64" a="1"/>
  <c r="CB1584" i="64" s="1"/>
  <c r="CB1490" i="64" a="1"/>
  <c r="CB1490" i="64" s="1"/>
  <c r="CB1871" i="64" a="1"/>
  <c r="CB187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39" i="64" a="1"/>
  <c r="CB1585" i="64" a="1"/>
  <c r="CB1515" i="64" a="1"/>
  <c r="CB1951" i="64" a="1"/>
  <c r="CB1719" i="64" a="1"/>
  <c r="CB1975" i="64" a="1"/>
  <c r="CB1683" i="64" a="1"/>
  <c r="CB1864" i="64" a="1"/>
  <c r="CB1613" i="64" a="1"/>
  <c r="CB1166" i="64" a="1"/>
  <c r="CB1491" i="64" a="1"/>
  <c r="CB822" i="64" a="1"/>
  <c r="CB1648" i="64" a="1"/>
  <c r="BM101" i="861" l="1"/>
  <c r="BN64" i="861"/>
  <c r="BN95" i="861"/>
  <c r="BW663" i="64"/>
  <c r="BW668" i="64" s="1"/>
  <c r="BW655" i="64"/>
  <c r="AI1929" i="64"/>
  <c r="AJ1919" i="64"/>
  <c r="AJ1923" i="64" s="1"/>
  <c r="AJ1924" i="64" s="1"/>
  <c r="CC2186" i="64" a="1"/>
  <c r="CC2186" i="64" s="1"/>
  <c r="CC2179" i="64" s="1"/>
  <c r="CC2180" i="64" s="1"/>
  <c r="CB177" i="64"/>
  <c r="CB1975" i="64"/>
  <c r="CA1656" i="64"/>
  <c r="CB1648" i="64"/>
  <c r="CB1683" i="64"/>
  <c r="CB1585" i="64"/>
  <c r="CB1719" i="64"/>
  <c r="CB1951" i="64"/>
  <c r="CB1613" i="64"/>
  <c r="CB1491" i="64"/>
  <c r="CB1515" i="64"/>
  <c r="CB1864" i="64"/>
  <c r="CB1339" i="64"/>
  <c r="CB1166" i="64"/>
  <c r="CB822" i="64"/>
  <c r="AN728" i="64"/>
  <c r="BK1168" i="64"/>
  <c r="BK619" i="64"/>
  <c r="BL619" i="64"/>
  <c r="BI1341" i="64"/>
  <c r="BJ1341" i="64"/>
  <c r="AM198" i="69"/>
  <c r="AN156" i="69"/>
  <c r="AN161" i="69" s="1"/>
  <c r="AM169" i="69"/>
  <c r="AM179" i="69" s="1"/>
  <c r="AM163" i="69"/>
  <c r="AG800" i="64"/>
  <c r="AP620" i="64"/>
  <c r="AP625" i="64" s="1"/>
  <c r="CC192" i="64" a="1"/>
  <c r="CC192" i="64" s="1"/>
  <c r="AH1493" i="64"/>
  <c r="CB2318" i="64"/>
  <c r="CC1718" i="64" a="1"/>
  <c r="CC1718" i="64" s="1"/>
  <c r="CC1682" i="64" a="1"/>
  <c r="CC1682" i="64" s="1"/>
  <c r="CC1647" i="64" a="1"/>
  <c r="CC1647" i="64" s="1"/>
  <c r="CD1718" i="64" a="1"/>
  <c r="CD1718" i="64" s="1"/>
  <c r="CD1682" i="64" a="1"/>
  <c r="CD1682" i="64" s="1"/>
  <c r="CD1647" i="64" a="1"/>
  <c r="CD1647" i="64" s="1"/>
  <c r="CC2310" i="64" a="1"/>
  <c r="CC2310" i="64" s="1"/>
  <c r="CC1612" i="64" a="1"/>
  <c r="CC1612" i="64" s="1"/>
  <c r="CD2310" i="64" a="1"/>
  <c r="CD2310" i="64" s="1"/>
  <c r="CD1612" i="64" a="1"/>
  <c r="CD1612" i="64" s="1"/>
  <c r="CC2344" i="64" a="1"/>
  <c r="CC2344" i="64" s="1"/>
  <c r="CD2344" i="64" a="1"/>
  <c r="CD2344" i="64" s="1"/>
  <c r="CD799" i="64" a="1"/>
  <c r="CD799" i="64" s="1"/>
  <c r="CD618" i="64" a="1"/>
  <c r="CD618" i="64" s="1"/>
  <c r="CD797" i="64" a="1"/>
  <c r="CD797" i="64" s="1"/>
  <c r="CD624" i="64" a="1"/>
  <c r="CD624" i="64" s="1"/>
  <c r="CD1950" i="64" a="1"/>
  <c r="CD1950" i="64" s="1"/>
  <c r="CD1468" i="64" a="1"/>
  <c r="CD1468" i="64" s="1"/>
  <c r="CD821" i="64" a="1"/>
  <c r="CD821" i="64" s="1"/>
  <c r="CD40" i="64" a="1"/>
  <c r="CD40" i="64" s="1"/>
  <c r="CD1974" i="64" a="1"/>
  <c r="CD1974" i="64" s="1"/>
  <c r="CD1165" i="64" a="1"/>
  <c r="CD1165" i="64" s="1"/>
  <c r="CD1584" i="64" a="1"/>
  <c r="CD1584" i="64" s="1"/>
  <c r="CD1492" i="64" a="1"/>
  <c r="CD1492" i="64" s="1"/>
  <c r="CD191" i="64" a="1"/>
  <c r="CD191" i="64" s="1"/>
  <c r="CD1490" i="64" a="1"/>
  <c r="CD1490" i="64" s="1"/>
  <c r="CD176" i="64" a="1"/>
  <c r="CD176" i="64" s="1"/>
  <c r="CD1860" i="64" a="1"/>
  <c r="CD1860" i="64" s="1"/>
  <c r="CD1514" i="64" a="1"/>
  <c r="CD1514" i="64" s="1"/>
  <c r="CD1976" i="64" a="1"/>
  <c r="CD1976" i="64" s="1"/>
  <c r="CD1338" i="64" a="1"/>
  <c r="CD1338" i="64" s="1"/>
  <c r="CD1586" i="64" a="1"/>
  <c r="CD1586" i="64" s="1"/>
  <c r="CD1871" i="64" a="1"/>
  <c r="CD1871" i="64" s="1"/>
  <c r="CD175" i="64" a="1"/>
  <c r="CD175" i="64" s="1"/>
  <c r="CD1865" i="64" a="1"/>
  <c r="CD1865" i="64" s="1"/>
  <c r="CD245" i="64" a="1"/>
  <c r="CD245" i="64" s="1"/>
  <c r="AM173" i="69"/>
  <c r="AM175" i="69" s="1"/>
  <c r="AM177" i="69"/>
  <c r="CC624" i="64" a="1"/>
  <c r="CC624" i="64" s="1"/>
  <c r="CC618" i="64" a="1"/>
  <c r="CC618" i="64" s="1"/>
  <c r="AO134" i="69"/>
  <c r="AO132" i="69"/>
  <c r="AO157" i="69" s="1"/>
  <c r="AN152" i="69"/>
  <c r="AN146" i="69"/>
  <c r="AN148" i="69" s="1"/>
  <c r="CC1950" i="64" a="1"/>
  <c r="CC1950" i="64" s="1"/>
  <c r="CC1860" i="64" a="1"/>
  <c r="CC1860" i="64" s="1"/>
  <c r="CC1338" i="64" a="1"/>
  <c r="CC1338" i="64" s="1"/>
  <c r="BX190" i="64"/>
  <c r="BX193" i="64" s="1"/>
  <c r="CC821" i="64" a="1"/>
  <c r="CC821" i="64" s="1"/>
  <c r="CC245" i="64" a="1"/>
  <c r="CC245" i="64" s="1"/>
  <c r="CC176" i="64" a="1"/>
  <c r="CC176" i="64" s="1"/>
  <c r="CC191" i="64" a="1"/>
  <c r="CC191" i="64" s="1"/>
  <c r="CC40" i="64" a="1"/>
  <c r="CC40" i="64" s="1"/>
  <c r="CC175" i="64" a="1"/>
  <c r="CC175" i="64" s="1"/>
  <c r="CC1165" i="64" a="1"/>
  <c r="CC1165" i="64" s="1"/>
  <c r="CC1586" i="64" a="1"/>
  <c r="CC1586" i="64" s="1"/>
  <c r="CC1492" i="64" a="1"/>
  <c r="CC1492" i="64" s="1"/>
  <c r="CC1871" i="64" a="1"/>
  <c r="CC1871" i="64" s="1"/>
  <c r="CC797" i="64" a="1"/>
  <c r="CC797" i="64" s="1"/>
  <c r="CC1584" i="64" a="1"/>
  <c r="CC1584" i="64" s="1"/>
  <c r="CC1514" i="64" a="1"/>
  <c r="CC1514" i="64" s="1"/>
  <c r="CC799" i="64" a="1"/>
  <c r="CC799" i="64" s="1"/>
  <c r="CC1976" i="64" a="1"/>
  <c r="CC1976" i="64" s="1"/>
  <c r="CC1468" i="64" a="1"/>
  <c r="CC1468" i="64" s="1"/>
  <c r="CC1974" i="64" a="1"/>
  <c r="CC1974" i="64" s="1"/>
  <c r="CC1490" i="64" a="1"/>
  <c r="CC1490" i="64" s="1"/>
  <c r="CC1865" i="64" a="1"/>
  <c r="CC186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515" i="64" a="1"/>
  <c r="CD1864" i="64" a="1"/>
  <c r="CC1719" i="64" a="1"/>
  <c r="CC1585" i="64" a="1"/>
  <c r="CD1719" i="64" a="1"/>
  <c r="CD822" i="64" a="1"/>
  <c r="CC1975" i="64" a="1"/>
  <c r="CD1683" i="64" a="1"/>
  <c r="CC1339" i="64" a="1"/>
  <c r="CC1864" i="64" a="1"/>
  <c r="CC1491" i="64" a="1"/>
  <c r="CC1648" i="64" a="1"/>
  <c r="CD1613" i="64" a="1"/>
  <c r="CC822" i="64" a="1"/>
  <c r="CD1975" i="64" a="1"/>
  <c r="CD1648" i="64" a="1"/>
  <c r="CC1951" i="64" a="1"/>
  <c r="CD1491" i="64" a="1"/>
  <c r="CC1613" i="64" a="1"/>
  <c r="AH798" i="64" a="1"/>
  <c r="CC1515" i="64" a="1"/>
  <c r="CD1585" i="64" a="1"/>
  <c r="CC1683" i="64" a="1"/>
  <c r="CC1166" i="64" a="1"/>
  <c r="BM73" i="861" l="1"/>
  <c r="BM75" i="861" s="1"/>
  <c r="BW664" i="64"/>
  <c r="BX659" i="64"/>
  <c r="BW656" i="64"/>
  <c r="BX648" i="64"/>
  <c r="CD177" i="64"/>
  <c r="CC177" i="64"/>
  <c r="CC1975" i="64"/>
  <c r="CD1975" i="64"/>
  <c r="CB1656" i="64"/>
  <c r="CD1613" i="64"/>
  <c r="CC1648" i="64"/>
  <c r="CC1683" i="64"/>
  <c r="CC1613" i="64"/>
  <c r="CC1719" i="64"/>
  <c r="CD1585" i="64"/>
  <c r="CC1951" i="64"/>
  <c r="CC1585" i="64"/>
  <c r="CD1648" i="64"/>
  <c r="CD1683" i="64"/>
  <c r="CD1719" i="64"/>
  <c r="CD1491" i="64"/>
  <c r="CC1491" i="64"/>
  <c r="CC1515" i="64"/>
  <c r="CD1515" i="64"/>
  <c r="CD1864" i="64"/>
  <c r="CC1864" i="64"/>
  <c r="CC1339" i="64"/>
  <c r="CC1166" i="64"/>
  <c r="CC822" i="64"/>
  <c r="CD822" i="64"/>
  <c r="CD2176" i="64"/>
  <c r="AP723" i="64"/>
  <c r="AO726" i="64"/>
  <c r="AJ1925" i="64"/>
  <c r="AJ1929" i="64"/>
  <c r="AK1919" i="64"/>
  <c r="BL1168" i="64"/>
  <c r="BK1341" i="64"/>
  <c r="AH798" i="64"/>
  <c r="AI1977" i="64"/>
  <c r="AJ1469" i="64"/>
  <c r="AN159" i="69"/>
  <c r="AN184" i="69" s="1"/>
  <c r="AN187" i="69" s="1"/>
  <c r="AN188" i="69" s="1"/>
  <c r="AM1953" i="64"/>
  <c r="AO1866" i="64"/>
  <c r="AG1587" i="64"/>
  <c r="AQ616" i="64"/>
  <c r="AP621" i="64"/>
  <c r="CD192" i="64" a="1"/>
  <c r="CD192" i="64" s="1"/>
  <c r="CC2318" i="64"/>
  <c r="CE2310" i="64" a="1"/>
  <c r="CE2310" i="64" s="1"/>
  <c r="CE1338" i="64" a="1"/>
  <c r="CE1338" i="64" s="1"/>
  <c r="CE799" i="64" a="1"/>
  <c r="CE799"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951" i="64" a="1"/>
  <c r="CD1339" i="64" a="1"/>
  <c r="CD1166" i="64" a="1"/>
  <c r="BO18" i="861" l="1"/>
  <c r="BO27" i="861" s="1"/>
  <c r="BO28" i="861" s="1"/>
  <c r="BX651" i="64"/>
  <c r="CD2182" i="64"/>
  <c r="CC1656" i="64"/>
  <c r="CD1656" i="64" s="1"/>
  <c r="CD1951" i="64"/>
  <c r="CD1339" i="64"/>
  <c r="CD1166" i="64"/>
  <c r="AK1923" i="64"/>
  <c r="AK1924" i="64" s="1"/>
  <c r="AK1925" i="64" s="1"/>
  <c r="AO724" i="64"/>
  <c r="BM1168" i="64"/>
  <c r="BM619" i="64"/>
  <c r="BL1341" i="64"/>
  <c r="AN194" i="69"/>
  <c r="AN202" i="69" s="1"/>
  <c r="AN192" i="69"/>
  <c r="AN200" i="69" s="1"/>
  <c r="AO183" i="69"/>
  <c r="AO186" i="69" s="1"/>
  <c r="AN162" i="69"/>
  <c r="AO156" i="69" s="1"/>
  <c r="AO159" i="69" s="1"/>
  <c r="AO184" i="69" s="1"/>
  <c r="AH800" i="64"/>
  <c r="AI1493" i="64"/>
  <c r="CD2318" i="64"/>
  <c r="CE2318" i="64" s="1"/>
  <c r="CE192" i="64" a="1"/>
  <c r="CE192" i="64" s="1"/>
  <c r="AQ620" i="64"/>
  <c r="AQ625" i="64" s="1"/>
  <c r="CE1871" i="64" a="1"/>
  <c r="CE1871" i="64" s="1"/>
  <c r="CE176" i="64" a="1"/>
  <c r="CE176" i="64" s="1"/>
  <c r="CE1976" i="64" a="1"/>
  <c r="CE1976" i="64" s="1"/>
  <c r="CE797" i="64" a="1"/>
  <c r="CE797" i="64" s="1"/>
  <c r="CE1718" i="64" a="1"/>
  <c r="CE1718" i="64" s="1"/>
  <c r="CE1950" i="64" a="1"/>
  <c r="CE1950" i="64" s="1"/>
  <c r="CE1860" i="64" a="1"/>
  <c r="CE1860" i="64" s="1"/>
  <c r="CE1165" i="64" a="1"/>
  <c r="CE1165" i="64" s="1"/>
  <c r="CE1492" i="64" a="1"/>
  <c r="CE1492" i="64" s="1"/>
  <c r="CE1468" i="64" a="1"/>
  <c r="CE1468" i="64" s="1"/>
  <c r="CE821" i="64" a="1"/>
  <c r="CE821" i="64" s="1"/>
  <c r="CE175" i="64" a="1"/>
  <c r="CE175" i="64" s="1"/>
  <c r="CE191" i="64" a="1"/>
  <c r="CE191" i="64" s="1"/>
  <c r="CE1682" i="64" a="1"/>
  <c r="CE1682" i="64" s="1"/>
  <c r="CE1586" i="64" a="1"/>
  <c r="CE1586" i="64" s="1"/>
  <c r="CE245" i="64" a="1"/>
  <c r="CE245" i="64" s="1"/>
  <c r="CE40" i="64" a="1"/>
  <c r="CE40" i="64" s="1"/>
  <c r="CE618" i="64" a="1"/>
  <c r="CE618" i="64" s="1"/>
  <c r="CE1612" i="64" a="1"/>
  <c r="CE1612" i="64" s="1"/>
  <c r="CE1490" i="64" a="1"/>
  <c r="CE1490" i="64" s="1"/>
  <c r="CE2344" i="64" a="1"/>
  <c r="CE2344" i="64" s="1"/>
  <c r="CE1865" i="64" a="1"/>
  <c r="CE1865" i="64" s="1"/>
  <c r="CE624" i="64" a="1"/>
  <c r="CE624" i="64" s="1"/>
  <c r="CE1584" i="64" a="1"/>
  <c r="CE1584" i="64" s="1"/>
  <c r="CE1974" i="64" a="1"/>
  <c r="CE1974" i="64" s="1"/>
  <c r="CE1514" i="64" a="1"/>
  <c r="CE1514" i="64" s="1"/>
  <c r="CE1647" i="64" a="1"/>
  <c r="CE164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83" i="64" a="1"/>
  <c r="CE1339" i="64" a="1"/>
  <c r="CE1719" i="64" a="1"/>
  <c r="CE1864" i="64" a="1"/>
  <c r="CE1975" i="64" a="1"/>
  <c r="CE822" i="64" a="1"/>
  <c r="AI798" i="64" a="1"/>
  <c r="CE1585" i="64" a="1"/>
  <c r="CE1613" i="64" a="1"/>
  <c r="CE1491" i="64" a="1"/>
  <c r="CE1166" i="64" a="1"/>
  <c r="CE1648" i="64" a="1"/>
  <c r="CE1951" i="64" a="1"/>
  <c r="CE1515" i="64" a="1"/>
  <c r="BN44" i="861" l="1"/>
  <c r="BX660" i="64"/>
  <c r="CD2186" i="64" a="1"/>
  <c r="CD2186" i="64" s="1"/>
  <c r="CD2179" i="64" s="1"/>
  <c r="CE177" i="64"/>
  <c r="CE1975" i="64"/>
  <c r="BZ193" i="64"/>
  <c r="CE1613" i="64"/>
  <c r="CE1585" i="64"/>
  <c r="CE1648" i="64"/>
  <c r="CE1683" i="64"/>
  <c r="CE1951" i="64"/>
  <c r="CE1719" i="64"/>
  <c r="CE1491" i="64"/>
  <c r="CE1515" i="64"/>
  <c r="CE1864" i="64"/>
  <c r="CE1339" i="64"/>
  <c r="CE1166" i="64"/>
  <c r="CE822" i="64"/>
  <c r="AO728" i="64"/>
  <c r="AP726" i="64"/>
  <c r="AL1919" i="64"/>
  <c r="AK1929" i="64"/>
  <c r="BN1168" i="64"/>
  <c r="BN619" i="64"/>
  <c r="BM1341" i="64"/>
  <c r="AI798" i="64"/>
  <c r="AJ1977" i="64"/>
  <c r="AK1469" i="64"/>
  <c r="AN167" i="69"/>
  <c r="AN177" i="69" s="1"/>
  <c r="AO161" i="69"/>
  <c r="AO162" i="69" s="1"/>
  <c r="AO167" i="69" s="1"/>
  <c r="AO177" i="69" s="1"/>
  <c r="AN163" i="69"/>
  <c r="AO187" i="69"/>
  <c r="AO194" i="69" s="1"/>
  <c r="AO202" i="69" s="1"/>
  <c r="AN169" i="69"/>
  <c r="AN179" i="69" s="1"/>
  <c r="AN198" i="69"/>
  <c r="AR616" i="64"/>
  <c r="AQ621" i="64"/>
  <c r="CF192" i="64" a="1"/>
  <c r="CF192" i="64" s="1"/>
  <c r="AP1866" i="64"/>
  <c r="AN1953" i="64"/>
  <c r="AH1587" i="64"/>
  <c r="CF1871" i="64" a="1"/>
  <c r="CF1871" i="64" s="1"/>
  <c r="CF1492" i="64" a="1"/>
  <c r="CF1492" i="64" s="1"/>
  <c r="CF1860" i="64" a="1"/>
  <c r="CF1860" i="64" s="1"/>
  <c r="CF618" i="64" a="1"/>
  <c r="CF618" i="64" s="1"/>
  <c r="CF191" i="64" a="1"/>
  <c r="CF191" i="64" s="1"/>
  <c r="CF1647" i="64" a="1"/>
  <c r="CF1647" i="64" s="1"/>
  <c r="CF1584" i="64" a="1"/>
  <c r="CF1584" i="64" s="1"/>
  <c r="CF1165" i="64" a="1"/>
  <c r="CF1165" i="64" s="1"/>
  <c r="CF1718" i="64" a="1"/>
  <c r="CF1718" i="64" s="1"/>
  <c r="CF175" i="64" a="1"/>
  <c r="CF175" i="64" s="1"/>
  <c r="CF624" i="64" a="1"/>
  <c r="CF624" i="64" s="1"/>
  <c r="CF1338" i="64" a="1"/>
  <c r="CF1338" i="64" s="1"/>
  <c r="CF1612" i="64" a="1"/>
  <c r="CF1612" i="64" s="1"/>
  <c r="CF1682" i="64" a="1"/>
  <c r="CF1682" i="64" s="1"/>
  <c r="CF1514" i="64" a="1"/>
  <c r="CF1514" i="64" s="1"/>
  <c r="CF2310" i="64" a="1"/>
  <c r="CF2310" i="64" s="1"/>
  <c r="CF1490" i="64" a="1"/>
  <c r="CF1490" i="64" s="1"/>
  <c r="CF1974" i="64" a="1"/>
  <c r="CF1974" i="64" s="1"/>
  <c r="CF176" i="64" a="1"/>
  <c r="CF176" i="64" s="1"/>
  <c r="CF245" i="64" a="1"/>
  <c r="CF245" i="64" s="1"/>
  <c r="CF797" i="64" a="1"/>
  <c r="CF797" i="64" s="1"/>
  <c r="CF1468" i="64" a="1"/>
  <c r="CF1468" i="64" s="1"/>
  <c r="CF1865" i="64" a="1"/>
  <c r="CF1865" i="64" s="1"/>
  <c r="CF821" i="64" a="1"/>
  <c r="CF821" i="64" s="1"/>
  <c r="CF799" i="64" a="1"/>
  <c r="CF799" i="64" s="1"/>
  <c r="CF40" i="64" a="1"/>
  <c r="CF40" i="64" s="1"/>
  <c r="CF1586" i="64" a="1"/>
  <c r="CF1586" i="64" s="1"/>
  <c r="CF2344" i="64" a="1"/>
  <c r="CF2344" i="64" s="1"/>
  <c r="CF1976" i="64" a="1"/>
  <c r="CF1976" i="64" s="1"/>
  <c r="CF1950" i="64" a="1"/>
  <c r="CF1950" i="64" s="1"/>
  <c r="CG1950" i="64" a="1"/>
  <c r="CG1950" i="64" s="1"/>
  <c r="CG1976" i="64" a="1"/>
  <c r="CG1976"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864" i="64" a="1"/>
  <c r="CF1515" i="64" a="1"/>
  <c r="CF1683" i="64" a="1"/>
  <c r="CF1648" i="64" a="1"/>
  <c r="CF1339" i="64" a="1"/>
  <c r="CF1613" i="64" a="1"/>
  <c r="CF1585" i="64" a="1"/>
  <c r="CF1491" i="64" a="1"/>
  <c r="CF1951" i="64" a="1"/>
  <c r="CF1975" i="64" a="1"/>
  <c r="CF1719" i="64" a="1"/>
  <c r="CF1166" i="64" a="1"/>
  <c r="CF822" i="64" a="1"/>
  <c r="BO64" i="861" l="1"/>
  <c r="BO95" i="861"/>
  <c r="BN101" i="861"/>
  <c r="BX662" i="64"/>
  <c r="BX652" i="64" s="1"/>
  <c r="BX654" i="64" s="1"/>
  <c r="CD2180" i="64"/>
  <c r="CE2176" i="64" s="1"/>
  <c r="CE1656" i="64"/>
  <c r="CF177" i="64"/>
  <c r="CF1975" i="64"/>
  <c r="CA193" i="64"/>
  <c r="CF1719" i="64"/>
  <c r="CF1585" i="64"/>
  <c r="CF1951" i="64"/>
  <c r="CF1683" i="64"/>
  <c r="CF1648" i="64"/>
  <c r="CF1613" i="64"/>
  <c r="CF1491" i="64"/>
  <c r="CF1515" i="64"/>
  <c r="CF1864" i="64"/>
  <c r="CF1339" i="64"/>
  <c r="CF1166" i="64"/>
  <c r="CF822" i="64"/>
  <c r="AL1923" i="64"/>
  <c r="AL1924" i="64" s="1"/>
  <c r="AL1925" i="64" s="1"/>
  <c r="M723" i="64"/>
  <c r="AQ723" i="64"/>
  <c r="AP724" i="64"/>
  <c r="BO1168" i="64"/>
  <c r="BO619" i="64"/>
  <c r="BN1341" i="64"/>
  <c r="AN173" i="69"/>
  <c r="AN175" i="69" s="1"/>
  <c r="AO192" i="69"/>
  <c r="AO200" i="69" s="1"/>
  <c r="AO188" i="69"/>
  <c r="AP183" i="69"/>
  <c r="AP186" i="69" s="1"/>
  <c r="AJ1493" i="64"/>
  <c r="AR620" i="64"/>
  <c r="AR625" i="64" s="1"/>
  <c r="AI800" i="64"/>
  <c r="CG192" i="64" a="1"/>
  <c r="CG192" i="64" s="1"/>
  <c r="CF2318" i="64"/>
  <c r="CG1718" i="64" a="1"/>
  <c r="CG1718" i="64" s="1"/>
  <c r="CG797" i="64" a="1"/>
  <c r="CG797" i="64" s="1"/>
  <c r="CG1492" i="64" a="1"/>
  <c r="CG1492" i="64" s="1"/>
  <c r="CG1586" i="64" a="1"/>
  <c r="CG1586" i="64" s="1"/>
  <c r="CG1584" i="64" a="1"/>
  <c r="CG1584" i="64" s="1"/>
  <c r="CG1338" i="64" a="1"/>
  <c r="CG1338" i="64" s="1"/>
  <c r="CG191" i="64" a="1"/>
  <c r="CG191" i="64" s="1"/>
  <c r="CG1865" i="64" a="1"/>
  <c r="CG1865" i="64" s="1"/>
  <c r="CG618" i="64" a="1"/>
  <c r="CG618" i="64" s="1"/>
  <c r="CG821" i="64" a="1"/>
  <c r="CG821" i="64" s="1"/>
  <c r="CG175" i="64" a="1"/>
  <c r="CG175" i="64" s="1"/>
  <c r="CG1860" i="64" a="1"/>
  <c r="CG1860" i="64" s="1"/>
  <c r="CG40" i="64" a="1"/>
  <c r="CG40" i="64" s="1"/>
  <c r="CG2344" i="64" a="1"/>
  <c r="CG2344" i="64" s="1"/>
  <c r="CG1647" i="64" a="1"/>
  <c r="CG1647" i="64" s="1"/>
  <c r="CG1468" i="64" a="1"/>
  <c r="CG1468" i="64" s="1"/>
  <c r="CG245" i="64" a="1"/>
  <c r="CG245" i="64" s="1"/>
  <c r="CG799" i="64" a="1"/>
  <c r="CG799" i="64" s="1"/>
  <c r="CG1974" i="64" a="1"/>
  <c r="CG1974" i="64" s="1"/>
  <c r="CG1612" i="64" a="1"/>
  <c r="CG1612" i="64" s="1"/>
  <c r="CG176" i="64" a="1"/>
  <c r="CG176" i="64" s="1"/>
  <c r="CG1871" i="64" a="1"/>
  <c r="CG1871" i="64" s="1"/>
  <c r="CG1514" i="64" a="1"/>
  <c r="CG1514" i="64" s="1"/>
  <c r="CG2310" i="64" a="1"/>
  <c r="CG2310" i="64" s="1"/>
  <c r="CG1165" i="64" a="1"/>
  <c r="CG1165" i="64" s="1"/>
  <c r="CG624" i="64" a="1"/>
  <c r="CG624" i="64" s="1"/>
  <c r="CG1490" i="64" a="1"/>
  <c r="CG1490" i="64" s="1"/>
  <c r="CG1682" i="64" a="1"/>
  <c r="CG1682" i="64" s="1"/>
  <c r="AO169" i="69"/>
  <c r="AO179" i="69" s="1"/>
  <c r="CH1514" i="64" a="1"/>
  <c r="CH151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491" i="64" a="1"/>
  <c r="CG1864" i="64" a="1"/>
  <c r="CG1683" i="64" a="1"/>
  <c r="CH1515" i="64" a="1"/>
  <c r="CG1951" i="64" a="1"/>
  <c r="AJ798" i="64" a="1"/>
  <c r="CG1515" i="64" a="1"/>
  <c r="CG1648" i="64" a="1"/>
  <c r="CG1719" i="64" a="1"/>
  <c r="CG1585" i="64" a="1"/>
  <c r="CG1975" i="64" a="1"/>
  <c r="CG1613" i="64" a="1"/>
  <c r="CG1166" i="64" a="1"/>
  <c r="CG822" i="64" a="1"/>
  <c r="CG1339" i="64" a="1"/>
  <c r="BN73" i="861" l="1"/>
  <c r="BN75" i="861" s="1"/>
  <c r="BX663" i="64"/>
  <c r="BX668" i="64" s="1"/>
  <c r="BX655" i="64"/>
  <c r="CF1656" i="64"/>
  <c r="CE2182" i="64"/>
  <c r="CG177" i="64"/>
  <c r="CG1975" i="64"/>
  <c r="CG1613" i="64"/>
  <c r="CG1719" i="64"/>
  <c r="CG1951" i="64"/>
  <c r="CG1683" i="64"/>
  <c r="CG1648" i="64"/>
  <c r="CG1585" i="64"/>
  <c r="CG1491" i="64"/>
  <c r="CH1515" i="64"/>
  <c r="CG1515" i="64"/>
  <c r="CG1864" i="64"/>
  <c r="CG1339" i="64"/>
  <c r="CG1166" i="64"/>
  <c r="CG822" i="64"/>
  <c r="AP728" i="64"/>
  <c r="AQ726" i="64"/>
  <c r="AR723" i="64"/>
  <c r="AL1929" i="64"/>
  <c r="AM1919" i="64"/>
  <c r="BP1168" i="64"/>
  <c r="BP619" i="64"/>
  <c r="BO1341" i="64"/>
  <c r="AK1977" i="64"/>
  <c r="AJ798" i="64"/>
  <c r="AL1469" i="64"/>
  <c r="AO198" i="69"/>
  <c r="AI1587" i="64"/>
  <c r="AQ1866" i="64"/>
  <c r="CH192" i="64" a="1"/>
  <c r="CH192" i="64" s="1"/>
  <c r="AS616" i="64"/>
  <c r="AR621" i="64"/>
  <c r="AO1953" i="64"/>
  <c r="CG2318" i="64"/>
  <c r="CH1718" i="64" a="1"/>
  <c r="CH1718" i="64" s="1"/>
  <c r="CH176" i="64" a="1"/>
  <c r="CH176" i="64" s="1"/>
  <c r="CH797" i="64" a="1"/>
  <c r="CH797" i="64" s="1"/>
  <c r="CH1647" i="64" a="1"/>
  <c r="CH1647" i="64" s="1"/>
  <c r="CH618" i="64" a="1"/>
  <c r="CH618" i="64" s="1"/>
  <c r="CH40" i="64" a="1"/>
  <c r="CH40" i="64" s="1"/>
  <c r="CH1586" i="64" a="1"/>
  <c r="CH1586" i="64" s="1"/>
  <c r="CH1976" i="64" a="1"/>
  <c r="CH1976" i="64" s="1"/>
  <c r="CH1950" i="64" a="1"/>
  <c r="CH1950" i="64" s="1"/>
  <c r="CH1490" i="64" a="1"/>
  <c r="CH1490" i="64" s="1"/>
  <c r="CH245" i="64" a="1"/>
  <c r="CH245" i="64" s="1"/>
  <c r="CH624" i="64" a="1"/>
  <c r="CH624" i="64" s="1"/>
  <c r="CH1338" i="64" a="1"/>
  <c r="CH1338" i="64" s="1"/>
  <c r="CH1492" i="64" a="1"/>
  <c r="CH1492" i="64" s="1"/>
  <c r="CH821" i="64" a="1"/>
  <c r="CH821" i="64" s="1"/>
  <c r="CH1871" i="64" a="1"/>
  <c r="CH1871" i="64" s="1"/>
  <c r="CH1974" i="64" a="1"/>
  <c r="CH1974" i="64" s="1"/>
  <c r="CH1865" i="64" a="1"/>
  <c r="CH1865" i="64" s="1"/>
  <c r="CH1165" i="64" a="1"/>
  <c r="CH1165" i="64" s="1"/>
  <c r="CH2344" i="64" a="1"/>
  <c r="CH2344" i="64" s="1"/>
  <c r="CH1682" i="64" a="1"/>
  <c r="CH1682" i="64" s="1"/>
  <c r="CH1860" i="64" a="1"/>
  <c r="CH1860" i="64" s="1"/>
  <c r="CH175" i="64" a="1"/>
  <c r="CH175" i="64" s="1"/>
  <c r="CH191" i="64" a="1"/>
  <c r="CH191" i="64" s="1"/>
  <c r="CH1612" i="64" a="1"/>
  <c r="CH1612" i="64" s="1"/>
  <c r="CH2310" i="64" a="1"/>
  <c r="CH2310" i="64" s="1"/>
  <c r="CH1468" i="64" a="1"/>
  <c r="CH1468" i="64" s="1"/>
  <c r="CH1584" i="64" a="1"/>
  <c r="CH1584" i="64" s="1"/>
  <c r="CH799" i="64" a="1"/>
  <c r="CH799" i="64" s="1"/>
  <c r="CI1718" i="64" a="1"/>
  <c r="CI1718" i="64" s="1"/>
  <c r="CI1647" i="64" a="1"/>
  <c r="CI1647" i="64" s="1"/>
  <c r="CI2310" i="64" a="1"/>
  <c r="CI2310" i="64" s="1"/>
  <c r="CI1612" i="64" a="1"/>
  <c r="CI1612" i="64" s="1"/>
  <c r="CI2344" i="64" a="1"/>
  <c r="CI2344" i="64" s="1"/>
  <c r="CI1865" i="64" a="1"/>
  <c r="CI1865" i="64" s="1"/>
  <c r="CI176" i="64" a="1"/>
  <c r="CI176" i="64" s="1"/>
  <c r="CI797" i="64" a="1"/>
  <c r="CI797" i="64" s="1"/>
  <c r="CI799" i="64" a="1"/>
  <c r="CI799" i="64" s="1"/>
  <c r="CI1950" i="64" a="1"/>
  <c r="CI1950" i="64" s="1"/>
  <c r="CI624" i="64" a="1"/>
  <c r="CI624" i="64" s="1"/>
  <c r="CI245" i="64" a="1"/>
  <c r="CI245" i="64" s="1"/>
  <c r="CI1468" i="64" a="1"/>
  <c r="CI1468" i="64" s="1"/>
  <c r="CI1490" i="64" a="1"/>
  <c r="CI1490" i="64" s="1"/>
  <c r="CI191" i="64" a="1"/>
  <c r="CI191" i="64" s="1"/>
  <c r="CI618" i="64" a="1"/>
  <c r="CI618" i="64" s="1"/>
  <c r="CI1514" i="64" a="1"/>
  <c r="CI1514" i="64" s="1"/>
  <c r="CI1338" i="64" a="1"/>
  <c r="CI1338" i="64" s="1"/>
  <c r="CI1871" i="64" a="1"/>
  <c r="CI1871" i="64" s="1"/>
  <c r="CI1165" i="64" a="1"/>
  <c r="CI1165" i="64" s="1"/>
  <c r="CI1584" i="64" a="1"/>
  <c r="CI1584" i="64" s="1"/>
  <c r="CI175" i="64" a="1"/>
  <c r="CI175" i="64" s="1"/>
  <c r="CI40" i="64" a="1"/>
  <c r="CI40" i="64" s="1"/>
  <c r="CI1492" i="64" a="1"/>
  <c r="CI1492" i="64" s="1"/>
  <c r="CI1860" i="64" a="1"/>
  <c r="CI1860" i="64" s="1"/>
  <c r="CI821" i="64" a="1"/>
  <c r="CI821" i="64" s="1"/>
  <c r="CI1586" i="64" a="1"/>
  <c r="CI1586" i="64" s="1"/>
  <c r="CI1974" i="64" a="1"/>
  <c r="CI1974"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975" i="64" a="1"/>
  <c r="CI1613" i="64" a="1"/>
  <c r="CH822" i="64" a="1"/>
  <c r="CH1613" i="64" a="1"/>
  <c r="CH1339" i="64" a="1"/>
  <c r="CH1585" i="64" a="1"/>
  <c r="CH1648" i="64" a="1"/>
  <c r="CH1719" i="64" a="1"/>
  <c r="CH1166" i="64" a="1"/>
  <c r="CI1648" i="64" a="1"/>
  <c r="CI1975" i="64" a="1"/>
  <c r="CI1515" i="64" a="1"/>
  <c r="CI1719" i="64" a="1"/>
  <c r="CH1864" i="64" a="1"/>
  <c r="CH1491" i="64" a="1"/>
  <c r="CI1864" i="64" a="1"/>
  <c r="CH1683" i="64" a="1"/>
  <c r="CI1491" i="64" a="1"/>
  <c r="CI1585" i="64" a="1"/>
  <c r="CH1951" i="64" a="1"/>
  <c r="CI822" i="64" a="1"/>
  <c r="BP18" i="861" l="1"/>
  <c r="BP27" i="861" s="1"/>
  <c r="BP28" i="861" s="1"/>
  <c r="BX664" i="64"/>
  <c r="BY659" i="64"/>
  <c r="BX656" i="64"/>
  <c r="BY648" i="64"/>
  <c r="CG1656" i="64"/>
  <c r="CE2186" i="64" a="1"/>
  <c r="CE2186" i="64" s="1"/>
  <c r="CE2179" i="64" s="1"/>
  <c r="CE2180" i="64" s="1"/>
  <c r="CH177" i="64"/>
  <c r="CI177" i="64"/>
  <c r="CI1975" i="64"/>
  <c r="CH1975" i="64"/>
  <c r="CI1648" i="64"/>
  <c r="CH1719" i="64"/>
  <c r="CI1719" i="64"/>
  <c r="CH1683" i="64"/>
  <c r="CH1585" i="64"/>
  <c r="CH1648" i="64"/>
  <c r="CI1585" i="64"/>
  <c r="CI1613" i="64"/>
  <c r="CH1613" i="64"/>
  <c r="CH1951" i="64"/>
  <c r="CI1491" i="64"/>
  <c r="CH1491" i="64"/>
  <c r="CI1515" i="64"/>
  <c r="CI1864" i="64"/>
  <c r="CH1864" i="64"/>
  <c r="CH1339" i="64"/>
  <c r="CH1166" i="64"/>
  <c r="CI822" i="64"/>
  <c r="CH822" i="64"/>
  <c r="AM1923" i="64"/>
  <c r="AM1924" i="64" s="1"/>
  <c r="AM1925" i="64" s="1"/>
  <c r="AQ724" i="64"/>
  <c r="BQ1168" i="64"/>
  <c r="BQ619" i="64"/>
  <c r="BP1341" i="64"/>
  <c r="AJ800" i="64"/>
  <c r="AK1493" i="64"/>
  <c r="CI192" i="64" a="1"/>
  <c r="CI192" i="64" s="1"/>
  <c r="AS620" i="64"/>
  <c r="AS625" i="64" s="1"/>
  <c r="CD190" i="64"/>
  <c r="CD193" i="64" s="1"/>
  <c r="CH2318" i="64"/>
  <c r="CI1682" i="64" a="1"/>
  <c r="CI1682" i="64" s="1"/>
  <c r="CI1976" i="64" a="1"/>
  <c r="CI1976" i="64" s="1"/>
  <c r="CJ1718" i="64" a="1"/>
  <c r="CJ1718" i="64" s="1"/>
  <c r="CJ1682" i="64" a="1"/>
  <c r="CJ1682" i="64" s="1"/>
  <c r="CJ1647" i="64" a="1"/>
  <c r="CJ1647" i="64" s="1"/>
  <c r="CJ2310" i="64" a="1"/>
  <c r="CJ2310" i="64" s="1"/>
  <c r="CJ1612" i="64" a="1"/>
  <c r="CJ1612" i="64" s="1"/>
  <c r="CJ2344" i="64" a="1"/>
  <c r="CJ2344" i="64" s="1"/>
  <c r="CJ618" i="64" a="1"/>
  <c r="CJ618" i="64" s="1"/>
  <c r="CJ797" i="64" a="1"/>
  <c r="CJ797" i="64" s="1"/>
  <c r="CJ1468" i="64" a="1"/>
  <c r="CJ1468" i="64" s="1"/>
  <c r="CJ821" i="64" a="1"/>
  <c r="CJ821" i="64" s="1"/>
  <c r="CJ176" i="64" a="1"/>
  <c r="CJ176" i="64" s="1"/>
  <c r="CJ1976" i="64" a="1"/>
  <c r="CJ1976" i="64" s="1"/>
  <c r="CJ1584" i="64" a="1"/>
  <c r="CJ1584" i="64" s="1"/>
  <c r="CJ624" i="64" a="1"/>
  <c r="CJ624" i="64" s="1"/>
  <c r="CJ1492" i="64" a="1"/>
  <c r="CJ1492" i="64" s="1"/>
  <c r="CJ1871" i="64" a="1"/>
  <c r="CJ1871" i="64" s="1"/>
  <c r="CJ1514" i="64" a="1"/>
  <c r="CJ1514" i="64" s="1"/>
  <c r="CJ1490" i="64" a="1"/>
  <c r="CJ1490" i="64" s="1"/>
  <c r="CJ175" i="64" a="1"/>
  <c r="CJ175" i="64" s="1"/>
  <c r="CJ1586" i="64" a="1"/>
  <c r="CJ1586" i="64" s="1"/>
  <c r="CJ40" i="64" a="1"/>
  <c r="CJ40" i="64" s="1"/>
  <c r="CJ245" i="64" a="1"/>
  <c r="CJ245" i="64" s="1"/>
  <c r="CJ1165" i="64" a="1"/>
  <c r="CJ1165" i="64" s="1"/>
  <c r="CJ1338" i="64" a="1"/>
  <c r="CJ1338" i="64" s="1"/>
  <c r="CJ1860" i="64" a="1"/>
  <c r="CJ1860" i="64" s="1"/>
  <c r="CJ191" i="64" a="1"/>
  <c r="CJ191" i="64" s="1"/>
  <c r="CJ1865" i="64" a="1"/>
  <c r="CJ1865" i="64" s="1"/>
  <c r="CJ1974" i="64" a="1"/>
  <c r="CJ1974" i="64" s="1"/>
  <c r="CJ799" i="64" a="1"/>
  <c r="CJ799" i="64" s="1"/>
  <c r="CJ1950" i="64" a="1"/>
  <c r="CJ195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585" i="64" a="1"/>
  <c r="AK798" i="64" a="1"/>
  <c r="CJ1864" i="64" a="1"/>
  <c r="CI1339" i="64" a="1"/>
  <c r="CJ1491" i="64" a="1"/>
  <c r="CI1683" i="64" a="1"/>
  <c r="CI1951" i="64" a="1"/>
  <c r="CJ1719" i="64" a="1"/>
  <c r="CJ1683" i="64" a="1"/>
  <c r="CJ822" i="64" a="1"/>
  <c r="CJ1975" i="64" a="1"/>
  <c r="CI1166" i="64" a="1"/>
  <c r="CJ1515" i="64" a="1"/>
  <c r="CJ1648" i="64" a="1"/>
  <c r="CJ1613" i="64" a="1"/>
  <c r="BO44" i="861" l="1"/>
  <c r="BY651" i="64"/>
  <c r="CH1656" i="64"/>
  <c r="CI1656" i="64" s="1"/>
  <c r="CJ177" i="64"/>
  <c r="CJ1975" i="64"/>
  <c r="CJ1585" i="64"/>
  <c r="CJ1613" i="64"/>
  <c r="CI1683" i="64"/>
  <c r="CJ1648" i="64"/>
  <c r="CJ1683" i="64"/>
  <c r="CI1951" i="64"/>
  <c r="CJ1719" i="64"/>
  <c r="CJ1491" i="64"/>
  <c r="CJ1515" i="64"/>
  <c r="CJ1864" i="64"/>
  <c r="CI1339" i="64"/>
  <c r="CI1166" i="64"/>
  <c r="CJ822" i="64"/>
  <c r="CF2176" i="64"/>
  <c r="CF2182" i="64" s="1"/>
  <c r="AQ728" i="64"/>
  <c r="AS723" i="64"/>
  <c r="AR726" i="64"/>
  <c r="AM1929" i="64"/>
  <c r="AN1919" i="64"/>
  <c r="BR1168" i="64"/>
  <c r="BR619" i="64"/>
  <c r="BS619" i="64"/>
  <c r="BQ1341" i="64"/>
  <c r="CE190" i="64"/>
  <c r="AL1977" i="64"/>
  <c r="AK798" i="64"/>
  <c r="AM1469" i="64"/>
  <c r="AJ1587" i="64"/>
  <c r="CJ192" i="64" a="1"/>
  <c r="CJ192" i="64" s="1"/>
  <c r="CI2318" i="64"/>
  <c r="AS621" i="64"/>
  <c r="AT616" i="64"/>
  <c r="AR1866" i="64"/>
  <c r="AP1953" i="64"/>
  <c r="CK1718" i="64" a="1"/>
  <c r="CK1718" i="64" s="1"/>
  <c r="CK1682" i="64" a="1"/>
  <c r="CK1682" i="64" s="1"/>
  <c r="CK1647" i="64" a="1"/>
  <c r="CK1647" i="64" s="1"/>
  <c r="CK2310" i="64" a="1"/>
  <c r="CK2310" i="64" s="1"/>
  <c r="CK1612" i="64" a="1"/>
  <c r="CK1612" i="64" s="1"/>
  <c r="CK2344" i="64" a="1"/>
  <c r="CK2344" i="64" s="1"/>
  <c r="CK1165" i="64" a="1"/>
  <c r="CK1165" i="64" s="1"/>
  <c r="CK1950" i="64" a="1"/>
  <c r="CK1950" i="64" s="1"/>
  <c r="CK1865" i="64" a="1"/>
  <c r="CK1865" i="64" s="1"/>
  <c r="CK1514" i="64" a="1"/>
  <c r="CK1514" i="64" s="1"/>
  <c r="CK1584" i="64" a="1"/>
  <c r="CK1584" i="64" s="1"/>
  <c r="CK40" i="64" a="1"/>
  <c r="CK40" i="64" s="1"/>
  <c r="CK1490" i="64" a="1"/>
  <c r="CK1490" i="64" s="1"/>
  <c r="CK1860" i="64" a="1"/>
  <c r="CK1860" i="64" s="1"/>
  <c r="CK821" i="64" a="1"/>
  <c r="CK821" i="64" s="1"/>
  <c r="CK799" i="64" a="1"/>
  <c r="CK799" i="64" s="1"/>
  <c r="CK618" i="64" a="1"/>
  <c r="CK618" i="64" s="1"/>
  <c r="CK175" i="64" a="1"/>
  <c r="CK175" i="64" s="1"/>
  <c r="CK1586" i="64" a="1"/>
  <c r="CK1586" i="64" s="1"/>
  <c r="CK1871" i="64" a="1"/>
  <c r="CK1871" i="64" s="1"/>
  <c r="CK191" i="64" a="1"/>
  <c r="CK191" i="64" s="1"/>
  <c r="CK624" i="64" a="1"/>
  <c r="CK624" i="64" s="1"/>
  <c r="CK1468" i="64" a="1"/>
  <c r="CK1468" i="64" s="1"/>
  <c r="CK1976" i="64" a="1"/>
  <c r="CK1976" i="64" s="1"/>
  <c r="CK797" i="64" a="1"/>
  <c r="CK797" i="64" s="1"/>
  <c r="CK176" i="64" a="1"/>
  <c r="CK176" i="64" s="1"/>
  <c r="CK1974" i="64" a="1"/>
  <c r="CK1974" i="64" s="1"/>
  <c r="CK245" i="64" a="1"/>
  <c r="CK245" i="64" s="1"/>
  <c r="CK1492" i="64" a="1"/>
  <c r="CK1492" i="64" s="1"/>
  <c r="CK1338" i="64" a="1"/>
  <c r="CK133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515" i="64" a="1"/>
  <c r="CK1975" i="64" a="1"/>
  <c r="CK1683" i="64" a="1"/>
  <c r="CK1719" i="64" a="1"/>
  <c r="CK1864" i="64" a="1"/>
  <c r="CJ1951" i="64" a="1"/>
  <c r="CK1491" i="64" a="1"/>
  <c r="CJ1339" i="64" a="1"/>
  <c r="CK1585" i="64" a="1"/>
  <c r="CJ1166" i="64" a="1"/>
  <c r="CK1648" i="64" a="1"/>
  <c r="CK1613" i="64" a="1"/>
  <c r="CK822" i="64" a="1"/>
  <c r="BP64" i="861" l="1"/>
  <c r="BO101" i="861"/>
  <c r="BP95" i="861"/>
  <c r="BY660" i="64"/>
  <c r="CF2186" i="64" a="1"/>
  <c r="CF2186" i="64" s="1"/>
  <c r="CF2179" i="64" s="1"/>
  <c r="CF2180" i="64" s="1"/>
  <c r="CK177" i="64"/>
  <c r="CK1975" i="64"/>
  <c r="CE193" i="64"/>
  <c r="CJ1656" i="64"/>
  <c r="CK1683" i="64"/>
  <c r="CK1719" i="64"/>
  <c r="CJ1951" i="64"/>
  <c r="CK1613" i="64"/>
  <c r="CK1585" i="64"/>
  <c r="CK1648" i="64"/>
  <c r="CK1491" i="64"/>
  <c r="CK1515" i="64"/>
  <c r="CK1864" i="64"/>
  <c r="CJ1339" i="64"/>
  <c r="CJ1166" i="64"/>
  <c r="CK822" i="64"/>
  <c r="AN1923" i="64"/>
  <c r="AN1924" i="64" s="1"/>
  <c r="AN1925" i="64" s="1"/>
  <c r="AR724" i="64"/>
  <c r="BS1168" i="64"/>
  <c r="BR1341" i="64"/>
  <c r="CF190" i="64"/>
  <c r="CF193" i="64" s="1"/>
  <c r="CJ2318" i="64"/>
  <c r="CK2318" i="64" s="1"/>
  <c r="AL1493" i="64"/>
  <c r="AT620" i="64"/>
  <c r="AT625" i="64" s="1"/>
  <c r="CK192" i="64" a="1"/>
  <c r="CK192" i="64" s="1"/>
  <c r="AK800" i="64"/>
  <c r="CL1718" i="64" a="1"/>
  <c r="CL1718" i="64" s="1"/>
  <c r="CL1682" i="64" a="1"/>
  <c r="CL1682" i="64" s="1"/>
  <c r="CL1647" i="64" a="1"/>
  <c r="CL1647" i="64" s="1"/>
  <c r="CL1612" i="64" a="1"/>
  <c r="CL1612" i="64" s="1"/>
  <c r="CL2310" i="64" a="1"/>
  <c r="CL2310" i="64" s="1"/>
  <c r="CL2344" i="64" a="1"/>
  <c r="CL2344" i="64" s="1"/>
  <c r="AQ198" i="69"/>
  <c r="CL40" i="64" a="1"/>
  <c r="CL40" i="64" s="1"/>
  <c r="CL1586" i="64" a="1"/>
  <c r="CL1586" i="64" s="1"/>
  <c r="CL1468" i="64" a="1"/>
  <c r="CL1468" i="64" s="1"/>
  <c r="CL175" i="64" a="1"/>
  <c r="CL175" i="64" s="1"/>
  <c r="CL821" i="64" a="1"/>
  <c r="CL821" i="64" s="1"/>
  <c r="CL176" i="64" a="1"/>
  <c r="CL176" i="64" s="1"/>
  <c r="CL618" i="64" a="1"/>
  <c r="CL618" i="64" s="1"/>
  <c r="CL1860" i="64" a="1"/>
  <c r="CL1860" i="64" s="1"/>
  <c r="CL1976" i="64" a="1"/>
  <c r="CL1976" i="64" s="1"/>
  <c r="CL1338" i="64" a="1"/>
  <c r="CL1338" i="64" s="1"/>
  <c r="CL1490" i="64" a="1"/>
  <c r="CL1490" i="64" s="1"/>
  <c r="CL797" i="64" a="1"/>
  <c r="CL797" i="64" s="1"/>
  <c r="CL1950" i="64" a="1"/>
  <c r="CL1950" i="64" s="1"/>
  <c r="CL624" i="64" a="1"/>
  <c r="CL624" i="64" s="1"/>
  <c r="CL1871" i="64" a="1"/>
  <c r="CL1871" i="64" s="1"/>
  <c r="CL1165" i="64" a="1"/>
  <c r="CL1165" i="64" s="1"/>
  <c r="CL1584" i="64" a="1"/>
  <c r="CL1584" i="64" s="1"/>
  <c r="CL799" i="64" a="1"/>
  <c r="CL799" i="64" s="1"/>
  <c r="CL245" i="64" a="1"/>
  <c r="CL245" i="64" s="1"/>
  <c r="CL1865" i="64" a="1"/>
  <c r="CL1865" i="64" s="1"/>
  <c r="CL1514" i="64" a="1"/>
  <c r="CL1514" i="64" s="1"/>
  <c r="CL191" i="64" a="1"/>
  <c r="CL191" i="64" s="1"/>
  <c r="CL1492" i="64" a="1"/>
  <c r="CL1492" i="64" s="1"/>
  <c r="CL1974" i="64" a="1"/>
  <c r="CL1974"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822" i="64" a="1"/>
  <c r="CL1585" i="64" a="1"/>
  <c r="CL1683" i="64" a="1"/>
  <c r="CL1864" i="64" a="1"/>
  <c r="CL1975" i="64" a="1"/>
  <c r="CK1166" i="64" a="1"/>
  <c r="CL1719" i="64" a="1"/>
  <c r="AL798" i="64" a="1"/>
  <c r="CK1951" i="64" a="1"/>
  <c r="CK1339" i="64" a="1"/>
  <c r="CL1648" i="64" a="1"/>
  <c r="CL1613" i="64" a="1"/>
  <c r="CL1515" i="64" a="1"/>
  <c r="CL1491" i="64" a="1"/>
  <c r="BO73" i="861" l="1"/>
  <c r="BO75" i="861" s="1"/>
  <c r="BY662" i="64"/>
  <c r="BY652" i="64" s="1"/>
  <c r="BY654" i="64" s="1"/>
  <c r="BY655" i="64" s="1"/>
  <c r="CL177" i="64"/>
  <c r="CL1975" i="64"/>
  <c r="CK1656" i="64"/>
  <c r="CL1613" i="64"/>
  <c r="P1613" i="64" s="1"/>
  <c r="CL1585" i="64"/>
  <c r="CL1648" i="64"/>
  <c r="CK1951" i="64"/>
  <c r="CL1683" i="64"/>
  <c r="P1683" i="64" s="1"/>
  <c r="CL1719" i="64"/>
  <c r="CL1491" i="64"/>
  <c r="P1491" i="64" s="1"/>
  <c r="CL1515" i="64"/>
  <c r="CL1864" i="64"/>
  <c r="CK1339" i="64"/>
  <c r="CK1166" i="64"/>
  <c r="CL822" i="64"/>
  <c r="AR728" i="64"/>
  <c r="CG2176" i="64"/>
  <c r="CG2182" i="64" s="1"/>
  <c r="CG2186" i="64" s="1" a="1"/>
  <c r="CG2186" i="64" s="1"/>
  <c r="AS726" i="64"/>
  <c r="AT723" i="64"/>
  <c r="AN1929" i="64"/>
  <c r="AO1919" i="64"/>
  <c r="BT1168" i="64"/>
  <c r="BS1341" i="64"/>
  <c r="BU619" i="64"/>
  <c r="BT619" i="64"/>
  <c r="CG190" i="64"/>
  <c r="CG193" i="64" s="1"/>
  <c r="AM1977" i="64"/>
  <c r="AL798" i="64"/>
  <c r="AN1469" i="64"/>
  <c r="AQ1953" i="64"/>
  <c r="AU616" i="64"/>
  <c r="AT621" i="64"/>
  <c r="AS1866" i="64"/>
  <c r="CL192" i="64" a="1"/>
  <c r="CL192" i="64" s="1"/>
  <c r="AK1587" i="64"/>
  <c r="CL2318" i="64"/>
  <c r="P2318" i="64" s="1"/>
  <c r="J2313"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951" i="64" a="1"/>
  <c r="CL1339" i="64" a="1"/>
  <c r="CL1166" i="64" a="1"/>
  <c r="BQ18" i="861" l="1"/>
  <c r="BQ27" i="861" s="1"/>
  <c r="BQ28" i="861" s="1"/>
  <c r="BY663" i="64"/>
  <c r="BY668" i="64" s="1"/>
  <c r="BY656" i="64"/>
  <c r="BZ648" i="64"/>
  <c r="K1975" i="64"/>
  <c r="L1975" i="64"/>
  <c r="M1975" i="64"/>
  <c r="N1975" i="64"/>
  <c r="O1975" i="64"/>
  <c r="P1975" i="64"/>
  <c r="K1864" i="64"/>
  <c r="L1864" i="64"/>
  <c r="M1864" i="64"/>
  <c r="N1864" i="64"/>
  <c r="O1864" i="64"/>
  <c r="P1864" i="64"/>
  <c r="K1719" i="64"/>
  <c r="L1719" i="64"/>
  <c r="M1719" i="64"/>
  <c r="N1719" i="64"/>
  <c r="O1719" i="64"/>
  <c r="P1719" i="64"/>
  <c r="K1648" i="64"/>
  <c r="L1648" i="64"/>
  <c r="M1648" i="64"/>
  <c r="N1648" i="64"/>
  <c r="O1648" i="64"/>
  <c r="P1648" i="64"/>
  <c r="K1515" i="64"/>
  <c r="L1515" i="64"/>
  <c r="M1515" i="64"/>
  <c r="N1515" i="64"/>
  <c r="O1515" i="64"/>
  <c r="P1515" i="64"/>
  <c r="CL1656" i="64"/>
  <c r="P1656" i="64" s="1"/>
  <c r="K822" i="64"/>
  <c r="L822" i="64"/>
  <c r="M822" i="64"/>
  <c r="N822" i="64"/>
  <c r="O822" i="64"/>
  <c r="P822" i="64"/>
  <c r="K1585" i="64"/>
  <c r="L1585" i="64"/>
  <c r="M1585" i="64"/>
  <c r="N1585" i="64"/>
  <c r="O1585" i="64"/>
  <c r="P1585" i="64"/>
  <c r="K177" i="64"/>
  <c r="L177" i="64"/>
  <c r="M177" i="64"/>
  <c r="N177" i="64"/>
  <c r="O177" i="64"/>
  <c r="P177" i="64"/>
  <c r="AS724" i="64"/>
  <c r="AS728" i="64" s="1"/>
  <c r="CL1951" i="64"/>
  <c r="P1951" i="64" s="1"/>
  <c r="CL1339" i="64"/>
  <c r="P1339" i="64" s="1"/>
  <c r="CL1166" i="64"/>
  <c r="P1166" i="64" s="1"/>
  <c r="AO1923" i="64"/>
  <c r="AO1924" i="64" s="1"/>
  <c r="AO1925" i="64" s="1"/>
  <c r="CG2179" i="64"/>
  <c r="CG2180" i="64" s="1"/>
  <c r="BU1168" i="64"/>
  <c r="CH190" i="64"/>
  <c r="CH193" i="64" s="1"/>
  <c r="AM1493" i="64"/>
  <c r="AL800" i="64"/>
  <c r="AU620" i="64"/>
  <c r="AU625"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798" i="64" a="1"/>
  <c r="BP44" i="861" l="1"/>
  <c r="BY664" i="64"/>
  <c r="BZ659" i="64"/>
  <c r="BZ651" i="64"/>
  <c r="CO2318" i="64"/>
  <c r="CH2176" i="64"/>
  <c r="CH2182" i="64" s="1"/>
  <c r="CH2186" i="64" s="1" a="1"/>
  <c r="CH2186" i="64" s="1"/>
  <c r="AT726" i="64"/>
  <c r="AT724" i="64" s="1"/>
  <c r="AU723" i="64"/>
  <c r="AP1919" i="64"/>
  <c r="AO1929" i="64"/>
  <c r="BV1168" i="64"/>
  <c r="BW619" i="64"/>
  <c r="BV619" i="64"/>
  <c r="BT1341" i="64"/>
  <c r="BU1341" i="64"/>
  <c r="CI190" i="64"/>
  <c r="CI193" i="64" s="1"/>
  <c r="AM798" i="64"/>
  <c r="AN1977" i="64"/>
  <c r="AO1469" i="64"/>
  <c r="AR1953" i="64"/>
  <c r="AL1587" i="64"/>
  <c r="AT1866" i="64"/>
  <c r="AV616" i="64"/>
  <c r="AU62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P101" i="861" l="1"/>
  <c r="BQ95" i="861"/>
  <c r="BQ64" i="861"/>
  <c r="BZ660" i="64"/>
  <c r="CO2320" i="64"/>
  <c r="CP2318" i="64"/>
  <c r="AP1923" i="64"/>
  <c r="AP1924" i="64" s="1"/>
  <c r="L1924" i="64" s="1"/>
  <c r="CH2179" i="64"/>
  <c r="CH2180" i="64" s="1"/>
  <c r="AT728" i="64"/>
  <c r="BW1168" i="64"/>
  <c r="CJ190" i="64"/>
  <c r="CJ193" i="64" s="1"/>
  <c r="AN1493" i="64"/>
  <c r="AV620" i="64"/>
  <c r="AV625" i="64" s="1"/>
  <c r="AM80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339" i="64" a="1"/>
  <c r="CO1951" i="64" a="1"/>
  <c r="CO1166" i="64" a="1"/>
  <c r="AN798" i="64" a="1"/>
  <c r="BP73" i="861" l="1"/>
  <c r="BP75" i="861" s="1"/>
  <c r="BZ662" i="64"/>
  <c r="BZ652" i="64" s="1"/>
  <c r="BZ654" i="64" s="1"/>
  <c r="BZ655" i="64" s="1"/>
  <c r="AP1925" i="64"/>
  <c r="CO1166" i="64"/>
  <c r="CO1168" i="64" s="1"/>
  <c r="CO1339" i="64"/>
  <c r="CO1341" i="64" s="1"/>
  <c r="CO2781" i="64" s="1"/>
  <c r="CO1951" i="64"/>
  <c r="CP2320" i="64"/>
  <c r="CQ2318" i="64"/>
  <c r="CI2176" i="64"/>
  <c r="CI2182" i="64" s="1"/>
  <c r="CI2186" i="64" s="1" a="1"/>
  <c r="CI2186" i="64" s="1"/>
  <c r="AU726" i="64"/>
  <c r="AU724" i="64" s="1"/>
  <c r="AV723" i="64"/>
  <c r="AP1929" i="64"/>
  <c r="AQ1919" i="64"/>
  <c r="BX1168" i="64"/>
  <c r="BY619" i="64"/>
  <c r="BW1341" i="64"/>
  <c r="BV1341" i="64"/>
  <c r="CK190" i="64"/>
  <c r="CK193" i="64" s="1"/>
  <c r="AO1977" i="64"/>
  <c r="AN798" i="64"/>
  <c r="AM1587" i="64"/>
  <c r="AU1866" i="64"/>
  <c r="AV621" i="64"/>
  <c r="AW616" i="64"/>
  <c r="AS195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339" i="64" a="1"/>
  <c r="CP1166" i="64" a="1"/>
  <c r="CP1951" i="64" a="1"/>
  <c r="BR18" i="861" l="1"/>
  <c r="BR27" i="861" s="1"/>
  <c r="BR28" i="861" s="1"/>
  <c r="BZ663" i="64"/>
  <c r="BZ668" i="64" s="1"/>
  <c r="BZ656" i="64"/>
  <c r="O655" i="64"/>
  <c r="P648" i="64" s="1"/>
  <c r="CA648" i="64"/>
  <c r="CA651" i="64" s="1"/>
  <c r="CO2730" i="64"/>
  <c r="CO2734" i="64"/>
  <c r="CP1951" i="64"/>
  <c r="CP1339" i="64"/>
  <c r="CP1166" i="64"/>
  <c r="CR2318" i="64"/>
  <c r="CQ2320" i="64"/>
  <c r="CO1953" i="64"/>
  <c r="AQ1923" i="64"/>
  <c r="CI2179" i="64"/>
  <c r="CI2180" i="64" s="1"/>
  <c r="AU728" i="64"/>
  <c r="BY1168" i="64"/>
  <c r="BX619" i="64"/>
  <c r="CL190" i="64"/>
  <c r="P190" i="64" s="1"/>
  <c r="AP1469" i="64"/>
  <c r="AN800" i="64"/>
  <c r="AO1493" i="64"/>
  <c r="AW620" i="64"/>
  <c r="AW625"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339" i="64" a="1"/>
  <c r="AO798" i="64" a="1"/>
  <c r="CQ1951" i="64" a="1"/>
  <c r="CQ1166" i="64" a="1"/>
  <c r="BQ44" i="861" l="1"/>
  <c r="O663" i="64"/>
  <c r="P659" i="64" s="1"/>
  <c r="BZ664" i="64"/>
  <c r="CA659" i="64"/>
  <c r="CA660" i="64"/>
  <c r="AQ1924" i="64"/>
  <c r="CQ1166" i="64"/>
  <c r="CQ1168" i="64" s="1"/>
  <c r="CQ1339" i="64"/>
  <c r="CQ1341" i="64" s="1"/>
  <c r="CQ2781" i="64" s="1"/>
  <c r="CQ1951" i="64"/>
  <c r="CR2320" i="64"/>
  <c r="CS2318" i="64"/>
  <c r="CP1168" i="64"/>
  <c r="CP1341" i="64"/>
  <c r="CP2781" i="64" s="1"/>
  <c r="CP1953" i="64"/>
  <c r="CL193" i="64"/>
  <c r="CJ2176" i="64"/>
  <c r="CJ2182" i="64" s="1"/>
  <c r="CJ2186" i="64" s="1" a="1"/>
  <c r="CJ2186" i="64" s="1"/>
  <c r="AV726" i="64"/>
  <c r="AV724" i="64" s="1"/>
  <c r="AW723" i="64"/>
  <c r="BZ1168" i="64"/>
  <c r="BX1341" i="64"/>
  <c r="AO798" i="64"/>
  <c r="AQ1469" i="64"/>
  <c r="AT1953" i="64"/>
  <c r="AX616" i="64"/>
  <c r="AW621" i="64"/>
  <c r="AV1866" i="64"/>
  <c r="AN158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166" i="64" a="1"/>
  <c r="CR1951" i="64" a="1"/>
  <c r="CR1339" i="64" a="1"/>
  <c r="BR95" i="861" l="1"/>
  <c r="BQ101" i="861"/>
  <c r="BR64" i="861"/>
  <c r="CA662" i="64"/>
  <c r="CP2730" i="64"/>
  <c r="CP2734" i="64"/>
  <c r="CQ2730" i="64"/>
  <c r="CQ2734" i="64"/>
  <c r="AQ1925" i="64"/>
  <c r="AQ1929" i="64"/>
  <c r="AR1919" i="64"/>
  <c r="K193" i="64"/>
  <c r="L193" i="64"/>
  <c r="M193" i="64"/>
  <c r="N193" i="64"/>
  <c r="O193" i="64"/>
  <c r="P193" i="64"/>
  <c r="CR1951" i="64"/>
  <c r="CR1339" i="64"/>
  <c r="CR1341" i="64" s="1"/>
  <c r="CR2781" i="64" s="1"/>
  <c r="CR1166" i="64"/>
  <c r="CR1168" i="64" s="1"/>
  <c r="CS2320" i="64"/>
  <c r="CT2318" i="64"/>
  <c r="CQ1953" i="64"/>
  <c r="CJ2179" i="64"/>
  <c r="CJ2180" i="64" s="1"/>
  <c r="AV728" i="64"/>
  <c r="CA1168" i="64"/>
  <c r="CA619" i="64"/>
  <c r="BY1341" i="64"/>
  <c r="BZ619" i="64"/>
  <c r="AP1493" i="64"/>
  <c r="AP1977" i="64"/>
  <c r="AX620" i="64"/>
  <c r="AX625" i="64" s="1"/>
  <c r="AO80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339" i="64" a="1"/>
  <c r="CS1951" i="64" a="1"/>
  <c r="AP798" i="64" a="1"/>
  <c r="CS1166" i="64" a="1"/>
  <c r="BQ73" i="861" l="1"/>
  <c r="BQ75" i="861" s="1"/>
  <c r="CA652" i="64"/>
  <c r="CA654" i="64" s="1"/>
  <c r="CA663" i="64"/>
  <c r="CR2730" i="64"/>
  <c r="CR2734" i="64"/>
  <c r="AR1923" i="64"/>
  <c r="CS1166" i="64"/>
  <c r="CS1168" i="64" s="1"/>
  <c r="CS1339" i="64"/>
  <c r="CS1341" i="64" s="1"/>
  <c r="CS2781" i="64" s="1"/>
  <c r="CS1951" i="64"/>
  <c r="CT2320" i="64"/>
  <c r="CU2318" i="64"/>
  <c r="CR1953" i="64"/>
  <c r="CK2176" i="64"/>
  <c r="CK2182" i="64" s="1"/>
  <c r="CK2186" i="64" s="1" a="1"/>
  <c r="CK2186" i="64" s="1"/>
  <c r="AX723" i="64"/>
  <c r="AW726" i="64"/>
  <c r="CB1168" i="64"/>
  <c r="CB619" i="64"/>
  <c r="BZ1341" i="64"/>
  <c r="CA1341" i="64"/>
  <c r="AP798" i="64"/>
  <c r="AQ1977" i="64"/>
  <c r="AR1469" i="64"/>
  <c r="AU1953" i="64"/>
  <c r="AW1866" i="64"/>
  <c r="AO1587" i="64"/>
  <c r="AY616" i="64"/>
  <c r="AX621"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339" i="64" a="1"/>
  <c r="CT1951" i="64" a="1"/>
  <c r="CT1166" i="64" a="1"/>
  <c r="BS18" i="861" l="1"/>
  <c r="BS27" i="861" s="1"/>
  <c r="BS28" i="861" s="1"/>
  <c r="CA668" i="64"/>
  <c r="CB659" i="64"/>
  <c r="CA664" i="64"/>
  <c r="CA655" i="64"/>
  <c r="CS2730" i="64"/>
  <c r="CS2734" i="64"/>
  <c r="AR1924" i="64"/>
  <c r="AS1919" i="64" s="1"/>
  <c r="CT1951" i="64"/>
  <c r="CT1339" i="64"/>
  <c r="CT1341" i="64" s="1"/>
  <c r="CT2781" i="64" s="1"/>
  <c r="CT1166" i="64"/>
  <c r="CT1168" i="64" s="1"/>
  <c r="CV2318" i="64"/>
  <c r="CU2320" i="64"/>
  <c r="CS1953" i="64"/>
  <c r="CK2179" i="64"/>
  <c r="CK2180" i="64" s="1"/>
  <c r="AW724" i="64"/>
  <c r="CC1168" i="64"/>
  <c r="CC619" i="64"/>
  <c r="CB1341" i="64"/>
  <c r="AQ1493" i="64"/>
  <c r="AY620" i="64"/>
  <c r="AY625" i="64" s="1"/>
  <c r="AP80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951" i="64" a="1"/>
  <c r="CU1166" i="64" a="1"/>
  <c r="CU1339" i="64" a="1"/>
  <c r="AQ798" i="64" a="1"/>
  <c r="BR44" i="861" l="1"/>
  <c r="CA656" i="64"/>
  <c r="CB648" i="64"/>
  <c r="CB651" i="64" s="1"/>
  <c r="CT2730" i="64"/>
  <c r="CT2734" i="64"/>
  <c r="AR1929" i="64"/>
  <c r="AR1925" i="64"/>
  <c r="AS1923" i="64"/>
  <c r="CU1166" i="64"/>
  <c r="CU1168" i="64" s="1"/>
  <c r="CU1339" i="64"/>
  <c r="CU1951" i="64"/>
  <c r="CV2320" i="64"/>
  <c r="CW2318" i="64"/>
  <c r="CT1953" i="64"/>
  <c r="CL2176" i="64"/>
  <c r="AW728" i="64"/>
  <c r="AX726" i="64"/>
  <c r="AX724" i="64" s="1"/>
  <c r="AY723" i="64"/>
  <c r="CD1168" i="64"/>
  <c r="CD619" i="64"/>
  <c r="CC1341" i="64"/>
  <c r="AQ798" i="64"/>
  <c r="AR1977" i="64"/>
  <c r="AS1469" i="64"/>
  <c r="AV1953" i="64"/>
  <c r="AX1866" i="64"/>
  <c r="AP1587" i="64"/>
  <c r="AY621" i="64"/>
  <c r="AZ616" i="64"/>
  <c r="AU177" i="69"/>
  <c r="AV159" i="69"/>
  <c r="AV184" i="69" s="1"/>
  <c r="AV187" i="69" s="1"/>
  <c r="AV188" i="69" s="1"/>
  <c r="AW140" i="69"/>
  <c r="AW150" i="69" s="1"/>
  <c r="AW142" i="69"/>
  <c r="AW152" i="69" s="1"/>
  <c r="AW136" i="69"/>
  <c r="AX134" i="69"/>
  <c r="AX132" i="69"/>
  <c r="AX157" i="69" s="1"/>
  <c r="AY118" i="69"/>
  <c r="AY119" i="69" s="1"/>
  <c r="H113" i="69"/>
  <c r="M113" i="69"/>
  <c r="H54" i="69"/>
  <c r="M54" i="69"/>
  <c r="CV1166" i="64" a="1"/>
  <c r="CV1951" i="64" a="1"/>
  <c r="CV1339" i="64" a="1"/>
  <c r="BS64" i="861" l="1"/>
  <c r="BS95" i="861"/>
  <c r="BR101" i="861"/>
  <c r="CB660" i="64"/>
  <c r="CU2730" i="64"/>
  <c r="CU2734" i="64"/>
  <c r="AS1924" i="64"/>
  <c r="AT1919" i="64" s="1"/>
  <c r="CV1951" i="64"/>
  <c r="CV1339" i="64"/>
  <c r="CV1341" i="64" s="1"/>
  <c r="CV2781" i="64" s="1"/>
  <c r="CV1166" i="64"/>
  <c r="CV1168" i="64" s="1"/>
  <c r="CW2320" i="64"/>
  <c r="CX2318" i="64"/>
  <c r="CU1953" i="64"/>
  <c r="CU1341" i="64"/>
  <c r="CU2781" i="64" s="1"/>
  <c r="CL2182" i="64"/>
  <c r="CL2186" i="64" s="1" a="1"/>
  <c r="CL2186" i="64" s="1"/>
  <c r="AX728" i="64"/>
  <c r="CE1168" i="64"/>
  <c r="CF619" i="64"/>
  <c r="CE619" i="64"/>
  <c r="CD1341" i="64"/>
  <c r="AR1493" i="64"/>
  <c r="AQ800" i="64"/>
  <c r="AZ620" i="64"/>
  <c r="AZ625"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166" i="64" a="1"/>
  <c r="CW1339" i="64" a="1"/>
  <c r="CW1951" i="64" a="1"/>
  <c r="AR798" i="64" a="1"/>
  <c r="BR73" i="861" l="1"/>
  <c r="BR75" i="861" s="1"/>
  <c r="CB662" i="64"/>
  <c r="CB652" i="64" s="1"/>
  <c r="CB654" i="64" s="1"/>
  <c r="CV2730" i="64"/>
  <c r="CV2734" i="64"/>
  <c r="AS1929" i="64"/>
  <c r="AS1925" i="64"/>
  <c r="AT1923" i="64"/>
  <c r="CW1166" i="64"/>
  <c r="CW1168" i="64" s="1"/>
  <c r="CW1339" i="64"/>
  <c r="CW1951" i="64"/>
  <c r="CX2320" i="64"/>
  <c r="CY2318" i="64"/>
  <c r="CV1953" i="64"/>
  <c r="CL2179" i="64"/>
  <c r="AY726" i="64"/>
  <c r="AZ723" i="64"/>
  <c r="CF1168" i="64"/>
  <c r="CE1341" i="64"/>
  <c r="AR798" i="64"/>
  <c r="AS1977" i="64"/>
  <c r="AT1469" i="64"/>
  <c r="AW1953" i="64"/>
  <c r="AQ1587" i="64"/>
  <c r="AY1866" i="64"/>
  <c r="BA616" i="64"/>
  <c r="AZ62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339" i="64" a="1"/>
  <c r="CX1166" i="64" a="1"/>
  <c r="CX1951" i="64" a="1"/>
  <c r="BT18" i="861" l="1"/>
  <c r="BT27" i="861" s="1"/>
  <c r="BT28" i="861" s="1"/>
  <c r="CB663" i="64"/>
  <c r="CB668" i="64" s="1"/>
  <c r="CB655" i="64"/>
  <c r="CW2730" i="64"/>
  <c r="CW2734" i="64"/>
  <c r="AT1924" i="64"/>
  <c r="CX1951" i="64"/>
  <c r="CX1339" i="64"/>
  <c r="CX1341" i="64" s="1"/>
  <c r="CX2781" i="64" s="1"/>
  <c r="CX1166" i="64"/>
  <c r="CX1168" i="64" s="1"/>
  <c r="CY2320" i="64"/>
  <c r="CZ2318" i="64"/>
  <c r="CW1953" i="64"/>
  <c r="CW1341" i="64"/>
  <c r="CW2781" i="64" s="1"/>
  <c r="CL2180" i="64"/>
  <c r="P2180" i="64" s="1"/>
  <c r="AY724" i="64"/>
  <c r="CG1168" i="64"/>
  <c r="CG619" i="64"/>
  <c r="CF1341" i="64"/>
  <c r="BA620" i="64"/>
  <c r="BA625" i="64" s="1"/>
  <c r="AS1493" i="64"/>
  <c r="AR80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339" i="64" a="1"/>
  <c r="AS798" i="64" a="1"/>
  <c r="CY1951" i="64" a="1"/>
  <c r="CY1166" i="64" a="1"/>
  <c r="BS44" i="861" l="1"/>
  <c r="CC659" i="64"/>
  <c r="CB664" i="64"/>
  <c r="CB656" i="64"/>
  <c r="CC648" i="64"/>
  <c r="CC651" i="64" s="1"/>
  <c r="CX2730" i="64"/>
  <c r="CX2734" i="64"/>
  <c r="AT1925" i="64"/>
  <c r="AU1919" i="64"/>
  <c r="AU1923" i="64" s="1"/>
  <c r="AU1924" i="64" s="1"/>
  <c r="AU1925" i="64" s="1"/>
  <c r="AT1929" i="64"/>
  <c r="CY1166" i="64"/>
  <c r="CY1168" i="64" s="1"/>
  <c r="CY1339" i="64"/>
  <c r="CY1341" i="64" s="1"/>
  <c r="CY2781" i="64" s="1"/>
  <c r="CY1951" i="64"/>
  <c r="CZ2320" i="64"/>
  <c r="DA2318" i="64"/>
  <c r="CX1953" i="64"/>
  <c r="AY728" i="64"/>
  <c r="BA723" i="64"/>
  <c r="AZ726" i="64"/>
  <c r="AZ724" i="64" s="1"/>
  <c r="CH1168" i="64"/>
  <c r="CH619" i="64"/>
  <c r="CG1341" i="64"/>
  <c r="AS798" i="64"/>
  <c r="AT1977" i="64"/>
  <c r="AU1469" i="64"/>
  <c r="AX1953" i="64"/>
  <c r="AR1587" i="64"/>
  <c r="BB616" i="64"/>
  <c r="BA621" i="64"/>
  <c r="AZ1866" i="64"/>
  <c r="AX187" i="69"/>
  <c r="AX188" i="69" s="1"/>
  <c r="AX162" i="69"/>
  <c r="AX169" i="69" s="1"/>
  <c r="AX179" i="69" s="1"/>
  <c r="AW173" i="69"/>
  <c r="AW175" i="69" s="1"/>
  <c r="AY140" i="69"/>
  <c r="AY150" i="69" s="1"/>
  <c r="AZ129" i="69"/>
  <c r="J135" i="69"/>
  <c r="AY142" i="69"/>
  <c r="AY136" i="69"/>
  <c r="BA115" i="69"/>
  <c r="BA117" i="69"/>
  <c r="CZ1339" i="64" a="1"/>
  <c r="CZ1166" i="64" a="1"/>
  <c r="CZ1951" i="64" a="1"/>
  <c r="BT64" i="861" l="1"/>
  <c r="BS101" i="861"/>
  <c r="BT95" i="861"/>
  <c r="CC660" i="64"/>
  <c r="CY2730" i="64"/>
  <c r="CY2734" i="64"/>
  <c r="AV1919" i="64"/>
  <c r="AV1923" i="64" s="1"/>
  <c r="AV1924" i="64" s="1"/>
  <c r="AU1929" i="64"/>
  <c r="CZ1951" i="64"/>
  <c r="CZ1339" i="64"/>
  <c r="CZ1341" i="64" s="1"/>
  <c r="CZ2781" i="64" s="1"/>
  <c r="CZ1166" i="64"/>
  <c r="CZ1168" i="64" s="1"/>
  <c r="CO2176" i="64"/>
  <c r="CO2182" i="64" s="1"/>
  <c r="CO2186" i="64" s="1" a="1"/>
  <c r="CO2186" i="64" s="1"/>
  <c r="DA2320" i="64"/>
  <c r="DB2318" i="64"/>
  <c r="CY1953" i="64"/>
  <c r="AZ728" i="64"/>
  <c r="CI1168" i="64"/>
  <c r="AS800" i="64"/>
  <c r="BB620" i="64"/>
  <c r="BB625" i="64" s="1"/>
  <c r="AT1493" i="64"/>
  <c r="AX192" i="69"/>
  <c r="AX198" i="69" s="1"/>
  <c r="AY183" i="69"/>
  <c r="AY186" i="69" s="1"/>
  <c r="AX194" i="69"/>
  <c r="AX202" i="69" s="1"/>
  <c r="AY156" i="69"/>
  <c r="AY161" i="69" s="1"/>
  <c r="AX163" i="69"/>
  <c r="AX167" i="69"/>
  <c r="AX177" i="69" s="1"/>
  <c r="AZ132" i="69"/>
  <c r="AZ134" i="69"/>
  <c r="K134" i="69" s="1"/>
  <c r="AY152" i="69"/>
  <c r="AY146" i="69"/>
  <c r="J136" i="69"/>
  <c r="K129" i="69"/>
  <c r="BA118" i="69"/>
  <c r="DA1951" i="64" a="1"/>
  <c r="DA1166" i="64" a="1"/>
  <c r="DA1339" i="64" a="1"/>
  <c r="AT798" i="64" a="1"/>
  <c r="BS73" i="861" l="1"/>
  <c r="BS75" i="861" s="1"/>
  <c r="CC662" i="64"/>
  <c r="CC652" i="64" s="1"/>
  <c r="CC654" i="64" s="1"/>
  <c r="CZ2730" i="64"/>
  <c r="CZ2734" i="64"/>
  <c r="DA1166" i="64"/>
  <c r="DA1168" i="64" s="1"/>
  <c r="DA1339" i="64"/>
  <c r="DA1341" i="64" s="1"/>
  <c r="DA2781" i="64" s="1"/>
  <c r="DA1951" i="64"/>
  <c r="CO2179" i="64"/>
  <c r="CO2180" i="64" s="1"/>
  <c r="CP2176" i="64" s="1"/>
  <c r="CP2182" i="64" s="1"/>
  <c r="CP2186" i="64" s="1" a="1"/>
  <c r="CP2186" i="64" s="1"/>
  <c r="DB2320" i="64"/>
  <c r="DC2318" i="64"/>
  <c r="CZ1953" i="64"/>
  <c r="BA726" i="64"/>
  <c r="BA724" i="64" s="1"/>
  <c r="BB723" i="64"/>
  <c r="AV1925" i="64"/>
  <c r="AW1919" i="64"/>
  <c r="AV1929" i="64"/>
  <c r="CJ1168" i="64"/>
  <c r="CL619" i="64"/>
  <c r="CJ619" i="64"/>
  <c r="CH1341" i="64"/>
  <c r="CI619" i="64"/>
  <c r="CI1341" i="64"/>
  <c r="AT798" i="64"/>
  <c r="AU1977" i="64"/>
  <c r="AV1469" i="64"/>
  <c r="AS1587" i="64"/>
  <c r="BA1866" i="64"/>
  <c r="AY1953" i="64"/>
  <c r="BC616" i="64"/>
  <c r="BB621" i="64"/>
  <c r="AX200" i="69"/>
  <c r="AX173" i="69"/>
  <c r="AX175" i="69" s="1"/>
  <c r="AY159" i="69"/>
  <c r="AY184" i="69" s="1"/>
  <c r="AY187" i="69" s="1"/>
  <c r="J187" i="69" s="1"/>
  <c r="AZ135" i="69"/>
  <c r="BA129" i="69" s="1"/>
  <c r="J146" i="69"/>
  <c r="AY148" i="69"/>
  <c r="K132" i="69"/>
  <c r="AZ157" i="69"/>
  <c r="K157" i="69" s="1"/>
  <c r="BA125" i="69"/>
  <c r="BA119" i="69"/>
  <c r="BB112" i="69"/>
  <c r="BA123" i="69"/>
  <c r="DB1951" i="64" a="1"/>
  <c r="DB1166" i="64" a="1"/>
  <c r="DB1339" i="64" a="1"/>
  <c r="BU18" i="861" l="1"/>
  <c r="BU27" i="861" s="1"/>
  <c r="BU28" i="861" s="1"/>
  <c r="CC663" i="64"/>
  <c r="CD659" i="64" s="1"/>
  <c r="CC655" i="64"/>
  <c r="DA2730" i="64"/>
  <c r="DA2734" i="64"/>
  <c r="K619" i="64"/>
  <c r="L619" i="64"/>
  <c r="M619" i="64"/>
  <c r="N619" i="64"/>
  <c r="O619" i="64"/>
  <c r="DB1951" i="64"/>
  <c r="DB1339" i="64"/>
  <c r="DB1341" i="64" s="1"/>
  <c r="DB2781" i="64" s="1"/>
  <c r="DB1166" i="64"/>
  <c r="DB1168" i="64" s="1"/>
  <c r="CP2179" i="64"/>
  <c r="CP2180" i="64" s="1"/>
  <c r="CQ2176" i="64" s="1"/>
  <c r="CQ2182" i="64" s="1"/>
  <c r="CQ2186" i="64" s="1" a="1"/>
  <c r="CQ2186" i="64" s="1"/>
  <c r="DD2318" i="64"/>
  <c r="DC2320" i="64"/>
  <c r="DA1953" i="64"/>
  <c r="AW1923" i="64"/>
  <c r="AW1924" i="64" s="1"/>
  <c r="AW1925" i="64" s="1"/>
  <c r="BA728" i="64"/>
  <c r="CK1168" i="64"/>
  <c r="AT800" i="64"/>
  <c r="BC620" i="64"/>
  <c r="BC625" i="64" s="1"/>
  <c r="AU149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339" i="64" a="1"/>
  <c r="DC1166" i="64" a="1"/>
  <c r="DC1951" i="64" a="1"/>
  <c r="AU798" i="64" a="1"/>
  <c r="BT44" i="861" l="1"/>
  <c r="CC664" i="64"/>
  <c r="CC668" i="64"/>
  <c r="CC656" i="64"/>
  <c r="CD648" i="64"/>
  <c r="CD651" i="64" s="1"/>
  <c r="DB2730" i="64"/>
  <c r="DB2734" i="64"/>
  <c r="DC1166" i="64"/>
  <c r="DC1168" i="64" s="1"/>
  <c r="DC1339" i="64"/>
  <c r="DC1341" i="64" s="1"/>
  <c r="DC2781" i="64" s="1"/>
  <c r="DC1951" i="64"/>
  <c r="CQ2179" i="64"/>
  <c r="CQ2180" i="64" s="1"/>
  <c r="CR2176" i="64" s="1"/>
  <c r="CR2182" i="64" s="1"/>
  <c r="CR2186" i="64" s="1" a="1"/>
  <c r="CR2186" i="64" s="1"/>
  <c r="DD2320" i="64"/>
  <c r="DE2318" i="64"/>
  <c r="DB1953" i="64"/>
  <c r="BB726" i="64"/>
  <c r="BC723" i="64"/>
  <c r="N723" i="64"/>
  <c r="AW1929" i="64"/>
  <c r="AX1919" i="64"/>
  <c r="CL1168" i="64"/>
  <c r="CJ1341" i="64"/>
  <c r="CK619" i="64"/>
  <c r="P619" i="64" s="1"/>
  <c r="AU798" i="64"/>
  <c r="AV1977" i="64"/>
  <c r="AW1469" i="64"/>
  <c r="BB1866" i="64"/>
  <c r="AZ1953" i="64"/>
  <c r="AT1587" i="64"/>
  <c r="BD616" i="64"/>
  <c r="BC621" i="64"/>
  <c r="AY167" i="69"/>
  <c r="AY173" i="69" s="1"/>
  <c r="J173" i="69" s="1"/>
  <c r="J162" i="69"/>
  <c r="K156" i="69" s="1"/>
  <c r="K140" i="69"/>
  <c r="AY200" i="69"/>
  <c r="AY169" i="69"/>
  <c r="AY179" i="69" s="1"/>
  <c r="AZ156" i="69"/>
  <c r="AZ161" i="69" s="1"/>
  <c r="K161" i="69" s="1"/>
  <c r="AZ152" i="69"/>
  <c r="BA135" i="69"/>
  <c r="BB118" i="69"/>
  <c r="BC112" i="69" s="1"/>
  <c r="DD1166" i="64" a="1"/>
  <c r="DD1339" i="64" a="1"/>
  <c r="DD1951" i="64" a="1"/>
  <c r="BU64" i="861" l="1"/>
  <c r="BU95" i="861"/>
  <c r="BT101" i="861"/>
  <c r="CD660" i="64"/>
  <c r="DC2730" i="64"/>
  <c r="DC2734" i="64"/>
  <c r="DD1951" i="64"/>
  <c r="DD1339" i="64"/>
  <c r="DD1341" i="64" s="1"/>
  <c r="DD2781" i="64" s="1"/>
  <c r="DD1166" i="64"/>
  <c r="DD1168" i="64" s="1"/>
  <c r="CR2179" i="64"/>
  <c r="CR2180" i="64" s="1"/>
  <c r="DE2320" i="64"/>
  <c r="DF2318" i="64"/>
  <c r="DC1953" i="64"/>
  <c r="AX1923" i="64"/>
  <c r="AX1924" i="64" s="1"/>
  <c r="AX1925" i="64" s="1"/>
  <c r="BB724" i="64"/>
  <c r="CL1341" i="64"/>
  <c r="CK1341" i="64"/>
  <c r="AU800" i="64"/>
  <c r="BD620" i="64"/>
  <c r="BD625" i="64" s="1"/>
  <c r="AV1493" i="64"/>
  <c r="AY177" i="69"/>
  <c r="AY175" i="69"/>
  <c r="J163" i="69"/>
  <c r="AZ159" i="69"/>
  <c r="AZ162" i="69" s="1"/>
  <c r="AZ163" i="69" s="1"/>
  <c r="BA140" i="69"/>
  <c r="BA150" i="69" s="1"/>
  <c r="BA142" i="69"/>
  <c r="BA136" i="69"/>
  <c r="BB129" i="69"/>
  <c r="BB119" i="69"/>
  <c r="BB123" i="69"/>
  <c r="BB125" i="69"/>
  <c r="BC117" i="69"/>
  <c r="BC115" i="69"/>
  <c r="AV798" i="64" a="1"/>
  <c r="DE1166" i="64" a="1"/>
  <c r="DE1339" i="64" a="1"/>
  <c r="DE1951" i="64" a="1"/>
  <c r="BT73" i="861" l="1"/>
  <c r="BT75" i="861" s="1"/>
  <c r="CD662" i="64"/>
  <c r="CD652" i="64" s="1"/>
  <c r="CD654" i="64" s="1"/>
  <c r="DD2730" i="64"/>
  <c r="DD2734" i="64"/>
  <c r="CS2176" i="64"/>
  <c r="DE1166" i="64"/>
  <c r="DE1168" i="64" s="1"/>
  <c r="DE1339" i="64"/>
  <c r="DE1341" i="64" s="1"/>
  <c r="DE2781" i="64" s="1"/>
  <c r="DE1951" i="64"/>
  <c r="DF2320" i="64"/>
  <c r="DG2318" i="64"/>
  <c r="DD1953" i="64"/>
  <c r="BB728" i="64"/>
  <c r="BC726" i="64"/>
  <c r="BD723" i="64"/>
  <c r="AX1929" i="64"/>
  <c r="AY1919" i="64"/>
  <c r="AV798" i="64"/>
  <c r="AW1977" i="64"/>
  <c r="AX1469" i="64"/>
  <c r="BD621" i="64"/>
  <c r="BE616" i="64"/>
  <c r="BC1866" i="64"/>
  <c r="BA1953" i="64"/>
  <c r="AU1587" i="64"/>
  <c r="AZ184" i="69"/>
  <c r="K159" i="69"/>
  <c r="AZ169" i="69"/>
  <c r="AZ179" i="69" s="1"/>
  <c r="BA156" i="69"/>
  <c r="BA161" i="69" s="1"/>
  <c r="AZ167" i="69"/>
  <c r="K167" i="69" s="1"/>
  <c r="BB132" i="69"/>
  <c r="BB157" i="69" s="1"/>
  <c r="BB134" i="69"/>
  <c r="BA146" i="69"/>
  <c r="BA148" i="69" s="1"/>
  <c r="BA152" i="69"/>
  <c r="BC118" i="69"/>
  <c r="BC119" i="69" s="1"/>
  <c r="DF1951" i="64" a="1"/>
  <c r="DF1166" i="64" a="1"/>
  <c r="DF1339" i="64" a="1"/>
  <c r="BV18" i="861" l="1"/>
  <c r="BV27" i="861" s="1"/>
  <c r="BV28" i="861" s="1"/>
  <c r="CD663" i="64"/>
  <c r="CD668" i="64" s="1"/>
  <c r="CD655" i="64"/>
  <c r="DE2730" i="64"/>
  <c r="DE2734" i="64"/>
  <c r="CS2182" i="64"/>
  <c r="DF1951" i="64"/>
  <c r="DF1339" i="64"/>
  <c r="DF1341" i="64" s="1"/>
  <c r="DF2781" i="64" s="1"/>
  <c r="DF1166" i="64"/>
  <c r="DF1168" i="64" s="1"/>
  <c r="DE1953" i="64"/>
  <c r="DH2318" i="64"/>
  <c r="DG2320" i="64"/>
  <c r="AY1923" i="64"/>
  <c r="AY1924" i="64" s="1"/>
  <c r="AY1925" i="64" s="1"/>
  <c r="BC724" i="64"/>
  <c r="AW1493" i="64"/>
  <c r="BE620" i="64"/>
  <c r="BE625" i="64" s="1"/>
  <c r="AV800" i="64"/>
  <c r="K184" i="69"/>
  <c r="AZ187" i="69"/>
  <c r="AZ173" i="69"/>
  <c r="AZ175" i="69" s="1"/>
  <c r="K175" i="69" s="1"/>
  <c r="BA159" i="69"/>
  <c r="BA184" i="69" s="1"/>
  <c r="AZ177" i="69"/>
  <c r="BB135" i="69"/>
  <c r="BB142" i="69" s="1"/>
  <c r="BC123" i="69"/>
  <c r="BC125" i="69"/>
  <c r="BD112" i="69"/>
  <c r="BD117" i="69" s="1"/>
  <c r="DG1951" i="64" a="1"/>
  <c r="DG1166" i="64" a="1"/>
  <c r="DG1339" i="64" a="1"/>
  <c r="AW798" i="64" a="1"/>
  <c r="BU44" i="861" l="1"/>
  <c r="CD664" i="64"/>
  <c r="CE659" i="64"/>
  <c r="CD656" i="64"/>
  <c r="CE648" i="64"/>
  <c r="CE651" i="64" s="1"/>
  <c r="DF2730" i="64"/>
  <c r="DF2734" i="64"/>
  <c r="CS2186" i="64" a="1"/>
  <c r="CS2186" i="64" s="1"/>
  <c r="CS2179" i="64" s="1"/>
  <c r="CS2180" i="64" s="1"/>
  <c r="CT2176" i="64" s="1"/>
  <c r="CT2182" i="64" s="1"/>
  <c r="DG1166" i="64"/>
  <c r="DG1168" i="64" s="1"/>
  <c r="DG1339" i="64"/>
  <c r="DG1341" i="64" s="1"/>
  <c r="DG2781" i="64" s="1"/>
  <c r="DG1951" i="64"/>
  <c r="DH2320" i="64"/>
  <c r="DI2318" i="64"/>
  <c r="DF1953" i="64"/>
  <c r="AZ1919" i="64"/>
  <c r="AZ1923" i="64" s="1"/>
  <c r="AY1929" i="64"/>
  <c r="BC728" i="64"/>
  <c r="BD726" i="64"/>
  <c r="BE723" i="64"/>
  <c r="AW798" i="64"/>
  <c r="AX1977" i="64"/>
  <c r="AY1469" i="64"/>
  <c r="BB1953" i="64"/>
  <c r="AV1587" i="64"/>
  <c r="BD1866" i="64"/>
  <c r="BF616" i="64"/>
  <c r="BE621" i="64"/>
  <c r="AZ188" i="69"/>
  <c r="AZ192" i="69"/>
  <c r="BA183" i="69"/>
  <c r="BA186" i="69" s="1"/>
  <c r="AZ194" i="69"/>
  <c r="AZ202" i="69" s="1"/>
  <c r="BA162" i="69"/>
  <c r="BB136" i="69"/>
  <c r="BB140" i="69"/>
  <c r="BB150" i="69" s="1"/>
  <c r="BC129" i="69"/>
  <c r="BC134" i="69" s="1"/>
  <c r="BB146" i="69"/>
  <c r="BB148" i="69" s="1"/>
  <c r="BB152" i="69"/>
  <c r="BD115" i="69"/>
  <c r="BD118" i="69" s="1"/>
  <c r="BD123" i="69" s="1"/>
  <c r="DH1166" i="64" a="1"/>
  <c r="DH1339" i="64" a="1"/>
  <c r="DH1951" i="64" a="1"/>
  <c r="BU101" i="861" l="1"/>
  <c r="BV95" i="861"/>
  <c r="BV64" i="861"/>
  <c r="CE660" i="64"/>
  <c r="DG2730" i="64"/>
  <c r="DG2734" i="64"/>
  <c r="CT2186" i="64" a="1"/>
  <c r="CT2186" i="64" s="1"/>
  <c r="CT2179" i="64" s="1"/>
  <c r="CT2180" i="64" s="1"/>
  <c r="CU2176" i="64" s="1"/>
  <c r="CU2182" i="64" s="1"/>
  <c r="DH1951" i="64"/>
  <c r="DH1339" i="64"/>
  <c r="DH1341" i="64" s="1"/>
  <c r="DH2781" i="64" s="1"/>
  <c r="DH1166" i="64"/>
  <c r="DH1168" i="64" s="1"/>
  <c r="DG1953" i="64"/>
  <c r="DI2320" i="64"/>
  <c r="DJ2318" i="64"/>
  <c r="AZ1924" i="64"/>
  <c r="AZ1925" i="64" s="1"/>
  <c r="BD724" i="64"/>
  <c r="BF620" i="64"/>
  <c r="BF625" i="64" s="1"/>
  <c r="AX1493" i="64"/>
  <c r="AW800" i="64"/>
  <c r="BA187" i="69"/>
  <c r="K192" i="69"/>
  <c r="AZ198" i="69"/>
  <c r="K198" i="69" s="1"/>
  <c r="AZ200" i="69"/>
  <c r="BB156" i="69"/>
  <c r="BA169" i="69"/>
  <c r="BA179" i="69" s="1"/>
  <c r="BA167" i="69"/>
  <c r="BA163" i="69"/>
  <c r="BC132" i="69"/>
  <c r="BC157" i="69" s="1"/>
  <c r="BE112" i="69"/>
  <c r="BE115" i="69" s="1"/>
  <c r="BD119" i="69"/>
  <c r="BD125" i="69"/>
  <c r="DI1951" i="64" a="1"/>
  <c r="DI1339" i="64" a="1"/>
  <c r="DI1166" i="64" a="1"/>
  <c r="AX798" i="64" a="1"/>
  <c r="BU73" i="861" l="1"/>
  <c r="BU75" i="861" s="1"/>
  <c r="CE662" i="64"/>
  <c r="CE652" i="64" s="1"/>
  <c r="CE654" i="64" s="1"/>
  <c r="DH2730" i="64"/>
  <c r="DH2734" i="64"/>
  <c r="CU2186" i="64" a="1"/>
  <c r="CU2186" i="64" s="1"/>
  <c r="CU2179" i="64" s="1"/>
  <c r="CU2180" i="64" s="1"/>
  <c r="CV2176" i="64" s="1"/>
  <c r="CV2182" i="64" s="1"/>
  <c r="DI1166" i="64"/>
  <c r="DI1168" i="64" s="1"/>
  <c r="DI1339" i="64"/>
  <c r="DI1341" i="64" s="1"/>
  <c r="DI2781" i="64" s="1"/>
  <c r="DI1951" i="64"/>
  <c r="DJ2320" i="64"/>
  <c r="DK2318" i="64"/>
  <c r="DL2318" i="64" s="1"/>
  <c r="DL2320" i="64" s="1"/>
  <c r="DH1953" i="64"/>
  <c r="AZ1929" i="64"/>
  <c r="BA1919" i="64"/>
  <c r="BA1923" i="64" s="1"/>
  <c r="BA1924" i="64" s="1"/>
  <c r="BA1925" i="64" s="1"/>
  <c r="BD728" i="64"/>
  <c r="BF723" i="64"/>
  <c r="BE726" i="64"/>
  <c r="AX798" i="64"/>
  <c r="AY1977" i="64"/>
  <c r="AZ1469" i="64"/>
  <c r="BG616" i="64"/>
  <c r="BF621" i="64"/>
  <c r="BC1953" i="64"/>
  <c r="AW1587" i="64"/>
  <c r="BE186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166" i="64" a="1"/>
  <c r="DJ1951" i="64" a="1"/>
  <c r="DJ1339" i="64" a="1"/>
  <c r="BW18" i="861" l="1"/>
  <c r="BW27" i="861" s="1"/>
  <c r="BW28" i="861" s="1"/>
  <c r="CE663" i="64"/>
  <c r="CF659" i="64" s="1"/>
  <c r="CE655" i="64"/>
  <c r="DI2730" i="64"/>
  <c r="DI2734" i="64"/>
  <c r="CV2186" i="64" a="1"/>
  <c r="CV2186" i="64" s="1"/>
  <c r="CV2179" i="64" s="1"/>
  <c r="CV2180" i="64" s="1"/>
  <c r="CW2176" i="64" s="1"/>
  <c r="CW2182" i="64" s="1"/>
  <c r="DJ1951" i="64"/>
  <c r="DJ1339" i="64"/>
  <c r="DJ1341" i="64" s="1"/>
  <c r="DJ2781" i="64" s="1"/>
  <c r="DJ1166" i="64"/>
  <c r="DJ1168" i="64" s="1"/>
  <c r="DI1953" i="64"/>
  <c r="DK2320" i="64"/>
  <c r="BE724" i="64"/>
  <c r="BB1919" i="64"/>
  <c r="BA1929" i="64"/>
  <c r="AY1493" i="64"/>
  <c r="AX800" i="64"/>
  <c r="BG620" i="64"/>
  <c r="BG625"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339" i="64" a="1"/>
  <c r="AY798" i="64" a="1"/>
  <c r="DK1166" i="64" a="1"/>
  <c r="DK1951" i="64" a="1"/>
  <c r="BV44" i="861" l="1"/>
  <c r="CE664" i="64"/>
  <c r="CE668" i="64"/>
  <c r="CE656" i="64"/>
  <c r="CF648" i="64"/>
  <c r="CF651" i="64" s="1"/>
  <c r="CF660" i="64" s="1"/>
  <c r="CF662" i="64" s="1"/>
  <c r="CF652" i="64" s="1"/>
  <c r="CF654" i="64" s="1"/>
  <c r="CF655" i="64" s="1"/>
  <c r="K660" i="64"/>
  <c r="K662" i="64"/>
  <c r="L662" i="64"/>
  <c r="M662" i="64"/>
  <c r="N662" i="64"/>
  <c r="O662" i="64"/>
  <c r="DJ2730" i="64"/>
  <c r="DJ2734" i="64"/>
  <c r="CW2186" i="64" a="1"/>
  <c r="CW2186" i="64" s="1"/>
  <c r="CW2179" i="64" s="1"/>
  <c r="CW2180" i="64" s="1"/>
  <c r="CX2176" i="64" s="1"/>
  <c r="CX2182" i="64" s="1"/>
  <c r="DK1166" i="64"/>
  <c r="DK1339" i="64"/>
  <c r="DK1951" i="64"/>
  <c r="DJ1953" i="64"/>
  <c r="BB1923" i="64"/>
  <c r="BB1924" i="64" s="1"/>
  <c r="M1924" i="64" s="1"/>
  <c r="BE728" i="64"/>
  <c r="BF726" i="64"/>
  <c r="BG723" i="64"/>
  <c r="AZ1977" i="64"/>
  <c r="AY798" i="64"/>
  <c r="BA1469" i="64"/>
  <c r="BD1953" i="64"/>
  <c r="BG621" i="64"/>
  <c r="BH616" i="64"/>
  <c r="AX1587" i="64"/>
  <c r="BF186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339" i="64" a="1"/>
  <c r="DL1951" i="64" a="1"/>
  <c r="DL1166" i="64" a="1"/>
  <c r="BV101" i="861" l="1"/>
  <c r="BW95" i="861"/>
  <c r="BW64" i="861"/>
  <c r="K664" i="64"/>
  <c r="CF663" i="64"/>
  <c r="CF656" i="64"/>
  <c r="CG648" i="64"/>
  <c r="CG651" i="64" s="1"/>
  <c r="CX2186" i="64" a="1"/>
  <c r="CX2186" i="64" s="1"/>
  <c r="CX2179" i="64" s="1"/>
  <c r="CX2180" i="64" s="1"/>
  <c r="CY2176" i="64" s="1"/>
  <c r="CY2182" i="64" s="1"/>
  <c r="DL1951" i="64"/>
  <c r="DL1339" i="64"/>
  <c r="DL1166" i="64"/>
  <c r="DL1168" i="64" s="1"/>
  <c r="DK1341" i="64"/>
  <c r="DK2781" i="64" s="1"/>
  <c r="DK1168" i="64"/>
  <c r="BB1925" i="64"/>
  <c r="DK1953" i="64"/>
  <c r="BF724" i="64"/>
  <c r="BC1919" i="64"/>
  <c r="BB1929" i="64"/>
  <c r="AY800" i="64"/>
  <c r="BH620" i="64"/>
  <c r="BH625" i="64" s="1"/>
  <c r="AZ149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798" i="64" a="1"/>
  <c r="BV73" i="861" l="1"/>
  <c r="BV75" i="861" s="1"/>
  <c r="CF668" i="64"/>
  <c r="CG659" i="64"/>
  <c r="CF664" i="64"/>
  <c r="CG660" i="64"/>
  <c r="CG662" i="64" s="1"/>
  <c r="K652" i="64"/>
  <c r="L652" i="64"/>
  <c r="M652" i="64"/>
  <c r="N652" i="64"/>
  <c r="O652" i="64"/>
  <c r="M668" i="64"/>
  <c r="N668" i="64"/>
  <c r="O668" i="64"/>
  <c r="DK2730" i="64"/>
  <c r="DK2734" i="64"/>
  <c r="DL2730" i="64"/>
  <c r="DL2734" i="64"/>
  <c r="DL1953" i="64"/>
  <c r="DL1341" i="64"/>
  <c r="CY2186" i="64" a="1"/>
  <c r="CY2186" i="64" s="1"/>
  <c r="CY2179" i="64" s="1"/>
  <c r="CY2180" i="64" s="1"/>
  <c r="CZ2176" i="64" s="1"/>
  <c r="CZ2182" i="64" s="1"/>
  <c r="BC1923" i="64"/>
  <c r="BF728" i="64"/>
  <c r="BG726" i="64"/>
  <c r="BH723" i="64"/>
  <c r="AZ798" i="64"/>
  <c r="BA1977" i="64"/>
  <c r="BB1469" i="64"/>
  <c r="AY1587" i="64"/>
  <c r="BE1953" i="64"/>
  <c r="BI616" i="64"/>
  <c r="BH621" i="64"/>
  <c r="BG1866" i="64"/>
  <c r="BC200" i="69"/>
  <c r="BC194" i="69"/>
  <c r="BC202" i="69" s="1"/>
  <c r="BD183" i="69"/>
  <c r="BD186" i="69" s="1"/>
  <c r="BC188" i="69"/>
  <c r="BC163" i="69"/>
  <c r="BC169" i="69"/>
  <c r="BC179" i="69" s="1"/>
  <c r="BD156" i="69"/>
  <c r="BC173" i="69"/>
  <c r="BC175" i="69" s="1"/>
  <c r="BC177" i="69"/>
  <c r="BE135" i="69"/>
  <c r="BG117" i="69"/>
  <c r="BG118" i="69" s="1"/>
  <c r="BX18" i="861" l="1"/>
  <c r="BX27" i="861" s="1"/>
  <c r="BX28" i="861" s="1"/>
  <c r="CG652" i="64"/>
  <c r="CG663" i="64"/>
  <c r="K1953" i="64"/>
  <c r="L1953" i="64"/>
  <c r="M1953" i="64"/>
  <c r="DL2781" i="64"/>
  <c r="K1341" i="64"/>
  <c r="L1341" i="64"/>
  <c r="M1341" i="64"/>
  <c r="N1341" i="64"/>
  <c r="O1341" i="64"/>
  <c r="P1341" i="64"/>
  <c r="CZ2186" i="64" a="1"/>
  <c r="CZ2186" i="64" s="1"/>
  <c r="CZ2179" i="64" s="1"/>
  <c r="CZ2180" i="64" s="1"/>
  <c r="DA2176" i="64" s="1"/>
  <c r="K1168" i="64"/>
  <c r="L1168" i="64"/>
  <c r="M1168" i="64"/>
  <c r="N1168" i="64"/>
  <c r="O1168" i="64"/>
  <c r="P1168" i="64"/>
  <c r="BG724" i="64"/>
  <c r="BC1924" i="64"/>
  <c r="BA1493" i="64"/>
  <c r="BI620" i="64"/>
  <c r="BI625" i="64" s="1"/>
  <c r="AZ800" i="64"/>
  <c r="BD159" i="69"/>
  <c r="BD184" i="69" s="1"/>
  <c r="BD187" i="69" s="1"/>
  <c r="BE183" i="69" s="1"/>
  <c r="BE186" i="69" s="1"/>
  <c r="BD161" i="69"/>
  <c r="BE140" i="69"/>
  <c r="BE150" i="69" s="1"/>
  <c r="BE142" i="69"/>
  <c r="BE136" i="69"/>
  <c r="BF129" i="69"/>
  <c r="BG119" i="69"/>
  <c r="BG123" i="69"/>
  <c r="BH112" i="69"/>
  <c r="BH117" i="69" s="1"/>
  <c r="BG125" i="69"/>
  <c r="BA798" i="64" a="1"/>
  <c r="BW44" i="861" l="1"/>
  <c r="CG668" i="64"/>
  <c r="CH659" i="64"/>
  <c r="CG664" i="64"/>
  <c r="CG654" i="64"/>
  <c r="CG655" i="64" s="1"/>
  <c r="BC1925" i="64"/>
  <c r="DA2182" i="64"/>
  <c r="BG728" i="64"/>
  <c r="BI723" i="64"/>
  <c r="BH726" i="64"/>
  <c r="BH724" i="64" s="1"/>
  <c r="BD1919" i="64"/>
  <c r="BC1929" i="64"/>
  <c r="BA798" i="64"/>
  <c r="BC1469" i="64"/>
  <c r="BH1866" i="64"/>
  <c r="AZ1587" i="64"/>
  <c r="BF1953" i="64"/>
  <c r="BI621" i="64"/>
  <c r="BJ616" i="64"/>
  <c r="BD162" i="69"/>
  <c r="BD169" i="69" s="1"/>
  <c r="BD179" i="69" s="1"/>
  <c r="BD188" i="69"/>
  <c r="BD192" i="69"/>
  <c r="BD200" i="69" s="1"/>
  <c r="BD194" i="69"/>
  <c r="BD202" i="69" s="1"/>
  <c r="BF134" i="69"/>
  <c r="BF132" i="69"/>
  <c r="BF157" i="69" s="1"/>
  <c r="BE146" i="69"/>
  <c r="BE148" i="69" s="1"/>
  <c r="BE152" i="69"/>
  <c r="BH115" i="69"/>
  <c r="BH118" i="69" s="1"/>
  <c r="BH119" i="69" s="1"/>
  <c r="BW101" i="861" l="1"/>
  <c r="BX64" i="861"/>
  <c r="BX95" i="861"/>
  <c r="CG656" i="64"/>
  <c r="CH648" i="64"/>
  <c r="DA2186" i="64" a="1"/>
  <c r="DA2186" i="64" s="1"/>
  <c r="DA2179" i="64" s="1"/>
  <c r="DA2180" i="64" s="1"/>
  <c r="DB2176" i="64" s="1"/>
  <c r="DB2182" i="64" s="1"/>
  <c r="BD1923" i="64"/>
  <c r="BH728" i="64"/>
  <c r="BB1977" i="64"/>
  <c r="BJ620" i="64"/>
  <c r="BJ625" i="64" s="1"/>
  <c r="BB1493" i="64"/>
  <c r="BA800" i="64"/>
  <c r="BD167" i="69"/>
  <c r="BD173" i="69" s="1"/>
  <c r="BD175" i="69" s="1"/>
  <c r="BE156" i="69"/>
  <c r="BE159" i="69" s="1"/>
  <c r="BE184" i="69" s="1"/>
  <c r="BE187" i="69" s="1"/>
  <c r="BE192" i="69" s="1"/>
  <c r="BE200" i="69" s="1"/>
  <c r="BD163" i="69"/>
  <c r="BD198" i="69"/>
  <c r="BF135" i="69"/>
  <c r="BH125" i="69"/>
  <c r="BH123" i="69"/>
  <c r="BI112" i="69"/>
  <c r="BI117" i="69" s="1"/>
  <c r="BB798" i="64" a="1"/>
  <c r="BW73" i="861" l="1"/>
  <c r="BW75" i="861" s="1"/>
  <c r="CH651" i="64"/>
  <c r="DB2186" i="64" a="1"/>
  <c r="DB2186" i="64" s="1"/>
  <c r="DB2179" i="64" s="1"/>
  <c r="DB2180" i="64" s="1"/>
  <c r="DC2176" i="64" s="1"/>
  <c r="DC2182" i="64" s="1"/>
  <c r="BD1924" i="64"/>
  <c r="BI726" i="64"/>
  <c r="BI724" i="64" s="1"/>
  <c r="BJ723" i="64"/>
  <c r="BC1977" i="64"/>
  <c r="BB798" i="64"/>
  <c r="BD1469" i="64"/>
  <c r="BG1953" i="64"/>
  <c r="BA1587" i="64"/>
  <c r="BI1866" i="64"/>
  <c r="BK616" i="64"/>
  <c r="BJ62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18" i="861" l="1"/>
  <c r="BY27" i="861" s="1"/>
  <c r="BY28" i="861" s="1"/>
  <c r="CH660" i="64"/>
  <c r="BD1925" i="64"/>
  <c r="DC2186" i="64" a="1"/>
  <c r="DC2186" i="64" s="1"/>
  <c r="DC2179" i="64" s="1"/>
  <c r="DC2180" i="64" s="1"/>
  <c r="DD2176" i="64" s="1"/>
  <c r="BD1929" i="64"/>
  <c r="BE1919" i="64"/>
  <c r="BI728" i="64"/>
  <c r="BB800" i="64"/>
  <c r="BK620" i="64"/>
  <c r="BK625" i="64" s="1"/>
  <c r="BC1493" i="64"/>
  <c r="BE163" i="69"/>
  <c r="BE169" i="69"/>
  <c r="BE179" i="69" s="1"/>
  <c r="BE177" i="69"/>
  <c r="BF156" i="69"/>
  <c r="BF161" i="69" s="1"/>
  <c r="BF146" i="69"/>
  <c r="BF148" i="69" s="1"/>
  <c r="BF152" i="69"/>
  <c r="BG134" i="69"/>
  <c r="BG132" i="69"/>
  <c r="BG157" i="69" s="1"/>
  <c r="BI123" i="69"/>
  <c r="BJ112" i="69"/>
  <c r="BJ117" i="69" s="1"/>
  <c r="BI125" i="69"/>
  <c r="BC798" i="64" a="1"/>
  <c r="BX44" i="861" l="1"/>
  <c r="CH662" i="64"/>
  <c r="CH663" i="64" s="1"/>
  <c r="BE1923" i="64"/>
  <c r="DD2182" i="64"/>
  <c r="BJ726" i="64"/>
  <c r="BJ724" i="64" s="1"/>
  <c r="BK723" i="64"/>
  <c r="BD1493" i="64"/>
  <c r="BC798" i="64"/>
  <c r="BD1977" i="64"/>
  <c r="BE1469" i="64"/>
  <c r="BL616" i="64"/>
  <c r="BK621" i="64"/>
  <c r="BB1587" i="64"/>
  <c r="BH1953" i="64"/>
  <c r="BJ1866" i="64"/>
  <c r="BF159" i="69"/>
  <c r="BF184" i="69" s="1"/>
  <c r="BF187" i="69" s="1"/>
  <c r="BF192" i="69" s="1"/>
  <c r="BF198" i="69" s="1"/>
  <c r="BG135" i="69"/>
  <c r="BG140" i="69" s="1"/>
  <c r="BG150" i="69" s="1"/>
  <c r="BJ115" i="69"/>
  <c r="BJ118" i="69" s="1"/>
  <c r="BJ125" i="69" s="1"/>
  <c r="BX101" i="861" l="1"/>
  <c r="BY64" i="861"/>
  <c r="BY95" i="861"/>
  <c r="CH668" i="64"/>
  <c r="CH664" i="64"/>
  <c r="CI659" i="64"/>
  <c r="CH652" i="64"/>
  <c r="BE1924" i="64"/>
  <c r="BF1919" i="64" s="1"/>
  <c r="BF1923" i="64" s="1"/>
  <c r="DD2186" i="64" a="1"/>
  <c r="DD2186" i="64" s="1"/>
  <c r="DD2179" i="64" s="1"/>
  <c r="DD2180" i="64" s="1"/>
  <c r="DE2176" i="64" s="1"/>
  <c r="DE2182" i="64" s="1"/>
  <c r="BJ728" i="64"/>
  <c r="BC800" i="64"/>
  <c r="BL620" i="64"/>
  <c r="BL625" i="64" s="1"/>
  <c r="BF162" i="69"/>
  <c r="BF163" i="69" s="1"/>
  <c r="BF194" i="69"/>
  <c r="BF202" i="69" s="1"/>
  <c r="BF200" i="69"/>
  <c r="BG183" i="69"/>
  <c r="BG186" i="69" s="1"/>
  <c r="BF188" i="69"/>
  <c r="BG142" i="69"/>
  <c r="BG152" i="69" s="1"/>
  <c r="BG136" i="69"/>
  <c r="BH129" i="69"/>
  <c r="BH134" i="69" s="1"/>
  <c r="BJ123" i="69"/>
  <c r="BK112" i="69"/>
  <c r="BK115" i="69" s="1"/>
  <c r="BJ119" i="69"/>
  <c r="BD798" i="64" a="1"/>
  <c r="BX73" i="861" l="1"/>
  <c r="BX75" i="861" s="1"/>
  <c r="CH654" i="64"/>
  <c r="CH655" i="64" s="1"/>
  <c r="BE1929" i="64"/>
  <c r="BE1925" i="64"/>
  <c r="DE2186" i="64" a="1"/>
  <c r="DE2186" i="64" s="1"/>
  <c r="DE2179" i="64" s="1"/>
  <c r="DE2180" i="64" s="1"/>
  <c r="DF2176" i="64" s="1"/>
  <c r="DF2182" i="64" s="1"/>
  <c r="BF1924" i="64"/>
  <c r="BF1925" i="64" s="1"/>
  <c r="BK726" i="64"/>
  <c r="BK724" i="64" s="1"/>
  <c r="BL723" i="64"/>
  <c r="BD798" i="64"/>
  <c r="BE1977" i="64"/>
  <c r="BF1469" i="64"/>
  <c r="BM616" i="64"/>
  <c r="BL621" i="64"/>
  <c r="BK1866" i="64"/>
  <c r="BI1953" i="64"/>
  <c r="BC1587" i="64"/>
  <c r="BG156" i="69"/>
  <c r="BG161" i="69" s="1"/>
  <c r="BF169" i="69"/>
  <c r="BF179" i="69" s="1"/>
  <c r="BF167" i="69"/>
  <c r="BF177" i="69" s="1"/>
  <c r="BH132" i="69"/>
  <c r="BH157" i="69" s="1"/>
  <c r="BG146" i="69"/>
  <c r="BG148" i="69" s="1"/>
  <c r="BK117" i="69"/>
  <c r="BK118" i="69" s="1"/>
  <c r="BZ18" i="861" l="1"/>
  <c r="BZ27" i="861" s="1"/>
  <c r="BZ28" i="861" s="1"/>
  <c r="CH656" i="64"/>
  <c r="CI648" i="64"/>
  <c r="CI651" i="64" s="1"/>
  <c r="DF2186" i="64" a="1"/>
  <c r="DF2186" i="64" s="1"/>
  <c r="DF2179" i="64" s="1"/>
  <c r="DF2180" i="64" s="1"/>
  <c r="DG2176" i="64" s="1"/>
  <c r="DG2182" i="64" s="1"/>
  <c r="BG1919" i="64"/>
  <c r="BG1923" i="64" s="1"/>
  <c r="BG1924" i="64" s="1"/>
  <c r="BF1929" i="64"/>
  <c r="BK728" i="64"/>
  <c r="BE1493" i="64"/>
  <c r="BM620" i="64"/>
  <c r="BM625" i="64" s="1"/>
  <c r="BD800" i="64"/>
  <c r="BG159" i="69"/>
  <c r="BG184" i="69" s="1"/>
  <c r="BG187" i="69" s="1"/>
  <c r="BG194" i="69" s="1"/>
  <c r="BG202" i="69" s="1"/>
  <c r="BF173" i="69"/>
  <c r="BF175" i="69" s="1"/>
  <c r="BH135" i="69"/>
  <c r="BK125" i="69"/>
  <c r="BK123" i="69"/>
  <c r="K118" i="69"/>
  <c r="L112" i="69" s="1"/>
  <c r="BL112" i="69"/>
  <c r="BL115" i="69" s="1"/>
  <c r="BK119" i="69"/>
  <c r="BE798" i="64" a="1"/>
  <c r="BY44" i="861" l="1"/>
  <c r="CI660" i="64"/>
  <c r="BG1925" i="64"/>
  <c r="DG2186" i="64" a="1"/>
  <c r="DG2186" i="64" s="1"/>
  <c r="DG2179" i="64" s="1"/>
  <c r="DG2180" i="64" s="1"/>
  <c r="DH2176" i="64" s="1"/>
  <c r="BL726" i="64"/>
  <c r="BL724" i="64" s="1"/>
  <c r="BM723" i="64"/>
  <c r="BG1929" i="64"/>
  <c r="BH1919" i="64"/>
  <c r="BE798" i="64"/>
  <c r="BF1977" i="64"/>
  <c r="BG1469" i="64"/>
  <c r="BJ1953" i="64"/>
  <c r="BD1587" i="64"/>
  <c r="BN616" i="64"/>
  <c r="BM621" i="64"/>
  <c r="BL1866" i="64"/>
  <c r="BG162" i="69"/>
  <c r="BG169" i="69" s="1"/>
  <c r="BG179" i="69" s="1"/>
  <c r="BG188" i="69"/>
  <c r="BH183" i="69"/>
  <c r="BH186" i="69" s="1"/>
  <c r="BG192" i="69"/>
  <c r="BG198" i="69" s="1"/>
  <c r="BH136" i="69"/>
  <c r="BH140" i="69"/>
  <c r="BH150" i="69" s="1"/>
  <c r="BH142" i="69"/>
  <c r="BH146" i="69" s="1"/>
  <c r="BH148" i="69" s="1"/>
  <c r="BI129" i="69"/>
  <c r="BL117" i="69"/>
  <c r="BL118" i="69" s="1"/>
  <c r="BF798" i="64" a="1"/>
  <c r="BZ64" i="861" l="1"/>
  <c r="BY101" i="861"/>
  <c r="BZ95" i="861"/>
  <c r="CI662" i="64"/>
  <c r="CI663" i="64" s="1"/>
  <c r="DH2182" i="64"/>
  <c r="BL728" i="64"/>
  <c r="BH1923" i="64"/>
  <c r="BH1924" i="64" s="1"/>
  <c r="BF798" i="64"/>
  <c r="BE800" i="64"/>
  <c r="BN620" i="64"/>
  <c r="BN625" i="64" s="1"/>
  <c r="BG167" i="69"/>
  <c r="BG173" i="69" s="1"/>
  <c r="BG175" i="69" s="1"/>
  <c r="BG163" i="69"/>
  <c r="BH156" i="69"/>
  <c r="BH161" i="69" s="1"/>
  <c r="BG200" i="69"/>
  <c r="BH152" i="69"/>
  <c r="BI132" i="69"/>
  <c r="BI157" i="69" s="1"/>
  <c r="BI134" i="69"/>
  <c r="BL125" i="69"/>
  <c r="BL119" i="69"/>
  <c r="BM112" i="69"/>
  <c r="BL123" i="69"/>
  <c r="BY73" i="861" l="1"/>
  <c r="BY75" i="861" s="1"/>
  <c r="CI668" i="64"/>
  <c r="CI664" i="64"/>
  <c r="CJ659" i="64"/>
  <c r="CI652" i="64"/>
  <c r="BH1925" i="64"/>
  <c r="DH2186" i="64" a="1"/>
  <c r="DH2186" i="64" s="1"/>
  <c r="DH2179" i="64" s="1"/>
  <c r="DH2180" i="64" s="1"/>
  <c r="DI2176" i="64" s="1"/>
  <c r="BN723" i="64"/>
  <c r="BM726" i="64"/>
  <c r="BI1919" i="64"/>
  <c r="BH1929" i="64"/>
  <c r="BG1977" i="64"/>
  <c r="BH1469" i="64"/>
  <c r="BK1953" i="64"/>
  <c r="BM1866" i="64"/>
  <c r="BE1587" i="64"/>
  <c r="BN621" i="64"/>
  <c r="BO616" i="64"/>
  <c r="BF800" i="64"/>
  <c r="BH159" i="69"/>
  <c r="BH184" i="69" s="1"/>
  <c r="BH187" i="69" s="1"/>
  <c r="BH192" i="69" s="1"/>
  <c r="BG177" i="69"/>
  <c r="BI135" i="69"/>
  <c r="BF1493" i="64"/>
  <c r="BM117" i="69"/>
  <c r="BM115" i="69"/>
  <c r="CA18" i="861" l="1"/>
  <c r="CA27" i="861" s="1"/>
  <c r="CA28" i="861" s="1"/>
  <c r="CI654" i="64"/>
  <c r="CI655" i="64" s="1"/>
  <c r="DI2182" i="64"/>
  <c r="DI2186" i="64" s="1" a="1"/>
  <c r="DI2186" i="64" s="1"/>
  <c r="BI1923" i="64"/>
  <c r="BI1924" i="64" s="1"/>
  <c r="BI1925" i="64" s="1"/>
  <c r="BM724" i="64"/>
  <c r="BO620" i="64"/>
  <c r="BO625" i="64" s="1"/>
  <c r="BF1587" i="64"/>
  <c r="BH162" i="69"/>
  <c r="BH169" i="69" s="1"/>
  <c r="BH179" i="69" s="1"/>
  <c r="BI183" i="69"/>
  <c r="BI186" i="69" s="1"/>
  <c r="BH194" i="69"/>
  <c r="BH202" i="69" s="1"/>
  <c r="BH188" i="69"/>
  <c r="BH200" i="69"/>
  <c r="BH198" i="69"/>
  <c r="BI136" i="69"/>
  <c r="BI140" i="69"/>
  <c r="BI150" i="69" s="1"/>
  <c r="BI142" i="69"/>
  <c r="BJ129" i="69"/>
  <c r="BM118" i="69"/>
  <c r="BG798" i="64" a="1"/>
  <c r="BZ44" i="861" l="1"/>
  <c r="CI656" i="64"/>
  <c r="CJ648" i="64"/>
  <c r="CJ651" i="64" s="1"/>
  <c r="DI2179" i="64"/>
  <c r="BM728" i="64"/>
  <c r="BN726" i="64"/>
  <c r="BI1929" i="64"/>
  <c r="BJ1919" i="64"/>
  <c r="BH1977" i="64"/>
  <c r="BG798" i="64"/>
  <c r="BI1469" i="64"/>
  <c r="BO621" i="64"/>
  <c r="BP616" i="64"/>
  <c r="BL1953" i="64"/>
  <c r="BN1866" i="64"/>
  <c r="BH163" i="69"/>
  <c r="BH167" i="69"/>
  <c r="BH177" i="69" s="1"/>
  <c r="BI156" i="69"/>
  <c r="BI159" i="69" s="1"/>
  <c r="BI184" i="69" s="1"/>
  <c r="BI187" i="69" s="1"/>
  <c r="BI188" i="69" s="1"/>
  <c r="BJ134" i="69"/>
  <c r="BJ132" i="69"/>
  <c r="BJ157" i="69" s="1"/>
  <c r="BI152" i="69"/>
  <c r="BI146" i="69"/>
  <c r="BI148" i="69" s="1"/>
  <c r="BM125" i="69"/>
  <c r="BM119" i="69"/>
  <c r="BN112" i="69"/>
  <c r="BM123" i="69"/>
  <c r="BZ101" i="861" l="1"/>
  <c r="CA64" i="861"/>
  <c r="CA95" i="861"/>
  <c r="CJ660" i="64"/>
  <c r="DI2180" i="64"/>
  <c r="BJ1923" i="64"/>
  <c r="BJ1924" i="64" s="1"/>
  <c r="BJ1925" i="64" s="1"/>
  <c r="BO723" i="64"/>
  <c r="BN724" i="64"/>
  <c r="O723" i="64"/>
  <c r="BP620" i="64"/>
  <c r="BP625" i="64" s="1"/>
  <c r="BG800" i="64"/>
  <c r="BH173" i="69"/>
  <c r="BH175" i="69" s="1"/>
  <c r="BI161" i="69"/>
  <c r="BI162" i="69" s="1"/>
  <c r="BI167" i="69" s="1"/>
  <c r="BI173" i="69" s="1"/>
  <c r="BI175" i="69" s="1"/>
  <c r="BJ183" i="69"/>
  <c r="BJ186" i="69" s="1"/>
  <c r="BI192" i="69"/>
  <c r="BI198" i="69" s="1"/>
  <c r="BI194" i="69"/>
  <c r="BI202" i="69" s="1"/>
  <c r="BG1493" i="64"/>
  <c r="BJ135" i="69"/>
  <c r="BN115" i="69"/>
  <c r="BN117" i="69"/>
  <c r="BH798" i="64" a="1"/>
  <c r="BZ73" i="861" l="1"/>
  <c r="BZ75" i="861" s="1"/>
  <c r="CJ662" i="64"/>
  <c r="CJ663" i="64" s="1"/>
  <c r="DJ2176" i="64"/>
  <c r="BN728" i="64"/>
  <c r="BO726" i="64"/>
  <c r="BP723" i="64"/>
  <c r="BJ1929" i="64"/>
  <c r="BK1919" i="64"/>
  <c r="BH798" i="64"/>
  <c r="BI1977" i="64"/>
  <c r="BJ1469" i="64"/>
  <c r="BM1953" i="64"/>
  <c r="BO1866" i="64"/>
  <c r="BQ616" i="64"/>
  <c r="BP621" i="64"/>
  <c r="BG1587" i="64"/>
  <c r="BI163" i="69"/>
  <c r="BI169" i="69"/>
  <c r="BI179" i="69" s="1"/>
  <c r="BJ156" i="69"/>
  <c r="BJ159" i="69" s="1"/>
  <c r="BJ184" i="69" s="1"/>
  <c r="BJ187" i="69" s="1"/>
  <c r="BJ188" i="69" s="1"/>
  <c r="BI177" i="69"/>
  <c r="BI200" i="69"/>
  <c r="BH1493" i="64"/>
  <c r="BJ142" i="69"/>
  <c r="BK129" i="69"/>
  <c r="BJ140" i="69"/>
  <c r="BJ150" i="69" s="1"/>
  <c r="BJ136" i="69"/>
  <c r="BN118" i="69"/>
  <c r="BN125" i="69" s="1"/>
  <c r="BI798" i="64" a="1"/>
  <c r="CB18" i="861" l="1"/>
  <c r="CB27" i="861" s="1"/>
  <c r="CB28" i="861" s="1"/>
  <c r="CJ668" i="64"/>
  <c r="CK659" i="64"/>
  <c r="CJ664" i="64"/>
  <c r="CJ652" i="64"/>
  <c r="DJ2182" i="64"/>
  <c r="DJ2186" i="64" s="1" a="1"/>
  <c r="DJ2186" i="64" s="1"/>
  <c r="BK1923" i="64"/>
  <c r="BK1924" i="64" s="1"/>
  <c r="BK1925" i="64" s="1"/>
  <c r="BO724" i="64"/>
  <c r="BI798" i="64"/>
  <c r="BH800" i="64"/>
  <c r="BQ620" i="64"/>
  <c r="BQ625" i="64" s="1"/>
  <c r="BJ161" i="69"/>
  <c r="BJ162" i="69" s="1"/>
  <c r="BJ169" i="69" s="1"/>
  <c r="BJ179" i="69" s="1"/>
  <c r="BJ192" i="69"/>
  <c r="BJ200" i="69" s="1"/>
  <c r="BJ194" i="69"/>
  <c r="BJ202" i="69" s="1"/>
  <c r="BK183" i="69"/>
  <c r="BK186" i="69" s="1"/>
  <c r="BK134" i="69"/>
  <c r="BK132" i="69"/>
  <c r="BK157" i="69" s="1"/>
  <c r="BJ146" i="69"/>
  <c r="BJ148" i="69" s="1"/>
  <c r="BJ152" i="69"/>
  <c r="BI1493" i="64"/>
  <c r="BN119" i="69"/>
  <c r="BO112" i="69"/>
  <c r="BO117" i="69" s="1"/>
  <c r="BN123" i="69"/>
  <c r="CA44" i="861" l="1"/>
  <c r="CJ654" i="64"/>
  <c r="CJ655" i="64" s="1"/>
  <c r="DJ2179" i="64"/>
  <c r="BO728" i="64"/>
  <c r="BQ723" i="64"/>
  <c r="BP726" i="64"/>
  <c r="BK1929" i="64"/>
  <c r="BL1919" i="64"/>
  <c r="BJ1977" i="64"/>
  <c r="BK1469" i="64"/>
  <c r="BN1953" i="64"/>
  <c r="BQ621" i="64"/>
  <c r="BR616" i="64"/>
  <c r="BI800" i="64"/>
  <c r="BP1866" i="64"/>
  <c r="BH1587" i="64"/>
  <c r="BJ167" i="69"/>
  <c r="BJ177" i="69" s="1"/>
  <c r="BJ163" i="69"/>
  <c r="BK156" i="69"/>
  <c r="BK159" i="69" s="1"/>
  <c r="BK184" i="69" s="1"/>
  <c r="BK187" i="69" s="1"/>
  <c r="BJ198" i="69"/>
  <c r="BK135" i="69"/>
  <c r="BK136" i="69" s="1"/>
  <c r="BO115" i="69"/>
  <c r="BO118" i="69" s="1"/>
  <c r="BO125" i="69" s="1"/>
  <c r="CB95" i="861" l="1"/>
  <c r="CA101" i="861"/>
  <c r="CB64" i="861"/>
  <c r="CJ656" i="64"/>
  <c r="CK648" i="64"/>
  <c r="CK651" i="64" s="1"/>
  <c r="DJ2180" i="64"/>
  <c r="BL1923" i="64"/>
  <c r="BL1924" i="64" s="1"/>
  <c r="BL1925" i="64" s="1"/>
  <c r="BP724" i="64"/>
  <c r="BR620" i="64"/>
  <c r="BR625" i="64" s="1"/>
  <c r="BI158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493" i="64"/>
  <c r="BO119" i="69"/>
  <c r="BO123" i="69"/>
  <c r="BP112" i="69"/>
  <c r="BP115" i="69" s="1"/>
  <c r="BJ798" i="64" a="1"/>
  <c r="CA73" i="861" l="1"/>
  <c r="CA75" i="861" s="1"/>
  <c r="CK660" i="64"/>
  <c r="DK2176" i="64"/>
  <c r="BP728" i="64"/>
  <c r="BQ726" i="64"/>
  <c r="BR723" i="64"/>
  <c r="BL1929" i="64"/>
  <c r="BM1919" i="64"/>
  <c r="BJ798" i="64"/>
  <c r="BK1977" i="64"/>
  <c r="BL1469" i="64"/>
  <c r="BR621" i="64"/>
  <c r="BS616" i="64"/>
  <c r="BQ1866" i="64"/>
  <c r="BO195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18" i="861" l="1"/>
  <c r="CC27" i="861" s="1"/>
  <c r="CC28" i="861" s="1"/>
  <c r="CK662" i="64"/>
  <c r="CK663" i="64" s="1"/>
  <c r="DK2182" i="64"/>
  <c r="DK2186" i="64" s="1" a="1"/>
  <c r="DK2186" i="64" s="1"/>
  <c r="BQ724" i="64"/>
  <c r="BQ728" i="64" s="1"/>
  <c r="BM1923" i="64"/>
  <c r="BM1924" i="64" s="1"/>
  <c r="BM1925" i="64" s="1"/>
  <c r="BS620" i="64"/>
  <c r="BS625" i="64" s="1"/>
  <c r="BJ800" i="64"/>
  <c r="L159" i="69"/>
  <c r="BL187" i="69"/>
  <c r="BM183" i="69" s="1"/>
  <c r="BM186" i="69" s="1"/>
  <c r="K173" i="69"/>
  <c r="BK177" i="69"/>
  <c r="L156" i="69"/>
  <c r="BL161" i="69"/>
  <c r="L161" i="69" s="1"/>
  <c r="BL135" i="69"/>
  <c r="BM129" i="69" s="1"/>
  <c r="L157" i="69"/>
  <c r="BP125" i="69"/>
  <c r="BP123" i="69"/>
  <c r="BQ112" i="69"/>
  <c r="BQ117" i="69" s="1"/>
  <c r="BP119" i="69"/>
  <c r="BK798" i="64" a="1"/>
  <c r="CB44" i="861" l="1"/>
  <c r="CK668" i="64"/>
  <c r="CL659" i="64"/>
  <c r="CK664" i="64"/>
  <c r="CK652" i="64"/>
  <c r="DK2179" i="64"/>
  <c r="BR726" i="64"/>
  <c r="BR724" i="64" s="1"/>
  <c r="BS723" i="64"/>
  <c r="BN1919" i="64"/>
  <c r="BM1929" i="64"/>
  <c r="BL1977" i="64"/>
  <c r="BK798" i="64"/>
  <c r="BM1469" i="64"/>
  <c r="BS621" i="64"/>
  <c r="BT616" i="64"/>
  <c r="BJ1587" i="64"/>
  <c r="BR1866" i="64"/>
  <c r="BP1953" i="64"/>
  <c r="BL194" i="69"/>
  <c r="BL202" i="69" s="1"/>
  <c r="BL188" i="69"/>
  <c r="BL192" i="69"/>
  <c r="BL198" i="69" s="1"/>
  <c r="L198" i="69" s="1"/>
  <c r="BL162" i="69"/>
  <c r="BL163" i="69" s="1"/>
  <c r="BL140" i="69"/>
  <c r="BL150" i="69" s="1"/>
  <c r="BL142" i="69"/>
  <c r="BL152" i="69" s="1"/>
  <c r="BL136" i="69"/>
  <c r="BM132" i="69"/>
  <c r="BM157" i="69" s="1"/>
  <c r="BM134" i="69"/>
  <c r="L192" i="69"/>
  <c r="BK1493" i="64"/>
  <c r="BQ115" i="69"/>
  <c r="BQ118" i="69" s="1"/>
  <c r="BQ119" i="69" s="1"/>
  <c r="CB101" i="861" l="1"/>
  <c r="CC64" i="861"/>
  <c r="CC95" i="861"/>
  <c r="CK654" i="64"/>
  <c r="CK655" i="64" s="1"/>
  <c r="DK2180" i="64"/>
  <c r="BN1923" i="64"/>
  <c r="BN1924" i="64" s="1"/>
  <c r="N1924" i="64" s="1"/>
  <c r="BR728" i="64"/>
  <c r="BT620" i="64"/>
  <c r="BT625" i="64" s="1"/>
  <c r="BK800" i="64"/>
  <c r="BL200" i="69"/>
  <c r="BM156" i="69"/>
  <c r="BM159" i="69" s="1"/>
  <c r="BM184" i="69" s="1"/>
  <c r="BM187" i="69" s="1"/>
  <c r="BL167" i="69"/>
  <c r="BL177" i="69" s="1"/>
  <c r="BL169" i="69"/>
  <c r="BL179" i="69" s="1"/>
  <c r="BL146" i="69"/>
  <c r="BL148" i="69" s="1"/>
  <c r="L148" i="69" s="1"/>
  <c r="L140" i="69"/>
  <c r="BM135" i="69"/>
  <c r="BM136" i="69" s="1"/>
  <c r="BL1493" i="64"/>
  <c r="BR112" i="69"/>
  <c r="BR115" i="69" s="1"/>
  <c r="BQ123" i="69"/>
  <c r="BQ125" i="69"/>
  <c r="BL798" i="64" a="1"/>
  <c r="CB73" i="861" l="1"/>
  <c r="CB75" i="861" s="1"/>
  <c r="CK656" i="64"/>
  <c r="CL648" i="64"/>
  <c r="DL2176" i="64"/>
  <c r="BN1925" i="64"/>
  <c r="BS726" i="64"/>
  <c r="BS724" i="64" s="1"/>
  <c r="BT723" i="64"/>
  <c r="BN1929" i="64"/>
  <c r="BO1919" i="64"/>
  <c r="BM1977" i="64"/>
  <c r="BL798" i="64"/>
  <c r="BN1469" i="64"/>
  <c r="BT621" i="64"/>
  <c r="BU616" i="64"/>
  <c r="BK1587" i="64"/>
  <c r="BS1866" i="64"/>
  <c r="BQ195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798" i="64" a="1"/>
  <c r="CD18" i="861" l="1"/>
  <c r="CD27" i="861" s="1"/>
  <c r="CD28" i="861" s="1"/>
  <c r="CL651" i="64"/>
  <c r="L2176" i="64"/>
  <c r="M2176" i="64"/>
  <c r="N2176" i="64"/>
  <c r="DL2182" i="64"/>
  <c r="P2176" i="64"/>
  <c r="O2176" i="64"/>
  <c r="BO1923" i="64"/>
  <c r="BS728" i="64"/>
  <c r="BM798" i="64"/>
  <c r="BL800" i="64"/>
  <c r="BU620" i="64"/>
  <c r="BU625" i="64" s="1"/>
  <c r="BM167" i="69"/>
  <c r="BM173" i="69" s="1"/>
  <c r="BM175" i="69" s="1"/>
  <c r="BM169" i="69"/>
  <c r="BM179" i="69" s="1"/>
  <c r="BN132" i="69"/>
  <c r="BN157" i="69" s="1"/>
  <c r="BM152" i="69"/>
  <c r="BM163" i="69"/>
  <c r="BN187" i="69"/>
  <c r="BO183" i="69" s="1"/>
  <c r="BO186" i="69" s="1"/>
  <c r="BN161" i="69"/>
  <c r="BM198" i="69"/>
  <c r="BM200" i="69"/>
  <c r="BM1493" i="64"/>
  <c r="BR123" i="69"/>
  <c r="BR125" i="69"/>
  <c r="BS112" i="69"/>
  <c r="BS117" i="69" s="1"/>
  <c r="CC44" i="861" l="1"/>
  <c r="CL660" i="64"/>
  <c r="K2182" i="64"/>
  <c r="L2182" i="64"/>
  <c r="M2182" i="64"/>
  <c r="N2182" i="64"/>
  <c r="O2182" i="64"/>
  <c r="P2182" i="64"/>
  <c r="DL2186" i="64" a="1"/>
  <c r="DL2186" i="64" s="1"/>
  <c r="DL2179" i="64" s="1"/>
  <c r="BO1924" i="64"/>
  <c r="BT726" i="64"/>
  <c r="BT724" i="64" s="1"/>
  <c r="BU723" i="64"/>
  <c r="BO1469" i="64"/>
  <c r="BL1587" i="64"/>
  <c r="BU621" i="64"/>
  <c r="BV616" i="64"/>
  <c r="BM800" i="64"/>
  <c r="BR1953" i="64"/>
  <c r="BT1866" i="64"/>
  <c r="BN135" i="69"/>
  <c r="BN136" i="69" s="1"/>
  <c r="BM177" i="69"/>
  <c r="BN162" i="69"/>
  <c r="BN169" i="69" s="1"/>
  <c r="BN179" i="69" s="1"/>
  <c r="BN192" i="69"/>
  <c r="BN198" i="69" s="1"/>
  <c r="BN194" i="69"/>
  <c r="BN202" i="69" s="1"/>
  <c r="BN188" i="69"/>
  <c r="BS115" i="69"/>
  <c r="BS118" i="69" s="1"/>
  <c r="BS119" i="69" s="1"/>
  <c r="CD64" i="861" l="1"/>
  <c r="CC101" i="861"/>
  <c r="CD95" i="861"/>
  <c r="CL662" i="64"/>
  <c r="CL652" i="64" s="1"/>
  <c r="CL654" i="64" s="1"/>
  <c r="CL655" i="64" s="1"/>
  <c r="K2179" i="64"/>
  <c r="L2179" i="64"/>
  <c r="M2179" i="64"/>
  <c r="N2179" i="64"/>
  <c r="O2179" i="64"/>
  <c r="P2179" i="64"/>
  <c r="BO1925" i="64"/>
  <c r="DL2180" i="64"/>
  <c r="BO1929" i="64"/>
  <c r="BP1919" i="64"/>
  <c r="BT728" i="64"/>
  <c r="BV620" i="64"/>
  <c r="BV625" i="64" s="1"/>
  <c r="BM1587" i="64"/>
  <c r="BN1977" i="64"/>
  <c r="BO129" i="69"/>
  <c r="BO134" i="69" s="1"/>
  <c r="BN142" i="69"/>
  <c r="BN152" i="69" s="1"/>
  <c r="BN140" i="69"/>
  <c r="BN150" i="69" s="1"/>
  <c r="BN163" i="69"/>
  <c r="BN167" i="69"/>
  <c r="BN177" i="69" s="1"/>
  <c r="BO156" i="69"/>
  <c r="BO161" i="69" s="1"/>
  <c r="BN200" i="69"/>
  <c r="BS123" i="69"/>
  <c r="BS125" i="69"/>
  <c r="BT112" i="69"/>
  <c r="BT117" i="69" s="1"/>
  <c r="BN798" i="64" a="1"/>
  <c r="CC73" i="861" l="1"/>
  <c r="CC75" i="861" s="1"/>
  <c r="CL663" i="64"/>
  <c r="CL668" i="64" s="1"/>
  <c r="CL656" i="64"/>
  <c r="CM648" i="64"/>
  <c r="CM651" i="64" s="1"/>
  <c r="P655" i="64"/>
  <c r="BP1923" i="64"/>
  <c r="BU726" i="64"/>
  <c r="BV723" i="64"/>
  <c r="BN798" i="64"/>
  <c r="BP1469" i="64"/>
  <c r="BS1953" i="64"/>
  <c r="BU1866" i="64"/>
  <c r="BW616" i="64"/>
  <c r="BV621" i="64"/>
  <c r="BO132" i="69"/>
  <c r="BO157" i="69" s="1"/>
  <c r="BN146" i="69"/>
  <c r="BN148" i="69" s="1"/>
  <c r="BO159" i="69"/>
  <c r="BO184" i="69" s="1"/>
  <c r="BO187" i="69" s="1"/>
  <c r="BO194" i="69" s="1"/>
  <c r="BO202" i="69" s="1"/>
  <c r="BN173" i="69"/>
  <c r="BN175" i="69" s="1"/>
  <c r="BN1493" i="64"/>
  <c r="BT115" i="69"/>
  <c r="BT118" i="69" s="1"/>
  <c r="BT119" i="69" s="1"/>
  <c r="CE18" i="861" l="1"/>
  <c r="CE27" i="861" s="1"/>
  <c r="CE28" i="861" s="1"/>
  <c r="P663" i="64"/>
  <c r="CL664" i="64"/>
  <c r="CM654" i="64"/>
  <c r="CM655" i="64" s="1"/>
  <c r="CM660" i="64"/>
  <c r="BP1924" i="64"/>
  <c r="BP1929" i="64" s="1"/>
  <c r="BU724" i="64"/>
  <c r="BW620" i="64"/>
  <c r="BW625" i="64" s="1"/>
  <c r="BN800" i="64"/>
  <c r="BO1977" i="64"/>
  <c r="BO135" i="69"/>
  <c r="BO140" i="69" s="1"/>
  <c r="BO150" i="69" s="1"/>
  <c r="BO192" i="69"/>
  <c r="BO200" i="69" s="1"/>
  <c r="BP183" i="69"/>
  <c r="BP186" i="69" s="1"/>
  <c r="BO188" i="69"/>
  <c r="BO162" i="69"/>
  <c r="BP156" i="69" s="1"/>
  <c r="BP161" i="69" s="1"/>
  <c r="BO1493" i="64"/>
  <c r="BT123" i="69"/>
  <c r="BT125" i="69"/>
  <c r="BU112" i="69"/>
  <c r="BU117" i="69" s="1"/>
  <c r="BO798" i="64" a="1"/>
  <c r="CD44" i="861" l="1"/>
  <c r="CM656" i="64"/>
  <c r="CN648" i="64"/>
  <c r="CN651" i="64" s="1"/>
  <c r="BQ1919" i="64"/>
  <c r="BQ1923" i="64" s="1"/>
  <c r="BP1925" i="64"/>
  <c r="BU728" i="64"/>
  <c r="BV726" i="64"/>
  <c r="BW723" i="64"/>
  <c r="BO798" i="64"/>
  <c r="BQ1469" i="64"/>
  <c r="BN1587" i="64"/>
  <c r="BT1953" i="64"/>
  <c r="BV1866" i="64"/>
  <c r="BW621" i="64"/>
  <c r="BX616"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E64" i="861" l="1"/>
  <c r="CD101" i="861"/>
  <c r="CE95" i="861"/>
  <c r="CN654" i="64"/>
  <c r="CN655" i="64" s="1"/>
  <c r="CN660" i="64"/>
  <c r="BQ1924" i="64"/>
  <c r="BQ1929" i="64" s="1"/>
  <c r="BV724" i="64"/>
  <c r="BX620" i="64"/>
  <c r="BX625" i="64" s="1"/>
  <c r="BO80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798" i="64" a="1"/>
  <c r="CD73" i="861" l="1"/>
  <c r="CD75" i="861" s="1"/>
  <c r="CN656" i="64"/>
  <c r="CO648" i="64"/>
  <c r="CO651" i="64" s="1"/>
  <c r="BR1919" i="64"/>
  <c r="BR1923" i="64" s="1"/>
  <c r="BQ1925" i="64"/>
  <c r="BV728" i="64"/>
  <c r="BW726" i="64"/>
  <c r="BX723" i="64"/>
  <c r="BP798" i="64"/>
  <c r="BR1469" i="64"/>
  <c r="BU1953" i="64"/>
  <c r="BX621" i="64"/>
  <c r="BY616" i="64"/>
  <c r="BW1866" i="64"/>
  <c r="BP1977" i="64"/>
  <c r="BO158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798" i="64" a="1"/>
  <c r="CF18" i="861" l="1"/>
  <c r="CF27" i="861" s="1"/>
  <c r="CF28" i="861" s="1"/>
  <c r="CO654" i="64"/>
  <c r="CO660" i="64"/>
  <c r="BR1924" i="64"/>
  <c r="BS1919" i="64" s="1"/>
  <c r="BS1923" i="64" s="1"/>
  <c r="BW724" i="64"/>
  <c r="BP1587" i="64"/>
  <c r="BQ798" i="64"/>
  <c r="BP800" i="64"/>
  <c r="BY620" i="64"/>
  <c r="BY625" i="64" s="1"/>
  <c r="BQ161" i="69"/>
  <c r="BR183" i="69"/>
  <c r="BR186" i="69" s="1"/>
  <c r="BQ194" i="69"/>
  <c r="BQ202" i="69" s="1"/>
  <c r="BQ188" i="69"/>
  <c r="BP177" i="69"/>
  <c r="BQ192" i="69"/>
  <c r="BQ198" i="69" s="1"/>
  <c r="BQ132" i="69"/>
  <c r="BP1493" i="64"/>
  <c r="BV123" i="69"/>
  <c r="BW112" i="69"/>
  <c r="BW115" i="69" s="1"/>
  <c r="BV119" i="69"/>
  <c r="CE44" i="861" l="1"/>
  <c r="CO662" i="64"/>
  <c r="CO652" i="64" s="1"/>
  <c r="CO655" i="64" s="1"/>
  <c r="BR1929" i="64"/>
  <c r="BR1925" i="64"/>
  <c r="BS1924" i="64"/>
  <c r="BS1925" i="64" s="1"/>
  <c r="BW728" i="64"/>
  <c r="BY723" i="64"/>
  <c r="BX726" i="64"/>
  <c r="BS1469" i="64"/>
  <c r="BX1866" i="64"/>
  <c r="BY621" i="64"/>
  <c r="BZ616" i="64"/>
  <c r="BV1953" i="64"/>
  <c r="BQ1977" i="64"/>
  <c r="BQ800" i="64"/>
  <c r="BQ200" i="69"/>
  <c r="BQ157" i="69"/>
  <c r="BQ162" i="69" s="1"/>
  <c r="BR156" i="69" s="1"/>
  <c r="BR161" i="69" s="1"/>
  <c r="BQ135" i="69"/>
  <c r="BW117" i="69"/>
  <c r="BW118" i="69" s="1"/>
  <c r="BW119" i="69" s="1"/>
  <c r="BQ1493" i="64"/>
  <c r="CE101" i="861" l="1"/>
  <c r="CF64" i="861"/>
  <c r="CF95" i="861"/>
  <c r="CO656" i="64"/>
  <c r="CP648" i="64"/>
  <c r="CO663" i="64"/>
  <c r="BS1929" i="64"/>
  <c r="BT1919" i="64"/>
  <c r="BT1923" i="64" s="1"/>
  <c r="BT1924" i="64" s="1"/>
  <c r="BX724" i="64"/>
  <c r="BZ620" i="64"/>
  <c r="BZ625" i="64" s="1"/>
  <c r="BQ158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E73" i="861" l="1"/>
  <c r="CE75" i="861" s="1"/>
  <c r="CO664" i="64"/>
  <c r="CO668" i="64"/>
  <c r="CP659" i="64"/>
  <c r="CP651" i="64"/>
  <c r="BX728" i="64"/>
  <c r="BY726" i="64"/>
  <c r="BY724" i="64" s="1"/>
  <c r="BZ723" i="64"/>
  <c r="BT1925" i="64"/>
  <c r="BU1919" i="64"/>
  <c r="BT1929" i="64"/>
  <c r="BT1469" i="64"/>
  <c r="BZ621" i="64"/>
  <c r="CA616" i="64"/>
  <c r="BW1953" i="64"/>
  <c r="BY186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798" i="64" a="1"/>
  <c r="CG18" i="861" l="1"/>
  <c r="CG27" i="861" s="1"/>
  <c r="CG28" i="861" s="1"/>
  <c r="CP654" i="64"/>
  <c r="CP660" i="64"/>
  <c r="CP662" i="64" s="1"/>
  <c r="CP652" i="64" s="1"/>
  <c r="BU1923" i="64"/>
  <c r="BU1924" i="64" s="1"/>
  <c r="BU1925" i="64" s="1"/>
  <c r="BY728" i="64"/>
  <c r="BR798" i="64"/>
  <c r="CA620" i="64"/>
  <c r="CA625" i="64" s="1"/>
  <c r="BR200" i="69"/>
  <c r="BR163" i="69"/>
  <c r="BR169" i="69"/>
  <c r="BR179" i="69" s="1"/>
  <c r="BS156" i="69"/>
  <c r="BS161" i="69" s="1"/>
  <c r="BR135" i="69"/>
  <c r="BR177" i="69"/>
  <c r="BX125" i="69"/>
  <c r="BX123" i="69"/>
  <c r="BY112" i="69"/>
  <c r="BY115" i="69" s="1"/>
  <c r="CF44" i="861" l="1"/>
  <c r="CP655" i="64"/>
  <c r="CP663" i="64"/>
  <c r="BZ726" i="64"/>
  <c r="BZ724" i="64" s="1"/>
  <c r="CA723" i="64"/>
  <c r="BU1929" i="64"/>
  <c r="BV1919" i="64"/>
  <c r="BU1469" i="64"/>
  <c r="CB616" i="64"/>
  <c r="CA621" i="64"/>
  <c r="BZ1866" i="64"/>
  <c r="BX1953" i="64"/>
  <c r="BR1977" i="64"/>
  <c r="BR800" i="64"/>
  <c r="BS159" i="69"/>
  <c r="BS184" i="69" s="1"/>
  <c r="BS187" i="69" s="1"/>
  <c r="BT183" i="69" s="1"/>
  <c r="BT186" i="69" s="1"/>
  <c r="BR140" i="69"/>
  <c r="BR150" i="69" s="1"/>
  <c r="BR136" i="69"/>
  <c r="BR142" i="69"/>
  <c r="BS129" i="69"/>
  <c r="BR1493" i="64"/>
  <c r="BY117" i="69"/>
  <c r="BY118" i="69" s="1"/>
  <c r="BZ112" i="69" s="1"/>
  <c r="BS798" i="64" a="1"/>
  <c r="CG64" i="861" l="1"/>
  <c r="CF101" i="861"/>
  <c r="CG95" i="861"/>
  <c r="CP668" i="64"/>
  <c r="CQ659" i="64"/>
  <c r="CP664" i="64"/>
  <c r="CP656" i="64"/>
  <c r="CQ648" i="64"/>
  <c r="BV1923" i="64"/>
  <c r="BV1924" i="64" s="1"/>
  <c r="BV1925" i="64" s="1"/>
  <c r="BZ728" i="64"/>
  <c r="P723" i="64"/>
  <c r="BS798" i="64"/>
  <c r="CB620" i="64"/>
  <c r="CB625" i="64" s="1"/>
  <c r="BR158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F73" i="861" l="1"/>
  <c r="CF75" i="861" s="1"/>
  <c r="CQ651" i="64"/>
  <c r="CA726" i="64"/>
  <c r="CB723" i="64"/>
  <c r="BW1919" i="64"/>
  <c r="BV1929" i="64"/>
  <c r="BV1469" i="64"/>
  <c r="CA1866" i="64"/>
  <c r="BY1953" i="64"/>
  <c r="CC616" i="64"/>
  <c r="CB621" i="64"/>
  <c r="BS1493" i="64"/>
  <c r="BS1977" i="64"/>
  <c r="BS800" i="64"/>
  <c r="BT156" i="69"/>
  <c r="BT161" i="69" s="1"/>
  <c r="BS200" i="69"/>
  <c r="BS135" i="69"/>
  <c r="BS136" i="69" s="1"/>
  <c r="BS169" i="69"/>
  <c r="BS179" i="69" s="1"/>
  <c r="BS163" i="69"/>
  <c r="BS177" i="69"/>
  <c r="BZ118" i="69"/>
  <c r="BZ125" i="69" s="1"/>
  <c r="CH18" i="861" l="1"/>
  <c r="CH27" i="861" s="1"/>
  <c r="CH28" i="861" s="1"/>
  <c r="CQ654" i="64"/>
  <c r="CQ660" i="64"/>
  <c r="BW1923" i="64"/>
  <c r="BW1924" i="64" s="1"/>
  <c r="BW1925" i="64" s="1"/>
  <c r="CA724" i="64"/>
  <c r="CC620" i="64"/>
  <c r="CC625" i="64" s="1"/>
  <c r="BS1587" i="64"/>
  <c r="BT159" i="69"/>
  <c r="BT184" i="69" s="1"/>
  <c r="BT187" i="69" s="1"/>
  <c r="BT188" i="69" s="1"/>
  <c r="BS140" i="69"/>
  <c r="BS150" i="69" s="1"/>
  <c r="BS142" i="69"/>
  <c r="BS146" i="69" s="1"/>
  <c r="BS148" i="69" s="1"/>
  <c r="BT129" i="69"/>
  <c r="BT134" i="69" s="1"/>
  <c r="BZ123" i="69"/>
  <c r="BZ119" i="69"/>
  <c r="CA112" i="69"/>
  <c r="CA117" i="69" s="1"/>
  <c r="CG44" i="861" l="1"/>
  <c r="CQ662" i="64"/>
  <c r="CQ652" i="64" s="1"/>
  <c r="CQ655" i="64" s="1"/>
  <c r="CA728" i="64"/>
  <c r="CB726" i="64"/>
  <c r="CC723" i="64"/>
  <c r="BW1929" i="64"/>
  <c r="BX1919" i="64"/>
  <c r="BW1469" i="64"/>
  <c r="CB1866" i="64"/>
  <c r="CD616" i="64"/>
  <c r="CC621" i="64"/>
  <c r="BZ1953" i="64"/>
  <c r="BT194" i="69"/>
  <c r="BT202" i="69" s="1"/>
  <c r="BT192" i="69"/>
  <c r="BT200" i="69" s="1"/>
  <c r="BU183" i="69"/>
  <c r="BU186" i="69" s="1"/>
  <c r="BS152" i="69"/>
  <c r="BT132" i="69"/>
  <c r="BT157" i="69" s="1"/>
  <c r="BT162" i="69" s="1"/>
  <c r="BT169" i="69" s="1"/>
  <c r="BT179" i="69" s="1"/>
  <c r="CA115" i="69"/>
  <c r="CA118" i="69" s="1"/>
  <c r="BT798" i="64" a="1"/>
  <c r="CG101" i="861" l="1"/>
  <c r="CH64" i="861"/>
  <c r="CH95" i="861"/>
  <c r="CQ663" i="64"/>
  <c r="CQ668" i="64" s="1"/>
  <c r="CQ656" i="64"/>
  <c r="CR648" i="64"/>
  <c r="BX1923" i="64"/>
  <c r="BX1924" i="64" s="1"/>
  <c r="BX1925" i="64" s="1"/>
  <c r="CB724" i="64"/>
  <c r="BT798" i="64"/>
  <c r="CD620" i="64"/>
  <c r="CD625" i="64" s="1"/>
  <c r="BT1977" i="64"/>
  <c r="BT198" i="69"/>
  <c r="BT163" i="69"/>
  <c r="BU156" i="69"/>
  <c r="BU161" i="69" s="1"/>
  <c r="BT135" i="69"/>
  <c r="BT136" i="69" s="1"/>
  <c r="BT167" i="69"/>
  <c r="BT177" i="69" s="1"/>
  <c r="CB112" i="69"/>
  <c r="CB117" i="69" s="1"/>
  <c r="CA125" i="69"/>
  <c r="CA123" i="69"/>
  <c r="CA119" i="69"/>
  <c r="CG73" i="861" l="1"/>
  <c r="CG75" i="861" s="1"/>
  <c r="CR659" i="64"/>
  <c r="CQ664" i="64"/>
  <c r="CR651" i="64"/>
  <c r="BX1929" i="64"/>
  <c r="BY1919" i="64"/>
  <c r="BY1923" i="64" s="1"/>
  <c r="BY1924" i="64" s="1"/>
  <c r="BY1925" i="64" s="1"/>
  <c r="CB728" i="64"/>
  <c r="CD723" i="64"/>
  <c r="CC726" i="64"/>
  <c r="BT1587" i="64"/>
  <c r="BX1469" i="64"/>
  <c r="CA1953" i="64"/>
  <c r="BT800" i="64"/>
  <c r="CD621" i="64"/>
  <c r="CE616" i="64"/>
  <c r="CC1866" i="64"/>
  <c r="BT1493" i="64"/>
  <c r="BU159" i="69"/>
  <c r="BU184" i="69" s="1"/>
  <c r="BU187" i="69" s="1"/>
  <c r="BV183" i="69" s="1"/>
  <c r="BV186" i="69" s="1"/>
  <c r="BU129" i="69"/>
  <c r="BU134" i="69" s="1"/>
  <c r="BT140" i="69"/>
  <c r="BT150" i="69" s="1"/>
  <c r="BT142" i="69"/>
  <c r="BT152" i="69" s="1"/>
  <c r="BT173" i="69"/>
  <c r="BT175" i="69" s="1"/>
  <c r="CB115" i="69"/>
  <c r="CB118" i="69" s="1"/>
  <c r="CB119" i="69" s="1"/>
  <c r="BU798" i="64" a="1"/>
  <c r="CI18" i="861" l="1"/>
  <c r="CI27" i="861" s="1"/>
  <c r="CI28" i="861" s="1"/>
  <c r="CR654" i="64"/>
  <c r="CR660" i="64"/>
  <c r="CC724" i="64"/>
  <c r="BU798" i="64"/>
  <c r="BZ1919" i="64"/>
  <c r="BY1929" i="64"/>
  <c r="CE620" i="64"/>
  <c r="CE625" i="64" s="1"/>
  <c r="BU194" i="69"/>
  <c r="BU202" i="69" s="1"/>
  <c r="BU192" i="69"/>
  <c r="BU198" i="69" s="1"/>
  <c r="BU188" i="69"/>
  <c r="BU132" i="69"/>
  <c r="BU157" i="69" s="1"/>
  <c r="BU162" i="69" s="1"/>
  <c r="BU167" i="69" s="1"/>
  <c r="BT146" i="69"/>
  <c r="BT148" i="69" s="1"/>
  <c r="CB123" i="69"/>
  <c r="CB125" i="69"/>
  <c r="CC112" i="69"/>
  <c r="CC117" i="69" s="1"/>
  <c r="CH44" i="861" l="1"/>
  <c r="CR662" i="64"/>
  <c r="CR652" i="64" s="1"/>
  <c r="CR655" i="64" s="1"/>
  <c r="BZ1923" i="64"/>
  <c r="BZ1924" i="64" s="1"/>
  <c r="O1924" i="64" s="1"/>
  <c r="CC728" i="64"/>
  <c r="CD726" i="64"/>
  <c r="CD724" i="64" s="1"/>
  <c r="CE723" i="64"/>
  <c r="BY1469" i="64"/>
  <c r="CB1953" i="64"/>
  <c r="CF616" i="64"/>
  <c r="CE621" i="64"/>
  <c r="BU800" i="64"/>
  <c r="CD1866" i="64"/>
  <c r="BU1977" i="64"/>
  <c r="BU1493" i="64"/>
  <c r="BU200" i="69"/>
  <c r="BU135" i="69"/>
  <c r="BU136" i="69" s="1"/>
  <c r="BU169" i="69"/>
  <c r="BU179" i="69" s="1"/>
  <c r="BU163" i="69"/>
  <c r="BV156" i="69"/>
  <c r="BV159" i="69" s="1"/>
  <c r="BV184" i="69" s="1"/>
  <c r="BV187" i="69" s="1"/>
  <c r="BU173" i="69"/>
  <c r="BU175" i="69" s="1"/>
  <c r="BU177" i="69"/>
  <c r="CC115" i="69"/>
  <c r="CC118" i="69" s="1"/>
  <c r="CD112" i="69" s="1"/>
  <c r="BV798" i="64" a="1"/>
  <c r="CI64" i="861" l="1"/>
  <c r="CH101" i="861"/>
  <c r="CI95" i="861"/>
  <c r="CR663" i="64"/>
  <c r="CR664" i="64" s="1"/>
  <c r="CS648" i="64"/>
  <c r="CS651" i="64" s="1"/>
  <c r="CR656" i="64"/>
  <c r="BZ1925" i="64"/>
  <c r="CD728" i="64"/>
  <c r="BV798" i="64"/>
  <c r="CA1919" i="64"/>
  <c r="BZ1929" i="64"/>
  <c r="CF620" i="64"/>
  <c r="CF625" i="64" s="1"/>
  <c r="BU158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H73" i="861" l="1"/>
  <c r="CH75" i="861" s="1"/>
  <c r="CS659" i="64"/>
  <c r="CR668" i="64"/>
  <c r="CS654" i="64"/>
  <c r="CS660" i="64"/>
  <c r="CS662" i="64" s="1"/>
  <c r="CS652" i="64" s="1"/>
  <c r="CA1923" i="64"/>
  <c r="CE726" i="64"/>
  <c r="CF723" i="64"/>
  <c r="BV1587" i="64"/>
  <c r="BZ1469" i="64"/>
  <c r="CG616" i="64"/>
  <c r="CF621" i="64"/>
  <c r="BV800" i="64"/>
  <c r="CC1953" i="64"/>
  <c r="CE1866" i="64"/>
  <c r="BV1493" i="64"/>
  <c r="BV1977" i="64"/>
  <c r="BV134" i="69"/>
  <c r="BV135" i="69" s="1"/>
  <c r="BV142" i="69" s="1"/>
  <c r="BV146" i="69" s="1"/>
  <c r="BV148" i="69" s="1"/>
  <c r="BU152" i="69"/>
  <c r="BV162" i="69"/>
  <c r="BV163" i="69" s="1"/>
  <c r="BV200" i="69"/>
  <c r="BV198" i="69"/>
  <c r="CD118" i="69"/>
  <c r="CE112" i="69" s="1"/>
  <c r="CJ18" i="861" l="1"/>
  <c r="CJ27" i="861" s="1"/>
  <c r="CJ28" i="861" s="1"/>
  <c r="CS655" i="64"/>
  <c r="CS656" i="64" s="1"/>
  <c r="CS663" i="64"/>
  <c r="CE724" i="64"/>
  <c r="CA1924" i="64"/>
  <c r="CG620" i="64"/>
  <c r="CG625"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798" i="64" a="1"/>
  <c r="CI44" i="861" l="1"/>
  <c r="CT648" i="64"/>
  <c r="CT651" i="64" s="1"/>
  <c r="CT654" i="64" s="1"/>
  <c r="CS668" i="64"/>
  <c r="CT659" i="64"/>
  <c r="CS664" i="64"/>
  <c r="CA1925" i="64"/>
  <c r="CE728" i="64"/>
  <c r="CG723" i="64"/>
  <c r="CF726" i="64"/>
  <c r="CF724" i="64" s="1"/>
  <c r="BW798" i="64"/>
  <c r="CA1469" i="64"/>
  <c r="CB1919" i="64"/>
  <c r="CA1929" i="64"/>
  <c r="CD1953" i="64"/>
  <c r="CH616" i="64"/>
  <c r="CG621" i="64"/>
  <c r="CF1866" i="64"/>
  <c r="BW1493" i="64"/>
  <c r="BW1977" i="64"/>
  <c r="BW161" i="69"/>
  <c r="BW132" i="69"/>
  <c r="BW157" i="69" s="1"/>
  <c r="BV173" i="69"/>
  <c r="BV175" i="69" s="1"/>
  <c r="BW192" i="69"/>
  <c r="BX183" i="69"/>
  <c r="BX186" i="69" s="1"/>
  <c r="M186" i="69" s="1"/>
  <c r="BW188" i="69"/>
  <c r="BW194" i="69"/>
  <c r="BW202" i="69" s="1"/>
  <c r="L187" i="69"/>
  <c r="CE118" i="69"/>
  <c r="CE123" i="69" s="1"/>
  <c r="CJ64" i="861" l="1"/>
  <c r="CI101" i="861"/>
  <c r="CJ95" i="861"/>
  <c r="CT660" i="64"/>
  <c r="CT662" i="64" s="1"/>
  <c r="CT652" i="64" s="1"/>
  <c r="CT655" i="64" s="1"/>
  <c r="CB1923" i="64"/>
  <c r="CF728" i="64"/>
  <c r="BW800" i="64"/>
  <c r="CH620" i="64"/>
  <c r="CH625" i="64" s="1"/>
  <c r="BW162" i="69"/>
  <c r="BW163" i="69" s="1"/>
  <c r="BW135" i="69"/>
  <c r="BX129" i="69" s="1"/>
  <c r="BX132" i="69" s="1"/>
  <c r="M132" i="69" s="1"/>
  <c r="L135" i="69"/>
  <c r="M183" i="69"/>
  <c r="L188" i="69"/>
  <c r="BW198" i="69"/>
  <c r="BW200" i="69"/>
  <c r="CF112" i="69"/>
  <c r="CF115" i="69" s="1"/>
  <c r="CE119" i="69"/>
  <c r="CE125" i="69"/>
  <c r="BX798" i="64" a="1"/>
  <c r="CI73" i="861" l="1"/>
  <c r="CI75" i="861" s="1"/>
  <c r="CT663" i="64"/>
  <c r="CT668" i="64" s="1"/>
  <c r="CT656" i="64"/>
  <c r="CU648" i="64"/>
  <c r="CU651" i="64" s="1"/>
  <c r="CB1924" i="64"/>
  <c r="CG726" i="64"/>
  <c r="CG724" i="64" s="1"/>
  <c r="CH723" i="64"/>
  <c r="BX798" i="64"/>
  <c r="CB1469" i="64"/>
  <c r="CE1953" i="64"/>
  <c r="CH621" i="64"/>
  <c r="CI616" i="64"/>
  <c r="BW1587" i="64"/>
  <c r="CG186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18" i="861" l="1"/>
  <c r="CK27" i="861" s="1"/>
  <c r="CK28" i="861" s="1"/>
  <c r="CT664" i="64"/>
  <c r="CU659" i="64"/>
  <c r="CU654" i="64"/>
  <c r="CU660" i="64"/>
  <c r="CU662" i="64" s="1"/>
  <c r="CU652" i="64" s="1"/>
  <c r="CB1925" i="64"/>
  <c r="CB1929" i="64"/>
  <c r="CC1919" i="64"/>
  <c r="CG728" i="64"/>
  <c r="CI620" i="64"/>
  <c r="CI625" i="64" s="1"/>
  <c r="BX800" i="64"/>
  <c r="L163" i="69"/>
  <c r="BW152" i="69"/>
  <c r="BX135" i="69"/>
  <c r="BY129" i="69" s="1"/>
  <c r="BY134" i="69" s="1"/>
  <c r="BX159" i="69"/>
  <c r="BX162" i="69" s="1"/>
  <c r="BY156" i="69" s="1"/>
  <c r="BW173" i="69"/>
  <c r="L173" i="69" s="1"/>
  <c r="BW148" i="69"/>
  <c r="L146" i="69"/>
  <c r="BX1493" i="64"/>
  <c r="CF119" i="69"/>
  <c r="CF123" i="69"/>
  <c r="CG112" i="69"/>
  <c r="CG117" i="69" s="1"/>
  <c r="CJ44" i="861" l="1"/>
  <c r="CU663" i="64"/>
  <c r="CV659" i="64" s="1"/>
  <c r="CU655" i="64"/>
  <c r="CC1923" i="64"/>
  <c r="CH726" i="64"/>
  <c r="CH724" i="64" s="1"/>
  <c r="CI723" i="64"/>
  <c r="CC1469" i="64"/>
  <c r="CH1866" i="64"/>
  <c r="CF1953" i="64"/>
  <c r="BX1587" i="64"/>
  <c r="CJ616" i="64"/>
  <c r="CI621" i="64"/>
  <c r="BX197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798" i="64" a="1"/>
  <c r="CJ101" i="861" l="1"/>
  <c r="CK95" i="861"/>
  <c r="CK64" i="861"/>
  <c r="CU668" i="64"/>
  <c r="CU664" i="64"/>
  <c r="CU656" i="64"/>
  <c r="CV648" i="64"/>
  <c r="CV651" i="64" s="1"/>
  <c r="CC1924" i="64"/>
  <c r="CD1919" i="64" s="1"/>
  <c r="CD1923" i="64" s="1"/>
  <c r="CH728" i="64"/>
  <c r="BY798" i="64"/>
  <c r="CJ620" i="64"/>
  <c r="CJ625" i="64" s="1"/>
  <c r="BX150" i="69"/>
  <c r="M140" i="69"/>
  <c r="BX152" i="69"/>
  <c r="BY135" i="69"/>
  <c r="BY136" i="69" s="1"/>
  <c r="BX187" i="69"/>
  <c r="BX188" i="69" s="1"/>
  <c r="BX177" i="69"/>
  <c r="BY162" i="69"/>
  <c r="CH112" i="69"/>
  <c r="CH115" i="69" s="1"/>
  <c r="CG125" i="69"/>
  <c r="CG123" i="69"/>
  <c r="CJ73" i="861" l="1"/>
  <c r="CJ75" i="861" s="1"/>
  <c r="CV654" i="64"/>
  <c r="CV660" i="64"/>
  <c r="CC1929" i="64"/>
  <c r="CC1925" i="64"/>
  <c r="CD1924" i="64"/>
  <c r="CD1925" i="64" s="1"/>
  <c r="CI726" i="64"/>
  <c r="CI724" i="64" s="1"/>
  <c r="CJ723" i="64"/>
  <c r="CD1469" i="64"/>
  <c r="CG1953" i="64"/>
  <c r="BY800" i="64"/>
  <c r="CK616" i="64"/>
  <c r="CJ621" i="64"/>
  <c r="CI186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493" i="64"/>
  <c r="CH117" i="69"/>
  <c r="CH118" i="69" s="1"/>
  <c r="CH125" i="69" s="1"/>
  <c r="CL18" i="861" l="1"/>
  <c r="CL27" i="861" s="1"/>
  <c r="CL28" i="861" s="1"/>
  <c r="CV662" i="64"/>
  <c r="CV652" i="64" s="1"/>
  <c r="CV655" i="64" s="1"/>
  <c r="CE1919" i="64"/>
  <c r="CE1923" i="64" s="1"/>
  <c r="CE1924" i="64" s="1"/>
  <c r="CD1929" i="64"/>
  <c r="CI728" i="64"/>
  <c r="BY1587" i="64"/>
  <c r="CK620" i="64"/>
  <c r="CK625" i="64" s="1"/>
  <c r="BY197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798" i="64" a="1"/>
  <c r="CK44" i="861" l="1"/>
  <c r="CV656" i="64"/>
  <c r="CW648" i="64"/>
  <c r="CW651" i="64" s="1"/>
  <c r="CV663" i="64"/>
  <c r="CE1925" i="64"/>
  <c r="CJ726" i="64"/>
  <c r="CJ724" i="64" s="1"/>
  <c r="CK723" i="64"/>
  <c r="CE1929" i="64"/>
  <c r="CF1919" i="64"/>
  <c r="BZ798" i="64"/>
  <c r="CE1469" i="64"/>
  <c r="CJ1866" i="64"/>
  <c r="CK621" i="64"/>
  <c r="CL616" i="64"/>
  <c r="CH195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K101" i="861" l="1"/>
  <c r="CL95" i="861"/>
  <c r="CL64" i="861"/>
  <c r="CV668" i="64"/>
  <c r="CW659" i="64"/>
  <c r="CV664" i="64"/>
  <c r="CW654" i="64"/>
  <c r="CW660" i="64"/>
  <c r="CW662" i="64" s="1"/>
  <c r="CW652" i="64" s="1"/>
  <c r="CJ728" i="64"/>
  <c r="CF1923" i="64"/>
  <c r="CF1924" i="64" s="1"/>
  <c r="CL620" i="64"/>
  <c r="CL625" i="64" s="1"/>
  <c r="BZ800" i="64"/>
  <c r="BZ197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3" i="861" l="1"/>
  <c r="CK75" i="861" s="1"/>
  <c r="CW655" i="64"/>
  <c r="CW656" i="64" s="1"/>
  <c r="CW663" i="64"/>
  <c r="CL723" i="64"/>
  <c r="CK726" i="64"/>
  <c r="CF1925" i="64"/>
  <c r="CG1919" i="64"/>
  <c r="CF1929" i="64"/>
  <c r="CF1469" i="64"/>
  <c r="CI1953" i="64"/>
  <c r="BZ1587" i="64"/>
  <c r="CL621" i="64"/>
  <c r="CK1866" i="64"/>
  <c r="BZ152" i="69"/>
  <c r="CA134" i="69"/>
  <c r="CA135" i="69" s="1"/>
  <c r="CB129" i="69" s="1"/>
  <c r="BZ177" i="69"/>
  <c r="CA187" i="69"/>
  <c r="CA192" i="69" s="1"/>
  <c r="CA162" i="69"/>
  <c r="CB156" i="69" s="1"/>
  <c r="M119" i="69"/>
  <c r="BZ1493" i="64"/>
  <c r="CA798" i="64" a="1"/>
  <c r="CX648" i="64" l="1"/>
  <c r="CX651" i="64" s="1"/>
  <c r="CX660" i="64" s="1"/>
  <c r="CX662" i="64" s="1"/>
  <c r="CX652" i="64" s="1"/>
  <c r="CW668" i="64"/>
  <c r="CW664" i="64"/>
  <c r="CX659" i="64"/>
  <c r="K616" i="64"/>
  <c r="CG1923" i="64"/>
  <c r="CG1924" i="64" s="1"/>
  <c r="CG1925" i="64" s="1"/>
  <c r="CK724" i="64"/>
  <c r="CA798" i="64"/>
  <c r="CA197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44" i="861" l="1"/>
  <c r="CX654" i="64"/>
  <c r="CX655" i="64" s="1"/>
  <c r="CX663" i="64"/>
  <c r="CO616" i="64"/>
  <c r="CO620" i="64" s="1"/>
  <c r="CH1919" i="64"/>
  <c r="CH1923" i="64" s="1"/>
  <c r="CH1924" i="64" s="1"/>
  <c r="CH1925" i="64" s="1"/>
  <c r="CG1929" i="64"/>
  <c r="CK728" i="64"/>
  <c r="CL726" i="64"/>
  <c r="CG1469" i="64"/>
  <c r="CJ1953" i="64"/>
  <c r="CL1866" i="64"/>
  <c r="CB1977" i="64"/>
  <c r="CA800" i="64"/>
  <c r="CB187" i="69"/>
  <c r="CB192" i="69" s="1"/>
  <c r="CA152" i="69"/>
  <c r="CA173" i="69"/>
  <c r="CA175" i="69" s="1"/>
  <c r="CB135" i="69"/>
  <c r="CB142" i="69" s="1"/>
  <c r="CB162" i="69"/>
  <c r="CA1493" i="64"/>
  <c r="CL101" i="861" l="1"/>
  <c r="CO621" i="64"/>
  <c r="CO625" i="64"/>
  <c r="CX656" i="64"/>
  <c r="CY648" i="64"/>
  <c r="CY651" i="64" s="1"/>
  <c r="CX668" i="64"/>
  <c r="CX664" i="64"/>
  <c r="CY659" i="64"/>
  <c r="L1866" i="64"/>
  <c r="M1866" i="64"/>
  <c r="N1866" i="64"/>
  <c r="O1866" i="64"/>
  <c r="P1866" i="64"/>
  <c r="CP616" i="64"/>
  <c r="CL724" i="64"/>
  <c r="CL728" i="64" s="1"/>
  <c r="K726" i="64"/>
  <c r="L726" i="64"/>
  <c r="M726" i="64"/>
  <c r="N726" i="64"/>
  <c r="O726" i="64"/>
  <c r="P726" i="64"/>
  <c r="CI1919" i="64"/>
  <c r="CH1929" i="64"/>
  <c r="CA158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798" i="64" a="1"/>
  <c r="CO73" i="861" l="1"/>
  <c r="CO75" i="861" s="1"/>
  <c r="CL73" i="861"/>
  <c r="CL75" i="861" s="1"/>
  <c r="CY654" i="64"/>
  <c r="CY660" i="64"/>
  <c r="CY662" i="64" s="1"/>
  <c r="CY652" i="64" s="1"/>
  <c r="CP620" i="64"/>
  <c r="K724" i="64"/>
  <c r="K728" i="64" s="1"/>
  <c r="L724" i="64"/>
  <c r="L728" i="64" s="1"/>
  <c r="M724" i="64"/>
  <c r="M728" i="64" s="1"/>
  <c r="N724" i="64"/>
  <c r="N728" i="64" s="1"/>
  <c r="O724" i="64"/>
  <c r="O728" i="64" s="1"/>
  <c r="P724" i="64"/>
  <c r="P728" i="64" s="1"/>
  <c r="CI1923" i="64"/>
  <c r="CI1924" i="64" s="1"/>
  <c r="CI1925" i="64" s="1"/>
  <c r="CB798" i="64"/>
  <c r="CH1469" i="64"/>
  <c r="CK1953" i="64"/>
  <c r="CC132" i="69"/>
  <c r="CC157" i="69" s="1"/>
  <c r="CB173" i="69"/>
  <c r="CB175" i="69" s="1"/>
  <c r="CB177" i="69"/>
  <c r="CC159" i="69"/>
  <c r="CC184" i="69" s="1"/>
  <c r="CC187" i="69" s="1"/>
  <c r="CC161" i="69"/>
  <c r="CP621" i="64" l="1"/>
  <c r="CP625" i="64"/>
  <c r="CY655" i="64"/>
  <c r="CY656" i="64" s="1"/>
  <c r="CY663" i="64"/>
  <c r="CQ616" i="64"/>
  <c r="CQ620" i="64" s="1"/>
  <c r="CJ1919" i="64"/>
  <c r="CI1929" i="64"/>
  <c r="CC1977" i="64"/>
  <c r="CB800" i="64"/>
  <c r="CC135" i="69"/>
  <c r="CC140" i="69" s="1"/>
  <c r="CC150" i="69" s="1"/>
  <c r="CC162" i="69"/>
  <c r="CD156" i="69" s="1"/>
  <c r="CC188" i="69"/>
  <c r="CC194" i="69"/>
  <c r="CC202" i="69" s="1"/>
  <c r="CD183" i="69"/>
  <c r="CC192" i="69"/>
  <c r="CB1493" i="64"/>
  <c r="CQ621" i="64" l="1"/>
  <c r="CQ625" i="64"/>
  <c r="CZ648" i="64"/>
  <c r="CZ651" i="64" s="1"/>
  <c r="CZ654" i="64" s="1"/>
  <c r="CY664" i="64"/>
  <c r="CZ659" i="64"/>
  <c r="CY668" i="64"/>
  <c r="CR616" i="64"/>
  <c r="CR620" i="64" s="1"/>
  <c r="CR625" i="64" s="1"/>
  <c r="CJ1923" i="64"/>
  <c r="CJ1924" i="64" s="1"/>
  <c r="CJ1925" i="64" s="1"/>
  <c r="CI1469" i="64"/>
  <c r="CL1953" i="64"/>
  <c r="CB1587" i="64"/>
  <c r="CC142" i="69"/>
  <c r="CC152" i="69" s="1"/>
  <c r="CD129" i="69"/>
  <c r="CD134" i="69" s="1"/>
  <c r="CC136" i="69"/>
  <c r="CC169" i="69"/>
  <c r="CC179" i="69" s="1"/>
  <c r="CC167" i="69"/>
  <c r="CC177" i="69" s="1"/>
  <c r="CC163" i="69"/>
  <c r="CD186" i="69"/>
  <c r="CD159" i="69"/>
  <c r="CD184" i="69" s="1"/>
  <c r="CD161" i="69"/>
  <c r="CC200" i="69"/>
  <c r="CC198" i="69"/>
  <c r="CC798" i="64" a="1"/>
  <c r="CP44" i="861" l="1"/>
  <c r="CP52" i="861" s="1"/>
  <c r="CZ660" i="64"/>
  <c r="CZ662" i="64" s="1"/>
  <c r="CZ652" i="64" s="1"/>
  <c r="CZ655" i="64" s="1"/>
  <c r="CZ656" i="64" s="1"/>
  <c r="N1953" i="64"/>
  <c r="O1953" i="64"/>
  <c r="P1953" i="64"/>
  <c r="K620" i="64"/>
  <c r="L616" i="64" s="1"/>
  <c r="CS616" i="64"/>
  <c r="CS620" i="64" s="1"/>
  <c r="CR621" i="64"/>
  <c r="CC798" i="64"/>
  <c r="CK1919" i="64"/>
  <c r="CJ1929" i="64"/>
  <c r="CD1977" i="64"/>
  <c r="CC146" i="69"/>
  <c r="CC148" i="69" s="1"/>
  <c r="CD132" i="69"/>
  <c r="CD157" i="69" s="1"/>
  <c r="CD162" i="69" s="1"/>
  <c r="CE156" i="69" s="1"/>
  <c r="CC173" i="69"/>
  <c r="CC175" i="69" s="1"/>
  <c r="CD187" i="69"/>
  <c r="CD188" i="69" s="1"/>
  <c r="CP73" i="861" l="1"/>
  <c r="CP75" i="861" s="1"/>
  <c r="CP53" i="861"/>
  <c r="CP54" i="861"/>
  <c r="CS621" i="64"/>
  <c r="CS625" i="64"/>
  <c r="CZ663" i="64"/>
  <c r="CZ668" i="64" s="1"/>
  <c r="DA648" i="64"/>
  <c r="DA651" i="64" s="1"/>
  <c r="K621" i="64"/>
  <c r="CT616" i="64"/>
  <c r="CK1923" i="64"/>
  <c r="CK1924" i="64" s="1"/>
  <c r="CK1925" i="64" s="1"/>
  <c r="CJ1469" i="64"/>
  <c r="CC800" i="64"/>
  <c r="CD135" i="69"/>
  <c r="CD136" i="69" s="1"/>
  <c r="CE183" i="69"/>
  <c r="CE186" i="69" s="1"/>
  <c r="CD169" i="69"/>
  <c r="CD179" i="69" s="1"/>
  <c r="CD192" i="69"/>
  <c r="CD200" i="69" s="1"/>
  <c r="CD194" i="69"/>
  <c r="CD202" i="69" s="1"/>
  <c r="CD163" i="69"/>
  <c r="CD167" i="69"/>
  <c r="CD177" i="69" s="1"/>
  <c r="CE159" i="69"/>
  <c r="CE184" i="69" s="1"/>
  <c r="CE161" i="69"/>
  <c r="CC1493" i="64"/>
  <c r="CD798" i="64" a="1"/>
  <c r="CP55" i="861" l="1"/>
  <c r="CP86" i="861"/>
  <c r="CZ664" i="64"/>
  <c r="DA659" i="64"/>
  <c r="DA654" i="64"/>
  <c r="DA660" i="64"/>
  <c r="DA662" i="64" s="1"/>
  <c r="DA652" i="64" s="1"/>
  <c r="CT620" i="64"/>
  <c r="CD798" i="64"/>
  <c r="CL1919" i="64"/>
  <c r="CK1929" i="64"/>
  <c r="CE1977" i="64"/>
  <c r="CC1587" i="64"/>
  <c r="CD140" i="69"/>
  <c r="CD150" i="69" s="1"/>
  <c r="CE129" i="69"/>
  <c r="CE132" i="69" s="1"/>
  <c r="CE157" i="69" s="1"/>
  <c r="CE162" i="69" s="1"/>
  <c r="CE167" i="69" s="1"/>
  <c r="CD142" i="69"/>
  <c r="CD146" i="69" s="1"/>
  <c r="CD148" i="69" s="1"/>
  <c r="CD1493" i="64"/>
  <c r="CE187" i="69"/>
  <c r="CE192" i="69" s="1"/>
  <c r="CD198" i="69"/>
  <c r="CD173" i="69"/>
  <c r="CD175" i="69" s="1"/>
  <c r="CT621" i="64" l="1"/>
  <c r="CT625" i="64"/>
  <c r="DA663" i="64"/>
  <c r="DB659" i="64" s="1"/>
  <c r="DA655" i="64"/>
  <c r="CU616" i="64"/>
  <c r="CL1923" i="64"/>
  <c r="CK1469" i="64"/>
  <c r="CD800" i="64"/>
  <c r="CE134" i="69"/>
  <c r="CE135" i="69" s="1"/>
  <c r="CD152" i="69"/>
  <c r="CE188" i="69"/>
  <c r="CE194" i="69"/>
  <c r="CE202" i="69" s="1"/>
  <c r="CF183" i="69"/>
  <c r="CF186" i="69" s="1"/>
  <c r="CE173" i="69"/>
  <c r="CE175" i="69" s="1"/>
  <c r="CE177" i="69"/>
  <c r="CE163" i="69"/>
  <c r="CF156" i="69"/>
  <c r="CE169" i="69"/>
  <c r="CE179" i="69" s="1"/>
  <c r="CE200" i="69"/>
  <c r="CE198" i="69"/>
  <c r="CQ44" i="861" l="1"/>
  <c r="CQ52" i="861" s="1"/>
  <c r="DA664" i="64"/>
  <c r="DA668" i="64"/>
  <c r="DA656" i="64"/>
  <c r="DB648" i="64"/>
  <c r="CU620" i="64"/>
  <c r="CL1924" i="64"/>
  <c r="P1924" i="64" s="1"/>
  <c r="CF1977" i="64"/>
  <c r="CD1587" i="64"/>
  <c r="CE1493" i="64"/>
  <c r="CE140" i="69"/>
  <c r="CE150" i="69" s="1"/>
  <c r="CE136" i="69"/>
  <c r="CE142" i="69"/>
  <c r="CF129" i="69"/>
  <c r="CF159" i="69"/>
  <c r="CF184" i="69" s="1"/>
  <c r="CF187" i="69" s="1"/>
  <c r="CG183" i="69" s="1"/>
  <c r="CG186" i="69" s="1"/>
  <c r="CF161" i="69"/>
  <c r="CE798" i="64" a="1"/>
  <c r="CQ73" i="861" l="1"/>
  <c r="CQ75" i="861" s="1"/>
  <c r="CQ53" i="861"/>
  <c r="CQ54" i="861"/>
  <c r="CU621" i="64"/>
  <c r="CU625" i="64"/>
  <c r="DB651" i="64"/>
  <c r="CV616" i="64"/>
  <c r="CV620" i="64" s="1"/>
  <c r="CL1925" i="64"/>
  <c r="CE798" i="64"/>
  <c r="CL1469" i="64"/>
  <c r="CL1929" i="64"/>
  <c r="CF194" i="69"/>
  <c r="CF202" i="69" s="1"/>
  <c r="CF192" i="69"/>
  <c r="CF200" i="69" s="1"/>
  <c r="CF134" i="69"/>
  <c r="CF132" i="69"/>
  <c r="CF157" i="69" s="1"/>
  <c r="CF162" i="69" s="1"/>
  <c r="CE152" i="69"/>
  <c r="CE146" i="69"/>
  <c r="CE148" i="69" s="1"/>
  <c r="CF188" i="69"/>
  <c r="CF798" i="64" a="1"/>
  <c r="CQ55" i="861" l="1"/>
  <c r="CQ86" i="861"/>
  <c r="CV621" i="64"/>
  <c r="CV625" i="64"/>
  <c r="DB654" i="64"/>
  <c r="DB660" i="64"/>
  <c r="K1469" i="64"/>
  <c r="L1469" i="64"/>
  <c r="M1469" i="64"/>
  <c r="N1469" i="64"/>
  <c r="O1469" i="64"/>
  <c r="P1469" i="64"/>
  <c r="L620" i="64"/>
  <c r="CW616" i="64"/>
  <c r="K1919" i="64"/>
  <c r="CF798" i="64"/>
  <c r="CE800" i="64"/>
  <c r="CF198" i="69"/>
  <c r="CF135" i="69"/>
  <c r="CF163" i="69"/>
  <c r="CG156" i="69"/>
  <c r="CF169" i="69"/>
  <c r="CF179" i="69" s="1"/>
  <c r="CF167" i="69"/>
  <c r="DB662" i="64" l="1"/>
  <c r="DB652" i="64" s="1"/>
  <c r="DB655" i="64" s="1"/>
  <c r="CW620" i="64"/>
  <c r="M616" i="64"/>
  <c r="L621" i="64"/>
  <c r="CF800" i="64"/>
  <c r="CG1977" i="64"/>
  <c r="CE1587" i="64"/>
  <c r="CF1493" i="64"/>
  <c r="CF177" i="69"/>
  <c r="CF173" i="69"/>
  <c r="CF175" i="69" s="1"/>
  <c r="CG161" i="69"/>
  <c r="CG159" i="69"/>
  <c r="CG184" i="69" s="1"/>
  <c r="CG187" i="69" s="1"/>
  <c r="CF136" i="69"/>
  <c r="CG129" i="69"/>
  <c r="CF142" i="69"/>
  <c r="CF140" i="69"/>
  <c r="CF150" i="69" s="1"/>
  <c r="CR44" i="861" l="1"/>
  <c r="CR52" i="861" s="1"/>
  <c r="CW621" i="64"/>
  <c r="CW625" i="64"/>
  <c r="DB663" i="64"/>
  <c r="DB668" i="64" s="1"/>
  <c r="DB656" i="64"/>
  <c r="DC648" i="64"/>
  <c r="DC651" i="64" s="1"/>
  <c r="CX616" i="64"/>
  <c r="CO1919" i="64"/>
  <c r="CF1587" i="64"/>
  <c r="CF146" i="69"/>
  <c r="CF148" i="69" s="1"/>
  <c r="CF152" i="69"/>
  <c r="CG134" i="69"/>
  <c r="CG132" i="69"/>
  <c r="CG157" i="69" s="1"/>
  <c r="CG162" i="69" s="1"/>
  <c r="CH183" i="69"/>
  <c r="CH186" i="69" s="1"/>
  <c r="CG192" i="69"/>
  <c r="CG188" i="69"/>
  <c r="CG194" i="69"/>
  <c r="CG202" i="69" s="1"/>
  <c r="CR73" i="861" l="1"/>
  <c r="CR75" i="861" s="1"/>
  <c r="CR54" i="861"/>
  <c r="CR53" i="861"/>
  <c r="DC659" i="64"/>
  <c r="DB664" i="64"/>
  <c r="DC654" i="64"/>
  <c r="DC660" i="64"/>
  <c r="DC662" i="64" s="1"/>
  <c r="DC652" i="64" s="1"/>
  <c r="CX620" i="64"/>
  <c r="CO1923" i="64"/>
  <c r="CO1924" i="64" s="1"/>
  <c r="CG135" i="69"/>
  <c r="CG140" i="69" s="1"/>
  <c r="CG150" i="69" s="1"/>
  <c r="CG198" i="69"/>
  <c r="CG200" i="69"/>
  <c r="CG167" i="69"/>
  <c r="CH156" i="69"/>
  <c r="CG163" i="69"/>
  <c r="CG169" i="69"/>
  <c r="CG179" i="69" s="1"/>
  <c r="CG798" i="64" a="1"/>
  <c r="CR86" i="861" l="1"/>
  <c r="CR55" i="861"/>
  <c r="CX621" i="64"/>
  <c r="CX625" i="64"/>
  <c r="DC655" i="64"/>
  <c r="DC663" i="64"/>
  <c r="CY616" i="64"/>
  <c r="CP1919" i="64"/>
  <c r="CO1925" i="64"/>
  <c r="CO1929" i="64"/>
  <c r="CG798" i="64"/>
  <c r="CH1977" i="64"/>
  <c r="CG1493" i="64"/>
  <c r="CG142" i="69"/>
  <c r="CG146" i="69" s="1"/>
  <c r="CG148" i="69" s="1"/>
  <c r="CH129" i="69"/>
  <c r="CH132" i="69" s="1"/>
  <c r="CH157" i="69" s="1"/>
  <c r="CG136" i="69"/>
  <c r="CH161" i="69"/>
  <c r="CH159" i="69"/>
  <c r="CH184" i="69" s="1"/>
  <c r="CH187" i="69" s="1"/>
  <c r="CG177" i="69"/>
  <c r="CG173" i="69"/>
  <c r="CG175" i="69" s="1"/>
  <c r="DC668" i="64" l="1"/>
  <c r="DC664" i="64"/>
  <c r="DD659" i="64"/>
  <c r="DC656" i="64"/>
  <c r="DD648" i="64"/>
  <c r="DD651" i="64" s="1"/>
  <c r="CY620" i="64"/>
  <c r="CP1923" i="64"/>
  <c r="CP1924" i="64" s="1"/>
  <c r="CG800" i="64"/>
  <c r="CG152" i="69"/>
  <c r="CH162" i="69"/>
  <c r="CI156" i="69" s="1"/>
  <c r="CI161" i="69" s="1"/>
  <c r="CH134" i="69"/>
  <c r="CH135" i="69" s="1"/>
  <c r="CH192" i="69"/>
  <c r="CH194" i="69"/>
  <c r="CH202" i="69" s="1"/>
  <c r="CI183" i="69"/>
  <c r="CI186" i="69" s="1"/>
  <c r="H186" i="69" s="1"/>
  <c r="H188" i="69" s="1"/>
  <c r="CH188" i="69"/>
  <c r="CH798" i="64" a="1"/>
  <c r="CS44" i="861" l="1"/>
  <c r="CS52" i="861" s="1"/>
  <c r="CY621" i="64"/>
  <c r="CY625" i="64"/>
  <c r="DD654" i="64"/>
  <c r="DD660" i="64"/>
  <c r="DD662" i="64" s="1"/>
  <c r="DD652" i="64" s="1"/>
  <c r="CZ616" i="64"/>
  <c r="CZ620" i="64" s="1"/>
  <c r="CQ1919" i="64"/>
  <c r="CP1925" i="64"/>
  <c r="CP1929" i="64"/>
  <c r="CH798" i="64"/>
  <c r="CG1587" i="64"/>
  <c r="CH167" i="69"/>
  <c r="CH177" i="69" s="1"/>
  <c r="CH169" i="69"/>
  <c r="CH179" i="69" s="1"/>
  <c r="CH163" i="69"/>
  <c r="CI159" i="69"/>
  <c r="CI184" i="69" s="1"/>
  <c r="CI187" i="69" s="1"/>
  <c r="CH140" i="69"/>
  <c r="CH150" i="69" s="1"/>
  <c r="CH142" i="69"/>
  <c r="CH146" i="69" s="1"/>
  <c r="CH148" i="69" s="1"/>
  <c r="CH136" i="69"/>
  <c r="CI129" i="69"/>
  <c r="CI134" i="69" s="1"/>
  <c r="CH200" i="69"/>
  <c r="CH198" i="69"/>
  <c r="CS73" i="861" l="1"/>
  <c r="CS75" i="861" s="1"/>
  <c r="CS53" i="861"/>
  <c r="CS54" i="861"/>
  <c r="CZ621" i="64"/>
  <c r="CZ625" i="64"/>
  <c r="DD655" i="64"/>
  <c r="DD663" i="64"/>
  <c r="M620" i="64"/>
  <c r="DA616" i="64"/>
  <c r="CQ1923" i="64"/>
  <c r="CQ1924" i="64" s="1"/>
  <c r="CH800" i="64"/>
  <c r="CI1977" i="64"/>
  <c r="CH1493" i="64"/>
  <c r="CH173" i="69"/>
  <c r="CH175" i="69" s="1"/>
  <c r="CH152" i="69"/>
  <c r="CI132" i="69"/>
  <c r="CI157" i="69" s="1"/>
  <c r="CI162" i="69" s="1"/>
  <c r="CI169" i="69" s="1"/>
  <c r="CI179" i="69" s="1"/>
  <c r="CI192" i="69"/>
  <c r="M187" i="69"/>
  <c r="M188" i="69" s="1"/>
  <c r="CI194" i="69"/>
  <c r="CI202" i="69" s="1"/>
  <c r="CI188" i="69"/>
  <c r="CI798" i="64" a="1"/>
  <c r="CS86" i="861" l="1"/>
  <c r="CS55" i="861"/>
  <c r="DD668" i="64"/>
  <c r="DD664" i="64"/>
  <c r="DE659" i="64"/>
  <c r="DD656" i="64"/>
  <c r="DE648" i="64"/>
  <c r="DE651" i="64" s="1"/>
  <c r="N616" i="64"/>
  <c r="M621" i="64"/>
  <c r="DA620" i="64"/>
  <c r="CR1919" i="64"/>
  <c r="CQ1925" i="64"/>
  <c r="CQ1929" i="64"/>
  <c r="CI798" i="64"/>
  <c r="CH1587" i="64"/>
  <c r="M162" i="69"/>
  <c r="M163" i="69" s="1"/>
  <c r="CI167" i="69"/>
  <c r="CI177" i="69" s="1"/>
  <c r="CI163" i="69"/>
  <c r="CI135" i="69"/>
  <c r="CI140" i="69" s="1"/>
  <c r="CI150" i="69" s="1"/>
  <c r="CI200" i="69"/>
  <c r="CI198" i="69"/>
  <c r="H198" i="69" s="1"/>
  <c r="DA621" i="64" l="1"/>
  <c r="DA625" i="64"/>
  <c r="DE654" i="64"/>
  <c r="DE660" i="64"/>
  <c r="DE662" i="64" s="1"/>
  <c r="DE652" i="64" s="1"/>
  <c r="DB616" i="64"/>
  <c r="CR1923" i="64"/>
  <c r="CR1924" i="64" s="1"/>
  <c r="CI800" i="64"/>
  <c r="CJ1977" i="64"/>
  <c r="CI1493" i="64"/>
  <c r="CI173" i="69"/>
  <c r="CI175" i="69" s="1"/>
  <c r="CI136" i="69"/>
  <c r="M135" i="69"/>
  <c r="M136" i="69" s="1"/>
  <c r="CI142" i="69"/>
  <c r="CJ798" i="64" a="1"/>
  <c r="CT44" i="861" l="1"/>
  <c r="CT52" i="861" s="1"/>
  <c r="DE655" i="64"/>
  <c r="DE663" i="64"/>
  <c r="DB620" i="64"/>
  <c r="CR1925" i="64"/>
  <c r="CS1919" i="64"/>
  <c r="CR1929" i="64"/>
  <c r="CJ798" i="64"/>
  <c r="CI1587" i="64"/>
  <c r="CK1977" i="64"/>
  <c r="M173" i="69"/>
  <c r="CI152" i="69"/>
  <c r="CI146" i="69"/>
  <c r="CT73" i="861" l="1"/>
  <c r="CT75" i="861" s="1"/>
  <c r="CT54" i="861"/>
  <c r="CT53" i="861"/>
  <c r="DB621" i="64"/>
  <c r="DB625" i="64"/>
  <c r="DE668" i="64"/>
  <c r="DF659" i="64"/>
  <c r="DE664" i="64"/>
  <c r="DE656" i="64"/>
  <c r="DF648" i="64"/>
  <c r="DC616" i="64"/>
  <c r="CS1923" i="64"/>
  <c r="CS1924" i="64" s="1"/>
  <c r="CJ800" i="64"/>
  <c r="CJ1493" i="64"/>
  <c r="CI148" i="69"/>
  <c r="M146" i="69"/>
  <c r="CT86" i="861" l="1"/>
  <c r="CT55" i="861"/>
  <c r="DF651" i="64"/>
  <c r="DC620" i="64"/>
  <c r="CS1925" i="64"/>
  <c r="CT1919" i="64"/>
  <c r="CS1929" i="64"/>
  <c r="CJ1587" i="64"/>
  <c r="CK798" i="64" a="1"/>
  <c r="DC621" i="64" l="1"/>
  <c r="DC625" i="64"/>
  <c r="DF654" i="64"/>
  <c r="DF660" i="64"/>
  <c r="DD616" i="64"/>
  <c r="DD620" i="64" s="1"/>
  <c r="K625" i="64"/>
  <c r="L625" i="64"/>
  <c r="M625" i="64"/>
  <c r="CT1923" i="64"/>
  <c r="CT1924" i="64" s="1"/>
  <c r="CK798" i="64"/>
  <c r="CU44" i="861" l="1"/>
  <c r="CU52" i="861" s="1"/>
  <c r="DD621" i="64"/>
  <c r="DD625" i="64"/>
  <c r="DF662" i="64"/>
  <c r="DF652" i="64" s="1"/>
  <c r="DF655" i="64" s="1"/>
  <c r="N625" i="64"/>
  <c r="DE616" i="64"/>
  <c r="N620" i="64"/>
  <c r="CT1925" i="64"/>
  <c r="CU1919" i="64"/>
  <c r="CT1929" i="64"/>
  <c r="CK800" i="64"/>
  <c r="CL1977" i="64"/>
  <c r="CK1493" i="64"/>
  <c r="CU73" i="861" l="1"/>
  <c r="CU75" i="861" s="1"/>
  <c r="CU53" i="861"/>
  <c r="CU54" i="861"/>
  <c r="DF663" i="64"/>
  <c r="DG659" i="64" s="1"/>
  <c r="DF656" i="64"/>
  <c r="DG648" i="64"/>
  <c r="L1977" i="64"/>
  <c r="M1977" i="64"/>
  <c r="N1977" i="64"/>
  <c r="O1977" i="64"/>
  <c r="P1977" i="64"/>
  <c r="O616" i="64"/>
  <c r="N621" i="64"/>
  <c r="DE620" i="64"/>
  <c r="CU1923" i="64"/>
  <c r="CU1924" i="64" s="1"/>
  <c r="CK1587" i="64"/>
  <c r="CL1493" i="64"/>
  <c r="CL798" i="64" a="1"/>
  <c r="CU86" i="861" l="1"/>
  <c r="CU55" i="861"/>
  <c r="DE621" i="64"/>
  <c r="DE625" i="64"/>
  <c r="DF668" i="64"/>
  <c r="DF664" i="64"/>
  <c r="DG651" i="64"/>
  <c r="K1493" i="64"/>
  <c r="L1493" i="64"/>
  <c r="M1493" i="64"/>
  <c r="N1493" i="64"/>
  <c r="O1493" i="64"/>
  <c r="P1493" i="64"/>
  <c r="DF616" i="64"/>
  <c r="CV1919" i="64"/>
  <c r="CU1925" i="64"/>
  <c r="CU1929" i="64"/>
  <c r="CL798" i="64"/>
  <c r="DG654" i="64" l="1"/>
  <c r="DG660" i="64"/>
  <c r="DF620" i="64"/>
  <c r="K798" i="64"/>
  <c r="L798" i="64"/>
  <c r="M798" i="64"/>
  <c r="N798" i="64"/>
  <c r="O798" i="64"/>
  <c r="P798" i="64"/>
  <c r="CV1923" i="64"/>
  <c r="CV1924" i="64" s="1"/>
  <c r="CL800" i="64"/>
  <c r="CV44" i="861" l="1"/>
  <c r="CV52" i="861" s="1"/>
  <c r="DF621" i="64"/>
  <c r="DF625" i="64"/>
  <c r="DG662" i="64"/>
  <c r="DG652" i="64" s="1"/>
  <c r="DG655" i="64" s="1"/>
  <c r="DG616" i="64"/>
  <c r="K800" i="64"/>
  <c r="L800" i="64"/>
  <c r="M800" i="64"/>
  <c r="N800" i="64"/>
  <c r="O800" i="64"/>
  <c r="P800" i="64"/>
  <c r="CV1925" i="64"/>
  <c r="CW1919" i="64"/>
  <c r="CV1929" i="64"/>
  <c r="CL1587" i="64"/>
  <c r="CV73" i="861" l="1"/>
  <c r="CV75" i="861" s="1"/>
  <c r="CV54" i="861"/>
  <c r="CV53" i="861"/>
  <c r="DG663" i="64"/>
  <c r="DH659" i="64" s="1"/>
  <c r="DG656" i="64"/>
  <c r="DH648" i="64"/>
  <c r="L1587" i="64"/>
  <c r="M1587" i="64"/>
  <c r="N1587" i="64"/>
  <c r="O1587" i="64"/>
  <c r="P1587" i="64"/>
  <c r="DG620" i="64"/>
  <c r="CW1923" i="64"/>
  <c r="CW1924" i="64" s="1"/>
  <c r="CV55" i="861" l="1"/>
  <c r="CV86" i="861"/>
  <c r="DG621" i="64"/>
  <c r="DG625" i="64"/>
  <c r="DG668" i="64"/>
  <c r="DG664" i="64"/>
  <c r="DH651" i="64"/>
  <c r="DH616" i="64"/>
  <c r="DH620" i="64" s="1"/>
  <c r="CW1925" i="64"/>
  <c r="CX1919" i="64"/>
  <c r="CW1929" i="64"/>
  <c r="DH621" i="64" l="1"/>
  <c r="DH625" i="64"/>
  <c r="DH654" i="64"/>
  <c r="DH660" i="64"/>
  <c r="DI616" i="64"/>
  <c r="O620" i="64"/>
  <c r="O625" i="64"/>
  <c r="CX1923" i="64"/>
  <c r="CX1924" i="64" s="1"/>
  <c r="F2" i="15"/>
  <c r="F3" i="15"/>
  <c r="F4" i="15"/>
  <c r="F5" i="15"/>
  <c r="F6" i="15"/>
  <c r="F7" i="15"/>
  <c r="F8" i="15"/>
  <c r="F9" i="15"/>
  <c r="F10" i="15"/>
  <c r="F11" i="15"/>
  <c r="F12" i="15"/>
  <c r="F13" i="15"/>
  <c r="CW44" i="861" l="1"/>
  <c r="CW52" i="861" s="1"/>
  <c r="DH662" i="64"/>
  <c r="DH652" i="64" s="1"/>
  <c r="DH655" i="64" s="1"/>
  <c r="O621" i="64"/>
  <c r="P616" i="64"/>
  <c r="DI620" i="64"/>
  <c r="CY1919" i="64"/>
  <c r="CX1925" i="64"/>
  <c r="CX1929" i="64"/>
  <c r="J2352" i="64"/>
  <c r="CW73" i="861" l="1"/>
  <c r="CW75" i="861" s="1"/>
  <c r="CW54" i="861"/>
  <c r="CW53" i="861"/>
  <c r="DI621" i="64"/>
  <c r="DI625" i="64"/>
  <c r="DH663" i="64"/>
  <c r="DI659" i="64" s="1"/>
  <c r="DH656" i="64"/>
  <c r="DI648" i="64"/>
  <c r="DI651" i="64" s="1"/>
  <c r="DJ616" i="64"/>
  <c r="CY1923" i="64"/>
  <c r="CY1924" i="64" s="1"/>
  <c r="R2352" i="64"/>
  <c r="J2353" i="64"/>
  <c r="CW55" i="861" l="1"/>
  <c r="CW86" i="861"/>
  <c r="DH668" i="64"/>
  <c r="DH664" i="64"/>
  <c r="DI654" i="64"/>
  <c r="DI660" i="64"/>
  <c r="DI662" i="64" s="1"/>
  <c r="DI652" i="64" s="1"/>
  <c r="O2347" i="64"/>
  <c r="M2347" i="64"/>
  <c r="P2347" i="64"/>
  <c r="L2347" i="64"/>
  <c r="N2347" i="64"/>
  <c r="K2347" i="64"/>
  <c r="DJ620" i="64"/>
  <c r="CZ1919" i="64"/>
  <c r="CY1925" i="64"/>
  <c r="CY1929" i="64"/>
  <c r="R2353" i="64"/>
  <c r="S2352" i="64"/>
  <c r="J2354" i="64"/>
  <c r="DJ621" i="64" l="1"/>
  <c r="DJ625" i="64"/>
  <c r="DI655" i="64"/>
  <c r="DI656" i="64" s="1"/>
  <c r="DI663" i="64"/>
  <c r="DK616" i="64"/>
  <c r="DK620" i="64" s="1"/>
  <c r="CZ1923" i="64"/>
  <c r="CZ1924" i="64" s="1"/>
  <c r="T2352" i="64"/>
  <c r="CX44" i="861" l="1"/>
  <c r="CX52" i="861" s="1"/>
  <c r="DK621" i="64"/>
  <c r="DK625" i="64"/>
  <c r="DJ648" i="64"/>
  <c r="DJ651" i="64" s="1"/>
  <c r="DI668" i="64"/>
  <c r="DJ659" i="64"/>
  <c r="DI664" i="64"/>
  <c r="DL616" i="64"/>
  <c r="DL620" i="64" s="1"/>
  <c r="DA1919" i="64"/>
  <c r="CZ1925" i="64"/>
  <c r="CZ1929" i="64"/>
  <c r="CO2800" i="64"/>
  <c r="CP2800" i="64" s="1"/>
  <c r="CQ2800" i="64" s="1"/>
  <c r="CR2800" i="64" s="1"/>
  <c r="CS2800" i="64" s="1"/>
  <c r="CT2800" i="64" s="1"/>
  <c r="CU2800" i="64" s="1"/>
  <c r="CV2800" i="64" s="1"/>
  <c r="CW2800" i="64" s="1"/>
  <c r="CX2800" i="64" s="1"/>
  <c r="CY2800" i="64" s="1"/>
  <c r="CZ2800" i="64" s="1"/>
  <c r="DA2800" i="64" s="1"/>
  <c r="DB2800" i="64" s="1"/>
  <c r="DC2800" i="64" s="1"/>
  <c r="DD2800" i="64" s="1"/>
  <c r="DE2800" i="64" s="1"/>
  <c r="DF2800" i="64" s="1"/>
  <c r="DG2800" i="64" s="1"/>
  <c r="DH2800" i="64" s="1"/>
  <c r="DI2800" i="64" s="1"/>
  <c r="DJ2800" i="64" s="1"/>
  <c r="DK2800" i="64" s="1"/>
  <c r="DL2800" i="64" s="1"/>
  <c r="DL2802" i="64" s="1"/>
  <c r="U2352" i="64"/>
  <c r="CX73" i="861" l="1"/>
  <c r="CX75" i="861" s="1"/>
  <c r="CX54" i="861"/>
  <c r="CX53" i="861"/>
  <c r="DL621" i="64"/>
  <c r="DL625" i="64"/>
  <c r="DJ654" i="64"/>
  <c r="DJ660" i="64"/>
  <c r="DJ662" i="64" s="1"/>
  <c r="DJ652" i="64" s="1"/>
  <c r="P620" i="64"/>
  <c r="P621" i="64" s="1"/>
  <c r="P625" i="64"/>
  <c r="DA1923" i="64"/>
  <c r="DA1924" i="64" s="1"/>
  <c r="V2352" i="64"/>
  <c r="CX86" i="861" l="1"/>
  <c r="CX55" i="861"/>
  <c r="DJ663" i="64"/>
  <c r="DJ655" i="64"/>
  <c r="DB1919" i="64"/>
  <c r="DA1925" i="64"/>
  <c r="DA1929" i="64"/>
  <c r="W2352" i="64"/>
  <c r="DJ656" i="64" l="1"/>
  <c r="DK648" i="64"/>
  <c r="DK651" i="64" s="1"/>
  <c r="DJ668" i="64"/>
  <c r="DJ664" i="64"/>
  <c r="DK659" i="64"/>
  <c r="CO2802" i="64"/>
  <c r="DB1923" i="64"/>
  <c r="DB1924" i="64" s="1"/>
  <c r="X2352" i="64"/>
  <c r="CY44" i="861" l="1"/>
  <c r="CY52" i="861" s="1"/>
  <c r="DK654" i="64"/>
  <c r="DK660" i="64"/>
  <c r="DK662" i="64" s="1"/>
  <c r="DK652" i="64" s="1"/>
  <c r="DC1919" i="64"/>
  <c r="DB1925" i="64"/>
  <c r="DB1929" i="64"/>
  <c r="CP2802" i="64"/>
  <c r="Y2352" i="64"/>
  <c r="CY73" i="861" l="1"/>
  <c r="CY75" i="861" s="1"/>
  <c r="CY54" i="861"/>
  <c r="CY53" i="861"/>
  <c r="DK655" i="64"/>
  <c r="DK663" i="64"/>
  <c r="CQ2802" i="64"/>
  <c r="DC1923" i="64"/>
  <c r="DC1924" i="64" s="1"/>
  <c r="Z2352" i="64"/>
  <c r="CY55" i="861" l="1"/>
  <c r="CY86" i="861"/>
  <c r="DK668" i="64"/>
  <c r="DL659" i="64"/>
  <c r="DK664" i="64"/>
  <c r="DK656" i="64"/>
  <c r="DL648" i="64"/>
  <c r="DD1919" i="64"/>
  <c r="DC1925" i="64"/>
  <c r="DC1929" i="64"/>
  <c r="CR2802" i="64"/>
  <c r="AA2352" i="64"/>
  <c r="DL651" i="64" l="1"/>
  <c r="CS2802" i="64"/>
  <c r="DD1923" i="64"/>
  <c r="DD1924" i="64" s="1"/>
  <c r="AB2352" i="64"/>
  <c r="CZ44" i="861" l="1"/>
  <c r="CZ52" i="861" s="1"/>
  <c r="DL654" i="64"/>
  <c r="DL660" i="64"/>
  <c r="M651" i="64"/>
  <c r="O651" i="64"/>
  <c r="P651" i="64"/>
  <c r="CT2802" i="64"/>
  <c r="DE1919" i="64"/>
  <c r="DD1925" i="64"/>
  <c r="DD1929" i="64"/>
  <c r="AC2352" i="64"/>
  <c r="CZ54" i="861" l="1"/>
  <c r="CZ53" i="861"/>
  <c r="CZ73" i="861"/>
  <c r="CZ75" i="861" s="1"/>
  <c r="L660" i="64"/>
  <c r="L664" i="64" s="1"/>
  <c r="M660" i="64"/>
  <c r="M664" i="64" s="1"/>
  <c r="N660" i="64"/>
  <c r="N664" i="64" s="1"/>
  <c r="O660" i="64"/>
  <c r="O664" i="64" s="1"/>
  <c r="P660" i="64"/>
  <c r="DL662" i="64"/>
  <c r="DL663" i="64" s="1"/>
  <c r="M654" i="64"/>
  <c r="M656" i="64" s="1"/>
  <c r="O654" i="64"/>
  <c r="O656" i="64" s="1"/>
  <c r="P654" i="64"/>
  <c r="P656" i="64" s="1"/>
  <c r="DE1923" i="64"/>
  <c r="DE1924" i="64" s="1"/>
  <c r="CU2802" i="64"/>
  <c r="AD2352" i="64"/>
  <c r="CZ86" i="861" l="1"/>
  <c r="CZ55" i="861"/>
  <c r="DL664" i="64"/>
  <c r="DL668" i="64"/>
  <c r="P668" i="64" s="1"/>
  <c r="DL652" i="64"/>
  <c r="P662" i="64"/>
  <c r="P664" i="64" s="1"/>
  <c r="DF1919" i="64"/>
  <c r="DE1925" i="64"/>
  <c r="DE1929" i="64"/>
  <c r="CV2802" i="64"/>
  <c r="AE2352" i="64"/>
  <c r="P652" i="64" l="1"/>
  <c r="DL655" i="64"/>
  <c r="DL656" i="64" s="1"/>
  <c r="CW2802" i="64"/>
  <c r="DF1923" i="64"/>
  <c r="DF1924" i="64" s="1"/>
  <c r="AF2352" i="64"/>
  <c r="DA44" i="861" l="1"/>
  <c r="DA52" i="861" s="1"/>
  <c r="DG1919" i="64"/>
  <c r="DF1925" i="64"/>
  <c r="DF1929" i="64"/>
  <c r="CX2802" i="64"/>
  <c r="AG2352" i="64"/>
  <c r="DA54" i="861" l="1"/>
  <c r="DA53" i="861"/>
  <c r="DA73" i="861"/>
  <c r="DA75" i="861" s="1"/>
  <c r="DG1923" i="64"/>
  <c r="DG1924" i="64" s="1"/>
  <c r="CY2802" i="64"/>
  <c r="AH2352" i="64"/>
  <c r="DA55" i="861" l="1"/>
  <c r="DA86" i="861"/>
  <c r="DH1919" i="64"/>
  <c r="DG1925" i="64"/>
  <c r="DG1929" i="64"/>
  <c r="CZ2802" i="64"/>
  <c r="AI2352" i="64"/>
  <c r="DH1923" i="64" l="1"/>
  <c r="DH1924" i="64" s="1"/>
  <c r="DA2802" i="64"/>
  <c r="AJ2352" i="64"/>
  <c r="DB44" i="861" l="1"/>
  <c r="DB52" i="861" s="1"/>
  <c r="DB2802" i="64"/>
  <c r="DH1925" i="64"/>
  <c r="DI1919" i="64"/>
  <c r="DH1929" i="64"/>
  <c r="AK2352" i="64"/>
  <c r="DB73" i="861" l="1"/>
  <c r="DB75" i="861" s="1"/>
  <c r="DB54" i="861"/>
  <c r="DB53" i="861"/>
  <c r="DI1923" i="64"/>
  <c r="DI1924" i="64" s="1"/>
  <c r="DC2802" i="64"/>
  <c r="AL2352" i="64"/>
  <c r="DB86" i="861" l="1"/>
  <c r="DB55" i="861"/>
  <c r="DJ1919" i="64"/>
  <c r="DI1925" i="64"/>
  <c r="DI1929" i="64"/>
  <c r="DD2802" i="64"/>
  <c r="AM2352" i="64"/>
  <c r="DE2802" i="64" l="1"/>
  <c r="DJ1923" i="64"/>
  <c r="DJ1924" i="64" s="1"/>
  <c r="AN2352" i="64"/>
  <c r="DC44" i="861" l="1"/>
  <c r="DC52" i="861" s="1"/>
  <c r="DK1919" i="64"/>
  <c r="DJ1925" i="64"/>
  <c r="DJ1929" i="64"/>
  <c r="DF2802" i="64"/>
  <c r="AO2352" i="64"/>
  <c r="DC73" i="861" l="1"/>
  <c r="DC75" i="861" s="1"/>
  <c r="DC54" i="861"/>
  <c r="DC53" i="861"/>
  <c r="DG2802" i="64"/>
  <c r="DK1923" i="64"/>
  <c r="DK1924" i="64" s="1"/>
  <c r="DL1919" i="64" s="1"/>
  <c r="AP2352" i="64"/>
  <c r="DC86" i="861" l="1"/>
  <c r="DC55" i="861"/>
  <c r="DL1923" i="64"/>
  <c r="DK1925" i="64"/>
  <c r="DK1929" i="64"/>
  <c r="DH2802" i="64"/>
  <c r="AQ2352" i="64"/>
  <c r="DL1924" i="64" l="1"/>
  <c r="DL1925" i="64" s="1"/>
  <c r="K1923" i="64"/>
  <c r="L1923" i="64"/>
  <c r="M1923" i="64"/>
  <c r="N1923" i="64"/>
  <c r="O1923" i="64"/>
  <c r="P1923" i="64"/>
  <c r="DI2802" i="64"/>
  <c r="AR2352" i="64"/>
  <c r="DD44" i="861" l="1"/>
  <c r="DD52" i="861" s="1"/>
  <c r="DL1929" i="64"/>
  <c r="K1929" i="64"/>
  <c r="L1929" i="64"/>
  <c r="M1929" i="64"/>
  <c r="N1929" i="64"/>
  <c r="O1929" i="64"/>
  <c r="P1929" i="64"/>
  <c r="N1919" i="64"/>
  <c r="O1919" i="64"/>
  <c r="P1919" i="64"/>
  <c r="L1919" i="64"/>
  <c r="M1919" i="64"/>
  <c r="K1925" i="64"/>
  <c r="DJ2802" i="64"/>
  <c r="AS2352" i="64"/>
  <c r="DD73" i="861" l="1"/>
  <c r="DD75" i="861" s="1"/>
  <c r="DD53" i="861"/>
  <c r="DD54" i="861"/>
  <c r="O1925" i="64"/>
  <c r="N1925" i="64"/>
  <c r="M1925" i="64"/>
  <c r="L1925" i="64"/>
  <c r="P1925" i="64"/>
  <c r="DK2802" i="64"/>
  <c r="AT2352" i="64"/>
  <c r="DD55" i="861" l="1"/>
  <c r="DD86" i="861"/>
  <c r="AU2352" i="64"/>
  <c r="AV2352" i="64" l="1"/>
  <c r="DE44" i="861" l="1"/>
  <c r="DE52" i="861" s="1"/>
  <c r="AW2352" i="64"/>
  <c r="DE73" i="861" l="1"/>
  <c r="DE75" i="861" s="1"/>
  <c r="DE53" i="861"/>
  <c r="DE54" i="861"/>
  <c r="AX2352" i="64"/>
  <c r="DE55" i="861" l="1"/>
  <c r="DE86" i="861"/>
  <c r="AY2352" i="64"/>
  <c r="AZ2352" i="64" l="1"/>
  <c r="DF44" i="861" l="1"/>
  <c r="DF52" i="861" s="1"/>
  <c r="BA2352" i="64"/>
  <c r="DF73" i="861" l="1"/>
  <c r="DF75" i="861" s="1"/>
  <c r="DF54" i="861"/>
  <c r="DF53" i="861"/>
  <c r="BB2352" i="64"/>
  <c r="DF86" i="861" l="1"/>
  <c r="DF55" i="861"/>
  <c r="BC2352" i="64"/>
  <c r="BD2352" i="64" l="1"/>
  <c r="DG44" i="861" l="1"/>
  <c r="DG52" i="861" s="1"/>
  <c r="BE2352" i="64"/>
  <c r="DG73" i="861" l="1"/>
  <c r="DG75" i="861" s="1"/>
  <c r="DG53" i="861"/>
  <c r="DG54" i="861"/>
  <c r="BF2352" i="64"/>
  <c r="DG55" i="861" l="1"/>
  <c r="DG86" i="861"/>
  <c r="BG2352" i="64"/>
  <c r="BH2352" i="64" l="1"/>
  <c r="DH44" i="861" l="1"/>
  <c r="DH52" i="861" s="1"/>
  <c r="BI2352" i="64"/>
  <c r="DH73" i="861" l="1"/>
  <c r="DH75" i="861" s="1"/>
  <c r="DH53" i="861"/>
  <c r="DH54" i="861"/>
  <c r="BJ2352" i="64"/>
  <c r="DH86" i="861" l="1"/>
  <c r="DH55" i="861"/>
  <c r="BK2352" i="64"/>
  <c r="BL2352" i="64" l="1"/>
  <c r="DI44" i="861" l="1"/>
  <c r="DI52" i="861" s="1"/>
  <c r="BM2352" i="64"/>
  <c r="DI73" i="861" l="1"/>
  <c r="DI75" i="861" s="1"/>
  <c r="DI54" i="861"/>
  <c r="DI53" i="861"/>
  <c r="BN2352" i="64"/>
  <c r="DI55" i="861" l="1"/>
  <c r="DI86" i="861"/>
  <c r="BO2352" i="64"/>
  <c r="BP2352" i="64" l="1"/>
  <c r="DJ44" i="861" l="1"/>
  <c r="DJ52" i="861" s="1"/>
  <c r="BQ2352" i="64"/>
  <c r="DJ73" i="861" l="1"/>
  <c r="DJ75" i="861" s="1"/>
  <c r="DJ54" i="861"/>
  <c r="DJ53" i="861"/>
  <c r="BR2352" i="64"/>
  <c r="DJ86" i="861" l="1"/>
  <c r="DJ55" i="861"/>
  <c r="BS2352" i="64"/>
  <c r="BT2352" i="64" l="1"/>
  <c r="DK44" i="861" l="1"/>
  <c r="DK52" i="861" s="1"/>
  <c r="BU2352" i="64"/>
  <c r="DK73" i="861" l="1"/>
  <c r="DK75" i="861" s="1"/>
  <c r="DK53" i="861"/>
  <c r="DK54" i="861"/>
  <c r="BV2352" i="64"/>
  <c r="DK55" i="861" l="1"/>
  <c r="DK86" i="861"/>
  <c r="BW2352" i="64"/>
  <c r="BX2352" i="64" l="1"/>
  <c r="DL73" i="861" l="1"/>
  <c r="DL75" i="861" s="1"/>
  <c r="DL44" i="861"/>
  <c r="DL52" i="861" s="1"/>
  <c r="BY2352" i="64"/>
  <c r="DL54" i="861" l="1"/>
  <c r="DL53" i="861"/>
  <c r="BZ2352" i="64"/>
  <c r="DL86" i="861" l="1"/>
  <c r="DL55" i="861"/>
  <c r="CA2352" i="64"/>
  <c r="CB2352" i="64" l="1"/>
  <c r="CC2352" i="64" l="1"/>
  <c r="CD2352" i="64" l="1"/>
  <c r="CE2352" i="64" l="1"/>
  <c r="CF2352" i="64" l="1"/>
  <c r="CG2352" i="64" l="1"/>
  <c r="CH2352" i="64" l="1"/>
  <c r="CI2352" i="64" l="1"/>
  <c r="CJ2352" i="64" l="1"/>
  <c r="CK2352" i="64" l="1"/>
  <c r="CL2352" i="64" l="1"/>
  <c r="CO2352" i="64" l="1"/>
  <c r="CO2354" i="64" l="1"/>
  <c r="CP2352" i="64"/>
  <c r="CP2354" i="64" l="1"/>
  <c r="CQ2352" i="64"/>
  <c r="CQ2354" i="64" l="1"/>
  <c r="CR2352" i="64"/>
  <c r="K2352" i="64" l="1"/>
  <c r="K2353" i="64"/>
  <c r="CR2354" i="64"/>
  <c r="CS2352" i="64"/>
  <c r="CS2354" i="64" l="1"/>
  <c r="CT2352" i="64"/>
  <c r="CT2354" i="64" l="1"/>
  <c r="CU2352" i="64"/>
  <c r="CU2354" i="64" l="1"/>
  <c r="CV2352" i="64"/>
  <c r="L2352" i="64" l="1"/>
  <c r="L2353" i="64"/>
  <c r="CV2354" i="64"/>
  <c r="CW2352" i="64"/>
  <c r="CW2354" i="64" l="1"/>
  <c r="CX2352" i="64"/>
  <c r="CX2354" i="64" l="1"/>
  <c r="CY2352" i="64"/>
  <c r="CY2354" i="64" l="1"/>
  <c r="CZ2352" i="64"/>
  <c r="M2352" i="64" l="1"/>
  <c r="M2353" i="64"/>
  <c r="CZ2354" i="64"/>
  <c r="DA2352" i="64"/>
  <c r="R2354" i="64"/>
  <c r="DA2354" i="64" l="1"/>
  <c r="DB2352" i="64"/>
  <c r="J1616" i="64"/>
  <c r="DB2354" i="64" l="1"/>
  <c r="DC2352" i="64"/>
  <c r="I1651" i="64"/>
  <c r="DC2354" i="64" l="1"/>
  <c r="DD2352" i="64"/>
  <c r="I1686" i="64"/>
  <c r="N2352" i="64" l="1"/>
  <c r="N2353" i="64"/>
  <c r="DD2354" i="64"/>
  <c r="DE2352" i="64"/>
  <c r="I1722" i="64"/>
  <c r="DE2354" i="64" l="1"/>
  <c r="DF2352" i="64"/>
  <c r="DF2354" i="64" l="1"/>
  <c r="DG2352" i="64"/>
  <c r="T1691" i="64"/>
  <c r="DG2354" i="64" l="1"/>
  <c r="DH2352" i="64"/>
  <c r="CA1772" i="64"/>
  <c r="BO1767" i="64"/>
  <c r="BC1772" i="64"/>
  <c r="T1772" i="64"/>
  <c r="AE1772" i="64"/>
  <c r="AQ1772" i="64"/>
  <c r="BO1811" i="64"/>
  <c r="CJ1651" i="64" a="1"/>
  <c r="CJ1651" i="64" s="1"/>
  <c r="CF1651" i="64" a="1"/>
  <c r="CF1651" i="64" s="1"/>
  <c r="CB1651" i="64" a="1"/>
  <c r="CB1651" i="64" s="1"/>
  <c r="CK1651" i="64" a="1"/>
  <c r="CK1651" i="64" s="1"/>
  <c r="CA1651" i="64" a="1"/>
  <c r="CA1651" i="64" s="1"/>
  <c r="CH1651" i="64" a="1"/>
  <c r="CH1651" i="64" s="1"/>
  <c r="CE1651" i="64" a="1"/>
  <c r="CE1651" i="64" s="1"/>
  <c r="CI1651" i="64" a="1"/>
  <c r="CI1651" i="64" s="1"/>
  <c r="CD1651" i="64" a="1"/>
  <c r="CD1651" i="64" s="1"/>
  <c r="CC1651" i="64" a="1"/>
  <c r="CC1651" i="64" s="1"/>
  <c r="CL1651" i="64" a="1"/>
  <c r="CL1651" i="64" s="1"/>
  <c r="CG1651" i="64" a="1"/>
  <c r="CG1651" i="64" s="1"/>
  <c r="T1727" i="64"/>
  <c r="U1691" i="64"/>
  <c r="P1651" i="64" l="1"/>
  <c r="O2352" i="64"/>
  <c r="O2353" i="64"/>
  <c r="DH2354" i="64"/>
  <c r="DI2352" i="64"/>
  <c r="CA1811" i="64"/>
  <c r="AQ1811" i="64"/>
  <c r="AL1811" i="64"/>
  <c r="CK1811" i="64"/>
  <c r="AK1811" i="64"/>
  <c r="BB1811" i="64"/>
  <c r="BF1811" i="64"/>
  <c r="BL1811" i="64"/>
  <c r="AO1811" i="64"/>
  <c r="AH1811" i="64"/>
  <c r="BI1811" i="64"/>
  <c r="CF1811" i="64"/>
  <c r="AM1811" i="64"/>
  <c r="AZ1811" i="64"/>
  <c r="Z1811" i="64"/>
  <c r="CD1811" i="64"/>
  <c r="BA1811" i="64"/>
  <c r="CH1811" i="64"/>
  <c r="BU1811" i="64"/>
  <c r="AA1811" i="64"/>
  <c r="BW1811" i="64"/>
  <c r="AJ1811" i="64"/>
  <c r="CJ1811" i="64"/>
  <c r="AP1811" i="64"/>
  <c r="AR1811" i="64"/>
  <c r="BG1811" i="64"/>
  <c r="CI1811" i="64"/>
  <c r="AB1811" i="64"/>
  <c r="CC1811" i="64"/>
  <c r="AN1811" i="64"/>
  <c r="BV1811" i="64"/>
  <c r="BP1811" i="64"/>
  <c r="BT1811" i="64"/>
  <c r="BN1811" i="64"/>
  <c r="AG1772" i="64"/>
  <c r="AG1767" i="64"/>
  <c r="BP1772" i="64"/>
  <c r="BP1767" i="64"/>
  <c r="BD1767" i="64"/>
  <c r="BD1772" i="64"/>
  <c r="AR1767" i="64"/>
  <c r="AR1772" i="64"/>
  <c r="BM1772" i="64"/>
  <c r="BM1767" i="64"/>
  <c r="CC1767" i="64"/>
  <c r="CC1772" i="64"/>
  <c r="CI1772" i="64"/>
  <c r="CI1767" i="64"/>
  <c r="BN1772" i="64"/>
  <c r="BN1767" i="64"/>
  <c r="BC1767" i="64"/>
  <c r="BL1772" i="64"/>
  <c r="BL1767" i="64"/>
  <c r="V1767" i="64"/>
  <c r="V1772" i="64"/>
  <c r="AO1767" i="64"/>
  <c r="AO1772" i="64"/>
  <c r="BG1767" i="64"/>
  <c r="BG1772" i="64"/>
  <c r="BZ1767" i="64"/>
  <c r="BZ1772" i="64"/>
  <c r="AC1772" i="64"/>
  <c r="AC1767" i="64"/>
  <c r="AN1772" i="64"/>
  <c r="AN1767" i="64"/>
  <c r="AA1767" i="64"/>
  <c r="AA1772" i="64"/>
  <c r="AP1767" i="64"/>
  <c r="AP1772" i="64"/>
  <c r="U1767" i="64"/>
  <c r="U1772" i="64"/>
  <c r="BV1772" i="64"/>
  <c r="BV1767" i="64"/>
  <c r="Y1772" i="64"/>
  <c r="Y1767" i="64"/>
  <c r="BT1772" i="64"/>
  <c r="BT1767" i="64"/>
  <c r="AD1767" i="64"/>
  <c r="AD1772" i="64"/>
  <c r="BW1772" i="64"/>
  <c r="BW1767" i="64"/>
  <c r="CA1767" i="64"/>
  <c r="BB1767" i="64"/>
  <c r="BB1772" i="64"/>
  <c r="BU1767" i="64"/>
  <c r="BU1772" i="64"/>
  <c r="CG1767" i="64"/>
  <c r="CG1772" i="64"/>
  <c r="AZ1767" i="64"/>
  <c r="AZ1772" i="64"/>
  <c r="AT1767" i="64"/>
  <c r="AT1772" i="64"/>
  <c r="X1767" i="64"/>
  <c r="X1772" i="64"/>
  <c r="AH1772" i="64"/>
  <c r="AH1767" i="64"/>
  <c r="AV1772" i="64"/>
  <c r="AV1767" i="64"/>
  <c r="AB1767" i="64"/>
  <c r="AB1772" i="64"/>
  <c r="AM1767" i="64"/>
  <c r="AM1772" i="64"/>
  <c r="BJ1767" i="64"/>
  <c r="BJ1772" i="64"/>
  <c r="CL1767" i="64"/>
  <c r="CL1772" i="64"/>
  <c r="CE1767" i="64"/>
  <c r="CE1772" i="64"/>
  <c r="BS1767" i="64"/>
  <c r="BS1772" i="64"/>
  <c r="Z1772" i="64"/>
  <c r="Z1767" i="64"/>
  <c r="BE1772" i="64"/>
  <c r="BE1767" i="64"/>
  <c r="BR1772" i="64"/>
  <c r="BR1767" i="64"/>
  <c r="AL1772" i="64"/>
  <c r="AL1767" i="64"/>
  <c r="AQ1767" i="64"/>
  <c r="CB1767" i="64"/>
  <c r="CB1772" i="64"/>
  <c r="CH1772" i="64"/>
  <c r="CH1767" i="64"/>
  <c r="W1772" i="64"/>
  <c r="W1767" i="64"/>
  <c r="CJ1767" i="64"/>
  <c r="CJ1772" i="64"/>
  <c r="AF1767" i="64"/>
  <c r="AF1772" i="64"/>
  <c r="BH1772" i="64"/>
  <c r="BH1767" i="64"/>
  <c r="CF1772" i="64"/>
  <c r="CF1767" i="64"/>
  <c r="AU1772" i="64"/>
  <c r="AU1767" i="64"/>
  <c r="AE1767" i="64"/>
  <c r="CD1767" i="64"/>
  <c r="CD1772" i="64"/>
  <c r="CK1767" i="64"/>
  <c r="CK1772" i="64"/>
  <c r="BA1772" i="64"/>
  <c r="BA1767" i="64"/>
  <c r="BQ1772" i="64"/>
  <c r="BQ1767" i="64"/>
  <c r="AS1767" i="64"/>
  <c r="AS1772" i="64"/>
  <c r="AW1772" i="64"/>
  <c r="AW1767" i="64"/>
  <c r="AK1767" i="64"/>
  <c r="AK1772" i="64"/>
  <c r="BF1772" i="64"/>
  <c r="BF1767" i="64"/>
  <c r="T1767" i="64"/>
  <c r="AX1767" i="64"/>
  <c r="AX1772" i="64"/>
  <c r="BY1772" i="64"/>
  <c r="BY1767" i="64"/>
  <c r="BX1772" i="64"/>
  <c r="BX1767" i="64"/>
  <c r="AJ1772" i="64"/>
  <c r="AJ1767" i="64"/>
  <c r="BI1767" i="64"/>
  <c r="BI1772" i="64"/>
  <c r="AI1772" i="64"/>
  <c r="AI1767" i="64"/>
  <c r="AY1772" i="64"/>
  <c r="AY1767" i="64"/>
  <c r="BK1772" i="64"/>
  <c r="BK1767" i="64"/>
  <c r="BZ1811" i="64"/>
  <c r="W1811" i="64"/>
  <c r="BD1811" i="64"/>
  <c r="BJ1811" i="64"/>
  <c r="AE1811" i="64"/>
  <c r="BH1811" i="64"/>
  <c r="AX1811" i="64"/>
  <c r="AI1811" i="64"/>
  <c r="AV1811" i="64"/>
  <c r="AY1811" i="64"/>
  <c r="AC1811" i="64"/>
  <c r="BM1811" i="64"/>
  <c r="Y1811" i="64"/>
  <c r="AU1811" i="64"/>
  <c r="AW1811" i="64"/>
  <c r="AG1811" i="64"/>
  <c r="AT1811" i="64"/>
  <c r="BK1811" i="64"/>
  <c r="T1811" i="64"/>
  <c r="AD1811" i="64"/>
  <c r="AF1811" i="64"/>
  <c r="V1811" i="64"/>
  <c r="X1811" i="64"/>
  <c r="CL1811" i="64"/>
  <c r="BQ1811" i="64"/>
  <c r="BE1811" i="64"/>
  <c r="CE1811" i="64"/>
  <c r="AS1811" i="64"/>
  <c r="BO1772" i="64"/>
  <c r="V1691" i="64"/>
  <c r="U1727" i="64"/>
  <c r="P1772" i="64" l="1"/>
  <c r="M1811" i="64"/>
  <c r="L1811" i="64"/>
  <c r="N1772" i="64"/>
  <c r="O1772" i="64"/>
  <c r="O1767" i="64"/>
  <c r="M1772" i="64"/>
  <c r="L1772" i="64"/>
  <c r="L1767" i="64"/>
  <c r="M1767" i="64"/>
  <c r="N1767" i="64"/>
  <c r="P1767" i="64"/>
  <c r="DI2354" i="64"/>
  <c r="DJ2352" i="64"/>
  <c r="CB1811" i="64"/>
  <c r="CG1811" i="64"/>
  <c r="U1811" i="64"/>
  <c r="K1811" i="64" s="1"/>
  <c r="BR1811" i="64"/>
  <c r="BY1811" i="64"/>
  <c r="BS1811" i="64"/>
  <c r="BC1811" i="64"/>
  <c r="N1811" i="64" s="1"/>
  <c r="BX1811" i="64"/>
  <c r="W1691" i="64"/>
  <c r="V1727" i="64"/>
  <c r="P1811" i="64" l="1"/>
  <c r="O1811" i="64"/>
  <c r="DJ2354" i="64"/>
  <c r="DK2352" i="64"/>
  <c r="DL2352" i="64" s="1"/>
  <c r="DL2354" i="64" s="1"/>
  <c r="W1727" i="64"/>
  <c r="X1691" i="64"/>
  <c r="DK2354" i="64" l="1"/>
  <c r="P2353" i="64"/>
  <c r="Y1691" i="64"/>
  <c r="X1727" i="64"/>
  <c r="P2352" i="64" l="1"/>
  <c r="Z1691" i="64"/>
  <c r="Y1727" i="64"/>
  <c r="AA1691" i="64" l="1"/>
  <c r="Z1727" i="64"/>
  <c r="AA1727" i="64" l="1"/>
  <c r="AB1691" i="64"/>
  <c r="AC1691" i="64" l="1"/>
  <c r="AB1727" i="64"/>
  <c r="AC1727" i="64" l="1"/>
  <c r="AD1691" i="64"/>
  <c r="K1691" i="64" s="1"/>
  <c r="AE1691" i="64" l="1"/>
  <c r="AD1727" i="64"/>
  <c r="K1727" i="64" s="1"/>
  <c r="AE1727" i="64" l="1"/>
  <c r="AF1691" i="64"/>
  <c r="AG1691" i="64" l="1"/>
  <c r="AF1727" i="64"/>
  <c r="AG1727" i="64" l="1"/>
  <c r="AH1691" i="64"/>
  <c r="AI1691" i="64" l="1"/>
  <c r="AH1727" i="64"/>
  <c r="AI1727" i="64" l="1"/>
  <c r="AJ1691" i="64"/>
  <c r="AK1691" i="64" l="1"/>
  <c r="AJ1727" i="64"/>
  <c r="AK1727" i="64" l="1"/>
  <c r="AL1691" i="64"/>
  <c r="AM1691" i="64" l="1"/>
  <c r="AL1727" i="64"/>
  <c r="AM1727" i="64" l="1"/>
  <c r="AN1691" i="64"/>
  <c r="AO1691" i="64" l="1"/>
  <c r="AN1727" i="64"/>
  <c r="AO1727" i="64" l="1"/>
  <c r="AP1691" i="64"/>
  <c r="L1691" i="64" s="1"/>
  <c r="AQ1691" i="64" l="1"/>
  <c r="AP1727" i="64"/>
  <c r="L1727" i="64" s="1"/>
  <c r="AR1691" i="64" l="1"/>
  <c r="AQ1727" i="64"/>
  <c r="AR1727" i="64" l="1"/>
  <c r="AS1691" i="64"/>
  <c r="AT1691" i="64" l="1"/>
  <c r="AS1727" i="64"/>
  <c r="AT1727" i="64" l="1"/>
  <c r="AU1691" i="64"/>
  <c r="AV1691" i="64" l="1"/>
  <c r="AU1727" i="64"/>
  <c r="AV1727" i="64" l="1"/>
  <c r="AW1691" i="64"/>
  <c r="AX1691" i="64" l="1"/>
  <c r="AW1727" i="64"/>
  <c r="AX1727" i="64" l="1"/>
  <c r="AY1691" i="64"/>
  <c r="AZ1691" i="64" l="1"/>
  <c r="AY1727" i="64"/>
  <c r="AZ1727" i="64" l="1"/>
  <c r="BA1691" i="64"/>
  <c r="BB1691" i="64" l="1"/>
  <c r="M1691" i="64" s="1"/>
  <c r="BA1727" i="64"/>
  <c r="BB1727" i="64" l="1"/>
  <c r="M1727" i="64" s="1"/>
  <c r="BC1691" i="64"/>
  <c r="BD1691" i="64" l="1"/>
  <c r="BC1727" i="64"/>
  <c r="BD1727" i="64" l="1"/>
  <c r="BE1691" i="64"/>
  <c r="BF1691" i="64" l="1"/>
  <c r="BE1727" i="64"/>
  <c r="BF1727" i="64" l="1"/>
  <c r="BG1691" i="64"/>
  <c r="BH1691" i="64" l="1"/>
  <c r="BG1727" i="64"/>
  <c r="BH1727" i="64" l="1"/>
  <c r="BI1691" i="64"/>
  <c r="BJ1691" i="64" l="1"/>
  <c r="BI1727" i="64"/>
  <c r="BJ1727" i="64" l="1"/>
  <c r="BK1691" i="64"/>
  <c r="BL1691" i="64" l="1"/>
  <c r="BK1727" i="64"/>
  <c r="BL1727" i="64" l="1"/>
  <c r="BM1691" i="64"/>
  <c r="BN1691" i="64" l="1"/>
  <c r="N1691" i="64" s="1"/>
  <c r="BM1727" i="64"/>
  <c r="BN1727" i="64" l="1"/>
  <c r="N1727" i="64" s="1"/>
  <c r="BO1691" i="64"/>
  <c r="BP1691" i="64" l="1"/>
  <c r="BO1727" i="64"/>
  <c r="BP1727" i="64" l="1"/>
  <c r="BQ1691" i="64"/>
  <c r="BR1691" i="64" l="1"/>
  <c r="BQ1727" i="64"/>
  <c r="BR1727" i="64" l="1"/>
  <c r="BS1691" i="64"/>
  <c r="BT1691" i="64" l="1"/>
  <c r="BS1727" i="64"/>
  <c r="BT1727" i="64" l="1"/>
  <c r="BU1691" i="64"/>
  <c r="BV1691" i="64" l="1"/>
  <c r="BU1727" i="64"/>
  <c r="BV1727" i="64" l="1"/>
  <c r="BW1691" i="64"/>
  <c r="BW1727" i="64" l="1"/>
  <c r="BX1691" i="64"/>
  <c r="BY1691" i="64" l="1"/>
  <c r="BX1727" i="64"/>
  <c r="BY1727" i="64" l="1"/>
  <c r="BZ1691" i="64"/>
  <c r="O1691" i="64" s="1"/>
  <c r="CA1691" i="64" l="1"/>
  <c r="BZ1727" i="64"/>
  <c r="O1727" i="64" s="1"/>
  <c r="CA1727" i="64" l="1"/>
  <c r="CB1691" i="64"/>
  <c r="CC1691" i="64" l="1"/>
  <c r="CB1727" i="64"/>
  <c r="CC1727" i="64" l="1"/>
  <c r="CD1691" i="64"/>
  <c r="CE1691" i="64" l="1"/>
  <c r="CD1727" i="64"/>
  <c r="CE1727" i="64" l="1"/>
  <c r="CF1691" i="64"/>
  <c r="CG1691" i="64" l="1"/>
  <c r="CF1727" i="64"/>
  <c r="CG1727" i="64" l="1"/>
  <c r="CH1691" i="64"/>
  <c r="CI1691" i="64" l="1"/>
  <c r="CH1727" i="64"/>
  <c r="CI1727" i="64" l="1"/>
  <c r="CJ1691" i="64"/>
  <c r="CK1691" i="64" l="1"/>
  <c r="CJ1727" i="64"/>
  <c r="CK1727" i="64" l="1"/>
  <c r="CL1691" i="64"/>
  <c r="P1691" i="64" s="1"/>
  <c r="CL1727" i="64" l="1"/>
  <c r="P1727" i="64" s="1"/>
  <c r="CP1691" i="64" l="1"/>
  <c r="CP1727" i="64" l="1"/>
  <c r="CP1693" i="64"/>
  <c r="CQ1691" i="64"/>
  <c r="AE2284" i="64"/>
  <c r="AF2281" i="64" s="1"/>
  <c r="CQ1693" i="64" l="1"/>
  <c r="CR1691" i="64"/>
  <c r="CP1729" i="64"/>
  <c r="CQ1727" i="64"/>
  <c r="AF2286" i="64"/>
  <c r="AF2284" i="64"/>
  <c r="AG2281" i="64" s="1"/>
  <c r="CR1693" i="64" l="1"/>
  <c r="CS1691" i="64"/>
  <c r="CQ1729" i="64"/>
  <c r="CR1727" i="64"/>
  <c r="AG2286" i="64"/>
  <c r="AG2284" i="64"/>
  <c r="AH2281" i="64" s="1"/>
  <c r="CR1729" i="64" l="1"/>
  <c r="CS1727" i="64"/>
  <c r="CS1693" i="64"/>
  <c r="CT1691" i="64"/>
  <c r="AH2286" i="64"/>
  <c r="AH2284" i="64"/>
  <c r="AI2281" i="64" s="1"/>
  <c r="CT1693" i="64" l="1"/>
  <c r="CU1691" i="64"/>
  <c r="CS1729" i="64"/>
  <c r="CT1727" i="64"/>
  <c r="AI2286" i="64"/>
  <c r="AI2284" i="64"/>
  <c r="AJ2281" i="64" s="1"/>
  <c r="CT1729" i="64" l="1"/>
  <c r="CU1727" i="64"/>
  <c r="CU1693" i="64"/>
  <c r="CV1691" i="64"/>
  <c r="AJ2286" i="64"/>
  <c r="AJ2284" i="64"/>
  <c r="AK2281" i="64" s="1"/>
  <c r="CV1693" i="64" l="1"/>
  <c r="CW1691" i="64"/>
  <c r="CU1729" i="64"/>
  <c r="CV1727" i="64"/>
  <c r="AK2286" i="64"/>
  <c r="AK2284" i="64"/>
  <c r="AL2281" i="64" s="1"/>
  <c r="CV1729" i="64" l="1"/>
  <c r="CW1727" i="64"/>
  <c r="CW1693" i="64"/>
  <c r="CX1691" i="64"/>
  <c r="AL2286" i="64"/>
  <c r="AL2284" i="64"/>
  <c r="AM2281" i="64" s="1"/>
  <c r="CX1693" i="64" l="1"/>
  <c r="CY1691" i="64"/>
  <c r="CW1729" i="64"/>
  <c r="CX1727" i="64"/>
  <c r="AM2286" i="64"/>
  <c r="AM2284" i="64"/>
  <c r="AN2281" i="64" s="1"/>
  <c r="CX1729" i="64" l="1"/>
  <c r="CY1727" i="64"/>
  <c r="CY1693" i="64"/>
  <c r="CZ1691" i="64"/>
  <c r="AN2286" i="64"/>
  <c r="AN2284" i="64"/>
  <c r="AO2281" i="64" s="1"/>
  <c r="CZ1693" i="64" l="1"/>
  <c r="DA1691" i="64"/>
  <c r="CY1729" i="64"/>
  <c r="CZ1727" i="64"/>
  <c r="AO2286" i="64"/>
  <c r="AO2284" i="64"/>
  <c r="AP2281" i="64" s="1"/>
  <c r="CZ1729" i="64" l="1"/>
  <c r="DA1727" i="64"/>
  <c r="DA1693" i="64"/>
  <c r="DB1691" i="64"/>
  <c r="AP2286" i="64"/>
  <c r="AP2284" i="64"/>
  <c r="L2284" i="64" s="1"/>
  <c r="DB1693" i="64" l="1"/>
  <c r="DC1691" i="64"/>
  <c r="DA1729" i="64"/>
  <c r="DB1727" i="64"/>
  <c r="AQ2281" i="64"/>
  <c r="DB1729" i="64" l="1"/>
  <c r="DC1727" i="64"/>
  <c r="DC1693" i="64"/>
  <c r="DD1691" i="64"/>
  <c r="AQ2286" i="64"/>
  <c r="AQ2284" i="64"/>
  <c r="AR2281" i="64" s="1"/>
  <c r="DC1729" i="64" l="1"/>
  <c r="DD1727" i="64"/>
  <c r="DD1693" i="64"/>
  <c r="DE1691" i="64"/>
  <c r="AR2286" i="64"/>
  <c r="AR2284" i="64"/>
  <c r="AS2281" i="64" s="1"/>
  <c r="DE1693" i="64" l="1"/>
  <c r="DF1691" i="64"/>
  <c r="DD1729" i="64"/>
  <c r="DE1727" i="64"/>
  <c r="AS2286" i="64"/>
  <c r="AS2284" i="64"/>
  <c r="AT2281" i="64" s="1"/>
  <c r="DE1729" i="64" l="1"/>
  <c r="DF1727" i="64"/>
  <c r="DF1693" i="64"/>
  <c r="DG1691" i="64"/>
  <c r="AT2286" i="64"/>
  <c r="AT2284" i="64"/>
  <c r="AU2281" i="64" s="1"/>
  <c r="DG1693" i="64" l="1"/>
  <c r="DH1691" i="64"/>
  <c r="DF1729" i="64"/>
  <c r="DG1727" i="64"/>
  <c r="AU2286" i="64"/>
  <c r="AU2284" i="64"/>
  <c r="AV2281" i="64" s="1"/>
  <c r="DG1729" i="64" l="1"/>
  <c r="DH1727" i="64"/>
  <c r="DH1693" i="64"/>
  <c r="DI1691" i="64"/>
  <c r="AV2286" i="64"/>
  <c r="AV2284" i="64"/>
  <c r="AW2281" i="64" s="1"/>
  <c r="DI1693" i="64" l="1"/>
  <c r="DJ1691" i="64"/>
  <c r="DH1729" i="64"/>
  <c r="DI1727" i="64"/>
  <c r="AW2286" i="64"/>
  <c r="AW2284" i="64"/>
  <c r="AX2281" i="64" s="1"/>
  <c r="DJ1693" i="64" l="1"/>
  <c r="DK1691" i="64"/>
  <c r="DL1691" i="64" s="1"/>
  <c r="DL1693" i="64" s="1"/>
  <c r="DI1729" i="64"/>
  <c r="DJ1727" i="64"/>
  <c r="AX2286" i="64"/>
  <c r="AX2284" i="64"/>
  <c r="AY2281" i="64" s="1"/>
  <c r="DJ1729" i="64" l="1"/>
  <c r="DK1727" i="64"/>
  <c r="DL1727" i="64" s="1"/>
  <c r="DL1729" i="64" s="1"/>
  <c r="DK1693" i="64"/>
  <c r="AY2286" i="64"/>
  <c r="AY2284" i="64"/>
  <c r="AZ2281" i="64" s="1"/>
  <c r="DK1729" i="64" l="1"/>
  <c r="AZ2286" i="64"/>
  <c r="AZ2284" i="64"/>
  <c r="BA2281" i="64" s="1"/>
  <c r="BA2286" i="64" l="1"/>
  <c r="BA2284" i="64"/>
  <c r="BB2281" i="64" s="1"/>
  <c r="BB2286" i="64" l="1"/>
  <c r="BB2284" i="64"/>
  <c r="M2284" i="64" s="1"/>
  <c r="BC2281" i="64" l="1"/>
  <c r="BC2286" i="64" l="1"/>
  <c r="BC2284" i="64"/>
  <c r="BD2281" i="64" s="1"/>
  <c r="BD2286" i="64" l="1"/>
  <c r="BD2284" i="64"/>
  <c r="BE2281" i="64" s="1"/>
  <c r="BE2286" i="64" l="1"/>
  <c r="BE2284" i="64"/>
  <c r="BF2281" i="64" s="1"/>
  <c r="BF2286" i="64" l="1"/>
  <c r="BF2284" i="64"/>
  <c r="BG2281" i="64" s="1"/>
  <c r="BG2286" i="64" l="1"/>
  <c r="BG2284" i="64"/>
  <c r="BH2281" i="64" s="1"/>
  <c r="BH2286" i="64" l="1"/>
  <c r="BH2284" i="64"/>
  <c r="BI2281" i="64" s="1"/>
  <c r="BI2286" i="64" l="1"/>
  <c r="BI2284" i="64"/>
  <c r="BJ2281" i="64" s="1"/>
  <c r="BJ2286" i="64" l="1"/>
  <c r="BJ2284" i="64"/>
  <c r="BK2281" i="64" s="1"/>
  <c r="BK2286" i="64" l="1"/>
  <c r="BK2284" i="64"/>
  <c r="BL2281" i="64" s="1"/>
  <c r="BL2286" i="64" l="1"/>
  <c r="BL2284" i="64"/>
  <c r="BM2281" i="64" s="1"/>
  <c r="BM2286" i="64" l="1"/>
  <c r="BM2284" i="64"/>
  <c r="BN2281" i="64" s="1"/>
  <c r="BN2286" i="64" l="1"/>
  <c r="BN2284" i="64"/>
  <c r="N2284" i="64" s="1"/>
  <c r="BO2281" i="64" l="1"/>
  <c r="BO2286" i="64" l="1"/>
  <c r="BO2284" i="64"/>
  <c r="BP2281" i="64" s="1"/>
  <c r="BP2286" i="64" l="1"/>
  <c r="BP2284" i="64"/>
  <c r="BQ2281" i="64" s="1"/>
  <c r="BQ2286" i="64" l="1"/>
  <c r="BQ2284" i="64"/>
  <c r="BR2281" i="64" s="1"/>
  <c r="BR2286" i="64" l="1"/>
  <c r="BR2284" i="64"/>
  <c r="BS2281" i="64" s="1"/>
  <c r="BS2286" i="64" l="1"/>
  <c r="BS2284" i="64"/>
  <c r="BT2281" i="64" s="1"/>
  <c r="BT2286" i="64" l="1"/>
  <c r="BT2284" i="64"/>
  <c r="BU2281" i="64" s="1"/>
  <c r="BU2286" i="64" l="1"/>
  <c r="BU2284" i="64"/>
  <c r="BV2281" i="64" s="1"/>
  <c r="BV2286" i="64" l="1"/>
  <c r="BV2284" i="64"/>
  <c r="BW2281" i="64" s="1"/>
  <c r="BW2286" i="64" l="1"/>
  <c r="BW2284" i="64"/>
  <c r="BX2281" i="64" s="1"/>
  <c r="BX2286" i="64" l="1"/>
  <c r="BX2284" i="64"/>
  <c r="BY2281" i="64" s="1"/>
  <c r="BY2286" i="64" l="1"/>
  <c r="BY2284" i="64"/>
  <c r="BZ2281" i="64" s="1"/>
  <c r="BZ2286" i="64" l="1"/>
  <c r="BZ2284" i="64"/>
  <c r="O2284" i="64" s="1"/>
  <c r="CA2281" i="64" l="1"/>
  <c r="CA2286" i="64" l="1"/>
  <c r="CA2284" i="64"/>
  <c r="CB2281" i="64" s="1"/>
  <c r="CB2286" i="64" l="1"/>
  <c r="CB2284" i="64"/>
  <c r="CC2281" i="64" s="1"/>
  <c r="CC2286" i="64" l="1"/>
  <c r="CC2284" i="64"/>
  <c r="CD2281" i="64" s="1"/>
  <c r="CD2286" i="64" l="1"/>
  <c r="CD2284" i="64"/>
  <c r="CE2281" i="64" s="1"/>
  <c r="CE2286" i="64" l="1"/>
  <c r="CE2284" i="64"/>
  <c r="CF2281" i="64" s="1"/>
  <c r="CF2286" i="64" l="1"/>
  <c r="CF2284" i="64"/>
  <c r="CG2281" i="64" s="1"/>
  <c r="CG2286" i="64" l="1"/>
  <c r="CG2284" i="64"/>
  <c r="CH2281" i="64" s="1"/>
  <c r="CH2286" i="64" l="1"/>
  <c r="CH2284" i="64"/>
  <c r="CI2281" i="64" s="1"/>
  <c r="CI2286" i="64" l="1"/>
  <c r="CI2284" i="64"/>
  <c r="CJ2281" i="64" s="1"/>
  <c r="CJ2286" i="64" l="1"/>
  <c r="CJ2284" i="64"/>
  <c r="CK2281" i="64" s="1"/>
  <c r="CK2286" i="64" l="1"/>
  <c r="CK2284" i="64"/>
  <c r="CL2281" i="64" s="1"/>
  <c r="CL2286" i="64" l="1"/>
  <c r="CL2284" i="64"/>
  <c r="P2284" i="64" s="1"/>
  <c r="CO2281" i="64" l="1"/>
  <c r="CO2286" i="64" s="1"/>
  <c r="J2218" i="64"/>
  <c r="CO2284" i="64" l="1"/>
  <c r="CP2281" i="64" s="1"/>
  <c r="CP2286" i="64" s="1"/>
  <c r="CP2284" i="64" l="1"/>
  <c r="CQ2281" i="64" s="1"/>
  <c r="CQ2286" i="64" s="1"/>
  <c r="CQ2284" i="64" l="1"/>
  <c r="CR2281" i="64" s="1"/>
  <c r="CR2286" i="64" s="1"/>
  <c r="CR2284" i="64" l="1"/>
  <c r="CS2281" i="64" l="1"/>
  <c r="CS2286" i="64" s="1"/>
  <c r="L2281" i="64"/>
  <c r="CS2284" i="64" l="1"/>
  <c r="CT2281" i="64" s="1"/>
  <c r="CT2286" i="64" s="1"/>
  <c r="CT2284" i="64" l="1"/>
  <c r="CU2281" i="64" s="1"/>
  <c r="CU2286" i="64" s="1"/>
  <c r="CU2284" i="64" l="1"/>
  <c r="CV2281" i="64" s="1"/>
  <c r="CV2286" i="64" s="1"/>
  <c r="CV2284" i="64" l="1"/>
  <c r="CW2281" i="64" s="1"/>
  <c r="CW2286" i="64" s="1"/>
  <c r="M2281" i="64" l="1"/>
  <c r="CW2284" i="64"/>
  <c r="CX2281" i="64" s="1"/>
  <c r="CX2286" i="64" s="1"/>
  <c r="CX2284" i="64" l="1"/>
  <c r="CY2281" i="64" s="1"/>
  <c r="CY2286" i="64" s="1"/>
  <c r="CY2284" i="64" l="1"/>
  <c r="CZ2281" i="64" s="1"/>
  <c r="CZ2286" i="64" s="1"/>
  <c r="CZ2284" i="64" l="1"/>
  <c r="DA2281" i="64" s="1"/>
  <c r="DA2286" i="64" s="1"/>
  <c r="N2281" i="64" l="1"/>
  <c r="DA2284" i="64"/>
  <c r="DB2281" i="64" s="1"/>
  <c r="DB2286" i="64" s="1"/>
  <c r="CO1802" i="64"/>
  <c r="CO1816" i="64" l="1"/>
  <c r="CO1808" i="64"/>
  <c r="CO1811" i="64"/>
  <c r="DB2284" i="64"/>
  <c r="DC2281" i="64" s="1"/>
  <c r="DC2286" i="64" s="1"/>
  <c r="DC2284" i="64" l="1"/>
  <c r="DD2281" i="64" s="1"/>
  <c r="DD2286" i="64" s="1"/>
  <c r="DD2284" i="64" l="1"/>
  <c r="DE2281" i="64" s="1"/>
  <c r="DE2286" i="64" s="1"/>
  <c r="O2281" i="64" l="1"/>
  <c r="DE2284" i="64"/>
  <c r="DF2281" i="64" s="1"/>
  <c r="DF2286" i="64" s="1"/>
  <c r="DF2284" i="64" l="1"/>
  <c r="DG2281" i="64" s="1"/>
  <c r="DG2286" i="64" s="1"/>
  <c r="DG2284" i="64" l="1"/>
  <c r="DH2281" i="64" s="1"/>
  <c r="DH2286" i="64" s="1"/>
  <c r="DH2284" i="64" l="1"/>
  <c r="DI2281" i="64" s="1"/>
  <c r="DI2286" i="64" s="1"/>
  <c r="P2281" i="64" l="1"/>
  <c r="DI2284" i="64"/>
  <c r="DJ2281" i="64" s="1"/>
  <c r="DJ2286" i="64" s="1"/>
  <c r="DJ2284" i="64" l="1"/>
  <c r="DK2281" i="64" s="1"/>
  <c r="DK2286" i="64" s="1"/>
  <c r="DK2284" i="64" l="1"/>
  <c r="DL2281" i="64" s="1"/>
  <c r="DL2284" i="64" l="1"/>
  <c r="DL2286" i="64"/>
  <c r="G1465" i="64"/>
  <c r="K2286" i="64" l="1"/>
  <c r="L2286" i="64"/>
  <c r="M2286" i="64"/>
  <c r="N2286" i="64"/>
  <c r="O2286" i="64"/>
  <c r="P2286" i="64"/>
  <c r="K6" i="206"/>
  <c r="K28" i="206"/>
  <c r="K27" i="206"/>
  <c r="G1513" i="64"/>
  <c r="G1973" i="64"/>
  <c r="K8" i="206" l="1"/>
  <c r="K4" i="206"/>
  <c r="G1583" i="64"/>
  <c r="S1621" i="64" l="1"/>
  <c r="S1587" i="64"/>
  <c r="K1587" i="64" s="1"/>
  <c r="T1621" i="64" l="1"/>
  <c r="X1651" i="64" a="1"/>
  <c r="X1651" i="64" s="1"/>
  <c r="AF1651" i="64" a="1"/>
  <c r="AF1651" i="64" s="1"/>
  <c r="AN1651" i="64" a="1"/>
  <c r="AN1651" i="64" s="1"/>
  <c r="AV1651" i="64" a="1"/>
  <c r="AV1651" i="64" s="1"/>
  <c r="BD1651" i="64" a="1"/>
  <c r="BD1651" i="64" s="1"/>
  <c r="BL1651" i="64" a="1"/>
  <c r="BL1651" i="64" s="1"/>
  <c r="BR1651" i="64" a="1"/>
  <c r="BR1651" i="64" s="1"/>
  <c r="BT1651" i="64" a="1"/>
  <c r="BT1651" i="64" s="1"/>
  <c r="S1651" i="64" a="1"/>
  <c r="S1651" i="64" s="1"/>
  <c r="AA1651" i="64" a="1"/>
  <c r="AA1651" i="64" s="1"/>
  <c r="V1651" i="64" a="1"/>
  <c r="V1651" i="64" s="1"/>
  <c r="AD1651" i="64" a="1"/>
  <c r="AD1651" i="64" s="1"/>
  <c r="AL1651" i="64" a="1"/>
  <c r="AL1651" i="64" s="1"/>
  <c r="AT1651" i="64" a="1"/>
  <c r="AT1651" i="64" s="1"/>
  <c r="BB1651" i="64" a="1"/>
  <c r="BB1651" i="64" s="1"/>
  <c r="BJ1651" i="64" a="1"/>
  <c r="BJ1651" i="64" s="1"/>
  <c r="Y1651" i="64" a="1"/>
  <c r="Y1651" i="64" s="1"/>
  <c r="AG1651" i="64" a="1"/>
  <c r="AG1651" i="64" s="1"/>
  <c r="AO1651" i="64" a="1"/>
  <c r="AO1651" i="64" s="1"/>
  <c r="AW1651" i="64" a="1"/>
  <c r="AW1651" i="64" s="1"/>
  <c r="BE1651" i="64" a="1"/>
  <c r="BE1651" i="64" s="1"/>
  <c r="T1651" i="64" a="1"/>
  <c r="T1651" i="64" s="1"/>
  <c r="AB1651" i="64" a="1"/>
  <c r="AB1651" i="64" s="1"/>
  <c r="AJ1651" i="64" a="1"/>
  <c r="AJ1651" i="64" s="1"/>
  <c r="AR1651" i="64" a="1"/>
  <c r="AR1651" i="64" s="1"/>
  <c r="AZ1651" i="64" a="1"/>
  <c r="AZ1651" i="64" s="1"/>
  <c r="BH1651" i="64" a="1"/>
  <c r="BH1651" i="64" s="1"/>
  <c r="W1651" i="64" a="1"/>
  <c r="W1651" i="64" s="1"/>
  <c r="AE1651" i="64" a="1"/>
  <c r="AE1651" i="64" s="1"/>
  <c r="AM1651" i="64" a="1"/>
  <c r="AM1651" i="64" s="1"/>
  <c r="AU1651" i="64" a="1"/>
  <c r="AU1651" i="64" s="1"/>
  <c r="BC1651" i="64" a="1"/>
  <c r="BC1651" i="64" s="1"/>
  <c r="BK1651" i="64" a="1"/>
  <c r="BK1651" i="64" s="1"/>
  <c r="Z1651" i="64" a="1"/>
  <c r="Z1651" i="64" s="1"/>
  <c r="AH1651" i="64" a="1"/>
  <c r="AH1651" i="64" s="1"/>
  <c r="AP1651" i="64" a="1"/>
  <c r="AP1651" i="64" s="1"/>
  <c r="AX1651" i="64" a="1"/>
  <c r="AX1651" i="64" s="1"/>
  <c r="AS1651" i="64" a="1"/>
  <c r="AS1651" i="64" s="1"/>
  <c r="U1651" i="64" a="1"/>
  <c r="U1651" i="64" s="1"/>
  <c r="AI1651" i="64" a="1"/>
  <c r="AI1651" i="64" s="1"/>
  <c r="BI1651" i="64" a="1"/>
  <c r="BI1651" i="64" s="1"/>
  <c r="BN1651" i="64" a="1"/>
  <c r="BN1651" i="64" s="1"/>
  <c r="BQ1651" i="64" a="1"/>
  <c r="BQ1651" i="64" s="1"/>
  <c r="AK1651" i="64" a="1"/>
  <c r="AK1651" i="64" s="1"/>
  <c r="BV1651" i="64" a="1"/>
  <c r="BV1651" i="64" s="1"/>
  <c r="BY1651" i="64" a="1"/>
  <c r="BY1651" i="64" s="1"/>
  <c r="BO1651" i="64" a="1"/>
  <c r="BO1651" i="64" s="1"/>
  <c r="BS1651" i="64" a="1"/>
  <c r="BS1651" i="64" s="1"/>
  <c r="AC1651" i="64" a="1"/>
  <c r="AC1651" i="64" s="1"/>
  <c r="BF1651" i="64" a="1"/>
  <c r="BF1651" i="64" s="1"/>
  <c r="AY1651" i="64" a="1"/>
  <c r="AY1651" i="64" s="1"/>
  <c r="BW1651" i="64" a="1"/>
  <c r="BW1651" i="64" s="1"/>
  <c r="BZ1651" i="64" a="1"/>
  <c r="BZ1651" i="64" s="1"/>
  <c r="BG1651" i="64" a="1"/>
  <c r="BG1651" i="64" s="1"/>
  <c r="BP1651" i="64" a="1"/>
  <c r="BP1651" i="64" s="1"/>
  <c r="BA1651" i="64" a="1"/>
  <c r="BA1651" i="64" s="1"/>
  <c r="BX1651" i="64" a="1"/>
  <c r="BX1651" i="64" s="1"/>
  <c r="BM1651" i="64" a="1"/>
  <c r="BM1651" i="64" s="1"/>
  <c r="AQ1651" i="64" a="1"/>
  <c r="AQ1651" i="64" s="1"/>
  <c r="BU1651" i="64" a="1"/>
  <c r="BU1651" i="64" s="1"/>
  <c r="O1651" i="64" l="1"/>
  <c r="M1651" i="64"/>
  <c r="L1651" i="64"/>
  <c r="S1657" i="64"/>
  <c r="S1658" i="64" s="1"/>
  <c r="K1651" i="64"/>
  <c r="N1651" i="64"/>
  <c r="U1621" i="64"/>
  <c r="S1772" i="64"/>
  <c r="K1772" i="64" s="1"/>
  <c r="S1764" i="64"/>
  <c r="S1767" i="64"/>
  <c r="K1767" i="64" s="1"/>
  <c r="T1657" i="64" l="1"/>
  <c r="T1658" i="64" s="1"/>
  <c r="V1621" i="64"/>
  <c r="S1866" i="64"/>
  <c r="K1866" i="64" s="1"/>
  <c r="U1657" i="64" l="1"/>
  <c r="V1657" i="64" s="1"/>
  <c r="W1621" i="64"/>
  <c r="S1867" i="64"/>
  <c r="U1658" i="64" l="1"/>
  <c r="W1657" i="64"/>
  <c r="V1658" i="64"/>
  <c r="X1621" i="64"/>
  <c r="S1872" i="64"/>
  <c r="T1863" i="64"/>
  <c r="S1868" i="64"/>
  <c r="T1867" i="64" l="1"/>
  <c r="X1657" i="64"/>
  <c r="W1658" i="64"/>
  <c r="Y1621" i="64"/>
  <c r="T1872" i="64" l="1"/>
  <c r="U1863" i="64"/>
  <c r="U1867" i="64" s="1"/>
  <c r="V1863" i="64" s="1"/>
  <c r="T1868" i="64"/>
  <c r="Y1657" i="64"/>
  <c r="X1658" i="64"/>
  <c r="Z1621" i="64"/>
  <c r="U1872" i="64" l="1"/>
  <c r="U1868" i="64"/>
  <c r="V1867" i="64"/>
  <c r="Z1657" i="64"/>
  <c r="Y1658" i="64"/>
  <c r="AA1621" i="64"/>
  <c r="W1863" i="64" l="1"/>
  <c r="W1867" i="64" s="1"/>
  <c r="W1872" i="64" s="1"/>
  <c r="V1868" i="64"/>
  <c r="V1872" i="64"/>
  <c r="AA1657" i="64"/>
  <c r="Z1658" i="64"/>
  <c r="AB1621" i="64"/>
  <c r="W1868" i="64" l="1"/>
  <c r="X1863" i="64"/>
  <c r="X1867" i="64" s="1"/>
  <c r="AB1657" i="64"/>
  <c r="AA1658" i="64"/>
  <c r="AC1621" i="64"/>
  <c r="X1868" i="64" l="1"/>
  <c r="Y1863" i="64"/>
  <c r="Y1867" i="64" s="1"/>
  <c r="Y1872" i="64" s="1"/>
  <c r="X1872" i="64"/>
  <c r="AC1657" i="64"/>
  <c r="AB1658" i="64"/>
  <c r="AD1621" i="64"/>
  <c r="K1621" i="64" s="1"/>
  <c r="Z1863" i="64" l="1"/>
  <c r="Z1867" i="64" s="1"/>
  <c r="AA1863" i="64" s="1"/>
  <c r="AA1867" i="64" s="1"/>
  <c r="Y1868" i="64"/>
  <c r="AD1657" i="64"/>
  <c r="K1657" i="64" s="1"/>
  <c r="AC1658" i="64"/>
  <c r="AE1621" i="64"/>
  <c r="Z1868" i="64" l="1"/>
  <c r="Z1872" i="64"/>
  <c r="AE1657" i="64"/>
  <c r="AD1658" i="64"/>
  <c r="K1658" i="64" s="1"/>
  <c r="AB1863" i="64"/>
  <c r="AB1867" i="64" s="1"/>
  <c r="AA1872" i="64"/>
  <c r="AA1868" i="64"/>
  <c r="AF1621" i="64"/>
  <c r="AF1657" i="64" l="1"/>
  <c r="AE1658" i="64"/>
  <c r="AC1863" i="64"/>
  <c r="AC1867" i="64" s="1"/>
  <c r="AB1868" i="64"/>
  <c r="AB1872" i="64"/>
  <c r="AG1621" i="64"/>
  <c r="AG1657" i="64" l="1"/>
  <c r="AF1658" i="64"/>
  <c r="AH1621" i="64"/>
  <c r="AD1863" i="64"/>
  <c r="AC1868" i="64"/>
  <c r="AC1872" i="64"/>
  <c r="AH1657" i="64" l="1"/>
  <c r="AG1658" i="64"/>
  <c r="AD1867" i="64"/>
  <c r="K1867" i="64" s="1"/>
  <c r="AI1621" i="64"/>
  <c r="AI1657" i="64" l="1"/>
  <c r="AH1658" i="64"/>
  <c r="AE1863" i="64"/>
  <c r="AD1872" i="64"/>
  <c r="AD1868" i="64"/>
  <c r="AJ1621" i="64"/>
  <c r="AE1867" i="64" l="1"/>
  <c r="AF1863" i="64" s="1"/>
  <c r="AF1867" i="64" s="1"/>
  <c r="AJ1657" i="64"/>
  <c r="AI1658" i="64"/>
  <c r="AK1621" i="64"/>
  <c r="AE1872" i="64" l="1"/>
  <c r="AE1868" i="64"/>
  <c r="AK1657" i="64"/>
  <c r="AJ1658" i="64"/>
  <c r="AG1863" i="64"/>
  <c r="AF1872" i="64"/>
  <c r="AF1868" i="64"/>
  <c r="AL1621" i="64"/>
  <c r="AG1867" i="64" l="1"/>
  <c r="AG1868" i="64" s="1"/>
  <c r="AL1657" i="64"/>
  <c r="AK1658" i="64"/>
  <c r="AM1621" i="64"/>
  <c r="AH1863" i="64" l="1"/>
  <c r="AH1867" i="64" s="1"/>
  <c r="AH1872" i="64" s="1"/>
  <c r="AG1872" i="64"/>
  <c r="AM1657" i="64"/>
  <c r="AL1658" i="64"/>
  <c r="AN1621" i="64"/>
  <c r="AH1868" i="64" l="1"/>
  <c r="AI1863" i="64"/>
  <c r="AI1867" i="64" s="1"/>
  <c r="AI1868" i="64" s="1"/>
  <c r="AN1657" i="64"/>
  <c r="AM1658" i="64"/>
  <c r="AO1621" i="64"/>
  <c r="AI1872" i="64" l="1"/>
  <c r="AJ1863" i="64"/>
  <c r="AJ1867" i="64" s="1"/>
  <c r="AJ1868" i="64" s="1"/>
  <c r="AO1657" i="64"/>
  <c r="AN1658" i="64"/>
  <c r="AP1621" i="64"/>
  <c r="L1621" i="64" s="1"/>
  <c r="AK1863" i="64" l="1"/>
  <c r="AK1867" i="64" s="1"/>
  <c r="AL1863" i="64" s="1"/>
  <c r="AL1867" i="64" s="1"/>
  <c r="AJ1872" i="64"/>
  <c r="AP1657" i="64"/>
  <c r="L1657" i="64" s="1"/>
  <c r="AO1658" i="64"/>
  <c r="AQ1621" i="64"/>
  <c r="AK1868" i="64" l="1"/>
  <c r="AK1872" i="64"/>
  <c r="AQ1657" i="64"/>
  <c r="AP1658" i="64"/>
  <c r="L1658" i="64" s="1"/>
  <c r="AL1872" i="64"/>
  <c r="AM1863" i="64"/>
  <c r="AM1867" i="64" s="1"/>
  <c r="AM1868" i="64" s="1"/>
  <c r="AL1868" i="64"/>
  <c r="AR1621" i="64"/>
  <c r="AR1657" i="64" l="1"/>
  <c r="AQ1658" i="64"/>
  <c r="AM1872" i="64"/>
  <c r="AN1863" i="64"/>
  <c r="AN1867" i="64" s="1"/>
  <c r="AS1621" i="64"/>
  <c r="AS1657" i="64" l="1"/>
  <c r="AR1658" i="64"/>
  <c r="AN1872" i="64"/>
  <c r="AN1868" i="64"/>
  <c r="AO1863" i="64"/>
  <c r="AO1867" i="64" s="1"/>
  <c r="AT1621" i="64"/>
  <c r="AT1657" i="64" l="1"/>
  <c r="AS1658" i="64"/>
  <c r="AO1868" i="64"/>
  <c r="AO1872" i="64"/>
  <c r="AP1863" i="64"/>
  <c r="AP1867" i="64" s="1"/>
  <c r="L1867" i="64" s="1"/>
  <c r="AU1621" i="64"/>
  <c r="AU1657" i="64" l="1"/>
  <c r="AT1658" i="64"/>
  <c r="AQ1863" i="64"/>
  <c r="AP1868" i="64"/>
  <c r="AP1872" i="64"/>
  <c r="AV1621" i="64"/>
  <c r="AQ1867" i="64" l="1"/>
  <c r="AR1863" i="64" s="1"/>
  <c r="AR1867" i="64" s="1"/>
  <c r="AV1657" i="64"/>
  <c r="AU1658" i="64"/>
  <c r="AW1621" i="64"/>
  <c r="AQ1872" i="64" l="1"/>
  <c r="AQ1868" i="64"/>
  <c r="AW1657" i="64"/>
  <c r="AV1658" i="64"/>
  <c r="AR1872" i="64"/>
  <c r="AR1868" i="64"/>
  <c r="AS1863" i="64"/>
  <c r="AX1621" i="64"/>
  <c r="AS1867" i="64" l="1"/>
  <c r="AT1863" i="64" s="1"/>
  <c r="AT1867" i="64" s="1"/>
  <c r="AX1657" i="64"/>
  <c r="AW1658" i="64"/>
  <c r="AY1621" i="64"/>
  <c r="AS1872" i="64" l="1"/>
  <c r="AS1868" i="64"/>
  <c r="AY1657" i="64"/>
  <c r="AX1658" i="64"/>
  <c r="AT1872" i="64"/>
  <c r="AU1863" i="64"/>
  <c r="AT1868" i="64"/>
  <c r="AZ1621" i="64"/>
  <c r="AU1867" i="64" l="1"/>
  <c r="AV1863" i="64" s="1"/>
  <c r="AV1867" i="64" s="1"/>
  <c r="AZ1657" i="64"/>
  <c r="AY1658" i="64"/>
  <c r="BA1621" i="64"/>
  <c r="AU1872" i="64" l="1"/>
  <c r="AU1868" i="64"/>
  <c r="BA1657" i="64"/>
  <c r="AZ1658" i="64"/>
  <c r="AV1872" i="64"/>
  <c r="AV1868" i="64"/>
  <c r="AW1863" i="64"/>
  <c r="BB1621" i="64"/>
  <c r="M1621" i="64" s="1"/>
  <c r="AW1867" i="64" l="1"/>
  <c r="AW1872" i="64" s="1"/>
  <c r="BB1657" i="64"/>
  <c r="M1657" i="64" s="1"/>
  <c r="BA1658" i="64"/>
  <c r="BC1621" i="64"/>
  <c r="AW1868" i="64" l="1"/>
  <c r="AX1863" i="64"/>
  <c r="AX1867" i="64" s="1"/>
  <c r="AX1868" i="64" s="1"/>
  <c r="BC1657" i="64"/>
  <c r="BB1658" i="64"/>
  <c r="M1658" i="64" s="1"/>
  <c r="BD1621" i="64"/>
  <c r="AY1863" i="64" l="1"/>
  <c r="AY1867" i="64" s="1"/>
  <c r="AZ1863" i="64" s="1"/>
  <c r="AZ1867" i="64" s="1"/>
  <c r="AX1872" i="64"/>
  <c r="BD1657" i="64"/>
  <c r="BC1658" i="64"/>
  <c r="BE1621" i="64"/>
  <c r="AY1868" i="64" l="1"/>
  <c r="AY1872" i="64"/>
  <c r="BE1657" i="64"/>
  <c r="BD1658" i="64"/>
  <c r="AZ1872" i="64"/>
  <c r="AZ1868" i="64"/>
  <c r="BA1863" i="64"/>
  <c r="BA1867" i="64" s="1"/>
  <c r="BF1621" i="64"/>
  <c r="BF1657" i="64" l="1"/>
  <c r="BE1658" i="64"/>
  <c r="BA1872" i="64"/>
  <c r="BB1863" i="64"/>
  <c r="BB1867" i="64" s="1"/>
  <c r="M1867" i="64" s="1"/>
  <c r="BA1868" i="64"/>
  <c r="BG1621" i="64"/>
  <c r="BG1657" i="64" l="1"/>
  <c r="BF1658" i="64"/>
  <c r="BB1868" i="64"/>
  <c r="BC1863" i="64"/>
  <c r="BB1872" i="64"/>
  <c r="BH1621" i="64"/>
  <c r="BC1867" i="64" l="1"/>
  <c r="BC1872" i="64" s="1"/>
  <c r="BH1657" i="64"/>
  <c r="BG1658" i="64"/>
  <c r="BI1621" i="64"/>
  <c r="BD1863" i="64" l="1"/>
  <c r="BD1867" i="64" s="1"/>
  <c r="BD1868" i="64" s="1"/>
  <c r="BC1868" i="64"/>
  <c r="BI1657" i="64"/>
  <c r="BH1658" i="64"/>
  <c r="BJ1621" i="64"/>
  <c r="BE1863" i="64" l="1"/>
  <c r="BE1867" i="64" s="1"/>
  <c r="BD1872" i="64"/>
  <c r="BJ1657" i="64"/>
  <c r="BI1658" i="64"/>
  <c r="BK1621" i="64"/>
  <c r="BF1863" i="64" l="1"/>
  <c r="BF1867" i="64" s="1"/>
  <c r="BF1868" i="64" s="1"/>
  <c r="BE1872" i="64"/>
  <c r="BE1868" i="64"/>
  <c r="BK1657" i="64"/>
  <c r="BJ1658" i="64"/>
  <c r="BL1621" i="64"/>
  <c r="BF1872" i="64" l="1"/>
  <c r="BG1863" i="64"/>
  <c r="BG1867" i="64" s="1"/>
  <c r="BL1657" i="64"/>
  <c r="BK1658" i="64"/>
  <c r="BM1621" i="64"/>
  <c r="BG1872" i="64" l="1"/>
  <c r="BH1863" i="64"/>
  <c r="BH1867" i="64" s="1"/>
  <c r="BH1872" i="64" s="1"/>
  <c r="BG1868" i="64"/>
  <c r="BM1657" i="64"/>
  <c r="BL1658" i="64"/>
  <c r="BN1621" i="64"/>
  <c r="N1621" i="64" s="1"/>
  <c r="BI1863" i="64" l="1"/>
  <c r="BI1867" i="64" s="1"/>
  <c r="BJ1863" i="64" s="1"/>
  <c r="BJ1867" i="64" s="1"/>
  <c r="BH1868" i="64"/>
  <c r="BN1657" i="64"/>
  <c r="N1657" i="64" s="1"/>
  <c r="BM1658" i="64"/>
  <c r="BO1621" i="64"/>
  <c r="BI1868" i="64" l="1"/>
  <c r="BI1872" i="64"/>
  <c r="BO1657" i="64"/>
  <c r="BN1658" i="64"/>
  <c r="N1658" i="64" s="1"/>
  <c r="BK1863" i="64"/>
  <c r="BJ1868" i="64"/>
  <c r="BJ1872" i="64"/>
  <c r="BP1621" i="64"/>
  <c r="BK1867" i="64" l="1"/>
  <c r="BK1868" i="64" s="1"/>
  <c r="BP1657" i="64"/>
  <c r="BO1658" i="64"/>
  <c r="BQ1621" i="64"/>
  <c r="BL1863" i="64" l="1"/>
  <c r="BL1867" i="64" s="1"/>
  <c r="BM1863" i="64" s="1"/>
  <c r="BM1867" i="64" s="1"/>
  <c r="BK1872" i="64"/>
  <c r="BQ1657" i="64"/>
  <c r="BP1658" i="64"/>
  <c r="BR1621" i="64"/>
  <c r="BL1872" i="64" l="1"/>
  <c r="BL1868" i="64"/>
  <c r="BR1657" i="64"/>
  <c r="BQ1658" i="64"/>
  <c r="BM1872" i="64"/>
  <c r="BN1863" i="64"/>
  <c r="BN1867" i="64" s="1"/>
  <c r="N1867" i="64" s="1"/>
  <c r="BM1868" i="64"/>
  <c r="BS1621" i="64"/>
  <c r="BS1657" i="64" l="1"/>
  <c r="BR1658" i="64"/>
  <c r="BN1872" i="64"/>
  <c r="BO1863" i="64"/>
  <c r="BN1868" i="64"/>
  <c r="BT1621" i="64"/>
  <c r="BO1867" i="64" l="1"/>
  <c r="BO1868" i="64" s="1"/>
  <c r="BT1657" i="64"/>
  <c r="BS1658" i="64"/>
  <c r="BU1621" i="64"/>
  <c r="BP1863" i="64" l="1"/>
  <c r="BP1867" i="64" s="1"/>
  <c r="BQ1863" i="64" s="1"/>
  <c r="BO1872" i="64"/>
  <c r="BU1657" i="64"/>
  <c r="BT1658" i="64"/>
  <c r="BV1621" i="64"/>
  <c r="BP1868" i="64" l="1"/>
  <c r="BP1872" i="64"/>
  <c r="BQ1867" i="64"/>
  <c r="BQ1872" i="64" s="1"/>
  <c r="BV1657" i="64"/>
  <c r="BU1658" i="64"/>
  <c r="BW1621" i="64"/>
  <c r="BR1863" i="64" l="1"/>
  <c r="BR1867" i="64" s="1"/>
  <c r="BR1872" i="64" s="1"/>
  <c r="BQ1868" i="64"/>
  <c r="BW1657" i="64"/>
  <c r="BV1658" i="64"/>
  <c r="BX1621" i="64"/>
  <c r="BR1868" i="64" l="1"/>
  <c r="BS1863" i="64"/>
  <c r="BS1867" i="64" s="1"/>
  <c r="BX1657" i="64"/>
  <c r="BW1658" i="64"/>
  <c r="BY1621" i="64"/>
  <c r="BS1872" i="64" l="1"/>
  <c r="BS1868" i="64"/>
  <c r="BT1863" i="64"/>
  <c r="BT1867" i="64" s="1"/>
  <c r="BU1863" i="64" s="1"/>
  <c r="BY1657" i="64"/>
  <c r="BX1658" i="64"/>
  <c r="BZ1621" i="64"/>
  <c r="O1621" i="64" s="1"/>
  <c r="BT1872" i="64" l="1"/>
  <c r="BT1868" i="64"/>
  <c r="BU1867" i="64"/>
  <c r="BU1868" i="64" s="1"/>
  <c r="BZ1657" i="64"/>
  <c r="O1657" i="64" s="1"/>
  <c r="BY1658" i="64"/>
  <c r="CA1621" i="64"/>
  <c r="BU1872" i="64" l="1"/>
  <c r="BV1863" i="64"/>
  <c r="BV1867" i="64" s="1"/>
  <c r="BV1872" i="64" s="1"/>
  <c r="CA1657" i="64"/>
  <c r="BZ1658" i="64"/>
  <c r="O1658" i="64" s="1"/>
  <c r="CB1621" i="64"/>
  <c r="BW1863" i="64" l="1"/>
  <c r="BW1867" i="64" s="1"/>
  <c r="BV1868" i="64"/>
  <c r="CB1657" i="64"/>
  <c r="CA1658" i="64"/>
  <c r="CC1621" i="64"/>
  <c r="BW1868" i="64" l="1"/>
  <c r="BW1872" i="64"/>
  <c r="BX1863" i="64"/>
  <c r="BX1867" i="64" s="1"/>
  <c r="BX1868" i="64" s="1"/>
  <c r="CC1657" i="64"/>
  <c r="CB1658" i="64"/>
  <c r="CD1621" i="64"/>
  <c r="BY1863" i="64" l="1"/>
  <c r="BY1867" i="64" s="1"/>
  <c r="BY1868" i="64" s="1"/>
  <c r="BX1872" i="64"/>
  <c r="CD1657" i="64"/>
  <c r="CC1658" i="64"/>
  <c r="CE1621" i="64"/>
  <c r="BZ1863" i="64" l="1"/>
  <c r="BZ1867" i="64" s="1"/>
  <c r="BY1872" i="64"/>
  <c r="CE1657" i="64"/>
  <c r="CD1658" i="64"/>
  <c r="CF1621" i="64"/>
  <c r="BZ1868" i="64" l="1"/>
  <c r="O1867" i="64"/>
  <c r="CA1863" i="64"/>
  <c r="CA1867" i="64" s="1"/>
  <c r="BZ1872" i="64"/>
  <c r="CF1657" i="64"/>
  <c r="CE1658" i="64"/>
  <c r="CG1621" i="64"/>
  <c r="CA1868" i="64" l="1"/>
  <c r="CB1863" i="64"/>
  <c r="CB1867" i="64" s="1"/>
  <c r="CC1863" i="64" s="1"/>
  <c r="CA1872" i="64"/>
  <c r="CG1657" i="64"/>
  <c r="CF1658" i="64"/>
  <c r="CH1621" i="64"/>
  <c r="CB1868" i="64" l="1"/>
  <c r="CB1872" i="64"/>
  <c r="CC1867" i="64"/>
  <c r="CC1868" i="64" s="1"/>
  <c r="CH1657" i="64"/>
  <c r="CG1658" i="64"/>
  <c r="CI1621" i="64"/>
  <c r="CD1863" i="64" l="1"/>
  <c r="CD1867" i="64" s="1"/>
  <c r="CD1868" i="64" s="1"/>
  <c r="CC1872" i="64"/>
  <c r="CI1657" i="64"/>
  <c r="CH1658" i="64"/>
  <c r="CJ1621" i="64"/>
  <c r="CD1872" i="64" l="1"/>
  <c r="CE1863" i="64"/>
  <c r="CE1867" i="64" s="1"/>
  <c r="CE1868" i="64" s="1"/>
  <c r="CJ1657" i="64"/>
  <c r="CI1658" i="64"/>
  <c r="CK1621" i="64"/>
  <c r="CE1872" i="64" l="1"/>
  <c r="CF1863" i="64"/>
  <c r="CF1867" i="64" s="1"/>
  <c r="CF1868" i="64" s="1"/>
  <c r="CK1657" i="64"/>
  <c r="CJ1658" i="64"/>
  <c r="CL1621" i="64"/>
  <c r="P1621" i="64" s="1"/>
  <c r="CF1872" i="64" l="1"/>
  <c r="CG1863" i="64"/>
  <c r="CG1867" i="64" s="1"/>
  <c r="CL1657" i="64"/>
  <c r="P1657" i="64" s="1"/>
  <c r="CK1658" i="64"/>
  <c r="CH1863" i="64" l="1"/>
  <c r="CH1867" i="64" s="1"/>
  <c r="CI1863" i="64" s="1"/>
  <c r="CG1868" i="64"/>
  <c r="CG1872" i="64"/>
  <c r="CL1658" i="64"/>
  <c r="P1658" i="64" l="1"/>
  <c r="CH1872" i="64"/>
  <c r="CH1868" i="64"/>
  <c r="CI1867" i="64"/>
  <c r="CJ1863" i="64" s="1"/>
  <c r="CJ1867" i="64" s="1"/>
  <c r="CP1621" i="64"/>
  <c r="CI1872" i="64" l="1"/>
  <c r="CI1868" i="64"/>
  <c r="CP1623" i="64"/>
  <c r="CQ1621" i="64"/>
  <c r="CJ1868" i="64"/>
  <c r="CK1863" i="64"/>
  <c r="CK1867" i="64" s="1"/>
  <c r="CJ1872" i="64"/>
  <c r="CQ1623" i="64" l="1"/>
  <c r="CR1621" i="64"/>
  <c r="CK1872" i="64"/>
  <c r="CK1868" i="64"/>
  <c r="CL1863" i="64"/>
  <c r="CL1867" i="64" s="1"/>
  <c r="P1867" i="64" s="1"/>
  <c r="CR1623" i="64" l="1"/>
  <c r="CS1621" i="64"/>
  <c r="CL1868" i="64"/>
  <c r="CL1872" i="64"/>
  <c r="CO1863" i="64" l="1"/>
  <c r="CO1867" i="64" s="1"/>
  <c r="K1863" i="64"/>
  <c r="CS1623" i="64"/>
  <c r="CT1621" i="64"/>
  <c r="CO1868" i="64" l="1"/>
  <c r="CP1863" i="64"/>
  <c r="CP1867" i="64" s="1"/>
  <c r="CO1872" i="64"/>
  <c r="CT1623" i="64"/>
  <c r="CU1621" i="64"/>
  <c r="CP1868" i="64" l="1"/>
  <c r="CQ1863" i="64"/>
  <c r="CQ1867" i="64" s="1"/>
  <c r="CP1872" i="64"/>
  <c r="CU1623" i="64"/>
  <c r="CV1621" i="64"/>
  <c r="CR1863" i="64" l="1"/>
  <c r="CR1867" i="64" s="1"/>
  <c r="CQ1868" i="64"/>
  <c r="CQ1872" i="64"/>
  <c r="CV1623" i="64"/>
  <c r="CW1621" i="64"/>
  <c r="L1863" i="64" l="1"/>
  <c r="CW1623" i="64"/>
  <c r="CX1621" i="64"/>
  <c r="CS1863" i="64"/>
  <c r="CS1867" i="64" s="1"/>
  <c r="CR1868" i="64"/>
  <c r="CR1872" i="64"/>
  <c r="CT1863" i="64" l="1"/>
  <c r="CT1867" i="64" s="1"/>
  <c r="CS1868" i="64"/>
  <c r="CS1872" i="64"/>
  <c r="CX1623" i="64"/>
  <c r="CY1621" i="64"/>
  <c r="CY1623" i="64" l="1"/>
  <c r="CZ1621" i="64"/>
  <c r="CT1868" i="64"/>
  <c r="CU1863" i="64"/>
  <c r="CU1867" i="64" s="1"/>
  <c r="CT1872" i="64"/>
  <c r="CU1868" i="64" l="1"/>
  <c r="CV1863" i="64"/>
  <c r="CV1867" i="64" s="1"/>
  <c r="CU1872" i="64"/>
  <c r="CZ1623" i="64"/>
  <c r="DA1621" i="64"/>
  <c r="M1863" i="64" l="1"/>
  <c r="CV1868" i="64"/>
  <c r="CW1863" i="64"/>
  <c r="CW1867" i="64" s="1"/>
  <c r="CV1872" i="64"/>
  <c r="DA1623" i="64"/>
  <c r="DB1621" i="64"/>
  <c r="DB1623" i="64" l="1"/>
  <c r="DC1621" i="64"/>
  <c r="CW1868" i="64"/>
  <c r="CX1863" i="64"/>
  <c r="CX1867" i="64" s="1"/>
  <c r="CW1872" i="64"/>
  <c r="CX1868" i="64" l="1"/>
  <c r="CY1863" i="64"/>
  <c r="CY1867" i="64" s="1"/>
  <c r="CX1872" i="64"/>
  <c r="DC1623" i="64"/>
  <c r="DD1621" i="64"/>
  <c r="DD1623" i="64" l="1"/>
  <c r="DE1621" i="64"/>
  <c r="CZ1863" i="64"/>
  <c r="CZ1867" i="64" s="1"/>
  <c r="CY1868" i="64"/>
  <c r="CY1872" i="64"/>
  <c r="N1863" i="64" l="1"/>
  <c r="DA1863" i="64"/>
  <c r="DA1867" i="64" s="1"/>
  <c r="CZ1868" i="64"/>
  <c r="CZ1872" i="64"/>
  <c r="DE1623" i="64"/>
  <c r="DF1621" i="64"/>
  <c r="DF1623" i="64" l="1"/>
  <c r="DG1621" i="64"/>
  <c r="DB1863" i="64"/>
  <c r="DB1867" i="64" s="1"/>
  <c r="DA1868" i="64"/>
  <c r="DA1872" i="64"/>
  <c r="DB1868" i="64" l="1"/>
  <c r="DC1863" i="64"/>
  <c r="DC1867" i="64" s="1"/>
  <c r="DB1872" i="64"/>
  <c r="DG1623" i="64"/>
  <c r="DH1621" i="64"/>
  <c r="DC1868" i="64" l="1"/>
  <c r="DD1863" i="64"/>
  <c r="DD1867" i="64" s="1"/>
  <c r="DC1872" i="64"/>
  <c r="DH1623" i="64"/>
  <c r="DI1621" i="64"/>
  <c r="O1863" i="64" l="1"/>
  <c r="DI1623" i="64"/>
  <c r="DJ1621" i="64"/>
  <c r="DD1868" i="64"/>
  <c r="DE1863" i="64"/>
  <c r="DE1867" i="64" s="1"/>
  <c r="DD1872" i="64"/>
  <c r="DE1868" i="64" l="1"/>
  <c r="DF1863" i="64"/>
  <c r="DF1867" i="64" s="1"/>
  <c r="DE1872" i="64"/>
  <c r="DJ1623" i="64"/>
  <c r="DK1621" i="64"/>
  <c r="DL1621" i="64" s="1"/>
  <c r="DL1623" i="64" s="1"/>
  <c r="DK1623" i="64" l="1"/>
  <c r="DF1868" i="64"/>
  <c r="DG1863" i="64"/>
  <c r="DG1867" i="64" s="1"/>
  <c r="DF1872" i="64"/>
  <c r="DH1863" i="64" l="1"/>
  <c r="DH1867" i="64" s="1"/>
  <c r="DG1868" i="64"/>
  <c r="DG1872" i="64"/>
  <c r="P1863" i="64" l="1"/>
  <c r="DI1863" i="64"/>
  <c r="DI1867" i="64" s="1"/>
  <c r="DH1868" i="64"/>
  <c r="DH1872" i="64"/>
  <c r="DJ1863" i="64" l="1"/>
  <c r="DJ1867" i="64" s="1"/>
  <c r="DI1868" i="64"/>
  <c r="DI1872" i="64"/>
  <c r="DJ1868" i="64" l="1"/>
  <c r="DK1863" i="64"/>
  <c r="DK1867" i="64" s="1"/>
  <c r="DL1863" i="64" s="1"/>
  <c r="DJ1872" i="64"/>
  <c r="DL1867" i="64" l="1"/>
  <c r="K1868" i="64"/>
  <c r="L1868" i="64"/>
  <c r="M1868" i="64"/>
  <c r="N1868" i="64"/>
  <c r="O1868" i="64"/>
  <c r="DK1868" i="64"/>
  <c r="DK1872" i="64"/>
  <c r="DL1868" i="64" l="1"/>
  <c r="P1868" i="64"/>
  <c r="DL1872" i="64"/>
  <c r="K1872" i="64" l="1"/>
  <c r="L1872" i="64"/>
  <c r="M1872" i="64"/>
  <c r="N1872" i="64"/>
  <c r="O1872" i="64"/>
  <c r="P1872" i="64"/>
  <c r="S1977" i="64"/>
  <c r="K1977" i="64" s="1"/>
  <c r="CO1757" i="64" l="1"/>
  <c r="CO1764" i="64" l="1"/>
  <c r="CO2213" i="64" l="1"/>
  <c r="CO2218" i="64" s="1"/>
  <c r="CO2826" i="64" l="1"/>
  <c r="CO2828" i="64" s="1"/>
  <c r="CP2826" i="64" l="1"/>
  <c r="CQ2826" i="64" l="1"/>
  <c r="CP2828" i="64"/>
  <c r="CR2826" i="64" l="1"/>
  <c r="CQ2828" i="64"/>
  <c r="CR2828" i="64" l="1"/>
  <c r="CS2826" i="64"/>
  <c r="CT2826" i="64" l="1"/>
  <c r="CS2828" i="64"/>
  <c r="CU2826" i="64" l="1"/>
  <c r="CT2828" i="64"/>
  <c r="CU2828" i="64" l="1"/>
  <c r="CV2826" i="64"/>
  <c r="CV2828" i="64" l="1"/>
  <c r="CW2826" i="64"/>
  <c r="CW2828" i="64" l="1"/>
  <c r="CX2826" i="64"/>
  <c r="CY2826" i="64" l="1"/>
  <c r="CX2828" i="64"/>
  <c r="CZ2826" i="64" l="1"/>
  <c r="CY2828" i="64"/>
  <c r="DA2826" i="64" l="1"/>
  <c r="CZ2828" i="64"/>
  <c r="DA2828" i="64" l="1"/>
  <c r="DB2826" i="64"/>
  <c r="DC2826" i="64" l="1"/>
  <c r="DB2828" i="64"/>
  <c r="DC2828" i="64" l="1"/>
  <c r="DD2826" i="64"/>
  <c r="DE2826" i="64" l="1"/>
  <c r="DD2828" i="64"/>
  <c r="DF2826" i="64" l="1"/>
  <c r="DE2828" i="64"/>
  <c r="DF2828" i="64" l="1"/>
  <c r="DG2826" i="64"/>
  <c r="DH2826" i="64" l="1"/>
  <c r="DG2828" i="64"/>
  <c r="DH2828" i="64" l="1"/>
  <c r="DI2826" i="64"/>
  <c r="DI2828" i="64" l="1"/>
  <c r="DJ2826" i="64"/>
  <c r="DJ2828" i="64" l="1"/>
  <c r="DK2826" i="64"/>
  <c r="DK2828" i="64" l="1"/>
  <c r="DL2826" i="64"/>
  <c r="DL2828" i="64" s="1"/>
  <c r="CP2848" i="64" l="1"/>
  <c r="CP2851" i="64" s="1"/>
  <c r="CX2848" i="64"/>
  <c r="CX2851" i="64" s="1"/>
  <c r="DF2848" i="64"/>
  <c r="DF2851" i="64" s="1"/>
  <c r="CQ2848" i="64"/>
  <c r="CQ2851" i="64" s="1"/>
  <c r="CY2848" i="64"/>
  <c r="CY2851" i="64" s="1"/>
  <c r="DG2848" i="64"/>
  <c r="DG2851" i="64" s="1"/>
  <c r="CR2848" i="64"/>
  <c r="CR2851" i="64" s="1"/>
  <c r="CZ2848" i="64"/>
  <c r="CZ2851" i="64" s="1"/>
  <c r="DH2848" i="64"/>
  <c r="DH2851" i="64" s="1"/>
  <c r="CS2848" i="64"/>
  <c r="CS2851" i="64" s="1"/>
  <c r="DA2848" i="64"/>
  <c r="DA2851" i="64" s="1"/>
  <c r="DI2848" i="64"/>
  <c r="DI2851" i="64" s="1"/>
  <c r="CT2848" i="64"/>
  <c r="CT2851" i="64" s="1"/>
  <c r="DB2848" i="64"/>
  <c r="DB2851" i="64" s="1"/>
  <c r="DJ2848" i="64"/>
  <c r="DJ2851" i="64" s="1"/>
  <c r="CU2848" i="64"/>
  <c r="CU2851" i="64" s="1"/>
  <c r="DC2848" i="64"/>
  <c r="DC2851" i="64" s="1"/>
  <c r="DK2848" i="64"/>
  <c r="DK2851" i="64" s="1"/>
  <c r="CV2848" i="64"/>
  <c r="CV2851" i="64" s="1"/>
  <c r="DD2848" i="64"/>
  <c r="DD2851" i="64" s="1"/>
  <c r="DL2848" i="64"/>
  <c r="DL2851" i="64" s="1"/>
  <c r="CO2848" i="64"/>
  <c r="CO2851" i="64" s="1"/>
  <c r="CW2848" i="64"/>
  <c r="CW2851" i="64" s="1"/>
  <c r="DE2848" i="64"/>
  <c r="DE2851" i="64" s="1"/>
  <c r="L2213" i="64" l="1"/>
  <c r="CS2214" i="64" a="1"/>
  <c r="CS2214" i="64" s="1"/>
  <c r="CT2214" i="64" a="1"/>
  <c r="CT2214" i="64" s="1"/>
  <c r="CU2214" i="64" a="1"/>
  <c r="CU2214" i="64" s="1"/>
  <c r="CV2214" i="64" a="1"/>
  <c r="CV2214" i="64" s="1"/>
  <c r="CW2214" i="64" a="1"/>
  <c r="CW2214" i="64" s="1"/>
  <c r="CX2214" i="64" a="1"/>
  <c r="CX2214" i="64" s="1"/>
  <c r="CY2214" i="64" a="1"/>
  <c r="CY2214" i="64" s="1"/>
  <c r="CZ2214" i="64" a="1"/>
  <c r="CZ2214" i="64" s="1"/>
  <c r="DA2214" i="64" a="1"/>
  <c r="DA2214" i="64" s="1"/>
  <c r="DB2214" i="64" a="1"/>
  <c r="DB2214" i="64" s="1"/>
  <c r="DC2214" i="64" a="1"/>
  <c r="DC2214" i="64" s="1"/>
  <c r="DD2214" i="64" a="1"/>
  <c r="DD2214" i="64" s="1"/>
  <c r="DE2214" i="64" a="1"/>
  <c r="DE2214" i="64" s="1"/>
  <c r="DF2214" i="64" a="1"/>
  <c r="DF2214" i="64" s="1"/>
  <c r="DG2214" i="64" a="1"/>
  <c r="DG2214" i="64" s="1"/>
  <c r="DH2214" i="64" a="1"/>
  <c r="DH2214" i="64" s="1"/>
  <c r="DI2214" i="64" a="1"/>
  <c r="DI2214" i="64" s="1"/>
  <c r="DJ2214" i="64" a="1"/>
  <c r="DJ2214" i="64" s="1"/>
  <c r="DK2214" i="64" a="1"/>
  <c r="DK2214" i="64" s="1"/>
  <c r="DL2214" i="64" a="1"/>
  <c r="DL2214" i="64" s="1"/>
  <c r="S18" i="861" l="1"/>
  <c r="S22" i="861"/>
  <c r="S64" i="861"/>
  <c r="K64" i="861"/>
  <c r="L64" i="861"/>
  <c r="M64" i="861"/>
  <c r="N64" i="861"/>
  <c r="O64" i="861"/>
  <c r="P64" i="861"/>
  <c r="S69" i="861"/>
  <c r="S75" i="861" s="1"/>
  <c r="K69" i="861"/>
  <c r="L69" i="861"/>
  <c r="M69" i="861"/>
  <c r="N69" i="861"/>
  <c r="O69" i="861"/>
  <c r="P69" i="861"/>
  <c r="L73" i="861"/>
  <c r="M73" i="861"/>
  <c r="N73" i="861"/>
  <c r="O73" i="861"/>
  <c r="P73" i="861"/>
  <c r="S95" i="861"/>
  <c r="S27" i="861" l="1"/>
  <c r="K75" i="861"/>
  <c r="M75" i="861"/>
  <c r="N75" i="861"/>
  <c r="L75" i="861"/>
  <c r="O75" i="861"/>
  <c r="P95" i="861"/>
  <c r="N95" i="861"/>
  <c r="L95" i="861"/>
  <c r="K22" i="861"/>
  <c r="K2745" i="64" s="1"/>
  <c r="O101" i="861"/>
  <c r="M101" i="861"/>
  <c r="O44" i="861"/>
  <c r="M44" i="861"/>
  <c r="O95" i="861"/>
  <c r="M95" i="861"/>
  <c r="K95" i="861"/>
  <c r="L44" i="861"/>
  <c r="L22" i="861"/>
  <c r="L2745" i="64" s="1"/>
  <c r="P22" i="861"/>
  <c r="P2745" i="64" s="1"/>
  <c r="N22" i="861"/>
  <c r="N2745" i="64" s="1"/>
  <c r="P101" i="861"/>
  <c r="N101" i="861"/>
  <c r="L101" i="861"/>
  <c r="P44" i="861"/>
  <c r="N44" i="861"/>
  <c r="M18" i="861"/>
  <c r="M2719" i="64" s="1"/>
  <c r="K18" i="861"/>
  <c r="K2719" i="64" s="1"/>
  <c r="P75" i="861"/>
  <c r="CH2745" i="64"/>
  <c r="BZ2745" i="64"/>
  <c r="BR2745" i="64"/>
  <c r="BJ2745" i="64"/>
  <c r="BB2745" i="64"/>
  <c r="AT2745" i="64"/>
  <c r="AL2745" i="64"/>
  <c r="AD2745" i="64"/>
  <c r="V2745" i="64"/>
  <c r="CI2719" i="64"/>
  <c r="CI2796" i="64"/>
  <c r="CI12" i="863"/>
  <c r="CA2719" i="64"/>
  <c r="CA2796" i="64"/>
  <c r="CA12" i="863"/>
  <c r="BS2719" i="64"/>
  <c r="BS2796" i="64"/>
  <c r="BS12" i="863"/>
  <c r="BK2719" i="64"/>
  <c r="BK2796" i="64"/>
  <c r="BK12" i="863"/>
  <c r="BC2719" i="64"/>
  <c r="BC2796" i="64"/>
  <c r="BC12" i="863"/>
  <c r="AU2719" i="64"/>
  <c r="AU2796" i="64"/>
  <c r="AU12" i="863"/>
  <c r="AM2719" i="64"/>
  <c r="AM2796" i="64"/>
  <c r="AM12" i="863"/>
  <c r="AE2719" i="64"/>
  <c r="AE2796" i="64"/>
  <c r="AE12" i="863"/>
  <c r="W2719" i="64"/>
  <c r="W2796" i="64"/>
  <c r="W12" i="863"/>
  <c r="CG2745" i="64"/>
  <c r="BY2745" i="64"/>
  <c r="BQ2745" i="64"/>
  <c r="BI2745" i="64"/>
  <c r="BA2745" i="64"/>
  <c r="AS2745" i="64"/>
  <c r="AK2745" i="64"/>
  <c r="AC2745" i="64"/>
  <c r="U2745" i="64"/>
  <c r="CH2719" i="64"/>
  <c r="CH2796" i="64"/>
  <c r="CH12" i="863"/>
  <c r="BZ2719" i="64"/>
  <c r="BZ2796" i="64"/>
  <c r="BZ12" i="863"/>
  <c r="BR2719" i="64"/>
  <c r="BR2796" i="64"/>
  <c r="BR12" i="863"/>
  <c r="BJ2719" i="64"/>
  <c r="BJ2796" i="64"/>
  <c r="BJ12" i="863"/>
  <c r="BB2719" i="64"/>
  <c r="BB2796" i="64"/>
  <c r="BB12" i="863"/>
  <c r="AT2719" i="64"/>
  <c r="AT2796" i="64"/>
  <c r="AT12" i="863"/>
  <c r="AL2719" i="64"/>
  <c r="AL2796" i="64"/>
  <c r="AL12" i="863"/>
  <c r="AD2719" i="64"/>
  <c r="AD2796" i="64"/>
  <c r="AD12" i="863"/>
  <c r="V2719" i="64"/>
  <c r="V2796" i="64"/>
  <c r="V12" i="863"/>
  <c r="L18" i="861"/>
  <c r="CF2745" i="64"/>
  <c r="BX2745" i="64"/>
  <c r="BP2745" i="64"/>
  <c r="BH2745" i="64"/>
  <c r="AZ2745" i="64"/>
  <c r="AR2745" i="64"/>
  <c r="AJ2745" i="64"/>
  <c r="AB2745" i="64"/>
  <c r="T2745" i="64"/>
  <c r="CG2719" i="64"/>
  <c r="CG2796" i="64"/>
  <c r="CG12" i="863"/>
  <c r="BY2719" i="64"/>
  <c r="BY2796" i="64"/>
  <c r="BY12" i="863"/>
  <c r="BQ2719" i="64"/>
  <c r="BQ2796" i="64"/>
  <c r="BQ12" i="863"/>
  <c r="BI2719" i="64"/>
  <c r="BI2796" i="64"/>
  <c r="BI12" i="863"/>
  <c r="BA2719" i="64"/>
  <c r="BA2796" i="64"/>
  <c r="BA12" i="863"/>
  <c r="AS2719" i="64"/>
  <c r="AS2796" i="64"/>
  <c r="AS12" i="863"/>
  <c r="AK2719" i="64"/>
  <c r="AK2796" i="64"/>
  <c r="AK12" i="863"/>
  <c r="AC2719" i="64"/>
  <c r="AC2796" i="64"/>
  <c r="AC12" i="863"/>
  <c r="U2719" i="64"/>
  <c r="U2796" i="64"/>
  <c r="U12" i="863"/>
  <c r="CE2745" i="64"/>
  <c r="BW2745" i="64"/>
  <c r="BO2745" i="64"/>
  <c r="BG2745" i="64"/>
  <c r="AY2745" i="64"/>
  <c r="AQ2745" i="64"/>
  <c r="AI2745" i="64"/>
  <c r="AA2745" i="64"/>
  <c r="S2745" i="64"/>
  <c r="S2749" i="64" s="1"/>
  <c r="CF2719" i="64"/>
  <c r="CF2796" i="64"/>
  <c r="CF12" i="863"/>
  <c r="BX2719" i="64"/>
  <c r="BX2796" i="64"/>
  <c r="BX12" i="863"/>
  <c r="BP2719" i="64"/>
  <c r="BP2796" i="64"/>
  <c r="BP12" i="863"/>
  <c r="BH2719" i="64"/>
  <c r="BH2796" i="64"/>
  <c r="BH12" i="863"/>
  <c r="AZ2719" i="64"/>
  <c r="AZ2796" i="64"/>
  <c r="AZ12" i="863"/>
  <c r="AR2719" i="64"/>
  <c r="AR2796" i="64"/>
  <c r="AR12" i="863"/>
  <c r="AJ2719" i="64"/>
  <c r="AJ2796" i="64"/>
  <c r="AJ12" i="863"/>
  <c r="AB2719" i="64"/>
  <c r="AB2796" i="64"/>
  <c r="AB12" i="863"/>
  <c r="T2719" i="64"/>
  <c r="T2796" i="64"/>
  <c r="T12" i="863"/>
  <c r="CL2745" i="64"/>
  <c r="CD2745" i="64"/>
  <c r="BV2745" i="64"/>
  <c r="BN2745" i="64"/>
  <c r="BF2745" i="64"/>
  <c r="AX2745" i="64"/>
  <c r="AP2745" i="64"/>
  <c r="AH2745" i="64"/>
  <c r="Z2745" i="64"/>
  <c r="CE2719" i="64"/>
  <c r="CE2796" i="64"/>
  <c r="CE12" i="863"/>
  <c r="BW2719" i="64"/>
  <c r="BW2796" i="64"/>
  <c r="BW12" i="863"/>
  <c r="BO2719" i="64"/>
  <c r="BO2796" i="64"/>
  <c r="BO12" i="863"/>
  <c r="BG2719" i="64"/>
  <c r="BG2796" i="64"/>
  <c r="BG12" i="863"/>
  <c r="AY2719" i="64"/>
  <c r="AY2796" i="64"/>
  <c r="AY12" i="863"/>
  <c r="AQ2719" i="64"/>
  <c r="AQ2796" i="64"/>
  <c r="AQ12" i="863"/>
  <c r="AI2719" i="64"/>
  <c r="AI2796" i="64"/>
  <c r="AI12" i="863"/>
  <c r="AA2719" i="64"/>
  <c r="AA2796" i="64"/>
  <c r="AA12" i="863"/>
  <c r="S2719" i="64"/>
  <c r="S2723" i="64" s="1"/>
  <c r="S2796" i="64"/>
  <c r="S2800" i="64" s="1"/>
  <c r="S12" i="863"/>
  <c r="CK2745" i="64"/>
  <c r="CC2745" i="64"/>
  <c r="BU2745" i="64"/>
  <c r="BM2745" i="64"/>
  <c r="BE2745" i="64"/>
  <c r="AW2745" i="64"/>
  <c r="AO2745" i="64"/>
  <c r="AG2745" i="64"/>
  <c r="Y2745" i="64"/>
  <c r="O22" i="861"/>
  <c r="CL2719" i="64"/>
  <c r="CL2796" i="64"/>
  <c r="CL12" i="863"/>
  <c r="CD2719" i="64"/>
  <c r="CD2796" i="64"/>
  <c r="CD12" i="863"/>
  <c r="BV2719" i="64"/>
  <c r="BV2796" i="64"/>
  <c r="BV12" i="863"/>
  <c r="BN2719" i="64"/>
  <c r="BN2796" i="64"/>
  <c r="BN12" i="863"/>
  <c r="BF2719" i="64"/>
  <c r="BF2796" i="64"/>
  <c r="BF12" i="863"/>
  <c r="AX2719" i="64"/>
  <c r="AX2796" i="64"/>
  <c r="AX12" i="863"/>
  <c r="AP2719" i="64"/>
  <c r="AP2796" i="64"/>
  <c r="AP12" i="863"/>
  <c r="AH2719" i="64"/>
  <c r="AH2796" i="64"/>
  <c r="AH12" i="863"/>
  <c r="Z2719" i="64"/>
  <c r="Z2796" i="64"/>
  <c r="Z12" i="863"/>
  <c r="P18" i="861"/>
  <c r="CJ2745" i="64"/>
  <c r="CB2745" i="64"/>
  <c r="BT2745" i="64"/>
  <c r="BL2745" i="64"/>
  <c r="BD2745" i="64"/>
  <c r="AV2745" i="64"/>
  <c r="AN2745" i="64"/>
  <c r="AF2745" i="64"/>
  <c r="X2745" i="64"/>
  <c r="CK2719" i="64"/>
  <c r="CK2796" i="64"/>
  <c r="CK12" i="863"/>
  <c r="CC2719" i="64"/>
  <c r="CC2796" i="64"/>
  <c r="CC12" i="863"/>
  <c r="BU2719" i="64"/>
  <c r="BU2796" i="64"/>
  <c r="BU12" i="863"/>
  <c r="BM2719" i="64"/>
  <c r="BM2796" i="64"/>
  <c r="BM12" i="863"/>
  <c r="BE2719" i="64"/>
  <c r="BE2796" i="64"/>
  <c r="BE12" i="863"/>
  <c r="AW2719" i="64"/>
  <c r="AW2796" i="64"/>
  <c r="AW12" i="863"/>
  <c r="AO2719" i="64"/>
  <c r="AO2796" i="64"/>
  <c r="AO12" i="863"/>
  <c r="AG2719" i="64"/>
  <c r="AG2796" i="64"/>
  <c r="AG12" i="863"/>
  <c r="Y2719" i="64"/>
  <c r="Y2796" i="64"/>
  <c r="Y12" i="863"/>
  <c r="O18" i="861"/>
  <c r="CI2745" i="64"/>
  <c r="CA2745" i="64"/>
  <c r="BS2745" i="64"/>
  <c r="BK2745" i="64"/>
  <c r="BC2745" i="64"/>
  <c r="AU2745" i="64"/>
  <c r="AM2745" i="64"/>
  <c r="AE2745" i="64"/>
  <c r="W2745" i="64"/>
  <c r="M22" i="861"/>
  <c r="CJ2719" i="64"/>
  <c r="CJ2796" i="64"/>
  <c r="CJ12" i="863"/>
  <c r="CB2719" i="64"/>
  <c r="CB2796" i="64"/>
  <c r="CB12" i="863"/>
  <c r="BT2719" i="64"/>
  <c r="BT2796" i="64"/>
  <c r="BT12" i="863"/>
  <c r="BL2719" i="64"/>
  <c r="BL2796" i="64"/>
  <c r="BL12" i="863"/>
  <c r="BD2719" i="64"/>
  <c r="BD2796" i="64"/>
  <c r="BD12" i="863"/>
  <c r="AV2719" i="64"/>
  <c r="AV2796" i="64"/>
  <c r="AV12" i="863"/>
  <c r="AN2719" i="64"/>
  <c r="AN2796" i="64"/>
  <c r="AN12" i="863"/>
  <c r="AF2719" i="64"/>
  <c r="AF2796" i="64"/>
  <c r="AF12" i="863"/>
  <c r="X2719" i="64"/>
  <c r="X2796" i="64"/>
  <c r="X12" i="863"/>
  <c r="N18" i="861"/>
  <c r="S28" i="861" l="1"/>
  <c r="M27" i="861"/>
  <c r="M28" i="861" s="1"/>
  <c r="L27" i="861"/>
  <c r="L28" i="861" s="1"/>
  <c r="P27" i="861"/>
  <c r="P28" i="861" s="1"/>
  <c r="K27" i="861"/>
  <c r="K28" i="861" s="1"/>
  <c r="N27" i="861"/>
  <c r="N28" i="861" s="1"/>
  <c r="K12" i="863"/>
  <c r="M2796" i="64"/>
  <c r="K2796" i="64"/>
  <c r="M12" i="863"/>
  <c r="T2800" i="64"/>
  <c r="T2802" i="64" s="1"/>
  <c r="AH71" i="863"/>
  <c r="AH69" i="863"/>
  <c r="AH23" i="863" s="1"/>
  <c r="AH33" i="861" s="1"/>
  <c r="AH67" i="863"/>
  <c r="AG69" i="863"/>
  <c r="AG23" i="863" s="1"/>
  <c r="AG33" i="861" s="1"/>
  <c r="AG67" i="863"/>
  <c r="AG71" i="863"/>
  <c r="BD69" i="863"/>
  <c r="BD23" i="863" s="1"/>
  <c r="BD33" i="861" s="1"/>
  <c r="BD67" i="863"/>
  <c r="BD71" i="863"/>
  <c r="BE69" i="863"/>
  <c r="BE23" i="863" s="1"/>
  <c r="BE33" i="861" s="1"/>
  <c r="BE67" i="863"/>
  <c r="BE71" i="863"/>
  <c r="CD71" i="863"/>
  <c r="CD69" i="863"/>
  <c r="CD23" i="863" s="1"/>
  <c r="CD33" i="861" s="1"/>
  <c r="CD67" i="863"/>
  <c r="AI71" i="863"/>
  <c r="AI69" i="863"/>
  <c r="AI23" i="863" s="1"/>
  <c r="AI33" i="861" s="1"/>
  <c r="AI67" i="863"/>
  <c r="BH71" i="863"/>
  <c r="BH69" i="863"/>
  <c r="BH23" i="863" s="1"/>
  <c r="BH33" i="861" s="1"/>
  <c r="BH67" i="863"/>
  <c r="BI71" i="863"/>
  <c r="BI69" i="863"/>
  <c r="BI23" i="863" s="1"/>
  <c r="BI33" i="861" s="1"/>
  <c r="BI67" i="863"/>
  <c r="BZ67" i="863"/>
  <c r="BZ71" i="863"/>
  <c r="BZ69" i="863"/>
  <c r="BZ23" i="863" s="1"/>
  <c r="BZ33" i="861" s="1"/>
  <c r="AM67" i="863"/>
  <c r="AM71" i="863"/>
  <c r="AM69" i="863"/>
  <c r="AM23" i="863" s="1"/>
  <c r="AM33" i="861" s="1"/>
  <c r="AF69" i="863"/>
  <c r="AF23" i="863" s="1"/>
  <c r="AF33" i="861" s="1"/>
  <c r="AF67" i="863"/>
  <c r="AF71" i="863"/>
  <c r="CB69" i="863"/>
  <c r="CB23" i="863" s="1"/>
  <c r="CB33" i="861" s="1"/>
  <c r="CB67" i="863"/>
  <c r="CB71" i="863"/>
  <c r="CC69" i="863"/>
  <c r="CC23" i="863" s="1"/>
  <c r="CC33" i="861" s="1"/>
  <c r="CC67" i="863"/>
  <c r="CC71" i="863"/>
  <c r="AP71" i="863"/>
  <c r="AP69" i="863"/>
  <c r="AP23" i="863" s="1"/>
  <c r="AP33" i="861" s="1"/>
  <c r="AP67" i="863"/>
  <c r="BG71" i="863"/>
  <c r="BG69" i="863"/>
  <c r="BG23" i="863" s="1"/>
  <c r="BG33" i="861" s="1"/>
  <c r="BG67" i="863"/>
  <c r="T67" i="863"/>
  <c r="T71" i="863"/>
  <c r="T69" i="863"/>
  <c r="T23" i="863" s="1"/>
  <c r="T33" i="861" s="1"/>
  <c r="CF71" i="863"/>
  <c r="CF69" i="863"/>
  <c r="CF23" i="863" s="1"/>
  <c r="CF33" i="861" s="1"/>
  <c r="CF67" i="863"/>
  <c r="U71" i="863"/>
  <c r="U69" i="863"/>
  <c r="U23" i="863" s="1"/>
  <c r="U33" i="861" s="1"/>
  <c r="U67" i="863"/>
  <c r="CG71" i="863"/>
  <c r="CG69" i="863"/>
  <c r="CG23" i="863" s="1"/>
  <c r="CG33" i="861" s="1"/>
  <c r="CG67" i="863"/>
  <c r="AL67" i="863"/>
  <c r="AL71" i="863"/>
  <c r="AL69" i="863"/>
  <c r="AL23" i="863" s="1"/>
  <c r="AL33" i="861" s="1"/>
  <c r="BK67" i="863"/>
  <c r="BK71" i="863"/>
  <c r="BK69" i="863"/>
  <c r="BK23" i="863" s="1"/>
  <c r="BK33" i="861" s="1"/>
  <c r="BN71" i="863"/>
  <c r="BN69" i="863"/>
  <c r="BN23" i="863" s="1"/>
  <c r="BN33" i="861" s="1"/>
  <c r="BN67" i="863"/>
  <c r="AS71" i="863"/>
  <c r="AS69" i="863"/>
  <c r="AS23" i="863" s="1"/>
  <c r="AS33" i="861" s="1"/>
  <c r="AS67" i="863"/>
  <c r="L2719" i="64"/>
  <c r="L2796" i="64"/>
  <c r="L12" i="863"/>
  <c r="L19" i="861"/>
  <c r="BJ67" i="863"/>
  <c r="BJ71" i="863"/>
  <c r="BJ69" i="863"/>
  <c r="BJ23" i="863" s="1"/>
  <c r="BJ33" i="861" s="1"/>
  <c r="W67" i="863"/>
  <c r="W71" i="863"/>
  <c r="W69" i="863"/>
  <c r="W23" i="863" s="1"/>
  <c r="W33" i="861" s="1"/>
  <c r="CI67" i="863"/>
  <c r="CI71" i="863"/>
  <c r="CI69" i="863"/>
  <c r="CI23" i="863" s="1"/>
  <c r="CI33" i="861" s="1"/>
  <c r="P2719" i="64"/>
  <c r="P2796" i="64"/>
  <c r="P12" i="863"/>
  <c r="P19" i="861"/>
  <c r="S67" i="863"/>
  <c r="S71" i="863"/>
  <c r="S69" i="863"/>
  <c r="CE71" i="863"/>
  <c r="CE69" i="863"/>
  <c r="CE23" i="863" s="1"/>
  <c r="CE33" i="861" s="1"/>
  <c r="CE67" i="863"/>
  <c r="AR71" i="863"/>
  <c r="AR69" i="863"/>
  <c r="AR23" i="863" s="1"/>
  <c r="AR33" i="861" s="1"/>
  <c r="AR67" i="863"/>
  <c r="BL69" i="863"/>
  <c r="BL23" i="863" s="1"/>
  <c r="BL33" i="861" s="1"/>
  <c r="BL67" i="863"/>
  <c r="BL71" i="863"/>
  <c r="O2719" i="64"/>
  <c r="O2796" i="64"/>
  <c r="O12" i="863"/>
  <c r="O19" i="861"/>
  <c r="BM69" i="863"/>
  <c r="BM23" i="863" s="1"/>
  <c r="BM33" i="861" s="1"/>
  <c r="BM67" i="863"/>
  <c r="BM71" i="863"/>
  <c r="Z71" i="863"/>
  <c r="Z69" i="863"/>
  <c r="Z23" i="863" s="1"/>
  <c r="Z33" i="861" s="1"/>
  <c r="Z67" i="863"/>
  <c r="CL71" i="863"/>
  <c r="CL69" i="863"/>
  <c r="CL23" i="863" s="1"/>
  <c r="CL33" i="861" s="1"/>
  <c r="CL67" i="863"/>
  <c r="S2802" i="64"/>
  <c r="AQ71" i="863"/>
  <c r="AQ69" i="863"/>
  <c r="AQ67" i="863"/>
  <c r="T2723" i="64"/>
  <c r="T2725" i="64" s="1"/>
  <c r="BP71" i="863"/>
  <c r="BP69" i="863"/>
  <c r="BP23" i="863" s="1"/>
  <c r="BP33" i="861" s="1"/>
  <c r="BP67" i="863"/>
  <c r="BQ71" i="863"/>
  <c r="BQ69" i="863"/>
  <c r="BQ23" i="863" s="1"/>
  <c r="BQ33" i="861" s="1"/>
  <c r="BQ67" i="863"/>
  <c r="V67" i="863"/>
  <c r="V71" i="863"/>
  <c r="V69" i="863"/>
  <c r="V23" i="863" s="1"/>
  <c r="V33" i="861" s="1"/>
  <c r="CH67" i="863"/>
  <c r="CH71" i="863"/>
  <c r="CH69" i="863"/>
  <c r="CH23" i="863" s="1"/>
  <c r="CH33" i="861" s="1"/>
  <c r="AU67" i="863"/>
  <c r="AU71" i="863"/>
  <c r="AU69" i="863"/>
  <c r="AU23" i="863" s="1"/>
  <c r="AU33" i="861" s="1"/>
  <c r="O27" i="861"/>
  <c r="O28" i="861" s="1"/>
  <c r="BT69" i="863"/>
  <c r="BT23" i="863" s="1"/>
  <c r="BT33" i="861" s="1"/>
  <c r="BT67" i="863"/>
  <c r="BT71" i="863"/>
  <c r="N2719" i="64"/>
  <c r="N2796" i="64"/>
  <c r="N12" i="863"/>
  <c r="N19" i="861"/>
  <c r="CJ69" i="863"/>
  <c r="CJ23" i="863" s="1"/>
  <c r="CJ33" i="861" s="1"/>
  <c r="CJ67" i="863"/>
  <c r="CJ71" i="863"/>
  <c r="S2725" i="64"/>
  <c r="BO71" i="863"/>
  <c r="BO69" i="863"/>
  <c r="BO67" i="863"/>
  <c r="AB71" i="863"/>
  <c r="AB69" i="863"/>
  <c r="AB23" i="863" s="1"/>
  <c r="AB33" i="861" s="1"/>
  <c r="AB67" i="863"/>
  <c r="AC71" i="863"/>
  <c r="AC69" i="863"/>
  <c r="AC23" i="863" s="1"/>
  <c r="AC33" i="861" s="1"/>
  <c r="AC67" i="863"/>
  <c r="AT67" i="863"/>
  <c r="AT71" i="863"/>
  <c r="AT69" i="863"/>
  <c r="AT23" i="863" s="1"/>
  <c r="AT33" i="861" s="1"/>
  <c r="BS67" i="863"/>
  <c r="BS71" i="863"/>
  <c r="BS69" i="863"/>
  <c r="BS23" i="863" s="1"/>
  <c r="BS33" i="861" s="1"/>
  <c r="AN69" i="863"/>
  <c r="AN23" i="863" s="1"/>
  <c r="AN33" i="861" s="1"/>
  <c r="AN67" i="863"/>
  <c r="AN71" i="863"/>
  <c r="AO69" i="863"/>
  <c r="AO23" i="863" s="1"/>
  <c r="AO33" i="861" s="1"/>
  <c r="AO67" i="863"/>
  <c r="AO71" i="863"/>
  <c r="X69" i="863"/>
  <c r="X23" i="863" s="1"/>
  <c r="X33" i="861" s="1"/>
  <c r="X67" i="863"/>
  <c r="X71" i="863"/>
  <c r="Y69" i="863"/>
  <c r="Y23" i="863" s="1"/>
  <c r="Y33" i="861" s="1"/>
  <c r="Y67" i="863"/>
  <c r="Y71" i="863"/>
  <c r="CK69" i="863"/>
  <c r="CK23" i="863" s="1"/>
  <c r="CK33" i="861" s="1"/>
  <c r="CK67" i="863"/>
  <c r="CK71" i="863"/>
  <c r="AX71" i="863"/>
  <c r="AX69" i="863"/>
  <c r="AX23" i="863" s="1"/>
  <c r="AX33" i="861" s="1"/>
  <c r="AX67" i="863"/>
  <c r="AV69" i="863"/>
  <c r="AV23" i="863" s="1"/>
  <c r="AV33" i="861" s="1"/>
  <c r="AV67" i="863"/>
  <c r="AV71" i="863"/>
  <c r="AW69" i="863"/>
  <c r="AW23" i="863" s="1"/>
  <c r="AW33" i="861" s="1"/>
  <c r="AW67" i="863"/>
  <c r="AW71" i="863"/>
  <c r="BV71" i="863"/>
  <c r="BV69" i="863"/>
  <c r="BV23" i="863" s="1"/>
  <c r="BV33" i="861" s="1"/>
  <c r="BV67" i="863"/>
  <c r="AA71" i="863"/>
  <c r="AA69" i="863"/>
  <c r="AA23" i="863" s="1"/>
  <c r="AA33" i="861" s="1"/>
  <c r="AA67" i="863"/>
  <c r="AZ71" i="863"/>
  <c r="AZ69" i="863"/>
  <c r="AZ23" i="863" s="1"/>
  <c r="AZ33" i="861" s="1"/>
  <c r="AZ67" i="863"/>
  <c r="BA71" i="863"/>
  <c r="BA69" i="863"/>
  <c r="BA23" i="863" s="1"/>
  <c r="BA33" i="861" s="1"/>
  <c r="BA67" i="863"/>
  <c r="BR67" i="863"/>
  <c r="BR71" i="863"/>
  <c r="BR69" i="863"/>
  <c r="BR23" i="863" s="1"/>
  <c r="BR33" i="861" s="1"/>
  <c r="AE67" i="863"/>
  <c r="AE71" i="863"/>
  <c r="AE69" i="863"/>
  <c r="O2745" i="64"/>
  <c r="AY71" i="863"/>
  <c r="AY69" i="863"/>
  <c r="AY23" i="863" s="1"/>
  <c r="AY33" i="861" s="1"/>
  <c r="AY67" i="863"/>
  <c r="BX71" i="863"/>
  <c r="BX69" i="863"/>
  <c r="BX23" i="863" s="1"/>
  <c r="BX33" i="861" s="1"/>
  <c r="BX67" i="863"/>
  <c r="S2751" i="64"/>
  <c r="BY71" i="863"/>
  <c r="BY69" i="863"/>
  <c r="BY23" i="863" s="1"/>
  <c r="BY33" i="861" s="1"/>
  <c r="BY67" i="863"/>
  <c r="T2749" i="64"/>
  <c r="T2751" i="64" s="1"/>
  <c r="AD67" i="863"/>
  <c r="AD71" i="863"/>
  <c r="AD69" i="863"/>
  <c r="AD23" i="863" s="1"/>
  <c r="AD33" i="861" s="1"/>
  <c r="BC67" i="863"/>
  <c r="BC71" i="863"/>
  <c r="BC69" i="863"/>
  <c r="BU69" i="863"/>
  <c r="BU23" i="863" s="1"/>
  <c r="BU33" i="861" s="1"/>
  <c r="BU67" i="863"/>
  <c r="BU71" i="863"/>
  <c r="M2745" i="64"/>
  <c r="BF71" i="863"/>
  <c r="BF69" i="863"/>
  <c r="BF23" i="863" s="1"/>
  <c r="BF33" i="861" s="1"/>
  <c r="BF67" i="863"/>
  <c r="BW71" i="863"/>
  <c r="BW69" i="863"/>
  <c r="BW23" i="863" s="1"/>
  <c r="BW33" i="861" s="1"/>
  <c r="BW67" i="863"/>
  <c r="AJ71" i="863"/>
  <c r="AJ69" i="863"/>
  <c r="AJ23" i="863" s="1"/>
  <c r="AJ33" i="861" s="1"/>
  <c r="AJ67" i="863"/>
  <c r="AK71" i="863"/>
  <c r="AK69" i="863"/>
  <c r="AK23" i="863" s="1"/>
  <c r="AK33" i="861" s="1"/>
  <c r="AK67" i="863"/>
  <c r="BB67" i="863"/>
  <c r="BB71" i="863"/>
  <c r="BB69" i="863"/>
  <c r="BB23" i="863" s="1"/>
  <c r="BB33" i="861" s="1"/>
  <c r="CA67" i="863"/>
  <c r="CA71" i="863"/>
  <c r="CA69" i="863"/>
  <c r="M19" i="861"/>
  <c r="BI25" i="863" l="1"/>
  <c r="BI35" i="861" s="1"/>
  <c r="AV25" i="863"/>
  <c r="AV35" i="861" s="1"/>
  <c r="AB25" i="863"/>
  <c r="AB35" i="861" s="1"/>
  <c r="BJ25" i="863"/>
  <c r="BJ35" i="861" s="1"/>
  <c r="AS25" i="863"/>
  <c r="AS35" i="861" s="1"/>
  <c r="AL25" i="863"/>
  <c r="AL35" i="861" s="1"/>
  <c r="U25" i="863"/>
  <c r="U35" i="861" s="1"/>
  <c r="CB25" i="863"/>
  <c r="CB35" i="861" s="1"/>
  <c r="CD25" i="863"/>
  <c r="CD35" i="861" s="1"/>
  <c r="AO25" i="863"/>
  <c r="AO35" i="861" s="1"/>
  <c r="V25" i="863"/>
  <c r="V35" i="861" s="1"/>
  <c r="BW25" i="863"/>
  <c r="BW35" i="861" s="1"/>
  <c r="AY25" i="863"/>
  <c r="AY35" i="861" s="1"/>
  <c r="AA25" i="863"/>
  <c r="AA35" i="861" s="1"/>
  <c r="Y25" i="863"/>
  <c r="Y35" i="861" s="1"/>
  <c r="AT25" i="863"/>
  <c r="AT35" i="861" s="1"/>
  <c r="AU25" i="863"/>
  <c r="AU35" i="861" s="1"/>
  <c r="Z25" i="863"/>
  <c r="Z35" i="861" s="1"/>
  <c r="BL25" i="863"/>
  <c r="BL35" i="861" s="1"/>
  <c r="CE25" i="863"/>
  <c r="CE35" i="861" s="1"/>
  <c r="BG25" i="863"/>
  <c r="BG35" i="861" s="1"/>
  <c r="BE25" i="863"/>
  <c r="BE35" i="861" s="1"/>
  <c r="AG25" i="863"/>
  <c r="AG35" i="861" s="1"/>
  <c r="AK25" i="863"/>
  <c r="AK35" i="861" s="1"/>
  <c r="BY25" i="863"/>
  <c r="BY35" i="861" s="1"/>
  <c r="AN25" i="863"/>
  <c r="AN35" i="861" s="1"/>
  <c r="AQ25" i="863"/>
  <c r="AQ35" i="861" s="1"/>
  <c r="BM25" i="863"/>
  <c r="BM35" i="861" s="1"/>
  <c r="CI25" i="863"/>
  <c r="CI35" i="861" s="1"/>
  <c r="BZ25" i="863"/>
  <c r="BZ35" i="861" s="1"/>
  <c r="BH25" i="863"/>
  <c r="BH35" i="861" s="1"/>
  <c r="BR25" i="863"/>
  <c r="BR35" i="861" s="1"/>
  <c r="CA25" i="863"/>
  <c r="CA35" i="861" s="1"/>
  <c r="BC25" i="863"/>
  <c r="BC35" i="861" s="1"/>
  <c r="BA25" i="863"/>
  <c r="BA35" i="861" s="1"/>
  <c r="BO25" i="863"/>
  <c r="BO35" i="861" s="1"/>
  <c r="BQ25" i="863"/>
  <c r="BQ35" i="861" s="1"/>
  <c r="S25" i="863"/>
  <c r="S35" i="861" s="1"/>
  <c r="BN25" i="863"/>
  <c r="BN35" i="861" s="1"/>
  <c r="CF25" i="863"/>
  <c r="CF35" i="861" s="1"/>
  <c r="AF25" i="863"/>
  <c r="AF35" i="861" s="1"/>
  <c r="AM25" i="863"/>
  <c r="AM35" i="861" s="1"/>
  <c r="BF25" i="863"/>
  <c r="BF35" i="861" s="1"/>
  <c r="AE25" i="863"/>
  <c r="AE35" i="861" s="1"/>
  <c r="BV25" i="863"/>
  <c r="BV35" i="861" s="1"/>
  <c r="BT25" i="863"/>
  <c r="BT35" i="861" s="1"/>
  <c r="CH25" i="863"/>
  <c r="CH35" i="861" s="1"/>
  <c r="AP25" i="863"/>
  <c r="AP35" i="861" s="1"/>
  <c r="BD25" i="863"/>
  <c r="BD35" i="861" s="1"/>
  <c r="AH25" i="863"/>
  <c r="AH35" i="861" s="1"/>
  <c r="AD25" i="863"/>
  <c r="AD35" i="861" s="1"/>
  <c r="AW25" i="863"/>
  <c r="AW35" i="861" s="1"/>
  <c r="AX25" i="863"/>
  <c r="AX35" i="861" s="1"/>
  <c r="AC25" i="863"/>
  <c r="AC35" i="861" s="1"/>
  <c r="CJ25" i="863"/>
  <c r="CJ35" i="861" s="1"/>
  <c r="W25" i="863"/>
  <c r="W35" i="861" s="1"/>
  <c r="BK25" i="863"/>
  <c r="BK35" i="861" s="1"/>
  <c r="CG25" i="863"/>
  <c r="CG35" i="861" s="1"/>
  <c r="T25" i="863"/>
  <c r="T35" i="861" s="1"/>
  <c r="CC25" i="863"/>
  <c r="CC35" i="861" s="1"/>
  <c r="AI25" i="863"/>
  <c r="AI35" i="861" s="1"/>
  <c r="X25" i="863"/>
  <c r="X35" i="861" s="1"/>
  <c r="BB25" i="863"/>
  <c r="BB35" i="861" s="1"/>
  <c r="AJ25" i="863"/>
  <c r="AJ35" i="861" s="1"/>
  <c r="BU25" i="863"/>
  <c r="BU35" i="861" s="1"/>
  <c r="BX25" i="863"/>
  <c r="BX35" i="861" s="1"/>
  <c r="AZ25" i="863"/>
  <c r="AZ35" i="861" s="1"/>
  <c r="CK25" i="863"/>
  <c r="CK35" i="861" s="1"/>
  <c r="BS25" i="863"/>
  <c r="BS35" i="861" s="1"/>
  <c r="BP25" i="863"/>
  <c r="BP35" i="861" s="1"/>
  <c r="CL25" i="863"/>
  <c r="CL35" i="861" s="1"/>
  <c r="AR25" i="863"/>
  <c r="AR35" i="861" s="1"/>
  <c r="U2800" i="64"/>
  <c r="U2723" i="64"/>
  <c r="V2723" i="64" s="1"/>
  <c r="W2723" i="64" s="1"/>
  <c r="W2725" i="64" s="1"/>
  <c r="P71" i="863"/>
  <c r="N71" i="863"/>
  <c r="L71" i="863"/>
  <c r="O71" i="863"/>
  <c r="AJ22" i="863"/>
  <c r="AJ32" i="861" s="1"/>
  <c r="AJ72" i="863"/>
  <c r="Y22" i="863"/>
  <c r="Y32" i="861" s="1"/>
  <c r="Y72" i="863"/>
  <c r="CA23" i="863"/>
  <c r="CA33" i="861" s="1"/>
  <c r="P69" i="863"/>
  <c r="S23" i="863"/>
  <c r="K69" i="863"/>
  <c r="AF22" i="863"/>
  <c r="AF32" i="861" s="1"/>
  <c r="AF72" i="863"/>
  <c r="AI22" i="863"/>
  <c r="AI32" i="861" s="1"/>
  <c r="AI72" i="863"/>
  <c r="AG22" i="863"/>
  <c r="AG32" i="861" s="1"/>
  <c r="AG72" i="863"/>
  <c r="AK22" i="863"/>
  <c r="AK32" i="861" s="1"/>
  <c r="AK72" i="863"/>
  <c r="BB22" i="863"/>
  <c r="BB32" i="861" s="1"/>
  <c r="BB72" i="863"/>
  <c r="CA22" i="863"/>
  <c r="CA32" i="861" s="1"/>
  <c r="CA72" i="863"/>
  <c r="P67" i="863"/>
  <c r="BA22" i="863"/>
  <c r="BA32" i="861" s="1"/>
  <c r="BA72" i="863"/>
  <c r="AC22" i="863"/>
  <c r="AC32" i="861" s="1"/>
  <c r="AC72" i="863"/>
  <c r="V22" i="863"/>
  <c r="V32" i="861" s="1"/>
  <c r="V72" i="863"/>
  <c r="CL22" i="863"/>
  <c r="CL32" i="861" s="1"/>
  <c r="CL72" i="863"/>
  <c r="K71" i="863"/>
  <c r="CB22" i="863"/>
  <c r="CB32" i="861" s="1"/>
  <c r="CB72" i="863"/>
  <c r="AM22" i="863"/>
  <c r="AM32" i="861" s="1"/>
  <c r="AM72" i="863"/>
  <c r="BH22" i="863"/>
  <c r="BH32" i="861" s="1"/>
  <c r="BH72" i="863"/>
  <c r="AA22" i="863"/>
  <c r="AA32" i="861" s="1"/>
  <c r="AA72" i="863"/>
  <c r="BF22" i="863"/>
  <c r="BF32" i="861" s="1"/>
  <c r="BF72" i="863"/>
  <c r="BY22" i="863"/>
  <c r="BY32" i="861" s="1"/>
  <c r="BY72" i="863"/>
  <c r="AY22" i="863"/>
  <c r="AY32" i="861" s="1"/>
  <c r="AY72" i="863"/>
  <c r="X22" i="863"/>
  <c r="X32" i="861" s="1"/>
  <c r="X72" i="863"/>
  <c r="AO22" i="863"/>
  <c r="AO32" i="861" s="1"/>
  <c r="AO72" i="863"/>
  <c r="AR22" i="863"/>
  <c r="AR32" i="861" s="1"/>
  <c r="AR72" i="863"/>
  <c r="K67" i="863"/>
  <c r="S22" i="863"/>
  <c r="S72" i="863"/>
  <c r="CI22" i="863"/>
  <c r="CI32" i="861" s="1"/>
  <c r="CI72" i="863"/>
  <c r="CG22" i="863"/>
  <c r="CG32" i="861" s="1"/>
  <c r="CG72" i="863"/>
  <c r="T22" i="863"/>
  <c r="T32" i="861" s="1"/>
  <c r="T72" i="863"/>
  <c r="U2749" i="64"/>
  <c r="BD22" i="863"/>
  <c r="BD32" i="861" s="1"/>
  <c r="BD72" i="863"/>
  <c r="AH22" i="863"/>
  <c r="AH32" i="861" s="1"/>
  <c r="AH72" i="863"/>
  <c r="AN22" i="863"/>
  <c r="AN32" i="861" s="1"/>
  <c r="AN72" i="863"/>
  <c r="BW22" i="863"/>
  <c r="BW32" i="861" s="1"/>
  <c r="BW72" i="863"/>
  <c r="BX22" i="863"/>
  <c r="BX32" i="861" s="1"/>
  <c r="BX72" i="863"/>
  <c r="BV22" i="863"/>
  <c r="BV32" i="861" s="1"/>
  <c r="BV72" i="863"/>
  <c r="AV22" i="863"/>
  <c r="AV32" i="861" s="1"/>
  <c r="AV72" i="863"/>
  <c r="CK22" i="863"/>
  <c r="CK32" i="861" s="1"/>
  <c r="CK72" i="863"/>
  <c r="AT22" i="863"/>
  <c r="AT32" i="861" s="1"/>
  <c r="AT72" i="863"/>
  <c r="CJ22" i="863"/>
  <c r="CJ32" i="861" s="1"/>
  <c r="CJ72" i="863"/>
  <c r="BP22" i="863"/>
  <c r="BP32" i="861" s="1"/>
  <c r="BP72" i="863"/>
  <c r="M67" i="863"/>
  <c r="AQ22" i="863"/>
  <c r="AQ32" i="861" s="1"/>
  <c r="AQ72" i="863"/>
  <c r="CF22" i="863"/>
  <c r="CF32" i="861" s="1"/>
  <c r="CF72" i="863"/>
  <c r="CC22" i="863"/>
  <c r="CC32" i="861" s="1"/>
  <c r="CC72" i="863"/>
  <c r="BI22" i="863"/>
  <c r="BI32" i="861" s="1"/>
  <c r="BI37" i="861" s="1"/>
  <c r="BI39" i="861" s="1"/>
  <c r="BI52" i="861" s="1"/>
  <c r="BI72" i="863"/>
  <c r="BR22" i="863"/>
  <c r="BR32" i="861" s="1"/>
  <c r="BR72" i="863"/>
  <c r="AW22" i="863"/>
  <c r="AW32" i="861" s="1"/>
  <c r="AW72" i="863"/>
  <c r="BS22" i="863"/>
  <c r="BS32" i="861" s="1"/>
  <c r="BS72" i="863"/>
  <c r="BO22" i="863"/>
  <c r="BO32" i="861" s="1"/>
  <c r="O67" i="863"/>
  <c r="BO72" i="863"/>
  <c r="CH22" i="863"/>
  <c r="CH32" i="861" s="1"/>
  <c r="CH72" i="863"/>
  <c r="BQ22" i="863"/>
  <c r="BQ32" i="861" s="1"/>
  <c r="BQ72" i="863"/>
  <c r="AQ23" i="863"/>
  <c r="AQ33" i="861" s="1"/>
  <c r="M69" i="863"/>
  <c r="BM22" i="863"/>
  <c r="BM32" i="861" s="1"/>
  <c r="BM72" i="863"/>
  <c r="BJ22" i="863"/>
  <c r="BJ32" i="861" s="1"/>
  <c r="BJ72" i="863"/>
  <c r="AS22" i="863"/>
  <c r="AS32" i="861" s="1"/>
  <c r="AS72" i="863"/>
  <c r="BN22" i="863"/>
  <c r="BN32" i="861" s="1"/>
  <c r="BN72" i="863"/>
  <c r="CD22" i="863"/>
  <c r="CD32" i="861" s="1"/>
  <c r="CD72" i="863"/>
  <c r="BE22" i="863"/>
  <c r="BE32" i="861" s="1"/>
  <c r="BE72" i="863"/>
  <c r="BC23" i="863"/>
  <c r="BC33" i="861" s="1"/>
  <c r="N69" i="863"/>
  <c r="AE23" i="863"/>
  <c r="AE33" i="861" s="1"/>
  <c r="L69" i="863"/>
  <c r="BO23" i="863"/>
  <c r="BO33" i="861" s="1"/>
  <c r="O69" i="863"/>
  <c r="M71" i="863"/>
  <c r="CE22" i="863"/>
  <c r="CE32" i="861" s="1"/>
  <c r="CE72" i="863"/>
  <c r="AL22" i="863"/>
  <c r="AL32" i="861" s="1"/>
  <c r="AL72" i="863"/>
  <c r="BG22" i="863"/>
  <c r="BG32" i="861" s="1"/>
  <c r="BG72" i="863"/>
  <c r="AP22" i="863"/>
  <c r="AP32" i="861" s="1"/>
  <c r="AP72" i="863"/>
  <c r="BZ22" i="863"/>
  <c r="BZ32" i="861" s="1"/>
  <c r="BZ72" i="863"/>
  <c r="BT22" i="863"/>
  <c r="BT32" i="861" s="1"/>
  <c r="BT72" i="863"/>
  <c r="AU22" i="863"/>
  <c r="AU32" i="861" s="1"/>
  <c r="AU72" i="863"/>
  <c r="Z22" i="863"/>
  <c r="Z32" i="861" s="1"/>
  <c r="Z72" i="863"/>
  <c r="BL22" i="863"/>
  <c r="BL32" i="861" s="1"/>
  <c r="BL72" i="863"/>
  <c r="BK22" i="863"/>
  <c r="BK32" i="861" s="1"/>
  <c r="BK72" i="863"/>
  <c r="BU22" i="863"/>
  <c r="BU32" i="861" s="1"/>
  <c r="BU72" i="863"/>
  <c r="BC22" i="863"/>
  <c r="BC32" i="861" s="1"/>
  <c r="N67" i="863"/>
  <c r="BC72" i="863"/>
  <c r="AD22" i="863"/>
  <c r="AD32" i="861" s="1"/>
  <c r="AD72" i="863"/>
  <c r="AE22" i="863"/>
  <c r="AE32" i="861" s="1"/>
  <c r="AE72" i="863"/>
  <c r="L67" i="863"/>
  <c r="AZ22" i="863"/>
  <c r="AZ32" i="861" s="1"/>
  <c r="AZ72" i="863"/>
  <c r="AX22" i="863"/>
  <c r="AX32" i="861" s="1"/>
  <c r="AX72" i="863"/>
  <c r="AB22" i="863"/>
  <c r="AB32" i="861" s="1"/>
  <c r="AB72" i="863"/>
  <c r="W22" i="863"/>
  <c r="W32" i="861" s="1"/>
  <c r="W72" i="863"/>
  <c r="U22" i="863"/>
  <c r="U32" i="861" s="1"/>
  <c r="U72" i="863"/>
  <c r="AV37" i="861" l="1"/>
  <c r="AV39" i="861" s="1"/>
  <c r="AV52" i="861" s="1"/>
  <c r="AV53" i="861" s="1"/>
  <c r="AV54" i="861" s="1"/>
  <c r="AV55" i="861" s="1"/>
  <c r="AB37" i="861"/>
  <c r="AB39" i="861" s="1"/>
  <c r="AB52" i="861" s="1"/>
  <c r="AB53" i="861" s="1"/>
  <c r="AB54" i="861" s="1"/>
  <c r="AB55" i="861" s="1"/>
  <c r="AC37" i="861"/>
  <c r="AC39" i="861" s="1"/>
  <c r="AC52" i="861" s="1"/>
  <c r="AC53" i="861" s="1"/>
  <c r="AC54" i="861" s="1"/>
  <c r="AC55" i="861" s="1"/>
  <c r="CD37" i="861"/>
  <c r="CD39" i="861" s="1"/>
  <c r="CD52" i="861" s="1"/>
  <c r="CD53" i="861" s="1"/>
  <c r="CD54" i="861" s="1"/>
  <c r="CD55" i="861" s="1"/>
  <c r="U37" i="861"/>
  <c r="U39" i="861" s="1"/>
  <c r="U52" i="861" s="1"/>
  <c r="U53" i="861" s="1"/>
  <c r="U54" i="861" s="1"/>
  <c r="U55" i="861" s="1"/>
  <c r="AU37" i="861"/>
  <c r="AU39" i="861" s="1"/>
  <c r="AU52" i="861" s="1"/>
  <c r="AU53" i="861" s="1"/>
  <c r="AU54" i="861" s="1"/>
  <c r="AU55" i="861" s="1"/>
  <c r="BJ37" i="861"/>
  <c r="BJ39" i="861" s="1"/>
  <c r="BJ52" i="861" s="1"/>
  <c r="BJ53" i="861" s="1"/>
  <c r="BJ54" i="861" s="1"/>
  <c r="BJ55" i="861" s="1"/>
  <c r="BY37" i="861"/>
  <c r="BY39" i="861" s="1"/>
  <c r="BY52" i="861" s="1"/>
  <c r="BY53" i="861" s="1"/>
  <c r="BY54" i="861" s="1"/>
  <c r="BY55" i="861" s="1"/>
  <c r="BU37" i="861"/>
  <c r="BU39" i="861" s="1"/>
  <c r="BU52" i="861" s="1"/>
  <c r="BU53" i="861" s="1"/>
  <c r="BU54" i="861" s="1"/>
  <c r="BU55" i="861" s="1"/>
  <c r="BM37" i="861"/>
  <c r="BM39" i="861" s="1"/>
  <c r="BM52" i="861" s="1"/>
  <c r="BM53" i="861" s="1"/>
  <c r="BM54" i="861" s="1"/>
  <c r="BM55" i="861" s="1"/>
  <c r="BW37" i="861"/>
  <c r="BW39" i="861" s="1"/>
  <c r="BW52" i="861" s="1"/>
  <c r="BW53" i="861" s="1"/>
  <c r="BW54" i="861" s="1"/>
  <c r="BW55" i="861" s="1"/>
  <c r="CB37" i="861"/>
  <c r="CB39" i="861" s="1"/>
  <c r="CB52" i="861" s="1"/>
  <c r="CB53" i="861" s="1"/>
  <c r="CB54" i="861" s="1"/>
  <c r="CB55" i="861" s="1"/>
  <c r="BN37" i="861"/>
  <c r="BN39" i="861" s="1"/>
  <c r="BN52" i="861" s="1"/>
  <c r="BN53" i="861" s="1"/>
  <c r="BN54" i="861" s="1"/>
  <c r="BN55" i="861" s="1"/>
  <c r="BL37" i="861"/>
  <c r="BL39" i="861" s="1"/>
  <c r="BL52" i="861" s="1"/>
  <c r="BL53" i="861" s="1"/>
  <c r="BL54" i="861" s="1"/>
  <c r="BL55" i="861" s="1"/>
  <c r="AD37" i="861"/>
  <c r="AD39" i="861" s="1"/>
  <c r="AD52" i="861" s="1"/>
  <c r="AD53" i="861" s="1"/>
  <c r="AD54" i="861" s="1"/>
  <c r="AD55" i="861" s="1"/>
  <c r="AE37" i="861"/>
  <c r="AE39" i="861" s="1"/>
  <c r="AE52" i="861" s="1"/>
  <c r="AE53" i="861" s="1"/>
  <c r="AE54" i="861" s="1"/>
  <c r="AE55" i="861" s="1"/>
  <c r="CJ37" i="861"/>
  <c r="CJ39" i="861" s="1"/>
  <c r="CJ52" i="861" s="1"/>
  <c r="CJ53" i="861" s="1"/>
  <c r="CJ54" i="861" s="1"/>
  <c r="CJ55" i="861" s="1"/>
  <c r="AG37" i="861"/>
  <c r="AG39" i="861" s="1"/>
  <c r="AG52" i="861" s="1"/>
  <c r="AG53" i="861" s="1"/>
  <c r="AG54" i="861" s="1"/>
  <c r="AG55" i="861" s="1"/>
  <c r="BD37" i="861"/>
  <c r="BD39" i="861" s="1"/>
  <c r="BD52" i="861" s="1"/>
  <c r="BD53" i="861" s="1"/>
  <c r="BD54" i="861" s="1"/>
  <c r="BD55" i="861" s="1"/>
  <c r="AL37" i="861"/>
  <c r="AL39" i="861" s="1"/>
  <c r="AL52" i="861" s="1"/>
  <c r="AL53" i="861" s="1"/>
  <c r="AL54" i="861" s="1"/>
  <c r="AL55" i="861" s="1"/>
  <c r="BE37" i="861"/>
  <c r="BE39" i="861" s="1"/>
  <c r="BE52" i="861" s="1"/>
  <c r="BE53" i="861" s="1"/>
  <c r="BE54" i="861" s="1"/>
  <c r="BE55" i="861" s="1"/>
  <c r="AH37" i="861"/>
  <c r="AH39" i="861" s="1"/>
  <c r="AH52" i="861" s="1"/>
  <c r="AH53" i="861" s="1"/>
  <c r="AH54" i="861" s="1"/>
  <c r="AH55" i="861" s="1"/>
  <c r="Z37" i="861"/>
  <c r="Z39" i="861" s="1"/>
  <c r="Z52" i="861" s="1"/>
  <c r="Z53" i="861" s="1"/>
  <c r="Z54" i="861" s="1"/>
  <c r="Z55" i="861" s="1"/>
  <c r="CC37" i="861"/>
  <c r="CC39" i="861" s="1"/>
  <c r="CC52" i="861" s="1"/>
  <c r="CC53" i="861" s="1"/>
  <c r="CC54" i="861" s="1"/>
  <c r="CC55" i="861" s="1"/>
  <c r="BX37" i="861"/>
  <c r="BX39" i="861" s="1"/>
  <c r="BX52" i="861" s="1"/>
  <c r="BX53" i="861" s="1"/>
  <c r="BX54" i="861" s="1"/>
  <c r="BX55" i="861" s="1"/>
  <c r="AN37" i="861"/>
  <c r="AN39" i="861" s="1"/>
  <c r="AN52" i="861" s="1"/>
  <c r="AN53" i="861" s="1"/>
  <c r="AN54" i="861" s="1"/>
  <c r="AN55" i="861" s="1"/>
  <c r="AO37" i="861"/>
  <c r="AO39" i="861" s="1"/>
  <c r="AO52" i="861" s="1"/>
  <c r="AO53" i="861" s="1"/>
  <c r="AO54" i="861" s="1"/>
  <c r="AO55" i="861" s="1"/>
  <c r="BA37" i="861"/>
  <c r="BA39" i="861" s="1"/>
  <c r="BA52" i="861" s="1"/>
  <c r="BA53" i="861" s="1"/>
  <c r="BA54" i="861" s="1"/>
  <c r="BA55" i="861" s="1"/>
  <c r="BK37" i="861"/>
  <c r="BK39" i="861" s="1"/>
  <c r="BK52" i="861" s="1"/>
  <c r="BK53" i="861" s="1"/>
  <c r="BK54" i="861" s="1"/>
  <c r="BK55" i="861" s="1"/>
  <c r="AY37" i="861"/>
  <c r="AY39" i="861" s="1"/>
  <c r="AY52" i="861" s="1"/>
  <c r="AY53" i="861" s="1"/>
  <c r="AY54" i="861" s="1"/>
  <c r="AY55" i="861" s="1"/>
  <c r="BB37" i="861"/>
  <c r="BB39" i="861" s="1"/>
  <c r="BB52" i="861" s="1"/>
  <c r="BB53" i="861" s="1"/>
  <c r="BB54" i="861" s="1"/>
  <c r="BB55" i="861" s="1"/>
  <c r="BV37" i="861"/>
  <c r="BV39" i="861" s="1"/>
  <c r="BV52" i="861" s="1"/>
  <c r="BV53" i="861" s="1"/>
  <c r="BV54" i="861" s="1"/>
  <c r="BV55" i="861" s="1"/>
  <c r="CI37" i="861"/>
  <c r="CI39" i="861" s="1"/>
  <c r="CI52" i="861" s="1"/>
  <c r="CI53" i="861" s="1"/>
  <c r="CI54" i="861" s="1"/>
  <c r="CI55" i="861" s="1"/>
  <c r="CL37" i="861"/>
  <c r="CL39" i="861" s="1"/>
  <c r="CL52" i="861" s="1"/>
  <c r="CL53" i="861" s="1"/>
  <c r="CL54" i="861" s="1"/>
  <c r="CL55" i="861" s="1"/>
  <c r="V37" i="861"/>
  <c r="V39" i="861" s="1"/>
  <c r="V52" i="861" s="1"/>
  <c r="V53" i="861" s="1"/>
  <c r="V54" i="861" s="1"/>
  <c r="V55" i="861" s="1"/>
  <c r="BF37" i="861"/>
  <c r="BF39" i="861" s="1"/>
  <c r="BF52" i="861" s="1"/>
  <c r="BF53" i="861" s="1"/>
  <c r="BF54" i="861" s="1"/>
  <c r="BF55" i="861" s="1"/>
  <c r="BP37" i="861"/>
  <c r="BP39" i="861" s="1"/>
  <c r="BP52" i="861" s="1"/>
  <c r="AK37" i="861"/>
  <c r="AK39" i="861" s="1"/>
  <c r="AK52" i="861" s="1"/>
  <c r="CF37" i="861"/>
  <c r="CF39" i="861" s="1"/>
  <c r="CF52" i="861" s="1"/>
  <c r="BI53" i="861"/>
  <c r="BI54" i="861" s="1"/>
  <c r="BI55" i="861" s="1"/>
  <c r="X37" i="861"/>
  <c r="X39" i="861" s="1"/>
  <c r="X52" i="861" s="1"/>
  <c r="AZ37" i="861"/>
  <c r="AZ39" i="861" s="1"/>
  <c r="AZ52" i="861" s="1"/>
  <c r="AF37" i="861"/>
  <c r="AF39" i="861" s="1"/>
  <c r="AF52" i="861" s="1"/>
  <c r="BT37" i="861"/>
  <c r="BT39" i="861" s="1"/>
  <c r="BT52" i="861" s="1"/>
  <c r="BZ37" i="861"/>
  <c r="BZ39" i="861" s="1"/>
  <c r="BZ52" i="861" s="1"/>
  <c r="AA37" i="861"/>
  <c r="AA39" i="861" s="1"/>
  <c r="AA52" i="861" s="1"/>
  <c r="AT37" i="861"/>
  <c r="AT39" i="861" s="1"/>
  <c r="AT52" i="861" s="1"/>
  <c r="BR37" i="861"/>
  <c r="BR39" i="861" s="1"/>
  <c r="AI37" i="861"/>
  <c r="AI39" i="861" s="1"/>
  <c r="AI52" i="861" s="1"/>
  <c r="CH37" i="861"/>
  <c r="CH39" i="861" s="1"/>
  <c r="CH52" i="861" s="1"/>
  <c r="AP37" i="861"/>
  <c r="AP39" i="861" s="1"/>
  <c r="AP52" i="861" s="1"/>
  <c r="BH37" i="861"/>
  <c r="BH39" i="861" s="1"/>
  <c r="BH52" i="861" s="1"/>
  <c r="Y37" i="861"/>
  <c r="Y39" i="861" s="1"/>
  <c r="BG37" i="861"/>
  <c r="BG39" i="861" s="1"/>
  <c r="BG52" i="861" s="1"/>
  <c r="AJ37" i="861"/>
  <c r="AJ39" i="861" s="1"/>
  <c r="AJ52" i="861" s="1"/>
  <c r="AS37" i="861"/>
  <c r="AS39" i="861" s="1"/>
  <c r="CE37" i="861"/>
  <c r="CE39" i="861" s="1"/>
  <c r="CE52" i="861" s="1"/>
  <c r="T37" i="861"/>
  <c r="T39" i="861" s="1"/>
  <c r="T52" i="861" s="1"/>
  <c r="W37" i="861"/>
  <c r="W39" i="861" s="1"/>
  <c r="W52" i="861" s="1"/>
  <c r="AR37" i="861"/>
  <c r="AR39" i="861" s="1"/>
  <c r="AM37" i="861"/>
  <c r="BQ37" i="861"/>
  <c r="BQ39" i="861" s="1"/>
  <c r="BQ52" i="861" s="1"/>
  <c r="AX37" i="861"/>
  <c r="AW37" i="861"/>
  <c r="AW39" i="861" s="1"/>
  <c r="AW52" i="861" s="1"/>
  <c r="CK37" i="861"/>
  <c r="CK39" i="861" s="1"/>
  <c r="CG37" i="861"/>
  <c r="CG39" i="861" s="1"/>
  <c r="BO37" i="861"/>
  <c r="BO39" i="861" s="1"/>
  <c r="BO52" i="861" s="1"/>
  <c r="BS37" i="861"/>
  <c r="BS39" i="861" s="1"/>
  <c r="BS52" i="861" s="1"/>
  <c r="BI40" i="861"/>
  <c r="BC37" i="861"/>
  <c r="BC39" i="861" s="1"/>
  <c r="BC52" i="861" s="1"/>
  <c r="AQ37" i="861"/>
  <c r="AQ39" i="861" s="1"/>
  <c r="AQ52" i="861" s="1"/>
  <c r="CA37" i="861"/>
  <c r="CA39" i="861" s="1"/>
  <c r="CA52" i="861" s="1"/>
  <c r="O25" i="863"/>
  <c r="L25" i="863"/>
  <c r="M25" i="863"/>
  <c r="N25" i="863"/>
  <c r="K25" i="863"/>
  <c r="L35" i="861"/>
  <c r="O35" i="861"/>
  <c r="P25" i="863"/>
  <c r="P35" i="861"/>
  <c r="K35" i="861"/>
  <c r="N35" i="861"/>
  <c r="M35" i="861"/>
  <c r="U2725" i="64"/>
  <c r="V2725" i="64"/>
  <c r="U2802" i="64"/>
  <c r="V2800" i="64"/>
  <c r="AY26" i="863"/>
  <c r="BH26" i="863"/>
  <c r="BK26" i="863"/>
  <c r="L23" i="863"/>
  <c r="L33" i="861"/>
  <c r="BN26" i="863"/>
  <c r="M23" i="863"/>
  <c r="M33" i="861"/>
  <c r="BP26" i="863"/>
  <c r="AV26" i="863"/>
  <c r="AN26" i="863"/>
  <c r="AR26" i="863"/>
  <c r="V26" i="863"/>
  <c r="P72" i="863"/>
  <c r="AG26" i="863"/>
  <c r="AD26" i="863"/>
  <c r="N72" i="863"/>
  <c r="BT26" i="863"/>
  <c r="AL26" i="863"/>
  <c r="BS26" i="863"/>
  <c r="CC26" i="863"/>
  <c r="CG26" i="863"/>
  <c r="BY26" i="863"/>
  <c r="AM26" i="863"/>
  <c r="P22" i="863"/>
  <c r="CA26" i="863"/>
  <c r="P23" i="863"/>
  <c r="P33" i="861"/>
  <c r="BG26" i="863"/>
  <c r="T26" i="863"/>
  <c r="U26" i="863"/>
  <c r="AX26" i="863"/>
  <c r="W26" i="863"/>
  <c r="BL26" i="863"/>
  <c r="N23" i="863"/>
  <c r="N33"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749" i="64"/>
  <c r="S26" i="863"/>
  <c r="K22" i="863"/>
  <c r="S32" i="861"/>
  <c r="X26" i="863"/>
  <c r="AA26" i="863"/>
  <c r="AJ26" i="863"/>
  <c r="L72" i="863"/>
  <c r="AE26" i="863"/>
  <c r="L22" i="863"/>
  <c r="X2723" i="64"/>
  <c r="X2725" i="64" s="1"/>
  <c r="O23" i="863"/>
  <c r="O33" i="861"/>
  <c r="CD26" i="863"/>
  <c r="BM26" i="863"/>
  <c r="CK26" i="863"/>
  <c r="BW26" i="863"/>
  <c r="CL26" i="863"/>
  <c r="U2751" i="64"/>
  <c r="AK26" i="863"/>
  <c r="K23" i="863"/>
  <c r="S33" i="861"/>
  <c r="K33" i="861" s="1"/>
  <c r="AV40" i="861" l="1"/>
  <c r="BY40" i="861"/>
  <c r="CC40" i="861"/>
  <c r="AU40" i="861"/>
  <c r="AC40" i="861"/>
  <c r="AO40" i="861"/>
  <c r="BW40" i="861"/>
  <c r="AB40" i="861"/>
  <c r="AD40" i="861"/>
  <c r="BJ40" i="861"/>
  <c r="AN40" i="861"/>
  <c r="BM40" i="861"/>
  <c r="CD40" i="861"/>
  <c r="BU40" i="861"/>
  <c r="BX40" i="861"/>
  <c r="AE40" i="861"/>
  <c r="CB40" i="861"/>
  <c r="CJ40" i="861"/>
  <c r="CI40" i="861"/>
  <c r="BN40" i="861"/>
  <c r="AG40" i="861"/>
  <c r="BK40" i="861"/>
  <c r="BT40" i="861"/>
  <c r="BL40" i="861"/>
  <c r="U40" i="861"/>
  <c r="BE40" i="861"/>
  <c r="BF40" i="861"/>
  <c r="AL40" i="861"/>
  <c r="BD40" i="861"/>
  <c r="V40" i="861"/>
  <c r="CF40" i="861"/>
  <c r="AH40" i="861"/>
  <c r="Z40" i="861"/>
  <c r="BP40" i="861"/>
  <c r="BA40" i="861"/>
  <c r="AY40" i="861"/>
  <c r="BV40" i="861"/>
  <c r="BH40" i="861"/>
  <c r="BB40" i="861"/>
  <c r="CL40" i="861"/>
  <c r="AA40" i="861"/>
  <c r="AP40" i="861"/>
  <c r="AI40" i="861"/>
  <c r="CH40" i="861"/>
  <c r="AT40" i="861"/>
  <c r="BZ40" i="861"/>
  <c r="AF53" i="861"/>
  <c r="AF54" i="861" s="1"/>
  <c r="AF55" i="861" s="1"/>
  <c r="AQ53" i="861"/>
  <c r="AQ54" i="861" s="1"/>
  <c r="AQ55" i="861" s="1"/>
  <c r="AF40" i="861"/>
  <c r="CE53" i="861"/>
  <c r="CE54" i="861" s="1"/>
  <c r="CE55" i="861" s="1"/>
  <c r="X53" i="861"/>
  <c r="X54" i="861" s="1"/>
  <c r="X55" i="861" s="1"/>
  <c r="AS40" i="861"/>
  <c r="AS52" i="861"/>
  <c r="T53" i="861"/>
  <c r="T54" i="861" s="1"/>
  <c r="T55" i="861" s="1"/>
  <c r="BC53" i="861"/>
  <c r="BC54" i="861" s="1"/>
  <c r="BC55" i="861" s="1"/>
  <c r="CE40" i="861"/>
  <c r="AJ53" i="861"/>
  <c r="AJ54" i="861" s="1"/>
  <c r="AJ55" i="861" s="1"/>
  <c r="BO53" i="861"/>
  <c r="BO54" i="861" s="1"/>
  <c r="BO55" i="861" s="1"/>
  <c r="BG53" i="861"/>
  <c r="BG54" i="861" s="1"/>
  <c r="BG55" i="861" s="1"/>
  <c r="BG40" i="861"/>
  <c r="Y40" i="861"/>
  <c r="Y52" i="861"/>
  <c r="T40" i="861"/>
  <c r="AK40" i="861"/>
  <c r="BH53" i="861"/>
  <c r="BH54" i="861" s="1"/>
  <c r="BH55" i="861" s="1"/>
  <c r="AZ53" i="861"/>
  <c r="AZ54" i="861" s="1"/>
  <c r="AZ55" i="861" s="1"/>
  <c r="AP53" i="861"/>
  <c r="AP54" i="861" s="1"/>
  <c r="AP55" i="861" s="1"/>
  <c r="CG40" i="861"/>
  <c r="CG52" i="861"/>
  <c r="CH53" i="861"/>
  <c r="CH54" i="861" s="1"/>
  <c r="CH55" i="861" s="1"/>
  <c r="CF53" i="861"/>
  <c r="CF54" i="861" s="1"/>
  <c r="CF55" i="861" s="1"/>
  <c r="CK40" i="861"/>
  <c r="CK52" i="861"/>
  <c r="AI53" i="861"/>
  <c r="AI54" i="861" s="1"/>
  <c r="AI55" i="861" s="1"/>
  <c r="AW53" i="861"/>
  <c r="AW54" i="861" s="1"/>
  <c r="AW55" i="861" s="1"/>
  <c r="BR40" i="861"/>
  <c r="BR52" i="861"/>
  <c r="AK53" i="861"/>
  <c r="AK54" i="861" s="1"/>
  <c r="AK55" i="861" s="1"/>
  <c r="AT53" i="861"/>
  <c r="AT54" i="861" s="1"/>
  <c r="AT55" i="861" s="1"/>
  <c r="W53" i="861"/>
  <c r="W54" i="861" s="1"/>
  <c r="W55" i="861" s="1"/>
  <c r="AZ40"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40" i="861"/>
  <c r="AR40" i="861"/>
  <c r="AR52" i="861"/>
  <c r="BT53" i="861"/>
  <c r="BT54" i="861" s="1"/>
  <c r="BT55" i="861" s="1"/>
  <c r="BQ40" i="861"/>
  <c r="W40" i="861"/>
  <c r="AJ40" i="861"/>
  <c r="AX39" i="861"/>
  <c r="AM39" i="861"/>
  <c r="AW40" i="861"/>
  <c r="AQ40" i="861"/>
  <c r="BS40" i="861"/>
  <c r="BC40" i="861"/>
  <c r="BO40" i="861"/>
  <c r="CA40" i="861"/>
  <c r="L26" i="863"/>
  <c r="M26" i="863"/>
  <c r="V2802" i="64"/>
  <c r="W2800" i="64"/>
  <c r="AP2770" i="64"/>
  <c r="AP2822" i="64"/>
  <c r="AK2770" i="64"/>
  <c r="AK2822" i="64"/>
  <c r="V2751" i="64"/>
  <c r="AF2770" i="64"/>
  <c r="AF2822" i="64"/>
  <c r="AT2770" i="64"/>
  <c r="AT2822" i="64"/>
  <c r="CG2822" i="64"/>
  <c r="CG2770" i="64"/>
  <c r="BT2822" i="64"/>
  <c r="BT2770" i="64"/>
  <c r="V2770" i="64"/>
  <c r="V2822" i="64"/>
  <c r="BP2822" i="64"/>
  <c r="BP2770" i="64"/>
  <c r="BK2770" i="64"/>
  <c r="BK2822" i="64"/>
  <c r="BM2822" i="64"/>
  <c r="BM2770" i="64"/>
  <c r="L32" i="861"/>
  <c r="BU2770" i="64"/>
  <c r="BU2822" i="64"/>
  <c r="BA2770" i="64"/>
  <c r="BA2822" i="64"/>
  <c r="Z2770" i="64"/>
  <c r="Z2822" i="64"/>
  <c r="CB2822" i="64"/>
  <c r="CB2770" i="64"/>
  <c r="CF2770" i="64"/>
  <c r="CF2822" i="64"/>
  <c r="N32" i="861"/>
  <c r="AB2822" i="64"/>
  <c r="AB2770" i="64"/>
  <c r="BV2822" i="64"/>
  <c r="BV2770" i="64"/>
  <c r="U2770" i="64"/>
  <c r="U2822" i="64"/>
  <c r="P32" i="861"/>
  <c r="K32" i="861"/>
  <c r="S37" i="861"/>
  <c r="S39" i="861" s="1"/>
  <c r="S52" i="861" s="1"/>
  <c r="AA2822" i="64"/>
  <c r="AA2770" i="64"/>
  <c r="M32" i="861"/>
  <c r="X2770" i="64"/>
  <c r="X2822" i="64"/>
  <c r="CC2770" i="64"/>
  <c r="CC2822" i="64"/>
  <c r="AR2770" i="64"/>
  <c r="AR2822" i="64"/>
  <c r="BH2770" i="64"/>
  <c r="BH2822" i="64"/>
  <c r="CH2770" i="64"/>
  <c r="CH2822" i="64"/>
  <c r="BI2770" i="64"/>
  <c r="BI2822" i="64"/>
  <c r="BF2770" i="64"/>
  <c r="BF2822" i="64"/>
  <c r="AW2822" i="64"/>
  <c r="AW2770" i="64"/>
  <c r="N26" i="863"/>
  <c r="AI2770" i="64"/>
  <c r="AI2822" i="64"/>
  <c r="T2770" i="64"/>
  <c r="T2822" i="64"/>
  <c r="P26" i="863"/>
  <c r="AD2770" i="64"/>
  <c r="AD2822" i="64"/>
  <c r="K26" i="863"/>
  <c r="BR2822" i="64"/>
  <c r="BR2770" i="64"/>
  <c r="AZ2770" i="64"/>
  <c r="AZ2822" i="64"/>
  <c r="CJ2822" i="64"/>
  <c r="CJ2770" i="64"/>
  <c r="BL2822" i="64"/>
  <c r="BL2770" i="64"/>
  <c r="AM2822" i="64"/>
  <c r="AM2770" i="64"/>
  <c r="BS2822" i="64"/>
  <c r="BS2770" i="64"/>
  <c r="AN2822" i="64"/>
  <c r="AN2770" i="64"/>
  <c r="BN2770" i="64"/>
  <c r="BN2822" i="64"/>
  <c r="AY2770" i="64"/>
  <c r="AY2822" i="64"/>
  <c r="CD2770" i="64"/>
  <c r="CD2822" i="64"/>
  <c r="AU2822" i="64"/>
  <c r="AU2770" i="64"/>
  <c r="BJ2770" i="64"/>
  <c r="BJ2822" i="64"/>
  <c r="Y2770" i="64"/>
  <c r="Y2822" i="64"/>
  <c r="AO2822" i="64"/>
  <c r="AO2770" i="64"/>
  <c r="CE2770" i="64"/>
  <c r="CE2822" i="64"/>
  <c r="AC2770" i="64"/>
  <c r="AC2822" i="64"/>
  <c r="BQ2770" i="64"/>
  <c r="BQ2822" i="64"/>
  <c r="W2822" i="64"/>
  <c r="W2770" i="64"/>
  <c r="BG2770" i="64"/>
  <c r="BG2822" i="64"/>
  <c r="AG2822" i="64"/>
  <c r="AG2770" i="64"/>
  <c r="BW2770" i="64"/>
  <c r="BW2822" i="64"/>
  <c r="AJ2770" i="64"/>
  <c r="AJ2822" i="64"/>
  <c r="BD2822" i="64"/>
  <c r="BD2770" i="64"/>
  <c r="BX2770" i="64"/>
  <c r="BX2822" i="64"/>
  <c r="O32" i="861"/>
  <c r="BY2770" i="64"/>
  <c r="BY2822" i="64"/>
  <c r="AL2770" i="64"/>
  <c r="AL2822" i="64"/>
  <c r="AV2822" i="64"/>
  <c r="AV2770" i="64"/>
  <c r="CL2770" i="64"/>
  <c r="CL2822" i="64"/>
  <c r="CK2822" i="64"/>
  <c r="CK2770" i="64"/>
  <c r="Y2723" i="64"/>
  <c r="W2749" i="64"/>
  <c r="W2751" i="64" s="1"/>
  <c r="BE2822" i="64"/>
  <c r="BE2770" i="64"/>
  <c r="BB2770" i="64"/>
  <c r="BB2822" i="64"/>
  <c r="CI2822" i="64"/>
  <c r="CI2770" i="64"/>
  <c r="BZ2770" i="64"/>
  <c r="BZ2822" i="64"/>
  <c r="O26" i="863"/>
  <c r="AH2770" i="64"/>
  <c r="AH2822" i="64"/>
  <c r="AS2822" i="64"/>
  <c r="AS2770" i="64"/>
  <c r="AX2770" i="64"/>
  <c r="AX2822" i="64"/>
  <c r="BR53" i="861" l="1"/>
  <c r="BR54" i="861" s="1"/>
  <c r="BR55" i="861" s="1"/>
  <c r="AM40" i="861"/>
  <c r="AM52" i="861"/>
  <c r="AX40" i="861"/>
  <c r="AX52" i="861"/>
  <c r="AS53" i="861"/>
  <c r="AS54" i="861" s="1"/>
  <c r="CK53" i="861"/>
  <c r="CK54" i="861" s="1"/>
  <c r="Y53" i="861"/>
  <c r="Y54" i="861" s="1"/>
  <c r="AR53" i="861"/>
  <c r="AR54" i="861" s="1"/>
  <c r="CG53" i="861"/>
  <c r="CG54" i="861" s="1"/>
  <c r="CG55" i="861" s="1"/>
  <c r="AL86" i="861"/>
  <c r="AP86" i="861"/>
  <c r="AJ86" i="861"/>
  <c r="Z86" i="861"/>
  <c r="BI86" i="861"/>
  <c r="BV86" i="861"/>
  <c r="BM86" i="861"/>
  <c r="BG86" i="861"/>
  <c r="CH86" i="861"/>
  <c r="AB86" i="861"/>
  <c r="AK86" i="861"/>
  <c r="BK86" i="861"/>
  <c r="CF86" i="861"/>
  <c r="CB86" i="861"/>
  <c r="W86" i="861"/>
  <c r="AC86" i="861"/>
  <c r="AE86" i="861"/>
  <c r="AO86" i="861"/>
  <c r="CI86" i="861"/>
  <c r="BW86" i="861"/>
  <c r="AU86" i="861"/>
  <c r="CD86" i="861"/>
  <c r="AD86" i="861"/>
  <c r="BX86" i="861"/>
  <c r="CJ86" i="861"/>
  <c r="BN86" i="861"/>
  <c r="BP86" i="861"/>
  <c r="CC86" i="861"/>
  <c r="AG86" i="861"/>
  <c r="BB86" i="861"/>
  <c r="AA86" i="861"/>
  <c r="V86" i="861"/>
  <c r="BJ86" i="861"/>
  <c r="AT86" i="861"/>
  <c r="BD86" i="861"/>
  <c r="AI86" i="861"/>
  <c r="CE86" i="861"/>
  <c r="BH86" i="861"/>
  <c r="BF86" i="861"/>
  <c r="BZ86" i="861"/>
  <c r="CL86" i="861"/>
  <c r="BY86" i="861"/>
  <c r="AY86" i="861"/>
  <c r="AZ86" i="861"/>
  <c r="AH86" i="861"/>
  <c r="BT86" i="861"/>
  <c r="BE86" i="861"/>
  <c r="AV86" i="861"/>
  <c r="AF86" i="861"/>
  <c r="X86" i="861"/>
  <c r="T86" i="861"/>
  <c r="AW86" i="861"/>
  <c r="BQ86" i="861"/>
  <c r="U86" i="861"/>
  <c r="AN86" i="861"/>
  <c r="BA86" i="861"/>
  <c r="BL86" i="861"/>
  <c r="BU86" i="861"/>
  <c r="X2800" i="64"/>
  <c r="W2802" i="64"/>
  <c r="CI2848" i="64"/>
  <c r="CI2851" i="64" s="1"/>
  <c r="AH2848" i="64"/>
  <c r="AH2851" i="64" s="1"/>
  <c r="Z2723" i="64"/>
  <c r="Y2725" i="64"/>
  <c r="BY2848" i="64"/>
  <c r="BY2851" i="64" s="1"/>
  <c r="AX2848" i="64"/>
  <c r="AX2851" i="64" s="1"/>
  <c r="BZ2848" i="64"/>
  <c r="BZ2851" i="64" s="1"/>
  <c r="BB2848" i="64"/>
  <c r="BB2851" i="64" s="1"/>
  <c r="AG2848" i="64"/>
  <c r="AG2851" i="64" s="1"/>
  <c r="BJ2848" i="64"/>
  <c r="BJ2851" i="64" s="1"/>
  <c r="BL2848" i="64"/>
  <c r="BL2851" i="64" s="1"/>
  <c r="CH2848" i="64"/>
  <c r="CH2851" i="64" s="1"/>
  <c r="X2848" i="64"/>
  <c r="X2851" i="64" s="1"/>
  <c r="BV2848" i="64"/>
  <c r="BV2851" i="64" s="1"/>
  <c r="CF2848" i="64"/>
  <c r="CF2851" i="64" s="1"/>
  <c r="AV2848" i="64"/>
  <c r="AV2851" i="64" s="1"/>
  <c r="O37" i="861"/>
  <c r="BO2770" i="64"/>
  <c r="BO2822" i="64"/>
  <c r="BQ2848" i="64"/>
  <c r="BQ2851" i="64" s="1"/>
  <c r="AY2848" i="64"/>
  <c r="AY2851" i="64" s="1"/>
  <c r="AW2848" i="64"/>
  <c r="AW2851" i="64" s="1"/>
  <c r="P37" i="861"/>
  <c r="CA2770" i="64"/>
  <c r="CA2822" i="64"/>
  <c r="BA2848" i="64"/>
  <c r="BA2851" i="64" s="1"/>
  <c r="BM2848" i="64"/>
  <c r="BM2851" i="64" s="1"/>
  <c r="AJ2848" i="64"/>
  <c r="AJ2851" i="64" s="1"/>
  <c r="AO2848" i="64"/>
  <c r="AO2851" i="64" s="1"/>
  <c r="BS2848" i="64"/>
  <c r="BS2851" i="64" s="1"/>
  <c r="BR2848" i="64"/>
  <c r="BR2851" i="64" s="1"/>
  <c r="T2848" i="64"/>
  <c r="T2851" i="64" s="1"/>
  <c r="AR2848" i="64"/>
  <c r="AR2851" i="64" s="1"/>
  <c r="M37" i="861"/>
  <c r="AQ2770" i="64"/>
  <c r="AQ2822" i="64"/>
  <c r="V2848" i="64"/>
  <c r="V2851" i="64" s="1"/>
  <c r="AK2848" i="64"/>
  <c r="AK2851" i="64" s="1"/>
  <c r="CK2848" i="64"/>
  <c r="CK2851" i="64" s="1"/>
  <c r="AS2848" i="64"/>
  <c r="AS2851" i="64" s="1"/>
  <c r="BG2848" i="64"/>
  <c r="BG2851" i="64" s="1"/>
  <c r="AU2848" i="64"/>
  <c r="AU2851" i="64" s="1"/>
  <c r="CJ2848" i="64"/>
  <c r="CJ2851" i="64" s="1"/>
  <c r="AB2848" i="64"/>
  <c r="AB2851" i="64" s="1"/>
  <c r="CB2848" i="64"/>
  <c r="CB2851" i="64" s="1"/>
  <c r="AT2848" i="64"/>
  <c r="AT2851" i="64" s="1"/>
  <c r="BE2848" i="64"/>
  <c r="BE2851" i="64" s="1"/>
  <c r="X2749" i="64"/>
  <c r="X2751" i="64" s="1"/>
  <c r="AL2848" i="64"/>
  <c r="AL2851" i="64" s="1"/>
  <c r="BX2848" i="64"/>
  <c r="BX2851" i="64" s="1"/>
  <c r="AC2848" i="64"/>
  <c r="AC2851" i="64" s="1"/>
  <c r="BN2848" i="64"/>
  <c r="BN2851" i="64" s="1"/>
  <c r="BF2848" i="64"/>
  <c r="BF2851" i="64" s="1"/>
  <c r="N37" i="861"/>
  <c r="BC2822" i="64"/>
  <c r="BC2770" i="64"/>
  <c r="BU2848" i="64"/>
  <c r="BU2851" i="64" s="1"/>
  <c r="BK2848" i="64"/>
  <c r="BK2851" i="64" s="1"/>
  <c r="BW2848" i="64"/>
  <c r="BW2851" i="64" s="1"/>
  <c r="Y2848" i="64"/>
  <c r="Y2851" i="64" s="1"/>
  <c r="AM2848" i="64"/>
  <c r="AM2851" i="64" s="1"/>
  <c r="AI2848" i="64"/>
  <c r="AI2851" i="64" s="1"/>
  <c r="CC2848" i="64"/>
  <c r="CC2851" i="64" s="1"/>
  <c r="U2848" i="64"/>
  <c r="U2851" i="64" s="1"/>
  <c r="L37" i="861"/>
  <c r="AE2822" i="64"/>
  <c r="AE2770" i="64"/>
  <c r="BT2848" i="64"/>
  <c r="BT2851" i="64" s="1"/>
  <c r="AP2848" i="64"/>
  <c r="AP2851" i="64" s="1"/>
  <c r="CL2848" i="64"/>
  <c r="CL2851" i="64" s="1"/>
  <c r="W2848" i="64"/>
  <c r="W2851" i="64" s="1"/>
  <c r="CD2848" i="64"/>
  <c r="CD2851" i="64" s="1"/>
  <c r="AZ2848" i="64"/>
  <c r="AZ2851" i="64" s="1"/>
  <c r="AD2848" i="64"/>
  <c r="AD2851" i="64" s="1"/>
  <c r="AA2848" i="64"/>
  <c r="AA2851" i="64" s="1"/>
  <c r="Z2848" i="64"/>
  <c r="Z2851" i="64" s="1"/>
  <c r="CG2848" i="64"/>
  <c r="CG2851" i="64" s="1"/>
  <c r="AF2848" i="64"/>
  <c r="AF2851" i="64" s="1"/>
  <c r="BD2848" i="64"/>
  <c r="BD2851" i="64" s="1"/>
  <c r="CE2848" i="64"/>
  <c r="CE2851" i="64" s="1"/>
  <c r="AN2848" i="64"/>
  <c r="AN2851" i="64" s="1"/>
  <c r="BI2848" i="64"/>
  <c r="BI2851" i="64" s="1"/>
  <c r="BH2848" i="64"/>
  <c r="BH2851" i="64" s="1"/>
  <c r="K37" i="861"/>
  <c r="S2770" i="64"/>
  <c r="S2774" i="64" s="1"/>
  <c r="S2822" i="64"/>
  <c r="S2826" i="64" s="1"/>
  <c r="T2826" i="64" s="1"/>
  <c r="BP2848" i="64"/>
  <c r="BP2851" i="64" s="1"/>
  <c r="AS55" i="861" l="1"/>
  <c r="AS86" i="861"/>
  <c r="CK55" i="861"/>
  <c r="CK86" i="861"/>
  <c r="AR55" i="861"/>
  <c r="AR86" i="861"/>
  <c r="Y55" i="861"/>
  <c r="Y86" i="861"/>
  <c r="CG86" i="861"/>
  <c r="AX53" i="861"/>
  <c r="AX54" i="861" s="1"/>
  <c r="AX55" i="861" s="1"/>
  <c r="AM53" i="861"/>
  <c r="AM54" i="861" s="1"/>
  <c r="BR86" i="861"/>
  <c r="BC86" i="861"/>
  <c r="CA86" i="861"/>
  <c r="BS86" i="861"/>
  <c r="AQ86" i="861"/>
  <c r="BO86" i="861"/>
  <c r="X2802" i="64"/>
  <c r="Y2800" i="64"/>
  <c r="U2826" i="64"/>
  <c r="S2848" i="64"/>
  <c r="S2851" i="64" s="1"/>
  <c r="K2851" i="64" s="1"/>
  <c r="K39" i="861"/>
  <c r="S40" i="861"/>
  <c r="P2770" i="64"/>
  <c r="P2822" i="64"/>
  <c r="Y2749" i="64"/>
  <c r="AE2848" i="64"/>
  <c r="AE2851" i="64" s="1"/>
  <c r="L2851" i="64" s="1"/>
  <c r="L39" i="861"/>
  <c r="AQ2848" i="64"/>
  <c r="AQ2851" i="64" s="1"/>
  <c r="M2851" i="64" s="1"/>
  <c r="M39" i="861"/>
  <c r="AA2723" i="64"/>
  <c r="L2822" i="64"/>
  <c r="L2770" i="64"/>
  <c r="M2822" i="64"/>
  <c r="M2770" i="64"/>
  <c r="S2828" i="64"/>
  <c r="T2828" i="64"/>
  <c r="N2822" i="64"/>
  <c r="N2770" i="64"/>
  <c r="Z2725" i="64"/>
  <c r="S2776" i="64"/>
  <c r="BC2848" i="64"/>
  <c r="BC2851" i="64" s="1"/>
  <c r="N2851" i="64" s="1"/>
  <c r="N39" i="861"/>
  <c r="T2774" i="64"/>
  <c r="BO2848" i="64"/>
  <c r="BO2851" i="64" s="1"/>
  <c r="O2851" i="64" s="1"/>
  <c r="O39" i="861"/>
  <c r="K2770" i="64"/>
  <c r="K2822" i="64"/>
  <c r="CA2848" i="64"/>
  <c r="CA2851" i="64" s="1"/>
  <c r="P2851" i="64" s="1"/>
  <c r="P39" i="861"/>
  <c r="O2770" i="64"/>
  <c r="O2822" i="64"/>
  <c r="AM55" i="861" l="1"/>
  <c r="AM86" i="861"/>
  <c r="AX86" i="861"/>
  <c r="Y2802" i="64"/>
  <c r="Z2800" i="64"/>
  <c r="L53" i="861"/>
  <c r="L52" i="861"/>
  <c r="Z2749" i="64"/>
  <c r="Z2751" i="64" s="1"/>
  <c r="K2848" i="64"/>
  <c r="K40" i="861"/>
  <c r="AB2723" i="64"/>
  <c r="AB2725" i="64" s="1"/>
  <c r="Y2751" i="64"/>
  <c r="N2848" i="64"/>
  <c r="N40" i="861"/>
  <c r="AA2725" i="64"/>
  <c r="N53" i="861"/>
  <c r="N52" i="861"/>
  <c r="P2848" i="64"/>
  <c r="P40" i="861"/>
  <c r="O2848" i="64"/>
  <c r="O40" i="861"/>
  <c r="M52" i="861"/>
  <c r="M53" i="861"/>
  <c r="O52" i="861"/>
  <c r="O53" i="861"/>
  <c r="P53" i="861"/>
  <c r="P52" i="861"/>
  <c r="T2776" i="64"/>
  <c r="U2774" i="64"/>
  <c r="M2848" i="64"/>
  <c r="M40" i="861"/>
  <c r="K52" i="861"/>
  <c r="V2826" i="64"/>
  <c r="V2828" i="64" s="1"/>
  <c r="L2848" i="64"/>
  <c r="L40" i="861"/>
  <c r="U2828" i="64"/>
  <c r="K53" i="861" l="1"/>
  <c r="S60" i="861"/>
  <c r="Z2802" i="64"/>
  <c r="AA2800" i="64"/>
  <c r="M54" i="861"/>
  <c r="M55" i="861" s="1"/>
  <c r="U2776" i="64"/>
  <c r="V2774" i="64"/>
  <c r="AA2749" i="64"/>
  <c r="W2826" i="64"/>
  <c r="W2828" i="64" s="1"/>
  <c r="S54" i="861"/>
  <c r="O54" i="861"/>
  <c r="O55" i="861" s="1"/>
  <c r="AC2723" i="64"/>
  <c r="AC2725" i="64" s="1"/>
  <c r="T60" i="861" l="1"/>
  <c r="U60" i="861" s="1"/>
  <c r="U89" i="861" s="1"/>
  <c r="S89" i="861"/>
  <c r="S90" i="861" s="1"/>
  <c r="N54" i="861"/>
  <c r="N55" i="861" s="1"/>
  <c r="L54" i="861"/>
  <c r="L55" i="861" s="1"/>
  <c r="L86" i="861"/>
  <c r="AB2800" i="64"/>
  <c r="AA2802" i="64"/>
  <c r="N86" i="861"/>
  <c r="M86" i="861"/>
  <c r="AD2723" i="64"/>
  <c r="K2723" i="64" s="1"/>
  <c r="V2776" i="64"/>
  <c r="W2774" i="64"/>
  <c r="S55" i="861"/>
  <c r="K54" i="861"/>
  <c r="K55" i="861" s="1"/>
  <c r="S86" i="861"/>
  <c r="AB2749" i="64"/>
  <c r="AB2751" i="64" s="1"/>
  <c r="P54" i="861"/>
  <c r="P55" i="861" s="1"/>
  <c r="X2826" i="64"/>
  <c r="X2828" i="64" s="1"/>
  <c r="AA2751" i="64"/>
  <c r="O86" i="861"/>
  <c r="T89" i="861" l="1"/>
  <c r="T90" i="861" s="1"/>
  <c r="T92" i="861" s="1"/>
  <c r="T103" i="861" s="1"/>
  <c r="S92" i="861"/>
  <c r="S103" i="861" s="1"/>
  <c r="U90" i="861"/>
  <c r="U92" i="861" s="1"/>
  <c r="U103" i="861" s="1"/>
  <c r="V60" i="861"/>
  <c r="V89" i="861" s="1"/>
  <c r="AB2802" i="64"/>
  <c r="AC2800" i="64"/>
  <c r="AC2749" i="64"/>
  <c r="W2776" i="64"/>
  <c r="X2774" i="64"/>
  <c r="AE2723" i="64"/>
  <c r="AD2725" i="64"/>
  <c r="K86" i="861"/>
  <c r="Y2826" i="64"/>
  <c r="P86" i="861"/>
  <c r="V90" i="861" l="1"/>
  <c r="V92" i="861" s="1"/>
  <c r="V103" i="861" s="1"/>
  <c r="W60" i="861"/>
  <c r="W89" i="861" s="1"/>
  <c r="AD2800" i="64"/>
  <c r="K2800" i="64" s="1"/>
  <c r="AC2802" i="64"/>
  <c r="AF2723" i="64"/>
  <c r="AE2725" i="64"/>
  <c r="X2776" i="64"/>
  <c r="Y2774" i="64"/>
  <c r="Z2826" i="64"/>
  <c r="AD2749" i="64"/>
  <c r="K2749" i="64" s="1"/>
  <c r="Y2828" i="64"/>
  <c r="AC2751" i="64"/>
  <c r="W90" i="861" l="1"/>
  <c r="W92" i="861" s="1"/>
  <c r="W103" i="861" s="1"/>
  <c r="X60" i="861"/>
  <c r="X89" i="861" s="1"/>
  <c r="AD2802" i="64"/>
  <c r="AE2800" i="64"/>
  <c r="S59" i="861"/>
  <c r="T59" i="861" s="1"/>
  <c r="AE2749" i="64"/>
  <c r="AD2751" i="64"/>
  <c r="AG2723" i="64"/>
  <c r="AG2725" i="64" s="1"/>
  <c r="AA2826" i="64"/>
  <c r="AF2725" i="64"/>
  <c r="Z2828" i="64"/>
  <c r="Y2776" i="64"/>
  <c r="Z2774" i="64"/>
  <c r="X90" i="861" l="1"/>
  <c r="X92" i="861" s="1"/>
  <c r="X103" i="861" s="1"/>
  <c r="Y60" i="861"/>
  <c r="Y89" i="861" s="1"/>
  <c r="T61" i="861"/>
  <c r="T66" i="861" s="1"/>
  <c r="U59" i="861"/>
  <c r="AF2800" i="64"/>
  <c r="AE2802" i="64"/>
  <c r="AF2749" i="64"/>
  <c r="AB2826" i="64"/>
  <c r="AE2751" i="64"/>
  <c r="Z2776" i="64"/>
  <c r="AA2774" i="64"/>
  <c r="AA2828" i="64"/>
  <c r="AH2723" i="64"/>
  <c r="S17" i="864"/>
  <c r="S61" i="861"/>
  <c r="S66" i="861" s="1"/>
  <c r="Y90" i="861" l="1"/>
  <c r="Y92" i="861" s="1"/>
  <c r="Y103" i="861" s="1"/>
  <c r="Z60" i="861"/>
  <c r="Z89" i="861" s="1"/>
  <c r="V59" i="861"/>
  <c r="U61" i="861"/>
  <c r="U66" i="861" s="1"/>
  <c r="AG2800" i="64"/>
  <c r="AF2802" i="64"/>
  <c r="AC2826" i="64"/>
  <c r="T17" i="864"/>
  <c r="AG2749" i="64"/>
  <c r="AG2751" i="64" s="1"/>
  <c r="AI2723" i="64"/>
  <c r="AH2725" i="64"/>
  <c r="AB2828" i="64"/>
  <c r="AA2776" i="64"/>
  <c r="AB2774" i="64"/>
  <c r="AF2751" i="64"/>
  <c r="Z90" i="861" l="1"/>
  <c r="Z92" i="861" s="1"/>
  <c r="Z103" i="861" s="1"/>
  <c r="AA60" i="861"/>
  <c r="AA89" i="861" s="1"/>
  <c r="V61" i="861"/>
  <c r="V66" i="861" s="1"/>
  <c r="W59" i="861"/>
  <c r="AH2800" i="64"/>
  <c r="AG2802" i="64"/>
  <c r="AH2749" i="64"/>
  <c r="U17" i="864"/>
  <c r="AD2826" i="64"/>
  <c r="K2826" i="64" s="1"/>
  <c r="AB2776" i="64"/>
  <c r="AC2774" i="64"/>
  <c r="AJ2723" i="64"/>
  <c r="AI2725" i="64"/>
  <c r="AC2828" i="64"/>
  <c r="AA90" i="861" l="1"/>
  <c r="AA92" i="861" s="1"/>
  <c r="AA103" i="861" s="1"/>
  <c r="AB60" i="861"/>
  <c r="AB89" i="861" s="1"/>
  <c r="W61" i="861"/>
  <c r="W66" i="861" s="1"/>
  <c r="X59" i="861"/>
  <c r="AH2802" i="64"/>
  <c r="AI2800" i="64"/>
  <c r="AC2776" i="64"/>
  <c r="AD2774" i="64"/>
  <c r="K2774" i="64" s="1"/>
  <c r="V17" i="864"/>
  <c r="AK2723" i="64"/>
  <c r="AK2725" i="64" s="1"/>
  <c r="AE2826" i="64"/>
  <c r="AJ2725" i="64"/>
  <c r="AD2828" i="64"/>
  <c r="AI2749" i="64"/>
  <c r="AI2751" i="64" s="1"/>
  <c r="AH2751" i="64"/>
  <c r="AB90" i="861" l="1"/>
  <c r="AB92" i="861" s="1"/>
  <c r="AB103" i="861" s="1"/>
  <c r="AC60" i="861"/>
  <c r="AC89" i="861" s="1"/>
  <c r="X61" i="861"/>
  <c r="X66" i="861" s="1"/>
  <c r="Y59" i="861"/>
  <c r="AJ2800" i="64"/>
  <c r="AI2802" i="64"/>
  <c r="W17" i="864"/>
  <c r="AD2776" i="64"/>
  <c r="AE2774" i="64"/>
  <c r="AF2826" i="64"/>
  <c r="AF2828" i="64" s="1"/>
  <c r="AJ2749" i="64"/>
  <c r="AE2828" i="64"/>
  <c r="AL2723" i="64"/>
  <c r="AC90" i="861" l="1"/>
  <c r="AC92" i="861" s="1"/>
  <c r="AC103" i="861" s="1"/>
  <c r="AD60" i="861"/>
  <c r="AD89" i="861" s="1"/>
  <c r="Z59" i="861"/>
  <c r="Y61" i="861"/>
  <c r="Y66" i="861" s="1"/>
  <c r="AK2800" i="64"/>
  <c r="AJ2802" i="64"/>
  <c r="AE2776" i="64"/>
  <c r="AF2774" i="64"/>
  <c r="AK2749" i="64"/>
  <c r="AM2723" i="64"/>
  <c r="AL2725" i="64"/>
  <c r="AJ2751" i="64"/>
  <c r="AG2826" i="64"/>
  <c r="AG2828" i="64" s="1"/>
  <c r="X17" i="864"/>
  <c r="AD90" i="861" l="1"/>
  <c r="AD92" i="861" s="1"/>
  <c r="AD103" i="861" s="1"/>
  <c r="AE60" i="861"/>
  <c r="AE89" i="861" s="1"/>
  <c r="AA59" i="861"/>
  <c r="Z61" i="861"/>
  <c r="Z66" i="861" s="1"/>
  <c r="AL2800" i="64"/>
  <c r="AK2802" i="64"/>
  <c r="AH2826" i="64"/>
  <c r="AL2749" i="64"/>
  <c r="AK2751" i="64"/>
  <c r="Y17" i="864"/>
  <c r="AF2776" i="64"/>
  <c r="AG2774" i="64"/>
  <c r="AN2723" i="64"/>
  <c r="AN2725" i="64" s="1"/>
  <c r="AM2725" i="64"/>
  <c r="AE90" i="861" l="1"/>
  <c r="AE92" i="861" s="1"/>
  <c r="AE103" i="861" s="1"/>
  <c r="AF60" i="861"/>
  <c r="AF89" i="861" s="1"/>
  <c r="AA61" i="861"/>
  <c r="AA66" i="861" s="1"/>
  <c r="AB59" i="861"/>
  <c r="AL2802" i="64"/>
  <c r="AM2800" i="64"/>
  <c r="AI2826" i="64"/>
  <c r="AH2828" i="64"/>
  <c r="AM2749" i="64"/>
  <c r="AO2723" i="64"/>
  <c r="AO2725" i="64" s="1"/>
  <c r="AG2776" i="64"/>
  <c r="AH2774" i="64"/>
  <c r="AL2751" i="64"/>
  <c r="Z17" i="864"/>
  <c r="AF90" i="861" l="1"/>
  <c r="AF92" i="861" s="1"/>
  <c r="AF103" i="861" s="1"/>
  <c r="AG60" i="861"/>
  <c r="AG89" i="861" s="1"/>
  <c r="AC59" i="861"/>
  <c r="AB61" i="861"/>
  <c r="AB66" i="861" s="1"/>
  <c r="AM2802" i="64"/>
  <c r="AN2800" i="64"/>
  <c r="AA17" i="864"/>
  <c r="AN2749" i="64"/>
  <c r="AN2751" i="64" s="1"/>
  <c r="AM2751" i="64"/>
  <c r="AH2776" i="64"/>
  <c r="AI2774" i="64"/>
  <c r="AJ2826" i="64"/>
  <c r="AP2723" i="64"/>
  <c r="L2723" i="64" s="1"/>
  <c r="AI2828" i="64"/>
  <c r="AG90" i="861" l="1"/>
  <c r="AG92" i="861" s="1"/>
  <c r="AG103" i="861" s="1"/>
  <c r="AH60" i="861"/>
  <c r="AH89" i="861" s="1"/>
  <c r="AD59" i="861"/>
  <c r="AC61" i="861"/>
  <c r="AC66" i="861" s="1"/>
  <c r="AN2802" i="64"/>
  <c r="AO2800" i="64"/>
  <c r="AO2749" i="64"/>
  <c r="AQ2723" i="64"/>
  <c r="AP2725" i="64"/>
  <c r="AI2776" i="64"/>
  <c r="AJ2774" i="64"/>
  <c r="AB17" i="864"/>
  <c r="AK2826" i="64"/>
  <c r="AK2828" i="64" s="1"/>
  <c r="AJ2828" i="64"/>
  <c r="AH90" i="861" l="1"/>
  <c r="AH92" i="861" s="1"/>
  <c r="AH103" i="861" s="1"/>
  <c r="AI60" i="861"/>
  <c r="AI89" i="861" s="1"/>
  <c r="AE59" i="861"/>
  <c r="AD61" i="861"/>
  <c r="AD66" i="861" s="1"/>
  <c r="AO2802" i="64"/>
  <c r="AP2800" i="64"/>
  <c r="L2800" i="64" s="1"/>
  <c r="AR2723" i="64"/>
  <c r="AQ2725" i="64"/>
  <c r="AL2826" i="64"/>
  <c r="AL2828" i="64" s="1"/>
  <c r="AC17" i="864"/>
  <c r="K59" i="861"/>
  <c r="AP2749" i="64"/>
  <c r="AJ2776" i="64"/>
  <c r="AK2774" i="64"/>
  <c r="AO2751" i="64"/>
  <c r="AI90" i="861" l="1"/>
  <c r="AI92" i="861" s="1"/>
  <c r="AI103" i="861" s="1"/>
  <c r="AJ60" i="861"/>
  <c r="AJ89" i="861" s="1"/>
  <c r="AF59" i="861"/>
  <c r="AE61" i="861"/>
  <c r="AE66" i="861" s="1"/>
  <c r="AP2751" i="64"/>
  <c r="L2749" i="64"/>
  <c r="AP2802" i="64"/>
  <c r="AQ2800" i="64"/>
  <c r="AQ2749" i="64"/>
  <c r="AS2723" i="64"/>
  <c r="AS2725" i="64" s="1"/>
  <c r="AR2725" i="64"/>
  <c r="K17" i="864"/>
  <c r="AD17" i="864"/>
  <c r="AK2776" i="64"/>
  <c r="AL2774" i="64"/>
  <c r="AM2826" i="64"/>
  <c r="AJ90" i="861" l="1"/>
  <c r="AJ92" i="861" s="1"/>
  <c r="AJ103" i="861" s="1"/>
  <c r="AK60" i="861"/>
  <c r="AK89" i="861" s="1"/>
  <c r="AG59" i="861"/>
  <c r="AF61" i="861"/>
  <c r="AF66" i="861" s="1"/>
  <c r="AR2800" i="64"/>
  <c r="AQ2802" i="64"/>
  <c r="K61" i="861"/>
  <c r="AE17" i="864"/>
  <c r="AR2749" i="64"/>
  <c r="AN2826" i="64"/>
  <c r="AM2828" i="64"/>
  <c r="AT2723" i="64"/>
  <c r="AQ2751" i="64"/>
  <c r="AL2776" i="64"/>
  <c r="AM2774" i="64"/>
  <c r="AK90" i="861" l="1"/>
  <c r="AK92" i="861" s="1"/>
  <c r="AK103" i="861" s="1"/>
  <c r="AL60" i="861"/>
  <c r="AL89" i="861" s="1"/>
  <c r="AG61" i="861"/>
  <c r="AG66" i="861" s="1"/>
  <c r="AH59" i="861"/>
  <c r="AS2800" i="64"/>
  <c r="AR2802" i="64"/>
  <c r="AM2776" i="64"/>
  <c r="AN2774" i="64"/>
  <c r="AO2826" i="64"/>
  <c r="AO2828" i="64" s="1"/>
  <c r="AN2828" i="64"/>
  <c r="AF17" i="864"/>
  <c r="AS2749" i="64"/>
  <c r="K66" i="861"/>
  <c r="AU2723" i="64"/>
  <c r="AT2725" i="64"/>
  <c r="AR2751" i="64"/>
  <c r="AL90" i="861" l="1"/>
  <c r="AL92" i="861" s="1"/>
  <c r="AL103" i="861" s="1"/>
  <c r="AM60" i="861"/>
  <c r="AM89" i="861" s="1"/>
  <c r="AI59" i="861"/>
  <c r="AH61" i="861"/>
  <c r="AH66" i="861" s="1"/>
  <c r="AT2800" i="64"/>
  <c r="AS2802" i="64"/>
  <c r="AT2749" i="64"/>
  <c r="AN2776" i="64"/>
  <c r="AO2774" i="64"/>
  <c r="AS2751" i="64"/>
  <c r="AG17" i="864"/>
  <c r="AV2723" i="64"/>
  <c r="AU2725" i="64"/>
  <c r="AP2826" i="64"/>
  <c r="L2826" i="64" s="1"/>
  <c r="AM90" i="861" l="1"/>
  <c r="AM92" i="861" s="1"/>
  <c r="AM103" i="861" s="1"/>
  <c r="AN60" i="861"/>
  <c r="AN89" i="861" s="1"/>
  <c r="AJ59" i="861"/>
  <c r="AI61" i="861"/>
  <c r="AI66" i="861" s="1"/>
  <c r="AT2802" i="64"/>
  <c r="AU2800" i="64"/>
  <c r="AW2723" i="64"/>
  <c r="AV2725" i="64"/>
  <c r="AO2776" i="64"/>
  <c r="AP2774" i="64"/>
  <c r="L2774" i="64" s="1"/>
  <c r="AU2749" i="64"/>
  <c r="AQ2826" i="64"/>
  <c r="AP2828" i="64"/>
  <c r="AH17" i="864"/>
  <c r="AT2751" i="64"/>
  <c r="AN90" i="861" l="1"/>
  <c r="AN92" i="861" s="1"/>
  <c r="AN103" i="861" s="1"/>
  <c r="AO60" i="861"/>
  <c r="AO89" i="861" s="1"/>
  <c r="AK59" i="861"/>
  <c r="AJ61" i="861"/>
  <c r="AJ66" i="861" s="1"/>
  <c r="AU2802" i="64"/>
  <c r="AV2800" i="64"/>
  <c r="AR2826" i="64"/>
  <c r="AP2776" i="64"/>
  <c r="AQ2774" i="64"/>
  <c r="AV2749" i="64"/>
  <c r="AV2751" i="64" s="1"/>
  <c r="AU2751" i="64"/>
  <c r="AX2723" i="64"/>
  <c r="AQ2828" i="64"/>
  <c r="AI17" i="864"/>
  <c r="AW2725" i="64"/>
  <c r="AO90" i="861" l="1"/>
  <c r="AO92" i="861" s="1"/>
  <c r="AO103" i="861" s="1"/>
  <c r="AP60" i="861"/>
  <c r="AP89" i="861" s="1"/>
  <c r="AL59" i="861"/>
  <c r="AK61" i="861"/>
  <c r="AK66" i="861" s="1"/>
  <c r="AV2802" i="64"/>
  <c r="AW2800" i="64"/>
  <c r="AW2749" i="64"/>
  <c r="AY2723" i="64"/>
  <c r="AS2826" i="64"/>
  <c r="AS2828" i="64" s="1"/>
  <c r="AJ17" i="864"/>
  <c r="AQ2776" i="64"/>
  <c r="AR2774" i="64"/>
  <c r="AX2725" i="64"/>
  <c r="AR2828" i="64"/>
  <c r="AP90" i="861" l="1"/>
  <c r="AP92" i="861" s="1"/>
  <c r="AP103" i="861" s="1"/>
  <c r="AQ60" i="861"/>
  <c r="AQ89" i="861" s="1"/>
  <c r="AM59" i="861"/>
  <c r="AL61" i="861"/>
  <c r="AL66" i="861" s="1"/>
  <c r="AW2802" i="64"/>
  <c r="AX2800" i="64"/>
  <c r="AT2826" i="64"/>
  <c r="AR2776" i="64"/>
  <c r="AS2774" i="64"/>
  <c r="AZ2723" i="64"/>
  <c r="AY2725" i="64"/>
  <c r="AX2749" i="64"/>
  <c r="AK17" i="864"/>
  <c r="AW2751" i="64"/>
  <c r="AQ90" i="861" l="1"/>
  <c r="AQ92" i="861" s="1"/>
  <c r="AQ103" i="861" s="1"/>
  <c r="AR60" i="861"/>
  <c r="AR89" i="861" s="1"/>
  <c r="AN59" i="861"/>
  <c r="AM61" i="861"/>
  <c r="AM66" i="861" s="1"/>
  <c r="AY2800" i="64"/>
  <c r="AX2802" i="64"/>
  <c r="AY2749" i="64"/>
  <c r="AX2751" i="64"/>
  <c r="AU2826" i="64"/>
  <c r="AU2828" i="64" s="1"/>
  <c r="AT2828" i="64"/>
  <c r="BA2723" i="64"/>
  <c r="BA2725" i="64" s="1"/>
  <c r="AL17" i="864"/>
  <c r="AZ2725" i="64"/>
  <c r="AS2776" i="64"/>
  <c r="AT2774" i="64"/>
  <c r="AR90" i="861" l="1"/>
  <c r="AR92" i="861" s="1"/>
  <c r="AR103" i="861" s="1"/>
  <c r="AS60" i="861"/>
  <c r="AS89" i="861" s="1"/>
  <c r="AO59" i="861"/>
  <c r="AN61" i="861"/>
  <c r="AN66" i="861" s="1"/>
  <c r="AY2802" i="64"/>
  <c r="AZ2800" i="64"/>
  <c r="AT2776" i="64"/>
  <c r="AU2774" i="64"/>
  <c r="BB2723" i="64"/>
  <c r="AZ2749" i="64"/>
  <c r="AY2751" i="64"/>
  <c r="AM17" i="864"/>
  <c r="AV2826" i="64"/>
  <c r="AS90" i="861" l="1"/>
  <c r="AS92" i="861" s="1"/>
  <c r="AS103" i="861" s="1"/>
  <c r="AT60" i="861"/>
  <c r="AT89" i="861" s="1"/>
  <c r="AP59" i="861"/>
  <c r="AO61" i="861"/>
  <c r="AO66" i="861" s="1"/>
  <c r="BB2725" i="64"/>
  <c r="M2723" i="64"/>
  <c r="AZ2802" i="64"/>
  <c r="BA2800" i="64"/>
  <c r="AN17" i="864"/>
  <c r="AU2776" i="64"/>
  <c r="AV2774" i="64"/>
  <c r="BA2749" i="64"/>
  <c r="AZ2751" i="64"/>
  <c r="AW2826" i="64"/>
  <c r="AV2828" i="64"/>
  <c r="BC2723" i="64"/>
  <c r="AT90" i="861" l="1"/>
  <c r="AT92" i="861" s="1"/>
  <c r="AT103" i="861" s="1"/>
  <c r="AU60" i="861"/>
  <c r="AU89" i="861" s="1"/>
  <c r="AQ59" i="861"/>
  <c r="AP61" i="861"/>
  <c r="AP66" i="861" s="1"/>
  <c r="BA2802" i="64"/>
  <c r="BB2800" i="64"/>
  <c r="M2800" i="64" s="1"/>
  <c r="AX2826" i="64"/>
  <c r="AV2776" i="64"/>
  <c r="AW2774" i="64"/>
  <c r="BB2749" i="64"/>
  <c r="AO17" i="864"/>
  <c r="AW2828" i="64"/>
  <c r="BD2723" i="64"/>
  <c r="BD2725" i="64" s="1"/>
  <c r="BC2725" i="64"/>
  <c r="BA2751" i="64"/>
  <c r="AU90" i="861" l="1"/>
  <c r="AU92" i="861" s="1"/>
  <c r="AU103" i="861" s="1"/>
  <c r="AV60" i="861"/>
  <c r="AV89" i="861" s="1"/>
  <c r="AR59" i="861"/>
  <c r="AQ61" i="861"/>
  <c r="AQ66" i="861" s="1"/>
  <c r="BB2751" i="64"/>
  <c r="M2749" i="64"/>
  <c r="BB2802" i="64"/>
  <c r="BC2800" i="64"/>
  <c r="AW2776" i="64"/>
  <c r="AX2774" i="64"/>
  <c r="L59" i="861"/>
  <c r="L17" i="864" s="1"/>
  <c r="AP17" i="864"/>
  <c r="BE2723" i="64"/>
  <c r="BE2725" i="64" s="1"/>
  <c r="AY2826" i="64"/>
  <c r="BC2749" i="64"/>
  <c r="AX2828" i="64"/>
  <c r="AV90" i="861" l="1"/>
  <c r="AV92" i="861" s="1"/>
  <c r="AV103" i="861" s="1"/>
  <c r="AW60" i="861"/>
  <c r="AW89" i="861" s="1"/>
  <c r="AS59" i="861"/>
  <c r="AR61" i="861"/>
  <c r="AR66" i="861" s="1"/>
  <c r="BD2800" i="64"/>
  <c r="BC2802" i="64"/>
  <c r="AX2776" i="64"/>
  <c r="AY2774" i="64"/>
  <c r="AZ2826" i="64"/>
  <c r="AY2828" i="64"/>
  <c r="BF2723" i="64"/>
  <c r="BD2749" i="64"/>
  <c r="L61" i="861"/>
  <c r="AQ17" i="864"/>
  <c r="BC2751" i="64"/>
  <c r="AW90" i="861" l="1"/>
  <c r="AW92" i="861" s="1"/>
  <c r="AW103" i="861" s="1"/>
  <c r="AX60" i="861"/>
  <c r="AX89" i="861" s="1"/>
  <c r="AT59" i="861"/>
  <c r="AS61" i="861"/>
  <c r="AS66" i="861" s="1"/>
  <c r="BD2802" i="64"/>
  <c r="BE2800" i="64"/>
  <c r="BG2723" i="64"/>
  <c r="BF2725" i="64"/>
  <c r="BA2826" i="64"/>
  <c r="BE2749" i="64"/>
  <c r="AZ2828" i="64"/>
  <c r="AR17" i="864"/>
  <c r="BD2751" i="64"/>
  <c r="AY2776" i="64"/>
  <c r="AZ2774" i="64"/>
  <c r="L66" i="861"/>
  <c r="AX90" i="861" l="1"/>
  <c r="AX92" i="861" s="1"/>
  <c r="AX103" i="861" s="1"/>
  <c r="AY60" i="861"/>
  <c r="AY89" i="861" s="1"/>
  <c r="AU59" i="861"/>
  <c r="AT61" i="861"/>
  <c r="AT66" i="861" s="1"/>
  <c r="BE2802" i="64"/>
  <c r="BF2800" i="64"/>
  <c r="BB2826" i="64"/>
  <c r="M2826" i="64" s="1"/>
  <c r="BA2828" i="64"/>
  <c r="AS17" i="864"/>
  <c r="AZ2776" i="64"/>
  <c r="BA2774" i="64"/>
  <c r="BH2723" i="64"/>
  <c r="BH2725" i="64" s="1"/>
  <c r="BF2749" i="64"/>
  <c r="BF2751" i="64" s="1"/>
  <c r="BE2751" i="64"/>
  <c r="BG2725" i="64"/>
  <c r="AY90" i="861" l="1"/>
  <c r="AY92" i="861" s="1"/>
  <c r="AY103" i="861" s="1"/>
  <c r="AZ60" i="861"/>
  <c r="AZ89" i="861" s="1"/>
  <c r="AV59" i="861"/>
  <c r="AU61" i="861"/>
  <c r="AU66" i="861" s="1"/>
  <c r="BF2802" i="64"/>
  <c r="BG2800" i="64"/>
  <c r="AT17" i="864"/>
  <c r="BG2749" i="64"/>
  <c r="BC2826" i="64"/>
  <c r="BC2828" i="64" s="1"/>
  <c r="BA2776" i="64"/>
  <c r="BB2774" i="64"/>
  <c r="M2774" i="64" s="1"/>
  <c r="BB2828" i="64"/>
  <c r="BI2723" i="64"/>
  <c r="AZ90" i="861" l="1"/>
  <c r="AZ92" i="861" s="1"/>
  <c r="AZ103" i="861" s="1"/>
  <c r="BA60" i="861"/>
  <c r="BA89" i="861" s="1"/>
  <c r="AW59" i="861"/>
  <c r="AV61" i="861"/>
  <c r="AV66" i="861" s="1"/>
  <c r="BH2800" i="64"/>
  <c r="BG2802" i="64"/>
  <c r="BH2749" i="64"/>
  <c r="BG2751" i="64"/>
  <c r="BJ2723" i="64"/>
  <c r="BJ2725" i="64" s="1"/>
  <c r="BI2725" i="64"/>
  <c r="AU17" i="864"/>
  <c r="BB2776" i="64"/>
  <c r="BC2774" i="64"/>
  <c r="BD2826" i="64"/>
  <c r="BD2828" i="64" s="1"/>
  <c r="BA90" i="861" l="1"/>
  <c r="BA92" i="861" s="1"/>
  <c r="BA103" i="861" s="1"/>
  <c r="BB60" i="861"/>
  <c r="BB89" i="861" s="1"/>
  <c r="AW61" i="861"/>
  <c r="AW66" i="861" s="1"/>
  <c r="AX59" i="861"/>
  <c r="BI2800" i="64"/>
  <c r="BH2802" i="64"/>
  <c r="BI2749" i="64"/>
  <c r="AV17" i="864"/>
  <c r="BH2751" i="64"/>
  <c r="BK2723" i="64"/>
  <c r="BE2826" i="64"/>
  <c r="BC2776" i="64"/>
  <c r="BD2774" i="64"/>
  <c r="BB90" i="861" l="1"/>
  <c r="BB92" i="861" s="1"/>
  <c r="BB103" i="861" s="1"/>
  <c r="BC60" i="861"/>
  <c r="BC89" i="861" s="1"/>
  <c r="AX61" i="861"/>
  <c r="AX66" i="861" s="1"/>
  <c r="AY59" i="861"/>
  <c r="BI2802" i="64"/>
  <c r="BJ2800" i="64"/>
  <c r="BD2776" i="64"/>
  <c r="BE2774" i="64"/>
  <c r="BF2826" i="64"/>
  <c r="AW17" i="864"/>
  <c r="BE2828" i="64"/>
  <c r="BL2723" i="64"/>
  <c r="BL2725" i="64" s="1"/>
  <c r="BJ2749" i="64"/>
  <c r="BK2725" i="64"/>
  <c r="BI2751" i="64"/>
  <c r="BC90" i="861" l="1"/>
  <c r="BC92" i="861" s="1"/>
  <c r="BC103" i="861" s="1"/>
  <c r="BD60" i="861"/>
  <c r="BD89" i="861" s="1"/>
  <c r="AY61" i="861"/>
  <c r="AY66" i="861" s="1"/>
  <c r="AZ59" i="861"/>
  <c r="BK2800" i="64"/>
  <c r="BJ2802" i="64"/>
  <c r="AX17" i="864"/>
  <c r="BK2749" i="64"/>
  <c r="BJ2751" i="64"/>
  <c r="BG2826" i="64"/>
  <c r="BG2828" i="64" s="1"/>
  <c r="BM2723" i="64"/>
  <c r="BF2828" i="64"/>
  <c r="BE2776" i="64"/>
  <c r="BF2774" i="64"/>
  <c r="BD90" i="861" l="1"/>
  <c r="BD92" i="861" s="1"/>
  <c r="BD103" i="861" s="1"/>
  <c r="BE60" i="861"/>
  <c r="BE89" i="861" s="1"/>
  <c r="AZ61" i="861"/>
  <c r="AZ66" i="861" s="1"/>
  <c r="BA59" i="861"/>
  <c r="BK2802" i="64"/>
  <c r="BL2800" i="64"/>
  <c r="BL2749" i="64"/>
  <c r="BN2723" i="64"/>
  <c r="BM2725" i="64"/>
  <c r="BH2826" i="64"/>
  <c r="BH2828" i="64" s="1"/>
  <c r="BK2751" i="64"/>
  <c r="BF2776" i="64"/>
  <c r="BG2774" i="64"/>
  <c r="AY17" i="864"/>
  <c r="BE90" i="861" l="1"/>
  <c r="BE92" i="861" s="1"/>
  <c r="BE103" i="861" s="1"/>
  <c r="BF60" i="861"/>
  <c r="BF89" i="861" s="1"/>
  <c r="BB59" i="861"/>
  <c r="BA61" i="861"/>
  <c r="BA66" i="861" s="1"/>
  <c r="BN2725" i="64"/>
  <c r="N2723" i="64"/>
  <c r="BL2802" i="64"/>
  <c r="BM2800" i="64"/>
  <c r="AZ17" i="864"/>
  <c r="BO2723" i="64"/>
  <c r="BG2776" i="64"/>
  <c r="BH2774" i="64"/>
  <c r="BM2749" i="64"/>
  <c r="BL2751" i="64"/>
  <c r="BI2826" i="64"/>
  <c r="BI2828" i="64" s="1"/>
  <c r="BF90" i="861" l="1"/>
  <c r="BF92" i="861" s="1"/>
  <c r="BF103" i="861" s="1"/>
  <c r="BG60" i="861"/>
  <c r="BG89" i="861" s="1"/>
  <c r="BB61" i="861"/>
  <c r="BB66" i="861" s="1"/>
  <c r="BC59" i="861"/>
  <c r="BM2802" i="64"/>
  <c r="BN2800" i="64"/>
  <c r="N2800" i="64" s="1"/>
  <c r="BH2776" i="64"/>
  <c r="BI2774" i="64"/>
  <c r="BP2723" i="64"/>
  <c r="BN2749" i="64"/>
  <c r="BO2725" i="64"/>
  <c r="BJ2826" i="64"/>
  <c r="BM2751" i="64"/>
  <c r="BA17" i="864"/>
  <c r="BG90" i="861" l="1"/>
  <c r="BG92" i="861" s="1"/>
  <c r="BG103" i="861" s="1"/>
  <c r="BH60" i="861"/>
  <c r="BH89" i="861" s="1"/>
  <c r="BC61" i="861"/>
  <c r="BC66" i="861" s="1"/>
  <c r="BD59" i="861"/>
  <c r="BN2751" i="64"/>
  <c r="N2749" i="64"/>
  <c r="BN2802" i="64"/>
  <c r="BO2800" i="64"/>
  <c r="BQ2723" i="64"/>
  <c r="BK2826" i="64"/>
  <c r="BP2725" i="64"/>
  <c r="BB17" i="864"/>
  <c r="M59" i="861"/>
  <c r="M17" i="864" s="1"/>
  <c r="BJ2828" i="64"/>
  <c r="BI2776" i="64"/>
  <c r="BJ2774" i="64"/>
  <c r="BO2749" i="64"/>
  <c r="BO2751" i="64" s="1"/>
  <c r="BH90" i="861" l="1"/>
  <c r="BH92" i="861" s="1"/>
  <c r="BH103" i="861" s="1"/>
  <c r="BI60" i="861"/>
  <c r="BI89" i="861" s="1"/>
  <c r="BD61" i="861"/>
  <c r="BD66" i="861" s="1"/>
  <c r="BE59" i="861"/>
  <c r="BP2800" i="64"/>
  <c r="BO2802" i="64"/>
  <c r="BC17" i="864"/>
  <c r="BL2826" i="64"/>
  <c r="BL2828" i="64" s="1"/>
  <c r="BJ2776" i="64"/>
  <c r="BK2774" i="64"/>
  <c r="BK2828" i="64"/>
  <c r="BP2749" i="64"/>
  <c r="BP2751" i="64" s="1"/>
  <c r="BR2723" i="64"/>
  <c r="BR2725" i="64" s="1"/>
  <c r="M61" i="861"/>
  <c r="BQ2725" i="64"/>
  <c r="BI90" i="861" l="1"/>
  <c r="BI92" i="861" s="1"/>
  <c r="BI103" i="861" s="1"/>
  <c r="BJ60" i="861"/>
  <c r="BJ89" i="861" s="1"/>
  <c r="BF59" i="861"/>
  <c r="BE61" i="861"/>
  <c r="BE66" i="861" s="1"/>
  <c r="BQ2800" i="64"/>
  <c r="BP2802" i="64"/>
  <c r="BM2826" i="64"/>
  <c r="BQ2749" i="64"/>
  <c r="BS2723" i="64"/>
  <c r="BD17" i="864"/>
  <c r="BK2776" i="64"/>
  <c r="BL2774" i="64"/>
  <c r="M66" i="861"/>
  <c r="BJ90" i="861" l="1"/>
  <c r="BJ92" i="861" s="1"/>
  <c r="BJ103" i="861" s="1"/>
  <c r="BK60" i="861"/>
  <c r="BK89" i="861" s="1"/>
  <c r="BG59" i="861"/>
  <c r="BF61" i="861"/>
  <c r="BF66" i="861" s="1"/>
  <c r="BQ2802" i="64"/>
  <c r="BR2800" i="64"/>
  <c r="BE17" i="864"/>
  <c r="BT2723" i="64"/>
  <c r="BL2776" i="64"/>
  <c r="BM2774" i="64"/>
  <c r="BS2725" i="64"/>
  <c r="BR2749" i="64"/>
  <c r="BQ2751" i="64"/>
  <c r="BN2826" i="64"/>
  <c r="N2826" i="64" s="1"/>
  <c r="BM2828" i="64"/>
  <c r="BK90" i="861" l="1"/>
  <c r="BK92" i="861" s="1"/>
  <c r="BK103" i="861" s="1"/>
  <c r="BL60" i="861"/>
  <c r="BL89" i="861" s="1"/>
  <c r="BH59" i="861"/>
  <c r="BG61" i="861"/>
  <c r="BG66" i="861" s="1"/>
  <c r="BR2802" i="64"/>
  <c r="BS2800" i="64"/>
  <c r="BO2826" i="64"/>
  <c r="BM2776" i="64"/>
  <c r="BN2774" i="64"/>
  <c r="N2774" i="64" s="1"/>
  <c r="BU2723" i="64"/>
  <c r="BT2725" i="64"/>
  <c r="BN2828" i="64"/>
  <c r="BS2749" i="64"/>
  <c r="BS2751" i="64" s="1"/>
  <c r="BF17" i="864"/>
  <c r="BR2751" i="64"/>
  <c r="BL90" i="861" l="1"/>
  <c r="BL92" i="861" s="1"/>
  <c r="BL103" i="861" s="1"/>
  <c r="BM60" i="861"/>
  <c r="BM89" i="861" s="1"/>
  <c r="BI59" i="861"/>
  <c r="BH61" i="861"/>
  <c r="BH66" i="861" s="1"/>
  <c r="BS2802" i="64"/>
  <c r="BT2800" i="64"/>
  <c r="BN2776" i="64"/>
  <c r="BO2774" i="64"/>
  <c r="BG17" i="864"/>
  <c r="BV2723" i="64"/>
  <c r="BV2725" i="64" s="1"/>
  <c r="BP2826" i="64"/>
  <c r="BP2828" i="64" s="1"/>
  <c r="BU2725" i="64"/>
  <c r="BO2828" i="64"/>
  <c r="BT2749" i="64"/>
  <c r="BT2751" i="64" s="1"/>
  <c r="BM90" i="861" l="1"/>
  <c r="BM92" i="861" s="1"/>
  <c r="BM103" i="861" s="1"/>
  <c r="BN60" i="861"/>
  <c r="BN89" i="861" s="1"/>
  <c r="BJ59" i="861"/>
  <c r="BI61" i="861"/>
  <c r="BI66" i="861" s="1"/>
  <c r="BU2800" i="64"/>
  <c r="BT2802" i="64"/>
  <c r="BH17" i="864"/>
  <c r="BQ2826" i="64"/>
  <c r="BO2776" i="64"/>
  <c r="BP2774" i="64"/>
  <c r="BW2723" i="64"/>
  <c r="BW2725" i="64" s="1"/>
  <c r="BU2749" i="64"/>
  <c r="BN90" i="861" l="1"/>
  <c r="BN92" i="861" s="1"/>
  <c r="BN103" i="861" s="1"/>
  <c r="BO60" i="861"/>
  <c r="BO89" i="861" s="1"/>
  <c r="BK59" i="861"/>
  <c r="BJ61" i="861"/>
  <c r="BJ66" i="861" s="1"/>
  <c r="BV2800" i="64"/>
  <c r="BU2802" i="64"/>
  <c r="BP2776" i="64"/>
  <c r="BQ2774" i="64"/>
  <c r="BV2749" i="64"/>
  <c r="BU2751" i="64"/>
  <c r="BR2826" i="64"/>
  <c r="BX2723" i="64"/>
  <c r="BQ2828" i="64"/>
  <c r="BI17" i="864"/>
  <c r="BO90" i="861" l="1"/>
  <c r="BO92" i="861" s="1"/>
  <c r="BO103" i="861" s="1"/>
  <c r="BP60" i="861"/>
  <c r="BP89" i="861" s="1"/>
  <c r="BL59" i="861"/>
  <c r="BK61" i="861"/>
  <c r="BK66" i="861" s="1"/>
  <c r="BW2800" i="64"/>
  <c r="BV2802" i="64"/>
  <c r="BY2723" i="64"/>
  <c r="BX2725" i="64"/>
  <c r="BW2749" i="64"/>
  <c r="BV2751" i="64"/>
  <c r="BQ2776" i="64"/>
  <c r="BR2774" i="64"/>
  <c r="BS2826" i="64"/>
  <c r="BJ17" i="864"/>
  <c r="BR2828" i="64"/>
  <c r="BP90" i="861" l="1"/>
  <c r="BP92" i="861" s="1"/>
  <c r="BP103" i="861" s="1"/>
  <c r="BQ60" i="861"/>
  <c r="BQ89" i="861" s="1"/>
  <c r="BM59" i="861"/>
  <c r="BL61" i="861"/>
  <c r="BL66" i="861" s="1"/>
  <c r="BW2802" i="64"/>
  <c r="BX2800" i="64"/>
  <c r="BX2749" i="64"/>
  <c r="BK17" i="864"/>
  <c r="BW2751" i="64"/>
  <c r="BT2826" i="64"/>
  <c r="BZ2723" i="64"/>
  <c r="O2723" i="64" s="1"/>
  <c r="BS2828" i="64"/>
  <c r="BY2725" i="64"/>
  <c r="BR2776" i="64"/>
  <c r="BS2774" i="64"/>
  <c r="BQ90" i="861" l="1"/>
  <c r="BQ92" i="861" s="1"/>
  <c r="BQ103" i="861" s="1"/>
  <c r="BR60" i="861"/>
  <c r="BR89" i="861" s="1"/>
  <c r="BM61" i="861"/>
  <c r="BM66" i="861" s="1"/>
  <c r="BN59" i="861"/>
  <c r="BX2802" i="64"/>
  <c r="BY2800" i="64"/>
  <c r="BL17" i="864"/>
  <c r="BS2776" i="64"/>
  <c r="BT2774" i="64"/>
  <c r="CA2723" i="64"/>
  <c r="CA2725" i="64" s="1"/>
  <c r="BZ2725" i="64"/>
  <c r="BY2749" i="64"/>
  <c r="BY2751" i="64" s="1"/>
  <c r="BX2751" i="64"/>
  <c r="BU2826" i="64"/>
  <c r="BU2828" i="64" s="1"/>
  <c r="BT2828" i="64"/>
  <c r="BR90" i="861" l="1"/>
  <c r="BR92" i="861" s="1"/>
  <c r="BR103" i="861" s="1"/>
  <c r="BS60" i="861"/>
  <c r="BS89" i="861" s="1"/>
  <c r="BN61" i="861"/>
  <c r="BN66" i="861" s="1"/>
  <c r="BO59" i="861"/>
  <c r="BZ2800" i="64"/>
  <c r="O2800" i="64" s="1"/>
  <c r="BY2802" i="64"/>
  <c r="BM17" i="864"/>
  <c r="BZ2749" i="64"/>
  <c r="O2749" i="64" s="1"/>
  <c r="CB2723" i="64"/>
  <c r="CB2725" i="64" s="1"/>
  <c r="BV2826" i="64"/>
  <c r="BV2828" i="64" s="1"/>
  <c r="BT2776" i="64"/>
  <c r="BU2774" i="64"/>
  <c r="BS90" i="861" l="1"/>
  <c r="BS92" i="861" s="1"/>
  <c r="BS103" i="861" s="1"/>
  <c r="BT60" i="861"/>
  <c r="BT89" i="861" s="1"/>
  <c r="BO61" i="861"/>
  <c r="BO66" i="861" s="1"/>
  <c r="BP59" i="861"/>
  <c r="BZ2802" i="64"/>
  <c r="CA2800" i="64"/>
  <c r="N59" i="861"/>
  <c r="N17" i="864" s="1"/>
  <c r="BN17" i="864"/>
  <c r="CC2723" i="64"/>
  <c r="CC2725" i="64" s="1"/>
  <c r="BU2776" i="64"/>
  <c r="BV2774" i="64"/>
  <c r="CA2749" i="64"/>
  <c r="CA2751" i="64" s="1"/>
  <c r="BZ2751" i="64"/>
  <c r="BW2826" i="64"/>
  <c r="BW2828" i="64" s="1"/>
  <c r="BT90" i="861" l="1"/>
  <c r="BT92" i="861" s="1"/>
  <c r="BT103" i="861" s="1"/>
  <c r="BU60" i="861"/>
  <c r="BU89" i="861" s="1"/>
  <c r="BP61" i="861"/>
  <c r="BP66" i="861" s="1"/>
  <c r="BQ59" i="861"/>
  <c r="CB2800" i="64"/>
  <c r="CA2802" i="64"/>
  <c r="CD2723" i="64"/>
  <c r="N61" i="861"/>
  <c r="BO17" i="864"/>
  <c r="CB2749" i="64"/>
  <c r="BV2776" i="64"/>
  <c r="BW2774" i="64"/>
  <c r="BX2826" i="64"/>
  <c r="BX2828" i="64" s="1"/>
  <c r="BU90" i="861" l="1"/>
  <c r="BU92" i="861" s="1"/>
  <c r="BU103" i="861" s="1"/>
  <c r="BV60" i="861"/>
  <c r="BV89" i="861" s="1"/>
  <c r="BR59" i="861"/>
  <c r="BQ61" i="861"/>
  <c r="BQ66" i="861" s="1"/>
  <c r="CB2802" i="64"/>
  <c r="CC2800" i="64"/>
  <c r="CE2723" i="64"/>
  <c r="CD2725" i="64"/>
  <c r="BW2776" i="64"/>
  <c r="BX2774" i="64"/>
  <c r="BP17" i="864"/>
  <c r="CC2749" i="64"/>
  <c r="N66" i="861"/>
  <c r="BY2826" i="64"/>
  <c r="CB2751" i="64"/>
  <c r="BV90" i="861" l="1"/>
  <c r="BV92" i="861" s="1"/>
  <c r="BV103" i="861" s="1"/>
  <c r="BW60" i="861"/>
  <c r="BW89" i="861" s="1"/>
  <c r="BR61" i="861"/>
  <c r="BR66" i="861" s="1"/>
  <c r="BS59" i="861"/>
  <c r="CC2802" i="64"/>
  <c r="CD2800" i="64"/>
  <c r="BZ2826" i="64"/>
  <c r="O2826" i="64" s="1"/>
  <c r="CD2749" i="64"/>
  <c r="BX2776" i="64"/>
  <c r="BY2774" i="64"/>
  <c r="CC2751" i="64"/>
  <c r="CF2723" i="64"/>
  <c r="CF2725" i="64" s="1"/>
  <c r="CE2725" i="64"/>
  <c r="BY2828" i="64"/>
  <c r="BQ17" i="864"/>
  <c r="BW90" i="861" l="1"/>
  <c r="BW92" i="861" s="1"/>
  <c r="BW103" i="861" s="1"/>
  <c r="BX60" i="861"/>
  <c r="BX89" i="861" s="1"/>
  <c r="BS61" i="861"/>
  <c r="BS66" i="861" s="1"/>
  <c r="BT59" i="861"/>
  <c r="CD2802" i="64"/>
  <c r="CE2800" i="64"/>
  <c r="BY2776" i="64"/>
  <c r="BZ2774" i="64"/>
  <c r="O2774" i="64" s="1"/>
  <c r="CG2723" i="64"/>
  <c r="CE2749" i="64"/>
  <c r="CE2751" i="64" s="1"/>
  <c r="BR17" i="864"/>
  <c r="CD2751" i="64"/>
  <c r="CA2826" i="64"/>
  <c r="BZ2828" i="64"/>
  <c r="BX90" i="861" l="1"/>
  <c r="BX92" i="861" s="1"/>
  <c r="BX103" i="861" s="1"/>
  <c r="BY60" i="861"/>
  <c r="BY89" i="861" s="1"/>
  <c r="BT61" i="861"/>
  <c r="BT66" i="861" s="1"/>
  <c r="BU59" i="861"/>
  <c r="CE2802" i="64"/>
  <c r="CF2800" i="64"/>
  <c r="CH2723" i="64"/>
  <c r="CG2725" i="64"/>
  <c r="BS17" i="864"/>
  <c r="BZ2776" i="64"/>
  <c r="CA2774" i="64"/>
  <c r="CB2826" i="64"/>
  <c r="CB2828" i="64" s="1"/>
  <c r="CA2828" i="64"/>
  <c r="CF2749" i="64"/>
  <c r="BY90" i="861" l="1"/>
  <c r="BY92" i="861" s="1"/>
  <c r="BY103" i="861" s="1"/>
  <c r="BZ60" i="861"/>
  <c r="BZ89" i="861" s="1"/>
  <c r="BU61" i="861"/>
  <c r="BU66" i="861" s="1"/>
  <c r="BV59" i="861"/>
  <c r="CF2802" i="64"/>
  <c r="CG2800" i="64"/>
  <c r="BT17" i="864"/>
  <c r="CC2826" i="64"/>
  <c r="CG2749" i="64"/>
  <c r="CF2751" i="64"/>
  <c r="CA2776" i="64"/>
  <c r="CB2774" i="64"/>
  <c r="CI2723" i="64"/>
  <c r="CI2725" i="64" s="1"/>
  <c r="CH2725" i="64"/>
  <c r="BZ90" i="861" l="1"/>
  <c r="BZ92" i="861" s="1"/>
  <c r="BZ103" i="861" s="1"/>
  <c r="CA60" i="861"/>
  <c r="CA89" i="861" s="1"/>
  <c r="BW59" i="861"/>
  <c r="BV61" i="861"/>
  <c r="BV66" i="861" s="1"/>
  <c r="CG2802" i="64"/>
  <c r="CH2800" i="64"/>
  <c r="CD2826" i="64"/>
  <c r="CC2828" i="64"/>
  <c r="CB2776" i="64"/>
  <c r="CC2774" i="64"/>
  <c r="CH2749" i="64"/>
  <c r="BU17" i="864"/>
  <c r="CG2751" i="64"/>
  <c r="CJ2723" i="64"/>
  <c r="CJ2725" i="64" s="1"/>
  <c r="CA90" i="861" l="1"/>
  <c r="CA92" i="861" s="1"/>
  <c r="CA103" i="861" s="1"/>
  <c r="CB60" i="861"/>
  <c r="CB89" i="861" s="1"/>
  <c r="BW61" i="861"/>
  <c r="BW66" i="861" s="1"/>
  <c r="BX59" i="861"/>
  <c r="CI2800" i="64"/>
  <c r="CH2802" i="64"/>
  <c r="CI2749" i="64"/>
  <c r="CH2751" i="64"/>
  <c r="CC2776" i="64"/>
  <c r="CD2774" i="64"/>
  <c r="BV17" i="864"/>
  <c r="CK2723" i="64"/>
  <c r="CE2826" i="64"/>
  <c r="CD2828" i="64"/>
  <c r="CB90" i="861" l="1"/>
  <c r="CB92" i="861" s="1"/>
  <c r="CB103" i="861" s="1"/>
  <c r="CC60" i="861"/>
  <c r="CC89" i="861" s="1"/>
  <c r="BY59" i="861"/>
  <c r="BX61" i="861"/>
  <c r="BX66" i="861" s="1"/>
  <c r="CI2802" i="64"/>
  <c r="CJ2800" i="64"/>
  <c r="CL2723" i="64"/>
  <c r="P2723" i="64" s="1"/>
  <c r="CK2725" i="64"/>
  <c r="BW17" i="864"/>
  <c r="CF2826" i="64"/>
  <c r="CJ2749" i="64"/>
  <c r="CE2828" i="64"/>
  <c r="CD2776" i="64"/>
  <c r="CE2774" i="64"/>
  <c r="CI2751" i="64"/>
  <c r="CC90" i="861" l="1"/>
  <c r="CC92" i="861" s="1"/>
  <c r="CC103" i="861" s="1"/>
  <c r="CD60" i="861"/>
  <c r="CD89" i="861" s="1"/>
  <c r="BY61" i="861"/>
  <c r="BY66" i="861" s="1"/>
  <c r="BZ59" i="861"/>
  <c r="CJ2802" i="64"/>
  <c r="CK2800" i="64"/>
  <c r="CK2749" i="64"/>
  <c r="CK2751" i="64" s="1"/>
  <c r="CG2826" i="64"/>
  <c r="CF2828" i="64"/>
  <c r="CJ2751" i="64"/>
  <c r="CE2776" i="64"/>
  <c r="CF2774" i="64"/>
  <c r="CL2725" i="64"/>
  <c r="BX17" i="864"/>
  <c r="CD90" i="861" l="1"/>
  <c r="CD92" i="861" s="1"/>
  <c r="CD103" i="861" s="1"/>
  <c r="CE60" i="861"/>
  <c r="CE89" i="861" s="1"/>
  <c r="CA59" i="861"/>
  <c r="BZ61" i="861"/>
  <c r="BZ66" i="861" s="1"/>
  <c r="K2725" i="64"/>
  <c r="L2725" i="64"/>
  <c r="M2725" i="64"/>
  <c r="N2725" i="64"/>
  <c r="O2725" i="64"/>
  <c r="P2725" i="64"/>
  <c r="CK2802" i="64"/>
  <c r="CL2800" i="64"/>
  <c r="P2800" i="64" s="1"/>
  <c r="CF2776" i="64"/>
  <c r="CG2774" i="64"/>
  <c r="BY17" i="864"/>
  <c r="CH2826" i="64"/>
  <c r="CG2828" i="64"/>
  <c r="CL2749" i="64"/>
  <c r="P2749" i="64" s="1"/>
  <c r="CE90" i="861" l="1"/>
  <c r="CE92" i="861" s="1"/>
  <c r="CE103" i="861" s="1"/>
  <c r="CF60" i="861"/>
  <c r="CF89" i="861" s="1"/>
  <c r="CB59" i="861"/>
  <c r="CA61" i="861"/>
  <c r="CA66" i="861" s="1"/>
  <c r="CL2802" i="64"/>
  <c r="CI2826" i="64"/>
  <c r="CH2828" i="64"/>
  <c r="BZ17" i="864"/>
  <c r="O59" i="861"/>
  <c r="O17" i="864" s="1"/>
  <c r="CL2751" i="64"/>
  <c r="CG2776" i="64"/>
  <c r="CH2774" i="64"/>
  <c r="CF90" i="861" l="1"/>
  <c r="CF92" i="861" s="1"/>
  <c r="CF103" i="861" s="1"/>
  <c r="CG60" i="861"/>
  <c r="CG89" i="861" s="1"/>
  <c r="CC59" i="861"/>
  <c r="CB61" i="861"/>
  <c r="CB66" i="861" s="1"/>
  <c r="K2802" i="64"/>
  <c r="L2802" i="64"/>
  <c r="M2802" i="64"/>
  <c r="N2802" i="64"/>
  <c r="O2802" i="64"/>
  <c r="P2802" i="64"/>
  <c r="K2751" i="64"/>
  <c r="L2751" i="64"/>
  <c r="M2751" i="64"/>
  <c r="N2751" i="64"/>
  <c r="O2751" i="64"/>
  <c r="P2751" i="64"/>
  <c r="CA17" i="864"/>
  <c r="CJ2826" i="64"/>
  <c r="CI2828" i="64"/>
  <c r="CH2776" i="64"/>
  <c r="CI2774" i="64"/>
  <c r="O61" i="861"/>
  <c r="CG90" i="861" l="1"/>
  <c r="CG92" i="861" s="1"/>
  <c r="CG103" i="861" s="1"/>
  <c r="CH60" i="861"/>
  <c r="CH89" i="861" s="1"/>
  <c r="CC61" i="861"/>
  <c r="CC66" i="861" s="1"/>
  <c r="CD59" i="861"/>
  <c r="CI2776" i="64"/>
  <c r="CJ2774" i="64"/>
  <c r="CK2826" i="64"/>
  <c r="O66" i="861"/>
  <c r="CJ2828" i="64"/>
  <c r="CB17" i="864"/>
  <c r="CH90" i="861" l="1"/>
  <c r="CH92" i="861" s="1"/>
  <c r="CH103" i="861" s="1"/>
  <c r="CI60" i="861"/>
  <c r="CI89" i="861" s="1"/>
  <c r="CD61" i="861"/>
  <c r="CD66" i="861" s="1"/>
  <c r="CE59" i="861"/>
  <c r="CL2826" i="64"/>
  <c r="P2826" i="64" s="1"/>
  <c r="CK2828" i="64"/>
  <c r="CC17" i="864"/>
  <c r="CJ2776" i="64"/>
  <c r="CK2774" i="64"/>
  <c r="CI90" i="861" l="1"/>
  <c r="CI92" i="861" s="1"/>
  <c r="CI103" i="861" s="1"/>
  <c r="CJ60" i="861"/>
  <c r="CJ89" i="861" s="1"/>
  <c r="CE61" i="861"/>
  <c r="CE66" i="861" s="1"/>
  <c r="CF59" i="861"/>
  <c r="CD17" i="864"/>
  <c r="CK2776" i="64"/>
  <c r="CL2774" i="64"/>
  <c r="P2774" i="64" s="1"/>
  <c r="CL2828" i="64"/>
  <c r="CJ90" i="861" l="1"/>
  <c r="CJ92" i="861" s="1"/>
  <c r="CJ103" i="861" s="1"/>
  <c r="CK60" i="861"/>
  <c r="CK89" i="861" s="1"/>
  <c r="CF61" i="861"/>
  <c r="CF66" i="861" s="1"/>
  <c r="CG59" i="861"/>
  <c r="K2828" i="64"/>
  <c r="L2828" i="64"/>
  <c r="M2828" i="64"/>
  <c r="N2828" i="64"/>
  <c r="O2828" i="64"/>
  <c r="P2828" i="64"/>
  <c r="CL2776" i="64"/>
  <c r="CE17" i="864"/>
  <c r="CK90" i="861" l="1"/>
  <c r="CK92" i="861" s="1"/>
  <c r="CK103" i="861" s="1"/>
  <c r="CL60" i="861"/>
  <c r="CL89" i="861" s="1"/>
  <c r="CH59" i="861"/>
  <c r="CG61" i="861"/>
  <c r="CG66" i="861" s="1"/>
  <c r="K2776" i="64"/>
  <c r="L2776" i="64"/>
  <c r="M2776" i="64"/>
  <c r="N2776" i="64"/>
  <c r="O2776" i="64"/>
  <c r="P2776" i="64"/>
  <c r="CF17" i="864"/>
  <c r="CL90" i="861" l="1"/>
  <c r="CL92" i="861" s="1"/>
  <c r="CL103" i="861" s="1"/>
  <c r="CM60" i="861"/>
  <c r="CM89" i="861" s="1"/>
  <c r="CH61" i="861"/>
  <c r="CH66" i="861" s="1"/>
  <c r="CI59" i="861"/>
  <c r="CG17" i="864"/>
  <c r="CM90" i="861" l="1"/>
  <c r="CM92" i="861" s="1"/>
  <c r="CM103" i="861" s="1"/>
  <c r="CN60" i="861"/>
  <c r="CN89" i="861" s="1"/>
  <c r="CI61" i="861"/>
  <c r="CI66" i="861" s="1"/>
  <c r="CJ59" i="861"/>
  <c r="CH17" i="864"/>
  <c r="CN90" i="861" l="1"/>
  <c r="CN92" i="861" s="1"/>
  <c r="CN103" i="861" s="1"/>
  <c r="K92" i="861"/>
  <c r="L92" i="861"/>
  <c r="M92" i="861"/>
  <c r="N92" i="861"/>
  <c r="O92" i="861"/>
  <c r="P92" i="861"/>
  <c r="CO60" i="861"/>
  <c r="CO89" i="861" s="1"/>
  <c r="CO90" i="861" s="1"/>
  <c r="CO92" i="861" s="1"/>
  <c r="CO103" i="861" s="1"/>
  <c r="CJ61" i="861"/>
  <c r="CJ66" i="861" s="1"/>
  <c r="CK59" i="861"/>
  <c r="CI17" i="864"/>
  <c r="CP60" i="861" l="1"/>
  <c r="CP89" i="861" s="1"/>
  <c r="CP90" i="861" s="1"/>
  <c r="CP92" i="861" s="1"/>
  <c r="CP103" i="861" s="1"/>
  <c r="K103" i="861"/>
  <c r="L103" i="861"/>
  <c r="M103" i="861"/>
  <c r="N103" i="861"/>
  <c r="O103" i="861"/>
  <c r="P103" i="861"/>
  <c r="CK61" i="861"/>
  <c r="CK66" i="861" s="1"/>
  <c r="CL59" i="861"/>
  <c r="CJ17" i="864"/>
  <c r="CQ60" i="861" l="1"/>
  <c r="CQ89" i="861" s="1"/>
  <c r="CQ90" i="861" s="1"/>
  <c r="CQ92" i="861" s="1"/>
  <c r="CQ103" i="861" s="1"/>
  <c r="CM59" i="861"/>
  <c r="CL61" i="861"/>
  <c r="CL66" i="861" s="1"/>
  <c r="CK17" i="864"/>
  <c r="CR60" i="861" l="1"/>
  <c r="CR89" i="861" s="1"/>
  <c r="CR90" i="861" s="1"/>
  <c r="CR92" i="861" s="1"/>
  <c r="CR103" i="861" s="1"/>
  <c r="CN59" i="861"/>
  <c r="CM61" i="861"/>
  <c r="CM66" i="861" s="1"/>
  <c r="P59" i="861"/>
  <c r="P17" i="864" s="1"/>
  <c r="CL17" i="864"/>
  <c r="CS60" i="861" l="1"/>
  <c r="CS89" i="861" s="1"/>
  <c r="CS90" i="861" s="1"/>
  <c r="CS92" i="861" s="1"/>
  <c r="CS103" i="861" s="1"/>
  <c r="CO59" i="861"/>
  <c r="CN61" i="861"/>
  <c r="CN66" i="861" s="1"/>
  <c r="I17" i="864" a="1"/>
  <c r="I17" i="864" s="1"/>
  <c r="P61" i="861"/>
  <c r="CT60" i="861" l="1"/>
  <c r="CT89" i="861" s="1"/>
  <c r="CT90" i="861" s="1"/>
  <c r="CT92" i="861" s="1"/>
  <c r="CT103" i="861" s="1"/>
  <c r="CP59" i="861"/>
  <c r="CO61" i="861"/>
  <c r="CO66" i="861" s="1"/>
  <c r="P66" i="861"/>
  <c r="CU60" i="861" l="1"/>
  <c r="CU89" i="861" s="1"/>
  <c r="CU90" i="861" s="1"/>
  <c r="CU92" i="861" s="1"/>
  <c r="CU103" i="861" s="1"/>
  <c r="CQ59" i="861"/>
  <c r="CP61" i="861"/>
  <c r="CP66" i="861" s="1"/>
  <c r="G843" i="64"/>
  <c r="G845" i="64"/>
  <c r="G850" i="64"/>
  <c r="G860" i="64" s="1"/>
  <c r="G851" i="64"/>
  <c r="G854" i="64"/>
  <c r="G855" i="64"/>
  <c r="G858" i="64"/>
  <c r="G859" i="64"/>
  <c r="CV60" i="861" l="1"/>
  <c r="CV89" i="861" s="1"/>
  <c r="CV90" i="861" s="1"/>
  <c r="CV92" i="861" s="1"/>
  <c r="CV103" i="861" s="1"/>
  <c r="CR59" i="861"/>
  <c r="CQ61" i="861"/>
  <c r="CQ66" i="861" s="1"/>
  <c r="R26" i="864"/>
  <c r="S26" i="864" s="1"/>
  <c r="R82" i="861"/>
  <c r="CW60" i="861" l="1"/>
  <c r="CW89" i="861" s="1"/>
  <c r="CW90" i="861" s="1"/>
  <c r="CW92" i="861" s="1"/>
  <c r="CW103" i="861" s="1"/>
  <c r="CS59" i="861"/>
  <c r="CR61" i="861"/>
  <c r="CR66" i="861" s="1"/>
  <c r="T26" i="864"/>
  <c r="S78" i="861"/>
  <c r="CX60" i="861" l="1"/>
  <c r="CX89" i="861" s="1"/>
  <c r="CX90" i="861" s="1"/>
  <c r="CX92" i="861" s="1"/>
  <c r="CX103" i="861" s="1"/>
  <c r="U26" i="864"/>
  <c r="U78" i="861" s="1"/>
  <c r="T78" i="861"/>
  <c r="CT59" i="861"/>
  <c r="CS61" i="861"/>
  <c r="CS66" i="861" s="1"/>
  <c r="V26" i="864" l="1"/>
  <c r="V78" i="861" s="1"/>
  <c r="CY60" i="861"/>
  <c r="CY89" i="861" s="1"/>
  <c r="CY90" i="861" s="1"/>
  <c r="CY92" i="861" s="1"/>
  <c r="CY103" i="861" s="1"/>
  <c r="CU59" i="861"/>
  <c r="CT61" i="861"/>
  <c r="CT66" i="861" s="1"/>
  <c r="W26" i="864"/>
  <c r="W78" i="861" s="1"/>
  <c r="CZ60" i="861" l="1"/>
  <c r="CZ89" i="861" s="1"/>
  <c r="CZ90" i="861" s="1"/>
  <c r="CZ92" i="861" s="1"/>
  <c r="CZ103" i="861" s="1"/>
  <c r="CV59" i="861"/>
  <c r="CU61" i="861"/>
  <c r="CU66" i="861" s="1"/>
  <c r="X26" i="864"/>
  <c r="X78" i="861" s="1"/>
  <c r="DA60" i="861" l="1"/>
  <c r="DA89" i="861" s="1"/>
  <c r="DA90" i="861" s="1"/>
  <c r="DA92" i="861" s="1"/>
  <c r="DA103" i="861" s="1"/>
  <c r="CW59" i="861"/>
  <c r="CV61" i="861"/>
  <c r="CV66" i="861" s="1"/>
  <c r="Y26" i="864"/>
  <c r="Y78" i="861" s="1"/>
  <c r="DB60" i="861" l="1"/>
  <c r="DB89" i="861" s="1"/>
  <c r="DB90" i="861" s="1"/>
  <c r="DB92" i="861" s="1"/>
  <c r="DB103" i="861" s="1"/>
  <c r="CX59" i="861"/>
  <c r="CW61" i="861"/>
  <c r="CW66" i="861" s="1"/>
  <c r="Z26" i="864"/>
  <c r="Z78" i="861" s="1"/>
  <c r="DC60" i="861" l="1"/>
  <c r="DC89" i="861" s="1"/>
  <c r="DC90" i="861" s="1"/>
  <c r="DC92" i="861" s="1"/>
  <c r="DC103" i="861" s="1"/>
  <c r="CY59" i="861"/>
  <c r="CX61" i="861"/>
  <c r="CX66" i="861" s="1"/>
  <c r="AA26" i="864"/>
  <c r="AA78" i="861" s="1"/>
  <c r="DD60" i="861" l="1"/>
  <c r="DD89" i="861" s="1"/>
  <c r="DD90" i="861" s="1"/>
  <c r="DD92" i="861" s="1"/>
  <c r="DD103" i="861" s="1"/>
  <c r="CZ59" i="861"/>
  <c r="CY61" i="861"/>
  <c r="CY66" i="861" s="1"/>
  <c r="AB26" i="864"/>
  <c r="AB78" i="861" s="1"/>
  <c r="DE60" i="861" l="1"/>
  <c r="DE89" i="861" s="1"/>
  <c r="DE90" i="861" s="1"/>
  <c r="DE92" i="861" s="1"/>
  <c r="DE103" i="861" s="1"/>
  <c r="DA59" i="861"/>
  <c r="CZ61" i="861"/>
  <c r="CZ66" i="861" s="1"/>
  <c r="AC26" i="864"/>
  <c r="AC78" i="861" s="1"/>
  <c r="DF60" i="861" l="1"/>
  <c r="DF89" i="861" s="1"/>
  <c r="DF90" i="861" s="1"/>
  <c r="DF92" i="861" s="1"/>
  <c r="DF103" i="861" s="1"/>
  <c r="DB59" i="861"/>
  <c r="DA61" i="861"/>
  <c r="DA66" i="861" s="1"/>
  <c r="AD26" i="864"/>
  <c r="AD78" i="861" s="1"/>
  <c r="DG60" i="861" l="1"/>
  <c r="DG89" i="861" s="1"/>
  <c r="DG90" i="861" s="1"/>
  <c r="DG92" i="861" s="1"/>
  <c r="DG103" i="861" s="1"/>
  <c r="DC59" i="861"/>
  <c r="DB61" i="861"/>
  <c r="DB66" i="861" s="1"/>
  <c r="K26" i="864"/>
  <c r="K78" i="861" s="1"/>
  <c r="AE26" i="864"/>
  <c r="AE78" i="861" s="1"/>
  <c r="DH60" i="861" l="1"/>
  <c r="DH89" i="861" s="1"/>
  <c r="DH90" i="861" s="1"/>
  <c r="DH92" i="861" s="1"/>
  <c r="DH103" i="861" s="1"/>
  <c r="DD59" i="861"/>
  <c r="DC61" i="861"/>
  <c r="DC66" i="861" s="1"/>
  <c r="AF26" i="864"/>
  <c r="AF78" i="861" s="1"/>
  <c r="DI60" i="861" l="1"/>
  <c r="DI89" i="861" s="1"/>
  <c r="DI90" i="861" s="1"/>
  <c r="DI92" i="861" s="1"/>
  <c r="DI103" i="861" s="1"/>
  <c r="DE59" i="861"/>
  <c r="DD61" i="861"/>
  <c r="DD66" i="861" s="1"/>
  <c r="AG26" i="864"/>
  <c r="AG78" i="861" s="1"/>
  <c r="DJ60" i="861" l="1"/>
  <c r="DJ89" i="861" s="1"/>
  <c r="DJ90" i="861" s="1"/>
  <c r="DJ92" i="861" s="1"/>
  <c r="DJ103" i="861" s="1"/>
  <c r="DF59" i="861"/>
  <c r="DE61" i="861"/>
  <c r="DE66" i="861" s="1"/>
  <c r="AH26" i="864"/>
  <c r="AH78" i="861" s="1"/>
  <c r="DK60" i="861" l="1"/>
  <c r="DK89" i="861" s="1"/>
  <c r="DK90" i="861" s="1"/>
  <c r="DK92" i="861" s="1"/>
  <c r="DK103" i="861" s="1"/>
  <c r="DG59" i="861"/>
  <c r="DF61" i="861"/>
  <c r="DF66" i="861" s="1"/>
  <c r="AI26" i="864"/>
  <c r="AI78" i="861" s="1"/>
  <c r="DL60" i="861" l="1"/>
  <c r="DL89" i="861" s="1"/>
  <c r="DH59" i="861"/>
  <c r="DG61" i="861"/>
  <c r="DG66" i="861" s="1"/>
  <c r="AJ26" i="864"/>
  <c r="AJ78" i="861" s="1"/>
  <c r="DL90" i="861" l="1"/>
  <c r="DL92" i="861" s="1"/>
  <c r="DL103" i="861" s="1"/>
  <c r="K89" i="861"/>
  <c r="L89" i="861"/>
  <c r="M89" i="861"/>
  <c r="N89" i="861"/>
  <c r="O89" i="861"/>
  <c r="P89" i="861"/>
  <c r="K90" i="861"/>
  <c r="L90" i="861"/>
  <c r="M90" i="861"/>
  <c r="N90" i="861"/>
  <c r="O90" i="861"/>
  <c r="P90" i="861"/>
  <c r="DH61" i="861"/>
  <c r="DH66" i="861" s="1"/>
  <c r="DI59" i="861"/>
  <c r="AK26" i="864"/>
  <c r="AK78" i="861" s="1"/>
  <c r="DJ59" i="861" l="1"/>
  <c r="DI61" i="861"/>
  <c r="DI66" i="861" s="1"/>
  <c r="AL26" i="864"/>
  <c r="AL78" i="861" s="1"/>
  <c r="DK59" i="861" l="1"/>
  <c r="DJ61" i="861"/>
  <c r="DJ66" i="861" s="1"/>
  <c r="AM26" i="864"/>
  <c r="AM78" i="861" s="1"/>
  <c r="DL59" i="861" l="1"/>
  <c r="DL61" i="861" s="1"/>
  <c r="DL66" i="861" s="1"/>
  <c r="DK61" i="861"/>
  <c r="DK66" i="861" s="1"/>
  <c r="AN26" i="864"/>
  <c r="AN78" i="861" s="1"/>
  <c r="AO26" i="864" l="1"/>
  <c r="AO78" i="861" s="1"/>
  <c r="AP26" i="864" l="1"/>
  <c r="AP78" i="861" s="1"/>
  <c r="L26" i="864" l="1"/>
  <c r="L78" i="861" s="1"/>
  <c r="AQ26" i="864"/>
  <c r="AQ78" i="861" s="1"/>
  <c r="AR26" i="864" l="1"/>
  <c r="AR78" i="861" s="1"/>
  <c r="AS26" i="864" l="1"/>
  <c r="AS78" i="861" s="1"/>
  <c r="AT26" i="864" l="1"/>
  <c r="AT78" i="861" s="1"/>
  <c r="AU26" i="864" l="1"/>
  <c r="AU78" i="861" s="1"/>
  <c r="AV26" i="864" l="1"/>
  <c r="AV78" i="861" s="1"/>
  <c r="AW26" i="864" l="1"/>
  <c r="AW78" i="861" s="1"/>
  <c r="AX26" i="864" l="1"/>
  <c r="AX78" i="861" s="1"/>
  <c r="AY26" i="864" l="1"/>
  <c r="AY78" i="861" s="1"/>
  <c r="AZ26" i="864" l="1"/>
  <c r="AZ78" i="861" s="1"/>
  <c r="BA26" i="864" l="1"/>
  <c r="BA78" i="861" s="1"/>
  <c r="BB26" i="864" l="1"/>
  <c r="BB78" i="861" s="1"/>
  <c r="M26" i="864" l="1"/>
  <c r="M78" i="861" s="1"/>
  <c r="BC26" i="864"/>
  <c r="BC78" i="861" s="1"/>
  <c r="BD26" i="864" l="1"/>
  <c r="BD78" i="861" s="1"/>
  <c r="BE26" i="864" l="1"/>
  <c r="BE78" i="861" s="1"/>
  <c r="BF26" i="864" l="1"/>
  <c r="BF78" i="861" s="1"/>
  <c r="BG26" i="864" l="1"/>
  <c r="BG78" i="861" s="1"/>
  <c r="BH26" i="864" l="1"/>
  <c r="BH78" i="861" s="1"/>
  <c r="BI26" i="864" l="1"/>
  <c r="BI78" i="861" s="1"/>
  <c r="BJ26" i="864" l="1"/>
  <c r="BJ78" i="861" s="1"/>
  <c r="BK26" i="864" l="1"/>
  <c r="BK78" i="861" s="1"/>
  <c r="BL26" i="864" l="1"/>
  <c r="BL78" i="861" s="1"/>
  <c r="BM26" i="864" l="1"/>
  <c r="BM78" i="861" s="1"/>
  <c r="BN26" i="864" l="1"/>
  <c r="BN78" i="861" s="1"/>
  <c r="N26" i="864" l="1"/>
  <c r="N78" i="861" s="1"/>
  <c r="BO26" i="864"/>
  <c r="BO78" i="861" s="1"/>
  <c r="BP26" i="864" l="1"/>
  <c r="BP78" i="861" s="1"/>
  <c r="BQ26" i="864" l="1"/>
  <c r="BQ78" i="861" s="1"/>
  <c r="BR26" i="864" l="1"/>
  <c r="BR78" i="861" s="1"/>
  <c r="BS26" i="864" l="1"/>
  <c r="BS78" i="861" s="1"/>
  <c r="BT26" i="864" l="1"/>
  <c r="BT78" i="861" s="1"/>
  <c r="BU26" i="864" l="1"/>
  <c r="BU78" i="861" s="1"/>
  <c r="BV26" i="864" l="1"/>
  <c r="BV78" i="861" s="1"/>
  <c r="BW26" i="864" l="1"/>
  <c r="BW78" i="861" s="1"/>
  <c r="BX26" i="864" l="1"/>
  <c r="BX78" i="861" s="1"/>
  <c r="BY26" i="864" l="1"/>
  <c r="BY78" i="861" s="1"/>
  <c r="BZ26" i="864" l="1"/>
  <c r="BZ78" i="861" s="1"/>
  <c r="CA26" i="864" l="1"/>
  <c r="CA78" i="861" s="1"/>
  <c r="O26" i="864"/>
  <c r="O78" i="861" s="1"/>
  <c r="CB26" i="864" l="1"/>
  <c r="CB78" i="861" s="1"/>
  <c r="CC26" i="864" l="1"/>
  <c r="CC78" i="861" s="1"/>
  <c r="CD26" i="864" l="1"/>
  <c r="CD78" i="861" s="1"/>
  <c r="CE26" i="864" l="1"/>
  <c r="CE78" i="861" s="1"/>
  <c r="CF26" i="864" l="1"/>
  <c r="CF78" i="861" s="1"/>
  <c r="CG26" i="864" l="1"/>
  <c r="CG78" i="861" s="1"/>
  <c r="CH26" i="864" l="1"/>
  <c r="CH78" i="861" s="1"/>
  <c r="CI26" i="864" l="1"/>
  <c r="CI78" i="861" s="1"/>
  <c r="CJ26" i="864" l="1"/>
  <c r="CJ78" i="861" s="1"/>
  <c r="CK26" i="864" l="1"/>
  <c r="CK78" i="861" s="1"/>
  <c r="CL26" i="864" l="1"/>
  <c r="CL78" i="861" s="1"/>
  <c r="P26" i="864" l="1"/>
  <c r="P78" i="861" s="1"/>
  <c r="S79" i="861" l="1"/>
  <c r="T79" i="861" s="1"/>
  <c r="U79" i="861" l="1"/>
  <c r="T80" i="861"/>
  <c r="T82" i="861" s="1"/>
  <c r="S80" i="861"/>
  <c r="S82" i="861" s="1"/>
  <c r="V79" i="861" l="1"/>
  <c r="U80" i="861"/>
  <c r="U82" i="861" s="1"/>
  <c r="W79" i="861" l="1"/>
  <c r="V80" i="861"/>
  <c r="V82" i="861" s="1"/>
  <c r="X79" i="861" l="1"/>
  <c r="W80" i="861"/>
  <c r="W82" i="861" s="1"/>
  <c r="X80" i="861" l="1"/>
  <c r="X82" i="861" s="1"/>
  <c r="Y79" i="861"/>
  <c r="Z79" i="861" l="1"/>
  <c r="Y80" i="861"/>
  <c r="Y82" i="861" s="1"/>
  <c r="AA79" i="861" l="1"/>
  <c r="Z80" i="861"/>
  <c r="Z82" i="861" s="1"/>
  <c r="AB79" i="861" l="1"/>
  <c r="AA80" i="861"/>
  <c r="AA82" i="861" s="1"/>
  <c r="AC79" i="861" l="1"/>
  <c r="AB80" i="861"/>
  <c r="AB82" i="861" s="1"/>
  <c r="AD79" i="861" l="1"/>
  <c r="AC80" i="861"/>
  <c r="AC82" i="861" s="1"/>
  <c r="L924" i="64"/>
  <c r="M924" i="64"/>
  <c r="N924" i="64"/>
  <c r="O924" i="64"/>
  <c r="P924" i="64"/>
  <c r="AE79" i="861" l="1"/>
  <c r="AD80" i="861"/>
  <c r="K79" i="861"/>
  <c r="L79" i="861" s="1"/>
  <c r="M79" i="861" s="1"/>
  <c r="N79" i="861" s="1"/>
  <c r="O79" i="861" s="1"/>
  <c r="P79"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N70" i="206" l="1"/>
  <c r="K53" i="206"/>
  <c r="AD82" i="861"/>
  <c r="K80" i="861"/>
  <c r="K82" i="861" s="1"/>
  <c r="AF79" i="861"/>
  <c r="AE80" i="861"/>
  <c r="AE82"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214" i="64"/>
  <c r="AF2214" i="64" s="1" a="1"/>
  <c r="AF2214" i="64" s="1"/>
  <c r="M2214" i="64"/>
  <c r="AV2214" i="64" s="1" a="1"/>
  <c r="AV2214" i="64" s="1"/>
  <c r="N2214" i="64"/>
  <c r="BD2214" i="64" s="1" a="1"/>
  <c r="BD2214" i="64" s="1"/>
  <c r="O2214" i="64"/>
  <c r="BT2214" i="64" s="1" a="1"/>
  <c r="BT2214" i="64" s="1"/>
  <c r="P2214" i="64"/>
  <c r="CB2214" i="64" s="1" a="1"/>
  <c r="CB2214" i="64" s="1"/>
  <c r="AG79" i="861" l="1"/>
  <c r="AF80" i="861"/>
  <c r="AF82" i="861" s="1"/>
  <c r="CI2214" i="64" a="1"/>
  <c r="CI2214" i="64" s="1"/>
  <c r="CH2214" i="64" a="1"/>
  <c r="CH2214" i="64" s="1"/>
  <c r="CG2214" i="64" a="1"/>
  <c r="CG2214" i="64" s="1"/>
  <c r="CE2214" i="64" a="1"/>
  <c r="CE2214" i="64" s="1"/>
  <c r="CA2214" i="64" a="1"/>
  <c r="CA2214" i="64" s="1"/>
  <c r="BZ2214" i="64" a="1"/>
  <c r="BZ2214" i="64" s="1"/>
  <c r="BY2214" i="64" a="1"/>
  <c r="BY2214" i="64" s="1"/>
  <c r="BS2214" i="64" a="1"/>
  <c r="BS2214" i="64" s="1"/>
  <c r="BR2214" i="64" a="1"/>
  <c r="BR2214" i="64" s="1"/>
  <c r="BQ2214" i="64" a="1"/>
  <c r="BQ2214" i="64" s="1"/>
  <c r="BI2214" i="64" a="1"/>
  <c r="BI2214" i="64" s="1"/>
  <c r="BK2214" i="64" a="1"/>
  <c r="BK2214" i="64" s="1"/>
  <c r="BJ2214" i="64" a="1"/>
  <c r="BJ2214" i="64" s="1"/>
  <c r="BC2214" i="64" a="1"/>
  <c r="BC2214" i="64" s="1"/>
  <c r="BB2214" i="64" a="1"/>
  <c r="BB2214" i="64" s="1"/>
  <c r="BA2214" i="64" a="1"/>
  <c r="BA2214" i="64" s="1"/>
  <c r="AU2214" i="64" a="1"/>
  <c r="AU2214" i="64" s="1"/>
  <c r="AT2214" i="64" a="1"/>
  <c r="AT2214" i="64" s="1"/>
  <c r="AS2214" i="64" a="1"/>
  <c r="AS2214" i="64" s="1"/>
  <c r="AM2214" i="64" a="1"/>
  <c r="AM2214" i="64" s="1"/>
  <c r="AE2214" i="64" a="1"/>
  <c r="AE2214" i="64" s="1"/>
  <c r="AL2214" i="64" a="1"/>
  <c r="AL2214" i="64" s="1"/>
  <c r="AK2214" i="64" a="1"/>
  <c r="AK2214" i="64" s="1"/>
  <c r="CF2214" i="64" a="1"/>
  <c r="CF2214" i="64" s="1"/>
  <c r="BX2214" i="64" a="1"/>
  <c r="BX2214" i="64" s="1"/>
  <c r="BP2214" i="64" a="1"/>
  <c r="BP2214" i="64" s="1"/>
  <c r="BH2214" i="64" a="1"/>
  <c r="BH2214" i="64" s="1"/>
  <c r="AZ2214" i="64" a="1"/>
  <c r="AZ2214" i="64" s="1"/>
  <c r="AR2214" i="64" a="1"/>
  <c r="AR2214" i="64" s="1"/>
  <c r="AJ2214" i="64" a="1"/>
  <c r="AJ2214" i="64" s="1"/>
  <c r="BW2214" i="64" a="1"/>
  <c r="BW2214" i="64" s="1"/>
  <c r="BO2214" i="64" a="1"/>
  <c r="BO2214" i="64" s="1"/>
  <c r="BG2214" i="64" a="1"/>
  <c r="BG2214" i="64" s="1"/>
  <c r="AY2214" i="64" a="1"/>
  <c r="AY2214" i="64" s="1"/>
  <c r="AQ2214" i="64" a="1"/>
  <c r="AQ2214" i="64" s="1"/>
  <c r="AI2214" i="64" a="1"/>
  <c r="AI2214" i="64" s="1"/>
  <c r="CL2214" i="64" a="1"/>
  <c r="CL2214" i="64" s="1"/>
  <c r="CD2214" i="64" a="1"/>
  <c r="CD2214" i="64" s="1"/>
  <c r="BV2214" i="64" a="1"/>
  <c r="BV2214" i="64" s="1"/>
  <c r="BN2214" i="64" a="1"/>
  <c r="BN2214" i="64" s="1"/>
  <c r="BF2214" i="64" a="1"/>
  <c r="BF2214" i="64" s="1"/>
  <c r="AX2214" i="64" a="1"/>
  <c r="AX2214" i="64" s="1"/>
  <c r="AP2214" i="64" a="1"/>
  <c r="AP2214" i="64" s="1"/>
  <c r="AH2214" i="64" a="1"/>
  <c r="AH2214" i="64" s="1"/>
  <c r="CK2214" i="64" a="1"/>
  <c r="CK2214" i="64" s="1"/>
  <c r="CC2214" i="64" a="1"/>
  <c r="CC2214" i="64" s="1"/>
  <c r="BU2214" i="64" a="1"/>
  <c r="BU2214" i="64" s="1"/>
  <c r="BM2214" i="64" a="1"/>
  <c r="BM2214" i="64" s="1"/>
  <c r="BE2214" i="64" a="1"/>
  <c r="BE2214" i="64" s="1"/>
  <c r="AW2214" i="64" a="1"/>
  <c r="AW2214" i="64" s="1"/>
  <c r="AO2214" i="64" a="1"/>
  <c r="AO2214" i="64" s="1"/>
  <c r="AG2214" i="64" a="1"/>
  <c r="AG2214" i="64" s="1"/>
  <c r="CJ2214" i="64" a="1"/>
  <c r="CJ2214" i="64" s="1"/>
  <c r="BL2214" i="64" a="1"/>
  <c r="BL2214" i="64" s="1"/>
  <c r="AN2214" i="64" a="1"/>
  <c r="AN2214" i="64" s="1"/>
  <c r="AH79" i="861" l="1"/>
  <c r="AG80" i="861"/>
  <c r="AG82" i="861" s="1"/>
  <c r="AJ2215" i="64"/>
  <c r="AZ2215" i="64"/>
  <c r="BP2215" i="64"/>
  <c r="CF2215" i="64"/>
  <c r="CX2215" i="64"/>
  <c r="BA2215" i="64"/>
  <c r="CG2215" i="64"/>
  <c r="AK2215" i="64"/>
  <c r="AL2215" i="64"/>
  <c r="BB2215" i="64"/>
  <c r="BR2215" i="64"/>
  <c r="CH2215" i="64"/>
  <c r="CZ2215" i="64"/>
  <c r="AS2215" i="64"/>
  <c r="CQ2215" i="64"/>
  <c r="AM2215" i="64"/>
  <c r="BC2215" i="64"/>
  <c r="BS2215" i="64"/>
  <c r="CI2215" i="64"/>
  <c r="DA2215" i="64"/>
  <c r="BI2215" i="64"/>
  <c r="DG2215" i="64"/>
  <c r="AN2215" i="64"/>
  <c r="BD2215" i="64"/>
  <c r="BT2215" i="64"/>
  <c r="CJ2215" i="64"/>
  <c r="DB2215" i="64"/>
  <c r="AO2215" i="64"/>
  <c r="BE2215" i="64"/>
  <c r="BU2215" i="64"/>
  <c r="CK2215" i="64"/>
  <c r="DC2215" i="64"/>
  <c r="AP2215" i="64"/>
  <c r="BF2215" i="64"/>
  <c r="BV2215" i="64"/>
  <c r="CL2215" i="64"/>
  <c r="DD2215" i="64"/>
  <c r="AQ2215" i="64"/>
  <c r="BG2215" i="64"/>
  <c r="BW2215" i="64"/>
  <c r="CO2215" i="64"/>
  <c r="CO2216" i="64" s="1"/>
  <c r="CP2213" i="64" s="1"/>
  <c r="DE2215" i="64"/>
  <c r="AR2215" i="64"/>
  <c r="BH2215" i="64"/>
  <c r="BX2215" i="64"/>
  <c r="CP2215" i="64"/>
  <c r="DF2215" i="64"/>
  <c r="AE2218" i="64"/>
  <c r="BY2215" i="64"/>
  <c r="DH2215" i="64"/>
  <c r="AT2215" i="64"/>
  <c r="BJ2215" i="64"/>
  <c r="BZ2215" i="64"/>
  <c r="CR2215" i="64"/>
  <c r="AE2215" i="64"/>
  <c r="AU2215" i="64"/>
  <c r="BK2215" i="64"/>
  <c r="CA2215" i="64"/>
  <c r="CS2215" i="64"/>
  <c r="DI2215" i="64"/>
  <c r="AF2215" i="64"/>
  <c r="BL2215" i="64"/>
  <c r="CT2215" i="64"/>
  <c r="DJ2215" i="64"/>
  <c r="AV2215" i="64"/>
  <c r="CB2215" i="64"/>
  <c r="AG2215" i="64"/>
  <c r="AW2215" i="64"/>
  <c r="BM2215" i="64"/>
  <c r="CC2215" i="64"/>
  <c r="CU2215" i="64"/>
  <c r="DK2215" i="64"/>
  <c r="AH2215" i="64"/>
  <c r="AX2215" i="64"/>
  <c r="BN2215" i="64"/>
  <c r="CD2215" i="64"/>
  <c r="CV2215" i="64"/>
  <c r="DL2215" i="64"/>
  <c r="K2215" i="64" s="1"/>
  <c r="AI2215" i="64"/>
  <c r="AY2215" i="64"/>
  <c r="BO2215" i="64"/>
  <c r="CE2215" i="64"/>
  <c r="CW2215" i="64"/>
  <c r="BQ2215" i="64"/>
  <c r="CY2215" i="64"/>
  <c r="AI79" i="861" l="1"/>
  <c r="AH80" i="861"/>
  <c r="AH82" i="861" s="1"/>
  <c r="P2215" i="64"/>
  <c r="O2215" i="64"/>
  <c r="AE2216" i="64"/>
  <c r="AF2213" i="64" s="1"/>
  <c r="L2215" i="64"/>
  <c r="M2215" i="64"/>
  <c r="N2215" i="64"/>
  <c r="CP2216" i="64"/>
  <c r="CQ2213" i="64" s="1"/>
  <c r="CP2218" i="64"/>
  <c r="AJ79" i="861" l="1"/>
  <c r="AI80" i="861"/>
  <c r="AI82" i="861" s="1"/>
  <c r="CQ2216" i="64"/>
  <c r="CR2213" i="64" s="1"/>
  <c r="CQ2218" i="64"/>
  <c r="AF2216" i="64"/>
  <c r="AF2218" i="64"/>
  <c r="AK79" i="861" l="1"/>
  <c r="AJ80" i="861"/>
  <c r="AJ82" i="861" s="1"/>
  <c r="AG2213" i="64"/>
  <c r="CR2216" i="64"/>
  <c r="CS2213" i="64" s="1"/>
  <c r="CR2218" i="64"/>
  <c r="AL79" i="861" l="1"/>
  <c r="AK80" i="861"/>
  <c r="AK82" i="861" s="1"/>
  <c r="CS2216" i="64"/>
  <c r="CT2213" i="64" s="1"/>
  <c r="CS2218" i="64"/>
  <c r="AG2216" i="64"/>
  <c r="AG2218" i="64"/>
  <c r="AM79" i="861" l="1"/>
  <c r="AL80" i="861"/>
  <c r="AL82" i="861" s="1"/>
  <c r="AH2213" i="64"/>
  <c r="CT2216" i="64"/>
  <c r="CU2213" i="64" s="1"/>
  <c r="CT2218" i="64"/>
  <c r="AN79" i="861" l="1"/>
  <c r="AM80" i="861"/>
  <c r="AM82" i="861" s="1"/>
  <c r="CU2218" i="64"/>
  <c r="CU2216" i="64"/>
  <c r="CV2213" i="64" s="1"/>
  <c r="AH2216" i="64"/>
  <c r="AH2218" i="64"/>
  <c r="AN80" i="861" l="1"/>
  <c r="AN82" i="861" s="1"/>
  <c r="AO79" i="861"/>
  <c r="AI2213" i="64"/>
  <c r="CV2218" i="64"/>
  <c r="CV2216" i="64"/>
  <c r="CW2213" i="64" s="1"/>
  <c r="AP79" i="861" l="1"/>
  <c r="AO80" i="861"/>
  <c r="AO82" i="861" s="1"/>
  <c r="CW2216" i="64"/>
  <c r="CX2213" i="64" s="1"/>
  <c r="CW2218" i="64"/>
  <c r="AI2216" i="64"/>
  <c r="AI2218" i="64"/>
  <c r="AQ79" i="861" l="1"/>
  <c r="AP80" i="861"/>
  <c r="AJ2213" i="64"/>
  <c r="CX2216" i="64"/>
  <c r="CY2213" i="64" s="1"/>
  <c r="CX2218" i="64"/>
  <c r="AP82" i="861" l="1"/>
  <c r="L80" i="861"/>
  <c r="L82" i="861" s="1"/>
  <c r="AR79" i="861"/>
  <c r="AQ80" i="861"/>
  <c r="AQ82" i="861" s="1"/>
  <c r="CY2216" i="64"/>
  <c r="CZ2213" i="64" s="1"/>
  <c r="CY2218" i="64"/>
  <c r="AJ2216" i="64"/>
  <c r="AK2213" i="64" s="1"/>
  <c r="AJ2218" i="64"/>
  <c r="AS79" i="861" l="1"/>
  <c r="AR80" i="861"/>
  <c r="AR82" i="861" s="1"/>
  <c r="AK2216" i="64"/>
  <c r="AL2213" i="64" s="1"/>
  <c r="AK2218" i="64"/>
  <c r="CZ2216" i="64"/>
  <c r="DA2213" i="64" s="1"/>
  <c r="CZ2218" i="64"/>
  <c r="AT79" i="861" l="1"/>
  <c r="AS80" i="861"/>
  <c r="AS82" i="861" s="1"/>
  <c r="DA2216" i="64"/>
  <c r="DB2213" i="64" s="1"/>
  <c r="DA2218" i="64"/>
  <c r="AL2216" i="64"/>
  <c r="AM2213" i="64" s="1"/>
  <c r="AL2218" i="64"/>
  <c r="AU79" i="861" l="1"/>
  <c r="AT80" i="861"/>
  <c r="AT82" i="861" s="1"/>
  <c r="AM2216" i="64"/>
  <c r="AN2213" i="64" s="1"/>
  <c r="AM2218" i="64"/>
  <c r="DB2218" i="64"/>
  <c r="DB2216" i="64"/>
  <c r="DC2213" i="64" s="1"/>
  <c r="AV79" i="861" l="1"/>
  <c r="AU80" i="861"/>
  <c r="AU82" i="861" s="1"/>
  <c r="DC2218" i="64"/>
  <c r="DC2216" i="64"/>
  <c r="DD2213" i="64" s="1"/>
  <c r="AN2218" i="64"/>
  <c r="AN2216" i="64"/>
  <c r="AO2213" i="64" s="1"/>
  <c r="AW79" i="861" l="1"/>
  <c r="AV80" i="861"/>
  <c r="AV82" i="861" s="1"/>
  <c r="AO2218" i="64"/>
  <c r="AO2216" i="64"/>
  <c r="AP2213" i="64" s="1"/>
  <c r="DD2218" i="64"/>
  <c r="DD2216" i="64"/>
  <c r="DE2213" i="64" s="1"/>
  <c r="AX79" i="861" l="1"/>
  <c r="AW80" i="861"/>
  <c r="AW82" i="861" s="1"/>
  <c r="DE2216" i="64"/>
  <c r="DF2213" i="64" s="1"/>
  <c r="DE2218" i="64"/>
  <c r="AP2218" i="64"/>
  <c r="AP2216" i="64"/>
  <c r="AY79" i="861" l="1"/>
  <c r="AX80" i="861"/>
  <c r="AX82" i="861" s="1"/>
  <c r="AQ2213" i="64"/>
  <c r="AQ2218" i="64" s="1"/>
  <c r="L2216" i="64"/>
  <c r="M2213" i="64" s="1"/>
  <c r="DF2218" i="64"/>
  <c r="DF2216" i="64"/>
  <c r="DG2213" i="64" s="1"/>
  <c r="AZ79" i="861" l="1"/>
  <c r="AY80" i="861"/>
  <c r="AY82" i="861" s="1"/>
  <c r="AQ2216" i="64"/>
  <c r="AR2213" i="64" s="1"/>
  <c r="DG2216" i="64"/>
  <c r="DH2213" i="64" s="1"/>
  <c r="DG2218" i="64"/>
  <c r="BA79" i="861" l="1"/>
  <c r="AZ80" i="861"/>
  <c r="AZ82" i="861" s="1"/>
  <c r="AR2218" i="64"/>
  <c r="AR2216" i="64"/>
  <c r="DH2216" i="64"/>
  <c r="DI2213" i="64" s="1"/>
  <c r="DH2218" i="64"/>
  <c r="BB79" i="861" l="1"/>
  <c r="BA80" i="861"/>
  <c r="BA82" i="861" s="1"/>
  <c r="DI2216" i="64"/>
  <c r="DJ2213" i="64" s="1"/>
  <c r="DI2218" i="64"/>
  <c r="AS2213" i="64"/>
  <c r="BC79" i="861" l="1"/>
  <c r="BB80" i="861"/>
  <c r="AS2216" i="64"/>
  <c r="AS2218" i="64"/>
  <c r="DJ2216" i="64"/>
  <c r="DK2213" i="64" s="1"/>
  <c r="DJ2218" i="64"/>
  <c r="BB82" i="861" l="1"/>
  <c r="M80" i="861"/>
  <c r="M82" i="861" s="1"/>
  <c r="BD79" i="861"/>
  <c r="BC80" i="861"/>
  <c r="BC82" i="861" s="1"/>
  <c r="DK2216" i="64"/>
  <c r="DL2213" i="64" s="1"/>
  <c r="DK2218" i="64"/>
  <c r="AT2213" i="64"/>
  <c r="BD80" i="861" l="1"/>
  <c r="BD82" i="861" s="1"/>
  <c r="BE79" i="861"/>
  <c r="AT2216" i="64"/>
  <c r="AT2218" i="64"/>
  <c r="DL2216" i="64"/>
  <c r="DL2218" i="64"/>
  <c r="BF79" i="861" l="1"/>
  <c r="BE80" i="861"/>
  <c r="BE82" i="861" s="1"/>
  <c r="K2218" i="64"/>
  <c r="L2218" i="64"/>
  <c r="AU2213" i="64"/>
  <c r="BG79" i="861" l="1"/>
  <c r="BF80" i="861"/>
  <c r="BF82" i="861" s="1"/>
  <c r="AU2216" i="64"/>
  <c r="AU2218" i="64"/>
  <c r="BH79" i="861" l="1"/>
  <c r="BG80" i="861"/>
  <c r="BG82" i="861" s="1"/>
  <c r="AV2213" i="64"/>
  <c r="BI79" i="861" l="1"/>
  <c r="BH80" i="861"/>
  <c r="BH82" i="861" s="1"/>
  <c r="AV2218" i="64"/>
  <c r="AV2216" i="64"/>
  <c r="BJ79" i="861" l="1"/>
  <c r="BI80" i="861"/>
  <c r="BI82" i="861" s="1"/>
  <c r="AW2213" i="64"/>
  <c r="AW2216" i="64" s="1"/>
  <c r="AX2213" i="64" s="1"/>
  <c r="BK79" i="861" l="1"/>
  <c r="BJ80" i="861"/>
  <c r="BJ82" i="861" s="1"/>
  <c r="AW2218" i="64"/>
  <c r="AX2216" i="64"/>
  <c r="AX2218" i="64"/>
  <c r="BL79" i="861" l="1"/>
  <c r="BK80" i="861"/>
  <c r="BK82" i="861" s="1"/>
  <c r="AY2213" i="64"/>
  <c r="AY2216" i="64" s="1"/>
  <c r="AZ2213" i="64" s="1"/>
  <c r="BM79" i="861" l="1"/>
  <c r="BL80" i="861"/>
  <c r="BL82" i="861" s="1"/>
  <c r="AY2218" i="64"/>
  <c r="AZ2216" i="64"/>
  <c r="BA2213" i="64" s="1"/>
  <c r="AZ2218" i="64"/>
  <c r="BN79" i="861" l="1"/>
  <c r="BM80" i="861"/>
  <c r="BM82" i="861" s="1"/>
  <c r="BA2216" i="64"/>
  <c r="BB2213" i="64" s="1"/>
  <c r="BA2218" i="64"/>
  <c r="BO79" i="861" l="1"/>
  <c r="BN80" i="861"/>
  <c r="BB2216" i="64"/>
  <c r="BB2218" i="64"/>
  <c r="BN82" i="861" l="1"/>
  <c r="N80" i="861"/>
  <c r="N82" i="861" s="1"/>
  <c r="BP79" i="861"/>
  <c r="BO80" i="861"/>
  <c r="BO82" i="861" s="1"/>
  <c r="BC2213" i="64"/>
  <c r="BC2218" i="64" s="1"/>
  <c r="M2216" i="64"/>
  <c r="N2213" i="64" s="1"/>
  <c r="BQ79" i="861" l="1"/>
  <c r="BP80" i="861"/>
  <c r="BP82" i="861" s="1"/>
  <c r="BC2216" i="64"/>
  <c r="BD2213" i="64" s="1"/>
  <c r="BR79" i="861" l="1"/>
  <c r="BQ80" i="861"/>
  <c r="BQ82" i="861" s="1"/>
  <c r="BD2218" i="64"/>
  <c r="BD2216" i="64"/>
  <c r="BS79" i="861" l="1"/>
  <c r="BR80" i="861"/>
  <c r="BR82" i="861" s="1"/>
  <c r="BE2213" i="64"/>
  <c r="BT79" i="861" l="1"/>
  <c r="BS80" i="861"/>
  <c r="BS82" i="861" s="1"/>
  <c r="BE2218" i="64"/>
  <c r="BE2216" i="64"/>
  <c r="BT80" i="861" l="1"/>
  <c r="BT82" i="861" s="1"/>
  <c r="BU79" i="861"/>
  <c r="BF2213" i="64"/>
  <c r="BV79" i="861" l="1"/>
  <c r="BU80" i="861"/>
  <c r="BU82" i="861" s="1"/>
  <c r="BF2218" i="64"/>
  <c r="BF2216" i="64"/>
  <c r="BW79" i="861" l="1"/>
  <c r="BV80" i="861"/>
  <c r="BV82" i="861" s="1"/>
  <c r="BG2213" i="64"/>
  <c r="BX79" i="861" l="1"/>
  <c r="BW80" i="861"/>
  <c r="BW82" i="861" s="1"/>
  <c r="BG2218" i="64"/>
  <c r="BG2216" i="64"/>
  <c r="BY79" i="861" l="1"/>
  <c r="BX80" i="861"/>
  <c r="BX82" i="861" s="1"/>
  <c r="BH2213" i="64"/>
  <c r="BZ79" i="861" l="1"/>
  <c r="BY80" i="861"/>
  <c r="BY82" i="861" s="1"/>
  <c r="BH2216" i="64"/>
  <c r="BI2213" i="64" s="1"/>
  <c r="BH2218" i="64"/>
  <c r="CA79" i="861" l="1"/>
  <c r="BZ80" i="861"/>
  <c r="BI2216" i="64"/>
  <c r="BJ2213" i="64" s="1"/>
  <c r="BI2218" i="64"/>
  <c r="BZ82" i="861" l="1"/>
  <c r="O80" i="861"/>
  <c r="O82" i="861" s="1"/>
  <c r="CB79" i="861"/>
  <c r="CA80" i="861"/>
  <c r="CA82" i="861" s="1"/>
  <c r="BJ2216" i="64"/>
  <c r="BK2213" i="64" s="1"/>
  <c r="BJ2218" i="64"/>
  <c r="CC79" i="861" l="1"/>
  <c r="CB80" i="861"/>
  <c r="CB82" i="861" s="1"/>
  <c r="BK2216" i="64"/>
  <c r="BL2213" i="64" s="1"/>
  <c r="BK2218" i="64"/>
  <c r="CD79" i="861" l="1"/>
  <c r="CC80" i="861"/>
  <c r="CC82" i="861" s="1"/>
  <c r="BL2218" i="64"/>
  <c r="BL2216" i="64"/>
  <c r="BM2213" i="64" s="1"/>
  <c r="CE79" i="861" l="1"/>
  <c r="CD80" i="861"/>
  <c r="CD82" i="861" s="1"/>
  <c r="BM2218" i="64"/>
  <c r="BM2216" i="64"/>
  <c r="BN2213" i="64" s="1"/>
  <c r="CF79" i="861" l="1"/>
  <c r="CE80" i="861"/>
  <c r="CE82" i="861" s="1"/>
  <c r="BN2216" i="64"/>
  <c r="BN2218" i="64"/>
  <c r="CG79" i="861" l="1"/>
  <c r="CF80" i="861"/>
  <c r="CF82" i="861" s="1"/>
  <c r="BO2213" i="64"/>
  <c r="BO2216" i="64" s="1"/>
  <c r="N2216" i="64"/>
  <c r="O2213" i="64" s="1"/>
  <c r="CH79" i="861" l="1"/>
  <c r="CG80" i="861"/>
  <c r="CG82" i="861" s="1"/>
  <c r="BO2218" i="64"/>
  <c r="BP2213" i="64"/>
  <c r="CI79" i="861" l="1"/>
  <c r="CH80" i="861"/>
  <c r="CH82" i="861" s="1"/>
  <c r="BP2216" i="64"/>
  <c r="BP2218" i="64"/>
  <c r="CJ79" i="861" l="1"/>
  <c r="CI80" i="861"/>
  <c r="CI82" i="861" s="1"/>
  <c r="BQ2213" i="64"/>
  <c r="CK79" i="861" l="1"/>
  <c r="CJ80" i="861"/>
  <c r="CJ82" i="861" s="1"/>
  <c r="BQ2216" i="64"/>
  <c r="BQ2218" i="64"/>
  <c r="CL79" i="861" l="1"/>
  <c r="CK80" i="861"/>
  <c r="CK82" i="861" s="1"/>
  <c r="BR2213" i="64"/>
  <c r="CM79" i="861" l="1"/>
  <c r="CL80" i="861"/>
  <c r="BR2216" i="64"/>
  <c r="BR2218" i="64"/>
  <c r="CL82" i="861" l="1"/>
  <c r="P80" i="861"/>
  <c r="P82" i="861" s="1"/>
  <c r="CN79" i="861"/>
  <c r="CM80" i="861"/>
  <c r="CM82" i="861" s="1"/>
  <c r="BS2213" i="64"/>
  <c r="CO79" i="861" l="1"/>
  <c r="CN80" i="861"/>
  <c r="CN82" i="861" s="1"/>
  <c r="BS2216" i="64"/>
  <c r="BS2218" i="64"/>
  <c r="CP79" i="861" l="1"/>
  <c r="CO80" i="861"/>
  <c r="CO82" i="861" s="1"/>
  <c r="BT2213" i="64"/>
  <c r="CQ79" i="861" l="1"/>
  <c r="CP80" i="861"/>
  <c r="CP82" i="861" s="1"/>
  <c r="BT2218" i="64"/>
  <c r="BT2216" i="64"/>
  <c r="BU2213" i="64" s="1"/>
  <c r="CR79" i="861" l="1"/>
  <c r="CQ80" i="861"/>
  <c r="CQ82" i="861" s="1"/>
  <c r="BU2218" i="64"/>
  <c r="BU2216" i="64"/>
  <c r="BV2213" i="64" s="1"/>
  <c r="CS79" i="861" l="1"/>
  <c r="CR80" i="861"/>
  <c r="CR82" i="861" s="1"/>
  <c r="BV2218" i="64"/>
  <c r="BV2216" i="64"/>
  <c r="BW2213" i="64" s="1"/>
  <c r="CT79" i="861" l="1"/>
  <c r="CS80" i="861"/>
  <c r="CS82" i="861" s="1"/>
  <c r="BW2218" i="64"/>
  <c r="BW2216" i="64"/>
  <c r="BX2213" i="64" s="1"/>
  <c r="CU79" i="861" l="1"/>
  <c r="CT80" i="861"/>
  <c r="CT82" i="861" s="1"/>
  <c r="BX2218" i="64"/>
  <c r="BX2216" i="64"/>
  <c r="BY2213" i="64" s="1"/>
  <c r="CV79" i="861" l="1"/>
  <c r="CU80" i="861"/>
  <c r="CU82" i="861" s="1"/>
  <c r="BY2216" i="64"/>
  <c r="BZ2213" i="64" s="1"/>
  <c r="BY2218" i="64"/>
  <c r="CW79" i="861" l="1"/>
  <c r="CV80" i="861"/>
  <c r="CV82" i="861" s="1"/>
  <c r="BZ2216" i="64"/>
  <c r="BZ2218" i="64"/>
  <c r="CX79" i="861" l="1"/>
  <c r="CW80" i="861"/>
  <c r="CW82" i="861" s="1"/>
  <c r="CA2213" i="64"/>
  <c r="CA2216" i="64" s="1"/>
  <c r="O2216" i="64"/>
  <c r="P2213" i="64" s="1"/>
  <c r="CY79" i="861" l="1"/>
  <c r="CX80" i="861"/>
  <c r="CX82" i="861" s="1"/>
  <c r="CA2218" i="64"/>
  <c r="CB2213" i="64"/>
  <c r="CZ79" i="861" l="1"/>
  <c r="CY80" i="861"/>
  <c r="CY82" i="861" s="1"/>
  <c r="CB2216" i="64"/>
  <c r="CB2218" i="64"/>
  <c r="DA79" i="861" l="1"/>
  <c r="CZ80" i="861"/>
  <c r="CZ82" i="861" s="1"/>
  <c r="CC2213" i="64"/>
  <c r="DB79" i="861" l="1"/>
  <c r="DA80" i="861"/>
  <c r="DA82" i="861" s="1"/>
  <c r="CC2218" i="64"/>
  <c r="CC2216" i="64"/>
  <c r="DC79" i="861" l="1"/>
  <c r="DB80" i="861"/>
  <c r="DB82" i="861" s="1"/>
  <c r="CD2213" i="64"/>
  <c r="DD79" i="861" l="1"/>
  <c r="DC80" i="861"/>
  <c r="DC82" i="861" s="1"/>
  <c r="CD2216" i="64"/>
  <c r="CD2218" i="64"/>
  <c r="DE79" i="861" l="1"/>
  <c r="DD80" i="861"/>
  <c r="DD82" i="861" s="1"/>
  <c r="CE2213" i="64"/>
  <c r="DF79" i="861" l="1"/>
  <c r="DE80" i="861"/>
  <c r="DE82" i="861" s="1"/>
  <c r="CE2216" i="64"/>
  <c r="CE2218" i="64"/>
  <c r="DG79" i="861" l="1"/>
  <c r="DF80" i="861"/>
  <c r="DF82" i="861" s="1"/>
  <c r="CF2213" i="64"/>
  <c r="DH79" i="861" l="1"/>
  <c r="DG80" i="861"/>
  <c r="DG82" i="861" s="1"/>
  <c r="CF2216" i="64"/>
  <c r="CG2213" i="64" s="1"/>
  <c r="CF2218" i="64"/>
  <c r="DI79" i="861" l="1"/>
  <c r="DH80" i="861"/>
  <c r="DH82" i="861" s="1"/>
  <c r="CG2216" i="64"/>
  <c r="CH2213" i="64" s="1"/>
  <c r="CG2218" i="64"/>
  <c r="DJ79" i="861" l="1"/>
  <c r="DI80" i="861"/>
  <c r="DI82" i="861" s="1"/>
  <c r="CH2216" i="64"/>
  <c r="CI2213" i="64" s="1"/>
  <c r="CH2218" i="64"/>
  <c r="DK79" i="861" l="1"/>
  <c r="DJ80" i="861"/>
  <c r="DJ82" i="861" s="1"/>
  <c r="CI2216" i="64"/>
  <c r="CJ2213" i="64" s="1"/>
  <c r="CI2218" i="64"/>
  <c r="DL79" i="861" l="1"/>
  <c r="DL80" i="861" s="1"/>
  <c r="DL82" i="861" s="1"/>
  <c r="DK80" i="861"/>
  <c r="DK82" i="861" s="1"/>
  <c r="CJ2216" i="64"/>
  <c r="CK2213" i="64" s="1"/>
  <c r="CJ2218" i="64"/>
  <c r="CK2218" i="64" l="1"/>
  <c r="CK2216" i="64"/>
  <c r="CL2213" i="64" s="1"/>
  <c r="CL2218" i="64" l="1"/>
  <c r="CL2216" i="64"/>
  <c r="M2218" i="64" l="1"/>
  <c r="N2218" i="64"/>
  <c r="O2218" i="64"/>
  <c r="P2218" i="64"/>
  <c r="P2216" i="64"/>
  <c r="J2347" i="64"/>
  <c r="S1773" i="64" l="1" a="1"/>
  <c r="S1773" i="64" s="1"/>
  <c r="T1773" i="64" a="1"/>
  <c r="T1773" i="64" s="1"/>
  <c r="U1773" i="64" a="1"/>
  <c r="U1773" i="64" s="1"/>
  <c r="V1773" i="64" a="1"/>
  <c r="V1773" i="64" s="1"/>
  <c r="W1773" i="64" a="1"/>
  <c r="W1773" i="64" s="1"/>
  <c r="X1773" i="64" a="1"/>
  <c r="X1773" i="64" s="1"/>
  <c r="Y1773" i="64" a="1"/>
  <c r="Y1773" i="64" s="1"/>
  <c r="Z1773" i="64" a="1"/>
  <c r="Z1773" i="64" s="1"/>
  <c r="AA1773" i="64" a="1"/>
  <c r="AA1773" i="64" s="1"/>
  <c r="AB1773" i="64" a="1"/>
  <c r="AB1773" i="64" s="1"/>
  <c r="AC1773" i="64" a="1"/>
  <c r="AC1773" i="64" s="1"/>
  <c r="AD1773" i="64" a="1"/>
  <c r="AD1773" i="64" s="1"/>
  <c r="AE1773" i="64" a="1"/>
  <c r="AE1773" i="64" s="1"/>
  <c r="AF1773" i="64" a="1"/>
  <c r="AF1773" i="64" s="1"/>
  <c r="AG1773" i="64" a="1"/>
  <c r="AG1773" i="64" s="1"/>
  <c r="AH1773" i="64" a="1"/>
  <c r="AH1773" i="64" s="1"/>
  <c r="AI1773" i="64" a="1"/>
  <c r="AI1773" i="64" s="1"/>
  <c r="AJ1773" i="64" a="1"/>
  <c r="AJ1773" i="64" s="1"/>
  <c r="AK1773" i="64" a="1"/>
  <c r="AK1773" i="64" s="1"/>
  <c r="AL1773" i="64" a="1"/>
  <c r="AL1773" i="64" s="1"/>
  <c r="AM1773" i="64" a="1"/>
  <c r="AM1773" i="64" s="1"/>
  <c r="AN1773" i="64" a="1"/>
  <c r="AN1773" i="64" s="1"/>
  <c r="AO1773" i="64" a="1"/>
  <c r="AO1773" i="64" s="1"/>
  <c r="AP1773" i="64" a="1"/>
  <c r="AP1773" i="64" s="1"/>
  <c r="AQ1773" i="64" a="1"/>
  <c r="AQ1773" i="64" s="1"/>
  <c r="AR1773" i="64" a="1"/>
  <c r="AR1773" i="64" s="1"/>
  <c r="AS1773" i="64" a="1"/>
  <c r="AS1773" i="64" s="1"/>
  <c r="AT1773" i="64" a="1"/>
  <c r="AT1773" i="64" s="1"/>
  <c r="AU1773" i="64" a="1"/>
  <c r="AU1773" i="64" s="1"/>
  <c r="AV1773" i="64" a="1"/>
  <c r="AV1773" i="64" s="1"/>
  <c r="AW1773" i="64" a="1"/>
  <c r="AW1773" i="64" s="1"/>
  <c r="AX1773" i="64" a="1"/>
  <c r="AX1773" i="64" s="1"/>
  <c r="AY1773" i="64" a="1"/>
  <c r="AY1773" i="64" s="1"/>
  <c r="AZ1773" i="64" a="1"/>
  <c r="AZ1773" i="64" s="1"/>
  <c r="BA1773" i="64" a="1"/>
  <c r="BA1773" i="64" s="1"/>
  <c r="BB1773" i="64" a="1"/>
  <c r="BB1773" i="64" s="1"/>
  <c r="BC1773" i="64" a="1"/>
  <c r="BC1773" i="64" s="1"/>
  <c r="BD1773" i="64" a="1"/>
  <c r="BD1773" i="64" s="1"/>
  <c r="BE1773" i="64" a="1"/>
  <c r="BE1773" i="64" s="1"/>
  <c r="BF1773" i="64" a="1"/>
  <c r="BF1773" i="64" s="1"/>
  <c r="BG1773" i="64" a="1"/>
  <c r="BG1773" i="64" s="1"/>
  <c r="BH1773" i="64" a="1"/>
  <c r="BH1773" i="64" s="1"/>
  <c r="BI1773" i="64" a="1"/>
  <c r="BI1773" i="64" s="1"/>
  <c r="BJ1773" i="64" a="1"/>
  <c r="BJ1773" i="64" s="1"/>
  <c r="BK1773" i="64" a="1"/>
  <c r="BK1773" i="64" s="1"/>
  <c r="BL1773" i="64" a="1"/>
  <c r="BL1773" i="64" s="1"/>
  <c r="BM1773" i="64" a="1"/>
  <c r="BM1773" i="64" s="1"/>
  <c r="BN1773" i="64" a="1"/>
  <c r="BN1773" i="64" s="1"/>
  <c r="BO1773" i="64" a="1"/>
  <c r="BO1773" i="64" s="1"/>
  <c r="BP1773" i="64" a="1"/>
  <c r="BP1773" i="64" s="1"/>
  <c r="BQ1773" i="64" a="1"/>
  <c r="BQ1773" i="64" s="1"/>
  <c r="BR1773" i="64" a="1"/>
  <c r="BR1773" i="64" s="1"/>
  <c r="BS1773" i="64" a="1"/>
  <c r="BS1773" i="64" s="1"/>
  <c r="BT1773" i="64" a="1"/>
  <c r="BT1773" i="64" s="1"/>
  <c r="BU1773" i="64" a="1"/>
  <c r="BU1773" i="64" s="1"/>
  <c r="BV1773" i="64" a="1"/>
  <c r="BV1773" i="64" s="1"/>
  <c r="BW1773" i="64" a="1"/>
  <c r="BW1773" i="64" s="1"/>
  <c r="BX1773" i="64" a="1"/>
  <c r="BX1773" i="64" s="1"/>
  <c r="BY1773" i="64" a="1"/>
  <c r="BY1773" i="64" s="1"/>
  <c r="BZ1773" i="64" a="1"/>
  <c r="BZ1773" i="64" s="1"/>
  <c r="CA1773" i="64" a="1"/>
  <c r="CA1773" i="64" s="1"/>
  <c r="CB1773" i="64" a="1"/>
  <c r="CB1773" i="64" s="1"/>
  <c r="CC1773" i="64" a="1"/>
  <c r="CC1773" i="64" s="1"/>
  <c r="CD1773" i="64" a="1"/>
  <c r="CD1773" i="64" s="1"/>
  <c r="CE1773" i="64" a="1"/>
  <c r="CE1773" i="64" s="1"/>
  <c r="CF1773" i="64" a="1"/>
  <c r="CF1773" i="64" s="1"/>
  <c r="CG1773" i="64" a="1"/>
  <c r="CG1773" i="64" s="1"/>
  <c r="CH1773" i="64" a="1"/>
  <c r="CH1773" i="64" s="1"/>
  <c r="CI1773" i="64" a="1"/>
  <c r="CI1773" i="64" s="1"/>
  <c r="CJ1773" i="64" a="1"/>
  <c r="CJ1773" i="64" s="1"/>
  <c r="CK1773" i="64" a="1"/>
  <c r="CK1773" i="64" s="1"/>
  <c r="CL1773" i="64" a="1"/>
  <c r="CL1773" i="64" s="1"/>
  <c r="CO1773" i="64" a="1"/>
  <c r="CO1773" i="64" s="1"/>
  <c r="CO1761" i="64" s="1"/>
  <c r="CP1773" i="64" a="1"/>
  <c r="CP1773" i="64" s="1"/>
  <c r="CQ1773" i="64" a="1"/>
  <c r="CQ1773" i="64" s="1"/>
  <c r="CR1773" i="64" a="1"/>
  <c r="CR1773" i="64" s="1"/>
  <c r="CS1773" i="64" a="1"/>
  <c r="CS1773" i="64" s="1"/>
  <c r="CT1773" i="64" a="1"/>
  <c r="CT1773" i="64" s="1"/>
  <c r="CU1773" i="64" a="1"/>
  <c r="CU1773" i="64" s="1"/>
  <c r="CV1773" i="64" a="1"/>
  <c r="CV1773" i="64" s="1"/>
  <c r="CW1773" i="64" a="1"/>
  <c r="CW1773" i="64" s="1"/>
  <c r="CX1773" i="64" a="1"/>
  <c r="CX1773" i="64" s="1"/>
  <c r="CY1773" i="64" a="1"/>
  <c r="CY1773" i="64" s="1"/>
  <c r="CZ1773" i="64" a="1"/>
  <c r="CZ1773" i="64" s="1"/>
  <c r="DA1773" i="64" a="1"/>
  <c r="DA1773" i="64" s="1"/>
  <c r="DB1773" i="64" a="1"/>
  <c r="DB1773" i="64" s="1"/>
  <c r="DC1773" i="64" a="1"/>
  <c r="DC1773" i="64" s="1"/>
  <c r="DD1773" i="64" a="1"/>
  <c r="DD1773" i="64" s="1"/>
  <c r="DE1773" i="64" a="1"/>
  <c r="DE1773" i="64" s="1"/>
  <c r="DF1773" i="64" a="1"/>
  <c r="DF1773" i="64" s="1"/>
  <c r="DG1773" i="64" a="1"/>
  <c r="DG1773" i="64" s="1"/>
  <c r="DH1773" i="64" a="1"/>
  <c r="DH1773" i="64" s="1"/>
  <c r="DI1773" i="64" a="1"/>
  <c r="DI1773" i="64" s="1"/>
  <c r="DJ1773" i="64" a="1"/>
  <c r="DJ1773" i="64" s="1"/>
  <c r="DK1773" i="64" a="1"/>
  <c r="DK1773" i="64" s="1"/>
  <c r="DL1773" i="64" a="1"/>
  <c r="DL1773" i="64" s="1"/>
  <c r="CO1817" i="64" a="1"/>
  <c r="CO1817" i="64" s="1"/>
  <c r="CO1805" i="64" s="1"/>
  <c r="N1773" i="64" l="1"/>
  <c r="P1773" i="64"/>
  <c r="M1773" i="64"/>
  <c r="O1773" i="64"/>
  <c r="S1761" i="64"/>
  <c r="S1762" i="64" s="1"/>
  <c r="K1773" i="64"/>
  <c r="L1773" i="64"/>
  <c r="CO1813" i="64"/>
  <c r="CO1806" i="64"/>
  <c r="CP1802" i="64" s="1"/>
  <c r="CO1762" i="64"/>
  <c r="CP1757" i="64" s="1"/>
  <c r="CP1764" i="64" s="1"/>
  <c r="CP1761" i="64" s="1"/>
  <c r="CO1769" i="64"/>
  <c r="S1769" i="64" l="1"/>
  <c r="CP1762" i="64"/>
  <c r="CQ1757" i="64" s="1"/>
  <c r="CQ1764" i="64" s="1"/>
  <c r="CQ1761" i="64" s="1"/>
  <c r="CP1769" i="64"/>
  <c r="T1757" i="64"/>
  <c r="T1764" i="64" s="1"/>
  <c r="CP1811" i="64"/>
  <c r="CP1808" i="64"/>
  <c r="CP1816" i="64"/>
  <c r="T1761" i="64" l="1"/>
  <c r="T1769" i="64" s="1"/>
  <c r="CP1817" i="64" a="1"/>
  <c r="CP1817" i="64" s="1"/>
  <c r="CP1805" i="64" s="1"/>
  <c r="CQ1762" i="64"/>
  <c r="CR1757" i="64" s="1"/>
  <c r="CR1764" i="64" s="1"/>
  <c r="CR1761" i="64" s="1"/>
  <c r="CQ1769" i="64"/>
  <c r="T1762" i="64" l="1"/>
  <c r="U1757" i="64" s="1"/>
  <c r="U1764" i="64" s="1"/>
  <c r="CR1762" i="64"/>
  <c r="CS1757" i="64" s="1"/>
  <c r="CS1764" i="64" s="1"/>
  <c r="CS1761" i="64" s="1"/>
  <c r="CR1769" i="64"/>
  <c r="CP1813" i="64"/>
  <c r="CP1806" i="64"/>
  <c r="CQ1802" i="64" s="1"/>
  <c r="U1761" i="64" l="1"/>
  <c r="U1769" i="64" s="1"/>
  <c r="CQ1816" i="64"/>
  <c r="CQ1811" i="64"/>
  <c r="CQ1808" i="64"/>
  <c r="CS1762" i="64"/>
  <c r="CT1757" i="64" s="1"/>
  <c r="CT1764" i="64" s="1"/>
  <c r="CT1761" i="64" s="1"/>
  <c r="CS1769" i="64"/>
  <c r="U1762" i="64" l="1"/>
  <c r="V1757" i="64" s="1"/>
  <c r="V1764" i="64" s="1"/>
  <c r="CQ1817" i="64" a="1"/>
  <c r="CQ1817" i="64" s="1"/>
  <c r="CQ1805" i="64" s="1"/>
  <c r="CT1762" i="64"/>
  <c r="CU1757" i="64" s="1"/>
  <c r="CU1764" i="64" s="1"/>
  <c r="CU1761" i="64" s="1"/>
  <c r="CT1769" i="64"/>
  <c r="V1761" i="64" l="1"/>
  <c r="V1762" i="64" s="1"/>
  <c r="CU1762" i="64"/>
  <c r="CV1757" i="64" s="1"/>
  <c r="CV1764" i="64" s="1"/>
  <c r="CV1761" i="64" s="1"/>
  <c r="CU1769" i="64"/>
  <c r="CQ1813" i="64"/>
  <c r="CQ1806" i="64"/>
  <c r="CR1802" i="64" s="1"/>
  <c r="V1769" i="64" l="1"/>
  <c r="CR1816" i="64"/>
  <c r="CR1811" i="64"/>
  <c r="CR1808" i="64"/>
  <c r="W1757" i="64"/>
  <c r="W1764" i="64" s="1"/>
  <c r="W1761" i="64" s="1"/>
  <c r="CV1762" i="64"/>
  <c r="CW1757" i="64" s="1"/>
  <c r="CW1764" i="64" s="1"/>
  <c r="CW1761" i="64" s="1"/>
  <c r="CV1769" i="64"/>
  <c r="CW1762" i="64" l="1"/>
  <c r="CX1757" i="64" s="1"/>
  <c r="CX1764" i="64" s="1"/>
  <c r="CX1761" i="64" s="1"/>
  <c r="CW1769" i="64"/>
  <c r="W1769" i="64"/>
  <c r="W1762" i="64"/>
  <c r="CR1817" i="64" a="1"/>
  <c r="CR1817" i="64" s="1"/>
  <c r="CR1805" i="64" s="1"/>
  <c r="CR1813" i="64" l="1"/>
  <c r="CR1806" i="64"/>
  <c r="CS1802" i="64" s="1"/>
  <c r="X1757" i="64"/>
  <c r="X1764" i="64" s="1"/>
  <c r="X1761" i="64" s="1"/>
  <c r="CX1769" i="64"/>
  <c r="CX1762" i="64"/>
  <c r="CY1757" i="64" s="1"/>
  <c r="CY1764" i="64" s="1"/>
  <c r="CY1761" i="64" s="1"/>
  <c r="X1762" i="64" l="1"/>
  <c r="Y1757" i="64" s="1"/>
  <c r="Y1764" i="64" s="1"/>
  <c r="Y1761" i="64" s="1"/>
  <c r="X1769" i="64"/>
  <c r="CY1769" i="64"/>
  <c r="CY1762" i="64"/>
  <c r="CZ1757" i="64" s="1"/>
  <c r="CZ1764" i="64" s="1"/>
  <c r="CZ1761" i="64" s="1"/>
  <c r="CS1816" i="64"/>
  <c r="CS1811" i="64"/>
  <c r="CS1808" i="64"/>
  <c r="CS1817" i="64" l="1" a="1"/>
  <c r="CS1817" i="64" s="1"/>
  <c r="CS1805" i="64" s="1"/>
  <c r="CZ1769" i="64"/>
  <c r="CZ1762" i="64"/>
  <c r="DA1757" i="64" s="1"/>
  <c r="DA1764" i="64" s="1"/>
  <c r="DA1761" i="64" s="1"/>
  <c r="Y1762" i="64"/>
  <c r="Z1757" i="64" s="1"/>
  <c r="Z1764" i="64" s="1"/>
  <c r="Z1761" i="64" s="1"/>
  <c r="Y1769" i="64"/>
  <c r="Z1762" i="64" l="1"/>
  <c r="AA1757" i="64" s="1"/>
  <c r="AA1764" i="64" s="1"/>
  <c r="AA1761" i="64" s="1"/>
  <c r="Z1769" i="64"/>
  <c r="CS1813" i="64"/>
  <c r="CS1806" i="64"/>
  <c r="CT1802" i="64" s="1"/>
  <c r="DA1769" i="64"/>
  <c r="DA1762" i="64"/>
  <c r="DB1757" i="64" s="1"/>
  <c r="DB1764" i="64" s="1"/>
  <c r="DB1761" i="64" s="1"/>
  <c r="CT1816" i="64" l="1"/>
  <c r="CT1811" i="64"/>
  <c r="CT1808" i="64"/>
  <c r="DB1762" i="64"/>
  <c r="DC1757" i="64" s="1"/>
  <c r="DC1764" i="64" s="1"/>
  <c r="DC1761" i="64" s="1"/>
  <c r="DB1769" i="64"/>
  <c r="AA1762" i="64"/>
  <c r="AB1757" i="64" s="1"/>
  <c r="AB1764" i="64" s="1"/>
  <c r="AB1761" i="64" s="1"/>
  <c r="AA1769" i="64"/>
  <c r="DC1762" i="64" l="1"/>
  <c r="DD1757" i="64" s="1"/>
  <c r="DD1764" i="64" s="1"/>
  <c r="DD1761" i="64" s="1"/>
  <c r="DC1769" i="64"/>
  <c r="CT1817" i="64" a="1"/>
  <c r="CT1817" i="64" s="1"/>
  <c r="CT1805" i="64" s="1"/>
  <c r="AB1762" i="64"/>
  <c r="AC1757" i="64" s="1"/>
  <c r="AC1764" i="64" s="1"/>
  <c r="AC1761" i="64" s="1"/>
  <c r="AB1769" i="64"/>
  <c r="AC1762" i="64" l="1"/>
  <c r="AD1757" i="64" s="1"/>
  <c r="AC1769" i="64"/>
  <c r="CT1813" i="64"/>
  <c r="CT1806" i="64"/>
  <c r="CU1802" i="64" s="1"/>
  <c r="DD1762" i="64"/>
  <c r="DE1757" i="64" s="1"/>
  <c r="DE1764" i="64" s="1"/>
  <c r="DE1761" i="64" s="1"/>
  <c r="DD1769" i="64"/>
  <c r="AD1764" i="64" l="1"/>
  <c r="AD1761" i="64" s="1"/>
  <c r="K1761" i="64" s="1"/>
  <c r="K1757" i="64"/>
  <c r="DE1762" i="64"/>
  <c r="DF1757" i="64" s="1"/>
  <c r="DF1764" i="64" s="1"/>
  <c r="DF1761" i="64" s="1"/>
  <c r="DE1769" i="64"/>
  <c r="CU1808" i="64"/>
  <c r="CU1816" i="64"/>
  <c r="CU1811" i="64"/>
  <c r="AD1762" i="64" l="1"/>
  <c r="AE1757" i="64" s="1"/>
  <c r="AE1764" i="64" s="1"/>
  <c r="AD1769" i="64"/>
  <c r="CU1817" i="64" a="1"/>
  <c r="CU1817" i="64" s="1"/>
  <c r="CU1805" i="64" s="1"/>
  <c r="DF1762" i="64"/>
  <c r="DG1757" i="64" s="1"/>
  <c r="DG1764" i="64" s="1"/>
  <c r="DG1761" i="64" s="1"/>
  <c r="DF1769" i="64"/>
  <c r="K1762" i="64" l="1"/>
  <c r="AE1761" i="64"/>
  <c r="DG1762" i="64"/>
  <c r="DH1757" i="64" s="1"/>
  <c r="DH1764" i="64" s="1"/>
  <c r="DH1761" i="64" s="1"/>
  <c r="DG1769" i="64"/>
  <c r="CU1813" i="64"/>
  <c r="CU1806" i="64"/>
  <c r="CV1802" i="64" s="1"/>
  <c r="AE1762" i="64" l="1"/>
  <c r="AF1757" i="64" s="1"/>
  <c r="AF1764" i="64" s="1"/>
  <c r="AE1769" i="64"/>
  <c r="CV1808" i="64"/>
  <c r="CV1816" i="64"/>
  <c r="CV1811" i="64"/>
  <c r="DH1762" i="64"/>
  <c r="DI1757" i="64" s="1"/>
  <c r="DI1764" i="64" s="1"/>
  <c r="DI1761" i="64" s="1"/>
  <c r="DH1769" i="64"/>
  <c r="AF1761" i="64" l="1"/>
  <c r="CV1817" i="64" a="1"/>
  <c r="CV1817" i="64" s="1"/>
  <c r="CV1805" i="64" s="1"/>
  <c r="DI1762" i="64"/>
  <c r="DJ1757" i="64" s="1"/>
  <c r="DJ1764" i="64" s="1"/>
  <c r="DJ1761" i="64" s="1"/>
  <c r="DI1769" i="64"/>
  <c r="AF1769" i="64" l="1"/>
  <c r="AF1762" i="64"/>
  <c r="AG1757" i="64" s="1"/>
  <c r="AG1764" i="64" s="1"/>
  <c r="DJ1762" i="64"/>
  <c r="DK1757" i="64" s="1"/>
  <c r="DK1764" i="64" s="1"/>
  <c r="DK1761" i="64" s="1"/>
  <c r="DJ1769" i="64"/>
  <c r="CV1813" i="64"/>
  <c r="CV1806" i="64"/>
  <c r="CW1802" i="64" s="1"/>
  <c r="AG1761" i="64" l="1"/>
  <c r="CW1808" i="64"/>
  <c r="CW1816" i="64"/>
  <c r="CW1811" i="64"/>
  <c r="DK1762" i="64"/>
  <c r="DL1757" i="64" s="1"/>
  <c r="DL1764" i="64" s="1"/>
  <c r="DK1769" i="64"/>
  <c r="DL1761" i="64" l="1"/>
  <c r="DL1762" i="64" s="1"/>
  <c r="K1764" i="64"/>
  <c r="AG1762" i="64"/>
  <c r="AH1757" i="64" s="1"/>
  <c r="AH1764" i="64" s="1"/>
  <c r="AG1769" i="64"/>
  <c r="CW1817" i="64" a="1"/>
  <c r="CW1817" i="64" s="1"/>
  <c r="CW1805" i="64" s="1"/>
  <c r="DL1769" i="64" l="1"/>
  <c r="K1769" i="64" s="1"/>
  <c r="AH1761" i="64"/>
  <c r="CW1813" i="64"/>
  <c r="CW1806" i="64"/>
  <c r="CX1802" i="64" s="1"/>
  <c r="AH1762" i="64" l="1"/>
  <c r="AI1757" i="64" s="1"/>
  <c r="AI1764" i="64" s="1"/>
  <c r="AH1769" i="64"/>
  <c r="CX1808" i="64"/>
  <c r="CX1816" i="64"/>
  <c r="CX1811" i="64"/>
  <c r="AI1761" i="64" l="1"/>
  <c r="CX1817" i="64" a="1"/>
  <c r="CX1817" i="64" s="1"/>
  <c r="CX1805" i="64" s="1"/>
  <c r="AI1769" i="64" l="1"/>
  <c r="AI1762" i="64"/>
  <c r="AJ1757" i="64" s="1"/>
  <c r="AJ1764" i="64" s="1"/>
  <c r="AJ1761" i="64" s="1"/>
  <c r="AJ1769" i="64" s="1"/>
  <c r="CX1813" i="64"/>
  <c r="CX1806" i="64"/>
  <c r="CY1802" i="64" s="1"/>
  <c r="AJ1762" i="64" l="1"/>
  <c r="AK1757" i="64" s="1"/>
  <c r="AK1764" i="64" s="1"/>
  <c r="AK1761" i="64" s="1"/>
  <c r="CY1808" i="64"/>
  <c r="CY1816" i="64"/>
  <c r="CY1811" i="64"/>
  <c r="AK1769" i="64" l="1"/>
  <c r="AK1762" i="64"/>
  <c r="AL1757" i="64" s="1"/>
  <c r="AL1764" i="64" s="1"/>
  <c r="AL1761" i="64" s="1"/>
  <c r="AL1769" i="64" s="1"/>
  <c r="CY1817" i="64" a="1"/>
  <c r="CY1817" i="64" s="1"/>
  <c r="CY1805" i="64" s="1"/>
  <c r="AL1762" i="64" l="1"/>
  <c r="AM1757" i="64" s="1"/>
  <c r="AM1764" i="64" s="1"/>
  <c r="AM1761" i="64" s="1"/>
  <c r="AM1769" i="64" s="1"/>
  <c r="CY1813" i="64"/>
  <c r="CY1806" i="64"/>
  <c r="CZ1802" i="64" s="1"/>
  <c r="AM1762" i="64" l="1"/>
  <c r="AN1757" i="64" s="1"/>
  <c r="AN1764" i="64" s="1"/>
  <c r="AN1761" i="64" s="1"/>
  <c r="AN1762" i="64" s="1"/>
  <c r="AO1757" i="64" s="1"/>
  <c r="AO1764" i="64" s="1"/>
  <c r="AO1761" i="64" s="1"/>
  <c r="CZ1808" i="64"/>
  <c r="CZ1816" i="64"/>
  <c r="CZ1811" i="64"/>
  <c r="AN1769" i="64" l="1"/>
  <c r="CZ1817" i="64" a="1"/>
  <c r="CZ1817" i="64" s="1"/>
  <c r="CZ1805" i="64" s="1"/>
  <c r="AO1762" i="64"/>
  <c r="AP1757" i="64" s="1"/>
  <c r="AO1769" i="64"/>
  <c r="AP1764" i="64" l="1"/>
  <c r="AP1761" i="64" s="1"/>
  <c r="L1761" i="64" s="1"/>
  <c r="L1757" i="64"/>
  <c r="CZ1813" i="64"/>
  <c r="CZ1806" i="64"/>
  <c r="DA1802" i="64" s="1"/>
  <c r="AP1762" i="64" l="1"/>
  <c r="AQ1757" i="64" s="1"/>
  <c r="AQ1764" i="64" s="1"/>
  <c r="AP1769" i="64"/>
  <c r="DA1808" i="64"/>
  <c r="DA1816" i="64"/>
  <c r="DA1811" i="64"/>
  <c r="L1762" i="64" l="1"/>
  <c r="AQ1761" i="64"/>
  <c r="DA1817" i="64" a="1"/>
  <c r="DA1817" i="64" s="1"/>
  <c r="DA1805" i="64" s="1"/>
  <c r="AQ1762" i="64" l="1"/>
  <c r="AR1757" i="64" s="1"/>
  <c r="AR1764" i="64" s="1"/>
  <c r="AQ1769" i="64"/>
  <c r="DA1813" i="64"/>
  <c r="DA1806" i="64"/>
  <c r="DB1802" i="64" s="1"/>
  <c r="AR1761" i="64" l="1"/>
  <c r="DB1808" i="64"/>
  <c r="DB1816" i="64"/>
  <c r="DB1811" i="64"/>
  <c r="AR1762" i="64" l="1"/>
  <c r="AS1757" i="64" s="1"/>
  <c r="AS1764" i="64" s="1"/>
  <c r="AR1769" i="64"/>
  <c r="DB1817" i="64" a="1"/>
  <c r="DB1817" i="64" s="1"/>
  <c r="DB1805" i="64" s="1"/>
  <c r="AS1761" i="64" l="1"/>
  <c r="DB1813" i="64"/>
  <c r="DB1806" i="64"/>
  <c r="DC1802" i="64" s="1"/>
  <c r="AS1762" i="64" l="1"/>
  <c r="AT1757" i="64" s="1"/>
  <c r="AT1764" i="64" s="1"/>
  <c r="AS1769" i="64"/>
  <c r="DC1808" i="64"/>
  <c r="DC1816" i="64"/>
  <c r="DC1811" i="64"/>
  <c r="AT1761" i="64" l="1"/>
  <c r="DC1817" i="64" a="1"/>
  <c r="DC1817" i="64" s="1"/>
  <c r="DC1805" i="64" s="1"/>
  <c r="AT1762" i="64" l="1"/>
  <c r="AU1757" i="64" s="1"/>
  <c r="AU1764" i="64" s="1"/>
  <c r="AT1769" i="64"/>
  <c r="DC1813" i="64"/>
  <c r="DC1806" i="64"/>
  <c r="DD1802" i="64" s="1"/>
  <c r="AU1761" i="64" l="1"/>
  <c r="DD1811" i="64"/>
  <c r="DD1808" i="64"/>
  <c r="DD1816" i="64"/>
  <c r="AU1769" i="64" l="1"/>
  <c r="AU1762" i="64"/>
  <c r="AV1757" i="64" s="1"/>
  <c r="AV1764" i="64" s="1"/>
  <c r="AV1761" i="64" s="1"/>
  <c r="AV1762" i="64" s="1"/>
  <c r="AW1757" i="64" s="1"/>
  <c r="AW1764" i="64" s="1"/>
  <c r="AW1761" i="64" s="1"/>
  <c r="DD1817" i="64" a="1"/>
  <c r="DD1817" i="64" s="1"/>
  <c r="DD1805" i="64" s="1"/>
  <c r="AV1769" i="64" l="1"/>
  <c r="DD1813" i="64"/>
  <c r="DD1806" i="64"/>
  <c r="DE1802" i="64" s="1"/>
  <c r="AW1762" i="64"/>
  <c r="AX1757" i="64" s="1"/>
  <c r="AX1764" i="64" s="1"/>
  <c r="AX1761" i="64" s="1"/>
  <c r="AW1769" i="64"/>
  <c r="AX1762" i="64" l="1"/>
  <c r="AY1757" i="64" s="1"/>
  <c r="AY1764" i="64" s="1"/>
  <c r="AY1761" i="64" s="1"/>
  <c r="AX1769" i="64"/>
  <c r="DE1811" i="64"/>
  <c r="DE1808" i="64"/>
  <c r="DE1816" i="64"/>
  <c r="DE1817" i="64" l="1" a="1"/>
  <c r="DE1817" i="64" s="1"/>
  <c r="DE1805" i="64" s="1"/>
  <c r="AY1762" i="64"/>
  <c r="AZ1757" i="64" s="1"/>
  <c r="AZ1764" i="64" s="1"/>
  <c r="AZ1761" i="64" s="1"/>
  <c r="AY1769" i="64"/>
  <c r="DE1813" i="64" l="1"/>
  <c r="DE1806" i="64"/>
  <c r="DF1802" i="64" s="1"/>
  <c r="AZ1769" i="64"/>
  <c r="AZ1762" i="64"/>
  <c r="BA1757" i="64" s="1"/>
  <c r="BA1764" i="64" s="1"/>
  <c r="BA1761" i="64" s="1"/>
  <c r="BA1769" i="64" l="1"/>
  <c r="BA1762" i="64"/>
  <c r="BB1757" i="64" s="1"/>
  <c r="DF1811" i="64"/>
  <c r="DF1808" i="64"/>
  <c r="DF1816" i="64"/>
  <c r="BB1764" i="64" l="1"/>
  <c r="BB1761" i="64" s="1"/>
  <c r="M1761" i="64" s="1"/>
  <c r="M1757" i="64"/>
  <c r="DF1817" i="64" a="1"/>
  <c r="DF1817" i="64" s="1"/>
  <c r="DF1805" i="64" s="1"/>
  <c r="BB1769" i="64" l="1"/>
  <c r="BB1762" i="64"/>
  <c r="BC1757" i="64" s="1"/>
  <c r="BC1764" i="64" s="1"/>
  <c r="M1762" i="64"/>
  <c r="DF1813" i="64"/>
  <c r="DF1806" i="64"/>
  <c r="DG1802" i="64" s="1"/>
  <c r="BC1761" i="64" l="1"/>
  <c r="DG1816" i="64"/>
  <c r="DG1811" i="64"/>
  <c r="DG1808" i="64"/>
  <c r="BC1769" i="64" l="1"/>
  <c r="BC1762" i="64"/>
  <c r="BD1757" i="64" s="1"/>
  <c r="BD1764" i="64" s="1"/>
  <c r="DG1817" i="64" a="1"/>
  <c r="DG1817" i="64" s="1"/>
  <c r="DG1805" i="64" s="1"/>
  <c r="BD1761" i="64" l="1"/>
  <c r="DG1813" i="64"/>
  <c r="DG1806" i="64"/>
  <c r="DH1802" i="64" s="1"/>
  <c r="BD1762" i="64" l="1"/>
  <c r="BE1757" i="64" s="1"/>
  <c r="BE1764" i="64" s="1"/>
  <c r="BD1769" i="64"/>
  <c r="DH1816" i="64"/>
  <c r="DH1811" i="64"/>
  <c r="DH1808" i="64"/>
  <c r="BE1761" i="64" l="1"/>
  <c r="DH1817" i="64" a="1"/>
  <c r="DH1817" i="64" s="1"/>
  <c r="DH1805" i="64" s="1"/>
  <c r="BE1762" i="64" l="1"/>
  <c r="BF1757" i="64" s="1"/>
  <c r="BF1764" i="64" s="1"/>
  <c r="BE1769" i="64"/>
  <c r="DH1813" i="64"/>
  <c r="DH1806" i="64"/>
  <c r="DI1802" i="64" s="1"/>
  <c r="BF1761" i="64" l="1"/>
  <c r="DI1816" i="64"/>
  <c r="DI1811" i="64"/>
  <c r="DI1808" i="64"/>
  <c r="BF1762" i="64" l="1"/>
  <c r="BG1757" i="64" s="1"/>
  <c r="BG1764" i="64" s="1"/>
  <c r="BF1769" i="64"/>
  <c r="DI1817" i="64" a="1"/>
  <c r="DI1817" i="64" s="1"/>
  <c r="DI1805" i="64" s="1"/>
  <c r="BG1761" i="64" l="1"/>
  <c r="DI1813" i="64"/>
  <c r="DI1806" i="64"/>
  <c r="DJ1802" i="64" s="1"/>
  <c r="BG1762" i="64" l="1"/>
  <c r="BH1757" i="64" s="1"/>
  <c r="BH1764" i="64" s="1"/>
  <c r="BH1761" i="64" s="1"/>
  <c r="BH1762" i="64" s="1"/>
  <c r="BI1757" i="64" s="1"/>
  <c r="BI1764" i="64" s="1"/>
  <c r="BI1761" i="64" s="1"/>
  <c r="BG1769" i="64"/>
  <c r="DJ1816" i="64"/>
  <c r="DJ1811" i="64"/>
  <c r="DJ1808" i="64"/>
  <c r="BH1769" i="64" l="1"/>
  <c r="DJ1817" i="64" a="1"/>
  <c r="DJ1817" i="64" s="1"/>
  <c r="DJ1805" i="64" s="1"/>
  <c r="BI1762" i="64"/>
  <c r="BJ1757" i="64" s="1"/>
  <c r="BJ1764" i="64" s="1"/>
  <c r="BJ1761" i="64" s="1"/>
  <c r="BI1769" i="64"/>
  <c r="BJ1762" i="64" l="1"/>
  <c r="BK1757" i="64" s="1"/>
  <c r="BK1764" i="64" s="1"/>
  <c r="BK1761" i="64" s="1"/>
  <c r="BJ1769" i="64"/>
  <c r="DJ1813" i="64"/>
  <c r="DJ1806" i="64"/>
  <c r="DK1802" i="64" s="1"/>
  <c r="DK1808" i="64" l="1"/>
  <c r="DK1816" i="64"/>
  <c r="DK1811" i="64"/>
  <c r="BK1762" i="64"/>
  <c r="BL1757" i="64" s="1"/>
  <c r="BL1764" i="64" s="1"/>
  <c r="BL1761" i="64" s="1"/>
  <c r="BK1769" i="64"/>
  <c r="DK1817" i="64" l="1" a="1"/>
  <c r="DK1817" i="64" s="1"/>
  <c r="DK1805" i="64" s="1"/>
  <c r="BL1762" i="64"/>
  <c r="BM1757" i="64" s="1"/>
  <c r="BM1764" i="64" s="1"/>
  <c r="BM1761" i="64" s="1"/>
  <c r="BL1769" i="64"/>
  <c r="BM1762" i="64" l="1"/>
  <c r="BN1757" i="64" s="1"/>
  <c r="BM1769" i="64"/>
  <c r="DK1813" i="64"/>
  <c r="DK1806" i="64"/>
  <c r="DL1802" i="64" s="1"/>
  <c r="BN1764" i="64" l="1"/>
  <c r="BN1761" i="64" s="1"/>
  <c r="N1761" i="64" s="1"/>
  <c r="N1757" i="64"/>
  <c r="DL1808" i="64"/>
  <c r="DL1816" i="64"/>
  <c r="DL1817" i="64" s="1" a="1"/>
  <c r="DL1817" i="64" s="1"/>
  <c r="DL1805" i="64" s="1"/>
  <c r="DL1813" i="64" s="1"/>
  <c r="DL1811" i="64"/>
  <c r="BN1762" i="64" l="1"/>
  <c r="BO1757" i="64" s="1"/>
  <c r="BO1764" i="64" s="1"/>
  <c r="BN1769" i="64"/>
  <c r="DL1806" i="64"/>
  <c r="N1762" i="64" l="1"/>
  <c r="BO1761" i="64"/>
  <c r="BO1762" i="64" l="1"/>
  <c r="BP1757" i="64" s="1"/>
  <c r="BP1764" i="64" s="1"/>
  <c r="BO1769" i="64"/>
  <c r="BP1761" i="64" l="1"/>
  <c r="BP1769" i="64" l="1"/>
  <c r="BP1762" i="64"/>
  <c r="BQ1757" i="64" s="1"/>
  <c r="BQ1764" i="64" s="1"/>
  <c r="BQ1761" i="64" l="1"/>
  <c r="BQ1769" i="64" l="1"/>
  <c r="BQ1762" i="64"/>
  <c r="BR1757" i="64" s="1"/>
  <c r="BR1764" i="64" s="1"/>
  <c r="BR1761" i="64" l="1"/>
  <c r="BR1769" i="64" l="1"/>
  <c r="BR1762" i="64"/>
  <c r="BS1757" i="64" s="1"/>
  <c r="BS1764" i="64" s="1"/>
  <c r="BS1761" i="64" l="1"/>
  <c r="BS1769" i="64" l="1"/>
  <c r="BS1762" i="64"/>
  <c r="BT1757" i="64" s="1"/>
  <c r="BT1764" i="64" s="1"/>
  <c r="BT1761" i="64" s="1"/>
  <c r="BT1762" i="64" s="1"/>
  <c r="BU1757" i="64" s="1"/>
  <c r="BU1764" i="64" s="1"/>
  <c r="BU1761" i="64" s="1"/>
  <c r="BT1769" i="64" l="1"/>
  <c r="BU1762" i="64"/>
  <c r="BV1757" i="64" s="1"/>
  <c r="BV1764" i="64" s="1"/>
  <c r="BV1761" i="64" s="1"/>
  <c r="BU1769" i="64"/>
  <c r="BV1762" i="64" l="1"/>
  <c r="BW1757" i="64" s="1"/>
  <c r="BW1764" i="64" s="1"/>
  <c r="BW1761" i="64" s="1"/>
  <c r="BV1769" i="64"/>
  <c r="BW1762" i="64" l="1"/>
  <c r="BX1757" i="64" s="1"/>
  <c r="BX1764" i="64" s="1"/>
  <c r="BX1761" i="64" s="1"/>
  <c r="BW1769" i="64"/>
  <c r="BX1762" i="64" l="1"/>
  <c r="BY1757" i="64" s="1"/>
  <c r="BY1764" i="64" s="1"/>
  <c r="BY1761" i="64" s="1"/>
  <c r="BX1769" i="64"/>
  <c r="BY1762" i="64" l="1"/>
  <c r="BZ1757" i="64" s="1"/>
  <c r="BY1769" i="64"/>
  <c r="BZ1764" i="64" l="1"/>
  <c r="BZ1761" i="64" s="1"/>
  <c r="O1761" i="64" s="1"/>
  <c r="O1757" i="64"/>
  <c r="BZ1769" i="64" l="1"/>
  <c r="BZ1762" i="64"/>
  <c r="CA1757" i="64" s="1"/>
  <c r="CA1764" i="64" s="1"/>
  <c r="O1762" i="64" l="1"/>
  <c r="CA1761" i="64"/>
  <c r="CA1762" i="64" l="1"/>
  <c r="CB1757" i="64" s="1"/>
  <c r="CB1764" i="64" s="1"/>
  <c r="CA1769" i="64"/>
  <c r="CB1761" i="64" l="1"/>
  <c r="CB1769" i="64" l="1"/>
  <c r="CB1762" i="64"/>
  <c r="CC1757" i="64" s="1"/>
  <c r="CC1764" i="64" s="1"/>
  <c r="CC1761" i="64" l="1"/>
  <c r="CC1762" i="64" l="1"/>
  <c r="CD1757" i="64" s="1"/>
  <c r="CD1764" i="64" s="1"/>
  <c r="CC1769" i="64"/>
  <c r="CD1761" i="64" l="1"/>
  <c r="CD1762" i="64" l="1"/>
  <c r="CE1757" i="64" s="1"/>
  <c r="CE1764" i="64" s="1"/>
  <c r="CD1769" i="64"/>
  <c r="CE1761" i="64" l="1"/>
  <c r="CE1762" i="64" l="1"/>
  <c r="CF1757" i="64" s="1"/>
  <c r="CF1764" i="64" s="1"/>
  <c r="CF1761" i="64" s="1"/>
  <c r="CF1769" i="64" s="1"/>
  <c r="CE1769" i="64"/>
  <c r="CF1762" i="64" l="1"/>
  <c r="CG1757" i="64" s="1"/>
  <c r="CG1764" i="64" s="1"/>
  <c r="CG1761" i="64" s="1"/>
  <c r="CG1769" i="64" s="1"/>
  <c r="CG1762" i="64" l="1"/>
  <c r="CH1757" i="64" s="1"/>
  <c r="CH1764" i="64" s="1"/>
  <c r="CH1761" i="64" s="1"/>
  <c r="CH1769" i="64" s="1"/>
  <c r="CH1762" i="64" l="1"/>
  <c r="CI1757" i="64" s="1"/>
  <c r="CI1764" i="64" s="1"/>
  <c r="CI1761" i="64" s="1"/>
  <c r="CI1769" i="64" s="1"/>
  <c r="CI1762" i="64" l="1"/>
  <c r="CJ1757" i="64" s="1"/>
  <c r="CJ1764" i="64" s="1"/>
  <c r="CJ1761" i="64" s="1"/>
  <c r="CJ1762" i="64" s="1"/>
  <c r="CK1757" i="64" s="1"/>
  <c r="CK1764" i="64" s="1"/>
  <c r="CK1761" i="64" s="1"/>
  <c r="CJ1769" i="64" l="1"/>
  <c r="CK1762" i="64"/>
  <c r="CL1757" i="64" s="1"/>
  <c r="CK1769" i="64"/>
  <c r="CL1764" i="64" l="1"/>
  <c r="CL1761" i="64" s="1"/>
  <c r="P1757" i="64"/>
  <c r="L1764" i="64"/>
  <c r="M1764" i="64"/>
  <c r="N1764" i="64"/>
  <c r="O1764" i="64"/>
  <c r="P1764" i="64" l="1"/>
  <c r="P1761" i="64"/>
  <c r="CL1769" i="64"/>
  <c r="CL1762" i="64"/>
  <c r="P1762" i="64" s="1"/>
  <c r="R1693" i="64"/>
  <c r="L1769" i="64" l="1"/>
  <c r="M1769" i="64"/>
  <c r="N1769" i="64"/>
  <c r="O1769" i="64"/>
  <c r="P1769" i="64"/>
  <c r="T1066" i="64" l="1"/>
  <c r="T1070" i="64" s="1"/>
  <c r="U1066" i="64" s="1"/>
  <c r="U1070" i="64" s="1"/>
  <c r="T1072" i="64" l="1"/>
  <c r="U1072" i="64"/>
  <c r="V1066" i="64"/>
  <c r="V1070" i="64" s="1"/>
  <c r="V1072" i="64" l="1"/>
  <c r="W1066" i="64"/>
  <c r="W1070" i="64" s="1"/>
  <c r="W1072" i="64" l="1"/>
  <c r="X1066" i="64"/>
  <c r="X1070" i="64" s="1"/>
  <c r="X1072" i="64" l="1"/>
  <c r="Y1066" i="64"/>
  <c r="Y1070" i="64" s="1"/>
  <c r="Y1072" i="64" l="1"/>
  <c r="Z1066" i="64"/>
  <c r="Z1070" i="64" s="1"/>
  <c r="Z1072" i="64" l="1"/>
  <c r="AA1066" i="64"/>
  <c r="AA1070" i="64" s="1"/>
  <c r="AA1072" i="64" l="1"/>
  <c r="AB1066" i="64"/>
  <c r="AB1070" i="64" s="1"/>
  <c r="AB1072" i="64" l="1"/>
  <c r="AC1066" i="64"/>
  <c r="AC1070" i="64" s="1"/>
  <c r="AC1072" i="64" l="1"/>
  <c r="AD1066" i="64"/>
  <c r="AD1070" i="64" s="1"/>
  <c r="AD1072" i="64" l="1"/>
  <c r="AE1066" i="64" l="1"/>
  <c r="AE1070" i="64" s="1"/>
  <c r="K1070" i="64"/>
  <c r="L1066" i="64" s="1"/>
  <c r="AF1066" i="64" l="1"/>
  <c r="AF1070" i="64" s="1"/>
  <c r="AE1072" i="64"/>
  <c r="AG1066" i="64" l="1"/>
  <c r="AG1070" i="64" s="1"/>
  <c r="AF1072" i="64"/>
  <c r="AH1066" i="64" l="1"/>
  <c r="AH1070" i="64" s="1"/>
  <c r="AG1072" i="64"/>
  <c r="AH1072" i="64" l="1"/>
  <c r="AI1066" i="64"/>
  <c r="AI1070" i="64" s="1"/>
  <c r="AI1072" i="64" l="1"/>
  <c r="AJ1066" i="64"/>
  <c r="AJ1070" i="64" s="1"/>
  <c r="AJ1072" i="64" l="1"/>
  <c r="AK1066" i="64"/>
  <c r="AK1070" i="64" s="1"/>
  <c r="AK1072" i="64" l="1"/>
  <c r="AL1066" i="64"/>
  <c r="AL1070" i="64" s="1"/>
  <c r="AL1072" i="64" l="1"/>
  <c r="AM1066" i="64"/>
  <c r="AM1070" i="64" s="1"/>
  <c r="AM1072" i="64" l="1"/>
  <c r="AN1066" i="64"/>
  <c r="AN1070" i="64" s="1"/>
  <c r="AN1072" i="64" l="1"/>
  <c r="AO1066" i="64"/>
  <c r="AO1070" i="64" s="1"/>
  <c r="AO1072" i="64" l="1"/>
  <c r="AP1066" i="64"/>
  <c r="AP1070" i="64" s="1"/>
  <c r="AP1072" i="64" l="1"/>
  <c r="L1070" i="64" l="1"/>
  <c r="M1066" i="64" s="1"/>
  <c r="AQ1066" i="64"/>
  <c r="AQ1070" i="64" s="1"/>
  <c r="AQ1072" i="64" l="1"/>
  <c r="AR1066" i="64"/>
  <c r="AR1070" i="64" s="1"/>
  <c r="AR1072" i="64" l="1"/>
  <c r="AS1066" i="64"/>
  <c r="AS1070" i="64" s="1"/>
  <c r="AS1072" i="64" l="1"/>
  <c r="AT1066" i="64"/>
  <c r="AT1070" i="64" s="1"/>
  <c r="AT1072" i="64" l="1"/>
  <c r="AU1066" i="64"/>
  <c r="AU1070" i="64" s="1"/>
  <c r="AV1066" i="64" l="1"/>
  <c r="AV1070" i="64" s="1"/>
  <c r="AU1072" i="64"/>
  <c r="AW1066" i="64" l="1"/>
  <c r="AW1070" i="64" s="1"/>
  <c r="AV1072" i="64"/>
  <c r="AX1066" i="64" l="1"/>
  <c r="AX1070" i="64" s="1"/>
  <c r="AW1072" i="64"/>
  <c r="AX1072" i="64" l="1"/>
  <c r="AY1066" i="64"/>
  <c r="AY1070" i="64" s="1"/>
  <c r="AY1072" i="64" l="1"/>
  <c r="AZ1066" i="64"/>
  <c r="AZ1070" i="64" s="1"/>
  <c r="AZ1072" i="64" l="1"/>
  <c r="BA1066" i="64"/>
  <c r="BA1070" i="64" s="1"/>
  <c r="BA1072" i="64" l="1"/>
  <c r="BB1066" i="64"/>
  <c r="BB1070" i="64" s="1"/>
  <c r="BB1072" i="64" l="1"/>
  <c r="M1070" i="64" l="1"/>
  <c r="N1066" i="64" s="1"/>
  <c r="BC1066" i="64"/>
  <c r="BC1070" i="64" s="1"/>
  <c r="BC1072" i="64" l="1"/>
  <c r="BD1066" i="64"/>
  <c r="BD1070" i="64" s="1"/>
  <c r="BD1072" i="64" l="1"/>
  <c r="BE1066" i="64"/>
  <c r="BE1070" i="64" s="1"/>
  <c r="BE1072" i="64" l="1"/>
  <c r="BF1066" i="64"/>
  <c r="BF1070" i="64" s="1"/>
  <c r="BF1072" i="64" l="1"/>
  <c r="BG1066" i="64"/>
  <c r="BG1070" i="64" s="1"/>
  <c r="BG1072" i="64" l="1"/>
  <c r="BH1066" i="64"/>
  <c r="BH1070" i="64" s="1"/>
  <c r="BH1072" i="64" l="1"/>
  <c r="BI1066" i="64"/>
  <c r="BI1070" i="64" s="1"/>
  <c r="BI1072" i="64" l="1"/>
  <c r="BJ1066" i="64"/>
  <c r="BJ1070" i="64" s="1"/>
  <c r="BJ1072" i="64" l="1"/>
  <c r="BK1066" i="64"/>
  <c r="BK1070" i="64" s="1"/>
  <c r="BL1066" i="64" l="1"/>
  <c r="BL1070" i="64" s="1"/>
  <c r="BK1072" i="64"/>
  <c r="BM1066" i="64" l="1"/>
  <c r="BM1070" i="64" s="1"/>
  <c r="BL1072" i="64"/>
  <c r="BN1066" i="64" l="1"/>
  <c r="BN1070" i="64" s="1"/>
  <c r="BM1072" i="64"/>
  <c r="BN1072" i="64" l="1"/>
  <c r="N1070" i="64" l="1"/>
  <c r="O1066" i="64" s="1"/>
  <c r="BO1066" i="64"/>
  <c r="BO1070" i="64" s="1"/>
  <c r="BO1072" i="64" l="1"/>
  <c r="BP1066" i="64"/>
  <c r="BP1070" i="64" s="1"/>
  <c r="BP1072" i="64" l="1"/>
  <c r="BQ1066" i="64"/>
  <c r="BQ1070" i="64" s="1"/>
  <c r="BQ1072" i="64" l="1"/>
  <c r="BR1066" i="64"/>
  <c r="BR1070" i="64" s="1"/>
  <c r="BR1072" i="64" l="1"/>
  <c r="BS1066" i="64"/>
  <c r="BS1070" i="64" s="1"/>
  <c r="BS1072" i="64" l="1"/>
  <c r="BT1066" i="64"/>
  <c r="BT1070" i="64" s="1"/>
  <c r="BT1072" i="64" l="1"/>
  <c r="BU1066" i="64"/>
  <c r="BU1070" i="64" s="1"/>
  <c r="BU1072" i="64" l="1"/>
  <c r="BV1066" i="64"/>
  <c r="BV1070" i="64" s="1"/>
  <c r="BV1072" i="64" l="1"/>
  <c r="BW1066" i="64"/>
  <c r="BW1070" i="64" s="1"/>
  <c r="BW1072" i="64" l="1"/>
  <c r="BX1066" i="64"/>
  <c r="BX1070" i="64" s="1"/>
  <c r="BX1072" i="64" l="1"/>
  <c r="BY1066" i="64"/>
  <c r="BY1070" i="64" s="1"/>
  <c r="BY1072" i="64" l="1"/>
  <c r="BZ1066" i="64"/>
  <c r="BZ1070" i="64" s="1"/>
  <c r="BZ1072" i="64" l="1"/>
  <c r="CA1066" i="64" l="1"/>
  <c r="CA1070" i="64" s="1"/>
  <c r="O1070" i="64"/>
  <c r="P1066" i="64" s="1"/>
  <c r="CB1066" i="64" l="1"/>
  <c r="CB1070" i="64" s="1"/>
  <c r="CA1072" i="64"/>
  <c r="CC1066" i="64" l="1"/>
  <c r="CC1070" i="64" s="1"/>
  <c r="CB1072" i="64"/>
  <c r="CD1066" i="64" l="1"/>
  <c r="CD1070" i="64" s="1"/>
  <c r="CC1072" i="64"/>
  <c r="CD1072" i="64" l="1"/>
  <c r="CE1066" i="64"/>
  <c r="CE1070" i="64" s="1"/>
  <c r="CE1072" i="64" l="1"/>
  <c r="CF1066" i="64"/>
  <c r="CF1070" i="64" s="1"/>
  <c r="CF1072" i="64" l="1"/>
  <c r="CG1066" i="64"/>
  <c r="CG1070" i="64" s="1"/>
  <c r="CG1072" i="64" l="1"/>
  <c r="CH1066" i="64"/>
  <c r="CH1070" i="64" s="1"/>
  <c r="CH1072" i="64" l="1"/>
  <c r="CI1066" i="64"/>
  <c r="CI1070" i="64" s="1"/>
  <c r="CI1072" i="64" l="1"/>
  <c r="CJ1066" i="64"/>
  <c r="CJ1070" i="64" s="1"/>
  <c r="CJ1072" i="64" l="1"/>
  <c r="CK1066" i="64"/>
  <c r="CK1070" i="64" s="1"/>
  <c r="CK1072" i="64" l="1"/>
  <c r="CL1066" i="64"/>
  <c r="CL1070" i="64" s="1"/>
  <c r="CL1072" i="64" l="1"/>
  <c r="P1070" i="64"/>
  <c r="K1072" i="64" l="1"/>
  <c r="L1072" i="64"/>
  <c r="M1072" i="64"/>
  <c r="N1072" i="64"/>
  <c r="O1072" i="64"/>
  <c r="P1072" i="64"/>
  <c r="S845" i="64" l="1" a="1"/>
  <c r="S845" i="64"/>
  <c r="T845" i="64" a="1"/>
  <c r="T845" i="64"/>
  <c r="U845" i="64" a="1"/>
  <c r="U845" i="64"/>
  <c r="V845" i="64" a="1"/>
  <c r="V845" i="64"/>
  <c r="W845" i="64" a="1"/>
  <c r="W845" i="64"/>
  <c r="X845" i="64" a="1"/>
  <c r="X845" i="64"/>
  <c r="Y845" i="64" a="1"/>
  <c r="Y845" i="64"/>
  <c r="Z845" i="64" a="1"/>
  <c r="Z845" i="64"/>
  <c r="AA845" i="64" a="1"/>
  <c r="AA845" i="64"/>
  <c r="AB845" i="64" a="1"/>
  <c r="AB845" i="64"/>
  <c r="AC845" i="64" a="1"/>
  <c r="AC845" i="64"/>
  <c r="AD845" i="64" a="1"/>
  <c r="AD845" i="64"/>
  <c r="AE845" i="64" a="1"/>
  <c r="AE845" i="64"/>
  <c r="AF845" i="64" a="1"/>
  <c r="AF845" i="64"/>
  <c r="AG845" i="64" a="1"/>
  <c r="AG845" i="64"/>
  <c r="AH845" i="64" a="1"/>
  <c r="AH845" i="64"/>
  <c r="AI845" i="64" a="1"/>
  <c r="AI845" i="64"/>
  <c r="AJ845" i="64" a="1"/>
  <c r="AJ845" i="64"/>
  <c r="AK845" i="64" a="1"/>
  <c r="AK845" i="64"/>
  <c r="AL845" i="64" a="1"/>
  <c r="AL845" i="64"/>
  <c r="AM845" i="64" a="1"/>
  <c r="AM845" i="64"/>
  <c r="AN845" i="64" a="1"/>
  <c r="AN845" i="64"/>
  <c r="AO845" i="64" a="1"/>
  <c r="AO845" i="64"/>
  <c r="AP845" i="64" a="1"/>
  <c r="AP845" i="64"/>
  <c r="AQ845" i="64" a="1"/>
  <c r="AQ845" i="64"/>
  <c r="AR845" i="64" a="1"/>
  <c r="AR845" i="64"/>
  <c r="AS845" i="64" a="1"/>
  <c r="AS845" i="64"/>
  <c r="AT845" i="64" a="1"/>
  <c r="AT845" i="64"/>
  <c r="AU845" i="64" a="1"/>
  <c r="AU845" i="64"/>
  <c r="AV845" i="64" a="1"/>
  <c r="AV845" i="64"/>
  <c r="AW845" i="64" a="1"/>
  <c r="AW845" i="64"/>
  <c r="AX845" i="64" a="1"/>
  <c r="AX845" i="64"/>
  <c r="AY845" i="64" a="1"/>
  <c r="AY845" i="64"/>
  <c r="AZ845" i="64" a="1"/>
  <c r="AZ845" i="64"/>
  <c r="BA845" i="64" a="1"/>
  <c r="BA845" i="64"/>
  <c r="BB845" i="64" a="1"/>
  <c r="BB845" i="64"/>
  <c r="BC845" i="64" a="1"/>
  <c r="BC845" i="64"/>
  <c r="BD845" i="64" a="1"/>
  <c r="BD845" i="64"/>
  <c r="BE845" i="64" a="1"/>
  <c r="BE845" i="64"/>
  <c r="BF845" i="64" a="1"/>
  <c r="BF845" i="64"/>
  <c r="BG845" i="64" a="1"/>
  <c r="BG845" i="64"/>
  <c r="BH845" i="64" a="1"/>
  <c r="BH845" i="64"/>
  <c r="BI845" i="64" a="1"/>
  <c r="BI845" i="64"/>
  <c r="BJ845" i="64" a="1"/>
  <c r="BJ845" i="64"/>
  <c r="BK845" i="64" a="1"/>
  <c r="BK845" i="64"/>
  <c r="BL845" i="64" a="1"/>
  <c r="BL845" i="64"/>
  <c r="BM845" i="64" a="1"/>
  <c r="BM845" i="64"/>
  <c r="BN845" i="64" a="1"/>
  <c r="BN845" i="64"/>
  <c r="BO845" i="64" a="1"/>
  <c r="BO845" i="64"/>
  <c r="BP845" i="64" a="1"/>
  <c r="BP845" i="64"/>
  <c r="BQ845" i="64" a="1"/>
  <c r="BQ845" i="64"/>
  <c r="BR845" i="64" a="1"/>
  <c r="BR845" i="64"/>
  <c r="BS845" i="64" a="1"/>
  <c r="BS845" i="64"/>
  <c r="BT845" i="64" a="1"/>
  <c r="BT845" i="64"/>
  <c r="BU845" i="64" a="1"/>
  <c r="BU845" i="64"/>
  <c r="BV845" i="64" a="1"/>
  <c r="BV845" i="64"/>
  <c r="BW845" i="64" a="1"/>
  <c r="BW845" i="64"/>
  <c r="BX845" i="64" a="1"/>
  <c r="BX845" i="64"/>
  <c r="BY845" i="64" a="1"/>
  <c r="BY845" i="64"/>
  <c r="BZ845" i="64" a="1"/>
  <c r="BZ845" i="64"/>
  <c r="CA845" i="64" a="1"/>
  <c r="CA845" i="64"/>
  <c r="CB845" i="64" a="1"/>
  <c r="CB845" i="64"/>
  <c r="CC845" i="64" a="1"/>
  <c r="CC845" i="64"/>
  <c r="CD845" i="64" a="1"/>
  <c r="CD845" i="64"/>
  <c r="CE845" i="64" a="1"/>
  <c r="CE845" i="64"/>
  <c r="CF845" i="64" a="1"/>
  <c r="CF845" i="64"/>
  <c r="CG845" i="64" a="1"/>
  <c r="CG845" i="64"/>
  <c r="CH845" i="64" a="1"/>
  <c r="CH845" i="64"/>
  <c r="CI845" i="64" a="1"/>
  <c r="CI845" i="64"/>
  <c r="CJ845" i="64" a="1"/>
  <c r="CJ845" i="64"/>
  <c r="CK845" i="64" a="1"/>
  <c r="CK845" i="64"/>
  <c r="CL845" i="64" a="1"/>
  <c r="CL845" i="64"/>
  <c r="L848" i="64"/>
  <c r="M848" i="64"/>
  <c r="N848" i="64"/>
  <c r="O848" i="64"/>
  <c r="P848" i="64"/>
  <c r="T848" i="64"/>
  <c r="U848" i="64"/>
  <c r="V848" i="64"/>
  <c r="W848" i="64"/>
  <c r="X848" i="64"/>
  <c r="Y848" i="64"/>
  <c r="Z848" i="64"/>
  <c r="AA848" i="64"/>
  <c r="AB848" i="64"/>
  <c r="AC848" i="64"/>
  <c r="AD848" i="64"/>
  <c r="AE848" i="64"/>
  <c r="AF848" i="64"/>
  <c r="AG848" i="64"/>
  <c r="AH848" i="64"/>
  <c r="AI848" i="64"/>
  <c r="AJ848" i="64"/>
  <c r="AK848" i="64"/>
  <c r="AL848" i="64"/>
  <c r="AM848" i="64"/>
  <c r="AN848" i="64"/>
  <c r="AO848" i="64"/>
  <c r="AP848" i="64"/>
  <c r="AQ848" i="64"/>
  <c r="AR848" i="64"/>
  <c r="AS848" i="64"/>
  <c r="AT848" i="64"/>
  <c r="AU848" i="64"/>
  <c r="AV848" i="64"/>
  <c r="AW848" i="64"/>
  <c r="AX848" i="64"/>
  <c r="AY848" i="64"/>
  <c r="AZ848" i="64"/>
  <c r="BA848" i="64"/>
  <c r="BB848" i="64"/>
  <c r="BC848" i="64"/>
  <c r="BD848" i="64"/>
  <c r="BE848" i="64"/>
  <c r="BF848" i="64"/>
  <c r="BG848" i="64"/>
  <c r="BH848" i="64"/>
  <c r="BI848" i="64"/>
  <c r="BJ848" i="64"/>
  <c r="BK848" i="64"/>
  <c r="BL848" i="64"/>
  <c r="BM848" i="64"/>
  <c r="BN848" i="64"/>
  <c r="BO848" i="64"/>
  <c r="BP848" i="64"/>
  <c r="BQ848" i="64"/>
  <c r="BR848" i="64"/>
  <c r="BS848" i="64"/>
  <c r="BT848" i="64"/>
  <c r="BU848" i="64"/>
  <c r="BV848" i="64"/>
  <c r="BW848" i="64"/>
  <c r="BX848" i="64"/>
  <c r="BY848" i="64"/>
  <c r="BZ848" i="64"/>
  <c r="CA848" i="64"/>
  <c r="CB848" i="64"/>
  <c r="CC848" i="64"/>
  <c r="CD848" i="64"/>
  <c r="CE848" i="64"/>
  <c r="CF848" i="64"/>
  <c r="CG848" i="64"/>
  <c r="CH848" i="64"/>
  <c r="CI848" i="64"/>
  <c r="CJ848" i="64"/>
  <c r="CK848" i="64"/>
  <c r="CL848" i="64"/>
  <c r="K851" i="64"/>
  <c r="L851" i="64"/>
  <c r="M851" i="64"/>
  <c r="N851" i="64"/>
  <c r="O851" i="64"/>
  <c r="P851" i="64"/>
  <c r="S851" i="64"/>
  <c r="T851" i="64"/>
  <c r="U851" i="64"/>
  <c r="V851" i="64"/>
  <c r="W851" i="64"/>
  <c r="X851" i="64"/>
  <c r="Y851" i="64"/>
  <c r="Z851" i="64"/>
  <c r="AA851" i="64"/>
  <c r="AB851" i="64"/>
  <c r="AC851" i="64"/>
  <c r="AD851" i="64"/>
  <c r="AE851" i="64"/>
  <c r="AF851" i="64"/>
  <c r="AG851" i="64"/>
  <c r="AH851" i="64"/>
  <c r="AI851" i="64"/>
  <c r="AJ851" i="64"/>
  <c r="AK851" i="64"/>
  <c r="AL851" i="64"/>
  <c r="AM851" i="64"/>
  <c r="AN851" i="64"/>
  <c r="AO851" i="64"/>
  <c r="AP851" i="64"/>
  <c r="AQ851" i="64"/>
  <c r="AR851" i="64"/>
  <c r="AS851" i="64"/>
  <c r="AT851" i="64"/>
  <c r="AU851" i="64"/>
  <c r="AV851" i="64"/>
  <c r="AW851" i="64"/>
  <c r="AX851" i="64"/>
  <c r="AY851" i="64"/>
  <c r="AZ851" i="64"/>
  <c r="BA851" i="64"/>
  <c r="BB851" i="64"/>
  <c r="BC851" i="64"/>
  <c r="BD851" i="64"/>
  <c r="BE851" i="64"/>
  <c r="BF851" i="64"/>
  <c r="BG851" i="64"/>
  <c r="BH851" i="64"/>
  <c r="BI851" i="64"/>
  <c r="BJ851" i="64"/>
  <c r="BK851" i="64"/>
  <c r="BL851" i="64"/>
  <c r="BM851" i="64"/>
  <c r="BN851" i="64"/>
  <c r="BO851" i="64"/>
  <c r="BP851" i="64"/>
  <c r="BQ851" i="64"/>
  <c r="BR851" i="64"/>
  <c r="BS851" i="64"/>
  <c r="BT851" i="64"/>
  <c r="BU851" i="64"/>
  <c r="BV851" i="64"/>
  <c r="BW851" i="64"/>
  <c r="BX851" i="64"/>
  <c r="BY851" i="64"/>
  <c r="BZ851" i="64"/>
  <c r="CA851" i="64"/>
  <c r="CB851" i="64"/>
  <c r="CC851" i="64"/>
  <c r="CD851" i="64"/>
  <c r="CE851" i="64"/>
  <c r="CF851" i="64"/>
  <c r="CG851" i="64"/>
  <c r="CH851" i="64"/>
  <c r="CI851" i="64"/>
  <c r="CJ851" i="64"/>
  <c r="CK851" i="64"/>
  <c r="CL851" i="64"/>
  <c r="K852" i="64"/>
  <c r="L852" i="64"/>
  <c r="M852" i="64"/>
  <c r="N852" i="64"/>
  <c r="O852" i="64"/>
  <c r="P852" i="64"/>
  <c r="S852"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CL852" i="64"/>
  <c r="K855" i="64"/>
  <c r="L855" i="64"/>
  <c r="M855" i="64"/>
  <c r="N855" i="64"/>
  <c r="O855" i="64"/>
  <c r="P855" i="64"/>
  <c r="S855" i="64"/>
  <c r="T855" i="64"/>
  <c r="U855" i="64"/>
  <c r="V855" i="64"/>
  <c r="W855" i="64"/>
  <c r="X855" i="64"/>
  <c r="Y855" i="64"/>
  <c r="Z855" i="64"/>
  <c r="AA855" i="64"/>
  <c r="AB855" i="64"/>
  <c r="AC855" i="64"/>
  <c r="AD855" i="64"/>
  <c r="AE855" i="64"/>
  <c r="AF855" i="64"/>
  <c r="AG855" i="64"/>
  <c r="AH855" i="64"/>
  <c r="AI855" i="64"/>
  <c r="AJ855" i="64"/>
  <c r="AK855" i="64"/>
  <c r="AL855" i="64"/>
  <c r="AM855" i="64"/>
  <c r="AN855" i="64"/>
  <c r="AO855" i="64"/>
  <c r="AP855" i="64"/>
  <c r="AQ855" i="64"/>
  <c r="AR855" i="64"/>
  <c r="AS855" i="64"/>
  <c r="AT855" i="64"/>
  <c r="AU855" i="64"/>
  <c r="AV855" i="64"/>
  <c r="AW855" i="64"/>
  <c r="AX855" i="64"/>
  <c r="AY855" i="64"/>
  <c r="AZ855" i="64"/>
  <c r="BA855" i="64"/>
  <c r="BB855" i="64"/>
  <c r="BC855" i="64"/>
  <c r="BD855" i="64"/>
  <c r="BE855" i="64"/>
  <c r="BF855" i="64"/>
  <c r="BG855" i="64"/>
  <c r="BH855" i="64"/>
  <c r="BI855" i="64"/>
  <c r="BJ855" i="64"/>
  <c r="BK855" i="64"/>
  <c r="BL855" i="64"/>
  <c r="BM855" i="64"/>
  <c r="BN855" i="64"/>
  <c r="BO855" i="64"/>
  <c r="BP855" i="64"/>
  <c r="BQ855" i="64"/>
  <c r="BR855" i="64"/>
  <c r="BS855" i="64"/>
  <c r="BT855" i="64"/>
  <c r="BU855" i="64"/>
  <c r="BV855" i="64"/>
  <c r="BW855" i="64"/>
  <c r="BX855" i="64"/>
  <c r="BY855" i="64"/>
  <c r="BZ855" i="64"/>
  <c r="CA855" i="64"/>
  <c r="CB855" i="64"/>
  <c r="CC855" i="64"/>
  <c r="CD855" i="64"/>
  <c r="CE855" i="64"/>
  <c r="CF855" i="64"/>
  <c r="CG855" i="64"/>
  <c r="CH855" i="64"/>
  <c r="CI855" i="64"/>
  <c r="CJ855" i="64"/>
  <c r="CK855" i="64"/>
  <c r="CL855" i="64"/>
  <c r="K858" i="64"/>
  <c r="L858" i="64"/>
  <c r="M858" i="64"/>
  <c r="N858" i="64"/>
  <c r="O858" i="64"/>
  <c r="P858" i="64"/>
  <c r="S858" i="64"/>
  <c r="T858" i="64"/>
  <c r="U858" i="64"/>
  <c r="V858" i="64"/>
  <c r="W858" i="64"/>
  <c r="X858" i="64"/>
  <c r="Y858" i="64"/>
  <c r="Z858" i="64"/>
  <c r="AA858" i="64"/>
  <c r="AB858" i="64"/>
  <c r="AC858" i="64"/>
  <c r="AD858" i="64"/>
  <c r="AE858" i="64"/>
  <c r="AF858" i="64"/>
  <c r="AG858" i="64"/>
  <c r="AH858" i="64"/>
  <c r="AI858" i="64"/>
  <c r="AJ858" i="64"/>
  <c r="AK858" i="64"/>
  <c r="AL858" i="64"/>
  <c r="AM858" i="64"/>
  <c r="AN858" i="64"/>
  <c r="AO858" i="64"/>
  <c r="AP858" i="64"/>
  <c r="AQ858" i="64"/>
  <c r="AR858" i="64"/>
  <c r="AS858" i="64"/>
  <c r="AT858" i="64"/>
  <c r="AU858" i="64"/>
  <c r="AV858" i="64"/>
  <c r="AW858" i="64"/>
  <c r="AX858" i="64"/>
  <c r="AY858" i="64"/>
  <c r="AZ858" i="64"/>
  <c r="BA858" i="64"/>
  <c r="BB858" i="64"/>
  <c r="BC858" i="64"/>
  <c r="BD858" i="64"/>
  <c r="BE858" i="64"/>
  <c r="BF858" i="64"/>
  <c r="BG858" i="64"/>
  <c r="BH858" i="64"/>
  <c r="BI858" i="64"/>
  <c r="BJ858" i="64"/>
  <c r="BK858" i="64"/>
  <c r="BL858" i="64"/>
  <c r="BM858" i="64"/>
  <c r="BN858" i="64"/>
  <c r="BO858" i="64"/>
  <c r="BP858" i="64"/>
  <c r="BQ858" i="64"/>
  <c r="BR858" i="64"/>
  <c r="BS858" i="64"/>
  <c r="BT858" i="64"/>
  <c r="BU858" i="64"/>
  <c r="BV858" i="64"/>
  <c r="BW858" i="64"/>
  <c r="BX858" i="64"/>
  <c r="BY858" i="64"/>
  <c r="BZ858" i="64"/>
  <c r="CA858" i="64"/>
  <c r="CB858" i="64"/>
  <c r="CC858" i="64"/>
  <c r="CD858" i="64"/>
  <c r="CE858" i="64"/>
  <c r="CF858" i="64"/>
  <c r="CG858" i="64"/>
  <c r="CH858" i="64"/>
  <c r="CI858" i="64"/>
  <c r="CJ858" i="64"/>
  <c r="CK858" i="64"/>
  <c r="CL858" i="64"/>
  <c r="K859" i="64"/>
  <c r="L859" i="64"/>
  <c r="M859" i="64"/>
  <c r="N859" i="64"/>
  <c r="O859" i="64"/>
  <c r="P859" i="64"/>
  <c r="S859" i="64"/>
  <c r="T859" i="64"/>
  <c r="U859" i="64"/>
  <c r="V859" i="64"/>
  <c r="W859" i="64"/>
  <c r="X859" i="64"/>
  <c r="Y859" i="64"/>
  <c r="Z859" i="64"/>
  <c r="AA859" i="64"/>
  <c r="AB859" i="64"/>
  <c r="AC859" i="64"/>
  <c r="AD859" i="64"/>
  <c r="AE859" i="64"/>
  <c r="AF859" i="64"/>
  <c r="AG859" i="64"/>
  <c r="AH859" i="64"/>
  <c r="AI859" i="64"/>
  <c r="AJ859" i="64"/>
  <c r="AK859" i="64"/>
  <c r="AL859" i="64"/>
  <c r="AM859" i="64"/>
  <c r="AN859" i="64"/>
  <c r="AO859" i="64"/>
  <c r="AP859" i="64"/>
  <c r="AQ859" i="64"/>
  <c r="AR859" i="64"/>
  <c r="AS859" i="64"/>
  <c r="AT859" i="64"/>
  <c r="AU859" i="64"/>
  <c r="AV859" i="64"/>
  <c r="AW859" i="64"/>
  <c r="AX859" i="64"/>
  <c r="AY859" i="64"/>
  <c r="AZ859" i="64"/>
  <c r="BA859" i="64"/>
  <c r="BB859" i="64"/>
  <c r="BC859" i="64"/>
  <c r="BD859" i="64"/>
  <c r="BE859" i="64"/>
  <c r="BF859" i="64"/>
  <c r="BG859" i="64"/>
  <c r="BH859" i="64"/>
  <c r="BI859" i="64"/>
  <c r="BJ859" i="64"/>
  <c r="BK859" i="64"/>
  <c r="BL859" i="64"/>
  <c r="BM859" i="64"/>
  <c r="BN859" i="64"/>
  <c r="BO859" i="64"/>
  <c r="BP859" i="64"/>
  <c r="BQ859" i="64"/>
  <c r="BR859" i="64"/>
  <c r="BS859" i="64"/>
  <c r="BT859" i="64"/>
  <c r="BU859" i="64"/>
  <c r="BV859" i="64"/>
  <c r="BW859" i="64"/>
  <c r="BX859" i="64"/>
  <c r="BY859" i="64"/>
  <c r="BZ859" i="64"/>
  <c r="CA859" i="64"/>
  <c r="CB859" i="64"/>
  <c r="CC859" i="64"/>
  <c r="CD859" i="64"/>
  <c r="CE859" i="64"/>
  <c r="CF859" i="64"/>
  <c r="CG859" i="64"/>
  <c r="CH859" i="64"/>
  <c r="CI859" i="64"/>
  <c r="CJ859" i="64"/>
  <c r="CK859" i="64"/>
  <c r="CL859" i="64"/>
  <c r="K1616" i="64"/>
  <c r="L1616" i="64"/>
  <c r="M1616" i="64"/>
  <c r="N1616" i="64"/>
  <c r="O1616" i="64"/>
  <c r="P1616" i="64"/>
  <c r="S1616" i="64" a="1"/>
  <c r="S1616" i="64"/>
  <c r="T1616" i="64" a="1"/>
  <c r="T1616" i="64"/>
  <c r="U1616" i="64" a="1"/>
  <c r="U1616" i="64"/>
  <c r="V1616" i="64" a="1"/>
  <c r="V1616" i="64"/>
  <c r="W1616" i="64" a="1"/>
  <c r="W1616" i="64"/>
  <c r="X1616" i="64" a="1"/>
  <c r="X1616" i="64"/>
  <c r="Y1616" i="64" a="1"/>
  <c r="Y1616" i="64"/>
  <c r="Z1616" i="64" a="1"/>
  <c r="Z1616" i="64"/>
  <c r="AA1616" i="64" a="1"/>
  <c r="AA1616" i="64"/>
  <c r="AB1616" i="64" a="1"/>
  <c r="AB1616" i="64"/>
  <c r="AC1616" i="64" a="1"/>
  <c r="AC1616" i="64"/>
  <c r="AD1616" i="64" a="1"/>
  <c r="AD1616" i="64"/>
  <c r="AE1616" i="64" a="1"/>
  <c r="AE1616" i="64"/>
  <c r="AF1616" i="64" a="1"/>
  <c r="AF1616" i="64"/>
  <c r="AG1616" i="64" a="1"/>
  <c r="AG1616" i="64"/>
  <c r="AH1616" i="64" a="1"/>
  <c r="AH1616" i="64"/>
  <c r="AI1616" i="64" a="1"/>
  <c r="AI1616" i="64"/>
  <c r="AJ1616" i="64" a="1"/>
  <c r="AJ1616" i="64"/>
  <c r="AK1616" i="64" a="1"/>
  <c r="AK1616" i="64"/>
  <c r="AL1616" i="64" a="1"/>
  <c r="AL1616" i="64"/>
  <c r="AM1616" i="64" a="1"/>
  <c r="AM1616" i="64"/>
  <c r="AN1616" i="64" a="1"/>
  <c r="AN1616" i="64"/>
  <c r="AO1616" i="64" a="1"/>
  <c r="AO1616" i="64"/>
  <c r="AP1616" i="64" a="1"/>
  <c r="AP1616" i="64"/>
  <c r="AQ1616" i="64" a="1"/>
  <c r="AQ1616" i="64"/>
  <c r="AR1616" i="64" a="1"/>
  <c r="AR1616" i="64"/>
  <c r="AS1616" i="64" a="1"/>
  <c r="AS1616" i="64"/>
  <c r="AT1616" i="64" a="1"/>
  <c r="AT1616" i="64"/>
  <c r="AU1616" i="64" a="1"/>
  <c r="AU1616" i="64"/>
  <c r="AV1616" i="64" a="1"/>
  <c r="AV1616" i="64"/>
  <c r="AW1616" i="64" a="1"/>
  <c r="AW1616" i="64"/>
  <c r="AX1616" i="64" a="1"/>
  <c r="AX1616" i="64"/>
  <c r="AY1616" i="64" a="1"/>
  <c r="AY1616" i="64"/>
  <c r="AZ1616" i="64" a="1"/>
  <c r="AZ1616" i="64"/>
  <c r="BA1616" i="64" a="1"/>
  <c r="BA1616" i="64"/>
  <c r="BB1616" i="64" a="1"/>
  <c r="BB1616" i="64"/>
  <c r="BC1616" i="64" a="1"/>
  <c r="BC1616" i="64"/>
  <c r="BD1616" i="64" a="1"/>
  <c r="BD1616" i="64"/>
  <c r="BE1616" i="64" a="1"/>
  <c r="BE1616" i="64"/>
  <c r="BF1616" i="64" a="1"/>
  <c r="BF1616" i="64"/>
  <c r="BG1616" i="64" a="1"/>
  <c r="BG1616" i="64"/>
  <c r="BH1616" i="64" a="1"/>
  <c r="BH1616" i="64"/>
  <c r="BI1616" i="64" a="1"/>
  <c r="BI1616" i="64"/>
  <c r="BJ1616" i="64" a="1"/>
  <c r="BJ1616" i="64"/>
  <c r="BK1616" i="64" a="1"/>
  <c r="BK1616" i="64"/>
  <c r="BL1616" i="64" a="1"/>
  <c r="BL1616" i="64"/>
  <c r="BM1616" i="64" a="1"/>
  <c r="BM1616" i="64"/>
  <c r="BN1616" i="64" a="1"/>
  <c r="BN1616" i="64"/>
  <c r="BO1616" i="64" a="1"/>
  <c r="BO1616" i="64"/>
  <c r="BP1616" i="64" a="1"/>
  <c r="BP1616" i="64"/>
  <c r="BQ1616" i="64" a="1"/>
  <c r="BQ1616" i="64"/>
  <c r="BR1616" i="64" a="1"/>
  <c r="BR1616" i="64"/>
  <c r="BS1616" i="64" a="1"/>
  <c r="BS1616" i="64"/>
  <c r="BT1616" i="64" a="1"/>
  <c r="BT1616" i="64"/>
  <c r="BU1616" i="64" a="1"/>
  <c r="BU1616" i="64"/>
  <c r="BV1616" i="64" a="1"/>
  <c r="BV1616" i="64"/>
  <c r="BW1616" i="64" a="1"/>
  <c r="BW1616" i="64"/>
  <c r="BX1616" i="64" a="1"/>
  <c r="BX1616" i="64"/>
  <c r="BY1616" i="64" a="1"/>
  <c r="BY1616" i="64"/>
  <c r="BZ1616" i="64" a="1"/>
  <c r="BZ1616" i="64"/>
  <c r="CA1616" i="64" a="1"/>
  <c r="CA1616" i="64"/>
  <c r="CB1616" i="64" a="1"/>
  <c r="CB1616" i="64"/>
  <c r="CC1616" i="64" a="1"/>
  <c r="CC1616" i="64"/>
  <c r="CD1616" i="64" a="1"/>
  <c r="CD1616" i="64"/>
  <c r="CE1616" i="64" a="1"/>
  <c r="CE1616" i="64"/>
  <c r="CF1616" i="64" a="1"/>
  <c r="CF1616" i="64"/>
  <c r="CG1616" i="64" a="1"/>
  <c r="CG1616" i="64"/>
  <c r="CH1616" i="64" a="1"/>
  <c r="CH1616" i="64"/>
  <c r="CI1616" i="64" a="1"/>
  <c r="CI1616" i="64"/>
  <c r="CJ1616" i="64" a="1"/>
  <c r="CJ1616" i="64"/>
  <c r="CK1616" i="64" a="1"/>
  <c r="CK1616" i="64"/>
  <c r="CL1616" i="64" a="1"/>
  <c r="CL1616" i="64"/>
  <c r="CO1616" i="64" a="1"/>
  <c r="CO1616" i="64"/>
  <c r="CP1616" i="64" a="1"/>
  <c r="CP1616" i="64"/>
  <c r="CQ1616" i="64" a="1"/>
  <c r="CQ1616" i="64"/>
  <c r="CR1616" i="64" a="1"/>
  <c r="CR1616" i="64"/>
  <c r="CS1616" i="64" a="1"/>
  <c r="CS1616" i="64"/>
  <c r="CT1616" i="64" a="1"/>
  <c r="CT1616" i="64"/>
  <c r="CU1616" i="64" a="1"/>
  <c r="CU1616" i="64"/>
  <c r="CV1616" i="64" a="1"/>
  <c r="CV1616" i="64"/>
  <c r="CW1616" i="64" a="1"/>
  <c r="CW1616" i="64"/>
  <c r="CX1616" i="64" a="1"/>
  <c r="CX1616" i="64"/>
  <c r="CY1616" i="64" a="1"/>
  <c r="CY1616" i="64"/>
  <c r="CZ1616" i="64" a="1"/>
  <c r="CZ1616" i="64"/>
  <c r="DA1616" i="64" a="1"/>
  <c r="DA1616" i="64"/>
  <c r="DB1616" i="64" a="1"/>
  <c r="DB1616" i="64"/>
  <c r="DC1616" i="64" a="1"/>
  <c r="DC1616" i="64"/>
  <c r="DD1616" i="64" a="1"/>
  <c r="DD1616" i="64"/>
  <c r="DE1616" i="64" a="1"/>
  <c r="DE1616" i="64"/>
  <c r="DF1616" i="64" a="1"/>
  <c r="DF1616" i="64"/>
  <c r="DG1616" i="64" a="1"/>
  <c r="DG1616" i="64"/>
  <c r="DH1616" i="64" a="1"/>
  <c r="DH1616" i="64"/>
  <c r="DI1616" i="64" a="1"/>
  <c r="DI1616" i="64"/>
  <c r="DJ1616" i="64" a="1"/>
  <c r="DJ1616" i="64"/>
  <c r="DK1616" i="64" a="1"/>
  <c r="DK1616" i="64"/>
  <c r="DL1616" i="64" a="1"/>
  <c r="DL1616" i="64"/>
  <c r="K1622" i="64"/>
  <c r="L1622" i="64"/>
  <c r="M1622" i="64"/>
  <c r="N1622" i="64"/>
  <c r="O1622" i="64"/>
  <c r="P1622" i="64"/>
  <c r="S1622" i="64"/>
  <c r="T1622" i="64"/>
  <c r="U1622" i="64"/>
  <c r="V1622" i="64"/>
  <c r="W1622" i="64"/>
  <c r="X1622" i="64"/>
  <c r="Y1622" i="64"/>
  <c r="Z1622" i="64"/>
  <c r="AA1622" i="64"/>
  <c r="AB1622" i="64"/>
  <c r="AC1622" i="64"/>
  <c r="AD1622" i="64"/>
  <c r="AE1622" i="64"/>
  <c r="AF1622" i="64"/>
  <c r="AG1622" i="64"/>
  <c r="AH1622" i="64"/>
  <c r="AI1622" i="64"/>
  <c r="AJ1622" i="64"/>
  <c r="AK1622" i="64"/>
  <c r="AL1622" i="64"/>
  <c r="AM1622" i="64"/>
  <c r="AN1622" i="64"/>
  <c r="AO1622" i="64"/>
  <c r="AP1622" i="64"/>
  <c r="AQ1622" i="64"/>
  <c r="AR1622" i="64"/>
  <c r="AS1622" i="64"/>
  <c r="AT1622" i="64"/>
  <c r="AU1622" i="64"/>
  <c r="AV1622" i="64"/>
  <c r="AW1622" i="64"/>
  <c r="AX1622" i="64"/>
  <c r="AY1622" i="64"/>
  <c r="AZ1622" i="64"/>
  <c r="BA1622" i="64"/>
  <c r="BB1622" i="64"/>
  <c r="BC1622" i="64"/>
  <c r="BD1622" i="64"/>
  <c r="BE1622" i="64"/>
  <c r="BF1622" i="64"/>
  <c r="BG1622" i="64"/>
  <c r="BH1622" i="64"/>
  <c r="BI1622" i="64"/>
  <c r="BJ1622" i="64"/>
  <c r="BK1622" i="64"/>
  <c r="BL1622" i="64"/>
  <c r="BM1622" i="64"/>
  <c r="BN1622" i="64"/>
  <c r="BO1622" i="64"/>
  <c r="BP1622" i="64"/>
  <c r="BQ1622" i="64"/>
  <c r="BR1622" i="64"/>
  <c r="BS1622" i="64"/>
  <c r="BT1622" i="64"/>
  <c r="BU1622" i="64"/>
  <c r="BV1622" i="64"/>
  <c r="BW1622" i="64"/>
  <c r="BX1622" i="64"/>
  <c r="BY1622" i="64"/>
  <c r="BZ1622" i="64"/>
  <c r="CA1622" i="64"/>
  <c r="CB1622" i="64"/>
  <c r="CC1622" i="64"/>
  <c r="CD1622" i="64"/>
  <c r="CE1622" i="64"/>
  <c r="CF1622" i="64"/>
  <c r="CG1622" i="64"/>
  <c r="CH1622" i="64"/>
  <c r="CI1622" i="64"/>
  <c r="CJ1622" i="64"/>
  <c r="CK1622" i="64"/>
  <c r="CL1622" i="64"/>
  <c r="CO1622" i="64"/>
  <c r="CP1622" i="64"/>
  <c r="CQ1622" i="64"/>
  <c r="CR1622" i="64"/>
  <c r="CS1622" i="64"/>
  <c r="CT1622" i="64"/>
  <c r="CU1622" i="64"/>
  <c r="CV1622" i="64"/>
  <c r="CW1622" i="64"/>
  <c r="CX1622" i="64"/>
  <c r="CY1622" i="64"/>
  <c r="CZ1622" i="64"/>
  <c r="DA1622" i="64"/>
  <c r="DB1622" i="64"/>
  <c r="DC1622" i="64"/>
  <c r="DD1622" i="64"/>
  <c r="DE1622" i="64"/>
  <c r="DF1622" i="64"/>
  <c r="DG1622" i="64"/>
  <c r="DH1622" i="64"/>
  <c r="DI1622" i="64"/>
  <c r="DJ1622" i="64"/>
  <c r="DK1622" i="64"/>
  <c r="DL1622" i="64"/>
  <c r="J1623" i="64"/>
  <c r="K1623" i="64"/>
  <c r="L1623" i="64"/>
  <c r="M1623" i="64"/>
  <c r="N1623" i="64"/>
  <c r="O1623" i="64"/>
  <c r="P1623" i="64"/>
  <c r="R1623" i="64"/>
  <c r="S1623" i="64"/>
  <c r="T1623" i="64"/>
  <c r="U1623" i="64"/>
  <c r="V1623" i="64"/>
  <c r="W1623" i="64"/>
  <c r="X1623" i="64"/>
  <c r="Y1623" i="64"/>
  <c r="Z1623" i="64"/>
  <c r="AA1623" i="64"/>
  <c r="AB1623" i="64"/>
  <c r="AC1623" i="64"/>
  <c r="AD1623" i="64"/>
  <c r="AE1623" i="64"/>
  <c r="AF1623" i="64"/>
  <c r="AG1623" i="64"/>
  <c r="AH1623" i="64"/>
  <c r="AI1623" i="64"/>
  <c r="AJ1623" i="64"/>
  <c r="AK1623" i="64"/>
  <c r="AL1623" i="64"/>
  <c r="AM1623" i="64"/>
  <c r="AN1623" i="64"/>
  <c r="AO1623" i="64"/>
  <c r="AP1623" i="64"/>
  <c r="AQ1623" i="64"/>
  <c r="AR1623" i="64"/>
  <c r="AS1623" i="64"/>
  <c r="AT1623" i="64"/>
  <c r="AU1623" i="64"/>
  <c r="AV1623" i="64"/>
  <c r="AW1623" i="64"/>
  <c r="AX1623" i="64"/>
  <c r="AY1623" i="64"/>
  <c r="AZ1623" i="64"/>
  <c r="BA1623" i="64"/>
  <c r="BB1623" i="64"/>
  <c r="BC1623" i="64"/>
  <c r="BD1623" i="64"/>
  <c r="BE1623" i="64"/>
  <c r="BF1623" i="64"/>
  <c r="BG1623" i="64"/>
  <c r="BH1623" i="64"/>
  <c r="BI1623" i="64"/>
  <c r="BJ1623" i="64"/>
  <c r="BK1623" i="64"/>
  <c r="BL1623" i="64"/>
  <c r="BM1623" i="64"/>
  <c r="BN1623" i="64"/>
  <c r="BO1623" i="64"/>
  <c r="BP1623" i="64"/>
  <c r="BQ1623" i="64"/>
  <c r="BR1623" i="64"/>
  <c r="BS1623" i="64"/>
  <c r="BT1623" i="64"/>
  <c r="BU1623" i="64"/>
  <c r="BV1623" i="64"/>
  <c r="BW1623" i="64"/>
  <c r="BX1623" i="64"/>
  <c r="BY1623" i="64"/>
  <c r="BZ1623" i="64"/>
  <c r="CA1623" i="64"/>
  <c r="CB1623" i="64"/>
  <c r="CC1623" i="64"/>
  <c r="CD1623" i="64"/>
  <c r="CE1623" i="64"/>
  <c r="CF1623" i="64"/>
  <c r="CG1623" i="64"/>
  <c r="CH1623" i="64"/>
  <c r="CI1623" i="64"/>
  <c r="CJ1623" i="64"/>
  <c r="CK1623" i="64"/>
  <c r="CL1623" i="64"/>
  <c r="K1686" i="64"/>
  <c r="L1686" i="64"/>
  <c r="M1686" i="64"/>
  <c r="N1686" i="64"/>
  <c r="O1686" i="64"/>
  <c r="P1686" i="64"/>
  <c r="S1686" i="64" a="1"/>
  <c r="S1686" i="64"/>
  <c r="T1686" i="64" a="1"/>
  <c r="T1686" i="64"/>
  <c r="U1686" i="64" a="1"/>
  <c r="U1686" i="64"/>
  <c r="V1686" i="64" a="1"/>
  <c r="V1686" i="64"/>
  <c r="W1686" i="64" a="1"/>
  <c r="W1686" i="64"/>
  <c r="X1686" i="64" a="1"/>
  <c r="X1686" i="64"/>
  <c r="Y1686" i="64" a="1"/>
  <c r="Y1686" i="64"/>
  <c r="Z1686" i="64" a="1"/>
  <c r="Z1686" i="64"/>
  <c r="AA1686" i="64" a="1"/>
  <c r="AA1686" i="64"/>
  <c r="AB1686" i="64" a="1"/>
  <c r="AB1686" i="64"/>
  <c r="AC1686" i="64" a="1"/>
  <c r="AC1686" i="64"/>
  <c r="AD1686" i="64" a="1"/>
  <c r="AD1686" i="64"/>
  <c r="AE1686" i="64" a="1"/>
  <c r="AE1686" i="64"/>
  <c r="AF1686" i="64" a="1"/>
  <c r="AF1686" i="64"/>
  <c r="AG1686" i="64" a="1"/>
  <c r="AG1686" i="64"/>
  <c r="AH1686" i="64" a="1"/>
  <c r="AH1686" i="64"/>
  <c r="AI1686" i="64" a="1"/>
  <c r="AI1686" i="64"/>
  <c r="AJ1686" i="64" a="1"/>
  <c r="AJ1686" i="64"/>
  <c r="AK1686" i="64" a="1"/>
  <c r="AK1686" i="64"/>
  <c r="AL1686" i="64" a="1"/>
  <c r="AL1686" i="64"/>
  <c r="AM1686" i="64" a="1"/>
  <c r="AM1686" i="64"/>
  <c r="AN1686" i="64" a="1"/>
  <c r="AN1686" i="64"/>
  <c r="AO1686" i="64" a="1"/>
  <c r="AO1686" i="64"/>
  <c r="AP1686" i="64" a="1"/>
  <c r="AP1686" i="64"/>
  <c r="AQ1686" i="64" a="1"/>
  <c r="AQ1686" i="64"/>
  <c r="AR1686" i="64" a="1"/>
  <c r="AR1686" i="64"/>
  <c r="AS1686" i="64" a="1"/>
  <c r="AS1686" i="64"/>
  <c r="AT1686" i="64" a="1"/>
  <c r="AT1686" i="64"/>
  <c r="AU1686" i="64" a="1"/>
  <c r="AU1686" i="64"/>
  <c r="AV1686" i="64" a="1"/>
  <c r="AV1686" i="64"/>
  <c r="AW1686" i="64" a="1"/>
  <c r="AW1686" i="64"/>
  <c r="AX1686" i="64" a="1"/>
  <c r="AX1686" i="64"/>
  <c r="AY1686" i="64" a="1"/>
  <c r="AY1686" i="64"/>
  <c r="AZ1686" i="64" a="1"/>
  <c r="AZ1686" i="64"/>
  <c r="BA1686" i="64" a="1"/>
  <c r="BA1686" i="64"/>
  <c r="BB1686" i="64" a="1"/>
  <c r="BB1686" i="64"/>
  <c r="BC1686" i="64" a="1"/>
  <c r="BC1686" i="64"/>
  <c r="BD1686" i="64" a="1"/>
  <c r="BD1686" i="64"/>
  <c r="BE1686" i="64" a="1"/>
  <c r="BE1686" i="64"/>
  <c r="BF1686" i="64" a="1"/>
  <c r="BF1686" i="64"/>
  <c r="BG1686" i="64" a="1"/>
  <c r="BG1686" i="64"/>
  <c r="BH1686" i="64" a="1"/>
  <c r="BH1686" i="64"/>
  <c r="BI1686" i="64" a="1"/>
  <c r="BI1686" i="64"/>
  <c r="BJ1686" i="64" a="1"/>
  <c r="BJ1686" i="64"/>
  <c r="BK1686" i="64" a="1"/>
  <c r="BK1686" i="64"/>
  <c r="BL1686" i="64" a="1"/>
  <c r="BL1686" i="64"/>
  <c r="BM1686" i="64" a="1"/>
  <c r="BM1686" i="64"/>
  <c r="BN1686" i="64" a="1"/>
  <c r="BN1686" i="64"/>
  <c r="BO1686" i="64" a="1"/>
  <c r="BO1686" i="64"/>
  <c r="BP1686" i="64" a="1"/>
  <c r="BP1686" i="64"/>
  <c r="BQ1686" i="64" a="1"/>
  <c r="BQ1686" i="64"/>
  <c r="BR1686" i="64" a="1"/>
  <c r="BR1686" i="64"/>
  <c r="BS1686" i="64" a="1"/>
  <c r="BS1686" i="64"/>
  <c r="BT1686" i="64" a="1"/>
  <c r="BT1686" i="64"/>
  <c r="BU1686" i="64" a="1"/>
  <c r="BU1686" i="64"/>
  <c r="BV1686" i="64" a="1"/>
  <c r="BV1686" i="64"/>
  <c r="BW1686" i="64" a="1"/>
  <c r="BW1686" i="64"/>
  <c r="BX1686" i="64" a="1"/>
  <c r="BX1686" i="64"/>
  <c r="BY1686" i="64" a="1"/>
  <c r="BY1686" i="64"/>
  <c r="BZ1686" i="64" a="1"/>
  <c r="BZ1686" i="64"/>
  <c r="CA1686" i="64" a="1"/>
  <c r="CA1686" i="64"/>
  <c r="CB1686" i="64" a="1"/>
  <c r="CB1686" i="64"/>
  <c r="CC1686" i="64" a="1"/>
  <c r="CC1686" i="64"/>
  <c r="CD1686" i="64" a="1"/>
  <c r="CD1686" i="64"/>
  <c r="CE1686" i="64" a="1"/>
  <c r="CE1686" i="64"/>
  <c r="CF1686" i="64" a="1"/>
  <c r="CF1686" i="64"/>
  <c r="CG1686" i="64" a="1"/>
  <c r="CG1686" i="64"/>
  <c r="CH1686" i="64" a="1"/>
  <c r="CH1686" i="64"/>
  <c r="CI1686" i="64" a="1"/>
  <c r="CI1686" i="64"/>
  <c r="CJ1686" i="64" a="1"/>
  <c r="CJ1686" i="64"/>
  <c r="CK1686" i="64" a="1"/>
  <c r="CK1686" i="64"/>
  <c r="CL1686" i="64" a="1"/>
  <c r="CL1686" i="64"/>
  <c r="CO1686" i="64" a="1"/>
  <c r="CO1686" i="64"/>
  <c r="CP1686" i="64" a="1"/>
  <c r="CP1686" i="64"/>
  <c r="CQ1686" i="64" a="1"/>
  <c r="CQ1686" i="64"/>
  <c r="CR1686" i="64" a="1"/>
  <c r="CR1686" i="64"/>
  <c r="CS1686" i="64" a="1"/>
  <c r="CS1686" i="64"/>
  <c r="CT1686" i="64" a="1"/>
  <c r="CT1686" i="64"/>
  <c r="CU1686" i="64" a="1"/>
  <c r="CU1686" i="64"/>
  <c r="CV1686" i="64" a="1"/>
  <c r="CV1686" i="64"/>
  <c r="CW1686" i="64" a="1"/>
  <c r="CW1686" i="64"/>
  <c r="CX1686" i="64" a="1"/>
  <c r="CX1686" i="64"/>
  <c r="CY1686" i="64" a="1"/>
  <c r="CY1686" i="64"/>
  <c r="CZ1686" i="64" a="1"/>
  <c r="CZ1686" i="64"/>
  <c r="DA1686" i="64" a="1"/>
  <c r="DA1686" i="64"/>
  <c r="DB1686" i="64" a="1"/>
  <c r="DB1686" i="64"/>
  <c r="DC1686" i="64" a="1"/>
  <c r="DC1686" i="64"/>
  <c r="DD1686" i="64" a="1"/>
  <c r="DD1686" i="64"/>
  <c r="DE1686" i="64" a="1"/>
  <c r="DE1686" i="64"/>
  <c r="DF1686" i="64" a="1"/>
  <c r="DF1686" i="64"/>
  <c r="DG1686" i="64" a="1"/>
  <c r="DG1686" i="64"/>
  <c r="DH1686" i="64" a="1"/>
  <c r="DH1686" i="64"/>
  <c r="DI1686" i="64" a="1"/>
  <c r="DI1686" i="64"/>
  <c r="DJ1686" i="64" a="1"/>
  <c r="DJ1686" i="64"/>
  <c r="DK1686" i="64" a="1"/>
  <c r="DK1686" i="64"/>
  <c r="DL1686" i="64" a="1"/>
  <c r="DL1686" i="64"/>
  <c r="K1692" i="64"/>
  <c r="L1692" i="64"/>
  <c r="M1692" i="64"/>
  <c r="N1692" i="64"/>
  <c r="O1692" i="64"/>
  <c r="P1692" i="64"/>
  <c r="S1692" i="64"/>
  <c r="T1692" i="64"/>
  <c r="U1692" i="64"/>
  <c r="V1692" i="64"/>
  <c r="W1692" i="64"/>
  <c r="X1692" i="64"/>
  <c r="Y1692" i="64"/>
  <c r="Z1692" i="64"/>
  <c r="AA1692" i="64"/>
  <c r="AB1692" i="64"/>
  <c r="AC1692" i="64"/>
  <c r="AD1692" i="64"/>
  <c r="AE1692" i="64"/>
  <c r="AF1692" i="64"/>
  <c r="AG1692" i="64"/>
  <c r="AH1692" i="64"/>
  <c r="AI1692" i="64"/>
  <c r="AJ1692" i="64"/>
  <c r="AK1692" i="64"/>
  <c r="AL1692" i="64"/>
  <c r="AM1692" i="64"/>
  <c r="AN1692" i="64"/>
  <c r="AO1692" i="64"/>
  <c r="AP1692" i="64"/>
  <c r="AQ1692" i="64"/>
  <c r="AR1692" i="64"/>
  <c r="AS1692" i="64"/>
  <c r="AT1692" i="64"/>
  <c r="AU1692" i="64"/>
  <c r="AV1692" i="64"/>
  <c r="AW1692" i="64"/>
  <c r="AX1692" i="64"/>
  <c r="AY1692" i="64"/>
  <c r="AZ1692" i="64"/>
  <c r="BA1692" i="64"/>
  <c r="BB1692" i="64"/>
  <c r="BC1692" i="64"/>
  <c r="BD1692" i="64"/>
  <c r="BE1692" i="64"/>
  <c r="BF1692" i="64"/>
  <c r="BG1692" i="64"/>
  <c r="BH1692" i="64"/>
  <c r="BI1692" i="64"/>
  <c r="BJ1692" i="64"/>
  <c r="BK1692" i="64"/>
  <c r="BL1692" i="64"/>
  <c r="BM1692" i="64"/>
  <c r="BN1692" i="64"/>
  <c r="BO1692" i="64"/>
  <c r="BP1692" i="64"/>
  <c r="BQ1692" i="64"/>
  <c r="BR1692" i="64"/>
  <c r="BS1692" i="64"/>
  <c r="BT1692" i="64"/>
  <c r="BU1692" i="64"/>
  <c r="BV1692" i="64"/>
  <c r="BW1692" i="64"/>
  <c r="BX1692" i="64"/>
  <c r="BY1692" i="64"/>
  <c r="BZ1692" i="64"/>
  <c r="CA1692" i="64"/>
  <c r="CB1692" i="64"/>
  <c r="CC1692" i="64"/>
  <c r="CD1692" i="64"/>
  <c r="CE1692" i="64"/>
  <c r="CF1692" i="64"/>
  <c r="CG1692" i="64"/>
  <c r="CH1692" i="64"/>
  <c r="CI1692" i="64"/>
  <c r="CJ1692" i="64"/>
  <c r="CK1692" i="64"/>
  <c r="CL1692" i="64"/>
  <c r="CO1692" i="64"/>
  <c r="CP1692" i="64"/>
  <c r="CQ1692" i="64"/>
  <c r="CR1692" i="64"/>
  <c r="CS1692" i="64"/>
  <c r="CT1692" i="64"/>
  <c r="CU1692" i="64"/>
  <c r="CV1692" i="64"/>
  <c r="CW1692" i="64"/>
  <c r="CX1692" i="64"/>
  <c r="CY1692" i="64"/>
  <c r="CZ1692" i="64"/>
  <c r="DA1692" i="64"/>
  <c r="DB1692" i="64"/>
  <c r="DC1692" i="64"/>
  <c r="DD1692" i="64"/>
  <c r="DE1692" i="64"/>
  <c r="DF1692" i="64"/>
  <c r="DG1692" i="64"/>
  <c r="DH1692" i="64"/>
  <c r="DI1692" i="64"/>
  <c r="DJ1692" i="64"/>
  <c r="DK1692" i="64"/>
  <c r="DL1692" i="64"/>
  <c r="K1693" i="64"/>
  <c r="L1693" i="64"/>
  <c r="M1693" i="64"/>
  <c r="N1693" i="64"/>
  <c r="O1693" i="64"/>
  <c r="P1693" i="64"/>
  <c r="S1693"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K1722" i="64"/>
  <c r="L1722" i="64"/>
  <c r="M1722" i="64"/>
  <c r="N1722" i="64"/>
  <c r="O1722" i="64"/>
  <c r="P1722" i="64"/>
  <c r="S1722" i="64" a="1"/>
  <c r="S1722" i="64"/>
  <c r="T1722" i="64" a="1"/>
  <c r="T1722" i="64"/>
  <c r="U1722" i="64" a="1"/>
  <c r="U1722" i="64"/>
  <c r="V1722" i="64" a="1"/>
  <c r="V1722" i="64"/>
  <c r="W1722" i="64" a="1"/>
  <c r="W1722" i="64"/>
  <c r="X1722" i="64" a="1"/>
  <c r="X1722" i="64"/>
  <c r="Y1722" i="64" a="1"/>
  <c r="Y1722" i="64"/>
  <c r="Z1722" i="64" a="1"/>
  <c r="Z1722" i="64"/>
  <c r="AA1722" i="64" a="1"/>
  <c r="AA1722" i="64"/>
  <c r="AB1722" i="64" a="1"/>
  <c r="AB1722" i="64"/>
  <c r="AC1722" i="64" a="1"/>
  <c r="AC1722" i="64"/>
  <c r="AD1722" i="64" a="1"/>
  <c r="AD1722" i="64"/>
  <c r="AE1722" i="64" a="1"/>
  <c r="AE1722" i="64"/>
  <c r="AF1722" i="64" a="1"/>
  <c r="AF1722" i="64"/>
  <c r="AG1722" i="64" a="1"/>
  <c r="AG1722" i="64"/>
  <c r="AH1722" i="64" a="1"/>
  <c r="AH1722" i="64"/>
  <c r="AI1722" i="64" a="1"/>
  <c r="AI1722" i="64"/>
  <c r="AJ1722" i="64" a="1"/>
  <c r="AJ1722" i="64"/>
  <c r="AK1722" i="64" a="1"/>
  <c r="AK1722" i="64"/>
  <c r="AL1722" i="64" a="1"/>
  <c r="AL1722" i="64"/>
  <c r="AM1722" i="64" a="1"/>
  <c r="AM1722" i="64"/>
  <c r="AN1722" i="64" a="1"/>
  <c r="AN1722" i="64"/>
  <c r="AO1722" i="64" a="1"/>
  <c r="AO1722" i="64"/>
  <c r="AP1722" i="64" a="1"/>
  <c r="AP1722" i="64"/>
  <c r="AQ1722" i="64" a="1"/>
  <c r="AQ1722" i="64"/>
  <c r="AR1722" i="64" a="1"/>
  <c r="AR1722" i="64"/>
  <c r="AS1722" i="64" a="1"/>
  <c r="AS1722" i="64"/>
  <c r="AT1722" i="64" a="1"/>
  <c r="AT1722" i="64"/>
  <c r="AU1722" i="64" a="1"/>
  <c r="AU1722" i="64"/>
  <c r="AV1722" i="64" a="1"/>
  <c r="AV1722" i="64"/>
  <c r="AW1722" i="64" a="1"/>
  <c r="AW1722" i="64"/>
  <c r="AX1722" i="64" a="1"/>
  <c r="AX1722" i="64"/>
  <c r="AY1722" i="64" a="1"/>
  <c r="AY1722" i="64"/>
  <c r="AZ1722" i="64" a="1"/>
  <c r="AZ1722" i="64"/>
  <c r="BA1722" i="64" a="1"/>
  <c r="BA1722" i="64"/>
  <c r="BB1722" i="64" a="1"/>
  <c r="BB1722" i="64"/>
  <c r="BC1722" i="64" a="1"/>
  <c r="BC1722" i="64"/>
  <c r="BD1722" i="64" a="1"/>
  <c r="BD1722" i="64"/>
  <c r="BE1722" i="64" a="1"/>
  <c r="BE1722" i="64"/>
  <c r="BF1722" i="64" a="1"/>
  <c r="BF1722" i="64"/>
  <c r="BG1722" i="64" a="1"/>
  <c r="BG1722" i="64"/>
  <c r="BH1722" i="64" a="1"/>
  <c r="BH1722" i="64"/>
  <c r="BI1722" i="64" a="1"/>
  <c r="BI1722" i="64"/>
  <c r="BJ1722" i="64" a="1"/>
  <c r="BJ1722" i="64"/>
  <c r="BK1722" i="64" a="1"/>
  <c r="BK1722" i="64"/>
  <c r="BL1722" i="64" a="1"/>
  <c r="BL1722" i="64"/>
  <c r="BM1722" i="64" a="1"/>
  <c r="BM1722" i="64"/>
  <c r="BN1722" i="64" a="1"/>
  <c r="BN1722" i="64"/>
  <c r="BO1722" i="64" a="1"/>
  <c r="BO1722" i="64"/>
  <c r="BP1722" i="64" a="1"/>
  <c r="BP1722" i="64"/>
  <c r="BQ1722" i="64" a="1"/>
  <c r="BQ1722" i="64"/>
  <c r="BR1722" i="64" a="1"/>
  <c r="BR1722" i="64"/>
  <c r="BS1722" i="64" a="1"/>
  <c r="BS1722" i="64"/>
  <c r="BT1722" i="64" a="1"/>
  <c r="BT1722" i="64"/>
  <c r="BU1722" i="64" a="1"/>
  <c r="BU1722" i="64"/>
  <c r="BV1722" i="64" a="1"/>
  <c r="BV1722" i="64"/>
  <c r="BW1722" i="64" a="1"/>
  <c r="BW1722" i="64"/>
  <c r="BX1722" i="64" a="1"/>
  <c r="BX1722" i="64"/>
  <c r="BY1722" i="64" a="1"/>
  <c r="BY1722" i="64"/>
  <c r="BZ1722" i="64" a="1"/>
  <c r="BZ1722" i="64"/>
  <c r="CA1722" i="64" a="1"/>
  <c r="CA1722" i="64"/>
  <c r="CB1722" i="64" a="1"/>
  <c r="CB1722" i="64"/>
  <c r="CC1722" i="64" a="1"/>
  <c r="CC1722" i="64"/>
  <c r="CD1722" i="64" a="1"/>
  <c r="CD1722" i="64"/>
  <c r="CE1722" i="64" a="1"/>
  <c r="CE1722" i="64"/>
  <c r="CF1722" i="64" a="1"/>
  <c r="CF1722" i="64"/>
  <c r="CG1722" i="64" a="1"/>
  <c r="CG1722" i="64"/>
  <c r="CH1722" i="64" a="1"/>
  <c r="CH1722" i="64"/>
  <c r="CI1722" i="64" a="1"/>
  <c r="CI1722" i="64"/>
  <c r="CJ1722" i="64" a="1"/>
  <c r="CJ1722" i="64"/>
  <c r="CK1722" i="64" a="1"/>
  <c r="CK1722" i="64"/>
  <c r="CL1722" i="64" a="1"/>
  <c r="CL1722" i="64"/>
  <c r="CO1722" i="64" a="1"/>
  <c r="CO1722" i="64"/>
  <c r="CP1722" i="64" a="1"/>
  <c r="CP1722" i="64"/>
  <c r="CQ1722" i="64" a="1"/>
  <c r="CQ1722" i="64"/>
  <c r="CR1722" i="64" a="1"/>
  <c r="CR1722" i="64"/>
  <c r="CS1722" i="64" a="1"/>
  <c r="CS1722" i="64"/>
  <c r="CT1722" i="64" a="1"/>
  <c r="CT1722" i="64"/>
  <c r="CU1722" i="64" a="1"/>
  <c r="CU1722" i="64"/>
  <c r="CV1722" i="64" a="1"/>
  <c r="CV1722" i="64"/>
  <c r="CW1722" i="64" a="1"/>
  <c r="CW1722" i="64"/>
  <c r="CX1722" i="64" a="1"/>
  <c r="CX1722" i="64"/>
  <c r="CY1722" i="64" a="1"/>
  <c r="CY1722" i="64"/>
  <c r="CZ1722" i="64" a="1"/>
  <c r="CZ1722" i="64"/>
  <c r="DA1722" i="64" a="1"/>
  <c r="DA1722" i="64"/>
  <c r="DB1722" i="64" a="1"/>
  <c r="DB1722" i="64"/>
  <c r="DC1722" i="64" a="1"/>
  <c r="DC1722" i="64"/>
  <c r="DD1722" i="64" a="1"/>
  <c r="DD1722" i="64"/>
  <c r="DE1722" i="64" a="1"/>
  <c r="DE1722" i="64"/>
  <c r="DF1722" i="64" a="1"/>
  <c r="DF1722" i="64"/>
  <c r="DG1722" i="64" a="1"/>
  <c r="DG1722" i="64"/>
  <c r="DH1722" i="64" a="1"/>
  <c r="DH1722" i="64"/>
  <c r="DI1722" i="64" a="1"/>
  <c r="DI1722" i="64"/>
  <c r="DJ1722" i="64" a="1"/>
  <c r="DJ1722" i="64"/>
  <c r="DK1722" i="64" a="1"/>
  <c r="DK1722" i="64"/>
  <c r="DL1722" i="64" a="1"/>
  <c r="DL1722" i="64"/>
  <c r="K1728" i="64"/>
  <c r="L1728" i="64"/>
  <c r="M1728" i="64"/>
  <c r="N1728" i="64"/>
  <c r="O1728" i="64"/>
  <c r="P1728" i="64"/>
  <c r="S1728" i="64"/>
  <c r="T1728" i="64"/>
  <c r="U1728" i="64"/>
  <c r="V1728" i="64"/>
  <c r="W1728" i="64"/>
  <c r="X1728" i="64"/>
  <c r="Y1728" i="64"/>
  <c r="Z1728" i="64"/>
  <c r="AA1728" i="64"/>
  <c r="AB1728" i="64"/>
  <c r="AC1728" i="64"/>
  <c r="AD1728" i="64"/>
  <c r="AE1728" i="64"/>
  <c r="AF1728" i="64"/>
  <c r="AG1728" i="64"/>
  <c r="AH1728" i="64"/>
  <c r="AI1728" i="64"/>
  <c r="AJ1728" i="64"/>
  <c r="AK1728" i="64"/>
  <c r="AL1728" i="64"/>
  <c r="AM1728" i="64"/>
  <c r="AN1728" i="64"/>
  <c r="AO1728" i="64"/>
  <c r="AP1728" i="64"/>
  <c r="AQ1728" i="64"/>
  <c r="AR1728" i="64"/>
  <c r="AS1728" i="64"/>
  <c r="AT1728" i="64"/>
  <c r="AU1728" i="64"/>
  <c r="AV1728" i="64"/>
  <c r="AW1728" i="64"/>
  <c r="AX1728" i="64"/>
  <c r="AY1728" i="64"/>
  <c r="AZ1728" i="64"/>
  <c r="BA1728" i="64"/>
  <c r="BB1728" i="64"/>
  <c r="BC1728" i="64"/>
  <c r="BD1728" i="64"/>
  <c r="BE1728" i="64"/>
  <c r="BF1728" i="64"/>
  <c r="BG1728" i="64"/>
  <c r="BH1728" i="64"/>
  <c r="BI1728" i="64"/>
  <c r="BJ1728" i="64"/>
  <c r="BK1728" i="64"/>
  <c r="BL1728" i="64"/>
  <c r="BM1728" i="64"/>
  <c r="BN1728" i="64"/>
  <c r="BO1728" i="64"/>
  <c r="BP1728" i="64"/>
  <c r="BQ1728" i="64"/>
  <c r="BR1728" i="64"/>
  <c r="BS1728" i="64"/>
  <c r="BT1728" i="64"/>
  <c r="BU1728" i="64"/>
  <c r="BV1728" i="64"/>
  <c r="BW1728" i="64"/>
  <c r="BX1728" i="64"/>
  <c r="BY1728" i="64"/>
  <c r="BZ1728" i="64"/>
  <c r="CA1728" i="64"/>
  <c r="CB1728" i="64"/>
  <c r="CC1728" i="64"/>
  <c r="CD1728" i="64"/>
  <c r="CE1728" i="64"/>
  <c r="CF1728" i="64"/>
  <c r="CG1728" i="64"/>
  <c r="CH1728" i="64"/>
  <c r="CI1728" i="64"/>
  <c r="CJ1728" i="64"/>
  <c r="CK1728" i="64"/>
  <c r="CL1728" i="64"/>
  <c r="CO1728" i="64"/>
  <c r="CP1728" i="64"/>
  <c r="CQ1728" i="64"/>
  <c r="CR1728" i="64"/>
  <c r="CS1728" i="64"/>
  <c r="CT1728" i="64"/>
  <c r="CU1728" i="64"/>
  <c r="CV1728" i="64"/>
  <c r="CW1728" i="64"/>
  <c r="CX1728" i="64"/>
  <c r="CY1728" i="64"/>
  <c r="CZ1728" i="64"/>
  <c r="DA1728" i="64"/>
  <c r="DB1728" i="64"/>
  <c r="DC1728" i="64"/>
  <c r="DD1728" i="64"/>
  <c r="DE1728" i="64"/>
  <c r="DF1728" i="64"/>
  <c r="DG1728" i="64"/>
  <c r="DH1728" i="64"/>
  <c r="DI1728" i="64"/>
  <c r="DJ1728" i="64"/>
  <c r="DK1728" i="64"/>
  <c r="DL1728" i="64"/>
  <c r="K1729" i="64"/>
  <c r="L1729" i="64"/>
  <c r="M1729" i="64"/>
  <c r="N1729" i="64"/>
  <c r="O1729" i="64"/>
  <c r="P1729" i="64"/>
  <c r="S1729" i="64"/>
  <c r="T1729" i="64"/>
  <c r="U1729" i="64"/>
  <c r="V1729" i="64"/>
  <c r="W1729" i="64"/>
  <c r="X1729" i="64"/>
  <c r="Y1729" i="64"/>
  <c r="Z1729" i="64"/>
  <c r="AA1729" i="64"/>
  <c r="AB1729" i="64"/>
  <c r="AC1729" i="64"/>
  <c r="AD1729" i="64"/>
  <c r="AE1729" i="64"/>
  <c r="AF1729" i="64"/>
  <c r="AG1729" i="64"/>
  <c r="AH1729" i="64"/>
  <c r="AI1729" i="64"/>
  <c r="AJ1729" i="64"/>
  <c r="AK1729" i="64"/>
  <c r="AL1729" i="64"/>
  <c r="AM1729" i="64"/>
  <c r="AN1729" i="64"/>
  <c r="AO1729" i="64"/>
  <c r="AP1729" i="64"/>
  <c r="AQ1729" i="64"/>
  <c r="AR1729" i="64"/>
  <c r="AS1729" i="64"/>
  <c r="AT1729" i="64"/>
  <c r="AU1729" i="64"/>
  <c r="AV1729" i="64"/>
  <c r="AW1729" i="64"/>
  <c r="AX1729" i="64"/>
  <c r="AY1729" i="64"/>
  <c r="AZ1729" i="64"/>
  <c r="BA1729" i="64"/>
  <c r="BB1729" i="64"/>
  <c r="BC1729" i="64"/>
  <c r="BD1729" i="64"/>
  <c r="BE1729" i="64"/>
  <c r="BF1729" i="64"/>
  <c r="BG1729" i="64"/>
  <c r="BH1729" i="64"/>
  <c r="BI1729" i="64"/>
  <c r="BJ1729" i="64"/>
  <c r="BK1729" i="64"/>
  <c r="BL1729" i="64"/>
  <c r="BM1729" i="64"/>
  <c r="BN1729" i="64"/>
  <c r="BO1729" i="64"/>
  <c r="BP1729" i="64"/>
  <c r="BQ1729" i="64"/>
  <c r="BR1729" i="64"/>
  <c r="BS1729" i="64"/>
  <c r="BT1729" i="64"/>
  <c r="BU1729" i="64"/>
  <c r="BV1729" i="64"/>
  <c r="BW1729" i="64"/>
  <c r="BX1729" i="64"/>
  <c r="BY1729" i="64"/>
  <c r="BZ1729" i="64"/>
  <c r="CA1729" i="64"/>
  <c r="CB1729" i="64"/>
  <c r="CC1729" i="64"/>
  <c r="CD1729" i="64"/>
  <c r="CE1729" i="64"/>
  <c r="CF1729" i="64"/>
  <c r="CG1729" i="64"/>
  <c r="CH1729" i="64"/>
  <c r="CI1729" i="64"/>
  <c r="CJ1729" i="64"/>
  <c r="CK1729" i="64"/>
  <c r="CL1729" i="64"/>
  <c r="L1802" i="64"/>
  <c r="M1802" i="64"/>
  <c r="N1802" i="64"/>
  <c r="O1802" i="64"/>
  <c r="P1802"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K1805" i="64"/>
  <c r="L1805" i="64"/>
  <c r="M1805" i="64"/>
  <c r="N1805" i="64"/>
  <c r="O1805" i="64"/>
  <c r="P1805" i="64"/>
  <c r="S1805"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K1806" i="64"/>
  <c r="L1806" i="64"/>
  <c r="M1806" i="64"/>
  <c r="N1806" i="64"/>
  <c r="O1806" i="64"/>
  <c r="P1806" i="64"/>
  <c r="S1806" i="64"/>
  <c r="T1806" i="64"/>
  <c r="U1806" i="64"/>
  <c r="V1806" i="64"/>
  <c r="W1806" i="64"/>
  <c r="X1806" i="64"/>
  <c r="Y1806" i="64"/>
  <c r="Z1806" i="64"/>
  <c r="AA1806" i="64"/>
  <c r="AB1806" i="64"/>
  <c r="AC1806" i="64"/>
  <c r="AD1806" i="64"/>
  <c r="AE1806" i="64"/>
  <c r="AF1806" i="64"/>
  <c r="AG1806" i="64"/>
  <c r="AH1806" i="64"/>
  <c r="AI1806" i="64"/>
  <c r="AJ1806" i="64"/>
  <c r="AK1806" i="64"/>
  <c r="AL1806" i="64"/>
  <c r="AM1806" i="64"/>
  <c r="AN1806" i="64"/>
  <c r="AO1806" i="64"/>
  <c r="AP1806" i="64"/>
  <c r="AQ1806" i="64"/>
  <c r="AR1806" i="64"/>
  <c r="AS1806" i="64"/>
  <c r="AT1806" i="64"/>
  <c r="AU1806" i="64"/>
  <c r="AV1806" i="64"/>
  <c r="AW1806" i="64"/>
  <c r="AX1806" i="64"/>
  <c r="AY1806" i="64"/>
  <c r="AZ1806" i="64"/>
  <c r="BA1806" i="64"/>
  <c r="BB1806" i="64"/>
  <c r="BC1806" i="64"/>
  <c r="BD1806" i="64"/>
  <c r="BE1806" i="64"/>
  <c r="BF1806" i="64"/>
  <c r="BG1806" i="64"/>
  <c r="BH1806" i="64"/>
  <c r="BI1806" i="64"/>
  <c r="BJ1806" i="64"/>
  <c r="BK1806" i="64"/>
  <c r="BL1806" i="64"/>
  <c r="BM1806" i="64"/>
  <c r="BN1806" i="64"/>
  <c r="BO1806" i="64"/>
  <c r="BP1806" i="64"/>
  <c r="BQ1806" i="64"/>
  <c r="BR1806" i="64"/>
  <c r="BS1806" i="64"/>
  <c r="BT1806" i="64"/>
  <c r="BU1806" i="64"/>
  <c r="BV1806" i="64"/>
  <c r="BW1806" i="64"/>
  <c r="BX1806" i="64"/>
  <c r="BY1806" i="64"/>
  <c r="BZ1806" i="64"/>
  <c r="CA1806" i="64"/>
  <c r="CB1806" i="64"/>
  <c r="CC1806" i="64"/>
  <c r="CD1806" i="64"/>
  <c r="CE1806" i="64"/>
  <c r="CF1806" i="64"/>
  <c r="CG1806" i="64"/>
  <c r="CH1806" i="64"/>
  <c r="CI1806" i="64"/>
  <c r="CJ1806" i="64"/>
  <c r="CK1806" i="64"/>
  <c r="CL1806" i="64"/>
  <c r="K1808" i="64"/>
  <c r="L1808" i="64"/>
  <c r="M1808" i="64"/>
  <c r="N1808" i="64"/>
  <c r="O1808" i="64"/>
  <c r="P1808" i="64"/>
  <c r="T1808" i="64"/>
  <c r="U1808" i="64"/>
  <c r="V1808" i="64"/>
  <c r="W1808" i="64"/>
  <c r="X1808" i="64"/>
  <c r="Y1808" i="64"/>
  <c r="Z1808" i="64"/>
  <c r="AA1808" i="64"/>
  <c r="AB1808" i="64"/>
  <c r="AC1808" i="64"/>
  <c r="AD1808" i="64"/>
  <c r="AE1808" i="64"/>
  <c r="AF1808" i="64"/>
  <c r="AG1808" i="64"/>
  <c r="AH1808" i="64"/>
  <c r="AI1808" i="64"/>
  <c r="AJ1808" i="64"/>
  <c r="AK1808" i="64"/>
  <c r="AL1808" i="64"/>
  <c r="AM1808" i="64"/>
  <c r="AN1808" i="64"/>
  <c r="AO1808" i="64"/>
  <c r="AP1808" i="64"/>
  <c r="AQ1808" i="64"/>
  <c r="AR1808" i="64"/>
  <c r="AS1808" i="64"/>
  <c r="AT1808" i="64"/>
  <c r="AU1808" i="64"/>
  <c r="AV1808" i="64"/>
  <c r="AW1808" i="64"/>
  <c r="AX1808" i="64"/>
  <c r="AY1808" i="64"/>
  <c r="AZ1808" i="64"/>
  <c r="BA1808" i="64"/>
  <c r="BB1808" i="64"/>
  <c r="BC1808" i="64"/>
  <c r="BD1808" i="64"/>
  <c r="BE1808" i="64"/>
  <c r="BF1808" i="64"/>
  <c r="BG1808" i="64"/>
  <c r="BH1808" i="64"/>
  <c r="BI1808" i="64"/>
  <c r="BJ1808" i="64"/>
  <c r="BK1808" i="64"/>
  <c r="BL1808" i="64"/>
  <c r="BM1808" i="64"/>
  <c r="BN1808" i="64"/>
  <c r="BO1808" i="64"/>
  <c r="BP1808" i="64"/>
  <c r="BQ1808" i="64"/>
  <c r="BR1808" i="64"/>
  <c r="BS1808" i="64"/>
  <c r="BT1808" i="64"/>
  <c r="BU1808" i="64"/>
  <c r="BV1808" i="64"/>
  <c r="BW1808" i="64"/>
  <c r="BX1808" i="64"/>
  <c r="BY1808" i="64"/>
  <c r="BZ1808" i="64"/>
  <c r="CA1808" i="64"/>
  <c r="CB1808" i="64"/>
  <c r="CC1808" i="64"/>
  <c r="CD1808" i="64"/>
  <c r="CE1808" i="64"/>
  <c r="CF1808" i="64"/>
  <c r="CG1808" i="64"/>
  <c r="CH1808" i="64"/>
  <c r="CI1808" i="64"/>
  <c r="CJ1808" i="64"/>
  <c r="CK1808" i="64"/>
  <c r="CL1808" i="64"/>
  <c r="K1813" i="64"/>
  <c r="L1813" i="64"/>
  <c r="M1813" i="64"/>
  <c r="N1813" i="64"/>
  <c r="O1813" i="64"/>
  <c r="P1813" i="64"/>
  <c r="S1813" i="64"/>
  <c r="T1813" i="64"/>
  <c r="U1813" i="64"/>
  <c r="V1813" i="64"/>
  <c r="W1813" i="64"/>
  <c r="X1813" i="64"/>
  <c r="Y1813" i="64"/>
  <c r="Z1813" i="64"/>
  <c r="AA1813" i="64"/>
  <c r="AB1813" i="64"/>
  <c r="AC1813" i="64"/>
  <c r="AD1813" i="64"/>
  <c r="AE1813" i="64"/>
  <c r="AF1813" i="64"/>
  <c r="AG1813" i="64"/>
  <c r="AH1813" i="64"/>
  <c r="AI1813" i="64"/>
  <c r="AJ1813" i="64"/>
  <c r="AK1813" i="64"/>
  <c r="AL1813" i="64"/>
  <c r="AM1813" i="64"/>
  <c r="AN1813" i="64"/>
  <c r="AO1813" i="64"/>
  <c r="AP1813" i="64"/>
  <c r="AQ1813" i="64"/>
  <c r="AR1813" i="64"/>
  <c r="AS1813" i="64"/>
  <c r="AT1813" i="64"/>
  <c r="AU1813" i="64"/>
  <c r="AV1813" i="64"/>
  <c r="AW1813" i="64"/>
  <c r="AX1813" i="64"/>
  <c r="AY1813" i="64"/>
  <c r="AZ1813" i="64"/>
  <c r="BA1813" i="64"/>
  <c r="BB1813" i="64"/>
  <c r="BC1813" i="64"/>
  <c r="BD1813" i="64"/>
  <c r="BE1813" i="64"/>
  <c r="BF1813" i="64"/>
  <c r="BG1813" i="64"/>
  <c r="BH1813" i="64"/>
  <c r="BI1813" i="64"/>
  <c r="BJ1813" i="64"/>
  <c r="BK1813" i="64"/>
  <c r="BL1813" i="64"/>
  <c r="BM1813" i="64"/>
  <c r="BN1813" i="64"/>
  <c r="BO1813" i="64"/>
  <c r="BP1813" i="64"/>
  <c r="BQ1813" i="64"/>
  <c r="BR1813" i="64"/>
  <c r="BS1813" i="64"/>
  <c r="BT1813" i="64"/>
  <c r="BU1813" i="64"/>
  <c r="BV1813" i="64"/>
  <c r="BW1813" i="64"/>
  <c r="BX1813" i="64"/>
  <c r="BY1813" i="64"/>
  <c r="BZ1813" i="64"/>
  <c r="CA1813" i="64"/>
  <c r="CB1813" i="64"/>
  <c r="CC1813" i="64"/>
  <c r="CD1813" i="64"/>
  <c r="CE1813" i="64"/>
  <c r="CF1813" i="64"/>
  <c r="CG1813" i="64"/>
  <c r="CH1813" i="64"/>
  <c r="CI1813" i="64"/>
  <c r="CJ1813" i="64"/>
  <c r="CK1813" i="64"/>
  <c r="CL1813" i="64"/>
  <c r="K1817" i="64"/>
  <c r="L1817" i="64"/>
  <c r="M1817" i="64"/>
  <c r="N1817" i="64"/>
  <c r="O1817" i="64"/>
  <c r="P1817" i="64"/>
  <c r="S1817" i="64" a="1"/>
  <c r="S1817" i="64"/>
  <c r="T1817" i="64" a="1"/>
  <c r="T1817" i="64"/>
  <c r="U1817" i="64" a="1"/>
  <c r="U1817" i="64"/>
  <c r="V1817" i="64" a="1"/>
  <c r="V1817" i="64"/>
  <c r="W1817" i="64" a="1"/>
  <c r="W1817" i="64"/>
  <c r="X1817" i="64" a="1"/>
  <c r="X1817" i="64"/>
  <c r="Y1817" i="64" a="1"/>
  <c r="Y1817" i="64"/>
  <c r="Z1817" i="64" a="1"/>
  <c r="Z1817" i="64"/>
  <c r="AA1817" i="64" a="1"/>
  <c r="AA1817" i="64"/>
  <c r="AB1817" i="64" a="1"/>
  <c r="AB1817" i="64"/>
  <c r="AC1817" i="64" a="1"/>
  <c r="AC1817" i="64"/>
  <c r="AD1817" i="64" a="1"/>
  <c r="AD1817" i="64"/>
  <c r="AE1817" i="64" a="1"/>
  <c r="AE1817" i="64"/>
  <c r="AF1817" i="64" a="1"/>
  <c r="AF1817" i="64"/>
  <c r="AG1817" i="64" a="1"/>
  <c r="AG1817" i="64"/>
  <c r="AH1817" i="64" a="1"/>
  <c r="AH1817" i="64"/>
  <c r="AI1817" i="64" a="1"/>
  <c r="AI1817" i="64"/>
  <c r="AJ1817" i="64" a="1"/>
  <c r="AJ1817" i="64"/>
  <c r="AK1817" i="64" a="1"/>
  <c r="AK1817" i="64"/>
  <c r="AL1817" i="64" a="1"/>
  <c r="AL1817" i="64"/>
  <c r="AM1817" i="64" a="1"/>
  <c r="AM1817" i="64"/>
  <c r="AN1817" i="64" a="1"/>
  <c r="AN1817" i="64"/>
  <c r="AO1817" i="64" a="1"/>
  <c r="AO1817" i="64"/>
  <c r="AP1817" i="64" a="1"/>
  <c r="AP1817" i="64"/>
  <c r="AQ1817" i="64" a="1"/>
  <c r="AQ1817" i="64"/>
  <c r="AR1817" i="64" a="1"/>
  <c r="AR1817" i="64"/>
  <c r="AS1817" i="64" a="1"/>
  <c r="AS1817" i="64"/>
  <c r="AT1817" i="64" a="1"/>
  <c r="AT1817" i="64"/>
  <c r="AU1817" i="64" a="1"/>
  <c r="AU1817" i="64"/>
  <c r="AV1817" i="64" a="1"/>
  <c r="AV1817" i="64"/>
  <c r="AW1817" i="64" a="1"/>
  <c r="AW1817" i="64"/>
  <c r="AX1817" i="64" a="1"/>
  <c r="AX1817" i="64"/>
  <c r="AY1817" i="64" a="1"/>
  <c r="AY1817" i="64"/>
  <c r="AZ1817" i="64" a="1"/>
  <c r="AZ1817" i="64"/>
  <c r="BA1817" i="64" a="1"/>
  <c r="BA1817" i="64"/>
  <c r="BB1817" i="64" a="1"/>
  <c r="BB1817" i="64"/>
  <c r="BC1817" i="64" a="1"/>
  <c r="BC1817" i="64"/>
  <c r="BD1817" i="64" a="1"/>
  <c r="BD1817" i="64"/>
  <c r="BE1817" i="64" a="1"/>
  <c r="BE1817" i="64"/>
  <c r="BF1817" i="64" a="1"/>
  <c r="BF1817" i="64"/>
  <c r="BG1817" i="64" a="1"/>
  <c r="BG1817" i="64"/>
  <c r="BH1817" i="64" a="1"/>
  <c r="BH1817" i="64"/>
  <c r="BI1817" i="64" a="1"/>
  <c r="BI1817" i="64"/>
  <c r="BJ1817" i="64" a="1"/>
  <c r="BJ1817" i="64"/>
  <c r="BK1817" i="64" a="1"/>
  <c r="BK1817" i="64"/>
  <c r="BL1817" i="64" a="1"/>
  <c r="BL1817" i="64"/>
  <c r="BM1817" i="64" a="1"/>
  <c r="BM1817" i="64"/>
  <c r="BN1817" i="64" a="1"/>
  <c r="BN1817" i="64"/>
  <c r="BO1817" i="64" a="1"/>
  <c r="BO1817" i="64"/>
  <c r="BP1817" i="64" a="1"/>
  <c r="BP1817" i="64"/>
  <c r="BQ1817" i="64" a="1"/>
  <c r="BQ1817" i="64"/>
  <c r="BR1817" i="64" a="1"/>
  <c r="BR1817" i="64"/>
  <c r="BS1817" i="64" a="1"/>
  <c r="BS1817" i="64"/>
  <c r="BT1817" i="64" a="1"/>
  <c r="BT1817" i="64"/>
  <c r="BU1817" i="64" a="1"/>
  <c r="BU1817" i="64"/>
  <c r="BV1817" i="64" a="1"/>
  <c r="BV1817" i="64"/>
  <c r="BW1817" i="64" a="1"/>
  <c r="BW1817" i="64"/>
  <c r="BX1817" i="64" a="1"/>
  <c r="BX1817" i="64"/>
  <c r="BY1817" i="64" a="1"/>
  <c r="BY1817" i="64"/>
  <c r="BZ1817" i="64" a="1"/>
  <c r="BZ1817" i="64"/>
  <c r="CA1817" i="64" a="1"/>
  <c r="CA1817" i="64"/>
  <c r="CB1817" i="64" a="1"/>
  <c r="CB1817" i="64"/>
  <c r="CC1817" i="64" a="1"/>
  <c r="CC1817" i="64"/>
  <c r="CD1817" i="64" a="1"/>
  <c r="CD1817" i="64"/>
  <c r="CE1817" i="64" a="1"/>
  <c r="CE1817" i="64"/>
  <c r="CF1817" i="64" a="1"/>
  <c r="CF1817" i="64"/>
  <c r="CG1817" i="64" a="1"/>
  <c r="CG1817" i="64"/>
  <c r="CH1817" i="64" a="1"/>
  <c r="CH1817" i="64"/>
  <c r="CI1817" i="64" a="1"/>
  <c r="CI1817" i="64"/>
  <c r="CJ1817" i="64" a="1"/>
  <c r="CJ1817" i="64"/>
  <c r="CK1817" i="64" a="1"/>
  <c r="CK1817" i="64"/>
  <c r="CL1817" i="64" a="1"/>
  <c r="CL1817" i="64"/>
  <c r="K2313" i="64"/>
  <c r="L2313" i="64"/>
  <c r="M2313" i="64"/>
  <c r="N2313" i="64"/>
  <c r="O2313" i="64"/>
  <c r="P2313" i="64"/>
  <c r="S2313" i="64" a="1"/>
  <c r="S2313" i="64"/>
  <c r="T2313" i="64" a="1"/>
  <c r="T2313" i="64"/>
  <c r="U2313" i="64" a="1"/>
  <c r="U2313" i="64"/>
  <c r="V2313" i="64" a="1"/>
  <c r="V2313" i="64"/>
  <c r="W2313" i="64" a="1"/>
  <c r="W2313" i="64"/>
  <c r="X2313" i="64" a="1"/>
  <c r="X2313" i="64"/>
  <c r="Y2313" i="64" a="1"/>
  <c r="Y2313" i="64"/>
  <c r="Z2313" i="64" a="1"/>
  <c r="Z2313" i="64"/>
  <c r="AA2313" i="64" a="1"/>
  <c r="AA2313" i="64"/>
  <c r="AB2313" i="64" a="1"/>
  <c r="AB2313" i="64"/>
  <c r="AC2313" i="64" a="1"/>
  <c r="AC2313" i="64"/>
  <c r="AD2313" i="64" a="1"/>
  <c r="AD2313" i="64"/>
  <c r="AE2313" i="64" a="1"/>
  <c r="AE2313" i="64"/>
  <c r="AF2313" i="64" a="1"/>
  <c r="AF2313" i="64"/>
  <c r="AG2313" i="64" a="1"/>
  <c r="AG2313" i="64"/>
  <c r="AH2313" i="64" a="1"/>
  <c r="AH2313" i="64"/>
  <c r="AI2313" i="64" a="1"/>
  <c r="AI2313" i="64"/>
  <c r="AJ2313" i="64" a="1"/>
  <c r="AJ2313" i="64"/>
  <c r="AK2313" i="64" a="1"/>
  <c r="AK2313" i="64"/>
  <c r="AL2313" i="64" a="1"/>
  <c r="AL2313" i="64"/>
  <c r="AM2313" i="64" a="1"/>
  <c r="AM2313" i="64"/>
  <c r="AN2313" i="64" a="1"/>
  <c r="AN2313" i="64"/>
  <c r="AO2313" i="64" a="1"/>
  <c r="AO2313" i="64"/>
  <c r="AP2313" i="64" a="1"/>
  <c r="AP2313" i="64"/>
  <c r="AQ2313" i="64" a="1"/>
  <c r="AQ2313" i="64"/>
  <c r="AR2313" i="64" a="1"/>
  <c r="AR2313" i="64"/>
  <c r="AS2313" i="64" a="1"/>
  <c r="AS2313" i="64"/>
  <c r="AT2313" i="64" a="1"/>
  <c r="AT2313" i="64"/>
  <c r="AU2313" i="64" a="1"/>
  <c r="AU2313" i="64"/>
  <c r="AV2313" i="64" a="1"/>
  <c r="AV2313" i="64"/>
  <c r="AW2313" i="64" a="1"/>
  <c r="AW2313" i="64"/>
  <c r="AX2313" i="64" a="1"/>
  <c r="AX2313" i="64"/>
  <c r="AY2313" i="64" a="1"/>
  <c r="AY2313" i="64"/>
  <c r="AZ2313" i="64" a="1"/>
  <c r="AZ2313" i="64"/>
  <c r="BA2313" i="64" a="1"/>
  <c r="BA2313" i="64"/>
  <c r="BB2313" i="64" a="1"/>
  <c r="BB2313" i="64"/>
  <c r="BC2313" i="64" a="1"/>
  <c r="BC2313" i="64"/>
  <c r="BD2313" i="64" a="1"/>
  <c r="BD2313" i="64"/>
  <c r="BE2313" i="64" a="1"/>
  <c r="BE2313" i="64"/>
  <c r="BF2313" i="64" a="1"/>
  <c r="BF2313" i="64"/>
  <c r="BG2313" i="64" a="1"/>
  <c r="BG2313" i="64"/>
  <c r="BH2313" i="64" a="1"/>
  <c r="BH2313" i="64"/>
  <c r="BI2313" i="64" a="1"/>
  <c r="BI2313" i="64"/>
  <c r="BJ2313" i="64" a="1"/>
  <c r="BJ2313" i="64"/>
  <c r="BK2313" i="64" a="1"/>
  <c r="BK2313" i="64"/>
  <c r="BL2313" i="64" a="1"/>
  <c r="BL2313" i="64"/>
  <c r="BM2313" i="64" a="1"/>
  <c r="BM2313" i="64"/>
  <c r="BN2313" i="64" a="1"/>
  <c r="BN2313" i="64"/>
  <c r="BO2313" i="64" a="1"/>
  <c r="BO2313" i="64"/>
  <c r="BP2313" i="64" a="1"/>
  <c r="BP2313" i="64"/>
  <c r="BQ2313" i="64" a="1"/>
  <c r="BQ2313" i="64"/>
  <c r="BR2313" i="64" a="1"/>
  <c r="BR2313" i="64"/>
  <c r="BS2313" i="64" a="1"/>
  <c r="BS2313" i="64"/>
  <c r="BT2313" i="64" a="1"/>
  <c r="BT2313" i="64"/>
  <c r="BU2313" i="64" a="1"/>
  <c r="BU2313" i="64"/>
  <c r="BV2313" i="64" a="1"/>
  <c r="BV2313" i="64"/>
  <c r="BW2313" i="64" a="1"/>
  <c r="BW2313" i="64"/>
  <c r="BX2313" i="64" a="1"/>
  <c r="BX2313" i="64"/>
  <c r="BY2313" i="64" a="1"/>
  <c r="BY2313" i="64"/>
  <c r="BZ2313" i="64" a="1"/>
  <c r="BZ2313" i="64"/>
  <c r="CA2313" i="64" a="1"/>
  <c r="CA2313" i="64"/>
  <c r="CB2313" i="64" a="1"/>
  <c r="CB2313" i="64"/>
  <c r="CC2313" i="64" a="1"/>
  <c r="CC2313" i="64"/>
  <c r="CD2313" i="64" a="1"/>
  <c r="CD2313" i="64"/>
  <c r="CE2313" i="64" a="1"/>
  <c r="CE2313" i="64"/>
  <c r="CF2313" i="64" a="1"/>
  <c r="CF2313" i="64"/>
  <c r="CG2313" i="64" a="1"/>
  <c r="CG2313" i="64"/>
  <c r="CH2313" i="64" a="1"/>
  <c r="CH2313" i="64"/>
  <c r="CI2313" i="64" a="1"/>
  <c r="CI2313" i="64"/>
  <c r="CJ2313" i="64" a="1"/>
  <c r="CJ2313" i="64"/>
  <c r="CK2313" i="64" a="1"/>
  <c r="CK2313" i="64"/>
  <c r="CL2313" i="64" a="1"/>
  <c r="CL2313" i="64"/>
  <c r="CO2313" i="64" a="1"/>
  <c r="CO2313" i="64"/>
  <c r="CP2313" i="64" a="1"/>
  <c r="CP2313" i="64"/>
  <c r="CQ2313" i="64" a="1"/>
  <c r="CQ2313" i="64"/>
  <c r="CR2313" i="64" a="1"/>
  <c r="CR2313" i="64"/>
  <c r="CS2313" i="64" a="1"/>
  <c r="CS2313" i="64"/>
  <c r="CT2313" i="64" a="1"/>
  <c r="CT2313" i="64"/>
  <c r="CU2313" i="64" a="1"/>
  <c r="CU2313" i="64"/>
  <c r="CV2313" i="64" a="1"/>
  <c r="CV2313" i="64"/>
  <c r="CW2313" i="64" a="1"/>
  <c r="CW2313" i="64"/>
  <c r="CX2313" i="64" a="1"/>
  <c r="CX2313" i="64"/>
  <c r="CY2313" i="64" a="1"/>
  <c r="CY2313" i="64"/>
  <c r="CZ2313" i="64" a="1"/>
  <c r="CZ2313" i="64"/>
  <c r="DA2313" i="64" a="1"/>
  <c r="DA2313" i="64"/>
  <c r="DB2313" i="64" a="1"/>
  <c r="DB2313" i="64"/>
  <c r="DC2313" i="64" a="1"/>
  <c r="DC2313" i="64"/>
  <c r="DD2313" i="64" a="1"/>
  <c r="DD2313" i="64"/>
  <c r="DE2313" i="64" a="1"/>
  <c r="DE2313" i="64"/>
  <c r="DF2313" i="64" a="1"/>
  <c r="DF2313" i="64"/>
  <c r="DG2313" i="64" a="1"/>
  <c r="DG2313" i="64"/>
  <c r="DH2313" i="64" a="1"/>
  <c r="DH2313" i="64"/>
  <c r="DI2313" i="64" a="1"/>
  <c r="DI2313" i="64"/>
  <c r="DJ2313" i="64" a="1"/>
  <c r="DJ2313" i="64"/>
  <c r="DK2313" i="64" a="1"/>
  <c r="DK2313" i="64"/>
  <c r="DL2313" i="64" a="1"/>
  <c r="DL2313" i="64"/>
  <c r="K2319" i="64"/>
  <c r="L2319" i="64"/>
  <c r="M2319" i="64"/>
  <c r="N2319" i="64"/>
  <c r="O2319" i="64"/>
  <c r="P2319" i="64"/>
  <c r="S2319" i="64"/>
  <c r="T2319" i="64"/>
  <c r="U2319" i="64"/>
  <c r="V2319" i="64"/>
  <c r="W2319" i="64"/>
  <c r="X2319" i="64"/>
  <c r="Y2319" i="64"/>
  <c r="Z2319" i="64"/>
  <c r="AA2319" i="64"/>
  <c r="AB2319" i="64"/>
  <c r="AC2319" i="64"/>
  <c r="AD2319" i="64"/>
  <c r="AE2319" i="64"/>
  <c r="AF2319" i="64"/>
  <c r="AG2319" i="64"/>
  <c r="AH2319" i="64"/>
  <c r="AI2319" i="64"/>
  <c r="AJ2319" i="64"/>
  <c r="AK2319" i="64"/>
  <c r="AL2319" i="64"/>
  <c r="AM2319" i="64"/>
  <c r="AN2319" i="64"/>
  <c r="AO2319" i="64"/>
  <c r="AP2319" i="64"/>
  <c r="AQ2319" i="64"/>
  <c r="AR2319" i="64"/>
  <c r="AS2319" i="64"/>
  <c r="AT2319" i="64"/>
  <c r="AU2319" i="64"/>
  <c r="AV2319" i="64"/>
  <c r="AW2319" i="64"/>
  <c r="AX2319" i="64"/>
  <c r="AY2319" i="64"/>
  <c r="AZ2319" i="64"/>
  <c r="BA2319" i="64"/>
  <c r="BB2319" i="64"/>
  <c r="BC2319" i="64"/>
  <c r="BD2319" i="64"/>
  <c r="BE2319" i="64"/>
  <c r="BF2319" i="64"/>
  <c r="BG2319" i="64"/>
  <c r="BH2319" i="64"/>
  <c r="BI2319" i="64"/>
  <c r="BJ2319" i="64"/>
  <c r="BK2319" i="64"/>
  <c r="BL2319" i="64"/>
  <c r="BM2319" i="64"/>
  <c r="BN2319" i="64"/>
  <c r="BO2319" i="64"/>
  <c r="BP2319" i="64"/>
  <c r="BQ2319" i="64"/>
  <c r="BR2319" i="64"/>
  <c r="BS2319" i="64"/>
  <c r="BT2319" i="64"/>
  <c r="BU2319" i="64"/>
  <c r="BV2319" i="64"/>
  <c r="BW2319" i="64"/>
  <c r="BX2319" i="64"/>
  <c r="BY2319" i="64"/>
  <c r="BZ2319" i="64"/>
  <c r="CA2319" i="64"/>
  <c r="CB2319" i="64"/>
  <c r="CC2319" i="64"/>
  <c r="CD2319" i="64"/>
  <c r="CE2319" i="64"/>
  <c r="CF2319" i="64"/>
  <c r="CG2319" i="64"/>
  <c r="CH2319" i="64"/>
  <c r="CI2319" i="64"/>
  <c r="CJ2319" i="64"/>
  <c r="CK2319" i="64"/>
  <c r="CL2319" i="64"/>
  <c r="CO2319" i="64"/>
  <c r="CP2319" i="64"/>
  <c r="CQ2319" i="64"/>
  <c r="CR2319" i="64"/>
  <c r="CS2319" i="64"/>
  <c r="CT2319" i="64"/>
  <c r="CU2319" i="64"/>
  <c r="CV2319" i="64"/>
  <c r="CW2319" i="64"/>
  <c r="CX2319" i="64"/>
  <c r="CY2319" i="64"/>
  <c r="CZ2319" i="64"/>
  <c r="DA2319" i="64"/>
  <c r="DB2319" i="64"/>
  <c r="DC2319" i="64"/>
  <c r="DD2319" i="64"/>
  <c r="DE2319" i="64"/>
  <c r="DF2319" i="64"/>
  <c r="DG2319" i="64"/>
  <c r="DH2319" i="64"/>
  <c r="DI2319" i="64"/>
  <c r="DJ2319" i="64"/>
  <c r="DK2319" i="64"/>
  <c r="DL2319" i="64"/>
  <c r="K2320" i="64"/>
  <c r="L2320" i="64"/>
  <c r="M2320" i="64"/>
  <c r="N2320" i="64"/>
  <c r="O2320" i="64"/>
  <c r="P2320" i="64"/>
  <c r="S2320" i="64"/>
  <c r="T2320" i="64"/>
  <c r="U2320" i="64"/>
  <c r="V2320" i="64"/>
  <c r="W2320" i="64"/>
  <c r="X2320" i="64"/>
  <c r="Y2320" i="64"/>
  <c r="Z2320" i="64"/>
  <c r="AA2320" i="64"/>
  <c r="AB2320" i="64"/>
  <c r="AC2320" i="64"/>
  <c r="AD2320" i="64"/>
  <c r="AE2320" i="64"/>
  <c r="AF2320" i="64"/>
  <c r="AG2320" i="64"/>
  <c r="AH2320" i="64"/>
  <c r="AI2320" i="64"/>
  <c r="AJ2320" i="64"/>
  <c r="AK2320" i="64"/>
  <c r="AL2320" i="64"/>
  <c r="AM2320" i="64"/>
  <c r="AN2320" i="64"/>
  <c r="AO2320" i="64"/>
  <c r="AP2320" i="64"/>
  <c r="AQ2320" i="64"/>
  <c r="AR2320" i="64"/>
  <c r="AS2320" i="64"/>
  <c r="AT2320" i="64"/>
  <c r="AU2320" i="64"/>
  <c r="AV2320" i="64"/>
  <c r="AW2320" i="64"/>
  <c r="AX2320" i="64"/>
  <c r="AY2320" i="64"/>
  <c r="AZ2320" i="64"/>
  <c r="BA2320" i="64"/>
  <c r="BB2320" i="64"/>
  <c r="BC2320" i="64"/>
  <c r="BD2320" i="64"/>
  <c r="BE2320" i="64"/>
  <c r="BF2320" i="64"/>
  <c r="BG2320" i="64"/>
  <c r="BH2320" i="64"/>
  <c r="BI2320" i="64"/>
  <c r="BJ2320" i="64"/>
  <c r="BK2320" i="64"/>
  <c r="BL2320" i="64"/>
  <c r="BM2320" i="64"/>
  <c r="BN2320" i="64"/>
  <c r="BO2320" i="64"/>
  <c r="BP2320" i="64"/>
  <c r="BQ2320" i="64"/>
  <c r="BR2320" i="64"/>
  <c r="BS2320" i="64"/>
  <c r="BT2320" i="64"/>
  <c r="BU2320" i="64"/>
  <c r="BV2320" i="64"/>
  <c r="BW2320" i="64"/>
  <c r="BX2320" i="64"/>
  <c r="BY2320" i="64"/>
  <c r="BZ2320" i="64"/>
  <c r="CA2320" i="64"/>
  <c r="CB2320" i="64"/>
  <c r="CC2320" i="64"/>
  <c r="CD2320" i="64"/>
  <c r="CE2320" i="64"/>
  <c r="CF2320" i="64"/>
  <c r="CG2320" i="64"/>
  <c r="CH2320" i="64"/>
  <c r="CI2320" i="64"/>
  <c r="CJ2320" i="64"/>
  <c r="CK2320" i="64"/>
  <c r="CL2320" i="64"/>
  <c r="S2347" i="64" a="1"/>
  <c r="S2347" i="64"/>
  <c r="T2347" i="64" a="1"/>
  <c r="T2347" i="64"/>
  <c r="U2347" i="64" a="1"/>
  <c r="U2347" i="64"/>
  <c r="V2347" i="64" a="1"/>
  <c r="V2347" i="64"/>
  <c r="W2347" i="64" a="1"/>
  <c r="W2347" i="64"/>
  <c r="X2347" i="64" a="1"/>
  <c r="X2347" i="64"/>
  <c r="Y2347" i="64" a="1"/>
  <c r="Y2347" i="64"/>
  <c r="Z2347" i="64" a="1"/>
  <c r="Z2347" i="64"/>
  <c r="AA2347" i="64" a="1"/>
  <c r="AA2347" i="64"/>
  <c r="AB2347" i="64" a="1"/>
  <c r="AB2347" i="64"/>
  <c r="AC2347" i="64" a="1"/>
  <c r="AC2347" i="64"/>
  <c r="AD2347" i="64" a="1"/>
  <c r="AD2347" i="64"/>
  <c r="AE2347" i="64" a="1"/>
  <c r="AE2347" i="64"/>
  <c r="AF2347" i="64" a="1"/>
  <c r="AF2347" i="64"/>
  <c r="AG2347" i="64" a="1"/>
  <c r="AG2347" i="64"/>
  <c r="AH2347" i="64" a="1"/>
  <c r="AH2347" i="64"/>
  <c r="AI2347" i="64" a="1"/>
  <c r="AI2347" i="64"/>
  <c r="AJ2347" i="64" a="1"/>
  <c r="AJ2347" i="64"/>
  <c r="AK2347" i="64" a="1"/>
  <c r="AK2347" i="64"/>
  <c r="AL2347" i="64" a="1"/>
  <c r="AL2347" i="64"/>
  <c r="AM2347" i="64" a="1"/>
  <c r="AM2347" i="64"/>
  <c r="AN2347" i="64" a="1"/>
  <c r="AN2347" i="64"/>
  <c r="AO2347" i="64" a="1"/>
  <c r="AO2347" i="64"/>
  <c r="AP2347" i="64" a="1"/>
  <c r="AP2347" i="64"/>
  <c r="AQ2347" i="64" a="1"/>
  <c r="AQ2347" i="64"/>
  <c r="AR2347" i="64" a="1"/>
  <c r="AR2347" i="64"/>
  <c r="AS2347" i="64" a="1"/>
  <c r="AS2347" i="64"/>
  <c r="AT2347" i="64" a="1"/>
  <c r="AT2347" i="64"/>
  <c r="AU2347" i="64" a="1"/>
  <c r="AU2347" i="64"/>
  <c r="AV2347" i="64" a="1"/>
  <c r="AV2347" i="64"/>
  <c r="AW2347" i="64" a="1"/>
  <c r="AW2347" i="64"/>
  <c r="AX2347" i="64" a="1"/>
  <c r="AX2347" i="64"/>
  <c r="AY2347" i="64" a="1"/>
  <c r="AY2347" i="64"/>
  <c r="AZ2347" i="64" a="1"/>
  <c r="AZ2347" i="64"/>
  <c r="BA2347" i="64" a="1"/>
  <c r="BA2347" i="64"/>
  <c r="BB2347" i="64" a="1"/>
  <c r="BB2347" i="64"/>
  <c r="BC2347" i="64" a="1"/>
  <c r="BC2347" i="64"/>
  <c r="BD2347" i="64" a="1"/>
  <c r="BD2347" i="64"/>
  <c r="BE2347" i="64" a="1"/>
  <c r="BE2347" i="64"/>
  <c r="BF2347" i="64" a="1"/>
  <c r="BF2347" i="64"/>
  <c r="BG2347" i="64" a="1"/>
  <c r="BG2347" i="64"/>
  <c r="BH2347" i="64" a="1"/>
  <c r="BH2347" i="64"/>
  <c r="BI2347" i="64" a="1"/>
  <c r="BI2347" i="64"/>
  <c r="BJ2347" i="64" a="1"/>
  <c r="BJ2347" i="64"/>
  <c r="BK2347" i="64" a="1"/>
  <c r="BK2347" i="64"/>
  <c r="BL2347" i="64" a="1"/>
  <c r="BL2347" i="64"/>
  <c r="BM2347" i="64" a="1"/>
  <c r="BM2347" i="64"/>
  <c r="BN2347" i="64" a="1"/>
  <c r="BN2347" i="64"/>
  <c r="BO2347" i="64" a="1"/>
  <c r="BO2347" i="64"/>
  <c r="BP2347" i="64" a="1"/>
  <c r="BP2347" i="64"/>
  <c r="BQ2347" i="64" a="1"/>
  <c r="BQ2347" i="64"/>
  <c r="BR2347" i="64" a="1"/>
  <c r="BR2347" i="64"/>
  <c r="BS2347" i="64" a="1"/>
  <c r="BS2347" i="64"/>
  <c r="BT2347" i="64" a="1"/>
  <c r="BT2347" i="64"/>
  <c r="BU2347" i="64" a="1"/>
  <c r="BU2347" i="64"/>
  <c r="BV2347" i="64" a="1"/>
  <c r="BV2347" i="64"/>
  <c r="BW2347" i="64" a="1"/>
  <c r="BW2347" i="64"/>
  <c r="BX2347" i="64" a="1"/>
  <c r="BX2347" i="64"/>
  <c r="BY2347" i="64" a="1"/>
  <c r="BY2347" i="64"/>
  <c r="BZ2347" i="64" a="1"/>
  <c r="BZ2347" i="64"/>
  <c r="CA2347" i="64" a="1"/>
  <c r="CA2347" i="64"/>
  <c r="CB2347" i="64" a="1"/>
  <c r="CB2347" i="64"/>
  <c r="CC2347" i="64" a="1"/>
  <c r="CC2347" i="64"/>
  <c r="CD2347" i="64" a="1"/>
  <c r="CD2347" i="64"/>
  <c r="CE2347" i="64" a="1"/>
  <c r="CE2347" i="64"/>
  <c r="CF2347" i="64" a="1"/>
  <c r="CF2347" i="64"/>
  <c r="CG2347" i="64" a="1"/>
  <c r="CG2347" i="64"/>
  <c r="CH2347" i="64" a="1"/>
  <c r="CH2347" i="64"/>
  <c r="CI2347" i="64" a="1"/>
  <c r="CI2347" i="64"/>
  <c r="CJ2347" i="64" a="1"/>
  <c r="CJ2347" i="64"/>
  <c r="CK2347" i="64" a="1"/>
  <c r="CK2347" i="64"/>
  <c r="CL2347" i="64" a="1"/>
  <c r="CL2347" i="64"/>
  <c r="CO2347" i="64" a="1"/>
  <c r="CO2347" i="64"/>
  <c r="CP2347" i="64" a="1"/>
  <c r="CP2347" i="64"/>
  <c r="CQ2347" i="64" a="1"/>
  <c r="CQ2347" i="64"/>
  <c r="CR2347" i="64" a="1"/>
  <c r="CR2347" i="64"/>
  <c r="CS2347" i="64" a="1"/>
  <c r="CS2347" i="64"/>
  <c r="CT2347" i="64" a="1"/>
  <c r="CT2347" i="64"/>
  <c r="CU2347" i="64" a="1"/>
  <c r="CU2347" i="64"/>
  <c r="CV2347" i="64" a="1"/>
  <c r="CV2347" i="64"/>
  <c r="CW2347" i="64" a="1"/>
  <c r="CW2347" i="64"/>
  <c r="CX2347" i="64" a="1"/>
  <c r="CX2347" i="64"/>
  <c r="CY2347" i="64" a="1"/>
  <c r="CY2347" i="64"/>
  <c r="CZ2347" i="64" a="1"/>
  <c r="CZ2347" i="64"/>
  <c r="DA2347" i="64" a="1"/>
  <c r="DA2347" i="64"/>
  <c r="DB2347" i="64" a="1"/>
  <c r="DB2347" i="64"/>
  <c r="DC2347" i="64" a="1"/>
  <c r="DC2347" i="64"/>
  <c r="DD2347" i="64" a="1"/>
  <c r="DD2347" i="64"/>
  <c r="DE2347" i="64" a="1"/>
  <c r="DE2347" i="64"/>
  <c r="DF2347" i="64" a="1"/>
  <c r="DF2347" i="64"/>
  <c r="DG2347" i="64" a="1"/>
  <c r="DG2347" i="64"/>
  <c r="DH2347" i="64" a="1"/>
  <c r="DH2347" i="64"/>
  <c r="DI2347" i="64" a="1"/>
  <c r="DI2347" i="64"/>
  <c r="DJ2347" i="64" a="1"/>
  <c r="DJ2347" i="64"/>
  <c r="DK2347" i="64" a="1"/>
  <c r="DK2347" i="64"/>
  <c r="DL2347" i="64" a="1"/>
  <c r="DL2347" i="64"/>
  <c r="S2353" i="64"/>
  <c r="T2353" i="64"/>
  <c r="U2353" i="64"/>
  <c r="V2353" i="64"/>
  <c r="W2353" i="64"/>
  <c r="X2353" i="64"/>
  <c r="Y2353" i="64"/>
  <c r="Z2353" i="64"/>
  <c r="AA2353" i="64"/>
  <c r="AB2353" i="64"/>
  <c r="AC2353" i="64"/>
  <c r="AD2353" i="64"/>
  <c r="AE2353" i="64"/>
  <c r="AF2353" i="64"/>
  <c r="AG2353" i="64"/>
  <c r="AH2353" i="64"/>
  <c r="AI2353" i="64"/>
  <c r="AJ2353" i="64"/>
  <c r="AK2353" i="64"/>
  <c r="AL2353" i="64"/>
  <c r="AM2353" i="64"/>
  <c r="AN2353" i="64"/>
  <c r="AO2353" i="64"/>
  <c r="AP2353" i="64"/>
  <c r="AQ2353" i="64"/>
  <c r="AR2353" i="64"/>
  <c r="AS2353" i="64"/>
  <c r="AT2353" i="64"/>
  <c r="AU2353" i="64"/>
  <c r="AV2353" i="64"/>
  <c r="AW2353" i="64"/>
  <c r="AX2353" i="64"/>
  <c r="AY2353" i="64"/>
  <c r="AZ2353" i="64"/>
  <c r="BA2353" i="64"/>
  <c r="BB2353" i="64"/>
  <c r="BC2353" i="64"/>
  <c r="BD2353" i="64"/>
  <c r="BE2353" i="64"/>
  <c r="BF2353" i="64"/>
  <c r="BG2353" i="64"/>
  <c r="BH2353" i="64"/>
  <c r="BI2353" i="64"/>
  <c r="BJ2353" i="64"/>
  <c r="BK2353" i="64"/>
  <c r="BL2353" i="64"/>
  <c r="BM2353" i="64"/>
  <c r="BN2353" i="64"/>
  <c r="BO2353" i="64"/>
  <c r="BP2353" i="64"/>
  <c r="BQ2353" i="64"/>
  <c r="BR2353" i="64"/>
  <c r="BS2353" i="64"/>
  <c r="BT2353" i="64"/>
  <c r="BU2353" i="64"/>
  <c r="BV2353" i="64"/>
  <c r="BW2353" i="64"/>
  <c r="BX2353" i="64"/>
  <c r="BY2353" i="64"/>
  <c r="BZ2353" i="64"/>
  <c r="CA2353" i="64"/>
  <c r="CB2353" i="64"/>
  <c r="CC2353" i="64"/>
  <c r="CD2353" i="64"/>
  <c r="CE2353" i="64"/>
  <c r="CF2353" i="64"/>
  <c r="CG2353" i="64"/>
  <c r="CH2353" i="64"/>
  <c r="CI2353" i="64"/>
  <c r="CJ2353" i="64"/>
  <c r="CK2353" i="64"/>
  <c r="CL2353" i="64"/>
  <c r="CO2353" i="64"/>
  <c r="CP2353" i="64"/>
  <c r="CQ2353" i="64"/>
  <c r="CR2353" i="64"/>
  <c r="CS2353" i="64"/>
  <c r="CT2353" i="64"/>
  <c r="CU2353" i="64"/>
  <c r="CV2353" i="64"/>
  <c r="CW2353" i="64"/>
  <c r="CX2353" i="64"/>
  <c r="CY2353" i="64"/>
  <c r="CZ2353" i="64"/>
  <c r="DA2353" i="64"/>
  <c r="DB2353" i="64"/>
  <c r="DC2353" i="64"/>
  <c r="DD2353" i="64"/>
  <c r="DE2353" i="64"/>
  <c r="DF2353" i="64"/>
  <c r="DG2353" i="64"/>
  <c r="DH2353" i="64"/>
  <c r="DI2353" i="64"/>
  <c r="DJ2353" i="64"/>
  <c r="DK2353" i="64"/>
  <c r="DL2353" i="64"/>
  <c r="K2354" i="64"/>
  <c r="L2354" i="64"/>
  <c r="M2354" i="64"/>
  <c r="N2354" i="64"/>
  <c r="O2354" i="64"/>
  <c r="P2354" i="64"/>
  <c r="S2354"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CL2354" i="64"/>
  <c r="K2391" i="64"/>
  <c r="L2391" i="64"/>
  <c r="M2391" i="64"/>
  <c r="N2391" i="64"/>
  <c r="O2391" i="64"/>
  <c r="P2391" i="64"/>
  <c r="S2391" i="64" a="1"/>
  <c r="S2391" i="64"/>
  <c r="T2391" i="64" a="1"/>
  <c r="T2391" i="64"/>
  <c r="U2391" i="64" a="1"/>
  <c r="U2391" i="64"/>
  <c r="V2391" i="64" a="1"/>
  <c r="V2391" i="64"/>
  <c r="W2391" i="64" a="1"/>
  <c r="W2391" i="64"/>
  <c r="X2391" i="64" a="1"/>
  <c r="X2391" i="64"/>
  <c r="Y2391" i="64" a="1"/>
  <c r="Y2391" i="64"/>
  <c r="Z2391" i="64" a="1"/>
  <c r="Z2391" i="64"/>
  <c r="AA2391" i="64" a="1"/>
  <c r="AA2391" i="64"/>
  <c r="AB2391" i="64" a="1"/>
  <c r="AB2391" i="64"/>
  <c r="AC2391" i="64" a="1"/>
  <c r="AC2391" i="64"/>
  <c r="AD2391" i="64" a="1"/>
  <c r="AD2391" i="64"/>
  <c r="AE2391" i="64" a="1"/>
  <c r="AE2391" i="64"/>
  <c r="AF2391" i="64" a="1"/>
  <c r="AF2391" i="64"/>
  <c r="AG2391" i="64" a="1"/>
  <c r="AG2391" i="64"/>
  <c r="AH2391" i="64" a="1"/>
  <c r="AH2391" i="64"/>
  <c r="AI2391" i="64" a="1"/>
  <c r="AI2391" i="64"/>
  <c r="AJ2391" i="64" a="1"/>
  <c r="AJ2391" i="64"/>
  <c r="AK2391" i="64" a="1"/>
  <c r="AK2391" i="64"/>
  <c r="AL2391" i="64" a="1"/>
  <c r="AL2391" i="64"/>
  <c r="AM2391" i="64" a="1"/>
  <c r="AM2391" i="64"/>
  <c r="AN2391" i="64" a="1"/>
  <c r="AN2391" i="64"/>
  <c r="AO2391" i="64" a="1"/>
  <c r="AO2391" i="64"/>
  <c r="AP2391" i="64" a="1"/>
  <c r="AP2391" i="64"/>
  <c r="AQ2391" i="64" a="1"/>
  <c r="AQ2391" i="64"/>
  <c r="AR2391" i="64" a="1"/>
  <c r="AR2391" i="64"/>
  <c r="AS2391" i="64" a="1"/>
  <c r="AS2391" i="64"/>
  <c r="AT2391" i="64" a="1"/>
  <c r="AT2391" i="64"/>
  <c r="AU2391" i="64" a="1"/>
  <c r="AU2391" i="64"/>
  <c r="AV2391" i="64" a="1"/>
  <c r="AV2391" i="64"/>
  <c r="AW2391" i="64" a="1"/>
  <c r="AW2391" i="64"/>
  <c r="AX2391" i="64" a="1"/>
  <c r="AX2391" i="64"/>
  <c r="AY2391" i="64" a="1"/>
  <c r="AY2391" i="64"/>
  <c r="AZ2391" i="64" a="1"/>
  <c r="AZ2391" i="64"/>
  <c r="BA2391" i="64" a="1"/>
  <c r="BA2391" i="64"/>
  <c r="BB2391" i="64" a="1"/>
  <c r="BB2391" i="64"/>
  <c r="BC2391" i="64" a="1"/>
  <c r="BC2391" i="64"/>
  <c r="BD2391" i="64" a="1"/>
  <c r="BD2391" i="64"/>
  <c r="BE2391" i="64" a="1"/>
  <c r="BE2391" i="64"/>
  <c r="BF2391" i="64" a="1"/>
  <c r="BF2391" i="64"/>
  <c r="BG2391" i="64" a="1"/>
  <c r="BG2391" i="64"/>
  <c r="BH2391" i="64" a="1"/>
  <c r="BH2391" i="64"/>
  <c r="BI2391" i="64" a="1"/>
  <c r="BI2391" i="64"/>
  <c r="BJ2391" i="64" a="1"/>
  <c r="BJ2391" i="64"/>
  <c r="BK2391" i="64" a="1"/>
  <c r="BK2391" i="64"/>
  <c r="BL2391" i="64" a="1"/>
  <c r="BL2391" i="64"/>
  <c r="BM2391" i="64" a="1"/>
  <c r="BM2391" i="64"/>
  <c r="BN2391" i="64" a="1"/>
  <c r="BN2391" i="64"/>
  <c r="BO2391" i="64" a="1"/>
  <c r="BO2391" i="64"/>
  <c r="BP2391" i="64" a="1"/>
  <c r="BP2391" i="64"/>
  <c r="BQ2391" i="64" a="1"/>
  <c r="BQ2391" i="64"/>
  <c r="BR2391" i="64" a="1"/>
  <c r="BR2391" i="64"/>
  <c r="BS2391" i="64" a="1"/>
  <c r="BS2391" i="64"/>
  <c r="BT2391" i="64" a="1"/>
  <c r="BT2391" i="64"/>
  <c r="BU2391" i="64" a="1"/>
  <c r="BU2391" i="64"/>
  <c r="BV2391" i="64" a="1"/>
  <c r="BV2391" i="64"/>
  <c r="BW2391" i="64" a="1"/>
  <c r="BW2391" i="64"/>
  <c r="BX2391" i="64" a="1"/>
  <c r="BX2391" i="64"/>
  <c r="BY2391" i="64" a="1"/>
  <c r="BY2391" i="64"/>
  <c r="BZ2391" i="64" a="1"/>
  <c r="BZ2391" i="64"/>
  <c r="CA2391" i="64" a="1"/>
  <c r="CA2391" i="64"/>
  <c r="CB2391" i="64" a="1"/>
  <c r="CB2391" i="64"/>
  <c r="CC2391" i="64" a="1"/>
  <c r="CC2391" i="64"/>
  <c r="CD2391" i="64" a="1"/>
  <c r="CD2391" i="64"/>
  <c r="CE2391" i="64" a="1"/>
  <c r="CE2391" i="64"/>
  <c r="CF2391" i="64" a="1"/>
  <c r="CF2391" i="64"/>
  <c r="CG2391" i="64" a="1"/>
  <c r="CG2391" i="64"/>
  <c r="CH2391" i="64" a="1"/>
  <c r="CH2391" i="64"/>
  <c r="CI2391" i="64" a="1"/>
  <c r="CI2391" i="64"/>
  <c r="CJ2391" i="64" a="1"/>
  <c r="CJ2391" i="64"/>
  <c r="CK2391" i="64" a="1"/>
  <c r="CK2391" i="64"/>
  <c r="CL2391" i="64" a="1"/>
  <c r="CL2391" i="64"/>
  <c r="CO2391" i="64" a="1"/>
  <c r="CO2391" i="64"/>
  <c r="CP2391" i="64" a="1"/>
  <c r="CP2391" i="64"/>
  <c r="CQ2391" i="64" a="1"/>
  <c r="CQ2391" i="64"/>
  <c r="CR2391" i="64" a="1"/>
  <c r="CR2391" i="64"/>
  <c r="CS2391" i="64" a="1"/>
  <c r="CS2391" i="64"/>
  <c r="CT2391" i="64" a="1"/>
  <c r="CT2391" i="64"/>
  <c r="CU2391" i="64" a="1"/>
  <c r="CU2391" i="64"/>
  <c r="CV2391" i="64" a="1"/>
  <c r="CV2391" i="64"/>
  <c r="CW2391" i="64" a="1"/>
  <c r="CW2391" i="64"/>
  <c r="CX2391" i="64" a="1"/>
  <c r="CX2391" i="64"/>
  <c r="CY2391" i="64" a="1"/>
  <c r="CY2391" i="64"/>
  <c r="CZ2391" i="64" a="1"/>
  <c r="CZ2391" i="64"/>
  <c r="DA2391" i="64" a="1"/>
  <c r="DA2391" i="64"/>
  <c r="DB2391" i="64" a="1"/>
  <c r="DB2391" i="64"/>
  <c r="DC2391" i="64" a="1"/>
  <c r="DC2391" i="64"/>
  <c r="DD2391" i="64" a="1"/>
  <c r="DD2391" i="64"/>
  <c r="DE2391" i="64" a="1"/>
  <c r="DE2391" i="64"/>
  <c r="DF2391" i="64" a="1"/>
  <c r="DF2391" i="64"/>
  <c r="DG2391" i="64" a="1"/>
  <c r="DG2391" i="64"/>
  <c r="DH2391" i="64" a="1"/>
  <c r="DH2391" i="64"/>
  <c r="DI2391" i="64" a="1"/>
  <c r="DI2391" i="64"/>
  <c r="DJ2391" i="64" a="1"/>
  <c r="DJ2391" i="64"/>
  <c r="DK2391" i="64" a="1"/>
  <c r="DK2391" i="64"/>
  <c r="DL2391" i="64" a="1"/>
  <c r="DL2391" i="64"/>
  <c r="K2397" i="64"/>
  <c r="L2397" i="64"/>
  <c r="M2397" i="64"/>
  <c r="N2397" i="64"/>
  <c r="O2397" i="64"/>
  <c r="P2397" i="64"/>
  <c r="S2397" i="64"/>
  <c r="T2397" i="64"/>
  <c r="U2397" i="64"/>
  <c r="V2397" i="64"/>
  <c r="W2397" i="64"/>
  <c r="X2397" i="64"/>
  <c r="Y2397" i="64"/>
  <c r="Z2397" i="64"/>
  <c r="AA2397" i="64"/>
  <c r="AB2397" i="64"/>
  <c r="AC2397" i="64"/>
  <c r="AD2397" i="64"/>
  <c r="AE2397" i="64"/>
  <c r="AF2397" i="64"/>
  <c r="AG2397" i="64"/>
  <c r="AH2397" i="64"/>
  <c r="AI2397" i="64"/>
  <c r="AJ2397" i="64"/>
  <c r="AK2397" i="64"/>
  <c r="AL2397" i="64"/>
  <c r="AM2397" i="64"/>
  <c r="AN2397" i="64"/>
  <c r="AO2397" i="64"/>
  <c r="AP2397" i="64"/>
  <c r="AQ2397" i="64"/>
  <c r="AR2397" i="64"/>
  <c r="AS2397" i="64"/>
  <c r="AT2397" i="64"/>
  <c r="AU2397" i="64"/>
  <c r="AV2397" i="64"/>
  <c r="AW2397" i="64"/>
  <c r="AX2397" i="64"/>
  <c r="AY2397" i="64"/>
  <c r="AZ2397" i="64"/>
  <c r="BA2397" i="64"/>
  <c r="BB2397" i="64"/>
  <c r="BC2397" i="64"/>
  <c r="BD2397" i="64"/>
  <c r="BE2397" i="64"/>
  <c r="BF2397" i="64"/>
  <c r="BG2397" i="64"/>
  <c r="BH2397" i="64"/>
  <c r="BI2397" i="64"/>
  <c r="BJ2397" i="64"/>
  <c r="BK2397" i="64"/>
  <c r="BL2397" i="64"/>
  <c r="BM2397" i="64"/>
  <c r="BN2397" i="64"/>
  <c r="BO2397" i="64"/>
  <c r="BP2397" i="64"/>
  <c r="BQ2397" i="64"/>
  <c r="BR2397" i="64"/>
  <c r="BS2397" i="64"/>
  <c r="BT2397" i="64"/>
  <c r="BU2397" i="64"/>
  <c r="BV2397" i="64"/>
  <c r="BW2397" i="64"/>
  <c r="BX2397" i="64"/>
  <c r="BY2397" i="64"/>
  <c r="BZ2397" i="64"/>
  <c r="CA2397" i="64"/>
  <c r="CB2397" i="64"/>
  <c r="CC2397" i="64"/>
  <c r="CD2397" i="64"/>
  <c r="CE2397" i="64"/>
  <c r="CF2397" i="64"/>
  <c r="CG2397" i="64"/>
  <c r="CH2397" i="64"/>
  <c r="CI2397" i="64"/>
  <c r="CJ2397" i="64"/>
  <c r="CK2397" i="64"/>
  <c r="CL2397" i="64"/>
  <c r="CO2397" i="64"/>
  <c r="CP2397" i="64"/>
  <c r="CQ2397" i="64"/>
  <c r="CR2397" i="64"/>
  <c r="CS2397" i="64"/>
  <c r="CT2397" i="64"/>
  <c r="CU2397" i="64"/>
  <c r="CV2397" i="64"/>
  <c r="CW2397" i="64"/>
  <c r="CX2397" i="64"/>
  <c r="CY2397" i="64"/>
  <c r="CZ2397" i="64"/>
  <c r="DA2397" i="64"/>
  <c r="DB2397" i="64"/>
  <c r="DC2397" i="64"/>
  <c r="DD2397" i="64"/>
  <c r="DE2397" i="64"/>
  <c r="DF2397" i="64"/>
  <c r="DG2397" i="64"/>
  <c r="DH2397" i="64"/>
  <c r="DI2397" i="64"/>
  <c r="DJ2397" i="64"/>
  <c r="DK2397" i="64"/>
  <c r="DL2397" i="64"/>
  <c r="K2398" i="64"/>
  <c r="L2398" i="64"/>
  <c r="M2398" i="64"/>
  <c r="N2398" i="64"/>
  <c r="O2398" i="64"/>
  <c r="P2398" i="64"/>
  <c r="S2398" i="64"/>
  <c r="T2398" i="64"/>
  <c r="U2398" i="64"/>
  <c r="V2398" i="64"/>
  <c r="W2398" i="64"/>
  <c r="X2398" i="64"/>
  <c r="Y2398" i="64"/>
  <c r="Z2398" i="64"/>
  <c r="AA2398" i="64"/>
  <c r="AB2398" i="64"/>
  <c r="AC2398" i="64"/>
  <c r="AD2398" i="64"/>
  <c r="AE2398" i="64"/>
  <c r="AF2398" i="64"/>
  <c r="AG2398" i="64"/>
  <c r="AH2398" i="64"/>
  <c r="AI2398" i="64"/>
  <c r="AJ2398" i="64"/>
  <c r="AK2398" i="64"/>
  <c r="AL2398" i="64"/>
  <c r="AM2398" i="64"/>
  <c r="AN2398" i="64"/>
  <c r="AO2398" i="64"/>
  <c r="AP2398" i="64"/>
  <c r="AQ2398" i="64"/>
  <c r="AR2398" i="64"/>
  <c r="AS2398" i="64"/>
  <c r="AT2398" i="64"/>
  <c r="AU2398" i="64"/>
  <c r="AV2398" i="64"/>
  <c r="AW2398" i="64"/>
  <c r="AX2398" i="64"/>
  <c r="AY2398" i="64"/>
  <c r="AZ2398" i="64"/>
  <c r="BA2398" i="64"/>
  <c r="BB2398" i="64"/>
  <c r="BC2398" i="64"/>
  <c r="BD2398" i="64"/>
  <c r="BE2398" i="64"/>
  <c r="BF2398" i="64"/>
  <c r="BG2398" i="64"/>
  <c r="BH2398" i="64"/>
  <c r="BI2398" i="64"/>
  <c r="BJ2398" i="64"/>
  <c r="BK2398" i="64"/>
  <c r="BL2398" i="64"/>
  <c r="BM2398" i="64"/>
  <c r="BN2398" i="64"/>
  <c r="BO2398" i="64"/>
  <c r="BP2398" i="64"/>
  <c r="BQ2398" i="64"/>
  <c r="BR2398" i="64"/>
  <c r="BS2398" i="64"/>
  <c r="BT2398" i="64"/>
  <c r="BU2398" i="64"/>
  <c r="BV2398" i="64"/>
  <c r="BW2398" i="64"/>
  <c r="BX2398" i="64"/>
  <c r="BY2398" i="64"/>
  <c r="BZ2398" i="64"/>
  <c r="CA2398" i="64"/>
  <c r="CB2398" i="64"/>
  <c r="CC2398" i="64"/>
  <c r="CD2398" i="64"/>
  <c r="CE2398" i="64"/>
  <c r="CF2398" i="64"/>
  <c r="CG2398" i="64"/>
  <c r="CH2398" i="64"/>
  <c r="CI2398" i="64"/>
  <c r="CJ2398" i="64"/>
  <c r="CK2398" i="64"/>
  <c r="CL239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60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64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67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71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2308"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342"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376"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535"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69"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604"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631"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6" authorId="0" shapeId="0" xr:uid="{99939ACE-1A84-4933-A125-04E0F7362E7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E3719AE3-045C-4CE3-880C-72D20EA79F83}">
      <text>
        <r>
          <rPr>
            <b/>
            <sz val="9"/>
            <color indexed="81"/>
            <rFont val="Tahoma"/>
            <family val="2"/>
          </rPr>
          <t>Projectify Guide:</t>
        </r>
        <r>
          <rPr>
            <sz val="9"/>
            <color indexed="81"/>
            <rFont val="Tahoma"/>
            <family val="2"/>
          </rPr>
          <t xml:space="preserve">
Enter effective income tax rate as a percentage</t>
        </r>
      </text>
    </comment>
    <comment ref="K16" authorId="0" shapeId="0" xr:uid="{0D593C13-261F-45AB-9F50-7869ED66BABB}">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B34B46-A546-4CDE-9324-7E194816FCBD}">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<sst xmlns="http://schemas.openxmlformats.org/spreadsheetml/2006/main" count="6393" uniqueCount="953">
  <si>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</si>
  <si>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</si>
  <si>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</si>
  <si>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</si>
  <si>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</si>
  <si>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</si>
  <si>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</si>
  <si>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</si>
  <si>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</si>
  <si>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</si>
  <si>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</si>
  <si>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</si>
  <si>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</si>
  <si>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</si>
  <si>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</si>
  <si>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</si>
  <si>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</si>
  <si>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</si>
  <si>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</si>
  <si>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</si>
  <si>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</si>
  <si>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</si>
  <si>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</si>
  <si>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</si>
  <si>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</si>
  <si>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</si>
  <si>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</si>
  <si>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</si>
  <si>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</si>
  <si>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</si>
  <si>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</si>
  <si>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</si>
  <si>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</si>
  <si>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</si>
  <si>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</si>
  <si>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</si>
  <si>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</si>
  <si>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</si>
  <si>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</si>
  <si>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</si>
  <si>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</si>
  <si>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</si>
  <si>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</si>
  <si>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</si>
  <si>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</si>
  <si>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</si>
  <si>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</si>
  <si>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</si>
  <si>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</si>
  <si>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</si>
  <si>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</si>
  <si>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</si>
  <si>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</si>
  <si>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</si>
  <si>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</si>
  <si>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</si>
  <si>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</si>
  <si>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</si>
  <si>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</si>
  <si>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</si>
  <si>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</si>
  <si>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</si>
  <si>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</si>
  <si>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</si>
  <si>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</si>
  <si>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</si>
  <si>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</si>
  <si>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</si>
  <si>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</si>
  <si>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</si>
  <si>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</si>
  <si>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</si>
  <si>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</si>
  <si>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</si>
  <si>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</si>
  <si>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</si>
  <si>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</si>
  <si>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</si>
  <si>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</si>
  <si>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</si>
  <si>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</si>
  <si>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</si>
  <si>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</si>
  <si>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</si>
  <si>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</si>
  <si>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</si>
  <si>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</si>
  <si>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</si>
  <si>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</si>
  <si>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</si>
  <si>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</si>
  <si>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</si>
  <si>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</si>
  <si>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</si>
  <si>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</si>
  <si>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</si>
  <si>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</si>
  <si>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</si>
  <si>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</si>
  <si>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</si>
  <si>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</si>
  <si>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</si>
  <si>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</si>
  <si>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</si>
  <si>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</si>
  <si>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</si>
  <si>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</si>
  <si>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</si>
  <si>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</si>
  <si>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</si>
  <si>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</si>
  <si>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</si>
  <si>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</si>
  <si>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</si>
  <si>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</si>
  <si>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</si>
  <si>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</si>
  <si>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</si>
  <si>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</si>
  <si>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</si>
  <si>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</si>
  <si>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</si>
  <si>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</si>
  <si>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</si>
  <si>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</si>
  <si>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</si>
  <si>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</si>
  <si>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</si>
  <si>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</si>
  <si>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</si>
  <si>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</si>
  <si>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</si>
  <si>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</si>
  <si>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</si>
  <si>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</si>
  <si>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</si>
  <si>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</si>
  <si>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</si>
  <si>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</si>
  <si>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</si>
  <si>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</si>
  <si>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</si>
  <si>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</si>
  <si>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</si>
  <si>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</si>
  <si>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</si>
  <si>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</si>
  <si>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</si>
  <si>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</si>
  <si>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</si>
  <si>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</si>
  <si>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</si>
  <si>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</si>
  <si>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</si>
  <si>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</si>
  <si>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</si>
  <si>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</si>
  <si>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</si>
  <si>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</si>
  <si>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</si>
  <si>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</si>
  <si>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</si>
  <si>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</si>
  <si>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</si>
  <si>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</si>
  <si>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</si>
  <si>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</si>
  <si>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</si>
  <si>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</si>
  <si>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</si>
  <si>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</si>
  <si>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</si>
  <si>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</si>
  <si>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</si>
  <si>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</si>
  <si>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</si>
  <si>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</si>
  <si>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</si>
  <si>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</si>
  <si>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</si>
  <si>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</si>
  <si>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</si>
  <si>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</si>
  <si>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</si>
  <si>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</si>
  <si>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</si>
  <si>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</si>
  <si>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</si>
  <si>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</si>
  <si>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</si>
  <si>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</si>
  <si>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</si>
  <si>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</si>
  <si>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</si>
  <si>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</si>
  <si>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</si>
  <si>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</si>
  <si>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</si>
  <si>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</si>
  <si>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</si>
  <si>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</si>
  <si>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</si>
  <si>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</si>
  <si>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</si>
  <si>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</si>
  <si>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</si>
  <si>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</si>
  <si>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</si>
  <si>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</si>
  <si>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</si>
  <si>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</si>
  <si>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</si>
  <si>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</si>
  <si>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</si>
  <si>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</si>
  <si>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</si>
  <si>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</si>
  <si>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</si>
  <si>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</si>
  <si>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</si>
  <si>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</si>
  <si>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</si>
  <si>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</si>
  <si>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</si>
  <si>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</si>
  <si>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</si>
  <si>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</si>
  <si>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</si>
  <si>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</si>
  <si>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</si>
  <si>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</si>
  <si>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</si>
  <si>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</si>
  <si>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</si>
  <si>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</si>
  <si>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</si>
  <si>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</si>
  <si>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</si>
  <si>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</si>
  <si>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</si>
  <si>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</si>
  <si>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</si>
  <si>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</si>
  <si>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</si>
  <si>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</si>
  <si>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</si>
  <si>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</si>
  <si>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</si>
  <si>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</si>
  <si>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</si>
  <si>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</si>
  <si>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</si>
  <si>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</si>
  <si>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</si>
  <si>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</si>
  <si>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</si>
  <si>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</si>
  <si>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</si>
  <si>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</si>
  <si>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</si>
  <si>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</si>
  <si>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</si>
  <si>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</si>
  <si>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</si>
  <si>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</si>
  <si>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</si>
  <si>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</si>
  <si>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</si>
  <si>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</si>
  <si>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</si>
  <si>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</si>
  <si>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</si>
  <si>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</si>
  <si>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</si>
  <si>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</si>
  <si>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</si>
  <si>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</si>
  <si>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</si>
  <si>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</si>
  <si>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</si>
  <si>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</si>
  <si>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</si>
  <si>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</si>
  <si>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</si>
  <si>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</si>
  <si>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</si>
  <si>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</si>
  <si>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</si>
  <si>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</si>
  <si>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</si>
  <si>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</si>
  <si>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</si>
  <si>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</si>
  <si>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</si>
  <si>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</si>
  <si>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</si>
  <si>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</si>
  <si>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</si>
  <si>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</si>
  <si>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</si>
  <si>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</si>
  <si>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</si>
  <si>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</si>
  <si>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</si>
  <si>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</si>
  <si>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</si>
  <si>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</si>
  <si>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</si>
  <si>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</si>
  <si>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</si>
  <si>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</si>
  <si>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</si>
  <si>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</si>
  <si>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</si>
  <si>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</si>
  <si>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</si>
  <si>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</si>
  <si>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</si>
  <si>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</si>
  <si>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</si>
  <si>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</si>
  <si>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</si>
  <si>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</si>
  <si>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</si>
  <si>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</si>
  <si>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</si>
  <si>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</si>
  <si>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</si>
  <si>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</si>
  <si>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</si>
  <si>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</si>
  <si>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</si>
  <si>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</si>
  <si>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</si>
  <si>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</si>
  <si>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</si>
  <si>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</si>
  <si>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</si>
  <si>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</si>
  <si>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</si>
  <si>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</si>
  <si>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</si>
  <si>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</si>
  <si>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</si>
  <si>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</si>
  <si>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</si>
  <si>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</si>
  <si>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</si>
  <si>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</si>
  <si>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</si>
  <si>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</si>
  <si>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</si>
  <si>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</si>
  <si>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</si>
  <si>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</si>
  <si>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</si>
  <si>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</si>
  <si>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</si>
  <si>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</si>
  <si>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</si>
  <si>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</si>
  <si>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</si>
  <si>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</si>
  <si>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</si>
  <si>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</si>
  <si>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</si>
  <si>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</si>
  <si>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</si>
  <si>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</si>
  <si>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</si>
  <si>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</si>
  <si>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</si>
  <si>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</si>
  <si>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</si>
  <si>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</si>
  <si>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</si>
  <si>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</si>
  <si>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</si>
  <si>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</si>
  <si>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</si>
  <si>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</si>
  <si>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</si>
  <si>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</si>
  <si>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</si>
  <si>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</si>
  <si>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</si>
  <si>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</si>
  <si>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</si>
  <si>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</si>
  <si>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</si>
  <si>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</si>
  <si>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</si>
  <si>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</si>
  <si>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</si>
  <si>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</si>
  <si>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</si>
  <si>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</si>
  <si>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</si>
  <si>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</si>
  <si>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</si>
  <si>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</si>
  <si>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</si>
  <si>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</si>
  <si>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</si>
  <si>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</si>
  <si>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</si>
  <si>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</si>
  <si>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</si>
  <si>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</si>
  <si>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</si>
  <si>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</si>
  <si>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</si>
  <si>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</si>
  <si>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</si>
  <si>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</si>
  <si>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</si>
  <si>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</si>
  <si>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</si>
  <si>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</si>
  <si>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</si>
  <si>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</si>
  <si>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</si>
  <si>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</si>
  <si>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</si>
  <si>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</si>
  <si>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</si>
  <si>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</si>
  <si>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</si>
  <si>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</si>
  <si>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</si>
  <si>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</si>
  <si>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</si>
  <si>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</si>
  <si>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</si>
  <si>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</si>
  <si>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</si>
  <si>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</si>
  <si>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</si>
  <si>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</si>
  <si>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</si>
  <si>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</si>
  <si>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</si>
  <si>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</si>
  <si>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</si>
  <si>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</si>
  <si>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</si>
  <si>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</si>
  <si>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</si>
  <si>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</si>
  <si>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</si>
  <si>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</si>
  <si>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</si>
  <si>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</si>
  <si>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</si>
  <si>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</si>
  <si>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</si>
  <si>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</si>
  <si>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</si>
  <si>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</si>
  <si>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</si>
  <si>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</si>
  <si>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</si>
  <si>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</si>
  <si>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</si>
  <si>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</si>
  <si>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</si>
  <si>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</si>
  <si>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</si>
  <si>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</si>
  <si>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</si>
  <si>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</si>
  <si>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</si>
  <si>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</si>
  <si>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</si>
  <si>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</si>
  <si>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</si>
  <si>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</si>
  <si>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</si>
  <si>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</si>
  <si>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</si>
  <si>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</si>
  <si>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</si>
  <si>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</si>
  <si>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</si>
  <si>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</si>
  <si>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</si>
  <si>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</si>
  <si>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</si>
  <si>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</si>
  <si>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</si>
  <si>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</si>
  <si>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</si>
  <si>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</si>
  <si>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</si>
  <si>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</si>
  <si>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</si>
  <si>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</si>
  <si>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</si>
  <si>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</si>
  <si>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</si>
  <si>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</si>
  <si>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</si>
  <si>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</si>
  <si>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</si>
  <si>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</si>
  <si>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</si>
  <si>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</si>
  <si>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</si>
  <si>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</si>
  <si>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</si>
  <si>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</si>
  <si>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</si>
  <si>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</si>
  <si>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</si>
  <si>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</si>
  <si>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</si>
  <si>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</si>
  <si>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</si>
  <si>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</si>
  <si>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</si>
  <si>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</si>
  <si>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</si>
  <si>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</si>
  <si>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</si>
  <si>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</si>
  <si>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</si>
  <si>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</si>
  <si>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</si>
  <si>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</si>
  <si>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</si>
  <si>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</si>
  <si>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</si>
  <si>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</si>
  <si>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</si>
  <si>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</si>
  <si>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</si>
  <si>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</si>
  <si>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</si>
  <si>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</si>
  <si>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</si>
  <si>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</si>
  <si>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</si>
  <si>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</si>
  <si>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</si>
  <si>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</si>
  <si>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</si>
  <si>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</si>
  <si>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</si>
  <si>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</si>
  <si>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</si>
  <si>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</si>
  <si>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</si>
  <si>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</si>
  <si>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</si>
  <si>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</si>
  <si>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</si>
  <si>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</si>
  <si>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</si>
  <si>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</si>
  <si>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</si>
  <si>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</si>
  <si>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</si>
  <si>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</si>
  <si>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</si>
  <si>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</si>
  <si>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</si>
  <si>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</si>
  <si>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</si>
  <si>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</si>
  <si>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</si>
  <si>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</si>
  <si>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</si>
  <si>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</si>
  <si>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</si>
  <si>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</si>
  <si>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</si>
  <si>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</si>
  <si>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</si>
  <si>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</si>
  <si>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</si>
  <si>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</si>
  <si>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</si>
  <si>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</si>
  <si>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</si>
  <si>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</si>
  <si>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</si>
  <si>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</si>
  <si>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</si>
  <si>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</si>
  <si>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</si>
  <si>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</si>
  <si>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</si>
  <si>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</si>
  <si>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</si>
  <si>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</si>
  <si>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</si>
  <si>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</si>
  <si>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</si>
  <si>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</si>
  <si>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</si>
  <si>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</si>
  <si>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</si>
  <si>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</si>
  <si>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</si>
  <si>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</si>
  <si>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</si>
  <si>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</si>
  <si>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</si>
  <si>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</si>
  <si>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</si>
  <si>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</si>
  <si>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</si>
  <si>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</si>
  <si>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</si>
  <si>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</si>
  <si>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</si>
  <si>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</si>
  <si>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</si>
  <si>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</si>
  <si>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</si>
  <si>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</si>
  <si>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</si>
  <si>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</si>
  <si>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</si>
  <si>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</si>
  <si>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</si>
  <si>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</si>
  <si>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</si>
  <si>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</si>
  <si>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</si>
  <si>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</si>
  <si>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</si>
  <si>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</si>
  <si>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</si>
  <si>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</si>
  <si>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</si>
  <si>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</si>
  <si>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</si>
  <si>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</si>
  <si>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</si>
  <si>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</si>
  <si>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</si>
  <si>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</si>
  <si>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</si>
  <si>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</si>
  <si>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</si>
  <si>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</si>
  <si>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</si>
  <si>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</si>
  <si>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</si>
  <si>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</si>
  <si>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</si>
  <si>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</si>
  <si>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</si>
  <si>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</si>
  <si>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</si>
  <si>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</si>
  <si>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</si>
  <si>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</si>
  <si>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</si>
  <si>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</si>
  <si>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</si>
  <si>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</si>
  <si>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</si>
  <si>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</si>
  <si>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</si>
  <si>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</si>
  <si>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</si>
  <si>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</si>
  <si>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</si>
  <si>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</si>
  <si>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</si>
  <si>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</si>
  <si>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</si>
  <si>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</si>
  <si>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</si>
  <si>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</si>
  <si>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</si>
  <si>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</si>
  <si>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</si>
  <si>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</si>
  <si>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</si>
  <si>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</si>
  <si>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</si>
  <si>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</si>
  <si>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</si>
  <si>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</si>
  <si>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</si>
  <si>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</si>
  <si>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</si>
  <si>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</si>
  <si>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</si>
  <si>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</si>
  <si>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</si>
  <si>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</si>
  <si>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</si>
  <si>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</si>
  <si>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</si>
  <si>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</si>
  <si>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</si>
  <si>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</si>
  <si>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</si>
  <si>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</si>
  <si>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</si>
  <si>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</si>
  <si>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</si>
  <si>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</si>
  <si>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</si>
  <si>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</si>
  <si>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</si>
  <si>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</si>
  <si>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</si>
  <si>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</si>
  <si>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</si>
  <si>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</si>
  <si>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</si>
  <si>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</si>
  <si>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</si>
  <si>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</si>
  <si>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</si>
  <si>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</si>
  <si>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</si>
  <si>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</si>
  <si>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</si>
  <si>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</si>
  <si>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</si>
  <si>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</si>
  <si>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</si>
  <si>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</si>
  <si>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</si>
  <si>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</si>
  <si>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</si>
  <si>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</si>
  <si>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</si>
  <si>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</si>
  <si>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</si>
  <si>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</si>
  <si>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</si>
  <si>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</si>
  <si>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</si>
  <si>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</si>
  <si>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</si>
  <si>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</si>
  <si>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</si>
  <si>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</si>
  <si>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</si>
  <si>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</si>
  <si>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</si>
  <si>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</si>
  <si>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</si>
  <si>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</si>
  <si>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</si>
  <si>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</si>
  <si>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</si>
  <si>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</si>
  <si>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</si>
  <si>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</si>
  <si>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</si>
  <si>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</si>
  <si>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</si>
  <si>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</si>
  <si>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</si>
  <si>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</si>
  <si>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</si>
  <si>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</si>
  <si>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</si>
  <si>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</si>
  <si>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</si>
  <si>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</si>
  <si>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</si>
  <si>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</si>
  <si>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</si>
  <si>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</si>
  <si>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</si>
  <si>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</si>
  <si>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</si>
  <si>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</si>
  <si>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</si>
  <si>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</si>
  <si>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</si>
  <si>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</si>
  <si>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</si>
  <si>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</si>
  <si>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</si>
  <si>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</si>
  <si>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</si>
  <si>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</si>
  <si>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</si>
  <si>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</si>
  <si>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</si>
  <si>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</si>
  <si>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</si>
  <si>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</si>
  <si>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</si>
  <si>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</si>
  <si>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</si>
  <si>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</si>
  <si>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</si>
  <si>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</si>
  <si>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</si>
  <si>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</si>
  <si>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</si>
  <si>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</si>
  <si>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</si>
  <si>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</si>
  <si>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</si>
  <si>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</si>
  <si>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</si>
  <si>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</si>
  <si>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</si>
  <si>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</si>
  <si>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</si>
  <si>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</si>
  <si>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</si>
  <si>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</si>
  <si>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</si>
  <si>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</si>
  <si>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</si>
  <si>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</si>
  <si>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</si>
  <si>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</si>
  <si>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</si>
  <si>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</si>
  <si>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</si>
  <si>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</si>
  <si>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</si>
  <si>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</si>
  <si>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</si>
  <si>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</si>
  <si>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</si>
  <si>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</si>
  <si>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</si>
  <si>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</si>
  <si>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</si>
  <si>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</si>
  <si>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</si>
  <si>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</si>
  <si>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</si>
  <si>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</si>
  <si>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</si>
  <si>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</si>
  <si>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</si>
  <si>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</si>
  <si>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</si>
  <si>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</si>
  <si>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</si>
  <si>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ABX</t>
  </si>
  <si>
    <t># of transactions</t>
  </si>
  <si>
    <t>Deferred Tax Asset</t>
  </si>
  <si>
    <t>Change in Deferred Tax Asset</t>
  </si>
  <si>
    <t>LAMORT-PV</t>
  </si>
  <si>
    <t>DAMORT-S</t>
  </si>
  <si>
    <t>ABX:</t>
  </si>
  <si>
    <t>Assumptions - ABX:</t>
  </si>
  <si>
    <t>New borrowing - ABX</t>
  </si>
  <si>
    <t>Debt - ABX</t>
  </si>
  <si>
    <t>Interest expense - ABX</t>
  </si>
  <si>
    <t>LTERMY-F</t>
  </si>
  <si>
    <t>LTERMY-PV</t>
  </si>
  <si>
    <t>Rolling fixed term loan - multiple borrowings w/ annual control:</t>
  </si>
  <si>
    <t>Repayment - ABX</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</si>
  <si>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</si>
  <si>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</si>
  <si>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</si>
  <si>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</si>
  <si>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</si>
  <si>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</si>
  <si>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</si>
  <si>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</si>
  <si>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</si>
  <si>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</si>
  <si>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</si>
  <si>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</si>
  <si>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</si>
  <si>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</si>
  <si>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</si>
  <si>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</si>
  <si>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</si>
  <si>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</si>
  <si>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</si>
  <si>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</si>
  <si>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</si>
  <si>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</si>
  <si>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</si>
  <si>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</si>
  <si>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</si>
  <si>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</si>
  <si>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</si>
  <si>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</si>
  <si>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</si>
  <si>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</si>
  <si>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</si>
  <si>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</si>
  <si>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</si>
  <si>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</si>
  <si>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</si>
  <si>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</si>
  <si>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</si>
  <si>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</si>
  <si>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</si>
  <si>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</si>
  <si>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</si>
  <si>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</si>
  <si>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</si>
  <si>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</si>
  <si>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</si>
  <si>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</si>
  <si>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</si>
  <si>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</si>
  <si>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</si>
  <si>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</si>
  <si>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</si>
  <si>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</si>
  <si>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</si>
  <si>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</si>
  <si>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</si>
  <si>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</si>
  <si>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</si>
  <si>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</si>
  <si>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</si>
  <si>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</si>
  <si>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</si>
  <si>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</si>
  <si>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</si>
  <si>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</si>
  <si>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</si>
  <si>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</si>
  <si>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</si>
  <si>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</si>
  <si>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</si>
  <si>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</si>
  <si>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</si>
  <si>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</si>
  <si>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</si>
  <si>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</si>
  <si>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</si>
  <si>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</si>
  <si>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</si>
  <si>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</si>
  <si>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</si>
  <si>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</si>
  <si>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</si>
  <si>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</si>
  <si>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</si>
  <si>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</si>
  <si>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Codes: "Label:", AD-EV "Retail", GROWTH-PV "unit", DTERMY-S "ABX"</t>
  </si>
  <si>
    <t>Steady-state Revenue - no unit</t>
  </si>
  <si>
    <t># of no unit by age - months:</t>
  </si>
  <si>
    <t>Total no unit</t>
  </si>
  <si>
    <t>Revenue - Retail</t>
  </si>
  <si>
    <t>Avg. borrowing per unit</t>
  </si>
  <si>
    <t>% churn by age - year:</t>
  </si>
  <si>
    <t>GROWTHCHURN-PV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</si>
</sst>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s>
  <fonts count="46"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502">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170" fontId="2" fillId="0" borderId="0" xfId="0" applyNumberFormat="1" applyFont="1" applyAlignment="1">
      <alignment horizontal="left" indent="2"/>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0" fillId="5" borderId="18" xfId="0" applyFont="1" applyFill="1" applyBorder="1"/>
    <xf numFmtId="0" fontId="11" fillId="5" borderId="18" xfId="0" applyFont="1" applyFill="1" applyBorder="1"/>
    <xf numFmtId="0" fontId="10" fillId="5" borderId="18" xfId="0" applyFont="1" applyFill="1" applyBorder="1" applyAlignment="1">
      <alignment horizontal="right"/>
    </xf>
    <xf numFmtId="0" fontId="10" fillId="5" borderId="19" xfId="0" applyFont="1" applyFill="1" applyBorder="1"/>
    <xf numFmtId="0" fontId="11" fillId="5" borderId="19" xfId="0" applyFont="1" applyFill="1" applyBorder="1" applyAlignment="1">
      <alignment horizontal="right"/>
    </xf>
    <xf numFmtId="166" fontId="1" fillId="0" borderId="2" xfId="0" applyNumberFormat="1" applyFont="1" applyBorder="1" applyAlignment="1">
      <alignment horizontal="right"/>
    </xf>
    <xf numFmtId="166" fontId="9"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0" fontId="21" fillId="0" borderId="0" xfId="0" applyFont="1"/>
    <xf numFmtId="0" fontId="21" fillId="0" borderId="0" xfId="0" applyFont="1" applyAlignment="1">
      <alignment horizontal="right"/>
    </xf>
    <xf numFmtId="0" fontId="34" fillId="0" borderId="0" xfId="0" applyFont="1" applyAlignment="1">
      <alignment horizontal="right"/>
    </xf>
    <xf numFmtId="0" fontId="34" fillId="0" borderId="0" xfId="0" applyFont="1"/>
    <xf numFmtId="170" fontId="34" fillId="0" borderId="0" xfId="0" applyNumberFormat="1" applyFont="1" applyAlignment="1">
      <alignment horizontal="left"/>
    </xf>
    <xf numFmtId="189" fontId="7" fillId="0" borderId="0" xfId="0" applyNumberFormat="1" applyFont="1" applyAlignment="1">
      <alignment horizontal="left" indent="2"/>
    </xf>
    <xf numFmtId="189" fontId="2" fillId="0" borderId="0" xfId="0" applyNumberFormat="1" applyFont="1" applyAlignment="1">
      <alignment horizontal="left" indent="2"/>
    </xf>
    <xf numFmtId="0" fontId="1" fillId="0" borderId="0" xfId="0" applyFont="1" applyAlignment="1">
      <alignment horizontal="center" vertical="center" textRotation="90" wrapText="1"/>
    </xf>
    <xf numFmtId="0" fontId="0" fillId="0" borderId="0" xfId="0" applyFill="1"/>
    <xf numFmtId="0" fontId="3" fillId="0" borderId="0" xfId="0" applyFont="1" applyFill="1"/>
    <xf numFmtId="0" fontId="2" fillId="0" borderId="0" xfId="0" applyFont="1" applyFill="1"/>
    <xf numFmtId="0" fontId="2" fillId="0" borderId="0" xfId="0" applyFont="1" applyFill="1" applyAlignment="1">
      <alignment horizontal="right"/>
    </xf>
    <xf numFmtId="164" fontId="7" fillId="0" borderId="0" xfId="0" applyNumberFormat="1" applyFont="1" applyFill="1"/>
    <xf numFmtId="164" fontId="7" fillId="0" borderId="0" xfId="0" applyNumberFormat="1" applyFont="1" applyFill="1" applyAlignment="1">
      <alignment horizontal="right"/>
    </xf>
    <xf numFmtId="0" fontId="10" fillId="8" borderId="0" xfId="0" applyFont="1" applyFill="1" applyAlignment="1">
      <alignment horizontal="right"/>
    </xf>
    <xf numFmtId="0" fontId="11" fillId="8" borderId="0" xfId="0" applyFont="1" applyFill="1" applyAlignment="1">
      <alignment horizontal="right"/>
    </xf>
    <xf numFmtId="0" fontId="2" fillId="8" borderId="0" xfId="0" applyFont="1" applyFill="1" applyAlignment="1">
      <alignment horizontal="left" indent="1"/>
    </xf>
    <xf numFmtId="0" fontId="3" fillId="8" borderId="0" xfId="0" applyFont="1" applyFill="1" applyAlignment="1">
      <alignment horizontal="left" indent="2"/>
    </xf>
    <xf numFmtId="166" fontId="8" fillId="8" borderId="0" xfId="0" applyNumberFormat="1" applyFont="1" applyFill="1"/>
    <xf numFmtId="168" fontId="7" fillId="8" borderId="0" xfId="0" applyNumberFormat="1" applyFont="1" applyFill="1"/>
    <xf numFmtId="168" fontId="7" fillId="8" borderId="0" xfId="0" applyNumberFormat="1" applyFont="1" applyFill="1" applyAlignment="1">
      <alignment horizontal="right"/>
    </xf>
    <xf numFmtId="0" fontId="2" fillId="8" borderId="0" xfId="0" applyFont="1" applyFill="1" applyAlignment="1">
      <alignment horizontal="right"/>
    </xf>
    <xf numFmtId="0" fontId="7" fillId="8" borderId="0" xfId="0" applyFont="1" applyFill="1"/>
    <xf numFmtId="0" fontId="7" fillId="8" borderId="0" xfId="0" applyFont="1" applyFill="1" applyAlignment="1">
      <alignment horizontal="left" indent="1"/>
    </xf>
    <xf numFmtId="0" fontId="2" fillId="8" borderId="0" xfId="0" applyFont="1" applyFill="1"/>
    <xf numFmtId="189" fontId="7" fillId="8" borderId="0" xfId="0" applyNumberFormat="1" applyFont="1" applyFill="1" applyAlignment="1">
      <alignment horizontal="left" indent="2"/>
    </xf>
    <xf numFmtId="164" fontId="7" fillId="8" borderId="0" xfId="0" applyNumberFormat="1" applyFont="1" applyFill="1"/>
    <xf numFmtId="164" fontId="7" fillId="8" borderId="0" xfId="0" applyNumberFormat="1" applyFont="1" applyFill="1" applyAlignment="1">
      <alignment horizontal="right"/>
    </xf>
    <xf numFmtId="0" fontId="7" fillId="8" borderId="0" xfId="0" applyFont="1" applyFill="1" applyAlignment="1">
      <alignment horizontal="left" indent="2"/>
    </xf>
    <xf numFmtId="164" fontId="7" fillId="8" borderId="13" xfId="0" applyNumberFormat="1" applyFont="1" applyFill="1" applyBorder="1"/>
    <xf numFmtId="164" fontId="7" fillId="8" borderId="13" xfId="0" applyNumberFormat="1" applyFont="1" applyFill="1" applyBorder="1" applyAlignment="1">
      <alignment horizontal="right"/>
    </xf>
    <xf numFmtId="0" fontId="11" fillId="8" borderId="0" xfId="0" applyFont="1" applyFill="1" applyAlignment="1">
      <alignment horizontal="left" indent="1"/>
    </xf>
    <xf numFmtId="164" fontId="11" fillId="8" borderId="0" xfId="0" applyNumberFormat="1" applyFont="1" applyFill="1"/>
    <xf numFmtId="164" fontId="11" fillId="8" borderId="0" xfId="0" applyNumberFormat="1" applyFont="1" applyFill="1" applyAlignment="1">
      <alignment horizontal="right"/>
    </xf>
    <xf numFmtId="0" fontId="4" fillId="8" borderId="0" xfId="0" applyFont="1" applyFill="1"/>
    <xf numFmtId="166" fontId="4" fillId="8" borderId="0" xfId="0" applyNumberFormat="1" applyFont="1" applyFill="1"/>
    <xf numFmtId="166" fontId="4" fillId="8" borderId="0" xfId="0" applyNumberFormat="1" applyFont="1" applyFill="1" applyAlignment="1">
      <alignment horizontal="right"/>
    </xf>
    <xf numFmtId="166" fontId="11" fillId="8" borderId="0" xfId="0" applyNumberFormat="1" applyFont="1" applyFill="1" applyAlignment="1">
      <alignment horizontal="right"/>
    </xf>
    <xf numFmtId="0" fontId="3" fillId="8" borderId="0" xfId="0" applyFont="1" applyFill="1" applyAlignment="1">
      <alignment horizontal="left"/>
    </xf>
    <xf numFmtId="0" fontId="3" fillId="8" borderId="0" xfId="0" quotePrefix="1" applyFont="1" applyFill="1" applyAlignment="1">
      <alignment horizontal="left"/>
    </xf>
    <xf numFmtId="166" fontId="0" fillId="8" borderId="0" xfId="0" applyNumberFormat="1" applyFill="1"/>
    <xf numFmtId="166" fontId="3" fillId="8" borderId="0" xfId="0" applyNumberFormat="1" applyFont="1" applyFill="1"/>
    <xf numFmtId="166" fontId="3" fillId="8" borderId="0" xfId="0" applyNumberFormat="1" applyFont="1" applyFill="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12">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a:extLst>
                <a:ext uri="{84589F7E-364E-4C9E-8A38-B11213B215E9}">
                  <a14:cameraTool cellRange="$W$2:$AA$23" spid="_x0000_s583691"/>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10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10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10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10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10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10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11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11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omments" Target="../comments5.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677</v>
      </c>
      <c r="B1" s="27" t="s">
        <v>678</v>
      </c>
      <c r="C1" s="27" t="s">
        <v>674</v>
      </c>
      <c r="D1" s="27" t="s">
        <v>676</v>
      </c>
      <c r="E1" s="27" t="s">
        <v>675</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945</v>
      </c>
      <c r="H1" s="235" t="s">
        <v>502</v>
      </c>
      <c r="I1" s="236" t="s">
        <v>500</v>
      </c>
      <c r="J1" s="249"/>
      <c r="N1" s="87">
        <v>0.40783564814814816</v>
      </c>
      <c r="O1" s="87">
        <v>0.40899305555555554</v>
      </c>
      <c r="P1" t="str">
        <f>TEXT(O1-N1, "h:mm:ss")</f>
        <v>0:01:40</v>
      </c>
    </row>
    <row r="2" spans="1:39" x14ac:dyDescent="0.4">
      <c r="A2" t="s">
        <v>557</v>
      </c>
      <c r="C2" s="27"/>
      <c r="D2" s="65"/>
      <c r="O2" s="87"/>
      <c r="P2" s="64"/>
    </row>
    <row r="3" spans="1:39" x14ac:dyDescent="0.4">
      <c r="A3" t="s">
        <v>501</v>
      </c>
      <c r="H3" s="235" t="s">
        <v>248</v>
      </c>
      <c r="I3" s="295" t="s">
        <v>249</v>
      </c>
      <c r="J3" s="250" t="s">
        <v>561</v>
      </c>
      <c r="K3" s="85" t="s">
        <v>250</v>
      </c>
      <c r="M3" cm="1">
        <f t="array" ref="M3:M92">_xlfn.UNIQUE(Codes!D:D)</f>
        <v>0</v>
      </c>
      <c r="P3" s="64" t="s">
        <v>578</v>
      </c>
      <c r="AE3" s="12" t="s">
        <v>685</v>
      </c>
      <c r="AI3" s="12" t="s">
        <v>686</v>
      </c>
      <c r="AL3" t="s">
        <v>688</v>
      </c>
    </row>
    <row r="4" spans="1:39" x14ac:dyDescent="0.4">
      <c r="A4" s="248" t="s">
        <v>558</v>
      </c>
      <c r="H4" t="s">
        <v>259</v>
      </c>
      <c r="I4" s="289" t="s">
        <v>823</v>
      </c>
      <c r="J4" s="237" t="s">
        <v>474</v>
      </c>
      <c r="K4" s="83" t="str">
        <f>IFERROR(VLOOKUP(#REF!,'Code list'!$B$3:$C$310,2,0),"")</f>
        <v/>
      </c>
      <c r="M4" s="131" t="str">
        <v>Calcs.</v>
      </c>
      <c r="N4" s="131" t="s">
        <v>81</v>
      </c>
      <c r="T4" s="324" t="s">
        <v>677</v>
      </c>
      <c r="U4" s="324" t="s">
        <v>679</v>
      </c>
      <c r="V4" s="324" t="s">
        <v>678</v>
      </c>
      <c r="W4" s="324" t="s">
        <v>680</v>
      </c>
      <c r="X4" s="324" t="s">
        <v>674</v>
      </c>
      <c r="Y4" s="324" t="s">
        <v>675</v>
      </c>
      <c r="Z4" s="324" t="s">
        <v>753</v>
      </c>
      <c r="AE4" s="177" t="s">
        <v>448</v>
      </c>
      <c r="AI4" s="169" t="s">
        <v>453</v>
      </c>
      <c r="AL4" t="s">
        <v>453</v>
      </c>
      <c r="AM4" t="s">
        <v>735</v>
      </c>
    </row>
    <row r="5" spans="1:39" x14ac:dyDescent="0.4">
      <c r="H5" t="s">
        <v>944</v>
      </c>
      <c r="I5" s="289" t="s">
        <v>776</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676</v>
      </c>
      <c r="AE5" s="177" t="s">
        <v>260</v>
      </c>
      <c r="AI5" s="169" t="s">
        <v>484</v>
      </c>
      <c r="AL5" t="s">
        <v>560</v>
      </c>
      <c r="AM5" t="s">
        <v>736</v>
      </c>
    </row>
    <row r="6" spans="1:39" x14ac:dyDescent="0.4">
      <c r="H6" t="s">
        <v>867</v>
      </c>
      <c r="I6" s="289" t="s">
        <v>846</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0:01:40</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737</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738</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695</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696</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697</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698</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694</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699</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735</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736</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690</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689</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737</v>
      </c>
    </row>
    <row r="21" spans="1:39" x14ac:dyDescent="0.4">
      <c r="A21" t="s">
        <v>691</v>
      </c>
      <c r="J21" s="237"/>
      <c r="K21" s="83" t="str">
        <f>IFERROR(VLOOKUP(A100,'Code list'!$B$3:$C$310,2,0),"")</f>
        <v/>
      </c>
      <c r="M21" s="12" t="str">
        <v>DTERMY-PV</v>
      </c>
      <c r="N21" t="str">
        <f>IFERROR(VLOOKUP(M21,'Code list'!$B$4:$C$311,2,0),"")</f>
        <v>Rolling fixed term debt - multiple borrowings w/ annual control</v>
      </c>
      <c r="X21" t="s">
        <v>465</v>
      </c>
      <c r="AI21" s="169" t="s">
        <v>487</v>
      </c>
      <c r="AL21" t="s">
        <v>560</v>
      </c>
      <c r="AM21" t="s">
        <v>738</v>
      </c>
    </row>
    <row r="22" spans="1:39" x14ac:dyDescent="0.4">
      <c r="A22" t="s">
        <v>267</v>
      </c>
      <c r="H22" s="3"/>
      <c r="I22"/>
      <c r="J22" s="237"/>
      <c r="K22" s="83" t="str">
        <f>IFERROR(VLOOKUP(A103,'Code list'!$B$3:$C$310,2,0),"")</f>
        <v/>
      </c>
      <c r="M22" s="12" t="str">
        <v>GROWTH-PV</v>
      </c>
      <c r="N22" t="str">
        <f>IFERROR(VLOOKUP(M22,'Code list'!$B$4:$C$311,2,0),"")</f>
        <v>Growth curve steady state rev</v>
      </c>
      <c r="X22" t="s">
        <v>267</v>
      </c>
      <c r="AI22" s="169" t="s">
        <v>261</v>
      </c>
      <c r="AL22" t="s">
        <v>430</v>
      </c>
      <c r="AM22" t="s">
        <v>695</v>
      </c>
    </row>
    <row r="23" spans="1:39" x14ac:dyDescent="0.4">
      <c r="A23" t="s">
        <v>421</v>
      </c>
      <c r="H23" s="3"/>
      <c r="I23"/>
      <c r="J23" s="237"/>
      <c r="K23" s="83" t="str">
        <f>IFERROR(VLOOKUP(A104,'Code list'!$B$3:$C$310,2,0),"")</f>
        <v/>
      </c>
      <c r="M23" s="27" t="str">
        <v>GROWTHCHURN-PV</v>
      </c>
      <c r="N23" t="str">
        <f>IFERROR(VLOOKUP(M23,'Code list'!$B$4:$C$311,2,0),"")</f>
        <v>Growth curve steady state rev</v>
      </c>
      <c r="X23" t="s">
        <v>274</v>
      </c>
      <c r="AI23" s="169" t="s">
        <v>478</v>
      </c>
      <c r="AL23" t="s">
        <v>453</v>
      </c>
      <c r="AM23" t="s">
        <v>696</v>
      </c>
    </row>
    <row r="24" spans="1:39" x14ac:dyDescent="0.4">
      <c r="A24" t="s">
        <v>274</v>
      </c>
      <c r="H24" s="3"/>
      <c r="I24"/>
      <c r="J24" s="237"/>
      <c r="K24" s="83" t="str">
        <f>IFERROR(VLOOKUP(A106,'Code list'!$B$3:$C$310,2,0),"")</f>
        <v>unit</v>
      </c>
      <c r="M24" s="12" t="str">
        <v>ADREV-PV</v>
      </c>
      <c r="N24" t="str">
        <f>IFERROR(VLOOKUP(M24,'Code list'!$B$4:$C$311,2,0),"")</f>
        <v>impression</v>
      </c>
      <c r="AL24" t="s">
        <v>559</v>
      </c>
      <c r="AM24" t="s">
        <v>697</v>
      </c>
    </row>
    <row r="25" spans="1:39" x14ac:dyDescent="0.4">
      <c r="H25" s="3"/>
      <c r="I25"/>
      <c r="J25" s="237"/>
      <c r="K25" s="83"/>
      <c r="M25" s="12" t="str">
        <v>MONTHRENT-PV</v>
      </c>
    </row>
    <row r="26" spans="1:39" x14ac:dyDescent="0.4">
      <c r="A26" s="3" t="s">
        <v>261</v>
      </c>
      <c r="H26" s="3"/>
      <c r="I26"/>
      <c r="J26" s="237"/>
      <c r="K26" s="83" t="str">
        <f>IFERROR(VLOOKUP(A107,'Code list'!$B$3:$C$310,2,0),"")</f>
        <v/>
      </c>
      <c r="M26" t="str">
        <v>DAYRENT-PV</v>
      </c>
      <c r="N26" t="str">
        <f>IFERROR(VLOOKUP(M26,'Code list'!$B$4:$C$311,2,0),"")</f>
        <v>unit</v>
      </c>
      <c r="X26" t="s">
        <v>518</v>
      </c>
      <c r="AE26" t="s">
        <v>510</v>
      </c>
      <c r="AL26" t="s">
        <v>420</v>
      </c>
      <c r="AM26" t="s">
        <v>698</v>
      </c>
    </row>
    <row r="27" spans="1:39" x14ac:dyDescent="0.4">
      <c r="A27" s="3" t="s">
        <v>467</v>
      </c>
      <c r="H27" s="3"/>
      <c r="I27" s="3"/>
      <c r="J27" s="237"/>
      <c r="K27" s="83" t="str">
        <f>IFERROR(VLOOKUP(#REF!,'Code list'!$B$3:$C$310,2,0),"")</f>
        <v/>
      </c>
      <c r="M27" s="12" t="str">
        <v>SUB-PV</v>
      </c>
      <c r="N27" t="str">
        <f>IFERROR(VLOOKUP(M27,'Code list'!$B$4:$C$311,2,0),"")</f>
        <v>subscriber</v>
      </c>
      <c r="AE27" t="s">
        <v>516</v>
      </c>
      <c r="AL27" t="s">
        <v>496</v>
      </c>
      <c r="AM27" t="s">
        <v>694</v>
      </c>
    </row>
    <row r="28" spans="1:39" x14ac:dyDescent="0.4">
      <c r="A28" t="s">
        <v>422</v>
      </c>
      <c r="C28" s="12" t="s">
        <v>692</v>
      </c>
      <c r="I28"/>
      <c r="J28" s="237"/>
      <c r="K28" s="83" t="str">
        <f>IFERROR(VLOOKUP(#REF!,'Code list'!$B$3:$C$310,2,0),"")</f>
        <v/>
      </c>
      <c r="M28" t="str">
        <v>SUBFREE-PV</v>
      </c>
      <c r="N28" t="str">
        <f>IFERROR(VLOOKUP(M28,'Code list'!$B$4:$C$311,2,0),"")</f>
        <v>subscriber</v>
      </c>
      <c r="AE28" t="s">
        <v>541</v>
      </c>
      <c r="AL28" t="s">
        <v>269</v>
      </c>
      <c r="AM28" t="s">
        <v>699</v>
      </c>
    </row>
    <row r="29" spans="1:39" x14ac:dyDescent="0.4">
      <c r="A29" t="s">
        <v>418</v>
      </c>
      <c r="C29" t="s">
        <v>421</v>
      </c>
      <c r="I29"/>
      <c r="J29" s="237"/>
      <c r="K29" s="83" t="str">
        <f>IFERROR(VLOOKUP(#REF!,'Code list'!$B$3:$C$310,2,0),"")</f>
        <v/>
      </c>
      <c r="M29" t="str">
        <v>SUB-PR</v>
      </c>
      <c r="N29" t="str">
        <f>IFERROR(VLOOKUP(M29,'Code list'!$B$4:$C$311,2,0),"")</f>
        <v>subscriber</v>
      </c>
      <c r="AE29" t="s">
        <v>562</v>
      </c>
      <c r="AL29" t="s">
        <v>453</v>
      </c>
      <c r="AM29" t="s">
        <v>739</v>
      </c>
    </row>
    <row r="30" spans="1:39" x14ac:dyDescent="0.4">
      <c r="I30"/>
      <c r="J30" s="237"/>
      <c r="K30" s="83" t="str">
        <f>IFERROR(VLOOKUP(#REF!,'Code list'!$B$3:$C$310,2,0),"")</f>
        <v/>
      </c>
      <c r="M30" t="str">
        <v>SALES-PR</v>
      </c>
      <c r="N30" t="str">
        <f>IFERROR(VLOOKUP(M30,'Code list'!$B$4:$C$311,2,0),"")</f>
        <v>unit</v>
      </c>
      <c r="AL30" t="s">
        <v>466</v>
      </c>
      <c r="AM30" t="s">
        <v>740</v>
      </c>
    </row>
    <row r="31" spans="1:39" x14ac:dyDescent="0.4">
      <c r="A31" t="s">
        <v>496</v>
      </c>
      <c r="B31" s="296" t="str">
        <f t="shared" ref="B31:B37" si="0">LEFT(A31,3)&amp;" - "&amp;"dog"</f>
        <v>WCI - dog</v>
      </c>
      <c r="H31" s="3"/>
      <c r="I31" s="3"/>
      <c r="J31" s="237"/>
      <c r="K31" s="83" t="str">
        <f>IFERROR(VLOOKUP(#REF!,'Code list'!$B$3:$C$310,2,0),"")</f>
        <v/>
      </c>
      <c r="M31" t="str">
        <v>SAM-PR-R</v>
      </c>
      <c r="N31" t="str">
        <f>IFERROR(VLOOKUP(M31,'Code list'!$B$4:$C$311,2,0),"")</f>
        <v>unit</v>
      </c>
      <c r="T31" t="s">
        <v>453</v>
      </c>
      <c r="AL31" t="s">
        <v>275</v>
      </c>
      <c r="AM31" t="s">
        <v>700</v>
      </c>
    </row>
    <row r="32" spans="1:39" x14ac:dyDescent="0.4">
      <c r="A32" s="84" t="s">
        <v>275</v>
      </c>
      <c r="B32" s="296" t="str">
        <f t="shared" si="0"/>
        <v>DCH - dog</v>
      </c>
      <c r="I32"/>
      <c r="J32" s="237"/>
      <c r="K32" s="83" t="str">
        <f>IFERROR(VLOOKUP(#REF!,'Code list'!$B$3:$C$310,2,0),"")</f>
        <v/>
      </c>
      <c r="M32" t="str">
        <v>GMV-PV</v>
      </c>
      <c r="N32" t="str">
        <f>IFERROR(VLOOKUP(M32,'Code list'!$B$4:$C$311,2,0),"")</f>
        <v>unit</v>
      </c>
      <c r="T32" t="s">
        <v>484</v>
      </c>
      <c r="AL32" t="s">
        <v>390</v>
      </c>
      <c r="AM32" t="s">
        <v>701</v>
      </c>
    </row>
    <row r="33" spans="1:39" x14ac:dyDescent="0.4">
      <c r="A33" s="84" t="s">
        <v>267</v>
      </c>
      <c r="B33" s="296" t="str">
        <f t="shared" si="0"/>
        <v>UER - dog</v>
      </c>
      <c r="I33"/>
      <c r="J33" s="237"/>
      <c r="K33" s="83" t="str">
        <f>IFERROR(VLOOKUP(#REF!,'Code list'!$B$3:$C$310,2,0),"")</f>
        <v/>
      </c>
      <c r="M33" t="str">
        <v>SALES-PV</v>
      </c>
      <c r="N33" t="str">
        <f>IFERROR(VLOOKUP(M33,'Code list'!$B$4:$C$311,2,0),"")</f>
        <v>unit</v>
      </c>
      <c r="T33" t="s">
        <v>453</v>
      </c>
      <c r="AL33" t="s">
        <v>453</v>
      </c>
      <c r="AM33" t="s">
        <v>741</v>
      </c>
    </row>
    <row r="34" spans="1:39" x14ac:dyDescent="0.4">
      <c r="A34" t="s">
        <v>421</v>
      </c>
      <c r="B34" s="296" t="str">
        <f t="shared" si="0"/>
        <v>FAI - dog</v>
      </c>
      <c r="I34"/>
      <c r="J34" s="237"/>
      <c r="K34" s="83" t="str">
        <f>IFERROR(VLOOKUP(#REF!,'Code list'!$B$3:$C$310,2,0),"")</f>
        <v/>
      </c>
      <c r="M34" t="str">
        <v>ASSETSALE-PV</v>
      </c>
      <c r="N34" t="str">
        <f>IFERROR(VLOOKUP(M34,'Code list'!$B$4:$C$311,2,0),"")</f>
        <v>Unit</v>
      </c>
      <c r="T34" t="s">
        <v>560</v>
      </c>
      <c r="AL34" t="s">
        <v>486</v>
      </c>
      <c r="AM34" t="s">
        <v>742</v>
      </c>
    </row>
    <row r="35" spans="1:39" x14ac:dyDescent="0.4">
      <c r="A35" t="s">
        <v>274</v>
      </c>
      <c r="B35" s="296" t="str">
        <f t="shared" si="0"/>
        <v>DCH - dog</v>
      </c>
      <c r="H35" s="3"/>
      <c r="I35" s="3"/>
      <c r="J35" s="237"/>
      <c r="K35" s="83" t="str">
        <f>IFERROR(VLOOKUP(#REF!,'Code list'!$B$3:$C$310,2,0),"")</f>
        <v/>
      </c>
      <c r="M35" t="str">
        <v>HOURLY-PV</v>
      </c>
      <c r="N35" t="str">
        <f>IFERROR(VLOOKUP(M35,'Code list'!$B$4:$C$311,2,0),"")</f>
        <v>project</v>
      </c>
      <c r="T35" t="s">
        <v>453</v>
      </c>
      <c r="AL35" t="s">
        <v>276</v>
      </c>
      <c r="AM35" t="s">
        <v>702</v>
      </c>
    </row>
    <row r="36" spans="1:39" x14ac:dyDescent="0.4">
      <c r="A36" s="84" t="s">
        <v>422</v>
      </c>
      <c r="B36" s="296" t="str">
        <f t="shared" si="0"/>
        <v>FAP - dog</v>
      </c>
      <c r="H36" s="3"/>
      <c r="I36" s="3"/>
      <c r="J36" s="237"/>
      <c r="K36" s="83" t="str">
        <f>IFERROR(VLOOKUP(#REF!,'Code list'!$B$3:$C$310,2,0),"")</f>
        <v/>
      </c>
      <c r="M36" t="str">
        <v>ORIGINATIONS-PP</v>
      </c>
      <c r="N36" t="str">
        <f>IFERROR(VLOOKUP(M36,'Code list'!$B$4:$C$311,2,0),"")</f>
        <v>unit</v>
      </c>
      <c r="T36" t="s">
        <v>559</v>
      </c>
      <c r="AL36" t="s">
        <v>465</v>
      </c>
      <c r="AM36" t="s">
        <v>703</v>
      </c>
    </row>
    <row r="37" spans="1:39" x14ac:dyDescent="0.4">
      <c r="A37" s="84" t="s">
        <v>418</v>
      </c>
      <c r="B37" s="296" t="str">
        <f t="shared" si="0"/>
        <v>FAI - dog</v>
      </c>
      <c r="I37"/>
      <c r="J37" s="237"/>
      <c r="K37" s="83" t="str">
        <f>IFERROR(VLOOKUP(#REF!,'Code list'!$B$3:$C$310,2,0),"")</f>
        <v/>
      </c>
      <c r="M37" t="str">
        <v>LISTSALE-PV</v>
      </c>
      <c r="N37" t="str">
        <f>IFERROR(VLOOKUP(M37,'Code list'!$B$4:$C$311,2,0),"")</f>
        <v>unit</v>
      </c>
      <c r="T37" t="s">
        <v>453</v>
      </c>
      <c r="AL37" t="s">
        <v>453</v>
      </c>
      <c r="AM37" t="s">
        <v>743</v>
      </c>
    </row>
    <row r="38" spans="1:39" x14ac:dyDescent="0.4">
      <c r="I38"/>
      <c r="J38" s="237"/>
      <c r="K38" s="83" t="str">
        <f>IFERROR(VLOOKUP(A108,'Code list'!$B$3:$C$310,2,0),"")</f>
        <v>Fixed constant current asset</v>
      </c>
      <c r="M38" t="str">
        <v>LAMORT-PV</v>
      </c>
      <c r="N38" t="str">
        <f>IFERROR(VLOOKUP(M38,'Code list'!$B$4:$C$311,2,0),"")</f>
        <v>Volume driven amortizing loan - no defaults</v>
      </c>
      <c r="T38" t="s">
        <v>466</v>
      </c>
      <c r="AL38" t="s">
        <v>485</v>
      </c>
      <c r="AM38" t="s">
        <v>744</v>
      </c>
    </row>
    <row r="39" spans="1:39" x14ac:dyDescent="0.4">
      <c r="H39" s="3"/>
      <c r="I39" s="3"/>
      <c r="J39" s="237"/>
      <c r="K39" s="83" t="str">
        <f>IFERROR(VLOOKUP(#REF!,'Code list'!$B$3:$C$310,2,0),"")</f>
        <v/>
      </c>
      <c r="M39" t="str">
        <v>LTERMY-PV</v>
      </c>
      <c r="N39" t="str">
        <f>IFERROR(VLOOKUP(M39,'Code list'!$B$4:$C$311,2,0),"")</f>
        <v>Rolling fixed term loan - multiple borrowings w/ annual control</v>
      </c>
      <c r="T39" t="s">
        <v>453</v>
      </c>
      <c r="AL39" t="s">
        <v>337</v>
      </c>
      <c r="AM39" t="s">
        <v>704</v>
      </c>
    </row>
    <row r="40" spans="1:39" x14ac:dyDescent="0.4">
      <c r="I40"/>
      <c r="J40" s="237"/>
      <c r="K40" s="83" t="str">
        <f>IFERROR(VLOOKUP(#REF!,'Code list'!$B$3:$C$310,2,0),"")</f>
        <v/>
      </c>
      <c r="M40" t="str">
        <v>LTERMY-S</v>
      </c>
      <c r="N40" t="str">
        <f>IFERROR(VLOOKUP(M40,'Code list'!$B$4:$C$311,2,0),"")</f>
        <v>Rolling fixed term loan - multiple borrowings w/ annual control</v>
      </c>
      <c r="T40" t="s">
        <v>486</v>
      </c>
      <c r="AL40" t="s">
        <v>267</v>
      </c>
      <c r="AM40" t="s">
        <v>705</v>
      </c>
    </row>
    <row r="41" spans="1:39" x14ac:dyDescent="0.4">
      <c r="H41" s="3"/>
      <c r="I41" s="3"/>
      <c r="J41" s="237"/>
      <c r="K41" s="83" t="str">
        <f>IFERROR(VLOOKUP(#REF!,'Code list'!$B$3:$C$310,2,0),"")</f>
        <v/>
      </c>
      <c r="M41" t="str">
        <v>WCAR-S</v>
      </c>
      <c r="N41" t="str">
        <f>IFERROR(VLOOKUP(M41,'Code list'!$B$4:$C$311,2,0),"")</f>
        <v xml:space="preserve">Simple accounts receivable - revenue </v>
      </c>
      <c r="T41" t="s">
        <v>453</v>
      </c>
      <c r="AL41" t="s">
        <v>453</v>
      </c>
      <c r="AM41" t="s">
        <v>745</v>
      </c>
    </row>
    <row r="42" spans="1:39" x14ac:dyDescent="0.4">
      <c r="H42" s="3"/>
      <c r="I42" s="3"/>
      <c r="J42" s="237"/>
      <c r="K42" s="83" t="str">
        <f>IFERROR(VLOOKUP(#REF!,'Code list'!$B$3:$C$310,2,0),"")</f>
        <v/>
      </c>
      <c r="M42" t="str">
        <v>DCSALESQUOTA-S</v>
      </c>
      <c r="N42" t="str">
        <f>IFERROR(VLOOKUP(M42,'Code list'!$B$4:$C$311,2,0),"")</f>
        <v>SALESQUOTA Direct Cost</v>
      </c>
      <c r="T42" t="s">
        <v>485</v>
      </c>
      <c r="AL42" t="s">
        <v>573</v>
      </c>
      <c r="AM42" t="s">
        <v>746</v>
      </c>
    </row>
    <row r="43" spans="1:39" x14ac:dyDescent="0.4">
      <c r="I43"/>
      <c r="J43" s="237"/>
      <c r="K43" s="83" t="str">
        <f>IFERROR(VLOOKUP(#REF!,'Code list'!$B$3:$C$310,2,0),"")</f>
        <v/>
      </c>
      <c r="M43" t="str">
        <v>DCV-S</v>
      </c>
      <c r="N43" t="str">
        <f>IFERROR(VLOOKUP(M43,'Code list'!$B$4:$C$311,2,0),"")</f>
        <v xml:space="preserve">DC volume driven </v>
      </c>
      <c r="T43" t="s">
        <v>453</v>
      </c>
      <c r="AL43" t="s">
        <v>421</v>
      </c>
      <c r="AM43" t="s">
        <v>706</v>
      </c>
    </row>
    <row r="44" spans="1:39" x14ac:dyDescent="0.4">
      <c r="H44" s="3"/>
      <c r="I44" s="3"/>
      <c r="J44" s="237"/>
      <c r="K44" s="83" t="str">
        <f>IFERROR(VLOOKUP(#REF!,'Code list'!$B$3:$C$310,2,0),"")</f>
        <v/>
      </c>
      <c r="M44" t="str">
        <v>SUBCAC-S</v>
      </c>
      <c r="N44" t="str">
        <f>IFERROR(VLOOKUP(M44,'Code list'!$B$4:$C$311,2,0),"")</f>
        <v>New user acquisition cost</v>
      </c>
      <c r="T44" t="s">
        <v>573</v>
      </c>
      <c r="AL44" t="s">
        <v>274</v>
      </c>
      <c r="AM44" t="s">
        <v>707</v>
      </c>
    </row>
    <row r="45" spans="1:39" x14ac:dyDescent="0.4">
      <c r="A45" s="164" t="s">
        <v>432</v>
      </c>
      <c r="I45"/>
      <c r="J45" s="237"/>
      <c r="K45" s="83" t="str">
        <f>IFERROR(VLOOKUP(#REF!,'Code list'!$B$3:$C$310,2,0),"")</f>
        <v/>
      </c>
      <c r="M45" t="str">
        <v>SALES-S</v>
      </c>
      <c r="N45" t="str">
        <f>IFERROR(VLOOKUP(M45,'Code list'!$B$4:$C$311,2,0),"")</f>
        <v>Sales</v>
      </c>
      <c r="T45" t="s">
        <v>261</v>
      </c>
      <c r="AL45" t="s">
        <v>261</v>
      </c>
      <c r="AM45" t="s">
        <v>747</v>
      </c>
    </row>
    <row r="46" spans="1:39" x14ac:dyDescent="0.4">
      <c r="A46" s="164" t="s">
        <v>496</v>
      </c>
      <c r="I46"/>
      <c r="J46" s="237"/>
      <c r="K46" s="83" t="str">
        <f>IFERROR(VLOOKUP(#REF!,'Code list'!$B$3:$C$310,2,0),"")</f>
        <v/>
      </c>
      <c r="M46" t="str">
        <v>DTERMY-S</v>
      </c>
      <c r="N46" t="str">
        <f>IFERROR(VLOOKUP(M46,'Code list'!$B$4:$C$311,2,0),"")</f>
        <v>Rolling fixed term debt - multiple borrowings w/ annual control</v>
      </c>
      <c r="T46" t="s">
        <v>467</v>
      </c>
      <c r="AL46" t="s">
        <v>467</v>
      </c>
      <c r="AM46" t="s">
        <v>748</v>
      </c>
    </row>
    <row r="47" spans="1:39" x14ac:dyDescent="0.4">
      <c r="A47" s="164" t="s">
        <v>275</v>
      </c>
      <c r="I47"/>
      <c r="J47" s="237"/>
      <c r="K47" s="83" t="str">
        <f>IFERROR(VLOOKUP(#REF!,'Code list'!$B$3:$C$310,2,0),"")</f>
        <v/>
      </c>
      <c r="M47" t="str">
        <v>WCINV-SSV</v>
      </c>
      <c r="N47" t="str">
        <f>IFERROR(VLOOKUP(M47,'Code list'!$B$4:$C$311,2,0),"")</f>
        <v xml:space="preserve">COGS w/ inventory - volume driven </v>
      </c>
      <c r="T47" t="s">
        <v>261</v>
      </c>
      <c r="AL47" t="s">
        <v>422</v>
      </c>
      <c r="AM47" t="s">
        <v>708</v>
      </c>
    </row>
    <row r="48" spans="1:39" x14ac:dyDescent="0.4">
      <c r="A48" s="164" t="s">
        <v>267</v>
      </c>
      <c r="I48"/>
      <c r="J48" s="237"/>
      <c r="K48" s="83" t="str">
        <f>IFERROR(VLOOKUP(A110,'Code list'!$B$3:$C$310,2,0),"")</f>
        <v>Fixed constant current asset</v>
      </c>
      <c r="M48" t="str">
        <v>WCINVBATCH-SV</v>
      </c>
      <c r="N48" t="str">
        <f>IFERROR(VLOOKUP(M48,'Code list'!$B$4:$C$311,2,0),"")</f>
        <v xml:space="preserve">COGS w/ inventory - volume driven </v>
      </c>
      <c r="T48" t="s">
        <v>487</v>
      </c>
      <c r="AL48" t="s">
        <v>261</v>
      </c>
      <c r="AM48" t="s">
        <v>749</v>
      </c>
    </row>
    <row r="49" spans="1:39" x14ac:dyDescent="0.4">
      <c r="A49" s="164" t="s">
        <v>421</v>
      </c>
      <c r="I49"/>
      <c r="J49" s="237"/>
      <c r="K49" s="83" t="str">
        <f>IFERROR(VLOOKUP(A111,'Code list'!$B$3:$C$310,2,0),"")</f>
        <v>Fixed constant long-term liability</v>
      </c>
      <c r="M49" t="str">
        <v>ADREV-S</v>
      </c>
      <c r="N49" t="str">
        <f>IFERROR(VLOOKUP(M49,'Code list'!$B$4:$C$311,2,0),"")</f>
        <v>Advertising revenue - secondary</v>
      </c>
      <c r="T49" t="s">
        <v>261</v>
      </c>
      <c r="AL49" t="s">
        <v>487</v>
      </c>
      <c r="AM49" t="s">
        <v>750</v>
      </c>
    </row>
    <row r="50" spans="1:39" x14ac:dyDescent="0.4">
      <c r="A50" s="164" t="s">
        <v>274</v>
      </c>
      <c r="I50"/>
      <c r="J50" s="237"/>
      <c r="K50" s="83" t="str">
        <f>IFERROR(VLOOKUP(A112,'Code list'!$B$3:$C$310,2,0),"")</f>
        <v>Simple amortizing debt</v>
      </c>
      <c r="M50" t="str">
        <v>DCHC-S</v>
      </c>
      <c r="N50" t="str">
        <f>IFERROR(VLOOKUP(M50,'Code list'!$B$4:$C$311,2,0),"")</f>
        <v>Headcount - revenue driven</v>
      </c>
      <c r="T50" t="s">
        <v>478</v>
      </c>
      <c r="AL50" t="s">
        <v>418</v>
      </c>
      <c r="AM50" t="s">
        <v>709</v>
      </c>
    </row>
    <row r="51" spans="1:39" x14ac:dyDescent="0.4">
      <c r="A51" s="164" t="s">
        <v>422</v>
      </c>
      <c r="I51"/>
      <c r="J51" s="237"/>
      <c r="K51" s="83" t="str">
        <f>IFERROR(VLOOKUP(A113,'Code list'!$B$3:$C$310,2,0),"")</f>
        <v>Rolling fixed term debt - multiple borrowings w/ annual control</v>
      </c>
      <c r="M51" t="str">
        <v>DC-S</v>
      </c>
      <c r="N51" t="str">
        <f>IFERROR(VLOOKUP(M51,'Code list'!$B$4:$C$311,2,0),"")</f>
        <v>% of revenue direct cost</v>
      </c>
      <c r="AL51" t="s">
        <v>260</v>
      </c>
      <c r="AM51" t="s">
        <v>751</v>
      </c>
    </row>
    <row r="52" spans="1:39" x14ac:dyDescent="0.4">
      <c r="A52" s="164" t="s">
        <v>418</v>
      </c>
      <c r="I52"/>
      <c r="J52" s="237"/>
      <c r="K52" s="83" t="str">
        <f>IFERROR(VLOOKUP(A114,'Code list'!$B$3:$C$310,2,0),"")</f>
        <v>Fixed term debt - one-time borrowing</v>
      </c>
      <c r="M52" t="str">
        <v>DCSCAC-S</v>
      </c>
      <c r="N52" t="str">
        <f>IFERROR(VLOOKUP(M52,'Code list'!$B$4:$C$311,2,0),"")</f>
        <v>Seller acquisition cost</v>
      </c>
      <c r="AL52" t="s">
        <v>478</v>
      </c>
      <c r="AM52" t="s">
        <v>752</v>
      </c>
    </row>
    <row r="53" spans="1:39" x14ac:dyDescent="0.4">
      <c r="I53"/>
      <c r="J53" s="237"/>
      <c r="K53" s="83">
        <f>IFERROR(VLOOKUP(A115,'Code list'!$B$3:$C$310,2,0),"")</f>
        <v>0</v>
      </c>
      <c r="M53" t="str">
        <v>FAINT-S</v>
      </c>
      <c r="N53" t="str">
        <f>IFERROR(VLOOKUP(M53,'Code list'!$B$4:$C$311,2,0),"")</f>
        <v>Volume driven secondary intangible assets</v>
      </c>
      <c r="AL53" t="s">
        <v>419</v>
      </c>
      <c r="AM53" t="s">
        <v>711</v>
      </c>
    </row>
    <row r="54" spans="1:39" x14ac:dyDescent="0.4">
      <c r="I54"/>
      <c r="J54" s="237"/>
      <c r="K54" s="83">
        <f>IFERROR(VLOOKUP(A116,'Code list'!$B$3:$C$310,2,0),"")</f>
        <v>0</v>
      </c>
      <c r="M54" t="str">
        <v>FAPPE-S</v>
      </c>
      <c r="N54" t="str">
        <f>IFERROR(VLOOKUP(M54,'Code list'!$B$4:$C$311,2,0),"")</f>
        <v>Volume driven secondary PP&amp;E</v>
      </c>
      <c r="AL54" t="s">
        <v>529</v>
      </c>
      <c r="AM54" t="s">
        <v>712</v>
      </c>
    </row>
    <row r="55" spans="1:39" x14ac:dyDescent="0.4">
      <c r="H55" s="3"/>
      <c r="I55"/>
      <c r="J55" s="237"/>
      <c r="K55" s="83">
        <f>IFERROR(VLOOKUP(A117,'Code list'!$B$3:$C$310,2,0),"")</f>
        <v>0</v>
      </c>
      <c r="M55" t="str">
        <v>FAINTR-S</v>
      </c>
      <c r="N55" t="str">
        <f>IFERROR(VLOOKUP(M55,'Code list'!$B$4:$C$311,2,0),"")</f>
        <v>Revenue driven intangible assets</v>
      </c>
      <c r="AL55" t="s">
        <v>528</v>
      </c>
      <c r="AM55" t="s">
        <v>713</v>
      </c>
    </row>
    <row r="56" spans="1:39" x14ac:dyDescent="0.4">
      <c r="A56" s="177"/>
      <c r="B56" s="290">
        <f t="shared" ref="B56" si="1">A56</f>
        <v>0</v>
      </c>
      <c r="H56" s="3"/>
      <c r="I56"/>
      <c r="J56" s="237"/>
      <c r="K56" s="83">
        <f>IFERROR(VLOOKUP(A118,'Code list'!$B$3:$C$310,2,0),"")</f>
        <v>0</v>
      </c>
      <c r="M56" t="str">
        <v>FAPPER-S</v>
      </c>
      <c r="N56" t="str">
        <f>IFERROR(VLOOKUP(M56,'Code list'!$B$4:$C$311,2,0),"")</f>
        <v>Revenue driven PP&amp;E</v>
      </c>
      <c r="AL56" t="s">
        <v>532</v>
      </c>
      <c r="AM56" t="s">
        <v>714</v>
      </c>
    </row>
    <row r="57" spans="1:39" x14ac:dyDescent="0.4">
      <c r="I57"/>
      <c r="J57" s="237"/>
      <c r="K57" s="83">
        <f>IFERROR(VLOOKUP(A119,'Code list'!$B$3:$C$310,2,0),"")</f>
        <v>0</v>
      </c>
      <c r="M57" t="str">
        <v>LAMORT-S</v>
      </c>
      <c r="N57" t="str">
        <f>IFERROR(VLOOKUP(M57,'Code list'!$B$4:$C$311,2,0),"")</f>
        <v>Volume driven amortizing loan - no defaults</v>
      </c>
      <c r="T57" s="84" t="s">
        <v>453</v>
      </c>
      <c r="AL57" t="s">
        <v>533</v>
      </c>
      <c r="AM57" t="s">
        <v>715</v>
      </c>
    </row>
    <row r="58" spans="1:39" x14ac:dyDescent="0.4">
      <c r="I58"/>
      <c r="J58" s="237"/>
      <c r="K58" s="83">
        <f>IFERROR(VLOOKUP(A120,'Code list'!$B$3:$C$310,2,0),"")</f>
        <v>0</v>
      </c>
      <c r="M58" t="str">
        <v>LAMORTR-S</v>
      </c>
      <c r="N58" t="str">
        <f>IFERROR(VLOOKUP(M58,'Code list'!$B$4:$C$311,2,0),"")</f>
        <v>Revenue driven amortizing loan - no defaults</v>
      </c>
      <c r="T58" s="84" t="s">
        <v>560</v>
      </c>
      <c r="AL58" t="s">
        <v>426</v>
      </c>
      <c r="AM58" t="s">
        <v>716</v>
      </c>
    </row>
    <row r="59" spans="1:39" x14ac:dyDescent="0.4">
      <c r="I59"/>
      <c r="J59" s="237"/>
      <c r="K59" s="83">
        <f>IFERROR(VLOOKUP(A121,'Code list'!$B$3:$C$310,2,0),"")</f>
        <v>0</v>
      </c>
      <c r="M59" t="str">
        <v>PDC-S</v>
      </c>
      <c r="N59" t="str">
        <f>IFERROR(VLOOKUP(M59,'Code list'!$B$4:$C$311,2,0),"")</f>
        <v>Passthrough direct cost</v>
      </c>
      <c r="T59" s="84" t="s">
        <v>453</v>
      </c>
      <c r="AL59" t="s">
        <v>427</v>
      </c>
      <c r="AM59" t="s">
        <v>717</v>
      </c>
    </row>
    <row r="60" spans="1:39" x14ac:dyDescent="0.4">
      <c r="I60"/>
      <c r="J60" s="237"/>
      <c r="K60" s="83">
        <f>IFERROR(VLOOKUP(A122,'Code list'!$B$3:$C$310,2,0),"")</f>
        <v>0</v>
      </c>
      <c r="M60" t="str">
        <v>SUB-S</v>
      </c>
      <c r="N60" t="str">
        <f>IFERROR(VLOOKUP(M60,'Code list'!$B$4:$C$311,2,0),"")</f>
        <v>Subscription revenue - secondary volume driven</v>
      </c>
      <c r="T60" s="84" t="s">
        <v>559</v>
      </c>
      <c r="AL60" t="s">
        <v>428</v>
      </c>
      <c r="AM60" t="s">
        <v>718</v>
      </c>
    </row>
    <row r="61" spans="1:39" x14ac:dyDescent="0.4">
      <c r="I61"/>
      <c r="J61" s="237"/>
      <c r="K61" s="83">
        <f>IFERROR(VLOOKUP(A123,'Code list'!$B$3:$C$310,2,0),"")</f>
        <v>0</v>
      </c>
      <c r="M61" t="str">
        <v>GMV-S</v>
      </c>
      <c r="N61" t="str">
        <f>IFERROR(VLOOKUP(M61,'Code list'!$B$4:$C$311,2,0),"")</f>
        <v>Secondary GMV</v>
      </c>
      <c r="T61" s="84" t="s">
        <v>453</v>
      </c>
      <c r="AL61" t="s">
        <v>425</v>
      </c>
      <c r="AM61" t="s">
        <v>719</v>
      </c>
    </row>
    <row r="62" spans="1:39" x14ac:dyDescent="0.4">
      <c r="H62" s="3"/>
      <c r="I62"/>
      <c r="J62" s="237"/>
      <c r="K62" s="83" t="str">
        <f>IFERROR(VLOOKUP(H62,'Code list'!$B$3:$C$310,2,0),"")</f>
        <v/>
      </c>
      <c r="M62" t="str">
        <v>SUBR-S</v>
      </c>
      <c r="N62" t="str">
        <f>IFERROR(VLOOKUP(M62,'Code list'!$B$4:$C$311,2,0),"")</f>
        <v>Subscription revenue - secondary revenue driven</v>
      </c>
      <c r="T62" s="84" t="s">
        <v>466</v>
      </c>
      <c r="AL62" t="s">
        <v>424</v>
      </c>
      <c r="AM62" t="s">
        <v>720</v>
      </c>
    </row>
    <row r="63" spans="1:39" x14ac:dyDescent="0.4">
      <c r="A63" t="s">
        <v>260</v>
      </c>
      <c r="B63" t="s">
        <v>710</v>
      </c>
      <c r="H63" s="3"/>
      <c r="I63"/>
      <c r="J63" s="237"/>
      <c r="K63" s="83" t="str">
        <f>IFERROR(VLOOKUP(H63,'Code list'!$B$3:$C$310,2,0),"")</f>
        <v/>
      </c>
      <c r="M63" t="str">
        <v>UEREV - S</v>
      </c>
      <c r="N63" t="str">
        <f>IFERROR(VLOOKUP(M63,'Code list'!$B$4:$C$311,2,0),"")</f>
        <v xml:space="preserve">Simple unearned revenue - revenue </v>
      </c>
      <c r="T63" s="84" t="s">
        <v>453</v>
      </c>
      <c r="AL63" t="s">
        <v>564</v>
      </c>
      <c r="AM63" t="s">
        <v>721</v>
      </c>
    </row>
    <row r="64" spans="1:39" x14ac:dyDescent="0.4">
      <c r="A64" t="s">
        <v>478</v>
      </c>
      <c r="B64" t="s">
        <v>711</v>
      </c>
      <c r="I64"/>
      <c r="J64" s="237"/>
      <c r="K64" s="83" t="str">
        <f>IFERROR(VLOOKUP(H64,'Code list'!$B$3:$C$310,2,0),"")</f>
        <v/>
      </c>
      <c r="M64" t="str">
        <v>SPLIT-SV-VR</v>
      </c>
      <c r="N64" t="str">
        <f>IFERROR(VLOOKUP(M64,'Code list'!$B$4:$C$311,2,0),"")</f>
        <v>Split volume into two categories - unit</v>
      </c>
      <c r="T64" s="84" t="s">
        <v>486</v>
      </c>
      <c r="AL64" t="s">
        <v>391</v>
      </c>
      <c r="AM64" t="s">
        <v>722</v>
      </c>
    </row>
    <row r="65" spans="1:39" x14ac:dyDescent="0.4">
      <c r="A65" t="s">
        <v>419</v>
      </c>
      <c r="B65" t="s">
        <v>712</v>
      </c>
      <c r="I65"/>
      <c r="M65" t="str">
        <v>DAMORT-S</v>
      </c>
      <c r="N65" t="str">
        <f>IFERROR(VLOOKUP(M65,'Code list'!$B$4:$C$311,2,0),"")</f>
        <v>Simple amortizing debt</v>
      </c>
      <c r="T65" s="84" t="s">
        <v>453</v>
      </c>
      <c r="AL65" t="s">
        <v>406</v>
      </c>
      <c r="AM65" t="s">
        <v>723</v>
      </c>
    </row>
    <row r="66" spans="1:39" x14ac:dyDescent="0.4">
      <c r="I66"/>
      <c r="M66" t="str">
        <v>F codes</v>
      </c>
      <c r="N66" t="str">
        <f>IFERROR(VLOOKUP(M66,'Code list'!$B$4:$C$311,2,0),"")</f>
        <v>F codes</v>
      </c>
      <c r="T66" s="84" t="s">
        <v>485</v>
      </c>
      <c r="AL66" t="s">
        <v>407</v>
      </c>
      <c r="AM66" t="s">
        <v>724</v>
      </c>
    </row>
    <row r="67" spans="1:39" x14ac:dyDescent="0.4">
      <c r="I67"/>
      <c r="M67" t="str">
        <v>FCCA-F</v>
      </c>
      <c r="N67" t="str">
        <f>IFERROR(VLOOKUP(M67,'Code list'!$B$4:$C$311,2,0),"")</f>
        <v>Fixed constant current asset</v>
      </c>
      <c r="T67" s="84" t="s">
        <v>453</v>
      </c>
      <c r="AL67" t="s">
        <v>408</v>
      </c>
      <c r="AM67" t="s">
        <v>725</v>
      </c>
    </row>
    <row r="68" spans="1:39" x14ac:dyDescent="0.4">
      <c r="I68"/>
      <c r="M68" t="str">
        <v>FCCL-F</v>
      </c>
      <c r="N68" t="str">
        <f>IFERROR(VLOOKUP(M68,'Code list'!$B$4:$C$311,2,0),"")</f>
        <v>Fixed constant current liability</v>
      </c>
      <c r="T68" s="84" t="s">
        <v>573</v>
      </c>
      <c r="AL68" t="s">
        <v>523</v>
      </c>
      <c r="AM68" t="s">
        <v>726</v>
      </c>
    </row>
    <row r="69" spans="1:39" x14ac:dyDescent="0.4">
      <c r="I69"/>
      <c r="M69" t="str">
        <v>FCLTA-F</v>
      </c>
      <c r="N69" t="str">
        <f>IFERROR(VLOOKUP(M69,'Code list'!$B$4:$C$311,2,0),"")</f>
        <v>Fixed constant current asset</v>
      </c>
      <c r="T69" s="84" t="s">
        <v>261</v>
      </c>
      <c r="AL69" t="s">
        <v>429</v>
      </c>
      <c r="AM69" t="s">
        <v>727</v>
      </c>
    </row>
    <row r="70" spans="1:39" x14ac:dyDescent="0.4">
      <c r="M70" t="str">
        <v>FCLTL-F</v>
      </c>
      <c r="N70" t="str">
        <f>IFERROR(VLOOKUP(M70,'Code list'!$B$4:$C$311,2,0),"")</f>
        <v>Fixed constant long-term liability</v>
      </c>
      <c r="T70" s="84" t="s">
        <v>467</v>
      </c>
    </row>
    <row r="71" spans="1:39" x14ac:dyDescent="0.4">
      <c r="A71" t="s">
        <v>453</v>
      </c>
      <c r="B71" s="289" t="s">
        <v>735</v>
      </c>
      <c r="M71" t="str">
        <v>DAMORT-F</v>
      </c>
      <c r="N71" t="str">
        <f>IFERROR(VLOOKUP(M71,'Code list'!$B$4:$C$311,2,0),"")</f>
        <v>Simple amortizing debt</v>
      </c>
      <c r="T71" s="84" t="s">
        <v>261</v>
      </c>
    </row>
    <row r="72" spans="1:39" x14ac:dyDescent="0.4">
      <c r="A72" t="s">
        <v>560</v>
      </c>
      <c r="B72" s="289" t="s">
        <v>736</v>
      </c>
      <c r="M72" t="str">
        <v>DTERMY-F</v>
      </c>
      <c r="T72" s="84" t="s">
        <v>487</v>
      </c>
    </row>
    <row r="73" spans="1:39" x14ac:dyDescent="0.4">
      <c r="A73" t="s">
        <v>263</v>
      </c>
      <c r="B73" s="289" t="s">
        <v>568</v>
      </c>
      <c r="M73" t="str">
        <v>LTERMY-F</v>
      </c>
      <c r="T73" s="84" t="s">
        <v>260</v>
      </c>
    </row>
    <row r="74" spans="1:39" x14ac:dyDescent="0.4">
      <c r="A74" t="s">
        <v>432</v>
      </c>
      <c r="B74" s="289" t="s">
        <v>569</v>
      </c>
      <c r="M74" t="str">
        <v>DTERM1-F</v>
      </c>
      <c r="T74" s="84" t="s">
        <v>478</v>
      </c>
    </row>
    <row r="75" spans="1:39" x14ac:dyDescent="0.4">
      <c r="A75" t="s">
        <v>453</v>
      </c>
      <c r="B75" s="289" t="s">
        <v>737</v>
      </c>
      <c r="M75" t="str">
        <v>FAPPE-F</v>
      </c>
    </row>
    <row r="76" spans="1:39" x14ac:dyDescent="0.4">
      <c r="A76" t="s">
        <v>560</v>
      </c>
      <c r="B76" s="289" t="s">
        <v>738</v>
      </c>
      <c r="M76" t="str">
        <v>FAINT-F</v>
      </c>
    </row>
    <row r="77" spans="1:39" x14ac:dyDescent="0.4">
      <c r="A77" s="3" t="s">
        <v>430</v>
      </c>
      <c r="B77" t="s">
        <v>695</v>
      </c>
      <c r="M77" t="str">
        <v>FAPPELIST-F</v>
      </c>
    </row>
    <row r="78" spans="1:39" x14ac:dyDescent="0.4">
      <c r="A78" s="3" t="s">
        <v>453</v>
      </c>
      <c r="B78" t="s">
        <v>696</v>
      </c>
      <c r="M78" t="str">
        <v>AOV-TR-RV</v>
      </c>
    </row>
    <row r="79" spans="1:39" x14ac:dyDescent="0.4">
      <c r="A79" s="3" t="s">
        <v>559</v>
      </c>
      <c r="B79" t="s">
        <v>697</v>
      </c>
      <c r="M79" t="str">
        <v>VOV-TV-V</v>
      </c>
    </row>
    <row r="80" spans="1:39" x14ac:dyDescent="0.4">
      <c r="A80" s="3" t="s">
        <v>420</v>
      </c>
      <c r="B80" t="s">
        <v>698</v>
      </c>
      <c r="M80" t="str">
        <v>FAIL-TV-V</v>
      </c>
    </row>
    <row r="81" spans="1:13" x14ac:dyDescent="0.4">
      <c r="A81" s="3" t="s">
        <v>496</v>
      </c>
      <c r="B81" s="3" t="s">
        <v>694</v>
      </c>
      <c r="M81" t="str">
        <v>SEASON MONTHL-TV-V</v>
      </c>
    </row>
    <row r="82" spans="1:13" x14ac:dyDescent="0.4">
      <c r="A82" t="s">
        <v>269</v>
      </c>
      <c r="B82" t="s">
        <v>699</v>
      </c>
      <c r="M82" t="str">
        <v>SEASON MONTHL-TR-R</v>
      </c>
    </row>
    <row r="83" spans="1:13" x14ac:dyDescent="0.4">
      <c r="A83" t="s">
        <v>453</v>
      </c>
      <c r="B83" t="s">
        <v>739</v>
      </c>
      <c r="M83" t="str">
        <v>SEASON QUARTER-TR-R</v>
      </c>
    </row>
    <row r="84" spans="1:13" x14ac:dyDescent="0.4">
      <c r="A84" t="s">
        <v>466</v>
      </c>
      <c r="B84" t="s">
        <v>740</v>
      </c>
      <c r="M84" t="str">
        <v>SEASON QUARTER-TV-V</v>
      </c>
    </row>
    <row r="85" spans="1:13" x14ac:dyDescent="0.4">
      <c r="A85" s="3" t="s">
        <v>275</v>
      </c>
      <c r="B85" s="3" t="s">
        <v>700</v>
      </c>
      <c r="M85" t="str">
        <v>TOGGLE-TV-V</v>
      </c>
    </row>
    <row r="86" spans="1:13" x14ac:dyDescent="0.4">
      <c r="A86" t="s">
        <v>390</v>
      </c>
      <c r="B86" t="s">
        <v>701</v>
      </c>
      <c r="M86" t="str">
        <v>IS CODES</v>
      </c>
    </row>
    <row r="87" spans="1:13" x14ac:dyDescent="0.4">
      <c r="A87" t="s">
        <v>453</v>
      </c>
      <c r="B87" t="s">
        <v>741</v>
      </c>
      <c r="M87" t="str">
        <v>WCAR-IS</v>
      </c>
    </row>
    <row r="88" spans="1:13" x14ac:dyDescent="0.4">
      <c r="A88" t="s">
        <v>486</v>
      </c>
      <c r="B88" t="s">
        <v>742</v>
      </c>
      <c r="M88" t="str">
        <v>WCINV-IS</v>
      </c>
    </row>
    <row r="89" spans="1:13" x14ac:dyDescent="0.4">
      <c r="A89" s="3" t="s">
        <v>276</v>
      </c>
      <c r="B89" s="3" t="s">
        <v>702</v>
      </c>
      <c r="M89" t="str">
        <v>WCAP-IS</v>
      </c>
    </row>
    <row r="90" spans="1:13" x14ac:dyDescent="0.4">
      <c r="A90" s="3" t="s">
        <v>465</v>
      </c>
      <c r="B90" s="3" t="s">
        <v>703</v>
      </c>
      <c r="M90" t="str">
        <v>WCUR-IS</v>
      </c>
    </row>
    <row r="91" spans="1:13" x14ac:dyDescent="0.4">
      <c r="A91" t="s">
        <v>453</v>
      </c>
      <c r="B91" t="s">
        <v>743</v>
      </c>
      <c r="M91" t="str">
        <v>WCPP-IS</v>
      </c>
    </row>
    <row r="92" spans="1:13" x14ac:dyDescent="0.4">
      <c r="A92" t="s">
        <v>485</v>
      </c>
      <c r="B92" t="s">
        <v>744</v>
      </c>
      <c r="M92" t="str">
        <v>DCOPS-IS</v>
      </c>
    </row>
    <row r="93" spans="1:13" x14ac:dyDescent="0.4">
      <c r="A93" s="3" t="s">
        <v>337</v>
      </c>
      <c r="B93" s="3" t="s">
        <v>704</v>
      </c>
    </row>
    <row r="94" spans="1:13" x14ac:dyDescent="0.4">
      <c r="A94" t="s">
        <v>267</v>
      </c>
      <c r="B94" t="s">
        <v>705</v>
      </c>
    </row>
    <row r="95" spans="1:13" x14ac:dyDescent="0.4">
      <c r="A95" s="3" t="s">
        <v>453</v>
      </c>
      <c r="B95" s="3" t="s">
        <v>745</v>
      </c>
    </row>
    <row r="96" spans="1:13" x14ac:dyDescent="0.4">
      <c r="A96" s="3" t="s">
        <v>573</v>
      </c>
      <c r="B96" s="3" t="s">
        <v>746</v>
      </c>
    </row>
    <row r="97" spans="1:2" x14ac:dyDescent="0.4">
      <c r="A97" t="s">
        <v>421</v>
      </c>
      <c r="B97" t="s">
        <v>706</v>
      </c>
    </row>
    <row r="98" spans="1:2" x14ac:dyDescent="0.4">
      <c r="A98" s="3" t="s">
        <v>274</v>
      </c>
      <c r="B98" s="3" t="s">
        <v>707</v>
      </c>
    </row>
    <row r="99" spans="1:2" x14ac:dyDescent="0.4">
      <c r="A99" t="s">
        <v>261</v>
      </c>
      <c r="B99" t="s">
        <v>747</v>
      </c>
    </row>
    <row r="100" spans="1:2" x14ac:dyDescent="0.4">
      <c r="A100" t="s">
        <v>467</v>
      </c>
      <c r="B100" t="s">
        <v>748</v>
      </c>
    </row>
    <row r="101" spans="1:2" x14ac:dyDescent="0.4">
      <c r="A101" t="s">
        <v>422</v>
      </c>
      <c r="B101" t="s">
        <v>708</v>
      </c>
    </row>
    <row r="102" spans="1:2" x14ac:dyDescent="0.4">
      <c r="A102" t="s">
        <v>261</v>
      </c>
      <c r="B102" t="s">
        <v>749</v>
      </c>
    </row>
    <row r="103" spans="1:2" x14ac:dyDescent="0.4">
      <c r="A103" t="s">
        <v>487</v>
      </c>
      <c r="B103" t="s">
        <v>750</v>
      </c>
    </row>
    <row r="104" spans="1:2" x14ac:dyDescent="0.4">
      <c r="A104" t="s">
        <v>418</v>
      </c>
      <c r="B104" t="s">
        <v>709</v>
      </c>
    </row>
    <row r="105" spans="1:2" x14ac:dyDescent="0.4">
      <c r="A105" t="s">
        <v>260</v>
      </c>
      <c r="B105" t="s">
        <v>751</v>
      </c>
    </row>
    <row r="106" spans="1:2" x14ac:dyDescent="0.4">
      <c r="A106" t="s">
        <v>478</v>
      </c>
      <c r="B106" t="s">
        <v>752</v>
      </c>
    </row>
    <row r="107" spans="1:2" x14ac:dyDescent="0.4">
      <c r="A107" t="s">
        <v>419</v>
      </c>
      <c r="B107" t="s">
        <v>711</v>
      </c>
    </row>
    <row r="108" spans="1:2" x14ac:dyDescent="0.4">
      <c r="A108" t="s">
        <v>529</v>
      </c>
      <c r="B108" t="s">
        <v>712</v>
      </c>
    </row>
    <row r="109" spans="1:2" x14ac:dyDescent="0.4">
      <c r="A109" s="3" t="s">
        <v>528</v>
      </c>
      <c r="B109" t="s">
        <v>713</v>
      </c>
    </row>
    <row r="110" spans="1:2" x14ac:dyDescent="0.4">
      <c r="A110" s="3" t="s">
        <v>532</v>
      </c>
      <c r="B110" t="s">
        <v>714</v>
      </c>
    </row>
    <row r="111" spans="1:2" x14ac:dyDescent="0.4">
      <c r="A111" t="s">
        <v>533</v>
      </c>
      <c r="B111" t="s">
        <v>715</v>
      </c>
    </row>
    <row r="112" spans="1:2" x14ac:dyDescent="0.4">
      <c r="A112" t="s">
        <v>426</v>
      </c>
      <c r="B112" t="s">
        <v>716</v>
      </c>
    </row>
    <row r="113" spans="1:2" x14ac:dyDescent="0.4">
      <c r="A113" t="s">
        <v>427</v>
      </c>
      <c r="B113" t="s">
        <v>717</v>
      </c>
    </row>
    <row r="114" spans="1:2" x14ac:dyDescent="0.4">
      <c r="A114" t="s">
        <v>428</v>
      </c>
      <c r="B114" t="s">
        <v>718</v>
      </c>
    </row>
    <row r="115" spans="1:2" x14ac:dyDescent="0.4">
      <c r="A115" t="s">
        <v>425</v>
      </c>
      <c r="B115" t="s">
        <v>719</v>
      </c>
    </row>
    <row r="116" spans="1:2" x14ac:dyDescent="0.4">
      <c r="A116" s="3" t="s">
        <v>424</v>
      </c>
      <c r="B116" t="s">
        <v>720</v>
      </c>
    </row>
    <row r="117" spans="1:2" x14ac:dyDescent="0.4">
      <c r="A117" s="3" t="s">
        <v>564</v>
      </c>
      <c r="B117" t="s">
        <v>721</v>
      </c>
    </row>
    <row r="118" spans="1:2" x14ac:dyDescent="0.4">
      <c r="A118" t="s">
        <v>391</v>
      </c>
      <c r="B118" t="s">
        <v>722</v>
      </c>
    </row>
    <row r="119" spans="1:2" x14ac:dyDescent="0.4">
      <c r="A119" t="s">
        <v>406</v>
      </c>
      <c r="B119" t="s">
        <v>723</v>
      </c>
    </row>
    <row r="120" spans="1:2" x14ac:dyDescent="0.4">
      <c r="A120" t="s">
        <v>407</v>
      </c>
      <c r="B120" t="s">
        <v>724</v>
      </c>
    </row>
    <row r="121" spans="1:2" x14ac:dyDescent="0.4">
      <c r="A121" t="s">
        <v>408</v>
      </c>
      <c r="B121" t="s">
        <v>725</v>
      </c>
    </row>
    <row r="122" spans="1:2" x14ac:dyDescent="0.4">
      <c r="A122" t="s">
        <v>523</v>
      </c>
      <c r="B122" t="s">
        <v>726</v>
      </c>
    </row>
    <row r="123" spans="1:2" x14ac:dyDescent="0.4">
      <c r="A123" t="s">
        <v>429</v>
      </c>
      <c r="B123" t="s">
        <v>727</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90"/>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90">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DTERMY-PV</v>
      </c>
      <c r="C19" t="str">
        <f>SUBSTITUTE(INDEX(Codes!$G:$G,MATCH('Code list'!$B19,Codes!$D:$D,0)),":","")</f>
        <v>Rolling fixed term debt - multiple borrowings w/ annual control</v>
      </c>
      <c r="D19" t="str">
        <f>INDEX(Codes!$F:$F,MATCH('Code list'!$B19,Codes!$D:$D,0))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0" spans="2:9" x14ac:dyDescent="0.4">
      <c r="B20" t="str">
        <v>GROWTH-PV</v>
      </c>
      <c r="C20" t="str">
        <f>SUBSTITUTE(INDEX(Codes!$G:$G,MATCH('Code list'!$B20,Codes!$D:$D,0)),":","")</f>
        <v>Growth curve steady state rev</v>
      </c>
      <c r="D20" t="str">
        <f>INDEX(Codes!$F:$F,MATCH('Code list'!$B20,Codes!$D:$D,0))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1" spans="2:9" x14ac:dyDescent="0.4">
      <c r="B21" t="str">
        <v>GROWTHCHURN-PV</v>
      </c>
      <c r="C21" t="str">
        <f>SUBSTITUTE(INDEX(Codes!$G:$G,MATCH('Code list'!$B21,Codes!$D:$D,0)),":","")</f>
        <v>Growth curve steady state rev</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ADREV-PV</v>
      </c>
      <c r="C22" t="str">
        <f>SUBSTITUTE(INDEX(Codes!$G:$G,MATCH('Code list'!$B22,Codes!$D:$D,0)),":","")</f>
        <v>impression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MONTHRENT-PV</v>
      </c>
      <c r="C23" t="str">
        <f>SUBSTITUTE(INDEX(Codes!$G:$G,MATCH('Code list'!$B23,Codes!$D:$D,0)),":","")</f>
        <v>unit</v>
      </c>
      <c r="D23" t="str">
        <f>INDEX(Codes!$F:$F,MATCH('Code list'!$B23,Codes!$D:$D,0))</f>
        <v>Primary volume driven monthly rental revenue that creates a revenue driver. Pairs with an EV code to drive rental income based off a monthly rent/unit assumption</v>
      </c>
    </row>
    <row r="24" spans="2:9" x14ac:dyDescent="0.4">
      <c r="B24" t="str">
        <v>DAYRENT-PV</v>
      </c>
      <c r="C24" t="str">
        <f>SUBSTITUTE(INDEX(Codes!$G:$G,MATCH('Code list'!$B24,Codes!$D:$D,0)),":","")</f>
        <v>unit</v>
      </c>
      <c r="D24" t="str">
        <f>INDEX(Codes!$F:$F,MATCH('Code list'!$B24,Codes!$D:$D,0))</f>
        <v>Primary volume daily driven rental revenue that creates a revenue driver. Pairs with an EV code to drive rental income based off a daily rent/unit assumption</v>
      </c>
    </row>
    <row r="25" spans="2:9" x14ac:dyDescent="0.4">
      <c r="B25" t="str">
        <v>SUB-PV</v>
      </c>
      <c r="C25" t="str">
        <f>SUBSTITUTE(INDEX(Codes!$G:$G,MATCH('Code list'!$B25,Codes!$D:$D,0)),":","")</f>
        <v>subscriber</v>
      </c>
      <c r="D25" t="str">
        <f>INDEX(Codes!$F:$F,MATCH('Code list'!$B25,Codes!$D:$D,0))</f>
        <v>Primary volume driven subscription revenue. PaiSR with an EV code to drive # of new subscriber, which is then used to calculate subscription revenue</v>
      </c>
    </row>
    <row r="26" spans="2:9" x14ac:dyDescent="0.4">
      <c r="B26" t="str">
        <v>SUBFREE-PV</v>
      </c>
      <c r="C26" t="str">
        <f>SUBSTITUTE(INDEX(Codes!$G:$G,MATCH('Code list'!$B26,Codes!$D:$D,0)),":","")</f>
        <v>subscriber</v>
      </c>
      <c r="D26" t="str">
        <f>INDEX(Codes!$F:$F,MATCH('Code list'!$B26,Codes!$D:$D,0))</f>
        <v>Primary volume driven freemium subscription revenue. Pairswith an EV code to drive # of new subscriber, which is then used to calculate # of free subscribers, some of whom upgrade to a paid subscription</v>
      </c>
    </row>
    <row r="27" spans="2:9" x14ac:dyDescent="0.4">
      <c r="B27" t="str">
        <v>SUB-PR</v>
      </c>
      <c r="C27" t="str">
        <f>SUBSTITUTE(INDEX(Codes!$G:$G,MATCH('Code list'!$B27,Codes!$D:$D,0)),":","")</f>
        <v>subscriber</v>
      </c>
      <c r="D27" t="str">
        <f>INDEX(Codes!$F:$F,MATCH('Code list'!$B27,Codes!$D:$D,0))</f>
        <v>Primary volume driven subscription revenue. PaiSR with an EV code to drive # of new subscriber, which is then used to calculate subscription revenue</v>
      </c>
    </row>
    <row r="28" spans="2:9" x14ac:dyDescent="0.4">
      <c r="B28" t="str">
        <v>SALES-PR</v>
      </c>
      <c r="C28" t="str">
        <f>SUBSTITUTE(INDEX(Codes!$G:$G,MATCH('Code list'!$B28,Codes!$D:$D,0)),":","")</f>
        <v>unit</v>
      </c>
      <c r="D28" t="str">
        <f>INDEX(Codes!$F:$F,MATCH('Code list'!$B28,Codes!$D:$D,0))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9" spans="2:9" x14ac:dyDescent="0.4">
      <c r="B29" t="str">
        <v>SAM-PR-R</v>
      </c>
      <c r="C29" t="str">
        <f>SUBSTITUTE(INDEX(Codes!$G:$G,MATCH('Code list'!$B29,Codes!$D:$D,0)),":","")</f>
        <v>unit</v>
      </c>
      <c r="D29" t="str">
        <f>INDEX(Codes!$F:$F,MATCH('Code list'!$B29,Codes!$D:$D,0))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0" spans="2:9" x14ac:dyDescent="0.4">
      <c r="B30" t="str">
        <v>GMV-PV</v>
      </c>
      <c r="C30" t="str">
        <f>SUBSTITUTE(INDEX(Codes!$G:$G,MATCH('Code list'!$B30,Codes!$D:$D,0)),":","")</f>
        <v>unit</v>
      </c>
      <c r="D30" t="str">
        <f>INDEX(Codes!$F:$F,MATCH('Code list'!$B30,Codes!$D:$D,0))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1" spans="2:9" x14ac:dyDescent="0.4">
      <c r="B31" t="str">
        <v>SALES-PV</v>
      </c>
      <c r="C31" t="str">
        <f>SUBSTITUTE(INDEX(Codes!$G:$G,MATCH('Code list'!$B31,Codes!$D:$D,0)),":","")</f>
        <v>unit</v>
      </c>
      <c r="D31" t="str">
        <f>INDEX(Codes!$F:$F,MATCH('Code list'!$B31,Codes!$D:$D,0))</f>
        <v xml:space="preserve">Primary sales revenue volume driven. # of units sold * price/unit = sales. </v>
      </c>
    </row>
    <row r="32" spans="2:9" x14ac:dyDescent="0.4">
      <c r="B32" t="str">
        <v>ASSETSALE-PV</v>
      </c>
      <c r="C32" t="str">
        <f>SUBSTITUTE(INDEX(Codes!$G:$G,MATCH('Code list'!$B32,Codes!$D:$D,0)),":","")</f>
        <v>Unit</v>
      </c>
      <c r="D32" t="str">
        <f>INDEX(Codes!$F:$F,MATCH('Code list'!$B32,Codes!$D:$D,0))</f>
        <v>Volume driven asset sales. Use this for large items that involve large capex per item prior to that item being sold later on (ex. Houses)</v>
      </c>
    </row>
    <row r="33" spans="2:4" x14ac:dyDescent="0.4">
      <c r="B33" t="str">
        <v>HOURLY-PV</v>
      </c>
      <c r="C33" t="str">
        <f>SUBSTITUTE(INDEX(Codes!$G:$G,MATCH('Code list'!$B33,Codes!$D:$D,0)),":","")</f>
        <v>project</v>
      </c>
      <c r="D33" t="str">
        <f>INDEX(Codes!$F:$F,MATCH('Code list'!$B33,Codes!$D:$D,0))</f>
        <v xml:space="preserve">Primary sales revenue volume driven. # of units sold * price/unit = sales. </v>
      </c>
    </row>
    <row r="34" spans="2:4" x14ac:dyDescent="0.4">
      <c r="B34" t="str">
        <v>ORIGINATIONS-PP</v>
      </c>
      <c r="C34" t="str">
        <f>SUBSTITUTE(INDEX(Codes!$G:$G,MATCH('Code list'!$B34,Codes!$D:$D,0)),":","")</f>
        <v>unit</v>
      </c>
      <c r="D34" t="str">
        <f>INDEX(Codes!$F:$F,MATCH('Code list'!$B34,Codes!$D:$D,0))</f>
        <v>CAGR-driven sales</v>
      </c>
    </row>
    <row r="35" spans="2:4" x14ac:dyDescent="0.4">
      <c r="B35" t="str">
        <v>LISTSALE-PV</v>
      </c>
      <c r="C35" t="str">
        <f>SUBSTITUTE(INDEX(Codes!$G:$G,MATCH('Code list'!$B35,Codes!$D:$D,0)),":","")</f>
        <v>unit</v>
      </c>
      <c r="D35" t="str">
        <f>INDEX(Codes!$F:$F,MATCH('Code list'!$B35,Codes!$D:$D,0))</f>
        <v>CAGR-driven sales</v>
      </c>
    </row>
    <row r="36" spans="2:4" x14ac:dyDescent="0.4">
      <c r="B36" t="str">
        <v>LAMORT-PV</v>
      </c>
      <c r="C36" t="str">
        <f>SUBSTITUTE(INDEX(Codes!$G:$G,MATCH('Code list'!$B36,Codes!$D:$D,0)),":","")</f>
        <v>Volume driven amortizing loan - no defaults</v>
      </c>
      <c r="D36" t="str">
        <f>INDEX(Codes!$F:$F,MATCH('Code list'!$B36,Codes!$D:$D,0))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7" spans="2:4" x14ac:dyDescent="0.4">
      <c r="B37" t="str">
        <v>LTERMY-PV</v>
      </c>
      <c r="C37" t="str">
        <f>SUBSTITUTE(INDEX(Codes!$G:$G,MATCH('Code list'!$B37,Codes!$D:$D,0)),":","")</f>
        <v>Rolling fixed term loan - multiple borrowings w/ annual control</v>
      </c>
      <c r="D37" t="str">
        <f>INDEX(Codes!$F:$F,MATCH('Code list'!$B37,Codes!$D:$D,0))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8" spans="2:4" x14ac:dyDescent="0.4">
      <c r="B38" t="str">
        <v>LTERMY-S</v>
      </c>
      <c r="C38" t="str">
        <f>SUBSTITUTE(INDEX(Codes!$G:$G,MATCH('Code list'!$B38,Codes!$D:$D,0)),":","")</f>
        <v>Rolling fixed term loan - multiple borrowings w/ annual control</v>
      </c>
      <c r="D38" t="str">
        <f>INDEX(Codes!$F:$F,MATCH('Code list'!$B38,Codes!$D:$D,0))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9" spans="2:4" x14ac:dyDescent="0.4">
      <c r="B39" t="str">
        <v>WCAR-S</v>
      </c>
      <c r="C39" t="str">
        <f>SUBSTITUTE(INDEX(Codes!$G:$G,MATCH('Code list'!$B39,Codes!$D:$D,0)),":","")</f>
        <v xml:space="preserve">Simple accounts receivable - revenue </v>
      </c>
      <c r="D39" t="str">
        <f>INDEX(Codes!$F:$F,MATCH('Code list'!$B39,Codes!$D:$D,0))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0" spans="2:4" x14ac:dyDescent="0.4">
      <c r="B40" t="str">
        <v>DCSALESQUOTA-S</v>
      </c>
      <c r="C40" t="str">
        <f>SUBSTITUTE(INDEX(Codes!$G:$G,MATCH('Code list'!$B40,Codes!$D:$D,0)),":","")</f>
        <v>SALESQUOTA Direct Cost</v>
      </c>
      <c r="D40" t="str">
        <f>INDEX(Codes!$F:$F,MATCH('Code list'!$B40,Codes!$D:$D,0))</f>
        <v>Sales FTE's that are driven by revenue and sales quota assumption. # of FTE's = ARR/obtained quota</v>
      </c>
    </row>
    <row r="41" spans="2:4" x14ac:dyDescent="0.4">
      <c r="B41" t="str">
        <v>DCV-S</v>
      </c>
      <c r="C41" t="str">
        <f>SUBSTITUTE(INDEX(Codes!$G:$G,MATCH('Code list'!$B41,Codes!$D:$D,0)),":","")</f>
        <v xml:space="preserve">DC volume driven </v>
      </c>
      <c r="D41" t="str">
        <f>INDEX(Codes!$F:$F,MATCH('Code list'!$B41,Codes!$D:$D,0))</f>
        <v xml:space="preserve">Secondary direct cost measuring the cost of goods sold. ONLY compatible with SR-P! Do not use with any other revenue codes other than SR-P. Multiplies # of orders by a COGS/unit assumption. </v>
      </c>
    </row>
    <row r="42" spans="2:4" x14ac:dyDescent="0.4">
      <c r="B42" t="str">
        <v>SUBCAC-S</v>
      </c>
      <c r="C42" t="str">
        <f>SUBSTITUTE(INDEX(Codes!$G:$G,MATCH('Code list'!$B42,Codes!$D:$D,0)),":","")</f>
        <v>New user acquisition cost</v>
      </c>
      <c r="D42" t="str">
        <f>INDEX(Codes!$F:$F,MATCH('Code list'!$B42,Codes!$D:$D,0))</f>
        <v xml:space="preserve">Secondary direct cost measuring the cost of goods sold. ONLY compatible with SR-P! Do not use with any other revenue codes other than SR-P. Multiplies # of orders by a COGS/unit assumption. </v>
      </c>
    </row>
    <row r="43" spans="2:4" x14ac:dyDescent="0.4">
      <c r="B43" t="str">
        <v>SALES-S</v>
      </c>
      <c r="C43" t="str">
        <f>SUBSTITUTE(INDEX(Codes!$G:$G,MATCH('Code list'!$B43,Codes!$D:$D,0)),":","")</f>
        <v>Sales</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DTERMY-S</v>
      </c>
      <c r="C44" t="str">
        <f>SUBSTITUTE(INDEX(Codes!$G:$G,MATCH('Code list'!$B44,Codes!$D:$D,0)),":","")</f>
        <v>Rolling fixed term debt - multiple borrowings w/ annual control</v>
      </c>
      <c r="D44" t="str">
        <f>INDEX(Codes!$F:$F,MATCH('Code list'!$B44,Codes!$D:$D,0))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5" spans="2:4" x14ac:dyDescent="0.4">
      <c r="B45" t="str">
        <v>WCINV-SSV</v>
      </c>
      <c r="C45" t="str">
        <f>SUBSTITUTE(INDEX(Codes!$G:$G,MATCH('Code list'!$B45,Codes!$D:$D,0)),":","")</f>
        <v xml:space="preserve">COGS w/ inventory - volume driven </v>
      </c>
      <c r="D45" t="str">
        <f>INDEX(Codes!$F:$F,MATCH('Code list'!$B45,Codes!$D:$D,0))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6" spans="2:4" x14ac:dyDescent="0.4">
      <c r="B46" t="str">
        <v>WCINVBATCH-SV</v>
      </c>
      <c r="C46" t="str">
        <f>SUBSTITUTE(INDEX(Codes!$G:$G,MATCH('Code list'!$B46,Codes!$D:$D,0)),":","")</f>
        <v xml:space="preserve">COGS w/ inventory - volume driven </v>
      </c>
      <c r="D46" t="str">
        <f>INDEX(Codes!$F:$F,MATCH('Code list'!$B46,Codes!$D:$D,0))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7" spans="2:4" x14ac:dyDescent="0.4">
      <c r="B47" t="str">
        <v>ADREV-S</v>
      </c>
      <c r="C47" t="str">
        <f>SUBSTITUTE(INDEX(Codes!$G:$G,MATCH('Code list'!$B47,Codes!$D:$D,0)),":","")</f>
        <v>Advertising revenue - secondary</v>
      </c>
      <c r="D47" t="str">
        <f>INDEX(Codes!$F:$F,MATCH('Code list'!$B47,Codes!$D:$D,0))</f>
        <v>Secondary advertising revenue. We take assumptions about # of impressions per (unit of primary volume) and then multiply the two to calculation # of impressions. We then take an assumption about revenue/impression to driven ad revenue</v>
      </c>
    </row>
    <row r="48" spans="2:4" x14ac:dyDescent="0.4">
      <c r="B48" t="str">
        <v>DCHC-S</v>
      </c>
      <c r="C48" t="str">
        <f>SUBSTITUTE(INDEX(Codes!$G:$G,MATCH('Code list'!$B48,Codes!$D:$D,0)),":","")</f>
        <v>Headcount - revenue driven</v>
      </c>
      <c r="D48" t="str">
        <f>INDEX(Codes!$F:$F,MATCH('Code list'!$B48,Codes!$D:$D,0))</f>
        <v>This is a secondary revenue driven direct cost where the revenue from the previous code combines with an assumption about revenue/FTE to drive # of FTE's. This is multiplied by a total compensation/year assumption to get to total headcount expense</v>
      </c>
    </row>
    <row r="49" spans="2:4" x14ac:dyDescent="0.4">
      <c r="B49" t="str">
        <v>DC-S</v>
      </c>
      <c r="C49" t="str">
        <f>SUBSTITUTE(INDEX(Codes!$G:$G,MATCH('Code list'!$B49,Codes!$D:$D,0)),":","")</f>
        <v>% of revenue direct cost</v>
      </c>
      <c r="D49" t="str">
        <f>INDEX(Codes!$F:$F,MATCH('Code list'!$B49,Codes!$D:$D,0))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0" spans="2:4" x14ac:dyDescent="0.4">
      <c r="B50" t="str">
        <v>DCSCAC-S</v>
      </c>
      <c r="C50" t="str">
        <f>SUBSTITUTE(INDEX(Codes!$G:$G,MATCH('Code list'!$B50,Codes!$D:$D,0)),":","")</f>
        <v>Seller acquisition cost</v>
      </c>
      <c r="D50" t="str">
        <f>INDEX(Codes!$F:$F,MATCH('Code list'!$B50,Codes!$D:$D,0))</f>
        <v>Secondary seller acquisition cost. This is used in a two sided marketplace where selleSR and buyeSR must be acquired. We take an assumption about # of selleSR per order to calculate # of new selleSR and then multiply by CAC to get the expense</v>
      </c>
    </row>
    <row r="51" spans="2:4" x14ac:dyDescent="0.4">
      <c r="B51" t="str">
        <v>FAINT-S</v>
      </c>
      <c r="C51" t="str">
        <f>SUBSTITUTE(INDEX(Codes!$G:$G,MATCH('Code list'!$B51,Codes!$D:$D,0)),":","")</f>
        <v>Volume driven secondary intangible assets</v>
      </c>
      <c r="D51" t="str">
        <f>INDEX(Codes!$F:$F,MATCH('Code list'!$B51,Codes!$D:$D,0))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2" spans="2:4" x14ac:dyDescent="0.4">
      <c r="B52" t="str">
        <v>FAPPE-S</v>
      </c>
      <c r="C52" t="str">
        <f>SUBSTITUTE(INDEX(Codes!$G:$G,MATCH('Code list'!$B52,Codes!$D:$D,0)),":","")</f>
        <v>Volume driven secondary PP&amp;E</v>
      </c>
      <c r="D52" t="str">
        <f>INDEX(Codes!$F:$F,MATCH('Code list'!$B52,Codes!$D:$D,0))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3" spans="2:4" x14ac:dyDescent="0.4">
      <c r="B53" t="str">
        <v>FAINTR-S</v>
      </c>
      <c r="C53" t="str">
        <f>SUBSTITUTE(INDEX(Codes!$G:$G,MATCH('Code list'!$B53,Codes!$D:$D,0)),":","")</f>
        <v>Revenue driven intangible assets</v>
      </c>
      <c r="D53" t="str">
        <f>INDEX(Codes!$F:$F,MATCH('Code list'!$B53,Codes!$D:$D,0))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4" spans="2:4" x14ac:dyDescent="0.4">
      <c r="B54" t="str">
        <v>FAPPER-S</v>
      </c>
      <c r="C54" t="str">
        <f>SUBSTITUTE(INDEX(Codes!$G:$G,MATCH('Code list'!$B54,Codes!$D:$D,0)),":","")</f>
        <v>Revenue driven PP&amp;E</v>
      </c>
      <c r="D54" t="str">
        <f>INDEX(Codes!$F:$F,MATCH('Code list'!$B54,Codes!$D:$D,0))</f>
        <v>This is a code for fixed assets that are driven by a revenue driver. Use this when you want to drive the amount of investment based on revenue. Ex. You need to to invest in $10k of software for every $1 million of revenue</v>
      </c>
    </row>
    <row r="55" spans="2:4" x14ac:dyDescent="0.4">
      <c r="B55" t="str">
        <v>LAMORT-S</v>
      </c>
      <c r="C55" t="str">
        <f>SUBSTITUTE(INDEX(Codes!$G:$G,MATCH('Code list'!$B55,Codes!$D:$D,0)),":","")</f>
        <v>Volume driven amortizing loan - no defaults</v>
      </c>
      <c r="D55" t="str">
        <f>INDEX(Codes!$F:$F,MATCH('Code list'!$B55,Codes!$D:$D,0))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6" spans="2:4" x14ac:dyDescent="0.4">
      <c r="B56" t="str">
        <v>LAMORTR-S</v>
      </c>
      <c r="C56" t="str">
        <f>SUBSTITUTE(INDEX(Codes!$G:$G,MATCH('Code list'!$B56,Codes!$D:$D,0)),":","")</f>
        <v>Revenue driven amortizing loan - no defaults</v>
      </c>
      <c r="D56" t="str">
        <f>INDEX(Codes!$F:$F,MATCH('Code list'!$B56,Codes!$D:$D,0))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7" spans="2:4" x14ac:dyDescent="0.4">
      <c r="B57" t="str">
        <v>PDC-S</v>
      </c>
      <c r="C57" t="str">
        <f>SUBSTITUTE(INDEX(Codes!$G:$G,MATCH('Code list'!$B57,Codes!$D:$D,0)),":","")</f>
        <v>Passthrough direct cost</v>
      </c>
      <c r="D57" t="str">
        <f>INDEX(Codes!$F:$F,MATCH('Code list'!$B57,Codes!$D:$D,0))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8" spans="2:4" x14ac:dyDescent="0.4">
      <c r="B58" t="str">
        <v>SUB-S</v>
      </c>
      <c r="C58" t="str">
        <f>SUBSTITUTE(INDEX(Codes!$G:$G,MATCH('Code list'!$B58,Codes!$D:$D,0)),":","")</f>
        <v>Subscription revenue - secondary volume driven</v>
      </c>
      <c r="D58" t="str">
        <f>INDEX(Codes!$F:$F,MATCH('Code list'!$B58,Codes!$D:$D,0))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9" spans="2:4" x14ac:dyDescent="0.4">
      <c r="B59" t="str">
        <v>GMV-S</v>
      </c>
      <c r="C59" t="str">
        <f>SUBSTITUTE(INDEX(Codes!$G:$G,MATCH('Code list'!$B59,Codes!$D:$D,0)),":","")</f>
        <v>Secondary GMV</v>
      </c>
      <c r="D59" t="str">
        <f>INDEX(Codes!$F:$F,MATCH('Code list'!$B59,Codes!$D:$D,0))</f>
        <v>Secondary GMV. This is a secondary marketplace revenue. We assume that the event code drives GMV and then take an assumption about percent penetration to calculate revenue from that GMV</v>
      </c>
    </row>
    <row r="60" spans="2:4" x14ac:dyDescent="0.4">
      <c r="B60" t="str">
        <v>SUBR-S</v>
      </c>
      <c r="C60" t="str">
        <f>SUBSTITUTE(INDEX(Codes!$G:$G,MATCH('Code list'!$B60,Codes!$D:$D,0)),":","")</f>
        <v>Subscription revenue - secondary revenue driven</v>
      </c>
      <c r="D60" t="str">
        <f>INDEX(Codes!$F:$F,MATCH('Code list'!$B60,Codes!$D:$D,0))</f>
        <v xml:space="preserve">Subscription revenue that is driven by revenue. We take an assumption about how many $ of primary revenue results in one new subscriber. </v>
      </c>
    </row>
    <row r="61" spans="2:4" x14ac:dyDescent="0.4">
      <c r="B61" t="str">
        <v>UEREV - S</v>
      </c>
      <c r="C61" t="str">
        <f>SUBSTITUTE(INDEX(Codes!$G:$G,MATCH('Code list'!$B61,Codes!$D:$D,0)),":","")</f>
        <v xml:space="preserve">Simple unearned revenue - revenue </v>
      </c>
      <c r="D61" t="str">
        <f>INDEX(Codes!$F:$F,MATCH('Code list'!$B61,Codes!$D:$D,0))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2" spans="2:4" x14ac:dyDescent="0.4">
      <c r="B62" t="str">
        <v>SPLIT-SV-VR</v>
      </c>
      <c r="C62" t="str">
        <f>SUBSTITUTE(INDEX(Codes!$G:$G,MATCH('Code list'!$B62,Codes!$D:$D,0)),":","")</f>
        <v>Split volume into two categories - unit</v>
      </c>
      <c r="D62" t="str">
        <f>INDEX(Codes!$F:$F,MATCH('Code list'!$B62,Codes!$D:$D,0))</f>
        <v>This modifies a volume by assuming some percentage of the primary volume driver is "faulty". It procudes a new primary volume driver that deducts the percentage that are faulty</v>
      </c>
    </row>
    <row r="63" spans="2:4" x14ac:dyDescent="0.4">
      <c r="B63" t="str">
        <v>DAMORT-S</v>
      </c>
      <c r="C63" t="str">
        <f>SUBSTITUTE(INDEX(Codes!$G:$G,MATCH('Code list'!$B63,Codes!$D:$D,0)),":","")</f>
        <v>Simple amortizing debt</v>
      </c>
      <c r="D63" t="str">
        <f>INDEX(Codes!$F:$F,MATCH('Code list'!$B63,Codes!$D:$D,0))</f>
        <v xml:space="preserve">Fixed amortizing debt. This is a simple debt with straightline amortization that is fixed and not being driven by any volume. </v>
      </c>
    </row>
    <row r="64" spans="2:4" x14ac:dyDescent="0.4">
      <c r="B64" t="str">
        <v>F codes</v>
      </c>
      <c r="C64" t="str">
        <f>SUBSTITUTE(INDEX(Codes!$G:$G,MATCH('Code list'!$B64,Codes!$D:$D,0)),":","")</f>
        <v>F codes</v>
      </c>
      <c r="D64" t="str">
        <f>INDEX(Codes!$F:$F,MATCH('Code list'!$B64,Codes!$D:$D,0))</f>
        <v>F codes</v>
      </c>
    </row>
    <row r="65" spans="2:4" x14ac:dyDescent="0.4">
      <c r="B65" t="str">
        <v>FCCA-F</v>
      </c>
      <c r="C65" t="str">
        <f>SUBSTITUTE(INDEX(Codes!$G:$G,MATCH('Code list'!$B65,Codes!$D:$D,0)),":","")</f>
        <v>Fixed constant current asset</v>
      </c>
      <c r="D65" t="str">
        <f>INDEX(Codes!$F:$F,MATCH('Code list'!$B65,Codes!$D:$D,0))</f>
        <v xml:space="preserve">Fixed constant current asset. This is a hard coded asset with no logic. Use this when the client says "we have x asset on our books" that doesn't change. </v>
      </c>
    </row>
    <row r="66" spans="2:4" x14ac:dyDescent="0.4">
      <c r="B66" t="str">
        <v>FCCL-F</v>
      </c>
      <c r="C66" t="str">
        <f>SUBSTITUTE(INDEX(Codes!$G:$G,MATCH('Code list'!$B66,Codes!$D:$D,0)),":","")</f>
        <v>Fixed constant current liability</v>
      </c>
      <c r="D66" t="str">
        <f>INDEX(Codes!$F:$F,MATCH('Code list'!$B66,Codes!$D:$D,0))</f>
        <v xml:space="preserve">Fixed constant liability. This is a hard coded asset with no logic. Use this when the client says "we have x asset on our books" that doesn't change. </v>
      </c>
    </row>
    <row r="67" spans="2:4" x14ac:dyDescent="0.4">
      <c r="B67" t="str">
        <v>FCLTA-F</v>
      </c>
      <c r="C67" t="str">
        <f>SUBSTITUTE(INDEX(Codes!$G:$G,MATCH('Code list'!$B67,Codes!$D:$D,0)),":","")</f>
        <v>Fixed constant current asset</v>
      </c>
      <c r="D67" t="str">
        <f>INDEX(Codes!$F:$F,MATCH('Code list'!$B67,Codes!$D:$D,0))</f>
        <v>Fixed constant fixed asset. This is a hard coded asset with no logic. Use this when the client says "we have x asset on our books" that doesn't change. Only use this code if the client specifies that the asset is long-term in nature. By default, select FCCL</v>
      </c>
    </row>
    <row r="68" spans="2:4" x14ac:dyDescent="0.4">
      <c r="B68" t="str">
        <v>FCLTL-F</v>
      </c>
      <c r="C68" t="str">
        <f>SUBSTITUTE(INDEX(Codes!$G:$G,MATCH('Code list'!$B68,Codes!$D:$D,0)),":","")</f>
        <v>Fixed constant long-term liability</v>
      </c>
      <c r="D68" t="str">
        <f>INDEX(Codes!$F:$F,MATCH('Code list'!$B68,Codes!$D:$D,0))</f>
        <v>Fixed long-term liability. This is a hard coded asset with no logic. Use this when the client says "we have x asset on our books" that doesn't change. Only use this if the client specifies that the liability is long-term in nature</v>
      </c>
    </row>
    <row r="69" spans="2:4" x14ac:dyDescent="0.4">
      <c r="B69" t="str">
        <v>DAMORT-F</v>
      </c>
      <c r="C69" t="str">
        <f>SUBSTITUTE(INDEX(Codes!$G:$G,MATCH('Code list'!$B69,Codes!$D:$D,0)),":","")</f>
        <v>Simple amortizing debt</v>
      </c>
      <c r="D69" t="str">
        <f>INDEX(Codes!$F:$F,MATCH('Code list'!$B69,Codes!$D:$D,0))</f>
        <v xml:space="preserve">Fixed amortizing debt. This is a simple debt with straightline amortization that is fixed and not being driven by any volume. </v>
      </c>
    </row>
    <row r="70" spans="2:4" x14ac:dyDescent="0.4">
      <c r="B70" t="str">
        <v>DTERMY-F</v>
      </c>
      <c r="C70" t="str">
        <f>SUBSTITUTE(INDEX(Codes!$G:$G,MATCH('Code list'!$B70,Codes!$D:$D,0)),":","")</f>
        <v>Rolling fixed term debt - multiple borrowings w/ annual control</v>
      </c>
      <c r="D70" t="str">
        <f>INDEX(Codes!$F:$F,MATCH('Code list'!$B70,Codes!$D:$D,0))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1" spans="2:4" x14ac:dyDescent="0.4">
      <c r="B71" t="str">
        <v>LTERMY-F</v>
      </c>
      <c r="C71" t="str">
        <f>SUBSTITUTE(INDEX(Codes!$G:$G,MATCH('Code list'!$B71,Codes!$D:$D,0)),":","")</f>
        <v>Rolling fixed term loan - multiple borrowings w/ annual control</v>
      </c>
      <c r="D71" t="str">
        <f>INDEX(Codes!$F:$F,MATCH('Code list'!$B71,Codes!$D:$D,0))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2" spans="2:4" x14ac:dyDescent="0.4">
      <c r="B72" t="str">
        <v>DTERM1-F</v>
      </c>
      <c r="C72" t="str">
        <f>SUBSTITUTE(INDEX(Codes!$G:$G,MATCH('Code list'!$B72,Codes!$D:$D,0)),":","")</f>
        <v>Fixed term debt - one-time borrowing</v>
      </c>
      <c r="D72" t="str">
        <f>INDEX(Codes!$F:$F,MATCH('Code list'!$B72,Codes!$D:$D,0))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73" spans="2:4" x14ac:dyDescent="0.4">
      <c r="B73" t="str">
        <v>FAPPE-F</v>
      </c>
    </row>
    <row r="74" spans="2:4" x14ac:dyDescent="0.4">
      <c r="B74" t="str">
        <v>FAINT-F</v>
      </c>
    </row>
    <row r="75" spans="2:4" x14ac:dyDescent="0.4">
      <c r="B75" t="str">
        <v>FAPPELIST-F</v>
      </c>
    </row>
    <row r="76" spans="2:4" x14ac:dyDescent="0.4">
      <c r="B76" t="str">
        <v>AOV-TR-RV</v>
      </c>
    </row>
    <row r="77" spans="2:4" x14ac:dyDescent="0.4">
      <c r="B77" t="str">
        <v>VOV-TV-V</v>
      </c>
    </row>
    <row r="78" spans="2:4" x14ac:dyDescent="0.4">
      <c r="B78" t="str">
        <v>FAIL-TV-V</v>
      </c>
    </row>
    <row r="79" spans="2:4" x14ac:dyDescent="0.4">
      <c r="B79" t="str">
        <v>SEASON MONTHL-TV-V</v>
      </c>
    </row>
    <row r="80" spans="2:4" x14ac:dyDescent="0.4">
      <c r="B80" t="str">
        <v>SEASON MONTHL-TR-R</v>
      </c>
    </row>
    <row r="81" spans="2:2" x14ac:dyDescent="0.4">
      <c r="B81" t="str">
        <v>SEASON QUARTER-TR-R</v>
      </c>
    </row>
    <row r="82" spans="2:2" x14ac:dyDescent="0.4">
      <c r="B82" t="str">
        <v>SEASON QUARTER-TV-V</v>
      </c>
    </row>
    <row r="83" spans="2:2" x14ac:dyDescent="0.4">
      <c r="B83" t="str">
        <v>TOGGLE-TV-V</v>
      </c>
    </row>
    <row r="84" spans="2:2" x14ac:dyDescent="0.4">
      <c r="B84" t="str">
        <v>IS CODES</v>
      </c>
    </row>
    <row r="85" spans="2:2" x14ac:dyDescent="0.4">
      <c r="B85" t="str">
        <v>WCAR-IS</v>
      </c>
    </row>
    <row r="86" spans="2:2" x14ac:dyDescent="0.4">
      <c r="B86" t="str">
        <v>WCINV-IS</v>
      </c>
    </row>
    <row r="87" spans="2:2" x14ac:dyDescent="0.4">
      <c r="B87" t="str">
        <v>WCAP-IS</v>
      </c>
    </row>
    <row r="88" spans="2:2" x14ac:dyDescent="0.4">
      <c r="B88" t="str">
        <v>WCUR-IS</v>
      </c>
    </row>
    <row r="89" spans="2:2" x14ac:dyDescent="0.4">
      <c r="B89" t="str">
        <v>WCPP-IS</v>
      </c>
    </row>
    <row r="90" spans="2:2" x14ac:dyDescent="0.4">
      <c r="B90"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860"/>
  <sheetViews>
    <sheetView showGridLines="0" tabSelected="1" zoomScale="85" zoomScaleNormal="85" workbookViewId="0">
      <pane xSplit="7" ySplit="9" topLeftCell="H2282" activePane="bottomRight" state="frozen"/>
      <selection pane="topRight" activeCell="H1" sqref="H1"/>
      <selection pane="bottomLeft" activeCell="A8" sqref="A8"/>
      <selection pane="bottomRight" activeCell="G2289" sqref="G2289"/>
    </sheetView>
  </sheetViews>
  <sheetFormatPr defaultRowHeight="14.6" outlineLevelRow="2"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outlineLevel="1" x14ac:dyDescent="0.4">
      <c r="G3" s="13"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ROW()&amp;" "&amp;D12</f>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 t="shared" ref="R20:AW20" si="16">ADDRESS(ROW(R16),COLUMN(R16),2)</f>
        <v>R$16</v>
      </c>
      <c r="S20" s="223" t="str">
        <f t="shared" si="16"/>
        <v>S$16</v>
      </c>
      <c r="T20" s="223" t="str">
        <f t="shared" si="16"/>
        <v>T$16</v>
      </c>
      <c r="U20" s="223" t="str">
        <f t="shared" si="16"/>
        <v>U$16</v>
      </c>
      <c r="V20" s="223" t="str">
        <f t="shared" si="16"/>
        <v>V$16</v>
      </c>
      <c r="W20" s="223" t="str">
        <f t="shared" si="16"/>
        <v>W$16</v>
      </c>
      <c r="X20" s="223" t="str">
        <f t="shared" si="16"/>
        <v>X$16</v>
      </c>
      <c r="Y20" s="223" t="str">
        <f t="shared" si="16"/>
        <v>Y$16</v>
      </c>
      <c r="Z20" s="223" t="str">
        <f t="shared" si="16"/>
        <v>Z$16</v>
      </c>
      <c r="AA20" s="223" t="str">
        <f t="shared" si="16"/>
        <v>AA$16</v>
      </c>
      <c r="AB20" s="223" t="str">
        <f t="shared" si="16"/>
        <v>AB$16</v>
      </c>
      <c r="AC20" s="223" t="str">
        <f t="shared" si="16"/>
        <v>AC$16</v>
      </c>
      <c r="AD20" s="223" t="str">
        <f t="shared" si="16"/>
        <v>AD$16</v>
      </c>
      <c r="AE20" s="223" t="str">
        <f t="shared" si="16"/>
        <v>AE$16</v>
      </c>
      <c r="AF20" s="223" t="str">
        <f t="shared" si="16"/>
        <v>AF$16</v>
      </c>
      <c r="AG20" s="223" t="str">
        <f t="shared" si="16"/>
        <v>AG$16</v>
      </c>
      <c r="AH20" s="223" t="str">
        <f t="shared" si="16"/>
        <v>AH$16</v>
      </c>
      <c r="AI20" s="223" t="str">
        <f t="shared" si="16"/>
        <v>AI$16</v>
      </c>
      <c r="AJ20" s="223" t="str">
        <f t="shared" si="16"/>
        <v>AJ$16</v>
      </c>
      <c r="AK20" s="223" t="str">
        <f t="shared" si="16"/>
        <v>AK$16</v>
      </c>
      <c r="AL20" s="223" t="str">
        <f t="shared" si="16"/>
        <v>AL$16</v>
      </c>
      <c r="AM20" s="223" t="str">
        <f t="shared" si="16"/>
        <v>AM$16</v>
      </c>
      <c r="AN20" s="223" t="str">
        <f t="shared" si="16"/>
        <v>AN$16</v>
      </c>
      <c r="AO20" s="223" t="str">
        <f t="shared" si="16"/>
        <v>AO$16</v>
      </c>
      <c r="AP20" s="223" t="str">
        <f t="shared" si="16"/>
        <v>AP$16</v>
      </c>
      <c r="AQ20" s="223" t="str">
        <f t="shared" si="16"/>
        <v>AQ$16</v>
      </c>
      <c r="AR20" s="223" t="str">
        <f t="shared" si="16"/>
        <v>AR$16</v>
      </c>
      <c r="AS20" s="223" t="str">
        <f t="shared" si="16"/>
        <v>AS$16</v>
      </c>
      <c r="AT20" s="223" t="str">
        <f t="shared" si="16"/>
        <v>AT$16</v>
      </c>
      <c r="AU20" s="223" t="str">
        <f t="shared" si="16"/>
        <v>AU$16</v>
      </c>
      <c r="AV20" s="223" t="str">
        <f t="shared" si="16"/>
        <v>AV$16</v>
      </c>
      <c r="AW20" s="223" t="str">
        <f t="shared" si="16"/>
        <v>AW$16</v>
      </c>
      <c r="AX20" s="223" t="str">
        <f t="shared" ref="AX20:CC20" si="17">ADDRESS(ROW(AX16),COLUMN(AX16),2)</f>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ref="CD20:CL20" si="18">ADDRESS(ROW(CD16),COLUMN(CD16),2)</f>
        <v>CD$16</v>
      </c>
      <c r="CE20" s="223" t="str">
        <f t="shared" si="18"/>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L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si="19"/>
        <v>DL$16</v>
      </c>
    </row>
    <row r="21" spans="1:116" x14ac:dyDescent="0.4">
      <c r="A21" s="221"/>
      <c r="G21" s="174" t="str">
        <f>G17</f>
        <v>Primary volume driver</v>
      </c>
      <c r="H21" s="174"/>
      <c r="I21" s="197"/>
      <c r="J21" s="197"/>
      <c r="K21" s="197"/>
      <c r="L21" s="197"/>
      <c r="M21" s="197"/>
      <c r="N21" s="197"/>
      <c r="O21" s="197"/>
      <c r="P21" s="197"/>
      <c r="R21" s="223" t="str">
        <f t="shared" ref="R21:AW21" si="20">ADDRESS(ROW(R17),COLUMN(R17),2)</f>
        <v>R$17</v>
      </c>
      <c r="S21" s="223" t="str">
        <f t="shared" si="20"/>
        <v>S$17</v>
      </c>
      <c r="T21" s="223" t="str">
        <f t="shared" si="20"/>
        <v>T$17</v>
      </c>
      <c r="U21" s="223" t="str">
        <f t="shared" si="20"/>
        <v>U$17</v>
      </c>
      <c r="V21" s="223" t="str">
        <f t="shared" si="20"/>
        <v>V$17</v>
      </c>
      <c r="W21" s="223" t="str">
        <f t="shared" si="20"/>
        <v>W$17</v>
      </c>
      <c r="X21" s="223" t="str">
        <f t="shared" si="20"/>
        <v>X$17</v>
      </c>
      <c r="Y21" s="223" t="str">
        <f t="shared" si="20"/>
        <v>Y$17</v>
      </c>
      <c r="Z21" s="223" t="str">
        <f t="shared" si="20"/>
        <v>Z$17</v>
      </c>
      <c r="AA21" s="223" t="str">
        <f t="shared" si="20"/>
        <v>AA$17</v>
      </c>
      <c r="AB21" s="223" t="str">
        <f t="shared" si="20"/>
        <v>AB$17</v>
      </c>
      <c r="AC21" s="223" t="str">
        <f t="shared" si="20"/>
        <v>AC$17</v>
      </c>
      <c r="AD21" s="223" t="str">
        <f t="shared" si="20"/>
        <v>AD$17</v>
      </c>
      <c r="AE21" s="223" t="str">
        <f t="shared" si="20"/>
        <v>AE$17</v>
      </c>
      <c r="AF21" s="223" t="str">
        <f t="shared" si="20"/>
        <v>AF$17</v>
      </c>
      <c r="AG21" s="223" t="str">
        <f t="shared" si="20"/>
        <v>AG$17</v>
      </c>
      <c r="AH21" s="223" t="str">
        <f t="shared" si="20"/>
        <v>AH$17</v>
      </c>
      <c r="AI21" s="223" t="str">
        <f t="shared" si="20"/>
        <v>AI$17</v>
      </c>
      <c r="AJ21" s="223" t="str">
        <f t="shared" si="20"/>
        <v>AJ$17</v>
      </c>
      <c r="AK21" s="223" t="str">
        <f t="shared" si="20"/>
        <v>AK$17</v>
      </c>
      <c r="AL21" s="223" t="str">
        <f t="shared" si="20"/>
        <v>AL$17</v>
      </c>
      <c r="AM21" s="223" t="str">
        <f t="shared" si="20"/>
        <v>AM$17</v>
      </c>
      <c r="AN21" s="223" t="str">
        <f t="shared" si="20"/>
        <v>AN$17</v>
      </c>
      <c r="AO21" s="223" t="str">
        <f t="shared" si="20"/>
        <v>AO$17</v>
      </c>
      <c r="AP21" s="223" t="str">
        <f t="shared" si="20"/>
        <v>AP$17</v>
      </c>
      <c r="AQ21" s="223" t="str">
        <f t="shared" si="20"/>
        <v>AQ$17</v>
      </c>
      <c r="AR21" s="223" t="str">
        <f t="shared" si="20"/>
        <v>AR$17</v>
      </c>
      <c r="AS21" s="223" t="str">
        <f t="shared" si="20"/>
        <v>AS$17</v>
      </c>
      <c r="AT21" s="223" t="str">
        <f t="shared" si="20"/>
        <v>AT$17</v>
      </c>
      <c r="AU21" s="223" t="str">
        <f t="shared" si="20"/>
        <v>AU$17</v>
      </c>
      <c r="AV21" s="223" t="str">
        <f t="shared" si="20"/>
        <v>AV$17</v>
      </c>
      <c r="AW21" s="223" t="str">
        <f t="shared" si="20"/>
        <v>AW$17</v>
      </c>
      <c r="AX21" s="223" t="str">
        <f t="shared" ref="AX21:CC21" si="21">ADDRESS(ROW(AX17),COLUMN(AX17),2)</f>
        <v>AX$17</v>
      </c>
      <c r="AY21" s="223" t="str">
        <f t="shared" si="21"/>
        <v>AY$17</v>
      </c>
      <c r="AZ21" s="223" t="str">
        <f t="shared" si="21"/>
        <v>AZ$17</v>
      </c>
      <c r="BA21" s="223" t="str">
        <f t="shared" si="21"/>
        <v>BA$17</v>
      </c>
      <c r="BB21" s="223" t="str">
        <f t="shared" si="21"/>
        <v>BB$17</v>
      </c>
      <c r="BC21" s="223" t="str">
        <f t="shared" si="21"/>
        <v>BC$17</v>
      </c>
      <c r="BD21" s="223" t="str">
        <f t="shared" si="21"/>
        <v>BD$17</v>
      </c>
      <c r="BE21" s="223" t="str">
        <f t="shared" si="21"/>
        <v>BE$17</v>
      </c>
      <c r="BF21" s="223" t="str">
        <f t="shared" si="21"/>
        <v>BF$17</v>
      </c>
      <c r="BG21" s="223" t="str">
        <f t="shared" si="21"/>
        <v>BG$17</v>
      </c>
      <c r="BH21" s="223" t="str">
        <f t="shared" si="21"/>
        <v>BH$17</v>
      </c>
      <c r="BI21" s="223" t="str">
        <f t="shared" si="21"/>
        <v>BI$17</v>
      </c>
      <c r="BJ21" s="223" t="str">
        <f t="shared" si="21"/>
        <v>BJ$17</v>
      </c>
      <c r="BK21" s="223" t="str">
        <f t="shared" si="21"/>
        <v>BK$17</v>
      </c>
      <c r="BL21" s="223" t="str">
        <f t="shared" si="21"/>
        <v>BL$17</v>
      </c>
      <c r="BM21" s="223" t="str">
        <f t="shared" si="21"/>
        <v>BM$17</v>
      </c>
      <c r="BN21" s="223" t="str">
        <f t="shared" si="21"/>
        <v>BN$17</v>
      </c>
      <c r="BO21" s="223" t="str">
        <f t="shared" si="21"/>
        <v>BO$17</v>
      </c>
      <c r="BP21" s="223" t="str">
        <f t="shared" si="21"/>
        <v>BP$17</v>
      </c>
      <c r="BQ21" s="223" t="str">
        <f t="shared" si="21"/>
        <v>BQ$17</v>
      </c>
      <c r="BR21" s="223" t="str">
        <f t="shared" si="21"/>
        <v>BR$17</v>
      </c>
      <c r="BS21" s="223" t="str">
        <f t="shared" si="21"/>
        <v>BS$17</v>
      </c>
      <c r="BT21" s="223" t="str">
        <f t="shared" si="21"/>
        <v>BT$17</v>
      </c>
      <c r="BU21" s="223" t="str">
        <f t="shared" si="21"/>
        <v>BU$17</v>
      </c>
      <c r="BV21" s="223" t="str">
        <f t="shared" si="21"/>
        <v>BV$17</v>
      </c>
      <c r="BW21" s="223" t="str">
        <f t="shared" si="21"/>
        <v>BW$17</v>
      </c>
      <c r="BX21" s="223" t="str">
        <f t="shared" si="21"/>
        <v>BX$17</v>
      </c>
      <c r="BY21" s="223" t="str">
        <f t="shared" si="21"/>
        <v>BY$17</v>
      </c>
      <c r="BZ21" s="223" t="str">
        <f t="shared" si="21"/>
        <v>BZ$17</v>
      </c>
      <c r="CA21" s="223" t="str">
        <f t="shared" si="21"/>
        <v>CA$17</v>
      </c>
      <c r="CB21" s="223" t="str">
        <f t="shared" si="21"/>
        <v>CB$17</v>
      </c>
      <c r="CC21" s="223" t="str">
        <f t="shared" si="21"/>
        <v>CC$17</v>
      </c>
      <c r="CD21" s="223" t="str">
        <f t="shared" ref="CD21:CL21" si="22">ADDRESS(ROW(CD17),COLUMN(CD17),2)</f>
        <v>CD$17</v>
      </c>
      <c r="CE21" s="223" t="str">
        <f t="shared" si="22"/>
        <v>CE$17</v>
      </c>
      <c r="CF21" s="223" t="str">
        <f t="shared" si="22"/>
        <v>CF$17</v>
      </c>
      <c r="CG21" s="223" t="str">
        <f t="shared" si="22"/>
        <v>CG$17</v>
      </c>
      <c r="CH21" s="223" t="str">
        <f t="shared" si="22"/>
        <v>CH$17</v>
      </c>
      <c r="CI21" s="223" t="str">
        <f t="shared" si="22"/>
        <v>CI$17</v>
      </c>
      <c r="CJ21" s="223" t="str">
        <f t="shared" si="22"/>
        <v>CJ$17</v>
      </c>
      <c r="CK21" s="223" t="str">
        <f t="shared" si="22"/>
        <v>CK$17</v>
      </c>
      <c r="CL21" s="223" t="str">
        <f t="shared" si="22"/>
        <v>CL$17</v>
      </c>
      <c r="CN21" s="197"/>
      <c r="CO21" s="223" t="str">
        <f t="shared" ref="CO21:DL21" si="23">ADDRESS(ROW(CO17),COLUMN(CO17),2)</f>
        <v>CO$17</v>
      </c>
      <c r="CP21" s="223" t="str">
        <f t="shared" si="23"/>
        <v>CP$17</v>
      </c>
      <c r="CQ21" s="223" t="str">
        <f t="shared" si="23"/>
        <v>CQ$17</v>
      </c>
      <c r="CR21" s="223" t="str">
        <f t="shared" si="23"/>
        <v>CR$17</v>
      </c>
      <c r="CS21" s="223" t="str">
        <f t="shared" si="23"/>
        <v>CS$17</v>
      </c>
      <c r="CT21" s="223" t="str">
        <f t="shared" si="23"/>
        <v>CT$17</v>
      </c>
      <c r="CU21" s="223" t="str">
        <f t="shared" si="23"/>
        <v>CU$17</v>
      </c>
      <c r="CV21" s="223" t="str">
        <f t="shared" si="23"/>
        <v>CV$17</v>
      </c>
      <c r="CW21" s="223" t="str">
        <f t="shared" si="23"/>
        <v>CW$17</v>
      </c>
      <c r="CX21" s="223" t="str">
        <f t="shared" si="23"/>
        <v>CX$17</v>
      </c>
      <c r="CY21" s="223" t="str">
        <f t="shared" si="23"/>
        <v>CY$17</v>
      </c>
      <c r="CZ21" s="223" t="str">
        <f t="shared" si="23"/>
        <v>CZ$17</v>
      </c>
      <c r="DA21" s="223" t="str">
        <f t="shared" si="23"/>
        <v>DA$17</v>
      </c>
      <c r="DB21" s="223" t="str">
        <f t="shared" si="23"/>
        <v>DB$17</v>
      </c>
      <c r="DC21" s="223" t="str">
        <f t="shared" si="23"/>
        <v>DC$17</v>
      </c>
      <c r="DD21" s="223" t="str">
        <f t="shared" si="23"/>
        <v>DD$17</v>
      </c>
      <c r="DE21" s="223" t="str">
        <f t="shared" si="23"/>
        <v>DE$17</v>
      </c>
      <c r="DF21" s="223" t="str">
        <f t="shared" si="23"/>
        <v>DF$17</v>
      </c>
      <c r="DG21" s="223" t="str">
        <f t="shared" si="23"/>
        <v>DG$17</v>
      </c>
      <c r="DH21" s="223" t="str">
        <f t="shared" si="23"/>
        <v>DH$17</v>
      </c>
      <c r="DI21" s="223" t="str">
        <f t="shared" si="23"/>
        <v>DI$17</v>
      </c>
      <c r="DJ21" s="223" t="str">
        <f t="shared" si="23"/>
        <v>DJ$17</v>
      </c>
      <c r="DK21" s="223" t="str">
        <f t="shared" si="23"/>
        <v>DK$17</v>
      </c>
      <c r="DL21" s="223" t="str">
        <f t="shared" si="23"/>
        <v>DL$17</v>
      </c>
    </row>
    <row r="22" spans="1:116" x14ac:dyDescent="0.4">
      <c r="A22" s="221"/>
      <c r="G22" s="174" t="str">
        <f>G18</f>
        <v>Secondary revenue driver</v>
      </c>
      <c r="H22" s="174"/>
      <c r="I22" s="197"/>
      <c r="J22" s="197"/>
      <c r="K22" s="197"/>
      <c r="L22" s="197"/>
      <c r="M22" s="197"/>
      <c r="N22" s="197"/>
      <c r="O22" s="197"/>
      <c r="P22" s="197"/>
      <c r="R22" s="223" t="str">
        <f t="shared" ref="R22:AW22" si="24">ADDRESS(ROW(R18),COLUMN(R18),2)</f>
        <v>R$18</v>
      </c>
      <c r="S22" s="223" t="str">
        <f t="shared" si="24"/>
        <v>S$18</v>
      </c>
      <c r="T22" s="223" t="str">
        <f t="shared" si="24"/>
        <v>T$18</v>
      </c>
      <c r="U22" s="223" t="str">
        <f t="shared" si="24"/>
        <v>U$18</v>
      </c>
      <c r="V22" s="223" t="str">
        <f t="shared" si="24"/>
        <v>V$18</v>
      </c>
      <c r="W22" s="223" t="str">
        <f t="shared" si="24"/>
        <v>W$18</v>
      </c>
      <c r="X22" s="223" t="str">
        <f t="shared" si="24"/>
        <v>X$18</v>
      </c>
      <c r="Y22" s="223" t="str">
        <f t="shared" si="24"/>
        <v>Y$18</v>
      </c>
      <c r="Z22" s="223" t="str">
        <f t="shared" si="24"/>
        <v>Z$18</v>
      </c>
      <c r="AA22" s="223" t="str">
        <f t="shared" si="24"/>
        <v>AA$18</v>
      </c>
      <c r="AB22" s="223" t="str">
        <f t="shared" si="24"/>
        <v>AB$18</v>
      </c>
      <c r="AC22" s="223" t="str">
        <f t="shared" si="24"/>
        <v>AC$18</v>
      </c>
      <c r="AD22" s="223" t="str">
        <f t="shared" si="24"/>
        <v>AD$18</v>
      </c>
      <c r="AE22" s="223" t="str">
        <f t="shared" si="24"/>
        <v>AE$18</v>
      </c>
      <c r="AF22" s="223" t="str">
        <f t="shared" si="24"/>
        <v>AF$18</v>
      </c>
      <c r="AG22" s="223" t="str">
        <f t="shared" si="24"/>
        <v>AG$18</v>
      </c>
      <c r="AH22" s="223" t="str">
        <f t="shared" si="24"/>
        <v>AH$18</v>
      </c>
      <c r="AI22" s="223" t="str">
        <f t="shared" si="24"/>
        <v>AI$18</v>
      </c>
      <c r="AJ22" s="223" t="str">
        <f t="shared" si="24"/>
        <v>AJ$18</v>
      </c>
      <c r="AK22" s="223" t="str">
        <f t="shared" si="24"/>
        <v>AK$18</v>
      </c>
      <c r="AL22" s="223" t="str">
        <f t="shared" si="24"/>
        <v>AL$18</v>
      </c>
      <c r="AM22" s="223" t="str">
        <f t="shared" si="24"/>
        <v>AM$18</v>
      </c>
      <c r="AN22" s="223" t="str">
        <f t="shared" si="24"/>
        <v>AN$18</v>
      </c>
      <c r="AO22" s="223" t="str">
        <f t="shared" si="24"/>
        <v>AO$18</v>
      </c>
      <c r="AP22" s="223" t="str">
        <f t="shared" si="24"/>
        <v>AP$18</v>
      </c>
      <c r="AQ22" s="223" t="str">
        <f t="shared" si="24"/>
        <v>AQ$18</v>
      </c>
      <c r="AR22" s="223" t="str">
        <f t="shared" si="24"/>
        <v>AR$18</v>
      </c>
      <c r="AS22" s="223" t="str">
        <f t="shared" si="24"/>
        <v>AS$18</v>
      </c>
      <c r="AT22" s="223" t="str">
        <f t="shared" si="24"/>
        <v>AT$18</v>
      </c>
      <c r="AU22" s="223" t="str">
        <f t="shared" si="24"/>
        <v>AU$18</v>
      </c>
      <c r="AV22" s="223" t="str">
        <f t="shared" si="24"/>
        <v>AV$18</v>
      </c>
      <c r="AW22" s="223" t="str">
        <f t="shared" si="24"/>
        <v>AW$18</v>
      </c>
      <c r="AX22" s="223" t="str">
        <f t="shared" ref="AX22:CC22" si="25">ADDRESS(ROW(AX18),COLUMN(AX18),2)</f>
        <v>AX$18</v>
      </c>
      <c r="AY22" s="223" t="str">
        <f t="shared" si="25"/>
        <v>AY$18</v>
      </c>
      <c r="AZ22" s="223" t="str">
        <f t="shared" si="25"/>
        <v>AZ$18</v>
      </c>
      <c r="BA22" s="223" t="str">
        <f t="shared" si="25"/>
        <v>BA$18</v>
      </c>
      <c r="BB22" s="223" t="str">
        <f t="shared" si="25"/>
        <v>BB$18</v>
      </c>
      <c r="BC22" s="223" t="str">
        <f t="shared" si="25"/>
        <v>BC$18</v>
      </c>
      <c r="BD22" s="223" t="str">
        <f t="shared" si="25"/>
        <v>BD$18</v>
      </c>
      <c r="BE22" s="223" t="str">
        <f t="shared" si="25"/>
        <v>BE$18</v>
      </c>
      <c r="BF22" s="223" t="str">
        <f t="shared" si="25"/>
        <v>BF$18</v>
      </c>
      <c r="BG22" s="223" t="str">
        <f t="shared" si="25"/>
        <v>BG$18</v>
      </c>
      <c r="BH22" s="223" t="str">
        <f t="shared" si="25"/>
        <v>BH$18</v>
      </c>
      <c r="BI22" s="223" t="str">
        <f t="shared" si="25"/>
        <v>BI$18</v>
      </c>
      <c r="BJ22" s="223" t="str">
        <f t="shared" si="25"/>
        <v>BJ$18</v>
      </c>
      <c r="BK22" s="223" t="str">
        <f t="shared" si="25"/>
        <v>BK$18</v>
      </c>
      <c r="BL22" s="223" t="str">
        <f t="shared" si="25"/>
        <v>BL$18</v>
      </c>
      <c r="BM22" s="223" t="str">
        <f t="shared" si="25"/>
        <v>BM$18</v>
      </c>
      <c r="BN22" s="223" t="str">
        <f t="shared" si="25"/>
        <v>BN$18</v>
      </c>
      <c r="BO22" s="223" t="str">
        <f t="shared" si="25"/>
        <v>BO$18</v>
      </c>
      <c r="BP22" s="223" t="str">
        <f t="shared" si="25"/>
        <v>BP$18</v>
      </c>
      <c r="BQ22" s="223" t="str">
        <f t="shared" si="25"/>
        <v>BQ$18</v>
      </c>
      <c r="BR22" s="223" t="str">
        <f t="shared" si="25"/>
        <v>BR$18</v>
      </c>
      <c r="BS22" s="223" t="str">
        <f t="shared" si="25"/>
        <v>BS$18</v>
      </c>
      <c r="BT22" s="223" t="str">
        <f t="shared" si="25"/>
        <v>BT$18</v>
      </c>
      <c r="BU22" s="223" t="str">
        <f t="shared" si="25"/>
        <v>BU$18</v>
      </c>
      <c r="BV22" s="223" t="str">
        <f t="shared" si="25"/>
        <v>BV$18</v>
      </c>
      <c r="BW22" s="223" t="str">
        <f t="shared" si="25"/>
        <v>BW$18</v>
      </c>
      <c r="BX22" s="223" t="str">
        <f t="shared" si="25"/>
        <v>BX$18</v>
      </c>
      <c r="BY22" s="223" t="str">
        <f t="shared" si="25"/>
        <v>BY$18</v>
      </c>
      <c r="BZ22" s="223" t="str">
        <f t="shared" si="25"/>
        <v>BZ$18</v>
      </c>
      <c r="CA22" s="223" t="str">
        <f t="shared" si="25"/>
        <v>CA$18</v>
      </c>
      <c r="CB22" s="223" t="str">
        <f t="shared" si="25"/>
        <v>CB$18</v>
      </c>
      <c r="CC22" s="223" t="str">
        <f t="shared" si="25"/>
        <v>CC$18</v>
      </c>
      <c r="CD22" s="223" t="str">
        <f t="shared" ref="CD22:CL22" si="26">ADDRESS(ROW(CD18),COLUMN(CD18),2)</f>
        <v>CD$18</v>
      </c>
      <c r="CE22" s="223" t="str">
        <f t="shared" si="26"/>
        <v>CE$18</v>
      </c>
      <c r="CF22" s="223" t="str">
        <f t="shared" si="26"/>
        <v>CF$18</v>
      </c>
      <c r="CG22" s="223" t="str">
        <f t="shared" si="26"/>
        <v>CG$18</v>
      </c>
      <c r="CH22" s="223" t="str">
        <f t="shared" si="26"/>
        <v>CH$18</v>
      </c>
      <c r="CI22" s="223" t="str">
        <f t="shared" si="26"/>
        <v>CI$18</v>
      </c>
      <c r="CJ22" s="223" t="str">
        <f t="shared" si="26"/>
        <v>CJ$18</v>
      </c>
      <c r="CK22" s="223" t="str">
        <f t="shared" si="26"/>
        <v>CK$18</v>
      </c>
      <c r="CL22" s="223" t="str">
        <f t="shared" si="26"/>
        <v>CL$18</v>
      </c>
      <c r="CN22" s="197"/>
      <c r="CO22" s="223" t="str">
        <f t="shared" ref="CO22:DL22" si="27">ADDRESS(ROW(CO18),COLUMN(CO18),2)</f>
        <v>CO$18</v>
      </c>
      <c r="CP22" s="223" t="str">
        <f t="shared" si="27"/>
        <v>CP$18</v>
      </c>
      <c r="CQ22" s="223" t="str">
        <f t="shared" si="27"/>
        <v>CQ$18</v>
      </c>
      <c r="CR22" s="223" t="str">
        <f t="shared" si="27"/>
        <v>CR$18</v>
      </c>
      <c r="CS22" s="223" t="str">
        <f t="shared" si="27"/>
        <v>CS$18</v>
      </c>
      <c r="CT22" s="223" t="str">
        <f t="shared" si="27"/>
        <v>CT$18</v>
      </c>
      <c r="CU22" s="223" t="str">
        <f t="shared" si="27"/>
        <v>CU$18</v>
      </c>
      <c r="CV22" s="223" t="str">
        <f t="shared" si="27"/>
        <v>CV$18</v>
      </c>
      <c r="CW22" s="223" t="str">
        <f t="shared" si="27"/>
        <v>CW$18</v>
      </c>
      <c r="CX22" s="223" t="str">
        <f t="shared" si="27"/>
        <v>CX$18</v>
      </c>
      <c r="CY22" s="223" t="str">
        <f t="shared" si="27"/>
        <v>CY$18</v>
      </c>
      <c r="CZ22" s="223" t="str">
        <f t="shared" si="27"/>
        <v>CZ$18</v>
      </c>
      <c r="DA22" s="223" t="str">
        <f t="shared" si="27"/>
        <v>DA$18</v>
      </c>
      <c r="DB22" s="223" t="str">
        <f t="shared" si="27"/>
        <v>DB$18</v>
      </c>
      <c r="DC22" s="223" t="str">
        <f t="shared" si="27"/>
        <v>DC$18</v>
      </c>
      <c r="DD22" s="223" t="str">
        <f t="shared" si="27"/>
        <v>DD$18</v>
      </c>
      <c r="DE22" s="223" t="str">
        <f t="shared" si="27"/>
        <v>DE$18</v>
      </c>
      <c r="DF22" s="223" t="str">
        <f t="shared" si="27"/>
        <v>DF$18</v>
      </c>
      <c r="DG22" s="223" t="str">
        <f t="shared" si="27"/>
        <v>DG$18</v>
      </c>
      <c r="DH22" s="223" t="str">
        <f t="shared" si="27"/>
        <v>DH$18</v>
      </c>
      <c r="DI22" s="223" t="str">
        <f t="shared" si="27"/>
        <v>DI$18</v>
      </c>
      <c r="DJ22" s="223" t="str">
        <f t="shared" si="27"/>
        <v>DJ$18</v>
      </c>
      <c r="DK22" s="223" t="str">
        <f t="shared" si="27"/>
        <v>DK$18</v>
      </c>
      <c r="DL22" s="223" t="str">
        <f t="shared" si="27"/>
        <v>DL$18</v>
      </c>
    </row>
    <row r="23" spans="1:116" x14ac:dyDescent="0.4">
      <c r="A23" s="221"/>
      <c r="G23" s="174" t="str">
        <f>G19</f>
        <v>Secondary volume driver</v>
      </c>
      <c r="H23" s="174"/>
      <c r="I23" s="197"/>
      <c r="J23" s="197"/>
      <c r="K23" s="197"/>
      <c r="L23" s="197"/>
      <c r="M23" s="197"/>
      <c r="N23" s="197"/>
      <c r="O23" s="197"/>
      <c r="P23" s="197"/>
      <c r="R23" s="223" t="str">
        <f t="shared" ref="R23:AW23" si="28">ADDRESS(ROW(R19),COLUMN(R19),2)</f>
        <v>R$19</v>
      </c>
      <c r="S23" s="223" t="str">
        <f t="shared" si="28"/>
        <v>S$19</v>
      </c>
      <c r="T23" s="223" t="str">
        <f t="shared" si="28"/>
        <v>T$19</v>
      </c>
      <c r="U23" s="223" t="str">
        <f t="shared" si="28"/>
        <v>U$19</v>
      </c>
      <c r="V23" s="223" t="str">
        <f t="shared" si="28"/>
        <v>V$19</v>
      </c>
      <c r="W23" s="223" t="str">
        <f t="shared" si="28"/>
        <v>W$19</v>
      </c>
      <c r="X23" s="223" t="str">
        <f t="shared" si="28"/>
        <v>X$19</v>
      </c>
      <c r="Y23" s="223" t="str">
        <f t="shared" si="28"/>
        <v>Y$19</v>
      </c>
      <c r="Z23" s="223" t="str">
        <f t="shared" si="28"/>
        <v>Z$19</v>
      </c>
      <c r="AA23" s="223" t="str">
        <f t="shared" si="28"/>
        <v>AA$19</v>
      </c>
      <c r="AB23" s="223" t="str">
        <f t="shared" si="28"/>
        <v>AB$19</v>
      </c>
      <c r="AC23" s="223" t="str">
        <f t="shared" si="28"/>
        <v>AC$19</v>
      </c>
      <c r="AD23" s="223" t="str">
        <f t="shared" si="28"/>
        <v>AD$19</v>
      </c>
      <c r="AE23" s="223" t="str">
        <f t="shared" si="28"/>
        <v>AE$19</v>
      </c>
      <c r="AF23" s="223" t="str">
        <f t="shared" si="28"/>
        <v>AF$19</v>
      </c>
      <c r="AG23" s="223" t="str">
        <f t="shared" si="28"/>
        <v>AG$19</v>
      </c>
      <c r="AH23" s="223" t="str">
        <f t="shared" si="28"/>
        <v>AH$19</v>
      </c>
      <c r="AI23" s="223" t="str">
        <f t="shared" si="28"/>
        <v>AI$19</v>
      </c>
      <c r="AJ23" s="223" t="str">
        <f t="shared" si="28"/>
        <v>AJ$19</v>
      </c>
      <c r="AK23" s="223" t="str">
        <f t="shared" si="28"/>
        <v>AK$19</v>
      </c>
      <c r="AL23" s="223" t="str">
        <f t="shared" si="28"/>
        <v>AL$19</v>
      </c>
      <c r="AM23" s="223" t="str">
        <f t="shared" si="28"/>
        <v>AM$19</v>
      </c>
      <c r="AN23" s="223" t="str">
        <f t="shared" si="28"/>
        <v>AN$19</v>
      </c>
      <c r="AO23" s="223" t="str">
        <f t="shared" si="28"/>
        <v>AO$19</v>
      </c>
      <c r="AP23" s="223" t="str">
        <f t="shared" si="28"/>
        <v>AP$19</v>
      </c>
      <c r="AQ23" s="223" t="str">
        <f t="shared" si="28"/>
        <v>AQ$19</v>
      </c>
      <c r="AR23" s="223" t="str">
        <f t="shared" si="28"/>
        <v>AR$19</v>
      </c>
      <c r="AS23" s="223" t="str">
        <f t="shared" si="28"/>
        <v>AS$19</v>
      </c>
      <c r="AT23" s="223" t="str">
        <f t="shared" si="28"/>
        <v>AT$19</v>
      </c>
      <c r="AU23" s="223" t="str">
        <f t="shared" si="28"/>
        <v>AU$19</v>
      </c>
      <c r="AV23" s="223" t="str">
        <f t="shared" si="28"/>
        <v>AV$19</v>
      </c>
      <c r="AW23" s="223" t="str">
        <f t="shared" si="28"/>
        <v>AW$19</v>
      </c>
      <c r="AX23" s="223" t="str">
        <f t="shared" ref="AX23:CC23" si="29">ADDRESS(ROW(AX19),COLUMN(AX19),2)</f>
        <v>AX$19</v>
      </c>
      <c r="AY23" s="223" t="str">
        <f t="shared" si="29"/>
        <v>AY$19</v>
      </c>
      <c r="AZ23" s="223" t="str">
        <f t="shared" si="29"/>
        <v>AZ$19</v>
      </c>
      <c r="BA23" s="223" t="str">
        <f t="shared" si="29"/>
        <v>BA$19</v>
      </c>
      <c r="BB23" s="223" t="str">
        <f t="shared" si="29"/>
        <v>BB$19</v>
      </c>
      <c r="BC23" s="223" t="str">
        <f t="shared" si="29"/>
        <v>BC$19</v>
      </c>
      <c r="BD23" s="223" t="str">
        <f t="shared" si="29"/>
        <v>BD$19</v>
      </c>
      <c r="BE23" s="223" t="str">
        <f t="shared" si="29"/>
        <v>BE$19</v>
      </c>
      <c r="BF23" s="223" t="str">
        <f t="shared" si="29"/>
        <v>BF$19</v>
      </c>
      <c r="BG23" s="223" t="str">
        <f t="shared" si="29"/>
        <v>BG$19</v>
      </c>
      <c r="BH23" s="223" t="str">
        <f t="shared" si="29"/>
        <v>BH$19</v>
      </c>
      <c r="BI23" s="223" t="str">
        <f t="shared" si="29"/>
        <v>BI$19</v>
      </c>
      <c r="BJ23" s="223" t="str">
        <f t="shared" si="29"/>
        <v>BJ$19</v>
      </c>
      <c r="BK23" s="223" t="str">
        <f t="shared" si="29"/>
        <v>BK$19</v>
      </c>
      <c r="BL23" s="223" t="str">
        <f t="shared" si="29"/>
        <v>BL$19</v>
      </c>
      <c r="BM23" s="223" t="str">
        <f t="shared" si="29"/>
        <v>BM$19</v>
      </c>
      <c r="BN23" s="223" t="str">
        <f t="shared" si="29"/>
        <v>BN$19</v>
      </c>
      <c r="BO23" s="223" t="str">
        <f t="shared" si="29"/>
        <v>BO$19</v>
      </c>
      <c r="BP23" s="223" t="str">
        <f t="shared" si="29"/>
        <v>BP$19</v>
      </c>
      <c r="BQ23" s="223" t="str">
        <f t="shared" si="29"/>
        <v>BQ$19</v>
      </c>
      <c r="BR23" s="223" t="str">
        <f t="shared" si="29"/>
        <v>BR$19</v>
      </c>
      <c r="BS23" s="223" t="str">
        <f t="shared" si="29"/>
        <v>BS$19</v>
      </c>
      <c r="BT23" s="223" t="str">
        <f t="shared" si="29"/>
        <v>BT$19</v>
      </c>
      <c r="BU23" s="223" t="str">
        <f t="shared" si="29"/>
        <v>BU$19</v>
      </c>
      <c r="BV23" s="223" t="str">
        <f t="shared" si="29"/>
        <v>BV$19</v>
      </c>
      <c r="BW23" s="223" t="str">
        <f t="shared" si="29"/>
        <v>BW$19</v>
      </c>
      <c r="BX23" s="223" t="str">
        <f t="shared" si="29"/>
        <v>BX$19</v>
      </c>
      <c r="BY23" s="223" t="str">
        <f t="shared" si="29"/>
        <v>BY$19</v>
      </c>
      <c r="BZ23" s="223" t="str">
        <f t="shared" si="29"/>
        <v>BZ$19</v>
      </c>
      <c r="CA23" s="223" t="str">
        <f t="shared" si="29"/>
        <v>CA$19</v>
      </c>
      <c r="CB23" s="223" t="str">
        <f t="shared" si="29"/>
        <v>CB$19</v>
      </c>
      <c r="CC23" s="223" t="str">
        <f t="shared" si="29"/>
        <v>CC$19</v>
      </c>
      <c r="CD23" s="223" t="str">
        <f t="shared" ref="CD23:CL23" si="30">ADDRESS(ROW(CD19),COLUMN(CD19),2)</f>
        <v>CD$19</v>
      </c>
      <c r="CE23" s="223" t="str">
        <f t="shared" si="30"/>
        <v>CE$19</v>
      </c>
      <c r="CF23" s="223" t="str">
        <f t="shared" si="30"/>
        <v>CF$19</v>
      </c>
      <c r="CG23" s="223" t="str">
        <f t="shared" si="30"/>
        <v>CG$19</v>
      </c>
      <c r="CH23" s="223" t="str">
        <f t="shared" si="30"/>
        <v>CH$19</v>
      </c>
      <c r="CI23" s="223" t="str">
        <f t="shared" si="30"/>
        <v>CI$19</v>
      </c>
      <c r="CJ23" s="223" t="str">
        <f t="shared" si="30"/>
        <v>CJ$19</v>
      </c>
      <c r="CK23" s="223" t="str">
        <f t="shared" si="30"/>
        <v>CK$19</v>
      </c>
      <c r="CL23" s="223" t="str">
        <f t="shared" si="30"/>
        <v>CL$19</v>
      </c>
      <c r="CN23" s="197"/>
      <c r="CO23" s="223" t="str">
        <f t="shared" ref="CO23:DL23" si="31">ADDRESS(ROW(CO19),COLUMN(CO19),2)</f>
        <v>CO$19</v>
      </c>
      <c r="CP23" s="223" t="str">
        <f t="shared" si="31"/>
        <v>CP$19</v>
      </c>
      <c r="CQ23" s="223" t="str">
        <f t="shared" si="31"/>
        <v>CQ$19</v>
      </c>
      <c r="CR23" s="223" t="str">
        <f t="shared" si="31"/>
        <v>CR$19</v>
      </c>
      <c r="CS23" s="223" t="str">
        <f t="shared" si="31"/>
        <v>CS$19</v>
      </c>
      <c r="CT23" s="223" t="str">
        <f t="shared" si="31"/>
        <v>CT$19</v>
      </c>
      <c r="CU23" s="223" t="str">
        <f t="shared" si="31"/>
        <v>CU$19</v>
      </c>
      <c r="CV23" s="223" t="str">
        <f t="shared" si="31"/>
        <v>CV$19</v>
      </c>
      <c r="CW23" s="223" t="str">
        <f t="shared" si="31"/>
        <v>CW$19</v>
      </c>
      <c r="CX23" s="223" t="str">
        <f t="shared" si="31"/>
        <v>CX$19</v>
      </c>
      <c r="CY23" s="223" t="str">
        <f t="shared" si="31"/>
        <v>CY$19</v>
      </c>
      <c r="CZ23" s="223" t="str">
        <f t="shared" si="31"/>
        <v>CZ$19</v>
      </c>
      <c r="DA23" s="223" t="str">
        <f t="shared" si="31"/>
        <v>DA$19</v>
      </c>
      <c r="DB23" s="223" t="str">
        <f t="shared" si="31"/>
        <v>DB$19</v>
      </c>
      <c r="DC23" s="223" t="str">
        <f t="shared" si="31"/>
        <v>DC$19</v>
      </c>
      <c r="DD23" s="223" t="str">
        <f t="shared" si="31"/>
        <v>DD$19</v>
      </c>
      <c r="DE23" s="223" t="str">
        <f t="shared" si="31"/>
        <v>DE$19</v>
      </c>
      <c r="DF23" s="223" t="str">
        <f t="shared" si="31"/>
        <v>DF$19</v>
      </c>
      <c r="DG23" s="223" t="str">
        <f t="shared" si="31"/>
        <v>DG$19</v>
      </c>
      <c r="DH23" s="223" t="str">
        <f t="shared" si="31"/>
        <v>DH$19</v>
      </c>
      <c r="DI23" s="223" t="str">
        <f t="shared" si="31"/>
        <v>DI$19</v>
      </c>
      <c r="DJ23" s="223" t="str">
        <f t="shared" si="31"/>
        <v>DJ$19</v>
      </c>
      <c r="DK23" s="223" t="str">
        <f t="shared" si="31"/>
        <v>DK$19</v>
      </c>
      <c r="DL23" s="223" t="str">
        <f t="shared" si="31"/>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ref="E39:E48" si="32">ROW()&amp;" "&amp;D39</f>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32"/>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32"/>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32"/>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32"/>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si="32"/>
        <v>44 HVOL-EV</v>
      </c>
      <c r="G44" s="136" t="s">
        <v>462</v>
      </c>
      <c r="H44" s="31"/>
      <c r="I44" s="73"/>
      <c r="J44" s="73"/>
      <c r="K44" s="39"/>
      <c r="L44" s="39"/>
      <c r="M44" s="39"/>
      <c r="N44" s="39"/>
      <c r="O44" s="39"/>
      <c r="P44" s="39"/>
      <c r="R44" s="38"/>
      <c r="S44" s="203" t="str">
        <f t="shared" ref="S44:AX44" si="33">ADDRESS(ROW(S40),COLUMN(S40))</f>
        <v>$S$40</v>
      </c>
      <c r="T44" s="203" t="str">
        <f t="shared" si="33"/>
        <v>$T$40</v>
      </c>
      <c r="U44" s="203" t="str">
        <f t="shared" si="33"/>
        <v>$U$40</v>
      </c>
      <c r="V44" s="203" t="str">
        <f t="shared" si="33"/>
        <v>$V$40</v>
      </c>
      <c r="W44" s="203" t="str">
        <f t="shared" si="33"/>
        <v>$W$40</v>
      </c>
      <c r="X44" s="203" t="str">
        <f t="shared" si="33"/>
        <v>$X$40</v>
      </c>
      <c r="Y44" s="203" t="str">
        <f t="shared" si="33"/>
        <v>$Y$40</v>
      </c>
      <c r="Z44" s="203" t="str">
        <f t="shared" si="33"/>
        <v>$Z$40</v>
      </c>
      <c r="AA44" s="203" t="str">
        <f t="shared" si="33"/>
        <v>$AA$40</v>
      </c>
      <c r="AB44" s="203" t="str">
        <f t="shared" si="33"/>
        <v>$AB$40</v>
      </c>
      <c r="AC44" s="203" t="str">
        <f t="shared" si="33"/>
        <v>$AC$40</v>
      </c>
      <c r="AD44" s="203" t="str">
        <f t="shared" si="33"/>
        <v>$AD$40</v>
      </c>
      <c r="AE44" s="203" t="str">
        <f t="shared" si="33"/>
        <v>$AE$40</v>
      </c>
      <c r="AF44" s="203" t="str">
        <f t="shared" si="33"/>
        <v>$AF$40</v>
      </c>
      <c r="AG44" s="203" t="str">
        <f t="shared" si="33"/>
        <v>$AG$40</v>
      </c>
      <c r="AH44" s="203" t="str">
        <f t="shared" si="33"/>
        <v>$AH$40</v>
      </c>
      <c r="AI44" s="203" t="str">
        <f t="shared" si="33"/>
        <v>$AI$40</v>
      </c>
      <c r="AJ44" s="203" t="str">
        <f t="shared" si="33"/>
        <v>$AJ$40</v>
      </c>
      <c r="AK44" s="203" t="str">
        <f t="shared" si="33"/>
        <v>$AK$40</v>
      </c>
      <c r="AL44" s="203" t="str">
        <f t="shared" si="33"/>
        <v>$AL$40</v>
      </c>
      <c r="AM44" s="203" t="str">
        <f t="shared" si="33"/>
        <v>$AM$40</v>
      </c>
      <c r="AN44" s="203" t="str">
        <f t="shared" si="33"/>
        <v>$AN$40</v>
      </c>
      <c r="AO44" s="203" t="str">
        <f t="shared" si="33"/>
        <v>$AO$40</v>
      </c>
      <c r="AP44" s="203" t="str">
        <f t="shared" si="33"/>
        <v>$AP$40</v>
      </c>
      <c r="AQ44" s="203" t="str">
        <f t="shared" si="33"/>
        <v>$AQ$40</v>
      </c>
      <c r="AR44" s="203" t="str">
        <f t="shared" si="33"/>
        <v>$AR$40</v>
      </c>
      <c r="AS44" s="203" t="str">
        <f t="shared" si="33"/>
        <v>$AS$40</v>
      </c>
      <c r="AT44" s="203" t="str">
        <f t="shared" si="33"/>
        <v>$AT$40</v>
      </c>
      <c r="AU44" s="203" t="str">
        <f t="shared" si="33"/>
        <v>$AU$40</v>
      </c>
      <c r="AV44" s="203" t="str">
        <f t="shared" si="33"/>
        <v>$AV$40</v>
      </c>
      <c r="AW44" s="203" t="str">
        <f t="shared" si="33"/>
        <v>$AW$40</v>
      </c>
      <c r="AX44" s="203" t="str">
        <f t="shared" si="33"/>
        <v>$AX$40</v>
      </c>
      <c r="AY44" s="203" t="str">
        <f t="shared" ref="AY44:CD44" si="34">ADDRESS(ROW(AY40),COLUMN(AY40))</f>
        <v>$AY$40</v>
      </c>
      <c r="AZ44" s="203" t="str">
        <f t="shared" si="34"/>
        <v>$AZ$40</v>
      </c>
      <c r="BA44" s="203" t="str">
        <f t="shared" si="34"/>
        <v>$BA$40</v>
      </c>
      <c r="BB44" s="203" t="str">
        <f t="shared" si="34"/>
        <v>$BB$40</v>
      </c>
      <c r="BC44" s="203" t="str">
        <f t="shared" si="34"/>
        <v>$BC$40</v>
      </c>
      <c r="BD44" s="203" t="str">
        <f t="shared" si="34"/>
        <v>$BD$40</v>
      </c>
      <c r="BE44" s="203" t="str">
        <f t="shared" si="34"/>
        <v>$BE$40</v>
      </c>
      <c r="BF44" s="203" t="str">
        <f t="shared" si="34"/>
        <v>$BF$40</v>
      </c>
      <c r="BG44" s="203" t="str">
        <f t="shared" si="34"/>
        <v>$BG$40</v>
      </c>
      <c r="BH44" s="203" t="str">
        <f t="shared" si="34"/>
        <v>$BH$40</v>
      </c>
      <c r="BI44" s="203" t="str">
        <f t="shared" si="34"/>
        <v>$BI$40</v>
      </c>
      <c r="BJ44" s="203" t="str">
        <f t="shared" si="34"/>
        <v>$BJ$40</v>
      </c>
      <c r="BK44" s="203" t="str">
        <f t="shared" si="34"/>
        <v>$BK$40</v>
      </c>
      <c r="BL44" s="203" t="str">
        <f t="shared" si="34"/>
        <v>$BL$40</v>
      </c>
      <c r="BM44" s="203" t="str">
        <f t="shared" si="34"/>
        <v>$BM$40</v>
      </c>
      <c r="BN44" s="203" t="str">
        <f t="shared" si="34"/>
        <v>$BN$40</v>
      </c>
      <c r="BO44" s="203" t="str">
        <f t="shared" si="34"/>
        <v>$BO$40</v>
      </c>
      <c r="BP44" s="203" t="str">
        <f t="shared" si="34"/>
        <v>$BP$40</v>
      </c>
      <c r="BQ44" s="203" t="str">
        <f t="shared" si="34"/>
        <v>$BQ$40</v>
      </c>
      <c r="BR44" s="203" t="str">
        <f t="shared" si="34"/>
        <v>$BR$40</v>
      </c>
      <c r="BS44" s="203" t="str">
        <f t="shared" si="34"/>
        <v>$BS$40</v>
      </c>
      <c r="BT44" s="203" t="str">
        <f t="shared" si="34"/>
        <v>$BT$40</v>
      </c>
      <c r="BU44" s="203" t="str">
        <f t="shared" si="34"/>
        <v>$BU$40</v>
      </c>
      <c r="BV44" s="203" t="str">
        <f t="shared" si="34"/>
        <v>$BV$40</v>
      </c>
      <c r="BW44" s="203" t="str">
        <f t="shared" si="34"/>
        <v>$BW$40</v>
      </c>
      <c r="BX44" s="203" t="str">
        <f t="shared" si="34"/>
        <v>$BX$40</v>
      </c>
      <c r="BY44" s="203" t="str">
        <f t="shared" si="34"/>
        <v>$BY$40</v>
      </c>
      <c r="BZ44" s="203" t="str">
        <f t="shared" si="34"/>
        <v>$BZ$40</v>
      </c>
      <c r="CA44" s="203" t="str">
        <f t="shared" si="34"/>
        <v>$CA$40</v>
      </c>
      <c r="CB44" s="203" t="str">
        <f t="shared" si="34"/>
        <v>$CB$40</v>
      </c>
      <c r="CC44" s="203" t="str">
        <f t="shared" si="34"/>
        <v>$CC$40</v>
      </c>
      <c r="CD44" s="203" t="str">
        <f t="shared" si="34"/>
        <v>$CD$40</v>
      </c>
      <c r="CE44" s="203" t="str">
        <f t="shared" ref="CE44:CL44" si="35">ADDRESS(ROW(CE40),COLUMN(CE40))</f>
        <v>$CE$40</v>
      </c>
      <c r="CF44" s="203" t="str">
        <f t="shared" si="35"/>
        <v>$CF$40</v>
      </c>
      <c r="CG44" s="203" t="str">
        <f t="shared" si="35"/>
        <v>$CG$40</v>
      </c>
      <c r="CH44" s="203" t="str">
        <f t="shared" si="35"/>
        <v>$CH$40</v>
      </c>
      <c r="CI44" s="203" t="str">
        <f t="shared" si="35"/>
        <v>$CI$40</v>
      </c>
      <c r="CJ44" s="203" t="str">
        <f t="shared" si="35"/>
        <v>$CJ$40</v>
      </c>
      <c r="CK44" s="203" t="str">
        <f t="shared" si="35"/>
        <v>$CK$40</v>
      </c>
      <c r="CL44" s="203" t="str">
        <f t="shared" si="35"/>
        <v>$CL$40</v>
      </c>
      <c r="CN44" s="73"/>
      <c r="CO44" s="203" t="str">
        <f t="shared" ref="CO44:DL44" si="36">ADDRESS(ROW(CO40),COLUMN(CO40))</f>
        <v>$CO$40</v>
      </c>
      <c r="CP44" s="203" t="str">
        <f t="shared" si="36"/>
        <v>$CP$40</v>
      </c>
      <c r="CQ44" s="203" t="str">
        <f t="shared" si="36"/>
        <v>$CQ$40</v>
      </c>
      <c r="CR44" s="203" t="str">
        <f t="shared" si="36"/>
        <v>$CR$40</v>
      </c>
      <c r="CS44" s="203" t="str">
        <f t="shared" si="36"/>
        <v>$CS$40</v>
      </c>
      <c r="CT44" s="203" t="str">
        <f t="shared" si="36"/>
        <v>$CT$40</v>
      </c>
      <c r="CU44" s="203" t="str">
        <f t="shared" si="36"/>
        <v>$CU$40</v>
      </c>
      <c r="CV44" s="203" t="str">
        <f t="shared" si="36"/>
        <v>$CV$40</v>
      </c>
      <c r="CW44" s="203" t="str">
        <f t="shared" si="36"/>
        <v>$CW$40</v>
      </c>
      <c r="CX44" s="203" t="str">
        <f t="shared" si="36"/>
        <v>$CX$40</v>
      </c>
      <c r="CY44" s="203" t="str">
        <f t="shared" si="36"/>
        <v>$CY$40</v>
      </c>
      <c r="CZ44" s="203" t="str">
        <f t="shared" si="36"/>
        <v>$CZ$40</v>
      </c>
      <c r="DA44" s="203" t="str">
        <f t="shared" si="36"/>
        <v>$DA$40</v>
      </c>
      <c r="DB44" s="203" t="str">
        <f t="shared" si="36"/>
        <v>$DB$40</v>
      </c>
      <c r="DC44" s="203" t="str">
        <f t="shared" si="36"/>
        <v>$DC$40</v>
      </c>
      <c r="DD44" s="203" t="str">
        <f t="shared" si="36"/>
        <v>$DD$40</v>
      </c>
      <c r="DE44" s="203" t="str">
        <f t="shared" si="36"/>
        <v>$DE$40</v>
      </c>
      <c r="DF44" s="203" t="str">
        <f t="shared" si="36"/>
        <v>$DF$40</v>
      </c>
      <c r="DG44" s="203" t="str">
        <f t="shared" si="36"/>
        <v>$DG$40</v>
      </c>
      <c r="DH44" s="203" t="str">
        <f t="shared" si="36"/>
        <v>$DH$40</v>
      </c>
      <c r="DI44" s="203" t="str">
        <f t="shared" si="36"/>
        <v>$DI$40</v>
      </c>
      <c r="DJ44" s="203" t="str">
        <f t="shared" si="36"/>
        <v>$DJ$40</v>
      </c>
      <c r="DK44" s="203" t="str">
        <f t="shared" si="36"/>
        <v>$DK$40</v>
      </c>
      <c r="DL44" s="203" t="str">
        <f t="shared" si="36"/>
        <v>$DL$40</v>
      </c>
    </row>
    <row r="45" spans="1:116" x14ac:dyDescent="0.4">
      <c r="B45" t="s">
        <v>332</v>
      </c>
      <c r="D45" t="s">
        <v>453</v>
      </c>
      <c r="E45" s="8" t="str">
        <f t="shared" si="32"/>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2"/>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2"/>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2"/>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37">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38">E53</f>
        <v>53 SALESQUOTA-ER</v>
      </c>
      <c r="D53" t="s">
        <v>448</v>
      </c>
      <c r="E53" s="8" t="str">
        <f t="shared" si="37"/>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38"/>
        <v>54 SALESQUOTA-ER</v>
      </c>
      <c r="D54" t="s">
        <v>448</v>
      </c>
      <c r="E54" s="8" t="str">
        <f t="shared" si="37"/>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38"/>
        <v>55 SALESQUOTA-ER</v>
      </c>
      <c r="D55" t="s">
        <v>448</v>
      </c>
      <c r="E55" s="8" t="str">
        <f t="shared" si="37"/>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38"/>
        <v>56 SALESQUOTA-ER</v>
      </c>
      <c r="C56" t="str">
        <f ca="1">OFFSET(C56,16,0)</f>
        <v>IS: revenue</v>
      </c>
      <c r="D56" t="s">
        <v>448</v>
      </c>
      <c r="E56" s="8" t="str">
        <f t="shared" si="37"/>
        <v>56 SALESQUOTA-ER</v>
      </c>
      <c r="G56" s="126" t="str">
        <f ca="1">OFFSET(G56,ROW(G72)-ROW(G56),0)</f>
        <v>Rev</v>
      </c>
      <c r="H56" s="31"/>
      <c r="I56" s="73"/>
      <c r="J56" s="73"/>
      <c r="K56" s="63">
        <f t="shared" ref="K56:P56" si="39">SUMIF($3:$3,K$2,56:56)</f>
        <v>700000</v>
      </c>
      <c r="L56" s="63">
        <f t="shared" si="39"/>
        <v>1050000</v>
      </c>
      <c r="M56" s="63">
        <f t="shared" si="39"/>
        <v>1400000</v>
      </c>
      <c r="N56" s="63">
        <f t="shared" si="39"/>
        <v>1749999.9999999993</v>
      </c>
      <c r="O56" s="63">
        <f t="shared" si="39"/>
        <v>2100000</v>
      </c>
      <c r="P56" s="63">
        <f t="shared" si="39"/>
        <v>2450000</v>
      </c>
      <c r="R56" s="38"/>
      <c r="S56" s="77">
        <f t="shared" ref="S56:AX56" si="40">S54*S55*S53</f>
        <v>58333.333333333328</v>
      </c>
      <c r="T56" s="77">
        <f t="shared" si="40"/>
        <v>58333.333333333328</v>
      </c>
      <c r="U56" s="77">
        <f t="shared" si="40"/>
        <v>58333.333333333328</v>
      </c>
      <c r="V56" s="77">
        <f t="shared" si="40"/>
        <v>58333.333333333328</v>
      </c>
      <c r="W56" s="77">
        <f t="shared" si="40"/>
        <v>58333.333333333328</v>
      </c>
      <c r="X56" s="77">
        <f t="shared" si="40"/>
        <v>58333.333333333328</v>
      </c>
      <c r="Y56" s="77">
        <f t="shared" si="40"/>
        <v>58333.333333333328</v>
      </c>
      <c r="Z56" s="77">
        <f t="shared" si="40"/>
        <v>58333.333333333328</v>
      </c>
      <c r="AA56" s="77">
        <f t="shared" si="40"/>
        <v>58333.333333333328</v>
      </c>
      <c r="AB56" s="77">
        <f t="shared" si="40"/>
        <v>58333.333333333328</v>
      </c>
      <c r="AC56" s="77">
        <f t="shared" si="40"/>
        <v>58333.333333333328</v>
      </c>
      <c r="AD56" s="77">
        <f t="shared" si="40"/>
        <v>58333.333333333328</v>
      </c>
      <c r="AE56" s="77">
        <f t="shared" si="40"/>
        <v>87500</v>
      </c>
      <c r="AF56" s="77">
        <f t="shared" si="40"/>
        <v>87500</v>
      </c>
      <c r="AG56" s="77">
        <f t="shared" si="40"/>
        <v>87500</v>
      </c>
      <c r="AH56" s="77">
        <f t="shared" si="40"/>
        <v>87500</v>
      </c>
      <c r="AI56" s="77">
        <f t="shared" si="40"/>
        <v>87500</v>
      </c>
      <c r="AJ56" s="77">
        <f t="shared" si="40"/>
        <v>87500</v>
      </c>
      <c r="AK56" s="77">
        <f t="shared" si="40"/>
        <v>87500</v>
      </c>
      <c r="AL56" s="77">
        <f t="shared" si="40"/>
        <v>87500</v>
      </c>
      <c r="AM56" s="77">
        <f t="shared" si="40"/>
        <v>87500</v>
      </c>
      <c r="AN56" s="77">
        <f t="shared" si="40"/>
        <v>87500</v>
      </c>
      <c r="AO56" s="77">
        <f t="shared" si="40"/>
        <v>87500</v>
      </c>
      <c r="AP56" s="77">
        <f t="shared" si="40"/>
        <v>87500</v>
      </c>
      <c r="AQ56" s="77">
        <f t="shared" si="40"/>
        <v>116666.66666666666</v>
      </c>
      <c r="AR56" s="77">
        <f t="shared" si="40"/>
        <v>116666.66666666666</v>
      </c>
      <c r="AS56" s="77">
        <f t="shared" si="40"/>
        <v>116666.66666666666</v>
      </c>
      <c r="AT56" s="77">
        <f t="shared" si="40"/>
        <v>116666.66666666666</v>
      </c>
      <c r="AU56" s="77">
        <f t="shared" si="40"/>
        <v>116666.66666666666</v>
      </c>
      <c r="AV56" s="77">
        <f t="shared" si="40"/>
        <v>116666.66666666666</v>
      </c>
      <c r="AW56" s="77">
        <f t="shared" si="40"/>
        <v>116666.66666666666</v>
      </c>
      <c r="AX56" s="77">
        <f t="shared" si="40"/>
        <v>116666.66666666666</v>
      </c>
      <c r="AY56" s="77">
        <f t="shared" ref="AY56:CD56" si="41">AY54*AY55*AY53</f>
        <v>116666.66666666666</v>
      </c>
      <c r="AZ56" s="77">
        <f t="shared" si="41"/>
        <v>116666.66666666666</v>
      </c>
      <c r="BA56" s="77">
        <f t="shared" si="41"/>
        <v>116666.66666666666</v>
      </c>
      <c r="BB56" s="77">
        <f t="shared" si="41"/>
        <v>116666.66666666666</v>
      </c>
      <c r="BC56" s="77">
        <f t="shared" si="41"/>
        <v>145833.33333333331</v>
      </c>
      <c r="BD56" s="77">
        <f t="shared" si="41"/>
        <v>145833.33333333331</v>
      </c>
      <c r="BE56" s="77">
        <f t="shared" si="41"/>
        <v>145833.33333333331</v>
      </c>
      <c r="BF56" s="77">
        <f t="shared" si="41"/>
        <v>145833.33333333331</v>
      </c>
      <c r="BG56" s="77">
        <f t="shared" si="41"/>
        <v>145833.33333333331</v>
      </c>
      <c r="BH56" s="77">
        <f t="shared" si="41"/>
        <v>145833.33333333331</v>
      </c>
      <c r="BI56" s="77">
        <f t="shared" si="41"/>
        <v>145833.33333333331</v>
      </c>
      <c r="BJ56" s="77">
        <f t="shared" si="41"/>
        <v>145833.33333333331</v>
      </c>
      <c r="BK56" s="77">
        <f t="shared" si="41"/>
        <v>145833.33333333331</v>
      </c>
      <c r="BL56" s="77">
        <f t="shared" si="41"/>
        <v>145833.33333333331</v>
      </c>
      <c r="BM56" s="77">
        <f t="shared" si="41"/>
        <v>145833.33333333331</v>
      </c>
      <c r="BN56" s="77">
        <f t="shared" si="41"/>
        <v>145833.33333333331</v>
      </c>
      <c r="BO56" s="77">
        <f t="shared" si="41"/>
        <v>175000</v>
      </c>
      <c r="BP56" s="77">
        <f t="shared" si="41"/>
        <v>175000</v>
      </c>
      <c r="BQ56" s="77">
        <f t="shared" si="41"/>
        <v>175000</v>
      </c>
      <c r="BR56" s="77">
        <f t="shared" si="41"/>
        <v>175000</v>
      </c>
      <c r="BS56" s="77">
        <f t="shared" si="41"/>
        <v>175000</v>
      </c>
      <c r="BT56" s="77">
        <f t="shared" si="41"/>
        <v>175000</v>
      </c>
      <c r="BU56" s="77">
        <f t="shared" si="41"/>
        <v>175000</v>
      </c>
      <c r="BV56" s="77">
        <f t="shared" si="41"/>
        <v>175000</v>
      </c>
      <c r="BW56" s="77">
        <f t="shared" si="41"/>
        <v>175000</v>
      </c>
      <c r="BX56" s="77">
        <f t="shared" si="41"/>
        <v>175000</v>
      </c>
      <c r="BY56" s="77">
        <f t="shared" si="41"/>
        <v>175000</v>
      </c>
      <c r="BZ56" s="77">
        <f t="shared" si="41"/>
        <v>175000</v>
      </c>
      <c r="CA56" s="77">
        <f t="shared" si="41"/>
        <v>204166.66666666666</v>
      </c>
      <c r="CB56" s="77">
        <f t="shared" si="41"/>
        <v>204166.66666666666</v>
      </c>
      <c r="CC56" s="77">
        <f t="shared" si="41"/>
        <v>204166.66666666666</v>
      </c>
      <c r="CD56" s="77">
        <f t="shared" si="41"/>
        <v>204166.66666666666</v>
      </c>
      <c r="CE56" s="77">
        <f t="shared" ref="CE56:DJ56" si="42">CE54*CE55*CE53</f>
        <v>204166.66666666666</v>
      </c>
      <c r="CF56" s="77">
        <f t="shared" si="42"/>
        <v>204166.66666666666</v>
      </c>
      <c r="CG56" s="77">
        <f t="shared" si="42"/>
        <v>204166.66666666666</v>
      </c>
      <c r="CH56" s="77">
        <f t="shared" si="42"/>
        <v>204166.66666666666</v>
      </c>
      <c r="CI56" s="77">
        <f t="shared" si="42"/>
        <v>204166.66666666666</v>
      </c>
      <c r="CJ56" s="77">
        <f t="shared" si="42"/>
        <v>204166.66666666666</v>
      </c>
      <c r="CK56" s="77">
        <f t="shared" si="42"/>
        <v>204166.66666666666</v>
      </c>
      <c r="CL56" s="77">
        <f t="shared" si="42"/>
        <v>204166.66666666666</v>
      </c>
      <c r="CN56" s="73"/>
      <c r="CO56" s="77" t="e">
        <f t="shared" ref="CO56:DL56" si="43">CO54*CO55*CO53</f>
        <v>#N/A</v>
      </c>
      <c r="CP56" s="77" t="e">
        <f t="shared" si="43"/>
        <v>#N/A</v>
      </c>
      <c r="CQ56" s="77" t="e">
        <f t="shared" si="43"/>
        <v>#N/A</v>
      </c>
      <c r="CR56" s="77" t="e">
        <f t="shared" si="43"/>
        <v>#N/A</v>
      </c>
      <c r="CS56" s="77" t="e">
        <f t="shared" si="43"/>
        <v>#N/A</v>
      </c>
      <c r="CT56" s="77" t="e">
        <f t="shared" si="43"/>
        <v>#N/A</v>
      </c>
      <c r="CU56" s="77" t="e">
        <f t="shared" si="43"/>
        <v>#N/A</v>
      </c>
      <c r="CV56" s="77" t="e">
        <f t="shared" si="43"/>
        <v>#N/A</v>
      </c>
      <c r="CW56" s="77" t="e">
        <f t="shared" si="43"/>
        <v>#N/A</v>
      </c>
      <c r="CX56" s="77" t="e">
        <f t="shared" si="43"/>
        <v>#N/A</v>
      </c>
      <c r="CY56" s="77" t="e">
        <f t="shared" si="43"/>
        <v>#N/A</v>
      </c>
      <c r="CZ56" s="77" t="e">
        <f t="shared" si="43"/>
        <v>#N/A</v>
      </c>
      <c r="DA56" s="77" t="e">
        <f t="shared" si="43"/>
        <v>#N/A</v>
      </c>
      <c r="DB56" s="77" t="e">
        <f t="shared" si="43"/>
        <v>#N/A</v>
      </c>
      <c r="DC56" s="77" t="e">
        <f t="shared" si="43"/>
        <v>#N/A</v>
      </c>
      <c r="DD56" s="77" t="e">
        <f t="shared" si="43"/>
        <v>#N/A</v>
      </c>
      <c r="DE56" s="77" t="e">
        <f t="shared" si="43"/>
        <v>#N/A</v>
      </c>
      <c r="DF56" s="77" t="e">
        <f t="shared" si="43"/>
        <v>#N/A</v>
      </c>
      <c r="DG56" s="77" t="e">
        <f t="shared" si="43"/>
        <v>#N/A</v>
      </c>
      <c r="DH56" s="77" t="e">
        <f t="shared" si="43"/>
        <v>#N/A</v>
      </c>
      <c r="DI56" s="77" t="e">
        <f t="shared" si="43"/>
        <v>#N/A</v>
      </c>
      <c r="DJ56" s="77" t="e">
        <f t="shared" si="43"/>
        <v>#N/A</v>
      </c>
      <c r="DK56" s="77" t="e">
        <f t="shared" si="43"/>
        <v>#N/A</v>
      </c>
      <c r="DL56" s="77" t="e">
        <f t="shared" si="43"/>
        <v>#N/A</v>
      </c>
    </row>
    <row r="57" spans="1:116" x14ac:dyDescent="0.4">
      <c r="B57" t="str">
        <f t="shared" si="38"/>
        <v>57 SALESQUOTA-ER</v>
      </c>
      <c r="D57" t="s">
        <v>448</v>
      </c>
      <c r="E57" s="8" t="str">
        <f t="shared" si="37"/>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38"/>
        <v>58 SALESQUOTA-ER</v>
      </c>
      <c r="D58" t="s">
        <v>448</v>
      </c>
      <c r="E58" s="8" t="str">
        <f t="shared" si="37"/>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38"/>
        <v>59 SALESQUOTA-ER</v>
      </c>
      <c r="D59" t="s">
        <v>448</v>
      </c>
      <c r="E59" s="8" t="str">
        <f t="shared" si="37"/>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38"/>
        <v>60 SALESQUOTA-ER</v>
      </c>
      <c r="D60" t="s">
        <v>448</v>
      </c>
      <c r="E60" s="8" t="str">
        <f t="shared" si="37"/>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38"/>
        <v>61 SALESQUOTA-ER</v>
      </c>
      <c r="D61" t="s">
        <v>448</v>
      </c>
      <c r="E61" s="8" t="str">
        <f t="shared" si="37"/>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38"/>
        <v>62 SALESQUOTA-ER</v>
      </c>
      <c r="C62" t="s">
        <v>203</v>
      </c>
      <c r="D62" t="s">
        <v>448</v>
      </c>
      <c r="E62" s="8" t="str">
        <f t="shared" si="37"/>
        <v>62 SALESQUOTA-ER</v>
      </c>
      <c r="G62" s="126" t="str">
        <f>"Sales payroll and benefits - "&amp;SUBSTITUTE(G52,":","")</f>
        <v>Sales payroll and benefits - Sales quota driven</v>
      </c>
      <c r="H62" s="31"/>
      <c r="I62" s="73"/>
      <c r="J62" s="73"/>
      <c r="K62" s="63">
        <f t="shared" ref="K62:P62" si="44">SUMIF($3:$3,K$2,62:62)</f>
        <v>-95000</v>
      </c>
      <c r="L62" s="63">
        <f t="shared" si="44"/>
        <v>-112500</v>
      </c>
      <c r="M62" s="63">
        <f t="shared" si="44"/>
        <v>-129999.99999999996</v>
      </c>
      <c r="N62" s="63">
        <f t="shared" si="44"/>
        <v>-147500</v>
      </c>
      <c r="O62" s="63">
        <f t="shared" si="44"/>
        <v>-165000</v>
      </c>
      <c r="P62" s="63">
        <f t="shared" si="44"/>
        <v>-182500.00000000003</v>
      </c>
      <c r="R62" s="38"/>
      <c r="S62" s="33">
        <f t="shared" ref="S62:AX62" si="45">-(S59*(1+$H61)+S60*S56)</f>
        <v>-7916.6666666666661</v>
      </c>
      <c r="T62" s="33">
        <f t="shared" si="45"/>
        <v>-7916.6666666666661</v>
      </c>
      <c r="U62" s="33">
        <f t="shared" si="45"/>
        <v>-7916.6666666666661</v>
      </c>
      <c r="V62" s="33">
        <f t="shared" si="45"/>
        <v>-7916.6666666666661</v>
      </c>
      <c r="W62" s="33">
        <f t="shared" si="45"/>
        <v>-7916.6666666666661</v>
      </c>
      <c r="X62" s="33">
        <f t="shared" si="45"/>
        <v>-7916.6666666666661</v>
      </c>
      <c r="Y62" s="33">
        <f t="shared" si="45"/>
        <v>-7916.6666666666661</v>
      </c>
      <c r="Z62" s="33">
        <f t="shared" si="45"/>
        <v>-7916.6666666666661</v>
      </c>
      <c r="AA62" s="33">
        <f t="shared" si="45"/>
        <v>-7916.6666666666661</v>
      </c>
      <c r="AB62" s="33">
        <f t="shared" si="45"/>
        <v>-7916.6666666666661</v>
      </c>
      <c r="AC62" s="33">
        <f t="shared" si="45"/>
        <v>-7916.6666666666661</v>
      </c>
      <c r="AD62" s="33">
        <f t="shared" si="45"/>
        <v>-7916.6666666666661</v>
      </c>
      <c r="AE62" s="33">
        <f t="shared" si="45"/>
        <v>-9375</v>
      </c>
      <c r="AF62" s="33">
        <f t="shared" si="45"/>
        <v>-9375</v>
      </c>
      <c r="AG62" s="33">
        <f t="shared" si="45"/>
        <v>-9375</v>
      </c>
      <c r="AH62" s="33">
        <f t="shared" si="45"/>
        <v>-9375</v>
      </c>
      <c r="AI62" s="33">
        <f t="shared" si="45"/>
        <v>-9375</v>
      </c>
      <c r="AJ62" s="33">
        <f t="shared" si="45"/>
        <v>-9375</v>
      </c>
      <c r="AK62" s="33">
        <f t="shared" si="45"/>
        <v>-9375</v>
      </c>
      <c r="AL62" s="33">
        <f t="shared" si="45"/>
        <v>-9375</v>
      </c>
      <c r="AM62" s="33">
        <f t="shared" si="45"/>
        <v>-9375</v>
      </c>
      <c r="AN62" s="33">
        <f t="shared" si="45"/>
        <v>-9375</v>
      </c>
      <c r="AO62" s="33">
        <f t="shared" si="45"/>
        <v>-9375</v>
      </c>
      <c r="AP62" s="33">
        <f t="shared" si="45"/>
        <v>-9375</v>
      </c>
      <c r="AQ62" s="33">
        <f t="shared" si="45"/>
        <v>-10833.333333333332</v>
      </c>
      <c r="AR62" s="33">
        <f t="shared" si="45"/>
        <v>-10833.333333333332</v>
      </c>
      <c r="AS62" s="33">
        <f t="shared" si="45"/>
        <v>-10833.333333333332</v>
      </c>
      <c r="AT62" s="33">
        <f t="shared" si="45"/>
        <v>-10833.333333333332</v>
      </c>
      <c r="AU62" s="33">
        <f t="shared" si="45"/>
        <v>-10833.333333333332</v>
      </c>
      <c r="AV62" s="33">
        <f t="shared" si="45"/>
        <v>-10833.333333333332</v>
      </c>
      <c r="AW62" s="33">
        <f t="shared" si="45"/>
        <v>-10833.333333333332</v>
      </c>
      <c r="AX62" s="33">
        <f t="shared" si="45"/>
        <v>-10833.333333333332</v>
      </c>
      <c r="AY62" s="33">
        <f t="shared" ref="AY62:CD62" si="46">-(AY59*(1+$H61)+AY60*AY56)</f>
        <v>-10833.333333333332</v>
      </c>
      <c r="AZ62" s="33">
        <f t="shared" si="46"/>
        <v>-10833.333333333332</v>
      </c>
      <c r="BA62" s="33">
        <f t="shared" si="46"/>
        <v>-10833.333333333332</v>
      </c>
      <c r="BB62" s="33">
        <f t="shared" si="46"/>
        <v>-10833.333333333332</v>
      </c>
      <c r="BC62" s="33">
        <f t="shared" si="46"/>
        <v>-12291.666666666666</v>
      </c>
      <c r="BD62" s="33">
        <f t="shared" si="46"/>
        <v>-12291.666666666666</v>
      </c>
      <c r="BE62" s="33">
        <f t="shared" si="46"/>
        <v>-12291.666666666666</v>
      </c>
      <c r="BF62" s="33">
        <f t="shared" si="46"/>
        <v>-12291.666666666666</v>
      </c>
      <c r="BG62" s="33">
        <f t="shared" si="46"/>
        <v>-12291.666666666666</v>
      </c>
      <c r="BH62" s="33">
        <f t="shared" si="46"/>
        <v>-12291.666666666666</v>
      </c>
      <c r="BI62" s="33">
        <f t="shared" si="46"/>
        <v>-12291.666666666666</v>
      </c>
      <c r="BJ62" s="33">
        <f t="shared" si="46"/>
        <v>-12291.666666666666</v>
      </c>
      <c r="BK62" s="33">
        <f t="shared" si="46"/>
        <v>-12291.666666666666</v>
      </c>
      <c r="BL62" s="33">
        <f t="shared" si="46"/>
        <v>-12291.666666666666</v>
      </c>
      <c r="BM62" s="33">
        <f t="shared" si="46"/>
        <v>-12291.666666666666</v>
      </c>
      <c r="BN62" s="33">
        <f t="shared" si="46"/>
        <v>-12291.666666666666</v>
      </c>
      <c r="BO62" s="33">
        <f t="shared" si="46"/>
        <v>-13750</v>
      </c>
      <c r="BP62" s="33">
        <f t="shared" si="46"/>
        <v>-13750</v>
      </c>
      <c r="BQ62" s="33">
        <f t="shared" si="46"/>
        <v>-13750</v>
      </c>
      <c r="BR62" s="33">
        <f t="shared" si="46"/>
        <v>-13750</v>
      </c>
      <c r="BS62" s="33">
        <f t="shared" si="46"/>
        <v>-13750</v>
      </c>
      <c r="BT62" s="33">
        <f t="shared" si="46"/>
        <v>-13750</v>
      </c>
      <c r="BU62" s="33">
        <f t="shared" si="46"/>
        <v>-13750</v>
      </c>
      <c r="BV62" s="33">
        <f t="shared" si="46"/>
        <v>-13750</v>
      </c>
      <c r="BW62" s="33">
        <f t="shared" si="46"/>
        <v>-13750</v>
      </c>
      <c r="BX62" s="33">
        <f t="shared" si="46"/>
        <v>-13750</v>
      </c>
      <c r="BY62" s="33">
        <f t="shared" si="46"/>
        <v>-13750</v>
      </c>
      <c r="BZ62" s="33">
        <f t="shared" si="46"/>
        <v>-13750</v>
      </c>
      <c r="CA62" s="33">
        <f t="shared" si="46"/>
        <v>-15208.333333333334</v>
      </c>
      <c r="CB62" s="33">
        <f t="shared" si="46"/>
        <v>-15208.333333333334</v>
      </c>
      <c r="CC62" s="33">
        <f t="shared" si="46"/>
        <v>-15208.333333333334</v>
      </c>
      <c r="CD62" s="33">
        <f t="shared" si="46"/>
        <v>-15208.333333333334</v>
      </c>
      <c r="CE62" s="33">
        <f t="shared" ref="CE62:DJ62" si="47">-(CE59*(1+$H61)+CE60*CE56)</f>
        <v>-15208.333333333334</v>
      </c>
      <c r="CF62" s="33">
        <f t="shared" si="47"/>
        <v>-15208.333333333334</v>
      </c>
      <c r="CG62" s="33">
        <f t="shared" si="47"/>
        <v>-15208.333333333334</v>
      </c>
      <c r="CH62" s="33">
        <f t="shared" si="47"/>
        <v>-15208.333333333334</v>
      </c>
      <c r="CI62" s="33">
        <f t="shared" si="47"/>
        <v>-15208.333333333334</v>
      </c>
      <c r="CJ62" s="33">
        <f t="shared" si="47"/>
        <v>-15208.333333333334</v>
      </c>
      <c r="CK62" s="33">
        <f t="shared" si="47"/>
        <v>-15208.333333333334</v>
      </c>
      <c r="CL62" s="33">
        <f t="shared" si="47"/>
        <v>-15208.333333333334</v>
      </c>
      <c r="CN62" s="73"/>
      <c r="CO62" s="33" t="e">
        <f t="shared" ref="CO62:DL62" si="48">-(CO59*(1+$H61)+CO60*CO56)</f>
        <v>#N/A</v>
      </c>
      <c r="CP62" s="33" t="e">
        <f t="shared" si="48"/>
        <v>#N/A</v>
      </c>
      <c r="CQ62" s="33" t="e">
        <f t="shared" si="48"/>
        <v>#N/A</v>
      </c>
      <c r="CR62" s="33" t="e">
        <f t="shared" si="48"/>
        <v>#N/A</v>
      </c>
      <c r="CS62" s="33" t="e">
        <f t="shared" si="48"/>
        <v>#N/A</v>
      </c>
      <c r="CT62" s="33" t="e">
        <f t="shared" si="48"/>
        <v>#N/A</v>
      </c>
      <c r="CU62" s="33" t="e">
        <f t="shared" si="48"/>
        <v>#N/A</v>
      </c>
      <c r="CV62" s="33" t="e">
        <f t="shared" si="48"/>
        <v>#N/A</v>
      </c>
      <c r="CW62" s="33" t="e">
        <f t="shared" si="48"/>
        <v>#N/A</v>
      </c>
      <c r="CX62" s="33" t="e">
        <f t="shared" si="48"/>
        <v>#N/A</v>
      </c>
      <c r="CY62" s="33" t="e">
        <f t="shared" si="48"/>
        <v>#N/A</v>
      </c>
      <c r="CZ62" s="33" t="e">
        <f t="shared" si="48"/>
        <v>#N/A</v>
      </c>
      <c r="DA62" s="33" t="e">
        <f t="shared" si="48"/>
        <v>#N/A</v>
      </c>
      <c r="DB62" s="33" t="e">
        <f t="shared" si="48"/>
        <v>#N/A</v>
      </c>
      <c r="DC62" s="33" t="e">
        <f t="shared" si="48"/>
        <v>#N/A</v>
      </c>
      <c r="DD62" s="33" t="e">
        <f t="shared" si="48"/>
        <v>#N/A</v>
      </c>
      <c r="DE62" s="33" t="e">
        <f t="shared" si="48"/>
        <v>#N/A</v>
      </c>
      <c r="DF62" s="33" t="e">
        <f t="shared" si="48"/>
        <v>#N/A</v>
      </c>
      <c r="DG62" s="33" t="e">
        <f t="shared" si="48"/>
        <v>#N/A</v>
      </c>
      <c r="DH62" s="33" t="e">
        <f t="shared" si="48"/>
        <v>#N/A</v>
      </c>
      <c r="DI62" s="33" t="e">
        <f t="shared" si="48"/>
        <v>#N/A</v>
      </c>
      <c r="DJ62" s="33" t="e">
        <f t="shared" si="48"/>
        <v>#N/A</v>
      </c>
      <c r="DK62" s="33" t="e">
        <f t="shared" si="48"/>
        <v>#N/A</v>
      </c>
      <c r="DL62" s="33" t="e">
        <f t="shared" si="48"/>
        <v>#N/A</v>
      </c>
    </row>
    <row r="63" spans="1:116" x14ac:dyDescent="0.4">
      <c r="B63" t="s">
        <v>332</v>
      </c>
      <c r="D63" t="s">
        <v>448</v>
      </c>
      <c r="E63" s="8" t="str">
        <f t="shared" si="37"/>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si="37"/>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37"/>
        <v>65 SALESQUOTA-ER</v>
      </c>
      <c r="G65" s="136" t="s">
        <v>334</v>
      </c>
      <c r="H65" s="31"/>
      <c r="I65" s="73"/>
      <c r="J65" s="73"/>
      <c r="K65" s="39"/>
      <c r="L65" s="39"/>
      <c r="M65" s="39"/>
      <c r="N65" s="39"/>
      <c r="O65" s="39"/>
      <c r="P65" s="39"/>
      <c r="R65" s="38"/>
      <c r="S65" s="203" t="str">
        <f t="shared" ref="S65:AX65" si="49">ADDRESS(ROW(S56),COLUMN(S56))</f>
        <v>$S$56</v>
      </c>
      <c r="T65" s="203" t="str">
        <f t="shared" si="49"/>
        <v>$T$56</v>
      </c>
      <c r="U65" s="203" t="str">
        <f t="shared" si="49"/>
        <v>$U$56</v>
      </c>
      <c r="V65" s="203" t="str">
        <f t="shared" si="49"/>
        <v>$V$56</v>
      </c>
      <c r="W65" s="203" t="str">
        <f t="shared" si="49"/>
        <v>$W$56</v>
      </c>
      <c r="X65" s="203" t="str">
        <f t="shared" si="49"/>
        <v>$X$56</v>
      </c>
      <c r="Y65" s="203" t="str">
        <f t="shared" si="49"/>
        <v>$Y$56</v>
      </c>
      <c r="Z65" s="203" t="str">
        <f t="shared" si="49"/>
        <v>$Z$56</v>
      </c>
      <c r="AA65" s="203" t="str">
        <f t="shared" si="49"/>
        <v>$AA$56</v>
      </c>
      <c r="AB65" s="203" t="str">
        <f t="shared" si="49"/>
        <v>$AB$56</v>
      </c>
      <c r="AC65" s="203" t="str">
        <f t="shared" si="49"/>
        <v>$AC$56</v>
      </c>
      <c r="AD65" s="203" t="str">
        <f t="shared" si="49"/>
        <v>$AD$56</v>
      </c>
      <c r="AE65" s="203" t="str">
        <f t="shared" si="49"/>
        <v>$AE$56</v>
      </c>
      <c r="AF65" s="203" t="str">
        <f t="shared" si="49"/>
        <v>$AF$56</v>
      </c>
      <c r="AG65" s="203" t="str">
        <f t="shared" si="49"/>
        <v>$AG$56</v>
      </c>
      <c r="AH65" s="203" t="str">
        <f t="shared" si="49"/>
        <v>$AH$56</v>
      </c>
      <c r="AI65" s="203" t="str">
        <f t="shared" si="49"/>
        <v>$AI$56</v>
      </c>
      <c r="AJ65" s="203" t="str">
        <f t="shared" si="49"/>
        <v>$AJ$56</v>
      </c>
      <c r="AK65" s="203" t="str">
        <f t="shared" si="49"/>
        <v>$AK$56</v>
      </c>
      <c r="AL65" s="203" t="str">
        <f t="shared" si="49"/>
        <v>$AL$56</v>
      </c>
      <c r="AM65" s="203" t="str">
        <f t="shared" si="49"/>
        <v>$AM$56</v>
      </c>
      <c r="AN65" s="203" t="str">
        <f t="shared" si="49"/>
        <v>$AN$56</v>
      </c>
      <c r="AO65" s="203" t="str">
        <f t="shared" si="49"/>
        <v>$AO$56</v>
      </c>
      <c r="AP65" s="203" t="str">
        <f t="shared" si="49"/>
        <v>$AP$56</v>
      </c>
      <c r="AQ65" s="203" t="str">
        <f t="shared" si="49"/>
        <v>$AQ$56</v>
      </c>
      <c r="AR65" s="203" t="str">
        <f t="shared" si="49"/>
        <v>$AR$56</v>
      </c>
      <c r="AS65" s="203" t="str">
        <f t="shared" si="49"/>
        <v>$AS$56</v>
      </c>
      <c r="AT65" s="203" t="str">
        <f t="shared" si="49"/>
        <v>$AT$56</v>
      </c>
      <c r="AU65" s="203" t="str">
        <f t="shared" si="49"/>
        <v>$AU$56</v>
      </c>
      <c r="AV65" s="203" t="str">
        <f t="shared" si="49"/>
        <v>$AV$56</v>
      </c>
      <c r="AW65" s="203" t="str">
        <f t="shared" si="49"/>
        <v>$AW$56</v>
      </c>
      <c r="AX65" s="203" t="str">
        <f t="shared" si="49"/>
        <v>$AX$56</v>
      </c>
      <c r="AY65" s="203" t="str">
        <f t="shared" ref="AY65:CD65" si="50">ADDRESS(ROW(AY56),COLUMN(AY56))</f>
        <v>$AY$56</v>
      </c>
      <c r="AZ65" s="203" t="str">
        <f t="shared" si="50"/>
        <v>$AZ$56</v>
      </c>
      <c r="BA65" s="203" t="str">
        <f t="shared" si="50"/>
        <v>$BA$56</v>
      </c>
      <c r="BB65" s="203" t="str">
        <f t="shared" si="50"/>
        <v>$BB$56</v>
      </c>
      <c r="BC65" s="203" t="str">
        <f t="shared" si="50"/>
        <v>$BC$56</v>
      </c>
      <c r="BD65" s="203" t="str">
        <f t="shared" si="50"/>
        <v>$BD$56</v>
      </c>
      <c r="BE65" s="203" t="str">
        <f t="shared" si="50"/>
        <v>$BE$56</v>
      </c>
      <c r="BF65" s="203" t="str">
        <f t="shared" si="50"/>
        <v>$BF$56</v>
      </c>
      <c r="BG65" s="203" t="str">
        <f t="shared" si="50"/>
        <v>$BG$56</v>
      </c>
      <c r="BH65" s="203" t="str">
        <f t="shared" si="50"/>
        <v>$BH$56</v>
      </c>
      <c r="BI65" s="203" t="str">
        <f t="shared" si="50"/>
        <v>$BI$56</v>
      </c>
      <c r="BJ65" s="203" t="str">
        <f t="shared" si="50"/>
        <v>$BJ$56</v>
      </c>
      <c r="BK65" s="203" t="str">
        <f t="shared" si="50"/>
        <v>$BK$56</v>
      </c>
      <c r="BL65" s="203" t="str">
        <f t="shared" si="50"/>
        <v>$BL$56</v>
      </c>
      <c r="BM65" s="203" t="str">
        <f t="shared" si="50"/>
        <v>$BM$56</v>
      </c>
      <c r="BN65" s="203" t="str">
        <f t="shared" si="50"/>
        <v>$BN$56</v>
      </c>
      <c r="BO65" s="203" t="str">
        <f t="shared" si="50"/>
        <v>$BO$56</v>
      </c>
      <c r="BP65" s="203" t="str">
        <f t="shared" si="50"/>
        <v>$BP$56</v>
      </c>
      <c r="BQ65" s="203" t="str">
        <f t="shared" si="50"/>
        <v>$BQ$56</v>
      </c>
      <c r="BR65" s="203" t="str">
        <f t="shared" si="50"/>
        <v>$BR$56</v>
      </c>
      <c r="BS65" s="203" t="str">
        <f t="shared" si="50"/>
        <v>$BS$56</v>
      </c>
      <c r="BT65" s="203" t="str">
        <f t="shared" si="50"/>
        <v>$BT$56</v>
      </c>
      <c r="BU65" s="203" t="str">
        <f t="shared" si="50"/>
        <v>$BU$56</v>
      </c>
      <c r="BV65" s="203" t="str">
        <f t="shared" si="50"/>
        <v>$BV$56</v>
      </c>
      <c r="BW65" s="203" t="str">
        <f t="shared" si="50"/>
        <v>$BW$56</v>
      </c>
      <c r="BX65" s="203" t="str">
        <f t="shared" si="50"/>
        <v>$BX$56</v>
      </c>
      <c r="BY65" s="203" t="str">
        <f t="shared" si="50"/>
        <v>$BY$56</v>
      </c>
      <c r="BZ65" s="203" t="str">
        <f t="shared" si="50"/>
        <v>$BZ$56</v>
      </c>
      <c r="CA65" s="203" t="str">
        <f t="shared" si="50"/>
        <v>$CA$56</v>
      </c>
      <c r="CB65" s="203" t="str">
        <f t="shared" si="50"/>
        <v>$CB$56</v>
      </c>
      <c r="CC65" s="203" t="str">
        <f t="shared" si="50"/>
        <v>$CC$56</v>
      </c>
      <c r="CD65" s="203" t="str">
        <f t="shared" si="50"/>
        <v>$CD$56</v>
      </c>
      <c r="CE65" s="203" t="str">
        <f t="shared" ref="CE65:CL65" si="51">ADDRESS(ROW(CE56),COLUMN(CE56))</f>
        <v>$CE$56</v>
      </c>
      <c r="CF65" s="203" t="str">
        <f t="shared" si="51"/>
        <v>$CF$56</v>
      </c>
      <c r="CG65" s="203" t="str">
        <f t="shared" si="51"/>
        <v>$CG$56</v>
      </c>
      <c r="CH65" s="203" t="str">
        <f t="shared" si="51"/>
        <v>$CH$56</v>
      </c>
      <c r="CI65" s="203" t="str">
        <f t="shared" si="51"/>
        <v>$CI$56</v>
      </c>
      <c r="CJ65" s="203" t="str">
        <f t="shared" si="51"/>
        <v>$CJ$56</v>
      </c>
      <c r="CK65" s="203" t="str">
        <f t="shared" si="51"/>
        <v>$CK$56</v>
      </c>
      <c r="CL65" s="203" t="str">
        <f t="shared" si="51"/>
        <v>$CL$56</v>
      </c>
      <c r="CN65" s="73"/>
      <c r="CO65" s="203" t="str">
        <f t="shared" ref="CO65:DL65" si="52">ADDRESS(ROW(CO56),COLUMN(CO56))</f>
        <v>$CO$56</v>
      </c>
      <c r="CP65" s="203" t="str">
        <f t="shared" si="52"/>
        <v>$CP$56</v>
      </c>
      <c r="CQ65" s="203" t="str">
        <f t="shared" si="52"/>
        <v>$CQ$56</v>
      </c>
      <c r="CR65" s="203" t="str">
        <f t="shared" si="52"/>
        <v>$CR$56</v>
      </c>
      <c r="CS65" s="203" t="str">
        <f t="shared" si="52"/>
        <v>$CS$56</v>
      </c>
      <c r="CT65" s="203" t="str">
        <f t="shared" si="52"/>
        <v>$CT$56</v>
      </c>
      <c r="CU65" s="203" t="str">
        <f t="shared" si="52"/>
        <v>$CU$56</v>
      </c>
      <c r="CV65" s="203" t="str">
        <f t="shared" si="52"/>
        <v>$CV$56</v>
      </c>
      <c r="CW65" s="203" t="str">
        <f t="shared" si="52"/>
        <v>$CW$56</v>
      </c>
      <c r="CX65" s="203" t="str">
        <f t="shared" si="52"/>
        <v>$CX$56</v>
      </c>
      <c r="CY65" s="203" t="str">
        <f t="shared" si="52"/>
        <v>$CY$56</v>
      </c>
      <c r="CZ65" s="203" t="str">
        <f t="shared" si="52"/>
        <v>$CZ$56</v>
      </c>
      <c r="DA65" s="203" t="str">
        <f t="shared" si="52"/>
        <v>$DA$56</v>
      </c>
      <c r="DB65" s="203" t="str">
        <f t="shared" si="52"/>
        <v>$DB$56</v>
      </c>
      <c r="DC65" s="203" t="str">
        <f t="shared" si="52"/>
        <v>$DC$56</v>
      </c>
      <c r="DD65" s="203" t="str">
        <f t="shared" si="52"/>
        <v>$DD$56</v>
      </c>
      <c r="DE65" s="203" t="str">
        <f t="shared" si="52"/>
        <v>$DE$56</v>
      </c>
      <c r="DF65" s="203" t="str">
        <f t="shared" si="52"/>
        <v>$DF$56</v>
      </c>
      <c r="DG65" s="203" t="str">
        <f t="shared" si="52"/>
        <v>$DG$56</v>
      </c>
      <c r="DH65" s="203" t="str">
        <f t="shared" si="52"/>
        <v>$DH$56</v>
      </c>
      <c r="DI65" s="203" t="str">
        <f t="shared" si="52"/>
        <v>$DI$56</v>
      </c>
      <c r="DJ65" s="203" t="str">
        <f t="shared" si="52"/>
        <v>$DJ$56</v>
      </c>
      <c r="DK65" s="203" t="str">
        <f t="shared" si="52"/>
        <v>$DK$56</v>
      </c>
      <c r="DL65" s="203" t="str">
        <f t="shared" si="52"/>
        <v>$DL$56</v>
      </c>
    </row>
    <row r="66" spans="1:116" x14ac:dyDescent="0.4">
      <c r="B66" t="s">
        <v>332</v>
      </c>
      <c r="D66" t="s">
        <v>448</v>
      </c>
      <c r="E66" s="8" t="str">
        <f t="shared" si="37"/>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37"/>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si="37"/>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37"/>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37"/>
        <v>70 SALESQUOTA-ER</v>
      </c>
      <c r="G70" s="8" t="s">
        <v>464</v>
      </c>
      <c r="H70" s="12"/>
      <c r="I70" s="60"/>
      <c r="J70" s="60"/>
      <c r="K70" s="15"/>
      <c r="L70" s="15"/>
      <c r="M70" s="15"/>
      <c r="N70" s="15"/>
      <c r="O70" s="15"/>
      <c r="P70" s="15"/>
      <c r="R70" s="15"/>
      <c r="S70" s="76">
        <f t="shared" ref="S70:AX70" si="53">S57</f>
        <v>0</v>
      </c>
      <c r="T70" s="76">
        <f t="shared" si="53"/>
        <v>0</v>
      </c>
      <c r="U70" s="76">
        <f t="shared" si="53"/>
        <v>0</v>
      </c>
      <c r="V70" s="76">
        <f t="shared" si="53"/>
        <v>0</v>
      </c>
      <c r="W70" s="76">
        <f t="shared" si="53"/>
        <v>0</v>
      </c>
      <c r="X70" s="76">
        <f t="shared" si="53"/>
        <v>0</v>
      </c>
      <c r="Y70" s="76">
        <f t="shared" si="53"/>
        <v>0</v>
      </c>
      <c r="Z70" s="76">
        <f t="shared" si="53"/>
        <v>0</v>
      </c>
      <c r="AA70" s="76">
        <f t="shared" si="53"/>
        <v>0</v>
      </c>
      <c r="AB70" s="76">
        <f t="shared" si="53"/>
        <v>0</v>
      </c>
      <c r="AC70" s="76">
        <f t="shared" si="53"/>
        <v>0</v>
      </c>
      <c r="AD70" s="76">
        <f t="shared" si="53"/>
        <v>0</v>
      </c>
      <c r="AE70" s="76">
        <f t="shared" si="53"/>
        <v>0</v>
      </c>
      <c r="AF70" s="76">
        <f t="shared" si="53"/>
        <v>0</v>
      </c>
      <c r="AG70" s="76">
        <f t="shared" si="53"/>
        <v>0</v>
      </c>
      <c r="AH70" s="76">
        <f t="shared" si="53"/>
        <v>0</v>
      </c>
      <c r="AI70" s="76">
        <f t="shared" si="53"/>
        <v>0</v>
      </c>
      <c r="AJ70" s="76">
        <f t="shared" si="53"/>
        <v>0</v>
      </c>
      <c r="AK70" s="76">
        <f t="shared" si="53"/>
        <v>0</v>
      </c>
      <c r="AL70" s="76">
        <f t="shared" si="53"/>
        <v>0</v>
      </c>
      <c r="AM70" s="76">
        <f t="shared" si="53"/>
        <v>0</v>
      </c>
      <c r="AN70" s="76">
        <f t="shared" si="53"/>
        <v>0</v>
      </c>
      <c r="AO70" s="76">
        <f t="shared" si="53"/>
        <v>0</v>
      </c>
      <c r="AP70" s="76">
        <f t="shared" si="53"/>
        <v>0</v>
      </c>
      <c r="AQ70" s="76">
        <f t="shared" si="53"/>
        <v>0</v>
      </c>
      <c r="AR70" s="76">
        <f t="shared" si="53"/>
        <v>0</v>
      </c>
      <c r="AS70" s="76">
        <f t="shared" si="53"/>
        <v>0</v>
      </c>
      <c r="AT70" s="76">
        <f t="shared" si="53"/>
        <v>0</v>
      </c>
      <c r="AU70" s="76">
        <f t="shared" si="53"/>
        <v>0</v>
      </c>
      <c r="AV70" s="76">
        <f t="shared" si="53"/>
        <v>0</v>
      </c>
      <c r="AW70" s="76">
        <f t="shared" si="53"/>
        <v>0</v>
      </c>
      <c r="AX70" s="76">
        <f t="shared" si="53"/>
        <v>0</v>
      </c>
      <c r="AY70" s="76">
        <f t="shared" ref="AY70:CD70" si="54">AY57</f>
        <v>0</v>
      </c>
      <c r="AZ70" s="76">
        <f t="shared" si="54"/>
        <v>0</v>
      </c>
      <c r="BA70" s="76">
        <f t="shared" si="54"/>
        <v>0</v>
      </c>
      <c r="BB70" s="76">
        <f t="shared" si="54"/>
        <v>0</v>
      </c>
      <c r="BC70" s="76">
        <f t="shared" si="54"/>
        <v>0</v>
      </c>
      <c r="BD70" s="76">
        <f t="shared" si="54"/>
        <v>0</v>
      </c>
      <c r="BE70" s="76">
        <f t="shared" si="54"/>
        <v>0</v>
      </c>
      <c r="BF70" s="76">
        <f t="shared" si="54"/>
        <v>0</v>
      </c>
      <c r="BG70" s="76">
        <f t="shared" si="54"/>
        <v>0</v>
      </c>
      <c r="BH70" s="76">
        <f t="shared" si="54"/>
        <v>0</v>
      </c>
      <c r="BI70" s="76">
        <f t="shared" si="54"/>
        <v>0</v>
      </c>
      <c r="BJ70" s="76">
        <f t="shared" si="54"/>
        <v>0</v>
      </c>
      <c r="BK70" s="76">
        <f t="shared" si="54"/>
        <v>0</v>
      </c>
      <c r="BL70" s="76">
        <f t="shared" si="54"/>
        <v>0</v>
      </c>
      <c r="BM70" s="76">
        <f t="shared" si="54"/>
        <v>0</v>
      </c>
      <c r="BN70" s="76">
        <f t="shared" si="54"/>
        <v>0</v>
      </c>
      <c r="BO70" s="76">
        <f t="shared" si="54"/>
        <v>0</v>
      </c>
      <c r="BP70" s="76">
        <f t="shared" si="54"/>
        <v>0</v>
      </c>
      <c r="BQ70" s="76">
        <f t="shared" si="54"/>
        <v>0</v>
      </c>
      <c r="BR70" s="76">
        <f t="shared" si="54"/>
        <v>0</v>
      </c>
      <c r="BS70" s="76">
        <f t="shared" si="54"/>
        <v>0</v>
      </c>
      <c r="BT70" s="76">
        <f t="shared" si="54"/>
        <v>0</v>
      </c>
      <c r="BU70" s="76">
        <f t="shared" si="54"/>
        <v>0</v>
      </c>
      <c r="BV70" s="76">
        <f t="shared" si="54"/>
        <v>0</v>
      </c>
      <c r="BW70" s="76">
        <f t="shared" si="54"/>
        <v>0</v>
      </c>
      <c r="BX70" s="76">
        <f t="shared" si="54"/>
        <v>0</v>
      </c>
      <c r="BY70" s="76">
        <f t="shared" si="54"/>
        <v>0</v>
      </c>
      <c r="BZ70" s="76">
        <f t="shared" si="54"/>
        <v>0</v>
      </c>
      <c r="CA70" s="76">
        <f t="shared" si="54"/>
        <v>0</v>
      </c>
      <c r="CB70" s="76">
        <f t="shared" si="54"/>
        <v>0</v>
      </c>
      <c r="CC70" s="76">
        <f t="shared" si="54"/>
        <v>0</v>
      </c>
      <c r="CD70" s="76">
        <f t="shared" si="54"/>
        <v>0</v>
      </c>
      <c r="CE70" s="76">
        <f t="shared" ref="CE70:CL70" si="55">CE57</f>
        <v>0</v>
      </c>
      <c r="CF70" s="76">
        <f t="shared" si="55"/>
        <v>0</v>
      </c>
      <c r="CG70" s="76">
        <f t="shared" si="55"/>
        <v>0</v>
      </c>
      <c r="CH70" s="76">
        <f t="shared" si="55"/>
        <v>0</v>
      </c>
      <c r="CI70" s="76">
        <f t="shared" si="55"/>
        <v>0</v>
      </c>
      <c r="CJ70" s="76">
        <f t="shared" si="55"/>
        <v>0</v>
      </c>
      <c r="CK70" s="76">
        <f t="shared" si="55"/>
        <v>0</v>
      </c>
      <c r="CL70" s="76">
        <f t="shared" si="55"/>
        <v>0</v>
      </c>
      <c r="CN70" s="60"/>
      <c r="CO70" s="76">
        <f t="shared" ref="CO70:DL70" si="56">CO57</f>
        <v>0</v>
      </c>
      <c r="CP70" s="76">
        <f t="shared" si="56"/>
        <v>0</v>
      </c>
      <c r="CQ70" s="76">
        <f t="shared" si="56"/>
        <v>0</v>
      </c>
      <c r="CR70" s="76">
        <f t="shared" si="56"/>
        <v>0</v>
      </c>
      <c r="CS70" s="76">
        <f t="shared" si="56"/>
        <v>0</v>
      </c>
      <c r="CT70" s="76">
        <f t="shared" si="56"/>
        <v>0</v>
      </c>
      <c r="CU70" s="76">
        <f t="shared" si="56"/>
        <v>0</v>
      </c>
      <c r="CV70" s="76">
        <f t="shared" si="56"/>
        <v>0</v>
      </c>
      <c r="CW70" s="76">
        <f t="shared" si="56"/>
        <v>0</v>
      </c>
      <c r="CX70" s="76">
        <f t="shared" si="56"/>
        <v>0</v>
      </c>
      <c r="CY70" s="76">
        <f t="shared" si="56"/>
        <v>0</v>
      </c>
      <c r="CZ70" s="76">
        <f t="shared" si="56"/>
        <v>0</v>
      </c>
      <c r="DA70" s="76">
        <f t="shared" si="56"/>
        <v>0</v>
      </c>
      <c r="DB70" s="76">
        <f t="shared" si="56"/>
        <v>0</v>
      </c>
      <c r="DC70" s="76">
        <f t="shared" si="56"/>
        <v>0</v>
      </c>
      <c r="DD70" s="76">
        <f t="shared" si="56"/>
        <v>0</v>
      </c>
      <c r="DE70" s="76">
        <f t="shared" si="56"/>
        <v>0</v>
      </c>
      <c r="DF70" s="76">
        <f t="shared" si="56"/>
        <v>0</v>
      </c>
      <c r="DG70" s="76">
        <f t="shared" si="56"/>
        <v>0</v>
      </c>
      <c r="DH70" s="76">
        <f t="shared" si="56"/>
        <v>0</v>
      </c>
      <c r="DI70" s="76">
        <f t="shared" si="56"/>
        <v>0</v>
      </c>
      <c r="DJ70" s="76">
        <f t="shared" si="56"/>
        <v>0</v>
      </c>
      <c r="DK70" s="76">
        <f t="shared" si="56"/>
        <v>0</v>
      </c>
      <c r="DL70" s="76">
        <f t="shared" si="56"/>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5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5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5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si="57"/>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5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57"/>
        <v>79 LVOL-EV</v>
      </c>
      <c r="G79" s="136" t="s">
        <v>333</v>
      </c>
      <c r="H79" s="31"/>
      <c r="I79" s="73"/>
      <c r="J79" s="73"/>
      <c r="K79" s="39"/>
      <c r="L79" s="39"/>
      <c r="M79" s="39"/>
      <c r="N79" s="39"/>
      <c r="O79" s="39"/>
      <c r="P79" s="39"/>
      <c r="R79" s="38"/>
      <c r="S79" s="203" t="str">
        <f t="shared" ref="S79:AX79" si="58">ADDRESS(ROW(S75),COLUMN(S75),2)</f>
        <v>S$75</v>
      </c>
      <c r="T79" s="203" t="str">
        <f t="shared" si="58"/>
        <v>T$75</v>
      </c>
      <c r="U79" s="203" t="str">
        <f t="shared" si="58"/>
        <v>U$75</v>
      </c>
      <c r="V79" s="203" t="str">
        <f t="shared" si="58"/>
        <v>V$75</v>
      </c>
      <c r="W79" s="203" t="str">
        <f t="shared" si="58"/>
        <v>W$75</v>
      </c>
      <c r="X79" s="203" t="str">
        <f t="shared" si="58"/>
        <v>X$75</v>
      </c>
      <c r="Y79" s="203" t="str">
        <f t="shared" si="58"/>
        <v>Y$75</v>
      </c>
      <c r="Z79" s="203" t="str">
        <f t="shared" si="58"/>
        <v>Z$75</v>
      </c>
      <c r="AA79" s="203" t="str">
        <f t="shared" si="58"/>
        <v>AA$75</v>
      </c>
      <c r="AB79" s="203" t="str">
        <f t="shared" si="58"/>
        <v>AB$75</v>
      </c>
      <c r="AC79" s="203" t="str">
        <f t="shared" si="58"/>
        <v>AC$75</v>
      </c>
      <c r="AD79" s="203" t="str">
        <f t="shared" si="58"/>
        <v>AD$75</v>
      </c>
      <c r="AE79" s="203" t="str">
        <f t="shared" si="58"/>
        <v>AE$75</v>
      </c>
      <c r="AF79" s="203" t="str">
        <f t="shared" si="58"/>
        <v>AF$75</v>
      </c>
      <c r="AG79" s="203" t="str">
        <f t="shared" si="58"/>
        <v>AG$75</v>
      </c>
      <c r="AH79" s="203" t="str">
        <f t="shared" si="58"/>
        <v>AH$75</v>
      </c>
      <c r="AI79" s="203" t="str">
        <f t="shared" si="58"/>
        <v>AI$75</v>
      </c>
      <c r="AJ79" s="203" t="str">
        <f t="shared" si="58"/>
        <v>AJ$75</v>
      </c>
      <c r="AK79" s="203" t="str">
        <f t="shared" si="58"/>
        <v>AK$75</v>
      </c>
      <c r="AL79" s="203" t="str">
        <f t="shared" si="58"/>
        <v>AL$75</v>
      </c>
      <c r="AM79" s="203" t="str">
        <f t="shared" si="58"/>
        <v>AM$75</v>
      </c>
      <c r="AN79" s="203" t="str">
        <f t="shared" si="58"/>
        <v>AN$75</v>
      </c>
      <c r="AO79" s="203" t="str">
        <f t="shared" si="58"/>
        <v>AO$75</v>
      </c>
      <c r="AP79" s="203" t="str">
        <f t="shared" si="58"/>
        <v>AP$75</v>
      </c>
      <c r="AQ79" s="203" t="str">
        <f t="shared" si="58"/>
        <v>AQ$75</v>
      </c>
      <c r="AR79" s="203" t="str">
        <f t="shared" si="58"/>
        <v>AR$75</v>
      </c>
      <c r="AS79" s="203" t="str">
        <f t="shared" si="58"/>
        <v>AS$75</v>
      </c>
      <c r="AT79" s="203" t="str">
        <f t="shared" si="58"/>
        <v>AT$75</v>
      </c>
      <c r="AU79" s="203" t="str">
        <f t="shared" si="58"/>
        <v>AU$75</v>
      </c>
      <c r="AV79" s="203" t="str">
        <f t="shared" si="58"/>
        <v>AV$75</v>
      </c>
      <c r="AW79" s="203" t="str">
        <f t="shared" si="58"/>
        <v>AW$75</v>
      </c>
      <c r="AX79" s="203" t="str">
        <f t="shared" si="58"/>
        <v>AX$75</v>
      </c>
      <c r="AY79" s="203" t="str">
        <f t="shared" ref="AY79:CD79" si="59">ADDRESS(ROW(AY75),COLUMN(AY75),2)</f>
        <v>AY$75</v>
      </c>
      <c r="AZ79" s="203" t="str">
        <f t="shared" si="59"/>
        <v>AZ$75</v>
      </c>
      <c r="BA79" s="203" t="str">
        <f t="shared" si="59"/>
        <v>BA$75</v>
      </c>
      <c r="BB79" s="203" t="str">
        <f t="shared" si="59"/>
        <v>BB$75</v>
      </c>
      <c r="BC79" s="203" t="str">
        <f t="shared" si="59"/>
        <v>BC$75</v>
      </c>
      <c r="BD79" s="203" t="str">
        <f t="shared" si="59"/>
        <v>BD$75</v>
      </c>
      <c r="BE79" s="203" t="str">
        <f t="shared" si="59"/>
        <v>BE$75</v>
      </c>
      <c r="BF79" s="203" t="str">
        <f t="shared" si="59"/>
        <v>BF$75</v>
      </c>
      <c r="BG79" s="203" t="str">
        <f t="shared" si="59"/>
        <v>BG$75</v>
      </c>
      <c r="BH79" s="203" t="str">
        <f t="shared" si="59"/>
        <v>BH$75</v>
      </c>
      <c r="BI79" s="203" t="str">
        <f t="shared" si="59"/>
        <v>BI$75</v>
      </c>
      <c r="BJ79" s="203" t="str">
        <f t="shared" si="59"/>
        <v>BJ$75</v>
      </c>
      <c r="BK79" s="203" t="str">
        <f t="shared" si="59"/>
        <v>BK$75</v>
      </c>
      <c r="BL79" s="203" t="str">
        <f t="shared" si="59"/>
        <v>BL$75</v>
      </c>
      <c r="BM79" s="203" t="str">
        <f t="shared" si="59"/>
        <v>BM$75</v>
      </c>
      <c r="BN79" s="203" t="str">
        <f t="shared" si="59"/>
        <v>BN$75</v>
      </c>
      <c r="BO79" s="203" t="str">
        <f t="shared" si="59"/>
        <v>BO$75</v>
      </c>
      <c r="BP79" s="203" t="str">
        <f t="shared" si="59"/>
        <v>BP$75</v>
      </c>
      <c r="BQ79" s="203" t="str">
        <f t="shared" si="59"/>
        <v>BQ$75</v>
      </c>
      <c r="BR79" s="203" t="str">
        <f t="shared" si="59"/>
        <v>BR$75</v>
      </c>
      <c r="BS79" s="203" t="str">
        <f t="shared" si="59"/>
        <v>BS$75</v>
      </c>
      <c r="BT79" s="203" t="str">
        <f t="shared" si="59"/>
        <v>BT$75</v>
      </c>
      <c r="BU79" s="203" t="str">
        <f t="shared" si="59"/>
        <v>BU$75</v>
      </c>
      <c r="BV79" s="203" t="str">
        <f t="shared" si="59"/>
        <v>BV$75</v>
      </c>
      <c r="BW79" s="203" t="str">
        <f t="shared" si="59"/>
        <v>BW$75</v>
      </c>
      <c r="BX79" s="203" t="str">
        <f t="shared" si="59"/>
        <v>BX$75</v>
      </c>
      <c r="BY79" s="203" t="str">
        <f t="shared" si="59"/>
        <v>BY$75</v>
      </c>
      <c r="BZ79" s="203" t="str">
        <f t="shared" si="59"/>
        <v>BZ$75</v>
      </c>
      <c r="CA79" s="203" t="str">
        <f t="shared" si="59"/>
        <v>CA$75</v>
      </c>
      <c r="CB79" s="203" t="str">
        <f t="shared" si="59"/>
        <v>CB$75</v>
      </c>
      <c r="CC79" s="203" t="str">
        <f t="shared" si="59"/>
        <v>CC$75</v>
      </c>
      <c r="CD79" s="203" t="str">
        <f t="shared" si="59"/>
        <v>CD$75</v>
      </c>
      <c r="CE79" s="203" t="str">
        <f t="shared" ref="CE79:CL79" si="60">ADDRESS(ROW(CE75),COLUMN(CE75),2)</f>
        <v>CE$75</v>
      </c>
      <c r="CF79" s="203" t="str">
        <f t="shared" si="60"/>
        <v>CF$75</v>
      </c>
      <c r="CG79" s="203" t="str">
        <f t="shared" si="60"/>
        <v>CG$75</v>
      </c>
      <c r="CH79" s="203" t="str">
        <f t="shared" si="60"/>
        <v>CH$75</v>
      </c>
      <c r="CI79" s="203" t="str">
        <f t="shared" si="60"/>
        <v>CI$75</v>
      </c>
      <c r="CJ79" s="203" t="str">
        <f t="shared" si="60"/>
        <v>CJ$75</v>
      </c>
      <c r="CK79" s="203" t="str">
        <f t="shared" si="60"/>
        <v>CK$75</v>
      </c>
      <c r="CL79" s="203" t="str">
        <f t="shared" si="60"/>
        <v>CL$75</v>
      </c>
      <c r="CN79" s="73"/>
      <c r="CO79" s="203" t="str">
        <f t="shared" ref="CO79:DL79" si="61">ADDRESS(ROW(CO75),COLUMN(CO75),2)</f>
        <v>CO$75</v>
      </c>
      <c r="CP79" s="203" t="str">
        <f t="shared" si="61"/>
        <v>CP$75</v>
      </c>
      <c r="CQ79" s="203" t="str">
        <f t="shared" si="61"/>
        <v>CQ$75</v>
      </c>
      <c r="CR79" s="203" t="str">
        <f t="shared" si="61"/>
        <v>CR$75</v>
      </c>
      <c r="CS79" s="203" t="str">
        <f t="shared" si="61"/>
        <v>CS$75</v>
      </c>
      <c r="CT79" s="203" t="str">
        <f t="shared" si="61"/>
        <v>CT$75</v>
      </c>
      <c r="CU79" s="203" t="str">
        <f t="shared" si="61"/>
        <v>CU$75</v>
      </c>
      <c r="CV79" s="203" t="str">
        <f t="shared" si="61"/>
        <v>CV$75</v>
      </c>
      <c r="CW79" s="203" t="str">
        <f t="shared" si="61"/>
        <v>CW$75</v>
      </c>
      <c r="CX79" s="203" t="str">
        <f t="shared" si="61"/>
        <v>CX$75</v>
      </c>
      <c r="CY79" s="203" t="str">
        <f t="shared" si="61"/>
        <v>CY$75</v>
      </c>
      <c r="CZ79" s="203" t="str">
        <f t="shared" si="61"/>
        <v>CZ$75</v>
      </c>
      <c r="DA79" s="203" t="str">
        <f t="shared" si="61"/>
        <v>DA$75</v>
      </c>
      <c r="DB79" s="203" t="str">
        <f t="shared" si="61"/>
        <v>DB$75</v>
      </c>
      <c r="DC79" s="203" t="str">
        <f t="shared" si="61"/>
        <v>DC$75</v>
      </c>
      <c r="DD79" s="203" t="str">
        <f t="shared" si="61"/>
        <v>DD$75</v>
      </c>
      <c r="DE79" s="203" t="str">
        <f t="shared" si="61"/>
        <v>DE$75</v>
      </c>
      <c r="DF79" s="203" t="str">
        <f t="shared" si="61"/>
        <v>DF$75</v>
      </c>
      <c r="DG79" s="203" t="str">
        <f t="shared" si="61"/>
        <v>DG$75</v>
      </c>
      <c r="DH79" s="203" t="str">
        <f t="shared" si="61"/>
        <v>DH$75</v>
      </c>
      <c r="DI79" s="203" t="str">
        <f t="shared" si="61"/>
        <v>DI$75</v>
      </c>
      <c r="DJ79" s="203" t="str">
        <f t="shared" si="61"/>
        <v>DJ$75</v>
      </c>
      <c r="DK79" s="203" t="str">
        <f t="shared" si="61"/>
        <v>DK$75</v>
      </c>
      <c r="DL79" s="203" t="str">
        <f t="shared" si="61"/>
        <v>DL$75</v>
      </c>
    </row>
    <row r="80" spans="1:116" x14ac:dyDescent="0.4">
      <c r="B80" t="s">
        <v>332</v>
      </c>
      <c r="D80" t="s">
        <v>455</v>
      </c>
      <c r="E80" s="8" t="str">
        <f t="shared" si="5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5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5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5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62">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63">E88</f>
        <v>88 VOLLIST-EV</v>
      </c>
      <c r="D88" t="s">
        <v>324</v>
      </c>
      <c r="E88" s="8" t="str">
        <f t="shared" si="62"/>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63"/>
        <v>89 VOLLIST-EV</v>
      </c>
      <c r="D89" t="s">
        <v>324</v>
      </c>
      <c r="E89" s="8" t="str">
        <f t="shared" si="62"/>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63"/>
        <v>90 VOLLIST-EV</v>
      </c>
      <c r="D90" t="s">
        <v>324</v>
      </c>
      <c r="E90" s="8" t="str">
        <f t="shared" si="62"/>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63"/>
        <v>91 VOLLIST-EV</v>
      </c>
      <c r="D91" t="s">
        <v>324</v>
      </c>
      <c r="E91" s="8" t="str">
        <f t="shared" si="62"/>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63"/>
        <v>92 VOLLIST-EV</v>
      </c>
      <c r="D92" t="s">
        <v>324</v>
      </c>
      <c r="E92" s="8" t="str">
        <f t="shared" si="62"/>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63"/>
        <v>93 VOLLIST-EV</v>
      </c>
      <c r="D93" t="s">
        <v>324</v>
      </c>
      <c r="E93" s="8" t="str">
        <f t="shared" si="62"/>
        <v>93 VOLLIST-EV</v>
      </c>
      <c r="G93" s="127" t="str">
        <f ca="1">OFFSET(G93,ROW(G103)-ROW(G93),0)</f>
        <v># of assets</v>
      </c>
      <c r="H93" s="31"/>
      <c r="I93" s="73"/>
      <c r="J93" s="73"/>
      <c r="K93" s="39">
        <f t="shared" ref="K93:P93" si="64">SUM(K89:K92)</f>
        <v>400000</v>
      </c>
      <c r="L93" s="39">
        <f t="shared" si="64"/>
        <v>800000</v>
      </c>
      <c r="M93" s="39">
        <f t="shared" si="64"/>
        <v>1600000</v>
      </c>
      <c r="N93" s="39">
        <f t="shared" si="64"/>
        <v>3200000</v>
      </c>
      <c r="O93" s="39">
        <f t="shared" si="64"/>
        <v>6400000</v>
      </c>
      <c r="P93" s="39">
        <f t="shared" si="64"/>
        <v>12800000</v>
      </c>
      <c r="R93" s="38"/>
      <c r="S93" s="38">
        <f t="shared" ref="S93:AX93" si="65">SUM(S89:S92)</f>
        <v>33333.333333333336</v>
      </c>
      <c r="T93" s="38">
        <f t="shared" si="65"/>
        <v>33333.333333333336</v>
      </c>
      <c r="U93" s="38">
        <f t="shared" si="65"/>
        <v>33333.333333333336</v>
      </c>
      <c r="V93" s="38">
        <f t="shared" si="65"/>
        <v>33333.333333333336</v>
      </c>
      <c r="W93" s="38">
        <f t="shared" si="65"/>
        <v>33333.333333333336</v>
      </c>
      <c r="X93" s="38">
        <f t="shared" si="65"/>
        <v>33333.333333333336</v>
      </c>
      <c r="Y93" s="38">
        <f t="shared" si="65"/>
        <v>33333.333333333336</v>
      </c>
      <c r="Z93" s="38">
        <f t="shared" si="65"/>
        <v>33333.333333333336</v>
      </c>
      <c r="AA93" s="38">
        <f t="shared" si="65"/>
        <v>33333.333333333336</v>
      </c>
      <c r="AB93" s="38">
        <f t="shared" si="65"/>
        <v>33333.333333333336</v>
      </c>
      <c r="AC93" s="38">
        <f t="shared" si="65"/>
        <v>33333.333333333336</v>
      </c>
      <c r="AD93" s="38">
        <f t="shared" si="65"/>
        <v>33333.333333333336</v>
      </c>
      <c r="AE93" s="38">
        <f t="shared" si="65"/>
        <v>66666.666666666672</v>
      </c>
      <c r="AF93" s="38">
        <f t="shared" si="65"/>
        <v>66666.666666666672</v>
      </c>
      <c r="AG93" s="38">
        <f t="shared" si="65"/>
        <v>66666.666666666672</v>
      </c>
      <c r="AH93" s="38">
        <f t="shared" si="65"/>
        <v>66666.666666666672</v>
      </c>
      <c r="AI93" s="38">
        <f t="shared" si="65"/>
        <v>66666.666666666672</v>
      </c>
      <c r="AJ93" s="38">
        <f t="shared" si="65"/>
        <v>66666.666666666672</v>
      </c>
      <c r="AK93" s="38">
        <f t="shared" si="65"/>
        <v>66666.666666666672</v>
      </c>
      <c r="AL93" s="38">
        <f t="shared" si="65"/>
        <v>66666.666666666672</v>
      </c>
      <c r="AM93" s="38">
        <f t="shared" si="65"/>
        <v>66666.666666666672</v>
      </c>
      <c r="AN93" s="38">
        <f t="shared" si="65"/>
        <v>66666.666666666672</v>
      </c>
      <c r="AO93" s="38">
        <f t="shared" si="65"/>
        <v>66666.666666666672</v>
      </c>
      <c r="AP93" s="38">
        <f t="shared" si="65"/>
        <v>66666.666666666672</v>
      </c>
      <c r="AQ93" s="38">
        <f t="shared" si="65"/>
        <v>133333.33333333334</v>
      </c>
      <c r="AR93" s="38">
        <f t="shared" si="65"/>
        <v>133333.33333333334</v>
      </c>
      <c r="AS93" s="38">
        <f t="shared" si="65"/>
        <v>133333.33333333334</v>
      </c>
      <c r="AT93" s="38">
        <f t="shared" si="65"/>
        <v>133333.33333333334</v>
      </c>
      <c r="AU93" s="38">
        <f t="shared" si="65"/>
        <v>133333.33333333334</v>
      </c>
      <c r="AV93" s="38">
        <f t="shared" si="65"/>
        <v>133333.33333333334</v>
      </c>
      <c r="AW93" s="38">
        <f t="shared" si="65"/>
        <v>133333.33333333334</v>
      </c>
      <c r="AX93" s="38">
        <f t="shared" si="65"/>
        <v>133333.33333333334</v>
      </c>
      <c r="AY93" s="38">
        <f t="shared" ref="AY93:CD93" si="66">SUM(AY89:AY92)</f>
        <v>133333.33333333334</v>
      </c>
      <c r="AZ93" s="38">
        <f t="shared" si="66"/>
        <v>133333.33333333334</v>
      </c>
      <c r="BA93" s="38">
        <f t="shared" si="66"/>
        <v>133333.33333333334</v>
      </c>
      <c r="BB93" s="38">
        <f t="shared" si="66"/>
        <v>133333.33333333334</v>
      </c>
      <c r="BC93" s="38">
        <f t="shared" si="66"/>
        <v>266666.66666666669</v>
      </c>
      <c r="BD93" s="38">
        <f t="shared" si="66"/>
        <v>266666.66666666669</v>
      </c>
      <c r="BE93" s="38">
        <f t="shared" si="66"/>
        <v>266666.66666666669</v>
      </c>
      <c r="BF93" s="38">
        <f t="shared" si="66"/>
        <v>266666.66666666669</v>
      </c>
      <c r="BG93" s="38">
        <f t="shared" si="66"/>
        <v>266666.66666666669</v>
      </c>
      <c r="BH93" s="38">
        <f t="shared" si="66"/>
        <v>266666.66666666669</v>
      </c>
      <c r="BI93" s="38">
        <f t="shared" si="66"/>
        <v>266666.66666666669</v>
      </c>
      <c r="BJ93" s="38">
        <f t="shared" si="66"/>
        <v>266666.66666666669</v>
      </c>
      <c r="BK93" s="38">
        <f t="shared" si="66"/>
        <v>266666.66666666669</v>
      </c>
      <c r="BL93" s="38">
        <f t="shared" si="66"/>
        <v>266666.66666666669</v>
      </c>
      <c r="BM93" s="38">
        <f t="shared" si="66"/>
        <v>266666.66666666669</v>
      </c>
      <c r="BN93" s="38">
        <f t="shared" si="66"/>
        <v>266666.66666666669</v>
      </c>
      <c r="BO93" s="38">
        <f t="shared" si="66"/>
        <v>533333.33333333337</v>
      </c>
      <c r="BP93" s="38">
        <f t="shared" si="66"/>
        <v>533333.33333333337</v>
      </c>
      <c r="BQ93" s="38">
        <f t="shared" si="66"/>
        <v>533333.33333333337</v>
      </c>
      <c r="BR93" s="38">
        <f t="shared" si="66"/>
        <v>533333.33333333337</v>
      </c>
      <c r="BS93" s="38">
        <f t="shared" si="66"/>
        <v>533333.33333333337</v>
      </c>
      <c r="BT93" s="38">
        <f t="shared" si="66"/>
        <v>533333.33333333337</v>
      </c>
      <c r="BU93" s="38">
        <f t="shared" si="66"/>
        <v>533333.33333333337</v>
      </c>
      <c r="BV93" s="38">
        <f t="shared" si="66"/>
        <v>533333.33333333337</v>
      </c>
      <c r="BW93" s="38">
        <f t="shared" si="66"/>
        <v>533333.33333333337</v>
      </c>
      <c r="BX93" s="38">
        <f t="shared" si="66"/>
        <v>533333.33333333337</v>
      </c>
      <c r="BY93" s="38">
        <f t="shared" si="66"/>
        <v>533333.33333333337</v>
      </c>
      <c r="BZ93" s="38">
        <f t="shared" si="66"/>
        <v>533333.33333333337</v>
      </c>
      <c r="CA93" s="38">
        <f t="shared" si="66"/>
        <v>1066666.6666666667</v>
      </c>
      <c r="CB93" s="38">
        <f t="shared" si="66"/>
        <v>1066666.6666666667</v>
      </c>
      <c r="CC93" s="38">
        <f t="shared" si="66"/>
        <v>1066666.6666666667</v>
      </c>
      <c r="CD93" s="38">
        <f t="shared" si="66"/>
        <v>1066666.6666666667</v>
      </c>
      <c r="CE93" s="38">
        <f t="shared" ref="CE93:DJ93" si="67">SUM(CE89:CE92)</f>
        <v>1066666.6666666667</v>
      </c>
      <c r="CF93" s="38">
        <f t="shared" si="67"/>
        <v>1066666.6666666667</v>
      </c>
      <c r="CG93" s="38">
        <f t="shared" si="67"/>
        <v>1066666.6666666667</v>
      </c>
      <c r="CH93" s="38">
        <f t="shared" si="67"/>
        <v>1066666.6666666667</v>
      </c>
      <c r="CI93" s="38">
        <f t="shared" si="67"/>
        <v>1066666.6666666667</v>
      </c>
      <c r="CJ93" s="38">
        <f t="shared" si="67"/>
        <v>1066666.6666666667</v>
      </c>
      <c r="CK93" s="38">
        <f t="shared" si="67"/>
        <v>1066666.6666666667</v>
      </c>
      <c r="CL93" s="38">
        <f t="shared" si="67"/>
        <v>1066666.6666666667</v>
      </c>
      <c r="CN93" s="73"/>
      <c r="CO93" s="38" t="e">
        <f t="shared" ref="CO93:DL93" si="68">SUM(CO89:CO92)</f>
        <v>#N/A</v>
      </c>
      <c r="CP93" s="38" t="e">
        <f t="shared" si="68"/>
        <v>#N/A</v>
      </c>
      <c r="CQ93" s="38" t="e">
        <f t="shared" si="68"/>
        <v>#N/A</v>
      </c>
      <c r="CR93" s="38" t="e">
        <f t="shared" si="68"/>
        <v>#N/A</v>
      </c>
      <c r="CS93" s="38" t="e">
        <f t="shared" si="68"/>
        <v>#N/A</v>
      </c>
      <c r="CT93" s="38" t="e">
        <f t="shared" si="68"/>
        <v>#N/A</v>
      </c>
      <c r="CU93" s="38" t="e">
        <f t="shared" si="68"/>
        <v>#N/A</v>
      </c>
      <c r="CV93" s="38" t="e">
        <f t="shared" si="68"/>
        <v>#N/A</v>
      </c>
      <c r="CW93" s="38" t="e">
        <f t="shared" si="68"/>
        <v>#N/A</v>
      </c>
      <c r="CX93" s="38" t="e">
        <f t="shared" si="68"/>
        <v>#N/A</v>
      </c>
      <c r="CY93" s="38" t="e">
        <f t="shared" si="68"/>
        <v>#N/A</v>
      </c>
      <c r="CZ93" s="38" t="e">
        <f t="shared" si="68"/>
        <v>#N/A</v>
      </c>
      <c r="DA93" s="38" t="e">
        <f t="shared" si="68"/>
        <v>#N/A</v>
      </c>
      <c r="DB93" s="38" t="e">
        <f t="shared" si="68"/>
        <v>#N/A</v>
      </c>
      <c r="DC93" s="38" t="e">
        <f t="shared" si="68"/>
        <v>#N/A</v>
      </c>
      <c r="DD93" s="38" t="e">
        <f t="shared" si="68"/>
        <v>#N/A</v>
      </c>
      <c r="DE93" s="38" t="e">
        <f t="shared" si="68"/>
        <v>#N/A</v>
      </c>
      <c r="DF93" s="38" t="e">
        <f t="shared" si="68"/>
        <v>#N/A</v>
      </c>
      <c r="DG93" s="38" t="e">
        <f t="shared" si="68"/>
        <v>#N/A</v>
      </c>
      <c r="DH93" s="38" t="e">
        <f t="shared" si="68"/>
        <v>#N/A</v>
      </c>
      <c r="DI93" s="38" t="e">
        <f t="shared" si="68"/>
        <v>#N/A</v>
      </c>
      <c r="DJ93" s="38" t="e">
        <f t="shared" si="68"/>
        <v>#N/A</v>
      </c>
      <c r="DK93" s="38" t="e">
        <f t="shared" si="68"/>
        <v>#N/A</v>
      </c>
      <c r="DL93" s="38" t="e">
        <f t="shared" si="68"/>
        <v>#N/A</v>
      </c>
    </row>
    <row r="94" spans="1:116" x14ac:dyDescent="0.4">
      <c r="B94" t="s">
        <v>332</v>
      </c>
      <c r="D94" t="s">
        <v>324</v>
      </c>
      <c r="E94" s="8" t="str">
        <f t="shared" si="62"/>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si="62"/>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62"/>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62"/>
        <v>97 VOLLIST-EV</v>
      </c>
      <c r="G97" s="136" t="s">
        <v>333</v>
      </c>
      <c r="H97" s="31"/>
      <c r="I97" s="73"/>
      <c r="J97" s="73"/>
      <c r="K97" s="39"/>
      <c r="L97" s="39"/>
      <c r="M97" s="39"/>
      <c r="N97" s="39"/>
      <c r="O97" s="39"/>
      <c r="P97" s="39"/>
      <c r="R97" s="38"/>
      <c r="S97" s="203" t="str">
        <f t="shared" ref="S97:AX97" si="69">ADDRESS(ROW(S93),COLUMN(S93),2)</f>
        <v>S$93</v>
      </c>
      <c r="T97" s="203" t="str">
        <f t="shared" si="69"/>
        <v>T$93</v>
      </c>
      <c r="U97" s="203" t="str">
        <f t="shared" si="69"/>
        <v>U$93</v>
      </c>
      <c r="V97" s="203" t="str">
        <f t="shared" si="69"/>
        <v>V$93</v>
      </c>
      <c r="W97" s="203" t="str">
        <f t="shared" si="69"/>
        <v>W$93</v>
      </c>
      <c r="X97" s="203" t="str">
        <f t="shared" si="69"/>
        <v>X$93</v>
      </c>
      <c r="Y97" s="203" t="str">
        <f t="shared" si="69"/>
        <v>Y$93</v>
      </c>
      <c r="Z97" s="203" t="str">
        <f t="shared" si="69"/>
        <v>Z$93</v>
      </c>
      <c r="AA97" s="203" t="str">
        <f t="shared" si="69"/>
        <v>AA$93</v>
      </c>
      <c r="AB97" s="203" t="str">
        <f t="shared" si="69"/>
        <v>AB$93</v>
      </c>
      <c r="AC97" s="203" t="str">
        <f t="shared" si="69"/>
        <v>AC$93</v>
      </c>
      <c r="AD97" s="203" t="str">
        <f t="shared" si="69"/>
        <v>AD$93</v>
      </c>
      <c r="AE97" s="203" t="str">
        <f t="shared" si="69"/>
        <v>AE$93</v>
      </c>
      <c r="AF97" s="203" t="str">
        <f t="shared" si="69"/>
        <v>AF$93</v>
      </c>
      <c r="AG97" s="203" t="str">
        <f t="shared" si="69"/>
        <v>AG$93</v>
      </c>
      <c r="AH97" s="203" t="str">
        <f t="shared" si="69"/>
        <v>AH$93</v>
      </c>
      <c r="AI97" s="203" t="str">
        <f t="shared" si="69"/>
        <v>AI$93</v>
      </c>
      <c r="AJ97" s="203" t="str">
        <f t="shared" si="69"/>
        <v>AJ$93</v>
      </c>
      <c r="AK97" s="203" t="str">
        <f t="shared" si="69"/>
        <v>AK$93</v>
      </c>
      <c r="AL97" s="203" t="str">
        <f t="shared" si="69"/>
        <v>AL$93</v>
      </c>
      <c r="AM97" s="203" t="str">
        <f t="shared" si="69"/>
        <v>AM$93</v>
      </c>
      <c r="AN97" s="203" t="str">
        <f t="shared" si="69"/>
        <v>AN$93</v>
      </c>
      <c r="AO97" s="203" t="str">
        <f t="shared" si="69"/>
        <v>AO$93</v>
      </c>
      <c r="AP97" s="203" t="str">
        <f t="shared" si="69"/>
        <v>AP$93</v>
      </c>
      <c r="AQ97" s="203" t="str">
        <f t="shared" si="69"/>
        <v>AQ$93</v>
      </c>
      <c r="AR97" s="203" t="str">
        <f t="shared" si="69"/>
        <v>AR$93</v>
      </c>
      <c r="AS97" s="203" t="str">
        <f t="shared" si="69"/>
        <v>AS$93</v>
      </c>
      <c r="AT97" s="203" t="str">
        <f t="shared" si="69"/>
        <v>AT$93</v>
      </c>
      <c r="AU97" s="203" t="str">
        <f t="shared" si="69"/>
        <v>AU$93</v>
      </c>
      <c r="AV97" s="203" t="str">
        <f t="shared" si="69"/>
        <v>AV$93</v>
      </c>
      <c r="AW97" s="203" t="str">
        <f t="shared" si="69"/>
        <v>AW$93</v>
      </c>
      <c r="AX97" s="203" t="str">
        <f t="shared" si="69"/>
        <v>AX$93</v>
      </c>
      <c r="AY97" s="203" t="str">
        <f t="shared" ref="AY97:CD97" si="70">ADDRESS(ROW(AY93),COLUMN(AY93),2)</f>
        <v>AY$93</v>
      </c>
      <c r="AZ97" s="203" t="str">
        <f t="shared" si="70"/>
        <v>AZ$93</v>
      </c>
      <c r="BA97" s="203" t="str">
        <f t="shared" si="70"/>
        <v>BA$93</v>
      </c>
      <c r="BB97" s="203" t="str">
        <f t="shared" si="70"/>
        <v>BB$93</v>
      </c>
      <c r="BC97" s="203" t="str">
        <f t="shared" si="70"/>
        <v>BC$93</v>
      </c>
      <c r="BD97" s="203" t="str">
        <f t="shared" si="70"/>
        <v>BD$93</v>
      </c>
      <c r="BE97" s="203" t="str">
        <f t="shared" si="70"/>
        <v>BE$93</v>
      </c>
      <c r="BF97" s="203" t="str">
        <f t="shared" si="70"/>
        <v>BF$93</v>
      </c>
      <c r="BG97" s="203" t="str">
        <f t="shared" si="70"/>
        <v>BG$93</v>
      </c>
      <c r="BH97" s="203" t="str">
        <f t="shared" si="70"/>
        <v>BH$93</v>
      </c>
      <c r="BI97" s="203" t="str">
        <f t="shared" si="70"/>
        <v>BI$93</v>
      </c>
      <c r="BJ97" s="203" t="str">
        <f t="shared" si="70"/>
        <v>BJ$93</v>
      </c>
      <c r="BK97" s="203" t="str">
        <f t="shared" si="70"/>
        <v>BK$93</v>
      </c>
      <c r="BL97" s="203" t="str">
        <f t="shared" si="70"/>
        <v>BL$93</v>
      </c>
      <c r="BM97" s="203" t="str">
        <f t="shared" si="70"/>
        <v>BM$93</v>
      </c>
      <c r="BN97" s="203" t="str">
        <f t="shared" si="70"/>
        <v>BN$93</v>
      </c>
      <c r="BO97" s="203" t="str">
        <f t="shared" si="70"/>
        <v>BO$93</v>
      </c>
      <c r="BP97" s="203" t="str">
        <f t="shared" si="70"/>
        <v>BP$93</v>
      </c>
      <c r="BQ97" s="203" t="str">
        <f t="shared" si="70"/>
        <v>BQ$93</v>
      </c>
      <c r="BR97" s="203" t="str">
        <f t="shared" si="70"/>
        <v>BR$93</v>
      </c>
      <c r="BS97" s="203" t="str">
        <f t="shared" si="70"/>
        <v>BS$93</v>
      </c>
      <c r="BT97" s="203" t="str">
        <f t="shared" si="70"/>
        <v>BT$93</v>
      </c>
      <c r="BU97" s="203" t="str">
        <f t="shared" si="70"/>
        <v>BU$93</v>
      </c>
      <c r="BV97" s="203" t="str">
        <f t="shared" si="70"/>
        <v>BV$93</v>
      </c>
      <c r="BW97" s="203" t="str">
        <f t="shared" si="70"/>
        <v>BW$93</v>
      </c>
      <c r="BX97" s="203" t="str">
        <f t="shared" si="70"/>
        <v>BX$93</v>
      </c>
      <c r="BY97" s="203" t="str">
        <f t="shared" si="70"/>
        <v>BY$93</v>
      </c>
      <c r="BZ97" s="203" t="str">
        <f t="shared" si="70"/>
        <v>BZ$93</v>
      </c>
      <c r="CA97" s="203" t="str">
        <f t="shared" si="70"/>
        <v>CA$93</v>
      </c>
      <c r="CB97" s="203" t="str">
        <f t="shared" si="70"/>
        <v>CB$93</v>
      </c>
      <c r="CC97" s="203" t="str">
        <f t="shared" si="70"/>
        <v>CC$93</v>
      </c>
      <c r="CD97" s="203" t="str">
        <f t="shared" si="70"/>
        <v>CD$93</v>
      </c>
      <c r="CE97" s="203" t="str">
        <f t="shared" ref="CE97:CL97" si="71">ADDRESS(ROW(CE93),COLUMN(CE93),2)</f>
        <v>CE$93</v>
      </c>
      <c r="CF97" s="203" t="str">
        <f t="shared" si="71"/>
        <v>CF$93</v>
      </c>
      <c r="CG97" s="203" t="str">
        <f t="shared" si="71"/>
        <v>CG$93</v>
      </c>
      <c r="CH97" s="203" t="str">
        <f t="shared" si="71"/>
        <v>CH$93</v>
      </c>
      <c r="CI97" s="203" t="str">
        <f t="shared" si="71"/>
        <v>CI$93</v>
      </c>
      <c r="CJ97" s="203" t="str">
        <f t="shared" si="71"/>
        <v>CJ$93</v>
      </c>
      <c r="CK97" s="203" t="str">
        <f t="shared" si="71"/>
        <v>CK$93</v>
      </c>
      <c r="CL97" s="203" t="str">
        <f t="shared" si="71"/>
        <v>CL$93</v>
      </c>
      <c r="CN97" s="73"/>
      <c r="CO97" s="203" t="str">
        <f t="shared" ref="CO97:DL97" si="72">ADDRESS(ROW(CO93),COLUMN(CO93),2)</f>
        <v>CO$93</v>
      </c>
      <c r="CP97" s="203" t="str">
        <f t="shared" si="72"/>
        <v>CP$93</v>
      </c>
      <c r="CQ97" s="203" t="str">
        <f t="shared" si="72"/>
        <v>CQ$93</v>
      </c>
      <c r="CR97" s="203" t="str">
        <f t="shared" si="72"/>
        <v>CR$93</v>
      </c>
      <c r="CS97" s="203" t="str">
        <f t="shared" si="72"/>
        <v>CS$93</v>
      </c>
      <c r="CT97" s="203" t="str">
        <f t="shared" si="72"/>
        <v>CT$93</v>
      </c>
      <c r="CU97" s="203" t="str">
        <f t="shared" si="72"/>
        <v>CU$93</v>
      </c>
      <c r="CV97" s="203" t="str">
        <f t="shared" si="72"/>
        <v>CV$93</v>
      </c>
      <c r="CW97" s="203" t="str">
        <f t="shared" si="72"/>
        <v>CW$93</v>
      </c>
      <c r="CX97" s="203" t="str">
        <f t="shared" si="72"/>
        <v>CX$93</v>
      </c>
      <c r="CY97" s="203" t="str">
        <f t="shared" si="72"/>
        <v>CY$93</v>
      </c>
      <c r="CZ97" s="203" t="str">
        <f t="shared" si="72"/>
        <v>CZ$93</v>
      </c>
      <c r="DA97" s="203" t="str">
        <f t="shared" si="72"/>
        <v>DA$93</v>
      </c>
      <c r="DB97" s="203" t="str">
        <f t="shared" si="72"/>
        <v>DB$93</v>
      </c>
      <c r="DC97" s="203" t="str">
        <f t="shared" si="72"/>
        <v>DC$93</v>
      </c>
      <c r="DD97" s="203" t="str">
        <f t="shared" si="72"/>
        <v>DD$93</v>
      </c>
      <c r="DE97" s="203" t="str">
        <f t="shared" si="72"/>
        <v>DE$93</v>
      </c>
      <c r="DF97" s="203" t="str">
        <f t="shared" si="72"/>
        <v>DF$93</v>
      </c>
      <c r="DG97" s="203" t="str">
        <f t="shared" si="72"/>
        <v>DG$93</v>
      </c>
      <c r="DH97" s="203" t="str">
        <f t="shared" si="72"/>
        <v>DH$93</v>
      </c>
      <c r="DI97" s="203" t="str">
        <f t="shared" si="72"/>
        <v>DI$93</v>
      </c>
      <c r="DJ97" s="203" t="str">
        <f t="shared" si="72"/>
        <v>DJ$93</v>
      </c>
      <c r="DK97" s="203" t="str">
        <f t="shared" si="72"/>
        <v>DK$93</v>
      </c>
      <c r="DL97" s="203" t="str">
        <f t="shared" si="72"/>
        <v>DL$93</v>
      </c>
    </row>
    <row r="98" spans="1:116" x14ac:dyDescent="0.4">
      <c r="B98" t="s">
        <v>332</v>
      </c>
      <c r="D98" t="s">
        <v>324</v>
      </c>
      <c r="E98" s="8" t="str">
        <f t="shared" si="62"/>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62"/>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62"/>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62"/>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820</v>
      </c>
      <c r="E105" s="8" t="str">
        <f t="shared" ref="E105:E112" si="73">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74">E106</f>
        <v>106 VOLLIST-EVP</v>
      </c>
      <c r="D106" t="s">
        <v>820</v>
      </c>
      <c r="E106" s="8" t="str">
        <f t="shared" si="73"/>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74"/>
        <v>107 VOLLIST-EVP</v>
      </c>
      <c r="D107" t="s">
        <v>820</v>
      </c>
      <c r="E107" s="8" t="str">
        <f t="shared" si="73"/>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74"/>
        <v>108 VOLLIST-EVP</v>
      </c>
      <c r="D108" t="s">
        <v>820</v>
      </c>
      <c r="E108" s="8" t="str">
        <f t="shared" si="73"/>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74"/>
        <v>109 VOLLIST-EVP</v>
      </c>
      <c r="D109" t="s">
        <v>820</v>
      </c>
      <c r="E109" s="8" t="str">
        <f t="shared" si="73"/>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74"/>
        <v>110 VOLLIST-EVP</v>
      </c>
      <c r="D110" t="s">
        <v>820</v>
      </c>
      <c r="E110" s="8" t="str">
        <f t="shared" si="73"/>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si="74"/>
        <v>111 VOLLIST-EVP</v>
      </c>
      <c r="D111" t="s">
        <v>820</v>
      </c>
      <c r="E111" s="8" t="str">
        <f t="shared" si="73"/>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74"/>
        <v>112 VOLLIST-EVP</v>
      </c>
      <c r="D112" t="s">
        <v>820</v>
      </c>
      <c r="E112" s="8" t="str">
        <f t="shared" si="73"/>
        <v>112 VOLLIST-EVP</v>
      </c>
      <c r="G112" s="127" t="s">
        <v>808</v>
      </c>
      <c r="H112" s="31"/>
      <c r="I112" s="73"/>
      <c r="J112" s="73"/>
      <c r="K112" s="38">
        <f t="shared" ref="K112:P112" si="75">SUMIF($3:$3,K$2,112:112)</f>
        <v>399999.99999999994</v>
      </c>
      <c r="L112" s="38">
        <f t="shared" si="75"/>
        <v>799999.99999999988</v>
      </c>
      <c r="M112" s="38">
        <f t="shared" si="75"/>
        <v>1599999.9999999998</v>
      </c>
      <c r="N112" s="38">
        <f t="shared" si="75"/>
        <v>3199999.9999999995</v>
      </c>
      <c r="O112" s="38">
        <f t="shared" si="75"/>
        <v>6399999.9999999991</v>
      </c>
      <c r="P112" s="38">
        <f t="shared" si="75"/>
        <v>12799999.999999998</v>
      </c>
      <c r="R112" s="38"/>
      <c r="S112" s="38">
        <f t="shared" ref="S112:AX112" si="76">SUM(S107:S110)</f>
        <v>33333.333333333336</v>
      </c>
      <c r="T112" s="38">
        <f t="shared" si="76"/>
        <v>33333.333333333336</v>
      </c>
      <c r="U112" s="38">
        <f t="shared" si="76"/>
        <v>33333.333333333336</v>
      </c>
      <c r="V112" s="38">
        <f t="shared" si="76"/>
        <v>33333.333333333336</v>
      </c>
      <c r="W112" s="38">
        <f t="shared" si="76"/>
        <v>33333.333333333336</v>
      </c>
      <c r="X112" s="38">
        <f t="shared" si="76"/>
        <v>33333.333333333336</v>
      </c>
      <c r="Y112" s="38">
        <f t="shared" si="76"/>
        <v>33333.333333333336</v>
      </c>
      <c r="Z112" s="38">
        <f t="shared" si="76"/>
        <v>33333.333333333336</v>
      </c>
      <c r="AA112" s="38">
        <f t="shared" si="76"/>
        <v>33333.333333333336</v>
      </c>
      <c r="AB112" s="38">
        <f t="shared" si="76"/>
        <v>33333.333333333336</v>
      </c>
      <c r="AC112" s="38">
        <f t="shared" si="76"/>
        <v>33333.333333333336</v>
      </c>
      <c r="AD112" s="38">
        <f t="shared" si="76"/>
        <v>33333.333333333336</v>
      </c>
      <c r="AE112" s="38">
        <f t="shared" si="76"/>
        <v>66666.666666666672</v>
      </c>
      <c r="AF112" s="38">
        <f t="shared" si="76"/>
        <v>66666.666666666672</v>
      </c>
      <c r="AG112" s="38">
        <f t="shared" si="76"/>
        <v>66666.666666666672</v>
      </c>
      <c r="AH112" s="38">
        <f t="shared" si="76"/>
        <v>66666.666666666672</v>
      </c>
      <c r="AI112" s="38">
        <f t="shared" si="76"/>
        <v>66666.666666666672</v>
      </c>
      <c r="AJ112" s="38">
        <f t="shared" si="76"/>
        <v>66666.666666666672</v>
      </c>
      <c r="AK112" s="38">
        <f t="shared" si="76"/>
        <v>66666.666666666672</v>
      </c>
      <c r="AL112" s="38">
        <f t="shared" si="76"/>
        <v>66666.666666666672</v>
      </c>
      <c r="AM112" s="38">
        <f t="shared" si="76"/>
        <v>66666.666666666672</v>
      </c>
      <c r="AN112" s="38">
        <f t="shared" si="76"/>
        <v>66666.666666666672</v>
      </c>
      <c r="AO112" s="38">
        <f t="shared" si="76"/>
        <v>66666.666666666672</v>
      </c>
      <c r="AP112" s="38">
        <f t="shared" si="76"/>
        <v>66666.666666666672</v>
      </c>
      <c r="AQ112" s="38">
        <f t="shared" si="76"/>
        <v>133333.33333333334</v>
      </c>
      <c r="AR112" s="38">
        <f t="shared" si="76"/>
        <v>133333.33333333334</v>
      </c>
      <c r="AS112" s="38">
        <f t="shared" si="76"/>
        <v>133333.33333333334</v>
      </c>
      <c r="AT112" s="38">
        <f t="shared" si="76"/>
        <v>133333.33333333334</v>
      </c>
      <c r="AU112" s="38">
        <f t="shared" si="76"/>
        <v>133333.33333333334</v>
      </c>
      <c r="AV112" s="38">
        <f t="shared" si="76"/>
        <v>133333.33333333334</v>
      </c>
      <c r="AW112" s="38">
        <f t="shared" si="76"/>
        <v>133333.33333333334</v>
      </c>
      <c r="AX112" s="38">
        <f t="shared" si="76"/>
        <v>133333.33333333334</v>
      </c>
      <c r="AY112" s="38">
        <f t="shared" ref="AY112:CD112" si="77">SUM(AY107:AY110)</f>
        <v>133333.33333333334</v>
      </c>
      <c r="AZ112" s="38">
        <f t="shared" si="77"/>
        <v>133333.33333333334</v>
      </c>
      <c r="BA112" s="38">
        <f t="shared" si="77"/>
        <v>133333.33333333334</v>
      </c>
      <c r="BB112" s="38">
        <f t="shared" si="77"/>
        <v>133333.33333333334</v>
      </c>
      <c r="BC112" s="38">
        <f t="shared" si="77"/>
        <v>266666.66666666669</v>
      </c>
      <c r="BD112" s="38">
        <f t="shared" si="77"/>
        <v>266666.66666666669</v>
      </c>
      <c r="BE112" s="38">
        <f t="shared" si="77"/>
        <v>266666.66666666669</v>
      </c>
      <c r="BF112" s="38">
        <f t="shared" si="77"/>
        <v>266666.66666666669</v>
      </c>
      <c r="BG112" s="38">
        <f t="shared" si="77"/>
        <v>266666.66666666669</v>
      </c>
      <c r="BH112" s="38">
        <f t="shared" si="77"/>
        <v>266666.66666666669</v>
      </c>
      <c r="BI112" s="38">
        <f t="shared" si="77"/>
        <v>266666.66666666669</v>
      </c>
      <c r="BJ112" s="38">
        <f t="shared" si="77"/>
        <v>266666.66666666669</v>
      </c>
      <c r="BK112" s="38">
        <f t="shared" si="77"/>
        <v>266666.66666666669</v>
      </c>
      <c r="BL112" s="38">
        <f t="shared" si="77"/>
        <v>266666.66666666669</v>
      </c>
      <c r="BM112" s="38">
        <f t="shared" si="77"/>
        <v>266666.66666666669</v>
      </c>
      <c r="BN112" s="38">
        <f t="shared" si="77"/>
        <v>266666.66666666669</v>
      </c>
      <c r="BO112" s="38">
        <f t="shared" si="77"/>
        <v>533333.33333333337</v>
      </c>
      <c r="BP112" s="38">
        <f t="shared" si="77"/>
        <v>533333.33333333337</v>
      </c>
      <c r="BQ112" s="38">
        <f t="shared" si="77"/>
        <v>533333.33333333337</v>
      </c>
      <c r="BR112" s="38">
        <f t="shared" si="77"/>
        <v>533333.33333333337</v>
      </c>
      <c r="BS112" s="38">
        <f t="shared" si="77"/>
        <v>533333.33333333337</v>
      </c>
      <c r="BT112" s="38">
        <f t="shared" si="77"/>
        <v>533333.33333333337</v>
      </c>
      <c r="BU112" s="38">
        <f t="shared" si="77"/>
        <v>533333.33333333337</v>
      </c>
      <c r="BV112" s="38">
        <f t="shared" si="77"/>
        <v>533333.33333333337</v>
      </c>
      <c r="BW112" s="38">
        <f t="shared" si="77"/>
        <v>533333.33333333337</v>
      </c>
      <c r="BX112" s="38">
        <f t="shared" si="77"/>
        <v>533333.33333333337</v>
      </c>
      <c r="BY112" s="38">
        <f t="shared" si="77"/>
        <v>533333.33333333337</v>
      </c>
      <c r="BZ112" s="38">
        <f t="shared" si="77"/>
        <v>533333.33333333337</v>
      </c>
      <c r="CA112" s="38">
        <f t="shared" si="77"/>
        <v>1066666.6666666667</v>
      </c>
      <c r="CB112" s="38">
        <f t="shared" si="77"/>
        <v>1066666.6666666667</v>
      </c>
      <c r="CC112" s="38">
        <f t="shared" si="77"/>
        <v>1066666.6666666667</v>
      </c>
      <c r="CD112" s="38">
        <f t="shared" si="77"/>
        <v>1066666.6666666667</v>
      </c>
      <c r="CE112" s="38">
        <f t="shared" ref="CE112:CL112" si="78">SUM(CE107:CE110)</f>
        <v>1066666.6666666667</v>
      </c>
      <c r="CF112" s="38">
        <f t="shared" si="78"/>
        <v>1066666.6666666667</v>
      </c>
      <c r="CG112" s="38">
        <f t="shared" si="78"/>
        <v>1066666.6666666667</v>
      </c>
      <c r="CH112" s="38">
        <f t="shared" si="78"/>
        <v>1066666.6666666667</v>
      </c>
      <c r="CI112" s="38">
        <f t="shared" si="78"/>
        <v>1066666.6666666667</v>
      </c>
      <c r="CJ112" s="38">
        <f t="shared" si="78"/>
        <v>1066666.6666666667</v>
      </c>
      <c r="CK112" s="38">
        <f t="shared" si="78"/>
        <v>1066666.6666666667</v>
      </c>
      <c r="CL112" s="38">
        <f t="shared" si="78"/>
        <v>1066666.6666666667</v>
      </c>
      <c r="CN112" s="73"/>
      <c r="CO112" s="38" t="e">
        <f t="shared" ref="CO112:DL112" si="79">SUM(CO107:CO110)</f>
        <v>#N/A</v>
      </c>
      <c r="CP112" s="38" t="e">
        <f t="shared" si="79"/>
        <v>#N/A</v>
      </c>
      <c r="CQ112" s="38" t="e">
        <f t="shared" si="79"/>
        <v>#N/A</v>
      </c>
      <c r="CR112" s="38" t="e">
        <f t="shared" si="79"/>
        <v>#N/A</v>
      </c>
      <c r="CS112" s="38" t="e">
        <f t="shared" si="79"/>
        <v>#N/A</v>
      </c>
      <c r="CT112" s="38" t="e">
        <f t="shared" si="79"/>
        <v>#N/A</v>
      </c>
      <c r="CU112" s="38" t="e">
        <f t="shared" si="79"/>
        <v>#N/A</v>
      </c>
      <c r="CV112" s="38" t="e">
        <f t="shared" si="79"/>
        <v>#N/A</v>
      </c>
      <c r="CW112" s="38" t="e">
        <f t="shared" si="79"/>
        <v>#N/A</v>
      </c>
      <c r="CX112" s="38" t="e">
        <f t="shared" si="79"/>
        <v>#N/A</v>
      </c>
      <c r="CY112" s="38" t="e">
        <f t="shared" si="79"/>
        <v>#N/A</v>
      </c>
      <c r="CZ112" s="38" t="e">
        <f t="shared" si="79"/>
        <v>#N/A</v>
      </c>
      <c r="DA112" s="38" t="e">
        <f t="shared" si="79"/>
        <v>#N/A</v>
      </c>
      <c r="DB112" s="38" t="e">
        <f t="shared" si="79"/>
        <v>#N/A</v>
      </c>
      <c r="DC112" s="38" t="e">
        <f t="shared" si="79"/>
        <v>#N/A</v>
      </c>
      <c r="DD112" s="38" t="e">
        <f t="shared" si="79"/>
        <v>#N/A</v>
      </c>
      <c r="DE112" s="38" t="e">
        <f t="shared" si="79"/>
        <v>#N/A</v>
      </c>
      <c r="DF112" s="38" t="e">
        <f t="shared" si="79"/>
        <v>#N/A</v>
      </c>
      <c r="DG112" s="38" t="e">
        <f t="shared" si="79"/>
        <v>#N/A</v>
      </c>
      <c r="DH112" s="38" t="e">
        <f t="shared" si="79"/>
        <v>#N/A</v>
      </c>
      <c r="DI112" s="38" t="e">
        <f t="shared" si="79"/>
        <v>#N/A</v>
      </c>
      <c r="DJ112" s="38" t="e">
        <f t="shared" si="79"/>
        <v>#N/A</v>
      </c>
      <c r="DK112" s="38" t="e">
        <f t="shared" si="79"/>
        <v>#N/A</v>
      </c>
      <c r="DL112" s="38" t="e">
        <f t="shared" si="79"/>
        <v>#N/A</v>
      </c>
    </row>
    <row r="113" spans="1:116" x14ac:dyDescent="0.4">
      <c r="D113" t="s">
        <v>820</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820</v>
      </c>
      <c r="E114" s="8" t="str">
        <f t="shared" ref="E114:E155" si="80">ROW()&amp;" "&amp;D114</f>
        <v>114 VOLLIST-EVP</v>
      </c>
      <c r="G114" s="95" t="s">
        <v>822</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820</v>
      </c>
      <c r="E115" s="8" t="str">
        <f t="shared" si="80"/>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820</v>
      </c>
      <c r="E116" s="8" t="str">
        <f t="shared" si="80"/>
        <v>116 VOLLIST-EVP</v>
      </c>
      <c r="G116" s="145" t="str">
        <f>+G108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820</v>
      </c>
      <c r="E117" s="8" t="str">
        <f t="shared" si="80"/>
        <v>117 VOLLIST-EVP</v>
      </c>
      <c r="G117" s="145" t="str">
        <f>+G109</f>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820</v>
      </c>
      <c r="E118" s="8" t="str">
        <f t="shared" si="80"/>
        <v>118 VOLLIST-EVP</v>
      </c>
      <c r="G118" s="145" t="str">
        <f>+G110</f>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820</v>
      </c>
      <c r="E119" s="8" t="str">
        <f t="shared" si="80"/>
        <v>119 VOLLIST-EVP</v>
      </c>
      <c r="G119" s="145" t="str">
        <f>+G111</f>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820</v>
      </c>
      <c r="E120" s="8" t="str">
        <f t="shared" si="80"/>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820</v>
      </c>
      <c r="E121" s="8" t="str">
        <f t="shared" si="80"/>
        <v>121 VOLLIST-EVP</v>
      </c>
      <c r="G121" s="127" t="s">
        <v>807</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820</v>
      </c>
      <c r="E122" s="8" t="str">
        <f t="shared" si="80"/>
        <v>122 VOLLIST-EVP</v>
      </c>
      <c r="G122" s="158" t="str">
        <f>+G107</f>
        <v>Item 1</v>
      </c>
      <c r="H122" s="31"/>
      <c r="I122" s="73"/>
      <c r="J122" s="73"/>
      <c r="K122" s="24">
        <f>+K107*K115</f>
        <v>1000000</v>
      </c>
      <c r="L122" s="23">
        <f t="shared" ref="L122:P127" si="81">SUMIF($3:$3,L$2,122:122)</f>
        <v>2000000.0000000007</v>
      </c>
      <c r="M122" s="23">
        <f t="shared" si="81"/>
        <v>4000000.0000000014</v>
      </c>
      <c r="N122" s="23">
        <f t="shared" si="81"/>
        <v>8000000.0000000028</v>
      </c>
      <c r="O122" s="23">
        <f t="shared" si="81"/>
        <v>16000000.000000006</v>
      </c>
      <c r="P122" s="23">
        <f t="shared" si="81"/>
        <v>32000000.000000011</v>
      </c>
      <c r="R122" s="33"/>
      <c r="S122" s="24">
        <f t="shared" ref="S122:AX122" si="82">+S107*S115</f>
        <v>83333.333333333343</v>
      </c>
      <c r="T122" s="24">
        <f t="shared" si="82"/>
        <v>83333.333333333343</v>
      </c>
      <c r="U122" s="24">
        <f t="shared" si="82"/>
        <v>83333.333333333343</v>
      </c>
      <c r="V122" s="24">
        <f t="shared" si="82"/>
        <v>83333.333333333343</v>
      </c>
      <c r="W122" s="24">
        <f t="shared" si="82"/>
        <v>83333.333333333343</v>
      </c>
      <c r="X122" s="24">
        <f t="shared" si="82"/>
        <v>83333.333333333343</v>
      </c>
      <c r="Y122" s="24">
        <f t="shared" si="82"/>
        <v>83333.333333333343</v>
      </c>
      <c r="Z122" s="24">
        <f t="shared" si="82"/>
        <v>83333.333333333343</v>
      </c>
      <c r="AA122" s="24">
        <f t="shared" si="82"/>
        <v>83333.333333333343</v>
      </c>
      <c r="AB122" s="24">
        <f t="shared" si="82"/>
        <v>83333.333333333343</v>
      </c>
      <c r="AC122" s="24">
        <f t="shared" si="82"/>
        <v>83333.333333333343</v>
      </c>
      <c r="AD122" s="24">
        <f t="shared" si="82"/>
        <v>83333.333333333343</v>
      </c>
      <c r="AE122" s="24">
        <f t="shared" si="82"/>
        <v>166666.66666666669</v>
      </c>
      <c r="AF122" s="24">
        <f t="shared" si="82"/>
        <v>166666.66666666669</v>
      </c>
      <c r="AG122" s="24">
        <f t="shared" si="82"/>
        <v>166666.66666666669</v>
      </c>
      <c r="AH122" s="24">
        <f t="shared" si="82"/>
        <v>166666.66666666669</v>
      </c>
      <c r="AI122" s="24">
        <f t="shared" si="82"/>
        <v>166666.66666666669</v>
      </c>
      <c r="AJ122" s="24">
        <f t="shared" si="82"/>
        <v>166666.66666666669</v>
      </c>
      <c r="AK122" s="24">
        <f t="shared" si="82"/>
        <v>166666.66666666669</v>
      </c>
      <c r="AL122" s="24">
        <f t="shared" si="82"/>
        <v>166666.66666666669</v>
      </c>
      <c r="AM122" s="24">
        <f t="shared" si="82"/>
        <v>166666.66666666669</v>
      </c>
      <c r="AN122" s="24">
        <f t="shared" si="82"/>
        <v>166666.66666666669</v>
      </c>
      <c r="AO122" s="24">
        <f t="shared" si="82"/>
        <v>166666.66666666669</v>
      </c>
      <c r="AP122" s="24">
        <f t="shared" si="82"/>
        <v>166666.66666666669</v>
      </c>
      <c r="AQ122" s="24">
        <f t="shared" si="82"/>
        <v>333333.33333333337</v>
      </c>
      <c r="AR122" s="24">
        <f t="shared" si="82"/>
        <v>333333.33333333337</v>
      </c>
      <c r="AS122" s="24">
        <f t="shared" si="82"/>
        <v>333333.33333333337</v>
      </c>
      <c r="AT122" s="24">
        <f t="shared" si="82"/>
        <v>333333.33333333337</v>
      </c>
      <c r="AU122" s="24">
        <f t="shared" si="82"/>
        <v>333333.33333333337</v>
      </c>
      <c r="AV122" s="24">
        <f t="shared" si="82"/>
        <v>333333.33333333337</v>
      </c>
      <c r="AW122" s="24">
        <f t="shared" si="82"/>
        <v>333333.33333333337</v>
      </c>
      <c r="AX122" s="24">
        <f t="shared" si="82"/>
        <v>333333.33333333337</v>
      </c>
      <c r="AY122" s="24">
        <f t="shared" ref="AY122:CD122" si="83">+AY107*AY115</f>
        <v>333333.33333333337</v>
      </c>
      <c r="AZ122" s="24">
        <f t="shared" si="83"/>
        <v>333333.33333333337</v>
      </c>
      <c r="BA122" s="24">
        <f t="shared" si="83"/>
        <v>333333.33333333337</v>
      </c>
      <c r="BB122" s="24">
        <f t="shared" si="83"/>
        <v>333333.33333333337</v>
      </c>
      <c r="BC122" s="24">
        <f t="shared" si="83"/>
        <v>666666.66666666674</v>
      </c>
      <c r="BD122" s="24">
        <f t="shared" si="83"/>
        <v>666666.66666666674</v>
      </c>
      <c r="BE122" s="24">
        <f t="shared" si="83"/>
        <v>666666.66666666674</v>
      </c>
      <c r="BF122" s="24">
        <f t="shared" si="83"/>
        <v>666666.66666666674</v>
      </c>
      <c r="BG122" s="24">
        <f t="shared" si="83"/>
        <v>666666.66666666674</v>
      </c>
      <c r="BH122" s="24">
        <f t="shared" si="83"/>
        <v>666666.66666666674</v>
      </c>
      <c r="BI122" s="24">
        <f t="shared" si="83"/>
        <v>666666.66666666674</v>
      </c>
      <c r="BJ122" s="24">
        <f t="shared" si="83"/>
        <v>666666.66666666674</v>
      </c>
      <c r="BK122" s="24">
        <f t="shared" si="83"/>
        <v>666666.66666666674</v>
      </c>
      <c r="BL122" s="24">
        <f t="shared" si="83"/>
        <v>666666.66666666674</v>
      </c>
      <c r="BM122" s="24">
        <f t="shared" si="83"/>
        <v>666666.66666666674</v>
      </c>
      <c r="BN122" s="24">
        <f t="shared" si="83"/>
        <v>666666.66666666674</v>
      </c>
      <c r="BO122" s="24">
        <f t="shared" si="83"/>
        <v>1333333.3333333335</v>
      </c>
      <c r="BP122" s="24">
        <f t="shared" si="83"/>
        <v>1333333.3333333335</v>
      </c>
      <c r="BQ122" s="24">
        <f t="shared" si="83"/>
        <v>1333333.3333333335</v>
      </c>
      <c r="BR122" s="24">
        <f t="shared" si="83"/>
        <v>1333333.3333333335</v>
      </c>
      <c r="BS122" s="24">
        <f t="shared" si="83"/>
        <v>1333333.3333333335</v>
      </c>
      <c r="BT122" s="24">
        <f t="shared" si="83"/>
        <v>1333333.3333333335</v>
      </c>
      <c r="BU122" s="24">
        <f t="shared" si="83"/>
        <v>1333333.3333333335</v>
      </c>
      <c r="BV122" s="24">
        <f t="shared" si="83"/>
        <v>1333333.3333333335</v>
      </c>
      <c r="BW122" s="24">
        <f t="shared" si="83"/>
        <v>1333333.3333333335</v>
      </c>
      <c r="BX122" s="24">
        <f t="shared" si="83"/>
        <v>1333333.3333333335</v>
      </c>
      <c r="BY122" s="24">
        <f t="shared" si="83"/>
        <v>1333333.3333333335</v>
      </c>
      <c r="BZ122" s="24">
        <f t="shared" si="83"/>
        <v>1333333.3333333335</v>
      </c>
      <c r="CA122" s="24">
        <f t="shared" si="83"/>
        <v>2666666.666666667</v>
      </c>
      <c r="CB122" s="24">
        <f t="shared" si="83"/>
        <v>2666666.666666667</v>
      </c>
      <c r="CC122" s="24">
        <f t="shared" si="83"/>
        <v>2666666.666666667</v>
      </c>
      <c r="CD122" s="24">
        <f t="shared" si="83"/>
        <v>2666666.666666667</v>
      </c>
      <c r="CE122" s="24">
        <f t="shared" ref="CE122:DL122" si="84">+CE107*CE115</f>
        <v>2666666.666666667</v>
      </c>
      <c r="CF122" s="24">
        <f t="shared" si="84"/>
        <v>2666666.666666667</v>
      </c>
      <c r="CG122" s="24">
        <f t="shared" si="84"/>
        <v>2666666.666666667</v>
      </c>
      <c r="CH122" s="24">
        <f t="shared" si="84"/>
        <v>2666666.666666667</v>
      </c>
      <c r="CI122" s="24">
        <f t="shared" si="84"/>
        <v>2666666.666666667</v>
      </c>
      <c r="CJ122" s="24">
        <f t="shared" si="84"/>
        <v>2666666.666666667</v>
      </c>
      <c r="CK122" s="24">
        <f t="shared" si="84"/>
        <v>2666666.666666667</v>
      </c>
      <c r="CL122" s="24">
        <f t="shared" si="84"/>
        <v>2666666.666666667</v>
      </c>
      <c r="CM122" s="24" t="e">
        <f t="shared" si="84"/>
        <v>#N/A</v>
      </c>
      <c r="CN122" s="24" t="e">
        <f t="shared" si="84"/>
        <v>#N/A</v>
      </c>
      <c r="CO122" s="24" t="e">
        <f t="shared" si="84"/>
        <v>#N/A</v>
      </c>
      <c r="CP122" s="24" t="e">
        <f t="shared" si="84"/>
        <v>#N/A</v>
      </c>
      <c r="CQ122" s="24" t="e">
        <f t="shared" si="84"/>
        <v>#N/A</v>
      </c>
      <c r="CR122" s="24" t="e">
        <f t="shared" si="84"/>
        <v>#N/A</v>
      </c>
      <c r="CS122" s="24" t="e">
        <f t="shared" si="84"/>
        <v>#N/A</v>
      </c>
      <c r="CT122" s="24" t="e">
        <f t="shared" si="84"/>
        <v>#N/A</v>
      </c>
      <c r="CU122" s="24" t="e">
        <f t="shared" si="84"/>
        <v>#N/A</v>
      </c>
      <c r="CV122" s="24" t="e">
        <f t="shared" si="84"/>
        <v>#N/A</v>
      </c>
      <c r="CW122" s="24" t="e">
        <f t="shared" si="84"/>
        <v>#N/A</v>
      </c>
      <c r="CX122" s="24" t="e">
        <f t="shared" si="84"/>
        <v>#N/A</v>
      </c>
      <c r="CY122" s="24" t="e">
        <f t="shared" si="84"/>
        <v>#N/A</v>
      </c>
      <c r="CZ122" s="24" t="e">
        <f t="shared" si="84"/>
        <v>#N/A</v>
      </c>
      <c r="DA122" s="24" t="e">
        <f t="shared" si="84"/>
        <v>#N/A</v>
      </c>
      <c r="DB122" s="24" t="e">
        <f t="shared" si="84"/>
        <v>#N/A</v>
      </c>
      <c r="DC122" s="24" t="e">
        <f t="shared" si="84"/>
        <v>#N/A</v>
      </c>
      <c r="DD122" s="24" t="e">
        <f t="shared" si="84"/>
        <v>#N/A</v>
      </c>
      <c r="DE122" s="24" t="e">
        <f t="shared" si="84"/>
        <v>#N/A</v>
      </c>
      <c r="DF122" s="24" t="e">
        <f t="shared" si="84"/>
        <v>#N/A</v>
      </c>
      <c r="DG122" s="24" t="e">
        <f t="shared" si="84"/>
        <v>#N/A</v>
      </c>
      <c r="DH122" s="24" t="e">
        <f t="shared" si="84"/>
        <v>#N/A</v>
      </c>
      <c r="DI122" s="24" t="e">
        <f t="shared" si="84"/>
        <v>#N/A</v>
      </c>
      <c r="DJ122" s="24" t="e">
        <f t="shared" si="84"/>
        <v>#N/A</v>
      </c>
      <c r="DK122" s="24" t="e">
        <f t="shared" si="84"/>
        <v>#N/A</v>
      </c>
      <c r="DL122" s="24" t="e">
        <f t="shared" si="84"/>
        <v>#N/A</v>
      </c>
    </row>
    <row r="123" spans="1:116" x14ac:dyDescent="0.4">
      <c r="D123" t="s">
        <v>820</v>
      </c>
      <c r="E123" s="8" t="str">
        <f t="shared" si="80"/>
        <v>123 VOLLIST-EVP</v>
      </c>
      <c r="G123" s="158" t="str">
        <f>+G108</f>
        <v>Item 2</v>
      </c>
      <c r="H123" s="31"/>
      <c r="I123" s="73"/>
      <c r="J123" s="73"/>
      <c r="K123" s="23">
        <f>SUMIF($3:$3,K$2,123:123)</f>
        <v>1000000.0000000003</v>
      </c>
      <c r="L123" s="23">
        <f t="shared" si="81"/>
        <v>2000000.0000000007</v>
      </c>
      <c r="M123" s="23">
        <f t="shared" si="81"/>
        <v>4000000.0000000014</v>
      </c>
      <c r="N123" s="23">
        <f t="shared" si="81"/>
        <v>8000000.0000000028</v>
      </c>
      <c r="O123" s="23">
        <f t="shared" si="81"/>
        <v>16000000.000000006</v>
      </c>
      <c r="P123" s="23">
        <f t="shared" si="81"/>
        <v>32000000.000000011</v>
      </c>
      <c r="R123" s="33"/>
      <c r="S123" s="24">
        <f t="shared" ref="S123:AX123" si="85">+S108*S116</f>
        <v>83333.333333333343</v>
      </c>
      <c r="T123" s="24">
        <f t="shared" si="85"/>
        <v>83333.333333333343</v>
      </c>
      <c r="U123" s="24">
        <f t="shared" si="85"/>
        <v>83333.333333333343</v>
      </c>
      <c r="V123" s="24">
        <f t="shared" si="85"/>
        <v>83333.333333333343</v>
      </c>
      <c r="W123" s="24">
        <f t="shared" si="85"/>
        <v>83333.333333333343</v>
      </c>
      <c r="X123" s="24">
        <f t="shared" si="85"/>
        <v>83333.333333333343</v>
      </c>
      <c r="Y123" s="24">
        <f t="shared" si="85"/>
        <v>83333.333333333343</v>
      </c>
      <c r="Z123" s="24">
        <f t="shared" si="85"/>
        <v>83333.333333333343</v>
      </c>
      <c r="AA123" s="24">
        <f t="shared" si="85"/>
        <v>83333.333333333343</v>
      </c>
      <c r="AB123" s="24">
        <f t="shared" si="85"/>
        <v>83333.333333333343</v>
      </c>
      <c r="AC123" s="24">
        <f t="shared" si="85"/>
        <v>83333.333333333343</v>
      </c>
      <c r="AD123" s="24">
        <f t="shared" si="85"/>
        <v>83333.333333333343</v>
      </c>
      <c r="AE123" s="24">
        <f t="shared" si="85"/>
        <v>166666.66666666669</v>
      </c>
      <c r="AF123" s="24">
        <f t="shared" si="85"/>
        <v>166666.66666666669</v>
      </c>
      <c r="AG123" s="24">
        <f t="shared" si="85"/>
        <v>166666.66666666669</v>
      </c>
      <c r="AH123" s="24">
        <f t="shared" si="85"/>
        <v>166666.66666666669</v>
      </c>
      <c r="AI123" s="24">
        <f t="shared" si="85"/>
        <v>166666.66666666669</v>
      </c>
      <c r="AJ123" s="24">
        <f t="shared" si="85"/>
        <v>166666.66666666669</v>
      </c>
      <c r="AK123" s="24">
        <f t="shared" si="85"/>
        <v>166666.66666666669</v>
      </c>
      <c r="AL123" s="24">
        <f t="shared" si="85"/>
        <v>166666.66666666669</v>
      </c>
      <c r="AM123" s="24">
        <f t="shared" si="85"/>
        <v>166666.66666666669</v>
      </c>
      <c r="AN123" s="24">
        <f t="shared" si="85"/>
        <v>166666.66666666669</v>
      </c>
      <c r="AO123" s="24">
        <f t="shared" si="85"/>
        <v>166666.66666666669</v>
      </c>
      <c r="AP123" s="24">
        <f t="shared" si="85"/>
        <v>166666.66666666669</v>
      </c>
      <c r="AQ123" s="24">
        <f t="shared" si="85"/>
        <v>333333.33333333337</v>
      </c>
      <c r="AR123" s="24">
        <f t="shared" si="85"/>
        <v>333333.33333333337</v>
      </c>
      <c r="AS123" s="24">
        <f t="shared" si="85"/>
        <v>333333.33333333337</v>
      </c>
      <c r="AT123" s="24">
        <f t="shared" si="85"/>
        <v>333333.33333333337</v>
      </c>
      <c r="AU123" s="24">
        <f t="shared" si="85"/>
        <v>333333.33333333337</v>
      </c>
      <c r="AV123" s="24">
        <f t="shared" si="85"/>
        <v>333333.33333333337</v>
      </c>
      <c r="AW123" s="24">
        <f t="shared" si="85"/>
        <v>333333.33333333337</v>
      </c>
      <c r="AX123" s="24">
        <f t="shared" si="85"/>
        <v>333333.33333333337</v>
      </c>
      <c r="AY123" s="24">
        <f t="shared" ref="AY123:CD123" si="86">+AY108*AY116</f>
        <v>333333.33333333337</v>
      </c>
      <c r="AZ123" s="24">
        <f t="shared" si="86"/>
        <v>333333.33333333337</v>
      </c>
      <c r="BA123" s="24">
        <f t="shared" si="86"/>
        <v>333333.33333333337</v>
      </c>
      <c r="BB123" s="24">
        <f t="shared" si="86"/>
        <v>333333.33333333337</v>
      </c>
      <c r="BC123" s="24">
        <f t="shared" si="86"/>
        <v>666666.66666666674</v>
      </c>
      <c r="BD123" s="24">
        <f t="shared" si="86"/>
        <v>666666.66666666674</v>
      </c>
      <c r="BE123" s="24">
        <f t="shared" si="86"/>
        <v>666666.66666666674</v>
      </c>
      <c r="BF123" s="24">
        <f t="shared" si="86"/>
        <v>666666.66666666674</v>
      </c>
      <c r="BG123" s="24">
        <f t="shared" si="86"/>
        <v>666666.66666666674</v>
      </c>
      <c r="BH123" s="24">
        <f t="shared" si="86"/>
        <v>666666.66666666674</v>
      </c>
      <c r="BI123" s="24">
        <f t="shared" si="86"/>
        <v>666666.66666666674</v>
      </c>
      <c r="BJ123" s="24">
        <f t="shared" si="86"/>
        <v>666666.66666666674</v>
      </c>
      <c r="BK123" s="24">
        <f t="shared" si="86"/>
        <v>666666.66666666674</v>
      </c>
      <c r="BL123" s="24">
        <f t="shared" si="86"/>
        <v>666666.66666666674</v>
      </c>
      <c r="BM123" s="24">
        <f t="shared" si="86"/>
        <v>666666.66666666674</v>
      </c>
      <c r="BN123" s="24">
        <f t="shared" si="86"/>
        <v>666666.66666666674</v>
      </c>
      <c r="BO123" s="24">
        <f t="shared" si="86"/>
        <v>1333333.3333333335</v>
      </c>
      <c r="BP123" s="24">
        <f t="shared" si="86"/>
        <v>1333333.3333333335</v>
      </c>
      <c r="BQ123" s="24">
        <f t="shared" si="86"/>
        <v>1333333.3333333335</v>
      </c>
      <c r="BR123" s="24">
        <f t="shared" si="86"/>
        <v>1333333.3333333335</v>
      </c>
      <c r="BS123" s="24">
        <f t="shared" si="86"/>
        <v>1333333.3333333335</v>
      </c>
      <c r="BT123" s="24">
        <f t="shared" si="86"/>
        <v>1333333.3333333335</v>
      </c>
      <c r="BU123" s="24">
        <f t="shared" si="86"/>
        <v>1333333.3333333335</v>
      </c>
      <c r="BV123" s="24">
        <f t="shared" si="86"/>
        <v>1333333.3333333335</v>
      </c>
      <c r="BW123" s="24">
        <f t="shared" si="86"/>
        <v>1333333.3333333335</v>
      </c>
      <c r="BX123" s="24">
        <f t="shared" si="86"/>
        <v>1333333.3333333335</v>
      </c>
      <c r="BY123" s="24">
        <f t="shared" si="86"/>
        <v>1333333.3333333335</v>
      </c>
      <c r="BZ123" s="24">
        <f t="shared" si="86"/>
        <v>1333333.3333333335</v>
      </c>
      <c r="CA123" s="24">
        <f t="shared" si="86"/>
        <v>2666666.666666667</v>
      </c>
      <c r="CB123" s="24">
        <f t="shared" si="86"/>
        <v>2666666.666666667</v>
      </c>
      <c r="CC123" s="24">
        <f t="shared" si="86"/>
        <v>2666666.666666667</v>
      </c>
      <c r="CD123" s="24">
        <f t="shared" si="86"/>
        <v>2666666.666666667</v>
      </c>
      <c r="CE123" s="24">
        <f t="shared" ref="CE123:DL123" si="87">+CE108*CE116</f>
        <v>2666666.666666667</v>
      </c>
      <c r="CF123" s="24">
        <f t="shared" si="87"/>
        <v>2666666.666666667</v>
      </c>
      <c r="CG123" s="24">
        <f t="shared" si="87"/>
        <v>2666666.666666667</v>
      </c>
      <c r="CH123" s="24">
        <f t="shared" si="87"/>
        <v>2666666.666666667</v>
      </c>
      <c r="CI123" s="24">
        <f t="shared" si="87"/>
        <v>2666666.666666667</v>
      </c>
      <c r="CJ123" s="24">
        <f t="shared" si="87"/>
        <v>2666666.666666667</v>
      </c>
      <c r="CK123" s="24">
        <f t="shared" si="87"/>
        <v>2666666.666666667</v>
      </c>
      <c r="CL123" s="24">
        <f t="shared" si="87"/>
        <v>2666666.666666667</v>
      </c>
      <c r="CM123" s="24" t="e">
        <f t="shared" si="87"/>
        <v>#N/A</v>
      </c>
      <c r="CN123" s="24" t="e">
        <f t="shared" si="87"/>
        <v>#N/A</v>
      </c>
      <c r="CO123" s="24" t="e">
        <f t="shared" si="87"/>
        <v>#N/A</v>
      </c>
      <c r="CP123" s="24" t="e">
        <f t="shared" si="87"/>
        <v>#N/A</v>
      </c>
      <c r="CQ123" s="24" t="e">
        <f t="shared" si="87"/>
        <v>#N/A</v>
      </c>
      <c r="CR123" s="24" t="e">
        <f t="shared" si="87"/>
        <v>#N/A</v>
      </c>
      <c r="CS123" s="24" t="e">
        <f t="shared" si="87"/>
        <v>#N/A</v>
      </c>
      <c r="CT123" s="24" t="e">
        <f t="shared" si="87"/>
        <v>#N/A</v>
      </c>
      <c r="CU123" s="24" t="e">
        <f t="shared" si="87"/>
        <v>#N/A</v>
      </c>
      <c r="CV123" s="24" t="e">
        <f t="shared" si="87"/>
        <v>#N/A</v>
      </c>
      <c r="CW123" s="24" t="e">
        <f t="shared" si="87"/>
        <v>#N/A</v>
      </c>
      <c r="CX123" s="24" t="e">
        <f t="shared" si="87"/>
        <v>#N/A</v>
      </c>
      <c r="CY123" s="24" t="e">
        <f t="shared" si="87"/>
        <v>#N/A</v>
      </c>
      <c r="CZ123" s="24" t="e">
        <f t="shared" si="87"/>
        <v>#N/A</v>
      </c>
      <c r="DA123" s="24" t="e">
        <f t="shared" si="87"/>
        <v>#N/A</v>
      </c>
      <c r="DB123" s="24" t="e">
        <f t="shared" si="87"/>
        <v>#N/A</v>
      </c>
      <c r="DC123" s="24" t="e">
        <f t="shared" si="87"/>
        <v>#N/A</v>
      </c>
      <c r="DD123" s="24" t="e">
        <f t="shared" si="87"/>
        <v>#N/A</v>
      </c>
      <c r="DE123" s="24" t="e">
        <f t="shared" si="87"/>
        <v>#N/A</v>
      </c>
      <c r="DF123" s="24" t="e">
        <f t="shared" si="87"/>
        <v>#N/A</v>
      </c>
      <c r="DG123" s="24" t="e">
        <f t="shared" si="87"/>
        <v>#N/A</v>
      </c>
      <c r="DH123" s="24" t="e">
        <f t="shared" si="87"/>
        <v>#N/A</v>
      </c>
      <c r="DI123" s="24" t="e">
        <f t="shared" si="87"/>
        <v>#N/A</v>
      </c>
      <c r="DJ123" s="24" t="e">
        <f t="shared" si="87"/>
        <v>#N/A</v>
      </c>
      <c r="DK123" s="24" t="e">
        <f t="shared" si="87"/>
        <v>#N/A</v>
      </c>
      <c r="DL123" s="24" t="e">
        <f t="shared" si="87"/>
        <v>#N/A</v>
      </c>
    </row>
    <row r="124" spans="1:116" x14ac:dyDescent="0.4">
      <c r="D124" t="s">
        <v>820</v>
      </c>
      <c r="E124" s="8" t="str">
        <f t="shared" si="80"/>
        <v>124 VOLLIST-EVP</v>
      </c>
      <c r="G124" s="158" t="str">
        <f>+G109</f>
        <v>Item 3</v>
      </c>
      <c r="H124" s="31"/>
      <c r="I124" s="73"/>
      <c r="J124" s="73"/>
      <c r="K124" s="23">
        <f>SUMIF($3:$3,K$2,124:124)</f>
        <v>1000000.0000000003</v>
      </c>
      <c r="L124" s="23">
        <f t="shared" si="81"/>
        <v>2000000.0000000007</v>
      </c>
      <c r="M124" s="23">
        <f t="shared" si="81"/>
        <v>4000000.0000000014</v>
      </c>
      <c r="N124" s="23">
        <f t="shared" si="81"/>
        <v>8000000.0000000028</v>
      </c>
      <c r="O124" s="23">
        <f t="shared" si="81"/>
        <v>16000000.000000006</v>
      </c>
      <c r="P124" s="23">
        <f t="shared" si="81"/>
        <v>32000000.000000011</v>
      </c>
      <c r="R124" s="33"/>
      <c r="S124" s="24">
        <f t="shared" ref="S124:AX124" si="88">+S109*S117</f>
        <v>83333.333333333343</v>
      </c>
      <c r="T124" s="24">
        <f t="shared" si="88"/>
        <v>83333.333333333343</v>
      </c>
      <c r="U124" s="24">
        <f t="shared" si="88"/>
        <v>83333.333333333343</v>
      </c>
      <c r="V124" s="24">
        <f t="shared" si="88"/>
        <v>83333.333333333343</v>
      </c>
      <c r="W124" s="24">
        <f t="shared" si="88"/>
        <v>83333.333333333343</v>
      </c>
      <c r="X124" s="24">
        <f t="shared" si="88"/>
        <v>83333.333333333343</v>
      </c>
      <c r="Y124" s="24">
        <f t="shared" si="88"/>
        <v>83333.333333333343</v>
      </c>
      <c r="Z124" s="24">
        <f t="shared" si="88"/>
        <v>83333.333333333343</v>
      </c>
      <c r="AA124" s="24">
        <f t="shared" si="88"/>
        <v>83333.333333333343</v>
      </c>
      <c r="AB124" s="24">
        <f t="shared" si="88"/>
        <v>83333.333333333343</v>
      </c>
      <c r="AC124" s="24">
        <f t="shared" si="88"/>
        <v>83333.333333333343</v>
      </c>
      <c r="AD124" s="24">
        <f t="shared" si="88"/>
        <v>83333.333333333343</v>
      </c>
      <c r="AE124" s="24">
        <f t="shared" si="88"/>
        <v>166666.66666666669</v>
      </c>
      <c r="AF124" s="24">
        <f t="shared" si="88"/>
        <v>166666.66666666669</v>
      </c>
      <c r="AG124" s="24">
        <f t="shared" si="88"/>
        <v>166666.66666666669</v>
      </c>
      <c r="AH124" s="24">
        <f t="shared" si="88"/>
        <v>166666.66666666669</v>
      </c>
      <c r="AI124" s="24">
        <f t="shared" si="88"/>
        <v>166666.66666666669</v>
      </c>
      <c r="AJ124" s="24">
        <f t="shared" si="88"/>
        <v>166666.66666666669</v>
      </c>
      <c r="AK124" s="24">
        <f t="shared" si="88"/>
        <v>166666.66666666669</v>
      </c>
      <c r="AL124" s="24">
        <f t="shared" si="88"/>
        <v>166666.66666666669</v>
      </c>
      <c r="AM124" s="24">
        <f t="shared" si="88"/>
        <v>166666.66666666669</v>
      </c>
      <c r="AN124" s="24">
        <f t="shared" si="88"/>
        <v>166666.66666666669</v>
      </c>
      <c r="AO124" s="24">
        <f t="shared" si="88"/>
        <v>166666.66666666669</v>
      </c>
      <c r="AP124" s="24">
        <f t="shared" si="88"/>
        <v>166666.66666666669</v>
      </c>
      <c r="AQ124" s="24">
        <f t="shared" si="88"/>
        <v>333333.33333333337</v>
      </c>
      <c r="AR124" s="24">
        <f t="shared" si="88"/>
        <v>333333.33333333337</v>
      </c>
      <c r="AS124" s="24">
        <f t="shared" si="88"/>
        <v>333333.33333333337</v>
      </c>
      <c r="AT124" s="24">
        <f t="shared" si="88"/>
        <v>333333.33333333337</v>
      </c>
      <c r="AU124" s="24">
        <f t="shared" si="88"/>
        <v>333333.33333333337</v>
      </c>
      <c r="AV124" s="24">
        <f t="shared" si="88"/>
        <v>333333.33333333337</v>
      </c>
      <c r="AW124" s="24">
        <f t="shared" si="88"/>
        <v>333333.33333333337</v>
      </c>
      <c r="AX124" s="24">
        <f t="shared" si="88"/>
        <v>333333.33333333337</v>
      </c>
      <c r="AY124" s="24">
        <f t="shared" ref="AY124:CD124" si="89">+AY109*AY117</f>
        <v>333333.33333333337</v>
      </c>
      <c r="AZ124" s="24">
        <f t="shared" si="89"/>
        <v>333333.33333333337</v>
      </c>
      <c r="BA124" s="24">
        <f t="shared" si="89"/>
        <v>333333.33333333337</v>
      </c>
      <c r="BB124" s="24">
        <f t="shared" si="89"/>
        <v>333333.33333333337</v>
      </c>
      <c r="BC124" s="24">
        <f t="shared" si="89"/>
        <v>666666.66666666674</v>
      </c>
      <c r="BD124" s="24">
        <f t="shared" si="89"/>
        <v>666666.66666666674</v>
      </c>
      <c r="BE124" s="24">
        <f t="shared" si="89"/>
        <v>666666.66666666674</v>
      </c>
      <c r="BF124" s="24">
        <f t="shared" si="89"/>
        <v>666666.66666666674</v>
      </c>
      <c r="BG124" s="24">
        <f t="shared" si="89"/>
        <v>666666.66666666674</v>
      </c>
      <c r="BH124" s="24">
        <f t="shared" si="89"/>
        <v>666666.66666666674</v>
      </c>
      <c r="BI124" s="24">
        <f t="shared" si="89"/>
        <v>666666.66666666674</v>
      </c>
      <c r="BJ124" s="24">
        <f t="shared" si="89"/>
        <v>666666.66666666674</v>
      </c>
      <c r="BK124" s="24">
        <f t="shared" si="89"/>
        <v>666666.66666666674</v>
      </c>
      <c r="BL124" s="24">
        <f t="shared" si="89"/>
        <v>666666.66666666674</v>
      </c>
      <c r="BM124" s="24">
        <f t="shared" si="89"/>
        <v>666666.66666666674</v>
      </c>
      <c r="BN124" s="24">
        <f t="shared" si="89"/>
        <v>666666.66666666674</v>
      </c>
      <c r="BO124" s="24">
        <f t="shared" si="89"/>
        <v>1333333.3333333335</v>
      </c>
      <c r="BP124" s="24">
        <f t="shared" si="89"/>
        <v>1333333.3333333335</v>
      </c>
      <c r="BQ124" s="24">
        <f t="shared" si="89"/>
        <v>1333333.3333333335</v>
      </c>
      <c r="BR124" s="24">
        <f t="shared" si="89"/>
        <v>1333333.3333333335</v>
      </c>
      <c r="BS124" s="24">
        <f t="shared" si="89"/>
        <v>1333333.3333333335</v>
      </c>
      <c r="BT124" s="24">
        <f t="shared" si="89"/>
        <v>1333333.3333333335</v>
      </c>
      <c r="BU124" s="24">
        <f t="shared" si="89"/>
        <v>1333333.3333333335</v>
      </c>
      <c r="BV124" s="24">
        <f t="shared" si="89"/>
        <v>1333333.3333333335</v>
      </c>
      <c r="BW124" s="24">
        <f t="shared" si="89"/>
        <v>1333333.3333333335</v>
      </c>
      <c r="BX124" s="24">
        <f t="shared" si="89"/>
        <v>1333333.3333333335</v>
      </c>
      <c r="BY124" s="24">
        <f t="shared" si="89"/>
        <v>1333333.3333333335</v>
      </c>
      <c r="BZ124" s="24">
        <f t="shared" si="89"/>
        <v>1333333.3333333335</v>
      </c>
      <c r="CA124" s="24">
        <f t="shared" si="89"/>
        <v>2666666.666666667</v>
      </c>
      <c r="CB124" s="24">
        <f t="shared" si="89"/>
        <v>2666666.666666667</v>
      </c>
      <c r="CC124" s="24">
        <f t="shared" si="89"/>
        <v>2666666.666666667</v>
      </c>
      <c r="CD124" s="24">
        <f t="shared" si="89"/>
        <v>2666666.666666667</v>
      </c>
      <c r="CE124" s="24">
        <f t="shared" ref="CE124:DL124" si="90">+CE109*CE117</f>
        <v>2666666.666666667</v>
      </c>
      <c r="CF124" s="24">
        <f t="shared" si="90"/>
        <v>2666666.666666667</v>
      </c>
      <c r="CG124" s="24">
        <f t="shared" si="90"/>
        <v>2666666.666666667</v>
      </c>
      <c r="CH124" s="24">
        <f t="shared" si="90"/>
        <v>2666666.666666667</v>
      </c>
      <c r="CI124" s="24">
        <f t="shared" si="90"/>
        <v>2666666.666666667</v>
      </c>
      <c r="CJ124" s="24">
        <f t="shared" si="90"/>
        <v>2666666.666666667</v>
      </c>
      <c r="CK124" s="24">
        <f t="shared" si="90"/>
        <v>2666666.666666667</v>
      </c>
      <c r="CL124" s="24">
        <f t="shared" si="90"/>
        <v>2666666.666666667</v>
      </c>
      <c r="CM124" s="24" t="e">
        <f t="shared" si="90"/>
        <v>#N/A</v>
      </c>
      <c r="CN124" s="24" t="e">
        <f t="shared" si="90"/>
        <v>#N/A</v>
      </c>
      <c r="CO124" s="24" t="e">
        <f t="shared" si="90"/>
        <v>#N/A</v>
      </c>
      <c r="CP124" s="24" t="e">
        <f t="shared" si="90"/>
        <v>#N/A</v>
      </c>
      <c r="CQ124" s="24" t="e">
        <f t="shared" si="90"/>
        <v>#N/A</v>
      </c>
      <c r="CR124" s="24" t="e">
        <f t="shared" si="90"/>
        <v>#N/A</v>
      </c>
      <c r="CS124" s="24" t="e">
        <f t="shared" si="90"/>
        <v>#N/A</v>
      </c>
      <c r="CT124" s="24" t="e">
        <f t="shared" si="90"/>
        <v>#N/A</v>
      </c>
      <c r="CU124" s="24" t="e">
        <f t="shared" si="90"/>
        <v>#N/A</v>
      </c>
      <c r="CV124" s="24" t="e">
        <f t="shared" si="90"/>
        <v>#N/A</v>
      </c>
      <c r="CW124" s="24" t="e">
        <f t="shared" si="90"/>
        <v>#N/A</v>
      </c>
      <c r="CX124" s="24" t="e">
        <f t="shared" si="90"/>
        <v>#N/A</v>
      </c>
      <c r="CY124" s="24" t="e">
        <f t="shared" si="90"/>
        <v>#N/A</v>
      </c>
      <c r="CZ124" s="24" t="e">
        <f t="shared" si="90"/>
        <v>#N/A</v>
      </c>
      <c r="DA124" s="24" t="e">
        <f t="shared" si="90"/>
        <v>#N/A</v>
      </c>
      <c r="DB124" s="24" t="e">
        <f t="shared" si="90"/>
        <v>#N/A</v>
      </c>
      <c r="DC124" s="24" t="e">
        <f t="shared" si="90"/>
        <v>#N/A</v>
      </c>
      <c r="DD124" s="24" t="e">
        <f t="shared" si="90"/>
        <v>#N/A</v>
      </c>
      <c r="DE124" s="24" t="e">
        <f t="shared" si="90"/>
        <v>#N/A</v>
      </c>
      <c r="DF124" s="24" t="e">
        <f t="shared" si="90"/>
        <v>#N/A</v>
      </c>
      <c r="DG124" s="24" t="e">
        <f t="shared" si="90"/>
        <v>#N/A</v>
      </c>
      <c r="DH124" s="24" t="e">
        <f t="shared" si="90"/>
        <v>#N/A</v>
      </c>
      <c r="DI124" s="24" t="e">
        <f t="shared" si="90"/>
        <v>#N/A</v>
      </c>
      <c r="DJ124" s="24" t="e">
        <f t="shared" si="90"/>
        <v>#N/A</v>
      </c>
      <c r="DK124" s="24" t="e">
        <f t="shared" si="90"/>
        <v>#N/A</v>
      </c>
      <c r="DL124" s="24" t="e">
        <f t="shared" si="90"/>
        <v>#N/A</v>
      </c>
    </row>
    <row r="125" spans="1:116" x14ac:dyDescent="0.4">
      <c r="D125" t="s">
        <v>820</v>
      </c>
      <c r="E125" s="8" t="str">
        <f t="shared" si="80"/>
        <v>125 VOLLIST-EVP</v>
      </c>
      <c r="G125" s="158" t="str">
        <f>+G110</f>
        <v>Item 4</v>
      </c>
      <c r="H125" s="31"/>
      <c r="I125" s="73"/>
      <c r="J125" s="73"/>
      <c r="K125" s="23">
        <f>SUMIF($3:$3,K$2,125:125)</f>
        <v>1000000.0000000003</v>
      </c>
      <c r="L125" s="23">
        <f t="shared" si="81"/>
        <v>2000000.0000000007</v>
      </c>
      <c r="M125" s="23">
        <f t="shared" si="81"/>
        <v>4000000.0000000014</v>
      </c>
      <c r="N125" s="23">
        <f t="shared" si="81"/>
        <v>8000000.0000000028</v>
      </c>
      <c r="O125" s="23">
        <f t="shared" si="81"/>
        <v>16000000.000000006</v>
      </c>
      <c r="P125" s="23">
        <f t="shared" si="81"/>
        <v>32000000.000000011</v>
      </c>
      <c r="R125" s="33"/>
      <c r="S125" s="24">
        <f t="shared" ref="S125:AX125" si="91">+S110*S118</f>
        <v>83333.333333333343</v>
      </c>
      <c r="T125" s="24">
        <f t="shared" si="91"/>
        <v>83333.333333333343</v>
      </c>
      <c r="U125" s="24">
        <f t="shared" si="91"/>
        <v>83333.333333333343</v>
      </c>
      <c r="V125" s="24">
        <f t="shared" si="91"/>
        <v>83333.333333333343</v>
      </c>
      <c r="W125" s="24">
        <f t="shared" si="91"/>
        <v>83333.333333333343</v>
      </c>
      <c r="X125" s="24">
        <f t="shared" si="91"/>
        <v>83333.333333333343</v>
      </c>
      <c r="Y125" s="24">
        <f t="shared" si="91"/>
        <v>83333.333333333343</v>
      </c>
      <c r="Z125" s="24">
        <f t="shared" si="91"/>
        <v>83333.333333333343</v>
      </c>
      <c r="AA125" s="24">
        <f t="shared" si="91"/>
        <v>83333.333333333343</v>
      </c>
      <c r="AB125" s="24">
        <f t="shared" si="91"/>
        <v>83333.333333333343</v>
      </c>
      <c r="AC125" s="24">
        <f t="shared" si="91"/>
        <v>83333.333333333343</v>
      </c>
      <c r="AD125" s="24">
        <f t="shared" si="91"/>
        <v>83333.333333333343</v>
      </c>
      <c r="AE125" s="24">
        <f t="shared" si="91"/>
        <v>166666.66666666669</v>
      </c>
      <c r="AF125" s="24">
        <f t="shared" si="91"/>
        <v>166666.66666666669</v>
      </c>
      <c r="AG125" s="24">
        <f t="shared" si="91"/>
        <v>166666.66666666669</v>
      </c>
      <c r="AH125" s="24">
        <f t="shared" si="91"/>
        <v>166666.66666666669</v>
      </c>
      <c r="AI125" s="24">
        <f t="shared" si="91"/>
        <v>166666.66666666669</v>
      </c>
      <c r="AJ125" s="24">
        <f t="shared" si="91"/>
        <v>166666.66666666669</v>
      </c>
      <c r="AK125" s="24">
        <f t="shared" si="91"/>
        <v>166666.66666666669</v>
      </c>
      <c r="AL125" s="24">
        <f t="shared" si="91"/>
        <v>166666.66666666669</v>
      </c>
      <c r="AM125" s="24">
        <f t="shared" si="91"/>
        <v>166666.66666666669</v>
      </c>
      <c r="AN125" s="24">
        <f t="shared" si="91"/>
        <v>166666.66666666669</v>
      </c>
      <c r="AO125" s="24">
        <f t="shared" si="91"/>
        <v>166666.66666666669</v>
      </c>
      <c r="AP125" s="24">
        <f t="shared" si="91"/>
        <v>166666.66666666669</v>
      </c>
      <c r="AQ125" s="24">
        <f t="shared" si="91"/>
        <v>333333.33333333337</v>
      </c>
      <c r="AR125" s="24">
        <f t="shared" si="91"/>
        <v>333333.33333333337</v>
      </c>
      <c r="AS125" s="24">
        <f t="shared" si="91"/>
        <v>333333.33333333337</v>
      </c>
      <c r="AT125" s="24">
        <f t="shared" si="91"/>
        <v>333333.33333333337</v>
      </c>
      <c r="AU125" s="24">
        <f t="shared" si="91"/>
        <v>333333.33333333337</v>
      </c>
      <c r="AV125" s="24">
        <f t="shared" si="91"/>
        <v>333333.33333333337</v>
      </c>
      <c r="AW125" s="24">
        <f t="shared" si="91"/>
        <v>333333.33333333337</v>
      </c>
      <c r="AX125" s="24">
        <f t="shared" si="91"/>
        <v>333333.33333333337</v>
      </c>
      <c r="AY125" s="24">
        <f t="shared" ref="AY125:CD125" si="92">+AY110*AY118</f>
        <v>333333.33333333337</v>
      </c>
      <c r="AZ125" s="24">
        <f t="shared" si="92"/>
        <v>333333.33333333337</v>
      </c>
      <c r="BA125" s="24">
        <f t="shared" si="92"/>
        <v>333333.33333333337</v>
      </c>
      <c r="BB125" s="24">
        <f t="shared" si="92"/>
        <v>333333.33333333337</v>
      </c>
      <c r="BC125" s="24">
        <f t="shared" si="92"/>
        <v>666666.66666666674</v>
      </c>
      <c r="BD125" s="24">
        <f t="shared" si="92"/>
        <v>666666.66666666674</v>
      </c>
      <c r="BE125" s="24">
        <f t="shared" si="92"/>
        <v>666666.66666666674</v>
      </c>
      <c r="BF125" s="24">
        <f t="shared" si="92"/>
        <v>666666.66666666674</v>
      </c>
      <c r="BG125" s="24">
        <f t="shared" si="92"/>
        <v>666666.66666666674</v>
      </c>
      <c r="BH125" s="24">
        <f t="shared" si="92"/>
        <v>666666.66666666674</v>
      </c>
      <c r="BI125" s="24">
        <f t="shared" si="92"/>
        <v>666666.66666666674</v>
      </c>
      <c r="BJ125" s="24">
        <f t="shared" si="92"/>
        <v>666666.66666666674</v>
      </c>
      <c r="BK125" s="24">
        <f t="shared" si="92"/>
        <v>666666.66666666674</v>
      </c>
      <c r="BL125" s="24">
        <f t="shared" si="92"/>
        <v>666666.66666666674</v>
      </c>
      <c r="BM125" s="24">
        <f t="shared" si="92"/>
        <v>666666.66666666674</v>
      </c>
      <c r="BN125" s="24">
        <f t="shared" si="92"/>
        <v>666666.66666666674</v>
      </c>
      <c r="BO125" s="24">
        <f t="shared" si="92"/>
        <v>1333333.3333333335</v>
      </c>
      <c r="BP125" s="24">
        <f t="shared" si="92"/>
        <v>1333333.3333333335</v>
      </c>
      <c r="BQ125" s="24">
        <f t="shared" si="92"/>
        <v>1333333.3333333335</v>
      </c>
      <c r="BR125" s="24">
        <f t="shared" si="92"/>
        <v>1333333.3333333335</v>
      </c>
      <c r="BS125" s="24">
        <f t="shared" si="92"/>
        <v>1333333.3333333335</v>
      </c>
      <c r="BT125" s="24">
        <f t="shared" si="92"/>
        <v>1333333.3333333335</v>
      </c>
      <c r="BU125" s="24">
        <f t="shared" si="92"/>
        <v>1333333.3333333335</v>
      </c>
      <c r="BV125" s="24">
        <f t="shared" si="92"/>
        <v>1333333.3333333335</v>
      </c>
      <c r="BW125" s="24">
        <f t="shared" si="92"/>
        <v>1333333.3333333335</v>
      </c>
      <c r="BX125" s="24">
        <f t="shared" si="92"/>
        <v>1333333.3333333335</v>
      </c>
      <c r="BY125" s="24">
        <f t="shared" si="92"/>
        <v>1333333.3333333335</v>
      </c>
      <c r="BZ125" s="24">
        <f t="shared" si="92"/>
        <v>1333333.3333333335</v>
      </c>
      <c r="CA125" s="24">
        <f t="shared" si="92"/>
        <v>2666666.666666667</v>
      </c>
      <c r="CB125" s="24">
        <f t="shared" si="92"/>
        <v>2666666.666666667</v>
      </c>
      <c r="CC125" s="24">
        <f t="shared" si="92"/>
        <v>2666666.666666667</v>
      </c>
      <c r="CD125" s="24">
        <f t="shared" si="92"/>
        <v>2666666.666666667</v>
      </c>
      <c r="CE125" s="24">
        <f t="shared" ref="CE125:DL125" si="93">+CE110*CE118</f>
        <v>2666666.666666667</v>
      </c>
      <c r="CF125" s="24">
        <f t="shared" si="93"/>
        <v>2666666.666666667</v>
      </c>
      <c r="CG125" s="24">
        <f t="shared" si="93"/>
        <v>2666666.666666667</v>
      </c>
      <c r="CH125" s="24">
        <f t="shared" si="93"/>
        <v>2666666.666666667</v>
      </c>
      <c r="CI125" s="24">
        <f t="shared" si="93"/>
        <v>2666666.666666667</v>
      </c>
      <c r="CJ125" s="24">
        <f t="shared" si="93"/>
        <v>2666666.666666667</v>
      </c>
      <c r="CK125" s="24">
        <f t="shared" si="93"/>
        <v>2666666.666666667</v>
      </c>
      <c r="CL125" s="24">
        <f t="shared" si="93"/>
        <v>2666666.666666667</v>
      </c>
      <c r="CM125" s="24" t="e">
        <f t="shared" si="93"/>
        <v>#N/A</v>
      </c>
      <c r="CN125" s="24" t="e">
        <f t="shared" si="93"/>
        <v>#N/A</v>
      </c>
      <c r="CO125" s="24" t="e">
        <f t="shared" si="93"/>
        <v>#N/A</v>
      </c>
      <c r="CP125" s="24" t="e">
        <f t="shared" si="93"/>
        <v>#N/A</v>
      </c>
      <c r="CQ125" s="24" t="e">
        <f t="shared" si="93"/>
        <v>#N/A</v>
      </c>
      <c r="CR125" s="24" t="e">
        <f t="shared" si="93"/>
        <v>#N/A</v>
      </c>
      <c r="CS125" s="24" t="e">
        <f t="shared" si="93"/>
        <v>#N/A</v>
      </c>
      <c r="CT125" s="24" t="e">
        <f t="shared" si="93"/>
        <v>#N/A</v>
      </c>
      <c r="CU125" s="24" t="e">
        <f t="shared" si="93"/>
        <v>#N/A</v>
      </c>
      <c r="CV125" s="24" t="e">
        <f t="shared" si="93"/>
        <v>#N/A</v>
      </c>
      <c r="CW125" s="24" t="e">
        <f t="shared" si="93"/>
        <v>#N/A</v>
      </c>
      <c r="CX125" s="24" t="e">
        <f t="shared" si="93"/>
        <v>#N/A</v>
      </c>
      <c r="CY125" s="24" t="e">
        <f t="shared" si="93"/>
        <v>#N/A</v>
      </c>
      <c r="CZ125" s="24" t="e">
        <f t="shared" si="93"/>
        <v>#N/A</v>
      </c>
      <c r="DA125" s="24" t="e">
        <f t="shared" si="93"/>
        <v>#N/A</v>
      </c>
      <c r="DB125" s="24" t="e">
        <f t="shared" si="93"/>
        <v>#N/A</v>
      </c>
      <c r="DC125" s="24" t="e">
        <f t="shared" si="93"/>
        <v>#N/A</v>
      </c>
      <c r="DD125" s="24" t="e">
        <f t="shared" si="93"/>
        <v>#N/A</v>
      </c>
      <c r="DE125" s="24" t="e">
        <f t="shared" si="93"/>
        <v>#N/A</v>
      </c>
      <c r="DF125" s="24" t="e">
        <f t="shared" si="93"/>
        <v>#N/A</v>
      </c>
      <c r="DG125" s="24" t="e">
        <f t="shared" si="93"/>
        <v>#N/A</v>
      </c>
      <c r="DH125" s="24" t="e">
        <f t="shared" si="93"/>
        <v>#N/A</v>
      </c>
      <c r="DI125" s="24" t="e">
        <f t="shared" si="93"/>
        <v>#N/A</v>
      </c>
      <c r="DJ125" s="24" t="e">
        <f t="shared" si="93"/>
        <v>#N/A</v>
      </c>
      <c r="DK125" s="24" t="e">
        <f t="shared" si="93"/>
        <v>#N/A</v>
      </c>
      <c r="DL125" s="24" t="e">
        <f t="shared" si="93"/>
        <v>#N/A</v>
      </c>
    </row>
    <row r="126" spans="1:116" x14ac:dyDescent="0.4">
      <c r="D126" t="s">
        <v>820</v>
      </c>
      <c r="E126" s="8" t="str">
        <f t="shared" si="80"/>
        <v>126 VOLLIST-EVP</v>
      </c>
      <c r="G126" s="158" t="str">
        <f>+G111</f>
        <v>Item 5</v>
      </c>
      <c r="H126" s="31"/>
      <c r="I126" s="73"/>
      <c r="J126" s="73"/>
      <c r="K126" s="258">
        <f>SUMIF($3:$3,K$2,126:126)</f>
        <v>1000000.0000000003</v>
      </c>
      <c r="L126" s="258">
        <f t="shared" si="81"/>
        <v>2000000.0000000007</v>
      </c>
      <c r="M126" s="258">
        <f t="shared" si="81"/>
        <v>4000000.0000000014</v>
      </c>
      <c r="N126" s="258">
        <f t="shared" si="81"/>
        <v>8000000.0000000028</v>
      </c>
      <c r="O126" s="258">
        <f t="shared" si="81"/>
        <v>16000000.000000006</v>
      </c>
      <c r="P126" s="258">
        <f t="shared" si="81"/>
        <v>32000000.000000011</v>
      </c>
      <c r="R126" s="33"/>
      <c r="S126" s="138">
        <f t="shared" ref="S126:AX126" si="94">+S111*S119</f>
        <v>83333.333333333343</v>
      </c>
      <c r="T126" s="138">
        <f t="shared" si="94"/>
        <v>83333.333333333343</v>
      </c>
      <c r="U126" s="138">
        <f t="shared" si="94"/>
        <v>83333.333333333343</v>
      </c>
      <c r="V126" s="138">
        <f t="shared" si="94"/>
        <v>83333.333333333343</v>
      </c>
      <c r="W126" s="138">
        <f t="shared" si="94"/>
        <v>83333.333333333343</v>
      </c>
      <c r="X126" s="138">
        <f t="shared" si="94"/>
        <v>83333.333333333343</v>
      </c>
      <c r="Y126" s="138">
        <f t="shared" si="94"/>
        <v>83333.333333333343</v>
      </c>
      <c r="Z126" s="138">
        <f t="shared" si="94"/>
        <v>83333.333333333343</v>
      </c>
      <c r="AA126" s="138">
        <f t="shared" si="94"/>
        <v>83333.333333333343</v>
      </c>
      <c r="AB126" s="138">
        <f t="shared" si="94"/>
        <v>83333.333333333343</v>
      </c>
      <c r="AC126" s="138">
        <f t="shared" si="94"/>
        <v>83333.333333333343</v>
      </c>
      <c r="AD126" s="138">
        <f t="shared" si="94"/>
        <v>83333.333333333343</v>
      </c>
      <c r="AE126" s="138">
        <f t="shared" si="94"/>
        <v>166666.66666666669</v>
      </c>
      <c r="AF126" s="138">
        <f t="shared" si="94"/>
        <v>166666.66666666669</v>
      </c>
      <c r="AG126" s="138">
        <f t="shared" si="94"/>
        <v>166666.66666666669</v>
      </c>
      <c r="AH126" s="138">
        <f t="shared" si="94"/>
        <v>166666.66666666669</v>
      </c>
      <c r="AI126" s="138">
        <f t="shared" si="94"/>
        <v>166666.66666666669</v>
      </c>
      <c r="AJ126" s="138">
        <f t="shared" si="94"/>
        <v>166666.66666666669</v>
      </c>
      <c r="AK126" s="138">
        <f t="shared" si="94"/>
        <v>166666.66666666669</v>
      </c>
      <c r="AL126" s="138">
        <f t="shared" si="94"/>
        <v>166666.66666666669</v>
      </c>
      <c r="AM126" s="138">
        <f t="shared" si="94"/>
        <v>166666.66666666669</v>
      </c>
      <c r="AN126" s="138">
        <f t="shared" si="94"/>
        <v>166666.66666666669</v>
      </c>
      <c r="AO126" s="138">
        <f t="shared" si="94"/>
        <v>166666.66666666669</v>
      </c>
      <c r="AP126" s="138">
        <f t="shared" si="94"/>
        <v>166666.66666666669</v>
      </c>
      <c r="AQ126" s="138">
        <f t="shared" si="94"/>
        <v>333333.33333333337</v>
      </c>
      <c r="AR126" s="138">
        <f t="shared" si="94"/>
        <v>333333.33333333337</v>
      </c>
      <c r="AS126" s="138">
        <f t="shared" si="94"/>
        <v>333333.33333333337</v>
      </c>
      <c r="AT126" s="138">
        <f t="shared" si="94"/>
        <v>333333.33333333337</v>
      </c>
      <c r="AU126" s="138">
        <f t="shared" si="94"/>
        <v>333333.33333333337</v>
      </c>
      <c r="AV126" s="138">
        <f t="shared" si="94"/>
        <v>333333.33333333337</v>
      </c>
      <c r="AW126" s="138">
        <f t="shared" si="94"/>
        <v>333333.33333333337</v>
      </c>
      <c r="AX126" s="138">
        <f t="shared" si="94"/>
        <v>333333.33333333337</v>
      </c>
      <c r="AY126" s="138">
        <f t="shared" ref="AY126:CD126" si="95">+AY111*AY119</f>
        <v>333333.33333333337</v>
      </c>
      <c r="AZ126" s="138">
        <f t="shared" si="95"/>
        <v>333333.33333333337</v>
      </c>
      <c r="BA126" s="138">
        <f t="shared" si="95"/>
        <v>333333.33333333337</v>
      </c>
      <c r="BB126" s="138">
        <f t="shared" si="95"/>
        <v>333333.33333333337</v>
      </c>
      <c r="BC126" s="138">
        <f t="shared" si="95"/>
        <v>666666.66666666674</v>
      </c>
      <c r="BD126" s="138">
        <f t="shared" si="95"/>
        <v>666666.66666666674</v>
      </c>
      <c r="BE126" s="138">
        <f t="shared" si="95"/>
        <v>666666.66666666674</v>
      </c>
      <c r="BF126" s="138">
        <f t="shared" si="95"/>
        <v>666666.66666666674</v>
      </c>
      <c r="BG126" s="138">
        <f t="shared" si="95"/>
        <v>666666.66666666674</v>
      </c>
      <c r="BH126" s="138">
        <f t="shared" si="95"/>
        <v>666666.66666666674</v>
      </c>
      <c r="BI126" s="138">
        <f t="shared" si="95"/>
        <v>666666.66666666674</v>
      </c>
      <c r="BJ126" s="138">
        <f t="shared" si="95"/>
        <v>666666.66666666674</v>
      </c>
      <c r="BK126" s="138">
        <f t="shared" si="95"/>
        <v>666666.66666666674</v>
      </c>
      <c r="BL126" s="138">
        <f t="shared" si="95"/>
        <v>666666.66666666674</v>
      </c>
      <c r="BM126" s="138">
        <f t="shared" si="95"/>
        <v>666666.66666666674</v>
      </c>
      <c r="BN126" s="138">
        <f t="shared" si="95"/>
        <v>666666.66666666674</v>
      </c>
      <c r="BO126" s="138">
        <f t="shared" si="95"/>
        <v>1333333.3333333335</v>
      </c>
      <c r="BP126" s="138">
        <f t="shared" si="95"/>
        <v>1333333.3333333335</v>
      </c>
      <c r="BQ126" s="138">
        <f t="shared" si="95"/>
        <v>1333333.3333333335</v>
      </c>
      <c r="BR126" s="138">
        <f t="shared" si="95"/>
        <v>1333333.3333333335</v>
      </c>
      <c r="BS126" s="138">
        <f t="shared" si="95"/>
        <v>1333333.3333333335</v>
      </c>
      <c r="BT126" s="138">
        <f t="shared" si="95"/>
        <v>1333333.3333333335</v>
      </c>
      <c r="BU126" s="138">
        <f t="shared" si="95"/>
        <v>1333333.3333333335</v>
      </c>
      <c r="BV126" s="138">
        <f t="shared" si="95"/>
        <v>1333333.3333333335</v>
      </c>
      <c r="BW126" s="138">
        <f t="shared" si="95"/>
        <v>1333333.3333333335</v>
      </c>
      <c r="BX126" s="138">
        <f t="shared" si="95"/>
        <v>1333333.3333333335</v>
      </c>
      <c r="BY126" s="138">
        <f t="shared" si="95"/>
        <v>1333333.3333333335</v>
      </c>
      <c r="BZ126" s="138">
        <f t="shared" si="95"/>
        <v>1333333.3333333335</v>
      </c>
      <c r="CA126" s="138">
        <f t="shared" si="95"/>
        <v>2666666.666666667</v>
      </c>
      <c r="CB126" s="138">
        <f t="shared" si="95"/>
        <v>2666666.666666667</v>
      </c>
      <c r="CC126" s="138">
        <f t="shared" si="95"/>
        <v>2666666.666666667</v>
      </c>
      <c r="CD126" s="138">
        <f t="shared" si="95"/>
        <v>2666666.666666667</v>
      </c>
      <c r="CE126" s="138">
        <f t="shared" ref="CE126:DL126" si="96">+CE111*CE119</f>
        <v>2666666.666666667</v>
      </c>
      <c r="CF126" s="138">
        <f t="shared" si="96"/>
        <v>2666666.666666667</v>
      </c>
      <c r="CG126" s="138">
        <f t="shared" si="96"/>
        <v>2666666.666666667</v>
      </c>
      <c r="CH126" s="138">
        <f t="shared" si="96"/>
        <v>2666666.666666667</v>
      </c>
      <c r="CI126" s="138">
        <f t="shared" si="96"/>
        <v>2666666.666666667</v>
      </c>
      <c r="CJ126" s="138">
        <f t="shared" si="96"/>
        <v>2666666.666666667</v>
      </c>
      <c r="CK126" s="138">
        <f t="shared" si="96"/>
        <v>2666666.666666667</v>
      </c>
      <c r="CL126" s="138">
        <f t="shared" si="96"/>
        <v>2666666.666666667</v>
      </c>
      <c r="CM126" s="138" t="e">
        <f t="shared" si="96"/>
        <v>#N/A</v>
      </c>
      <c r="CN126" s="138" t="e">
        <f t="shared" si="96"/>
        <v>#N/A</v>
      </c>
      <c r="CO126" s="138" t="e">
        <f t="shared" si="96"/>
        <v>#N/A</v>
      </c>
      <c r="CP126" s="138" t="e">
        <f t="shared" si="96"/>
        <v>#N/A</v>
      </c>
      <c r="CQ126" s="138" t="e">
        <f t="shared" si="96"/>
        <v>#N/A</v>
      </c>
      <c r="CR126" s="138" t="e">
        <f t="shared" si="96"/>
        <v>#N/A</v>
      </c>
      <c r="CS126" s="138" t="e">
        <f t="shared" si="96"/>
        <v>#N/A</v>
      </c>
      <c r="CT126" s="138" t="e">
        <f t="shared" si="96"/>
        <v>#N/A</v>
      </c>
      <c r="CU126" s="138" t="e">
        <f t="shared" si="96"/>
        <v>#N/A</v>
      </c>
      <c r="CV126" s="138" t="e">
        <f t="shared" si="96"/>
        <v>#N/A</v>
      </c>
      <c r="CW126" s="138" t="e">
        <f t="shared" si="96"/>
        <v>#N/A</v>
      </c>
      <c r="CX126" s="138" t="e">
        <f t="shared" si="96"/>
        <v>#N/A</v>
      </c>
      <c r="CY126" s="138" t="e">
        <f t="shared" si="96"/>
        <v>#N/A</v>
      </c>
      <c r="CZ126" s="138" t="e">
        <f t="shared" si="96"/>
        <v>#N/A</v>
      </c>
      <c r="DA126" s="138" t="e">
        <f t="shared" si="96"/>
        <v>#N/A</v>
      </c>
      <c r="DB126" s="138" t="e">
        <f t="shared" si="96"/>
        <v>#N/A</v>
      </c>
      <c r="DC126" s="138" t="e">
        <f t="shared" si="96"/>
        <v>#N/A</v>
      </c>
      <c r="DD126" s="138" t="e">
        <f t="shared" si="96"/>
        <v>#N/A</v>
      </c>
      <c r="DE126" s="138" t="e">
        <f t="shared" si="96"/>
        <v>#N/A</v>
      </c>
      <c r="DF126" s="138" t="e">
        <f t="shared" si="96"/>
        <v>#N/A</v>
      </c>
      <c r="DG126" s="138" t="e">
        <f t="shared" si="96"/>
        <v>#N/A</v>
      </c>
      <c r="DH126" s="138" t="e">
        <f t="shared" si="96"/>
        <v>#N/A</v>
      </c>
      <c r="DI126" s="138" t="e">
        <f t="shared" si="96"/>
        <v>#N/A</v>
      </c>
      <c r="DJ126" s="138" t="e">
        <f t="shared" si="96"/>
        <v>#N/A</v>
      </c>
      <c r="DK126" s="138" t="e">
        <f t="shared" si="96"/>
        <v>#N/A</v>
      </c>
      <c r="DL126" s="138" t="e">
        <f t="shared" si="96"/>
        <v>#N/A</v>
      </c>
    </row>
    <row r="127" spans="1:116" x14ac:dyDescent="0.4">
      <c r="A127" s="27"/>
      <c r="B127" s="27"/>
      <c r="C127" t="s">
        <v>198</v>
      </c>
      <c r="D127" t="s">
        <v>820</v>
      </c>
      <c r="E127" s="8" t="str">
        <f t="shared" si="80"/>
        <v>127 VOLLIST-EVP</v>
      </c>
      <c r="F127" s="27"/>
      <c r="G127" s="126" t="s">
        <v>810</v>
      </c>
      <c r="H127" s="31"/>
      <c r="I127" s="73"/>
      <c r="J127" s="73"/>
      <c r="K127" s="33">
        <f>SUMIF($3:$3,K$2,127:127)</f>
        <v>5000000.0000000019</v>
      </c>
      <c r="L127" s="33">
        <f t="shared" si="81"/>
        <v>10000000.000000004</v>
      </c>
      <c r="M127" s="33">
        <f t="shared" si="81"/>
        <v>20000000.000000007</v>
      </c>
      <c r="N127" s="33">
        <f t="shared" si="81"/>
        <v>40000000.000000015</v>
      </c>
      <c r="O127" s="33">
        <f t="shared" si="81"/>
        <v>80000000.00000003</v>
      </c>
      <c r="P127" s="33">
        <f t="shared" si="81"/>
        <v>160000000.00000006</v>
      </c>
      <c r="R127" s="33"/>
      <c r="S127" s="33">
        <f t="shared" ref="S127:AX127" si="97">SUM(S122:S126)</f>
        <v>416666.66666666674</v>
      </c>
      <c r="T127" s="33">
        <f t="shared" si="97"/>
        <v>416666.66666666674</v>
      </c>
      <c r="U127" s="33">
        <f t="shared" si="97"/>
        <v>416666.66666666674</v>
      </c>
      <c r="V127" s="33">
        <f t="shared" si="97"/>
        <v>416666.66666666674</v>
      </c>
      <c r="W127" s="33">
        <f t="shared" si="97"/>
        <v>416666.66666666674</v>
      </c>
      <c r="X127" s="33">
        <f t="shared" si="97"/>
        <v>416666.66666666674</v>
      </c>
      <c r="Y127" s="33">
        <f t="shared" si="97"/>
        <v>416666.66666666674</v>
      </c>
      <c r="Z127" s="33">
        <f t="shared" si="97"/>
        <v>416666.66666666674</v>
      </c>
      <c r="AA127" s="33">
        <f t="shared" si="97"/>
        <v>416666.66666666674</v>
      </c>
      <c r="AB127" s="33">
        <f t="shared" si="97"/>
        <v>416666.66666666674</v>
      </c>
      <c r="AC127" s="33">
        <f t="shared" si="97"/>
        <v>416666.66666666674</v>
      </c>
      <c r="AD127" s="33">
        <f t="shared" si="97"/>
        <v>416666.66666666674</v>
      </c>
      <c r="AE127" s="33">
        <f t="shared" si="97"/>
        <v>833333.33333333349</v>
      </c>
      <c r="AF127" s="33">
        <f t="shared" si="97"/>
        <v>833333.33333333349</v>
      </c>
      <c r="AG127" s="33">
        <f t="shared" si="97"/>
        <v>833333.33333333349</v>
      </c>
      <c r="AH127" s="33">
        <f t="shared" si="97"/>
        <v>833333.33333333349</v>
      </c>
      <c r="AI127" s="33">
        <f t="shared" si="97"/>
        <v>833333.33333333349</v>
      </c>
      <c r="AJ127" s="33">
        <f t="shared" si="97"/>
        <v>833333.33333333349</v>
      </c>
      <c r="AK127" s="33">
        <f t="shared" si="97"/>
        <v>833333.33333333349</v>
      </c>
      <c r="AL127" s="33">
        <f t="shared" si="97"/>
        <v>833333.33333333349</v>
      </c>
      <c r="AM127" s="33">
        <f t="shared" si="97"/>
        <v>833333.33333333349</v>
      </c>
      <c r="AN127" s="33">
        <f t="shared" si="97"/>
        <v>833333.33333333349</v>
      </c>
      <c r="AO127" s="33">
        <f t="shared" si="97"/>
        <v>833333.33333333349</v>
      </c>
      <c r="AP127" s="33">
        <f t="shared" si="97"/>
        <v>833333.33333333349</v>
      </c>
      <c r="AQ127" s="33">
        <f t="shared" si="97"/>
        <v>1666666.666666667</v>
      </c>
      <c r="AR127" s="33">
        <f t="shared" si="97"/>
        <v>1666666.666666667</v>
      </c>
      <c r="AS127" s="33">
        <f t="shared" si="97"/>
        <v>1666666.666666667</v>
      </c>
      <c r="AT127" s="33">
        <f t="shared" si="97"/>
        <v>1666666.666666667</v>
      </c>
      <c r="AU127" s="33">
        <f t="shared" si="97"/>
        <v>1666666.666666667</v>
      </c>
      <c r="AV127" s="33">
        <f t="shared" si="97"/>
        <v>1666666.666666667</v>
      </c>
      <c r="AW127" s="33">
        <f t="shared" si="97"/>
        <v>1666666.666666667</v>
      </c>
      <c r="AX127" s="33">
        <f t="shared" si="97"/>
        <v>1666666.666666667</v>
      </c>
      <c r="AY127" s="33">
        <f t="shared" ref="AY127:CD127" si="98">SUM(AY122:AY126)</f>
        <v>1666666.666666667</v>
      </c>
      <c r="AZ127" s="33">
        <f t="shared" si="98"/>
        <v>1666666.666666667</v>
      </c>
      <c r="BA127" s="33">
        <f t="shared" si="98"/>
        <v>1666666.666666667</v>
      </c>
      <c r="BB127" s="33">
        <f t="shared" si="98"/>
        <v>1666666.666666667</v>
      </c>
      <c r="BC127" s="33">
        <f t="shared" si="98"/>
        <v>3333333.333333334</v>
      </c>
      <c r="BD127" s="33">
        <f t="shared" si="98"/>
        <v>3333333.333333334</v>
      </c>
      <c r="BE127" s="33">
        <f t="shared" si="98"/>
        <v>3333333.333333334</v>
      </c>
      <c r="BF127" s="33">
        <f t="shared" si="98"/>
        <v>3333333.333333334</v>
      </c>
      <c r="BG127" s="33">
        <f t="shared" si="98"/>
        <v>3333333.333333334</v>
      </c>
      <c r="BH127" s="33">
        <f t="shared" si="98"/>
        <v>3333333.333333334</v>
      </c>
      <c r="BI127" s="33">
        <f t="shared" si="98"/>
        <v>3333333.333333334</v>
      </c>
      <c r="BJ127" s="33">
        <f t="shared" si="98"/>
        <v>3333333.333333334</v>
      </c>
      <c r="BK127" s="33">
        <f t="shared" si="98"/>
        <v>3333333.333333334</v>
      </c>
      <c r="BL127" s="33">
        <f t="shared" si="98"/>
        <v>3333333.333333334</v>
      </c>
      <c r="BM127" s="33">
        <f t="shared" si="98"/>
        <v>3333333.333333334</v>
      </c>
      <c r="BN127" s="33">
        <f t="shared" si="98"/>
        <v>3333333.333333334</v>
      </c>
      <c r="BO127" s="33">
        <f t="shared" si="98"/>
        <v>6666666.6666666679</v>
      </c>
      <c r="BP127" s="33">
        <f t="shared" si="98"/>
        <v>6666666.6666666679</v>
      </c>
      <c r="BQ127" s="33">
        <f t="shared" si="98"/>
        <v>6666666.6666666679</v>
      </c>
      <c r="BR127" s="33">
        <f t="shared" si="98"/>
        <v>6666666.6666666679</v>
      </c>
      <c r="BS127" s="33">
        <f t="shared" si="98"/>
        <v>6666666.6666666679</v>
      </c>
      <c r="BT127" s="33">
        <f t="shared" si="98"/>
        <v>6666666.6666666679</v>
      </c>
      <c r="BU127" s="33">
        <f t="shared" si="98"/>
        <v>6666666.6666666679</v>
      </c>
      <c r="BV127" s="33">
        <f t="shared" si="98"/>
        <v>6666666.6666666679</v>
      </c>
      <c r="BW127" s="33">
        <f t="shared" si="98"/>
        <v>6666666.6666666679</v>
      </c>
      <c r="BX127" s="33">
        <f t="shared" si="98"/>
        <v>6666666.6666666679</v>
      </c>
      <c r="BY127" s="33">
        <f t="shared" si="98"/>
        <v>6666666.6666666679</v>
      </c>
      <c r="BZ127" s="33">
        <f t="shared" si="98"/>
        <v>6666666.6666666679</v>
      </c>
      <c r="CA127" s="33">
        <f t="shared" si="98"/>
        <v>13333333.333333336</v>
      </c>
      <c r="CB127" s="33">
        <f t="shared" si="98"/>
        <v>13333333.333333336</v>
      </c>
      <c r="CC127" s="33">
        <f t="shared" si="98"/>
        <v>13333333.333333336</v>
      </c>
      <c r="CD127" s="33">
        <f t="shared" si="98"/>
        <v>13333333.333333336</v>
      </c>
      <c r="CE127" s="33">
        <f t="shared" ref="CE127:DJ127" si="99">SUM(CE122:CE126)</f>
        <v>13333333.333333336</v>
      </c>
      <c r="CF127" s="33">
        <f t="shared" si="99"/>
        <v>13333333.333333336</v>
      </c>
      <c r="CG127" s="33">
        <f t="shared" si="99"/>
        <v>13333333.333333336</v>
      </c>
      <c r="CH127" s="33">
        <f t="shared" si="99"/>
        <v>13333333.333333336</v>
      </c>
      <c r="CI127" s="33">
        <f t="shared" si="99"/>
        <v>13333333.333333336</v>
      </c>
      <c r="CJ127" s="33">
        <f t="shared" si="99"/>
        <v>13333333.333333336</v>
      </c>
      <c r="CK127" s="33">
        <f t="shared" si="99"/>
        <v>13333333.333333336</v>
      </c>
      <c r="CL127" s="33">
        <f t="shared" si="99"/>
        <v>13333333.333333336</v>
      </c>
      <c r="CM127" s="33" t="e">
        <f t="shared" si="99"/>
        <v>#N/A</v>
      </c>
      <c r="CN127" s="33" t="e">
        <f t="shared" si="99"/>
        <v>#N/A</v>
      </c>
      <c r="CO127" s="33" t="e">
        <f t="shared" si="99"/>
        <v>#N/A</v>
      </c>
      <c r="CP127" s="33" t="e">
        <f t="shared" si="99"/>
        <v>#N/A</v>
      </c>
      <c r="CQ127" s="33" t="e">
        <f t="shared" si="99"/>
        <v>#N/A</v>
      </c>
      <c r="CR127" s="33" t="e">
        <f t="shared" si="99"/>
        <v>#N/A</v>
      </c>
      <c r="CS127" s="33" t="e">
        <f t="shared" si="99"/>
        <v>#N/A</v>
      </c>
      <c r="CT127" s="33" t="e">
        <f t="shared" si="99"/>
        <v>#N/A</v>
      </c>
      <c r="CU127" s="33" t="e">
        <f t="shared" si="99"/>
        <v>#N/A</v>
      </c>
      <c r="CV127" s="33" t="e">
        <f t="shared" si="99"/>
        <v>#N/A</v>
      </c>
      <c r="CW127" s="33" t="e">
        <f t="shared" si="99"/>
        <v>#N/A</v>
      </c>
      <c r="CX127" s="33" t="e">
        <f t="shared" si="99"/>
        <v>#N/A</v>
      </c>
      <c r="CY127" s="33" t="e">
        <f t="shared" si="99"/>
        <v>#N/A</v>
      </c>
      <c r="CZ127" s="33" t="e">
        <f t="shared" si="99"/>
        <v>#N/A</v>
      </c>
      <c r="DA127" s="33" t="e">
        <f t="shared" si="99"/>
        <v>#N/A</v>
      </c>
      <c r="DB127" s="33" t="e">
        <f t="shared" si="99"/>
        <v>#N/A</v>
      </c>
      <c r="DC127" s="33" t="e">
        <f t="shared" si="99"/>
        <v>#N/A</v>
      </c>
      <c r="DD127" s="33" t="e">
        <f t="shared" si="99"/>
        <v>#N/A</v>
      </c>
      <c r="DE127" s="33" t="e">
        <f t="shared" si="99"/>
        <v>#N/A</v>
      </c>
      <c r="DF127" s="33" t="e">
        <f t="shared" si="99"/>
        <v>#N/A</v>
      </c>
      <c r="DG127" s="33" t="e">
        <f t="shared" si="99"/>
        <v>#N/A</v>
      </c>
      <c r="DH127" s="33" t="e">
        <f t="shared" si="99"/>
        <v>#N/A</v>
      </c>
      <c r="DI127" s="33" t="e">
        <f t="shared" si="99"/>
        <v>#N/A</v>
      </c>
      <c r="DJ127" s="33" t="e">
        <f t="shared" si="99"/>
        <v>#N/A</v>
      </c>
      <c r="DK127" s="33" t="e">
        <f t="shared" ref="DK127:EP127" si="100">SUM(DK122:DK126)</f>
        <v>#N/A</v>
      </c>
      <c r="DL127" s="33" t="e">
        <f t="shared" si="100"/>
        <v>#N/A</v>
      </c>
    </row>
    <row r="128" spans="1:116" x14ac:dyDescent="0.4">
      <c r="A128" s="27"/>
      <c r="B128" s="27"/>
      <c r="C128" s="27"/>
      <c r="D128" t="s">
        <v>820</v>
      </c>
      <c r="E128" s="8" t="str">
        <f t="shared" si="80"/>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820</v>
      </c>
      <c r="E129" s="8" t="str">
        <f t="shared" si="80"/>
        <v>129 VOLLIST-EVP</v>
      </c>
      <c r="G129" s="95" t="s">
        <v>821</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820</v>
      </c>
      <c r="E130" s="8" t="str">
        <f t="shared" si="80"/>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820</v>
      </c>
      <c r="E131" s="8" t="str">
        <f t="shared" si="80"/>
        <v>131 VOLLIST-EVP</v>
      </c>
      <c r="G131" s="145" t="str">
        <f>+G108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820</v>
      </c>
      <c r="E132" s="8" t="str">
        <f t="shared" si="80"/>
        <v>132 VOLLIST-EVP</v>
      </c>
      <c r="G132" s="145" t="str">
        <f>+G109</f>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820</v>
      </c>
      <c r="E133" s="8" t="str">
        <f t="shared" si="80"/>
        <v>133 VOLLIST-EVP</v>
      </c>
      <c r="G133" s="145" t="str">
        <f>+G110</f>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820</v>
      </c>
      <c r="E134" s="8" t="str">
        <f t="shared" si="80"/>
        <v>134 VOLLIST-EVP</v>
      </c>
      <c r="G134" s="145" t="str">
        <f>+G111</f>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820</v>
      </c>
      <c r="E135" s="8" t="str">
        <f t="shared" si="80"/>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820</v>
      </c>
      <c r="E136" s="8" t="str">
        <f t="shared" si="80"/>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820</v>
      </c>
      <c r="E137" s="8" t="str">
        <f t="shared" si="80"/>
        <v>137 VOLLIST-EVP</v>
      </c>
      <c r="G137" s="158" t="str">
        <f>+G107</f>
        <v>Item 1</v>
      </c>
      <c r="H137" s="31"/>
      <c r="I137" s="73"/>
      <c r="J137" s="73"/>
      <c r="K137" s="23">
        <f t="shared" ref="K137:P142" si="101">SUMIF($3:$3,K$2,137:137)</f>
        <v>-1000000.0000000003</v>
      </c>
      <c r="L137" s="23">
        <f t="shared" si="101"/>
        <v>-2000000.0000000007</v>
      </c>
      <c r="M137" s="23">
        <f t="shared" si="101"/>
        <v>-4000000.0000000014</v>
      </c>
      <c r="N137" s="23">
        <f t="shared" si="101"/>
        <v>-8000000.0000000028</v>
      </c>
      <c r="O137" s="23">
        <f t="shared" si="101"/>
        <v>-16000000.000000006</v>
      </c>
      <c r="P137" s="23">
        <f t="shared" si="101"/>
        <v>-32000000.000000011</v>
      </c>
      <c r="R137" s="33"/>
      <c r="S137" s="24">
        <f t="shared" ref="S137:AX137" si="102">-S107*S130</f>
        <v>-83333.333333333343</v>
      </c>
      <c r="T137" s="24">
        <f t="shared" si="102"/>
        <v>-83333.333333333343</v>
      </c>
      <c r="U137" s="24">
        <f t="shared" si="102"/>
        <v>-83333.333333333343</v>
      </c>
      <c r="V137" s="24">
        <f t="shared" si="102"/>
        <v>-83333.333333333343</v>
      </c>
      <c r="W137" s="24">
        <f t="shared" si="102"/>
        <v>-83333.333333333343</v>
      </c>
      <c r="X137" s="24">
        <f t="shared" si="102"/>
        <v>-83333.333333333343</v>
      </c>
      <c r="Y137" s="24">
        <f t="shared" si="102"/>
        <v>-83333.333333333343</v>
      </c>
      <c r="Z137" s="24">
        <f t="shared" si="102"/>
        <v>-83333.333333333343</v>
      </c>
      <c r="AA137" s="24">
        <f t="shared" si="102"/>
        <v>-83333.333333333343</v>
      </c>
      <c r="AB137" s="24">
        <f t="shared" si="102"/>
        <v>-83333.333333333343</v>
      </c>
      <c r="AC137" s="24">
        <f t="shared" si="102"/>
        <v>-83333.333333333343</v>
      </c>
      <c r="AD137" s="24">
        <f t="shared" si="102"/>
        <v>-83333.333333333343</v>
      </c>
      <c r="AE137" s="24">
        <f t="shared" si="102"/>
        <v>-166666.66666666669</v>
      </c>
      <c r="AF137" s="24">
        <f t="shared" si="102"/>
        <v>-166666.66666666669</v>
      </c>
      <c r="AG137" s="24">
        <f t="shared" si="102"/>
        <v>-166666.66666666669</v>
      </c>
      <c r="AH137" s="24">
        <f t="shared" si="102"/>
        <v>-166666.66666666669</v>
      </c>
      <c r="AI137" s="24">
        <f t="shared" si="102"/>
        <v>-166666.66666666669</v>
      </c>
      <c r="AJ137" s="24">
        <f t="shared" si="102"/>
        <v>-166666.66666666669</v>
      </c>
      <c r="AK137" s="24">
        <f t="shared" si="102"/>
        <v>-166666.66666666669</v>
      </c>
      <c r="AL137" s="24">
        <f t="shared" si="102"/>
        <v>-166666.66666666669</v>
      </c>
      <c r="AM137" s="24">
        <f t="shared" si="102"/>
        <v>-166666.66666666669</v>
      </c>
      <c r="AN137" s="24">
        <f t="shared" si="102"/>
        <v>-166666.66666666669</v>
      </c>
      <c r="AO137" s="24">
        <f t="shared" si="102"/>
        <v>-166666.66666666669</v>
      </c>
      <c r="AP137" s="24">
        <f t="shared" si="102"/>
        <v>-166666.66666666669</v>
      </c>
      <c r="AQ137" s="24">
        <f t="shared" si="102"/>
        <v>-333333.33333333337</v>
      </c>
      <c r="AR137" s="24">
        <f t="shared" si="102"/>
        <v>-333333.33333333337</v>
      </c>
      <c r="AS137" s="24">
        <f t="shared" si="102"/>
        <v>-333333.33333333337</v>
      </c>
      <c r="AT137" s="24">
        <f t="shared" si="102"/>
        <v>-333333.33333333337</v>
      </c>
      <c r="AU137" s="24">
        <f t="shared" si="102"/>
        <v>-333333.33333333337</v>
      </c>
      <c r="AV137" s="24">
        <f t="shared" si="102"/>
        <v>-333333.33333333337</v>
      </c>
      <c r="AW137" s="24">
        <f t="shared" si="102"/>
        <v>-333333.33333333337</v>
      </c>
      <c r="AX137" s="24">
        <f t="shared" si="102"/>
        <v>-333333.33333333337</v>
      </c>
      <c r="AY137" s="24">
        <f t="shared" ref="AY137:CD137" si="103">-AY107*AY130</f>
        <v>-333333.33333333337</v>
      </c>
      <c r="AZ137" s="24">
        <f t="shared" si="103"/>
        <v>-333333.33333333337</v>
      </c>
      <c r="BA137" s="24">
        <f t="shared" si="103"/>
        <v>-333333.33333333337</v>
      </c>
      <c r="BB137" s="24">
        <f t="shared" si="103"/>
        <v>-333333.33333333337</v>
      </c>
      <c r="BC137" s="24">
        <f t="shared" si="103"/>
        <v>-666666.66666666674</v>
      </c>
      <c r="BD137" s="24">
        <f t="shared" si="103"/>
        <v>-666666.66666666674</v>
      </c>
      <c r="BE137" s="24">
        <f t="shared" si="103"/>
        <v>-666666.66666666674</v>
      </c>
      <c r="BF137" s="24">
        <f t="shared" si="103"/>
        <v>-666666.66666666674</v>
      </c>
      <c r="BG137" s="24">
        <f t="shared" si="103"/>
        <v>-666666.66666666674</v>
      </c>
      <c r="BH137" s="24">
        <f t="shared" si="103"/>
        <v>-666666.66666666674</v>
      </c>
      <c r="BI137" s="24">
        <f t="shared" si="103"/>
        <v>-666666.66666666674</v>
      </c>
      <c r="BJ137" s="24">
        <f t="shared" si="103"/>
        <v>-666666.66666666674</v>
      </c>
      <c r="BK137" s="24">
        <f t="shared" si="103"/>
        <v>-666666.66666666674</v>
      </c>
      <c r="BL137" s="24">
        <f t="shared" si="103"/>
        <v>-666666.66666666674</v>
      </c>
      <c r="BM137" s="24">
        <f t="shared" si="103"/>
        <v>-666666.66666666674</v>
      </c>
      <c r="BN137" s="24">
        <f t="shared" si="103"/>
        <v>-666666.66666666674</v>
      </c>
      <c r="BO137" s="24">
        <f t="shared" si="103"/>
        <v>-1333333.3333333335</v>
      </c>
      <c r="BP137" s="24">
        <f t="shared" si="103"/>
        <v>-1333333.3333333335</v>
      </c>
      <c r="BQ137" s="24">
        <f t="shared" si="103"/>
        <v>-1333333.3333333335</v>
      </c>
      <c r="BR137" s="24">
        <f t="shared" si="103"/>
        <v>-1333333.3333333335</v>
      </c>
      <c r="BS137" s="24">
        <f t="shared" si="103"/>
        <v>-1333333.3333333335</v>
      </c>
      <c r="BT137" s="24">
        <f t="shared" si="103"/>
        <v>-1333333.3333333335</v>
      </c>
      <c r="BU137" s="24">
        <f t="shared" si="103"/>
        <v>-1333333.3333333335</v>
      </c>
      <c r="BV137" s="24">
        <f t="shared" si="103"/>
        <v>-1333333.3333333335</v>
      </c>
      <c r="BW137" s="24">
        <f t="shared" si="103"/>
        <v>-1333333.3333333335</v>
      </c>
      <c r="BX137" s="24">
        <f t="shared" si="103"/>
        <v>-1333333.3333333335</v>
      </c>
      <c r="BY137" s="24">
        <f t="shared" si="103"/>
        <v>-1333333.3333333335</v>
      </c>
      <c r="BZ137" s="24">
        <f t="shared" si="103"/>
        <v>-1333333.3333333335</v>
      </c>
      <c r="CA137" s="24">
        <f t="shared" si="103"/>
        <v>-2666666.666666667</v>
      </c>
      <c r="CB137" s="24">
        <f t="shared" si="103"/>
        <v>-2666666.666666667</v>
      </c>
      <c r="CC137" s="24">
        <f t="shared" si="103"/>
        <v>-2666666.666666667</v>
      </c>
      <c r="CD137" s="24">
        <f t="shared" si="103"/>
        <v>-2666666.666666667</v>
      </c>
      <c r="CE137" s="24">
        <f t="shared" ref="CE137:DL137" si="104">-CE107*CE130</f>
        <v>-2666666.666666667</v>
      </c>
      <c r="CF137" s="24">
        <f t="shared" si="104"/>
        <v>-2666666.666666667</v>
      </c>
      <c r="CG137" s="24">
        <f t="shared" si="104"/>
        <v>-2666666.666666667</v>
      </c>
      <c r="CH137" s="24">
        <f t="shared" si="104"/>
        <v>-2666666.666666667</v>
      </c>
      <c r="CI137" s="24">
        <f t="shared" si="104"/>
        <v>-2666666.666666667</v>
      </c>
      <c r="CJ137" s="24">
        <f t="shared" si="104"/>
        <v>-2666666.666666667</v>
      </c>
      <c r="CK137" s="24">
        <f t="shared" si="104"/>
        <v>-2666666.666666667</v>
      </c>
      <c r="CL137" s="24">
        <f t="shared" si="104"/>
        <v>-2666666.666666667</v>
      </c>
      <c r="CM137" s="24" t="e">
        <f t="shared" si="104"/>
        <v>#N/A</v>
      </c>
      <c r="CN137" s="24" t="e">
        <f t="shared" si="104"/>
        <v>#N/A</v>
      </c>
      <c r="CO137" s="24" t="e">
        <f t="shared" si="104"/>
        <v>#N/A</v>
      </c>
      <c r="CP137" s="24" t="e">
        <f t="shared" si="104"/>
        <v>#N/A</v>
      </c>
      <c r="CQ137" s="24" t="e">
        <f t="shared" si="104"/>
        <v>#N/A</v>
      </c>
      <c r="CR137" s="24" t="e">
        <f t="shared" si="104"/>
        <v>#N/A</v>
      </c>
      <c r="CS137" s="24" t="e">
        <f t="shared" si="104"/>
        <v>#N/A</v>
      </c>
      <c r="CT137" s="24" t="e">
        <f t="shared" si="104"/>
        <v>#N/A</v>
      </c>
      <c r="CU137" s="24" t="e">
        <f t="shared" si="104"/>
        <v>#N/A</v>
      </c>
      <c r="CV137" s="24" t="e">
        <f t="shared" si="104"/>
        <v>#N/A</v>
      </c>
      <c r="CW137" s="24" t="e">
        <f t="shared" si="104"/>
        <v>#N/A</v>
      </c>
      <c r="CX137" s="24" t="e">
        <f t="shared" si="104"/>
        <v>#N/A</v>
      </c>
      <c r="CY137" s="24" t="e">
        <f t="shared" si="104"/>
        <v>#N/A</v>
      </c>
      <c r="CZ137" s="24" t="e">
        <f t="shared" si="104"/>
        <v>#N/A</v>
      </c>
      <c r="DA137" s="24" t="e">
        <f t="shared" si="104"/>
        <v>#N/A</v>
      </c>
      <c r="DB137" s="24" t="e">
        <f t="shared" si="104"/>
        <v>#N/A</v>
      </c>
      <c r="DC137" s="24" t="e">
        <f t="shared" si="104"/>
        <v>#N/A</v>
      </c>
      <c r="DD137" s="24" t="e">
        <f t="shared" si="104"/>
        <v>#N/A</v>
      </c>
      <c r="DE137" s="24" t="e">
        <f t="shared" si="104"/>
        <v>#N/A</v>
      </c>
      <c r="DF137" s="24" t="e">
        <f t="shared" si="104"/>
        <v>#N/A</v>
      </c>
      <c r="DG137" s="24" t="e">
        <f t="shared" si="104"/>
        <v>#N/A</v>
      </c>
      <c r="DH137" s="24" t="e">
        <f t="shared" si="104"/>
        <v>#N/A</v>
      </c>
      <c r="DI137" s="24" t="e">
        <f t="shared" si="104"/>
        <v>#N/A</v>
      </c>
      <c r="DJ137" s="24" t="e">
        <f t="shared" si="104"/>
        <v>#N/A</v>
      </c>
      <c r="DK137" s="24" t="e">
        <f t="shared" si="104"/>
        <v>#N/A</v>
      </c>
      <c r="DL137" s="24" t="e">
        <f t="shared" si="104"/>
        <v>#N/A</v>
      </c>
    </row>
    <row r="138" spans="1:116" x14ac:dyDescent="0.4">
      <c r="D138" t="s">
        <v>820</v>
      </c>
      <c r="E138" s="8" t="str">
        <f t="shared" si="80"/>
        <v>138 VOLLIST-EVP</v>
      </c>
      <c r="G138" s="158" t="str">
        <f>+G108</f>
        <v>Item 2</v>
      </c>
      <c r="H138" s="31"/>
      <c r="I138" s="73"/>
      <c r="J138" s="73"/>
      <c r="K138" s="23">
        <f t="shared" si="101"/>
        <v>-1000000.0000000003</v>
      </c>
      <c r="L138" s="23">
        <f t="shared" si="101"/>
        <v>-2000000.0000000007</v>
      </c>
      <c r="M138" s="23">
        <f t="shared" si="101"/>
        <v>-4000000.0000000014</v>
      </c>
      <c r="N138" s="23">
        <f t="shared" si="101"/>
        <v>-8000000.0000000028</v>
      </c>
      <c r="O138" s="23">
        <f t="shared" si="101"/>
        <v>-16000000.000000006</v>
      </c>
      <c r="P138" s="23">
        <f t="shared" si="101"/>
        <v>-32000000.000000011</v>
      </c>
      <c r="R138" s="33"/>
      <c r="S138" s="24">
        <f t="shared" ref="S138:AX138" si="105">-S108*S131</f>
        <v>-83333.333333333343</v>
      </c>
      <c r="T138" s="24">
        <f t="shared" si="105"/>
        <v>-83333.333333333343</v>
      </c>
      <c r="U138" s="24">
        <f t="shared" si="105"/>
        <v>-83333.333333333343</v>
      </c>
      <c r="V138" s="24">
        <f t="shared" si="105"/>
        <v>-83333.333333333343</v>
      </c>
      <c r="W138" s="24">
        <f t="shared" si="105"/>
        <v>-83333.333333333343</v>
      </c>
      <c r="X138" s="24">
        <f t="shared" si="105"/>
        <v>-83333.333333333343</v>
      </c>
      <c r="Y138" s="24">
        <f t="shared" si="105"/>
        <v>-83333.333333333343</v>
      </c>
      <c r="Z138" s="24">
        <f t="shared" si="105"/>
        <v>-83333.333333333343</v>
      </c>
      <c r="AA138" s="24">
        <f t="shared" si="105"/>
        <v>-83333.333333333343</v>
      </c>
      <c r="AB138" s="24">
        <f t="shared" si="105"/>
        <v>-83333.333333333343</v>
      </c>
      <c r="AC138" s="24">
        <f t="shared" si="105"/>
        <v>-83333.333333333343</v>
      </c>
      <c r="AD138" s="24">
        <f t="shared" si="105"/>
        <v>-83333.333333333343</v>
      </c>
      <c r="AE138" s="24">
        <f t="shared" si="105"/>
        <v>-166666.66666666669</v>
      </c>
      <c r="AF138" s="24">
        <f t="shared" si="105"/>
        <v>-166666.66666666669</v>
      </c>
      <c r="AG138" s="24">
        <f t="shared" si="105"/>
        <v>-166666.66666666669</v>
      </c>
      <c r="AH138" s="24">
        <f t="shared" si="105"/>
        <v>-166666.66666666669</v>
      </c>
      <c r="AI138" s="24">
        <f t="shared" si="105"/>
        <v>-166666.66666666669</v>
      </c>
      <c r="AJ138" s="24">
        <f t="shared" si="105"/>
        <v>-166666.66666666669</v>
      </c>
      <c r="AK138" s="24">
        <f t="shared" si="105"/>
        <v>-166666.66666666669</v>
      </c>
      <c r="AL138" s="24">
        <f t="shared" si="105"/>
        <v>-166666.66666666669</v>
      </c>
      <c r="AM138" s="24">
        <f t="shared" si="105"/>
        <v>-166666.66666666669</v>
      </c>
      <c r="AN138" s="24">
        <f t="shared" si="105"/>
        <v>-166666.66666666669</v>
      </c>
      <c r="AO138" s="24">
        <f t="shared" si="105"/>
        <v>-166666.66666666669</v>
      </c>
      <c r="AP138" s="24">
        <f t="shared" si="105"/>
        <v>-166666.66666666669</v>
      </c>
      <c r="AQ138" s="24">
        <f t="shared" si="105"/>
        <v>-333333.33333333337</v>
      </c>
      <c r="AR138" s="24">
        <f t="shared" si="105"/>
        <v>-333333.33333333337</v>
      </c>
      <c r="AS138" s="24">
        <f t="shared" si="105"/>
        <v>-333333.33333333337</v>
      </c>
      <c r="AT138" s="24">
        <f t="shared" si="105"/>
        <v>-333333.33333333337</v>
      </c>
      <c r="AU138" s="24">
        <f t="shared" si="105"/>
        <v>-333333.33333333337</v>
      </c>
      <c r="AV138" s="24">
        <f t="shared" si="105"/>
        <v>-333333.33333333337</v>
      </c>
      <c r="AW138" s="24">
        <f t="shared" si="105"/>
        <v>-333333.33333333337</v>
      </c>
      <c r="AX138" s="24">
        <f t="shared" si="105"/>
        <v>-333333.33333333337</v>
      </c>
      <c r="AY138" s="24">
        <f t="shared" ref="AY138:CD138" si="106">-AY108*AY131</f>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ref="CE138:DL138" si="107">-CE108*CE131</f>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820</v>
      </c>
      <c r="E139" s="8" t="str">
        <f t="shared" si="80"/>
        <v>139 VOLLIST-EVP</v>
      </c>
      <c r="G139" s="158" t="str">
        <f>+G109</f>
        <v>Item 3</v>
      </c>
      <c r="H139" s="31"/>
      <c r="I139" s="73"/>
      <c r="J139" s="73"/>
      <c r="K139" s="23">
        <f t="shared" si="101"/>
        <v>-1000000.0000000003</v>
      </c>
      <c r="L139" s="23">
        <f t="shared" si="101"/>
        <v>-2000000.0000000007</v>
      </c>
      <c r="M139" s="23">
        <f t="shared" si="101"/>
        <v>-4000000.0000000014</v>
      </c>
      <c r="N139" s="23">
        <f t="shared" si="101"/>
        <v>-8000000.0000000028</v>
      </c>
      <c r="O139" s="23">
        <f t="shared" si="101"/>
        <v>-16000000.000000006</v>
      </c>
      <c r="P139" s="23">
        <f t="shared" si="101"/>
        <v>-32000000.000000011</v>
      </c>
      <c r="R139" s="33"/>
      <c r="S139" s="24">
        <f t="shared" ref="S139:AX139" si="108">-S109*S132</f>
        <v>-83333.333333333343</v>
      </c>
      <c r="T139" s="24">
        <f t="shared" si="108"/>
        <v>-83333.333333333343</v>
      </c>
      <c r="U139" s="24">
        <f t="shared" si="108"/>
        <v>-83333.333333333343</v>
      </c>
      <c r="V139" s="24">
        <f t="shared" si="108"/>
        <v>-83333.333333333343</v>
      </c>
      <c r="W139" s="24">
        <f t="shared" si="108"/>
        <v>-83333.333333333343</v>
      </c>
      <c r="X139" s="24">
        <f t="shared" si="108"/>
        <v>-83333.333333333343</v>
      </c>
      <c r="Y139" s="24">
        <f t="shared" si="108"/>
        <v>-83333.333333333343</v>
      </c>
      <c r="Z139" s="24">
        <f t="shared" si="108"/>
        <v>-83333.333333333343</v>
      </c>
      <c r="AA139" s="24">
        <f t="shared" si="108"/>
        <v>-83333.333333333343</v>
      </c>
      <c r="AB139" s="24">
        <f t="shared" si="108"/>
        <v>-83333.333333333343</v>
      </c>
      <c r="AC139" s="24">
        <f t="shared" si="108"/>
        <v>-83333.333333333343</v>
      </c>
      <c r="AD139" s="24">
        <f t="shared" si="108"/>
        <v>-83333.333333333343</v>
      </c>
      <c r="AE139" s="24">
        <f t="shared" si="108"/>
        <v>-166666.66666666669</v>
      </c>
      <c r="AF139" s="24">
        <f t="shared" si="108"/>
        <v>-166666.66666666669</v>
      </c>
      <c r="AG139" s="24">
        <f t="shared" si="108"/>
        <v>-166666.66666666669</v>
      </c>
      <c r="AH139" s="24">
        <f t="shared" si="108"/>
        <v>-166666.66666666669</v>
      </c>
      <c r="AI139" s="24">
        <f t="shared" si="108"/>
        <v>-166666.66666666669</v>
      </c>
      <c r="AJ139" s="24">
        <f t="shared" si="108"/>
        <v>-166666.66666666669</v>
      </c>
      <c r="AK139" s="24">
        <f t="shared" si="108"/>
        <v>-166666.66666666669</v>
      </c>
      <c r="AL139" s="24">
        <f t="shared" si="108"/>
        <v>-166666.66666666669</v>
      </c>
      <c r="AM139" s="24">
        <f t="shared" si="108"/>
        <v>-166666.66666666669</v>
      </c>
      <c r="AN139" s="24">
        <f t="shared" si="108"/>
        <v>-166666.66666666669</v>
      </c>
      <c r="AO139" s="24">
        <f t="shared" si="108"/>
        <v>-166666.66666666669</v>
      </c>
      <c r="AP139" s="24">
        <f t="shared" si="108"/>
        <v>-166666.66666666669</v>
      </c>
      <c r="AQ139" s="24">
        <f t="shared" si="108"/>
        <v>-333333.33333333337</v>
      </c>
      <c r="AR139" s="24">
        <f t="shared" si="108"/>
        <v>-333333.33333333337</v>
      </c>
      <c r="AS139" s="24">
        <f t="shared" si="108"/>
        <v>-333333.33333333337</v>
      </c>
      <c r="AT139" s="24">
        <f t="shared" si="108"/>
        <v>-333333.33333333337</v>
      </c>
      <c r="AU139" s="24">
        <f t="shared" si="108"/>
        <v>-333333.33333333337</v>
      </c>
      <c r="AV139" s="24">
        <f t="shared" si="108"/>
        <v>-333333.33333333337</v>
      </c>
      <c r="AW139" s="24">
        <f t="shared" si="108"/>
        <v>-333333.33333333337</v>
      </c>
      <c r="AX139" s="24">
        <f t="shared" si="108"/>
        <v>-333333.33333333337</v>
      </c>
      <c r="AY139" s="24">
        <f t="shared" ref="AY139:CD139" si="109">-AY109*AY132</f>
        <v>-333333.33333333337</v>
      </c>
      <c r="AZ139" s="24">
        <f t="shared" si="109"/>
        <v>-333333.33333333337</v>
      </c>
      <c r="BA139" s="24">
        <f t="shared" si="109"/>
        <v>-333333.33333333337</v>
      </c>
      <c r="BB139" s="24">
        <f t="shared" si="109"/>
        <v>-333333.33333333337</v>
      </c>
      <c r="BC139" s="24">
        <f t="shared" si="109"/>
        <v>-666666.66666666674</v>
      </c>
      <c r="BD139" s="24">
        <f t="shared" si="109"/>
        <v>-666666.66666666674</v>
      </c>
      <c r="BE139" s="24">
        <f t="shared" si="109"/>
        <v>-666666.66666666674</v>
      </c>
      <c r="BF139" s="24">
        <f t="shared" si="109"/>
        <v>-666666.66666666674</v>
      </c>
      <c r="BG139" s="24">
        <f t="shared" si="109"/>
        <v>-666666.66666666674</v>
      </c>
      <c r="BH139" s="24">
        <f t="shared" si="109"/>
        <v>-666666.66666666674</v>
      </c>
      <c r="BI139" s="24">
        <f t="shared" si="109"/>
        <v>-666666.66666666674</v>
      </c>
      <c r="BJ139" s="24">
        <f t="shared" si="109"/>
        <v>-666666.66666666674</v>
      </c>
      <c r="BK139" s="24">
        <f t="shared" si="109"/>
        <v>-666666.66666666674</v>
      </c>
      <c r="BL139" s="24">
        <f t="shared" si="109"/>
        <v>-666666.66666666674</v>
      </c>
      <c r="BM139" s="24">
        <f t="shared" si="109"/>
        <v>-666666.66666666674</v>
      </c>
      <c r="BN139" s="24">
        <f t="shared" si="109"/>
        <v>-666666.66666666674</v>
      </c>
      <c r="BO139" s="24">
        <f t="shared" si="109"/>
        <v>-1333333.3333333335</v>
      </c>
      <c r="BP139" s="24">
        <f t="shared" si="109"/>
        <v>-1333333.3333333335</v>
      </c>
      <c r="BQ139" s="24">
        <f t="shared" si="109"/>
        <v>-1333333.3333333335</v>
      </c>
      <c r="BR139" s="24">
        <f t="shared" si="109"/>
        <v>-1333333.3333333335</v>
      </c>
      <c r="BS139" s="24">
        <f t="shared" si="109"/>
        <v>-1333333.3333333335</v>
      </c>
      <c r="BT139" s="24">
        <f t="shared" si="109"/>
        <v>-1333333.3333333335</v>
      </c>
      <c r="BU139" s="24">
        <f t="shared" si="109"/>
        <v>-1333333.3333333335</v>
      </c>
      <c r="BV139" s="24">
        <f t="shared" si="109"/>
        <v>-1333333.3333333335</v>
      </c>
      <c r="BW139" s="24">
        <f t="shared" si="109"/>
        <v>-1333333.3333333335</v>
      </c>
      <c r="BX139" s="24">
        <f t="shared" si="109"/>
        <v>-1333333.3333333335</v>
      </c>
      <c r="BY139" s="24">
        <f t="shared" si="109"/>
        <v>-1333333.3333333335</v>
      </c>
      <c r="BZ139" s="24">
        <f t="shared" si="109"/>
        <v>-1333333.3333333335</v>
      </c>
      <c r="CA139" s="24">
        <f t="shared" si="109"/>
        <v>-2666666.666666667</v>
      </c>
      <c r="CB139" s="24">
        <f t="shared" si="109"/>
        <v>-2666666.666666667</v>
      </c>
      <c r="CC139" s="24">
        <f t="shared" si="109"/>
        <v>-2666666.666666667</v>
      </c>
      <c r="CD139" s="24">
        <f t="shared" si="109"/>
        <v>-2666666.666666667</v>
      </c>
      <c r="CE139" s="24">
        <f t="shared" ref="CE139:DL139" si="110">-CE109*CE132</f>
        <v>-2666666.666666667</v>
      </c>
      <c r="CF139" s="24">
        <f t="shared" si="110"/>
        <v>-2666666.666666667</v>
      </c>
      <c r="CG139" s="24">
        <f t="shared" si="110"/>
        <v>-2666666.666666667</v>
      </c>
      <c r="CH139" s="24">
        <f t="shared" si="110"/>
        <v>-2666666.666666667</v>
      </c>
      <c r="CI139" s="24">
        <f t="shared" si="110"/>
        <v>-2666666.666666667</v>
      </c>
      <c r="CJ139" s="24">
        <f t="shared" si="110"/>
        <v>-2666666.666666667</v>
      </c>
      <c r="CK139" s="24">
        <f t="shared" si="110"/>
        <v>-2666666.666666667</v>
      </c>
      <c r="CL139" s="24">
        <f t="shared" si="110"/>
        <v>-2666666.666666667</v>
      </c>
      <c r="CM139" s="24" t="e">
        <f t="shared" si="110"/>
        <v>#N/A</v>
      </c>
      <c r="CN139" s="24" t="e">
        <f t="shared" si="110"/>
        <v>#N/A</v>
      </c>
      <c r="CO139" s="24" t="e">
        <f t="shared" si="110"/>
        <v>#N/A</v>
      </c>
      <c r="CP139" s="24" t="e">
        <f t="shared" si="110"/>
        <v>#N/A</v>
      </c>
      <c r="CQ139" s="24" t="e">
        <f t="shared" si="110"/>
        <v>#N/A</v>
      </c>
      <c r="CR139" s="24" t="e">
        <f t="shared" si="110"/>
        <v>#N/A</v>
      </c>
      <c r="CS139" s="24" t="e">
        <f t="shared" si="110"/>
        <v>#N/A</v>
      </c>
      <c r="CT139" s="24" t="e">
        <f t="shared" si="110"/>
        <v>#N/A</v>
      </c>
      <c r="CU139" s="24" t="e">
        <f t="shared" si="110"/>
        <v>#N/A</v>
      </c>
      <c r="CV139" s="24" t="e">
        <f t="shared" si="110"/>
        <v>#N/A</v>
      </c>
      <c r="CW139" s="24" t="e">
        <f t="shared" si="110"/>
        <v>#N/A</v>
      </c>
      <c r="CX139" s="24" t="e">
        <f t="shared" si="110"/>
        <v>#N/A</v>
      </c>
      <c r="CY139" s="24" t="e">
        <f t="shared" si="110"/>
        <v>#N/A</v>
      </c>
      <c r="CZ139" s="24" t="e">
        <f t="shared" si="110"/>
        <v>#N/A</v>
      </c>
      <c r="DA139" s="24" t="e">
        <f t="shared" si="110"/>
        <v>#N/A</v>
      </c>
      <c r="DB139" s="24" t="e">
        <f t="shared" si="110"/>
        <v>#N/A</v>
      </c>
      <c r="DC139" s="24" t="e">
        <f t="shared" si="110"/>
        <v>#N/A</v>
      </c>
      <c r="DD139" s="24" t="e">
        <f t="shared" si="110"/>
        <v>#N/A</v>
      </c>
      <c r="DE139" s="24" t="e">
        <f t="shared" si="110"/>
        <v>#N/A</v>
      </c>
      <c r="DF139" s="24" t="e">
        <f t="shared" si="110"/>
        <v>#N/A</v>
      </c>
      <c r="DG139" s="24" t="e">
        <f t="shared" si="110"/>
        <v>#N/A</v>
      </c>
      <c r="DH139" s="24" t="e">
        <f t="shared" si="110"/>
        <v>#N/A</v>
      </c>
      <c r="DI139" s="24" t="e">
        <f t="shared" si="110"/>
        <v>#N/A</v>
      </c>
      <c r="DJ139" s="24" t="e">
        <f t="shared" si="110"/>
        <v>#N/A</v>
      </c>
      <c r="DK139" s="24" t="e">
        <f t="shared" si="110"/>
        <v>#N/A</v>
      </c>
      <c r="DL139" s="24" t="e">
        <f t="shared" si="110"/>
        <v>#N/A</v>
      </c>
    </row>
    <row r="140" spans="1:116" x14ac:dyDescent="0.4">
      <c r="D140" t="s">
        <v>820</v>
      </c>
      <c r="E140" s="8" t="str">
        <f t="shared" si="80"/>
        <v>140 VOLLIST-EVP</v>
      </c>
      <c r="G140" s="158" t="str">
        <f>+G110</f>
        <v>Item 4</v>
      </c>
      <c r="H140" s="31"/>
      <c r="I140" s="73"/>
      <c r="J140" s="73"/>
      <c r="K140" s="23">
        <f t="shared" si="101"/>
        <v>-1000000.0000000003</v>
      </c>
      <c r="L140" s="23">
        <f t="shared" si="101"/>
        <v>-2000000.0000000007</v>
      </c>
      <c r="M140" s="23">
        <f t="shared" si="101"/>
        <v>-4000000.0000000014</v>
      </c>
      <c r="N140" s="23">
        <f t="shared" si="101"/>
        <v>-8000000.0000000028</v>
      </c>
      <c r="O140" s="23">
        <f t="shared" si="101"/>
        <v>-16000000.000000006</v>
      </c>
      <c r="P140" s="23">
        <f t="shared" si="101"/>
        <v>-32000000.000000011</v>
      </c>
      <c r="R140" s="33"/>
      <c r="S140" s="24">
        <f t="shared" ref="S140:AX140" si="111">-S110*S133</f>
        <v>-83333.333333333343</v>
      </c>
      <c r="T140" s="24">
        <f t="shared" si="111"/>
        <v>-83333.333333333343</v>
      </c>
      <c r="U140" s="24">
        <f t="shared" si="111"/>
        <v>-83333.333333333343</v>
      </c>
      <c r="V140" s="24">
        <f t="shared" si="111"/>
        <v>-83333.333333333343</v>
      </c>
      <c r="W140" s="24">
        <f t="shared" si="111"/>
        <v>-83333.333333333343</v>
      </c>
      <c r="X140" s="24">
        <f t="shared" si="111"/>
        <v>-83333.333333333343</v>
      </c>
      <c r="Y140" s="24">
        <f t="shared" si="111"/>
        <v>-83333.333333333343</v>
      </c>
      <c r="Z140" s="24">
        <f t="shared" si="111"/>
        <v>-83333.333333333343</v>
      </c>
      <c r="AA140" s="24">
        <f t="shared" si="111"/>
        <v>-83333.333333333343</v>
      </c>
      <c r="AB140" s="24">
        <f t="shared" si="111"/>
        <v>-83333.333333333343</v>
      </c>
      <c r="AC140" s="24">
        <f t="shared" si="111"/>
        <v>-83333.333333333343</v>
      </c>
      <c r="AD140" s="24">
        <f t="shared" si="111"/>
        <v>-83333.333333333343</v>
      </c>
      <c r="AE140" s="24">
        <f t="shared" si="111"/>
        <v>-166666.66666666669</v>
      </c>
      <c r="AF140" s="24">
        <f t="shared" si="111"/>
        <v>-166666.66666666669</v>
      </c>
      <c r="AG140" s="24">
        <f t="shared" si="111"/>
        <v>-166666.66666666669</v>
      </c>
      <c r="AH140" s="24">
        <f t="shared" si="111"/>
        <v>-166666.66666666669</v>
      </c>
      <c r="AI140" s="24">
        <f t="shared" si="111"/>
        <v>-166666.66666666669</v>
      </c>
      <c r="AJ140" s="24">
        <f t="shared" si="111"/>
        <v>-166666.66666666669</v>
      </c>
      <c r="AK140" s="24">
        <f t="shared" si="111"/>
        <v>-166666.66666666669</v>
      </c>
      <c r="AL140" s="24">
        <f t="shared" si="111"/>
        <v>-166666.66666666669</v>
      </c>
      <c r="AM140" s="24">
        <f t="shared" si="111"/>
        <v>-166666.66666666669</v>
      </c>
      <c r="AN140" s="24">
        <f t="shared" si="111"/>
        <v>-166666.66666666669</v>
      </c>
      <c r="AO140" s="24">
        <f t="shared" si="111"/>
        <v>-166666.66666666669</v>
      </c>
      <c r="AP140" s="24">
        <f t="shared" si="111"/>
        <v>-166666.66666666669</v>
      </c>
      <c r="AQ140" s="24">
        <f t="shared" si="111"/>
        <v>-333333.33333333337</v>
      </c>
      <c r="AR140" s="24">
        <f t="shared" si="111"/>
        <v>-333333.33333333337</v>
      </c>
      <c r="AS140" s="24">
        <f t="shared" si="111"/>
        <v>-333333.33333333337</v>
      </c>
      <c r="AT140" s="24">
        <f t="shared" si="111"/>
        <v>-333333.33333333337</v>
      </c>
      <c r="AU140" s="24">
        <f t="shared" si="111"/>
        <v>-333333.33333333337</v>
      </c>
      <c r="AV140" s="24">
        <f t="shared" si="111"/>
        <v>-333333.33333333337</v>
      </c>
      <c r="AW140" s="24">
        <f t="shared" si="111"/>
        <v>-333333.33333333337</v>
      </c>
      <c r="AX140" s="24">
        <f t="shared" si="111"/>
        <v>-333333.33333333337</v>
      </c>
      <c r="AY140" s="24">
        <f t="shared" ref="AY140:CD140" si="112">-AY110*AY133</f>
        <v>-333333.33333333337</v>
      </c>
      <c r="AZ140" s="24">
        <f t="shared" si="112"/>
        <v>-333333.33333333337</v>
      </c>
      <c r="BA140" s="24">
        <f t="shared" si="112"/>
        <v>-333333.33333333337</v>
      </c>
      <c r="BB140" s="24">
        <f t="shared" si="112"/>
        <v>-333333.33333333337</v>
      </c>
      <c r="BC140" s="24">
        <f t="shared" si="112"/>
        <v>-666666.66666666674</v>
      </c>
      <c r="BD140" s="24">
        <f t="shared" si="112"/>
        <v>-666666.66666666674</v>
      </c>
      <c r="BE140" s="24">
        <f t="shared" si="112"/>
        <v>-666666.66666666674</v>
      </c>
      <c r="BF140" s="24">
        <f t="shared" si="112"/>
        <v>-666666.66666666674</v>
      </c>
      <c r="BG140" s="24">
        <f t="shared" si="112"/>
        <v>-666666.66666666674</v>
      </c>
      <c r="BH140" s="24">
        <f t="shared" si="112"/>
        <v>-666666.66666666674</v>
      </c>
      <c r="BI140" s="24">
        <f t="shared" si="112"/>
        <v>-666666.66666666674</v>
      </c>
      <c r="BJ140" s="24">
        <f t="shared" si="112"/>
        <v>-666666.66666666674</v>
      </c>
      <c r="BK140" s="24">
        <f t="shared" si="112"/>
        <v>-666666.66666666674</v>
      </c>
      <c r="BL140" s="24">
        <f t="shared" si="112"/>
        <v>-666666.66666666674</v>
      </c>
      <c r="BM140" s="24">
        <f t="shared" si="112"/>
        <v>-666666.66666666674</v>
      </c>
      <c r="BN140" s="24">
        <f t="shared" si="112"/>
        <v>-666666.66666666674</v>
      </c>
      <c r="BO140" s="24">
        <f t="shared" si="112"/>
        <v>-1333333.3333333335</v>
      </c>
      <c r="BP140" s="24">
        <f t="shared" si="112"/>
        <v>-1333333.3333333335</v>
      </c>
      <c r="BQ140" s="24">
        <f t="shared" si="112"/>
        <v>-1333333.3333333335</v>
      </c>
      <c r="BR140" s="24">
        <f t="shared" si="112"/>
        <v>-1333333.3333333335</v>
      </c>
      <c r="BS140" s="24">
        <f t="shared" si="112"/>
        <v>-1333333.3333333335</v>
      </c>
      <c r="BT140" s="24">
        <f t="shared" si="112"/>
        <v>-1333333.3333333335</v>
      </c>
      <c r="BU140" s="24">
        <f t="shared" si="112"/>
        <v>-1333333.3333333335</v>
      </c>
      <c r="BV140" s="24">
        <f t="shared" si="112"/>
        <v>-1333333.3333333335</v>
      </c>
      <c r="BW140" s="24">
        <f t="shared" si="112"/>
        <v>-1333333.3333333335</v>
      </c>
      <c r="BX140" s="24">
        <f t="shared" si="112"/>
        <v>-1333333.3333333335</v>
      </c>
      <c r="BY140" s="24">
        <f t="shared" si="112"/>
        <v>-1333333.3333333335</v>
      </c>
      <c r="BZ140" s="24">
        <f t="shared" si="112"/>
        <v>-1333333.3333333335</v>
      </c>
      <c r="CA140" s="24">
        <f t="shared" si="112"/>
        <v>-2666666.666666667</v>
      </c>
      <c r="CB140" s="24">
        <f t="shared" si="112"/>
        <v>-2666666.666666667</v>
      </c>
      <c r="CC140" s="24">
        <f t="shared" si="112"/>
        <v>-2666666.666666667</v>
      </c>
      <c r="CD140" s="24">
        <f t="shared" si="112"/>
        <v>-2666666.666666667</v>
      </c>
      <c r="CE140" s="24">
        <f t="shared" ref="CE140:DL140" si="113">-CE110*CE133</f>
        <v>-2666666.666666667</v>
      </c>
      <c r="CF140" s="24">
        <f t="shared" si="113"/>
        <v>-2666666.666666667</v>
      </c>
      <c r="CG140" s="24">
        <f t="shared" si="113"/>
        <v>-2666666.666666667</v>
      </c>
      <c r="CH140" s="24">
        <f t="shared" si="113"/>
        <v>-2666666.666666667</v>
      </c>
      <c r="CI140" s="24">
        <f t="shared" si="113"/>
        <v>-2666666.666666667</v>
      </c>
      <c r="CJ140" s="24">
        <f t="shared" si="113"/>
        <v>-2666666.666666667</v>
      </c>
      <c r="CK140" s="24">
        <f t="shared" si="113"/>
        <v>-2666666.666666667</v>
      </c>
      <c r="CL140" s="24">
        <f t="shared" si="113"/>
        <v>-2666666.666666667</v>
      </c>
      <c r="CM140" s="24" t="e">
        <f t="shared" si="113"/>
        <v>#N/A</v>
      </c>
      <c r="CN140" s="24" t="e">
        <f t="shared" si="113"/>
        <v>#N/A</v>
      </c>
      <c r="CO140" s="24" t="e">
        <f t="shared" si="113"/>
        <v>#N/A</v>
      </c>
      <c r="CP140" s="24" t="e">
        <f t="shared" si="113"/>
        <v>#N/A</v>
      </c>
      <c r="CQ140" s="24" t="e">
        <f t="shared" si="113"/>
        <v>#N/A</v>
      </c>
      <c r="CR140" s="24" t="e">
        <f t="shared" si="113"/>
        <v>#N/A</v>
      </c>
      <c r="CS140" s="24" t="e">
        <f t="shared" si="113"/>
        <v>#N/A</v>
      </c>
      <c r="CT140" s="24" t="e">
        <f t="shared" si="113"/>
        <v>#N/A</v>
      </c>
      <c r="CU140" s="24" t="e">
        <f t="shared" si="113"/>
        <v>#N/A</v>
      </c>
      <c r="CV140" s="24" t="e">
        <f t="shared" si="113"/>
        <v>#N/A</v>
      </c>
      <c r="CW140" s="24" t="e">
        <f t="shared" si="113"/>
        <v>#N/A</v>
      </c>
      <c r="CX140" s="24" t="e">
        <f t="shared" si="113"/>
        <v>#N/A</v>
      </c>
      <c r="CY140" s="24" t="e">
        <f t="shared" si="113"/>
        <v>#N/A</v>
      </c>
      <c r="CZ140" s="24" t="e">
        <f t="shared" si="113"/>
        <v>#N/A</v>
      </c>
      <c r="DA140" s="24" t="e">
        <f t="shared" si="113"/>
        <v>#N/A</v>
      </c>
      <c r="DB140" s="24" t="e">
        <f t="shared" si="113"/>
        <v>#N/A</v>
      </c>
      <c r="DC140" s="24" t="e">
        <f t="shared" si="113"/>
        <v>#N/A</v>
      </c>
      <c r="DD140" s="24" t="e">
        <f t="shared" si="113"/>
        <v>#N/A</v>
      </c>
      <c r="DE140" s="24" t="e">
        <f t="shared" si="113"/>
        <v>#N/A</v>
      </c>
      <c r="DF140" s="24" t="e">
        <f t="shared" si="113"/>
        <v>#N/A</v>
      </c>
      <c r="DG140" s="24" t="e">
        <f t="shared" si="113"/>
        <v>#N/A</v>
      </c>
      <c r="DH140" s="24" t="e">
        <f t="shared" si="113"/>
        <v>#N/A</v>
      </c>
      <c r="DI140" s="24" t="e">
        <f t="shared" si="113"/>
        <v>#N/A</v>
      </c>
      <c r="DJ140" s="24" t="e">
        <f t="shared" si="113"/>
        <v>#N/A</v>
      </c>
      <c r="DK140" s="24" t="e">
        <f t="shared" si="113"/>
        <v>#N/A</v>
      </c>
      <c r="DL140" s="24" t="e">
        <f t="shared" si="113"/>
        <v>#N/A</v>
      </c>
    </row>
    <row r="141" spans="1:116" x14ac:dyDescent="0.4">
      <c r="D141" t="s">
        <v>820</v>
      </c>
      <c r="E141" s="8" t="str">
        <f t="shared" si="80"/>
        <v>141 VOLLIST-EVP</v>
      </c>
      <c r="G141" s="158" t="str">
        <f>+G111</f>
        <v>Item 5</v>
      </c>
      <c r="H141" s="31"/>
      <c r="I141" s="73"/>
      <c r="J141" s="73"/>
      <c r="K141" s="258">
        <f t="shared" si="101"/>
        <v>-1000000.0000000003</v>
      </c>
      <c r="L141" s="258">
        <f t="shared" si="101"/>
        <v>-2000000.0000000007</v>
      </c>
      <c r="M141" s="258">
        <f t="shared" si="101"/>
        <v>-4000000.0000000014</v>
      </c>
      <c r="N141" s="258">
        <f t="shared" si="101"/>
        <v>-8000000.0000000028</v>
      </c>
      <c r="O141" s="258">
        <f t="shared" si="101"/>
        <v>-16000000.000000006</v>
      </c>
      <c r="P141" s="258">
        <f t="shared" si="101"/>
        <v>-32000000.000000011</v>
      </c>
      <c r="R141" s="33"/>
      <c r="S141" s="138">
        <f t="shared" ref="S141:AX141" si="114">-S111*S134</f>
        <v>-83333.333333333343</v>
      </c>
      <c r="T141" s="138">
        <f t="shared" si="114"/>
        <v>-83333.333333333343</v>
      </c>
      <c r="U141" s="138">
        <f t="shared" si="114"/>
        <v>-83333.333333333343</v>
      </c>
      <c r="V141" s="138">
        <f t="shared" si="114"/>
        <v>-83333.333333333343</v>
      </c>
      <c r="W141" s="138">
        <f t="shared" si="114"/>
        <v>-83333.333333333343</v>
      </c>
      <c r="X141" s="138">
        <f t="shared" si="114"/>
        <v>-83333.333333333343</v>
      </c>
      <c r="Y141" s="138">
        <f t="shared" si="114"/>
        <v>-83333.333333333343</v>
      </c>
      <c r="Z141" s="138">
        <f t="shared" si="114"/>
        <v>-83333.333333333343</v>
      </c>
      <c r="AA141" s="138">
        <f t="shared" si="114"/>
        <v>-83333.333333333343</v>
      </c>
      <c r="AB141" s="138">
        <f t="shared" si="114"/>
        <v>-83333.333333333343</v>
      </c>
      <c r="AC141" s="138">
        <f t="shared" si="114"/>
        <v>-83333.333333333343</v>
      </c>
      <c r="AD141" s="138">
        <f t="shared" si="114"/>
        <v>-83333.333333333343</v>
      </c>
      <c r="AE141" s="138">
        <f t="shared" si="114"/>
        <v>-166666.66666666669</v>
      </c>
      <c r="AF141" s="138">
        <f t="shared" si="114"/>
        <v>-166666.66666666669</v>
      </c>
      <c r="AG141" s="138">
        <f t="shared" si="114"/>
        <v>-166666.66666666669</v>
      </c>
      <c r="AH141" s="138">
        <f t="shared" si="114"/>
        <v>-166666.66666666669</v>
      </c>
      <c r="AI141" s="138">
        <f t="shared" si="114"/>
        <v>-166666.66666666669</v>
      </c>
      <c r="AJ141" s="138">
        <f t="shared" si="114"/>
        <v>-166666.66666666669</v>
      </c>
      <c r="AK141" s="138">
        <f t="shared" si="114"/>
        <v>-166666.66666666669</v>
      </c>
      <c r="AL141" s="138">
        <f t="shared" si="114"/>
        <v>-166666.66666666669</v>
      </c>
      <c r="AM141" s="138">
        <f t="shared" si="114"/>
        <v>-166666.66666666669</v>
      </c>
      <c r="AN141" s="138">
        <f t="shared" si="114"/>
        <v>-166666.66666666669</v>
      </c>
      <c r="AO141" s="138">
        <f t="shared" si="114"/>
        <v>-166666.66666666669</v>
      </c>
      <c r="AP141" s="138">
        <f t="shared" si="114"/>
        <v>-166666.66666666669</v>
      </c>
      <c r="AQ141" s="138">
        <f t="shared" si="114"/>
        <v>-333333.33333333337</v>
      </c>
      <c r="AR141" s="138">
        <f t="shared" si="114"/>
        <v>-333333.33333333337</v>
      </c>
      <c r="AS141" s="138">
        <f t="shared" si="114"/>
        <v>-333333.33333333337</v>
      </c>
      <c r="AT141" s="138">
        <f t="shared" si="114"/>
        <v>-333333.33333333337</v>
      </c>
      <c r="AU141" s="138">
        <f t="shared" si="114"/>
        <v>-333333.33333333337</v>
      </c>
      <c r="AV141" s="138">
        <f t="shared" si="114"/>
        <v>-333333.33333333337</v>
      </c>
      <c r="AW141" s="138">
        <f t="shared" si="114"/>
        <v>-333333.33333333337</v>
      </c>
      <c r="AX141" s="138">
        <f t="shared" si="114"/>
        <v>-333333.33333333337</v>
      </c>
      <c r="AY141" s="138">
        <f t="shared" ref="AY141:CD141" si="115">-AY111*AY134</f>
        <v>-333333.33333333337</v>
      </c>
      <c r="AZ141" s="138">
        <f t="shared" si="115"/>
        <v>-333333.33333333337</v>
      </c>
      <c r="BA141" s="138">
        <f t="shared" si="115"/>
        <v>-333333.33333333337</v>
      </c>
      <c r="BB141" s="138">
        <f t="shared" si="115"/>
        <v>-333333.33333333337</v>
      </c>
      <c r="BC141" s="138">
        <f t="shared" si="115"/>
        <v>-666666.66666666674</v>
      </c>
      <c r="BD141" s="138">
        <f t="shared" si="115"/>
        <v>-666666.66666666674</v>
      </c>
      <c r="BE141" s="138">
        <f t="shared" si="115"/>
        <v>-666666.66666666674</v>
      </c>
      <c r="BF141" s="138">
        <f t="shared" si="115"/>
        <v>-666666.66666666674</v>
      </c>
      <c r="BG141" s="138">
        <f t="shared" si="115"/>
        <v>-666666.66666666674</v>
      </c>
      <c r="BH141" s="138">
        <f t="shared" si="115"/>
        <v>-666666.66666666674</v>
      </c>
      <c r="BI141" s="138">
        <f t="shared" si="115"/>
        <v>-666666.66666666674</v>
      </c>
      <c r="BJ141" s="138">
        <f t="shared" si="115"/>
        <v>-666666.66666666674</v>
      </c>
      <c r="BK141" s="138">
        <f t="shared" si="115"/>
        <v>-666666.66666666674</v>
      </c>
      <c r="BL141" s="138">
        <f t="shared" si="115"/>
        <v>-666666.66666666674</v>
      </c>
      <c r="BM141" s="138">
        <f t="shared" si="115"/>
        <v>-666666.66666666674</v>
      </c>
      <c r="BN141" s="138">
        <f t="shared" si="115"/>
        <v>-666666.66666666674</v>
      </c>
      <c r="BO141" s="138">
        <f t="shared" si="115"/>
        <v>-1333333.3333333335</v>
      </c>
      <c r="BP141" s="138">
        <f t="shared" si="115"/>
        <v>-1333333.3333333335</v>
      </c>
      <c r="BQ141" s="138">
        <f t="shared" si="115"/>
        <v>-1333333.3333333335</v>
      </c>
      <c r="BR141" s="138">
        <f t="shared" si="115"/>
        <v>-1333333.3333333335</v>
      </c>
      <c r="BS141" s="138">
        <f t="shared" si="115"/>
        <v>-1333333.3333333335</v>
      </c>
      <c r="BT141" s="138">
        <f t="shared" si="115"/>
        <v>-1333333.3333333335</v>
      </c>
      <c r="BU141" s="138">
        <f t="shared" si="115"/>
        <v>-1333333.3333333335</v>
      </c>
      <c r="BV141" s="138">
        <f t="shared" si="115"/>
        <v>-1333333.3333333335</v>
      </c>
      <c r="BW141" s="138">
        <f t="shared" si="115"/>
        <v>-1333333.3333333335</v>
      </c>
      <c r="BX141" s="138">
        <f t="shared" si="115"/>
        <v>-1333333.3333333335</v>
      </c>
      <c r="BY141" s="138">
        <f t="shared" si="115"/>
        <v>-1333333.3333333335</v>
      </c>
      <c r="BZ141" s="138">
        <f t="shared" si="115"/>
        <v>-1333333.3333333335</v>
      </c>
      <c r="CA141" s="138">
        <f t="shared" si="115"/>
        <v>-2666666.666666667</v>
      </c>
      <c r="CB141" s="138">
        <f t="shared" si="115"/>
        <v>-2666666.666666667</v>
      </c>
      <c r="CC141" s="138">
        <f t="shared" si="115"/>
        <v>-2666666.666666667</v>
      </c>
      <c r="CD141" s="138">
        <f t="shared" si="115"/>
        <v>-2666666.666666667</v>
      </c>
      <c r="CE141" s="138">
        <f t="shared" ref="CE141:DL141" si="116">-CE111*CE134</f>
        <v>-2666666.666666667</v>
      </c>
      <c r="CF141" s="138">
        <f t="shared" si="116"/>
        <v>-2666666.666666667</v>
      </c>
      <c r="CG141" s="138">
        <f t="shared" si="116"/>
        <v>-2666666.666666667</v>
      </c>
      <c r="CH141" s="138">
        <f t="shared" si="116"/>
        <v>-2666666.666666667</v>
      </c>
      <c r="CI141" s="138">
        <f t="shared" si="116"/>
        <v>-2666666.666666667</v>
      </c>
      <c r="CJ141" s="138">
        <f t="shared" si="116"/>
        <v>-2666666.666666667</v>
      </c>
      <c r="CK141" s="138">
        <f t="shared" si="116"/>
        <v>-2666666.666666667</v>
      </c>
      <c r="CL141" s="138">
        <f t="shared" si="116"/>
        <v>-2666666.666666667</v>
      </c>
      <c r="CM141" s="138" t="e">
        <f t="shared" si="116"/>
        <v>#N/A</v>
      </c>
      <c r="CN141" s="138" t="e">
        <f t="shared" si="116"/>
        <v>#N/A</v>
      </c>
      <c r="CO141" s="138" t="e">
        <f t="shared" si="116"/>
        <v>#N/A</v>
      </c>
      <c r="CP141" s="138" t="e">
        <f t="shared" si="116"/>
        <v>#N/A</v>
      </c>
      <c r="CQ141" s="138" t="e">
        <f t="shared" si="116"/>
        <v>#N/A</v>
      </c>
      <c r="CR141" s="138" t="e">
        <f t="shared" si="116"/>
        <v>#N/A</v>
      </c>
      <c r="CS141" s="138" t="e">
        <f t="shared" si="116"/>
        <v>#N/A</v>
      </c>
      <c r="CT141" s="138" t="e">
        <f t="shared" si="116"/>
        <v>#N/A</v>
      </c>
      <c r="CU141" s="138" t="e">
        <f t="shared" si="116"/>
        <v>#N/A</v>
      </c>
      <c r="CV141" s="138" t="e">
        <f t="shared" si="116"/>
        <v>#N/A</v>
      </c>
      <c r="CW141" s="138" t="e">
        <f t="shared" si="116"/>
        <v>#N/A</v>
      </c>
      <c r="CX141" s="138" t="e">
        <f t="shared" si="116"/>
        <v>#N/A</v>
      </c>
      <c r="CY141" s="138" t="e">
        <f t="shared" si="116"/>
        <v>#N/A</v>
      </c>
      <c r="CZ141" s="138" t="e">
        <f t="shared" si="116"/>
        <v>#N/A</v>
      </c>
      <c r="DA141" s="138" t="e">
        <f t="shared" si="116"/>
        <v>#N/A</v>
      </c>
      <c r="DB141" s="138" t="e">
        <f t="shared" si="116"/>
        <v>#N/A</v>
      </c>
      <c r="DC141" s="138" t="e">
        <f t="shared" si="116"/>
        <v>#N/A</v>
      </c>
      <c r="DD141" s="138" t="e">
        <f t="shared" si="116"/>
        <v>#N/A</v>
      </c>
      <c r="DE141" s="138" t="e">
        <f t="shared" si="116"/>
        <v>#N/A</v>
      </c>
      <c r="DF141" s="138" t="e">
        <f t="shared" si="116"/>
        <v>#N/A</v>
      </c>
      <c r="DG141" s="138" t="e">
        <f t="shared" si="116"/>
        <v>#N/A</v>
      </c>
      <c r="DH141" s="138" t="e">
        <f t="shared" si="116"/>
        <v>#N/A</v>
      </c>
      <c r="DI141" s="138" t="e">
        <f t="shared" si="116"/>
        <v>#N/A</v>
      </c>
      <c r="DJ141" s="138" t="e">
        <f t="shared" si="116"/>
        <v>#N/A</v>
      </c>
      <c r="DK141" s="138" t="e">
        <f t="shared" si="116"/>
        <v>#N/A</v>
      </c>
      <c r="DL141" s="138" t="e">
        <f t="shared" si="116"/>
        <v>#N/A</v>
      </c>
    </row>
    <row r="142" spans="1:116" x14ac:dyDescent="0.4">
      <c r="A142" s="27"/>
      <c r="B142" s="27"/>
      <c r="C142" t="s">
        <v>203</v>
      </c>
      <c r="D142" t="s">
        <v>820</v>
      </c>
      <c r="E142" s="8" t="str">
        <f t="shared" si="80"/>
        <v>142 VOLLIST-EVP</v>
      </c>
      <c r="F142" s="27"/>
      <c r="G142" s="126" t="s">
        <v>811</v>
      </c>
      <c r="H142" s="31"/>
      <c r="I142" s="73"/>
      <c r="J142" s="73"/>
      <c r="K142" s="33">
        <f t="shared" si="101"/>
        <v>-5000000.0000000019</v>
      </c>
      <c r="L142" s="33">
        <f t="shared" si="101"/>
        <v>-10000000.000000004</v>
      </c>
      <c r="M142" s="33">
        <f t="shared" si="101"/>
        <v>-20000000.000000007</v>
      </c>
      <c r="N142" s="33">
        <f t="shared" si="101"/>
        <v>-40000000.000000015</v>
      </c>
      <c r="O142" s="33">
        <f t="shared" si="101"/>
        <v>-80000000.00000003</v>
      </c>
      <c r="P142" s="33">
        <f t="shared" si="101"/>
        <v>-160000000.00000006</v>
      </c>
      <c r="R142" s="33"/>
      <c r="S142" s="33">
        <f t="shared" ref="S142:AX142" si="117">SUM(S137:S141)</f>
        <v>-416666.66666666674</v>
      </c>
      <c r="T142" s="33">
        <f t="shared" si="117"/>
        <v>-416666.66666666674</v>
      </c>
      <c r="U142" s="33">
        <f t="shared" si="117"/>
        <v>-416666.66666666674</v>
      </c>
      <c r="V142" s="33">
        <f t="shared" si="117"/>
        <v>-416666.66666666674</v>
      </c>
      <c r="W142" s="33">
        <f t="shared" si="117"/>
        <v>-416666.66666666674</v>
      </c>
      <c r="X142" s="33">
        <f t="shared" si="117"/>
        <v>-416666.66666666674</v>
      </c>
      <c r="Y142" s="33">
        <f t="shared" si="117"/>
        <v>-416666.66666666674</v>
      </c>
      <c r="Z142" s="33">
        <f t="shared" si="117"/>
        <v>-416666.66666666674</v>
      </c>
      <c r="AA142" s="33">
        <f t="shared" si="117"/>
        <v>-416666.66666666674</v>
      </c>
      <c r="AB142" s="33">
        <f t="shared" si="117"/>
        <v>-416666.66666666674</v>
      </c>
      <c r="AC142" s="33">
        <f t="shared" si="117"/>
        <v>-416666.66666666674</v>
      </c>
      <c r="AD142" s="33">
        <f t="shared" si="117"/>
        <v>-416666.66666666674</v>
      </c>
      <c r="AE142" s="33">
        <f t="shared" si="117"/>
        <v>-833333.33333333349</v>
      </c>
      <c r="AF142" s="33">
        <f t="shared" si="117"/>
        <v>-833333.33333333349</v>
      </c>
      <c r="AG142" s="33">
        <f t="shared" si="117"/>
        <v>-833333.33333333349</v>
      </c>
      <c r="AH142" s="33">
        <f t="shared" si="117"/>
        <v>-833333.33333333349</v>
      </c>
      <c r="AI142" s="33">
        <f t="shared" si="117"/>
        <v>-833333.33333333349</v>
      </c>
      <c r="AJ142" s="33">
        <f t="shared" si="117"/>
        <v>-833333.33333333349</v>
      </c>
      <c r="AK142" s="33">
        <f t="shared" si="117"/>
        <v>-833333.33333333349</v>
      </c>
      <c r="AL142" s="33">
        <f t="shared" si="117"/>
        <v>-833333.33333333349</v>
      </c>
      <c r="AM142" s="33">
        <f t="shared" si="117"/>
        <v>-833333.33333333349</v>
      </c>
      <c r="AN142" s="33">
        <f t="shared" si="117"/>
        <v>-833333.33333333349</v>
      </c>
      <c r="AO142" s="33">
        <f t="shared" si="117"/>
        <v>-833333.33333333349</v>
      </c>
      <c r="AP142" s="33">
        <f t="shared" si="117"/>
        <v>-833333.33333333349</v>
      </c>
      <c r="AQ142" s="33">
        <f t="shared" si="117"/>
        <v>-1666666.666666667</v>
      </c>
      <c r="AR142" s="33">
        <f t="shared" si="117"/>
        <v>-1666666.666666667</v>
      </c>
      <c r="AS142" s="33">
        <f t="shared" si="117"/>
        <v>-1666666.666666667</v>
      </c>
      <c r="AT142" s="33">
        <f t="shared" si="117"/>
        <v>-1666666.666666667</v>
      </c>
      <c r="AU142" s="33">
        <f t="shared" si="117"/>
        <v>-1666666.666666667</v>
      </c>
      <c r="AV142" s="33">
        <f t="shared" si="117"/>
        <v>-1666666.666666667</v>
      </c>
      <c r="AW142" s="33">
        <f t="shared" si="117"/>
        <v>-1666666.666666667</v>
      </c>
      <c r="AX142" s="33">
        <f t="shared" si="117"/>
        <v>-1666666.666666667</v>
      </c>
      <c r="AY142" s="33">
        <f t="shared" ref="AY142:CD142" si="118">SUM(AY137:AY141)</f>
        <v>-1666666.666666667</v>
      </c>
      <c r="AZ142" s="33">
        <f t="shared" si="118"/>
        <v>-1666666.666666667</v>
      </c>
      <c r="BA142" s="33">
        <f t="shared" si="118"/>
        <v>-1666666.666666667</v>
      </c>
      <c r="BB142" s="33">
        <f t="shared" si="118"/>
        <v>-1666666.666666667</v>
      </c>
      <c r="BC142" s="33">
        <f t="shared" si="118"/>
        <v>-3333333.333333334</v>
      </c>
      <c r="BD142" s="33">
        <f t="shared" si="118"/>
        <v>-3333333.333333334</v>
      </c>
      <c r="BE142" s="33">
        <f t="shared" si="118"/>
        <v>-3333333.333333334</v>
      </c>
      <c r="BF142" s="33">
        <f t="shared" si="118"/>
        <v>-3333333.333333334</v>
      </c>
      <c r="BG142" s="33">
        <f t="shared" si="118"/>
        <v>-3333333.333333334</v>
      </c>
      <c r="BH142" s="33">
        <f t="shared" si="118"/>
        <v>-3333333.333333334</v>
      </c>
      <c r="BI142" s="33">
        <f t="shared" si="118"/>
        <v>-3333333.333333334</v>
      </c>
      <c r="BJ142" s="33">
        <f t="shared" si="118"/>
        <v>-3333333.333333334</v>
      </c>
      <c r="BK142" s="33">
        <f t="shared" si="118"/>
        <v>-3333333.333333334</v>
      </c>
      <c r="BL142" s="33">
        <f t="shared" si="118"/>
        <v>-3333333.333333334</v>
      </c>
      <c r="BM142" s="33">
        <f t="shared" si="118"/>
        <v>-3333333.333333334</v>
      </c>
      <c r="BN142" s="33">
        <f t="shared" si="118"/>
        <v>-3333333.333333334</v>
      </c>
      <c r="BO142" s="33">
        <f t="shared" si="118"/>
        <v>-6666666.6666666679</v>
      </c>
      <c r="BP142" s="33">
        <f t="shared" si="118"/>
        <v>-6666666.6666666679</v>
      </c>
      <c r="BQ142" s="33">
        <f t="shared" si="118"/>
        <v>-6666666.6666666679</v>
      </c>
      <c r="BR142" s="33">
        <f t="shared" si="118"/>
        <v>-6666666.6666666679</v>
      </c>
      <c r="BS142" s="33">
        <f t="shared" si="118"/>
        <v>-6666666.6666666679</v>
      </c>
      <c r="BT142" s="33">
        <f t="shared" si="118"/>
        <v>-6666666.6666666679</v>
      </c>
      <c r="BU142" s="33">
        <f t="shared" si="118"/>
        <v>-6666666.6666666679</v>
      </c>
      <c r="BV142" s="33">
        <f t="shared" si="118"/>
        <v>-6666666.6666666679</v>
      </c>
      <c r="BW142" s="33">
        <f t="shared" si="118"/>
        <v>-6666666.6666666679</v>
      </c>
      <c r="BX142" s="33">
        <f t="shared" si="118"/>
        <v>-6666666.6666666679</v>
      </c>
      <c r="BY142" s="33">
        <f t="shared" si="118"/>
        <v>-6666666.6666666679</v>
      </c>
      <c r="BZ142" s="33">
        <f t="shared" si="118"/>
        <v>-6666666.6666666679</v>
      </c>
      <c r="CA142" s="33">
        <f t="shared" si="118"/>
        <v>-13333333.333333336</v>
      </c>
      <c r="CB142" s="33">
        <f t="shared" si="118"/>
        <v>-13333333.333333336</v>
      </c>
      <c r="CC142" s="33">
        <f t="shared" si="118"/>
        <v>-13333333.333333336</v>
      </c>
      <c r="CD142" s="33">
        <f t="shared" si="118"/>
        <v>-13333333.333333336</v>
      </c>
      <c r="CE142" s="33">
        <f t="shared" ref="CE142:DJ142" si="119">SUM(CE137:CE141)</f>
        <v>-13333333.333333336</v>
      </c>
      <c r="CF142" s="33">
        <f t="shared" si="119"/>
        <v>-13333333.333333336</v>
      </c>
      <c r="CG142" s="33">
        <f t="shared" si="119"/>
        <v>-13333333.333333336</v>
      </c>
      <c r="CH142" s="33">
        <f t="shared" si="119"/>
        <v>-13333333.333333336</v>
      </c>
      <c r="CI142" s="33">
        <f t="shared" si="119"/>
        <v>-13333333.333333336</v>
      </c>
      <c r="CJ142" s="33">
        <f t="shared" si="119"/>
        <v>-13333333.333333336</v>
      </c>
      <c r="CK142" s="33">
        <f t="shared" si="119"/>
        <v>-13333333.333333336</v>
      </c>
      <c r="CL142" s="33">
        <f t="shared" si="119"/>
        <v>-13333333.333333336</v>
      </c>
      <c r="CM142" s="33" t="e">
        <f t="shared" si="119"/>
        <v>#N/A</v>
      </c>
      <c r="CN142" s="33" t="e">
        <f t="shared" si="119"/>
        <v>#N/A</v>
      </c>
      <c r="CO142" s="33" t="e">
        <f t="shared" si="119"/>
        <v>#N/A</v>
      </c>
      <c r="CP142" s="33" t="e">
        <f t="shared" si="119"/>
        <v>#N/A</v>
      </c>
      <c r="CQ142" s="33" t="e">
        <f t="shared" si="119"/>
        <v>#N/A</v>
      </c>
      <c r="CR142" s="33" t="e">
        <f t="shared" si="119"/>
        <v>#N/A</v>
      </c>
      <c r="CS142" s="33" t="e">
        <f t="shared" si="119"/>
        <v>#N/A</v>
      </c>
      <c r="CT142" s="33" t="e">
        <f t="shared" si="119"/>
        <v>#N/A</v>
      </c>
      <c r="CU142" s="33" t="e">
        <f t="shared" si="119"/>
        <v>#N/A</v>
      </c>
      <c r="CV142" s="33" t="e">
        <f t="shared" si="119"/>
        <v>#N/A</v>
      </c>
      <c r="CW142" s="33" t="e">
        <f t="shared" si="119"/>
        <v>#N/A</v>
      </c>
      <c r="CX142" s="33" t="e">
        <f t="shared" si="119"/>
        <v>#N/A</v>
      </c>
      <c r="CY142" s="33" t="e">
        <f t="shared" si="119"/>
        <v>#N/A</v>
      </c>
      <c r="CZ142" s="33" t="e">
        <f t="shared" si="119"/>
        <v>#N/A</v>
      </c>
      <c r="DA142" s="33" t="e">
        <f t="shared" si="119"/>
        <v>#N/A</v>
      </c>
      <c r="DB142" s="33" t="e">
        <f t="shared" si="119"/>
        <v>#N/A</v>
      </c>
      <c r="DC142" s="33" t="e">
        <f t="shared" si="119"/>
        <v>#N/A</v>
      </c>
      <c r="DD142" s="33" t="e">
        <f t="shared" si="119"/>
        <v>#N/A</v>
      </c>
      <c r="DE142" s="33" t="e">
        <f t="shared" si="119"/>
        <v>#N/A</v>
      </c>
      <c r="DF142" s="33" t="e">
        <f t="shared" si="119"/>
        <v>#N/A</v>
      </c>
      <c r="DG142" s="33" t="e">
        <f t="shared" si="119"/>
        <v>#N/A</v>
      </c>
      <c r="DH142" s="33" t="e">
        <f t="shared" si="119"/>
        <v>#N/A</v>
      </c>
      <c r="DI142" s="33" t="e">
        <f t="shared" si="119"/>
        <v>#N/A</v>
      </c>
      <c r="DJ142" s="33" t="e">
        <f t="shared" si="119"/>
        <v>#N/A</v>
      </c>
      <c r="DK142" s="33" t="e">
        <f t="shared" ref="DK142:EP142" si="120">SUM(DK137:DK141)</f>
        <v>#N/A</v>
      </c>
      <c r="DL142" s="33" t="e">
        <f t="shared" si="120"/>
        <v>#N/A</v>
      </c>
    </row>
    <row r="143" spans="1:116" x14ac:dyDescent="0.4">
      <c r="A143" s="27"/>
      <c r="B143" s="27"/>
      <c r="C143" s="27"/>
      <c r="D143" t="s">
        <v>820</v>
      </c>
      <c r="E143" s="8" t="str">
        <f t="shared" si="80"/>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820</v>
      </c>
      <c r="E144" s="8" t="str">
        <f t="shared" si="80"/>
        <v>144 VOLLIST-EVP</v>
      </c>
      <c r="F144" s="27"/>
      <c r="G144" s="126" t="s">
        <v>812</v>
      </c>
      <c r="H144" s="31"/>
      <c r="I144" s="73"/>
      <c r="J144" s="73"/>
      <c r="K144" s="33">
        <f t="shared" ref="K144:P144" si="121">SUMIF($3:$3,K$2,144:144)</f>
        <v>0</v>
      </c>
      <c r="L144" s="33">
        <f t="shared" si="121"/>
        <v>0</v>
      </c>
      <c r="M144" s="33">
        <f t="shared" si="121"/>
        <v>0</v>
      </c>
      <c r="N144" s="33">
        <f t="shared" si="121"/>
        <v>0</v>
      </c>
      <c r="O144" s="33">
        <f t="shared" si="121"/>
        <v>0</v>
      </c>
      <c r="P144" s="33">
        <f t="shared" si="121"/>
        <v>0</v>
      </c>
      <c r="R144" s="33"/>
      <c r="S144" s="33">
        <f t="shared" ref="S144:AX144" si="122">+S127+S142</f>
        <v>0</v>
      </c>
      <c r="T144" s="33">
        <f t="shared" si="122"/>
        <v>0</v>
      </c>
      <c r="U144" s="33">
        <f t="shared" si="122"/>
        <v>0</v>
      </c>
      <c r="V144" s="33">
        <f t="shared" si="122"/>
        <v>0</v>
      </c>
      <c r="W144" s="33">
        <f t="shared" si="122"/>
        <v>0</v>
      </c>
      <c r="X144" s="33">
        <f t="shared" si="122"/>
        <v>0</v>
      </c>
      <c r="Y144" s="33">
        <f t="shared" si="122"/>
        <v>0</v>
      </c>
      <c r="Z144" s="33">
        <f t="shared" si="122"/>
        <v>0</v>
      </c>
      <c r="AA144" s="33">
        <f t="shared" si="122"/>
        <v>0</v>
      </c>
      <c r="AB144" s="33">
        <f t="shared" si="122"/>
        <v>0</v>
      </c>
      <c r="AC144" s="33">
        <f t="shared" si="122"/>
        <v>0</v>
      </c>
      <c r="AD144" s="33">
        <f t="shared" si="122"/>
        <v>0</v>
      </c>
      <c r="AE144" s="33">
        <f t="shared" si="122"/>
        <v>0</v>
      </c>
      <c r="AF144" s="33">
        <f t="shared" si="122"/>
        <v>0</v>
      </c>
      <c r="AG144" s="33">
        <f t="shared" si="122"/>
        <v>0</v>
      </c>
      <c r="AH144" s="33">
        <f t="shared" si="122"/>
        <v>0</v>
      </c>
      <c r="AI144" s="33">
        <f t="shared" si="122"/>
        <v>0</v>
      </c>
      <c r="AJ144" s="33">
        <f t="shared" si="122"/>
        <v>0</v>
      </c>
      <c r="AK144" s="33">
        <f t="shared" si="122"/>
        <v>0</v>
      </c>
      <c r="AL144" s="33">
        <f t="shared" si="122"/>
        <v>0</v>
      </c>
      <c r="AM144" s="33">
        <f t="shared" si="122"/>
        <v>0</v>
      </c>
      <c r="AN144" s="33">
        <f t="shared" si="122"/>
        <v>0</v>
      </c>
      <c r="AO144" s="33">
        <f t="shared" si="122"/>
        <v>0</v>
      </c>
      <c r="AP144" s="33">
        <f t="shared" si="122"/>
        <v>0</v>
      </c>
      <c r="AQ144" s="33">
        <f t="shared" si="122"/>
        <v>0</v>
      </c>
      <c r="AR144" s="33">
        <f t="shared" si="122"/>
        <v>0</v>
      </c>
      <c r="AS144" s="33">
        <f t="shared" si="122"/>
        <v>0</v>
      </c>
      <c r="AT144" s="33">
        <f t="shared" si="122"/>
        <v>0</v>
      </c>
      <c r="AU144" s="33">
        <f t="shared" si="122"/>
        <v>0</v>
      </c>
      <c r="AV144" s="33">
        <f t="shared" si="122"/>
        <v>0</v>
      </c>
      <c r="AW144" s="33">
        <f t="shared" si="122"/>
        <v>0</v>
      </c>
      <c r="AX144" s="33">
        <f t="shared" si="122"/>
        <v>0</v>
      </c>
      <c r="AY144" s="33">
        <f t="shared" ref="AY144:CD144" si="123">+AY127+AY142</f>
        <v>0</v>
      </c>
      <c r="AZ144" s="33">
        <f t="shared" si="123"/>
        <v>0</v>
      </c>
      <c r="BA144" s="33">
        <f t="shared" si="123"/>
        <v>0</v>
      </c>
      <c r="BB144" s="33">
        <f t="shared" si="123"/>
        <v>0</v>
      </c>
      <c r="BC144" s="33">
        <f t="shared" si="123"/>
        <v>0</v>
      </c>
      <c r="BD144" s="33">
        <f t="shared" si="123"/>
        <v>0</v>
      </c>
      <c r="BE144" s="33">
        <f t="shared" si="123"/>
        <v>0</v>
      </c>
      <c r="BF144" s="33">
        <f t="shared" si="123"/>
        <v>0</v>
      </c>
      <c r="BG144" s="33">
        <f t="shared" si="123"/>
        <v>0</v>
      </c>
      <c r="BH144" s="33">
        <f t="shared" si="123"/>
        <v>0</v>
      </c>
      <c r="BI144" s="33">
        <f t="shared" si="123"/>
        <v>0</v>
      </c>
      <c r="BJ144" s="33">
        <f t="shared" si="123"/>
        <v>0</v>
      </c>
      <c r="BK144" s="33">
        <f t="shared" si="123"/>
        <v>0</v>
      </c>
      <c r="BL144" s="33">
        <f t="shared" si="123"/>
        <v>0</v>
      </c>
      <c r="BM144" s="33">
        <f t="shared" si="123"/>
        <v>0</v>
      </c>
      <c r="BN144" s="33">
        <f t="shared" si="123"/>
        <v>0</v>
      </c>
      <c r="BO144" s="33">
        <f t="shared" si="123"/>
        <v>0</v>
      </c>
      <c r="BP144" s="33">
        <f t="shared" si="123"/>
        <v>0</v>
      </c>
      <c r="BQ144" s="33">
        <f t="shared" si="123"/>
        <v>0</v>
      </c>
      <c r="BR144" s="33">
        <f t="shared" si="123"/>
        <v>0</v>
      </c>
      <c r="BS144" s="33">
        <f t="shared" si="123"/>
        <v>0</v>
      </c>
      <c r="BT144" s="33">
        <f t="shared" si="123"/>
        <v>0</v>
      </c>
      <c r="BU144" s="33">
        <f t="shared" si="123"/>
        <v>0</v>
      </c>
      <c r="BV144" s="33">
        <f t="shared" si="123"/>
        <v>0</v>
      </c>
      <c r="BW144" s="33">
        <f t="shared" si="123"/>
        <v>0</v>
      </c>
      <c r="BX144" s="33">
        <f t="shared" si="123"/>
        <v>0</v>
      </c>
      <c r="BY144" s="33">
        <f t="shared" si="123"/>
        <v>0</v>
      </c>
      <c r="BZ144" s="33">
        <f t="shared" si="123"/>
        <v>0</v>
      </c>
      <c r="CA144" s="33">
        <f t="shared" si="123"/>
        <v>0</v>
      </c>
      <c r="CB144" s="33">
        <f t="shared" si="123"/>
        <v>0</v>
      </c>
      <c r="CC144" s="33">
        <f t="shared" si="123"/>
        <v>0</v>
      </c>
      <c r="CD144" s="33">
        <f t="shared" si="123"/>
        <v>0</v>
      </c>
      <c r="CE144" s="33">
        <f t="shared" ref="CE144:DL144" si="124">+CE127+CE142</f>
        <v>0</v>
      </c>
      <c r="CF144" s="33">
        <f t="shared" si="124"/>
        <v>0</v>
      </c>
      <c r="CG144" s="33">
        <f t="shared" si="124"/>
        <v>0</v>
      </c>
      <c r="CH144" s="33">
        <f t="shared" si="124"/>
        <v>0</v>
      </c>
      <c r="CI144" s="33">
        <f t="shared" si="124"/>
        <v>0</v>
      </c>
      <c r="CJ144" s="33">
        <f t="shared" si="124"/>
        <v>0</v>
      </c>
      <c r="CK144" s="33">
        <f t="shared" si="124"/>
        <v>0</v>
      </c>
      <c r="CL144" s="33">
        <f t="shared" si="124"/>
        <v>0</v>
      </c>
      <c r="CM144" s="33" t="e">
        <f t="shared" si="124"/>
        <v>#N/A</v>
      </c>
      <c r="CN144" s="33" t="e">
        <f t="shared" si="124"/>
        <v>#N/A</v>
      </c>
      <c r="CO144" s="33" t="e">
        <f t="shared" si="124"/>
        <v>#N/A</v>
      </c>
      <c r="CP144" s="33" t="e">
        <f t="shared" si="124"/>
        <v>#N/A</v>
      </c>
      <c r="CQ144" s="33" t="e">
        <f t="shared" si="124"/>
        <v>#N/A</v>
      </c>
      <c r="CR144" s="33" t="e">
        <f t="shared" si="124"/>
        <v>#N/A</v>
      </c>
      <c r="CS144" s="33" t="e">
        <f t="shared" si="124"/>
        <v>#N/A</v>
      </c>
      <c r="CT144" s="33" t="e">
        <f t="shared" si="124"/>
        <v>#N/A</v>
      </c>
      <c r="CU144" s="33" t="e">
        <f t="shared" si="124"/>
        <v>#N/A</v>
      </c>
      <c r="CV144" s="33" t="e">
        <f t="shared" si="124"/>
        <v>#N/A</v>
      </c>
      <c r="CW144" s="33" t="e">
        <f t="shared" si="124"/>
        <v>#N/A</v>
      </c>
      <c r="CX144" s="33" t="e">
        <f t="shared" si="124"/>
        <v>#N/A</v>
      </c>
      <c r="CY144" s="33" t="e">
        <f t="shared" si="124"/>
        <v>#N/A</v>
      </c>
      <c r="CZ144" s="33" t="e">
        <f t="shared" si="124"/>
        <v>#N/A</v>
      </c>
      <c r="DA144" s="33" t="e">
        <f t="shared" si="124"/>
        <v>#N/A</v>
      </c>
      <c r="DB144" s="33" t="e">
        <f t="shared" si="124"/>
        <v>#N/A</v>
      </c>
      <c r="DC144" s="33" t="e">
        <f t="shared" si="124"/>
        <v>#N/A</v>
      </c>
      <c r="DD144" s="33" t="e">
        <f t="shared" si="124"/>
        <v>#N/A</v>
      </c>
      <c r="DE144" s="33" t="e">
        <f t="shared" si="124"/>
        <v>#N/A</v>
      </c>
      <c r="DF144" s="33" t="e">
        <f t="shared" si="124"/>
        <v>#N/A</v>
      </c>
      <c r="DG144" s="33" t="e">
        <f t="shared" si="124"/>
        <v>#N/A</v>
      </c>
      <c r="DH144" s="33" t="e">
        <f t="shared" si="124"/>
        <v>#N/A</v>
      </c>
      <c r="DI144" s="33" t="e">
        <f t="shared" si="124"/>
        <v>#N/A</v>
      </c>
      <c r="DJ144" s="33" t="e">
        <f t="shared" si="124"/>
        <v>#N/A</v>
      </c>
      <c r="DK144" s="33" t="e">
        <f t="shared" si="124"/>
        <v>#N/A</v>
      </c>
      <c r="DL144" s="33" t="e">
        <f t="shared" si="124"/>
        <v>#N/A</v>
      </c>
    </row>
    <row r="145" spans="1:116" x14ac:dyDescent="0.4">
      <c r="A145" s="27"/>
      <c r="B145" s="27"/>
      <c r="C145" s="27"/>
      <c r="D145" t="s">
        <v>820</v>
      </c>
      <c r="E145" s="8" t="str">
        <f t="shared" si="80"/>
        <v>145 VOLLIST-EVP</v>
      </c>
      <c r="F145" s="27"/>
      <c r="G145" s="145" t="s">
        <v>69</v>
      </c>
      <c r="H145" s="31"/>
      <c r="I145" s="73"/>
      <c r="J145" s="73"/>
      <c r="K145" s="20">
        <f t="shared" ref="K145:P145" si="125">+IFERROR(K144/K127,0)</f>
        <v>0</v>
      </c>
      <c r="L145" s="20">
        <f t="shared" si="125"/>
        <v>0</v>
      </c>
      <c r="M145" s="20">
        <f t="shared" si="125"/>
        <v>0</v>
      </c>
      <c r="N145" s="20">
        <f t="shared" si="125"/>
        <v>0</v>
      </c>
      <c r="O145" s="20">
        <f t="shared" si="125"/>
        <v>0</v>
      </c>
      <c r="P145" s="20">
        <f t="shared" si="125"/>
        <v>0</v>
      </c>
      <c r="R145" s="33"/>
      <c r="S145" s="20">
        <f t="shared" ref="S145:AX145" si="126">+IFERROR(S144/S127,0)</f>
        <v>0</v>
      </c>
      <c r="T145" s="20">
        <f t="shared" si="126"/>
        <v>0</v>
      </c>
      <c r="U145" s="20">
        <f t="shared" si="126"/>
        <v>0</v>
      </c>
      <c r="V145" s="20">
        <f t="shared" si="126"/>
        <v>0</v>
      </c>
      <c r="W145" s="20">
        <f t="shared" si="126"/>
        <v>0</v>
      </c>
      <c r="X145" s="20">
        <f t="shared" si="126"/>
        <v>0</v>
      </c>
      <c r="Y145" s="20">
        <f t="shared" si="126"/>
        <v>0</v>
      </c>
      <c r="Z145" s="20">
        <f t="shared" si="126"/>
        <v>0</v>
      </c>
      <c r="AA145" s="20">
        <f t="shared" si="126"/>
        <v>0</v>
      </c>
      <c r="AB145" s="20">
        <f t="shared" si="126"/>
        <v>0</v>
      </c>
      <c r="AC145" s="20">
        <f t="shared" si="126"/>
        <v>0</v>
      </c>
      <c r="AD145" s="20">
        <f t="shared" si="126"/>
        <v>0</v>
      </c>
      <c r="AE145" s="20">
        <f t="shared" si="126"/>
        <v>0</v>
      </c>
      <c r="AF145" s="20">
        <f t="shared" si="126"/>
        <v>0</v>
      </c>
      <c r="AG145" s="20">
        <f t="shared" si="126"/>
        <v>0</v>
      </c>
      <c r="AH145" s="20">
        <f t="shared" si="126"/>
        <v>0</v>
      </c>
      <c r="AI145" s="20">
        <f t="shared" si="126"/>
        <v>0</v>
      </c>
      <c r="AJ145" s="20">
        <f t="shared" si="126"/>
        <v>0</v>
      </c>
      <c r="AK145" s="20">
        <f t="shared" si="126"/>
        <v>0</v>
      </c>
      <c r="AL145" s="20">
        <f t="shared" si="126"/>
        <v>0</v>
      </c>
      <c r="AM145" s="20">
        <f t="shared" si="126"/>
        <v>0</v>
      </c>
      <c r="AN145" s="20">
        <f t="shared" si="126"/>
        <v>0</v>
      </c>
      <c r="AO145" s="20">
        <f t="shared" si="126"/>
        <v>0</v>
      </c>
      <c r="AP145" s="20">
        <f t="shared" si="126"/>
        <v>0</v>
      </c>
      <c r="AQ145" s="20">
        <f t="shared" si="126"/>
        <v>0</v>
      </c>
      <c r="AR145" s="20">
        <f t="shared" si="126"/>
        <v>0</v>
      </c>
      <c r="AS145" s="20">
        <f t="shared" si="126"/>
        <v>0</v>
      </c>
      <c r="AT145" s="20">
        <f t="shared" si="126"/>
        <v>0</v>
      </c>
      <c r="AU145" s="20">
        <f t="shared" si="126"/>
        <v>0</v>
      </c>
      <c r="AV145" s="20">
        <f t="shared" si="126"/>
        <v>0</v>
      </c>
      <c r="AW145" s="20">
        <f t="shared" si="126"/>
        <v>0</v>
      </c>
      <c r="AX145" s="20">
        <f t="shared" si="126"/>
        <v>0</v>
      </c>
      <c r="AY145" s="20">
        <f t="shared" ref="AY145:CD145" si="127">+IFERROR(AY144/AY127,0)</f>
        <v>0</v>
      </c>
      <c r="AZ145" s="20">
        <f t="shared" si="127"/>
        <v>0</v>
      </c>
      <c r="BA145" s="20">
        <f t="shared" si="127"/>
        <v>0</v>
      </c>
      <c r="BB145" s="20">
        <f t="shared" si="127"/>
        <v>0</v>
      </c>
      <c r="BC145" s="20">
        <f t="shared" si="127"/>
        <v>0</v>
      </c>
      <c r="BD145" s="20">
        <f t="shared" si="127"/>
        <v>0</v>
      </c>
      <c r="BE145" s="20">
        <f t="shared" si="127"/>
        <v>0</v>
      </c>
      <c r="BF145" s="20">
        <f t="shared" si="127"/>
        <v>0</v>
      </c>
      <c r="BG145" s="20">
        <f t="shared" si="127"/>
        <v>0</v>
      </c>
      <c r="BH145" s="20">
        <f t="shared" si="127"/>
        <v>0</v>
      </c>
      <c r="BI145" s="20">
        <f t="shared" si="127"/>
        <v>0</v>
      </c>
      <c r="BJ145" s="20">
        <f t="shared" si="127"/>
        <v>0</v>
      </c>
      <c r="BK145" s="20">
        <f t="shared" si="127"/>
        <v>0</v>
      </c>
      <c r="BL145" s="20">
        <f t="shared" si="127"/>
        <v>0</v>
      </c>
      <c r="BM145" s="20">
        <f t="shared" si="127"/>
        <v>0</v>
      </c>
      <c r="BN145" s="20">
        <f t="shared" si="127"/>
        <v>0</v>
      </c>
      <c r="BO145" s="20">
        <f t="shared" si="127"/>
        <v>0</v>
      </c>
      <c r="BP145" s="20">
        <f t="shared" si="127"/>
        <v>0</v>
      </c>
      <c r="BQ145" s="20">
        <f t="shared" si="127"/>
        <v>0</v>
      </c>
      <c r="BR145" s="20">
        <f t="shared" si="127"/>
        <v>0</v>
      </c>
      <c r="BS145" s="20">
        <f t="shared" si="127"/>
        <v>0</v>
      </c>
      <c r="BT145" s="20">
        <f t="shared" si="127"/>
        <v>0</v>
      </c>
      <c r="BU145" s="20">
        <f t="shared" si="127"/>
        <v>0</v>
      </c>
      <c r="BV145" s="20">
        <f t="shared" si="127"/>
        <v>0</v>
      </c>
      <c r="BW145" s="20">
        <f t="shared" si="127"/>
        <v>0</v>
      </c>
      <c r="BX145" s="20">
        <f t="shared" si="127"/>
        <v>0</v>
      </c>
      <c r="BY145" s="20">
        <f t="shared" si="127"/>
        <v>0</v>
      </c>
      <c r="BZ145" s="20">
        <f t="shared" si="127"/>
        <v>0</v>
      </c>
      <c r="CA145" s="20">
        <f t="shared" si="127"/>
        <v>0</v>
      </c>
      <c r="CB145" s="20">
        <f t="shared" si="127"/>
        <v>0</v>
      </c>
      <c r="CC145" s="20">
        <f t="shared" si="127"/>
        <v>0</v>
      </c>
      <c r="CD145" s="20">
        <f t="shared" si="127"/>
        <v>0</v>
      </c>
      <c r="CE145" s="20">
        <f t="shared" ref="CE145:DJ145" si="128">+IFERROR(CE144/CE127,0)</f>
        <v>0</v>
      </c>
      <c r="CF145" s="20">
        <f t="shared" si="128"/>
        <v>0</v>
      </c>
      <c r="CG145" s="20">
        <f t="shared" si="128"/>
        <v>0</v>
      </c>
      <c r="CH145" s="20">
        <f t="shared" si="128"/>
        <v>0</v>
      </c>
      <c r="CI145" s="20">
        <f t="shared" si="128"/>
        <v>0</v>
      </c>
      <c r="CJ145" s="20">
        <f t="shared" si="128"/>
        <v>0</v>
      </c>
      <c r="CK145" s="20">
        <f t="shared" si="128"/>
        <v>0</v>
      </c>
      <c r="CL145" s="20">
        <f t="shared" si="128"/>
        <v>0</v>
      </c>
      <c r="CM145" s="20">
        <f t="shared" si="128"/>
        <v>0</v>
      </c>
      <c r="CN145" s="20">
        <f t="shared" si="128"/>
        <v>0</v>
      </c>
      <c r="CO145" s="20">
        <f t="shared" si="128"/>
        <v>0</v>
      </c>
      <c r="CP145" s="20">
        <f t="shared" si="128"/>
        <v>0</v>
      </c>
      <c r="CQ145" s="20">
        <f t="shared" si="128"/>
        <v>0</v>
      </c>
      <c r="CR145" s="20">
        <f t="shared" si="128"/>
        <v>0</v>
      </c>
      <c r="CS145" s="20">
        <f t="shared" si="128"/>
        <v>0</v>
      </c>
      <c r="CT145" s="20">
        <f t="shared" si="128"/>
        <v>0</v>
      </c>
      <c r="CU145" s="20">
        <f t="shared" si="128"/>
        <v>0</v>
      </c>
      <c r="CV145" s="20">
        <f t="shared" si="128"/>
        <v>0</v>
      </c>
      <c r="CW145" s="20">
        <f t="shared" si="128"/>
        <v>0</v>
      </c>
      <c r="CX145" s="20">
        <f t="shared" si="128"/>
        <v>0</v>
      </c>
      <c r="CY145" s="20">
        <f t="shared" si="128"/>
        <v>0</v>
      </c>
      <c r="CZ145" s="20">
        <f t="shared" si="128"/>
        <v>0</v>
      </c>
      <c r="DA145" s="20">
        <f t="shared" si="128"/>
        <v>0</v>
      </c>
      <c r="DB145" s="20">
        <f t="shared" si="128"/>
        <v>0</v>
      </c>
      <c r="DC145" s="20">
        <f t="shared" si="128"/>
        <v>0</v>
      </c>
      <c r="DD145" s="20">
        <f t="shared" si="128"/>
        <v>0</v>
      </c>
      <c r="DE145" s="20">
        <f t="shared" si="128"/>
        <v>0</v>
      </c>
      <c r="DF145" s="20">
        <f t="shared" si="128"/>
        <v>0</v>
      </c>
      <c r="DG145" s="20">
        <f t="shared" si="128"/>
        <v>0</v>
      </c>
      <c r="DH145" s="20">
        <f t="shared" si="128"/>
        <v>0</v>
      </c>
      <c r="DI145" s="20">
        <f t="shared" si="128"/>
        <v>0</v>
      </c>
      <c r="DJ145" s="20">
        <f t="shared" si="128"/>
        <v>0</v>
      </c>
      <c r="DK145" s="20">
        <f t="shared" ref="DK145:EP145" si="129">+IFERROR(DK144/DK127,0)</f>
        <v>0</v>
      </c>
      <c r="DL145" s="20">
        <f t="shared" si="129"/>
        <v>0</v>
      </c>
    </row>
    <row r="146" spans="1:116" ht="12.9" customHeight="1" x14ac:dyDescent="0.4">
      <c r="A146" s="27"/>
      <c r="B146" s="27"/>
      <c r="C146" s="27"/>
      <c r="D146" t="s">
        <v>820</v>
      </c>
      <c r="E146" s="8" t="str">
        <f t="shared" si="80"/>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820</v>
      </c>
      <c r="E147" s="8" t="str">
        <f t="shared" si="80"/>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820</v>
      </c>
      <c r="E148" s="8" t="str">
        <f t="shared" si="80"/>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820</v>
      </c>
      <c r="E149" s="8" t="str">
        <f t="shared" si="80"/>
        <v>149 VOLLIST-EVP</v>
      </c>
      <c r="G149" s="136" t="s">
        <v>334</v>
      </c>
      <c r="H149" s="31"/>
      <c r="I149" s="73"/>
      <c r="J149" s="73"/>
      <c r="K149" s="39"/>
      <c r="L149" s="39"/>
      <c r="M149" s="39"/>
      <c r="N149" s="39"/>
      <c r="O149" s="39"/>
      <c r="P149" s="39"/>
      <c r="R149" s="38"/>
      <c r="S149" s="203" t="str">
        <f>ADDRESS(ROW(S127),COLUMN(S127),2)</f>
        <v>S$127</v>
      </c>
      <c r="T149" s="203" t="str">
        <f t="shared" ref="T149:AY149" si="130">ADDRESS(ROW(T126),COLUMN(T126),2)</f>
        <v>T$126</v>
      </c>
      <c r="U149" s="203" t="str">
        <f t="shared" si="130"/>
        <v>U$126</v>
      </c>
      <c r="V149" s="203" t="str">
        <f t="shared" si="130"/>
        <v>V$126</v>
      </c>
      <c r="W149" s="203" t="str">
        <f t="shared" si="130"/>
        <v>W$126</v>
      </c>
      <c r="X149" s="203" t="str">
        <f t="shared" si="130"/>
        <v>X$126</v>
      </c>
      <c r="Y149" s="203" t="str">
        <f t="shared" si="130"/>
        <v>Y$126</v>
      </c>
      <c r="Z149" s="203" t="str">
        <f t="shared" si="130"/>
        <v>Z$126</v>
      </c>
      <c r="AA149" s="203" t="str">
        <f t="shared" si="130"/>
        <v>AA$126</v>
      </c>
      <c r="AB149" s="203" t="str">
        <f t="shared" si="130"/>
        <v>AB$126</v>
      </c>
      <c r="AC149" s="203" t="str">
        <f t="shared" si="130"/>
        <v>AC$126</v>
      </c>
      <c r="AD149" s="203" t="str">
        <f t="shared" si="130"/>
        <v>AD$126</v>
      </c>
      <c r="AE149" s="203" t="str">
        <f t="shared" si="130"/>
        <v>AE$126</v>
      </c>
      <c r="AF149" s="203" t="str">
        <f t="shared" si="130"/>
        <v>AF$126</v>
      </c>
      <c r="AG149" s="203" t="str">
        <f t="shared" si="130"/>
        <v>AG$126</v>
      </c>
      <c r="AH149" s="203" t="str">
        <f t="shared" si="130"/>
        <v>AH$126</v>
      </c>
      <c r="AI149" s="203" t="str">
        <f t="shared" si="130"/>
        <v>AI$126</v>
      </c>
      <c r="AJ149" s="203" t="str">
        <f t="shared" si="130"/>
        <v>AJ$126</v>
      </c>
      <c r="AK149" s="203" t="str">
        <f t="shared" si="130"/>
        <v>AK$126</v>
      </c>
      <c r="AL149" s="203" t="str">
        <f t="shared" si="130"/>
        <v>AL$126</v>
      </c>
      <c r="AM149" s="203" t="str">
        <f t="shared" si="130"/>
        <v>AM$126</v>
      </c>
      <c r="AN149" s="203" t="str">
        <f t="shared" si="130"/>
        <v>AN$126</v>
      </c>
      <c r="AO149" s="203" t="str">
        <f t="shared" si="130"/>
        <v>AO$126</v>
      </c>
      <c r="AP149" s="203" t="str">
        <f t="shared" si="130"/>
        <v>AP$126</v>
      </c>
      <c r="AQ149" s="203" t="str">
        <f t="shared" si="130"/>
        <v>AQ$126</v>
      </c>
      <c r="AR149" s="203" t="str">
        <f t="shared" si="130"/>
        <v>AR$126</v>
      </c>
      <c r="AS149" s="203" t="str">
        <f t="shared" si="130"/>
        <v>AS$126</v>
      </c>
      <c r="AT149" s="203" t="str">
        <f t="shared" si="130"/>
        <v>AT$126</v>
      </c>
      <c r="AU149" s="203" t="str">
        <f t="shared" si="130"/>
        <v>AU$126</v>
      </c>
      <c r="AV149" s="203" t="str">
        <f t="shared" si="130"/>
        <v>AV$126</v>
      </c>
      <c r="AW149" s="203" t="str">
        <f t="shared" si="130"/>
        <v>AW$126</v>
      </c>
      <c r="AX149" s="203" t="str">
        <f t="shared" si="130"/>
        <v>AX$126</v>
      </c>
      <c r="AY149" s="203" t="str">
        <f t="shared" si="130"/>
        <v>AY$126</v>
      </c>
      <c r="AZ149" s="203" t="str">
        <f t="shared" ref="AZ149:CE149" si="131">ADDRESS(ROW(AZ126),COLUMN(AZ126),2)</f>
        <v>AZ$126</v>
      </c>
      <c r="BA149" s="203" t="str">
        <f t="shared" si="131"/>
        <v>BA$126</v>
      </c>
      <c r="BB149" s="203" t="str">
        <f t="shared" si="131"/>
        <v>BB$126</v>
      </c>
      <c r="BC149" s="203" t="str">
        <f t="shared" si="131"/>
        <v>BC$126</v>
      </c>
      <c r="BD149" s="203" t="str">
        <f t="shared" si="131"/>
        <v>BD$126</v>
      </c>
      <c r="BE149" s="203" t="str">
        <f t="shared" si="131"/>
        <v>BE$126</v>
      </c>
      <c r="BF149" s="203" t="str">
        <f t="shared" si="131"/>
        <v>BF$126</v>
      </c>
      <c r="BG149" s="203" t="str">
        <f t="shared" si="131"/>
        <v>BG$126</v>
      </c>
      <c r="BH149" s="203" t="str">
        <f t="shared" si="131"/>
        <v>BH$126</v>
      </c>
      <c r="BI149" s="203" t="str">
        <f t="shared" si="131"/>
        <v>BI$126</v>
      </c>
      <c r="BJ149" s="203" t="str">
        <f t="shared" si="131"/>
        <v>BJ$126</v>
      </c>
      <c r="BK149" s="203" t="str">
        <f t="shared" si="131"/>
        <v>BK$126</v>
      </c>
      <c r="BL149" s="203" t="str">
        <f t="shared" si="131"/>
        <v>BL$126</v>
      </c>
      <c r="BM149" s="203" t="str">
        <f t="shared" si="131"/>
        <v>BM$126</v>
      </c>
      <c r="BN149" s="203" t="str">
        <f t="shared" si="131"/>
        <v>BN$126</v>
      </c>
      <c r="BO149" s="203" t="str">
        <f t="shared" si="131"/>
        <v>BO$126</v>
      </c>
      <c r="BP149" s="203" t="str">
        <f t="shared" si="131"/>
        <v>BP$126</v>
      </c>
      <c r="BQ149" s="203" t="str">
        <f t="shared" si="131"/>
        <v>BQ$126</v>
      </c>
      <c r="BR149" s="203" t="str">
        <f t="shared" si="131"/>
        <v>BR$126</v>
      </c>
      <c r="BS149" s="203" t="str">
        <f t="shared" si="131"/>
        <v>BS$126</v>
      </c>
      <c r="BT149" s="203" t="str">
        <f t="shared" si="131"/>
        <v>BT$126</v>
      </c>
      <c r="BU149" s="203" t="str">
        <f t="shared" si="131"/>
        <v>BU$126</v>
      </c>
      <c r="BV149" s="203" t="str">
        <f t="shared" si="131"/>
        <v>BV$126</v>
      </c>
      <c r="BW149" s="203" t="str">
        <f t="shared" si="131"/>
        <v>BW$126</v>
      </c>
      <c r="BX149" s="203" t="str">
        <f t="shared" si="131"/>
        <v>BX$126</v>
      </c>
      <c r="BY149" s="203" t="str">
        <f t="shared" si="131"/>
        <v>BY$126</v>
      </c>
      <c r="BZ149" s="203" t="str">
        <f t="shared" si="131"/>
        <v>BZ$126</v>
      </c>
      <c r="CA149" s="203" t="str">
        <f t="shared" si="131"/>
        <v>CA$126</v>
      </c>
      <c r="CB149" s="203" t="str">
        <f t="shared" si="131"/>
        <v>CB$126</v>
      </c>
      <c r="CC149" s="203" t="str">
        <f t="shared" si="131"/>
        <v>CC$126</v>
      </c>
      <c r="CD149" s="203" t="str">
        <f t="shared" si="131"/>
        <v>CD$126</v>
      </c>
      <c r="CE149" s="203" t="str">
        <f t="shared" si="131"/>
        <v>CE$126</v>
      </c>
      <c r="CF149" s="203" t="str">
        <f t="shared" ref="CF149:DL149" si="132">ADDRESS(ROW(CF126),COLUMN(CF126),2)</f>
        <v>CF$126</v>
      </c>
      <c r="CG149" s="203" t="str">
        <f t="shared" si="132"/>
        <v>CG$126</v>
      </c>
      <c r="CH149" s="203" t="str">
        <f t="shared" si="132"/>
        <v>CH$126</v>
      </c>
      <c r="CI149" s="203" t="str">
        <f t="shared" si="132"/>
        <v>CI$126</v>
      </c>
      <c r="CJ149" s="203" t="str">
        <f t="shared" si="132"/>
        <v>CJ$126</v>
      </c>
      <c r="CK149" s="203" t="str">
        <f t="shared" si="132"/>
        <v>CK$126</v>
      </c>
      <c r="CL149" s="203" t="str">
        <f t="shared" si="132"/>
        <v>CL$126</v>
      </c>
      <c r="CM149" s="203" t="str">
        <f t="shared" si="132"/>
        <v>CM$126</v>
      </c>
      <c r="CN149" s="203" t="str">
        <f t="shared" si="132"/>
        <v>CN$126</v>
      </c>
      <c r="CO149" s="203" t="str">
        <f t="shared" si="132"/>
        <v>CO$126</v>
      </c>
      <c r="CP149" s="203" t="str">
        <f t="shared" si="132"/>
        <v>CP$126</v>
      </c>
      <c r="CQ149" s="203" t="str">
        <f t="shared" si="132"/>
        <v>CQ$126</v>
      </c>
      <c r="CR149" s="203" t="str">
        <f t="shared" si="132"/>
        <v>CR$126</v>
      </c>
      <c r="CS149" s="203" t="str">
        <f t="shared" si="132"/>
        <v>CS$126</v>
      </c>
      <c r="CT149" s="203" t="str">
        <f t="shared" si="132"/>
        <v>CT$126</v>
      </c>
      <c r="CU149" s="203" t="str">
        <f t="shared" si="132"/>
        <v>CU$126</v>
      </c>
      <c r="CV149" s="203" t="str">
        <f t="shared" si="132"/>
        <v>CV$126</v>
      </c>
      <c r="CW149" s="203" t="str">
        <f t="shared" si="132"/>
        <v>CW$126</v>
      </c>
      <c r="CX149" s="203" t="str">
        <f t="shared" si="132"/>
        <v>CX$126</v>
      </c>
      <c r="CY149" s="203" t="str">
        <f t="shared" si="132"/>
        <v>CY$126</v>
      </c>
      <c r="CZ149" s="203" t="str">
        <f t="shared" si="132"/>
        <v>CZ$126</v>
      </c>
      <c r="DA149" s="203" t="str">
        <f t="shared" si="132"/>
        <v>DA$126</v>
      </c>
      <c r="DB149" s="203" t="str">
        <f t="shared" si="132"/>
        <v>DB$126</v>
      </c>
      <c r="DC149" s="203" t="str">
        <f t="shared" si="132"/>
        <v>DC$126</v>
      </c>
      <c r="DD149" s="203" t="str">
        <f t="shared" si="132"/>
        <v>DD$126</v>
      </c>
      <c r="DE149" s="203" t="str">
        <f t="shared" si="132"/>
        <v>DE$126</v>
      </c>
      <c r="DF149" s="203" t="str">
        <f t="shared" si="132"/>
        <v>DF$126</v>
      </c>
      <c r="DG149" s="203" t="str">
        <f t="shared" si="132"/>
        <v>DG$126</v>
      </c>
      <c r="DH149" s="203" t="str">
        <f t="shared" si="132"/>
        <v>DH$126</v>
      </c>
      <c r="DI149" s="203" t="str">
        <f t="shared" si="132"/>
        <v>DI$126</v>
      </c>
      <c r="DJ149" s="203" t="str">
        <f t="shared" si="132"/>
        <v>DJ$126</v>
      </c>
      <c r="DK149" s="203" t="str">
        <f t="shared" si="132"/>
        <v>DK$126</v>
      </c>
      <c r="DL149" s="203" t="str">
        <f t="shared" si="132"/>
        <v>DL$126</v>
      </c>
    </row>
    <row r="150" spans="1:116" x14ac:dyDescent="0.4">
      <c r="B150" t="s">
        <v>332</v>
      </c>
      <c r="D150" t="s">
        <v>820</v>
      </c>
      <c r="E150" s="8" t="str">
        <f t="shared" si="80"/>
        <v>150 VOLLIST-EVP</v>
      </c>
      <c r="G150" s="136" t="s">
        <v>333</v>
      </c>
      <c r="H150" s="31"/>
      <c r="I150" s="73"/>
      <c r="J150" s="73"/>
      <c r="K150" s="39"/>
      <c r="L150" s="39"/>
      <c r="M150" s="39"/>
      <c r="N150" s="39"/>
      <c r="O150" s="39"/>
      <c r="P150" s="39"/>
      <c r="R150" s="38"/>
      <c r="S150" s="203" t="str">
        <f>ADDRESS(ROW(S112),COLUMN(S112),2)</f>
        <v>S$112</v>
      </c>
      <c r="T150" s="203" t="str">
        <f t="shared" ref="T150:AY150" si="133">ADDRESS(ROW(T107),COLUMN(T107),2)</f>
        <v>T$107</v>
      </c>
      <c r="U150" s="203" t="str">
        <f t="shared" si="133"/>
        <v>U$107</v>
      </c>
      <c r="V150" s="203" t="str">
        <f t="shared" si="133"/>
        <v>V$107</v>
      </c>
      <c r="W150" s="203" t="str">
        <f t="shared" si="133"/>
        <v>W$107</v>
      </c>
      <c r="X150" s="203" t="str">
        <f t="shared" si="133"/>
        <v>X$107</v>
      </c>
      <c r="Y150" s="203" t="str">
        <f t="shared" si="133"/>
        <v>Y$107</v>
      </c>
      <c r="Z150" s="203" t="str">
        <f t="shared" si="133"/>
        <v>Z$107</v>
      </c>
      <c r="AA150" s="203" t="str">
        <f t="shared" si="133"/>
        <v>AA$107</v>
      </c>
      <c r="AB150" s="203" t="str">
        <f t="shared" si="133"/>
        <v>AB$107</v>
      </c>
      <c r="AC150" s="203" t="str">
        <f t="shared" si="133"/>
        <v>AC$107</v>
      </c>
      <c r="AD150" s="203" t="str">
        <f t="shared" si="133"/>
        <v>AD$107</v>
      </c>
      <c r="AE150" s="203" t="str">
        <f t="shared" si="133"/>
        <v>AE$107</v>
      </c>
      <c r="AF150" s="203" t="str">
        <f t="shared" si="133"/>
        <v>AF$107</v>
      </c>
      <c r="AG150" s="203" t="str">
        <f t="shared" si="133"/>
        <v>AG$107</v>
      </c>
      <c r="AH150" s="203" t="str">
        <f t="shared" si="133"/>
        <v>AH$107</v>
      </c>
      <c r="AI150" s="203" t="str">
        <f t="shared" si="133"/>
        <v>AI$107</v>
      </c>
      <c r="AJ150" s="203" t="str">
        <f t="shared" si="133"/>
        <v>AJ$107</v>
      </c>
      <c r="AK150" s="203" t="str">
        <f t="shared" si="133"/>
        <v>AK$107</v>
      </c>
      <c r="AL150" s="203" t="str">
        <f t="shared" si="133"/>
        <v>AL$107</v>
      </c>
      <c r="AM150" s="203" t="str">
        <f t="shared" si="133"/>
        <v>AM$107</v>
      </c>
      <c r="AN150" s="203" t="str">
        <f t="shared" si="133"/>
        <v>AN$107</v>
      </c>
      <c r="AO150" s="203" t="str">
        <f t="shared" si="133"/>
        <v>AO$107</v>
      </c>
      <c r="AP150" s="203" t="str">
        <f t="shared" si="133"/>
        <v>AP$107</v>
      </c>
      <c r="AQ150" s="203" t="str">
        <f t="shared" si="133"/>
        <v>AQ$107</v>
      </c>
      <c r="AR150" s="203" t="str">
        <f t="shared" si="133"/>
        <v>AR$107</v>
      </c>
      <c r="AS150" s="203" t="str">
        <f t="shared" si="133"/>
        <v>AS$107</v>
      </c>
      <c r="AT150" s="203" t="str">
        <f t="shared" si="133"/>
        <v>AT$107</v>
      </c>
      <c r="AU150" s="203" t="str">
        <f t="shared" si="133"/>
        <v>AU$107</v>
      </c>
      <c r="AV150" s="203" t="str">
        <f t="shared" si="133"/>
        <v>AV$107</v>
      </c>
      <c r="AW150" s="203" t="str">
        <f t="shared" si="133"/>
        <v>AW$107</v>
      </c>
      <c r="AX150" s="203" t="str">
        <f t="shared" si="133"/>
        <v>AX$107</v>
      </c>
      <c r="AY150" s="203" t="str">
        <f t="shared" si="133"/>
        <v>AY$107</v>
      </c>
      <c r="AZ150" s="203" t="str">
        <f t="shared" ref="AZ150:CE150" si="134">ADDRESS(ROW(AZ107),COLUMN(AZ107),2)</f>
        <v>AZ$107</v>
      </c>
      <c r="BA150" s="203" t="str">
        <f t="shared" si="134"/>
        <v>BA$107</v>
      </c>
      <c r="BB150" s="203" t="str">
        <f t="shared" si="134"/>
        <v>BB$107</v>
      </c>
      <c r="BC150" s="203" t="str">
        <f t="shared" si="134"/>
        <v>BC$107</v>
      </c>
      <c r="BD150" s="203" t="str">
        <f t="shared" si="134"/>
        <v>BD$107</v>
      </c>
      <c r="BE150" s="203" t="str">
        <f t="shared" si="134"/>
        <v>BE$107</v>
      </c>
      <c r="BF150" s="203" t="str">
        <f t="shared" si="134"/>
        <v>BF$107</v>
      </c>
      <c r="BG150" s="203" t="str">
        <f t="shared" si="134"/>
        <v>BG$107</v>
      </c>
      <c r="BH150" s="203" t="str">
        <f t="shared" si="134"/>
        <v>BH$107</v>
      </c>
      <c r="BI150" s="203" t="str">
        <f t="shared" si="134"/>
        <v>BI$107</v>
      </c>
      <c r="BJ150" s="203" t="str">
        <f t="shared" si="134"/>
        <v>BJ$107</v>
      </c>
      <c r="BK150" s="203" t="str">
        <f t="shared" si="134"/>
        <v>BK$107</v>
      </c>
      <c r="BL150" s="203" t="str">
        <f t="shared" si="134"/>
        <v>BL$107</v>
      </c>
      <c r="BM150" s="203" t="str">
        <f t="shared" si="134"/>
        <v>BM$107</v>
      </c>
      <c r="BN150" s="203" t="str">
        <f t="shared" si="134"/>
        <v>BN$107</v>
      </c>
      <c r="BO150" s="203" t="str">
        <f t="shared" si="134"/>
        <v>BO$107</v>
      </c>
      <c r="BP150" s="203" t="str">
        <f t="shared" si="134"/>
        <v>BP$107</v>
      </c>
      <c r="BQ150" s="203" t="str">
        <f t="shared" si="134"/>
        <v>BQ$107</v>
      </c>
      <c r="BR150" s="203" t="str">
        <f t="shared" si="134"/>
        <v>BR$107</v>
      </c>
      <c r="BS150" s="203" t="str">
        <f t="shared" si="134"/>
        <v>BS$107</v>
      </c>
      <c r="BT150" s="203" t="str">
        <f t="shared" si="134"/>
        <v>BT$107</v>
      </c>
      <c r="BU150" s="203" t="str">
        <f t="shared" si="134"/>
        <v>BU$107</v>
      </c>
      <c r="BV150" s="203" t="str">
        <f t="shared" si="134"/>
        <v>BV$107</v>
      </c>
      <c r="BW150" s="203" t="str">
        <f t="shared" si="134"/>
        <v>BW$107</v>
      </c>
      <c r="BX150" s="203" t="str">
        <f t="shared" si="134"/>
        <v>BX$107</v>
      </c>
      <c r="BY150" s="203" t="str">
        <f t="shared" si="134"/>
        <v>BY$107</v>
      </c>
      <c r="BZ150" s="203" t="str">
        <f t="shared" si="134"/>
        <v>BZ$107</v>
      </c>
      <c r="CA150" s="203" t="str">
        <f t="shared" si="134"/>
        <v>CA$107</v>
      </c>
      <c r="CB150" s="203" t="str">
        <f t="shared" si="134"/>
        <v>CB$107</v>
      </c>
      <c r="CC150" s="203" t="str">
        <f t="shared" si="134"/>
        <v>CC$107</v>
      </c>
      <c r="CD150" s="203" t="str">
        <f t="shared" si="134"/>
        <v>CD$107</v>
      </c>
      <c r="CE150" s="203" t="str">
        <f t="shared" si="134"/>
        <v>CE$107</v>
      </c>
      <c r="CF150" s="203" t="str">
        <f t="shared" ref="CF150:CL150" si="135">ADDRESS(ROW(CF107),COLUMN(CF107),2)</f>
        <v>CF$107</v>
      </c>
      <c r="CG150" s="203" t="str">
        <f t="shared" si="135"/>
        <v>CG$107</v>
      </c>
      <c r="CH150" s="203" t="str">
        <f t="shared" si="135"/>
        <v>CH$107</v>
      </c>
      <c r="CI150" s="203" t="str">
        <f t="shared" si="135"/>
        <v>CI$107</v>
      </c>
      <c r="CJ150" s="203" t="str">
        <f t="shared" si="135"/>
        <v>CJ$107</v>
      </c>
      <c r="CK150" s="203" t="str">
        <f t="shared" si="135"/>
        <v>CK$107</v>
      </c>
      <c r="CL150" s="203" t="str">
        <f t="shared" si="135"/>
        <v>CL$107</v>
      </c>
      <c r="CN150" s="73"/>
      <c r="CO150" s="203" t="str">
        <f t="shared" ref="CO150:DL150" si="136">ADDRESS(ROW(CO107),COLUMN(CO107),2)</f>
        <v>CO$107</v>
      </c>
      <c r="CP150" s="203" t="str">
        <f t="shared" si="136"/>
        <v>CP$107</v>
      </c>
      <c r="CQ150" s="203" t="str">
        <f t="shared" si="136"/>
        <v>CQ$107</v>
      </c>
      <c r="CR150" s="203" t="str">
        <f t="shared" si="136"/>
        <v>CR$107</v>
      </c>
      <c r="CS150" s="203" t="str">
        <f t="shared" si="136"/>
        <v>CS$107</v>
      </c>
      <c r="CT150" s="203" t="str">
        <f t="shared" si="136"/>
        <v>CT$107</v>
      </c>
      <c r="CU150" s="203" t="str">
        <f t="shared" si="136"/>
        <v>CU$107</v>
      </c>
      <c r="CV150" s="203" t="str">
        <f t="shared" si="136"/>
        <v>CV$107</v>
      </c>
      <c r="CW150" s="203" t="str">
        <f t="shared" si="136"/>
        <v>CW$107</v>
      </c>
      <c r="CX150" s="203" t="str">
        <f t="shared" si="136"/>
        <v>CX$107</v>
      </c>
      <c r="CY150" s="203" t="str">
        <f t="shared" si="136"/>
        <v>CY$107</v>
      </c>
      <c r="CZ150" s="203" t="str">
        <f t="shared" si="136"/>
        <v>CZ$107</v>
      </c>
      <c r="DA150" s="203" t="str">
        <f t="shared" si="136"/>
        <v>DA$107</v>
      </c>
      <c r="DB150" s="203" t="str">
        <f t="shared" si="136"/>
        <v>DB$107</v>
      </c>
      <c r="DC150" s="203" t="str">
        <f t="shared" si="136"/>
        <v>DC$107</v>
      </c>
      <c r="DD150" s="203" t="str">
        <f t="shared" si="136"/>
        <v>DD$107</v>
      </c>
      <c r="DE150" s="203" t="str">
        <f t="shared" si="136"/>
        <v>DE$107</v>
      </c>
      <c r="DF150" s="203" t="str">
        <f t="shared" si="136"/>
        <v>DF$107</v>
      </c>
      <c r="DG150" s="203" t="str">
        <f t="shared" si="136"/>
        <v>DG$107</v>
      </c>
      <c r="DH150" s="203" t="str">
        <f t="shared" si="136"/>
        <v>DH$107</v>
      </c>
      <c r="DI150" s="203" t="str">
        <f t="shared" si="136"/>
        <v>DI$107</v>
      </c>
      <c r="DJ150" s="203" t="str">
        <f t="shared" si="136"/>
        <v>DJ$107</v>
      </c>
      <c r="DK150" s="203" t="str">
        <f t="shared" si="136"/>
        <v>DK$107</v>
      </c>
      <c r="DL150" s="203" t="str">
        <f t="shared" si="136"/>
        <v>DL$107</v>
      </c>
    </row>
    <row r="151" spans="1:116" x14ac:dyDescent="0.4">
      <c r="B151" t="s">
        <v>332</v>
      </c>
      <c r="D151" t="s">
        <v>820</v>
      </c>
      <c r="E151" s="8" t="str">
        <f t="shared" si="80"/>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820</v>
      </c>
      <c r="E152" s="8" t="str">
        <f t="shared" si="80"/>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820</v>
      </c>
      <c r="E153" s="8" t="str">
        <f t="shared" si="80"/>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820</v>
      </c>
      <c r="E154" s="8" t="str">
        <f t="shared" si="80"/>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820</v>
      </c>
      <c r="E155" s="8" t="str">
        <f t="shared" si="80"/>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37">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37"/>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37"/>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si="137"/>
        <v>177 AD-EV</v>
      </c>
      <c r="G177" s="129" t="str">
        <f ca="1">OFFSET(G177,ROW(G187)-ROW(G177),0)</f>
        <v># of assets</v>
      </c>
      <c r="H177" s="31"/>
      <c r="I177" s="73"/>
      <c r="J177" s="73"/>
      <c r="K177" s="38">
        <f t="shared" ref="K177:P177" si="138">SUMIF($3:$3,K$2,177:177)</f>
        <v>10000</v>
      </c>
      <c r="L177" s="32">
        <f t="shared" si="138"/>
        <v>20000</v>
      </c>
      <c r="M177" s="38">
        <f t="shared" si="138"/>
        <v>20000</v>
      </c>
      <c r="N177" s="38">
        <f t="shared" si="138"/>
        <v>20000</v>
      </c>
      <c r="O177" s="38">
        <f t="shared" si="138"/>
        <v>20000</v>
      </c>
      <c r="P177" s="38">
        <f t="shared" si="138"/>
        <v>20000</v>
      </c>
      <c r="R177" s="38"/>
      <c r="S177" s="38">
        <f t="shared" ref="S177:AX177" si="139">-S175/S176</f>
        <v>833.33333333333337</v>
      </c>
      <c r="T177" s="38">
        <f t="shared" si="139"/>
        <v>833.33333333333337</v>
      </c>
      <c r="U177" s="38">
        <f t="shared" si="139"/>
        <v>833.33333333333337</v>
      </c>
      <c r="V177" s="38">
        <f t="shared" si="139"/>
        <v>833.33333333333337</v>
      </c>
      <c r="W177" s="38">
        <f t="shared" si="139"/>
        <v>833.33333333333337</v>
      </c>
      <c r="X177" s="38">
        <f t="shared" si="139"/>
        <v>833.33333333333337</v>
      </c>
      <c r="Y177" s="38">
        <f t="shared" si="139"/>
        <v>833.33333333333337</v>
      </c>
      <c r="Z177" s="38">
        <f t="shared" si="139"/>
        <v>833.33333333333337</v>
      </c>
      <c r="AA177" s="38">
        <f t="shared" si="139"/>
        <v>833.33333333333337</v>
      </c>
      <c r="AB177" s="38">
        <f t="shared" si="139"/>
        <v>833.33333333333337</v>
      </c>
      <c r="AC177" s="38">
        <f t="shared" si="139"/>
        <v>833.33333333333337</v>
      </c>
      <c r="AD177" s="38">
        <f t="shared" si="139"/>
        <v>833.33333333333337</v>
      </c>
      <c r="AE177" s="38">
        <f t="shared" si="139"/>
        <v>1666.6666666666667</v>
      </c>
      <c r="AF177" s="38">
        <f t="shared" si="139"/>
        <v>1666.6666666666667</v>
      </c>
      <c r="AG177" s="38">
        <f t="shared" si="139"/>
        <v>1666.6666666666667</v>
      </c>
      <c r="AH177" s="38">
        <f t="shared" si="139"/>
        <v>1666.6666666666667</v>
      </c>
      <c r="AI177" s="38">
        <f t="shared" si="139"/>
        <v>1666.6666666666667</v>
      </c>
      <c r="AJ177" s="38">
        <f t="shared" si="139"/>
        <v>1666.6666666666667</v>
      </c>
      <c r="AK177" s="38">
        <f t="shared" si="139"/>
        <v>1666.6666666666667</v>
      </c>
      <c r="AL177" s="38">
        <f t="shared" si="139"/>
        <v>1666.6666666666667</v>
      </c>
      <c r="AM177" s="38">
        <f t="shared" si="139"/>
        <v>1666.6666666666667</v>
      </c>
      <c r="AN177" s="38">
        <f t="shared" si="139"/>
        <v>1666.6666666666667</v>
      </c>
      <c r="AO177" s="38">
        <f t="shared" si="139"/>
        <v>1666.6666666666667</v>
      </c>
      <c r="AP177" s="38">
        <f t="shared" si="139"/>
        <v>1666.6666666666667</v>
      </c>
      <c r="AQ177" s="38">
        <f t="shared" si="139"/>
        <v>1666.6666666666667</v>
      </c>
      <c r="AR177" s="38">
        <f t="shared" si="139"/>
        <v>1666.6666666666667</v>
      </c>
      <c r="AS177" s="38">
        <f t="shared" si="139"/>
        <v>1666.6666666666667</v>
      </c>
      <c r="AT177" s="38">
        <f t="shared" si="139"/>
        <v>1666.6666666666667</v>
      </c>
      <c r="AU177" s="38">
        <f t="shared" si="139"/>
        <v>1666.6666666666667</v>
      </c>
      <c r="AV177" s="38">
        <f t="shared" si="139"/>
        <v>1666.6666666666667</v>
      </c>
      <c r="AW177" s="38">
        <f t="shared" si="139"/>
        <v>1666.6666666666667</v>
      </c>
      <c r="AX177" s="38">
        <f t="shared" si="139"/>
        <v>1666.6666666666667</v>
      </c>
      <c r="AY177" s="38">
        <f t="shared" ref="AY177:CD177" si="140">-AY175/AY176</f>
        <v>1666.6666666666667</v>
      </c>
      <c r="AZ177" s="38">
        <f t="shared" si="140"/>
        <v>1666.6666666666667</v>
      </c>
      <c r="BA177" s="38">
        <f t="shared" si="140"/>
        <v>1666.6666666666667</v>
      </c>
      <c r="BB177" s="38">
        <f t="shared" si="140"/>
        <v>1666.6666666666667</v>
      </c>
      <c r="BC177" s="38">
        <f t="shared" si="140"/>
        <v>1666.6666666666667</v>
      </c>
      <c r="BD177" s="38">
        <f t="shared" si="140"/>
        <v>1666.6666666666667</v>
      </c>
      <c r="BE177" s="38">
        <f t="shared" si="140"/>
        <v>1666.6666666666667</v>
      </c>
      <c r="BF177" s="38">
        <f t="shared" si="140"/>
        <v>1666.6666666666667</v>
      </c>
      <c r="BG177" s="38">
        <f t="shared" si="140"/>
        <v>1666.6666666666667</v>
      </c>
      <c r="BH177" s="38">
        <f t="shared" si="140"/>
        <v>1666.6666666666667</v>
      </c>
      <c r="BI177" s="38">
        <f t="shared" si="140"/>
        <v>1666.6666666666667</v>
      </c>
      <c r="BJ177" s="38">
        <f t="shared" si="140"/>
        <v>1666.6666666666667</v>
      </c>
      <c r="BK177" s="38">
        <f t="shared" si="140"/>
        <v>1666.6666666666667</v>
      </c>
      <c r="BL177" s="38">
        <f t="shared" si="140"/>
        <v>1666.6666666666667</v>
      </c>
      <c r="BM177" s="38">
        <f t="shared" si="140"/>
        <v>1666.6666666666667</v>
      </c>
      <c r="BN177" s="38">
        <f t="shared" si="140"/>
        <v>1666.6666666666667</v>
      </c>
      <c r="BO177" s="38">
        <f t="shared" si="140"/>
        <v>1666.6666666666667</v>
      </c>
      <c r="BP177" s="38">
        <f t="shared" si="140"/>
        <v>1666.6666666666667</v>
      </c>
      <c r="BQ177" s="38">
        <f t="shared" si="140"/>
        <v>1666.6666666666667</v>
      </c>
      <c r="BR177" s="38">
        <f t="shared" si="140"/>
        <v>1666.6666666666667</v>
      </c>
      <c r="BS177" s="38">
        <f t="shared" si="140"/>
        <v>1666.6666666666667</v>
      </c>
      <c r="BT177" s="38">
        <f t="shared" si="140"/>
        <v>1666.6666666666667</v>
      </c>
      <c r="BU177" s="38">
        <f t="shared" si="140"/>
        <v>1666.6666666666667</v>
      </c>
      <c r="BV177" s="38">
        <f t="shared" si="140"/>
        <v>1666.6666666666667</v>
      </c>
      <c r="BW177" s="38">
        <f t="shared" si="140"/>
        <v>1666.6666666666667</v>
      </c>
      <c r="BX177" s="38">
        <f t="shared" si="140"/>
        <v>1666.6666666666667</v>
      </c>
      <c r="BY177" s="38">
        <f t="shared" si="140"/>
        <v>1666.6666666666667</v>
      </c>
      <c r="BZ177" s="38">
        <f t="shared" si="140"/>
        <v>1666.6666666666667</v>
      </c>
      <c r="CA177" s="38">
        <f t="shared" si="140"/>
        <v>1666.6666666666667</v>
      </c>
      <c r="CB177" s="38">
        <f t="shared" si="140"/>
        <v>1666.6666666666667</v>
      </c>
      <c r="CC177" s="38">
        <f t="shared" si="140"/>
        <v>1666.6666666666667</v>
      </c>
      <c r="CD177" s="38">
        <f t="shared" si="140"/>
        <v>1666.6666666666667</v>
      </c>
      <c r="CE177" s="38">
        <f t="shared" ref="CE177:DJ177" si="141">-CE175/CE176</f>
        <v>1666.6666666666667</v>
      </c>
      <c r="CF177" s="38">
        <f t="shared" si="141"/>
        <v>1666.6666666666667</v>
      </c>
      <c r="CG177" s="38">
        <f t="shared" si="141"/>
        <v>1666.6666666666667</v>
      </c>
      <c r="CH177" s="38">
        <f t="shared" si="141"/>
        <v>1666.6666666666667</v>
      </c>
      <c r="CI177" s="38">
        <f t="shared" si="141"/>
        <v>1666.6666666666667</v>
      </c>
      <c r="CJ177" s="38">
        <f t="shared" si="141"/>
        <v>1666.6666666666667</v>
      </c>
      <c r="CK177" s="38">
        <f t="shared" si="141"/>
        <v>1666.6666666666667</v>
      </c>
      <c r="CL177" s="38">
        <f t="shared" si="141"/>
        <v>1666.6666666666667</v>
      </c>
      <c r="CM177" s="38" t="e">
        <f t="shared" si="141"/>
        <v>#DIV/0!</v>
      </c>
      <c r="CN177" s="38" t="e">
        <f t="shared" si="141"/>
        <v>#DIV/0!</v>
      </c>
      <c r="CO177" s="38" t="e">
        <f t="shared" si="141"/>
        <v>#N/A</v>
      </c>
      <c r="CP177" s="38" t="e">
        <f t="shared" si="141"/>
        <v>#N/A</v>
      </c>
      <c r="CQ177" s="38" t="e">
        <f t="shared" si="141"/>
        <v>#N/A</v>
      </c>
      <c r="CR177" s="38" t="e">
        <f t="shared" si="141"/>
        <v>#N/A</v>
      </c>
      <c r="CS177" s="38" t="e">
        <f t="shared" si="141"/>
        <v>#N/A</v>
      </c>
      <c r="CT177" s="38" t="e">
        <f t="shared" si="141"/>
        <v>#N/A</v>
      </c>
      <c r="CU177" s="38" t="e">
        <f t="shared" si="141"/>
        <v>#N/A</v>
      </c>
      <c r="CV177" s="38" t="e">
        <f t="shared" si="141"/>
        <v>#N/A</v>
      </c>
      <c r="CW177" s="38" t="e">
        <f t="shared" si="141"/>
        <v>#N/A</v>
      </c>
      <c r="CX177" s="38" t="e">
        <f t="shared" si="141"/>
        <v>#N/A</v>
      </c>
      <c r="CY177" s="38" t="e">
        <f t="shared" si="141"/>
        <v>#N/A</v>
      </c>
      <c r="CZ177" s="38" t="e">
        <f t="shared" si="141"/>
        <v>#N/A</v>
      </c>
      <c r="DA177" s="38" t="e">
        <f t="shared" si="141"/>
        <v>#N/A</v>
      </c>
      <c r="DB177" s="38" t="e">
        <f t="shared" si="141"/>
        <v>#N/A</v>
      </c>
      <c r="DC177" s="38" t="e">
        <f t="shared" si="141"/>
        <v>#N/A</v>
      </c>
      <c r="DD177" s="38" t="e">
        <f t="shared" si="141"/>
        <v>#N/A</v>
      </c>
      <c r="DE177" s="38" t="e">
        <f t="shared" si="141"/>
        <v>#N/A</v>
      </c>
      <c r="DF177" s="38" t="e">
        <f t="shared" si="141"/>
        <v>#N/A</v>
      </c>
      <c r="DG177" s="38" t="e">
        <f t="shared" si="141"/>
        <v>#N/A</v>
      </c>
      <c r="DH177" s="38" t="e">
        <f t="shared" si="141"/>
        <v>#N/A</v>
      </c>
      <c r="DI177" s="38" t="e">
        <f t="shared" si="141"/>
        <v>#N/A</v>
      </c>
      <c r="DJ177" s="38" t="e">
        <f t="shared" si="141"/>
        <v>#N/A</v>
      </c>
      <c r="DK177" s="38" t="e">
        <f t="shared" ref="DK177:EP177" si="142">-DK175/DK176</f>
        <v>#N/A</v>
      </c>
      <c r="DL177" s="38" t="e">
        <f t="shared" si="142"/>
        <v>#N/A</v>
      </c>
    </row>
    <row r="178" spans="1:116" x14ac:dyDescent="0.4">
      <c r="B178" t="s">
        <v>332</v>
      </c>
      <c r="D178" t="s">
        <v>259</v>
      </c>
      <c r="E178" s="8" t="str">
        <f t="shared" si="137"/>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si="137"/>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37"/>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37"/>
        <v>181 AD-EV</v>
      </c>
      <c r="G181" s="136" t="s">
        <v>333</v>
      </c>
      <c r="H181" s="31"/>
      <c r="I181" s="73"/>
      <c r="J181" s="73"/>
      <c r="K181" s="58"/>
      <c r="L181" s="58"/>
      <c r="M181" s="58"/>
      <c r="N181" s="58"/>
      <c r="O181" s="58"/>
      <c r="P181" s="58"/>
      <c r="R181" s="33"/>
      <c r="S181" s="203" t="str">
        <f t="shared" ref="S181:AX181" si="143">ADDRESS(ROW(S177),COLUMN(S177),2)</f>
        <v>S$177</v>
      </c>
      <c r="T181" s="203" t="str">
        <f t="shared" si="143"/>
        <v>T$177</v>
      </c>
      <c r="U181" s="203" t="str">
        <f t="shared" si="143"/>
        <v>U$177</v>
      </c>
      <c r="V181" s="203" t="str">
        <f t="shared" si="143"/>
        <v>V$177</v>
      </c>
      <c r="W181" s="203" t="str">
        <f t="shared" si="143"/>
        <v>W$177</v>
      </c>
      <c r="X181" s="203" t="str">
        <f t="shared" si="143"/>
        <v>X$177</v>
      </c>
      <c r="Y181" s="203" t="str">
        <f t="shared" si="143"/>
        <v>Y$177</v>
      </c>
      <c r="Z181" s="203" t="str">
        <f t="shared" si="143"/>
        <v>Z$177</v>
      </c>
      <c r="AA181" s="203" t="str">
        <f t="shared" si="143"/>
        <v>AA$177</v>
      </c>
      <c r="AB181" s="203" t="str">
        <f t="shared" si="143"/>
        <v>AB$177</v>
      </c>
      <c r="AC181" s="203" t="str">
        <f t="shared" si="143"/>
        <v>AC$177</v>
      </c>
      <c r="AD181" s="203" t="str">
        <f t="shared" si="143"/>
        <v>AD$177</v>
      </c>
      <c r="AE181" s="203" t="str">
        <f t="shared" si="143"/>
        <v>AE$177</v>
      </c>
      <c r="AF181" s="203" t="str">
        <f t="shared" si="143"/>
        <v>AF$177</v>
      </c>
      <c r="AG181" s="203" t="str">
        <f t="shared" si="143"/>
        <v>AG$177</v>
      </c>
      <c r="AH181" s="203" t="str">
        <f t="shared" si="143"/>
        <v>AH$177</v>
      </c>
      <c r="AI181" s="203" t="str">
        <f t="shared" si="143"/>
        <v>AI$177</v>
      </c>
      <c r="AJ181" s="203" t="str">
        <f t="shared" si="143"/>
        <v>AJ$177</v>
      </c>
      <c r="AK181" s="203" t="str">
        <f t="shared" si="143"/>
        <v>AK$177</v>
      </c>
      <c r="AL181" s="203" t="str">
        <f t="shared" si="143"/>
        <v>AL$177</v>
      </c>
      <c r="AM181" s="203" t="str">
        <f t="shared" si="143"/>
        <v>AM$177</v>
      </c>
      <c r="AN181" s="203" t="str">
        <f t="shared" si="143"/>
        <v>AN$177</v>
      </c>
      <c r="AO181" s="203" t="str">
        <f t="shared" si="143"/>
        <v>AO$177</v>
      </c>
      <c r="AP181" s="203" t="str">
        <f t="shared" si="143"/>
        <v>AP$177</v>
      </c>
      <c r="AQ181" s="203" t="str">
        <f t="shared" si="143"/>
        <v>AQ$177</v>
      </c>
      <c r="AR181" s="203" t="str">
        <f t="shared" si="143"/>
        <v>AR$177</v>
      </c>
      <c r="AS181" s="203" t="str">
        <f t="shared" si="143"/>
        <v>AS$177</v>
      </c>
      <c r="AT181" s="203" t="str">
        <f t="shared" si="143"/>
        <v>AT$177</v>
      </c>
      <c r="AU181" s="203" t="str">
        <f t="shared" si="143"/>
        <v>AU$177</v>
      </c>
      <c r="AV181" s="203" t="str">
        <f t="shared" si="143"/>
        <v>AV$177</v>
      </c>
      <c r="AW181" s="203" t="str">
        <f t="shared" si="143"/>
        <v>AW$177</v>
      </c>
      <c r="AX181" s="203" t="str">
        <f t="shared" si="143"/>
        <v>AX$177</v>
      </c>
      <c r="AY181" s="203" t="str">
        <f t="shared" ref="AY181:CD181" si="144">ADDRESS(ROW(AY177),COLUMN(AY177),2)</f>
        <v>AY$177</v>
      </c>
      <c r="AZ181" s="203" t="str">
        <f t="shared" si="144"/>
        <v>AZ$177</v>
      </c>
      <c r="BA181" s="203" t="str">
        <f t="shared" si="144"/>
        <v>BA$177</v>
      </c>
      <c r="BB181" s="203" t="str">
        <f t="shared" si="144"/>
        <v>BB$177</v>
      </c>
      <c r="BC181" s="203" t="str">
        <f t="shared" si="144"/>
        <v>BC$177</v>
      </c>
      <c r="BD181" s="203" t="str">
        <f t="shared" si="144"/>
        <v>BD$177</v>
      </c>
      <c r="BE181" s="203" t="str">
        <f t="shared" si="144"/>
        <v>BE$177</v>
      </c>
      <c r="BF181" s="203" t="str">
        <f t="shared" si="144"/>
        <v>BF$177</v>
      </c>
      <c r="BG181" s="203" t="str">
        <f t="shared" si="144"/>
        <v>BG$177</v>
      </c>
      <c r="BH181" s="203" t="str">
        <f t="shared" si="144"/>
        <v>BH$177</v>
      </c>
      <c r="BI181" s="203" t="str">
        <f t="shared" si="144"/>
        <v>BI$177</v>
      </c>
      <c r="BJ181" s="203" t="str">
        <f t="shared" si="144"/>
        <v>BJ$177</v>
      </c>
      <c r="BK181" s="203" t="str">
        <f t="shared" si="144"/>
        <v>BK$177</v>
      </c>
      <c r="BL181" s="203" t="str">
        <f t="shared" si="144"/>
        <v>BL$177</v>
      </c>
      <c r="BM181" s="203" t="str">
        <f t="shared" si="144"/>
        <v>BM$177</v>
      </c>
      <c r="BN181" s="203" t="str">
        <f t="shared" si="144"/>
        <v>BN$177</v>
      </c>
      <c r="BO181" s="203" t="str">
        <f t="shared" si="144"/>
        <v>BO$177</v>
      </c>
      <c r="BP181" s="203" t="str">
        <f t="shared" si="144"/>
        <v>BP$177</v>
      </c>
      <c r="BQ181" s="203" t="str">
        <f t="shared" si="144"/>
        <v>BQ$177</v>
      </c>
      <c r="BR181" s="203" t="str">
        <f t="shared" si="144"/>
        <v>BR$177</v>
      </c>
      <c r="BS181" s="203" t="str">
        <f t="shared" si="144"/>
        <v>BS$177</v>
      </c>
      <c r="BT181" s="203" t="str">
        <f t="shared" si="144"/>
        <v>BT$177</v>
      </c>
      <c r="BU181" s="203" t="str">
        <f t="shared" si="144"/>
        <v>BU$177</v>
      </c>
      <c r="BV181" s="203" t="str">
        <f t="shared" si="144"/>
        <v>BV$177</v>
      </c>
      <c r="BW181" s="203" t="str">
        <f t="shared" si="144"/>
        <v>BW$177</v>
      </c>
      <c r="BX181" s="203" t="str">
        <f t="shared" si="144"/>
        <v>BX$177</v>
      </c>
      <c r="BY181" s="203" t="str">
        <f t="shared" si="144"/>
        <v>BY$177</v>
      </c>
      <c r="BZ181" s="203" t="str">
        <f t="shared" si="144"/>
        <v>BZ$177</v>
      </c>
      <c r="CA181" s="203" t="str">
        <f t="shared" si="144"/>
        <v>CA$177</v>
      </c>
      <c r="CB181" s="203" t="str">
        <f t="shared" si="144"/>
        <v>CB$177</v>
      </c>
      <c r="CC181" s="203" t="str">
        <f t="shared" si="144"/>
        <v>CC$177</v>
      </c>
      <c r="CD181" s="203" t="str">
        <f t="shared" si="144"/>
        <v>CD$177</v>
      </c>
      <c r="CE181" s="203" t="str">
        <f t="shared" ref="CE181:CL181" si="145">ADDRESS(ROW(CE177),COLUMN(CE177),2)</f>
        <v>CE$177</v>
      </c>
      <c r="CF181" s="203" t="str">
        <f t="shared" si="145"/>
        <v>CF$177</v>
      </c>
      <c r="CG181" s="203" t="str">
        <f t="shared" si="145"/>
        <v>CG$177</v>
      </c>
      <c r="CH181" s="203" t="str">
        <f t="shared" si="145"/>
        <v>CH$177</v>
      </c>
      <c r="CI181" s="203" t="str">
        <f t="shared" si="145"/>
        <v>CI$177</v>
      </c>
      <c r="CJ181" s="203" t="str">
        <f t="shared" si="145"/>
        <v>CJ$177</v>
      </c>
      <c r="CK181" s="203" t="str">
        <f t="shared" si="145"/>
        <v>CK$177</v>
      </c>
      <c r="CL181" s="203" t="str">
        <f t="shared" si="145"/>
        <v>CL$177</v>
      </c>
      <c r="CN181" s="73"/>
      <c r="CO181" s="203" t="str">
        <f t="shared" ref="CO181:DL181" si="146">ADDRESS(ROW(CO177),COLUMN(CO177),2)</f>
        <v>CO$177</v>
      </c>
      <c r="CP181" s="203" t="str">
        <f t="shared" si="146"/>
        <v>CP$177</v>
      </c>
      <c r="CQ181" s="203" t="str">
        <f t="shared" si="146"/>
        <v>CQ$177</v>
      </c>
      <c r="CR181" s="203" t="str">
        <f t="shared" si="146"/>
        <v>CR$177</v>
      </c>
      <c r="CS181" s="203" t="str">
        <f t="shared" si="146"/>
        <v>CS$177</v>
      </c>
      <c r="CT181" s="203" t="str">
        <f t="shared" si="146"/>
        <v>CT$177</v>
      </c>
      <c r="CU181" s="203" t="str">
        <f t="shared" si="146"/>
        <v>CU$177</v>
      </c>
      <c r="CV181" s="203" t="str">
        <f t="shared" si="146"/>
        <v>CV$177</v>
      </c>
      <c r="CW181" s="203" t="str">
        <f t="shared" si="146"/>
        <v>CW$177</v>
      </c>
      <c r="CX181" s="203" t="str">
        <f t="shared" si="146"/>
        <v>CX$177</v>
      </c>
      <c r="CY181" s="203" t="str">
        <f t="shared" si="146"/>
        <v>CY$177</v>
      </c>
      <c r="CZ181" s="203" t="str">
        <f t="shared" si="146"/>
        <v>CZ$177</v>
      </c>
      <c r="DA181" s="203" t="str">
        <f t="shared" si="146"/>
        <v>DA$177</v>
      </c>
      <c r="DB181" s="203" t="str">
        <f t="shared" si="146"/>
        <v>DB$177</v>
      </c>
      <c r="DC181" s="203" t="str">
        <f t="shared" si="146"/>
        <v>DC$177</v>
      </c>
      <c r="DD181" s="203" t="str">
        <f t="shared" si="146"/>
        <v>DD$177</v>
      </c>
      <c r="DE181" s="203" t="str">
        <f t="shared" si="146"/>
        <v>DE$177</v>
      </c>
      <c r="DF181" s="203" t="str">
        <f t="shared" si="146"/>
        <v>DF$177</v>
      </c>
      <c r="DG181" s="203" t="str">
        <f t="shared" si="146"/>
        <v>DG$177</v>
      </c>
      <c r="DH181" s="203" t="str">
        <f t="shared" si="146"/>
        <v>DH$177</v>
      </c>
      <c r="DI181" s="203" t="str">
        <f t="shared" si="146"/>
        <v>DI$177</v>
      </c>
      <c r="DJ181" s="203" t="str">
        <f t="shared" si="146"/>
        <v>DJ$177</v>
      </c>
      <c r="DK181" s="203" t="str">
        <f t="shared" si="146"/>
        <v>DK$177</v>
      </c>
      <c r="DL181" s="203" t="str">
        <f t="shared" si="146"/>
        <v>DL$177</v>
      </c>
    </row>
    <row r="182" spans="1:116" x14ac:dyDescent="0.4">
      <c r="B182" t="s">
        <v>332</v>
      </c>
      <c r="D182" t="s">
        <v>259</v>
      </c>
      <c r="E182" s="8" t="str">
        <f t="shared" si="137"/>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si="137"/>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37"/>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37"/>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4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47"/>
        <v>190 TAM-ER</v>
      </c>
      <c r="F190" s="27"/>
      <c r="G190" s="126" t="s">
        <v>63</v>
      </c>
      <c r="H190" s="27"/>
      <c r="J190" s="180">
        <v>100</v>
      </c>
      <c r="K190" s="33">
        <f t="shared" ref="K190:P190" si="148">SUMIF($4:$4,K$2,190:190)</f>
        <v>105.11618978817329</v>
      </c>
      <c r="L190" s="33">
        <f t="shared" si="148"/>
        <v>110.49413355583269</v>
      </c>
      <c r="M190" s="33">
        <f t="shared" si="148"/>
        <v>116.14722313334676</v>
      </c>
      <c r="N190" s="33">
        <f t="shared" si="148"/>
        <v>122.08953550254191</v>
      </c>
      <c r="O190" s="33">
        <f t="shared" si="148"/>
        <v>128.33586785035118</v>
      </c>
      <c r="P190" s="33">
        <f t="shared" si="148"/>
        <v>134.9017744158744</v>
      </c>
      <c r="R190" s="181" cm="1">
        <f t="array" ref="R190">INDEX($J:$P,ROW(),MATCH(R$3,$J$2:$P$2,0))</f>
        <v>100</v>
      </c>
      <c r="S190" s="181">
        <f t="shared" ref="S190:AX190" si="149">R190*(1+S191)</f>
        <v>100.41666666666667</v>
      </c>
      <c r="T190" s="181">
        <f t="shared" si="149"/>
        <v>100.83506944444444</v>
      </c>
      <c r="U190" s="181">
        <f t="shared" si="149"/>
        <v>101.25521556712962</v>
      </c>
      <c r="V190" s="181">
        <f t="shared" si="149"/>
        <v>101.67711229865932</v>
      </c>
      <c r="W190" s="181">
        <f t="shared" si="149"/>
        <v>102.10076693323707</v>
      </c>
      <c r="X190" s="181">
        <f t="shared" si="149"/>
        <v>102.52618679545888</v>
      </c>
      <c r="Y190" s="181">
        <f t="shared" si="149"/>
        <v>102.95337924043996</v>
      </c>
      <c r="Z190" s="181">
        <f t="shared" si="149"/>
        <v>103.38235165394178</v>
      </c>
      <c r="AA190" s="181">
        <f t="shared" si="149"/>
        <v>103.81311145249987</v>
      </c>
      <c r="AB190" s="181">
        <f t="shared" si="149"/>
        <v>104.24566608355195</v>
      </c>
      <c r="AC190" s="181">
        <f t="shared" si="149"/>
        <v>104.68002302556675</v>
      </c>
      <c r="AD190" s="181">
        <f t="shared" si="149"/>
        <v>105.11618978817329</v>
      </c>
      <c r="AE190" s="181">
        <f t="shared" si="149"/>
        <v>105.55417391229068</v>
      </c>
      <c r="AF190" s="181">
        <f t="shared" si="149"/>
        <v>105.99398297025856</v>
      </c>
      <c r="AG190" s="181">
        <f t="shared" si="149"/>
        <v>106.43562456596797</v>
      </c>
      <c r="AH190" s="181">
        <f t="shared" si="149"/>
        <v>106.87910633499284</v>
      </c>
      <c r="AI190" s="181">
        <f t="shared" si="149"/>
        <v>107.32443594472197</v>
      </c>
      <c r="AJ190" s="181">
        <f t="shared" si="149"/>
        <v>107.77162109449165</v>
      </c>
      <c r="AK190" s="181">
        <f t="shared" si="149"/>
        <v>108.2206695157187</v>
      </c>
      <c r="AL190" s="181">
        <f t="shared" si="149"/>
        <v>108.67158897203419</v>
      </c>
      <c r="AM190" s="181">
        <f t="shared" si="149"/>
        <v>109.12438725941766</v>
      </c>
      <c r="AN190" s="181">
        <f t="shared" si="149"/>
        <v>109.5790722063319</v>
      </c>
      <c r="AO190" s="181">
        <f t="shared" si="149"/>
        <v>110.03565167385828</v>
      </c>
      <c r="AP190" s="181">
        <f t="shared" si="149"/>
        <v>110.49413355583269</v>
      </c>
      <c r="AQ190" s="181">
        <f t="shared" si="149"/>
        <v>110.95452577898199</v>
      </c>
      <c r="AR190" s="181">
        <f t="shared" si="149"/>
        <v>111.41683630306107</v>
      </c>
      <c r="AS190" s="181">
        <f t="shared" si="149"/>
        <v>111.88107312099049</v>
      </c>
      <c r="AT190" s="181">
        <f t="shared" si="149"/>
        <v>112.34724425899462</v>
      </c>
      <c r="AU190" s="181">
        <f t="shared" si="149"/>
        <v>112.81535777674043</v>
      </c>
      <c r="AV190" s="181">
        <f t="shared" si="149"/>
        <v>113.28542176747685</v>
      </c>
      <c r="AW190" s="181">
        <f t="shared" si="149"/>
        <v>113.75744435817467</v>
      </c>
      <c r="AX190" s="181">
        <f t="shared" si="149"/>
        <v>114.23143370966706</v>
      </c>
      <c r="AY190" s="181">
        <f t="shared" ref="AY190:CD190" si="150">AX190*(1+AY191)</f>
        <v>114.70739801679066</v>
      </c>
      <c r="AZ190" s="181">
        <f t="shared" si="150"/>
        <v>115.18534550852729</v>
      </c>
      <c r="BA190" s="181">
        <f t="shared" si="150"/>
        <v>115.66528444814615</v>
      </c>
      <c r="BB190" s="181">
        <f t="shared" si="150"/>
        <v>116.14722313334676</v>
      </c>
      <c r="BC190" s="181">
        <f t="shared" si="150"/>
        <v>116.63116989640237</v>
      </c>
      <c r="BD190" s="181">
        <f t="shared" si="150"/>
        <v>117.11713310430405</v>
      </c>
      <c r="BE190" s="181">
        <f t="shared" si="150"/>
        <v>117.60512115890531</v>
      </c>
      <c r="BF190" s="181">
        <f t="shared" si="150"/>
        <v>118.09514249706741</v>
      </c>
      <c r="BG190" s="181">
        <f t="shared" si="150"/>
        <v>118.5872055908052</v>
      </c>
      <c r="BH190" s="181">
        <f t="shared" si="150"/>
        <v>119.08131894743354</v>
      </c>
      <c r="BI190" s="181">
        <f t="shared" si="150"/>
        <v>119.57749110971452</v>
      </c>
      <c r="BJ190" s="181">
        <f t="shared" si="150"/>
        <v>120.07573065600499</v>
      </c>
      <c r="BK190" s="181">
        <f t="shared" si="150"/>
        <v>120.57604620040502</v>
      </c>
      <c r="BL190" s="181">
        <f t="shared" si="150"/>
        <v>121.0784463929067</v>
      </c>
      <c r="BM190" s="181">
        <f t="shared" si="150"/>
        <v>121.5829399195438</v>
      </c>
      <c r="BN190" s="181">
        <f t="shared" si="150"/>
        <v>122.08953550254191</v>
      </c>
      <c r="BO190" s="181">
        <f t="shared" si="150"/>
        <v>122.59824190046916</v>
      </c>
      <c r="BP190" s="181">
        <f t="shared" si="150"/>
        <v>123.10906790838779</v>
      </c>
      <c r="BQ190" s="181">
        <f t="shared" si="150"/>
        <v>123.62202235800606</v>
      </c>
      <c r="BR190" s="181">
        <f t="shared" si="150"/>
        <v>124.13711411783109</v>
      </c>
      <c r="BS190" s="181">
        <f t="shared" si="150"/>
        <v>124.65435209332205</v>
      </c>
      <c r="BT190" s="181">
        <f t="shared" si="150"/>
        <v>125.17374522704422</v>
      </c>
      <c r="BU190" s="181">
        <f t="shared" si="150"/>
        <v>125.69530249882357</v>
      </c>
      <c r="BV190" s="181">
        <f t="shared" si="150"/>
        <v>126.219032925902</v>
      </c>
      <c r="BW190" s="181">
        <f t="shared" si="150"/>
        <v>126.74494556309325</v>
      </c>
      <c r="BX190" s="181">
        <f t="shared" si="150"/>
        <v>127.27304950293947</v>
      </c>
      <c r="BY190" s="181">
        <f t="shared" si="150"/>
        <v>127.80335387586838</v>
      </c>
      <c r="BZ190" s="181">
        <f t="shared" si="150"/>
        <v>128.33586785035118</v>
      </c>
      <c r="CA190" s="181">
        <f t="shared" si="150"/>
        <v>128.87060063306097</v>
      </c>
      <c r="CB190" s="181">
        <f t="shared" si="150"/>
        <v>129.40756146903206</v>
      </c>
      <c r="CC190" s="181">
        <f t="shared" si="150"/>
        <v>129.94675964181968</v>
      </c>
      <c r="CD190" s="181">
        <f t="shared" si="150"/>
        <v>130.4882044736606</v>
      </c>
      <c r="CE190" s="181">
        <f t="shared" ref="CE190:DJ190" si="151">CD190*(1+CE191)</f>
        <v>131.0319053256342</v>
      </c>
      <c r="CF190" s="181">
        <f t="shared" si="151"/>
        <v>131.57787159782433</v>
      </c>
      <c r="CG190" s="181">
        <f t="shared" si="151"/>
        <v>132.12611272948192</v>
      </c>
      <c r="CH190" s="181">
        <f t="shared" si="151"/>
        <v>132.67663819918809</v>
      </c>
      <c r="CI190" s="181">
        <f t="shared" si="151"/>
        <v>133.22945752501803</v>
      </c>
      <c r="CJ190" s="181">
        <f t="shared" si="151"/>
        <v>133.7845802647056</v>
      </c>
      <c r="CK190" s="181">
        <f t="shared" si="151"/>
        <v>134.34201601580853</v>
      </c>
      <c r="CL190" s="181">
        <f t="shared" si="151"/>
        <v>134.9017744158744</v>
      </c>
      <c r="CN190" s="180">
        <v>100</v>
      </c>
      <c r="CO190" s="181" t="e">
        <f t="shared" ref="CO190:DL190" si="152">CN190*(1+CO191)</f>
        <v>#N/A</v>
      </c>
      <c r="CP190" s="181" t="e">
        <f t="shared" si="152"/>
        <v>#N/A</v>
      </c>
      <c r="CQ190" s="181" t="e">
        <f t="shared" si="152"/>
        <v>#N/A</v>
      </c>
      <c r="CR190" s="181" t="e">
        <f t="shared" si="152"/>
        <v>#N/A</v>
      </c>
      <c r="CS190" s="181" t="e">
        <f t="shared" si="152"/>
        <v>#N/A</v>
      </c>
      <c r="CT190" s="181" t="e">
        <f t="shared" si="152"/>
        <v>#N/A</v>
      </c>
      <c r="CU190" s="181" t="e">
        <f t="shared" si="152"/>
        <v>#N/A</v>
      </c>
      <c r="CV190" s="181" t="e">
        <f t="shared" si="152"/>
        <v>#N/A</v>
      </c>
      <c r="CW190" s="181" t="e">
        <f t="shared" si="152"/>
        <v>#N/A</v>
      </c>
      <c r="CX190" s="181" t="e">
        <f t="shared" si="152"/>
        <v>#N/A</v>
      </c>
      <c r="CY190" s="181" t="e">
        <f t="shared" si="152"/>
        <v>#N/A</v>
      </c>
      <c r="CZ190" s="181" t="e">
        <f t="shared" si="152"/>
        <v>#N/A</v>
      </c>
      <c r="DA190" s="181" t="e">
        <f t="shared" si="152"/>
        <v>#N/A</v>
      </c>
      <c r="DB190" s="181" t="e">
        <f t="shared" si="152"/>
        <v>#N/A</v>
      </c>
      <c r="DC190" s="181" t="e">
        <f t="shared" si="152"/>
        <v>#N/A</v>
      </c>
      <c r="DD190" s="181" t="e">
        <f t="shared" si="152"/>
        <v>#N/A</v>
      </c>
      <c r="DE190" s="181" t="e">
        <f t="shared" si="152"/>
        <v>#N/A</v>
      </c>
      <c r="DF190" s="181" t="e">
        <f t="shared" si="152"/>
        <v>#N/A</v>
      </c>
      <c r="DG190" s="181" t="e">
        <f t="shared" si="152"/>
        <v>#N/A</v>
      </c>
      <c r="DH190" s="181" t="e">
        <f t="shared" si="152"/>
        <v>#N/A</v>
      </c>
      <c r="DI190" s="181" t="e">
        <f t="shared" si="152"/>
        <v>#N/A</v>
      </c>
      <c r="DJ190" s="181" t="e">
        <f t="shared" si="152"/>
        <v>#N/A</v>
      </c>
      <c r="DK190" s="181" t="e">
        <f t="shared" si="152"/>
        <v>#N/A</v>
      </c>
      <c r="DL190" s="181" t="e">
        <f t="shared" si="152"/>
        <v>#N/A</v>
      </c>
    </row>
    <row r="191" spans="1:116" x14ac:dyDescent="0.4">
      <c r="B191" t="str">
        <f>E191</f>
        <v>191 TAM-ER</v>
      </c>
      <c r="D191" t="s">
        <v>260</v>
      </c>
      <c r="E191" s="8" t="str">
        <f t="shared" si="14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4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47"/>
        <v>193 TAM-ER</v>
      </c>
      <c r="F193" s="27"/>
      <c r="G193" s="126" t="str">
        <f>G203</f>
        <v>Revenue</v>
      </c>
      <c r="H193" s="24"/>
      <c r="I193" s="24"/>
      <c r="J193" s="24"/>
      <c r="K193" s="33">
        <f t="shared" ref="K193:P193" si="153">SUMIF($3:$3,K$2,193:193)</f>
        <v>32302414.077809874</v>
      </c>
      <c r="L193" s="33">
        <f t="shared" si="153"/>
        <v>89093148.124102876</v>
      </c>
      <c r="M193" s="33">
        <f t="shared" si="153"/>
        <v>145422317.02126443</v>
      </c>
      <c r="N193" s="33">
        <f t="shared" si="153"/>
        <v>207282095.43152076</v>
      </c>
      <c r="O193" s="33">
        <f t="shared" si="153"/>
        <v>275090952.47193754</v>
      </c>
      <c r="P193" s="33">
        <f t="shared" si="153"/>
        <v>316476696.45822203</v>
      </c>
      <c r="R193" s="165"/>
      <c r="S193" s="33">
        <f t="shared" ref="S193:AX193" si="154">S192*S190*1000000</f>
        <v>401666.66666666669</v>
      </c>
      <c r="T193" s="33">
        <f t="shared" si="154"/>
        <v>806680.5555555555</v>
      </c>
      <c r="U193" s="33">
        <f t="shared" si="154"/>
        <v>1215062.5868055555</v>
      </c>
      <c r="V193" s="33">
        <f t="shared" si="154"/>
        <v>1626833.7967785492</v>
      </c>
      <c r="W193" s="33">
        <f t="shared" si="154"/>
        <v>2042015.3386647413</v>
      </c>
      <c r="X193" s="33">
        <f t="shared" si="154"/>
        <v>2460628.483091013</v>
      </c>
      <c r="Y193" s="33">
        <f t="shared" si="154"/>
        <v>2882694.6187323192</v>
      </c>
      <c r="Z193" s="33">
        <f t="shared" si="154"/>
        <v>3308235.2529261373</v>
      </c>
      <c r="AA193" s="33">
        <f t="shared" si="154"/>
        <v>3737272.0122899958</v>
      </c>
      <c r="AB193" s="33">
        <f t="shared" si="154"/>
        <v>4169826.6433420787</v>
      </c>
      <c r="AC193" s="33">
        <f t="shared" si="154"/>
        <v>4605921.0131249381</v>
      </c>
      <c r="AD193" s="33">
        <f t="shared" si="154"/>
        <v>5045577.1098323194</v>
      </c>
      <c r="AE193" s="33">
        <f t="shared" si="154"/>
        <v>5400855.2318455409</v>
      </c>
      <c r="AF193" s="33">
        <f t="shared" si="154"/>
        <v>5759006.4080507159</v>
      </c>
      <c r="AG193" s="33">
        <f t="shared" si="154"/>
        <v>6120048.412543159</v>
      </c>
      <c r="AH193" s="33">
        <f t="shared" si="154"/>
        <v>6483999.1176562328</v>
      </c>
      <c r="AI193" s="33">
        <f t="shared" si="154"/>
        <v>6850876.4944714196</v>
      </c>
      <c r="AJ193" s="33">
        <f t="shared" si="154"/>
        <v>7220698.6133309416</v>
      </c>
      <c r="AK193" s="33">
        <f t="shared" si="154"/>
        <v>7593483.6443529297</v>
      </c>
      <c r="AL193" s="33">
        <f t="shared" si="154"/>
        <v>7969249.8579491731</v>
      </c>
      <c r="AM193" s="33">
        <f t="shared" si="154"/>
        <v>8348015.6253454499</v>
      </c>
      <c r="AN193" s="33">
        <f t="shared" si="154"/>
        <v>8729799.419104442</v>
      </c>
      <c r="AO193" s="33">
        <f t="shared" si="154"/>
        <v>9114619.8136512619</v>
      </c>
      <c r="AP193" s="33">
        <f t="shared" si="154"/>
        <v>9502495.4858016111</v>
      </c>
      <c r="AQ193" s="33">
        <f t="shared" si="154"/>
        <v>9893445.2152925599</v>
      </c>
      <c r="AR193" s="33">
        <f t="shared" si="154"/>
        <v>10287487.885315971</v>
      </c>
      <c r="AS193" s="33">
        <f t="shared" si="154"/>
        <v>10684642.483054589</v>
      </c>
      <c r="AT193" s="33">
        <f t="shared" si="154"/>
        <v>11084928.100220799</v>
      </c>
      <c r="AU193" s="33">
        <f t="shared" si="154"/>
        <v>11488363.933598064</v>
      </c>
      <c r="AV193" s="33">
        <f t="shared" si="154"/>
        <v>11894969.285585066</v>
      </c>
      <c r="AW193" s="33">
        <f t="shared" si="154"/>
        <v>12304763.564742558</v>
      </c>
      <c r="AX193" s="33">
        <f t="shared" si="154"/>
        <v>12717766.28634293</v>
      </c>
      <c r="AY193" s="33">
        <f t="shared" ref="AY193:CD193" si="155">AY192*AY190*1000000</f>
        <v>13133997.072922528</v>
      </c>
      <c r="AZ193" s="33">
        <f t="shared" si="155"/>
        <v>13553475.654836709</v>
      </c>
      <c r="BA193" s="33">
        <f t="shared" si="155"/>
        <v>13976221.870817658</v>
      </c>
      <c r="BB193" s="33">
        <f t="shared" si="155"/>
        <v>14402255.668534994</v>
      </c>
      <c r="BC193" s="33">
        <f t="shared" si="155"/>
        <v>14831597.105159165</v>
      </c>
      <c r="BD193" s="33">
        <f t="shared" si="155"/>
        <v>15264266.347927628</v>
      </c>
      <c r="BE193" s="33">
        <f t="shared" si="155"/>
        <v>15700283.674713859</v>
      </c>
      <c r="BF193" s="33">
        <f t="shared" si="155"/>
        <v>16139669.474599216</v>
      </c>
      <c r="BG193" s="33">
        <f t="shared" si="155"/>
        <v>16582444.248447597</v>
      </c>
      <c r="BH193" s="33">
        <f t="shared" si="155"/>
        <v>17028628.609483</v>
      </c>
      <c r="BI193" s="33">
        <f t="shared" si="155"/>
        <v>17478243.283869945</v>
      </c>
      <c r="BJ193" s="33">
        <f t="shared" si="155"/>
        <v>17931309.111296751</v>
      </c>
      <c r="BK193" s="33">
        <f t="shared" si="155"/>
        <v>18387847.045561776</v>
      </c>
      <c r="BL193" s="33">
        <f t="shared" si="155"/>
        <v>18847878.155162487</v>
      </c>
      <c r="BM193" s="33">
        <f t="shared" si="155"/>
        <v>19311423.623887554</v>
      </c>
      <c r="BN193" s="33">
        <f t="shared" si="155"/>
        <v>19778504.751411803</v>
      </c>
      <c r="BO193" s="33">
        <f t="shared" si="155"/>
        <v>20249142.953894172</v>
      </c>
      <c r="BP193" s="33">
        <f t="shared" si="155"/>
        <v>20723359.764578629</v>
      </c>
      <c r="BQ193" s="33">
        <f t="shared" si="155"/>
        <v>21201176.834398057</v>
      </c>
      <c r="BR193" s="33">
        <f t="shared" si="155"/>
        <v>21682615.932581183</v>
      </c>
      <c r="BS193" s="33">
        <f t="shared" si="155"/>
        <v>22167698.947262459</v>
      </c>
      <c r="BT193" s="33">
        <f t="shared" si="155"/>
        <v>22656447.886095028</v>
      </c>
      <c r="BU193" s="33">
        <f t="shared" si="155"/>
        <v>23148884.876866698</v>
      </c>
      <c r="BV193" s="33">
        <f t="shared" si="155"/>
        <v>23645032.168119002</v>
      </c>
      <c r="BW193" s="33">
        <f t="shared" si="155"/>
        <v>24144912.129769292</v>
      </c>
      <c r="BX193" s="33">
        <f t="shared" si="155"/>
        <v>24648547.253735974</v>
      </c>
      <c r="BY193" s="33">
        <f t="shared" si="155"/>
        <v>25155960.154566791</v>
      </c>
      <c r="BZ193" s="33">
        <f t="shared" si="155"/>
        <v>25667173.570070267</v>
      </c>
      <c r="CA193" s="33">
        <f t="shared" si="155"/>
        <v>25774120.126612227</v>
      </c>
      <c r="CB193" s="33">
        <f t="shared" si="155"/>
        <v>25881512.293806445</v>
      </c>
      <c r="CC193" s="33">
        <f t="shared" si="155"/>
        <v>25989351.928363971</v>
      </c>
      <c r="CD193" s="33">
        <f t="shared" si="155"/>
        <v>26097640.894732155</v>
      </c>
      <c r="CE193" s="33">
        <f t="shared" ref="CE193:DJ193" si="156">CE192*CE190*1000000</f>
        <v>26206381.065126874</v>
      </c>
      <c r="CF193" s="33">
        <f t="shared" si="156"/>
        <v>26315574.319564898</v>
      </c>
      <c r="CG193" s="33">
        <f t="shared" si="156"/>
        <v>26425222.545896418</v>
      </c>
      <c r="CH193" s="33">
        <f t="shared" si="156"/>
        <v>26535327.639837652</v>
      </c>
      <c r="CI193" s="33">
        <f t="shared" si="156"/>
        <v>26645891.505003642</v>
      </c>
      <c r="CJ193" s="33">
        <f t="shared" si="156"/>
        <v>26756916.052941155</v>
      </c>
      <c r="CK193" s="33">
        <f t="shared" si="156"/>
        <v>26868403.203161739</v>
      </c>
      <c r="CL193" s="33">
        <f t="shared" si="156"/>
        <v>26980354.883174915</v>
      </c>
      <c r="CN193" s="24"/>
      <c r="CO193" s="33" t="e">
        <f t="shared" ref="CO193:DL193" si="157">CO190*CO192*1000000</f>
        <v>#N/A</v>
      </c>
      <c r="CP193" s="33" t="e">
        <f t="shared" si="157"/>
        <v>#N/A</v>
      </c>
      <c r="CQ193" s="33" t="e">
        <f t="shared" si="157"/>
        <v>#N/A</v>
      </c>
      <c r="CR193" s="33" t="e">
        <f t="shared" si="157"/>
        <v>#N/A</v>
      </c>
      <c r="CS193" s="33" t="e">
        <f t="shared" si="157"/>
        <v>#N/A</v>
      </c>
      <c r="CT193" s="33" t="e">
        <f t="shared" si="157"/>
        <v>#N/A</v>
      </c>
      <c r="CU193" s="33" t="e">
        <f t="shared" si="157"/>
        <v>#N/A</v>
      </c>
      <c r="CV193" s="33" t="e">
        <f t="shared" si="157"/>
        <v>#N/A</v>
      </c>
      <c r="CW193" s="33" t="e">
        <f t="shared" si="157"/>
        <v>#N/A</v>
      </c>
      <c r="CX193" s="33" t="e">
        <f t="shared" si="157"/>
        <v>#N/A</v>
      </c>
      <c r="CY193" s="33" t="e">
        <f t="shared" si="157"/>
        <v>#N/A</v>
      </c>
      <c r="CZ193" s="33" t="e">
        <f t="shared" si="157"/>
        <v>#N/A</v>
      </c>
      <c r="DA193" s="33" t="e">
        <f t="shared" si="157"/>
        <v>#N/A</v>
      </c>
      <c r="DB193" s="33" t="e">
        <f t="shared" si="157"/>
        <v>#N/A</v>
      </c>
      <c r="DC193" s="33" t="e">
        <f t="shared" si="157"/>
        <v>#N/A</v>
      </c>
      <c r="DD193" s="33" t="e">
        <f t="shared" si="157"/>
        <v>#N/A</v>
      </c>
      <c r="DE193" s="33" t="e">
        <f t="shared" si="157"/>
        <v>#N/A</v>
      </c>
      <c r="DF193" s="33" t="e">
        <f t="shared" si="157"/>
        <v>#N/A</v>
      </c>
      <c r="DG193" s="33" t="e">
        <f t="shared" si="157"/>
        <v>#N/A</v>
      </c>
      <c r="DH193" s="33" t="e">
        <f t="shared" si="157"/>
        <v>#N/A</v>
      </c>
      <c r="DI193" s="33" t="e">
        <f t="shared" si="157"/>
        <v>#N/A</v>
      </c>
      <c r="DJ193" s="33" t="e">
        <f t="shared" si="157"/>
        <v>#N/A</v>
      </c>
      <c r="DK193" s="33" t="e">
        <f t="shared" si="157"/>
        <v>#N/A</v>
      </c>
      <c r="DL193" s="33" t="e">
        <f t="shared" si="157"/>
        <v>#N/A</v>
      </c>
    </row>
    <row r="194" spans="1:116" x14ac:dyDescent="0.4">
      <c r="B194" t="s">
        <v>332</v>
      </c>
      <c r="D194" t="s">
        <v>260</v>
      </c>
      <c r="E194" s="8" t="str">
        <f t="shared" si="14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si="147"/>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47"/>
        <v>196 TAM-ER</v>
      </c>
      <c r="G196" s="136" t="s">
        <v>334</v>
      </c>
      <c r="H196" s="31"/>
      <c r="I196" s="73"/>
      <c r="J196" s="73"/>
      <c r="K196" s="58"/>
      <c r="L196" s="58"/>
      <c r="M196" s="58"/>
      <c r="N196" s="58"/>
      <c r="O196" s="58"/>
      <c r="P196" s="58"/>
      <c r="R196" s="33"/>
      <c r="S196" s="203" t="str">
        <f t="shared" ref="S196:AX196" si="158">ADDRESS(ROW(S193),COLUMN(S193),2)</f>
        <v>S$193</v>
      </c>
      <c r="T196" s="203" t="str">
        <f t="shared" si="158"/>
        <v>T$193</v>
      </c>
      <c r="U196" s="203" t="str">
        <f t="shared" si="158"/>
        <v>U$193</v>
      </c>
      <c r="V196" s="203" t="str">
        <f t="shared" si="158"/>
        <v>V$193</v>
      </c>
      <c r="W196" s="203" t="str">
        <f t="shared" si="158"/>
        <v>W$193</v>
      </c>
      <c r="X196" s="203" t="str">
        <f t="shared" si="158"/>
        <v>X$193</v>
      </c>
      <c r="Y196" s="203" t="str">
        <f t="shared" si="158"/>
        <v>Y$193</v>
      </c>
      <c r="Z196" s="203" t="str">
        <f t="shared" si="158"/>
        <v>Z$193</v>
      </c>
      <c r="AA196" s="203" t="str">
        <f t="shared" si="158"/>
        <v>AA$193</v>
      </c>
      <c r="AB196" s="203" t="str">
        <f t="shared" si="158"/>
        <v>AB$193</v>
      </c>
      <c r="AC196" s="203" t="str">
        <f t="shared" si="158"/>
        <v>AC$193</v>
      </c>
      <c r="AD196" s="203" t="str">
        <f t="shared" si="158"/>
        <v>AD$193</v>
      </c>
      <c r="AE196" s="203" t="str">
        <f t="shared" si="158"/>
        <v>AE$193</v>
      </c>
      <c r="AF196" s="203" t="str">
        <f t="shared" si="158"/>
        <v>AF$193</v>
      </c>
      <c r="AG196" s="203" t="str">
        <f t="shared" si="158"/>
        <v>AG$193</v>
      </c>
      <c r="AH196" s="203" t="str">
        <f t="shared" si="158"/>
        <v>AH$193</v>
      </c>
      <c r="AI196" s="203" t="str">
        <f t="shared" si="158"/>
        <v>AI$193</v>
      </c>
      <c r="AJ196" s="203" t="str">
        <f t="shared" si="158"/>
        <v>AJ$193</v>
      </c>
      <c r="AK196" s="203" t="str">
        <f t="shared" si="158"/>
        <v>AK$193</v>
      </c>
      <c r="AL196" s="203" t="str">
        <f t="shared" si="158"/>
        <v>AL$193</v>
      </c>
      <c r="AM196" s="203" t="str">
        <f t="shared" si="158"/>
        <v>AM$193</v>
      </c>
      <c r="AN196" s="203" t="str">
        <f t="shared" si="158"/>
        <v>AN$193</v>
      </c>
      <c r="AO196" s="203" t="str">
        <f t="shared" si="158"/>
        <v>AO$193</v>
      </c>
      <c r="AP196" s="203" t="str">
        <f t="shared" si="158"/>
        <v>AP$193</v>
      </c>
      <c r="AQ196" s="203" t="str">
        <f t="shared" si="158"/>
        <v>AQ$193</v>
      </c>
      <c r="AR196" s="203" t="str">
        <f t="shared" si="158"/>
        <v>AR$193</v>
      </c>
      <c r="AS196" s="203" t="str">
        <f t="shared" si="158"/>
        <v>AS$193</v>
      </c>
      <c r="AT196" s="203" t="str">
        <f t="shared" si="158"/>
        <v>AT$193</v>
      </c>
      <c r="AU196" s="203" t="str">
        <f t="shared" si="158"/>
        <v>AU$193</v>
      </c>
      <c r="AV196" s="203" t="str">
        <f t="shared" si="158"/>
        <v>AV$193</v>
      </c>
      <c r="AW196" s="203" t="str">
        <f t="shared" si="158"/>
        <v>AW$193</v>
      </c>
      <c r="AX196" s="203" t="str">
        <f t="shared" si="158"/>
        <v>AX$193</v>
      </c>
      <c r="AY196" s="203" t="str">
        <f t="shared" ref="AY196:CD196" si="159">ADDRESS(ROW(AY193),COLUMN(AY193),2)</f>
        <v>AY$193</v>
      </c>
      <c r="AZ196" s="203" t="str">
        <f t="shared" si="159"/>
        <v>AZ$193</v>
      </c>
      <c r="BA196" s="203" t="str">
        <f t="shared" si="159"/>
        <v>BA$193</v>
      </c>
      <c r="BB196" s="203" t="str">
        <f t="shared" si="159"/>
        <v>BB$193</v>
      </c>
      <c r="BC196" s="203" t="str">
        <f t="shared" si="159"/>
        <v>BC$193</v>
      </c>
      <c r="BD196" s="203" t="str">
        <f t="shared" si="159"/>
        <v>BD$193</v>
      </c>
      <c r="BE196" s="203" t="str">
        <f t="shared" si="159"/>
        <v>BE$193</v>
      </c>
      <c r="BF196" s="203" t="str">
        <f t="shared" si="159"/>
        <v>BF$193</v>
      </c>
      <c r="BG196" s="203" t="str">
        <f t="shared" si="159"/>
        <v>BG$193</v>
      </c>
      <c r="BH196" s="203" t="str">
        <f t="shared" si="159"/>
        <v>BH$193</v>
      </c>
      <c r="BI196" s="203" t="str">
        <f t="shared" si="159"/>
        <v>BI$193</v>
      </c>
      <c r="BJ196" s="203" t="str">
        <f t="shared" si="159"/>
        <v>BJ$193</v>
      </c>
      <c r="BK196" s="203" t="str">
        <f t="shared" si="159"/>
        <v>BK$193</v>
      </c>
      <c r="BL196" s="203" t="str">
        <f t="shared" si="159"/>
        <v>BL$193</v>
      </c>
      <c r="BM196" s="203" t="str">
        <f t="shared" si="159"/>
        <v>BM$193</v>
      </c>
      <c r="BN196" s="203" t="str">
        <f t="shared" si="159"/>
        <v>BN$193</v>
      </c>
      <c r="BO196" s="203" t="str">
        <f t="shared" si="159"/>
        <v>BO$193</v>
      </c>
      <c r="BP196" s="203" t="str">
        <f t="shared" si="159"/>
        <v>BP$193</v>
      </c>
      <c r="BQ196" s="203" t="str">
        <f t="shared" si="159"/>
        <v>BQ$193</v>
      </c>
      <c r="BR196" s="203" t="str">
        <f t="shared" si="159"/>
        <v>BR$193</v>
      </c>
      <c r="BS196" s="203" t="str">
        <f t="shared" si="159"/>
        <v>BS$193</v>
      </c>
      <c r="BT196" s="203" t="str">
        <f t="shared" si="159"/>
        <v>BT$193</v>
      </c>
      <c r="BU196" s="203" t="str">
        <f t="shared" si="159"/>
        <v>BU$193</v>
      </c>
      <c r="BV196" s="203" t="str">
        <f t="shared" si="159"/>
        <v>BV$193</v>
      </c>
      <c r="BW196" s="203" t="str">
        <f t="shared" si="159"/>
        <v>BW$193</v>
      </c>
      <c r="BX196" s="203" t="str">
        <f t="shared" si="159"/>
        <v>BX$193</v>
      </c>
      <c r="BY196" s="203" t="str">
        <f t="shared" si="159"/>
        <v>BY$193</v>
      </c>
      <c r="BZ196" s="203" t="str">
        <f t="shared" si="159"/>
        <v>BZ$193</v>
      </c>
      <c r="CA196" s="203" t="str">
        <f t="shared" si="159"/>
        <v>CA$193</v>
      </c>
      <c r="CB196" s="203" t="str">
        <f t="shared" si="159"/>
        <v>CB$193</v>
      </c>
      <c r="CC196" s="203" t="str">
        <f t="shared" si="159"/>
        <v>CC$193</v>
      </c>
      <c r="CD196" s="203" t="str">
        <f t="shared" si="159"/>
        <v>CD$193</v>
      </c>
      <c r="CE196" s="203" t="str">
        <f t="shared" ref="CE196:CL196" si="160">ADDRESS(ROW(CE193),COLUMN(CE193),2)</f>
        <v>CE$193</v>
      </c>
      <c r="CF196" s="203" t="str">
        <f t="shared" si="160"/>
        <v>CF$193</v>
      </c>
      <c r="CG196" s="203" t="str">
        <f t="shared" si="160"/>
        <v>CG$193</v>
      </c>
      <c r="CH196" s="203" t="str">
        <f t="shared" si="160"/>
        <v>CH$193</v>
      </c>
      <c r="CI196" s="203" t="str">
        <f t="shared" si="160"/>
        <v>CI$193</v>
      </c>
      <c r="CJ196" s="203" t="str">
        <f t="shared" si="160"/>
        <v>CJ$193</v>
      </c>
      <c r="CK196" s="203" t="str">
        <f t="shared" si="160"/>
        <v>CK$193</v>
      </c>
      <c r="CL196" s="203" t="str">
        <f t="shared" si="160"/>
        <v>CL$193</v>
      </c>
      <c r="CN196" s="73"/>
      <c r="CO196" s="203" t="str">
        <f t="shared" ref="CO196:DL196" si="161">ADDRESS(ROW(CO193),COLUMN(CO193),2)</f>
        <v>CO$193</v>
      </c>
      <c r="CP196" s="203" t="str">
        <f t="shared" si="161"/>
        <v>CP$193</v>
      </c>
      <c r="CQ196" s="203" t="str">
        <f t="shared" si="161"/>
        <v>CQ$193</v>
      </c>
      <c r="CR196" s="203" t="str">
        <f t="shared" si="161"/>
        <v>CR$193</v>
      </c>
      <c r="CS196" s="203" t="str">
        <f t="shared" si="161"/>
        <v>CS$193</v>
      </c>
      <c r="CT196" s="203" t="str">
        <f t="shared" si="161"/>
        <v>CT$193</v>
      </c>
      <c r="CU196" s="203" t="str">
        <f t="shared" si="161"/>
        <v>CU$193</v>
      </c>
      <c r="CV196" s="203" t="str">
        <f t="shared" si="161"/>
        <v>CV$193</v>
      </c>
      <c r="CW196" s="203" t="str">
        <f t="shared" si="161"/>
        <v>CW$193</v>
      </c>
      <c r="CX196" s="203" t="str">
        <f t="shared" si="161"/>
        <v>CX$193</v>
      </c>
      <c r="CY196" s="203" t="str">
        <f t="shared" si="161"/>
        <v>CY$193</v>
      </c>
      <c r="CZ196" s="203" t="str">
        <f t="shared" si="161"/>
        <v>CZ$193</v>
      </c>
      <c r="DA196" s="203" t="str">
        <f t="shared" si="161"/>
        <v>DA$193</v>
      </c>
      <c r="DB196" s="203" t="str">
        <f t="shared" si="161"/>
        <v>DB$193</v>
      </c>
      <c r="DC196" s="203" t="str">
        <f t="shared" si="161"/>
        <v>DC$193</v>
      </c>
      <c r="DD196" s="203" t="str">
        <f t="shared" si="161"/>
        <v>DD$193</v>
      </c>
      <c r="DE196" s="203" t="str">
        <f t="shared" si="161"/>
        <v>DE$193</v>
      </c>
      <c r="DF196" s="203" t="str">
        <f t="shared" si="161"/>
        <v>DF$193</v>
      </c>
      <c r="DG196" s="203" t="str">
        <f t="shared" si="161"/>
        <v>DG$193</v>
      </c>
      <c r="DH196" s="203" t="str">
        <f t="shared" si="161"/>
        <v>DH$193</v>
      </c>
      <c r="DI196" s="203" t="str">
        <f t="shared" si="161"/>
        <v>DI$193</v>
      </c>
      <c r="DJ196" s="203" t="str">
        <f t="shared" si="161"/>
        <v>DJ$193</v>
      </c>
      <c r="DK196" s="203" t="str">
        <f t="shared" si="161"/>
        <v>DK$193</v>
      </c>
      <c r="DL196" s="203" t="str">
        <f t="shared" si="161"/>
        <v>DL$193</v>
      </c>
    </row>
    <row r="197" spans="1:116" x14ac:dyDescent="0.4">
      <c r="B197" t="s">
        <v>332</v>
      </c>
      <c r="D197" t="s">
        <v>260</v>
      </c>
      <c r="E197" s="8" t="str">
        <f t="shared" si="147"/>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47"/>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47"/>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4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4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801</v>
      </c>
      <c r="E206" s="8" t="str">
        <f t="shared" ref="E206:E220" si="162">ROW()&amp;" "&amp;D206</f>
        <v>206 TAM-EV</v>
      </c>
      <c r="F206" t="s">
        <v>802</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 t="shared" ref="B207:B212" si="163">E207</f>
        <v>207 TAM-EV</v>
      </c>
      <c r="C207" s="27"/>
      <c r="D207" t="s">
        <v>801</v>
      </c>
      <c r="E207" s="9" t="str">
        <f t="shared" si="162"/>
        <v>207 TAM-EV</v>
      </c>
      <c r="F207" s="27"/>
      <c r="G207" s="126" t="s">
        <v>63</v>
      </c>
      <c r="H207" s="27"/>
      <c r="J207" s="341">
        <v>100</v>
      </c>
      <c r="K207" s="38">
        <f t="shared" ref="K207:P207" si="164">SUMIF($4:$4,K$2,207:207)</f>
        <v>105.11618978817329</v>
      </c>
      <c r="L207" s="38">
        <f t="shared" si="164"/>
        <v>110.49413355583269</v>
      </c>
      <c r="M207" s="38">
        <f t="shared" si="164"/>
        <v>116.14722313334676</v>
      </c>
      <c r="N207" s="38">
        <f t="shared" si="164"/>
        <v>122.08953550254191</v>
      </c>
      <c r="O207" s="38">
        <f t="shared" si="164"/>
        <v>128.33586785035118</v>
      </c>
      <c r="P207" s="38">
        <f t="shared" si="164"/>
        <v>134.9017744158744</v>
      </c>
      <c r="R207" s="38" cm="1">
        <f t="array" ref="R207">INDEX($J:$P,ROW(),MATCH(R$3,$J$2:$P$2,0))</f>
        <v>100</v>
      </c>
      <c r="S207" s="38">
        <f t="shared" ref="S207:AX207" si="165">R207*(1+S208)</f>
        <v>100.41666666666667</v>
      </c>
      <c r="T207" s="38">
        <f t="shared" si="165"/>
        <v>100.83506944444444</v>
      </c>
      <c r="U207" s="38">
        <f t="shared" si="165"/>
        <v>101.25521556712962</v>
      </c>
      <c r="V207" s="38">
        <f t="shared" si="165"/>
        <v>101.67711229865932</v>
      </c>
      <c r="W207" s="38">
        <f t="shared" si="165"/>
        <v>102.10076693323707</v>
      </c>
      <c r="X207" s="38">
        <f t="shared" si="165"/>
        <v>102.52618679545888</v>
      </c>
      <c r="Y207" s="38">
        <f t="shared" si="165"/>
        <v>102.95337924043996</v>
      </c>
      <c r="Z207" s="38">
        <f t="shared" si="165"/>
        <v>103.38235165394178</v>
      </c>
      <c r="AA207" s="38">
        <f t="shared" si="165"/>
        <v>103.81311145249987</v>
      </c>
      <c r="AB207" s="38">
        <f t="shared" si="165"/>
        <v>104.24566608355195</v>
      </c>
      <c r="AC207" s="38">
        <f t="shared" si="165"/>
        <v>104.68002302556675</v>
      </c>
      <c r="AD207" s="38">
        <f t="shared" si="165"/>
        <v>105.11618978817329</v>
      </c>
      <c r="AE207" s="38">
        <f t="shared" si="165"/>
        <v>105.55417391229068</v>
      </c>
      <c r="AF207" s="38">
        <f t="shared" si="165"/>
        <v>105.99398297025856</v>
      </c>
      <c r="AG207" s="38">
        <f t="shared" si="165"/>
        <v>106.43562456596797</v>
      </c>
      <c r="AH207" s="38">
        <f t="shared" si="165"/>
        <v>106.87910633499284</v>
      </c>
      <c r="AI207" s="38">
        <f t="shared" si="165"/>
        <v>107.32443594472197</v>
      </c>
      <c r="AJ207" s="38">
        <f t="shared" si="165"/>
        <v>107.77162109449165</v>
      </c>
      <c r="AK207" s="38">
        <f t="shared" si="165"/>
        <v>108.2206695157187</v>
      </c>
      <c r="AL207" s="38">
        <f t="shared" si="165"/>
        <v>108.67158897203419</v>
      </c>
      <c r="AM207" s="38">
        <f t="shared" si="165"/>
        <v>109.12438725941766</v>
      </c>
      <c r="AN207" s="38">
        <f t="shared" si="165"/>
        <v>109.5790722063319</v>
      </c>
      <c r="AO207" s="38">
        <f t="shared" si="165"/>
        <v>110.03565167385828</v>
      </c>
      <c r="AP207" s="38">
        <f t="shared" si="165"/>
        <v>110.49413355583269</v>
      </c>
      <c r="AQ207" s="38">
        <f t="shared" si="165"/>
        <v>110.95452577898199</v>
      </c>
      <c r="AR207" s="38">
        <f t="shared" si="165"/>
        <v>111.41683630306107</v>
      </c>
      <c r="AS207" s="38">
        <f t="shared" si="165"/>
        <v>111.88107312099049</v>
      </c>
      <c r="AT207" s="38">
        <f t="shared" si="165"/>
        <v>112.34724425899462</v>
      </c>
      <c r="AU207" s="38">
        <f t="shared" si="165"/>
        <v>112.81535777674043</v>
      </c>
      <c r="AV207" s="38">
        <f t="shared" si="165"/>
        <v>113.28542176747685</v>
      </c>
      <c r="AW207" s="38">
        <f t="shared" si="165"/>
        <v>113.75744435817467</v>
      </c>
      <c r="AX207" s="38">
        <f t="shared" si="165"/>
        <v>114.23143370966706</v>
      </c>
      <c r="AY207" s="38">
        <f t="shared" ref="AY207:CD207" si="166">AX207*(1+AY208)</f>
        <v>114.70739801679066</v>
      </c>
      <c r="AZ207" s="38">
        <f t="shared" si="166"/>
        <v>115.18534550852729</v>
      </c>
      <c r="BA207" s="38">
        <f t="shared" si="166"/>
        <v>115.66528444814615</v>
      </c>
      <c r="BB207" s="38">
        <f t="shared" si="166"/>
        <v>116.14722313334676</v>
      </c>
      <c r="BC207" s="38">
        <f t="shared" si="166"/>
        <v>116.63116989640237</v>
      </c>
      <c r="BD207" s="38">
        <f t="shared" si="166"/>
        <v>117.11713310430405</v>
      </c>
      <c r="BE207" s="38">
        <f t="shared" si="166"/>
        <v>117.60512115890531</v>
      </c>
      <c r="BF207" s="38">
        <f t="shared" si="166"/>
        <v>118.09514249706741</v>
      </c>
      <c r="BG207" s="38">
        <f t="shared" si="166"/>
        <v>118.5872055908052</v>
      </c>
      <c r="BH207" s="38">
        <f t="shared" si="166"/>
        <v>119.08131894743354</v>
      </c>
      <c r="BI207" s="38">
        <f t="shared" si="166"/>
        <v>119.57749110971452</v>
      </c>
      <c r="BJ207" s="38">
        <f t="shared" si="166"/>
        <v>120.07573065600499</v>
      </c>
      <c r="BK207" s="38">
        <f t="shared" si="166"/>
        <v>120.57604620040502</v>
      </c>
      <c r="BL207" s="38">
        <f t="shared" si="166"/>
        <v>121.0784463929067</v>
      </c>
      <c r="BM207" s="38">
        <f t="shared" si="166"/>
        <v>121.5829399195438</v>
      </c>
      <c r="BN207" s="38">
        <f t="shared" si="166"/>
        <v>122.08953550254191</v>
      </c>
      <c r="BO207" s="38">
        <f t="shared" si="166"/>
        <v>122.59824190046916</v>
      </c>
      <c r="BP207" s="38">
        <f t="shared" si="166"/>
        <v>123.10906790838779</v>
      </c>
      <c r="BQ207" s="38">
        <f t="shared" si="166"/>
        <v>123.62202235800606</v>
      </c>
      <c r="BR207" s="38">
        <f t="shared" si="166"/>
        <v>124.13711411783109</v>
      </c>
      <c r="BS207" s="38">
        <f t="shared" si="166"/>
        <v>124.65435209332205</v>
      </c>
      <c r="BT207" s="38">
        <f t="shared" si="166"/>
        <v>125.17374522704422</v>
      </c>
      <c r="BU207" s="38">
        <f t="shared" si="166"/>
        <v>125.69530249882357</v>
      </c>
      <c r="BV207" s="38">
        <f t="shared" si="166"/>
        <v>126.219032925902</v>
      </c>
      <c r="BW207" s="38">
        <f t="shared" si="166"/>
        <v>126.74494556309325</v>
      </c>
      <c r="BX207" s="38">
        <f t="shared" si="166"/>
        <v>127.27304950293947</v>
      </c>
      <c r="BY207" s="38">
        <f t="shared" si="166"/>
        <v>127.80335387586838</v>
      </c>
      <c r="BZ207" s="38">
        <f t="shared" si="166"/>
        <v>128.33586785035118</v>
      </c>
      <c r="CA207" s="38">
        <f t="shared" si="166"/>
        <v>128.87060063306097</v>
      </c>
      <c r="CB207" s="38">
        <f t="shared" si="166"/>
        <v>129.40756146903206</v>
      </c>
      <c r="CC207" s="38">
        <f t="shared" si="166"/>
        <v>129.94675964181968</v>
      </c>
      <c r="CD207" s="38">
        <f t="shared" si="166"/>
        <v>130.4882044736606</v>
      </c>
      <c r="CE207" s="38">
        <f t="shared" ref="CE207:DJ207" si="167">CD207*(1+CE208)</f>
        <v>131.0319053256342</v>
      </c>
      <c r="CF207" s="38">
        <f t="shared" si="167"/>
        <v>131.57787159782433</v>
      </c>
      <c r="CG207" s="38">
        <f t="shared" si="167"/>
        <v>132.12611272948192</v>
      </c>
      <c r="CH207" s="38">
        <f t="shared" si="167"/>
        <v>132.67663819918809</v>
      </c>
      <c r="CI207" s="38">
        <f t="shared" si="167"/>
        <v>133.22945752501803</v>
      </c>
      <c r="CJ207" s="38">
        <f t="shared" si="167"/>
        <v>133.7845802647056</v>
      </c>
      <c r="CK207" s="38">
        <f t="shared" si="167"/>
        <v>134.34201601580853</v>
      </c>
      <c r="CL207" s="38">
        <f t="shared" si="167"/>
        <v>134.9017744158744</v>
      </c>
      <c r="CM207" s="64"/>
      <c r="CN207" s="340">
        <v>100</v>
      </c>
      <c r="CO207" s="38" t="e">
        <f t="shared" ref="CO207:DL207" si="168">CN207*(1+CO208)</f>
        <v>#N/A</v>
      </c>
      <c r="CP207" s="38" t="e">
        <f t="shared" si="168"/>
        <v>#N/A</v>
      </c>
      <c r="CQ207" s="38" t="e">
        <f t="shared" si="168"/>
        <v>#N/A</v>
      </c>
      <c r="CR207" s="38" t="e">
        <f t="shared" si="168"/>
        <v>#N/A</v>
      </c>
      <c r="CS207" s="38" t="e">
        <f t="shared" si="168"/>
        <v>#N/A</v>
      </c>
      <c r="CT207" s="38" t="e">
        <f t="shared" si="168"/>
        <v>#N/A</v>
      </c>
      <c r="CU207" s="38" t="e">
        <f t="shared" si="168"/>
        <v>#N/A</v>
      </c>
      <c r="CV207" s="38" t="e">
        <f t="shared" si="168"/>
        <v>#N/A</v>
      </c>
      <c r="CW207" s="38" t="e">
        <f t="shared" si="168"/>
        <v>#N/A</v>
      </c>
      <c r="CX207" s="38" t="e">
        <f t="shared" si="168"/>
        <v>#N/A</v>
      </c>
      <c r="CY207" s="38" t="e">
        <f t="shared" si="168"/>
        <v>#N/A</v>
      </c>
      <c r="CZ207" s="38" t="e">
        <f t="shared" si="168"/>
        <v>#N/A</v>
      </c>
      <c r="DA207" s="38" t="e">
        <f t="shared" si="168"/>
        <v>#N/A</v>
      </c>
      <c r="DB207" s="38" t="e">
        <f t="shared" si="168"/>
        <v>#N/A</v>
      </c>
      <c r="DC207" s="38" t="e">
        <f t="shared" si="168"/>
        <v>#N/A</v>
      </c>
      <c r="DD207" s="38" t="e">
        <f t="shared" si="168"/>
        <v>#N/A</v>
      </c>
      <c r="DE207" s="38" t="e">
        <f t="shared" si="168"/>
        <v>#N/A</v>
      </c>
      <c r="DF207" s="38" t="e">
        <f t="shared" si="168"/>
        <v>#N/A</v>
      </c>
      <c r="DG207" s="38" t="e">
        <f t="shared" si="168"/>
        <v>#N/A</v>
      </c>
      <c r="DH207" s="38" t="e">
        <f t="shared" si="168"/>
        <v>#N/A</v>
      </c>
      <c r="DI207" s="38" t="e">
        <f t="shared" si="168"/>
        <v>#N/A</v>
      </c>
      <c r="DJ207" s="38" t="e">
        <f t="shared" si="168"/>
        <v>#N/A</v>
      </c>
      <c r="DK207" s="38" t="e">
        <f t="shared" si="168"/>
        <v>#N/A</v>
      </c>
      <c r="DL207" s="38" t="e">
        <f t="shared" si="168"/>
        <v>#N/A</v>
      </c>
    </row>
    <row r="208" spans="1:116" x14ac:dyDescent="0.4">
      <c r="B208" t="str">
        <f t="shared" si="163"/>
        <v>208 TAM-EV</v>
      </c>
      <c r="D208" t="s">
        <v>801</v>
      </c>
      <c r="E208" s="8" t="str">
        <f t="shared" si="16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 t="shared" si="163"/>
        <v>209 TAM-EV</v>
      </c>
      <c r="D209" t="s">
        <v>801</v>
      </c>
      <c r="E209" s="8" t="str">
        <f t="shared" si="16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 t="shared" si="163"/>
        <v>210 TAM-EV</v>
      </c>
      <c r="D210" t="s">
        <v>801</v>
      </c>
      <c r="E210" s="9" t="str">
        <f t="shared" si="162"/>
        <v>210 TAM-EV</v>
      </c>
      <c r="F210" s="27"/>
      <c r="G210" s="126" t="str">
        <f>G222</f>
        <v># of units</v>
      </c>
      <c r="H210" s="24"/>
      <c r="I210" s="24"/>
      <c r="J210" s="24"/>
      <c r="K210" s="38">
        <f t="shared" ref="K210:P210" si="169">SUMIF($3:$3,K$2,210:210)</f>
        <v>32302414.077809874</v>
      </c>
      <c r="L210" s="38">
        <f t="shared" si="169"/>
        <v>89093148.124102876</v>
      </c>
      <c r="M210" s="38">
        <f t="shared" si="169"/>
        <v>145422317.02126443</v>
      </c>
      <c r="N210" s="38">
        <f t="shared" si="169"/>
        <v>207282095.43152076</v>
      </c>
      <c r="O210" s="38">
        <f t="shared" si="169"/>
        <v>275090952.47193754</v>
      </c>
      <c r="P210" s="38">
        <f t="shared" si="169"/>
        <v>316476696.45822203</v>
      </c>
      <c r="R210" s="165"/>
      <c r="S210" s="38">
        <f t="shared" ref="S210:AX210" si="170">S209*S207*1000000</f>
        <v>401666.66666666669</v>
      </c>
      <c r="T210" s="38">
        <f t="shared" si="170"/>
        <v>806680.5555555555</v>
      </c>
      <c r="U210" s="38">
        <f t="shared" si="170"/>
        <v>1215062.5868055555</v>
      </c>
      <c r="V210" s="38">
        <f t="shared" si="170"/>
        <v>1626833.7967785492</v>
      </c>
      <c r="W210" s="38">
        <f t="shared" si="170"/>
        <v>2042015.3386647413</v>
      </c>
      <c r="X210" s="38">
        <f t="shared" si="170"/>
        <v>2460628.483091013</v>
      </c>
      <c r="Y210" s="38">
        <f t="shared" si="170"/>
        <v>2882694.6187323192</v>
      </c>
      <c r="Z210" s="38">
        <f t="shared" si="170"/>
        <v>3308235.2529261373</v>
      </c>
      <c r="AA210" s="38">
        <f t="shared" si="170"/>
        <v>3737272.0122899958</v>
      </c>
      <c r="AB210" s="38">
        <f t="shared" si="170"/>
        <v>4169826.6433420787</v>
      </c>
      <c r="AC210" s="38">
        <f t="shared" si="170"/>
        <v>4605921.0131249381</v>
      </c>
      <c r="AD210" s="38">
        <f t="shared" si="170"/>
        <v>5045577.1098323194</v>
      </c>
      <c r="AE210" s="38">
        <f t="shared" si="170"/>
        <v>5400855.2318455409</v>
      </c>
      <c r="AF210" s="38">
        <f t="shared" si="170"/>
        <v>5759006.4080507159</v>
      </c>
      <c r="AG210" s="38">
        <f t="shared" si="170"/>
        <v>6120048.412543159</v>
      </c>
      <c r="AH210" s="38">
        <f t="shared" si="170"/>
        <v>6483999.1176562328</v>
      </c>
      <c r="AI210" s="38">
        <f t="shared" si="170"/>
        <v>6850876.4944714196</v>
      </c>
      <c r="AJ210" s="38">
        <f t="shared" si="170"/>
        <v>7220698.6133309416</v>
      </c>
      <c r="AK210" s="38">
        <f t="shared" si="170"/>
        <v>7593483.6443529297</v>
      </c>
      <c r="AL210" s="38">
        <f t="shared" si="170"/>
        <v>7969249.8579491731</v>
      </c>
      <c r="AM210" s="38">
        <f t="shared" si="170"/>
        <v>8348015.6253454499</v>
      </c>
      <c r="AN210" s="38">
        <f t="shared" si="170"/>
        <v>8729799.419104442</v>
      </c>
      <c r="AO210" s="38">
        <f t="shared" si="170"/>
        <v>9114619.8136512619</v>
      </c>
      <c r="AP210" s="38">
        <f t="shared" si="170"/>
        <v>9502495.4858016111</v>
      </c>
      <c r="AQ210" s="38">
        <f t="shared" si="170"/>
        <v>9893445.2152925599</v>
      </c>
      <c r="AR210" s="38">
        <f t="shared" si="170"/>
        <v>10287487.885315971</v>
      </c>
      <c r="AS210" s="38">
        <f t="shared" si="170"/>
        <v>10684642.483054589</v>
      </c>
      <c r="AT210" s="38">
        <f t="shared" si="170"/>
        <v>11084928.100220799</v>
      </c>
      <c r="AU210" s="38">
        <f t="shared" si="170"/>
        <v>11488363.933598064</v>
      </c>
      <c r="AV210" s="38">
        <f t="shared" si="170"/>
        <v>11894969.285585066</v>
      </c>
      <c r="AW210" s="38">
        <f t="shared" si="170"/>
        <v>12304763.564742558</v>
      </c>
      <c r="AX210" s="38">
        <f t="shared" si="170"/>
        <v>12717766.28634293</v>
      </c>
      <c r="AY210" s="38">
        <f t="shared" ref="AY210:CD210" si="171">AY209*AY207*1000000</f>
        <v>13133997.072922528</v>
      </c>
      <c r="AZ210" s="38">
        <f t="shared" si="171"/>
        <v>13553475.654836709</v>
      </c>
      <c r="BA210" s="38">
        <f t="shared" si="171"/>
        <v>13976221.870817658</v>
      </c>
      <c r="BB210" s="38">
        <f t="shared" si="171"/>
        <v>14402255.668534994</v>
      </c>
      <c r="BC210" s="38">
        <f t="shared" si="171"/>
        <v>14831597.105159165</v>
      </c>
      <c r="BD210" s="38">
        <f t="shared" si="171"/>
        <v>15264266.347927628</v>
      </c>
      <c r="BE210" s="38">
        <f t="shared" si="171"/>
        <v>15700283.674713859</v>
      </c>
      <c r="BF210" s="38">
        <f t="shared" si="171"/>
        <v>16139669.474599216</v>
      </c>
      <c r="BG210" s="38">
        <f t="shared" si="171"/>
        <v>16582444.248447597</v>
      </c>
      <c r="BH210" s="38">
        <f t="shared" si="171"/>
        <v>17028628.609483</v>
      </c>
      <c r="BI210" s="38">
        <f t="shared" si="171"/>
        <v>17478243.283869945</v>
      </c>
      <c r="BJ210" s="38">
        <f t="shared" si="171"/>
        <v>17931309.111296751</v>
      </c>
      <c r="BK210" s="38">
        <f t="shared" si="171"/>
        <v>18387847.045561776</v>
      </c>
      <c r="BL210" s="38">
        <f t="shared" si="171"/>
        <v>18847878.155162487</v>
      </c>
      <c r="BM210" s="38">
        <f t="shared" si="171"/>
        <v>19311423.623887554</v>
      </c>
      <c r="BN210" s="38">
        <f t="shared" si="171"/>
        <v>19778504.751411803</v>
      </c>
      <c r="BO210" s="38">
        <f t="shared" si="171"/>
        <v>20249142.953894172</v>
      </c>
      <c r="BP210" s="38">
        <f t="shared" si="171"/>
        <v>20723359.764578629</v>
      </c>
      <c r="BQ210" s="38">
        <f t="shared" si="171"/>
        <v>21201176.834398057</v>
      </c>
      <c r="BR210" s="38">
        <f t="shared" si="171"/>
        <v>21682615.932581183</v>
      </c>
      <c r="BS210" s="38">
        <f t="shared" si="171"/>
        <v>22167698.947262459</v>
      </c>
      <c r="BT210" s="38">
        <f t="shared" si="171"/>
        <v>22656447.886095028</v>
      </c>
      <c r="BU210" s="38">
        <f t="shared" si="171"/>
        <v>23148884.876866698</v>
      </c>
      <c r="BV210" s="38">
        <f t="shared" si="171"/>
        <v>23645032.168119002</v>
      </c>
      <c r="BW210" s="38">
        <f t="shared" si="171"/>
        <v>24144912.129769292</v>
      </c>
      <c r="BX210" s="38">
        <f t="shared" si="171"/>
        <v>24648547.253735974</v>
      </c>
      <c r="BY210" s="38">
        <f t="shared" si="171"/>
        <v>25155960.154566791</v>
      </c>
      <c r="BZ210" s="38">
        <f t="shared" si="171"/>
        <v>25667173.570070267</v>
      </c>
      <c r="CA210" s="38">
        <f t="shared" si="171"/>
        <v>25774120.126612227</v>
      </c>
      <c r="CB210" s="38">
        <f t="shared" si="171"/>
        <v>25881512.293806445</v>
      </c>
      <c r="CC210" s="38">
        <f t="shared" si="171"/>
        <v>25989351.928363971</v>
      </c>
      <c r="CD210" s="38">
        <f t="shared" si="171"/>
        <v>26097640.894732155</v>
      </c>
      <c r="CE210" s="38">
        <f t="shared" ref="CE210:DJ210" si="172">CE209*CE207*1000000</f>
        <v>26206381.065126874</v>
      </c>
      <c r="CF210" s="38">
        <f t="shared" si="172"/>
        <v>26315574.319564898</v>
      </c>
      <c r="CG210" s="38">
        <f t="shared" si="172"/>
        <v>26425222.545896418</v>
      </c>
      <c r="CH210" s="38">
        <f t="shared" si="172"/>
        <v>26535327.639837652</v>
      </c>
      <c r="CI210" s="38">
        <f t="shared" si="172"/>
        <v>26645891.505003642</v>
      </c>
      <c r="CJ210" s="38">
        <f t="shared" si="172"/>
        <v>26756916.052941155</v>
      </c>
      <c r="CK210" s="38">
        <f t="shared" si="172"/>
        <v>26868403.203161739</v>
      </c>
      <c r="CL210" s="38">
        <f t="shared" si="172"/>
        <v>26980354.883174915</v>
      </c>
      <c r="CM210" s="34"/>
      <c r="CN210" s="15"/>
      <c r="CO210" s="38" t="e">
        <f t="shared" ref="CO210:DL210" si="173">CO207*CO209*1000000</f>
        <v>#N/A</v>
      </c>
      <c r="CP210" s="38" t="e">
        <f t="shared" si="173"/>
        <v>#N/A</v>
      </c>
      <c r="CQ210" s="38" t="e">
        <f t="shared" si="173"/>
        <v>#N/A</v>
      </c>
      <c r="CR210" s="38" t="e">
        <f t="shared" si="173"/>
        <v>#N/A</v>
      </c>
      <c r="CS210" s="38" t="e">
        <f t="shared" si="173"/>
        <v>#N/A</v>
      </c>
      <c r="CT210" s="38" t="e">
        <f t="shared" si="173"/>
        <v>#N/A</v>
      </c>
      <c r="CU210" s="38" t="e">
        <f t="shared" si="173"/>
        <v>#N/A</v>
      </c>
      <c r="CV210" s="38" t="e">
        <f t="shared" si="173"/>
        <v>#N/A</v>
      </c>
      <c r="CW210" s="38" t="e">
        <f t="shared" si="173"/>
        <v>#N/A</v>
      </c>
      <c r="CX210" s="38" t="e">
        <f t="shared" si="173"/>
        <v>#N/A</v>
      </c>
      <c r="CY210" s="38" t="e">
        <f t="shared" si="173"/>
        <v>#N/A</v>
      </c>
      <c r="CZ210" s="38" t="e">
        <f t="shared" si="173"/>
        <v>#N/A</v>
      </c>
      <c r="DA210" s="38" t="e">
        <f t="shared" si="173"/>
        <v>#N/A</v>
      </c>
      <c r="DB210" s="38" t="e">
        <f t="shared" si="173"/>
        <v>#N/A</v>
      </c>
      <c r="DC210" s="38" t="e">
        <f t="shared" si="173"/>
        <v>#N/A</v>
      </c>
      <c r="DD210" s="38" t="e">
        <f t="shared" si="173"/>
        <v>#N/A</v>
      </c>
      <c r="DE210" s="38" t="e">
        <f t="shared" si="173"/>
        <v>#N/A</v>
      </c>
      <c r="DF210" s="38" t="e">
        <f t="shared" si="173"/>
        <v>#N/A</v>
      </c>
      <c r="DG210" s="38" t="e">
        <f t="shared" si="173"/>
        <v>#N/A</v>
      </c>
      <c r="DH210" s="38" t="e">
        <f t="shared" si="173"/>
        <v>#N/A</v>
      </c>
      <c r="DI210" s="38" t="e">
        <f t="shared" si="173"/>
        <v>#N/A</v>
      </c>
      <c r="DJ210" s="38" t="e">
        <f t="shared" si="173"/>
        <v>#N/A</v>
      </c>
      <c r="DK210" s="38" t="e">
        <f t="shared" si="173"/>
        <v>#N/A</v>
      </c>
      <c r="DL210" s="38" t="e">
        <f t="shared" si="173"/>
        <v>#N/A</v>
      </c>
    </row>
    <row r="211" spans="1:116" x14ac:dyDescent="0.4">
      <c r="A211" s="27"/>
      <c r="B211" t="str">
        <f t="shared" si="163"/>
        <v>211 TAM-EV</v>
      </c>
      <c r="D211" t="s">
        <v>801</v>
      </c>
      <c r="E211" s="9" t="str">
        <f t="shared" si="162"/>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163"/>
        <v>212 TAM-EV</v>
      </c>
      <c r="D212" t="s">
        <v>801</v>
      </c>
      <c r="E212" s="9" t="str">
        <f t="shared" si="162"/>
        <v>212 TAM-EV</v>
      </c>
      <c r="F212" s="27"/>
      <c r="G212" s="126" t="s">
        <v>803</v>
      </c>
      <c r="H212" s="24"/>
      <c r="I212" s="24"/>
      <c r="J212" s="24"/>
      <c r="K212" s="38">
        <f t="shared" ref="K212:P212" si="174">SUMIF($3:$3,K$2,212:212)</f>
        <v>5045577.1098323194</v>
      </c>
      <c r="L212" s="38">
        <f t="shared" si="174"/>
        <v>4456918.3759692917</v>
      </c>
      <c r="M212" s="38">
        <f t="shared" si="174"/>
        <v>4899760.182733383</v>
      </c>
      <c r="N212" s="38">
        <f t="shared" si="174"/>
        <v>5376249.0828768089</v>
      </c>
      <c r="O212" s="38">
        <f t="shared" si="174"/>
        <v>5888668.8186584637</v>
      </c>
      <c r="P212" s="38">
        <f t="shared" si="174"/>
        <v>1313181.3131046481</v>
      </c>
      <c r="R212" s="165"/>
      <c r="S212" s="38">
        <f t="shared" ref="S212:AX212" si="175">S210-R210</f>
        <v>401666.66666666669</v>
      </c>
      <c r="T212" s="38">
        <f t="shared" si="175"/>
        <v>405013.88888888882</v>
      </c>
      <c r="U212" s="38">
        <f t="shared" si="175"/>
        <v>408382.03125</v>
      </c>
      <c r="V212" s="38">
        <f t="shared" si="175"/>
        <v>411771.2099729937</v>
      </c>
      <c r="W212" s="38">
        <f t="shared" si="175"/>
        <v>415181.54188619205</v>
      </c>
      <c r="X212" s="38">
        <f t="shared" si="175"/>
        <v>418613.14442627179</v>
      </c>
      <c r="Y212" s="38">
        <f t="shared" si="175"/>
        <v>422066.13564130617</v>
      </c>
      <c r="Z212" s="38">
        <f t="shared" si="175"/>
        <v>425540.63419381808</v>
      </c>
      <c r="AA212" s="38">
        <f t="shared" si="175"/>
        <v>429036.75936385849</v>
      </c>
      <c r="AB212" s="38">
        <f t="shared" si="175"/>
        <v>432554.63105208287</v>
      </c>
      <c r="AC212" s="38">
        <f t="shared" si="175"/>
        <v>436094.36978285946</v>
      </c>
      <c r="AD212" s="38">
        <f t="shared" si="175"/>
        <v>439656.09670738131</v>
      </c>
      <c r="AE212" s="38">
        <f t="shared" si="175"/>
        <v>355278.12201322149</v>
      </c>
      <c r="AF212" s="38">
        <f t="shared" si="175"/>
        <v>358151.176205175</v>
      </c>
      <c r="AG212" s="38">
        <f t="shared" si="175"/>
        <v>361042.00449244305</v>
      </c>
      <c r="AH212" s="38">
        <f t="shared" si="175"/>
        <v>363950.70511307381</v>
      </c>
      <c r="AI212" s="38">
        <f t="shared" si="175"/>
        <v>366877.37681518681</v>
      </c>
      <c r="AJ212" s="38">
        <f t="shared" si="175"/>
        <v>369822.11885952204</v>
      </c>
      <c r="AK212" s="38">
        <f t="shared" si="175"/>
        <v>372785.03102198802</v>
      </c>
      <c r="AL212" s="38">
        <f t="shared" si="175"/>
        <v>375766.21359624341</v>
      </c>
      <c r="AM212" s="38">
        <f t="shared" si="175"/>
        <v>378765.76739627682</v>
      </c>
      <c r="AN212" s="38">
        <f t="shared" si="175"/>
        <v>381783.79375899211</v>
      </c>
      <c r="AO212" s="38">
        <f t="shared" si="175"/>
        <v>384820.39454681985</v>
      </c>
      <c r="AP212" s="38">
        <f t="shared" si="175"/>
        <v>387875.67215034924</v>
      </c>
      <c r="AQ212" s="38">
        <f t="shared" si="175"/>
        <v>390949.72949094884</v>
      </c>
      <c r="AR212" s="38">
        <f t="shared" si="175"/>
        <v>394042.67002341151</v>
      </c>
      <c r="AS212" s="38">
        <f t="shared" si="175"/>
        <v>397154.59773861803</v>
      </c>
      <c r="AT212" s="38">
        <f t="shared" si="175"/>
        <v>400285.61716620997</v>
      </c>
      <c r="AU212" s="38">
        <f t="shared" si="175"/>
        <v>403435.83337726444</v>
      </c>
      <c r="AV212" s="38">
        <f t="shared" si="175"/>
        <v>406605.35198700242</v>
      </c>
      <c r="AW212" s="38">
        <f t="shared" si="175"/>
        <v>409794.2791574914</v>
      </c>
      <c r="AX212" s="38">
        <f t="shared" si="175"/>
        <v>413002.72160037234</v>
      </c>
      <c r="AY212" s="38">
        <f t="shared" ref="AY212:CD212" si="176">AY210-AX210</f>
        <v>416230.78657959774</v>
      </c>
      <c r="AZ212" s="38">
        <f t="shared" si="176"/>
        <v>419478.58191418089</v>
      </c>
      <c r="BA212" s="38">
        <f t="shared" si="176"/>
        <v>422746.21598094888</v>
      </c>
      <c r="BB212" s="38">
        <f t="shared" si="176"/>
        <v>426033.79771733657</v>
      </c>
      <c r="BC212" s="38">
        <f t="shared" si="176"/>
        <v>429341.43662417121</v>
      </c>
      <c r="BD212" s="38">
        <f t="shared" si="176"/>
        <v>432669.24276846275</v>
      </c>
      <c r="BE212" s="38">
        <f t="shared" si="176"/>
        <v>436017.32678623125</v>
      </c>
      <c r="BF212" s="38">
        <f t="shared" si="176"/>
        <v>439385.7998853568</v>
      </c>
      <c r="BG212" s="38">
        <f t="shared" si="176"/>
        <v>442774.77384838089</v>
      </c>
      <c r="BH212" s="38">
        <f t="shared" si="176"/>
        <v>446184.36103540286</v>
      </c>
      <c r="BI212" s="38">
        <f t="shared" si="176"/>
        <v>449614.67438694462</v>
      </c>
      <c r="BJ212" s="38">
        <f t="shared" si="176"/>
        <v>453065.82742680609</v>
      </c>
      <c r="BK212" s="38">
        <f t="shared" si="176"/>
        <v>456537.93426502496</v>
      </c>
      <c r="BL212" s="38">
        <f t="shared" si="176"/>
        <v>460031.10960071161</v>
      </c>
      <c r="BM212" s="38">
        <f t="shared" si="176"/>
        <v>463545.46872506663</v>
      </c>
      <c r="BN212" s="38">
        <f t="shared" si="176"/>
        <v>467081.12752424926</v>
      </c>
      <c r="BO212" s="38">
        <f t="shared" si="176"/>
        <v>470638.2024823688</v>
      </c>
      <c r="BP212" s="38">
        <f t="shared" si="176"/>
        <v>474216.81068445742</v>
      </c>
      <c r="BQ212" s="38">
        <f t="shared" si="176"/>
        <v>477817.06981942803</v>
      </c>
      <c r="BR212" s="38">
        <f t="shared" si="176"/>
        <v>481439.09818312526</v>
      </c>
      <c r="BS212" s="38">
        <f t="shared" si="176"/>
        <v>485083.01468127593</v>
      </c>
      <c r="BT212" s="38">
        <f t="shared" si="176"/>
        <v>488748.93883256987</v>
      </c>
      <c r="BU212" s="38">
        <f t="shared" si="176"/>
        <v>492436.99077166989</v>
      </c>
      <c r="BV212" s="38">
        <f t="shared" si="176"/>
        <v>496147.29125230387</v>
      </c>
      <c r="BW212" s="38">
        <f t="shared" si="176"/>
        <v>499879.9616502896</v>
      </c>
      <c r="BX212" s="38">
        <f t="shared" si="176"/>
        <v>503635.1239666827</v>
      </c>
      <c r="BY212" s="38">
        <f t="shared" si="176"/>
        <v>507412.90083081648</v>
      </c>
      <c r="BZ212" s="38">
        <f t="shared" si="176"/>
        <v>511213.41550347582</v>
      </c>
      <c r="CA212" s="38">
        <f t="shared" si="176"/>
        <v>106946.55654196069</v>
      </c>
      <c r="CB212" s="38">
        <f t="shared" si="176"/>
        <v>107392.16719421744</v>
      </c>
      <c r="CC212" s="38">
        <f t="shared" si="176"/>
        <v>107839.63455752656</v>
      </c>
      <c r="CD212" s="38">
        <f t="shared" si="176"/>
        <v>108288.96636818349</v>
      </c>
      <c r="CE212" s="38">
        <f t="shared" ref="CE212:DL212" si="177">CE210-CD210</f>
        <v>108740.17039471865</v>
      </c>
      <c r="CF212" s="38">
        <f t="shared" si="177"/>
        <v>109193.25443802401</v>
      </c>
      <c r="CG212" s="38">
        <f t="shared" si="177"/>
        <v>109648.22633152083</v>
      </c>
      <c r="CH212" s="38">
        <f t="shared" si="177"/>
        <v>110105.09394123405</v>
      </c>
      <c r="CI212" s="38">
        <f t="shared" si="177"/>
        <v>110563.86516598985</v>
      </c>
      <c r="CJ212" s="38">
        <f t="shared" si="177"/>
        <v>111024.5479375124</v>
      </c>
      <c r="CK212" s="38">
        <f t="shared" si="177"/>
        <v>111487.15022058412</v>
      </c>
      <c r="CL212" s="38">
        <f t="shared" si="177"/>
        <v>111951.68001317605</v>
      </c>
      <c r="CM212" s="38">
        <f t="shared" si="177"/>
        <v>-26980354.883174915</v>
      </c>
      <c r="CN212" s="38">
        <f t="shared" si="177"/>
        <v>0</v>
      </c>
      <c r="CO212" s="38" t="e">
        <f t="shared" si="177"/>
        <v>#N/A</v>
      </c>
      <c r="CP212" s="38" t="e">
        <f t="shared" si="177"/>
        <v>#N/A</v>
      </c>
      <c r="CQ212" s="38" t="e">
        <f t="shared" si="177"/>
        <v>#N/A</v>
      </c>
      <c r="CR212" s="38" t="e">
        <f t="shared" si="177"/>
        <v>#N/A</v>
      </c>
      <c r="CS212" s="38" t="e">
        <f t="shared" si="177"/>
        <v>#N/A</v>
      </c>
      <c r="CT212" s="38" t="e">
        <f t="shared" si="177"/>
        <v>#N/A</v>
      </c>
      <c r="CU212" s="38" t="e">
        <f t="shared" si="177"/>
        <v>#N/A</v>
      </c>
      <c r="CV212" s="38" t="e">
        <f t="shared" si="177"/>
        <v>#N/A</v>
      </c>
      <c r="CW212" s="38" t="e">
        <f t="shared" si="177"/>
        <v>#N/A</v>
      </c>
      <c r="CX212" s="38" t="e">
        <f t="shared" si="177"/>
        <v>#N/A</v>
      </c>
      <c r="CY212" s="38" t="e">
        <f t="shared" si="177"/>
        <v>#N/A</v>
      </c>
      <c r="CZ212" s="38" t="e">
        <f t="shared" si="177"/>
        <v>#N/A</v>
      </c>
      <c r="DA212" s="38" t="e">
        <f t="shared" si="177"/>
        <v>#N/A</v>
      </c>
      <c r="DB212" s="38" t="e">
        <f t="shared" si="177"/>
        <v>#N/A</v>
      </c>
      <c r="DC212" s="38" t="e">
        <f t="shared" si="177"/>
        <v>#N/A</v>
      </c>
      <c r="DD212" s="38" t="e">
        <f t="shared" si="177"/>
        <v>#N/A</v>
      </c>
      <c r="DE212" s="38" t="e">
        <f t="shared" si="177"/>
        <v>#N/A</v>
      </c>
      <c r="DF212" s="38" t="e">
        <f t="shared" si="177"/>
        <v>#N/A</v>
      </c>
      <c r="DG212" s="38" t="e">
        <f t="shared" si="177"/>
        <v>#N/A</v>
      </c>
      <c r="DH212" s="38" t="e">
        <f t="shared" si="177"/>
        <v>#N/A</v>
      </c>
      <c r="DI212" s="38" t="e">
        <f t="shared" si="177"/>
        <v>#N/A</v>
      </c>
      <c r="DJ212" s="38" t="e">
        <f t="shared" si="177"/>
        <v>#N/A</v>
      </c>
      <c r="DK212" s="38" t="e">
        <f t="shared" si="177"/>
        <v>#N/A</v>
      </c>
      <c r="DL212" s="38" t="e">
        <f t="shared" si="177"/>
        <v>#N/A</v>
      </c>
    </row>
    <row r="213" spans="1:116" x14ac:dyDescent="0.4">
      <c r="B213" t="s">
        <v>332</v>
      </c>
      <c r="D213" t="s">
        <v>801</v>
      </c>
      <c r="E213" s="8" t="str">
        <f t="shared" si="16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801</v>
      </c>
      <c r="E214" s="8" t="str">
        <f t="shared" si="16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801</v>
      </c>
      <c r="E215" s="8" t="str">
        <f t="shared" si="16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801</v>
      </c>
      <c r="E216" s="8" t="str">
        <f t="shared" si="162"/>
        <v>216 TAM-EV</v>
      </c>
      <c r="G216" s="136" t="s">
        <v>333</v>
      </c>
      <c r="H216" s="31"/>
      <c r="I216" s="73"/>
      <c r="J216" s="73"/>
      <c r="K216" s="58"/>
      <c r="L216" s="58"/>
      <c r="M216" s="58"/>
      <c r="N216" s="58"/>
      <c r="O216" s="58"/>
      <c r="P216" s="58"/>
      <c r="R216" s="33"/>
      <c r="S216" s="203" t="str">
        <f t="shared" ref="S216:AX216" si="178">ADDRESS(ROW(S212),COLUMN(S212),2)</f>
        <v>S$212</v>
      </c>
      <c r="T216" s="203" t="str">
        <f t="shared" si="178"/>
        <v>T$212</v>
      </c>
      <c r="U216" s="203" t="str">
        <f t="shared" si="178"/>
        <v>U$212</v>
      </c>
      <c r="V216" s="203" t="str">
        <f t="shared" si="178"/>
        <v>V$212</v>
      </c>
      <c r="W216" s="203" t="str">
        <f t="shared" si="178"/>
        <v>W$212</v>
      </c>
      <c r="X216" s="203" t="str">
        <f t="shared" si="178"/>
        <v>X$212</v>
      </c>
      <c r="Y216" s="203" t="str">
        <f t="shared" si="178"/>
        <v>Y$212</v>
      </c>
      <c r="Z216" s="203" t="str">
        <f t="shared" si="178"/>
        <v>Z$212</v>
      </c>
      <c r="AA216" s="203" t="str">
        <f t="shared" si="178"/>
        <v>AA$212</v>
      </c>
      <c r="AB216" s="203" t="str">
        <f t="shared" si="178"/>
        <v>AB$212</v>
      </c>
      <c r="AC216" s="203" t="str">
        <f t="shared" si="178"/>
        <v>AC$212</v>
      </c>
      <c r="AD216" s="203" t="str">
        <f t="shared" si="178"/>
        <v>AD$212</v>
      </c>
      <c r="AE216" s="203" t="str">
        <f t="shared" si="178"/>
        <v>AE$212</v>
      </c>
      <c r="AF216" s="203" t="str">
        <f t="shared" si="178"/>
        <v>AF$212</v>
      </c>
      <c r="AG216" s="203" t="str">
        <f t="shared" si="178"/>
        <v>AG$212</v>
      </c>
      <c r="AH216" s="203" t="str">
        <f t="shared" si="178"/>
        <v>AH$212</v>
      </c>
      <c r="AI216" s="203" t="str">
        <f t="shared" si="178"/>
        <v>AI$212</v>
      </c>
      <c r="AJ216" s="203" t="str">
        <f t="shared" si="178"/>
        <v>AJ$212</v>
      </c>
      <c r="AK216" s="203" t="str">
        <f t="shared" si="178"/>
        <v>AK$212</v>
      </c>
      <c r="AL216" s="203" t="str">
        <f t="shared" si="178"/>
        <v>AL$212</v>
      </c>
      <c r="AM216" s="203" t="str">
        <f t="shared" si="178"/>
        <v>AM$212</v>
      </c>
      <c r="AN216" s="203" t="str">
        <f t="shared" si="178"/>
        <v>AN$212</v>
      </c>
      <c r="AO216" s="203" t="str">
        <f t="shared" si="178"/>
        <v>AO$212</v>
      </c>
      <c r="AP216" s="203" t="str">
        <f t="shared" si="178"/>
        <v>AP$212</v>
      </c>
      <c r="AQ216" s="203" t="str">
        <f t="shared" si="178"/>
        <v>AQ$212</v>
      </c>
      <c r="AR216" s="203" t="str">
        <f t="shared" si="178"/>
        <v>AR$212</v>
      </c>
      <c r="AS216" s="203" t="str">
        <f t="shared" si="178"/>
        <v>AS$212</v>
      </c>
      <c r="AT216" s="203" t="str">
        <f t="shared" si="178"/>
        <v>AT$212</v>
      </c>
      <c r="AU216" s="203" t="str">
        <f t="shared" si="178"/>
        <v>AU$212</v>
      </c>
      <c r="AV216" s="203" t="str">
        <f t="shared" si="178"/>
        <v>AV$212</v>
      </c>
      <c r="AW216" s="203" t="str">
        <f t="shared" si="178"/>
        <v>AW$212</v>
      </c>
      <c r="AX216" s="203" t="str">
        <f t="shared" si="178"/>
        <v>AX$212</v>
      </c>
      <c r="AY216" s="203" t="str">
        <f t="shared" ref="AY216:CD216" si="179">ADDRESS(ROW(AY212),COLUMN(AY212),2)</f>
        <v>AY$212</v>
      </c>
      <c r="AZ216" s="203" t="str">
        <f t="shared" si="179"/>
        <v>AZ$212</v>
      </c>
      <c r="BA216" s="203" t="str">
        <f t="shared" si="179"/>
        <v>BA$212</v>
      </c>
      <c r="BB216" s="203" t="str">
        <f t="shared" si="179"/>
        <v>BB$212</v>
      </c>
      <c r="BC216" s="203" t="str">
        <f t="shared" si="179"/>
        <v>BC$212</v>
      </c>
      <c r="BD216" s="203" t="str">
        <f t="shared" si="179"/>
        <v>BD$212</v>
      </c>
      <c r="BE216" s="203" t="str">
        <f t="shared" si="179"/>
        <v>BE$212</v>
      </c>
      <c r="BF216" s="203" t="str">
        <f t="shared" si="179"/>
        <v>BF$212</v>
      </c>
      <c r="BG216" s="203" t="str">
        <f t="shared" si="179"/>
        <v>BG$212</v>
      </c>
      <c r="BH216" s="203" t="str">
        <f t="shared" si="179"/>
        <v>BH$212</v>
      </c>
      <c r="BI216" s="203" t="str">
        <f t="shared" si="179"/>
        <v>BI$212</v>
      </c>
      <c r="BJ216" s="203" t="str">
        <f t="shared" si="179"/>
        <v>BJ$212</v>
      </c>
      <c r="BK216" s="203" t="str">
        <f t="shared" si="179"/>
        <v>BK$212</v>
      </c>
      <c r="BL216" s="203" t="str">
        <f t="shared" si="179"/>
        <v>BL$212</v>
      </c>
      <c r="BM216" s="203" t="str">
        <f t="shared" si="179"/>
        <v>BM$212</v>
      </c>
      <c r="BN216" s="203" t="str">
        <f t="shared" si="179"/>
        <v>BN$212</v>
      </c>
      <c r="BO216" s="203" t="str">
        <f t="shared" si="179"/>
        <v>BO$212</v>
      </c>
      <c r="BP216" s="203" t="str">
        <f t="shared" si="179"/>
        <v>BP$212</v>
      </c>
      <c r="BQ216" s="203" t="str">
        <f t="shared" si="179"/>
        <v>BQ$212</v>
      </c>
      <c r="BR216" s="203" t="str">
        <f t="shared" si="179"/>
        <v>BR$212</v>
      </c>
      <c r="BS216" s="203" t="str">
        <f t="shared" si="179"/>
        <v>BS$212</v>
      </c>
      <c r="BT216" s="203" t="str">
        <f t="shared" si="179"/>
        <v>BT$212</v>
      </c>
      <c r="BU216" s="203" t="str">
        <f t="shared" si="179"/>
        <v>BU$212</v>
      </c>
      <c r="BV216" s="203" t="str">
        <f t="shared" si="179"/>
        <v>BV$212</v>
      </c>
      <c r="BW216" s="203" t="str">
        <f t="shared" si="179"/>
        <v>BW$212</v>
      </c>
      <c r="BX216" s="203" t="str">
        <f t="shared" si="179"/>
        <v>BX$212</v>
      </c>
      <c r="BY216" s="203" t="str">
        <f t="shared" si="179"/>
        <v>BY$212</v>
      </c>
      <c r="BZ216" s="203" t="str">
        <f t="shared" si="179"/>
        <v>BZ$212</v>
      </c>
      <c r="CA216" s="203" t="str">
        <f t="shared" si="179"/>
        <v>CA$212</v>
      </c>
      <c r="CB216" s="203" t="str">
        <f t="shared" si="179"/>
        <v>CB$212</v>
      </c>
      <c r="CC216" s="203" t="str">
        <f t="shared" si="179"/>
        <v>CC$212</v>
      </c>
      <c r="CD216" s="203" t="str">
        <f t="shared" si="179"/>
        <v>CD$212</v>
      </c>
      <c r="CE216" s="203" t="str">
        <f t="shared" ref="CE216:DL216" si="180">ADDRESS(ROW(CE212),COLUMN(CE212),2)</f>
        <v>CE$212</v>
      </c>
      <c r="CF216" s="203" t="str">
        <f t="shared" si="180"/>
        <v>CF$212</v>
      </c>
      <c r="CG216" s="203" t="str">
        <f t="shared" si="180"/>
        <v>CG$212</v>
      </c>
      <c r="CH216" s="203" t="str">
        <f t="shared" si="180"/>
        <v>CH$212</v>
      </c>
      <c r="CI216" s="203" t="str">
        <f t="shared" si="180"/>
        <v>CI$212</v>
      </c>
      <c r="CJ216" s="203" t="str">
        <f t="shared" si="180"/>
        <v>CJ$212</v>
      </c>
      <c r="CK216" s="203" t="str">
        <f t="shared" si="180"/>
        <v>CK$212</v>
      </c>
      <c r="CL216" s="203" t="str">
        <f t="shared" si="180"/>
        <v>CL$212</v>
      </c>
      <c r="CM216" s="203" t="str">
        <f t="shared" si="180"/>
        <v>CM$212</v>
      </c>
      <c r="CN216" s="203" t="str">
        <f t="shared" si="180"/>
        <v>CN$212</v>
      </c>
      <c r="CO216" s="203" t="str">
        <f t="shared" si="180"/>
        <v>CO$212</v>
      </c>
      <c r="CP216" s="203" t="str">
        <f t="shared" si="180"/>
        <v>CP$212</v>
      </c>
      <c r="CQ216" s="203" t="str">
        <f t="shared" si="180"/>
        <v>CQ$212</v>
      </c>
      <c r="CR216" s="203" t="str">
        <f t="shared" si="180"/>
        <v>CR$212</v>
      </c>
      <c r="CS216" s="203" t="str">
        <f t="shared" si="180"/>
        <v>CS$212</v>
      </c>
      <c r="CT216" s="203" t="str">
        <f t="shared" si="180"/>
        <v>CT$212</v>
      </c>
      <c r="CU216" s="203" t="str">
        <f t="shared" si="180"/>
        <v>CU$212</v>
      </c>
      <c r="CV216" s="203" t="str">
        <f t="shared" si="180"/>
        <v>CV$212</v>
      </c>
      <c r="CW216" s="203" t="str">
        <f t="shared" si="180"/>
        <v>CW$212</v>
      </c>
      <c r="CX216" s="203" t="str">
        <f t="shared" si="180"/>
        <v>CX$212</v>
      </c>
      <c r="CY216" s="203" t="str">
        <f t="shared" si="180"/>
        <v>CY$212</v>
      </c>
      <c r="CZ216" s="203" t="str">
        <f t="shared" si="180"/>
        <v>CZ$212</v>
      </c>
      <c r="DA216" s="203" t="str">
        <f t="shared" si="180"/>
        <v>DA$212</v>
      </c>
      <c r="DB216" s="203" t="str">
        <f t="shared" si="180"/>
        <v>DB$212</v>
      </c>
      <c r="DC216" s="203" t="str">
        <f t="shared" si="180"/>
        <v>DC$212</v>
      </c>
      <c r="DD216" s="203" t="str">
        <f t="shared" si="180"/>
        <v>DD$212</v>
      </c>
      <c r="DE216" s="203" t="str">
        <f t="shared" si="180"/>
        <v>DE$212</v>
      </c>
      <c r="DF216" s="203" t="str">
        <f t="shared" si="180"/>
        <v>DF$212</v>
      </c>
      <c r="DG216" s="203" t="str">
        <f t="shared" si="180"/>
        <v>DG$212</v>
      </c>
      <c r="DH216" s="203" t="str">
        <f t="shared" si="180"/>
        <v>DH$212</v>
      </c>
      <c r="DI216" s="203" t="str">
        <f t="shared" si="180"/>
        <v>DI$212</v>
      </c>
      <c r="DJ216" s="203" t="str">
        <f t="shared" si="180"/>
        <v>DJ$212</v>
      </c>
      <c r="DK216" s="203" t="str">
        <f t="shared" si="180"/>
        <v>DK$212</v>
      </c>
      <c r="DL216" s="203" t="str">
        <f t="shared" si="180"/>
        <v>DL$212</v>
      </c>
    </row>
    <row r="217" spans="1:116" x14ac:dyDescent="0.4">
      <c r="B217" t="s">
        <v>332</v>
      </c>
      <c r="D217" t="s">
        <v>801</v>
      </c>
      <c r="E217" s="8" t="str">
        <f t="shared" si="16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801</v>
      </c>
      <c r="E218" s="8" t="str">
        <f t="shared" si="16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801</v>
      </c>
      <c r="E219" s="8" t="str">
        <f t="shared" si="16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801</v>
      </c>
      <c r="E220" s="8" t="str">
        <f t="shared" si="16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181">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181"/>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181"/>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si="181"/>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181"/>
        <v>248 REV-ER</v>
      </c>
      <c r="G248" s="136" t="s">
        <v>334</v>
      </c>
      <c r="H248" s="31"/>
      <c r="I248" s="73"/>
      <c r="J248" s="73"/>
      <c r="K248" s="58"/>
      <c r="L248" s="58"/>
      <c r="M248" s="58"/>
      <c r="N248" s="58"/>
      <c r="O248" s="58"/>
      <c r="P248" s="58"/>
      <c r="R248" s="203" t="str">
        <f t="shared" ref="R248:AW248" si="182">ADDRESS(ROW(R245),COLUMN(R245),2)</f>
        <v>R$245</v>
      </c>
      <c r="S248" s="203" t="str">
        <f t="shared" si="182"/>
        <v>S$245</v>
      </c>
      <c r="T248" s="203" t="str">
        <f t="shared" si="182"/>
        <v>T$245</v>
      </c>
      <c r="U248" s="203" t="str">
        <f t="shared" si="182"/>
        <v>U$245</v>
      </c>
      <c r="V248" s="203" t="str">
        <f t="shared" si="182"/>
        <v>V$245</v>
      </c>
      <c r="W248" s="203" t="str">
        <f t="shared" si="182"/>
        <v>W$245</v>
      </c>
      <c r="X248" s="203" t="str">
        <f t="shared" si="182"/>
        <v>X$245</v>
      </c>
      <c r="Y248" s="203" t="str">
        <f t="shared" si="182"/>
        <v>Y$245</v>
      </c>
      <c r="Z248" s="203" t="str">
        <f t="shared" si="182"/>
        <v>Z$245</v>
      </c>
      <c r="AA248" s="203" t="str">
        <f t="shared" si="182"/>
        <v>AA$245</v>
      </c>
      <c r="AB248" s="203" t="str">
        <f t="shared" si="182"/>
        <v>AB$245</v>
      </c>
      <c r="AC248" s="203" t="str">
        <f t="shared" si="182"/>
        <v>AC$245</v>
      </c>
      <c r="AD248" s="203" t="str">
        <f t="shared" si="182"/>
        <v>AD$245</v>
      </c>
      <c r="AE248" s="203" t="str">
        <f t="shared" si="182"/>
        <v>AE$245</v>
      </c>
      <c r="AF248" s="203" t="str">
        <f t="shared" si="182"/>
        <v>AF$245</v>
      </c>
      <c r="AG248" s="203" t="str">
        <f t="shared" si="182"/>
        <v>AG$245</v>
      </c>
      <c r="AH248" s="203" t="str">
        <f t="shared" si="182"/>
        <v>AH$245</v>
      </c>
      <c r="AI248" s="203" t="str">
        <f t="shared" si="182"/>
        <v>AI$245</v>
      </c>
      <c r="AJ248" s="203" t="str">
        <f t="shared" si="182"/>
        <v>AJ$245</v>
      </c>
      <c r="AK248" s="203" t="str">
        <f t="shared" si="182"/>
        <v>AK$245</v>
      </c>
      <c r="AL248" s="203" t="str">
        <f t="shared" si="182"/>
        <v>AL$245</v>
      </c>
      <c r="AM248" s="203" t="str">
        <f t="shared" si="182"/>
        <v>AM$245</v>
      </c>
      <c r="AN248" s="203" t="str">
        <f t="shared" si="182"/>
        <v>AN$245</v>
      </c>
      <c r="AO248" s="203" t="str">
        <f t="shared" si="182"/>
        <v>AO$245</v>
      </c>
      <c r="AP248" s="203" t="str">
        <f t="shared" si="182"/>
        <v>AP$245</v>
      </c>
      <c r="AQ248" s="203" t="str">
        <f t="shared" si="182"/>
        <v>AQ$245</v>
      </c>
      <c r="AR248" s="203" t="str">
        <f t="shared" si="182"/>
        <v>AR$245</v>
      </c>
      <c r="AS248" s="203" t="str">
        <f t="shared" si="182"/>
        <v>AS$245</v>
      </c>
      <c r="AT248" s="203" t="str">
        <f t="shared" si="182"/>
        <v>AT$245</v>
      </c>
      <c r="AU248" s="203" t="str">
        <f t="shared" si="182"/>
        <v>AU$245</v>
      </c>
      <c r="AV248" s="203" t="str">
        <f t="shared" si="182"/>
        <v>AV$245</v>
      </c>
      <c r="AW248" s="203" t="str">
        <f t="shared" si="182"/>
        <v>AW$245</v>
      </c>
      <c r="AX248" s="203" t="str">
        <f t="shared" ref="AX248:CC248" si="183">ADDRESS(ROW(AX245),COLUMN(AX245),2)</f>
        <v>AX$245</v>
      </c>
      <c r="AY248" s="203" t="str">
        <f t="shared" si="183"/>
        <v>AY$245</v>
      </c>
      <c r="AZ248" s="203" t="str">
        <f t="shared" si="183"/>
        <v>AZ$245</v>
      </c>
      <c r="BA248" s="203" t="str">
        <f t="shared" si="183"/>
        <v>BA$245</v>
      </c>
      <c r="BB248" s="203" t="str">
        <f t="shared" si="183"/>
        <v>BB$245</v>
      </c>
      <c r="BC248" s="203" t="str">
        <f t="shared" si="183"/>
        <v>BC$245</v>
      </c>
      <c r="BD248" s="203" t="str">
        <f t="shared" si="183"/>
        <v>BD$245</v>
      </c>
      <c r="BE248" s="203" t="str">
        <f t="shared" si="183"/>
        <v>BE$245</v>
      </c>
      <c r="BF248" s="203" t="str">
        <f t="shared" si="183"/>
        <v>BF$245</v>
      </c>
      <c r="BG248" s="203" t="str">
        <f t="shared" si="183"/>
        <v>BG$245</v>
      </c>
      <c r="BH248" s="203" t="str">
        <f t="shared" si="183"/>
        <v>BH$245</v>
      </c>
      <c r="BI248" s="203" t="str">
        <f t="shared" si="183"/>
        <v>BI$245</v>
      </c>
      <c r="BJ248" s="203" t="str">
        <f t="shared" si="183"/>
        <v>BJ$245</v>
      </c>
      <c r="BK248" s="203" t="str">
        <f t="shared" si="183"/>
        <v>BK$245</v>
      </c>
      <c r="BL248" s="203" t="str">
        <f t="shared" si="183"/>
        <v>BL$245</v>
      </c>
      <c r="BM248" s="203" t="str">
        <f t="shared" si="183"/>
        <v>BM$245</v>
      </c>
      <c r="BN248" s="203" t="str">
        <f t="shared" si="183"/>
        <v>BN$245</v>
      </c>
      <c r="BO248" s="203" t="str">
        <f t="shared" si="183"/>
        <v>BO$245</v>
      </c>
      <c r="BP248" s="203" t="str">
        <f t="shared" si="183"/>
        <v>BP$245</v>
      </c>
      <c r="BQ248" s="203" t="str">
        <f t="shared" si="183"/>
        <v>BQ$245</v>
      </c>
      <c r="BR248" s="203" t="str">
        <f t="shared" si="183"/>
        <v>BR$245</v>
      </c>
      <c r="BS248" s="203" t="str">
        <f t="shared" si="183"/>
        <v>BS$245</v>
      </c>
      <c r="BT248" s="203" t="str">
        <f t="shared" si="183"/>
        <v>BT$245</v>
      </c>
      <c r="BU248" s="203" t="str">
        <f t="shared" si="183"/>
        <v>BU$245</v>
      </c>
      <c r="BV248" s="203" t="str">
        <f t="shared" si="183"/>
        <v>BV$245</v>
      </c>
      <c r="BW248" s="203" t="str">
        <f t="shared" si="183"/>
        <v>BW$245</v>
      </c>
      <c r="BX248" s="203" t="str">
        <f t="shared" si="183"/>
        <v>BX$245</v>
      </c>
      <c r="BY248" s="203" t="str">
        <f t="shared" si="183"/>
        <v>BY$245</v>
      </c>
      <c r="BZ248" s="203" t="str">
        <f t="shared" si="183"/>
        <v>BZ$245</v>
      </c>
      <c r="CA248" s="203" t="str">
        <f t="shared" si="183"/>
        <v>CA$245</v>
      </c>
      <c r="CB248" s="203" t="str">
        <f t="shared" si="183"/>
        <v>CB$245</v>
      </c>
      <c r="CC248" s="203" t="str">
        <f t="shared" si="183"/>
        <v>CC$245</v>
      </c>
      <c r="CD248" s="203" t="str">
        <f t="shared" ref="CD248:CL248" si="184">ADDRESS(ROW(CD245),COLUMN(CD245),2)</f>
        <v>CD$245</v>
      </c>
      <c r="CE248" s="203" t="str">
        <f t="shared" si="184"/>
        <v>CE$245</v>
      </c>
      <c r="CF248" s="203" t="str">
        <f t="shared" si="184"/>
        <v>CF$245</v>
      </c>
      <c r="CG248" s="203" t="str">
        <f t="shared" si="184"/>
        <v>CG$245</v>
      </c>
      <c r="CH248" s="203" t="str">
        <f t="shared" si="184"/>
        <v>CH$245</v>
      </c>
      <c r="CI248" s="203" t="str">
        <f t="shared" si="184"/>
        <v>CI$245</v>
      </c>
      <c r="CJ248" s="203" t="str">
        <f t="shared" si="184"/>
        <v>CJ$245</v>
      </c>
      <c r="CK248" s="203" t="str">
        <f t="shared" si="184"/>
        <v>CK$245</v>
      </c>
      <c r="CL248" s="203" t="str">
        <f t="shared" si="184"/>
        <v>CL$245</v>
      </c>
      <c r="CN248" s="73"/>
      <c r="CO248" s="203" t="str">
        <f t="shared" ref="CO248:DL248" si="185">ADDRESS(ROW(CO245),COLUMN(CO245),2)</f>
        <v>CO$245</v>
      </c>
      <c r="CP248" s="203" t="str">
        <f t="shared" si="185"/>
        <v>CP$245</v>
      </c>
      <c r="CQ248" s="203" t="str">
        <f t="shared" si="185"/>
        <v>CQ$245</v>
      </c>
      <c r="CR248" s="203" t="str">
        <f t="shared" si="185"/>
        <v>CR$245</v>
      </c>
      <c r="CS248" s="203" t="str">
        <f t="shared" si="185"/>
        <v>CS$245</v>
      </c>
      <c r="CT248" s="203" t="str">
        <f t="shared" si="185"/>
        <v>CT$245</v>
      </c>
      <c r="CU248" s="203" t="str">
        <f t="shared" si="185"/>
        <v>CU$245</v>
      </c>
      <c r="CV248" s="203" t="str">
        <f t="shared" si="185"/>
        <v>CV$245</v>
      </c>
      <c r="CW248" s="203" t="str">
        <f t="shared" si="185"/>
        <v>CW$245</v>
      </c>
      <c r="CX248" s="203" t="str">
        <f t="shared" si="185"/>
        <v>CX$245</v>
      </c>
      <c r="CY248" s="203" t="str">
        <f t="shared" si="185"/>
        <v>CY$245</v>
      </c>
      <c r="CZ248" s="203" t="str">
        <f t="shared" si="185"/>
        <v>CZ$245</v>
      </c>
      <c r="DA248" s="203" t="str">
        <f t="shared" si="185"/>
        <v>DA$245</v>
      </c>
      <c r="DB248" s="203" t="str">
        <f t="shared" si="185"/>
        <v>DB$245</v>
      </c>
      <c r="DC248" s="203" t="str">
        <f t="shared" si="185"/>
        <v>DC$245</v>
      </c>
      <c r="DD248" s="203" t="str">
        <f t="shared" si="185"/>
        <v>DD$245</v>
      </c>
      <c r="DE248" s="203" t="str">
        <f t="shared" si="185"/>
        <v>DE$245</v>
      </c>
      <c r="DF248" s="203" t="str">
        <f t="shared" si="185"/>
        <v>DF$245</v>
      </c>
      <c r="DG248" s="203" t="str">
        <f t="shared" si="185"/>
        <v>DG$245</v>
      </c>
      <c r="DH248" s="203" t="str">
        <f t="shared" si="185"/>
        <v>DH$245</v>
      </c>
      <c r="DI248" s="203" t="str">
        <f t="shared" si="185"/>
        <v>DI$245</v>
      </c>
      <c r="DJ248" s="203" t="str">
        <f t="shared" si="185"/>
        <v>DJ$245</v>
      </c>
      <c r="DK248" s="203" t="str">
        <f t="shared" si="185"/>
        <v>DK$245</v>
      </c>
      <c r="DL248" s="203" t="str">
        <f t="shared" si="185"/>
        <v>DL$245</v>
      </c>
    </row>
    <row r="249" spans="1:116" x14ac:dyDescent="0.4">
      <c r="B249" t="s">
        <v>332</v>
      </c>
      <c r="D249" t="s">
        <v>261</v>
      </c>
      <c r="E249" s="8" t="str">
        <f t="shared" si="1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1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1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181"/>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181"/>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1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187">E258</f>
        <v>258 PROB-EV</v>
      </c>
      <c r="D258" t="s">
        <v>584</v>
      </c>
      <c r="E258" s="8" t="str">
        <f t="shared" si="186"/>
        <v>258 PROB-EV</v>
      </c>
      <c r="G258" s="95" t="s">
        <v>681</v>
      </c>
      <c r="H258" s="314" t="s">
        <v>683</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187"/>
        <v>259 PROB-EV</v>
      </c>
      <c r="D259" t="s">
        <v>584</v>
      </c>
      <c r="E259" s="8" t="str">
        <f t="shared" si="186"/>
        <v>259 PROB-EV</v>
      </c>
      <c r="G259" s="141" t="s">
        <v>320</v>
      </c>
      <c r="H259" s="17">
        <v>10000</v>
      </c>
      <c r="I259" s="101">
        <v>45292</v>
      </c>
      <c r="J259" s="255">
        <v>0.5</v>
      </c>
      <c r="K259" s="17">
        <f t="shared" ref="K259:P263" si="188">SUMIF($3:$3,K$2,259:259)</f>
        <v>5000</v>
      </c>
      <c r="L259" s="17">
        <f t="shared" si="188"/>
        <v>5000</v>
      </c>
      <c r="M259" s="17">
        <f t="shared" si="188"/>
        <v>5000</v>
      </c>
      <c r="N259" s="17">
        <f t="shared" si="188"/>
        <v>5000</v>
      </c>
      <c r="O259" s="17">
        <f t="shared" si="188"/>
        <v>5000</v>
      </c>
      <c r="P259" s="17">
        <f t="shared" si="188"/>
        <v>5000</v>
      </c>
      <c r="R259"/>
      <c r="S259" s="15">
        <f t="shared" ref="S259:AB262" si="189">$H259*(EOMONTH($I259,0)&lt;=S$2)/S$5*$J259</f>
        <v>416.66666666666669</v>
      </c>
      <c r="T259" s="15">
        <f t="shared" si="189"/>
        <v>416.66666666666669</v>
      </c>
      <c r="U259" s="15">
        <f t="shared" si="189"/>
        <v>416.66666666666669</v>
      </c>
      <c r="V259" s="15">
        <f t="shared" si="189"/>
        <v>416.66666666666669</v>
      </c>
      <c r="W259" s="15">
        <f t="shared" si="189"/>
        <v>416.66666666666669</v>
      </c>
      <c r="X259" s="15">
        <f t="shared" si="189"/>
        <v>416.66666666666669</v>
      </c>
      <c r="Y259" s="15">
        <f t="shared" si="189"/>
        <v>416.66666666666669</v>
      </c>
      <c r="Z259" s="15">
        <f t="shared" si="189"/>
        <v>416.66666666666669</v>
      </c>
      <c r="AA259" s="15">
        <f t="shared" si="189"/>
        <v>416.66666666666669</v>
      </c>
      <c r="AB259" s="15">
        <f t="shared" si="189"/>
        <v>416.66666666666669</v>
      </c>
      <c r="AC259" s="15">
        <f t="shared" ref="AC259:AL262" si="190">$H259*(EOMONTH($I259,0)&lt;=AC$2)/AC$5*$J259</f>
        <v>416.66666666666669</v>
      </c>
      <c r="AD259" s="15">
        <f t="shared" si="190"/>
        <v>416.66666666666669</v>
      </c>
      <c r="AE259" s="15">
        <f t="shared" si="190"/>
        <v>416.66666666666669</v>
      </c>
      <c r="AF259" s="15">
        <f t="shared" si="190"/>
        <v>416.66666666666669</v>
      </c>
      <c r="AG259" s="15">
        <f t="shared" si="190"/>
        <v>416.66666666666669</v>
      </c>
      <c r="AH259" s="15">
        <f t="shared" si="190"/>
        <v>416.66666666666669</v>
      </c>
      <c r="AI259" s="15">
        <f t="shared" si="190"/>
        <v>416.66666666666669</v>
      </c>
      <c r="AJ259" s="15">
        <f t="shared" si="190"/>
        <v>416.66666666666669</v>
      </c>
      <c r="AK259" s="15">
        <f t="shared" si="190"/>
        <v>416.66666666666669</v>
      </c>
      <c r="AL259" s="15">
        <f t="shared" si="190"/>
        <v>416.66666666666669</v>
      </c>
      <c r="AM259" s="15">
        <f t="shared" ref="AM259:AV262" si="191">$H259*(EOMONTH($I259,0)&lt;=AM$2)/AM$5*$J259</f>
        <v>416.66666666666669</v>
      </c>
      <c r="AN259" s="15">
        <f t="shared" si="191"/>
        <v>416.66666666666669</v>
      </c>
      <c r="AO259" s="15">
        <f t="shared" si="191"/>
        <v>416.66666666666669</v>
      </c>
      <c r="AP259" s="15">
        <f t="shared" si="191"/>
        <v>416.66666666666669</v>
      </c>
      <c r="AQ259" s="15">
        <f t="shared" si="191"/>
        <v>416.66666666666669</v>
      </c>
      <c r="AR259" s="15">
        <f t="shared" si="191"/>
        <v>416.66666666666669</v>
      </c>
      <c r="AS259" s="15">
        <f t="shared" si="191"/>
        <v>416.66666666666669</v>
      </c>
      <c r="AT259" s="15">
        <f t="shared" si="191"/>
        <v>416.66666666666669</v>
      </c>
      <c r="AU259" s="15">
        <f t="shared" si="191"/>
        <v>416.66666666666669</v>
      </c>
      <c r="AV259" s="15">
        <f t="shared" si="191"/>
        <v>416.66666666666669</v>
      </c>
      <c r="AW259" s="15">
        <f t="shared" ref="AW259:BF262" si="192">$H259*(EOMONTH($I259,0)&lt;=AW$2)/AW$5*$J259</f>
        <v>416.66666666666669</v>
      </c>
      <c r="AX259" s="15">
        <f t="shared" si="192"/>
        <v>416.66666666666669</v>
      </c>
      <c r="AY259" s="15">
        <f t="shared" si="192"/>
        <v>416.66666666666669</v>
      </c>
      <c r="AZ259" s="15">
        <f t="shared" si="192"/>
        <v>416.66666666666669</v>
      </c>
      <c r="BA259" s="15">
        <f t="shared" si="192"/>
        <v>416.66666666666669</v>
      </c>
      <c r="BB259" s="15">
        <f t="shared" si="192"/>
        <v>416.66666666666669</v>
      </c>
      <c r="BC259" s="15">
        <f t="shared" si="192"/>
        <v>416.66666666666669</v>
      </c>
      <c r="BD259" s="15">
        <f t="shared" si="192"/>
        <v>416.66666666666669</v>
      </c>
      <c r="BE259" s="15">
        <f t="shared" si="192"/>
        <v>416.66666666666669</v>
      </c>
      <c r="BF259" s="15">
        <f t="shared" si="192"/>
        <v>416.66666666666669</v>
      </c>
      <c r="BG259" s="15">
        <f t="shared" ref="BG259:BP262" si="193">$H259*(EOMONTH($I259,0)&lt;=BG$2)/BG$5*$J259</f>
        <v>416.66666666666669</v>
      </c>
      <c r="BH259" s="15">
        <f t="shared" si="193"/>
        <v>416.66666666666669</v>
      </c>
      <c r="BI259" s="15">
        <f t="shared" si="193"/>
        <v>416.66666666666669</v>
      </c>
      <c r="BJ259" s="15">
        <f t="shared" si="193"/>
        <v>416.66666666666669</v>
      </c>
      <c r="BK259" s="15">
        <f t="shared" si="193"/>
        <v>416.66666666666669</v>
      </c>
      <c r="BL259" s="15">
        <f t="shared" si="193"/>
        <v>416.66666666666669</v>
      </c>
      <c r="BM259" s="15">
        <f t="shared" si="193"/>
        <v>416.66666666666669</v>
      </c>
      <c r="BN259" s="15">
        <f t="shared" si="193"/>
        <v>416.66666666666669</v>
      </c>
      <c r="BO259" s="15">
        <f t="shared" si="193"/>
        <v>416.66666666666669</v>
      </c>
      <c r="BP259" s="15">
        <f t="shared" si="193"/>
        <v>416.66666666666669</v>
      </c>
      <c r="BQ259" s="15">
        <f t="shared" ref="BQ259:BZ262" si="194">$H259*(EOMONTH($I259,0)&lt;=BQ$2)/BQ$5*$J259</f>
        <v>416.66666666666669</v>
      </c>
      <c r="BR259" s="15">
        <f t="shared" si="194"/>
        <v>416.66666666666669</v>
      </c>
      <c r="BS259" s="15">
        <f t="shared" si="194"/>
        <v>416.66666666666669</v>
      </c>
      <c r="BT259" s="15">
        <f t="shared" si="194"/>
        <v>416.66666666666669</v>
      </c>
      <c r="BU259" s="15">
        <f t="shared" si="194"/>
        <v>416.66666666666669</v>
      </c>
      <c r="BV259" s="15">
        <f t="shared" si="194"/>
        <v>416.66666666666669</v>
      </c>
      <c r="BW259" s="15">
        <f t="shared" si="194"/>
        <v>416.66666666666669</v>
      </c>
      <c r="BX259" s="15">
        <f t="shared" si="194"/>
        <v>416.66666666666669</v>
      </c>
      <c r="BY259" s="15">
        <f t="shared" si="194"/>
        <v>416.66666666666669</v>
      </c>
      <c r="BZ259" s="15">
        <f t="shared" si="194"/>
        <v>416.66666666666669</v>
      </c>
      <c r="CA259" s="15">
        <f t="shared" ref="CA259:CL262" si="195">$H259*(EOMONTH($I259,0)&lt;=CA$2)/CA$5*$J259</f>
        <v>416.66666666666669</v>
      </c>
      <c r="CB259" s="15">
        <f t="shared" si="195"/>
        <v>416.66666666666669</v>
      </c>
      <c r="CC259" s="15">
        <f t="shared" si="195"/>
        <v>416.66666666666669</v>
      </c>
      <c r="CD259" s="15">
        <f t="shared" si="195"/>
        <v>416.66666666666669</v>
      </c>
      <c r="CE259" s="15">
        <f t="shared" si="195"/>
        <v>416.66666666666669</v>
      </c>
      <c r="CF259" s="15">
        <f t="shared" si="195"/>
        <v>416.66666666666669</v>
      </c>
      <c r="CG259" s="15">
        <f t="shared" si="195"/>
        <v>416.66666666666669</v>
      </c>
      <c r="CH259" s="15">
        <f t="shared" si="195"/>
        <v>416.66666666666669</v>
      </c>
      <c r="CI259" s="15">
        <f t="shared" si="195"/>
        <v>416.66666666666669</v>
      </c>
      <c r="CJ259" s="15">
        <f t="shared" si="195"/>
        <v>416.66666666666669</v>
      </c>
      <c r="CK259" s="15">
        <f t="shared" si="195"/>
        <v>416.66666666666669</v>
      </c>
      <c r="CL259" s="15">
        <f t="shared" si="195"/>
        <v>416.66666666666669</v>
      </c>
      <c r="CN259" s="15"/>
      <c r="CO259" s="15"/>
      <c r="CP259" s="15">
        <f t="shared" ref="CP259:CY262" si="196">$H259*(EOMONTH($I259,0)&lt;=CP$2)/CP$5*$J259</f>
        <v>1250</v>
      </c>
      <c r="CQ259" s="15">
        <f t="shared" si="196"/>
        <v>1250</v>
      </c>
      <c r="CR259" s="15">
        <f t="shared" si="196"/>
        <v>1250</v>
      </c>
      <c r="CS259" s="15">
        <f t="shared" si="196"/>
        <v>1250</v>
      </c>
      <c r="CT259" s="15">
        <f t="shared" si="196"/>
        <v>1250</v>
      </c>
      <c r="CU259" s="15">
        <f t="shared" si="196"/>
        <v>1250</v>
      </c>
      <c r="CV259" s="15">
        <f t="shared" si="196"/>
        <v>1250</v>
      </c>
      <c r="CW259" s="15">
        <f t="shared" si="196"/>
        <v>1250</v>
      </c>
      <c r="CX259" s="15">
        <f t="shared" si="196"/>
        <v>1250</v>
      </c>
      <c r="CY259" s="15">
        <f t="shared" si="196"/>
        <v>1250</v>
      </c>
      <c r="CZ259" s="15">
        <f t="shared" ref="CZ259:DL262" si="197">$H259*(EOMONTH($I259,0)&lt;=CZ$2)/CZ$5*$J259</f>
        <v>1250</v>
      </c>
      <c r="DA259" s="15">
        <f t="shared" si="197"/>
        <v>1250</v>
      </c>
      <c r="DB259" s="15">
        <f t="shared" si="197"/>
        <v>1250</v>
      </c>
      <c r="DC259" s="15">
        <f t="shared" si="197"/>
        <v>1250</v>
      </c>
      <c r="DD259" s="15">
        <f t="shared" si="197"/>
        <v>1250</v>
      </c>
      <c r="DE259" s="15">
        <f t="shared" si="197"/>
        <v>1250</v>
      </c>
      <c r="DF259" s="15">
        <f t="shared" si="197"/>
        <v>1250</v>
      </c>
      <c r="DG259" s="15">
        <f t="shared" si="197"/>
        <v>1250</v>
      </c>
      <c r="DH259" s="15">
        <f t="shared" si="197"/>
        <v>1250</v>
      </c>
      <c r="DI259" s="15">
        <f t="shared" si="197"/>
        <v>1250</v>
      </c>
      <c r="DJ259" s="15">
        <f t="shared" si="197"/>
        <v>1250</v>
      </c>
      <c r="DK259" s="15">
        <f t="shared" si="197"/>
        <v>1250</v>
      </c>
      <c r="DL259" s="15">
        <f t="shared" si="197"/>
        <v>1250</v>
      </c>
    </row>
    <row r="260" spans="1:116" x14ac:dyDescent="0.4">
      <c r="A260" s="31"/>
      <c r="B260" t="str">
        <f t="shared" si="187"/>
        <v>260 PROB-EV</v>
      </c>
      <c r="D260" t="s">
        <v>584</v>
      </c>
      <c r="E260" s="8" t="str">
        <f t="shared" si="186"/>
        <v>260 PROB-EV</v>
      </c>
      <c r="G260" s="141" t="s">
        <v>321</v>
      </c>
      <c r="H260" s="17">
        <v>10000</v>
      </c>
      <c r="I260" s="101">
        <f>EOMONTH(I259,7)</f>
        <v>45535</v>
      </c>
      <c r="J260" s="255">
        <v>0.5</v>
      </c>
      <c r="K260" s="17">
        <f t="shared" si="188"/>
        <v>2083.3333333333335</v>
      </c>
      <c r="L260" s="17">
        <f t="shared" si="188"/>
        <v>5000</v>
      </c>
      <c r="M260" s="17">
        <f t="shared" si="188"/>
        <v>5000</v>
      </c>
      <c r="N260" s="17">
        <f t="shared" si="188"/>
        <v>5000</v>
      </c>
      <c r="O260" s="17">
        <f t="shared" si="188"/>
        <v>5000</v>
      </c>
      <c r="P260" s="17">
        <f t="shared" si="188"/>
        <v>5000</v>
      </c>
      <c r="R260"/>
      <c r="S260" s="15">
        <f t="shared" si="189"/>
        <v>0</v>
      </c>
      <c r="T260" s="15">
        <f t="shared" si="189"/>
        <v>0</v>
      </c>
      <c r="U260" s="15">
        <f t="shared" si="189"/>
        <v>0</v>
      </c>
      <c r="V260" s="15">
        <f t="shared" si="189"/>
        <v>0</v>
      </c>
      <c r="W260" s="15">
        <f t="shared" si="189"/>
        <v>0</v>
      </c>
      <c r="X260" s="15">
        <f t="shared" si="189"/>
        <v>0</v>
      </c>
      <c r="Y260" s="15">
        <f t="shared" si="189"/>
        <v>0</v>
      </c>
      <c r="Z260" s="15">
        <f t="shared" si="189"/>
        <v>416.66666666666669</v>
      </c>
      <c r="AA260" s="15">
        <f t="shared" si="189"/>
        <v>416.66666666666669</v>
      </c>
      <c r="AB260" s="15">
        <f t="shared" si="189"/>
        <v>416.66666666666669</v>
      </c>
      <c r="AC260" s="15">
        <f t="shared" si="190"/>
        <v>416.66666666666669</v>
      </c>
      <c r="AD260" s="15">
        <f t="shared" si="190"/>
        <v>416.66666666666669</v>
      </c>
      <c r="AE260" s="15">
        <f t="shared" si="190"/>
        <v>416.66666666666669</v>
      </c>
      <c r="AF260" s="15">
        <f t="shared" si="190"/>
        <v>416.66666666666669</v>
      </c>
      <c r="AG260" s="15">
        <f t="shared" si="190"/>
        <v>416.66666666666669</v>
      </c>
      <c r="AH260" s="15">
        <f t="shared" si="190"/>
        <v>416.66666666666669</v>
      </c>
      <c r="AI260" s="15">
        <f t="shared" si="190"/>
        <v>416.66666666666669</v>
      </c>
      <c r="AJ260" s="15">
        <f t="shared" si="190"/>
        <v>416.66666666666669</v>
      </c>
      <c r="AK260" s="15">
        <f t="shared" si="190"/>
        <v>416.66666666666669</v>
      </c>
      <c r="AL260" s="15">
        <f t="shared" si="190"/>
        <v>416.66666666666669</v>
      </c>
      <c r="AM260" s="15">
        <f t="shared" si="191"/>
        <v>416.66666666666669</v>
      </c>
      <c r="AN260" s="15">
        <f t="shared" si="191"/>
        <v>416.66666666666669</v>
      </c>
      <c r="AO260" s="15">
        <f t="shared" si="191"/>
        <v>416.66666666666669</v>
      </c>
      <c r="AP260" s="15">
        <f t="shared" si="191"/>
        <v>416.66666666666669</v>
      </c>
      <c r="AQ260" s="15">
        <f t="shared" si="191"/>
        <v>416.66666666666669</v>
      </c>
      <c r="AR260" s="15">
        <f t="shared" si="191"/>
        <v>416.66666666666669</v>
      </c>
      <c r="AS260" s="15">
        <f t="shared" si="191"/>
        <v>416.66666666666669</v>
      </c>
      <c r="AT260" s="15">
        <f t="shared" si="191"/>
        <v>416.66666666666669</v>
      </c>
      <c r="AU260" s="15">
        <f t="shared" si="191"/>
        <v>416.66666666666669</v>
      </c>
      <c r="AV260" s="15">
        <f t="shared" si="191"/>
        <v>416.66666666666669</v>
      </c>
      <c r="AW260" s="15">
        <f t="shared" si="192"/>
        <v>416.66666666666669</v>
      </c>
      <c r="AX260" s="15">
        <f t="shared" si="192"/>
        <v>416.66666666666669</v>
      </c>
      <c r="AY260" s="15">
        <f t="shared" si="192"/>
        <v>416.66666666666669</v>
      </c>
      <c r="AZ260" s="15">
        <f t="shared" si="192"/>
        <v>416.66666666666669</v>
      </c>
      <c r="BA260" s="15">
        <f t="shared" si="192"/>
        <v>416.66666666666669</v>
      </c>
      <c r="BB260" s="15">
        <f t="shared" si="192"/>
        <v>416.66666666666669</v>
      </c>
      <c r="BC260" s="15">
        <f t="shared" si="192"/>
        <v>416.66666666666669</v>
      </c>
      <c r="BD260" s="15">
        <f t="shared" si="192"/>
        <v>416.66666666666669</v>
      </c>
      <c r="BE260" s="15">
        <f t="shared" si="192"/>
        <v>416.66666666666669</v>
      </c>
      <c r="BF260" s="15">
        <f t="shared" si="192"/>
        <v>416.66666666666669</v>
      </c>
      <c r="BG260" s="15">
        <f t="shared" si="193"/>
        <v>416.66666666666669</v>
      </c>
      <c r="BH260" s="15">
        <f t="shared" si="193"/>
        <v>416.66666666666669</v>
      </c>
      <c r="BI260" s="15">
        <f t="shared" si="193"/>
        <v>416.66666666666669</v>
      </c>
      <c r="BJ260" s="15">
        <f t="shared" si="193"/>
        <v>416.66666666666669</v>
      </c>
      <c r="BK260" s="15">
        <f t="shared" si="193"/>
        <v>416.66666666666669</v>
      </c>
      <c r="BL260" s="15">
        <f t="shared" si="193"/>
        <v>416.66666666666669</v>
      </c>
      <c r="BM260" s="15">
        <f t="shared" si="193"/>
        <v>416.66666666666669</v>
      </c>
      <c r="BN260" s="15">
        <f t="shared" si="193"/>
        <v>416.66666666666669</v>
      </c>
      <c r="BO260" s="15">
        <f t="shared" si="193"/>
        <v>416.66666666666669</v>
      </c>
      <c r="BP260" s="15">
        <f t="shared" si="193"/>
        <v>416.66666666666669</v>
      </c>
      <c r="BQ260" s="15">
        <f t="shared" si="194"/>
        <v>416.66666666666669</v>
      </c>
      <c r="BR260" s="15">
        <f t="shared" si="194"/>
        <v>416.66666666666669</v>
      </c>
      <c r="BS260" s="15">
        <f t="shared" si="194"/>
        <v>416.66666666666669</v>
      </c>
      <c r="BT260" s="15">
        <f t="shared" si="194"/>
        <v>416.66666666666669</v>
      </c>
      <c r="BU260" s="15">
        <f t="shared" si="194"/>
        <v>416.66666666666669</v>
      </c>
      <c r="BV260" s="15">
        <f t="shared" si="194"/>
        <v>416.66666666666669</v>
      </c>
      <c r="BW260" s="15">
        <f t="shared" si="194"/>
        <v>416.66666666666669</v>
      </c>
      <c r="BX260" s="15">
        <f t="shared" si="194"/>
        <v>416.66666666666669</v>
      </c>
      <c r="BY260" s="15">
        <f t="shared" si="194"/>
        <v>416.66666666666669</v>
      </c>
      <c r="BZ260" s="15">
        <f t="shared" si="194"/>
        <v>416.66666666666669</v>
      </c>
      <c r="CA260" s="15">
        <f t="shared" si="195"/>
        <v>416.66666666666669</v>
      </c>
      <c r="CB260" s="15">
        <f t="shared" si="195"/>
        <v>416.66666666666669</v>
      </c>
      <c r="CC260" s="15">
        <f t="shared" si="195"/>
        <v>416.66666666666669</v>
      </c>
      <c r="CD260" s="15">
        <f t="shared" si="195"/>
        <v>416.66666666666669</v>
      </c>
      <c r="CE260" s="15">
        <f t="shared" si="195"/>
        <v>416.66666666666669</v>
      </c>
      <c r="CF260" s="15">
        <f t="shared" si="195"/>
        <v>416.66666666666669</v>
      </c>
      <c r="CG260" s="15">
        <f t="shared" si="195"/>
        <v>416.66666666666669</v>
      </c>
      <c r="CH260" s="15">
        <f t="shared" si="195"/>
        <v>416.66666666666669</v>
      </c>
      <c r="CI260" s="15">
        <f t="shared" si="195"/>
        <v>416.66666666666669</v>
      </c>
      <c r="CJ260" s="15">
        <f t="shared" si="195"/>
        <v>416.66666666666669</v>
      </c>
      <c r="CK260" s="15">
        <f t="shared" si="195"/>
        <v>416.66666666666669</v>
      </c>
      <c r="CL260" s="15">
        <f t="shared" si="195"/>
        <v>416.66666666666669</v>
      </c>
      <c r="CN260" s="15"/>
      <c r="CO260" s="15"/>
      <c r="CP260" s="15">
        <f t="shared" si="196"/>
        <v>0</v>
      </c>
      <c r="CQ260" s="15">
        <f t="shared" si="196"/>
        <v>1250</v>
      </c>
      <c r="CR260" s="15">
        <f t="shared" si="196"/>
        <v>1250</v>
      </c>
      <c r="CS260" s="15">
        <f t="shared" si="196"/>
        <v>1250</v>
      </c>
      <c r="CT260" s="15">
        <f t="shared" si="196"/>
        <v>1250</v>
      </c>
      <c r="CU260" s="15">
        <f t="shared" si="196"/>
        <v>1250</v>
      </c>
      <c r="CV260" s="15">
        <f t="shared" si="196"/>
        <v>1250</v>
      </c>
      <c r="CW260" s="15">
        <f t="shared" si="196"/>
        <v>1250</v>
      </c>
      <c r="CX260" s="15">
        <f t="shared" si="196"/>
        <v>1250</v>
      </c>
      <c r="CY260" s="15">
        <f t="shared" si="196"/>
        <v>1250</v>
      </c>
      <c r="CZ260" s="15">
        <f t="shared" si="197"/>
        <v>1250</v>
      </c>
      <c r="DA260" s="15">
        <f t="shared" si="197"/>
        <v>1250</v>
      </c>
      <c r="DB260" s="15">
        <f t="shared" si="197"/>
        <v>1250</v>
      </c>
      <c r="DC260" s="15">
        <f t="shared" si="197"/>
        <v>1250</v>
      </c>
      <c r="DD260" s="15">
        <f t="shared" si="197"/>
        <v>1250</v>
      </c>
      <c r="DE260" s="15">
        <f t="shared" si="197"/>
        <v>1250</v>
      </c>
      <c r="DF260" s="15">
        <f t="shared" si="197"/>
        <v>1250</v>
      </c>
      <c r="DG260" s="15">
        <f t="shared" si="197"/>
        <v>1250</v>
      </c>
      <c r="DH260" s="15">
        <f t="shared" si="197"/>
        <v>1250</v>
      </c>
      <c r="DI260" s="15">
        <f t="shared" si="197"/>
        <v>1250</v>
      </c>
      <c r="DJ260" s="15">
        <f t="shared" si="197"/>
        <v>1250</v>
      </c>
      <c r="DK260" s="15">
        <f t="shared" si="197"/>
        <v>1250</v>
      </c>
      <c r="DL260" s="15">
        <f t="shared" si="197"/>
        <v>1250</v>
      </c>
    </row>
    <row r="261" spans="1:116" x14ac:dyDescent="0.4">
      <c r="A261" s="31"/>
      <c r="B261" t="str">
        <f t="shared" si="187"/>
        <v>261 PROB-EV</v>
      </c>
      <c r="D261" t="s">
        <v>584</v>
      </c>
      <c r="E261" s="8" t="str">
        <f t="shared" si="186"/>
        <v>261 PROB-EV</v>
      </c>
      <c r="G261" s="141" t="s">
        <v>322</v>
      </c>
      <c r="H261" s="17">
        <v>10000</v>
      </c>
      <c r="I261" s="101">
        <f>EOMONTH(I260,7)</f>
        <v>45747</v>
      </c>
      <c r="J261" s="255">
        <v>0.5</v>
      </c>
      <c r="K261" s="17">
        <f t="shared" si="188"/>
        <v>0</v>
      </c>
      <c r="L261" s="17">
        <f t="shared" si="188"/>
        <v>4166.6666666666661</v>
      </c>
      <c r="M261" s="17">
        <f t="shared" si="188"/>
        <v>5000</v>
      </c>
      <c r="N261" s="17">
        <f t="shared" si="188"/>
        <v>5000</v>
      </c>
      <c r="O261" s="17">
        <f t="shared" si="188"/>
        <v>5000</v>
      </c>
      <c r="P261" s="17">
        <f t="shared" si="188"/>
        <v>5000</v>
      </c>
      <c r="R261"/>
      <c r="S261" s="15">
        <f t="shared" si="189"/>
        <v>0</v>
      </c>
      <c r="T261" s="15">
        <f t="shared" si="189"/>
        <v>0</v>
      </c>
      <c r="U261" s="15">
        <f t="shared" si="189"/>
        <v>0</v>
      </c>
      <c r="V261" s="15">
        <f t="shared" si="189"/>
        <v>0</v>
      </c>
      <c r="W261" s="15">
        <f t="shared" si="189"/>
        <v>0</v>
      </c>
      <c r="X261" s="15">
        <f t="shared" si="189"/>
        <v>0</v>
      </c>
      <c r="Y261" s="15">
        <f t="shared" si="189"/>
        <v>0</v>
      </c>
      <c r="Z261" s="15">
        <f t="shared" si="189"/>
        <v>0</v>
      </c>
      <c r="AA261" s="15">
        <f t="shared" si="189"/>
        <v>0</v>
      </c>
      <c r="AB261" s="15">
        <f t="shared" si="189"/>
        <v>0</v>
      </c>
      <c r="AC261" s="15">
        <f t="shared" si="190"/>
        <v>0</v>
      </c>
      <c r="AD261" s="15">
        <f t="shared" si="190"/>
        <v>0</v>
      </c>
      <c r="AE261" s="15">
        <f t="shared" si="190"/>
        <v>0</v>
      </c>
      <c r="AF261" s="15">
        <f t="shared" si="190"/>
        <v>0</v>
      </c>
      <c r="AG261" s="15">
        <f t="shared" si="190"/>
        <v>416.66666666666669</v>
      </c>
      <c r="AH261" s="15">
        <f t="shared" si="190"/>
        <v>416.66666666666669</v>
      </c>
      <c r="AI261" s="15">
        <f t="shared" si="190"/>
        <v>416.66666666666669</v>
      </c>
      <c r="AJ261" s="15">
        <f t="shared" si="190"/>
        <v>416.66666666666669</v>
      </c>
      <c r="AK261" s="15">
        <f t="shared" si="190"/>
        <v>416.66666666666669</v>
      </c>
      <c r="AL261" s="15">
        <f t="shared" si="190"/>
        <v>416.66666666666669</v>
      </c>
      <c r="AM261" s="15">
        <f t="shared" si="191"/>
        <v>416.66666666666669</v>
      </c>
      <c r="AN261" s="15">
        <f t="shared" si="191"/>
        <v>416.66666666666669</v>
      </c>
      <c r="AO261" s="15">
        <f t="shared" si="191"/>
        <v>416.66666666666669</v>
      </c>
      <c r="AP261" s="15">
        <f t="shared" si="191"/>
        <v>416.66666666666669</v>
      </c>
      <c r="AQ261" s="15">
        <f t="shared" si="191"/>
        <v>416.66666666666669</v>
      </c>
      <c r="AR261" s="15">
        <f t="shared" si="191"/>
        <v>416.66666666666669</v>
      </c>
      <c r="AS261" s="15">
        <f t="shared" si="191"/>
        <v>416.66666666666669</v>
      </c>
      <c r="AT261" s="15">
        <f t="shared" si="191"/>
        <v>416.66666666666669</v>
      </c>
      <c r="AU261" s="15">
        <f t="shared" si="191"/>
        <v>416.66666666666669</v>
      </c>
      <c r="AV261" s="15">
        <f t="shared" si="191"/>
        <v>416.66666666666669</v>
      </c>
      <c r="AW261" s="15">
        <f t="shared" si="192"/>
        <v>416.66666666666669</v>
      </c>
      <c r="AX261" s="15">
        <f t="shared" si="192"/>
        <v>416.66666666666669</v>
      </c>
      <c r="AY261" s="15">
        <f t="shared" si="192"/>
        <v>416.66666666666669</v>
      </c>
      <c r="AZ261" s="15">
        <f t="shared" si="192"/>
        <v>416.66666666666669</v>
      </c>
      <c r="BA261" s="15">
        <f t="shared" si="192"/>
        <v>416.66666666666669</v>
      </c>
      <c r="BB261" s="15">
        <f t="shared" si="192"/>
        <v>416.66666666666669</v>
      </c>
      <c r="BC261" s="15">
        <f t="shared" si="192"/>
        <v>416.66666666666669</v>
      </c>
      <c r="BD261" s="15">
        <f t="shared" si="192"/>
        <v>416.66666666666669</v>
      </c>
      <c r="BE261" s="15">
        <f t="shared" si="192"/>
        <v>416.66666666666669</v>
      </c>
      <c r="BF261" s="15">
        <f t="shared" si="192"/>
        <v>416.66666666666669</v>
      </c>
      <c r="BG261" s="15">
        <f t="shared" si="193"/>
        <v>416.66666666666669</v>
      </c>
      <c r="BH261" s="15">
        <f t="shared" si="193"/>
        <v>416.66666666666669</v>
      </c>
      <c r="BI261" s="15">
        <f t="shared" si="193"/>
        <v>416.66666666666669</v>
      </c>
      <c r="BJ261" s="15">
        <f t="shared" si="193"/>
        <v>416.66666666666669</v>
      </c>
      <c r="BK261" s="15">
        <f t="shared" si="193"/>
        <v>416.66666666666669</v>
      </c>
      <c r="BL261" s="15">
        <f t="shared" si="193"/>
        <v>416.66666666666669</v>
      </c>
      <c r="BM261" s="15">
        <f t="shared" si="193"/>
        <v>416.66666666666669</v>
      </c>
      <c r="BN261" s="15">
        <f t="shared" si="193"/>
        <v>416.66666666666669</v>
      </c>
      <c r="BO261" s="15">
        <f t="shared" si="193"/>
        <v>416.66666666666669</v>
      </c>
      <c r="BP261" s="15">
        <f t="shared" si="193"/>
        <v>416.66666666666669</v>
      </c>
      <c r="BQ261" s="15">
        <f t="shared" si="194"/>
        <v>416.66666666666669</v>
      </c>
      <c r="BR261" s="15">
        <f t="shared" si="194"/>
        <v>416.66666666666669</v>
      </c>
      <c r="BS261" s="15">
        <f t="shared" si="194"/>
        <v>416.66666666666669</v>
      </c>
      <c r="BT261" s="15">
        <f t="shared" si="194"/>
        <v>416.66666666666669</v>
      </c>
      <c r="BU261" s="15">
        <f t="shared" si="194"/>
        <v>416.66666666666669</v>
      </c>
      <c r="BV261" s="15">
        <f t="shared" si="194"/>
        <v>416.66666666666669</v>
      </c>
      <c r="BW261" s="15">
        <f t="shared" si="194"/>
        <v>416.66666666666669</v>
      </c>
      <c r="BX261" s="15">
        <f t="shared" si="194"/>
        <v>416.66666666666669</v>
      </c>
      <c r="BY261" s="15">
        <f t="shared" si="194"/>
        <v>416.66666666666669</v>
      </c>
      <c r="BZ261" s="15">
        <f t="shared" si="194"/>
        <v>416.66666666666669</v>
      </c>
      <c r="CA261" s="15">
        <f t="shared" si="195"/>
        <v>416.66666666666669</v>
      </c>
      <c r="CB261" s="15">
        <f t="shared" si="195"/>
        <v>416.66666666666669</v>
      </c>
      <c r="CC261" s="15">
        <f t="shared" si="195"/>
        <v>416.66666666666669</v>
      </c>
      <c r="CD261" s="15">
        <f t="shared" si="195"/>
        <v>416.66666666666669</v>
      </c>
      <c r="CE261" s="15">
        <f t="shared" si="195"/>
        <v>416.66666666666669</v>
      </c>
      <c r="CF261" s="15">
        <f t="shared" si="195"/>
        <v>416.66666666666669</v>
      </c>
      <c r="CG261" s="15">
        <f t="shared" si="195"/>
        <v>416.66666666666669</v>
      </c>
      <c r="CH261" s="15">
        <f t="shared" si="195"/>
        <v>416.66666666666669</v>
      </c>
      <c r="CI261" s="15">
        <f t="shared" si="195"/>
        <v>416.66666666666669</v>
      </c>
      <c r="CJ261" s="15">
        <f t="shared" si="195"/>
        <v>416.66666666666669</v>
      </c>
      <c r="CK261" s="15">
        <f t="shared" si="195"/>
        <v>416.66666666666669</v>
      </c>
      <c r="CL261" s="15">
        <f t="shared" si="195"/>
        <v>416.66666666666669</v>
      </c>
      <c r="CN261" s="15"/>
      <c r="CO261" s="15"/>
      <c r="CP261" s="15">
        <f t="shared" si="196"/>
        <v>0</v>
      </c>
      <c r="CQ261" s="15">
        <f t="shared" si="196"/>
        <v>0</v>
      </c>
      <c r="CR261" s="15">
        <f t="shared" si="196"/>
        <v>0</v>
      </c>
      <c r="CS261" s="15">
        <f t="shared" si="196"/>
        <v>1250</v>
      </c>
      <c r="CT261" s="15">
        <f t="shared" si="196"/>
        <v>1250</v>
      </c>
      <c r="CU261" s="15">
        <f t="shared" si="196"/>
        <v>1250</v>
      </c>
      <c r="CV261" s="15">
        <f t="shared" si="196"/>
        <v>1250</v>
      </c>
      <c r="CW261" s="15">
        <f t="shared" si="196"/>
        <v>1250</v>
      </c>
      <c r="CX261" s="15">
        <f t="shared" si="196"/>
        <v>1250</v>
      </c>
      <c r="CY261" s="15">
        <f t="shared" si="196"/>
        <v>1250</v>
      </c>
      <c r="CZ261" s="15">
        <f t="shared" si="197"/>
        <v>1250</v>
      </c>
      <c r="DA261" s="15">
        <f t="shared" si="197"/>
        <v>1250</v>
      </c>
      <c r="DB261" s="15">
        <f t="shared" si="197"/>
        <v>1250</v>
      </c>
      <c r="DC261" s="15">
        <f t="shared" si="197"/>
        <v>1250</v>
      </c>
      <c r="DD261" s="15">
        <f t="shared" si="197"/>
        <v>1250</v>
      </c>
      <c r="DE261" s="15">
        <f t="shared" si="197"/>
        <v>1250</v>
      </c>
      <c r="DF261" s="15">
        <f t="shared" si="197"/>
        <v>1250</v>
      </c>
      <c r="DG261" s="15">
        <f t="shared" si="197"/>
        <v>1250</v>
      </c>
      <c r="DH261" s="15">
        <f t="shared" si="197"/>
        <v>1250</v>
      </c>
      <c r="DI261" s="15">
        <f t="shared" si="197"/>
        <v>1250</v>
      </c>
      <c r="DJ261" s="15">
        <f t="shared" si="197"/>
        <v>1250</v>
      </c>
      <c r="DK261" s="15">
        <f t="shared" si="197"/>
        <v>1250</v>
      </c>
      <c r="DL261" s="15">
        <f t="shared" si="197"/>
        <v>1250</v>
      </c>
    </row>
    <row r="262" spans="1:116" x14ac:dyDescent="0.4">
      <c r="A262" s="31"/>
      <c r="B262" t="str">
        <f t="shared" si="187"/>
        <v>262 PROB-EV</v>
      </c>
      <c r="D262" t="s">
        <v>584</v>
      </c>
      <c r="E262" s="8" t="str">
        <f t="shared" si="186"/>
        <v>262 PROB-EV</v>
      </c>
      <c r="G262" s="141" t="s">
        <v>323</v>
      </c>
      <c r="H262" s="17">
        <v>10000</v>
      </c>
      <c r="I262" s="101">
        <f>EOMONTH(I261,7)</f>
        <v>45961</v>
      </c>
      <c r="J262" s="255">
        <v>0.5</v>
      </c>
      <c r="K262" s="256">
        <f t="shared" si="188"/>
        <v>0</v>
      </c>
      <c r="L262" s="256">
        <f t="shared" si="188"/>
        <v>1250</v>
      </c>
      <c r="M262" s="256">
        <f t="shared" si="188"/>
        <v>5000</v>
      </c>
      <c r="N262" s="256">
        <f t="shared" si="188"/>
        <v>5000</v>
      </c>
      <c r="O262" s="256">
        <f t="shared" si="188"/>
        <v>5000</v>
      </c>
      <c r="P262" s="256">
        <f t="shared" si="188"/>
        <v>5000</v>
      </c>
      <c r="R262"/>
      <c r="S262" s="257">
        <f t="shared" si="189"/>
        <v>0</v>
      </c>
      <c r="T262" s="257">
        <f t="shared" si="189"/>
        <v>0</v>
      </c>
      <c r="U262" s="257">
        <f t="shared" si="189"/>
        <v>0</v>
      </c>
      <c r="V262" s="257">
        <f t="shared" si="189"/>
        <v>0</v>
      </c>
      <c r="W262" s="257">
        <f t="shared" si="189"/>
        <v>0</v>
      </c>
      <c r="X262" s="257">
        <f t="shared" si="189"/>
        <v>0</v>
      </c>
      <c r="Y262" s="257">
        <f t="shared" si="189"/>
        <v>0</v>
      </c>
      <c r="Z262" s="257">
        <f t="shared" si="189"/>
        <v>0</v>
      </c>
      <c r="AA262" s="257">
        <f t="shared" si="189"/>
        <v>0</v>
      </c>
      <c r="AB262" s="257">
        <f t="shared" si="189"/>
        <v>0</v>
      </c>
      <c r="AC262" s="257">
        <f t="shared" si="190"/>
        <v>0</v>
      </c>
      <c r="AD262" s="257">
        <f t="shared" si="190"/>
        <v>0</v>
      </c>
      <c r="AE262" s="257">
        <f t="shared" si="190"/>
        <v>0</v>
      </c>
      <c r="AF262" s="257">
        <f t="shared" si="190"/>
        <v>0</v>
      </c>
      <c r="AG262" s="257">
        <f t="shared" si="190"/>
        <v>0</v>
      </c>
      <c r="AH262" s="257">
        <f t="shared" si="190"/>
        <v>0</v>
      </c>
      <c r="AI262" s="257">
        <f t="shared" si="190"/>
        <v>0</v>
      </c>
      <c r="AJ262" s="257">
        <f t="shared" si="190"/>
        <v>0</v>
      </c>
      <c r="AK262" s="257">
        <f t="shared" si="190"/>
        <v>0</v>
      </c>
      <c r="AL262" s="257">
        <f t="shared" si="190"/>
        <v>0</v>
      </c>
      <c r="AM262" s="257">
        <f t="shared" si="191"/>
        <v>0</v>
      </c>
      <c r="AN262" s="257">
        <f t="shared" si="191"/>
        <v>416.66666666666669</v>
      </c>
      <c r="AO262" s="257">
        <f t="shared" si="191"/>
        <v>416.66666666666669</v>
      </c>
      <c r="AP262" s="257">
        <f t="shared" si="191"/>
        <v>416.66666666666669</v>
      </c>
      <c r="AQ262" s="257">
        <f t="shared" si="191"/>
        <v>416.66666666666669</v>
      </c>
      <c r="AR262" s="257">
        <f t="shared" si="191"/>
        <v>416.66666666666669</v>
      </c>
      <c r="AS262" s="257">
        <f t="shared" si="191"/>
        <v>416.66666666666669</v>
      </c>
      <c r="AT262" s="257">
        <f t="shared" si="191"/>
        <v>416.66666666666669</v>
      </c>
      <c r="AU262" s="257">
        <f t="shared" si="191"/>
        <v>416.66666666666669</v>
      </c>
      <c r="AV262" s="257">
        <f t="shared" si="191"/>
        <v>416.66666666666669</v>
      </c>
      <c r="AW262" s="257">
        <f t="shared" si="192"/>
        <v>416.66666666666669</v>
      </c>
      <c r="AX262" s="257">
        <f t="shared" si="192"/>
        <v>416.66666666666669</v>
      </c>
      <c r="AY262" s="257">
        <f t="shared" si="192"/>
        <v>416.66666666666669</v>
      </c>
      <c r="AZ262" s="257">
        <f t="shared" si="192"/>
        <v>416.66666666666669</v>
      </c>
      <c r="BA262" s="257">
        <f t="shared" si="192"/>
        <v>416.66666666666669</v>
      </c>
      <c r="BB262" s="257">
        <f t="shared" si="192"/>
        <v>416.66666666666669</v>
      </c>
      <c r="BC262" s="257">
        <f t="shared" si="192"/>
        <v>416.66666666666669</v>
      </c>
      <c r="BD262" s="257">
        <f t="shared" si="192"/>
        <v>416.66666666666669</v>
      </c>
      <c r="BE262" s="257">
        <f t="shared" si="192"/>
        <v>416.66666666666669</v>
      </c>
      <c r="BF262" s="257">
        <f t="shared" si="192"/>
        <v>416.66666666666669</v>
      </c>
      <c r="BG262" s="257">
        <f t="shared" si="193"/>
        <v>416.66666666666669</v>
      </c>
      <c r="BH262" s="257">
        <f t="shared" si="193"/>
        <v>416.66666666666669</v>
      </c>
      <c r="BI262" s="257">
        <f t="shared" si="193"/>
        <v>416.66666666666669</v>
      </c>
      <c r="BJ262" s="257">
        <f t="shared" si="193"/>
        <v>416.66666666666669</v>
      </c>
      <c r="BK262" s="257">
        <f t="shared" si="193"/>
        <v>416.66666666666669</v>
      </c>
      <c r="BL262" s="257">
        <f t="shared" si="193"/>
        <v>416.66666666666669</v>
      </c>
      <c r="BM262" s="257">
        <f t="shared" si="193"/>
        <v>416.66666666666669</v>
      </c>
      <c r="BN262" s="257">
        <f t="shared" si="193"/>
        <v>416.66666666666669</v>
      </c>
      <c r="BO262" s="257">
        <f t="shared" si="193"/>
        <v>416.66666666666669</v>
      </c>
      <c r="BP262" s="257">
        <f t="shared" si="193"/>
        <v>416.66666666666669</v>
      </c>
      <c r="BQ262" s="257">
        <f t="shared" si="194"/>
        <v>416.66666666666669</v>
      </c>
      <c r="BR262" s="257">
        <f t="shared" si="194"/>
        <v>416.66666666666669</v>
      </c>
      <c r="BS262" s="257">
        <f t="shared" si="194"/>
        <v>416.66666666666669</v>
      </c>
      <c r="BT262" s="257">
        <f t="shared" si="194"/>
        <v>416.66666666666669</v>
      </c>
      <c r="BU262" s="257">
        <f t="shared" si="194"/>
        <v>416.66666666666669</v>
      </c>
      <c r="BV262" s="257">
        <f t="shared" si="194"/>
        <v>416.66666666666669</v>
      </c>
      <c r="BW262" s="257">
        <f t="shared" si="194"/>
        <v>416.66666666666669</v>
      </c>
      <c r="BX262" s="257">
        <f t="shared" si="194"/>
        <v>416.66666666666669</v>
      </c>
      <c r="BY262" s="257">
        <f t="shared" si="194"/>
        <v>416.66666666666669</v>
      </c>
      <c r="BZ262" s="257">
        <f t="shared" si="194"/>
        <v>416.66666666666669</v>
      </c>
      <c r="CA262" s="257">
        <f t="shared" si="195"/>
        <v>416.66666666666669</v>
      </c>
      <c r="CB262" s="257">
        <f t="shared" si="195"/>
        <v>416.66666666666669</v>
      </c>
      <c r="CC262" s="257">
        <f t="shared" si="195"/>
        <v>416.66666666666669</v>
      </c>
      <c r="CD262" s="257">
        <f t="shared" si="195"/>
        <v>416.66666666666669</v>
      </c>
      <c r="CE262" s="257">
        <f t="shared" si="195"/>
        <v>416.66666666666669</v>
      </c>
      <c r="CF262" s="257">
        <f t="shared" si="195"/>
        <v>416.66666666666669</v>
      </c>
      <c r="CG262" s="257">
        <f t="shared" si="195"/>
        <v>416.66666666666669</v>
      </c>
      <c r="CH262" s="257">
        <f t="shared" si="195"/>
        <v>416.66666666666669</v>
      </c>
      <c r="CI262" s="257">
        <f t="shared" si="195"/>
        <v>416.66666666666669</v>
      </c>
      <c r="CJ262" s="257">
        <f t="shared" si="195"/>
        <v>416.66666666666669</v>
      </c>
      <c r="CK262" s="257">
        <f t="shared" si="195"/>
        <v>416.66666666666669</v>
      </c>
      <c r="CL262" s="257">
        <f t="shared" si="195"/>
        <v>416.66666666666669</v>
      </c>
      <c r="CN262" s="15"/>
      <c r="CO262" s="15"/>
      <c r="CP262" s="257">
        <f t="shared" si="196"/>
        <v>0</v>
      </c>
      <c r="CQ262" s="257">
        <f t="shared" si="196"/>
        <v>0</v>
      </c>
      <c r="CR262" s="257">
        <f t="shared" si="196"/>
        <v>0</v>
      </c>
      <c r="CS262" s="257">
        <f t="shared" si="196"/>
        <v>0</v>
      </c>
      <c r="CT262" s="257">
        <f t="shared" si="196"/>
        <v>0</v>
      </c>
      <c r="CU262" s="257">
        <f t="shared" si="196"/>
        <v>0</v>
      </c>
      <c r="CV262" s="257">
        <f t="shared" si="196"/>
        <v>1250</v>
      </c>
      <c r="CW262" s="257">
        <f t="shared" si="196"/>
        <v>1250</v>
      </c>
      <c r="CX262" s="257">
        <f t="shared" si="196"/>
        <v>1250</v>
      </c>
      <c r="CY262" s="257">
        <f t="shared" si="196"/>
        <v>1250</v>
      </c>
      <c r="CZ262" s="257">
        <f t="shared" si="197"/>
        <v>1250</v>
      </c>
      <c r="DA262" s="257">
        <f t="shared" si="197"/>
        <v>1250</v>
      </c>
      <c r="DB262" s="257">
        <f t="shared" si="197"/>
        <v>1250</v>
      </c>
      <c r="DC262" s="257">
        <f t="shared" si="197"/>
        <v>1250</v>
      </c>
      <c r="DD262" s="257">
        <f t="shared" si="197"/>
        <v>1250</v>
      </c>
      <c r="DE262" s="257">
        <f t="shared" si="197"/>
        <v>1250</v>
      </c>
      <c r="DF262" s="257">
        <f t="shared" si="197"/>
        <v>1250</v>
      </c>
      <c r="DG262" s="257">
        <f t="shared" si="197"/>
        <v>1250</v>
      </c>
      <c r="DH262" s="257">
        <f t="shared" si="197"/>
        <v>1250</v>
      </c>
      <c r="DI262" s="257">
        <f t="shared" si="197"/>
        <v>1250</v>
      </c>
      <c r="DJ262" s="257">
        <f t="shared" si="197"/>
        <v>1250</v>
      </c>
      <c r="DK262" s="257">
        <f t="shared" si="197"/>
        <v>1250</v>
      </c>
      <c r="DL262" s="257">
        <f t="shared" si="197"/>
        <v>1250</v>
      </c>
    </row>
    <row r="263" spans="1:116" x14ac:dyDescent="0.4">
      <c r="B263" t="str">
        <f t="shared" si="187"/>
        <v>263 PROB-EV</v>
      </c>
      <c r="D263" t="s">
        <v>584</v>
      </c>
      <c r="E263" s="8" t="str">
        <f t="shared" si="186"/>
        <v>263 PROB-EV</v>
      </c>
      <c r="G263" s="126" t="s">
        <v>682</v>
      </c>
      <c r="H263" s="31"/>
      <c r="I263" s="31"/>
      <c r="J263" s="73"/>
      <c r="K263" s="39">
        <f t="shared" si="188"/>
        <v>7083.3333333333321</v>
      </c>
      <c r="L263" s="39">
        <f t="shared" si="188"/>
        <v>15416.666666666666</v>
      </c>
      <c r="M263" s="39">
        <f t="shared" si="188"/>
        <v>20000</v>
      </c>
      <c r="N263" s="39">
        <f t="shared" si="188"/>
        <v>20000</v>
      </c>
      <c r="O263" s="39">
        <f t="shared" si="188"/>
        <v>20000</v>
      </c>
      <c r="P263" s="39">
        <f t="shared" si="188"/>
        <v>20000</v>
      </c>
      <c r="R263"/>
      <c r="S263" s="38">
        <f t="shared" ref="S263:AX263" si="198">SUM(S259:S262)</f>
        <v>416.66666666666669</v>
      </c>
      <c r="T263" s="38">
        <f t="shared" si="198"/>
        <v>416.66666666666669</v>
      </c>
      <c r="U263" s="38">
        <f t="shared" si="198"/>
        <v>416.66666666666669</v>
      </c>
      <c r="V263" s="38">
        <f t="shared" si="198"/>
        <v>416.66666666666669</v>
      </c>
      <c r="W263" s="38">
        <f t="shared" si="198"/>
        <v>416.66666666666669</v>
      </c>
      <c r="X263" s="38">
        <f t="shared" si="198"/>
        <v>416.66666666666669</v>
      </c>
      <c r="Y263" s="38">
        <f t="shared" si="198"/>
        <v>416.66666666666669</v>
      </c>
      <c r="Z263" s="38">
        <f t="shared" si="198"/>
        <v>833.33333333333337</v>
      </c>
      <c r="AA263" s="38">
        <f t="shared" si="198"/>
        <v>833.33333333333337</v>
      </c>
      <c r="AB263" s="38">
        <f t="shared" si="198"/>
        <v>833.33333333333337</v>
      </c>
      <c r="AC263" s="38">
        <f t="shared" si="198"/>
        <v>833.33333333333337</v>
      </c>
      <c r="AD263" s="38">
        <f t="shared" si="198"/>
        <v>833.33333333333337</v>
      </c>
      <c r="AE263" s="38">
        <f t="shared" si="198"/>
        <v>833.33333333333337</v>
      </c>
      <c r="AF263" s="38">
        <f t="shared" si="198"/>
        <v>833.33333333333337</v>
      </c>
      <c r="AG263" s="38">
        <f t="shared" si="198"/>
        <v>1250</v>
      </c>
      <c r="AH263" s="38">
        <f t="shared" si="198"/>
        <v>1250</v>
      </c>
      <c r="AI263" s="38">
        <f t="shared" si="198"/>
        <v>1250</v>
      </c>
      <c r="AJ263" s="38">
        <f t="shared" si="198"/>
        <v>1250</v>
      </c>
      <c r="AK263" s="38">
        <f t="shared" si="198"/>
        <v>1250</v>
      </c>
      <c r="AL263" s="38">
        <f t="shared" si="198"/>
        <v>1250</v>
      </c>
      <c r="AM263" s="38">
        <f t="shared" si="198"/>
        <v>1250</v>
      </c>
      <c r="AN263" s="38">
        <f t="shared" si="198"/>
        <v>1666.6666666666667</v>
      </c>
      <c r="AO263" s="38">
        <f t="shared" si="198"/>
        <v>1666.6666666666667</v>
      </c>
      <c r="AP263" s="38">
        <f t="shared" si="198"/>
        <v>1666.6666666666667</v>
      </c>
      <c r="AQ263" s="38">
        <f t="shared" si="198"/>
        <v>1666.6666666666667</v>
      </c>
      <c r="AR263" s="38">
        <f t="shared" si="198"/>
        <v>1666.6666666666667</v>
      </c>
      <c r="AS263" s="38">
        <f t="shared" si="198"/>
        <v>1666.6666666666667</v>
      </c>
      <c r="AT263" s="38">
        <f t="shared" si="198"/>
        <v>1666.6666666666667</v>
      </c>
      <c r="AU263" s="38">
        <f t="shared" si="198"/>
        <v>1666.6666666666667</v>
      </c>
      <c r="AV263" s="38">
        <f t="shared" si="198"/>
        <v>1666.6666666666667</v>
      </c>
      <c r="AW263" s="38">
        <f t="shared" si="198"/>
        <v>1666.6666666666667</v>
      </c>
      <c r="AX263" s="38">
        <f t="shared" si="198"/>
        <v>1666.6666666666667</v>
      </c>
      <c r="AY263" s="38">
        <f t="shared" ref="AY263:CD263" si="199">SUM(AY259:AY262)</f>
        <v>1666.6666666666667</v>
      </c>
      <c r="AZ263" s="38">
        <f t="shared" si="199"/>
        <v>1666.6666666666667</v>
      </c>
      <c r="BA263" s="38">
        <f t="shared" si="199"/>
        <v>1666.6666666666667</v>
      </c>
      <c r="BB263" s="38">
        <f t="shared" si="199"/>
        <v>1666.6666666666667</v>
      </c>
      <c r="BC263" s="38">
        <f t="shared" si="199"/>
        <v>1666.6666666666667</v>
      </c>
      <c r="BD263" s="38">
        <f t="shared" si="199"/>
        <v>1666.6666666666667</v>
      </c>
      <c r="BE263" s="38">
        <f t="shared" si="199"/>
        <v>1666.6666666666667</v>
      </c>
      <c r="BF263" s="38">
        <f t="shared" si="199"/>
        <v>1666.6666666666667</v>
      </c>
      <c r="BG263" s="38">
        <f t="shared" si="199"/>
        <v>1666.6666666666667</v>
      </c>
      <c r="BH263" s="38">
        <f t="shared" si="199"/>
        <v>1666.6666666666667</v>
      </c>
      <c r="BI263" s="38">
        <f t="shared" si="199"/>
        <v>1666.6666666666667</v>
      </c>
      <c r="BJ263" s="38">
        <f t="shared" si="199"/>
        <v>1666.6666666666667</v>
      </c>
      <c r="BK263" s="38">
        <f t="shared" si="199"/>
        <v>1666.6666666666667</v>
      </c>
      <c r="BL263" s="38">
        <f t="shared" si="199"/>
        <v>1666.6666666666667</v>
      </c>
      <c r="BM263" s="38">
        <f t="shared" si="199"/>
        <v>1666.6666666666667</v>
      </c>
      <c r="BN263" s="38">
        <f t="shared" si="199"/>
        <v>1666.6666666666667</v>
      </c>
      <c r="BO263" s="38">
        <f t="shared" si="199"/>
        <v>1666.6666666666667</v>
      </c>
      <c r="BP263" s="38">
        <f t="shared" si="199"/>
        <v>1666.6666666666667</v>
      </c>
      <c r="BQ263" s="38">
        <f t="shared" si="199"/>
        <v>1666.6666666666667</v>
      </c>
      <c r="BR263" s="38">
        <f t="shared" si="199"/>
        <v>1666.6666666666667</v>
      </c>
      <c r="BS263" s="38">
        <f t="shared" si="199"/>
        <v>1666.6666666666667</v>
      </c>
      <c r="BT263" s="38">
        <f t="shared" si="199"/>
        <v>1666.6666666666667</v>
      </c>
      <c r="BU263" s="38">
        <f t="shared" si="199"/>
        <v>1666.6666666666667</v>
      </c>
      <c r="BV263" s="38">
        <f t="shared" si="199"/>
        <v>1666.6666666666667</v>
      </c>
      <c r="BW263" s="38">
        <f t="shared" si="199"/>
        <v>1666.6666666666667</v>
      </c>
      <c r="BX263" s="38">
        <f t="shared" si="199"/>
        <v>1666.6666666666667</v>
      </c>
      <c r="BY263" s="38">
        <f t="shared" si="199"/>
        <v>1666.6666666666667</v>
      </c>
      <c r="BZ263" s="38">
        <f t="shared" si="199"/>
        <v>1666.6666666666667</v>
      </c>
      <c r="CA263" s="38">
        <f t="shared" si="199"/>
        <v>1666.6666666666667</v>
      </c>
      <c r="CB263" s="38">
        <f t="shared" si="199"/>
        <v>1666.6666666666667</v>
      </c>
      <c r="CC263" s="38">
        <f t="shared" si="199"/>
        <v>1666.6666666666667</v>
      </c>
      <c r="CD263" s="38">
        <f t="shared" si="199"/>
        <v>1666.6666666666667</v>
      </c>
      <c r="CE263" s="38">
        <f t="shared" ref="CE263:DJ263" si="200">SUM(CE259:CE262)</f>
        <v>1666.6666666666667</v>
      </c>
      <c r="CF263" s="38">
        <f t="shared" si="200"/>
        <v>1666.6666666666667</v>
      </c>
      <c r="CG263" s="38">
        <f t="shared" si="200"/>
        <v>1666.6666666666667</v>
      </c>
      <c r="CH263" s="38">
        <f t="shared" si="200"/>
        <v>1666.6666666666667</v>
      </c>
      <c r="CI263" s="38">
        <f t="shared" si="200"/>
        <v>1666.6666666666667</v>
      </c>
      <c r="CJ263" s="38">
        <f t="shared" si="200"/>
        <v>1666.6666666666667</v>
      </c>
      <c r="CK263" s="38">
        <f t="shared" si="200"/>
        <v>1666.6666666666667</v>
      </c>
      <c r="CL263" s="38">
        <f t="shared" si="200"/>
        <v>1666.6666666666667</v>
      </c>
      <c r="CN263"/>
      <c r="CO263" s="73"/>
      <c r="CP263" s="38">
        <f t="shared" ref="CP263:DL263" si="201">SUM(CP259:CP262)</f>
        <v>1250</v>
      </c>
      <c r="CQ263" s="38">
        <f t="shared" si="201"/>
        <v>2500</v>
      </c>
      <c r="CR263" s="38">
        <f t="shared" si="201"/>
        <v>2500</v>
      </c>
      <c r="CS263" s="38">
        <f t="shared" si="201"/>
        <v>3750</v>
      </c>
      <c r="CT263" s="38">
        <f t="shared" si="201"/>
        <v>3750</v>
      </c>
      <c r="CU263" s="38">
        <f t="shared" si="201"/>
        <v>3750</v>
      </c>
      <c r="CV263" s="38">
        <f t="shared" si="201"/>
        <v>5000</v>
      </c>
      <c r="CW263" s="38">
        <f t="shared" si="201"/>
        <v>5000</v>
      </c>
      <c r="CX263" s="38">
        <f t="shared" si="201"/>
        <v>5000</v>
      </c>
      <c r="CY263" s="38">
        <f t="shared" si="201"/>
        <v>5000</v>
      </c>
      <c r="CZ263" s="38">
        <f t="shared" si="201"/>
        <v>5000</v>
      </c>
      <c r="DA263" s="38">
        <f t="shared" si="201"/>
        <v>5000</v>
      </c>
      <c r="DB263" s="38">
        <f t="shared" si="201"/>
        <v>5000</v>
      </c>
      <c r="DC263" s="38">
        <f t="shared" si="201"/>
        <v>5000</v>
      </c>
      <c r="DD263" s="38">
        <f t="shared" si="201"/>
        <v>5000</v>
      </c>
      <c r="DE263" s="38">
        <f t="shared" si="201"/>
        <v>5000</v>
      </c>
      <c r="DF263" s="38">
        <f t="shared" si="201"/>
        <v>5000</v>
      </c>
      <c r="DG263" s="38">
        <f t="shared" si="201"/>
        <v>5000</v>
      </c>
      <c r="DH263" s="38">
        <f t="shared" si="201"/>
        <v>5000</v>
      </c>
      <c r="DI263" s="38">
        <f t="shared" si="201"/>
        <v>5000</v>
      </c>
      <c r="DJ263" s="38">
        <f t="shared" si="201"/>
        <v>5000</v>
      </c>
      <c r="DK263" s="38">
        <f t="shared" si="201"/>
        <v>5000</v>
      </c>
      <c r="DL263" s="38">
        <f t="shared" si="201"/>
        <v>5000</v>
      </c>
    </row>
    <row r="264" spans="1:116" x14ac:dyDescent="0.4">
      <c r="B264" t="s">
        <v>332</v>
      </c>
      <c r="D264" t="s">
        <v>584</v>
      </c>
      <c r="E264" s="8" t="str">
        <f t="shared" si="1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1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1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186"/>
        <v>267 PROB-EV</v>
      </c>
      <c r="G267" s="136" t="s">
        <v>333</v>
      </c>
      <c r="H267" s="31"/>
      <c r="I267" s="31"/>
      <c r="J267" s="73"/>
      <c r="K267" s="39"/>
      <c r="L267" s="39"/>
      <c r="M267" s="39"/>
      <c r="N267" s="39"/>
      <c r="O267" s="39"/>
      <c r="P267" s="39"/>
      <c r="R267"/>
      <c r="S267" s="203" t="str">
        <f t="shared" ref="S267:AX267" si="202">ADDRESS(ROW(S263),COLUMN(S263),2)</f>
        <v>S$263</v>
      </c>
      <c r="T267" s="203" t="str">
        <f t="shared" si="202"/>
        <v>T$263</v>
      </c>
      <c r="U267" s="203" t="str">
        <f t="shared" si="202"/>
        <v>U$263</v>
      </c>
      <c r="V267" s="203" t="str">
        <f t="shared" si="202"/>
        <v>V$263</v>
      </c>
      <c r="W267" s="203" t="str">
        <f t="shared" si="202"/>
        <v>W$263</v>
      </c>
      <c r="X267" s="203" t="str">
        <f t="shared" si="202"/>
        <v>X$263</v>
      </c>
      <c r="Y267" s="203" t="str">
        <f t="shared" si="202"/>
        <v>Y$263</v>
      </c>
      <c r="Z267" s="203" t="str">
        <f t="shared" si="202"/>
        <v>Z$263</v>
      </c>
      <c r="AA267" s="203" t="str">
        <f t="shared" si="202"/>
        <v>AA$263</v>
      </c>
      <c r="AB267" s="203" t="str">
        <f t="shared" si="202"/>
        <v>AB$263</v>
      </c>
      <c r="AC267" s="203" t="str">
        <f t="shared" si="202"/>
        <v>AC$263</v>
      </c>
      <c r="AD267" s="203" t="str">
        <f t="shared" si="202"/>
        <v>AD$263</v>
      </c>
      <c r="AE267" s="203" t="str">
        <f t="shared" si="202"/>
        <v>AE$263</v>
      </c>
      <c r="AF267" s="203" t="str">
        <f t="shared" si="202"/>
        <v>AF$263</v>
      </c>
      <c r="AG267" s="203" t="str">
        <f t="shared" si="202"/>
        <v>AG$263</v>
      </c>
      <c r="AH267" s="203" t="str">
        <f t="shared" si="202"/>
        <v>AH$263</v>
      </c>
      <c r="AI267" s="203" t="str">
        <f t="shared" si="202"/>
        <v>AI$263</v>
      </c>
      <c r="AJ267" s="203" t="str">
        <f t="shared" si="202"/>
        <v>AJ$263</v>
      </c>
      <c r="AK267" s="203" t="str">
        <f t="shared" si="202"/>
        <v>AK$263</v>
      </c>
      <c r="AL267" s="203" t="str">
        <f t="shared" si="202"/>
        <v>AL$263</v>
      </c>
      <c r="AM267" s="203" t="str">
        <f t="shared" si="202"/>
        <v>AM$263</v>
      </c>
      <c r="AN267" s="203" t="str">
        <f t="shared" si="202"/>
        <v>AN$263</v>
      </c>
      <c r="AO267" s="203" t="str">
        <f t="shared" si="202"/>
        <v>AO$263</v>
      </c>
      <c r="AP267" s="203" t="str">
        <f t="shared" si="202"/>
        <v>AP$263</v>
      </c>
      <c r="AQ267" s="203" t="str">
        <f t="shared" si="202"/>
        <v>AQ$263</v>
      </c>
      <c r="AR267" s="203" t="str">
        <f t="shared" si="202"/>
        <v>AR$263</v>
      </c>
      <c r="AS267" s="203" t="str">
        <f t="shared" si="202"/>
        <v>AS$263</v>
      </c>
      <c r="AT267" s="203" t="str">
        <f t="shared" si="202"/>
        <v>AT$263</v>
      </c>
      <c r="AU267" s="203" t="str">
        <f t="shared" si="202"/>
        <v>AU$263</v>
      </c>
      <c r="AV267" s="203" t="str">
        <f t="shared" si="202"/>
        <v>AV$263</v>
      </c>
      <c r="AW267" s="203" t="str">
        <f t="shared" si="202"/>
        <v>AW$263</v>
      </c>
      <c r="AX267" s="203" t="str">
        <f t="shared" si="202"/>
        <v>AX$263</v>
      </c>
      <c r="AY267" s="203" t="str">
        <f t="shared" ref="AY267:CD267" si="203">ADDRESS(ROW(AY263),COLUMN(AY263),2)</f>
        <v>AY$263</v>
      </c>
      <c r="AZ267" s="203" t="str">
        <f t="shared" si="203"/>
        <v>AZ$263</v>
      </c>
      <c r="BA267" s="203" t="str">
        <f t="shared" si="203"/>
        <v>BA$263</v>
      </c>
      <c r="BB267" s="203" t="str">
        <f t="shared" si="203"/>
        <v>BB$263</v>
      </c>
      <c r="BC267" s="203" t="str">
        <f t="shared" si="203"/>
        <v>BC$263</v>
      </c>
      <c r="BD267" s="203" t="str">
        <f t="shared" si="203"/>
        <v>BD$263</v>
      </c>
      <c r="BE267" s="203" t="str">
        <f t="shared" si="203"/>
        <v>BE$263</v>
      </c>
      <c r="BF267" s="203" t="str">
        <f t="shared" si="203"/>
        <v>BF$263</v>
      </c>
      <c r="BG267" s="203" t="str">
        <f t="shared" si="203"/>
        <v>BG$263</v>
      </c>
      <c r="BH267" s="203" t="str">
        <f t="shared" si="203"/>
        <v>BH$263</v>
      </c>
      <c r="BI267" s="203" t="str">
        <f t="shared" si="203"/>
        <v>BI$263</v>
      </c>
      <c r="BJ267" s="203" t="str">
        <f t="shared" si="203"/>
        <v>BJ$263</v>
      </c>
      <c r="BK267" s="203" t="str">
        <f t="shared" si="203"/>
        <v>BK$263</v>
      </c>
      <c r="BL267" s="203" t="str">
        <f t="shared" si="203"/>
        <v>BL$263</v>
      </c>
      <c r="BM267" s="203" t="str">
        <f t="shared" si="203"/>
        <v>BM$263</v>
      </c>
      <c r="BN267" s="203" t="str">
        <f t="shared" si="203"/>
        <v>BN$263</v>
      </c>
      <c r="BO267" s="203" t="str">
        <f t="shared" si="203"/>
        <v>BO$263</v>
      </c>
      <c r="BP267" s="203" t="str">
        <f t="shared" si="203"/>
        <v>BP$263</v>
      </c>
      <c r="BQ267" s="203" t="str">
        <f t="shared" si="203"/>
        <v>BQ$263</v>
      </c>
      <c r="BR267" s="203" t="str">
        <f t="shared" si="203"/>
        <v>BR$263</v>
      </c>
      <c r="BS267" s="203" t="str">
        <f t="shared" si="203"/>
        <v>BS$263</v>
      </c>
      <c r="BT267" s="203" t="str">
        <f t="shared" si="203"/>
        <v>BT$263</v>
      </c>
      <c r="BU267" s="203" t="str">
        <f t="shared" si="203"/>
        <v>BU$263</v>
      </c>
      <c r="BV267" s="203" t="str">
        <f t="shared" si="203"/>
        <v>BV$263</v>
      </c>
      <c r="BW267" s="203" t="str">
        <f t="shared" si="203"/>
        <v>BW$263</v>
      </c>
      <c r="BX267" s="203" t="str">
        <f t="shared" si="203"/>
        <v>BX$263</v>
      </c>
      <c r="BY267" s="203" t="str">
        <f t="shared" si="203"/>
        <v>BY$263</v>
      </c>
      <c r="BZ267" s="203" t="str">
        <f t="shared" si="203"/>
        <v>BZ$263</v>
      </c>
      <c r="CA267" s="203" t="str">
        <f t="shared" si="203"/>
        <v>CA$263</v>
      </c>
      <c r="CB267" s="203" t="str">
        <f t="shared" si="203"/>
        <v>CB$263</v>
      </c>
      <c r="CC267" s="203" t="str">
        <f t="shared" si="203"/>
        <v>CC$263</v>
      </c>
      <c r="CD267" s="203" t="str">
        <f t="shared" si="203"/>
        <v>CD$263</v>
      </c>
      <c r="CE267" s="203" t="str">
        <f t="shared" ref="CE267:CL267" si="204">ADDRESS(ROW(CE263),COLUMN(CE263),2)</f>
        <v>CE$263</v>
      </c>
      <c r="CF267" s="203" t="str">
        <f t="shared" si="204"/>
        <v>CF$263</v>
      </c>
      <c r="CG267" s="203" t="str">
        <f t="shared" si="204"/>
        <v>CG$263</v>
      </c>
      <c r="CH267" s="203" t="str">
        <f t="shared" si="204"/>
        <v>CH$263</v>
      </c>
      <c r="CI267" s="203" t="str">
        <f t="shared" si="204"/>
        <v>CI$263</v>
      </c>
      <c r="CJ267" s="203" t="str">
        <f t="shared" si="204"/>
        <v>CJ$263</v>
      </c>
      <c r="CK267" s="203" t="str">
        <f t="shared" si="204"/>
        <v>CK$263</v>
      </c>
      <c r="CL267" s="203" t="str">
        <f t="shared" si="204"/>
        <v>CL$263</v>
      </c>
      <c r="CN267"/>
      <c r="CO267" s="73"/>
      <c r="CP267" s="203" t="str">
        <f t="shared" ref="CP267:DL267" si="205">ADDRESS(ROW(CP263),COLUMN(CP263),2)</f>
        <v>CP$263</v>
      </c>
      <c r="CQ267" s="203" t="str">
        <f t="shared" si="205"/>
        <v>CQ$263</v>
      </c>
      <c r="CR267" s="203" t="str">
        <f t="shared" si="205"/>
        <v>CR$263</v>
      </c>
      <c r="CS267" s="203" t="str">
        <f t="shared" si="205"/>
        <v>CS$263</v>
      </c>
      <c r="CT267" s="203" t="str">
        <f t="shared" si="205"/>
        <v>CT$263</v>
      </c>
      <c r="CU267" s="203" t="str">
        <f t="shared" si="205"/>
        <v>CU$263</v>
      </c>
      <c r="CV267" s="203" t="str">
        <f t="shared" si="205"/>
        <v>CV$263</v>
      </c>
      <c r="CW267" s="203" t="str">
        <f t="shared" si="205"/>
        <v>CW$263</v>
      </c>
      <c r="CX267" s="203" t="str">
        <f t="shared" si="205"/>
        <v>CX$263</v>
      </c>
      <c r="CY267" s="203" t="str">
        <f t="shared" si="205"/>
        <v>CY$263</v>
      </c>
      <c r="CZ267" s="203" t="str">
        <f t="shared" si="205"/>
        <v>CZ$263</v>
      </c>
      <c r="DA267" s="203" t="str">
        <f t="shared" si="205"/>
        <v>DA$263</v>
      </c>
      <c r="DB267" s="203" t="str">
        <f t="shared" si="205"/>
        <v>DB$263</v>
      </c>
      <c r="DC267" s="203" t="str">
        <f t="shared" si="205"/>
        <v>DC$263</v>
      </c>
      <c r="DD267" s="203" t="str">
        <f t="shared" si="205"/>
        <v>DD$263</v>
      </c>
      <c r="DE267" s="203" t="str">
        <f t="shared" si="205"/>
        <v>DE$263</v>
      </c>
      <c r="DF267" s="203" t="str">
        <f t="shared" si="205"/>
        <v>DF$263</v>
      </c>
      <c r="DG267" s="203" t="str">
        <f t="shared" si="205"/>
        <v>DG$263</v>
      </c>
      <c r="DH267" s="203" t="str">
        <f t="shared" si="205"/>
        <v>DH$263</v>
      </c>
      <c r="DI267" s="203" t="str">
        <f t="shared" si="205"/>
        <v>DI$263</v>
      </c>
      <c r="DJ267" s="203" t="str">
        <f t="shared" si="205"/>
        <v>DJ$263</v>
      </c>
      <c r="DK267" s="203" t="str">
        <f t="shared" si="205"/>
        <v>DK$263</v>
      </c>
      <c r="DL267" s="203" t="str">
        <f t="shared" si="205"/>
        <v>DL$263</v>
      </c>
    </row>
    <row r="268" spans="1:116" x14ac:dyDescent="0.4">
      <c r="B268" t="s">
        <v>332</v>
      </c>
      <c r="D268" t="s">
        <v>584</v>
      </c>
      <c r="E268" s="8" t="str">
        <f t="shared" si="1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1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1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1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206">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207">E276</f>
        <v>276 PROB-ER</v>
      </c>
      <c r="D276" t="s">
        <v>588</v>
      </c>
      <c r="E276" s="8" t="str">
        <f t="shared" si="206"/>
        <v>276 PROB-ER</v>
      </c>
      <c r="G276" s="95" t="s">
        <v>681</v>
      </c>
      <c r="H276" s="254" t="s">
        <v>684</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207"/>
        <v>277 PROB-ER</v>
      </c>
      <c r="D277" t="s">
        <v>588</v>
      </c>
      <c r="E277" s="8" t="str">
        <f t="shared" si="206"/>
        <v>277 PROB-ER</v>
      </c>
      <c r="G277" s="141" t="s">
        <v>320</v>
      </c>
      <c r="H277" s="23">
        <v>5000</v>
      </c>
      <c r="I277" s="101">
        <v>45292</v>
      </c>
      <c r="J277" s="255">
        <v>0.5</v>
      </c>
      <c r="K277" s="23">
        <f t="shared" ref="K277:P281" si="208">SUMIF($3:$3,K$2,277:277)</f>
        <v>2500</v>
      </c>
      <c r="L277" s="23">
        <f t="shared" si="208"/>
        <v>2500</v>
      </c>
      <c r="M277" s="23">
        <f t="shared" si="208"/>
        <v>2500</v>
      </c>
      <c r="N277" s="23">
        <f t="shared" si="208"/>
        <v>2500</v>
      </c>
      <c r="O277" s="23">
        <f t="shared" si="208"/>
        <v>2500</v>
      </c>
      <c r="P277" s="23">
        <f t="shared" si="208"/>
        <v>2500</v>
      </c>
      <c r="R277"/>
      <c r="S277" s="24">
        <f t="shared" ref="S277:AB280" si="209">$H277*(EOMONTH($I277,0)&lt;=S$2)/S$5*$J277</f>
        <v>208.33333333333334</v>
      </c>
      <c r="T277" s="24">
        <f t="shared" si="209"/>
        <v>208.33333333333334</v>
      </c>
      <c r="U277" s="24">
        <f t="shared" si="209"/>
        <v>208.33333333333334</v>
      </c>
      <c r="V277" s="24">
        <f t="shared" si="209"/>
        <v>208.33333333333334</v>
      </c>
      <c r="W277" s="24">
        <f t="shared" si="209"/>
        <v>208.33333333333334</v>
      </c>
      <c r="X277" s="24">
        <f t="shared" si="209"/>
        <v>208.33333333333334</v>
      </c>
      <c r="Y277" s="24">
        <f t="shared" si="209"/>
        <v>208.33333333333334</v>
      </c>
      <c r="Z277" s="24">
        <f t="shared" si="209"/>
        <v>208.33333333333334</v>
      </c>
      <c r="AA277" s="24">
        <f t="shared" si="209"/>
        <v>208.33333333333334</v>
      </c>
      <c r="AB277" s="24">
        <f t="shared" si="209"/>
        <v>208.33333333333334</v>
      </c>
      <c r="AC277" s="24">
        <f t="shared" ref="AC277:AL280" si="210">$H277*(EOMONTH($I277,0)&lt;=AC$2)/AC$5*$J277</f>
        <v>208.33333333333334</v>
      </c>
      <c r="AD277" s="24">
        <f t="shared" si="210"/>
        <v>208.33333333333334</v>
      </c>
      <c r="AE277" s="24">
        <f t="shared" si="210"/>
        <v>208.33333333333334</v>
      </c>
      <c r="AF277" s="24">
        <f t="shared" si="210"/>
        <v>208.33333333333334</v>
      </c>
      <c r="AG277" s="24">
        <f t="shared" si="210"/>
        <v>208.33333333333334</v>
      </c>
      <c r="AH277" s="24">
        <f t="shared" si="210"/>
        <v>208.33333333333334</v>
      </c>
      <c r="AI277" s="24">
        <f t="shared" si="210"/>
        <v>208.33333333333334</v>
      </c>
      <c r="AJ277" s="24">
        <f t="shared" si="210"/>
        <v>208.33333333333334</v>
      </c>
      <c r="AK277" s="24">
        <f t="shared" si="210"/>
        <v>208.33333333333334</v>
      </c>
      <c r="AL277" s="24">
        <f t="shared" si="210"/>
        <v>208.33333333333334</v>
      </c>
      <c r="AM277" s="24">
        <f t="shared" ref="AM277:AV280" si="211">$H277*(EOMONTH($I277,0)&lt;=AM$2)/AM$5*$J277</f>
        <v>208.33333333333334</v>
      </c>
      <c r="AN277" s="24">
        <f t="shared" si="211"/>
        <v>208.33333333333334</v>
      </c>
      <c r="AO277" s="24">
        <f t="shared" si="211"/>
        <v>208.33333333333334</v>
      </c>
      <c r="AP277" s="24">
        <f t="shared" si="211"/>
        <v>208.33333333333334</v>
      </c>
      <c r="AQ277" s="24">
        <f t="shared" si="211"/>
        <v>208.33333333333334</v>
      </c>
      <c r="AR277" s="24">
        <f t="shared" si="211"/>
        <v>208.33333333333334</v>
      </c>
      <c r="AS277" s="24">
        <f t="shared" si="211"/>
        <v>208.33333333333334</v>
      </c>
      <c r="AT277" s="24">
        <f t="shared" si="211"/>
        <v>208.33333333333334</v>
      </c>
      <c r="AU277" s="24">
        <f t="shared" si="211"/>
        <v>208.33333333333334</v>
      </c>
      <c r="AV277" s="24">
        <f t="shared" si="211"/>
        <v>208.33333333333334</v>
      </c>
      <c r="AW277" s="24">
        <f t="shared" ref="AW277:BF280" si="212">$H277*(EOMONTH($I277,0)&lt;=AW$2)/AW$5*$J277</f>
        <v>208.33333333333334</v>
      </c>
      <c r="AX277" s="24">
        <f t="shared" si="212"/>
        <v>208.33333333333334</v>
      </c>
      <c r="AY277" s="24">
        <f t="shared" si="212"/>
        <v>208.33333333333334</v>
      </c>
      <c r="AZ277" s="24">
        <f t="shared" si="212"/>
        <v>208.33333333333334</v>
      </c>
      <c r="BA277" s="24">
        <f t="shared" si="212"/>
        <v>208.33333333333334</v>
      </c>
      <c r="BB277" s="24">
        <f t="shared" si="212"/>
        <v>208.33333333333334</v>
      </c>
      <c r="BC277" s="24">
        <f t="shared" si="212"/>
        <v>208.33333333333334</v>
      </c>
      <c r="BD277" s="24">
        <f t="shared" si="212"/>
        <v>208.33333333333334</v>
      </c>
      <c r="BE277" s="24">
        <f t="shared" si="212"/>
        <v>208.33333333333334</v>
      </c>
      <c r="BF277" s="24">
        <f t="shared" si="212"/>
        <v>208.33333333333334</v>
      </c>
      <c r="BG277" s="24">
        <f t="shared" ref="BG277:BP280" si="213">$H277*(EOMONTH($I277,0)&lt;=BG$2)/BG$5*$J277</f>
        <v>208.33333333333334</v>
      </c>
      <c r="BH277" s="24">
        <f t="shared" si="213"/>
        <v>208.33333333333334</v>
      </c>
      <c r="BI277" s="24">
        <f t="shared" si="213"/>
        <v>208.33333333333334</v>
      </c>
      <c r="BJ277" s="24">
        <f t="shared" si="213"/>
        <v>208.33333333333334</v>
      </c>
      <c r="BK277" s="24">
        <f t="shared" si="213"/>
        <v>208.33333333333334</v>
      </c>
      <c r="BL277" s="24">
        <f t="shared" si="213"/>
        <v>208.33333333333334</v>
      </c>
      <c r="BM277" s="24">
        <f t="shared" si="213"/>
        <v>208.33333333333334</v>
      </c>
      <c r="BN277" s="24">
        <f t="shared" si="213"/>
        <v>208.33333333333334</v>
      </c>
      <c r="BO277" s="24">
        <f t="shared" si="213"/>
        <v>208.33333333333334</v>
      </c>
      <c r="BP277" s="24">
        <f t="shared" si="213"/>
        <v>208.33333333333334</v>
      </c>
      <c r="BQ277" s="24">
        <f t="shared" ref="BQ277:BZ280" si="214">$H277*(EOMONTH($I277,0)&lt;=BQ$2)/BQ$5*$J277</f>
        <v>208.33333333333334</v>
      </c>
      <c r="BR277" s="24">
        <f t="shared" si="214"/>
        <v>208.33333333333334</v>
      </c>
      <c r="BS277" s="24">
        <f t="shared" si="214"/>
        <v>208.33333333333334</v>
      </c>
      <c r="BT277" s="24">
        <f t="shared" si="214"/>
        <v>208.33333333333334</v>
      </c>
      <c r="BU277" s="24">
        <f t="shared" si="214"/>
        <v>208.33333333333334</v>
      </c>
      <c r="BV277" s="24">
        <f t="shared" si="214"/>
        <v>208.33333333333334</v>
      </c>
      <c r="BW277" s="24">
        <f t="shared" si="214"/>
        <v>208.33333333333334</v>
      </c>
      <c r="BX277" s="24">
        <f t="shared" si="214"/>
        <v>208.33333333333334</v>
      </c>
      <c r="BY277" s="24">
        <f t="shared" si="214"/>
        <v>208.33333333333334</v>
      </c>
      <c r="BZ277" s="24">
        <f t="shared" si="214"/>
        <v>208.33333333333334</v>
      </c>
      <c r="CA277" s="24">
        <f t="shared" ref="CA277:CL280" si="215">$H277*(EOMONTH($I277,0)&lt;=CA$2)/CA$5*$J277</f>
        <v>208.33333333333334</v>
      </c>
      <c r="CB277" s="24">
        <f t="shared" si="215"/>
        <v>208.33333333333334</v>
      </c>
      <c r="CC277" s="24">
        <f t="shared" si="215"/>
        <v>208.33333333333334</v>
      </c>
      <c r="CD277" s="24">
        <f t="shared" si="215"/>
        <v>208.33333333333334</v>
      </c>
      <c r="CE277" s="24">
        <f t="shared" si="215"/>
        <v>208.33333333333334</v>
      </c>
      <c r="CF277" s="24">
        <f t="shared" si="215"/>
        <v>208.33333333333334</v>
      </c>
      <c r="CG277" s="24">
        <f t="shared" si="215"/>
        <v>208.33333333333334</v>
      </c>
      <c r="CH277" s="24">
        <f t="shared" si="215"/>
        <v>208.33333333333334</v>
      </c>
      <c r="CI277" s="24">
        <f t="shared" si="215"/>
        <v>208.33333333333334</v>
      </c>
      <c r="CJ277" s="24">
        <f t="shared" si="215"/>
        <v>208.33333333333334</v>
      </c>
      <c r="CK277" s="24">
        <f t="shared" si="215"/>
        <v>208.33333333333334</v>
      </c>
      <c r="CL277" s="24">
        <f t="shared" si="215"/>
        <v>208.33333333333334</v>
      </c>
      <c r="CN277" s="24"/>
      <c r="CO277" s="24"/>
      <c r="CP277" s="24">
        <f t="shared" ref="CP277:CY280" si="216">$H277*(EOMONTH($I277,0)&lt;=CP$2)/CP$5*$J277</f>
        <v>625</v>
      </c>
      <c r="CQ277" s="24">
        <f t="shared" si="216"/>
        <v>625</v>
      </c>
      <c r="CR277" s="24">
        <f t="shared" si="216"/>
        <v>625</v>
      </c>
      <c r="CS277" s="24">
        <f t="shared" si="216"/>
        <v>625</v>
      </c>
      <c r="CT277" s="24">
        <f t="shared" si="216"/>
        <v>625</v>
      </c>
      <c r="CU277" s="24">
        <f t="shared" si="216"/>
        <v>625</v>
      </c>
      <c r="CV277" s="24">
        <f t="shared" si="216"/>
        <v>625</v>
      </c>
      <c r="CW277" s="24">
        <f t="shared" si="216"/>
        <v>625</v>
      </c>
      <c r="CX277" s="24">
        <f t="shared" si="216"/>
        <v>625</v>
      </c>
      <c r="CY277" s="24">
        <f t="shared" si="216"/>
        <v>625</v>
      </c>
      <c r="CZ277" s="24">
        <f t="shared" ref="CZ277:DL280" si="217">$H277*(EOMONTH($I277,0)&lt;=CZ$2)/CZ$5*$J277</f>
        <v>625</v>
      </c>
      <c r="DA277" s="24">
        <f t="shared" si="217"/>
        <v>625</v>
      </c>
      <c r="DB277" s="24">
        <f t="shared" si="217"/>
        <v>625</v>
      </c>
      <c r="DC277" s="24">
        <f t="shared" si="217"/>
        <v>625</v>
      </c>
      <c r="DD277" s="24">
        <f t="shared" si="217"/>
        <v>625</v>
      </c>
      <c r="DE277" s="24">
        <f t="shared" si="217"/>
        <v>625</v>
      </c>
      <c r="DF277" s="24">
        <f t="shared" si="217"/>
        <v>625</v>
      </c>
      <c r="DG277" s="24">
        <f t="shared" si="217"/>
        <v>625</v>
      </c>
      <c r="DH277" s="24">
        <f t="shared" si="217"/>
        <v>625</v>
      </c>
      <c r="DI277" s="24">
        <f t="shared" si="217"/>
        <v>625</v>
      </c>
      <c r="DJ277" s="24">
        <f t="shared" si="217"/>
        <v>625</v>
      </c>
      <c r="DK277" s="24">
        <f t="shared" si="217"/>
        <v>625</v>
      </c>
      <c r="DL277" s="24">
        <f t="shared" si="217"/>
        <v>625</v>
      </c>
    </row>
    <row r="278" spans="1:116" x14ac:dyDescent="0.4">
      <c r="A278" s="31"/>
      <c r="B278" t="str">
        <f t="shared" si="207"/>
        <v>278 PROB-ER</v>
      </c>
      <c r="D278" t="s">
        <v>588</v>
      </c>
      <c r="E278" s="8" t="str">
        <f t="shared" si="206"/>
        <v>278 PROB-ER</v>
      </c>
      <c r="G278" s="141" t="s">
        <v>321</v>
      </c>
      <c r="H278" s="23">
        <v>5000</v>
      </c>
      <c r="I278" s="101">
        <f>EOMONTH(I277,7)</f>
        <v>45535</v>
      </c>
      <c r="J278" s="255">
        <v>0.5</v>
      </c>
      <c r="K278" s="23">
        <f t="shared" si="208"/>
        <v>1041.6666666666667</v>
      </c>
      <c r="L278" s="23">
        <f t="shared" si="208"/>
        <v>2500</v>
      </c>
      <c r="M278" s="23">
        <f t="shared" si="208"/>
        <v>2500</v>
      </c>
      <c r="N278" s="23">
        <f t="shared" si="208"/>
        <v>2500</v>
      </c>
      <c r="O278" s="23">
        <f t="shared" si="208"/>
        <v>2500</v>
      </c>
      <c r="P278" s="23">
        <f t="shared" si="208"/>
        <v>2500</v>
      </c>
      <c r="R278"/>
      <c r="S278" s="24">
        <f t="shared" si="209"/>
        <v>0</v>
      </c>
      <c r="T278" s="24">
        <f t="shared" si="209"/>
        <v>0</v>
      </c>
      <c r="U278" s="24">
        <f t="shared" si="209"/>
        <v>0</v>
      </c>
      <c r="V278" s="24">
        <f t="shared" si="209"/>
        <v>0</v>
      </c>
      <c r="W278" s="24">
        <f t="shared" si="209"/>
        <v>0</v>
      </c>
      <c r="X278" s="24">
        <f t="shared" si="209"/>
        <v>0</v>
      </c>
      <c r="Y278" s="24">
        <f t="shared" si="209"/>
        <v>0</v>
      </c>
      <c r="Z278" s="24">
        <f t="shared" si="209"/>
        <v>208.33333333333334</v>
      </c>
      <c r="AA278" s="24">
        <f t="shared" si="209"/>
        <v>208.33333333333334</v>
      </c>
      <c r="AB278" s="24">
        <f t="shared" si="209"/>
        <v>208.33333333333334</v>
      </c>
      <c r="AC278" s="24">
        <f t="shared" si="210"/>
        <v>208.33333333333334</v>
      </c>
      <c r="AD278" s="24">
        <f t="shared" si="210"/>
        <v>208.33333333333334</v>
      </c>
      <c r="AE278" s="24">
        <f t="shared" si="210"/>
        <v>208.33333333333334</v>
      </c>
      <c r="AF278" s="24">
        <f t="shared" si="210"/>
        <v>208.33333333333334</v>
      </c>
      <c r="AG278" s="24">
        <f t="shared" si="210"/>
        <v>208.33333333333334</v>
      </c>
      <c r="AH278" s="24">
        <f t="shared" si="210"/>
        <v>208.33333333333334</v>
      </c>
      <c r="AI278" s="24">
        <f t="shared" si="210"/>
        <v>208.33333333333334</v>
      </c>
      <c r="AJ278" s="24">
        <f t="shared" si="210"/>
        <v>208.33333333333334</v>
      </c>
      <c r="AK278" s="24">
        <f t="shared" si="210"/>
        <v>208.33333333333334</v>
      </c>
      <c r="AL278" s="24">
        <f t="shared" si="210"/>
        <v>208.33333333333334</v>
      </c>
      <c r="AM278" s="24">
        <f t="shared" si="211"/>
        <v>208.33333333333334</v>
      </c>
      <c r="AN278" s="24">
        <f t="shared" si="211"/>
        <v>208.33333333333334</v>
      </c>
      <c r="AO278" s="24">
        <f t="shared" si="211"/>
        <v>208.33333333333334</v>
      </c>
      <c r="AP278" s="24">
        <f t="shared" si="211"/>
        <v>208.33333333333334</v>
      </c>
      <c r="AQ278" s="24">
        <f t="shared" si="211"/>
        <v>208.33333333333334</v>
      </c>
      <c r="AR278" s="24">
        <f t="shared" si="211"/>
        <v>208.33333333333334</v>
      </c>
      <c r="AS278" s="24">
        <f t="shared" si="211"/>
        <v>208.33333333333334</v>
      </c>
      <c r="AT278" s="24">
        <f t="shared" si="211"/>
        <v>208.33333333333334</v>
      </c>
      <c r="AU278" s="24">
        <f t="shared" si="211"/>
        <v>208.33333333333334</v>
      </c>
      <c r="AV278" s="24">
        <f t="shared" si="211"/>
        <v>208.33333333333334</v>
      </c>
      <c r="AW278" s="24">
        <f t="shared" si="212"/>
        <v>208.33333333333334</v>
      </c>
      <c r="AX278" s="24">
        <f t="shared" si="212"/>
        <v>208.33333333333334</v>
      </c>
      <c r="AY278" s="24">
        <f t="shared" si="212"/>
        <v>208.33333333333334</v>
      </c>
      <c r="AZ278" s="24">
        <f t="shared" si="212"/>
        <v>208.33333333333334</v>
      </c>
      <c r="BA278" s="24">
        <f t="shared" si="212"/>
        <v>208.33333333333334</v>
      </c>
      <c r="BB278" s="24">
        <f t="shared" si="212"/>
        <v>208.33333333333334</v>
      </c>
      <c r="BC278" s="24">
        <f t="shared" si="212"/>
        <v>208.33333333333334</v>
      </c>
      <c r="BD278" s="24">
        <f t="shared" si="212"/>
        <v>208.33333333333334</v>
      </c>
      <c r="BE278" s="24">
        <f t="shared" si="212"/>
        <v>208.33333333333334</v>
      </c>
      <c r="BF278" s="24">
        <f t="shared" si="212"/>
        <v>208.33333333333334</v>
      </c>
      <c r="BG278" s="24">
        <f t="shared" si="213"/>
        <v>208.33333333333334</v>
      </c>
      <c r="BH278" s="24">
        <f t="shared" si="213"/>
        <v>208.33333333333334</v>
      </c>
      <c r="BI278" s="24">
        <f t="shared" si="213"/>
        <v>208.33333333333334</v>
      </c>
      <c r="BJ278" s="24">
        <f t="shared" si="213"/>
        <v>208.33333333333334</v>
      </c>
      <c r="BK278" s="24">
        <f t="shared" si="213"/>
        <v>208.33333333333334</v>
      </c>
      <c r="BL278" s="24">
        <f t="shared" si="213"/>
        <v>208.33333333333334</v>
      </c>
      <c r="BM278" s="24">
        <f t="shared" si="213"/>
        <v>208.33333333333334</v>
      </c>
      <c r="BN278" s="24">
        <f t="shared" si="213"/>
        <v>208.33333333333334</v>
      </c>
      <c r="BO278" s="24">
        <f t="shared" si="213"/>
        <v>208.33333333333334</v>
      </c>
      <c r="BP278" s="24">
        <f t="shared" si="213"/>
        <v>208.33333333333334</v>
      </c>
      <c r="BQ278" s="24">
        <f t="shared" si="214"/>
        <v>208.33333333333334</v>
      </c>
      <c r="BR278" s="24">
        <f t="shared" si="214"/>
        <v>208.33333333333334</v>
      </c>
      <c r="BS278" s="24">
        <f t="shared" si="214"/>
        <v>208.33333333333334</v>
      </c>
      <c r="BT278" s="24">
        <f t="shared" si="214"/>
        <v>208.33333333333334</v>
      </c>
      <c r="BU278" s="24">
        <f t="shared" si="214"/>
        <v>208.33333333333334</v>
      </c>
      <c r="BV278" s="24">
        <f t="shared" si="214"/>
        <v>208.33333333333334</v>
      </c>
      <c r="BW278" s="24">
        <f t="shared" si="214"/>
        <v>208.33333333333334</v>
      </c>
      <c r="BX278" s="24">
        <f t="shared" si="214"/>
        <v>208.33333333333334</v>
      </c>
      <c r="BY278" s="24">
        <f t="shared" si="214"/>
        <v>208.33333333333334</v>
      </c>
      <c r="BZ278" s="24">
        <f t="shared" si="214"/>
        <v>208.33333333333334</v>
      </c>
      <c r="CA278" s="24">
        <f t="shared" si="215"/>
        <v>208.33333333333334</v>
      </c>
      <c r="CB278" s="24">
        <f t="shared" si="215"/>
        <v>208.33333333333334</v>
      </c>
      <c r="CC278" s="24">
        <f t="shared" si="215"/>
        <v>208.33333333333334</v>
      </c>
      <c r="CD278" s="24">
        <f t="shared" si="215"/>
        <v>208.33333333333334</v>
      </c>
      <c r="CE278" s="24">
        <f t="shared" si="215"/>
        <v>208.33333333333334</v>
      </c>
      <c r="CF278" s="24">
        <f t="shared" si="215"/>
        <v>208.33333333333334</v>
      </c>
      <c r="CG278" s="24">
        <f t="shared" si="215"/>
        <v>208.33333333333334</v>
      </c>
      <c r="CH278" s="24">
        <f t="shared" si="215"/>
        <v>208.33333333333334</v>
      </c>
      <c r="CI278" s="24">
        <f t="shared" si="215"/>
        <v>208.33333333333334</v>
      </c>
      <c r="CJ278" s="24">
        <f t="shared" si="215"/>
        <v>208.33333333333334</v>
      </c>
      <c r="CK278" s="24">
        <f t="shared" si="215"/>
        <v>208.33333333333334</v>
      </c>
      <c r="CL278" s="24">
        <f t="shared" si="215"/>
        <v>208.33333333333334</v>
      </c>
      <c r="CN278" s="24"/>
      <c r="CO278" s="24"/>
      <c r="CP278" s="24">
        <f t="shared" si="216"/>
        <v>0</v>
      </c>
      <c r="CQ278" s="24">
        <f t="shared" si="216"/>
        <v>625</v>
      </c>
      <c r="CR278" s="24">
        <f t="shared" si="216"/>
        <v>625</v>
      </c>
      <c r="CS278" s="24">
        <f t="shared" si="216"/>
        <v>625</v>
      </c>
      <c r="CT278" s="24">
        <f t="shared" si="216"/>
        <v>625</v>
      </c>
      <c r="CU278" s="24">
        <f t="shared" si="216"/>
        <v>625</v>
      </c>
      <c r="CV278" s="24">
        <f t="shared" si="216"/>
        <v>625</v>
      </c>
      <c r="CW278" s="24">
        <f t="shared" si="216"/>
        <v>625</v>
      </c>
      <c r="CX278" s="24">
        <f t="shared" si="216"/>
        <v>625</v>
      </c>
      <c r="CY278" s="24">
        <f t="shared" si="216"/>
        <v>625</v>
      </c>
      <c r="CZ278" s="24">
        <f t="shared" si="217"/>
        <v>625</v>
      </c>
      <c r="DA278" s="24">
        <f t="shared" si="217"/>
        <v>625</v>
      </c>
      <c r="DB278" s="24">
        <f t="shared" si="217"/>
        <v>625</v>
      </c>
      <c r="DC278" s="24">
        <f t="shared" si="217"/>
        <v>625</v>
      </c>
      <c r="DD278" s="24">
        <f t="shared" si="217"/>
        <v>625</v>
      </c>
      <c r="DE278" s="24">
        <f t="shared" si="217"/>
        <v>625</v>
      </c>
      <c r="DF278" s="24">
        <f t="shared" si="217"/>
        <v>625</v>
      </c>
      <c r="DG278" s="24">
        <f t="shared" si="217"/>
        <v>625</v>
      </c>
      <c r="DH278" s="24">
        <f t="shared" si="217"/>
        <v>625</v>
      </c>
      <c r="DI278" s="24">
        <f t="shared" si="217"/>
        <v>625</v>
      </c>
      <c r="DJ278" s="24">
        <f t="shared" si="217"/>
        <v>625</v>
      </c>
      <c r="DK278" s="24">
        <f t="shared" si="217"/>
        <v>625</v>
      </c>
      <c r="DL278" s="24">
        <f t="shared" si="217"/>
        <v>625</v>
      </c>
    </row>
    <row r="279" spans="1:116" x14ac:dyDescent="0.4">
      <c r="A279" s="31"/>
      <c r="B279" t="str">
        <f t="shared" si="207"/>
        <v>279 PROB-ER</v>
      </c>
      <c r="D279" t="s">
        <v>588</v>
      </c>
      <c r="E279" s="8" t="str">
        <f t="shared" si="206"/>
        <v>279 PROB-ER</v>
      </c>
      <c r="G279" s="141" t="s">
        <v>322</v>
      </c>
      <c r="H279" s="23">
        <v>5000</v>
      </c>
      <c r="I279" s="101">
        <f>EOMONTH(I278,7)</f>
        <v>45747</v>
      </c>
      <c r="J279" s="255">
        <v>0.5</v>
      </c>
      <c r="K279" s="23">
        <f t="shared" si="208"/>
        <v>0</v>
      </c>
      <c r="L279" s="23">
        <f t="shared" si="208"/>
        <v>2083.333333333333</v>
      </c>
      <c r="M279" s="23">
        <f t="shared" si="208"/>
        <v>2500</v>
      </c>
      <c r="N279" s="23">
        <f t="shared" si="208"/>
        <v>2500</v>
      </c>
      <c r="O279" s="23">
        <f t="shared" si="208"/>
        <v>2500</v>
      </c>
      <c r="P279" s="23">
        <f t="shared" si="208"/>
        <v>2500</v>
      </c>
      <c r="R279"/>
      <c r="S279" s="24">
        <f t="shared" si="209"/>
        <v>0</v>
      </c>
      <c r="T279" s="24">
        <f t="shared" si="209"/>
        <v>0</v>
      </c>
      <c r="U279" s="24">
        <f t="shared" si="209"/>
        <v>0</v>
      </c>
      <c r="V279" s="24">
        <f t="shared" si="209"/>
        <v>0</v>
      </c>
      <c r="W279" s="24">
        <f t="shared" si="209"/>
        <v>0</v>
      </c>
      <c r="X279" s="24">
        <f t="shared" si="209"/>
        <v>0</v>
      </c>
      <c r="Y279" s="24">
        <f t="shared" si="209"/>
        <v>0</v>
      </c>
      <c r="Z279" s="24">
        <f t="shared" si="209"/>
        <v>0</v>
      </c>
      <c r="AA279" s="24">
        <f t="shared" si="209"/>
        <v>0</v>
      </c>
      <c r="AB279" s="24">
        <f t="shared" si="209"/>
        <v>0</v>
      </c>
      <c r="AC279" s="24">
        <f t="shared" si="210"/>
        <v>0</v>
      </c>
      <c r="AD279" s="24">
        <f t="shared" si="210"/>
        <v>0</v>
      </c>
      <c r="AE279" s="24">
        <f t="shared" si="210"/>
        <v>0</v>
      </c>
      <c r="AF279" s="24">
        <f t="shared" si="210"/>
        <v>0</v>
      </c>
      <c r="AG279" s="24">
        <f t="shared" si="210"/>
        <v>208.33333333333334</v>
      </c>
      <c r="AH279" s="24">
        <f t="shared" si="210"/>
        <v>208.33333333333334</v>
      </c>
      <c r="AI279" s="24">
        <f t="shared" si="210"/>
        <v>208.33333333333334</v>
      </c>
      <c r="AJ279" s="24">
        <f t="shared" si="210"/>
        <v>208.33333333333334</v>
      </c>
      <c r="AK279" s="24">
        <f t="shared" si="210"/>
        <v>208.33333333333334</v>
      </c>
      <c r="AL279" s="24">
        <f t="shared" si="210"/>
        <v>208.33333333333334</v>
      </c>
      <c r="AM279" s="24">
        <f t="shared" si="211"/>
        <v>208.33333333333334</v>
      </c>
      <c r="AN279" s="24">
        <f t="shared" si="211"/>
        <v>208.33333333333334</v>
      </c>
      <c r="AO279" s="24">
        <f t="shared" si="211"/>
        <v>208.33333333333334</v>
      </c>
      <c r="AP279" s="24">
        <f t="shared" si="211"/>
        <v>208.33333333333334</v>
      </c>
      <c r="AQ279" s="24">
        <f t="shared" si="211"/>
        <v>208.33333333333334</v>
      </c>
      <c r="AR279" s="24">
        <f t="shared" si="211"/>
        <v>208.33333333333334</v>
      </c>
      <c r="AS279" s="24">
        <f t="shared" si="211"/>
        <v>208.33333333333334</v>
      </c>
      <c r="AT279" s="24">
        <f t="shared" si="211"/>
        <v>208.33333333333334</v>
      </c>
      <c r="AU279" s="24">
        <f t="shared" si="211"/>
        <v>208.33333333333334</v>
      </c>
      <c r="AV279" s="24">
        <f t="shared" si="211"/>
        <v>208.33333333333334</v>
      </c>
      <c r="AW279" s="24">
        <f t="shared" si="212"/>
        <v>208.33333333333334</v>
      </c>
      <c r="AX279" s="24">
        <f t="shared" si="212"/>
        <v>208.33333333333334</v>
      </c>
      <c r="AY279" s="24">
        <f t="shared" si="212"/>
        <v>208.33333333333334</v>
      </c>
      <c r="AZ279" s="24">
        <f t="shared" si="212"/>
        <v>208.33333333333334</v>
      </c>
      <c r="BA279" s="24">
        <f t="shared" si="212"/>
        <v>208.33333333333334</v>
      </c>
      <c r="BB279" s="24">
        <f t="shared" si="212"/>
        <v>208.33333333333334</v>
      </c>
      <c r="BC279" s="24">
        <f t="shared" si="212"/>
        <v>208.33333333333334</v>
      </c>
      <c r="BD279" s="24">
        <f t="shared" si="212"/>
        <v>208.33333333333334</v>
      </c>
      <c r="BE279" s="24">
        <f t="shared" si="212"/>
        <v>208.33333333333334</v>
      </c>
      <c r="BF279" s="24">
        <f t="shared" si="212"/>
        <v>208.33333333333334</v>
      </c>
      <c r="BG279" s="24">
        <f t="shared" si="213"/>
        <v>208.33333333333334</v>
      </c>
      <c r="BH279" s="24">
        <f t="shared" si="213"/>
        <v>208.33333333333334</v>
      </c>
      <c r="BI279" s="24">
        <f t="shared" si="213"/>
        <v>208.33333333333334</v>
      </c>
      <c r="BJ279" s="24">
        <f t="shared" si="213"/>
        <v>208.33333333333334</v>
      </c>
      <c r="BK279" s="24">
        <f t="shared" si="213"/>
        <v>208.33333333333334</v>
      </c>
      <c r="BL279" s="24">
        <f t="shared" si="213"/>
        <v>208.33333333333334</v>
      </c>
      <c r="BM279" s="24">
        <f t="shared" si="213"/>
        <v>208.33333333333334</v>
      </c>
      <c r="BN279" s="24">
        <f t="shared" si="213"/>
        <v>208.33333333333334</v>
      </c>
      <c r="BO279" s="24">
        <f t="shared" si="213"/>
        <v>208.33333333333334</v>
      </c>
      <c r="BP279" s="24">
        <f t="shared" si="213"/>
        <v>208.33333333333334</v>
      </c>
      <c r="BQ279" s="24">
        <f t="shared" si="214"/>
        <v>208.33333333333334</v>
      </c>
      <c r="BR279" s="24">
        <f t="shared" si="214"/>
        <v>208.33333333333334</v>
      </c>
      <c r="BS279" s="24">
        <f t="shared" si="214"/>
        <v>208.33333333333334</v>
      </c>
      <c r="BT279" s="24">
        <f t="shared" si="214"/>
        <v>208.33333333333334</v>
      </c>
      <c r="BU279" s="24">
        <f t="shared" si="214"/>
        <v>208.33333333333334</v>
      </c>
      <c r="BV279" s="24">
        <f t="shared" si="214"/>
        <v>208.33333333333334</v>
      </c>
      <c r="BW279" s="24">
        <f t="shared" si="214"/>
        <v>208.33333333333334</v>
      </c>
      <c r="BX279" s="24">
        <f t="shared" si="214"/>
        <v>208.33333333333334</v>
      </c>
      <c r="BY279" s="24">
        <f t="shared" si="214"/>
        <v>208.33333333333334</v>
      </c>
      <c r="BZ279" s="24">
        <f t="shared" si="214"/>
        <v>208.33333333333334</v>
      </c>
      <c r="CA279" s="24">
        <f t="shared" si="215"/>
        <v>208.33333333333334</v>
      </c>
      <c r="CB279" s="24">
        <f t="shared" si="215"/>
        <v>208.33333333333334</v>
      </c>
      <c r="CC279" s="24">
        <f t="shared" si="215"/>
        <v>208.33333333333334</v>
      </c>
      <c r="CD279" s="24">
        <f t="shared" si="215"/>
        <v>208.33333333333334</v>
      </c>
      <c r="CE279" s="24">
        <f t="shared" si="215"/>
        <v>208.33333333333334</v>
      </c>
      <c r="CF279" s="24">
        <f t="shared" si="215"/>
        <v>208.33333333333334</v>
      </c>
      <c r="CG279" s="24">
        <f t="shared" si="215"/>
        <v>208.33333333333334</v>
      </c>
      <c r="CH279" s="24">
        <f t="shared" si="215"/>
        <v>208.33333333333334</v>
      </c>
      <c r="CI279" s="24">
        <f t="shared" si="215"/>
        <v>208.33333333333334</v>
      </c>
      <c r="CJ279" s="24">
        <f t="shared" si="215"/>
        <v>208.33333333333334</v>
      </c>
      <c r="CK279" s="24">
        <f t="shared" si="215"/>
        <v>208.33333333333334</v>
      </c>
      <c r="CL279" s="24">
        <f t="shared" si="215"/>
        <v>208.33333333333334</v>
      </c>
      <c r="CN279" s="24"/>
      <c r="CO279" s="24"/>
      <c r="CP279" s="24">
        <f t="shared" si="216"/>
        <v>0</v>
      </c>
      <c r="CQ279" s="24">
        <f t="shared" si="216"/>
        <v>0</v>
      </c>
      <c r="CR279" s="24">
        <f t="shared" si="216"/>
        <v>0</v>
      </c>
      <c r="CS279" s="24">
        <f t="shared" si="216"/>
        <v>625</v>
      </c>
      <c r="CT279" s="24">
        <f t="shared" si="216"/>
        <v>625</v>
      </c>
      <c r="CU279" s="24">
        <f t="shared" si="216"/>
        <v>625</v>
      </c>
      <c r="CV279" s="24">
        <f t="shared" si="216"/>
        <v>625</v>
      </c>
      <c r="CW279" s="24">
        <f t="shared" si="216"/>
        <v>625</v>
      </c>
      <c r="CX279" s="24">
        <f t="shared" si="216"/>
        <v>625</v>
      </c>
      <c r="CY279" s="24">
        <f t="shared" si="216"/>
        <v>625</v>
      </c>
      <c r="CZ279" s="24">
        <f t="shared" si="217"/>
        <v>625</v>
      </c>
      <c r="DA279" s="24">
        <f t="shared" si="217"/>
        <v>625</v>
      </c>
      <c r="DB279" s="24">
        <f t="shared" si="217"/>
        <v>625</v>
      </c>
      <c r="DC279" s="24">
        <f t="shared" si="217"/>
        <v>625</v>
      </c>
      <c r="DD279" s="24">
        <f t="shared" si="217"/>
        <v>625</v>
      </c>
      <c r="DE279" s="24">
        <f t="shared" si="217"/>
        <v>625</v>
      </c>
      <c r="DF279" s="24">
        <f t="shared" si="217"/>
        <v>625</v>
      </c>
      <c r="DG279" s="24">
        <f t="shared" si="217"/>
        <v>625</v>
      </c>
      <c r="DH279" s="24">
        <f t="shared" si="217"/>
        <v>625</v>
      </c>
      <c r="DI279" s="24">
        <f t="shared" si="217"/>
        <v>625</v>
      </c>
      <c r="DJ279" s="24">
        <f t="shared" si="217"/>
        <v>625</v>
      </c>
      <c r="DK279" s="24">
        <f t="shared" si="217"/>
        <v>625</v>
      </c>
      <c r="DL279" s="24">
        <f t="shared" si="217"/>
        <v>625</v>
      </c>
    </row>
    <row r="280" spans="1:116" x14ac:dyDescent="0.4">
      <c r="A280" s="31"/>
      <c r="B280" t="str">
        <f t="shared" si="207"/>
        <v>280 PROB-ER</v>
      </c>
      <c r="D280" t="s">
        <v>588</v>
      </c>
      <c r="E280" s="8" t="str">
        <f t="shared" si="206"/>
        <v>280 PROB-ER</v>
      </c>
      <c r="G280" s="141" t="s">
        <v>323</v>
      </c>
      <c r="H280" s="23">
        <v>5000</v>
      </c>
      <c r="I280" s="101">
        <f>EOMONTH(I279,7)</f>
        <v>45961</v>
      </c>
      <c r="J280" s="255">
        <v>0.5</v>
      </c>
      <c r="K280" s="258">
        <f t="shared" si="208"/>
        <v>0</v>
      </c>
      <c r="L280" s="258">
        <f t="shared" si="208"/>
        <v>625</v>
      </c>
      <c r="M280" s="258">
        <f t="shared" si="208"/>
        <v>2500</v>
      </c>
      <c r="N280" s="258">
        <f t="shared" si="208"/>
        <v>2500</v>
      </c>
      <c r="O280" s="258">
        <f t="shared" si="208"/>
        <v>2500</v>
      </c>
      <c r="P280" s="258">
        <f t="shared" si="208"/>
        <v>2500</v>
      </c>
      <c r="R280"/>
      <c r="S280" s="138">
        <f t="shared" si="209"/>
        <v>0</v>
      </c>
      <c r="T280" s="138">
        <f t="shared" si="209"/>
        <v>0</v>
      </c>
      <c r="U280" s="138">
        <f t="shared" si="209"/>
        <v>0</v>
      </c>
      <c r="V280" s="138">
        <f t="shared" si="209"/>
        <v>0</v>
      </c>
      <c r="W280" s="138">
        <f t="shared" si="209"/>
        <v>0</v>
      </c>
      <c r="X280" s="138">
        <f t="shared" si="209"/>
        <v>0</v>
      </c>
      <c r="Y280" s="138">
        <f t="shared" si="209"/>
        <v>0</v>
      </c>
      <c r="Z280" s="138">
        <f t="shared" si="209"/>
        <v>0</v>
      </c>
      <c r="AA280" s="138">
        <f t="shared" si="209"/>
        <v>0</v>
      </c>
      <c r="AB280" s="138">
        <f t="shared" si="209"/>
        <v>0</v>
      </c>
      <c r="AC280" s="138">
        <f t="shared" si="210"/>
        <v>0</v>
      </c>
      <c r="AD280" s="138">
        <f t="shared" si="210"/>
        <v>0</v>
      </c>
      <c r="AE280" s="138">
        <f t="shared" si="210"/>
        <v>0</v>
      </c>
      <c r="AF280" s="138">
        <f t="shared" si="210"/>
        <v>0</v>
      </c>
      <c r="AG280" s="138">
        <f t="shared" si="210"/>
        <v>0</v>
      </c>
      <c r="AH280" s="138">
        <f t="shared" si="210"/>
        <v>0</v>
      </c>
      <c r="AI280" s="138">
        <f t="shared" si="210"/>
        <v>0</v>
      </c>
      <c r="AJ280" s="138">
        <f t="shared" si="210"/>
        <v>0</v>
      </c>
      <c r="AK280" s="138">
        <f t="shared" si="210"/>
        <v>0</v>
      </c>
      <c r="AL280" s="138">
        <f t="shared" si="210"/>
        <v>0</v>
      </c>
      <c r="AM280" s="138">
        <f t="shared" si="211"/>
        <v>0</v>
      </c>
      <c r="AN280" s="138">
        <f t="shared" si="211"/>
        <v>208.33333333333334</v>
      </c>
      <c r="AO280" s="138">
        <f t="shared" si="211"/>
        <v>208.33333333333334</v>
      </c>
      <c r="AP280" s="138">
        <f t="shared" si="211"/>
        <v>208.33333333333334</v>
      </c>
      <c r="AQ280" s="138">
        <f t="shared" si="211"/>
        <v>208.33333333333334</v>
      </c>
      <c r="AR280" s="138">
        <f t="shared" si="211"/>
        <v>208.33333333333334</v>
      </c>
      <c r="AS280" s="138">
        <f t="shared" si="211"/>
        <v>208.33333333333334</v>
      </c>
      <c r="AT280" s="138">
        <f t="shared" si="211"/>
        <v>208.33333333333334</v>
      </c>
      <c r="AU280" s="138">
        <f t="shared" si="211"/>
        <v>208.33333333333334</v>
      </c>
      <c r="AV280" s="138">
        <f t="shared" si="211"/>
        <v>208.33333333333334</v>
      </c>
      <c r="AW280" s="138">
        <f t="shared" si="212"/>
        <v>208.33333333333334</v>
      </c>
      <c r="AX280" s="138">
        <f t="shared" si="212"/>
        <v>208.33333333333334</v>
      </c>
      <c r="AY280" s="138">
        <f t="shared" si="212"/>
        <v>208.33333333333334</v>
      </c>
      <c r="AZ280" s="138">
        <f t="shared" si="212"/>
        <v>208.33333333333334</v>
      </c>
      <c r="BA280" s="138">
        <f t="shared" si="212"/>
        <v>208.33333333333334</v>
      </c>
      <c r="BB280" s="138">
        <f t="shared" si="212"/>
        <v>208.33333333333334</v>
      </c>
      <c r="BC280" s="138">
        <f t="shared" si="212"/>
        <v>208.33333333333334</v>
      </c>
      <c r="BD280" s="138">
        <f t="shared" si="212"/>
        <v>208.33333333333334</v>
      </c>
      <c r="BE280" s="138">
        <f t="shared" si="212"/>
        <v>208.33333333333334</v>
      </c>
      <c r="BF280" s="138">
        <f t="shared" si="212"/>
        <v>208.33333333333334</v>
      </c>
      <c r="BG280" s="138">
        <f t="shared" si="213"/>
        <v>208.33333333333334</v>
      </c>
      <c r="BH280" s="138">
        <f t="shared" si="213"/>
        <v>208.33333333333334</v>
      </c>
      <c r="BI280" s="138">
        <f t="shared" si="213"/>
        <v>208.33333333333334</v>
      </c>
      <c r="BJ280" s="138">
        <f t="shared" si="213"/>
        <v>208.33333333333334</v>
      </c>
      <c r="BK280" s="138">
        <f t="shared" si="213"/>
        <v>208.33333333333334</v>
      </c>
      <c r="BL280" s="138">
        <f t="shared" si="213"/>
        <v>208.33333333333334</v>
      </c>
      <c r="BM280" s="138">
        <f t="shared" si="213"/>
        <v>208.33333333333334</v>
      </c>
      <c r="BN280" s="138">
        <f t="shared" si="213"/>
        <v>208.33333333333334</v>
      </c>
      <c r="BO280" s="138">
        <f t="shared" si="213"/>
        <v>208.33333333333334</v>
      </c>
      <c r="BP280" s="138">
        <f t="shared" si="213"/>
        <v>208.33333333333334</v>
      </c>
      <c r="BQ280" s="138">
        <f t="shared" si="214"/>
        <v>208.33333333333334</v>
      </c>
      <c r="BR280" s="138">
        <f t="shared" si="214"/>
        <v>208.33333333333334</v>
      </c>
      <c r="BS280" s="138">
        <f t="shared" si="214"/>
        <v>208.33333333333334</v>
      </c>
      <c r="BT280" s="138">
        <f t="shared" si="214"/>
        <v>208.33333333333334</v>
      </c>
      <c r="BU280" s="138">
        <f t="shared" si="214"/>
        <v>208.33333333333334</v>
      </c>
      <c r="BV280" s="138">
        <f t="shared" si="214"/>
        <v>208.33333333333334</v>
      </c>
      <c r="BW280" s="138">
        <f t="shared" si="214"/>
        <v>208.33333333333334</v>
      </c>
      <c r="BX280" s="138">
        <f t="shared" si="214"/>
        <v>208.33333333333334</v>
      </c>
      <c r="BY280" s="138">
        <f t="shared" si="214"/>
        <v>208.33333333333334</v>
      </c>
      <c r="BZ280" s="138">
        <f t="shared" si="214"/>
        <v>208.33333333333334</v>
      </c>
      <c r="CA280" s="138">
        <f t="shared" si="215"/>
        <v>208.33333333333334</v>
      </c>
      <c r="CB280" s="138">
        <f t="shared" si="215"/>
        <v>208.33333333333334</v>
      </c>
      <c r="CC280" s="138">
        <f t="shared" si="215"/>
        <v>208.33333333333334</v>
      </c>
      <c r="CD280" s="138">
        <f t="shared" si="215"/>
        <v>208.33333333333334</v>
      </c>
      <c r="CE280" s="138">
        <f t="shared" si="215"/>
        <v>208.33333333333334</v>
      </c>
      <c r="CF280" s="138">
        <f t="shared" si="215"/>
        <v>208.33333333333334</v>
      </c>
      <c r="CG280" s="138">
        <f t="shared" si="215"/>
        <v>208.33333333333334</v>
      </c>
      <c r="CH280" s="138">
        <f t="shared" si="215"/>
        <v>208.33333333333334</v>
      </c>
      <c r="CI280" s="138">
        <f t="shared" si="215"/>
        <v>208.33333333333334</v>
      </c>
      <c r="CJ280" s="138">
        <f t="shared" si="215"/>
        <v>208.33333333333334</v>
      </c>
      <c r="CK280" s="138">
        <f t="shared" si="215"/>
        <v>208.33333333333334</v>
      </c>
      <c r="CL280" s="138">
        <f t="shared" si="215"/>
        <v>208.33333333333334</v>
      </c>
      <c r="CN280" s="24"/>
      <c r="CO280" s="24"/>
      <c r="CP280" s="138">
        <f t="shared" si="216"/>
        <v>0</v>
      </c>
      <c r="CQ280" s="138">
        <f t="shared" si="216"/>
        <v>0</v>
      </c>
      <c r="CR280" s="138">
        <f t="shared" si="216"/>
        <v>0</v>
      </c>
      <c r="CS280" s="138">
        <f t="shared" si="216"/>
        <v>0</v>
      </c>
      <c r="CT280" s="138">
        <f t="shared" si="216"/>
        <v>0</v>
      </c>
      <c r="CU280" s="138">
        <f t="shared" si="216"/>
        <v>0</v>
      </c>
      <c r="CV280" s="138">
        <f t="shared" si="216"/>
        <v>625</v>
      </c>
      <c r="CW280" s="138">
        <f t="shared" si="216"/>
        <v>625</v>
      </c>
      <c r="CX280" s="138">
        <f t="shared" si="216"/>
        <v>625</v>
      </c>
      <c r="CY280" s="138">
        <f t="shared" si="216"/>
        <v>625</v>
      </c>
      <c r="CZ280" s="138">
        <f t="shared" si="217"/>
        <v>625</v>
      </c>
      <c r="DA280" s="138">
        <f t="shared" si="217"/>
        <v>625</v>
      </c>
      <c r="DB280" s="138">
        <f t="shared" si="217"/>
        <v>625</v>
      </c>
      <c r="DC280" s="138">
        <f t="shared" si="217"/>
        <v>625</v>
      </c>
      <c r="DD280" s="138">
        <f t="shared" si="217"/>
        <v>625</v>
      </c>
      <c r="DE280" s="138">
        <f t="shared" si="217"/>
        <v>625</v>
      </c>
      <c r="DF280" s="138">
        <f t="shared" si="217"/>
        <v>625</v>
      </c>
      <c r="DG280" s="138">
        <f t="shared" si="217"/>
        <v>625</v>
      </c>
      <c r="DH280" s="138">
        <f t="shared" si="217"/>
        <v>625</v>
      </c>
      <c r="DI280" s="138">
        <f t="shared" si="217"/>
        <v>625</v>
      </c>
      <c r="DJ280" s="138">
        <f t="shared" si="217"/>
        <v>625</v>
      </c>
      <c r="DK280" s="138">
        <f t="shared" si="217"/>
        <v>625</v>
      </c>
      <c r="DL280" s="138">
        <f t="shared" si="217"/>
        <v>625</v>
      </c>
    </row>
    <row r="281" spans="1:116" x14ac:dyDescent="0.4">
      <c r="B281" t="str">
        <f t="shared" si="207"/>
        <v>281 PROB-ER</v>
      </c>
      <c r="C281" t="s">
        <v>198</v>
      </c>
      <c r="D281" t="s">
        <v>588</v>
      </c>
      <c r="E281" s="8" t="str">
        <f t="shared" si="206"/>
        <v>281 PROB-ER</v>
      </c>
      <c r="G281" s="126" t="str">
        <f ca="1">OFFSET(G281,ROW(G291)-ROW(G281),0)</f>
        <v>Revenue</v>
      </c>
      <c r="H281" s="31"/>
      <c r="I281" s="31"/>
      <c r="J281" s="31"/>
      <c r="K281" s="58">
        <f t="shared" si="208"/>
        <v>3541.6666666666661</v>
      </c>
      <c r="L281" s="58">
        <f t="shared" si="208"/>
        <v>7708.333333333333</v>
      </c>
      <c r="M281" s="58">
        <f t="shared" si="208"/>
        <v>10000</v>
      </c>
      <c r="N281" s="58">
        <f t="shared" si="208"/>
        <v>10000</v>
      </c>
      <c r="O281" s="58">
        <f t="shared" si="208"/>
        <v>10000</v>
      </c>
      <c r="P281" s="58">
        <f t="shared" si="208"/>
        <v>10000</v>
      </c>
      <c r="R281"/>
      <c r="S281" s="33">
        <f t="shared" ref="S281:AX281" si="218">SUM(S277:S280)</f>
        <v>208.33333333333334</v>
      </c>
      <c r="T281" s="33">
        <f t="shared" si="218"/>
        <v>208.33333333333334</v>
      </c>
      <c r="U281" s="33">
        <f t="shared" si="218"/>
        <v>208.33333333333334</v>
      </c>
      <c r="V281" s="33">
        <f t="shared" si="218"/>
        <v>208.33333333333334</v>
      </c>
      <c r="W281" s="33">
        <f t="shared" si="218"/>
        <v>208.33333333333334</v>
      </c>
      <c r="X281" s="33">
        <f t="shared" si="218"/>
        <v>208.33333333333334</v>
      </c>
      <c r="Y281" s="33">
        <f t="shared" si="218"/>
        <v>208.33333333333334</v>
      </c>
      <c r="Z281" s="33">
        <f t="shared" si="218"/>
        <v>416.66666666666669</v>
      </c>
      <c r="AA281" s="33">
        <f t="shared" si="218"/>
        <v>416.66666666666669</v>
      </c>
      <c r="AB281" s="33">
        <f t="shared" si="218"/>
        <v>416.66666666666669</v>
      </c>
      <c r="AC281" s="33">
        <f t="shared" si="218"/>
        <v>416.66666666666669</v>
      </c>
      <c r="AD281" s="33">
        <f t="shared" si="218"/>
        <v>416.66666666666669</v>
      </c>
      <c r="AE281" s="33">
        <f t="shared" si="218"/>
        <v>416.66666666666669</v>
      </c>
      <c r="AF281" s="33">
        <f t="shared" si="218"/>
        <v>416.66666666666669</v>
      </c>
      <c r="AG281" s="33">
        <f t="shared" si="218"/>
        <v>625</v>
      </c>
      <c r="AH281" s="33">
        <f t="shared" si="218"/>
        <v>625</v>
      </c>
      <c r="AI281" s="33">
        <f t="shared" si="218"/>
        <v>625</v>
      </c>
      <c r="AJ281" s="33">
        <f t="shared" si="218"/>
        <v>625</v>
      </c>
      <c r="AK281" s="33">
        <f t="shared" si="218"/>
        <v>625</v>
      </c>
      <c r="AL281" s="33">
        <f t="shared" si="218"/>
        <v>625</v>
      </c>
      <c r="AM281" s="33">
        <f t="shared" si="218"/>
        <v>625</v>
      </c>
      <c r="AN281" s="33">
        <f t="shared" si="218"/>
        <v>833.33333333333337</v>
      </c>
      <c r="AO281" s="33">
        <f t="shared" si="218"/>
        <v>833.33333333333337</v>
      </c>
      <c r="AP281" s="33">
        <f t="shared" si="218"/>
        <v>833.33333333333337</v>
      </c>
      <c r="AQ281" s="33">
        <f t="shared" si="218"/>
        <v>833.33333333333337</v>
      </c>
      <c r="AR281" s="33">
        <f t="shared" si="218"/>
        <v>833.33333333333337</v>
      </c>
      <c r="AS281" s="33">
        <f t="shared" si="218"/>
        <v>833.33333333333337</v>
      </c>
      <c r="AT281" s="33">
        <f t="shared" si="218"/>
        <v>833.33333333333337</v>
      </c>
      <c r="AU281" s="33">
        <f t="shared" si="218"/>
        <v>833.33333333333337</v>
      </c>
      <c r="AV281" s="33">
        <f t="shared" si="218"/>
        <v>833.33333333333337</v>
      </c>
      <c r="AW281" s="33">
        <f t="shared" si="218"/>
        <v>833.33333333333337</v>
      </c>
      <c r="AX281" s="33">
        <f t="shared" si="218"/>
        <v>833.33333333333337</v>
      </c>
      <c r="AY281" s="33">
        <f t="shared" ref="AY281:CD281" si="219">SUM(AY277:AY280)</f>
        <v>833.33333333333337</v>
      </c>
      <c r="AZ281" s="33">
        <f t="shared" si="219"/>
        <v>833.33333333333337</v>
      </c>
      <c r="BA281" s="33">
        <f t="shared" si="219"/>
        <v>833.33333333333337</v>
      </c>
      <c r="BB281" s="33">
        <f t="shared" si="219"/>
        <v>833.33333333333337</v>
      </c>
      <c r="BC281" s="33">
        <f t="shared" si="219"/>
        <v>833.33333333333337</v>
      </c>
      <c r="BD281" s="33">
        <f t="shared" si="219"/>
        <v>833.33333333333337</v>
      </c>
      <c r="BE281" s="33">
        <f t="shared" si="219"/>
        <v>833.33333333333337</v>
      </c>
      <c r="BF281" s="33">
        <f t="shared" si="219"/>
        <v>833.33333333333337</v>
      </c>
      <c r="BG281" s="33">
        <f t="shared" si="219"/>
        <v>833.33333333333337</v>
      </c>
      <c r="BH281" s="33">
        <f t="shared" si="219"/>
        <v>833.33333333333337</v>
      </c>
      <c r="BI281" s="33">
        <f t="shared" si="219"/>
        <v>833.33333333333337</v>
      </c>
      <c r="BJ281" s="33">
        <f t="shared" si="219"/>
        <v>833.33333333333337</v>
      </c>
      <c r="BK281" s="33">
        <f t="shared" si="219"/>
        <v>833.33333333333337</v>
      </c>
      <c r="BL281" s="33">
        <f t="shared" si="219"/>
        <v>833.33333333333337</v>
      </c>
      <c r="BM281" s="33">
        <f t="shared" si="219"/>
        <v>833.33333333333337</v>
      </c>
      <c r="BN281" s="33">
        <f t="shared" si="219"/>
        <v>833.33333333333337</v>
      </c>
      <c r="BO281" s="33">
        <f t="shared" si="219"/>
        <v>833.33333333333337</v>
      </c>
      <c r="BP281" s="33">
        <f t="shared" si="219"/>
        <v>833.33333333333337</v>
      </c>
      <c r="BQ281" s="33">
        <f t="shared" si="219"/>
        <v>833.33333333333337</v>
      </c>
      <c r="BR281" s="33">
        <f t="shared" si="219"/>
        <v>833.33333333333337</v>
      </c>
      <c r="BS281" s="33">
        <f t="shared" si="219"/>
        <v>833.33333333333337</v>
      </c>
      <c r="BT281" s="33">
        <f t="shared" si="219"/>
        <v>833.33333333333337</v>
      </c>
      <c r="BU281" s="33">
        <f t="shared" si="219"/>
        <v>833.33333333333337</v>
      </c>
      <c r="BV281" s="33">
        <f t="shared" si="219"/>
        <v>833.33333333333337</v>
      </c>
      <c r="BW281" s="33">
        <f t="shared" si="219"/>
        <v>833.33333333333337</v>
      </c>
      <c r="BX281" s="33">
        <f t="shared" si="219"/>
        <v>833.33333333333337</v>
      </c>
      <c r="BY281" s="33">
        <f t="shared" si="219"/>
        <v>833.33333333333337</v>
      </c>
      <c r="BZ281" s="33">
        <f t="shared" si="219"/>
        <v>833.33333333333337</v>
      </c>
      <c r="CA281" s="33">
        <f t="shared" si="219"/>
        <v>833.33333333333337</v>
      </c>
      <c r="CB281" s="33">
        <f t="shared" si="219"/>
        <v>833.33333333333337</v>
      </c>
      <c r="CC281" s="33">
        <f t="shared" si="219"/>
        <v>833.33333333333337</v>
      </c>
      <c r="CD281" s="33">
        <f t="shared" si="219"/>
        <v>833.33333333333337</v>
      </c>
      <c r="CE281" s="33">
        <f t="shared" ref="CE281:DJ281" si="220">SUM(CE277:CE280)</f>
        <v>833.33333333333337</v>
      </c>
      <c r="CF281" s="33">
        <f t="shared" si="220"/>
        <v>833.33333333333337</v>
      </c>
      <c r="CG281" s="33">
        <f t="shared" si="220"/>
        <v>833.33333333333337</v>
      </c>
      <c r="CH281" s="33">
        <f t="shared" si="220"/>
        <v>833.33333333333337</v>
      </c>
      <c r="CI281" s="33">
        <f t="shared" si="220"/>
        <v>833.33333333333337</v>
      </c>
      <c r="CJ281" s="33">
        <f t="shared" si="220"/>
        <v>833.33333333333337</v>
      </c>
      <c r="CK281" s="33">
        <f t="shared" si="220"/>
        <v>833.33333333333337</v>
      </c>
      <c r="CL281" s="33">
        <f t="shared" si="220"/>
        <v>833.33333333333337</v>
      </c>
      <c r="CN281" s="53"/>
      <c r="CO281" s="93"/>
      <c r="CP281" s="33">
        <f t="shared" ref="CP281:DL281" si="221">SUM(CP277:CP280)</f>
        <v>625</v>
      </c>
      <c r="CQ281" s="33">
        <f t="shared" si="221"/>
        <v>1250</v>
      </c>
      <c r="CR281" s="33">
        <f t="shared" si="221"/>
        <v>1250</v>
      </c>
      <c r="CS281" s="33">
        <f t="shared" si="221"/>
        <v>1875</v>
      </c>
      <c r="CT281" s="33">
        <f t="shared" si="221"/>
        <v>1875</v>
      </c>
      <c r="CU281" s="33">
        <f t="shared" si="221"/>
        <v>1875</v>
      </c>
      <c r="CV281" s="33">
        <f t="shared" si="221"/>
        <v>2500</v>
      </c>
      <c r="CW281" s="33">
        <f t="shared" si="221"/>
        <v>2500</v>
      </c>
      <c r="CX281" s="33">
        <f t="shared" si="221"/>
        <v>2500</v>
      </c>
      <c r="CY281" s="33">
        <f t="shared" si="221"/>
        <v>2500</v>
      </c>
      <c r="CZ281" s="33">
        <f t="shared" si="221"/>
        <v>2500</v>
      </c>
      <c r="DA281" s="33">
        <f t="shared" si="221"/>
        <v>2500</v>
      </c>
      <c r="DB281" s="33">
        <f t="shared" si="221"/>
        <v>2500</v>
      </c>
      <c r="DC281" s="33">
        <f t="shared" si="221"/>
        <v>2500</v>
      </c>
      <c r="DD281" s="33">
        <f t="shared" si="221"/>
        <v>2500</v>
      </c>
      <c r="DE281" s="33">
        <f t="shared" si="221"/>
        <v>2500</v>
      </c>
      <c r="DF281" s="33">
        <f t="shared" si="221"/>
        <v>2500</v>
      </c>
      <c r="DG281" s="33">
        <f t="shared" si="221"/>
        <v>2500</v>
      </c>
      <c r="DH281" s="33">
        <f t="shared" si="221"/>
        <v>2500</v>
      </c>
      <c r="DI281" s="33">
        <f t="shared" si="221"/>
        <v>2500</v>
      </c>
      <c r="DJ281" s="33">
        <f t="shared" si="221"/>
        <v>2500</v>
      </c>
      <c r="DK281" s="33">
        <f t="shared" si="221"/>
        <v>2500</v>
      </c>
      <c r="DL281" s="33">
        <f t="shared" si="221"/>
        <v>2500</v>
      </c>
    </row>
    <row r="282" spans="1:116" x14ac:dyDescent="0.4">
      <c r="B282" t="s">
        <v>332</v>
      </c>
      <c r="D282" t="s">
        <v>588</v>
      </c>
      <c r="E282" s="8" t="str">
        <f t="shared" si="206"/>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206"/>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206"/>
        <v>284 PROB-ER</v>
      </c>
      <c r="G284" s="136" t="s">
        <v>334</v>
      </c>
      <c r="H284" s="31"/>
      <c r="I284" s="31"/>
      <c r="J284" s="31"/>
      <c r="K284" s="73"/>
      <c r="L284" s="39"/>
      <c r="M284" s="39"/>
      <c r="N284" s="39"/>
      <c r="O284" s="39"/>
      <c r="P284" s="39"/>
      <c r="R284"/>
      <c r="S284" s="203" t="str">
        <f t="shared" ref="S284:AX284" si="222">ADDRESS(ROW(S281),COLUMN(S281),2)</f>
        <v>S$281</v>
      </c>
      <c r="T284" s="203" t="str">
        <f t="shared" si="222"/>
        <v>T$281</v>
      </c>
      <c r="U284" s="203" t="str">
        <f t="shared" si="222"/>
        <v>U$281</v>
      </c>
      <c r="V284" s="203" t="str">
        <f t="shared" si="222"/>
        <v>V$281</v>
      </c>
      <c r="W284" s="203" t="str">
        <f t="shared" si="222"/>
        <v>W$281</v>
      </c>
      <c r="X284" s="203" t="str">
        <f t="shared" si="222"/>
        <v>X$281</v>
      </c>
      <c r="Y284" s="203" t="str">
        <f t="shared" si="222"/>
        <v>Y$281</v>
      </c>
      <c r="Z284" s="203" t="str">
        <f t="shared" si="222"/>
        <v>Z$281</v>
      </c>
      <c r="AA284" s="203" t="str">
        <f t="shared" si="222"/>
        <v>AA$281</v>
      </c>
      <c r="AB284" s="203" t="str">
        <f t="shared" si="222"/>
        <v>AB$281</v>
      </c>
      <c r="AC284" s="203" t="str">
        <f t="shared" si="222"/>
        <v>AC$281</v>
      </c>
      <c r="AD284" s="203" t="str">
        <f t="shared" si="222"/>
        <v>AD$281</v>
      </c>
      <c r="AE284" s="203" t="str">
        <f t="shared" si="222"/>
        <v>AE$281</v>
      </c>
      <c r="AF284" s="203" t="str">
        <f t="shared" si="222"/>
        <v>AF$281</v>
      </c>
      <c r="AG284" s="203" t="str">
        <f t="shared" si="222"/>
        <v>AG$281</v>
      </c>
      <c r="AH284" s="203" t="str">
        <f t="shared" si="222"/>
        <v>AH$281</v>
      </c>
      <c r="AI284" s="203" t="str">
        <f t="shared" si="222"/>
        <v>AI$281</v>
      </c>
      <c r="AJ284" s="203" t="str">
        <f t="shared" si="222"/>
        <v>AJ$281</v>
      </c>
      <c r="AK284" s="203" t="str">
        <f t="shared" si="222"/>
        <v>AK$281</v>
      </c>
      <c r="AL284" s="203" t="str">
        <f t="shared" si="222"/>
        <v>AL$281</v>
      </c>
      <c r="AM284" s="203" t="str">
        <f t="shared" si="222"/>
        <v>AM$281</v>
      </c>
      <c r="AN284" s="203" t="str">
        <f t="shared" si="222"/>
        <v>AN$281</v>
      </c>
      <c r="AO284" s="203" t="str">
        <f t="shared" si="222"/>
        <v>AO$281</v>
      </c>
      <c r="AP284" s="203" t="str">
        <f t="shared" si="222"/>
        <v>AP$281</v>
      </c>
      <c r="AQ284" s="203" t="str">
        <f t="shared" si="222"/>
        <v>AQ$281</v>
      </c>
      <c r="AR284" s="203" t="str">
        <f t="shared" si="222"/>
        <v>AR$281</v>
      </c>
      <c r="AS284" s="203" t="str">
        <f t="shared" si="222"/>
        <v>AS$281</v>
      </c>
      <c r="AT284" s="203" t="str">
        <f t="shared" si="222"/>
        <v>AT$281</v>
      </c>
      <c r="AU284" s="203" t="str">
        <f t="shared" si="222"/>
        <v>AU$281</v>
      </c>
      <c r="AV284" s="203" t="str">
        <f t="shared" si="222"/>
        <v>AV$281</v>
      </c>
      <c r="AW284" s="203" t="str">
        <f t="shared" si="222"/>
        <v>AW$281</v>
      </c>
      <c r="AX284" s="203" t="str">
        <f t="shared" si="222"/>
        <v>AX$281</v>
      </c>
      <c r="AY284" s="203" t="str">
        <f t="shared" ref="AY284:CD284" si="223">ADDRESS(ROW(AY281),COLUMN(AY281),2)</f>
        <v>AY$281</v>
      </c>
      <c r="AZ284" s="203" t="str">
        <f t="shared" si="223"/>
        <v>AZ$281</v>
      </c>
      <c r="BA284" s="203" t="str">
        <f t="shared" si="223"/>
        <v>BA$281</v>
      </c>
      <c r="BB284" s="203" t="str">
        <f t="shared" si="223"/>
        <v>BB$281</v>
      </c>
      <c r="BC284" s="203" t="str">
        <f t="shared" si="223"/>
        <v>BC$281</v>
      </c>
      <c r="BD284" s="203" t="str">
        <f t="shared" si="223"/>
        <v>BD$281</v>
      </c>
      <c r="BE284" s="203" t="str">
        <f t="shared" si="223"/>
        <v>BE$281</v>
      </c>
      <c r="BF284" s="203" t="str">
        <f t="shared" si="223"/>
        <v>BF$281</v>
      </c>
      <c r="BG284" s="203" t="str">
        <f t="shared" si="223"/>
        <v>BG$281</v>
      </c>
      <c r="BH284" s="203" t="str">
        <f t="shared" si="223"/>
        <v>BH$281</v>
      </c>
      <c r="BI284" s="203" t="str">
        <f t="shared" si="223"/>
        <v>BI$281</v>
      </c>
      <c r="BJ284" s="203" t="str">
        <f t="shared" si="223"/>
        <v>BJ$281</v>
      </c>
      <c r="BK284" s="203" t="str">
        <f t="shared" si="223"/>
        <v>BK$281</v>
      </c>
      <c r="BL284" s="203" t="str">
        <f t="shared" si="223"/>
        <v>BL$281</v>
      </c>
      <c r="BM284" s="203" t="str">
        <f t="shared" si="223"/>
        <v>BM$281</v>
      </c>
      <c r="BN284" s="203" t="str">
        <f t="shared" si="223"/>
        <v>BN$281</v>
      </c>
      <c r="BO284" s="203" t="str">
        <f t="shared" si="223"/>
        <v>BO$281</v>
      </c>
      <c r="BP284" s="203" t="str">
        <f t="shared" si="223"/>
        <v>BP$281</v>
      </c>
      <c r="BQ284" s="203" t="str">
        <f t="shared" si="223"/>
        <v>BQ$281</v>
      </c>
      <c r="BR284" s="203" t="str">
        <f t="shared" si="223"/>
        <v>BR$281</v>
      </c>
      <c r="BS284" s="203" t="str">
        <f t="shared" si="223"/>
        <v>BS$281</v>
      </c>
      <c r="BT284" s="203" t="str">
        <f t="shared" si="223"/>
        <v>BT$281</v>
      </c>
      <c r="BU284" s="203" t="str">
        <f t="shared" si="223"/>
        <v>BU$281</v>
      </c>
      <c r="BV284" s="203" t="str">
        <f t="shared" si="223"/>
        <v>BV$281</v>
      </c>
      <c r="BW284" s="203" t="str">
        <f t="shared" si="223"/>
        <v>BW$281</v>
      </c>
      <c r="BX284" s="203" t="str">
        <f t="shared" si="223"/>
        <v>BX$281</v>
      </c>
      <c r="BY284" s="203" t="str">
        <f t="shared" si="223"/>
        <v>BY$281</v>
      </c>
      <c r="BZ284" s="203" t="str">
        <f t="shared" si="223"/>
        <v>BZ$281</v>
      </c>
      <c r="CA284" s="203" t="str">
        <f t="shared" si="223"/>
        <v>CA$281</v>
      </c>
      <c r="CB284" s="203" t="str">
        <f t="shared" si="223"/>
        <v>CB$281</v>
      </c>
      <c r="CC284" s="203" t="str">
        <f t="shared" si="223"/>
        <v>CC$281</v>
      </c>
      <c r="CD284" s="203" t="str">
        <f t="shared" si="223"/>
        <v>CD$281</v>
      </c>
      <c r="CE284" s="203" t="str">
        <f t="shared" ref="CE284:CL284" si="224">ADDRESS(ROW(CE281),COLUMN(CE281),2)</f>
        <v>CE$281</v>
      </c>
      <c r="CF284" s="203" t="str">
        <f t="shared" si="224"/>
        <v>CF$281</v>
      </c>
      <c r="CG284" s="203" t="str">
        <f t="shared" si="224"/>
        <v>CG$281</v>
      </c>
      <c r="CH284" s="203" t="str">
        <f t="shared" si="224"/>
        <v>CH$281</v>
      </c>
      <c r="CI284" s="203" t="str">
        <f t="shared" si="224"/>
        <v>CI$281</v>
      </c>
      <c r="CJ284" s="203" t="str">
        <f t="shared" si="224"/>
        <v>CJ$281</v>
      </c>
      <c r="CK284" s="203" t="str">
        <f t="shared" si="224"/>
        <v>CK$281</v>
      </c>
      <c r="CL284" s="203" t="str">
        <f t="shared" si="224"/>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206"/>
        <v>285 PROB-ER</v>
      </c>
      <c r="G285" s="136" t="s">
        <v>333</v>
      </c>
      <c r="H285" s="31"/>
      <c r="I285" s="31"/>
      <c r="J285" s="31"/>
      <c r="K285" s="73"/>
      <c r="L285" s="39"/>
      <c r="M285" s="39"/>
      <c r="N285" s="39"/>
      <c r="O285" s="39"/>
      <c r="P285" s="39"/>
      <c r="R285"/>
      <c r="S285" s="38"/>
      <c r="CN285"/>
      <c r="CO285" s="73"/>
      <c r="CP285" s="203" t="str">
        <f t="shared" ref="CP285:DL285" si="225">ADDRESS(ROW(CP281),COLUMN(CP281),2)</f>
        <v>CP$281</v>
      </c>
      <c r="CQ285" s="203" t="str">
        <f t="shared" si="225"/>
        <v>CQ$281</v>
      </c>
      <c r="CR285" s="203" t="str">
        <f t="shared" si="225"/>
        <v>CR$281</v>
      </c>
      <c r="CS285" s="203" t="str">
        <f t="shared" si="225"/>
        <v>CS$281</v>
      </c>
      <c r="CT285" s="203" t="str">
        <f t="shared" si="225"/>
        <v>CT$281</v>
      </c>
      <c r="CU285" s="203" t="str">
        <f t="shared" si="225"/>
        <v>CU$281</v>
      </c>
      <c r="CV285" s="203" t="str">
        <f t="shared" si="225"/>
        <v>CV$281</v>
      </c>
      <c r="CW285" s="203" t="str">
        <f t="shared" si="225"/>
        <v>CW$281</v>
      </c>
      <c r="CX285" s="203" t="str">
        <f t="shared" si="225"/>
        <v>CX$281</v>
      </c>
      <c r="CY285" s="203" t="str">
        <f t="shared" si="225"/>
        <v>CY$281</v>
      </c>
      <c r="CZ285" s="203" t="str">
        <f t="shared" si="225"/>
        <v>CZ$281</v>
      </c>
      <c r="DA285" s="203" t="str">
        <f t="shared" si="225"/>
        <v>DA$281</v>
      </c>
      <c r="DB285" s="203" t="str">
        <f t="shared" si="225"/>
        <v>DB$281</v>
      </c>
      <c r="DC285" s="203" t="str">
        <f t="shared" si="225"/>
        <v>DC$281</v>
      </c>
      <c r="DD285" s="203" t="str">
        <f t="shared" si="225"/>
        <v>DD$281</v>
      </c>
      <c r="DE285" s="203" t="str">
        <f t="shared" si="225"/>
        <v>DE$281</v>
      </c>
      <c r="DF285" s="203" t="str">
        <f t="shared" si="225"/>
        <v>DF$281</v>
      </c>
      <c r="DG285" s="203" t="str">
        <f t="shared" si="225"/>
        <v>DG$281</v>
      </c>
      <c r="DH285" s="203" t="str">
        <f t="shared" si="225"/>
        <v>DH$281</v>
      </c>
      <c r="DI285" s="203" t="str">
        <f t="shared" si="225"/>
        <v>DI$281</v>
      </c>
      <c r="DJ285" s="203" t="str">
        <f t="shared" si="225"/>
        <v>DJ$281</v>
      </c>
      <c r="DK285" s="203" t="str">
        <f t="shared" si="225"/>
        <v>DK$281</v>
      </c>
      <c r="DL285" s="203" t="str">
        <f t="shared" si="225"/>
        <v>DL$281</v>
      </c>
    </row>
    <row r="286" spans="1:116" x14ac:dyDescent="0.4">
      <c r="B286" t="s">
        <v>332</v>
      </c>
      <c r="D286" t="s">
        <v>588</v>
      </c>
      <c r="E286" s="8" t="str">
        <f t="shared" si="206"/>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206"/>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206"/>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206"/>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791</v>
      </c>
      <c r="E293" s="8" t="str">
        <f t="shared" ref="E293:E307" si="226">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9" si="227">E294</f>
        <v>294 SCENARIO-EV</v>
      </c>
      <c r="D294" t="s">
        <v>791</v>
      </c>
      <c r="E294" s="8" t="str">
        <f t="shared" si="226"/>
        <v>294 SCENARIO-EV</v>
      </c>
      <c r="G294" t="s">
        <v>788</v>
      </c>
      <c r="H294" s="236" t="s">
        <v>789</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227"/>
        <v>295 SCENARIO-EV</v>
      </c>
      <c r="D295" t="s">
        <v>791</v>
      </c>
      <c r="E295" s="8" t="str">
        <f t="shared" si="226"/>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227"/>
        <v>296 SCENARIO-EV</v>
      </c>
      <c r="D296" t="s">
        <v>791</v>
      </c>
      <c r="E296" s="8" t="str">
        <f t="shared" si="226"/>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227"/>
        <v>297 SCENARIO-EV</v>
      </c>
      <c r="D297" t="s">
        <v>791</v>
      </c>
      <c r="E297" s="8" t="str">
        <f t="shared" si="226"/>
        <v>297 SCENARIO-EV</v>
      </c>
      <c r="G297" s="337" t="s">
        <v>789</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227"/>
        <v>298 SCENARIO-EV</v>
      </c>
      <c r="D298" t="s">
        <v>791</v>
      </c>
      <c r="E298" s="8" t="str">
        <f t="shared" si="226"/>
        <v>298 SCENARIO-EV</v>
      </c>
      <c r="G298" s="337" t="s">
        <v>790</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 t="shared" si="227"/>
        <v>299 SCENARIO-EV</v>
      </c>
      <c r="D299" t="s">
        <v>791</v>
      </c>
      <c r="E299" s="8" t="str">
        <f t="shared" si="226"/>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791</v>
      </c>
      <c r="E300" s="8" t="str">
        <f t="shared" si="226"/>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791</v>
      </c>
      <c r="E301" s="8" t="str">
        <f t="shared" si="226"/>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791</v>
      </c>
      <c r="E302" s="8" t="str">
        <f t="shared" si="226"/>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791</v>
      </c>
      <c r="E303" s="8" t="str">
        <f t="shared" si="226"/>
        <v>303 SCENARIO-EV</v>
      </c>
      <c r="G303" s="136" t="s">
        <v>462</v>
      </c>
      <c r="H303" s="31"/>
      <c r="I303" s="73"/>
      <c r="J303" s="73"/>
      <c r="K303" s="39"/>
      <c r="L303" s="39"/>
      <c r="M303" s="39"/>
      <c r="N303" s="39"/>
      <c r="O303" s="39"/>
      <c r="P303" s="39"/>
      <c r="R303" s="38"/>
      <c r="S303" s="203" t="str">
        <f t="shared" ref="S303:AX303" si="228">ADDRESS(ROW(S299),COLUMN(S299))</f>
        <v>$S$299</v>
      </c>
      <c r="T303" s="203" t="str">
        <f t="shared" si="228"/>
        <v>$T$299</v>
      </c>
      <c r="U303" s="203" t="str">
        <f t="shared" si="228"/>
        <v>$U$299</v>
      </c>
      <c r="V303" s="203" t="str">
        <f t="shared" si="228"/>
        <v>$V$299</v>
      </c>
      <c r="W303" s="203" t="str">
        <f t="shared" si="228"/>
        <v>$W$299</v>
      </c>
      <c r="X303" s="203" t="str">
        <f t="shared" si="228"/>
        <v>$X$299</v>
      </c>
      <c r="Y303" s="203" t="str">
        <f t="shared" si="228"/>
        <v>$Y$299</v>
      </c>
      <c r="Z303" s="203" t="str">
        <f t="shared" si="228"/>
        <v>$Z$299</v>
      </c>
      <c r="AA303" s="203" t="str">
        <f t="shared" si="228"/>
        <v>$AA$299</v>
      </c>
      <c r="AB303" s="203" t="str">
        <f t="shared" si="228"/>
        <v>$AB$299</v>
      </c>
      <c r="AC303" s="203" t="str">
        <f t="shared" si="228"/>
        <v>$AC$299</v>
      </c>
      <c r="AD303" s="203" t="str">
        <f t="shared" si="228"/>
        <v>$AD$299</v>
      </c>
      <c r="AE303" s="203" t="str">
        <f t="shared" si="228"/>
        <v>$AE$299</v>
      </c>
      <c r="AF303" s="203" t="str">
        <f t="shared" si="228"/>
        <v>$AF$299</v>
      </c>
      <c r="AG303" s="203" t="str">
        <f t="shared" si="228"/>
        <v>$AG$299</v>
      </c>
      <c r="AH303" s="203" t="str">
        <f t="shared" si="228"/>
        <v>$AH$299</v>
      </c>
      <c r="AI303" s="203" t="str">
        <f t="shared" si="228"/>
        <v>$AI$299</v>
      </c>
      <c r="AJ303" s="203" t="str">
        <f t="shared" si="228"/>
        <v>$AJ$299</v>
      </c>
      <c r="AK303" s="203" t="str">
        <f t="shared" si="228"/>
        <v>$AK$299</v>
      </c>
      <c r="AL303" s="203" t="str">
        <f t="shared" si="228"/>
        <v>$AL$299</v>
      </c>
      <c r="AM303" s="203" t="str">
        <f t="shared" si="228"/>
        <v>$AM$299</v>
      </c>
      <c r="AN303" s="203" t="str">
        <f t="shared" si="228"/>
        <v>$AN$299</v>
      </c>
      <c r="AO303" s="203" t="str">
        <f t="shared" si="228"/>
        <v>$AO$299</v>
      </c>
      <c r="AP303" s="203" t="str">
        <f t="shared" si="228"/>
        <v>$AP$299</v>
      </c>
      <c r="AQ303" s="203" t="str">
        <f t="shared" si="228"/>
        <v>$AQ$299</v>
      </c>
      <c r="AR303" s="203" t="str">
        <f t="shared" si="228"/>
        <v>$AR$299</v>
      </c>
      <c r="AS303" s="203" t="str">
        <f t="shared" si="228"/>
        <v>$AS$299</v>
      </c>
      <c r="AT303" s="203" t="str">
        <f t="shared" si="228"/>
        <v>$AT$299</v>
      </c>
      <c r="AU303" s="203" t="str">
        <f t="shared" si="228"/>
        <v>$AU$299</v>
      </c>
      <c r="AV303" s="203" t="str">
        <f t="shared" si="228"/>
        <v>$AV$299</v>
      </c>
      <c r="AW303" s="203" t="str">
        <f t="shared" si="228"/>
        <v>$AW$299</v>
      </c>
      <c r="AX303" s="203" t="str">
        <f t="shared" si="228"/>
        <v>$AX$299</v>
      </c>
      <c r="AY303" s="203" t="str">
        <f t="shared" ref="AY303:CD303" si="229">ADDRESS(ROW(AY299),COLUMN(AY299))</f>
        <v>$AY$299</v>
      </c>
      <c r="AZ303" s="203" t="str">
        <f t="shared" si="229"/>
        <v>$AZ$299</v>
      </c>
      <c r="BA303" s="203" t="str">
        <f t="shared" si="229"/>
        <v>$BA$299</v>
      </c>
      <c r="BB303" s="203" t="str">
        <f t="shared" si="229"/>
        <v>$BB$299</v>
      </c>
      <c r="BC303" s="203" t="str">
        <f t="shared" si="229"/>
        <v>$BC$299</v>
      </c>
      <c r="BD303" s="203" t="str">
        <f t="shared" si="229"/>
        <v>$BD$299</v>
      </c>
      <c r="BE303" s="203" t="str">
        <f t="shared" si="229"/>
        <v>$BE$299</v>
      </c>
      <c r="BF303" s="203" t="str">
        <f t="shared" si="229"/>
        <v>$BF$299</v>
      </c>
      <c r="BG303" s="203" t="str">
        <f t="shared" si="229"/>
        <v>$BG$299</v>
      </c>
      <c r="BH303" s="203" t="str">
        <f t="shared" si="229"/>
        <v>$BH$299</v>
      </c>
      <c r="BI303" s="203" t="str">
        <f t="shared" si="229"/>
        <v>$BI$299</v>
      </c>
      <c r="BJ303" s="203" t="str">
        <f t="shared" si="229"/>
        <v>$BJ$299</v>
      </c>
      <c r="BK303" s="203" t="str">
        <f t="shared" si="229"/>
        <v>$BK$299</v>
      </c>
      <c r="BL303" s="203" t="str">
        <f t="shared" si="229"/>
        <v>$BL$299</v>
      </c>
      <c r="BM303" s="203" t="str">
        <f t="shared" si="229"/>
        <v>$BM$299</v>
      </c>
      <c r="BN303" s="203" t="str">
        <f t="shared" si="229"/>
        <v>$BN$299</v>
      </c>
      <c r="BO303" s="203" t="str">
        <f t="shared" si="229"/>
        <v>$BO$299</v>
      </c>
      <c r="BP303" s="203" t="str">
        <f t="shared" si="229"/>
        <v>$BP$299</v>
      </c>
      <c r="BQ303" s="203" t="str">
        <f t="shared" si="229"/>
        <v>$BQ$299</v>
      </c>
      <c r="BR303" s="203" t="str">
        <f t="shared" si="229"/>
        <v>$BR$299</v>
      </c>
      <c r="BS303" s="203" t="str">
        <f t="shared" si="229"/>
        <v>$BS$299</v>
      </c>
      <c r="BT303" s="203" t="str">
        <f t="shared" si="229"/>
        <v>$BT$299</v>
      </c>
      <c r="BU303" s="203" t="str">
        <f t="shared" si="229"/>
        <v>$BU$299</v>
      </c>
      <c r="BV303" s="203" t="str">
        <f t="shared" si="229"/>
        <v>$BV$299</v>
      </c>
      <c r="BW303" s="203" t="str">
        <f t="shared" si="229"/>
        <v>$BW$299</v>
      </c>
      <c r="BX303" s="203" t="str">
        <f t="shared" si="229"/>
        <v>$BX$299</v>
      </c>
      <c r="BY303" s="203" t="str">
        <f t="shared" si="229"/>
        <v>$BY$299</v>
      </c>
      <c r="BZ303" s="203" t="str">
        <f t="shared" si="229"/>
        <v>$BZ$299</v>
      </c>
      <c r="CA303" s="203" t="str">
        <f t="shared" si="229"/>
        <v>$CA$299</v>
      </c>
      <c r="CB303" s="203" t="str">
        <f t="shared" si="229"/>
        <v>$CB$299</v>
      </c>
      <c r="CC303" s="203" t="str">
        <f t="shared" si="229"/>
        <v>$CC$299</v>
      </c>
      <c r="CD303" s="203" t="str">
        <f t="shared" si="229"/>
        <v>$CD$299</v>
      </c>
      <c r="CE303" s="203" t="str">
        <f t="shared" ref="CE303:CL303" si="230">ADDRESS(ROW(CE299),COLUMN(CE299))</f>
        <v>$CE$299</v>
      </c>
      <c r="CF303" s="203" t="str">
        <f t="shared" si="230"/>
        <v>$CF$299</v>
      </c>
      <c r="CG303" s="203" t="str">
        <f t="shared" si="230"/>
        <v>$CG$299</v>
      </c>
      <c r="CH303" s="203" t="str">
        <f t="shared" si="230"/>
        <v>$CH$299</v>
      </c>
      <c r="CI303" s="203" t="str">
        <f t="shared" si="230"/>
        <v>$CI$299</v>
      </c>
      <c r="CJ303" s="203" t="str">
        <f t="shared" si="230"/>
        <v>$CJ$299</v>
      </c>
      <c r="CK303" s="203" t="str">
        <f t="shared" si="230"/>
        <v>$CK$299</v>
      </c>
      <c r="CL303" s="203" t="str">
        <f t="shared" si="230"/>
        <v>$CL$299</v>
      </c>
      <c r="CN303" s="73"/>
      <c r="CO303" s="203" t="str">
        <f t="shared" ref="CO303:DL303" si="231">ADDRESS(ROW(CO299),COLUMN(CO299))</f>
        <v>$CO$299</v>
      </c>
      <c r="CP303" s="203" t="str">
        <f t="shared" si="231"/>
        <v>$CP$299</v>
      </c>
      <c r="CQ303" s="203" t="str">
        <f t="shared" si="231"/>
        <v>$CQ$299</v>
      </c>
      <c r="CR303" s="203" t="str">
        <f t="shared" si="231"/>
        <v>$CR$299</v>
      </c>
      <c r="CS303" s="203" t="str">
        <f t="shared" si="231"/>
        <v>$CS$299</v>
      </c>
      <c r="CT303" s="203" t="str">
        <f t="shared" si="231"/>
        <v>$CT$299</v>
      </c>
      <c r="CU303" s="203" t="str">
        <f t="shared" si="231"/>
        <v>$CU$299</v>
      </c>
      <c r="CV303" s="203" t="str">
        <f t="shared" si="231"/>
        <v>$CV$299</v>
      </c>
      <c r="CW303" s="203" t="str">
        <f t="shared" si="231"/>
        <v>$CW$299</v>
      </c>
      <c r="CX303" s="203" t="str">
        <f t="shared" si="231"/>
        <v>$CX$299</v>
      </c>
      <c r="CY303" s="203" t="str">
        <f t="shared" si="231"/>
        <v>$CY$299</v>
      </c>
      <c r="CZ303" s="203" t="str">
        <f t="shared" si="231"/>
        <v>$CZ$299</v>
      </c>
      <c r="DA303" s="203" t="str">
        <f t="shared" si="231"/>
        <v>$DA$299</v>
      </c>
      <c r="DB303" s="203" t="str">
        <f t="shared" si="231"/>
        <v>$DB$299</v>
      </c>
      <c r="DC303" s="203" t="str">
        <f t="shared" si="231"/>
        <v>$DC$299</v>
      </c>
      <c r="DD303" s="203" t="str">
        <f t="shared" si="231"/>
        <v>$DD$299</v>
      </c>
      <c r="DE303" s="203" t="str">
        <f t="shared" si="231"/>
        <v>$DE$299</v>
      </c>
      <c r="DF303" s="203" t="str">
        <f t="shared" si="231"/>
        <v>$DF$299</v>
      </c>
      <c r="DG303" s="203" t="str">
        <f t="shared" si="231"/>
        <v>$DG$299</v>
      </c>
      <c r="DH303" s="203" t="str">
        <f t="shared" si="231"/>
        <v>$DH$299</v>
      </c>
      <c r="DI303" s="203" t="str">
        <f t="shared" si="231"/>
        <v>$DI$299</v>
      </c>
      <c r="DJ303" s="203" t="str">
        <f t="shared" si="231"/>
        <v>$DJ$299</v>
      </c>
      <c r="DK303" s="203" t="str">
        <f t="shared" si="231"/>
        <v>$DK$299</v>
      </c>
      <c r="DL303" s="203" t="str">
        <f t="shared" si="231"/>
        <v>$DL$299</v>
      </c>
    </row>
    <row r="304" spans="1:116" x14ac:dyDescent="0.4">
      <c r="B304" t="s">
        <v>332</v>
      </c>
      <c r="D304" t="s">
        <v>791</v>
      </c>
      <c r="E304" s="8" t="str">
        <f t="shared" si="226"/>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791</v>
      </c>
      <c r="E305" s="8" t="str">
        <f t="shared" si="226"/>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791</v>
      </c>
      <c r="E306" s="8" t="str">
        <f t="shared" si="226"/>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791</v>
      </c>
      <c r="E307" s="8" t="str">
        <f t="shared" si="226"/>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792</v>
      </c>
      <c r="E311" s="8" t="str">
        <f t="shared" ref="E311:E321" si="232">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792</v>
      </c>
      <c r="E312" s="8" t="str">
        <f t="shared" si="232"/>
        <v>312 CAGRP-EV</v>
      </c>
      <c r="G312" s="127" t="str">
        <f ca="1">OFFSET(G312,ROW(G323)-ROW(G312),0)</f>
        <v># of units</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792</v>
      </c>
      <c r="E313" s="8" t="str">
        <f t="shared" si="232"/>
        <v>313 CAGRP-EV</v>
      </c>
      <c r="G313" s="95" t="s">
        <v>793</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792</v>
      </c>
      <c r="E314" s="8" t="str">
        <f t="shared" si="232"/>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792</v>
      </c>
      <c r="E315" s="8" t="str">
        <f t="shared" si="232"/>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792</v>
      </c>
      <c r="E316" s="8" t="str">
        <f t="shared" si="232"/>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792</v>
      </c>
      <c r="E317" s="8" t="str">
        <f t="shared" si="232"/>
        <v>317 CAGRP-EV</v>
      </c>
      <c r="G317" s="136" t="s">
        <v>462</v>
      </c>
      <c r="H317" s="31"/>
      <c r="I317" s="73"/>
      <c r="J317" s="73"/>
      <c r="K317" s="39"/>
      <c r="L317" s="39"/>
      <c r="M317" s="39"/>
      <c r="N317" s="39"/>
      <c r="O317" s="39"/>
      <c r="P317" s="39"/>
      <c r="R317" s="38"/>
      <c r="S317" s="203" t="str">
        <f t="shared" ref="S317:AX317" si="233">ADDRESS(ROW(S312),COLUMN(S312))</f>
        <v>$S$312</v>
      </c>
      <c r="T317" s="203" t="str">
        <f t="shared" si="233"/>
        <v>$T$312</v>
      </c>
      <c r="U317" s="203" t="str">
        <f t="shared" si="233"/>
        <v>$U$312</v>
      </c>
      <c r="V317" s="203" t="str">
        <f t="shared" si="233"/>
        <v>$V$312</v>
      </c>
      <c r="W317" s="203" t="str">
        <f t="shared" si="233"/>
        <v>$W$312</v>
      </c>
      <c r="X317" s="203" t="str">
        <f t="shared" si="233"/>
        <v>$X$312</v>
      </c>
      <c r="Y317" s="203" t="str">
        <f t="shared" si="233"/>
        <v>$Y$312</v>
      </c>
      <c r="Z317" s="203" t="str">
        <f t="shared" si="233"/>
        <v>$Z$312</v>
      </c>
      <c r="AA317" s="203" t="str">
        <f t="shared" si="233"/>
        <v>$AA$312</v>
      </c>
      <c r="AB317" s="203" t="str">
        <f t="shared" si="233"/>
        <v>$AB$312</v>
      </c>
      <c r="AC317" s="203" t="str">
        <f t="shared" si="233"/>
        <v>$AC$312</v>
      </c>
      <c r="AD317" s="203" t="str">
        <f t="shared" si="233"/>
        <v>$AD$312</v>
      </c>
      <c r="AE317" s="203" t="str">
        <f t="shared" si="233"/>
        <v>$AE$312</v>
      </c>
      <c r="AF317" s="203" t="str">
        <f t="shared" si="233"/>
        <v>$AF$312</v>
      </c>
      <c r="AG317" s="203" t="str">
        <f t="shared" si="233"/>
        <v>$AG$312</v>
      </c>
      <c r="AH317" s="203" t="str">
        <f t="shared" si="233"/>
        <v>$AH$312</v>
      </c>
      <c r="AI317" s="203" t="str">
        <f t="shared" si="233"/>
        <v>$AI$312</v>
      </c>
      <c r="AJ317" s="203" t="str">
        <f t="shared" si="233"/>
        <v>$AJ$312</v>
      </c>
      <c r="AK317" s="203" t="str">
        <f t="shared" si="233"/>
        <v>$AK$312</v>
      </c>
      <c r="AL317" s="203" t="str">
        <f t="shared" si="233"/>
        <v>$AL$312</v>
      </c>
      <c r="AM317" s="203" t="str">
        <f t="shared" si="233"/>
        <v>$AM$312</v>
      </c>
      <c r="AN317" s="203" t="str">
        <f t="shared" si="233"/>
        <v>$AN$312</v>
      </c>
      <c r="AO317" s="203" t="str">
        <f t="shared" si="233"/>
        <v>$AO$312</v>
      </c>
      <c r="AP317" s="203" t="str">
        <f t="shared" si="233"/>
        <v>$AP$312</v>
      </c>
      <c r="AQ317" s="203" t="str">
        <f t="shared" si="233"/>
        <v>$AQ$312</v>
      </c>
      <c r="AR317" s="203" t="str">
        <f t="shared" si="233"/>
        <v>$AR$312</v>
      </c>
      <c r="AS317" s="203" t="str">
        <f t="shared" si="233"/>
        <v>$AS$312</v>
      </c>
      <c r="AT317" s="203" t="str">
        <f t="shared" si="233"/>
        <v>$AT$312</v>
      </c>
      <c r="AU317" s="203" t="str">
        <f t="shared" si="233"/>
        <v>$AU$312</v>
      </c>
      <c r="AV317" s="203" t="str">
        <f t="shared" si="233"/>
        <v>$AV$312</v>
      </c>
      <c r="AW317" s="203" t="str">
        <f t="shared" si="233"/>
        <v>$AW$312</v>
      </c>
      <c r="AX317" s="203" t="str">
        <f t="shared" si="233"/>
        <v>$AX$312</v>
      </c>
      <c r="AY317" s="203" t="str">
        <f t="shared" ref="AY317:CD317" si="234">ADDRESS(ROW(AY312),COLUMN(AY312))</f>
        <v>$AY$312</v>
      </c>
      <c r="AZ317" s="203" t="str">
        <f t="shared" si="234"/>
        <v>$AZ$312</v>
      </c>
      <c r="BA317" s="203" t="str">
        <f t="shared" si="234"/>
        <v>$BA$312</v>
      </c>
      <c r="BB317" s="203" t="str">
        <f t="shared" si="234"/>
        <v>$BB$312</v>
      </c>
      <c r="BC317" s="203" t="str">
        <f t="shared" si="234"/>
        <v>$BC$312</v>
      </c>
      <c r="BD317" s="203" t="str">
        <f t="shared" si="234"/>
        <v>$BD$312</v>
      </c>
      <c r="BE317" s="203" t="str">
        <f t="shared" si="234"/>
        <v>$BE$312</v>
      </c>
      <c r="BF317" s="203" t="str">
        <f t="shared" si="234"/>
        <v>$BF$312</v>
      </c>
      <c r="BG317" s="203" t="str">
        <f t="shared" si="234"/>
        <v>$BG$312</v>
      </c>
      <c r="BH317" s="203" t="str">
        <f t="shared" si="234"/>
        <v>$BH$312</v>
      </c>
      <c r="BI317" s="203" t="str">
        <f t="shared" si="234"/>
        <v>$BI$312</v>
      </c>
      <c r="BJ317" s="203" t="str">
        <f t="shared" si="234"/>
        <v>$BJ$312</v>
      </c>
      <c r="BK317" s="203" t="str">
        <f t="shared" si="234"/>
        <v>$BK$312</v>
      </c>
      <c r="BL317" s="203" t="str">
        <f t="shared" si="234"/>
        <v>$BL$312</v>
      </c>
      <c r="BM317" s="203" t="str">
        <f t="shared" si="234"/>
        <v>$BM$312</v>
      </c>
      <c r="BN317" s="203" t="str">
        <f t="shared" si="234"/>
        <v>$BN$312</v>
      </c>
      <c r="BO317" s="203" t="str">
        <f t="shared" si="234"/>
        <v>$BO$312</v>
      </c>
      <c r="BP317" s="203" t="str">
        <f t="shared" si="234"/>
        <v>$BP$312</v>
      </c>
      <c r="BQ317" s="203" t="str">
        <f t="shared" si="234"/>
        <v>$BQ$312</v>
      </c>
      <c r="BR317" s="203" t="str">
        <f t="shared" si="234"/>
        <v>$BR$312</v>
      </c>
      <c r="BS317" s="203" t="str">
        <f t="shared" si="234"/>
        <v>$BS$312</v>
      </c>
      <c r="BT317" s="203" t="str">
        <f t="shared" si="234"/>
        <v>$BT$312</v>
      </c>
      <c r="BU317" s="203" t="str">
        <f t="shared" si="234"/>
        <v>$BU$312</v>
      </c>
      <c r="BV317" s="203" t="str">
        <f t="shared" si="234"/>
        <v>$BV$312</v>
      </c>
      <c r="BW317" s="203" t="str">
        <f t="shared" si="234"/>
        <v>$BW$312</v>
      </c>
      <c r="BX317" s="203" t="str">
        <f t="shared" si="234"/>
        <v>$BX$312</v>
      </c>
      <c r="BY317" s="203" t="str">
        <f t="shared" si="234"/>
        <v>$BY$312</v>
      </c>
      <c r="BZ317" s="203" t="str">
        <f t="shared" si="234"/>
        <v>$BZ$312</v>
      </c>
      <c r="CA317" s="203" t="str">
        <f t="shared" si="234"/>
        <v>$CA$312</v>
      </c>
      <c r="CB317" s="203" t="str">
        <f t="shared" si="234"/>
        <v>$CB$312</v>
      </c>
      <c r="CC317" s="203" t="str">
        <f t="shared" si="234"/>
        <v>$CC$312</v>
      </c>
      <c r="CD317" s="203" t="str">
        <f t="shared" si="234"/>
        <v>$CD$312</v>
      </c>
      <c r="CE317" s="203" t="str">
        <f t="shared" ref="CE317:CL317" si="235">ADDRESS(ROW(CE312),COLUMN(CE312))</f>
        <v>$CE$312</v>
      </c>
      <c r="CF317" s="203" t="str">
        <f t="shared" si="235"/>
        <v>$CF$312</v>
      </c>
      <c r="CG317" s="203" t="str">
        <f t="shared" si="235"/>
        <v>$CG$312</v>
      </c>
      <c r="CH317" s="203" t="str">
        <f t="shared" si="235"/>
        <v>$CH$312</v>
      </c>
      <c r="CI317" s="203" t="str">
        <f t="shared" si="235"/>
        <v>$CI$312</v>
      </c>
      <c r="CJ317" s="203" t="str">
        <f t="shared" si="235"/>
        <v>$CJ$312</v>
      </c>
      <c r="CK317" s="203" t="str">
        <f t="shared" si="235"/>
        <v>$CK$312</v>
      </c>
      <c r="CL317" s="203" t="str">
        <f t="shared" si="235"/>
        <v>$CL$312</v>
      </c>
      <c r="CN317" s="73"/>
      <c r="CO317" s="203" t="str">
        <f t="shared" ref="CO317:DL317" si="236">ADDRESS(ROW(CO312),COLUMN(CO312))</f>
        <v>$CO$312</v>
      </c>
      <c r="CP317" s="203" t="str">
        <f t="shared" si="236"/>
        <v>$CP$312</v>
      </c>
      <c r="CQ317" s="203" t="str">
        <f t="shared" si="236"/>
        <v>$CQ$312</v>
      </c>
      <c r="CR317" s="203" t="str">
        <f t="shared" si="236"/>
        <v>$CR$312</v>
      </c>
      <c r="CS317" s="203" t="str">
        <f t="shared" si="236"/>
        <v>$CS$312</v>
      </c>
      <c r="CT317" s="203" t="str">
        <f t="shared" si="236"/>
        <v>$CT$312</v>
      </c>
      <c r="CU317" s="203" t="str">
        <f t="shared" si="236"/>
        <v>$CU$312</v>
      </c>
      <c r="CV317" s="203" t="str">
        <f t="shared" si="236"/>
        <v>$CV$312</v>
      </c>
      <c r="CW317" s="203" t="str">
        <f t="shared" si="236"/>
        <v>$CW$312</v>
      </c>
      <c r="CX317" s="203" t="str">
        <f t="shared" si="236"/>
        <v>$CX$312</v>
      </c>
      <c r="CY317" s="203" t="str">
        <f t="shared" si="236"/>
        <v>$CY$312</v>
      </c>
      <c r="CZ317" s="203" t="str">
        <f t="shared" si="236"/>
        <v>$CZ$312</v>
      </c>
      <c r="DA317" s="203" t="str">
        <f t="shared" si="236"/>
        <v>$DA$312</v>
      </c>
      <c r="DB317" s="203" t="str">
        <f t="shared" si="236"/>
        <v>$DB$312</v>
      </c>
      <c r="DC317" s="203" t="str">
        <f t="shared" si="236"/>
        <v>$DC$312</v>
      </c>
      <c r="DD317" s="203" t="str">
        <f t="shared" si="236"/>
        <v>$DD$312</v>
      </c>
      <c r="DE317" s="203" t="str">
        <f t="shared" si="236"/>
        <v>$DE$312</v>
      </c>
      <c r="DF317" s="203" t="str">
        <f t="shared" si="236"/>
        <v>$DF$312</v>
      </c>
      <c r="DG317" s="203" t="str">
        <f t="shared" si="236"/>
        <v>$DG$312</v>
      </c>
      <c r="DH317" s="203" t="str">
        <f t="shared" si="236"/>
        <v>$DH$312</v>
      </c>
      <c r="DI317" s="203" t="str">
        <f t="shared" si="236"/>
        <v>$DI$312</v>
      </c>
      <c r="DJ317" s="203" t="str">
        <f t="shared" si="236"/>
        <v>$DJ$312</v>
      </c>
      <c r="DK317" s="203" t="str">
        <f t="shared" si="236"/>
        <v>$DK$312</v>
      </c>
      <c r="DL317" s="203" t="str">
        <f t="shared" si="236"/>
        <v>$DL$312</v>
      </c>
    </row>
    <row r="318" spans="1:116" x14ac:dyDescent="0.4">
      <c r="B318" t="s">
        <v>332</v>
      </c>
      <c r="D318" t="s">
        <v>792</v>
      </c>
      <c r="E318" s="8" t="str">
        <f t="shared" si="232"/>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792</v>
      </c>
      <c r="E319" s="8" t="str">
        <f t="shared" si="232"/>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792</v>
      </c>
      <c r="E320" s="8" t="str">
        <f t="shared" si="232"/>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792</v>
      </c>
      <c r="E321" s="8" t="str">
        <f t="shared" si="232"/>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794</v>
      </c>
      <c r="E325" s="8" t="str">
        <f t="shared" ref="E325:E339" si="2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1" si="238">E326</f>
        <v>326 SCENARIOCAGR-EP</v>
      </c>
      <c r="D326" t="s">
        <v>794</v>
      </c>
      <c r="E326" s="8" t="str">
        <f t="shared" si="237"/>
        <v>326 SCENARIOCAGR-EP</v>
      </c>
      <c r="G326" t="s">
        <v>788</v>
      </c>
      <c r="H326" s="236" t="s">
        <v>789</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238"/>
        <v>327 SCENARIOCAGR-EP</v>
      </c>
      <c r="D327" t="s">
        <v>794</v>
      </c>
      <c r="E327" s="8" t="str">
        <f t="shared" si="2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238"/>
        <v>328 SCENARIOCAGR-EP</v>
      </c>
      <c r="D328" t="s">
        <v>794</v>
      </c>
      <c r="E328" s="8" t="str">
        <f t="shared" si="2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238"/>
        <v>329 SCENARIOCAGR-EP</v>
      </c>
      <c r="D329" t="s">
        <v>794</v>
      </c>
      <c r="E329" s="8" t="str">
        <f t="shared" si="237"/>
        <v>329 SCENARIOCAGR-EP</v>
      </c>
      <c r="G329" s="337" t="s">
        <v>789</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238"/>
        <v>330 SCENARIOCAGR-EP</v>
      </c>
      <c r="D330" t="s">
        <v>794</v>
      </c>
      <c r="E330" s="8" t="str">
        <f t="shared" si="237"/>
        <v>330 SCENARIOCAGR-EP</v>
      </c>
      <c r="G330" s="337" t="s">
        <v>790</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 t="shared" si="238"/>
        <v>331 SCENARIOCAGR-EP</v>
      </c>
      <c r="D331" t="s">
        <v>794</v>
      </c>
      <c r="E331" s="8" t="str">
        <f t="shared" si="237"/>
        <v>331 SCENARIOCAGR-EP</v>
      </c>
      <c r="G331" s="127" t="str">
        <f ca="1">"Selection - "&amp;OFFSET(G331,ROW(G341)-ROW(G331),0)</f>
        <v>Selection - # of units</v>
      </c>
      <c r="H331" s="12"/>
      <c r="I331" s="60"/>
      <c r="J331" s="60"/>
      <c r="K331" s="266">
        <f t="shared" ref="K331:P331" si="239">INDEX($K329:$P330,MATCH($H326,$G329:$G330,0),MATCH(K$1,K$1:P$1,0))</f>
        <v>0.03</v>
      </c>
      <c r="L331" s="266">
        <f t="shared" si="239"/>
        <v>0.03</v>
      </c>
      <c r="M331" s="266">
        <f t="shared" si="239"/>
        <v>0.03</v>
      </c>
      <c r="N331" s="266">
        <f t="shared" si="239"/>
        <v>0.03</v>
      </c>
      <c r="O331" s="266">
        <f t="shared" si="239"/>
        <v>0.03</v>
      </c>
      <c r="P331" s="266">
        <f t="shared" si="2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794</v>
      </c>
      <c r="E332" s="8" t="str">
        <f t="shared" si="2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794</v>
      </c>
      <c r="E333" s="8" t="str">
        <f t="shared" si="2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794</v>
      </c>
      <c r="E334" s="8" t="str">
        <f t="shared" si="2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794</v>
      </c>
      <c r="E335" s="8" t="str">
        <f t="shared" si="237"/>
        <v>335 SCENARIOCAGR-EP</v>
      </c>
      <c r="G335" s="136" t="s">
        <v>462</v>
      </c>
      <c r="H335" s="31"/>
      <c r="I335" s="73"/>
      <c r="J335" s="73"/>
      <c r="K335" s="39"/>
      <c r="L335" s="39"/>
      <c r="M335" s="39"/>
      <c r="N335" s="39"/>
      <c r="O335" s="39"/>
      <c r="P335" s="39"/>
      <c r="R335" s="38"/>
      <c r="S335" s="203" t="str">
        <f t="shared" ref="S335:AX335" si="240">ADDRESS(ROW(S331),COLUMN(S331))</f>
        <v>$S$331</v>
      </c>
      <c r="T335" s="203" t="str">
        <f t="shared" si="240"/>
        <v>$T$331</v>
      </c>
      <c r="U335" s="203" t="str">
        <f t="shared" si="240"/>
        <v>$U$331</v>
      </c>
      <c r="V335" s="203" t="str">
        <f t="shared" si="240"/>
        <v>$V$331</v>
      </c>
      <c r="W335" s="203" t="str">
        <f t="shared" si="240"/>
        <v>$W$331</v>
      </c>
      <c r="X335" s="203" t="str">
        <f t="shared" si="240"/>
        <v>$X$331</v>
      </c>
      <c r="Y335" s="203" t="str">
        <f t="shared" si="240"/>
        <v>$Y$331</v>
      </c>
      <c r="Z335" s="203" t="str">
        <f t="shared" si="240"/>
        <v>$Z$331</v>
      </c>
      <c r="AA335" s="203" t="str">
        <f t="shared" si="240"/>
        <v>$AA$331</v>
      </c>
      <c r="AB335" s="203" t="str">
        <f t="shared" si="240"/>
        <v>$AB$331</v>
      </c>
      <c r="AC335" s="203" t="str">
        <f t="shared" si="240"/>
        <v>$AC$331</v>
      </c>
      <c r="AD335" s="203" t="str">
        <f t="shared" si="240"/>
        <v>$AD$331</v>
      </c>
      <c r="AE335" s="203" t="str">
        <f t="shared" si="240"/>
        <v>$AE$331</v>
      </c>
      <c r="AF335" s="203" t="str">
        <f t="shared" si="240"/>
        <v>$AF$331</v>
      </c>
      <c r="AG335" s="203" t="str">
        <f t="shared" si="240"/>
        <v>$AG$331</v>
      </c>
      <c r="AH335" s="203" t="str">
        <f t="shared" si="240"/>
        <v>$AH$331</v>
      </c>
      <c r="AI335" s="203" t="str">
        <f t="shared" si="240"/>
        <v>$AI$331</v>
      </c>
      <c r="AJ335" s="203" t="str">
        <f t="shared" si="240"/>
        <v>$AJ$331</v>
      </c>
      <c r="AK335" s="203" t="str">
        <f t="shared" si="240"/>
        <v>$AK$331</v>
      </c>
      <c r="AL335" s="203" t="str">
        <f t="shared" si="240"/>
        <v>$AL$331</v>
      </c>
      <c r="AM335" s="203" t="str">
        <f t="shared" si="240"/>
        <v>$AM$331</v>
      </c>
      <c r="AN335" s="203" t="str">
        <f t="shared" si="240"/>
        <v>$AN$331</v>
      </c>
      <c r="AO335" s="203" t="str">
        <f t="shared" si="240"/>
        <v>$AO$331</v>
      </c>
      <c r="AP335" s="203" t="str">
        <f t="shared" si="240"/>
        <v>$AP$331</v>
      </c>
      <c r="AQ335" s="203" t="str">
        <f t="shared" si="240"/>
        <v>$AQ$331</v>
      </c>
      <c r="AR335" s="203" t="str">
        <f t="shared" si="240"/>
        <v>$AR$331</v>
      </c>
      <c r="AS335" s="203" t="str">
        <f t="shared" si="240"/>
        <v>$AS$331</v>
      </c>
      <c r="AT335" s="203" t="str">
        <f t="shared" si="240"/>
        <v>$AT$331</v>
      </c>
      <c r="AU335" s="203" t="str">
        <f t="shared" si="240"/>
        <v>$AU$331</v>
      </c>
      <c r="AV335" s="203" t="str">
        <f t="shared" si="240"/>
        <v>$AV$331</v>
      </c>
      <c r="AW335" s="203" t="str">
        <f t="shared" si="240"/>
        <v>$AW$331</v>
      </c>
      <c r="AX335" s="203" t="str">
        <f t="shared" si="240"/>
        <v>$AX$331</v>
      </c>
      <c r="AY335" s="203" t="str">
        <f t="shared" ref="AY335:CD335" si="241">ADDRESS(ROW(AY331),COLUMN(AY331))</f>
        <v>$AY$331</v>
      </c>
      <c r="AZ335" s="203" t="str">
        <f t="shared" si="241"/>
        <v>$AZ$331</v>
      </c>
      <c r="BA335" s="203" t="str">
        <f t="shared" si="241"/>
        <v>$BA$331</v>
      </c>
      <c r="BB335" s="203" t="str">
        <f t="shared" si="241"/>
        <v>$BB$331</v>
      </c>
      <c r="BC335" s="203" t="str">
        <f t="shared" si="241"/>
        <v>$BC$331</v>
      </c>
      <c r="BD335" s="203" t="str">
        <f t="shared" si="241"/>
        <v>$BD$331</v>
      </c>
      <c r="BE335" s="203" t="str">
        <f t="shared" si="241"/>
        <v>$BE$331</v>
      </c>
      <c r="BF335" s="203" t="str">
        <f t="shared" si="241"/>
        <v>$BF$331</v>
      </c>
      <c r="BG335" s="203" t="str">
        <f t="shared" si="241"/>
        <v>$BG$331</v>
      </c>
      <c r="BH335" s="203" t="str">
        <f t="shared" si="241"/>
        <v>$BH$331</v>
      </c>
      <c r="BI335" s="203" t="str">
        <f t="shared" si="241"/>
        <v>$BI$331</v>
      </c>
      <c r="BJ335" s="203" t="str">
        <f t="shared" si="241"/>
        <v>$BJ$331</v>
      </c>
      <c r="BK335" s="203" t="str">
        <f t="shared" si="241"/>
        <v>$BK$331</v>
      </c>
      <c r="BL335" s="203" t="str">
        <f t="shared" si="241"/>
        <v>$BL$331</v>
      </c>
      <c r="BM335" s="203" t="str">
        <f t="shared" si="241"/>
        <v>$BM$331</v>
      </c>
      <c r="BN335" s="203" t="str">
        <f t="shared" si="241"/>
        <v>$BN$331</v>
      </c>
      <c r="BO335" s="203" t="str">
        <f t="shared" si="241"/>
        <v>$BO$331</v>
      </c>
      <c r="BP335" s="203" t="str">
        <f t="shared" si="241"/>
        <v>$BP$331</v>
      </c>
      <c r="BQ335" s="203" t="str">
        <f t="shared" si="241"/>
        <v>$BQ$331</v>
      </c>
      <c r="BR335" s="203" t="str">
        <f t="shared" si="241"/>
        <v>$BR$331</v>
      </c>
      <c r="BS335" s="203" t="str">
        <f t="shared" si="241"/>
        <v>$BS$331</v>
      </c>
      <c r="BT335" s="203" t="str">
        <f t="shared" si="241"/>
        <v>$BT$331</v>
      </c>
      <c r="BU335" s="203" t="str">
        <f t="shared" si="241"/>
        <v>$BU$331</v>
      </c>
      <c r="BV335" s="203" t="str">
        <f t="shared" si="241"/>
        <v>$BV$331</v>
      </c>
      <c r="BW335" s="203" t="str">
        <f t="shared" si="241"/>
        <v>$BW$331</v>
      </c>
      <c r="BX335" s="203" t="str">
        <f t="shared" si="241"/>
        <v>$BX$331</v>
      </c>
      <c r="BY335" s="203" t="str">
        <f t="shared" si="241"/>
        <v>$BY$331</v>
      </c>
      <c r="BZ335" s="203" t="str">
        <f t="shared" si="241"/>
        <v>$BZ$331</v>
      </c>
      <c r="CA335" s="203" t="str">
        <f t="shared" si="241"/>
        <v>$CA$331</v>
      </c>
      <c r="CB335" s="203" t="str">
        <f t="shared" si="241"/>
        <v>$CB$331</v>
      </c>
      <c r="CC335" s="203" t="str">
        <f t="shared" si="241"/>
        <v>$CC$331</v>
      </c>
      <c r="CD335" s="203" t="str">
        <f t="shared" si="241"/>
        <v>$CD$331</v>
      </c>
      <c r="CE335" s="203" t="str">
        <f t="shared" ref="CE335:CL335" si="242">ADDRESS(ROW(CE331),COLUMN(CE331))</f>
        <v>$CE$331</v>
      </c>
      <c r="CF335" s="203" t="str">
        <f t="shared" si="242"/>
        <v>$CF$331</v>
      </c>
      <c r="CG335" s="203" t="str">
        <f t="shared" si="242"/>
        <v>$CG$331</v>
      </c>
      <c r="CH335" s="203" t="str">
        <f t="shared" si="242"/>
        <v>$CH$331</v>
      </c>
      <c r="CI335" s="203" t="str">
        <f t="shared" si="242"/>
        <v>$CI$331</v>
      </c>
      <c r="CJ335" s="203" t="str">
        <f t="shared" si="242"/>
        <v>$CJ$331</v>
      </c>
      <c r="CK335" s="203" t="str">
        <f t="shared" si="242"/>
        <v>$CK$331</v>
      </c>
      <c r="CL335" s="203" t="str">
        <f t="shared" si="242"/>
        <v>$CL$331</v>
      </c>
      <c r="CN335" s="73"/>
      <c r="CO335" s="203" t="str">
        <f t="shared" ref="CO335:DL335" si="243">ADDRESS(ROW(CO331),COLUMN(CO331))</f>
        <v>$CO$331</v>
      </c>
      <c r="CP335" s="203" t="str">
        <f t="shared" si="243"/>
        <v>$CP$331</v>
      </c>
      <c r="CQ335" s="203" t="str">
        <f t="shared" si="243"/>
        <v>$CQ$331</v>
      </c>
      <c r="CR335" s="203" t="str">
        <f t="shared" si="243"/>
        <v>$CR$331</v>
      </c>
      <c r="CS335" s="203" t="str">
        <f t="shared" si="243"/>
        <v>$CS$331</v>
      </c>
      <c r="CT335" s="203" t="str">
        <f t="shared" si="243"/>
        <v>$CT$331</v>
      </c>
      <c r="CU335" s="203" t="str">
        <f t="shared" si="243"/>
        <v>$CU$331</v>
      </c>
      <c r="CV335" s="203" t="str">
        <f t="shared" si="243"/>
        <v>$CV$331</v>
      </c>
      <c r="CW335" s="203" t="str">
        <f t="shared" si="243"/>
        <v>$CW$331</v>
      </c>
      <c r="CX335" s="203" t="str">
        <f t="shared" si="243"/>
        <v>$CX$331</v>
      </c>
      <c r="CY335" s="203" t="str">
        <f t="shared" si="243"/>
        <v>$CY$331</v>
      </c>
      <c r="CZ335" s="203" t="str">
        <f t="shared" si="243"/>
        <v>$CZ$331</v>
      </c>
      <c r="DA335" s="203" t="str">
        <f t="shared" si="243"/>
        <v>$DA$331</v>
      </c>
      <c r="DB335" s="203" t="str">
        <f t="shared" si="243"/>
        <v>$DB$331</v>
      </c>
      <c r="DC335" s="203" t="str">
        <f t="shared" si="243"/>
        <v>$DC$331</v>
      </c>
      <c r="DD335" s="203" t="str">
        <f t="shared" si="243"/>
        <v>$DD$331</v>
      </c>
      <c r="DE335" s="203" t="str">
        <f t="shared" si="243"/>
        <v>$DE$331</v>
      </c>
      <c r="DF335" s="203" t="str">
        <f t="shared" si="243"/>
        <v>$DF$331</v>
      </c>
      <c r="DG335" s="203" t="str">
        <f t="shared" si="243"/>
        <v>$DG$331</v>
      </c>
      <c r="DH335" s="203" t="str">
        <f t="shared" si="243"/>
        <v>$DH$331</v>
      </c>
      <c r="DI335" s="203" t="str">
        <f t="shared" si="243"/>
        <v>$DI$331</v>
      </c>
      <c r="DJ335" s="203" t="str">
        <f t="shared" si="243"/>
        <v>$DJ$331</v>
      </c>
      <c r="DK335" s="203" t="str">
        <f t="shared" si="243"/>
        <v>$DK$331</v>
      </c>
      <c r="DL335" s="203" t="str">
        <f t="shared" si="243"/>
        <v>$DL$331</v>
      </c>
    </row>
    <row r="336" spans="1:116" x14ac:dyDescent="0.4">
      <c r="B336" t="s">
        <v>332</v>
      </c>
      <c r="D336" t="s">
        <v>794</v>
      </c>
      <c r="E336" s="8" t="str">
        <f t="shared" si="2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794</v>
      </c>
      <c r="E337" s="8" t="str">
        <f t="shared" si="2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794</v>
      </c>
      <c r="E338" s="8" t="str">
        <f t="shared" si="2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794</v>
      </c>
      <c r="E339" s="8" t="str">
        <f t="shared" si="2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816</v>
      </c>
      <c r="E343" s="8" t="str">
        <f t="shared" ref="E343:E354" si="244">ROW()&amp;" "&amp;D343</f>
        <v>343 LAGVOL-EV</v>
      </c>
      <c r="F343" t="s">
        <v>817</v>
      </c>
      <c r="G343" s="66" t="s">
        <v>819</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E344</f>
        <v>344 LAGVOL-EV</v>
      </c>
      <c r="C344" s="31"/>
      <c r="D344" t="s">
        <v>816</v>
      </c>
      <c r="E344" s="8" t="str">
        <f t="shared" si="244"/>
        <v>344 LAGVOL-EV</v>
      </c>
      <c r="G344" s="13" t="s">
        <v>818</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E345</f>
        <v>345 LAGVOL-EV</v>
      </c>
      <c r="C345" s="31"/>
      <c r="D345" t="s">
        <v>816</v>
      </c>
      <c r="E345" s="8" t="str">
        <f t="shared" si="244"/>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E346</f>
        <v>346 LAGVOL-EV</v>
      </c>
      <c r="C346" s="12"/>
      <c r="D346" t="s">
        <v>816</v>
      </c>
      <c r="E346" s="8" t="str">
        <f t="shared" si="244"/>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816</v>
      </c>
      <c r="E347" s="8" t="str">
        <f t="shared" si="244"/>
        <v>347 LAGVOL-EV</v>
      </c>
      <c r="G347" s="127" t="str">
        <f ca="1">OFFSET(G347,ROW(G356)-ROW(G347),0)&amp;" - completed"</f>
        <v># of assets - completed</v>
      </c>
      <c r="H347" s="12"/>
      <c r="I347" s="60"/>
      <c r="J347" s="60"/>
      <c r="K347" s="39">
        <f t="shared" ref="K347:P347" ca="1" si="245">SUMIF($4:$4,K$2,347:347)</f>
        <v>8.3333333333333321</v>
      </c>
      <c r="L347" s="39">
        <f t="shared" ca="1" si="245"/>
        <v>22.5</v>
      </c>
      <c r="M347" s="39">
        <f t="shared" ca="1" si="245"/>
        <v>41.666666666666657</v>
      </c>
      <c r="N347" s="39">
        <f t="shared" ca="1" si="245"/>
        <v>65.833333333333343</v>
      </c>
      <c r="O347" s="39">
        <f t="shared" ca="1" si="245"/>
        <v>95</v>
      </c>
      <c r="P347" s="39">
        <f t="shared" ca="1" si="245"/>
        <v>129.16666666666671</v>
      </c>
      <c r="R347" s="15"/>
      <c r="S347" s="345">
        <f t="shared" ref="S347:AX347" ca="1" si="246">+R347+OFFSET(S346, 0,- MIN($H344, COLUMN(S346)-COLUMN($Q$1))+1)</f>
        <v>0</v>
      </c>
      <c r="T347" s="345">
        <f t="shared" ca="1" si="246"/>
        <v>0</v>
      </c>
      <c r="U347" s="345">
        <f t="shared" ca="1" si="246"/>
        <v>0.83333333333333337</v>
      </c>
      <c r="V347" s="345">
        <f t="shared" ca="1" si="246"/>
        <v>1.6666666666666667</v>
      </c>
      <c r="W347" s="345">
        <f t="shared" ca="1" si="246"/>
        <v>2.5</v>
      </c>
      <c r="X347" s="345">
        <f t="shared" ca="1" si="246"/>
        <v>3.3333333333333335</v>
      </c>
      <c r="Y347" s="345">
        <f t="shared" ca="1" si="246"/>
        <v>4.166666666666667</v>
      </c>
      <c r="Z347" s="345">
        <f t="shared" ca="1" si="246"/>
        <v>5</v>
      </c>
      <c r="AA347" s="345">
        <f t="shared" ca="1" si="246"/>
        <v>5.833333333333333</v>
      </c>
      <c r="AB347" s="345">
        <f t="shared" ca="1" si="246"/>
        <v>6.6666666666666661</v>
      </c>
      <c r="AC347" s="345">
        <f t="shared" ca="1" si="246"/>
        <v>7.4999999999999991</v>
      </c>
      <c r="AD347" s="345">
        <f t="shared" ca="1" si="246"/>
        <v>8.3333333333333321</v>
      </c>
      <c r="AE347" s="345">
        <f t="shared" ca="1" si="246"/>
        <v>9.1666666666666661</v>
      </c>
      <c r="AF347" s="345">
        <f t="shared" ca="1" si="246"/>
        <v>10</v>
      </c>
      <c r="AG347" s="345">
        <f t="shared" ca="1" si="246"/>
        <v>11.25</v>
      </c>
      <c r="AH347" s="345">
        <f t="shared" ca="1" si="246"/>
        <v>12.5</v>
      </c>
      <c r="AI347" s="345">
        <f t="shared" ca="1" si="246"/>
        <v>13.75</v>
      </c>
      <c r="AJ347" s="345">
        <f t="shared" ca="1" si="246"/>
        <v>15</v>
      </c>
      <c r="AK347" s="345">
        <f t="shared" ca="1" si="246"/>
        <v>16.25</v>
      </c>
      <c r="AL347" s="345">
        <f t="shared" ca="1" si="246"/>
        <v>17.5</v>
      </c>
      <c r="AM347" s="345">
        <f t="shared" ca="1" si="246"/>
        <v>18.75</v>
      </c>
      <c r="AN347" s="345">
        <f t="shared" ca="1" si="246"/>
        <v>20</v>
      </c>
      <c r="AO347" s="345">
        <f t="shared" ca="1" si="246"/>
        <v>21.25</v>
      </c>
      <c r="AP347" s="345">
        <f t="shared" ca="1" si="246"/>
        <v>22.5</v>
      </c>
      <c r="AQ347" s="345">
        <f t="shared" ca="1" si="246"/>
        <v>23.75</v>
      </c>
      <c r="AR347" s="345">
        <f t="shared" ca="1" si="246"/>
        <v>25</v>
      </c>
      <c r="AS347" s="345">
        <f t="shared" ca="1" si="246"/>
        <v>26.666666666666668</v>
      </c>
      <c r="AT347" s="345">
        <f t="shared" ca="1" si="246"/>
        <v>28.333333333333336</v>
      </c>
      <c r="AU347" s="345">
        <f t="shared" ca="1" si="246"/>
        <v>30.000000000000004</v>
      </c>
      <c r="AV347" s="345">
        <f t="shared" ca="1" si="246"/>
        <v>31.666666666666671</v>
      </c>
      <c r="AW347" s="345">
        <f t="shared" ca="1" si="246"/>
        <v>33.333333333333336</v>
      </c>
      <c r="AX347" s="345">
        <f t="shared" ca="1" si="246"/>
        <v>35</v>
      </c>
      <c r="AY347" s="345">
        <f t="shared" ref="AY347:CD347" ca="1" si="247">+AX347+OFFSET(AY346, 0,- MIN($H344, COLUMN(AY346)-COLUMN($Q$1))+1)</f>
        <v>36.666666666666664</v>
      </c>
      <c r="AZ347" s="345">
        <f t="shared" ca="1" si="247"/>
        <v>38.333333333333329</v>
      </c>
      <c r="BA347" s="345">
        <f t="shared" ca="1" si="247"/>
        <v>39.999999999999993</v>
      </c>
      <c r="BB347" s="345">
        <f t="shared" ca="1" si="247"/>
        <v>41.666666666666657</v>
      </c>
      <c r="BC347" s="345">
        <f t="shared" ca="1" si="247"/>
        <v>43.333333333333321</v>
      </c>
      <c r="BD347" s="345">
        <f t="shared" ca="1" si="247"/>
        <v>44.999999999999986</v>
      </c>
      <c r="BE347" s="345">
        <f t="shared" ca="1" si="247"/>
        <v>47.083333333333321</v>
      </c>
      <c r="BF347" s="345">
        <f t="shared" ca="1" si="247"/>
        <v>49.166666666666657</v>
      </c>
      <c r="BG347" s="345">
        <f t="shared" ca="1" si="247"/>
        <v>51.249999999999993</v>
      </c>
      <c r="BH347" s="345">
        <f t="shared" ca="1" si="247"/>
        <v>53.333333333333329</v>
      </c>
      <c r="BI347" s="345">
        <f t="shared" ca="1" si="247"/>
        <v>55.416666666666664</v>
      </c>
      <c r="BJ347" s="345">
        <f t="shared" ca="1" si="247"/>
        <v>57.5</v>
      </c>
      <c r="BK347" s="345">
        <f t="shared" ca="1" si="247"/>
        <v>59.583333333333336</v>
      </c>
      <c r="BL347" s="345">
        <f t="shared" ca="1" si="247"/>
        <v>61.666666666666671</v>
      </c>
      <c r="BM347" s="345">
        <f t="shared" ca="1" si="247"/>
        <v>63.750000000000007</v>
      </c>
      <c r="BN347" s="345">
        <f t="shared" ca="1" si="247"/>
        <v>65.833333333333343</v>
      </c>
      <c r="BO347" s="345">
        <f t="shared" ca="1" si="247"/>
        <v>67.916666666666671</v>
      </c>
      <c r="BP347" s="345">
        <f t="shared" ca="1" si="247"/>
        <v>70</v>
      </c>
      <c r="BQ347" s="345">
        <f t="shared" ca="1" si="247"/>
        <v>72.5</v>
      </c>
      <c r="BR347" s="345">
        <f t="shared" ca="1" si="247"/>
        <v>75</v>
      </c>
      <c r="BS347" s="345">
        <f t="shared" ca="1" si="247"/>
        <v>77.5</v>
      </c>
      <c r="BT347" s="345">
        <f t="shared" ca="1" si="247"/>
        <v>80</v>
      </c>
      <c r="BU347" s="345">
        <f t="shared" ca="1" si="247"/>
        <v>82.5</v>
      </c>
      <c r="BV347" s="345">
        <f t="shared" ca="1" si="247"/>
        <v>85</v>
      </c>
      <c r="BW347" s="345">
        <f t="shared" ca="1" si="247"/>
        <v>87.5</v>
      </c>
      <c r="BX347" s="345">
        <f t="shared" ca="1" si="247"/>
        <v>90</v>
      </c>
      <c r="BY347" s="345">
        <f t="shared" ca="1" si="247"/>
        <v>92.5</v>
      </c>
      <c r="BZ347" s="345">
        <f t="shared" ca="1" si="247"/>
        <v>95</v>
      </c>
      <c r="CA347" s="345">
        <f t="shared" ca="1" si="247"/>
        <v>97.5</v>
      </c>
      <c r="CB347" s="345">
        <f t="shared" ca="1" si="247"/>
        <v>100</v>
      </c>
      <c r="CC347" s="345">
        <f t="shared" ca="1" si="247"/>
        <v>102.91666666666667</v>
      </c>
      <c r="CD347" s="345">
        <f t="shared" ca="1" si="247"/>
        <v>105.83333333333334</v>
      </c>
      <c r="CE347" s="345">
        <f t="shared" ref="CE347:DJ347" ca="1" si="248">+CD347+OFFSET(CE346, 0,- MIN($H344, COLUMN(CE346)-COLUMN($Q$1))+1)</f>
        <v>108.75000000000001</v>
      </c>
      <c r="CF347" s="345">
        <f t="shared" ca="1" si="248"/>
        <v>111.66666666666669</v>
      </c>
      <c r="CG347" s="345">
        <f t="shared" ca="1" si="248"/>
        <v>114.58333333333336</v>
      </c>
      <c r="CH347" s="345">
        <f t="shared" ca="1" si="248"/>
        <v>117.50000000000003</v>
      </c>
      <c r="CI347" s="345">
        <f t="shared" ca="1" si="248"/>
        <v>120.4166666666667</v>
      </c>
      <c r="CJ347" s="345">
        <f t="shared" ca="1" si="248"/>
        <v>123.33333333333337</v>
      </c>
      <c r="CK347" s="345">
        <f t="shared" ca="1" si="248"/>
        <v>126.25000000000004</v>
      </c>
      <c r="CL347" s="345">
        <f t="shared" ca="1" si="248"/>
        <v>129.16666666666671</v>
      </c>
      <c r="CM347" s="345">
        <f t="shared" ca="1" si="248"/>
        <v>132.08333333333337</v>
      </c>
      <c r="CN347" s="345">
        <f t="shared" ca="1" si="248"/>
        <v>135.00000000000003</v>
      </c>
      <c r="CO347" s="345">
        <f t="shared" ca="1" si="248"/>
        <v>135.00000000000003</v>
      </c>
      <c r="CP347" s="345">
        <f t="shared" ca="1" si="248"/>
        <v>135.00000000000003</v>
      </c>
      <c r="CQ347" s="345" t="e">
        <f t="shared" ca="1" si="248"/>
        <v>#N/A</v>
      </c>
      <c r="CR347" s="345" t="e">
        <f t="shared" ca="1" si="248"/>
        <v>#N/A</v>
      </c>
      <c r="CS347" s="345" t="e">
        <f t="shared" ca="1" si="248"/>
        <v>#N/A</v>
      </c>
      <c r="CT347" s="345" t="e">
        <f t="shared" ca="1" si="248"/>
        <v>#N/A</v>
      </c>
      <c r="CU347" s="345" t="e">
        <f t="shared" ca="1" si="248"/>
        <v>#N/A</v>
      </c>
      <c r="CV347" s="345" t="e">
        <f t="shared" ca="1" si="248"/>
        <v>#N/A</v>
      </c>
      <c r="CW347" s="345" t="e">
        <f t="shared" ca="1" si="248"/>
        <v>#N/A</v>
      </c>
      <c r="CX347" s="345" t="e">
        <f t="shared" ca="1" si="248"/>
        <v>#N/A</v>
      </c>
      <c r="CY347" s="345" t="e">
        <f t="shared" ca="1" si="248"/>
        <v>#N/A</v>
      </c>
      <c r="CZ347" s="345" t="e">
        <f t="shared" ca="1" si="248"/>
        <v>#N/A</v>
      </c>
      <c r="DA347" s="345" t="e">
        <f t="shared" ca="1" si="248"/>
        <v>#N/A</v>
      </c>
      <c r="DB347" s="345" t="e">
        <f t="shared" ca="1" si="248"/>
        <v>#N/A</v>
      </c>
      <c r="DC347" s="345" t="e">
        <f t="shared" ca="1" si="248"/>
        <v>#N/A</v>
      </c>
      <c r="DD347" s="345" t="e">
        <f t="shared" ca="1" si="248"/>
        <v>#N/A</v>
      </c>
      <c r="DE347" s="345" t="e">
        <f t="shared" ca="1" si="248"/>
        <v>#N/A</v>
      </c>
      <c r="DF347" s="345" t="e">
        <f t="shared" ca="1" si="248"/>
        <v>#N/A</v>
      </c>
      <c r="DG347" s="345" t="e">
        <f t="shared" ca="1" si="248"/>
        <v>#N/A</v>
      </c>
      <c r="DH347" s="345" t="e">
        <f t="shared" ca="1" si="248"/>
        <v>#N/A</v>
      </c>
      <c r="DI347" s="345" t="e">
        <f t="shared" ca="1" si="248"/>
        <v>#N/A</v>
      </c>
      <c r="DJ347" s="345" t="e">
        <f t="shared" ca="1" si="248"/>
        <v>#N/A</v>
      </c>
      <c r="DK347" s="345" t="e">
        <f t="shared" ref="DK347:EP347" ca="1" si="249">+DJ347+OFFSET(DK346, 0,- MIN($H344, COLUMN(DK346)-COLUMN($Q$1))+1)</f>
        <v>#N/A</v>
      </c>
      <c r="DL347" s="345" t="e">
        <f t="shared" ca="1" si="249"/>
        <v>#N/A</v>
      </c>
    </row>
    <row r="348" spans="1:116" x14ac:dyDescent="0.4">
      <c r="B348" t="s">
        <v>332</v>
      </c>
      <c r="D348" t="s">
        <v>816</v>
      </c>
      <c r="E348" s="8" t="str">
        <f t="shared" si="244"/>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816</v>
      </c>
      <c r="E349" s="8" t="str">
        <f t="shared" si="244"/>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816</v>
      </c>
      <c r="E350" s="8" t="str">
        <f t="shared" si="244"/>
        <v>350 LAGVOL-EV</v>
      </c>
      <c r="G350" s="136" t="s">
        <v>333</v>
      </c>
      <c r="H350" s="31"/>
      <c r="I350" s="73"/>
      <c r="J350" s="73"/>
      <c r="K350" s="39"/>
      <c r="L350" s="39"/>
      <c r="M350" s="39"/>
      <c r="N350" s="39"/>
      <c r="O350" s="39"/>
      <c r="P350" s="39"/>
      <c r="R350" s="38"/>
      <c r="S350" s="203" t="str">
        <f t="shared" ref="S350:AX350" si="250">ADDRESS(ROW(S347),COLUMN(S347),2)</f>
        <v>S$347</v>
      </c>
      <c r="T350" s="203" t="str">
        <f t="shared" si="250"/>
        <v>T$347</v>
      </c>
      <c r="U350" s="203" t="str">
        <f t="shared" si="250"/>
        <v>U$347</v>
      </c>
      <c r="V350" s="203" t="str">
        <f t="shared" si="250"/>
        <v>V$347</v>
      </c>
      <c r="W350" s="203" t="str">
        <f t="shared" si="250"/>
        <v>W$347</v>
      </c>
      <c r="X350" s="203" t="str">
        <f t="shared" si="250"/>
        <v>X$347</v>
      </c>
      <c r="Y350" s="203" t="str">
        <f t="shared" si="250"/>
        <v>Y$347</v>
      </c>
      <c r="Z350" s="203" t="str">
        <f t="shared" si="250"/>
        <v>Z$347</v>
      </c>
      <c r="AA350" s="203" t="str">
        <f t="shared" si="250"/>
        <v>AA$347</v>
      </c>
      <c r="AB350" s="203" t="str">
        <f t="shared" si="250"/>
        <v>AB$347</v>
      </c>
      <c r="AC350" s="203" t="str">
        <f t="shared" si="250"/>
        <v>AC$347</v>
      </c>
      <c r="AD350" s="203" t="str">
        <f t="shared" si="250"/>
        <v>AD$347</v>
      </c>
      <c r="AE350" s="203" t="str">
        <f t="shared" si="250"/>
        <v>AE$347</v>
      </c>
      <c r="AF350" s="203" t="str">
        <f t="shared" si="250"/>
        <v>AF$347</v>
      </c>
      <c r="AG350" s="203" t="str">
        <f t="shared" si="250"/>
        <v>AG$347</v>
      </c>
      <c r="AH350" s="203" t="str">
        <f t="shared" si="250"/>
        <v>AH$347</v>
      </c>
      <c r="AI350" s="203" t="str">
        <f t="shared" si="250"/>
        <v>AI$347</v>
      </c>
      <c r="AJ350" s="203" t="str">
        <f t="shared" si="250"/>
        <v>AJ$347</v>
      </c>
      <c r="AK350" s="203" t="str">
        <f t="shared" si="250"/>
        <v>AK$347</v>
      </c>
      <c r="AL350" s="203" t="str">
        <f t="shared" si="250"/>
        <v>AL$347</v>
      </c>
      <c r="AM350" s="203" t="str">
        <f t="shared" si="250"/>
        <v>AM$347</v>
      </c>
      <c r="AN350" s="203" t="str">
        <f t="shared" si="250"/>
        <v>AN$347</v>
      </c>
      <c r="AO350" s="203" t="str">
        <f t="shared" si="250"/>
        <v>AO$347</v>
      </c>
      <c r="AP350" s="203" t="str">
        <f t="shared" si="250"/>
        <v>AP$347</v>
      </c>
      <c r="AQ350" s="203" t="str">
        <f t="shared" si="250"/>
        <v>AQ$347</v>
      </c>
      <c r="AR350" s="203" t="str">
        <f t="shared" si="250"/>
        <v>AR$347</v>
      </c>
      <c r="AS350" s="203" t="str">
        <f t="shared" si="250"/>
        <v>AS$347</v>
      </c>
      <c r="AT350" s="203" t="str">
        <f t="shared" si="250"/>
        <v>AT$347</v>
      </c>
      <c r="AU350" s="203" t="str">
        <f t="shared" si="250"/>
        <v>AU$347</v>
      </c>
      <c r="AV350" s="203" t="str">
        <f t="shared" si="250"/>
        <v>AV$347</v>
      </c>
      <c r="AW350" s="203" t="str">
        <f t="shared" si="250"/>
        <v>AW$347</v>
      </c>
      <c r="AX350" s="203" t="str">
        <f t="shared" si="250"/>
        <v>AX$347</v>
      </c>
      <c r="AY350" s="203" t="str">
        <f t="shared" ref="AY350:CD350" si="251">ADDRESS(ROW(AY347),COLUMN(AY347),2)</f>
        <v>AY$347</v>
      </c>
      <c r="AZ350" s="203" t="str">
        <f t="shared" si="251"/>
        <v>AZ$347</v>
      </c>
      <c r="BA350" s="203" t="str">
        <f t="shared" si="251"/>
        <v>BA$347</v>
      </c>
      <c r="BB350" s="203" t="str">
        <f t="shared" si="251"/>
        <v>BB$347</v>
      </c>
      <c r="BC350" s="203" t="str">
        <f t="shared" si="251"/>
        <v>BC$347</v>
      </c>
      <c r="BD350" s="203" t="str">
        <f t="shared" si="251"/>
        <v>BD$347</v>
      </c>
      <c r="BE350" s="203" t="str">
        <f t="shared" si="251"/>
        <v>BE$347</v>
      </c>
      <c r="BF350" s="203" t="str">
        <f t="shared" si="251"/>
        <v>BF$347</v>
      </c>
      <c r="BG350" s="203" t="str">
        <f t="shared" si="251"/>
        <v>BG$347</v>
      </c>
      <c r="BH350" s="203" t="str">
        <f t="shared" si="251"/>
        <v>BH$347</v>
      </c>
      <c r="BI350" s="203" t="str">
        <f t="shared" si="251"/>
        <v>BI$347</v>
      </c>
      <c r="BJ350" s="203" t="str">
        <f t="shared" si="251"/>
        <v>BJ$347</v>
      </c>
      <c r="BK350" s="203" t="str">
        <f t="shared" si="251"/>
        <v>BK$347</v>
      </c>
      <c r="BL350" s="203" t="str">
        <f t="shared" si="251"/>
        <v>BL$347</v>
      </c>
      <c r="BM350" s="203" t="str">
        <f t="shared" si="251"/>
        <v>BM$347</v>
      </c>
      <c r="BN350" s="203" t="str">
        <f t="shared" si="251"/>
        <v>BN$347</v>
      </c>
      <c r="BO350" s="203" t="str">
        <f t="shared" si="251"/>
        <v>BO$347</v>
      </c>
      <c r="BP350" s="203" t="str">
        <f t="shared" si="251"/>
        <v>BP$347</v>
      </c>
      <c r="BQ350" s="203" t="str">
        <f t="shared" si="251"/>
        <v>BQ$347</v>
      </c>
      <c r="BR350" s="203" t="str">
        <f t="shared" si="251"/>
        <v>BR$347</v>
      </c>
      <c r="BS350" s="203" t="str">
        <f t="shared" si="251"/>
        <v>BS$347</v>
      </c>
      <c r="BT350" s="203" t="str">
        <f t="shared" si="251"/>
        <v>BT$347</v>
      </c>
      <c r="BU350" s="203" t="str">
        <f t="shared" si="251"/>
        <v>BU$347</v>
      </c>
      <c r="BV350" s="203" t="str">
        <f t="shared" si="251"/>
        <v>BV$347</v>
      </c>
      <c r="BW350" s="203" t="str">
        <f t="shared" si="251"/>
        <v>BW$347</v>
      </c>
      <c r="BX350" s="203" t="str">
        <f t="shared" si="251"/>
        <v>BX$347</v>
      </c>
      <c r="BY350" s="203" t="str">
        <f t="shared" si="251"/>
        <v>BY$347</v>
      </c>
      <c r="BZ350" s="203" t="str">
        <f t="shared" si="251"/>
        <v>BZ$347</v>
      </c>
      <c r="CA350" s="203" t="str">
        <f t="shared" si="251"/>
        <v>CA$347</v>
      </c>
      <c r="CB350" s="203" t="str">
        <f t="shared" si="251"/>
        <v>CB$347</v>
      </c>
      <c r="CC350" s="203" t="str">
        <f t="shared" si="251"/>
        <v>CC$347</v>
      </c>
      <c r="CD350" s="203" t="str">
        <f t="shared" si="251"/>
        <v>CD$347</v>
      </c>
      <c r="CE350" s="203" t="str">
        <f t="shared" ref="CE350:CL350" si="252">ADDRESS(ROW(CE347),COLUMN(CE347),2)</f>
        <v>CE$347</v>
      </c>
      <c r="CF350" s="203" t="str">
        <f t="shared" si="252"/>
        <v>CF$347</v>
      </c>
      <c r="CG350" s="203" t="str">
        <f t="shared" si="252"/>
        <v>CG$347</v>
      </c>
      <c r="CH350" s="203" t="str">
        <f t="shared" si="252"/>
        <v>CH$347</v>
      </c>
      <c r="CI350" s="203" t="str">
        <f t="shared" si="252"/>
        <v>CI$347</v>
      </c>
      <c r="CJ350" s="203" t="str">
        <f t="shared" si="252"/>
        <v>CJ$347</v>
      </c>
      <c r="CK350" s="203" t="str">
        <f t="shared" si="252"/>
        <v>CK$347</v>
      </c>
      <c r="CL350" s="203" t="str">
        <f t="shared" si="252"/>
        <v>CL$347</v>
      </c>
      <c r="CN350" s="73"/>
      <c r="CO350" s="203" t="str">
        <f t="shared" ref="CO350:DL350" si="253">ADDRESS(ROW(CO347),COLUMN(CO347),2)</f>
        <v>CO$347</v>
      </c>
      <c r="CP350" s="203" t="str">
        <f t="shared" si="253"/>
        <v>CP$347</v>
      </c>
      <c r="CQ350" s="203" t="str">
        <f t="shared" si="253"/>
        <v>CQ$347</v>
      </c>
      <c r="CR350" s="203" t="str">
        <f t="shared" si="253"/>
        <v>CR$347</v>
      </c>
      <c r="CS350" s="203" t="str">
        <f t="shared" si="253"/>
        <v>CS$347</v>
      </c>
      <c r="CT350" s="203" t="str">
        <f t="shared" si="253"/>
        <v>CT$347</v>
      </c>
      <c r="CU350" s="203" t="str">
        <f t="shared" si="253"/>
        <v>CU$347</v>
      </c>
      <c r="CV350" s="203" t="str">
        <f t="shared" si="253"/>
        <v>CV$347</v>
      </c>
      <c r="CW350" s="203" t="str">
        <f t="shared" si="253"/>
        <v>CW$347</v>
      </c>
      <c r="CX350" s="203" t="str">
        <f t="shared" si="253"/>
        <v>CX$347</v>
      </c>
      <c r="CY350" s="203" t="str">
        <f t="shared" si="253"/>
        <v>CY$347</v>
      </c>
      <c r="CZ350" s="203" t="str">
        <f t="shared" si="253"/>
        <v>CZ$347</v>
      </c>
      <c r="DA350" s="203" t="str">
        <f t="shared" si="253"/>
        <v>DA$347</v>
      </c>
      <c r="DB350" s="203" t="str">
        <f t="shared" si="253"/>
        <v>DB$347</v>
      </c>
      <c r="DC350" s="203" t="str">
        <f t="shared" si="253"/>
        <v>DC$347</v>
      </c>
      <c r="DD350" s="203" t="str">
        <f t="shared" si="253"/>
        <v>DD$347</v>
      </c>
      <c r="DE350" s="203" t="str">
        <f t="shared" si="253"/>
        <v>DE$347</v>
      </c>
      <c r="DF350" s="203" t="str">
        <f t="shared" si="253"/>
        <v>DF$347</v>
      </c>
      <c r="DG350" s="203" t="str">
        <f t="shared" si="253"/>
        <v>DG$347</v>
      </c>
      <c r="DH350" s="203" t="str">
        <f t="shared" si="253"/>
        <v>DH$347</v>
      </c>
      <c r="DI350" s="203" t="str">
        <f t="shared" si="253"/>
        <v>DI$347</v>
      </c>
      <c r="DJ350" s="203" t="str">
        <f t="shared" si="253"/>
        <v>DJ$347</v>
      </c>
      <c r="DK350" s="203" t="str">
        <f t="shared" si="253"/>
        <v>DK$347</v>
      </c>
      <c r="DL350" s="203" t="str">
        <f t="shared" si="253"/>
        <v>DL$347</v>
      </c>
    </row>
    <row r="351" spans="1:116" x14ac:dyDescent="0.4">
      <c r="B351" t="s">
        <v>332</v>
      </c>
      <c r="D351" t="s">
        <v>816</v>
      </c>
      <c r="E351" s="8" t="str">
        <f t="shared" si="244"/>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816</v>
      </c>
      <c r="E352" s="8" t="str">
        <f t="shared" si="244"/>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816</v>
      </c>
      <c r="E353" s="8" t="str">
        <f t="shared" si="244"/>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816</v>
      </c>
      <c r="E354" s="8" t="str">
        <f t="shared" si="244"/>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174"/>
      <c r="E378" s="8"/>
      <c r="G378" s="175" t="s">
        <v>490</v>
      </c>
      <c r="H378" s="174"/>
      <c r="I378" s="176"/>
      <c r="J378" s="176"/>
      <c r="K378" s="197"/>
      <c r="L378" s="197"/>
      <c r="M378" s="197"/>
      <c r="N378" s="197"/>
      <c r="O378" s="197"/>
      <c r="P378" s="197"/>
      <c r="R378" s="198"/>
      <c r="S378" s="174"/>
      <c r="T378" s="174"/>
      <c r="U378" s="174"/>
      <c r="V378" s="174"/>
      <c r="W378" s="174"/>
      <c r="X378" s="174"/>
      <c r="Y378" s="174"/>
      <c r="Z378" s="174"/>
      <c r="AA378" s="174"/>
      <c r="AB378" s="174"/>
      <c r="AC378" s="174"/>
      <c r="AD378" s="174"/>
      <c r="AE378" s="174"/>
      <c r="AF378" s="174"/>
      <c r="AG378" s="174"/>
      <c r="AH378" s="174"/>
      <c r="AI378" s="174"/>
      <c r="AJ378" s="174"/>
      <c r="AK378" s="174"/>
      <c r="AL378" s="174"/>
      <c r="AM378" s="174"/>
      <c r="AN378" s="174"/>
      <c r="AO378" s="174"/>
      <c r="AP378" s="174"/>
      <c r="AQ378" s="174"/>
      <c r="AR378" s="174"/>
      <c r="AS378" s="174"/>
      <c r="AT378" s="174"/>
      <c r="AU378" s="174"/>
      <c r="AV378" s="174"/>
      <c r="AW378" s="174"/>
      <c r="AX378" s="174"/>
      <c r="AY378" s="174"/>
      <c r="AZ378" s="174"/>
      <c r="BA378" s="174"/>
      <c r="BB378" s="174"/>
      <c r="BC378" s="174"/>
      <c r="BD378" s="174"/>
      <c r="BE378" s="174"/>
      <c r="BF378" s="174"/>
      <c r="BG378" s="174"/>
      <c r="BH378" s="174"/>
      <c r="BI378" s="174"/>
      <c r="BJ378" s="174"/>
      <c r="BK378" s="174"/>
      <c r="BL378" s="174"/>
      <c r="BM378" s="174"/>
      <c r="BN378" s="174"/>
      <c r="BO378" s="174"/>
      <c r="BP378" s="174"/>
      <c r="BQ378" s="174"/>
      <c r="BR378" s="174"/>
      <c r="BS378" s="174"/>
      <c r="BT378" s="174"/>
      <c r="BU378" s="174"/>
      <c r="BV378" s="174"/>
      <c r="BW378" s="174"/>
      <c r="BX378" s="174"/>
      <c r="BY378" s="174"/>
      <c r="BZ378" s="174"/>
      <c r="CA378" s="174"/>
      <c r="CB378" s="174"/>
      <c r="CC378" s="174"/>
      <c r="CD378" s="174"/>
      <c r="CE378" s="174"/>
      <c r="CF378" s="174"/>
      <c r="CG378" s="174"/>
      <c r="CH378" s="174"/>
      <c r="CI378" s="174"/>
      <c r="CJ378" s="174"/>
      <c r="CK378" s="174"/>
      <c r="CL378" s="174"/>
      <c r="CN378" s="176"/>
      <c r="CO378" s="174"/>
      <c r="CP378" s="174"/>
      <c r="CQ378" s="174"/>
      <c r="CR378" s="174"/>
      <c r="CS378" s="174"/>
      <c r="CT378" s="174"/>
      <c r="CU378" s="174"/>
      <c r="CV378" s="174"/>
      <c r="CW378" s="174"/>
      <c r="CX378" s="174"/>
      <c r="CY378" s="174"/>
      <c r="CZ378" s="174"/>
      <c r="DA378" s="174"/>
      <c r="DB378" s="174"/>
      <c r="DC378" s="174"/>
      <c r="DD378" s="174"/>
      <c r="DE378" s="174"/>
      <c r="DF378" s="174"/>
      <c r="DG378" s="174"/>
      <c r="DH378" s="174"/>
      <c r="DI378" s="174"/>
      <c r="DJ378" s="174"/>
      <c r="DK378" s="174"/>
      <c r="DL378" s="174"/>
    </row>
    <row r="379" spans="1:116" x14ac:dyDescent="0.4">
      <c r="A379" s="174"/>
      <c r="E379" s="8"/>
      <c r="G379" s="175" t="s">
        <v>492</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461</v>
      </c>
      <c r="H380" s="174"/>
      <c r="I380" s="176"/>
      <c r="J380" s="176"/>
      <c r="K380" s="197"/>
      <c r="L380" s="197"/>
      <c r="M380" s="197"/>
      <c r="N380" s="197"/>
      <c r="O380" s="197"/>
      <c r="P380" s="197"/>
      <c r="R380" s="198"/>
      <c r="S380" s="199" t="str">
        <f t="shared" ref="S380:AX380" si="254">S$20</f>
        <v>S$16</v>
      </c>
      <c r="T380" s="199" t="str">
        <f t="shared" si="254"/>
        <v>T$16</v>
      </c>
      <c r="U380" s="199" t="str">
        <f t="shared" si="254"/>
        <v>U$16</v>
      </c>
      <c r="V380" s="199" t="str">
        <f t="shared" si="254"/>
        <v>V$16</v>
      </c>
      <c r="W380" s="199" t="str">
        <f t="shared" si="254"/>
        <v>W$16</v>
      </c>
      <c r="X380" s="199" t="str">
        <f t="shared" si="254"/>
        <v>X$16</v>
      </c>
      <c r="Y380" s="199" t="str">
        <f t="shared" si="254"/>
        <v>Y$16</v>
      </c>
      <c r="Z380" s="199" t="str">
        <f t="shared" si="254"/>
        <v>Z$16</v>
      </c>
      <c r="AA380" s="199" t="str">
        <f t="shared" si="254"/>
        <v>AA$16</v>
      </c>
      <c r="AB380" s="199" t="str">
        <f t="shared" si="254"/>
        <v>AB$16</v>
      </c>
      <c r="AC380" s="199" t="str">
        <f t="shared" si="254"/>
        <v>AC$16</v>
      </c>
      <c r="AD380" s="199" t="str">
        <f t="shared" si="254"/>
        <v>AD$16</v>
      </c>
      <c r="AE380" s="199" t="str">
        <f t="shared" si="254"/>
        <v>AE$16</v>
      </c>
      <c r="AF380" s="199" t="str">
        <f t="shared" si="254"/>
        <v>AF$16</v>
      </c>
      <c r="AG380" s="199" t="str">
        <f t="shared" si="254"/>
        <v>AG$16</v>
      </c>
      <c r="AH380" s="199" t="str">
        <f t="shared" si="254"/>
        <v>AH$16</v>
      </c>
      <c r="AI380" s="199" t="str">
        <f t="shared" si="254"/>
        <v>AI$16</v>
      </c>
      <c r="AJ380" s="199" t="str">
        <f t="shared" si="254"/>
        <v>AJ$16</v>
      </c>
      <c r="AK380" s="199" t="str">
        <f t="shared" si="254"/>
        <v>AK$16</v>
      </c>
      <c r="AL380" s="199" t="str">
        <f t="shared" si="254"/>
        <v>AL$16</v>
      </c>
      <c r="AM380" s="199" t="str">
        <f t="shared" si="254"/>
        <v>AM$16</v>
      </c>
      <c r="AN380" s="199" t="str">
        <f t="shared" si="254"/>
        <v>AN$16</v>
      </c>
      <c r="AO380" s="199" t="str">
        <f t="shared" si="254"/>
        <v>AO$16</v>
      </c>
      <c r="AP380" s="199" t="str">
        <f t="shared" si="254"/>
        <v>AP$16</v>
      </c>
      <c r="AQ380" s="199" t="str">
        <f t="shared" si="254"/>
        <v>AQ$16</v>
      </c>
      <c r="AR380" s="199" t="str">
        <f t="shared" si="254"/>
        <v>AR$16</v>
      </c>
      <c r="AS380" s="199" t="str">
        <f t="shared" si="254"/>
        <v>AS$16</v>
      </c>
      <c r="AT380" s="199" t="str">
        <f t="shared" si="254"/>
        <v>AT$16</v>
      </c>
      <c r="AU380" s="199" t="str">
        <f t="shared" si="254"/>
        <v>AU$16</v>
      </c>
      <c r="AV380" s="199" t="str">
        <f t="shared" si="254"/>
        <v>AV$16</v>
      </c>
      <c r="AW380" s="199" t="str">
        <f t="shared" si="254"/>
        <v>AW$16</v>
      </c>
      <c r="AX380" s="199" t="str">
        <f t="shared" si="254"/>
        <v>AX$16</v>
      </c>
      <c r="AY380" s="199" t="str">
        <f t="shared" ref="AY380:CD380" si="255">AY$20</f>
        <v>AY$16</v>
      </c>
      <c r="AZ380" s="199" t="str">
        <f t="shared" si="255"/>
        <v>AZ$16</v>
      </c>
      <c r="BA380" s="199" t="str">
        <f t="shared" si="255"/>
        <v>BA$16</v>
      </c>
      <c r="BB380" s="199" t="str">
        <f t="shared" si="255"/>
        <v>BB$16</v>
      </c>
      <c r="BC380" s="199" t="str">
        <f t="shared" si="255"/>
        <v>BC$16</v>
      </c>
      <c r="BD380" s="199" t="str">
        <f t="shared" si="255"/>
        <v>BD$16</v>
      </c>
      <c r="BE380" s="199" t="str">
        <f t="shared" si="255"/>
        <v>BE$16</v>
      </c>
      <c r="BF380" s="199" t="str">
        <f t="shared" si="255"/>
        <v>BF$16</v>
      </c>
      <c r="BG380" s="199" t="str">
        <f t="shared" si="255"/>
        <v>BG$16</v>
      </c>
      <c r="BH380" s="199" t="str">
        <f t="shared" si="255"/>
        <v>BH$16</v>
      </c>
      <c r="BI380" s="199" t="str">
        <f t="shared" si="255"/>
        <v>BI$16</v>
      </c>
      <c r="BJ380" s="199" t="str">
        <f t="shared" si="255"/>
        <v>BJ$16</v>
      </c>
      <c r="BK380" s="199" t="str">
        <f t="shared" si="255"/>
        <v>BK$16</v>
      </c>
      <c r="BL380" s="199" t="str">
        <f t="shared" si="255"/>
        <v>BL$16</v>
      </c>
      <c r="BM380" s="199" t="str">
        <f t="shared" si="255"/>
        <v>BM$16</v>
      </c>
      <c r="BN380" s="199" t="str">
        <f t="shared" si="255"/>
        <v>BN$16</v>
      </c>
      <c r="BO380" s="199" t="str">
        <f t="shared" si="255"/>
        <v>BO$16</v>
      </c>
      <c r="BP380" s="199" t="str">
        <f t="shared" si="255"/>
        <v>BP$16</v>
      </c>
      <c r="BQ380" s="199" t="str">
        <f t="shared" si="255"/>
        <v>BQ$16</v>
      </c>
      <c r="BR380" s="199" t="str">
        <f t="shared" si="255"/>
        <v>BR$16</v>
      </c>
      <c r="BS380" s="199" t="str">
        <f t="shared" si="255"/>
        <v>BS$16</v>
      </c>
      <c r="BT380" s="199" t="str">
        <f t="shared" si="255"/>
        <v>BT$16</v>
      </c>
      <c r="BU380" s="199" t="str">
        <f t="shared" si="255"/>
        <v>BU$16</v>
      </c>
      <c r="BV380" s="199" t="str">
        <f t="shared" si="255"/>
        <v>BV$16</v>
      </c>
      <c r="BW380" s="199" t="str">
        <f t="shared" si="255"/>
        <v>BW$16</v>
      </c>
      <c r="BX380" s="199" t="str">
        <f t="shared" si="255"/>
        <v>BX$16</v>
      </c>
      <c r="BY380" s="199" t="str">
        <f t="shared" si="255"/>
        <v>BY$16</v>
      </c>
      <c r="BZ380" s="199" t="str">
        <f t="shared" si="255"/>
        <v>BZ$16</v>
      </c>
      <c r="CA380" s="199" t="str">
        <f t="shared" si="255"/>
        <v>CA$16</v>
      </c>
      <c r="CB380" s="199" t="str">
        <f t="shared" si="255"/>
        <v>CB$16</v>
      </c>
      <c r="CC380" s="199" t="str">
        <f t="shared" si="255"/>
        <v>CC$16</v>
      </c>
      <c r="CD380" s="199" t="str">
        <f t="shared" si="255"/>
        <v>CD$16</v>
      </c>
      <c r="CE380" s="199" t="str">
        <f t="shared" ref="CE380:CL380" si="256">CE$20</f>
        <v>CE$16</v>
      </c>
      <c r="CF380" s="199" t="str">
        <f t="shared" si="256"/>
        <v>CF$16</v>
      </c>
      <c r="CG380" s="199" t="str">
        <f t="shared" si="256"/>
        <v>CG$16</v>
      </c>
      <c r="CH380" s="199" t="str">
        <f t="shared" si="256"/>
        <v>CH$16</v>
      </c>
      <c r="CI380" s="199" t="str">
        <f t="shared" si="256"/>
        <v>CI$16</v>
      </c>
      <c r="CJ380" s="199" t="str">
        <f t="shared" si="256"/>
        <v>CJ$16</v>
      </c>
      <c r="CK380" s="199" t="str">
        <f t="shared" si="256"/>
        <v>CK$16</v>
      </c>
      <c r="CL380" s="199" t="str">
        <f t="shared" si="256"/>
        <v>CL$16</v>
      </c>
      <c r="CN380" s="176"/>
      <c r="CO380" s="199" t="str">
        <f t="shared" ref="CO380:DL380" si="257">CO$20</f>
        <v>CO$16</v>
      </c>
      <c r="CP380" s="199" t="str">
        <f t="shared" si="257"/>
        <v>CP$16</v>
      </c>
      <c r="CQ380" s="199" t="str">
        <f t="shared" si="257"/>
        <v>CQ$16</v>
      </c>
      <c r="CR380" s="199" t="str">
        <f t="shared" si="257"/>
        <v>CR$16</v>
      </c>
      <c r="CS380" s="199" t="str">
        <f t="shared" si="257"/>
        <v>CS$16</v>
      </c>
      <c r="CT380" s="199" t="str">
        <f t="shared" si="257"/>
        <v>CT$16</v>
      </c>
      <c r="CU380" s="199" t="str">
        <f t="shared" si="257"/>
        <v>CU$16</v>
      </c>
      <c r="CV380" s="199" t="str">
        <f t="shared" si="257"/>
        <v>CV$16</v>
      </c>
      <c r="CW380" s="199" t="str">
        <f t="shared" si="257"/>
        <v>CW$16</v>
      </c>
      <c r="CX380" s="199" t="str">
        <f t="shared" si="257"/>
        <v>CX$16</v>
      </c>
      <c r="CY380" s="199" t="str">
        <f t="shared" si="257"/>
        <v>CY$16</v>
      </c>
      <c r="CZ380" s="199" t="str">
        <f t="shared" si="257"/>
        <v>CZ$16</v>
      </c>
      <c r="DA380" s="199" t="str">
        <f t="shared" si="257"/>
        <v>DA$16</v>
      </c>
      <c r="DB380" s="199" t="str">
        <f t="shared" si="257"/>
        <v>DB$16</v>
      </c>
      <c r="DC380" s="199" t="str">
        <f t="shared" si="257"/>
        <v>DC$16</v>
      </c>
      <c r="DD380" s="199" t="str">
        <f t="shared" si="257"/>
        <v>DD$16</v>
      </c>
      <c r="DE380" s="199" t="str">
        <f t="shared" si="257"/>
        <v>DE$16</v>
      </c>
      <c r="DF380" s="199" t="str">
        <f t="shared" si="257"/>
        <v>DF$16</v>
      </c>
      <c r="DG380" s="199" t="str">
        <f t="shared" si="257"/>
        <v>DG$16</v>
      </c>
      <c r="DH380" s="199" t="str">
        <f t="shared" si="257"/>
        <v>DH$16</v>
      </c>
      <c r="DI380" s="199" t="str">
        <f t="shared" si="257"/>
        <v>DI$16</v>
      </c>
      <c r="DJ380" s="199" t="str">
        <f t="shared" si="257"/>
        <v>DJ$16</v>
      </c>
      <c r="DK380" s="199" t="str">
        <f t="shared" si="257"/>
        <v>DK$16</v>
      </c>
      <c r="DL380" s="199" t="str">
        <f t="shared" si="257"/>
        <v>DL$16</v>
      </c>
    </row>
    <row r="381" spans="1:116" x14ac:dyDescent="0.4">
      <c r="A381" s="174"/>
      <c r="E381" s="8"/>
      <c r="G381" s="175" t="s">
        <v>462</v>
      </c>
      <c r="H381" s="200"/>
      <c r="I381" s="201"/>
      <c r="J381" s="201"/>
      <c r="K381" s="202"/>
      <c r="L381" s="202"/>
      <c r="M381" s="202"/>
      <c r="N381" s="202"/>
      <c r="O381" s="202"/>
      <c r="P381" s="202"/>
      <c r="R381" s="202"/>
      <c r="S381" s="199" t="str">
        <f t="shared" ref="S381:AX381" si="258">S$21</f>
        <v>S$17</v>
      </c>
      <c r="T381" s="199" t="str">
        <f t="shared" si="258"/>
        <v>T$17</v>
      </c>
      <c r="U381" s="199" t="str">
        <f t="shared" si="258"/>
        <v>U$17</v>
      </c>
      <c r="V381" s="199" t="str">
        <f t="shared" si="258"/>
        <v>V$17</v>
      </c>
      <c r="W381" s="199" t="str">
        <f t="shared" si="258"/>
        <v>W$17</v>
      </c>
      <c r="X381" s="199" t="str">
        <f t="shared" si="258"/>
        <v>X$17</v>
      </c>
      <c r="Y381" s="199" t="str">
        <f t="shared" si="258"/>
        <v>Y$17</v>
      </c>
      <c r="Z381" s="199" t="str">
        <f t="shared" si="258"/>
        <v>Z$17</v>
      </c>
      <c r="AA381" s="199" t="str">
        <f t="shared" si="258"/>
        <v>AA$17</v>
      </c>
      <c r="AB381" s="199" t="str">
        <f t="shared" si="258"/>
        <v>AB$17</v>
      </c>
      <c r="AC381" s="199" t="str">
        <f t="shared" si="258"/>
        <v>AC$17</v>
      </c>
      <c r="AD381" s="199" t="str">
        <f t="shared" si="258"/>
        <v>AD$17</v>
      </c>
      <c r="AE381" s="199" t="str">
        <f t="shared" si="258"/>
        <v>AE$17</v>
      </c>
      <c r="AF381" s="199" t="str">
        <f t="shared" si="258"/>
        <v>AF$17</v>
      </c>
      <c r="AG381" s="199" t="str">
        <f t="shared" si="258"/>
        <v>AG$17</v>
      </c>
      <c r="AH381" s="199" t="str">
        <f t="shared" si="258"/>
        <v>AH$17</v>
      </c>
      <c r="AI381" s="199" t="str">
        <f t="shared" si="258"/>
        <v>AI$17</v>
      </c>
      <c r="AJ381" s="199" t="str">
        <f t="shared" si="258"/>
        <v>AJ$17</v>
      </c>
      <c r="AK381" s="199" t="str">
        <f t="shared" si="258"/>
        <v>AK$17</v>
      </c>
      <c r="AL381" s="199" t="str">
        <f t="shared" si="258"/>
        <v>AL$17</v>
      </c>
      <c r="AM381" s="199" t="str">
        <f t="shared" si="258"/>
        <v>AM$17</v>
      </c>
      <c r="AN381" s="199" t="str">
        <f t="shared" si="258"/>
        <v>AN$17</v>
      </c>
      <c r="AO381" s="199" t="str">
        <f t="shared" si="258"/>
        <v>AO$17</v>
      </c>
      <c r="AP381" s="199" t="str">
        <f t="shared" si="258"/>
        <v>AP$17</v>
      </c>
      <c r="AQ381" s="199" t="str">
        <f t="shared" si="258"/>
        <v>AQ$17</v>
      </c>
      <c r="AR381" s="199" t="str">
        <f t="shared" si="258"/>
        <v>AR$17</v>
      </c>
      <c r="AS381" s="199" t="str">
        <f t="shared" si="258"/>
        <v>AS$17</v>
      </c>
      <c r="AT381" s="199" t="str">
        <f t="shared" si="258"/>
        <v>AT$17</v>
      </c>
      <c r="AU381" s="199" t="str">
        <f t="shared" si="258"/>
        <v>AU$17</v>
      </c>
      <c r="AV381" s="199" t="str">
        <f t="shared" si="258"/>
        <v>AV$17</v>
      </c>
      <c r="AW381" s="199" t="str">
        <f t="shared" si="258"/>
        <v>AW$17</v>
      </c>
      <c r="AX381" s="199" t="str">
        <f t="shared" si="258"/>
        <v>AX$17</v>
      </c>
      <c r="AY381" s="199" t="str">
        <f t="shared" ref="AY381:CD381" si="259">AY$21</f>
        <v>AY$17</v>
      </c>
      <c r="AZ381" s="199" t="str">
        <f t="shared" si="259"/>
        <v>AZ$17</v>
      </c>
      <c r="BA381" s="199" t="str">
        <f t="shared" si="259"/>
        <v>BA$17</v>
      </c>
      <c r="BB381" s="199" t="str">
        <f t="shared" si="259"/>
        <v>BB$17</v>
      </c>
      <c r="BC381" s="199" t="str">
        <f t="shared" si="259"/>
        <v>BC$17</v>
      </c>
      <c r="BD381" s="199" t="str">
        <f t="shared" si="259"/>
        <v>BD$17</v>
      </c>
      <c r="BE381" s="199" t="str">
        <f t="shared" si="259"/>
        <v>BE$17</v>
      </c>
      <c r="BF381" s="199" t="str">
        <f t="shared" si="259"/>
        <v>BF$17</v>
      </c>
      <c r="BG381" s="199" t="str">
        <f t="shared" si="259"/>
        <v>BG$17</v>
      </c>
      <c r="BH381" s="199" t="str">
        <f t="shared" si="259"/>
        <v>BH$17</v>
      </c>
      <c r="BI381" s="199" t="str">
        <f t="shared" si="259"/>
        <v>BI$17</v>
      </c>
      <c r="BJ381" s="199" t="str">
        <f t="shared" si="259"/>
        <v>BJ$17</v>
      </c>
      <c r="BK381" s="199" t="str">
        <f t="shared" si="259"/>
        <v>BK$17</v>
      </c>
      <c r="BL381" s="199" t="str">
        <f t="shared" si="259"/>
        <v>BL$17</v>
      </c>
      <c r="BM381" s="199" t="str">
        <f t="shared" si="259"/>
        <v>BM$17</v>
      </c>
      <c r="BN381" s="199" t="str">
        <f t="shared" si="259"/>
        <v>BN$17</v>
      </c>
      <c r="BO381" s="199" t="str">
        <f t="shared" si="259"/>
        <v>BO$17</v>
      </c>
      <c r="BP381" s="199" t="str">
        <f t="shared" si="259"/>
        <v>BP$17</v>
      </c>
      <c r="BQ381" s="199" t="str">
        <f t="shared" si="259"/>
        <v>BQ$17</v>
      </c>
      <c r="BR381" s="199" t="str">
        <f t="shared" si="259"/>
        <v>BR$17</v>
      </c>
      <c r="BS381" s="199" t="str">
        <f t="shared" si="259"/>
        <v>BS$17</v>
      </c>
      <c r="BT381" s="199" t="str">
        <f t="shared" si="259"/>
        <v>BT$17</v>
      </c>
      <c r="BU381" s="199" t="str">
        <f t="shared" si="259"/>
        <v>BU$17</v>
      </c>
      <c r="BV381" s="199" t="str">
        <f t="shared" si="259"/>
        <v>BV$17</v>
      </c>
      <c r="BW381" s="199" t="str">
        <f t="shared" si="259"/>
        <v>BW$17</v>
      </c>
      <c r="BX381" s="199" t="str">
        <f t="shared" si="259"/>
        <v>BX$17</v>
      </c>
      <c r="BY381" s="199" t="str">
        <f t="shared" si="259"/>
        <v>BY$17</v>
      </c>
      <c r="BZ381" s="199" t="str">
        <f t="shared" si="259"/>
        <v>BZ$17</v>
      </c>
      <c r="CA381" s="199" t="str">
        <f t="shared" si="259"/>
        <v>CA$17</v>
      </c>
      <c r="CB381" s="199" t="str">
        <f t="shared" si="259"/>
        <v>CB$17</v>
      </c>
      <c r="CC381" s="199" t="str">
        <f t="shared" si="259"/>
        <v>CC$17</v>
      </c>
      <c r="CD381" s="199" t="str">
        <f t="shared" si="259"/>
        <v>CD$17</v>
      </c>
      <c r="CE381" s="199" t="str">
        <f t="shared" ref="CE381:CL381" si="260">CE$21</f>
        <v>CE$17</v>
      </c>
      <c r="CF381" s="199" t="str">
        <f t="shared" si="260"/>
        <v>CF$17</v>
      </c>
      <c r="CG381" s="199" t="str">
        <f t="shared" si="260"/>
        <v>CG$17</v>
      </c>
      <c r="CH381" s="199" t="str">
        <f t="shared" si="260"/>
        <v>CH$17</v>
      </c>
      <c r="CI381" s="199" t="str">
        <f t="shared" si="260"/>
        <v>CI$17</v>
      </c>
      <c r="CJ381" s="199" t="str">
        <f t="shared" si="260"/>
        <v>CJ$17</v>
      </c>
      <c r="CK381" s="199" t="str">
        <f t="shared" si="260"/>
        <v>CK$17</v>
      </c>
      <c r="CL381" s="199" t="str">
        <f t="shared" si="260"/>
        <v>CL$17</v>
      </c>
      <c r="CN381" s="201"/>
      <c r="CO381" s="199" t="str">
        <f t="shared" ref="CO381:DL381" si="261">CO$21</f>
        <v>CO$17</v>
      </c>
      <c r="CP381" s="199" t="str">
        <f t="shared" si="261"/>
        <v>CP$17</v>
      </c>
      <c r="CQ381" s="199" t="str">
        <f t="shared" si="261"/>
        <v>CQ$17</v>
      </c>
      <c r="CR381" s="199" t="str">
        <f t="shared" si="261"/>
        <v>CR$17</v>
      </c>
      <c r="CS381" s="199" t="str">
        <f t="shared" si="261"/>
        <v>CS$17</v>
      </c>
      <c r="CT381" s="199" t="str">
        <f t="shared" si="261"/>
        <v>CT$17</v>
      </c>
      <c r="CU381" s="199" t="str">
        <f t="shared" si="261"/>
        <v>CU$17</v>
      </c>
      <c r="CV381" s="199" t="str">
        <f t="shared" si="261"/>
        <v>CV$17</v>
      </c>
      <c r="CW381" s="199" t="str">
        <f t="shared" si="261"/>
        <v>CW$17</v>
      </c>
      <c r="CX381" s="199" t="str">
        <f t="shared" si="261"/>
        <v>CX$17</v>
      </c>
      <c r="CY381" s="199" t="str">
        <f t="shared" si="261"/>
        <v>CY$17</v>
      </c>
      <c r="CZ381" s="199" t="str">
        <f t="shared" si="261"/>
        <v>CZ$17</v>
      </c>
      <c r="DA381" s="199" t="str">
        <f t="shared" si="261"/>
        <v>DA$17</v>
      </c>
      <c r="DB381" s="199" t="str">
        <f t="shared" si="261"/>
        <v>DB$17</v>
      </c>
      <c r="DC381" s="199" t="str">
        <f t="shared" si="261"/>
        <v>DC$17</v>
      </c>
      <c r="DD381" s="199" t="str">
        <f t="shared" si="261"/>
        <v>DD$17</v>
      </c>
      <c r="DE381" s="199" t="str">
        <f t="shared" si="261"/>
        <v>DE$17</v>
      </c>
      <c r="DF381" s="199" t="str">
        <f t="shared" si="261"/>
        <v>DF$17</v>
      </c>
      <c r="DG381" s="199" t="str">
        <f t="shared" si="261"/>
        <v>DG$17</v>
      </c>
      <c r="DH381" s="199" t="str">
        <f t="shared" si="261"/>
        <v>DH$17</v>
      </c>
      <c r="DI381" s="199" t="str">
        <f t="shared" si="261"/>
        <v>DI$17</v>
      </c>
      <c r="DJ381" s="199" t="str">
        <f t="shared" si="261"/>
        <v>DJ$17</v>
      </c>
      <c r="DK381" s="199" t="str">
        <f t="shared" si="261"/>
        <v>DK$17</v>
      </c>
      <c r="DL381" s="199" t="str">
        <f t="shared" si="261"/>
        <v>DL$17</v>
      </c>
    </row>
    <row r="382" spans="1:116" x14ac:dyDescent="0.4">
      <c r="A382" s="174"/>
      <c r="E382" s="8"/>
      <c r="G382" s="175" t="s">
        <v>491</v>
      </c>
      <c r="H382" s="200"/>
      <c r="I382" s="201"/>
      <c r="J382" s="201"/>
      <c r="K382" s="202"/>
      <c r="L382" s="202"/>
      <c r="M382" s="202"/>
      <c r="N382" s="202"/>
      <c r="O382" s="202"/>
      <c r="P382" s="202"/>
      <c r="R382" s="202"/>
      <c r="S382" s="190"/>
      <c r="T382" s="190"/>
      <c r="U382" s="190"/>
      <c r="V382" s="190"/>
      <c r="W382" s="190"/>
      <c r="X382" s="190"/>
      <c r="Y382" s="190"/>
      <c r="Z382" s="190"/>
      <c r="AA382" s="190"/>
      <c r="AB382" s="190"/>
      <c r="AC382" s="190"/>
      <c r="AD382" s="190"/>
      <c r="AE382" s="190"/>
      <c r="AF382" s="190"/>
      <c r="AG382" s="190"/>
      <c r="AH382" s="190"/>
      <c r="AI382" s="190"/>
      <c r="AJ382" s="190"/>
      <c r="AK382" s="190"/>
      <c r="AL382" s="190"/>
      <c r="AM382" s="190"/>
      <c r="AN382" s="190"/>
      <c r="AO382" s="190"/>
      <c r="AP382" s="190"/>
      <c r="AQ382" s="190"/>
      <c r="AR382" s="190"/>
      <c r="AS382" s="190"/>
      <c r="AT382" s="190"/>
      <c r="AU382" s="190"/>
      <c r="AV382" s="190"/>
      <c r="AW382" s="190"/>
      <c r="AX382" s="190"/>
      <c r="AY382" s="190"/>
      <c r="AZ382" s="190"/>
      <c r="BA382" s="190"/>
      <c r="BB382" s="190"/>
      <c r="BC382" s="190"/>
      <c r="BD382" s="190"/>
      <c r="BE382" s="190"/>
      <c r="BF382" s="190"/>
      <c r="BG382" s="190"/>
      <c r="BH382" s="190"/>
      <c r="BI382" s="190"/>
      <c r="BJ382" s="190"/>
      <c r="BK382" s="190"/>
      <c r="BL382" s="190"/>
      <c r="BM382" s="190"/>
      <c r="BN382" s="190"/>
      <c r="BO382" s="190"/>
      <c r="BP382" s="190"/>
      <c r="BQ382" s="190"/>
      <c r="BR382" s="190"/>
      <c r="BS382" s="190"/>
      <c r="BT382" s="190"/>
      <c r="BU382" s="190"/>
      <c r="BV382" s="190"/>
      <c r="BW382" s="190"/>
      <c r="BX382" s="190"/>
      <c r="BY382" s="190"/>
      <c r="BZ382" s="190"/>
      <c r="CA382" s="190"/>
      <c r="CB382" s="190"/>
      <c r="CC382" s="190"/>
      <c r="CD382" s="190"/>
      <c r="CE382" s="190"/>
      <c r="CF382" s="190"/>
      <c r="CG382" s="190"/>
      <c r="CH382" s="190"/>
      <c r="CI382" s="190"/>
      <c r="CJ382" s="190"/>
      <c r="CK382" s="190"/>
      <c r="CL382" s="190"/>
      <c r="CN382" s="201"/>
      <c r="CO382" s="190"/>
      <c r="CP382" s="190"/>
      <c r="CQ382" s="190"/>
      <c r="CR382" s="190"/>
      <c r="CS382" s="190"/>
      <c r="CT382" s="190"/>
      <c r="CU382" s="190"/>
      <c r="CV382" s="190"/>
      <c r="CW382" s="190"/>
      <c r="CX382" s="190"/>
      <c r="CY382" s="190"/>
      <c r="CZ382" s="190"/>
      <c r="DA382" s="190"/>
      <c r="DB382" s="190"/>
      <c r="DC382" s="190"/>
      <c r="DD382" s="190"/>
      <c r="DE382" s="190"/>
      <c r="DF382" s="190"/>
      <c r="DG382" s="190"/>
      <c r="DH382" s="190"/>
      <c r="DI382" s="190"/>
      <c r="DJ382" s="190"/>
      <c r="DK382" s="190"/>
      <c r="DL382" s="190"/>
    </row>
    <row r="383" spans="1:116" x14ac:dyDescent="0.4">
      <c r="A383" s="174"/>
      <c r="E383" s="8"/>
      <c r="G383" s="175" t="s">
        <v>505</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463</v>
      </c>
      <c r="H384" s="200"/>
      <c r="I384" s="201"/>
      <c r="J384" s="201"/>
      <c r="K384" s="202"/>
      <c r="L384" s="202"/>
      <c r="M384" s="202"/>
      <c r="N384" s="202"/>
      <c r="O384" s="202"/>
      <c r="P384" s="202"/>
      <c r="R384" s="202"/>
      <c r="S384" s="190" t="str">
        <f t="shared" ref="S384:AX384" si="262">S$22</f>
        <v>S$18</v>
      </c>
      <c r="T384" s="190" t="str">
        <f t="shared" si="262"/>
        <v>T$18</v>
      </c>
      <c r="U384" s="190" t="str">
        <f t="shared" si="262"/>
        <v>U$18</v>
      </c>
      <c r="V384" s="190" t="str">
        <f t="shared" si="262"/>
        <v>V$18</v>
      </c>
      <c r="W384" s="190" t="str">
        <f t="shared" si="262"/>
        <v>W$18</v>
      </c>
      <c r="X384" s="190" t="str">
        <f t="shared" si="262"/>
        <v>X$18</v>
      </c>
      <c r="Y384" s="190" t="str">
        <f t="shared" si="262"/>
        <v>Y$18</v>
      </c>
      <c r="Z384" s="190" t="str">
        <f t="shared" si="262"/>
        <v>Z$18</v>
      </c>
      <c r="AA384" s="190" t="str">
        <f t="shared" si="262"/>
        <v>AA$18</v>
      </c>
      <c r="AB384" s="190" t="str">
        <f t="shared" si="262"/>
        <v>AB$18</v>
      </c>
      <c r="AC384" s="190" t="str">
        <f t="shared" si="262"/>
        <v>AC$18</v>
      </c>
      <c r="AD384" s="190" t="str">
        <f t="shared" si="262"/>
        <v>AD$18</v>
      </c>
      <c r="AE384" s="190" t="str">
        <f t="shared" si="262"/>
        <v>AE$18</v>
      </c>
      <c r="AF384" s="190" t="str">
        <f t="shared" si="262"/>
        <v>AF$18</v>
      </c>
      <c r="AG384" s="190" t="str">
        <f t="shared" si="262"/>
        <v>AG$18</v>
      </c>
      <c r="AH384" s="190" t="str">
        <f t="shared" si="262"/>
        <v>AH$18</v>
      </c>
      <c r="AI384" s="190" t="str">
        <f t="shared" si="262"/>
        <v>AI$18</v>
      </c>
      <c r="AJ384" s="190" t="str">
        <f t="shared" si="262"/>
        <v>AJ$18</v>
      </c>
      <c r="AK384" s="190" t="str">
        <f t="shared" si="262"/>
        <v>AK$18</v>
      </c>
      <c r="AL384" s="190" t="str">
        <f t="shared" si="262"/>
        <v>AL$18</v>
      </c>
      <c r="AM384" s="190" t="str">
        <f t="shared" si="262"/>
        <v>AM$18</v>
      </c>
      <c r="AN384" s="190" t="str">
        <f t="shared" si="262"/>
        <v>AN$18</v>
      </c>
      <c r="AO384" s="190" t="str">
        <f t="shared" si="262"/>
        <v>AO$18</v>
      </c>
      <c r="AP384" s="190" t="str">
        <f t="shared" si="262"/>
        <v>AP$18</v>
      </c>
      <c r="AQ384" s="190" t="str">
        <f t="shared" si="262"/>
        <v>AQ$18</v>
      </c>
      <c r="AR384" s="190" t="str">
        <f t="shared" si="262"/>
        <v>AR$18</v>
      </c>
      <c r="AS384" s="190" t="str">
        <f t="shared" si="262"/>
        <v>AS$18</v>
      </c>
      <c r="AT384" s="190" t="str">
        <f t="shared" si="262"/>
        <v>AT$18</v>
      </c>
      <c r="AU384" s="190" t="str">
        <f t="shared" si="262"/>
        <v>AU$18</v>
      </c>
      <c r="AV384" s="190" t="str">
        <f t="shared" si="262"/>
        <v>AV$18</v>
      </c>
      <c r="AW384" s="190" t="str">
        <f t="shared" si="262"/>
        <v>AW$18</v>
      </c>
      <c r="AX384" s="190" t="str">
        <f t="shared" si="262"/>
        <v>AX$18</v>
      </c>
      <c r="AY384" s="190" t="str">
        <f t="shared" ref="AY384:CD384" si="263">AY$22</f>
        <v>AY$18</v>
      </c>
      <c r="AZ384" s="190" t="str">
        <f t="shared" si="263"/>
        <v>AZ$18</v>
      </c>
      <c r="BA384" s="190" t="str">
        <f t="shared" si="263"/>
        <v>BA$18</v>
      </c>
      <c r="BB384" s="190" t="str">
        <f t="shared" si="263"/>
        <v>BB$18</v>
      </c>
      <c r="BC384" s="190" t="str">
        <f t="shared" si="263"/>
        <v>BC$18</v>
      </c>
      <c r="BD384" s="190" t="str">
        <f t="shared" si="263"/>
        <v>BD$18</v>
      </c>
      <c r="BE384" s="190" t="str">
        <f t="shared" si="263"/>
        <v>BE$18</v>
      </c>
      <c r="BF384" s="190" t="str">
        <f t="shared" si="263"/>
        <v>BF$18</v>
      </c>
      <c r="BG384" s="190" t="str">
        <f t="shared" si="263"/>
        <v>BG$18</v>
      </c>
      <c r="BH384" s="190" t="str">
        <f t="shared" si="263"/>
        <v>BH$18</v>
      </c>
      <c r="BI384" s="190" t="str">
        <f t="shared" si="263"/>
        <v>BI$18</v>
      </c>
      <c r="BJ384" s="190" t="str">
        <f t="shared" si="263"/>
        <v>BJ$18</v>
      </c>
      <c r="BK384" s="190" t="str">
        <f t="shared" si="263"/>
        <v>BK$18</v>
      </c>
      <c r="BL384" s="190" t="str">
        <f t="shared" si="263"/>
        <v>BL$18</v>
      </c>
      <c r="BM384" s="190" t="str">
        <f t="shared" si="263"/>
        <v>BM$18</v>
      </c>
      <c r="BN384" s="190" t="str">
        <f t="shared" si="263"/>
        <v>BN$18</v>
      </c>
      <c r="BO384" s="190" t="str">
        <f t="shared" si="263"/>
        <v>BO$18</v>
      </c>
      <c r="BP384" s="190" t="str">
        <f t="shared" si="263"/>
        <v>BP$18</v>
      </c>
      <c r="BQ384" s="190" t="str">
        <f t="shared" si="263"/>
        <v>BQ$18</v>
      </c>
      <c r="BR384" s="190" t="str">
        <f t="shared" si="263"/>
        <v>BR$18</v>
      </c>
      <c r="BS384" s="190" t="str">
        <f t="shared" si="263"/>
        <v>BS$18</v>
      </c>
      <c r="BT384" s="190" t="str">
        <f t="shared" si="263"/>
        <v>BT$18</v>
      </c>
      <c r="BU384" s="190" t="str">
        <f t="shared" si="263"/>
        <v>BU$18</v>
      </c>
      <c r="BV384" s="190" t="str">
        <f t="shared" si="263"/>
        <v>BV$18</v>
      </c>
      <c r="BW384" s="190" t="str">
        <f t="shared" si="263"/>
        <v>BW$18</v>
      </c>
      <c r="BX384" s="190" t="str">
        <f t="shared" si="263"/>
        <v>BX$18</v>
      </c>
      <c r="BY384" s="190" t="str">
        <f t="shared" si="263"/>
        <v>BY$18</v>
      </c>
      <c r="BZ384" s="190" t="str">
        <f t="shared" si="263"/>
        <v>BZ$18</v>
      </c>
      <c r="CA384" s="190" t="str">
        <f t="shared" si="263"/>
        <v>CA$18</v>
      </c>
      <c r="CB384" s="190" t="str">
        <f t="shared" si="263"/>
        <v>CB$18</v>
      </c>
      <c r="CC384" s="190" t="str">
        <f t="shared" si="263"/>
        <v>CC$18</v>
      </c>
      <c r="CD384" s="190" t="str">
        <f t="shared" si="263"/>
        <v>CD$18</v>
      </c>
      <c r="CE384" s="190" t="str">
        <f t="shared" ref="CE384:CL384" si="264">CE$22</f>
        <v>CE$18</v>
      </c>
      <c r="CF384" s="190" t="str">
        <f t="shared" si="264"/>
        <v>CF$18</v>
      </c>
      <c r="CG384" s="190" t="str">
        <f t="shared" si="264"/>
        <v>CG$18</v>
      </c>
      <c r="CH384" s="190" t="str">
        <f t="shared" si="264"/>
        <v>CH$18</v>
      </c>
      <c r="CI384" s="190" t="str">
        <f t="shared" si="264"/>
        <v>CI$18</v>
      </c>
      <c r="CJ384" s="190" t="str">
        <f t="shared" si="264"/>
        <v>CJ$18</v>
      </c>
      <c r="CK384" s="190" t="str">
        <f t="shared" si="264"/>
        <v>CK$18</v>
      </c>
      <c r="CL384" s="190" t="str">
        <f t="shared" si="264"/>
        <v>CL$18</v>
      </c>
      <c r="CN384" s="201"/>
      <c r="CO384" s="190" t="str">
        <f t="shared" ref="CO384:DL384" si="265">CO$22</f>
        <v>CO$18</v>
      </c>
      <c r="CP384" s="190" t="str">
        <f t="shared" si="265"/>
        <v>CP$18</v>
      </c>
      <c r="CQ384" s="190" t="str">
        <f t="shared" si="265"/>
        <v>CQ$18</v>
      </c>
      <c r="CR384" s="190" t="str">
        <f t="shared" si="265"/>
        <v>CR$18</v>
      </c>
      <c r="CS384" s="190" t="str">
        <f t="shared" si="265"/>
        <v>CS$18</v>
      </c>
      <c r="CT384" s="190" t="str">
        <f t="shared" si="265"/>
        <v>CT$18</v>
      </c>
      <c r="CU384" s="190" t="str">
        <f t="shared" si="265"/>
        <v>CU$18</v>
      </c>
      <c r="CV384" s="190" t="str">
        <f t="shared" si="265"/>
        <v>CV$18</v>
      </c>
      <c r="CW384" s="190" t="str">
        <f t="shared" si="265"/>
        <v>CW$18</v>
      </c>
      <c r="CX384" s="190" t="str">
        <f t="shared" si="265"/>
        <v>CX$18</v>
      </c>
      <c r="CY384" s="190" t="str">
        <f t="shared" si="265"/>
        <v>CY$18</v>
      </c>
      <c r="CZ384" s="190" t="str">
        <f t="shared" si="265"/>
        <v>CZ$18</v>
      </c>
      <c r="DA384" s="190" t="str">
        <f t="shared" si="265"/>
        <v>DA$18</v>
      </c>
      <c r="DB384" s="190" t="str">
        <f t="shared" si="265"/>
        <v>DB$18</v>
      </c>
      <c r="DC384" s="190" t="str">
        <f t="shared" si="265"/>
        <v>DC$18</v>
      </c>
      <c r="DD384" s="190" t="str">
        <f t="shared" si="265"/>
        <v>DD$18</v>
      </c>
      <c r="DE384" s="190" t="str">
        <f t="shared" si="265"/>
        <v>DE$18</v>
      </c>
      <c r="DF384" s="190" t="str">
        <f t="shared" si="265"/>
        <v>DF$18</v>
      </c>
      <c r="DG384" s="190" t="str">
        <f t="shared" si="265"/>
        <v>DG$18</v>
      </c>
      <c r="DH384" s="190" t="str">
        <f t="shared" si="265"/>
        <v>DH$18</v>
      </c>
      <c r="DI384" s="190" t="str">
        <f t="shared" si="265"/>
        <v>DI$18</v>
      </c>
      <c r="DJ384" s="190" t="str">
        <f t="shared" si="265"/>
        <v>DJ$18</v>
      </c>
      <c r="DK384" s="190" t="str">
        <f t="shared" si="265"/>
        <v>DK$18</v>
      </c>
      <c r="DL384" s="190" t="str">
        <f t="shared" si="265"/>
        <v>DL$18</v>
      </c>
    </row>
    <row r="385" spans="1:116" x14ac:dyDescent="0.4">
      <c r="A385" s="174"/>
      <c r="E385" s="8"/>
      <c r="G385" s="175" t="s">
        <v>464</v>
      </c>
      <c r="H385" s="200"/>
      <c r="I385" s="201"/>
      <c r="J385" s="201"/>
      <c r="K385" s="202"/>
      <c r="L385" s="202"/>
      <c r="M385" s="202"/>
      <c r="N385" s="202"/>
      <c r="O385" s="202"/>
      <c r="P385" s="202"/>
      <c r="R385" s="202"/>
      <c r="S385" s="190" t="str">
        <f t="shared" ref="S385:AX385" si="266">S$23</f>
        <v>S$19</v>
      </c>
      <c r="T385" s="190" t="str">
        <f t="shared" si="266"/>
        <v>T$19</v>
      </c>
      <c r="U385" s="190" t="str">
        <f t="shared" si="266"/>
        <v>U$19</v>
      </c>
      <c r="V385" s="190" t="str">
        <f t="shared" si="266"/>
        <v>V$19</v>
      </c>
      <c r="W385" s="190" t="str">
        <f t="shared" si="266"/>
        <v>W$19</v>
      </c>
      <c r="X385" s="190" t="str">
        <f t="shared" si="266"/>
        <v>X$19</v>
      </c>
      <c r="Y385" s="190" t="str">
        <f t="shared" si="266"/>
        <v>Y$19</v>
      </c>
      <c r="Z385" s="190" t="str">
        <f t="shared" si="266"/>
        <v>Z$19</v>
      </c>
      <c r="AA385" s="190" t="str">
        <f t="shared" si="266"/>
        <v>AA$19</v>
      </c>
      <c r="AB385" s="190" t="str">
        <f t="shared" si="266"/>
        <v>AB$19</v>
      </c>
      <c r="AC385" s="190" t="str">
        <f t="shared" si="266"/>
        <v>AC$19</v>
      </c>
      <c r="AD385" s="190" t="str">
        <f t="shared" si="266"/>
        <v>AD$19</v>
      </c>
      <c r="AE385" s="190" t="str">
        <f t="shared" si="266"/>
        <v>AE$19</v>
      </c>
      <c r="AF385" s="190" t="str">
        <f t="shared" si="266"/>
        <v>AF$19</v>
      </c>
      <c r="AG385" s="190" t="str">
        <f t="shared" si="266"/>
        <v>AG$19</v>
      </c>
      <c r="AH385" s="190" t="str">
        <f t="shared" si="266"/>
        <v>AH$19</v>
      </c>
      <c r="AI385" s="190" t="str">
        <f t="shared" si="266"/>
        <v>AI$19</v>
      </c>
      <c r="AJ385" s="190" t="str">
        <f t="shared" si="266"/>
        <v>AJ$19</v>
      </c>
      <c r="AK385" s="190" t="str">
        <f t="shared" si="266"/>
        <v>AK$19</v>
      </c>
      <c r="AL385" s="190" t="str">
        <f t="shared" si="266"/>
        <v>AL$19</v>
      </c>
      <c r="AM385" s="190" t="str">
        <f t="shared" si="266"/>
        <v>AM$19</v>
      </c>
      <c r="AN385" s="190" t="str">
        <f t="shared" si="266"/>
        <v>AN$19</v>
      </c>
      <c r="AO385" s="190" t="str">
        <f t="shared" si="266"/>
        <v>AO$19</v>
      </c>
      <c r="AP385" s="190" t="str">
        <f t="shared" si="266"/>
        <v>AP$19</v>
      </c>
      <c r="AQ385" s="190" t="str">
        <f t="shared" si="266"/>
        <v>AQ$19</v>
      </c>
      <c r="AR385" s="190" t="str">
        <f t="shared" si="266"/>
        <v>AR$19</v>
      </c>
      <c r="AS385" s="190" t="str">
        <f t="shared" si="266"/>
        <v>AS$19</v>
      </c>
      <c r="AT385" s="190" t="str">
        <f t="shared" si="266"/>
        <v>AT$19</v>
      </c>
      <c r="AU385" s="190" t="str">
        <f t="shared" si="266"/>
        <v>AU$19</v>
      </c>
      <c r="AV385" s="190" t="str">
        <f t="shared" si="266"/>
        <v>AV$19</v>
      </c>
      <c r="AW385" s="190" t="str">
        <f t="shared" si="266"/>
        <v>AW$19</v>
      </c>
      <c r="AX385" s="190" t="str">
        <f t="shared" si="266"/>
        <v>AX$19</v>
      </c>
      <c r="AY385" s="190" t="str">
        <f t="shared" ref="AY385:CD385" si="267">AY$23</f>
        <v>AY$19</v>
      </c>
      <c r="AZ385" s="190" t="str">
        <f t="shared" si="267"/>
        <v>AZ$19</v>
      </c>
      <c r="BA385" s="190" t="str">
        <f t="shared" si="267"/>
        <v>BA$19</v>
      </c>
      <c r="BB385" s="190" t="str">
        <f t="shared" si="267"/>
        <v>BB$19</v>
      </c>
      <c r="BC385" s="190" t="str">
        <f t="shared" si="267"/>
        <v>BC$19</v>
      </c>
      <c r="BD385" s="190" t="str">
        <f t="shared" si="267"/>
        <v>BD$19</v>
      </c>
      <c r="BE385" s="190" t="str">
        <f t="shared" si="267"/>
        <v>BE$19</v>
      </c>
      <c r="BF385" s="190" t="str">
        <f t="shared" si="267"/>
        <v>BF$19</v>
      </c>
      <c r="BG385" s="190" t="str">
        <f t="shared" si="267"/>
        <v>BG$19</v>
      </c>
      <c r="BH385" s="190" t="str">
        <f t="shared" si="267"/>
        <v>BH$19</v>
      </c>
      <c r="BI385" s="190" t="str">
        <f t="shared" si="267"/>
        <v>BI$19</v>
      </c>
      <c r="BJ385" s="190" t="str">
        <f t="shared" si="267"/>
        <v>BJ$19</v>
      </c>
      <c r="BK385" s="190" t="str">
        <f t="shared" si="267"/>
        <v>BK$19</v>
      </c>
      <c r="BL385" s="190" t="str">
        <f t="shared" si="267"/>
        <v>BL$19</v>
      </c>
      <c r="BM385" s="190" t="str">
        <f t="shared" si="267"/>
        <v>BM$19</v>
      </c>
      <c r="BN385" s="190" t="str">
        <f t="shared" si="267"/>
        <v>BN$19</v>
      </c>
      <c r="BO385" s="190" t="str">
        <f t="shared" si="267"/>
        <v>BO$19</v>
      </c>
      <c r="BP385" s="190" t="str">
        <f t="shared" si="267"/>
        <v>BP$19</v>
      </c>
      <c r="BQ385" s="190" t="str">
        <f t="shared" si="267"/>
        <v>BQ$19</v>
      </c>
      <c r="BR385" s="190" t="str">
        <f t="shared" si="267"/>
        <v>BR$19</v>
      </c>
      <c r="BS385" s="190" t="str">
        <f t="shared" si="267"/>
        <v>BS$19</v>
      </c>
      <c r="BT385" s="190" t="str">
        <f t="shared" si="267"/>
        <v>BT$19</v>
      </c>
      <c r="BU385" s="190" t="str">
        <f t="shared" si="267"/>
        <v>BU$19</v>
      </c>
      <c r="BV385" s="190" t="str">
        <f t="shared" si="267"/>
        <v>BV$19</v>
      </c>
      <c r="BW385" s="190" t="str">
        <f t="shared" si="267"/>
        <v>BW$19</v>
      </c>
      <c r="BX385" s="190" t="str">
        <f t="shared" si="267"/>
        <v>BX$19</v>
      </c>
      <c r="BY385" s="190" t="str">
        <f t="shared" si="267"/>
        <v>BY$19</v>
      </c>
      <c r="BZ385" s="190" t="str">
        <f t="shared" si="267"/>
        <v>BZ$19</v>
      </c>
      <c r="CA385" s="190" t="str">
        <f t="shared" si="267"/>
        <v>CA$19</v>
      </c>
      <c r="CB385" s="190" t="str">
        <f t="shared" si="267"/>
        <v>CB$19</v>
      </c>
      <c r="CC385" s="190" t="str">
        <f t="shared" si="267"/>
        <v>CC$19</v>
      </c>
      <c r="CD385" s="190" t="str">
        <f t="shared" si="267"/>
        <v>CD$19</v>
      </c>
      <c r="CE385" s="190" t="str">
        <f t="shared" ref="CE385:CL385" si="268">CE$23</f>
        <v>CE$19</v>
      </c>
      <c r="CF385" s="190" t="str">
        <f t="shared" si="268"/>
        <v>CF$19</v>
      </c>
      <c r="CG385" s="190" t="str">
        <f t="shared" si="268"/>
        <v>CG$19</v>
      </c>
      <c r="CH385" s="190" t="str">
        <f t="shared" si="268"/>
        <v>CH$19</v>
      </c>
      <c r="CI385" s="190" t="str">
        <f t="shared" si="268"/>
        <v>CI$19</v>
      </c>
      <c r="CJ385" s="190" t="str">
        <f t="shared" si="268"/>
        <v>CJ$19</v>
      </c>
      <c r="CK385" s="190" t="str">
        <f t="shared" si="268"/>
        <v>CK$19</v>
      </c>
      <c r="CL385" s="190" t="str">
        <f t="shared" si="268"/>
        <v>CL$19</v>
      </c>
      <c r="CN385" s="201"/>
      <c r="CO385" s="190" t="str">
        <f t="shared" ref="CO385:DL385" si="269">CO$23</f>
        <v>CO$19</v>
      </c>
      <c r="CP385" s="190" t="str">
        <f t="shared" si="269"/>
        <v>CP$19</v>
      </c>
      <c r="CQ385" s="190" t="str">
        <f t="shared" si="269"/>
        <v>CQ$19</v>
      </c>
      <c r="CR385" s="190" t="str">
        <f t="shared" si="269"/>
        <v>CR$19</v>
      </c>
      <c r="CS385" s="190" t="str">
        <f t="shared" si="269"/>
        <v>CS$19</v>
      </c>
      <c r="CT385" s="190" t="str">
        <f t="shared" si="269"/>
        <v>CT$19</v>
      </c>
      <c r="CU385" s="190" t="str">
        <f t="shared" si="269"/>
        <v>CU$19</v>
      </c>
      <c r="CV385" s="190" t="str">
        <f t="shared" si="269"/>
        <v>CV$19</v>
      </c>
      <c r="CW385" s="190" t="str">
        <f t="shared" si="269"/>
        <v>CW$19</v>
      </c>
      <c r="CX385" s="190" t="str">
        <f t="shared" si="269"/>
        <v>CX$19</v>
      </c>
      <c r="CY385" s="190" t="str">
        <f t="shared" si="269"/>
        <v>CY$19</v>
      </c>
      <c r="CZ385" s="190" t="str">
        <f t="shared" si="269"/>
        <v>CZ$19</v>
      </c>
      <c r="DA385" s="190" t="str">
        <f t="shared" si="269"/>
        <v>DA$19</v>
      </c>
      <c r="DB385" s="190" t="str">
        <f t="shared" si="269"/>
        <v>DB$19</v>
      </c>
      <c r="DC385" s="190" t="str">
        <f t="shared" si="269"/>
        <v>DC$19</v>
      </c>
      <c r="DD385" s="190" t="str">
        <f t="shared" si="269"/>
        <v>DD$19</v>
      </c>
      <c r="DE385" s="190" t="str">
        <f t="shared" si="269"/>
        <v>DE$19</v>
      </c>
      <c r="DF385" s="190" t="str">
        <f t="shared" si="269"/>
        <v>DF$19</v>
      </c>
      <c r="DG385" s="190" t="str">
        <f t="shared" si="269"/>
        <v>DG$19</v>
      </c>
      <c r="DH385" s="190" t="str">
        <f t="shared" si="269"/>
        <v>DH$19</v>
      </c>
      <c r="DI385" s="190" t="str">
        <f t="shared" si="269"/>
        <v>DI$19</v>
      </c>
      <c r="DJ385" s="190" t="str">
        <f t="shared" si="269"/>
        <v>DJ$19</v>
      </c>
      <c r="DK385" s="190" t="str">
        <f t="shared" si="269"/>
        <v>DK$19</v>
      </c>
      <c r="DL385" s="190" t="str">
        <f t="shared" si="269"/>
        <v>DL$19</v>
      </c>
    </row>
    <row r="386" spans="1:116" x14ac:dyDescent="0.4">
      <c r="A386" s="31" t="s">
        <v>218</v>
      </c>
      <c r="B386" s="31" t="s">
        <v>243</v>
      </c>
      <c r="C386" s="31"/>
      <c r="D386" t="s">
        <v>866</v>
      </c>
      <c r="E386" s="8" t="str">
        <f t="shared" ref="E386:E409" si="270">ROW()&amp;" "&amp;D386</f>
        <v>386 DTERMY-PV</v>
      </c>
      <c r="F386" t="s">
        <v>350</v>
      </c>
      <c r="G386" s="70" t="s">
        <v>297</v>
      </c>
      <c r="H386" s="48"/>
      <c r="I386" s="297"/>
      <c r="J386" s="297"/>
      <c r="K386" s="48"/>
      <c r="L386" s="48"/>
      <c r="M386" s="48"/>
      <c r="N386" s="48"/>
      <c r="O386" s="48"/>
      <c r="P386" s="48"/>
      <c r="R386" s="70"/>
      <c r="S386" s="298"/>
      <c r="T386" s="298"/>
      <c r="U386" s="298"/>
      <c r="V386" s="298"/>
      <c r="W386" s="298"/>
      <c r="X386" s="298"/>
      <c r="Y386" s="298"/>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c r="AT386" s="298"/>
      <c r="AU386" s="298"/>
      <c r="AV386" s="298"/>
      <c r="AW386" s="298"/>
      <c r="AX386" s="298"/>
      <c r="AY386" s="298"/>
      <c r="AZ386" s="298"/>
      <c r="BA386" s="298"/>
      <c r="BB386" s="298"/>
      <c r="BC386" s="298"/>
      <c r="BD386" s="298"/>
      <c r="BE386" s="298"/>
      <c r="BF386" s="298"/>
      <c r="BG386" s="298"/>
      <c r="BH386" s="298"/>
      <c r="BI386" s="298"/>
      <c r="BJ386" s="298"/>
      <c r="BK386" s="298"/>
      <c r="BL386" s="298"/>
      <c r="BM386" s="298"/>
      <c r="BN386" s="298"/>
      <c r="BO386" s="298"/>
      <c r="BP386" s="298"/>
      <c r="BQ386" s="298"/>
      <c r="BR386" s="298"/>
      <c r="BS386" s="298"/>
      <c r="BT386" s="298"/>
      <c r="BU386" s="298"/>
      <c r="BV386" s="298"/>
      <c r="BW386" s="298"/>
      <c r="BX386" s="298"/>
      <c r="BY386" s="298"/>
      <c r="BZ386" s="298"/>
      <c r="CA386" s="298"/>
      <c r="CB386" s="298"/>
      <c r="CC386" s="298"/>
      <c r="CD386" s="298"/>
      <c r="CE386" s="298"/>
      <c r="CF386" s="298"/>
      <c r="CG386" s="298"/>
      <c r="CH386" s="298"/>
      <c r="CI386" s="298"/>
      <c r="CJ386" s="298"/>
      <c r="CK386" s="298"/>
      <c r="CL386" s="298"/>
      <c r="CN386" s="297"/>
      <c r="CO386" s="298"/>
      <c r="CP386" s="298"/>
      <c r="CQ386" s="298"/>
      <c r="CR386" s="298"/>
      <c r="CS386" s="298"/>
      <c r="CT386" s="298"/>
      <c r="CU386" s="298"/>
      <c r="CV386" s="298"/>
      <c r="CW386" s="298"/>
      <c r="CX386" s="298"/>
      <c r="CY386" s="298"/>
      <c r="CZ386" s="298"/>
      <c r="DA386" s="298"/>
      <c r="DB386" s="298"/>
      <c r="DC386" s="298"/>
      <c r="DD386" s="298"/>
      <c r="DE386" s="298"/>
      <c r="DF386" s="298"/>
      <c r="DG386" s="298"/>
      <c r="DH386" s="298"/>
      <c r="DI386" s="298"/>
      <c r="DJ386" s="298"/>
      <c r="DK386" s="298"/>
      <c r="DL386" s="298"/>
    </row>
    <row r="387" spans="1:116" x14ac:dyDescent="0.4">
      <c r="B387" t="str">
        <f>E387</f>
        <v>387 DTERMY-PV</v>
      </c>
      <c r="D387" t="s">
        <v>866</v>
      </c>
      <c r="E387" t="str">
        <f t="shared" si="270"/>
        <v>387 DTERMY-PV</v>
      </c>
      <c r="G387" s="95" t="str">
        <f>"Assumptions - "&amp;G386</f>
        <v>Assumptions - Rolling fixed term debt - multiple borrowings w/ annual control:</v>
      </c>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1:116" x14ac:dyDescent="0.4">
      <c r="A388" s="31"/>
      <c r="B388" t="str">
        <f>E388</f>
        <v>388 DTERMY-PV</v>
      </c>
      <c r="D388" t="s">
        <v>866</v>
      </c>
      <c r="E388" t="str">
        <f t="shared" si="270"/>
        <v>388 DTERMY-PV</v>
      </c>
      <c r="F388" s="31"/>
      <c r="G388" s="159" t="s">
        <v>287</v>
      </c>
      <c r="H388" s="57">
        <v>4</v>
      </c>
      <c r="I388" s="31"/>
      <c r="J388" s="31"/>
      <c r="K388" s="31"/>
      <c r="L388" s="31"/>
      <c r="M388" s="31"/>
      <c r="N388" s="31"/>
      <c r="O388" s="31"/>
      <c r="P388" s="31"/>
      <c r="R388" s="31"/>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c r="AP388" s="73"/>
      <c r="AQ388" s="73"/>
      <c r="AR388" s="73"/>
      <c r="AS388" s="73"/>
      <c r="AT388" s="73"/>
      <c r="AU388" s="73"/>
      <c r="AV388" s="73"/>
      <c r="AW388" s="73"/>
      <c r="AX388" s="73"/>
      <c r="AY388" s="73"/>
      <c r="AZ388" s="73"/>
      <c r="BA388" s="73"/>
      <c r="BB388" s="73"/>
      <c r="BC388" s="73"/>
      <c r="BD388" s="73"/>
      <c r="BE388" s="73"/>
      <c r="BF388" s="73"/>
      <c r="BG388" s="73"/>
      <c r="BH388" s="73"/>
      <c r="BI388" s="73"/>
      <c r="BJ388" s="73"/>
      <c r="BK388" s="73"/>
      <c r="BL388" s="73"/>
      <c r="BM388" s="73"/>
      <c r="BN388" s="73"/>
      <c r="BO388" s="73"/>
      <c r="BP388" s="73"/>
      <c r="BQ388" s="73"/>
      <c r="BR388" s="73"/>
      <c r="BS388" s="73"/>
      <c r="BT388" s="73"/>
      <c r="BU388" s="73"/>
      <c r="BV388" s="73"/>
      <c r="BW388" s="73"/>
      <c r="BX388" s="73"/>
      <c r="BY388" s="73"/>
      <c r="BZ388" s="73"/>
      <c r="CA388" s="73"/>
      <c r="CB388" s="73"/>
      <c r="CC388" s="73"/>
      <c r="CD388" s="73"/>
      <c r="CE388" s="73"/>
      <c r="CF388" s="73"/>
      <c r="CG388" s="73"/>
      <c r="CH388" s="73"/>
      <c r="CI388" s="73"/>
      <c r="CJ388" s="73"/>
      <c r="CK388" s="73"/>
      <c r="CL388" s="73"/>
      <c r="CN388" s="31"/>
      <c r="CO388" s="73"/>
      <c r="CP388" s="73"/>
      <c r="CQ388" s="73"/>
      <c r="CR388" s="73"/>
      <c r="CS388" s="73"/>
      <c r="CT388" s="73"/>
      <c r="CU388" s="73"/>
      <c r="CV388" s="73"/>
      <c r="CW388" s="73"/>
      <c r="CX388" s="73"/>
      <c r="CY388" s="73"/>
      <c r="CZ388" s="73"/>
      <c r="DA388" s="73"/>
      <c r="DB388" s="73"/>
      <c r="DC388" s="73"/>
      <c r="DD388" s="73"/>
      <c r="DE388" s="73"/>
      <c r="DF388" s="73"/>
      <c r="DG388" s="73"/>
      <c r="DH388" s="73"/>
      <c r="DI388" s="73"/>
      <c r="DJ388" s="73"/>
      <c r="DK388" s="73"/>
      <c r="DL388" s="73"/>
    </row>
    <row r="389" spans="1:116" x14ac:dyDescent="0.4">
      <c r="A389" s="31"/>
      <c r="B389" t="str">
        <f>E389</f>
        <v>389 DTERMY-PV</v>
      </c>
      <c r="D389" t="s">
        <v>866</v>
      </c>
      <c r="E389" t="str">
        <f t="shared" si="270"/>
        <v>389 DTERMY-PV</v>
      </c>
      <c r="F389" s="31"/>
      <c r="G389" s="159" t="s">
        <v>294</v>
      </c>
      <c r="H389" s="57">
        <v>3</v>
      </c>
      <c r="I389" s="31"/>
      <c r="J389" s="31"/>
      <c r="K389" s="31"/>
      <c r="L389" s="31"/>
      <c r="M389" s="31"/>
      <c r="N389" s="31"/>
      <c r="O389" s="31"/>
      <c r="P389" s="31"/>
      <c r="R389" s="31"/>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c r="AP389" s="73"/>
      <c r="AQ389" s="73"/>
      <c r="AR389" s="73"/>
      <c r="AS389" s="73"/>
      <c r="AT389" s="73"/>
      <c r="AU389" s="73"/>
      <c r="AV389" s="73"/>
      <c r="AW389" s="73"/>
      <c r="AX389" s="73"/>
      <c r="AY389" s="73"/>
      <c r="AZ389" s="73"/>
      <c r="BA389" s="73"/>
      <c r="BB389" s="73"/>
      <c r="BC389" s="73"/>
      <c r="BD389" s="73"/>
      <c r="BE389" s="73"/>
      <c r="BF389" s="73"/>
      <c r="BG389" s="73"/>
      <c r="BH389" s="73"/>
      <c r="BI389" s="73"/>
      <c r="BJ389" s="73"/>
      <c r="BK389" s="73"/>
      <c r="BL389" s="73"/>
      <c r="BM389" s="73"/>
      <c r="BN389" s="73"/>
      <c r="BO389" s="73"/>
      <c r="BP389" s="73"/>
      <c r="BQ389" s="73"/>
      <c r="BR389" s="73"/>
      <c r="BS389" s="73"/>
      <c r="BT389" s="73"/>
      <c r="BU389" s="73"/>
      <c r="BV389" s="73"/>
      <c r="BW389" s="73"/>
      <c r="BX389" s="73"/>
      <c r="BY389" s="73"/>
      <c r="BZ389" s="73"/>
      <c r="CA389" s="73"/>
      <c r="CB389" s="73"/>
      <c r="CC389" s="73"/>
      <c r="CD389" s="73"/>
      <c r="CE389" s="73"/>
      <c r="CF389" s="73"/>
      <c r="CG389" s="73"/>
      <c r="CH389" s="73"/>
      <c r="CI389" s="73"/>
      <c r="CJ389" s="73"/>
      <c r="CK389" s="73"/>
      <c r="CL389" s="73"/>
      <c r="CN389" s="31"/>
      <c r="CO389" s="73"/>
      <c r="CP389" s="73"/>
      <c r="CQ389" s="73"/>
      <c r="CR389" s="73"/>
      <c r="CS389" s="73"/>
      <c r="CT389" s="73"/>
      <c r="CU389" s="73"/>
      <c r="CV389" s="73"/>
      <c r="CW389" s="73"/>
      <c r="CX389" s="73"/>
      <c r="CY389" s="73"/>
      <c r="CZ389" s="73"/>
      <c r="DA389" s="73"/>
      <c r="DB389" s="73"/>
      <c r="DC389" s="73"/>
      <c r="DD389" s="73"/>
      <c r="DE389" s="73"/>
      <c r="DF389" s="73"/>
      <c r="DG389" s="73"/>
      <c r="DH389" s="73"/>
      <c r="DI389" s="73"/>
      <c r="DJ389" s="73"/>
      <c r="DK389" s="73"/>
      <c r="DL389" s="73"/>
    </row>
    <row r="390" spans="1:116" x14ac:dyDescent="0.4">
      <c r="A390" s="31"/>
      <c r="B390" t="str">
        <f>E390</f>
        <v>390 DTERMY-PV</v>
      </c>
      <c r="D390" t="s">
        <v>866</v>
      </c>
      <c r="E390" t="str">
        <f t="shared" si="270"/>
        <v>390 DTERMY-PV</v>
      </c>
      <c r="F390" s="31"/>
      <c r="G390" s="159" t="s">
        <v>288</v>
      </c>
      <c r="H390" s="59">
        <v>0.1</v>
      </c>
      <c r="I390" s="31"/>
      <c r="J390" s="31"/>
      <c r="K390" s="31"/>
      <c r="L390" s="31"/>
      <c r="M390" s="31"/>
      <c r="N390" s="31"/>
      <c r="O390" s="31"/>
      <c r="P390" s="31"/>
      <c r="R390" s="31"/>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c r="AP390" s="73"/>
      <c r="AQ390" s="73"/>
      <c r="AR390" s="73"/>
      <c r="AS390" s="73"/>
      <c r="AT390" s="73"/>
      <c r="AU390" s="73"/>
      <c r="AV390" s="73"/>
      <c r="AW390" s="73"/>
      <c r="AX390" s="73"/>
      <c r="AY390" s="73"/>
      <c r="AZ390" s="73"/>
      <c r="BA390" s="73"/>
      <c r="BB390" s="73"/>
      <c r="BC390" s="73"/>
      <c r="BD390" s="73"/>
      <c r="BE390" s="73"/>
      <c r="BF390" s="73"/>
      <c r="BG390" s="73"/>
      <c r="BH390" s="73"/>
      <c r="BI390" s="73"/>
      <c r="BJ390" s="73"/>
      <c r="BK390" s="73"/>
      <c r="BL390" s="73"/>
      <c r="BM390" s="73"/>
      <c r="BN390" s="73"/>
      <c r="BO390" s="73"/>
      <c r="BP390" s="73"/>
      <c r="BQ390" s="73"/>
      <c r="BR390" s="73"/>
      <c r="BS390" s="73"/>
      <c r="BT390" s="73"/>
      <c r="BU390" s="73"/>
      <c r="BV390" s="73"/>
      <c r="BW390" s="73"/>
      <c r="BX390" s="73"/>
      <c r="BY390" s="73"/>
      <c r="BZ390" s="73"/>
      <c r="CA390" s="73"/>
      <c r="CB390" s="73"/>
      <c r="CC390" s="73"/>
      <c r="CD390" s="73"/>
      <c r="CE390" s="73"/>
      <c r="CF390" s="73"/>
      <c r="CG390" s="73"/>
      <c r="CH390" s="73"/>
      <c r="CI390" s="73"/>
      <c r="CJ390" s="73"/>
      <c r="CK390" s="73"/>
      <c r="CL390" s="73"/>
      <c r="CN390" s="31"/>
      <c r="CO390" s="73"/>
      <c r="CP390" s="73"/>
      <c r="CQ390" s="73"/>
      <c r="CR390" s="73"/>
      <c r="CS390" s="73"/>
      <c r="CT390" s="73"/>
      <c r="CU390" s="73"/>
      <c r="CV390" s="73"/>
      <c r="CW390" s="73"/>
      <c r="CX390" s="73"/>
      <c r="CY390" s="73"/>
      <c r="CZ390" s="73"/>
      <c r="DA390" s="73"/>
      <c r="DB390" s="73"/>
      <c r="DC390" s="73"/>
      <c r="DD390" s="73"/>
      <c r="DE390" s="73"/>
      <c r="DF390" s="73"/>
      <c r="DG390" s="73"/>
      <c r="DH390" s="73"/>
      <c r="DI390" s="73"/>
      <c r="DJ390" s="73"/>
      <c r="DK390" s="73"/>
      <c r="DL390" s="73"/>
    </row>
    <row r="391" spans="1:116" x14ac:dyDescent="0.4">
      <c r="A391" s="31"/>
      <c r="B391" t="str">
        <f>E391</f>
        <v>391 DTERMY-PV</v>
      </c>
      <c r="D391" t="s">
        <v>866</v>
      </c>
      <c r="E391" t="str">
        <f t="shared" si="270"/>
        <v>391 DTERMY-PV</v>
      </c>
      <c r="F391" s="31"/>
      <c r="G391" s="158" t="s">
        <v>295</v>
      </c>
      <c r="H391" s="23">
        <v>1000</v>
      </c>
      <c r="I391" s="31"/>
      <c r="J391" s="31"/>
      <c r="K391" s="31"/>
      <c r="L391" s="31"/>
      <c r="M391" s="31"/>
      <c r="N391" s="31"/>
      <c r="O391" s="31"/>
      <c r="P391" s="31"/>
      <c r="R391" s="31"/>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c r="AP391" s="73"/>
      <c r="AQ391" s="73"/>
      <c r="AR391" s="73"/>
      <c r="AS391" s="73"/>
      <c r="AT391" s="73"/>
      <c r="AU391" s="73"/>
      <c r="AV391" s="73"/>
      <c r="AW391" s="73"/>
      <c r="AX391" s="73"/>
      <c r="AY391" s="73"/>
      <c r="AZ391" s="73"/>
      <c r="BA391" s="73"/>
      <c r="BB391" s="73"/>
      <c r="BC391" s="73"/>
      <c r="BD391" s="73"/>
      <c r="BE391" s="73"/>
      <c r="BF391" s="73"/>
      <c r="BG391" s="73"/>
      <c r="BH391" s="73"/>
      <c r="BI391" s="73"/>
      <c r="BJ391" s="73"/>
      <c r="BK391" s="73"/>
      <c r="BL391" s="73"/>
      <c r="BM391" s="73"/>
      <c r="BN391" s="73"/>
      <c r="BO391" s="73"/>
      <c r="BP391" s="73"/>
      <c r="BQ391" s="73"/>
      <c r="BR391" s="73"/>
      <c r="BS391" s="73"/>
      <c r="BT391" s="73"/>
      <c r="BU391" s="73"/>
      <c r="BV391" s="73"/>
      <c r="BW391" s="73"/>
      <c r="BX391" s="73"/>
      <c r="BY391" s="73"/>
      <c r="BZ391" s="73"/>
      <c r="CA391" s="73"/>
      <c r="CB391" s="73"/>
      <c r="CC391" s="73"/>
      <c r="CD391" s="73"/>
      <c r="CE391" s="73"/>
      <c r="CF391" s="73"/>
      <c r="CG391" s="73"/>
      <c r="CH391" s="73"/>
      <c r="CI391" s="73"/>
      <c r="CJ391" s="73"/>
      <c r="CK391" s="73"/>
      <c r="CL391" s="73"/>
      <c r="CN391" s="31"/>
      <c r="CO391" s="73"/>
      <c r="CP391" s="73"/>
      <c r="CQ391" s="73"/>
      <c r="CR391" s="73"/>
      <c r="CS391" s="73"/>
      <c r="CT391" s="73"/>
      <c r="CU391" s="73"/>
      <c r="CV391" s="73"/>
      <c r="CW391" s="73"/>
      <c r="CX391" s="73"/>
      <c r="CY391" s="73"/>
      <c r="CZ391" s="73"/>
      <c r="DA391" s="73"/>
      <c r="DB391" s="73"/>
      <c r="DC391" s="73"/>
      <c r="DD391" s="73"/>
      <c r="DE391" s="73"/>
      <c r="DF391" s="73"/>
      <c r="DG391" s="73"/>
      <c r="DH391" s="73"/>
      <c r="DI391" s="73"/>
      <c r="DJ391" s="73"/>
      <c r="DK391" s="73"/>
      <c r="DL391" s="73"/>
    </row>
    <row r="392" spans="1:116" x14ac:dyDescent="0.4">
      <c r="A392" s="31"/>
      <c r="B392" s="31"/>
      <c r="C392" s="31"/>
      <c r="D392" t="s">
        <v>866</v>
      </c>
      <c r="E392" t="str">
        <f t="shared" si="270"/>
        <v>392 DTERMY-PV</v>
      </c>
      <c r="F392" s="31"/>
      <c r="G392" s="127"/>
      <c r="H392" s="31"/>
      <c r="I392" s="31"/>
      <c r="J392" s="31"/>
      <c r="K392" s="31"/>
      <c r="L392" s="31"/>
      <c r="M392" s="31"/>
      <c r="N392" s="31"/>
      <c r="O392" s="31"/>
      <c r="P392" s="31"/>
      <c r="R392" s="31"/>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c r="AP392" s="73"/>
      <c r="AQ392" s="73"/>
      <c r="AR392" s="73"/>
      <c r="AS392" s="73"/>
      <c r="AT392" s="73"/>
      <c r="AU392" s="73"/>
      <c r="AV392" s="73"/>
      <c r="AW392" s="73"/>
      <c r="AX392" s="73"/>
      <c r="AY392" s="73"/>
      <c r="AZ392" s="73"/>
      <c r="BA392" s="73"/>
      <c r="BB392" s="73"/>
      <c r="BC392" s="73"/>
      <c r="BD392" s="73"/>
      <c r="BE392" s="73"/>
      <c r="BF392" s="73"/>
      <c r="BG392" s="73"/>
      <c r="BH392" s="73"/>
      <c r="BI392" s="73"/>
      <c r="BJ392" s="73"/>
      <c r="BK392" s="73"/>
      <c r="BL392" s="73"/>
      <c r="BM392" s="73"/>
      <c r="BN392" s="73"/>
      <c r="BO392" s="73"/>
      <c r="BP392" s="73"/>
      <c r="BQ392" s="73"/>
      <c r="BR392" s="73"/>
      <c r="BS392" s="73"/>
      <c r="BT392" s="73"/>
      <c r="BU392" s="73"/>
      <c r="BV392" s="73"/>
      <c r="BW392" s="73"/>
      <c r="BX392" s="73"/>
      <c r="BY392" s="73"/>
      <c r="BZ392" s="73"/>
      <c r="CA392" s="73"/>
      <c r="CB392" s="73"/>
      <c r="CC392" s="73"/>
      <c r="CD392" s="73"/>
      <c r="CE392" s="73"/>
      <c r="CF392" s="73"/>
      <c r="CG392" s="73"/>
      <c r="CH392" s="73"/>
      <c r="CI392" s="73"/>
      <c r="CJ392" s="73"/>
      <c r="CK392" s="73"/>
      <c r="CL392" s="73"/>
      <c r="CN392" s="31"/>
      <c r="CO392" s="73"/>
      <c r="CP392" s="73"/>
      <c r="CQ392" s="73"/>
      <c r="CR392" s="73"/>
      <c r="CS392" s="73"/>
      <c r="CT392" s="73"/>
      <c r="CU392" s="73"/>
      <c r="CV392" s="73"/>
      <c r="CW392" s="73"/>
      <c r="CX392" s="73"/>
      <c r="CY392" s="73"/>
      <c r="CZ392" s="73"/>
      <c r="DA392" s="73"/>
      <c r="DB392" s="73"/>
      <c r="DC392" s="73"/>
      <c r="DD392" s="73"/>
      <c r="DE392" s="73"/>
      <c r="DF392" s="73"/>
      <c r="DG392" s="73"/>
      <c r="DH392" s="73"/>
      <c r="DI392" s="73"/>
      <c r="DJ392" s="73"/>
      <c r="DK392" s="73"/>
      <c r="DL392" s="73"/>
    </row>
    <row r="393" spans="1:116" x14ac:dyDescent="0.4">
      <c r="D393" t="s">
        <v>866</v>
      </c>
      <c r="E393" t="str">
        <f t="shared" si="270"/>
        <v>393 DTERMY-PV</v>
      </c>
      <c r="F393" s="292"/>
      <c r="G393" s="95" t="s">
        <v>290</v>
      </c>
      <c r="R393" s="92"/>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4"/>
      <c r="AN393" s="154"/>
      <c r="AO393" s="154"/>
      <c r="AP393" s="154"/>
      <c r="AQ393" s="154"/>
      <c r="AR393" s="154"/>
      <c r="AS393" s="154"/>
      <c r="AT393" s="154"/>
      <c r="AU393" s="154"/>
      <c r="AV393" s="154"/>
      <c r="AW393" s="154"/>
      <c r="AX393" s="154"/>
      <c r="AY393" s="154"/>
      <c r="AZ393" s="154"/>
      <c r="BA393" s="154"/>
      <c r="BB393" s="154"/>
      <c r="BC393" s="154"/>
      <c r="BD393" s="154"/>
      <c r="BE393" s="154"/>
      <c r="BF393" s="154"/>
      <c r="BG393" s="154"/>
      <c r="BH393" s="154"/>
      <c r="BI393" s="154"/>
      <c r="BJ393" s="154"/>
      <c r="BK393" s="154"/>
      <c r="BL393" s="154"/>
      <c r="BM393" s="154"/>
      <c r="BN393" s="154"/>
      <c r="BO393" s="154"/>
      <c r="BP393" s="154"/>
      <c r="BQ393" s="154"/>
      <c r="BR393" s="154"/>
      <c r="BS393" s="154"/>
      <c r="BT393" s="154"/>
      <c r="BU393" s="154"/>
      <c r="BV393" s="154"/>
      <c r="BW393" s="154"/>
      <c r="BX393" s="154"/>
      <c r="BY393" s="154"/>
      <c r="BZ393" s="154"/>
      <c r="CA393" s="154"/>
      <c r="CB393" s="154"/>
      <c r="CC393" s="154"/>
      <c r="CD393" s="154"/>
      <c r="CE393" s="154"/>
      <c r="CF393" s="154"/>
      <c r="CG393" s="154"/>
      <c r="CH393" s="154"/>
      <c r="CI393" s="154"/>
      <c r="CJ393" s="154"/>
      <c r="CK393" s="154"/>
      <c r="CL393" s="154"/>
      <c r="CO393" s="154"/>
      <c r="CP393" s="154"/>
      <c r="CQ393" s="154"/>
      <c r="CR393" s="154"/>
      <c r="CS393" s="154"/>
      <c r="CT393" s="154"/>
      <c r="CU393" s="154"/>
      <c r="CV393" s="154"/>
      <c r="CW393" s="154"/>
      <c r="CX393" s="154"/>
      <c r="CY393" s="154"/>
      <c r="CZ393" s="154"/>
      <c r="DA393" s="154"/>
      <c r="DB393" s="154"/>
      <c r="DC393" s="154"/>
      <c r="DD393" s="154"/>
      <c r="DE393" s="154"/>
      <c r="DF393" s="154"/>
      <c r="DG393" s="154"/>
      <c r="DH393" s="154"/>
      <c r="DI393" s="154"/>
      <c r="DJ393" s="154"/>
      <c r="DK393" s="154"/>
      <c r="DL393" s="154"/>
    </row>
    <row r="394" spans="1:116" x14ac:dyDescent="0.4">
      <c r="D394" t="s">
        <v>866</v>
      </c>
      <c r="E394" t="str">
        <f t="shared" si="270"/>
        <v>394 DTERMY-PV</v>
      </c>
      <c r="F394" s="292"/>
      <c r="G394" s="158" t="s">
        <v>289</v>
      </c>
      <c r="K394" s="24">
        <f>H391</f>
        <v>1000</v>
      </c>
      <c r="L394" s="24">
        <f ca="1">K398</f>
        <v>1500000</v>
      </c>
      <c r="M394" s="24">
        <f ca="1">L398</f>
        <v>1500000</v>
      </c>
      <c r="N394" s="24">
        <f ca="1">M398</f>
        <v>1500000</v>
      </c>
      <c r="O394" s="24">
        <f ca="1">N398</f>
        <v>1500000</v>
      </c>
      <c r="P394" s="24">
        <f ca="1">O398</f>
        <v>1500000</v>
      </c>
      <c r="R394"/>
      <c r="S394" s="80">
        <f>H391</f>
        <v>1000</v>
      </c>
      <c r="T394" s="62">
        <f t="shared" ref="T394:AY394" ca="1" si="271">S398</f>
        <v>501000</v>
      </c>
      <c r="U394" s="62">
        <f t="shared" ca="1" si="271"/>
        <v>1001000</v>
      </c>
      <c r="V394" s="62">
        <f t="shared" ca="1" si="271"/>
        <v>1500000</v>
      </c>
      <c r="W394" s="62">
        <f t="shared" ca="1" si="271"/>
        <v>1500000</v>
      </c>
      <c r="X394" s="62">
        <f t="shared" ca="1" si="271"/>
        <v>1500000</v>
      </c>
      <c r="Y394" s="62">
        <f t="shared" ca="1" si="271"/>
        <v>1500000</v>
      </c>
      <c r="Z394" s="62">
        <f t="shared" ca="1" si="271"/>
        <v>1500000</v>
      </c>
      <c r="AA394" s="62">
        <f t="shared" ca="1" si="271"/>
        <v>1500000</v>
      </c>
      <c r="AB394" s="62">
        <f t="shared" ca="1" si="271"/>
        <v>1500000</v>
      </c>
      <c r="AC394" s="62">
        <f t="shared" ca="1" si="271"/>
        <v>1500000</v>
      </c>
      <c r="AD394" s="62">
        <f t="shared" ca="1" si="271"/>
        <v>1500000</v>
      </c>
      <c r="AE394" s="62">
        <f t="shared" ca="1" si="271"/>
        <v>1500000</v>
      </c>
      <c r="AF394" s="62">
        <f t="shared" ca="1" si="271"/>
        <v>1500000</v>
      </c>
      <c r="AG394" s="62">
        <f t="shared" ca="1" si="271"/>
        <v>1500000</v>
      </c>
      <c r="AH394" s="62">
        <f t="shared" ca="1" si="271"/>
        <v>1500000</v>
      </c>
      <c r="AI394" s="62">
        <f t="shared" ca="1" si="271"/>
        <v>1500000</v>
      </c>
      <c r="AJ394" s="62">
        <f t="shared" ca="1" si="271"/>
        <v>1500000</v>
      </c>
      <c r="AK394" s="62">
        <f t="shared" ca="1" si="271"/>
        <v>1500000</v>
      </c>
      <c r="AL394" s="62">
        <f t="shared" ca="1" si="271"/>
        <v>1500000</v>
      </c>
      <c r="AM394" s="62">
        <f t="shared" ca="1" si="271"/>
        <v>1500000</v>
      </c>
      <c r="AN394" s="62">
        <f t="shared" ca="1" si="271"/>
        <v>1500000</v>
      </c>
      <c r="AO394" s="62">
        <f t="shared" ca="1" si="271"/>
        <v>1500000</v>
      </c>
      <c r="AP394" s="62">
        <f t="shared" ca="1" si="271"/>
        <v>1500000</v>
      </c>
      <c r="AQ394" s="62">
        <f t="shared" ca="1" si="271"/>
        <v>1500000</v>
      </c>
      <c r="AR394" s="62">
        <f t="shared" ca="1" si="271"/>
        <v>1500000</v>
      </c>
      <c r="AS394" s="62">
        <f t="shared" ca="1" si="271"/>
        <v>1500000</v>
      </c>
      <c r="AT394" s="62">
        <f t="shared" ca="1" si="271"/>
        <v>1500000</v>
      </c>
      <c r="AU394" s="62">
        <f t="shared" ca="1" si="271"/>
        <v>1500000</v>
      </c>
      <c r="AV394" s="62">
        <f t="shared" ca="1" si="271"/>
        <v>1500000</v>
      </c>
      <c r="AW394" s="62">
        <f t="shared" ca="1" si="271"/>
        <v>1500000</v>
      </c>
      <c r="AX394" s="62">
        <f t="shared" ca="1" si="271"/>
        <v>1500000</v>
      </c>
      <c r="AY394" s="62">
        <f t="shared" ca="1" si="271"/>
        <v>1500000</v>
      </c>
      <c r="AZ394" s="62">
        <f t="shared" ref="AZ394:CE394" ca="1" si="272">AY398</f>
        <v>1500000</v>
      </c>
      <c r="BA394" s="62">
        <f t="shared" ca="1" si="272"/>
        <v>1500000</v>
      </c>
      <c r="BB394" s="62">
        <f t="shared" ca="1" si="272"/>
        <v>1500000</v>
      </c>
      <c r="BC394" s="62">
        <f t="shared" ca="1" si="272"/>
        <v>1500000</v>
      </c>
      <c r="BD394" s="62">
        <f t="shared" ca="1" si="272"/>
        <v>1500000</v>
      </c>
      <c r="BE394" s="62">
        <f t="shared" ca="1" si="272"/>
        <v>1500000</v>
      </c>
      <c r="BF394" s="62">
        <f t="shared" ca="1" si="272"/>
        <v>1500000</v>
      </c>
      <c r="BG394" s="62">
        <f t="shared" ca="1" si="272"/>
        <v>1500000</v>
      </c>
      <c r="BH394" s="62">
        <f t="shared" ca="1" si="272"/>
        <v>1500000</v>
      </c>
      <c r="BI394" s="62">
        <f t="shared" ca="1" si="272"/>
        <v>1500000</v>
      </c>
      <c r="BJ394" s="62">
        <f t="shared" ca="1" si="272"/>
        <v>1500000</v>
      </c>
      <c r="BK394" s="62">
        <f t="shared" ca="1" si="272"/>
        <v>1500000</v>
      </c>
      <c r="BL394" s="62">
        <f t="shared" ca="1" si="272"/>
        <v>1500000</v>
      </c>
      <c r="BM394" s="62">
        <f t="shared" ca="1" si="272"/>
        <v>1500000</v>
      </c>
      <c r="BN394" s="62">
        <f t="shared" ca="1" si="272"/>
        <v>1500000</v>
      </c>
      <c r="BO394" s="62">
        <f t="shared" ca="1" si="272"/>
        <v>1500000</v>
      </c>
      <c r="BP394" s="62">
        <f t="shared" ca="1" si="272"/>
        <v>1500000</v>
      </c>
      <c r="BQ394" s="62">
        <f t="shared" ca="1" si="272"/>
        <v>1500000</v>
      </c>
      <c r="BR394" s="62">
        <f t="shared" ca="1" si="272"/>
        <v>1500000</v>
      </c>
      <c r="BS394" s="62">
        <f t="shared" ca="1" si="272"/>
        <v>1500000</v>
      </c>
      <c r="BT394" s="62">
        <f t="shared" ca="1" si="272"/>
        <v>1500000</v>
      </c>
      <c r="BU394" s="62">
        <f t="shared" ca="1" si="272"/>
        <v>1500000</v>
      </c>
      <c r="BV394" s="62">
        <f t="shared" ca="1" si="272"/>
        <v>1500000</v>
      </c>
      <c r="BW394" s="62">
        <f t="shared" ca="1" si="272"/>
        <v>1500000</v>
      </c>
      <c r="BX394" s="62">
        <f t="shared" ca="1" si="272"/>
        <v>1500000</v>
      </c>
      <c r="BY394" s="62">
        <f t="shared" ca="1" si="272"/>
        <v>1500000</v>
      </c>
      <c r="BZ394" s="62">
        <f t="shared" ca="1" si="272"/>
        <v>1500000</v>
      </c>
      <c r="CA394" s="62">
        <f t="shared" ca="1" si="272"/>
        <v>1500000</v>
      </c>
      <c r="CB394" s="62">
        <f t="shared" ca="1" si="272"/>
        <v>1500000</v>
      </c>
      <c r="CC394" s="62">
        <f t="shared" ca="1" si="272"/>
        <v>1500000</v>
      </c>
      <c r="CD394" s="62">
        <f t="shared" ca="1" si="272"/>
        <v>1500000</v>
      </c>
      <c r="CE394" s="62">
        <f t="shared" ca="1" si="272"/>
        <v>1500000</v>
      </c>
      <c r="CF394" s="62">
        <f t="shared" ref="CF394:CL394" ca="1" si="273">CE398</f>
        <v>1500000</v>
      </c>
      <c r="CG394" s="62">
        <f t="shared" ca="1" si="273"/>
        <v>1500000</v>
      </c>
      <c r="CH394" s="62">
        <f t="shared" ca="1" si="273"/>
        <v>1500000</v>
      </c>
      <c r="CI394" s="62">
        <f t="shared" ca="1" si="273"/>
        <v>1500000</v>
      </c>
      <c r="CJ394" s="62">
        <f t="shared" ca="1" si="273"/>
        <v>1500000</v>
      </c>
      <c r="CK394" s="62">
        <f t="shared" ca="1" si="273"/>
        <v>1500000</v>
      </c>
      <c r="CL394" s="62">
        <f t="shared" ca="1" si="273"/>
        <v>1500000</v>
      </c>
      <c r="CO394" s="62" t="e">
        <f t="shared" ref="CO394:DL394" ca="1" si="274">CN398</f>
        <v>#REF!</v>
      </c>
      <c r="CP394" s="62" t="e">
        <f t="shared" ca="1" si="274"/>
        <v>#REF!</v>
      </c>
      <c r="CQ394" s="62" t="e">
        <f t="shared" ca="1" si="274"/>
        <v>#REF!</v>
      </c>
      <c r="CR394" s="62" t="e">
        <f t="shared" ca="1" si="274"/>
        <v>#REF!</v>
      </c>
      <c r="CS394" s="62" t="e">
        <f t="shared" ca="1" si="274"/>
        <v>#REF!</v>
      </c>
      <c r="CT394" s="62" t="e">
        <f t="shared" ca="1" si="274"/>
        <v>#REF!</v>
      </c>
      <c r="CU394" s="62" t="e">
        <f t="shared" ca="1" si="274"/>
        <v>#REF!</v>
      </c>
      <c r="CV394" s="62" t="e">
        <f t="shared" ca="1" si="274"/>
        <v>#REF!</v>
      </c>
      <c r="CW394" s="62" t="e">
        <f t="shared" ca="1" si="274"/>
        <v>#REF!</v>
      </c>
      <c r="CX394" s="62" t="e">
        <f t="shared" ca="1" si="274"/>
        <v>#REF!</v>
      </c>
      <c r="CY394" s="62" t="e">
        <f t="shared" ca="1" si="274"/>
        <v>#REF!</v>
      </c>
      <c r="CZ394" s="62" t="e">
        <f t="shared" ca="1" si="274"/>
        <v>#REF!</v>
      </c>
      <c r="DA394" s="62" t="e">
        <f t="shared" ca="1" si="274"/>
        <v>#REF!</v>
      </c>
      <c r="DB394" s="62" t="e">
        <f t="shared" ca="1" si="274"/>
        <v>#REF!</v>
      </c>
      <c r="DC394" s="62" t="e">
        <f t="shared" ca="1" si="274"/>
        <v>#REF!</v>
      </c>
      <c r="DD394" s="62" t="e">
        <f t="shared" ca="1" si="274"/>
        <v>#REF!</v>
      </c>
      <c r="DE394" s="62" t="e">
        <f t="shared" ca="1" si="274"/>
        <v>#REF!</v>
      </c>
      <c r="DF394" s="62" t="e">
        <f t="shared" ca="1" si="274"/>
        <v>#REF!</v>
      </c>
      <c r="DG394" s="62" t="e">
        <f t="shared" ca="1" si="274"/>
        <v>#REF!</v>
      </c>
      <c r="DH394" s="62" t="e">
        <f t="shared" ca="1" si="274"/>
        <v>#REF!</v>
      </c>
      <c r="DI394" s="62" t="e">
        <f t="shared" ca="1" si="274"/>
        <v>#REF!</v>
      </c>
      <c r="DJ394" s="62" t="e">
        <f t="shared" ca="1" si="274"/>
        <v>#REF!</v>
      </c>
      <c r="DK394" s="62" t="e">
        <f t="shared" ca="1" si="274"/>
        <v>#REF!</v>
      </c>
      <c r="DL394" s="62" t="e">
        <f t="shared" ca="1" si="274"/>
        <v>#REF!</v>
      </c>
    </row>
    <row r="395" spans="1:116" x14ac:dyDescent="0.4">
      <c r="D395" t="s">
        <v>866</v>
      </c>
      <c r="E395" t="str">
        <f t="shared" si="270"/>
        <v>395 DTERMY-PV</v>
      </c>
      <c r="F395" s="292"/>
      <c r="G395" s="145" t="str">
        <f>"Avg. borrowing per "&amp;G379</f>
        <v>Avg. borrowing per primary unit</v>
      </c>
      <c r="K395" s="18">
        <v>100</v>
      </c>
      <c r="L395" s="18">
        <v>100</v>
      </c>
      <c r="M395" s="18">
        <v>100</v>
      </c>
      <c r="N395" s="18">
        <v>100</v>
      </c>
      <c r="O395" s="18">
        <v>100</v>
      </c>
      <c r="P395" s="18">
        <v>100</v>
      </c>
      <c r="R395"/>
      <c r="S395" s="152" cm="1">
        <f t="array" ref="S395">INDEX($K:$P,ROW(),MATCH(S$3,$K$2:$P$2,0))</f>
        <v>100</v>
      </c>
      <c r="T395" s="152" cm="1">
        <f t="array" ref="T395">INDEX($K:$P,ROW(),MATCH(T$3,$K$2:$P$2,0))</f>
        <v>100</v>
      </c>
      <c r="U395" s="152" cm="1">
        <f t="array" ref="U395">INDEX($K:$P,ROW(),MATCH(U$3,$K$2:$P$2,0))</f>
        <v>100</v>
      </c>
      <c r="V395" s="152" cm="1">
        <f t="array" ref="V395">INDEX($K:$P,ROW(),MATCH(V$3,$K$2:$P$2,0))</f>
        <v>100</v>
      </c>
      <c r="W395" s="152" cm="1">
        <f t="array" ref="W395">INDEX($K:$P,ROW(),MATCH(W$3,$K$2:$P$2,0))</f>
        <v>100</v>
      </c>
      <c r="X395" s="152" cm="1">
        <f t="array" ref="X395">INDEX($K:$P,ROW(),MATCH(X$3,$K$2:$P$2,0))</f>
        <v>100</v>
      </c>
      <c r="Y395" s="152" cm="1">
        <f t="array" ref="Y395">INDEX($K:$P,ROW(),MATCH(Y$3,$K$2:$P$2,0))</f>
        <v>100</v>
      </c>
      <c r="Z395" s="152" cm="1">
        <f t="array" ref="Z395">INDEX($K:$P,ROW(),MATCH(Z$3,$K$2:$P$2,0))</f>
        <v>100</v>
      </c>
      <c r="AA395" s="152" cm="1">
        <f t="array" ref="AA395">INDEX($K:$P,ROW(),MATCH(AA$3,$K$2:$P$2,0))</f>
        <v>100</v>
      </c>
      <c r="AB395" s="152" cm="1">
        <f t="array" ref="AB395">INDEX($K:$P,ROW(),MATCH(AB$3,$K$2:$P$2,0))</f>
        <v>100</v>
      </c>
      <c r="AC395" s="152" cm="1">
        <f t="array" ref="AC395">INDEX($K:$P,ROW(),MATCH(AC$3,$K$2:$P$2,0))</f>
        <v>100</v>
      </c>
      <c r="AD395" s="152" cm="1">
        <f t="array" ref="AD395">INDEX($K:$P,ROW(),MATCH(AD$3,$K$2:$P$2,0))</f>
        <v>100</v>
      </c>
      <c r="AE395" s="152" cm="1">
        <f t="array" ref="AE395">INDEX($K:$P,ROW(),MATCH(AE$3,$K$2:$P$2,0))</f>
        <v>100</v>
      </c>
      <c r="AF395" s="152" cm="1">
        <f t="array" ref="AF395">INDEX($K:$P,ROW(),MATCH(AF$3,$K$2:$P$2,0))</f>
        <v>100</v>
      </c>
      <c r="AG395" s="152" cm="1">
        <f t="array" ref="AG395">INDEX($K:$P,ROW(),MATCH(AG$3,$K$2:$P$2,0))</f>
        <v>100</v>
      </c>
      <c r="AH395" s="152" cm="1">
        <f t="array" ref="AH395">INDEX($K:$P,ROW(),MATCH(AH$3,$K$2:$P$2,0))</f>
        <v>100</v>
      </c>
      <c r="AI395" s="152" cm="1">
        <f t="array" ref="AI395">INDEX($K:$P,ROW(),MATCH(AI$3,$K$2:$P$2,0))</f>
        <v>100</v>
      </c>
      <c r="AJ395" s="152" cm="1">
        <f t="array" ref="AJ395">INDEX($K:$P,ROW(),MATCH(AJ$3,$K$2:$P$2,0))</f>
        <v>100</v>
      </c>
      <c r="AK395" s="152" cm="1">
        <f t="array" ref="AK395">INDEX($K:$P,ROW(),MATCH(AK$3,$K$2:$P$2,0))</f>
        <v>100</v>
      </c>
      <c r="AL395" s="152" cm="1">
        <f t="array" ref="AL395">INDEX($K:$P,ROW(),MATCH(AL$3,$K$2:$P$2,0))</f>
        <v>100</v>
      </c>
      <c r="AM395" s="152" cm="1">
        <f t="array" ref="AM395">INDEX($K:$P,ROW(),MATCH(AM$3,$K$2:$P$2,0))</f>
        <v>100</v>
      </c>
      <c r="AN395" s="152" cm="1">
        <f t="array" ref="AN395">INDEX($K:$P,ROW(),MATCH(AN$3,$K$2:$P$2,0))</f>
        <v>100</v>
      </c>
      <c r="AO395" s="152" cm="1">
        <f t="array" ref="AO395">INDEX($K:$P,ROW(),MATCH(AO$3,$K$2:$P$2,0))</f>
        <v>100</v>
      </c>
      <c r="AP395" s="152" cm="1">
        <f t="array" ref="AP395">INDEX($K:$P,ROW(),MATCH(AP$3,$K$2:$P$2,0))</f>
        <v>100</v>
      </c>
      <c r="AQ395" s="152" cm="1">
        <f t="array" ref="AQ395">INDEX($K:$P,ROW(),MATCH(AQ$3,$K$2:$P$2,0))</f>
        <v>100</v>
      </c>
      <c r="AR395" s="152" cm="1">
        <f t="array" ref="AR395">INDEX($K:$P,ROW(),MATCH(AR$3,$K$2:$P$2,0))</f>
        <v>100</v>
      </c>
      <c r="AS395" s="152" cm="1">
        <f t="array" ref="AS395">INDEX($K:$P,ROW(),MATCH(AS$3,$K$2:$P$2,0))</f>
        <v>100</v>
      </c>
      <c r="AT395" s="152" cm="1">
        <f t="array" ref="AT395">INDEX($K:$P,ROW(),MATCH(AT$3,$K$2:$P$2,0))</f>
        <v>100</v>
      </c>
      <c r="AU395" s="152" cm="1">
        <f t="array" ref="AU395">INDEX($K:$P,ROW(),MATCH(AU$3,$K$2:$P$2,0))</f>
        <v>100</v>
      </c>
      <c r="AV395" s="152" cm="1">
        <f t="array" ref="AV395">INDEX($K:$P,ROW(),MATCH(AV$3,$K$2:$P$2,0))</f>
        <v>100</v>
      </c>
      <c r="AW395" s="152" cm="1">
        <f t="array" ref="AW395">INDEX($K:$P,ROW(),MATCH(AW$3,$K$2:$P$2,0))</f>
        <v>100</v>
      </c>
      <c r="AX395" s="152" cm="1">
        <f t="array" ref="AX395">INDEX($K:$P,ROW(),MATCH(AX$3,$K$2:$P$2,0))</f>
        <v>100</v>
      </c>
      <c r="AY395" s="152" cm="1">
        <f t="array" ref="AY395">INDEX($K:$P,ROW(),MATCH(AY$3,$K$2:$P$2,0))</f>
        <v>100</v>
      </c>
      <c r="AZ395" s="152" cm="1">
        <f t="array" ref="AZ395">INDEX($K:$P,ROW(),MATCH(AZ$3,$K$2:$P$2,0))</f>
        <v>100</v>
      </c>
      <c r="BA395" s="152" cm="1">
        <f t="array" ref="BA395">INDEX($K:$P,ROW(),MATCH(BA$3,$K$2:$P$2,0))</f>
        <v>100</v>
      </c>
      <c r="BB395" s="152" cm="1">
        <f t="array" ref="BB395">INDEX($K:$P,ROW(),MATCH(BB$3,$K$2:$P$2,0))</f>
        <v>100</v>
      </c>
      <c r="BC395" s="152" cm="1">
        <f t="array" ref="BC395">INDEX($K:$P,ROW(),MATCH(BC$3,$K$2:$P$2,0))</f>
        <v>100</v>
      </c>
      <c r="BD395" s="152" cm="1">
        <f t="array" ref="BD395">INDEX($K:$P,ROW(),MATCH(BD$3,$K$2:$P$2,0))</f>
        <v>100</v>
      </c>
      <c r="BE395" s="152" cm="1">
        <f t="array" ref="BE395">INDEX($K:$P,ROW(),MATCH(BE$3,$K$2:$P$2,0))</f>
        <v>100</v>
      </c>
      <c r="BF395" s="152" cm="1">
        <f t="array" ref="BF395">INDEX($K:$P,ROW(),MATCH(BF$3,$K$2:$P$2,0))</f>
        <v>100</v>
      </c>
      <c r="BG395" s="152" cm="1">
        <f t="array" ref="BG395">INDEX($K:$P,ROW(),MATCH(BG$3,$K$2:$P$2,0))</f>
        <v>100</v>
      </c>
      <c r="BH395" s="152" cm="1">
        <f t="array" ref="BH395">INDEX($K:$P,ROW(),MATCH(BH$3,$K$2:$P$2,0))</f>
        <v>100</v>
      </c>
      <c r="BI395" s="152" cm="1">
        <f t="array" ref="BI395">INDEX($K:$P,ROW(),MATCH(BI$3,$K$2:$P$2,0))</f>
        <v>100</v>
      </c>
      <c r="BJ395" s="152" cm="1">
        <f t="array" ref="BJ395">INDEX($K:$P,ROW(),MATCH(BJ$3,$K$2:$P$2,0))</f>
        <v>100</v>
      </c>
      <c r="BK395" s="152" cm="1">
        <f t="array" ref="BK395">INDEX($K:$P,ROW(),MATCH(BK$3,$K$2:$P$2,0))</f>
        <v>100</v>
      </c>
      <c r="BL395" s="152" cm="1">
        <f t="array" ref="BL395">INDEX($K:$P,ROW(),MATCH(BL$3,$K$2:$P$2,0))</f>
        <v>100</v>
      </c>
      <c r="BM395" s="152" cm="1">
        <f t="array" ref="BM395">INDEX($K:$P,ROW(),MATCH(BM$3,$K$2:$P$2,0))</f>
        <v>100</v>
      </c>
      <c r="BN395" s="152" cm="1">
        <f t="array" ref="BN395">INDEX($K:$P,ROW(),MATCH(BN$3,$K$2:$P$2,0))</f>
        <v>100</v>
      </c>
      <c r="BO395" s="152" cm="1">
        <f t="array" ref="BO395">INDEX($K:$P,ROW(),MATCH(BO$3,$K$2:$P$2,0))</f>
        <v>100</v>
      </c>
      <c r="BP395" s="152" cm="1">
        <f t="array" ref="BP395">INDEX($K:$P,ROW(),MATCH(BP$3,$K$2:$P$2,0))</f>
        <v>100</v>
      </c>
      <c r="BQ395" s="152" cm="1">
        <f t="array" ref="BQ395">INDEX($K:$P,ROW(),MATCH(BQ$3,$K$2:$P$2,0))</f>
        <v>100</v>
      </c>
      <c r="BR395" s="152" cm="1">
        <f t="array" ref="BR395">INDEX($K:$P,ROW(),MATCH(BR$3,$K$2:$P$2,0))</f>
        <v>100</v>
      </c>
      <c r="BS395" s="152" cm="1">
        <f t="array" ref="BS395">INDEX($K:$P,ROW(),MATCH(BS$3,$K$2:$P$2,0))</f>
        <v>100</v>
      </c>
      <c r="BT395" s="152" cm="1">
        <f t="array" ref="BT395">INDEX($K:$P,ROW(),MATCH(BT$3,$K$2:$P$2,0))</f>
        <v>100</v>
      </c>
      <c r="BU395" s="152" cm="1">
        <f t="array" ref="BU395">INDEX($K:$P,ROW(),MATCH(BU$3,$K$2:$P$2,0))</f>
        <v>100</v>
      </c>
      <c r="BV395" s="152" cm="1">
        <f t="array" ref="BV395">INDEX($K:$P,ROW(),MATCH(BV$3,$K$2:$P$2,0))</f>
        <v>100</v>
      </c>
      <c r="BW395" s="152" cm="1">
        <f t="array" ref="BW395">INDEX($K:$P,ROW(),MATCH(BW$3,$K$2:$P$2,0))</f>
        <v>100</v>
      </c>
      <c r="BX395" s="152" cm="1">
        <f t="array" ref="BX395">INDEX($K:$P,ROW(),MATCH(BX$3,$K$2:$P$2,0))</f>
        <v>100</v>
      </c>
      <c r="BY395" s="152" cm="1">
        <f t="array" ref="BY395">INDEX($K:$P,ROW(),MATCH(BY$3,$K$2:$P$2,0))</f>
        <v>100</v>
      </c>
      <c r="BZ395" s="152" cm="1">
        <f t="array" ref="BZ395">INDEX($K:$P,ROW(),MATCH(BZ$3,$K$2:$P$2,0))</f>
        <v>100</v>
      </c>
      <c r="CA395" s="152" cm="1">
        <f t="array" ref="CA395">INDEX($K:$P,ROW(),MATCH(CA$3,$K$2:$P$2,0))</f>
        <v>100</v>
      </c>
      <c r="CB395" s="152" cm="1">
        <f t="array" ref="CB395">INDEX($K:$P,ROW(),MATCH(CB$3,$K$2:$P$2,0))</f>
        <v>100</v>
      </c>
      <c r="CC395" s="152" cm="1">
        <f t="array" ref="CC395">INDEX($K:$P,ROW(),MATCH(CC$3,$K$2:$P$2,0))</f>
        <v>100</v>
      </c>
      <c r="CD395" s="152" cm="1">
        <f t="array" ref="CD395">INDEX($K:$P,ROW(),MATCH(CD$3,$K$2:$P$2,0))</f>
        <v>100</v>
      </c>
      <c r="CE395" s="152" cm="1">
        <f t="array" ref="CE395">INDEX($K:$P,ROW(),MATCH(CE$3,$K$2:$P$2,0))</f>
        <v>100</v>
      </c>
      <c r="CF395" s="152" cm="1">
        <f t="array" ref="CF395">INDEX($K:$P,ROW(),MATCH(CF$3,$K$2:$P$2,0))</f>
        <v>100</v>
      </c>
      <c r="CG395" s="152" cm="1">
        <f t="array" ref="CG395">INDEX($K:$P,ROW(),MATCH(CG$3,$K$2:$P$2,0))</f>
        <v>100</v>
      </c>
      <c r="CH395" s="152" cm="1">
        <f t="array" ref="CH395">INDEX($K:$P,ROW(),MATCH(CH$3,$K$2:$P$2,0))</f>
        <v>100</v>
      </c>
      <c r="CI395" s="152" cm="1">
        <f t="array" ref="CI395">INDEX($K:$P,ROW(),MATCH(CI$3,$K$2:$P$2,0))</f>
        <v>100</v>
      </c>
      <c r="CJ395" s="152" cm="1">
        <f t="array" ref="CJ395">INDEX($K:$P,ROW(),MATCH(CJ$3,$K$2:$P$2,0))</f>
        <v>100</v>
      </c>
      <c r="CK395" s="152" cm="1">
        <f t="array" ref="CK395">INDEX($K:$P,ROW(),MATCH(CK$3,$K$2:$P$2,0))</f>
        <v>100</v>
      </c>
      <c r="CL395" s="152" cm="1">
        <f t="array" ref="CL395">INDEX($K:$P,ROW(),MATCH(CL$3,$K$2:$P$2,0))</f>
        <v>100</v>
      </c>
      <c r="CN395" s="60"/>
      <c r="CO395" s="152" t="e" cm="1">
        <f t="array" ref="CO395">INDEX($K:$P,ROW(),MATCH(CO$3,$K$2:$P$2,0))</f>
        <v>#N/A</v>
      </c>
      <c r="CP395" s="152" t="e" cm="1">
        <f t="array" ref="CP395">INDEX($K:$P,ROW(),MATCH(CP$3,$K$2:$P$2,0))</f>
        <v>#N/A</v>
      </c>
      <c r="CQ395" s="152" t="e" cm="1">
        <f t="array" ref="CQ395">INDEX($K:$P,ROW(),MATCH(CQ$3,$K$2:$P$2,0))</f>
        <v>#N/A</v>
      </c>
      <c r="CR395" s="152" t="e" cm="1">
        <f t="array" ref="CR395">INDEX($K:$P,ROW(),MATCH(CR$3,$K$2:$P$2,0))</f>
        <v>#N/A</v>
      </c>
      <c r="CS395" s="152" t="e" cm="1">
        <f t="array" ref="CS395">INDEX($K:$P,ROW(),MATCH(CS$3,$K$2:$P$2,0))</f>
        <v>#N/A</v>
      </c>
      <c r="CT395" s="152" t="e" cm="1">
        <f t="array" ref="CT395">INDEX($K:$P,ROW(),MATCH(CT$3,$K$2:$P$2,0))</f>
        <v>#N/A</v>
      </c>
      <c r="CU395" s="152" t="e" cm="1">
        <f t="array" ref="CU395">INDEX($K:$P,ROW(),MATCH(CU$3,$K$2:$P$2,0))</f>
        <v>#N/A</v>
      </c>
      <c r="CV395" s="152" t="e" cm="1">
        <f t="array" ref="CV395">INDEX($K:$P,ROW(),MATCH(CV$3,$K$2:$P$2,0))</f>
        <v>#N/A</v>
      </c>
      <c r="CW395" s="152" t="e" cm="1">
        <f t="array" ref="CW395">INDEX($K:$P,ROW(),MATCH(CW$3,$K$2:$P$2,0))</f>
        <v>#N/A</v>
      </c>
      <c r="CX395" s="152" t="e" cm="1">
        <f t="array" ref="CX395">INDEX($K:$P,ROW(),MATCH(CX$3,$K$2:$P$2,0))</f>
        <v>#N/A</v>
      </c>
      <c r="CY395" s="152" t="e" cm="1">
        <f t="array" ref="CY395">INDEX($K:$P,ROW(),MATCH(CY$3,$K$2:$P$2,0))</f>
        <v>#N/A</v>
      </c>
      <c r="CZ395" s="152" t="e" cm="1">
        <f t="array" ref="CZ395">INDEX($K:$P,ROW(),MATCH(CZ$3,$K$2:$P$2,0))</f>
        <v>#N/A</v>
      </c>
      <c r="DA395" s="152" t="e" cm="1">
        <f t="array" ref="DA395">INDEX($K:$P,ROW(),MATCH(DA$3,$K$2:$P$2,0))</f>
        <v>#N/A</v>
      </c>
      <c r="DB395" s="152" t="e" cm="1">
        <f t="array" ref="DB395">INDEX($K:$P,ROW(),MATCH(DB$3,$K$2:$P$2,0))</f>
        <v>#N/A</v>
      </c>
      <c r="DC395" s="152" t="e" cm="1">
        <f t="array" ref="DC395">INDEX($K:$P,ROW(),MATCH(DC$3,$K$2:$P$2,0))</f>
        <v>#N/A</v>
      </c>
      <c r="DD395" s="152" t="e" cm="1">
        <f t="array" ref="DD395">INDEX($K:$P,ROW(),MATCH(DD$3,$K$2:$P$2,0))</f>
        <v>#N/A</v>
      </c>
      <c r="DE395" s="152" t="e" cm="1">
        <f t="array" ref="DE395">INDEX($K:$P,ROW(),MATCH(DE$3,$K$2:$P$2,0))</f>
        <v>#N/A</v>
      </c>
      <c r="DF395" s="152" t="e" cm="1">
        <f t="array" ref="DF395">INDEX($K:$P,ROW(),MATCH(DF$3,$K$2:$P$2,0))</f>
        <v>#N/A</v>
      </c>
      <c r="DG395" s="152" t="e" cm="1">
        <f t="array" ref="DG395">INDEX($K:$P,ROW(),MATCH(DG$3,$K$2:$P$2,0))</f>
        <v>#N/A</v>
      </c>
      <c r="DH395" s="152" t="e" cm="1">
        <f t="array" ref="DH395">INDEX($K:$P,ROW(),MATCH(DH$3,$K$2:$P$2,0))</f>
        <v>#N/A</v>
      </c>
      <c r="DI395" s="152" t="e" cm="1">
        <f t="array" ref="DI395">INDEX($K:$P,ROW(),MATCH(DI$3,$K$2:$P$2,0))</f>
        <v>#N/A</v>
      </c>
      <c r="DJ395" s="152" t="e" cm="1">
        <f t="array" ref="DJ395">INDEX($K:$P,ROW(),MATCH(DJ$3,$K$2:$P$2,0))</f>
        <v>#N/A</v>
      </c>
      <c r="DK395" s="152" t="e" cm="1">
        <f t="array" ref="DK395">INDEX($K:$P,ROW(),MATCH(DK$3,$K$2:$P$2,0))</f>
        <v>#N/A</v>
      </c>
      <c r="DL395" s="152" t="e" cm="1">
        <f t="array" ref="DL395">INDEX($K:$P,ROW(),MATCH(DL$3,$K$2:$P$2,0))</f>
        <v>#N/A</v>
      </c>
    </row>
    <row r="396" spans="1:116" x14ac:dyDescent="0.4">
      <c r="B396" t="str">
        <f>E396</f>
        <v>396 DTERMY-PV</v>
      </c>
      <c r="C396" t="s">
        <v>236</v>
      </c>
      <c r="D396" t="s">
        <v>866</v>
      </c>
      <c r="E396" t="str">
        <f t="shared" si="270"/>
        <v>396 DTERMY-PV</v>
      </c>
      <c r="G396" s="158" t="str">
        <f>"New borrowing - "&amp;SUBSTITUTE(G386,":","")</f>
        <v>New borrowing - Rolling fixed term debt - multiple borrowings w/ annual control</v>
      </c>
      <c r="K396" s="23">
        <v>10000</v>
      </c>
      <c r="L396" s="23">
        <f>SUMIF($4:$4,L$2,393:393)</f>
        <v>0</v>
      </c>
      <c r="M396" s="23">
        <f>SUMIF($4:$4,M$2,393:393)</f>
        <v>0</v>
      </c>
      <c r="N396" s="23">
        <f>SUMIF($4:$4,N$2,393:393)</f>
        <v>0</v>
      </c>
      <c r="O396" s="23">
        <f>SUMIF($4:$4,O$2,393:393)</f>
        <v>0</v>
      </c>
      <c r="P396" s="23">
        <f>SUMIF($4:$4,P$2,393:393)</f>
        <v>0</v>
      </c>
      <c r="R396" s="53">
        <f>H391</f>
        <v>1000</v>
      </c>
      <c r="S396" s="80" cm="1">
        <f t="array" aca="1" ref="S396" ca="1">+S395*INDIRECT(S381)</f>
        <v>500000</v>
      </c>
      <c r="T396" s="80" cm="1">
        <f t="array" aca="1" ref="T396" ca="1">+T395*INDIRECT(T381)</f>
        <v>500000</v>
      </c>
      <c r="U396" s="80" cm="1">
        <f t="array" aca="1" ref="U396" ca="1">+U395*INDIRECT(U381)</f>
        <v>500000</v>
      </c>
      <c r="V396" s="80" cm="1">
        <f t="array" aca="1" ref="V396" ca="1">+V395*INDIRECT(V381)</f>
        <v>500000</v>
      </c>
      <c r="W396" s="80" cm="1">
        <f t="array" aca="1" ref="W396" ca="1">+W395*INDIRECT(W381)</f>
        <v>500000</v>
      </c>
      <c r="X396" s="80" cm="1">
        <f t="array" aca="1" ref="X396" ca="1">+X395*INDIRECT(X381)</f>
        <v>500000</v>
      </c>
      <c r="Y396" s="80" cm="1">
        <f t="array" aca="1" ref="Y396" ca="1">+Y395*INDIRECT(Y381)</f>
        <v>500000</v>
      </c>
      <c r="Z396" s="80" cm="1">
        <f t="array" aca="1" ref="Z396" ca="1">+Z395*INDIRECT(Z381)</f>
        <v>500000</v>
      </c>
      <c r="AA396" s="80" cm="1">
        <f t="array" aca="1" ref="AA396" ca="1">+AA395*INDIRECT(AA381)</f>
        <v>500000</v>
      </c>
      <c r="AB396" s="80" cm="1">
        <f t="array" aca="1" ref="AB396" ca="1">+AB395*INDIRECT(AB381)</f>
        <v>500000</v>
      </c>
      <c r="AC396" s="80" cm="1">
        <f t="array" aca="1" ref="AC396" ca="1">+AC395*INDIRECT(AC381)</f>
        <v>500000</v>
      </c>
      <c r="AD396" s="80" cm="1">
        <f t="array" aca="1" ref="AD396" ca="1">+AD395*INDIRECT(AD381)</f>
        <v>500000</v>
      </c>
      <c r="AE396" s="80" cm="1">
        <f t="array" aca="1" ref="AE396" ca="1">+AE395*INDIRECT(AE381)</f>
        <v>500000</v>
      </c>
      <c r="AF396" s="80" cm="1">
        <f t="array" aca="1" ref="AF396" ca="1">+AF395*INDIRECT(AF381)</f>
        <v>500000</v>
      </c>
      <c r="AG396" s="80" cm="1">
        <f t="array" aca="1" ref="AG396" ca="1">+AG395*INDIRECT(AG381)</f>
        <v>500000</v>
      </c>
      <c r="AH396" s="80" cm="1">
        <f t="array" aca="1" ref="AH396" ca="1">+AH395*INDIRECT(AH381)</f>
        <v>500000</v>
      </c>
      <c r="AI396" s="80" cm="1">
        <f t="array" aca="1" ref="AI396" ca="1">+AI395*INDIRECT(AI381)</f>
        <v>500000</v>
      </c>
      <c r="AJ396" s="80" cm="1">
        <f t="array" aca="1" ref="AJ396" ca="1">+AJ395*INDIRECT(AJ381)</f>
        <v>500000</v>
      </c>
      <c r="AK396" s="80" cm="1">
        <f t="array" aca="1" ref="AK396" ca="1">+AK395*INDIRECT(AK381)</f>
        <v>500000</v>
      </c>
      <c r="AL396" s="80" cm="1">
        <f t="array" aca="1" ref="AL396" ca="1">+AL395*INDIRECT(AL381)</f>
        <v>500000</v>
      </c>
      <c r="AM396" s="80" cm="1">
        <f t="array" aca="1" ref="AM396" ca="1">+AM395*INDIRECT(AM381)</f>
        <v>500000</v>
      </c>
      <c r="AN396" s="80" cm="1">
        <f t="array" aca="1" ref="AN396" ca="1">+AN395*INDIRECT(AN381)</f>
        <v>500000</v>
      </c>
      <c r="AO396" s="80" cm="1">
        <f t="array" aca="1" ref="AO396" ca="1">+AO395*INDIRECT(AO381)</f>
        <v>500000</v>
      </c>
      <c r="AP396" s="80" cm="1">
        <f t="array" aca="1" ref="AP396" ca="1">+AP395*INDIRECT(AP381)</f>
        <v>500000</v>
      </c>
      <c r="AQ396" s="80" cm="1">
        <f t="array" aca="1" ref="AQ396" ca="1">+AQ395*INDIRECT(AQ381)</f>
        <v>500000</v>
      </c>
      <c r="AR396" s="80" cm="1">
        <f t="array" aca="1" ref="AR396" ca="1">+AR395*INDIRECT(AR381)</f>
        <v>500000</v>
      </c>
      <c r="AS396" s="80" cm="1">
        <f t="array" aca="1" ref="AS396" ca="1">+AS395*INDIRECT(AS381)</f>
        <v>500000</v>
      </c>
      <c r="AT396" s="80" cm="1">
        <f t="array" aca="1" ref="AT396" ca="1">+AT395*INDIRECT(AT381)</f>
        <v>500000</v>
      </c>
      <c r="AU396" s="80" cm="1">
        <f t="array" aca="1" ref="AU396" ca="1">+AU395*INDIRECT(AU381)</f>
        <v>500000</v>
      </c>
      <c r="AV396" s="80" cm="1">
        <f t="array" aca="1" ref="AV396" ca="1">+AV395*INDIRECT(AV381)</f>
        <v>500000</v>
      </c>
      <c r="AW396" s="80" cm="1">
        <f t="array" aca="1" ref="AW396" ca="1">+AW395*INDIRECT(AW381)</f>
        <v>500000</v>
      </c>
      <c r="AX396" s="80" cm="1">
        <f t="array" aca="1" ref="AX396" ca="1">+AX395*INDIRECT(AX381)</f>
        <v>500000</v>
      </c>
      <c r="AY396" s="80" cm="1">
        <f t="array" aca="1" ref="AY396" ca="1">+AY395*INDIRECT(AY381)</f>
        <v>500000</v>
      </c>
      <c r="AZ396" s="80" cm="1">
        <f t="array" aca="1" ref="AZ396" ca="1">+AZ395*INDIRECT(AZ381)</f>
        <v>500000</v>
      </c>
      <c r="BA396" s="80" cm="1">
        <f t="array" aca="1" ref="BA396" ca="1">+BA395*INDIRECT(BA381)</f>
        <v>500000</v>
      </c>
      <c r="BB396" s="80" cm="1">
        <f t="array" aca="1" ref="BB396" ca="1">+BB395*INDIRECT(BB381)</f>
        <v>500000</v>
      </c>
      <c r="BC396" s="80" cm="1">
        <f t="array" aca="1" ref="BC396" ca="1">+BC395*INDIRECT(BC381)</f>
        <v>500000</v>
      </c>
      <c r="BD396" s="80" cm="1">
        <f t="array" aca="1" ref="BD396" ca="1">+BD395*INDIRECT(BD381)</f>
        <v>500000</v>
      </c>
      <c r="BE396" s="80" cm="1">
        <f t="array" aca="1" ref="BE396" ca="1">+BE395*INDIRECT(BE381)</f>
        <v>500000</v>
      </c>
      <c r="BF396" s="80" cm="1">
        <f t="array" aca="1" ref="BF396" ca="1">+BF395*INDIRECT(BF381)</f>
        <v>500000</v>
      </c>
      <c r="BG396" s="80" cm="1">
        <f t="array" aca="1" ref="BG396" ca="1">+BG395*INDIRECT(BG381)</f>
        <v>500000</v>
      </c>
      <c r="BH396" s="80" cm="1">
        <f t="array" aca="1" ref="BH396" ca="1">+BH395*INDIRECT(BH381)</f>
        <v>500000</v>
      </c>
      <c r="BI396" s="80" cm="1">
        <f t="array" aca="1" ref="BI396" ca="1">+BI395*INDIRECT(BI381)</f>
        <v>500000</v>
      </c>
      <c r="BJ396" s="80" cm="1">
        <f t="array" aca="1" ref="BJ396" ca="1">+BJ395*INDIRECT(BJ381)</f>
        <v>500000</v>
      </c>
      <c r="BK396" s="80" cm="1">
        <f t="array" aca="1" ref="BK396" ca="1">+BK395*INDIRECT(BK381)</f>
        <v>500000</v>
      </c>
      <c r="BL396" s="80" cm="1">
        <f t="array" aca="1" ref="BL396" ca="1">+BL395*INDIRECT(BL381)</f>
        <v>500000</v>
      </c>
      <c r="BM396" s="80" cm="1">
        <f t="array" aca="1" ref="BM396" ca="1">+BM395*INDIRECT(BM381)</f>
        <v>500000</v>
      </c>
      <c r="BN396" s="80" cm="1">
        <f t="array" aca="1" ref="BN396" ca="1">+BN395*INDIRECT(BN381)</f>
        <v>500000</v>
      </c>
      <c r="BO396" s="80" cm="1">
        <f t="array" aca="1" ref="BO396" ca="1">+BO395*INDIRECT(BO381)</f>
        <v>500000</v>
      </c>
      <c r="BP396" s="80" cm="1">
        <f t="array" aca="1" ref="BP396" ca="1">+BP395*INDIRECT(BP381)</f>
        <v>500000</v>
      </c>
      <c r="BQ396" s="80" cm="1">
        <f t="array" aca="1" ref="BQ396" ca="1">+BQ395*INDIRECT(BQ381)</f>
        <v>500000</v>
      </c>
      <c r="BR396" s="80" cm="1">
        <f t="array" aca="1" ref="BR396" ca="1">+BR395*INDIRECT(BR381)</f>
        <v>500000</v>
      </c>
      <c r="BS396" s="80" cm="1">
        <f t="array" aca="1" ref="BS396" ca="1">+BS395*INDIRECT(BS381)</f>
        <v>500000</v>
      </c>
      <c r="BT396" s="80" cm="1">
        <f t="array" aca="1" ref="BT396" ca="1">+BT395*INDIRECT(BT381)</f>
        <v>500000</v>
      </c>
      <c r="BU396" s="80" cm="1">
        <f t="array" aca="1" ref="BU396" ca="1">+BU395*INDIRECT(BU381)</f>
        <v>500000</v>
      </c>
      <c r="BV396" s="80" cm="1">
        <f t="array" aca="1" ref="BV396" ca="1">+BV395*INDIRECT(BV381)</f>
        <v>500000</v>
      </c>
      <c r="BW396" s="80" cm="1">
        <f t="array" aca="1" ref="BW396" ca="1">+BW395*INDIRECT(BW381)</f>
        <v>500000</v>
      </c>
      <c r="BX396" s="80" cm="1">
        <f t="array" aca="1" ref="BX396" ca="1">+BX395*INDIRECT(BX381)</f>
        <v>500000</v>
      </c>
      <c r="BY396" s="80" cm="1">
        <f t="array" aca="1" ref="BY396" ca="1">+BY395*INDIRECT(BY381)</f>
        <v>500000</v>
      </c>
      <c r="BZ396" s="80" cm="1">
        <f t="array" aca="1" ref="BZ396" ca="1">+BZ395*INDIRECT(BZ381)</f>
        <v>500000</v>
      </c>
      <c r="CA396" s="80" cm="1">
        <f t="array" aca="1" ref="CA396" ca="1">+CA395*INDIRECT(CA381)</f>
        <v>500000</v>
      </c>
      <c r="CB396" s="80" cm="1">
        <f t="array" aca="1" ref="CB396" ca="1">+CB395*INDIRECT(CB381)</f>
        <v>500000</v>
      </c>
      <c r="CC396" s="80" cm="1">
        <f t="array" aca="1" ref="CC396" ca="1">+CC395*INDIRECT(CC381)</f>
        <v>500000</v>
      </c>
      <c r="CD396" s="80" cm="1">
        <f t="array" aca="1" ref="CD396" ca="1">+CD395*INDIRECT(CD381)</f>
        <v>500000</v>
      </c>
      <c r="CE396" s="80" cm="1">
        <f t="array" aca="1" ref="CE396" ca="1">+CE395*INDIRECT(CE381)</f>
        <v>500000</v>
      </c>
      <c r="CF396" s="80" cm="1">
        <f t="array" aca="1" ref="CF396" ca="1">+CF395*INDIRECT(CF381)</f>
        <v>500000</v>
      </c>
      <c r="CG396" s="80" cm="1">
        <f t="array" aca="1" ref="CG396" ca="1">+CG395*INDIRECT(CG381)</f>
        <v>500000</v>
      </c>
      <c r="CH396" s="80" cm="1">
        <f t="array" aca="1" ref="CH396" ca="1">+CH395*INDIRECT(CH381)</f>
        <v>500000</v>
      </c>
      <c r="CI396" s="80" cm="1">
        <f t="array" aca="1" ref="CI396" ca="1">+CI395*INDIRECT(CI381)</f>
        <v>500000</v>
      </c>
      <c r="CJ396" s="80" cm="1">
        <f t="array" aca="1" ref="CJ396" ca="1">+CJ395*INDIRECT(CJ381)</f>
        <v>500000</v>
      </c>
      <c r="CK396" s="80" cm="1">
        <f t="array" aca="1" ref="CK396" ca="1">+CK395*INDIRECT(CK381)</f>
        <v>500000</v>
      </c>
      <c r="CL396" s="80" cm="1">
        <f t="array" aca="1" ref="CL396" ca="1">+CL395*INDIRECT(CL381)</f>
        <v>500000</v>
      </c>
      <c r="CM396" s="80" t="e" cm="1">
        <f t="array" aca="1" ref="CM396" ca="1">+CM395*INDIRECT(CM381)</f>
        <v>#REF!</v>
      </c>
      <c r="CN396" s="80" t="e" cm="1">
        <f t="array" aca="1" ref="CN396" ca="1">+CN395*INDIRECT(CN381)</f>
        <v>#REF!</v>
      </c>
      <c r="CO396" s="80" t="e" cm="1">
        <f t="array" aca="1" ref="CO396" ca="1">+CO395*INDIRECT(CO381)</f>
        <v>#N/A</v>
      </c>
      <c r="CP396" s="80" t="e" cm="1">
        <f t="array" aca="1" ref="CP396" ca="1">+CP395*INDIRECT(CP381)</f>
        <v>#N/A</v>
      </c>
      <c r="CQ396" s="80" t="e" cm="1">
        <f t="array" aca="1" ref="CQ396" ca="1">+CQ395*INDIRECT(CQ381)</f>
        <v>#N/A</v>
      </c>
      <c r="CR396" s="80" t="e" cm="1">
        <f t="array" aca="1" ref="CR396" ca="1">+CR395*INDIRECT(CR381)</f>
        <v>#N/A</v>
      </c>
      <c r="CS396" s="80" t="e" cm="1">
        <f t="array" aca="1" ref="CS396" ca="1">+CS395*INDIRECT(CS381)</f>
        <v>#N/A</v>
      </c>
      <c r="CT396" s="80" t="e" cm="1">
        <f t="array" aca="1" ref="CT396" ca="1">+CT395*INDIRECT(CT381)</f>
        <v>#N/A</v>
      </c>
      <c r="CU396" s="80" t="e" cm="1">
        <f t="array" aca="1" ref="CU396" ca="1">+CU395*INDIRECT(CU381)</f>
        <v>#N/A</v>
      </c>
      <c r="CV396" s="80" t="e" cm="1">
        <f t="array" aca="1" ref="CV396" ca="1">+CV395*INDIRECT(CV381)</f>
        <v>#N/A</v>
      </c>
      <c r="CW396" s="80" t="e" cm="1">
        <f t="array" aca="1" ref="CW396" ca="1">+CW395*INDIRECT(CW381)</f>
        <v>#N/A</v>
      </c>
      <c r="CX396" s="80" t="e" cm="1">
        <f t="array" aca="1" ref="CX396" ca="1">+CX395*INDIRECT(CX381)</f>
        <v>#N/A</v>
      </c>
      <c r="CY396" s="80" t="e" cm="1">
        <f t="array" aca="1" ref="CY396" ca="1">+CY395*INDIRECT(CY381)</f>
        <v>#N/A</v>
      </c>
      <c r="CZ396" s="80" t="e" cm="1">
        <f t="array" aca="1" ref="CZ396" ca="1">+CZ395*INDIRECT(CZ381)</f>
        <v>#N/A</v>
      </c>
      <c r="DA396" s="80" t="e" cm="1">
        <f t="array" aca="1" ref="DA396" ca="1">+DA395*INDIRECT(DA381)</f>
        <v>#N/A</v>
      </c>
      <c r="DB396" s="80" t="e" cm="1">
        <f t="array" aca="1" ref="DB396" ca="1">+DB395*INDIRECT(DB381)</f>
        <v>#N/A</v>
      </c>
      <c r="DC396" s="80" t="e" cm="1">
        <f t="array" aca="1" ref="DC396" ca="1">+DC395*INDIRECT(DC381)</f>
        <v>#N/A</v>
      </c>
      <c r="DD396" s="80" t="e" cm="1">
        <f t="array" aca="1" ref="DD396" ca="1">+DD395*INDIRECT(DD381)</f>
        <v>#N/A</v>
      </c>
      <c r="DE396" s="80" t="e" cm="1">
        <f t="array" aca="1" ref="DE396" ca="1">+DE395*INDIRECT(DE381)</f>
        <v>#N/A</v>
      </c>
      <c r="DF396" s="80" t="e" cm="1">
        <f t="array" aca="1" ref="DF396" ca="1">+DF395*INDIRECT(DF381)</f>
        <v>#N/A</v>
      </c>
      <c r="DG396" s="80" t="e" cm="1">
        <f t="array" aca="1" ref="DG396" ca="1">+DG395*INDIRECT(DG381)</f>
        <v>#N/A</v>
      </c>
      <c r="DH396" s="80" t="e" cm="1">
        <f t="array" aca="1" ref="DH396" ca="1">+DH395*INDIRECT(DH381)</f>
        <v>#N/A</v>
      </c>
      <c r="DI396" s="80" t="e" cm="1">
        <f t="array" aca="1" ref="DI396" ca="1">+DI395*INDIRECT(DI381)</f>
        <v>#N/A</v>
      </c>
      <c r="DJ396" s="80" t="e" cm="1">
        <f t="array" aca="1" ref="DJ396" ca="1">+DJ395*INDIRECT(DJ381)</f>
        <v>#N/A</v>
      </c>
      <c r="DK396" s="80" t="e" cm="1">
        <f t="array" aca="1" ref="DK396" ca="1">+DK395*INDIRECT(DK381)</f>
        <v>#N/A</v>
      </c>
      <c r="DL396" s="80" t="e" cm="1">
        <f t="array" aca="1" ref="DL396" ca="1">+DL395*INDIRECT(DL381)</f>
        <v>#N/A</v>
      </c>
    </row>
    <row r="397" spans="1:116" x14ac:dyDescent="0.4">
      <c r="C397" t="s">
        <v>236</v>
      </c>
      <c r="D397" t="s">
        <v>866</v>
      </c>
      <c r="E397" t="str">
        <f t="shared" si="270"/>
        <v>397 DTERMY-PV</v>
      </c>
      <c r="G397" s="158" t="str">
        <f>"Repayment - "&amp;SUBSTITUTE(G386,":","")</f>
        <v>Repayment - Rolling fixed term debt - multiple borrowings w/ annual control</v>
      </c>
      <c r="K397" s="138">
        <f t="shared" ref="K397:P397" ca="1" si="275">SUMIF($3:$3,K$2,397:397)</f>
        <v>-4501000</v>
      </c>
      <c r="L397" s="138">
        <f t="shared" ca="1" si="275"/>
        <v>-6000000</v>
      </c>
      <c r="M397" s="138">
        <f t="shared" ca="1" si="275"/>
        <v>-6000000</v>
      </c>
      <c r="N397" s="138">
        <f t="shared" ca="1" si="275"/>
        <v>-6000000</v>
      </c>
      <c r="O397" s="138">
        <f t="shared" ca="1" si="275"/>
        <v>-6000000</v>
      </c>
      <c r="P397" s="138">
        <f t="shared" ca="1" si="275"/>
        <v>-6000000</v>
      </c>
      <c r="R397" s="225"/>
      <c r="S397" s="226">
        <f ca="1">-IF(COUNT($R396:S396)&lt;$H388,0,OFFSET(S396,0,-$H388+1))-$J$2183*(COUNT(R396:$S396)=($H388-$H389+1))</f>
        <v>0</v>
      </c>
      <c r="T397" s="226">
        <f ca="1">-IF(COUNT($R396:T396)&lt;$H388,0,OFFSET(T396,0,-$H388+1))-$J$2183*(COUNT(S396:$S396)=($H388-$H389+1))</f>
        <v>0</v>
      </c>
      <c r="U397" s="226">
        <f ca="1">-IF(COUNT($R396:U396)&lt;$H388,0,OFFSET(U396,0,-$H388+1))-$J$2183*(COUNT($S396:T396)=($H388-$H389+1))</f>
        <v>-1000</v>
      </c>
      <c r="V397" s="226">
        <f ca="1">-IF(COUNT($R396:V396)&lt;$H388,0,OFFSET(V396,0,-$H388+1))-$J$2183*(COUNT($S396:U396)=($H388-$H389+1))</f>
        <v>-500000</v>
      </c>
      <c r="W397" s="226">
        <f ca="1">-IF(COUNT($R396:W396)&lt;$H388,0,OFFSET(W396,0,-$H388+1))-$J$2183*(COUNT($S396:V396)=($H388-$H389+1))</f>
        <v>-500000</v>
      </c>
      <c r="X397" s="226">
        <f ca="1">-IF(COUNT($R396:X396)&lt;$H388,0,OFFSET(X396,0,-$H388+1))-$J$2183*(COUNT($S396:W396)=($H388-$H389+1))</f>
        <v>-500000</v>
      </c>
      <c r="Y397" s="226">
        <f ca="1">-IF(COUNT($R396:Y396)&lt;$H388,0,OFFSET(Y396,0,-$H388+1))-$J$2183*(COUNT($S396:X396)=($H388-$H389+1))</f>
        <v>-500000</v>
      </c>
      <c r="Z397" s="226">
        <f ca="1">-IF(COUNT($R396:Z396)&lt;$H388,0,OFFSET(Z396,0,-$H388+1))-$J$2183*(COUNT($S396:Y396)=($H388-$H389+1))</f>
        <v>-500000</v>
      </c>
      <c r="AA397" s="226">
        <f ca="1">-IF(COUNT($R396:AA396)&lt;$H388,0,OFFSET(AA396,0,-$H388+1))-$J$2183*(COUNT($S396:Z396)=($H388-$H389+1))</f>
        <v>-500000</v>
      </c>
      <c r="AB397" s="226">
        <f ca="1">-IF(COUNT($R396:AB396)&lt;$H388,0,OFFSET(AB396,0,-$H388+1))-$J$2183*(COUNT($S396:AA396)=($H388-$H389+1))</f>
        <v>-500000</v>
      </c>
      <c r="AC397" s="226">
        <f ca="1">-IF(COUNT($R396:AC396)&lt;$H388,0,OFFSET(AC396,0,-$H388+1))-$J$2183*(COUNT($S396:AB396)=($H388-$H389+1))</f>
        <v>-500000</v>
      </c>
      <c r="AD397" s="226">
        <f ca="1">-IF(COUNT($R396:AD396)&lt;$H388,0,OFFSET(AD396,0,-$H388+1))-$J$2183*(COUNT($S396:AC396)=($H388-$H389+1))</f>
        <v>-500000</v>
      </c>
      <c r="AE397" s="226">
        <f ca="1">-IF(COUNT($R396:AE396)&lt;$H388,0,OFFSET(AE396,0,-$H388+1))-$J$2183*(COUNT($S396:AD396)=($H388-$H389+1))</f>
        <v>-500000</v>
      </c>
      <c r="AF397" s="226">
        <f ca="1">-IF(COUNT($R396:AF396)&lt;$H388,0,OFFSET(AF396,0,-$H388+1))-$J$2183*(COUNT($S396:AE396)=($H388-$H389+1))</f>
        <v>-500000</v>
      </c>
      <c r="AG397" s="226">
        <f ca="1">-IF(COUNT($R396:AG396)&lt;$H388,0,OFFSET(AG396,0,-$H388+1))-$J$2183*(COUNT($S396:AF396)=($H388-$H389+1))</f>
        <v>-500000</v>
      </c>
      <c r="AH397" s="226">
        <f ca="1">-IF(COUNT($R396:AH396)&lt;$H388,0,OFFSET(AH396,0,-$H388+1))-$J$2183*(COUNT($S396:AG396)=($H388-$H389+1))</f>
        <v>-500000</v>
      </c>
      <c r="AI397" s="226">
        <f ca="1">-IF(COUNT($R396:AI396)&lt;$H388,0,OFFSET(AI396,0,-$H388+1))-$J$2183*(COUNT($S396:AH396)=($H388-$H389+1))</f>
        <v>-500000</v>
      </c>
      <c r="AJ397" s="226">
        <f ca="1">-IF(COUNT($R396:AJ396)&lt;$H388,0,OFFSET(AJ396,0,-$H388+1))-$J$2183*(COUNT($S396:AI396)=($H388-$H389+1))</f>
        <v>-500000</v>
      </c>
      <c r="AK397" s="226">
        <f ca="1">-IF(COUNT($R396:AK396)&lt;$H388,0,OFFSET(AK396,0,-$H388+1))-$J$2183*(COUNT($S396:AJ396)=($H388-$H389+1))</f>
        <v>-500000</v>
      </c>
      <c r="AL397" s="226">
        <f ca="1">-IF(COUNT($R396:AL396)&lt;$H388,0,OFFSET(AL396,0,-$H388+1))-$J$2183*(COUNT($S396:AK396)=($H388-$H389+1))</f>
        <v>-500000</v>
      </c>
      <c r="AM397" s="226">
        <f ca="1">-IF(COUNT($R396:AM396)&lt;$H388,0,OFFSET(AM396,0,-$H388+1))-$J$2183*(COUNT($S396:AL396)=($H388-$H389+1))</f>
        <v>-500000</v>
      </c>
      <c r="AN397" s="226">
        <f ca="1">-IF(COUNT($R396:AN396)&lt;$H388,0,OFFSET(AN396,0,-$H388+1))-$J$2183*(COUNT($S396:AM396)=($H388-$H389+1))</f>
        <v>-500000</v>
      </c>
      <c r="AO397" s="226">
        <f ca="1">-IF(COUNT($R396:AO396)&lt;$H388,0,OFFSET(AO396,0,-$H388+1))-$J$2183*(COUNT($S396:AN396)=($H388-$H389+1))</f>
        <v>-500000</v>
      </c>
      <c r="AP397" s="226">
        <f ca="1">-IF(COUNT($R396:AP396)&lt;$H388,0,OFFSET(AP396,0,-$H388+1))-$J$2183*(COUNT($S396:AO396)=($H388-$H389+1))</f>
        <v>-500000</v>
      </c>
      <c r="AQ397" s="226">
        <f ca="1">-IF(COUNT($R396:AQ396)&lt;$H388,0,OFFSET(AQ396,0,-$H388+1))-$J$2183*(COUNT($S396:AP396)=($H388-$H389+1))</f>
        <v>-500000</v>
      </c>
      <c r="AR397" s="226">
        <f ca="1">-IF(COUNT($R396:AR396)&lt;$H388,0,OFFSET(AR396,0,-$H388+1))-$J$2183*(COUNT($S396:AQ396)=($H388-$H389+1))</f>
        <v>-500000</v>
      </c>
      <c r="AS397" s="226">
        <f ca="1">-IF(COUNT($R396:AS396)&lt;$H388,0,OFFSET(AS396,0,-$H388+1))-$J$2183*(COUNT($S396:AR396)=($H388-$H389+1))</f>
        <v>-500000</v>
      </c>
      <c r="AT397" s="226">
        <f ca="1">-IF(COUNT($R396:AT396)&lt;$H388,0,OFFSET(AT396,0,-$H388+1))-$J$2183*(COUNT($S396:AS396)=($H388-$H389+1))</f>
        <v>-500000</v>
      </c>
      <c r="AU397" s="226">
        <f ca="1">-IF(COUNT($R396:AU396)&lt;$H388,0,OFFSET(AU396,0,-$H388+1))-$J$2183*(COUNT($S396:AT396)=($H388-$H389+1))</f>
        <v>-500000</v>
      </c>
      <c r="AV397" s="226">
        <f ca="1">-IF(COUNT($R396:AV396)&lt;$H388,0,OFFSET(AV396,0,-$H388+1))-$J$2183*(COUNT($S396:AU396)=($H388-$H389+1))</f>
        <v>-500000</v>
      </c>
      <c r="AW397" s="226">
        <f ca="1">-IF(COUNT($R396:AW396)&lt;$H388,0,OFFSET(AW396,0,-$H388+1))-$J$2183*(COUNT($S396:AV396)=($H388-$H389+1))</f>
        <v>-500000</v>
      </c>
      <c r="AX397" s="226">
        <f ca="1">-IF(COUNT($R396:AX396)&lt;$H388,0,OFFSET(AX396,0,-$H388+1))-$J$2183*(COUNT($S396:AW396)=($H388-$H389+1))</f>
        <v>-500000</v>
      </c>
      <c r="AY397" s="226">
        <f ca="1">-IF(COUNT($R396:AY396)&lt;$H388,0,OFFSET(AY396,0,-$H388+1))-$J$2183*(COUNT($S396:AX396)=($H388-$H389+1))</f>
        <v>-500000</v>
      </c>
      <c r="AZ397" s="226">
        <f ca="1">-IF(COUNT($R396:AZ396)&lt;$H388,0,OFFSET(AZ396,0,-$H388+1))-$J$2183*(COUNT($S396:AY396)=($H388-$H389+1))</f>
        <v>-500000</v>
      </c>
      <c r="BA397" s="226">
        <f ca="1">-IF(COUNT($R396:BA396)&lt;$H388,0,OFFSET(BA396,0,-$H388+1))-$J$2183*(COUNT($S396:AZ396)=($H388-$H389+1))</f>
        <v>-500000</v>
      </c>
      <c r="BB397" s="226">
        <f ca="1">-IF(COUNT($R396:BB396)&lt;$H388,0,OFFSET(BB396,0,-$H388+1))-$J$2183*(COUNT($S396:BA396)=($H388-$H389+1))</f>
        <v>-500000</v>
      </c>
      <c r="BC397" s="226">
        <f ca="1">-IF(COUNT($R396:BC396)&lt;$H388,0,OFFSET(BC396,0,-$H388+1))-$J$2183*(COUNT($S396:BB396)=($H388-$H389+1))</f>
        <v>-500000</v>
      </c>
      <c r="BD397" s="226">
        <f ca="1">-IF(COUNT($R396:BD396)&lt;$H388,0,OFFSET(BD396,0,-$H388+1))-$J$2183*(COUNT($S396:BC396)=($H388-$H389+1))</f>
        <v>-500000</v>
      </c>
      <c r="BE397" s="226">
        <f ca="1">-IF(COUNT($R396:BE396)&lt;$H388,0,OFFSET(BE396,0,-$H388+1))-$J$2183*(COUNT($S396:BD396)=($H388-$H389+1))</f>
        <v>-500000</v>
      </c>
      <c r="BF397" s="226">
        <f ca="1">-IF(COUNT($R396:BF396)&lt;$H388,0,OFFSET(BF396,0,-$H388+1))-$J$2183*(COUNT($S396:BE396)=($H388-$H389+1))</f>
        <v>-500000</v>
      </c>
      <c r="BG397" s="226">
        <f ca="1">-IF(COUNT($R396:BG396)&lt;$H388,0,OFFSET(BG396,0,-$H388+1))-$J$2183*(COUNT($S396:BF396)=($H388-$H389+1))</f>
        <v>-500000</v>
      </c>
      <c r="BH397" s="226">
        <f ca="1">-IF(COUNT($R396:BH396)&lt;$H388,0,OFFSET(BH396,0,-$H388+1))-$J$2183*(COUNT($S396:BG396)=($H388-$H389+1))</f>
        <v>-500000</v>
      </c>
      <c r="BI397" s="226">
        <f ca="1">-IF(COUNT($R396:BI396)&lt;$H388,0,OFFSET(BI396,0,-$H388+1))-$J$2183*(COUNT($S396:BH396)=($H388-$H389+1))</f>
        <v>-500000</v>
      </c>
      <c r="BJ397" s="226">
        <f ca="1">-IF(COUNT($R396:BJ396)&lt;$H388,0,OFFSET(BJ396,0,-$H388+1))-$J$2183*(COUNT($S396:BI396)=($H388-$H389+1))</f>
        <v>-500000</v>
      </c>
      <c r="BK397" s="226">
        <f ca="1">-IF(COUNT($R396:BK396)&lt;$H388,0,OFFSET(BK396,0,-$H388+1))-$J$2183*(COUNT($S396:BJ396)=($H388-$H389+1))</f>
        <v>-500000</v>
      </c>
      <c r="BL397" s="226">
        <f ca="1">-IF(COUNT($R396:BL396)&lt;$H388,0,OFFSET(BL396,0,-$H388+1))-$J$2183*(COUNT($S396:BK396)=($H388-$H389+1))</f>
        <v>-500000</v>
      </c>
      <c r="BM397" s="226">
        <f ca="1">-IF(COUNT($R396:BM396)&lt;$H388,0,OFFSET(BM396,0,-$H388+1))-$J$2183*(COUNT($S396:BL396)=($H388-$H389+1))</f>
        <v>-500000</v>
      </c>
      <c r="BN397" s="226">
        <f ca="1">-IF(COUNT($R396:BN396)&lt;$H388,0,OFFSET(BN396,0,-$H388+1))-$J$2183*(COUNT($S396:BM396)=($H388-$H389+1))</f>
        <v>-500000</v>
      </c>
      <c r="BO397" s="226">
        <f ca="1">-IF(COUNT($R396:BO396)&lt;$H388,0,OFFSET(BO396,0,-$H388+1))-$J$2183*(COUNT($S396:BN396)=($H388-$H389+1))</f>
        <v>-500000</v>
      </c>
      <c r="BP397" s="226">
        <f ca="1">-IF(COUNT($R396:BP396)&lt;$H388,0,OFFSET(BP396,0,-$H388+1))-$J$2183*(COUNT($S396:BO396)=($H388-$H389+1))</f>
        <v>-500000</v>
      </c>
      <c r="BQ397" s="226">
        <f ca="1">-IF(COUNT($R396:BQ396)&lt;$H388,0,OFFSET(BQ396,0,-$H388+1))-$J$2183*(COUNT($S396:BP396)=($H388-$H389+1))</f>
        <v>-500000</v>
      </c>
      <c r="BR397" s="226">
        <f ca="1">-IF(COUNT($R396:BR396)&lt;$H388,0,OFFSET(BR396,0,-$H388+1))-$J$2183*(COUNT($S396:BQ396)=($H388-$H389+1))</f>
        <v>-500000</v>
      </c>
      <c r="BS397" s="226">
        <f ca="1">-IF(COUNT($R396:BS396)&lt;$H388,0,OFFSET(BS396,0,-$H388+1))-$J$2183*(COUNT($S396:BR396)=($H388-$H389+1))</f>
        <v>-500000</v>
      </c>
      <c r="BT397" s="226">
        <f ca="1">-IF(COUNT($R396:BT396)&lt;$H388,0,OFFSET(BT396,0,-$H388+1))-$J$2183*(COUNT($S396:BS396)=($H388-$H389+1))</f>
        <v>-500000</v>
      </c>
      <c r="BU397" s="226">
        <f ca="1">-IF(COUNT($R396:BU396)&lt;$H388,0,OFFSET(BU396,0,-$H388+1))-$J$2183*(COUNT($S396:BT396)=($H388-$H389+1))</f>
        <v>-500000</v>
      </c>
      <c r="BV397" s="226">
        <f ca="1">-IF(COUNT($R396:BV396)&lt;$H388,0,OFFSET(BV396,0,-$H388+1))-$J$2183*(COUNT($S396:BU396)=($H388-$H389+1))</f>
        <v>-500000</v>
      </c>
      <c r="BW397" s="226">
        <f ca="1">-IF(COUNT($R396:BW396)&lt;$H388,0,OFFSET(BW396,0,-$H388+1))-$J$2183*(COUNT($S396:BV396)=($H388-$H389+1))</f>
        <v>-500000</v>
      </c>
      <c r="BX397" s="226">
        <f ca="1">-IF(COUNT($R396:BX396)&lt;$H388,0,OFFSET(BX396,0,-$H388+1))-$J$2183*(COUNT($S396:BW396)=($H388-$H389+1))</f>
        <v>-500000</v>
      </c>
      <c r="BY397" s="226">
        <f ca="1">-IF(COUNT($R396:BY396)&lt;$H388,0,OFFSET(BY396,0,-$H388+1))-$J$2183*(COUNT($S396:BX396)=($H388-$H389+1))</f>
        <v>-500000</v>
      </c>
      <c r="BZ397" s="226">
        <f ca="1">-IF(COUNT($R396:BZ396)&lt;$H388,0,OFFSET(BZ396,0,-$H388+1))-$J$2183*(COUNT($S396:BY396)=($H388-$H389+1))</f>
        <v>-500000</v>
      </c>
      <c r="CA397" s="226">
        <f ca="1">-IF(COUNT($R396:CA396)&lt;$H388,0,OFFSET(CA396,0,-$H388+1))-$J$2183*(COUNT($S396:BZ396)=($H388-$H389+1))</f>
        <v>-500000</v>
      </c>
      <c r="CB397" s="226">
        <f ca="1">-IF(COUNT($R396:CB396)&lt;$H388,0,OFFSET(CB396,0,-$H388+1))-$J$2183*(COUNT($S396:CA396)=($H388-$H389+1))</f>
        <v>-500000</v>
      </c>
      <c r="CC397" s="226">
        <f ca="1">-IF(COUNT($R396:CC396)&lt;$H388,0,OFFSET(CC396,0,-$H388+1))-$J$2183*(COUNT($S396:CB396)=($H388-$H389+1))</f>
        <v>-500000</v>
      </c>
      <c r="CD397" s="226">
        <f ca="1">-IF(COUNT($R396:CD396)&lt;$H388,0,OFFSET(CD396,0,-$H388+1))-$J$2183*(COUNT($S396:CC396)=($H388-$H389+1))</f>
        <v>-500000</v>
      </c>
      <c r="CE397" s="226">
        <f ca="1">-IF(COUNT($R396:CE396)&lt;$H388,0,OFFSET(CE396,0,-$H388+1))-$J$2183*(COUNT($S396:CD396)=($H388-$H389+1))</f>
        <v>-500000</v>
      </c>
      <c r="CF397" s="226">
        <f ca="1">-IF(COUNT($R396:CF396)&lt;$H388,0,OFFSET(CF396,0,-$H388+1))-$J$2183*(COUNT($S396:CE396)=($H388-$H389+1))</f>
        <v>-500000</v>
      </c>
      <c r="CG397" s="226">
        <f ca="1">-IF(COUNT($R396:CG396)&lt;$H388,0,OFFSET(CG396,0,-$H388+1))-$J$2183*(COUNT($S396:CF396)=($H388-$H389+1))</f>
        <v>-500000</v>
      </c>
      <c r="CH397" s="226">
        <f ca="1">-IF(COUNT($R396:CH396)&lt;$H388,0,OFFSET(CH396,0,-$H388+1))-$J$2183*(COUNT($S396:CG396)=($H388-$H389+1))</f>
        <v>-500000</v>
      </c>
      <c r="CI397" s="226">
        <f ca="1">-IF(COUNT($R396:CI396)&lt;$H388,0,OFFSET(CI396,0,-$H388+1))-$J$2183*(COUNT($S396:CH396)=($H388-$H389+1))</f>
        <v>-500000</v>
      </c>
      <c r="CJ397" s="226">
        <f ca="1">-IF(COUNT($R396:CJ396)&lt;$H388,0,OFFSET(CJ396,0,-$H388+1))-$J$2183*(COUNT($S396:CI396)=($H388-$H389+1))</f>
        <v>-500000</v>
      </c>
      <c r="CK397" s="226">
        <f ca="1">-IF(COUNT($R396:CK396)&lt;$H388,0,OFFSET(CK396,0,-$H388+1))-$J$2183*(COUNT($S396:CJ396)=($H388-$H389+1))</f>
        <v>-500000</v>
      </c>
      <c r="CL397" s="226">
        <f ca="1">-IF(COUNT($R396:CL396)&lt;$H388,0,OFFSET(CL396,0,-$H388+1))-$J$2183*(COUNT($S396:CK396)=($H388-$H389+1))</f>
        <v>-500000</v>
      </c>
      <c r="CM397" s="225"/>
      <c r="CN397" s="321"/>
      <c r="CO397" s="226">
        <f ca="1">-IF(COUNT($R396:CO396)&lt;$H388,0,OFFSET(CO396,0,-$H388+1))-$J$2183*(COUNT($S396:CN396)=($H388-$H389+1))</f>
        <v>-500000</v>
      </c>
      <c r="CP397" s="226" t="e">
        <f ca="1">-IF(COUNT($R396:CP396)&lt;$H388,0,OFFSET(CP396,0,-$H388+1))-$J$2183*(COUNT($S396:CO396)=($H388-$H389+1))</f>
        <v>#REF!</v>
      </c>
      <c r="CQ397" s="226" t="e">
        <f ca="1">-IF(COUNT($R396:CQ396)&lt;$H388,0,OFFSET(CQ396,0,-$H388+1))-$J$2183*(COUNT($S396:CP396)=($H388-$H389+1))</f>
        <v>#REF!</v>
      </c>
      <c r="CR397" s="226" t="e">
        <f ca="1">-IF(COUNT($R396:CR396)&lt;$H388,0,OFFSET(CR396,0,-$H388+1))-$J$2183*(COUNT($S396:CQ396)=($H388-$H389+1))</f>
        <v>#N/A</v>
      </c>
      <c r="CS397" s="226" t="e">
        <f ca="1">-IF(COUNT($R396:CS396)&lt;$H388,0,OFFSET(CS396,0,-$H388+1))-$J$2183*(COUNT($S396:CR396)=($H388-$H389+1))</f>
        <v>#N/A</v>
      </c>
      <c r="CT397" s="226" t="e">
        <f ca="1">-IF(COUNT($R396:CT396)&lt;$H388,0,OFFSET(CT396,0,-$H388+1))-$J$2183*(COUNT($S396:CS396)=($H388-$H389+1))</f>
        <v>#N/A</v>
      </c>
      <c r="CU397" s="226" t="e">
        <f ca="1">-IF(COUNT($R396:CU396)&lt;$H388,0,OFFSET(CU396,0,-$H388+1))-$J$2183*(COUNT($S396:CT396)=($H388-$H389+1))</f>
        <v>#N/A</v>
      </c>
      <c r="CV397" s="226" t="e">
        <f ca="1">-IF(COUNT($R396:CV396)&lt;$H388,0,OFFSET(CV396,0,-$H388+1))-$J$2183*(COUNT($S396:CU396)=($H388-$H389+1))</f>
        <v>#N/A</v>
      </c>
      <c r="CW397" s="226" t="e">
        <f ca="1">-IF(COUNT($R396:CW396)&lt;$H388,0,OFFSET(CW396,0,-$H388+1))-$J$2183*(COUNT($S396:CV396)=($H388-$H389+1))</f>
        <v>#N/A</v>
      </c>
      <c r="CX397" s="226" t="e">
        <f ca="1">-IF(COUNT($R396:CX396)&lt;$H388,0,OFFSET(CX396,0,-$H388+1))-$J$2183*(COUNT($S396:CW396)=($H388-$H389+1))</f>
        <v>#N/A</v>
      </c>
      <c r="CY397" s="226" t="e">
        <f ca="1">-IF(COUNT($R396:CY396)&lt;$H388,0,OFFSET(CY396,0,-$H388+1))-$J$2183*(COUNT($S396:CX396)=($H388-$H389+1))</f>
        <v>#N/A</v>
      </c>
      <c r="CZ397" s="226" t="e">
        <f ca="1">-IF(COUNT($R396:CZ396)&lt;$H388,0,OFFSET(CZ396,0,-$H388+1))-$J$2183*(COUNT($S396:CY396)=($H388-$H389+1))</f>
        <v>#N/A</v>
      </c>
      <c r="DA397" s="226" t="e">
        <f ca="1">-IF(COUNT($R396:DA396)&lt;$H388,0,OFFSET(DA396,0,-$H388+1))-$J$2183*(COUNT($S396:CZ396)=($H388-$H389+1))</f>
        <v>#N/A</v>
      </c>
      <c r="DB397" s="226" t="e">
        <f ca="1">-IF(COUNT($R396:DB396)&lt;$H388,0,OFFSET(DB396,0,-$H388+1))-$J$2183*(COUNT($S396:DA396)=($H388-$H389+1))</f>
        <v>#N/A</v>
      </c>
      <c r="DC397" s="226" t="e">
        <f ca="1">-IF(COUNT($R396:DC396)&lt;$H388,0,OFFSET(DC396,0,-$H388+1))-$J$2183*(COUNT($S396:DB396)=($H388-$H389+1))</f>
        <v>#N/A</v>
      </c>
      <c r="DD397" s="226" t="e">
        <f ca="1">-IF(COUNT($R396:DD396)&lt;$H388,0,OFFSET(DD396,0,-$H388+1))-$J$2183*(COUNT($S396:DC396)=($H388-$H389+1))</f>
        <v>#N/A</v>
      </c>
      <c r="DE397" s="226" t="e">
        <f ca="1">-IF(COUNT($R396:DE396)&lt;$H388,0,OFFSET(DE396,0,-$H388+1))-$J$2183*(COUNT($S396:DD396)=($H388-$H389+1))</f>
        <v>#N/A</v>
      </c>
      <c r="DF397" s="226" t="e">
        <f ca="1">-IF(COUNT($R396:DF396)&lt;$H388,0,OFFSET(DF396,0,-$H388+1))-$J$2183*(COUNT($S396:DE396)=($H388-$H389+1))</f>
        <v>#N/A</v>
      </c>
      <c r="DG397" s="226" t="e">
        <f ca="1">-IF(COUNT($R396:DG396)&lt;$H388,0,OFFSET(DG396,0,-$H388+1))-$J$2183*(COUNT($S396:DF396)=($H388-$H389+1))</f>
        <v>#N/A</v>
      </c>
      <c r="DH397" s="226" t="e">
        <f ca="1">-IF(COUNT($R396:DH396)&lt;$H388,0,OFFSET(DH396,0,-$H388+1))-$J$2183*(COUNT($S396:DG396)=($H388-$H389+1))</f>
        <v>#N/A</v>
      </c>
      <c r="DI397" s="226" t="e">
        <f ca="1">-IF(COUNT($R396:DI396)&lt;$H388,0,OFFSET(DI396,0,-$H388+1))-$J$2183*(COUNT($S396:DH396)=($H388-$H389+1))</f>
        <v>#N/A</v>
      </c>
      <c r="DJ397" s="226" t="e">
        <f ca="1">-IF(COUNT($R396:DJ396)&lt;$H388,0,OFFSET(DJ396,0,-$H388+1))-$J$2183*(COUNT($S396:DI396)=($H388-$H389+1))</f>
        <v>#N/A</v>
      </c>
      <c r="DK397" s="226" t="e">
        <f ca="1">-IF(COUNT($R396:DK396)&lt;$H388,0,OFFSET(DK396,0,-$H388+1))-$J$2183*(COUNT($S396:DJ396)=($H388-$H389+1))</f>
        <v>#N/A</v>
      </c>
      <c r="DL397" s="226" t="e">
        <f ca="1">-IF(COUNT($R396:DL396)&lt;$H388,0,OFFSET(DL396,0,-$H388+1))-$J$2183*(COUNT($S396:DK396)=($H388-$H389+1))</f>
        <v>#N/A</v>
      </c>
    </row>
    <row r="398" spans="1:116" x14ac:dyDescent="0.4">
      <c r="C398" t="s">
        <v>237</v>
      </c>
      <c r="D398" t="s">
        <v>866</v>
      </c>
      <c r="E398" t="str">
        <f t="shared" si="270"/>
        <v>398 DTERMY-PV</v>
      </c>
      <c r="G398" s="126" t="str">
        <f>"Debt - "&amp;SUBSTITUTE(G386,":","")</f>
        <v>Debt - Rolling fixed term debt - multiple borrowings w/ annual control</v>
      </c>
      <c r="I398" s="80"/>
      <c r="J398" s="80"/>
      <c r="K398" s="33">
        <f t="shared" ref="K398:P398" ca="1" si="276">SUMIF($4:$4,K$2,398:398)</f>
        <v>1500000</v>
      </c>
      <c r="L398" s="33">
        <f t="shared" ca="1" si="276"/>
        <v>1500000</v>
      </c>
      <c r="M398" s="33">
        <f t="shared" ca="1" si="276"/>
        <v>1500000</v>
      </c>
      <c r="N398" s="33">
        <f t="shared" ca="1" si="276"/>
        <v>1500000</v>
      </c>
      <c r="O398" s="33">
        <f t="shared" ca="1" si="276"/>
        <v>1500000</v>
      </c>
      <c r="P398" s="33">
        <f t="shared" ca="1" si="276"/>
        <v>1500000</v>
      </c>
      <c r="R398" s="93">
        <f t="shared" ref="R398:AW398" si="277">+SUM(R394,R396:R397)</f>
        <v>1000</v>
      </c>
      <c r="S398" s="93">
        <f t="shared" ca="1" si="277"/>
        <v>501000</v>
      </c>
      <c r="T398" s="93">
        <f t="shared" ca="1" si="277"/>
        <v>1001000</v>
      </c>
      <c r="U398" s="93">
        <f t="shared" ca="1" si="277"/>
        <v>1500000</v>
      </c>
      <c r="V398" s="93">
        <f t="shared" ca="1" si="277"/>
        <v>1500000</v>
      </c>
      <c r="W398" s="93">
        <f t="shared" ca="1" si="277"/>
        <v>1500000</v>
      </c>
      <c r="X398" s="93">
        <f t="shared" ca="1" si="277"/>
        <v>1500000</v>
      </c>
      <c r="Y398" s="93">
        <f t="shared" ca="1" si="277"/>
        <v>1500000</v>
      </c>
      <c r="Z398" s="93">
        <f t="shared" ca="1" si="277"/>
        <v>1500000</v>
      </c>
      <c r="AA398" s="93">
        <f t="shared" ca="1" si="277"/>
        <v>1500000</v>
      </c>
      <c r="AB398" s="93">
        <f t="shared" ca="1" si="277"/>
        <v>1500000</v>
      </c>
      <c r="AC398" s="93">
        <f t="shared" ca="1" si="277"/>
        <v>1500000</v>
      </c>
      <c r="AD398" s="93">
        <f t="shared" ca="1" si="277"/>
        <v>1500000</v>
      </c>
      <c r="AE398" s="93">
        <f t="shared" ca="1" si="277"/>
        <v>1500000</v>
      </c>
      <c r="AF398" s="93">
        <f t="shared" ca="1" si="277"/>
        <v>1500000</v>
      </c>
      <c r="AG398" s="93">
        <f t="shared" ca="1" si="277"/>
        <v>1500000</v>
      </c>
      <c r="AH398" s="93">
        <f t="shared" ca="1" si="277"/>
        <v>1500000</v>
      </c>
      <c r="AI398" s="93">
        <f t="shared" ca="1" si="277"/>
        <v>1500000</v>
      </c>
      <c r="AJ398" s="93">
        <f t="shared" ca="1" si="277"/>
        <v>1500000</v>
      </c>
      <c r="AK398" s="93">
        <f t="shared" ca="1" si="277"/>
        <v>1500000</v>
      </c>
      <c r="AL398" s="93">
        <f t="shared" ca="1" si="277"/>
        <v>1500000</v>
      </c>
      <c r="AM398" s="93">
        <f t="shared" ca="1" si="277"/>
        <v>1500000</v>
      </c>
      <c r="AN398" s="93">
        <f t="shared" ca="1" si="277"/>
        <v>1500000</v>
      </c>
      <c r="AO398" s="93">
        <f t="shared" ca="1" si="277"/>
        <v>1500000</v>
      </c>
      <c r="AP398" s="93">
        <f t="shared" ca="1" si="277"/>
        <v>1500000</v>
      </c>
      <c r="AQ398" s="93">
        <f t="shared" ca="1" si="277"/>
        <v>1500000</v>
      </c>
      <c r="AR398" s="93">
        <f t="shared" ca="1" si="277"/>
        <v>1500000</v>
      </c>
      <c r="AS398" s="93">
        <f t="shared" ca="1" si="277"/>
        <v>1500000</v>
      </c>
      <c r="AT398" s="93">
        <f t="shared" ca="1" si="277"/>
        <v>1500000</v>
      </c>
      <c r="AU398" s="93">
        <f t="shared" ca="1" si="277"/>
        <v>1500000</v>
      </c>
      <c r="AV398" s="93">
        <f t="shared" ca="1" si="277"/>
        <v>1500000</v>
      </c>
      <c r="AW398" s="93">
        <f t="shared" ca="1" si="277"/>
        <v>1500000</v>
      </c>
      <c r="AX398" s="93">
        <f t="shared" ref="AX398:CC398" ca="1" si="278">+SUM(AX394,AX396:AX397)</f>
        <v>1500000</v>
      </c>
      <c r="AY398" s="93">
        <f t="shared" ca="1" si="278"/>
        <v>1500000</v>
      </c>
      <c r="AZ398" s="93">
        <f t="shared" ca="1" si="278"/>
        <v>1500000</v>
      </c>
      <c r="BA398" s="93">
        <f t="shared" ca="1" si="278"/>
        <v>1500000</v>
      </c>
      <c r="BB398" s="93">
        <f t="shared" ca="1" si="278"/>
        <v>1500000</v>
      </c>
      <c r="BC398" s="93">
        <f t="shared" ca="1" si="278"/>
        <v>1500000</v>
      </c>
      <c r="BD398" s="93">
        <f t="shared" ca="1" si="278"/>
        <v>1500000</v>
      </c>
      <c r="BE398" s="93">
        <f t="shared" ca="1" si="278"/>
        <v>1500000</v>
      </c>
      <c r="BF398" s="93">
        <f t="shared" ca="1" si="278"/>
        <v>1500000</v>
      </c>
      <c r="BG398" s="93">
        <f t="shared" ca="1" si="278"/>
        <v>1500000</v>
      </c>
      <c r="BH398" s="93">
        <f t="shared" ca="1" si="278"/>
        <v>1500000</v>
      </c>
      <c r="BI398" s="93">
        <f t="shared" ca="1" si="278"/>
        <v>1500000</v>
      </c>
      <c r="BJ398" s="93">
        <f t="shared" ca="1" si="278"/>
        <v>1500000</v>
      </c>
      <c r="BK398" s="93">
        <f t="shared" ca="1" si="278"/>
        <v>1500000</v>
      </c>
      <c r="BL398" s="93">
        <f t="shared" ca="1" si="278"/>
        <v>1500000</v>
      </c>
      <c r="BM398" s="93">
        <f t="shared" ca="1" si="278"/>
        <v>1500000</v>
      </c>
      <c r="BN398" s="93">
        <f t="shared" ca="1" si="278"/>
        <v>1500000</v>
      </c>
      <c r="BO398" s="93">
        <f t="shared" ca="1" si="278"/>
        <v>1500000</v>
      </c>
      <c r="BP398" s="93">
        <f t="shared" ca="1" si="278"/>
        <v>1500000</v>
      </c>
      <c r="BQ398" s="93">
        <f t="shared" ca="1" si="278"/>
        <v>1500000</v>
      </c>
      <c r="BR398" s="93">
        <f t="shared" ca="1" si="278"/>
        <v>1500000</v>
      </c>
      <c r="BS398" s="93">
        <f t="shared" ca="1" si="278"/>
        <v>1500000</v>
      </c>
      <c r="BT398" s="93">
        <f t="shared" ca="1" si="278"/>
        <v>1500000</v>
      </c>
      <c r="BU398" s="93">
        <f t="shared" ca="1" si="278"/>
        <v>1500000</v>
      </c>
      <c r="BV398" s="93">
        <f t="shared" ca="1" si="278"/>
        <v>1500000</v>
      </c>
      <c r="BW398" s="93">
        <f t="shared" ca="1" si="278"/>
        <v>1500000</v>
      </c>
      <c r="BX398" s="93">
        <f t="shared" ca="1" si="278"/>
        <v>1500000</v>
      </c>
      <c r="BY398" s="93">
        <f t="shared" ca="1" si="278"/>
        <v>1500000</v>
      </c>
      <c r="BZ398" s="93">
        <f t="shared" ca="1" si="278"/>
        <v>1500000</v>
      </c>
      <c r="CA398" s="93">
        <f t="shared" ca="1" si="278"/>
        <v>1500000</v>
      </c>
      <c r="CB398" s="93">
        <f t="shared" ca="1" si="278"/>
        <v>1500000</v>
      </c>
      <c r="CC398" s="93">
        <f t="shared" ca="1" si="278"/>
        <v>1500000</v>
      </c>
      <c r="CD398" s="93">
        <f t="shared" ref="CD398:DI398" ca="1" si="279">+SUM(CD394,CD396:CD397)</f>
        <v>1500000</v>
      </c>
      <c r="CE398" s="93">
        <f t="shared" ca="1" si="279"/>
        <v>1500000</v>
      </c>
      <c r="CF398" s="93">
        <f t="shared" ca="1" si="279"/>
        <v>1500000</v>
      </c>
      <c r="CG398" s="93">
        <f t="shared" ca="1" si="279"/>
        <v>1500000</v>
      </c>
      <c r="CH398" s="93">
        <f t="shared" ca="1" si="279"/>
        <v>1500000</v>
      </c>
      <c r="CI398" s="93">
        <f t="shared" ca="1" si="279"/>
        <v>1500000</v>
      </c>
      <c r="CJ398" s="93">
        <f t="shared" ca="1" si="279"/>
        <v>1500000</v>
      </c>
      <c r="CK398" s="93">
        <f t="shared" ca="1" si="279"/>
        <v>1500000</v>
      </c>
      <c r="CL398" s="93">
        <f t="shared" ca="1" si="279"/>
        <v>1500000</v>
      </c>
      <c r="CM398" s="93" t="e">
        <f t="shared" ca="1" si="279"/>
        <v>#REF!</v>
      </c>
      <c r="CN398" s="93" t="e">
        <f t="shared" ca="1" si="279"/>
        <v>#REF!</v>
      </c>
      <c r="CO398" s="93" t="e">
        <f t="shared" ca="1" si="279"/>
        <v>#REF!</v>
      </c>
      <c r="CP398" s="93" t="e">
        <f t="shared" ca="1" si="279"/>
        <v>#REF!</v>
      </c>
      <c r="CQ398" s="93" t="e">
        <f t="shared" ca="1" si="279"/>
        <v>#REF!</v>
      </c>
      <c r="CR398" s="93" t="e">
        <f t="shared" ca="1" si="279"/>
        <v>#REF!</v>
      </c>
      <c r="CS398" s="93" t="e">
        <f t="shared" ca="1" si="279"/>
        <v>#REF!</v>
      </c>
      <c r="CT398" s="93" t="e">
        <f t="shared" ca="1" si="279"/>
        <v>#REF!</v>
      </c>
      <c r="CU398" s="93" t="e">
        <f t="shared" ca="1" si="279"/>
        <v>#REF!</v>
      </c>
      <c r="CV398" s="93" t="e">
        <f t="shared" ca="1" si="279"/>
        <v>#REF!</v>
      </c>
      <c r="CW398" s="93" t="e">
        <f t="shared" ca="1" si="279"/>
        <v>#REF!</v>
      </c>
      <c r="CX398" s="93" t="e">
        <f t="shared" ca="1" si="279"/>
        <v>#REF!</v>
      </c>
      <c r="CY398" s="93" t="e">
        <f t="shared" ca="1" si="279"/>
        <v>#REF!</v>
      </c>
      <c r="CZ398" s="93" t="e">
        <f t="shared" ca="1" si="279"/>
        <v>#REF!</v>
      </c>
      <c r="DA398" s="93" t="e">
        <f t="shared" ca="1" si="279"/>
        <v>#REF!</v>
      </c>
      <c r="DB398" s="93" t="e">
        <f t="shared" ca="1" si="279"/>
        <v>#REF!</v>
      </c>
      <c r="DC398" s="93" t="e">
        <f t="shared" ca="1" si="279"/>
        <v>#REF!</v>
      </c>
      <c r="DD398" s="93" t="e">
        <f t="shared" ca="1" si="279"/>
        <v>#REF!</v>
      </c>
      <c r="DE398" s="93" t="e">
        <f t="shared" ca="1" si="279"/>
        <v>#REF!</v>
      </c>
      <c r="DF398" s="93" t="e">
        <f t="shared" ca="1" si="279"/>
        <v>#REF!</v>
      </c>
      <c r="DG398" s="93" t="e">
        <f t="shared" ca="1" si="279"/>
        <v>#REF!</v>
      </c>
      <c r="DH398" s="93" t="e">
        <f t="shared" ca="1" si="279"/>
        <v>#REF!</v>
      </c>
      <c r="DI398" s="93" t="e">
        <f t="shared" ca="1" si="279"/>
        <v>#REF!</v>
      </c>
      <c r="DJ398" s="93" t="e">
        <f t="shared" ref="DJ398:EO398" ca="1" si="280">+SUM(DJ394,DJ396:DJ397)</f>
        <v>#REF!</v>
      </c>
      <c r="DK398" s="93" t="e">
        <f t="shared" ca="1" si="280"/>
        <v>#REF!</v>
      </c>
      <c r="DL398" s="93" t="e">
        <f t="shared" ca="1" si="280"/>
        <v>#REF!</v>
      </c>
    </row>
    <row r="399" spans="1:116" x14ac:dyDescent="0.4">
      <c r="A399" s="98"/>
      <c r="B399" s="59"/>
      <c r="C399" s="59"/>
      <c r="D399" t="s">
        <v>866</v>
      </c>
      <c r="E399" t="str">
        <f t="shared" si="270"/>
        <v>399 DTERMY-PV</v>
      </c>
      <c r="G399" s="125"/>
      <c r="R399"/>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row>
    <row r="400" spans="1:116" x14ac:dyDescent="0.4">
      <c r="A400" s="98"/>
      <c r="C400" t="s">
        <v>228</v>
      </c>
      <c r="D400" t="s">
        <v>866</v>
      </c>
      <c r="E400" t="str">
        <f t="shared" si="270"/>
        <v>400 DTERMY-PV</v>
      </c>
      <c r="G400" s="126" t="str">
        <f>"Interest expense - "&amp;SUBSTITUTE(G386,":","")</f>
        <v>Interest expense - Rolling fixed term debt - multiple borrowings w/ annual control</v>
      </c>
      <c r="J400" s="93">
        <f>SUMIF($5:$5,I$2,398:398)</f>
        <v>0</v>
      </c>
      <c r="K400" s="28">
        <f t="shared" ref="K400:P400" ca="1" si="281">SUMIF($3:$3,K$2,400:400)</f>
        <v>-175035</v>
      </c>
      <c r="L400" s="28">
        <f t="shared" ca="1" si="281"/>
        <v>-200010</v>
      </c>
      <c r="M400" s="28">
        <f t="shared" ca="1" si="281"/>
        <v>-200010</v>
      </c>
      <c r="N400" s="28">
        <f t="shared" ca="1" si="281"/>
        <v>-200010</v>
      </c>
      <c r="O400" s="28">
        <f t="shared" ca="1" si="281"/>
        <v>-200010</v>
      </c>
      <c r="P400" s="28">
        <f t="shared" ca="1" si="281"/>
        <v>-200010</v>
      </c>
      <c r="R400" s="27"/>
      <c r="S400" s="93">
        <f t="shared" ref="S400:AX400" ca="1" si="282">-SUM(S393:S396)*$H390/12</f>
        <v>-4175.833333333333</v>
      </c>
      <c r="T400" s="93">
        <f t="shared" ca="1" si="282"/>
        <v>-8342.5</v>
      </c>
      <c r="U400" s="93">
        <f t="shared" ca="1" si="282"/>
        <v>-12509.166666666666</v>
      </c>
      <c r="V400" s="93">
        <f t="shared" ca="1" si="282"/>
        <v>-16667.5</v>
      </c>
      <c r="W400" s="93">
        <f t="shared" ca="1" si="282"/>
        <v>-16667.5</v>
      </c>
      <c r="X400" s="93">
        <f t="shared" ca="1" si="282"/>
        <v>-16667.5</v>
      </c>
      <c r="Y400" s="93">
        <f t="shared" ca="1" si="282"/>
        <v>-16667.5</v>
      </c>
      <c r="Z400" s="93">
        <f t="shared" ca="1" si="282"/>
        <v>-16667.5</v>
      </c>
      <c r="AA400" s="93">
        <f t="shared" ca="1" si="282"/>
        <v>-16667.5</v>
      </c>
      <c r="AB400" s="93">
        <f t="shared" ca="1" si="282"/>
        <v>-16667.5</v>
      </c>
      <c r="AC400" s="93">
        <f t="shared" ca="1" si="282"/>
        <v>-16667.5</v>
      </c>
      <c r="AD400" s="93">
        <f t="shared" ca="1" si="282"/>
        <v>-16667.5</v>
      </c>
      <c r="AE400" s="93">
        <f t="shared" ca="1" si="282"/>
        <v>-16667.5</v>
      </c>
      <c r="AF400" s="93">
        <f t="shared" ca="1" si="282"/>
        <v>-16667.5</v>
      </c>
      <c r="AG400" s="93">
        <f t="shared" ca="1" si="282"/>
        <v>-16667.5</v>
      </c>
      <c r="AH400" s="93">
        <f t="shared" ca="1" si="282"/>
        <v>-16667.5</v>
      </c>
      <c r="AI400" s="93">
        <f t="shared" ca="1" si="282"/>
        <v>-16667.5</v>
      </c>
      <c r="AJ400" s="93">
        <f t="shared" ca="1" si="282"/>
        <v>-16667.5</v>
      </c>
      <c r="AK400" s="93">
        <f t="shared" ca="1" si="282"/>
        <v>-16667.5</v>
      </c>
      <c r="AL400" s="93">
        <f t="shared" ca="1" si="282"/>
        <v>-16667.5</v>
      </c>
      <c r="AM400" s="93">
        <f t="shared" ca="1" si="282"/>
        <v>-16667.5</v>
      </c>
      <c r="AN400" s="93">
        <f t="shared" ca="1" si="282"/>
        <v>-16667.5</v>
      </c>
      <c r="AO400" s="93">
        <f t="shared" ca="1" si="282"/>
        <v>-16667.5</v>
      </c>
      <c r="AP400" s="93">
        <f t="shared" ca="1" si="282"/>
        <v>-16667.5</v>
      </c>
      <c r="AQ400" s="93">
        <f t="shared" ca="1" si="282"/>
        <v>-16667.5</v>
      </c>
      <c r="AR400" s="93">
        <f t="shared" ca="1" si="282"/>
        <v>-16667.5</v>
      </c>
      <c r="AS400" s="93">
        <f t="shared" ca="1" si="282"/>
        <v>-16667.5</v>
      </c>
      <c r="AT400" s="93">
        <f t="shared" ca="1" si="282"/>
        <v>-16667.5</v>
      </c>
      <c r="AU400" s="93">
        <f t="shared" ca="1" si="282"/>
        <v>-16667.5</v>
      </c>
      <c r="AV400" s="93">
        <f t="shared" ca="1" si="282"/>
        <v>-16667.5</v>
      </c>
      <c r="AW400" s="93">
        <f t="shared" ca="1" si="282"/>
        <v>-16667.5</v>
      </c>
      <c r="AX400" s="93">
        <f t="shared" ca="1" si="282"/>
        <v>-16667.5</v>
      </c>
      <c r="AY400" s="93">
        <f t="shared" ref="AY400:CD400" ca="1" si="283">-SUM(AY393:AY396)*$H390/12</f>
        <v>-16667.5</v>
      </c>
      <c r="AZ400" s="93">
        <f t="shared" ca="1" si="283"/>
        <v>-16667.5</v>
      </c>
      <c r="BA400" s="93">
        <f t="shared" ca="1" si="283"/>
        <v>-16667.5</v>
      </c>
      <c r="BB400" s="93">
        <f t="shared" ca="1" si="283"/>
        <v>-16667.5</v>
      </c>
      <c r="BC400" s="93">
        <f t="shared" ca="1" si="283"/>
        <v>-16667.5</v>
      </c>
      <c r="BD400" s="93">
        <f t="shared" ca="1" si="283"/>
        <v>-16667.5</v>
      </c>
      <c r="BE400" s="93">
        <f t="shared" ca="1" si="283"/>
        <v>-16667.5</v>
      </c>
      <c r="BF400" s="93">
        <f t="shared" ca="1" si="283"/>
        <v>-16667.5</v>
      </c>
      <c r="BG400" s="93">
        <f t="shared" ca="1" si="283"/>
        <v>-16667.5</v>
      </c>
      <c r="BH400" s="93">
        <f t="shared" ca="1" si="283"/>
        <v>-16667.5</v>
      </c>
      <c r="BI400" s="93">
        <f t="shared" ca="1" si="283"/>
        <v>-16667.5</v>
      </c>
      <c r="BJ400" s="93">
        <f t="shared" ca="1" si="283"/>
        <v>-16667.5</v>
      </c>
      <c r="BK400" s="93">
        <f t="shared" ca="1" si="283"/>
        <v>-16667.5</v>
      </c>
      <c r="BL400" s="93">
        <f t="shared" ca="1" si="283"/>
        <v>-16667.5</v>
      </c>
      <c r="BM400" s="93">
        <f t="shared" ca="1" si="283"/>
        <v>-16667.5</v>
      </c>
      <c r="BN400" s="93">
        <f t="shared" ca="1" si="283"/>
        <v>-16667.5</v>
      </c>
      <c r="BO400" s="93">
        <f t="shared" ca="1" si="283"/>
        <v>-16667.5</v>
      </c>
      <c r="BP400" s="93">
        <f t="shared" ca="1" si="283"/>
        <v>-16667.5</v>
      </c>
      <c r="BQ400" s="93">
        <f t="shared" ca="1" si="283"/>
        <v>-16667.5</v>
      </c>
      <c r="BR400" s="93">
        <f t="shared" ca="1" si="283"/>
        <v>-16667.5</v>
      </c>
      <c r="BS400" s="93">
        <f t="shared" ca="1" si="283"/>
        <v>-16667.5</v>
      </c>
      <c r="BT400" s="93">
        <f t="shared" ca="1" si="283"/>
        <v>-16667.5</v>
      </c>
      <c r="BU400" s="93">
        <f t="shared" ca="1" si="283"/>
        <v>-16667.5</v>
      </c>
      <c r="BV400" s="93">
        <f t="shared" ca="1" si="283"/>
        <v>-16667.5</v>
      </c>
      <c r="BW400" s="93">
        <f t="shared" ca="1" si="283"/>
        <v>-16667.5</v>
      </c>
      <c r="BX400" s="93">
        <f t="shared" ca="1" si="283"/>
        <v>-16667.5</v>
      </c>
      <c r="BY400" s="93">
        <f t="shared" ca="1" si="283"/>
        <v>-16667.5</v>
      </c>
      <c r="BZ400" s="93">
        <f t="shared" ca="1" si="283"/>
        <v>-16667.5</v>
      </c>
      <c r="CA400" s="93">
        <f t="shared" ca="1" si="283"/>
        <v>-16667.5</v>
      </c>
      <c r="CB400" s="93">
        <f t="shared" ca="1" si="283"/>
        <v>-16667.5</v>
      </c>
      <c r="CC400" s="93">
        <f t="shared" ca="1" si="283"/>
        <v>-16667.5</v>
      </c>
      <c r="CD400" s="93">
        <f t="shared" ca="1" si="283"/>
        <v>-16667.5</v>
      </c>
      <c r="CE400" s="93">
        <f t="shared" ref="CE400:CL400" ca="1" si="284">-SUM(CE393:CE396)*$H390/12</f>
        <v>-16667.5</v>
      </c>
      <c r="CF400" s="93">
        <f t="shared" ca="1" si="284"/>
        <v>-16667.5</v>
      </c>
      <c r="CG400" s="93">
        <f t="shared" ca="1" si="284"/>
        <v>-16667.5</v>
      </c>
      <c r="CH400" s="93">
        <f t="shared" ca="1" si="284"/>
        <v>-16667.5</v>
      </c>
      <c r="CI400" s="93">
        <f t="shared" ca="1" si="284"/>
        <v>-16667.5</v>
      </c>
      <c r="CJ400" s="93">
        <f t="shared" ca="1" si="284"/>
        <v>-16667.5</v>
      </c>
      <c r="CK400" s="93">
        <f t="shared" ca="1" si="284"/>
        <v>-16667.5</v>
      </c>
      <c r="CL400" s="93">
        <f t="shared" ca="1" si="284"/>
        <v>-16667.5</v>
      </c>
      <c r="CN400" s="93">
        <f>SUMIF($5:$5,CN$2,398:398)</f>
        <v>0</v>
      </c>
      <c r="CO400" s="93" t="e">
        <f t="shared" ref="CO400:CX400" ca="1" si="285">-SUM(CO393:CO396)*$H390/CO$5</f>
        <v>#REF!</v>
      </c>
      <c r="CP400" s="93" t="e">
        <f t="shared" ca="1" si="285"/>
        <v>#REF!</v>
      </c>
      <c r="CQ400" s="93" t="e">
        <f t="shared" ca="1" si="285"/>
        <v>#REF!</v>
      </c>
      <c r="CR400" s="93" t="e">
        <f t="shared" ca="1" si="285"/>
        <v>#REF!</v>
      </c>
      <c r="CS400" s="93" t="e">
        <f t="shared" ca="1" si="285"/>
        <v>#REF!</v>
      </c>
      <c r="CT400" s="93" t="e">
        <f t="shared" ca="1" si="285"/>
        <v>#REF!</v>
      </c>
      <c r="CU400" s="93" t="e">
        <f t="shared" ca="1" si="285"/>
        <v>#REF!</v>
      </c>
      <c r="CV400" s="93" t="e">
        <f t="shared" ca="1" si="285"/>
        <v>#REF!</v>
      </c>
      <c r="CW400" s="93" t="e">
        <f t="shared" ca="1" si="285"/>
        <v>#REF!</v>
      </c>
      <c r="CX400" s="93" t="e">
        <f t="shared" ca="1" si="285"/>
        <v>#REF!</v>
      </c>
      <c r="CY400" s="93" t="e">
        <f ca="1">-SUM(CY393:CY396)*$H390/CL$5</f>
        <v>#REF!</v>
      </c>
      <c r="CZ400" s="93" t="e">
        <f t="shared" ref="CZ400:DL400" ca="1" si="286">-SUM(CZ393:CZ396)*$H390/CZ$5</f>
        <v>#REF!</v>
      </c>
      <c r="DA400" s="93" t="e">
        <f t="shared" ca="1" si="286"/>
        <v>#REF!</v>
      </c>
      <c r="DB400" s="93" t="e">
        <f t="shared" ca="1" si="286"/>
        <v>#REF!</v>
      </c>
      <c r="DC400" s="93" t="e">
        <f t="shared" ca="1" si="286"/>
        <v>#REF!</v>
      </c>
      <c r="DD400" s="93" t="e">
        <f t="shared" ca="1" si="286"/>
        <v>#REF!</v>
      </c>
      <c r="DE400" s="93" t="e">
        <f t="shared" ca="1" si="286"/>
        <v>#REF!</v>
      </c>
      <c r="DF400" s="93" t="e">
        <f t="shared" ca="1" si="286"/>
        <v>#REF!</v>
      </c>
      <c r="DG400" s="93" t="e">
        <f t="shared" ca="1" si="286"/>
        <v>#REF!</v>
      </c>
      <c r="DH400" s="93" t="e">
        <f t="shared" ca="1" si="286"/>
        <v>#REF!</v>
      </c>
      <c r="DI400" s="93" t="e">
        <f t="shared" ca="1" si="286"/>
        <v>#REF!</v>
      </c>
      <c r="DJ400" s="93" t="e">
        <f t="shared" ca="1" si="286"/>
        <v>#REF!</v>
      </c>
      <c r="DK400" s="93" t="e">
        <f t="shared" ca="1" si="286"/>
        <v>#REF!</v>
      </c>
      <c r="DL400" s="93" t="e">
        <f t="shared" ca="1" si="286"/>
        <v>#REF!</v>
      </c>
    </row>
    <row r="401" spans="1:116" x14ac:dyDescent="0.4">
      <c r="A401" s="98"/>
      <c r="D401" t="s">
        <v>866</v>
      </c>
      <c r="E401" t="str">
        <f t="shared" si="270"/>
        <v>401 DTERMY-PV</v>
      </c>
      <c r="G401" s="126"/>
      <c r="J401" s="93"/>
      <c r="K401" s="28"/>
      <c r="L401" s="28"/>
      <c r="M401" s="28"/>
      <c r="N401" s="28"/>
      <c r="O401" s="28"/>
      <c r="P401" s="28"/>
      <c r="R401" s="27"/>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N401" s="93"/>
      <c r="CO401" s="93"/>
      <c r="CP401" s="93"/>
      <c r="CQ401" s="93"/>
      <c r="CR401" s="93"/>
      <c r="CS401" s="93"/>
      <c r="CT401" s="93"/>
      <c r="CU401" s="93"/>
      <c r="CV401" s="93"/>
      <c r="CW401" s="93"/>
      <c r="CX401" s="93"/>
      <c r="CY401" s="93"/>
      <c r="CZ401" s="93"/>
      <c r="DA401" s="93"/>
      <c r="DB401" s="93"/>
      <c r="DC401" s="93"/>
      <c r="DD401" s="93"/>
      <c r="DE401" s="93"/>
      <c r="DF401" s="93"/>
      <c r="DG401" s="93"/>
      <c r="DH401" s="93"/>
      <c r="DI401" s="93"/>
      <c r="DJ401" s="93"/>
      <c r="DK401" s="93"/>
      <c r="DL401" s="93"/>
    </row>
    <row r="402" spans="1:116" x14ac:dyDescent="0.4">
      <c r="B402" t="s">
        <v>332</v>
      </c>
      <c r="D402" t="s">
        <v>866</v>
      </c>
      <c r="E402" s="8" t="str">
        <f t="shared" si="270"/>
        <v>402 DTERMY-PV</v>
      </c>
      <c r="G402" s="136" t="str">
        <f>G378</f>
        <v>(Primary label)</v>
      </c>
      <c r="H402" s="27"/>
      <c r="I402" s="78"/>
      <c r="J402" s="78"/>
      <c r="K402" s="33"/>
      <c r="L402" s="33"/>
      <c r="M402" s="33"/>
      <c r="N402" s="33"/>
      <c r="O402" s="33"/>
      <c r="P402" s="33"/>
      <c r="R402" s="33"/>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N402" s="78"/>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row>
    <row r="403" spans="1:116" x14ac:dyDescent="0.4">
      <c r="B403" t="s">
        <v>332</v>
      </c>
      <c r="D403" t="s">
        <v>866</v>
      </c>
      <c r="E403" s="8" t="str">
        <f t="shared" si="270"/>
        <v>403 DTERMY-PV</v>
      </c>
      <c r="G403" s="136" t="str">
        <f>G379</f>
        <v>primary unit</v>
      </c>
      <c r="H403" s="27"/>
      <c r="I403" s="78"/>
      <c r="J403" s="78"/>
      <c r="K403" s="33"/>
      <c r="L403" s="33"/>
      <c r="M403" s="33"/>
      <c r="N403" s="33"/>
      <c r="O403" s="33"/>
      <c r="P403" s="33"/>
      <c r="R403" s="33"/>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N403" s="78"/>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row>
    <row r="404" spans="1:116" x14ac:dyDescent="0.4">
      <c r="B404" t="s">
        <v>332</v>
      </c>
      <c r="D404" t="s">
        <v>866</v>
      </c>
      <c r="E404" s="8" t="str">
        <f t="shared" si="270"/>
        <v>404 DTERMY-PV</v>
      </c>
      <c r="G404" s="136" t="str">
        <f>G380</f>
        <v>Primary revenue driver</v>
      </c>
      <c r="K404" s="53"/>
      <c r="L404" s="53"/>
      <c r="M404" s="53"/>
      <c r="N404" s="53"/>
      <c r="O404" s="53"/>
      <c r="P404" s="53"/>
      <c r="R404" s="24"/>
      <c r="S404" s="179" t="str">
        <f t="shared" ref="S404:AX404" si="287">S380</f>
        <v>S$16</v>
      </c>
      <c r="T404" s="179" t="str">
        <f t="shared" si="287"/>
        <v>T$16</v>
      </c>
      <c r="U404" s="179" t="str">
        <f t="shared" si="287"/>
        <v>U$16</v>
      </c>
      <c r="V404" s="179" t="str">
        <f t="shared" si="287"/>
        <v>V$16</v>
      </c>
      <c r="W404" s="179" t="str">
        <f t="shared" si="287"/>
        <v>W$16</v>
      </c>
      <c r="X404" s="179" t="str">
        <f t="shared" si="287"/>
        <v>X$16</v>
      </c>
      <c r="Y404" s="179" t="str">
        <f t="shared" si="287"/>
        <v>Y$16</v>
      </c>
      <c r="Z404" s="179" t="str">
        <f t="shared" si="287"/>
        <v>Z$16</v>
      </c>
      <c r="AA404" s="179" t="str">
        <f t="shared" si="287"/>
        <v>AA$16</v>
      </c>
      <c r="AB404" s="179" t="str">
        <f t="shared" si="287"/>
        <v>AB$16</v>
      </c>
      <c r="AC404" s="179" t="str">
        <f t="shared" si="287"/>
        <v>AC$16</v>
      </c>
      <c r="AD404" s="179" t="str">
        <f t="shared" si="287"/>
        <v>AD$16</v>
      </c>
      <c r="AE404" s="179" t="str">
        <f t="shared" si="287"/>
        <v>AE$16</v>
      </c>
      <c r="AF404" s="179" t="str">
        <f t="shared" si="287"/>
        <v>AF$16</v>
      </c>
      <c r="AG404" s="179" t="str">
        <f t="shared" si="287"/>
        <v>AG$16</v>
      </c>
      <c r="AH404" s="179" t="str">
        <f t="shared" si="287"/>
        <v>AH$16</v>
      </c>
      <c r="AI404" s="179" t="str">
        <f t="shared" si="287"/>
        <v>AI$16</v>
      </c>
      <c r="AJ404" s="179" t="str">
        <f t="shared" si="287"/>
        <v>AJ$16</v>
      </c>
      <c r="AK404" s="179" t="str">
        <f t="shared" si="287"/>
        <v>AK$16</v>
      </c>
      <c r="AL404" s="179" t="str">
        <f t="shared" si="287"/>
        <v>AL$16</v>
      </c>
      <c r="AM404" s="179" t="str">
        <f t="shared" si="287"/>
        <v>AM$16</v>
      </c>
      <c r="AN404" s="179" t="str">
        <f t="shared" si="287"/>
        <v>AN$16</v>
      </c>
      <c r="AO404" s="179" t="str">
        <f t="shared" si="287"/>
        <v>AO$16</v>
      </c>
      <c r="AP404" s="179" t="str">
        <f t="shared" si="287"/>
        <v>AP$16</v>
      </c>
      <c r="AQ404" s="179" t="str">
        <f t="shared" si="287"/>
        <v>AQ$16</v>
      </c>
      <c r="AR404" s="179" t="str">
        <f t="shared" si="287"/>
        <v>AR$16</v>
      </c>
      <c r="AS404" s="179" t="str">
        <f t="shared" si="287"/>
        <v>AS$16</v>
      </c>
      <c r="AT404" s="179" t="str">
        <f t="shared" si="287"/>
        <v>AT$16</v>
      </c>
      <c r="AU404" s="179" t="str">
        <f t="shared" si="287"/>
        <v>AU$16</v>
      </c>
      <c r="AV404" s="179" t="str">
        <f t="shared" si="287"/>
        <v>AV$16</v>
      </c>
      <c r="AW404" s="179" t="str">
        <f t="shared" si="287"/>
        <v>AW$16</v>
      </c>
      <c r="AX404" s="179" t="str">
        <f t="shared" si="287"/>
        <v>AX$16</v>
      </c>
      <c r="AY404" s="179" t="str">
        <f t="shared" ref="AY404:CD404" si="288">AY380</f>
        <v>AY$16</v>
      </c>
      <c r="AZ404" s="179" t="str">
        <f t="shared" si="288"/>
        <v>AZ$16</v>
      </c>
      <c r="BA404" s="179" t="str">
        <f t="shared" si="288"/>
        <v>BA$16</v>
      </c>
      <c r="BB404" s="179" t="str">
        <f t="shared" si="288"/>
        <v>BB$16</v>
      </c>
      <c r="BC404" s="179" t="str">
        <f t="shared" si="288"/>
        <v>BC$16</v>
      </c>
      <c r="BD404" s="179" t="str">
        <f t="shared" si="288"/>
        <v>BD$16</v>
      </c>
      <c r="BE404" s="179" t="str">
        <f t="shared" si="288"/>
        <v>BE$16</v>
      </c>
      <c r="BF404" s="179" t="str">
        <f t="shared" si="288"/>
        <v>BF$16</v>
      </c>
      <c r="BG404" s="179" t="str">
        <f t="shared" si="288"/>
        <v>BG$16</v>
      </c>
      <c r="BH404" s="179" t="str">
        <f t="shared" si="288"/>
        <v>BH$16</v>
      </c>
      <c r="BI404" s="179" t="str">
        <f t="shared" si="288"/>
        <v>BI$16</v>
      </c>
      <c r="BJ404" s="179" t="str">
        <f t="shared" si="288"/>
        <v>BJ$16</v>
      </c>
      <c r="BK404" s="179" t="str">
        <f t="shared" si="288"/>
        <v>BK$16</v>
      </c>
      <c r="BL404" s="179" t="str">
        <f t="shared" si="288"/>
        <v>BL$16</v>
      </c>
      <c r="BM404" s="179" t="str">
        <f t="shared" si="288"/>
        <v>BM$16</v>
      </c>
      <c r="BN404" s="179" t="str">
        <f t="shared" si="288"/>
        <v>BN$16</v>
      </c>
      <c r="BO404" s="179" t="str">
        <f t="shared" si="288"/>
        <v>BO$16</v>
      </c>
      <c r="BP404" s="179" t="str">
        <f t="shared" si="288"/>
        <v>BP$16</v>
      </c>
      <c r="BQ404" s="179" t="str">
        <f t="shared" si="288"/>
        <v>BQ$16</v>
      </c>
      <c r="BR404" s="179" t="str">
        <f t="shared" si="288"/>
        <v>BR$16</v>
      </c>
      <c r="BS404" s="179" t="str">
        <f t="shared" si="288"/>
        <v>BS$16</v>
      </c>
      <c r="BT404" s="179" t="str">
        <f t="shared" si="288"/>
        <v>BT$16</v>
      </c>
      <c r="BU404" s="179" t="str">
        <f t="shared" si="288"/>
        <v>BU$16</v>
      </c>
      <c r="BV404" s="179" t="str">
        <f t="shared" si="288"/>
        <v>BV$16</v>
      </c>
      <c r="BW404" s="179" t="str">
        <f t="shared" si="288"/>
        <v>BW$16</v>
      </c>
      <c r="BX404" s="179" t="str">
        <f t="shared" si="288"/>
        <v>BX$16</v>
      </c>
      <c r="BY404" s="179" t="str">
        <f t="shared" si="288"/>
        <v>BY$16</v>
      </c>
      <c r="BZ404" s="179" t="str">
        <f t="shared" si="288"/>
        <v>BZ$16</v>
      </c>
      <c r="CA404" s="179" t="str">
        <f t="shared" si="288"/>
        <v>CA$16</v>
      </c>
      <c r="CB404" s="179" t="str">
        <f t="shared" si="288"/>
        <v>CB$16</v>
      </c>
      <c r="CC404" s="179" t="str">
        <f t="shared" si="288"/>
        <v>CC$16</v>
      </c>
      <c r="CD404" s="179" t="str">
        <f t="shared" si="288"/>
        <v>CD$16</v>
      </c>
      <c r="CE404" s="179" t="str">
        <f t="shared" ref="CE404:CL404" si="289">CE380</f>
        <v>CE$16</v>
      </c>
      <c r="CF404" s="179" t="str">
        <f t="shared" si="289"/>
        <v>CF$16</v>
      </c>
      <c r="CG404" s="179" t="str">
        <f t="shared" si="289"/>
        <v>CG$16</v>
      </c>
      <c r="CH404" s="179" t="str">
        <f t="shared" si="289"/>
        <v>CH$16</v>
      </c>
      <c r="CI404" s="179" t="str">
        <f t="shared" si="289"/>
        <v>CI$16</v>
      </c>
      <c r="CJ404" s="179" t="str">
        <f t="shared" si="289"/>
        <v>CJ$16</v>
      </c>
      <c r="CK404" s="179" t="str">
        <f t="shared" si="289"/>
        <v>CK$16</v>
      </c>
      <c r="CL404" s="179" t="str">
        <f t="shared" si="289"/>
        <v>CL$16</v>
      </c>
      <c r="CO404" s="179" t="str">
        <f t="shared" ref="CO404:DL404" si="290">CO380</f>
        <v>CO$16</v>
      </c>
      <c r="CP404" s="179" t="str">
        <f t="shared" si="290"/>
        <v>CP$16</v>
      </c>
      <c r="CQ404" s="179" t="str">
        <f t="shared" si="290"/>
        <v>CQ$16</v>
      </c>
      <c r="CR404" s="179" t="str">
        <f t="shared" si="290"/>
        <v>CR$16</v>
      </c>
      <c r="CS404" s="179" t="str">
        <f t="shared" si="290"/>
        <v>CS$16</v>
      </c>
      <c r="CT404" s="179" t="str">
        <f t="shared" si="290"/>
        <v>CT$16</v>
      </c>
      <c r="CU404" s="179" t="str">
        <f t="shared" si="290"/>
        <v>CU$16</v>
      </c>
      <c r="CV404" s="179" t="str">
        <f t="shared" si="290"/>
        <v>CV$16</v>
      </c>
      <c r="CW404" s="179" t="str">
        <f t="shared" si="290"/>
        <v>CW$16</v>
      </c>
      <c r="CX404" s="179" t="str">
        <f t="shared" si="290"/>
        <v>CX$16</v>
      </c>
      <c r="CY404" s="179" t="str">
        <f t="shared" si="290"/>
        <v>CY$16</v>
      </c>
      <c r="CZ404" s="179" t="str">
        <f t="shared" si="290"/>
        <v>CZ$16</v>
      </c>
      <c r="DA404" s="179" t="str">
        <f t="shared" si="290"/>
        <v>DA$16</v>
      </c>
      <c r="DB404" s="179" t="str">
        <f t="shared" si="290"/>
        <v>DB$16</v>
      </c>
      <c r="DC404" s="179" t="str">
        <f t="shared" si="290"/>
        <v>DC$16</v>
      </c>
      <c r="DD404" s="179" t="str">
        <f t="shared" si="290"/>
        <v>DD$16</v>
      </c>
      <c r="DE404" s="179" t="str">
        <f t="shared" si="290"/>
        <v>DE$16</v>
      </c>
      <c r="DF404" s="179" t="str">
        <f t="shared" si="290"/>
        <v>DF$16</v>
      </c>
      <c r="DG404" s="179" t="str">
        <f t="shared" si="290"/>
        <v>DG$16</v>
      </c>
      <c r="DH404" s="179" t="str">
        <f t="shared" si="290"/>
        <v>DH$16</v>
      </c>
      <c r="DI404" s="179" t="str">
        <f t="shared" si="290"/>
        <v>DI$16</v>
      </c>
      <c r="DJ404" s="179" t="str">
        <f t="shared" si="290"/>
        <v>DJ$16</v>
      </c>
      <c r="DK404" s="179" t="str">
        <f t="shared" si="290"/>
        <v>DK$16</v>
      </c>
      <c r="DL404" s="179" t="str">
        <f t="shared" si="290"/>
        <v>DL$16</v>
      </c>
    </row>
    <row r="405" spans="1:116" x14ac:dyDescent="0.4">
      <c r="B405" t="s">
        <v>332</v>
      </c>
      <c r="D405" t="s">
        <v>866</v>
      </c>
      <c r="E405" s="8" t="str">
        <f t="shared" si="270"/>
        <v>405 DTERMY-PV</v>
      </c>
      <c r="G405" s="136" t="str">
        <f>G381</f>
        <v>Primary volume driver</v>
      </c>
      <c r="H405" s="12"/>
      <c r="I405" s="60"/>
      <c r="J405" s="60"/>
      <c r="K405" s="15"/>
      <c r="L405" s="15"/>
      <c r="M405" s="15"/>
      <c r="N405" s="15"/>
      <c r="O405" s="15"/>
      <c r="P405" s="15"/>
      <c r="R405" s="15"/>
      <c r="S405" s="179" t="str">
        <f>ADDRESS(ROW(S400),COLUMN(S400),2)</f>
        <v>S$400</v>
      </c>
      <c r="T405" s="179" t="str">
        <f t="shared" ref="T405:AY405" si="291">T381</f>
        <v>T$17</v>
      </c>
      <c r="U405" s="179" t="str">
        <f t="shared" si="291"/>
        <v>U$17</v>
      </c>
      <c r="V405" s="179" t="str">
        <f t="shared" si="291"/>
        <v>V$17</v>
      </c>
      <c r="W405" s="179" t="str">
        <f t="shared" si="291"/>
        <v>W$17</v>
      </c>
      <c r="X405" s="179" t="str">
        <f t="shared" si="291"/>
        <v>X$17</v>
      </c>
      <c r="Y405" s="179" t="str">
        <f t="shared" si="291"/>
        <v>Y$17</v>
      </c>
      <c r="Z405" s="179" t="str">
        <f t="shared" si="291"/>
        <v>Z$17</v>
      </c>
      <c r="AA405" s="179" t="str">
        <f t="shared" si="291"/>
        <v>AA$17</v>
      </c>
      <c r="AB405" s="179" t="str">
        <f t="shared" si="291"/>
        <v>AB$17</v>
      </c>
      <c r="AC405" s="179" t="str">
        <f t="shared" si="291"/>
        <v>AC$17</v>
      </c>
      <c r="AD405" s="179" t="str">
        <f t="shared" si="291"/>
        <v>AD$17</v>
      </c>
      <c r="AE405" s="179" t="str">
        <f t="shared" si="291"/>
        <v>AE$17</v>
      </c>
      <c r="AF405" s="179" t="str">
        <f t="shared" si="291"/>
        <v>AF$17</v>
      </c>
      <c r="AG405" s="179" t="str">
        <f t="shared" si="291"/>
        <v>AG$17</v>
      </c>
      <c r="AH405" s="179" t="str">
        <f t="shared" si="291"/>
        <v>AH$17</v>
      </c>
      <c r="AI405" s="179" t="str">
        <f t="shared" si="291"/>
        <v>AI$17</v>
      </c>
      <c r="AJ405" s="179" t="str">
        <f t="shared" si="291"/>
        <v>AJ$17</v>
      </c>
      <c r="AK405" s="179" t="str">
        <f t="shared" si="291"/>
        <v>AK$17</v>
      </c>
      <c r="AL405" s="179" t="str">
        <f t="shared" si="291"/>
        <v>AL$17</v>
      </c>
      <c r="AM405" s="179" t="str">
        <f t="shared" si="291"/>
        <v>AM$17</v>
      </c>
      <c r="AN405" s="179" t="str">
        <f t="shared" si="291"/>
        <v>AN$17</v>
      </c>
      <c r="AO405" s="179" t="str">
        <f t="shared" si="291"/>
        <v>AO$17</v>
      </c>
      <c r="AP405" s="179" t="str">
        <f t="shared" si="291"/>
        <v>AP$17</v>
      </c>
      <c r="AQ405" s="179" t="str">
        <f t="shared" si="291"/>
        <v>AQ$17</v>
      </c>
      <c r="AR405" s="179" t="str">
        <f t="shared" si="291"/>
        <v>AR$17</v>
      </c>
      <c r="AS405" s="179" t="str">
        <f t="shared" si="291"/>
        <v>AS$17</v>
      </c>
      <c r="AT405" s="179" t="str">
        <f t="shared" si="291"/>
        <v>AT$17</v>
      </c>
      <c r="AU405" s="179" t="str">
        <f t="shared" si="291"/>
        <v>AU$17</v>
      </c>
      <c r="AV405" s="179" t="str">
        <f t="shared" si="291"/>
        <v>AV$17</v>
      </c>
      <c r="AW405" s="179" t="str">
        <f t="shared" si="291"/>
        <v>AW$17</v>
      </c>
      <c r="AX405" s="179" t="str">
        <f t="shared" si="291"/>
        <v>AX$17</v>
      </c>
      <c r="AY405" s="179" t="str">
        <f t="shared" si="291"/>
        <v>AY$17</v>
      </c>
      <c r="AZ405" s="179" t="str">
        <f t="shared" ref="AZ405:CE405" si="292">AZ381</f>
        <v>AZ$17</v>
      </c>
      <c r="BA405" s="179" t="str">
        <f t="shared" si="292"/>
        <v>BA$17</v>
      </c>
      <c r="BB405" s="179" t="str">
        <f t="shared" si="292"/>
        <v>BB$17</v>
      </c>
      <c r="BC405" s="179" t="str">
        <f t="shared" si="292"/>
        <v>BC$17</v>
      </c>
      <c r="BD405" s="179" t="str">
        <f t="shared" si="292"/>
        <v>BD$17</v>
      </c>
      <c r="BE405" s="179" t="str">
        <f t="shared" si="292"/>
        <v>BE$17</v>
      </c>
      <c r="BF405" s="179" t="str">
        <f t="shared" si="292"/>
        <v>BF$17</v>
      </c>
      <c r="BG405" s="179" t="str">
        <f t="shared" si="292"/>
        <v>BG$17</v>
      </c>
      <c r="BH405" s="179" t="str">
        <f t="shared" si="292"/>
        <v>BH$17</v>
      </c>
      <c r="BI405" s="179" t="str">
        <f t="shared" si="292"/>
        <v>BI$17</v>
      </c>
      <c r="BJ405" s="179" t="str">
        <f t="shared" si="292"/>
        <v>BJ$17</v>
      </c>
      <c r="BK405" s="179" t="str">
        <f t="shared" si="292"/>
        <v>BK$17</v>
      </c>
      <c r="BL405" s="179" t="str">
        <f t="shared" si="292"/>
        <v>BL$17</v>
      </c>
      <c r="BM405" s="179" t="str">
        <f t="shared" si="292"/>
        <v>BM$17</v>
      </c>
      <c r="BN405" s="179" t="str">
        <f t="shared" si="292"/>
        <v>BN$17</v>
      </c>
      <c r="BO405" s="179" t="str">
        <f t="shared" si="292"/>
        <v>BO$17</v>
      </c>
      <c r="BP405" s="179" t="str">
        <f t="shared" si="292"/>
        <v>BP$17</v>
      </c>
      <c r="BQ405" s="179" t="str">
        <f t="shared" si="292"/>
        <v>BQ$17</v>
      </c>
      <c r="BR405" s="179" t="str">
        <f t="shared" si="292"/>
        <v>BR$17</v>
      </c>
      <c r="BS405" s="179" t="str">
        <f t="shared" si="292"/>
        <v>BS$17</v>
      </c>
      <c r="BT405" s="179" t="str">
        <f t="shared" si="292"/>
        <v>BT$17</v>
      </c>
      <c r="BU405" s="179" t="str">
        <f t="shared" si="292"/>
        <v>BU$17</v>
      </c>
      <c r="BV405" s="179" t="str">
        <f t="shared" si="292"/>
        <v>BV$17</v>
      </c>
      <c r="BW405" s="179" t="str">
        <f t="shared" si="292"/>
        <v>BW$17</v>
      </c>
      <c r="BX405" s="179" t="str">
        <f t="shared" si="292"/>
        <v>BX$17</v>
      </c>
      <c r="BY405" s="179" t="str">
        <f t="shared" si="292"/>
        <v>BY$17</v>
      </c>
      <c r="BZ405" s="179" t="str">
        <f t="shared" si="292"/>
        <v>BZ$17</v>
      </c>
      <c r="CA405" s="179" t="str">
        <f t="shared" si="292"/>
        <v>CA$17</v>
      </c>
      <c r="CB405" s="179" t="str">
        <f t="shared" si="292"/>
        <v>CB$17</v>
      </c>
      <c r="CC405" s="179" t="str">
        <f t="shared" si="292"/>
        <v>CC$17</v>
      </c>
      <c r="CD405" s="179" t="str">
        <f t="shared" si="292"/>
        <v>CD$17</v>
      </c>
      <c r="CE405" s="179" t="str">
        <f t="shared" si="292"/>
        <v>CE$17</v>
      </c>
      <c r="CF405" s="179" t="str">
        <f t="shared" ref="CF405:CL405" si="293">CF381</f>
        <v>CF$17</v>
      </c>
      <c r="CG405" s="179" t="str">
        <f t="shared" si="293"/>
        <v>CG$17</v>
      </c>
      <c r="CH405" s="179" t="str">
        <f t="shared" si="293"/>
        <v>CH$17</v>
      </c>
      <c r="CI405" s="179" t="str">
        <f t="shared" si="293"/>
        <v>CI$17</v>
      </c>
      <c r="CJ405" s="179" t="str">
        <f t="shared" si="293"/>
        <v>CJ$17</v>
      </c>
      <c r="CK405" s="179" t="str">
        <f t="shared" si="293"/>
        <v>CK$17</v>
      </c>
      <c r="CL405" s="179" t="str">
        <f t="shared" si="293"/>
        <v>CL$17</v>
      </c>
      <c r="CN405" s="60"/>
      <c r="CO405" s="179" t="str">
        <f t="shared" ref="CO405:DL405" si="294">CO381</f>
        <v>CO$17</v>
      </c>
      <c r="CP405" s="179" t="str">
        <f t="shared" si="294"/>
        <v>CP$17</v>
      </c>
      <c r="CQ405" s="179" t="str">
        <f t="shared" si="294"/>
        <v>CQ$17</v>
      </c>
      <c r="CR405" s="179" t="str">
        <f t="shared" si="294"/>
        <v>CR$17</v>
      </c>
      <c r="CS405" s="179" t="str">
        <f t="shared" si="294"/>
        <v>CS$17</v>
      </c>
      <c r="CT405" s="179" t="str">
        <f t="shared" si="294"/>
        <v>CT$17</v>
      </c>
      <c r="CU405" s="179" t="str">
        <f t="shared" si="294"/>
        <v>CU$17</v>
      </c>
      <c r="CV405" s="179" t="str">
        <f t="shared" si="294"/>
        <v>CV$17</v>
      </c>
      <c r="CW405" s="179" t="str">
        <f t="shared" si="294"/>
        <v>CW$17</v>
      </c>
      <c r="CX405" s="179" t="str">
        <f t="shared" si="294"/>
        <v>CX$17</v>
      </c>
      <c r="CY405" s="179" t="str">
        <f t="shared" si="294"/>
        <v>CY$17</v>
      </c>
      <c r="CZ405" s="179" t="str">
        <f t="shared" si="294"/>
        <v>CZ$17</v>
      </c>
      <c r="DA405" s="179" t="str">
        <f t="shared" si="294"/>
        <v>DA$17</v>
      </c>
      <c r="DB405" s="179" t="str">
        <f t="shared" si="294"/>
        <v>DB$17</v>
      </c>
      <c r="DC405" s="179" t="str">
        <f t="shared" si="294"/>
        <v>DC$17</v>
      </c>
      <c r="DD405" s="179" t="str">
        <f t="shared" si="294"/>
        <v>DD$17</v>
      </c>
      <c r="DE405" s="179" t="str">
        <f t="shared" si="294"/>
        <v>DE$17</v>
      </c>
      <c r="DF405" s="179" t="str">
        <f t="shared" si="294"/>
        <v>DF$17</v>
      </c>
      <c r="DG405" s="179" t="str">
        <f t="shared" si="294"/>
        <v>DG$17</v>
      </c>
      <c r="DH405" s="179" t="str">
        <f t="shared" si="294"/>
        <v>DH$17</v>
      </c>
      <c r="DI405" s="179" t="str">
        <f t="shared" si="294"/>
        <v>DI$17</v>
      </c>
      <c r="DJ405" s="179" t="str">
        <f t="shared" si="294"/>
        <v>DJ$17</v>
      </c>
      <c r="DK405" s="179" t="str">
        <f t="shared" si="294"/>
        <v>DK$17</v>
      </c>
      <c r="DL405" s="179" t="str">
        <f t="shared" si="294"/>
        <v>DL$17</v>
      </c>
    </row>
    <row r="406" spans="1:116" x14ac:dyDescent="0.4">
      <c r="B406" t="s">
        <v>332</v>
      </c>
      <c r="D406" t="s">
        <v>866</v>
      </c>
      <c r="E406" s="8" t="str">
        <f t="shared" si="270"/>
        <v>406 DTERMY-PV</v>
      </c>
      <c r="G406" s="191" t="str">
        <f>G386</f>
        <v>Rolling fixed term debt - multiple borrowings w/ annual control:</v>
      </c>
      <c r="H406" s="12"/>
      <c r="I406" s="60"/>
      <c r="J406" s="60"/>
      <c r="K406" s="15"/>
      <c r="L406" s="15"/>
      <c r="M406" s="15"/>
      <c r="N406" s="15"/>
      <c r="O406" s="15"/>
      <c r="P406" s="15"/>
      <c r="R406" s="15"/>
      <c r="S406" s="179">
        <f>S382</f>
        <v>0</v>
      </c>
      <c r="T406" s="179">
        <f t="shared" ref="T406:AY406" si="295">T382</f>
        <v>0</v>
      </c>
      <c r="U406" s="179">
        <f t="shared" si="295"/>
        <v>0</v>
      </c>
      <c r="V406" s="179">
        <f t="shared" si="295"/>
        <v>0</v>
      </c>
      <c r="W406" s="179">
        <f t="shared" si="295"/>
        <v>0</v>
      </c>
      <c r="X406" s="179">
        <f t="shared" si="295"/>
        <v>0</v>
      </c>
      <c r="Y406" s="179">
        <f t="shared" si="295"/>
        <v>0</v>
      </c>
      <c r="Z406" s="179">
        <f t="shared" si="295"/>
        <v>0</v>
      </c>
      <c r="AA406" s="179">
        <f t="shared" si="295"/>
        <v>0</v>
      </c>
      <c r="AB406" s="179">
        <f t="shared" si="295"/>
        <v>0</v>
      </c>
      <c r="AC406" s="179">
        <f t="shared" si="295"/>
        <v>0</v>
      </c>
      <c r="AD406" s="179">
        <f t="shared" si="295"/>
        <v>0</v>
      </c>
      <c r="AE406" s="179">
        <f t="shared" si="295"/>
        <v>0</v>
      </c>
      <c r="AF406" s="179">
        <f t="shared" si="295"/>
        <v>0</v>
      </c>
      <c r="AG406" s="179">
        <f t="shared" si="295"/>
        <v>0</v>
      </c>
      <c r="AH406" s="179">
        <f t="shared" si="295"/>
        <v>0</v>
      </c>
      <c r="AI406" s="179">
        <f t="shared" si="295"/>
        <v>0</v>
      </c>
      <c r="AJ406" s="179">
        <f t="shared" si="295"/>
        <v>0</v>
      </c>
      <c r="AK406" s="179">
        <f t="shared" si="295"/>
        <v>0</v>
      </c>
      <c r="AL406" s="179">
        <f t="shared" si="295"/>
        <v>0</v>
      </c>
      <c r="AM406" s="179">
        <f t="shared" si="295"/>
        <v>0</v>
      </c>
      <c r="AN406" s="179">
        <f t="shared" si="295"/>
        <v>0</v>
      </c>
      <c r="AO406" s="179">
        <f t="shared" si="295"/>
        <v>0</v>
      </c>
      <c r="AP406" s="179">
        <f t="shared" si="295"/>
        <v>0</v>
      </c>
      <c r="AQ406" s="179">
        <f t="shared" si="295"/>
        <v>0</v>
      </c>
      <c r="AR406" s="179">
        <f t="shared" si="295"/>
        <v>0</v>
      </c>
      <c r="AS406" s="179">
        <f t="shared" si="295"/>
        <v>0</v>
      </c>
      <c r="AT406" s="179">
        <f t="shared" si="295"/>
        <v>0</v>
      </c>
      <c r="AU406" s="179">
        <f t="shared" si="295"/>
        <v>0</v>
      </c>
      <c r="AV406" s="179">
        <f t="shared" si="295"/>
        <v>0</v>
      </c>
      <c r="AW406" s="179">
        <f t="shared" si="295"/>
        <v>0</v>
      </c>
      <c r="AX406" s="179">
        <f t="shared" si="295"/>
        <v>0</v>
      </c>
      <c r="AY406" s="179">
        <f t="shared" si="295"/>
        <v>0</v>
      </c>
      <c r="AZ406" s="179">
        <f t="shared" ref="AZ406:CE406" si="296">AZ382</f>
        <v>0</v>
      </c>
      <c r="BA406" s="179">
        <f t="shared" si="296"/>
        <v>0</v>
      </c>
      <c r="BB406" s="179">
        <f t="shared" si="296"/>
        <v>0</v>
      </c>
      <c r="BC406" s="179">
        <f t="shared" si="296"/>
        <v>0</v>
      </c>
      <c r="BD406" s="179">
        <f t="shared" si="296"/>
        <v>0</v>
      </c>
      <c r="BE406" s="179">
        <f t="shared" si="296"/>
        <v>0</v>
      </c>
      <c r="BF406" s="179">
        <f t="shared" si="296"/>
        <v>0</v>
      </c>
      <c r="BG406" s="179">
        <f t="shared" si="296"/>
        <v>0</v>
      </c>
      <c r="BH406" s="179">
        <f t="shared" si="296"/>
        <v>0</v>
      </c>
      <c r="BI406" s="179">
        <f t="shared" si="296"/>
        <v>0</v>
      </c>
      <c r="BJ406" s="179">
        <f t="shared" si="296"/>
        <v>0</v>
      </c>
      <c r="BK406" s="179">
        <f t="shared" si="296"/>
        <v>0</v>
      </c>
      <c r="BL406" s="179">
        <f t="shared" si="296"/>
        <v>0</v>
      </c>
      <c r="BM406" s="179">
        <f t="shared" si="296"/>
        <v>0</v>
      </c>
      <c r="BN406" s="179">
        <f t="shared" si="296"/>
        <v>0</v>
      </c>
      <c r="BO406" s="179">
        <f t="shared" si="296"/>
        <v>0</v>
      </c>
      <c r="BP406" s="179">
        <f t="shared" si="296"/>
        <v>0</v>
      </c>
      <c r="BQ406" s="179">
        <f t="shared" si="296"/>
        <v>0</v>
      </c>
      <c r="BR406" s="179">
        <f t="shared" si="296"/>
        <v>0</v>
      </c>
      <c r="BS406" s="179">
        <f t="shared" si="296"/>
        <v>0</v>
      </c>
      <c r="BT406" s="179">
        <f t="shared" si="296"/>
        <v>0</v>
      </c>
      <c r="BU406" s="179">
        <f t="shared" si="296"/>
        <v>0</v>
      </c>
      <c r="BV406" s="179">
        <f t="shared" si="296"/>
        <v>0</v>
      </c>
      <c r="BW406" s="179">
        <f t="shared" si="296"/>
        <v>0</v>
      </c>
      <c r="BX406" s="179">
        <f t="shared" si="296"/>
        <v>0</v>
      </c>
      <c r="BY406" s="179">
        <f t="shared" si="296"/>
        <v>0</v>
      </c>
      <c r="BZ406" s="179">
        <f t="shared" si="296"/>
        <v>0</v>
      </c>
      <c r="CA406" s="179">
        <f t="shared" si="296"/>
        <v>0</v>
      </c>
      <c r="CB406" s="179">
        <f t="shared" si="296"/>
        <v>0</v>
      </c>
      <c r="CC406" s="179">
        <f t="shared" si="296"/>
        <v>0</v>
      </c>
      <c r="CD406" s="179">
        <f t="shared" si="296"/>
        <v>0</v>
      </c>
      <c r="CE406" s="179">
        <f t="shared" si="296"/>
        <v>0</v>
      </c>
      <c r="CF406" s="179">
        <f t="shared" ref="CF406:CL406" si="297">CF382</f>
        <v>0</v>
      </c>
      <c r="CG406" s="179">
        <f t="shared" si="297"/>
        <v>0</v>
      </c>
      <c r="CH406" s="179">
        <f t="shared" si="297"/>
        <v>0</v>
      </c>
      <c r="CI406" s="179">
        <f t="shared" si="297"/>
        <v>0</v>
      </c>
      <c r="CJ406" s="179">
        <f t="shared" si="297"/>
        <v>0</v>
      </c>
      <c r="CK406" s="179">
        <f t="shared" si="297"/>
        <v>0</v>
      </c>
      <c r="CL406" s="179">
        <f t="shared" si="297"/>
        <v>0</v>
      </c>
      <c r="CN406" s="60"/>
      <c r="CO406" s="179">
        <f t="shared" ref="CO406:DL406" si="298">CO382</f>
        <v>0</v>
      </c>
      <c r="CP406" s="179">
        <f t="shared" si="298"/>
        <v>0</v>
      </c>
      <c r="CQ406" s="179">
        <f t="shared" si="298"/>
        <v>0</v>
      </c>
      <c r="CR406" s="179">
        <f t="shared" si="298"/>
        <v>0</v>
      </c>
      <c r="CS406" s="179">
        <f t="shared" si="298"/>
        <v>0</v>
      </c>
      <c r="CT406" s="179">
        <f t="shared" si="298"/>
        <v>0</v>
      </c>
      <c r="CU406" s="179">
        <f t="shared" si="298"/>
        <v>0</v>
      </c>
      <c r="CV406" s="179">
        <f t="shared" si="298"/>
        <v>0</v>
      </c>
      <c r="CW406" s="179">
        <f t="shared" si="298"/>
        <v>0</v>
      </c>
      <c r="CX406" s="179">
        <f t="shared" si="298"/>
        <v>0</v>
      </c>
      <c r="CY406" s="179">
        <f t="shared" si="298"/>
        <v>0</v>
      </c>
      <c r="CZ406" s="179">
        <f t="shared" si="298"/>
        <v>0</v>
      </c>
      <c r="DA406" s="179">
        <f t="shared" si="298"/>
        <v>0</v>
      </c>
      <c r="DB406" s="179">
        <f t="shared" si="298"/>
        <v>0</v>
      </c>
      <c r="DC406" s="179">
        <f t="shared" si="298"/>
        <v>0</v>
      </c>
      <c r="DD406" s="179">
        <f t="shared" si="298"/>
        <v>0</v>
      </c>
      <c r="DE406" s="179">
        <f t="shared" si="298"/>
        <v>0</v>
      </c>
      <c r="DF406" s="179">
        <f t="shared" si="298"/>
        <v>0</v>
      </c>
      <c r="DG406" s="179">
        <f t="shared" si="298"/>
        <v>0</v>
      </c>
      <c r="DH406" s="179">
        <f t="shared" si="298"/>
        <v>0</v>
      </c>
      <c r="DI406" s="179">
        <f t="shared" si="298"/>
        <v>0</v>
      </c>
      <c r="DJ406" s="179">
        <f t="shared" si="298"/>
        <v>0</v>
      </c>
      <c r="DK406" s="179">
        <f t="shared" si="298"/>
        <v>0</v>
      </c>
      <c r="DL406" s="179">
        <f t="shared" si="298"/>
        <v>0</v>
      </c>
    </row>
    <row r="407" spans="1:116" x14ac:dyDescent="0.4">
      <c r="B407" t="s">
        <v>332</v>
      </c>
      <c r="D407" t="s">
        <v>866</v>
      </c>
      <c r="E407" s="8" t="str">
        <f t="shared" si="270"/>
        <v>407 DTERMY-PV</v>
      </c>
      <c r="G407" s="241" t="str">
        <f>IFERROR(SUBSTITUTE(TRIM(MID(G386, SEARCH("-", G386) + 1, LEN(G386))),":",""),"no unit")</f>
        <v>multiple borrowings w/ annual control</v>
      </c>
      <c r="H407" s="12"/>
      <c r="I407" s="60"/>
      <c r="J407" s="60"/>
      <c r="K407" s="15"/>
      <c r="L407" s="15"/>
      <c r="M407" s="15"/>
      <c r="N407" s="15"/>
      <c r="O407" s="15"/>
      <c r="P407" s="15"/>
      <c r="R407" s="15"/>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N407" s="60"/>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row>
    <row r="408" spans="1:116" x14ac:dyDescent="0.4">
      <c r="A408" s="3"/>
      <c r="B408" t="s">
        <v>332</v>
      </c>
      <c r="D408" t="s">
        <v>866</v>
      </c>
      <c r="E408" s="8" t="str">
        <f t="shared" si="270"/>
        <v>408 DTERMY-PV</v>
      </c>
      <c r="G408" s="191" t="str">
        <f>G384</f>
        <v>Secondary revenue driver</v>
      </c>
      <c r="H408" s="90"/>
      <c r="I408" s="213"/>
      <c r="J408" s="213"/>
      <c r="K408" s="214"/>
      <c r="L408" s="214"/>
      <c r="M408" s="214"/>
      <c r="N408" s="214"/>
      <c r="O408" s="214"/>
      <c r="P408" s="214"/>
      <c r="R408" s="214"/>
      <c r="S408" s="4" t="str">
        <f t="shared" ref="S408:AX408" si="299">ADDRESS(ROW(S398),COLUMN(S398),2)</f>
        <v>S$398</v>
      </c>
      <c r="T408" s="4" t="str">
        <f t="shared" si="299"/>
        <v>T$398</v>
      </c>
      <c r="U408" s="4" t="str">
        <f t="shared" si="299"/>
        <v>U$398</v>
      </c>
      <c r="V408" s="4" t="str">
        <f t="shared" si="299"/>
        <v>V$398</v>
      </c>
      <c r="W408" s="4" t="str">
        <f t="shared" si="299"/>
        <v>W$398</v>
      </c>
      <c r="X408" s="4" t="str">
        <f t="shared" si="299"/>
        <v>X$398</v>
      </c>
      <c r="Y408" s="4" t="str">
        <f t="shared" si="299"/>
        <v>Y$398</v>
      </c>
      <c r="Z408" s="4" t="str">
        <f t="shared" si="299"/>
        <v>Z$398</v>
      </c>
      <c r="AA408" s="4" t="str">
        <f t="shared" si="299"/>
        <v>AA$398</v>
      </c>
      <c r="AB408" s="4" t="str">
        <f t="shared" si="299"/>
        <v>AB$398</v>
      </c>
      <c r="AC408" s="4" t="str">
        <f t="shared" si="299"/>
        <v>AC$398</v>
      </c>
      <c r="AD408" s="4" t="str">
        <f t="shared" si="299"/>
        <v>AD$398</v>
      </c>
      <c r="AE408" s="4" t="str">
        <f t="shared" si="299"/>
        <v>AE$398</v>
      </c>
      <c r="AF408" s="4" t="str">
        <f t="shared" si="299"/>
        <v>AF$398</v>
      </c>
      <c r="AG408" s="4" t="str">
        <f t="shared" si="299"/>
        <v>AG$398</v>
      </c>
      <c r="AH408" s="4" t="str">
        <f t="shared" si="299"/>
        <v>AH$398</v>
      </c>
      <c r="AI408" s="4" t="str">
        <f t="shared" si="299"/>
        <v>AI$398</v>
      </c>
      <c r="AJ408" s="4" t="str">
        <f t="shared" si="299"/>
        <v>AJ$398</v>
      </c>
      <c r="AK408" s="4" t="str">
        <f t="shared" si="299"/>
        <v>AK$398</v>
      </c>
      <c r="AL408" s="4" t="str">
        <f t="shared" si="299"/>
        <v>AL$398</v>
      </c>
      <c r="AM408" s="4" t="str">
        <f t="shared" si="299"/>
        <v>AM$398</v>
      </c>
      <c r="AN408" s="4" t="str">
        <f t="shared" si="299"/>
        <v>AN$398</v>
      </c>
      <c r="AO408" s="4" t="str">
        <f t="shared" si="299"/>
        <v>AO$398</v>
      </c>
      <c r="AP408" s="4" t="str">
        <f t="shared" si="299"/>
        <v>AP$398</v>
      </c>
      <c r="AQ408" s="4" t="str">
        <f t="shared" si="299"/>
        <v>AQ$398</v>
      </c>
      <c r="AR408" s="4" t="str">
        <f t="shared" si="299"/>
        <v>AR$398</v>
      </c>
      <c r="AS408" s="4" t="str">
        <f t="shared" si="299"/>
        <v>AS$398</v>
      </c>
      <c r="AT408" s="4" t="str">
        <f t="shared" si="299"/>
        <v>AT$398</v>
      </c>
      <c r="AU408" s="4" t="str">
        <f t="shared" si="299"/>
        <v>AU$398</v>
      </c>
      <c r="AV408" s="4" t="str">
        <f t="shared" si="299"/>
        <v>AV$398</v>
      </c>
      <c r="AW408" s="4" t="str">
        <f t="shared" si="299"/>
        <v>AW$398</v>
      </c>
      <c r="AX408" s="4" t="str">
        <f t="shared" si="299"/>
        <v>AX$398</v>
      </c>
      <c r="AY408" s="4" t="str">
        <f t="shared" ref="AY408:CD408" si="300">ADDRESS(ROW(AY398),COLUMN(AY398),2)</f>
        <v>AY$398</v>
      </c>
      <c r="AZ408" s="4" t="str">
        <f t="shared" si="300"/>
        <v>AZ$398</v>
      </c>
      <c r="BA408" s="4" t="str">
        <f t="shared" si="300"/>
        <v>BA$398</v>
      </c>
      <c r="BB408" s="4" t="str">
        <f t="shared" si="300"/>
        <v>BB$398</v>
      </c>
      <c r="BC408" s="4" t="str">
        <f t="shared" si="300"/>
        <v>BC$398</v>
      </c>
      <c r="BD408" s="4" t="str">
        <f t="shared" si="300"/>
        <v>BD$398</v>
      </c>
      <c r="BE408" s="4" t="str">
        <f t="shared" si="300"/>
        <v>BE$398</v>
      </c>
      <c r="BF408" s="4" t="str">
        <f t="shared" si="300"/>
        <v>BF$398</v>
      </c>
      <c r="BG408" s="4" t="str">
        <f t="shared" si="300"/>
        <v>BG$398</v>
      </c>
      <c r="BH408" s="4" t="str">
        <f t="shared" si="300"/>
        <v>BH$398</v>
      </c>
      <c r="BI408" s="4" t="str">
        <f t="shared" si="300"/>
        <v>BI$398</v>
      </c>
      <c r="BJ408" s="4" t="str">
        <f t="shared" si="300"/>
        <v>BJ$398</v>
      </c>
      <c r="BK408" s="4" t="str">
        <f t="shared" si="300"/>
        <v>BK$398</v>
      </c>
      <c r="BL408" s="4" t="str">
        <f t="shared" si="300"/>
        <v>BL$398</v>
      </c>
      <c r="BM408" s="4" t="str">
        <f t="shared" si="300"/>
        <v>BM$398</v>
      </c>
      <c r="BN408" s="4" t="str">
        <f t="shared" si="300"/>
        <v>BN$398</v>
      </c>
      <c r="BO408" s="4" t="str">
        <f t="shared" si="300"/>
        <v>BO$398</v>
      </c>
      <c r="BP408" s="4" t="str">
        <f t="shared" si="300"/>
        <v>BP$398</v>
      </c>
      <c r="BQ408" s="4" t="str">
        <f t="shared" si="300"/>
        <v>BQ$398</v>
      </c>
      <c r="BR408" s="4" t="str">
        <f t="shared" si="300"/>
        <v>BR$398</v>
      </c>
      <c r="BS408" s="4" t="str">
        <f t="shared" si="300"/>
        <v>BS$398</v>
      </c>
      <c r="BT408" s="4" t="str">
        <f t="shared" si="300"/>
        <v>BT$398</v>
      </c>
      <c r="BU408" s="4" t="str">
        <f t="shared" si="300"/>
        <v>BU$398</v>
      </c>
      <c r="BV408" s="4" t="str">
        <f t="shared" si="300"/>
        <v>BV$398</v>
      </c>
      <c r="BW408" s="4" t="str">
        <f t="shared" si="300"/>
        <v>BW$398</v>
      </c>
      <c r="BX408" s="4" t="str">
        <f t="shared" si="300"/>
        <v>BX$398</v>
      </c>
      <c r="BY408" s="4" t="str">
        <f t="shared" si="300"/>
        <v>BY$398</v>
      </c>
      <c r="BZ408" s="4" t="str">
        <f t="shared" si="300"/>
        <v>BZ$398</v>
      </c>
      <c r="CA408" s="4" t="str">
        <f t="shared" si="300"/>
        <v>CA$398</v>
      </c>
      <c r="CB408" s="4" t="str">
        <f t="shared" si="300"/>
        <v>CB$398</v>
      </c>
      <c r="CC408" s="4" t="str">
        <f t="shared" si="300"/>
        <v>CC$398</v>
      </c>
      <c r="CD408" s="4" t="str">
        <f t="shared" si="300"/>
        <v>CD$398</v>
      </c>
      <c r="CE408" s="4" t="str">
        <f t="shared" ref="CE408:CL408" si="301">ADDRESS(ROW(CE398),COLUMN(CE398),2)</f>
        <v>CE$398</v>
      </c>
      <c r="CF408" s="4" t="str">
        <f t="shared" si="301"/>
        <v>CF$398</v>
      </c>
      <c r="CG408" s="4" t="str">
        <f t="shared" si="301"/>
        <v>CG$398</v>
      </c>
      <c r="CH408" s="4" t="str">
        <f t="shared" si="301"/>
        <v>CH$398</v>
      </c>
      <c r="CI408" s="4" t="str">
        <f t="shared" si="301"/>
        <v>CI$398</v>
      </c>
      <c r="CJ408" s="4" t="str">
        <f t="shared" si="301"/>
        <v>CJ$398</v>
      </c>
      <c r="CK408" s="4" t="str">
        <f t="shared" si="301"/>
        <v>CK$398</v>
      </c>
      <c r="CL408" s="4" t="str">
        <f t="shared" si="301"/>
        <v>CL$398</v>
      </c>
      <c r="CN408" s="213"/>
      <c r="CO408" s="4" t="str">
        <f t="shared" ref="CO408:DL408" si="302">ADDRESS(ROW(CO398),COLUMN(CO398),2)</f>
        <v>CO$398</v>
      </c>
      <c r="CP408" s="4" t="str">
        <f t="shared" si="302"/>
        <v>CP$398</v>
      </c>
      <c r="CQ408" s="4" t="str">
        <f t="shared" si="302"/>
        <v>CQ$398</v>
      </c>
      <c r="CR408" s="4" t="str">
        <f t="shared" si="302"/>
        <v>CR$398</v>
      </c>
      <c r="CS408" s="4" t="str">
        <f t="shared" si="302"/>
        <v>CS$398</v>
      </c>
      <c r="CT408" s="4" t="str">
        <f t="shared" si="302"/>
        <v>CT$398</v>
      </c>
      <c r="CU408" s="4" t="str">
        <f t="shared" si="302"/>
        <v>CU$398</v>
      </c>
      <c r="CV408" s="4" t="str">
        <f t="shared" si="302"/>
        <v>CV$398</v>
      </c>
      <c r="CW408" s="4" t="str">
        <f t="shared" si="302"/>
        <v>CW$398</v>
      </c>
      <c r="CX408" s="4" t="str">
        <f t="shared" si="302"/>
        <v>CX$398</v>
      </c>
      <c r="CY408" s="4" t="str">
        <f t="shared" si="302"/>
        <v>CY$398</v>
      </c>
      <c r="CZ408" s="4" t="str">
        <f t="shared" si="302"/>
        <v>CZ$398</v>
      </c>
      <c r="DA408" s="4" t="str">
        <f t="shared" si="302"/>
        <v>DA$398</v>
      </c>
      <c r="DB408" s="4" t="str">
        <f t="shared" si="302"/>
        <v>DB$398</v>
      </c>
      <c r="DC408" s="4" t="str">
        <f t="shared" si="302"/>
        <v>DC$398</v>
      </c>
      <c r="DD408" s="4" t="str">
        <f t="shared" si="302"/>
        <v>DD$398</v>
      </c>
      <c r="DE408" s="4" t="str">
        <f t="shared" si="302"/>
        <v>DE$398</v>
      </c>
      <c r="DF408" s="4" t="str">
        <f t="shared" si="302"/>
        <v>DF$398</v>
      </c>
      <c r="DG408" s="4" t="str">
        <f t="shared" si="302"/>
        <v>DG$398</v>
      </c>
      <c r="DH408" s="4" t="str">
        <f t="shared" si="302"/>
        <v>DH$398</v>
      </c>
      <c r="DI408" s="4" t="str">
        <f t="shared" si="302"/>
        <v>DI$398</v>
      </c>
      <c r="DJ408" s="4" t="str">
        <f t="shared" si="302"/>
        <v>DJ$398</v>
      </c>
      <c r="DK408" s="4" t="str">
        <f t="shared" si="302"/>
        <v>DK$398</v>
      </c>
      <c r="DL408" s="4" t="str">
        <f t="shared" si="302"/>
        <v>DL$398</v>
      </c>
    </row>
    <row r="409" spans="1:116" x14ac:dyDescent="0.4">
      <c r="B409" t="s">
        <v>332</v>
      </c>
      <c r="D409" t="s">
        <v>866</v>
      </c>
      <c r="E409" s="8" t="str">
        <f t="shared" si="270"/>
        <v>409 DTERMY-PV</v>
      </c>
      <c r="G409" s="136" t="str">
        <f>G385</f>
        <v>Secondary volume driver</v>
      </c>
      <c r="H409" s="12"/>
      <c r="I409" s="60"/>
      <c r="J409" s="60"/>
      <c r="K409" s="15"/>
      <c r="L409" s="15"/>
      <c r="M409" s="15"/>
      <c r="N409" s="15"/>
      <c r="O409" s="15"/>
      <c r="P409" s="15"/>
      <c r="R409" s="15"/>
      <c r="S409" s="179" t="str">
        <f t="shared" ref="S409:AX409" si="303">S385</f>
        <v>S$19</v>
      </c>
      <c r="T409" s="179" t="str">
        <f t="shared" si="303"/>
        <v>T$19</v>
      </c>
      <c r="U409" s="179" t="str">
        <f t="shared" si="303"/>
        <v>U$19</v>
      </c>
      <c r="V409" s="179" t="str">
        <f t="shared" si="303"/>
        <v>V$19</v>
      </c>
      <c r="W409" s="179" t="str">
        <f t="shared" si="303"/>
        <v>W$19</v>
      </c>
      <c r="X409" s="179" t="str">
        <f t="shared" si="303"/>
        <v>X$19</v>
      </c>
      <c r="Y409" s="179" t="str">
        <f t="shared" si="303"/>
        <v>Y$19</v>
      </c>
      <c r="Z409" s="179" t="str">
        <f t="shared" si="303"/>
        <v>Z$19</v>
      </c>
      <c r="AA409" s="179" t="str">
        <f t="shared" si="303"/>
        <v>AA$19</v>
      </c>
      <c r="AB409" s="179" t="str">
        <f t="shared" si="303"/>
        <v>AB$19</v>
      </c>
      <c r="AC409" s="179" t="str">
        <f t="shared" si="303"/>
        <v>AC$19</v>
      </c>
      <c r="AD409" s="179" t="str">
        <f t="shared" si="303"/>
        <v>AD$19</v>
      </c>
      <c r="AE409" s="179" t="str">
        <f t="shared" si="303"/>
        <v>AE$19</v>
      </c>
      <c r="AF409" s="179" t="str">
        <f t="shared" si="303"/>
        <v>AF$19</v>
      </c>
      <c r="AG409" s="179" t="str">
        <f t="shared" si="303"/>
        <v>AG$19</v>
      </c>
      <c r="AH409" s="179" t="str">
        <f t="shared" si="303"/>
        <v>AH$19</v>
      </c>
      <c r="AI409" s="179" t="str">
        <f t="shared" si="303"/>
        <v>AI$19</v>
      </c>
      <c r="AJ409" s="179" t="str">
        <f t="shared" si="303"/>
        <v>AJ$19</v>
      </c>
      <c r="AK409" s="179" t="str">
        <f t="shared" si="303"/>
        <v>AK$19</v>
      </c>
      <c r="AL409" s="179" t="str">
        <f t="shared" si="303"/>
        <v>AL$19</v>
      </c>
      <c r="AM409" s="179" t="str">
        <f t="shared" si="303"/>
        <v>AM$19</v>
      </c>
      <c r="AN409" s="179" t="str">
        <f t="shared" si="303"/>
        <v>AN$19</v>
      </c>
      <c r="AO409" s="179" t="str">
        <f t="shared" si="303"/>
        <v>AO$19</v>
      </c>
      <c r="AP409" s="179" t="str">
        <f t="shared" si="303"/>
        <v>AP$19</v>
      </c>
      <c r="AQ409" s="179" t="str">
        <f t="shared" si="303"/>
        <v>AQ$19</v>
      </c>
      <c r="AR409" s="179" t="str">
        <f t="shared" si="303"/>
        <v>AR$19</v>
      </c>
      <c r="AS409" s="179" t="str">
        <f t="shared" si="303"/>
        <v>AS$19</v>
      </c>
      <c r="AT409" s="179" t="str">
        <f t="shared" si="303"/>
        <v>AT$19</v>
      </c>
      <c r="AU409" s="179" t="str">
        <f t="shared" si="303"/>
        <v>AU$19</v>
      </c>
      <c r="AV409" s="179" t="str">
        <f t="shared" si="303"/>
        <v>AV$19</v>
      </c>
      <c r="AW409" s="179" t="str">
        <f t="shared" si="303"/>
        <v>AW$19</v>
      </c>
      <c r="AX409" s="179" t="str">
        <f t="shared" si="303"/>
        <v>AX$19</v>
      </c>
      <c r="AY409" s="179" t="str">
        <f t="shared" ref="AY409:CD409" si="304">AY385</f>
        <v>AY$19</v>
      </c>
      <c r="AZ409" s="179" t="str">
        <f t="shared" si="304"/>
        <v>AZ$19</v>
      </c>
      <c r="BA409" s="179" t="str">
        <f t="shared" si="304"/>
        <v>BA$19</v>
      </c>
      <c r="BB409" s="179" t="str">
        <f t="shared" si="304"/>
        <v>BB$19</v>
      </c>
      <c r="BC409" s="179" t="str">
        <f t="shared" si="304"/>
        <v>BC$19</v>
      </c>
      <c r="BD409" s="179" t="str">
        <f t="shared" si="304"/>
        <v>BD$19</v>
      </c>
      <c r="BE409" s="179" t="str">
        <f t="shared" si="304"/>
        <v>BE$19</v>
      </c>
      <c r="BF409" s="179" t="str">
        <f t="shared" si="304"/>
        <v>BF$19</v>
      </c>
      <c r="BG409" s="179" t="str">
        <f t="shared" si="304"/>
        <v>BG$19</v>
      </c>
      <c r="BH409" s="179" t="str">
        <f t="shared" si="304"/>
        <v>BH$19</v>
      </c>
      <c r="BI409" s="179" t="str">
        <f t="shared" si="304"/>
        <v>BI$19</v>
      </c>
      <c r="BJ409" s="179" t="str">
        <f t="shared" si="304"/>
        <v>BJ$19</v>
      </c>
      <c r="BK409" s="179" t="str">
        <f t="shared" si="304"/>
        <v>BK$19</v>
      </c>
      <c r="BL409" s="179" t="str">
        <f t="shared" si="304"/>
        <v>BL$19</v>
      </c>
      <c r="BM409" s="179" t="str">
        <f t="shared" si="304"/>
        <v>BM$19</v>
      </c>
      <c r="BN409" s="179" t="str">
        <f t="shared" si="304"/>
        <v>BN$19</v>
      </c>
      <c r="BO409" s="179" t="str">
        <f t="shared" si="304"/>
        <v>BO$19</v>
      </c>
      <c r="BP409" s="179" t="str">
        <f t="shared" si="304"/>
        <v>BP$19</v>
      </c>
      <c r="BQ409" s="179" t="str">
        <f t="shared" si="304"/>
        <v>BQ$19</v>
      </c>
      <c r="BR409" s="179" t="str">
        <f t="shared" si="304"/>
        <v>BR$19</v>
      </c>
      <c r="BS409" s="179" t="str">
        <f t="shared" si="304"/>
        <v>BS$19</v>
      </c>
      <c r="BT409" s="179" t="str">
        <f t="shared" si="304"/>
        <v>BT$19</v>
      </c>
      <c r="BU409" s="179" t="str">
        <f t="shared" si="304"/>
        <v>BU$19</v>
      </c>
      <c r="BV409" s="179" t="str">
        <f t="shared" si="304"/>
        <v>BV$19</v>
      </c>
      <c r="BW409" s="179" t="str">
        <f t="shared" si="304"/>
        <v>BW$19</v>
      </c>
      <c r="BX409" s="179" t="str">
        <f t="shared" si="304"/>
        <v>BX$19</v>
      </c>
      <c r="BY409" s="179" t="str">
        <f t="shared" si="304"/>
        <v>BY$19</v>
      </c>
      <c r="BZ409" s="179" t="str">
        <f t="shared" si="304"/>
        <v>BZ$19</v>
      </c>
      <c r="CA409" s="179" t="str">
        <f t="shared" si="304"/>
        <v>CA$19</v>
      </c>
      <c r="CB409" s="179" t="str">
        <f t="shared" si="304"/>
        <v>CB$19</v>
      </c>
      <c r="CC409" s="179" t="str">
        <f t="shared" si="304"/>
        <v>CC$19</v>
      </c>
      <c r="CD409" s="179" t="str">
        <f t="shared" si="304"/>
        <v>CD$19</v>
      </c>
      <c r="CE409" s="179" t="str">
        <f t="shared" ref="CE409:CL409" si="305">CE385</f>
        <v>CE$19</v>
      </c>
      <c r="CF409" s="179" t="str">
        <f t="shared" si="305"/>
        <v>CF$19</v>
      </c>
      <c r="CG409" s="179" t="str">
        <f t="shared" si="305"/>
        <v>CG$19</v>
      </c>
      <c r="CH409" s="179" t="str">
        <f t="shared" si="305"/>
        <v>CH$19</v>
      </c>
      <c r="CI409" s="179" t="str">
        <f t="shared" si="305"/>
        <v>CI$19</v>
      </c>
      <c r="CJ409" s="179" t="str">
        <f t="shared" si="305"/>
        <v>CJ$19</v>
      </c>
      <c r="CK409" s="179" t="str">
        <f t="shared" si="305"/>
        <v>CK$19</v>
      </c>
      <c r="CL409" s="179" t="str">
        <f t="shared" si="305"/>
        <v>CL$19</v>
      </c>
      <c r="CN409" s="60"/>
      <c r="CO409" s="179" t="str">
        <f t="shared" ref="CO409:DL409" si="306">CO385</f>
        <v>CO$19</v>
      </c>
      <c r="CP409" s="179" t="str">
        <f t="shared" si="306"/>
        <v>CP$19</v>
      </c>
      <c r="CQ409" s="179" t="str">
        <f t="shared" si="306"/>
        <v>CQ$19</v>
      </c>
      <c r="CR409" s="179" t="str">
        <f t="shared" si="306"/>
        <v>CR$19</v>
      </c>
      <c r="CS409" s="179" t="str">
        <f t="shared" si="306"/>
        <v>CS$19</v>
      </c>
      <c r="CT409" s="179" t="str">
        <f t="shared" si="306"/>
        <v>CT$19</v>
      </c>
      <c r="CU409" s="179" t="str">
        <f t="shared" si="306"/>
        <v>CU$19</v>
      </c>
      <c r="CV409" s="179" t="str">
        <f t="shared" si="306"/>
        <v>CV$19</v>
      </c>
      <c r="CW409" s="179" t="str">
        <f t="shared" si="306"/>
        <v>CW$19</v>
      </c>
      <c r="CX409" s="179" t="str">
        <f t="shared" si="306"/>
        <v>CX$19</v>
      </c>
      <c r="CY409" s="179" t="str">
        <f t="shared" si="306"/>
        <v>CY$19</v>
      </c>
      <c r="CZ409" s="179" t="str">
        <f t="shared" si="306"/>
        <v>CZ$19</v>
      </c>
      <c r="DA409" s="179" t="str">
        <f t="shared" si="306"/>
        <v>DA$19</v>
      </c>
      <c r="DB409" s="179" t="str">
        <f t="shared" si="306"/>
        <v>DB$19</v>
      </c>
      <c r="DC409" s="179" t="str">
        <f t="shared" si="306"/>
        <v>DC$19</v>
      </c>
      <c r="DD409" s="179" t="str">
        <f t="shared" si="306"/>
        <v>DD$19</v>
      </c>
      <c r="DE409" s="179" t="str">
        <f t="shared" si="306"/>
        <v>DE$19</v>
      </c>
      <c r="DF409" s="179" t="str">
        <f t="shared" si="306"/>
        <v>DF$19</v>
      </c>
      <c r="DG409" s="179" t="str">
        <f t="shared" si="306"/>
        <v>DG$19</v>
      </c>
      <c r="DH409" s="179" t="str">
        <f t="shared" si="306"/>
        <v>DH$19</v>
      </c>
      <c r="DI409" s="179" t="str">
        <f t="shared" si="306"/>
        <v>DI$19</v>
      </c>
      <c r="DJ409" s="179" t="str">
        <f t="shared" si="306"/>
        <v>DJ$19</v>
      </c>
      <c r="DK409" s="179" t="str">
        <f t="shared" si="306"/>
        <v>DK$19</v>
      </c>
      <c r="DL409" s="179" t="str">
        <f t="shared" si="306"/>
        <v>DL$19</v>
      </c>
    </row>
    <row r="410" spans="1:116" x14ac:dyDescent="0.4">
      <c r="A410" s="174"/>
      <c r="E410" s="8"/>
      <c r="G410" s="175" t="s">
        <v>490</v>
      </c>
      <c r="H410" s="174"/>
      <c r="I410" s="176"/>
      <c r="J410" s="176"/>
      <c r="K410" s="197"/>
      <c r="L410" s="197"/>
      <c r="M410" s="197"/>
      <c r="N410" s="197"/>
      <c r="O410" s="197"/>
      <c r="P410" s="197"/>
      <c r="R410" s="198"/>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4"/>
      <c r="CE410" s="174"/>
      <c r="CF410" s="174"/>
      <c r="CG410" s="174"/>
      <c r="CH410" s="174"/>
      <c r="CI410" s="174"/>
      <c r="CJ410" s="174"/>
      <c r="CK410" s="174"/>
      <c r="CL410" s="174"/>
      <c r="CN410" s="176"/>
      <c r="CO410" s="174"/>
      <c r="CP410" s="174"/>
      <c r="CQ410" s="174"/>
      <c r="CR410" s="174"/>
      <c r="CS410" s="174"/>
      <c r="CT410" s="174"/>
      <c r="CU410" s="174"/>
      <c r="CV410" s="174"/>
      <c r="CW410" s="174"/>
      <c r="CX410" s="174"/>
      <c r="CY410" s="174"/>
      <c r="CZ410" s="174"/>
      <c r="DA410" s="174"/>
      <c r="DB410" s="174"/>
      <c r="DC410" s="174"/>
      <c r="DD410" s="174"/>
      <c r="DE410" s="174"/>
      <c r="DF410" s="174"/>
      <c r="DG410" s="174"/>
      <c r="DH410" s="174"/>
      <c r="DI410" s="174"/>
      <c r="DJ410" s="174"/>
      <c r="DK410" s="174"/>
      <c r="DL410" s="174"/>
    </row>
    <row r="411" spans="1:116" x14ac:dyDescent="0.4">
      <c r="A411" s="174"/>
      <c r="E411" s="8"/>
      <c r="G411" s="175" t="s">
        <v>492</v>
      </c>
      <c r="H411" s="174"/>
      <c r="I411" s="176"/>
      <c r="J411" s="176"/>
      <c r="K411" s="197"/>
      <c r="L411" s="197"/>
      <c r="M411" s="197"/>
      <c r="N411" s="197"/>
      <c r="O411" s="197"/>
      <c r="P411" s="197"/>
      <c r="R411" s="198"/>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4"/>
      <c r="CE411" s="174"/>
      <c r="CF411" s="174"/>
      <c r="CG411" s="174"/>
      <c r="CH411" s="174"/>
      <c r="CI411" s="174"/>
      <c r="CJ411" s="174"/>
      <c r="CK411" s="174"/>
      <c r="CL411" s="174"/>
      <c r="CN411" s="176"/>
      <c r="CO411" s="174"/>
      <c r="CP411" s="174"/>
      <c r="CQ411" s="174"/>
      <c r="CR411" s="174"/>
      <c r="CS411" s="174"/>
      <c r="CT411" s="174"/>
      <c r="CU411" s="174"/>
      <c r="CV411" s="174"/>
      <c r="CW411" s="174"/>
      <c r="CX411" s="174"/>
      <c r="CY411" s="174"/>
      <c r="CZ411" s="174"/>
      <c r="DA411" s="174"/>
      <c r="DB411" s="174"/>
      <c r="DC411" s="174"/>
      <c r="DD411" s="174"/>
      <c r="DE411" s="174"/>
      <c r="DF411" s="174"/>
      <c r="DG411" s="174"/>
      <c r="DH411" s="174"/>
      <c r="DI411" s="174"/>
      <c r="DJ411" s="174"/>
      <c r="DK411" s="174"/>
      <c r="DL411" s="174"/>
    </row>
    <row r="412" spans="1:116" x14ac:dyDescent="0.4">
      <c r="A412" s="174"/>
      <c r="E412" s="8"/>
      <c r="G412" s="175" t="s">
        <v>461</v>
      </c>
      <c r="H412" s="174"/>
      <c r="I412" s="176"/>
      <c r="J412" s="176"/>
      <c r="K412" s="197"/>
      <c r="L412" s="197"/>
      <c r="M412" s="197"/>
      <c r="N412" s="197"/>
      <c r="O412" s="197"/>
      <c r="P412" s="197"/>
      <c r="R412" s="198"/>
      <c r="S412" s="199" t="str">
        <f t="shared" ref="S412:AX412" si="307">S$20</f>
        <v>S$16</v>
      </c>
      <c r="T412" s="199" t="str">
        <f t="shared" si="307"/>
        <v>T$16</v>
      </c>
      <c r="U412" s="199" t="str">
        <f t="shared" si="307"/>
        <v>U$16</v>
      </c>
      <c r="V412" s="199" t="str">
        <f t="shared" si="307"/>
        <v>V$16</v>
      </c>
      <c r="W412" s="199" t="str">
        <f t="shared" si="307"/>
        <v>W$16</v>
      </c>
      <c r="X412" s="199" t="str">
        <f t="shared" si="307"/>
        <v>X$16</v>
      </c>
      <c r="Y412" s="199" t="str">
        <f t="shared" si="307"/>
        <v>Y$16</v>
      </c>
      <c r="Z412" s="199" t="str">
        <f t="shared" si="307"/>
        <v>Z$16</v>
      </c>
      <c r="AA412" s="199" t="str">
        <f t="shared" si="307"/>
        <v>AA$16</v>
      </c>
      <c r="AB412" s="199" t="str">
        <f t="shared" si="307"/>
        <v>AB$16</v>
      </c>
      <c r="AC412" s="199" t="str">
        <f t="shared" si="307"/>
        <v>AC$16</v>
      </c>
      <c r="AD412" s="199" t="str">
        <f t="shared" si="307"/>
        <v>AD$16</v>
      </c>
      <c r="AE412" s="199" t="str">
        <f t="shared" si="307"/>
        <v>AE$16</v>
      </c>
      <c r="AF412" s="199" t="str">
        <f t="shared" si="307"/>
        <v>AF$16</v>
      </c>
      <c r="AG412" s="199" t="str">
        <f t="shared" si="307"/>
        <v>AG$16</v>
      </c>
      <c r="AH412" s="199" t="str">
        <f t="shared" si="307"/>
        <v>AH$16</v>
      </c>
      <c r="AI412" s="199" t="str">
        <f t="shared" si="307"/>
        <v>AI$16</v>
      </c>
      <c r="AJ412" s="199" t="str">
        <f t="shared" si="307"/>
        <v>AJ$16</v>
      </c>
      <c r="AK412" s="199" t="str">
        <f t="shared" si="307"/>
        <v>AK$16</v>
      </c>
      <c r="AL412" s="199" t="str">
        <f t="shared" si="307"/>
        <v>AL$16</v>
      </c>
      <c r="AM412" s="199" t="str">
        <f t="shared" si="307"/>
        <v>AM$16</v>
      </c>
      <c r="AN412" s="199" t="str">
        <f t="shared" si="307"/>
        <v>AN$16</v>
      </c>
      <c r="AO412" s="199" t="str">
        <f t="shared" si="307"/>
        <v>AO$16</v>
      </c>
      <c r="AP412" s="199" t="str">
        <f t="shared" si="307"/>
        <v>AP$16</v>
      </c>
      <c r="AQ412" s="199" t="str">
        <f t="shared" si="307"/>
        <v>AQ$16</v>
      </c>
      <c r="AR412" s="199" t="str">
        <f t="shared" si="307"/>
        <v>AR$16</v>
      </c>
      <c r="AS412" s="199" t="str">
        <f t="shared" si="307"/>
        <v>AS$16</v>
      </c>
      <c r="AT412" s="199" t="str">
        <f t="shared" si="307"/>
        <v>AT$16</v>
      </c>
      <c r="AU412" s="199" t="str">
        <f t="shared" si="307"/>
        <v>AU$16</v>
      </c>
      <c r="AV412" s="199" t="str">
        <f t="shared" si="307"/>
        <v>AV$16</v>
      </c>
      <c r="AW412" s="199" t="str">
        <f t="shared" si="307"/>
        <v>AW$16</v>
      </c>
      <c r="AX412" s="199" t="str">
        <f t="shared" si="307"/>
        <v>AX$16</v>
      </c>
      <c r="AY412" s="199" t="str">
        <f t="shared" ref="AY412:CD412" si="308">AY$20</f>
        <v>AY$16</v>
      </c>
      <c r="AZ412" s="199" t="str">
        <f t="shared" si="308"/>
        <v>AZ$16</v>
      </c>
      <c r="BA412" s="199" t="str">
        <f t="shared" si="308"/>
        <v>BA$16</v>
      </c>
      <c r="BB412" s="199" t="str">
        <f t="shared" si="308"/>
        <v>BB$16</v>
      </c>
      <c r="BC412" s="199" t="str">
        <f t="shared" si="308"/>
        <v>BC$16</v>
      </c>
      <c r="BD412" s="199" t="str">
        <f t="shared" si="308"/>
        <v>BD$16</v>
      </c>
      <c r="BE412" s="199" t="str">
        <f t="shared" si="308"/>
        <v>BE$16</v>
      </c>
      <c r="BF412" s="199" t="str">
        <f t="shared" si="308"/>
        <v>BF$16</v>
      </c>
      <c r="BG412" s="199" t="str">
        <f t="shared" si="308"/>
        <v>BG$16</v>
      </c>
      <c r="BH412" s="199" t="str">
        <f t="shared" si="308"/>
        <v>BH$16</v>
      </c>
      <c r="BI412" s="199" t="str">
        <f t="shared" si="308"/>
        <v>BI$16</v>
      </c>
      <c r="BJ412" s="199" t="str">
        <f t="shared" si="308"/>
        <v>BJ$16</v>
      </c>
      <c r="BK412" s="199" t="str">
        <f t="shared" si="308"/>
        <v>BK$16</v>
      </c>
      <c r="BL412" s="199" t="str">
        <f t="shared" si="308"/>
        <v>BL$16</v>
      </c>
      <c r="BM412" s="199" t="str">
        <f t="shared" si="308"/>
        <v>BM$16</v>
      </c>
      <c r="BN412" s="199" t="str">
        <f t="shared" si="308"/>
        <v>BN$16</v>
      </c>
      <c r="BO412" s="199" t="str">
        <f t="shared" si="308"/>
        <v>BO$16</v>
      </c>
      <c r="BP412" s="199" t="str">
        <f t="shared" si="308"/>
        <v>BP$16</v>
      </c>
      <c r="BQ412" s="199" t="str">
        <f t="shared" si="308"/>
        <v>BQ$16</v>
      </c>
      <c r="BR412" s="199" t="str">
        <f t="shared" si="308"/>
        <v>BR$16</v>
      </c>
      <c r="BS412" s="199" t="str">
        <f t="shared" si="308"/>
        <v>BS$16</v>
      </c>
      <c r="BT412" s="199" t="str">
        <f t="shared" si="308"/>
        <v>BT$16</v>
      </c>
      <c r="BU412" s="199" t="str">
        <f t="shared" si="308"/>
        <v>BU$16</v>
      </c>
      <c r="BV412" s="199" t="str">
        <f t="shared" si="308"/>
        <v>BV$16</v>
      </c>
      <c r="BW412" s="199" t="str">
        <f t="shared" si="308"/>
        <v>BW$16</v>
      </c>
      <c r="BX412" s="199" t="str">
        <f t="shared" si="308"/>
        <v>BX$16</v>
      </c>
      <c r="BY412" s="199" t="str">
        <f t="shared" si="308"/>
        <v>BY$16</v>
      </c>
      <c r="BZ412" s="199" t="str">
        <f t="shared" si="308"/>
        <v>BZ$16</v>
      </c>
      <c r="CA412" s="199" t="str">
        <f t="shared" si="308"/>
        <v>CA$16</v>
      </c>
      <c r="CB412" s="199" t="str">
        <f t="shared" si="308"/>
        <v>CB$16</v>
      </c>
      <c r="CC412" s="199" t="str">
        <f t="shared" si="308"/>
        <v>CC$16</v>
      </c>
      <c r="CD412" s="199" t="str">
        <f t="shared" si="308"/>
        <v>CD$16</v>
      </c>
      <c r="CE412" s="199" t="str">
        <f t="shared" ref="CE412:CL412" si="309">CE$20</f>
        <v>CE$16</v>
      </c>
      <c r="CF412" s="199" t="str">
        <f t="shared" si="309"/>
        <v>CF$16</v>
      </c>
      <c r="CG412" s="199" t="str">
        <f t="shared" si="309"/>
        <v>CG$16</v>
      </c>
      <c r="CH412" s="199" t="str">
        <f t="shared" si="309"/>
        <v>CH$16</v>
      </c>
      <c r="CI412" s="199" t="str">
        <f t="shared" si="309"/>
        <v>CI$16</v>
      </c>
      <c r="CJ412" s="199" t="str">
        <f t="shared" si="309"/>
        <v>CJ$16</v>
      </c>
      <c r="CK412" s="199" t="str">
        <f t="shared" si="309"/>
        <v>CK$16</v>
      </c>
      <c r="CL412" s="199" t="str">
        <f t="shared" si="309"/>
        <v>CL$16</v>
      </c>
      <c r="CN412" s="176"/>
      <c r="CO412" s="199" t="str">
        <f t="shared" ref="CO412:DL412" si="310">CO$20</f>
        <v>CO$16</v>
      </c>
      <c r="CP412" s="199" t="str">
        <f t="shared" si="310"/>
        <v>CP$16</v>
      </c>
      <c r="CQ412" s="199" t="str">
        <f t="shared" si="310"/>
        <v>CQ$16</v>
      </c>
      <c r="CR412" s="199" t="str">
        <f t="shared" si="310"/>
        <v>CR$16</v>
      </c>
      <c r="CS412" s="199" t="str">
        <f t="shared" si="310"/>
        <v>CS$16</v>
      </c>
      <c r="CT412" s="199" t="str">
        <f t="shared" si="310"/>
        <v>CT$16</v>
      </c>
      <c r="CU412" s="199" t="str">
        <f t="shared" si="310"/>
        <v>CU$16</v>
      </c>
      <c r="CV412" s="199" t="str">
        <f t="shared" si="310"/>
        <v>CV$16</v>
      </c>
      <c r="CW412" s="199" t="str">
        <f t="shared" si="310"/>
        <v>CW$16</v>
      </c>
      <c r="CX412" s="199" t="str">
        <f t="shared" si="310"/>
        <v>CX$16</v>
      </c>
      <c r="CY412" s="199" t="str">
        <f t="shared" si="310"/>
        <v>CY$16</v>
      </c>
      <c r="CZ412" s="199" t="str">
        <f t="shared" si="310"/>
        <v>CZ$16</v>
      </c>
      <c r="DA412" s="199" t="str">
        <f t="shared" si="310"/>
        <v>DA$16</v>
      </c>
      <c r="DB412" s="199" t="str">
        <f t="shared" si="310"/>
        <v>DB$16</v>
      </c>
      <c r="DC412" s="199" t="str">
        <f t="shared" si="310"/>
        <v>DC$16</v>
      </c>
      <c r="DD412" s="199" t="str">
        <f t="shared" si="310"/>
        <v>DD$16</v>
      </c>
      <c r="DE412" s="199" t="str">
        <f t="shared" si="310"/>
        <v>DE$16</v>
      </c>
      <c r="DF412" s="199" t="str">
        <f t="shared" si="310"/>
        <v>DF$16</v>
      </c>
      <c r="DG412" s="199" t="str">
        <f t="shared" si="310"/>
        <v>DG$16</v>
      </c>
      <c r="DH412" s="199" t="str">
        <f t="shared" si="310"/>
        <v>DH$16</v>
      </c>
      <c r="DI412" s="199" t="str">
        <f t="shared" si="310"/>
        <v>DI$16</v>
      </c>
      <c r="DJ412" s="199" t="str">
        <f t="shared" si="310"/>
        <v>DJ$16</v>
      </c>
      <c r="DK412" s="199" t="str">
        <f t="shared" si="310"/>
        <v>DK$16</v>
      </c>
      <c r="DL412" s="199" t="str">
        <f t="shared" si="310"/>
        <v>DL$16</v>
      </c>
    </row>
    <row r="413" spans="1:116" x14ac:dyDescent="0.4">
      <c r="A413" s="174"/>
      <c r="E413" s="8"/>
      <c r="G413" s="175" t="s">
        <v>462</v>
      </c>
      <c r="H413" s="200"/>
      <c r="I413" s="201"/>
      <c r="J413" s="201"/>
      <c r="K413" s="202"/>
      <c r="L413" s="202"/>
      <c r="M413" s="202"/>
      <c r="N413" s="202"/>
      <c r="O413" s="202"/>
      <c r="P413" s="202"/>
      <c r="R413" s="202"/>
      <c r="S413" s="199" t="str">
        <f t="shared" ref="S413:AX413" si="311">S$21</f>
        <v>S$17</v>
      </c>
      <c r="T413" s="199" t="str">
        <f t="shared" si="311"/>
        <v>T$17</v>
      </c>
      <c r="U413" s="199" t="str">
        <f t="shared" si="311"/>
        <v>U$17</v>
      </c>
      <c r="V413" s="199" t="str">
        <f t="shared" si="311"/>
        <v>V$17</v>
      </c>
      <c r="W413" s="199" t="str">
        <f t="shared" si="311"/>
        <v>W$17</v>
      </c>
      <c r="X413" s="199" t="str">
        <f t="shared" si="311"/>
        <v>X$17</v>
      </c>
      <c r="Y413" s="199" t="str">
        <f t="shared" si="311"/>
        <v>Y$17</v>
      </c>
      <c r="Z413" s="199" t="str">
        <f t="shared" si="311"/>
        <v>Z$17</v>
      </c>
      <c r="AA413" s="199" t="str">
        <f t="shared" si="311"/>
        <v>AA$17</v>
      </c>
      <c r="AB413" s="199" t="str">
        <f t="shared" si="311"/>
        <v>AB$17</v>
      </c>
      <c r="AC413" s="199" t="str">
        <f t="shared" si="311"/>
        <v>AC$17</v>
      </c>
      <c r="AD413" s="199" t="str">
        <f t="shared" si="311"/>
        <v>AD$17</v>
      </c>
      <c r="AE413" s="199" t="str">
        <f t="shared" si="311"/>
        <v>AE$17</v>
      </c>
      <c r="AF413" s="199" t="str">
        <f t="shared" si="311"/>
        <v>AF$17</v>
      </c>
      <c r="AG413" s="199" t="str">
        <f t="shared" si="311"/>
        <v>AG$17</v>
      </c>
      <c r="AH413" s="199" t="str">
        <f t="shared" si="311"/>
        <v>AH$17</v>
      </c>
      <c r="AI413" s="199" t="str">
        <f t="shared" si="311"/>
        <v>AI$17</v>
      </c>
      <c r="AJ413" s="199" t="str">
        <f t="shared" si="311"/>
        <v>AJ$17</v>
      </c>
      <c r="AK413" s="199" t="str">
        <f t="shared" si="311"/>
        <v>AK$17</v>
      </c>
      <c r="AL413" s="199" t="str">
        <f t="shared" si="311"/>
        <v>AL$17</v>
      </c>
      <c r="AM413" s="199" t="str">
        <f t="shared" si="311"/>
        <v>AM$17</v>
      </c>
      <c r="AN413" s="199" t="str">
        <f t="shared" si="311"/>
        <v>AN$17</v>
      </c>
      <c r="AO413" s="199" t="str">
        <f t="shared" si="311"/>
        <v>AO$17</v>
      </c>
      <c r="AP413" s="199" t="str">
        <f t="shared" si="311"/>
        <v>AP$17</v>
      </c>
      <c r="AQ413" s="199" t="str">
        <f t="shared" si="311"/>
        <v>AQ$17</v>
      </c>
      <c r="AR413" s="199" t="str">
        <f t="shared" si="311"/>
        <v>AR$17</v>
      </c>
      <c r="AS413" s="199" t="str">
        <f t="shared" si="311"/>
        <v>AS$17</v>
      </c>
      <c r="AT413" s="199" t="str">
        <f t="shared" si="311"/>
        <v>AT$17</v>
      </c>
      <c r="AU413" s="199" t="str">
        <f t="shared" si="311"/>
        <v>AU$17</v>
      </c>
      <c r="AV413" s="199" t="str">
        <f t="shared" si="311"/>
        <v>AV$17</v>
      </c>
      <c r="AW413" s="199" t="str">
        <f t="shared" si="311"/>
        <v>AW$17</v>
      </c>
      <c r="AX413" s="199" t="str">
        <f t="shared" si="311"/>
        <v>AX$17</v>
      </c>
      <c r="AY413" s="199" t="str">
        <f t="shared" ref="AY413:CD413" si="312">AY$21</f>
        <v>AY$17</v>
      </c>
      <c r="AZ413" s="199" t="str">
        <f t="shared" si="312"/>
        <v>AZ$17</v>
      </c>
      <c r="BA413" s="199" t="str">
        <f t="shared" si="312"/>
        <v>BA$17</v>
      </c>
      <c r="BB413" s="199" t="str">
        <f t="shared" si="312"/>
        <v>BB$17</v>
      </c>
      <c r="BC413" s="199" t="str">
        <f t="shared" si="312"/>
        <v>BC$17</v>
      </c>
      <c r="BD413" s="199" t="str">
        <f t="shared" si="312"/>
        <v>BD$17</v>
      </c>
      <c r="BE413" s="199" t="str">
        <f t="shared" si="312"/>
        <v>BE$17</v>
      </c>
      <c r="BF413" s="199" t="str">
        <f t="shared" si="312"/>
        <v>BF$17</v>
      </c>
      <c r="BG413" s="199" t="str">
        <f t="shared" si="312"/>
        <v>BG$17</v>
      </c>
      <c r="BH413" s="199" t="str">
        <f t="shared" si="312"/>
        <v>BH$17</v>
      </c>
      <c r="BI413" s="199" t="str">
        <f t="shared" si="312"/>
        <v>BI$17</v>
      </c>
      <c r="BJ413" s="199" t="str">
        <f t="shared" si="312"/>
        <v>BJ$17</v>
      </c>
      <c r="BK413" s="199" t="str">
        <f t="shared" si="312"/>
        <v>BK$17</v>
      </c>
      <c r="BL413" s="199" t="str">
        <f t="shared" si="312"/>
        <v>BL$17</v>
      </c>
      <c r="BM413" s="199" t="str">
        <f t="shared" si="312"/>
        <v>BM$17</v>
      </c>
      <c r="BN413" s="199" t="str">
        <f t="shared" si="312"/>
        <v>BN$17</v>
      </c>
      <c r="BO413" s="199" t="str">
        <f t="shared" si="312"/>
        <v>BO$17</v>
      </c>
      <c r="BP413" s="199" t="str">
        <f t="shared" si="312"/>
        <v>BP$17</v>
      </c>
      <c r="BQ413" s="199" t="str">
        <f t="shared" si="312"/>
        <v>BQ$17</v>
      </c>
      <c r="BR413" s="199" t="str">
        <f t="shared" si="312"/>
        <v>BR$17</v>
      </c>
      <c r="BS413" s="199" t="str">
        <f t="shared" si="312"/>
        <v>BS$17</v>
      </c>
      <c r="BT413" s="199" t="str">
        <f t="shared" si="312"/>
        <v>BT$17</v>
      </c>
      <c r="BU413" s="199" t="str">
        <f t="shared" si="312"/>
        <v>BU$17</v>
      </c>
      <c r="BV413" s="199" t="str">
        <f t="shared" si="312"/>
        <v>BV$17</v>
      </c>
      <c r="BW413" s="199" t="str">
        <f t="shared" si="312"/>
        <v>BW$17</v>
      </c>
      <c r="BX413" s="199" t="str">
        <f t="shared" si="312"/>
        <v>BX$17</v>
      </c>
      <c r="BY413" s="199" t="str">
        <f t="shared" si="312"/>
        <v>BY$17</v>
      </c>
      <c r="BZ413" s="199" t="str">
        <f t="shared" si="312"/>
        <v>BZ$17</v>
      </c>
      <c r="CA413" s="199" t="str">
        <f t="shared" si="312"/>
        <v>CA$17</v>
      </c>
      <c r="CB413" s="199" t="str">
        <f t="shared" si="312"/>
        <v>CB$17</v>
      </c>
      <c r="CC413" s="199" t="str">
        <f t="shared" si="312"/>
        <v>CC$17</v>
      </c>
      <c r="CD413" s="199" t="str">
        <f t="shared" si="312"/>
        <v>CD$17</v>
      </c>
      <c r="CE413" s="199" t="str">
        <f t="shared" ref="CE413:CL413" si="313">CE$21</f>
        <v>CE$17</v>
      </c>
      <c r="CF413" s="199" t="str">
        <f t="shared" si="313"/>
        <v>CF$17</v>
      </c>
      <c r="CG413" s="199" t="str">
        <f t="shared" si="313"/>
        <v>CG$17</v>
      </c>
      <c r="CH413" s="199" t="str">
        <f t="shared" si="313"/>
        <v>CH$17</v>
      </c>
      <c r="CI413" s="199" t="str">
        <f t="shared" si="313"/>
        <v>CI$17</v>
      </c>
      <c r="CJ413" s="199" t="str">
        <f t="shared" si="313"/>
        <v>CJ$17</v>
      </c>
      <c r="CK413" s="199" t="str">
        <f t="shared" si="313"/>
        <v>CK$17</v>
      </c>
      <c r="CL413" s="199" t="str">
        <f t="shared" si="313"/>
        <v>CL$17</v>
      </c>
      <c r="CN413" s="201"/>
      <c r="CO413" s="199" t="str">
        <f t="shared" ref="CO413:DL413" si="314">CO$21</f>
        <v>CO$17</v>
      </c>
      <c r="CP413" s="199" t="str">
        <f t="shared" si="314"/>
        <v>CP$17</v>
      </c>
      <c r="CQ413" s="199" t="str">
        <f t="shared" si="314"/>
        <v>CQ$17</v>
      </c>
      <c r="CR413" s="199" t="str">
        <f t="shared" si="314"/>
        <v>CR$17</v>
      </c>
      <c r="CS413" s="199" t="str">
        <f t="shared" si="314"/>
        <v>CS$17</v>
      </c>
      <c r="CT413" s="199" t="str">
        <f t="shared" si="314"/>
        <v>CT$17</v>
      </c>
      <c r="CU413" s="199" t="str">
        <f t="shared" si="314"/>
        <v>CU$17</v>
      </c>
      <c r="CV413" s="199" t="str">
        <f t="shared" si="314"/>
        <v>CV$17</v>
      </c>
      <c r="CW413" s="199" t="str">
        <f t="shared" si="314"/>
        <v>CW$17</v>
      </c>
      <c r="CX413" s="199" t="str">
        <f t="shared" si="314"/>
        <v>CX$17</v>
      </c>
      <c r="CY413" s="199" t="str">
        <f t="shared" si="314"/>
        <v>CY$17</v>
      </c>
      <c r="CZ413" s="199" t="str">
        <f t="shared" si="314"/>
        <v>CZ$17</v>
      </c>
      <c r="DA413" s="199" t="str">
        <f t="shared" si="314"/>
        <v>DA$17</v>
      </c>
      <c r="DB413" s="199" t="str">
        <f t="shared" si="314"/>
        <v>DB$17</v>
      </c>
      <c r="DC413" s="199" t="str">
        <f t="shared" si="314"/>
        <v>DC$17</v>
      </c>
      <c r="DD413" s="199" t="str">
        <f t="shared" si="314"/>
        <v>DD$17</v>
      </c>
      <c r="DE413" s="199" t="str">
        <f t="shared" si="314"/>
        <v>DE$17</v>
      </c>
      <c r="DF413" s="199" t="str">
        <f t="shared" si="314"/>
        <v>DF$17</v>
      </c>
      <c r="DG413" s="199" t="str">
        <f t="shared" si="314"/>
        <v>DG$17</v>
      </c>
      <c r="DH413" s="199" t="str">
        <f t="shared" si="314"/>
        <v>DH$17</v>
      </c>
      <c r="DI413" s="199" t="str">
        <f t="shared" si="314"/>
        <v>DI$17</v>
      </c>
      <c r="DJ413" s="199" t="str">
        <f t="shared" si="314"/>
        <v>DJ$17</v>
      </c>
      <c r="DK413" s="199" t="str">
        <f t="shared" si="314"/>
        <v>DK$17</v>
      </c>
      <c r="DL413" s="199" t="str">
        <f t="shared" si="314"/>
        <v>DL$17</v>
      </c>
    </row>
    <row r="414" spans="1:116" x14ac:dyDescent="0.4">
      <c r="A414" s="174"/>
      <c r="E414" s="8"/>
      <c r="G414" s="175" t="s">
        <v>491</v>
      </c>
      <c r="H414" s="200"/>
      <c r="I414" s="201"/>
      <c r="J414" s="201"/>
      <c r="K414" s="202"/>
      <c r="L414" s="202"/>
      <c r="M414" s="202"/>
      <c r="N414" s="202"/>
      <c r="O414" s="202"/>
      <c r="P414" s="202"/>
      <c r="R414" s="202"/>
      <c r="S414" s="190"/>
      <c r="T414" s="190"/>
      <c r="U414" s="190"/>
      <c r="V414" s="190"/>
      <c r="W414" s="190"/>
      <c r="X414" s="190"/>
      <c r="Y414" s="190"/>
      <c r="Z414" s="190"/>
      <c r="AA414" s="190"/>
      <c r="AB414" s="190"/>
      <c r="AC414" s="190"/>
      <c r="AD414" s="190"/>
      <c r="AE414" s="190"/>
      <c r="AF414" s="190"/>
      <c r="AG414" s="190"/>
      <c r="AH414" s="190"/>
      <c r="AI414" s="190"/>
      <c r="AJ414" s="190"/>
      <c r="AK414" s="190"/>
      <c r="AL414" s="190"/>
      <c r="AM414" s="190"/>
      <c r="AN414" s="190"/>
      <c r="AO414" s="190"/>
      <c r="AP414" s="190"/>
      <c r="AQ414" s="190"/>
      <c r="AR414" s="190"/>
      <c r="AS414" s="190"/>
      <c r="AT414" s="190"/>
      <c r="AU414" s="190"/>
      <c r="AV414" s="190"/>
      <c r="AW414" s="190"/>
      <c r="AX414" s="190"/>
      <c r="AY414" s="190"/>
      <c r="AZ414" s="190"/>
      <c r="BA414" s="190"/>
      <c r="BB414" s="190"/>
      <c r="BC414" s="190"/>
      <c r="BD414" s="190"/>
      <c r="BE414" s="190"/>
      <c r="BF414" s="190"/>
      <c r="BG414" s="190"/>
      <c r="BH414" s="190"/>
      <c r="BI414" s="190"/>
      <c r="BJ414" s="190"/>
      <c r="BK414" s="190"/>
      <c r="BL414" s="190"/>
      <c r="BM414" s="190"/>
      <c r="BN414" s="190"/>
      <c r="BO414" s="190"/>
      <c r="BP414" s="190"/>
      <c r="BQ414" s="190"/>
      <c r="BR414" s="190"/>
      <c r="BS414" s="190"/>
      <c r="BT414" s="190"/>
      <c r="BU414" s="190"/>
      <c r="BV414" s="190"/>
      <c r="BW414" s="190"/>
      <c r="BX414" s="190"/>
      <c r="BY414" s="190"/>
      <c r="BZ414" s="190"/>
      <c r="CA414" s="190"/>
      <c r="CB414" s="190"/>
      <c r="CC414" s="190"/>
      <c r="CD414" s="190"/>
      <c r="CE414" s="190"/>
      <c r="CF414" s="190"/>
      <c r="CG414" s="190"/>
      <c r="CH414" s="190"/>
      <c r="CI414" s="190"/>
      <c r="CJ414" s="190"/>
      <c r="CK414" s="190"/>
      <c r="CL414" s="190"/>
      <c r="CN414" s="201"/>
      <c r="CO414" s="190"/>
      <c r="CP414" s="190"/>
      <c r="CQ414" s="190"/>
      <c r="CR414" s="190"/>
      <c r="CS414" s="190"/>
      <c r="CT414" s="190"/>
      <c r="CU414" s="190"/>
      <c r="CV414" s="190"/>
      <c r="CW414" s="190"/>
      <c r="CX414" s="190"/>
      <c r="CY414" s="190"/>
      <c r="CZ414" s="190"/>
      <c r="DA414" s="190"/>
      <c r="DB414" s="190"/>
      <c r="DC414" s="190"/>
      <c r="DD414" s="190"/>
      <c r="DE414" s="190"/>
      <c r="DF414" s="190"/>
      <c r="DG414" s="190"/>
      <c r="DH414" s="190"/>
      <c r="DI414" s="190"/>
      <c r="DJ414" s="190"/>
      <c r="DK414" s="190"/>
      <c r="DL414" s="190"/>
    </row>
    <row r="415" spans="1:116" x14ac:dyDescent="0.4">
      <c r="A415" s="174"/>
      <c r="E415" s="8"/>
      <c r="G415" s="175" t="s">
        <v>505</v>
      </c>
      <c r="H415" s="200"/>
      <c r="I415" s="201"/>
      <c r="J415" s="201"/>
      <c r="K415" s="202"/>
      <c r="L415" s="202"/>
      <c r="M415" s="202"/>
      <c r="N415" s="202"/>
      <c r="O415" s="202"/>
      <c r="P415" s="202"/>
      <c r="R415" s="202"/>
      <c r="S415" s="190"/>
      <c r="T415" s="190"/>
      <c r="U415" s="190"/>
      <c r="V415" s="190"/>
      <c r="W415" s="190"/>
      <c r="X415" s="190"/>
      <c r="Y415" s="190"/>
      <c r="Z415" s="190"/>
      <c r="AA415" s="190"/>
      <c r="AB415" s="190"/>
      <c r="AC415" s="190"/>
      <c r="AD415" s="190"/>
      <c r="AE415" s="190"/>
      <c r="AF415" s="190"/>
      <c r="AG415" s="190"/>
      <c r="AH415" s="190"/>
      <c r="AI415" s="190"/>
      <c r="AJ415" s="190"/>
      <c r="AK415" s="190"/>
      <c r="AL415" s="190"/>
      <c r="AM415" s="190"/>
      <c r="AN415" s="190"/>
      <c r="AO415" s="190"/>
      <c r="AP415" s="190"/>
      <c r="AQ415" s="190"/>
      <c r="AR415" s="190"/>
      <c r="AS415" s="190"/>
      <c r="AT415" s="190"/>
      <c r="AU415" s="190"/>
      <c r="AV415" s="190"/>
      <c r="AW415" s="190"/>
      <c r="AX415" s="190"/>
      <c r="AY415" s="190"/>
      <c r="AZ415" s="190"/>
      <c r="BA415" s="190"/>
      <c r="BB415" s="190"/>
      <c r="BC415" s="190"/>
      <c r="BD415" s="190"/>
      <c r="BE415" s="190"/>
      <c r="BF415" s="190"/>
      <c r="BG415" s="190"/>
      <c r="BH415" s="190"/>
      <c r="BI415" s="190"/>
      <c r="BJ415" s="190"/>
      <c r="BK415" s="190"/>
      <c r="BL415" s="190"/>
      <c r="BM415" s="190"/>
      <c r="BN415" s="190"/>
      <c r="BO415" s="190"/>
      <c r="BP415" s="190"/>
      <c r="BQ415" s="190"/>
      <c r="BR415" s="190"/>
      <c r="BS415" s="190"/>
      <c r="BT415" s="190"/>
      <c r="BU415" s="190"/>
      <c r="BV415" s="190"/>
      <c r="BW415" s="190"/>
      <c r="BX415" s="190"/>
      <c r="BY415" s="190"/>
      <c r="BZ415" s="190"/>
      <c r="CA415" s="190"/>
      <c r="CB415" s="190"/>
      <c r="CC415" s="190"/>
      <c r="CD415" s="190"/>
      <c r="CE415" s="190"/>
      <c r="CF415" s="190"/>
      <c r="CG415" s="190"/>
      <c r="CH415" s="190"/>
      <c r="CI415" s="190"/>
      <c r="CJ415" s="190"/>
      <c r="CK415" s="190"/>
      <c r="CL415" s="190"/>
      <c r="CN415" s="201"/>
      <c r="CO415" s="190"/>
      <c r="CP415" s="190"/>
      <c r="CQ415" s="190"/>
      <c r="CR415" s="190"/>
      <c r="CS415" s="190"/>
      <c r="CT415" s="190"/>
      <c r="CU415" s="190"/>
      <c r="CV415" s="190"/>
      <c r="CW415" s="190"/>
      <c r="CX415" s="190"/>
      <c r="CY415" s="190"/>
      <c r="CZ415" s="190"/>
      <c r="DA415" s="190"/>
      <c r="DB415" s="190"/>
      <c r="DC415" s="190"/>
      <c r="DD415" s="190"/>
      <c r="DE415" s="190"/>
      <c r="DF415" s="190"/>
      <c r="DG415" s="190"/>
      <c r="DH415" s="190"/>
      <c r="DI415" s="190"/>
      <c r="DJ415" s="190"/>
      <c r="DK415" s="190"/>
      <c r="DL415" s="190"/>
    </row>
    <row r="416" spans="1:116" x14ac:dyDescent="0.4">
      <c r="A416" s="174"/>
      <c r="E416" s="8"/>
      <c r="G416" s="175" t="s">
        <v>463</v>
      </c>
      <c r="H416" s="200"/>
      <c r="I416" s="201"/>
      <c r="J416" s="201"/>
      <c r="K416" s="202"/>
      <c r="L416" s="202"/>
      <c r="M416" s="202"/>
      <c r="N416" s="202"/>
      <c r="O416" s="202"/>
      <c r="P416" s="202"/>
      <c r="R416" s="202"/>
      <c r="S416" s="190" t="str">
        <f t="shared" ref="S416:AX416" si="315">S$22</f>
        <v>S$18</v>
      </c>
      <c r="T416" s="190" t="str">
        <f t="shared" si="315"/>
        <v>T$18</v>
      </c>
      <c r="U416" s="190" t="str">
        <f t="shared" si="315"/>
        <v>U$18</v>
      </c>
      <c r="V416" s="190" t="str">
        <f t="shared" si="315"/>
        <v>V$18</v>
      </c>
      <c r="W416" s="190" t="str">
        <f t="shared" si="315"/>
        <v>W$18</v>
      </c>
      <c r="X416" s="190" t="str">
        <f t="shared" si="315"/>
        <v>X$18</v>
      </c>
      <c r="Y416" s="190" t="str">
        <f t="shared" si="315"/>
        <v>Y$18</v>
      </c>
      <c r="Z416" s="190" t="str">
        <f t="shared" si="315"/>
        <v>Z$18</v>
      </c>
      <c r="AA416" s="190" t="str">
        <f t="shared" si="315"/>
        <v>AA$18</v>
      </c>
      <c r="AB416" s="190" t="str">
        <f t="shared" si="315"/>
        <v>AB$18</v>
      </c>
      <c r="AC416" s="190" t="str">
        <f t="shared" si="315"/>
        <v>AC$18</v>
      </c>
      <c r="AD416" s="190" t="str">
        <f t="shared" si="315"/>
        <v>AD$18</v>
      </c>
      <c r="AE416" s="190" t="str">
        <f t="shared" si="315"/>
        <v>AE$18</v>
      </c>
      <c r="AF416" s="190" t="str">
        <f t="shared" si="315"/>
        <v>AF$18</v>
      </c>
      <c r="AG416" s="190" t="str">
        <f t="shared" si="315"/>
        <v>AG$18</v>
      </c>
      <c r="AH416" s="190" t="str">
        <f t="shared" si="315"/>
        <v>AH$18</v>
      </c>
      <c r="AI416" s="190" t="str">
        <f t="shared" si="315"/>
        <v>AI$18</v>
      </c>
      <c r="AJ416" s="190" t="str">
        <f t="shared" si="315"/>
        <v>AJ$18</v>
      </c>
      <c r="AK416" s="190" t="str">
        <f t="shared" si="315"/>
        <v>AK$18</v>
      </c>
      <c r="AL416" s="190" t="str">
        <f t="shared" si="315"/>
        <v>AL$18</v>
      </c>
      <c r="AM416" s="190" t="str">
        <f t="shared" si="315"/>
        <v>AM$18</v>
      </c>
      <c r="AN416" s="190" t="str">
        <f t="shared" si="315"/>
        <v>AN$18</v>
      </c>
      <c r="AO416" s="190" t="str">
        <f t="shared" si="315"/>
        <v>AO$18</v>
      </c>
      <c r="AP416" s="190" t="str">
        <f t="shared" si="315"/>
        <v>AP$18</v>
      </c>
      <c r="AQ416" s="190" t="str">
        <f t="shared" si="315"/>
        <v>AQ$18</v>
      </c>
      <c r="AR416" s="190" t="str">
        <f t="shared" si="315"/>
        <v>AR$18</v>
      </c>
      <c r="AS416" s="190" t="str">
        <f t="shared" si="315"/>
        <v>AS$18</v>
      </c>
      <c r="AT416" s="190" t="str">
        <f t="shared" si="315"/>
        <v>AT$18</v>
      </c>
      <c r="AU416" s="190" t="str">
        <f t="shared" si="315"/>
        <v>AU$18</v>
      </c>
      <c r="AV416" s="190" t="str">
        <f t="shared" si="315"/>
        <v>AV$18</v>
      </c>
      <c r="AW416" s="190" t="str">
        <f t="shared" si="315"/>
        <v>AW$18</v>
      </c>
      <c r="AX416" s="190" t="str">
        <f t="shared" si="315"/>
        <v>AX$18</v>
      </c>
      <c r="AY416" s="190" t="str">
        <f t="shared" ref="AY416:CD416" si="316">AY$22</f>
        <v>AY$18</v>
      </c>
      <c r="AZ416" s="190" t="str">
        <f t="shared" si="316"/>
        <v>AZ$18</v>
      </c>
      <c r="BA416" s="190" t="str">
        <f t="shared" si="316"/>
        <v>BA$18</v>
      </c>
      <c r="BB416" s="190" t="str">
        <f t="shared" si="316"/>
        <v>BB$18</v>
      </c>
      <c r="BC416" s="190" t="str">
        <f t="shared" si="316"/>
        <v>BC$18</v>
      </c>
      <c r="BD416" s="190" t="str">
        <f t="shared" si="316"/>
        <v>BD$18</v>
      </c>
      <c r="BE416" s="190" t="str">
        <f t="shared" si="316"/>
        <v>BE$18</v>
      </c>
      <c r="BF416" s="190" t="str">
        <f t="shared" si="316"/>
        <v>BF$18</v>
      </c>
      <c r="BG416" s="190" t="str">
        <f t="shared" si="316"/>
        <v>BG$18</v>
      </c>
      <c r="BH416" s="190" t="str">
        <f t="shared" si="316"/>
        <v>BH$18</v>
      </c>
      <c r="BI416" s="190" t="str">
        <f t="shared" si="316"/>
        <v>BI$18</v>
      </c>
      <c r="BJ416" s="190" t="str">
        <f t="shared" si="316"/>
        <v>BJ$18</v>
      </c>
      <c r="BK416" s="190" t="str">
        <f t="shared" si="316"/>
        <v>BK$18</v>
      </c>
      <c r="BL416" s="190" t="str">
        <f t="shared" si="316"/>
        <v>BL$18</v>
      </c>
      <c r="BM416" s="190" t="str">
        <f t="shared" si="316"/>
        <v>BM$18</v>
      </c>
      <c r="BN416" s="190" t="str">
        <f t="shared" si="316"/>
        <v>BN$18</v>
      </c>
      <c r="BO416" s="190" t="str">
        <f t="shared" si="316"/>
        <v>BO$18</v>
      </c>
      <c r="BP416" s="190" t="str">
        <f t="shared" si="316"/>
        <v>BP$18</v>
      </c>
      <c r="BQ416" s="190" t="str">
        <f t="shared" si="316"/>
        <v>BQ$18</v>
      </c>
      <c r="BR416" s="190" t="str">
        <f t="shared" si="316"/>
        <v>BR$18</v>
      </c>
      <c r="BS416" s="190" t="str">
        <f t="shared" si="316"/>
        <v>BS$18</v>
      </c>
      <c r="BT416" s="190" t="str">
        <f t="shared" si="316"/>
        <v>BT$18</v>
      </c>
      <c r="BU416" s="190" t="str">
        <f t="shared" si="316"/>
        <v>BU$18</v>
      </c>
      <c r="BV416" s="190" t="str">
        <f t="shared" si="316"/>
        <v>BV$18</v>
      </c>
      <c r="BW416" s="190" t="str">
        <f t="shared" si="316"/>
        <v>BW$18</v>
      </c>
      <c r="BX416" s="190" t="str">
        <f t="shared" si="316"/>
        <v>BX$18</v>
      </c>
      <c r="BY416" s="190" t="str">
        <f t="shared" si="316"/>
        <v>BY$18</v>
      </c>
      <c r="BZ416" s="190" t="str">
        <f t="shared" si="316"/>
        <v>BZ$18</v>
      </c>
      <c r="CA416" s="190" t="str">
        <f t="shared" si="316"/>
        <v>CA$18</v>
      </c>
      <c r="CB416" s="190" t="str">
        <f t="shared" si="316"/>
        <v>CB$18</v>
      </c>
      <c r="CC416" s="190" t="str">
        <f t="shared" si="316"/>
        <v>CC$18</v>
      </c>
      <c r="CD416" s="190" t="str">
        <f t="shared" si="316"/>
        <v>CD$18</v>
      </c>
      <c r="CE416" s="190" t="str">
        <f t="shared" ref="CE416:CL416" si="317">CE$22</f>
        <v>CE$18</v>
      </c>
      <c r="CF416" s="190" t="str">
        <f t="shared" si="317"/>
        <v>CF$18</v>
      </c>
      <c r="CG416" s="190" t="str">
        <f t="shared" si="317"/>
        <v>CG$18</v>
      </c>
      <c r="CH416" s="190" t="str">
        <f t="shared" si="317"/>
        <v>CH$18</v>
      </c>
      <c r="CI416" s="190" t="str">
        <f t="shared" si="317"/>
        <v>CI$18</v>
      </c>
      <c r="CJ416" s="190" t="str">
        <f t="shared" si="317"/>
        <v>CJ$18</v>
      </c>
      <c r="CK416" s="190" t="str">
        <f t="shared" si="317"/>
        <v>CK$18</v>
      </c>
      <c r="CL416" s="190" t="str">
        <f t="shared" si="317"/>
        <v>CL$18</v>
      </c>
      <c r="CN416" s="201"/>
      <c r="CO416" s="190" t="str">
        <f t="shared" ref="CO416:DL416" si="318">CO$22</f>
        <v>CO$18</v>
      </c>
      <c r="CP416" s="190" t="str">
        <f t="shared" si="318"/>
        <v>CP$18</v>
      </c>
      <c r="CQ416" s="190" t="str">
        <f t="shared" si="318"/>
        <v>CQ$18</v>
      </c>
      <c r="CR416" s="190" t="str">
        <f t="shared" si="318"/>
        <v>CR$18</v>
      </c>
      <c r="CS416" s="190" t="str">
        <f t="shared" si="318"/>
        <v>CS$18</v>
      </c>
      <c r="CT416" s="190" t="str">
        <f t="shared" si="318"/>
        <v>CT$18</v>
      </c>
      <c r="CU416" s="190" t="str">
        <f t="shared" si="318"/>
        <v>CU$18</v>
      </c>
      <c r="CV416" s="190" t="str">
        <f t="shared" si="318"/>
        <v>CV$18</v>
      </c>
      <c r="CW416" s="190" t="str">
        <f t="shared" si="318"/>
        <v>CW$18</v>
      </c>
      <c r="CX416" s="190" t="str">
        <f t="shared" si="318"/>
        <v>CX$18</v>
      </c>
      <c r="CY416" s="190" t="str">
        <f t="shared" si="318"/>
        <v>CY$18</v>
      </c>
      <c r="CZ416" s="190" t="str">
        <f t="shared" si="318"/>
        <v>CZ$18</v>
      </c>
      <c r="DA416" s="190" t="str">
        <f t="shared" si="318"/>
        <v>DA$18</v>
      </c>
      <c r="DB416" s="190" t="str">
        <f t="shared" si="318"/>
        <v>DB$18</v>
      </c>
      <c r="DC416" s="190" t="str">
        <f t="shared" si="318"/>
        <v>DC$18</v>
      </c>
      <c r="DD416" s="190" t="str">
        <f t="shared" si="318"/>
        <v>DD$18</v>
      </c>
      <c r="DE416" s="190" t="str">
        <f t="shared" si="318"/>
        <v>DE$18</v>
      </c>
      <c r="DF416" s="190" t="str">
        <f t="shared" si="318"/>
        <v>DF$18</v>
      </c>
      <c r="DG416" s="190" t="str">
        <f t="shared" si="318"/>
        <v>DG$18</v>
      </c>
      <c r="DH416" s="190" t="str">
        <f t="shared" si="318"/>
        <v>DH$18</v>
      </c>
      <c r="DI416" s="190" t="str">
        <f t="shared" si="318"/>
        <v>DI$18</v>
      </c>
      <c r="DJ416" s="190" t="str">
        <f t="shared" si="318"/>
        <v>DJ$18</v>
      </c>
      <c r="DK416" s="190" t="str">
        <f t="shared" si="318"/>
        <v>DK$18</v>
      </c>
      <c r="DL416" s="190" t="str">
        <f t="shared" si="318"/>
        <v>DL$18</v>
      </c>
    </row>
    <row r="417" spans="1:116" x14ac:dyDescent="0.4">
      <c r="A417" s="174"/>
      <c r="E417" s="8"/>
      <c r="G417" s="175" t="s">
        <v>464</v>
      </c>
      <c r="H417" s="200"/>
      <c r="I417" s="201"/>
      <c r="J417" s="201"/>
      <c r="K417" s="202"/>
      <c r="L417" s="202"/>
      <c r="M417" s="202"/>
      <c r="N417" s="202"/>
      <c r="O417" s="202"/>
      <c r="P417" s="202"/>
      <c r="R417" s="202"/>
      <c r="S417" s="190" t="str">
        <f t="shared" ref="S417:AX417" si="319">S$23</f>
        <v>S$19</v>
      </c>
      <c r="T417" s="190" t="str">
        <f t="shared" si="319"/>
        <v>T$19</v>
      </c>
      <c r="U417" s="190" t="str">
        <f t="shared" si="319"/>
        <v>U$19</v>
      </c>
      <c r="V417" s="190" t="str">
        <f t="shared" si="319"/>
        <v>V$19</v>
      </c>
      <c r="W417" s="190" t="str">
        <f t="shared" si="319"/>
        <v>W$19</v>
      </c>
      <c r="X417" s="190" t="str">
        <f t="shared" si="319"/>
        <v>X$19</v>
      </c>
      <c r="Y417" s="190" t="str">
        <f t="shared" si="319"/>
        <v>Y$19</v>
      </c>
      <c r="Z417" s="190" t="str">
        <f t="shared" si="319"/>
        <v>Z$19</v>
      </c>
      <c r="AA417" s="190" t="str">
        <f t="shared" si="319"/>
        <v>AA$19</v>
      </c>
      <c r="AB417" s="190" t="str">
        <f t="shared" si="319"/>
        <v>AB$19</v>
      </c>
      <c r="AC417" s="190" t="str">
        <f t="shared" si="319"/>
        <v>AC$19</v>
      </c>
      <c r="AD417" s="190" t="str">
        <f t="shared" si="319"/>
        <v>AD$19</v>
      </c>
      <c r="AE417" s="190" t="str">
        <f t="shared" si="319"/>
        <v>AE$19</v>
      </c>
      <c r="AF417" s="190" t="str">
        <f t="shared" si="319"/>
        <v>AF$19</v>
      </c>
      <c r="AG417" s="190" t="str">
        <f t="shared" si="319"/>
        <v>AG$19</v>
      </c>
      <c r="AH417" s="190" t="str">
        <f t="shared" si="319"/>
        <v>AH$19</v>
      </c>
      <c r="AI417" s="190" t="str">
        <f t="shared" si="319"/>
        <v>AI$19</v>
      </c>
      <c r="AJ417" s="190" t="str">
        <f t="shared" si="319"/>
        <v>AJ$19</v>
      </c>
      <c r="AK417" s="190" t="str">
        <f t="shared" si="319"/>
        <v>AK$19</v>
      </c>
      <c r="AL417" s="190" t="str">
        <f t="shared" si="319"/>
        <v>AL$19</v>
      </c>
      <c r="AM417" s="190" t="str">
        <f t="shared" si="319"/>
        <v>AM$19</v>
      </c>
      <c r="AN417" s="190" t="str">
        <f t="shared" si="319"/>
        <v>AN$19</v>
      </c>
      <c r="AO417" s="190" t="str">
        <f t="shared" si="319"/>
        <v>AO$19</v>
      </c>
      <c r="AP417" s="190" t="str">
        <f t="shared" si="319"/>
        <v>AP$19</v>
      </c>
      <c r="AQ417" s="190" t="str">
        <f t="shared" si="319"/>
        <v>AQ$19</v>
      </c>
      <c r="AR417" s="190" t="str">
        <f t="shared" si="319"/>
        <v>AR$19</v>
      </c>
      <c r="AS417" s="190" t="str">
        <f t="shared" si="319"/>
        <v>AS$19</v>
      </c>
      <c r="AT417" s="190" t="str">
        <f t="shared" si="319"/>
        <v>AT$19</v>
      </c>
      <c r="AU417" s="190" t="str">
        <f t="shared" si="319"/>
        <v>AU$19</v>
      </c>
      <c r="AV417" s="190" t="str">
        <f t="shared" si="319"/>
        <v>AV$19</v>
      </c>
      <c r="AW417" s="190" t="str">
        <f t="shared" si="319"/>
        <v>AW$19</v>
      </c>
      <c r="AX417" s="190" t="str">
        <f t="shared" si="319"/>
        <v>AX$19</v>
      </c>
      <c r="AY417" s="190" t="str">
        <f t="shared" ref="AY417:CD417" si="320">AY$23</f>
        <v>AY$19</v>
      </c>
      <c r="AZ417" s="190" t="str">
        <f t="shared" si="320"/>
        <v>AZ$19</v>
      </c>
      <c r="BA417" s="190" t="str">
        <f t="shared" si="320"/>
        <v>BA$19</v>
      </c>
      <c r="BB417" s="190" t="str">
        <f t="shared" si="320"/>
        <v>BB$19</v>
      </c>
      <c r="BC417" s="190" t="str">
        <f t="shared" si="320"/>
        <v>BC$19</v>
      </c>
      <c r="BD417" s="190" t="str">
        <f t="shared" si="320"/>
        <v>BD$19</v>
      </c>
      <c r="BE417" s="190" t="str">
        <f t="shared" si="320"/>
        <v>BE$19</v>
      </c>
      <c r="BF417" s="190" t="str">
        <f t="shared" si="320"/>
        <v>BF$19</v>
      </c>
      <c r="BG417" s="190" t="str">
        <f t="shared" si="320"/>
        <v>BG$19</v>
      </c>
      <c r="BH417" s="190" t="str">
        <f t="shared" si="320"/>
        <v>BH$19</v>
      </c>
      <c r="BI417" s="190" t="str">
        <f t="shared" si="320"/>
        <v>BI$19</v>
      </c>
      <c r="BJ417" s="190" t="str">
        <f t="shared" si="320"/>
        <v>BJ$19</v>
      </c>
      <c r="BK417" s="190" t="str">
        <f t="shared" si="320"/>
        <v>BK$19</v>
      </c>
      <c r="BL417" s="190" t="str">
        <f t="shared" si="320"/>
        <v>BL$19</v>
      </c>
      <c r="BM417" s="190" t="str">
        <f t="shared" si="320"/>
        <v>BM$19</v>
      </c>
      <c r="BN417" s="190" t="str">
        <f t="shared" si="320"/>
        <v>BN$19</v>
      </c>
      <c r="BO417" s="190" t="str">
        <f t="shared" si="320"/>
        <v>BO$19</v>
      </c>
      <c r="BP417" s="190" t="str">
        <f t="shared" si="320"/>
        <v>BP$19</v>
      </c>
      <c r="BQ417" s="190" t="str">
        <f t="shared" si="320"/>
        <v>BQ$19</v>
      </c>
      <c r="BR417" s="190" t="str">
        <f t="shared" si="320"/>
        <v>BR$19</v>
      </c>
      <c r="BS417" s="190" t="str">
        <f t="shared" si="320"/>
        <v>BS$19</v>
      </c>
      <c r="BT417" s="190" t="str">
        <f t="shared" si="320"/>
        <v>BT$19</v>
      </c>
      <c r="BU417" s="190" t="str">
        <f t="shared" si="320"/>
        <v>BU$19</v>
      </c>
      <c r="BV417" s="190" t="str">
        <f t="shared" si="320"/>
        <v>BV$19</v>
      </c>
      <c r="BW417" s="190" t="str">
        <f t="shared" si="320"/>
        <v>BW$19</v>
      </c>
      <c r="BX417" s="190" t="str">
        <f t="shared" si="320"/>
        <v>BX$19</v>
      </c>
      <c r="BY417" s="190" t="str">
        <f t="shared" si="320"/>
        <v>BY$19</v>
      </c>
      <c r="BZ417" s="190" t="str">
        <f t="shared" si="320"/>
        <v>BZ$19</v>
      </c>
      <c r="CA417" s="190" t="str">
        <f t="shared" si="320"/>
        <v>CA$19</v>
      </c>
      <c r="CB417" s="190" t="str">
        <f t="shared" si="320"/>
        <v>CB$19</v>
      </c>
      <c r="CC417" s="190" t="str">
        <f t="shared" si="320"/>
        <v>CC$19</v>
      </c>
      <c r="CD417" s="190" t="str">
        <f t="shared" si="320"/>
        <v>CD$19</v>
      </c>
      <c r="CE417" s="190" t="str">
        <f t="shared" ref="CE417:CL417" si="321">CE$23</f>
        <v>CE$19</v>
      </c>
      <c r="CF417" s="190" t="str">
        <f t="shared" si="321"/>
        <v>CF$19</v>
      </c>
      <c r="CG417" s="190" t="str">
        <f t="shared" si="321"/>
        <v>CG$19</v>
      </c>
      <c r="CH417" s="190" t="str">
        <f t="shared" si="321"/>
        <v>CH$19</v>
      </c>
      <c r="CI417" s="190" t="str">
        <f t="shared" si="321"/>
        <v>CI$19</v>
      </c>
      <c r="CJ417" s="190" t="str">
        <f t="shared" si="321"/>
        <v>CJ$19</v>
      </c>
      <c r="CK417" s="190" t="str">
        <f t="shared" si="321"/>
        <v>CK$19</v>
      </c>
      <c r="CL417" s="190" t="str">
        <f t="shared" si="321"/>
        <v>CL$19</v>
      </c>
      <c r="CN417" s="201"/>
      <c r="CO417" s="190" t="str">
        <f t="shared" ref="CO417:DL417" si="322">CO$23</f>
        <v>CO$19</v>
      </c>
      <c r="CP417" s="190" t="str">
        <f t="shared" si="322"/>
        <v>CP$19</v>
      </c>
      <c r="CQ417" s="190" t="str">
        <f t="shared" si="322"/>
        <v>CQ$19</v>
      </c>
      <c r="CR417" s="190" t="str">
        <f t="shared" si="322"/>
        <v>CR$19</v>
      </c>
      <c r="CS417" s="190" t="str">
        <f t="shared" si="322"/>
        <v>CS$19</v>
      </c>
      <c r="CT417" s="190" t="str">
        <f t="shared" si="322"/>
        <v>CT$19</v>
      </c>
      <c r="CU417" s="190" t="str">
        <f t="shared" si="322"/>
        <v>CU$19</v>
      </c>
      <c r="CV417" s="190" t="str">
        <f t="shared" si="322"/>
        <v>CV$19</v>
      </c>
      <c r="CW417" s="190" t="str">
        <f t="shared" si="322"/>
        <v>CW$19</v>
      </c>
      <c r="CX417" s="190" t="str">
        <f t="shared" si="322"/>
        <v>CX$19</v>
      </c>
      <c r="CY417" s="190" t="str">
        <f t="shared" si="322"/>
        <v>CY$19</v>
      </c>
      <c r="CZ417" s="190" t="str">
        <f t="shared" si="322"/>
        <v>CZ$19</v>
      </c>
      <c r="DA417" s="190" t="str">
        <f t="shared" si="322"/>
        <v>DA$19</v>
      </c>
      <c r="DB417" s="190" t="str">
        <f t="shared" si="322"/>
        <v>DB$19</v>
      </c>
      <c r="DC417" s="190" t="str">
        <f t="shared" si="322"/>
        <v>DC$19</v>
      </c>
      <c r="DD417" s="190" t="str">
        <f t="shared" si="322"/>
        <v>DD$19</v>
      </c>
      <c r="DE417" s="190" t="str">
        <f t="shared" si="322"/>
        <v>DE$19</v>
      </c>
      <c r="DF417" s="190" t="str">
        <f t="shared" si="322"/>
        <v>DF$19</v>
      </c>
      <c r="DG417" s="190" t="str">
        <f t="shared" si="322"/>
        <v>DG$19</v>
      </c>
      <c r="DH417" s="190" t="str">
        <f t="shared" si="322"/>
        <v>DH$19</v>
      </c>
      <c r="DI417" s="190" t="str">
        <f t="shared" si="322"/>
        <v>DI$19</v>
      </c>
      <c r="DJ417" s="190" t="str">
        <f t="shared" si="322"/>
        <v>DJ$19</v>
      </c>
      <c r="DK417" s="190" t="str">
        <f t="shared" si="322"/>
        <v>DK$19</v>
      </c>
      <c r="DL417" s="190" t="str">
        <f t="shared" si="322"/>
        <v>DL$19</v>
      </c>
    </row>
    <row r="418" spans="1:116" x14ac:dyDescent="0.4">
      <c r="A418" s="48" t="s">
        <v>218</v>
      </c>
      <c r="B418" s="31" t="s">
        <v>81</v>
      </c>
      <c r="C418" s="31"/>
      <c r="D418" t="s">
        <v>944</v>
      </c>
      <c r="E418" s="8" t="str">
        <f t="shared" ref="E418:E459" si="323">ROW()&amp;" "&amp;D418</f>
        <v>418 GROWTH-PV</v>
      </c>
      <c r="F418" t="s">
        <v>327</v>
      </c>
      <c r="G418" s="70" t="s">
        <v>941</v>
      </c>
      <c r="H418" s="48"/>
      <c r="I418" s="297"/>
      <c r="J418" s="297"/>
      <c r="K418" s="48"/>
      <c r="L418" s="48"/>
      <c r="M418" s="48"/>
      <c r="N418" s="48"/>
      <c r="O418" s="48"/>
      <c r="P418" s="48"/>
      <c r="R418" s="70"/>
      <c r="S418" s="298"/>
      <c r="T418" s="298"/>
      <c r="U418" s="298"/>
      <c r="V418" s="298"/>
      <c r="W418" s="298"/>
      <c r="X418" s="298"/>
      <c r="Y418" s="298"/>
      <c r="Z418" s="298"/>
      <c r="AA418" s="298"/>
      <c r="AB418" s="298"/>
      <c r="AC418" s="298"/>
      <c r="AD418" s="298"/>
      <c r="AE418" s="298"/>
      <c r="AF418" s="298"/>
      <c r="AG418" s="298"/>
      <c r="AH418" s="298"/>
      <c r="AI418" s="298"/>
      <c r="AJ418" s="298"/>
      <c r="AK418" s="298"/>
      <c r="AL418" s="298"/>
      <c r="AM418" s="298"/>
      <c r="AN418" s="298"/>
      <c r="AO418" s="298"/>
      <c r="AP418" s="298"/>
      <c r="AQ418" s="298"/>
      <c r="AR418" s="298"/>
      <c r="AS418" s="298"/>
      <c r="AT418" s="298"/>
      <c r="AU418" s="298"/>
      <c r="AV418" s="298"/>
      <c r="AW418" s="298"/>
      <c r="AX418" s="298"/>
      <c r="AY418" s="298"/>
      <c r="AZ418" s="298"/>
      <c r="BA418" s="298"/>
      <c r="BB418" s="298"/>
      <c r="BC418" s="298"/>
      <c r="BD418" s="298"/>
      <c r="BE418" s="298"/>
      <c r="BF418" s="298"/>
      <c r="BG418" s="298"/>
      <c r="BH418" s="298"/>
      <c r="BI418" s="298"/>
      <c r="BJ418" s="298"/>
      <c r="BK418" s="298"/>
      <c r="BL418" s="298"/>
      <c r="BM418" s="298"/>
      <c r="BN418" s="298"/>
      <c r="BO418" s="298"/>
      <c r="BP418" s="298"/>
      <c r="BQ418" s="298"/>
      <c r="BR418" s="298"/>
      <c r="BS418" s="298"/>
      <c r="BT418" s="298"/>
      <c r="BU418" s="298"/>
      <c r="BV418" s="298"/>
      <c r="BW418" s="298"/>
      <c r="BX418" s="298"/>
      <c r="BY418" s="298"/>
      <c r="BZ418" s="298"/>
      <c r="CA418" s="298"/>
      <c r="CB418" s="298"/>
      <c r="CC418" s="298"/>
      <c r="CD418" s="298"/>
      <c r="CE418" s="298"/>
      <c r="CF418" s="298"/>
      <c r="CG418" s="298"/>
      <c r="CH418" s="298"/>
      <c r="CI418" s="298"/>
      <c r="CJ418" s="298"/>
      <c r="CK418" s="298"/>
      <c r="CL418" s="298"/>
      <c r="CM418" s="298"/>
      <c r="CN418" s="298"/>
      <c r="CO418" s="298"/>
      <c r="CP418" s="298"/>
      <c r="CQ418" s="298"/>
      <c r="CR418" s="298"/>
      <c r="CS418" s="298"/>
      <c r="CT418" s="298"/>
      <c r="CU418" s="298"/>
      <c r="CV418" s="298"/>
      <c r="CW418" s="298"/>
      <c r="CX418" s="298"/>
      <c r="CY418" s="298"/>
      <c r="CZ418" s="298"/>
      <c r="DA418" s="298"/>
      <c r="DB418" s="298"/>
      <c r="DC418" s="298"/>
      <c r="DD418" s="298"/>
      <c r="DE418" s="298"/>
      <c r="DF418" s="298"/>
      <c r="DG418" s="298"/>
      <c r="DH418" s="298"/>
      <c r="DI418" s="298"/>
      <c r="DJ418" s="298"/>
      <c r="DK418" s="298"/>
      <c r="DL418" s="298"/>
    </row>
    <row r="419" spans="1:116" x14ac:dyDescent="0.4">
      <c r="B419" t="str">
        <f>E419</f>
        <v>419 GROWTH-PV</v>
      </c>
      <c r="D419" t="s">
        <v>944</v>
      </c>
      <c r="E419" s="8" t="str">
        <f t="shared" si="323"/>
        <v>419 GROWTH-PV</v>
      </c>
      <c r="G419" s="129" t="s">
        <v>943</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1:116" x14ac:dyDescent="0.4">
      <c r="D420" t="s">
        <v>944</v>
      </c>
      <c r="E420" s="8" t="str">
        <f t="shared" si="323"/>
        <v>420 GROWTH-PV</v>
      </c>
      <c r="G420" s="158" t="str">
        <f>"Steady-state Revenue - "&amp;G411</f>
        <v>Steady-state Revenue - primary unit</v>
      </c>
      <c r="K420" s="18">
        <v>100</v>
      </c>
      <c r="L420" s="18">
        <v>100</v>
      </c>
      <c r="M420" s="18">
        <v>100</v>
      </c>
      <c r="N420" s="18">
        <v>100</v>
      </c>
      <c r="O420" s="18">
        <v>100</v>
      </c>
      <c r="P420" s="18">
        <v>100</v>
      </c>
      <c r="R420" s="121"/>
      <c r="S420" s="152" cm="1">
        <f t="array" ref="S420">INDEX($K:$P,ROW(),MATCH(S$3,$K$2:$P$2,0))</f>
        <v>100</v>
      </c>
      <c r="T420" s="152" cm="1">
        <f t="array" ref="T420">INDEX($K:$P,ROW(),MATCH(T$3,$K$2:$P$2,0))</f>
        <v>100</v>
      </c>
      <c r="U420" s="152" cm="1">
        <f t="array" ref="U420">INDEX($K:$P,ROW(),MATCH(U$3,$K$2:$P$2,0))</f>
        <v>100</v>
      </c>
      <c r="V420" s="152" cm="1">
        <f t="array" ref="V420">INDEX($K:$P,ROW(),MATCH(V$3,$K$2:$P$2,0))</f>
        <v>100</v>
      </c>
      <c r="W420" s="152" cm="1">
        <f t="array" ref="W420">INDEX($K:$P,ROW(),MATCH(W$3,$K$2:$P$2,0))</f>
        <v>100</v>
      </c>
      <c r="X420" s="152" cm="1">
        <f t="array" ref="X420">INDEX($K:$P,ROW(),MATCH(X$3,$K$2:$P$2,0))</f>
        <v>100</v>
      </c>
      <c r="Y420" s="152" cm="1">
        <f t="array" ref="Y420">INDEX($K:$P,ROW(),MATCH(Y$3,$K$2:$P$2,0))</f>
        <v>100</v>
      </c>
      <c r="Z420" s="152" cm="1">
        <f t="array" ref="Z420">INDEX($K:$P,ROW(),MATCH(Z$3,$K$2:$P$2,0))</f>
        <v>100</v>
      </c>
      <c r="AA420" s="152" cm="1">
        <f t="array" ref="AA420">INDEX($K:$P,ROW(),MATCH(AA$3,$K$2:$P$2,0))</f>
        <v>100</v>
      </c>
      <c r="AB420" s="152" cm="1">
        <f t="array" ref="AB420">INDEX($K:$P,ROW(),MATCH(AB$3,$K$2:$P$2,0))</f>
        <v>100</v>
      </c>
      <c r="AC420" s="152" cm="1">
        <f t="array" ref="AC420">INDEX($K:$P,ROW(),MATCH(AC$3,$K$2:$P$2,0))</f>
        <v>100</v>
      </c>
      <c r="AD420" s="152" cm="1">
        <f t="array" ref="AD420">INDEX($K:$P,ROW(),MATCH(AD$3,$K$2:$P$2,0))</f>
        <v>100</v>
      </c>
      <c r="AE420" s="152" cm="1">
        <f t="array" ref="AE420">INDEX($K:$P,ROW(),MATCH(AE$3,$K$2:$P$2,0))</f>
        <v>100</v>
      </c>
      <c r="AF420" s="152" cm="1">
        <f t="array" ref="AF420">INDEX($K:$P,ROW(),MATCH(AF$3,$K$2:$P$2,0))</f>
        <v>100</v>
      </c>
      <c r="AG420" s="152" cm="1">
        <f t="array" ref="AG420">INDEX($K:$P,ROW(),MATCH(AG$3,$K$2:$P$2,0))</f>
        <v>100</v>
      </c>
      <c r="AH420" s="152" cm="1">
        <f t="array" ref="AH420">INDEX($K:$P,ROW(),MATCH(AH$3,$K$2:$P$2,0))</f>
        <v>100</v>
      </c>
      <c r="AI420" s="152" cm="1">
        <f t="array" ref="AI420">INDEX($K:$P,ROW(),MATCH(AI$3,$K$2:$P$2,0))</f>
        <v>100</v>
      </c>
      <c r="AJ420" s="152" cm="1">
        <f t="array" ref="AJ420">INDEX($K:$P,ROW(),MATCH(AJ$3,$K$2:$P$2,0))</f>
        <v>100</v>
      </c>
      <c r="AK420" s="152" cm="1">
        <f t="array" ref="AK420">INDEX($K:$P,ROW(),MATCH(AK$3,$K$2:$P$2,0))</f>
        <v>100</v>
      </c>
      <c r="AL420" s="152" cm="1">
        <f t="array" ref="AL420">INDEX($K:$P,ROW(),MATCH(AL$3,$K$2:$P$2,0))</f>
        <v>100</v>
      </c>
      <c r="AM420" s="152" cm="1">
        <f t="array" ref="AM420">INDEX($K:$P,ROW(),MATCH(AM$3,$K$2:$P$2,0))</f>
        <v>100</v>
      </c>
      <c r="AN420" s="152" cm="1">
        <f t="array" ref="AN420">INDEX($K:$P,ROW(),MATCH(AN$3,$K$2:$P$2,0))</f>
        <v>100</v>
      </c>
      <c r="AO420" s="152" cm="1">
        <f t="array" ref="AO420">INDEX($K:$P,ROW(),MATCH(AO$3,$K$2:$P$2,0))</f>
        <v>100</v>
      </c>
      <c r="AP420" s="152" cm="1">
        <f t="array" ref="AP420">INDEX($K:$P,ROW(),MATCH(AP$3,$K$2:$P$2,0))</f>
        <v>100</v>
      </c>
      <c r="AQ420" s="152" cm="1">
        <f t="array" ref="AQ420">INDEX($K:$P,ROW(),MATCH(AQ$3,$K$2:$P$2,0))</f>
        <v>100</v>
      </c>
      <c r="AR420" s="152" cm="1">
        <f t="array" ref="AR420">INDEX($K:$P,ROW(),MATCH(AR$3,$K$2:$P$2,0))</f>
        <v>100</v>
      </c>
      <c r="AS420" s="152" cm="1">
        <f t="array" ref="AS420">INDEX($K:$P,ROW(),MATCH(AS$3,$K$2:$P$2,0))</f>
        <v>100</v>
      </c>
      <c r="AT420" s="152" cm="1">
        <f t="array" ref="AT420">INDEX($K:$P,ROW(),MATCH(AT$3,$K$2:$P$2,0))</f>
        <v>100</v>
      </c>
      <c r="AU420" s="152" cm="1">
        <f t="array" ref="AU420">INDEX($K:$P,ROW(),MATCH(AU$3,$K$2:$P$2,0))</f>
        <v>100</v>
      </c>
      <c r="AV420" s="152" cm="1">
        <f t="array" ref="AV420">INDEX($K:$P,ROW(),MATCH(AV$3,$K$2:$P$2,0))</f>
        <v>100</v>
      </c>
      <c r="AW420" s="152" cm="1">
        <f t="array" ref="AW420">INDEX($K:$P,ROW(),MATCH(AW$3,$K$2:$P$2,0))</f>
        <v>100</v>
      </c>
      <c r="AX420" s="152" cm="1">
        <f t="array" ref="AX420">INDEX($K:$P,ROW(),MATCH(AX$3,$K$2:$P$2,0))</f>
        <v>100</v>
      </c>
      <c r="AY420" s="152" cm="1">
        <f t="array" ref="AY420">INDEX($K:$P,ROW(),MATCH(AY$3,$K$2:$P$2,0))</f>
        <v>100</v>
      </c>
      <c r="AZ420" s="152" cm="1">
        <f t="array" ref="AZ420">INDEX($K:$P,ROW(),MATCH(AZ$3,$K$2:$P$2,0))</f>
        <v>100</v>
      </c>
      <c r="BA420" s="152" cm="1">
        <f t="array" ref="BA420">INDEX($K:$P,ROW(),MATCH(BA$3,$K$2:$P$2,0))</f>
        <v>100</v>
      </c>
      <c r="BB420" s="152" cm="1">
        <f t="array" ref="BB420">INDEX($K:$P,ROW(),MATCH(BB$3,$K$2:$P$2,0))</f>
        <v>100</v>
      </c>
      <c r="BC420" s="152" cm="1">
        <f t="array" ref="BC420">INDEX($K:$P,ROW(),MATCH(BC$3,$K$2:$P$2,0))</f>
        <v>100</v>
      </c>
      <c r="BD420" s="152" cm="1">
        <f t="array" ref="BD420">INDEX($K:$P,ROW(),MATCH(BD$3,$K$2:$P$2,0))</f>
        <v>100</v>
      </c>
      <c r="BE420" s="152" cm="1">
        <f t="array" ref="BE420">INDEX($K:$P,ROW(),MATCH(BE$3,$K$2:$P$2,0))</f>
        <v>100</v>
      </c>
      <c r="BF420" s="152" cm="1">
        <f t="array" ref="BF420">INDEX($K:$P,ROW(),MATCH(BF$3,$K$2:$P$2,0))</f>
        <v>100</v>
      </c>
      <c r="BG420" s="152" cm="1">
        <f t="array" ref="BG420">INDEX($K:$P,ROW(),MATCH(BG$3,$K$2:$P$2,0))</f>
        <v>100</v>
      </c>
      <c r="BH420" s="152" cm="1">
        <f t="array" ref="BH420">INDEX($K:$P,ROW(),MATCH(BH$3,$K$2:$P$2,0))</f>
        <v>100</v>
      </c>
      <c r="BI420" s="152" cm="1">
        <f t="array" ref="BI420">INDEX($K:$P,ROW(),MATCH(BI$3,$K$2:$P$2,0))</f>
        <v>100</v>
      </c>
      <c r="BJ420" s="152" cm="1">
        <f t="array" ref="BJ420">INDEX($K:$P,ROW(),MATCH(BJ$3,$K$2:$P$2,0))</f>
        <v>100</v>
      </c>
      <c r="BK420" s="152" cm="1">
        <f t="array" ref="BK420">INDEX($K:$P,ROW(),MATCH(BK$3,$K$2:$P$2,0))</f>
        <v>100</v>
      </c>
      <c r="BL420" s="152" cm="1">
        <f t="array" ref="BL420">INDEX($K:$P,ROW(),MATCH(BL$3,$K$2:$P$2,0))</f>
        <v>100</v>
      </c>
      <c r="BM420" s="152" cm="1">
        <f t="array" ref="BM420">INDEX($K:$P,ROW(),MATCH(BM$3,$K$2:$P$2,0))</f>
        <v>100</v>
      </c>
      <c r="BN420" s="152" cm="1">
        <f t="array" ref="BN420">INDEX($K:$P,ROW(),MATCH(BN$3,$K$2:$P$2,0))</f>
        <v>100</v>
      </c>
      <c r="BO420" s="152" cm="1">
        <f t="array" ref="BO420">INDEX($K:$P,ROW(),MATCH(BO$3,$K$2:$P$2,0))</f>
        <v>100</v>
      </c>
      <c r="BP420" s="152" cm="1">
        <f t="array" ref="BP420">INDEX($K:$P,ROW(),MATCH(BP$3,$K$2:$P$2,0))</f>
        <v>100</v>
      </c>
      <c r="BQ420" s="152" cm="1">
        <f t="array" ref="BQ420">INDEX($K:$P,ROW(),MATCH(BQ$3,$K$2:$P$2,0))</f>
        <v>100</v>
      </c>
      <c r="BR420" s="152" cm="1">
        <f t="array" ref="BR420">INDEX($K:$P,ROW(),MATCH(BR$3,$K$2:$P$2,0))</f>
        <v>100</v>
      </c>
      <c r="BS420" s="152" cm="1">
        <f t="array" ref="BS420">INDEX($K:$P,ROW(),MATCH(BS$3,$K$2:$P$2,0))</f>
        <v>100</v>
      </c>
      <c r="BT420" s="152" cm="1">
        <f t="array" ref="BT420">INDEX($K:$P,ROW(),MATCH(BT$3,$K$2:$P$2,0))</f>
        <v>100</v>
      </c>
      <c r="BU420" s="152" cm="1">
        <f t="array" ref="BU420">INDEX($K:$P,ROW(),MATCH(BU$3,$K$2:$P$2,0))</f>
        <v>100</v>
      </c>
      <c r="BV420" s="152" cm="1">
        <f t="array" ref="BV420">INDEX($K:$P,ROW(),MATCH(BV$3,$K$2:$P$2,0))</f>
        <v>100</v>
      </c>
      <c r="BW420" s="152" cm="1">
        <f t="array" ref="BW420">INDEX($K:$P,ROW(),MATCH(BW$3,$K$2:$P$2,0))</f>
        <v>100</v>
      </c>
      <c r="BX420" s="152" cm="1">
        <f t="array" ref="BX420">INDEX($K:$P,ROW(),MATCH(BX$3,$K$2:$P$2,0))</f>
        <v>100</v>
      </c>
      <c r="BY420" s="152" cm="1">
        <f t="array" ref="BY420">INDEX($K:$P,ROW(),MATCH(BY$3,$K$2:$P$2,0))</f>
        <v>100</v>
      </c>
      <c r="BZ420" s="152" cm="1">
        <f t="array" ref="BZ420">INDEX($K:$P,ROW(),MATCH(BZ$3,$K$2:$P$2,0))</f>
        <v>100</v>
      </c>
      <c r="CA420" s="152" cm="1">
        <f t="array" ref="CA420">INDEX($K:$P,ROW(),MATCH(CA$3,$K$2:$P$2,0))</f>
        <v>100</v>
      </c>
      <c r="CB420" s="152" cm="1">
        <f t="array" ref="CB420">INDEX($K:$P,ROW(),MATCH(CB$3,$K$2:$P$2,0))</f>
        <v>100</v>
      </c>
      <c r="CC420" s="152" cm="1">
        <f t="array" ref="CC420">INDEX($K:$P,ROW(),MATCH(CC$3,$K$2:$P$2,0))</f>
        <v>100</v>
      </c>
      <c r="CD420" s="152" cm="1">
        <f t="array" ref="CD420">INDEX($K:$P,ROW(),MATCH(CD$3,$K$2:$P$2,0))</f>
        <v>100</v>
      </c>
      <c r="CE420" s="152" cm="1">
        <f t="array" ref="CE420">INDEX($K:$P,ROW(),MATCH(CE$3,$K$2:$P$2,0))</f>
        <v>100</v>
      </c>
      <c r="CF420" s="152" cm="1">
        <f t="array" ref="CF420">INDEX($K:$P,ROW(),MATCH(CF$3,$K$2:$P$2,0))</f>
        <v>100</v>
      </c>
      <c r="CG420" s="152" cm="1">
        <f t="array" ref="CG420">INDEX($K:$P,ROW(),MATCH(CG$3,$K$2:$P$2,0))</f>
        <v>100</v>
      </c>
      <c r="CH420" s="152" cm="1">
        <f t="array" ref="CH420">INDEX($K:$P,ROW(),MATCH(CH$3,$K$2:$P$2,0))</f>
        <v>100</v>
      </c>
      <c r="CI420" s="152" cm="1">
        <f t="array" ref="CI420">INDEX($K:$P,ROW(),MATCH(CI$3,$K$2:$P$2,0))</f>
        <v>100</v>
      </c>
      <c r="CJ420" s="152" cm="1">
        <f t="array" ref="CJ420">INDEX($K:$P,ROW(),MATCH(CJ$3,$K$2:$P$2,0))</f>
        <v>100</v>
      </c>
      <c r="CK420" s="152" cm="1">
        <f t="array" ref="CK420">INDEX($K:$P,ROW(),MATCH(CK$3,$K$2:$P$2,0))</f>
        <v>100</v>
      </c>
      <c r="CL420" s="152" cm="1">
        <f t="array" ref="CL420">INDEX($K:$P,ROW(),MATCH(CL$3,$K$2:$P$2,0))</f>
        <v>100</v>
      </c>
      <c r="CN420" s="60"/>
      <c r="CO420" s="152" t="e" cm="1">
        <f t="array" ref="CO420">INDEX($K:$P,ROW(),MATCH(CO$3,$K$2:$P$2,0))</f>
        <v>#N/A</v>
      </c>
      <c r="CP420" s="152" t="e" cm="1">
        <f t="array" ref="CP420">INDEX($K:$P,ROW(),MATCH(CP$3,$K$2:$P$2,0))</f>
        <v>#N/A</v>
      </c>
      <c r="CQ420" s="152" t="e" cm="1">
        <f t="array" ref="CQ420">INDEX($K:$P,ROW(),MATCH(CQ$3,$K$2:$P$2,0))</f>
        <v>#N/A</v>
      </c>
      <c r="CR420" s="152" t="e" cm="1">
        <f t="array" ref="CR420">INDEX($K:$P,ROW(),MATCH(CR$3,$K$2:$P$2,0))</f>
        <v>#N/A</v>
      </c>
      <c r="CS420" s="152" t="e" cm="1">
        <f t="array" ref="CS420">INDEX($K:$P,ROW(),MATCH(CS$3,$K$2:$P$2,0))</f>
        <v>#N/A</v>
      </c>
      <c r="CT420" s="152" t="e" cm="1">
        <f t="array" ref="CT420">INDEX($K:$P,ROW(),MATCH(CT$3,$K$2:$P$2,0))</f>
        <v>#N/A</v>
      </c>
      <c r="CU420" s="152" t="e" cm="1">
        <f t="array" ref="CU420">INDEX($K:$P,ROW(),MATCH(CU$3,$K$2:$P$2,0))</f>
        <v>#N/A</v>
      </c>
      <c r="CV420" s="152" t="e" cm="1">
        <f t="array" ref="CV420">INDEX($K:$P,ROW(),MATCH(CV$3,$K$2:$P$2,0))</f>
        <v>#N/A</v>
      </c>
      <c r="CW420" s="152" t="e" cm="1">
        <f t="array" ref="CW420">INDEX($K:$P,ROW(),MATCH(CW$3,$K$2:$P$2,0))</f>
        <v>#N/A</v>
      </c>
      <c r="CX420" s="152" t="e" cm="1">
        <f t="array" ref="CX420">INDEX($K:$P,ROW(),MATCH(CX$3,$K$2:$P$2,0))</f>
        <v>#N/A</v>
      </c>
      <c r="CY420" s="152" t="e" cm="1">
        <f t="array" ref="CY420">INDEX($K:$P,ROW(),MATCH(CY$3,$K$2:$P$2,0))</f>
        <v>#N/A</v>
      </c>
      <c r="CZ420" s="152" t="e" cm="1">
        <f t="array" ref="CZ420">INDEX($K:$P,ROW(),MATCH(CZ$3,$K$2:$P$2,0))</f>
        <v>#N/A</v>
      </c>
      <c r="DA420" s="152" t="e" cm="1">
        <f t="array" ref="DA420">INDEX($K:$P,ROW(),MATCH(DA$3,$K$2:$P$2,0))</f>
        <v>#N/A</v>
      </c>
      <c r="DB420" s="152" t="e" cm="1">
        <f t="array" ref="DB420">INDEX($K:$P,ROW(),MATCH(DB$3,$K$2:$P$2,0))</f>
        <v>#N/A</v>
      </c>
      <c r="DC420" s="152" t="e" cm="1">
        <f t="array" ref="DC420">INDEX($K:$P,ROW(),MATCH(DC$3,$K$2:$P$2,0))</f>
        <v>#N/A</v>
      </c>
      <c r="DD420" s="152" t="e" cm="1">
        <f t="array" ref="DD420">INDEX($K:$P,ROW(),MATCH(DD$3,$K$2:$P$2,0))</f>
        <v>#N/A</v>
      </c>
      <c r="DE420" s="152" t="e" cm="1">
        <f t="array" ref="DE420">INDEX($K:$P,ROW(),MATCH(DE$3,$K$2:$P$2,0))</f>
        <v>#N/A</v>
      </c>
      <c r="DF420" s="152" t="e" cm="1">
        <f t="array" ref="DF420">INDEX($K:$P,ROW(),MATCH(DF$3,$K$2:$P$2,0))</f>
        <v>#N/A</v>
      </c>
      <c r="DG420" s="152" t="e" cm="1">
        <f t="array" ref="DG420">INDEX($K:$P,ROW(),MATCH(DG$3,$K$2:$P$2,0))</f>
        <v>#N/A</v>
      </c>
      <c r="DH420" s="152" t="e" cm="1">
        <f t="array" ref="DH420">INDEX($K:$P,ROW(),MATCH(DH$3,$K$2:$P$2,0))</f>
        <v>#N/A</v>
      </c>
      <c r="DI420" s="152" t="e" cm="1">
        <f t="array" ref="DI420">INDEX($K:$P,ROW(),MATCH(DI$3,$K$2:$P$2,0))</f>
        <v>#N/A</v>
      </c>
      <c r="DJ420" s="152" t="e" cm="1">
        <f t="array" ref="DJ420">INDEX($K:$P,ROW(),MATCH(DJ$3,$K$2:$P$2,0))</f>
        <v>#N/A</v>
      </c>
      <c r="DK420" s="152" t="e" cm="1">
        <f t="array" ref="DK420">INDEX($K:$P,ROW(),MATCH(DK$3,$K$2:$P$2,0))</f>
        <v>#N/A</v>
      </c>
      <c r="DL420" s="152" t="e" cm="1">
        <f t="array" ref="DL420">INDEX($K:$P,ROW(),MATCH(DL$3,$K$2:$P$2,0))</f>
        <v>#N/A</v>
      </c>
    </row>
    <row r="421" spans="1:116" x14ac:dyDescent="0.4">
      <c r="A421" s="31"/>
      <c r="B421" s="31"/>
      <c r="C421" s="31"/>
      <c r="D421" t="s">
        <v>944</v>
      </c>
      <c r="E421" s="8" t="str">
        <f t="shared" si="323"/>
        <v>421 GROWTH-PV</v>
      </c>
      <c r="G421" s="67"/>
      <c r="H421" s="31"/>
      <c r="I421" s="73"/>
      <c r="J421" s="73"/>
      <c r="K421" s="31"/>
      <c r="L421" s="31"/>
      <c r="M421" s="31"/>
      <c r="N421" s="31"/>
      <c r="O421" s="31"/>
      <c r="P421" s="31"/>
      <c r="R421" s="67"/>
      <c r="S421" s="156"/>
      <c r="T421" s="156"/>
      <c r="U421" s="156"/>
      <c r="V421" s="156"/>
      <c r="W421" s="156"/>
      <c r="X421" s="156"/>
      <c r="Y421" s="156"/>
      <c r="Z421" s="156"/>
      <c r="AA421" s="156"/>
      <c r="AB421" s="156"/>
      <c r="AC421" s="156"/>
      <c r="AD421" s="156"/>
      <c r="AE421" s="156"/>
      <c r="AF421" s="156"/>
      <c r="AG421" s="156"/>
      <c r="AH421" s="156"/>
      <c r="AI421" s="156"/>
      <c r="AJ421" s="156"/>
      <c r="AK421" s="156"/>
      <c r="AL421" s="156"/>
      <c r="AM421" s="156"/>
      <c r="AN421" s="156"/>
      <c r="AO421" s="156"/>
      <c r="AP421" s="156"/>
      <c r="AQ421" s="156"/>
      <c r="AR421" s="156"/>
      <c r="AS421" s="156"/>
      <c r="AT421" s="156"/>
      <c r="AU421" s="156"/>
      <c r="AV421" s="156"/>
      <c r="AW421" s="156"/>
      <c r="AX421" s="156"/>
      <c r="AY421" s="156"/>
      <c r="AZ421" s="156"/>
      <c r="BA421" s="156"/>
      <c r="BB421" s="156"/>
      <c r="BC421" s="156"/>
      <c r="BD421" s="156"/>
      <c r="BE421" s="156"/>
      <c r="BF421" s="156"/>
      <c r="BG421" s="156"/>
      <c r="BH421" s="156"/>
      <c r="BI421" s="156"/>
      <c r="BJ421" s="156"/>
      <c r="BK421" s="156"/>
      <c r="BL421" s="156"/>
      <c r="BM421" s="156"/>
      <c r="BN421" s="156"/>
      <c r="BO421" s="156"/>
      <c r="BP421" s="156"/>
      <c r="BQ421" s="156"/>
      <c r="BR421" s="156"/>
      <c r="BS421" s="156"/>
      <c r="BT421" s="156"/>
      <c r="BU421" s="156"/>
      <c r="BV421" s="156"/>
      <c r="BW421" s="156"/>
      <c r="BX421" s="156"/>
      <c r="BY421" s="156"/>
      <c r="BZ421" s="156"/>
      <c r="CA421" s="156"/>
      <c r="CB421" s="156"/>
      <c r="CC421" s="156"/>
      <c r="CD421" s="156"/>
      <c r="CE421" s="156"/>
      <c r="CF421" s="156"/>
      <c r="CG421" s="156"/>
      <c r="CH421" s="156"/>
      <c r="CI421" s="156"/>
      <c r="CJ421" s="156"/>
      <c r="CK421" s="156"/>
      <c r="CL421" s="156"/>
      <c r="CM421" s="156"/>
      <c r="CN421" s="156"/>
      <c r="CO421" s="156"/>
      <c r="CP421" s="156"/>
      <c r="CQ421" s="156"/>
      <c r="CR421" s="156"/>
      <c r="CS421" s="156"/>
      <c r="CT421" s="156"/>
      <c r="CU421" s="156"/>
      <c r="CV421" s="156"/>
      <c r="CW421" s="156"/>
      <c r="CX421" s="156"/>
      <c r="CY421" s="156"/>
      <c r="CZ421" s="156"/>
      <c r="DA421" s="156"/>
      <c r="DB421" s="156"/>
      <c r="DC421" s="156"/>
      <c r="DD421" s="156"/>
      <c r="DE421" s="156"/>
      <c r="DF421" s="156"/>
      <c r="DG421" s="156"/>
      <c r="DH421" s="156"/>
      <c r="DI421" s="156"/>
      <c r="DJ421" s="156"/>
      <c r="DK421" s="156"/>
      <c r="DL421" s="156"/>
    </row>
    <row r="422" spans="1:116" x14ac:dyDescent="0.4">
      <c r="A422" s="31"/>
      <c r="B422" s="31"/>
      <c r="C422" s="31"/>
      <c r="D422" t="s">
        <v>944</v>
      </c>
      <c r="E422" s="8" t="str">
        <f t="shared" si="323"/>
        <v>422 GROWTH-PV</v>
      </c>
      <c r="G422" s="95" t="str">
        <f>"# of "&amp;G411&amp;" by age - months:"</f>
        <v># of primary unit by age - months:</v>
      </c>
      <c r="H422" s="12" t="s">
        <v>942</v>
      </c>
      <c r="I422" s="73"/>
      <c r="J422" s="73"/>
      <c r="K422" s="31"/>
      <c r="L422" s="31"/>
      <c r="M422" s="31"/>
      <c r="N422" s="31"/>
      <c r="O422" s="31"/>
      <c r="P422" s="31"/>
      <c r="R422" s="67"/>
      <c r="S422" s="156"/>
      <c r="T422" s="156"/>
      <c r="U422" s="156"/>
      <c r="V422" s="156"/>
      <c r="W422" s="156"/>
      <c r="X422" s="156"/>
      <c r="Y422" s="156"/>
      <c r="Z422" s="156"/>
      <c r="AA422" s="156"/>
      <c r="AB422" s="156"/>
      <c r="AC422" s="156"/>
      <c r="AD422" s="156"/>
      <c r="AE422" s="156"/>
      <c r="AF422" s="156"/>
      <c r="AG422" s="156"/>
      <c r="AH422" s="156"/>
      <c r="AI422" s="156"/>
      <c r="AJ422" s="156"/>
      <c r="AK422" s="156"/>
      <c r="AL422" s="156"/>
      <c r="AM422" s="156"/>
      <c r="AN422" s="156"/>
      <c r="AO422" s="156"/>
      <c r="AP422" s="156"/>
      <c r="AQ422" s="156"/>
      <c r="AR422" s="156"/>
      <c r="AS422" s="156"/>
      <c r="AT422" s="156"/>
      <c r="AU422" s="156"/>
      <c r="AV422" s="156"/>
      <c r="AW422" s="156"/>
      <c r="AX422" s="156"/>
      <c r="AY422" s="156"/>
      <c r="AZ422" s="156"/>
      <c r="BA422" s="156"/>
      <c r="BB422" s="156"/>
      <c r="BC422" s="156"/>
      <c r="BD422" s="156"/>
      <c r="BE422" s="156"/>
      <c r="BF422" s="156"/>
      <c r="BG422" s="156"/>
      <c r="BH422" s="156"/>
      <c r="BI422" s="156"/>
      <c r="BJ422" s="156"/>
      <c r="BK422" s="156"/>
      <c r="BL422" s="156"/>
      <c r="BM422" s="156"/>
      <c r="BN422" s="156"/>
      <c r="BO422" s="156"/>
      <c r="BP422" s="156"/>
      <c r="BQ422" s="156"/>
      <c r="BR422" s="156"/>
      <c r="BS422" s="156"/>
      <c r="BT422" s="156"/>
      <c r="BU422" s="156"/>
      <c r="BV422" s="156"/>
      <c r="BW422" s="156"/>
      <c r="BX422" s="156"/>
      <c r="BY422" s="156"/>
      <c r="BZ422" s="156"/>
      <c r="CA422" s="156"/>
      <c r="CB422" s="156"/>
      <c r="CC422" s="156"/>
      <c r="CD422" s="156"/>
      <c r="CE422" s="156"/>
      <c r="CF422" s="156"/>
      <c r="CG422" s="156"/>
      <c r="CH422" s="156"/>
      <c r="CI422" s="156"/>
      <c r="CJ422" s="156"/>
      <c r="CK422" s="156"/>
      <c r="CL422" s="156"/>
      <c r="CM422" s="156"/>
      <c r="CN422" s="156"/>
      <c r="CO422" s="156"/>
      <c r="CP422" s="156"/>
      <c r="CQ422" s="156"/>
      <c r="CR422" s="156"/>
      <c r="CS422" s="156"/>
      <c r="CT422" s="156"/>
      <c r="CU422" s="156"/>
      <c r="CV422" s="156"/>
      <c r="CW422" s="156"/>
      <c r="CX422" s="156"/>
      <c r="CY422" s="156"/>
      <c r="CZ422" s="156"/>
      <c r="DA422" s="156"/>
      <c r="DB422" s="156"/>
      <c r="DC422" s="156"/>
      <c r="DD422" s="156"/>
      <c r="DE422" s="156"/>
      <c r="DF422" s="156"/>
      <c r="DG422" s="156"/>
      <c r="DH422" s="156"/>
      <c r="DI422" s="156"/>
      <c r="DJ422" s="156"/>
      <c r="DK422" s="156"/>
      <c r="DL422" s="156"/>
    </row>
    <row r="423" spans="1:116" outlineLevel="2" x14ac:dyDescent="0.4">
      <c r="A423" s="31"/>
      <c r="B423" s="31"/>
      <c r="C423" s="31"/>
      <c r="D423" t="s">
        <v>944</v>
      </c>
      <c r="E423" s="8" t="str">
        <f t="shared" si="323"/>
        <v>423 GROWTH-PV</v>
      </c>
      <c r="G423" s="464">
        <v>1</v>
      </c>
      <c r="H423" s="16">
        <v>0.04</v>
      </c>
      <c r="I423" s="73"/>
      <c r="J423" s="73"/>
      <c r="K423" s="15">
        <f t="shared" ref="K423:P432" ca="1" si="324">SUMIF($4:$4,K$2,423:423)</f>
        <v>5000</v>
      </c>
      <c r="L423" s="15">
        <f t="shared" ca="1" si="324"/>
        <v>5000</v>
      </c>
      <c r="M423" s="15">
        <f t="shared" ca="1" si="324"/>
        <v>5000</v>
      </c>
      <c r="N423" s="15">
        <f t="shared" ca="1" si="324"/>
        <v>5000</v>
      </c>
      <c r="O423" s="15">
        <f t="shared" ca="1" si="324"/>
        <v>5000</v>
      </c>
      <c r="P423" s="15">
        <f t="shared" ca="1" si="324"/>
        <v>5000</v>
      </c>
      <c r="R423" s="67"/>
      <c r="S423" s="76" cm="1">
        <f t="array" aca="1" ref="S423" ca="1">+INDIRECT(S413)</f>
        <v>5000</v>
      </c>
      <c r="T423" s="76" cm="1">
        <f t="array" aca="1" ref="T423" ca="1">+INDIRECT(T413)</f>
        <v>5000</v>
      </c>
      <c r="U423" s="76" cm="1">
        <f t="array" aca="1" ref="U423" ca="1">+INDIRECT(U413)</f>
        <v>5000</v>
      </c>
      <c r="V423" s="76" cm="1">
        <f t="array" aca="1" ref="V423" ca="1">+INDIRECT(V413)</f>
        <v>5000</v>
      </c>
      <c r="W423" s="76" cm="1">
        <f t="array" aca="1" ref="W423" ca="1">+INDIRECT(W413)</f>
        <v>5000</v>
      </c>
      <c r="X423" s="76" cm="1">
        <f t="array" aca="1" ref="X423" ca="1">+INDIRECT(X413)</f>
        <v>5000</v>
      </c>
      <c r="Y423" s="76" cm="1">
        <f t="array" aca="1" ref="Y423" ca="1">+INDIRECT(Y413)</f>
        <v>5000</v>
      </c>
      <c r="Z423" s="76" cm="1">
        <f t="array" aca="1" ref="Z423" ca="1">+INDIRECT(Z413)</f>
        <v>5000</v>
      </c>
      <c r="AA423" s="76" cm="1">
        <f t="array" aca="1" ref="AA423" ca="1">+INDIRECT(AA413)</f>
        <v>5000</v>
      </c>
      <c r="AB423" s="76" cm="1">
        <f t="array" aca="1" ref="AB423" ca="1">+INDIRECT(AB413)</f>
        <v>5000</v>
      </c>
      <c r="AC423" s="76" cm="1">
        <f t="array" aca="1" ref="AC423" ca="1">+INDIRECT(AC413)</f>
        <v>5000</v>
      </c>
      <c r="AD423" s="76" cm="1">
        <f t="array" aca="1" ref="AD423" ca="1">+INDIRECT(AD413)</f>
        <v>5000</v>
      </c>
      <c r="AE423" s="76" cm="1">
        <f t="array" aca="1" ref="AE423" ca="1">+INDIRECT(AE413)</f>
        <v>5000</v>
      </c>
      <c r="AF423" s="76" cm="1">
        <f t="array" aca="1" ref="AF423" ca="1">+INDIRECT(AF413)</f>
        <v>5000</v>
      </c>
      <c r="AG423" s="76" cm="1">
        <f t="array" aca="1" ref="AG423" ca="1">+INDIRECT(AG413)</f>
        <v>5000</v>
      </c>
      <c r="AH423" s="76" cm="1">
        <f t="array" aca="1" ref="AH423" ca="1">+INDIRECT(AH413)</f>
        <v>5000</v>
      </c>
      <c r="AI423" s="76" cm="1">
        <f t="array" aca="1" ref="AI423" ca="1">+INDIRECT(AI413)</f>
        <v>5000</v>
      </c>
      <c r="AJ423" s="76" cm="1">
        <f t="array" aca="1" ref="AJ423" ca="1">+INDIRECT(AJ413)</f>
        <v>5000</v>
      </c>
      <c r="AK423" s="76" cm="1">
        <f t="array" aca="1" ref="AK423" ca="1">+INDIRECT(AK413)</f>
        <v>5000</v>
      </c>
      <c r="AL423" s="76" cm="1">
        <f t="array" aca="1" ref="AL423" ca="1">+INDIRECT(AL413)</f>
        <v>5000</v>
      </c>
      <c r="AM423" s="76" cm="1">
        <f t="array" aca="1" ref="AM423" ca="1">+INDIRECT(AM413)</f>
        <v>5000</v>
      </c>
      <c r="AN423" s="76" cm="1">
        <f t="array" aca="1" ref="AN423" ca="1">+INDIRECT(AN413)</f>
        <v>5000</v>
      </c>
      <c r="AO423" s="76" cm="1">
        <f t="array" aca="1" ref="AO423" ca="1">+INDIRECT(AO413)</f>
        <v>5000</v>
      </c>
      <c r="AP423" s="76" cm="1">
        <f t="array" aca="1" ref="AP423" ca="1">+INDIRECT(AP413)</f>
        <v>5000</v>
      </c>
      <c r="AQ423" s="76" cm="1">
        <f t="array" aca="1" ref="AQ423" ca="1">+INDIRECT(AQ413)</f>
        <v>5000</v>
      </c>
      <c r="AR423" s="76" cm="1">
        <f t="array" aca="1" ref="AR423" ca="1">+INDIRECT(AR413)</f>
        <v>5000</v>
      </c>
      <c r="AS423" s="76" cm="1">
        <f t="array" aca="1" ref="AS423" ca="1">+INDIRECT(AS413)</f>
        <v>5000</v>
      </c>
      <c r="AT423" s="76" cm="1">
        <f t="array" aca="1" ref="AT423" ca="1">+INDIRECT(AT413)</f>
        <v>5000</v>
      </c>
      <c r="AU423" s="76" cm="1">
        <f t="array" aca="1" ref="AU423" ca="1">+INDIRECT(AU413)</f>
        <v>5000</v>
      </c>
      <c r="AV423" s="76" cm="1">
        <f t="array" aca="1" ref="AV423" ca="1">+INDIRECT(AV413)</f>
        <v>5000</v>
      </c>
      <c r="AW423" s="76" cm="1">
        <f t="array" aca="1" ref="AW423" ca="1">+INDIRECT(AW413)</f>
        <v>5000</v>
      </c>
      <c r="AX423" s="76" cm="1">
        <f t="array" aca="1" ref="AX423" ca="1">+INDIRECT(AX413)</f>
        <v>5000</v>
      </c>
      <c r="AY423" s="76" cm="1">
        <f t="array" aca="1" ref="AY423" ca="1">+INDIRECT(AY413)</f>
        <v>5000</v>
      </c>
      <c r="AZ423" s="76" cm="1">
        <f t="array" aca="1" ref="AZ423" ca="1">+INDIRECT(AZ413)</f>
        <v>5000</v>
      </c>
      <c r="BA423" s="76" cm="1">
        <f t="array" aca="1" ref="BA423" ca="1">+INDIRECT(BA413)</f>
        <v>5000</v>
      </c>
      <c r="BB423" s="76" cm="1">
        <f t="array" aca="1" ref="BB423" ca="1">+INDIRECT(BB413)</f>
        <v>5000</v>
      </c>
      <c r="BC423" s="76" cm="1">
        <f t="array" aca="1" ref="BC423" ca="1">+INDIRECT(BC413)</f>
        <v>5000</v>
      </c>
      <c r="BD423" s="76" cm="1">
        <f t="array" aca="1" ref="BD423" ca="1">+INDIRECT(BD413)</f>
        <v>5000</v>
      </c>
      <c r="BE423" s="76" cm="1">
        <f t="array" aca="1" ref="BE423" ca="1">+INDIRECT(BE413)</f>
        <v>5000</v>
      </c>
      <c r="BF423" s="76" cm="1">
        <f t="array" aca="1" ref="BF423" ca="1">+INDIRECT(BF413)</f>
        <v>5000</v>
      </c>
      <c r="BG423" s="76" cm="1">
        <f t="array" aca="1" ref="BG423" ca="1">+INDIRECT(BG413)</f>
        <v>5000</v>
      </c>
      <c r="BH423" s="76" cm="1">
        <f t="array" aca="1" ref="BH423" ca="1">+INDIRECT(BH413)</f>
        <v>5000</v>
      </c>
      <c r="BI423" s="76" cm="1">
        <f t="array" aca="1" ref="BI423" ca="1">+INDIRECT(BI413)</f>
        <v>5000</v>
      </c>
      <c r="BJ423" s="76" cm="1">
        <f t="array" aca="1" ref="BJ423" ca="1">+INDIRECT(BJ413)</f>
        <v>5000</v>
      </c>
      <c r="BK423" s="76" cm="1">
        <f t="array" aca="1" ref="BK423" ca="1">+INDIRECT(BK413)</f>
        <v>5000</v>
      </c>
      <c r="BL423" s="76" cm="1">
        <f t="array" aca="1" ref="BL423" ca="1">+INDIRECT(BL413)</f>
        <v>5000</v>
      </c>
      <c r="BM423" s="76" cm="1">
        <f t="array" aca="1" ref="BM423" ca="1">+INDIRECT(BM413)</f>
        <v>5000</v>
      </c>
      <c r="BN423" s="76" cm="1">
        <f t="array" aca="1" ref="BN423" ca="1">+INDIRECT(BN413)</f>
        <v>5000</v>
      </c>
      <c r="BO423" s="76" cm="1">
        <f t="array" aca="1" ref="BO423" ca="1">+INDIRECT(BO413)</f>
        <v>5000</v>
      </c>
      <c r="BP423" s="76" cm="1">
        <f t="array" aca="1" ref="BP423" ca="1">+INDIRECT(BP413)</f>
        <v>5000</v>
      </c>
      <c r="BQ423" s="76" cm="1">
        <f t="array" aca="1" ref="BQ423" ca="1">+INDIRECT(BQ413)</f>
        <v>5000</v>
      </c>
      <c r="BR423" s="76" cm="1">
        <f t="array" aca="1" ref="BR423" ca="1">+INDIRECT(BR413)</f>
        <v>5000</v>
      </c>
      <c r="BS423" s="76" cm="1">
        <f t="array" aca="1" ref="BS423" ca="1">+INDIRECT(BS413)</f>
        <v>5000</v>
      </c>
      <c r="BT423" s="76" cm="1">
        <f t="array" aca="1" ref="BT423" ca="1">+INDIRECT(BT413)</f>
        <v>5000</v>
      </c>
      <c r="BU423" s="76" cm="1">
        <f t="array" aca="1" ref="BU423" ca="1">+INDIRECT(BU413)</f>
        <v>5000</v>
      </c>
      <c r="BV423" s="76" cm="1">
        <f t="array" aca="1" ref="BV423" ca="1">+INDIRECT(BV413)</f>
        <v>5000</v>
      </c>
      <c r="BW423" s="76" cm="1">
        <f t="array" aca="1" ref="BW423" ca="1">+INDIRECT(BW413)</f>
        <v>5000</v>
      </c>
      <c r="BX423" s="76" cm="1">
        <f t="array" aca="1" ref="BX423" ca="1">+INDIRECT(BX413)</f>
        <v>5000</v>
      </c>
      <c r="BY423" s="76" cm="1">
        <f t="array" aca="1" ref="BY423" ca="1">+INDIRECT(BY413)</f>
        <v>5000</v>
      </c>
      <c r="BZ423" s="76" cm="1">
        <f t="array" aca="1" ref="BZ423" ca="1">+INDIRECT(BZ413)</f>
        <v>5000</v>
      </c>
      <c r="CA423" s="76" cm="1">
        <f t="array" aca="1" ref="CA423" ca="1">+INDIRECT(CA413)</f>
        <v>5000</v>
      </c>
      <c r="CB423" s="76" cm="1">
        <f t="array" aca="1" ref="CB423" ca="1">+INDIRECT(CB413)</f>
        <v>5000</v>
      </c>
      <c r="CC423" s="76" cm="1">
        <f t="array" aca="1" ref="CC423" ca="1">+INDIRECT(CC413)</f>
        <v>5000</v>
      </c>
      <c r="CD423" s="76" cm="1">
        <f t="array" aca="1" ref="CD423" ca="1">+INDIRECT(CD413)</f>
        <v>5000</v>
      </c>
      <c r="CE423" s="76" cm="1">
        <f t="array" aca="1" ref="CE423" ca="1">+INDIRECT(CE413)</f>
        <v>5000</v>
      </c>
      <c r="CF423" s="76" cm="1">
        <f t="array" aca="1" ref="CF423" ca="1">+INDIRECT(CF413)</f>
        <v>5000</v>
      </c>
      <c r="CG423" s="76" cm="1">
        <f t="array" aca="1" ref="CG423" ca="1">+INDIRECT(CG413)</f>
        <v>5000</v>
      </c>
      <c r="CH423" s="76" cm="1">
        <f t="array" aca="1" ref="CH423" ca="1">+INDIRECT(CH413)</f>
        <v>5000</v>
      </c>
      <c r="CI423" s="76" cm="1">
        <f t="array" aca="1" ref="CI423" ca="1">+INDIRECT(CI413)</f>
        <v>5000</v>
      </c>
      <c r="CJ423" s="76" cm="1">
        <f t="array" aca="1" ref="CJ423" ca="1">+INDIRECT(CJ413)</f>
        <v>5000</v>
      </c>
      <c r="CK423" s="76" cm="1">
        <f t="array" aca="1" ref="CK423" ca="1">+INDIRECT(CK413)</f>
        <v>5000</v>
      </c>
      <c r="CL423" s="76" cm="1">
        <f t="array" aca="1" ref="CL423" ca="1">+INDIRECT(CL413)</f>
        <v>5000</v>
      </c>
      <c r="CM423" s="76" t="e" cm="1">
        <f t="array" aca="1" ref="CM423" ca="1">+INDIRECT(CM413)</f>
        <v>#REF!</v>
      </c>
      <c r="CN423" s="76" t="e" cm="1">
        <f t="array" aca="1" ref="CN423" ca="1">+INDIRECT(CN413)</f>
        <v>#REF!</v>
      </c>
      <c r="CO423" s="76" cm="1">
        <f t="array" aca="1" ref="CO423" ca="1">+INDIRECT(CO413)</f>
        <v>5000</v>
      </c>
      <c r="CP423" s="76" cm="1">
        <f t="array" aca="1" ref="CP423" ca="1">+INDIRECT(CP413)</f>
        <v>5000</v>
      </c>
      <c r="CQ423" s="76" cm="1">
        <f t="array" aca="1" ref="CQ423" ca="1">+INDIRECT(CQ413)</f>
        <v>5000</v>
      </c>
      <c r="CR423" s="76" cm="1">
        <f t="array" aca="1" ref="CR423" ca="1">+INDIRECT(CR413)</f>
        <v>5000</v>
      </c>
      <c r="CS423" s="76" cm="1">
        <f t="array" aca="1" ref="CS423" ca="1">+INDIRECT(CS413)</f>
        <v>5000</v>
      </c>
      <c r="CT423" s="76" cm="1">
        <f t="array" aca="1" ref="CT423" ca="1">+INDIRECT(CT413)</f>
        <v>5000</v>
      </c>
      <c r="CU423" s="76" cm="1">
        <f t="array" aca="1" ref="CU423" ca="1">+INDIRECT(CU413)</f>
        <v>5000</v>
      </c>
      <c r="CV423" s="76" cm="1">
        <f t="array" aca="1" ref="CV423" ca="1">+INDIRECT(CV413)</f>
        <v>5000</v>
      </c>
      <c r="CW423" s="76" cm="1">
        <f t="array" aca="1" ref="CW423" ca="1">+INDIRECT(CW413)</f>
        <v>5000</v>
      </c>
      <c r="CX423" s="76" cm="1">
        <f t="array" aca="1" ref="CX423" ca="1">+INDIRECT(CX413)</f>
        <v>5000</v>
      </c>
      <c r="CY423" s="76" cm="1">
        <f t="array" aca="1" ref="CY423" ca="1">+INDIRECT(CY413)</f>
        <v>5000</v>
      </c>
      <c r="CZ423" s="76" cm="1">
        <f t="array" aca="1" ref="CZ423" ca="1">+INDIRECT(CZ413)</f>
        <v>5000</v>
      </c>
      <c r="DA423" s="76" cm="1">
        <f t="array" aca="1" ref="DA423" ca="1">+INDIRECT(DA413)</f>
        <v>5000</v>
      </c>
      <c r="DB423" s="76" cm="1">
        <f t="array" aca="1" ref="DB423" ca="1">+INDIRECT(DB413)</f>
        <v>5000</v>
      </c>
      <c r="DC423" s="76" cm="1">
        <f t="array" aca="1" ref="DC423" ca="1">+INDIRECT(DC413)</f>
        <v>5000</v>
      </c>
      <c r="DD423" s="76" cm="1">
        <f t="array" aca="1" ref="DD423" ca="1">+INDIRECT(DD413)</f>
        <v>5000</v>
      </c>
      <c r="DE423" s="76" cm="1">
        <f t="array" aca="1" ref="DE423" ca="1">+INDIRECT(DE413)</f>
        <v>5000</v>
      </c>
      <c r="DF423" s="76" cm="1">
        <f t="array" aca="1" ref="DF423" ca="1">+INDIRECT(DF413)</f>
        <v>5000</v>
      </c>
      <c r="DG423" s="76" cm="1">
        <f t="array" aca="1" ref="DG423" ca="1">+INDIRECT(DG413)</f>
        <v>5000</v>
      </c>
      <c r="DH423" s="76" cm="1">
        <f t="array" aca="1" ref="DH423" ca="1">+INDIRECT(DH413)</f>
        <v>5000</v>
      </c>
      <c r="DI423" s="76" cm="1">
        <f t="array" aca="1" ref="DI423" ca="1">+INDIRECT(DI413)</f>
        <v>5000</v>
      </c>
      <c r="DJ423" s="76" cm="1">
        <f t="array" aca="1" ref="DJ423" ca="1">+INDIRECT(DJ413)</f>
        <v>5000</v>
      </c>
      <c r="DK423" s="76" cm="1">
        <f t="array" aca="1" ref="DK423" ca="1">+INDIRECT(DK413)</f>
        <v>5000</v>
      </c>
      <c r="DL423" s="76" cm="1">
        <f t="array" aca="1" ref="DL423" ca="1">+INDIRECT(DL413)</f>
        <v>5000</v>
      </c>
    </row>
    <row r="424" spans="1:116" outlineLevel="2" x14ac:dyDescent="0.4">
      <c r="A424" s="31"/>
      <c r="B424" s="31"/>
      <c r="C424" s="31"/>
      <c r="D424" t="s">
        <v>944</v>
      </c>
      <c r="E424" s="8" t="str">
        <f t="shared" si="323"/>
        <v>424 GROWTH-PV</v>
      </c>
      <c r="G424" s="464">
        <f t="shared" ref="G424:G446" si="325">+G423+1</f>
        <v>2</v>
      </c>
      <c r="H424" s="16">
        <f t="shared" ref="H424:H447" si="326">H423+1/25</f>
        <v>0.08</v>
      </c>
      <c r="I424" s="73"/>
      <c r="J424" s="73"/>
      <c r="K424" s="15">
        <f t="shared" ca="1" si="324"/>
        <v>5000</v>
      </c>
      <c r="L424" s="15">
        <f t="shared" ca="1" si="324"/>
        <v>5000</v>
      </c>
      <c r="M424" s="15">
        <f t="shared" ca="1" si="324"/>
        <v>5000</v>
      </c>
      <c r="N424" s="15">
        <f t="shared" ca="1" si="324"/>
        <v>5000</v>
      </c>
      <c r="O424" s="15">
        <f t="shared" ca="1" si="324"/>
        <v>5000</v>
      </c>
      <c r="P424" s="15">
        <f t="shared" ca="1" si="324"/>
        <v>5000</v>
      </c>
      <c r="R424" s="67"/>
      <c r="S424" s="76">
        <f t="shared" ref="S424:AB433" si="327">+R423</f>
        <v>0</v>
      </c>
      <c r="T424" s="76">
        <f t="shared" ca="1" si="327"/>
        <v>5000</v>
      </c>
      <c r="U424" s="76">
        <f t="shared" ca="1" si="327"/>
        <v>5000</v>
      </c>
      <c r="V424" s="76">
        <f t="shared" ca="1" si="327"/>
        <v>5000</v>
      </c>
      <c r="W424" s="76">
        <f t="shared" ca="1" si="327"/>
        <v>5000</v>
      </c>
      <c r="X424" s="76">
        <f t="shared" ca="1" si="327"/>
        <v>5000</v>
      </c>
      <c r="Y424" s="76">
        <f t="shared" ca="1" si="327"/>
        <v>5000</v>
      </c>
      <c r="Z424" s="76">
        <f t="shared" ca="1" si="327"/>
        <v>5000</v>
      </c>
      <c r="AA424" s="76">
        <f t="shared" ca="1" si="327"/>
        <v>5000</v>
      </c>
      <c r="AB424" s="76">
        <f t="shared" ca="1" si="327"/>
        <v>5000</v>
      </c>
      <c r="AC424" s="76">
        <f t="shared" ref="AC424:AL433" ca="1" si="328">+AB423</f>
        <v>5000</v>
      </c>
      <c r="AD424" s="76">
        <f t="shared" ca="1" si="328"/>
        <v>5000</v>
      </c>
      <c r="AE424" s="76">
        <f t="shared" ca="1" si="328"/>
        <v>5000</v>
      </c>
      <c r="AF424" s="76">
        <f t="shared" ca="1" si="328"/>
        <v>5000</v>
      </c>
      <c r="AG424" s="76">
        <f t="shared" ca="1" si="328"/>
        <v>5000</v>
      </c>
      <c r="AH424" s="76">
        <f t="shared" ca="1" si="328"/>
        <v>5000</v>
      </c>
      <c r="AI424" s="76">
        <f t="shared" ca="1" si="328"/>
        <v>5000</v>
      </c>
      <c r="AJ424" s="76">
        <f t="shared" ca="1" si="328"/>
        <v>5000</v>
      </c>
      <c r="AK424" s="76">
        <f t="shared" ca="1" si="328"/>
        <v>5000</v>
      </c>
      <c r="AL424" s="76">
        <f t="shared" ca="1" si="328"/>
        <v>5000</v>
      </c>
      <c r="AM424" s="76">
        <f t="shared" ref="AM424:AV433" ca="1" si="329">+AL423</f>
        <v>5000</v>
      </c>
      <c r="AN424" s="76">
        <f t="shared" ca="1" si="329"/>
        <v>5000</v>
      </c>
      <c r="AO424" s="76">
        <f t="shared" ca="1" si="329"/>
        <v>5000</v>
      </c>
      <c r="AP424" s="76">
        <f t="shared" ca="1" si="329"/>
        <v>5000</v>
      </c>
      <c r="AQ424" s="76">
        <f t="shared" ca="1" si="329"/>
        <v>5000</v>
      </c>
      <c r="AR424" s="76">
        <f t="shared" ca="1" si="329"/>
        <v>5000</v>
      </c>
      <c r="AS424" s="76">
        <f t="shared" ca="1" si="329"/>
        <v>5000</v>
      </c>
      <c r="AT424" s="76">
        <f t="shared" ca="1" si="329"/>
        <v>5000</v>
      </c>
      <c r="AU424" s="76">
        <f t="shared" ca="1" si="329"/>
        <v>5000</v>
      </c>
      <c r="AV424" s="76">
        <f t="shared" ca="1" si="329"/>
        <v>5000</v>
      </c>
      <c r="AW424" s="76">
        <f t="shared" ref="AW424:BF433" ca="1" si="330">+AV423</f>
        <v>5000</v>
      </c>
      <c r="AX424" s="76">
        <f t="shared" ca="1" si="330"/>
        <v>5000</v>
      </c>
      <c r="AY424" s="76">
        <f t="shared" ca="1" si="330"/>
        <v>5000</v>
      </c>
      <c r="AZ424" s="76">
        <f t="shared" ca="1" si="330"/>
        <v>5000</v>
      </c>
      <c r="BA424" s="76">
        <f t="shared" ca="1" si="330"/>
        <v>5000</v>
      </c>
      <c r="BB424" s="76">
        <f t="shared" ca="1" si="330"/>
        <v>5000</v>
      </c>
      <c r="BC424" s="76">
        <f t="shared" ca="1" si="330"/>
        <v>5000</v>
      </c>
      <c r="BD424" s="76">
        <f t="shared" ca="1" si="330"/>
        <v>5000</v>
      </c>
      <c r="BE424" s="76">
        <f t="shared" ca="1" si="330"/>
        <v>5000</v>
      </c>
      <c r="BF424" s="76">
        <f t="shared" ca="1" si="330"/>
        <v>5000</v>
      </c>
      <c r="BG424" s="76">
        <f t="shared" ref="BG424:BP433" ca="1" si="331">+BF423</f>
        <v>5000</v>
      </c>
      <c r="BH424" s="76">
        <f t="shared" ca="1" si="331"/>
        <v>5000</v>
      </c>
      <c r="BI424" s="76">
        <f t="shared" ca="1" si="331"/>
        <v>5000</v>
      </c>
      <c r="BJ424" s="76">
        <f t="shared" ca="1" si="331"/>
        <v>5000</v>
      </c>
      <c r="BK424" s="76">
        <f t="shared" ca="1" si="331"/>
        <v>5000</v>
      </c>
      <c r="BL424" s="76">
        <f t="shared" ca="1" si="331"/>
        <v>5000</v>
      </c>
      <c r="BM424" s="76">
        <f t="shared" ca="1" si="331"/>
        <v>5000</v>
      </c>
      <c r="BN424" s="76">
        <f t="shared" ca="1" si="331"/>
        <v>5000</v>
      </c>
      <c r="BO424" s="76">
        <f t="shared" ca="1" si="331"/>
        <v>5000</v>
      </c>
      <c r="BP424" s="76">
        <f t="shared" ca="1" si="331"/>
        <v>5000</v>
      </c>
      <c r="BQ424" s="76">
        <f t="shared" ref="BQ424:BZ433" ca="1" si="332">+BP423</f>
        <v>5000</v>
      </c>
      <c r="BR424" s="76">
        <f t="shared" ca="1" si="332"/>
        <v>5000</v>
      </c>
      <c r="BS424" s="76">
        <f t="shared" ca="1" si="332"/>
        <v>5000</v>
      </c>
      <c r="BT424" s="76">
        <f t="shared" ca="1" si="332"/>
        <v>5000</v>
      </c>
      <c r="BU424" s="76">
        <f t="shared" ca="1" si="332"/>
        <v>5000</v>
      </c>
      <c r="BV424" s="76">
        <f t="shared" ca="1" si="332"/>
        <v>5000</v>
      </c>
      <c r="BW424" s="76">
        <f t="shared" ca="1" si="332"/>
        <v>5000</v>
      </c>
      <c r="BX424" s="76">
        <f t="shared" ca="1" si="332"/>
        <v>5000</v>
      </c>
      <c r="BY424" s="76">
        <f t="shared" ca="1" si="332"/>
        <v>5000</v>
      </c>
      <c r="BZ424" s="76">
        <f t="shared" ca="1" si="332"/>
        <v>5000</v>
      </c>
      <c r="CA424" s="76">
        <f t="shared" ref="CA424:CJ433" ca="1" si="333">+BZ423</f>
        <v>5000</v>
      </c>
      <c r="CB424" s="76">
        <f t="shared" ca="1" si="333"/>
        <v>5000</v>
      </c>
      <c r="CC424" s="76">
        <f t="shared" ca="1" si="333"/>
        <v>5000</v>
      </c>
      <c r="CD424" s="76">
        <f t="shared" ca="1" si="333"/>
        <v>5000</v>
      </c>
      <c r="CE424" s="76">
        <f t="shared" ca="1" si="333"/>
        <v>5000</v>
      </c>
      <c r="CF424" s="76">
        <f t="shared" ca="1" si="333"/>
        <v>5000</v>
      </c>
      <c r="CG424" s="76">
        <f t="shared" ca="1" si="333"/>
        <v>5000</v>
      </c>
      <c r="CH424" s="76">
        <f t="shared" ca="1" si="333"/>
        <v>5000</v>
      </c>
      <c r="CI424" s="76">
        <f t="shared" ca="1" si="333"/>
        <v>5000</v>
      </c>
      <c r="CJ424" s="76">
        <f t="shared" ca="1" si="333"/>
        <v>5000</v>
      </c>
      <c r="CK424" s="76">
        <f t="shared" ref="CK424:CT433" ca="1" si="334">+CJ423</f>
        <v>5000</v>
      </c>
      <c r="CL424" s="76">
        <f t="shared" ca="1" si="334"/>
        <v>5000</v>
      </c>
      <c r="CM424" s="76">
        <f t="shared" ca="1" si="334"/>
        <v>5000</v>
      </c>
      <c r="CN424" s="76" t="e">
        <f t="shared" ca="1" si="334"/>
        <v>#REF!</v>
      </c>
      <c r="CO424" s="76" t="e">
        <f t="shared" ca="1" si="334"/>
        <v>#REF!</v>
      </c>
      <c r="CP424" s="76">
        <f t="shared" ca="1" si="334"/>
        <v>5000</v>
      </c>
      <c r="CQ424" s="76">
        <f t="shared" ca="1" si="334"/>
        <v>5000</v>
      </c>
      <c r="CR424" s="76">
        <f t="shared" ca="1" si="334"/>
        <v>5000</v>
      </c>
      <c r="CS424" s="76">
        <f t="shared" ca="1" si="334"/>
        <v>5000</v>
      </c>
      <c r="CT424" s="76">
        <f t="shared" ca="1" si="334"/>
        <v>5000</v>
      </c>
      <c r="CU424" s="76">
        <f t="shared" ref="CU424:DD433" ca="1" si="335">+CT423</f>
        <v>5000</v>
      </c>
      <c r="CV424" s="76">
        <f t="shared" ca="1" si="335"/>
        <v>5000</v>
      </c>
      <c r="CW424" s="76">
        <f t="shared" ca="1" si="335"/>
        <v>5000</v>
      </c>
      <c r="CX424" s="76">
        <f t="shared" ca="1" si="335"/>
        <v>5000</v>
      </c>
      <c r="CY424" s="76">
        <f t="shared" ca="1" si="335"/>
        <v>5000</v>
      </c>
      <c r="CZ424" s="76">
        <f t="shared" ca="1" si="335"/>
        <v>5000</v>
      </c>
      <c r="DA424" s="76">
        <f t="shared" ca="1" si="335"/>
        <v>5000</v>
      </c>
      <c r="DB424" s="76">
        <f t="shared" ca="1" si="335"/>
        <v>5000</v>
      </c>
      <c r="DC424" s="76">
        <f t="shared" ca="1" si="335"/>
        <v>5000</v>
      </c>
      <c r="DD424" s="76">
        <f t="shared" ca="1" si="335"/>
        <v>5000</v>
      </c>
      <c r="DE424" s="76">
        <f t="shared" ref="DE424:DL433" ca="1" si="336">+DD423</f>
        <v>5000</v>
      </c>
      <c r="DF424" s="76">
        <f t="shared" ca="1" si="336"/>
        <v>5000</v>
      </c>
      <c r="DG424" s="76">
        <f t="shared" ca="1" si="336"/>
        <v>5000</v>
      </c>
      <c r="DH424" s="76">
        <f t="shared" ca="1" si="336"/>
        <v>5000</v>
      </c>
      <c r="DI424" s="76">
        <f t="shared" ca="1" si="336"/>
        <v>5000</v>
      </c>
      <c r="DJ424" s="76">
        <f t="shared" ca="1" si="336"/>
        <v>5000</v>
      </c>
      <c r="DK424" s="76">
        <f t="shared" ca="1" si="336"/>
        <v>5000</v>
      </c>
      <c r="DL424" s="76">
        <f t="shared" ca="1" si="336"/>
        <v>5000</v>
      </c>
    </row>
    <row r="425" spans="1:116" outlineLevel="2" x14ac:dyDescent="0.4">
      <c r="A425" s="31"/>
      <c r="B425" s="31"/>
      <c r="C425" s="31"/>
      <c r="D425" t="s">
        <v>944</v>
      </c>
      <c r="E425" s="8" t="str">
        <f t="shared" si="323"/>
        <v>425 GROWTH-PV</v>
      </c>
      <c r="G425" s="464">
        <f t="shared" si="325"/>
        <v>3</v>
      </c>
      <c r="H425" s="16">
        <f t="shared" si="326"/>
        <v>0.12</v>
      </c>
      <c r="I425" s="73"/>
      <c r="J425" s="73"/>
      <c r="K425" s="15">
        <f t="shared" ca="1" si="324"/>
        <v>5000</v>
      </c>
      <c r="L425" s="15">
        <f t="shared" ca="1" si="324"/>
        <v>5000</v>
      </c>
      <c r="M425" s="15">
        <f t="shared" ca="1" si="324"/>
        <v>5000</v>
      </c>
      <c r="N425" s="15">
        <f t="shared" ca="1" si="324"/>
        <v>5000</v>
      </c>
      <c r="O425" s="15">
        <f t="shared" ca="1" si="324"/>
        <v>5000</v>
      </c>
      <c r="P425" s="15">
        <f t="shared" ca="1" si="324"/>
        <v>5000</v>
      </c>
      <c r="R425" s="67"/>
      <c r="S425" s="76">
        <f t="shared" si="327"/>
        <v>0</v>
      </c>
      <c r="T425" s="76">
        <f t="shared" si="327"/>
        <v>0</v>
      </c>
      <c r="U425" s="76">
        <f t="shared" ca="1" si="327"/>
        <v>5000</v>
      </c>
      <c r="V425" s="76">
        <f t="shared" ca="1" si="327"/>
        <v>5000</v>
      </c>
      <c r="W425" s="76">
        <f t="shared" ca="1" si="327"/>
        <v>5000</v>
      </c>
      <c r="X425" s="76">
        <f t="shared" ca="1" si="327"/>
        <v>5000</v>
      </c>
      <c r="Y425" s="76">
        <f t="shared" ca="1" si="327"/>
        <v>5000</v>
      </c>
      <c r="Z425" s="76">
        <f t="shared" ca="1" si="327"/>
        <v>5000</v>
      </c>
      <c r="AA425" s="76">
        <f t="shared" ca="1" si="327"/>
        <v>5000</v>
      </c>
      <c r="AB425" s="76">
        <f t="shared" ca="1" si="327"/>
        <v>5000</v>
      </c>
      <c r="AC425" s="76">
        <f t="shared" ca="1" si="328"/>
        <v>5000</v>
      </c>
      <c r="AD425" s="76">
        <f t="shared" ca="1" si="328"/>
        <v>5000</v>
      </c>
      <c r="AE425" s="76">
        <f t="shared" ca="1" si="328"/>
        <v>5000</v>
      </c>
      <c r="AF425" s="76">
        <f t="shared" ca="1" si="328"/>
        <v>5000</v>
      </c>
      <c r="AG425" s="76">
        <f t="shared" ca="1" si="328"/>
        <v>5000</v>
      </c>
      <c r="AH425" s="76">
        <f t="shared" ca="1" si="328"/>
        <v>5000</v>
      </c>
      <c r="AI425" s="76">
        <f t="shared" ca="1" si="328"/>
        <v>5000</v>
      </c>
      <c r="AJ425" s="76">
        <f t="shared" ca="1" si="328"/>
        <v>5000</v>
      </c>
      <c r="AK425" s="76">
        <f t="shared" ca="1" si="328"/>
        <v>5000</v>
      </c>
      <c r="AL425" s="76">
        <f t="shared" ca="1" si="328"/>
        <v>5000</v>
      </c>
      <c r="AM425" s="76">
        <f t="shared" ca="1" si="329"/>
        <v>5000</v>
      </c>
      <c r="AN425" s="76">
        <f t="shared" ca="1" si="329"/>
        <v>5000</v>
      </c>
      <c r="AO425" s="76">
        <f t="shared" ca="1" si="329"/>
        <v>5000</v>
      </c>
      <c r="AP425" s="76">
        <f t="shared" ca="1" si="329"/>
        <v>5000</v>
      </c>
      <c r="AQ425" s="76">
        <f t="shared" ca="1" si="329"/>
        <v>5000</v>
      </c>
      <c r="AR425" s="76">
        <f t="shared" ca="1" si="329"/>
        <v>5000</v>
      </c>
      <c r="AS425" s="76">
        <f t="shared" ca="1" si="329"/>
        <v>5000</v>
      </c>
      <c r="AT425" s="76">
        <f t="shared" ca="1" si="329"/>
        <v>5000</v>
      </c>
      <c r="AU425" s="76">
        <f t="shared" ca="1" si="329"/>
        <v>5000</v>
      </c>
      <c r="AV425" s="76">
        <f t="shared" ca="1" si="329"/>
        <v>5000</v>
      </c>
      <c r="AW425" s="76">
        <f t="shared" ca="1" si="330"/>
        <v>5000</v>
      </c>
      <c r="AX425" s="76">
        <f t="shared" ca="1" si="330"/>
        <v>5000</v>
      </c>
      <c r="AY425" s="76">
        <f t="shared" ca="1" si="330"/>
        <v>5000</v>
      </c>
      <c r="AZ425" s="76">
        <f t="shared" ca="1" si="330"/>
        <v>5000</v>
      </c>
      <c r="BA425" s="76">
        <f t="shared" ca="1" si="330"/>
        <v>5000</v>
      </c>
      <c r="BB425" s="76">
        <f t="shared" ca="1" si="330"/>
        <v>5000</v>
      </c>
      <c r="BC425" s="76">
        <f t="shared" ca="1" si="330"/>
        <v>5000</v>
      </c>
      <c r="BD425" s="76">
        <f t="shared" ca="1" si="330"/>
        <v>5000</v>
      </c>
      <c r="BE425" s="76">
        <f t="shared" ca="1" si="330"/>
        <v>5000</v>
      </c>
      <c r="BF425" s="76">
        <f t="shared" ca="1" si="330"/>
        <v>5000</v>
      </c>
      <c r="BG425" s="76">
        <f t="shared" ca="1" si="331"/>
        <v>5000</v>
      </c>
      <c r="BH425" s="76">
        <f t="shared" ca="1" si="331"/>
        <v>5000</v>
      </c>
      <c r="BI425" s="76">
        <f t="shared" ca="1" si="331"/>
        <v>5000</v>
      </c>
      <c r="BJ425" s="76">
        <f t="shared" ca="1" si="331"/>
        <v>5000</v>
      </c>
      <c r="BK425" s="76">
        <f t="shared" ca="1" si="331"/>
        <v>5000</v>
      </c>
      <c r="BL425" s="76">
        <f t="shared" ca="1" si="331"/>
        <v>5000</v>
      </c>
      <c r="BM425" s="76">
        <f t="shared" ca="1" si="331"/>
        <v>5000</v>
      </c>
      <c r="BN425" s="76">
        <f t="shared" ca="1" si="331"/>
        <v>5000</v>
      </c>
      <c r="BO425" s="76">
        <f t="shared" ca="1" si="331"/>
        <v>5000</v>
      </c>
      <c r="BP425" s="76">
        <f t="shared" ca="1" si="331"/>
        <v>5000</v>
      </c>
      <c r="BQ425" s="76">
        <f t="shared" ca="1" si="332"/>
        <v>5000</v>
      </c>
      <c r="BR425" s="76">
        <f t="shared" ca="1" si="332"/>
        <v>5000</v>
      </c>
      <c r="BS425" s="76">
        <f t="shared" ca="1" si="332"/>
        <v>5000</v>
      </c>
      <c r="BT425" s="76">
        <f t="shared" ca="1" si="332"/>
        <v>5000</v>
      </c>
      <c r="BU425" s="76">
        <f t="shared" ca="1" si="332"/>
        <v>5000</v>
      </c>
      <c r="BV425" s="76">
        <f t="shared" ca="1" si="332"/>
        <v>5000</v>
      </c>
      <c r="BW425" s="76">
        <f t="shared" ca="1" si="332"/>
        <v>5000</v>
      </c>
      <c r="BX425" s="76">
        <f t="shared" ca="1" si="332"/>
        <v>5000</v>
      </c>
      <c r="BY425" s="76">
        <f t="shared" ca="1" si="332"/>
        <v>5000</v>
      </c>
      <c r="BZ425" s="76">
        <f t="shared" ca="1" si="332"/>
        <v>5000</v>
      </c>
      <c r="CA425" s="76">
        <f t="shared" ca="1" si="333"/>
        <v>5000</v>
      </c>
      <c r="CB425" s="76">
        <f t="shared" ca="1" si="333"/>
        <v>5000</v>
      </c>
      <c r="CC425" s="76">
        <f t="shared" ca="1" si="333"/>
        <v>5000</v>
      </c>
      <c r="CD425" s="76">
        <f t="shared" ca="1" si="333"/>
        <v>5000</v>
      </c>
      <c r="CE425" s="76">
        <f t="shared" ca="1" si="333"/>
        <v>5000</v>
      </c>
      <c r="CF425" s="76">
        <f t="shared" ca="1" si="333"/>
        <v>5000</v>
      </c>
      <c r="CG425" s="76">
        <f t="shared" ca="1" si="333"/>
        <v>5000</v>
      </c>
      <c r="CH425" s="76">
        <f t="shared" ca="1" si="333"/>
        <v>5000</v>
      </c>
      <c r="CI425" s="76">
        <f t="shared" ca="1" si="333"/>
        <v>5000</v>
      </c>
      <c r="CJ425" s="76">
        <f t="shared" ca="1" si="333"/>
        <v>5000</v>
      </c>
      <c r="CK425" s="76">
        <f t="shared" ca="1" si="334"/>
        <v>5000</v>
      </c>
      <c r="CL425" s="76">
        <f t="shared" ca="1" si="334"/>
        <v>5000</v>
      </c>
      <c r="CM425" s="76">
        <f t="shared" ca="1" si="334"/>
        <v>5000</v>
      </c>
      <c r="CN425" s="76">
        <f t="shared" ca="1" si="334"/>
        <v>5000</v>
      </c>
      <c r="CO425" s="76" t="e">
        <f t="shared" ca="1" si="334"/>
        <v>#REF!</v>
      </c>
      <c r="CP425" s="76" t="e">
        <f t="shared" ca="1" si="334"/>
        <v>#REF!</v>
      </c>
      <c r="CQ425" s="76">
        <f t="shared" ca="1" si="334"/>
        <v>5000</v>
      </c>
      <c r="CR425" s="76">
        <f t="shared" ca="1" si="334"/>
        <v>5000</v>
      </c>
      <c r="CS425" s="76">
        <f t="shared" ca="1" si="334"/>
        <v>5000</v>
      </c>
      <c r="CT425" s="76">
        <f t="shared" ca="1" si="334"/>
        <v>5000</v>
      </c>
      <c r="CU425" s="76">
        <f t="shared" ca="1" si="335"/>
        <v>5000</v>
      </c>
      <c r="CV425" s="76">
        <f t="shared" ca="1" si="335"/>
        <v>5000</v>
      </c>
      <c r="CW425" s="76">
        <f t="shared" ca="1" si="335"/>
        <v>5000</v>
      </c>
      <c r="CX425" s="76">
        <f t="shared" ca="1" si="335"/>
        <v>5000</v>
      </c>
      <c r="CY425" s="76">
        <f t="shared" ca="1" si="335"/>
        <v>5000</v>
      </c>
      <c r="CZ425" s="76">
        <f t="shared" ca="1" si="335"/>
        <v>5000</v>
      </c>
      <c r="DA425" s="76">
        <f t="shared" ca="1" si="335"/>
        <v>5000</v>
      </c>
      <c r="DB425" s="76">
        <f t="shared" ca="1" si="335"/>
        <v>5000</v>
      </c>
      <c r="DC425" s="76">
        <f t="shared" ca="1" si="335"/>
        <v>5000</v>
      </c>
      <c r="DD425" s="76">
        <f t="shared" ca="1" si="335"/>
        <v>5000</v>
      </c>
      <c r="DE425" s="76">
        <f t="shared" ca="1" si="336"/>
        <v>5000</v>
      </c>
      <c r="DF425" s="76">
        <f t="shared" ca="1" si="336"/>
        <v>5000</v>
      </c>
      <c r="DG425" s="76">
        <f t="shared" ca="1" si="336"/>
        <v>5000</v>
      </c>
      <c r="DH425" s="76">
        <f t="shared" ca="1" si="336"/>
        <v>5000</v>
      </c>
      <c r="DI425" s="76">
        <f t="shared" ca="1" si="336"/>
        <v>5000</v>
      </c>
      <c r="DJ425" s="76">
        <f t="shared" ca="1" si="336"/>
        <v>5000</v>
      </c>
      <c r="DK425" s="76">
        <f t="shared" ca="1" si="336"/>
        <v>5000</v>
      </c>
      <c r="DL425" s="76">
        <f t="shared" ca="1" si="336"/>
        <v>5000</v>
      </c>
    </row>
    <row r="426" spans="1:116" outlineLevel="2" x14ac:dyDescent="0.4">
      <c r="A426" s="31"/>
      <c r="B426" s="31"/>
      <c r="C426" s="31"/>
      <c r="D426" t="s">
        <v>944</v>
      </c>
      <c r="E426" s="8" t="str">
        <f t="shared" si="323"/>
        <v>426 GROWTH-PV</v>
      </c>
      <c r="G426" s="464">
        <f t="shared" si="325"/>
        <v>4</v>
      </c>
      <c r="H426" s="16">
        <f t="shared" si="326"/>
        <v>0.16</v>
      </c>
      <c r="I426" s="73"/>
      <c r="J426" s="73"/>
      <c r="K426" s="15">
        <f t="shared" ca="1" si="324"/>
        <v>5000</v>
      </c>
      <c r="L426" s="15">
        <f t="shared" ca="1" si="324"/>
        <v>5000</v>
      </c>
      <c r="M426" s="15">
        <f t="shared" ca="1" si="324"/>
        <v>5000</v>
      </c>
      <c r="N426" s="15">
        <f t="shared" ca="1" si="324"/>
        <v>5000</v>
      </c>
      <c r="O426" s="15">
        <f t="shared" ca="1" si="324"/>
        <v>5000</v>
      </c>
      <c r="P426" s="15">
        <f t="shared" ca="1" si="324"/>
        <v>5000</v>
      </c>
      <c r="R426" s="67"/>
      <c r="S426" s="76">
        <f t="shared" si="327"/>
        <v>0</v>
      </c>
      <c r="T426" s="76">
        <f t="shared" si="327"/>
        <v>0</v>
      </c>
      <c r="U426" s="76">
        <f t="shared" si="327"/>
        <v>0</v>
      </c>
      <c r="V426" s="76">
        <f t="shared" ca="1" si="327"/>
        <v>5000</v>
      </c>
      <c r="W426" s="76">
        <f t="shared" ca="1" si="327"/>
        <v>5000</v>
      </c>
      <c r="X426" s="76">
        <f t="shared" ca="1" si="327"/>
        <v>5000</v>
      </c>
      <c r="Y426" s="76">
        <f t="shared" ca="1" si="327"/>
        <v>5000</v>
      </c>
      <c r="Z426" s="76">
        <f t="shared" ca="1" si="327"/>
        <v>5000</v>
      </c>
      <c r="AA426" s="76">
        <f t="shared" ca="1" si="327"/>
        <v>5000</v>
      </c>
      <c r="AB426" s="76">
        <f t="shared" ca="1" si="327"/>
        <v>5000</v>
      </c>
      <c r="AC426" s="76">
        <f t="shared" ca="1" si="328"/>
        <v>5000</v>
      </c>
      <c r="AD426" s="76">
        <f t="shared" ca="1" si="328"/>
        <v>5000</v>
      </c>
      <c r="AE426" s="76">
        <f t="shared" ca="1" si="328"/>
        <v>5000</v>
      </c>
      <c r="AF426" s="76">
        <f t="shared" ca="1" si="328"/>
        <v>5000</v>
      </c>
      <c r="AG426" s="76">
        <f t="shared" ca="1" si="328"/>
        <v>5000</v>
      </c>
      <c r="AH426" s="76">
        <f t="shared" ca="1" si="328"/>
        <v>5000</v>
      </c>
      <c r="AI426" s="76">
        <f t="shared" ca="1" si="328"/>
        <v>5000</v>
      </c>
      <c r="AJ426" s="76">
        <f t="shared" ca="1" si="328"/>
        <v>5000</v>
      </c>
      <c r="AK426" s="76">
        <f t="shared" ca="1" si="328"/>
        <v>5000</v>
      </c>
      <c r="AL426" s="76">
        <f t="shared" ca="1" si="328"/>
        <v>5000</v>
      </c>
      <c r="AM426" s="76">
        <f t="shared" ca="1" si="329"/>
        <v>5000</v>
      </c>
      <c r="AN426" s="76">
        <f t="shared" ca="1" si="329"/>
        <v>5000</v>
      </c>
      <c r="AO426" s="76">
        <f t="shared" ca="1" si="329"/>
        <v>5000</v>
      </c>
      <c r="AP426" s="76">
        <f t="shared" ca="1" si="329"/>
        <v>5000</v>
      </c>
      <c r="AQ426" s="76">
        <f t="shared" ca="1" si="329"/>
        <v>5000</v>
      </c>
      <c r="AR426" s="76">
        <f t="shared" ca="1" si="329"/>
        <v>5000</v>
      </c>
      <c r="AS426" s="76">
        <f t="shared" ca="1" si="329"/>
        <v>5000</v>
      </c>
      <c r="AT426" s="76">
        <f t="shared" ca="1" si="329"/>
        <v>5000</v>
      </c>
      <c r="AU426" s="76">
        <f t="shared" ca="1" si="329"/>
        <v>5000</v>
      </c>
      <c r="AV426" s="76">
        <f t="shared" ca="1" si="329"/>
        <v>5000</v>
      </c>
      <c r="AW426" s="76">
        <f t="shared" ca="1" si="330"/>
        <v>5000</v>
      </c>
      <c r="AX426" s="76">
        <f t="shared" ca="1" si="330"/>
        <v>5000</v>
      </c>
      <c r="AY426" s="76">
        <f t="shared" ca="1" si="330"/>
        <v>5000</v>
      </c>
      <c r="AZ426" s="76">
        <f t="shared" ca="1" si="330"/>
        <v>5000</v>
      </c>
      <c r="BA426" s="76">
        <f t="shared" ca="1" si="330"/>
        <v>5000</v>
      </c>
      <c r="BB426" s="76">
        <f t="shared" ca="1" si="330"/>
        <v>5000</v>
      </c>
      <c r="BC426" s="76">
        <f t="shared" ca="1" si="330"/>
        <v>5000</v>
      </c>
      <c r="BD426" s="76">
        <f t="shared" ca="1" si="330"/>
        <v>5000</v>
      </c>
      <c r="BE426" s="76">
        <f t="shared" ca="1" si="330"/>
        <v>5000</v>
      </c>
      <c r="BF426" s="76">
        <f t="shared" ca="1" si="330"/>
        <v>5000</v>
      </c>
      <c r="BG426" s="76">
        <f t="shared" ca="1" si="331"/>
        <v>5000</v>
      </c>
      <c r="BH426" s="76">
        <f t="shared" ca="1" si="331"/>
        <v>5000</v>
      </c>
      <c r="BI426" s="76">
        <f t="shared" ca="1" si="331"/>
        <v>5000</v>
      </c>
      <c r="BJ426" s="76">
        <f t="shared" ca="1" si="331"/>
        <v>5000</v>
      </c>
      <c r="BK426" s="76">
        <f t="shared" ca="1" si="331"/>
        <v>5000</v>
      </c>
      <c r="BL426" s="76">
        <f t="shared" ca="1" si="331"/>
        <v>5000</v>
      </c>
      <c r="BM426" s="76">
        <f t="shared" ca="1" si="331"/>
        <v>5000</v>
      </c>
      <c r="BN426" s="76">
        <f t="shared" ca="1" si="331"/>
        <v>5000</v>
      </c>
      <c r="BO426" s="76">
        <f t="shared" ca="1" si="331"/>
        <v>5000</v>
      </c>
      <c r="BP426" s="76">
        <f t="shared" ca="1" si="331"/>
        <v>5000</v>
      </c>
      <c r="BQ426" s="76">
        <f t="shared" ca="1" si="332"/>
        <v>5000</v>
      </c>
      <c r="BR426" s="76">
        <f t="shared" ca="1" si="332"/>
        <v>5000</v>
      </c>
      <c r="BS426" s="76">
        <f t="shared" ca="1" si="332"/>
        <v>5000</v>
      </c>
      <c r="BT426" s="76">
        <f t="shared" ca="1" si="332"/>
        <v>5000</v>
      </c>
      <c r="BU426" s="76">
        <f t="shared" ca="1" si="332"/>
        <v>5000</v>
      </c>
      <c r="BV426" s="76">
        <f t="shared" ca="1" si="332"/>
        <v>5000</v>
      </c>
      <c r="BW426" s="76">
        <f t="shared" ca="1" si="332"/>
        <v>5000</v>
      </c>
      <c r="BX426" s="76">
        <f t="shared" ca="1" si="332"/>
        <v>5000</v>
      </c>
      <c r="BY426" s="76">
        <f t="shared" ca="1" si="332"/>
        <v>5000</v>
      </c>
      <c r="BZ426" s="76">
        <f t="shared" ca="1" si="332"/>
        <v>5000</v>
      </c>
      <c r="CA426" s="76">
        <f t="shared" ca="1" si="333"/>
        <v>5000</v>
      </c>
      <c r="CB426" s="76">
        <f t="shared" ca="1" si="333"/>
        <v>5000</v>
      </c>
      <c r="CC426" s="76">
        <f t="shared" ca="1" si="333"/>
        <v>5000</v>
      </c>
      <c r="CD426" s="76">
        <f t="shared" ca="1" si="333"/>
        <v>5000</v>
      </c>
      <c r="CE426" s="76">
        <f t="shared" ca="1" si="333"/>
        <v>5000</v>
      </c>
      <c r="CF426" s="76">
        <f t="shared" ca="1" si="333"/>
        <v>5000</v>
      </c>
      <c r="CG426" s="76">
        <f t="shared" ca="1" si="333"/>
        <v>5000</v>
      </c>
      <c r="CH426" s="76">
        <f t="shared" ca="1" si="333"/>
        <v>5000</v>
      </c>
      <c r="CI426" s="76">
        <f t="shared" ca="1" si="333"/>
        <v>5000</v>
      </c>
      <c r="CJ426" s="76">
        <f t="shared" ca="1" si="333"/>
        <v>5000</v>
      </c>
      <c r="CK426" s="76">
        <f t="shared" ca="1" si="334"/>
        <v>5000</v>
      </c>
      <c r="CL426" s="76">
        <f t="shared" ca="1" si="334"/>
        <v>5000</v>
      </c>
      <c r="CM426" s="76">
        <f t="shared" ca="1" si="334"/>
        <v>5000</v>
      </c>
      <c r="CN426" s="76">
        <f t="shared" ca="1" si="334"/>
        <v>5000</v>
      </c>
      <c r="CO426" s="76">
        <f t="shared" ca="1" si="334"/>
        <v>5000</v>
      </c>
      <c r="CP426" s="76" t="e">
        <f t="shared" ca="1" si="334"/>
        <v>#REF!</v>
      </c>
      <c r="CQ426" s="76" t="e">
        <f t="shared" ca="1" si="334"/>
        <v>#REF!</v>
      </c>
      <c r="CR426" s="76">
        <f t="shared" ca="1" si="334"/>
        <v>5000</v>
      </c>
      <c r="CS426" s="76">
        <f t="shared" ca="1" si="334"/>
        <v>5000</v>
      </c>
      <c r="CT426" s="76">
        <f t="shared" ca="1" si="334"/>
        <v>5000</v>
      </c>
      <c r="CU426" s="76">
        <f t="shared" ca="1" si="335"/>
        <v>5000</v>
      </c>
      <c r="CV426" s="76">
        <f t="shared" ca="1" si="335"/>
        <v>5000</v>
      </c>
      <c r="CW426" s="76">
        <f t="shared" ca="1" si="335"/>
        <v>5000</v>
      </c>
      <c r="CX426" s="76">
        <f t="shared" ca="1" si="335"/>
        <v>5000</v>
      </c>
      <c r="CY426" s="76">
        <f t="shared" ca="1" si="335"/>
        <v>5000</v>
      </c>
      <c r="CZ426" s="76">
        <f t="shared" ca="1" si="335"/>
        <v>5000</v>
      </c>
      <c r="DA426" s="76">
        <f t="shared" ca="1" si="335"/>
        <v>5000</v>
      </c>
      <c r="DB426" s="76">
        <f t="shared" ca="1" si="335"/>
        <v>5000</v>
      </c>
      <c r="DC426" s="76">
        <f t="shared" ca="1" si="335"/>
        <v>5000</v>
      </c>
      <c r="DD426" s="76">
        <f t="shared" ca="1" si="335"/>
        <v>5000</v>
      </c>
      <c r="DE426" s="76">
        <f t="shared" ca="1" si="336"/>
        <v>5000</v>
      </c>
      <c r="DF426" s="76">
        <f t="shared" ca="1" si="336"/>
        <v>5000</v>
      </c>
      <c r="DG426" s="76">
        <f t="shared" ca="1" si="336"/>
        <v>5000</v>
      </c>
      <c r="DH426" s="76">
        <f t="shared" ca="1" si="336"/>
        <v>5000</v>
      </c>
      <c r="DI426" s="76">
        <f t="shared" ca="1" si="336"/>
        <v>5000</v>
      </c>
      <c r="DJ426" s="76">
        <f t="shared" ca="1" si="336"/>
        <v>5000</v>
      </c>
      <c r="DK426" s="76">
        <f t="shared" ca="1" si="336"/>
        <v>5000</v>
      </c>
      <c r="DL426" s="76">
        <f t="shared" ca="1" si="336"/>
        <v>5000</v>
      </c>
    </row>
    <row r="427" spans="1:116" outlineLevel="2" x14ac:dyDescent="0.4">
      <c r="A427" s="31"/>
      <c r="B427" s="31"/>
      <c r="C427" s="31"/>
      <c r="D427" t="s">
        <v>944</v>
      </c>
      <c r="E427" s="8" t="str">
        <f t="shared" si="323"/>
        <v>427 GROWTH-PV</v>
      </c>
      <c r="G427" s="464">
        <f t="shared" si="325"/>
        <v>5</v>
      </c>
      <c r="H427" s="16">
        <f t="shared" si="326"/>
        <v>0.2</v>
      </c>
      <c r="I427" s="73"/>
      <c r="J427" s="73"/>
      <c r="K427" s="15">
        <f t="shared" ca="1" si="324"/>
        <v>5000</v>
      </c>
      <c r="L427" s="15">
        <f t="shared" ca="1" si="324"/>
        <v>5000</v>
      </c>
      <c r="M427" s="15">
        <f t="shared" ca="1" si="324"/>
        <v>5000</v>
      </c>
      <c r="N427" s="15">
        <f t="shared" ca="1" si="324"/>
        <v>5000</v>
      </c>
      <c r="O427" s="15">
        <f t="shared" ca="1" si="324"/>
        <v>5000</v>
      </c>
      <c r="P427" s="15">
        <f t="shared" ca="1" si="324"/>
        <v>5000</v>
      </c>
      <c r="R427" s="67"/>
      <c r="S427" s="76">
        <f t="shared" si="327"/>
        <v>0</v>
      </c>
      <c r="T427" s="76">
        <f t="shared" si="327"/>
        <v>0</v>
      </c>
      <c r="U427" s="76">
        <f t="shared" si="327"/>
        <v>0</v>
      </c>
      <c r="V427" s="76">
        <f t="shared" si="327"/>
        <v>0</v>
      </c>
      <c r="W427" s="76">
        <f t="shared" ca="1" si="327"/>
        <v>5000</v>
      </c>
      <c r="X427" s="76">
        <f t="shared" ca="1" si="327"/>
        <v>5000</v>
      </c>
      <c r="Y427" s="76">
        <f t="shared" ca="1" si="327"/>
        <v>5000</v>
      </c>
      <c r="Z427" s="76">
        <f t="shared" ca="1" si="327"/>
        <v>5000</v>
      </c>
      <c r="AA427" s="76">
        <f t="shared" ca="1" si="327"/>
        <v>5000</v>
      </c>
      <c r="AB427" s="76">
        <f t="shared" ca="1" si="327"/>
        <v>5000</v>
      </c>
      <c r="AC427" s="76">
        <f t="shared" ca="1" si="328"/>
        <v>5000</v>
      </c>
      <c r="AD427" s="76">
        <f t="shared" ca="1" si="328"/>
        <v>5000</v>
      </c>
      <c r="AE427" s="76">
        <f t="shared" ca="1" si="328"/>
        <v>5000</v>
      </c>
      <c r="AF427" s="76">
        <f t="shared" ca="1" si="328"/>
        <v>5000</v>
      </c>
      <c r="AG427" s="76">
        <f t="shared" ca="1" si="328"/>
        <v>5000</v>
      </c>
      <c r="AH427" s="76">
        <f t="shared" ca="1" si="328"/>
        <v>5000</v>
      </c>
      <c r="AI427" s="76">
        <f t="shared" ca="1" si="328"/>
        <v>5000</v>
      </c>
      <c r="AJ427" s="76">
        <f t="shared" ca="1" si="328"/>
        <v>5000</v>
      </c>
      <c r="AK427" s="76">
        <f t="shared" ca="1" si="328"/>
        <v>5000</v>
      </c>
      <c r="AL427" s="76">
        <f t="shared" ca="1" si="328"/>
        <v>5000</v>
      </c>
      <c r="AM427" s="76">
        <f t="shared" ca="1" si="329"/>
        <v>5000</v>
      </c>
      <c r="AN427" s="76">
        <f t="shared" ca="1" si="329"/>
        <v>5000</v>
      </c>
      <c r="AO427" s="76">
        <f t="shared" ca="1" si="329"/>
        <v>5000</v>
      </c>
      <c r="AP427" s="76">
        <f t="shared" ca="1" si="329"/>
        <v>5000</v>
      </c>
      <c r="AQ427" s="76">
        <f t="shared" ca="1" si="329"/>
        <v>5000</v>
      </c>
      <c r="AR427" s="76">
        <f t="shared" ca="1" si="329"/>
        <v>5000</v>
      </c>
      <c r="AS427" s="76">
        <f t="shared" ca="1" si="329"/>
        <v>5000</v>
      </c>
      <c r="AT427" s="76">
        <f t="shared" ca="1" si="329"/>
        <v>5000</v>
      </c>
      <c r="AU427" s="76">
        <f t="shared" ca="1" si="329"/>
        <v>5000</v>
      </c>
      <c r="AV427" s="76">
        <f t="shared" ca="1" si="329"/>
        <v>5000</v>
      </c>
      <c r="AW427" s="76">
        <f t="shared" ca="1" si="330"/>
        <v>5000</v>
      </c>
      <c r="AX427" s="76">
        <f t="shared" ca="1" si="330"/>
        <v>5000</v>
      </c>
      <c r="AY427" s="76">
        <f t="shared" ca="1" si="330"/>
        <v>5000</v>
      </c>
      <c r="AZ427" s="76">
        <f t="shared" ca="1" si="330"/>
        <v>5000</v>
      </c>
      <c r="BA427" s="76">
        <f t="shared" ca="1" si="330"/>
        <v>5000</v>
      </c>
      <c r="BB427" s="76">
        <f t="shared" ca="1" si="330"/>
        <v>5000</v>
      </c>
      <c r="BC427" s="76">
        <f t="shared" ca="1" si="330"/>
        <v>5000</v>
      </c>
      <c r="BD427" s="76">
        <f t="shared" ca="1" si="330"/>
        <v>5000</v>
      </c>
      <c r="BE427" s="76">
        <f t="shared" ca="1" si="330"/>
        <v>5000</v>
      </c>
      <c r="BF427" s="76">
        <f t="shared" ca="1" si="330"/>
        <v>5000</v>
      </c>
      <c r="BG427" s="76">
        <f t="shared" ca="1" si="331"/>
        <v>5000</v>
      </c>
      <c r="BH427" s="76">
        <f t="shared" ca="1" si="331"/>
        <v>5000</v>
      </c>
      <c r="BI427" s="76">
        <f t="shared" ca="1" si="331"/>
        <v>5000</v>
      </c>
      <c r="BJ427" s="76">
        <f t="shared" ca="1" si="331"/>
        <v>5000</v>
      </c>
      <c r="BK427" s="76">
        <f t="shared" ca="1" si="331"/>
        <v>5000</v>
      </c>
      <c r="BL427" s="76">
        <f t="shared" ca="1" si="331"/>
        <v>5000</v>
      </c>
      <c r="BM427" s="76">
        <f t="shared" ca="1" si="331"/>
        <v>5000</v>
      </c>
      <c r="BN427" s="76">
        <f t="shared" ca="1" si="331"/>
        <v>5000</v>
      </c>
      <c r="BO427" s="76">
        <f t="shared" ca="1" si="331"/>
        <v>5000</v>
      </c>
      <c r="BP427" s="76">
        <f t="shared" ca="1" si="331"/>
        <v>5000</v>
      </c>
      <c r="BQ427" s="76">
        <f t="shared" ca="1" si="332"/>
        <v>5000</v>
      </c>
      <c r="BR427" s="76">
        <f t="shared" ca="1" si="332"/>
        <v>5000</v>
      </c>
      <c r="BS427" s="76">
        <f t="shared" ca="1" si="332"/>
        <v>5000</v>
      </c>
      <c r="BT427" s="76">
        <f t="shared" ca="1" si="332"/>
        <v>5000</v>
      </c>
      <c r="BU427" s="76">
        <f t="shared" ca="1" si="332"/>
        <v>5000</v>
      </c>
      <c r="BV427" s="76">
        <f t="shared" ca="1" si="332"/>
        <v>5000</v>
      </c>
      <c r="BW427" s="76">
        <f t="shared" ca="1" si="332"/>
        <v>5000</v>
      </c>
      <c r="BX427" s="76">
        <f t="shared" ca="1" si="332"/>
        <v>5000</v>
      </c>
      <c r="BY427" s="76">
        <f t="shared" ca="1" si="332"/>
        <v>5000</v>
      </c>
      <c r="BZ427" s="76">
        <f t="shared" ca="1" si="332"/>
        <v>5000</v>
      </c>
      <c r="CA427" s="76">
        <f t="shared" ca="1" si="333"/>
        <v>5000</v>
      </c>
      <c r="CB427" s="76">
        <f t="shared" ca="1" si="333"/>
        <v>5000</v>
      </c>
      <c r="CC427" s="76">
        <f t="shared" ca="1" si="333"/>
        <v>5000</v>
      </c>
      <c r="CD427" s="76">
        <f t="shared" ca="1" si="333"/>
        <v>5000</v>
      </c>
      <c r="CE427" s="76">
        <f t="shared" ca="1" si="333"/>
        <v>5000</v>
      </c>
      <c r="CF427" s="76">
        <f t="shared" ca="1" si="333"/>
        <v>5000</v>
      </c>
      <c r="CG427" s="76">
        <f t="shared" ca="1" si="333"/>
        <v>5000</v>
      </c>
      <c r="CH427" s="76">
        <f t="shared" ca="1" si="333"/>
        <v>5000</v>
      </c>
      <c r="CI427" s="76">
        <f t="shared" ca="1" si="333"/>
        <v>5000</v>
      </c>
      <c r="CJ427" s="76">
        <f t="shared" ca="1" si="333"/>
        <v>5000</v>
      </c>
      <c r="CK427" s="76">
        <f t="shared" ca="1" si="334"/>
        <v>5000</v>
      </c>
      <c r="CL427" s="76">
        <f t="shared" ca="1" si="334"/>
        <v>5000</v>
      </c>
      <c r="CM427" s="76">
        <f t="shared" ca="1" si="334"/>
        <v>5000</v>
      </c>
      <c r="CN427" s="76">
        <f t="shared" ca="1" si="334"/>
        <v>5000</v>
      </c>
      <c r="CO427" s="76">
        <f t="shared" ca="1" si="334"/>
        <v>5000</v>
      </c>
      <c r="CP427" s="76">
        <f t="shared" ca="1" si="334"/>
        <v>5000</v>
      </c>
      <c r="CQ427" s="76" t="e">
        <f t="shared" ca="1" si="334"/>
        <v>#REF!</v>
      </c>
      <c r="CR427" s="76" t="e">
        <f t="shared" ca="1" si="334"/>
        <v>#REF!</v>
      </c>
      <c r="CS427" s="76">
        <f t="shared" ca="1" si="334"/>
        <v>5000</v>
      </c>
      <c r="CT427" s="76">
        <f t="shared" ca="1" si="334"/>
        <v>5000</v>
      </c>
      <c r="CU427" s="76">
        <f t="shared" ca="1" si="335"/>
        <v>5000</v>
      </c>
      <c r="CV427" s="76">
        <f t="shared" ca="1" si="335"/>
        <v>5000</v>
      </c>
      <c r="CW427" s="76">
        <f t="shared" ca="1" si="335"/>
        <v>5000</v>
      </c>
      <c r="CX427" s="76">
        <f t="shared" ca="1" si="335"/>
        <v>5000</v>
      </c>
      <c r="CY427" s="76">
        <f t="shared" ca="1" si="335"/>
        <v>5000</v>
      </c>
      <c r="CZ427" s="76">
        <f t="shared" ca="1" si="335"/>
        <v>5000</v>
      </c>
      <c r="DA427" s="76">
        <f t="shared" ca="1" si="335"/>
        <v>5000</v>
      </c>
      <c r="DB427" s="76">
        <f t="shared" ca="1" si="335"/>
        <v>5000</v>
      </c>
      <c r="DC427" s="76">
        <f t="shared" ca="1" si="335"/>
        <v>5000</v>
      </c>
      <c r="DD427" s="76">
        <f t="shared" ca="1" si="335"/>
        <v>5000</v>
      </c>
      <c r="DE427" s="76">
        <f t="shared" ca="1" si="336"/>
        <v>5000</v>
      </c>
      <c r="DF427" s="76">
        <f t="shared" ca="1" si="336"/>
        <v>5000</v>
      </c>
      <c r="DG427" s="76">
        <f t="shared" ca="1" si="336"/>
        <v>5000</v>
      </c>
      <c r="DH427" s="76">
        <f t="shared" ca="1" si="336"/>
        <v>5000</v>
      </c>
      <c r="DI427" s="76">
        <f t="shared" ca="1" si="336"/>
        <v>5000</v>
      </c>
      <c r="DJ427" s="76">
        <f t="shared" ca="1" si="336"/>
        <v>5000</v>
      </c>
      <c r="DK427" s="76">
        <f t="shared" ca="1" si="336"/>
        <v>5000</v>
      </c>
      <c r="DL427" s="76">
        <f t="shared" ca="1" si="336"/>
        <v>5000</v>
      </c>
    </row>
    <row r="428" spans="1:116" outlineLevel="2" x14ac:dyDescent="0.4">
      <c r="A428" s="31"/>
      <c r="B428" s="31"/>
      <c r="C428" s="31"/>
      <c r="D428" t="s">
        <v>944</v>
      </c>
      <c r="E428" s="8" t="str">
        <f t="shared" si="323"/>
        <v>428 GROWTH-PV</v>
      </c>
      <c r="G428" s="464">
        <f t="shared" si="325"/>
        <v>6</v>
      </c>
      <c r="H428" s="16">
        <f t="shared" si="326"/>
        <v>0.24000000000000002</v>
      </c>
      <c r="I428" s="73"/>
      <c r="J428" s="73"/>
      <c r="K428" s="15">
        <f t="shared" ca="1" si="324"/>
        <v>5000</v>
      </c>
      <c r="L428" s="15">
        <f t="shared" ca="1" si="324"/>
        <v>5000</v>
      </c>
      <c r="M428" s="15">
        <f t="shared" ca="1" si="324"/>
        <v>5000</v>
      </c>
      <c r="N428" s="15">
        <f t="shared" ca="1" si="324"/>
        <v>5000</v>
      </c>
      <c r="O428" s="15">
        <f t="shared" ca="1" si="324"/>
        <v>5000</v>
      </c>
      <c r="P428" s="15">
        <f t="shared" ca="1" si="324"/>
        <v>5000</v>
      </c>
      <c r="R428" s="67"/>
      <c r="S428" s="76">
        <f t="shared" si="327"/>
        <v>0</v>
      </c>
      <c r="T428" s="76">
        <f t="shared" si="327"/>
        <v>0</v>
      </c>
      <c r="U428" s="76">
        <f t="shared" si="327"/>
        <v>0</v>
      </c>
      <c r="V428" s="76">
        <f t="shared" si="327"/>
        <v>0</v>
      </c>
      <c r="W428" s="76">
        <f t="shared" si="327"/>
        <v>0</v>
      </c>
      <c r="X428" s="76">
        <f t="shared" ca="1" si="327"/>
        <v>5000</v>
      </c>
      <c r="Y428" s="76">
        <f t="shared" ca="1" si="327"/>
        <v>5000</v>
      </c>
      <c r="Z428" s="76">
        <f t="shared" ca="1" si="327"/>
        <v>5000</v>
      </c>
      <c r="AA428" s="76">
        <f t="shared" ca="1" si="327"/>
        <v>5000</v>
      </c>
      <c r="AB428" s="76">
        <f t="shared" ca="1" si="327"/>
        <v>5000</v>
      </c>
      <c r="AC428" s="76">
        <f t="shared" ca="1" si="328"/>
        <v>5000</v>
      </c>
      <c r="AD428" s="76">
        <f t="shared" ca="1" si="328"/>
        <v>5000</v>
      </c>
      <c r="AE428" s="76">
        <f t="shared" ca="1" si="328"/>
        <v>5000</v>
      </c>
      <c r="AF428" s="76">
        <f t="shared" ca="1" si="328"/>
        <v>5000</v>
      </c>
      <c r="AG428" s="76">
        <f t="shared" ca="1" si="328"/>
        <v>5000</v>
      </c>
      <c r="AH428" s="76">
        <f t="shared" ca="1" si="328"/>
        <v>5000</v>
      </c>
      <c r="AI428" s="76">
        <f t="shared" ca="1" si="328"/>
        <v>5000</v>
      </c>
      <c r="AJ428" s="76">
        <f t="shared" ca="1" si="328"/>
        <v>5000</v>
      </c>
      <c r="AK428" s="76">
        <f t="shared" ca="1" si="328"/>
        <v>5000</v>
      </c>
      <c r="AL428" s="76">
        <f t="shared" ca="1" si="328"/>
        <v>5000</v>
      </c>
      <c r="AM428" s="76">
        <f t="shared" ca="1" si="329"/>
        <v>5000</v>
      </c>
      <c r="AN428" s="76">
        <f t="shared" ca="1" si="329"/>
        <v>5000</v>
      </c>
      <c r="AO428" s="76">
        <f t="shared" ca="1" si="329"/>
        <v>5000</v>
      </c>
      <c r="AP428" s="76">
        <f t="shared" ca="1" si="329"/>
        <v>5000</v>
      </c>
      <c r="AQ428" s="76">
        <f t="shared" ca="1" si="329"/>
        <v>5000</v>
      </c>
      <c r="AR428" s="76">
        <f t="shared" ca="1" si="329"/>
        <v>5000</v>
      </c>
      <c r="AS428" s="76">
        <f t="shared" ca="1" si="329"/>
        <v>5000</v>
      </c>
      <c r="AT428" s="76">
        <f t="shared" ca="1" si="329"/>
        <v>5000</v>
      </c>
      <c r="AU428" s="76">
        <f t="shared" ca="1" si="329"/>
        <v>5000</v>
      </c>
      <c r="AV428" s="76">
        <f t="shared" ca="1" si="329"/>
        <v>5000</v>
      </c>
      <c r="AW428" s="76">
        <f t="shared" ca="1" si="330"/>
        <v>5000</v>
      </c>
      <c r="AX428" s="76">
        <f t="shared" ca="1" si="330"/>
        <v>5000</v>
      </c>
      <c r="AY428" s="76">
        <f t="shared" ca="1" si="330"/>
        <v>5000</v>
      </c>
      <c r="AZ428" s="76">
        <f t="shared" ca="1" si="330"/>
        <v>5000</v>
      </c>
      <c r="BA428" s="76">
        <f t="shared" ca="1" si="330"/>
        <v>5000</v>
      </c>
      <c r="BB428" s="76">
        <f t="shared" ca="1" si="330"/>
        <v>5000</v>
      </c>
      <c r="BC428" s="76">
        <f t="shared" ca="1" si="330"/>
        <v>5000</v>
      </c>
      <c r="BD428" s="76">
        <f t="shared" ca="1" si="330"/>
        <v>5000</v>
      </c>
      <c r="BE428" s="76">
        <f t="shared" ca="1" si="330"/>
        <v>5000</v>
      </c>
      <c r="BF428" s="76">
        <f t="shared" ca="1" si="330"/>
        <v>5000</v>
      </c>
      <c r="BG428" s="76">
        <f t="shared" ca="1" si="331"/>
        <v>5000</v>
      </c>
      <c r="BH428" s="76">
        <f t="shared" ca="1" si="331"/>
        <v>5000</v>
      </c>
      <c r="BI428" s="76">
        <f t="shared" ca="1" si="331"/>
        <v>5000</v>
      </c>
      <c r="BJ428" s="76">
        <f t="shared" ca="1" si="331"/>
        <v>5000</v>
      </c>
      <c r="BK428" s="76">
        <f t="shared" ca="1" si="331"/>
        <v>5000</v>
      </c>
      <c r="BL428" s="76">
        <f t="shared" ca="1" si="331"/>
        <v>5000</v>
      </c>
      <c r="BM428" s="76">
        <f t="shared" ca="1" si="331"/>
        <v>5000</v>
      </c>
      <c r="BN428" s="76">
        <f t="shared" ca="1" si="331"/>
        <v>5000</v>
      </c>
      <c r="BO428" s="76">
        <f t="shared" ca="1" si="331"/>
        <v>5000</v>
      </c>
      <c r="BP428" s="76">
        <f t="shared" ca="1" si="331"/>
        <v>5000</v>
      </c>
      <c r="BQ428" s="76">
        <f t="shared" ca="1" si="332"/>
        <v>5000</v>
      </c>
      <c r="BR428" s="76">
        <f t="shared" ca="1" si="332"/>
        <v>5000</v>
      </c>
      <c r="BS428" s="76">
        <f t="shared" ca="1" si="332"/>
        <v>5000</v>
      </c>
      <c r="BT428" s="76">
        <f t="shared" ca="1" si="332"/>
        <v>5000</v>
      </c>
      <c r="BU428" s="76">
        <f t="shared" ca="1" si="332"/>
        <v>5000</v>
      </c>
      <c r="BV428" s="76">
        <f t="shared" ca="1" si="332"/>
        <v>5000</v>
      </c>
      <c r="BW428" s="76">
        <f t="shared" ca="1" si="332"/>
        <v>5000</v>
      </c>
      <c r="BX428" s="76">
        <f t="shared" ca="1" si="332"/>
        <v>5000</v>
      </c>
      <c r="BY428" s="76">
        <f t="shared" ca="1" si="332"/>
        <v>5000</v>
      </c>
      <c r="BZ428" s="76">
        <f t="shared" ca="1" si="332"/>
        <v>5000</v>
      </c>
      <c r="CA428" s="76">
        <f t="shared" ca="1" si="333"/>
        <v>5000</v>
      </c>
      <c r="CB428" s="76">
        <f t="shared" ca="1" si="333"/>
        <v>5000</v>
      </c>
      <c r="CC428" s="76">
        <f t="shared" ca="1" si="333"/>
        <v>5000</v>
      </c>
      <c r="CD428" s="76">
        <f t="shared" ca="1" si="333"/>
        <v>5000</v>
      </c>
      <c r="CE428" s="76">
        <f t="shared" ca="1" si="333"/>
        <v>5000</v>
      </c>
      <c r="CF428" s="76">
        <f t="shared" ca="1" si="333"/>
        <v>5000</v>
      </c>
      <c r="CG428" s="76">
        <f t="shared" ca="1" si="333"/>
        <v>5000</v>
      </c>
      <c r="CH428" s="76">
        <f t="shared" ca="1" si="333"/>
        <v>5000</v>
      </c>
      <c r="CI428" s="76">
        <f t="shared" ca="1" si="333"/>
        <v>5000</v>
      </c>
      <c r="CJ428" s="76">
        <f t="shared" ca="1" si="333"/>
        <v>5000</v>
      </c>
      <c r="CK428" s="76">
        <f t="shared" ca="1" si="334"/>
        <v>5000</v>
      </c>
      <c r="CL428" s="76">
        <f t="shared" ca="1" si="334"/>
        <v>5000</v>
      </c>
      <c r="CM428" s="76">
        <f t="shared" ca="1" si="334"/>
        <v>5000</v>
      </c>
      <c r="CN428" s="76">
        <f t="shared" ca="1" si="334"/>
        <v>5000</v>
      </c>
      <c r="CO428" s="76">
        <f t="shared" ca="1" si="334"/>
        <v>5000</v>
      </c>
      <c r="CP428" s="76">
        <f t="shared" ca="1" si="334"/>
        <v>5000</v>
      </c>
      <c r="CQ428" s="76">
        <f t="shared" ca="1" si="334"/>
        <v>5000</v>
      </c>
      <c r="CR428" s="76" t="e">
        <f t="shared" ca="1" si="334"/>
        <v>#REF!</v>
      </c>
      <c r="CS428" s="76" t="e">
        <f t="shared" ca="1" si="334"/>
        <v>#REF!</v>
      </c>
      <c r="CT428" s="76">
        <f t="shared" ca="1" si="334"/>
        <v>5000</v>
      </c>
      <c r="CU428" s="76">
        <f t="shared" ca="1" si="335"/>
        <v>5000</v>
      </c>
      <c r="CV428" s="76">
        <f t="shared" ca="1" si="335"/>
        <v>5000</v>
      </c>
      <c r="CW428" s="76">
        <f t="shared" ca="1" si="335"/>
        <v>5000</v>
      </c>
      <c r="CX428" s="76">
        <f t="shared" ca="1" si="335"/>
        <v>5000</v>
      </c>
      <c r="CY428" s="76">
        <f t="shared" ca="1" si="335"/>
        <v>5000</v>
      </c>
      <c r="CZ428" s="76">
        <f t="shared" ca="1" si="335"/>
        <v>5000</v>
      </c>
      <c r="DA428" s="76">
        <f t="shared" ca="1" si="335"/>
        <v>5000</v>
      </c>
      <c r="DB428" s="76">
        <f t="shared" ca="1" si="335"/>
        <v>5000</v>
      </c>
      <c r="DC428" s="76">
        <f t="shared" ca="1" si="335"/>
        <v>5000</v>
      </c>
      <c r="DD428" s="76">
        <f t="shared" ca="1" si="335"/>
        <v>5000</v>
      </c>
      <c r="DE428" s="76">
        <f t="shared" ca="1" si="336"/>
        <v>5000</v>
      </c>
      <c r="DF428" s="76">
        <f t="shared" ca="1" si="336"/>
        <v>5000</v>
      </c>
      <c r="DG428" s="76">
        <f t="shared" ca="1" si="336"/>
        <v>5000</v>
      </c>
      <c r="DH428" s="76">
        <f t="shared" ca="1" si="336"/>
        <v>5000</v>
      </c>
      <c r="DI428" s="76">
        <f t="shared" ca="1" si="336"/>
        <v>5000</v>
      </c>
      <c r="DJ428" s="76">
        <f t="shared" ca="1" si="336"/>
        <v>5000</v>
      </c>
      <c r="DK428" s="76">
        <f t="shared" ca="1" si="336"/>
        <v>5000</v>
      </c>
      <c r="DL428" s="76">
        <f t="shared" ca="1" si="336"/>
        <v>5000</v>
      </c>
    </row>
    <row r="429" spans="1:116" outlineLevel="2" x14ac:dyDescent="0.4">
      <c r="A429" s="31"/>
      <c r="B429" s="31"/>
      <c r="C429" s="31"/>
      <c r="D429" t="s">
        <v>944</v>
      </c>
      <c r="E429" s="8" t="str">
        <f t="shared" si="323"/>
        <v>429 GROWTH-PV</v>
      </c>
      <c r="G429" s="464">
        <f t="shared" si="325"/>
        <v>7</v>
      </c>
      <c r="H429" s="16">
        <f t="shared" si="326"/>
        <v>0.28000000000000003</v>
      </c>
      <c r="I429" s="73"/>
      <c r="J429" s="73"/>
      <c r="K429" s="15">
        <f t="shared" ca="1" si="324"/>
        <v>5000</v>
      </c>
      <c r="L429" s="15">
        <f t="shared" ca="1" si="324"/>
        <v>5000</v>
      </c>
      <c r="M429" s="15">
        <f t="shared" ca="1" si="324"/>
        <v>5000</v>
      </c>
      <c r="N429" s="15">
        <f t="shared" ca="1" si="324"/>
        <v>5000</v>
      </c>
      <c r="O429" s="15">
        <f t="shared" ca="1" si="324"/>
        <v>5000</v>
      </c>
      <c r="P429" s="15">
        <f t="shared" ca="1" si="324"/>
        <v>5000</v>
      </c>
      <c r="R429" s="67"/>
      <c r="S429" s="76">
        <f t="shared" si="327"/>
        <v>0</v>
      </c>
      <c r="T429" s="76">
        <f t="shared" si="327"/>
        <v>0</v>
      </c>
      <c r="U429" s="76">
        <f t="shared" si="327"/>
        <v>0</v>
      </c>
      <c r="V429" s="76">
        <f t="shared" si="327"/>
        <v>0</v>
      </c>
      <c r="W429" s="76">
        <f t="shared" si="327"/>
        <v>0</v>
      </c>
      <c r="X429" s="76">
        <f t="shared" si="327"/>
        <v>0</v>
      </c>
      <c r="Y429" s="76">
        <f t="shared" ca="1" si="327"/>
        <v>5000</v>
      </c>
      <c r="Z429" s="76">
        <f t="shared" ca="1" si="327"/>
        <v>5000</v>
      </c>
      <c r="AA429" s="76">
        <f t="shared" ca="1" si="327"/>
        <v>5000</v>
      </c>
      <c r="AB429" s="76">
        <f t="shared" ca="1" si="327"/>
        <v>5000</v>
      </c>
      <c r="AC429" s="76">
        <f t="shared" ca="1" si="328"/>
        <v>5000</v>
      </c>
      <c r="AD429" s="76">
        <f t="shared" ca="1" si="328"/>
        <v>5000</v>
      </c>
      <c r="AE429" s="76">
        <f t="shared" ca="1" si="328"/>
        <v>5000</v>
      </c>
      <c r="AF429" s="76">
        <f t="shared" ca="1" si="328"/>
        <v>5000</v>
      </c>
      <c r="AG429" s="76">
        <f t="shared" ca="1" si="328"/>
        <v>5000</v>
      </c>
      <c r="AH429" s="76">
        <f t="shared" ca="1" si="328"/>
        <v>5000</v>
      </c>
      <c r="AI429" s="76">
        <f t="shared" ca="1" si="328"/>
        <v>5000</v>
      </c>
      <c r="AJ429" s="76">
        <f t="shared" ca="1" si="328"/>
        <v>5000</v>
      </c>
      <c r="AK429" s="76">
        <f t="shared" ca="1" si="328"/>
        <v>5000</v>
      </c>
      <c r="AL429" s="76">
        <f t="shared" ca="1" si="328"/>
        <v>5000</v>
      </c>
      <c r="AM429" s="76">
        <f t="shared" ca="1" si="329"/>
        <v>5000</v>
      </c>
      <c r="AN429" s="76">
        <f t="shared" ca="1" si="329"/>
        <v>5000</v>
      </c>
      <c r="AO429" s="76">
        <f t="shared" ca="1" si="329"/>
        <v>5000</v>
      </c>
      <c r="AP429" s="76">
        <f t="shared" ca="1" si="329"/>
        <v>5000</v>
      </c>
      <c r="AQ429" s="76">
        <f t="shared" ca="1" si="329"/>
        <v>5000</v>
      </c>
      <c r="AR429" s="76">
        <f t="shared" ca="1" si="329"/>
        <v>5000</v>
      </c>
      <c r="AS429" s="76">
        <f t="shared" ca="1" si="329"/>
        <v>5000</v>
      </c>
      <c r="AT429" s="76">
        <f t="shared" ca="1" si="329"/>
        <v>5000</v>
      </c>
      <c r="AU429" s="76">
        <f t="shared" ca="1" si="329"/>
        <v>5000</v>
      </c>
      <c r="AV429" s="76">
        <f t="shared" ca="1" si="329"/>
        <v>5000</v>
      </c>
      <c r="AW429" s="76">
        <f t="shared" ca="1" si="330"/>
        <v>5000</v>
      </c>
      <c r="AX429" s="76">
        <f t="shared" ca="1" si="330"/>
        <v>5000</v>
      </c>
      <c r="AY429" s="76">
        <f t="shared" ca="1" si="330"/>
        <v>5000</v>
      </c>
      <c r="AZ429" s="76">
        <f t="shared" ca="1" si="330"/>
        <v>5000</v>
      </c>
      <c r="BA429" s="76">
        <f t="shared" ca="1" si="330"/>
        <v>5000</v>
      </c>
      <c r="BB429" s="76">
        <f t="shared" ca="1" si="330"/>
        <v>5000</v>
      </c>
      <c r="BC429" s="76">
        <f t="shared" ca="1" si="330"/>
        <v>5000</v>
      </c>
      <c r="BD429" s="76">
        <f t="shared" ca="1" si="330"/>
        <v>5000</v>
      </c>
      <c r="BE429" s="76">
        <f t="shared" ca="1" si="330"/>
        <v>5000</v>
      </c>
      <c r="BF429" s="76">
        <f t="shared" ca="1" si="330"/>
        <v>5000</v>
      </c>
      <c r="BG429" s="76">
        <f t="shared" ca="1" si="331"/>
        <v>5000</v>
      </c>
      <c r="BH429" s="76">
        <f t="shared" ca="1" si="331"/>
        <v>5000</v>
      </c>
      <c r="BI429" s="76">
        <f t="shared" ca="1" si="331"/>
        <v>5000</v>
      </c>
      <c r="BJ429" s="76">
        <f t="shared" ca="1" si="331"/>
        <v>5000</v>
      </c>
      <c r="BK429" s="76">
        <f t="shared" ca="1" si="331"/>
        <v>5000</v>
      </c>
      <c r="BL429" s="76">
        <f t="shared" ca="1" si="331"/>
        <v>5000</v>
      </c>
      <c r="BM429" s="76">
        <f t="shared" ca="1" si="331"/>
        <v>5000</v>
      </c>
      <c r="BN429" s="76">
        <f t="shared" ca="1" si="331"/>
        <v>5000</v>
      </c>
      <c r="BO429" s="76">
        <f t="shared" ca="1" si="331"/>
        <v>5000</v>
      </c>
      <c r="BP429" s="76">
        <f t="shared" ca="1" si="331"/>
        <v>5000</v>
      </c>
      <c r="BQ429" s="76">
        <f t="shared" ca="1" si="332"/>
        <v>5000</v>
      </c>
      <c r="BR429" s="76">
        <f t="shared" ca="1" si="332"/>
        <v>5000</v>
      </c>
      <c r="BS429" s="76">
        <f t="shared" ca="1" si="332"/>
        <v>5000</v>
      </c>
      <c r="BT429" s="76">
        <f t="shared" ca="1" si="332"/>
        <v>5000</v>
      </c>
      <c r="BU429" s="76">
        <f t="shared" ca="1" si="332"/>
        <v>5000</v>
      </c>
      <c r="BV429" s="76">
        <f t="shared" ca="1" si="332"/>
        <v>5000</v>
      </c>
      <c r="BW429" s="76">
        <f t="shared" ca="1" si="332"/>
        <v>5000</v>
      </c>
      <c r="BX429" s="76">
        <f t="shared" ca="1" si="332"/>
        <v>5000</v>
      </c>
      <c r="BY429" s="76">
        <f t="shared" ca="1" si="332"/>
        <v>5000</v>
      </c>
      <c r="BZ429" s="76">
        <f t="shared" ca="1" si="332"/>
        <v>5000</v>
      </c>
      <c r="CA429" s="76">
        <f t="shared" ca="1" si="333"/>
        <v>5000</v>
      </c>
      <c r="CB429" s="76">
        <f t="shared" ca="1" si="333"/>
        <v>5000</v>
      </c>
      <c r="CC429" s="76">
        <f t="shared" ca="1" si="333"/>
        <v>5000</v>
      </c>
      <c r="CD429" s="76">
        <f t="shared" ca="1" si="333"/>
        <v>5000</v>
      </c>
      <c r="CE429" s="76">
        <f t="shared" ca="1" si="333"/>
        <v>5000</v>
      </c>
      <c r="CF429" s="76">
        <f t="shared" ca="1" si="333"/>
        <v>5000</v>
      </c>
      <c r="CG429" s="76">
        <f t="shared" ca="1" si="333"/>
        <v>5000</v>
      </c>
      <c r="CH429" s="76">
        <f t="shared" ca="1" si="333"/>
        <v>5000</v>
      </c>
      <c r="CI429" s="76">
        <f t="shared" ca="1" si="333"/>
        <v>5000</v>
      </c>
      <c r="CJ429" s="76">
        <f t="shared" ca="1" si="333"/>
        <v>5000</v>
      </c>
      <c r="CK429" s="76">
        <f t="shared" ca="1" si="334"/>
        <v>5000</v>
      </c>
      <c r="CL429" s="76">
        <f t="shared" ca="1" si="334"/>
        <v>5000</v>
      </c>
      <c r="CM429" s="76">
        <f t="shared" ca="1" si="334"/>
        <v>5000</v>
      </c>
      <c r="CN429" s="76">
        <f t="shared" ca="1" si="334"/>
        <v>5000</v>
      </c>
      <c r="CO429" s="76">
        <f t="shared" ca="1" si="334"/>
        <v>5000</v>
      </c>
      <c r="CP429" s="76">
        <f t="shared" ca="1" si="334"/>
        <v>5000</v>
      </c>
      <c r="CQ429" s="76">
        <f t="shared" ca="1" si="334"/>
        <v>5000</v>
      </c>
      <c r="CR429" s="76">
        <f t="shared" ca="1" si="334"/>
        <v>5000</v>
      </c>
      <c r="CS429" s="76" t="e">
        <f t="shared" ca="1" si="334"/>
        <v>#REF!</v>
      </c>
      <c r="CT429" s="76" t="e">
        <f t="shared" ca="1" si="334"/>
        <v>#REF!</v>
      </c>
      <c r="CU429" s="76">
        <f t="shared" ca="1" si="335"/>
        <v>5000</v>
      </c>
      <c r="CV429" s="76">
        <f t="shared" ca="1" si="335"/>
        <v>5000</v>
      </c>
      <c r="CW429" s="76">
        <f t="shared" ca="1" si="335"/>
        <v>5000</v>
      </c>
      <c r="CX429" s="76">
        <f t="shared" ca="1" si="335"/>
        <v>5000</v>
      </c>
      <c r="CY429" s="76">
        <f t="shared" ca="1" si="335"/>
        <v>5000</v>
      </c>
      <c r="CZ429" s="76">
        <f t="shared" ca="1" si="335"/>
        <v>5000</v>
      </c>
      <c r="DA429" s="76">
        <f t="shared" ca="1" si="335"/>
        <v>5000</v>
      </c>
      <c r="DB429" s="76">
        <f t="shared" ca="1" si="335"/>
        <v>5000</v>
      </c>
      <c r="DC429" s="76">
        <f t="shared" ca="1" si="335"/>
        <v>5000</v>
      </c>
      <c r="DD429" s="76">
        <f t="shared" ca="1" si="335"/>
        <v>5000</v>
      </c>
      <c r="DE429" s="76">
        <f t="shared" ca="1" si="336"/>
        <v>5000</v>
      </c>
      <c r="DF429" s="76">
        <f t="shared" ca="1" si="336"/>
        <v>5000</v>
      </c>
      <c r="DG429" s="76">
        <f t="shared" ca="1" si="336"/>
        <v>5000</v>
      </c>
      <c r="DH429" s="76">
        <f t="shared" ca="1" si="336"/>
        <v>5000</v>
      </c>
      <c r="DI429" s="76">
        <f t="shared" ca="1" si="336"/>
        <v>5000</v>
      </c>
      <c r="DJ429" s="76">
        <f t="shared" ca="1" si="336"/>
        <v>5000</v>
      </c>
      <c r="DK429" s="76">
        <f t="shared" ca="1" si="336"/>
        <v>5000</v>
      </c>
      <c r="DL429" s="76">
        <f t="shared" ca="1" si="336"/>
        <v>5000</v>
      </c>
    </row>
    <row r="430" spans="1:116" outlineLevel="2" x14ac:dyDescent="0.4">
      <c r="A430" s="31"/>
      <c r="B430" s="31"/>
      <c r="C430" s="31"/>
      <c r="D430" t="s">
        <v>944</v>
      </c>
      <c r="E430" s="8" t="str">
        <f t="shared" si="323"/>
        <v>430 GROWTH-PV</v>
      </c>
      <c r="G430" s="464">
        <f t="shared" si="325"/>
        <v>8</v>
      </c>
      <c r="H430" s="16">
        <f t="shared" si="326"/>
        <v>0.32</v>
      </c>
      <c r="I430" s="73"/>
      <c r="J430" s="73"/>
      <c r="K430" s="15">
        <f t="shared" ca="1" si="324"/>
        <v>5000</v>
      </c>
      <c r="L430" s="15">
        <f t="shared" ca="1" si="324"/>
        <v>5000</v>
      </c>
      <c r="M430" s="15">
        <f t="shared" ca="1" si="324"/>
        <v>5000</v>
      </c>
      <c r="N430" s="15">
        <f t="shared" ca="1" si="324"/>
        <v>5000</v>
      </c>
      <c r="O430" s="15">
        <f t="shared" ca="1" si="324"/>
        <v>5000</v>
      </c>
      <c r="P430" s="15">
        <f t="shared" ca="1" si="324"/>
        <v>5000</v>
      </c>
      <c r="R430" s="67"/>
      <c r="S430" s="76">
        <f t="shared" si="327"/>
        <v>0</v>
      </c>
      <c r="T430" s="76">
        <f t="shared" si="327"/>
        <v>0</v>
      </c>
      <c r="U430" s="76">
        <f t="shared" si="327"/>
        <v>0</v>
      </c>
      <c r="V430" s="76">
        <f t="shared" si="327"/>
        <v>0</v>
      </c>
      <c r="W430" s="76">
        <f t="shared" si="327"/>
        <v>0</v>
      </c>
      <c r="X430" s="76">
        <f t="shared" si="327"/>
        <v>0</v>
      </c>
      <c r="Y430" s="76">
        <f t="shared" si="327"/>
        <v>0</v>
      </c>
      <c r="Z430" s="76">
        <f t="shared" ca="1" si="327"/>
        <v>5000</v>
      </c>
      <c r="AA430" s="76">
        <f t="shared" ca="1" si="327"/>
        <v>5000</v>
      </c>
      <c r="AB430" s="76">
        <f t="shared" ca="1" si="327"/>
        <v>5000</v>
      </c>
      <c r="AC430" s="76">
        <f t="shared" ca="1" si="328"/>
        <v>5000</v>
      </c>
      <c r="AD430" s="76">
        <f t="shared" ca="1" si="328"/>
        <v>5000</v>
      </c>
      <c r="AE430" s="76">
        <f t="shared" ca="1" si="328"/>
        <v>5000</v>
      </c>
      <c r="AF430" s="76">
        <f t="shared" ca="1" si="328"/>
        <v>5000</v>
      </c>
      <c r="AG430" s="76">
        <f t="shared" ca="1" si="328"/>
        <v>5000</v>
      </c>
      <c r="AH430" s="76">
        <f t="shared" ca="1" si="328"/>
        <v>5000</v>
      </c>
      <c r="AI430" s="76">
        <f t="shared" ca="1" si="328"/>
        <v>5000</v>
      </c>
      <c r="AJ430" s="76">
        <f t="shared" ca="1" si="328"/>
        <v>5000</v>
      </c>
      <c r="AK430" s="76">
        <f t="shared" ca="1" si="328"/>
        <v>5000</v>
      </c>
      <c r="AL430" s="76">
        <f t="shared" ca="1" si="328"/>
        <v>5000</v>
      </c>
      <c r="AM430" s="76">
        <f t="shared" ca="1" si="329"/>
        <v>5000</v>
      </c>
      <c r="AN430" s="76">
        <f t="shared" ca="1" si="329"/>
        <v>5000</v>
      </c>
      <c r="AO430" s="76">
        <f t="shared" ca="1" si="329"/>
        <v>5000</v>
      </c>
      <c r="AP430" s="76">
        <f t="shared" ca="1" si="329"/>
        <v>5000</v>
      </c>
      <c r="AQ430" s="76">
        <f t="shared" ca="1" si="329"/>
        <v>5000</v>
      </c>
      <c r="AR430" s="76">
        <f t="shared" ca="1" si="329"/>
        <v>5000</v>
      </c>
      <c r="AS430" s="76">
        <f t="shared" ca="1" si="329"/>
        <v>5000</v>
      </c>
      <c r="AT430" s="76">
        <f t="shared" ca="1" si="329"/>
        <v>5000</v>
      </c>
      <c r="AU430" s="76">
        <f t="shared" ca="1" si="329"/>
        <v>5000</v>
      </c>
      <c r="AV430" s="76">
        <f t="shared" ca="1" si="329"/>
        <v>5000</v>
      </c>
      <c r="AW430" s="76">
        <f t="shared" ca="1" si="330"/>
        <v>5000</v>
      </c>
      <c r="AX430" s="76">
        <f t="shared" ca="1" si="330"/>
        <v>5000</v>
      </c>
      <c r="AY430" s="76">
        <f t="shared" ca="1" si="330"/>
        <v>5000</v>
      </c>
      <c r="AZ430" s="76">
        <f t="shared" ca="1" si="330"/>
        <v>5000</v>
      </c>
      <c r="BA430" s="76">
        <f t="shared" ca="1" si="330"/>
        <v>5000</v>
      </c>
      <c r="BB430" s="76">
        <f t="shared" ca="1" si="330"/>
        <v>5000</v>
      </c>
      <c r="BC430" s="76">
        <f t="shared" ca="1" si="330"/>
        <v>5000</v>
      </c>
      <c r="BD430" s="76">
        <f t="shared" ca="1" si="330"/>
        <v>5000</v>
      </c>
      <c r="BE430" s="76">
        <f t="shared" ca="1" si="330"/>
        <v>5000</v>
      </c>
      <c r="BF430" s="76">
        <f t="shared" ca="1" si="330"/>
        <v>5000</v>
      </c>
      <c r="BG430" s="76">
        <f t="shared" ca="1" si="331"/>
        <v>5000</v>
      </c>
      <c r="BH430" s="76">
        <f t="shared" ca="1" si="331"/>
        <v>5000</v>
      </c>
      <c r="BI430" s="76">
        <f t="shared" ca="1" si="331"/>
        <v>5000</v>
      </c>
      <c r="BJ430" s="76">
        <f t="shared" ca="1" si="331"/>
        <v>5000</v>
      </c>
      <c r="BK430" s="76">
        <f t="shared" ca="1" si="331"/>
        <v>5000</v>
      </c>
      <c r="BL430" s="76">
        <f t="shared" ca="1" si="331"/>
        <v>5000</v>
      </c>
      <c r="BM430" s="76">
        <f t="shared" ca="1" si="331"/>
        <v>5000</v>
      </c>
      <c r="BN430" s="76">
        <f t="shared" ca="1" si="331"/>
        <v>5000</v>
      </c>
      <c r="BO430" s="76">
        <f t="shared" ca="1" si="331"/>
        <v>5000</v>
      </c>
      <c r="BP430" s="76">
        <f t="shared" ca="1" si="331"/>
        <v>5000</v>
      </c>
      <c r="BQ430" s="76">
        <f t="shared" ca="1" si="332"/>
        <v>5000</v>
      </c>
      <c r="BR430" s="76">
        <f t="shared" ca="1" si="332"/>
        <v>5000</v>
      </c>
      <c r="BS430" s="76">
        <f t="shared" ca="1" si="332"/>
        <v>5000</v>
      </c>
      <c r="BT430" s="76">
        <f t="shared" ca="1" si="332"/>
        <v>5000</v>
      </c>
      <c r="BU430" s="76">
        <f t="shared" ca="1" si="332"/>
        <v>5000</v>
      </c>
      <c r="BV430" s="76">
        <f t="shared" ca="1" si="332"/>
        <v>5000</v>
      </c>
      <c r="BW430" s="76">
        <f t="shared" ca="1" si="332"/>
        <v>5000</v>
      </c>
      <c r="BX430" s="76">
        <f t="shared" ca="1" si="332"/>
        <v>5000</v>
      </c>
      <c r="BY430" s="76">
        <f t="shared" ca="1" si="332"/>
        <v>5000</v>
      </c>
      <c r="BZ430" s="76">
        <f t="shared" ca="1" si="332"/>
        <v>5000</v>
      </c>
      <c r="CA430" s="76">
        <f t="shared" ca="1" si="333"/>
        <v>5000</v>
      </c>
      <c r="CB430" s="76">
        <f t="shared" ca="1" si="333"/>
        <v>5000</v>
      </c>
      <c r="CC430" s="76">
        <f t="shared" ca="1" si="333"/>
        <v>5000</v>
      </c>
      <c r="CD430" s="76">
        <f t="shared" ca="1" si="333"/>
        <v>5000</v>
      </c>
      <c r="CE430" s="76">
        <f t="shared" ca="1" si="333"/>
        <v>5000</v>
      </c>
      <c r="CF430" s="76">
        <f t="shared" ca="1" si="333"/>
        <v>5000</v>
      </c>
      <c r="CG430" s="76">
        <f t="shared" ca="1" si="333"/>
        <v>5000</v>
      </c>
      <c r="CH430" s="76">
        <f t="shared" ca="1" si="333"/>
        <v>5000</v>
      </c>
      <c r="CI430" s="76">
        <f t="shared" ca="1" si="333"/>
        <v>5000</v>
      </c>
      <c r="CJ430" s="76">
        <f t="shared" ca="1" si="333"/>
        <v>5000</v>
      </c>
      <c r="CK430" s="76">
        <f t="shared" ca="1" si="334"/>
        <v>5000</v>
      </c>
      <c r="CL430" s="76">
        <f t="shared" ca="1" si="334"/>
        <v>5000</v>
      </c>
      <c r="CM430" s="76">
        <f t="shared" ca="1" si="334"/>
        <v>5000</v>
      </c>
      <c r="CN430" s="76">
        <f t="shared" ca="1" si="334"/>
        <v>5000</v>
      </c>
      <c r="CO430" s="76">
        <f t="shared" ca="1" si="334"/>
        <v>5000</v>
      </c>
      <c r="CP430" s="76">
        <f t="shared" ca="1" si="334"/>
        <v>5000</v>
      </c>
      <c r="CQ430" s="76">
        <f t="shared" ca="1" si="334"/>
        <v>5000</v>
      </c>
      <c r="CR430" s="76">
        <f t="shared" ca="1" si="334"/>
        <v>5000</v>
      </c>
      <c r="CS430" s="76">
        <f t="shared" ca="1" si="334"/>
        <v>5000</v>
      </c>
      <c r="CT430" s="76" t="e">
        <f t="shared" ca="1" si="334"/>
        <v>#REF!</v>
      </c>
      <c r="CU430" s="76" t="e">
        <f t="shared" ca="1" si="335"/>
        <v>#REF!</v>
      </c>
      <c r="CV430" s="76">
        <f t="shared" ca="1" si="335"/>
        <v>5000</v>
      </c>
      <c r="CW430" s="76">
        <f t="shared" ca="1" si="335"/>
        <v>5000</v>
      </c>
      <c r="CX430" s="76">
        <f t="shared" ca="1" si="335"/>
        <v>5000</v>
      </c>
      <c r="CY430" s="76">
        <f t="shared" ca="1" si="335"/>
        <v>5000</v>
      </c>
      <c r="CZ430" s="76">
        <f t="shared" ca="1" si="335"/>
        <v>5000</v>
      </c>
      <c r="DA430" s="76">
        <f t="shared" ca="1" si="335"/>
        <v>5000</v>
      </c>
      <c r="DB430" s="76">
        <f t="shared" ca="1" si="335"/>
        <v>5000</v>
      </c>
      <c r="DC430" s="76">
        <f t="shared" ca="1" si="335"/>
        <v>5000</v>
      </c>
      <c r="DD430" s="76">
        <f t="shared" ca="1" si="335"/>
        <v>5000</v>
      </c>
      <c r="DE430" s="76">
        <f t="shared" ca="1" si="336"/>
        <v>5000</v>
      </c>
      <c r="DF430" s="76">
        <f t="shared" ca="1" si="336"/>
        <v>5000</v>
      </c>
      <c r="DG430" s="76">
        <f t="shared" ca="1" si="336"/>
        <v>5000</v>
      </c>
      <c r="DH430" s="76">
        <f t="shared" ca="1" si="336"/>
        <v>5000</v>
      </c>
      <c r="DI430" s="76">
        <f t="shared" ca="1" si="336"/>
        <v>5000</v>
      </c>
      <c r="DJ430" s="76">
        <f t="shared" ca="1" si="336"/>
        <v>5000</v>
      </c>
      <c r="DK430" s="76">
        <f t="shared" ca="1" si="336"/>
        <v>5000</v>
      </c>
      <c r="DL430" s="76">
        <f t="shared" ca="1" si="336"/>
        <v>5000</v>
      </c>
    </row>
    <row r="431" spans="1:116" outlineLevel="2" x14ac:dyDescent="0.4">
      <c r="A431" s="31"/>
      <c r="B431" s="31"/>
      <c r="C431" s="31"/>
      <c r="D431" t="s">
        <v>944</v>
      </c>
      <c r="E431" s="8" t="str">
        <f t="shared" si="323"/>
        <v>431 GROWTH-PV</v>
      </c>
      <c r="G431" s="464">
        <f t="shared" si="325"/>
        <v>9</v>
      </c>
      <c r="H431" s="16">
        <f t="shared" si="326"/>
        <v>0.36</v>
      </c>
      <c r="I431" s="73"/>
      <c r="J431" s="73"/>
      <c r="K431" s="15">
        <f t="shared" ca="1" si="324"/>
        <v>5000</v>
      </c>
      <c r="L431" s="15">
        <f t="shared" ca="1" si="324"/>
        <v>5000</v>
      </c>
      <c r="M431" s="15">
        <f t="shared" ca="1" si="324"/>
        <v>5000</v>
      </c>
      <c r="N431" s="15">
        <f t="shared" ca="1" si="324"/>
        <v>5000</v>
      </c>
      <c r="O431" s="15">
        <f t="shared" ca="1" si="324"/>
        <v>5000</v>
      </c>
      <c r="P431" s="15">
        <f t="shared" ca="1" si="324"/>
        <v>5000</v>
      </c>
      <c r="R431" s="67"/>
      <c r="S431" s="76">
        <f t="shared" si="327"/>
        <v>0</v>
      </c>
      <c r="T431" s="76">
        <f t="shared" si="327"/>
        <v>0</v>
      </c>
      <c r="U431" s="76">
        <f t="shared" si="327"/>
        <v>0</v>
      </c>
      <c r="V431" s="76">
        <f t="shared" si="327"/>
        <v>0</v>
      </c>
      <c r="W431" s="76">
        <f t="shared" si="327"/>
        <v>0</v>
      </c>
      <c r="X431" s="76">
        <f t="shared" si="327"/>
        <v>0</v>
      </c>
      <c r="Y431" s="76">
        <f t="shared" si="327"/>
        <v>0</v>
      </c>
      <c r="Z431" s="76">
        <f t="shared" si="327"/>
        <v>0</v>
      </c>
      <c r="AA431" s="76">
        <f t="shared" ca="1" si="327"/>
        <v>5000</v>
      </c>
      <c r="AB431" s="76">
        <f t="shared" ca="1" si="327"/>
        <v>5000</v>
      </c>
      <c r="AC431" s="76">
        <f t="shared" ca="1" si="328"/>
        <v>5000</v>
      </c>
      <c r="AD431" s="76">
        <f t="shared" ca="1" si="328"/>
        <v>5000</v>
      </c>
      <c r="AE431" s="76">
        <f t="shared" ca="1" si="328"/>
        <v>5000</v>
      </c>
      <c r="AF431" s="76">
        <f t="shared" ca="1" si="328"/>
        <v>5000</v>
      </c>
      <c r="AG431" s="76">
        <f t="shared" ca="1" si="328"/>
        <v>5000</v>
      </c>
      <c r="AH431" s="76">
        <f t="shared" ca="1" si="328"/>
        <v>5000</v>
      </c>
      <c r="AI431" s="76">
        <f t="shared" ca="1" si="328"/>
        <v>5000</v>
      </c>
      <c r="AJ431" s="76">
        <f t="shared" ca="1" si="328"/>
        <v>5000</v>
      </c>
      <c r="AK431" s="76">
        <f t="shared" ca="1" si="328"/>
        <v>5000</v>
      </c>
      <c r="AL431" s="76">
        <f t="shared" ca="1" si="328"/>
        <v>5000</v>
      </c>
      <c r="AM431" s="76">
        <f t="shared" ca="1" si="329"/>
        <v>5000</v>
      </c>
      <c r="AN431" s="76">
        <f t="shared" ca="1" si="329"/>
        <v>5000</v>
      </c>
      <c r="AO431" s="76">
        <f t="shared" ca="1" si="329"/>
        <v>5000</v>
      </c>
      <c r="AP431" s="76">
        <f t="shared" ca="1" si="329"/>
        <v>5000</v>
      </c>
      <c r="AQ431" s="76">
        <f t="shared" ca="1" si="329"/>
        <v>5000</v>
      </c>
      <c r="AR431" s="76">
        <f t="shared" ca="1" si="329"/>
        <v>5000</v>
      </c>
      <c r="AS431" s="76">
        <f t="shared" ca="1" si="329"/>
        <v>5000</v>
      </c>
      <c r="AT431" s="76">
        <f t="shared" ca="1" si="329"/>
        <v>5000</v>
      </c>
      <c r="AU431" s="76">
        <f t="shared" ca="1" si="329"/>
        <v>5000</v>
      </c>
      <c r="AV431" s="76">
        <f t="shared" ca="1" si="329"/>
        <v>5000</v>
      </c>
      <c r="AW431" s="76">
        <f t="shared" ca="1" si="330"/>
        <v>5000</v>
      </c>
      <c r="AX431" s="76">
        <f t="shared" ca="1" si="330"/>
        <v>5000</v>
      </c>
      <c r="AY431" s="76">
        <f t="shared" ca="1" si="330"/>
        <v>5000</v>
      </c>
      <c r="AZ431" s="76">
        <f t="shared" ca="1" si="330"/>
        <v>5000</v>
      </c>
      <c r="BA431" s="76">
        <f t="shared" ca="1" si="330"/>
        <v>5000</v>
      </c>
      <c r="BB431" s="76">
        <f t="shared" ca="1" si="330"/>
        <v>5000</v>
      </c>
      <c r="BC431" s="76">
        <f t="shared" ca="1" si="330"/>
        <v>5000</v>
      </c>
      <c r="BD431" s="76">
        <f t="shared" ca="1" si="330"/>
        <v>5000</v>
      </c>
      <c r="BE431" s="76">
        <f t="shared" ca="1" si="330"/>
        <v>5000</v>
      </c>
      <c r="BF431" s="76">
        <f t="shared" ca="1" si="330"/>
        <v>5000</v>
      </c>
      <c r="BG431" s="76">
        <f t="shared" ca="1" si="331"/>
        <v>5000</v>
      </c>
      <c r="BH431" s="76">
        <f t="shared" ca="1" si="331"/>
        <v>5000</v>
      </c>
      <c r="BI431" s="76">
        <f t="shared" ca="1" si="331"/>
        <v>5000</v>
      </c>
      <c r="BJ431" s="76">
        <f t="shared" ca="1" si="331"/>
        <v>5000</v>
      </c>
      <c r="BK431" s="76">
        <f t="shared" ca="1" si="331"/>
        <v>5000</v>
      </c>
      <c r="BL431" s="76">
        <f t="shared" ca="1" si="331"/>
        <v>5000</v>
      </c>
      <c r="BM431" s="76">
        <f t="shared" ca="1" si="331"/>
        <v>5000</v>
      </c>
      <c r="BN431" s="76">
        <f t="shared" ca="1" si="331"/>
        <v>5000</v>
      </c>
      <c r="BO431" s="76">
        <f t="shared" ca="1" si="331"/>
        <v>5000</v>
      </c>
      <c r="BP431" s="76">
        <f t="shared" ca="1" si="331"/>
        <v>5000</v>
      </c>
      <c r="BQ431" s="76">
        <f t="shared" ca="1" si="332"/>
        <v>5000</v>
      </c>
      <c r="BR431" s="76">
        <f t="shared" ca="1" si="332"/>
        <v>5000</v>
      </c>
      <c r="BS431" s="76">
        <f t="shared" ca="1" si="332"/>
        <v>5000</v>
      </c>
      <c r="BT431" s="76">
        <f t="shared" ca="1" si="332"/>
        <v>5000</v>
      </c>
      <c r="BU431" s="76">
        <f t="shared" ca="1" si="332"/>
        <v>5000</v>
      </c>
      <c r="BV431" s="76">
        <f t="shared" ca="1" si="332"/>
        <v>5000</v>
      </c>
      <c r="BW431" s="76">
        <f t="shared" ca="1" si="332"/>
        <v>5000</v>
      </c>
      <c r="BX431" s="76">
        <f t="shared" ca="1" si="332"/>
        <v>5000</v>
      </c>
      <c r="BY431" s="76">
        <f t="shared" ca="1" si="332"/>
        <v>5000</v>
      </c>
      <c r="BZ431" s="76">
        <f t="shared" ca="1" si="332"/>
        <v>5000</v>
      </c>
      <c r="CA431" s="76">
        <f t="shared" ca="1" si="333"/>
        <v>5000</v>
      </c>
      <c r="CB431" s="76">
        <f t="shared" ca="1" si="333"/>
        <v>5000</v>
      </c>
      <c r="CC431" s="76">
        <f t="shared" ca="1" si="333"/>
        <v>5000</v>
      </c>
      <c r="CD431" s="76">
        <f t="shared" ca="1" si="333"/>
        <v>5000</v>
      </c>
      <c r="CE431" s="76">
        <f t="shared" ca="1" si="333"/>
        <v>5000</v>
      </c>
      <c r="CF431" s="76">
        <f t="shared" ca="1" si="333"/>
        <v>5000</v>
      </c>
      <c r="CG431" s="76">
        <f t="shared" ca="1" si="333"/>
        <v>5000</v>
      </c>
      <c r="CH431" s="76">
        <f t="shared" ca="1" si="333"/>
        <v>5000</v>
      </c>
      <c r="CI431" s="76">
        <f t="shared" ca="1" si="333"/>
        <v>5000</v>
      </c>
      <c r="CJ431" s="76">
        <f t="shared" ca="1" si="333"/>
        <v>5000</v>
      </c>
      <c r="CK431" s="76">
        <f t="shared" ca="1" si="334"/>
        <v>5000</v>
      </c>
      <c r="CL431" s="76">
        <f t="shared" ca="1" si="334"/>
        <v>5000</v>
      </c>
      <c r="CM431" s="76">
        <f t="shared" ca="1" si="334"/>
        <v>5000</v>
      </c>
      <c r="CN431" s="76">
        <f t="shared" ca="1" si="334"/>
        <v>5000</v>
      </c>
      <c r="CO431" s="76">
        <f t="shared" ca="1" si="334"/>
        <v>5000</v>
      </c>
      <c r="CP431" s="76">
        <f t="shared" ca="1" si="334"/>
        <v>5000</v>
      </c>
      <c r="CQ431" s="76">
        <f t="shared" ca="1" si="334"/>
        <v>5000</v>
      </c>
      <c r="CR431" s="76">
        <f t="shared" ca="1" si="334"/>
        <v>5000</v>
      </c>
      <c r="CS431" s="76">
        <f t="shared" ca="1" si="334"/>
        <v>5000</v>
      </c>
      <c r="CT431" s="76">
        <f t="shared" ca="1" si="334"/>
        <v>5000</v>
      </c>
      <c r="CU431" s="76" t="e">
        <f t="shared" ca="1" si="335"/>
        <v>#REF!</v>
      </c>
      <c r="CV431" s="76" t="e">
        <f t="shared" ca="1" si="335"/>
        <v>#REF!</v>
      </c>
      <c r="CW431" s="76">
        <f t="shared" ca="1" si="335"/>
        <v>5000</v>
      </c>
      <c r="CX431" s="76">
        <f t="shared" ca="1" si="335"/>
        <v>5000</v>
      </c>
      <c r="CY431" s="76">
        <f t="shared" ca="1" si="335"/>
        <v>5000</v>
      </c>
      <c r="CZ431" s="76">
        <f t="shared" ca="1" si="335"/>
        <v>5000</v>
      </c>
      <c r="DA431" s="76">
        <f t="shared" ca="1" si="335"/>
        <v>5000</v>
      </c>
      <c r="DB431" s="76">
        <f t="shared" ca="1" si="335"/>
        <v>5000</v>
      </c>
      <c r="DC431" s="76">
        <f t="shared" ca="1" si="335"/>
        <v>5000</v>
      </c>
      <c r="DD431" s="76">
        <f t="shared" ca="1" si="335"/>
        <v>5000</v>
      </c>
      <c r="DE431" s="76">
        <f t="shared" ca="1" si="336"/>
        <v>5000</v>
      </c>
      <c r="DF431" s="76">
        <f t="shared" ca="1" si="336"/>
        <v>5000</v>
      </c>
      <c r="DG431" s="76">
        <f t="shared" ca="1" si="336"/>
        <v>5000</v>
      </c>
      <c r="DH431" s="76">
        <f t="shared" ca="1" si="336"/>
        <v>5000</v>
      </c>
      <c r="DI431" s="76">
        <f t="shared" ca="1" si="336"/>
        <v>5000</v>
      </c>
      <c r="DJ431" s="76">
        <f t="shared" ca="1" si="336"/>
        <v>5000</v>
      </c>
      <c r="DK431" s="76">
        <f t="shared" ca="1" si="336"/>
        <v>5000</v>
      </c>
      <c r="DL431" s="76">
        <f t="shared" ca="1" si="336"/>
        <v>5000</v>
      </c>
    </row>
    <row r="432" spans="1:116" outlineLevel="2" x14ac:dyDescent="0.4">
      <c r="A432" s="31"/>
      <c r="B432" s="31"/>
      <c r="C432" s="31"/>
      <c r="D432" t="s">
        <v>944</v>
      </c>
      <c r="E432" s="8" t="str">
        <f t="shared" si="323"/>
        <v>432 GROWTH-PV</v>
      </c>
      <c r="G432" s="464">
        <f t="shared" si="325"/>
        <v>10</v>
      </c>
      <c r="H432" s="16">
        <f t="shared" si="326"/>
        <v>0.39999999999999997</v>
      </c>
      <c r="I432" s="73"/>
      <c r="J432" s="73"/>
      <c r="K432" s="15">
        <f t="shared" ca="1" si="324"/>
        <v>5000</v>
      </c>
      <c r="L432" s="15">
        <f t="shared" ca="1" si="324"/>
        <v>5000</v>
      </c>
      <c r="M432" s="15">
        <f t="shared" ca="1" si="324"/>
        <v>5000</v>
      </c>
      <c r="N432" s="15">
        <f t="shared" ca="1" si="324"/>
        <v>5000</v>
      </c>
      <c r="O432" s="15">
        <f t="shared" ca="1" si="324"/>
        <v>5000</v>
      </c>
      <c r="P432" s="15">
        <f t="shared" ca="1" si="324"/>
        <v>5000</v>
      </c>
      <c r="R432" s="67"/>
      <c r="S432" s="76">
        <f t="shared" si="327"/>
        <v>0</v>
      </c>
      <c r="T432" s="76">
        <f t="shared" si="327"/>
        <v>0</v>
      </c>
      <c r="U432" s="76">
        <f t="shared" si="327"/>
        <v>0</v>
      </c>
      <c r="V432" s="76">
        <f t="shared" si="327"/>
        <v>0</v>
      </c>
      <c r="W432" s="76">
        <f t="shared" si="327"/>
        <v>0</v>
      </c>
      <c r="X432" s="76">
        <f t="shared" si="327"/>
        <v>0</v>
      </c>
      <c r="Y432" s="76">
        <f t="shared" si="327"/>
        <v>0</v>
      </c>
      <c r="Z432" s="76">
        <f t="shared" si="327"/>
        <v>0</v>
      </c>
      <c r="AA432" s="76">
        <f t="shared" si="327"/>
        <v>0</v>
      </c>
      <c r="AB432" s="76">
        <f t="shared" ca="1" si="327"/>
        <v>5000</v>
      </c>
      <c r="AC432" s="76">
        <f t="shared" ca="1" si="328"/>
        <v>5000</v>
      </c>
      <c r="AD432" s="76">
        <f t="shared" ca="1" si="328"/>
        <v>5000</v>
      </c>
      <c r="AE432" s="76">
        <f t="shared" ca="1" si="328"/>
        <v>5000</v>
      </c>
      <c r="AF432" s="76">
        <f t="shared" ca="1" si="328"/>
        <v>5000</v>
      </c>
      <c r="AG432" s="76">
        <f t="shared" ca="1" si="328"/>
        <v>5000</v>
      </c>
      <c r="AH432" s="76">
        <f t="shared" ca="1" si="328"/>
        <v>5000</v>
      </c>
      <c r="AI432" s="76">
        <f t="shared" ca="1" si="328"/>
        <v>5000</v>
      </c>
      <c r="AJ432" s="76">
        <f t="shared" ca="1" si="328"/>
        <v>5000</v>
      </c>
      <c r="AK432" s="76">
        <f t="shared" ca="1" si="328"/>
        <v>5000</v>
      </c>
      <c r="AL432" s="76">
        <f t="shared" ca="1" si="328"/>
        <v>5000</v>
      </c>
      <c r="AM432" s="76">
        <f t="shared" ca="1" si="329"/>
        <v>5000</v>
      </c>
      <c r="AN432" s="76">
        <f t="shared" ca="1" si="329"/>
        <v>5000</v>
      </c>
      <c r="AO432" s="76">
        <f t="shared" ca="1" si="329"/>
        <v>5000</v>
      </c>
      <c r="AP432" s="76">
        <f t="shared" ca="1" si="329"/>
        <v>5000</v>
      </c>
      <c r="AQ432" s="76">
        <f t="shared" ca="1" si="329"/>
        <v>5000</v>
      </c>
      <c r="AR432" s="76">
        <f t="shared" ca="1" si="329"/>
        <v>5000</v>
      </c>
      <c r="AS432" s="76">
        <f t="shared" ca="1" si="329"/>
        <v>5000</v>
      </c>
      <c r="AT432" s="76">
        <f t="shared" ca="1" si="329"/>
        <v>5000</v>
      </c>
      <c r="AU432" s="76">
        <f t="shared" ca="1" si="329"/>
        <v>5000</v>
      </c>
      <c r="AV432" s="76">
        <f t="shared" ca="1" si="329"/>
        <v>5000</v>
      </c>
      <c r="AW432" s="76">
        <f t="shared" ca="1" si="330"/>
        <v>5000</v>
      </c>
      <c r="AX432" s="76">
        <f t="shared" ca="1" si="330"/>
        <v>5000</v>
      </c>
      <c r="AY432" s="76">
        <f t="shared" ca="1" si="330"/>
        <v>5000</v>
      </c>
      <c r="AZ432" s="76">
        <f t="shared" ca="1" si="330"/>
        <v>5000</v>
      </c>
      <c r="BA432" s="76">
        <f t="shared" ca="1" si="330"/>
        <v>5000</v>
      </c>
      <c r="BB432" s="76">
        <f t="shared" ca="1" si="330"/>
        <v>5000</v>
      </c>
      <c r="BC432" s="76">
        <f t="shared" ca="1" si="330"/>
        <v>5000</v>
      </c>
      <c r="BD432" s="76">
        <f t="shared" ca="1" si="330"/>
        <v>5000</v>
      </c>
      <c r="BE432" s="76">
        <f t="shared" ca="1" si="330"/>
        <v>5000</v>
      </c>
      <c r="BF432" s="76">
        <f t="shared" ca="1" si="330"/>
        <v>5000</v>
      </c>
      <c r="BG432" s="76">
        <f t="shared" ca="1" si="331"/>
        <v>5000</v>
      </c>
      <c r="BH432" s="76">
        <f t="shared" ca="1" si="331"/>
        <v>5000</v>
      </c>
      <c r="BI432" s="76">
        <f t="shared" ca="1" si="331"/>
        <v>5000</v>
      </c>
      <c r="BJ432" s="76">
        <f t="shared" ca="1" si="331"/>
        <v>5000</v>
      </c>
      <c r="BK432" s="76">
        <f t="shared" ca="1" si="331"/>
        <v>5000</v>
      </c>
      <c r="BL432" s="76">
        <f t="shared" ca="1" si="331"/>
        <v>5000</v>
      </c>
      <c r="BM432" s="76">
        <f t="shared" ca="1" si="331"/>
        <v>5000</v>
      </c>
      <c r="BN432" s="76">
        <f t="shared" ca="1" si="331"/>
        <v>5000</v>
      </c>
      <c r="BO432" s="76">
        <f t="shared" ca="1" si="331"/>
        <v>5000</v>
      </c>
      <c r="BP432" s="76">
        <f t="shared" ca="1" si="331"/>
        <v>5000</v>
      </c>
      <c r="BQ432" s="76">
        <f t="shared" ca="1" si="332"/>
        <v>5000</v>
      </c>
      <c r="BR432" s="76">
        <f t="shared" ca="1" si="332"/>
        <v>5000</v>
      </c>
      <c r="BS432" s="76">
        <f t="shared" ca="1" si="332"/>
        <v>5000</v>
      </c>
      <c r="BT432" s="76">
        <f t="shared" ca="1" si="332"/>
        <v>5000</v>
      </c>
      <c r="BU432" s="76">
        <f t="shared" ca="1" si="332"/>
        <v>5000</v>
      </c>
      <c r="BV432" s="76">
        <f t="shared" ca="1" si="332"/>
        <v>5000</v>
      </c>
      <c r="BW432" s="76">
        <f t="shared" ca="1" si="332"/>
        <v>5000</v>
      </c>
      <c r="BX432" s="76">
        <f t="shared" ca="1" si="332"/>
        <v>5000</v>
      </c>
      <c r="BY432" s="76">
        <f t="shared" ca="1" si="332"/>
        <v>5000</v>
      </c>
      <c r="BZ432" s="76">
        <f t="shared" ca="1" si="332"/>
        <v>5000</v>
      </c>
      <c r="CA432" s="76">
        <f t="shared" ca="1" si="333"/>
        <v>5000</v>
      </c>
      <c r="CB432" s="76">
        <f t="shared" ca="1" si="333"/>
        <v>5000</v>
      </c>
      <c r="CC432" s="76">
        <f t="shared" ca="1" si="333"/>
        <v>5000</v>
      </c>
      <c r="CD432" s="76">
        <f t="shared" ca="1" si="333"/>
        <v>5000</v>
      </c>
      <c r="CE432" s="76">
        <f t="shared" ca="1" si="333"/>
        <v>5000</v>
      </c>
      <c r="CF432" s="76">
        <f t="shared" ca="1" si="333"/>
        <v>5000</v>
      </c>
      <c r="CG432" s="76">
        <f t="shared" ca="1" si="333"/>
        <v>5000</v>
      </c>
      <c r="CH432" s="76">
        <f t="shared" ca="1" si="333"/>
        <v>5000</v>
      </c>
      <c r="CI432" s="76">
        <f t="shared" ca="1" si="333"/>
        <v>5000</v>
      </c>
      <c r="CJ432" s="76">
        <f t="shared" ca="1" si="333"/>
        <v>5000</v>
      </c>
      <c r="CK432" s="76">
        <f t="shared" ca="1" si="334"/>
        <v>5000</v>
      </c>
      <c r="CL432" s="76">
        <f t="shared" ca="1" si="334"/>
        <v>5000</v>
      </c>
      <c r="CM432" s="76">
        <f t="shared" ca="1" si="334"/>
        <v>5000</v>
      </c>
      <c r="CN432" s="76">
        <f t="shared" ca="1" si="334"/>
        <v>5000</v>
      </c>
      <c r="CO432" s="76">
        <f t="shared" ca="1" si="334"/>
        <v>5000</v>
      </c>
      <c r="CP432" s="76">
        <f t="shared" ca="1" si="334"/>
        <v>5000</v>
      </c>
      <c r="CQ432" s="76">
        <f t="shared" ca="1" si="334"/>
        <v>5000</v>
      </c>
      <c r="CR432" s="76">
        <f t="shared" ca="1" si="334"/>
        <v>5000</v>
      </c>
      <c r="CS432" s="76">
        <f t="shared" ca="1" si="334"/>
        <v>5000</v>
      </c>
      <c r="CT432" s="76">
        <f t="shared" ca="1" si="334"/>
        <v>5000</v>
      </c>
      <c r="CU432" s="76">
        <f t="shared" ca="1" si="335"/>
        <v>5000</v>
      </c>
      <c r="CV432" s="76" t="e">
        <f t="shared" ca="1" si="335"/>
        <v>#REF!</v>
      </c>
      <c r="CW432" s="76" t="e">
        <f t="shared" ca="1" si="335"/>
        <v>#REF!</v>
      </c>
      <c r="CX432" s="76">
        <f t="shared" ca="1" si="335"/>
        <v>5000</v>
      </c>
      <c r="CY432" s="76">
        <f t="shared" ca="1" si="335"/>
        <v>5000</v>
      </c>
      <c r="CZ432" s="76">
        <f t="shared" ca="1" si="335"/>
        <v>5000</v>
      </c>
      <c r="DA432" s="76">
        <f t="shared" ca="1" si="335"/>
        <v>5000</v>
      </c>
      <c r="DB432" s="76">
        <f t="shared" ca="1" si="335"/>
        <v>5000</v>
      </c>
      <c r="DC432" s="76">
        <f t="shared" ca="1" si="335"/>
        <v>5000</v>
      </c>
      <c r="DD432" s="76">
        <f t="shared" ca="1" si="335"/>
        <v>5000</v>
      </c>
      <c r="DE432" s="76">
        <f t="shared" ca="1" si="336"/>
        <v>5000</v>
      </c>
      <c r="DF432" s="76">
        <f t="shared" ca="1" si="336"/>
        <v>5000</v>
      </c>
      <c r="DG432" s="76">
        <f t="shared" ca="1" si="336"/>
        <v>5000</v>
      </c>
      <c r="DH432" s="76">
        <f t="shared" ca="1" si="336"/>
        <v>5000</v>
      </c>
      <c r="DI432" s="76">
        <f t="shared" ca="1" si="336"/>
        <v>5000</v>
      </c>
      <c r="DJ432" s="76">
        <f t="shared" ca="1" si="336"/>
        <v>5000</v>
      </c>
      <c r="DK432" s="76">
        <f t="shared" ca="1" si="336"/>
        <v>5000</v>
      </c>
      <c r="DL432" s="76">
        <f t="shared" ca="1" si="336"/>
        <v>5000</v>
      </c>
    </row>
    <row r="433" spans="1:116" outlineLevel="2" x14ac:dyDescent="0.4">
      <c r="A433" s="31"/>
      <c r="B433" s="31"/>
      <c r="C433" s="31"/>
      <c r="D433" t="s">
        <v>944</v>
      </c>
      <c r="E433" s="8" t="str">
        <f t="shared" si="323"/>
        <v>433 GROWTH-PV</v>
      </c>
      <c r="G433" s="464">
        <f t="shared" si="325"/>
        <v>11</v>
      </c>
      <c r="H433" s="16">
        <f t="shared" si="326"/>
        <v>0.43999999999999995</v>
      </c>
      <c r="I433" s="73"/>
      <c r="J433" s="73"/>
      <c r="K433" s="15">
        <f t="shared" ref="K433:P442" ca="1" si="337">SUMIF($4:$4,K$2,433:433)</f>
        <v>5000</v>
      </c>
      <c r="L433" s="15">
        <f t="shared" ca="1" si="337"/>
        <v>5000</v>
      </c>
      <c r="M433" s="15">
        <f t="shared" ca="1" si="337"/>
        <v>5000</v>
      </c>
      <c r="N433" s="15">
        <f t="shared" ca="1" si="337"/>
        <v>5000</v>
      </c>
      <c r="O433" s="15">
        <f t="shared" ca="1" si="337"/>
        <v>5000</v>
      </c>
      <c r="P433" s="15">
        <f t="shared" ca="1" si="337"/>
        <v>5000</v>
      </c>
      <c r="R433" s="67"/>
      <c r="S433" s="76">
        <f t="shared" si="327"/>
        <v>0</v>
      </c>
      <c r="T433" s="76">
        <f t="shared" si="327"/>
        <v>0</v>
      </c>
      <c r="U433" s="76">
        <f t="shared" si="327"/>
        <v>0</v>
      </c>
      <c r="V433" s="76">
        <f t="shared" si="327"/>
        <v>0</v>
      </c>
      <c r="W433" s="76">
        <f t="shared" si="327"/>
        <v>0</v>
      </c>
      <c r="X433" s="76">
        <f t="shared" si="327"/>
        <v>0</v>
      </c>
      <c r="Y433" s="76">
        <f t="shared" si="327"/>
        <v>0</v>
      </c>
      <c r="Z433" s="76">
        <f t="shared" si="327"/>
        <v>0</v>
      </c>
      <c r="AA433" s="76">
        <f t="shared" si="327"/>
        <v>0</v>
      </c>
      <c r="AB433" s="76">
        <f t="shared" si="327"/>
        <v>0</v>
      </c>
      <c r="AC433" s="76">
        <f t="shared" ca="1" si="328"/>
        <v>5000</v>
      </c>
      <c r="AD433" s="76">
        <f t="shared" ca="1" si="328"/>
        <v>5000</v>
      </c>
      <c r="AE433" s="76">
        <f t="shared" ca="1" si="328"/>
        <v>5000</v>
      </c>
      <c r="AF433" s="76">
        <f t="shared" ca="1" si="328"/>
        <v>5000</v>
      </c>
      <c r="AG433" s="76">
        <f t="shared" ca="1" si="328"/>
        <v>5000</v>
      </c>
      <c r="AH433" s="76">
        <f t="shared" ca="1" si="328"/>
        <v>5000</v>
      </c>
      <c r="AI433" s="76">
        <f t="shared" ca="1" si="328"/>
        <v>5000</v>
      </c>
      <c r="AJ433" s="76">
        <f t="shared" ca="1" si="328"/>
        <v>5000</v>
      </c>
      <c r="AK433" s="76">
        <f t="shared" ca="1" si="328"/>
        <v>5000</v>
      </c>
      <c r="AL433" s="76">
        <f t="shared" ca="1" si="328"/>
        <v>5000</v>
      </c>
      <c r="AM433" s="76">
        <f t="shared" ca="1" si="329"/>
        <v>5000</v>
      </c>
      <c r="AN433" s="76">
        <f t="shared" ca="1" si="329"/>
        <v>5000</v>
      </c>
      <c r="AO433" s="76">
        <f t="shared" ca="1" si="329"/>
        <v>5000</v>
      </c>
      <c r="AP433" s="76">
        <f t="shared" ca="1" si="329"/>
        <v>5000</v>
      </c>
      <c r="AQ433" s="76">
        <f t="shared" ca="1" si="329"/>
        <v>5000</v>
      </c>
      <c r="AR433" s="76">
        <f t="shared" ca="1" si="329"/>
        <v>5000</v>
      </c>
      <c r="AS433" s="76">
        <f t="shared" ca="1" si="329"/>
        <v>5000</v>
      </c>
      <c r="AT433" s="76">
        <f t="shared" ca="1" si="329"/>
        <v>5000</v>
      </c>
      <c r="AU433" s="76">
        <f t="shared" ca="1" si="329"/>
        <v>5000</v>
      </c>
      <c r="AV433" s="76">
        <f t="shared" ca="1" si="329"/>
        <v>5000</v>
      </c>
      <c r="AW433" s="76">
        <f t="shared" ca="1" si="330"/>
        <v>5000</v>
      </c>
      <c r="AX433" s="76">
        <f t="shared" ca="1" si="330"/>
        <v>5000</v>
      </c>
      <c r="AY433" s="76">
        <f t="shared" ca="1" si="330"/>
        <v>5000</v>
      </c>
      <c r="AZ433" s="76">
        <f t="shared" ca="1" si="330"/>
        <v>5000</v>
      </c>
      <c r="BA433" s="76">
        <f t="shared" ca="1" si="330"/>
        <v>5000</v>
      </c>
      <c r="BB433" s="76">
        <f t="shared" ca="1" si="330"/>
        <v>5000</v>
      </c>
      <c r="BC433" s="76">
        <f t="shared" ca="1" si="330"/>
        <v>5000</v>
      </c>
      <c r="BD433" s="76">
        <f t="shared" ca="1" si="330"/>
        <v>5000</v>
      </c>
      <c r="BE433" s="76">
        <f t="shared" ca="1" si="330"/>
        <v>5000</v>
      </c>
      <c r="BF433" s="76">
        <f t="shared" ca="1" si="330"/>
        <v>5000</v>
      </c>
      <c r="BG433" s="76">
        <f t="shared" ca="1" si="331"/>
        <v>5000</v>
      </c>
      <c r="BH433" s="76">
        <f t="shared" ca="1" si="331"/>
        <v>5000</v>
      </c>
      <c r="BI433" s="76">
        <f t="shared" ca="1" si="331"/>
        <v>5000</v>
      </c>
      <c r="BJ433" s="76">
        <f t="shared" ca="1" si="331"/>
        <v>5000</v>
      </c>
      <c r="BK433" s="76">
        <f t="shared" ca="1" si="331"/>
        <v>5000</v>
      </c>
      <c r="BL433" s="76">
        <f t="shared" ca="1" si="331"/>
        <v>5000</v>
      </c>
      <c r="BM433" s="76">
        <f t="shared" ca="1" si="331"/>
        <v>5000</v>
      </c>
      <c r="BN433" s="76">
        <f t="shared" ca="1" si="331"/>
        <v>5000</v>
      </c>
      <c r="BO433" s="76">
        <f t="shared" ca="1" si="331"/>
        <v>5000</v>
      </c>
      <c r="BP433" s="76">
        <f t="shared" ca="1" si="331"/>
        <v>5000</v>
      </c>
      <c r="BQ433" s="76">
        <f t="shared" ca="1" si="332"/>
        <v>5000</v>
      </c>
      <c r="BR433" s="76">
        <f t="shared" ca="1" si="332"/>
        <v>5000</v>
      </c>
      <c r="BS433" s="76">
        <f t="shared" ca="1" si="332"/>
        <v>5000</v>
      </c>
      <c r="BT433" s="76">
        <f t="shared" ca="1" si="332"/>
        <v>5000</v>
      </c>
      <c r="BU433" s="76">
        <f t="shared" ca="1" si="332"/>
        <v>5000</v>
      </c>
      <c r="BV433" s="76">
        <f t="shared" ca="1" si="332"/>
        <v>5000</v>
      </c>
      <c r="BW433" s="76">
        <f t="shared" ca="1" si="332"/>
        <v>5000</v>
      </c>
      <c r="BX433" s="76">
        <f t="shared" ca="1" si="332"/>
        <v>5000</v>
      </c>
      <c r="BY433" s="76">
        <f t="shared" ca="1" si="332"/>
        <v>5000</v>
      </c>
      <c r="BZ433" s="76">
        <f t="shared" ca="1" si="332"/>
        <v>5000</v>
      </c>
      <c r="CA433" s="76">
        <f t="shared" ca="1" si="333"/>
        <v>5000</v>
      </c>
      <c r="CB433" s="76">
        <f t="shared" ca="1" si="333"/>
        <v>5000</v>
      </c>
      <c r="CC433" s="76">
        <f t="shared" ca="1" si="333"/>
        <v>5000</v>
      </c>
      <c r="CD433" s="76">
        <f t="shared" ca="1" si="333"/>
        <v>5000</v>
      </c>
      <c r="CE433" s="76">
        <f t="shared" ca="1" si="333"/>
        <v>5000</v>
      </c>
      <c r="CF433" s="76">
        <f t="shared" ca="1" si="333"/>
        <v>5000</v>
      </c>
      <c r="CG433" s="76">
        <f t="shared" ca="1" si="333"/>
        <v>5000</v>
      </c>
      <c r="CH433" s="76">
        <f t="shared" ca="1" si="333"/>
        <v>5000</v>
      </c>
      <c r="CI433" s="76">
        <f t="shared" ca="1" si="333"/>
        <v>5000</v>
      </c>
      <c r="CJ433" s="76">
        <f t="shared" ca="1" si="333"/>
        <v>5000</v>
      </c>
      <c r="CK433" s="76">
        <f t="shared" ca="1" si="334"/>
        <v>5000</v>
      </c>
      <c r="CL433" s="76">
        <f t="shared" ca="1" si="334"/>
        <v>5000</v>
      </c>
      <c r="CM433" s="76">
        <f t="shared" ca="1" si="334"/>
        <v>5000</v>
      </c>
      <c r="CN433" s="76">
        <f t="shared" ca="1" si="334"/>
        <v>5000</v>
      </c>
      <c r="CO433" s="76">
        <f t="shared" ca="1" si="334"/>
        <v>5000</v>
      </c>
      <c r="CP433" s="76">
        <f t="shared" ca="1" si="334"/>
        <v>5000</v>
      </c>
      <c r="CQ433" s="76">
        <f t="shared" ca="1" si="334"/>
        <v>5000</v>
      </c>
      <c r="CR433" s="76">
        <f t="shared" ca="1" si="334"/>
        <v>5000</v>
      </c>
      <c r="CS433" s="76">
        <f t="shared" ca="1" si="334"/>
        <v>5000</v>
      </c>
      <c r="CT433" s="76">
        <f t="shared" ca="1" si="334"/>
        <v>5000</v>
      </c>
      <c r="CU433" s="76">
        <f t="shared" ca="1" si="335"/>
        <v>5000</v>
      </c>
      <c r="CV433" s="76">
        <f t="shared" ca="1" si="335"/>
        <v>5000</v>
      </c>
      <c r="CW433" s="76" t="e">
        <f t="shared" ca="1" si="335"/>
        <v>#REF!</v>
      </c>
      <c r="CX433" s="76" t="e">
        <f t="shared" ca="1" si="335"/>
        <v>#REF!</v>
      </c>
      <c r="CY433" s="76">
        <f t="shared" ca="1" si="335"/>
        <v>5000</v>
      </c>
      <c r="CZ433" s="76">
        <f t="shared" ca="1" si="335"/>
        <v>5000</v>
      </c>
      <c r="DA433" s="76">
        <f t="shared" ca="1" si="335"/>
        <v>5000</v>
      </c>
      <c r="DB433" s="76">
        <f t="shared" ca="1" si="335"/>
        <v>5000</v>
      </c>
      <c r="DC433" s="76">
        <f t="shared" ca="1" si="335"/>
        <v>5000</v>
      </c>
      <c r="DD433" s="76">
        <f t="shared" ca="1" si="335"/>
        <v>5000</v>
      </c>
      <c r="DE433" s="76">
        <f t="shared" ca="1" si="336"/>
        <v>5000</v>
      </c>
      <c r="DF433" s="76">
        <f t="shared" ca="1" si="336"/>
        <v>5000</v>
      </c>
      <c r="DG433" s="76">
        <f t="shared" ca="1" si="336"/>
        <v>5000</v>
      </c>
      <c r="DH433" s="76">
        <f t="shared" ca="1" si="336"/>
        <v>5000</v>
      </c>
      <c r="DI433" s="76">
        <f t="shared" ca="1" si="336"/>
        <v>5000</v>
      </c>
      <c r="DJ433" s="76">
        <f t="shared" ca="1" si="336"/>
        <v>5000</v>
      </c>
      <c r="DK433" s="76">
        <f t="shared" ca="1" si="336"/>
        <v>5000</v>
      </c>
      <c r="DL433" s="76">
        <f t="shared" ca="1" si="336"/>
        <v>5000</v>
      </c>
    </row>
    <row r="434" spans="1:116" outlineLevel="2" x14ac:dyDescent="0.4">
      <c r="A434" s="31"/>
      <c r="B434" s="31"/>
      <c r="C434" s="31"/>
      <c r="D434" t="s">
        <v>944</v>
      </c>
      <c r="E434" s="8" t="str">
        <f t="shared" si="323"/>
        <v>434 GROWTH-PV</v>
      </c>
      <c r="G434" s="464">
        <f t="shared" si="325"/>
        <v>12</v>
      </c>
      <c r="H434" s="16">
        <f t="shared" si="326"/>
        <v>0.47999999999999993</v>
      </c>
      <c r="I434" s="73"/>
      <c r="J434" s="73"/>
      <c r="K434" s="15">
        <f t="shared" ca="1" si="337"/>
        <v>5000</v>
      </c>
      <c r="L434" s="15">
        <f t="shared" ca="1" si="337"/>
        <v>5000</v>
      </c>
      <c r="M434" s="15">
        <f t="shared" ca="1" si="337"/>
        <v>5000</v>
      </c>
      <c r="N434" s="15">
        <f t="shared" ca="1" si="337"/>
        <v>5000</v>
      </c>
      <c r="O434" s="15">
        <f t="shared" ca="1" si="337"/>
        <v>5000</v>
      </c>
      <c r="P434" s="15">
        <f t="shared" ca="1" si="337"/>
        <v>5000</v>
      </c>
      <c r="R434" s="67"/>
      <c r="S434" s="76">
        <f t="shared" ref="S434:AB447" si="338">+R433</f>
        <v>0</v>
      </c>
      <c r="T434" s="76">
        <f t="shared" si="338"/>
        <v>0</v>
      </c>
      <c r="U434" s="76">
        <f t="shared" si="338"/>
        <v>0</v>
      </c>
      <c r="V434" s="76">
        <f t="shared" si="338"/>
        <v>0</v>
      </c>
      <c r="W434" s="76">
        <f t="shared" si="338"/>
        <v>0</v>
      </c>
      <c r="X434" s="76">
        <f t="shared" si="338"/>
        <v>0</v>
      </c>
      <c r="Y434" s="76">
        <f t="shared" si="338"/>
        <v>0</v>
      </c>
      <c r="Z434" s="76">
        <f t="shared" si="338"/>
        <v>0</v>
      </c>
      <c r="AA434" s="76">
        <f t="shared" si="338"/>
        <v>0</v>
      </c>
      <c r="AB434" s="76">
        <f t="shared" si="338"/>
        <v>0</v>
      </c>
      <c r="AC434" s="76">
        <f t="shared" ref="AC434:AL447" si="339">+AB433</f>
        <v>0</v>
      </c>
      <c r="AD434" s="76">
        <f t="shared" ca="1" si="339"/>
        <v>5000</v>
      </c>
      <c r="AE434" s="76">
        <f t="shared" ca="1" si="339"/>
        <v>5000</v>
      </c>
      <c r="AF434" s="76">
        <f t="shared" ca="1" si="339"/>
        <v>5000</v>
      </c>
      <c r="AG434" s="76">
        <f t="shared" ca="1" si="339"/>
        <v>5000</v>
      </c>
      <c r="AH434" s="76">
        <f t="shared" ca="1" si="339"/>
        <v>5000</v>
      </c>
      <c r="AI434" s="76">
        <f t="shared" ca="1" si="339"/>
        <v>5000</v>
      </c>
      <c r="AJ434" s="76">
        <f t="shared" ca="1" si="339"/>
        <v>5000</v>
      </c>
      <c r="AK434" s="76">
        <f t="shared" ca="1" si="339"/>
        <v>5000</v>
      </c>
      <c r="AL434" s="76">
        <f t="shared" ca="1" si="339"/>
        <v>5000</v>
      </c>
      <c r="AM434" s="76">
        <f t="shared" ref="AM434:AV447" ca="1" si="340">+AL433</f>
        <v>5000</v>
      </c>
      <c r="AN434" s="76">
        <f t="shared" ca="1" si="340"/>
        <v>5000</v>
      </c>
      <c r="AO434" s="76">
        <f t="shared" ca="1" si="340"/>
        <v>5000</v>
      </c>
      <c r="AP434" s="76">
        <f t="shared" ca="1" si="340"/>
        <v>5000</v>
      </c>
      <c r="AQ434" s="76">
        <f t="shared" ca="1" si="340"/>
        <v>5000</v>
      </c>
      <c r="AR434" s="76">
        <f t="shared" ca="1" si="340"/>
        <v>5000</v>
      </c>
      <c r="AS434" s="76">
        <f t="shared" ca="1" si="340"/>
        <v>5000</v>
      </c>
      <c r="AT434" s="76">
        <f t="shared" ca="1" si="340"/>
        <v>5000</v>
      </c>
      <c r="AU434" s="76">
        <f t="shared" ca="1" si="340"/>
        <v>5000</v>
      </c>
      <c r="AV434" s="76">
        <f t="shared" ca="1" si="340"/>
        <v>5000</v>
      </c>
      <c r="AW434" s="76">
        <f t="shared" ref="AW434:BF447" ca="1" si="341">+AV433</f>
        <v>5000</v>
      </c>
      <c r="AX434" s="76">
        <f t="shared" ca="1" si="341"/>
        <v>5000</v>
      </c>
      <c r="AY434" s="76">
        <f t="shared" ca="1" si="341"/>
        <v>5000</v>
      </c>
      <c r="AZ434" s="76">
        <f t="shared" ca="1" si="341"/>
        <v>5000</v>
      </c>
      <c r="BA434" s="76">
        <f t="shared" ca="1" si="341"/>
        <v>5000</v>
      </c>
      <c r="BB434" s="76">
        <f t="shared" ca="1" si="341"/>
        <v>5000</v>
      </c>
      <c r="BC434" s="76">
        <f t="shared" ca="1" si="341"/>
        <v>5000</v>
      </c>
      <c r="BD434" s="76">
        <f t="shared" ca="1" si="341"/>
        <v>5000</v>
      </c>
      <c r="BE434" s="76">
        <f t="shared" ca="1" si="341"/>
        <v>5000</v>
      </c>
      <c r="BF434" s="76">
        <f t="shared" ca="1" si="341"/>
        <v>5000</v>
      </c>
      <c r="BG434" s="76">
        <f t="shared" ref="BG434:BP447" ca="1" si="342">+BF433</f>
        <v>5000</v>
      </c>
      <c r="BH434" s="76">
        <f t="shared" ca="1" si="342"/>
        <v>5000</v>
      </c>
      <c r="BI434" s="76">
        <f t="shared" ca="1" si="342"/>
        <v>5000</v>
      </c>
      <c r="BJ434" s="76">
        <f t="shared" ca="1" si="342"/>
        <v>5000</v>
      </c>
      <c r="BK434" s="76">
        <f t="shared" ca="1" si="342"/>
        <v>5000</v>
      </c>
      <c r="BL434" s="76">
        <f t="shared" ca="1" si="342"/>
        <v>5000</v>
      </c>
      <c r="BM434" s="76">
        <f t="shared" ca="1" si="342"/>
        <v>5000</v>
      </c>
      <c r="BN434" s="76">
        <f t="shared" ca="1" si="342"/>
        <v>5000</v>
      </c>
      <c r="BO434" s="76">
        <f t="shared" ca="1" si="342"/>
        <v>5000</v>
      </c>
      <c r="BP434" s="76">
        <f t="shared" ca="1" si="342"/>
        <v>5000</v>
      </c>
      <c r="BQ434" s="76">
        <f t="shared" ref="BQ434:BZ447" ca="1" si="343">+BP433</f>
        <v>5000</v>
      </c>
      <c r="BR434" s="76">
        <f t="shared" ca="1" si="343"/>
        <v>5000</v>
      </c>
      <c r="BS434" s="76">
        <f t="shared" ca="1" si="343"/>
        <v>5000</v>
      </c>
      <c r="BT434" s="76">
        <f t="shared" ca="1" si="343"/>
        <v>5000</v>
      </c>
      <c r="BU434" s="76">
        <f t="shared" ca="1" si="343"/>
        <v>5000</v>
      </c>
      <c r="BV434" s="76">
        <f t="shared" ca="1" si="343"/>
        <v>5000</v>
      </c>
      <c r="BW434" s="76">
        <f t="shared" ca="1" si="343"/>
        <v>5000</v>
      </c>
      <c r="BX434" s="76">
        <f t="shared" ca="1" si="343"/>
        <v>5000</v>
      </c>
      <c r="BY434" s="76">
        <f t="shared" ca="1" si="343"/>
        <v>5000</v>
      </c>
      <c r="BZ434" s="76">
        <f t="shared" ca="1" si="343"/>
        <v>5000</v>
      </c>
      <c r="CA434" s="76">
        <f t="shared" ref="CA434:CJ447" ca="1" si="344">+BZ433</f>
        <v>5000</v>
      </c>
      <c r="CB434" s="76">
        <f t="shared" ca="1" si="344"/>
        <v>5000</v>
      </c>
      <c r="CC434" s="76">
        <f t="shared" ca="1" si="344"/>
        <v>5000</v>
      </c>
      <c r="CD434" s="76">
        <f t="shared" ca="1" si="344"/>
        <v>5000</v>
      </c>
      <c r="CE434" s="76">
        <f t="shared" ca="1" si="344"/>
        <v>5000</v>
      </c>
      <c r="CF434" s="76">
        <f t="shared" ca="1" si="344"/>
        <v>5000</v>
      </c>
      <c r="CG434" s="76">
        <f t="shared" ca="1" si="344"/>
        <v>5000</v>
      </c>
      <c r="CH434" s="76">
        <f t="shared" ca="1" si="344"/>
        <v>5000</v>
      </c>
      <c r="CI434" s="76">
        <f t="shared" ca="1" si="344"/>
        <v>5000</v>
      </c>
      <c r="CJ434" s="76">
        <f t="shared" ca="1" si="344"/>
        <v>5000</v>
      </c>
      <c r="CK434" s="76">
        <f t="shared" ref="CK434:CT447" ca="1" si="345">+CJ433</f>
        <v>5000</v>
      </c>
      <c r="CL434" s="76">
        <f t="shared" ca="1" si="345"/>
        <v>5000</v>
      </c>
      <c r="CM434" s="76">
        <f t="shared" ca="1" si="345"/>
        <v>5000</v>
      </c>
      <c r="CN434" s="76">
        <f t="shared" ca="1" si="345"/>
        <v>5000</v>
      </c>
      <c r="CO434" s="76">
        <f t="shared" ca="1" si="345"/>
        <v>5000</v>
      </c>
      <c r="CP434" s="76">
        <f t="shared" ca="1" si="345"/>
        <v>5000</v>
      </c>
      <c r="CQ434" s="76">
        <f t="shared" ca="1" si="345"/>
        <v>5000</v>
      </c>
      <c r="CR434" s="76">
        <f t="shared" ca="1" si="345"/>
        <v>5000</v>
      </c>
      <c r="CS434" s="76">
        <f t="shared" ca="1" si="345"/>
        <v>5000</v>
      </c>
      <c r="CT434" s="76">
        <f t="shared" ca="1" si="345"/>
        <v>5000</v>
      </c>
      <c r="CU434" s="76">
        <f t="shared" ref="CU434:DD447" ca="1" si="346">+CT433</f>
        <v>5000</v>
      </c>
      <c r="CV434" s="76">
        <f t="shared" ca="1" si="346"/>
        <v>5000</v>
      </c>
      <c r="CW434" s="76">
        <f t="shared" ca="1" si="346"/>
        <v>5000</v>
      </c>
      <c r="CX434" s="76" t="e">
        <f t="shared" ca="1" si="346"/>
        <v>#REF!</v>
      </c>
      <c r="CY434" s="76" t="e">
        <f t="shared" ca="1" si="346"/>
        <v>#REF!</v>
      </c>
      <c r="CZ434" s="76">
        <f t="shared" ca="1" si="346"/>
        <v>5000</v>
      </c>
      <c r="DA434" s="76">
        <f t="shared" ca="1" si="346"/>
        <v>5000</v>
      </c>
      <c r="DB434" s="76">
        <f t="shared" ca="1" si="346"/>
        <v>5000</v>
      </c>
      <c r="DC434" s="76">
        <f t="shared" ca="1" si="346"/>
        <v>5000</v>
      </c>
      <c r="DD434" s="76">
        <f t="shared" ca="1" si="346"/>
        <v>5000</v>
      </c>
      <c r="DE434" s="76">
        <f t="shared" ref="DE434:DL447" ca="1" si="347">+DD433</f>
        <v>5000</v>
      </c>
      <c r="DF434" s="76">
        <f t="shared" ca="1" si="347"/>
        <v>5000</v>
      </c>
      <c r="DG434" s="76">
        <f t="shared" ca="1" si="347"/>
        <v>5000</v>
      </c>
      <c r="DH434" s="76">
        <f t="shared" ca="1" si="347"/>
        <v>5000</v>
      </c>
      <c r="DI434" s="76">
        <f t="shared" ca="1" si="347"/>
        <v>5000</v>
      </c>
      <c r="DJ434" s="76">
        <f t="shared" ca="1" si="347"/>
        <v>5000</v>
      </c>
      <c r="DK434" s="76">
        <f t="shared" ca="1" si="347"/>
        <v>5000</v>
      </c>
      <c r="DL434" s="76">
        <f t="shared" ca="1" si="347"/>
        <v>5000</v>
      </c>
    </row>
    <row r="435" spans="1:116" outlineLevel="2" x14ac:dyDescent="0.4">
      <c r="A435" s="31"/>
      <c r="B435" s="31"/>
      <c r="C435" s="31"/>
      <c r="D435" t="s">
        <v>944</v>
      </c>
      <c r="E435" s="8" t="str">
        <f t="shared" si="323"/>
        <v>435 GROWTH-PV</v>
      </c>
      <c r="G435" s="464">
        <f t="shared" si="325"/>
        <v>13</v>
      </c>
      <c r="H435" s="16">
        <f t="shared" si="326"/>
        <v>0.51999999999999991</v>
      </c>
      <c r="I435" s="73"/>
      <c r="J435" s="73"/>
      <c r="K435" s="15">
        <f t="shared" si="337"/>
        <v>0</v>
      </c>
      <c r="L435" s="15">
        <f t="shared" ca="1" si="337"/>
        <v>5000</v>
      </c>
      <c r="M435" s="15">
        <f t="shared" ca="1" si="337"/>
        <v>5000</v>
      </c>
      <c r="N435" s="15">
        <f t="shared" ca="1" si="337"/>
        <v>5000</v>
      </c>
      <c r="O435" s="15">
        <f t="shared" ca="1" si="337"/>
        <v>5000</v>
      </c>
      <c r="P435" s="15">
        <f t="shared" ca="1" si="337"/>
        <v>5000</v>
      </c>
      <c r="R435" s="67"/>
      <c r="S435" s="76">
        <f t="shared" si="338"/>
        <v>0</v>
      </c>
      <c r="T435" s="76">
        <f t="shared" si="338"/>
        <v>0</v>
      </c>
      <c r="U435" s="76">
        <f t="shared" si="338"/>
        <v>0</v>
      </c>
      <c r="V435" s="76">
        <f t="shared" si="338"/>
        <v>0</v>
      </c>
      <c r="W435" s="76">
        <f t="shared" si="338"/>
        <v>0</v>
      </c>
      <c r="X435" s="76">
        <f t="shared" si="338"/>
        <v>0</v>
      </c>
      <c r="Y435" s="76">
        <f t="shared" si="338"/>
        <v>0</v>
      </c>
      <c r="Z435" s="76">
        <f t="shared" si="338"/>
        <v>0</v>
      </c>
      <c r="AA435" s="76">
        <f t="shared" si="338"/>
        <v>0</v>
      </c>
      <c r="AB435" s="76">
        <f t="shared" si="338"/>
        <v>0</v>
      </c>
      <c r="AC435" s="76">
        <f t="shared" si="339"/>
        <v>0</v>
      </c>
      <c r="AD435" s="76">
        <f t="shared" si="339"/>
        <v>0</v>
      </c>
      <c r="AE435" s="76">
        <f t="shared" ca="1" si="339"/>
        <v>5000</v>
      </c>
      <c r="AF435" s="76">
        <f t="shared" ca="1" si="339"/>
        <v>5000</v>
      </c>
      <c r="AG435" s="76">
        <f t="shared" ca="1" si="339"/>
        <v>5000</v>
      </c>
      <c r="AH435" s="76">
        <f t="shared" ca="1" si="339"/>
        <v>5000</v>
      </c>
      <c r="AI435" s="76">
        <f t="shared" ca="1" si="339"/>
        <v>5000</v>
      </c>
      <c r="AJ435" s="76">
        <f t="shared" ca="1" si="339"/>
        <v>5000</v>
      </c>
      <c r="AK435" s="76">
        <f t="shared" ca="1" si="339"/>
        <v>5000</v>
      </c>
      <c r="AL435" s="76">
        <f t="shared" ca="1" si="339"/>
        <v>5000</v>
      </c>
      <c r="AM435" s="76">
        <f t="shared" ca="1" si="340"/>
        <v>5000</v>
      </c>
      <c r="AN435" s="76">
        <f t="shared" ca="1" si="340"/>
        <v>5000</v>
      </c>
      <c r="AO435" s="76">
        <f t="shared" ca="1" si="340"/>
        <v>5000</v>
      </c>
      <c r="AP435" s="76">
        <f t="shared" ca="1" si="340"/>
        <v>5000</v>
      </c>
      <c r="AQ435" s="76">
        <f t="shared" ca="1" si="340"/>
        <v>5000</v>
      </c>
      <c r="AR435" s="76">
        <f t="shared" ca="1" si="340"/>
        <v>5000</v>
      </c>
      <c r="AS435" s="76">
        <f t="shared" ca="1" si="340"/>
        <v>5000</v>
      </c>
      <c r="AT435" s="76">
        <f t="shared" ca="1" si="340"/>
        <v>5000</v>
      </c>
      <c r="AU435" s="76">
        <f t="shared" ca="1" si="340"/>
        <v>5000</v>
      </c>
      <c r="AV435" s="76">
        <f t="shared" ca="1" si="340"/>
        <v>5000</v>
      </c>
      <c r="AW435" s="76">
        <f t="shared" ca="1" si="341"/>
        <v>5000</v>
      </c>
      <c r="AX435" s="76">
        <f t="shared" ca="1" si="341"/>
        <v>5000</v>
      </c>
      <c r="AY435" s="76">
        <f t="shared" ca="1" si="341"/>
        <v>5000</v>
      </c>
      <c r="AZ435" s="76">
        <f t="shared" ca="1" si="341"/>
        <v>5000</v>
      </c>
      <c r="BA435" s="76">
        <f t="shared" ca="1" si="341"/>
        <v>5000</v>
      </c>
      <c r="BB435" s="76">
        <f t="shared" ca="1" si="341"/>
        <v>5000</v>
      </c>
      <c r="BC435" s="76">
        <f t="shared" ca="1" si="341"/>
        <v>5000</v>
      </c>
      <c r="BD435" s="76">
        <f t="shared" ca="1" si="341"/>
        <v>5000</v>
      </c>
      <c r="BE435" s="76">
        <f t="shared" ca="1" si="341"/>
        <v>5000</v>
      </c>
      <c r="BF435" s="76">
        <f t="shared" ca="1" si="341"/>
        <v>5000</v>
      </c>
      <c r="BG435" s="76">
        <f t="shared" ca="1" si="342"/>
        <v>5000</v>
      </c>
      <c r="BH435" s="76">
        <f t="shared" ca="1" si="342"/>
        <v>5000</v>
      </c>
      <c r="BI435" s="76">
        <f t="shared" ca="1" si="342"/>
        <v>5000</v>
      </c>
      <c r="BJ435" s="76">
        <f t="shared" ca="1" si="342"/>
        <v>5000</v>
      </c>
      <c r="BK435" s="76">
        <f t="shared" ca="1" si="342"/>
        <v>5000</v>
      </c>
      <c r="BL435" s="76">
        <f t="shared" ca="1" si="342"/>
        <v>5000</v>
      </c>
      <c r="BM435" s="76">
        <f t="shared" ca="1" si="342"/>
        <v>5000</v>
      </c>
      <c r="BN435" s="76">
        <f t="shared" ca="1" si="342"/>
        <v>5000</v>
      </c>
      <c r="BO435" s="76">
        <f t="shared" ca="1" si="342"/>
        <v>5000</v>
      </c>
      <c r="BP435" s="76">
        <f t="shared" ca="1" si="342"/>
        <v>5000</v>
      </c>
      <c r="BQ435" s="76">
        <f t="shared" ca="1" si="343"/>
        <v>5000</v>
      </c>
      <c r="BR435" s="76">
        <f t="shared" ca="1" si="343"/>
        <v>5000</v>
      </c>
      <c r="BS435" s="76">
        <f t="shared" ca="1" si="343"/>
        <v>5000</v>
      </c>
      <c r="BT435" s="76">
        <f t="shared" ca="1" si="343"/>
        <v>5000</v>
      </c>
      <c r="BU435" s="76">
        <f t="shared" ca="1" si="343"/>
        <v>5000</v>
      </c>
      <c r="BV435" s="76">
        <f t="shared" ca="1" si="343"/>
        <v>5000</v>
      </c>
      <c r="BW435" s="76">
        <f t="shared" ca="1" si="343"/>
        <v>5000</v>
      </c>
      <c r="BX435" s="76">
        <f t="shared" ca="1" si="343"/>
        <v>5000</v>
      </c>
      <c r="BY435" s="76">
        <f t="shared" ca="1" si="343"/>
        <v>5000</v>
      </c>
      <c r="BZ435" s="76">
        <f t="shared" ca="1" si="343"/>
        <v>5000</v>
      </c>
      <c r="CA435" s="76">
        <f t="shared" ca="1" si="344"/>
        <v>5000</v>
      </c>
      <c r="CB435" s="76">
        <f t="shared" ca="1" si="344"/>
        <v>5000</v>
      </c>
      <c r="CC435" s="76">
        <f t="shared" ca="1" si="344"/>
        <v>5000</v>
      </c>
      <c r="CD435" s="76">
        <f t="shared" ca="1" si="344"/>
        <v>5000</v>
      </c>
      <c r="CE435" s="76">
        <f t="shared" ca="1" si="344"/>
        <v>5000</v>
      </c>
      <c r="CF435" s="76">
        <f t="shared" ca="1" si="344"/>
        <v>5000</v>
      </c>
      <c r="CG435" s="76">
        <f t="shared" ca="1" si="344"/>
        <v>5000</v>
      </c>
      <c r="CH435" s="76">
        <f t="shared" ca="1" si="344"/>
        <v>5000</v>
      </c>
      <c r="CI435" s="76">
        <f t="shared" ca="1" si="344"/>
        <v>5000</v>
      </c>
      <c r="CJ435" s="76">
        <f t="shared" ca="1" si="344"/>
        <v>5000</v>
      </c>
      <c r="CK435" s="76">
        <f t="shared" ca="1" si="345"/>
        <v>5000</v>
      </c>
      <c r="CL435" s="76">
        <f t="shared" ca="1" si="345"/>
        <v>5000</v>
      </c>
      <c r="CM435" s="76">
        <f t="shared" ca="1" si="345"/>
        <v>5000</v>
      </c>
      <c r="CN435" s="76">
        <f t="shared" ca="1" si="345"/>
        <v>5000</v>
      </c>
      <c r="CO435" s="76">
        <f t="shared" ca="1" si="345"/>
        <v>5000</v>
      </c>
      <c r="CP435" s="76">
        <f t="shared" ca="1" si="345"/>
        <v>5000</v>
      </c>
      <c r="CQ435" s="76">
        <f t="shared" ca="1" si="345"/>
        <v>5000</v>
      </c>
      <c r="CR435" s="76">
        <f t="shared" ca="1" si="345"/>
        <v>5000</v>
      </c>
      <c r="CS435" s="76">
        <f t="shared" ca="1" si="345"/>
        <v>5000</v>
      </c>
      <c r="CT435" s="76">
        <f t="shared" ca="1" si="345"/>
        <v>5000</v>
      </c>
      <c r="CU435" s="76">
        <f t="shared" ca="1" si="346"/>
        <v>5000</v>
      </c>
      <c r="CV435" s="76">
        <f t="shared" ca="1" si="346"/>
        <v>5000</v>
      </c>
      <c r="CW435" s="76">
        <f t="shared" ca="1" si="346"/>
        <v>5000</v>
      </c>
      <c r="CX435" s="76">
        <f t="shared" ca="1" si="346"/>
        <v>5000</v>
      </c>
      <c r="CY435" s="76" t="e">
        <f t="shared" ca="1" si="346"/>
        <v>#REF!</v>
      </c>
      <c r="CZ435" s="76" t="e">
        <f t="shared" ca="1" si="346"/>
        <v>#REF!</v>
      </c>
      <c r="DA435" s="76">
        <f t="shared" ca="1" si="346"/>
        <v>5000</v>
      </c>
      <c r="DB435" s="76">
        <f t="shared" ca="1" si="346"/>
        <v>5000</v>
      </c>
      <c r="DC435" s="76">
        <f t="shared" ca="1" si="346"/>
        <v>5000</v>
      </c>
      <c r="DD435" s="76">
        <f t="shared" ca="1" si="346"/>
        <v>5000</v>
      </c>
      <c r="DE435" s="76">
        <f t="shared" ca="1" si="347"/>
        <v>5000</v>
      </c>
      <c r="DF435" s="76">
        <f t="shared" ca="1" si="347"/>
        <v>5000</v>
      </c>
      <c r="DG435" s="76">
        <f t="shared" ca="1" si="347"/>
        <v>5000</v>
      </c>
      <c r="DH435" s="76">
        <f t="shared" ca="1" si="347"/>
        <v>5000</v>
      </c>
      <c r="DI435" s="76">
        <f t="shared" ca="1" si="347"/>
        <v>5000</v>
      </c>
      <c r="DJ435" s="76">
        <f t="shared" ca="1" si="347"/>
        <v>5000</v>
      </c>
      <c r="DK435" s="76">
        <f t="shared" ca="1" si="347"/>
        <v>5000</v>
      </c>
      <c r="DL435" s="76">
        <f t="shared" ca="1" si="347"/>
        <v>5000</v>
      </c>
    </row>
    <row r="436" spans="1:116" outlineLevel="2" x14ac:dyDescent="0.4">
      <c r="A436" s="31"/>
      <c r="B436" s="31"/>
      <c r="C436" s="31"/>
      <c r="D436" t="s">
        <v>944</v>
      </c>
      <c r="E436" s="8" t="str">
        <f t="shared" si="323"/>
        <v>436 GROWTH-PV</v>
      </c>
      <c r="G436" s="464">
        <f t="shared" si="325"/>
        <v>14</v>
      </c>
      <c r="H436" s="16">
        <f t="shared" si="326"/>
        <v>0.55999999999999994</v>
      </c>
      <c r="I436" s="73"/>
      <c r="J436" s="73"/>
      <c r="K436" s="15">
        <f t="shared" si="337"/>
        <v>0</v>
      </c>
      <c r="L436" s="15">
        <f t="shared" ca="1" si="337"/>
        <v>5000</v>
      </c>
      <c r="M436" s="15">
        <f t="shared" ca="1" si="337"/>
        <v>5000</v>
      </c>
      <c r="N436" s="15">
        <f t="shared" ca="1" si="337"/>
        <v>5000</v>
      </c>
      <c r="O436" s="15">
        <f t="shared" ca="1" si="337"/>
        <v>5000</v>
      </c>
      <c r="P436" s="15">
        <f t="shared" ca="1" si="337"/>
        <v>5000</v>
      </c>
      <c r="R436" s="67"/>
      <c r="S436" s="76">
        <f t="shared" si="338"/>
        <v>0</v>
      </c>
      <c r="T436" s="76">
        <f t="shared" si="338"/>
        <v>0</v>
      </c>
      <c r="U436" s="76">
        <f t="shared" si="338"/>
        <v>0</v>
      </c>
      <c r="V436" s="76">
        <f t="shared" si="338"/>
        <v>0</v>
      </c>
      <c r="W436" s="76">
        <f t="shared" si="338"/>
        <v>0</v>
      </c>
      <c r="X436" s="76">
        <f t="shared" si="338"/>
        <v>0</v>
      </c>
      <c r="Y436" s="76">
        <f t="shared" si="338"/>
        <v>0</v>
      </c>
      <c r="Z436" s="76">
        <f t="shared" si="338"/>
        <v>0</v>
      </c>
      <c r="AA436" s="76">
        <f t="shared" si="338"/>
        <v>0</v>
      </c>
      <c r="AB436" s="76">
        <f t="shared" si="338"/>
        <v>0</v>
      </c>
      <c r="AC436" s="76">
        <f t="shared" si="339"/>
        <v>0</v>
      </c>
      <c r="AD436" s="76">
        <f t="shared" si="339"/>
        <v>0</v>
      </c>
      <c r="AE436" s="76">
        <f t="shared" si="339"/>
        <v>0</v>
      </c>
      <c r="AF436" s="76">
        <f t="shared" ca="1" si="339"/>
        <v>5000</v>
      </c>
      <c r="AG436" s="76">
        <f t="shared" ca="1" si="339"/>
        <v>5000</v>
      </c>
      <c r="AH436" s="76">
        <f t="shared" ca="1" si="339"/>
        <v>5000</v>
      </c>
      <c r="AI436" s="76">
        <f t="shared" ca="1" si="339"/>
        <v>5000</v>
      </c>
      <c r="AJ436" s="76">
        <f t="shared" ca="1" si="339"/>
        <v>5000</v>
      </c>
      <c r="AK436" s="76">
        <f t="shared" ca="1" si="339"/>
        <v>5000</v>
      </c>
      <c r="AL436" s="76">
        <f t="shared" ca="1" si="339"/>
        <v>5000</v>
      </c>
      <c r="AM436" s="76">
        <f t="shared" ca="1" si="340"/>
        <v>5000</v>
      </c>
      <c r="AN436" s="76">
        <f t="shared" ca="1" si="340"/>
        <v>5000</v>
      </c>
      <c r="AO436" s="76">
        <f t="shared" ca="1" si="340"/>
        <v>5000</v>
      </c>
      <c r="AP436" s="76">
        <f t="shared" ca="1" si="340"/>
        <v>5000</v>
      </c>
      <c r="AQ436" s="76">
        <f t="shared" ca="1" si="340"/>
        <v>5000</v>
      </c>
      <c r="AR436" s="76">
        <f t="shared" ca="1" si="340"/>
        <v>5000</v>
      </c>
      <c r="AS436" s="76">
        <f t="shared" ca="1" si="340"/>
        <v>5000</v>
      </c>
      <c r="AT436" s="76">
        <f t="shared" ca="1" si="340"/>
        <v>5000</v>
      </c>
      <c r="AU436" s="76">
        <f t="shared" ca="1" si="340"/>
        <v>5000</v>
      </c>
      <c r="AV436" s="76">
        <f t="shared" ca="1" si="340"/>
        <v>5000</v>
      </c>
      <c r="AW436" s="76">
        <f t="shared" ca="1" si="341"/>
        <v>5000</v>
      </c>
      <c r="AX436" s="76">
        <f t="shared" ca="1" si="341"/>
        <v>5000</v>
      </c>
      <c r="AY436" s="76">
        <f t="shared" ca="1" si="341"/>
        <v>5000</v>
      </c>
      <c r="AZ436" s="76">
        <f t="shared" ca="1" si="341"/>
        <v>5000</v>
      </c>
      <c r="BA436" s="76">
        <f t="shared" ca="1" si="341"/>
        <v>5000</v>
      </c>
      <c r="BB436" s="76">
        <f t="shared" ca="1" si="341"/>
        <v>5000</v>
      </c>
      <c r="BC436" s="76">
        <f t="shared" ca="1" si="341"/>
        <v>5000</v>
      </c>
      <c r="BD436" s="76">
        <f t="shared" ca="1" si="341"/>
        <v>5000</v>
      </c>
      <c r="BE436" s="76">
        <f t="shared" ca="1" si="341"/>
        <v>5000</v>
      </c>
      <c r="BF436" s="76">
        <f t="shared" ca="1" si="341"/>
        <v>5000</v>
      </c>
      <c r="BG436" s="76">
        <f t="shared" ca="1" si="342"/>
        <v>5000</v>
      </c>
      <c r="BH436" s="76">
        <f t="shared" ca="1" si="342"/>
        <v>5000</v>
      </c>
      <c r="BI436" s="76">
        <f t="shared" ca="1" si="342"/>
        <v>5000</v>
      </c>
      <c r="BJ436" s="76">
        <f t="shared" ca="1" si="342"/>
        <v>5000</v>
      </c>
      <c r="BK436" s="76">
        <f t="shared" ca="1" si="342"/>
        <v>5000</v>
      </c>
      <c r="BL436" s="76">
        <f t="shared" ca="1" si="342"/>
        <v>5000</v>
      </c>
      <c r="BM436" s="76">
        <f t="shared" ca="1" si="342"/>
        <v>5000</v>
      </c>
      <c r="BN436" s="76">
        <f t="shared" ca="1" si="342"/>
        <v>5000</v>
      </c>
      <c r="BO436" s="76">
        <f t="shared" ca="1" si="342"/>
        <v>5000</v>
      </c>
      <c r="BP436" s="76">
        <f t="shared" ca="1" si="342"/>
        <v>5000</v>
      </c>
      <c r="BQ436" s="76">
        <f t="shared" ca="1" si="343"/>
        <v>5000</v>
      </c>
      <c r="BR436" s="76">
        <f t="shared" ca="1" si="343"/>
        <v>5000</v>
      </c>
      <c r="BS436" s="76">
        <f t="shared" ca="1" si="343"/>
        <v>5000</v>
      </c>
      <c r="BT436" s="76">
        <f t="shared" ca="1" si="343"/>
        <v>5000</v>
      </c>
      <c r="BU436" s="76">
        <f t="shared" ca="1" si="343"/>
        <v>5000</v>
      </c>
      <c r="BV436" s="76">
        <f t="shared" ca="1" si="343"/>
        <v>5000</v>
      </c>
      <c r="BW436" s="76">
        <f t="shared" ca="1" si="343"/>
        <v>5000</v>
      </c>
      <c r="BX436" s="76">
        <f t="shared" ca="1" si="343"/>
        <v>5000</v>
      </c>
      <c r="BY436" s="76">
        <f t="shared" ca="1" si="343"/>
        <v>5000</v>
      </c>
      <c r="BZ436" s="76">
        <f t="shared" ca="1" si="343"/>
        <v>5000</v>
      </c>
      <c r="CA436" s="76">
        <f t="shared" ca="1" si="344"/>
        <v>5000</v>
      </c>
      <c r="CB436" s="76">
        <f t="shared" ca="1" si="344"/>
        <v>5000</v>
      </c>
      <c r="CC436" s="76">
        <f t="shared" ca="1" si="344"/>
        <v>5000</v>
      </c>
      <c r="CD436" s="76">
        <f t="shared" ca="1" si="344"/>
        <v>5000</v>
      </c>
      <c r="CE436" s="76">
        <f t="shared" ca="1" si="344"/>
        <v>5000</v>
      </c>
      <c r="CF436" s="76">
        <f t="shared" ca="1" si="344"/>
        <v>5000</v>
      </c>
      <c r="CG436" s="76">
        <f t="shared" ca="1" si="344"/>
        <v>5000</v>
      </c>
      <c r="CH436" s="76">
        <f t="shared" ca="1" si="344"/>
        <v>5000</v>
      </c>
      <c r="CI436" s="76">
        <f t="shared" ca="1" si="344"/>
        <v>5000</v>
      </c>
      <c r="CJ436" s="76">
        <f t="shared" ca="1" si="344"/>
        <v>5000</v>
      </c>
      <c r="CK436" s="76">
        <f t="shared" ca="1" si="345"/>
        <v>5000</v>
      </c>
      <c r="CL436" s="76">
        <f t="shared" ca="1" si="345"/>
        <v>5000</v>
      </c>
      <c r="CM436" s="76">
        <f t="shared" ca="1" si="345"/>
        <v>5000</v>
      </c>
      <c r="CN436" s="76">
        <f t="shared" ca="1" si="345"/>
        <v>5000</v>
      </c>
      <c r="CO436" s="76">
        <f t="shared" ca="1" si="345"/>
        <v>5000</v>
      </c>
      <c r="CP436" s="76">
        <f t="shared" ca="1" si="345"/>
        <v>5000</v>
      </c>
      <c r="CQ436" s="76">
        <f t="shared" ca="1" si="345"/>
        <v>5000</v>
      </c>
      <c r="CR436" s="76">
        <f t="shared" ca="1" si="345"/>
        <v>5000</v>
      </c>
      <c r="CS436" s="76">
        <f t="shared" ca="1" si="345"/>
        <v>5000</v>
      </c>
      <c r="CT436" s="76">
        <f t="shared" ca="1" si="345"/>
        <v>5000</v>
      </c>
      <c r="CU436" s="76">
        <f t="shared" ca="1" si="346"/>
        <v>5000</v>
      </c>
      <c r="CV436" s="76">
        <f t="shared" ca="1" si="346"/>
        <v>5000</v>
      </c>
      <c r="CW436" s="76">
        <f t="shared" ca="1" si="346"/>
        <v>5000</v>
      </c>
      <c r="CX436" s="76">
        <f t="shared" ca="1" si="346"/>
        <v>5000</v>
      </c>
      <c r="CY436" s="76">
        <f t="shared" ca="1" si="346"/>
        <v>5000</v>
      </c>
      <c r="CZ436" s="76" t="e">
        <f t="shared" ca="1" si="346"/>
        <v>#REF!</v>
      </c>
      <c r="DA436" s="76" t="e">
        <f t="shared" ca="1" si="346"/>
        <v>#REF!</v>
      </c>
      <c r="DB436" s="76">
        <f t="shared" ca="1" si="346"/>
        <v>5000</v>
      </c>
      <c r="DC436" s="76">
        <f t="shared" ca="1" si="346"/>
        <v>5000</v>
      </c>
      <c r="DD436" s="76">
        <f t="shared" ca="1" si="346"/>
        <v>5000</v>
      </c>
      <c r="DE436" s="76">
        <f t="shared" ca="1" si="347"/>
        <v>5000</v>
      </c>
      <c r="DF436" s="76">
        <f t="shared" ca="1" si="347"/>
        <v>5000</v>
      </c>
      <c r="DG436" s="76">
        <f t="shared" ca="1" si="347"/>
        <v>5000</v>
      </c>
      <c r="DH436" s="76">
        <f t="shared" ca="1" si="347"/>
        <v>5000</v>
      </c>
      <c r="DI436" s="76">
        <f t="shared" ca="1" si="347"/>
        <v>5000</v>
      </c>
      <c r="DJ436" s="76">
        <f t="shared" ca="1" si="347"/>
        <v>5000</v>
      </c>
      <c r="DK436" s="76">
        <f t="shared" ca="1" si="347"/>
        <v>5000</v>
      </c>
      <c r="DL436" s="76">
        <f t="shared" ca="1" si="347"/>
        <v>5000</v>
      </c>
    </row>
    <row r="437" spans="1:116" outlineLevel="2" x14ac:dyDescent="0.4">
      <c r="A437" s="31"/>
      <c r="B437" s="31"/>
      <c r="C437" s="31"/>
      <c r="D437" t="s">
        <v>944</v>
      </c>
      <c r="E437" s="8" t="str">
        <f t="shared" si="323"/>
        <v>437 GROWTH-PV</v>
      </c>
      <c r="G437" s="464">
        <f t="shared" si="325"/>
        <v>15</v>
      </c>
      <c r="H437" s="16">
        <f t="shared" si="326"/>
        <v>0.6</v>
      </c>
      <c r="I437" s="73"/>
      <c r="J437" s="73"/>
      <c r="K437" s="15">
        <f t="shared" si="337"/>
        <v>0</v>
      </c>
      <c r="L437" s="15">
        <f t="shared" ca="1" si="337"/>
        <v>5000</v>
      </c>
      <c r="M437" s="15">
        <f t="shared" ca="1" si="337"/>
        <v>5000</v>
      </c>
      <c r="N437" s="15">
        <f t="shared" ca="1" si="337"/>
        <v>5000</v>
      </c>
      <c r="O437" s="15">
        <f t="shared" ca="1" si="337"/>
        <v>5000</v>
      </c>
      <c r="P437" s="15">
        <f t="shared" ca="1" si="337"/>
        <v>5000</v>
      </c>
      <c r="R437" s="67"/>
      <c r="S437" s="76">
        <f t="shared" si="338"/>
        <v>0</v>
      </c>
      <c r="T437" s="76">
        <f t="shared" si="338"/>
        <v>0</v>
      </c>
      <c r="U437" s="76">
        <f t="shared" si="338"/>
        <v>0</v>
      </c>
      <c r="V437" s="76">
        <f t="shared" si="338"/>
        <v>0</v>
      </c>
      <c r="W437" s="76">
        <f t="shared" si="338"/>
        <v>0</v>
      </c>
      <c r="X437" s="76">
        <f t="shared" si="338"/>
        <v>0</v>
      </c>
      <c r="Y437" s="76">
        <f t="shared" si="338"/>
        <v>0</v>
      </c>
      <c r="Z437" s="76">
        <f t="shared" si="338"/>
        <v>0</v>
      </c>
      <c r="AA437" s="76">
        <f t="shared" si="338"/>
        <v>0</v>
      </c>
      <c r="AB437" s="76">
        <f t="shared" si="338"/>
        <v>0</v>
      </c>
      <c r="AC437" s="76">
        <f t="shared" si="339"/>
        <v>0</v>
      </c>
      <c r="AD437" s="76">
        <f t="shared" si="339"/>
        <v>0</v>
      </c>
      <c r="AE437" s="76">
        <f t="shared" si="339"/>
        <v>0</v>
      </c>
      <c r="AF437" s="76">
        <f t="shared" si="339"/>
        <v>0</v>
      </c>
      <c r="AG437" s="76">
        <f t="shared" ca="1" si="339"/>
        <v>5000</v>
      </c>
      <c r="AH437" s="76">
        <f t="shared" ca="1" si="339"/>
        <v>5000</v>
      </c>
      <c r="AI437" s="76">
        <f t="shared" ca="1" si="339"/>
        <v>5000</v>
      </c>
      <c r="AJ437" s="76">
        <f t="shared" ca="1" si="339"/>
        <v>5000</v>
      </c>
      <c r="AK437" s="76">
        <f t="shared" ca="1" si="339"/>
        <v>5000</v>
      </c>
      <c r="AL437" s="76">
        <f t="shared" ca="1" si="339"/>
        <v>5000</v>
      </c>
      <c r="AM437" s="76">
        <f t="shared" ca="1" si="340"/>
        <v>5000</v>
      </c>
      <c r="AN437" s="76">
        <f t="shared" ca="1" si="340"/>
        <v>5000</v>
      </c>
      <c r="AO437" s="76">
        <f t="shared" ca="1" si="340"/>
        <v>5000</v>
      </c>
      <c r="AP437" s="76">
        <f t="shared" ca="1" si="340"/>
        <v>5000</v>
      </c>
      <c r="AQ437" s="76">
        <f t="shared" ca="1" si="340"/>
        <v>5000</v>
      </c>
      <c r="AR437" s="76">
        <f t="shared" ca="1" si="340"/>
        <v>5000</v>
      </c>
      <c r="AS437" s="76">
        <f t="shared" ca="1" si="340"/>
        <v>5000</v>
      </c>
      <c r="AT437" s="76">
        <f t="shared" ca="1" si="340"/>
        <v>5000</v>
      </c>
      <c r="AU437" s="76">
        <f t="shared" ca="1" si="340"/>
        <v>5000</v>
      </c>
      <c r="AV437" s="76">
        <f t="shared" ca="1" si="340"/>
        <v>5000</v>
      </c>
      <c r="AW437" s="76">
        <f t="shared" ca="1" si="341"/>
        <v>5000</v>
      </c>
      <c r="AX437" s="76">
        <f t="shared" ca="1" si="341"/>
        <v>5000</v>
      </c>
      <c r="AY437" s="76">
        <f t="shared" ca="1" si="341"/>
        <v>5000</v>
      </c>
      <c r="AZ437" s="76">
        <f t="shared" ca="1" si="341"/>
        <v>5000</v>
      </c>
      <c r="BA437" s="76">
        <f t="shared" ca="1" si="341"/>
        <v>5000</v>
      </c>
      <c r="BB437" s="76">
        <f t="shared" ca="1" si="341"/>
        <v>5000</v>
      </c>
      <c r="BC437" s="76">
        <f t="shared" ca="1" si="341"/>
        <v>5000</v>
      </c>
      <c r="BD437" s="76">
        <f t="shared" ca="1" si="341"/>
        <v>5000</v>
      </c>
      <c r="BE437" s="76">
        <f t="shared" ca="1" si="341"/>
        <v>5000</v>
      </c>
      <c r="BF437" s="76">
        <f t="shared" ca="1" si="341"/>
        <v>5000</v>
      </c>
      <c r="BG437" s="76">
        <f t="shared" ca="1" si="342"/>
        <v>5000</v>
      </c>
      <c r="BH437" s="76">
        <f t="shared" ca="1" si="342"/>
        <v>5000</v>
      </c>
      <c r="BI437" s="76">
        <f t="shared" ca="1" si="342"/>
        <v>5000</v>
      </c>
      <c r="BJ437" s="76">
        <f t="shared" ca="1" si="342"/>
        <v>5000</v>
      </c>
      <c r="BK437" s="76">
        <f t="shared" ca="1" si="342"/>
        <v>5000</v>
      </c>
      <c r="BL437" s="76">
        <f t="shared" ca="1" si="342"/>
        <v>5000</v>
      </c>
      <c r="BM437" s="76">
        <f t="shared" ca="1" si="342"/>
        <v>5000</v>
      </c>
      <c r="BN437" s="76">
        <f t="shared" ca="1" si="342"/>
        <v>5000</v>
      </c>
      <c r="BO437" s="76">
        <f t="shared" ca="1" si="342"/>
        <v>5000</v>
      </c>
      <c r="BP437" s="76">
        <f t="shared" ca="1" si="342"/>
        <v>5000</v>
      </c>
      <c r="BQ437" s="76">
        <f t="shared" ca="1" si="343"/>
        <v>5000</v>
      </c>
      <c r="BR437" s="76">
        <f t="shared" ca="1" si="343"/>
        <v>5000</v>
      </c>
      <c r="BS437" s="76">
        <f t="shared" ca="1" si="343"/>
        <v>5000</v>
      </c>
      <c r="BT437" s="76">
        <f t="shared" ca="1" si="343"/>
        <v>5000</v>
      </c>
      <c r="BU437" s="76">
        <f t="shared" ca="1" si="343"/>
        <v>5000</v>
      </c>
      <c r="BV437" s="76">
        <f t="shared" ca="1" si="343"/>
        <v>5000</v>
      </c>
      <c r="BW437" s="76">
        <f t="shared" ca="1" si="343"/>
        <v>5000</v>
      </c>
      <c r="BX437" s="76">
        <f t="shared" ca="1" si="343"/>
        <v>5000</v>
      </c>
      <c r="BY437" s="76">
        <f t="shared" ca="1" si="343"/>
        <v>5000</v>
      </c>
      <c r="BZ437" s="76">
        <f t="shared" ca="1" si="343"/>
        <v>5000</v>
      </c>
      <c r="CA437" s="76">
        <f t="shared" ca="1" si="344"/>
        <v>5000</v>
      </c>
      <c r="CB437" s="76">
        <f t="shared" ca="1" si="344"/>
        <v>5000</v>
      </c>
      <c r="CC437" s="76">
        <f t="shared" ca="1" si="344"/>
        <v>5000</v>
      </c>
      <c r="CD437" s="76">
        <f t="shared" ca="1" si="344"/>
        <v>5000</v>
      </c>
      <c r="CE437" s="76">
        <f t="shared" ca="1" si="344"/>
        <v>5000</v>
      </c>
      <c r="CF437" s="76">
        <f t="shared" ca="1" si="344"/>
        <v>5000</v>
      </c>
      <c r="CG437" s="76">
        <f t="shared" ca="1" si="344"/>
        <v>5000</v>
      </c>
      <c r="CH437" s="76">
        <f t="shared" ca="1" si="344"/>
        <v>5000</v>
      </c>
      <c r="CI437" s="76">
        <f t="shared" ca="1" si="344"/>
        <v>5000</v>
      </c>
      <c r="CJ437" s="76">
        <f t="shared" ca="1" si="344"/>
        <v>5000</v>
      </c>
      <c r="CK437" s="76">
        <f t="shared" ca="1" si="345"/>
        <v>5000</v>
      </c>
      <c r="CL437" s="76">
        <f t="shared" ca="1" si="345"/>
        <v>5000</v>
      </c>
      <c r="CM437" s="76">
        <f t="shared" ca="1" si="345"/>
        <v>5000</v>
      </c>
      <c r="CN437" s="76">
        <f t="shared" ca="1" si="345"/>
        <v>5000</v>
      </c>
      <c r="CO437" s="76">
        <f t="shared" ca="1" si="345"/>
        <v>5000</v>
      </c>
      <c r="CP437" s="76">
        <f t="shared" ca="1" si="345"/>
        <v>5000</v>
      </c>
      <c r="CQ437" s="76">
        <f t="shared" ca="1" si="345"/>
        <v>5000</v>
      </c>
      <c r="CR437" s="76">
        <f t="shared" ca="1" si="345"/>
        <v>5000</v>
      </c>
      <c r="CS437" s="76">
        <f t="shared" ca="1" si="345"/>
        <v>5000</v>
      </c>
      <c r="CT437" s="76">
        <f t="shared" ca="1" si="345"/>
        <v>5000</v>
      </c>
      <c r="CU437" s="76">
        <f t="shared" ca="1" si="346"/>
        <v>5000</v>
      </c>
      <c r="CV437" s="76">
        <f t="shared" ca="1" si="346"/>
        <v>5000</v>
      </c>
      <c r="CW437" s="76">
        <f t="shared" ca="1" si="346"/>
        <v>5000</v>
      </c>
      <c r="CX437" s="76">
        <f t="shared" ca="1" si="346"/>
        <v>5000</v>
      </c>
      <c r="CY437" s="76">
        <f t="shared" ca="1" si="346"/>
        <v>5000</v>
      </c>
      <c r="CZ437" s="76">
        <f t="shared" ca="1" si="346"/>
        <v>5000</v>
      </c>
      <c r="DA437" s="76" t="e">
        <f t="shared" ca="1" si="346"/>
        <v>#REF!</v>
      </c>
      <c r="DB437" s="76" t="e">
        <f t="shared" ca="1" si="346"/>
        <v>#REF!</v>
      </c>
      <c r="DC437" s="76">
        <f t="shared" ca="1" si="346"/>
        <v>5000</v>
      </c>
      <c r="DD437" s="76">
        <f t="shared" ca="1" si="346"/>
        <v>5000</v>
      </c>
      <c r="DE437" s="76">
        <f t="shared" ca="1" si="347"/>
        <v>5000</v>
      </c>
      <c r="DF437" s="76">
        <f t="shared" ca="1" si="347"/>
        <v>5000</v>
      </c>
      <c r="DG437" s="76">
        <f t="shared" ca="1" si="347"/>
        <v>5000</v>
      </c>
      <c r="DH437" s="76">
        <f t="shared" ca="1" si="347"/>
        <v>5000</v>
      </c>
      <c r="DI437" s="76">
        <f t="shared" ca="1" si="347"/>
        <v>5000</v>
      </c>
      <c r="DJ437" s="76">
        <f t="shared" ca="1" si="347"/>
        <v>5000</v>
      </c>
      <c r="DK437" s="76">
        <f t="shared" ca="1" si="347"/>
        <v>5000</v>
      </c>
      <c r="DL437" s="76">
        <f t="shared" ca="1" si="347"/>
        <v>5000</v>
      </c>
    </row>
    <row r="438" spans="1:116" outlineLevel="2" x14ac:dyDescent="0.4">
      <c r="A438" s="31"/>
      <c r="B438" s="31"/>
      <c r="C438" s="31"/>
      <c r="D438" t="s">
        <v>944</v>
      </c>
      <c r="E438" s="8" t="str">
        <f t="shared" si="323"/>
        <v>438 GROWTH-PV</v>
      </c>
      <c r="G438" s="464">
        <f t="shared" si="325"/>
        <v>16</v>
      </c>
      <c r="H438" s="16">
        <f t="shared" si="326"/>
        <v>0.64</v>
      </c>
      <c r="I438" s="73"/>
      <c r="J438" s="73"/>
      <c r="K438" s="15">
        <f t="shared" si="337"/>
        <v>0</v>
      </c>
      <c r="L438" s="15">
        <f t="shared" ca="1" si="337"/>
        <v>5000</v>
      </c>
      <c r="M438" s="15">
        <f t="shared" ca="1" si="337"/>
        <v>5000</v>
      </c>
      <c r="N438" s="15">
        <f t="shared" ca="1" si="337"/>
        <v>5000</v>
      </c>
      <c r="O438" s="15">
        <f t="shared" ca="1" si="337"/>
        <v>5000</v>
      </c>
      <c r="P438" s="15">
        <f t="shared" ca="1" si="337"/>
        <v>5000</v>
      </c>
      <c r="R438" s="67"/>
      <c r="S438" s="76">
        <f t="shared" si="338"/>
        <v>0</v>
      </c>
      <c r="T438" s="76">
        <f t="shared" si="338"/>
        <v>0</v>
      </c>
      <c r="U438" s="76">
        <f t="shared" si="338"/>
        <v>0</v>
      </c>
      <c r="V438" s="76">
        <f t="shared" si="338"/>
        <v>0</v>
      </c>
      <c r="W438" s="76">
        <f t="shared" si="338"/>
        <v>0</v>
      </c>
      <c r="X438" s="76">
        <f t="shared" si="338"/>
        <v>0</v>
      </c>
      <c r="Y438" s="76">
        <f t="shared" si="338"/>
        <v>0</v>
      </c>
      <c r="Z438" s="76">
        <f t="shared" si="338"/>
        <v>0</v>
      </c>
      <c r="AA438" s="76">
        <f t="shared" si="338"/>
        <v>0</v>
      </c>
      <c r="AB438" s="76">
        <f t="shared" si="338"/>
        <v>0</v>
      </c>
      <c r="AC438" s="76">
        <f t="shared" si="339"/>
        <v>0</v>
      </c>
      <c r="AD438" s="76">
        <f t="shared" si="339"/>
        <v>0</v>
      </c>
      <c r="AE438" s="76">
        <f t="shared" si="339"/>
        <v>0</v>
      </c>
      <c r="AF438" s="76">
        <f t="shared" si="339"/>
        <v>0</v>
      </c>
      <c r="AG438" s="76">
        <f t="shared" si="339"/>
        <v>0</v>
      </c>
      <c r="AH438" s="76">
        <f t="shared" ca="1" si="339"/>
        <v>5000</v>
      </c>
      <c r="AI438" s="76">
        <f t="shared" ca="1" si="339"/>
        <v>5000</v>
      </c>
      <c r="AJ438" s="76">
        <f t="shared" ca="1" si="339"/>
        <v>5000</v>
      </c>
      <c r="AK438" s="76">
        <f t="shared" ca="1" si="339"/>
        <v>5000</v>
      </c>
      <c r="AL438" s="76">
        <f t="shared" ca="1" si="339"/>
        <v>5000</v>
      </c>
      <c r="AM438" s="76">
        <f t="shared" ca="1" si="340"/>
        <v>5000</v>
      </c>
      <c r="AN438" s="76">
        <f t="shared" ca="1" si="340"/>
        <v>5000</v>
      </c>
      <c r="AO438" s="76">
        <f t="shared" ca="1" si="340"/>
        <v>5000</v>
      </c>
      <c r="AP438" s="76">
        <f t="shared" ca="1" si="340"/>
        <v>5000</v>
      </c>
      <c r="AQ438" s="76">
        <f t="shared" ca="1" si="340"/>
        <v>5000</v>
      </c>
      <c r="AR438" s="76">
        <f t="shared" ca="1" si="340"/>
        <v>5000</v>
      </c>
      <c r="AS438" s="76">
        <f t="shared" ca="1" si="340"/>
        <v>5000</v>
      </c>
      <c r="AT438" s="76">
        <f t="shared" ca="1" si="340"/>
        <v>5000</v>
      </c>
      <c r="AU438" s="76">
        <f t="shared" ca="1" si="340"/>
        <v>5000</v>
      </c>
      <c r="AV438" s="76">
        <f t="shared" ca="1" si="340"/>
        <v>5000</v>
      </c>
      <c r="AW438" s="76">
        <f t="shared" ca="1" si="341"/>
        <v>5000</v>
      </c>
      <c r="AX438" s="76">
        <f t="shared" ca="1" si="341"/>
        <v>5000</v>
      </c>
      <c r="AY438" s="76">
        <f t="shared" ca="1" si="341"/>
        <v>5000</v>
      </c>
      <c r="AZ438" s="76">
        <f t="shared" ca="1" si="341"/>
        <v>5000</v>
      </c>
      <c r="BA438" s="76">
        <f t="shared" ca="1" si="341"/>
        <v>5000</v>
      </c>
      <c r="BB438" s="76">
        <f t="shared" ca="1" si="341"/>
        <v>5000</v>
      </c>
      <c r="BC438" s="76">
        <f t="shared" ca="1" si="341"/>
        <v>5000</v>
      </c>
      <c r="BD438" s="76">
        <f t="shared" ca="1" si="341"/>
        <v>5000</v>
      </c>
      <c r="BE438" s="76">
        <f t="shared" ca="1" si="341"/>
        <v>5000</v>
      </c>
      <c r="BF438" s="76">
        <f t="shared" ca="1" si="341"/>
        <v>5000</v>
      </c>
      <c r="BG438" s="76">
        <f t="shared" ca="1" si="342"/>
        <v>5000</v>
      </c>
      <c r="BH438" s="76">
        <f t="shared" ca="1" si="342"/>
        <v>5000</v>
      </c>
      <c r="BI438" s="76">
        <f t="shared" ca="1" si="342"/>
        <v>5000</v>
      </c>
      <c r="BJ438" s="76">
        <f t="shared" ca="1" si="342"/>
        <v>5000</v>
      </c>
      <c r="BK438" s="76">
        <f t="shared" ca="1" si="342"/>
        <v>5000</v>
      </c>
      <c r="BL438" s="76">
        <f t="shared" ca="1" si="342"/>
        <v>5000</v>
      </c>
      <c r="BM438" s="76">
        <f t="shared" ca="1" si="342"/>
        <v>5000</v>
      </c>
      <c r="BN438" s="76">
        <f t="shared" ca="1" si="342"/>
        <v>5000</v>
      </c>
      <c r="BO438" s="76">
        <f t="shared" ca="1" si="342"/>
        <v>5000</v>
      </c>
      <c r="BP438" s="76">
        <f t="shared" ca="1" si="342"/>
        <v>5000</v>
      </c>
      <c r="BQ438" s="76">
        <f t="shared" ca="1" si="343"/>
        <v>5000</v>
      </c>
      <c r="BR438" s="76">
        <f t="shared" ca="1" si="343"/>
        <v>5000</v>
      </c>
      <c r="BS438" s="76">
        <f t="shared" ca="1" si="343"/>
        <v>5000</v>
      </c>
      <c r="BT438" s="76">
        <f t="shared" ca="1" si="343"/>
        <v>5000</v>
      </c>
      <c r="BU438" s="76">
        <f t="shared" ca="1" si="343"/>
        <v>5000</v>
      </c>
      <c r="BV438" s="76">
        <f t="shared" ca="1" si="343"/>
        <v>5000</v>
      </c>
      <c r="BW438" s="76">
        <f t="shared" ca="1" si="343"/>
        <v>5000</v>
      </c>
      <c r="BX438" s="76">
        <f t="shared" ca="1" si="343"/>
        <v>5000</v>
      </c>
      <c r="BY438" s="76">
        <f t="shared" ca="1" si="343"/>
        <v>5000</v>
      </c>
      <c r="BZ438" s="76">
        <f t="shared" ca="1" si="343"/>
        <v>5000</v>
      </c>
      <c r="CA438" s="76">
        <f t="shared" ca="1" si="344"/>
        <v>5000</v>
      </c>
      <c r="CB438" s="76">
        <f t="shared" ca="1" si="344"/>
        <v>5000</v>
      </c>
      <c r="CC438" s="76">
        <f t="shared" ca="1" si="344"/>
        <v>5000</v>
      </c>
      <c r="CD438" s="76">
        <f t="shared" ca="1" si="344"/>
        <v>5000</v>
      </c>
      <c r="CE438" s="76">
        <f t="shared" ca="1" si="344"/>
        <v>5000</v>
      </c>
      <c r="CF438" s="76">
        <f t="shared" ca="1" si="344"/>
        <v>5000</v>
      </c>
      <c r="CG438" s="76">
        <f t="shared" ca="1" si="344"/>
        <v>5000</v>
      </c>
      <c r="CH438" s="76">
        <f t="shared" ca="1" si="344"/>
        <v>5000</v>
      </c>
      <c r="CI438" s="76">
        <f t="shared" ca="1" si="344"/>
        <v>5000</v>
      </c>
      <c r="CJ438" s="76">
        <f t="shared" ca="1" si="344"/>
        <v>5000</v>
      </c>
      <c r="CK438" s="76">
        <f t="shared" ca="1" si="345"/>
        <v>5000</v>
      </c>
      <c r="CL438" s="76">
        <f t="shared" ca="1" si="345"/>
        <v>5000</v>
      </c>
      <c r="CM438" s="76">
        <f t="shared" ca="1" si="345"/>
        <v>5000</v>
      </c>
      <c r="CN438" s="76">
        <f t="shared" ca="1" si="345"/>
        <v>5000</v>
      </c>
      <c r="CO438" s="76">
        <f t="shared" ca="1" si="345"/>
        <v>5000</v>
      </c>
      <c r="CP438" s="76">
        <f t="shared" ca="1" si="345"/>
        <v>5000</v>
      </c>
      <c r="CQ438" s="76">
        <f t="shared" ca="1" si="345"/>
        <v>5000</v>
      </c>
      <c r="CR438" s="76">
        <f t="shared" ca="1" si="345"/>
        <v>5000</v>
      </c>
      <c r="CS438" s="76">
        <f t="shared" ca="1" si="345"/>
        <v>5000</v>
      </c>
      <c r="CT438" s="76">
        <f t="shared" ca="1" si="345"/>
        <v>5000</v>
      </c>
      <c r="CU438" s="76">
        <f t="shared" ca="1" si="346"/>
        <v>5000</v>
      </c>
      <c r="CV438" s="76">
        <f t="shared" ca="1" si="346"/>
        <v>5000</v>
      </c>
      <c r="CW438" s="76">
        <f t="shared" ca="1" si="346"/>
        <v>5000</v>
      </c>
      <c r="CX438" s="76">
        <f t="shared" ca="1" si="346"/>
        <v>5000</v>
      </c>
      <c r="CY438" s="76">
        <f t="shared" ca="1" si="346"/>
        <v>5000</v>
      </c>
      <c r="CZ438" s="76">
        <f t="shared" ca="1" si="346"/>
        <v>5000</v>
      </c>
      <c r="DA438" s="76">
        <f t="shared" ca="1" si="346"/>
        <v>5000</v>
      </c>
      <c r="DB438" s="76" t="e">
        <f t="shared" ca="1" si="346"/>
        <v>#REF!</v>
      </c>
      <c r="DC438" s="76" t="e">
        <f t="shared" ca="1" si="346"/>
        <v>#REF!</v>
      </c>
      <c r="DD438" s="76">
        <f t="shared" ca="1" si="346"/>
        <v>5000</v>
      </c>
      <c r="DE438" s="76">
        <f t="shared" ca="1" si="347"/>
        <v>5000</v>
      </c>
      <c r="DF438" s="76">
        <f t="shared" ca="1" si="347"/>
        <v>5000</v>
      </c>
      <c r="DG438" s="76">
        <f t="shared" ca="1" si="347"/>
        <v>5000</v>
      </c>
      <c r="DH438" s="76">
        <f t="shared" ca="1" si="347"/>
        <v>5000</v>
      </c>
      <c r="DI438" s="76">
        <f t="shared" ca="1" si="347"/>
        <v>5000</v>
      </c>
      <c r="DJ438" s="76">
        <f t="shared" ca="1" si="347"/>
        <v>5000</v>
      </c>
      <c r="DK438" s="76">
        <f t="shared" ca="1" si="347"/>
        <v>5000</v>
      </c>
      <c r="DL438" s="76">
        <f t="shared" ca="1" si="347"/>
        <v>5000</v>
      </c>
    </row>
    <row r="439" spans="1:116" outlineLevel="2" x14ac:dyDescent="0.4">
      <c r="A439" s="31"/>
      <c r="B439" s="31"/>
      <c r="C439" s="31"/>
      <c r="D439" t="s">
        <v>944</v>
      </c>
      <c r="E439" s="8" t="str">
        <f t="shared" si="323"/>
        <v>439 GROWTH-PV</v>
      </c>
      <c r="G439" s="464">
        <f t="shared" si="325"/>
        <v>17</v>
      </c>
      <c r="H439" s="16">
        <f t="shared" si="326"/>
        <v>0.68</v>
      </c>
      <c r="I439" s="73"/>
      <c r="J439" s="73"/>
      <c r="K439" s="15">
        <f t="shared" si="337"/>
        <v>0</v>
      </c>
      <c r="L439" s="15">
        <f t="shared" ca="1" si="337"/>
        <v>5000</v>
      </c>
      <c r="M439" s="15">
        <f t="shared" ca="1" si="337"/>
        <v>5000</v>
      </c>
      <c r="N439" s="15">
        <f t="shared" ca="1" si="337"/>
        <v>5000</v>
      </c>
      <c r="O439" s="15">
        <f t="shared" ca="1" si="337"/>
        <v>5000</v>
      </c>
      <c r="P439" s="15">
        <f t="shared" ca="1" si="337"/>
        <v>5000</v>
      </c>
      <c r="R439" s="67"/>
      <c r="S439" s="76">
        <f t="shared" si="338"/>
        <v>0</v>
      </c>
      <c r="T439" s="76">
        <f t="shared" si="338"/>
        <v>0</v>
      </c>
      <c r="U439" s="76">
        <f t="shared" si="338"/>
        <v>0</v>
      </c>
      <c r="V439" s="76">
        <f t="shared" si="338"/>
        <v>0</v>
      </c>
      <c r="W439" s="76">
        <f t="shared" si="338"/>
        <v>0</v>
      </c>
      <c r="X439" s="76">
        <f t="shared" si="338"/>
        <v>0</v>
      </c>
      <c r="Y439" s="76">
        <f t="shared" si="338"/>
        <v>0</v>
      </c>
      <c r="Z439" s="76">
        <f t="shared" si="338"/>
        <v>0</v>
      </c>
      <c r="AA439" s="76">
        <f t="shared" si="338"/>
        <v>0</v>
      </c>
      <c r="AB439" s="76">
        <f t="shared" si="338"/>
        <v>0</v>
      </c>
      <c r="AC439" s="76">
        <f t="shared" si="339"/>
        <v>0</v>
      </c>
      <c r="AD439" s="76">
        <f t="shared" si="339"/>
        <v>0</v>
      </c>
      <c r="AE439" s="76">
        <f t="shared" si="339"/>
        <v>0</v>
      </c>
      <c r="AF439" s="76">
        <f t="shared" si="339"/>
        <v>0</v>
      </c>
      <c r="AG439" s="76">
        <f t="shared" si="339"/>
        <v>0</v>
      </c>
      <c r="AH439" s="76">
        <f t="shared" si="339"/>
        <v>0</v>
      </c>
      <c r="AI439" s="76">
        <f t="shared" ca="1" si="339"/>
        <v>5000</v>
      </c>
      <c r="AJ439" s="76">
        <f t="shared" ca="1" si="339"/>
        <v>5000</v>
      </c>
      <c r="AK439" s="76">
        <f t="shared" ca="1" si="339"/>
        <v>5000</v>
      </c>
      <c r="AL439" s="76">
        <f t="shared" ca="1" si="339"/>
        <v>5000</v>
      </c>
      <c r="AM439" s="76">
        <f t="shared" ca="1" si="340"/>
        <v>5000</v>
      </c>
      <c r="AN439" s="76">
        <f t="shared" ca="1" si="340"/>
        <v>5000</v>
      </c>
      <c r="AO439" s="76">
        <f t="shared" ca="1" si="340"/>
        <v>5000</v>
      </c>
      <c r="AP439" s="76">
        <f t="shared" ca="1" si="340"/>
        <v>5000</v>
      </c>
      <c r="AQ439" s="76">
        <f t="shared" ca="1" si="340"/>
        <v>5000</v>
      </c>
      <c r="AR439" s="76">
        <f t="shared" ca="1" si="340"/>
        <v>5000</v>
      </c>
      <c r="AS439" s="76">
        <f t="shared" ca="1" si="340"/>
        <v>5000</v>
      </c>
      <c r="AT439" s="76">
        <f t="shared" ca="1" si="340"/>
        <v>5000</v>
      </c>
      <c r="AU439" s="76">
        <f t="shared" ca="1" si="340"/>
        <v>5000</v>
      </c>
      <c r="AV439" s="76">
        <f t="shared" ca="1" si="340"/>
        <v>5000</v>
      </c>
      <c r="AW439" s="76">
        <f t="shared" ca="1" si="341"/>
        <v>5000</v>
      </c>
      <c r="AX439" s="76">
        <f t="shared" ca="1" si="341"/>
        <v>5000</v>
      </c>
      <c r="AY439" s="76">
        <f t="shared" ca="1" si="341"/>
        <v>5000</v>
      </c>
      <c r="AZ439" s="76">
        <f t="shared" ca="1" si="341"/>
        <v>5000</v>
      </c>
      <c r="BA439" s="76">
        <f t="shared" ca="1" si="341"/>
        <v>5000</v>
      </c>
      <c r="BB439" s="76">
        <f t="shared" ca="1" si="341"/>
        <v>5000</v>
      </c>
      <c r="BC439" s="76">
        <f t="shared" ca="1" si="341"/>
        <v>5000</v>
      </c>
      <c r="BD439" s="76">
        <f t="shared" ca="1" si="341"/>
        <v>5000</v>
      </c>
      <c r="BE439" s="76">
        <f t="shared" ca="1" si="341"/>
        <v>5000</v>
      </c>
      <c r="BF439" s="76">
        <f t="shared" ca="1" si="341"/>
        <v>5000</v>
      </c>
      <c r="BG439" s="76">
        <f t="shared" ca="1" si="342"/>
        <v>5000</v>
      </c>
      <c r="BH439" s="76">
        <f t="shared" ca="1" si="342"/>
        <v>5000</v>
      </c>
      <c r="BI439" s="76">
        <f t="shared" ca="1" si="342"/>
        <v>5000</v>
      </c>
      <c r="BJ439" s="76">
        <f t="shared" ca="1" si="342"/>
        <v>5000</v>
      </c>
      <c r="BK439" s="76">
        <f t="shared" ca="1" si="342"/>
        <v>5000</v>
      </c>
      <c r="BL439" s="76">
        <f t="shared" ca="1" si="342"/>
        <v>5000</v>
      </c>
      <c r="BM439" s="76">
        <f t="shared" ca="1" si="342"/>
        <v>5000</v>
      </c>
      <c r="BN439" s="76">
        <f t="shared" ca="1" si="342"/>
        <v>5000</v>
      </c>
      <c r="BO439" s="76">
        <f t="shared" ca="1" si="342"/>
        <v>5000</v>
      </c>
      <c r="BP439" s="76">
        <f t="shared" ca="1" si="342"/>
        <v>5000</v>
      </c>
      <c r="BQ439" s="76">
        <f t="shared" ca="1" si="343"/>
        <v>5000</v>
      </c>
      <c r="BR439" s="76">
        <f t="shared" ca="1" si="343"/>
        <v>5000</v>
      </c>
      <c r="BS439" s="76">
        <f t="shared" ca="1" si="343"/>
        <v>5000</v>
      </c>
      <c r="BT439" s="76">
        <f t="shared" ca="1" si="343"/>
        <v>5000</v>
      </c>
      <c r="BU439" s="76">
        <f t="shared" ca="1" si="343"/>
        <v>5000</v>
      </c>
      <c r="BV439" s="76">
        <f t="shared" ca="1" si="343"/>
        <v>5000</v>
      </c>
      <c r="BW439" s="76">
        <f t="shared" ca="1" si="343"/>
        <v>5000</v>
      </c>
      <c r="BX439" s="76">
        <f t="shared" ca="1" si="343"/>
        <v>5000</v>
      </c>
      <c r="BY439" s="76">
        <f t="shared" ca="1" si="343"/>
        <v>5000</v>
      </c>
      <c r="BZ439" s="76">
        <f t="shared" ca="1" si="343"/>
        <v>5000</v>
      </c>
      <c r="CA439" s="76">
        <f t="shared" ca="1" si="344"/>
        <v>5000</v>
      </c>
      <c r="CB439" s="76">
        <f t="shared" ca="1" si="344"/>
        <v>5000</v>
      </c>
      <c r="CC439" s="76">
        <f t="shared" ca="1" si="344"/>
        <v>5000</v>
      </c>
      <c r="CD439" s="76">
        <f t="shared" ca="1" si="344"/>
        <v>5000</v>
      </c>
      <c r="CE439" s="76">
        <f t="shared" ca="1" si="344"/>
        <v>5000</v>
      </c>
      <c r="CF439" s="76">
        <f t="shared" ca="1" si="344"/>
        <v>5000</v>
      </c>
      <c r="CG439" s="76">
        <f t="shared" ca="1" si="344"/>
        <v>5000</v>
      </c>
      <c r="CH439" s="76">
        <f t="shared" ca="1" si="344"/>
        <v>5000</v>
      </c>
      <c r="CI439" s="76">
        <f t="shared" ca="1" si="344"/>
        <v>5000</v>
      </c>
      <c r="CJ439" s="76">
        <f t="shared" ca="1" si="344"/>
        <v>5000</v>
      </c>
      <c r="CK439" s="76">
        <f t="shared" ca="1" si="345"/>
        <v>5000</v>
      </c>
      <c r="CL439" s="76">
        <f t="shared" ca="1" si="345"/>
        <v>5000</v>
      </c>
      <c r="CM439" s="76">
        <f t="shared" ca="1" si="345"/>
        <v>5000</v>
      </c>
      <c r="CN439" s="76">
        <f t="shared" ca="1" si="345"/>
        <v>5000</v>
      </c>
      <c r="CO439" s="76">
        <f t="shared" ca="1" si="345"/>
        <v>5000</v>
      </c>
      <c r="CP439" s="76">
        <f t="shared" ca="1" si="345"/>
        <v>5000</v>
      </c>
      <c r="CQ439" s="76">
        <f t="shared" ca="1" si="345"/>
        <v>5000</v>
      </c>
      <c r="CR439" s="76">
        <f t="shared" ca="1" si="345"/>
        <v>5000</v>
      </c>
      <c r="CS439" s="76">
        <f t="shared" ca="1" si="345"/>
        <v>5000</v>
      </c>
      <c r="CT439" s="76">
        <f t="shared" ca="1" si="345"/>
        <v>5000</v>
      </c>
      <c r="CU439" s="76">
        <f t="shared" ca="1" si="346"/>
        <v>5000</v>
      </c>
      <c r="CV439" s="76">
        <f t="shared" ca="1" si="346"/>
        <v>5000</v>
      </c>
      <c r="CW439" s="76">
        <f t="shared" ca="1" si="346"/>
        <v>5000</v>
      </c>
      <c r="CX439" s="76">
        <f t="shared" ca="1" si="346"/>
        <v>5000</v>
      </c>
      <c r="CY439" s="76">
        <f t="shared" ca="1" si="346"/>
        <v>5000</v>
      </c>
      <c r="CZ439" s="76">
        <f t="shared" ca="1" si="346"/>
        <v>5000</v>
      </c>
      <c r="DA439" s="76">
        <f t="shared" ca="1" si="346"/>
        <v>5000</v>
      </c>
      <c r="DB439" s="76">
        <f t="shared" ca="1" si="346"/>
        <v>5000</v>
      </c>
      <c r="DC439" s="76" t="e">
        <f t="shared" ca="1" si="346"/>
        <v>#REF!</v>
      </c>
      <c r="DD439" s="76" t="e">
        <f t="shared" ca="1" si="346"/>
        <v>#REF!</v>
      </c>
      <c r="DE439" s="76">
        <f t="shared" ca="1" si="347"/>
        <v>5000</v>
      </c>
      <c r="DF439" s="76">
        <f t="shared" ca="1" si="347"/>
        <v>5000</v>
      </c>
      <c r="DG439" s="76">
        <f t="shared" ca="1" si="347"/>
        <v>5000</v>
      </c>
      <c r="DH439" s="76">
        <f t="shared" ca="1" si="347"/>
        <v>5000</v>
      </c>
      <c r="DI439" s="76">
        <f t="shared" ca="1" si="347"/>
        <v>5000</v>
      </c>
      <c r="DJ439" s="76">
        <f t="shared" ca="1" si="347"/>
        <v>5000</v>
      </c>
      <c r="DK439" s="76">
        <f t="shared" ca="1" si="347"/>
        <v>5000</v>
      </c>
      <c r="DL439" s="76">
        <f t="shared" ca="1" si="347"/>
        <v>5000</v>
      </c>
    </row>
    <row r="440" spans="1:116" outlineLevel="2" x14ac:dyDescent="0.4">
      <c r="A440" s="31"/>
      <c r="B440" s="31"/>
      <c r="C440" s="31"/>
      <c r="D440" t="s">
        <v>944</v>
      </c>
      <c r="E440" s="8" t="str">
        <f t="shared" si="323"/>
        <v>440 GROWTH-PV</v>
      </c>
      <c r="G440" s="464">
        <f t="shared" si="325"/>
        <v>18</v>
      </c>
      <c r="H440" s="16">
        <f t="shared" si="326"/>
        <v>0.72000000000000008</v>
      </c>
      <c r="I440" s="73"/>
      <c r="J440" s="73"/>
      <c r="K440" s="15">
        <f t="shared" si="337"/>
        <v>0</v>
      </c>
      <c r="L440" s="15">
        <f t="shared" ca="1" si="337"/>
        <v>5000</v>
      </c>
      <c r="M440" s="15">
        <f t="shared" ca="1" si="337"/>
        <v>5000</v>
      </c>
      <c r="N440" s="15">
        <f t="shared" ca="1" si="337"/>
        <v>5000</v>
      </c>
      <c r="O440" s="15">
        <f t="shared" ca="1" si="337"/>
        <v>5000</v>
      </c>
      <c r="P440" s="15">
        <f t="shared" ca="1" si="337"/>
        <v>5000</v>
      </c>
      <c r="R440" s="67"/>
      <c r="S440" s="76">
        <f t="shared" si="338"/>
        <v>0</v>
      </c>
      <c r="T440" s="76">
        <f t="shared" si="338"/>
        <v>0</v>
      </c>
      <c r="U440" s="76">
        <f t="shared" si="338"/>
        <v>0</v>
      </c>
      <c r="V440" s="76">
        <f t="shared" si="338"/>
        <v>0</v>
      </c>
      <c r="W440" s="76">
        <f t="shared" si="338"/>
        <v>0</v>
      </c>
      <c r="X440" s="76">
        <f t="shared" si="338"/>
        <v>0</v>
      </c>
      <c r="Y440" s="76">
        <f t="shared" si="338"/>
        <v>0</v>
      </c>
      <c r="Z440" s="76">
        <f t="shared" si="338"/>
        <v>0</v>
      </c>
      <c r="AA440" s="76">
        <f t="shared" si="338"/>
        <v>0</v>
      </c>
      <c r="AB440" s="76">
        <f t="shared" si="338"/>
        <v>0</v>
      </c>
      <c r="AC440" s="76">
        <f t="shared" si="339"/>
        <v>0</v>
      </c>
      <c r="AD440" s="76">
        <f t="shared" si="339"/>
        <v>0</v>
      </c>
      <c r="AE440" s="76">
        <f t="shared" si="339"/>
        <v>0</v>
      </c>
      <c r="AF440" s="76">
        <f t="shared" si="339"/>
        <v>0</v>
      </c>
      <c r="AG440" s="76">
        <f t="shared" si="339"/>
        <v>0</v>
      </c>
      <c r="AH440" s="76">
        <f t="shared" si="339"/>
        <v>0</v>
      </c>
      <c r="AI440" s="76">
        <f t="shared" si="339"/>
        <v>0</v>
      </c>
      <c r="AJ440" s="76">
        <f t="shared" ca="1" si="339"/>
        <v>5000</v>
      </c>
      <c r="AK440" s="76">
        <f t="shared" ca="1" si="339"/>
        <v>5000</v>
      </c>
      <c r="AL440" s="76">
        <f t="shared" ca="1" si="339"/>
        <v>5000</v>
      </c>
      <c r="AM440" s="76">
        <f t="shared" ca="1" si="340"/>
        <v>5000</v>
      </c>
      <c r="AN440" s="76">
        <f t="shared" ca="1" si="340"/>
        <v>5000</v>
      </c>
      <c r="AO440" s="76">
        <f t="shared" ca="1" si="340"/>
        <v>5000</v>
      </c>
      <c r="AP440" s="76">
        <f t="shared" ca="1" si="340"/>
        <v>5000</v>
      </c>
      <c r="AQ440" s="76">
        <f t="shared" ca="1" si="340"/>
        <v>5000</v>
      </c>
      <c r="AR440" s="76">
        <f t="shared" ca="1" si="340"/>
        <v>5000</v>
      </c>
      <c r="AS440" s="76">
        <f t="shared" ca="1" si="340"/>
        <v>5000</v>
      </c>
      <c r="AT440" s="76">
        <f t="shared" ca="1" si="340"/>
        <v>5000</v>
      </c>
      <c r="AU440" s="76">
        <f t="shared" ca="1" si="340"/>
        <v>5000</v>
      </c>
      <c r="AV440" s="76">
        <f t="shared" ca="1" si="340"/>
        <v>5000</v>
      </c>
      <c r="AW440" s="76">
        <f t="shared" ca="1" si="341"/>
        <v>5000</v>
      </c>
      <c r="AX440" s="76">
        <f t="shared" ca="1" si="341"/>
        <v>5000</v>
      </c>
      <c r="AY440" s="76">
        <f t="shared" ca="1" si="341"/>
        <v>5000</v>
      </c>
      <c r="AZ440" s="76">
        <f t="shared" ca="1" si="341"/>
        <v>5000</v>
      </c>
      <c r="BA440" s="76">
        <f t="shared" ca="1" si="341"/>
        <v>5000</v>
      </c>
      <c r="BB440" s="76">
        <f t="shared" ca="1" si="341"/>
        <v>5000</v>
      </c>
      <c r="BC440" s="76">
        <f t="shared" ca="1" si="341"/>
        <v>5000</v>
      </c>
      <c r="BD440" s="76">
        <f t="shared" ca="1" si="341"/>
        <v>5000</v>
      </c>
      <c r="BE440" s="76">
        <f t="shared" ca="1" si="341"/>
        <v>5000</v>
      </c>
      <c r="BF440" s="76">
        <f t="shared" ca="1" si="341"/>
        <v>5000</v>
      </c>
      <c r="BG440" s="76">
        <f t="shared" ca="1" si="342"/>
        <v>5000</v>
      </c>
      <c r="BH440" s="76">
        <f t="shared" ca="1" si="342"/>
        <v>5000</v>
      </c>
      <c r="BI440" s="76">
        <f t="shared" ca="1" si="342"/>
        <v>5000</v>
      </c>
      <c r="BJ440" s="76">
        <f t="shared" ca="1" si="342"/>
        <v>5000</v>
      </c>
      <c r="BK440" s="76">
        <f t="shared" ca="1" si="342"/>
        <v>5000</v>
      </c>
      <c r="BL440" s="76">
        <f t="shared" ca="1" si="342"/>
        <v>5000</v>
      </c>
      <c r="BM440" s="76">
        <f t="shared" ca="1" si="342"/>
        <v>5000</v>
      </c>
      <c r="BN440" s="76">
        <f t="shared" ca="1" si="342"/>
        <v>5000</v>
      </c>
      <c r="BO440" s="76">
        <f t="shared" ca="1" si="342"/>
        <v>5000</v>
      </c>
      <c r="BP440" s="76">
        <f t="shared" ca="1" si="342"/>
        <v>5000</v>
      </c>
      <c r="BQ440" s="76">
        <f t="shared" ca="1" si="343"/>
        <v>5000</v>
      </c>
      <c r="BR440" s="76">
        <f t="shared" ca="1" si="343"/>
        <v>5000</v>
      </c>
      <c r="BS440" s="76">
        <f t="shared" ca="1" si="343"/>
        <v>5000</v>
      </c>
      <c r="BT440" s="76">
        <f t="shared" ca="1" si="343"/>
        <v>5000</v>
      </c>
      <c r="BU440" s="76">
        <f t="shared" ca="1" si="343"/>
        <v>5000</v>
      </c>
      <c r="BV440" s="76">
        <f t="shared" ca="1" si="343"/>
        <v>5000</v>
      </c>
      <c r="BW440" s="76">
        <f t="shared" ca="1" si="343"/>
        <v>5000</v>
      </c>
      <c r="BX440" s="76">
        <f t="shared" ca="1" si="343"/>
        <v>5000</v>
      </c>
      <c r="BY440" s="76">
        <f t="shared" ca="1" si="343"/>
        <v>5000</v>
      </c>
      <c r="BZ440" s="76">
        <f t="shared" ca="1" si="343"/>
        <v>5000</v>
      </c>
      <c r="CA440" s="76">
        <f t="shared" ca="1" si="344"/>
        <v>5000</v>
      </c>
      <c r="CB440" s="76">
        <f t="shared" ca="1" si="344"/>
        <v>5000</v>
      </c>
      <c r="CC440" s="76">
        <f t="shared" ca="1" si="344"/>
        <v>5000</v>
      </c>
      <c r="CD440" s="76">
        <f t="shared" ca="1" si="344"/>
        <v>5000</v>
      </c>
      <c r="CE440" s="76">
        <f t="shared" ca="1" si="344"/>
        <v>5000</v>
      </c>
      <c r="CF440" s="76">
        <f t="shared" ca="1" si="344"/>
        <v>5000</v>
      </c>
      <c r="CG440" s="76">
        <f t="shared" ca="1" si="344"/>
        <v>5000</v>
      </c>
      <c r="CH440" s="76">
        <f t="shared" ca="1" si="344"/>
        <v>5000</v>
      </c>
      <c r="CI440" s="76">
        <f t="shared" ca="1" si="344"/>
        <v>5000</v>
      </c>
      <c r="CJ440" s="76">
        <f t="shared" ca="1" si="344"/>
        <v>5000</v>
      </c>
      <c r="CK440" s="76">
        <f t="shared" ca="1" si="345"/>
        <v>5000</v>
      </c>
      <c r="CL440" s="76">
        <f t="shared" ca="1" si="345"/>
        <v>5000</v>
      </c>
      <c r="CM440" s="76">
        <f t="shared" ca="1" si="345"/>
        <v>5000</v>
      </c>
      <c r="CN440" s="76">
        <f t="shared" ca="1" si="345"/>
        <v>5000</v>
      </c>
      <c r="CO440" s="76">
        <f t="shared" ca="1" si="345"/>
        <v>5000</v>
      </c>
      <c r="CP440" s="76">
        <f t="shared" ca="1" si="345"/>
        <v>5000</v>
      </c>
      <c r="CQ440" s="76">
        <f t="shared" ca="1" si="345"/>
        <v>5000</v>
      </c>
      <c r="CR440" s="76">
        <f t="shared" ca="1" si="345"/>
        <v>5000</v>
      </c>
      <c r="CS440" s="76">
        <f t="shared" ca="1" si="345"/>
        <v>5000</v>
      </c>
      <c r="CT440" s="76">
        <f t="shared" ca="1" si="345"/>
        <v>5000</v>
      </c>
      <c r="CU440" s="76">
        <f t="shared" ca="1" si="346"/>
        <v>5000</v>
      </c>
      <c r="CV440" s="76">
        <f t="shared" ca="1" si="346"/>
        <v>5000</v>
      </c>
      <c r="CW440" s="76">
        <f t="shared" ca="1" si="346"/>
        <v>5000</v>
      </c>
      <c r="CX440" s="76">
        <f t="shared" ca="1" si="346"/>
        <v>5000</v>
      </c>
      <c r="CY440" s="76">
        <f t="shared" ca="1" si="346"/>
        <v>5000</v>
      </c>
      <c r="CZ440" s="76">
        <f t="shared" ca="1" si="346"/>
        <v>5000</v>
      </c>
      <c r="DA440" s="76">
        <f t="shared" ca="1" si="346"/>
        <v>5000</v>
      </c>
      <c r="DB440" s="76">
        <f t="shared" ca="1" si="346"/>
        <v>5000</v>
      </c>
      <c r="DC440" s="76">
        <f t="shared" ca="1" si="346"/>
        <v>5000</v>
      </c>
      <c r="DD440" s="76" t="e">
        <f t="shared" ca="1" si="346"/>
        <v>#REF!</v>
      </c>
      <c r="DE440" s="76" t="e">
        <f t="shared" ca="1" si="347"/>
        <v>#REF!</v>
      </c>
      <c r="DF440" s="76">
        <f t="shared" ca="1" si="347"/>
        <v>5000</v>
      </c>
      <c r="DG440" s="76">
        <f t="shared" ca="1" si="347"/>
        <v>5000</v>
      </c>
      <c r="DH440" s="76">
        <f t="shared" ca="1" si="347"/>
        <v>5000</v>
      </c>
      <c r="DI440" s="76">
        <f t="shared" ca="1" si="347"/>
        <v>5000</v>
      </c>
      <c r="DJ440" s="76">
        <f t="shared" ca="1" si="347"/>
        <v>5000</v>
      </c>
      <c r="DK440" s="76">
        <f t="shared" ca="1" si="347"/>
        <v>5000</v>
      </c>
      <c r="DL440" s="76">
        <f t="shared" ca="1" si="347"/>
        <v>5000</v>
      </c>
    </row>
    <row r="441" spans="1:116" outlineLevel="2" x14ac:dyDescent="0.4">
      <c r="A441" s="31"/>
      <c r="B441" s="31"/>
      <c r="C441" s="31"/>
      <c r="D441" t="s">
        <v>944</v>
      </c>
      <c r="E441" s="8" t="str">
        <f t="shared" si="323"/>
        <v>441 GROWTH-PV</v>
      </c>
      <c r="G441" s="464">
        <f t="shared" si="325"/>
        <v>19</v>
      </c>
      <c r="H441" s="16">
        <f t="shared" si="326"/>
        <v>0.76000000000000012</v>
      </c>
      <c r="I441" s="73"/>
      <c r="J441" s="73"/>
      <c r="K441" s="15">
        <f t="shared" si="337"/>
        <v>0</v>
      </c>
      <c r="L441" s="15">
        <f t="shared" ca="1" si="337"/>
        <v>5000</v>
      </c>
      <c r="M441" s="15">
        <f t="shared" ca="1" si="337"/>
        <v>5000</v>
      </c>
      <c r="N441" s="15">
        <f t="shared" ca="1" si="337"/>
        <v>5000</v>
      </c>
      <c r="O441" s="15">
        <f t="shared" ca="1" si="337"/>
        <v>5000</v>
      </c>
      <c r="P441" s="15">
        <f t="shared" ca="1" si="337"/>
        <v>5000</v>
      </c>
      <c r="R441" s="67"/>
      <c r="S441" s="76">
        <f t="shared" si="338"/>
        <v>0</v>
      </c>
      <c r="T441" s="76">
        <f t="shared" si="338"/>
        <v>0</v>
      </c>
      <c r="U441" s="76">
        <f t="shared" si="338"/>
        <v>0</v>
      </c>
      <c r="V441" s="76">
        <f t="shared" si="338"/>
        <v>0</v>
      </c>
      <c r="W441" s="76">
        <f t="shared" si="338"/>
        <v>0</v>
      </c>
      <c r="X441" s="76">
        <f t="shared" si="338"/>
        <v>0</v>
      </c>
      <c r="Y441" s="76">
        <f t="shared" si="338"/>
        <v>0</v>
      </c>
      <c r="Z441" s="76">
        <f t="shared" si="338"/>
        <v>0</v>
      </c>
      <c r="AA441" s="76">
        <f t="shared" si="338"/>
        <v>0</v>
      </c>
      <c r="AB441" s="76">
        <f t="shared" si="338"/>
        <v>0</v>
      </c>
      <c r="AC441" s="76">
        <f t="shared" si="339"/>
        <v>0</v>
      </c>
      <c r="AD441" s="76">
        <f t="shared" si="339"/>
        <v>0</v>
      </c>
      <c r="AE441" s="76">
        <f t="shared" si="339"/>
        <v>0</v>
      </c>
      <c r="AF441" s="76">
        <f t="shared" si="339"/>
        <v>0</v>
      </c>
      <c r="AG441" s="76">
        <f t="shared" si="339"/>
        <v>0</v>
      </c>
      <c r="AH441" s="76">
        <f t="shared" si="339"/>
        <v>0</v>
      </c>
      <c r="AI441" s="76">
        <f t="shared" si="339"/>
        <v>0</v>
      </c>
      <c r="AJ441" s="76">
        <f t="shared" si="339"/>
        <v>0</v>
      </c>
      <c r="AK441" s="76">
        <f t="shared" ca="1" si="339"/>
        <v>5000</v>
      </c>
      <c r="AL441" s="76">
        <f t="shared" ca="1" si="339"/>
        <v>5000</v>
      </c>
      <c r="AM441" s="76">
        <f t="shared" ca="1" si="340"/>
        <v>5000</v>
      </c>
      <c r="AN441" s="76">
        <f t="shared" ca="1" si="340"/>
        <v>5000</v>
      </c>
      <c r="AO441" s="76">
        <f t="shared" ca="1" si="340"/>
        <v>5000</v>
      </c>
      <c r="AP441" s="76">
        <f t="shared" ca="1" si="340"/>
        <v>5000</v>
      </c>
      <c r="AQ441" s="76">
        <f t="shared" ca="1" si="340"/>
        <v>5000</v>
      </c>
      <c r="AR441" s="76">
        <f t="shared" ca="1" si="340"/>
        <v>5000</v>
      </c>
      <c r="AS441" s="76">
        <f t="shared" ca="1" si="340"/>
        <v>5000</v>
      </c>
      <c r="AT441" s="76">
        <f t="shared" ca="1" si="340"/>
        <v>5000</v>
      </c>
      <c r="AU441" s="76">
        <f t="shared" ca="1" si="340"/>
        <v>5000</v>
      </c>
      <c r="AV441" s="76">
        <f t="shared" ca="1" si="340"/>
        <v>5000</v>
      </c>
      <c r="AW441" s="76">
        <f t="shared" ca="1" si="341"/>
        <v>5000</v>
      </c>
      <c r="AX441" s="76">
        <f t="shared" ca="1" si="341"/>
        <v>5000</v>
      </c>
      <c r="AY441" s="76">
        <f t="shared" ca="1" si="341"/>
        <v>5000</v>
      </c>
      <c r="AZ441" s="76">
        <f t="shared" ca="1" si="341"/>
        <v>5000</v>
      </c>
      <c r="BA441" s="76">
        <f t="shared" ca="1" si="341"/>
        <v>5000</v>
      </c>
      <c r="BB441" s="76">
        <f t="shared" ca="1" si="341"/>
        <v>5000</v>
      </c>
      <c r="BC441" s="76">
        <f t="shared" ca="1" si="341"/>
        <v>5000</v>
      </c>
      <c r="BD441" s="76">
        <f t="shared" ca="1" si="341"/>
        <v>5000</v>
      </c>
      <c r="BE441" s="76">
        <f t="shared" ca="1" si="341"/>
        <v>5000</v>
      </c>
      <c r="BF441" s="76">
        <f t="shared" ca="1" si="341"/>
        <v>5000</v>
      </c>
      <c r="BG441" s="76">
        <f t="shared" ca="1" si="342"/>
        <v>5000</v>
      </c>
      <c r="BH441" s="76">
        <f t="shared" ca="1" si="342"/>
        <v>5000</v>
      </c>
      <c r="BI441" s="76">
        <f t="shared" ca="1" si="342"/>
        <v>5000</v>
      </c>
      <c r="BJ441" s="76">
        <f t="shared" ca="1" si="342"/>
        <v>5000</v>
      </c>
      <c r="BK441" s="76">
        <f t="shared" ca="1" si="342"/>
        <v>5000</v>
      </c>
      <c r="BL441" s="76">
        <f t="shared" ca="1" si="342"/>
        <v>5000</v>
      </c>
      <c r="BM441" s="76">
        <f t="shared" ca="1" si="342"/>
        <v>5000</v>
      </c>
      <c r="BN441" s="76">
        <f t="shared" ca="1" si="342"/>
        <v>5000</v>
      </c>
      <c r="BO441" s="76">
        <f t="shared" ca="1" si="342"/>
        <v>5000</v>
      </c>
      <c r="BP441" s="76">
        <f t="shared" ca="1" si="342"/>
        <v>5000</v>
      </c>
      <c r="BQ441" s="76">
        <f t="shared" ca="1" si="343"/>
        <v>5000</v>
      </c>
      <c r="BR441" s="76">
        <f t="shared" ca="1" si="343"/>
        <v>5000</v>
      </c>
      <c r="BS441" s="76">
        <f t="shared" ca="1" si="343"/>
        <v>5000</v>
      </c>
      <c r="BT441" s="76">
        <f t="shared" ca="1" si="343"/>
        <v>5000</v>
      </c>
      <c r="BU441" s="76">
        <f t="shared" ca="1" si="343"/>
        <v>5000</v>
      </c>
      <c r="BV441" s="76">
        <f t="shared" ca="1" si="343"/>
        <v>5000</v>
      </c>
      <c r="BW441" s="76">
        <f t="shared" ca="1" si="343"/>
        <v>5000</v>
      </c>
      <c r="BX441" s="76">
        <f t="shared" ca="1" si="343"/>
        <v>5000</v>
      </c>
      <c r="BY441" s="76">
        <f t="shared" ca="1" si="343"/>
        <v>5000</v>
      </c>
      <c r="BZ441" s="76">
        <f t="shared" ca="1" si="343"/>
        <v>5000</v>
      </c>
      <c r="CA441" s="76">
        <f t="shared" ca="1" si="344"/>
        <v>5000</v>
      </c>
      <c r="CB441" s="76">
        <f t="shared" ca="1" si="344"/>
        <v>5000</v>
      </c>
      <c r="CC441" s="76">
        <f t="shared" ca="1" si="344"/>
        <v>5000</v>
      </c>
      <c r="CD441" s="76">
        <f t="shared" ca="1" si="344"/>
        <v>5000</v>
      </c>
      <c r="CE441" s="76">
        <f t="shared" ca="1" si="344"/>
        <v>5000</v>
      </c>
      <c r="CF441" s="76">
        <f t="shared" ca="1" si="344"/>
        <v>5000</v>
      </c>
      <c r="CG441" s="76">
        <f t="shared" ca="1" si="344"/>
        <v>5000</v>
      </c>
      <c r="CH441" s="76">
        <f t="shared" ca="1" si="344"/>
        <v>5000</v>
      </c>
      <c r="CI441" s="76">
        <f t="shared" ca="1" si="344"/>
        <v>5000</v>
      </c>
      <c r="CJ441" s="76">
        <f t="shared" ca="1" si="344"/>
        <v>5000</v>
      </c>
      <c r="CK441" s="76">
        <f t="shared" ca="1" si="345"/>
        <v>5000</v>
      </c>
      <c r="CL441" s="76">
        <f t="shared" ca="1" si="345"/>
        <v>5000</v>
      </c>
      <c r="CM441" s="76">
        <f t="shared" ca="1" si="345"/>
        <v>5000</v>
      </c>
      <c r="CN441" s="76">
        <f t="shared" ca="1" si="345"/>
        <v>5000</v>
      </c>
      <c r="CO441" s="76">
        <f t="shared" ca="1" si="345"/>
        <v>5000</v>
      </c>
      <c r="CP441" s="76">
        <f t="shared" ca="1" si="345"/>
        <v>5000</v>
      </c>
      <c r="CQ441" s="76">
        <f t="shared" ca="1" si="345"/>
        <v>5000</v>
      </c>
      <c r="CR441" s="76">
        <f t="shared" ca="1" si="345"/>
        <v>5000</v>
      </c>
      <c r="CS441" s="76">
        <f t="shared" ca="1" si="345"/>
        <v>5000</v>
      </c>
      <c r="CT441" s="76">
        <f t="shared" ca="1" si="345"/>
        <v>5000</v>
      </c>
      <c r="CU441" s="76">
        <f t="shared" ca="1" si="346"/>
        <v>5000</v>
      </c>
      <c r="CV441" s="76">
        <f t="shared" ca="1" si="346"/>
        <v>5000</v>
      </c>
      <c r="CW441" s="76">
        <f t="shared" ca="1" si="346"/>
        <v>5000</v>
      </c>
      <c r="CX441" s="76">
        <f t="shared" ca="1" si="346"/>
        <v>5000</v>
      </c>
      <c r="CY441" s="76">
        <f t="shared" ca="1" si="346"/>
        <v>5000</v>
      </c>
      <c r="CZ441" s="76">
        <f t="shared" ca="1" si="346"/>
        <v>5000</v>
      </c>
      <c r="DA441" s="76">
        <f t="shared" ca="1" si="346"/>
        <v>5000</v>
      </c>
      <c r="DB441" s="76">
        <f t="shared" ca="1" si="346"/>
        <v>5000</v>
      </c>
      <c r="DC441" s="76">
        <f t="shared" ca="1" si="346"/>
        <v>5000</v>
      </c>
      <c r="DD441" s="76">
        <f t="shared" ca="1" si="346"/>
        <v>5000</v>
      </c>
      <c r="DE441" s="76" t="e">
        <f t="shared" ca="1" si="347"/>
        <v>#REF!</v>
      </c>
      <c r="DF441" s="76" t="e">
        <f t="shared" ca="1" si="347"/>
        <v>#REF!</v>
      </c>
      <c r="DG441" s="76">
        <f t="shared" ca="1" si="347"/>
        <v>5000</v>
      </c>
      <c r="DH441" s="76">
        <f t="shared" ca="1" si="347"/>
        <v>5000</v>
      </c>
      <c r="DI441" s="76">
        <f t="shared" ca="1" si="347"/>
        <v>5000</v>
      </c>
      <c r="DJ441" s="76">
        <f t="shared" ca="1" si="347"/>
        <v>5000</v>
      </c>
      <c r="DK441" s="76">
        <f t="shared" ca="1" si="347"/>
        <v>5000</v>
      </c>
      <c r="DL441" s="76">
        <f t="shared" ca="1" si="347"/>
        <v>5000</v>
      </c>
    </row>
    <row r="442" spans="1:116" outlineLevel="2" x14ac:dyDescent="0.4">
      <c r="A442" s="31"/>
      <c r="B442" s="31"/>
      <c r="C442" s="31"/>
      <c r="D442" t="s">
        <v>944</v>
      </c>
      <c r="E442" s="8" t="str">
        <f t="shared" si="323"/>
        <v>442 GROWTH-PV</v>
      </c>
      <c r="G442" s="464">
        <f t="shared" si="325"/>
        <v>20</v>
      </c>
      <c r="H442" s="16">
        <f t="shared" si="326"/>
        <v>0.80000000000000016</v>
      </c>
      <c r="I442" s="73"/>
      <c r="J442" s="73"/>
      <c r="K442" s="15">
        <f t="shared" si="337"/>
        <v>0</v>
      </c>
      <c r="L442" s="15">
        <f t="shared" ca="1" si="337"/>
        <v>5000</v>
      </c>
      <c r="M442" s="15">
        <f t="shared" ca="1" si="337"/>
        <v>5000</v>
      </c>
      <c r="N442" s="15">
        <f t="shared" ca="1" si="337"/>
        <v>5000</v>
      </c>
      <c r="O442" s="15">
        <f t="shared" ca="1" si="337"/>
        <v>5000</v>
      </c>
      <c r="P442" s="15">
        <f t="shared" ca="1" si="337"/>
        <v>5000</v>
      </c>
      <c r="R442" s="67"/>
      <c r="S442" s="76">
        <f t="shared" si="338"/>
        <v>0</v>
      </c>
      <c r="T442" s="76">
        <f t="shared" si="338"/>
        <v>0</v>
      </c>
      <c r="U442" s="76">
        <f t="shared" si="338"/>
        <v>0</v>
      </c>
      <c r="V442" s="76">
        <f t="shared" si="338"/>
        <v>0</v>
      </c>
      <c r="W442" s="76">
        <f t="shared" si="338"/>
        <v>0</v>
      </c>
      <c r="X442" s="76">
        <f t="shared" si="338"/>
        <v>0</v>
      </c>
      <c r="Y442" s="76">
        <f t="shared" si="338"/>
        <v>0</v>
      </c>
      <c r="Z442" s="76">
        <f t="shared" si="338"/>
        <v>0</v>
      </c>
      <c r="AA442" s="76">
        <f t="shared" si="338"/>
        <v>0</v>
      </c>
      <c r="AB442" s="76">
        <f t="shared" si="338"/>
        <v>0</v>
      </c>
      <c r="AC442" s="76">
        <f t="shared" si="339"/>
        <v>0</v>
      </c>
      <c r="AD442" s="76">
        <f t="shared" si="339"/>
        <v>0</v>
      </c>
      <c r="AE442" s="76">
        <f t="shared" si="339"/>
        <v>0</v>
      </c>
      <c r="AF442" s="76">
        <f t="shared" si="339"/>
        <v>0</v>
      </c>
      <c r="AG442" s="76">
        <f t="shared" si="339"/>
        <v>0</v>
      </c>
      <c r="AH442" s="76">
        <f t="shared" si="339"/>
        <v>0</v>
      </c>
      <c r="AI442" s="76">
        <f t="shared" si="339"/>
        <v>0</v>
      </c>
      <c r="AJ442" s="76">
        <f t="shared" si="339"/>
        <v>0</v>
      </c>
      <c r="AK442" s="76">
        <f t="shared" si="339"/>
        <v>0</v>
      </c>
      <c r="AL442" s="76">
        <f t="shared" ca="1" si="339"/>
        <v>5000</v>
      </c>
      <c r="AM442" s="76">
        <f t="shared" ca="1" si="340"/>
        <v>5000</v>
      </c>
      <c r="AN442" s="76">
        <f t="shared" ca="1" si="340"/>
        <v>5000</v>
      </c>
      <c r="AO442" s="76">
        <f t="shared" ca="1" si="340"/>
        <v>5000</v>
      </c>
      <c r="AP442" s="76">
        <f t="shared" ca="1" si="340"/>
        <v>5000</v>
      </c>
      <c r="AQ442" s="76">
        <f t="shared" ca="1" si="340"/>
        <v>5000</v>
      </c>
      <c r="AR442" s="76">
        <f t="shared" ca="1" si="340"/>
        <v>5000</v>
      </c>
      <c r="AS442" s="76">
        <f t="shared" ca="1" si="340"/>
        <v>5000</v>
      </c>
      <c r="AT442" s="76">
        <f t="shared" ca="1" si="340"/>
        <v>5000</v>
      </c>
      <c r="AU442" s="76">
        <f t="shared" ca="1" si="340"/>
        <v>5000</v>
      </c>
      <c r="AV442" s="76">
        <f t="shared" ca="1" si="340"/>
        <v>5000</v>
      </c>
      <c r="AW442" s="76">
        <f t="shared" ca="1" si="341"/>
        <v>5000</v>
      </c>
      <c r="AX442" s="76">
        <f t="shared" ca="1" si="341"/>
        <v>5000</v>
      </c>
      <c r="AY442" s="76">
        <f t="shared" ca="1" si="341"/>
        <v>5000</v>
      </c>
      <c r="AZ442" s="76">
        <f t="shared" ca="1" si="341"/>
        <v>5000</v>
      </c>
      <c r="BA442" s="76">
        <f t="shared" ca="1" si="341"/>
        <v>5000</v>
      </c>
      <c r="BB442" s="76">
        <f t="shared" ca="1" si="341"/>
        <v>5000</v>
      </c>
      <c r="BC442" s="76">
        <f t="shared" ca="1" si="341"/>
        <v>5000</v>
      </c>
      <c r="BD442" s="76">
        <f t="shared" ca="1" si="341"/>
        <v>5000</v>
      </c>
      <c r="BE442" s="76">
        <f t="shared" ca="1" si="341"/>
        <v>5000</v>
      </c>
      <c r="BF442" s="76">
        <f t="shared" ca="1" si="341"/>
        <v>5000</v>
      </c>
      <c r="BG442" s="76">
        <f t="shared" ca="1" si="342"/>
        <v>5000</v>
      </c>
      <c r="BH442" s="76">
        <f t="shared" ca="1" si="342"/>
        <v>5000</v>
      </c>
      <c r="BI442" s="76">
        <f t="shared" ca="1" si="342"/>
        <v>5000</v>
      </c>
      <c r="BJ442" s="76">
        <f t="shared" ca="1" si="342"/>
        <v>5000</v>
      </c>
      <c r="BK442" s="76">
        <f t="shared" ca="1" si="342"/>
        <v>5000</v>
      </c>
      <c r="BL442" s="76">
        <f t="shared" ca="1" si="342"/>
        <v>5000</v>
      </c>
      <c r="BM442" s="76">
        <f t="shared" ca="1" si="342"/>
        <v>5000</v>
      </c>
      <c r="BN442" s="76">
        <f t="shared" ca="1" si="342"/>
        <v>5000</v>
      </c>
      <c r="BO442" s="76">
        <f t="shared" ca="1" si="342"/>
        <v>5000</v>
      </c>
      <c r="BP442" s="76">
        <f t="shared" ca="1" si="342"/>
        <v>5000</v>
      </c>
      <c r="BQ442" s="76">
        <f t="shared" ca="1" si="343"/>
        <v>5000</v>
      </c>
      <c r="BR442" s="76">
        <f t="shared" ca="1" si="343"/>
        <v>5000</v>
      </c>
      <c r="BS442" s="76">
        <f t="shared" ca="1" si="343"/>
        <v>5000</v>
      </c>
      <c r="BT442" s="76">
        <f t="shared" ca="1" si="343"/>
        <v>5000</v>
      </c>
      <c r="BU442" s="76">
        <f t="shared" ca="1" si="343"/>
        <v>5000</v>
      </c>
      <c r="BV442" s="76">
        <f t="shared" ca="1" si="343"/>
        <v>5000</v>
      </c>
      <c r="BW442" s="76">
        <f t="shared" ca="1" si="343"/>
        <v>5000</v>
      </c>
      <c r="BX442" s="76">
        <f t="shared" ca="1" si="343"/>
        <v>5000</v>
      </c>
      <c r="BY442" s="76">
        <f t="shared" ca="1" si="343"/>
        <v>5000</v>
      </c>
      <c r="BZ442" s="76">
        <f t="shared" ca="1" si="343"/>
        <v>5000</v>
      </c>
      <c r="CA442" s="76">
        <f t="shared" ca="1" si="344"/>
        <v>5000</v>
      </c>
      <c r="CB442" s="76">
        <f t="shared" ca="1" si="344"/>
        <v>5000</v>
      </c>
      <c r="CC442" s="76">
        <f t="shared" ca="1" si="344"/>
        <v>5000</v>
      </c>
      <c r="CD442" s="76">
        <f t="shared" ca="1" si="344"/>
        <v>5000</v>
      </c>
      <c r="CE442" s="76">
        <f t="shared" ca="1" si="344"/>
        <v>5000</v>
      </c>
      <c r="CF442" s="76">
        <f t="shared" ca="1" si="344"/>
        <v>5000</v>
      </c>
      <c r="CG442" s="76">
        <f t="shared" ca="1" si="344"/>
        <v>5000</v>
      </c>
      <c r="CH442" s="76">
        <f t="shared" ca="1" si="344"/>
        <v>5000</v>
      </c>
      <c r="CI442" s="76">
        <f t="shared" ca="1" si="344"/>
        <v>5000</v>
      </c>
      <c r="CJ442" s="76">
        <f t="shared" ca="1" si="344"/>
        <v>5000</v>
      </c>
      <c r="CK442" s="76">
        <f t="shared" ca="1" si="345"/>
        <v>5000</v>
      </c>
      <c r="CL442" s="76">
        <f t="shared" ca="1" si="345"/>
        <v>5000</v>
      </c>
      <c r="CM442" s="76">
        <f t="shared" ca="1" si="345"/>
        <v>5000</v>
      </c>
      <c r="CN442" s="76">
        <f t="shared" ca="1" si="345"/>
        <v>5000</v>
      </c>
      <c r="CO442" s="76">
        <f t="shared" ca="1" si="345"/>
        <v>5000</v>
      </c>
      <c r="CP442" s="76">
        <f t="shared" ca="1" si="345"/>
        <v>5000</v>
      </c>
      <c r="CQ442" s="76">
        <f t="shared" ca="1" si="345"/>
        <v>5000</v>
      </c>
      <c r="CR442" s="76">
        <f t="shared" ca="1" si="345"/>
        <v>5000</v>
      </c>
      <c r="CS442" s="76">
        <f t="shared" ca="1" si="345"/>
        <v>5000</v>
      </c>
      <c r="CT442" s="76">
        <f t="shared" ca="1" si="345"/>
        <v>5000</v>
      </c>
      <c r="CU442" s="76">
        <f t="shared" ca="1" si="346"/>
        <v>5000</v>
      </c>
      <c r="CV442" s="76">
        <f t="shared" ca="1" si="346"/>
        <v>5000</v>
      </c>
      <c r="CW442" s="76">
        <f t="shared" ca="1" si="346"/>
        <v>5000</v>
      </c>
      <c r="CX442" s="76">
        <f t="shared" ca="1" si="346"/>
        <v>5000</v>
      </c>
      <c r="CY442" s="76">
        <f t="shared" ca="1" si="346"/>
        <v>5000</v>
      </c>
      <c r="CZ442" s="76">
        <f t="shared" ca="1" si="346"/>
        <v>5000</v>
      </c>
      <c r="DA442" s="76">
        <f t="shared" ca="1" si="346"/>
        <v>5000</v>
      </c>
      <c r="DB442" s="76">
        <f t="shared" ca="1" si="346"/>
        <v>5000</v>
      </c>
      <c r="DC442" s="76">
        <f t="shared" ca="1" si="346"/>
        <v>5000</v>
      </c>
      <c r="DD442" s="76">
        <f t="shared" ca="1" si="346"/>
        <v>5000</v>
      </c>
      <c r="DE442" s="76">
        <f t="shared" ca="1" si="347"/>
        <v>5000</v>
      </c>
      <c r="DF442" s="76" t="e">
        <f t="shared" ca="1" si="347"/>
        <v>#REF!</v>
      </c>
      <c r="DG442" s="76" t="e">
        <f t="shared" ca="1" si="347"/>
        <v>#REF!</v>
      </c>
      <c r="DH442" s="76">
        <f t="shared" ca="1" si="347"/>
        <v>5000</v>
      </c>
      <c r="DI442" s="76">
        <f t="shared" ca="1" si="347"/>
        <v>5000</v>
      </c>
      <c r="DJ442" s="76">
        <f t="shared" ca="1" si="347"/>
        <v>5000</v>
      </c>
      <c r="DK442" s="76">
        <f t="shared" ca="1" si="347"/>
        <v>5000</v>
      </c>
      <c r="DL442" s="76">
        <f t="shared" ca="1" si="347"/>
        <v>5000</v>
      </c>
    </row>
    <row r="443" spans="1:116" outlineLevel="2" x14ac:dyDescent="0.4">
      <c r="A443" s="31"/>
      <c r="B443" s="31"/>
      <c r="C443" s="31"/>
      <c r="D443" t="s">
        <v>944</v>
      </c>
      <c r="E443" s="8" t="str">
        <f t="shared" si="323"/>
        <v>443 GROWTH-PV</v>
      </c>
      <c r="G443" s="464">
        <f t="shared" si="325"/>
        <v>21</v>
      </c>
      <c r="H443" s="16">
        <f t="shared" si="326"/>
        <v>0.84000000000000019</v>
      </c>
      <c r="I443" s="73"/>
      <c r="J443" s="73"/>
      <c r="K443" s="15">
        <f t="shared" ref="K443:P448" si="348">SUMIF($4:$4,K$2,443:443)</f>
        <v>0</v>
      </c>
      <c r="L443" s="15">
        <f t="shared" ca="1" si="348"/>
        <v>5000</v>
      </c>
      <c r="M443" s="15">
        <f t="shared" ca="1" si="348"/>
        <v>5000</v>
      </c>
      <c r="N443" s="15">
        <f t="shared" ca="1" si="348"/>
        <v>5000</v>
      </c>
      <c r="O443" s="15">
        <f t="shared" ca="1" si="348"/>
        <v>5000</v>
      </c>
      <c r="P443" s="15">
        <f t="shared" ca="1" si="348"/>
        <v>5000</v>
      </c>
      <c r="R443" s="67"/>
      <c r="S443" s="76">
        <f t="shared" si="338"/>
        <v>0</v>
      </c>
      <c r="T443" s="76">
        <f t="shared" si="338"/>
        <v>0</v>
      </c>
      <c r="U443" s="76">
        <f t="shared" si="338"/>
        <v>0</v>
      </c>
      <c r="V443" s="76">
        <f t="shared" si="338"/>
        <v>0</v>
      </c>
      <c r="W443" s="76">
        <f t="shared" si="338"/>
        <v>0</v>
      </c>
      <c r="X443" s="76">
        <f t="shared" si="338"/>
        <v>0</v>
      </c>
      <c r="Y443" s="76">
        <f t="shared" si="338"/>
        <v>0</v>
      </c>
      <c r="Z443" s="76">
        <f t="shared" si="338"/>
        <v>0</v>
      </c>
      <c r="AA443" s="76">
        <f t="shared" si="338"/>
        <v>0</v>
      </c>
      <c r="AB443" s="76">
        <f t="shared" si="338"/>
        <v>0</v>
      </c>
      <c r="AC443" s="76">
        <f t="shared" si="339"/>
        <v>0</v>
      </c>
      <c r="AD443" s="76">
        <f t="shared" si="339"/>
        <v>0</v>
      </c>
      <c r="AE443" s="76">
        <f t="shared" si="339"/>
        <v>0</v>
      </c>
      <c r="AF443" s="76">
        <f t="shared" si="339"/>
        <v>0</v>
      </c>
      <c r="AG443" s="76">
        <f t="shared" si="339"/>
        <v>0</v>
      </c>
      <c r="AH443" s="76">
        <f t="shared" si="339"/>
        <v>0</v>
      </c>
      <c r="AI443" s="76">
        <f t="shared" si="339"/>
        <v>0</v>
      </c>
      <c r="AJ443" s="76">
        <f t="shared" si="339"/>
        <v>0</v>
      </c>
      <c r="AK443" s="76">
        <f t="shared" si="339"/>
        <v>0</v>
      </c>
      <c r="AL443" s="76">
        <f t="shared" si="339"/>
        <v>0</v>
      </c>
      <c r="AM443" s="76">
        <f t="shared" ca="1" si="340"/>
        <v>5000</v>
      </c>
      <c r="AN443" s="76">
        <f t="shared" ca="1" si="340"/>
        <v>5000</v>
      </c>
      <c r="AO443" s="76">
        <f t="shared" ca="1" si="340"/>
        <v>5000</v>
      </c>
      <c r="AP443" s="76">
        <f t="shared" ca="1" si="340"/>
        <v>5000</v>
      </c>
      <c r="AQ443" s="76">
        <f t="shared" ca="1" si="340"/>
        <v>5000</v>
      </c>
      <c r="AR443" s="76">
        <f t="shared" ca="1" si="340"/>
        <v>5000</v>
      </c>
      <c r="AS443" s="76">
        <f t="shared" ca="1" si="340"/>
        <v>5000</v>
      </c>
      <c r="AT443" s="76">
        <f t="shared" ca="1" si="340"/>
        <v>5000</v>
      </c>
      <c r="AU443" s="76">
        <f t="shared" ca="1" si="340"/>
        <v>5000</v>
      </c>
      <c r="AV443" s="76">
        <f t="shared" ca="1" si="340"/>
        <v>5000</v>
      </c>
      <c r="AW443" s="76">
        <f t="shared" ca="1" si="341"/>
        <v>5000</v>
      </c>
      <c r="AX443" s="76">
        <f t="shared" ca="1" si="341"/>
        <v>5000</v>
      </c>
      <c r="AY443" s="76">
        <f t="shared" ca="1" si="341"/>
        <v>5000</v>
      </c>
      <c r="AZ443" s="76">
        <f t="shared" ca="1" si="341"/>
        <v>5000</v>
      </c>
      <c r="BA443" s="76">
        <f t="shared" ca="1" si="341"/>
        <v>5000</v>
      </c>
      <c r="BB443" s="76">
        <f t="shared" ca="1" si="341"/>
        <v>5000</v>
      </c>
      <c r="BC443" s="76">
        <f t="shared" ca="1" si="341"/>
        <v>5000</v>
      </c>
      <c r="BD443" s="76">
        <f t="shared" ca="1" si="341"/>
        <v>5000</v>
      </c>
      <c r="BE443" s="76">
        <f t="shared" ca="1" si="341"/>
        <v>5000</v>
      </c>
      <c r="BF443" s="76">
        <f t="shared" ca="1" si="341"/>
        <v>5000</v>
      </c>
      <c r="BG443" s="76">
        <f t="shared" ca="1" si="342"/>
        <v>5000</v>
      </c>
      <c r="BH443" s="76">
        <f t="shared" ca="1" si="342"/>
        <v>5000</v>
      </c>
      <c r="BI443" s="76">
        <f t="shared" ca="1" si="342"/>
        <v>5000</v>
      </c>
      <c r="BJ443" s="76">
        <f t="shared" ca="1" si="342"/>
        <v>5000</v>
      </c>
      <c r="BK443" s="76">
        <f t="shared" ca="1" si="342"/>
        <v>5000</v>
      </c>
      <c r="BL443" s="76">
        <f t="shared" ca="1" si="342"/>
        <v>5000</v>
      </c>
      <c r="BM443" s="76">
        <f t="shared" ca="1" si="342"/>
        <v>5000</v>
      </c>
      <c r="BN443" s="76">
        <f t="shared" ca="1" si="342"/>
        <v>5000</v>
      </c>
      <c r="BO443" s="76">
        <f t="shared" ca="1" si="342"/>
        <v>5000</v>
      </c>
      <c r="BP443" s="76">
        <f t="shared" ca="1" si="342"/>
        <v>5000</v>
      </c>
      <c r="BQ443" s="76">
        <f t="shared" ca="1" si="343"/>
        <v>5000</v>
      </c>
      <c r="BR443" s="76">
        <f t="shared" ca="1" si="343"/>
        <v>5000</v>
      </c>
      <c r="BS443" s="76">
        <f t="shared" ca="1" si="343"/>
        <v>5000</v>
      </c>
      <c r="BT443" s="76">
        <f t="shared" ca="1" si="343"/>
        <v>5000</v>
      </c>
      <c r="BU443" s="76">
        <f t="shared" ca="1" si="343"/>
        <v>5000</v>
      </c>
      <c r="BV443" s="76">
        <f t="shared" ca="1" si="343"/>
        <v>5000</v>
      </c>
      <c r="BW443" s="76">
        <f t="shared" ca="1" si="343"/>
        <v>5000</v>
      </c>
      <c r="BX443" s="76">
        <f t="shared" ca="1" si="343"/>
        <v>5000</v>
      </c>
      <c r="BY443" s="76">
        <f t="shared" ca="1" si="343"/>
        <v>5000</v>
      </c>
      <c r="BZ443" s="76">
        <f t="shared" ca="1" si="343"/>
        <v>5000</v>
      </c>
      <c r="CA443" s="76">
        <f t="shared" ca="1" si="344"/>
        <v>5000</v>
      </c>
      <c r="CB443" s="76">
        <f t="shared" ca="1" si="344"/>
        <v>5000</v>
      </c>
      <c r="CC443" s="76">
        <f t="shared" ca="1" si="344"/>
        <v>5000</v>
      </c>
      <c r="CD443" s="76">
        <f t="shared" ca="1" si="344"/>
        <v>5000</v>
      </c>
      <c r="CE443" s="76">
        <f t="shared" ca="1" si="344"/>
        <v>5000</v>
      </c>
      <c r="CF443" s="76">
        <f t="shared" ca="1" si="344"/>
        <v>5000</v>
      </c>
      <c r="CG443" s="76">
        <f t="shared" ca="1" si="344"/>
        <v>5000</v>
      </c>
      <c r="CH443" s="76">
        <f t="shared" ca="1" si="344"/>
        <v>5000</v>
      </c>
      <c r="CI443" s="76">
        <f t="shared" ca="1" si="344"/>
        <v>5000</v>
      </c>
      <c r="CJ443" s="76">
        <f t="shared" ca="1" si="344"/>
        <v>5000</v>
      </c>
      <c r="CK443" s="76">
        <f t="shared" ca="1" si="345"/>
        <v>5000</v>
      </c>
      <c r="CL443" s="76">
        <f t="shared" ca="1" si="345"/>
        <v>5000</v>
      </c>
      <c r="CM443" s="76">
        <f t="shared" ca="1" si="345"/>
        <v>5000</v>
      </c>
      <c r="CN443" s="76">
        <f t="shared" ca="1" si="345"/>
        <v>5000</v>
      </c>
      <c r="CO443" s="76">
        <f t="shared" ca="1" si="345"/>
        <v>5000</v>
      </c>
      <c r="CP443" s="76">
        <f t="shared" ca="1" si="345"/>
        <v>5000</v>
      </c>
      <c r="CQ443" s="76">
        <f t="shared" ca="1" si="345"/>
        <v>5000</v>
      </c>
      <c r="CR443" s="76">
        <f t="shared" ca="1" si="345"/>
        <v>5000</v>
      </c>
      <c r="CS443" s="76">
        <f t="shared" ca="1" si="345"/>
        <v>5000</v>
      </c>
      <c r="CT443" s="76">
        <f t="shared" ca="1" si="345"/>
        <v>5000</v>
      </c>
      <c r="CU443" s="76">
        <f t="shared" ca="1" si="346"/>
        <v>5000</v>
      </c>
      <c r="CV443" s="76">
        <f t="shared" ca="1" si="346"/>
        <v>5000</v>
      </c>
      <c r="CW443" s="76">
        <f t="shared" ca="1" si="346"/>
        <v>5000</v>
      </c>
      <c r="CX443" s="76">
        <f t="shared" ca="1" si="346"/>
        <v>5000</v>
      </c>
      <c r="CY443" s="76">
        <f t="shared" ca="1" si="346"/>
        <v>5000</v>
      </c>
      <c r="CZ443" s="76">
        <f t="shared" ca="1" si="346"/>
        <v>5000</v>
      </c>
      <c r="DA443" s="76">
        <f t="shared" ca="1" si="346"/>
        <v>5000</v>
      </c>
      <c r="DB443" s="76">
        <f t="shared" ca="1" si="346"/>
        <v>5000</v>
      </c>
      <c r="DC443" s="76">
        <f t="shared" ca="1" si="346"/>
        <v>5000</v>
      </c>
      <c r="DD443" s="76">
        <f t="shared" ca="1" si="346"/>
        <v>5000</v>
      </c>
      <c r="DE443" s="76">
        <f t="shared" ca="1" si="347"/>
        <v>5000</v>
      </c>
      <c r="DF443" s="76">
        <f t="shared" ca="1" si="347"/>
        <v>5000</v>
      </c>
      <c r="DG443" s="76" t="e">
        <f t="shared" ca="1" si="347"/>
        <v>#REF!</v>
      </c>
      <c r="DH443" s="76" t="e">
        <f t="shared" ca="1" si="347"/>
        <v>#REF!</v>
      </c>
      <c r="DI443" s="76">
        <f t="shared" ca="1" si="347"/>
        <v>5000</v>
      </c>
      <c r="DJ443" s="76">
        <f t="shared" ca="1" si="347"/>
        <v>5000</v>
      </c>
      <c r="DK443" s="76">
        <f t="shared" ca="1" si="347"/>
        <v>5000</v>
      </c>
      <c r="DL443" s="76">
        <f t="shared" ca="1" si="347"/>
        <v>5000</v>
      </c>
    </row>
    <row r="444" spans="1:116" outlineLevel="2" x14ac:dyDescent="0.4">
      <c r="A444" s="31"/>
      <c r="B444" s="31"/>
      <c r="C444" s="31"/>
      <c r="D444" t="s">
        <v>944</v>
      </c>
      <c r="E444" s="8" t="str">
        <f t="shared" si="323"/>
        <v>444 GROWTH-PV</v>
      </c>
      <c r="G444" s="464">
        <f t="shared" si="325"/>
        <v>22</v>
      </c>
      <c r="H444" s="16">
        <f t="shared" si="326"/>
        <v>0.88000000000000023</v>
      </c>
      <c r="I444" s="73"/>
      <c r="J444" s="73"/>
      <c r="K444" s="15">
        <f t="shared" si="348"/>
        <v>0</v>
      </c>
      <c r="L444" s="15">
        <f t="shared" ca="1" si="348"/>
        <v>5000</v>
      </c>
      <c r="M444" s="15">
        <f t="shared" ca="1" si="348"/>
        <v>5000</v>
      </c>
      <c r="N444" s="15">
        <f t="shared" ca="1" si="348"/>
        <v>5000</v>
      </c>
      <c r="O444" s="15">
        <f t="shared" ca="1" si="348"/>
        <v>5000</v>
      </c>
      <c r="P444" s="15">
        <f t="shared" ca="1" si="348"/>
        <v>5000</v>
      </c>
      <c r="R444" s="67"/>
      <c r="S444" s="76">
        <f t="shared" si="338"/>
        <v>0</v>
      </c>
      <c r="T444" s="76">
        <f t="shared" si="338"/>
        <v>0</v>
      </c>
      <c r="U444" s="76">
        <f t="shared" si="338"/>
        <v>0</v>
      </c>
      <c r="V444" s="76">
        <f t="shared" si="338"/>
        <v>0</v>
      </c>
      <c r="W444" s="76">
        <f t="shared" si="338"/>
        <v>0</v>
      </c>
      <c r="X444" s="76">
        <f t="shared" si="338"/>
        <v>0</v>
      </c>
      <c r="Y444" s="76">
        <f t="shared" si="338"/>
        <v>0</v>
      </c>
      <c r="Z444" s="76">
        <f t="shared" si="338"/>
        <v>0</v>
      </c>
      <c r="AA444" s="76">
        <f t="shared" si="338"/>
        <v>0</v>
      </c>
      <c r="AB444" s="76">
        <f t="shared" si="338"/>
        <v>0</v>
      </c>
      <c r="AC444" s="76">
        <f t="shared" si="339"/>
        <v>0</v>
      </c>
      <c r="AD444" s="76">
        <f t="shared" si="339"/>
        <v>0</v>
      </c>
      <c r="AE444" s="76">
        <f t="shared" si="339"/>
        <v>0</v>
      </c>
      <c r="AF444" s="76">
        <f t="shared" si="339"/>
        <v>0</v>
      </c>
      <c r="AG444" s="76">
        <f t="shared" si="339"/>
        <v>0</v>
      </c>
      <c r="AH444" s="76">
        <f t="shared" si="339"/>
        <v>0</v>
      </c>
      <c r="AI444" s="76">
        <f t="shared" si="339"/>
        <v>0</v>
      </c>
      <c r="AJ444" s="76">
        <f t="shared" si="339"/>
        <v>0</v>
      </c>
      <c r="AK444" s="76">
        <f t="shared" si="339"/>
        <v>0</v>
      </c>
      <c r="AL444" s="76">
        <f t="shared" si="339"/>
        <v>0</v>
      </c>
      <c r="AM444" s="76">
        <f t="shared" si="340"/>
        <v>0</v>
      </c>
      <c r="AN444" s="76">
        <f t="shared" ca="1" si="340"/>
        <v>5000</v>
      </c>
      <c r="AO444" s="76">
        <f t="shared" ca="1" si="340"/>
        <v>5000</v>
      </c>
      <c r="AP444" s="76">
        <f t="shared" ca="1" si="340"/>
        <v>5000</v>
      </c>
      <c r="AQ444" s="76">
        <f t="shared" ca="1" si="340"/>
        <v>5000</v>
      </c>
      <c r="AR444" s="76">
        <f t="shared" ca="1" si="340"/>
        <v>5000</v>
      </c>
      <c r="AS444" s="76">
        <f t="shared" ca="1" si="340"/>
        <v>5000</v>
      </c>
      <c r="AT444" s="76">
        <f t="shared" ca="1" si="340"/>
        <v>5000</v>
      </c>
      <c r="AU444" s="76">
        <f t="shared" ca="1" si="340"/>
        <v>5000</v>
      </c>
      <c r="AV444" s="76">
        <f t="shared" ca="1" si="340"/>
        <v>5000</v>
      </c>
      <c r="AW444" s="76">
        <f t="shared" ca="1" si="341"/>
        <v>5000</v>
      </c>
      <c r="AX444" s="76">
        <f t="shared" ca="1" si="341"/>
        <v>5000</v>
      </c>
      <c r="AY444" s="76">
        <f t="shared" ca="1" si="341"/>
        <v>5000</v>
      </c>
      <c r="AZ444" s="76">
        <f t="shared" ca="1" si="341"/>
        <v>5000</v>
      </c>
      <c r="BA444" s="76">
        <f t="shared" ca="1" si="341"/>
        <v>5000</v>
      </c>
      <c r="BB444" s="76">
        <f t="shared" ca="1" si="341"/>
        <v>5000</v>
      </c>
      <c r="BC444" s="76">
        <f t="shared" ca="1" si="341"/>
        <v>5000</v>
      </c>
      <c r="BD444" s="76">
        <f t="shared" ca="1" si="341"/>
        <v>5000</v>
      </c>
      <c r="BE444" s="76">
        <f t="shared" ca="1" si="341"/>
        <v>5000</v>
      </c>
      <c r="BF444" s="76">
        <f t="shared" ca="1" si="341"/>
        <v>5000</v>
      </c>
      <c r="BG444" s="76">
        <f t="shared" ca="1" si="342"/>
        <v>5000</v>
      </c>
      <c r="BH444" s="76">
        <f t="shared" ca="1" si="342"/>
        <v>5000</v>
      </c>
      <c r="BI444" s="76">
        <f t="shared" ca="1" si="342"/>
        <v>5000</v>
      </c>
      <c r="BJ444" s="76">
        <f t="shared" ca="1" si="342"/>
        <v>5000</v>
      </c>
      <c r="BK444" s="76">
        <f t="shared" ca="1" si="342"/>
        <v>5000</v>
      </c>
      <c r="BL444" s="76">
        <f t="shared" ca="1" si="342"/>
        <v>5000</v>
      </c>
      <c r="BM444" s="76">
        <f t="shared" ca="1" si="342"/>
        <v>5000</v>
      </c>
      <c r="BN444" s="76">
        <f t="shared" ca="1" si="342"/>
        <v>5000</v>
      </c>
      <c r="BO444" s="76">
        <f t="shared" ca="1" si="342"/>
        <v>5000</v>
      </c>
      <c r="BP444" s="76">
        <f t="shared" ca="1" si="342"/>
        <v>5000</v>
      </c>
      <c r="BQ444" s="76">
        <f t="shared" ca="1" si="343"/>
        <v>5000</v>
      </c>
      <c r="BR444" s="76">
        <f t="shared" ca="1" si="343"/>
        <v>5000</v>
      </c>
      <c r="BS444" s="76">
        <f t="shared" ca="1" si="343"/>
        <v>5000</v>
      </c>
      <c r="BT444" s="76">
        <f t="shared" ca="1" si="343"/>
        <v>5000</v>
      </c>
      <c r="BU444" s="76">
        <f t="shared" ca="1" si="343"/>
        <v>5000</v>
      </c>
      <c r="BV444" s="76">
        <f t="shared" ca="1" si="343"/>
        <v>5000</v>
      </c>
      <c r="BW444" s="76">
        <f t="shared" ca="1" si="343"/>
        <v>5000</v>
      </c>
      <c r="BX444" s="76">
        <f t="shared" ca="1" si="343"/>
        <v>5000</v>
      </c>
      <c r="BY444" s="76">
        <f t="shared" ca="1" si="343"/>
        <v>5000</v>
      </c>
      <c r="BZ444" s="76">
        <f t="shared" ca="1" si="343"/>
        <v>5000</v>
      </c>
      <c r="CA444" s="76">
        <f t="shared" ca="1" si="344"/>
        <v>5000</v>
      </c>
      <c r="CB444" s="76">
        <f t="shared" ca="1" si="344"/>
        <v>5000</v>
      </c>
      <c r="CC444" s="76">
        <f t="shared" ca="1" si="344"/>
        <v>5000</v>
      </c>
      <c r="CD444" s="76">
        <f t="shared" ca="1" si="344"/>
        <v>5000</v>
      </c>
      <c r="CE444" s="76">
        <f t="shared" ca="1" si="344"/>
        <v>5000</v>
      </c>
      <c r="CF444" s="76">
        <f t="shared" ca="1" si="344"/>
        <v>5000</v>
      </c>
      <c r="CG444" s="76">
        <f t="shared" ca="1" si="344"/>
        <v>5000</v>
      </c>
      <c r="CH444" s="76">
        <f t="shared" ca="1" si="344"/>
        <v>5000</v>
      </c>
      <c r="CI444" s="76">
        <f t="shared" ca="1" si="344"/>
        <v>5000</v>
      </c>
      <c r="CJ444" s="76">
        <f t="shared" ca="1" si="344"/>
        <v>5000</v>
      </c>
      <c r="CK444" s="76">
        <f t="shared" ca="1" si="345"/>
        <v>5000</v>
      </c>
      <c r="CL444" s="76">
        <f t="shared" ca="1" si="345"/>
        <v>5000</v>
      </c>
      <c r="CM444" s="76">
        <f t="shared" ca="1" si="345"/>
        <v>5000</v>
      </c>
      <c r="CN444" s="76">
        <f t="shared" ca="1" si="345"/>
        <v>5000</v>
      </c>
      <c r="CO444" s="76">
        <f t="shared" ca="1" si="345"/>
        <v>5000</v>
      </c>
      <c r="CP444" s="76">
        <f t="shared" ca="1" si="345"/>
        <v>5000</v>
      </c>
      <c r="CQ444" s="76">
        <f t="shared" ca="1" si="345"/>
        <v>5000</v>
      </c>
      <c r="CR444" s="76">
        <f t="shared" ca="1" si="345"/>
        <v>5000</v>
      </c>
      <c r="CS444" s="76">
        <f t="shared" ca="1" si="345"/>
        <v>5000</v>
      </c>
      <c r="CT444" s="76">
        <f t="shared" ca="1" si="345"/>
        <v>5000</v>
      </c>
      <c r="CU444" s="76">
        <f t="shared" ca="1" si="346"/>
        <v>5000</v>
      </c>
      <c r="CV444" s="76">
        <f t="shared" ca="1" si="346"/>
        <v>5000</v>
      </c>
      <c r="CW444" s="76">
        <f t="shared" ca="1" si="346"/>
        <v>5000</v>
      </c>
      <c r="CX444" s="76">
        <f t="shared" ca="1" si="346"/>
        <v>5000</v>
      </c>
      <c r="CY444" s="76">
        <f t="shared" ca="1" si="346"/>
        <v>5000</v>
      </c>
      <c r="CZ444" s="76">
        <f t="shared" ca="1" si="346"/>
        <v>5000</v>
      </c>
      <c r="DA444" s="76">
        <f t="shared" ca="1" si="346"/>
        <v>5000</v>
      </c>
      <c r="DB444" s="76">
        <f t="shared" ca="1" si="346"/>
        <v>5000</v>
      </c>
      <c r="DC444" s="76">
        <f t="shared" ca="1" si="346"/>
        <v>5000</v>
      </c>
      <c r="DD444" s="76">
        <f t="shared" ca="1" si="346"/>
        <v>5000</v>
      </c>
      <c r="DE444" s="76">
        <f t="shared" ca="1" si="347"/>
        <v>5000</v>
      </c>
      <c r="DF444" s="76">
        <f t="shared" ca="1" si="347"/>
        <v>5000</v>
      </c>
      <c r="DG444" s="76">
        <f t="shared" ca="1" si="347"/>
        <v>5000</v>
      </c>
      <c r="DH444" s="76" t="e">
        <f t="shared" ca="1" si="347"/>
        <v>#REF!</v>
      </c>
      <c r="DI444" s="76" t="e">
        <f t="shared" ca="1" si="347"/>
        <v>#REF!</v>
      </c>
      <c r="DJ444" s="76">
        <f t="shared" ca="1" si="347"/>
        <v>5000</v>
      </c>
      <c r="DK444" s="76">
        <f t="shared" ca="1" si="347"/>
        <v>5000</v>
      </c>
      <c r="DL444" s="76">
        <f t="shared" ca="1" si="347"/>
        <v>5000</v>
      </c>
    </row>
    <row r="445" spans="1:116" outlineLevel="2" x14ac:dyDescent="0.4">
      <c r="A445" s="31"/>
      <c r="B445" s="31"/>
      <c r="C445" s="31"/>
      <c r="D445" t="s">
        <v>944</v>
      </c>
      <c r="E445" s="8" t="str">
        <f t="shared" si="323"/>
        <v>445 GROWTH-PV</v>
      </c>
      <c r="G445" s="464">
        <f t="shared" si="325"/>
        <v>23</v>
      </c>
      <c r="H445" s="16">
        <f t="shared" si="326"/>
        <v>0.92000000000000026</v>
      </c>
      <c r="I445" s="73"/>
      <c r="J445" s="73"/>
      <c r="K445" s="15">
        <f t="shared" si="348"/>
        <v>0</v>
      </c>
      <c r="L445" s="15">
        <f t="shared" ca="1" si="348"/>
        <v>5000</v>
      </c>
      <c r="M445" s="15">
        <f t="shared" ca="1" si="348"/>
        <v>5000</v>
      </c>
      <c r="N445" s="15">
        <f t="shared" ca="1" si="348"/>
        <v>5000</v>
      </c>
      <c r="O445" s="15">
        <f t="shared" ca="1" si="348"/>
        <v>5000</v>
      </c>
      <c r="P445" s="15">
        <f t="shared" ca="1" si="348"/>
        <v>5000</v>
      </c>
      <c r="R445" s="67"/>
      <c r="S445" s="76">
        <f t="shared" si="338"/>
        <v>0</v>
      </c>
      <c r="T445" s="76">
        <f t="shared" si="338"/>
        <v>0</v>
      </c>
      <c r="U445" s="76">
        <f t="shared" si="338"/>
        <v>0</v>
      </c>
      <c r="V445" s="76">
        <f t="shared" si="338"/>
        <v>0</v>
      </c>
      <c r="W445" s="76">
        <f t="shared" si="338"/>
        <v>0</v>
      </c>
      <c r="X445" s="76">
        <f t="shared" si="338"/>
        <v>0</v>
      </c>
      <c r="Y445" s="76">
        <f t="shared" si="338"/>
        <v>0</v>
      </c>
      <c r="Z445" s="76">
        <f t="shared" si="338"/>
        <v>0</v>
      </c>
      <c r="AA445" s="76">
        <f t="shared" si="338"/>
        <v>0</v>
      </c>
      <c r="AB445" s="76">
        <f t="shared" si="338"/>
        <v>0</v>
      </c>
      <c r="AC445" s="76">
        <f t="shared" si="339"/>
        <v>0</v>
      </c>
      <c r="AD445" s="76">
        <f t="shared" si="339"/>
        <v>0</v>
      </c>
      <c r="AE445" s="76">
        <f t="shared" si="339"/>
        <v>0</v>
      </c>
      <c r="AF445" s="76">
        <f t="shared" si="339"/>
        <v>0</v>
      </c>
      <c r="AG445" s="76">
        <f t="shared" si="339"/>
        <v>0</v>
      </c>
      <c r="AH445" s="76">
        <f t="shared" si="339"/>
        <v>0</v>
      </c>
      <c r="AI445" s="76">
        <f t="shared" si="339"/>
        <v>0</v>
      </c>
      <c r="AJ445" s="76">
        <f t="shared" si="339"/>
        <v>0</v>
      </c>
      <c r="AK445" s="76">
        <f t="shared" si="339"/>
        <v>0</v>
      </c>
      <c r="AL445" s="76">
        <f t="shared" si="339"/>
        <v>0</v>
      </c>
      <c r="AM445" s="76">
        <f t="shared" si="340"/>
        <v>0</v>
      </c>
      <c r="AN445" s="76">
        <f t="shared" si="340"/>
        <v>0</v>
      </c>
      <c r="AO445" s="76">
        <f t="shared" ca="1" si="340"/>
        <v>5000</v>
      </c>
      <c r="AP445" s="76">
        <f t="shared" ca="1" si="340"/>
        <v>5000</v>
      </c>
      <c r="AQ445" s="76">
        <f t="shared" ca="1" si="340"/>
        <v>5000</v>
      </c>
      <c r="AR445" s="76">
        <f t="shared" ca="1" si="340"/>
        <v>5000</v>
      </c>
      <c r="AS445" s="76">
        <f t="shared" ca="1" si="340"/>
        <v>5000</v>
      </c>
      <c r="AT445" s="76">
        <f t="shared" ca="1" si="340"/>
        <v>5000</v>
      </c>
      <c r="AU445" s="76">
        <f t="shared" ca="1" si="340"/>
        <v>5000</v>
      </c>
      <c r="AV445" s="76">
        <f t="shared" ca="1" si="340"/>
        <v>5000</v>
      </c>
      <c r="AW445" s="76">
        <f t="shared" ca="1" si="341"/>
        <v>5000</v>
      </c>
      <c r="AX445" s="76">
        <f t="shared" ca="1" si="341"/>
        <v>5000</v>
      </c>
      <c r="AY445" s="76">
        <f t="shared" ca="1" si="341"/>
        <v>5000</v>
      </c>
      <c r="AZ445" s="76">
        <f t="shared" ca="1" si="341"/>
        <v>5000</v>
      </c>
      <c r="BA445" s="76">
        <f t="shared" ca="1" si="341"/>
        <v>5000</v>
      </c>
      <c r="BB445" s="76">
        <f t="shared" ca="1" si="341"/>
        <v>5000</v>
      </c>
      <c r="BC445" s="76">
        <f t="shared" ca="1" si="341"/>
        <v>5000</v>
      </c>
      <c r="BD445" s="76">
        <f t="shared" ca="1" si="341"/>
        <v>5000</v>
      </c>
      <c r="BE445" s="76">
        <f t="shared" ca="1" si="341"/>
        <v>5000</v>
      </c>
      <c r="BF445" s="76">
        <f t="shared" ca="1" si="341"/>
        <v>5000</v>
      </c>
      <c r="BG445" s="76">
        <f t="shared" ca="1" si="342"/>
        <v>5000</v>
      </c>
      <c r="BH445" s="76">
        <f t="shared" ca="1" si="342"/>
        <v>5000</v>
      </c>
      <c r="BI445" s="76">
        <f t="shared" ca="1" si="342"/>
        <v>5000</v>
      </c>
      <c r="BJ445" s="76">
        <f t="shared" ca="1" si="342"/>
        <v>5000</v>
      </c>
      <c r="BK445" s="76">
        <f t="shared" ca="1" si="342"/>
        <v>5000</v>
      </c>
      <c r="BL445" s="76">
        <f t="shared" ca="1" si="342"/>
        <v>5000</v>
      </c>
      <c r="BM445" s="76">
        <f t="shared" ca="1" si="342"/>
        <v>5000</v>
      </c>
      <c r="BN445" s="76">
        <f t="shared" ca="1" si="342"/>
        <v>5000</v>
      </c>
      <c r="BO445" s="76">
        <f t="shared" ca="1" si="342"/>
        <v>5000</v>
      </c>
      <c r="BP445" s="76">
        <f t="shared" ca="1" si="342"/>
        <v>5000</v>
      </c>
      <c r="BQ445" s="76">
        <f t="shared" ca="1" si="343"/>
        <v>5000</v>
      </c>
      <c r="BR445" s="76">
        <f t="shared" ca="1" si="343"/>
        <v>5000</v>
      </c>
      <c r="BS445" s="76">
        <f t="shared" ca="1" si="343"/>
        <v>5000</v>
      </c>
      <c r="BT445" s="76">
        <f t="shared" ca="1" si="343"/>
        <v>5000</v>
      </c>
      <c r="BU445" s="76">
        <f t="shared" ca="1" si="343"/>
        <v>5000</v>
      </c>
      <c r="BV445" s="76">
        <f t="shared" ca="1" si="343"/>
        <v>5000</v>
      </c>
      <c r="BW445" s="76">
        <f t="shared" ca="1" si="343"/>
        <v>5000</v>
      </c>
      <c r="BX445" s="76">
        <f t="shared" ca="1" si="343"/>
        <v>5000</v>
      </c>
      <c r="BY445" s="76">
        <f t="shared" ca="1" si="343"/>
        <v>5000</v>
      </c>
      <c r="BZ445" s="76">
        <f t="shared" ca="1" si="343"/>
        <v>5000</v>
      </c>
      <c r="CA445" s="76">
        <f t="shared" ca="1" si="344"/>
        <v>5000</v>
      </c>
      <c r="CB445" s="76">
        <f t="shared" ca="1" si="344"/>
        <v>5000</v>
      </c>
      <c r="CC445" s="76">
        <f t="shared" ca="1" si="344"/>
        <v>5000</v>
      </c>
      <c r="CD445" s="76">
        <f t="shared" ca="1" si="344"/>
        <v>5000</v>
      </c>
      <c r="CE445" s="76">
        <f t="shared" ca="1" si="344"/>
        <v>5000</v>
      </c>
      <c r="CF445" s="76">
        <f t="shared" ca="1" si="344"/>
        <v>5000</v>
      </c>
      <c r="CG445" s="76">
        <f t="shared" ca="1" si="344"/>
        <v>5000</v>
      </c>
      <c r="CH445" s="76">
        <f t="shared" ca="1" si="344"/>
        <v>5000</v>
      </c>
      <c r="CI445" s="76">
        <f t="shared" ca="1" si="344"/>
        <v>5000</v>
      </c>
      <c r="CJ445" s="76">
        <f t="shared" ca="1" si="344"/>
        <v>5000</v>
      </c>
      <c r="CK445" s="76">
        <f t="shared" ca="1" si="345"/>
        <v>5000</v>
      </c>
      <c r="CL445" s="76">
        <f t="shared" ca="1" si="345"/>
        <v>5000</v>
      </c>
      <c r="CM445" s="76">
        <f t="shared" ca="1" si="345"/>
        <v>5000</v>
      </c>
      <c r="CN445" s="76">
        <f t="shared" ca="1" si="345"/>
        <v>5000</v>
      </c>
      <c r="CO445" s="76">
        <f t="shared" ca="1" si="345"/>
        <v>5000</v>
      </c>
      <c r="CP445" s="76">
        <f t="shared" ca="1" si="345"/>
        <v>5000</v>
      </c>
      <c r="CQ445" s="76">
        <f t="shared" ca="1" si="345"/>
        <v>5000</v>
      </c>
      <c r="CR445" s="76">
        <f t="shared" ca="1" si="345"/>
        <v>5000</v>
      </c>
      <c r="CS445" s="76">
        <f t="shared" ca="1" si="345"/>
        <v>5000</v>
      </c>
      <c r="CT445" s="76">
        <f t="shared" ca="1" si="345"/>
        <v>5000</v>
      </c>
      <c r="CU445" s="76">
        <f t="shared" ca="1" si="346"/>
        <v>5000</v>
      </c>
      <c r="CV445" s="76">
        <f t="shared" ca="1" si="346"/>
        <v>5000</v>
      </c>
      <c r="CW445" s="76">
        <f t="shared" ca="1" si="346"/>
        <v>5000</v>
      </c>
      <c r="CX445" s="76">
        <f t="shared" ca="1" si="346"/>
        <v>5000</v>
      </c>
      <c r="CY445" s="76">
        <f t="shared" ca="1" si="346"/>
        <v>5000</v>
      </c>
      <c r="CZ445" s="76">
        <f t="shared" ca="1" si="346"/>
        <v>5000</v>
      </c>
      <c r="DA445" s="76">
        <f t="shared" ca="1" si="346"/>
        <v>5000</v>
      </c>
      <c r="DB445" s="76">
        <f t="shared" ca="1" si="346"/>
        <v>5000</v>
      </c>
      <c r="DC445" s="76">
        <f t="shared" ca="1" si="346"/>
        <v>5000</v>
      </c>
      <c r="DD445" s="76">
        <f t="shared" ca="1" si="346"/>
        <v>5000</v>
      </c>
      <c r="DE445" s="76">
        <f t="shared" ca="1" si="347"/>
        <v>5000</v>
      </c>
      <c r="DF445" s="76">
        <f t="shared" ca="1" si="347"/>
        <v>5000</v>
      </c>
      <c r="DG445" s="76">
        <f t="shared" ca="1" si="347"/>
        <v>5000</v>
      </c>
      <c r="DH445" s="76">
        <f t="shared" ca="1" si="347"/>
        <v>5000</v>
      </c>
      <c r="DI445" s="76" t="e">
        <f t="shared" ca="1" si="347"/>
        <v>#REF!</v>
      </c>
      <c r="DJ445" s="76" t="e">
        <f t="shared" ca="1" si="347"/>
        <v>#REF!</v>
      </c>
      <c r="DK445" s="76">
        <f t="shared" ca="1" si="347"/>
        <v>5000</v>
      </c>
      <c r="DL445" s="76">
        <f t="shared" ca="1" si="347"/>
        <v>5000</v>
      </c>
    </row>
    <row r="446" spans="1:116" outlineLevel="2" x14ac:dyDescent="0.4">
      <c r="A446" s="31"/>
      <c r="B446" s="31"/>
      <c r="C446" s="31"/>
      <c r="D446" t="s">
        <v>944</v>
      </c>
      <c r="E446" s="8" t="str">
        <f t="shared" si="323"/>
        <v>446 GROWTH-PV</v>
      </c>
      <c r="G446" s="464">
        <f t="shared" si="325"/>
        <v>24</v>
      </c>
      <c r="H446" s="16">
        <f t="shared" si="326"/>
        <v>0.9600000000000003</v>
      </c>
      <c r="I446" s="73"/>
      <c r="J446" s="73"/>
      <c r="K446" s="15">
        <f t="shared" si="348"/>
        <v>0</v>
      </c>
      <c r="L446" s="15">
        <f t="shared" ca="1" si="348"/>
        <v>5000</v>
      </c>
      <c r="M446" s="15">
        <f t="shared" ca="1" si="348"/>
        <v>5000</v>
      </c>
      <c r="N446" s="15">
        <f t="shared" ca="1" si="348"/>
        <v>5000</v>
      </c>
      <c r="O446" s="15">
        <f t="shared" ca="1" si="348"/>
        <v>5000</v>
      </c>
      <c r="P446" s="15">
        <f t="shared" ca="1" si="348"/>
        <v>5000</v>
      </c>
      <c r="R446" s="67"/>
      <c r="S446" s="76">
        <f t="shared" si="338"/>
        <v>0</v>
      </c>
      <c r="T446" s="76">
        <f t="shared" si="338"/>
        <v>0</v>
      </c>
      <c r="U446" s="76">
        <f t="shared" si="338"/>
        <v>0</v>
      </c>
      <c r="V446" s="76">
        <f t="shared" si="338"/>
        <v>0</v>
      </c>
      <c r="W446" s="76">
        <f t="shared" si="338"/>
        <v>0</v>
      </c>
      <c r="X446" s="76">
        <f t="shared" si="338"/>
        <v>0</v>
      </c>
      <c r="Y446" s="76">
        <f t="shared" si="338"/>
        <v>0</v>
      </c>
      <c r="Z446" s="76">
        <f t="shared" si="338"/>
        <v>0</v>
      </c>
      <c r="AA446" s="76">
        <f t="shared" si="338"/>
        <v>0</v>
      </c>
      <c r="AB446" s="76">
        <f t="shared" si="338"/>
        <v>0</v>
      </c>
      <c r="AC446" s="76">
        <f t="shared" si="339"/>
        <v>0</v>
      </c>
      <c r="AD446" s="76">
        <f t="shared" si="339"/>
        <v>0</v>
      </c>
      <c r="AE446" s="76">
        <f t="shared" si="339"/>
        <v>0</v>
      </c>
      <c r="AF446" s="76">
        <f t="shared" si="339"/>
        <v>0</v>
      </c>
      <c r="AG446" s="76">
        <f t="shared" si="339"/>
        <v>0</v>
      </c>
      <c r="AH446" s="76">
        <f t="shared" si="339"/>
        <v>0</v>
      </c>
      <c r="AI446" s="76">
        <f t="shared" si="339"/>
        <v>0</v>
      </c>
      <c r="AJ446" s="76">
        <f t="shared" si="339"/>
        <v>0</v>
      </c>
      <c r="AK446" s="76">
        <f t="shared" si="339"/>
        <v>0</v>
      </c>
      <c r="AL446" s="76">
        <f t="shared" si="339"/>
        <v>0</v>
      </c>
      <c r="AM446" s="76">
        <f t="shared" si="340"/>
        <v>0</v>
      </c>
      <c r="AN446" s="76">
        <f t="shared" si="340"/>
        <v>0</v>
      </c>
      <c r="AO446" s="76">
        <f t="shared" si="340"/>
        <v>0</v>
      </c>
      <c r="AP446" s="76">
        <f t="shared" ca="1" si="340"/>
        <v>5000</v>
      </c>
      <c r="AQ446" s="76">
        <f t="shared" ca="1" si="340"/>
        <v>5000</v>
      </c>
      <c r="AR446" s="76">
        <f t="shared" ca="1" si="340"/>
        <v>5000</v>
      </c>
      <c r="AS446" s="76">
        <f t="shared" ca="1" si="340"/>
        <v>5000</v>
      </c>
      <c r="AT446" s="76">
        <f t="shared" ca="1" si="340"/>
        <v>5000</v>
      </c>
      <c r="AU446" s="76">
        <f t="shared" ca="1" si="340"/>
        <v>5000</v>
      </c>
      <c r="AV446" s="76">
        <f t="shared" ca="1" si="340"/>
        <v>5000</v>
      </c>
      <c r="AW446" s="76">
        <f t="shared" ca="1" si="341"/>
        <v>5000</v>
      </c>
      <c r="AX446" s="76">
        <f t="shared" ca="1" si="341"/>
        <v>5000</v>
      </c>
      <c r="AY446" s="76">
        <f t="shared" ca="1" si="341"/>
        <v>5000</v>
      </c>
      <c r="AZ446" s="76">
        <f t="shared" ca="1" si="341"/>
        <v>5000</v>
      </c>
      <c r="BA446" s="76">
        <f t="shared" ca="1" si="341"/>
        <v>5000</v>
      </c>
      <c r="BB446" s="76">
        <f t="shared" ca="1" si="341"/>
        <v>5000</v>
      </c>
      <c r="BC446" s="76">
        <f t="shared" ca="1" si="341"/>
        <v>5000</v>
      </c>
      <c r="BD446" s="76">
        <f t="shared" ca="1" si="341"/>
        <v>5000</v>
      </c>
      <c r="BE446" s="76">
        <f t="shared" ca="1" si="341"/>
        <v>5000</v>
      </c>
      <c r="BF446" s="76">
        <f t="shared" ca="1" si="341"/>
        <v>5000</v>
      </c>
      <c r="BG446" s="76">
        <f t="shared" ca="1" si="342"/>
        <v>5000</v>
      </c>
      <c r="BH446" s="76">
        <f t="shared" ca="1" si="342"/>
        <v>5000</v>
      </c>
      <c r="BI446" s="76">
        <f t="shared" ca="1" si="342"/>
        <v>5000</v>
      </c>
      <c r="BJ446" s="76">
        <f t="shared" ca="1" si="342"/>
        <v>5000</v>
      </c>
      <c r="BK446" s="76">
        <f t="shared" ca="1" si="342"/>
        <v>5000</v>
      </c>
      <c r="BL446" s="76">
        <f t="shared" ca="1" si="342"/>
        <v>5000</v>
      </c>
      <c r="BM446" s="76">
        <f t="shared" ca="1" si="342"/>
        <v>5000</v>
      </c>
      <c r="BN446" s="76">
        <f t="shared" ca="1" si="342"/>
        <v>5000</v>
      </c>
      <c r="BO446" s="76">
        <f t="shared" ca="1" si="342"/>
        <v>5000</v>
      </c>
      <c r="BP446" s="76">
        <f t="shared" ca="1" si="342"/>
        <v>5000</v>
      </c>
      <c r="BQ446" s="76">
        <f t="shared" ca="1" si="343"/>
        <v>5000</v>
      </c>
      <c r="BR446" s="76">
        <f t="shared" ca="1" si="343"/>
        <v>5000</v>
      </c>
      <c r="BS446" s="76">
        <f t="shared" ca="1" si="343"/>
        <v>5000</v>
      </c>
      <c r="BT446" s="76">
        <f t="shared" ca="1" si="343"/>
        <v>5000</v>
      </c>
      <c r="BU446" s="76">
        <f t="shared" ca="1" si="343"/>
        <v>5000</v>
      </c>
      <c r="BV446" s="76">
        <f t="shared" ca="1" si="343"/>
        <v>5000</v>
      </c>
      <c r="BW446" s="76">
        <f t="shared" ca="1" si="343"/>
        <v>5000</v>
      </c>
      <c r="BX446" s="76">
        <f t="shared" ca="1" si="343"/>
        <v>5000</v>
      </c>
      <c r="BY446" s="76">
        <f t="shared" ca="1" si="343"/>
        <v>5000</v>
      </c>
      <c r="BZ446" s="76">
        <f t="shared" ca="1" si="343"/>
        <v>5000</v>
      </c>
      <c r="CA446" s="76">
        <f t="shared" ca="1" si="344"/>
        <v>5000</v>
      </c>
      <c r="CB446" s="76">
        <f t="shared" ca="1" si="344"/>
        <v>5000</v>
      </c>
      <c r="CC446" s="76">
        <f t="shared" ca="1" si="344"/>
        <v>5000</v>
      </c>
      <c r="CD446" s="76">
        <f t="shared" ca="1" si="344"/>
        <v>5000</v>
      </c>
      <c r="CE446" s="76">
        <f t="shared" ca="1" si="344"/>
        <v>5000</v>
      </c>
      <c r="CF446" s="76">
        <f t="shared" ca="1" si="344"/>
        <v>5000</v>
      </c>
      <c r="CG446" s="76">
        <f t="shared" ca="1" si="344"/>
        <v>5000</v>
      </c>
      <c r="CH446" s="76">
        <f t="shared" ca="1" si="344"/>
        <v>5000</v>
      </c>
      <c r="CI446" s="76">
        <f t="shared" ca="1" si="344"/>
        <v>5000</v>
      </c>
      <c r="CJ446" s="76">
        <f t="shared" ca="1" si="344"/>
        <v>5000</v>
      </c>
      <c r="CK446" s="76">
        <f t="shared" ca="1" si="345"/>
        <v>5000</v>
      </c>
      <c r="CL446" s="76">
        <f t="shared" ca="1" si="345"/>
        <v>5000</v>
      </c>
      <c r="CM446" s="76">
        <f t="shared" ca="1" si="345"/>
        <v>5000</v>
      </c>
      <c r="CN446" s="76">
        <f t="shared" ca="1" si="345"/>
        <v>5000</v>
      </c>
      <c r="CO446" s="76">
        <f t="shared" ca="1" si="345"/>
        <v>5000</v>
      </c>
      <c r="CP446" s="76">
        <f t="shared" ca="1" si="345"/>
        <v>5000</v>
      </c>
      <c r="CQ446" s="76">
        <f t="shared" ca="1" si="345"/>
        <v>5000</v>
      </c>
      <c r="CR446" s="76">
        <f t="shared" ca="1" si="345"/>
        <v>5000</v>
      </c>
      <c r="CS446" s="76">
        <f t="shared" ca="1" si="345"/>
        <v>5000</v>
      </c>
      <c r="CT446" s="76">
        <f t="shared" ca="1" si="345"/>
        <v>5000</v>
      </c>
      <c r="CU446" s="76">
        <f t="shared" ca="1" si="346"/>
        <v>5000</v>
      </c>
      <c r="CV446" s="76">
        <f t="shared" ca="1" si="346"/>
        <v>5000</v>
      </c>
      <c r="CW446" s="76">
        <f t="shared" ca="1" si="346"/>
        <v>5000</v>
      </c>
      <c r="CX446" s="76">
        <f t="shared" ca="1" si="346"/>
        <v>5000</v>
      </c>
      <c r="CY446" s="76">
        <f t="shared" ca="1" si="346"/>
        <v>5000</v>
      </c>
      <c r="CZ446" s="76">
        <f t="shared" ca="1" si="346"/>
        <v>5000</v>
      </c>
      <c r="DA446" s="76">
        <f t="shared" ca="1" si="346"/>
        <v>5000</v>
      </c>
      <c r="DB446" s="76">
        <f t="shared" ca="1" si="346"/>
        <v>5000</v>
      </c>
      <c r="DC446" s="76">
        <f t="shared" ca="1" si="346"/>
        <v>5000</v>
      </c>
      <c r="DD446" s="76">
        <f t="shared" ca="1" si="346"/>
        <v>5000</v>
      </c>
      <c r="DE446" s="76">
        <f t="shared" ca="1" si="347"/>
        <v>5000</v>
      </c>
      <c r="DF446" s="76">
        <f t="shared" ca="1" si="347"/>
        <v>5000</v>
      </c>
      <c r="DG446" s="76">
        <f t="shared" ca="1" si="347"/>
        <v>5000</v>
      </c>
      <c r="DH446" s="76">
        <f t="shared" ca="1" si="347"/>
        <v>5000</v>
      </c>
      <c r="DI446" s="76">
        <f t="shared" ca="1" si="347"/>
        <v>5000</v>
      </c>
      <c r="DJ446" s="76" t="e">
        <f t="shared" ca="1" si="347"/>
        <v>#REF!</v>
      </c>
      <c r="DK446" s="76" t="e">
        <f t="shared" ca="1" si="347"/>
        <v>#REF!</v>
      </c>
      <c r="DL446" s="76">
        <f t="shared" ca="1" si="347"/>
        <v>5000</v>
      </c>
    </row>
    <row r="447" spans="1:116" outlineLevel="2" x14ac:dyDescent="0.4">
      <c r="A447" s="31"/>
      <c r="B447" s="31"/>
      <c r="C447" s="31"/>
      <c r="D447" t="s">
        <v>944</v>
      </c>
      <c r="E447" s="8" t="str">
        <f t="shared" si="323"/>
        <v>447 GROWTH-PV</v>
      </c>
      <c r="G447" s="145" t="s">
        <v>940</v>
      </c>
      <c r="H447" s="16">
        <f t="shared" si="326"/>
        <v>1.0000000000000002</v>
      </c>
      <c r="I447" s="73"/>
      <c r="J447" s="73"/>
      <c r="K447" s="257">
        <f t="shared" si="348"/>
        <v>0</v>
      </c>
      <c r="L447" s="257">
        <f t="shared" si="348"/>
        <v>0</v>
      </c>
      <c r="M447" s="257">
        <f t="shared" ca="1" si="348"/>
        <v>5000</v>
      </c>
      <c r="N447" s="257">
        <f t="shared" ca="1" si="348"/>
        <v>5000</v>
      </c>
      <c r="O447" s="257">
        <f t="shared" ca="1" si="348"/>
        <v>5000</v>
      </c>
      <c r="P447" s="257">
        <f t="shared" ca="1" si="348"/>
        <v>5000</v>
      </c>
      <c r="R447" s="67"/>
      <c r="S447" s="458">
        <f t="shared" si="338"/>
        <v>0</v>
      </c>
      <c r="T447" s="458">
        <f t="shared" si="338"/>
        <v>0</v>
      </c>
      <c r="U447" s="458">
        <f t="shared" si="338"/>
        <v>0</v>
      </c>
      <c r="V447" s="458">
        <f t="shared" si="338"/>
        <v>0</v>
      </c>
      <c r="W447" s="458">
        <f t="shared" si="338"/>
        <v>0</v>
      </c>
      <c r="X447" s="458">
        <f t="shared" si="338"/>
        <v>0</v>
      </c>
      <c r="Y447" s="458">
        <f t="shared" si="338"/>
        <v>0</v>
      </c>
      <c r="Z447" s="458">
        <f t="shared" si="338"/>
        <v>0</v>
      </c>
      <c r="AA447" s="458">
        <f t="shared" si="338"/>
        <v>0</v>
      </c>
      <c r="AB447" s="458">
        <f t="shared" si="338"/>
        <v>0</v>
      </c>
      <c r="AC447" s="458">
        <f t="shared" si="339"/>
        <v>0</v>
      </c>
      <c r="AD447" s="458">
        <f t="shared" si="339"/>
        <v>0</v>
      </c>
      <c r="AE447" s="458">
        <f t="shared" si="339"/>
        <v>0</v>
      </c>
      <c r="AF447" s="458">
        <f t="shared" si="339"/>
        <v>0</v>
      </c>
      <c r="AG447" s="458">
        <f t="shared" si="339"/>
        <v>0</v>
      </c>
      <c r="AH447" s="458">
        <f t="shared" si="339"/>
        <v>0</v>
      </c>
      <c r="AI447" s="458">
        <f t="shared" si="339"/>
        <v>0</v>
      </c>
      <c r="AJ447" s="458">
        <f t="shared" si="339"/>
        <v>0</v>
      </c>
      <c r="AK447" s="458">
        <f t="shared" si="339"/>
        <v>0</v>
      </c>
      <c r="AL447" s="458">
        <f t="shared" si="339"/>
        <v>0</v>
      </c>
      <c r="AM447" s="458">
        <f t="shared" si="340"/>
        <v>0</v>
      </c>
      <c r="AN447" s="458">
        <f t="shared" si="340"/>
        <v>0</v>
      </c>
      <c r="AO447" s="458">
        <f t="shared" si="340"/>
        <v>0</v>
      </c>
      <c r="AP447" s="458">
        <f t="shared" si="340"/>
        <v>0</v>
      </c>
      <c r="AQ447" s="458">
        <f t="shared" ca="1" si="340"/>
        <v>5000</v>
      </c>
      <c r="AR447" s="458">
        <f t="shared" ca="1" si="340"/>
        <v>5000</v>
      </c>
      <c r="AS447" s="458">
        <f t="shared" ca="1" si="340"/>
        <v>5000</v>
      </c>
      <c r="AT447" s="458">
        <f t="shared" ca="1" si="340"/>
        <v>5000</v>
      </c>
      <c r="AU447" s="458">
        <f t="shared" ca="1" si="340"/>
        <v>5000</v>
      </c>
      <c r="AV447" s="458">
        <f t="shared" ca="1" si="340"/>
        <v>5000</v>
      </c>
      <c r="AW447" s="458">
        <f t="shared" ca="1" si="341"/>
        <v>5000</v>
      </c>
      <c r="AX447" s="458">
        <f t="shared" ca="1" si="341"/>
        <v>5000</v>
      </c>
      <c r="AY447" s="458">
        <f t="shared" ca="1" si="341"/>
        <v>5000</v>
      </c>
      <c r="AZ447" s="458">
        <f t="shared" ca="1" si="341"/>
        <v>5000</v>
      </c>
      <c r="BA447" s="458">
        <f t="shared" ca="1" si="341"/>
        <v>5000</v>
      </c>
      <c r="BB447" s="458">
        <f t="shared" ca="1" si="341"/>
        <v>5000</v>
      </c>
      <c r="BC447" s="458">
        <f t="shared" ca="1" si="341"/>
        <v>5000</v>
      </c>
      <c r="BD447" s="458">
        <f t="shared" ca="1" si="341"/>
        <v>5000</v>
      </c>
      <c r="BE447" s="458">
        <f t="shared" ca="1" si="341"/>
        <v>5000</v>
      </c>
      <c r="BF447" s="458">
        <f t="shared" ca="1" si="341"/>
        <v>5000</v>
      </c>
      <c r="BG447" s="458">
        <f t="shared" ca="1" si="342"/>
        <v>5000</v>
      </c>
      <c r="BH447" s="458">
        <f t="shared" ca="1" si="342"/>
        <v>5000</v>
      </c>
      <c r="BI447" s="458">
        <f t="shared" ca="1" si="342"/>
        <v>5000</v>
      </c>
      <c r="BJ447" s="458">
        <f t="shared" ca="1" si="342"/>
        <v>5000</v>
      </c>
      <c r="BK447" s="458">
        <f t="shared" ca="1" si="342"/>
        <v>5000</v>
      </c>
      <c r="BL447" s="458">
        <f t="shared" ca="1" si="342"/>
        <v>5000</v>
      </c>
      <c r="BM447" s="458">
        <f t="shared" ca="1" si="342"/>
        <v>5000</v>
      </c>
      <c r="BN447" s="458">
        <f t="shared" ca="1" si="342"/>
        <v>5000</v>
      </c>
      <c r="BO447" s="458">
        <f t="shared" ca="1" si="342"/>
        <v>5000</v>
      </c>
      <c r="BP447" s="458">
        <f t="shared" ca="1" si="342"/>
        <v>5000</v>
      </c>
      <c r="BQ447" s="458">
        <f t="shared" ca="1" si="343"/>
        <v>5000</v>
      </c>
      <c r="BR447" s="458">
        <f t="shared" ca="1" si="343"/>
        <v>5000</v>
      </c>
      <c r="BS447" s="458">
        <f t="shared" ca="1" si="343"/>
        <v>5000</v>
      </c>
      <c r="BT447" s="458">
        <f t="shared" ca="1" si="343"/>
        <v>5000</v>
      </c>
      <c r="BU447" s="458">
        <f t="shared" ca="1" si="343"/>
        <v>5000</v>
      </c>
      <c r="BV447" s="458">
        <f t="shared" ca="1" si="343"/>
        <v>5000</v>
      </c>
      <c r="BW447" s="458">
        <f t="shared" ca="1" si="343"/>
        <v>5000</v>
      </c>
      <c r="BX447" s="458">
        <f t="shared" ca="1" si="343"/>
        <v>5000</v>
      </c>
      <c r="BY447" s="458">
        <f t="shared" ca="1" si="343"/>
        <v>5000</v>
      </c>
      <c r="BZ447" s="458">
        <f t="shared" ca="1" si="343"/>
        <v>5000</v>
      </c>
      <c r="CA447" s="458">
        <f t="shared" ca="1" si="344"/>
        <v>5000</v>
      </c>
      <c r="CB447" s="458">
        <f t="shared" ca="1" si="344"/>
        <v>5000</v>
      </c>
      <c r="CC447" s="458">
        <f t="shared" ca="1" si="344"/>
        <v>5000</v>
      </c>
      <c r="CD447" s="458">
        <f t="shared" ca="1" si="344"/>
        <v>5000</v>
      </c>
      <c r="CE447" s="458">
        <f t="shared" ca="1" si="344"/>
        <v>5000</v>
      </c>
      <c r="CF447" s="458">
        <f t="shared" ca="1" si="344"/>
        <v>5000</v>
      </c>
      <c r="CG447" s="458">
        <f t="shared" ca="1" si="344"/>
        <v>5000</v>
      </c>
      <c r="CH447" s="458">
        <f t="shared" ca="1" si="344"/>
        <v>5000</v>
      </c>
      <c r="CI447" s="458">
        <f t="shared" ca="1" si="344"/>
        <v>5000</v>
      </c>
      <c r="CJ447" s="458">
        <f t="shared" ca="1" si="344"/>
        <v>5000</v>
      </c>
      <c r="CK447" s="458">
        <f t="shared" ca="1" si="345"/>
        <v>5000</v>
      </c>
      <c r="CL447" s="458">
        <f t="shared" ca="1" si="345"/>
        <v>5000</v>
      </c>
      <c r="CM447" s="458">
        <f t="shared" ca="1" si="345"/>
        <v>5000</v>
      </c>
      <c r="CN447" s="458">
        <f t="shared" ca="1" si="345"/>
        <v>5000</v>
      </c>
      <c r="CO447" s="458">
        <f t="shared" ca="1" si="345"/>
        <v>5000</v>
      </c>
      <c r="CP447" s="458">
        <f t="shared" ca="1" si="345"/>
        <v>5000</v>
      </c>
      <c r="CQ447" s="458">
        <f t="shared" ca="1" si="345"/>
        <v>5000</v>
      </c>
      <c r="CR447" s="458">
        <f t="shared" ca="1" si="345"/>
        <v>5000</v>
      </c>
      <c r="CS447" s="458">
        <f t="shared" ca="1" si="345"/>
        <v>5000</v>
      </c>
      <c r="CT447" s="458">
        <f t="shared" ca="1" si="345"/>
        <v>5000</v>
      </c>
      <c r="CU447" s="458">
        <f t="shared" ca="1" si="346"/>
        <v>5000</v>
      </c>
      <c r="CV447" s="458">
        <f t="shared" ca="1" si="346"/>
        <v>5000</v>
      </c>
      <c r="CW447" s="458">
        <f t="shared" ca="1" si="346"/>
        <v>5000</v>
      </c>
      <c r="CX447" s="458">
        <f t="shared" ca="1" si="346"/>
        <v>5000</v>
      </c>
      <c r="CY447" s="458">
        <f t="shared" ca="1" si="346"/>
        <v>5000</v>
      </c>
      <c r="CZ447" s="458">
        <f t="shared" ca="1" si="346"/>
        <v>5000</v>
      </c>
      <c r="DA447" s="458">
        <f t="shared" ca="1" si="346"/>
        <v>5000</v>
      </c>
      <c r="DB447" s="458">
        <f t="shared" ca="1" si="346"/>
        <v>5000</v>
      </c>
      <c r="DC447" s="458">
        <f t="shared" ca="1" si="346"/>
        <v>5000</v>
      </c>
      <c r="DD447" s="458">
        <f t="shared" ca="1" si="346"/>
        <v>5000</v>
      </c>
      <c r="DE447" s="458">
        <f t="shared" ca="1" si="347"/>
        <v>5000</v>
      </c>
      <c r="DF447" s="458">
        <f t="shared" ca="1" si="347"/>
        <v>5000</v>
      </c>
      <c r="DG447" s="458">
        <f t="shared" ca="1" si="347"/>
        <v>5000</v>
      </c>
      <c r="DH447" s="458">
        <f t="shared" ca="1" si="347"/>
        <v>5000</v>
      </c>
      <c r="DI447" s="458">
        <f t="shared" ca="1" si="347"/>
        <v>5000</v>
      </c>
      <c r="DJ447" s="458">
        <f t="shared" ca="1" si="347"/>
        <v>5000</v>
      </c>
      <c r="DK447" s="458" t="e">
        <f t="shared" ca="1" si="347"/>
        <v>#REF!</v>
      </c>
      <c r="DL447" s="458" t="e">
        <f t="shared" ca="1" si="347"/>
        <v>#REF!</v>
      </c>
    </row>
    <row r="448" spans="1:116" x14ac:dyDescent="0.4">
      <c r="A448" s="31"/>
      <c r="B448" s="31"/>
      <c r="C448" s="31"/>
      <c r="D448" t="s">
        <v>944</v>
      </c>
      <c r="E448" s="8" t="str">
        <f t="shared" si="323"/>
        <v>448 GROWTH-PV</v>
      </c>
      <c r="G448" s="127" t="str">
        <f>+"Total "&amp;G411</f>
        <v>Total primary unit</v>
      </c>
      <c r="H448" s="31"/>
      <c r="I448" s="73"/>
      <c r="J448" s="73"/>
      <c r="K448" s="38">
        <f t="shared" ca="1" si="348"/>
        <v>60000</v>
      </c>
      <c r="L448" s="38">
        <f t="shared" ca="1" si="348"/>
        <v>120000</v>
      </c>
      <c r="M448" s="38">
        <f t="shared" ca="1" si="348"/>
        <v>125000</v>
      </c>
      <c r="N448" s="38">
        <f t="shared" ca="1" si="348"/>
        <v>125000</v>
      </c>
      <c r="O448" s="38">
        <f t="shared" ca="1" si="348"/>
        <v>125000</v>
      </c>
      <c r="P448" s="38">
        <f t="shared" ca="1" si="348"/>
        <v>125000</v>
      </c>
      <c r="R448" s="67"/>
      <c r="S448" s="240">
        <f t="shared" ref="S448:AX448" ca="1" si="349">SUM(S423:S447)</f>
        <v>5000</v>
      </c>
      <c r="T448" s="240">
        <f t="shared" ca="1" si="349"/>
        <v>10000</v>
      </c>
      <c r="U448" s="240">
        <f t="shared" ca="1" si="349"/>
        <v>15000</v>
      </c>
      <c r="V448" s="240">
        <f t="shared" ca="1" si="349"/>
        <v>20000</v>
      </c>
      <c r="W448" s="240">
        <f t="shared" ca="1" si="349"/>
        <v>25000</v>
      </c>
      <c r="X448" s="240">
        <f t="shared" ca="1" si="349"/>
        <v>30000</v>
      </c>
      <c r="Y448" s="240">
        <f t="shared" ca="1" si="349"/>
        <v>35000</v>
      </c>
      <c r="Z448" s="240">
        <f t="shared" ca="1" si="349"/>
        <v>40000</v>
      </c>
      <c r="AA448" s="240">
        <f t="shared" ca="1" si="349"/>
        <v>45000</v>
      </c>
      <c r="AB448" s="240">
        <f t="shared" ca="1" si="349"/>
        <v>50000</v>
      </c>
      <c r="AC448" s="240">
        <f t="shared" ca="1" si="349"/>
        <v>55000</v>
      </c>
      <c r="AD448" s="240">
        <f t="shared" ca="1" si="349"/>
        <v>60000</v>
      </c>
      <c r="AE448" s="240">
        <f t="shared" ca="1" si="349"/>
        <v>65000</v>
      </c>
      <c r="AF448" s="240">
        <f t="shared" ca="1" si="349"/>
        <v>70000</v>
      </c>
      <c r="AG448" s="240">
        <f t="shared" ca="1" si="349"/>
        <v>75000</v>
      </c>
      <c r="AH448" s="240">
        <f t="shared" ca="1" si="349"/>
        <v>80000</v>
      </c>
      <c r="AI448" s="240">
        <f t="shared" ca="1" si="349"/>
        <v>85000</v>
      </c>
      <c r="AJ448" s="240">
        <f t="shared" ca="1" si="349"/>
        <v>90000</v>
      </c>
      <c r="AK448" s="240">
        <f t="shared" ca="1" si="349"/>
        <v>95000</v>
      </c>
      <c r="AL448" s="240">
        <f t="shared" ca="1" si="349"/>
        <v>100000</v>
      </c>
      <c r="AM448" s="240">
        <f t="shared" ca="1" si="349"/>
        <v>105000</v>
      </c>
      <c r="AN448" s="240">
        <f t="shared" ca="1" si="349"/>
        <v>110000</v>
      </c>
      <c r="AO448" s="240">
        <f t="shared" ca="1" si="349"/>
        <v>115000</v>
      </c>
      <c r="AP448" s="240">
        <f t="shared" ca="1" si="349"/>
        <v>120000</v>
      </c>
      <c r="AQ448" s="240">
        <f t="shared" ca="1" si="349"/>
        <v>125000</v>
      </c>
      <c r="AR448" s="240">
        <f t="shared" ca="1" si="349"/>
        <v>125000</v>
      </c>
      <c r="AS448" s="240">
        <f t="shared" ca="1" si="349"/>
        <v>125000</v>
      </c>
      <c r="AT448" s="240">
        <f t="shared" ca="1" si="349"/>
        <v>125000</v>
      </c>
      <c r="AU448" s="240">
        <f t="shared" ca="1" si="349"/>
        <v>125000</v>
      </c>
      <c r="AV448" s="240">
        <f t="shared" ca="1" si="349"/>
        <v>125000</v>
      </c>
      <c r="AW448" s="240">
        <f t="shared" ca="1" si="349"/>
        <v>125000</v>
      </c>
      <c r="AX448" s="240">
        <f t="shared" ca="1" si="349"/>
        <v>125000</v>
      </c>
      <c r="AY448" s="240">
        <f t="shared" ref="AY448:CD448" ca="1" si="350">SUM(AY423:AY447)</f>
        <v>125000</v>
      </c>
      <c r="AZ448" s="240">
        <f t="shared" ca="1" si="350"/>
        <v>125000</v>
      </c>
      <c r="BA448" s="240">
        <f t="shared" ca="1" si="350"/>
        <v>125000</v>
      </c>
      <c r="BB448" s="240">
        <f t="shared" ca="1" si="350"/>
        <v>125000</v>
      </c>
      <c r="BC448" s="240">
        <f t="shared" ca="1" si="350"/>
        <v>125000</v>
      </c>
      <c r="BD448" s="240">
        <f t="shared" ca="1" si="350"/>
        <v>125000</v>
      </c>
      <c r="BE448" s="240">
        <f t="shared" ca="1" si="350"/>
        <v>125000</v>
      </c>
      <c r="BF448" s="240">
        <f t="shared" ca="1" si="350"/>
        <v>125000</v>
      </c>
      <c r="BG448" s="240">
        <f t="shared" ca="1" si="350"/>
        <v>125000</v>
      </c>
      <c r="BH448" s="240">
        <f t="shared" ca="1" si="350"/>
        <v>125000</v>
      </c>
      <c r="BI448" s="240">
        <f t="shared" ca="1" si="350"/>
        <v>125000</v>
      </c>
      <c r="BJ448" s="240">
        <f t="shared" ca="1" si="350"/>
        <v>125000</v>
      </c>
      <c r="BK448" s="240">
        <f t="shared" ca="1" si="350"/>
        <v>125000</v>
      </c>
      <c r="BL448" s="240">
        <f t="shared" ca="1" si="350"/>
        <v>125000</v>
      </c>
      <c r="BM448" s="240">
        <f t="shared" ca="1" si="350"/>
        <v>125000</v>
      </c>
      <c r="BN448" s="240">
        <f t="shared" ca="1" si="350"/>
        <v>125000</v>
      </c>
      <c r="BO448" s="240">
        <f t="shared" ca="1" si="350"/>
        <v>125000</v>
      </c>
      <c r="BP448" s="240">
        <f t="shared" ca="1" si="350"/>
        <v>125000</v>
      </c>
      <c r="BQ448" s="240">
        <f t="shared" ca="1" si="350"/>
        <v>125000</v>
      </c>
      <c r="BR448" s="240">
        <f t="shared" ca="1" si="350"/>
        <v>125000</v>
      </c>
      <c r="BS448" s="240">
        <f t="shared" ca="1" si="350"/>
        <v>125000</v>
      </c>
      <c r="BT448" s="240">
        <f t="shared" ca="1" si="350"/>
        <v>125000</v>
      </c>
      <c r="BU448" s="240">
        <f t="shared" ca="1" si="350"/>
        <v>125000</v>
      </c>
      <c r="BV448" s="240">
        <f t="shared" ca="1" si="350"/>
        <v>125000</v>
      </c>
      <c r="BW448" s="240">
        <f t="shared" ca="1" si="350"/>
        <v>125000</v>
      </c>
      <c r="BX448" s="240">
        <f t="shared" ca="1" si="350"/>
        <v>125000</v>
      </c>
      <c r="BY448" s="240">
        <f t="shared" ca="1" si="350"/>
        <v>125000</v>
      </c>
      <c r="BZ448" s="240">
        <f t="shared" ca="1" si="350"/>
        <v>125000</v>
      </c>
      <c r="CA448" s="240">
        <f t="shared" ca="1" si="350"/>
        <v>125000</v>
      </c>
      <c r="CB448" s="240">
        <f t="shared" ca="1" si="350"/>
        <v>125000</v>
      </c>
      <c r="CC448" s="240">
        <f t="shared" ca="1" si="350"/>
        <v>125000</v>
      </c>
      <c r="CD448" s="240">
        <f t="shared" ca="1" si="350"/>
        <v>125000</v>
      </c>
      <c r="CE448" s="240">
        <f t="shared" ref="CE448:DJ448" ca="1" si="351">SUM(CE423:CE447)</f>
        <v>125000</v>
      </c>
      <c r="CF448" s="240">
        <f t="shared" ca="1" si="351"/>
        <v>125000</v>
      </c>
      <c r="CG448" s="240">
        <f t="shared" ca="1" si="351"/>
        <v>125000</v>
      </c>
      <c r="CH448" s="240">
        <f t="shared" ca="1" si="351"/>
        <v>125000</v>
      </c>
      <c r="CI448" s="240">
        <f t="shared" ca="1" si="351"/>
        <v>125000</v>
      </c>
      <c r="CJ448" s="240">
        <f t="shared" ca="1" si="351"/>
        <v>125000</v>
      </c>
      <c r="CK448" s="240">
        <f t="shared" ca="1" si="351"/>
        <v>125000</v>
      </c>
      <c r="CL448" s="240">
        <f t="shared" ca="1" si="351"/>
        <v>125000</v>
      </c>
      <c r="CM448" s="240" t="e">
        <f t="shared" ca="1" si="351"/>
        <v>#REF!</v>
      </c>
      <c r="CN448" s="240" t="e">
        <f t="shared" ca="1" si="351"/>
        <v>#REF!</v>
      </c>
      <c r="CO448" s="240" t="e">
        <f t="shared" ca="1" si="351"/>
        <v>#REF!</v>
      </c>
      <c r="CP448" s="240" t="e">
        <f t="shared" ca="1" si="351"/>
        <v>#REF!</v>
      </c>
      <c r="CQ448" s="240" t="e">
        <f t="shared" ca="1" si="351"/>
        <v>#REF!</v>
      </c>
      <c r="CR448" s="240" t="e">
        <f t="shared" ca="1" si="351"/>
        <v>#REF!</v>
      </c>
      <c r="CS448" s="240" t="e">
        <f t="shared" ca="1" si="351"/>
        <v>#REF!</v>
      </c>
      <c r="CT448" s="240" t="e">
        <f t="shared" ca="1" si="351"/>
        <v>#REF!</v>
      </c>
      <c r="CU448" s="240" t="e">
        <f t="shared" ca="1" si="351"/>
        <v>#REF!</v>
      </c>
      <c r="CV448" s="240" t="e">
        <f t="shared" ca="1" si="351"/>
        <v>#REF!</v>
      </c>
      <c r="CW448" s="240" t="e">
        <f t="shared" ca="1" si="351"/>
        <v>#REF!</v>
      </c>
      <c r="CX448" s="240" t="e">
        <f t="shared" ca="1" si="351"/>
        <v>#REF!</v>
      </c>
      <c r="CY448" s="240" t="e">
        <f t="shared" ca="1" si="351"/>
        <v>#REF!</v>
      </c>
      <c r="CZ448" s="240" t="e">
        <f t="shared" ca="1" si="351"/>
        <v>#REF!</v>
      </c>
      <c r="DA448" s="240" t="e">
        <f t="shared" ca="1" si="351"/>
        <v>#REF!</v>
      </c>
      <c r="DB448" s="240" t="e">
        <f t="shared" ca="1" si="351"/>
        <v>#REF!</v>
      </c>
      <c r="DC448" s="240" t="e">
        <f t="shared" ca="1" si="351"/>
        <v>#REF!</v>
      </c>
      <c r="DD448" s="240" t="e">
        <f t="shared" ca="1" si="351"/>
        <v>#REF!</v>
      </c>
      <c r="DE448" s="240" t="e">
        <f t="shared" ca="1" si="351"/>
        <v>#REF!</v>
      </c>
      <c r="DF448" s="240" t="e">
        <f t="shared" ca="1" si="351"/>
        <v>#REF!</v>
      </c>
      <c r="DG448" s="240" t="e">
        <f t="shared" ca="1" si="351"/>
        <v>#REF!</v>
      </c>
      <c r="DH448" s="240" t="e">
        <f t="shared" ca="1" si="351"/>
        <v>#REF!</v>
      </c>
      <c r="DI448" s="240" t="e">
        <f t="shared" ca="1" si="351"/>
        <v>#REF!</v>
      </c>
      <c r="DJ448" s="240" t="e">
        <f t="shared" ca="1" si="351"/>
        <v>#REF!</v>
      </c>
      <c r="DK448" s="240" t="e">
        <f t="shared" ref="DK448:EP448" ca="1" si="352">SUM(DK423:DK447)</f>
        <v>#REF!</v>
      </c>
      <c r="DL448" s="240" t="e">
        <f t="shared" ca="1" si="352"/>
        <v>#REF!</v>
      </c>
    </row>
    <row r="449" spans="1:116" x14ac:dyDescent="0.4">
      <c r="A449" s="31"/>
      <c r="B449" s="31"/>
      <c r="C449" s="31"/>
      <c r="D449" t="s">
        <v>944</v>
      </c>
      <c r="E449" s="8" t="str">
        <f t="shared" si="323"/>
        <v>449 GROWTH-PV</v>
      </c>
      <c r="G449" s="67"/>
      <c r="H449" s="31"/>
      <c r="I449" s="73"/>
      <c r="J449" s="73"/>
      <c r="K449" s="31"/>
      <c r="L449" s="31"/>
      <c r="M449" s="31"/>
      <c r="N449" s="31"/>
      <c r="O449" s="31"/>
      <c r="P449" s="31"/>
      <c r="R449" s="67"/>
      <c r="S449" s="156"/>
      <c r="T449" s="156"/>
      <c r="U449" s="156"/>
      <c r="V449" s="156"/>
      <c r="W449" s="156"/>
      <c r="X449" s="156"/>
      <c r="Y449" s="156"/>
      <c r="Z449" s="156"/>
      <c r="AA449" s="156"/>
      <c r="AB449" s="156"/>
      <c r="AC449" s="156"/>
      <c r="AD449" s="156"/>
      <c r="AE449" s="156"/>
      <c r="AF449" s="156"/>
      <c r="AG449" s="156"/>
      <c r="AH449" s="156"/>
      <c r="AI449" s="156"/>
      <c r="AJ449" s="156"/>
      <c r="AK449" s="156"/>
      <c r="AL449" s="156"/>
      <c r="AM449" s="156"/>
      <c r="AN449" s="156"/>
      <c r="AO449" s="156"/>
      <c r="AP449" s="156"/>
      <c r="AQ449" s="156"/>
      <c r="AR449" s="156"/>
      <c r="AS449" s="156"/>
      <c r="AT449" s="156"/>
      <c r="AU449" s="156"/>
      <c r="AV449" s="156"/>
      <c r="AW449" s="156"/>
      <c r="AX449" s="156"/>
      <c r="AY449" s="156"/>
      <c r="AZ449" s="156"/>
      <c r="BA449" s="156"/>
      <c r="BB449" s="156"/>
      <c r="BC449" s="156"/>
      <c r="BD449" s="156"/>
      <c r="BE449" s="156"/>
      <c r="BF449" s="156"/>
      <c r="BG449" s="156"/>
      <c r="BH449" s="156"/>
      <c r="BI449" s="156"/>
      <c r="BJ449" s="156"/>
      <c r="BK449" s="156"/>
      <c r="BL449" s="156"/>
      <c r="BM449" s="156"/>
      <c r="BN449" s="156"/>
      <c r="BO449" s="156"/>
      <c r="BP449" s="156"/>
      <c r="BQ449" s="156"/>
      <c r="BR449" s="156"/>
      <c r="BS449" s="156"/>
      <c r="BT449" s="156"/>
      <c r="BU449" s="156"/>
      <c r="BV449" s="156"/>
      <c r="BW449" s="156"/>
      <c r="BX449" s="156"/>
      <c r="BY449" s="156"/>
      <c r="BZ449" s="156"/>
      <c r="CA449" s="156"/>
      <c r="CB449" s="156"/>
      <c r="CC449" s="156"/>
      <c r="CD449" s="156"/>
      <c r="CE449" s="156"/>
      <c r="CF449" s="156"/>
      <c r="CG449" s="156"/>
      <c r="CH449" s="156"/>
      <c r="CI449" s="156"/>
      <c r="CJ449" s="156"/>
      <c r="CK449" s="156"/>
      <c r="CL449" s="156"/>
      <c r="CM449" s="156"/>
      <c r="CN449" s="156"/>
      <c r="CO449" s="156"/>
      <c r="CP449" s="156"/>
      <c r="CQ449" s="156"/>
      <c r="CR449" s="156"/>
      <c r="CS449" s="156"/>
      <c r="CT449" s="156"/>
      <c r="CU449" s="156"/>
      <c r="CV449" s="156"/>
      <c r="CW449" s="156"/>
      <c r="CX449" s="156"/>
      <c r="CY449" s="156"/>
      <c r="CZ449" s="156"/>
      <c r="DA449" s="156"/>
      <c r="DB449" s="156"/>
      <c r="DC449" s="156"/>
      <c r="DD449" s="156"/>
      <c r="DE449" s="156"/>
      <c r="DF449" s="156"/>
      <c r="DG449" s="156"/>
      <c r="DH449" s="156"/>
      <c r="DI449" s="156"/>
      <c r="DJ449" s="156"/>
      <c r="DK449" s="156"/>
      <c r="DL449" s="156"/>
    </row>
    <row r="450" spans="1:116" x14ac:dyDescent="0.4">
      <c r="A450" s="31"/>
      <c r="B450" s="31"/>
      <c r="C450" t="s">
        <v>198</v>
      </c>
      <c r="D450" t="s">
        <v>944</v>
      </c>
      <c r="E450" s="8" t="str">
        <f t="shared" si="323"/>
        <v>450 GROWTH-PV</v>
      </c>
      <c r="G450" s="9" t="str">
        <f>"Revenue - "&amp;G410</f>
        <v>Revenue - (Primary label)</v>
      </c>
      <c r="H450" s="31"/>
      <c r="I450" s="73"/>
      <c r="J450" s="33"/>
      <c r="K450" s="33">
        <f t="shared" ref="K450:P450" ca="1" si="353">SUMIF($3:$3,K$2,450:450)</f>
        <v>7280000</v>
      </c>
      <c r="L450" s="33">
        <f t="shared" ca="1" si="353"/>
        <v>44720000</v>
      </c>
      <c r="M450" s="33">
        <f t="shared" ca="1" si="353"/>
        <v>78000000</v>
      </c>
      <c r="N450" s="33">
        <f t="shared" ca="1" si="353"/>
        <v>78000000</v>
      </c>
      <c r="O450" s="33">
        <f t="shared" ca="1" si="353"/>
        <v>78000000</v>
      </c>
      <c r="P450" s="33">
        <f t="shared" ca="1" si="353"/>
        <v>78000000</v>
      </c>
      <c r="R450" s="67"/>
      <c r="S450" s="77">
        <f ca="1">+SUMPRODUCT($H423:$H447,S423:S447)*S420</f>
        <v>20000</v>
      </c>
      <c r="T450" s="77">
        <f t="shared" ref="T450:CE450" ca="1" si="354">+SUMPRODUCT($H423:$H447,T423:T447)*T420</f>
        <v>60000</v>
      </c>
      <c r="U450" s="77">
        <f t="shared" ca="1" si="354"/>
        <v>120000</v>
      </c>
      <c r="V450" s="77">
        <f t="shared" ca="1" si="354"/>
        <v>200000</v>
      </c>
      <c r="W450" s="77">
        <f t="shared" ca="1" si="354"/>
        <v>300000</v>
      </c>
      <c r="X450" s="77">
        <f t="shared" ca="1" si="354"/>
        <v>420000</v>
      </c>
      <c r="Y450" s="77">
        <f t="shared" ca="1" si="354"/>
        <v>560000</v>
      </c>
      <c r="Z450" s="77">
        <f t="shared" ca="1" si="354"/>
        <v>720000</v>
      </c>
      <c r="AA450" s="77">
        <f t="shared" ca="1" si="354"/>
        <v>900000</v>
      </c>
      <c r="AB450" s="77">
        <f t="shared" ca="1" si="354"/>
        <v>1100000</v>
      </c>
      <c r="AC450" s="77">
        <f t="shared" ca="1" si="354"/>
        <v>1320000</v>
      </c>
      <c r="AD450" s="77">
        <f t="shared" ca="1" si="354"/>
        <v>1560000</v>
      </c>
      <c r="AE450" s="77">
        <f t="shared" ca="1" si="354"/>
        <v>1820000</v>
      </c>
      <c r="AF450" s="77">
        <f t="shared" ca="1" si="354"/>
        <v>2100000</v>
      </c>
      <c r="AG450" s="77">
        <f t="shared" ca="1" si="354"/>
        <v>2400000</v>
      </c>
      <c r="AH450" s="77">
        <f t="shared" ca="1" si="354"/>
        <v>2720000</v>
      </c>
      <c r="AI450" s="77">
        <f t="shared" ca="1" si="354"/>
        <v>3060000</v>
      </c>
      <c r="AJ450" s="77">
        <f t="shared" ca="1" si="354"/>
        <v>3420000</v>
      </c>
      <c r="AK450" s="77">
        <f t="shared" ca="1" si="354"/>
        <v>3800000</v>
      </c>
      <c r="AL450" s="77">
        <f t="shared" ca="1" si="354"/>
        <v>4200000</v>
      </c>
      <c r="AM450" s="77">
        <f t="shared" ca="1" si="354"/>
        <v>4620000</v>
      </c>
      <c r="AN450" s="77">
        <f t="shared" ca="1" si="354"/>
        <v>5060000</v>
      </c>
      <c r="AO450" s="77">
        <f t="shared" ca="1" si="354"/>
        <v>5520000</v>
      </c>
      <c r="AP450" s="77">
        <f t="shared" ca="1" si="354"/>
        <v>6000000</v>
      </c>
      <c r="AQ450" s="77">
        <f t="shared" ca="1" si="354"/>
        <v>6500000</v>
      </c>
      <c r="AR450" s="77">
        <f t="shared" ca="1" si="354"/>
        <v>6500000</v>
      </c>
      <c r="AS450" s="77">
        <f t="shared" ca="1" si="354"/>
        <v>6500000</v>
      </c>
      <c r="AT450" s="77">
        <f t="shared" ca="1" si="354"/>
        <v>6500000</v>
      </c>
      <c r="AU450" s="77">
        <f t="shared" ca="1" si="354"/>
        <v>6500000</v>
      </c>
      <c r="AV450" s="77">
        <f t="shared" ca="1" si="354"/>
        <v>6500000</v>
      </c>
      <c r="AW450" s="77">
        <f t="shared" ca="1" si="354"/>
        <v>6500000</v>
      </c>
      <c r="AX450" s="77">
        <f t="shared" ca="1" si="354"/>
        <v>6500000</v>
      </c>
      <c r="AY450" s="77">
        <f t="shared" ca="1" si="354"/>
        <v>6500000</v>
      </c>
      <c r="AZ450" s="77">
        <f t="shared" ca="1" si="354"/>
        <v>6500000</v>
      </c>
      <c r="BA450" s="77">
        <f t="shared" ca="1" si="354"/>
        <v>6500000</v>
      </c>
      <c r="BB450" s="77">
        <f t="shared" ca="1" si="354"/>
        <v>6500000</v>
      </c>
      <c r="BC450" s="77">
        <f t="shared" ca="1" si="354"/>
        <v>6500000</v>
      </c>
      <c r="BD450" s="77">
        <f t="shared" ca="1" si="354"/>
        <v>6500000</v>
      </c>
      <c r="BE450" s="77">
        <f t="shared" ca="1" si="354"/>
        <v>6500000</v>
      </c>
      <c r="BF450" s="77">
        <f t="shared" ca="1" si="354"/>
        <v>6500000</v>
      </c>
      <c r="BG450" s="77">
        <f t="shared" ca="1" si="354"/>
        <v>6500000</v>
      </c>
      <c r="BH450" s="77">
        <f t="shared" ca="1" si="354"/>
        <v>6500000</v>
      </c>
      <c r="BI450" s="77">
        <f t="shared" ca="1" si="354"/>
        <v>6500000</v>
      </c>
      <c r="BJ450" s="77">
        <f t="shared" ca="1" si="354"/>
        <v>6500000</v>
      </c>
      <c r="BK450" s="77">
        <f t="shared" ca="1" si="354"/>
        <v>6500000</v>
      </c>
      <c r="BL450" s="77">
        <f t="shared" ca="1" si="354"/>
        <v>6500000</v>
      </c>
      <c r="BM450" s="77">
        <f t="shared" ca="1" si="354"/>
        <v>6500000</v>
      </c>
      <c r="BN450" s="77">
        <f t="shared" ca="1" si="354"/>
        <v>6500000</v>
      </c>
      <c r="BO450" s="77">
        <f t="shared" ca="1" si="354"/>
        <v>6500000</v>
      </c>
      <c r="BP450" s="77">
        <f t="shared" ca="1" si="354"/>
        <v>6500000</v>
      </c>
      <c r="BQ450" s="77">
        <f t="shared" ca="1" si="354"/>
        <v>6500000</v>
      </c>
      <c r="BR450" s="77">
        <f t="shared" ca="1" si="354"/>
        <v>6500000</v>
      </c>
      <c r="BS450" s="77">
        <f t="shared" ca="1" si="354"/>
        <v>6500000</v>
      </c>
      <c r="BT450" s="77">
        <f t="shared" ca="1" si="354"/>
        <v>6500000</v>
      </c>
      <c r="BU450" s="77">
        <f t="shared" ca="1" si="354"/>
        <v>6500000</v>
      </c>
      <c r="BV450" s="77">
        <f t="shared" ca="1" si="354"/>
        <v>6500000</v>
      </c>
      <c r="BW450" s="77">
        <f t="shared" ca="1" si="354"/>
        <v>6500000</v>
      </c>
      <c r="BX450" s="77">
        <f t="shared" ca="1" si="354"/>
        <v>6500000</v>
      </c>
      <c r="BY450" s="77">
        <f t="shared" ca="1" si="354"/>
        <v>6500000</v>
      </c>
      <c r="BZ450" s="77">
        <f t="shared" ca="1" si="354"/>
        <v>6500000</v>
      </c>
      <c r="CA450" s="77">
        <f t="shared" ca="1" si="354"/>
        <v>6500000</v>
      </c>
      <c r="CB450" s="77">
        <f t="shared" ca="1" si="354"/>
        <v>6500000</v>
      </c>
      <c r="CC450" s="77">
        <f t="shared" ca="1" si="354"/>
        <v>6500000</v>
      </c>
      <c r="CD450" s="77">
        <f t="shared" ca="1" si="354"/>
        <v>6500000</v>
      </c>
      <c r="CE450" s="77">
        <f t="shared" ca="1" si="354"/>
        <v>6500000</v>
      </c>
      <c r="CF450" s="77">
        <f t="shared" ref="CF450:DL450" ca="1" si="355">+SUMPRODUCT($H423:$H447,CF423:CF447)*CF420</f>
        <v>6500000</v>
      </c>
      <c r="CG450" s="77">
        <f t="shared" ca="1" si="355"/>
        <v>6500000</v>
      </c>
      <c r="CH450" s="77">
        <f t="shared" ca="1" si="355"/>
        <v>6500000</v>
      </c>
      <c r="CI450" s="77">
        <f t="shared" ca="1" si="355"/>
        <v>6500000</v>
      </c>
      <c r="CJ450" s="77">
        <f t="shared" ca="1" si="355"/>
        <v>6500000</v>
      </c>
      <c r="CK450" s="77">
        <f t="shared" ca="1" si="355"/>
        <v>6500000</v>
      </c>
      <c r="CL450" s="77">
        <f t="shared" ca="1" si="355"/>
        <v>6500000</v>
      </c>
      <c r="CM450" s="77" t="e">
        <f t="shared" ca="1" si="355"/>
        <v>#REF!</v>
      </c>
      <c r="CN450" s="77" t="e">
        <f t="shared" ca="1" si="355"/>
        <v>#REF!</v>
      </c>
      <c r="CO450" s="77" t="e">
        <f t="shared" ca="1" si="355"/>
        <v>#REF!</v>
      </c>
      <c r="CP450" s="77" t="e">
        <f t="shared" ca="1" si="355"/>
        <v>#REF!</v>
      </c>
      <c r="CQ450" s="77" t="e">
        <f t="shared" ca="1" si="355"/>
        <v>#REF!</v>
      </c>
      <c r="CR450" s="77" t="e">
        <f t="shared" ca="1" si="355"/>
        <v>#REF!</v>
      </c>
      <c r="CS450" s="77" t="e">
        <f t="shared" ca="1" si="355"/>
        <v>#REF!</v>
      </c>
      <c r="CT450" s="77" t="e">
        <f t="shared" ca="1" si="355"/>
        <v>#REF!</v>
      </c>
      <c r="CU450" s="77" t="e">
        <f t="shared" ca="1" si="355"/>
        <v>#REF!</v>
      </c>
      <c r="CV450" s="77" t="e">
        <f t="shared" ca="1" si="355"/>
        <v>#REF!</v>
      </c>
      <c r="CW450" s="77" t="e">
        <f t="shared" ca="1" si="355"/>
        <v>#REF!</v>
      </c>
      <c r="CX450" s="77" t="e">
        <f t="shared" ca="1" si="355"/>
        <v>#REF!</v>
      </c>
      <c r="CY450" s="77" t="e">
        <f t="shared" ca="1" si="355"/>
        <v>#REF!</v>
      </c>
      <c r="CZ450" s="77" t="e">
        <f t="shared" ca="1" si="355"/>
        <v>#REF!</v>
      </c>
      <c r="DA450" s="77" t="e">
        <f t="shared" ca="1" si="355"/>
        <v>#REF!</v>
      </c>
      <c r="DB450" s="77" t="e">
        <f t="shared" ca="1" si="355"/>
        <v>#REF!</v>
      </c>
      <c r="DC450" s="77" t="e">
        <f t="shared" ca="1" si="355"/>
        <v>#REF!</v>
      </c>
      <c r="DD450" s="77" t="e">
        <f t="shared" ca="1" si="355"/>
        <v>#REF!</v>
      </c>
      <c r="DE450" s="77" t="e">
        <f t="shared" ca="1" si="355"/>
        <v>#REF!</v>
      </c>
      <c r="DF450" s="77" t="e">
        <f t="shared" ca="1" si="355"/>
        <v>#REF!</v>
      </c>
      <c r="DG450" s="77" t="e">
        <f t="shared" ca="1" si="355"/>
        <v>#REF!</v>
      </c>
      <c r="DH450" s="77" t="e">
        <f t="shared" ca="1" si="355"/>
        <v>#REF!</v>
      </c>
      <c r="DI450" s="77" t="e">
        <f t="shared" ca="1" si="355"/>
        <v>#REF!</v>
      </c>
      <c r="DJ450" s="77" t="e">
        <f t="shared" ca="1" si="355"/>
        <v>#REF!</v>
      </c>
      <c r="DK450" s="77" t="e">
        <f t="shared" ca="1" si="355"/>
        <v>#REF!</v>
      </c>
      <c r="DL450" s="77" t="e">
        <f t="shared" ca="1" si="355"/>
        <v>#REF!</v>
      </c>
    </row>
    <row r="451" spans="1:116" x14ac:dyDescent="0.4">
      <c r="A451" s="31"/>
      <c r="B451" s="31"/>
      <c r="C451" s="31"/>
      <c r="D451" t="s">
        <v>944</v>
      </c>
      <c r="E451" s="8" t="str">
        <f t="shared" si="323"/>
        <v>451 GROWTH-PV</v>
      </c>
      <c r="G451" s="9"/>
      <c r="H451" s="31"/>
      <c r="I451" s="73"/>
      <c r="J451" s="73"/>
      <c r="K451" s="31"/>
      <c r="L451" s="31"/>
      <c r="M451" s="31"/>
      <c r="N451" s="31"/>
      <c r="O451" s="31"/>
      <c r="P451" s="31"/>
      <c r="R451" s="67"/>
      <c r="S451" s="457"/>
      <c r="T451" s="457"/>
      <c r="U451" s="457"/>
      <c r="V451" s="457"/>
      <c r="W451" s="457"/>
      <c r="X451" s="457"/>
      <c r="Y451" s="457"/>
      <c r="Z451" s="457"/>
      <c r="AA451" s="457"/>
      <c r="AB451" s="457"/>
      <c r="AC451" s="457"/>
      <c r="AD451" s="457"/>
      <c r="AE451" s="457"/>
      <c r="AF451" s="457"/>
      <c r="AG451" s="457"/>
      <c r="AH451" s="457"/>
      <c r="AI451" s="457"/>
      <c r="AJ451" s="457"/>
      <c r="AK451" s="457"/>
      <c r="AL451" s="457"/>
      <c r="AM451" s="457"/>
      <c r="AN451" s="457"/>
      <c r="AO451" s="457"/>
      <c r="AP451" s="457"/>
      <c r="AQ451" s="457"/>
      <c r="AR451" s="457"/>
      <c r="AS451" s="457"/>
      <c r="AT451" s="457"/>
      <c r="AU451" s="457"/>
      <c r="AV451" s="457"/>
      <c r="AW451" s="457"/>
      <c r="AX451" s="457"/>
      <c r="AY451" s="457"/>
      <c r="AZ451" s="457"/>
      <c r="BA451" s="457"/>
      <c r="BB451" s="457"/>
      <c r="BC451" s="457"/>
      <c r="BD451" s="457"/>
      <c r="BE451" s="457"/>
      <c r="BF451" s="457"/>
      <c r="BG451" s="457"/>
      <c r="BH451" s="457"/>
      <c r="BI451" s="457"/>
      <c r="BJ451" s="457"/>
      <c r="BK451" s="457"/>
      <c r="BL451" s="457"/>
      <c r="BM451" s="457"/>
      <c r="BN451" s="457"/>
      <c r="BO451" s="457"/>
      <c r="BP451" s="457"/>
      <c r="BQ451" s="457"/>
      <c r="BR451" s="457"/>
      <c r="BS451" s="457"/>
      <c r="BT451" s="457"/>
      <c r="BU451" s="457"/>
      <c r="BV451" s="457"/>
      <c r="BW451" s="457"/>
      <c r="BX451" s="457"/>
      <c r="BY451" s="457"/>
      <c r="BZ451" s="457"/>
      <c r="CA451" s="457"/>
      <c r="CB451" s="457"/>
      <c r="CC451" s="457"/>
      <c r="CD451" s="457"/>
      <c r="CE451" s="457"/>
      <c r="CF451" s="457"/>
      <c r="CG451" s="457"/>
      <c r="CH451" s="457"/>
      <c r="CI451" s="457"/>
      <c r="CJ451" s="457"/>
      <c r="CK451" s="457"/>
      <c r="CL451" s="457"/>
      <c r="CM451" s="457"/>
      <c r="CN451" s="457"/>
      <c r="CO451" s="457"/>
      <c r="CP451" s="457"/>
      <c r="CQ451" s="457"/>
      <c r="CR451" s="457"/>
      <c r="CS451" s="457"/>
      <c r="CT451" s="457"/>
      <c r="CU451" s="457"/>
      <c r="CV451" s="457"/>
      <c r="CW451" s="457"/>
      <c r="CX451" s="457"/>
      <c r="CY451" s="457"/>
      <c r="CZ451" s="457"/>
      <c r="DA451" s="457"/>
      <c r="DB451" s="457"/>
      <c r="DC451" s="457"/>
      <c r="DD451" s="457"/>
      <c r="DE451" s="457"/>
      <c r="DF451" s="457"/>
      <c r="DG451" s="457"/>
      <c r="DH451" s="457"/>
      <c r="DI451" s="457"/>
      <c r="DJ451" s="457"/>
      <c r="DK451" s="457"/>
      <c r="DL451" s="457"/>
    </row>
    <row r="452" spans="1:116" x14ac:dyDescent="0.4">
      <c r="B452" t="s">
        <v>332</v>
      </c>
      <c r="D452" t="s">
        <v>944</v>
      </c>
      <c r="E452" s="8" t="str">
        <f t="shared" si="323"/>
        <v>452 GROWTH-PV</v>
      </c>
      <c r="G452" s="136" t="str">
        <f>G410</f>
        <v>(Primary label)</v>
      </c>
      <c r="H452" s="27"/>
      <c r="I452" s="78"/>
      <c r="J452" s="78"/>
      <c r="K452" s="33"/>
      <c r="L452" s="33"/>
      <c r="M452" s="33"/>
      <c r="N452" s="33"/>
      <c r="O452" s="33"/>
      <c r="P452" s="33"/>
      <c r="R452" s="33"/>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c r="AQ452" s="77"/>
      <c r="AR452" s="77"/>
      <c r="AS452" s="77"/>
      <c r="AT452" s="77"/>
      <c r="AU452" s="77"/>
      <c r="AV452" s="77"/>
      <c r="AW452" s="77"/>
      <c r="AX452" s="77"/>
      <c r="AY452" s="77"/>
      <c r="AZ452" s="77"/>
      <c r="BA452" s="77"/>
      <c r="BB452" s="77"/>
      <c r="BC452" s="77"/>
      <c r="BD452" s="77"/>
      <c r="BE452" s="77"/>
      <c r="BF452" s="77"/>
      <c r="BG452" s="77"/>
      <c r="BH452" s="77"/>
      <c r="BI452" s="77"/>
      <c r="BJ452" s="77"/>
      <c r="BK452" s="77"/>
      <c r="BL452" s="77"/>
      <c r="BM452" s="77"/>
      <c r="BN452" s="77"/>
      <c r="BO452" s="77"/>
      <c r="BP452" s="77"/>
      <c r="BQ452" s="77"/>
      <c r="BR452" s="77"/>
      <c r="BS452" s="77"/>
      <c r="BT452" s="77"/>
      <c r="BU452" s="77"/>
      <c r="BV452" s="77"/>
      <c r="BW452" s="77"/>
      <c r="BX452" s="77"/>
      <c r="BY452" s="77"/>
      <c r="BZ452" s="77"/>
      <c r="CA452" s="77"/>
      <c r="CB452" s="77"/>
      <c r="CC452" s="77"/>
      <c r="CD452" s="77"/>
      <c r="CE452" s="77"/>
      <c r="CF452" s="77"/>
      <c r="CG452" s="77"/>
      <c r="CH452" s="77"/>
      <c r="CI452" s="77"/>
      <c r="CJ452" s="77"/>
      <c r="CK452" s="77"/>
      <c r="CL452" s="77"/>
      <c r="CM452" s="77"/>
      <c r="CN452" s="77"/>
      <c r="CO452" s="77"/>
      <c r="CP452" s="77"/>
      <c r="CQ452" s="77"/>
      <c r="CR452" s="77"/>
      <c r="CS452" s="77"/>
      <c r="CT452" s="77"/>
      <c r="CU452" s="77"/>
      <c r="CV452" s="77"/>
      <c r="CW452" s="77"/>
      <c r="CX452" s="77"/>
      <c r="CY452" s="77"/>
      <c r="CZ452" s="77"/>
      <c r="DA452" s="77"/>
      <c r="DB452" s="77"/>
      <c r="DC452" s="77"/>
      <c r="DD452" s="77"/>
      <c r="DE452" s="77"/>
      <c r="DF452" s="77"/>
      <c r="DG452" s="77"/>
      <c r="DH452" s="77"/>
      <c r="DI452" s="77"/>
      <c r="DJ452" s="77"/>
      <c r="DK452" s="77"/>
      <c r="DL452" s="77"/>
    </row>
    <row r="453" spans="1:116" x14ac:dyDescent="0.4">
      <c r="B453" t="s">
        <v>332</v>
      </c>
      <c r="D453" t="s">
        <v>944</v>
      </c>
      <c r="E453" s="8" t="str">
        <f t="shared" si="323"/>
        <v>453 GROWTH-PV</v>
      </c>
      <c r="G453" s="241" t="str">
        <f>IFERROR(SUBSTITUTE(G418,":",""),"no unit")</f>
        <v>Growth curve steady state rev</v>
      </c>
      <c r="H453" s="27"/>
      <c r="I453" s="78"/>
      <c r="J453" s="78"/>
      <c r="K453" s="33"/>
      <c r="L453" s="33"/>
      <c r="M453" s="33"/>
      <c r="N453" s="33"/>
      <c r="O453" s="33"/>
      <c r="P453" s="33"/>
      <c r="R453" s="33"/>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c r="AQ453" s="77"/>
      <c r="AR453" s="77"/>
      <c r="AS453" s="77"/>
      <c r="AT453" s="77"/>
      <c r="AU453" s="77"/>
      <c r="AV453" s="77"/>
      <c r="AW453" s="77"/>
      <c r="AX453" s="77"/>
      <c r="AY453" s="77"/>
      <c r="AZ453" s="77"/>
      <c r="BA453" s="77"/>
      <c r="BB453" s="77"/>
      <c r="BC453" s="77"/>
      <c r="BD453" s="77"/>
      <c r="BE453" s="77"/>
      <c r="BF453" s="77"/>
      <c r="BG453" s="77"/>
      <c r="BH453" s="77"/>
      <c r="BI453" s="77"/>
      <c r="BJ453" s="77"/>
      <c r="BK453" s="77"/>
      <c r="BL453" s="77"/>
      <c r="BM453" s="77"/>
      <c r="BN453" s="77"/>
      <c r="BO453" s="77"/>
      <c r="BP453" s="77"/>
      <c r="BQ453" s="77"/>
      <c r="BR453" s="77"/>
      <c r="BS453" s="77"/>
      <c r="BT453" s="77"/>
      <c r="BU453" s="77"/>
      <c r="BV453" s="77"/>
      <c r="BW453" s="77"/>
      <c r="BX453" s="77"/>
      <c r="BY453" s="77"/>
      <c r="BZ453" s="77"/>
      <c r="CA453" s="77"/>
      <c r="CB453" s="77"/>
      <c r="CC453" s="77"/>
      <c r="CD453" s="77"/>
      <c r="CE453" s="77"/>
      <c r="CF453" s="77"/>
      <c r="CG453" s="77"/>
      <c r="CH453" s="77"/>
      <c r="CI453" s="77"/>
      <c r="CJ453" s="77"/>
      <c r="CK453" s="77"/>
      <c r="CL453" s="77"/>
      <c r="CM453" s="77"/>
      <c r="CN453" s="77"/>
      <c r="CO453" s="77"/>
      <c r="CP453" s="77"/>
      <c r="CQ453" s="77"/>
      <c r="CR453" s="77"/>
      <c r="CS453" s="77"/>
      <c r="CT453" s="77"/>
      <c r="CU453" s="77"/>
      <c r="CV453" s="77"/>
      <c r="CW453" s="77"/>
      <c r="CX453" s="77"/>
      <c r="CY453" s="77"/>
      <c r="CZ453" s="77"/>
      <c r="DA453" s="77"/>
      <c r="DB453" s="77"/>
      <c r="DC453" s="77"/>
      <c r="DD453" s="77"/>
      <c r="DE453" s="77"/>
      <c r="DF453" s="77"/>
      <c r="DG453" s="77"/>
      <c r="DH453" s="77"/>
      <c r="DI453" s="77"/>
      <c r="DJ453" s="77"/>
      <c r="DK453" s="77"/>
      <c r="DL453" s="77"/>
    </row>
    <row r="454" spans="1:116" x14ac:dyDescent="0.4">
      <c r="B454" t="s">
        <v>332</v>
      </c>
      <c r="D454" t="s">
        <v>944</v>
      </c>
      <c r="E454" s="8" t="str">
        <f t="shared" si="323"/>
        <v>454 GROWTH-PV</v>
      </c>
      <c r="G454" s="136" t="s">
        <v>461</v>
      </c>
      <c r="K454" s="53"/>
      <c r="L454" s="53"/>
      <c r="M454" s="53"/>
      <c r="N454" s="53"/>
      <c r="O454" s="53"/>
      <c r="P454" s="53"/>
      <c r="R454" s="24"/>
      <c r="S454" s="211" t="str">
        <f t="shared" ref="S454:AX454" si="356">ADDRESS(ROW(S450),COLUMN(S450),2)</f>
        <v>S$450</v>
      </c>
      <c r="T454" s="211" t="str">
        <f t="shared" si="356"/>
        <v>T$450</v>
      </c>
      <c r="U454" s="211" t="str">
        <f t="shared" si="356"/>
        <v>U$450</v>
      </c>
      <c r="V454" s="211" t="str">
        <f t="shared" si="356"/>
        <v>V$450</v>
      </c>
      <c r="W454" s="211" t="str">
        <f t="shared" si="356"/>
        <v>W$450</v>
      </c>
      <c r="X454" s="211" t="str">
        <f t="shared" si="356"/>
        <v>X$450</v>
      </c>
      <c r="Y454" s="211" t="str">
        <f t="shared" si="356"/>
        <v>Y$450</v>
      </c>
      <c r="Z454" s="211" t="str">
        <f t="shared" si="356"/>
        <v>Z$450</v>
      </c>
      <c r="AA454" s="211" t="str">
        <f t="shared" si="356"/>
        <v>AA$450</v>
      </c>
      <c r="AB454" s="211" t="str">
        <f t="shared" si="356"/>
        <v>AB$450</v>
      </c>
      <c r="AC454" s="211" t="str">
        <f t="shared" si="356"/>
        <v>AC$450</v>
      </c>
      <c r="AD454" s="211" t="str">
        <f t="shared" si="356"/>
        <v>AD$450</v>
      </c>
      <c r="AE454" s="211" t="str">
        <f t="shared" si="356"/>
        <v>AE$450</v>
      </c>
      <c r="AF454" s="211" t="str">
        <f t="shared" si="356"/>
        <v>AF$450</v>
      </c>
      <c r="AG454" s="211" t="str">
        <f t="shared" si="356"/>
        <v>AG$450</v>
      </c>
      <c r="AH454" s="211" t="str">
        <f t="shared" si="356"/>
        <v>AH$450</v>
      </c>
      <c r="AI454" s="211" t="str">
        <f t="shared" si="356"/>
        <v>AI$450</v>
      </c>
      <c r="AJ454" s="211" t="str">
        <f t="shared" si="356"/>
        <v>AJ$450</v>
      </c>
      <c r="AK454" s="211" t="str">
        <f t="shared" si="356"/>
        <v>AK$450</v>
      </c>
      <c r="AL454" s="211" t="str">
        <f t="shared" si="356"/>
        <v>AL$450</v>
      </c>
      <c r="AM454" s="211" t="str">
        <f t="shared" si="356"/>
        <v>AM$450</v>
      </c>
      <c r="AN454" s="211" t="str">
        <f t="shared" si="356"/>
        <v>AN$450</v>
      </c>
      <c r="AO454" s="211" t="str">
        <f t="shared" si="356"/>
        <v>AO$450</v>
      </c>
      <c r="AP454" s="211" t="str">
        <f t="shared" si="356"/>
        <v>AP$450</v>
      </c>
      <c r="AQ454" s="211" t="str">
        <f t="shared" si="356"/>
        <v>AQ$450</v>
      </c>
      <c r="AR454" s="211" t="str">
        <f t="shared" si="356"/>
        <v>AR$450</v>
      </c>
      <c r="AS454" s="211" t="str">
        <f t="shared" si="356"/>
        <v>AS$450</v>
      </c>
      <c r="AT454" s="211" t="str">
        <f t="shared" si="356"/>
        <v>AT$450</v>
      </c>
      <c r="AU454" s="211" t="str">
        <f t="shared" si="356"/>
        <v>AU$450</v>
      </c>
      <c r="AV454" s="211" t="str">
        <f t="shared" si="356"/>
        <v>AV$450</v>
      </c>
      <c r="AW454" s="211" t="str">
        <f t="shared" si="356"/>
        <v>AW$450</v>
      </c>
      <c r="AX454" s="211" t="str">
        <f t="shared" si="356"/>
        <v>AX$450</v>
      </c>
      <c r="AY454" s="211" t="str">
        <f t="shared" ref="AY454:CD454" si="357">ADDRESS(ROW(AY450),COLUMN(AY450),2)</f>
        <v>AY$450</v>
      </c>
      <c r="AZ454" s="211" t="str">
        <f t="shared" si="357"/>
        <v>AZ$450</v>
      </c>
      <c r="BA454" s="211" t="str">
        <f t="shared" si="357"/>
        <v>BA$450</v>
      </c>
      <c r="BB454" s="211" t="str">
        <f t="shared" si="357"/>
        <v>BB$450</v>
      </c>
      <c r="BC454" s="211" t="str">
        <f t="shared" si="357"/>
        <v>BC$450</v>
      </c>
      <c r="BD454" s="211" t="str">
        <f t="shared" si="357"/>
        <v>BD$450</v>
      </c>
      <c r="BE454" s="211" t="str">
        <f t="shared" si="357"/>
        <v>BE$450</v>
      </c>
      <c r="BF454" s="211" t="str">
        <f t="shared" si="357"/>
        <v>BF$450</v>
      </c>
      <c r="BG454" s="211" t="str">
        <f t="shared" si="357"/>
        <v>BG$450</v>
      </c>
      <c r="BH454" s="211" t="str">
        <f t="shared" si="357"/>
        <v>BH$450</v>
      </c>
      <c r="BI454" s="211" t="str">
        <f t="shared" si="357"/>
        <v>BI$450</v>
      </c>
      <c r="BJ454" s="211" t="str">
        <f t="shared" si="357"/>
        <v>BJ$450</v>
      </c>
      <c r="BK454" s="211" t="str">
        <f t="shared" si="357"/>
        <v>BK$450</v>
      </c>
      <c r="BL454" s="211" t="str">
        <f t="shared" si="357"/>
        <v>BL$450</v>
      </c>
      <c r="BM454" s="211" t="str">
        <f t="shared" si="357"/>
        <v>BM$450</v>
      </c>
      <c r="BN454" s="211" t="str">
        <f t="shared" si="357"/>
        <v>BN$450</v>
      </c>
      <c r="BO454" s="211" t="str">
        <f t="shared" si="357"/>
        <v>BO$450</v>
      </c>
      <c r="BP454" s="211" t="str">
        <f t="shared" si="357"/>
        <v>BP$450</v>
      </c>
      <c r="BQ454" s="211" t="str">
        <f t="shared" si="357"/>
        <v>BQ$450</v>
      </c>
      <c r="BR454" s="211" t="str">
        <f t="shared" si="357"/>
        <v>BR$450</v>
      </c>
      <c r="BS454" s="211" t="str">
        <f t="shared" si="357"/>
        <v>BS$450</v>
      </c>
      <c r="BT454" s="211" t="str">
        <f t="shared" si="357"/>
        <v>BT$450</v>
      </c>
      <c r="BU454" s="211" t="str">
        <f t="shared" si="357"/>
        <v>BU$450</v>
      </c>
      <c r="BV454" s="211" t="str">
        <f t="shared" si="357"/>
        <v>BV$450</v>
      </c>
      <c r="BW454" s="211" t="str">
        <f t="shared" si="357"/>
        <v>BW$450</v>
      </c>
      <c r="BX454" s="211" t="str">
        <f t="shared" si="357"/>
        <v>BX$450</v>
      </c>
      <c r="BY454" s="211" t="str">
        <f t="shared" si="357"/>
        <v>BY$450</v>
      </c>
      <c r="BZ454" s="211" t="str">
        <f t="shared" si="357"/>
        <v>BZ$450</v>
      </c>
      <c r="CA454" s="211" t="str">
        <f t="shared" si="357"/>
        <v>CA$450</v>
      </c>
      <c r="CB454" s="211" t="str">
        <f t="shared" si="357"/>
        <v>CB$450</v>
      </c>
      <c r="CC454" s="211" t="str">
        <f t="shared" si="357"/>
        <v>CC$450</v>
      </c>
      <c r="CD454" s="211" t="str">
        <f t="shared" si="357"/>
        <v>CD$450</v>
      </c>
      <c r="CE454" s="211" t="str">
        <f t="shared" ref="CE454:DL454" si="358">ADDRESS(ROW(CE450),COLUMN(CE450),2)</f>
        <v>CE$450</v>
      </c>
      <c r="CF454" s="211" t="str">
        <f t="shared" si="358"/>
        <v>CF$450</v>
      </c>
      <c r="CG454" s="211" t="str">
        <f t="shared" si="358"/>
        <v>CG$450</v>
      </c>
      <c r="CH454" s="211" t="str">
        <f t="shared" si="358"/>
        <v>CH$450</v>
      </c>
      <c r="CI454" s="211" t="str">
        <f t="shared" si="358"/>
        <v>CI$450</v>
      </c>
      <c r="CJ454" s="211" t="str">
        <f t="shared" si="358"/>
        <v>CJ$450</v>
      </c>
      <c r="CK454" s="211" t="str">
        <f t="shared" si="358"/>
        <v>CK$450</v>
      </c>
      <c r="CL454" s="211" t="str">
        <f t="shared" si="358"/>
        <v>CL$450</v>
      </c>
      <c r="CM454" s="211" t="str">
        <f t="shared" si="358"/>
        <v>CM$450</v>
      </c>
      <c r="CN454" s="211" t="str">
        <f t="shared" si="358"/>
        <v>CN$450</v>
      </c>
      <c r="CO454" s="211" t="str">
        <f t="shared" si="358"/>
        <v>CO$450</v>
      </c>
      <c r="CP454" s="211" t="str">
        <f t="shared" si="358"/>
        <v>CP$450</v>
      </c>
      <c r="CQ454" s="211" t="str">
        <f t="shared" si="358"/>
        <v>CQ$450</v>
      </c>
      <c r="CR454" s="211" t="str">
        <f t="shared" si="358"/>
        <v>CR$450</v>
      </c>
      <c r="CS454" s="211" t="str">
        <f t="shared" si="358"/>
        <v>CS$450</v>
      </c>
      <c r="CT454" s="211" t="str">
        <f t="shared" si="358"/>
        <v>CT$450</v>
      </c>
      <c r="CU454" s="211" t="str">
        <f t="shared" si="358"/>
        <v>CU$450</v>
      </c>
      <c r="CV454" s="211" t="str">
        <f t="shared" si="358"/>
        <v>CV$450</v>
      </c>
      <c r="CW454" s="211" t="str">
        <f t="shared" si="358"/>
        <v>CW$450</v>
      </c>
      <c r="CX454" s="211" t="str">
        <f t="shared" si="358"/>
        <v>CX$450</v>
      </c>
      <c r="CY454" s="211" t="str">
        <f t="shared" si="358"/>
        <v>CY$450</v>
      </c>
      <c r="CZ454" s="211" t="str">
        <f t="shared" si="358"/>
        <v>CZ$450</v>
      </c>
      <c r="DA454" s="211" t="str">
        <f t="shared" si="358"/>
        <v>DA$450</v>
      </c>
      <c r="DB454" s="211" t="str">
        <f t="shared" si="358"/>
        <v>DB$450</v>
      </c>
      <c r="DC454" s="211" t="str">
        <f t="shared" si="358"/>
        <v>DC$450</v>
      </c>
      <c r="DD454" s="211" t="str">
        <f t="shared" si="358"/>
        <v>DD$450</v>
      </c>
      <c r="DE454" s="211" t="str">
        <f t="shared" si="358"/>
        <v>DE$450</v>
      </c>
      <c r="DF454" s="211" t="str">
        <f t="shared" si="358"/>
        <v>DF$450</v>
      </c>
      <c r="DG454" s="211" t="str">
        <f t="shared" si="358"/>
        <v>DG$450</v>
      </c>
      <c r="DH454" s="211" t="str">
        <f t="shared" si="358"/>
        <v>DH$450</v>
      </c>
      <c r="DI454" s="211" t="str">
        <f t="shared" si="358"/>
        <v>DI$450</v>
      </c>
      <c r="DJ454" s="211" t="str">
        <f t="shared" si="358"/>
        <v>DJ$450</v>
      </c>
      <c r="DK454" s="211" t="str">
        <f t="shared" si="358"/>
        <v>DK$450</v>
      </c>
      <c r="DL454" s="211" t="str">
        <f t="shared" si="358"/>
        <v>DL$450</v>
      </c>
    </row>
    <row r="455" spans="1:116" x14ac:dyDescent="0.4">
      <c r="B455" t="s">
        <v>332</v>
      </c>
      <c r="D455" t="s">
        <v>944</v>
      </c>
      <c r="E455" s="8" t="str">
        <f t="shared" si="323"/>
        <v>455 GROWTH-PV</v>
      </c>
      <c r="G455" s="136" t="s">
        <v>462</v>
      </c>
      <c r="K455" s="53"/>
      <c r="L455" s="53"/>
      <c r="M455" s="53"/>
      <c r="N455" s="53"/>
      <c r="O455" s="53"/>
      <c r="P455" s="53"/>
      <c r="R455" s="24"/>
      <c r="S455" s="80" t="str">
        <f t="shared" ref="S455:AX455" si="359">S413</f>
        <v>S$17</v>
      </c>
      <c r="T455" s="80" t="str">
        <f t="shared" si="359"/>
        <v>T$17</v>
      </c>
      <c r="U455" s="80" t="str">
        <f t="shared" si="359"/>
        <v>U$17</v>
      </c>
      <c r="V455" s="80" t="str">
        <f t="shared" si="359"/>
        <v>V$17</v>
      </c>
      <c r="W455" s="80" t="str">
        <f t="shared" si="359"/>
        <v>W$17</v>
      </c>
      <c r="X455" s="80" t="str">
        <f t="shared" si="359"/>
        <v>X$17</v>
      </c>
      <c r="Y455" s="80" t="str">
        <f t="shared" si="359"/>
        <v>Y$17</v>
      </c>
      <c r="Z455" s="80" t="str">
        <f t="shared" si="359"/>
        <v>Z$17</v>
      </c>
      <c r="AA455" s="80" t="str">
        <f t="shared" si="359"/>
        <v>AA$17</v>
      </c>
      <c r="AB455" s="80" t="str">
        <f t="shared" si="359"/>
        <v>AB$17</v>
      </c>
      <c r="AC455" s="80" t="str">
        <f t="shared" si="359"/>
        <v>AC$17</v>
      </c>
      <c r="AD455" s="80" t="str">
        <f t="shared" si="359"/>
        <v>AD$17</v>
      </c>
      <c r="AE455" s="80" t="str">
        <f t="shared" si="359"/>
        <v>AE$17</v>
      </c>
      <c r="AF455" s="80" t="str">
        <f t="shared" si="359"/>
        <v>AF$17</v>
      </c>
      <c r="AG455" s="80" t="str">
        <f t="shared" si="359"/>
        <v>AG$17</v>
      </c>
      <c r="AH455" s="80" t="str">
        <f t="shared" si="359"/>
        <v>AH$17</v>
      </c>
      <c r="AI455" s="80" t="str">
        <f t="shared" si="359"/>
        <v>AI$17</v>
      </c>
      <c r="AJ455" s="80" t="str">
        <f t="shared" si="359"/>
        <v>AJ$17</v>
      </c>
      <c r="AK455" s="80" t="str">
        <f t="shared" si="359"/>
        <v>AK$17</v>
      </c>
      <c r="AL455" s="80" t="str">
        <f t="shared" si="359"/>
        <v>AL$17</v>
      </c>
      <c r="AM455" s="80" t="str">
        <f t="shared" si="359"/>
        <v>AM$17</v>
      </c>
      <c r="AN455" s="80" t="str">
        <f t="shared" si="359"/>
        <v>AN$17</v>
      </c>
      <c r="AO455" s="80" t="str">
        <f t="shared" si="359"/>
        <v>AO$17</v>
      </c>
      <c r="AP455" s="80" t="str">
        <f t="shared" si="359"/>
        <v>AP$17</v>
      </c>
      <c r="AQ455" s="80" t="str">
        <f t="shared" si="359"/>
        <v>AQ$17</v>
      </c>
      <c r="AR455" s="80" t="str">
        <f t="shared" si="359"/>
        <v>AR$17</v>
      </c>
      <c r="AS455" s="80" t="str">
        <f t="shared" si="359"/>
        <v>AS$17</v>
      </c>
      <c r="AT455" s="80" t="str">
        <f t="shared" si="359"/>
        <v>AT$17</v>
      </c>
      <c r="AU455" s="80" t="str">
        <f t="shared" si="359"/>
        <v>AU$17</v>
      </c>
      <c r="AV455" s="80" t="str">
        <f t="shared" si="359"/>
        <v>AV$17</v>
      </c>
      <c r="AW455" s="80" t="str">
        <f t="shared" si="359"/>
        <v>AW$17</v>
      </c>
      <c r="AX455" s="80" t="str">
        <f t="shared" si="359"/>
        <v>AX$17</v>
      </c>
      <c r="AY455" s="80" t="str">
        <f t="shared" ref="AY455:CD455" si="360">AY413</f>
        <v>AY$17</v>
      </c>
      <c r="AZ455" s="80" t="str">
        <f t="shared" si="360"/>
        <v>AZ$17</v>
      </c>
      <c r="BA455" s="80" t="str">
        <f t="shared" si="360"/>
        <v>BA$17</v>
      </c>
      <c r="BB455" s="80" t="str">
        <f t="shared" si="360"/>
        <v>BB$17</v>
      </c>
      <c r="BC455" s="80" t="str">
        <f t="shared" si="360"/>
        <v>BC$17</v>
      </c>
      <c r="BD455" s="80" t="str">
        <f t="shared" si="360"/>
        <v>BD$17</v>
      </c>
      <c r="BE455" s="80" t="str">
        <f t="shared" si="360"/>
        <v>BE$17</v>
      </c>
      <c r="BF455" s="80" t="str">
        <f t="shared" si="360"/>
        <v>BF$17</v>
      </c>
      <c r="BG455" s="80" t="str">
        <f t="shared" si="360"/>
        <v>BG$17</v>
      </c>
      <c r="BH455" s="80" t="str">
        <f t="shared" si="360"/>
        <v>BH$17</v>
      </c>
      <c r="BI455" s="80" t="str">
        <f t="shared" si="360"/>
        <v>BI$17</v>
      </c>
      <c r="BJ455" s="80" t="str">
        <f t="shared" si="360"/>
        <v>BJ$17</v>
      </c>
      <c r="BK455" s="80" t="str">
        <f t="shared" si="360"/>
        <v>BK$17</v>
      </c>
      <c r="BL455" s="80" t="str">
        <f t="shared" si="360"/>
        <v>BL$17</v>
      </c>
      <c r="BM455" s="80" t="str">
        <f t="shared" si="360"/>
        <v>BM$17</v>
      </c>
      <c r="BN455" s="80" t="str">
        <f t="shared" si="360"/>
        <v>BN$17</v>
      </c>
      <c r="BO455" s="80" t="str">
        <f t="shared" si="360"/>
        <v>BO$17</v>
      </c>
      <c r="BP455" s="80" t="str">
        <f t="shared" si="360"/>
        <v>BP$17</v>
      </c>
      <c r="BQ455" s="80" t="str">
        <f t="shared" si="360"/>
        <v>BQ$17</v>
      </c>
      <c r="BR455" s="80" t="str">
        <f t="shared" si="360"/>
        <v>BR$17</v>
      </c>
      <c r="BS455" s="80" t="str">
        <f t="shared" si="360"/>
        <v>BS$17</v>
      </c>
      <c r="BT455" s="80" t="str">
        <f t="shared" si="360"/>
        <v>BT$17</v>
      </c>
      <c r="BU455" s="80" t="str">
        <f t="shared" si="360"/>
        <v>BU$17</v>
      </c>
      <c r="BV455" s="80" t="str">
        <f t="shared" si="360"/>
        <v>BV$17</v>
      </c>
      <c r="BW455" s="80" t="str">
        <f t="shared" si="360"/>
        <v>BW$17</v>
      </c>
      <c r="BX455" s="80" t="str">
        <f t="shared" si="360"/>
        <v>BX$17</v>
      </c>
      <c r="BY455" s="80" t="str">
        <f t="shared" si="360"/>
        <v>BY$17</v>
      </c>
      <c r="BZ455" s="80" t="str">
        <f t="shared" si="360"/>
        <v>BZ$17</v>
      </c>
      <c r="CA455" s="80" t="str">
        <f t="shared" si="360"/>
        <v>CA$17</v>
      </c>
      <c r="CB455" s="80" t="str">
        <f t="shared" si="360"/>
        <v>CB$17</v>
      </c>
      <c r="CC455" s="80" t="str">
        <f t="shared" si="360"/>
        <v>CC$17</v>
      </c>
      <c r="CD455" s="80" t="str">
        <f t="shared" si="360"/>
        <v>CD$17</v>
      </c>
      <c r="CE455" s="80" t="str">
        <f t="shared" ref="CE455:CL455" si="361">CE413</f>
        <v>CE$17</v>
      </c>
      <c r="CF455" s="80" t="str">
        <f t="shared" si="361"/>
        <v>CF$17</v>
      </c>
      <c r="CG455" s="80" t="str">
        <f t="shared" si="361"/>
        <v>CG$17</v>
      </c>
      <c r="CH455" s="80" t="str">
        <f t="shared" si="361"/>
        <v>CH$17</v>
      </c>
      <c r="CI455" s="80" t="str">
        <f t="shared" si="361"/>
        <v>CI$17</v>
      </c>
      <c r="CJ455" s="80" t="str">
        <f t="shared" si="361"/>
        <v>CJ$17</v>
      </c>
      <c r="CK455" s="80" t="str">
        <f t="shared" si="361"/>
        <v>CK$17</v>
      </c>
      <c r="CL455" s="80" t="str">
        <f t="shared" si="361"/>
        <v>CL$17</v>
      </c>
      <c r="CO455" s="80" t="str">
        <f t="shared" ref="CO455:DL455" si="362">CO413</f>
        <v>CO$17</v>
      </c>
      <c r="CP455" s="80" t="str">
        <f t="shared" si="362"/>
        <v>CP$17</v>
      </c>
      <c r="CQ455" s="80" t="str">
        <f t="shared" si="362"/>
        <v>CQ$17</v>
      </c>
      <c r="CR455" s="80" t="str">
        <f t="shared" si="362"/>
        <v>CR$17</v>
      </c>
      <c r="CS455" s="80" t="str">
        <f t="shared" si="362"/>
        <v>CS$17</v>
      </c>
      <c r="CT455" s="80" t="str">
        <f t="shared" si="362"/>
        <v>CT$17</v>
      </c>
      <c r="CU455" s="80" t="str">
        <f t="shared" si="362"/>
        <v>CU$17</v>
      </c>
      <c r="CV455" s="80" t="str">
        <f t="shared" si="362"/>
        <v>CV$17</v>
      </c>
      <c r="CW455" s="80" t="str">
        <f t="shared" si="362"/>
        <v>CW$17</v>
      </c>
      <c r="CX455" s="80" t="str">
        <f t="shared" si="362"/>
        <v>CX$17</v>
      </c>
      <c r="CY455" s="80" t="str">
        <f t="shared" si="362"/>
        <v>CY$17</v>
      </c>
      <c r="CZ455" s="80" t="str">
        <f t="shared" si="362"/>
        <v>CZ$17</v>
      </c>
      <c r="DA455" s="80" t="str">
        <f t="shared" si="362"/>
        <v>DA$17</v>
      </c>
      <c r="DB455" s="80" t="str">
        <f t="shared" si="362"/>
        <v>DB$17</v>
      </c>
      <c r="DC455" s="80" t="str">
        <f t="shared" si="362"/>
        <v>DC$17</v>
      </c>
      <c r="DD455" s="80" t="str">
        <f t="shared" si="362"/>
        <v>DD$17</v>
      </c>
      <c r="DE455" s="80" t="str">
        <f t="shared" si="362"/>
        <v>DE$17</v>
      </c>
      <c r="DF455" s="80" t="str">
        <f t="shared" si="362"/>
        <v>DF$17</v>
      </c>
      <c r="DG455" s="80" t="str">
        <f t="shared" si="362"/>
        <v>DG$17</v>
      </c>
      <c r="DH455" s="80" t="str">
        <f t="shared" si="362"/>
        <v>DH$17</v>
      </c>
      <c r="DI455" s="80" t="str">
        <f t="shared" si="362"/>
        <v>DI$17</v>
      </c>
      <c r="DJ455" s="80" t="str">
        <f t="shared" si="362"/>
        <v>DJ$17</v>
      </c>
      <c r="DK455" s="80" t="str">
        <f t="shared" si="362"/>
        <v>DK$17</v>
      </c>
      <c r="DL455" s="80" t="str">
        <f t="shared" si="362"/>
        <v>DL$17</v>
      </c>
    </row>
    <row r="456" spans="1:116" x14ac:dyDescent="0.4">
      <c r="B456" t="s">
        <v>332</v>
      </c>
      <c r="D456" t="s">
        <v>944</v>
      </c>
      <c r="E456" s="8" t="str">
        <f t="shared" si="323"/>
        <v>456 GROWTH-PV</v>
      </c>
      <c r="G456" s="136" t="str">
        <f>G414</f>
        <v>(Secondary label)</v>
      </c>
      <c r="H456" s="12"/>
      <c r="I456" s="60"/>
      <c r="J456" s="60"/>
      <c r="K456" s="15"/>
      <c r="L456" s="15"/>
      <c r="M456" s="15"/>
      <c r="N456" s="15"/>
      <c r="O456" s="15"/>
      <c r="P456" s="15"/>
      <c r="R456" s="15"/>
      <c r="CN456" s="60"/>
      <c r="CO456" s="8"/>
      <c r="CP456" s="8"/>
      <c r="CQ456" s="8"/>
      <c r="CR456" s="8"/>
      <c r="CS456" s="8"/>
      <c r="CT456" s="8"/>
      <c r="CU456" s="8"/>
      <c r="CV456" s="8"/>
      <c r="CW456" s="8"/>
      <c r="CX456" s="8"/>
      <c r="CY456" s="8"/>
      <c r="CZ456" s="8"/>
      <c r="DA456" s="8"/>
      <c r="DB456" s="8"/>
      <c r="DC456" s="8"/>
      <c r="DD456" s="8"/>
      <c r="DE456" s="8"/>
      <c r="DF456" s="8"/>
      <c r="DG456" s="8"/>
      <c r="DH456" s="8"/>
      <c r="DI456" s="8"/>
      <c r="DJ456" s="8"/>
      <c r="DK456" s="8"/>
      <c r="DL456" s="8"/>
    </row>
    <row r="457" spans="1:116" x14ac:dyDescent="0.4">
      <c r="B457" t="s">
        <v>332</v>
      </c>
      <c r="D457" t="s">
        <v>944</v>
      </c>
      <c r="E457" s="8" t="str">
        <f t="shared" si="323"/>
        <v>457 GROWTH-PV</v>
      </c>
      <c r="G457" s="136" t="s">
        <v>489</v>
      </c>
      <c r="H457" s="12"/>
      <c r="I457" s="60"/>
      <c r="J457" s="60"/>
      <c r="K457" s="15"/>
      <c r="L457" s="15"/>
      <c r="M457" s="15"/>
      <c r="N457" s="15"/>
      <c r="O457" s="15"/>
      <c r="P457" s="15"/>
      <c r="R457" s="15"/>
      <c r="CN457" s="60"/>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944</v>
      </c>
      <c r="E458" s="8" t="str">
        <f t="shared" si="323"/>
        <v>458 GROWTH-PV</v>
      </c>
      <c r="G458" s="136" t="s">
        <v>463</v>
      </c>
      <c r="H458" s="12"/>
      <c r="I458" s="60"/>
      <c r="J458" s="60"/>
      <c r="K458" s="15"/>
      <c r="L458" s="15"/>
      <c r="M458" s="15"/>
      <c r="N458" s="15"/>
      <c r="O458" s="15"/>
      <c r="P458" s="15"/>
      <c r="R458" s="15"/>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c r="AY458" s="76"/>
      <c r="AZ458" s="76"/>
      <c r="BA458" s="76"/>
      <c r="BB458" s="76"/>
      <c r="BC458" s="76"/>
      <c r="BD458" s="76"/>
      <c r="BE458" s="76"/>
      <c r="BF458" s="76"/>
      <c r="BG458" s="76"/>
      <c r="BH458" s="76"/>
      <c r="BI458" s="76"/>
      <c r="BJ458" s="76"/>
      <c r="BK458" s="76"/>
      <c r="BL458" s="76"/>
      <c r="BM458" s="76"/>
      <c r="BN458" s="76"/>
      <c r="BO458" s="76"/>
      <c r="BP458" s="76"/>
      <c r="BQ458" s="76"/>
      <c r="BR458" s="76"/>
      <c r="BS458" s="76"/>
      <c r="BT458" s="76"/>
      <c r="BU458" s="76"/>
      <c r="BV458" s="76"/>
      <c r="BW458" s="76"/>
      <c r="BX458" s="76"/>
      <c r="BY458" s="76"/>
      <c r="BZ458" s="76"/>
      <c r="CA458" s="76"/>
      <c r="CB458" s="76"/>
      <c r="CC458" s="76"/>
      <c r="CD458" s="76"/>
      <c r="CE458" s="76"/>
      <c r="CF458" s="76"/>
      <c r="CG458" s="76"/>
      <c r="CH458" s="76"/>
      <c r="CI458" s="76"/>
      <c r="CJ458" s="76"/>
      <c r="CK458" s="76"/>
      <c r="CL458" s="76"/>
      <c r="CN458" s="60"/>
      <c r="CO458" s="76"/>
      <c r="CP458" s="76"/>
      <c r="CQ458" s="76"/>
      <c r="CR458" s="76"/>
      <c r="CS458" s="76"/>
      <c r="CT458" s="76"/>
      <c r="CU458" s="76"/>
      <c r="CV458" s="76"/>
      <c r="CW458" s="76"/>
      <c r="CX458" s="76"/>
      <c r="CY458" s="76"/>
      <c r="CZ458" s="76"/>
      <c r="DA458" s="76"/>
      <c r="DB458" s="76"/>
      <c r="DC458" s="76"/>
      <c r="DD458" s="76"/>
      <c r="DE458" s="76"/>
      <c r="DF458" s="76"/>
      <c r="DG458" s="76"/>
      <c r="DH458" s="76"/>
      <c r="DI458" s="76"/>
      <c r="DJ458" s="76"/>
      <c r="DK458" s="76"/>
      <c r="DL458" s="76"/>
    </row>
    <row r="459" spans="1:116" x14ac:dyDescent="0.4">
      <c r="B459" t="s">
        <v>332</v>
      </c>
      <c r="D459" t="s">
        <v>944</v>
      </c>
      <c r="E459" s="8" t="str">
        <f t="shared" si="323"/>
        <v>459 GROWTH-PV</v>
      </c>
      <c r="G459" s="136" t="s">
        <v>464</v>
      </c>
      <c r="H459" s="12"/>
      <c r="I459" s="60"/>
      <c r="J459" s="60"/>
      <c r="K459" s="15"/>
      <c r="L459" s="15"/>
      <c r="M459" s="15"/>
      <c r="N459" s="15"/>
      <c r="O459" s="15"/>
      <c r="P459" s="15"/>
      <c r="R459" s="15"/>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c r="AY459" s="76"/>
      <c r="AZ459" s="76"/>
      <c r="BA459" s="76"/>
      <c r="BB459" s="76"/>
      <c r="BC459" s="76"/>
      <c r="BD459" s="76"/>
      <c r="BE459" s="76"/>
      <c r="BF459" s="76"/>
      <c r="BG459" s="76"/>
      <c r="BH459" s="76"/>
      <c r="BI459" s="76"/>
      <c r="BJ459" s="76"/>
      <c r="BK459" s="76"/>
      <c r="BL459" s="76"/>
      <c r="BM459" s="76"/>
      <c r="BN459" s="76"/>
      <c r="BO459" s="76"/>
      <c r="BP459" s="76"/>
      <c r="BQ459" s="76"/>
      <c r="BR459" s="76"/>
      <c r="BS459" s="76"/>
      <c r="BT459" s="76"/>
      <c r="BU459" s="76"/>
      <c r="BV459" s="76"/>
      <c r="BW459" s="76"/>
      <c r="BX459" s="76"/>
      <c r="BY459" s="76"/>
      <c r="BZ459" s="76"/>
      <c r="CA459" s="76"/>
      <c r="CB459" s="76"/>
      <c r="CC459" s="76"/>
      <c r="CD459" s="76"/>
      <c r="CE459" s="76"/>
      <c r="CF459" s="76"/>
      <c r="CG459" s="76"/>
      <c r="CH459" s="76"/>
      <c r="CI459" s="76"/>
      <c r="CJ459" s="76"/>
      <c r="CK459" s="76"/>
      <c r="CL459" s="76"/>
      <c r="CN459" s="60"/>
      <c r="CO459" s="76"/>
      <c r="CP459" s="76"/>
      <c r="CQ459" s="76"/>
      <c r="CR459" s="76"/>
      <c r="CS459" s="76"/>
      <c r="CT459" s="76"/>
      <c r="CU459" s="76"/>
      <c r="CV459" s="76"/>
      <c r="CW459" s="76"/>
      <c r="CX459" s="76"/>
      <c r="CY459" s="76"/>
      <c r="CZ459" s="76"/>
      <c r="DA459" s="76"/>
      <c r="DB459" s="76"/>
      <c r="DC459" s="76"/>
      <c r="DD459" s="76"/>
      <c r="DE459" s="76"/>
      <c r="DF459" s="76"/>
      <c r="DG459" s="76"/>
      <c r="DH459" s="76"/>
      <c r="DI459" s="76"/>
      <c r="DJ459" s="76"/>
      <c r="DK459" s="76"/>
      <c r="DL459" s="76"/>
    </row>
    <row r="460" spans="1:116" x14ac:dyDescent="0.4">
      <c r="A460" s="27"/>
      <c r="B460" s="27"/>
      <c r="C460" s="27"/>
      <c r="D460" s="27"/>
      <c r="E460" s="27"/>
      <c r="F460" s="27"/>
      <c r="G460" s="27"/>
      <c r="H460" s="27"/>
      <c r="I460" s="27"/>
      <c r="J460" s="27"/>
      <c r="K460" s="27"/>
      <c r="L460" s="27"/>
      <c r="M460" s="27"/>
      <c r="N460" s="27"/>
      <c r="O460" s="27"/>
      <c r="P460" s="27"/>
      <c r="R460" s="27"/>
      <c r="S460" s="27"/>
      <c r="T460" s="27"/>
      <c r="U460" s="27"/>
      <c r="V460" s="27"/>
      <c r="W460" s="27"/>
      <c r="X460" s="27"/>
      <c r="Y460" s="27"/>
      <c r="Z460" s="27"/>
      <c r="AA460" s="27"/>
      <c r="AB460" s="27"/>
      <c r="AC460" s="27"/>
      <c r="AD460" s="67"/>
      <c r="AE460" s="67"/>
      <c r="AF460" s="67"/>
      <c r="AG460" s="67"/>
      <c r="AH460" s="67"/>
      <c r="AI460" s="67"/>
      <c r="AJ460" s="67"/>
      <c r="AK460" s="67"/>
      <c r="AL460" s="67"/>
      <c r="AM460" s="67"/>
      <c r="AN460" s="67"/>
      <c r="AO460" s="67"/>
      <c r="AP460" s="67"/>
      <c r="AQ460" s="67"/>
      <c r="AR460" s="67"/>
      <c r="AS460" s="67"/>
      <c r="AT460" s="67"/>
      <c r="AU460" s="67"/>
      <c r="AV460" s="67"/>
      <c r="AW460" s="67"/>
      <c r="AX460" s="67"/>
      <c r="AY460" s="67"/>
      <c r="AZ460" s="67"/>
      <c r="BA460" s="67"/>
      <c r="BB460" s="67"/>
      <c r="BC460" s="67"/>
      <c r="BD460" s="67"/>
      <c r="BE460" s="67"/>
      <c r="BF460" s="67"/>
      <c r="BG460" s="67"/>
      <c r="BH460" s="67"/>
      <c r="BI460" s="67"/>
      <c r="BJ460" s="67"/>
      <c r="BK460" s="67"/>
      <c r="BL460" s="67"/>
      <c r="BM460" s="67"/>
      <c r="BN460" s="67"/>
      <c r="BO460" s="67"/>
      <c r="BP460" s="67"/>
      <c r="BQ460" s="67"/>
      <c r="BR460" s="67"/>
      <c r="BS460" s="67"/>
      <c r="BT460" s="67"/>
      <c r="BU460" s="67"/>
      <c r="BV460" s="67"/>
      <c r="BW460" s="67"/>
      <c r="BX460" s="67"/>
      <c r="BY460" s="67"/>
      <c r="BZ460" s="67"/>
      <c r="CA460" s="67"/>
      <c r="CB460" s="67"/>
      <c r="CC460" s="67"/>
      <c r="CD460" s="67"/>
      <c r="CE460" s="67"/>
      <c r="CF460" s="67"/>
      <c r="CG460" s="67"/>
      <c r="CH460" s="67"/>
      <c r="CI460" s="67"/>
      <c r="CJ460" s="67"/>
      <c r="CK460" s="67"/>
      <c r="CL460" s="67"/>
      <c r="CN460" s="27"/>
      <c r="CO460" s="67"/>
      <c r="CP460" s="67"/>
      <c r="CQ460" s="67"/>
      <c r="CR460" s="67"/>
      <c r="CS460" s="67"/>
      <c r="CT460" s="67"/>
      <c r="CU460" s="67"/>
      <c r="CV460" s="67"/>
      <c r="CW460" s="67"/>
      <c r="CX460" s="67"/>
      <c r="CY460" s="67"/>
      <c r="CZ460" s="67"/>
      <c r="DA460" s="67"/>
      <c r="DB460" s="67"/>
      <c r="DC460" s="67"/>
      <c r="DD460" s="67"/>
      <c r="DE460" s="67"/>
      <c r="DF460" s="67"/>
      <c r="DG460" s="67"/>
      <c r="DH460" s="67"/>
      <c r="DI460" s="67"/>
      <c r="DJ460" s="67"/>
      <c r="DK460" s="67"/>
      <c r="DL460" s="67"/>
    </row>
    <row r="461" spans="1:116" x14ac:dyDescent="0.4">
      <c r="A461" s="174"/>
      <c r="E461" s="8"/>
      <c r="G461" s="175" t="s">
        <v>490</v>
      </c>
      <c r="H461" s="174"/>
      <c r="I461" s="176"/>
      <c r="J461" s="176"/>
      <c r="K461" s="197"/>
      <c r="L461" s="197"/>
      <c r="M461" s="197"/>
      <c r="N461" s="197"/>
      <c r="O461" s="197"/>
      <c r="P461" s="197"/>
      <c r="R461" s="198"/>
      <c r="S461" s="174"/>
      <c r="T461" s="174"/>
      <c r="U461" s="174"/>
      <c r="V461" s="174"/>
      <c r="W461" s="174"/>
      <c r="X461" s="174"/>
      <c r="Y461" s="174"/>
      <c r="Z461" s="174"/>
      <c r="AA461" s="174"/>
      <c r="AB461" s="174"/>
      <c r="AC461" s="174"/>
      <c r="AD461" s="174"/>
      <c r="AE461" s="174"/>
      <c r="AF461" s="174"/>
      <c r="AG461" s="174"/>
      <c r="AH461" s="174"/>
      <c r="AI461" s="174"/>
      <c r="AJ461" s="174"/>
      <c r="AK461" s="174"/>
      <c r="AL461" s="174"/>
      <c r="AM461" s="174"/>
      <c r="AN461" s="174"/>
      <c r="AO461" s="174"/>
      <c r="AP461" s="174"/>
      <c r="AQ461" s="174"/>
      <c r="AR461" s="174"/>
      <c r="AS461" s="174"/>
      <c r="AT461" s="174"/>
      <c r="AU461" s="174"/>
      <c r="AV461" s="174"/>
      <c r="AW461" s="174"/>
      <c r="AX461" s="174"/>
      <c r="AY461" s="174"/>
      <c r="AZ461" s="174"/>
      <c r="BA461" s="174"/>
      <c r="BB461" s="174"/>
      <c r="BC461" s="174"/>
      <c r="BD461" s="174"/>
      <c r="BE461" s="174"/>
      <c r="BF461" s="174"/>
      <c r="BG461" s="174"/>
      <c r="BH461" s="174"/>
      <c r="BI461" s="174"/>
      <c r="BJ461" s="174"/>
      <c r="BK461" s="174"/>
      <c r="BL461" s="174"/>
      <c r="BM461" s="174"/>
      <c r="BN461" s="174"/>
      <c r="BO461" s="174"/>
      <c r="BP461" s="174"/>
      <c r="BQ461" s="174"/>
      <c r="BR461" s="174"/>
      <c r="BS461" s="174"/>
      <c r="BT461" s="174"/>
      <c r="BU461" s="174"/>
      <c r="BV461" s="174"/>
      <c r="BW461" s="174"/>
      <c r="BX461" s="174"/>
      <c r="BY461" s="174"/>
      <c r="BZ461" s="174"/>
      <c r="CA461" s="174"/>
      <c r="CB461" s="174"/>
      <c r="CC461" s="174"/>
      <c r="CD461" s="174"/>
      <c r="CE461" s="174"/>
      <c r="CF461" s="174"/>
      <c r="CG461" s="174"/>
      <c r="CH461" s="174"/>
      <c r="CI461" s="174"/>
      <c r="CJ461" s="174"/>
      <c r="CK461" s="174"/>
      <c r="CL461" s="174"/>
      <c r="CN461" s="176"/>
      <c r="CO461" s="174"/>
      <c r="CP461" s="174"/>
      <c r="CQ461" s="174"/>
      <c r="CR461" s="174"/>
      <c r="CS461" s="174"/>
      <c r="CT461" s="174"/>
      <c r="CU461" s="174"/>
      <c r="CV461" s="174"/>
      <c r="CW461" s="174"/>
      <c r="CX461" s="174"/>
      <c r="CY461" s="174"/>
      <c r="CZ461" s="174"/>
      <c r="DA461" s="174"/>
      <c r="DB461" s="174"/>
      <c r="DC461" s="174"/>
      <c r="DD461" s="174"/>
      <c r="DE461" s="174"/>
      <c r="DF461" s="174"/>
      <c r="DG461" s="174"/>
      <c r="DH461" s="174"/>
      <c r="DI461" s="174"/>
      <c r="DJ461" s="174"/>
      <c r="DK461" s="174"/>
      <c r="DL461" s="174"/>
    </row>
    <row r="462" spans="1:116" x14ac:dyDescent="0.4">
      <c r="A462" s="174"/>
      <c r="E462" s="8"/>
      <c r="G462" s="175" t="s">
        <v>492</v>
      </c>
      <c r="H462" s="174"/>
      <c r="I462" s="176"/>
      <c r="J462" s="176"/>
      <c r="K462" s="197"/>
      <c r="L462" s="197"/>
      <c r="M462" s="197"/>
      <c r="N462" s="197"/>
      <c r="O462" s="197"/>
      <c r="P462" s="197"/>
      <c r="R462" s="198"/>
      <c r="S462" s="174"/>
      <c r="T462" s="174"/>
      <c r="U462" s="174"/>
      <c r="V462" s="174"/>
      <c r="W462" s="174"/>
      <c r="X462" s="174"/>
      <c r="Y462" s="174"/>
      <c r="Z462" s="174"/>
      <c r="AA462" s="174"/>
      <c r="AB462" s="174"/>
      <c r="AC462" s="174"/>
      <c r="AD462" s="174"/>
      <c r="AE462" s="174"/>
      <c r="AF462" s="174"/>
      <c r="AG462" s="174"/>
      <c r="AH462" s="174"/>
      <c r="AI462" s="174"/>
      <c r="AJ462" s="174"/>
      <c r="AK462" s="174"/>
      <c r="AL462" s="174"/>
      <c r="AM462" s="174"/>
      <c r="AN462" s="174"/>
      <c r="AO462" s="174"/>
      <c r="AP462" s="174"/>
      <c r="AQ462" s="174"/>
      <c r="AR462" s="174"/>
      <c r="AS462" s="174"/>
      <c r="AT462" s="174"/>
      <c r="AU462" s="174"/>
      <c r="AV462" s="174"/>
      <c r="AW462" s="174"/>
      <c r="AX462" s="174"/>
      <c r="AY462" s="174"/>
      <c r="AZ462" s="174"/>
      <c r="BA462" s="174"/>
      <c r="BB462" s="174"/>
      <c r="BC462" s="174"/>
      <c r="BD462" s="174"/>
      <c r="BE462" s="174"/>
      <c r="BF462" s="174"/>
      <c r="BG462" s="174"/>
      <c r="BH462" s="174"/>
      <c r="BI462" s="174"/>
      <c r="BJ462" s="174"/>
      <c r="BK462" s="174"/>
      <c r="BL462" s="174"/>
      <c r="BM462" s="174"/>
      <c r="BN462" s="174"/>
      <c r="BO462" s="174"/>
      <c r="BP462" s="174"/>
      <c r="BQ462" s="174"/>
      <c r="BR462" s="174"/>
      <c r="BS462" s="174"/>
      <c r="BT462" s="174"/>
      <c r="BU462" s="174"/>
      <c r="BV462" s="174"/>
      <c r="BW462" s="174"/>
      <c r="BX462" s="174"/>
      <c r="BY462" s="174"/>
      <c r="BZ462" s="174"/>
      <c r="CA462" s="174"/>
      <c r="CB462" s="174"/>
      <c r="CC462" s="174"/>
      <c r="CD462" s="174"/>
      <c r="CE462" s="174"/>
      <c r="CF462" s="174"/>
      <c r="CG462" s="174"/>
      <c r="CH462" s="174"/>
      <c r="CI462" s="174"/>
      <c r="CJ462" s="174"/>
      <c r="CK462" s="174"/>
      <c r="CL462" s="174"/>
      <c r="CN462" s="176"/>
      <c r="CO462" s="174"/>
      <c r="CP462" s="174"/>
      <c r="CQ462" s="174"/>
      <c r="CR462" s="174"/>
      <c r="CS462" s="174"/>
      <c r="CT462" s="174"/>
      <c r="CU462" s="174"/>
      <c r="CV462" s="174"/>
      <c r="CW462" s="174"/>
      <c r="CX462" s="174"/>
      <c r="CY462" s="174"/>
      <c r="CZ462" s="174"/>
      <c r="DA462" s="174"/>
      <c r="DB462" s="174"/>
      <c r="DC462" s="174"/>
      <c r="DD462" s="174"/>
      <c r="DE462" s="174"/>
      <c r="DF462" s="174"/>
      <c r="DG462" s="174"/>
      <c r="DH462" s="174"/>
      <c r="DI462" s="174"/>
      <c r="DJ462" s="174"/>
      <c r="DK462" s="174"/>
      <c r="DL462" s="174"/>
    </row>
    <row r="463" spans="1:116" x14ac:dyDescent="0.4">
      <c r="A463" s="174"/>
      <c r="E463" s="8"/>
      <c r="G463" s="175" t="s">
        <v>461</v>
      </c>
      <c r="H463" s="174"/>
      <c r="I463" s="176"/>
      <c r="J463" s="176"/>
      <c r="K463" s="197"/>
      <c r="L463" s="197"/>
      <c r="M463" s="197"/>
      <c r="N463" s="197"/>
      <c r="O463" s="197"/>
      <c r="P463" s="197"/>
      <c r="R463" s="198"/>
      <c r="S463" s="199" t="str">
        <f t="shared" ref="S463:AX463" si="363">S$20</f>
        <v>S$16</v>
      </c>
      <c r="T463" s="199" t="str">
        <f t="shared" si="363"/>
        <v>T$16</v>
      </c>
      <c r="U463" s="199" t="str">
        <f t="shared" si="363"/>
        <v>U$16</v>
      </c>
      <c r="V463" s="199" t="str">
        <f t="shared" si="363"/>
        <v>V$16</v>
      </c>
      <c r="W463" s="199" t="str">
        <f t="shared" si="363"/>
        <v>W$16</v>
      </c>
      <c r="X463" s="199" t="str">
        <f t="shared" si="363"/>
        <v>X$16</v>
      </c>
      <c r="Y463" s="199" t="str">
        <f t="shared" si="363"/>
        <v>Y$16</v>
      </c>
      <c r="Z463" s="199" t="str">
        <f t="shared" si="363"/>
        <v>Z$16</v>
      </c>
      <c r="AA463" s="199" t="str">
        <f t="shared" si="363"/>
        <v>AA$16</v>
      </c>
      <c r="AB463" s="199" t="str">
        <f t="shared" si="363"/>
        <v>AB$16</v>
      </c>
      <c r="AC463" s="199" t="str">
        <f t="shared" si="363"/>
        <v>AC$16</v>
      </c>
      <c r="AD463" s="199" t="str">
        <f t="shared" si="363"/>
        <v>AD$16</v>
      </c>
      <c r="AE463" s="199" t="str">
        <f t="shared" si="363"/>
        <v>AE$16</v>
      </c>
      <c r="AF463" s="199" t="str">
        <f t="shared" si="363"/>
        <v>AF$16</v>
      </c>
      <c r="AG463" s="199" t="str">
        <f t="shared" si="363"/>
        <v>AG$16</v>
      </c>
      <c r="AH463" s="199" t="str">
        <f t="shared" si="363"/>
        <v>AH$16</v>
      </c>
      <c r="AI463" s="199" t="str">
        <f t="shared" si="363"/>
        <v>AI$16</v>
      </c>
      <c r="AJ463" s="199" t="str">
        <f t="shared" si="363"/>
        <v>AJ$16</v>
      </c>
      <c r="AK463" s="199" t="str">
        <f t="shared" si="363"/>
        <v>AK$16</v>
      </c>
      <c r="AL463" s="199" t="str">
        <f t="shared" si="363"/>
        <v>AL$16</v>
      </c>
      <c r="AM463" s="199" t="str">
        <f t="shared" si="363"/>
        <v>AM$16</v>
      </c>
      <c r="AN463" s="199" t="str">
        <f t="shared" si="363"/>
        <v>AN$16</v>
      </c>
      <c r="AO463" s="199" t="str">
        <f t="shared" si="363"/>
        <v>AO$16</v>
      </c>
      <c r="AP463" s="199" t="str">
        <f t="shared" si="363"/>
        <v>AP$16</v>
      </c>
      <c r="AQ463" s="199" t="str">
        <f t="shared" si="363"/>
        <v>AQ$16</v>
      </c>
      <c r="AR463" s="199" t="str">
        <f t="shared" si="363"/>
        <v>AR$16</v>
      </c>
      <c r="AS463" s="199" t="str">
        <f t="shared" si="363"/>
        <v>AS$16</v>
      </c>
      <c r="AT463" s="199" t="str">
        <f t="shared" si="363"/>
        <v>AT$16</v>
      </c>
      <c r="AU463" s="199" t="str">
        <f t="shared" si="363"/>
        <v>AU$16</v>
      </c>
      <c r="AV463" s="199" t="str">
        <f t="shared" si="363"/>
        <v>AV$16</v>
      </c>
      <c r="AW463" s="199" t="str">
        <f t="shared" si="363"/>
        <v>AW$16</v>
      </c>
      <c r="AX463" s="199" t="str">
        <f t="shared" si="363"/>
        <v>AX$16</v>
      </c>
      <c r="AY463" s="199" t="str">
        <f t="shared" ref="AY463:CD463" si="364">AY$20</f>
        <v>AY$16</v>
      </c>
      <c r="AZ463" s="199" t="str">
        <f t="shared" si="364"/>
        <v>AZ$16</v>
      </c>
      <c r="BA463" s="199" t="str">
        <f t="shared" si="364"/>
        <v>BA$16</v>
      </c>
      <c r="BB463" s="199" t="str">
        <f t="shared" si="364"/>
        <v>BB$16</v>
      </c>
      <c r="BC463" s="199" t="str">
        <f t="shared" si="364"/>
        <v>BC$16</v>
      </c>
      <c r="BD463" s="199" t="str">
        <f t="shared" si="364"/>
        <v>BD$16</v>
      </c>
      <c r="BE463" s="199" t="str">
        <f t="shared" si="364"/>
        <v>BE$16</v>
      </c>
      <c r="BF463" s="199" t="str">
        <f t="shared" si="364"/>
        <v>BF$16</v>
      </c>
      <c r="BG463" s="199" t="str">
        <f t="shared" si="364"/>
        <v>BG$16</v>
      </c>
      <c r="BH463" s="199" t="str">
        <f t="shared" si="364"/>
        <v>BH$16</v>
      </c>
      <c r="BI463" s="199" t="str">
        <f t="shared" si="364"/>
        <v>BI$16</v>
      </c>
      <c r="BJ463" s="199" t="str">
        <f t="shared" si="364"/>
        <v>BJ$16</v>
      </c>
      <c r="BK463" s="199" t="str">
        <f t="shared" si="364"/>
        <v>BK$16</v>
      </c>
      <c r="BL463" s="199" t="str">
        <f t="shared" si="364"/>
        <v>BL$16</v>
      </c>
      <c r="BM463" s="199" t="str">
        <f t="shared" si="364"/>
        <v>BM$16</v>
      </c>
      <c r="BN463" s="199" t="str">
        <f t="shared" si="364"/>
        <v>BN$16</v>
      </c>
      <c r="BO463" s="199" t="str">
        <f t="shared" si="364"/>
        <v>BO$16</v>
      </c>
      <c r="BP463" s="199" t="str">
        <f t="shared" si="364"/>
        <v>BP$16</v>
      </c>
      <c r="BQ463" s="199" t="str">
        <f t="shared" si="364"/>
        <v>BQ$16</v>
      </c>
      <c r="BR463" s="199" t="str">
        <f t="shared" si="364"/>
        <v>BR$16</v>
      </c>
      <c r="BS463" s="199" t="str">
        <f t="shared" si="364"/>
        <v>BS$16</v>
      </c>
      <c r="BT463" s="199" t="str">
        <f t="shared" si="364"/>
        <v>BT$16</v>
      </c>
      <c r="BU463" s="199" t="str">
        <f t="shared" si="364"/>
        <v>BU$16</v>
      </c>
      <c r="BV463" s="199" t="str">
        <f t="shared" si="364"/>
        <v>BV$16</v>
      </c>
      <c r="BW463" s="199" t="str">
        <f t="shared" si="364"/>
        <v>BW$16</v>
      </c>
      <c r="BX463" s="199" t="str">
        <f t="shared" si="364"/>
        <v>BX$16</v>
      </c>
      <c r="BY463" s="199" t="str">
        <f t="shared" si="364"/>
        <v>BY$16</v>
      </c>
      <c r="BZ463" s="199" t="str">
        <f t="shared" si="364"/>
        <v>BZ$16</v>
      </c>
      <c r="CA463" s="199" t="str">
        <f t="shared" si="364"/>
        <v>CA$16</v>
      </c>
      <c r="CB463" s="199" t="str">
        <f t="shared" si="364"/>
        <v>CB$16</v>
      </c>
      <c r="CC463" s="199" t="str">
        <f t="shared" si="364"/>
        <v>CC$16</v>
      </c>
      <c r="CD463" s="199" t="str">
        <f t="shared" si="364"/>
        <v>CD$16</v>
      </c>
      <c r="CE463" s="199" t="str">
        <f t="shared" ref="CE463:CL463" si="365">CE$20</f>
        <v>CE$16</v>
      </c>
      <c r="CF463" s="199" t="str">
        <f t="shared" si="365"/>
        <v>CF$16</v>
      </c>
      <c r="CG463" s="199" t="str">
        <f t="shared" si="365"/>
        <v>CG$16</v>
      </c>
      <c r="CH463" s="199" t="str">
        <f t="shared" si="365"/>
        <v>CH$16</v>
      </c>
      <c r="CI463" s="199" t="str">
        <f t="shared" si="365"/>
        <v>CI$16</v>
      </c>
      <c r="CJ463" s="199" t="str">
        <f t="shared" si="365"/>
        <v>CJ$16</v>
      </c>
      <c r="CK463" s="199" t="str">
        <f t="shared" si="365"/>
        <v>CK$16</v>
      </c>
      <c r="CL463" s="199" t="str">
        <f t="shared" si="365"/>
        <v>CL$16</v>
      </c>
      <c r="CN463" s="176"/>
      <c r="CO463" s="199" t="str">
        <f t="shared" ref="CO463:DL463" si="366">CO$20</f>
        <v>CO$16</v>
      </c>
      <c r="CP463" s="199" t="str">
        <f t="shared" si="366"/>
        <v>CP$16</v>
      </c>
      <c r="CQ463" s="199" t="str">
        <f t="shared" si="366"/>
        <v>CQ$16</v>
      </c>
      <c r="CR463" s="199" t="str">
        <f t="shared" si="366"/>
        <v>CR$16</v>
      </c>
      <c r="CS463" s="199" t="str">
        <f t="shared" si="366"/>
        <v>CS$16</v>
      </c>
      <c r="CT463" s="199" t="str">
        <f t="shared" si="366"/>
        <v>CT$16</v>
      </c>
      <c r="CU463" s="199" t="str">
        <f t="shared" si="366"/>
        <v>CU$16</v>
      </c>
      <c r="CV463" s="199" t="str">
        <f t="shared" si="366"/>
        <v>CV$16</v>
      </c>
      <c r="CW463" s="199" t="str">
        <f t="shared" si="366"/>
        <v>CW$16</v>
      </c>
      <c r="CX463" s="199" t="str">
        <f t="shared" si="366"/>
        <v>CX$16</v>
      </c>
      <c r="CY463" s="199" t="str">
        <f t="shared" si="366"/>
        <v>CY$16</v>
      </c>
      <c r="CZ463" s="199" t="str">
        <f t="shared" si="366"/>
        <v>CZ$16</v>
      </c>
      <c r="DA463" s="199" t="str">
        <f t="shared" si="366"/>
        <v>DA$16</v>
      </c>
      <c r="DB463" s="199" t="str">
        <f t="shared" si="366"/>
        <v>DB$16</v>
      </c>
      <c r="DC463" s="199" t="str">
        <f t="shared" si="366"/>
        <v>DC$16</v>
      </c>
      <c r="DD463" s="199" t="str">
        <f t="shared" si="366"/>
        <v>DD$16</v>
      </c>
      <c r="DE463" s="199" t="str">
        <f t="shared" si="366"/>
        <v>DE$16</v>
      </c>
      <c r="DF463" s="199" t="str">
        <f t="shared" si="366"/>
        <v>DF$16</v>
      </c>
      <c r="DG463" s="199" t="str">
        <f t="shared" si="366"/>
        <v>DG$16</v>
      </c>
      <c r="DH463" s="199" t="str">
        <f t="shared" si="366"/>
        <v>DH$16</v>
      </c>
      <c r="DI463" s="199" t="str">
        <f t="shared" si="366"/>
        <v>DI$16</v>
      </c>
      <c r="DJ463" s="199" t="str">
        <f t="shared" si="366"/>
        <v>DJ$16</v>
      </c>
      <c r="DK463" s="199" t="str">
        <f t="shared" si="366"/>
        <v>DK$16</v>
      </c>
      <c r="DL463" s="199" t="str">
        <f t="shared" si="366"/>
        <v>DL$16</v>
      </c>
    </row>
    <row r="464" spans="1:116" x14ac:dyDescent="0.4">
      <c r="A464" s="174"/>
      <c r="E464" s="8"/>
      <c r="G464" s="175" t="s">
        <v>462</v>
      </c>
      <c r="H464" s="200"/>
      <c r="I464" s="201"/>
      <c r="J464" s="201"/>
      <c r="K464" s="202"/>
      <c r="L464" s="202"/>
      <c r="M464" s="202"/>
      <c r="N464" s="202"/>
      <c r="O464" s="202"/>
      <c r="P464" s="202"/>
      <c r="R464" s="202"/>
      <c r="S464" s="199" t="str">
        <f t="shared" ref="S464:AX464" si="367">S$21</f>
        <v>S$17</v>
      </c>
      <c r="T464" s="199" t="str">
        <f t="shared" si="367"/>
        <v>T$17</v>
      </c>
      <c r="U464" s="199" t="str">
        <f t="shared" si="367"/>
        <v>U$17</v>
      </c>
      <c r="V464" s="199" t="str">
        <f t="shared" si="367"/>
        <v>V$17</v>
      </c>
      <c r="W464" s="199" t="str">
        <f t="shared" si="367"/>
        <v>W$17</v>
      </c>
      <c r="X464" s="199" t="str">
        <f t="shared" si="367"/>
        <v>X$17</v>
      </c>
      <c r="Y464" s="199" t="str">
        <f t="shared" si="367"/>
        <v>Y$17</v>
      </c>
      <c r="Z464" s="199" t="str">
        <f t="shared" si="367"/>
        <v>Z$17</v>
      </c>
      <c r="AA464" s="199" t="str">
        <f t="shared" si="367"/>
        <v>AA$17</v>
      </c>
      <c r="AB464" s="199" t="str">
        <f t="shared" si="367"/>
        <v>AB$17</v>
      </c>
      <c r="AC464" s="199" t="str">
        <f t="shared" si="367"/>
        <v>AC$17</v>
      </c>
      <c r="AD464" s="199" t="str">
        <f t="shared" si="367"/>
        <v>AD$17</v>
      </c>
      <c r="AE464" s="199" t="str">
        <f t="shared" si="367"/>
        <v>AE$17</v>
      </c>
      <c r="AF464" s="199" t="str">
        <f t="shared" si="367"/>
        <v>AF$17</v>
      </c>
      <c r="AG464" s="199" t="str">
        <f t="shared" si="367"/>
        <v>AG$17</v>
      </c>
      <c r="AH464" s="199" t="str">
        <f t="shared" si="367"/>
        <v>AH$17</v>
      </c>
      <c r="AI464" s="199" t="str">
        <f t="shared" si="367"/>
        <v>AI$17</v>
      </c>
      <c r="AJ464" s="199" t="str">
        <f t="shared" si="367"/>
        <v>AJ$17</v>
      </c>
      <c r="AK464" s="199" t="str">
        <f t="shared" si="367"/>
        <v>AK$17</v>
      </c>
      <c r="AL464" s="199" t="str">
        <f t="shared" si="367"/>
        <v>AL$17</v>
      </c>
      <c r="AM464" s="199" t="str">
        <f t="shared" si="367"/>
        <v>AM$17</v>
      </c>
      <c r="AN464" s="199" t="str">
        <f t="shared" si="367"/>
        <v>AN$17</v>
      </c>
      <c r="AO464" s="199" t="str">
        <f t="shared" si="367"/>
        <v>AO$17</v>
      </c>
      <c r="AP464" s="199" t="str">
        <f t="shared" si="367"/>
        <v>AP$17</v>
      </c>
      <c r="AQ464" s="199" t="str">
        <f t="shared" si="367"/>
        <v>AQ$17</v>
      </c>
      <c r="AR464" s="199" t="str">
        <f t="shared" si="367"/>
        <v>AR$17</v>
      </c>
      <c r="AS464" s="199" t="str">
        <f t="shared" si="367"/>
        <v>AS$17</v>
      </c>
      <c r="AT464" s="199" t="str">
        <f t="shared" si="367"/>
        <v>AT$17</v>
      </c>
      <c r="AU464" s="199" t="str">
        <f t="shared" si="367"/>
        <v>AU$17</v>
      </c>
      <c r="AV464" s="199" t="str">
        <f t="shared" si="367"/>
        <v>AV$17</v>
      </c>
      <c r="AW464" s="199" t="str">
        <f t="shared" si="367"/>
        <v>AW$17</v>
      </c>
      <c r="AX464" s="199" t="str">
        <f t="shared" si="367"/>
        <v>AX$17</v>
      </c>
      <c r="AY464" s="199" t="str">
        <f t="shared" ref="AY464:CD464" si="368">AY$21</f>
        <v>AY$17</v>
      </c>
      <c r="AZ464" s="199" t="str">
        <f t="shared" si="368"/>
        <v>AZ$17</v>
      </c>
      <c r="BA464" s="199" t="str">
        <f t="shared" si="368"/>
        <v>BA$17</v>
      </c>
      <c r="BB464" s="199" t="str">
        <f t="shared" si="368"/>
        <v>BB$17</v>
      </c>
      <c r="BC464" s="199" t="str">
        <f t="shared" si="368"/>
        <v>BC$17</v>
      </c>
      <c r="BD464" s="199" t="str">
        <f t="shared" si="368"/>
        <v>BD$17</v>
      </c>
      <c r="BE464" s="199" t="str">
        <f t="shared" si="368"/>
        <v>BE$17</v>
      </c>
      <c r="BF464" s="199" t="str">
        <f t="shared" si="368"/>
        <v>BF$17</v>
      </c>
      <c r="BG464" s="199" t="str">
        <f t="shared" si="368"/>
        <v>BG$17</v>
      </c>
      <c r="BH464" s="199" t="str">
        <f t="shared" si="368"/>
        <v>BH$17</v>
      </c>
      <c r="BI464" s="199" t="str">
        <f t="shared" si="368"/>
        <v>BI$17</v>
      </c>
      <c r="BJ464" s="199" t="str">
        <f t="shared" si="368"/>
        <v>BJ$17</v>
      </c>
      <c r="BK464" s="199" t="str">
        <f t="shared" si="368"/>
        <v>BK$17</v>
      </c>
      <c r="BL464" s="199" t="str">
        <f t="shared" si="368"/>
        <v>BL$17</v>
      </c>
      <c r="BM464" s="199" t="str">
        <f t="shared" si="368"/>
        <v>BM$17</v>
      </c>
      <c r="BN464" s="199" t="str">
        <f t="shared" si="368"/>
        <v>BN$17</v>
      </c>
      <c r="BO464" s="199" t="str">
        <f t="shared" si="368"/>
        <v>BO$17</v>
      </c>
      <c r="BP464" s="199" t="str">
        <f t="shared" si="368"/>
        <v>BP$17</v>
      </c>
      <c r="BQ464" s="199" t="str">
        <f t="shared" si="368"/>
        <v>BQ$17</v>
      </c>
      <c r="BR464" s="199" t="str">
        <f t="shared" si="368"/>
        <v>BR$17</v>
      </c>
      <c r="BS464" s="199" t="str">
        <f t="shared" si="368"/>
        <v>BS$17</v>
      </c>
      <c r="BT464" s="199" t="str">
        <f t="shared" si="368"/>
        <v>BT$17</v>
      </c>
      <c r="BU464" s="199" t="str">
        <f t="shared" si="368"/>
        <v>BU$17</v>
      </c>
      <c r="BV464" s="199" t="str">
        <f t="shared" si="368"/>
        <v>BV$17</v>
      </c>
      <c r="BW464" s="199" t="str">
        <f t="shared" si="368"/>
        <v>BW$17</v>
      </c>
      <c r="BX464" s="199" t="str">
        <f t="shared" si="368"/>
        <v>BX$17</v>
      </c>
      <c r="BY464" s="199" t="str">
        <f t="shared" si="368"/>
        <v>BY$17</v>
      </c>
      <c r="BZ464" s="199" t="str">
        <f t="shared" si="368"/>
        <v>BZ$17</v>
      </c>
      <c r="CA464" s="199" t="str">
        <f t="shared" si="368"/>
        <v>CA$17</v>
      </c>
      <c r="CB464" s="199" t="str">
        <f t="shared" si="368"/>
        <v>CB$17</v>
      </c>
      <c r="CC464" s="199" t="str">
        <f t="shared" si="368"/>
        <v>CC$17</v>
      </c>
      <c r="CD464" s="199" t="str">
        <f t="shared" si="368"/>
        <v>CD$17</v>
      </c>
      <c r="CE464" s="199" t="str">
        <f t="shared" ref="CE464:CL464" si="369">CE$21</f>
        <v>CE$17</v>
      </c>
      <c r="CF464" s="199" t="str">
        <f t="shared" si="369"/>
        <v>CF$17</v>
      </c>
      <c r="CG464" s="199" t="str">
        <f t="shared" si="369"/>
        <v>CG$17</v>
      </c>
      <c r="CH464" s="199" t="str">
        <f t="shared" si="369"/>
        <v>CH$17</v>
      </c>
      <c r="CI464" s="199" t="str">
        <f t="shared" si="369"/>
        <v>CI$17</v>
      </c>
      <c r="CJ464" s="199" t="str">
        <f t="shared" si="369"/>
        <v>CJ$17</v>
      </c>
      <c r="CK464" s="199" t="str">
        <f t="shared" si="369"/>
        <v>CK$17</v>
      </c>
      <c r="CL464" s="199" t="str">
        <f t="shared" si="369"/>
        <v>CL$17</v>
      </c>
      <c r="CN464" s="201"/>
      <c r="CO464" s="199" t="str">
        <f t="shared" ref="CO464:DL464" si="370">CO$21</f>
        <v>CO$17</v>
      </c>
      <c r="CP464" s="199" t="str">
        <f t="shared" si="370"/>
        <v>CP$17</v>
      </c>
      <c r="CQ464" s="199" t="str">
        <f t="shared" si="370"/>
        <v>CQ$17</v>
      </c>
      <c r="CR464" s="199" t="str">
        <f t="shared" si="370"/>
        <v>CR$17</v>
      </c>
      <c r="CS464" s="199" t="str">
        <f t="shared" si="370"/>
        <v>CS$17</v>
      </c>
      <c r="CT464" s="199" t="str">
        <f t="shared" si="370"/>
        <v>CT$17</v>
      </c>
      <c r="CU464" s="199" t="str">
        <f t="shared" si="370"/>
        <v>CU$17</v>
      </c>
      <c r="CV464" s="199" t="str">
        <f t="shared" si="370"/>
        <v>CV$17</v>
      </c>
      <c r="CW464" s="199" t="str">
        <f t="shared" si="370"/>
        <v>CW$17</v>
      </c>
      <c r="CX464" s="199" t="str">
        <f t="shared" si="370"/>
        <v>CX$17</v>
      </c>
      <c r="CY464" s="199" t="str">
        <f t="shared" si="370"/>
        <v>CY$17</v>
      </c>
      <c r="CZ464" s="199" t="str">
        <f t="shared" si="370"/>
        <v>CZ$17</v>
      </c>
      <c r="DA464" s="199" t="str">
        <f t="shared" si="370"/>
        <v>DA$17</v>
      </c>
      <c r="DB464" s="199" t="str">
        <f t="shared" si="370"/>
        <v>DB$17</v>
      </c>
      <c r="DC464" s="199" t="str">
        <f t="shared" si="370"/>
        <v>DC$17</v>
      </c>
      <c r="DD464" s="199" t="str">
        <f t="shared" si="370"/>
        <v>DD$17</v>
      </c>
      <c r="DE464" s="199" t="str">
        <f t="shared" si="370"/>
        <v>DE$17</v>
      </c>
      <c r="DF464" s="199" t="str">
        <f t="shared" si="370"/>
        <v>DF$17</v>
      </c>
      <c r="DG464" s="199" t="str">
        <f t="shared" si="370"/>
        <v>DG$17</v>
      </c>
      <c r="DH464" s="199" t="str">
        <f t="shared" si="370"/>
        <v>DH$17</v>
      </c>
      <c r="DI464" s="199" t="str">
        <f t="shared" si="370"/>
        <v>DI$17</v>
      </c>
      <c r="DJ464" s="199" t="str">
        <f t="shared" si="370"/>
        <v>DJ$17</v>
      </c>
      <c r="DK464" s="199" t="str">
        <f t="shared" si="370"/>
        <v>DK$17</v>
      </c>
      <c r="DL464" s="199" t="str">
        <f t="shared" si="370"/>
        <v>DL$17</v>
      </c>
    </row>
    <row r="465" spans="1:116" x14ac:dyDescent="0.4">
      <c r="A465" s="174"/>
      <c r="E465" s="8"/>
      <c r="G465" s="175" t="s">
        <v>491</v>
      </c>
      <c r="H465" s="200"/>
      <c r="I465" s="201"/>
      <c r="J465" s="201"/>
      <c r="K465" s="202"/>
      <c r="L465" s="202"/>
      <c r="M465" s="202"/>
      <c r="N465" s="202"/>
      <c r="O465" s="202"/>
      <c r="P465" s="202"/>
      <c r="R465" s="202"/>
      <c r="S465" s="190"/>
      <c r="T465" s="190"/>
      <c r="U465" s="190"/>
      <c r="V465" s="190"/>
      <c r="W465" s="190"/>
      <c r="X465" s="190"/>
      <c r="Y465" s="190"/>
      <c r="Z465" s="190"/>
      <c r="AA465" s="190"/>
      <c r="AB465" s="190"/>
      <c r="AC465" s="190"/>
      <c r="AD465" s="190"/>
      <c r="AE465" s="190"/>
      <c r="AF465" s="190"/>
      <c r="AG465" s="190"/>
      <c r="AH465" s="190"/>
      <c r="AI465" s="190"/>
      <c r="AJ465" s="190"/>
      <c r="AK465" s="190"/>
      <c r="AL465" s="190"/>
      <c r="AM465" s="190"/>
      <c r="AN465" s="190"/>
      <c r="AO465" s="190"/>
      <c r="AP465" s="190"/>
      <c r="AQ465" s="190"/>
      <c r="AR465" s="190"/>
      <c r="AS465" s="190"/>
      <c r="AT465" s="190"/>
      <c r="AU465" s="190"/>
      <c r="AV465" s="190"/>
      <c r="AW465" s="190"/>
      <c r="AX465" s="190"/>
      <c r="AY465" s="190"/>
      <c r="AZ465" s="190"/>
      <c r="BA465" s="190"/>
      <c r="BB465" s="190"/>
      <c r="BC465" s="190"/>
      <c r="BD465" s="190"/>
      <c r="BE465" s="190"/>
      <c r="BF465" s="190"/>
      <c r="BG465" s="190"/>
      <c r="BH465" s="190"/>
      <c r="BI465" s="190"/>
      <c r="BJ465" s="190"/>
      <c r="BK465" s="190"/>
      <c r="BL465" s="190"/>
      <c r="BM465" s="190"/>
      <c r="BN465" s="190"/>
      <c r="BO465" s="190"/>
      <c r="BP465" s="190"/>
      <c r="BQ465" s="190"/>
      <c r="BR465" s="190"/>
      <c r="BS465" s="190"/>
      <c r="BT465" s="190"/>
      <c r="BU465" s="190"/>
      <c r="BV465" s="190"/>
      <c r="BW465" s="190"/>
      <c r="BX465" s="190"/>
      <c r="BY465" s="190"/>
      <c r="BZ465" s="190"/>
      <c r="CA465" s="190"/>
      <c r="CB465" s="190"/>
      <c r="CC465" s="190"/>
      <c r="CD465" s="190"/>
      <c r="CE465" s="190"/>
      <c r="CF465" s="190"/>
      <c r="CG465" s="190"/>
      <c r="CH465" s="190"/>
      <c r="CI465" s="190"/>
      <c r="CJ465" s="190"/>
      <c r="CK465" s="190"/>
      <c r="CL465" s="190"/>
      <c r="CN465" s="201"/>
      <c r="CO465" s="190"/>
      <c r="CP465" s="190"/>
      <c r="CQ465" s="190"/>
      <c r="CR465" s="190"/>
      <c r="CS465" s="190"/>
      <c r="CT465" s="190"/>
      <c r="CU465" s="190"/>
      <c r="CV465" s="190"/>
      <c r="CW465" s="190"/>
      <c r="CX465" s="190"/>
      <c r="CY465" s="190"/>
      <c r="CZ465" s="190"/>
      <c r="DA465" s="190"/>
      <c r="DB465" s="190"/>
      <c r="DC465" s="190"/>
      <c r="DD465" s="190"/>
      <c r="DE465" s="190"/>
      <c r="DF465" s="190"/>
      <c r="DG465" s="190"/>
      <c r="DH465" s="190"/>
      <c r="DI465" s="190"/>
      <c r="DJ465" s="190"/>
      <c r="DK465" s="190"/>
      <c r="DL465" s="190"/>
    </row>
    <row r="466" spans="1:116" x14ac:dyDescent="0.4">
      <c r="A466" s="174"/>
      <c r="E466" s="8"/>
      <c r="G466" s="175" t="s">
        <v>505</v>
      </c>
      <c r="H466" s="200"/>
      <c r="I466" s="201"/>
      <c r="J466" s="201"/>
      <c r="K466" s="202"/>
      <c r="L466" s="202"/>
      <c r="M466" s="202"/>
      <c r="N466" s="202"/>
      <c r="O466" s="202"/>
      <c r="P466" s="202"/>
      <c r="R466" s="202"/>
      <c r="S466" s="190"/>
      <c r="T466" s="190"/>
      <c r="U466" s="190"/>
      <c r="V466" s="190"/>
      <c r="W466" s="190"/>
      <c r="X466" s="190"/>
      <c r="Y466" s="190"/>
      <c r="Z466" s="190"/>
      <c r="AA466" s="190"/>
      <c r="AB466" s="190"/>
      <c r="AC466" s="190"/>
      <c r="AD466" s="190"/>
      <c r="AE466" s="190"/>
      <c r="AF466" s="190"/>
      <c r="AG466" s="190"/>
      <c r="AH466" s="190"/>
      <c r="AI466" s="190"/>
      <c r="AJ466" s="190"/>
      <c r="AK466" s="190"/>
      <c r="AL466" s="190"/>
      <c r="AM466" s="190"/>
      <c r="AN466" s="190"/>
      <c r="AO466" s="190"/>
      <c r="AP466" s="190"/>
      <c r="AQ466" s="190"/>
      <c r="AR466" s="190"/>
      <c r="AS466" s="190"/>
      <c r="AT466" s="190"/>
      <c r="AU466" s="190"/>
      <c r="AV466" s="190"/>
      <c r="AW466" s="190"/>
      <c r="AX466" s="190"/>
      <c r="AY466" s="190"/>
      <c r="AZ466" s="190"/>
      <c r="BA466" s="190"/>
      <c r="BB466" s="190"/>
      <c r="BC466" s="190"/>
      <c r="BD466" s="190"/>
      <c r="BE466" s="190"/>
      <c r="BF466" s="190"/>
      <c r="BG466" s="190"/>
      <c r="BH466" s="190"/>
      <c r="BI466" s="190"/>
      <c r="BJ466" s="190"/>
      <c r="BK466" s="190"/>
      <c r="BL466" s="190"/>
      <c r="BM466" s="190"/>
      <c r="BN466" s="190"/>
      <c r="BO466" s="190"/>
      <c r="BP466" s="190"/>
      <c r="BQ466" s="190"/>
      <c r="BR466" s="190"/>
      <c r="BS466" s="190"/>
      <c r="BT466" s="190"/>
      <c r="BU466" s="190"/>
      <c r="BV466" s="190"/>
      <c r="BW466" s="190"/>
      <c r="BX466" s="190"/>
      <c r="BY466" s="190"/>
      <c r="BZ466" s="190"/>
      <c r="CA466" s="190"/>
      <c r="CB466" s="190"/>
      <c r="CC466" s="190"/>
      <c r="CD466" s="190"/>
      <c r="CE466" s="190"/>
      <c r="CF466" s="190"/>
      <c r="CG466" s="190"/>
      <c r="CH466" s="190"/>
      <c r="CI466" s="190"/>
      <c r="CJ466" s="190"/>
      <c r="CK466" s="190"/>
      <c r="CL466" s="190"/>
      <c r="CN466" s="201"/>
      <c r="CO466" s="190"/>
      <c r="CP466" s="190"/>
      <c r="CQ466" s="190"/>
      <c r="CR466" s="190"/>
      <c r="CS466" s="190"/>
      <c r="CT466" s="190"/>
      <c r="CU466" s="190"/>
      <c r="CV466" s="190"/>
      <c r="CW466" s="190"/>
      <c r="CX466" s="190"/>
      <c r="CY466" s="190"/>
      <c r="CZ466" s="190"/>
      <c r="DA466" s="190"/>
      <c r="DB466" s="190"/>
      <c r="DC466" s="190"/>
      <c r="DD466" s="190"/>
      <c r="DE466" s="190"/>
      <c r="DF466" s="190"/>
      <c r="DG466" s="190"/>
      <c r="DH466" s="190"/>
      <c r="DI466" s="190"/>
      <c r="DJ466" s="190"/>
      <c r="DK466" s="190"/>
      <c r="DL466" s="190"/>
    </row>
    <row r="467" spans="1:116" x14ac:dyDescent="0.4">
      <c r="A467" s="174"/>
      <c r="E467" s="8"/>
      <c r="G467" s="175" t="s">
        <v>463</v>
      </c>
      <c r="H467" s="200"/>
      <c r="I467" s="201"/>
      <c r="J467" s="201"/>
      <c r="K467" s="202"/>
      <c r="L467" s="202"/>
      <c r="M467" s="202"/>
      <c r="N467" s="202"/>
      <c r="O467" s="202"/>
      <c r="P467" s="202"/>
      <c r="R467" s="202"/>
      <c r="S467" s="190" t="str">
        <f t="shared" ref="S467:AX467" si="371">S$22</f>
        <v>S$18</v>
      </c>
      <c r="T467" s="190" t="str">
        <f t="shared" si="371"/>
        <v>T$18</v>
      </c>
      <c r="U467" s="190" t="str">
        <f t="shared" si="371"/>
        <v>U$18</v>
      </c>
      <c r="V467" s="190" t="str">
        <f t="shared" si="371"/>
        <v>V$18</v>
      </c>
      <c r="W467" s="190" t="str">
        <f t="shared" si="371"/>
        <v>W$18</v>
      </c>
      <c r="X467" s="190" t="str">
        <f t="shared" si="371"/>
        <v>X$18</v>
      </c>
      <c r="Y467" s="190" t="str">
        <f t="shared" si="371"/>
        <v>Y$18</v>
      </c>
      <c r="Z467" s="190" t="str">
        <f t="shared" si="371"/>
        <v>Z$18</v>
      </c>
      <c r="AA467" s="190" t="str">
        <f t="shared" si="371"/>
        <v>AA$18</v>
      </c>
      <c r="AB467" s="190" t="str">
        <f t="shared" si="371"/>
        <v>AB$18</v>
      </c>
      <c r="AC467" s="190" t="str">
        <f t="shared" si="371"/>
        <v>AC$18</v>
      </c>
      <c r="AD467" s="190" t="str">
        <f t="shared" si="371"/>
        <v>AD$18</v>
      </c>
      <c r="AE467" s="190" t="str">
        <f t="shared" si="371"/>
        <v>AE$18</v>
      </c>
      <c r="AF467" s="190" t="str">
        <f t="shared" si="371"/>
        <v>AF$18</v>
      </c>
      <c r="AG467" s="190" t="str">
        <f t="shared" si="371"/>
        <v>AG$18</v>
      </c>
      <c r="AH467" s="190" t="str">
        <f t="shared" si="371"/>
        <v>AH$18</v>
      </c>
      <c r="AI467" s="190" t="str">
        <f t="shared" si="371"/>
        <v>AI$18</v>
      </c>
      <c r="AJ467" s="190" t="str">
        <f t="shared" si="371"/>
        <v>AJ$18</v>
      </c>
      <c r="AK467" s="190" t="str">
        <f t="shared" si="371"/>
        <v>AK$18</v>
      </c>
      <c r="AL467" s="190" t="str">
        <f t="shared" si="371"/>
        <v>AL$18</v>
      </c>
      <c r="AM467" s="190" t="str">
        <f t="shared" si="371"/>
        <v>AM$18</v>
      </c>
      <c r="AN467" s="190" t="str">
        <f t="shared" si="371"/>
        <v>AN$18</v>
      </c>
      <c r="AO467" s="190" t="str">
        <f t="shared" si="371"/>
        <v>AO$18</v>
      </c>
      <c r="AP467" s="190" t="str">
        <f t="shared" si="371"/>
        <v>AP$18</v>
      </c>
      <c r="AQ467" s="190" t="str">
        <f t="shared" si="371"/>
        <v>AQ$18</v>
      </c>
      <c r="AR467" s="190" t="str">
        <f t="shared" si="371"/>
        <v>AR$18</v>
      </c>
      <c r="AS467" s="190" t="str">
        <f t="shared" si="371"/>
        <v>AS$18</v>
      </c>
      <c r="AT467" s="190" t="str">
        <f t="shared" si="371"/>
        <v>AT$18</v>
      </c>
      <c r="AU467" s="190" t="str">
        <f t="shared" si="371"/>
        <v>AU$18</v>
      </c>
      <c r="AV467" s="190" t="str">
        <f t="shared" si="371"/>
        <v>AV$18</v>
      </c>
      <c r="AW467" s="190" t="str">
        <f t="shared" si="371"/>
        <v>AW$18</v>
      </c>
      <c r="AX467" s="190" t="str">
        <f t="shared" si="371"/>
        <v>AX$18</v>
      </c>
      <c r="AY467" s="190" t="str">
        <f t="shared" ref="AY467:CD467" si="372">AY$22</f>
        <v>AY$18</v>
      </c>
      <c r="AZ467" s="190" t="str">
        <f t="shared" si="372"/>
        <v>AZ$18</v>
      </c>
      <c r="BA467" s="190" t="str">
        <f t="shared" si="372"/>
        <v>BA$18</v>
      </c>
      <c r="BB467" s="190" t="str">
        <f t="shared" si="372"/>
        <v>BB$18</v>
      </c>
      <c r="BC467" s="190" t="str">
        <f t="shared" si="372"/>
        <v>BC$18</v>
      </c>
      <c r="BD467" s="190" t="str">
        <f t="shared" si="372"/>
        <v>BD$18</v>
      </c>
      <c r="BE467" s="190" t="str">
        <f t="shared" si="372"/>
        <v>BE$18</v>
      </c>
      <c r="BF467" s="190" t="str">
        <f t="shared" si="372"/>
        <v>BF$18</v>
      </c>
      <c r="BG467" s="190" t="str">
        <f t="shared" si="372"/>
        <v>BG$18</v>
      </c>
      <c r="BH467" s="190" t="str">
        <f t="shared" si="372"/>
        <v>BH$18</v>
      </c>
      <c r="BI467" s="190" t="str">
        <f t="shared" si="372"/>
        <v>BI$18</v>
      </c>
      <c r="BJ467" s="190" t="str">
        <f t="shared" si="372"/>
        <v>BJ$18</v>
      </c>
      <c r="BK467" s="190" t="str">
        <f t="shared" si="372"/>
        <v>BK$18</v>
      </c>
      <c r="BL467" s="190" t="str">
        <f t="shared" si="372"/>
        <v>BL$18</v>
      </c>
      <c r="BM467" s="190" t="str">
        <f t="shared" si="372"/>
        <v>BM$18</v>
      </c>
      <c r="BN467" s="190" t="str">
        <f t="shared" si="372"/>
        <v>BN$18</v>
      </c>
      <c r="BO467" s="190" t="str">
        <f t="shared" si="372"/>
        <v>BO$18</v>
      </c>
      <c r="BP467" s="190" t="str">
        <f t="shared" si="372"/>
        <v>BP$18</v>
      </c>
      <c r="BQ467" s="190" t="str">
        <f t="shared" si="372"/>
        <v>BQ$18</v>
      </c>
      <c r="BR467" s="190" t="str">
        <f t="shared" si="372"/>
        <v>BR$18</v>
      </c>
      <c r="BS467" s="190" t="str">
        <f t="shared" si="372"/>
        <v>BS$18</v>
      </c>
      <c r="BT467" s="190" t="str">
        <f t="shared" si="372"/>
        <v>BT$18</v>
      </c>
      <c r="BU467" s="190" t="str">
        <f t="shared" si="372"/>
        <v>BU$18</v>
      </c>
      <c r="BV467" s="190" t="str">
        <f t="shared" si="372"/>
        <v>BV$18</v>
      </c>
      <c r="BW467" s="190" t="str">
        <f t="shared" si="372"/>
        <v>BW$18</v>
      </c>
      <c r="BX467" s="190" t="str">
        <f t="shared" si="372"/>
        <v>BX$18</v>
      </c>
      <c r="BY467" s="190" t="str">
        <f t="shared" si="372"/>
        <v>BY$18</v>
      </c>
      <c r="BZ467" s="190" t="str">
        <f t="shared" si="372"/>
        <v>BZ$18</v>
      </c>
      <c r="CA467" s="190" t="str">
        <f t="shared" si="372"/>
        <v>CA$18</v>
      </c>
      <c r="CB467" s="190" t="str">
        <f t="shared" si="372"/>
        <v>CB$18</v>
      </c>
      <c r="CC467" s="190" t="str">
        <f t="shared" si="372"/>
        <v>CC$18</v>
      </c>
      <c r="CD467" s="190" t="str">
        <f t="shared" si="372"/>
        <v>CD$18</v>
      </c>
      <c r="CE467" s="190" t="str">
        <f t="shared" ref="CE467:CL467" si="373">CE$22</f>
        <v>CE$18</v>
      </c>
      <c r="CF467" s="190" t="str">
        <f t="shared" si="373"/>
        <v>CF$18</v>
      </c>
      <c r="CG467" s="190" t="str">
        <f t="shared" si="373"/>
        <v>CG$18</v>
      </c>
      <c r="CH467" s="190" t="str">
        <f t="shared" si="373"/>
        <v>CH$18</v>
      </c>
      <c r="CI467" s="190" t="str">
        <f t="shared" si="373"/>
        <v>CI$18</v>
      </c>
      <c r="CJ467" s="190" t="str">
        <f t="shared" si="373"/>
        <v>CJ$18</v>
      </c>
      <c r="CK467" s="190" t="str">
        <f t="shared" si="373"/>
        <v>CK$18</v>
      </c>
      <c r="CL467" s="190" t="str">
        <f t="shared" si="373"/>
        <v>CL$18</v>
      </c>
      <c r="CN467" s="201"/>
      <c r="CO467" s="190" t="str">
        <f t="shared" ref="CO467:DL467" si="374">CO$22</f>
        <v>CO$18</v>
      </c>
      <c r="CP467" s="190" t="str">
        <f t="shared" si="374"/>
        <v>CP$18</v>
      </c>
      <c r="CQ467" s="190" t="str">
        <f t="shared" si="374"/>
        <v>CQ$18</v>
      </c>
      <c r="CR467" s="190" t="str">
        <f t="shared" si="374"/>
        <v>CR$18</v>
      </c>
      <c r="CS467" s="190" t="str">
        <f t="shared" si="374"/>
        <v>CS$18</v>
      </c>
      <c r="CT467" s="190" t="str">
        <f t="shared" si="374"/>
        <v>CT$18</v>
      </c>
      <c r="CU467" s="190" t="str">
        <f t="shared" si="374"/>
        <v>CU$18</v>
      </c>
      <c r="CV467" s="190" t="str">
        <f t="shared" si="374"/>
        <v>CV$18</v>
      </c>
      <c r="CW467" s="190" t="str">
        <f t="shared" si="374"/>
        <v>CW$18</v>
      </c>
      <c r="CX467" s="190" t="str">
        <f t="shared" si="374"/>
        <v>CX$18</v>
      </c>
      <c r="CY467" s="190" t="str">
        <f t="shared" si="374"/>
        <v>CY$18</v>
      </c>
      <c r="CZ467" s="190" t="str">
        <f t="shared" si="374"/>
        <v>CZ$18</v>
      </c>
      <c r="DA467" s="190" t="str">
        <f t="shared" si="374"/>
        <v>DA$18</v>
      </c>
      <c r="DB467" s="190" t="str">
        <f t="shared" si="374"/>
        <v>DB$18</v>
      </c>
      <c r="DC467" s="190" t="str">
        <f t="shared" si="374"/>
        <v>DC$18</v>
      </c>
      <c r="DD467" s="190" t="str">
        <f t="shared" si="374"/>
        <v>DD$18</v>
      </c>
      <c r="DE467" s="190" t="str">
        <f t="shared" si="374"/>
        <v>DE$18</v>
      </c>
      <c r="DF467" s="190" t="str">
        <f t="shared" si="374"/>
        <v>DF$18</v>
      </c>
      <c r="DG467" s="190" t="str">
        <f t="shared" si="374"/>
        <v>DG$18</v>
      </c>
      <c r="DH467" s="190" t="str">
        <f t="shared" si="374"/>
        <v>DH$18</v>
      </c>
      <c r="DI467" s="190" t="str">
        <f t="shared" si="374"/>
        <v>DI$18</v>
      </c>
      <c r="DJ467" s="190" t="str">
        <f t="shared" si="374"/>
        <v>DJ$18</v>
      </c>
      <c r="DK467" s="190" t="str">
        <f t="shared" si="374"/>
        <v>DK$18</v>
      </c>
      <c r="DL467" s="190" t="str">
        <f t="shared" si="374"/>
        <v>DL$18</v>
      </c>
    </row>
    <row r="468" spans="1:116" x14ac:dyDescent="0.4">
      <c r="A468" s="174"/>
      <c r="E468" s="8"/>
      <c r="G468" s="175" t="s">
        <v>464</v>
      </c>
      <c r="H468" s="200"/>
      <c r="I468" s="201"/>
      <c r="J468" s="201"/>
      <c r="K468" s="202"/>
      <c r="L468" s="202"/>
      <c r="M468" s="202"/>
      <c r="N468" s="202"/>
      <c r="O468" s="202"/>
      <c r="P468" s="202"/>
      <c r="R468" s="202"/>
      <c r="S468" s="190" t="str">
        <f t="shared" ref="S468:AX468" si="375">S$23</f>
        <v>S$19</v>
      </c>
      <c r="T468" s="190" t="str">
        <f t="shared" si="375"/>
        <v>T$19</v>
      </c>
      <c r="U468" s="190" t="str">
        <f t="shared" si="375"/>
        <v>U$19</v>
      </c>
      <c r="V468" s="190" t="str">
        <f t="shared" si="375"/>
        <v>V$19</v>
      </c>
      <c r="W468" s="190" t="str">
        <f t="shared" si="375"/>
        <v>W$19</v>
      </c>
      <c r="X468" s="190" t="str">
        <f t="shared" si="375"/>
        <v>X$19</v>
      </c>
      <c r="Y468" s="190" t="str">
        <f t="shared" si="375"/>
        <v>Y$19</v>
      </c>
      <c r="Z468" s="190" t="str">
        <f t="shared" si="375"/>
        <v>Z$19</v>
      </c>
      <c r="AA468" s="190" t="str">
        <f t="shared" si="375"/>
        <v>AA$19</v>
      </c>
      <c r="AB468" s="190" t="str">
        <f t="shared" si="375"/>
        <v>AB$19</v>
      </c>
      <c r="AC468" s="190" t="str">
        <f t="shared" si="375"/>
        <v>AC$19</v>
      </c>
      <c r="AD468" s="190" t="str">
        <f t="shared" si="375"/>
        <v>AD$19</v>
      </c>
      <c r="AE468" s="190" t="str">
        <f t="shared" si="375"/>
        <v>AE$19</v>
      </c>
      <c r="AF468" s="190" t="str">
        <f t="shared" si="375"/>
        <v>AF$19</v>
      </c>
      <c r="AG468" s="190" t="str">
        <f t="shared" si="375"/>
        <v>AG$19</v>
      </c>
      <c r="AH468" s="190" t="str">
        <f t="shared" si="375"/>
        <v>AH$19</v>
      </c>
      <c r="AI468" s="190" t="str">
        <f t="shared" si="375"/>
        <v>AI$19</v>
      </c>
      <c r="AJ468" s="190" t="str">
        <f t="shared" si="375"/>
        <v>AJ$19</v>
      </c>
      <c r="AK468" s="190" t="str">
        <f t="shared" si="375"/>
        <v>AK$19</v>
      </c>
      <c r="AL468" s="190" t="str">
        <f t="shared" si="375"/>
        <v>AL$19</v>
      </c>
      <c r="AM468" s="190" t="str">
        <f t="shared" si="375"/>
        <v>AM$19</v>
      </c>
      <c r="AN468" s="190" t="str">
        <f t="shared" si="375"/>
        <v>AN$19</v>
      </c>
      <c r="AO468" s="190" t="str">
        <f t="shared" si="375"/>
        <v>AO$19</v>
      </c>
      <c r="AP468" s="190" t="str">
        <f t="shared" si="375"/>
        <v>AP$19</v>
      </c>
      <c r="AQ468" s="190" t="str">
        <f t="shared" si="375"/>
        <v>AQ$19</v>
      </c>
      <c r="AR468" s="190" t="str">
        <f t="shared" si="375"/>
        <v>AR$19</v>
      </c>
      <c r="AS468" s="190" t="str">
        <f t="shared" si="375"/>
        <v>AS$19</v>
      </c>
      <c r="AT468" s="190" t="str">
        <f t="shared" si="375"/>
        <v>AT$19</v>
      </c>
      <c r="AU468" s="190" t="str">
        <f t="shared" si="375"/>
        <v>AU$19</v>
      </c>
      <c r="AV468" s="190" t="str">
        <f t="shared" si="375"/>
        <v>AV$19</v>
      </c>
      <c r="AW468" s="190" t="str">
        <f t="shared" si="375"/>
        <v>AW$19</v>
      </c>
      <c r="AX468" s="190" t="str">
        <f t="shared" si="375"/>
        <v>AX$19</v>
      </c>
      <c r="AY468" s="190" t="str">
        <f t="shared" ref="AY468:CD468" si="376">AY$23</f>
        <v>AY$19</v>
      </c>
      <c r="AZ468" s="190" t="str">
        <f t="shared" si="376"/>
        <v>AZ$19</v>
      </c>
      <c r="BA468" s="190" t="str">
        <f t="shared" si="376"/>
        <v>BA$19</v>
      </c>
      <c r="BB468" s="190" t="str">
        <f t="shared" si="376"/>
        <v>BB$19</v>
      </c>
      <c r="BC468" s="190" t="str">
        <f t="shared" si="376"/>
        <v>BC$19</v>
      </c>
      <c r="BD468" s="190" t="str">
        <f t="shared" si="376"/>
        <v>BD$19</v>
      </c>
      <c r="BE468" s="190" t="str">
        <f t="shared" si="376"/>
        <v>BE$19</v>
      </c>
      <c r="BF468" s="190" t="str">
        <f t="shared" si="376"/>
        <v>BF$19</v>
      </c>
      <c r="BG468" s="190" t="str">
        <f t="shared" si="376"/>
        <v>BG$19</v>
      </c>
      <c r="BH468" s="190" t="str">
        <f t="shared" si="376"/>
        <v>BH$19</v>
      </c>
      <c r="BI468" s="190" t="str">
        <f t="shared" si="376"/>
        <v>BI$19</v>
      </c>
      <c r="BJ468" s="190" t="str">
        <f t="shared" si="376"/>
        <v>BJ$19</v>
      </c>
      <c r="BK468" s="190" t="str">
        <f t="shared" si="376"/>
        <v>BK$19</v>
      </c>
      <c r="BL468" s="190" t="str">
        <f t="shared" si="376"/>
        <v>BL$19</v>
      </c>
      <c r="BM468" s="190" t="str">
        <f t="shared" si="376"/>
        <v>BM$19</v>
      </c>
      <c r="BN468" s="190" t="str">
        <f t="shared" si="376"/>
        <v>BN$19</v>
      </c>
      <c r="BO468" s="190" t="str">
        <f t="shared" si="376"/>
        <v>BO$19</v>
      </c>
      <c r="BP468" s="190" t="str">
        <f t="shared" si="376"/>
        <v>BP$19</v>
      </c>
      <c r="BQ468" s="190" t="str">
        <f t="shared" si="376"/>
        <v>BQ$19</v>
      </c>
      <c r="BR468" s="190" t="str">
        <f t="shared" si="376"/>
        <v>BR$19</v>
      </c>
      <c r="BS468" s="190" t="str">
        <f t="shared" si="376"/>
        <v>BS$19</v>
      </c>
      <c r="BT468" s="190" t="str">
        <f t="shared" si="376"/>
        <v>BT$19</v>
      </c>
      <c r="BU468" s="190" t="str">
        <f t="shared" si="376"/>
        <v>BU$19</v>
      </c>
      <c r="BV468" s="190" t="str">
        <f t="shared" si="376"/>
        <v>BV$19</v>
      </c>
      <c r="BW468" s="190" t="str">
        <f t="shared" si="376"/>
        <v>BW$19</v>
      </c>
      <c r="BX468" s="190" t="str">
        <f t="shared" si="376"/>
        <v>BX$19</v>
      </c>
      <c r="BY468" s="190" t="str">
        <f t="shared" si="376"/>
        <v>BY$19</v>
      </c>
      <c r="BZ468" s="190" t="str">
        <f t="shared" si="376"/>
        <v>BZ$19</v>
      </c>
      <c r="CA468" s="190" t="str">
        <f t="shared" si="376"/>
        <v>CA$19</v>
      </c>
      <c r="CB468" s="190" t="str">
        <f t="shared" si="376"/>
        <v>CB$19</v>
      </c>
      <c r="CC468" s="190" t="str">
        <f t="shared" si="376"/>
        <v>CC$19</v>
      </c>
      <c r="CD468" s="190" t="str">
        <f t="shared" si="376"/>
        <v>CD$19</v>
      </c>
      <c r="CE468" s="190" t="str">
        <f t="shared" ref="CE468:CL468" si="377">CE$23</f>
        <v>CE$19</v>
      </c>
      <c r="CF468" s="190" t="str">
        <f t="shared" si="377"/>
        <v>CF$19</v>
      </c>
      <c r="CG468" s="190" t="str">
        <f t="shared" si="377"/>
        <v>CG$19</v>
      </c>
      <c r="CH468" s="190" t="str">
        <f t="shared" si="377"/>
        <v>CH$19</v>
      </c>
      <c r="CI468" s="190" t="str">
        <f t="shared" si="377"/>
        <v>CI$19</v>
      </c>
      <c r="CJ468" s="190" t="str">
        <f t="shared" si="377"/>
        <v>CJ$19</v>
      </c>
      <c r="CK468" s="190" t="str">
        <f t="shared" si="377"/>
        <v>CK$19</v>
      </c>
      <c r="CL468" s="190" t="str">
        <f t="shared" si="377"/>
        <v>CL$19</v>
      </c>
      <c r="CN468" s="201"/>
      <c r="CO468" s="190" t="str">
        <f t="shared" ref="CO468:DL468" si="378">CO$23</f>
        <v>CO$19</v>
      </c>
      <c r="CP468" s="190" t="str">
        <f t="shared" si="378"/>
        <v>CP$19</v>
      </c>
      <c r="CQ468" s="190" t="str">
        <f t="shared" si="378"/>
        <v>CQ$19</v>
      </c>
      <c r="CR468" s="190" t="str">
        <f t="shared" si="378"/>
        <v>CR$19</v>
      </c>
      <c r="CS468" s="190" t="str">
        <f t="shared" si="378"/>
        <v>CS$19</v>
      </c>
      <c r="CT468" s="190" t="str">
        <f t="shared" si="378"/>
        <v>CT$19</v>
      </c>
      <c r="CU468" s="190" t="str">
        <f t="shared" si="378"/>
        <v>CU$19</v>
      </c>
      <c r="CV468" s="190" t="str">
        <f t="shared" si="378"/>
        <v>CV$19</v>
      </c>
      <c r="CW468" s="190" t="str">
        <f t="shared" si="378"/>
        <v>CW$19</v>
      </c>
      <c r="CX468" s="190" t="str">
        <f t="shared" si="378"/>
        <v>CX$19</v>
      </c>
      <c r="CY468" s="190" t="str">
        <f t="shared" si="378"/>
        <v>CY$19</v>
      </c>
      <c r="CZ468" s="190" t="str">
        <f t="shared" si="378"/>
        <v>CZ$19</v>
      </c>
      <c r="DA468" s="190" t="str">
        <f t="shared" si="378"/>
        <v>DA$19</v>
      </c>
      <c r="DB468" s="190" t="str">
        <f t="shared" si="378"/>
        <v>DB$19</v>
      </c>
      <c r="DC468" s="190" t="str">
        <f t="shared" si="378"/>
        <v>DC$19</v>
      </c>
      <c r="DD468" s="190" t="str">
        <f t="shared" si="378"/>
        <v>DD$19</v>
      </c>
      <c r="DE468" s="190" t="str">
        <f t="shared" si="378"/>
        <v>DE$19</v>
      </c>
      <c r="DF468" s="190" t="str">
        <f t="shared" si="378"/>
        <v>DF$19</v>
      </c>
      <c r="DG468" s="190" t="str">
        <f t="shared" si="378"/>
        <v>DG$19</v>
      </c>
      <c r="DH468" s="190" t="str">
        <f t="shared" si="378"/>
        <v>DH$19</v>
      </c>
      <c r="DI468" s="190" t="str">
        <f t="shared" si="378"/>
        <v>DI$19</v>
      </c>
      <c r="DJ468" s="190" t="str">
        <f t="shared" si="378"/>
        <v>DJ$19</v>
      </c>
      <c r="DK468" s="190" t="str">
        <f t="shared" si="378"/>
        <v>DK$19</v>
      </c>
      <c r="DL468" s="190" t="str">
        <f t="shared" si="378"/>
        <v>DL$19</v>
      </c>
    </row>
    <row r="469" spans="1:116" s="467" customFormat="1" x14ac:dyDescent="0.4">
      <c r="E469" s="468"/>
      <c r="G469" s="468"/>
      <c r="H469" s="469"/>
      <c r="I469" s="470"/>
      <c r="J469" s="470"/>
      <c r="K469" s="471"/>
      <c r="L469" s="471"/>
      <c r="M469" s="471"/>
      <c r="N469" s="471"/>
      <c r="O469" s="471"/>
      <c r="P469" s="471"/>
      <c r="R469" s="471"/>
      <c r="S469" s="472"/>
      <c r="T469" s="472"/>
      <c r="U469" s="472"/>
      <c r="V469" s="472"/>
      <c r="W469" s="472"/>
      <c r="X469" s="472"/>
      <c r="Y469" s="472"/>
      <c r="Z469" s="472"/>
      <c r="AA469" s="472"/>
      <c r="AB469" s="472"/>
      <c r="AC469" s="472"/>
      <c r="AD469" s="472"/>
      <c r="AE469" s="472"/>
      <c r="AF469" s="472"/>
      <c r="AG469" s="472"/>
      <c r="AH469" s="472"/>
      <c r="AI469" s="472"/>
      <c r="AJ469" s="472"/>
      <c r="AK469" s="472"/>
      <c r="AL469" s="472"/>
      <c r="AM469" s="472"/>
      <c r="AN469" s="472"/>
      <c r="AO469" s="472"/>
      <c r="AP469" s="472"/>
      <c r="AQ469" s="472"/>
      <c r="AR469" s="472"/>
      <c r="AS469" s="472"/>
      <c r="AT469" s="472"/>
      <c r="AU469" s="472"/>
      <c r="AV469" s="472"/>
      <c r="AW469" s="472"/>
      <c r="AX469" s="472"/>
      <c r="AY469" s="472"/>
      <c r="AZ469" s="472"/>
      <c r="BA469" s="472"/>
      <c r="BB469" s="472"/>
      <c r="BC469" s="472"/>
      <c r="BD469" s="472"/>
      <c r="BE469" s="472"/>
      <c r="BF469" s="472"/>
      <c r="BG469" s="472"/>
      <c r="BH469" s="472"/>
      <c r="BI469" s="472"/>
      <c r="BJ469" s="472"/>
      <c r="BK469" s="472"/>
      <c r="BL469" s="472"/>
      <c r="BM469" s="472"/>
      <c r="BN469" s="472"/>
      <c r="BO469" s="472"/>
      <c r="BP469" s="472"/>
      <c r="BQ469" s="472"/>
      <c r="BR469" s="472"/>
      <c r="BS469" s="472"/>
      <c r="BT469" s="472"/>
      <c r="BU469" s="472"/>
      <c r="BV469" s="472"/>
      <c r="BW469" s="472"/>
      <c r="BX469" s="472"/>
      <c r="BY469" s="472"/>
      <c r="BZ469" s="472"/>
      <c r="CA469" s="472"/>
      <c r="CB469" s="472"/>
      <c r="CC469" s="472"/>
      <c r="CD469" s="472"/>
      <c r="CE469" s="472"/>
      <c r="CF469" s="472"/>
      <c r="CG469" s="472"/>
      <c r="CH469" s="472"/>
      <c r="CI469" s="472"/>
      <c r="CJ469" s="472"/>
      <c r="CK469" s="472"/>
      <c r="CL469" s="472"/>
      <c r="CN469" s="470"/>
      <c r="CO469" s="472"/>
      <c r="CP469" s="472"/>
      <c r="CQ469" s="472"/>
      <c r="CR469" s="472"/>
      <c r="CS469" s="472"/>
      <c r="CT469" s="472"/>
      <c r="CU469" s="472"/>
      <c r="CV469" s="472"/>
      <c r="CW469" s="472"/>
      <c r="CX469" s="472"/>
      <c r="CY469" s="472"/>
      <c r="CZ469" s="472"/>
      <c r="DA469" s="472"/>
      <c r="DB469" s="472"/>
      <c r="DC469" s="472"/>
      <c r="DD469" s="472"/>
      <c r="DE469" s="472"/>
      <c r="DF469" s="472"/>
      <c r="DG469" s="472"/>
      <c r="DH469" s="472"/>
      <c r="DI469" s="472"/>
      <c r="DJ469" s="472"/>
      <c r="DK469" s="472"/>
      <c r="DL469" s="472"/>
    </row>
    <row r="470" spans="1:116" x14ac:dyDescent="0.4">
      <c r="A470" s="174"/>
      <c r="E470" s="8"/>
      <c r="G470" s="175" t="s">
        <v>490</v>
      </c>
      <c r="H470" s="174"/>
      <c r="I470" s="176"/>
      <c r="J470" s="176"/>
      <c r="K470" s="197"/>
      <c r="L470" s="197"/>
      <c r="M470" s="197"/>
      <c r="N470" s="197"/>
      <c r="O470" s="197"/>
      <c r="P470" s="197"/>
      <c r="R470" s="198"/>
      <c r="S470" s="174"/>
      <c r="T470" s="174"/>
      <c r="U470" s="174"/>
      <c r="V470" s="174"/>
      <c r="W470" s="174"/>
      <c r="X470" s="174"/>
      <c r="Y470" s="174"/>
      <c r="Z470" s="174"/>
      <c r="AA470" s="174"/>
      <c r="AB470" s="174"/>
      <c r="AC470" s="174"/>
      <c r="AD470" s="174"/>
      <c r="AE470" s="174"/>
      <c r="AF470" s="174"/>
      <c r="AG470" s="174"/>
      <c r="AH470" s="174"/>
      <c r="AI470" s="174"/>
      <c r="AJ470" s="174"/>
      <c r="AK470" s="174"/>
      <c r="AL470" s="174"/>
      <c r="AM470" s="174"/>
      <c r="AN470" s="174"/>
      <c r="AO470" s="174"/>
      <c r="AP470" s="174"/>
      <c r="AQ470" s="174"/>
      <c r="AR470" s="174"/>
      <c r="AS470" s="174"/>
      <c r="AT470" s="174"/>
      <c r="AU470" s="174"/>
      <c r="AV470" s="174"/>
      <c r="AW470" s="174"/>
      <c r="AX470" s="174"/>
      <c r="AY470" s="174"/>
      <c r="AZ470" s="174"/>
      <c r="BA470" s="174"/>
      <c r="BB470" s="174"/>
      <c r="BC470" s="174"/>
      <c r="BD470" s="174"/>
      <c r="BE470" s="174"/>
      <c r="BF470" s="174"/>
      <c r="BG470" s="174"/>
      <c r="BH470" s="174"/>
      <c r="BI470" s="174"/>
      <c r="BJ470" s="174"/>
      <c r="BK470" s="174"/>
      <c r="BL470" s="174"/>
      <c r="BM470" s="174"/>
      <c r="BN470" s="174"/>
      <c r="BO470" s="174"/>
      <c r="BP470" s="174"/>
      <c r="BQ470" s="174"/>
      <c r="BR470" s="174"/>
      <c r="BS470" s="174"/>
      <c r="BT470" s="174"/>
      <c r="BU470" s="174"/>
      <c r="BV470" s="174"/>
      <c r="BW470" s="174"/>
      <c r="BX470" s="174"/>
      <c r="BY470" s="174"/>
      <c r="BZ470" s="174"/>
      <c r="CA470" s="174"/>
      <c r="CB470" s="174"/>
      <c r="CC470" s="174"/>
      <c r="CD470" s="174"/>
      <c r="CE470" s="174"/>
      <c r="CF470" s="174"/>
      <c r="CG470" s="174"/>
      <c r="CH470" s="174"/>
      <c r="CI470" s="174"/>
      <c r="CJ470" s="174"/>
      <c r="CK470" s="174"/>
      <c r="CL470" s="174"/>
      <c r="CN470" s="176"/>
      <c r="CO470" s="174"/>
      <c r="CP470" s="174"/>
      <c r="CQ470" s="174"/>
      <c r="CR470" s="174"/>
      <c r="CS470" s="174"/>
      <c r="CT470" s="174"/>
      <c r="CU470" s="174"/>
      <c r="CV470" s="174"/>
      <c r="CW470" s="174"/>
      <c r="CX470" s="174"/>
      <c r="CY470" s="174"/>
      <c r="CZ470" s="174"/>
      <c r="DA470" s="174"/>
      <c r="DB470" s="174"/>
      <c r="DC470" s="174"/>
      <c r="DD470" s="174"/>
      <c r="DE470" s="174"/>
      <c r="DF470" s="174"/>
      <c r="DG470" s="174"/>
      <c r="DH470" s="174"/>
      <c r="DI470" s="174"/>
      <c r="DJ470" s="174"/>
      <c r="DK470" s="174"/>
      <c r="DL470" s="174"/>
    </row>
    <row r="471" spans="1:116" x14ac:dyDescent="0.4">
      <c r="A471" s="174"/>
      <c r="E471" s="8"/>
      <c r="G471" s="175" t="s">
        <v>492</v>
      </c>
      <c r="H471" s="174"/>
      <c r="I471" s="176"/>
      <c r="J471" s="176"/>
      <c r="K471" s="197"/>
      <c r="L471" s="197"/>
      <c r="M471" s="197"/>
      <c r="N471" s="197"/>
      <c r="O471" s="197"/>
      <c r="P471" s="197"/>
      <c r="R471" s="198"/>
      <c r="S471" s="174"/>
      <c r="T471" s="174"/>
      <c r="U471" s="174"/>
      <c r="V471" s="174"/>
      <c r="W471" s="174"/>
      <c r="X471" s="174"/>
      <c r="Y471" s="174"/>
      <c r="Z471" s="174"/>
      <c r="AA471" s="174"/>
      <c r="AB471" s="174"/>
      <c r="AC471" s="174"/>
      <c r="AD471" s="174"/>
      <c r="AE471" s="174"/>
      <c r="AF471" s="174"/>
      <c r="AG471" s="174"/>
      <c r="AH471" s="174"/>
      <c r="AI471" s="174"/>
      <c r="AJ471" s="174"/>
      <c r="AK471" s="174"/>
      <c r="AL471" s="174"/>
      <c r="AM471" s="174"/>
      <c r="AN471" s="174"/>
      <c r="AO471" s="174"/>
      <c r="AP471" s="174"/>
      <c r="AQ471" s="174"/>
      <c r="AR471" s="174"/>
      <c r="AS471" s="174"/>
      <c r="AT471" s="174"/>
      <c r="AU471" s="174"/>
      <c r="AV471" s="174"/>
      <c r="AW471" s="174"/>
      <c r="AX471" s="174"/>
      <c r="AY471" s="174"/>
      <c r="AZ471" s="174"/>
      <c r="BA471" s="174"/>
      <c r="BB471" s="174"/>
      <c r="BC471" s="174"/>
      <c r="BD471" s="174"/>
      <c r="BE471" s="174"/>
      <c r="BF471" s="174"/>
      <c r="BG471" s="174"/>
      <c r="BH471" s="174"/>
      <c r="BI471" s="174"/>
      <c r="BJ471" s="174"/>
      <c r="BK471" s="174"/>
      <c r="BL471" s="174"/>
      <c r="BM471" s="174"/>
      <c r="BN471" s="174"/>
      <c r="BO471" s="174"/>
      <c r="BP471" s="174"/>
      <c r="BQ471" s="174"/>
      <c r="BR471" s="174"/>
      <c r="BS471" s="174"/>
      <c r="BT471" s="174"/>
      <c r="BU471" s="174"/>
      <c r="BV471" s="174"/>
      <c r="BW471" s="174"/>
      <c r="BX471" s="174"/>
      <c r="BY471" s="174"/>
      <c r="BZ471" s="174"/>
      <c r="CA471" s="174"/>
      <c r="CB471" s="174"/>
      <c r="CC471" s="174"/>
      <c r="CD471" s="174"/>
      <c r="CE471" s="174"/>
      <c r="CF471" s="174"/>
      <c r="CG471" s="174"/>
      <c r="CH471" s="174"/>
      <c r="CI471" s="174"/>
      <c r="CJ471" s="174"/>
      <c r="CK471" s="174"/>
      <c r="CL471" s="174"/>
      <c r="CN471" s="176"/>
      <c r="CO471" s="174"/>
      <c r="CP471" s="174"/>
      <c r="CQ471" s="174"/>
      <c r="CR471" s="174"/>
      <c r="CS471" s="174"/>
      <c r="CT471" s="174"/>
      <c r="CU471" s="174"/>
      <c r="CV471" s="174"/>
      <c r="CW471" s="174"/>
      <c r="CX471" s="174"/>
      <c r="CY471" s="174"/>
      <c r="CZ471" s="174"/>
      <c r="DA471" s="174"/>
      <c r="DB471" s="174"/>
      <c r="DC471" s="174"/>
      <c r="DD471" s="174"/>
      <c r="DE471" s="174"/>
      <c r="DF471" s="174"/>
      <c r="DG471" s="174"/>
      <c r="DH471" s="174"/>
      <c r="DI471" s="174"/>
      <c r="DJ471" s="174"/>
      <c r="DK471" s="174"/>
      <c r="DL471" s="174"/>
    </row>
    <row r="472" spans="1:116" x14ac:dyDescent="0.4">
      <c r="A472" s="174"/>
      <c r="E472" s="8"/>
      <c r="G472" s="175" t="s">
        <v>461</v>
      </c>
      <c r="H472" s="174"/>
      <c r="I472" s="176"/>
      <c r="J472" s="176"/>
      <c r="K472" s="197"/>
      <c r="L472" s="197"/>
      <c r="M472" s="197"/>
      <c r="N472" s="197"/>
      <c r="O472" s="197"/>
      <c r="P472" s="197"/>
      <c r="R472" s="198"/>
      <c r="S472" s="199" t="str">
        <f t="shared" ref="S472:CD472" si="379">S$20</f>
        <v>S$16</v>
      </c>
      <c r="T472" s="199" t="str">
        <f t="shared" si="379"/>
        <v>T$16</v>
      </c>
      <c r="U472" s="199" t="str">
        <f t="shared" si="379"/>
        <v>U$16</v>
      </c>
      <c r="V472" s="199" t="str">
        <f t="shared" si="379"/>
        <v>V$16</v>
      </c>
      <c r="W472" s="199" t="str">
        <f t="shared" si="379"/>
        <v>W$16</v>
      </c>
      <c r="X472" s="199" t="str">
        <f t="shared" si="379"/>
        <v>X$16</v>
      </c>
      <c r="Y472" s="199" t="str">
        <f t="shared" si="379"/>
        <v>Y$16</v>
      </c>
      <c r="Z472" s="199" t="str">
        <f t="shared" si="379"/>
        <v>Z$16</v>
      </c>
      <c r="AA472" s="199" t="str">
        <f t="shared" si="379"/>
        <v>AA$16</v>
      </c>
      <c r="AB472" s="199" t="str">
        <f t="shared" si="379"/>
        <v>AB$16</v>
      </c>
      <c r="AC472" s="199" t="str">
        <f t="shared" si="379"/>
        <v>AC$16</v>
      </c>
      <c r="AD472" s="199" t="str">
        <f t="shared" si="379"/>
        <v>AD$16</v>
      </c>
      <c r="AE472" s="199" t="str">
        <f t="shared" si="379"/>
        <v>AE$16</v>
      </c>
      <c r="AF472" s="199" t="str">
        <f t="shared" si="379"/>
        <v>AF$16</v>
      </c>
      <c r="AG472" s="199" t="str">
        <f t="shared" si="379"/>
        <v>AG$16</v>
      </c>
      <c r="AH472" s="199" t="str">
        <f t="shared" si="379"/>
        <v>AH$16</v>
      </c>
      <c r="AI472" s="199" t="str">
        <f t="shared" si="379"/>
        <v>AI$16</v>
      </c>
      <c r="AJ472" s="199" t="str">
        <f t="shared" si="379"/>
        <v>AJ$16</v>
      </c>
      <c r="AK472" s="199" t="str">
        <f t="shared" si="379"/>
        <v>AK$16</v>
      </c>
      <c r="AL472" s="199" t="str">
        <f t="shared" si="379"/>
        <v>AL$16</v>
      </c>
      <c r="AM472" s="199" t="str">
        <f t="shared" si="379"/>
        <v>AM$16</v>
      </c>
      <c r="AN472" s="199" t="str">
        <f t="shared" si="379"/>
        <v>AN$16</v>
      </c>
      <c r="AO472" s="199" t="str">
        <f t="shared" si="379"/>
        <v>AO$16</v>
      </c>
      <c r="AP472" s="199" t="str">
        <f t="shared" si="379"/>
        <v>AP$16</v>
      </c>
      <c r="AQ472" s="199" t="str">
        <f t="shared" si="379"/>
        <v>AQ$16</v>
      </c>
      <c r="AR472" s="199" t="str">
        <f t="shared" si="379"/>
        <v>AR$16</v>
      </c>
      <c r="AS472" s="199" t="str">
        <f t="shared" si="379"/>
        <v>AS$16</v>
      </c>
      <c r="AT472" s="199" t="str">
        <f t="shared" si="379"/>
        <v>AT$16</v>
      </c>
      <c r="AU472" s="199" t="str">
        <f t="shared" si="379"/>
        <v>AU$16</v>
      </c>
      <c r="AV472" s="199" t="str">
        <f t="shared" si="379"/>
        <v>AV$16</v>
      </c>
      <c r="AW472" s="199" t="str">
        <f t="shared" si="379"/>
        <v>AW$16</v>
      </c>
      <c r="AX472" s="199" t="str">
        <f t="shared" si="379"/>
        <v>AX$16</v>
      </c>
      <c r="AY472" s="199" t="str">
        <f t="shared" si="379"/>
        <v>AY$16</v>
      </c>
      <c r="AZ472" s="199" t="str">
        <f t="shared" si="379"/>
        <v>AZ$16</v>
      </c>
      <c r="BA472" s="199" t="str">
        <f t="shared" si="379"/>
        <v>BA$16</v>
      </c>
      <c r="BB472" s="199" t="str">
        <f t="shared" si="379"/>
        <v>BB$16</v>
      </c>
      <c r="BC472" s="199" t="str">
        <f t="shared" si="379"/>
        <v>BC$16</v>
      </c>
      <c r="BD472" s="199" t="str">
        <f t="shared" si="379"/>
        <v>BD$16</v>
      </c>
      <c r="BE472" s="199" t="str">
        <f t="shared" si="379"/>
        <v>BE$16</v>
      </c>
      <c r="BF472" s="199" t="str">
        <f t="shared" si="379"/>
        <v>BF$16</v>
      </c>
      <c r="BG472" s="199" t="str">
        <f t="shared" si="379"/>
        <v>BG$16</v>
      </c>
      <c r="BH472" s="199" t="str">
        <f t="shared" si="379"/>
        <v>BH$16</v>
      </c>
      <c r="BI472" s="199" t="str">
        <f t="shared" si="379"/>
        <v>BI$16</v>
      </c>
      <c r="BJ472" s="199" t="str">
        <f t="shared" si="379"/>
        <v>BJ$16</v>
      </c>
      <c r="BK472" s="199" t="str">
        <f t="shared" si="379"/>
        <v>BK$16</v>
      </c>
      <c r="BL472" s="199" t="str">
        <f t="shared" si="379"/>
        <v>BL$16</v>
      </c>
      <c r="BM472" s="199" t="str">
        <f t="shared" si="379"/>
        <v>BM$16</v>
      </c>
      <c r="BN472" s="199" t="str">
        <f t="shared" si="379"/>
        <v>BN$16</v>
      </c>
      <c r="BO472" s="199" t="str">
        <f t="shared" si="379"/>
        <v>BO$16</v>
      </c>
      <c r="BP472" s="199" t="str">
        <f t="shared" si="379"/>
        <v>BP$16</v>
      </c>
      <c r="BQ472" s="199" t="str">
        <f t="shared" si="379"/>
        <v>BQ$16</v>
      </c>
      <c r="BR472" s="199" t="str">
        <f t="shared" si="379"/>
        <v>BR$16</v>
      </c>
      <c r="BS472" s="199" t="str">
        <f t="shared" si="379"/>
        <v>BS$16</v>
      </c>
      <c r="BT472" s="199" t="str">
        <f t="shared" si="379"/>
        <v>BT$16</v>
      </c>
      <c r="BU472" s="199" t="str">
        <f t="shared" si="379"/>
        <v>BU$16</v>
      </c>
      <c r="BV472" s="199" t="str">
        <f t="shared" si="379"/>
        <v>BV$16</v>
      </c>
      <c r="BW472" s="199" t="str">
        <f t="shared" si="379"/>
        <v>BW$16</v>
      </c>
      <c r="BX472" s="199" t="str">
        <f t="shared" si="379"/>
        <v>BX$16</v>
      </c>
      <c r="BY472" s="199" t="str">
        <f t="shared" si="379"/>
        <v>BY$16</v>
      </c>
      <c r="BZ472" s="199" t="str">
        <f t="shared" si="379"/>
        <v>BZ$16</v>
      </c>
      <c r="CA472" s="199" t="str">
        <f t="shared" si="379"/>
        <v>CA$16</v>
      </c>
      <c r="CB472" s="199" t="str">
        <f t="shared" si="379"/>
        <v>CB$16</v>
      </c>
      <c r="CC472" s="199" t="str">
        <f t="shared" si="379"/>
        <v>CC$16</v>
      </c>
      <c r="CD472" s="199" t="str">
        <f t="shared" si="379"/>
        <v>CD$16</v>
      </c>
      <c r="CE472" s="199" t="str">
        <f t="shared" ref="CE472:CL472" si="380">CE$20</f>
        <v>CE$16</v>
      </c>
      <c r="CF472" s="199" t="str">
        <f t="shared" si="380"/>
        <v>CF$16</v>
      </c>
      <c r="CG472" s="199" t="str">
        <f t="shared" si="380"/>
        <v>CG$16</v>
      </c>
      <c r="CH472" s="199" t="str">
        <f t="shared" si="380"/>
        <v>CH$16</v>
      </c>
      <c r="CI472" s="199" t="str">
        <f t="shared" si="380"/>
        <v>CI$16</v>
      </c>
      <c r="CJ472" s="199" t="str">
        <f t="shared" si="380"/>
        <v>CJ$16</v>
      </c>
      <c r="CK472" s="199" t="str">
        <f t="shared" si="380"/>
        <v>CK$16</v>
      </c>
      <c r="CL472" s="199" t="str">
        <f t="shared" si="380"/>
        <v>CL$16</v>
      </c>
      <c r="CN472" s="176"/>
      <c r="CO472" s="199" t="str">
        <f t="shared" ref="CO472:DL472" si="381">CO$20</f>
        <v>CO$16</v>
      </c>
      <c r="CP472" s="199" t="str">
        <f t="shared" si="381"/>
        <v>CP$16</v>
      </c>
      <c r="CQ472" s="199" t="str">
        <f t="shared" si="381"/>
        <v>CQ$16</v>
      </c>
      <c r="CR472" s="199" t="str">
        <f t="shared" si="381"/>
        <v>CR$16</v>
      </c>
      <c r="CS472" s="199" t="str">
        <f t="shared" si="381"/>
        <v>CS$16</v>
      </c>
      <c r="CT472" s="199" t="str">
        <f t="shared" si="381"/>
        <v>CT$16</v>
      </c>
      <c r="CU472" s="199" t="str">
        <f t="shared" si="381"/>
        <v>CU$16</v>
      </c>
      <c r="CV472" s="199" t="str">
        <f t="shared" si="381"/>
        <v>CV$16</v>
      </c>
      <c r="CW472" s="199" t="str">
        <f t="shared" si="381"/>
        <v>CW$16</v>
      </c>
      <c r="CX472" s="199" t="str">
        <f t="shared" si="381"/>
        <v>CX$16</v>
      </c>
      <c r="CY472" s="199" t="str">
        <f t="shared" si="381"/>
        <v>CY$16</v>
      </c>
      <c r="CZ472" s="199" t="str">
        <f t="shared" si="381"/>
        <v>CZ$16</v>
      </c>
      <c r="DA472" s="199" t="str">
        <f t="shared" si="381"/>
        <v>DA$16</v>
      </c>
      <c r="DB472" s="199" t="str">
        <f t="shared" si="381"/>
        <v>DB$16</v>
      </c>
      <c r="DC472" s="199" t="str">
        <f t="shared" si="381"/>
        <v>DC$16</v>
      </c>
      <c r="DD472" s="199" t="str">
        <f t="shared" si="381"/>
        <v>DD$16</v>
      </c>
      <c r="DE472" s="199" t="str">
        <f t="shared" si="381"/>
        <v>DE$16</v>
      </c>
      <c r="DF472" s="199" t="str">
        <f t="shared" si="381"/>
        <v>DF$16</v>
      </c>
      <c r="DG472" s="199" t="str">
        <f t="shared" si="381"/>
        <v>DG$16</v>
      </c>
      <c r="DH472" s="199" t="str">
        <f t="shared" si="381"/>
        <v>DH$16</v>
      </c>
      <c r="DI472" s="199" t="str">
        <f t="shared" si="381"/>
        <v>DI$16</v>
      </c>
      <c r="DJ472" s="199" t="str">
        <f t="shared" si="381"/>
        <v>DJ$16</v>
      </c>
      <c r="DK472" s="199" t="str">
        <f t="shared" si="381"/>
        <v>DK$16</v>
      </c>
      <c r="DL472" s="199" t="str">
        <f t="shared" si="381"/>
        <v>DL$16</v>
      </c>
    </row>
    <row r="473" spans="1:116" x14ac:dyDescent="0.4">
      <c r="A473" s="174"/>
      <c r="E473" s="8"/>
      <c r="G473" s="175" t="s">
        <v>462</v>
      </c>
      <c r="H473" s="200"/>
      <c r="I473" s="201"/>
      <c r="J473" s="201"/>
      <c r="K473" s="202"/>
      <c r="L473" s="202"/>
      <c r="M473" s="202"/>
      <c r="N473" s="202"/>
      <c r="O473" s="202"/>
      <c r="P473" s="202"/>
      <c r="R473" s="202"/>
      <c r="S473" s="199" t="str">
        <f t="shared" ref="S473:CD473" si="382">S$21</f>
        <v>S$17</v>
      </c>
      <c r="T473" s="199" t="str">
        <f t="shared" si="382"/>
        <v>T$17</v>
      </c>
      <c r="U473" s="199" t="str">
        <f t="shared" si="382"/>
        <v>U$17</v>
      </c>
      <c r="V473" s="199" t="str">
        <f t="shared" si="382"/>
        <v>V$17</v>
      </c>
      <c r="W473" s="199" t="str">
        <f t="shared" si="382"/>
        <v>W$17</v>
      </c>
      <c r="X473" s="199" t="str">
        <f t="shared" si="382"/>
        <v>X$17</v>
      </c>
      <c r="Y473" s="199" t="str">
        <f t="shared" si="382"/>
        <v>Y$17</v>
      </c>
      <c r="Z473" s="199" t="str">
        <f t="shared" si="382"/>
        <v>Z$17</v>
      </c>
      <c r="AA473" s="199" t="str">
        <f t="shared" si="382"/>
        <v>AA$17</v>
      </c>
      <c r="AB473" s="199" t="str">
        <f t="shared" si="382"/>
        <v>AB$17</v>
      </c>
      <c r="AC473" s="199" t="str">
        <f t="shared" si="382"/>
        <v>AC$17</v>
      </c>
      <c r="AD473" s="199" t="str">
        <f t="shared" si="382"/>
        <v>AD$17</v>
      </c>
      <c r="AE473" s="199" t="str">
        <f t="shared" si="382"/>
        <v>AE$17</v>
      </c>
      <c r="AF473" s="199" t="str">
        <f t="shared" si="382"/>
        <v>AF$17</v>
      </c>
      <c r="AG473" s="199" t="str">
        <f t="shared" si="382"/>
        <v>AG$17</v>
      </c>
      <c r="AH473" s="199" t="str">
        <f t="shared" si="382"/>
        <v>AH$17</v>
      </c>
      <c r="AI473" s="199" t="str">
        <f t="shared" si="382"/>
        <v>AI$17</v>
      </c>
      <c r="AJ473" s="199" t="str">
        <f t="shared" si="382"/>
        <v>AJ$17</v>
      </c>
      <c r="AK473" s="199" t="str">
        <f t="shared" si="382"/>
        <v>AK$17</v>
      </c>
      <c r="AL473" s="199" t="str">
        <f t="shared" si="382"/>
        <v>AL$17</v>
      </c>
      <c r="AM473" s="199" t="str">
        <f t="shared" si="382"/>
        <v>AM$17</v>
      </c>
      <c r="AN473" s="199" t="str">
        <f t="shared" si="382"/>
        <v>AN$17</v>
      </c>
      <c r="AO473" s="199" t="str">
        <f t="shared" si="382"/>
        <v>AO$17</v>
      </c>
      <c r="AP473" s="199" t="str">
        <f t="shared" si="382"/>
        <v>AP$17</v>
      </c>
      <c r="AQ473" s="199" t="str">
        <f t="shared" si="382"/>
        <v>AQ$17</v>
      </c>
      <c r="AR473" s="199" t="str">
        <f t="shared" si="382"/>
        <v>AR$17</v>
      </c>
      <c r="AS473" s="199" t="str">
        <f t="shared" si="382"/>
        <v>AS$17</v>
      </c>
      <c r="AT473" s="199" t="str">
        <f t="shared" si="382"/>
        <v>AT$17</v>
      </c>
      <c r="AU473" s="199" t="str">
        <f t="shared" si="382"/>
        <v>AU$17</v>
      </c>
      <c r="AV473" s="199" t="str">
        <f t="shared" si="382"/>
        <v>AV$17</v>
      </c>
      <c r="AW473" s="199" t="str">
        <f t="shared" si="382"/>
        <v>AW$17</v>
      </c>
      <c r="AX473" s="199" t="str">
        <f t="shared" si="382"/>
        <v>AX$17</v>
      </c>
      <c r="AY473" s="199" t="str">
        <f t="shared" si="382"/>
        <v>AY$17</v>
      </c>
      <c r="AZ473" s="199" t="str">
        <f t="shared" si="382"/>
        <v>AZ$17</v>
      </c>
      <c r="BA473" s="199" t="str">
        <f t="shared" si="382"/>
        <v>BA$17</v>
      </c>
      <c r="BB473" s="199" t="str">
        <f t="shared" si="382"/>
        <v>BB$17</v>
      </c>
      <c r="BC473" s="199" t="str">
        <f t="shared" si="382"/>
        <v>BC$17</v>
      </c>
      <c r="BD473" s="199" t="str">
        <f t="shared" si="382"/>
        <v>BD$17</v>
      </c>
      <c r="BE473" s="199" t="str">
        <f t="shared" si="382"/>
        <v>BE$17</v>
      </c>
      <c r="BF473" s="199" t="str">
        <f t="shared" si="382"/>
        <v>BF$17</v>
      </c>
      <c r="BG473" s="199" t="str">
        <f t="shared" si="382"/>
        <v>BG$17</v>
      </c>
      <c r="BH473" s="199" t="str">
        <f t="shared" si="382"/>
        <v>BH$17</v>
      </c>
      <c r="BI473" s="199" t="str">
        <f t="shared" si="382"/>
        <v>BI$17</v>
      </c>
      <c r="BJ473" s="199" t="str">
        <f t="shared" si="382"/>
        <v>BJ$17</v>
      </c>
      <c r="BK473" s="199" t="str">
        <f t="shared" si="382"/>
        <v>BK$17</v>
      </c>
      <c r="BL473" s="199" t="str">
        <f t="shared" si="382"/>
        <v>BL$17</v>
      </c>
      <c r="BM473" s="199" t="str">
        <f t="shared" si="382"/>
        <v>BM$17</v>
      </c>
      <c r="BN473" s="199" t="str">
        <f t="shared" si="382"/>
        <v>BN$17</v>
      </c>
      <c r="BO473" s="199" t="str">
        <f t="shared" si="382"/>
        <v>BO$17</v>
      </c>
      <c r="BP473" s="199" t="str">
        <f t="shared" si="382"/>
        <v>BP$17</v>
      </c>
      <c r="BQ473" s="199" t="str">
        <f t="shared" si="382"/>
        <v>BQ$17</v>
      </c>
      <c r="BR473" s="199" t="str">
        <f t="shared" si="382"/>
        <v>BR$17</v>
      </c>
      <c r="BS473" s="199" t="str">
        <f t="shared" si="382"/>
        <v>BS$17</v>
      </c>
      <c r="BT473" s="199" t="str">
        <f t="shared" si="382"/>
        <v>BT$17</v>
      </c>
      <c r="BU473" s="199" t="str">
        <f t="shared" si="382"/>
        <v>BU$17</v>
      </c>
      <c r="BV473" s="199" t="str">
        <f t="shared" si="382"/>
        <v>BV$17</v>
      </c>
      <c r="BW473" s="199" t="str">
        <f t="shared" si="382"/>
        <v>BW$17</v>
      </c>
      <c r="BX473" s="199" t="str">
        <f t="shared" si="382"/>
        <v>BX$17</v>
      </c>
      <c r="BY473" s="199" t="str">
        <f t="shared" si="382"/>
        <v>BY$17</v>
      </c>
      <c r="BZ473" s="199" t="str">
        <f t="shared" si="382"/>
        <v>BZ$17</v>
      </c>
      <c r="CA473" s="199" t="str">
        <f t="shared" si="382"/>
        <v>CA$17</v>
      </c>
      <c r="CB473" s="199" t="str">
        <f t="shared" si="382"/>
        <v>CB$17</v>
      </c>
      <c r="CC473" s="199" t="str">
        <f t="shared" si="382"/>
        <v>CC$17</v>
      </c>
      <c r="CD473" s="199" t="str">
        <f t="shared" si="382"/>
        <v>CD$17</v>
      </c>
      <c r="CE473" s="199" t="str">
        <f t="shared" ref="CE473:CL473" si="383">CE$21</f>
        <v>CE$17</v>
      </c>
      <c r="CF473" s="199" t="str">
        <f t="shared" si="383"/>
        <v>CF$17</v>
      </c>
      <c r="CG473" s="199" t="str">
        <f t="shared" si="383"/>
        <v>CG$17</v>
      </c>
      <c r="CH473" s="199" t="str">
        <f t="shared" si="383"/>
        <v>CH$17</v>
      </c>
      <c r="CI473" s="199" t="str">
        <f t="shared" si="383"/>
        <v>CI$17</v>
      </c>
      <c r="CJ473" s="199" t="str">
        <f t="shared" si="383"/>
        <v>CJ$17</v>
      </c>
      <c r="CK473" s="199" t="str">
        <f t="shared" si="383"/>
        <v>CK$17</v>
      </c>
      <c r="CL473" s="199" t="str">
        <f t="shared" si="383"/>
        <v>CL$17</v>
      </c>
      <c r="CN473" s="201"/>
      <c r="CO473" s="199" t="str">
        <f t="shared" ref="CO473:DL473" si="384">CO$21</f>
        <v>CO$17</v>
      </c>
      <c r="CP473" s="199" t="str">
        <f t="shared" si="384"/>
        <v>CP$17</v>
      </c>
      <c r="CQ473" s="199" t="str">
        <f t="shared" si="384"/>
        <v>CQ$17</v>
      </c>
      <c r="CR473" s="199" t="str">
        <f t="shared" si="384"/>
        <v>CR$17</v>
      </c>
      <c r="CS473" s="199" t="str">
        <f t="shared" si="384"/>
        <v>CS$17</v>
      </c>
      <c r="CT473" s="199" t="str">
        <f t="shared" si="384"/>
        <v>CT$17</v>
      </c>
      <c r="CU473" s="199" t="str">
        <f t="shared" si="384"/>
        <v>CU$17</v>
      </c>
      <c r="CV473" s="199" t="str">
        <f t="shared" si="384"/>
        <v>CV$17</v>
      </c>
      <c r="CW473" s="199" t="str">
        <f t="shared" si="384"/>
        <v>CW$17</v>
      </c>
      <c r="CX473" s="199" t="str">
        <f t="shared" si="384"/>
        <v>CX$17</v>
      </c>
      <c r="CY473" s="199" t="str">
        <f t="shared" si="384"/>
        <v>CY$17</v>
      </c>
      <c r="CZ473" s="199" t="str">
        <f t="shared" si="384"/>
        <v>CZ$17</v>
      </c>
      <c r="DA473" s="199" t="str">
        <f t="shared" si="384"/>
        <v>DA$17</v>
      </c>
      <c r="DB473" s="199" t="str">
        <f t="shared" si="384"/>
        <v>DB$17</v>
      </c>
      <c r="DC473" s="199" t="str">
        <f t="shared" si="384"/>
        <v>DC$17</v>
      </c>
      <c r="DD473" s="199" t="str">
        <f t="shared" si="384"/>
        <v>DD$17</v>
      </c>
      <c r="DE473" s="199" t="str">
        <f t="shared" si="384"/>
        <v>DE$17</v>
      </c>
      <c r="DF473" s="199" t="str">
        <f t="shared" si="384"/>
        <v>DF$17</v>
      </c>
      <c r="DG473" s="199" t="str">
        <f t="shared" si="384"/>
        <v>DG$17</v>
      </c>
      <c r="DH473" s="199" t="str">
        <f t="shared" si="384"/>
        <v>DH$17</v>
      </c>
      <c r="DI473" s="199" t="str">
        <f t="shared" si="384"/>
        <v>DI$17</v>
      </c>
      <c r="DJ473" s="199" t="str">
        <f t="shared" si="384"/>
        <v>DJ$17</v>
      </c>
      <c r="DK473" s="199" t="str">
        <f t="shared" si="384"/>
        <v>DK$17</v>
      </c>
      <c r="DL473" s="199" t="str">
        <f t="shared" si="384"/>
        <v>DL$17</v>
      </c>
    </row>
    <row r="474" spans="1:116" x14ac:dyDescent="0.4">
      <c r="A474" s="174"/>
      <c r="E474" s="8"/>
      <c r="G474" s="175" t="s">
        <v>491</v>
      </c>
      <c r="H474" s="200"/>
      <c r="I474" s="201"/>
      <c r="J474" s="201"/>
      <c r="K474" s="202"/>
      <c r="L474" s="202"/>
      <c r="M474" s="202"/>
      <c r="N474" s="202"/>
      <c r="O474" s="202"/>
      <c r="P474" s="202"/>
      <c r="R474" s="202"/>
      <c r="S474" s="190"/>
      <c r="T474" s="190"/>
      <c r="U474" s="190"/>
      <c r="V474" s="190"/>
      <c r="W474" s="190"/>
      <c r="X474" s="190"/>
      <c r="Y474" s="190"/>
      <c r="Z474" s="190"/>
      <c r="AA474" s="190"/>
      <c r="AB474" s="190"/>
      <c r="AC474" s="190"/>
      <c r="AD474" s="190"/>
      <c r="AE474" s="190"/>
      <c r="AF474" s="190"/>
      <c r="AG474" s="190"/>
      <c r="AH474" s="190"/>
      <c r="AI474" s="190"/>
      <c r="AJ474" s="190"/>
      <c r="AK474" s="190"/>
      <c r="AL474" s="190"/>
      <c r="AM474" s="190"/>
      <c r="AN474" s="190"/>
      <c r="AO474" s="190"/>
      <c r="AP474" s="190"/>
      <c r="AQ474" s="190"/>
      <c r="AR474" s="190"/>
      <c r="AS474" s="190"/>
      <c r="AT474" s="190"/>
      <c r="AU474" s="190"/>
      <c r="AV474" s="190"/>
      <c r="AW474" s="190"/>
      <c r="AX474" s="190"/>
      <c r="AY474" s="190"/>
      <c r="AZ474" s="190"/>
      <c r="BA474" s="190"/>
      <c r="BB474" s="190"/>
      <c r="BC474" s="190"/>
      <c r="BD474" s="190"/>
      <c r="BE474" s="190"/>
      <c r="BF474" s="190"/>
      <c r="BG474" s="190"/>
      <c r="BH474" s="190"/>
      <c r="BI474" s="190"/>
      <c r="BJ474" s="190"/>
      <c r="BK474" s="190"/>
      <c r="BL474" s="190"/>
      <c r="BM474" s="190"/>
      <c r="BN474" s="190"/>
      <c r="BO474" s="190"/>
      <c r="BP474" s="190"/>
      <c r="BQ474" s="190"/>
      <c r="BR474" s="190"/>
      <c r="BS474" s="190"/>
      <c r="BT474" s="190"/>
      <c r="BU474" s="190"/>
      <c r="BV474" s="190"/>
      <c r="BW474" s="190"/>
      <c r="BX474" s="190"/>
      <c r="BY474" s="190"/>
      <c r="BZ474" s="190"/>
      <c r="CA474" s="190"/>
      <c r="CB474" s="190"/>
      <c r="CC474" s="190"/>
      <c r="CD474" s="190"/>
      <c r="CE474" s="190"/>
      <c r="CF474" s="190"/>
      <c r="CG474" s="190"/>
      <c r="CH474" s="190"/>
      <c r="CI474" s="190"/>
      <c r="CJ474" s="190"/>
      <c r="CK474" s="190"/>
      <c r="CL474" s="190"/>
      <c r="CN474" s="201"/>
      <c r="CO474" s="190"/>
      <c r="CP474" s="190"/>
      <c r="CQ474" s="190"/>
      <c r="CR474" s="190"/>
      <c r="CS474" s="190"/>
      <c r="CT474" s="190"/>
      <c r="CU474" s="190"/>
      <c r="CV474" s="190"/>
      <c r="CW474" s="190"/>
      <c r="CX474" s="190"/>
      <c r="CY474" s="190"/>
      <c r="CZ474" s="190"/>
      <c r="DA474" s="190"/>
      <c r="DB474" s="190"/>
      <c r="DC474" s="190"/>
      <c r="DD474" s="190"/>
      <c r="DE474" s="190"/>
      <c r="DF474" s="190"/>
      <c r="DG474" s="190"/>
      <c r="DH474" s="190"/>
      <c r="DI474" s="190"/>
      <c r="DJ474" s="190"/>
      <c r="DK474" s="190"/>
      <c r="DL474" s="190"/>
    </row>
    <row r="475" spans="1:116" x14ac:dyDescent="0.4">
      <c r="A475" s="174"/>
      <c r="E475" s="8"/>
      <c r="G475" s="175" t="s">
        <v>505</v>
      </c>
      <c r="H475" s="200"/>
      <c r="I475" s="201"/>
      <c r="J475" s="201"/>
      <c r="K475" s="202"/>
      <c r="L475" s="202"/>
      <c r="M475" s="202"/>
      <c r="N475" s="202"/>
      <c r="O475" s="202"/>
      <c r="P475" s="202"/>
      <c r="R475" s="202"/>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AO475" s="190"/>
      <c r="AP475" s="190"/>
      <c r="AQ475" s="190"/>
      <c r="AR475" s="190"/>
      <c r="AS475" s="190"/>
      <c r="AT475" s="190"/>
      <c r="AU475" s="190"/>
      <c r="AV475" s="190"/>
      <c r="AW475" s="190"/>
      <c r="AX475" s="190"/>
      <c r="AY475" s="190"/>
      <c r="AZ475" s="190"/>
      <c r="BA475" s="190"/>
      <c r="BB475" s="190"/>
      <c r="BC475" s="190"/>
      <c r="BD475" s="190"/>
      <c r="BE475" s="190"/>
      <c r="BF475" s="190"/>
      <c r="BG475" s="190"/>
      <c r="BH475" s="190"/>
      <c r="BI475" s="190"/>
      <c r="BJ475" s="190"/>
      <c r="BK475" s="190"/>
      <c r="BL475" s="190"/>
      <c r="BM475" s="190"/>
      <c r="BN475" s="190"/>
      <c r="BO475" s="190"/>
      <c r="BP475" s="190"/>
      <c r="BQ475" s="190"/>
      <c r="BR475" s="190"/>
      <c r="BS475" s="190"/>
      <c r="BT475" s="190"/>
      <c r="BU475" s="190"/>
      <c r="BV475" s="190"/>
      <c r="BW475" s="190"/>
      <c r="BX475" s="190"/>
      <c r="BY475" s="190"/>
      <c r="BZ475" s="190"/>
      <c r="CA475" s="190"/>
      <c r="CB475" s="190"/>
      <c r="CC475" s="190"/>
      <c r="CD475" s="190"/>
      <c r="CE475" s="190"/>
      <c r="CF475" s="190"/>
      <c r="CG475" s="190"/>
      <c r="CH475" s="190"/>
      <c r="CI475" s="190"/>
      <c r="CJ475" s="190"/>
      <c r="CK475" s="190"/>
      <c r="CL475" s="190"/>
      <c r="CN475" s="201"/>
      <c r="CO475" s="190"/>
      <c r="CP475" s="190"/>
      <c r="CQ475" s="190"/>
      <c r="CR475" s="190"/>
      <c r="CS475" s="190"/>
      <c r="CT475" s="190"/>
      <c r="CU475" s="190"/>
      <c r="CV475" s="190"/>
      <c r="CW475" s="190"/>
      <c r="CX475" s="190"/>
      <c r="CY475" s="190"/>
      <c r="CZ475" s="190"/>
      <c r="DA475" s="190"/>
      <c r="DB475" s="190"/>
      <c r="DC475" s="190"/>
      <c r="DD475" s="190"/>
      <c r="DE475" s="190"/>
      <c r="DF475" s="190"/>
      <c r="DG475" s="190"/>
      <c r="DH475" s="190"/>
      <c r="DI475" s="190"/>
      <c r="DJ475" s="190"/>
      <c r="DK475" s="190"/>
      <c r="DL475" s="190"/>
    </row>
    <row r="476" spans="1:116" x14ac:dyDescent="0.4">
      <c r="A476" s="174"/>
      <c r="E476" s="8"/>
      <c r="G476" s="175" t="s">
        <v>463</v>
      </c>
      <c r="H476" s="200"/>
      <c r="I476" s="201"/>
      <c r="J476" s="201"/>
      <c r="K476" s="202"/>
      <c r="L476" s="202"/>
      <c r="M476" s="202"/>
      <c r="N476" s="202"/>
      <c r="O476" s="202"/>
      <c r="P476" s="202"/>
      <c r="R476" s="202"/>
      <c r="S476" s="190" t="str">
        <f t="shared" ref="S476:CD476" si="385">S$22</f>
        <v>S$18</v>
      </c>
      <c r="T476" s="190" t="str">
        <f t="shared" si="385"/>
        <v>T$18</v>
      </c>
      <c r="U476" s="190" t="str">
        <f t="shared" si="385"/>
        <v>U$18</v>
      </c>
      <c r="V476" s="190" t="str">
        <f t="shared" si="385"/>
        <v>V$18</v>
      </c>
      <c r="W476" s="190" t="str">
        <f t="shared" si="385"/>
        <v>W$18</v>
      </c>
      <c r="X476" s="190" t="str">
        <f t="shared" si="385"/>
        <v>X$18</v>
      </c>
      <c r="Y476" s="190" t="str">
        <f t="shared" si="385"/>
        <v>Y$18</v>
      </c>
      <c r="Z476" s="190" t="str">
        <f t="shared" si="385"/>
        <v>Z$18</v>
      </c>
      <c r="AA476" s="190" t="str">
        <f t="shared" si="385"/>
        <v>AA$18</v>
      </c>
      <c r="AB476" s="190" t="str">
        <f t="shared" si="385"/>
        <v>AB$18</v>
      </c>
      <c r="AC476" s="190" t="str">
        <f t="shared" si="385"/>
        <v>AC$18</v>
      </c>
      <c r="AD476" s="190" t="str">
        <f t="shared" si="385"/>
        <v>AD$18</v>
      </c>
      <c r="AE476" s="190" t="str">
        <f t="shared" si="385"/>
        <v>AE$18</v>
      </c>
      <c r="AF476" s="190" t="str">
        <f t="shared" si="385"/>
        <v>AF$18</v>
      </c>
      <c r="AG476" s="190" t="str">
        <f t="shared" si="385"/>
        <v>AG$18</v>
      </c>
      <c r="AH476" s="190" t="str">
        <f t="shared" si="385"/>
        <v>AH$18</v>
      </c>
      <c r="AI476" s="190" t="str">
        <f t="shared" si="385"/>
        <v>AI$18</v>
      </c>
      <c r="AJ476" s="190" t="str">
        <f t="shared" si="385"/>
        <v>AJ$18</v>
      </c>
      <c r="AK476" s="190" t="str">
        <f t="shared" si="385"/>
        <v>AK$18</v>
      </c>
      <c r="AL476" s="190" t="str">
        <f t="shared" si="385"/>
        <v>AL$18</v>
      </c>
      <c r="AM476" s="190" t="str">
        <f t="shared" si="385"/>
        <v>AM$18</v>
      </c>
      <c r="AN476" s="190" t="str">
        <f t="shared" si="385"/>
        <v>AN$18</v>
      </c>
      <c r="AO476" s="190" t="str">
        <f t="shared" si="385"/>
        <v>AO$18</v>
      </c>
      <c r="AP476" s="190" t="str">
        <f t="shared" si="385"/>
        <v>AP$18</v>
      </c>
      <c r="AQ476" s="190" t="str">
        <f t="shared" si="385"/>
        <v>AQ$18</v>
      </c>
      <c r="AR476" s="190" t="str">
        <f t="shared" si="385"/>
        <v>AR$18</v>
      </c>
      <c r="AS476" s="190" t="str">
        <f t="shared" si="385"/>
        <v>AS$18</v>
      </c>
      <c r="AT476" s="190" t="str">
        <f t="shared" si="385"/>
        <v>AT$18</v>
      </c>
      <c r="AU476" s="190" t="str">
        <f t="shared" si="385"/>
        <v>AU$18</v>
      </c>
      <c r="AV476" s="190" t="str">
        <f t="shared" si="385"/>
        <v>AV$18</v>
      </c>
      <c r="AW476" s="190" t="str">
        <f t="shared" si="385"/>
        <v>AW$18</v>
      </c>
      <c r="AX476" s="190" t="str">
        <f t="shared" si="385"/>
        <v>AX$18</v>
      </c>
      <c r="AY476" s="190" t="str">
        <f t="shared" si="385"/>
        <v>AY$18</v>
      </c>
      <c r="AZ476" s="190" t="str">
        <f t="shared" si="385"/>
        <v>AZ$18</v>
      </c>
      <c r="BA476" s="190" t="str">
        <f t="shared" si="385"/>
        <v>BA$18</v>
      </c>
      <c r="BB476" s="190" t="str">
        <f t="shared" si="385"/>
        <v>BB$18</v>
      </c>
      <c r="BC476" s="190" t="str">
        <f t="shared" si="385"/>
        <v>BC$18</v>
      </c>
      <c r="BD476" s="190" t="str">
        <f t="shared" si="385"/>
        <v>BD$18</v>
      </c>
      <c r="BE476" s="190" t="str">
        <f t="shared" si="385"/>
        <v>BE$18</v>
      </c>
      <c r="BF476" s="190" t="str">
        <f t="shared" si="385"/>
        <v>BF$18</v>
      </c>
      <c r="BG476" s="190" t="str">
        <f t="shared" si="385"/>
        <v>BG$18</v>
      </c>
      <c r="BH476" s="190" t="str">
        <f t="shared" si="385"/>
        <v>BH$18</v>
      </c>
      <c r="BI476" s="190" t="str">
        <f t="shared" si="385"/>
        <v>BI$18</v>
      </c>
      <c r="BJ476" s="190" t="str">
        <f t="shared" si="385"/>
        <v>BJ$18</v>
      </c>
      <c r="BK476" s="190" t="str">
        <f t="shared" si="385"/>
        <v>BK$18</v>
      </c>
      <c r="BL476" s="190" t="str">
        <f t="shared" si="385"/>
        <v>BL$18</v>
      </c>
      <c r="BM476" s="190" t="str">
        <f t="shared" si="385"/>
        <v>BM$18</v>
      </c>
      <c r="BN476" s="190" t="str">
        <f t="shared" si="385"/>
        <v>BN$18</v>
      </c>
      <c r="BO476" s="190" t="str">
        <f t="shared" si="385"/>
        <v>BO$18</v>
      </c>
      <c r="BP476" s="190" t="str">
        <f t="shared" si="385"/>
        <v>BP$18</v>
      </c>
      <c r="BQ476" s="190" t="str">
        <f t="shared" si="385"/>
        <v>BQ$18</v>
      </c>
      <c r="BR476" s="190" t="str">
        <f t="shared" si="385"/>
        <v>BR$18</v>
      </c>
      <c r="BS476" s="190" t="str">
        <f t="shared" si="385"/>
        <v>BS$18</v>
      </c>
      <c r="BT476" s="190" t="str">
        <f t="shared" si="385"/>
        <v>BT$18</v>
      </c>
      <c r="BU476" s="190" t="str">
        <f t="shared" si="385"/>
        <v>BU$18</v>
      </c>
      <c r="BV476" s="190" t="str">
        <f t="shared" si="385"/>
        <v>BV$18</v>
      </c>
      <c r="BW476" s="190" t="str">
        <f t="shared" si="385"/>
        <v>BW$18</v>
      </c>
      <c r="BX476" s="190" t="str">
        <f t="shared" si="385"/>
        <v>BX$18</v>
      </c>
      <c r="BY476" s="190" t="str">
        <f t="shared" si="385"/>
        <v>BY$18</v>
      </c>
      <c r="BZ476" s="190" t="str">
        <f t="shared" si="385"/>
        <v>BZ$18</v>
      </c>
      <c r="CA476" s="190" t="str">
        <f t="shared" si="385"/>
        <v>CA$18</v>
      </c>
      <c r="CB476" s="190" t="str">
        <f t="shared" si="385"/>
        <v>CB$18</v>
      </c>
      <c r="CC476" s="190" t="str">
        <f t="shared" si="385"/>
        <v>CC$18</v>
      </c>
      <c r="CD476" s="190" t="str">
        <f t="shared" si="385"/>
        <v>CD$18</v>
      </c>
      <c r="CE476" s="190" t="str">
        <f t="shared" ref="CE476:CL476" si="386">CE$22</f>
        <v>CE$18</v>
      </c>
      <c r="CF476" s="190" t="str">
        <f t="shared" si="386"/>
        <v>CF$18</v>
      </c>
      <c r="CG476" s="190" t="str">
        <f t="shared" si="386"/>
        <v>CG$18</v>
      </c>
      <c r="CH476" s="190" t="str">
        <f t="shared" si="386"/>
        <v>CH$18</v>
      </c>
      <c r="CI476" s="190" t="str">
        <f t="shared" si="386"/>
        <v>CI$18</v>
      </c>
      <c r="CJ476" s="190" t="str">
        <f t="shared" si="386"/>
        <v>CJ$18</v>
      </c>
      <c r="CK476" s="190" t="str">
        <f t="shared" si="386"/>
        <v>CK$18</v>
      </c>
      <c r="CL476" s="190" t="str">
        <f t="shared" si="386"/>
        <v>CL$18</v>
      </c>
      <c r="CN476" s="201"/>
      <c r="CO476" s="190" t="str">
        <f t="shared" ref="CO476:DL476" si="387">CO$22</f>
        <v>CO$18</v>
      </c>
      <c r="CP476" s="190" t="str">
        <f t="shared" si="387"/>
        <v>CP$18</v>
      </c>
      <c r="CQ476" s="190" t="str">
        <f t="shared" si="387"/>
        <v>CQ$18</v>
      </c>
      <c r="CR476" s="190" t="str">
        <f t="shared" si="387"/>
        <v>CR$18</v>
      </c>
      <c r="CS476" s="190" t="str">
        <f t="shared" si="387"/>
        <v>CS$18</v>
      </c>
      <c r="CT476" s="190" t="str">
        <f t="shared" si="387"/>
        <v>CT$18</v>
      </c>
      <c r="CU476" s="190" t="str">
        <f t="shared" si="387"/>
        <v>CU$18</v>
      </c>
      <c r="CV476" s="190" t="str">
        <f t="shared" si="387"/>
        <v>CV$18</v>
      </c>
      <c r="CW476" s="190" t="str">
        <f t="shared" si="387"/>
        <v>CW$18</v>
      </c>
      <c r="CX476" s="190" t="str">
        <f t="shared" si="387"/>
        <v>CX$18</v>
      </c>
      <c r="CY476" s="190" t="str">
        <f t="shared" si="387"/>
        <v>CY$18</v>
      </c>
      <c r="CZ476" s="190" t="str">
        <f t="shared" si="387"/>
        <v>CZ$18</v>
      </c>
      <c r="DA476" s="190" t="str">
        <f t="shared" si="387"/>
        <v>DA$18</v>
      </c>
      <c r="DB476" s="190" t="str">
        <f t="shared" si="387"/>
        <v>DB$18</v>
      </c>
      <c r="DC476" s="190" t="str">
        <f t="shared" si="387"/>
        <v>DC$18</v>
      </c>
      <c r="DD476" s="190" t="str">
        <f t="shared" si="387"/>
        <v>DD$18</v>
      </c>
      <c r="DE476" s="190" t="str">
        <f t="shared" si="387"/>
        <v>DE$18</v>
      </c>
      <c r="DF476" s="190" t="str">
        <f t="shared" si="387"/>
        <v>DF$18</v>
      </c>
      <c r="DG476" s="190" t="str">
        <f t="shared" si="387"/>
        <v>DG$18</v>
      </c>
      <c r="DH476" s="190" t="str">
        <f t="shared" si="387"/>
        <v>DH$18</v>
      </c>
      <c r="DI476" s="190" t="str">
        <f t="shared" si="387"/>
        <v>DI$18</v>
      </c>
      <c r="DJ476" s="190" t="str">
        <f t="shared" si="387"/>
        <v>DJ$18</v>
      </c>
      <c r="DK476" s="190" t="str">
        <f t="shared" si="387"/>
        <v>DK$18</v>
      </c>
      <c r="DL476" s="190" t="str">
        <f t="shared" si="387"/>
        <v>DL$18</v>
      </c>
    </row>
    <row r="477" spans="1:116" x14ac:dyDescent="0.4">
      <c r="A477" s="174"/>
      <c r="E477" s="8"/>
      <c r="G477" s="175" t="s">
        <v>464</v>
      </c>
      <c r="H477" s="200"/>
      <c r="I477" s="201"/>
      <c r="J477" s="201"/>
      <c r="K477" s="202"/>
      <c r="L477" s="202"/>
      <c r="M477" s="202"/>
      <c r="N477" s="202"/>
      <c r="O477" s="202"/>
      <c r="P477" s="202"/>
      <c r="R477" s="202"/>
      <c r="S477" s="190" t="str">
        <f t="shared" ref="S477:CD477" si="388">S$23</f>
        <v>S$19</v>
      </c>
      <c r="T477" s="190" t="str">
        <f t="shared" si="388"/>
        <v>T$19</v>
      </c>
      <c r="U477" s="190" t="str">
        <f t="shared" si="388"/>
        <v>U$19</v>
      </c>
      <c r="V477" s="190" t="str">
        <f t="shared" si="388"/>
        <v>V$19</v>
      </c>
      <c r="W477" s="190" t="str">
        <f t="shared" si="388"/>
        <v>W$19</v>
      </c>
      <c r="X477" s="190" t="str">
        <f t="shared" si="388"/>
        <v>X$19</v>
      </c>
      <c r="Y477" s="190" t="str">
        <f t="shared" si="388"/>
        <v>Y$19</v>
      </c>
      <c r="Z477" s="190" t="str">
        <f t="shared" si="388"/>
        <v>Z$19</v>
      </c>
      <c r="AA477" s="190" t="str">
        <f t="shared" si="388"/>
        <v>AA$19</v>
      </c>
      <c r="AB477" s="190" t="str">
        <f t="shared" si="388"/>
        <v>AB$19</v>
      </c>
      <c r="AC477" s="190" t="str">
        <f t="shared" si="388"/>
        <v>AC$19</v>
      </c>
      <c r="AD477" s="190" t="str">
        <f t="shared" si="388"/>
        <v>AD$19</v>
      </c>
      <c r="AE477" s="190" t="str">
        <f t="shared" si="388"/>
        <v>AE$19</v>
      </c>
      <c r="AF477" s="190" t="str">
        <f t="shared" si="388"/>
        <v>AF$19</v>
      </c>
      <c r="AG477" s="190" t="str">
        <f t="shared" si="388"/>
        <v>AG$19</v>
      </c>
      <c r="AH477" s="190" t="str">
        <f t="shared" si="388"/>
        <v>AH$19</v>
      </c>
      <c r="AI477" s="190" t="str">
        <f t="shared" si="388"/>
        <v>AI$19</v>
      </c>
      <c r="AJ477" s="190" t="str">
        <f t="shared" si="388"/>
        <v>AJ$19</v>
      </c>
      <c r="AK477" s="190" t="str">
        <f t="shared" si="388"/>
        <v>AK$19</v>
      </c>
      <c r="AL477" s="190" t="str">
        <f t="shared" si="388"/>
        <v>AL$19</v>
      </c>
      <c r="AM477" s="190" t="str">
        <f t="shared" si="388"/>
        <v>AM$19</v>
      </c>
      <c r="AN477" s="190" t="str">
        <f t="shared" si="388"/>
        <v>AN$19</v>
      </c>
      <c r="AO477" s="190" t="str">
        <f t="shared" si="388"/>
        <v>AO$19</v>
      </c>
      <c r="AP477" s="190" t="str">
        <f t="shared" si="388"/>
        <v>AP$19</v>
      </c>
      <c r="AQ477" s="190" t="str">
        <f t="shared" si="388"/>
        <v>AQ$19</v>
      </c>
      <c r="AR477" s="190" t="str">
        <f t="shared" si="388"/>
        <v>AR$19</v>
      </c>
      <c r="AS477" s="190" t="str">
        <f t="shared" si="388"/>
        <v>AS$19</v>
      </c>
      <c r="AT477" s="190" t="str">
        <f t="shared" si="388"/>
        <v>AT$19</v>
      </c>
      <c r="AU477" s="190" t="str">
        <f t="shared" si="388"/>
        <v>AU$19</v>
      </c>
      <c r="AV477" s="190" t="str">
        <f t="shared" si="388"/>
        <v>AV$19</v>
      </c>
      <c r="AW477" s="190" t="str">
        <f t="shared" si="388"/>
        <v>AW$19</v>
      </c>
      <c r="AX477" s="190" t="str">
        <f t="shared" si="388"/>
        <v>AX$19</v>
      </c>
      <c r="AY477" s="190" t="str">
        <f t="shared" si="388"/>
        <v>AY$19</v>
      </c>
      <c r="AZ477" s="190" t="str">
        <f t="shared" si="388"/>
        <v>AZ$19</v>
      </c>
      <c r="BA477" s="190" t="str">
        <f t="shared" si="388"/>
        <v>BA$19</v>
      </c>
      <c r="BB477" s="190" t="str">
        <f t="shared" si="388"/>
        <v>BB$19</v>
      </c>
      <c r="BC477" s="190" t="str">
        <f t="shared" si="388"/>
        <v>BC$19</v>
      </c>
      <c r="BD477" s="190" t="str">
        <f t="shared" si="388"/>
        <v>BD$19</v>
      </c>
      <c r="BE477" s="190" t="str">
        <f t="shared" si="388"/>
        <v>BE$19</v>
      </c>
      <c r="BF477" s="190" t="str">
        <f t="shared" si="388"/>
        <v>BF$19</v>
      </c>
      <c r="BG477" s="190" t="str">
        <f t="shared" si="388"/>
        <v>BG$19</v>
      </c>
      <c r="BH477" s="190" t="str">
        <f t="shared" si="388"/>
        <v>BH$19</v>
      </c>
      <c r="BI477" s="190" t="str">
        <f t="shared" si="388"/>
        <v>BI$19</v>
      </c>
      <c r="BJ477" s="190" t="str">
        <f t="shared" si="388"/>
        <v>BJ$19</v>
      </c>
      <c r="BK477" s="190" t="str">
        <f t="shared" si="388"/>
        <v>BK$19</v>
      </c>
      <c r="BL477" s="190" t="str">
        <f t="shared" si="388"/>
        <v>BL$19</v>
      </c>
      <c r="BM477" s="190" t="str">
        <f t="shared" si="388"/>
        <v>BM$19</v>
      </c>
      <c r="BN477" s="190" t="str">
        <f t="shared" si="388"/>
        <v>BN$19</v>
      </c>
      <c r="BO477" s="190" t="str">
        <f t="shared" si="388"/>
        <v>BO$19</v>
      </c>
      <c r="BP477" s="190" t="str">
        <f t="shared" si="388"/>
        <v>BP$19</v>
      </c>
      <c r="BQ477" s="190" t="str">
        <f t="shared" si="388"/>
        <v>BQ$19</v>
      </c>
      <c r="BR477" s="190" t="str">
        <f t="shared" si="388"/>
        <v>BR$19</v>
      </c>
      <c r="BS477" s="190" t="str">
        <f t="shared" si="388"/>
        <v>BS$19</v>
      </c>
      <c r="BT477" s="190" t="str">
        <f t="shared" si="388"/>
        <v>BT$19</v>
      </c>
      <c r="BU477" s="190" t="str">
        <f t="shared" si="388"/>
        <v>BU$19</v>
      </c>
      <c r="BV477" s="190" t="str">
        <f t="shared" si="388"/>
        <v>BV$19</v>
      </c>
      <c r="BW477" s="190" t="str">
        <f t="shared" si="388"/>
        <v>BW$19</v>
      </c>
      <c r="BX477" s="190" t="str">
        <f t="shared" si="388"/>
        <v>BX$19</v>
      </c>
      <c r="BY477" s="190" t="str">
        <f t="shared" si="388"/>
        <v>BY$19</v>
      </c>
      <c r="BZ477" s="190" t="str">
        <f t="shared" si="388"/>
        <v>BZ$19</v>
      </c>
      <c r="CA477" s="190" t="str">
        <f t="shared" si="388"/>
        <v>CA$19</v>
      </c>
      <c r="CB477" s="190" t="str">
        <f t="shared" si="388"/>
        <v>CB$19</v>
      </c>
      <c r="CC477" s="190" t="str">
        <f t="shared" si="388"/>
        <v>CC$19</v>
      </c>
      <c r="CD477" s="190" t="str">
        <f t="shared" si="388"/>
        <v>CD$19</v>
      </c>
      <c r="CE477" s="190" t="str">
        <f t="shared" ref="CE477:CL477" si="389">CE$23</f>
        <v>CE$19</v>
      </c>
      <c r="CF477" s="190" t="str">
        <f t="shared" si="389"/>
        <v>CF$19</v>
      </c>
      <c r="CG477" s="190" t="str">
        <f t="shared" si="389"/>
        <v>CG$19</v>
      </c>
      <c r="CH477" s="190" t="str">
        <f t="shared" si="389"/>
        <v>CH$19</v>
      </c>
      <c r="CI477" s="190" t="str">
        <f t="shared" si="389"/>
        <v>CI$19</v>
      </c>
      <c r="CJ477" s="190" t="str">
        <f t="shared" si="389"/>
        <v>CJ$19</v>
      </c>
      <c r="CK477" s="190" t="str">
        <f t="shared" si="389"/>
        <v>CK$19</v>
      </c>
      <c r="CL477" s="190" t="str">
        <f t="shared" si="389"/>
        <v>CL$19</v>
      </c>
      <c r="CN477" s="201"/>
      <c r="CO477" s="190" t="str">
        <f t="shared" ref="CO477:DL477" si="390">CO$23</f>
        <v>CO$19</v>
      </c>
      <c r="CP477" s="190" t="str">
        <f t="shared" si="390"/>
        <v>CP$19</v>
      </c>
      <c r="CQ477" s="190" t="str">
        <f t="shared" si="390"/>
        <v>CQ$19</v>
      </c>
      <c r="CR477" s="190" t="str">
        <f t="shared" si="390"/>
        <v>CR$19</v>
      </c>
      <c r="CS477" s="190" t="str">
        <f t="shared" si="390"/>
        <v>CS$19</v>
      </c>
      <c r="CT477" s="190" t="str">
        <f t="shared" si="390"/>
        <v>CT$19</v>
      </c>
      <c r="CU477" s="190" t="str">
        <f t="shared" si="390"/>
        <v>CU$19</v>
      </c>
      <c r="CV477" s="190" t="str">
        <f t="shared" si="390"/>
        <v>CV$19</v>
      </c>
      <c r="CW477" s="190" t="str">
        <f t="shared" si="390"/>
        <v>CW$19</v>
      </c>
      <c r="CX477" s="190" t="str">
        <f t="shared" si="390"/>
        <v>CX$19</v>
      </c>
      <c r="CY477" s="190" t="str">
        <f t="shared" si="390"/>
        <v>CY$19</v>
      </c>
      <c r="CZ477" s="190" t="str">
        <f t="shared" si="390"/>
        <v>CZ$19</v>
      </c>
      <c r="DA477" s="190" t="str">
        <f t="shared" si="390"/>
        <v>DA$19</v>
      </c>
      <c r="DB477" s="190" t="str">
        <f t="shared" si="390"/>
        <v>DB$19</v>
      </c>
      <c r="DC477" s="190" t="str">
        <f t="shared" si="390"/>
        <v>DC$19</v>
      </c>
      <c r="DD477" s="190" t="str">
        <f t="shared" si="390"/>
        <v>DD$19</v>
      </c>
      <c r="DE477" s="190" t="str">
        <f t="shared" si="390"/>
        <v>DE$19</v>
      </c>
      <c r="DF477" s="190" t="str">
        <f t="shared" si="390"/>
        <v>DF$19</v>
      </c>
      <c r="DG477" s="190" t="str">
        <f t="shared" si="390"/>
        <v>DG$19</v>
      </c>
      <c r="DH477" s="190" t="str">
        <f t="shared" si="390"/>
        <v>DH$19</v>
      </c>
      <c r="DI477" s="190" t="str">
        <f t="shared" si="390"/>
        <v>DI$19</v>
      </c>
      <c r="DJ477" s="190" t="str">
        <f t="shared" si="390"/>
        <v>DJ$19</v>
      </c>
      <c r="DK477" s="190" t="str">
        <f t="shared" si="390"/>
        <v>DK$19</v>
      </c>
      <c r="DL477" s="190" t="str">
        <f t="shared" si="390"/>
        <v>DL$19</v>
      </c>
    </row>
    <row r="478" spans="1:116" s="164" customFormat="1" x14ac:dyDescent="0.4">
      <c r="A478" s="350" t="s">
        <v>218</v>
      </c>
      <c r="B478" s="350" t="s">
        <v>81</v>
      </c>
      <c r="C478" s="350"/>
      <c r="D478" s="164" t="s">
        <v>952</v>
      </c>
      <c r="E478" s="204" t="str">
        <f t="shared" ref="E478:E529" si="391">ROW()&amp;" "&amp;D478</f>
        <v>478 GROWTHCHURN-PV</v>
      </c>
      <c r="F478" s="164" t="s">
        <v>327</v>
      </c>
      <c r="G478" s="210" t="s">
        <v>941</v>
      </c>
      <c r="H478" s="350"/>
      <c r="I478" s="473"/>
      <c r="J478" s="473"/>
      <c r="K478" s="350"/>
      <c r="L478" s="350"/>
      <c r="M478" s="350"/>
      <c r="N478" s="350"/>
      <c r="O478" s="350"/>
      <c r="P478" s="350"/>
      <c r="R478" s="210"/>
      <c r="S478" s="474"/>
      <c r="T478" s="474"/>
      <c r="U478" s="474"/>
      <c r="V478" s="474"/>
      <c r="W478" s="474"/>
      <c r="X478" s="474"/>
      <c r="Y478" s="474"/>
      <c r="Z478" s="474"/>
      <c r="AA478" s="474"/>
      <c r="AB478" s="474"/>
      <c r="AC478" s="474"/>
      <c r="AD478" s="474"/>
      <c r="AE478" s="474"/>
      <c r="AF478" s="474"/>
      <c r="AG478" s="474"/>
      <c r="AH478" s="474"/>
      <c r="AI478" s="474"/>
      <c r="AJ478" s="474"/>
      <c r="AK478" s="474"/>
      <c r="AL478" s="474"/>
      <c r="AM478" s="474"/>
      <c r="AN478" s="474"/>
      <c r="AO478" s="474"/>
      <c r="AP478" s="474"/>
      <c r="AQ478" s="474"/>
      <c r="AR478" s="474"/>
      <c r="AS478" s="474"/>
      <c r="AT478" s="474"/>
      <c r="AU478" s="474"/>
      <c r="AV478" s="474"/>
      <c r="AW478" s="474"/>
      <c r="AX478" s="474"/>
      <c r="AY478" s="474"/>
      <c r="AZ478" s="474"/>
      <c r="BA478" s="474"/>
      <c r="BB478" s="474"/>
      <c r="BC478" s="474"/>
      <c r="BD478" s="474"/>
      <c r="BE478" s="474"/>
      <c r="BF478" s="474"/>
      <c r="BG478" s="474"/>
      <c r="BH478" s="474"/>
      <c r="BI478" s="474"/>
      <c r="BJ478" s="474"/>
      <c r="BK478" s="474"/>
      <c r="BL478" s="474"/>
      <c r="BM478" s="474"/>
      <c r="BN478" s="474"/>
      <c r="BO478" s="474"/>
      <c r="BP478" s="474"/>
      <c r="BQ478" s="474"/>
      <c r="BR478" s="474"/>
      <c r="BS478" s="474"/>
      <c r="BT478" s="474"/>
      <c r="BU478" s="474"/>
      <c r="BV478" s="474"/>
      <c r="BW478" s="474"/>
      <c r="BX478" s="474"/>
      <c r="BY478" s="474"/>
      <c r="BZ478" s="474"/>
      <c r="CA478" s="474"/>
      <c r="CB478" s="474"/>
      <c r="CC478" s="474"/>
      <c r="CD478" s="474"/>
      <c r="CE478" s="474"/>
      <c r="CF478" s="474"/>
      <c r="CG478" s="474"/>
      <c r="CH478" s="474"/>
      <c r="CI478" s="474"/>
      <c r="CJ478" s="474"/>
      <c r="CK478" s="474"/>
      <c r="CL478" s="474"/>
      <c r="CM478" s="474"/>
      <c r="CN478" s="474"/>
      <c r="CO478" s="474"/>
      <c r="CP478" s="474"/>
      <c r="CQ478" s="474"/>
      <c r="CR478" s="474"/>
      <c r="CS478" s="474"/>
      <c r="CT478" s="474"/>
      <c r="CU478" s="474"/>
      <c r="CV478" s="474"/>
      <c r="CW478" s="474"/>
      <c r="CX478" s="474"/>
      <c r="CY478" s="474"/>
      <c r="CZ478" s="474"/>
      <c r="DA478" s="474"/>
      <c r="DB478" s="474"/>
      <c r="DC478" s="474"/>
      <c r="DD478" s="474"/>
      <c r="DE478" s="474"/>
      <c r="DF478" s="474"/>
      <c r="DG478" s="474"/>
      <c r="DH478" s="474"/>
      <c r="DI478" s="474"/>
      <c r="DJ478" s="474"/>
      <c r="DK478" s="474"/>
      <c r="DL478" s="474"/>
    </row>
    <row r="479" spans="1:116" s="164" customFormat="1" x14ac:dyDescent="0.4">
      <c r="B479" s="164" t="str">
        <f>E479</f>
        <v>479 GROWTHCHURN-PV</v>
      </c>
      <c r="D479" s="164" t="s">
        <v>952</v>
      </c>
      <c r="E479" s="204" t="str">
        <f t="shared" si="391"/>
        <v>479 GROWTHCHURN-PV</v>
      </c>
      <c r="G479" s="475" t="s">
        <v>943</v>
      </c>
    </row>
    <row r="480" spans="1:116" s="164" customFormat="1" x14ac:dyDescent="0.4">
      <c r="D480" s="164" t="s">
        <v>952</v>
      </c>
      <c r="E480" s="204" t="str">
        <f t="shared" si="391"/>
        <v>480 GROWTHCHURN-PV</v>
      </c>
      <c r="G480" s="476" t="str">
        <f>"Steady-state Revenue - "&amp;G471</f>
        <v>Steady-state Revenue - primary unit</v>
      </c>
      <c r="I480" s="205"/>
      <c r="J480" s="205"/>
      <c r="K480" s="477">
        <v>100</v>
      </c>
      <c r="L480" s="477">
        <v>100</v>
      </c>
      <c r="M480" s="477">
        <v>100</v>
      </c>
      <c r="N480" s="477">
        <v>100</v>
      </c>
      <c r="O480" s="477">
        <v>100</v>
      </c>
      <c r="P480" s="477">
        <v>100</v>
      </c>
      <c r="R480" s="478"/>
      <c r="S480" s="479" cm="1">
        <f t="array" ref="S480">INDEX($K:$P,ROW(),MATCH(S$3,$K$2:$P$2,0))</f>
        <v>100</v>
      </c>
      <c r="T480" s="479" cm="1">
        <f t="array" ref="T480">INDEX($K:$P,ROW(),MATCH(T$3,$K$2:$P$2,0))</f>
        <v>100</v>
      </c>
      <c r="U480" s="479" cm="1">
        <f t="array" ref="U480">INDEX($K:$P,ROW(),MATCH(U$3,$K$2:$P$2,0))</f>
        <v>100</v>
      </c>
      <c r="V480" s="479" cm="1">
        <f t="array" ref="V480">INDEX($K:$P,ROW(),MATCH(V$3,$K$2:$P$2,0))</f>
        <v>100</v>
      </c>
      <c r="W480" s="479" cm="1">
        <f t="array" ref="W480">INDEX($K:$P,ROW(),MATCH(W$3,$K$2:$P$2,0))</f>
        <v>100</v>
      </c>
      <c r="X480" s="479" cm="1">
        <f t="array" ref="X480">INDEX($K:$P,ROW(),MATCH(X$3,$K$2:$P$2,0))</f>
        <v>100</v>
      </c>
      <c r="Y480" s="479" cm="1">
        <f t="array" ref="Y480">INDEX($K:$P,ROW(),MATCH(Y$3,$K$2:$P$2,0))</f>
        <v>100</v>
      </c>
      <c r="Z480" s="479" cm="1">
        <f t="array" ref="Z480">INDEX($K:$P,ROW(),MATCH(Z$3,$K$2:$P$2,0))</f>
        <v>100</v>
      </c>
      <c r="AA480" s="479" cm="1">
        <f t="array" ref="AA480">INDEX($K:$P,ROW(),MATCH(AA$3,$K$2:$P$2,0))</f>
        <v>100</v>
      </c>
      <c r="AB480" s="479" cm="1">
        <f t="array" ref="AB480">INDEX($K:$P,ROW(),MATCH(AB$3,$K$2:$P$2,0))</f>
        <v>100</v>
      </c>
      <c r="AC480" s="479" cm="1">
        <f t="array" ref="AC480">INDEX($K:$P,ROW(),MATCH(AC$3,$K$2:$P$2,0))</f>
        <v>100</v>
      </c>
      <c r="AD480" s="479" cm="1">
        <f t="array" ref="AD480">INDEX($K:$P,ROW(),MATCH(AD$3,$K$2:$P$2,0))</f>
        <v>100</v>
      </c>
      <c r="AE480" s="479" cm="1">
        <f t="array" ref="AE480">INDEX($K:$P,ROW(),MATCH(AE$3,$K$2:$P$2,0))</f>
        <v>100</v>
      </c>
      <c r="AF480" s="479" cm="1">
        <f t="array" ref="AF480">INDEX($K:$P,ROW(),MATCH(AF$3,$K$2:$P$2,0))</f>
        <v>100</v>
      </c>
      <c r="AG480" s="479" cm="1">
        <f t="array" ref="AG480">INDEX($K:$P,ROW(),MATCH(AG$3,$K$2:$P$2,0))</f>
        <v>100</v>
      </c>
      <c r="AH480" s="479" cm="1">
        <f t="array" ref="AH480">INDEX($K:$P,ROW(),MATCH(AH$3,$K$2:$P$2,0))</f>
        <v>100</v>
      </c>
      <c r="AI480" s="479" cm="1">
        <f t="array" ref="AI480">INDEX($K:$P,ROW(),MATCH(AI$3,$K$2:$P$2,0))</f>
        <v>100</v>
      </c>
      <c r="AJ480" s="479" cm="1">
        <f t="array" ref="AJ480">INDEX($K:$P,ROW(),MATCH(AJ$3,$K$2:$P$2,0))</f>
        <v>100</v>
      </c>
      <c r="AK480" s="479" cm="1">
        <f t="array" ref="AK480">INDEX($K:$P,ROW(),MATCH(AK$3,$K$2:$P$2,0))</f>
        <v>100</v>
      </c>
      <c r="AL480" s="479" cm="1">
        <f t="array" ref="AL480">INDEX($K:$P,ROW(),MATCH(AL$3,$K$2:$P$2,0))</f>
        <v>100</v>
      </c>
      <c r="AM480" s="479" cm="1">
        <f t="array" ref="AM480">INDEX($K:$P,ROW(),MATCH(AM$3,$K$2:$P$2,0))</f>
        <v>100</v>
      </c>
      <c r="AN480" s="479" cm="1">
        <f t="array" ref="AN480">INDEX($K:$P,ROW(),MATCH(AN$3,$K$2:$P$2,0))</f>
        <v>100</v>
      </c>
      <c r="AO480" s="479" cm="1">
        <f t="array" ref="AO480">INDEX($K:$P,ROW(),MATCH(AO$3,$K$2:$P$2,0))</f>
        <v>100</v>
      </c>
      <c r="AP480" s="479" cm="1">
        <f t="array" ref="AP480">INDEX($K:$P,ROW(),MATCH(AP$3,$K$2:$P$2,0))</f>
        <v>100</v>
      </c>
      <c r="AQ480" s="479" cm="1">
        <f t="array" ref="AQ480">INDEX($K:$P,ROW(),MATCH(AQ$3,$K$2:$P$2,0))</f>
        <v>100</v>
      </c>
      <c r="AR480" s="479" cm="1">
        <f t="array" ref="AR480">INDEX($K:$P,ROW(),MATCH(AR$3,$K$2:$P$2,0))</f>
        <v>100</v>
      </c>
      <c r="AS480" s="479" cm="1">
        <f t="array" ref="AS480">INDEX($K:$P,ROW(),MATCH(AS$3,$K$2:$P$2,0))</f>
        <v>100</v>
      </c>
      <c r="AT480" s="479" cm="1">
        <f t="array" ref="AT480">INDEX($K:$P,ROW(),MATCH(AT$3,$K$2:$P$2,0))</f>
        <v>100</v>
      </c>
      <c r="AU480" s="479" cm="1">
        <f t="array" ref="AU480">INDEX($K:$P,ROW(),MATCH(AU$3,$K$2:$P$2,0))</f>
        <v>100</v>
      </c>
      <c r="AV480" s="479" cm="1">
        <f t="array" ref="AV480">INDEX($K:$P,ROW(),MATCH(AV$3,$K$2:$P$2,0))</f>
        <v>100</v>
      </c>
      <c r="AW480" s="479" cm="1">
        <f t="array" ref="AW480">INDEX($K:$P,ROW(),MATCH(AW$3,$K$2:$P$2,0))</f>
        <v>100</v>
      </c>
      <c r="AX480" s="479" cm="1">
        <f t="array" ref="AX480">INDEX($K:$P,ROW(),MATCH(AX$3,$K$2:$P$2,0))</f>
        <v>100</v>
      </c>
      <c r="AY480" s="479" cm="1">
        <f t="array" ref="AY480">INDEX($K:$P,ROW(),MATCH(AY$3,$K$2:$P$2,0))</f>
        <v>100</v>
      </c>
      <c r="AZ480" s="479" cm="1">
        <f t="array" ref="AZ480">INDEX($K:$P,ROW(),MATCH(AZ$3,$K$2:$P$2,0))</f>
        <v>100</v>
      </c>
      <c r="BA480" s="479" cm="1">
        <f t="array" ref="BA480">INDEX($K:$P,ROW(),MATCH(BA$3,$K$2:$P$2,0))</f>
        <v>100</v>
      </c>
      <c r="BB480" s="479" cm="1">
        <f t="array" ref="BB480">INDEX($K:$P,ROW(),MATCH(BB$3,$K$2:$P$2,0))</f>
        <v>100</v>
      </c>
      <c r="BC480" s="479" cm="1">
        <f t="array" ref="BC480">INDEX($K:$P,ROW(),MATCH(BC$3,$K$2:$P$2,0))</f>
        <v>100</v>
      </c>
      <c r="BD480" s="479" cm="1">
        <f t="array" ref="BD480">INDEX($K:$P,ROW(),MATCH(BD$3,$K$2:$P$2,0))</f>
        <v>100</v>
      </c>
      <c r="BE480" s="479" cm="1">
        <f t="array" ref="BE480">INDEX($K:$P,ROW(),MATCH(BE$3,$K$2:$P$2,0))</f>
        <v>100</v>
      </c>
      <c r="BF480" s="479" cm="1">
        <f t="array" ref="BF480">INDEX($K:$P,ROW(),MATCH(BF$3,$K$2:$P$2,0))</f>
        <v>100</v>
      </c>
      <c r="BG480" s="479" cm="1">
        <f t="array" ref="BG480">INDEX($K:$P,ROW(),MATCH(BG$3,$K$2:$P$2,0))</f>
        <v>100</v>
      </c>
      <c r="BH480" s="479" cm="1">
        <f t="array" ref="BH480">INDEX($K:$P,ROW(),MATCH(BH$3,$K$2:$P$2,0))</f>
        <v>100</v>
      </c>
      <c r="BI480" s="479" cm="1">
        <f t="array" ref="BI480">INDEX($K:$P,ROW(),MATCH(BI$3,$K$2:$P$2,0))</f>
        <v>100</v>
      </c>
      <c r="BJ480" s="479" cm="1">
        <f t="array" ref="BJ480">INDEX($K:$P,ROW(),MATCH(BJ$3,$K$2:$P$2,0))</f>
        <v>100</v>
      </c>
      <c r="BK480" s="479" cm="1">
        <f t="array" ref="BK480">INDEX($K:$P,ROW(),MATCH(BK$3,$K$2:$P$2,0))</f>
        <v>100</v>
      </c>
      <c r="BL480" s="479" cm="1">
        <f t="array" ref="BL480">INDEX($K:$P,ROW(),MATCH(BL$3,$K$2:$P$2,0))</f>
        <v>100</v>
      </c>
      <c r="BM480" s="479" cm="1">
        <f t="array" ref="BM480">INDEX($K:$P,ROW(),MATCH(BM$3,$K$2:$P$2,0))</f>
        <v>100</v>
      </c>
      <c r="BN480" s="479" cm="1">
        <f t="array" ref="BN480">INDEX($K:$P,ROW(),MATCH(BN$3,$K$2:$P$2,0))</f>
        <v>100</v>
      </c>
      <c r="BO480" s="479" cm="1">
        <f t="array" ref="BO480">INDEX($K:$P,ROW(),MATCH(BO$3,$K$2:$P$2,0))</f>
        <v>100</v>
      </c>
      <c r="BP480" s="479" cm="1">
        <f t="array" ref="BP480">INDEX($K:$P,ROW(),MATCH(BP$3,$K$2:$P$2,0))</f>
        <v>100</v>
      </c>
      <c r="BQ480" s="479" cm="1">
        <f t="array" ref="BQ480">INDEX($K:$P,ROW(),MATCH(BQ$3,$K$2:$P$2,0))</f>
        <v>100</v>
      </c>
      <c r="BR480" s="479" cm="1">
        <f t="array" ref="BR480">INDEX($K:$P,ROW(),MATCH(BR$3,$K$2:$P$2,0))</f>
        <v>100</v>
      </c>
      <c r="BS480" s="479" cm="1">
        <f t="array" ref="BS480">INDEX($K:$P,ROW(),MATCH(BS$3,$K$2:$P$2,0))</f>
        <v>100</v>
      </c>
      <c r="BT480" s="479" cm="1">
        <f t="array" ref="BT480">INDEX($K:$P,ROW(),MATCH(BT$3,$K$2:$P$2,0))</f>
        <v>100</v>
      </c>
      <c r="BU480" s="479" cm="1">
        <f t="array" ref="BU480">INDEX($K:$P,ROW(),MATCH(BU$3,$K$2:$P$2,0))</f>
        <v>100</v>
      </c>
      <c r="BV480" s="479" cm="1">
        <f t="array" ref="BV480">INDEX($K:$P,ROW(),MATCH(BV$3,$K$2:$P$2,0))</f>
        <v>100</v>
      </c>
      <c r="BW480" s="479" cm="1">
        <f t="array" ref="BW480">INDEX($K:$P,ROW(),MATCH(BW$3,$K$2:$P$2,0))</f>
        <v>100</v>
      </c>
      <c r="BX480" s="479" cm="1">
        <f t="array" ref="BX480">INDEX($K:$P,ROW(),MATCH(BX$3,$K$2:$P$2,0))</f>
        <v>100</v>
      </c>
      <c r="BY480" s="479" cm="1">
        <f t="array" ref="BY480">INDEX($K:$P,ROW(),MATCH(BY$3,$K$2:$P$2,0))</f>
        <v>100</v>
      </c>
      <c r="BZ480" s="479" cm="1">
        <f t="array" ref="BZ480">INDEX($K:$P,ROW(),MATCH(BZ$3,$K$2:$P$2,0))</f>
        <v>100</v>
      </c>
      <c r="CA480" s="479" cm="1">
        <f t="array" ref="CA480">INDEX($K:$P,ROW(),MATCH(CA$3,$K$2:$P$2,0))</f>
        <v>100</v>
      </c>
      <c r="CB480" s="479" cm="1">
        <f t="array" ref="CB480">INDEX($K:$P,ROW(),MATCH(CB$3,$K$2:$P$2,0))</f>
        <v>100</v>
      </c>
      <c r="CC480" s="479" cm="1">
        <f t="array" ref="CC480">INDEX($K:$P,ROW(),MATCH(CC$3,$K$2:$P$2,0))</f>
        <v>100</v>
      </c>
      <c r="CD480" s="479" cm="1">
        <f t="array" ref="CD480">INDEX($K:$P,ROW(),MATCH(CD$3,$K$2:$P$2,0))</f>
        <v>100</v>
      </c>
      <c r="CE480" s="479" cm="1">
        <f t="array" ref="CE480">INDEX($K:$P,ROW(),MATCH(CE$3,$K$2:$P$2,0))</f>
        <v>100</v>
      </c>
      <c r="CF480" s="479" cm="1">
        <f t="array" ref="CF480">INDEX($K:$P,ROW(),MATCH(CF$3,$K$2:$P$2,0))</f>
        <v>100</v>
      </c>
      <c r="CG480" s="479" cm="1">
        <f t="array" ref="CG480">INDEX($K:$P,ROW(),MATCH(CG$3,$K$2:$P$2,0))</f>
        <v>100</v>
      </c>
      <c r="CH480" s="479" cm="1">
        <f t="array" ref="CH480">INDEX($K:$P,ROW(),MATCH(CH$3,$K$2:$P$2,0))</f>
        <v>100</v>
      </c>
      <c r="CI480" s="479" cm="1">
        <f t="array" ref="CI480">INDEX($K:$P,ROW(),MATCH(CI$3,$K$2:$P$2,0))</f>
        <v>100</v>
      </c>
      <c r="CJ480" s="479" cm="1">
        <f t="array" ref="CJ480">INDEX($K:$P,ROW(),MATCH(CJ$3,$K$2:$P$2,0))</f>
        <v>100</v>
      </c>
      <c r="CK480" s="479" cm="1">
        <f t="array" ref="CK480">INDEX($K:$P,ROW(),MATCH(CK$3,$K$2:$P$2,0))</f>
        <v>100</v>
      </c>
      <c r="CL480" s="479" cm="1">
        <f t="array" ref="CL480">INDEX($K:$P,ROW(),MATCH(CL$3,$K$2:$P$2,0))</f>
        <v>100</v>
      </c>
      <c r="CN480" s="480"/>
      <c r="CO480" s="479" t="e" cm="1">
        <f t="array" ref="CO480">INDEX($K:$P,ROW(),MATCH(CO$3,$K$2:$P$2,0))</f>
        <v>#N/A</v>
      </c>
      <c r="CP480" s="479" t="e" cm="1">
        <f t="array" ref="CP480">INDEX($K:$P,ROW(),MATCH(CP$3,$K$2:$P$2,0))</f>
        <v>#N/A</v>
      </c>
      <c r="CQ480" s="479" t="e" cm="1">
        <f t="array" ref="CQ480">INDEX($K:$P,ROW(),MATCH(CQ$3,$K$2:$P$2,0))</f>
        <v>#N/A</v>
      </c>
      <c r="CR480" s="479" t="e" cm="1">
        <f t="array" ref="CR480">INDEX($K:$P,ROW(),MATCH(CR$3,$K$2:$P$2,0))</f>
        <v>#N/A</v>
      </c>
      <c r="CS480" s="479" t="e" cm="1">
        <f t="array" ref="CS480">INDEX($K:$P,ROW(),MATCH(CS$3,$K$2:$P$2,0))</f>
        <v>#N/A</v>
      </c>
      <c r="CT480" s="479" t="e" cm="1">
        <f t="array" ref="CT480">INDEX($K:$P,ROW(),MATCH(CT$3,$K$2:$P$2,0))</f>
        <v>#N/A</v>
      </c>
      <c r="CU480" s="479" t="e" cm="1">
        <f t="array" ref="CU480">INDEX($K:$P,ROW(),MATCH(CU$3,$K$2:$P$2,0))</f>
        <v>#N/A</v>
      </c>
      <c r="CV480" s="479" t="e" cm="1">
        <f t="array" ref="CV480">INDEX($K:$P,ROW(),MATCH(CV$3,$K$2:$P$2,0))</f>
        <v>#N/A</v>
      </c>
      <c r="CW480" s="479" t="e" cm="1">
        <f t="array" ref="CW480">INDEX($K:$P,ROW(),MATCH(CW$3,$K$2:$P$2,0))</f>
        <v>#N/A</v>
      </c>
      <c r="CX480" s="479" t="e" cm="1">
        <f t="array" ref="CX480">INDEX($K:$P,ROW(),MATCH(CX$3,$K$2:$P$2,0))</f>
        <v>#N/A</v>
      </c>
      <c r="CY480" s="479" t="e" cm="1">
        <f t="array" ref="CY480">INDEX($K:$P,ROW(),MATCH(CY$3,$K$2:$P$2,0))</f>
        <v>#N/A</v>
      </c>
      <c r="CZ480" s="479" t="e" cm="1">
        <f t="array" ref="CZ480">INDEX($K:$P,ROW(),MATCH(CZ$3,$K$2:$P$2,0))</f>
        <v>#N/A</v>
      </c>
      <c r="DA480" s="479" t="e" cm="1">
        <f t="array" ref="DA480">INDEX($K:$P,ROW(),MATCH(DA$3,$K$2:$P$2,0))</f>
        <v>#N/A</v>
      </c>
      <c r="DB480" s="479" t="e" cm="1">
        <f t="array" ref="DB480">INDEX($K:$P,ROW(),MATCH(DB$3,$K$2:$P$2,0))</f>
        <v>#N/A</v>
      </c>
      <c r="DC480" s="479" t="e" cm="1">
        <f t="array" ref="DC480">INDEX($K:$P,ROW(),MATCH(DC$3,$K$2:$P$2,0))</f>
        <v>#N/A</v>
      </c>
      <c r="DD480" s="479" t="e" cm="1">
        <f t="array" ref="DD480">INDEX($K:$P,ROW(),MATCH(DD$3,$K$2:$P$2,0))</f>
        <v>#N/A</v>
      </c>
      <c r="DE480" s="479" t="e" cm="1">
        <f t="array" ref="DE480">INDEX($K:$P,ROW(),MATCH(DE$3,$K$2:$P$2,0))</f>
        <v>#N/A</v>
      </c>
      <c r="DF480" s="479" t="e" cm="1">
        <f t="array" ref="DF480">INDEX($K:$P,ROW(),MATCH(DF$3,$K$2:$P$2,0))</f>
        <v>#N/A</v>
      </c>
      <c r="DG480" s="479" t="e" cm="1">
        <f t="array" ref="DG480">INDEX($K:$P,ROW(),MATCH(DG$3,$K$2:$P$2,0))</f>
        <v>#N/A</v>
      </c>
      <c r="DH480" s="479" t="e" cm="1">
        <f t="array" ref="DH480">INDEX($K:$P,ROW(),MATCH(DH$3,$K$2:$P$2,0))</f>
        <v>#N/A</v>
      </c>
      <c r="DI480" s="479" t="e" cm="1">
        <f t="array" ref="DI480">INDEX($K:$P,ROW(),MATCH(DI$3,$K$2:$P$2,0))</f>
        <v>#N/A</v>
      </c>
      <c r="DJ480" s="479" t="e" cm="1">
        <f t="array" ref="DJ480">INDEX($K:$P,ROW(),MATCH(DJ$3,$K$2:$P$2,0))</f>
        <v>#N/A</v>
      </c>
      <c r="DK480" s="479" t="e" cm="1">
        <f t="array" ref="DK480">INDEX($K:$P,ROW(),MATCH(DK$3,$K$2:$P$2,0))</f>
        <v>#N/A</v>
      </c>
      <c r="DL480" s="479" t="e" cm="1">
        <f t="array" ref="DL480">INDEX($K:$P,ROW(),MATCH(DL$3,$K$2:$P$2,0))</f>
        <v>#N/A</v>
      </c>
    </row>
    <row r="481" spans="1:116" s="164" customFormat="1" x14ac:dyDescent="0.4">
      <c r="A481" s="350"/>
      <c r="B481" s="350"/>
      <c r="C481" s="350"/>
      <c r="D481" s="164" t="s">
        <v>952</v>
      </c>
      <c r="E481" s="204" t="str">
        <f t="shared" si="391"/>
        <v>481 GROWTHCHURN-PV</v>
      </c>
      <c r="G481" s="210"/>
      <c r="H481" s="350"/>
      <c r="I481" s="473"/>
      <c r="J481" s="473"/>
      <c r="K481" s="350"/>
      <c r="L481" s="350"/>
      <c r="M481" s="350"/>
      <c r="N481" s="350"/>
      <c r="O481" s="350"/>
      <c r="P481" s="350"/>
      <c r="R481" s="210"/>
      <c r="S481" s="474"/>
      <c r="T481" s="474"/>
      <c r="U481" s="474"/>
      <c r="V481" s="474"/>
      <c r="W481" s="474"/>
      <c r="X481" s="474"/>
      <c r="Y481" s="474"/>
      <c r="Z481" s="474"/>
      <c r="AA481" s="474"/>
      <c r="AB481" s="474"/>
      <c r="AC481" s="474"/>
      <c r="AD481" s="474"/>
      <c r="AE481" s="474"/>
      <c r="AF481" s="474"/>
      <c r="AG481" s="474"/>
      <c r="AH481" s="474"/>
      <c r="AI481" s="474"/>
      <c r="AJ481" s="474"/>
      <c r="AK481" s="474"/>
      <c r="AL481" s="474"/>
      <c r="AM481" s="474"/>
      <c r="AN481" s="474"/>
      <c r="AO481" s="474"/>
      <c r="AP481" s="474"/>
      <c r="AQ481" s="474"/>
      <c r="AR481" s="474"/>
      <c r="AS481" s="474"/>
      <c r="AT481" s="474"/>
      <c r="AU481" s="474"/>
      <c r="AV481" s="474"/>
      <c r="AW481" s="474"/>
      <c r="AX481" s="474"/>
      <c r="AY481" s="474"/>
      <c r="AZ481" s="474"/>
      <c r="BA481" s="474"/>
      <c r="BB481" s="474"/>
      <c r="BC481" s="474"/>
      <c r="BD481" s="474"/>
      <c r="BE481" s="474"/>
      <c r="BF481" s="474"/>
      <c r="BG481" s="474"/>
      <c r="BH481" s="474"/>
      <c r="BI481" s="474"/>
      <c r="BJ481" s="474"/>
      <c r="BK481" s="474"/>
      <c r="BL481" s="474"/>
      <c r="BM481" s="474"/>
      <c r="BN481" s="474"/>
      <c r="BO481" s="474"/>
      <c r="BP481" s="474"/>
      <c r="BQ481" s="474"/>
      <c r="BR481" s="474"/>
      <c r="BS481" s="474"/>
      <c r="BT481" s="474"/>
      <c r="BU481" s="474"/>
      <c r="BV481" s="474"/>
      <c r="BW481" s="474"/>
      <c r="BX481" s="474"/>
      <c r="BY481" s="474"/>
      <c r="BZ481" s="474"/>
      <c r="CA481" s="474"/>
      <c r="CB481" s="474"/>
      <c r="CC481" s="474"/>
      <c r="CD481" s="474"/>
      <c r="CE481" s="474"/>
      <c r="CF481" s="474"/>
      <c r="CG481" s="474"/>
      <c r="CH481" s="474"/>
      <c r="CI481" s="474"/>
      <c r="CJ481" s="474"/>
      <c r="CK481" s="474"/>
      <c r="CL481" s="474"/>
      <c r="CM481" s="474"/>
      <c r="CN481" s="474"/>
      <c r="CO481" s="474"/>
      <c r="CP481" s="474"/>
      <c r="CQ481" s="474"/>
      <c r="CR481" s="474"/>
      <c r="CS481" s="474"/>
      <c r="CT481" s="474"/>
      <c r="CU481" s="474"/>
      <c r="CV481" s="474"/>
      <c r="CW481" s="474"/>
      <c r="CX481" s="474"/>
      <c r="CY481" s="474"/>
      <c r="CZ481" s="474"/>
      <c r="DA481" s="474"/>
      <c r="DB481" s="474"/>
      <c r="DC481" s="474"/>
      <c r="DD481" s="474"/>
      <c r="DE481" s="474"/>
      <c r="DF481" s="474"/>
      <c r="DG481" s="474"/>
      <c r="DH481" s="474"/>
      <c r="DI481" s="474"/>
      <c r="DJ481" s="474"/>
      <c r="DK481" s="474"/>
      <c r="DL481" s="474"/>
    </row>
    <row r="482" spans="1:116" s="164" customFormat="1" x14ac:dyDescent="0.4">
      <c r="A482" s="350"/>
      <c r="B482" s="350"/>
      <c r="C482" s="350"/>
      <c r="D482" s="164" t="s">
        <v>952</v>
      </c>
      <c r="E482" s="204"/>
      <c r="G482" s="481" t="s">
        <v>951</v>
      </c>
      <c r="H482" s="350"/>
      <c r="I482" s="473"/>
      <c r="J482" s="473"/>
      <c r="K482" s="350"/>
      <c r="L482" s="350"/>
      <c r="M482" s="350"/>
      <c r="N482" s="350"/>
      <c r="O482" s="350"/>
      <c r="P482" s="350"/>
      <c r="R482" s="210"/>
      <c r="S482" s="474"/>
      <c r="T482" s="474"/>
      <c r="U482" s="474"/>
      <c r="V482" s="474"/>
      <c r="W482" s="474"/>
      <c r="X482" s="474"/>
      <c r="Y482" s="474"/>
      <c r="Z482" s="474"/>
      <c r="AA482" s="474"/>
      <c r="AB482" s="474"/>
      <c r="AC482" s="474"/>
      <c r="AD482" s="474"/>
      <c r="AE482" s="474"/>
      <c r="AF482" s="474"/>
      <c r="AG482" s="474"/>
      <c r="AH482" s="474"/>
      <c r="AI482" s="474"/>
      <c r="AJ482" s="474"/>
      <c r="AK482" s="474"/>
      <c r="AL482" s="474"/>
      <c r="AM482" s="474"/>
      <c r="AN482" s="474"/>
      <c r="AO482" s="474"/>
      <c r="AP482" s="474"/>
      <c r="AQ482" s="474"/>
      <c r="AR482" s="474"/>
      <c r="AS482" s="474"/>
      <c r="AT482" s="474"/>
      <c r="AU482" s="474"/>
      <c r="AV482" s="474"/>
      <c r="AW482" s="474"/>
      <c r="AX482" s="474"/>
      <c r="AY482" s="474"/>
      <c r="AZ482" s="474"/>
      <c r="BA482" s="474"/>
      <c r="BB482" s="474"/>
      <c r="BC482" s="474"/>
      <c r="BD482" s="474"/>
      <c r="BE482" s="474"/>
      <c r="BF482" s="474"/>
      <c r="BG482" s="474"/>
      <c r="BH482" s="474"/>
      <c r="BI482" s="474"/>
      <c r="BJ482" s="474"/>
      <c r="BK482" s="474"/>
      <c r="BL482" s="474"/>
      <c r="BM482" s="474"/>
      <c r="BN482" s="474"/>
      <c r="BO482" s="474"/>
      <c r="BP482" s="474"/>
      <c r="BQ482" s="474"/>
      <c r="BR482" s="474"/>
      <c r="BS482" s="474"/>
      <c r="BT482" s="474"/>
      <c r="BU482" s="474"/>
      <c r="BV482" s="474"/>
      <c r="BW482" s="474"/>
      <c r="BX482" s="474"/>
      <c r="BY482" s="474"/>
      <c r="BZ482" s="474"/>
      <c r="CA482" s="474"/>
      <c r="CB482" s="474"/>
      <c r="CC482" s="474"/>
      <c r="CD482" s="474"/>
      <c r="CE482" s="474"/>
      <c r="CF482" s="474"/>
      <c r="CG482" s="474"/>
      <c r="CH482" s="474"/>
      <c r="CI482" s="474"/>
      <c r="CJ482" s="474"/>
      <c r="CK482" s="474"/>
      <c r="CL482" s="474"/>
      <c r="CM482" s="474"/>
      <c r="CN482" s="474"/>
      <c r="CO482" s="474"/>
      <c r="CP482" s="474"/>
      <c r="CQ482" s="474"/>
      <c r="CR482" s="474"/>
      <c r="CS482" s="474"/>
      <c r="CT482" s="474"/>
      <c r="CU482" s="474"/>
      <c r="CV482" s="474"/>
      <c r="CW482" s="474"/>
      <c r="CX482" s="474"/>
      <c r="CY482" s="474"/>
      <c r="CZ482" s="474"/>
      <c r="DA482" s="474"/>
      <c r="DB482" s="474"/>
      <c r="DC482" s="474"/>
      <c r="DD482" s="474"/>
      <c r="DE482" s="474"/>
      <c r="DF482" s="474"/>
      <c r="DG482" s="474"/>
      <c r="DH482" s="474"/>
      <c r="DI482" s="474"/>
      <c r="DJ482" s="474"/>
      <c r="DK482" s="474"/>
      <c r="DL482" s="474"/>
    </row>
    <row r="483" spans="1:116" s="164" customFormat="1" x14ac:dyDescent="0.4">
      <c r="A483" s="350"/>
      <c r="B483" s="350"/>
      <c r="C483" s="350"/>
      <c r="D483" s="164" t="s">
        <v>952</v>
      </c>
      <c r="E483" s="204"/>
      <c r="G483" s="210">
        <v>2</v>
      </c>
      <c r="H483" s="350"/>
      <c r="I483" s="473"/>
      <c r="J483" s="473"/>
      <c r="K483" s="350"/>
      <c r="L483" s="350"/>
      <c r="M483" s="350"/>
      <c r="N483" s="350"/>
      <c r="O483" s="350"/>
      <c r="P483" s="350"/>
      <c r="R483" s="210"/>
      <c r="S483" s="474"/>
      <c r="T483" s="474"/>
      <c r="U483" s="474"/>
      <c r="V483" s="474"/>
      <c r="W483" s="474"/>
      <c r="X483" s="474"/>
      <c r="Y483" s="474"/>
      <c r="Z483" s="474"/>
      <c r="AA483" s="474"/>
      <c r="AB483" s="474"/>
      <c r="AC483" s="474"/>
      <c r="AD483" s="474"/>
      <c r="AE483" s="474"/>
      <c r="AF483" s="474"/>
      <c r="AG483" s="474"/>
      <c r="AH483" s="474"/>
      <c r="AI483" s="474"/>
      <c r="AJ483" s="474"/>
      <c r="AK483" s="474"/>
      <c r="AL483" s="474"/>
      <c r="AM483" s="474"/>
      <c r="AN483" s="474"/>
      <c r="AO483" s="474"/>
      <c r="AP483" s="474"/>
      <c r="AQ483" s="474"/>
      <c r="AR483" s="474"/>
      <c r="AS483" s="474"/>
      <c r="AT483" s="474"/>
      <c r="AU483" s="474"/>
      <c r="AV483" s="474"/>
      <c r="AW483" s="474"/>
      <c r="AX483" s="474"/>
      <c r="AY483" s="474"/>
      <c r="AZ483" s="474"/>
      <c r="BA483" s="474"/>
      <c r="BB483" s="474"/>
      <c r="BC483" s="474"/>
      <c r="BD483" s="474"/>
      <c r="BE483" s="474"/>
      <c r="BF483" s="474"/>
      <c r="BG483" s="474"/>
      <c r="BH483" s="474"/>
      <c r="BI483" s="474"/>
      <c r="BJ483" s="474"/>
      <c r="BK483" s="474"/>
      <c r="BL483" s="474"/>
      <c r="BM483" s="474"/>
      <c r="BN483" s="474"/>
      <c r="BO483" s="474"/>
      <c r="BP483" s="474"/>
      <c r="BQ483" s="474"/>
      <c r="BR483" s="474"/>
      <c r="BS483" s="474"/>
      <c r="BT483" s="474"/>
      <c r="BU483" s="474"/>
      <c r="BV483" s="474"/>
      <c r="BW483" s="474"/>
      <c r="BX483" s="474"/>
      <c r="BY483" s="474"/>
      <c r="BZ483" s="474"/>
      <c r="CA483" s="474"/>
      <c r="CB483" s="474"/>
      <c r="CC483" s="474"/>
      <c r="CD483" s="474"/>
      <c r="CE483" s="474"/>
      <c r="CF483" s="474"/>
      <c r="CG483" s="474"/>
      <c r="CH483" s="474"/>
      <c r="CI483" s="474"/>
      <c r="CJ483" s="474"/>
      <c r="CK483" s="474"/>
      <c r="CL483" s="474"/>
      <c r="CM483" s="474"/>
      <c r="CN483" s="474"/>
      <c r="CO483" s="474"/>
      <c r="CP483" s="474"/>
      <c r="CQ483" s="474"/>
      <c r="CR483" s="474"/>
      <c r="CS483" s="474"/>
      <c r="CT483" s="474"/>
      <c r="CU483" s="474"/>
      <c r="CV483" s="474"/>
      <c r="CW483" s="474"/>
      <c r="CX483" s="474"/>
      <c r="CY483" s="474"/>
      <c r="CZ483" s="474"/>
      <c r="DA483" s="474"/>
      <c r="DB483" s="474"/>
      <c r="DC483" s="474"/>
      <c r="DD483" s="474"/>
      <c r="DE483" s="474"/>
      <c r="DF483" s="474"/>
      <c r="DG483" s="474"/>
      <c r="DH483" s="474"/>
      <c r="DI483" s="474"/>
      <c r="DJ483" s="474"/>
      <c r="DK483" s="474"/>
      <c r="DL483" s="474"/>
    </row>
    <row r="484" spans="1:116" s="164" customFormat="1" x14ac:dyDescent="0.4">
      <c r="A484" s="350"/>
      <c r="B484" s="350"/>
      <c r="C484" s="350"/>
      <c r="D484" s="164" t="s">
        <v>952</v>
      </c>
      <c r="E484" s="204"/>
      <c r="G484" s="210">
        <f>+G483+1</f>
        <v>3</v>
      </c>
      <c r="H484" s="350"/>
      <c r="I484" s="473"/>
      <c r="J484" s="473"/>
      <c r="K484" s="350"/>
      <c r="L484" s="350"/>
      <c r="M484" s="350"/>
      <c r="N484" s="350"/>
      <c r="O484" s="350"/>
      <c r="P484" s="350"/>
      <c r="R484" s="210"/>
      <c r="S484" s="474"/>
      <c r="T484" s="474"/>
      <c r="U484" s="474"/>
      <c r="V484" s="474"/>
      <c r="W484" s="474"/>
      <c r="X484" s="474"/>
      <c r="Y484" s="474"/>
      <c r="Z484" s="474"/>
      <c r="AA484" s="474"/>
      <c r="AB484" s="474"/>
      <c r="AC484" s="474"/>
      <c r="AD484" s="474"/>
      <c r="AE484" s="474"/>
      <c r="AF484" s="474"/>
      <c r="AG484" s="474"/>
      <c r="AH484" s="474"/>
      <c r="AI484" s="474"/>
      <c r="AJ484" s="474"/>
      <c r="AK484" s="474"/>
      <c r="AL484" s="474"/>
      <c r="AM484" s="474"/>
      <c r="AN484" s="474"/>
      <c r="AO484" s="474"/>
      <c r="AP484" s="474"/>
      <c r="AQ484" s="474"/>
      <c r="AR484" s="474"/>
      <c r="AS484" s="474"/>
      <c r="AT484" s="474"/>
      <c r="AU484" s="474"/>
      <c r="AV484" s="474"/>
      <c r="AW484" s="474"/>
      <c r="AX484" s="474"/>
      <c r="AY484" s="474"/>
      <c r="AZ484" s="474"/>
      <c r="BA484" s="474"/>
      <c r="BB484" s="474"/>
      <c r="BC484" s="474"/>
      <c r="BD484" s="474"/>
      <c r="BE484" s="474"/>
      <c r="BF484" s="474"/>
      <c r="BG484" s="474"/>
      <c r="BH484" s="474"/>
      <c r="BI484" s="474"/>
      <c r="BJ484" s="474"/>
      <c r="BK484" s="474"/>
      <c r="BL484" s="474"/>
      <c r="BM484" s="474"/>
      <c r="BN484" s="474"/>
      <c r="BO484" s="474"/>
      <c r="BP484" s="474"/>
      <c r="BQ484" s="474"/>
      <c r="BR484" s="474"/>
      <c r="BS484" s="474"/>
      <c r="BT484" s="474"/>
      <c r="BU484" s="474"/>
      <c r="BV484" s="474"/>
      <c r="BW484" s="474"/>
      <c r="BX484" s="474"/>
      <c r="BY484" s="474"/>
      <c r="BZ484" s="474"/>
      <c r="CA484" s="474"/>
      <c r="CB484" s="474"/>
      <c r="CC484" s="474"/>
      <c r="CD484" s="474"/>
      <c r="CE484" s="474"/>
      <c r="CF484" s="474"/>
      <c r="CG484" s="474"/>
      <c r="CH484" s="474"/>
      <c r="CI484" s="474"/>
      <c r="CJ484" s="474"/>
      <c r="CK484" s="474"/>
      <c r="CL484" s="474"/>
      <c r="CM484" s="474"/>
      <c r="CN484" s="474"/>
      <c r="CO484" s="474"/>
      <c r="CP484" s="474"/>
      <c r="CQ484" s="474"/>
      <c r="CR484" s="474"/>
      <c r="CS484" s="474"/>
      <c r="CT484" s="474"/>
      <c r="CU484" s="474"/>
      <c r="CV484" s="474"/>
      <c r="CW484" s="474"/>
      <c r="CX484" s="474"/>
      <c r="CY484" s="474"/>
      <c r="CZ484" s="474"/>
      <c r="DA484" s="474"/>
      <c r="DB484" s="474"/>
      <c r="DC484" s="474"/>
      <c r="DD484" s="474"/>
      <c r="DE484" s="474"/>
      <c r="DF484" s="474"/>
      <c r="DG484" s="474"/>
      <c r="DH484" s="474"/>
      <c r="DI484" s="474"/>
      <c r="DJ484" s="474"/>
      <c r="DK484" s="474"/>
      <c r="DL484" s="474"/>
    </row>
    <row r="485" spans="1:116" s="164" customFormat="1" x14ac:dyDescent="0.4">
      <c r="A485" s="350"/>
      <c r="B485" s="350"/>
      <c r="C485" s="350"/>
      <c r="D485" s="164" t="s">
        <v>952</v>
      </c>
      <c r="E485" s="204"/>
      <c r="G485" s="210">
        <f t="shared" ref="G485:G487" si="392">+G484+1</f>
        <v>4</v>
      </c>
      <c r="H485" s="350"/>
      <c r="I485" s="473"/>
      <c r="J485" s="473"/>
      <c r="K485" s="350"/>
      <c r="L485" s="350"/>
      <c r="M485" s="350"/>
      <c r="N485" s="350"/>
      <c r="O485" s="350"/>
      <c r="P485" s="350"/>
      <c r="R485" s="210"/>
      <c r="S485" s="474"/>
      <c r="T485" s="474"/>
      <c r="U485" s="474"/>
      <c r="V485" s="474"/>
      <c r="W485" s="474"/>
      <c r="X485" s="474"/>
      <c r="Y485" s="474"/>
      <c r="Z485" s="474"/>
      <c r="AA485" s="474"/>
      <c r="AB485" s="474"/>
      <c r="AC485" s="474"/>
      <c r="AD485" s="474"/>
      <c r="AE485" s="474"/>
      <c r="AF485" s="474"/>
      <c r="AG485" s="474"/>
      <c r="AH485" s="474"/>
      <c r="AI485" s="474"/>
      <c r="AJ485" s="474"/>
      <c r="AK485" s="474"/>
      <c r="AL485" s="474"/>
      <c r="AM485" s="474"/>
      <c r="AN485" s="474"/>
      <c r="AO485" s="474"/>
      <c r="AP485" s="474"/>
      <c r="AQ485" s="474"/>
      <c r="AR485" s="474"/>
      <c r="AS485" s="474"/>
      <c r="AT485" s="474"/>
      <c r="AU485" s="474"/>
      <c r="AV485" s="474"/>
      <c r="AW485" s="474"/>
      <c r="AX485" s="474"/>
      <c r="AY485" s="474"/>
      <c r="AZ485" s="474"/>
      <c r="BA485" s="474"/>
      <c r="BB485" s="474"/>
      <c r="BC485" s="474"/>
      <c r="BD485" s="474"/>
      <c r="BE485" s="474"/>
      <c r="BF485" s="474"/>
      <c r="BG485" s="474"/>
      <c r="BH485" s="474"/>
      <c r="BI485" s="474"/>
      <c r="BJ485" s="474"/>
      <c r="BK485" s="474"/>
      <c r="BL485" s="474"/>
      <c r="BM485" s="474"/>
      <c r="BN485" s="474"/>
      <c r="BO485" s="474"/>
      <c r="BP485" s="474"/>
      <c r="BQ485" s="474"/>
      <c r="BR485" s="474"/>
      <c r="BS485" s="474"/>
      <c r="BT485" s="474"/>
      <c r="BU485" s="474"/>
      <c r="BV485" s="474"/>
      <c r="BW485" s="474"/>
      <c r="BX485" s="474"/>
      <c r="BY485" s="474"/>
      <c r="BZ485" s="474"/>
      <c r="CA485" s="474"/>
      <c r="CB485" s="474"/>
      <c r="CC485" s="474"/>
      <c r="CD485" s="474"/>
      <c r="CE485" s="474"/>
      <c r="CF485" s="474"/>
      <c r="CG485" s="474"/>
      <c r="CH485" s="474"/>
      <c r="CI485" s="474"/>
      <c r="CJ485" s="474"/>
      <c r="CK485" s="474"/>
      <c r="CL485" s="474"/>
      <c r="CM485" s="474"/>
      <c r="CN485" s="474"/>
      <c r="CO485" s="474"/>
      <c r="CP485" s="474"/>
      <c r="CQ485" s="474"/>
      <c r="CR485" s="474"/>
      <c r="CS485" s="474"/>
      <c r="CT485" s="474"/>
      <c r="CU485" s="474"/>
      <c r="CV485" s="474"/>
      <c r="CW485" s="474"/>
      <c r="CX485" s="474"/>
      <c r="CY485" s="474"/>
      <c r="CZ485" s="474"/>
      <c r="DA485" s="474"/>
      <c r="DB485" s="474"/>
      <c r="DC485" s="474"/>
      <c r="DD485" s="474"/>
      <c r="DE485" s="474"/>
      <c r="DF485" s="474"/>
      <c r="DG485" s="474"/>
      <c r="DH485" s="474"/>
      <c r="DI485" s="474"/>
      <c r="DJ485" s="474"/>
      <c r="DK485" s="474"/>
      <c r="DL485" s="474"/>
    </row>
    <row r="486" spans="1:116" s="164" customFormat="1" x14ac:dyDescent="0.4">
      <c r="A486" s="350"/>
      <c r="B486" s="350"/>
      <c r="C486" s="350"/>
      <c r="D486" s="164" t="s">
        <v>952</v>
      </c>
      <c r="E486" s="204"/>
      <c r="G486" s="210">
        <f t="shared" si="392"/>
        <v>5</v>
      </c>
      <c r="H486" s="350"/>
      <c r="I486" s="473"/>
      <c r="J486" s="473"/>
      <c r="K486" s="350"/>
      <c r="L486" s="350"/>
      <c r="M486" s="350"/>
      <c r="N486" s="350"/>
      <c r="O486" s="350"/>
      <c r="P486" s="350"/>
      <c r="R486" s="210"/>
      <c r="S486" s="474"/>
      <c r="T486" s="474"/>
      <c r="U486" s="474"/>
      <c r="V486" s="474"/>
      <c r="W486" s="474"/>
      <c r="X486" s="474"/>
      <c r="Y486" s="474"/>
      <c r="Z486" s="474"/>
      <c r="AA486" s="474"/>
      <c r="AB486" s="474"/>
      <c r="AC486" s="474"/>
      <c r="AD486" s="474"/>
      <c r="AE486" s="474"/>
      <c r="AF486" s="474"/>
      <c r="AG486" s="474"/>
      <c r="AH486" s="474"/>
      <c r="AI486" s="474"/>
      <c r="AJ486" s="474"/>
      <c r="AK486" s="474"/>
      <c r="AL486" s="474"/>
      <c r="AM486" s="474"/>
      <c r="AN486" s="474"/>
      <c r="AO486" s="474"/>
      <c r="AP486" s="474"/>
      <c r="AQ486" s="474"/>
      <c r="AR486" s="474"/>
      <c r="AS486" s="474"/>
      <c r="AT486" s="474"/>
      <c r="AU486" s="474"/>
      <c r="AV486" s="474"/>
      <c r="AW486" s="474"/>
      <c r="AX486" s="474"/>
      <c r="AY486" s="474"/>
      <c r="AZ486" s="474"/>
      <c r="BA486" s="474"/>
      <c r="BB486" s="474"/>
      <c r="BC486" s="474"/>
      <c r="BD486" s="474"/>
      <c r="BE486" s="474"/>
      <c r="BF486" s="474"/>
      <c r="BG486" s="474"/>
      <c r="BH486" s="474"/>
      <c r="BI486" s="474"/>
      <c r="BJ486" s="474"/>
      <c r="BK486" s="474"/>
      <c r="BL486" s="474"/>
      <c r="BM486" s="474"/>
      <c r="BN486" s="474"/>
      <c r="BO486" s="474"/>
      <c r="BP486" s="474"/>
      <c r="BQ486" s="474"/>
      <c r="BR486" s="474"/>
      <c r="BS486" s="474"/>
      <c r="BT486" s="474"/>
      <c r="BU486" s="474"/>
      <c r="BV486" s="474"/>
      <c r="BW486" s="474"/>
      <c r="BX486" s="474"/>
      <c r="BY486" s="474"/>
      <c r="BZ486" s="474"/>
      <c r="CA486" s="474"/>
      <c r="CB486" s="474"/>
      <c r="CC486" s="474"/>
      <c r="CD486" s="474"/>
      <c r="CE486" s="474"/>
      <c r="CF486" s="474"/>
      <c r="CG486" s="474"/>
      <c r="CH486" s="474"/>
      <c r="CI486" s="474"/>
      <c r="CJ486" s="474"/>
      <c r="CK486" s="474"/>
      <c r="CL486" s="474"/>
      <c r="CM486" s="474"/>
      <c r="CN486" s="474"/>
      <c r="CO486" s="474"/>
      <c r="CP486" s="474"/>
      <c r="CQ486" s="474"/>
      <c r="CR486" s="474"/>
      <c r="CS486" s="474"/>
      <c r="CT486" s="474"/>
      <c r="CU486" s="474"/>
      <c r="CV486" s="474"/>
      <c r="CW486" s="474"/>
      <c r="CX486" s="474"/>
      <c r="CY486" s="474"/>
      <c r="CZ486" s="474"/>
      <c r="DA486" s="474"/>
      <c r="DB486" s="474"/>
      <c r="DC486" s="474"/>
      <c r="DD486" s="474"/>
      <c r="DE486" s="474"/>
      <c r="DF486" s="474"/>
      <c r="DG486" s="474"/>
      <c r="DH486" s="474"/>
      <c r="DI486" s="474"/>
      <c r="DJ486" s="474"/>
      <c r="DK486" s="474"/>
      <c r="DL486" s="474"/>
    </row>
    <row r="487" spans="1:116" s="164" customFormat="1" x14ac:dyDescent="0.4">
      <c r="A487" s="350"/>
      <c r="B487" s="350"/>
      <c r="C487" s="350"/>
      <c r="D487" s="164" t="s">
        <v>952</v>
      </c>
      <c r="E487" s="204"/>
      <c r="G487" s="210">
        <f t="shared" si="392"/>
        <v>6</v>
      </c>
      <c r="H487" s="350"/>
      <c r="I487" s="473"/>
      <c r="J487" s="473"/>
      <c r="K487" s="350"/>
      <c r="L487" s="350"/>
      <c r="M487" s="350"/>
      <c r="N487" s="350"/>
      <c r="O487" s="350"/>
      <c r="P487" s="350"/>
      <c r="R487" s="210"/>
      <c r="S487" s="474"/>
      <c r="T487" s="474"/>
      <c r="U487" s="474"/>
      <c r="V487" s="474"/>
      <c r="W487" s="474"/>
      <c r="X487" s="474"/>
      <c r="Y487" s="474"/>
      <c r="Z487" s="474"/>
      <c r="AA487" s="474"/>
      <c r="AB487" s="474"/>
      <c r="AC487" s="474"/>
      <c r="AD487" s="474"/>
      <c r="AE487" s="474"/>
      <c r="AF487" s="474"/>
      <c r="AG487" s="474"/>
      <c r="AH487" s="474"/>
      <c r="AI487" s="474"/>
      <c r="AJ487" s="474"/>
      <c r="AK487" s="474"/>
      <c r="AL487" s="474"/>
      <c r="AM487" s="474"/>
      <c r="AN487" s="474"/>
      <c r="AO487" s="474"/>
      <c r="AP487" s="474"/>
      <c r="AQ487" s="474"/>
      <c r="AR487" s="474"/>
      <c r="AS487" s="474"/>
      <c r="AT487" s="474"/>
      <c r="AU487" s="474"/>
      <c r="AV487" s="474"/>
      <c r="AW487" s="474"/>
      <c r="AX487" s="474"/>
      <c r="AY487" s="474"/>
      <c r="AZ487" s="474"/>
      <c r="BA487" s="474"/>
      <c r="BB487" s="474"/>
      <c r="BC487" s="474"/>
      <c r="BD487" s="474"/>
      <c r="BE487" s="474"/>
      <c r="BF487" s="474"/>
      <c r="BG487" s="474"/>
      <c r="BH487" s="474"/>
      <c r="BI487" s="474"/>
      <c r="BJ487" s="474"/>
      <c r="BK487" s="474"/>
      <c r="BL487" s="474"/>
      <c r="BM487" s="474"/>
      <c r="BN487" s="474"/>
      <c r="BO487" s="474"/>
      <c r="BP487" s="474"/>
      <c r="BQ487" s="474"/>
      <c r="BR487" s="474"/>
      <c r="BS487" s="474"/>
      <c r="BT487" s="474"/>
      <c r="BU487" s="474"/>
      <c r="BV487" s="474"/>
      <c r="BW487" s="474"/>
      <c r="BX487" s="474"/>
      <c r="BY487" s="474"/>
      <c r="BZ487" s="474"/>
      <c r="CA487" s="474"/>
      <c r="CB487" s="474"/>
      <c r="CC487" s="474"/>
      <c r="CD487" s="474"/>
      <c r="CE487" s="474"/>
      <c r="CF487" s="474"/>
      <c r="CG487" s="474"/>
      <c r="CH487" s="474"/>
      <c r="CI487" s="474"/>
      <c r="CJ487" s="474"/>
      <c r="CK487" s="474"/>
      <c r="CL487" s="474"/>
      <c r="CM487" s="474"/>
      <c r="CN487" s="474"/>
      <c r="CO487" s="474"/>
      <c r="CP487" s="474"/>
      <c r="CQ487" s="474"/>
      <c r="CR487" s="474"/>
      <c r="CS487" s="474"/>
      <c r="CT487" s="474"/>
      <c r="CU487" s="474"/>
      <c r="CV487" s="474"/>
      <c r="CW487" s="474"/>
      <c r="CX487" s="474"/>
      <c r="CY487" s="474"/>
      <c r="CZ487" s="474"/>
      <c r="DA487" s="474"/>
      <c r="DB487" s="474"/>
      <c r="DC487" s="474"/>
      <c r="DD487" s="474"/>
      <c r="DE487" s="474"/>
      <c r="DF487" s="474"/>
      <c r="DG487" s="474"/>
      <c r="DH487" s="474"/>
      <c r="DI487" s="474"/>
      <c r="DJ487" s="474"/>
      <c r="DK487" s="474"/>
      <c r="DL487" s="474"/>
    </row>
    <row r="488" spans="1:116" s="164" customFormat="1" x14ac:dyDescent="0.4">
      <c r="A488" s="350"/>
      <c r="B488" s="350"/>
      <c r="C488" s="350"/>
      <c r="D488" s="164" t="s">
        <v>952</v>
      </c>
      <c r="E488" s="204"/>
      <c r="G488" s="210"/>
      <c r="H488" s="350"/>
      <c r="I488" s="473"/>
      <c r="J488" s="473"/>
      <c r="K488" s="350"/>
      <c r="L488" s="350"/>
      <c r="M488" s="350"/>
      <c r="N488" s="350"/>
      <c r="O488" s="350"/>
      <c r="P488" s="350"/>
      <c r="R488" s="210"/>
      <c r="S488" s="474"/>
      <c r="T488" s="474"/>
      <c r="U488" s="474"/>
      <c r="V488" s="474"/>
      <c r="W488" s="474"/>
      <c r="X488" s="474"/>
      <c r="Y488" s="474"/>
      <c r="Z488" s="474"/>
      <c r="AA488" s="474"/>
      <c r="AB488" s="474"/>
      <c r="AC488" s="474"/>
      <c r="AD488" s="474"/>
      <c r="AE488" s="474"/>
      <c r="AF488" s="474"/>
      <c r="AG488" s="474"/>
      <c r="AH488" s="474"/>
      <c r="AI488" s="474"/>
      <c r="AJ488" s="474"/>
      <c r="AK488" s="474"/>
      <c r="AL488" s="474"/>
      <c r="AM488" s="474"/>
      <c r="AN488" s="474"/>
      <c r="AO488" s="474"/>
      <c r="AP488" s="474"/>
      <c r="AQ488" s="474"/>
      <c r="AR488" s="474"/>
      <c r="AS488" s="474"/>
      <c r="AT488" s="474"/>
      <c r="AU488" s="474"/>
      <c r="AV488" s="474"/>
      <c r="AW488" s="474"/>
      <c r="AX488" s="474"/>
      <c r="AY488" s="474"/>
      <c r="AZ488" s="474"/>
      <c r="BA488" s="474"/>
      <c r="BB488" s="474"/>
      <c r="BC488" s="474"/>
      <c r="BD488" s="474"/>
      <c r="BE488" s="474"/>
      <c r="BF488" s="474"/>
      <c r="BG488" s="474"/>
      <c r="BH488" s="474"/>
      <c r="BI488" s="474"/>
      <c r="BJ488" s="474"/>
      <c r="BK488" s="474"/>
      <c r="BL488" s="474"/>
      <c r="BM488" s="474"/>
      <c r="BN488" s="474"/>
      <c r="BO488" s="474"/>
      <c r="BP488" s="474"/>
      <c r="BQ488" s="474"/>
      <c r="BR488" s="474"/>
      <c r="BS488" s="474"/>
      <c r="BT488" s="474"/>
      <c r="BU488" s="474"/>
      <c r="BV488" s="474"/>
      <c r="BW488" s="474"/>
      <c r="BX488" s="474"/>
      <c r="BY488" s="474"/>
      <c r="BZ488" s="474"/>
      <c r="CA488" s="474"/>
      <c r="CB488" s="474"/>
      <c r="CC488" s="474"/>
      <c r="CD488" s="474"/>
      <c r="CE488" s="474"/>
      <c r="CF488" s="474"/>
      <c r="CG488" s="474"/>
      <c r="CH488" s="474"/>
      <c r="CI488" s="474"/>
      <c r="CJ488" s="474"/>
      <c r="CK488" s="474"/>
      <c r="CL488" s="474"/>
      <c r="CM488" s="474"/>
      <c r="CN488" s="474"/>
      <c r="CO488" s="474"/>
      <c r="CP488" s="474"/>
      <c r="CQ488" s="474"/>
      <c r="CR488" s="474"/>
      <c r="CS488" s="474"/>
      <c r="CT488" s="474"/>
      <c r="CU488" s="474"/>
      <c r="CV488" s="474"/>
      <c r="CW488" s="474"/>
      <c r="CX488" s="474"/>
      <c r="CY488" s="474"/>
      <c r="CZ488" s="474"/>
      <c r="DA488" s="474"/>
      <c r="DB488" s="474"/>
      <c r="DC488" s="474"/>
      <c r="DD488" s="474"/>
      <c r="DE488" s="474"/>
      <c r="DF488" s="474"/>
      <c r="DG488" s="474"/>
      <c r="DH488" s="474"/>
      <c r="DI488" s="474"/>
      <c r="DJ488" s="474"/>
      <c r="DK488" s="474"/>
      <c r="DL488" s="474"/>
    </row>
    <row r="489" spans="1:116" s="164" customFormat="1" x14ac:dyDescent="0.4">
      <c r="A489" s="350"/>
      <c r="B489" s="350"/>
      <c r="C489" s="350"/>
      <c r="D489" s="164" t="s">
        <v>952</v>
      </c>
      <c r="E489" s="204"/>
      <c r="G489" s="210"/>
      <c r="H489" s="350"/>
      <c r="I489" s="473"/>
      <c r="J489" s="473"/>
      <c r="K489" s="350"/>
      <c r="L489" s="350"/>
      <c r="M489" s="350"/>
      <c r="N489" s="350"/>
      <c r="O489" s="350"/>
      <c r="P489" s="350"/>
      <c r="R489" s="210"/>
      <c r="S489" s="474"/>
      <c r="T489" s="474"/>
      <c r="U489" s="474"/>
      <c r="V489" s="474"/>
      <c r="W489" s="474"/>
      <c r="X489" s="474"/>
      <c r="Y489" s="474"/>
      <c r="Z489" s="474"/>
      <c r="AA489" s="474"/>
      <c r="AB489" s="474"/>
      <c r="AC489" s="474"/>
      <c r="AD489" s="474"/>
      <c r="AE489" s="474"/>
      <c r="AF489" s="474"/>
      <c r="AG489" s="474"/>
      <c r="AH489" s="474"/>
      <c r="AI489" s="474"/>
      <c r="AJ489" s="474"/>
      <c r="AK489" s="474"/>
      <c r="AL489" s="474"/>
      <c r="AM489" s="474"/>
      <c r="AN489" s="474"/>
      <c r="AO489" s="474"/>
      <c r="AP489" s="474"/>
      <c r="AQ489" s="474"/>
      <c r="AR489" s="474"/>
      <c r="AS489" s="474"/>
      <c r="AT489" s="474"/>
      <c r="AU489" s="474"/>
      <c r="AV489" s="474"/>
      <c r="AW489" s="474"/>
      <c r="AX489" s="474"/>
      <c r="AY489" s="474"/>
      <c r="AZ489" s="474"/>
      <c r="BA489" s="474"/>
      <c r="BB489" s="474"/>
      <c r="BC489" s="474"/>
      <c r="BD489" s="474"/>
      <c r="BE489" s="474"/>
      <c r="BF489" s="474"/>
      <c r="BG489" s="474"/>
      <c r="BH489" s="474"/>
      <c r="BI489" s="474"/>
      <c r="BJ489" s="474"/>
      <c r="BK489" s="474"/>
      <c r="BL489" s="474"/>
      <c r="BM489" s="474"/>
      <c r="BN489" s="474"/>
      <c r="BO489" s="474"/>
      <c r="BP489" s="474"/>
      <c r="BQ489" s="474"/>
      <c r="BR489" s="474"/>
      <c r="BS489" s="474"/>
      <c r="BT489" s="474"/>
      <c r="BU489" s="474"/>
      <c r="BV489" s="474"/>
      <c r="BW489" s="474"/>
      <c r="BX489" s="474"/>
      <c r="BY489" s="474"/>
      <c r="BZ489" s="474"/>
      <c r="CA489" s="474"/>
      <c r="CB489" s="474"/>
      <c r="CC489" s="474"/>
      <c r="CD489" s="474"/>
      <c r="CE489" s="474"/>
      <c r="CF489" s="474"/>
      <c r="CG489" s="474"/>
      <c r="CH489" s="474"/>
      <c r="CI489" s="474"/>
      <c r="CJ489" s="474"/>
      <c r="CK489" s="474"/>
      <c r="CL489" s="474"/>
      <c r="CM489" s="474"/>
      <c r="CN489" s="474"/>
      <c r="CO489" s="474"/>
      <c r="CP489" s="474"/>
      <c r="CQ489" s="474"/>
      <c r="CR489" s="474"/>
      <c r="CS489" s="474"/>
      <c r="CT489" s="474"/>
      <c r="CU489" s="474"/>
      <c r="CV489" s="474"/>
      <c r="CW489" s="474"/>
      <c r="CX489" s="474"/>
      <c r="CY489" s="474"/>
      <c r="CZ489" s="474"/>
      <c r="DA489" s="474"/>
      <c r="DB489" s="474"/>
      <c r="DC489" s="474"/>
      <c r="DD489" s="474"/>
      <c r="DE489" s="474"/>
      <c r="DF489" s="474"/>
      <c r="DG489" s="474"/>
      <c r="DH489" s="474"/>
      <c r="DI489" s="474"/>
      <c r="DJ489" s="474"/>
      <c r="DK489" s="474"/>
      <c r="DL489" s="474"/>
    </row>
    <row r="490" spans="1:116" s="164" customFormat="1" x14ac:dyDescent="0.4">
      <c r="A490" s="350"/>
      <c r="B490" s="350"/>
      <c r="C490" s="350"/>
      <c r="D490" s="164" t="s">
        <v>952</v>
      </c>
      <c r="E490" s="204"/>
      <c r="G490" s="204"/>
      <c r="H490" s="350"/>
      <c r="I490" s="473"/>
      <c r="J490" s="473"/>
      <c r="K490" s="350"/>
      <c r="L490" s="350"/>
      <c r="M490" s="350"/>
      <c r="N490" s="350"/>
      <c r="O490" s="350"/>
      <c r="P490" s="350"/>
      <c r="R490" s="210"/>
      <c r="S490" s="474"/>
      <c r="T490" s="474"/>
      <c r="U490" s="474"/>
      <c r="V490" s="474"/>
      <c r="W490" s="474"/>
      <c r="X490" s="474"/>
      <c r="Y490" s="474"/>
      <c r="Z490" s="474"/>
      <c r="AA490" s="474"/>
      <c r="AB490" s="474"/>
      <c r="AC490" s="474"/>
      <c r="AD490" s="474"/>
      <c r="AE490" s="474"/>
      <c r="AF490" s="474"/>
      <c r="AG490" s="474"/>
      <c r="AH490" s="474"/>
      <c r="AI490" s="474"/>
      <c r="AJ490" s="474"/>
      <c r="AK490" s="474"/>
      <c r="AL490" s="474"/>
      <c r="AM490" s="474"/>
      <c r="AN490" s="474"/>
      <c r="AO490" s="474"/>
      <c r="AP490" s="474"/>
      <c r="AQ490" s="474"/>
      <c r="AR490" s="474"/>
      <c r="AS490" s="474"/>
      <c r="AT490" s="474"/>
      <c r="AU490" s="474"/>
      <c r="AV490" s="474"/>
      <c r="AW490" s="474"/>
      <c r="AX490" s="474"/>
      <c r="AY490" s="474"/>
      <c r="AZ490" s="474"/>
      <c r="BA490" s="474"/>
      <c r="BB490" s="474"/>
      <c r="BC490" s="474"/>
      <c r="BD490" s="474"/>
      <c r="BE490" s="474"/>
      <c r="BF490" s="474"/>
      <c r="BG490" s="474"/>
      <c r="BH490" s="474"/>
      <c r="BI490" s="474"/>
      <c r="BJ490" s="474"/>
      <c r="BK490" s="474"/>
      <c r="BL490" s="474"/>
      <c r="BM490" s="474"/>
      <c r="BN490" s="474"/>
      <c r="BO490" s="474"/>
      <c r="BP490" s="474"/>
      <c r="BQ490" s="474"/>
      <c r="BR490" s="474"/>
      <c r="BS490" s="474"/>
      <c r="BT490" s="474"/>
      <c r="BU490" s="474"/>
      <c r="BV490" s="474"/>
      <c r="BW490" s="474"/>
      <c r="BX490" s="474"/>
      <c r="BY490" s="474"/>
      <c r="BZ490" s="474"/>
      <c r="CA490" s="474"/>
      <c r="CB490" s="474"/>
      <c r="CC490" s="474"/>
      <c r="CD490" s="474"/>
      <c r="CE490" s="474"/>
      <c r="CF490" s="474"/>
      <c r="CG490" s="474"/>
      <c r="CH490" s="474"/>
      <c r="CI490" s="474"/>
      <c r="CJ490" s="474"/>
      <c r="CK490" s="474"/>
      <c r="CL490" s="474"/>
      <c r="CM490" s="474"/>
      <c r="CN490" s="474"/>
      <c r="CO490" s="474"/>
      <c r="CP490" s="474"/>
      <c r="CQ490" s="474"/>
      <c r="CR490" s="474"/>
      <c r="CS490" s="474"/>
      <c r="CT490" s="474"/>
      <c r="CU490" s="474"/>
      <c r="CV490" s="474"/>
      <c r="CW490" s="474"/>
      <c r="CX490" s="474"/>
      <c r="CY490" s="474"/>
      <c r="CZ490" s="474"/>
      <c r="DA490" s="474"/>
      <c r="DB490" s="474"/>
      <c r="DC490" s="474"/>
      <c r="DD490" s="474"/>
      <c r="DE490" s="474"/>
      <c r="DF490" s="474"/>
      <c r="DG490" s="474"/>
      <c r="DH490" s="474"/>
      <c r="DI490" s="474"/>
      <c r="DJ490" s="474"/>
      <c r="DK490" s="474"/>
      <c r="DL490" s="474"/>
    </row>
    <row r="491" spans="1:116" s="164" customFormat="1" x14ac:dyDescent="0.4">
      <c r="A491" s="350"/>
      <c r="B491" s="350"/>
      <c r="C491" s="350"/>
      <c r="D491" s="164" t="s">
        <v>952</v>
      </c>
      <c r="E491" s="204"/>
      <c r="G491" s="210"/>
      <c r="H491" s="350"/>
      <c r="I491" s="473"/>
      <c r="J491" s="473"/>
      <c r="K491" s="350"/>
      <c r="L491" s="350"/>
      <c r="M491" s="350"/>
      <c r="N491" s="350"/>
      <c r="O491" s="350"/>
      <c r="P491" s="350"/>
      <c r="R491" s="210"/>
      <c r="S491" s="474"/>
      <c r="T491" s="474"/>
      <c r="U491" s="474"/>
      <c r="V491" s="474"/>
      <c r="W491" s="474"/>
      <c r="X491" s="474"/>
      <c r="Y491" s="474"/>
      <c r="Z491" s="474"/>
      <c r="AA491" s="474"/>
      <c r="AB491" s="474"/>
      <c r="AC491" s="474"/>
      <c r="AD491" s="474"/>
      <c r="AE491" s="474"/>
      <c r="AF491" s="474"/>
      <c r="AG491" s="474"/>
      <c r="AH491" s="474"/>
      <c r="AI491" s="474"/>
      <c r="AJ491" s="474"/>
      <c r="AK491" s="474"/>
      <c r="AL491" s="474"/>
      <c r="AM491" s="474"/>
      <c r="AN491" s="474"/>
      <c r="AO491" s="474"/>
      <c r="AP491" s="474"/>
      <c r="AQ491" s="474"/>
      <c r="AR491" s="474"/>
      <c r="AS491" s="474"/>
      <c r="AT491" s="474"/>
      <c r="AU491" s="474"/>
      <c r="AV491" s="474"/>
      <c r="AW491" s="474"/>
      <c r="AX491" s="474"/>
      <c r="AY491" s="474"/>
      <c r="AZ491" s="474"/>
      <c r="BA491" s="474"/>
      <c r="BB491" s="474"/>
      <c r="BC491" s="474"/>
      <c r="BD491" s="474"/>
      <c r="BE491" s="474"/>
      <c r="BF491" s="474"/>
      <c r="BG491" s="474"/>
      <c r="BH491" s="474"/>
      <c r="BI491" s="474"/>
      <c r="BJ491" s="474"/>
      <c r="BK491" s="474"/>
      <c r="BL491" s="474"/>
      <c r="BM491" s="474"/>
      <c r="BN491" s="474"/>
      <c r="BO491" s="474"/>
      <c r="BP491" s="474"/>
      <c r="BQ491" s="474"/>
      <c r="BR491" s="474"/>
      <c r="BS491" s="474"/>
      <c r="BT491" s="474"/>
      <c r="BU491" s="474"/>
      <c r="BV491" s="474"/>
      <c r="BW491" s="474"/>
      <c r="BX491" s="474"/>
      <c r="BY491" s="474"/>
      <c r="BZ491" s="474"/>
      <c r="CA491" s="474"/>
      <c r="CB491" s="474"/>
      <c r="CC491" s="474"/>
      <c r="CD491" s="474"/>
      <c r="CE491" s="474"/>
      <c r="CF491" s="474"/>
      <c r="CG491" s="474"/>
      <c r="CH491" s="474"/>
      <c r="CI491" s="474"/>
      <c r="CJ491" s="474"/>
      <c r="CK491" s="474"/>
      <c r="CL491" s="474"/>
      <c r="CM491" s="474"/>
      <c r="CN491" s="474"/>
      <c r="CO491" s="474"/>
      <c r="CP491" s="474"/>
      <c r="CQ491" s="474"/>
      <c r="CR491" s="474"/>
      <c r="CS491" s="474"/>
      <c r="CT491" s="474"/>
      <c r="CU491" s="474"/>
      <c r="CV491" s="474"/>
      <c r="CW491" s="474"/>
      <c r="CX491" s="474"/>
      <c r="CY491" s="474"/>
      <c r="CZ491" s="474"/>
      <c r="DA491" s="474"/>
      <c r="DB491" s="474"/>
      <c r="DC491" s="474"/>
      <c r="DD491" s="474"/>
      <c r="DE491" s="474"/>
      <c r="DF491" s="474"/>
      <c r="DG491" s="474"/>
      <c r="DH491" s="474"/>
      <c r="DI491" s="474"/>
      <c r="DJ491" s="474"/>
      <c r="DK491" s="474"/>
      <c r="DL491" s="474"/>
    </row>
    <row r="492" spans="1:116" s="164" customFormat="1" x14ac:dyDescent="0.4">
      <c r="A492" s="350"/>
      <c r="B492" s="350"/>
      <c r="C492" s="350"/>
      <c r="D492" s="164" t="s">
        <v>952</v>
      </c>
      <c r="E492" s="204" t="str">
        <f t="shared" si="391"/>
        <v>492 GROWTHCHURN-PV</v>
      </c>
      <c r="G492" s="482" t="str">
        <f>"# of "&amp;G471&amp;" by age - months:"</f>
        <v># of primary unit by age - months:</v>
      </c>
      <c r="H492" s="483" t="s">
        <v>942</v>
      </c>
      <c r="I492" s="473"/>
      <c r="J492" s="473"/>
      <c r="K492" s="350"/>
      <c r="L492" s="350"/>
      <c r="M492" s="350"/>
      <c r="N492" s="350"/>
      <c r="O492" s="350"/>
      <c r="P492" s="350"/>
      <c r="R492" s="210"/>
      <c r="S492" s="474"/>
      <c r="T492" s="474"/>
      <c r="U492" s="474"/>
      <c r="V492" s="474"/>
      <c r="W492" s="474"/>
      <c r="X492" s="474"/>
      <c r="Y492" s="474"/>
      <c r="Z492" s="474"/>
      <c r="AA492" s="474"/>
      <c r="AB492" s="474"/>
      <c r="AC492" s="474"/>
      <c r="AD492" s="474"/>
      <c r="AE492" s="474"/>
      <c r="AF492" s="474"/>
      <c r="AG492" s="474"/>
      <c r="AH492" s="474"/>
      <c r="AI492" s="474"/>
      <c r="AJ492" s="474"/>
      <c r="AK492" s="474"/>
      <c r="AL492" s="474"/>
      <c r="AM492" s="474"/>
      <c r="AN492" s="474"/>
      <c r="AO492" s="474"/>
      <c r="AP492" s="474"/>
      <c r="AQ492" s="474"/>
      <c r="AR492" s="474"/>
      <c r="AS492" s="474"/>
      <c r="AT492" s="474"/>
      <c r="AU492" s="474"/>
      <c r="AV492" s="474"/>
      <c r="AW492" s="474"/>
      <c r="AX492" s="474"/>
      <c r="AY492" s="474"/>
      <c r="AZ492" s="474"/>
      <c r="BA492" s="474"/>
      <c r="BB492" s="474"/>
      <c r="BC492" s="474"/>
      <c r="BD492" s="474"/>
      <c r="BE492" s="474"/>
      <c r="BF492" s="474"/>
      <c r="BG492" s="474"/>
      <c r="BH492" s="474"/>
      <c r="BI492" s="474"/>
      <c r="BJ492" s="474"/>
      <c r="BK492" s="474"/>
      <c r="BL492" s="474"/>
      <c r="BM492" s="474"/>
      <c r="BN492" s="474"/>
      <c r="BO492" s="474"/>
      <c r="BP492" s="474"/>
      <c r="BQ492" s="474"/>
      <c r="BR492" s="474"/>
      <c r="BS492" s="474"/>
      <c r="BT492" s="474"/>
      <c r="BU492" s="474"/>
      <c r="BV492" s="474"/>
      <c r="BW492" s="474"/>
      <c r="BX492" s="474"/>
      <c r="BY492" s="474"/>
      <c r="BZ492" s="474"/>
      <c r="CA492" s="474"/>
      <c r="CB492" s="474"/>
      <c r="CC492" s="474"/>
      <c r="CD492" s="474"/>
      <c r="CE492" s="474"/>
      <c r="CF492" s="474"/>
      <c r="CG492" s="474"/>
      <c r="CH492" s="474"/>
      <c r="CI492" s="474"/>
      <c r="CJ492" s="474"/>
      <c r="CK492" s="474"/>
      <c r="CL492" s="474"/>
      <c r="CM492" s="474"/>
      <c r="CN492" s="474"/>
      <c r="CO492" s="474"/>
      <c r="CP492" s="474"/>
      <c r="CQ492" s="474"/>
      <c r="CR492" s="474"/>
      <c r="CS492" s="474"/>
      <c r="CT492" s="474"/>
      <c r="CU492" s="474"/>
      <c r="CV492" s="474"/>
      <c r="CW492" s="474"/>
      <c r="CX492" s="474"/>
      <c r="CY492" s="474"/>
      <c r="CZ492" s="474"/>
      <c r="DA492" s="474"/>
      <c r="DB492" s="474"/>
      <c r="DC492" s="474"/>
      <c r="DD492" s="474"/>
      <c r="DE492" s="474"/>
      <c r="DF492" s="474"/>
      <c r="DG492" s="474"/>
      <c r="DH492" s="474"/>
      <c r="DI492" s="474"/>
      <c r="DJ492" s="474"/>
      <c r="DK492" s="474"/>
      <c r="DL492" s="474"/>
    </row>
    <row r="493" spans="1:116" s="164" customFormat="1" outlineLevel="2" x14ac:dyDescent="0.4">
      <c r="A493" s="350"/>
      <c r="B493" s="350"/>
      <c r="C493" s="350"/>
      <c r="D493" s="164" t="s">
        <v>952</v>
      </c>
      <c r="E493" s="204" t="str">
        <f t="shared" si="391"/>
        <v>493 GROWTHCHURN-PV</v>
      </c>
      <c r="G493" s="484">
        <v>1</v>
      </c>
      <c r="H493" s="333">
        <v>0.04</v>
      </c>
      <c r="I493" s="473"/>
      <c r="J493" s="473"/>
      <c r="K493" s="485">
        <f ca="1">SUMIF($4:$4,K$2,493:493)</f>
        <v>5000</v>
      </c>
      <c r="L493" s="485">
        <f ca="1">SUMIF($4:$4,L$2,493:493)</f>
        <v>5000</v>
      </c>
      <c r="M493" s="485">
        <f ca="1">SUMIF($4:$4,M$2,493:493)</f>
        <v>5000</v>
      </c>
      <c r="N493" s="485">
        <f ca="1">SUMIF($4:$4,N$2,493:493)</f>
        <v>5000</v>
      </c>
      <c r="O493" s="485">
        <f ca="1">SUMIF($4:$4,O$2,493:493)</f>
        <v>5000</v>
      </c>
      <c r="P493" s="485">
        <f ca="1">SUMIF($4:$4,P$2,493:493)</f>
        <v>5000</v>
      </c>
      <c r="R493" s="210"/>
      <c r="S493" s="486" cm="1">
        <f t="array" aca="1" ref="S493" ca="1">+INDIRECT(S473)</f>
        <v>5000</v>
      </c>
      <c r="T493" s="486" cm="1">
        <f t="array" aca="1" ref="T493" ca="1">+INDIRECT(T473)</f>
        <v>5000</v>
      </c>
      <c r="U493" s="486" cm="1">
        <f t="array" aca="1" ref="U493" ca="1">+INDIRECT(U473)</f>
        <v>5000</v>
      </c>
      <c r="V493" s="486" cm="1">
        <f t="array" aca="1" ref="V493" ca="1">+INDIRECT(V473)</f>
        <v>5000</v>
      </c>
      <c r="W493" s="486" cm="1">
        <f t="array" aca="1" ref="W493" ca="1">+INDIRECT(W473)</f>
        <v>5000</v>
      </c>
      <c r="X493" s="486" cm="1">
        <f t="array" aca="1" ref="X493" ca="1">+INDIRECT(X473)</f>
        <v>5000</v>
      </c>
      <c r="Y493" s="486" cm="1">
        <f t="array" aca="1" ref="Y493" ca="1">+INDIRECT(Y473)</f>
        <v>5000</v>
      </c>
      <c r="Z493" s="486" cm="1">
        <f t="array" aca="1" ref="Z493" ca="1">+INDIRECT(Z473)</f>
        <v>5000</v>
      </c>
      <c r="AA493" s="486" cm="1">
        <f t="array" aca="1" ref="AA493" ca="1">+INDIRECT(AA473)</f>
        <v>5000</v>
      </c>
      <c r="AB493" s="486" cm="1">
        <f t="array" aca="1" ref="AB493" ca="1">+INDIRECT(AB473)</f>
        <v>5000</v>
      </c>
      <c r="AC493" s="486" cm="1">
        <f t="array" aca="1" ref="AC493" ca="1">+INDIRECT(AC473)</f>
        <v>5000</v>
      </c>
      <c r="AD493" s="486" cm="1">
        <f t="array" aca="1" ref="AD493" ca="1">+INDIRECT(AD473)</f>
        <v>5000</v>
      </c>
      <c r="AE493" s="486" cm="1">
        <f t="array" aca="1" ref="AE493" ca="1">+INDIRECT(AE473)</f>
        <v>5000</v>
      </c>
      <c r="AF493" s="486" cm="1">
        <f t="array" aca="1" ref="AF493" ca="1">+INDIRECT(AF473)</f>
        <v>5000</v>
      </c>
      <c r="AG493" s="486" cm="1">
        <f t="array" aca="1" ref="AG493" ca="1">+INDIRECT(AG473)</f>
        <v>5000</v>
      </c>
      <c r="AH493" s="486" cm="1">
        <f t="array" aca="1" ref="AH493" ca="1">+INDIRECT(AH473)</f>
        <v>5000</v>
      </c>
      <c r="AI493" s="486" cm="1">
        <f t="array" aca="1" ref="AI493" ca="1">+INDIRECT(AI473)</f>
        <v>5000</v>
      </c>
      <c r="AJ493" s="486" cm="1">
        <f t="array" aca="1" ref="AJ493" ca="1">+INDIRECT(AJ473)</f>
        <v>5000</v>
      </c>
      <c r="AK493" s="486" cm="1">
        <f t="array" aca="1" ref="AK493" ca="1">+INDIRECT(AK473)</f>
        <v>5000</v>
      </c>
      <c r="AL493" s="486" cm="1">
        <f t="array" aca="1" ref="AL493" ca="1">+INDIRECT(AL473)</f>
        <v>5000</v>
      </c>
      <c r="AM493" s="486" cm="1">
        <f t="array" aca="1" ref="AM493" ca="1">+INDIRECT(AM473)</f>
        <v>5000</v>
      </c>
      <c r="AN493" s="486" cm="1">
        <f t="array" aca="1" ref="AN493" ca="1">+INDIRECT(AN473)</f>
        <v>5000</v>
      </c>
      <c r="AO493" s="486" cm="1">
        <f t="array" aca="1" ref="AO493" ca="1">+INDIRECT(AO473)</f>
        <v>5000</v>
      </c>
      <c r="AP493" s="486" cm="1">
        <f t="array" aca="1" ref="AP493" ca="1">+INDIRECT(AP473)</f>
        <v>5000</v>
      </c>
      <c r="AQ493" s="486" cm="1">
        <f t="array" aca="1" ref="AQ493" ca="1">+INDIRECT(AQ473)</f>
        <v>5000</v>
      </c>
      <c r="AR493" s="486" cm="1">
        <f t="array" aca="1" ref="AR493" ca="1">+INDIRECT(AR473)</f>
        <v>5000</v>
      </c>
      <c r="AS493" s="486" cm="1">
        <f t="array" aca="1" ref="AS493" ca="1">+INDIRECT(AS473)</f>
        <v>5000</v>
      </c>
      <c r="AT493" s="486" cm="1">
        <f t="array" aca="1" ref="AT493" ca="1">+INDIRECT(AT473)</f>
        <v>5000</v>
      </c>
      <c r="AU493" s="486" cm="1">
        <f t="array" aca="1" ref="AU493" ca="1">+INDIRECT(AU473)</f>
        <v>5000</v>
      </c>
      <c r="AV493" s="486" cm="1">
        <f t="array" aca="1" ref="AV493" ca="1">+INDIRECT(AV473)</f>
        <v>5000</v>
      </c>
      <c r="AW493" s="486" cm="1">
        <f t="array" aca="1" ref="AW493" ca="1">+INDIRECT(AW473)</f>
        <v>5000</v>
      </c>
      <c r="AX493" s="486" cm="1">
        <f t="array" aca="1" ref="AX493" ca="1">+INDIRECT(AX473)</f>
        <v>5000</v>
      </c>
      <c r="AY493" s="486" cm="1">
        <f t="array" aca="1" ref="AY493" ca="1">+INDIRECT(AY473)</f>
        <v>5000</v>
      </c>
      <c r="AZ493" s="486" cm="1">
        <f t="array" aca="1" ref="AZ493" ca="1">+INDIRECT(AZ473)</f>
        <v>5000</v>
      </c>
      <c r="BA493" s="486" cm="1">
        <f t="array" aca="1" ref="BA493" ca="1">+INDIRECT(BA473)</f>
        <v>5000</v>
      </c>
      <c r="BB493" s="486" cm="1">
        <f t="array" aca="1" ref="BB493" ca="1">+INDIRECT(BB473)</f>
        <v>5000</v>
      </c>
      <c r="BC493" s="486" cm="1">
        <f t="array" aca="1" ref="BC493" ca="1">+INDIRECT(BC473)</f>
        <v>5000</v>
      </c>
      <c r="BD493" s="486" cm="1">
        <f t="array" aca="1" ref="BD493" ca="1">+INDIRECT(BD473)</f>
        <v>5000</v>
      </c>
      <c r="BE493" s="486" cm="1">
        <f t="array" aca="1" ref="BE493" ca="1">+INDIRECT(BE473)</f>
        <v>5000</v>
      </c>
      <c r="BF493" s="486" cm="1">
        <f t="array" aca="1" ref="BF493" ca="1">+INDIRECT(BF473)</f>
        <v>5000</v>
      </c>
      <c r="BG493" s="486" cm="1">
        <f t="array" aca="1" ref="BG493" ca="1">+INDIRECT(BG473)</f>
        <v>5000</v>
      </c>
      <c r="BH493" s="486" cm="1">
        <f t="array" aca="1" ref="BH493" ca="1">+INDIRECT(BH473)</f>
        <v>5000</v>
      </c>
      <c r="BI493" s="486" cm="1">
        <f t="array" aca="1" ref="BI493" ca="1">+INDIRECT(BI473)</f>
        <v>5000</v>
      </c>
      <c r="BJ493" s="486" cm="1">
        <f t="array" aca="1" ref="BJ493" ca="1">+INDIRECT(BJ473)</f>
        <v>5000</v>
      </c>
      <c r="BK493" s="486" cm="1">
        <f t="array" aca="1" ref="BK493" ca="1">+INDIRECT(BK473)</f>
        <v>5000</v>
      </c>
      <c r="BL493" s="486" cm="1">
        <f t="array" aca="1" ref="BL493" ca="1">+INDIRECT(BL473)</f>
        <v>5000</v>
      </c>
      <c r="BM493" s="486" cm="1">
        <f t="array" aca="1" ref="BM493" ca="1">+INDIRECT(BM473)</f>
        <v>5000</v>
      </c>
      <c r="BN493" s="486" cm="1">
        <f t="array" aca="1" ref="BN493" ca="1">+INDIRECT(BN473)</f>
        <v>5000</v>
      </c>
      <c r="BO493" s="486" cm="1">
        <f t="array" aca="1" ref="BO493" ca="1">+INDIRECT(BO473)</f>
        <v>5000</v>
      </c>
      <c r="BP493" s="486" cm="1">
        <f t="array" aca="1" ref="BP493" ca="1">+INDIRECT(BP473)</f>
        <v>5000</v>
      </c>
      <c r="BQ493" s="486" cm="1">
        <f t="array" aca="1" ref="BQ493" ca="1">+INDIRECT(BQ473)</f>
        <v>5000</v>
      </c>
      <c r="BR493" s="486" cm="1">
        <f t="array" aca="1" ref="BR493" ca="1">+INDIRECT(BR473)</f>
        <v>5000</v>
      </c>
      <c r="BS493" s="486" cm="1">
        <f t="array" aca="1" ref="BS493" ca="1">+INDIRECT(BS473)</f>
        <v>5000</v>
      </c>
      <c r="BT493" s="486" cm="1">
        <f t="array" aca="1" ref="BT493" ca="1">+INDIRECT(BT473)</f>
        <v>5000</v>
      </c>
      <c r="BU493" s="486" cm="1">
        <f t="array" aca="1" ref="BU493" ca="1">+INDIRECT(BU473)</f>
        <v>5000</v>
      </c>
      <c r="BV493" s="486" cm="1">
        <f t="array" aca="1" ref="BV493" ca="1">+INDIRECT(BV473)</f>
        <v>5000</v>
      </c>
      <c r="BW493" s="486" cm="1">
        <f t="array" aca="1" ref="BW493" ca="1">+INDIRECT(BW473)</f>
        <v>5000</v>
      </c>
      <c r="BX493" s="486" cm="1">
        <f t="array" aca="1" ref="BX493" ca="1">+INDIRECT(BX473)</f>
        <v>5000</v>
      </c>
      <c r="BY493" s="486" cm="1">
        <f t="array" aca="1" ref="BY493" ca="1">+INDIRECT(BY473)</f>
        <v>5000</v>
      </c>
      <c r="BZ493" s="486" cm="1">
        <f t="array" aca="1" ref="BZ493" ca="1">+INDIRECT(BZ473)</f>
        <v>5000</v>
      </c>
      <c r="CA493" s="486" cm="1">
        <f t="array" aca="1" ref="CA493" ca="1">+INDIRECT(CA473)</f>
        <v>5000</v>
      </c>
      <c r="CB493" s="486" cm="1">
        <f t="array" aca="1" ref="CB493" ca="1">+INDIRECT(CB473)</f>
        <v>5000</v>
      </c>
      <c r="CC493" s="486" cm="1">
        <f t="array" aca="1" ref="CC493" ca="1">+INDIRECT(CC473)</f>
        <v>5000</v>
      </c>
      <c r="CD493" s="486" cm="1">
        <f t="array" aca="1" ref="CD493" ca="1">+INDIRECT(CD473)</f>
        <v>5000</v>
      </c>
      <c r="CE493" s="486" cm="1">
        <f t="array" aca="1" ref="CE493" ca="1">+INDIRECT(CE473)</f>
        <v>5000</v>
      </c>
      <c r="CF493" s="486" cm="1">
        <f t="array" aca="1" ref="CF493" ca="1">+INDIRECT(CF473)</f>
        <v>5000</v>
      </c>
      <c r="CG493" s="486" cm="1">
        <f t="array" aca="1" ref="CG493" ca="1">+INDIRECT(CG473)</f>
        <v>5000</v>
      </c>
      <c r="CH493" s="486" cm="1">
        <f t="array" aca="1" ref="CH493" ca="1">+INDIRECT(CH473)</f>
        <v>5000</v>
      </c>
      <c r="CI493" s="486" cm="1">
        <f t="array" aca="1" ref="CI493" ca="1">+INDIRECT(CI473)</f>
        <v>5000</v>
      </c>
      <c r="CJ493" s="486" cm="1">
        <f t="array" aca="1" ref="CJ493" ca="1">+INDIRECT(CJ473)</f>
        <v>5000</v>
      </c>
      <c r="CK493" s="486" cm="1">
        <f t="array" aca="1" ref="CK493" ca="1">+INDIRECT(CK473)</f>
        <v>5000</v>
      </c>
      <c r="CL493" s="486" cm="1">
        <f t="array" aca="1" ref="CL493" ca="1">+INDIRECT(CL473)</f>
        <v>5000</v>
      </c>
      <c r="CM493" s="486" t="e" cm="1">
        <f t="array" aca="1" ref="CM493" ca="1">+INDIRECT(CM473)</f>
        <v>#REF!</v>
      </c>
      <c r="CN493" s="486" t="e" cm="1">
        <f t="array" aca="1" ref="CN493" ca="1">+INDIRECT(CN473)</f>
        <v>#REF!</v>
      </c>
      <c r="CO493" s="486" cm="1">
        <f t="array" aca="1" ref="CO493" ca="1">+INDIRECT(CO473)</f>
        <v>5000</v>
      </c>
      <c r="CP493" s="486" cm="1">
        <f t="array" aca="1" ref="CP493" ca="1">+INDIRECT(CP473)</f>
        <v>5000</v>
      </c>
      <c r="CQ493" s="486" cm="1">
        <f t="array" aca="1" ref="CQ493" ca="1">+INDIRECT(CQ473)</f>
        <v>5000</v>
      </c>
      <c r="CR493" s="486" cm="1">
        <f t="array" aca="1" ref="CR493" ca="1">+INDIRECT(CR473)</f>
        <v>5000</v>
      </c>
      <c r="CS493" s="486" cm="1">
        <f t="array" aca="1" ref="CS493" ca="1">+INDIRECT(CS473)</f>
        <v>5000</v>
      </c>
      <c r="CT493" s="486" cm="1">
        <f t="array" aca="1" ref="CT493" ca="1">+INDIRECT(CT473)</f>
        <v>5000</v>
      </c>
      <c r="CU493" s="486" cm="1">
        <f t="array" aca="1" ref="CU493" ca="1">+INDIRECT(CU473)</f>
        <v>5000</v>
      </c>
      <c r="CV493" s="486" cm="1">
        <f t="array" aca="1" ref="CV493" ca="1">+INDIRECT(CV473)</f>
        <v>5000</v>
      </c>
      <c r="CW493" s="486" cm="1">
        <f t="array" aca="1" ref="CW493" ca="1">+INDIRECT(CW473)</f>
        <v>5000</v>
      </c>
      <c r="CX493" s="486" cm="1">
        <f t="array" aca="1" ref="CX493" ca="1">+INDIRECT(CX473)</f>
        <v>5000</v>
      </c>
      <c r="CY493" s="486" cm="1">
        <f t="array" aca="1" ref="CY493" ca="1">+INDIRECT(CY473)</f>
        <v>5000</v>
      </c>
      <c r="CZ493" s="486" cm="1">
        <f t="array" aca="1" ref="CZ493" ca="1">+INDIRECT(CZ473)</f>
        <v>5000</v>
      </c>
      <c r="DA493" s="486" cm="1">
        <f t="array" aca="1" ref="DA493" ca="1">+INDIRECT(DA473)</f>
        <v>5000</v>
      </c>
      <c r="DB493" s="486" cm="1">
        <f t="array" aca="1" ref="DB493" ca="1">+INDIRECT(DB473)</f>
        <v>5000</v>
      </c>
      <c r="DC493" s="486" cm="1">
        <f t="array" aca="1" ref="DC493" ca="1">+INDIRECT(DC473)</f>
        <v>5000</v>
      </c>
      <c r="DD493" s="486" cm="1">
        <f t="array" aca="1" ref="DD493" ca="1">+INDIRECT(DD473)</f>
        <v>5000</v>
      </c>
      <c r="DE493" s="486" cm="1">
        <f t="array" aca="1" ref="DE493" ca="1">+INDIRECT(DE473)</f>
        <v>5000</v>
      </c>
      <c r="DF493" s="486" cm="1">
        <f t="array" aca="1" ref="DF493" ca="1">+INDIRECT(DF473)</f>
        <v>5000</v>
      </c>
      <c r="DG493" s="486" cm="1">
        <f t="array" aca="1" ref="DG493" ca="1">+INDIRECT(DG473)</f>
        <v>5000</v>
      </c>
      <c r="DH493" s="486" cm="1">
        <f t="array" aca="1" ref="DH493" ca="1">+INDIRECT(DH473)</f>
        <v>5000</v>
      </c>
      <c r="DI493" s="486" cm="1">
        <f t="array" aca="1" ref="DI493" ca="1">+INDIRECT(DI473)</f>
        <v>5000</v>
      </c>
      <c r="DJ493" s="486" cm="1">
        <f t="array" aca="1" ref="DJ493" ca="1">+INDIRECT(DJ473)</f>
        <v>5000</v>
      </c>
      <c r="DK493" s="486" cm="1">
        <f t="array" aca="1" ref="DK493" ca="1">+INDIRECT(DK473)</f>
        <v>5000</v>
      </c>
      <c r="DL493" s="486" cm="1">
        <f t="array" aca="1" ref="DL493" ca="1">+INDIRECT(DL473)</f>
        <v>5000</v>
      </c>
    </row>
    <row r="494" spans="1:116" s="164" customFormat="1" outlineLevel="2" x14ac:dyDescent="0.4">
      <c r="A494" s="350"/>
      <c r="B494" s="350"/>
      <c r="C494" s="350"/>
      <c r="D494" s="164" t="s">
        <v>952</v>
      </c>
      <c r="E494" s="204" t="str">
        <f t="shared" si="391"/>
        <v>494 GROWTHCHURN-PV</v>
      </c>
      <c r="G494" s="484">
        <f t="shared" ref="G494:G516" si="393">+G493+1</f>
        <v>2</v>
      </c>
      <c r="H494" s="333">
        <f t="shared" ref="H494:H517" si="394">H493+1/25</f>
        <v>0.08</v>
      </c>
      <c r="I494" s="473"/>
      <c r="J494" s="473"/>
      <c r="K494" s="485">
        <f ca="1">SUMIF($4:$4,K$2,494:494)</f>
        <v>5000</v>
      </c>
      <c r="L494" s="485">
        <f ca="1">SUMIF($4:$4,L$2,494:494)</f>
        <v>5000</v>
      </c>
      <c r="M494" s="485">
        <f ca="1">SUMIF($4:$4,M$2,494:494)</f>
        <v>5000</v>
      </c>
      <c r="N494" s="485">
        <f ca="1">SUMIF($4:$4,N$2,494:494)</f>
        <v>5000</v>
      </c>
      <c r="O494" s="485">
        <f ca="1">SUMIF($4:$4,O$2,494:494)</f>
        <v>5000</v>
      </c>
      <c r="P494" s="485">
        <f ca="1">SUMIF($4:$4,P$2,494:494)</f>
        <v>5000</v>
      </c>
      <c r="R494" s="210"/>
      <c r="S494" s="486">
        <f t="shared" ref="S494:AH509" si="395">+R493</f>
        <v>0</v>
      </c>
      <c r="T494" s="486">
        <f t="shared" ca="1" si="395"/>
        <v>5000</v>
      </c>
      <c r="U494" s="486">
        <f t="shared" ca="1" si="395"/>
        <v>5000</v>
      </c>
      <c r="V494" s="486">
        <f t="shared" ca="1" si="395"/>
        <v>5000</v>
      </c>
      <c r="W494" s="486">
        <f t="shared" ca="1" si="395"/>
        <v>5000</v>
      </c>
      <c r="X494" s="486">
        <f t="shared" ca="1" si="395"/>
        <v>5000</v>
      </c>
      <c r="Y494" s="486">
        <f t="shared" ca="1" si="395"/>
        <v>5000</v>
      </c>
      <c r="Z494" s="486">
        <f t="shared" ca="1" si="395"/>
        <v>5000</v>
      </c>
      <c r="AA494" s="486">
        <f t="shared" ca="1" si="395"/>
        <v>5000</v>
      </c>
      <c r="AB494" s="486">
        <f t="shared" ca="1" si="395"/>
        <v>5000</v>
      </c>
      <c r="AC494" s="486">
        <f t="shared" ca="1" si="395"/>
        <v>5000</v>
      </c>
      <c r="AD494" s="486">
        <f t="shared" ca="1" si="395"/>
        <v>5000</v>
      </c>
      <c r="AE494" s="486">
        <f t="shared" ca="1" si="395"/>
        <v>5000</v>
      </c>
      <c r="AF494" s="486">
        <f t="shared" ca="1" si="395"/>
        <v>5000</v>
      </c>
      <c r="AG494" s="486">
        <f t="shared" ca="1" si="395"/>
        <v>5000</v>
      </c>
      <c r="AH494" s="486">
        <f t="shared" ca="1" si="395"/>
        <v>5000</v>
      </c>
      <c r="AI494" s="486">
        <f t="shared" ref="AI494:AX509" ca="1" si="396">+AH493</f>
        <v>5000</v>
      </c>
      <c r="AJ494" s="486">
        <f t="shared" ca="1" si="396"/>
        <v>5000</v>
      </c>
      <c r="AK494" s="486">
        <f t="shared" ca="1" si="396"/>
        <v>5000</v>
      </c>
      <c r="AL494" s="486">
        <f t="shared" ca="1" si="396"/>
        <v>5000</v>
      </c>
      <c r="AM494" s="486">
        <f t="shared" ca="1" si="396"/>
        <v>5000</v>
      </c>
      <c r="AN494" s="486">
        <f t="shared" ca="1" si="396"/>
        <v>5000</v>
      </c>
      <c r="AO494" s="486">
        <f t="shared" ca="1" si="396"/>
        <v>5000</v>
      </c>
      <c r="AP494" s="486">
        <f t="shared" ca="1" si="396"/>
        <v>5000</v>
      </c>
      <c r="AQ494" s="486">
        <f t="shared" ca="1" si="396"/>
        <v>5000</v>
      </c>
      <c r="AR494" s="486">
        <f t="shared" ca="1" si="396"/>
        <v>5000</v>
      </c>
      <c r="AS494" s="486">
        <f t="shared" ca="1" si="396"/>
        <v>5000</v>
      </c>
      <c r="AT494" s="486">
        <f t="shared" ca="1" si="396"/>
        <v>5000</v>
      </c>
      <c r="AU494" s="486">
        <f t="shared" ca="1" si="396"/>
        <v>5000</v>
      </c>
      <c r="AV494" s="486">
        <f t="shared" ca="1" si="396"/>
        <v>5000</v>
      </c>
      <c r="AW494" s="486">
        <f t="shared" ca="1" si="396"/>
        <v>5000</v>
      </c>
      <c r="AX494" s="486">
        <f t="shared" ca="1" si="396"/>
        <v>5000</v>
      </c>
      <c r="AY494" s="486">
        <f t="shared" ref="AY494:BN509" ca="1" si="397">+AX493</f>
        <v>5000</v>
      </c>
      <c r="AZ494" s="486">
        <f t="shared" ca="1" si="397"/>
        <v>5000</v>
      </c>
      <c r="BA494" s="486">
        <f t="shared" ca="1" si="397"/>
        <v>5000</v>
      </c>
      <c r="BB494" s="486">
        <f t="shared" ca="1" si="397"/>
        <v>5000</v>
      </c>
      <c r="BC494" s="486">
        <f t="shared" ca="1" si="397"/>
        <v>5000</v>
      </c>
      <c r="BD494" s="486">
        <f t="shared" ca="1" si="397"/>
        <v>5000</v>
      </c>
      <c r="BE494" s="486">
        <f t="shared" ca="1" si="397"/>
        <v>5000</v>
      </c>
      <c r="BF494" s="486">
        <f t="shared" ca="1" si="397"/>
        <v>5000</v>
      </c>
      <c r="BG494" s="486">
        <f t="shared" ca="1" si="397"/>
        <v>5000</v>
      </c>
      <c r="BH494" s="486">
        <f t="shared" ca="1" si="397"/>
        <v>5000</v>
      </c>
      <c r="BI494" s="486">
        <f t="shared" ca="1" si="397"/>
        <v>5000</v>
      </c>
      <c r="BJ494" s="486">
        <f t="shared" ca="1" si="397"/>
        <v>5000</v>
      </c>
      <c r="BK494" s="486">
        <f t="shared" ca="1" si="397"/>
        <v>5000</v>
      </c>
      <c r="BL494" s="486">
        <f t="shared" ca="1" si="397"/>
        <v>5000</v>
      </c>
      <c r="BM494" s="486">
        <f t="shared" ca="1" si="397"/>
        <v>5000</v>
      </c>
      <c r="BN494" s="486">
        <f t="shared" ca="1" si="397"/>
        <v>5000</v>
      </c>
      <c r="BO494" s="486">
        <f t="shared" ref="BO494:CD509" ca="1" si="398">+BN493</f>
        <v>5000</v>
      </c>
      <c r="BP494" s="486">
        <f t="shared" ca="1" si="398"/>
        <v>5000</v>
      </c>
      <c r="BQ494" s="486">
        <f t="shared" ca="1" si="398"/>
        <v>5000</v>
      </c>
      <c r="BR494" s="486">
        <f t="shared" ca="1" si="398"/>
        <v>5000</v>
      </c>
      <c r="BS494" s="486">
        <f t="shared" ca="1" si="398"/>
        <v>5000</v>
      </c>
      <c r="BT494" s="486">
        <f t="shared" ca="1" si="398"/>
        <v>5000</v>
      </c>
      <c r="BU494" s="486">
        <f t="shared" ca="1" si="398"/>
        <v>5000</v>
      </c>
      <c r="BV494" s="486">
        <f t="shared" ca="1" si="398"/>
        <v>5000</v>
      </c>
      <c r="BW494" s="486">
        <f t="shared" ca="1" si="398"/>
        <v>5000</v>
      </c>
      <c r="BX494" s="486">
        <f t="shared" ca="1" si="398"/>
        <v>5000</v>
      </c>
      <c r="BY494" s="486">
        <f t="shared" ca="1" si="398"/>
        <v>5000</v>
      </c>
      <c r="BZ494" s="486">
        <f t="shared" ca="1" si="398"/>
        <v>5000</v>
      </c>
      <c r="CA494" s="486">
        <f t="shared" ca="1" si="398"/>
        <v>5000</v>
      </c>
      <c r="CB494" s="486">
        <f t="shared" ca="1" si="398"/>
        <v>5000</v>
      </c>
      <c r="CC494" s="486">
        <f t="shared" ca="1" si="398"/>
        <v>5000</v>
      </c>
      <c r="CD494" s="486">
        <f t="shared" ca="1" si="398"/>
        <v>5000</v>
      </c>
      <c r="CE494" s="486">
        <f t="shared" ref="CE494:CT509" ca="1" si="399">+CD493</f>
        <v>5000</v>
      </c>
      <c r="CF494" s="486">
        <f t="shared" ca="1" si="399"/>
        <v>5000</v>
      </c>
      <c r="CG494" s="486">
        <f t="shared" ca="1" si="399"/>
        <v>5000</v>
      </c>
      <c r="CH494" s="486">
        <f t="shared" ca="1" si="399"/>
        <v>5000</v>
      </c>
      <c r="CI494" s="486">
        <f t="shared" ca="1" si="399"/>
        <v>5000</v>
      </c>
      <c r="CJ494" s="486">
        <f t="shared" ca="1" si="399"/>
        <v>5000</v>
      </c>
      <c r="CK494" s="486">
        <f t="shared" ca="1" si="399"/>
        <v>5000</v>
      </c>
      <c r="CL494" s="486">
        <f t="shared" ca="1" si="399"/>
        <v>5000</v>
      </c>
      <c r="CM494" s="486">
        <f t="shared" ca="1" si="399"/>
        <v>5000</v>
      </c>
      <c r="CN494" s="486" t="e">
        <f t="shared" ca="1" si="399"/>
        <v>#REF!</v>
      </c>
      <c r="CO494" s="486" t="e">
        <f t="shared" ca="1" si="399"/>
        <v>#REF!</v>
      </c>
      <c r="CP494" s="486">
        <f t="shared" ca="1" si="399"/>
        <v>5000</v>
      </c>
      <c r="CQ494" s="486">
        <f t="shared" ca="1" si="399"/>
        <v>5000</v>
      </c>
      <c r="CR494" s="486">
        <f t="shared" ca="1" si="399"/>
        <v>5000</v>
      </c>
      <c r="CS494" s="486">
        <f t="shared" ca="1" si="399"/>
        <v>5000</v>
      </c>
      <c r="CT494" s="486">
        <f t="shared" ca="1" si="399"/>
        <v>5000</v>
      </c>
      <c r="CU494" s="486">
        <f t="shared" ref="CU494:DJ509" ca="1" si="400">+CT493</f>
        <v>5000</v>
      </c>
      <c r="CV494" s="486">
        <f t="shared" ca="1" si="400"/>
        <v>5000</v>
      </c>
      <c r="CW494" s="486">
        <f t="shared" ca="1" si="400"/>
        <v>5000</v>
      </c>
      <c r="CX494" s="486">
        <f t="shared" ca="1" si="400"/>
        <v>5000</v>
      </c>
      <c r="CY494" s="486">
        <f t="shared" ca="1" si="400"/>
        <v>5000</v>
      </c>
      <c r="CZ494" s="486">
        <f t="shared" ca="1" si="400"/>
        <v>5000</v>
      </c>
      <c r="DA494" s="486">
        <f t="shared" ca="1" si="400"/>
        <v>5000</v>
      </c>
      <c r="DB494" s="486">
        <f t="shared" ca="1" si="400"/>
        <v>5000</v>
      </c>
      <c r="DC494" s="486">
        <f t="shared" ca="1" si="400"/>
        <v>5000</v>
      </c>
      <c r="DD494" s="486">
        <f t="shared" ca="1" si="400"/>
        <v>5000</v>
      </c>
      <c r="DE494" s="486">
        <f t="shared" ca="1" si="400"/>
        <v>5000</v>
      </c>
      <c r="DF494" s="486">
        <f t="shared" ca="1" si="400"/>
        <v>5000</v>
      </c>
      <c r="DG494" s="486">
        <f t="shared" ca="1" si="400"/>
        <v>5000</v>
      </c>
      <c r="DH494" s="486">
        <f t="shared" ca="1" si="400"/>
        <v>5000</v>
      </c>
      <c r="DI494" s="486">
        <f t="shared" ca="1" si="400"/>
        <v>5000</v>
      </c>
      <c r="DJ494" s="486">
        <f t="shared" ca="1" si="400"/>
        <v>5000</v>
      </c>
      <c r="DK494" s="486">
        <f t="shared" ref="DE494:DR509" ca="1" si="401">+DJ493</f>
        <v>5000</v>
      </c>
      <c r="DL494" s="486">
        <f t="shared" ca="1" si="401"/>
        <v>5000</v>
      </c>
    </row>
    <row r="495" spans="1:116" s="164" customFormat="1" outlineLevel="2" x14ac:dyDescent="0.4">
      <c r="A495" s="350"/>
      <c r="B495" s="350"/>
      <c r="C495" s="350"/>
      <c r="D495" s="164" t="s">
        <v>952</v>
      </c>
      <c r="E495" s="204" t="str">
        <f t="shared" si="391"/>
        <v>495 GROWTHCHURN-PV</v>
      </c>
      <c r="G495" s="484">
        <f t="shared" si="393"/>
        <v>3</v>
      </c>
      <c r="H495" s="333">
        <f t="shared" si="394"/>
        <v>0.12</v>
      </c>
      <c r="I495" s="473"/>
      <c r="J495" s="473"/>
      <c r="K495" s="485">
        <f ca="1">SUMIF($4:$4,K$2,495:495)</f>
        <v>5000</v>
      </c>
      <c r="L495" s="485">
        <f ca="1">SUMIF($4:$4,L$2,495:495)</f>
        <v>5000</v>
      </c>
      <c r="M495" s="485">
        <f ca="1">SUMIF($4:$4,M$2,495:495)</f>
        <v>5000</v>
      </c>
      <c r="N495" s="485">
        <f ca="1">SUMIF($4:$4,N$2,495:495)</f>
        <v>5000</v>
      </c>
      <c r="O495" s="485">
        <f ca="1">SUMIF($4:$4,O$2,495:495)</f>
        <v>5000</v>
      </c>
      <c r="P495" s="485">
        <f ca="1">SUMIF($4:$4,P$2,495:495)</f>
        <v>5000</v>
      </c>
      <c r="R495" s="210"/>
      <c r="S495" s="486">
        <f t="shared" si="395"/>
        <v>0</v>
      </c>
      <c r="T495" s="486">
        <f t="shared" si="395"/>
        <v>0</v>
      </c>
      <c r="U495" s="486">
        <f t="shared" ca="1" si="395"/>
        <v>5000</v>
      </c>
      <c r="V495" s="486">
        <f t="shared" ca="1" si="395"/>
        <v>5000</v>
      </c>
      <c r="W495" s="486">
        <f t="shared" ca="1" si="395"/>
        <v>5000</v>
      </c>
      <c r="X495" s="486">
        <f t="shared" ca="1" si="395"/>
        <v>5000</v>
      </c>
      <c r="Y495" s="486">
        <f t="shared" ca="1" si="395"/>
        <v>5000</v>
      </c>
      <c r="Z495" s="486">
        <f t="shared" ca="1" si="395"/>
        <v>5000</v>
      </c>
      <c r="AA495" s="486">
        <f t="shared" ca="1" si="395"/>
        <v>5000</v>
      </c>
      <c r="AB495" s="486">
        <f t="shared" ca="1" si="395"/>
        <v>5000</v>
      </c>
      <c r="AC495" s="486">
        <f t="shared" ca="1" si="395"/>
        <v>5000</v>
      </c>
      <c r="AD495" s="486">
        <f t="shared" ca="1" si="395"/>
        <v>5000</v>
      </c>
      <c r="AE495" s="486">
        <f t="shared" ca="1" si="395"/>
        <v>5000</v>
      </c>
      <c r="AF495" s="486">
        <f t="shared" ca="1" si="395"/>
        <v>5000</v>
      </c>
      <c r="AG495" s="486">
        <f t="shared" ca="1" si="395"/>
        <v>5000</v>
      </c>
      <c r="AH495" s="486">
        <f t="shared" ca="1" si="395"/>
        <v>5000</v>
      </c>
      <c r="AI495" s="486">
        <f t="shared" ca="1" si="396"/>
        <v>5000</v>
      </c>
      <c r="AJ495" s="486">
        <f t="shared" ca="1" si="396"/>
        <v>5000</v>
      </c>
      <c r="AK495" s="486">
        <f t="shared" ca="1" si="396"/>
        <v>5000</v>
      </c>
      <c r="AL495" s="486">
        <f t="shared" ca="1" si="396"/>
        <v>5000</v>
      </c>
      <c r="AM495" s="486">
        <f t="shared" ca="1" si="396"/>
        <v>5000</v>
      </c>
      <c r="AN495" s="486">
        <f t="shared" ca="1" si="396"/>
        <v>5000</v>
      </c>
      <c r="AO495" s="486">
        <f t="shared" ca="1" si="396"/>
        <v>5000</v>
      </c>
      <c r="AP495" s="486">
        <f t="shared" ca="1" si="396"/>
        <v>5000</v>
      </c>
      <c r="AQ495" s="486">
        <f t="shared" ca="1" si="396"/>
        <v>5000</v>
      </c>
      <c r="AR495" s="486">
        <f t="shared" ca="1" si="396"/>
        <v>5000</v>
      </c>
      <c r="AS495" s="486">
        <f t="shared" ca="1" si="396"/>
        <v>5000</v>
      </c>
      <c r="AT495" s="486">
        <f t="shared" ca="1" si="396"/>
        <v>5000</v>
      </c>
      <c r="AU495" s="486">
        <f t="shared" ca="1" si="396"/>
        <v>5000</v>
      </c>
      <c r="AV495" s="486">
        <f t="shared" ca="1" si="396"/>
        <v>5000</v>
      </c>
      <c r="AW495" s="486">
        <f t="shared" ca="1" si="396"/>
        <v>5000</v>
      </c>
      <c r="AX495" s="486">
        <f t="shared" ca="1" si="396"/>
        <v>5000</v>
      </c>
      <c r="AY495" s="486">
        <f t="shared" ca="1" si="397"/>
        <v>5000</v>
      </c>
      <c r="AZ495" s="486">
        <f t="shared" ca="1" si="397"/>
        <v>5000</v>
      </c>
      <c r="BA495" s="486">
        <f t="shared" ca="1" si="397"/>
        <v>5000</v>
      </c>
      <c r="BB495" s="486">
        <f t="shared" ca="1" si="397"/>
        <v>5000</v>
      </c>
      <c r="BC495" s="486">
        <f t="shared" ca="1" si="397"/>
        <v>5000</v>
      </c>
      <c r="BD495" s="486">
        <f t="shared" ca="1" si="397"/>
        <v>5000</v>
      </c>
      <c r="BE495" s="486">
        <f t="shared" ca="1" si="397"/>
        <v>5000</v>
      </c>
      <c r="BF495" s="486">
        <f t="shared" ca="1" si="397"/>
        <v>5000</v>
      </c>
      <c r="BG495" s="486">
        <f t="shared" ca="1" si="397"/>
        <v>5000</v>
      </c>
      <c r="BH495" s="486">
        <f t="shared" ca="1" si="397"/>
        <v>5000</v>
      </c>
      <c r="BI495" s="486">
        <f t="shared" ca="1" si="397"/>
        <v>5000</v>
      </c>
      <c r="BJ495" s="486">
        <f t="shared" ca="1" si="397"/>
        <v>5000</v>
      </c>
      <c r="BK495" s="486">
        <f t="shared" ca="1" si="397"/>
        <v>5000</v>
      </c>
      <c r="BL495" s="486">
        <f t="shared" ca="1" si="397"/>
        <v>5000</v>
      </c>
      <c r="BM495" s="486">
        <f t="shared" ca="1" si="397"/>
        <v>5000</v>
      </c>
      <c r="BN495" s="486">
        <f t="shared" ca="1" si="397"/>
        <v>5000</v>
      </c>
      <c r="BO495" s="486">
        <f t="shared" ca="1" si="398"/>
        <v>5000</v>
      </c>
      <c r="BP495" s="486">
        <f t="shared" ca="1" si="398"/>
        <v>5000</v>
      </c>
      <c r="BQ495" s="486">
        <f t="shared" ca="1" si="398"/>
        <v>5000</v>
      </c>
      <c r="BR495" s="486">
        <f t="shared" ca="1" si="398"/>
        <v>5000</v>
      </c>
      <c r="BS495" s="486">
        <f t="shared" ca="1" si="398"/>
        <v>5000</v>
      </c>
      <c r="BT495" s="486">
        <f t="shared" ca="1" si="398"/>
        <v>5000</v>
      </c>
      <c r="BU495" s="486">
        <f t="shared" ca="1" si="398"/>
        <v>5000</v>
      </c>
      <c r="BV495" s="486">
        <f t="shared" ca="1" si="398"/>
        <v>5000</v>
      </c>
      <c r="BW495" s="486">
        <f t="shared" ca="1" si="398"/>
        <v>5000</v>
      </c>
      <c r="BX495" s="486">
        <f t="shared" ca="1" si="398"/>
        <v>5000</v>
      </c>
      <c r="BY495" s="486">
        <f t="shared" ca="1" si="398"/>
        <v>5000</v>
      </c>
      <c r="BZ495" s="486">
        <f t="shared" ca="1" si="398"/>
        <v>5000</v>
      </c>
      <c r="CA495" s="486">
        <f t="shared" ca="1" si="398"/>
        <v>5000</v>
      </c>
      <c r="CB495" s="486">
        <f t="shared" ca="1" si="398"/>
        <v>5000</v>
      </c>
      <c r="CC495" s="486">
        <f t="shared" ca="1" si="398"/>
        <v>5000</v>
      </c>
      <c r="CD495" s="486">
        <f t="shared" ca="1" si="398"/>
        <v>5000</v>
      </c>
      <c r="CE495" s="486">
        <f t="shared" ca="1" si="399"/>
        <v>5000</v>
      </c>
      <c r="CF495" s="486">
        <f t="shared" ca="1" si="399"/>
        <v>5000</v>
      </c>
      <c r="CG495" s="486">
        <f t="shared" ca="1" si="399"/>
        <v>5000</v>
      </c>
      <c r="CH495" s="486">
        <f t="shared" ca="1" si="399"/>
        <v>5000</v>
      </c>
      <c r="CI495" s="486">
        <f t="shared" ca="1" si="399"/>
        <v>5000</v>
      </c>
      <c r="CJ495" s="486">
        <f t="shared" ca="1" si="399"/>
        <v>5000</v>
      </c>
      <c r="CK495" s="486">
        <f t="shared" ca="1" si="399"/>
        <v>5000</v>
      </c>
      <c r="CL495" s="486">
        <f t="shared" ca="1" si="399"/>
        <v>5000</v>
      </c>
      <c r="CM495" s="486">
        <f t="shared" ca="1" si="399"/>
        <v>5000</v>
      </c>
      <c r="CN495" s="486">
        <f t="shared" ca="1" si="399"/>
        <v>5000</v>
      </c>
      <c r="CO495" s="486" t="e">
        <f t="shared" ca="1" si="399"/>
        <v>#REF!</v>
      </c>
      <c r="CP495" s="486" t="e">
        <f t="shared" ca="1" si="399"/>
        <v>#REF!</v>
      </c>
      <c r="CQ495" s="486">
        <f t="shared" ca="1" si="399"/>
        <v>5000</v>
      </c>
      <c r="CR495" s="486">
        <f t="shared" ca="1" si="399"/>
        <v>5000</v>
      </c>
      <c r="CS495" s="486">
        <f t="shared" ca="1" si="399"/>
        <v>5000</v>
      </c>
      <c r="CT495" s="486">
        <f t="shared" ca="1" si="399"/>
        <v>5000</v>
      </c>
      <c r="CU495" s="486">
        <f t="shared" ca="1" si="400"/>
        <v>5000</v>
      </c>
      <c r="CV495" s="486">
        <f t="shared" ca="1" si="400"/>
        <v>5000</v>
      </c>
      <c r="CW495" s="486">
        <f t="shared" ca="1" si="400"/>
        <v>5000</v>
      </c>
      <c r="CX495" s="486">
        <f t="shared" ca="1" si="400"/>
        <v>5000</v>
      </c>
      <c r="CY495" s="486">
        <f t="shared" ca="1" si="400"/>
        <v>5000</v>
      </c>
      <c r="CZ495" s="486">
        <f t="shared" ca="1" si="400"/>
        <v>5000</v>
      </c>
      <c r="DA495" s="486">
        <f t="shared" ca="1" si="400"/>
        <v>5000</v>
      </c>
      <c r="DB495" s="486">
        <f t="shared" ca="1" si="400"/>
        <v>5000</v>
      </c>
      <c r="DC495" s="486">
        <f t="shared" ca="1" si="400"/>
        <v>5000</v>
      </c>
      <c r="DD495" s="486">
        <f t="shared" ca="1" si="400"/>
        <v>5000</v>
      </c>
      <c r="DE495" s="486">
        <f t="shared" ca="1" si="401"/>
        <v>5000</v>
      </c>
      <c r="DF495" s="486">
        <f t="shared" ca="1" si="401"/>
        <v>5000</v>
      </c>
      <c r="DG495" s="486">
        <f t="shared" ca="1" si="401"/>
        <v>5000</v>
      </c>
      <c r="DH495" s="486">
        <f t="shared" ca="1" si="401"/>
        <v>5000</v>
      </c>
      <c r="DI495" s="486">
        <f t="shared" ca="1" si="401"/>
        <v>5000</v>
      </c>
      <c r="DJ495" s="486">
        <f t="shared" ca="1" si="401"/>
        <v>5000</v>
      </c>
      <c r="DK495" s="486">
        <f t="shared" ca="1" si="401"/>
        <v>5000</v>
      </c>
      <c r="DL495" s="486">
        <f t="shared" ca="1" si="401"/>
        <v>5000</v>
      </c>
    </row>
    <row r="496" spans="1:116" s="164" customFormat="1" outlineLevel="2" x14ac:dyDescent="0.4">
      <c r="A496" s="350"/>
      <c r="B496" s="350"/>
      <c r="C496" s="350"/>
      <c r="D496" s="164" t="s">
        <v>952</v>
      </c>
      <c r="E496" s="204" t="str">
        <f t="shared" si="391"/>
        <v>496 GROWTHCHURN-PV</v>
      </c>
      <c r="G496" s="484">
        <f t="shared" si="393"/>
        <v>4</v>
      </c>
      <c r="H496" s="333">
        <f t="shared" si="394"/>
        <v>0.16</v>
      </c>
      <c r="I496" s="473"/>
      <c r="J496" s="473"/>
      <c r="K496" s="485">
        <f ca="1">SUMIF($4:$4,K$2,496:496)</f>
        <v>5000</v>
      </c>
      <c r="L496" s="485">
        <f ca="1">SUMIF($4:$4,L$2,496:496)</f>
        <v>5000</v>
      </c>
      <c r="M496" s="485">
        <f ca="1">SUMIF($4:$4,M$2,496:496)</f>
        <v>5000</v>
      </c>
      <c r="N496" s="485">
        <f ca="1">SUMIF($4:$4,N$2,496:496)</f>
        <v>5000</v>
      </c>
      <c r="O496" s="485">
        <f ca="1">SUMIF($4:$4,O$2,496:496)</f>
        <v>5000</v>
      </c>
      <c r="P496" s="485">
        <f ca="1">SUMIF($4:$4,P$2,496:496)</f>
        <v>5000</v>
      </c>
      <c r="R496" s="210"/>
      <c r="S496" s="486">
        <f t="shared" si="395"/>
        <v>0</v>
      </c>
      <c r="T496" s="486">
        <f t="shared" si="395"/>
        <v>0</v>
      </c>
      <c r="U496" s="486">
        <f t="shared" si="395"/>
        <v>0</v>
      </c>
      <c r="V496" s="486">
        <f t="shared" ca="1" si="395"/>
        <v>5000</v>
      </c>
      <c r="W496" s="486">
        <f t="shared" ca="1" si="395"/>
        <v>5000</v>
      </c>
      <c r="X496" s="486">
        <f t="shared" ca="1" si="395"/>
        <v>5000</v>
      </c>
      <c r="Y496" s="486">
        <f t="shared" ca="1" si="395"/>
        <v>5000</v>
      </c>
      <c r="Z496" s="486">
        <f t="shared" ca="1" si="395"/>
        <v>5000</v>
      </c>
      <c r="AA496" s="486">
        <f t="shared" ca="1" si="395"/>
        <v>5000</v>
      </c>
      <c r="AB496" s="486">
        <f t="shared" ca="1" si="395"/>
        <v>5000</v>
      </c>
      <c r="AC496" s="486">
        <f t="shared" ca="1" si="395"/>
        <v>5000</v>
      </c>
      <c r="AD496" s="486">
        <f t="shared" ca="1" si="395"/>
        <v>5000</v>
      </c>
      <c r="AE496" s="486">
        <f t="shared" ca="1" si="395"/>
        <v>5000</v>
      </c>
      <c r="AF496" s="486">
        <f t="shared" ca="1" si="395"/>
        <v>5000</v>
      </c>
      <c r="AG496" s="486">
        <f t="shared" ca="1" si="395"/>
        <v>5000</v>
      </c>
      <c r="AH496" s="486">
        <f t="shared" ca="1" si="395"/>
        <v>5000</v>
      </c>
      <c r="AI496" s="486">
        <f t="shared" ca="1" si="396"/>
        <v>5000</v>
      </c>
      <c r="AJ496" s="486">
        <f t="shared" ca="1" si="396"/>
        <v>5000</v>
      </c>
      <c r="AK496" s="486">
        <f t="shared" ca="1" si="396"/>
        <v>5000</v>
      </c>
      <c r="AL496" s="486">
        <f t="shared" ca="1" si="396"/>
        <v>5000</v>
      </c>
      <c r="AM496" s="486">
        <f t="shared" ca="1" si="396"/>
        <v>5000</v>
      </c>
      <c r="AN496" s="486">
        <f t="shared" ca="1" si="396"/>
        <v>5000</v>
      </c>
      <c r="AO496" s="486">
        <f t="shared" ca="1" si="396"/>
        <v>5000</v>
      </c>
      <c r="AP496" s="486">
        <f t="shared" ca="1" si="396"/>
        <v>5000</v>
      </c>
      <c r="AQ496" s="486">
        <f t="shared" ca="1" si="396"/>
        <v>5000</v>
      </c>
      <c r="AR496" s="486">
        <f t="shared" ca="1" si="396"/>
        <v>5000</v>
      </c>
      <c r="AS496" s="486">
        <f t="shared" ca="1" si="396"/>
        <v>5000</v>
      </c>
      <c r="AT496" s="486">
        <f t="shared" ca="1" si="396"/>
        <v>5000</v>
      </c>
      <c r="AU496" s="486">
        <f t="shared" ca="1" si="396"/>
        <v>5000</v>
      </c>
      <c r="AV496" s="486">
        <f t="shared" ca="1" si="396"/>
        <v>5000</v>
      </c>
      <c r="AW496" s="486">
        <f t="shared" ca="1" si="396"/>
        <v>5000</v>
      </c>
      <c r="AX496" s="486">
        <f t="shared" ca="1" si="396"/>
        <v>5000</v>
      </c>
      <c r="AY496" s="486">
        <f t="shared" ca="1" si="397"/>
        <v>5000</v>
      </c>
      <c r="AZ496" s="486">
        <f t="shared" ca="1" si="397"/>
        <v>5000</v>
      </c>
      <c r="BA496" s="486">
        <f t="shared" ca="1" si="397"/>
        <v>5000</v>
      </c>
      <c r="BB496" s="486">
        <f t="shared" ca="1" si="397"/>
        <v>5000</v>
      </c>
      <c r="BC496" s="486">
        <f t="shared" ca="1" si="397"/>
        <v>5000</v>
      </c>
      <c r="BD496" s="486">
        <f t="shared" ca="1" si="397"/>
        <v>5000</v>
      </c>
      <c r="BE496" s="486">
        <f t="shared" ca="1" si="397"/>
        <v>5000</v>
      </c>
      <c r="BF496" s="486">
        <f t="shared" ca="1" si="397"/>
        <v>5000</v>
      </c>
      <c r="BG496" s="486">
        <f t="shared" ca="1" si="397"/>
        <v>5000</v>
      </c>
      <c r="BH496" s="486">
        <f t="shared" ca="1" si="397"/>
        <v>5000</v>
      </c>
      <c r="BI496" s="486">
        <f t="shared" ca="1" si="397"/>
        <v>5000</v>
      </c>
      <c r="BJ496" s="486">
        <f t="shared" ca="1" si="397"/>
        <v>5000</v>
      </c>
      <c r="BK496" s="486">
        <f t="shared" ca="1" si="397"/>
        <v>5000</v>
      </c>
      <c r="BL496" s="486">
        <f t="shared" ca="1" si="397"/>
        <v>5000</v>
      </c>
      <c r="BM496" s="486">
        <f t="shared" ca="1" si="397"/>
        <v>5000</v>
      </c>
      <c r="BN496" s="486">
        <f t="shared" ca="1" si="397"/>
        <v>5000</v>
      </c>
      <c r="BO496" s="486">
        <f t="shared" ca="1" si="398"/>
        <v>5000</v>
      </c>
      <c r="BP496" s="486">
        <f t="shared" ca="1" si="398"/>
        <v>5000</v>
      </c>
      <c r="BQ496" s="486">
        <f t="shared" ca="1" si="398"/>
        <v>5000</v>
      </c>
      <c r="BR496" s="486">
        <f t="shared" ca="1" si="398"/>
        <v>5000</v>
      </c>
      <c r="BS496" s="486">
        <f t="shared" ca="1" si="398"/>
        <v>5000</v>
      </c>
      <c r="BT496" s="486">
        <f t="shared" ca="1" si="398"/>
        <v>5000</v>
      </c>
      <c r="BU496" s="486">
        <f t="shared" ca="1" si="398"/>
        <v>5000</v>
      </c>
      <c r="BV496" s="486">
        <f t="shared" ca="1" si="398"/>
        <v>5000</v>
      </c>
      <c r="BW496" s="486">
        <f t="shared" ca="1" si="398"/>
        <v>5000</v>
      </c>
      <c r="BX496" s="486">
        <f t="shared" ca="1" si="398"/>
        <v>5000</v>
      </c>
      <c r="BY496" s="486">
        <f t="shared" ca="1" si="398"/>
        <v>5000</v>
      </c>
      <c r="BZ496" s="486">
        <f t="shared" ca="1" si="398"/>
        <v>5000</v>
      </c>
      <c r="CA496" s="486">
        <f t="shared" ca="1" si="398"/>
        <v>5000</v>
      </c>
      <c r="CB496" s="486">
        <f t="shared" ca="1" si="398"/>
        <v>5000</v>
      </c>
      <c r="CC496" s="486">
        <f t="shared" ca="1" si="398"/>
        <v>5000</v>
      </c>
      <c r="CD496" s="486">
        <f t="shared" ca="1" si="398"/>
        <v>5000</v>
      </c>
      <c r="CE496" s="486">
        <f t="shared" ca="1" si="399"/>
        <v>5000</v>
      </c>
      <c r="CF496" s="486">
        <f t="shared" ca="1" si="399"/>
        <v>5000</v>
      </c>
      <c r="CG496" s="486">
        <f t="shared" ca="1" si="399"/>
        <v>5000</v>
      </c>
      <c r="CH496" s="486">
        <f t="shared" ca="1" si="399"/>
        <v>5000</v>
      </c>
      <c r="CI496" s="486">
        <f t="shared" ca="1" si="399"/>
        <v>5000</v>
      </c>
      <c r="CJ496" s="486">
        <f t="shared" ca="1" si="399"/>
        <v>5000</v>
      </c>
      <c r="CK496" s="486">
        <f t="shared" ca="1" si="399"/>
        <v>5000</v>
      </c>
      <c r="CL496" s="486">
        <f t="shared" ca="1" si="399"/>
        <v>5000</v>
      </c>
      <c r="CM496" s="486">
        <f t="shared" ca="1" si="399"/>
        <v>5000</v>
      </c>
      <c r="CN496" s="486">
        <f t="shared" ca="1" si="399"/>
        <v>5000</v>
      </c>
      <c r="CO496" s="486">
        <f t="shared" ca="1" si="399"/>
        <v>5000</v>
      </c>
      <c r="CP496" s="486" t="e">
        <f t="shared" ca="1" si="399"/>
        <v>#REF!</v>
      </c>
      <c r="CQ496" s="486" t="e">
        <f t="shared" ca="1" si="399"/>
        <v>#REF!</v>
      </c>
      <c r="CR496" s="486">
        <f t="shared" ca="1" si="399"/>
        <v>5000</v>
      </c>
      <c r="CS496" s="486">
        <f t="shared" ca="1" si="399"/>
        <v>5000</v>
      </c>
      <c r="CT496" s="486">
        <f t="shared" ca="1" si="399"/>
        <v>5000</v>
      </c>
      <c r="CU496" s="486">
        <f t="shared" ca="1" si="400"/>
        <v>5000</v>
      </c>
      <c r="CV496" s="486">
        <f t="shared" ca="1" si="400"/>
        <v>5000</v>
      </c>
      <c r="CW496" s="486">
        <f t="shared" ca="1" si="400"/>
        <v>5000</v>
      </c>
      <c r="CX496" s="486">
        <f t="shared" ca="1" si="400"/>
        <v>5000</v>
      </c>
      <c r="CY496" s="486">
        <f t="shared" ca="1" si="400"/>
        <v>5000</v>
      </c>
      <c r="CZ496" s="486">
        <f t="shared" ca="1" si="400"/>
        <v>5000</v>
      </c>
      <c r="DA496" s="486">
        <f t="shared" ca="1" si="400"/>
        <v>5000</v>
      </c>
      <c r="DB496" s="486">
        <f t="shared" ca="1" si="400"/>
        <v>5000</v>
      </c>
      <c r="DC496" s="486">
        <f t="shared" ca="1" si="400"/>
        <v>5000</v>
      </c>
      <c r="DD496" s="486">
        <f t="shared" ca="1" si="400"/>
        <v>5000</v>
      </c>
      <c r="DE496" s="486">
        <f t="shared" ca="1" si="401"/>
        <v>5000</v>
      </c>
      <c r="DF496" s="486">
        <f t="shared" ca="1" si="401"/>
        <v>5000</v>
      </c>
      <c r="DG496" s="486">
        <f t="shared" ca="1" si="401"/>
        <v>5000</v>
      </c>
      <c r="DH496" s="486">
        <f t="shared" ca="1" si="401"/>
        <v>5000</v>
      </c>
      <c r="DI496" s="486">
        <f t="shared" ca="1" si="401"/>
        <v>5000</v>
      </c>
      <c r="DJ496" s="486">
        <f t="shared" ca="1" si="401"/>
        <v>5000</v>
      </c>
      <c r="DK496" s="486">
        <f t="shared" ca="1" si="401"/>
        <v>5000</v>
      </c>
      <c r="DL496" s="486">
        <f t="shared" ca="1" si="401"/>
        <v>5000</v>
      </c>
    </row>
    <row r="497" spans="1:116" s="164" customFormat="1" outlineLevel="2" x14ac:dyDescent="0.4">
      <c r="A497" s="350"/>
      <c r="B497" s="350"/>
      <c r="C497" s="350"/>
      <c r="D497" s="164" t="s">
        <v>952</v>
      </c>
      <c r="E497" s="204" t="str">
        <f t="shared" si="391"/>
        <v>497 GROWTHCHURN-PV</v>
      </c>
      <c r="G497" s="484">
        <f t="shared" si="393"/>
        <v>5</v>
      </c>
      <c r="H497" s="333">
        <f t="shared" si="394"/>
        <v>0.2</v>
      </c>
      <c r="I497" s="473"/>
      <c r="J497" s="473"/>
      <c r="K497" s="485">
        <f ca="1">SUMIF($4:$4,K$2,497:497)</f>
        <v>5000</v>
      </c>
      <c r="L497" s="485">
        <f ca="1">SUMIF($4:$4,L$2,497:497)</f>
        <v>5000</v>
      </c>
      <c r="M497" s="485">
        <f ca="1">SUMIF($4:$4,M$2,497:497)</f>
        <v>5000</v>
      </c>
      <c r="N497" s="485">
        <f ca="1">SUMIF($4:$4,N$2,497:497)</f>
        <v>5000</v>
      </c>
      <c r="O497" s="485">
        <f ca="1">SUMIF($4:$4,O$2,497:497)</f>
        <v>5000</v>
      </c>
      <c r="P497" s="485">
        <f ca="1">SUMIF($4:$4,P$2,497:497)</f>
        <v>5000</v>
      </c>
      <c r="R497" s="210"/>
      <c r="S497" s="486">
        <f t="shared" si="395"/>
        <v>0</v>
      </c>
      <c r="T497" s="486">
        <f t="shared" si="395"/>
        <v>0</v>
      </c>
      <c r="U497" s="486">
        <f t="shared" si="395"/>
        <v>0</v>
      </c>
      <c r="V497" s="486">
        <f t="shared" si="395"/>
        <v>0</v>
      </c>
      <c r="W497" s="486">
        <f t="shared" ca="1" si="395"/>
        <v>5000</v>
      </c>
      <c r="X497" s="486">
        <f t="shared" ca="1" si="395"/>
        <v>5000</v>
      </c>
      <c r="Y497" s="486">
        <f t="shared" ca="1" si="395"/>
        <v>5000</v>
      </c>
      <c r="Z497" s="486">
        <f t="shared" ca="1" si="395"/>
        <v>5000</v>
      </c>
      <c r="AA497" s="486">
        <f t="shared" ca="1" si="395"/>
        <v>5000</v>
      </c>
      <c r="AB497" s="486">
        <f t="shared" ca="1" si="395"/>
        <v>5000</v>
      </c>
      <c r="AC497" s="486">
        <f t="shared" ca="1" si="395"/>
        <v>5000</v>
      </c>
      <c r="AD497" s="486">
        <f t="shared" ca="1" si="395"/>
        <v>5000</v>
      </c>
      <c r="AE497" s="486">
        <f t="shared" ca="1" si="395"/>
        <v>5000</v>
      </c>
      <c r="AF497" s="486">
        <f t="shared" ca="1" si="395"/>
        <v>5000</v>
      </c>
      <c r="AG497" s="486">
        <f t="shared" ca="1" si="395"/>
        <v>5000</v>
      </c>
      <c r="AH497" s="486">
        <f t="shared" ca="1" si="395"/>
        <v>5000</v>
      </c>
      <c r="AI497" s="486">
        <f t="shared" ca="1" si="396"/>
        <v>5000</v>
      </c>
      <c r="AJ497" s="486">
        <f t="shared" ca="1" si="396"/>
        <v>5000</v>
      </c>
      <c r="AK497" s="486">
        <f t="shared" ca="1" si="396"/>
        <v>5000</v>
      </c>
      <c r="AL497" s="486">
        <f t="shared" ca="1" si="396"/>
        <v>5000</v>
      </c>
      <c r="AM497" s="486">
        <f t="shared" ca="1" si="396"/>
        <v>5000</v>
      </c>
      <c r="AN497" s="486">
        <f t="shared" ca="1" si="396"/>
        <v>5000</v>
      </c>
      <c r="AO497" s="486">
        <f t="shared" ca="1" si="396"/>
        <v>5000</v>
      </c>
      <c r="AP497" s="486">
        <f t="shared" ca="1" si="396"/>
        <v>5000</v>
      </c>
      <c r="AQ497" s="486">
        <f t="shared" ca="1" si="396"/>
        <v>5000</v>
      </c>
      <c r="AR497" s="486">
        <f t="shared" ca="1" si="396"/>
        <v>5000</v>
      </c>
      <c r="AS497" s="486">
        <f t="shared" ca="1" si="396"/>
        <v>5000</v>
      </c>
      <c r="AT497" s="486">
        <f t="shared" ca="1" si="396"/>
        <v>5000</v>
      </c>
      <c r="AU497" s="486">
        <f t="shared" ca="1" si="396"/>
        <v>5000</v>
      </c>
      <c r="AV497" s="486">
        <f t="shared" ca="1" si="396"/>
        <v>5000</v>
      </c>
      <c r="AW497" s="486">
        <f t="shared" ca="1" si="396"/>
        <v>5000</v>
      </c>
      <c r="AX497" s="486">
        <f t="shared" ca="1" si="396"/>
        <v>5000</v>
      </c>
      <c r="AY497" s="486">
        <f t="shared" ca="1" si="397"/>
        <v>5000</v>
      </c>
      <c r="AZ497" s="486">
        <f t="shared" ca="1" si="397"/>
        <v>5000</v>
      </c>
      <c r="BA497" s="486">
        <f t="shared" ca="1" si="397"/>
        <v>5000</v>
      </c>
      <c r="BB497" s="486">
        <f t="shared" ca="1" si="397"/>
        <v>5000</v>
      </c>
      <c r="BC497" s="486">
        <f t="shared" ca="1" si="397"/>
        <v>5000</v>
      </c>
      <c r="BD497" s="486">
        <f t="shared" ca="1" si="397"/>
        <v>5000</v>
      </c>
      <c r="BE497" s="486">
        <f t="shared" ca="1" si="397"/>
        <v>5000</v>
      </c>
      <c r="BF497" s="486">
        <f t="shared" ca="1" si="397"/>
        <v>5000</v>
      </c>
      <c r="BG497" s="486">
        <f t="shared" ca="1" si="397"/>
        <v>5000</v>
      </c>
      <c r="BH497" s="486">
        <f t="shared" ca="1" si="397"/>
        <v>5000</v>
      </c>
      <c r="BI497" s="486">
        <f t="shared" ca="1" si="397"/>
        <v>5000</v>
      </c>
      <c r="BJ497" s="486">
        <f t="shared" ca="1" si="397"/>
        <v>5000</v>
      </c>
      <c r="BK497" s="486">
        <f t="shared" ca="1" si="397"/>
        <v>5000</v>
      </c>
      <c r="BL497" s="486">
        <f t="shared" ca="1" si="397"/>
        <v>5000</v>
      </c>
      <c r="BM497" s="486">
        <f t="shared" ca="1" si="397"/>
        <v>5000</v>
      </c>
      <c r="BN497" s="486">
        <f t="shared" ca="1" si="397"/>
        <v>5000</v>
      </c>
      <c r="BO497" s="486">
        <f t="shared" ca="1" si="398"/>
        <v>5000</v>
      </c>
      <c r="BP497" s="486">
        <f t="shared" ca="1" si="398"/>
        <v>5000</v>
      </c>
      <c r="BQ497" s="486">
        <f t="shared" ca="1" si="398"/>
        <v>5000</v>
      </c>
      <c r="BR497" s="486">
        <f t="shared" ca="1" si="398"/>
        <v>5000</v>
      </c>
      <c r="BS497" s="486">
        <f t="shared" ca="1" si="398"/>
        <v>5000</v>
      </c>
      <c r="BT497" s="486">
        <f t="shared" ca="1" si="398"/>
        <v>5000</v>
      </c>
      <c r="BU497" s="486">
        <f t="shared" ca="1" si="398"/>
        <v>5000</v>
      </c>
      <c r="BV497" s="486">
        <f t="shared" ca="1" si="398"/>
        <v>5000</v>
      </c>
      <c r="BW497" s="486">
        <f t="shared" ca="1" si="398"/>
        <v>5000</v>
      </c>
      <c r="BX497" s="486">
        <f t="shared" ca="1" si="398"/>
        <v>5000</v>
      </c>
      <c r="BY497" s="486">
        <f t="shared" ca="1" si="398"/>
        <v>5000</v>
      </c>
      <c r="BZ497" s="486">
        <f t="shared" ca="1" si="398"/>
        <v>5000</v>
      </c>
      <c r="CA497" s="486">
        <f t="shared" ca="1" si="398"/>
        <v>5000</v>
      </c>
      <c r="CB497" s="486">
        <f t="shared" ca="1" si="398"/>
        <v>5000</v>
      </c>
      <c r="CC497" s="486">
        <f t="shared" ca="1" si="398"/>
        <v>5000</v>
      </c>
      <c r="CD497" s="486">
        <f t="shared" ca="1" si="398"/>
        <v>5000</v>
      </c>
      <c r="CE497" s="486">
        <f t="shared" ca="1" si="399"/>
        <v>5000</v>
      </c>
      <c r="CF497" s="486">
        <f t="shared" ca="1" si="399"/>
        <v>5000</v>
      </c>
      <c r="CG497" s="486">
        <f t="shared" ca="1" si="399"/>
        <v>5000</v>
      </c>
      <c r="CH497" s="486">
        <f t="shared" ca="1" si="399"/>
        <v>5000</v>
      </c>
      <c r="CI497" s="486">
        <f t="shared" ca="1" si="399"/>
        <v>5000</v>
      </c>
      <c r="CJ497" s="486">
        <f t="shared" ca="1" si="399"/>
        <v>5000</v>
      </c>
      <c r="CK497" s="486">
        <f t="shared" ca="1" si="399"/>
        <v>5000</v>
      </c>
      <c r="CL497" s="486">
        <f t="shared" ca="1" si="399"/>
        <v>5000</v>
      </c>
      <c r="CM497" s="486">
        <f t="shared" ca="1" si="399"/>
        <v>5000</v>
      </c>
      <c r="CN497" s="486">
        <f t="shared" ca="1" si="399"/>
        <v>5000</v>
      </c>
      <c r="CO497" s="486">
        <f t="shared" ca="1" si="399"/>
        <v>5000</v>
      </c>
      <c r="CP497" s="486">
        <f t="shared" ca="1" si="399"/>
        <v>5000</v>
      </c>
      <c r="CQ497" s="486" t="e">
        <f t="shared" ca="1" si="399"/>
        <v>#REF!</v>
      </c>
      <c r="CR497" s="486" t="e">
        <f t="shared" ca="1" si="399"/>
        <v>#REF!</v>
      </c>
      <c r="CS497" s="486">
        <f t="shared" ca="1" si="399"/>
        <v>5000</v>
      </c>
      <c r="CT497" s="486">
        <f t="shared" ca="1" si="399"/>
        <v>5000</v>
      </c>
      <c r="CU497" s="486">
        <f t="shared" ca="1" si="400"/>
        <v>5000</v>
      </c>
      <c r="CV497" s="486">
        <f t="shared" ca="1" si="400"/>
        <v>5000</v>
      </c>
      <c r="CW497" s="486">
        <f t="shared" ca="1" si="400"/>
        <v>5000</v>
      </c>
      <c r="CX497" s="486">
        <f t="shared" ca="1" si="400"/>
        <v>5000</v>
      </c>
      <c r="CY497" s="486">
        <f t="shared" ca="1" si="400"/>
        <v>5000</v>
      </c>
      <c r="CZ497" s="486">
        <f t="shared" ca="1" si="400"/>
        <v>5000</v>
      </c>
      <c r="DA497" s="486">
        <f t="shared" ca="1" si="400"/>
        <v>5000</v>
      </c>
      <c r="DB497" s="486">
        <f t="shared" ca="1" si="400"/>
        <v>5000</v>
      </c>
      <c r="DC497" s="486">
        <f t="shared" ca="1" si="400"/>
        <v>5000</v>
      </c>
      <c r="DD497" s="486">
        <f t="shared" ca="1" si="400"/>
        <v>5000</v>
      </c>
      <c r="DE497" s="486">
        <f t="shared" ca="1" si="401"/>
        <v>5000</v>
      </c>
      <c r="DF497" s="486">
        <f t="shared" ca="1" si="401"/>
        <v>5000</v>
      </c>
      <c r="DG497" s="486">
        <f t="shared" ca="1" si="401"/>
        <v>5000</v>
      </c>
      <c r="DH497" s="486">
        <f t="shared" ca="1" si="401"/>
        <v>5000</v>
      </c>
      <c r="DI497" s="486">
        <f t="shared" ca="1" si="401"/>
        <v>5000</v>
      </c>
      <c r="DJ497" s="486">
        <f t="shared" ca="1" si="401"/>
        <v>5000</v>
      </c>
      <c r="DK497" s="486">
        <f t="shared" ca="1" si="401"/>
        <v>5000</v>
      </c>
      <c r="DL497" s="486">
        <f t="shared" ca="1" si="401"/>
        <v>5000</v>
      </c>
    </row>
    <row r="498" spans="1:116" s="164" customFormat="1" outlineLevel="2" x14ac:dyDescent="0.4">
      <c r="A498" s="350"/>
      <c r="B498" s="350"/>
      <c r="C498" s="350"/>
      <c r="D498" s="164" t="s">
        <v>952</v>
      </c>
      <c r="E498" s="204" t="str">
        <f t="shared" si="391"/>
        <v>498 GROWTHCHURN-PV</v>
      </c>
      <c r="G498" s="484">
        <f t="shared" si="393"/>
        <v>6</v>
      </c>
      <c r="H498" s="333">
        <f t="shared" si="394"/>
        <v>0.24000000000000002</v>
      </c>
      <c r="I498" s="473"/>
      <c r="J498" s="473"/>
      <c r="K498" s="485">
        <f ca="1">SUMIF($4:$4,K$2,498:498)</f>
        <v>5000</v>
      </c>
      <c r="L498" s="485">
        <f ca="1">SUMIF($4:$4,L$2,498:498)</f>
        <v>5000</v>
      </c>
      <c r="M498" s="485">
        <f ca="1">SUMIF($4:$4,M$2,498:498)</f>
        <v>5000</v>
      </c>
      <c r="N498" s="485">
        <f ca="1">SUMIF($4:$4,N$2,498:498)</f>
        <v>5000</v>
      </c>
      <c r="O498" s="485">
        <f ca="1">SUMIF($4:$4,O$2,498:498)</f>
        <v>5000</v>
      </c>
      <c r="P498" s="485">
        <f ca="1">SUMIF($4:$4,P$2,498:498)</f>
        <v>5000</v>
      </c>
      <c r="R498" s="210"/>
      <c r="S498" s="486">
        <f t="shared" si="395"/>
        <v>0</v>
      </c>
      <c r="T498" s="486">
        <f t="shared" si="395"/>
        <v>0</v>
      </c>
      <c r="U498" s="486">
        <f t="shared" si="395"/>
        <v>0</v>
      </c>
      <c r="V498" s="486">
        <f t="shared" si="395"/>
        <v>0</v>
      </c>
      <c r="W498" s="486">
        <f t="shared" si="395"/>
        <v>0</v>
      </c>
      <c r="X498" s="486">
        <f t="shared" ca="1" si="395"/>
        <v>5000</v>
      </c>
      <c r="Y498" s="486">
        <f t="shared" ca="1" si="395"/>
        <v>5000</v>
      </c>
      <c r="Z498" s="486">
        <f t="shared" ca="1" si="395"/>
        <v>5000</v>
      </c>
      <c r="AA498" s="486">
        <f t="shared" ca="1" si="395"/>
        <v>5000</v>
      </c>
      <c r="AB498" s="486">
        <f t="shared" ca="1" si="395"/>
        <v>5000</v>
      </c>
      <c r="AC498" s="486">
        <f t="shared" ca="1" si="395"/>
        <v>5000</v>
      </c>
      <c r="AD498" s="486">
        <f t="shared" ca="1" si="395"/>
        <v>5000</v>
      </c>
      <c r="AE498" s="486">
        <f t="shared" ca="1" si="395"/>
        <v>5000</v>
      </c>
      <c r="AF498" s="486">
        <f t="shared" ca="1" si="395"/>
        <v>5000</v>
      </c>
      <c r="AG498" s="486">
        <f t="shared" ca="1" si="395"/>
        <v>5000</v>
      </c>
      <c r="AH498" s="486">
        <f t="shared" ca="1" si="395"/>
        <v>5000</v>
      </c>
      <c r="AI498" s="486">
        <f t="shared" ca="1" si="396"/>
        <v>5000</v>
      </c>
      <c r="AJ498" s="486">
        <f t="shared" ca="1" si="396"/>
        <v>5000</v>
      </c>
      <c r="AK498" s="486">
        <f t="shared" ca="1" si="396"/>
        <v>5000</v>
      </c>
      <c r="AL498" s="486">
        <f t="shared" ca="1" si="396"/>
        <v>5000</v>
      </c>
      <c r="AM498" s="486">
        <f t="shared" ca="1" si="396"/>
        <v>5000</v>
      </c>
      <c r="AN498" s="486">
        <f t="shared" ca="1" si="396"/>
        <v>5000</v>
      </c>
      <c r="AO498" s="486">
        <f t="shared" ca="1" si="396"/>
        <v>5000</v>
      </c>
      <c r="AP498" s="486">
        <f t="shared" ca="1" si="396"/>
        <v>5000</v>
      </c>
      <c r="AQ498" s="486">
        <f t="shared" ca="1" si="396"/>
        <v>5000</v>
      </c>
      <c r="AR498" s="486">
        <f t="shared" ca="1" si="396"/>
        <v>5000</v>
      </c>
      <c r="AS498" s="486">
        <f t="shared" ca="1" si="396"/>
        <v>5000</v>
      </c>
      <c r="AT498" s="486">
        <f t="shared" ca="1" si="396"/>
        <v>5000</v>
      </c>
      <c r="AU498" s="486">
        <f t="shared" ca="1" si="396"/>
        <v>5000</v>
      </c>
      <c r="AV498" s="486">
        <f t="shared" ca="1" si="396"/>
        <v>5000</v>
      </c>
      <c r="AW498" s="486">
        <f t="shared" ca="1" si="396"/>
        <v>5000</v>
      </c>
      <c r="AX498" s="486">
        <f t="shared" ca="1" si="396"/>
        <v>5000</v>
      </c>
      <c r="AY498" s="486">
        <f t="shared" ca="1" si="397"/>
        <v>5000</v>
      </c>
      <c r="AZ498" s="486">
        <f t="shared" ca="1" si="397"/>
        <v>5000</v>
      </c>
      <c r="BA498" s="486">
        <f t="shared" ca="1" si="397"/>
        <v>5000</v>
      </c>
      <c r="BB498" s="486">
        <f t="shared" ca="1" si="397"/>
        <v>5000</v>
      </c>
      <c r="BC498" s="486">
        <f t="shared" ca="1" si="397"/>
        <v>5000</v>
      </c>
      <c r="BD498" s="486">
        <f t="shared" ca="1" si="397"/>
        <v>5000</v>
      </c>
      <c r="BE498" s="486">
        <f t="shared" ca="1" si="397"/>
        <v>5000</v>
      </c>
      <c r="BF498" s="486">
        <f t="shared" ca="1" si="397"/>
        <v>5000</v>
      </c>
      <c r="BG498" s="486">
        <f t="shared" ca="1" si="397"/>
        <v>5000</v>
      </c>
      <c r="BH498" s="486">
        <f t="shared" ca="1" si="397"/>
        <v>5000</v>
      </c>
      <c r="BI498" s="486">
        <f t="shared" ca="1" si="397"/>
        <v>5000</v>
      </c>
      <c r="BJ498" s="486">
        <f t="shared" ca="1" si="397"/>
        <v>5000</v>
      </c>
      <c r="BK498" s="486">
        <f t="shared" ca="1" si="397"/>
        <v>5000</v>
      </c>
      <c r="BL498" s="486">
        <f t="shared" ca="1" si="397"/>
        <v>5000</v>
      </c>
      <c r="BM498" s="486">
        <f t="shared" ca="1" si="397"/>
        <v>5000</v>
      </c>
      <c r="BN498" s="486">
        <f t="shared" ca="1" si="397"/>
        <v>5000</v>
      </c>
      <c r="BO498" s="486">
        <f t="shared" ca="1" si="398"/>
        <v>5000</v>
      </c>
      <c r="BP498" s="486">
        <f t="shared" ca="1" si="398"/>
        <v>5000</v>
      </c>
      <c r="BQ498" s="486">
        <f t="shared" ca="1" si="398"/>
        <v>5000</v>
      </c>
      <c r="BR498" s="486">
        <f t="shared" ca="1" si="398"/>
        <v>5000</v>
      </c>
      <c r="BS498" s="486">
        <f t="shared" ca="1" si="398"/>
        <v>5000</v>
      </c>
      <c r="BT498" s="486">
        <f t="shared" ca="1" si="398"/>
        <v>5000</v>
      </c>
      <c r="BU498" s="486">
        <f t="shared" ca="1" si="398"/>
        <v>5000</v>
      </c>
      <c r="BV498" s="486">
        <f t="shared" ca="1" si="398"/>
        <v>5000</v>
      </c>
      <c r="BW498" s="486">
        <f t="shared" ca="1" si="398"/>
        <v>5000</v>
      </c>
      <c r="BX498" s="486">
        <f t="shared" ca="1" si="398"/>
        <v>5000</v>
      </c>
      <c r="BY498" s="486">
        <f t="shared" ca="1" si="398"/>
        <v>5000</v>
      </c>
      <c r="BZ498" s="486">
        <f t="shared" ca="1" si="398"/>
        <v>5000</v>
      </c>
      <c r="CA498" s="486">
        <f t="shared" ca="1" si="398"/>
        <v>5000</v>
      </c>
      <c r="CB498" s="486">
        <f t="shared" ca="1" si="398"/>
        <v>5000</v>
      </c>
      <c r="CC498" s="486">
        <f t="shared" ca="1" si="398"/>
        <v>5000</v>
      </c>
      <c r="CD498" s="486">
        <f t="shared" ca="1" si="398"/>
        <v>5000</v>
      </c>
      <c r="CE498" s="486">
        <f t="shared" ca="1" si="399"/>
        <v>5000</v>
      </c>
      <c r="CF498" s="486">
        <f t="shared" ca="1" si="399"/>
        <v>5000</v>
      </c>
      <c r="CG498" s="486">
        <f t="shared" ca="1" si="399"/>
        <v>5000</v>
      </c>
      <c r="CH498" s="486">
        <f t="shared" ca="1" si="399"/>
        <v>5000</v>
      </c>
      <c r="CI498" s="486">
        <f t="shared" ca="1" si="399"/>
        <v>5000</v>
      </c>
      <c r="CJ498" s="486">
        <f t="shared" ca="1" si="399"/>
        <v>5000</v>
      </c>
      <c r="CK498" s="486">
        <f t="shared" ca="1" si="399"/>
        <v>5000</v>
      </c>
      <c r="CL498" s="486">
        <f t="shared" ca="1" si="399"/>
        <v>5000</v>
      </c>
      <c r="CM498" s="486">
        <f t="shared" ca="1" si="399"/>
        <v>5000</v>
      </c>
      <c r="CN498" s="486">
        <f t="shared" ca="1" si="399"/>
        <v>5000</v>
      </c>
      <c r="CO498" s="486">
        <f t="shared" ca="1" si="399"/>
        <v>5000</v>
      </c>
      <c r="CP498" s="486">
        <f t="shared" ca="1" si="399"/>
        <v>5000</v>
      </c>
      <c r="CQ498" s="486">
        <f t="shared" ca="1" si="399"/>
        <v>5000</v>
      </c>
      <c r="CR498" s="486" t="e">
        <f t="shared" ca="1" si="399"/>
        <v>#REF!</v>
      </c>
      <c r="CS498" s="486" t="e">
        <f t="shared" ca="1" si="399"/>
        <v>#REF!</v>
      </c>
      <c r="CT498" s="486">
        <f t="shared" ca="1" si="399"/>
        <v>5000</v>
      </c>
      <c r="CU498" s="486">
        <f t="shared" ca="1" si="400"/>
        <v>5000</v>
      </c>
      <c r="CV498" s="486">
        <f t="shared" ca="1" si="400"/>
        <v>5000</v>
      </c>
      <c r="CW498" s="486">
        <f t="shared" ca="1" si="400"/>
        <v>5000</v>
      </c>
      <c r="CX498" s="486">
        <f t="shared" ca="1" si="400"/>
        <v>5000</v>
      </c>
      <c r="CY498" s="486">
        <f t="shared" ca="1" si="400"/>
        <v>5000</v>
      </c>
      <c r="CZ498" s="486">
        <f t="shared" ca="1" si="400"/>
        <v>5000</v>
      </c>
      <c r="DA498" s="486">
        <f t="shared" ca="1" si="400"/>
        <v>5000</v>
      </c>
      <c r="DB498" s="486">
        <f t="shared" ca="1" si="400"/>
        <v>5000</v>
      </c>
      <c r="DC498" s="486">
        <f t="shared" ca="1" si="400"/>
        <v>5000</v>
      </c>
      <c r="DD498" s="486">
        <f t="shared" ca="1" si="400"/>
        <v>5000</v>
      </c>
      <c r="DE498" s="486">
        <f t="shared" ca="1" si="401"/>
        <v>5000</v>
      </c>
      <c r="DF498" s="486">
        <f t="shared" ca="1" si="401"/>
        <v>5000</v>
      </c>
      <c r="DG498" s="486">
        <f t="shared" ca="1" si="401"/>
        <v>5000</v>
      </c>
      <c r="DH498" s="486">
        <f t="shared" ca="1" si="401"/>
        <v>5000</v>
      </c>
      <c r="DI498" s="486">
        <f t="shared" ca="1" si="401"/>
        <v>5000</v>
      </c>
      <c r="DJ498" s="486">
        <f t="shared" ca="1" si="401"/>
        <v>5000</v>
      </c>
      <c r="DK498" s="486">
        <f t="shared" ca="1" si="401"/>
        <v>5000</v>
      </c>
      <c r="DL498" s="486">
        <f t="shared" ca="1" si="401"/>
        <v>5000</v>
      </c>
    </row>
    <row r="499" spans="1:116" s="164" customFormat="1" outlineLevel="2" x14ac:dyDescent="0.4">
      <c r="A499" s="350"/>
      <c r="B499" s="350"/>
      <c r="C499" s="350"/>
      <c r="D499" s="164" t="s">
        <v>952</v>
      </c>
      <c r="E499" s="204" t="str">
        <f t="shared" si="391"/>
        <v>499 GROWTHCHURN-PV</v>
      </c>
      <c r="G499" s="484">
        <f t="shared" si="393"/>
        <v>7</v>
      </c>
      <c r="H499" s="333">
        <f t="shared" si="394"/>
        <v>0.28000000000000003</v>
      </c>
      <c r="I499" s="473"/>
      <c r="J499" s="473"/>
      <c r="K499" s="485">
        <f ca="1">SUMIF($4:$4,K$2,499:499)</f>
        <v>5000</v>
      </c>
      <c r="L499" s="485">
        <f ca="1">SUMIF($4:$4,L$2,499:499)</f>
        <v>5000</v>
      </c>
      <c r="M499" s="485">
        <f ca="1">SUMIF($4:$4,M$2,499:499)</f>
        <v>5000</v>
      </c>
      <c r="N499" s="485">
        <f ca="1">SUMIF($4:$4,N$2,499:499)</f>
        <v>5000</v>
      </c>
      <c r="O499" s="485">
        <f ca="1">SUMIF($4:$4,O$2,499:499)</f>
        <v>5000</v>
      </c>
      <c r="P499" s="485">
        <f ca="1">SUMIF($4:$4,P$2,499:499)</f>
        <v>5000</v>
      </c>
      <c r="R499" s="210"/>
      <c r="S499" s="486">
        <f t="shared" si="395"/>
        <v>0</v>
      </c>
      <c r="T499" s="486">
        <f t="shared" si="395"/>
        <v>0</v>
      </c>
      <c r="U499" s="486">
        <f t="shared" si="395"/>
        <v>0</v>
      </c>
      <c r="V499" s="486">
        <f t="shared" si="395"/>
        <v>0</v>
      </c>
      <c r="W499" s="486">
        <f t="shared" si="395"/>
        <v>0</v>
      </c>
      <c r="X499" s="486">
        <f t="shared" si="395"/>
        <v>0</v>
      </c>
      <c r="Y499" s="486">
        <f t="shared" ca="1" si="395"/>
        <v>5000</v>
      </c>
      <c r="Z499" s="486">
        <f t="shared" ca="1" si="395"/>
        <v>5000</v>
      </c>
      <c r="AA499" s="486">
        <f t="shared" ca="1" si="395"/>
        <v>5000</v>
      </c>
      <c r="AB499" s="486">
        <f t="shared" ca="1" si="395"/>
        <v>5000</v>
      </c>
      <c r="AC499" s="486">
        <f t="shared" ca="1" si="395"/>
        <v>5000</v>
      </c>
      <c r="AD499" s="486">
        <f t="shared" ca="1" si="395"/>
        <v>5000</v>
      </c>
      <c r="AE499" s="486">
        <f t="shared" ca="1" si="395"/>
        <v>5000</v>
      </c>
      <c r="AF499" s="486">
        <f t="shared" ca="1" si="395"/>
        <v>5000</v>
      </c>
      <c r="AG499" s="486">
        <f t="shared" ca="1" si="395"/>
        <v>5000</v>
      </c>
      <c r="AH499" s="486">
        <f t="shared" ca="1" si="395"/>
        <v>5000</v>
      </c>
      <c r="AI499" s="486">
        <f t="shared" ca="1" si="396"/>
        <v>5000</v>
      </c>
      <c r="AJ499" s="486">
        <f t="shared" ca="1" si="396"/>
        <v>5000</v>
      </c>
      <c r="AK499" s="486">
        <f t="shared" ca="1" si="396"/>
        <v>5000</v>
      </c>
      <c r="AL499" s="486">
        <f t="shared" ca="1" si="396"/>
        <v>5000</v>
      </c>
      <c r="AM499" s="486">
        <f t="shared" ca="1" si="396"/>
        <v>5000</v>
      </c>
      <c r="AN499" s="486">
        <f t="shared" ca="1" si="396"/>
        <v>5000</v>
      </c>
      <c r="AO499" s="486">
        <f t="shared" ca="1" si="396"/>
        <v>5000</v>
      </c>
      <c r="AP499" s="486">
        <f t="shared" ca="1" si="396"/>
        <v>5000</v>
      </c>
      <c r="AQ499" s="486">
        <f t="shared" ca="1" si="396"/>
        <v>5000</v>
      </c>
      <c r="AR499" s="486">
        <f t="shared" ca="1" si="396"/>
        <v>5000</v>
      </c>
      <c r="AS499" s="486">
        <f t="shared" ca="1" si="396"/>
        <v>5000</v>
      </c>
      <c r="AT499" s="486">
        <f t="shared" ca="1" si="396"/>
        <v>5000</v>
      </c>
      <c r="AU499" s="486">
        <f t="shared" ca="1" si="396"/>
        <v>5000</v>
      </c>
      <c r="AV499" s="486">
        <f t="shared" ca="1" si="396"/>
        <v>5000</v>
      </c>
      <c r="AW499" s="486">
        <f t="shared" ca="1" si="396"/>
        <v>5000</v>
      </c>
      <c r="AX499" s="486">
        <f t="shared" ca="1" si="396"/>
        <v>5000</v>
      </c>
      <c r="AY499" s="486">
        <f t="shared" ca="1" si="397"/>
        <v>5000</v>
      </c>
      <c r="AZ499" s="486">
        <f t="shared" ca="1" si="397"/>
        <v>5000</v>
      </c>
      <c r="BA499" s="486">
        <f t="shared" ca="1" si="397"/>
        <v>5000</v>
      </c>
      <c r="BB499" s="486">
        <f t="shared" ca="1" si="397"/>
        <v>5000</v>
      </c>
      <c r="BC499" s="486">
        <f t="shared" ca="1" si="397"/>
        <v>5000</v>
      </c>
      <c r="BD499" s="486">
        <f t="shared" ca="1" si="397"/>
        <v>5000</v>
      </c>
      <c r="BE499" s="486">
        <f t="shared" ca="1" si="397"/>
        <v>5000</v>
      </c>
      <c r="BF499" s="486">
        <f t="shared" ca="1" si="397"/>
        <v>5000</v>
      </c>
      <c r="BG499" s="486">
        <f t="shared" ca="1" si="397"/>
        <v>5000</v>
      </c>
      <c r="BH499" s="486">
        <f t="shared" ca="1" si="397"/>
        <v>5000</v>
      </c>
      <c r="BI499" s="486">
        <f t="shared" ca="1" si="397"/>
        <v>5000</v>
      </c>
      <c r="BJ499" s="486">
        <f t="shared" ca="1" si="397"/>
        <v>5000</v>
      </c>
      <c r="BK499" s="486">
        <f t="shared" ca="1" si="397"/>
        <v>5000</v>
      </c>
      <c r="BL499" s="486">
        <f t="shared" ca="1" si="397"/>
        <v>5000</v>
      </c>
      <c r="BM499" s="486">
        <f t="shared" ca="1" si="397"/>
        <v>5000</v>
      </c>
      <c r="BN499" s="486">
        <f t="shared" ca="1" si="397"/>
        <v>5000</v>
      </c>
      <c r="BO499" s="486">
        <f t="shared" ca="1" si="398"/>
        <v>5000</v>
      </c>
      <c r="BP499" s="486">
        <f t="shared" ca="1" si="398"/>
        <v>5000</v>
      </c>
      <c r="BQ499" s="486">
        <f t="shared" ca="1" si="398"/>
        <v>5000</v>
      </c>
      <c r="BR499" s="486">
        <f t="shared" ca="1" si="398"/>
        <v>5000</v>
      </c>
      <c r="BS499" s="486">
        <f t="shared" ca="1" si="398"/>
        <v>5000</v>
      </c>
      <c r="BT499" s="486">
        <f t="shared" ca="1" si="398"/>
        <v>5000</v>
      </c>
      <c r="BU499" s="486">
        <f t="shared" ca="1" si="398"/>
        <v>5000</v>
      </c>
      <c r="BV499" s="486">
        <f t="shared" ca="1" si="398"/>
        <v>5000</v>
      </c>
      <c r="BW499" s="486">
        <f t="shared" ca="1" si="398"/>
        <v>5000</v>
      </c>
      <c r="BX499" s="486">
        <f t="shared" ca="1" si="398"/>
        <v>5000</v>
      </c>
      <c r="BY499" s="486">
        <f t="shared" ca="1" si="398"/>
        <v>5000</v>
      </c>
      <c r="BZ499" s="486">
        <f t="shared" ca="1" si="398"/>
        <v>5000</v>
      </c>
      <c r="CA499" s="486">
        <f t="shared" ca="1" si="398"/>
        <v>5000</v>
      </c>
      <c r="CB499" s="486">
        <f t="shared" ca="1" si="398"/>
        <v>5000</v>
      </c>
      <c r="CC499" s="486">
        <f t="shared" ca="1" si="398"/>
        <v>5000</v>
      </c>
      <c r="CD499" s="486">
        <f t="shared" ca="1" si="398"/>
        <v>5000</v>
      </c>
      <c r="CE499" s="486">
        <f t="shared" ca="1" si="399"/>
        <v>5000</v>
      </c>
      <c r="CF499" s="486">
        <f t="shared" ca="1" si="399"/>
        <v>5000</v>
      </c>
      <c r="CG499" s="486">
        <f t="shared" ca="1" si="399"/>
        <v>5000</v>
      </c>
      <c r="CH499" s="486">
        <f t="shared" ca="1" si="399"/>
        <v>5000</v>
      </c>
      <c r="CI499" s="486">
        <f t="shared" ca="1" si="399"/>
        <v>5000</v>
      </c>
      <c r="CJ499" s="486">
        <f t="shared" ca="1" si="399"/>
        <v>5000</v>
      </c>
      <c r="CK499" s="486">
        <f t="shared" ca="1" si="399"/>
        <v>5000</v>
      </c>
      <c r="CL499" s="486">
        <f t="shared" ca="1" si="399"/>
        <v>5000</v>
      </c>
      <c r="CM499" s="486">
        <f t="shared" ca="1" si="399"/>
        <v>5000</v>
      </c>
      <c r="CN499" s="486">
        <f t="shared" ca="1" si="399"/>
        <v>5000</v>
      </c>
      <c r="CO499" s="486">
        <f t="shared" ca="1" si="399"/>
        <v>5000</v>
      </c>
      <c r="CP499" s="486">
        <f t="shared" ca="1" si="399"/>
        <v>5000</v>
      </c>
      <c r="CQ499" s="486">
        <f t="shared" ca="1" si="399"/>
        <v>5000</v>
      </c>
      <c r="CR499" s="486">
        <f t="shared" ca="1" si="399"/>
        <v>5000</v>
      </c>
      <c r="CS499" s="486" t="e">
        <f t="shared" ca="1" si="399"/>
        <v>#REF!</v>
      </c>
      <c r="CT499" s="486" t="e">
        <f t="shared" ca="1" si="399"/>
        <v>#REF!</v>
      </c>
      <c r="CU499" s="486">
        <f t="shared" ca="1" si="400"/>
        <v>5000</v>
      </c>
      <c r="CV499" s="486">
        <f t="shared" ca="1" si="400"/>
        <v>5000</v>
      </c>
      <c r="CW499" s="486">
        <f t="shared" ca="1" si="400"/>
        <v>5000</v>
      </c>
      <c r="CX499" s="486">
        <f t="shared" ca="1" si="400"/>
        <v>5000</v>
      </c>
      <c r="CY499" s="486">
        <f t="shared" ca="1" si="400"/>
        <v>5000</v>
      </c>
      <c r="CZ499" s="486">
        <f t="shared" ca="1" si="400"/>
        <v>5000</v>
      </c>
      <c r="DA499" s="486">
        <f t="shared" ca="1" si="400"/>
        <v>5000</v>
      </c>
      <c r="DB499" s="486">
        <f t="shared" ca="1" si="400"/>
        <v>5000</v>
      </c>
      <c r="DC499" s="486">
        <f t="shared" ca="1" si="400"/>
        <v>5000</v>
      </c>
      <c r="DD499" s="486">
        <f t="shared" ca="1" si="400"/>
        <v>5000</v>
      </c>
      <c r="DE499" s="486">
        <f t="shared" ca="1" si="401"/>
        <v>5000</v>
      </c>
      <c r="DF499" s="486">
        <f t="shared" ca="1" si="401"/>
        <v>5000</v>
      </c>
      <c r="DG499" s="486">
        <f t="shared" ca="1" si="401"/>
        <v>5000</v>
      </c>
      <c r="DH499" s="486">
        <f t="shared" ca="1" si="401"/>
        <v>5000</v>
      </c>
      <c r="DI499" s="486">
        <f t="shared" ca="1" si="401"/>
        <v>5000</v>
      </c>
      <c r="DJ499" s="486">
        <f t="shared" ca="1" si="401"/>
        <v>5000</v>
      </c>
      <c r="DK499" s="486">
        <f t="shared" ca="1" si="401"/>
        <v>5000</v>
      </c>
      <c r="DL499" s="486">
        <f t="shared" ca="1" si="401"/>
        <v>5000</v>
      </c>
    </row>
    <row r="500" spans="1:116" s="164" customFormat="1" outlineLevel="2" x14ac:dyDescent="0.4">
      <c r="A500" s="350"/>
      <c r="B500" s="350"/>
      <c r="C500" s="350"/>
      <c r="D500" s="164" t="s">
        <v>952</v>
      </c>
      <c r="E500" s="204" t="str">
        <f t="shared" si="391"/>
        <v>500 GROWTHCHURN-PV</v>
      </c>
      <c r="G500" s="484">
        <f t="shared" si="393"/>
        <v>8</v>
      </c>
      <c r="H500" s="333">
        <f t="shared" si="394"/>
        <v>0.32</v>
      </c>
      <c r="I500" s="473"/>
      <c r="J500" s="473"/>
      <c r="K500" s="485">
        <f ca="1">SUMIF($4:$4,K$2,500:500)</f>
        <v>5000</v>
      </c>
      <c r="L500" s="485">
        <f ca="1">SUMIF($4:$4,L$2,500:500)</f>
        <v>5000</v>
      </c>
      <c r="M500" s="485">
        <f ca="1">SUMIF($4:$4,M$2,500:500)</f>
        <v>5000</v>
      </c>
      <c r="N500" s="485">
        <f ca="1">SUMIF($4:$4,N$2,500:500)</f>
        <v>5000</v>
      </c>
      <c r="O500" s="485">
        <f ca="1">SUMIF($4:$4,O$2,500:500)</f>
        <v>5000</v>
      </c>
      <c r="P500" s="485">
        <f ca="1">SUMIF($4:$4,P$2,500:500)</f>
        <v>5000</v>
      </c>
      <c r="R500" s="210"/>
      <c r="S500" s="486">
        <f t="shared" si="395"/>
        <v>0</v>
      </c>
      <c r="T500" s="486">
        <f t="shared" si="395"/>
        <v>0</v>
      </c>
      <c r="U500" s="486">
        <f t="shared" si="395"/>
        <v>0</v>
      </c>
      <c r="V500" s="486">
        <f t="shared" si="395"/>
        <v>0</v>
      </c>
      <c r="W500" s="486">
        <f t="shared" si="395"/>
        <v>0</v>
      </c>
      <c r="X500" s="486">
        <f t="shared" si="395"/>
        <v>0</v>
      </c>
      <c r="Y500" s="486">
        <f t="shared" si="395"/>
        <v>0</v>
      </c>
      <c r="Z500" s="486">
        <f t="shared" ca="1" si="395"/>
        <v>5000</v>
      </c>
      <c r="AA500" s="486">
        <f t="shared" ca="1" si="395"/>
        <v>5000</v>
      </c>
      <c r="AB500" s="486">
        <f t="shared" ca="1" si="395"/>
        <v>5000</v>
      </c>
      <c r="AC500" s="486">
        <f t="shared" ca="1" si="395"/>
        <v>5000</v>
      </c>
      <c r="AD500" s="486">
        <f t="shared" ca="1" si="395"/>
        <v>5000</v>
      </c>
      <c r="AE500" s="486">
        <f t="shared" ca="1" si="395"/>
        <v>5000</v>
      </c>
      <c r="AF500" s="486">
        <f t="shared" ca="1" si="395"/>
        <v>5000</v>
      </c>
      <c r="AG500" s="486">
        <f t="shared" ca="1" si="395"/>
        <v>5000</v>
      </c>
      <c r="AH500" s="486">
        <f t="shared" ca="1" si="395"/>
        <v>5000</v>
      </c>
      <c r="AI500" s="486">
        <f t="shared" ca="1" si="396"/>
        <v>5000</v>
      </c>
      <c r="AJ500" s="486">
        <f t="shared" ca="1" si="396"/>
        <v>5000</v>
      </c>
      <c r="AK500" s="486">
        <f t="shared" ca="1" si="396"/>
        <v>5000</v>
      </c>
      <c r="AL500" s="486">
        <f t="shared" ca="1" si="396"/>
        <v>5000</v>
      </c>
      <c r="AM500" s="486">
        <f t="shared" ca="1" si="396"/>
        <v>5000</v>
      </c>
      <c r="AN500" s="486">
        <f t="shared" ca="1" si="396"/>
        <v>5000</v>
      </c>
      <c r="AO500" s="486">
        <f t="shared" ca="1" si="396"/>
        <v>5000</v>
      </c>
      <c r="AP500" s="486">
        <f t="shared" ca="1" si="396"/>
        <v>5000</v>
      </c>
      <c r="AQ500" s="486">
        <f t="shared" ca="1" si="396"/>
        <v>5000</v>
      </c>
      <c r="AR500" s="486">
        <f t="shared" ca="1" si="396"/>
        <v>5000</v>
      </c>
      <c r="AS500" s="486">
        <f t="shared" ca="1" si="396"/>
        <v>5000</v>
      </c>
      <c r="AT500" s="486">
        <f t="shared" ca="1" si="396"/>
        <v>5000</v>
      </c>
      <c r="AU500" s="486">
        <f t="shared" ca="1" si="396"/>
        <v>5000</v>
      </c>
      <c r="AV500" s="486">
        <f t="shared" ca="1" si="396"/>
        <v>5000</v>
      </c>
      <c r="AW500" s="486">
        <f t="shared" ca="1" si="396"/>
        <v>5000</v>
      </c>
      <c r="AX500" s="486">
        <f t="shared" ca="1" si="396"/>
        <v>5000</v>
      </c>
      <c r="AY500" s="486">
        <f t="shared" ca="1" si="397"/>
        <v>5000</v>
      </c>
      <c r="AZ500" s="486">
        <f t="shared" ca="1" si="397"/>
        <v>5000</v>
      </c>
      <c r="BA500" s="486">
        <f t="shared" ca="1" si="397"/>
        <v>5000</v>
      </c>
      <c r="BB500" s="486">
        <f t="shared" ca="1" si="397"/>
        <v>5000</v>
      </c>
      <c r="BC500" s="486">
        <f t="shared" ca="1" si="397"/>
        <v>5000</v>
      </c>
      <c r="BD500" s="486">
        <f t="shared" ca="1" si="397"/>
        <v>5000</v>
      </c>
      <c r="BE500" s="486">
        <f t="shared" ca="1" si="397"/>
        <v>5000</v>
      </c>
      <c r="BF500" s="486">
        <f t="shared" ca="1" si="397"/>
        <v>5000</v>
      </c>
      <c r="BG500" s="486">
        <f t="shared" ca="1" si="397"/>
        <v>5000</v>
      </c>
      <c r="BH500" s="486">
        <f t="shared" ca="1" si="397"/>
        <v>5000</v>
      </c>
      <c r="BI500" s="486">
        <f t="shared" ca="1" si="397"/>
        <v>5000</v>
      </c>
      <c r="BJ500" s="486">
        <f t="shared" ca="1" si="397"/>
        <v>5000</v>
      </c>
      <c r="BK500" s="486">
        <f t="shared" ca="1" si="397"/>
        <v>5000</v>
      </c>
      <c r="BL500" s="486">
        <f t="shared" ca="1" si="397"/>
        <v>5000</v>
      </c>
      <c r="BM500" s="486">
        <f t="shared" ca="1" si="397"/>
        <v>5000</v>
      </c>
      <c r="BN500" s="486">
        <f t="shared" ca="1" si="397"/>
        <v>5000</v>
      </c>
      <c r="BO500" s="486">
        <f t="shared" ca="1" si="398"/>
        <v>5000</v>
      </c>
      <c r="BP500" s="486">
        <f t="shared" ca="1" si="398"/>
        <v>5000</v>
      </c>
      <c r="BQ500" s="486">
        <f t="shared" ca="1" si="398"/>
        <v>5000</v>
      </c>
      <c r="BR500" s="486">
        <f t="shared" ca="1" si="398"/>
        <v>5000</v>
      </c>
      <c r="BS500" s="486">
        <f t="shared" ca="1" si="398"/>
        <v>5000</v>
      </c>
      <c r="BT500" s="486">
        <f t="shared" ca="1" si="398"/>
        <v>5000</v>
      </c>
      <c r="BU500" s="486">
        <f t="shared" ca="1" si="398"/>
        <v>5000</v>
      </c>
      <c r="BV500" s="486">
        <f t="shared" ca="1" si="398"/>
        <v>5000</v>
      </c>
      <c r="BW500" s="486">
        <f t="shared" ca="1" si="398"/>
        <v>5000</v>
      </c>
      <c r="BX500" s="486">
        <f t="shared" ca="1" si="398"/>
        <v>5000</v>
      </c>
      <c r="BY500" s="486">
        <f t="shared" ca="1" si="398"/>
        <v>5000</v>
      </c>
      <c r="BZ500" s="486">
        <f t="shared" ca="1" si="398"/>
        <v>5000</v>
      </c>
      <c r="CA500" s="486">
        <f t="shared" ca="1" si="398"/>
        <v>5000</v>
      </c>
      <c r="CB500" s="486">
        <f t="shared" ca="1" si="398"/>
        <v>5000</v>
      </c>
      <c r="CC500" s="486">
        <f t="shared" ca="1" si="398"/>
        <v>5000</v>
      </c>
      <c r="CD500" s="486">
        <f t="shared" ca="1" si="398"/>
        <v>5000</v>
      </c>
      <c r="CE500" s="486">
        <f t="shared" ca="1" si="399"/>
        <v>5000</v>
      </c>
      <c r="CF500" s="486">
        <f t="shared" ca="1" si="399"/>
        <v>5000</v>
      </c>
      <c r="CG500" s="486">
        <f t="shared" ca="1" si="399"/>
        <v>5000</v>
      </c>
      <c r="CH500" s="486">
        <f t="shared" ca="1" si="399"/>
        <v>5000</v>
      </c>
      <c r="CI500" s="486">
        <f t="shared" ca="1" si="399"/>
        <v>5000</v>
      </c>
      <c r="CJ500" s="486">
        <f t="shared" ca="1" si="399"/>
        <v>5000</v>
      </c>
      <c r="CK500" s="486">
        <f t="shared" ca="1" si="399"/>
        <v>5000</v>
      </c>
      <c r="CL500" s="486">
        <f t="shared" ca="1" si="399"/>
        <v>5000</v>
      </c>
      <c r="CM500" s="486">
        <f t="shared" ca="1" si="399"/>
        <v>5000</v>
      </c>
      <c r="CN500" s="486">
        <f t="shared" ca="1" si="399"/>
        <v>5000</v>
      </c>
      <c r="CO500" s="486">
        <f t="shared" ca="1" si="399"/>
        <v>5000</v>
      </c>
      <c r="CP500" s="486">
        <f t="shared" ca="1" si="399"/>
        <v>5000</v>
      </c>
      <c r="CQ500" s="486">
        <f t="shared" ca="1" si="399"/>
        <v>5000</v>
      </c>
      <c r="CR500" s="486">
        <f t="shared" ca="1" si="399"/>
        <v>5000</v>
      </c>
      <c r="CS500" s="486">
        <f t="shared" ca="1" si="399"/>
        <v>5000</v>
      </c>
      <c r="CT500" s="486" t="e">
        <f t="shared" ca="1" si="399"/>
        <v>#REF!</v>
      </c>
      <c r="CU500" s="486" t="e">
        <f t="shared" ca="1" si="400"/>
        <v>#REF!</v>
      </c>
      <c r="CV500" s="486">
        <f t="shared" ca="1" si="400"/>
        <v>5000</v>
      </c>
      <c r="CW500" s="486">
        <f t="shared" ca="1" si="400"/>
        <v>5000</v>
      </c>
      <c r="CX500" s="486">
        <f t="shared" ca="1" si="400"/>
        <v>5000</v>
      </c>
      <c r="CY500" s="486">
        <f t="shared" ca="1" si="400"/>
        <v>5000</v>
      </c>
      <c r="CZ500" s="486">
        <f t="shared" ca="1" si="400"/>
        <v>5000</v>
      </c>
      <c r="DA500" s="486">
        <f t="shared" ca="1" si="400"/>
        <v>5000</v>
      </c>
      <c r="DB500" s="486">
        <f t="shared" ca="1" si="400"/>
        <v>5000</v>
      </c>
      <c r="DC500" s="486">
        <f t="shared" ca="1" si="400"/>
        <v>5000</v>
      </c>
      <c r="DD500" s="486">
        <f t="shared" ca="1" si="400"/>
        <v>5000</v>
      </c>
      <c r="DE500" s="486">
        <f t="shared" ca="1" si="401"/>
        <v>5000</v>
      </c>
      <c r="DF500" s="486">
        <f t="shared" ca="1" si="401"/>
        <v>5000</v>
      </c>
      <c r="DG500" s="486">
        <f t="shared" ca="1" si="401"/>
        <v>5000</v>
      </c>
      <c r="DH500" s="486">
        <f t="shared" ca="1" si="401"/>
        <v>5000</v>
      </c>
      <c r="DI500" s="486">
        <f t="shared" ca="1" si="401"/>
        <v>5000</v>
      </c>
      <c r="DJ500" s="486">
        <f t="shared" ca="1" si="401"/>
        <v>5000</v>
      </c>
      <c r="DK500" s="486">
        <f t="shared" ca="1" si="401"/>
        <v>5000</v>
      </c>
      <c r="DL500" s="486">
        <f t="shared" ca="1" si="401"/>
        <v>5000</v>
      </c>
    </row>
    <row r="501" spans="1:116" s="164" customFormat="1" outlineLevel="2" x14ac:dyDescent="0.4">
      <c r="A501" s="350"/>
      <c r="B501" s="350"/>
      <c r="C501" s="350"/>
      <c r="D501" s="164" t="s">
        <v>952</v>
      </c>
      <c r="E501" s="204" t="str">
        <f t="shared" si="391"/>
        <v>501 GROWTHCHURN-PV</v>
      </c>
      <c r="G501" s="484">
        <f t="shared" si="393"/>
        <v>9</v>
      </c>
      <c r="H501" s="333">
        <f t="shared" si="394"/>
        <v>0.36</v>
      </c>
      <c r="I501" s="473"/>
      <c r="J501" s="473"/>
      <c r="K501" s="485">
        <f ca="1">SUMIF($4:$4,K$2,501:501)</f>
        <v>5000</v>
      </c>
      <c r="L501" s="485">
        <f ca="1">SUMIF($4:$4,L$2,501:501)</f>
        <v>5000</v>
      </c>
      <c r="M501" s="485">
        <f ca="1">SUMIF($4:$4,M$2,501:501)</f>
        <v>5000</v>
      </c>
      <c r="N501" s="485">
        <f ca="1">SUMIF($4:$4,N$2,501:501)</f>
        <v>5000</v>
      </c>
      <c r="O501" s="485">
        <f ca="1">SUMIF($4:$4,O$2,501:501)</f>
        <v>5000</v>
      </c>
      <c r="P501" s="485">
        <f ca="1">SUMIF($4:$4,P$2,501:501)</f>
        <v>5000</v>
      </c>
      <c r="R501" s="210"/>
      <c r="S501" s="486">
        <f t="shared" si="395"/>
        <v>0</v>
      </c>
      <c r="T501" s="486">
        <f t="shared" si="395"/>
        <v>0</v>
      </c>
      <c r="U501" s="486">
        <f t="shared" si="395"/>
        <v>0</v>
      </c>
      <c r="V501" s="486">
        <f t="shared" si="395"/>
        <v>0</v>
      </c>
      <c r="W501" s="486">
        <f t="shared" si="395"/>
        <v>0</v>
      </c>
      <c r="X501" s="486">
        <f t="shared" si="395"/>
        <v>0</v>
      </c>
      <c r="Y501" s="486">
        <f t="shared" si="395"/>
        <v>0</v>
      </c>
      <c r="Z501" s="486">
        <f t="shared" si="395"/>
        <v>0</v>
      </c>
      <c r="AA501" s="486">
        <f t="shared" ca="1" si="395"/>
        <v>5000</v>
      </c>
      <c r="AB501" s="486">
        <f t="shared" ca="1" si="395"/>
        <v>5000</v>
      </c>
      <c r="AC501" s="486">
        <f t="shared" ca="1" si="395"/>
        <v>5000</v>
      </c>
      <c r="AD501" s="486">
        <f t="shared" ca="1" si="395"/>
        <v>5000</v>
      </c>
      <c r="AE501" s="486">
        <f t="shared" ca="1" si="395"/>
        <v>5000</v>
      </c>
      <c r="AF501" s="486">
        <f t="shared" ca="1" si="395"/>
        <v>5000</v>
      </c>
      <c r="AG501" s="486">
        <f t="shared" ca="1" si="395"/>
        <v>5000</v>
      </c>
      <c r="AH501" s="486">
        <f t="shared" ca="1" si="395"/>
        <v>5000</v>
      </c>
      <c r="AI501" s="486">
        <f t="shared" ca="1" si="396"/>
        <v>5000</v>
      </c>
      <c r="AJ501" s="486">
        <f t="shared" ca="1" si="396"/>
        <v>5000</v>
      </c>
      <c r="AK501" s="486">
        <f t="shared" ca="1" si="396"/>
        <v>5000</v>
      </c>
      <c r="AL501" s="486">
        <f t="shared" ca="1" si="396"/>
        <v>5000</v>
      </c>
      <c r="AM501" s="486">
        <f t="shared" ca="1" si="396"/>
        <v>5000</v>
      </c>
      <c r="AN501" s="486">
        <f t="shared" ca="1" si="396"/>
        <v>5000</v>
      </c>
      <c r="AO501" s="486">
        <f t="shared" ca="1" si="396"/>
        <v>5000</v>
      </c>
      <c r="AP501" s="486">
        <f t="shared" ca="1" si="396"/>
        <v>5000</v>
      </c>
      <c r="AQ501" s="486">
        <f t="shared" ca="1" si="396"/>
        <v>5000</v>
      </c>
      <c r="AR501" s="486">
        <f t="shared" ca="1" si="396"/>
        <v>5000</v>
      </c>
      <c r="AS501" s="486">
        <f t="shared" ca="1" si="396"/>
        <v>5000</v>
      </c>
      <c r="AT501" s="486">
        <f t="shared" ca="1" si="396"/>
        <v>5000</v>
      </c>
      <c r="AU501" s="486">
        <f t="shared" ca="1" si="396"/>
        <v>5000</v>
      </c>
      <c r="AV501" s="486">
        <f t="shared" ca="1" si="396"/>
        <v>5000</v>
      </c>
      <c r="AW501" s="486">
        <f t="shared" ca="1" si="396"/>
        <v>5000</v>
      </c>
      <c r="AX501" s="486">
        <f t="shared" ca="1" si="396"/>
        <v>5000</v>
      </c>
      <c r="AY501" s="486">
        <f t="shared" ca="1" si="397"/>
        <v>5000</v>
      </c>
      <c r="AZ501" s="486">
        <f t="shared" ca="1" si="397"/>
        <v>5000</v>
      </c>
      <c r="BA501" s="486">
        <f t="shared" ca="1" si="397"/>
        <v>5000</v>
      </c>
      <c r="BB501" s="486">
        <f t="shared" ca="1" si="397"/>
        <v>5000</v>
      </c>
      <c r="BC501" s="486">
        <f t="shared" ca="1" si="397"/>
        <v>5000</v>
      </c>
      <c r="BD501" s="486">
        <f t="shared" ca="1" si="397"/>
        <v>5000</v>
      </c>
      <c r="BE501" s="486">
        <f t="shared" ca="1" si="397"/>
        <v>5000</v>
      </c>
      <c r="BF501" s="486">
        <f t="shared" ca="1" si="397"/>
        <v>5000</v>
      </c>
      <c r="BG501" s="486">
        <f t="shared" ca="1" si="397"/>
        <v>5000</v>
      </c>
      <c r="BH501" s="486">
        <f t="shared" ca="1" si="397"/>
        <v>5000</v>
      </c>
      <c r="BI501" s="486">
        <f t="shared" ca="1" si="397"/>
        <v>5000</v>
      </c>
      <c r="BJ501" s="486">
        <f t="shared" ca="1" si="397"/>
        <v>5000</v>
      </c>
      <c r="BK501" s="486">
        <f t="shared" ca="1" si="397"/>
        <v>5000</v>
      </c>
      <c r="BL501" s="486">
        <f t="shared" ca="1" si="397"/>
        <v>5000</v>
      </c>
      <c r="BM501" s="486">
        <f t="shared" ca="1" si="397"/>
        <v>5000</v>
      </c>
      <c r="BN501" s="486">
        <f t="shared" ca="1" si="397"/>
        <v>5000</v>
      </c>
      <c r="BO501" s="486">
        <f t="shared" ca="1" si="398"/>
        <v>5000</v>
      </c>
      <c r="BP501" s="486">
        <f t="shared" ca="1" si="398"/>
        <v>5000</v>
      </c>
      <c r="BQ501" s="486">
        <f t="shared" ca="1" si="398"/>
        <v>5000</v>
      </c>
      <c r="BR501" s="486">
        <f t="shared" ca="1" si="398"/>
        <v>5000</v>
      </c>
      <c r="BS501" s="486">
        <f t="shared" ca="1" si="398"/>
        <v>5000</v>
      </c>
      <c r="BT501" s="486">
        <f t="shared" ca="1" si="398"/>
        <v>5000</v>
      </c>
      <c r="BU501" s="486">
        <f t="shared" ca="1" si="398"/>
        <v>5000</v>
      </c>
      <c r="BV501" s="486">
        <f t="shared" ca="1" si="398"/>
        <v>5000</v>
      </c>
      <c r="BW501" s="486">
        <f t="shared" ca="1" si="398"/>
        <v>5000</v>
      </c>
      <c r="BX501" s="486">
        <f t="shared" ca="1" si="398"/>
        <v>5000</v>
      </c>
      <c r="BY501" s="486">
        <f t="shared" ca="1" si="398"/>
        <v>5000</v>
      </c>
      <c r="BZ501" s="486">
        <f t="shared" ca="1" si="398"/>
        <v>5000</v>
      </c>
      <c r="CA501" s="486">
        <f t="shared" ca="1" si="398"/>
        <v>5000</v>
      </c>
      <c r="CB501" s="486">
        <f t="shared" ca="1" si="398"/>
        <v>5000</v>
      </c>
      <c r="CC501" s="486">
        <f t="shared" ca="1" si="398"/>
        <v>5000</v>
      </c>
      <c r="CD501" s="486">
        <f t="shared" ca="1" si="398"/>
        <v>5000</v>
      </c>
      <c r="CE501" s="486">
        <f t="shared" ca="1" si="399"/>
        <v>5000</v>
      </c>
      <c r="CF501" s="486">
        <f t="shared" ca="1" si="399"/>
        <v>5000</v>
      </c>
      <c r="CG501" s="486">
        <f t="shared" ca="1" si="399"/>
        <v>5000</v>
      </c>
      <c r="CH501" s="486">
        <f t="shared" ca="1" si="399"/>
        <v>5000</v>
      </c>
      <c r="CI501" s="486">
        <f t="shared" ca="1" si="399"/>
        <v>5000</v>
      </c>
      <c r="CJ501" s="486">
        <f t="shared" ca="1" si="399"/>
        <v>5000</v>
      </c>
      <c r="CK501" s="486">
        <f t="shared" ca="1" si="399"/>
        <v>5000</v>
      </c>
      <c r="CL501" s="486">
        <f t="shared" ca="1" si="399"/>
        <v>5000</v>
      </c>
      <c r="CM501" s="486">
        <f t="shared" ca="1" si="399"/>
        <v>5000</v>
      </c>
      <c r="CN501" s="486">
        <f t="shared" ca="1" si="399"/>
        <v>5000</v>
      </c>
      <c r="CO501" s="486">
        <f t="shared" ca="1" si="399"/>
        <v>5000</v>
      </c>
      <c r="CP501" s="486">
        <f t="shared" ca="1" si="399"/>
        <v>5000</v>
      </c>
      <c r="CQ501" s="486">
        <f t="shared" ca="1" si="399"/>
        <v>5000</v>
      </c>
      <c r="CR501" s="486">
        <f t="shared" ca="1" si="399"/>
        <v>5000</v>
      </c>
      <c r="CS501" s="486">
        <f t="shared" ca="1" si="399"/>
        <v>5000</v>
      </c>
      <c r="CT501" s="486">
        <f t="shared" ca="1" si="399"/>
        <v>5000</v>
      </c>
      <c r="CU501" s="486" t="e">
        <f t="shared" ca="1" si="400"/>
        <v>#REF!</v>
      </c>
      <c r="CV501" s="486" t="e">
        <f t="shared" ca="1" si="400"/>
        <v>#REF!</v>
      </c>
      <c r="CW501" s="486">
        <f t="shared" ca="1" si="400"/>
        <v>5000</v>
      </c>
      <c r="CX501" s="486">
        <f t="shared" ca="1" si="400"/>
        <v>5000</v>
      </c>
      <c r="CY501" s="486">
        <f t="shared" ca="1" si="400"/>
        <v>5000</v>
      </c>
      <c r="CZ501" s="486">
        <f t="shared" ca="1" si="400"/>
        <v>5000</v>
      </c>
      <c r="DA501" s="486">
        <f t="shared" ca="1" si="400"/>
        <v>5000</v>
      </c>
      <c r="DB501" s="486">
        <f t="shared" ca="1" si="400"/>
        <v>5000</v>
      </c>
      <c r="DC501" s="486">
        <f t="shared" ca="1" si="400"/>
        <v>5000</v>
      </c>
      <c r="DD501" s="486">
        <f t="shared" ca="1" si="400"/>
        <v>5000</v>
      </c>
      <c r="DE501" s="486">
        <f t="shared" ca="1" si="401"/>
        <v>5000</v>
      </c>
      <c r="DF501" s="486">
        <f t="shared" ca="1" si="401"/>
        <v>5000</v>
      </c>
      <c r="DG501" s="486">
        <f t="shared" ca="1" si="401"/>
        <v>5000</v>
      </c>
      <c r="DH501" s="486">
        <f t="shared" ca="1" si="401"/>
        <v>5000</v>
      </c>
      <c r="DI501" s="486">
        <f t="shared" ca="1" si="401"/>
        <v>5000</v>
      </c>
      <c r="DJ501" s="486">
        <f t="shared" ca="1" si="401"/>
        <v>5000</v>
      </c>
      <c r="DK501" s="486">
        <f t="shared" ca="1" si="401"/>
        <v>5000</v>
      </c>
      <c r="DL501" s="486">
        <f t="shared" ca="1" si="401"/>
        <v>5000</v>
      </c>
    </row>
    <row r="502" spans="1:116" s="164" customFormat="1" outlineLevel="2" x14ac:dyDescent="0.4">
      <c r="A502" s="350"/>
      <c r="B502" s="350"/>
      <c r="C502" s="350"/>
      <c r="D502" s="164" t="s">
        <v>952</v>
      </c>
      <c r="E502" s="204" t="str">
        <f t="shared" si="391"/>
        <v>502 GROWTHCHURN-PV</v>
      </c>
      <c r="G502" s="484">
        <f t="shared" si="393"/>
        <v>10</v>
      </c>
      <c r="H502" s="333">
        <f t="shared" si="394"/>
        <v>0.39999999999999997</v>
      </c>
      <c r="I502" s="473"/>
      <c r="J502" s="473"/>
      <c r="K502" s="485">
        <f ca="1">SUMIF($4:$4,K$2,502:502)</f>
        <v>5000</v>
      </c>
      <c r="L502" s="485">
        <f ca="1">SUMIF($4:$4,L$2,502:502)</f>
        <v>5000</v>
      </c>
      <c r="M502" s="485">
        <f ca="1">SUMIF($4:$4,M$2,502:502)</f>
        <v>5000</v>
      </c>
      <c r="N502" s="485">
        <f ca="1">SUMIF($4:$4,N$2,502:502)</f>
        <v>5000</v>
      </c>
      <c r="O502" s="485">
        <f ca="1">SUMIF($4:$4,O$2,502:502)</f>
        <v>5000</v>
      </c>
      <c r="P502" s="485">
        <f ca="1">SUMIF($4:$4,P$2,502:502)</f>
        <v>5000</v>
      </c>
      <c r="R502" s="210"/>
      <c r="S502" s="486">
        <f t="shared" si="395"/>
        <v>0</v>
      </c>
      <c r="T502" s="486">
        <f t="shared" si="395"/>
        <v>0</v>
      </c>
      <c r="U502" s="486">
        <f t="shared" si="395"/>
        <v>0</v>
      </c>
      <c r="V502" s="486">
        <f t="shared" si="395"/>
        <v>0</v>
      </c>
      <c r="W502" s="486">
        <f t="shared" si="395"/>
        <v>0</v>
      </c>
      <c r="X502" s="486">
        <f t="shared" si="395"/>
        <v>0</v>
      </c>
      <c r="Y502" s="486">
        <f t="shared" si="395"/>
        <v>0</v>
      </c>
      <c r="Z502" s="486">
        <f t="shared" si="395"/>
        <v>0</v>
      </c>
      <c r="AA502" s="486">
        <f t="shared" si="395"/>
        <v>0</v>
      </c>
      <c r="AB502" s="486">
        <f t="shared" ca="1" si="395"/>
        <v>5000</v>
      </c>
      <c r="AC502" s="486">
        <f t="shared" ca="1" si="395"/>
        <v>5000</v>
      </c>
      <c r="AD502" s="486">
        <f t="shared" ca="1" si="395"/>
        <v>5000</v>
      </c>
      <c r="AE502" s="486">
        <f t="shared" ca="1" si="395"/>
        <v>5000</v>
      </c>
      <c r="AF502" s="486">
        <f t="shared" ca="1" si="395"/>
        <v>5000</v>
      </c>
      <c r="AG502" s="486">
        <f t="shared" ca="1" si="395"/>
        <v>5000</v>
      </c>
      <c r="AH502" s="486">
        <f t="shared" ca="1" si="395"/>
        <v>5000</v>
      </c>
      <c r="AI502" s="486">
        <f t="shared" ca="1" si="396"/>
        <v>5000</v>
      </c>
      <c r="AJ502" s="486">
        <f t="shared" ca="1" si="396"/>
        <v>5000</v>
      </c>
      <c r="AK502" s="486">
        <f t="shared" ca="1" si="396"/>
        <v>5000</v>
      </c>
      <c r="AL502" s="486">
        <f t="shared" ca="1" si="396"/>
        <v>5000</v>
      </c>
      <c r="AM502" s="486">
        <f t="shared" ca="1" si="396"/>
        <v>5000</v>
      </c>
      <c r="AN502" s="486">
        <f t="shared" ca="1" si="396"/>
        <v>5000</v>
      </c>
      <c r="AO502" s="486">
        <f t="shared" ca="1" si="396"/>
        <v>5000</v>
      </c>
      <c r="AP502" s="486">
        <f t="shared" ca="1" si="396"/>
        <v>5000</v>
      </c>
      <c r="AQ502" s="486">
        <f t="shared" ca="1" si="396"/>
        <v>5000</v>
      </c>
      <c r="AR502" s="486">
        <f t="shared" ca="1" si="396"/>
        <v>5000</v>
      </c>
      <c r="AS502" s="486">
        <f t="shared" ca="1" si="396"/>
        <v>5000</v>
      </c>
      <c r="AT502" s="486">
        <f t="shared" ca="1" si="396"/>
        <v>5000</v>
      </c>
      <c r="AU502" s="486">
        <f t="shared" ca="1" si="396"/>
        <v>5000</v>
      </c>
      <c r="AV502" s="486">
        <f t="shared" ca="1" si="396"/>
        <v>5000</v>
      </c>
      <c r="AW502" s="486">
        <f t="shared" ca="1" si="396"/>
        <v>5000</v>
      </c>
      <c r="AX502" s="486">
        <f t="shared" ca="1" si="396"/>
        <v>5000</v>
      </c>
      <c r="AY502" s="486">
        <f t="shared" ca="1" si="397"/>
        <v>5000</v>
      </c>
      <c r="AZ502" s="486">
        <f t="shared" ca="1" si="397"/>
        <v>5000</v>
      </c>
      <c r="BA502" s="486">
        <f t="shared" ca="1" si="397"/>
        <v>5000</v>
      </c>
      <c r="BB502" s="486">
        <f t="shared" ca="1" si="397"/>
        <v>5000</v>
      </c>
      <c r="BC502" s="486">
        <f t="shared" ca="1" si="397"/>
        <v>5000</v>
      </c>
      <c r="BD502" s="486">
        <f t="shared" ca="1" si="397"/>
        <v>5000</v>
      </c>
      <c r="BE502" s="486">
        <f t="shared" ca="1" si="397"/>
        <v>5000</v>
      </c>
      <c r="BF502" s="486">
        <f t="shared" ca="1" si="397"/>
        <v>5000</v>
      </c>
      <c r="BG502" s="486">
        <f t="shared" ca="1" si="397"/>
        <v>5000</v>
      </c>
      <c r="BH502" s="486">
        <f t="shared" ca="1" si="397"/>
        <v>5000</v>
      </c>
      <c r="BI502" s="486">
        <f t="shared" ca="1" si="397"/>
        <v>5000</v>
      </c>
      <c r="BJ502" s="486">
        <f t="shared" ca="1" si="397"/>
        <v>5000</v>
      </c>
      <c r="BK502" s="486">
        <f t="shared" ca="1" si="397"/>
        <v>5000</v>
      </c>
      <c r="BL502" s="486">
        <f t="shared" ca="1" si="397"/>
        <v>5000</v>
      </c>
      <c r="BM502" s="486">
        <f t="shared" ca="1" si="397"/>
        <v>5000</v>
      </c>
      <c r="BN502" s="486">
        <f t="shared" ca="1" si="397"/>
        <v>5000</v>
      </c>
      <c r="BO502" s="486">
        <f t="shared" ca="1" si="398"/>
        <v>5000</v>
      </c>
      <c r="BP502" s="486">
        <f t="shared" ca="1" si="398"/>
        <v>5000</v>
      </c>
      <c r="BQ502" s="486">
        <f t="shared" ca="1" si="398"/>
        <v>5000</v>
      </c>
      <c r="BR502" s="486">
        <f t="shared" ca="1" si="398"/>
        <v>5000</v>
      </c>
      <c r="BS502" s="486">
        <f t="shared" ca="1" si="398"/>
        <v>5000</v>
      </c>
      <c r="BT502" s="486">
        <f t="shared" ca="1" si="398"/>
        <v>5000</v>
      </c>
      <c r="BU502" s="486">
        <f t="shared" ca="1" si="398"/>
        <v>5000</v>
      </c>
      <c r="BV502" s="486">
        <f t="shared" ca="1" si="398"/>
        <v>5000</v>
      </c>
      <c r="BW502" s="486">
        <f t="shared" ca="1" si="398"/>
        <v>5000</v>
      </c>
      <c r="BX502" s="486">
        <f t="shared" ca="1" si="398"/>
        <v>5000</v>
      </c>
      <c r="BY502" s="486">
        <f t="shared" ca="1" si="398"/>
        <v>5000</v>
      </c>
      <c r="BZ502" s="486">
        <f t="shared" ca="1" si="398"/>
        <v>5000</v>
      </c>
      <c r="CA502" s="486">
        <f t="shared" ca="1" si="398"/>
        <v>5000</v>
      </c>
      <c r="CB502" s="486">
        <f t="shared" ca="1" si="398"/>
        <v>5000</v>
      </c>
      <c r="CC502" s="486">
        <f t="shared" ca="1" si="398"/>
        <v>5000</v>
      </c>
      <c r="CD502" s="486">
        <f t="shared" ca="1" si="398"/>
        <v>5000</v>
      </c>
      <c r="CE502" s="486">
        <f t="shared" ca="1" si="399"/>
        <v>5000</v>
      </c>
      <c r="CF502" s="486">
        <f t="shared" ca="1" si="399"/>
        <v>5000</v>
      </c>
      <c r="CG502" s="486">
        <f t="shared" ca="1" si="399"/>
        <v>5000</v>
      </c>
      <c r="CH502" s="486">
        <f t="shared" ca="1" si="399"/>
        <v>5000</v>
      </c>
      <c r="CI502" s="486">
        <f t="shared" ca="1" si="399"/>
        <v>5000</v>
      </c>
      <c r="CJ502" s="486">
        <f t="shared" ca="1" si="399"/>
        <v>5000</v>
      </c>
      <c r="CK502" s="486">
        <f t="shared" ca="1" si="399"/>
        <v>5000</v>
      </c>
      <c r="CL502" s="486">
        <f t="shared" ca="1" si="399"/>
        <v>5000</v>
      </c>
      <c r="CM502" s="486">
        <f t="shared" ca="1" si="399"/>
        <v>5000</v>
      </c>
      <c r="CN502" s="486">
        <f t="shared" ca="1" si="399"/>
        <v>5000</v>
      </c>
      <c r="CO502" s="486">
        <f t="shared" ca="1" si="399"/>
        <v>5000</v>
      </c>
      <c r="CP502" s="486">
        <f t="shared" ca="1" si="399"/>
        <v>5000</v>
      </c>
      <c r="CQ502" s="486">
        <f t="shared" ca="1" si="399"/>
        <v>5000</v>
      </c>
      <c r="CR502" s="486">
        <f t="shared" ca="1" si="399"/>
        <v>5000</v>
      </c>
      <c r="CS502" s="486">
        <f t="shared" ca="1" si="399"/>
        <v>5000</v>
      </c>
      <c r="CT502" s="486">
        <f t="shared" ca="1" si="399"/>
        <v>5000</v>
      </c>
      <c r="CU502" s="486">
        <f t="shared" ca="1" si="400"/>
        <v>5000</v>
      </c>
      <c r="CV502" s="486" t="e">
        <f t="shared" ca="1" si="400"/>
        <v>#REF!</v>
      </c>
      <c r="CW502" s="486" t="e">
        <f t="shared" ca="1" si="400"/>
        <v>#REF!</v>
      </c>
      <c r="CX502" s="486">
        <f t="shared" ca="1" si="400"/>
        <v>5000</v>
      </c>
      <c r="CY502" s="486">
        <f t="shared" ca="1" si="400"/>
        <v>5000</v>
      </c>
      <c r="CZ502" s="486">
        <f t="shared" ca="1" si="400"/>
        <v>5000</v>
      </c>
      <c r="DA502" s="486">
        <f t="shared" ca="1" si="400"/>
        <v>5000</v>
      </c>
      <c r="DB502" s="486">
        <f t="shared" ca="1" si="400"/>
        <v>5000</v>
      </c>
      <c r="DC502" s="486">
        <f t="shared" ca="1" si="400"/>
        <v>5000</v>
      </c>
      <c r="DD502" s="486">
        <f t="shared" ca="1" si="400"/>
        <v>5000</v>
      </c>
      <c r="DE502" s="486">
        <f t="shared" ca="1" si="401"/>
        <v>5000</v>
      </c>
      <c r="DF502" s="486">
        <f t="shared" ca="1" si="401"/>
        <v>5000</v>
      </c>
      <c r="DG502" s="486">
        <f t="shared" ca="1" si="401"/>
        <v>5000</v>
      </c>
      <c r="DH502" s="486">
        <f t="shared" ca="1" si="401"/>
        <v>5000</v>
      </c>
      <c r="DI502" s="486">
        <f t="shared" ca="1" si="401"/>
        <v>5000</v>
      </c>
      <c r="DJ502" s="486">
        <f t="shared" ca="1" si="401"/>
        <v>5000</v>
      </c>
      <c r="DK502" s="486">
        <f t="shared" ca="1" si="401"/>
        <v>5000</v>
      </c>
      <c r="DL502" s="486">
        <f t="shared" ca="1" si="401"/>
        <v>5000</v>
      </c>
    </row>
    <row r="503" spans="1:116" s="164" customFormat="1" outlineLevel="2" x14ac:dyDescent="0.4">
      <c r="A503" s="350"/>
      <c r="B503" s="350"/>
      <c r="C503" s="350"/>
      <c r="D503" s="164" t="s">
        <v>952</v>
      </c>
      <c r="E503" s="204" t="str">
        <f t="shared" si="391"/>
        <v>503 GROWTHCHURN-PV</v>
      </c>
      <c r="G503" s="484">
        <f t="shared" si="393"/>
        <v>11</v>
      </c>
      <c r="H503" s="333">
        <f t="shared" si="394"/>
        <v>0.43999999999999995</v>
      </c>
      <c r="I503" s="473"/>
      <c r="J503" s="473"/>
      <c r="K503" s="485">
        <f ca="1">SUMIF($4:$4,K$2,503:503)</f>
        <v>5000</v>
      </c>
      <c r="L503" s="485">
        <f ca="1">SUMIF($4:$4,L$2,503:503)</f>
        <v>5000</v>
      </c>
      <c r="M503" s="485">
        <f ca="1">SUMIF($4:$4,M$2,503:503)</f>
        <v>5000</v>
      </c>
      <c r="N503" s="485">
        <f ca="1">SUMIF($4:$4,N$2,503:503)</f>
        <v>5000</v>
      </c>
      <c r="O503" s="485">
        <f ca="1">SUMIF($4:$4,O$2,503:503)</f>
        <v>5000</v>
      </c>
      <c r="P503" s="485">
        <f ca="1">SUMIF($4:$4,P$2,503:503)</f>
        <v>5000</v>
      </c>
      <c r="R503" s="210"/>
      <c r="S503" s="486">
        <f t="shared" si="395"/>
        <v>0</v>
      </c>
      <c r="T503" s="486">
        <f t="shared" si="395"/>
        <v>0</v>
      </c>
      <c r="U503" s="486">
        <f t="shared" si="395"/>
        <v>0</v>
      </c>
      <c r="V503" s="486">
        <f t="shared" si="395"/>
        <v>0</v>
      </c>
      <c r="W503" s="486">
        <f t="shared" si="395"/>
        <v>0</v>
      </c>
      <c r="X503" s="486">
        <f t="shared" si="395"/>
        <v>0</v>
      </c>
      <c r="Y503" s="486">
        <f t="shared" si="395"/>
        <v>0</v>
      </c>
      <c r="Z503" s="486">
        <f t="shared" si="395"/>
        <v>0</v>
      </c>
      <c r="AA503" s="486">
        <f t="shared" si="395"/>
        <v>0</v>
      </c>
      <c r="AB503" s="486">
        <f t="shared" si="395"/>
        <v>0</v>
      </c>
      <c r="AC503" s="486">
        <f t="shared" ca="1" si="395"/>
        <v>5000</v>
      </c>
      <c r="AD503" s="486">
        <f t="shared" ca="1" si="395"/>
        <v>5000</v>
      </c>
      <c r="AE503" s="486">
        <f t="shared" ca="1" si="395"/>
        <v>5000</v>
      </c>
      <c r="AF503" s="486">
        <f t="shared" ca="1" si="395"/>
        <v>5000</v>
      </c>
      <c r="AG503" s="486">
        <f t="shared" ca="1" si="395"/>
        <v>5000</v>
      </c>
      <c r="AH503" s="486">
        <f t="shared" ca="1" si="395"/>
        <v>5000</v>
      </c>
      <c r="AI503" s="486">
        <f t="shared" ca="1" si="396"/>
        <v>5000</v>
      </c>
      <c r="AJ503" s="486">
        <f t="shared" ca="1" si="396"/>
        <v>5000</v>
      </c>
      <c r="AK503" s="486">
        <f t="shared" ca="1" si="396"/>
        <v>5000</v>
      </c>
      <c r="AL503" s="486">
        <f t="shared" ca="1" si="396"/>
        <v>5000</v>
      </c>
      <c r="AM503" s="486">
        <f t="shared" ca="1" si="396"/>
        <v>5000</v>
      </c>
      <c r="AN503" s="486">
        <f t="shared" ca="1" si="396"/>
        <v>5000</v>
      </c>
      <c r="AO503" s="486">
        <f t="shared" ca="1" si="396"/>
        <v>5000</v>
      </c>
      <c r="AP503" s="486">
        <f t="shared" ca="1" si="396"/>
        <v>5000</v>
      </c>
      <c r="AQ503" s="486">
        <f t="shared" ca="1" si="396"/>
        <v>5000</v>
      </c>
      <c r="AR503" s="486">
        <f t="shared" ca="1" si="396"/>
        <v>5000</v>
      </c>
      <c r="AS503" s="486">
        <f t="shared" ca="1" si="396"/>
        <v>5000</v>
      </c>
      <c r="AT503" s="486">
        <f t="shared" ca="1" si="396"/>
        <v>5000</v>
      </c>
      <c r="AU503" s="486">
        <f t="shared" ca="1" si="396"/>
        <v>5000</v>
      </c>
      <c r="AV503" s="486">
        <f t="shared" ca="1" si="396"/>
        <v>5000</v>
      </c>
      <c r="AW503" s="486">
        <f t="shared" ca="1" si="396"/>
        <v>5000</v>
      </c>
      <c r="AX503" s="486">
        <f t="shared" ca="1" si="396"/>
        <v>5000</v>
      </c>
      <c r="AY503" s="486">
        <f t="shared" ca="1" si="397"/>
        <v>5000</v>
      </c>
      <c r="AZ503" s="486">
        <f t="shared" ca="1" si="397"/>
        <v>5000</v>
      </c>
      <c r="BA503" s="486">
        <f t="shared" ca="1" si="397"/>
        <v>5000</v>
      </c>
      <c r="BB503" s="486">
        <f t="shared" ca="1" si="397"/>
        <v>5000</v>
      </c>
      <c r="BC503" s="486">
        <f t="shared" ca="1" si="397"/>
        <v>5000</v>
      </c>
      <c r="BD503" s="486">
        <f t="shared" ca="1" si="397"/>
        <v>5000</v>
      </c>
      <c r="BE503" s="486">
        <f t="shared" ca="1" si="397"/>
        <v>5000</v>
      </c>
      <c r="BF503" s="486">
        <f t="shared" ca="1" si="397"/>
        <v>5000</v>
      </c>
      <c r="BG503" s="486">
        <f t="shared" ca="1" si="397"/>
        <v>5000</v>
      </c>
      <c r="BH503" s="486">
        <f t="shared" ca="1" si="397"/>
        <v>5000</v>
      </c>
      <c r="BI503" s="486">
        <f t="shared" ca="1" si="397"/>
        <v>5000</v>
      </c>
      <c r="BJ503" s="486">
        <f t="shared" ca="1" si="397"/>
        <v>5000</v>
      </c>
      <c r="BK503" s="486">
        <f t="shared" ca="1" si="397"/>
        <v>5000</v>
      </c>
      <c r="BL503" s="486">
        <f t="shared" ca="1" si="397"/>
        <v>5000</v>
      </c>
      <c r="BM503" s="486">
        <f t="shared" ca="1" si="397"/>
        <v>5000</v>
      </c>
      <c r="BN503" s="486">
        <f t="shared" ca="1" si="397"/>
        <v>5000</v>
      </c>
      <c r="BO503" s="486">
        <f t="shared" ca="1" si="398"/>
        <v>5000</v>
      </c>
      <c r="BP503" s="486">
        <f t="shared" ca="1" si="398"/>
        <v>5000</v>
      </c>
      <c r="BQ503" s="486">
        <f t="shared" ca="1" si="398"/>
        <v>5000</v>
      </c>
      <c r="BR503" s="486">
        <f t="shared" ca="1" si="398"/>
        <v>5000</v>
      </c>
      <c r="BS503" s="486">
        <f t="shared" ca="1" si="398"/>
        <v>5000</v>
      </c>
      <c r="BT503" s="486">
        <f t="shared" ca="1" si="398"/>
        <v>5000</v>
      </c>
      <c r="BU503" s="486">
        <f t="shared" ca="1" si="398"/>
        <v>5000</v>
      </c>
      <c r="BV503" s="486">
        <f t="shared" ca="1" si="398"/>
        <v>5000</v>
      </c>
      <c r="BW503" s="486">
        <f t="shared" ca="1" si="398"/>
        <v>5000</v>
      </c>
      <c r="BX503" s="486">
        <f t="shared" ca="1" si="398"/>
        <v>5000</v>
      </c>
      <c r="BY503" s="486">
        <f t="shared" ca="1" si="398"/>
        <v>5000</v>
      </c>
      <c r="BZ503" s="486">
        <f t="shared" ca="1" si="398"/>
        <v>5000</v>
      </c>
      <c r="CA503" s="486">
        <f t="shared" ca="1" si="398"/>
        <v>5000</v>
      </c>
      <c r="CB503" s="486">
        <f t="shared" ca="1" si="398"/>
        <v>5000</v>
      </c>
      <c r="CC503" s="486">
        <f t="shared" ca="1" si="398"/>
        <v>5000</v>
      </c>
      <c r="CD503" s="486">
        <f t="shared" ca="1" si="398"/>
        <v>5000</v>
      </c>
      <c r="CE503" s="486">
        <f t="shared" ca="1" si="399"/>
        <v>5000</v>
      </c>
      <c r="CF503" s="486">
        <f t="shared" ca="1" si="399"/>
        <v>5000</v>
      </c>
      <c r="CG503" s="486">
        <f t="shared" ca="1" si="399"/>
        <v>5000</v>
      </c>
      <c r="CH503" s="486">
        <f t="shared" ca="1" si="399"/>
        <v>5000</v>
      </c>
      <c r="CI503" s="486">
        <f t="shared" ca="1" si="399"/>
        <v>5000</v>
      </c>
      <c r="CJ503" s="486">
        <f t="shared" ca="1" si="399"/>
        <v>5000</v>
      </c>
      <c r="CK503" s="486">
        <f t="shared" ca="1" si="399"/>
        <v>5000</v>
      </c>
      <c r="CL503" s="486">
        <f t="shared" ca="1" si="399"/>
        <v>5000</v>
      </c>
      <c r="CM503" s="486">
        <f t="shared" ca="1" si="399"/>
        <v>5000</v>
      </c>
      <c r="CN503" s="486">
        <f t="shared" ca="1" si="399"/>
        <v>5000</v>
      </c>
      <c r="CO503" s="486">
        <f t="shared" ca="1" si="399"/>
        <v>5000</v>
      </c>
      <c r="CP503" s="486">
        <f t="shared" ca="1" si="399"/>
        <v>5000</v>
      </c>
      <c r="CQ503" s="486">
        <f t="shared" ca="1" si="399"/>
        <v>5000</v>
      </c>
      <c r="CR503" s="486">
        <f t="shared" ca="1" si="399"/>
        <v>5000</v>
      </c>
      <c r="CS503" s="486">
        <f t="shared" ca="1" si="399"/>
        <v>5000</v>
      </c>
      <c r="CT503" s="486">
        <f t="shared" ca="1" si="399"/>
        <v>5000</v>
      </c>
      <c r="CU503" s="486">
        <f t="shared" ca="1" si="400"/>
        <v>5000</v>
      </c>
      <c r="CV503" s="486">
        <f t="shared" ca="1" si="400"/>
        <v>5000</v>
      </c>
      <c r="CW503" s="486" t="e">
        <f t="shared" ca="1" si="400"/>
        <v>#REF!</v>
      </c>
      <c r="CX503" s="486" t="e">
        <f t="shared" ca="1" si="400"/>
        <v>#REF!</v>
      </c>
      <c r="CY503" s="486">
        <f t="shared" ca="1" si="400"/>
        <v>5000</v>
      </c>
      <c r="CZ503" s="486">
        <f t="shared" ca="1" si="400"/>
        <v>5000</v>
      </c>
      <c r="DA503" s="486">
        <f t="shared" ca="1" si="400"/>
        <v>5000</v>
      </c>
      <c r="DB503" s="486">
        <f t="shared" ca="1" si="400"/>
        <v>5000</v>
      </c>
      <c r="DC503" s="486">
        <f t="shared" ca="1" si="400"/>
        <v>5000</v>
      </c>
      <c r="DD503" s="486">
        <f t="shared" ca="1" si="400"/>
        <v>5000</v>
      </c>
      <c r="DE503" s="486">
        <f t="shared" ca="1" si="401"/>
        <v>5000</v>
      </c>
      <c r="DF503" s="486">
        <f t="shared" ca="1" si="401"/>
        <v>5000</v>
      </c>
      <c r="DG503" s="486">
        <f t="shared" ca="1" si="401"/>
        <v>5000</v>
      </c>
      <c r="DH503" s="486">
        <f t="shared" ca="1" si="401"/>
        <v>5000</v>
      </c>
      <c r="DI503" s="486">
        <f t="shared" ca="1" si="401"/>
        <v>5000</v>
      </c>
      <c r="DJ503" s="486">
        <f t="shared" ca="1" si="401"/>
        <v>5000</v>
      </c>
      <c r="DK503" s="486">
        <f t="shared" ca="1" si="401"/>
        <v>5000</v>
      </c>
      <c r="DL503" s="486">
        <f t="shared" ca="1" si="401"/>
        <v>5000</v>
      </c>
    </row>
    <row r="504" spans="1:116" s="164" customFormat="1" outlineLevel="2" x14ac:dyDescent="0.4">
      <c r="A504" s="350"/>
      <c r="B504" s="350"/>
      <c r="C504" s="350"/>
      <c r="D504" s="164" t="s">
        <v>952</v>
      </c>
      <c r="E504" s="204" t="str">
        <f t="shared" si="391"/>
        <v>504 GROWTHCHURN-PV</v>
      </c>
      <c r="G504" s="484">
        <f t="shared" si="393"/>
        <v>12</v>
      </c>
      <c r="H504" s="333">
        <f t="shared" si="394"/>
        <v>0.47999999999999993</v>
      </c>
      <c r="I504" s="473"/>
      <c r="J504" s="473"/>
      <c r="K504" s="485">
        <f ca="1">SUMIF($4:$4,K$2,504:504)</f>
        <v>5000</v>
      </c>
      <c r="L504" s="485">
        <f ca="1">SUMIF($4:$4,L$2,504:504)</f>
        <v>5000</v>
      </c>
      <c r="M504" s="485">
        <f ca="1">SUMIF($4:$4,M$2,504:504)</f>
        <v>5000</v>
      </c>
      <c r="N504" s="485">
        <f ca="1">SUMIF($4:$4,N$2,504:504)</f>
        <v>5000</v>
      </c>
      <c r="O504" s="485">
        <f ca="1">SUMIF($4:$4,O$2,504:504)</f>
        <v>5000</v>
      </c>
      <c r="P504" s="485">
        <f ca="1">SUMIF($4:$4,P$2,504:504)</f>
        <v>5000</v>
      </c>
      <c r="R504" s="210"/>
      <c r="S504" s="486">
        <f t="shared" si="395"/>
        <v>0</v>
      </c>
      <c r="T504" s="486">
        <f t="shared" si="395"/>
        <v>0</v>
      </c>
      <c r="U504" s="486">
        <f t="shared" si="395"/>
        <v>0</v>
      </c>
      <c r="V504" s="486">
        <f t="shared" si="395"/>
        <v>0</v>
      </c>
      <c r="W504" s="486">
        <f t="shared" si="395"/>
        <v>0</v>
      </c>
      <c r="X504" s="486">
        <f t="shared" si="395"/>
        <v>0</v>
      </c>
      <c r="Y504" s="486">
        <f t="shared" si="395"/>
        <v>0</v>
      </c>
      <c r="Z504" s="486">
        <f t="shared" si="395"/>
        <v>0</v>
      </c>
      <c r="AA504" s="486">
        <f t="shared" si="395"/>
        <v>0</v>
      </c>
      <c r="AB504" s="486">
        <f t="shared" si="395"/>
        <v>0</v>
      </c>
      <c r="AC504" s="486">
        <f t="shared" si="395"/>
        <v>0</v>
      </c>
      <c r="AD504" s="486">
        <f t="shared" ca="1" si="395"/>
        <v>5000</v>
      </c>
      <c r="AE504" s="486">
        <f t="shared" ca="1" si="395"/>
        <v>5000</v>
      </c>
      <c r="AF504" s="486">
        <f t="shared" ca="1" si="395"/>
        <v>5000</v>
      </c>
      <c r="AG504" s="486">
        <f t="shared" ca="1" si="395"/>
        <v>5000</v>
      </c>
      <c r="AH504" s="486">
        <f t="shared" ca="1" si="395"/>
        <v>5000</v>
      </c>
      <c r="AI504" s="486">
        <f t="shared" ca="1" si="396"/>
        <v>5000</v>
      </c>
      <c r="AJ504" s="486">
        <f t="shared" ca="1" si="396"/>
        <v>5000</v>
      </c>
      <c r="AK504" s="486">
        <f t="shared" ca="1" si="396"/>
        <v>5000</v>
      </c>
      <c r="AL504" s="486">
        <f t="shared" ca="1" si="396"/>
        <v>5000</v>
      </c>
      <c r="AM504" s="486">
        <f t="shared" ca="1" si="396"/>
        <v>5000</v>
      </c>
      <c r="AN504" s="486">
        <f t="shared" ca="1" si="396"/>
        <v>5000</v>
      </c>
      <c r="AO504" s="486">
        <f t="shared" ca="1" si="396"/>
        <v>5000</v>
      </c>
      <c r="AP504" s="486">
        <f t="shared" ca="1" si="396"/>
        <v>5000</v>
      </c>
      <c r="AQ504" s="486">
        <f t="shared" ca="1" si="396"/>
        <v>5000</v>
      </c>
      <c r="AR504" s="486">
        <f t="shared" ca="1" si="396"/>
        <v>5000</v>
      </c>
      <c r="AS504" s="486">
        <f t="shared" ca="1" si="396"/>
        <v>5000</v>
      </c>
      <c r="AT504" s="486">
        <f t="shared" ca="1" si="396"/>
        <v>5000</v>
      </c>
      <c r="AU504" s="486">
        <f t="shared" ca="1" si="396"/>
        <v>5000</v>
      </c>
      <c r="AV504" s="486">
        <f t="shared" ca="1" si="396"/>
        <v>5000</v>
      </c>
      <c r="AW504" s="486">
        <f t="shared" ca="1" si="396"/>
        <v>5000</v>
      </c>
      <c r="AX504" s="486">
        <f t="shared" ca="1" si="396"/>
        <v>5000</v>
      </c>
      <c r="AY504" s="486">
        <f t="shared" ca="1" si="397"/>
        <v>5000</v>
      </c>
      <c r="AZ504" s="486">
        <f t="shared" ca="1" si="397"/>
        <v>5000</v>
      </c>
      <c r="BA504" s="486">
        <f t="shared" ca="1" si="397"/>
        <v>5000</v>
      </c>
      <c r="BB504" s="486">
        <f t="shared" ca="1" si="397"/>
        <v>5000</v>
      </c>
      <c r="BC504" s="486">
        <f t="shared" ca="1" si="397"/>
        <v>5000</v>
      </c>
      <c r="BD504" s="486">
        <f t="shared" ca="1" si="397"/>
        <v>5000</v>
      </c>
      <c r="BE504" s="486">
        <f t="shared" ca="1" si="397"/>
        <v>5000</v>
      </c>
      <c r="BF504" s="486">
        <f t="shared" ca="1" si="397"/>
        <v>5000</v>
      </c>
      <c r="BG504" s="486">
        <f t="shared" ca="1" si="397"/>
        <v>5000</v>
      </c>
      <c r="BH504" s="486">
        <f t="shared" ca="1" si="397"/>
        <v>5000</v>
      </c>
      <c r="BI504" s="486">
        <f t="shared" ca="1" si="397"/>
        <v>5000</v>
      </c>
      <c r="BJ504" s="486">
        <f t="shared" ca="1" si="397"/>
        <v>5000</v>
      </c>
      <c r="BK504" s="486">
        <f t="shared" ca="1" si="397"/>
        <v>5000</v>
      </c>
      <c r="BL504" s="486">
        <f t="shared" ca="1" si="397"/>
        <v>5000</v>
      </c>
      <c r="BM504" s="486">
        <f t="shared" ca="1" si="397"/>
        <v>5000</v>
      </c>
      <c r="BN504" s="486">
        <f t="shared" ca="1" si="397"/>
        <v>5000</v>
      </c>
      <c r="BO504" s="486">
        <f t="shared" ca="1" si="398"/>
        <v>5000</v>
      </c>
      <c r="BP504" s="486">
        <f t="shared" ca="1" si="398"/>
        <v>5000</v>
      </c>
      <c r="BQ504" s="486">
        <f t="shared" ca="1" si="398"/>
        <v>5000</v>
      </c>
      <c r="BR504" s="486">
        <f t="shared" ca="1" si="398"/>
        <v>5000</v>
      </c>
      <c r="BS504" s="486">
        <f t="shared" ca="1" si="398"/>
        <v>5000</v>
      </c>
      <c r="BT504" s="486">
        <f t="shared" ca="1" si="398"/>
        <v>5000</v>
      </c>
      <c r="BU504" s="486">
        <f t="shared" ca="1" si="398"/>
        <v>5000</v>
      </c>
      <c r="BV504" s="486">
        <f t="shared" ca="1" si="398"/>
        <v>5000</v>
      </c>
      <c r="BW504" s="486">
        <f t="shared" ca="1" si="398"/>
        <v>5000</v>
      </c>
      <c r="BX504" s="486">
        <f t="shared" ca="1" si="398"/>
        <v>5000</v>
      </c>
      <c r="BY504" s="486">
        <f t="shared" ca="1" si="398"/>
        <v>5000</v>
      </c>
      <c r="BZ504" s="486">
        <f t="shared" ca="1" si="398"/>
        <v>5000</v>
      </c>
      <c r="CA504" s="486">
        <f t="shared" ca="1" si="398"/>
        <v>5000</v>
      </c>
      <c r="CB504" s="486">
        <f t="shared" ca="1" si="398"/>
        <v>5000</v>
      </c>
      <c r="CC504" s="486">
        <f t="shared" ca="1" si="398"/>
        <v>5000</v>
      </c>
      <c r="CD504" s="486">
        <f t="shared" ca="1" si="398"/>
        <v>5000</v>
      </c>
      <c r="CE504" s="486">
        <f t="shared" ca="1" si="399"/>
        <v>5000</v>
      </c>
      <c r="CF504" s="486">
        <f t="shared" ca="1" si="399"/>
        <v>5000</v>
      </c>
      <c r="CG504" s="486">
        <f t="shared" ca="1" si="399"/>
        <v>5000</v>
      </c>
      <c r="CH504" s="486">
        <f t="shared" ca="1" si="399"/>
        <v>5000</v>
      </c>
      <c r="CI504" s="486">
        <f t="shared" ca="1" si="399"/>
        <v>5000</v>
      </c>
      <c r="CJ504" s="486">
        <f t="shared" ca="1" si="399"/>
        <v>5000</v>
      </c>
      <c r="CK504" s="486">
        <f t="shared" ca="1" si="399"/>
        <v>5000</v>
      </c>
      <c r="CL504" s="486">
        <f t="shared" ca="1" si="399"/>
        <v>5000</v>
      </c>
      <c r="CM504" s="486">
        <f t="shared" ca="1" si="399"/>
        <v>5000</v>
      </c>
      <c r="CN504" s="486">
        <f t="shared" ca="1" si="399"/>
        <v>5000</v>
      </c>
      <c r="CO504" s="486">
        <f t="shared" ca="1" si="399"/>
        <v>5000</v>
      </c>
      <c r="CP504" s="486">
        <f t="shared" ca="1" si="399"/>
        <v>5000</v>
      </c>
      <c r="CQ504" s="486">
        <f t="shared" ca="1" si="399"/>
        <v>5000</v>
      </c>
      <c r="CR504" s="486">
        <f t="shared" ca="1" si="399"/>
        <v>5000</v>
      </c>
      <c r="CS504" s="486">
        <f t="shared" ca="1" si="399"/>
        <v>5000</v>
      </c>
      <c r="CT504" s="486">
        <f t="shared" ca="1" si="399"/>
        <v>5000</v>
      </c>
      <c r="CU504" s="486">
        <f t="shared" ca="1" si="400"/>
        <v>5000</v>
      </c>
      <c r="CV504" s="486">
        <f t="shared" ca="1" si="400"/>
        <v>5000</v>
      </c>
      <c r="CW504" s="486">
        <f t="shared" ca="1" si="400"/>
        <v>5000</v>
      </c>
      <c r="CX504" s="486" t="e">
        <f t="shared" ca="1" si="400"/>
        <v>#REF!</v>
      </c>
      <c r="CY504" s="486" t="e">
        <f t="shared" ca="1" si="400"/>
        <v>#REF!</v>
      </c>
      <c r="CZ504" s="486">
        <f t="shared" ca="1" si="400"/>
        <v>5000</v>
      </c>
      <c r="DA504" s="486">
        <f t="shared" ca="1" si="400"/>
        <v>5000</v>
      </c>
      <c r="DB504" s="486">
        <f t="shared" ca="1" si="400"/>
        <v>5000</v>
      </c>
      <c r="DC504" s="486">
        <f t="shared" ca="1" si="400"/>
        <v>5000</v>
      </c>
      <c r="DD504" s="486">
        <f t="shared" ca="1" si="400"/>
        <v>5000</v>
      </c>
      <c r="DE504" s="486">
        <f t="shared" ca="1" si="401"/>
        <v>5000</v>
      </c>
      <c r="DF504" s="486">
        <f t="shared" ca="1" si="401"/>
        <v>5000</v>
      </c>
      <c r="DG504" s="486">
        <f t="shared" ca="1" si="401"/>
        <v>5000</v>
      </c>
      <c r="DH504" s="486">
        <f t="shared" ca="1" si="401"/>
        <v>5000</v>
      </c>
      <c r="DI504" s="486">
        <f t="shared" ca="1" si="401"/>
        <v>5000</v>
      </c>
      <c r="DJ504" s="486">
        <f t="shared" ca="1" si="401"/>
        <v>5000</v>
      </c>
      <c r="DK504" s="486">
        <f t="shared" ca="1" si="401"/>
        <v>5000</v>
      </c>
      <c r="DL504" s="486">
        <f t="shared" ca="1" si="401"/>
        <v>5000</v>
      </c>
    </row>
    <row r="505" spans="1:116" s="164" customFormat="1" outlineLevel="2" x14ac:dyDescent="0.4">
      <c r="A505" s="350"/>
      <c r="B505" s="350"/>
      <c r="C505" s="350"/>
      <c r="D505" s="164" t="s">
        <v>952</v>
      </c>
      <c r="E505" s="204" t="str">
        <f t="shared" si="391"/>
        <v>505 GROWTHCHURN-PV</v>
      </c>
      <c r="G505" s="484">
        <f t="shared" si="393"/>
        <v>13</v>
      </c>
      <c r="H505" s="333">
        <f t="shared" si="394"/>
        <v>0.51999999999999991</v>
      </c>
      <c r="I505" s="473"/>
      <c r="J505" s="473"/>
      <c r="K505" s="485">
        <f>SUMIF($4:$4,K$2,505:505)</f>
        <v>0</v>
      </c>
      <c r="L505" s="485">
        <f ca="1">SUMIF($4:$4,L$2,505:505)</f>
        <v>5000</v>
      </c>
      <c r="M505" s="485">
        <f ca="1">SUMIF($4:$4,M$2,505:505)</f>
        <v>5000</v>
      </c>
      <c r="N505" s="485">
        <f ca="1">SUMIF($4:$4,N$2,505:505)</f>
        <v>5000</v>
      </c>
      <c r="O505" s="485">
        <f ca="1">SUMIF($4:$4,O$2,505:505)</f>
        <v>5000</v>
      </c>
      <c r="P505" s="485">
        <f ca="1">SUMIF($4:$4,P$2,505:505)</f>
        <v>5000</v>
      </c>
      <c r="R505" s="210"/>
      <c r="S505" s="486">
        <f t="shared" si="395"/>
        <v>0</v>
      </c>
      <c r="T505" s="486">
        <f t="shared" si="395"/>
        <v>0</v>
      </c>
      <c r="U505" s="486">
        <f t="shared" si="395"/>
        <v>0</v>
      </c>
      <c r="V505" s="486">
        <f t="shared" si="395"/>
        <v>0</v>
      </c>
      <c r="W505" s="486">
        <f t="shared" si="395"/>
        <v>0</v>
      </c>
      <c r="X505" s="486">
        <f t="shared" si="395"/>
        <v>0</v>
      </c>
      <c r="Y505" s="486">
        <f t="shared" si="395"/>
        <v>0</v>
      </c>
      <c r="Z505" s="486">
        <f t="shared" si="395"/>
        <v>0</v>
      </c>
      <c r="AA505" s="486">
        <f t="shared" si="395"/>
        <v>0</v>
      </c>
      <c r="AB505" s="486">
        <f t="shared" si="395"/>
        <v>0</v>
      </c>
      <c r="AC505" s="486">
        <f t="shared" si="395"/>
        <v>0</v>
      </c>
      <c r="AD505" s="486">
        <f t="shared" si="395"/>
        <v>0</v>
      </c>
      <c r="AE505" s="486">
        <f t="shared" ca="1" si="395"/>
        <v>5000</v>
      </c>
      <c r="AF505" s="486">
        <f t="shared" ca="1" si="395"/>
        <v>5000</v>
      </c>
      <c r="AG505" s="486">
        <f t="shared" ca="1" si="395"/>
        <v>5000</v>
      </c>
      <c r="AH505" s="486">
        <f t="shared" ca="1" si="395"/>
        <v>5000</v>
      </c>
      <c r="AI505" s="486">
        <f t="shared" ca="1" si="396"/>
        <v>5000</v>
      </c>
      <c r="AJ505" s="486">
        <f t="shared" ca="1" si="396"/>
        <v>5000</v>
      </c>
      <c r="AK505" s="486">
        <f t="shared" ca="1" si="396"/>
        <v>5000</v>
      </c>
      <c r="AL505" s="486">
        <f t="shared" ca="1" si="396"/>
        <v>5000</v>
      </c>
      <c r="AM505" s="486">
        <f t="shared" ca="1" si="396"/>
        <v>5000</v>
      </c>
      <c r="AN505" s="486">
        <f t="shared" ca="1" si="396"/>
        <v>5000</v>
      </c>
      <c r="AO505" s="486">
        <f t="shared" ca="1" si="396"/>
        <v>5000</v>
      </c>
      <c r="AP505" s="486">
        <f t="shared" ca="1" si="396"/>
        <v>5000</v>
      </c>
      <c r="AQ505" s="486">
        <f t="shared" ca="1" si="396"/>
        <v>5000</v>
      </c>
      <c r="AR505" s="486">
        <f t="shared" ca="1" si="396"/>
        <v>5000</v>
      </c>
      <c r="AS505" s="486">
        <f t="shared" ca="1" si="396"/>
        <v>5000</v>
      </c>
      <c r="AT505" s="486">
        <f t="shared" ca="1" si="396"/>
        <v>5000</v>
      </c>
      <c r="AU505" s="486">
        <f t="shared" ca="1" si="396"/>
        <v>5000</v>
      </c>
      <c r="AV505" s="486">
        <f t="shared" ca="1" si="396"/>
        <v>5000</v>
      </c>
      <c r="AW505" s="486">
        <f t="shared" ca="1" si="396"/>
        <v>5000</v>
      </c>
      <c r="AX505" s="486">
        <f t="shared" ca="1" si="396"/>
        <v>5000</v>
      </c>
      <c r="AY505" s="486">
        <f t="shared" ca="1" si="397"/>
        <v>5000</v>
      </c>
      <c r="AZ505" s="486">
        <f t="shared" ca="1" si="397"/>
        <v>5000</v>
      </c>
      <c r="BA505" s="486">
        <f t="shared" ca="1" si="397"/>
        <v>5000</v>
      </c>
      <c r="BB505" s="486">
        <f t="shared" ca="1" si="397"/>
        <v>5000</v>
      </c>
      <c r="BC505" s="486">
        <f t="shared" ca="1" si="397"/>
        <v>5000</v>
      </c>
      <c r="BD505" s="486">
        <f t="shared" ca="1" si="397"/>
        <v>5000</v>
      </c>
      <c r="BE505" s="486">
        <f t="shared" ca="1" si="397"/>
        <v>5000</v>
      </c>
      <c r="BF505" s="486">
        <f t="shared" ca="1" si="397"/>
        <v>5000</v>
      </c>
      <c r="BG505" s="486">
        <f t="shared" ca="1" si="397"/>
        <v>5000</v>
      </c>
      <c r="BH505" s="486">
        <f t="shared" ca="1" si="397"/>
        <v>5000</v>
      </c>
      <c r="BI505" s="486">
        <f t="shared" ca="1" si="397"/>
        <v>5000</v>
      </c>
      <c r="BJ505" s="486">
        <f t="shared" ca="1" si="397"/>
        <v>5000</v>
      </c>
      <c r="BK505" s="486">
        <f t="shared" ca="1" si="397"/>
        <v>5000</v>
      </c>
      <c r="BL505" s="486">
        <f t="shared" ca="1" si="397"/>
        <v>5000</v>
      </c>
      <c r="BM505" s="486">
        <f t="shared" ca="1" si="397"/>
        <v>5000</v>
      </c>
      <c r="BN505" s="486">
        <f t="shared" ca="1" si="397"/>
        <v>5000</v>
      </c>
      <c r="BO505" s="486">
        <f t="shared" ca="1" si="398"/>
        <v>5000</v>
      </c>
      <c r="BP505" s="486">
        <f t="shared" ca="1" si="398"/>
        <v>5000</v>
      </c>
      <c r="BQ505" s="486">
        <f t="shared" ca="1" si="398"/>
        <v>5000</v>
      </c>
      <c r="BR505" s="486">
        <f t="shared" ca="1" si="398"/>
        <v>5000</v>
      </c>
      <c r="BS505" s="486">
        <f t="shared" ca="1" si="398"/>
        <v>5000</v>
      </c>
      <c r="BT505" s="486">
        <f t="shared" ca="1" si="398"/>
        <v>5000</v>
      </c>
      <c r="BU505" s="486">
        <f t="shared" ca="1" si="398"/>
        <v>5000</v>
      </c>
      <c r="BV505" s="486">
        <f t="shared" ca="1" si="398"/>
        <v>5000</v>
      </c>
      <c r="BW505" s="486">
        <f t="shared" ca="1" si="398"/>
        <v>5000</v>
      </c>
      <c r="BX505" s="486">
        <f t="shared" ca="1" si="398"/>
        <v>5000</v>
      </c>
      <c r="BY505" s="486">
        <f t="shared" ca="1" si="398"/>
        <v>5000</v>
      </c>
      <c r="BZ505" s="486">
        <f t="shared" ca="1" si="398"/>
        <v>5000</v>
      </c>
      <c r="CA505" s="486">
        <f t="shared" ca="1" si="398"/>
        <v>5000</v>
      </c>
      <c r="CB505" s="486">
        <f t="shared" ca="1" si="398"/>
        <v>5000</v>
      </c>
      <c r="CC505" s="486">
        <f t="shared" ca="1" si="398"/>
        <v>5000</v>
      </c>
      <c r="CD505" s="486">
        <f t="shared" ca="1" si="398"/>
        <v>5000</v>
      </c>
      <c r="CE505" s="486">
        <f t="shared" ca="1" si="399"/>
        <v>5000</v>
      </c>
      <c r="CF505" s="486">
        <f t="shared" ca="1" si="399"/>
        <v>5000</v>
      </c>
      <c r="CG505" s="486">
        <f t="shared" ca="1" si="399"/>
        <v>5000</v>
      </c>
      <c r="CH505" s="486">
        <f t="shared" ca="1" si="399"/>
        <v>5000</v>
      </c>
      <c r="CI505" s="486">
        <f t="shared" ca="1" si="399"/>
        <v>5000</v>
      </c>
      <c r="CJ505" s="486">
        <f t="shared" ca="1" si="399"/>
        <v>5000</v>
      </c>
      <c r="CK505" s="486">
        <f t="shared" ca="1" si="399"/>
        <v>5000</v>
      </c>
      <c r="CL505" s="486">
        <f t="shared" ca="1" si="399"/>
        <v>5000</v>
      </c>
      <c r="CM505" s="486">
        <f t="shared" ca="1" si="399"/>
        <v>5000</v>
      </c>
      <c r="CN505" s="486">
        <f t="shared" ca="1" si="399"/>
        <v>5000</v>
      </c>
      <c r="CO505" s="486">
        <f t="shared" ca="1" si="399"/>
        <v>5000</v>
      </c>
      <c r="CP505" s="486">
        <f t="shared" ca="1" si="399"/>
        <v>5000</v>
      </c>
      <c r="CQ505" s="486">
        <f t="shared" ca="1" si="399"/>
        <v>5000</v>
      </c>
      <c r="CR505" s="486">
        <f t="shared" ca="1" si="399"/>
        <v>5000</v>
      </c>
      <c r="CS505" s="486">
        <f t="shared" ca="1" si="399"/>
        <v>5000</v>
      </c>
      <c r="CT505" s="486">
        <f t="shared" ca="1" si="399"/>
        <v>5000</v>
      </c>
      <c r="CU505" s="486">
        <f t="shared" ca="1" si="400"/>
        <v>5000</v>
      </c>
      <c r="CV505" s="486">
        <f t="shared" ca="1" si="400"/>
        <v>5000</v>
      </c>
      <c r="CW505" s="486">
        <f t="shared" ca="1" si="400"/>
        <v>5000</v>
      </c>
      <c r="CX505" s="486">
        <f t="shared" ca="1" si="400"/>
        <v>5000</v>
      </c>
      <c r="CY505" s="486" t="e">
        <f t="shared" ca="1" si="400"/>
        <v>#REF!</v>
      </c>
      <c r="CZ505" s="486" t="e">
        <f t="shared" ca="1" si="400"/>
        <v>#REF!</v>
      </c>
      <c r="DA505" s="486">
        <f t="shared" ca="1" si="400"/>
        <v>5000</v>
      </c>
      <c r="DB505" s="486">
        <f t="shared" ca="1" si="400"/>
        <v>5000</v>
      </c>
      <c r="DC505" s="486">
        <f t="shared" ca="1" si="400"/>
        <v>5000</v>
      </c>
      <c r="DD505" s="486">
        <f t="shared" ca="1" si="400"/>
        <v>5000</v>
      </c>
      <c r="DE505" s="486">
        <f t="shared" ca="1" si="401"/>
        <v>5000</v>
      </c>
      <c r="DF505" s="486">
        <f t="shared" ca="1" si="401"/>
        <v>5000</v>
      </c>
      <c r="DG505" s="486">
        <f t="shared" ca="1" si="401"/>
        <v>5000</v>
      </c>
      <c r="DH505" s="486">
        <f t="shared" ca="1" si="401"/>
        <v>5000</v>
      </c>
      <c r="DI505" s="486">
        <f t="shared" ca="1" si="401"/>
        <v>5000</v>
      </c>
      <c r="DJ505" s="486">
        <f t="shared" ca="1" si="401"/>
        <v>5000</v>
      </c>
      <c r="DK505" s="486">
        <f t="shared" ca="1" si="401"/>
        <v>5000</v>
      </c>
      <c r="DL505" s="486">
        <f t="shared" ca="1" si="401"/>
        <v>5000</v>
      </c>
    </row>
    <row r="506" spans="1:116" s="164" customFormat="1" outlineLevel="2" x14ac:dyDescent="0.4">
      <c r="A506" s="350"/>
      <c r="B506" s="350"/>
      <c r="C506" s="350"/>
      <c r="D506" s="164" t="s">
        <v>952</v>
      </c>
      <c r="E506" s="204" t="str">
        <f t="shared" si="391"/>
        <v>506 GROWTHCHURN-PV</v>
      </c>
      <c r="G506" s="484">
        <f t="shared" si="393"/>
        <v>14</v>
      </c>
      <c r="H506" s="333">
        <f t="shared" si="394"/>
        <v>0.55999999999999994</v>
      </c>
      <c r="I506" s="473"/>
      <c r="J506" s="473"/>
      <c r="K506" s="485">
        <f>SUMIF($4:$4,K$2,506:506)</f>
        <v>0</v>
      </c>
      <c r="L506" s="485">
        <f ca="1">SUMIF($4:$4,L$2,506:506)</f>
        <v>5000</v>
      </c>
      <c r="M506" s="485">
        <f ca="1">SUMIF($4:$4,M$2,506:506)</f>
        <v>5000</v>
      </c>
      <c r="N506" s="485">
        <f ca="1">SUMIF($4:$4,N$2,506:506)</f>
        <v>5000</v>
      </c>
      <c r="O506" s="485">
        <f ca="1">SUMIF($4:$4,O$2,506:506)</f>
        <v>5000</v>
      </c>
      <c r="P506" s="485">
        <f ca="1">SUMIF($4:$4,P$2,506:506)</f>
        <v>5000</v>
      </c>
      <c r="R506" s="210"/>
      <c r="S506" s="486">
        <f t="shared" si="395"/>
        <v>0</v>
      </c>
      <c r="T506" s="486">
        <f t="shared" si="395"/>
        <v>0</v>
      </c>
      <c r="U506" s="486">
        <f t="shared" si="395"/>
        <v>0</v>
      </c>
      <c r="V506" s="486">
        <f t="shared" si="395"/>
        <v>0</v>
      </c>
      <c r="W506" s="486">
        <f t="shared" si="395"/>
        <v>0</v>
      </c>
      <c r="X506" s="486">
        <f t="shared" si="395"/>
        <v>0</v>
      </c>
      <c r="Y506" s="486">
        <f t="shared" si="395"/>
        <v>0</v>
      </c>
      <c r="Z506" s="486">
        <f t="shared" si="395"/>
        <v>0</v>
      </c>
      <c r="AA506" s="486">
        <f t="shared" si="395"/>
        <v>0</v>
      </c>
      <c r="AB506" s="486">
        <f t="shared" si="395"/>
        <v>0</v>
      </c>
      <c r="AC506" s="486">
        <f t="shared" si="395"/>
        <v>0</v>
      </c>
      <c r="AD506" s="486">
        <f t="shared" si="395"/>
        <v>0</v>
      </c>
      <c r="AE506" s="486">
        <f t="shared" si="395"/>
        <v>0</v>
      </c>
      <c r="AF506" s="486">
        <f t="shared" ca="1" si="395"/>
        <v>5000</v>
      </c>
      <c r="AG506" s="486">
        <f t="shared" ca="1" si="395"/>
        <v>5000</v>
      </c>
      <c r="AH506" s="486">
        <f t="shared" ca="1" si="395"/>
        <v>5000</v>
      </c>
      <c r="AI506" s="486">
        <f t="shared" ca="1" si="396"/>
        <v>5000</v>
      </c>
      <c r="AJ506" s="486">
        <f t="shared" ca="1" si="396"/>
        <v>5000</v>
      </c>
      <c r="AK506" s="486">
        <f t="shared" ca="1" si="396"/>
        <v>5000</v>
      </c>
      <c r="AL506" s="486">
        <f t="shared" ca="1" si="396"/>
        <v>5000</v>
      </c>
      <c r="AM506" s="486">
        <f t="shared" ca="1" si="396"/>
        <v>5000</v>
      </c>
      <c r="AN506" s="486">
        <f t="shared" ca="1" si="396"/>
        <v>5000</v>
      </c>
      <c r="AO506" s="486">
        <f t="shared" ca="1" si="396"/>
        <v>5000</v>
      </c>
      <c r="AP506" s="486">
        <f t="shared" ca="1" si="396"/>
        <v>5000</v>
      </c>
      <c r="AQ506" s="486">
        <f t="shared" ca="1" si="396"/>
        <v>5000</v>
      </c>
      <c r="AR506" s="486">
        <f t="shared" ca="1" si="396"/>
        <v>5000</v>
      </c>
      <c r="AS506" s="486">
        <f t="shared" ca="1" si="396"/>
        <v>5000</v>
      </c>
      <c r="AT506" s="486">
        <f t="shared" ca="1" si="396"/>
        <v>5000</v>
      </c>
      <c r="AU506" s="486">
        <f t="shared" ca="1" si="396"/>
        <v>5000</v>
      </c>
      <c r="AV506" s="486">
        <f t="shared" ca="1" si="396"/>
        <v>5000</v>
      </c>
      <c r="AW506" s="486">
        <f t="shared" ca="1" si="396"/>
        <v>5000</v>
      </c>
      <c r="AX506" s="486">
        <f t="shared" ca="1" si="396"/>
        <v>5000</v>
      </c>
      <c r="AY506" s="486">
        <f t="shared" ca="1" si="397"/>
        <v>5000</v>
      </c>
      <c r="AZ506" s="486">
        <f t="shared" ca="1" si="397"/>
        <v>5000</v>
      </c>
      <c r="BA506" s="486">
        <f t="shared" ca="1" si="397"/>
        <v>5000</v>
      </c>
      <c r="BB506" s="486">
        <f t="shared" ca="1" si="397"/>
        <v>5000</v>
      </c>
      <c r="BC506" s="486">
        <f t="shared" ca="1" si="397"/>
        <v>5000</v>
      </c>
      <c r="BD506" s="486">
        <f t="shared" ca="1" si="397"/>
        <v>5000</v>
      </c>
      <c r="BE506" s="486">
        <f t="shared" ca="1" si="397"/>
        <v>5000</v>
      </c>
      <c r="BF506" s="486">
        <f t="shared" ca="1" si="397"/>
        <v>5000</v>
      </c>
      <c r="BG506" s="486">
        <f t="shared" ca="1" si="397"/>
        <v>5000</v>
      </c>
      <c r="BH506" s="486">
        <f t="shared" ca="1" si="397"/>
        <v>5000</v>
      </c>
      <c r="BI506" s="486">
        <f t="shared" ca="1" si="397"/>
        <v>5000</v>
      </c>
      <c r="BJ506" s="486">
        <f t="shared" ca="1" si="397"/>
        <v>5000</v>
      </c>
      <c r="BK506" s="486">
        <f t="shared" ca="1" si="397"/>
        <v>5000</v>
      </c>
      <c r="BL506" s="486">
        <f t="shared" ca="1" si="397"/>
        <v>5000</v>
      </c>
      <c r="BM506" s="486">
        <f t="shared" ca="1" si="397"/>
        <v>5000</v>
      </c>
      <c r="BN506" s="486">
        <f t="shared" ca="1" si="397"/>
        <v>5000</v>
      </c>
      <c r="BO506" s="486">
        <f t="shared" ca="1" si="398"/>
        <v>5000</v>
      </c>
      <c r="BP506" s="486">
        <f t="shared" ca="1" si="398"/>
        <v>5000</v>
      </c>
      <c r="BQ506" s="486">
        <f t="shared" ca="1" si="398"/>
        <v>5000</v>
      </c>
      <c r="BR506" s="486">
        <f t="shared" ca="1" si="398"/>
        <v>5000</v>
      </c>
      <c r="BS506" s="486">
        <f t="shared" ca="1" si="398"/>
        <v>5000</v>
      </c>
      <c r="BT506" s="486">
        <f t="shared" ca="1" si="398"/>
        <v>5000</v>
      </c>
      <c r="BU506" s="486">
        <f t="shared" ca="1" si="398"/>
        <v>5000</v>
      </c>
      <c r="BV506" s="486">
        <f t="shared" ca="1" si="398"/>
        <v>5000</v>
      </c>
      <c r="BW506" s="486">
        <f t="shared" ca="1" si="398"/>
        <v>5000</v>
      </c>
      <c r="BX506" s="486">
        <f t="shared" ca="1" si="398"/>
        <v>5000</v>
      </c>
      <c r="BY506" s="486">
        <f t="shared" ca="1" si="398"/>
        <v>5000</v>
      </c>
      <c r="BZ506" s="486">
        <f t="shared" ca="1" si="398"/>
        <v>5000</v>
      </c>
      <c r="CA506" s="486">
        <f t="shared" ca="1" si="398"/>
        <v>5000</v>
      </c>
      <c r="CB506" s="486">
        <f t="shared" ca="1" si="398"/>
        <v>5000</v>
      </c>
      <c r="CC506" s="486">
        <f t="shared" ca="1" si="398"/>
        <v>5000</v>
      </c>
      <c r="CD506" s="486">
        <f t="shared" ca="1" si="398"/>
        <v>5000</v>
      </c>
      <c r="CE506" s="486">
        <f t="shared" ca="1" si="399"/>
        <v>5000</v>
      </c>
      <c r="CF506" s="486">
        <f t="shared" ca="1" si="399"/>
        <v>5000</v>
      </c>
      <c r="CG506" s="486">
        <f t="shared" ca="1" si="399"/>
        <v>5000</v>
      </c>
      <c r="CH506" s="486">
        <f t="shared" ca="1" si="399"/>
        <v>5000</v>
      </c>
      <c r="CI506" s="486">
        <f t="shared" ca="1" si="399"/>
        <v>5000</v>
      </c>
      <c r="CJ506" s="486">
        <f t="shared" ca="1" si="399"/>
        <v>5000</v>
      </c>
      <c r="CK506" s="486">
        <f t="shared" ca="1" si="399"/>
        <v>5000</v>
      </c>
      <c r="CL506" s="486">
        <f t="shared" ca="1" si="399"/>
        <v>5000</v>
      </c>
      <c r="CM506" s="486">
        <f t="shared" ca="1" si="399"/>
        <v>5000</v>
      </c>
      <c r="CN506" s="486">
        <f t="shared" ca="1" si="399"/>
        <v>5000</v>
      </c>
      <c r="CO506" s="486">
        <f t="shared" ca="1" si="399"/>
        <v>5000</v>
      </c>
      <c r="CP506" s="486">
        <f t="shared" ca="1" si="399"/>
        <v>5000</v>
      </c>
      <c r="CQ506" s="486">
        <f t="shared" ca="1" si="399"/>
        <v>5000</v>
      </c>
      <c r="CR506" s="486">
        <f t="shared" ca="1" si="399"/>
        <v>5000</v>
      </c>
      <c r="CS506" s="486">
        <f t="shared" ca="1" si="399"/>
        <v>5000</v>
      </c>
      <c r="CT506" s="486">
        <f t="shared" ca="1" si="399"/>
        <v>5000</v>
      </c>
      <c r="CU506" s="486">
        <f t="shared" ca="1" si="400"/>
        <v>5000</v>
      </c>
      <c r="CV506" s="486">
        <f t="shared" ca="1" si="400"/>
        <v>5000</v>
      </c>
      <c r="CW506" s="486">
        <f t="shared" ca="1" si="400"/>
        <v>5000</v>
      </c>
      <c r="CX506" s="486">
        <f t="shared" ca="1" si="400"/>
        <v>5000</v>
      </c>
      <c r="CY506" s="486">
        <f t="shared" ca="1" si="400"/>
        <v>5000</v>
      </c>
      <c r="CZ506" s="486" t="e">
        <f t="shared" ca="1" si="400"/>
        <v>#REF!</v>
      </c>
      <c r="DA506" s="486" t="e">
        <f t="shared" ca="1" si="400"/>
        <v>#REF!</v>
      </c>
      <c r="DB506" s="486">
        <f t="shared" ca="1" si="400"/>
        <v>5000</v>
      </c>
      <c r="DC506" s="486">
        <f t="shared" ca="1" si="400"/>
        <v>5000</v>
      </c>
      <c r="DD506" s="486">
        <f t="shared" ca="1" si="400"/>
        <v>5000</v>
      </c>
      <c r="DE506" s="486">
        <f t="shared" ca="1" si="401"/>
        <v>5000</v>
      </c>
      <c r="DF506" s="486">
        <f t="shared" ca="1" si="401"/>
        <v>5000</v>
      </c>
      <c r="DG506" s="486">
        <f t="shared" ca="1" si="401"/>
        <v>5000</v>
      </c>
      <c r="DH506" s="486">
        <f t="shared" ca="1" si="401"/>
        <v>5000</v>
      </c>
      <c r="DI506" s="486">
        <f t="shared" ca="1" si="401"/>
        <v>5000</v>
      </c>
      <c r="DJ506" s="486">
        <f t="shared" ca="1" si="401"/>
        <v>5000</v>
      </c>
      <c r="DK506" s="486">
        <f t="shared" ca="1" si="401"/>
        <v>5000</v>
      </c>
      <c r="DL506" s="486">
        <f t="shared" ca="1" si="401"/>
        <v>5000</v>
      </c>
    </row>
    <row r="507" spans="1:116" s="164" customFormat="1" outlineLevel="2" x14ac:dyDescent="0.4">
      <c r="A507" s="350"/>
      <c r="B507" s="350"/>
      <c r="C507" s="350"/>
      <c r="D507" s="164" t="s">
        <v>952</v>
      </c>
      <c r="E507" s="204" t="str">
        <f t="shared" si="391"/>
        <v>507 GROWTHCHURN-PV</v>
      </c>
      <c r="G507" s="484">
        <f t="shared" si="393"/>
        <v>15</v>
      </c>
      <c r="H507" s="333">
        <f t="shared" si="394"/>
        <v>0.6</v>
      </c>
      <c r="I507" s="473"/>
      <c r="J507" s="473"/>
      <c r="K507" s="485">
        <f>SUMIF($4:$4,K$2,507:507)</f>
        <v>0</v>
      </c>
      <c r="L507" s="485">
        <f ca="1">SUMIF($4:$4,L$2,507:507)</f>
        <v>5000</v>
      </c>
      <c r="M507" s="485">
        <f ca="1">SUMIF($4:$4,M$2,507:507)</f>
        <v>5000</v>
      </c>
      <c r="N507" s="485">
        <f ca="1">SUMIF($4:$4,N$2,507:507)</f>
        <v>5000</v>
      </c>
      <c r="O507" s="485">
        <f ca="1">SUMIF($4:$4,O$2,507:507)</f>
        <v>5000</v>
      </c>
      <c r="P507" s="485">
        <f ca="1">SUMIF($4:$4,P$2,507:507)</f>
        <v>5000</v>
      </c>
      <c r="R507" s="210"/>
      <c r="S507" s="486">
        <f t="shared" si="395"/>
        <v>0</v>
      </c>
      <c r="T507" s="486">
        <f t="shared" si="395"/>
        <v>0</v>
      </c>
      <c r="U507" s="486">
        <f t="shared" si="395"/>
        <v>0</v>
      </c>
      <c r="V507" s="486">
        <f t="shared" si="395"/>
        <v>0</v>
      </c>
      <c r="W507" s="486">
        <f t="shared" si="395"/>
        <v>0</v>
      </c>
      <c r="X507" s="486">
        <f t="shared" si="395"/>
        <v>0</v>
      </c>
      <c r="Y507" s="486">
        <f t="shared" si="395"/>
        <v>0</v>
      </c>
      <c r="Z507" s="486">
        <f t="shared" si="395"/>
        <v>0</v>
      </c>
      <c r="AA507" s="486">
        <f t="shared" si="395"/>
        <v>0</v>
      </c>
      <c r="AB507" s="486">
        <f t="shared" si="395"/>
        <v>0</v>
      </c>
      <c r="AC507" s="486">
        <f t="shared" si="395"/>
        <v>0</v>
      </c>
      <c r="AD507" s="486">
        <f t="shared" si="395"/>
        <v>0</v>
      </c>
      <c r="AE507" s="486">
        <f t="shared" si="395"/>
        <v>0</v>
      </c>
      <c r="AF507" s="486">
        <f t="shared" si="395"/>
        <v>0</v>
      </c>
      <c r="AG507" s="486">
        <f t="shared" ca="1" si="395"/>
        <v>5000</v>
      </c>
      <c r="AH507" s="486">
        <f t="shared" ca="1" si="395"/>
        <v>5000</v>
      </c>
      <c r="AI507" s="486">
        <f t="shared" ca="1" si="396"/>
        <v>5000</v>
      </c>
      <c r="AJ507" s="486">
        <f t="shared" ca="1" si="396"/>
        <v>5000</v>
      </c>
      <c r="AK507" s="486">
        <f t="shared" ca="1" si="396"/>
        <v>5000</v>
      </c>
      <c r="AL507" s="486">
        <f t="shared" ca="1" si="396"/>
        <v>5000</v>
      </c>
      <c r="AM507" s="486">
        <f t="shared" ca="1" si="396"/>
        <v>5000</v>
      </c>
      <c r="AN507" s="486">
        <f t="shared" ca="1" si="396"/>
        <v>5000</v>
      </c>
      <c r="AO507" s="486">
        <f t="shared" ca="1" si="396"/>
        <v>5000</v>
      </c>
      <c r="AP507" s="486">
        <f t="shared" ca="1" si="396"/>
        <v>5000</v>
      </c>
      <c r="AQ507" s="486">
        <f t="shared" ca="1" si="396"/>
        <v>5000</v>
      </c>
      <c r="AR507" s="486">
        <f t="shared" ca="1" si="396"/>
        <v>5000</v>
      </c>
      <c r="AS507" s="486">
        <f t="shared" ca="1" si="396"/>
        <v>5000</v>
      </c>
      <c r="AT507" s="486">
        <f t="shared" ca="1" si="396"/>
        <v>5000</v>
      </c>
      <c r="AU507" s="486">
        <f t="shared" ca="1" si="396"/>
        <v>5000</v>
      </c>
      <c r="AV507" s="486">
        <f t="shared" ca="1" si="396"/>
        <v>5000</v>
      </c>
      <c r="AW507" s="486">
        <f t="shared" ca="1" si="396"/>
        <v>5000</v>
      </c>
      <c r="AX507" s="486">
        <f t="shared" ca="1" si="396"/>
        <v>5000</v>
      </c>
      <c r="AY507" s="486">
        <f t="shared" ca="1" si="397"/>
        <v>5000</v>
      </c>
      <c r="AZ507" s="486">
        <f t="shared" ca="1" si="397"/>
        <v>5000</v>
      </c>
      <c r="BA507" s="486">
        <f t="shared" ca="1" si="397"/>
        <v>5000</v>
      </c>
      <c r="BB507" s="486">
        <f t="shared" ca="1" si="397"/>
        <v>5000</v>
      </c>
      <c r="BC507" s="486">
        <f t="shared" ca="1" si="397"/>
        <v>5000</v>
      </c>
      <c r="BD507" s="486">
        <f t="shared" ca="1" si="397"/>
        <v>5000</v>
      </c>
      <c r="BE507" s="486">
        <f t="shared" ca="1" si="397"/>
        <v>5000</v>
      </c>
      <c r="BF507" s="486">
        <f t="shared" ca="1" si="397"/>
        <v>5000</v>
      </c>
      <c r="BG507" s="486">
        <f t="shared" ca="1" si="397"/>
        <v>5000</v>
      </c>
      <c r="BH507" s="486">
        <f t="shared" ca="1" si="397"/>
        <v>5000</v>
      </c>
      <c r="BI507" s="486">
        <f t="shared" ca="1" si="397"/>
        <v>5000</v>
      </c>
      <c r="BJ507" s="486">
        <f t="shared" ca="1" si="397"/>
        <v>5000</v>
      </c>
      <c r="BK507" s="486">
        <f t="shared" ca="1" si="397"/>
        <v>5000</v>
      </c>
      <c r="BL507" s="486">
        <f t="shared" ca="1" si="397"/>
        <v>5000</v>
      </c>
      <c r="BM507" s="486">
        <f t="shared" ca="1" si="397"/>
        <v>5000</v>
      </c>
      <c r="BN507" s="486">
        <f t="shared" ca="1" si="397"/>
        <v>5000</v>
      </c>
      <c r="BO507" s="486">
        <f t="shared" ca="1" si="398"/>
        <v>5000</v>
      </c>
      <c r="BP507" s="486">
        <f t="shared" ca="1" si="398"/>
        <v>5000</v>
      </c>
      <c r="BQ507" s="486">
        <f t="shared" ca="1" si="398"/>
        <v>5000</v>
      </c>
      <c r="BR507" s="486">
        <f t="shared" ca="1" si="398"/>
        <v>5000</v>
      </c>
      <c r="BS507" s="486">
        <f t="shared" ca="1" si="398"/>
        <v>5000</v>
      </c>
      <c r="BT507" s="486">
        <f t="shared" ca="1" si="398"/>
        <v>5000</v>
      </c>
      <c r="BU507" s="486">
        <f t="shared" ca="1" si="398"/>
        <v>5000</v>
      </c>
      <c r="BV507" s="486">
        <f t="shared" ca="1" si="398"/>
        <v>5000</v>
      </c>
      <c r="BW507" s="486">
        <f t="shared" ca="1" si="398"/>
        <v>5000</v>
      </c>
      <c r="BX507" s="486">
        <f t="shared" ca="1" si="398"/>
        <v>5000</v>
      </c>
      <c r="BY507" s="486">
        <f t="shared" ca="1" si="398"/>
        <v>5000</v>
      </c>
      <c r="BZ507" s="486">
        <f t="shared" ca="1" si="398"/>
        <v>5000</v>
      </c>
      <c r="CA507" s="486">
        <f t="shared" ca="1" si="398"/>
        <v>5000</v>
      </c>
      <c r="CB507" s="486">
        <f t="shared" ca="1" si="398"/>
        <v>5000</v>
      </c>
      <c r="CC507" s="486">
        <f t="shared" ca="1" si="398"/>
        <v>5000</v>
      </c>
      <c r="CD507" s="486">
        <f t="shared" ca="1" si="398"/>
        <v>5000</v>
      </c>
      <c r="CE507" s="486">
        <f t="shared" ca="1" si="399"/>
        <v>5000</v>
      </c>
      <c r="CF507" s="486">
        <f t="shared" ca="1" si="399"/>
        <v>5000</v>
      </c>
      <c r="CG507" s="486">
        <f t="shared" ca="1" si="399"/>
        <v>5000</v>
      </c>
      <c r="CH507" s="486">
        <f t="shared" ca="1" si="399"/>
        <v>5000</v>
      </c>
      <c r="CI507" s="486">
        <f t="shared" ca="1" si="399"/>
        <v>5000</v>
      </c>
      <c r="CJ507" s="486">
        <f t="shared" ca="1" si="399"/>
        <v>5000</v>
      </c>
      <c r="CK507" s="486">
        <f t="shared" ca="1" si="399"/>
        <v>5000</v>
      </c>
      <c r="CL507" s="486">
        <f t="shared" ca="1" si="399"/>
        <v>5000</v>
      </c>
      <c r="CM507" s="486">
        <f t="shared" ca="1" si="399"/>
        <v>5000</v>
      </c>
      <c r="CN507" s="486">
        <f t="shared" ca="1" si="399"/>
        <v>5000</v>
      </c>
      <c r="CO507" s="486">
        <f t="shared" ca="1" si="399"/>
        <v>5000</v>
      </c>
      <c r="CP507" s="486">
        <f t="shared" ca="1" si="399"/>
        <v>5000</v>
      </c>
      <c r="CQ507" s="486">
        <f t="shared" ca="1" si="399"/>
        <v>5000</v>
      </c>
      <c r="CR507" s="486">
        <f t="shared" ca="1" si="399"/>
        <v>5000</v>
      </c>
      <c r="CS507" s="486">
        <f t="shared" ca="1" si="399"/>
        <v>5000</v>
      </c>
      <c r="CT507" s="486">
        <f t="shared" ca="1" si="399"/>
        <v>5000</v>
      </c>
      <c r="CU507" s="486">
        <f t="shared" ca="1" si="400"/>
        <v>5000</v>
      </c>
      <c r="CV507" s="486">
        <f t="shared" ca="1" si="400"/>
        <v>5000</v>
      </c>
      <c r="CW507" s="486">
        <f t="shared" ca="1" si="400"/>
        <v>5000</v>
      </c>
      <c r="CX507" s="486">
        <f t="shared" ca="1" si="400"/>
        <v>5000</v>
      </c>
      <c r="CY507" s="486">
        <f t="shared" ca="1" si="400"/>
        <v>5000</v>
      </c>
      <c r="CZ507" s="486">
        <f t="shared" ca="1" si="400"/>
        <v>5000</v>
      </c>
      <c r="DA507" s="486" t="e">
        <f t="shared" ca="1" si="400"/>
        <v>#REF!</v>
      </c>
      <c r="DB507" s="486" t="e">
        <f t="shared" ca="1" si="400"/>
        <v>#REF!</v>
      </c>
      <c r="DC507" s="486">
        <f t="shared" ca="1" si="400"/>
        <v>5000</v>
      </c>
      <c r="DD507" s="486">
        <f t="shared" ca="1" si="400"/>
        <v>5000</v>
      </c>
      <c r="DE507" s="486">
        <f t="shared" ca="1" si="401"/>
        <v>5000</v>
      </c>
      <c r="DF507" s="486">
        <f t="shared" ca="1" si="401"/>
        <v>5000</v>
      </c>
      <c r="DG507" s="486">
        <f t="shared" ca="1" si="401"/>
        <v>5000</v>
      </c>
      <c r="DH507" s="486">
        <f t="shared" ca="1" si="401"/>
        <v>5000</v>
      </c>
      <c r="DI507" s="486">
        <f t="shared" ca="1" si="401"/>
        <v>5000</v>
      </c>
      <c r="DJ507" s="486">
        <f t="shared" ca="1" si="401"/>
        <v>5000</v>
      </c>
      <c r="DK507" s="486">
        <f t="shared" ca="1" si="401"/>
        <v>5000</v>
      </c>
      <c r="DL507" s="486">
        <f t="shared" ca="1" si="401"/>
        <v>5000</v>
      </c>
    </row>
    <row r="508" spans="1:116" s="164" customFormat="1" outlineLevel="2" x14ac:dyDescent="0.4">
      <c r="A508" s="350"/>
      <c r="B508" s="350"/>
      <c r="C508" s="350"/>
      <c r="D508" s="164" t="s">
        <v>952</v>
      </c>
      <c r="E508" s="204" t="str">
        <f t="shared" si="391"/>
        <v>508 GROWTHCHURN-PV</v>
      </c>
      <c r="G508" s="484">
        <f t="shared" si="393"/>
        <v>16</v>
      </c>
      <c r="H508" s="333">
        <f t="shared" si="394"/>
        <v>0.64</v>
      </c>
      <c r="I508" s="473"/>
      <c r="J508" s="473"/>
      <c r="K508" s="485">
        <f>SUMIF($4:$4,K$2,508:508)</f>
        <v>0</v>
      </c>
      <c r="L508" s="485">
        <f ca="1">SUMIF($4:$4,L$2,508:508)</f>
        <v>5000</v>
      </c>
      <c r="M508" s="485">
        <f ca="1">SUMIF($4:$4,M$2,508:508)</f>
        <v>5000</v>
      </c>
      <c r="N508" s="485">
        <f ca="1">SUMIF($4:$4,N$2,508:508)</f>
        <v>5000</v>
      </c>
      <c r="O508" s="485">
        <f ca="1">SUMIF($4:$4,O$2,508:508)</f>
        <v>5000</v>
      </c>
      <c r="P508" s="485">
        <f ca="1">SUMIF($4:$4,P$2,508:508)</f>
        <v>5000</v>
      </c>
      <c r="R508" s="210"/>
      <c r="S508" s="486">
        <f t="shared" si="395"/>
        <v>0</v>
      </c>
      <c r="T508" s="486">
        <f t="shared" si="395"/>
        <v>0</v>
      </c>
      <c r="U508" s="486">
        <f t="shared" si="395"/>
        <v>0</v>
      </c>
      <c r="V508" s="486">
        <f t="shared" si="395"/>
        <v>0</v>
      </c>
      <c r="W508" s="486">
        <f t="shared" si="395"/>
        <v>0</v>
      </c>
      <c r="X508" s="486">
        <f t="shared" si="395"/>
        <v>0</v>
      </c>
      <c r="Y508" s="486">
        <f t="shared" si="395"/>
        <v>0</v>
      </c>
      <c r="Z508" s="486">
        <f t="shared" si="395"/>
        <v>0</v>
      </c>
      <c r="AA508" s="486">
        <f t="shared" si="395"/>
        <v>0</v>
      </c>
      <c r="AB508" s="486">
        <f t="shared" si="395"/>
        <v>0</v>
      </c>
      <c r="AC508" s="486">
        <f t="shared" si="395"/>
        <v>0</v>
      </c>
      <c r="AD508" s="486">
        <f t="shared" si="395"/>
        <v>0</v>
      </c>
      <c r="AE508" s="486">
        <f t="shared" si="395"/>
        <v>0</v>
      </c>
      <c r="AF508" s="486">
        <f t="shared" si="395"/>
        <v>0</v>
      </c>
      <c r="AG508" s="486">
        <f t="shared" si="395"/>
        <v>0</v>
      </c>
      <c r="AH508" s="486">
        <f t="shared" ca="1" si="395"/>
        <v>5000</v>
      </c>
      <c r="AI508" s="486">
        <f t="shared" ca="1" si="396"/>
        <v>5000</v>
      </c>
      <c r="AJ508" s="486">
        <f t="shared" ca="1" si="396"/>
        <v>5000</v>
      </c>
      <c r="AK508" s="486">
        <f t="shared" ca="1" si="396"/>
        <v>5000</v>
      </c>
      <c r="AL508" s="486">
        <f t="shared" ca="1" si="396"/>
        <v>5000</v>
      </c>
      <c r="AM508" s="486">
        <f t="shared" ca="1" si="396"/>
        <v>5000</v>
      </c>
      <c r="AN508" s="486">
        <f t="shared" ca="1" si="396"/>
        <v>5000</v>
      </c>
      <c r="AO508" s="486">
        <f t="shared" ca="1" si="396"/>
        <v>5000</v>
      </c>
      <c r="AP508" s="486">
        <f t="shared" ca="1" si="396"/>
        <v>5000</v>
      </c>
      <c r="AQ508" s="486">
        <f t="shared" ca="1" si="396"/>
        <v>5000</v>
      </c>
      <c r="AR508" s="486">
        <f t="shared" ca="1" si="396"/>
        <v>5000</v>
      </c>
      <c r="AS508" s="486">
        <f t="shared" ca="1" si="396"/>
        <v>5000</v>
      </c>
      <c r="AT508" s="486">
        <f t="shared" ca="1" si="396"/>
        <v>5000</v>
      </c>
      <c r="AU508" s="486">
        <f t="shared" ca="1" si="396"/>
        <v>5000</v>
      </c>
      <c r="AV508" s="486">
        <f t="shared" ca="1" si="396"/>
        <v>5000</v>
      </c>
      <c r="AW508" s="486">
        <f t="shared" ca="1" si="396"/>
        <v>5000</v>
      </c>
      <c r="AX508" s="486">
        <f t="shared" ca="1" si="396"/>
        <v>5000</v>
      </c>
      <c r="AY508" s="486">
        <f t="shared" ca="1" si="397"/>
        <v>5000</v>
      </c>
      <c r="AZ508" s="486">
        <f t="shared" ca="1" si="397"/>
        <v>5000</v>
      </c>
      <c r="BA508" s="486">
        <f t="shared" ca="1" si="397"/>
        <v>5000</v>
      </c>
      <c r="BB508" s="486">
        <f t="shared" ca="1" si="397"/>
        <v>5000</v>
      </c>
      <c r="BC508" s="486">
        <f t="shared" ca="1" si="397"/>
        <v>5000</v>
      </c>
      <c r="BD508" s="486">
        <f t="shared" ca="1" si="397"/>
        <v>5000</v>
      </c>
      <c r="BE508" s="486">
        <f t="shared" ca="1" si="397"/>
        <v>5000</v>
      </c>
      <c r="BF508" s="486">
        <f t="shared" ca="1" si="397"/>
        <v>5000</v>
      </c>
      <c r="BG508" s="486">
        <f t="shared" ca="1" si="397"/>
        <v>5000</v>
      </c>
      <c r="BH508" s="486">
        <f t="shared" ca="1" si="397"/>
        <v>5000</v>
      </c>
      <c r="BI508" s="486">
        <f t="shared" ca="1" si="397"/>
        <v>5000</v>
      </c>
      <c r="BJ508" s="486">
        <f t="shared" ca="1" si="397"/>
        <v>5000</v>
      </c>
      <c r="BK508" s="486">
        <f t="shared" ca="1" si="397"/>
        <v>5000</v>
      </c>
      <c r="BL508" s="486">
        <f t="shared" ca="1" si="397"/>
        <v>5000</v>
      </c>
      <c r="BM508" s="486">
        <f t="shared" ca="1" si="397"/>
        <v>5000</v>
      </c>
      <c r="BN508" s="486">
        <f t="shared" ca="1" si="397"/>
        <v>5000</v>
      </c>
      <c r="BO508" s="486">
        <f t="shared" ca="1" si="398"/>
        <v>5000</v>
      </c>
      <c r="BP508" s="486">
        <f t="shared" ca="1" si="398"/>
        <v>5000</v>
      </c>
      <c r="BQ508" s="486">
        <f t="shared" ca="1" si="398"/>
        <v>5000</v>
      </c>
      <c r="BR508" s="486">
        <f t="shared" ca="1" si="398"/>
        <v>5000</v>
      </c>
      <c r="BS508" s="486">
        <f t="shared" ca="1" si="398"/>
        <v>5000</v>
      </c>
      <c r="BT508" s="486">
        <f t="shared" ca="1" si="398"/>
        <v>5000</v>
      </c>
      <c r="BU508" s="486">
        <f t="shared" ca="1" si="398"/>
        <v>5000</v>
      </c>
      <c r="BV508" s="486">
        <f t="shared" ca="1" si="398"/>
        <v>5000</v>
      </c>
      <c r="BW508" s="486">
        <f t="shared" ca="1" si="398"/>
        <v>5000</v>
      </c>
      <c r="BX508" s="486">
        <f t="shared" ca="1" si="398"/>
        <v>5000</v>
      </c>
      <c r="BY508" s="486">
        <f t="shared" ca="1" si="398"/>
        <v>5000</v>
      </c>
      <c r="BZ508" s="486">
        <f t="shared" ca="1" si="398"/>
        <v>5000</v>
      </c>
      <c r="CA508" s="486">
        <f t="shared" ca="1" si="398"/>
        <v>5000</v>
      </c>
      <c r="CB508" s="486">
        <f t="shared" ca="1" si="398"/>
        <v>5000</v>
      </c>
      <c r="CC508" s="486">
        <f t="shared" ca="1" si="398"/>
        <v>5000</v>
      </c>
      <c r="CD508" s="486">
        <f t="shared" ca="1" si="398"/>
        <v>5000</v>
      </c>
      <c r="CE508" s="486">
        <f t="shared" ca="1" si="399"/>
        <v>5000</v>
      </c>
      <c r="CF508" s="486">
        <f t="shared" ca="1" si="399"/>
        <v>5000</v>
      </c>
      <c r="CG508" s="486">
        <f t="shared" ca="1" si="399"/>
        <v>5000</v>
      </c>
      <c r="CH508" s="486">
        <f t="shared" ca="1" si="399"/>
        <v>5000</v>
      </c>
      <c r="CI508" s="486">
        <f t="shared" ca="1" si="399"/>
        <v>5000</v>
      </c>
      <c r="CJ508" s="486">
        <f t="shared" ca="1" si="399"/>
        <v>5000</v>
      </c>
      <c r="CK508" s="486">
        <f t="shared" ca="1" si="399"/>
        <v>5000</v>
      </c>
      <c r="CL508" s="486">
        <f t="shared" ca="1" si="399"/>
        <v>5000</v>
      </c>
      <c r="CM508" s="486">
        <f t="shared" ca="1" si="399"/>
        <v>5000</v>
      </c>
      <c r="CN508" s="486">
        <f t="shared" ca="1" si="399"/>
        <v>5000</v>
      </c>
      <c r="CO508" s="486">
        <f t="shared" ca="1" si="399"/>
        <v>5000</v>
      </c>
      <c r="CP508" s="486">
        <f t="shared" ca="1" si="399"/>
        <v>5000</v>
      </c>
      <c r="CQ508" s="486">
        <f t="shared" ca="1" si="399"/>
        <v>5000</v>
      </c>
      <c r="CR508" s="486">
        <f t="shared" ca="1" si="399"/>
        <v>5000</v>
      </c>
      <c r="CS508" s="486">
        <f t="shared" ca="1" si="399"/>
        <v>5000</v>
      </c>
      <c r="CT508" s="486">
        <f t="shared" ca="1" si="399"/>
        <v>5000</v>
      </c>
      <c r="CU508" s="486">
        <f t="shared" ca="1" si="400"/>
        <v>5000</v>
      </c>
      <c r="CV508" s="486">
        <f t="shared" ca="1" si="400"/>
        <v>5000</v>
      </c>
      <c r="CW508" s="486">
        <f t="shared" ca="1" si="400"/>
        <v>5000</v>
      </c>
      <c r="CX508" s="486">
        <f t="shared" ca="1" si="400"/>
        <v>5000</v>
      </c>
      <c r="CY508" s="486">
        <f t="shared" ca="1" si="400"/>
        <v>5000</v>
      </c>
      <c r="CZ508" s="486">
        <f t="shared" ca="1" si="400"/>
        <v>5000</v>
      </c>
      <c r="DA508" s="486">
        <f t="shared" ca="1" si="400"/>
        <v>5000</v>
      </c>
      <c r="DB508" s="486" t="e">
        <f t="shared" ca="1" si="400"/>
        <v>#REF!</v>
      </c>
      <c r="DC508" s="486" t="e">
        <f t="shared" ca="1" si="400"/>
        <v>#REF!</v>
      </c>
      <c r="DD508" s="486">
        <f t="shared" ca="1" si="400"/>
        <v>5000</v>
      </c>
      <c r="DE508" s="486">
        <f t="shared" ca="1" si="401"/>
        <v>5000</v>
      </c>
      <c r="DF508" s="486">
        <f t="shared" ca="1" si="401"/>
        <v>5000</v>
      </c>
      <c r="DG508" s="486">
        <f t="shared" ca="1" si="401"/>
        <v>5000</v>
      </c>
      <c r="DH508" s="486">
        <f t="shared" ca="1" si="401"/>
        <v>5000</v>
      </c>
      <c r="DI508" s="486">
        <f t="shared" ca="1" si="401"/>
        <v>5000</v>
      </c>
      <c r="DJ508" s="486">
        <f t="shared" ca="1" si="401"/>
        <v>5000</v>
      </c>
      <c r="DK508" s="486">
        <f t="shared" ca="1" si="401"/>
        <v>5000</v>
      </c>
      <c r="DL508" s="486">
        <f t="shared" ca="1" si="401"/>
        <v>5000</v>
      </c>
    </row>
    <row r="509" spans="1:116" s="164" customFormat="1" outlineLevel="2" x14ac:dyDescent="0.4">
      <c r="A509" s="350"/>
      <c r="B509" s="350"/>
      <c r="C509" s="350"/>
      <c r="D509" s="164" t="s">
        <v>952</v>
      </c>
      <c r="E509" s="204" t="str">
        <f t="shared" si="391"/>
        <v>509 GROWTHCHURN-PV</v>
      </c>
      <c r="G509" s="484">
        <f t="shared" si="393"/>
        <v>17</v>
      </c>
      <c r="H509" s="333">
        <f t="shared" si="394"/>
        <v>0.68</v>
      </c>
      <c r="I509" s="473"/>
      <c r="J509" s="473"/>
      <c r="K509" s="485">
        <f>SUMIF($4:$4,K$2,509:509)</f>
        <v>0</v>
      </c>
      <c r="L509" s="485">
        <f ca="1">SUMIF($4:$4,L$2,509:509)</f>
        <v>5000</v>
      </c>
      <c r="M509" s="485">
        <f ca="1">SUMIF($4:$4,M$2,509:509)</f>
        <v>5000</v>
      </c>
      <c r="N509" s="485">
        <f ca="1">SUMIF($4:$4,N$2,509:509)</f>
        <v>5000</v>
      </c>
      <c r="O509" s="485">
        <f ca="1">SUMIF($4:$4,O$2,509:509)</f>
        <v>5000</v>
      </c>
      <c r="P509" s="485">
        <f ca="1">SUMIF($4:$4,P$2,509:509)</f>
        <v>5000</v>
      </c>
      <c r="R509" s="210"/>
      <c r="S509" s="486">
        <f t="shared" si="395"/>
        <v>0</v>
      </c>
      <c r="T509" s="486">
        <f t="shared" si="395"/>
        <v>0</v>
      </c>
      <c r="U509" s="486">
        <f t="shared" si="395"/>
        <v>0</v>
      </c>
      <c r="V509" s="486">
        <f t="shared" si="395"/>
        <v>0</v>
      </c>
      <c r="W509" s="486">
        <f t="shared" si="395"/>
        <v>0</v>
      </c>
      <c r="X509" s="486">
        <f t="shared" si="395"/>
        <v>0</v>
      </c>
      <c r="Y509" s="486">
        <f t="shared" si="395"/>
        <v>0</v>
      </c>
      <c r="Z509" s="486">
        <f t="shared" si="395"/>
        <v>0</v>
      </c>
      <c r="AA509" s="486">
        <f t="shared" si="395"/>
        <v>0</v>
      </c>
      <c r="AB509" s="486">
        <f t="shared" si="395"/>
        <v>0</v>
      </c>
      <c r="AC509" s="486">
        <f t="shared" si="395"/>
        <v>0</v>
      </c>
      <c r="AD509" s="486">
        <f t="shared" si="395"/>
        <v>0</v>
      </c>
      <c r="AE509" s="486">
        <f t="shared" si="395"/>
        <v>0</v>
      </c>
      <c r="AF509" s="486">
        <f t="shared" si="395"/>
        <v>0</v>
      </c>
      <c r="AG509" s="486">
        <f t="shared" si="395"/>
        <v>0</v>
      </c>
      <c r="AH509" s="486">
        <f t="shared" ref="AC509:AR522" si="402">+AG508</f>
        <v>0</v>
      </c>
      <c r="AI509" s="486">
        <f t="shared" ca="1" si="402"/>
        <v>5000</v>
      </c>
      <c r="AJ509" s="486">
        <f t="shared" ca="1" si="402"/>
        <v>5000</v>
      </c>
      <c r="AK509" s="486">
        <f t="shared" ca="1" si="402"/>
        <v>5000</v>
      </c>
      <c r="AL509" s="486">
        <f t="shared" ca="1" si="402"/>
        <v>5000</v>
      </c>
      <c r="AM509" s="486">
        <f t="shared" ca="1" si="396"/>
        <v>5000</v>
      </c>
      <c r="AN509" s="486">
        <f t="shared" ca="1" si="396"/>
        <v>5000</v>
      </c>
      <c r="AO509" s="486">
        <f t="shared" ca="1" si="396"/>
        <v>5000</v>
      </c>
      <c r="AP509" s="486">
        <f t="shared" ca="1" si="396"/>
        <v>5000</v>
      </c>
      <c r="AQ509" s="486">
        <f t="shared" ca="1" si="396"/>
        <v>5000</v>
      </c>
      <c r="AR509" s="486">
        <f t="shared" ca="1" si="396"/>
        <v>5000</v>
      </c>
      <c r="AS509" s="486">
        <f t="shared" ca="1" si="396"/>
        <v>5000</v>
      </c>
      <c r="AT509" s="486">
        <f t="shared" ca="1" si="396"/>
        <v>5000</v>
      </c>
      <c r="AU509" s="486">
        <f t="shared" ca="1" si="396"/>
        <v>5000</v>
      </c>
      <c r="AV509" s="486">
        <f t="shared" ca="1" si="396"/>
        <v>5000</v>
      </c>
      <c r="AW509" s="486">
        <f t="shared" ca="1" si="396"/>
        <v>5000</v>
      </c>
      <c r="AX509" s="486">
        <f t="shared" ca="1" si="396"/>
        <v>5000</v>
      </c>
      <c r="AY509" s="486">
        <f t="shared" ca="1" si="397"/>
        <v>5000</v>
      </c>
      <c r="AZ509" s="486">
        <f t="shared" ca="1" si="397"/>
        <v>5000</v>
      </c>
      <c r="BA509" s="486">
        <f t="shared" ca="1" si="397"/>
        <v>5000</v>
      </c>
      <c r="BB509" s="486">
        <f t="shared" ca="1" si="397"/>
        <v>5000</v>
      </c>
      <c r="BC509" s="486">
        <f t="shared" ca="1" si="397"/>
        <v>5000</v>
      </c>
      <c r="BD509" s="486">
        <f t="shared" ca="1" si="397"/>
        <v>5000</v>
      </c>
      <c r="BE509" s="486">
        <f t="shared" ca="1" si="397"/>
        <v>5000</v>
      </c>
      <c r="BF509" s="486">
        <f t="shared" ca="1" si="397"/>
        <v>5000</v>
      </c>
      <c r="BG509" s="486">
        <f t="shared" ca="1" si="397"/>
        <v>5000</v>
      </c>
      <c r="BH509" s="486">
        <f t="shared" ca="1" si="397"/>
        <v>5000</v>
      </c>
      <c r="BI509" s="486">
        <f t="shared" ca="1" si="397"/>
        <v>5000</v>
      </c>
      <c r="BJ509" s="486">
        <f t="shared" ca="1" si="397"/>
        <v>5000</v>
      </c>
      <c r="BK509" s="486">
        <f t="shared" ca="1" si="397"/>
        <v>5000</v>
      </c>
      <c r="BL509" s="486">
        <f t="shared" ca="1" si="397"/>
        <v>5000</v>
      </c>
      <c r="BM509" s="486">
        <f t="shared" ca="1" si="397"/>
        <v>5000</v>
      </c>
      <c r="BN509" s="486">
        <f t="shared" ref="BN509:BW522" ca="1" si="403">+BM508</f>
        <v>5000</v>
      </c>
      <c r="BO509" s="486">
        <f t="shared" ca="1" si="403"/>
        <v>5000</v>
      </c>
      <c r="BP509" s="486">
        <f t="shared" ca="1" si="403"/>
        <v>5000</v>
      </c>
      <c r="BQ509" s="486">
        <f t="shared" ca="1" si="398"/>
        <v>5000</v>
      </c>
      <c r="BR509" s="486">
        <f t="shared" ca="1" si="398"/>
        <v>5000</v>
      </c>
      <c r="BS509" s="486">
        <f t="shared" ca="1" si="398"/>
        <v>5000</v>
      </c>
      <c r="BT509" s="486">
        <f t="shared" ca="1" si="398"/>
        <v>5000</v>
      </c>
      <c r="BU509" s="486">
        <f t="shared" ca="1" si="398"/>
        <v>5000</v>
      </c>
      <c r="BV509" s="486">
        <f t="shared" ca="1" si="398"/>
        <v>5000</v>
      </c>
      <c r="BW509" s="486">
        <f t="shared" ca="1" si="398"/>
        <v>5000</v>
      </c>
      <c r="BX509" s="486">
        <f t="shared" ca="1" si="398"/>
        <v>5000</v>
      </c>
      <c r="BY509" s="486">
        <f t="shared" ca="1" si="398"/>
        <v>5000</v>
      </c>
      <c r="BZ509" s="486">
        <f t="shared" ca="1" si="398"/>
        <v>5000</v>
      </c>
      <c r="CA509" s="486">
        <f t="shared" ca="1" si="398"/>
        <v>5000</v>
      </c>
      <c r="CB509" s="486">
        <f t="shared" ca="1" si="398"/>
        <v>5000</v>
      </c>
      <c r="CC509" s="486">
        <f t="shared" ca="1" si="398"/>
        <v>5000</v>
      </c>
      <c r="CD509" s="486">
        <f t="shared" ca="1" si="398"/>
        <v>5000</v>
      </c>
      <c r="CE509" s="486">
        <f t="shared" ca="1" si="399"/>
        <v>5000</v>
      </c>
      <c r="CF509" s="486">
        <f t="shared" ca="1" si="399"/>
        <v>5000</v>
      </c>
      <c r="CG509" s="486">
        <f t="shared" ca="1" si="399"/>
        <v>5000</v>
      </c>
      <c r="CH509" s="486">
        <f t="shared" ca="1" si="399"/>
        <v>5000</v>
      </c>
      <c r="CI509" s="486">
        <f t="shared" ca="1" si="399"/>
        <v>5000</v>
      </c>
      <c r="CJ509" s="486">
        <f t="shared" ca="1" si="399"/>
        <v>5000</v>
      </c>
      <c r="CK509" s="486">
        <f t="shared" ca="1" si="399"/>
        <v>5000</v>
      </c>
      <c r="CL509" s="486">
        <f t="shared" ca="1" si="399"/>
        <v>5000</v>
      </c>
      <c r="CM509" s="486">
        <f t="shared" ca="1" si="399"/>
        <v>5000</v>
      </c>
      <c r="CN509" s="486">
        <f t="shared" ca="1" si="399"/>
        <v>5000</v>
      </c>
      <c r="CO509" s="486">
        <f t="shared" ca="1" si="399"/>
        <v>5000</v>
      </c>
      <c r="CP509" s="486">
        <f t="shared" ca="1" si="399"/>
        <v>5000</v>
      </c>
      <c r="CQ509" s="486">
        <f t="shared" ca="1" si="399"/>
        <v>5000</v>
      </c>
      <c r="CR509" s="486">
        <f t="shared" ca="1" si="399"/>
        <v>5000</v>
      </c>
      <c r="CS509" s="486">
        <f t="shared" ca="1" si="399"/>
        <v>5000</v>
      </c>
      <c r="CT509" s="486">
        <f t="shared" ref="CT509:DC522" ca="1" si="404">+CS508</f>
        <v>5000</v>
      </c>
      <c r="CU509" s="486">
        <f t="shared" ca="1" si="400"/>
        <v>5000</v>
      </c>
      <c r="CV509" s="486">
        <f t="shared" ca="1" si="400"/>
        <v>5000</v>
      </c>
      <c r="CW509" s="486">
        <f t="shared" ca="1" si="400"/>
        <v>5000</v>
      </c>
      <c r="CX509" s="486">
        <f t="shared" ca="1" si="400"/>
        <v>5000</v>
      </c>
      <c r="CY509" s="486">
        <f t="shared" ca="1" si="400"/>
        <v>5000</v>
      </c>
      <c r="CZ509" s="486">
        <f t="shared" ca="1" si="400"/>
        <v>5000</v>
      </c>
      <c r="DA509" s="486">
        <f t="shared" ca="1" si="400"/>
        <v>5000</v>
      </c>
      <c r="DB509" s="486">
        <f t="shared" ca="1" si="400"/>
        <v>5000</v>
      </c>
      <c r="DC509" s="486" t="e">
        <f t="shared" ca="1" si="400"/>
        <v>#REF!</v>
      </c>
      <c r="DD509" s="486" t="e">
        <f t="shared" ca="1" si="400"/>
        <v>#REF!</v>
      </c>
      <c r="DE509" s="486">
        <f t="shared" ca="1" si="401"/>
        <v>5000</v>
      </c>
      <c r="DF509" s="486">
        <f t="shared" ca="1" si="401"/>
        <v>5000</v>
      </c>
      <c r="DG509" s="486">
        <f t="shared" ca="1" si="401"/>
        <v>5000</v>
      </c>
      <c r="DH509" s="486">
        <f t="shared" ca="1" si="401"/>
        <v>5000</v>
      </c>
      <c r="DI509" s="486">
        <f t="shared" ca="1" si="401"/>
        <v>5000</v>
      </c>
      <c r="DJ509" s="486">
        <f t="shared" ca="1" si="401"/>
        <v>5000</v>
      </c>
      <c r="DK509" s="486">
        <f t="shared" ca="1" si="401"/>
        <v>5000</v>
      </c>
      <c r="DL509" s="486">
        <f t="shared" ca="1" si="401"/>
        <v>5000</v>
      </c>
    </row>
    <row r="510" spans="1:116" s="164" customFormat="1" outlineLevel="2" x14ac:dyDescent="0.4">
      <c r="A510" s="350"/>
      <c r="B510" s="350"/>
      <c r="C510" s="350"/>
      <c r="D510" s="164" t="s">
        <v>952</v>
      </c>
      <c r="E510" s="204" t="str">
        <f t="shared" si="391"/>
        <v>510 GROWTHCHURN-PV</v>
      </c>
      <c r="G510" s="484">
        <f t="shared" si="393"/>
        <v>18</v>
      </c>
      <c r="H510" s="333">
        <f t="shared" si="394"/>
        <v>0.72000000000000008</v>
      </c>
      <c r="I510" s="473"/>
      <c r="J510" s="473"/>
      <c r="K510" s="485">
        <f>SUMIF($4:$4,K$2,510:510)</f>
        <v>0</v>
      </c>
      <c r="L510" s="485">
        <f ca="1">SUMIF($4:$4,L$2,510:510)</f>
        <v>5000</v>
      </c>
      <c r="M510" s="485">
        <f ca="1">SUMIF($4:$4,M$2,510:510)</f>
        <v>5000</v>
      </c>
      <c r="N510" s="485">
        <f ca="1">SUMIF($4:$4,N$2,510:510)</f>
        <v>5000</v>
      </c>
      <c r="O510" s="485">
        <f ca="1">SUMIF($4:$4,O$2,510:510)</f>
        <v>5000</v>
      </c>
      <c r="P510" s="485">
        <f ca="1">SUMIF($4:$4,P$2,510:510)</f>
        <v>5000</v>
      </c>
      <c r="R510" s="210"/>
      <c r="S510" s="486">
        <f t="shared" ref="S510:AB523" si="405">+R509</f>
        <v>0</v>
      </c>
      <c r="T510" s="486">
        <f t="shared" si="405"/>
        <v>0</v>
      </c>
      <c r="U510" s="486">
        <f t="shared" si="405"/>
        <v>0</v>
      </c>
      <c r="V510" s="486">
        <f t="shared" si="405"/>
        <v>0</v>
      </c>
      <c r="W510" s="486">
        <f t="shared" si="405"/>
        <v>0</v>
      </c>
      <c r="X510" s="486">
        <f t="shared" si="405"/>
        <v>0</v>
      </c>
      <c r="Y510" s="486">
        <f t="shared" si="405"/>
        <v>0</v>
      </c>
      <c r="Z510" s="486">
        <f t="shared" si="405"/>
        <v>0</v>
      </c>
      <c r="AA510" s="486">
        <f t="shared" si="405"/>
        <v>0</v>
      </c>
      <c r="AB510" s="486">
        <f t="shared" si="405"/>
        <v>0</v>
      </c>
      <c r="AC510" s="486">
        <f t="shared" si="402"/>
        <v>0</v>
      </c>
      <c r="AD510" s="486">
        <f t="shared" si="402"/>
        <v>0</v>
      </c>
      <c r="AE510" s="486">
        <f t="shared" si="402"/>
        <v>0</v>
      </c>
      <c r="AF510" s="486">
        <f t="shared" si="402"/>
        <v>0</v>
      </c>
      <c r="AG510" s="486">
        <f t="shared" si="402"/>
        <v>0</v>
      </c>
      <c r="AH510" s="486">
        <f t="shared" si="402"/>
        <v>0</v>
      </c>
      <c r="AI510" s="486">
        <f t="shared" si="402"/>
        <v>0</v>
      </c>
      <c r="AJ510" s="486">
        <f t="shared" ca="1" si="402"/>
        <v>5000</v>
      </c>
      <c r="AK510" s="486">
        <f t="shared" ca="1" si="402"/>
        <v>5000</v>
      </c>
      <c r="AL510" s="486">
        <f t="shared" ca="1" si="402"/>
        <v>5000</v>
      </c>
      <c r="AM510" s="486">
        <f t="shared" ca="1" si="402"/>
        <v>5000</v>
      </c>
      <c r="AN510" s="486">
        <f t="shared" ca="1" si="402"/>
        <v>5000</v>
      </c>
      <c r="AO510" s="486">
        <f t="shared" ca="1" si="402"/>
        <v>5000</v>
      </c>
      <c r="AP510" s="486">
        <f t="shared" ca="1" si="402"/>
        <v>5000</v>
      </c>
      <c r="AQ510" s="486">
        <f t="shared" ca="1" si="402"/>
        <v>5000</v>
      </c>
      <c r="AR510" s="486">
        <f t="shared" ca="1" si="402"/>
        <v>5000</v>
      </c>
      <c r="AS510" s="486">
        <f t="shared" ref="AS510:BH523" ca="1" si="406">+AR509</f>
        <v>5000</v>
      </c>
      <c r="AT510" s="486">
        <f t="shared" ca="1" si="406"/>
        <v>5000</v>
      </c>
      <c r="AU510" s="486">
        <f t="shared" ca="1" si="406"/>
        <v>5000</v>
      </c>
      <c r="AV510" s="486">
        <f t="shared" ca="1" si="406"/>
        <v>5000</v>
      </c>
      <c r="AW510" s="486">
        <f t="shared" ca="1" si="406"/>
        <v>5000</v>
      </c>
      <c r="AX510" s="486">
        <f t="shared" ca="1" si="406"/>
        <v>5000</v>
      </c>
      <c r="AY510" s="486">
        <f t="shared" ca="1" si="406"/>
        <v>5000</v>
      </c>
      <c r="AZ510" s="486">
        <f t="shared" ca="1" si="406"/>
        <v>5000</v>
      </c>
      <c r="BA510" s="486">
        <f t="shared" ca="1" si="406"/>
        <v>5000</v>
      </c>
      <c r="BB510" s="486">
        <f t="shared" ca="1" si="406"/>
        <v>5000</v>
      </c>
      <c r="BC510" s="486">
        <f t="shared" ca="1" si="406"/>
        <v>5000</v>
      </c>
      <c r="BD510" s="486">
        <f t="shared" ca="1" si="406"/>
        <v>5000</v>
      </c>
      <c r="BE510" s="486">
        <f t="shared" ca="1" si="406"/>
        <v>5000</v>
      </c>
      <c r="BF510" s="486">
        <f t="shared" ca="1" si="406"/>
        <v>5000</v>
      </c>
      <c r="BG510" s="486">
        <f t="shared" ca="1" si="406"/>
        <v>5000</v>
      </c>
      <c r="BH510" s="486">
        <f t="shared" ca="1" si="406"/>
        <v>5000</v>
      </c>
      <c r="BI510" s="486">
        <f t="shared" ref="BI510:BX523" ca="1" si="407">+BH509</f>
        <v>5000</v>
      </c>
      <c r="BJ510" s="486">
        <f t="shared" ca="1" si="407"/>
        <v>5000</v>
      </c>
      <c r="BK510" s="486">
        <f t="shared" ca="1" si="407"/>
        <v>5000</v>
      </c>
      <c r="BL510" s="486">
        <f t="shared" ca="1" si="407"/>
        <v>5000</v>
      </c>
      <c r="BM510" s="486">
        <f t="shared" ca="1" si="407"/>
        <v>5000</v>
      </c>
      <c r="BN510" s="486">
        <f t="shared" ca="1" si="407"/>
        <v>5000</v>
      </c>
      <c r="BO510" s="486">
        <f t="shared" ca="1" si="407"/>
        <v>5000</v>
      </c>
      <c r="BP510" s="486">
        <f t="shared" ca="1" si="407"/>
        <v>5000</v>
      </c>
      <c r="BQ510" s="486">
        <f t="shared" ca="1" si="407"/>
        <v>5000</v>
      </c>
      <c r="BR510" s="486">
        <f t="shared" ca="1" si="407"/>
        <v>5000</v>
      </c>
      <c r="BS510" s="486">
        <f t="shared" ca="1" si="407"/>
        <v>5000</v>
      </c>
      <c r="BT510" s="486">
        <f t="shared" ca="1" si="407"/>
        <v>5000</v>
      </c>
      <c r="BU510" s="486">
        <f t="shared" ca="1" si="407"/>
        <v>5000</v>
      </c>
      <c r="BV510" s="486">
        <f t="shared" ca="1" si="407"/>
        <v>5000</v>
      </c>
      <c r="BW510" s="486">
        <f t="shared" ca="1" si="407"/>
        <v>5000</v>
      </c>
      <c r="BX510" s="486">
        <f t="shared" ca="1" si="407"/>
        <v>5000</v>
      </c>
      <c r="BY510" s="486">
        <f t="shared" ref="BY510:CN523" ca="1" si="408">+BX509</f>
        <v>5000</v>
      </c>
      <c r="BZ510" s="486">
        <f t="shared" ca="1" si="408"/>
        <v>5000</v>
      </c>
      <c r="CA510" s="486">
        <f t="shared" ca="1" si="408"/>
        <v>5000</v>
      </c>
      <c r="CB510" s="486">
        <f t="shared" ca="1" si="408"/>
        <v>5000</v>
      </c>
      <c r="CC510" s="486">
        <f t="shared" ca="1" si="408"/>
        <v>5000</v>
      </c>
      <c r="CD510" s="486">
        <f t="shared" ca="1" si="408"/>
        <v>5000</v>
      </c>
      <c r="CE510" s="486">
        <f t="shared" ca="1" si="408"/>
        <v>5000</v>
      </c>
      <c r="CF510" s="486">
        <f t="shared" ca="1" si="408"/>
        <v>5000</v>
      </c>
      <c r="CG510" s="486">
        <f t="shared" ca="1" si="408"/>
        <v>5000</v>
      </c>
      <c r="CH510" s="486">
        <f t="shared" ca="1" si="408"/>
        <v>5000</v>
      </c>
      <c r="CI510" s="486">
        <f t="shared" ca="1" si="408"/>
        <v>5000</v>
      </c>
      <c r="CJ510" s="486">
        <f t="shared" ca="1" si="408"/>
        <v>5000</v>
      </c>
      <c r="CK510" s="486">
        <f t="shared" ca="1" si="408"/>
        <v>5000</v>
      </c>
      <c r="CL510" s="486">
        <f t="shared" ca="1" si="408"/>
        <v>5000</v>
      </c>
      <c r="CM510" s="486">
        <f t="shared" ca="1" si="408"/>
        <v>5000</v>
      </c>
      <c r="CN510" s="486">
        <f t="shared" ca="1" si="408"/>
        <v>5000</v>
      </c>
      <c r="CO510" s="486">
        <f t="shared" ref="CO510:DD523" ca="1" si="409">+CN509</f>
        <v>5000</v>
      </c>
      <c r="CP510" s="486">
        <f t="shared" ca="1" si="409"/>
        <v>5000</v>
      </c>
      <c r="CQ510" s="486">
        <f t="shared" ca="1" si="409"/>
        <v>5000</v>
      </c>
      <c r="CR510" s="486">
        <f t="shared" ca="1" si="409"/>
        <v>5000</v>
      </c>
      <c r="CS510" s="486">
        <f t="shared" ca="1" si="409"/>
        <v>5000</v>
      </c>
      <c r="CT510" s="486">
        <f t="shared" ca="1" si="409"/>
        <v>5000</v>
      </c>
      <c r="CU510" s="486">
        <f t="shared" ca="1" si="409"/>
        <v>5000</v>
      </c>
      <c r="CV510" s="486">
        <f t="shared" ca="1" si="409"/>
        <v>5000</v>
      </c>
      <c r="CW510" s="486">
        <f t="shared" ca="1" si="409"/>
        <v>5000</v>
      </c>
      <c r="CX510" s="486">
        <f t="shared" ca="1" si="409"/>
        <v>5000</v>
      </c>
      <c r="CY510" s="486">
        <f t="shared" ca="1" si="409"/>
        <v>5000</v>
      </c>
      <c r="CZ510" s="486">
        <f t="shared" ca="1" si="409"/>
        <v>5000</v>
      </c>
      <c r="DA510" s="486">
        <f t="shared" ca="1" si="409"/>
        <v>5000</v>
      </c>
      <c r="DB510" s="486">
        <f t="shared" ca="1" si="409"/>
        <v>5000</v>
      </c>
      <c r="DC510" s="486">
        <f t="shared" ca="1" si="409"/>
        <v>5000</v>
      </c>
      <c r="DD510" s="486" t="e">
        <f t="shared" ca="1" si="409"/>
        <v>#REF!</v>
      </c>
      <c r="DE510" s="486" t="e">
        <f t="shared" ref="DE510:DL523" ca="1" si="410">+DD509</f>
        <v>#REF!</v>
      </c>
      <c r="DF510" s="486">
        <f t="shared" ca="1" si="410"/>
        <v>5000</v>
      </c>
      <c r="DG510" s="486">
        <f t="shared" ca="1" si="410"/>
        <v>5000</v>
      </c>
      <c r="DH510" s="486">
        <f t="shared" ca="1" si="410"/>
        <v>5000</v>
      </c>
      <c r="DI510" s="486">
        <f t="shared" ca="1" si="410"/>
        <v>5000</v>
      </c>
      <c r="DJ510" s="486">
        <f t="shared" ca="1" si="410"/>
        <v>5000</v>
      </c>
      <c r="DK510" s="486">
        <f t="shared" ca="1" si="410"/>
        <v>5000</v>
      </c>
      <c r="DL510" s="486">
        <f t="shared" ca="1" si="410"/>
        <v>5000</v>
      </c>
    </row>
    <row r="511" spans="1:116" s="164" customFormat="1" outlineLevel="2" x14ac:dyDescent="0.4">
      <c r="A511" s="350"/>
      <c r="B511" s="350"/>
      <c r="C511" s="350"/>
      <c r="D511" s="164" t="s">
        <v>952</v>
      </c>
      <c r="E511" s="204" t="str">
        <f t="shared" si="391"/>
        <v>511 GROWTHCHURN-PV</v>
      </c>
      <c r="G511" s="484">
        <f t="shared" si="393"/>
        <v>19</v>
      </c>
      <c r="H511" s="333">
        <f t="shared" si="394"/>
        <v>0.76000000000000012</v>
      </c>
      <c r="I511" s="473"/>
      <c r="J511" s="473"/>
      <c r="K511" s="485">
        <f>SUMIF($4:$4,K$2,511:511)</f>
        <v>0</v>
      </c>
      <c r="L511" s="485">
        <f ca="1">SUMIF($4:$4,L$2,511:511)</f>
        <v>5000</v>
      </c>
      <c r="M511" s="485">
        <f ca="1">SUMIF($4:$4,M$2,511:511)</f>
        <v>5000</v>
      </c>
      <c r="N511" s="485">
        <f ca="1">SUMIF($4:$4,N$2,511:511)</f>
        <v>5000</v>
      </c>
      <c r="O511" s="485">
        <f ca="1">SUMIF($4:$4,O$2,511:511)</f>
        <v>5000</v>
      </c>
      <c r="P511" s="485">
        <f ca="1">SUMIF($4:$4,P$2,511:511)</f>
        <v>5000</v>
      </c>
      <c r="R511" s="210"/>
      <c r="S511" s="486">
        <f t="shared" si="405"/>
        <v>0</v>
      </c>
      <c r="T511" s="486">
        <f t="shared" si="405"/>
        <v>0</v>
      </c>
      <c r="U511" s="486">
        <f t="shared" si="405"/>
        <v>0</v>
      </c>
      <c r="V511" s="486">
        <f t="shared" si="405"/>
        <v>0</v>
      </c>
      <c r="W511" s="486">
        <f t="shared" si="405"/>
        <v>0</v>
      </c>
      <c r="X511" s="486">
        <f t="shared" si="405"/>
        <v>0</v>
      </c>
      <c r="Y511" s="486">
        <f t="shared" si="405"/>
        <v>0</v>
      </c>
      <c r="Z511" s="486">
        <f t="shared" si="405"/>
        <v>0</v>
      </c>
      <c r="AA511" s="486">
        <f t="shared" si="405"/>
        <v>0</v>
      </c>
      <c r="AB511" s="486">
        <f t="shared" si="405"/>
        <v>0</v>
      </c>
      <c r="AC511" s="486">
        <f t="shared" si="402"/>
        <v>0</v>
      </c>
      <c r="AD511" s="486">
        <f t="shared" si="402"/>
        <v>0</v>
      </c>
      <c r="AE511" s="486">
        <f t="shared" si="402"/>
        <v>0</v>
      </c>
      <c r="AF511" s="486">
        <f t="shared" si="402"/>
        <v>0</v>
      </c>
      <c r="AG511" s="486">
        <f t="shared" si="402"/>
        <v>0</v>
      </c>
      <c r="AH511" s="486">
        <f t="shared" si="402"/>
        <v>0</v>
      </c>
      <c r="AI511" s="486">
        <f t="shared" si="402"/>
        <v>0</v>
      </c>
      <c r="AJ511" s="486">
        <f t="shared" si="402"/>
        <v>0</v>
      </c>
      <c r="AK511" s="486">
        <f t="shared" ca="1" si="402"/>
        <v>5000</v>
      </c>
      <c r="AL511" s="486">
        <f t="shared" ca="1" si="402"/>
        <v>5000</v>
      </c>
      <c r="AM511" s="486">
        <f t="shared" ca="1" si="402"/>
        <v>5000</v>
      </c>
      <c r="AN511" s="486">
        <f t="shared" ca="1" si="402"/>
        <v>5000</v>
      </c>
      <c r="AO511" s="486">
        <f t="shared" ca="1" si="402"/>
        <v>5000</v>
      </c>
      <c r="AP511" s="486">
        <f t="shared" ca="1" si="402"/>
        <v>5000</v>
      </c>
      <c r="AQ511" s="486">
        <f t="shared" ca="1" si="402"/>
        <v>5000</v>
      </c>
      <c r="AR511" s="486">
        <f t="shared" ca="1" si="402"/>
        <v>5000</v>
      </c>
      <c r="AS511" s="486">
        <f t="shared" ca="1" si="406"/>
        <v>5000</v>
      </c>
      <c r="AT511" s="486">
        <f t="shared" ca="1" si="406"/>
        <v>5000</v>
      </c>
      <c r="AU511" s="486">
        <f t="shared" ca="1" si="406"/>
        <v>5000</v>
      </c>
      <c r="AV511" s="486">
        <f t="shared" ca="1" si="406"/>
        <v>5000</v>
      </c>
      <c r="AW511" s="486">
        <f t="shared" ca="1" si="406"/>
        <v>5000</v>
      </c>
      <c r="AX511" s="486">
        <f t="shared" ca="1" si="406"/>
        <v>5000</v>
      </c>
      <c r="AY511" s="486">
        <f t="shared" ca="1" si="406"/>
        <v>5000</v>
      </c>
      <c r="AZ511" s="486">
        <f t="shared" ca="1" si="406"/>
        <v>5000</v>
      </c>
      <c r="BA511" s="486">
        <f t="shared" ca="1" si="406"/>
        <v>5000</v>
      </c>
      <c r="BB511" s="486">
        <f t="shared" ca="1" si="406"/>
        <v>5000</v>
      </c>
      <c r="BC511" s="486">
        <f t="shared" ca="1" si="406"/>
        <v>5000</v>
      </c>
      <c r="BD511" s="486">
        <f t="shared" ca="1" si="406"/>
        <v>5000</v>
      </c>
      <c r="BE511" s="486">
        <f t="shared" ca="1" si="406"/>
        <v>5000</v>
      </c>
      <c r="BF511" s="486">
        <f t="shared" ca="1" si="406"/>
        <v>5000</v>
      </c>
      <c r="BG511" s="486">
        <f t="shared" ca="1" si="406"/>
        <v>5000</v>
      </c>
      <c r="BH511" s="486">
        <f t="shared" ca="1" si="406"/>
        <v>5000</v>
      </c>
      <c r="BI511" s="486">
        <f t="shared" ca="1" si="407"/>
        <v>5000</v>
      </c>
      <c r="BJ511" s="486">
        <f t="shared" ca="1" si="407"/>
        <v>5000</v>
      </c>
      <c r="BK511" s="486">
        <f t="shared" ca="1" si="407"/>
        <v>5000</v>
      </c>
      <c r="BL511" s="486">
        <f t="shared" ca="1" si="407"/>
        <v>5000</v>
      </c>
      <c r="BM511" s="486">
        <f t="shared" ca="1" si="407"/>
        <v>5000</v>
      </c>
      <c r="BN511" s="486">
        <f t="shared" ca="1" si="407"/>
        <v>5000</v>
      </c>
      <c r="BO511" s="486">
        <f t="shared" ca="1" si="407"/>
        <v>5000</v>
      </c>
      <c r="BP511" s="486">
        <f t="shared" ca="1" si="407"/>
        <v>5000</v>
      </c>
      <c r="BQ511" s="486">
        <f t="shared" ca="1" si="407"/>
        <v>5000</v>
      </c>
      <c r="BR511" s="486">
        <f t="shared" ca="1" si="407"/>
        <v>5000</v>
      </c>
      <c r="BS511" s="486">
        <f t="shared" ca="1" si="407"/>
        <v>5000</v>
      </c>
      <c r="BT511" s="486">
        <f t="shared" ca="1" si="407"/>
        <v>5000</v>
      </c>
      <c r="BU511" s="486">
        <f t="shared" ca="1" si="407"/>
        <v>5000</v>
      </c>
      <c r="BV511" s="486">
        <f t="shared" ca="1" si="407"/>
        <v>5000</v>
      </c>
      <c r="BW511" s="486">
        <f t="shared" ca="1" si="407"/>
        <v>5000</v>
      </c>
      <c r="BX511" s="486">
        <f t="shared" ca="1" si="407"/>
        <v>5000</v>
      </c>
      <c r="BY511" s="486">
        <f t="shared" ca="1" si="408"/>
        <v>5000</v>
      </c>
      <c r="BZ511" s="486">
        <f t="shared" ca="1" si="408"/>
        <v>5000</v>
      </c>
      <c r="CA511" s="486">
        <f t="shared" ca="1" si="408"/>
        <v>5000</v>
      </c>
      <c r="CB511" s="486">
        <f t="shared" ca="1" si="408"/>
        <v>5000</v>
      </c>
      <c r="CC511" s="486">
        <f t="shared" ca="1" si="408"/>
        <v>5000</v>
      </c>
      <c r="CD511" s="486">
        <f t="shared" ca="1" si="408"/>
        <v>5000</v>
      </c>
      <c r="CE511" s="486">
        <f t="shared" ca="1" si="408"/>
        <v>5000</v>
      </c>
      <c r="CF511" s="486">
        <f t="shared" ca="1" si="408"/>
        <v>5000</v>
      </c>
      <c r="CG511" s="486">
        <f t="shared" ca="1" si="408"/>
        <v>5000</v>
      </c>
      <c r="CH511" s="486">
        <f t="shared" ca="1" si="408"/>
        <v>5000</v>
      </c>
      <c r="CI511" s="486">
        <f t="shared" ca="1" si="408"/>
        <v>5000</v>
      </c>
      <c r="CJ511" s="486">
        <f t="shared" ca="1" si="408"/>
        <v>5000</v>
      </c>
      <c r="CK511" s="486">
        <f t="shared" ca="1" si="408"/>
        <v>5000</v>
      </c>
      <c r="CL511" s="486">
        <f t="shared" ca="1" si="408"/>
        <v>5000</v>
      </c>
      <c r="CM511" s="486">
        <f t="shared" ca="1" si="408"/>
        <v>5000</v>
      </c>
      <c r="CN511" s="486">
        <f t="shared" ca="1" si="408"/>
        <v>5000</v>
      </c>
      <c r="CO511" s="486">
        <f t="shared" ca="1" si="409"/>
        <v>5000</v>
      </c>
      <c r="CP511" s="486">
        <f t="shared" ca="1" si="409"/>
        <v>5000</v>
      </c>
      <c r="CQ511" s="486">
        <f t="shared" ca="1" si="409"/>
        <v>5000</v>
      </c>
      <c r="CR511" s="486">
        <f t="shared" ca="1" si="409"/>
        <v>5000</v>
      </c>
      <c r="CS511" s="486">
        <f t="shared" ca="1" si="409"/>
        <v>5000</v>
      </c>
      <c r="CT511" s="486">
        <f t="shared" ca="1" si="409"/>
        <v>5000</v>
      </c>
      <c r="CU511" s="486">
        <f t="shared" ca="1" si="409"/>
        <v>5000</v>
      </c>
      <c r="CV511" s="486">
        <f t="shared" ca="1" si="409"/>
        <v>5000</v>
      </c>
      <c r="CW511" s="486">
        <f t="shared" ca="1" si="409"/>
        <v>5000</v>
      </c>
      <c r="CX511" s="486">
        <f t="shared" ca="1" si="409"/>
        <v>5000</v>
      </c>
      <c r="CY511" s="486">
        <f t="shared" ca="1" si="409"/>
        <v>5000</v>
      </c>
      <c r="CZ511" s="486">
        <f t="shared" ca="1" si="409"/>
        <v>5000</v>
      </c>
      <c r="DA511" s="486">
        <f t="shared" ca="1" si="409"/>
        <v>5000</v>
      </c>
      <c r="DB511" s="486">
        <f t="shared" ca="1" si="409"/>
        <v>5000</v>
      </c>
      <c r="DC511" s="486">
        <f t="shared" ca="1" si="409"/>
        <v>5000</v>
      </c>
      <c r="DD511" s="486">
        <f t="shared" ca="1" si="409"/>
        <v>5000</v>
      </c>
      <c r="DE511" s="486" t="e">
        <f t="shared" ca="1" si="410"/>
        <v>#REF!</v>
      </c>
      <c r="DF511" s="486" t="e">
        <f t="shared" ca="1" si="410"/>
        <v>#REF!</v>
      </c>
      <c r="DG511" s="486">
        <f t="shared" ca="1" si="410"/>
        <v>5000</v>
      </c>
      <c r="DH511" s="486">
        <f t="shared" ca="1" si="410"/>
        <v>5000</v>
      </c>
      <c r="DI511" s="486">
        <f t="shared" ca="1" si="410"/>
        <v>5000</v>
      </c>
      <c r="DJ511" s="486">
        <f t="shared" ca="1" si="410"/>
        <v>5000</v>
      </c>
      <c r="DK511" s="486">
        <f t="shared" ca="1" si="410"/>
        <v>5000</v>
      </c>
      <c r="DL511" s="486">
        <f t="shared" ca="1" si="410"/>
        <v>5000</v>
      </c>
    </row>
    <row r="512" spans="1:116" s="164" customFormat="1" outlineLevel="2" x14ac:dyDescent="0.4">
      <c r="A512" s="350"/>
      <c r="B512" s="350"/>
      <c r="C512" s="350"/>
      <c r="D512" s="164" t="s">
        <v>952</v>
      </c>
      <c r="E512" s="204" t="str">
        <f t="shared" si="391"/>
        <v>512 GROWTHCHURN-PV</v>
      </c>
      <c r="G512" s="484">
        <f t="shared" si="393"/>
        <v>20</v>
      </c>
      <c r="H512" s="333">
        <f t="shared" si="394"/>
        <v>0.80000000000000016</v>
      </c>
      <c r="I512" s="473"/>
      <c r="J512" s="473"/>
      <c r="K512" s="485">
        <f>SUMIF($4:$4,K$2,512:512)</f>
        <v>0</v>
      </c>
      <c r="L512" s="485">
        <f ca="1">SUMIF($4:$4,L$2,512:512)</f>
        <v>5000</v>
      </c>
      <c r="M512" s="485">
        <f ca="1">SUMIF($4:$4,M$2,512:512)</f>
        <v>5000</v>
      </c>
      <c r="N512" s="485">
        <f ca="1">SUMIF($4:$4,N$2,512:512)</f>
        <v>5000</v>
      </c>
      <c r="O512" s="485">
        <f ca="1">SUMIF($4:$4,O$2,512:512)</f>
        <v>5000</v>
      </c>
      <c r="P512" s="485">
        <f ca="1">SUMIF($4:$4,P$2,512:512)</f>
        <v>5000</v>
      </c>
      <c r="R512" s="210"/>
      <c r="S512" s="486">
        <f t="shared" si="405"/>
        <v>0</v>
      </c>
      <c r="T512" s="486">
        <f t="shared" si="405"/>
        <v>0</v>
      </c>
      <c r="U512" s="486">
        <f t="shared" si="405"/>
        <v>0</v>
      </c>
      <c r="V512" s="486">
        <f t="shared" si="405"/>
        <v>0</v>
      </c>
      <c r="W512" s="486">
        <f t="shared" si="405"/>
        <v>0</v>
      </c>
      <c r="X512" s="486">
        <f t="shared" si="405"/>
        <v>0</v>
      </c>
      <c r="Y512" s="486">
        <f t="shared" si="405"/>
        <v>0</v>
      </c>
      <c r="Z512" s="486">
        <f t="shared" si="405"/>
        <v>0</v>
      </c>
      <c r="AA512" s="486">
        <f t="shared" si="405"/>
        <v>0</v>
      </c>
      <c r="AB512" s="486">
        <f t="shared" si="405"/>
        <v>0</v>
      </c>
      <c r="AC512" s="486">
        <f t="shared" si="402"/>
        <v>0</v>
      </c>
      <c r="AD512" s="486">
        <f t="shared" si="402"/>
        <v>0</v>
      </c>
      <c r="AE512" s="486">
        <f t="shared" si="402"/>
        <v>0</v>
      </c>
      <c r="AF512" s="486">
        <f t="shared" si="402"/>
        <v>0</v>
      </c>
      <c r="AG512" s="486">
        <f t="shared" si="402"/>
        <v>0</v>
      </c>
      <c r="AH512" s="486">
        <f t="shared" si="402"/>
        <v>0</v>
      </c>
      <c r="AI512" s="486">
        <f t="shared" si="402"/>
        <v>0</v>
      </c>
      <c r="AJ512" s="486">
        <f t="shared" si="402"/>
        <v>0</v>
      </c>
      <c r="AK512" s="486">
        <f t="shared" si="402"/>
        <v>0</v>
      </c>
      <c r="AL512" s="486">
        <f t="shared" ca="1" si="402"/>
        <v>5000</v>
      </c>
      <c r="AM512" s="486">
        <f t="shared" ca="1" si="402"/>
        <v>5000</v>
      </c>
      <c r="AN512" s="486">
        <f t="shared" ca="1" si="402"/>
        <v>5000</v>
      </c>
      <c r="AO512" s="486">
        <f t="shared" ca="1" si="402"/>
        <v>5000</v>
      </c>
      <c r="AP512" s="486">
        <f t="shared" ca="1" si="402"/>
        <v>5000</v>
      </c>
      <c r="AQ512" s="486">
        <f t="shared" ca="1" si="402"/>
        <v>5000</v>
      </c>
      <c r="AR512" s="486">
        <f t="shared" ca="1" si="402"/>
        <v>5000</v>
      </c>
      <c r="AS512" s="486">
        <f t="shared" ca="1" si="406"/>
        <v>5000</v>
      </c>
      <c r="AT512" s="486">
        <f t="shared" ca="1" si="406"/>
        <v>5000</v>
      </c>
      <c r="AU512" s="486">
        <f t="shared" ca="1" si="406"/>
        <v>5000</v>
      </c>
      <c r="AV512" s="486">
        <f t="shared" ca="1" si="406"/>
        <v>5000</v>
      </c>
      <c r="AW512" s="486">
        <f t="shared" ca="1" si="406"/>
        <v>5000</v>
      </c>
      <c r="AX512" s="486">
        <f t="shared" ca="1" si="406"/>
        <v>5000</v>
      </c>
      <c r="AY512" s="486">
        <f t="shared" ca="1" si="406"/>
        <v>5000</v>
      </c>
      <c r="AZ512" s="486">
        <f t="shared" ca="1" si="406"/>
        <v>5000</v>
      </c>
      <c r="BA512" s="486">
        <f t="shared" ca="1" si="406"/>
        <v>5000</v>
      </c>
      <c r="BB512" s="486">
        <f t="shared" ca="1" si="406"/>
        <v>5000</v>
      </c>
      <c r="BC512" s="486">
        <f t="shared" ca="1" si="406"/>
        <v>5000</v>
      </c>
      <c r="BD512" s="486">
        <f t="shared" ca="1" si="406"/>
        <v>5000</v>
      </c>
      <c r="BE512" s="486">
        <f t="shared" ca="1" si="406"/>
        <v>5000</v>
      </c>
      <c r="BF512" s="486">
        <f t="shared" ca="1" si="406"/>
        <v>5000</v>
      </c>
      <c r="BG512" s="486">
        <f t="shared" ca="1" si="406"/>
        <v>5000</v>
      </c>
      <c r="BH512" s="486">
        <f t="shared" ca="1" si="406"/>
        <v>5000</v>
      </c>
      <c r="BI512" s="486">
        <f t="shared" ca="1" si="407"/>
        <v>5000</v>
      </c>
      <c r="BJ512" s="486">
        <f t="shared" ca="1" si="407"/>
        <v>5000</v>
      </c>
      <c r="BK512" s="486">
        <f t="shared" ca="1" si="407"/>
        <v>5000</v>
      </c>
      <c r="BL512" s="486">
        <f t="shared" ca="1" si="407"/>
        <v>5000</v>
      </c>
      <c r="BM512" s="486">
        <f t="shared" ca="1" si="407"/>
        <v>5000</v>
      </c>
      <c r="BN512" s="486">
        <f t="shared" ca="1" si="407"/>
        <v>5000</v>
      </c>
      <c r="BO512" s="486">
        <f t="shared" ca="1" si="407"/>
        <v>5000</v>
      </c>
      <c r="BP512" s="486">
        <f t="shared" ca="1" si="407"/>
        <v>5000</v>
      </c>
      <c r="BQ512" s="486">
        <f t="shared" ca="1" si="407"/>
        <v>5000</v>
      </c>
      <c r="BR512" s="486">
        <f t="shared" ca="1" si="407"/>
        <v>5000</v>
      </c>
      <c r="BS512" s="486">
        <f t="shared" ca="1" si="407"/>
        <v>5000</v>
      </c>
      <c r="BT512" s="486">
        <f t="shared" ca="1" si="407"/>
        <v>5000</v>
      </c>
      <c r="BU512" s="486">
        <f t="shared" ca="1" si="407"/>
        <v>5000</v>
      </c>
      <c r="BV512" s="486">
        <f t="shared" ca="1" si="407"/>
        <v>5000</v>
      </c>
      <c r="BW512" s="486">
        <f t="shared" ca="1" si="407"/>
        <v>5000</v>
      </c>
      <c r="BX512" s="486">
        <f t="shared" ca="1" si="407"/>
        <v>5000</v>
      </c>
      <c r="BY512" s="486">
        <f t="shared" ca="1" si="408"/>
        <v>5000</v>
      </c>
      <c r="BZ512" s="486">
        <f t="shared" ca="1" si="408"/>
        <v>5000</v>
      </c>
      <c r="CA512" s="486">
        <f t="shared" ca="1" si="408"/>
        <v>5000</v>
      </c>
      <c r="CB512" s="486">
        <f t="shared" ca="1" si="408"/>
        <v>5000</v>
      </c>
      <c r="CC512" s="486">
        <f t="shared" ca="1" si="408"/>
        <v>5000</v>
      </c>
      <c r="CD512" s="486">
        <f t="shared" ca="1" si="408"/>
        <v>5000</v>
      </c>
      <c r="CE512" s="486">
        <f t="shared" ca="1" si="408"/>
        <v>5000</v>
      </c>
      <c r="CF512" s="486">
        <f t="shared" ca="1" si="408"/>
        <v>5000</v>
      </c>
      <c r="CG512" s="486">
        <f t="shared" ca="1" si="408"/>
        <v>5000</v>
      </c>
      <c r="CH512" s="486">
        <f t="shared" ca="1" si="408"/>
        <v>5000</v>
      </c>
      <c r="CI512" s="486">
        <f t="shared" ca="1" si="408"/>
        <v>5000</v>
      </c>
      <c r="CJ512" s="486">
        <f t="shared" ca="1" si="408"/>
        <v>5000</v>
      </c>
      <c r="CK512" s="486">
        <f t="shared" ca="1" si="408"/>
        <v>5000</v>
      </c>
      <c r="CL512" s="486">
        <f t="shared" ca="1" si="408"/>
        <v>5000</v>
      </c>
      <c r="CM512" s="486">
        <f t="shared" ca="1" si="408"/>
        <v>5000</v>
      </c>
      <c r="CN512" s="486">
        <f t="shared" ca="1" si="408"/>
        <v>5000</v>
      </c>
      <c r="CO512" s="486">
        <f t="shared" ca="1" si="409"/>
        <v>5000</v>
      </c>
      <c r="CP512" s="486">
        <f t="shared" ca="1" si="409"/>
        <v>5000</v>
      </c>
      <c r="CQ512" s="486">
        <f t="shared" ca="1" si="409"/>
        <v>5000</v>
      </c>
      <c r="CR512" s="486">
        <f t="shared" ca="1" si="409"/>
        <v>5000</v>
      </c>
      <c r="CS512" s="486">
        <f t="shared" ca="1" si="409"/>
        <v>5000</v>
      </c>
      <c r="CT512" s="486">
        <f t="shared" ca="1" si="409"/>
        <v>5000</v>
      </c>
      <c r="CU512" s="486">
        <f t="shared" ca="1" si="409"/>
        <v>5000</v>
      </c>
      <c r="CV512" s="486">
        <f t="shared" ca="1" si="409"/>
        <v>5000</v>
      </c>
      <c r="CW512" s="486">
        <f t="shared" ca="1" si="409"/>
        <v>5000</v>
      </c>
      <c r="CX512" s="486">
        <f t="shared" ca="1" si="409"/>
        <v>5000</v>
      </c>
      <c r="CY512" s="486">
        <f t="shared" ca="1" si="409"/>
        <v>5000</v>
      </c>
      <c r="CZ512" s="486">
        <f t="shared" ca="1" si="409"/>
        <v>5000</v>
      </c>
      <c r="DA512" s="486">
        <f t="shared" ca="1" si="409"/>
        <v>5000</v>
      </c>
      <c r="DB512" s="486">
        <f t="shared" ca="1" si="409"/>
        <v>5000</v>
      </c>
      <c r="DC512" s="486">
        <f t="shared" ca="1" si="409"/>
        <v>5000</v>
      </c>
      <c r="DD512" s="486">
        <f t="shared" ca="1" si="409"/>
        <v>5000</v>
      </c>
      <c r="DE512" s="486">
        <f t="shared" ca="1" si="410"/>
        <v>5000</v>
      </c>
      <c r="DF512" s="486" t="e">
        <f t="shared" ca="1" si="410"/>
        <v>#REF!</v>
      </c>
      <c r="DG512" s="486" t="e">
        <f t="shared" ca="1" si="410"/>
        <v>#REF!</v>
      </c>
      <c r="DH512" s="486">
        <f t="shared" ca="1" si="410"/>
        <v>5000</v>
      </c>
      <c r="DI512" s="486">
        <f t="shared" ca="1" si="410"/>
        <v>5000</v>
      </c>
      <c r="DJ512" s="486">
        <f t="shared" ca="1" si="410"/>
        <v>5000</v>
      </c>
      <c r="DK512" s="486">
        <f t="shared" ca="1" si="410"/>
        <v>5000</v>
      </c>
      <c r="DL512" s="486">
        <f t="shared" ca="1" si="410"/>
        <v>5000</v>
      </c>
    </row>
    <row r="513" spans="1:116" s="164" customFormat="1" outlineLevel="2" x14ac:dyDescent="0.4">
      <c r="A513" s="350"/>
      <c r="B513" s="350"/>
      <c r="C513" s="350"/>
      <c r="D513" s="164" t="s">
        <v>952</v>
      </c>
      <c r="E513" s="204" t="str">
        <f t="shared" si="391"/>
        <v>513 GROWTHCHURN-PV</v>
      </c>
      <c r="G513" s="484">
        <f t="shared" si="393"/>
        <v>21</v>
      </c>
      <c r="H513" s="333">
        <f t="shared" si="394"/>
        <v>0.84000000000000019</v>
      </c>
      <c r="I513" s="473"/>
      <c r="J513" s="473"/>
      <c r="K513" s="485">
        <f>SUMIF($4:$4,K$2,513:513)</f>
        <v>0</v>
      </c>
      <c r="L513" s="485">
        <f ca="1">SUMIF($4:$4,L$2,513:513)</f>
        <v>5000</v>
      </c>
      <c r="M513" s="485">
        <f ca="1">SUMIF($4:$4,M$2,513:513)</f>
        <v>5000</v>
      </c>
      <c r="N513" s="485">
        <f ca="1">SUMIF($4:$4,N$2,513:513)</f>
        <v>5000</v>
      </c>
      <c r="O513" s="485">
        <f ca="1">SUMIF($4:$4,O$2,513:513)</f>
        <v>5000</v>
      </c>
      <c r="P513" s="485">
        <f ca="1">SUMIF($4:$4,P$2,513:513)</f>
        <v>5000</v>
      </c>
      <c r="R513" s="210"/>
      <c r="S513" s="486">
        <f t="shared" si="405"/>
        <v>0</v>
      </c>
      <c r="T513" s="486">
        <f t="shared" si="405"/>
        <v>0</v>
      </c>
      <c r="U513" s="486">
        <f t="shared" si="405"/>
        <v>0</v>
      </c>
      <c r="V513" s="486">
        <f t="shared" si="405"/>
        <v>0</v>
      </c>
      <c r="W513" s="486">
        <f t="shared" si="405"/>
        <v>0</v>
      </c>
      <c r="X513" s="486">
        <f t="shared" si="405"/>
        <v>0</v>
      </c>
      <c r="Y513" s="486">
        <f t="shared" si="405"/>
        <v>0</v>
      </c>
      <c r="Z513" s="486">
        <f t="shared" si="405"/>
        <v>0</v>
      </c>
      <c r="AA513" s="486">
        <f t="shared" si="405"/>
        <v>0</v>
      </c>
      <c r="AB513" s="486">
        <f t="shared" si="405"/>
        <v>0</v>
      </c>
      <c r="AC513" s="486">
        <f t="shared" si="402"/>
        <v>0</v>
      </c>
      <c r="AD513" s="486">
        <f t="shared" si="402"/>
        <v>0</v>
      </c>
      <c r="AE513" s="486">
        <f t="shared" si="402"/>
        <v>0</v>
      </c>
      <c r="AF513" s="486">
        <f t="shared" si="402"/>
        <v>0</v>
      </c>
      <c r="AG513" s="486">
        <f t="shared" si="402"/>
        <v>0</v>
      </c>
      <c r="AH513" s="486">
        <f t="shared" si="402"/>
        <v>0</v>
      </c>
      <c r="AI513" s="486">
        <f t="shared" si="402"/>
        <v>0</v>
      </c>
      <c r="AJ513" s="486">
        <f t="shared" si="402"/>
        <v>0</v>
      </c>
      <c r="AK513" s="486">
        <f t="shared" si="402"/>
        <v>0</v>
      </c>
      <c r="AL513" s="486">
        <f t="shared" si="402"/>
        <v>0</v>
      </c>
      <c r="AM513" s="486">
        <f t="shared" ca="1" si="402"/>
        <v>5000</v>
      </c>
      <c r="AN513" s="486">
        <f t="shared" ca="1" si="402"/>
        <v>5000</v>
      </c>
      <c r="AO513" s="486">
        <f t="shared" ca="1" si="402"/>
        <v>5000</v>
      </c>
      <c r="AP513" s="486">
        <f t="shared" ca="1" si="402"/>
        <v>5000</v>
      </c>
      <c r="AQ513" s="486">
        <f t="shared" ca="1" si="402"/>
        <v>5000</v>
      </c>
      <c r="AR513" s="486">
        <f t="shared" ca="1" si="402"/>
        <v>5000</v>
      </c>
      <c r="AS513" s="486">
        <f t="shared" ca="1" si="406"/>
        <v>5000</v>
      </c>
      <c r="AT513" s="486">
        <f t="shared" ca="1" si="406"/>
        <v>5000</v>
      </c>
      <c r="AU513" s="486">
        <f t="shared" ca="1" si="406"/>
        <v>5000</v>
      </c>
      <c r="AV513" s="486">
        <f t="shared" ca="1" si="406"/>
        <v>5000</v>
      </c>
      <c r="AW513" s="486">
        <f t="shared" ca="1" si="406"/>
        <v>5000</v>
      </c>
      <c r="AX513" s="486">
        <f t="shared" ca="1" si="406"/>
        <v>5000</v>
      </c>
      <c r="AY513" s="486">
        <f t="shared" ca="1" si="406"/>
        <v>5000</v>
      </c>
      <c r="AZ513" s="486">
        <f t="shared" ca="1" si="406"/>
        <v>5000</v>
      </c>
      <c r="BA513" s="486">
        <f t="shared" ca="1" si="406"/>
        <v>5000</v>
      </c>
      <c r="BB513" s="486">
        <f t="shared" ca="1" si="406"/>
        <v>5000</v>
      </c>
      <c r="BC513" s="486">
        <f t="shared" ca="1" si="406"/>
        <v>5000</v>
      </c>
      <c r="BD513" s="486">
        <f t="shared" ca="1" si="406"/>
        <v>5000</v>
      </c>
      <c r="BE513" s="486">
        <f t="shared" ca="1" si="406"/>
        <v>5000</v>
      </c>
      <c r="BF513" s="486">
        <f t="shared" ca="1" si="406"/>
        <v>5000</v>
      </c>
      <c r="BG513" s="486">
        <f t="shared" ca="1" si="406"/>
        <v>5000</v>
      </c>
      <c r="BH513" s="486">
        <f t="shared" ca="1" si="406"/>
        <v>5000</v>
      </c>
      <c r="BI513" s="486">
        <f t="shared" ca="1" si="407"/>
        <v>5000</v>
      </c>
      <c r="BJ513" s="486">
        <f t="shared" ca="1" si="407"/>
        <v>5000</v>
      </c>
      <c r="BK513" s="486">
        <f t="shared" ca="1" si="407"/>
        <v>5000</v>
      </c>
      <c r="BL513" s="486">
        <f t="shared" ca="1" si="407"/>
        <v>5000</v>
      </c>
      <c r="BM513" s="486">
        <f t="shared" ca="1" si="407"/>
        <v>5000</v>
      </c>
      <c r="BN513" s="486">
        <f t="shared" ca="1" si="407"/>
        <v>5000</v>
      </c>
      <c r="BO513" s="486">
        <f t="shared" ca="1" si="407"/>
        <v>5000</v>
      </c>
      <c r="BP513" s="486">
        <f t="shared" ca="1" si="407"/>
        <v>5000</v>
      </c>
      <c r="BQ513" s="486">
        <f t="shared" ca="1" si="407"/>
        <v>5000</v>
      </c>
      <c r="BR513" s="486">
        <f t="shared" ca="1" si="407"/>
        <v>5000</v>
      </c>
      <c r="BS513" s="486">
        <f t="shared" ca="1" si="407"/>
        <v>5000</v>
      </c>
      <c r="BT513" s="486">
        <f t="shared" ca="1" si="407"/>
        <v>5000</v>
      </c>
      <c r="BU513" s="486">
        <f t="shared" ca="1" si="407"/>
        <v>5000</v>
      </c>
      <c r="BV513" s="486">
        <f t="shared" ca="1" si="407"/>
        <v>5000</v>
      </c>
      <c r="BW513" s="486">
        <f t="shared" ca="1" si="407"/>
        <v>5000</v>
      </c>
      <c r="BX513" s="486">
        <f t="shared" ca="1" si="407"/>
        <v>5000</v>
      </c>
      <c r="BY513" s="486">
        <f t="shared" ca="1" si="408"/>
        <v>5000</v>
      </c>
      <c r="BZ513" s="486">
        <f t="shared" ca="1" si="408"/>
        <v>5000</v>
      </c>
      <c r="CA513" s="486">
        <f t="shared" ca="1" si="408"/>
        <v>5000</v>
      </c>
      <c r="CB513" s="486">
        <f t="shared" ca="1" si="408"/>
        <v>5000</v>
      </c>
      <c r="CC513" s="486">
        <f t="shared" ca="1" si="408"/>
        <v>5000</v>
      </c>
      <c r="CD513" s="486">
        <f t="shared" ca="1" si="408"/>
        <v>5000</v>
      </c>
      <c r="CE513" s="486">
        <f t="shared" ca="1" si="408"/>
        <v>5000</v>
      </c>
      <c r="CF513" s="486">
        <f t="shared" ca="1" si="408"/>
        <v>5000</v>
      </c>
      <c r="CG513" s="486">
        <f t="shared" ca="1" si="408"/>
        <v>5000</v>
      </c>
      <c r="CH513" s="486">
        <f t="shared" ca="1" si="408"/>
        <v>5000</v>
      </c>
      <c r="CI513" s="486">
        <f t="shared" ca="1" si="408"/>
        <v>5000</v>
      </c>
      <c r="CJ513" s="486">
        <f t="shared" ca="1" si="408"/>
        <v>5000</v>
      </c>
      <c r="CK513" s="486">
        <f t="shared" ca="1" si="408"/>
        <v>5000</v>
      </c>
      <c r="CL513" s="486">
        <f t="shared" ca="1" si="408"/>
        <v>5000</v>
      </c>
      <c r="CM513" s="486">
        <f t="shared" ca="1" si="408"/>
        <v>5000</v>
      </c>
      <c r="CN513" s="486">
        <f t="shared" ca="1" si="408"/>
        <v>5000</v>
      </c>
      <c r="CO513" s="486">
        <f t="shared" ca="1" si="409"/>
        <v>5000</v>
      </c>
      <c r="CP513" s="486">
        <f t="shared" ca="1" si="409"/>
        <v>5000</v>
      </c>
      <c r="CQ513" s="486">
        <f t="shared" ca="1" si="409"/>
        <v>5000</v>
      </c>
      <c r="CR513" s="486">
        <f t="shared" ca="1" si="409"/>
        <v>5000</v>
      </c>
      <c r="CS513" s="486">
        <f t="shared" ca="1" si="409"/>
        <v>5000</v>
      </c>
      <c r="CT513" s="486">
        <f t="shared" ca="1" si="409"/>
        <v>5000</v>
      </c>
      <c r="CU513" s="486">
        <f t="shared" ca="1" si="409"/>
        <v>5000</v>
      </c>
      <c r="CV513" s="486">
        <f t="shared" ca="1" si="409"/>
        <v>5000</v>
      </c>
      <c r="CW513" s="486">
        <f t="shared" ca="1" si="409"/>
        <v>5000</v>
      </c>
      <c r="CX513" s="486">
        <f t="shared" ca="1" si="409"/>
        <v>5000</v>
      </c>
      <c r="CY513" s="486">
        <f t="shared" ca="1" si="409"/>
        <v>5000</v>
      </c>
      <c r="CZ513" s="486">
        <f t="shared" ca="1" si="409"/>
        <v>5000</v>
      </c>
      <c r="DA513" s="486">
        <f t="shared" ca="1" si="409"/>
        <v>5000</v>
      </c>
      <c r="DB513" s="486">
        <f t="shared" ca="1" si="409"/>
        <v>5000</v>
      </c>
      <c r="DC513" s="486">
        <f t="shared" ca="1" si="409"/>
        <v>5000</v>
      </c>
      <c r="DD513" s="486">
        <f t="shared" ca="1" si="409"/>
        <v>5000</v>
      </c>
      <c r="DE513" s="486">
        <f t="shared" ca="1" si="410"/>
        <v>5000</v>
      </c>
      <c r="DF513" s="486">
        <f t="shared" ca="1" si="410"/>
        <v>5000</v>
      </c>
      <c r="DG513" s="486" t="e">
        <f t="shared" ca="1" si="410"/>
        <v>#REF!</v>
      </c>
      <c r="DH513" s="486" t="e">
        <f t="shared" ca="1" si="410"/>
        <v>#REF!</v>
      </c>
      <c r="DI513" s="486">
        <f t="shared" ca="1" si="410"/>
        <v>5000</v>
      </c>
      <c r="DJ513" s="486">
        <f t="shared" ca="1" si="410"/>
        <v>5000</v>
      </c>
      <c r="DK513" s="486">
        <f t="shared" ca="1" si="410"/>
        <v>5000</v>
      </c>
      <c r="DL513" s="486">
        <f t="shared" ca="1" si="410"/>
        <v>5000</v>
      </c>
    </row>
    <row r="514" spans="1:116" s="164" customFormat="1" outlineLevel="2" x14ac:dyDescent="0.4">
      <c r="A514" s="350"/>
      <c r="B514" s="350"/>
      <c r="C514" s="350"/>
      <c r="D514" s="164" t="s">
        <v>952</v>
      </c>
      <c r="E514" s="204" t="str">
        <f t="shared" si="391"/>
        <v>514 GROWTHCHURN-PV</v>
      </c>
      <c r="G514" s="484">
        <f t="shared" si="393"/>
        <v>22</v>
      </c>
      <c r="H514" s="333">
        <f t="shared" si="394"/>
        <v>0.88000000000000023</v>
      </c>
      <c r="I514" s="473"/>
      <c r="J514" s="473"/>
      <c r="K514" s="485">
        <f>SUMIF($4:$4,K$2,514:514)</f>
        <v>0</v>
      </c>
      <c r="L514" s="485">
        <f ca="1">SUMIF($4:$4,L$2,514:514)</f>
        <v>5000</v>
      </c>
      <c r="M514" s="485">
        <f ca="1">SUMIF($4:$4,M$2,514:514)</f>
        <v>5000</v>
      </c>
      <c r="N514" s="485">
        <f ca="1">SUMIF($4:$4,N$2,514:514)</f>
        <v>5000</v>
      </c>
      <c r="O514" s="485">
        <f ca="1">SUMIF($4:$4,O$2,514:514)</f>
        <v>5000</v>
      </c>
      <c r="P514" s="485">
        <f ca="1">SUMIF($4:$4,P$2,514:514)</f>
        <v>5000</v>
      </c>
      <c r="R514" s="210"/>
      <c r="S514" s="486">
        <f t="shared" si="405"/>
        <v>0</v>
      </c>
      <c r="T514" s="486">
        <f t="shared" si="405"/>
        <v>0</v>
      </c>
      <c r="U514" s="486">
        <f t="shared" si="405"/>
        <v>0</v>
      </c>
      <c r="V514" s="486">
        <f t="shared" si="405"/>
        <v>0</v>
      </c>
      <c r="W514" s="486">
        <f t="shared" si="405"/>
        <v>0</v>
      </c>
      <c r="X514" s="486">
        <f t="shared" si="405"/>
        <v>0</v>
      </c>
      <c r="Y514" s="486">
        <f t="shared" si="405"/>
        <v>0</v>
      </c>
      <c r="Z514" s="486">
        <f t="shared" si="405"/>
        <v>0</v>
      </c>
      <c r="AA514" s="486">
        <f t="shared" si="405"/>
        <v>0</v>
      </c>
      <c r="AB514" s="486">
        <f t="shared" si="405"/>
        <v>0</v>
      </c>
      <c r="AC514" s="486">
        <f t="shared" si="402"/>
        <v>0</v>
      </c>
      <c r="AD514" s="486">
        <f t="shared" si="402"/>
        <v>0</v>
      </c>
      <c r="AE514" s="486">
        <f t="shared" si="402"/>
        <v>0</v>
      </c>
      <c r="AF514" s="486">
        <f t="shared" si="402"/>
        <v>0</v>
      </c>
      <c r="AG514" s="486">
        <f t="shared" si="402"/>
        <v>0</v>
      </c>
      <c r="AH514" s="486">
        <f t="shared" si="402"/>
        <v>0</v>
      </c>
      <c r="AI514" s="486">
        <f t="shared" si="402"/>
        <v>0</v>
      </c>
      <c r="AJ514" s="486">
        <f t="shared" si="402"/>
        <v>0</v>
      </c>
      <c r="AK514" s="486">
        <f t="shared" si="402"/>
        <v>0</v>
      </c>
      <c r="AL514" s="486">
        <f t="shared" si="402"/>
        <v>0</v>
      </c>
      <c r="AM514" s="486">
        <f t="shared" si="402"/>
        <v>0</v>
      </c>
      <c r="AN514" s="486">
        <f t="shared" ca="1" si="402"/>
        <v>5000</v>
      </c>
      <c r="AO514" s="486">
        <f t="shared" ca="1" si="402"/>
        <v>5000</v>
      </c>
      <c r="AP514" s="486">
        <f t="shared" ca="1" si="402"/>
        <v>5000</v>
      </c>
      <c r="AQ514" s="486">
        <f t="shared" ca="1" si="402"/>
        <v>5000</v>
      </c>
      <c r="AR514" s="486">
        <f t="shared" ca="1" si="402"/>
        <v>5000</v>
      </c>
      <c r="AS514" s="486">
        <f t="shared" ca="1" si="406"/>
        <v>5000</v>
      </c>
      <c r="AT514" s="486">
        <f t="shared" ca="1" si="406"/>
        <v>5000</v>
      </c>
      <c r="AU514" s="486">
        <f t="shared" ca="1" si="406"/>
        <v>5000</v>
      </c>
      <c r="AV514" s="486">
        <f t="shared" ca="1" si="406"/>
        <v>5000</v>
      </c>
      <c r="AW514" s="486">
        <f t="shared" ca="1" si="406"/>
        <v>5000</v>
      </c>
      <c r="AX514" s="486">
        <f t="shared" ca="1" si="406"/>
        <v>5000</v>
      </c>
      <c r="AY514" s="486">
        <f t="shared" ca="1" si="406"/>
        <v>5000</v>
      </c>
      <c r="AZ514" s="486">
        <f t="shared" ca="1" si="406"/>
        <v>5000</v>
      </c>
      <c r="BA514" s="486">
        <f t="shared" ca="1" si="406"/>
        <v>5000</v>
      </c>
      <c r="BB514" s="486">
        <f t="shared" ca="1" si="406"/>
        <v>5000</v>
      </c>
      <c r="BC514" s="486">
        <f t="shared" ca="1" si="406"/>
        <v>5000</v>
      </c>
      <c r="BD514" s="486">
        <f t="shared" ca="1" si="406"/>
        <v>5000</v>
      </c>
      <c r="BE514" s="486">
        <f t="shared" ca="1" si="406"/>
        <v>5000</v>
      </c>
      <c r="BF514" s="486">
        <f t="shared" ca="1" si="406"/>
        <v>5000</v>
      </c>
      <c r="BG514" s="486">
        <f t="shared" ca="1" si="406"/>
        <v>5000</v>
      </c>
      <c r="BH514" s="486">
        <f t="shared" ca="1" si="406"/>
        <v>5000</v>
      </c>
      <c r="BI514" s="486">
        <f t="shared" ca="1" si="407"/>
        <v>5000</v>
      </c>
      <c r="BJ514" s="486">
        <f t="shared" ca="1" si="407"/>
        <v>5000</v>
      </c>
      <c r="BK514" s="486">
        <f t="shared" ca="1" si="407"/>
        <v>5000</v>
      </c>
      <c r="BL514" s="486">
        <f t="shared" ca="1" si="407"/>
        <v>5000</v>
      </c>
      <c r="BM514" s="486">
        <f t="shared" ca="1" si="407"/>
        <v>5000</v>
      </c>
      <c r="BN514" s="486">
        <f t="shared" ca="1" si="407"/>
        <v>5000</v>
      </c>
      <c r="BO514" s="486">
        <f t="shared" ca="1" si="407"/>
        <v>5000</v>
      </c>
      <c r="BP514" s="486">
        <f t="shared" ca="1" si="407"/>
        <v>5000</v>
      </c>
      <c r="BQ514" s="486">
        <f t="shared" ca="1" si="407"/>
        <v>5000</v>
      </c>
      <c r="BR514" s="486">
        <f t="shared" ca="1" si="407"/>
        <v>5000</v>
      </c>
      <c r="BS514" s="486">
        <f t="shared" ca="1" si="407"/>
        <v>5000</v>
      </c>
      <c r="BT514" s="486">
        <f t="shared" ca="1" si="407"/>
        <v>5000</v>
      </c>
      <c r="BU514" s="486">
        <f t="shared" ca="1" si="407"/>
        <v>5000</v>
      </c>
      <c r="BV514" s="486">
        <f t="shared" ca="1" si="407"/>
        <v>5000</v>
      </c>
      <c r="BW514" s="486">
        <f t="shared" ca="1" si="407"/>
        <v>5000</v>
      </c>
      <c r="BX514" s="486">
        <f t="shared" ca="1" si="407"/>
        <v>5000</v>
      </c>
      <c r="BY514" s="486">
        <f t="shared" ca="1" si="408"/>
        <v>5000</v>
      </c>
      <c r="BZ514" s="486">
        <f t="shared" ca="1" si="408"/>
        <v>5000</v>
      </c>
      <c r="CA514" s="486">
        <f t="shared" ca="1" si="408"/>
        <v>5000</v>
      </c>
      <c r="CB514" s="486">
        <f t="shared" ca="1" si="408"/>
        <v>5000</v>
      </c>
      <c r="CC514" s="486">
        <f t="shared" ca="1" si="408"/>
        <v>5000</v>
      </c>
      <c r="CD514" s="486">
        <f t="shared" ca="1" si="408"/>
        <v>5000</v>
      </c>
      <c r="CE514" s="486">
        <f t="shared" ca="1" si="408"/>
        <v>5000</v>
      </c>
      <c r="CF514" s="486">
        <f t="shared" ca="1" si="408"/>
        <v>5000</v>
      </c>
      <c r="CG514" s="486">
        <f t="shared" ca="1" si="408"/>
        <v>5000</v>
      </c>
      <c r="CH514" s="486">
        <f t="shared" ca="1" si="408"/>
        <v>5000</v>
      </c>
      <c r="CI514" s="486">
        <f t="shared" ca="1" si="408"/>
        <v>5000</v>
      </c>
      <c r="CJ514" s="486">
        <f t="shared" ca="1" si="408"/>
        <v>5000</v>
      </c>
      <c r="CK514" s="486">
        <f t="shared" ca="1" si="408"/>
        <v>5000</v>
      </c>
      <c r="CL514" s="486">
        <f t="shared" ca="1" si="408"/>
        <v>5000</v>
      </c>
      <c r="CM514" s="486">
        <f t="shared" ca="1" si="408"/>
        <v>5000</v>
      </c>
      <c r="CN514" s="486">
        <f t="shared" ca="1" si="408"/>
        <v>5000</v>
      </c>
      <c r="CO514" s="486">
        <f t="shared" ca="1" si="409"/>
        <v>5000</v>
      </c>
      <c r="CP514" s="486">
        <f t="shared" ca="1" si="409"/>
        <v>5000</v>
      </c>
      <c r="CQ514" s="486">
        <f t="shared" ca="1" si="409"/>
        <v>5000</v>
      </c>
      <c r="CR514" s="486">
        <f t="shared" ca="1" si="409"/>
        <v>5000</v>
      </c>
      <c r="CS514" s="486">
        <f t="shared" ca="1" si="409"/>
        <v>5000</v>
      </c>
      <c r="CT514" s="486">
        <f t="shared" ca="1" si="409"/>
        <v>5000</v>
      </c>
      <c r="CU514" s="486">
        <f t="shared" ca="1" si="409"/>
        <v>5000</v>
      </c>
      <c r="CV514" s="486">
        <f t="shared" ca="1" si="409"/>
        <v>5000</v>
      </c>
      <c r="CW514" s="486">
        <f t="shared" ca="1" si="409"/>
        <v>5000</v>
      </c>
      <c r="CX514" s="486">
        <f t="shared" ca="1" si="409"/>
        <v>5000</v>
      </c>
      <c r="CY514" s="486">
        <f t="shared" ca="1" si="409"/>
        <v>5000</v>
      </c>
      <c r="CZ514" s="486">
        <f t="shared" ca="1" si="409"/>
        <v>5000</v>
      </c>
      <c r="DA514" s="486">
        <f t="shared" ca="1" si="409"/>
        <v>5000</v>
      </c>
      <c r="DB514" s="486">
        <f t="shared" ca="1" si="409"/>
        <v>5000</v>
      </c>
      <c r="DC514" s="486">
        <f t="shared" ca="1" si="409"/>
        <v>5000</v>
      </c>
      <c r="DD514" s="486">
        <f t="shared" ca="1" si="409"/>
        <v>5000</v>
      </c>
      <c r="DE514" s="486">
        <f t="shared" ca="1" si="410"/>
        <v>5000</v>
      </c>
      <c r="DF514" s="486">
        <f t="shared" ca="1" si="410"/>
        <v>5000</v>
      </c>
      <c r="DG514" s="486">
        <f t="shared" ca="1" si="410"/>
        <v>5000</v>
      </c>
      <c r="DH514" s="486" t="e">
        <f t="shared" ca="1" si="410"/>
        <v>#REF!</v>
      </c>
      <c r="DI514" s="486" t="e">
        <f t="shared" ca="1" si="410"/>
        <v>#REF!</v>
      </c>
      <c r="DJ514" s="486">
        <f t="shared" ca="1" si="410"/>
        <v>5000</v>
      </c>
      <c r="DK514" s="486">
        <f t="shared" ca="1" si="410"/>
        <v>5000</v>
      </c>
      <c r="DL514" s="486">
        <f t="shared" ca="1" si="410"/>
        <v>5000</v>
      </c>
    </row>
    <row r="515" spans="1:116" s="164" customFormat="1" outlineLevel="2" x14ac:dyDescent="0.4">
      <c r="A515" s="350"/>
      <c r="B515" s="350"/>
      <c r="C515" s="350"/>
      <c r="D515" s="164" t="s">
        <v>952</v>
      </c>
      <c r="E515" s="204" t="str">
        <f t="shared" si="391"/>
        <v>515 GROWTHCHURN-PV</v>
      </c>
      <c r="G515" s="484">
        <f t="shared" si="393"/>
        <v>23</v>
      </c>
      <c r="H515" s="333">
        <f t="shared" si="394"/>
        <v>0.92000000000000026</v>
      </c>
      <c r="I515" s="473"/>
      <c r="J515" s="473"/>
      <c r="K515" s="485">
        <f>SUMIF($4:$4,K$2,515:515)</f>
        <v>0</v>
      </c>
      <c r="L515" s="485">
        <f ca="1">SUMIF($4:$4,L$2,515:515)</f>
        <v>5000</v>
      </c>
      <c r="M515" s="485">
        <f ca="1">SUMIF($4:$4,M$2,515:515)</f>
        <v>5000</v>
      </c>
      <c r="N515" s="485">
        <f ca="1">SUMIF($4:$4,N$2,515:515)</f>
        <v>5000</v>
      </c>
      <c r="O515" s="485">
        <f ca="1">SUMIF($4:$4,O$2,515:515)</f>
        <v>5000</v>
      </c>
      <c r="P515" s="485">
        <f ca="1">SUMIF($4:$4,P$2,515:515)</f>
        <v>5000</v>
      </c>
      <c r="R515" s="210"/>
      <c r="S515" s="486">
        <f t="shared" si="405"/>
        <v>0</v>
      </c>
      <c r="T515" s="486">
        <f t="shared" si="405"/>
        <v>0</v>
      </c>
      <c r="U515" s="486">
        <f t="shared" si="405"/>
        <v>0</v>
      </c>
      <c r="V515" s="486">
        <f t="shared" si="405"/>
        <v>0</v>
      </c>
      <c r="W515" s="486">
        <f t="shared" si="405"/>
        <v>0</v>
      </c>
      <c r="X515" s="486">
        <f t="shared" si="405"/>
        <v>0</v>
      </c>
      <c r="Y515" s="486">
        <f t="shared" si="405"/>
        <v>0</v>
      </c>
      <c r="Z515" s="486">
        <f t="shared" si="405"/>
        <v>0</v>
      </c>
      <c r="AA515" s="486">
        <f t="shared" si="405"/>
        <v>0</v>
      </c>
      <c r="AB515" s="486">
        <f t="shared" si="405"/>
        <v>0</v>
      </c>
      <c r="AC515" s="486">
        <f t="shared" si="402"/>
        <v>0</v>
      </c>
      <c r="AD515" s="486">
        <f t="shared" si="402"/>
        <v>0</v>
      </c>
      <c r="AE515" s="486">
        <f t="shared" si="402"/>
        <v>0</v>
      </c>
      <c r="AF515" s="486">
        <f t="shared" si="402"/>
        <v>0</v>
      </c>
      <c r="AG515" s="486">
        <f t="shared" si="402"/>
        <v>0</v>
      </c>
      <c r="AH515" s="486">
        <f t="shared" si="402"/>
        <v>0</v>
      </c>
      <c r="AI515" s="486">
        <f t="shared" si="402"/>
        <v>0</v>
      </c>
      <c r="AJ515" s="486">
        <f t="shared" si="402"/>
        <v>0</v>
      </c>
      <c r="AK515" s="486">
        <f t="shared" si="402"/>
        <v>0</v>
      </c>
      <c r="AL515" s="486">
        <f t="shared" si="402"/>
        <v>0</v>
      </c>
      <c r="AM515" s="486">
        <f t="shared" si="402"/>
        <v>0</v>
      </c>
      <c r="AN515" s="486">
        <f t="shared" si="402"/>
        <v>0</v>
      </c>
      <c r="AO515" s="486">
        <f t="shared" ca="1" si="402"/>
        <v>5000</v>
      </c>
      <c r="AP515" s="486">
        <f t="shared" ca="1" si="402"/>
        <v>5000</v>
      </c>
      <c r="AQ515" s="486">
        <f t="shared" ca="1" si="402"/>
        <v>5000</v>
      </c>
      <c r="AR515" s="486">
        <f t="shared" ca="1" si="402"/>
        <v>5000</v>
      </c>
      <c r="AS515" s="486">
        <f t="shared" ca="1" si="406"/>
        <v>5000</v>
      </c>
      <c r="AT515" s="486">
        <f t="shared" ca="1" si="406"/>
        <v>5000</v>
      </c>
      <c r="AU515" s="486">
        <f t="shared" ca="1" si="406"/>
        <v>5000</v>
      </c>
      <c r="AV515" s="486">
        <f t="shared" ca="1" si="406"/>
        <v>5000</v>
      </c>
      <c r="AW515" s="486">
        <f t="shared" ca="1" si="406"/>
        <v>5000</v>
      </c>
      <c r="AX515" s="486">
        <f t="shared" ca="1" si="406"/>
        <v>5000</v>
      </c>
      <c r="AY515" s="486">
        <f t="shared" ca="1" si="406"/>
        <v>5000</v>
      </c>
      <c r="AZ515" s="486">
        <f t="shared" ca="1" si="406"/>
        <v>5000</v>
      </c>
      <c r="BA515" s="486">
        <f t="shared" ca="1" si="406"/>
        <v>5000</v>
      </c>
      <c r="BB515" s="486">
        <f t="shared" ca="1" si="406"/>
        <v>5000</v>
      </c>
      <c r="BC515" s="486">
        <f t="shared" ca="1" si="406"/>
        <v>5000</v>
      </c>
      <c r="BD515" s="486">
        <f t="shared" ca="1" si="406"/>
        <v>5000</v>
      </c>
      <c r="BE515" s="486">
        <f t="shared" ca="1" si="406"/>
        <v>5000</v>
      </c>
      <c r="BF515" s="486">
        <f t="shared" ca="1" si="406"/>
        <v>5000</v>
      </c>
      <c r="BG515" s="486">
        <f t="shared" ca="1" si="406"/>
        <v>5000</v>
      </c>
      <c r="BH515" s="486">
        <f t="shared" ca="1" si="406"/>
        <v>5000</v>
      </c>
      <c r="BI515" s="486">
        <f t="shared" ca="1" si="407"/>
        <v>5000</v>
      </c>
      <c r="BJ515" s="486">
        <f t="shared" ca="1" si="407"/>
        <v>5000</v>
      </c>
      <c r="BK515" s="486">
        <f t="shared" ca="1" si="407"/>
        <v>5000</v>
      </c>
      <c r="BL515" s="486">
        <f t="shared" ca="1" si="407"/>
        <v>5000</v>
      </c>
      <c r="BM515" s="486">
        <f t="shared" ca="1" si="407"/>
        <v>5000</v>
      </c>
      <c r="BN515" s="486">
        <f t="shared" ca="1" si="407"/>
        <v>5000</v>
      </c>
      <c r="BO515" s="486">
        <f t="shared" ca="1" si="407"/>
        <v>5000</v>
      </c>
      <c r="BP515" s="486">
        <f t="shared" ca="1" si="407"/>
        <v>5000</v>
      </c>
      <c r="BQ515" s="486">
        <f t="shared" ca="1" si="407"/>
        <v>5000</v>
      </c>
      <c r="BR515" s="486">
        <f t="shared" ca="1" si="407"/>
        <v>5000</v>
      </c>
      <c r="BS515" s="486">
        <f t="shared" ca="1" si="407"/>
        <v>5000</v>
      </c>
      <c r="BT515" s="486">
        <f t="shared" ca="1" si="407"/>
        <v>5000</v>
      </c>
      <c r="BU515" s="486">
        <f t="shared" ca="1" si="407"/>
        <v>5000</v>
      </c>
      <c r="BV515" s="486">
        <f t="shared" ca="1" si="407"/>
        <v>5000</v>
      </c>
      <c r="BW515" s="486">
        <f t="shared" ca="1" si="407"/>
        <v>5000</v>
      </c>
      <c r="BX515" s="486">
        <f t="shared" ca="1" si="407"/>
        <v>5000</v>
      </c>
      <c r="BY515" s="486">
        <f t="shared" ca="1" si="408"/>
        <v>5000</v>
      </c>
      <c r="BZ515" s="486">
        <f t="shared" ca="1" si="408"/>
        <v>5000</v>
      </c>
      <c r="CA515" s="486">
        <f t="shared" ca="1" si="408"/>
        <v>5000</v>
      </c>
      <c r="CB515" s="486">
        <f t="shared" ca="1" si="408"/>
        <v>5000</v>
      </c>
      <c r="CC515" s="486">
        <f t="shared" ca="1" si="408"/>
        <v>5000</v>
      </c>
      <c r="CD515" s="486">
        <f t="shared" ca="1" si="408"/>
        <v>5000</v>
      </c>
      <c r="CE515" s="486">
        <f t="shared" ca="1" si="408"/>
        <v>5000</v>
      </c>
      <c r="CF515" s="486">
        <f t="shared" ca="1" si="408"/>
        <v>5000</v>
      </c>
      <c r="CG515" s="486">
        <f t="shared" ca="1" si="408"/>
        <v>5000</v>
      </c>
      <c r="CH515" s="486">
        <f t="shared" ca="1" si="408"/>
        <v>5000</v>
      </c>
      <c r="CI515" s="486">
        <f t="shared" ca="1" si="408"/>
        <v>5000</v>
      </c>
      <c r="CJ515" s="486">
        <f t="shared" ca="1" si="408"/>
        <v>5000</v>
      </c>
      <c r="CK515" s="486">
        <f t="shared" ca="1" si="408"/>
        <v>5000</v>
      </c>
      <c r="CL515" s="486">
        <f t="shared" ca="1" si="408"/>
        <v>5000</v>
      </c>
      <c r="CM515" s="486">
        <f t="shared" ca="1" si="408"/>
        <v>5000</v>
      </c>
      <c r="CN515" s="486">
        <f t="shared" ca="1" si="408"/>
        <v>5000</v>
      </c>
      <c r="CO515" s="486">
        <f t="shared" ca="1" si="409"/>
        <v>5000</v>
      </c>
      <c r="CP515" s="486">
        <f t="shared" ca="1" si="409"/>
        <v>5000</v>
      </c>
      <c r="CQ515" s="486">
        <f t="shared" ca="1" si="409"/>
        <v>5000</v>
      </c>
      <c r="CR515" s="486">
        <f t="shared" ca="1" si="409"/>
        <v>5000</v>
      </c>
      <c r="CS515" s="486">
        <f t="shared" ca="1" si="409"/>
        <v>5000</v>
      </c>
      <c r="CT515" s="486">
        <f t="shared" ca="1" si="409"/>
        <v>5000</v>
      </c>
      <c r="CU515" s="486">
        <f t="shared" ca="1" si="409"/>
        <v>5000</v>
      </c>
      <c r="CV515" s="486">
        <f t="shared" ca="1" si="409"/>
        <v>5000</v>
      </c>
      <c r="CW515" s="486">
        <f t="shared" ca="1" si="409"/>
        <v>5000</v>
      </c>
      <c r="CX515" s="486">
        <f t="shared" ca="1" si="409"/>
        <v>5000</v>
      </c>
      <c r="CY515" s="486">
        <f t="shared" ca="1" si="409"/>
        <v>5000</v>
      </c>
      <c r="CZ515" s="486">
        <f t="shared" ca="1" si="409"/>
        <v>5000</v>
      </c>
      <c r="DA515" s="486">
        <f t="shared" ca="1" si="409"/>
        <v>5000</v>
      </c>
      <c r="DB515" s="486">
        <f t="shared" ca="1" si="409"/>
        <v>5000</v>
      </c>
      <c r="DC515" s="486">
        <f t="shared" ca="1" si="409"/>
        <v>5000</v>
      </c>
      <c r="DD515" s="486">
        <f t="shared" ca="1" si="409"/>
        <v>5000</v>
      </c>
      <c r="DE515" s="486">
        <f t="shared" ca="1" si="410"/>
        <v>5000</v>
      </c>
      <c r="DF515" s="486">
        <f t="shared" ca="1" si="410"/>
        <v>5000</v>
      </c>
      <c r="DG515" s="486">
        <f t="shared" ca="1" si="410"/>
        <v>5000</v>
      </c>
      <c r="DH515" s="486">
        <f t="shared" ca="1" si="410"/>
        <v>5000</v>
      </c>
      <c r="DI515" s="486" t="e">
        <f t="shared" ca="1" si="410"/>
        <v>#REF!</v>
      </c>
      <c r="DJ515" s="486" t="e">
        <f t="shared" ca="1" si="410"/>
        <v>#REF!</v>
      </c>
      <c r="DK515" s="486">
        <f t="shared" ca="1" si="410"/>
        <v>5000</v>
      </c>
      <c r="DL515" s="486">
        <f t="shared" ca="1" si="410"/>
        <v>5000</v>
      </c>
    </row>
    <row r="516" spans="1:116" s="164" customFormat="1" outlineLevel="2" x14ac:dyDescent="0.4">
      <c r="A516" s="350"/>
      <c r="B516" s="350"/>
      <c r="C516" s="350"/>
      <c r="D516" s="164" t="s">
        <v>952</v>
      </c>
      <c r="E516" s="204" t="str">
        <f t="shared" si="391"/>
        <v>516 GROWTHCHURN-PV</v>
      </c>
      <c r="G516" s="484">
        <f t="shared" si="393"/>
        <v>24</v>
      </c>
      <c r="H516" s="333">
        <f t="shared" si="394"/>
        <v>0.9600000000000003</v>
      </c>
      <c r="I516" s="473"/>
      <c r="J516" s="473"/>
      <c r="K516" s="485">
        <f>SUMIF($4:$4,K$2,516:516)</f>
        <v>0</v>
      </c>
      <c r="L516" s="485">
        <f ca="1">SUMIF($4:$4,L$2,516:516)</f>
        <v>5000</v>
      </c>
      <c r="M516" s="485">
        <f ca="1">SUMIF($4:$4,M$2,516:516)</f>
        <v>5000</v>
      </c>
      <c r="N516" s="485">
        <f ca="1">SUMIF($4:$4,N$2,516:516)</f>
        <v>5000</v>
      </c>
      <c r="O516" s="485">
        <f ca="1">SUMIF($4:$4,O$2,516:516)</f>
        <v>5000</v>
      </c>
      <c r="P516" s="485">
        <f ca="1">SUMIF($4:$4,P$2,516:516)</f>
        <v>5000</v>
      </c>
      <c r="R516" s="210"/>
      <c r="S516" s="486">
        <f t="shared" si="405"/>
        <v>0</v>
      </c>
      <c r="T516" s="486">
        <f t="shared" si="405"/>
        <v>0</v>
      </c>
      <c r="U516" s="486">
        <f t="shared" si="405"/>
        <v>0</v>
      </c>
      <c r="V516" s="486">
        <f t="shared" si="405"/>
        <v>0</v>
      </c>
      <c r="W516" s="486">
        <f t="shared" si="405"/>
        <v>0</v>
      </c>
      <c r="X516" s="486">
        <f t="shared" si="405"/>
        <v>0</v>
      </c>
      <c r="Y516" s="486">
        <f t="shared" si="405"/>
        <v>0</v>
      </c>
      <c r="Z516" s="486">
        <f t="shared" si="405"/>
        <v>0</v>
      </c>
      <c r="AA516" s="486">
        <f t="shared" si="405"/>
        <v>0</v>
      </c>
      <c r="AB516" s="486">
        <f t="shared" si="405"/>
        <v>0</v>
      </c>
      <c r="AC516" s="486">
        <f t="shared" si="402"/>
        <v>0</v>
      </c>
      <c r="AD516" s="486">
        <f t="shared" si="402"/>
        <v>0</v>
      </c>
      <c r="AE516" s="486">
        <f t="shared" si="402"/>
        <v>0</v>
      </c>
      <c r="AF516" s="486">
        <f t="shared" si="402"/>
        <v>0</v>
      </c>
      <c r="AG516" s="486">
        <f t="shared" si="402"/>
        <v>0</v>
      </c>
      <c r="AH516" s="486">
        <f t="shared" si="402"/>
        <v>0</v>
      </c>
      <c r="AI516" s="486">
        <f t="shared" si="402"/>
        <v>0</v>
      </c>
      <c r="AJ516" s="486">
        <f t="shared" si="402"/>
        <v>0</v>
      </c>
      <c r="AK516" s="486">
        <f t="shared" si="402"/>
        <v>0</v>
      </c>
      <c r="AL516" s="486">
        <f t="shared" si="402"/>
        <v>0</v>
      </c>
      <c r="AM516" s="486">
        <f t="shared" si="402"/>
        <v>0</v>
      </c>
      <c r="AN516" s="486">
        <f t="shared" si="402"/>
        <v>0</v>
      </c>
      <c r="AO516" s="486">
        <f t="shared" si="402"/>
        <v>0</v>
      </c>
      <c r="AP516" s="486">
        <f t="shared" ca="1" si="402"/>
        <v>5000</v>
      </c>
      <c r="AQ516" s="486">
        <f t="shared" ca="1" si="402"/>
        <v>5000</v>
      </c>
      <c r="AR516" s="486">
        <f t="shared" ca="1" si="402"/>
        <v>5000</v>
      </c>
      <c r="AS516" s="486">
        <f t="shared" ca="1" si="406"/>
        <v>5000</v>
      </c>
      <c r="AT516" s="486">
        <f t="shared" ca="1" si="406"/>
        <v>5000</v>
      </c>
      <c r="AU516" s="486">
        <f t="shared" ca="1" si="406"/>
        <v>5000</v>
      </c>
      <c r="AV516" s="486">
        <f t="shared" ca="1" si="406"/>
        <v>5000</v>
      </c>
      <c r="AW516" s="486">
        <f t="shared" ca="1" si="406"/>
        <v>5000</v>
      </c>
      <c r="AX516" s="486">
        <f t="shared" ca="1" si="406"/>
        <v>5000</v>
      </c>
      <c r="AY516" s="486">
        <f t="shared" ca="1" si="406"/>
        <v>5000</v>
      </c>
      <c r="AZ516" s="486">
        <f t="shared" ca="1" si="406"/>
        <v>5000</v>
      </c>
      <c r="BA516" s="486">
        <f t="shared" ca="1" si="406"/>
        <v>5000</v>
      </c>
      <c r="BB516" s="486">
        <f t="shared" ca="1" si="406"/>
        <v>5000</v>
      </c>
      <c r="BC516" s="486">
        <f t="shared" ca="1" si="406"/>
        <v>5000</v>
      </c>
      <c r="BD516" s="486">
        <f t="shared" ca="1" si="406"/>
        <v>5000</v>
      </c>
      <c r="BE516" s="486">
        <f t="shared" ca="1" si="406"/>
        <v>5000</v>
      </c>
      <c r="BF516" s="486">
        <f t="shared" ca="1" si="406"/>
        <v>5000</v>
      </c>
      <c r="BG516" s="486">
        <f t="shared" ca="1" si="406"/>
        <v>5000</v>
      </c>
      <c r="BH516" s="486">
        <f t="shared" ca="1" si="406"/>
        <v>5000</v>
      </c>
      <c r="BI516" s="486">
        <f t="shared" ca="1" si="407"/>
        <v>5000</v>
      </c>
      <c r="BJ516" s="486">
        <f t="shared" ca="1" si="407"/>
        <v>5000</v>
      </c>
      <c r="BK516" s="486">
        <f t="shared" ca="1" si="407"/>
        <v>5000</v>
      </c>
      <c r="BL516" s="486">
        <f t="shared" ca="1" si="407"/>
        <v>5000</v>
      </c>
      <c r="BM516" s="486">
        <f t="shared" ca="1" si="407"/>
        <v>5000</v>
      </c>
      <c r="BN516" s="486">
        <f t="shared" ca="1" si="407"/>
        <v>5000</v>
      </c>
      <c r="BO516" s="486">
        <f t="shared" ca="1" si="407"/>
        <v>5000</v>
      </c>
      <c r="BP516" s="486">
        <f t="shared" ca="1" si="407"/>
        <v>5000</v>
      </c>
      <c r="BQ516" s="486">
        <f t="shared" ca="1" si="407"/>
        <v>5000</v>
      </c>
      <c r="BR516" s="486">
        <f t="shared" ca="1" si="407"/>
        <v>5000</v>
      </c>
      <c r="BS516" s="486">
        <f t="shared" ca="1" si="407"/>
        <v>5000</v>
      </c>
      <c r="BT516" s="486">
        <f t="shared" ca="1" si="407"/>
        <v>5000</v>
      </c>
      <c r="BU516" s="486">
        <f t="shared" ca="1" si="407"/>
        <v>5000</v>
      </c>
      <c r="BV516" s="486">
        <f t="shared" ca="1" si="407"/>
        <v>5000</v>
      </c>
      <c r="BW516" s="486">
        <f t="shared" ca="1" si="407"/>
        <v>5000</v>
      </c>
      <c r="BX516" s="486">
        <f t="shared" ca="1" si="407"/>
        <v>5000</v>
      </c>
      <c r="BY516" s="486">
        <f t="shared" ca="1" si="408"/>
        <v>5000</v>
      </c>
      <c r="BZ516" s="486">
        <f t="shared" ca="1" si="408"/>
        <v>5000</v>
      </c>
      <c r="CA516" s="486">
        <f t="shared" ca="1" si="408"/>
        <v>5000</v>
      </c>
      <c r="CB516" s="486">
        <f t="shared" ca="1" si="408"/>
        <v>5000</v>
      </c>
      <c r="CC516" s="486">
        <f t="shared" ca="1" si="408"/>
        <v>5000</v>
      </c>
      <c r="CD516" s="486">
        <f t="shared" ca="1" si="408"/>
        <v>5000</v>
      </c>
      <c r="CE516" s="486">
        <f t="shared" ca="1" si="408"/>
        <v>5000</v>
      </c>
      <c r="CF516" s="486">
        <f t="shared" ca="1" si="408"/>
        <v>5000</v>
      </c>
      <c r="CG516" s="486">
        <f t="shared" ca="1" si="408"/>
        <v>5000</v>
      </c>
      <c r="CH516" s="486">
        <f t="shared" ca="1" si="408"/>
        <v>5000</v>
      </c>
      <c r="CI516" s="486">
        <f t="shared" ca="1" si="408"/>
        <v>5000</v>
      </c>
      <c r="CJ516" s="486">
        <f t="shared" ca="1" si="408"/>
        <v>5000</v>
      </c>
      <c r="CK516" s="486">
        <f t="shared" ca="1" si="408"/>
        <v>5000</v>
      </c>
      <c r="CL516" s="486">
        <f t="shared" ca="1" si="408"/>
        <v>5000</v>
      </c>
      <c r="CM516" s="486">
        <f t="shared" ca="1" si="408"/>
        <v>5000</v>
      </c>
      <c r="CN516" s="486">
        <f t="shared" ca="1" si="408"/>
        <v>5000</v>
      </c>
      <c r="CO516" s="486">
        <f t="shared" ca="1" si="409"/>
        <v>5000</v>
      </c>
      <c r="CP516" s="486">
        <f t="shared" ca="1" si="409"/>
        <v>5000</v>
      </c>
      <c r="CQ516" s="486">
        <f t="shared" ca="1" si="409"/>
        <v>5000</v>
      </c>
      <c r="CR516" s="486">
        <f t="shared" ca="1" si="409"/>
        <v>5000</v>
      </c>
      <c r="CS516" s="486">
        <f t="shared" ca="1" si="409"/>
        <v>5000</v>
      </c>
      <c r="CT516" s="486">
        <f t="shared" ca="1" si="409"/>
        <v>5000</v>
      </c>
      <c r="CU516" s="486">
        <f t="shared" ca="1" si="409"/>
        <v>5000</v>
      </c>
      <c r="CV516" s="486">
        <f t="shared" ca="1" si="409"/>
        <v>5000</v>
      </c>
      <c r="CW516" s="486">
        <f t="shared" ca="1" si="409"/>
        <v>5000</v>
      </c>
      <c r="CX516" s="486">
        <f t="shared" ca="1" si="409"/>
        <v>5000</v>
      </c>
      <c r="CY516" s="486">
        <f t="shared" ca="1" si="409"/>
        <v>5000</v>
      </c>
      <c r="CZ516" s="486">
        <f t="shared" ca="1" si="409"/>
        <v>5000</v>
      </c>
      <c r="DA516" s="486">
        <f t="shared" ca="1" si="409"/>
        <v>5000</v>
      </c>
      <c r="DB516" s="486">
        <f t="shared" ca="1" si="409"/>
        <v>5000</v>
      </c>
      <c r="DC516" s="486">
        <f t="shared" ca="1" si="409"/>
        <v>5000</v>
      </c>
      <c r="DD516" s="486">
        <f t="shared" ca="1" si="409"/>
        <v>5000</v>
      </c>
      <c r="DE516" s="486">
        <f t="shared" ca="1" si="410"/>
        <v>5000</v>
      </c>
      <c r="DF516" s="486">
        <f t="shared" ca="1" si="410"/>
        <v>5000</v>
      </c>
      <c r="DG516" s="486">
        <f t="shared" ca="1" si="410"/>
        <v>5000</v>
      </c>
      <c r="DH516" s="486">
        <f t="shared" ca="1" si="410"/>
        <v>5000</v>
      </c>
      <c r="DI516" s="486">
        <f t="shared" ca="1" si="410"/>
        <v>5000</v>
      </c>
      <c r="DJ516" s="486" t="e">
        <f t="shared" ca="1" si="410"/>
        <v>#REF!</v>
      </c>
      <c r="DK516" s="486" t="e">
        <f t="shared" ca="1" si="410"/>
        <v>#REF!</v>
      </c>
      <c r="DL516" s="486">
        <f t="shared" ca="1" si="410"/>
        <v>5000</v>
      </c>
    </row>
    <row r="517" spans="1:116" s="164" customFormat="1" outlineLevel="2" x14ac:dyDescent="0.4">
      <c r="A517" s="350"/>
      <c r="B517" s="350"/>
      <c r="C517" s="350"/>
      <c r="D517" s="164" t="s">
        <v>952</v>
      </c>
      <c r="E517" s="204" t="str">
        <f t="shared" si="391"/>
        <v>517 GROWTHCHURN-PV</v>
      </c>
      <c r="G517" s="487" t="s">
        <v>940</v>
      </c>
      <c r="H517" s="333">
        <f t="shared" si="394"/>
        <v>1.0000000000000002</v>
      </c>
      <c r="I517" s="473"/>
      <c r="J517" s="473"/>
      <c r="K517" s="488">
        <f>SUMIF($4:$4,K$2,517:517)</f>
        <v>0</v>
      </c>
      <c r="L517" s="488">
        <f>SUMIF($4:$4,L$2,517:517)</f>
        <v>0</v>
      </c>
      <c r="M517" s="488">
        <f ca="1">SUMIF($4:$4,M$2,517:517)</f>
        <v>5000</v>
      </c>
      <c r="N517" s="488">
        <f ca="1">SUMIF($4:$4,N$2,517:517)</f>
        <v>5000</v>
      </c>
      <c r="O517" s="488">
        <f ca="1">SUMIF($4:$4,O$2,517:517)</f>
        <v>5000</v>
      </c>
      <c r="P517" s="488">
        <f ca="1">SUMIF($4:$4,P$2,517:517)</f>
        <v>5000</v>
      </c>
      <c r="R517" s="210"/>
      <c r="S517" s="489">
        <f t="shared" si="405"/>
        <v>0</v>
      </c>
      <c r="T517" s="489">
        <f t="shared" si="405"/>
        <v>0</v>
      </c>
      <c r="U517" s="489">
        <f t="shared" si="405"/>
        <v>0</v>
      </c>
      <c r="V517" s="489">
        <f t="shared" si="405"/>
        <v>0</v>
      </c>
      <c r="W517" s="489">
        <f t="shared" si="405"/>
        <v>0</v>
      </c>
      <c r="X517" s="489">
        <f t="shared" si="405"/>
        <v>0</v>
      </c>
      <c r="Y517" s="489">
        <f t="shared" si="405"/>
        <v>0</v>
      </c>
      <c r="Z517" s="489">
        <f t="shared" si="405"/>
        <v>0</v>
      </c>
      <c r="AA517" s="489">
        <f t="shared" si="405"/>
        <v>0</v>
      </c>
      <c r="AB517" s="489">
        <f t="shared" si="405"/>
        <v>0</v>
      </c>
      <c r="AC517" s="489">
        <f t="shared" si="402"/>
        <v>0</v>
      </c>
      <c r="AD517" s="489">
        <f t="shared" si="402"/>
        <v>0</v>
      </c>
      <c r="AE517" s="489">
        <f t="shared" si="402"/>
        <v>0</v>
      </c>
      <c r="AF517" s="489">
        <f t="shared" si="402"/>
        <v>0</v>
      </c>
      <c r="AG517" s="489">
        <f t="shared" si="402"/>
        <v>0</v>
      </c>
      <c r="AH517" s="489">
        <f t="shared" si="402"/>
        <v>0</v>
      </c>
      <c r="AI517" s="489">
        <f t="shared" si="402"/>
        <v>0</v>
      </c>
      <c r="AJ517" s="489">
        <f t="shared" si="402"/>
        <v>0</v>
      </c>
      <c r="AK517" s="489">
        <f t="shared" si="402"/>
        <v>0</v>
      </c>
      <c r="AL517" s="489">
        <f t="shared" si="402"/>
        <v>0</v>
      </c>
      <c r="AM517" s="489">
        <f t="shared" si="402"/>
        <v>0</v>
      </c>
      <c r="AN517" s="489">
        <f t="shared" si="402"/>
        <v>0</v>
      </c>
      <c r="AO517" s="489">
        <f t="shared" si="402"/>
        <v>0</v>
      </c>
      <c r="AP517" s="489">
        <f t="shared" si="402"/>
        <v>0</v>
      </c>
      <c r="AQ517" s="489">
        <f t="shared" ca="1" si="402"/>
        <v>5000</v>
      </c>
      <c r="AR517" s="489">
        <f t="shared" ca="1" si="402"/>
        <v>5000</v>
      </c>
      <c r="AS517" s="489">
        <f t="shared" ca="1" si="406"/>
        <v>5000</v>
      </c>
      <c r="AT517" s="489">
        <f t="shared" ca="1" si="406"/>
        <v>5000</v>
      </c>
      <c r="AU517" s="489">
        <f t="shared" ca="1" si="406"/>
        <v>5000</v>
      </c>
      <c r="AV517" s="489">
        <f t="shared" ca="1" si="406"/>
        <v>5000</v>
      </c>
      <c r="AW517" s="489">
        <f t="shared" ca="1" si="406"/>
        <v>5000</v>
      </c>
      <c r="AX517" s="489">
        <f t="shared" ca="1" si="406"/>
        <v>5000</v>
      </c>
      <c r="AY517" s="489">
        <f t="shared" ca="1" si="406"/>
        <v>5000</v>
      </c>
      <c r="AZ517" s="489">
        <f t="shared" ca="1" si="406"/>
        <v>5000</v>
      </c>
      <c r="BA517" s="489">
        <f t="shared" ca="1" si="406"/>
        <v>5000</v>
      </c>
      <c r="BB517" s="489">
        <f t="shared" ca="1" si="406"/>
        <v>5000</v>
      </c>
      <c r="BC517" s="489">
        <f t="shared" ca="1" si="406"/>
        <v>5000</v>
      </c>
      <c r="BD517" s="489">
        <f t="shared" ca="1" si="406"/>
        <v>5000</v>
      </c>
      <c r="BE517" s="489">
        <f t="shared" ca="1" si="406"/>
        <v>5000</v>
      </c>
      <c r="BF517" s="489">
        <f t="shared" ca="1" si="406"/>
        <v>5000</v>
      </c>
      <c r="BG517" s="489">
        <f t="shared" ca="1" si="406"/>
        <v>5000</v>
      </c>
      <c r="BH517" s="489">
        <f t="shared" ca="1" si="406"/>
        <v>5000</v>
      </c>
      <c r="BI517" s="489">
        <f t="shared" ca="1" si="407"/>
        <v>5000</v>
      </c>
      <c r="BJ517" s="489">
        <f t="shared" ca="1" si="407"/>
        <v>5000</v>
      </c>
      <c r="BK517" s="489">
        <f t="shared" ca="1" si="407"/>
        <v>5000</v>
      </c>
      <c r="BL517" s="489">
        <f t="shared" ca="1" si="407"/>
        <v>5000</v>
      </c>
      <c r="BM517" s="489">
        <f t="shared" ca="1" si="407"/>
        <v>5000</v>
      </c>
      <c r="BN517" s="489">
        <f t="shared" ca="1" si="407"/>
        <v>5000</v>
      </c>
      <c r="BO517" s="489">
        <f t="shared" ca="1" si="407"/>
        <v>5000</v>
      </c>
      <c r="BP517" s="489">
        <f t="shared" ca="1" si="407"/>
        <v>5000</v>
      </c>
      <c r="BQ517" s="489">
        <f t="shared" ca="1" si="407"/>
        <v>5000</v>
      </c>
      <c r="BR517" s="489">
        <f t="shared" ca="1" si="407"/>
        <v>5000</v>
      </c>
      <c r="BS517" s="489">
        <f t="shared" ca="1" si="407"/>
        <v>5000</v>
      </c>
      <c r="BT517" s="489">
        <f t="shared" ca="1" si="407"/>
        <v>5000</v>
      </c>
      <c r="BU517" s="489">
        <f t="shared" ca="1" si="407"/>
        <v>5000</v>
      </c>
      <c r="BV517" s="489">
        <f t="shared" ca="1" si="407"/>
        <v>5000</v>
      </c>
      <c r="BW517" s="489">
        <f t="shared" ca="1" si="407"/>
        <v>5000</v>
      </c>
      <c r="BX517" s="489">
        <f t="shared" ca="1" si="407"/>
        <v>5000</v>
      </c>
      <c r="BY517" s="489">
        <f t="shared" ca="1" si="408"/>
        <v>5000</v>
      </c>
      <c r="BZ517" s="489">
        <f t="shared" ca="1" si="408"/>
        <v>5000</v>
      </c>
      <c r="CA517" s="489">
        <f t="shared" ca="1" si="408"/>
        <v>5000</v>
      </c>
      <c r="CB517" s="489">
        <f t="shared" ca="1" si="408"/>
        <v>5000</v>
      </c>
      <c r="CC517" s="489">
        <f t="shared" ca="1" si="408"/>
        <v>5000</v>
      </c>
      <c r="CD517" s="489">
        <f t="shared" ca="1" si="408"/>
        <v>5000</v>
      </c>
      <c r="CE517" s="489">
        <f t="shared" ca="1" si="408"/>
        <v>5000</v>
      </c>
      <c r="CF517" s="489">
        <f t="shared" ca="1" si="408"/>
        <v>5000</v>
      </c>
      <c r="CG517" s="489">
        <f t="shared" ca="1" si="408"/>
        <v>5000</v>
      </c>
      <c r="CH517" s="489">
        <f t="shared" ca="1" si="408"/>
        <v>5000</v>
      </c>
      <c r="CI517" s="489">
        <f t="shared" ca="1" si="408"/>
        <v>5000</v>
      </c>
      <c r="CJ517" s="489">
        <f t="shared" ca="1" si="408"/>
        <v>5000</v>
      </c>
      <c r="CK517" s="489">
        <f t="shared" ca="1" si="408"/>
        <v>5000</v>
      </c>
      <c r="CL517" s="489">
        <f t="shared" ca="1" si="408"/>
        <v>5000</v>
      </c>
      <c r="CM517" s="489">
        <f t="shared" ca="1" si="408"/>
        <v>5000</v>
      </c>
      <c r="CN517" s="489">
        <f t="shared" ca="1" si="408"/>
        <v>5000</v>
      </c>
      <c r="CO517" s="489">
        <f t="shared" ca="1" si="409"/>
        <v>5000</v>
      </c>
      <c r="CP517" s="489">
        <f t="shared" ca="1" si="409"/>
        <v>5000</v>
      </c>
      <c r="CQ517" s="489">
        <f t="shared" ca="1" si="409"/>
        <v>5000</v>
      </c>
      <c r="CR517" s="489">
        <f t="shared" ca="1" si="409"/>
        <v>5000</v>
      </c>
      <c r="CS517" s="489">
        <f t="shared" ca="1" si="409"/>
        <v>5000</v>
      </c>
      <c r="CT517" s="489">
        <f t="shared" ca="1" si="409"/>
        <v>5000</v>
      </c>
      <c r="CU517" s="489">
        <f t="shared" ca="1" si="409"/>
        <v>5000</v>
      </c>
      <c r="CV517" s="489">
        <f t="shared" ca="1" si="409"/>
        <v>5000</v>
      </c>
      <c r="CW517" s="489">
        <f t="shared" ca="1" si="409"/>
        <v>5000</v>
      </c>
      <c r="CX517" s="489">
        <f t="shared" ca="1" si="409"/>
        <v>5000</v>
      </c>
      <c r="CY517" s="489">
        <f t="shared" ca="1" si="409"/>
        <v>5000</v>
      </c>
      <c r="CZ517" s="489">
        <f t="shared" ca="1" si="409"/>
        <v>5000</v>
      </c>
      <c r="DA517" s="489">
        <f t="shared" ca="1" si="409"/>
        <v>5000</v>
      </c>
      <c r="DB517" s="489">
        <f t="shared" ca="1" si="409"/>
        <v>5000</v>
      </c>
      <c r="DC517" s="489">
        <f t="shared" ca="1" si="409"/>
        <v>5000</v>
      </c>
      <c r="DD517" s="489">
        <f t="shared" ca="1" si="409"/>
        <v>5000</v>
      </c>
      <c r="DE517" s="489">
        <f t="shared" ca="1" si="410"/>
        <v>5000</v>
      </c>
      <c r="DF517" s="489">
        <f t="shared" ca="1" si="410"/>
        <v>5000</v>
      </c>
      <c r="DG517" s="489">
        <f t="shared" ca="1" si="410"/>
        <v>5000</v>
      </c>
      <c r="DH517" s="489">
        <f t="shared" ca="1" si="410"/>
        <v>5000</v>
      </c>
      <c r="DI517" s="489">
        <f t="shared" ca="1" si="410"/>
        <v>5000</v>
      </c>
      <c r="DJ517" s="489">
        <f t="shared" ca="1" si="410"/>
        <v>5000</v>
      </c>
      <c r="DK517" s="489" t="e">
        <f t="shared" ca="1" si="410"/>
        <v>#REF!</v>
      </c>
      <c r="DL517" s="489" t="e">
        <f t="shared" ca="1" si="410"/>
        <v>#REF!</v>
      </c>
    </row>
    <row r="518" spans="1:116" s="164" customFormat="1" x14ac:dyDescent="0.4">
      <c r="A518" s="350"/>
      <c r="B518" s="350"/>
      <c r="C518" s="350"/>
      <c r="D518" s="164" t="s">
        <v>952</v>
      </c>
      <c r="E518" s="204" t="str">
        <f t="shared" si="391"/>
        <v>518 GROWTHCHURN-PV</v>
      </c>
      <c r="G518" s="490" t="str">
        <f>+"Total "&amp;G471</f>
        <v>Total primary unit</v>
      </c>
      <c r="H518" s="350"/>
      <c r="I518" s="473"/>
      <c r="J518" s="473"/>
      <c r="K518" s="491">
        <f ca="1">SUMIF($4:$4,K$2,518:518)</f>
        <v>60000</v>
      </c>
      <c r="L518" s="491">
        <f ca="1">SUMIF($4:$4,L$2,518:518)</f>
        <v>120000</v>
      </c>
      <c r="M518" s="491">
        <f ca="1">SUMIF($4:$4,M$2,518:518)</f>
        <v>125000</v>
      </c>
      <c r="N518" s="491">
        <f ca="1">SUMIF($4:$4,N$2,518:518)</f>
        <v>125000</v>
      </c>
      <c r="O518" s="491">
        <f ca="1">SUMIF($4:$4,O$2,518:518)</f>
        <v>125000</v>
      </c>
      <c r="P518" s="491">
        <f ca="1">SUMIF($4:$4,P$2,518:518)</f>
        <v>125000</v>
      </c>
      <c r="R518" s="210"/>
      <c r="S518" s="492">
        <f t="shared" ref="S518" ca="1" si="411">SUM(S493:S517)</f>
        <v>5000</v>
      </c>
      <c r="T518" s="492">
        <f t="shared" ref="T518" ca="1" si="412">SUM(T493:T517)</f>
        <v>10000</v>
      </c>
      <c r="U518" s="492">
        <f t="shared" ref="U518" ca="1" si="413">SUM(U493:U517)</f>
        <v>15000</v>
      </c>
      <c r="V518" s="492">
        <f t="shared" ref="V518" ca="1" si="414">SUM(V493:V517)</f>
        <v>20000</v>
      </c>
      <c r="W518" s="492">
        <f t="shared" ref="W518" ca="1" si="415">SUM(W493:W517)</f>
        <v>25000</v>
      </c>
      <c r="X518" s="492">
        <f t="shared" ref="X518" ca="1" si="416">SUM(X493:X517)</f>
        <v>30000</v>
      </c>
      <c r="Y518" s="492">
        <f t="shared" ref="Y518" ca="1" si="417">SUM(Y493:Y517)</f>
        <v>35000</v>
      </c>
      <c r="Z518" s="492">
        <f t="shared" ref="Z518" ca="1" si="418">SUM(Z493:Z517)</f>
        <v>40000</v>
      </c>
      <c r="AA518" s="492">
        <f t="shared" ref="AA518" ca="1" si="419">SUM(AA493:AA517)</f>
        <v>45000</v>
      </c>
      <c r="AB518" s="492">
        <f t="shared" ref="AB518" ca="1" si="420">SUM(AB493:AB517)</f>
        <v>50000</v>
      </c>
      <c r="AC518" s="492">
        <f t="shared" ref="AC518" ca="1" si="421">SUM(AC493:AC517)</f>
        <v>55000</v>
      </c>
      <c r="AD518" s="492">
        <f t="shared" ref="AD518" ca="1" si="422">SUM(AD493:AD517)</f>
        <v>60000</v>
      </c>
      <c r="AE518" s="492">
        <f t="shared" ref="AE518" ca="1" si="423">SUM(AE493:AE517)</f>
        <v>65000</v>
      </c>
      <c r="AF518" s="492">
        <f t="shared" ref="AF518" ca="1" si="424">SUM(AF493:AF517)</f>
        <v>70000</v>
      </c>
      <c r="AG518" s="492">
        <f t="shared" ref="AG518" ca="1" si="425">SUM(AG493:AG517)</f>
        <v>75000</v>
      </c>
      <c r="AH518" s="492">
        <f t="shared" ref="AH518" ca="1" si="426">SUM(AH493:AH517)</f>
        <v>80000</v>
      </c>
      <c r="AI518" s="492">
        <f t="shared" ref="AI518" ca="1" si="427">SUM(AI493:AI517)</f>
        <v>85000</v>
      </c>
      <c r="AJ518" s="492">
        <f t="shared" ref="AJ518" ca="1" si="428">SUM(AJ493:AJ517)</f>
        <v>90000</v>
      </c>
      <c r="AK518" s="492">
        <f t="shared" ref="AK518" ca="1" si="429">SUM(AK493:AK517)</f>
        <v>95000</v>
      </c>
      <c r="AL518" s="492">
        <f t="shared" ref="AL518" ca="1" si="430">SUM(AL493:AL517)</f>
        <v>100000</v>
      </c>
      <c r="AM518" s="492">
        <f t="shared" ref="AM518" ca="1" si="431">SUM(AM493:AM517)</f>
        <v>105000</v>
      </c>
      <c r="AN518" s="492">
        <f t="shared" ref="AN518" ca="1" si="432">SUM(AN493:AN517)</f>
        <v>110000</v>
      </c>
      <c r="AO518" s="492">
        <f t="shared" ref="AO518" ca="1" si="433">SUM(AO493:AO517)</f>
        <v>115000</v>
      </c>
      <c r="AP518" s="492">
        <f t="shared" ref="AP518" ca="1" si="434">SUM(AP493:AP517)</f>
        <v>120000</v>
      </c>
      <c r="AQ518" s="492">
        <f t="shared" ref="AQ518" ca="1" si="435">SUM(AQ493:AQ517)</f>
        <v>125000</v>
      </c>
      <c r="AR518" s="492">
        <f t="shared" ref="AR518" ca="1" si="436">SUM(AR493:AR517)</f>
        <v>125000</v>
      </c>
      <c r="AS518" s="492">
        <f t="shared" ref="AS518" ca="1" si="437">SUM(AS493:AS517)</f>
        <v>125000</v>
      </c>
      <c r="AT518" s="492">
        <f t="shared" ref="AT518" ca="1" si="438">SUM(AT493:AT517)</f>
        <v>125000</v>
      </c>
      <c r="AU518" s="492">
        <f t="shared" ref="AU518" ca="1" si="439">SUM(AU493:AU517)</f>
        <v>125000</v>
      </c>
      <c r="AV518" s="492">
        <f t="shared" ref="AV518" ca="1" si="440">SUM(AV493:AV517)</f>
        <v>125000</v>
      </c>
      <c r="AW518" s="492">
        <f t="shared" ref="AW518" ca="1" si="441">SUM(AW493:AW517)</f>
        <v>125000</v>
      </c>
      <c r="AX518" s="492">
        <f t="shared" ref="AX518" ca="1" si="442">SUM(AX493:AX517)</f>
        <v>125000</v>
      </c>
      <c r="AY518" s="492">
        <f t="shared" ref="AY518" ca="1" si="443">SUM(AY493:AY517)</f>
        <v>125000</v>
      </c>
      <c r="AZ518" s="492">
        <f t="shared" ref="AZ518" ca="1" si="444">SUM(AZ493:AZ517)</f>
        <v>125000</v>
      </c>
      <c r="BA518" s="492">
        <f t="shared" ref="BA518" ca="1" si="445">SUM(BA493:BA517)</f>
        <v>125000</v>
      </c>
      <c r="BB518" s="492">
        <f t="shared" ref="BB518" ca="1" si="446">SUM(BB493:BB517)</f>
        <v>125000</v>
      </c>
      <c r="BC518" s="492">
        <f t="shared" ref="BC518" ca="1" si="447">SUM(BC493:BC517)</f>
        <v>125000</v>
      </c>
      <c r="BD518" s="492">
        <f t="shared" ref="BD518" ca="1" si="448">SUM(BD493:BD517)</f>
        <v>125000</v>
      </c>
      <c r="BE518" s="492">
        <f t="shared" ref="BE518" ca="1" si="449">SUM(BE493:BE517)</f>
        <v>125000</v>
      </c>
      <c r="BF518" s="492">
        <f t="shared" ref="BF518" ca="1" si="450">SUM(BF493:BF517)</f>
        <v>125000</v>
      </c>
      <c r="BG518" s="492">
        <f t="shared" ref="BG518" ca="1" si="451">SUM(BG493:BG517)</f>
        <v>125000</v>
      </c>
      <c r="BH518" s="492">
        <f t="shared" ref="BH518" ca="1" si="452">SUM(BH493:BH517)</f>
        <v>125000</v>
      </c>
      <c r="BI518" s="492">
        <f t="shared" ref="BI518" ca="1" si="453">SUM(BI493:BI517)</f>
        <v>125000</v>
      </c>
      <c r="BJ518" s="492">
        <f t="shared" ref="BJ518" ca="1" si="454">SUM(BJ493:BJ517)</f>
        <v>125000</v>
      </c>
      <c r="BK518" s="492">
        <f t="shared" ref="BK518" ca="1" si="455">SUM(BK493:BK517)</f>
        <v>125000</v>
      </c>
      <c r="BL518" s="492">
        <f t="shared" ref="BL518" ca="1" si="456">SUM(BL493:BL517)</f>
        <v>125000</v>
      </c>
      <c r="BM518" s="492">
        <f t="shared" ref="BM518" ca="1" si="457">SUM(BM493:BM517)</f>
        <v>125000</v>
      </c>
      <c r="BN518" s="492">
        <f t="shared" ref="BN518" ca="1" si="458">SUM(BN493:BN517)</f>
        <v>125000</v>
      </c>
      <c r="BO518" s="492">
        <f t="shared" ref="BO518" ca="1" si="459">SUM(BO493:BO517)</f>
        <v>125000</v>
      </c>
      <c r="BP518" s="492">
        <f t="shared" ref="BP518" ca="1" si="460">SUM(BP493:BP517)</f>
        <v>125000</v>
      </c>
      <c r="BQ518" s="492">
        <f t="shared" ref="BQ518" ca="1" si="461">SUM(BQ493:BQ517)</f>
        <v>125000</v>
      </c>
      <c r="BR518" s="492">
        <f t="shared" ref="BR518" ca="1" si="462">SUM(BR493:BR517)</f>
        <v>125000</v>
      </c>
      <c r="BS518" s="492">
        <f t="shared" ref="BS518" ca="1" si="463">SUM(BS493:BS517)</f>
        <v>125000</v>
      </c>
      <c r="BT518" s="492">
        <f t="shared" ref="BT518" ca="1" si="464">SUM(BT493:BT517)</f>
        <v>125000</v>
      </c>
      <c r="BU518" s="492">
        <f t="shared" ref="BU518" ca="1" si="465">SUM(BU493:BU517)</f>
        <v>125000</v>
      </c>
      <c r="BV518" s="492">
        <f t="shared" ref="BV518" ca="1" si="466">SUM(BV493:BV517)</f>
        <v>125000</v>
      </c>
      <c r="BW518" s="492">
        <f t="shared" ref="BW518" ca="1" si="467">SUM(BW493:BW517)</f>
        <v>125000</v>
      </c>
      <c r="BX518" s="492">
        <f t="shared" ref="BX518" ca="1" si="468">SUM(BX493:BX517)</f>
        <v>125000</v>
      </c>
      <c r="BY518" s="492">
        <f t="shared" ref="BY518" ca="1" si="469">SUM(BY493:BY517)</f>
        <v>125000</v>
      </c>
      <c r="BZ518" s="492">
        <f t="shared" ref="BZ518" ca="1" si="470">SUM(BZ493:BZ517)</f>
        <v>125000</v>
      </c>
      <c r="CA518" s="492">
        <f t="shared" ref="CA518" ca="1" si="471">SUM(CA493:CA517)</f>
        <v>125000</v>
      </c>
      <c r="CB518" s="492">
        <f t="shared" ref="CB518" ca="1" si="472">SUM(CB493:CB517)</f>
        <v>125000</v>
      </c>
      <c r="CC518" s="492">
        <f t="shared" ref="CC518" ca="1" si="473">SUM(CC493:CC517)</f>
        <v>125000</v>
      </c>
      <c r="CD518" s="492">
        <f t="shared" ref="CD518" ca="1" si="474">SUM(CD493:CD517)</f>
        <v>125000</v>
      </c>
      <c r="CE518" s="492">
        <f t="shared" ref="CE518" ca="1" si="475">SUM(CE493:CE517)</f>
        <v>125000</v>
      </c>
      <c r="CF518" s="492">
        <f t="shared" ref="CF518" ca="1" si="476">SUM(CF493:CF517)</f>
        <v>125000</v>
      </c>
      <c r="CG518" s="492">
        <f t="shared" ref="CG518" ca="1" si="477">SUM(CG493:CG517)</f>
        <v>125000</v>
      </c>
      <c r="CH518" s="492">
        <f t="shared" ref="CH518" ca="1" si="478">SUM(CH493:CH517)</f>
        <v>125000</v>
      </c>
      <c r="CI518" s="492">
        <f t="shared" ref="CI518" ca="1" si="479">SUM(CI493:CI517)</f>
        <v>125000</v>
      </c>
      <c r="CJ518" s="492">
        <f t="shared" ref="CJ518" ca="1" si="480">SUM(CJ493:CJ517)</f>
        <v>125000</v>
      </c>
      <c r="CK518" s="492">
        <f t="shared" ref="CK518" ca="1" si="481">SUM(CK493:CK517)</f>
        <v>125000</v>
      </c>
      <c r="CL518" s="492">
        <f t="shared" ref="CL518" ca="1" si="482">SUM(CL493:CL517)</f>
        <v>125000</v>
      </c>
      <c r="CM518" s="492" t="e">
        <f t="shared" ref="CM518" ca="1" si="483">SUM(CM493:CM517)</f>
        <v>#REF!</v>
      </c>
      <c r="CN518" s="492" t="e">
        <f t="shared" ref="CN518" ca="1" si="484">SUM(CN493:CN517)</f>
        <v>#REF!</v>
      </c>
      <c r="CO518" s="492" t="e">
        <f t="shared" ref="CO518" ca="1" si="485">SUM(CO493:CO517)</f>
        <v>#REF!</v>
      </c>
      <c r="CP518" s="492" t="e">
        <f t="shared" ref="CP518" ca="1" si="486">SUM(CP493:CP517)</f>
        <v>#REF!</v>
      </c>
      <c r="CQ518" s="492" t="e">
        <f t="shared" ref="CQ518" ca="1" si="487">SUM(CQ493:CQ517)</f>
        <v>#REF!</v>
      </c>
      <c r="CR518" s="492" t="e">
        <f t="shared" ref="CR518" ca="1" si="488">SUM(CR493:CR517)</f>
        <v>#REF!</v>
      </c>
      <c r="CS518" s="492" t="e">
        <f t="shared" ref="CS518" ca="1" si="489">SUM(CS493:CS517)</f>
        <v>#REF!</v>
      </c>
      <c r="CT518" s="492" t="e">
        <f t="shared" ref="CT518" ca="1" si="490">SUM(CT493:CT517)</f>
        <v>#REF!</v>
      </c>
      <c r="CU518" s="492" t="e">
        <f t="shared" ref="CU518" ca="1" si="491">SUM(CU493:CU517)</f>
        <v>#REF!</v>
      </c>
      <c r="CV518" s="492" t="e">
        <f t="shared" ref="CV518" ca="1" si="492">SUM(CV493:CV517)</f>
        <v>#REF!</v>
      </c>
      <c r="CW518" s="492" t="e">
        <f t="shared" ref="CW518" ca="1" si="493">SUM(CW493:CW517)</f>
        <v>#REF!</v>
      </c>
      <c r="CX518" s="492" t="e">
        <f t="shared" ref="CX518" ca="1" si="494">SUM(CX493:CX517)</f>
        <v>#REF!</v>
      </c>
      <c r="CY518" s="492" t="e">
        <f t="shared" ref="CY518" ca="1" si="495">SUM(CY493:CY517)</f>
        <v>#REF!</v>
      </c>
      <c r="CZ518" s="492" t="e">
        <f t="shared" ref="CZ518" ca="1" si="496">SUM(CZ493:CZ517)</f>
        <v>#REF!</v>
      </c>
      <c r="DA518" s="492" t="e">
        <f t="shared" ref="DA518" ca="1" si="497">SUM(DA493:DA517)</f>
        <v>#REF!</v>
      </c>
      <c r="DB518" s="492" t="e">
        <f t="shared" ref="DB518" ca="1" si="498">SUM(DB493:DB517)</f>
        <v>#REF!</v>
      </c>
      <c r="DC518" s="492" t="e">
        <f t="shared" ref="DC518" ca="1" si="499">SUM(DC493:DC517)</f>
        <v>#REF!</v>
      </c>
      <c r="DD518" s="492" t="e">
        <f t="shared" ref="DD518" ca="1" si="500">SUM(DD493:DD517)</f>
        <v>#REF!</v>
      </c>
      <c r="DE518" s="492" t="e">
        <f t="shared" ref="DE518" ca="1" si="501">SUM(DE493:DE517)</f>
        <v>#REF!</v>
      </c>
      <c r="DF518" s="492" t="e">
        <f t="shared" ref="DF518" ca="1" si="502">SUM(DF493:DF517)</f>
        <v>#REF!</v>
      </c>
      <c r="DG518" s="492" t="e">
        <f t="shared" ref="DG518" ca="1" si="503">SUM(DG493:DG517)</f>
        <v>#REF!</v>
      </c>
      <c r="DH518" s="492" t="e">
        <f t="shared" ref="DH518" ca="1" si="504">SUM(DH493:DH517)</f>
        <v>#REF!</v>
      </c>
      <c r="DI518" s="492" t="e">
        <f t="shared" ref="DI518" ca="1" si="505">SUM(DI493:DI517)</f>
        <v>#REF!</v>
      </c>
      <c r="DJ518" s="492" t="e">
        <f t="shared" ref="DJ518" ca="1" si="506">SUM(DJ493:DJ517)</f>
        <v>#REF!</v>
      </c>
      <c r="DK518" s="492" t="e">
        <f t="shared" ref="DK518" ca="1" si="507">SUM(DK493:DK517)</f>
        <v>#REF!</v>
      </c>
      <c r="DL518" s="492" t="e">
        <f t="shared" ref="DL518" ca="1" si="508">SUM(DL493:DL517)</f>
        <v>#REF!</v>
      </c>
    </row>
    <row r="519" spans="1:116" s="164" customFormat="1" x14ac:dyDescent="0.4">
      <c r="A519" s="350"/>
      <c r="B519" s="350"/>
      <c r="C519" s="350"/>
      <c r="D519" s="164" t="s">
        <v>952</v>
      </c>
      <c r="E519" s="204" t="str">
        <f t="shared" si="391"/>
        <v>519 GROWTHCHURN-PV</v>
      </c>
      <c r="G519" s="210"/>
      <c r="H519" s="350"/>
      <c r="I519" s="473"/>
      <c r="J519" s="473"/>
      <c r="K519" s="350"/>
      <c r="L519" s="350"/>
      <c r="M519" s="350"/>
      <c r="N519" s="350"/>
      <c r="O519" s="350"/>
      <c r="P519" s="350"/>
      <c r="R519" s="210"/>
      <c r="S519" s="474"/>
      <c r="T519" s="474"/>
      <c r="U519" s="474"/>
      <c r="V519" s="474"/>
      <c r="W519" s="474"/>
      <c r="X519" s="474"/>
      <c r="Y519" s="474"/>
      <c r="Z519" s="474"/>
      <c r="AA519" s="474"/>
      <c r="AB519" s="474"/>
      <c r="AC519" s="474"/>
      <c r="AD519" s="474"/>
      <c r="AE519" s="474"/>
      <c r="AF519" s="474"/>
      <c r="AG519" s="474"/>
      <c r="AH519" s="474"/>
      <c r="AI519" s="474"/>
      <c r="AJ519" s="474"/>
      <c r="AK519" s="474"/>
      <c r="AL519" s="474"/>
      <c r="AM519" s="474"/>
      <c r="AN519" s="474"/>
      <c r="AO519" s="474"/>
      <c r="AP519" s="474"/>
      <c r="AQ519" s="474"/>
      <c r="AR519" s="474"/>
      <c r="AS519" s="474"/>
      <c r="AT519" s="474"/>
      <c r="AU519" s="474"/>
      <c r="AV519" s="474"/>
      <c r="AW519" s="474"/>
      <c r="AX519" s="474"/>
      <c r="AY519" s="474"/>
      <c r="AZ519" s="474"/>
      <c r="BA519" s="474"/>
      <c r="BB519" s="474"/>
      <c r="BC519" s="474"/>
      <c r="BD519" s="474"/>
      <c r="BE519" s="474"/>
      <c r="BF519" s="474"/>
      <c r="BG519" s="474"/>
      <c r="BH519" s="474"/>
      <c r="BI519" s="474"/>
      <c r="BJ519" s="474"/>
      <c r="BK519" s="474"/>
      <c r="BL519" s="474"/>
      <c r="BM519" s="474"/>
      <c r="BN519" s="474"/>
      <c r="BO519" s="474"/>
      <c r="BP519" s="474"/>
      <c r="BQ519" s="474"/>
      <c r="BR519" s="474"/>
      <c r="BS519" s="474"/>
      <c r="BT519" s="474"/>
      <c r="BU519" s="474"/>
      <c r="BV519" s="474"/>
      <c r="BW519" s="474"/>
      <c r="BX519" s="474"/>
      <c r="BY519" s="474"/>
      <c r="BZ519" s="474"/>
      <c r="CA519" s="474"/>
      <c r="CB519" s="474"/>
      <c r="CC519" s="474"/>
      <c r="CD519" s="474"/>
      <c r="CE519" s="474"/>
      <c r="CF519" s="474"/>
      <c r="CG519" s="474"/>
      <c r="CH519" s="474"/>
      <c r="CI519" s="474"/>
      <c r="CJ519" s="474"/>
      <c r="CK519" s="474"/>
      <c r="CL519" s="474"/>
      <c r="CM519" s="474"/>
      <c r="CN519" s="474"/>
      <c r="CO519" s="474"/>
      <c r="CP519" s="474"/>
      <c r="CQ519" s="474"/>
      <c r="CR519" s="474"/>
      <c r="CS519" s="474"/>
      <c r="CT519" s="474"/>
      <c r="CU519" s="474"/>
      <c r="CV519" s="474"/>
      <c r="CW519" s="474"/>
      <c r="CX519" s="474"/>
      <c r="CY519" s="474"/>
      <c r="CZ519" s="474"/>
      <c r="DA519" s="474"/>
      <c r="DB519" s="474"/>
      <c r="DC519" s="474"/>
      <c r="DD519" s="474"/>
      <c r="DE519" s="474"/>
      <c r="DF519" s="474"/>
      <c r="DG519" s="474"/>
      <c r="DH519" s="474"/>
      <c r="DI519" s="474"/>
      <c r="DJ519" s="474"/>
      <c r="DK519" s="474"/>
      <c r="DL519" s="474"/>
    </row>
    <row r="520" spans="1:116" s="164" customFormat="1" x14ac:dyDescent="0.4">
      <c r="A520" s="350"/>
      <c r="B520" s="350"/>
      <c r="C520" s="164" t="s">
        <v>198</v>
      </c>
      <c r="D520" s="164" t="s">
        <v>952</v>
      </c>
      <c r="E520" s="204" t="str">
        <f t="shared" si="391"/>
        <v>520 GROWTHCHURN-PV</v>
      </c>
      <c r="G520" s="493" t="str">
        <f>"Revenue - "&amp;G470</f>
        <v>Revenue - (Primary label)</v>
      </c>
      <c r="H520" s="350"/>
      <c r="I520" s="473"/>
      <c r="J520" s="494"/>
      <c r="K520" s="494">
        <f t="shared" ref="K520:P520" ca="1" si="509">SUMIF($3:$3,K$2,520:520)</f>
        <v>7280000</v>
      </c>
      <c r="L520" s="494">
        <f t="shared" ca="1" si="509"/>
        <v>44720000</v>
      </c>
      <c r="M520" s="494">
        <f t="shared" ca="1" si="509"/>
        <v>78000000</v>
      </c>
      <c r="N520" s="494">
        <f t="shared" ca="1" si="509"/>
        <v>78000000</v>
      </c>
      <c r="O520" s="494">
        <f t="shared" ca="1" si="509"/>
        <v>78000000</v>
      </c>
      <c r="P520" s="494">
        <f t="shared" ca="1" si="509"/>
        <v>78000000</v>
      </c>
      <c r="R520" s="210"/>
      <c r="S520" s="495">
        <f ca="1">+SUMPRODUCT($H493:$H517,S493:S517)*S480</f>
        <v>20000</v>
      </c>
      <c r="T520" s="495">
        <f t="shared" ref="T520:CE520" ca="1" si="510">+SUMPRODUCT($H493:$H517,T493:T517)*T480</f>
        <v>60000</v>
      </c>
      <c r="U520" s="495">
        <f t="shared" ca="1" si="510"/>
        <v>120000</v>
      </c>
      <c r="V520" s="495">
        <f t="shared" ca="1" si="510"/>
        <v>200000</v>
      </c>
      <c r="W520" s="495">
        <f t="shared" ca="1" si="510"/>
        <v>300000</v>
      </c>
      <c r="X520" s="495">
        <f t="shared" ca="1" si="510"/>
        <v>420000</v>
      </c>
      <c r="Y520" s="495">
        <f t="shared" ca="1" si="510"/>
        <v>560000</v>
      </c>
      <c r="Z520" s="495">
        <f t="shared" ca="1" si="510"/>
        <v>720000</v>
      </c>
      <c r="AA520" s="495">
        <f t="shared" ca="1" si="510"/>
        <v>900000</v>
      </c>
      <c r="AB520" s="495">
        <f t="shared" ca="1" si="510"/>
        <v>1100000</v>
      </c>
      <c r="AC520" s="495">
        <f t="shared" ca="1" si="510"/>
        <v>1320000</v>
      </c>
      <c r="AD520" s="495">
        <f t="shared" ca="1" si="510"/>
        <v>1560000</v>
      </c>
      <c r="AE520" s="495">
        <f t="shared" ca="1" si="510"/>
        <v>1820000</v>
      </c>
      <c r="AF520" s="495">
        <f t="shared" ca="1" si="510"/>
        <v>2100000</v>
      </c>
      <c r="AG520" s="495">
        <f t="shared" ca="1" si="510"/>
        <v>2400000</v>
      </c>
      <c r="AH520" s="495">
        <f t="shared" ca="1" si="510"/>
        <v>2720000</v>
      </c>
      <c r="AI520" s="495">
        <f t="shared" ca="1" si="510"/>
        <v>3060000</v>
      </c>
      <c r="AJ520" s="495">
        <f t="shared" ca="1" si="510"/>
        <v>3420000</v>
      </c>
      <c r="AK520" s="495">
        <f t="shared" ca="1" si="510"/>
        <v>3800000</v>
      </c>
      <c r="AL520" s="495">
        <f t="shared" ca="1" si="510"/>
        <v>4200000</v>
      </c>
      <c r="AM520" s="495">
        <f t="shared" ca="1" si="510"/>
        <v>4620000</v>
      </c>
      <c r="AN520" s="495">
        <f t="shared" ca="1" si="510"/>
        <v>5060000</v>
      </c>
      <c r="AO520" s="495">
        <f t="shared" ca="1" si="510"/>
        <v>5520000</v>
      </c>
      <c r="AP520" s="495">
        <f t="shared" ca="1" si="510"/>
        <v>6000000</v>
      </c>
      <c r="AQ520" s="495">
        <f t="shared" ca="1" si="510"/>
        <v>6500000</v>
      </c>
      <c r="AR520" s="495">
        <f t="shared" ca="1" si="510"/>
        <v>6500000</v>
      </c>
      <c r="AS520" s="495">
        <f t="shared" ca="1" si="510"/>
        <v>6500000</v>
      </c>
      <c r="AT520" s="495">
        <f t="shared" ca="1" si="510"/>
        <v>6500000</v>
      </c>
      <c r="AU520" s="495">
        <f t="shared" ca="1" si="510"/>
        <v>6500000</v>
      </c>
      <c r="AV520" s="495">
        <f t="shared" ca="1" si="510"/>
        <v>6500000</v>
      </c>
      <c r="AW520" s="495">
        <f t="shared" ca="1" si="510"/>
        <v>6500000</v>
      </c>
      <c r="AX520" s="495">
        <f t="shared" ca="1" si="510"/>
        <v>6500000</v>
      </c>
      <c r="AY520" s="495">
        <f t="shared" ca="1" si="510"/>
        <v>6500000</v>
      </c>
      <c r="AZ520" s="495">
        <f t="shared" ca="1" si="510"/>
        <v>6500000</v>
      </c>
      <c r="BA520" s="495">
        <f t="shared" ca="1" si="510"/>
        <v>6500000</v>
      </c>
      <c r="BB520" s="495">
        <f t="shared" ca="1" si="510"/>
        <v>6500000</v>
      </c>
      <c r="BC520" s="495">
        <f t="shared" ca="1" si="510"/>
        <v>6500000</v>
      </c>
      <c r="BD520" s="495">
        <f t="shared" ca="1" si="510"/>
        <v>6500000</v>
      </c>
      <c r="BE520" s="495">
        <f t="shared" ca="1" si="510"/>
        <v>6500000</v>
      </c>
      <c r="BF520" s="495">
        <f t="shared" ca="1" si="510"/>
        <v>6500000</v>
      </c>
      <c r="BG520" s="495">
        <f t="shared" ca="1" si="510"/>
        <v>6500000</v>
      </c>
      <c r="BH520" s="495">
        <f t="shared" ca="1" si="510"/>
        <v>6500000</v>
      </c>
      <c r="BI520" s="495">
        <f t="shared" ca="1" si="510"/>
        <v>6500000</v>
      </c>
      <c r="BJ520" s="495">
        <f t="shared" ca="1" si="510"/>
        <v>6500000</v>
      </c>
      <c r="BK520" s="495">
        <f t="shared" ca="1" si="510"/>
        <v>6500000</v>
      </c>
      <c r="BL520" s="495">
        <f t="shared" ca="1" si="510"/>
        <v>6500000</v>
      </c>
      <c r="BM520" s="495">
        <f t="shared" ca="1" si="510"/>
        <v>6500000</v>
      </c>
      <c r="BN520" s="495">
        <f t="shared" ca="1" si="510"/>
        <v>6500000</v>
      </c>
      <c r="BO520" s="495">
        <f t="shared" ca="1" si="510"/>
        <v>6500000</v>
      </c>
      <c r="BP520" s="495">
        <f t="shared" ca="1" si="510"/>
        <v>6500000</v>
      </c>
      <c r="BQ520" s="495">
        <f t="shared" ca="1" si="510"/>
        <v>6500000</v>
      </c>
      <c r="BR520" s="495">
        <f t="shared" ca="1" si="510"/>
        <v>6500000</v>
      </c>
      <c r="BS520" s="495">
        <f t="shared" ca="1" si="510"/>
        <v>6500000</v>
      </c>
      <c r="BT520" s="495">
        <f t="shared" ca="1" si="510"/>
        <v>6500000</v>
      </c>
      <c r="BU520" s="495">
        <f t="shared" ca="1" si="510"/>
        <v>6500000</v>
      </c>
      <c r="BV520" s="495">
        <f t="shared" ca="1" si="510"/>
        <v>6500000</v>
      </c>
      <c r="BW520" s="495">
        <f t="shared" ca="1" si="510"/>
        <v>6500000</v>
      </c>
      <c r="BX520" s="495">
        <f t="shared" ca="1" si="510"/>
        <v>6500000</v>
      </c>
      <c r="BY520" s="495">
        <f t="shared" ca="1" si="510"/>
        <v>6500000</v>
      </c>
      <c r="BZ520" s="495">
        <f t="shared" ca="1" si="510"/>
        <v>6500000</v>
      </c>
      <c r="CA520" s="495">
        <f t="shared" ca="1" si="510"/>
        <v>6500000</v>
      </c>
      <c r="CB520" s="495">
        <f t="shared" ca="1" si="510"/>
        <v>6500000</v>
      </c>
      <c r="CC520" s="495">
        <f t="shared" ca="1" si="510"/>
        <v>6500000</v>
      </c>
      <c r="CD520" s="495">
        <f t="shared" ca="1" si="510"/>
        <v>6500000</v>
      </c>
      <c r="CE520" s="495">
        <f t="shared" ca="1" si="510"/>
        <v>6500000</v>
      </c>
      <c r="CF520" s="495">
        <f t="shared" ref="CF520:DL520" ca="1" si="511">+SUMPRODUCT($H493:$H517,CF493:CF517)*CF480</f>
        <v>6500000</v>
      </c>
      <c r="CG520" s="495">
        <f t="shared" ca="1" si="511"/>
        <v>6500000</v>
      </c>
      <c r="CH520" s="495">
        <f t="shared" ca="1" si="511"/>
        <v>6500000</v>
      </c>
      <c r="CI520" s="495">
        <f t="shared" ca="1" si="511"/>
        <v>6500000</v>
      </c>
      <c r="CJ520" s="495">
        <f t="shared" ca="1" si="511"/>
        <v>6500000</v>
      </c>
      <c r="CK520" s="495">
        <f t="shared" ca="1" si="511"/>
        <v>6500000</v>
      </c>
      <c r="CL520" s="495">
        <f t="shared" ca="1" si="511"/>
        <v>6500000</v>
      </c>
      <c r="CM520" s="495" t="e">
        <f t="shared" ca="1" si="511"/>
        <v>#REF!</v>
      </c>
      <c r="CN520" s="495" t="e">
        <f t="shared" ca="1" si="511"/>
        <v>#REF!</v>
      </c>
      <c r="CO520" s="495" t="e">
        <f t="shared" ca="1" si="511"/>
        <v>#REF!</v>
      </c>
      <c r="CP520" s="495" t="e">
        <f t="shared" ca="1" si="511"/>
        <v>#REF!</v>
      </c>
      <c r="CQ520" s="495" t="e">
        <f t="shared" ca="1" si="511"/>
        <v>#REF!</v>
      </c>
      <c r="CR520" s="495" t="e">
        <f t="shared" ca="1" si="511"/>
        <v>#REF!</v>
      </c>
      <c r="CS520" s="495" t="e">
        <f t="shared" ca="1" si="511"/>
        <v>#REF!</v>
      </c>
      <c r="CT520" s="495" t="e">
        <f t="shared" ca="1" si="511"/>
        <v>#REF!</v>
      </c>
      <c r="CU520" s="495" t="e">
        <f t="shared" ca="1" si="511"/>
        <v>#REF!</v>
      </c>
      <c r="CV520" s="495" t="e">
        <f t="shared" ca="1" si="511"/>
        <v>#REF!</v>
      </c>
      <c r="CW520" s="495" t="e">
        <f t="shared" ca="1" si="511"/>
        <v>#REF!</v>
      </c>
      <c r="CX520" s="495" t="e">
        <f t="shared" ca="1" si="511"/>
        <v>#REF!</v>
      </c>
      <c r="CY520" s="495" t="e">
        <f t="shared" ca="1" si="511"/>
        <v>#REF!</v>
      </c>
      <c r="CZ520" s="495" t="e">
        <f t="shared" ca="1" si="511"/>
        <v>#REF!</v>
      </c>
      <c r="DA520" s="495" t="e">
        <f t="shared" ca="1" si="511"/>
        <v>#REF!</v>
      </c>
      <c r="DB520" s="495" t="e">
        <f t="shared" ca="1" si="511"/>
        <v>#REF!</v>
      </c>
      <c r="DC520" s="495" t="e">
        <f t="shared" ca="1" si="511"/>
        <v>#REF!</v>
      </c>
      <c r="DD520" s="495" t="e">
        <f t="shared" ca="1" si="511"/>
        <v>#REF!</v>
      </c>
      <c r="DE520" s="495" t="e">
        <f t="shared" ca="1" si="511"/>
        <v>#REF!</v>
      </c>
      <c r="DF520" s="495" t="e">
        <f t="shared" ca="1" si="511"/>
        <v>#REF!</v>
      </c>
      <c r="DG520" s="495" t="e">
        <f t="shared" ca="1" si="511"/>
        <v>#REF!</v>
      </c>
      <c r="DH520" s="495" t="e">
        <f t="shared" ca="1" si="511"/>
        <v>#REF!</v>
      </c>
      <c r="DI520" s="495" t="e">
        <f t="shared" ca="1" si="511"/>
        <v>#REF!</v>
      </c>
      <c r="DJ520" s="495" t="e">
        <f t="shared" ca="1" si="511"/>
        <v>#REF!</v>
      </c>
      <c r="DK520" s="495" t="e">
        <f t="shared" ca="1" si="511"/>
        <v>#REF!</v>
      </c>
      <c r="DL520" s="495" t="e">
        <f t="shared" ca="1" si="511"/>
        <v>#REF!</v>
      </c>
    </row>
    <row r="521" spans="1:116" s="164" customFormat="1" x14ac:dyDescent="0.4">
      <c r="A521" s="350"/>
      <c r="B521" s="350"/>
      <c r="C521" s="350"/>
      <c r="D521" s="164" t="s">
        <v>952</v>
      </c>
      <c r="E521" s="204" t="str">
        <f t="shared" si="391"/>
        <v>521 GROWTHCHURN-PV</v>
      </c>
      <c r="G521" s="493"/>
      <c r="H521" s="350"/>
      <c r="I521" s="473"/>
      <c r="J521" s="473"/>
      <c r="K521" s="350"/>
      <c r="L521" s="350"/>
      <c r="M521" s="350"/>
      <c r="N521" s="350"/>
      <c r="O521" s="350"/>
      <c r="P521" s="350"/>
      <c r="R521" s="210"/>
      <c r="S521" s="496"/>
      <c r="T521" s="496"/>
      <c r="U521" s="496"/>
      <c r="V521" s="496"/>
      <c r="W521" s="496"/>
      <c r="X521" s="496"/>
      <c r="Y521" s="496"/>
      <c r="Z521" s="496"/>
      <c r="AA521" s="496"/>
      <c r="AB521" s="496"/>
      <c r="AC521" s="496"/>
      <c r="AD521" s="496"/>
      <c r="AE521" s="496"/>
      <c r="AF521" s="496"/>
      <c r="AG521" s="496"/>
      <c r="AH521" s="496"/>
      <c r="AI521" s="496"/>
      <c r="AJ521" s="496"/>
      <c r="AK521" s="496"/>
      <c r="AL521" s="496"/>
      <c r="AM521" s="496"/>
      <c r="AN521" s="496"/>
      <c r="AO521" s="496"/>
      <c r="AP521" s="496"/>
      <c r="AQ521" s="496"/>
      <c r="AR521" s="496"/>
      <c r="AS521" s="496"/>
      <c r="AT521" s="496"/>
      <c r="AU521" s="496"/>
      <c r="AV521" s="496"/>
      <c r="AW521" s="496"/>
      <c r="AX521" s="496"/>
      <c r="AY521" s="496"/>
      <c r="AZ521" s="496"/>
      <c r="BA521" s="496"/>
      <c r="BB521" s="496"/>
      <c r="BC521" s="496"/>
      <c r="BD521" s="496"/>
      <c r="BE521" s="496"/>
      <c r="BF521" s="496"/>
      <c r="BG521" s="496"/>
      <c r="BH521" s="496"/>
      <c r="BI521" s="496"/>
      <c r="BJ521" s="496"/>
      <c r="BK521" s="496"/>
      <c r="BL521" s="496"/>
      <c r="BM521" s="496"/>
      <c r="BN521" s="496"/>
      <c r="BO521" s="496"/>
      <c r="BP521" s="496"/>
      <c r="BQ521" s="496"/>
      <c r="BR521" s="496"/>
      <c r="BS521" s="496"/>
      <c r="BT521" s="496"/>
      <c r="BU521" s="496"/>
      <c r="BV521" s="496"/>
      <c r="BW521" s="496"/>
      <c r="BX521" s="496"/>
      <c r="BY521" s="496"/>
      <c r="BZ521" s="496"/>
      <c r="CA521" s="496"/>
      <c r="CB521" s="496"/>
      <c r="CC521" s="496"/>
      <c r="CD521" s="496"/>
      <c r="CE521" s="496"/>
      <c r="CF521" s="496"/>
      <c r="CG521" s="496"/>
      <c r="CH521" s="496"/>
      <c r="CI521" s="496"/>
      <c r="CJ521" s="496"/>
      <c r="CK521" s="496"/>
      <c r="CL521" s="496"/>
      <c r="CM521" s="496"/>
      <c r="CN521" s="496"/>
      <c r="CO521" s="496"/>
      <c r="CP521" s="496"/>
      <c r="CQ521" s="496"/>
      <c r="CR521" s="496"/>
      <c r="CS521" s="496"/>
      <c r="CT521" s="496"/>
      <c r="CU521" s="496"/>
      <c r="CV521" s="496"/>
      <c r="CW521" s="496"/>
      <c r="CX521" s="496"/>
      <c r="CY521" s="496"/>
      <c r="CZ521" s="496"/>
      <c r="DA521" s="496"/>
      <c r="DB521" s="496"/>
      <c r="DC521" s="496"/>
      <c r="DD521" s="496"/>
      <c r="DE521" s="496"/>
      <c r="DF521" s="496"/>
      <c r="DG521" s="496"/>
      <c r="DH521" s="496"/>
      <c r="DI521" s="496"/>
      <c r="DJ521" s="496"/>
      <c r="DK521" s="496"/>
      <c r="DL521" s="496"/>
    </row>
    <row r="522" spans="1:116" s="164" customFormat="1" x14ac:dyDescent="0.4">
      <c r="B522" s="164" t="s">
        <v>332</v>
      </c>
      <c r="D522" s="164" t="s">
        <v>952</v>
      </c>
      <c r="E522" s="204" t="str">
        <f t="shared" si="391"/>
        <v>522 GROWTHCHURN-PV</v>
      </c>
      <c r="G522" s="497" t="str">
        <f>G470</f>
        <v>(Primary label)</v>
      </c>
      <c r="H522" s="206"/>
      <c r="I522" s="207"/>
      <c r="J522" s="207"/>
      <c r="K522" s="494"/>
      <c r="L522" s="494"/>
      <c r="M522" s="494"/>
      <c r="N522" s="494"/>
      <c r="O522" s="494"/>
      <c r="P522" s="494"/>
      <c r="R522" s="494"/>
      <c r="S522" s="495"/>
      <c r="T522" s="495"/>
      <c r="U522" s="495"/>
      <c r="V522" s="495"/>
      <c r="W522" s="495"/>
      <c r="X522" s="495"/>
      <c r="Y522" s="495"/>
      <c r="Z522" s="495"/>
      <c r="AA522" s="495"/>
      <c r="AB522" s="495"/>
      <c r="AC522" s="495"/>
      <c r="AD522" s="495"/>
      <c r="AE522" s="495"/>
      <c r="AF522" s="495"/>
      <c r="AG522" s="495"/>
      <c r="AH522" s="495"/>
      <c r="AI522" s="495"/>
      <c r="AJ522" s="495"/>
      <c r="AK522" s="495"/>
      <c r="AL522" s="495"/>
      <c r="AM522" s="495"/>
      <c r="AN522" s="495"/>
      <c r="AO522" s="495"/>
      <c r="AP522" s="495"/>
      <c r="AQ522" s="495"/>
      <c r="AR522" s="495"/>
      <c r="AS522" s="495"/>
      <c r="AT522" s="495"/>
      <c r="AU522" s="495"/>
      <c r="AV522" s="495"/>
      <c r="AW522" s="495"/>
      <c r="AX522" s="495"/>
      <c r="AY522" s="495"/>
      <c r="AZ522" s="495"/>
      <c r="BA522" s="495"/>
      <c r="BB522" s="495"/>
      <c r="BC522" s="495"/>
      <c r="BD522" s="495"/>
      <c r="BE522" s="495"/>
      <c r="BF522" s="495"/>
      <c r="BG522" s="495"/>
      <c r="BH522" s="495"/>
      <c r="BI522" s="495"/>
      <c r="BJ522" s="495"/>
      <c r="BK522" s="495"/>
      <c r="BL522" s="495"/>
      <c r="BM522" s="495"/>
      <c r="BN522" s="495"/>
      <c r="BO522" s="495"/>
      <c r="BP522" s="495"/>
      <c r="BQ522" s="495"/>
      <c r="BR522" s="495"/>
      <c r="BS522" s="495"/>
      <c r="BT522" s="495"/>
      <c r="BU522" s="495"/>
      <c r="BV522" s="495"/>
      <c r="BW522" s="495"/>
      <c r="BX522" s="495"/>
      <c r="BY522" s="495"/>
      <c r="BZ522" s="495"/>
      <c r="CA522" s="495"/>
      <c r="CB522" s="495"/>
      <c r="CC522" s="495"/>
      <c r="CD522" s="495"/>
      <c r="CE522" s="495"/>
      <c r="CF522" s="495"/>
      <c r="CG522" s="495"/>
      <c r="CH522" s="495"/>
      <c r="CI522" s="495"/>
      <c r="CJ522" s="495"/>
      <c r="CK522" s="495"/>
      <c r="CL522" s="495"/>
      <c r="CM522" s="495"/>
      <c r="CN522" s="495"/>
      <c r="CO522" s="495"/>
      <c r="CP522" s="495"/>
      <c r="CQ522" s="495"/>
      <c r="CR522" s="495"/>
      <c r="CS522" s="495"/>
      <c r="CT522" s="495"/>
      <c r="CU522" s="495"/>
      <c r="CV522" s="495"/>
      <c r="CW522" s="495"/>
      <c r="CX522" s="495"/>
      <c r="CY522" s="495"/>
      <c r="CZ522" s="495"/>
      <c r="DA522" s="495"/>
      <c r="DB522" s="495"/>
      <c r="DC522" s="495"/>
      <c r="DD522" s="495"/>
      <c r="DE522" s="495"/>
      <c r="DF522" s="495"/>
      <c r="DG522" s="495"/>
      <c r="DH522" s="495"/>
      <c r="DI522" s="495"/>
      <c r="DJ522" s="495"/>
      <c r="DK522" s="495"/>
      <c r="DL522" s="495"/>
    </row>
    <row r="523" spans="1:116" s="164" customFormat="1" x14ac:dyDescent="0.4">
      <c r="B523" s="164" t="s">
        <v>332</v>
      </c>
      <c r="D523" s="164" t="s">
        <v>952</v>
      </c>
      <c r="E523" s="204" t="str">
        <f t="shared" si="391"/>
        <v>523 GROWTHCHURN-PV</v>
      </c>
      <c r="G523" s="498" t="str">
        <f>IFERROR(SUBSTITUTE(G478,":",""),"no unit")</f>
        <v>Growth curve steady state rev</v>
      </c>
      <c r="H523" s="206"/>
      <c r="I523" s="207"/>
      <c r="J523" s="207"/>
      <c r="K523" s="494"/>
      <c r="L523" s="494"/>
      <c r="M523" s="494"/>
      <c r="N523" s="494"/>
      <c r="O523" s="494"/>
      <c r="P523" s="494"/>
      <c r="R523" s="494"/>
      <c r="S523" s="495"/>
      <c r="T523" s="495"/>
      <c r="U523" s="495"/>
      <c r="V523" s="495"/>
      <c r="W523" s="495"/>
      <c r="X523" s="495"/>
      <c r="Y523" s="495"/>
      <c r="Z523" s="495"/>
      <c r="AA523" s="495"/>
      <c r="AB523" s="495"/>
      <c r="AC523" s="495"/>
      <c r="AD523" s="495"/>
      <c r="AE523" s="495"/>
      <c r="AF523" s="495"/>
      <c r="AG523" s="495"/>
      <c r="AH523" s="495"/>
      <c r="AI523" s="495"/>
      <c r="AJ523" s="495"/>
      <c r="AK523" s="495"/>
      <c r="AL523" s="495"/>
      <c r="AM523" s="495"/>
      <c r="AN523" s="495"/>
      <c r="AO523" s="495"/>
      <c r="AP523" s="495"/>
      <c r="AQ523" s="495"/>
      <c r="AR523" s="495"/>
      <c r="AS523" s="495"/>
      <c r="AT523" s="495"/>
      <c r="AU523" s="495"/>
      <c r="AV523" s="495"/>
      <c r="AW523" s="495"/>
      <c r="AX523" s="495"/>
      <c r="AY523" s="495"/>
      <c r="AZ523" s="495"/>
      <c r="BA523" s="495"/>
      <c r="BB523" s="495"/>
      <c r="BC523" s="495"/>
      <c r="BD523" s="495"/>
      <c r="BE523" s="495"/>
      <c r="BF523" s="495"/>
      <c r="BG523" s="495"/>
      <c r="BH523" s="495"/>
      <c r="BI523" s="495"/>
      <c r="BJ523" s="495"/>
      <c r="BK523" s="495"/>
      <c r="BL523" s="495"/>
      <c r="BM523" s="495"/>
      <c r="BN523" s="495"/>
      <c r="BO523" s="495"/>
      <c r="BP523" s="495"/>
      <c r="BQ523" s="495"/>
      <c r="BR523" s="495"/>
      <c r="BS523" s="495"/>
      <c r="BT523" s="495"/>
      <c r="BU523" s="495"/>
      <c r="BV523" s="495"/>
      <c r="BW523" s="495"/>
      <c r="BX523" s="495"/>
      <c r="BY523" s="495"/>
      <c r="BZ523" s="495"/>
      <c r="CA523" s="495"/>
      <c r="CB523" s="495"/>
      <c r="CC523" s="495"/>
      <c r="CD523" s="495"/>
      <c r="CE523" s="495"/>
      <c r="CF523" s="495"/>
      <c r="CG523" s="495"/>
      <c r="CH523" s="495"/>
      <c r="CI523" s="495"/>
      <c r="CJ523" s="495"/>
      <c r="CK523" s="495"/>
      <c r="CL523" s="495"/>
      <c r="CM523" s="495"/>
      <c r="CN523" s="495"/>
      <c r="CO523" s="495"/>
      <c r="CP523" s="495"/>
      <c r="CQ523" s="495"/>
      <c r="CR523" s="495"/>
      <c r="CS523" s="495"/>
      <c r="CT523" s="495"/>
      <c r="CU523" s="495"/>
      <c r="CV523" s="495"/>
      <c r="CW523" s="495"/>
      <c r="CX523" s="495"/>
      <c r="CY523" s="495"/>
      <c r="CZ523" s="495"/>
      <c r="DA523" s="495"/>
      <c r="DB523" s="495"/>
      <c r="DC523" s="495"/>
      <c r="DD523" s="495"/>
      <c r="DE523" s="495"/>
      <c r="DF523" s="495"/>
      <c r="DG523" s="495"/>
      <c r="DH523" s="495"/>
      <c r="DI523" s="495"/>
      <c r="DJ523" s="495"/>
      <c r="DK523" s="495"/>
      <c r="DL523" s="495"/>
    </row>
    <row r="524" spans="1:116" s="164" customFormat="1" x14ac:dyDescent="0.4">
      <c r="B524" s="164" t="s">
        <v>332</v>
      </c>
      <c r="D524" s="164" t="s">
        <v>952</v>
      </c>
      <c r="E524" s="204" t="str">
        <f t="shared" si="391"/>
        <v>524 GROWTHCHURN-PV</v>
      </c>
      <c r="G524" s="497" t="s">
        <v>461</v>
      </c>
      <c r="I524" s="205"/>
      <c r="J524" s="205"/>
      <c r="K524" s="499"/>
      <c r="L524" s="499"/>
      <c r="M524" s="499"/>
      <c r="N524" s="499"/>
      <c r="O524" s="499"/>
      <c r="P524" s="499"/>
      <c r="R524" s="500"/>
      <c r="S524" s="501" t="str">
        <f t="shared" ref="S524:CD524" si="512">ADDRESS(ROW(S520),COLUMN(S520),2)</f>
        <v>S$520</v>
      </c>
      <c r="T524" s="501" t="str">
        <f t="shared" si="512"/>
        <v>T$520</v>
      </c>
      <c r="U524" s="501" t="str">
        <f t="shared" si="512"/>
        <v>U$520</v>
      </c>
      <c r="V524" s="501" t="str">
        <f t="shared" si="512"/>
        <v>V$520</v>
      </c>
      <c r="W524" s="501" t="str">
        <f t="shared" si="512"/>
        <v>W$520</v>
      </c>
      <c r="X524" s="501" t="str">
        <f t="shared" si="512"/>
        <v>X$520</v>
      </c>
      <c r="Y524" s="501" t="str">
        <f t="shared" si="512"/>
        <v>Y$520</v>
      </c>
      <c r="Z524" s="501" t="str">
        <f t="shared" si="512"/>
        <v>Z$520</v>
      </c>
      <c r="AA524" s="501" t="str">
        <f t="shared" si="512"/>
        <v>AA$520</v>
      </c>
      <c r="AB524" s="501" t="str">
        <f t="shared" si="512"/>
        <v>AB$520</v>
      </c>
      <c r="AC524" s="501" t="str">
        <f t="shared" si="512"/>
        <v>AC$520</v>
      </c>
      <c r="AD524" s="501" t="str">
        <f t="shared" si="512"/>
        <v>AD$520</v>
      </c>
      <c r="AE524" s="501" t="str">
        <f t="shared" si="512"/>
        <v>AE$520</v>
      </c>
      <c r="AF524" s="501" t="str">
        <f t="shared" si="512"/>
        <v>AF$520</v>
      </c>
      <c r="AG524" s="501" t="str">
        <f t="shared" si="512"/>
        <v>AG$520</v>
      </c>
      <c r="AH524" s="501" t="str">
        <f t="shared" si="512"/>
        <v>AH$520</v>
      </c>
      <c r="AI524" s="501" t="str">
        <f t="shared" si="512"/>
        <v>AI$520</v>
      </c>
      <c r="AJ524" s="501" t="str">
        <f t="shared" si="512"/>
        <v>AJ$520</v>
      </c>
      <c r="AK524" s="501" t="str">
        <f t="shared" si="512"/>
        <v>AK$520</v>
      </c>
      <c r="AL524" s="501" t="str">
        <f t="shared" si="512"/>
        <v>AL$520</v>
      </c>
      <c r="AM524" s="501" t="str">
        <f t="shared" si="512"/>
        <v>AM$520</v>
      </c>
      <c r="AN524" s="501" t="str">
        <f t="shared" si="512"/>
        <v>AN$520</v>
      </c>
      <c r="AO524" s="501" t="str">
        <f t="shared" si="512"/>
        <v>AO$520</v>
      </c>
      <c r="AP524" s="501" t="str">
        <f t="shared" si="512"/>
        <v>AP$520</v>
      </c>
      <c r="AQ524" s="501" t="str">
        <f t="shared" si="512"/>
        <v>AQ$520</v>
      </c>
      <c r="AR524" s="501" t="str">
        <f t="shared" si="512"/>
        <v>AR$520</v>
      </c>
      <c r="AS524" s="501" t="str">
        <f t="shared" si="512"/>
        <v>AS$520</v>
      </c>
      <c r="AT524" s="501" t="str">
        <f t="shared" si="512"/>
        <v>AT$520</v>
      </c>
      <c r="AU524" s="501" t="str">
        <f t="shared" si="512"/>
        <v>AU$520</v>
      </c>
      <c r="AV524" s="501" t="str">
        <f t="shared" si="512"/>
        <v>AV$520</v>
      </c>
      <c r="AW524" s="501" t="str">
        <f t="shared" si="512"/>
        <v>AW$520</v>
      </c>
      <c r="AX524" s="501" t="str">
        <f t="shared" si="512"/>
        <v>AX$520</v>
      </c>
      <c r="AY524" s="501" t="str">
        <f t="shared" si="512"/>
        <v>AY$520</v>
      </c>
      <c r="AZ524" s="501" t="str">
        <f t="shared" si="512"/>
        <v>AZ$520</v>
      </c>
      <c r="BA524" s="501" t="str">
        <f t="shared" si="512"/>
        <v>BA$520</v>
      </c>
      <c r="BB524" s="501" t="str">
        <f t="shared" si="512"/>
        <v>BB$520</v>
      </c>
      <c r="BC524" s="501" t="str">
        <f t="shared" si="512"/>
        <v>BC$520</v>
      </c>
      <c r="BD524" s="501" t="str">
        <f t="shared" si="512"/>
        <v>BD$520</v>
      </c>
      <c r="BE524" s="501" t="str">
        <f t="shared" si="512"/>
        <v>BE$520</v>
      </c>
      <c r="BF524" s="501" t="str">
        <f t="shared" si="512"/>
        <v>BF$520</v>
      </c>
      <c r="BG524" s="501" t="str">
        <f t="shared" si="512"/>
        <v>BG$520</v>
      </c>
      <c r="BH524" s="501" t="str">
        <f t="shared" si="512"/>
        <v>BH$520</v>
      </c>
      <c r="BI524" s="501" t="str">
        <f t="shared" si="512"/>
        <v>BI$520</v>
      </c>
      <c r="BJ524" s="501" t="str">
        <f t="shared" si="512"/>
        <v>BJ$520</v>
      </c>
      <c r="BK524" s="501" t="str">
        <f t="shared" si="512"/>
        <v>BK$520</v>
      </c>
      <c r="BL524" s="501" t="str">
        <f t="shared" si="512"/>
        <v>BL$520</v>
      </c>
      <c r="BM524" s="501" t="str">
        <f t="shared" si="512"/>
        <v>BM$520</v>
      </c>
      <c r="BN524" s="501" t="str">
        <f t="shared" si="512"/>
        <v>BN$520</v>
      </c>
      <c r="BO524" s="501" t="str">
        <f t="shared" si="512"/>
        <v>BO$520</v>
      </c>
      <c r="BP524" s="501" t="str">
        <f t="shared" si="512"/>
        <v>BP$520</v>
      </c>
      <c r="BQ524" s="501" t="str">
        <f t="shared" si="512"/>
        <v>BQ$520</v>
      </c>
      <c r="BR524" s="501" t="str">
        <f t="shared" si="512"/>
        <v>BR$520</v>
      </c>
      <c r="BS524" s="501" t="str">
        <f t="shared" si="512"/>
        <v>BS$520</v>
      </c>
      <c r="BT524" s="501" t="str">
        <f t="shared" si="512"/>
        <v>BT$520</v>
      </c>
      <c r="BU524" s="501" t="str">
        <f t="shared" si="512"/>
        <v>BU$520</v>
      </c>
      <c r="BV524" s="501" t="str">
        <f t="shared" si="512"/>
        <v>BV$520</v>
      </c>
      <c r="BW524" s="501" t="str">
        <f t="shared" si="512"/>
        <v>BW$520</v>
      </c>
      <c r="BX524" s="501" t="str">
        <f t="shared" si="512"/>
        <v>BX$520</v>
      </c>
      <c r="BY524" s="501" t="str">
        <f t="shared" si="512"/>
        <v>BY$520</v>
      </c>
      <c r="BZ524" s="501" t="str">
        <f t="shared" si="512"/>
        <v>BZ$520</v>
      </c>
      <c r="CA524" s="501" t="str">
        <f t="shared" si="512"/>
        <v>CA$520</v>
      </c>
      <c r="CB524" s="501" t="str">
        <f t="shared" si="512"/>
        <v>CB$520</v>
      </c>
      <c r="CC524" s="501" t="str">
        <f t="shared" si="512"/>
        <v>CC$520</v>
      </c>
      <c r="CD524" s="501" t="str">
        <f t="shared" si="512"/>
        <v>CD$520</v>
      </c>
      <c r="CE524" s="501" t="str">
        <f t="shared" ref="CE524:DL524" si="513">ADDRESS(ROW(CE520),COLUMN(CE520),2)</f>
        <v>CE$520</v>
      </c>
      <c r="CF524" s="501" t="str">
        <f t="shared" si="513"/>
        <v>CF$520</v>
      </c>
      <c r="CG524" s="501" t="str">
        <f t="shared" si="513"/>
        <v>CG$520</v>
      </c>
      <c r="CH524" s="501" t="str">
        <f t="shared" si="513"/>
        <v>CH$520</v>
      </c>
      <c r="CI524" s="501" t="str">
        <f t="shared" si="513"/>
        <v>CI$520</v>
      </c>
      <c r="CJ524" s="501" t="str">
        <f t="shared" si="513"/>
        <v>CJ$520</v>
      </c>
      <c r="CK524" s="501" t="str">
        <f t="shared" si="513"/>
        <v>CK$520</v>
      </c>
      <c r="CL524" s="501" t="str">
        <f t="shared" si="513"/>
        <v>CL$520</v>
      </c>
      <c r="CM524" s="501" t="str">
        <f t="shared" si="513"/>
        <v>CM$520</v>
      </c>
      <c r="CN524" s="501" t="str">
        <f t="shared" si="513"/>
        <v>CN$520</v>
      </c>
      <c r="CO524" s="501" t="str">
        <f t="shared" si="513"/>
        <v>CO$520</v>
      </c>
      <c r="CP524" s="501" t="str">
        <f t="shared" si="513"/>
        <v>CP$520</v>
      </c>
      <c r="CQ524" s="501" t="str">
        <f t="shared" si="513"/>
        <v>CQ$520</v>
      </c>
      <c r="CR524" s="501" t="str">
        <f t="shared" si="513"/>
        <v>CR$520</v>
      </c>
      <c r="CS524" s="501" t="str">
        <f t="shared" si="513"/>
        <v>CS$520</v>
      </c>
      <c r="CT524" s="501" t="str">
        <f t="shared" si="513"/>
        <v>CT$520</v>
      </c>
      <c r="CU524" s="501" t="str">
        <f t="shared" si="513"/>
        <v>CU$520</v>
      </c>
      <c r="CV524" s="501" t="str">
        <f t="shared" si="513"/>
        <v>CV$520</v>
      </c>
      <c r="CW524" s="501" t="str">
        <f t="shared" si="513"/>
        <v>CW$520</v>
      </c>
      <c r="CX524" s="501" t="str">
        <f t="shared" si="513"/>
        <v>CX$520</v>
      </c>
      <c r="CY524" s="501" t="str">
        <f t="shared" si="513"/>
        <v>CY$520</v>
      </c>
      <c r="CZ524" s="501" t="str">
        <f t="shared" si="513"/>
        <v>CZ$520</v>
      </c>
      <c r="DA524" s="501" t="str">
        <f t="shared" si="513"/>
        <v>DA$520</v>
      </c>
      <c r="DB524" s="501" t="str">
        <f t="shared" si="513"/>
        <v>DB$520</v>
      </c>
      <c r="DC524" s="501" t="str">
        <f t="shared" si="513"/>
        <v>DC$520</v>
      </c>
      <c r="DD524" s="501" t="str">
        <f t="shared" si="513"/>
        <v>DD$520</v>
      </c>
      <c r="DE524" s="501" t="str">
        <f t="shared" si="513"/>
        <v>DE$520</v>
      </c>
      <c r="DF524" s="501" t="str">
        <f t="shared" si="513"/>
        <v>DF$520</v>
      </c>
      <c r="DG524" s="501" t="str">
        <f t="shared" si="513"/>
        <v>DG$520</v>
      </c>
      <c r="DH524" s="501" t="str">
        <f t="shared" si="513"/>
        <v>DH$520</v>
      </c>
      <c r="DI524" s="501" t="str">
        <f t="shared" si="513"/>
        <v>DI$520</v>
      </c>
      <c r="DJ524" s="501" t="str">
        <f t="shared" si="513"/>
        <v>DJ$520</v>
      </c>
      <c r="DK524" s="501" t="str">
        <f t="shared" si="513"/>
        <v>DK$520</v>
      </c>
      <c r="DL524" s="501" t="str">
        <f t="shared" si="513"/>
        <v>DL$520</v>
      </c>
    </row>
    <row r="525" spans="1:116" s="164" customFormat="1" x14ac:dyDescent="0.4">
      <c r="B525" s="164" t="s">
        <v>332</v>
      </c>
      <c r="D525" s="164" t="s">
        <v>952</v>
      </c>
      <c r="E525" s="204" t="str">
        <f t="shared" si="391"/>
        <v>525 GROWTHCHURN-PV</v>
      </c>
      <c r="G525" s="497" t="s">
        <v>462</v>
      </c>
      <c r="I525" s="205"/>
      <c r="J525" s="205"/>
      <c r="K525" s="499"/>
      <c r="L525" s="499"/>
      <c r="M525" s="499"/>
      <c r="N525" s="499"/>
      <c r="O525" s="499"/>
      <c r="P525" s="499"/>
      <c r="R525" s="500"/>
      <c r="S525" s="501" t="str">
        <f t="shared" ref="S525:CD525" si="514">S473</f>
        <v>S$17</v>
      </c>
      <c r="T525" s="501" t="str">
        <f t="shared" si="514"/>
        <v>T$17</v>
      </c>
      <c r="U525" s="501" t="str">
        <f t="shared" si="514"/>
        <v>U$17</v>
      </c>
      <c r="V525" s="501" t="str">
        <f t="shared" si="514"/>
        <v>V$17</v>
      </c>
      <c r="W525" s="501" t="str">
        <f t="shared" si="514"/>
        <v>W$17</v>
      </c>
      <c r="X525" s="501" t="str">
        <f t="shared" si="514"/>
        <v>X$17</v>
      </c>
      <c r="Y525" s="501" t="str">
        <f t="shared" si="514"/>
        <v>Y$17</v>
      </c>
      <c r="Z525" s="501" t="str">
        <f t="shared" si="514"/>
        <v>Z$17</v>
      </c>
      <c r="AA525" s="501" t="str">
        <f t="shared" si="514"/>
        <v>AA$17</v>
      </c>
      <c r="AB525" s="501" t="str">
        <f t="shared" si="514"/>
        <v>AB$17</v>
      </c>
      <c r="AC525" s="501" t="str">
        <f t="shared" si="514"/>
        <v>AC$17</v>
      </c>
      <c r="AD525" s="501" t="str">
        <f t="shared" si="514"/>
        <v>AD$17</v>
      </c>
      <c r="AE525" s="501" t="str">
        <f t="shared" si="514"/>
        <v>AE$17</v>
      </c>
      <c r="AF525" s="501" t="str">
        <f t="shared" si="514"/>
        <v>AF$17</v>
      </c>
      <c r="AG525" s="501" t="str">
        <f t="shared" si="514"/>
        <v>AG$17</v>
      </c>
      <c r="AH525" s="501" t="str">
        <f t="shared" si="514"/>
        <v>AH$17</v>
      </c>
      <c r="AI525" s="501" t="str">
        <f t="shared" si="514"/>
        <v>AI$17</v>
      </c>
      <c r="AJ525" s="501" t="str">
        <f t="shared" si="514"/>
        <v>AJ$17</v>
      </c>
      <c r="AK525" s="501" t="str">
        <f t="shared" si="514"/>
        <v>AK$17</v>
      </c>
      <c r="AL525" s="501" t="str">
        <f t="shared" si="514"/>
        <v>AL$17</v>
      </c>
      <c r="AM525" s="501" t="str">
        <f t="shared" si="514"/>
        <v>AM$17</v>
      </c>
      <c r="AN525" s="501" t="str">
        <f t="shared" si="514"/>
        <v>AN$17</v>
      </c>
      <c r="AO525" s="501" t="str">
        <f t="shared" si="514"/>
        <v>AO$17</v>
      </c>
      <c r="AP525" s="501" t="str">
        <f t="shared" si="514"/>
        <v>AP$17</v>
      </c>
      <c r="AQ525" s="501" t="str">
        <f t="shared" si="514"/>
        <v>AQ$17</v>
      </c>
      <c r="AR525" s="501" t="str">
        <f t="shared" si="514"/>
        <v>AR$17</v>
      </c>
      <c r="AS525" s="501" t="str">
        <f t="shared" si="514"/>
        <v>AS$17</v>
      </c>
      <c r="AT525" s="501" t="str">
        <f t="shared" si="514"/>
        <v>AT$17</v>
      </c>
      <c r="AU525" s="501" t="str">
        <f t="shared" si="514"/>
        <v>AU$17</v>
      </c>
      <c r="AV525" s="501" t="str">
        <f t="shared" si="514"/>
        <v>AV$17</v>
      </c>
      <c r="AW525" s="501" t="str">
        <f t="shared" si="514"/>
        <v>AW$17</v>
      </c>
      <c r="AX525" s="501" t="str">
        <f t="shared" si="514"/>
        <v>AX$17</v>
      </c>
      <c r="AY525" s="501" t="str">
        <f t="shared" si="514"/>
        <v>AY$17</v>
      </c>
      <c r="AZ525" s="501" t="str">
        <f t="shared" si="514"/>
        <v>AZ$17</v>
      </c>
      <c r="BA525" s="501" t="str">
        <f t="shared" si="514"/>
        <v>BA$17</v>
      </c>
      <c r="BB525" s="501" t="str">
        <f t="shared" si="514"/>
        <v>BB$17</v>
      </c>
      <c r="BC525" s="501" t="str">
        <f t="shared" si="514"/>
        <v>BC$17</v>
      </c>
      <c r="BD525" s="501" t="str">
        <f t="shared" si="514"/>
        <v>BD$17</v>
      </c>
      <c r="BE525" s="501" t="str">
        <f t="shared" si="514"/>
        <v>BE$17</v>
      </c>
      <c r="BF525" s="501" t="str">
        <f t="shared" si="514"/>
        <v>BF$17</v>
      </c>
      <c r="BG525" s="501" t="str">
        <f t="shared" si="514"/>
        <v>BG$17</v>
      </c>
      <c r="BH525" s="501" t="str">
        <f t="shared" si="514"/>
        <v>BH$17</v>
      </c>
      <c r="BI525" s="501" t="str">
        <f t="shared" si="514"/>
        <v>BI$17</v>
      </c>
      <c r="BJ525" s="501" t="str">
        <f t="shared" si="514"/>
        <v>BJ$17</v>
      </c>
      <c r="BK525" s="501" t="str">
        <f t="shared" si="514"/>
        <v>BK$17</v>
      </c>
      <c r="BL525" s="501" t="str">
        <f t="shared" si="514"/>
        <v>BL$17</v>
      </c>
      <c r="BM525" s="501" t="str">
        <f t="shared" si="514"/>
        <v>BM$17</v>
      </c>
      <c r="BN525" s="501" t="str">
        <f t="shared" si="514"/>
        <v>BN$17</v>
      </c>
      <c r="BO525" s="501" t="str">
        <f t="shared" si="514"/>
        <v>BO$17</v>
      </c>
      <c r="BP525" s="501" t="str">
        <f t="shared" si="514"/>
        <v>BP$17</v>
      </c>
      <c r="BQ525" s="501" t="str">
        <f t="shared" si="514"/>
        <v>BQ$17</v>
      </c>
      <c r="BR525" s="501" t="str">
        <f t="shared" si="514"/>
        <v>BR$17</v>
      </c>
      <c r="BS525" s="501" t="str">
        <f t="shared" si="514"/>
        <v>BS$17</v>
      </c>
      <c r="BT525" s="501" t="str">
        <f t="shared" si="514"/>
        <v>BT$17</v>
      </c>
      <c r="BU525" s="501" t="str">
        <f t="shared" si="514"/>
        <v>BU$17</v>
      </c>
      <c r="BV525" s="501" t="str">
        <f t="shared" si="514"/>
        <v>BV$17</v>
      </c>
      <c r="BW525" s="501" t="str">
        <f t="shared" si="514"/>
        <v>BW$17</v>
      </c>
      <c r="BX525" s="501" t="str">
        <f t="shared" si="514"/>
        <v>BX$17</v>
      </c>
      <c r="BY525" s="501" t="str">
        <f t="shared" si="514"/>
        <v>BY$17</v>
      </c>
      <c r="BZ525" s="501" t="str">
        <f t="shared" si="514"/>
        <v>BZ$17</v>
      </c>
      <c r="CA525" s="501" t="str">
        <f t="shared" si="514"/>
        <v>CA$17</v>
      </c>
      <c r="CB525" s="501" t="str">
        <f t="shared" si="514"/>
        <v>CB$17</v>
      </c>
      <c r="CC525" s="501" t="str">
        <f t="shared" si="514"/>
        <v>CC$17</v>
      </c>
      <c r="CD525" s="501" t="str">
        <f t="shared" si="514"/>
        <v>CD$17</v>
      </c>
      <c r="CE525" s="501" t="str">
        <f t="shared" ref="CE525:CL525" si="515">CE473</f>
        <v>CE$17</v>
      </c>
      <c r="CF525" s="501" t="str">
        <f t="shared" si="515"/>
        <v>CF$17</v>
      </c>
      <c r="CG525" s="501" t="str">
        <f t="shared" si="515"/>
        <v>CG$17</v>
      </c>
      <c r="CH525" s="501" t="str">
        <f t="shared" si="515"/>
        <v>CH$17</v>
      </c>
      <c r="CI525" s="501" t="str">
        <f t="shared" si="515"/>
        <v>CI$17</v>
      </c>
      <c r="CJ525" s="501" t="str">
        <f t="shared" si="515"/>
        <v>CJ$17</v>
      </c>
      <c r="CK525" s="501" t="str">
        <f t="shared" si="515"/>
        <v>CK$17</v>
      </c>
      <c r="CL525" s="501" t="str">
        <f t="shared" si="515"/>
        <v>CL$17</v>
      </c>
      <c r="CN525" s="205"/>
      <c r="CO525" s="501" t="str">
        <f t="shared" ref="CO525:DL525" si="516">CO473</f>
        <v>CO$17</v>
      </c>
      <c r="CP525" s="501" t="str">
        <f t="shared" si="516"/>
        <v>CP$17</v>
      </c>
      <c r="CQ525" s="501" t="str">
        <f t="shared" si="516"/>
        <v>CQ$17</v>
      </c>
      <c r="CR525" s="501" t="str">
        <f t="shared" si="516"/>
        <v>CR$17</v>
      </c>
      <c r="CS525" s="501" t="str">
        <f t="shared" si="516"/>
        <v>CS$17</v>
      </c>
      <c r="CT525" s="501" t="str">
        <f t="shared" si="516"/>
        <v>CT$17</v>
      </c>
      <c r="CU525" s="501" t="str">
        <f t="shared" si="516"/>
        <v>CU$17</v>
      </c>
      <c r="CV525" s="501" t="str">
        <f t="shared" si="516"/>
        <v>CV$17</v>
      </c>
      <c r="CW525" s="501" t="str">
        <f t="shared" si="516"/>
        <v>CW$17</v>
      </c>
      <c r="CX525" s="501" t="str">
        <f t="shared" si="516"/>
        <v>CX$17</v>
      </c>
      <c r="CY525" s="501" t="str">
        <f t="shared" si="516"/>
        <v>CY$17</v>
      </c>
      <c r="CZ525" s="501" t="str">
        <f t="shared" si="516"/>
        <v>CZ$17</v>
      </c>
      <c r="DA525" s="501" t="str">
        <f t="shared" si="516"/>
        <v>DA$17</v>
      </c>
      <c r="DB525" s="501" t="str">
        <f t="shared" si="516"/>
        <v>DB$17</v>
      </c>
      <c r="DC525" s="501" t="str">
        <f t="shared" si="516"/>
        <v>DC$17</v>
      </c>
      <c r="DD525" s="501" t="str">
        <f t="shared" si="516"/>
        <v>DD$17</v>
      </c>
      <c r="DE525" s="501" t="str">
        <f t="shared" si="516"/>
        <v>DE$17</v>
      </c>
      <c r="DF525" s="501" t="str">
        <f t="shared" si="516"/>
        <v>DF$17</v>
      </c>
      <c r="DG525" s="501" t="str">
        <f t="shared" si="516"/>
        <v>DG$17</v>
      </c>
      <c r="DH525" s="501" t="str">
        <f t="shared" si="516"/>
        <v>DH$17</v>
      </c>
      <c r="DI525" s="501" t="str">
        <f t="shared" si="516"/>
        <v>DI$17</v>
      </c>
      <c r="DJ525" s="501" t="str">
        <f t="shared" si="516"/>
        <v>DJ$17</v>
      </c>
      <c r="DK525" s="501" t="str">
        <f t="shared" si="516"/>
        <v>DK$17</v>
      </c>
      <c r="DL525" s="501" t="str">
        <f t="shared" si="516"/>
        <v>DL$17</v>
      </c>
    </row>
    <row r="526" spans="1:116" s="164" customFormat="1" x14ac:dyDescent="0.4">
      <c r="B526" s="164" t="s">
        <v>332</v>
      </c>
      <c r="D526" s="164" t="s">
        <v>952</v>
      </c>
      <c r="E526" s="204" t="str">
        <f t="shared" si="391"/>
        <v>526 GROWTHCHURN-PV</v>
      </c>
      <c r="G526" s="497" t="str">
        <f>G474</f>
        <v>(Secondary label)</v>
      </c>
      <c r="H526" s="483"/>
      <c r="I526" s="480"/>
      <c r="J526" s="480"/>
      <c r="K526" s="485"/>
      <c r="L526" s="485"/>
      <c r="M526" s="485"/>
      <c r="N526" s="485"/>
      <c r="O526" s="485"/>
      <c r="P526" s="485"/>
      <c r="R526" s="485"/>
      <c r="S526" s="204"/>
      <c r="T526" s="204"/>
      <c r="U526" s="204"/>
      <c r="V526" s="204"/>
      <c r="W526" s="204"/>
      <c r="X526" s="204"/>
      <c r="Y526" s="204"/>
      <c r="Z526" s="204"/>
      <c r="AA526" s="204"/>
      <c r="AB526" s="204"/>
      <c r="AC526" s="204"/>
      <c r="AD526" s="204"/>
      <c r="AE526" s="204"/>
      <c r="AF526" s="204"/>
      <c r="AG526" s="204"/>
      <c r="AH526" s="204"/>
      <c r="AI526" s="204"/>
      <c r="AJ526" s="204"/>
      <c r="AK526" s="204"/>
      <c r="AL526" s="204"/>
      <c r="AM526" s="204"/>
      <c r="AN526" s="204"/>
      <c r="AO526" s="204"/>
      <c r="AP526" s="204"/>
      <c r="AQ526" s="204"/>
      <c r="AR526" s="204"/>
      <c r="AS526" s="204"/>
      <c r="AT526" s="204"/>
      <c r="AU526" s="204"/>
      <c r="AV526" s="204"/>
      <c r="AW526" s="204"/>
      <c r="AX526" s="204"/>
      <c r="AY526" s="204"/>
      <c r="AZ526" s="204"/>
      <c r="BA526" s="204"/>
      <c r="BB526" s="204"/>
      <c r="BC526" s="204"/>
      <c r="BD526" s="204"/>
      <c r="BE526" s="204"/>
      <c r="BF526" s="204"/>
      <c r="BG526" s="204"/>
      <c r="BH526" s="204"/>
      <c r="BI526" s="204"/>
      <c r="BJ526" s="204"/>
      <c r="BK526" s="204"/>
      <c r="BL526" s="204"/>
      <c r="BM526" s="204"/>
      <c r="BN526" s="204"/>
      <c r="BO526" s="204"/>
      <c r="BP526" s="204"/>
      <c r="BQ526" s="204"/>
      <c r="BR526" s="204"/>
      <c r="BS526" s="204"/>
      <c r="BT526" s="204"/>
      <c r="BU526" s="204"/>
      <c r="BV526" s="204"/>
      <c r="BW526" s="204"/>
      <c r="BX526" s="204"/>
      <c r="BY526" s="204"/>
      <c r="BZ526" s="204"/>
      <c r="CA526" s="204"/>
      <c r="CB526" s="204"/>
      <c r="CC526" s="204"/>
      <c r="CD526" s="204"/>
      <c r="CE526" s="204"/>
      <c r="CF526" s="204"/>
      <c r="CG526" s="204"/>
      <c r="CH526" s="204"/>
      <c r="CI526" s="204"/>
      <c r="CJ526" s="204"/>
      <c r="CK526" s="204"/>
      <c r="CL526" s="204"/>
      <c r="CN526" s="480"/>
      <c r="CO526" s="204"/>
      <c r="CP526" s="204"/>
      <c r="CQ526" s="204"/>
      <c r="CR526" s="204"/>
      <c r="CS526" s="204"/>
      <c r="CT526" s="204"/>
      <c r="CU526" s="204"/>
      <c r="CV526" s="204"/>
      <c r="CW526" s="204"/>
      <c r="CX526" s="204"/>
      <c r="CY526" s="204"/>
      <c r="CZ526" s="204"/>
      <c r="DA526" s="204"/>
      <c r="DB526" s="204"/>
      <c r="DC526" s="204"/>
      <c r="DD526" s="204"/>
      <c r="DE526" s="204"/>
      <c r="DF526" s="204"/>
      <c r="DG526" s="204"/>
      <c r="DH526" s="204"/>
      <c r="DI526" s="204"/>
      <c r="DJ526" s="204"/>
      <c r="DK526" s="204"/>
      <c r="DL526" s="204"/>
    </row>
    <row r="527" spans="1:116" s="164" customFormat="1" x14ac:dyDescent="0.4">
      <c r="B527" s="164" t="s">
        <v>332</v>
      </c>
      <c r="D527" s="164" t="s">
        <v>952</v>
      </c>
      <c r="E527" s="204" t="str">
        <f t="shared" si="391"/>
        <v>527 GROWTHCHURN-PV</v>
      </c>
      <c r="G527" s="497" t="s">
        <v>489</v>
      </c>
      <c r="H527" s="483"/>
      <c r="I527" s="480"/>
      <c r="J527" s="480"/>
      <c r="K527" s="485"/>
      <c r="L527" s="485"/>
      <c r="M527" s="485"/>
      <c r="N527" s="485"/>
      <c r="O527" s="485"/>
      <c r="P527" s="485"/>
      <c r="R527" s="485"/>
      <c r="S527" s="204"/>
      <c r="T527" s="204"/>
      <c r="U527" s="204"/>
      <c r="V527" s="204"/>
      <c r="W527" s="204"/>
      <c r="X527" s="204"/>
      <c r="Y527" s="204"/>
      <c r="Z527" s="204"/>
      <c r="AA527" s="204"/>
      <c r="AB527" s="204"/>
      <c r="AC527" s="204"/>
      <c r="AD527" s="204"/>
      <c r="AE527" s="204"/>
      <c r="AF527" s="204"/>
      <c r="AG527" s="204"/>
      <c r="AH527" s="204"/>
      <c r="AI527" s="204"/>
      <c r="AJ527" s="204"/>
      <c r="AK527" s="204"/>
      <c r="AL527" s="204"/>
      <c r="AM527" s="204"/>
      <c r="AN527" s="204"/>
      <c r="AO527" s="204"/>
      <c r="AP527" s="204"/>
      <c r="AQ527" s="204"/>
      <c r="AR527" s="204"/>
      <c r="AS527" s="204"/>
      <c r="AT527" s="204"/>
      <c r="AU527" s="204"/>
      <c r="AV527" s="204"/>
      <c r="AW527" s="204"/>
      <c r="AX527" s="204"/>
      <c r="AY527" s="204"/>
      <c r="AZ527" s="204"/>
      <c r="BA527" s="204"/>
      <c r="BB527" s="204"/>
      <c r="BC527" s="204"/>
      <c r="BD527" s="204"/>
      <c r="BE527" s="204"/>
      <c r="BF527" s="204"/>
      <c r="BG527" s="204"/>
      <c r="BH527" s="204"/>
      <c r="BI527" s="204"/>
      <c r="BJ527" s="204"/>
      <c r="BK527" s="204"/>
      <c r="BL527" s="204"/>
      <c r="BM527" s="204"/>
      <c r="BN527" s="204"/>
      <c r="BO527" s="204"/>
      <c r="BP527" s="204"/>
      <c r="BQ527" s="204"/>
      <c r="BR527" s="204"/>
      <c r="BS527" s="204"/>
      <c r="BT527" s="204"/>
      <c r="BU527" s="204"/>
      <c r="BV527" s="204"/>
      <c r="BW527" s="204"/>
      <c r="BX527" s="204"/>
      <c r="BY527" s="204"/>
      <c r="BZ527" s="204"/>
      <c r="CA527" s="204"/>
      <c r="CB527" s="204"/>
      <c r="CC527" s="204"/>
      <c r="CD527" s="204"/>
      <c r="CE527" s="204"/>
      <c r="CF527" s="204"/>
      <c r="CG527" s="204"/>
      <c r="CH527" s="204"/>
      <c r="CI527" s="204"/>
      <c r="CJ527" s="204"/>
      <c r="CK527" s="204"/>
      <c r="CL527" s="204"/>
      <c r="CN527" s="480"/>
      <c r="CO527" s="204"/>
      <c r="CP527" s="204"/>
      <c r="CQ527" s="204"/>
      <c r="CR527" s="204"/>
      <c r="CS527" s="204"/>
      <c r="CT527" s="204"/>
      <c r="CU527" s="204"/>
      <c r="CV527" s="204"/>
      <c r="CW527" s="204"/>
      <c r="CX527" s="204"/>
      <c r="CY527" s="204"/>
      <c r="CZ527" s="204"/>
      <c r="DA527" s="204"/>
      <c r="DB527" s="204"/>
      <c r="DC527" s="204"/>
      <c r="DD527" s="204"/>
      <c r="DE527" s="204"/>
      <c r="DF527" s="204"/>
      <c r="DG527" s="204"/>
      <c r="DH527" s="204"/>
      <c r="DI527" s="204"/>
      <c r="DJ527" s="204"/>
      <c r="DK527" s="204"/>
      <c r="DL527" s="204"/>
    </row>
    <row r="528" spans="1:116" s="164" customFormat="1" x14ac:dyDescent="0.4">
      <c r="B528" s="164" t="s">
        <v>332</v>
      </c>
      <c r="D528" s="164" t="s">
        <v>952</v>
      </c>
      <c r="E528" s="204" t="str">
        <f t="shared" si="391"/>
        <v>528 GROWTHCHURN-PV</v>
      </c>
      <c r="G528" s="497" t="s">
        <v>463</v>
      </c>
      <c r="H528" s="483"/>
      <c r="I528" s="480"/>
      <c r="J528" s="480"/>
      <c r="K528" s="485"/>
      <c r="L528" s="485"/>
      <c r="M528" s="485"/>
      <c r="N528" s="485"/>
      <c r="O528" s="485"/>
      <c r="P528" s="485"/>
      <c r="R528" s="485"/>
      <c r="S528" s="486"/>
      <c r="T528" s="486"/>
      <c r="U528" s="486"/>
      <c r="V528" s="486"/>
      <c r="W528" s="486"/>
      <c r="X528" s="486"/>
      <c r="Y528" s="486"/>
      <c r="Z528" s="486"/>
      <c r="AA528" s="486"/>
      <c r="AB528" s="486"/>
      <c r="AC528" s="486"/>
      <c r="AD528" s="486"/>
      <c r="AE528" s="486"/>
      <c r="AF528" s="486"/>
      <c r="AG528" s="486"/>
      <c r="AH528" s="486"/>
      <c r="AI528" s="486"/>
      <c r="AJ528" s="486"/>
      <c r="AK528" s="486"/>
      <c r="AL528" s="486"/>
      <c r="AM528" s="486"/>
      <c r="AN528" s="486"/>
      <c r="AO528" s="486"/>
      <c r="AP528" s="486"/>
      <c r="AQ528" s="486"/>
      <c r="AR528" s="486"/>
      <c r="AS528" s="486"/>
      <c r="AT528" s="486"/>
      <c r="AU528" s="486"/>
      <c r="AV528" s="486"/>
      <c r="AW528" s="486"/>
      <c r="AX528" s="486"/>
      <c r="AY528" s="486"/>
      <c r="AZ528" s="486"/>
      <c r="BA528" s="486"/>
      <c r="BB528" s="486"/>
      <c r="BC528" s="486"/>
      <c r="BD528" s="486"/>
      <c r="BE528" s="486"/>
      <c r="BF528" s="486"/>
      <c r="BG528" s="486"/>
      <c r="BH528" s="486"/>
      <c r="BI528" s="486"/>
      <c r="BJ528" s="486"/>
      <c r="BK528" s="486"/>
      <c r="BL528" s="486"/>
      <c r="BM528" s="486"/>
      <c r="BN528" s="486"/>
      <c r="BO528" s="486"/>
      <c r="BP528" s="486"/>
      <c r="BQ528" s="486"/>
      <c r="BR528" s="486"/>
      <c r="BS528" s="486"/>
      <c r="BT528" s="486"/>
      <c r="BU528" s="486"/>
      <c r="BV528" s="486"/>
      <c r="BW528" s="486"/>
      <c r="BX528" s="486"/>
      <c r="BY528" s="486"/>
      <c r="BZ528" s="486"/>
      <c r="CA528" s="486"/>
      <c r="CB528" s="486"/>
      <c r="CC528" s="486"/>
      <c r="CD528" s="486"/>
      <c r="CE528" s="486"/>
      <c r="CF528" s="486"/>
      <c r="CG528" s="486"/>
      <c r="CH528" s="486"/>
      <c r="CI528" s="486"/>
      <c r="CJ528" s="486"/>
      <c r="CK528" s="486"/>
      <c r="CL528" s="486"/>
      <c r="CN528" s="480"/>
      <c r="CO528" s="486"/>
      <c r="CP528" s="486"/>
      <c r="CQ528" s="486"/>
      <c r="CR528" s="486"/>
      <c r="CS528" s="486"/>
      <c r="CT528" s="486"/>
      <c r="CU528" s="486"/>
      <c r="CV528" s="486"/>
      <c r="CW528" s="486"/>
      <c r="CX528" s="486"/>
      <c r="CY528" s="486"/>
      <c r="CZ528" s="486"/>
      <c r="DA528" s="486"/>
      <c r="DB528" s="486"/>
      <c r="DC528" s="486"/>
      <c r="DD528" s="486"/>
      <c r="DE528" s="486"/>
      <c r="DF528" s="486"/>
      <c r="DG528" s="486"/>
      <c r="DH528" s="486"/>
      <c r="DI528" s="486"/>
      <c r="DJ528" s="486"/>
      <c r="DK528" s="486"/>
      <c r="DL528" s="486"/>
    </row>
    <row r="529" spans="1:116" s="164" customFormat="1" x14ac:dyDescent="0.4">
      <c r="B529" s="164" t="s">
        <v>332</v>
      </c>
      <c r="D529" s="164" t="s">
        <v>952</v>
      </c>
      <c r="E529" s="204" t="str">
        <f t="shared" si="391"/>
        <v>529 GROWTHCHURN-PV</v>
      </c>
      <c r="G529" s="497" t="s">
        <v>464</v>
      </c>
      <c r="H529" s="483"/>
      <c r="I529" s="480"/>
      <c r="J529" s="480"/>
      <c r="K529" s="485"/>
      <c r="L529" s="485"/>
      <c r="M529" s="485"/>
      <c r="N529" s="485"/>
      <c r="O529" s="485"/>
      <c r="P529" s="485"/>
      <c r="R529" s="485"/>
      <c r="S529" s="486"/>
      <c r="T529" s="486"/>
      <c r="U529" s="486"/>
      <c r="V529" s="486"/>
      <c r="W529" s="486"/>
      <c r="X529" s="486"/>
      <c r="Y529" s="486"/>
      <c r="Z529" s="486"/>
      <c r="AA529" s="486"/>
      <c r="AB529" s="486"/>
      <c r="AC529" s="486"/>
      <c r="AD529" s="486"/>
      <c r="AE529" s="486"/>
      <c r="AF529" s="486"/>
      <c r="AG529" s="486"/>
      <c r="AH529" s="486"/>
      <c r="AI529" s="486"/>
      <c r="AJ529" s="486"/>
      <c r="AK529" s="486"/>
      <c r="AL529" s="486"/>
      <c r="AM529" s="486"/>
      <c r="AN529" s="486"/>
      <c r="AO529" s="486"/>
      <c r="AP529" s="486"/>
      <c r="AQ529" s="486"/>
      <c r="AR529" s="486"/>
      <c r="AS529" s="486"/>
      <c r="AT529" s="486"/>
      <c r="AU529" s="486"/>
      <c r="AV529" s="486"/>
      <c r="AW529" s="486"/>
      <c r="AX529" s="486"/>
      <c r="AY529" s="486"/>
      <c r="AZ529" s="486"/>
      <c r="BA529" s="486"/>
      <c r="BB529" s="486"/>
      <c r="BC529" s="486"/>
      <c r="BD529" s="486"/>
      <c r="BE529" s="486"/>
      <c r="BF529" s="486"/>
      <c r="BG529" s="486"/>
      <c r="BH529" s="486"/>
      <c r="BI529" s="486"/>
      <c r="BJ529" s="486"/>
      <c r="BK529" s="486"/>
      <c r="BL529" s="486"/>
      <c r="BM529" s="486"/>
      <c r="BN529" s="486"/>
      <c r="BO529" s="486"/>
      <c r="BP529" s="486"/>
      <c r="BQ529" s="486"/>
      <c r="BR529" s="486"/>
      <c r="BS529" s="486"/>
      <c r="BT529" s="486"/>
      <c r="BU529" s="486"/>
      <c r="BV529" s="486"/>
      <c r="BW529" s="486"/>
      <c r="BX529" s="486"/>
      <c r="BY529" s="486"/>
      <c r="BZ529" s="486"/>
      <c r="CA529" s="486"/>
      <c r="CB529" s="486"/>
      <c r="CC529" s="486"/>
      <c r="CD529" s="486"/>
      <c r="CE529" s="486"/>
      <c r="CF529" s="486"/>
      <c r="CG529" s="486"/>
      <c r="CH529" s="486"/>
      <c r="CI529" s="486"/>
      <c r="CJ529" s="486"/>
      <c r="CK529" s="486"/>
      <c r="CL529" s="486"/>
      <c r="CN529" s="480"/>
      <c r="CO529" s="486"/>
      <c r="CP529" s="486"/>
      <c r="CQ529" s="486"/>
      <c r="CR529" s="486"/>
      <c r="CS529" s="486"/>
      <c r="CT529" s="486"/>
      <c r="CU529" s="486"/>
      <c r="CV529" s="486"/>
      <c r="CW529" s="486"/>
      <c r="CX529" s="486"/>
      <c r="CY529" s="486"/>
      <c r="CZ529" s="486"/>
      <c r="DA529" s="486"/>
      <c r="DB529" s="486"/>
      <c r="DC529" s="486"/>
      <c r="DD529" s="486"/>
      <c r="DE529" s="486"/>
      <c r="DF529" s="486"/>
      <c r="DG529" s="486"/>
      <c r="DH529" s="486"/>
      <c r="DI529" s="486"/>
      <c r="DJ529" s="486"/>
      <c r="DK529" s="486"/>
      <c r="DL529" s="486"/>
    </row>
    <row r="530" spans="1:116" x14ac:dyDescent="0.4">
      <c r="A530" s="27"/>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c r="CL530" s="67"/>
      <c r="CN530" s="27"/>
      <c r="CO530" s="67"/>
      <c r="CP530" s="67"/>
      <c r="CQ530" s="67"/>
      <c r="CR530" s="67"/>
      <c r="CS530" s="67"/>
      <c r="CT530" s="67"/>
      <c r="CU530" s="67"/>
      <c r="CV530" s="67"/>
      <c r="CW530" s="67"/>
      <c r="CX530" s="67"/>
      <c r="CY530" s="67"/>
      <c r="CZ530" s="67"/>
      <c r="DA530" s="67"/>
      <c r="DB530" s="67"/>
      <c r="DC530" s="67"/>
      <c r="DD530" s="67"/>
      <c r="DE530" s="67"/>
      <c r="DF530" s="67"/>
      <c r="DG530" s="67"/>
      <c r="DH530" s="67"/>
      <c r="DI530" s="67"/>
      <c r="DJ530" s="67"/>
      <c r="DK530" s="67"/>
      <c r="DL530" s="67"/>
    </row>
    <row r="531" spans="1:116" x14ac:dyDescent="0.4">
      <c r="A531" s="174"/>
      <c r="E531" s="8"/>
      <c r="G531" s="175" t="s">
        <v>490</v>
      </c>
      <c r="H531" s="174"/>
      <c r="I531" s="176"/>
      <c r="J531" s="176"/>
      <c r="K531" s="197"/>
      <c r="L531" s="197"/>
      <c r="M531" s="197"/>
      <c r="N531" s="197"/>
      <c r="O531" s="197"/>
      <c r="P531" s="197"/>
      <c r="R531" s="198"/>
      <c r="S531" s="174"/>
      <c r="T531" s="174"/>
      <c r="U531" s="174"/>
      <c r="V531" s="174"/>
      <c r="W531" s="174"/>
      <c r="X531" s="174"/>
      <c r="Y531" s="174"/>
      <c r="Z531" s="174"/>
      <c r="AA531" s="174"/>
      <c r="AB531" s="174"/>
      <c r="AC531" s="174"/>
      <c r="AD531" s="174"/>
      <c r="AE531" s="174"/>
      <c r="AF531" s="174"/>
      <c r="AG531" s="174"/>
      <c r="AH531" s="174"/>
      <c r="AI531" s="174"/>
      <c r="AJ531" s="174"/>
      <c r="AK531" s="174"/>
      <c r="AL531" s="174"/>
      <c r="AM531" s="174"/>
      <c r="AN531" s="174"/>
      <c r="AO531" s="174"/>
      <c r="AP531" s="174"/>
      <c r="AQ531" s="174"/>
      <c r="AR531" s="174"/>
      <c r="AS531" s="174"/>
      <c r="AT531" s="174"/>
      <c r="AU531" s="174"/>
      <c r="AV531" s="174"/>
      <c r="AW531" s="174"/>
      <c r="AX531" s="174"/>
      <c r="AY531" s="174"/>
      <c r="AZ531" s="174"/>
      <c r="BA531" s="174"/>
      <c r="BB531" s="174"/>
      <c r="BC531" s="174"/>
      <c r="BD531" s="174"/>
      <c r="BE531" s="174"/>
      <c r="BF531" s="174"/>
      <c r="BG531" s="174"/>
      <c r="BH531" s="174"/>
      <c r="BI531" s="174"/>
      <c r="BJ531" s="174"/>
      <c r="BK531" s="174"/>
      <c r="BL531" s="174"/>
      <c r="BM531" s="174"/>
      <c r="BN531" s="174"/>
      <c r="BO531" s="174"/>
      <c r="BP531" s="174"/>
      <c r="BQ531" s="174"/>
      <c r="BR531" s="174"/>
      <c r="BS531" s="174"/>
      <c r="BT531" s="174"/>
      <c r="BU531" s="174"/>
      <c r="BV531" s="174"/>
      <c r="BW531" s="174"/>
      <c r="BX531" s="174"/>
      <c r="BY531" s="174"/>
      <c r="BZ531" s="174"/>
      <c r="CA531" s="174"/>
      <c r="CB531" s="174"/>
      <c r="CC531" s="174"/>
      <c r="CD531" s="174"/>
      <c r="CE531" s="174"/>
      <c r="CF531" s="174"/>
      <c r="CG531" s="174"/>
      <c r="CH531" s="174"/>
      <c r="CI531" s="174"/>
      <c r="CJ531" s="174"/>
      <c r="CK531" s="174"/>
      <c r="CL531" s="174"/>
      <c r="CN531" s="176"/>
      <c r="CO531" s="174"/>
      <c r="CP531" s="174"/>
      <c r="CQ531" s="174"/>
      <c r="CR531" s="174"/>
      <c r="CS531" s="174"/>
      <c r="CT531" s="174"/>
      <c r="CU531" s="174"/>
      <c r="CV531" s="174"/>
      <c r="CW531" s="174"/>
      <c r="CX531" s="174"/>
      <c r="CY531" s="174"/>
      <c r="CZ531" s="174"/>
      <c r="DA531" s="174"/>
      <c r="DB531" s="174"/>
      <c r="DC531" s="174"/>
      <c r="DD531" s="174"/>
      <c r="DE531" s="174"/>
      <c r="DF531" s="174"/>
      <c r="DG531" s="174"/>
      <c r="DH531" s="174"/>
      <c r="DI531" s="174"/>
      <c r="DJ531" s="174"/>
      <c r="DK531" s="174"/>
      <c r="DL531" s="174"/>
    </row>
    <row r="532" spans="1:116" x14ac:dyDescent="0.4">
      <c r="A532" s="174"/>
      <c r="E532" s="8"/>
      <c r="G532" s="175" t="s">
        <v>492</v>
      </c>
      <c r="H532" s="174"/>
      <c r="I532" s="176"/>
      <c r="J532" s="176"/>
      <c r="K532" s="197"/>
      <c r="L532" s="197"/>
      <c r="M532" s="197"/>
      <c r="N532" s="197"/>
      <c r="O532" s="197"/>
      <c r="P532" s="197"/>
      <c r="R532" s="198"/>
      <c r="S532" s="174"/>
      <c r="T532" s="174"/>
      <c r="U532" s="174"/>
      <c r="V532" s="174"/>
      <c r="W532" s="174"/>
      <c r="X532" s="174"/>
      <c r="Y532" s="174"/>
      <c r="Z532" s="174"/>
      <c r="AA532" s="174"/>
      <c r="AB532" s="174"/>
      <c r="AC532" s="174"/>
      <c r="AD532" s="174"/>
      <c r="AE532" s="174"/>
      <c r="AF532" s="174"/>
      <c r="AG532" s="174"/>
      <c r="AH532" s="174"/>
      <c r="AI532" s="174"/>
      <c r="AJ532" s="174"/>
      <c r="AK532" s="174"/>
      <c r="AL532" s="174"/>
      <c r="AM532" s="174"/>
      <c r="AN532" s="174"/>
      <c r="AO532" s="174"/>
      <c r="AP532" s="174"/>
      <c r="AQ532" s="174"/>
      <c r="AR532" s="174"/>
      <c r="AS532" s="174"/>
      <c r="AT532" s="174"/>
      <c r="AU532" s="174"/>
      <c r="AV532" s="174"/>
      <c r="AW532" s="174"/>
      <c r="AX532" s="174"/>
      <c r="AY532" s="174"/>
      <c r="AZ532" s="174"/>
      <c r="BA532" s="174"/>
      <c r="BB532" s="174"/>
      <c r="BC532" s="174"/>
      <c r="BD532" s="174"/>
      <c r="BE532" s="174"/>
      <c r="BF532" s="174"/>
      <c r="BG532" s="174"/>
      <c r="BH532" s="174"/>
      <c r="BI532" s="174"/>
      <c r="BJ532" s="174"/>
      <c r="BK532" s="174"/>
      <c r="BL532" s="174"/>
      <c r="BM532" s="174"/>
      <c r="BN532" s="174"/>
      <c r="BO532" s="174"/>
      <c r="BP532" s="174"/>
      <c r="BQ532" s="174"/>
      <c r="BR532" s="174"/>
      <c r="BS532" s="174"/>
      <c r="BT532" s="174"/>
      <c r="BU532" s="174"/>
      <c r="BV532" s="174"/>
      <c r="BW532" s="174"/>
      <c r="BX532" s="174"/>
      <c r="BY532" s="174"/>
      <c r="BZ532" s="174"/>
      <c r="CA532" s="174"/>
      <c r="CB532" s="174"/>
      <c r="CC532" s="174"/>
      <c r="CD532" s="174"/>
      <c r="CE532" s="174"/>
      <c r="CF532" s="174"/>
      <c r="CG532" s="174"/>
      <c r="CH532" s="174"/>
      <c r="CI532" s="174"/>
      <c r="CJ532" s="174"/>
      <c r="CK532" s="174"/>
      <c r="CL532" s="174"/>
      <c r="CN532" s="176"/>
      <c r="CO532" s="174"/>
      <c r="CP532" s="174"/>
      <c r="CQ532" s="174"/>
      <c r="CR532" s="174"/>
      <c r="CS532" s="174"/>
      <c r="CT532" s="174"/>
      <c r="CU532" s="174"/>
      <c r="CV532" s="174"/>
      <c r="CW532" s="174"/>
      <c r="CX532" s="174"/>
      <c r="CY532" s="174"/>
      <c r="CZ532" s="174"/>
      <c r="DA532" s="174"/>
      <c r="DB532" s="174"/>
      <c r="DC532" s="174"/>
      <c r="DD532" s="174"/>
      <c r="DE532" s="174"/>
      <c r="DF532" s="174"/>
      <c r="DG532" s="174"/>
      <c r="DH532" s="174"/>
      <c r="DI532" s="174"/>
      <c r="DJ532" s="174"/>
      <c r="DK532" s="174"/>
      <c r="DL532" s="174"/>
    </row>
    <row r="533" spans="1:116" x14ac:dyDescent="0.4">
      <c r="A533" s="174"/>
      <c r="E533" s="8"/>
      <c r="G533" s="175" t="s">
        <v>461</v>
      </c>
      <c r="H533" s="174"/>
      <c r="I533" s="176"/>
      <c r="J533" s="176"/>
      <c r="K533" s="197"/>
      <c r="L533" s="197"/>
      <c r="M533" s="197"/>
      <c r="N533" s="197"/>
      <c r="O533" s="197"/>
      <c r="P533" s="197"/>
      <c r="R533" s="198"/>
      <c r="S533" s="199" t="str">
        <f t="shared" ref="S533:CD533" si="517">S$20</f>
        <v>S$16</v>
      </c>
      <c r="T533" s="199" t="str">
        <f t="shared" si="517"/>
        <v>T$16</v>
      </c>
      <c r="U533" s="199" t="str">
        <f t="shared" si="517"/>
        <v>U$16</v>
      </c>
      <c r="V533" s="199" t="str">
        <f t="shared" si="517"/>
        <v>V$16</v>
      </c>
      <c r="W533" s="199" t="str">
        <f t="shared" si="517"/>
        <v>W$16</v>
      </c>
      <c r="X533" s="199" t="str">
        <f t="shared" si="517"/>
        <v>X$16</v>
      </c>
      <c r="Y533" s="199" t="str">
        <f t="shared" si="517"/>
        <v>Y$16</v>
      </c>
      <c r="Z533" s="199" t="str">
        <f t="shared" si="517"/>
        <v>Z$16</v>
      </c>
      <c r="AA533" s="199" t="str">
        <f t="shared" si="517"/>
        <v>AA$16</v>
      </c>
      <c r="AB533" s="199" t="str">
        <f t="shared" si="517"/>
        <v>AB$16</v>
      </c>
      <c r="AC533" s="199" t="str">
        <f t="shared" si="517"/>
        <v>AC$16</v>
      </c>
      <c r="AD533" s="199" t="str">
        <f t="shared" si="517"/>
        <v>AD$16</v>
      </c>
      <c r="AE533" s="199" t="str">
        <f t="shared" si="517"/>
        <v>AE$16</v>
      </c>
      <c r="AF533" s="199" t="str">
        <f t="shared" si="517"/>
        <v>AF$16</v>
      </c>
      <c r="AG533" s="199" t="str">
        <f t="shared" si="517"/>
        <v>AG$16</v>
      </c>
      <c r="AH533" s="199" t="str">
        <f t="shared" si="517"/>
        <v>AH$16</v>
      </c>
      <c r="AI533" s="199" t="str">
        <f t="shared" si="517"/>
        <v>AI$16</v>
      </c>
      <c r="AJ533" s="199" t="str">
        <f t="shared" si="517"/>
        <v>AJ$16</v>
      </c>
      <c r="AK533" s="199" t="str">
        <f t="shared" si="517"/>
        <v>AK$16</v>
      </c>
      <c r="AL533" s="199" t="str">
        <f t="shared" si="517"/>
        <v>AL$16</v>
      </c>
      <c r="AM533" s="199" t="str">
        <f t="shared" si="517"/>
        <v>AM$16</v>
      </c>
      <c r="AN533" s="199" t="str">
        <f t="shared" si="517"/>
        <v>AN$16</v>
      </c>
      <c r="AO533" s="199" t="str">
        <f t="shared" si="517"/>
        <v>AO$16</v>
      </c>
      <c r="AP533" s="199" t="str">
        <f t="shared" si="517"/>
        <v>AP$16</v>
      </c>
      <c r="AQ533" s="199" t="str">
        <f t="shared" si="517"/>
        <v>AQ$16</v>
      </c>
      <c r="AR533" s="199" t="str">
        <f t="shared" si="517"/>
        <v>AR$16</v>
      </c>
      <c r="AS533" s="199" t="str">
        <f t="shared" si="517"/>
        <v>AS$16</v>
      </c>
      <c r="AT533" s="199" t="str">
        <f t="shared" si="517"/>
        <v>AT$16</v>
      </c>
      <c r="AU533" s="199" t="str">
        <f t="shared" si="517"/>
        <v>AU$16</v>
      </c>
      <c r="AV533" s="199" t="str">
        <f t="shared" si="517"/>
        <v>AV$16</v>
      </c>
      <c r="AW533" s="199" t="str">
        <f t="shared" si="517"/>
        <v>AW$16</v>
      </c>
      <c r="AX533" s="199" t="str">
        <f t="shared" si="517"/>
        <v>AX$16</v>
      </c>
      <c r="AY533" s="199" t="str">
        <f t="shared" si="517"/>
        <v>AY$16</v>
      </c>
      <c r="AZ533" s="199" t="str">
        <f t="shared" si="517"/>
        <v>AZ$16</v>
      </c>
      <c r="BA533" s="199" t="str">
        <f t="shared" si="517"/>
        <v>BA$16</v>
      </c>
      <c r="BB533" s="199" t="str">
        <f t="shared" si="517"/>
        <v>BB$16</v>
      </c>
      <c r="BC533" s="199" t="str">
        <f t="shared" si="517"/>
        <v>BC$16</v>
      </c>
      <c r="BD533" s="199" t="str">
        <f t="shared" si="517"/>
        <v>BD$16</v>
      </c>
      <c r="BE533" s="199" t="str">
        <f t="shared" si="517"/>
        <v>BE$16</v>
      </c>
      <c r="BF533" s="199" t="str">
        <f t="shared" si="517"/>
        <v>BF$16</v>
      </c>
      <c r="BG533" s="199" t="str">
        <f t="shared" si="517"/>
        <v>BG$16</v>
      </c>
      <c r="BH533" s="199" t="str">
        <f t="shared" si="517"/>
        <v>BH$16</v>
      </c>
      <c r="BI533" s="199" t="str">
        <f t="shared" si="517"/>
        <v>BI$16</v>
      </c>
      <c r="BJ533" s="199" t="str">
        <f t="shared" si="517"/>
        <v>BJ$16</v>
      </c>
      <c r="BK533" s="199" t="str">
        <f t="shared" si="517"/>
        <v>BK$16</v>
      </c>
      <c r="BL533" s="199" t="str">
        <f t="shared" si="517"/>
        <v>BL$16</v>
      </c>
      <c r="BM533" s="199" t="str">
        <f t="shared" si="517"/>
        <v>BM$16</v>
      </c>
      <c r="BN533" s="199" t="str">
        <f t="shared" si="517"/>
        <v>BN$16</v>
      </c>
      <c r="BO533" s="199" t="str">
        <f t="shared" si="517"/>
        <v>BO$16</v>
      </c>
      <c r="BP533" s="199" t="str">
        <f t="shared" si="517"/>
        <v>BP$16</v>
      </c>
      <c r="BQ533" s="199" t="str">
        <f t="shared" si="517"/>
        <v>BQ$16</v>
      </c>
      <c r="BR533" s="199" t="str">
        <f t="shared" si="517"/>
        <v>BR$16</v>
      </c>
      <c r="BS533" s="199" t="str">
        <f t="shared" si="517"/>
        <v>BS$16</v>
      </c>
      <c r="BT533" s="199" t="str">
        <f t="shared" si="517"/>
        <v>BT$16</v>
      </c>
      <c r="BU533" s="199" t="str">
        <f t="shared" si="517"/>
        <v>BU$16</v>
      </c>
      <c r="BV533" s="199" t="str">
        <f t="shared" si="517"/>
        <v>BV$16</v>
      </c>
      <c r="BW533" s="199" t="str">
        <f t="shared" si="517"/>
        <v>BW$16</v>
      </c>
      <c r="BX533" s="199" t="str">
        <f t="shared" si="517"/>
        <v>BX$16</v>
      </c>
      <c r="BY533" s="199" t="str">
        <f t="shared" si="517"/>
        <v>BY$16</v>
      </c>
      <c r="BZ533" s="199" t="str">
        <f t="shared" si="517"/>
        <v>BZ$16</v>
      </c>
      <c r="CA533" s="199" t="str">
        <f t="shared" si="517"/>
        <v>CA$16</v>
      </c>
      <c r="CB533" s="199" t="str">
        <f t="shared" si="517"/>
        <v>CB$16</v>
      </c>
      <c r="CC533" s="199" t="str">
        <f t="shared" si="517"/>
        <v>CC$16</v>
      </c>
      <c r="CD533" s="199" t="str">
        <f t="shared" si="517"/>
        <v>CD$16</v>
      </c>
      <c r="CE533" s="199" t="str">
        <f t="shared" ref="CE533:CL533" si="518">CE$20</f>
        <v>CE$16</v>
      </c>
      <c r="CF533" s="199" t="str">
        <f t="shared" si="518"/>
        <v>CF$16</v>
      </c>
      <c r="CG533" s="199" t="str">
        <f t="shared" si="518"/>
        <v>CG$16</v>
      </c>
      <c r="CH533" s="199" t="str">
        <f t="shared" si="518"/>
        <v>CH$16</v>
      </c>
      <c r="CI533" s="199" t="str">
        <f t="shared" si="518"/>
        <v>CI$16</v>
      </c>
      <c r="CJ533" s="199" t="str">
        <f t="shared" si="518"/>
        <v>CJ$16</v>
      </c>
      <c r="CK533" s="199" t="str">
        <f t="shared" si="518"/>
        <v>CK$16</v>
      </c>
      <c r="CL533" s="199" t="str">
        <f t="shared" si="518"/>
        <v>CL$16</v>
      </c>
      <c r="CN533" s="176"/>
      <c r="CO533" s="199" t="str">
        <f t="shared" ref="CO533:DL533" si="519">CO$20</f>
        <v>CO$16</v>
      </c>
      <c r="CP533" s="199" t="str">
        <f t="shared" si="519"/>
        <v>CP$16</v>
      </c>
      <c r="CQ533" s="199" t="str">
        <f t="shared" si="519"/>
        <v>CQ$16</v>
      </c>
      <c r="CR533" s="199" t="str">
        <f t="shared" si="519"/>
        <v>CR$16</v>
      </c>
      <c r="CS533" s="199" t="str">
        <f t="shared" si="519"/>
        <v>CS$16</v>
      </c>
      <c r="CT533" s="199" t="str">
        <f t="shared" si="519"/>
        <v>CT$16</v>
      </c>
      <c r="CU533" s="199" t="str">
        <f t="shared" si="519"/>
        <v>CU$16</v>
      </c>
      <c r="CV533" s="199" t="str">
        <f t="shared" si="519"/>
        <v>CV$16</v>
      </c>
      <c r="CW533" s="199" t="str">
        <f t="shared" si="519"/>
        <v>CW$16</v>
      </c>
      <c r="CX533" s="199" t="str">
        <f t="shared" si="519"/>
        <v>CX$16</v>
      </c>
      <c r="CY533" s="199" t="str">
        <f t="shared" si="519"/>
        <v>CY$16</v>
      </c>
      <c r="CZ533" s="199" t="str">
        <f t="shared" si="519"/>
        <v>CZ$16</v>
      </c>
      <c r="DA533" s="199" t="str">
        <f t="shared" si="519"/>
        <v>DA$16</v>
      </c>
      <c r="DB533" s="199" t="str">
        <f t="shared" si="519"/>
        <v>DB$16</v>
      </c>
      <c r="DC533" s="199" t="str">
        <f t="shared" si="519"/>
        <v>DC$16</v>
      </c>
      <c r="DD533" s="199" t="str">
        <f t="shared" si="519"/>
        <v>DD$16</v>
      </c>
      <c r="DE533" s="199" t="str">
        <f t="shared" si="519"/>
        <v>DE$16</v>
      </c>
      <c r="DF533" s="199" t="str">
        <f t="shared" si="519"/>
        <v>DF$16</v>
      </c>
      <c r="DG533" s="199" t="str">
        <f t="shared" si="519"/>
        <v>DG$16</v>
      </c>
      <c r="DH533" s="199" t="str">
        <f t="shared" si="519"/>
        <v>DH$16</v>
      </c>
      <c r="DI533" s="199" t="str">
        <f t="shared" si="519"/>
        <v>DI$16</v>
      </c>
      <c r="DJ533" s="199" t="str">
        <f t="shared" si="519"/>
        <v>DJ$16</v>
      </c>
      <c r="DK533" s="199" t="str">
        <f t="shared" si="519"/>
        <v>DK$16</v>
      </c>
      <c r="DL533" s="199" t="str">
        <f t="shared" si="519"/>
        <v>DL$16</v>
      </c>
    </row>
    <row r="534" spans="1:116" x14ac:dyDescent="0.4">
      <c r="A534" s="174"/>
      <c r="E534" s="8"/>
      <c r="G534" s="175" t="s">
        <v>462</v>
      </c>
      <c r="H534" s="200"/>
      <c r="I534" s="201"/>
      <c r="J534" s="201"/>
      <c r="K534" s="202"/>
      <c r="L534" s="202"/>
      <c r="M534" s="202"/>
      <c r="N534" s="202"/>
      <c r="O534" s="202"/>
      <c r="P534" s="202"/>
      <c r="R534" s="202"/>
      <c r="S534" s="199" t="str">
        <f t="shared" ref="S534:CD534" si="520">S$21</f>
        <v>S$17</v>
      </c>
      <c r="T534" s="199" t="str">
        <f t="shared" si="520"/>
        <v>T$17</v>
      </c>
      <c r="U534" s="199" t="str">
        <f t="shared" si="520"/>
        <v>U$17</v>
      </c>
      <c r="V534" s="199" t="str">
        <f t="shared" si="520"/>
        <v>V$17</v>
      </c>
      <c r="W534" s="199" t="str">
        <f t="shared" si="520"/>
        <v>W$17</v>
      </c>
      <c r="X534" s="199" t="str">
        <f t="shared" si="520"/>
        <v>X$17</v>
      </c>
      <c r="Y534" s="199" t="str">
        <f t="shared" si="520"/>
        <v>Y$17</v>
      </c>
      <c r="Z534" s="199" t="str">
        <f t="shared" si="520"/>
        <v>Z$17</v>
      </c>
      <c r="AA534" s="199" t="str">
        <f t="shared" si="520"/>
        <v>AA$17</v>
      </c>
      <c r="AB534" s="199" t="str">
        <f t="shared" si="520"/>
        <v>AB$17</v>
      </c>
      <c r="AC534" s="199" t="str">
        <f t="shared" si="520"/>
        <v>AC$17</v>
      </c>
      <c r="AD534" s="199" t="str">
        <f t="shared" si="520"/>
        <v>AD$17</v>
      </c>
      <c r="AE534" s="199" t="str">
        <f t="shared" si="520"/>
        <v>AE$17</v>
      </c>
      <c r="AF534" s="199" t="str">
        <f t="shared" si="520"/>
        <v>AF$17</v>
      </c>
      <c r="AG534" s="199" t="str">
        <f t="shared" si="520"/>
        <v>AG$17</v>
      </c>
      <c r="AH534" s="199" t="str">
        <f t="shared" si="520"/>
        <v>AH$17</v>
      </c>
      <c r="AI534" s="199" t="str">
        <f t="shared" si="520"/>
        <v>AI$17</v>
      </c>
      <c r="AJ534" s="199" t="str">
        <f t="shared" si="520"/>
        <v>AJ$17</v>
      </c>
      <c r="AK534" s="199" t="str">
        <f t="shared" si="520"/>
        <v>AK$17</v>
      </c>
      <c r="AL534" s="199" t="str">
        <f t="shared" si="520"/>
        <v>AL$17</v>
      </c>
      <c r="AM534" s="199" t="str">
        <f t="shared" si="520"/>
        <v>AM$17</v>
      </c>
      <c r="AN534" s="199" t="str">
        <f t="shared" si="520"/>
        <v>AN$17</v>
      </c>
      <c r="AO534" s="199" t="str">
        <f t="shared" si="520"/>
        <v>AO$17</v>
      </c>
      <c r="AP534" s="199" t="str">
        <f t="shared" si="520"/>
        <v>AP$17</v>
      </c>
      <c r="AQ534" s="199" t="str">
        <f t="shared" si="520"/>
        <v>AQ$17</v>
      </c>
      <c r="AR534" s="199" t="str">
        <f t="shared" si="520"/>
        <v>AR$17</v>
      </c>
      <c r="AS534" s="199" t="str">
        <f t="shared" si="520"/>
        <v>AS$17</v>
      </c>
      <c r="AT534" s="199" t="str">
        <f t="shared" si="520"/>
        <v>AT$17</v>
      </c>
      <c r="AU534" s="199" t="str">
        <f t="shared" si="520"/>
        <v>AU$17</v>
      </c>
      <c r="AV534" s="199" t="str">
        <f t="shared" si="520"/>
        <v>AV$17</v>
      </c>
      <c r="AW534" s="199" t="str">
        <f t="shared" si="520"/>
        <v>AW$17</v>
      </c>
      <c r="AX534" s="199" t="str">
        <f t="shared" si="520"/>
        <v>AX$17</v>
      </c>
      <c r="AY534" s="199" t="str">
        <f t="shared" si="520"/>
        <v>AY$17</v>
      </c>
      <c r="AZ534" s="199" t="str">
        <f t="shared" si="520"/>
        <v>AZ$17</v>
      </c>
      <c r="BA534" s="199" t="str">
        <f t="shared" si="520"/>
        <v>BA$17</v>
      </c>
      <c r="BB534" s="199" t="str">
        <f t="shared" si="520"/>
        <v>BB$17</v>
      </c>
      <c r="BC534" s="199" t="str">
        <f t="shared" si="520"/>
        <v>BC$17</v>
      </c>
      <c r="BD534" s="199" t="str">
        <f t="shared" si="520"/>
        <v>BD$17</v>
      </c>
      <c r="BE534" s="199" t="str">
        <f t="shared" si="520"/>
        <v>BE$17</v>
      </c>
      <c r="BF534" s="199" t="str">
        <f t="shared" si="520"/>
        <v>BF$17</v>
      </c>
      <c r="BG534" s="199" t="str">
        <f t="shared" si="520"/>
        <v>BG$17</v>
      </c>
      <c r="BH534" s="199" t="str">
        <f t="shared" si="520"/>
        <v>BH$17</v>
      </c>
      <c r="BI534" s="199" t="str">
        <f t="shared" si="520"/>
        <v>BI$17</v>
      </c>
      <c r="BJ534" s="199" t="str">
        <f t="shared" si="520"/>
        <v>BJ$17</v>
      </c>
      <c r="BK534" s="199" t="str">
        <f t="shared" si="520"/>
        <v>BK$17</v>
      </c>
      <c r="BL534" s="199" t="str">
        <f t="shared" si="520"/>
        <v>BL$17</v>
      </c>
      <c r="BM534" s="199" t="str">
        <f t="shared" si="520"/>
        <v>BM$17</v>
      </c>
      <c r="BN534" s="199" t="str">
        <f t="shared" si="520"/>
        <v>BN$17</v>
      </c>
      <c r="BO534" s="199" t="str">
        <f t="shared" si="520"/>
        <v>BO$17</v>
      </c>
      <c r="BP534" s="199" t="str">
        <f t="shared" si="520"/>
        <v>BP$17</v>
      </c>
      <c r="BQ534" s="199" t="str">
        <f t="shared" si="520"/>
        <v>BQ$17</v>
      </c>
      <c r="BR534" s="199" t="str">
        <f t="shared" si="520"/>
        <v>BR$17</v>
      </c>
      <c r="BS534" s="199" t="str">
        <f t="shared" si="520"/>
        <v>BS$17</v>
      </c>
      <c r="BT534" s="199" t="str">
        <f t="shared" si="520"/>
        <v>BT$17</v>
      </c>
      <c r="BU534" s="199" t="str">
        <f t="shared" si="520"/>
        <v>BU$17</v>
      </c>
      <c r="BV534" s="199" t="str">
        <f t="shared" si="520"/>
        <v>BV$17</v>
      </c>
      <c r="BW534" s="199" t="str">
        <f t="shared" si="520"/>
        <v>BW$17</v>
      </c>
      <c r="BX534" s="199" t="str">
        <f t="shared" si="520"/>
        <v>BX$17</v>
      </c>
      <c r="BY534" s="199" t="str">
        <f t="shared" si="520"/>
        <v>BY$17</v>
      </c>
      <c r="BZ534" s="199" t="str">
        <f t="shared" si="520"/>
        <v>BZ$17</v>
      </c>
      <c r="CA534" s="199" t="str">
        <f t="shared" si="520"/>
        <v>CA$17</v>
      </c>
      <c r="CB534" s="199" t="str">
        <f t="shared" si="520"/>
        <v>CB$17</v>
      </c>
      <c r="CC534" s="199" t="str">
        <f t="shared" si="520"/>
        <v>CC$17</v>
      </c>
      <c r="CD534" s="199" t="str">
        <f t="shared" si="520"/>
        <v>CD$17</v>
      </c>
      <c r="CE534" s="199" t="str">
        <f t="shared" ref="CE534:CL534" si="521">CE$21</f>
        <v>CE$17</v>
      </c>
      <c r="CF534" s="199" t="str">
        <f t="shared" si="521"/>
        <v>CF$17</v>
      </c>
      <c r="CG534" s="199" t="str">
        <f t="shared" si="521"/>
        <v>CG$17</v>
      </c>
      <c r="CH534" s="199" t="str">
        <f t="shared" si="521"/>
        <v>CH$17</v>
      </c>
      <c r="CI534" s="199" t="str">
        <f t="shared" si="521"/>
        <v>CI$17</v>
      </c>
      <c r="CJ534" s="199" t="str">
        <f t="shared" si="521"/>
        <v>CJ$17</v>
      </c>
      <c r="CK534" s="199" t="str">
        <f t="shared" si="521"/>
        <v>CK$17</v>
      </c>
      <c r="CL534" s="199" t="str">
        <f t="shared" si="521"/>
        <v>CL$17</v>
      </c>
      <c r="CN534" s="201"/>
      <c r="CO534" s="199" t="str">
        <f t="shared" ref="CO534:DL534" si="522">CO$21</f>
        <v>CO$17</v>
      </c>
      <c r="CP534" s="199" t="str">
        <f t="shared" si="522"/>
        <v>CP$17</v>
      </c>
      <c r="CQ534" s="199" t="str">
        <f t="shared" si="522"/>
        <v>CQ$17</v>
      </c>
      <c r="CR534" s="199" t="str">
        <f t="shared" si="522"/>
        <v>CR$17</v>
      </c>
      <c r="CS534" s="199" t="str">
        <f t="shared" si="522"/>
        <v>CS$17</v>
      </c>
      <c r="CT534" s="199" t="str">
        <f t="shared" si="522"/>
        <v>CT$17</v>
      </c>
      <c r="CU534" s="199" t="str">
        <f t="shared" si="522"/>
        <v>CU$17</v>
      </c>
      <c r="CV534" s="199" t="str">
        <f t="shared" si="522"/>
        <v>CV$17</v>
      </c>
      <c r="CW534" s="199" t="str">
        <f t="shared" si="522"/>
        <v>CW$17</v>
      </c>
      <c r="CX534" s="199" t="str">
        <f t="shared" si="522"/>
        <v>CX$17</v>
      </c>
      <c r="CY534" s="199" t="str">
        <f t="shared" si="522"/>
        <v>CY$17</v>
      </c>
      <c r="CZ534" s="199" t="str">
        <f t="shared" si="522"/>
        <v>CZ$17</v>
      </c>
      <c r="DA534" s="199" t="str">
        <f t="shared" si="522"/>
        <v>DA$17</v>
      </c>
      <c r="DB534" s="199" t="str">
        <f t="shared" si="522"/>
        <v>DB$17</v>
      </c>
      <c r="DC534" s="199" t="str">
        <f t="shared" si="522"/>
        <v>DC$17</v>
      </c>
      <c r="DD534" s="199" t="str">
        <f t="shared" si="522"/>
        <v>DD$17</v>
      </c>
      <c r="DE534" s="199" t="str">
        <f t="shared" si="522"/>
        <v>DE$17</v>
      </c>
      <c r="DF534" s="199" t="str">
        <f t="shared" si="522"/>
        <v>DF$17</v>
      </c>
      <c r="DG534" s="199" t="str">
        <f t="shared" si="522"/>
        <v>DG$17</v>
      </c>
      <c r="DH534" s="199" t="str">
        <f t="shared" si="522"/>
        <v>DH$17</v>
      </c>
      <c r="DI534" s="199" t="str">
        <f t="shared" si="522"/>
        <v>DI$17</v>
      </c>
      <c r="DJ534" s="199" t="str">
        <f t="shared" si="522"/>
        <v>DJ$17</v>
      </c>
      <c r="DK534" s="199" t="str">
        <f t="shared" si="522"/>
        <v>DK$17</v>
      </c>
      <c r="DL534" s="199" t="str">
        <f t="shared" si="522"/>
        <v>DL$17</v>
      </c>
    </row>
    <row r="535" spans="1:116" x14ac:dyDescent="0.4">
      <c r="A535" s="174"/>
      <c r="E535" s="8"/>
      <c r="G535" s="175" t="s">
        <v>491</v>
      </c>
      <c r="H535" s="200"/>
      <c r="I535" s="201"/>
      <c r="J535" s="201"/>
      <c r="K535" s="202"/>
      <c r="L535" s="202"/>
      <c r="M535" s="202"/>
      <c r="N535" s="202"/>
      <c r="O535" s="202"/>
      <c r="P535" s="202"/>
      <c r="R535" s="202"/>
      <c r="S535" s="190"/>
      <c r="T535" s="190"/>
      <c r="U535" s="190"/>
      <c r="V535" s="190"/>
      <c r="W535" s="190"/>
      <c r="X535" s="190"/>
      <c r="Y535" s="190"/>
      <c r="Z535" s="190"/>
      <c r="AA535" s="190"/>
      <c r="AB535" s="190"/>
      <c r="AC535" s="190"/>
      <c r="AD535" s="190"/>
      <c r="AE535" s="190"/>
      <c r="AF535" s="190"/>
      <c r="AG535" s="190"/>
      <c r="AH535" s="190"/>
      <c r="AI535" s="190"/>
      <c r="AJ535" s="190"/>
      <c r="AK535" s="190"/>
      <c r="AL535" s="190"/>
      <c r="AM535" s="190"/>
      <c r="AN535" s="190"/>
      <c r="AO535" s="190"/>
      <c r="AP535" s="190"/>
      <c r="AQ535" s="190"/>
      <c r="AR535" s="190"/>
      <c r="AS535" s="190"/>
      <c r="AT535" s="190"/>
      <c r="AU535" s="190"/>
      <c r="AV535" s="190"/>
      <c r="AW535" s="190"/>
      <c r="AX535" s="190"/>
      <c r="AY535" s="190"/>
      <c r="AZ535" s="190"/>
      <c r="BA535" s="190"/>
      <c r="BB535" s="190"/>
      <c r="BC535" s="190"/>
      <c r="BD535" s="190"/>
      <c r="BE535" s="190"/>
      <c r="BF535" s="190"/>
      <c r="BG535" s="190"/>
      <c r="BH535" s="190"/>
      <c r="BI535" s="190"/>
      <c r="BJ535" s="190"/>
      <c r="BK535" s="190"/>
      <c r="BL535" s="190"/>
      <c r="BM535" s="190"/>
      <c r="BN535" s="190"/>
      <c r="BO535" s="190"/>
      <c r="BP535" s="190"/>
      <c r="BQ535" s="190"/>
      <c r="BR535" s="190"/>
      <c r="BS535" s="190"/>
      <c r="BT535" s="190"/>
      <c r="BU535" s="190"/>
      <c r="BV535" s="190"/>
      <c r="BW535" s="190"/>
      <c r="BX535" s="190"/>
      <c r="BY535" s="190"/>
      <c r="BZ535" s="190"/>
      <c r="CA535" s="190"/>
      <c r="CB535" s="190"/>
      <c r="CC535" s="190"/>
      <c r="CD535" s="190"/>
      <c r="CE535" s="190"/>
      <c r="CF535" s="190"/>
      <c r="CG535" s="190"/>
      <c r="CH535" s="190"/>
      <c r="CI535" s="190"/>
      <c r="CJ535" s="190"/>
      <c r="CK535" s="190"/>
      <c r="CL535" s="190"/>
      <c r="CN535" s="201"/>
      <c r="CO535" s="190"/>
      <c r="CP535" s="190"/>
      <c r="CQ535" s="190"/>
      <c r="CR535" s="190"/>
      <c r="CS535" s="190"/>
      <c r="CT535" s="190"/>
      <c r="CU535" s="190"/>
      <c r="CV535" s="190"/>
      <c r="CW535" s="190"/>
      <c r="CX535" s="190"/>
      <c r="CY535" s="190"/>
      <c r="CZ535" s="190"/>
      <c r="DA535" s="190"/>
      <c r="DB535" s="190"/>
      <c r="DC535" s="190"/>
      <c r="DD535" s="190"/>
      <c r="DE535" s="190"/>
      <c r="DF535" s="190"/>
      <c r="DG535" s="190"/>
      <c r="DH535" s="190"/>
      <c r="DI535" s="190"/>
      <c r="DJ535" s="190"/>
      <c r="DK535" s="190"/>
      <c r="DL535" s="190"/>
    </row>
    <row r="536" spans="1:116" x14ac:dyDescent="0.4">
      <c r="A536" s="174"/>
      <c r="E536" s="8"/>
      <c r="G536" s="175" t="s">
        <v>505</v>
      </c>
      <c r="H536" s="200"/>
      <c r="I536" s="201"/>
      <c r="J536" s="201"/>
      <c r="K536" s="202"/>
      <c r="L536" s="202"/>
      <c r="M536" s="202"/>
      <c r="N536" s="202"/>
      <c r="O536" s="202"/>
      <c r="P536" s="202"/>
      <c r="R536" s="202"/>
      <c r="S536" s="190"/>
      <c r="T536" s="190"/>
      <c r="U536" s="190"/>
      <c r="V536" s="190"/>
      <c r="W536" s="190"/>
      <c r="X536" s="190"/>
      <c r="Y536" s="190"/>
      <c r="Z536" s="190"/>
      <c r="AA536" s="190"/>
      <c r="AB536" s="190"/>
      <c r="AC536" s="190"/>
      <c r="AD536" s="190"/>
      <c r="AE536" s="190"/>
      <c r="AF536" s="190"/>
      <c r="AG536" s="190"/>
      <c r="AH536" s="190"/>
      <c r="AI536" s="190"/>
      <c r="AJ536" s="190"/>
      <c r="AK536" s="190"/>
      <c r="AL536" s="190"/>
      <c r="AM536" s="190"/>
      <c r="AN536" s="190"/>
      <c r="AO536" s="190"/>
      <c r="AP536" s="190"/>
      <c r="AQ536" s="190"/>
      <c r="AR536" s="190"/>
      <c r="AS536" s="190"/>
      <c r="AT536" s="190"/>
      <c r="AU536" s="190"/>
      <c r="AV536" s="190"/>
      <c r="AW536" s="190"/>
      <c r="AX536" s="190"/>
      <c r="AY536" s="190"/>
      <c r="AZ536" s="190"/>
      <c r="BA536" s="190"/>
      <c r="BB536" s="190"/>
      <c r="BC536" s="190"/>
      <c r="BD536" s="190"/>
      <c r="BE536" s="190"/>
      <c r="BF536" s="190"/>
      <c r="BG536" s="190"/>
      <c r="BH536" s="190"/>
      <c r="BI536" s="190"/>
      <c r="BJ536" s="190"/>
      <c r="BK536" s="190"/>
      <c r="BL536" s="190"/>
      <c r="BM536" s="190"/>
      <c r="BN536" s="190"/>
      <c r="BO536" s="190"/>
      <c r="BP536" s="190"/>
      <c r="BQ536" s="190"/>
      <c r="BR536" s="190"/>
      <c r="BS536" s="190"/>
      <c r="BT536" s="190"/>
      <c r="BU536" s="190"/>
      <c r="BV536" s="190"/>
      <c r="BW536" s="190"/>
      <c r="BX536" s="190"/>
      <c r="BY536" s="190"/>
      <c r="BZ536" s="190"/>
      <c r="CA536" s="190"/>
      <c r="CB536" s="190"/>
      <c r="CC536" s="190"/>
      <c r="CD536" s="190"/>
      <c r="CE536" s="190"/>
      <c r="CF536" s="190"/>
      <c r="CG536" s="190"/>
      <c r="CH536" s="190"/>
      <c r="CI536" s="190"/>
      <c r="CJ536" s="190"/>
      <c r="CK536" s="190"/>
      <c r="CL536" s="190"/>
      <c r="CN536" s="201"/>
      <c r="CO536" s="190"/>
      <c r="CP536" s="190"/>
      <c r="CQ536" s="190"/>
      <c r="CR536" s="190"/>
      <c r="CS536" s="190"/>
      <c r="CT536" s="190"/>
      <c r="CU536" s="190"/>
      <c r="CV536" s="190"/>
      <c r="CW536" s="190"/>
      <c r="CX536" s="190"/>
      <c r="CY536" s="190"/>
      <c r="CZ536" s="190"/>
      <c r="DA536" s="190"/>
      <c r="DB536" s="190"/>
      <c r="DC536" s="190"/>
      <c r="DD536" s="190"/>
      <c r="DE536" s="190"/>
      <c r="DF536" s="190"/>
      <c r="DG536" s="190"/>
      <c r="DH536" s="190"/>
      <c r="DI536" s="190"/>
      <c r="DJ536" s="190"/>
      <c r="DK536" s="190"/>
      <c r="DL536" s="190"/>
    </row>
    <row r="537" spans="1:116" x14ac:dyDescent="0.4">
      <c r="A537" s="174"/>
      <c r="E537" s="8"/>
      <c r="G537" s="175" t="s">
        <v>463</v>
      </c>
      <c r="H537" s="200"/>
      <c r="I537" s="201"/>
      <c r="J537" s="201"/>
      <c r="K537" s="202"/>
      <c r="L537" s="202"/>
      <c r="M537" s="202"/>
      <c r="N537" s="202"/>
      <c r="O537" s="202"/>
      <c r="P537" s="202"/>
      <c r="R537" s="202"/>
      <c r="S537" s="190" t="str">
        <f t="shared" ref="S537:CD537" si="523">S$22</f>
        <v>S$18</v>
      </c>
      <c r="T537" s="190" t="str">
        <f t="shared" si="523"/>
        <v>T$18</v>
      </c>
      <c r="U537" s="190" t="str">
        <f t="shared" si="523"/>
        <v>U$18</v>
      </c>
      <c r="V537" s="190" t="str">
        <f t="shared" si="523"/>
        <v>V$18</v>
      </c>
      <c r="W537" s="190" t="str">
        <f t="shared" si="523"/>
        <v>W$18</v>
      </c>
      <c r="X537" s="190" t="str">
        <f t="shared" si="523"/>
        <v>X$18</v>
      </c>
      <c r="Y537" s="190" t="str">
        <f t="shared" si="523"/>
        <v>Y$18</v>
      </c>
      <c r="Z537" s="190" t="str">
        <f t="shared" si="523"/>
        <v>Z$18</v>
      </c>
      <c r="AA537" s="190" t="str">
        <f t="shared" si="523"/>
        <v>AA$18</v>
      </c>
      <c r="AB537" s="190" t="str">
        <f t="shared" si="523"/>
        <v>AB$18</v>
      </c>
      <c r="AC537" s="190" t="str">
        <f t="shared" si="523"/>
        <v>AC$18</v>
      </c>
      <c r="AD537" s="190" t="str">
        <f t="shared" si="523"/>
        <v>AD$18</v>
      </c>
      <c r="AE537" s="190" t="str">
        <f t="shared" si="523"/>
        <v>AE$18</v>
      </c>
      <c r="AF537" s="190" t="str">
        <f t="shared" si="523"/>
        <v>AF$18</v>
      </c>
      <c r="AG537" s="190" t="str">
        <f t="shared" si="523"/>
        <v>AG$18</v>
      </c>
      <c r="AH537" s="190" t="str">
        <f t="shared" si="523"/>
        <v>AH$18</v>
      </c>
      <c r="AI537" s="190" t="str">
        <f t="shared" si="523"/>
        <v>AI$18</v>
      </c>
      <c r="AJ537" s="190" t="str">
        <f t="shared" si="523"/>
        <v>AJ$18</v>
      </c>
      <c r="AK537" s="190" t="str">
        <f t="shared" si="523"/>
        <v>AK$18</v>
      </c>
      <c r="AL537" s="190" t="str">
        <f t="shared" si="523"/>
        <v>AL$18</v>
      </c>
      <c r="AM537" s="190" t="str">
        <f t="shared" si="523"/>
        <v>AM$18</v>
      </c>
      <c r="AN537" s="190" t="str">
        <f t="shared" si="523"/>
        <v>AN$18</v>
      </c>
      <c r="AO537" s="190" t="str">
        <f t="shared" si="523"/>
        <v>AO$18</v>
      </c>
      <c r="AP537" s="190" t="str">
        <f t="shared" si="523"/>
        <v>AP$18</v>
      </c>
      <c r="AQ537" s="190" t="str">
        <f t="shared" si="523"/>
        <v>AQ$18</v>
      </c>
      <c r="AR537" s="190" t="str">
        <f t="shared" si="523"/>
        <v>AR$18</v>
      </c>
      <c r="AS537" s="190" t="str">
        <f t="shared" si="523"/>
        <v>AS$18</v>
      </c>
      <c r="AT537" s="190" t="str">
        <f t="shared" si="523"/>
        <v>AT$18</v>
      </c>
      <c r="AU537" s="190" t="str">
        <f t="shared" si="523"/>
        <v>AU$18</v>
      </c>
      <c r="AV537" s="190" t="str">
        <f t="shared" si="523"/>
        <v>AV$18</v>
      </c>
      <c r="AW537" s="190" t="str">
        <f t="shared" si="523"/>
        <v>AW$18</v>
      </c>
      <c r="AX537" s="190" t="str">
        <f t="shared" si="523"/>
        <v>AX$18</v>
      </c>
      <c r="AY537" s="190" t="str">
        <f t="shared" si="523"/>
        <v>AY$18</v>
      </c>
      <c r="AZ537" s="190" t="str">
        <f t="shared" si="523"/>
        <v>AZ$18</v>
      </c>
      <c r="BA537" s="190" t="str">
        <f t="shared" si="523"/>
        <v>BA$18</v>
      </c>
      <c r="BB537" s="190" t="str">
        <f t="shared" si="523"/>
        <v>BB$18</v>
      </c>
      <c r="BC537" s="190" t="str">
        <f t="shared" si="523"/>
        <v>BC$18</v>
      </c>
      <c r="BD537" s="190" t="str">
        <f t="shared" si="523"/>
        <v>BD$18</v>
      </c>
      <c r="BE537" s="190" t="str">
        <f t="shared" si="523"/>
        <v>BE$18</v>
      </c>
      <c r="BF537" s="190" t="str">
        <f t="shared" si="523"/>
        <v>BF$18</v>
      </c>
      <c r="BG537" s="190" t="str">
        <f t="shared" si="523"/>
        <v>BG$18</v>
      </c>
      <c r="BH537" s="190" t="str">
        <f t="shared" si="523"/>
        <v>BH$18</v>
      </c>
      <c r="BI537" s="190" t="str">
        <f t="shared" si="523"/>
        <v>BI$18</v>
      </c>
      <c r="BJ537" s="190" t="str">
        <f t="shared" si="523"/>
        <v>BJ$18</v>
      </c>
      <c r="BK537" s="190" t="str">
        <f t="shared" si="523"/>
        <v>BK$18</v>
      </c>
      <c r="BL537" s="190" t="str">
        <f t="shared" si="523"/>
        <v>BL$18</v>
      </c>
      <c r="BM537" s="190" t="str">
        <f t="shared" si="523"/>
        <v>BM$18</v>
      </c>
      <c r="BN537" s="190" t="str">
        <f t="shared" si="523"/>
        <v>BN$18</v>
      </c>
      <c r="BO537" s="190" t="str">
        <f t="shared" si="523"/>
        <v>BO$18</v>
      </c>
      <c r="BP537" s="190" t="str">
        <f t="shared" si="523"/>
        <v>BP$18</v>
      </c>
      <c r="BQ537" s="190" t="str">
        <f t="shared" si="523"/>
        <v>BQ$18</v>
      </c>
      <c r="BR537" s="190" t="str">
        <f t="shared" si="523"/>
        <v>BR$18</v>
      </c>
      <c r="BS537" s="190" t="str">
        <f t="shared" si="523"/>
        <v>BS$18</v>
      </c>
      <c r="BT537" s="190" t="str">
        <f t="shared" si="523"/>
        <v>BT$18</v>
      </c>
      <c r="BU537" s="190" t="str">
        <f t="shared" si="523"/>
        <v>BU$18</v>
      </c>
      <c r="BV537" s="190" t="str">
        <f t="shared" si="523"/>
        <v>BV$18</v>
      </c>
      <c r="BW537" s="190" t="str">
        <f t="shared" si="523"/>
        <v>BW$18</v>
      </c>
      <c r="BX537" s="190" t="str">
        <f t="shared" si="523"/>
        <v>BX$18</v>
      </c>
      <c r="BY537" s="190" t="str">
        <f t="shared" si="523"/>
        <v>BY$18</v>
      </c>
      <c r="BZ537" s="190" t="str">
        <f t="shared" si="523"/>
        <v>BZ$18</v>
      </c>
      <c r="CA537" s="190" t="str">
        <f t="shared" si="523"/>
        <v>CA$18</v>
      </c>
      <c r="CB537" s="190" t="str">
        <f t="shared" si="523"/>
        <v>CB$18</v>
      </c>
      <c r="CC537" s="190" t="str">
        <f t="shared" si="523"/>
        <v>CC$18</v>
      </c>
      <c r="CD537" s="190" t="str">
        <f t="shared" si="523"/>
        <v>CD$18</v>
      </c>
      <c r="CE537" s="190" t="str">
        <f t="shared" ref="CE537:CL537" si="524">CE$22</f>
        <v>CE$18</v>
      </c>
      <c r="CF537" s="190" t="str">
        <f t="shared" si="524"/>
        <v>CF$18</v>
      </c>
      <c r="CG537" s="190" t="str">
        <f t="shared" si="524"/>
        <v>CG$18</v>
      </c>
      <c r="CH537" s="190" t="str">
        <f t="shared" si="524"/>
        <v>CH$18</v>
      </c>
      <c r="CI537" s="190" t="str">
        <f t="shared" si="524"/>
        <v>CI$18</v>
      </c>
      <c r="CJ537" s="190" t="str">
        <f t="shared" si="524"/>
        <v>CJ$18</v>
      </c>
      <c r="CK537" s="190" t="str">
        <f t="shared" si="524"/>
        <v>CK$18</v>
      </c>
      <c r="CL537" s="190" t="str">
        <f t="shared" si="524"/>
        <v>CL$18</v>
      </c>
      <c r="CN537" s="201"/>
      <c r="CO537" s="190" t="str">
        <f t="shared" ref="CO537:DL537" si="525">CO$22</f>
        <v>CO$18</v>
      </c>
      <c r="CP537" s="190" t="str">
        <f t="shared" si="525"/>
        <v>CP$18</v>
      </c>
      <c r="CQ537" s="190" t="str">
        <f t="shared" si="525"/>
        <v>CQ$18</v>
      </c>
      <c r="CR537" s="190" t="str">
        <f t="shared" si="525"/>
        <v>CR$18</v>
      </c>
      <c r="CS537" s="190" t="str">
        <f t="shared" si="525"/>
        <v>CS$18</v>
      </c>
      <c r="CT537" s="190" t="str">
        <f t="shared" si="525"/>
        <v>CT$18</v>
      </c>
      <c r="CU537" s="190" t="str">
        <f t="shared" si="525"/>
        <v>CU$18</v>
      </c>
      <c r="CV537" s="190" t="str">
        <f t="shared" si="525"/>
        <v>CV$18</v>
      </c>
      <c r="CW537" s="190" t="str">
        <f t="shared" si="525"/>
        <v>CW$18</v>
      </c>
      <c r="CX537" s="190" t="str">
        <f t="shared" si="525"/>
        <v>CX$18</v>
      </c>
      <c r="CY537" s="190" t="str">
        <f t="shared" si="525"/>
        <v>CY$18</v>
      </c>
      <c r="CZ537" s="190" t="str">
        <f t="shared" si="525"/>
        <v>CZ$18</v>
      </c>
      <c r="DA537" s="190" t="str">
        <f t="shared" si="525"/>
        <v>DA$18</v>
      </c>
      <c r="DB537" s="190" t="str">
        <f t="shared" si="525"/>
        <v>DB$18</v>
      </c>
      <c r="DC537" s="190" t="str">
        <f t="shared" si="525"/>
        <v>DC$18</v>
      </c>
      <c r="DD537" s="190" t="str">
        <f t="shared" si="525"/>
        <v>DD$18</v>
      </c>
      <c r="DE537" s="190" t="str">
        <f t="shared" si="525"/>
        <v>DE$18</v>
      </c>
      <c r="DF537" s="190" t="str">
        <f t="shared" si="525"/>
        <v>DF$18</v>
      </c>
      <c r="DG537" s="190" t="str">
        <f t="shared" si="525"/>
        <v>DG$18</v>
      </c>
      <c r="DH537" s="190" t="str">
        <f t="shared" si="525"/>
        <v>DH$18</v>
      </c>
      <c r="DI537" s="190" t="str">
        <f t="shared" si="525"/>
        <v>DI$18</v>
      </c>
      <c r="DJ537" s="190" t="str">
        <f t="shared" si="525"/>
        <v>DJ$18</v>
      </c>
      <c r="DK537" s="190" t="str">
        <f t="shared" si="525"/>
        <v>DK$18</v>
      </c>
      <c r="DL537" s="190" t="str">
        <f t="shared" si="525"/>
        <v>DL$18</v>
      </c>
    </row>
    <row r="538" spans="1:116" x14ac:dyDescent="0.4">
      <c r="A538" s="174"/>
      <c r="E538" s="8"/>
      <c r="G538" s="175" t="s">
        <v>464</v>
      </c>
      <c r="H538" s="200"/>
      <c r="I538" s="201"/>
      <c r="J538" s="201"/>
      <c r="K538" s="202"/>
      <c r="L538" s="202"/>
      <c r="M538" s="202"/>
      <c r="N538" s="202"/>
      <c r="O538" s="202"/>
      <c r="P538" s="202"/>
      <c r="R538" s="202"/>
      <c r="S538" s="190" t="str">
        <f t="shared" ref="S538:CD538" si="526">S$23</f>
        <v>S$19</v>
      </c>
      <c r="T538" s="190" t="str">
        <f t="shared" si="526"/>
        <v>T$19</v>
      </c>
      <c r="U538" s="190" t="str">
        <f t="shared" si="526"/>
        <v>U$19</v>
      </c>
      <c r="V538" s="190" t="str">
        <f t="shared" si="526"/>
        <v>V$19</v>
      </c>
      <c r="W538" s="190" t="str">
        <f t="shared" si="526"/>
        <v>W$19</v>
      </c>
      <c r="X538" s="190" t="str">
        <f t="shared" si="526"/>
        <v>X$19</v>
      </c>
      <c r="Y538" s="190" t="str">
        <f t="shared" si="526"/>
        <v>Y$19</v>
      </c>
      <c r="Z538" s="190" t="str">
        <f t="shared" si="526"/>
        <v>Z$19</v>
      </c>
      <c r="AA538" s="190" t="str">
        <f t="shared" si="526"/>
        <v>AA$19</v>
      </c>
      <c r="AB538" s="190" t="str">
        <f t="shared" si="526"/>
        <v>AB$19</v>
      </c>
      <c r="AC538" s="190" t="str">
        <f t="shared" si="526"/>
        <v>AC$19</v>
      </c>
      <c r="AD538" s="190" t="str">
        <f t="shared" si="526"/>
        <v>AD$19</v>
      </c>
      <c r="AE538" s="190" t="str">
        <f t="shared" si="526"/>
        <v>AE$19</v>
      </c>
      <c r="AF538" s="190" t="str">
        <f t="shared" si="526"/>
        <v>AF$19</v>
      </c>
      <c r="AG538" s="190" t="str">
        <f t="shared" si="526"/>
        <v>AG$19</v>
      </c>
      <c r="AH538" s="190" t="str">
        <f t="shared" si="526"/>
        <v>AH$19</v>
      </c>
      <c r="AI538" s="190" t="str">
        <f t="shared" si="526"/>
        <v>AI$19</v>
      </c>
      <c r="AJ538" s="190" t="str">
        <f t="shared" si="526"/>
        <v>AJ$19</v>
      </c>
      <c r="AK538" s="190" t="str">
        <f t="shared" si="526"/>
        <v>AK$19</v>
      </c>
      <c r="AL538" s="190" t="str">
        <f t="shared" si="526"/>
        <v>AL$19</v>
      </c>
      <c r="AM538" s="190" t="str">
        <f t="shared" si="526"/>
        <v>AM$19</v>
      </c>
      <c r="AN538" s="190" t="str">
        <f t="shared" si="526"/>
        <v>AN$19</v>
      </c>
      <c r="AO538" s="190" t="str">
        <f t="shared" si="526"/>
        <v>AO$19</v>
      </c>
      <c r="AP538" s="190" t="str">
        <f t="shared" si="526"/>
        <v>AP$19</v>
      </c>
      <c r="AQ538" s="190" t="str">
        <f t="shared" si="526"/>
        <v>AQ$19</v>
      </c>
      <c r="AR538" s="190" t="str">
        <f t="shared" si="526"/>
        <v>AR$19</v>
      </c>
      <c r="AS538" s="190" t="str">
        <f t="shared" si="526"/>
        <v>AS$19</v>
      </c>
      <c r="AT538" s="190" t="str">
        <f t="shared" si="526"/>
        <v>AT$19</v>
      </c>
      <c r="AU538" s="190" t="str">
        <f t="shared" si="526"/>
        <v>AU$19</v>
      </c>
      <c r="AV538" s="190" t="str">
        <f t="shared" si="526"/>
        <v>AV$19</v>
      </c>
      <c r="AW538" s="190" t="str">
        <f t="shared" si="526"/>
        <v>AW$19</v>
      </c>
      <c r="AX538" s="190" t="str">
        <f t="shared" si="526"/>
        <v>AX$19</v>
      </c>
      <c r="AY538" s="190" t="str">
        <f t="shared" si="526"/>
        <v>AY$19</v>
      </c>
      <c r="AZ538" s="190" t="str">
        <f t="shared" si="526"/>
        <v>AZ$19</v>
      </c>
      <c r="BA538" s="190" t="str">
        <f t="shared" si="526"/>
        <v>BA$19</v>
      </c>
      <c r="BB538" s="190" t="str">
        <f t="shared" si="526"/>
        <v>BB$19</v>
      </c>
      <c r="BC538" s="190" t="str">
        <f t="shared" si="526"/>
        <v>BC$19</v>
      </c>
      <c r="BD538" s="190" t="str">
        <f t="shared" si="526"/>
        <v>BD$19</v>
      </c>
      <c r="BE538" s="190" t="str">
        <f t="shared" si="526"/>
        <v>BE$19</v>
      </c>
      <c r="BF538" s="190" t="str">
        <f t="shared" si="526"/>
        <v>BF$19</v>
      </c>
      <c r="BG538" s="190" t="str">
        <f t="shared" si="526"/>
        <v>BG$19</v>
      </c>
      <c r="BH538" s="190" t="str">
        <f t="shared" si="526"/>
        <v>BH$19</v>
      </c>
      <c r="BI538" s="190" t="str">
        <f t="shared" si="526"/>
        <v>BI$19</v>
      </c>
      <c r="BJ538" s="190" t="str">
        <f t="shared" si="526"/>
        <v>BJ$19</v>
      </c>
      <c r="BK538" s="190" t="str">
        <f t="shared" si="526"/>
        <v>BK$19</v>
      </c>
      <c r="BL538" s="190" t="str">
        <f t="shared" si="526"/>
        <v>BL$19</v>
      </c>
      <c r="BM538" s="190" t="str">
        <f t="shared" si="526"/>
        <v>BM$19</v>
      </c>
      <c r="BN538" s="190" t="str">
        <f t="shared" si="526"/>
        <v>BN$19</v>
      </c>
      <c r="BO538" s="190" t="str">
        <f t="shared" si="526"/>
        <v>BO$19</v>
      </c>
      <c r="BP538" s="190" t="str">
        <f t="shared" si="526"/>
        <v>BP$19</v>
      </c>
      <c r="BQ538" s="190" t="str">
        <f t="shared" si="526"/>
        <v>BQ$19</v>
      </c>
      <c r="BR538" s="190" t="str">
        <f t="shared" si="526"/>
        <v>BR$19</v>
      </c>
      <c r="BS538" s="190" t="str">
        <f t="shared" si="526"/>
        <v>BS$19</v>
      </c>
      <c r="BT538" s="190" t="str">
        <f t="shared" si="526"/>
        <v>BT$19</v>
      </c>
      <c r="BU538" s="190" t="str">
        <f t="shared" si="526"/>
        <v>BU$19</v>
      </c>
      <c r="BV538" s="190" t="str">
        <f t="shared" si="526"/>
        <v>BV$19</v>
      </c>
      <c r="BW538" s="190" t="str">
        <f t="shared" si="526"/>
        <v>BW$19</v>
      </c>
      <c r="BX538" s="190" t="str">
        <f t="shared" si="526"/>
        <v>BX$19</v>
      </c>
      <c r="BY538" s="190" t="str">
        <f t="shared" si="526"/>
        <v>BY$19</v>
      </c>
      <c r="BZ538" s="190" t="str">
        <f t="shared" si="526"/>
        <v>BZ$19</v>
      </c>
      <c r="CA538" s="190" t="str">
        <f t="shared" si="526"/>
        <v>CA$19</v>
      </c>
      <c r="CB538" s="190" t="str">
        <f t="shared" si="526"/>
        <v>CB$19</v>
      </c>
      <c r="CC538" s="190" t="str">
        <f t="shared" si="526"/>
        <v>CC$19</v>
      </c>
      <c r="CD538" s="190" t="str">
        <f t="shared" si="526"/>
        <v>CD$19</v>
      </c>
      <c r="CE538" s="190" t="str">
        <f t="shared" ref="CE538:CL538" si="527">CE$23</f>
        <v>CE$19</v>
      </c>
      <c r="CF538" s="190" t="str">
        <f t="shared" si="527"/>
        <v>CF$19</v>
      </c>
      <c r="CG538" s="190" t="str">
        <f t="shared" si="527"/>
        <v>CG$19</v>
      </c>
      <c r="CH538" s="190" t="str">
        <f t="shared" si="527"/>
        <v>CH$19</v>
      </c>
      <c r="CI538" s="190" t="str">
        <f t="shared" si="527"/>
        <v>CI$19</v>
      </c>
      <c r="CJ538" s="190" t="str">
        <f t="shared" si="527"/>
        <v>CJ$19</v>
      </c>
      <c r="CK538" s="190" t="str">
        <f t="shared" si="527"/>
        <v>CK$19</v>
      </c>
      <c r="CL538" s="190" t="str">
        <f t="shared" si="527"/>
        <v>CL$19</v>
      </c>
      <c r="CN538" s="201"/>
      <c r="CO538" s="190" t="str">
        <f t="shared" ref="CO538:DL538" si="528">CO$23</f>
        <v>CO$19</v>
      </c>
      <c r="CP538" s="190" t="str">
        <f t="shared" si="528"/>
        <v>CP$19</v>
      </c>
      <c r="CQ538" s="190" t="str">
        <f t="shared" si="528"/>
        <v>CQ$19</v>
      </c>
      <c r="CR538" s="190" t="str">
        <f t="shared" si="528"/>
        <v>CR$19</v>
      </c>
      <c r="CS538" s="190" t="str">
        <f t="shared" si="528"/>
        <v>CS$19</v>
      </c>
      <c r="CT538" s="190" t="str">
        <f t="shared" si="528"/>
        <v>CT$19</v>
      </c>
      <c r="CU538" s="190" t="str">
        <f t="shared" si="528"/>
        <v>CU$19</v>
      </c>
      <c r="CV538" s="190" t="str">
        <f t="shared" si="528"/>
        <v>CV$19</v>
      </c>
      <c r="CW538" s="190" t="str">
        <f t="shared" si="528"/>
        <v>CW$19</v>
      </c>
      <c r="CX538" s="190" t="str">
        <f t="shared" si="528"/>
        <v>CX$19</v>
      </c>
      <c r="CY538" s="190" t="str">
        <f t="shared" si="528"/>
        <v>CY$19</v>
      </c>
      <c r="CZ538" s="190" t="str">
        <f t="shared" si="528"/>
        <v>CZ$19</v>
      </c>
      <c r="DA538" s="190" t="str">
        <f t="shared" si="528"/>
        <v>DA$19</v>
      </c>
      <c r="DB538" s="190" t="str">
        <f t="shared" si="528"/>
        <v>DB$19</v>
      </c>
      <c r="DC538" s="190" t="str">
        <f t="shared" si="528"/>
        <v>DC$19</v>
      </c>
      <c r="DD538" s="190" t="str">
        <f t="shared" si="528"/>
        <v>DD$19</v>
      </c>
      <c r="DE538" s="190" t="str">
        <f t="shared" si="528"/>
        <v>DE$19</v>
      </c>
      <c r="DF538" s="190" t="str">
        <f t="shared" si="528"/>
        <v>DF$19</v>
      </c>
      <c r="DG538" s="190" t="str">
        <f t="shared" si="528"/>
        <v>DG$19</v>
      </c>
      <c r="DH538" s="190" t="str">
        <f t="shared" si="528"/>
        <v>DH$19</v>
      </c>
      <c r="DI538" s="190" t="str">
        <f t="shared" si="528"/>
        <v>DI$19</v>
      </c>
      <c r="DJ538" s="190" t="str">
        <f t="shared" si="528"/>
        <v>DJ$19</v>
      </c>
      <c r="DK538" s="190" t="str">
        <f t="shared" si="528"/>
        <v>DK$19</v>
      </c>
      <c r="DL538" s="190" t="str">
        <f t="shared" si="528"/>
        <v>DL$19</v>
      </c>
    </row>
    <row r="539" spans="1:116" x14ac:dyDescent="0.4">
      <c r="A539" s="48" t="s">
        <v>218</v>
      </c>
      <c r="B539" s="31" t="s">
        <v>81</v>
      </c>
      <c r="C539" s="31"/>
      <c r="D539" t="s">
        <v>336</v>
      </c>
      <c r="E539" s="8" t="str">
        <f t="shared" ref="E539:E544" si="529">ROW()&amp;" "&amp;D539</f>
        <v>539 ADREV-PV</v>
      </c>
      <c r="F539" t="s">
        <v>327</v>
      </c>
      <c r="G539" s="70" t="s">
        <v>775</v>
      </c>
      <c r="H539" s="48"/>
      <c r="I539" s="297"/>
      <c r="J539" s="297"/>
      <c r="K539" s="48"/>
      <c r="L539" s="48"/>
      <c r="M539" s="48"/>
      <c r="N539" s="48"/>
      <c r="O539" s="48"/>
      <c r="P539" s="48"/>
      <c r="R539" s="70"/>
      <c r="S539" s="298"/>
      <c r="T539" s="298"/>
      <c r="U539" s="298"/>
      <c r="V539" s="298"/>
      <c r="W539" s="298"/>
      <c r="X539" s="298"/>
      <c r="Y539" s="298"/>
      <c r="Z539" s="298"/>
      <c r="AA539" s="298"/>
      <c r="AB539" s="298"/>
      <c r="AC539" s="298"/>
      <c r="AD539" s="298"/>
      <c r="AE539" s="298"/>
      <c r="AF539" s="298"/>
      <c r="AG539" s="298"/>
      <c r="AH539" s="298"/>
      <c r="AI539" s="298"/>
      <c r="AJ539" s="298"/>
      <c r="AK539" s="298"/>
      <c r="AL539" s="298"/>
      <c r="AM539" s="298"/>
      <c r="AN539" s="298"/>
      <c r="AO539" s="298"/>
      <c r="AP539" s="298"/>
      <c r="AQ539" s="298"/>
      <c r="AR539" s="298"/>
      <c r="AS539" s="298"/>
      <c r="AT539" s="298"/>
      <c r="AU539" s="298"/>
      <c r="AV539" s="298"/>
      <c r="AW539" s="298"/>
      <c r="AX539" s="298"/>
      <c r="AY539" s="298"/>
      <c r="AZ539" s="298"/>
      <c r="BA539" s="298"/>
      <c r="BB539" s="298"/>
      <c r="BC539" s="298"/>
      <c r="BD539" s="298"/>
      <c r="BE539" s="298"/>
      <c r="BF539" s="298"/>
      <c r="BG539" s="298"/>
      <c r="BH539" s="298"/>
      <c r="BI539" s="298"/>
      <c r="BJ539" s="298"/>
      <c r="BK539" s="298"/>
      <c r="BL539" s="298"/>
      <c r="BM539" s="298"/>
      <c r="BN539" s="298"/>
      <c r="BO539" s="298"/>
      <c r="BP539" s="298"/>
      <c r="BQ539" s="298"/>
      <c r="BR539" s="298"/>
      <c r="BS539" s="298"/>
      <c r="BT539" s="298"/>
      <c r="BU539" s="298"/>
      <c r="BV539" s="298"/>
      <c r="BW539" s="298"/>
      <c r="BX539" s="298"/>
      <c r="BY539" s="298"/>
      <c r="BZ539" s="298"/>
      <c r="CA539" s="298"/>
      <c r="CB539" s="298"/>
      <c r="CC539" s="298"/>
      <c r="CD539" s="298"/>
      <c r="CE539" s="298"/>
      <c r="CF539" s="298"/>
      <c r="CG539" s="298"/>
      <c r="CH539" s="298"/>
      <c r="CI539" s="298"/>
      <c r="CJ539" s="298"/>
      <c r="CK539" s="298"/>
      <c r="CL539" s="298"/>
      <c r="CN539" s="297"/>
      <c r="CO539" s="298"/>
      <c r="CP539" s="298"/>
      <c r="CQ539" s="298"/>
      <c r="CR539" s="298"/>
      <c r="CS539" s="298"/>
      <c r="CT539" s="298"/>
      <c r="CU539" s="298"/>
      <c r="CV539" s="298"/>
      <c r="CW539" s="298"/>
      <c r="CX539" s="298"/>
      <c r="CY539" s="298"/>
      <c r="CZ539" s="298"/>
      <c r="DA539" s="298"/>
      <c r="DB539" s="298"/>
      <c r="DC539" s="298"/>
      <c r="DD539" s="298"/>
      <c r="DE539" s="298"/>
      <c r="DF539" s="298"/>
      <c r="DG539" s="298"/>
      <c r="DH539" s="298"/>
      <c r="DI539" s="298"/>
      <c r="DJ539" s="298"/>
      <c r="DK539" s="298"/>
      <c r="DL539" s="298"/>
    </row>
    <row r="540" spans="1:116" x14ac:dyDescent="0.4">
      <c r="B540" t="s">
        <v>332</v>
      </c>
      <c r="D540" t="s">
        <v>336</v>
      </c>
      <c r="E540" s="8" t="str">
        <f t="shared" si="529"/>
        <v>540 ADREV-PV</v>
      </c>
      <c r="F540" t="s">
        <v>468</v>
      </c>
      <c r="G540" s="145" t="s">
        <v>172</v>
      </c>
      <c r="I540"/>
      <c r="J540"/>
      <c r="K540" s="15"/>
      <c r="L540" s="15"/>
      <c r="M540" s="15"/>
      <c r="N540" s="15"/>
      <c r="O540" s="15"/>
      <c r="P540" s="15"/>
      <c r="R540"/>
      <c r="S540" s="146"/>
      <c r="T540" s="146"/>
      <c r="U540" s="146"/>
      <c r="V540" s="146"/>
      <c r="W540" s="146"/>
      <c r="X540" s="146"/>
      <c r="Y540" s="146"/>
      <c r="Z540" s="146"/>
      <c r="AA540" s="146"/>
      <c r="AB540" s="146"/>
      <c r="AC540" s="146"/>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146"/>
      <c r="BE540" s="146"/>
      <c r="BF540" s="146"/>
      <c r="BG540" s="146"/>
      <c r="BH540" s="146"/>
      <c r="BI540" s="146"/>
      <c r="BJ540" s="146"/>
      <c r="BK540" s="146"/>
      <c r="BL540" s="146"/>
      <c r="BM540" s="146"/>
      <c r="BN540" s="146"/>
      <c r="BO540" s="146"/>
      <c r="BP540" s="146"/>
      <c r="BQ540" s="146"/>
      <c r="BR540" s="146"/>
      <c r="BS540" s="146"/>
      <c r="BT540" s="146"/>
      <c r="BU540" s="146"/>
      <c r="BV540" s="146"/>
      <c r="BW540" s="146"/>
      <c r="BX540" s="146"/>
      <c r="BY540" s="146"/>
      <c r="BZ540" s="146"/>
      <c r="CA540" s="146"/>
      <c r="CB540" s="146"/>
      <c r="CC540" s="146"/>
      <c r="CD540" s="146"/>
      <c r="CE540" s="146"/>
      <c r="CF540" s="146"/>
      <c r="CG540" s="146"/>
      <c r="CH540" s="146"/>
      <c r="CI540" s="146"/>
      <c r="CJ540" s="146"/>
      <c r="CK540" s="146"/>
      <c r="CL540" s="146"/>
      <c r="CN540"/>
      <c r="CO540" s="146"/>
      <c r="CP540" s="146"/>
      <c r="CQ540" s="146"/>
      <c r="CR540" s="146"/>
      <c r="CS540" s="146"/>
      <c r="CT540" s="146"/>
      <c r="CU540" s="146"/>
      <c r="CV540" s="146"/>
      <c r="CW540" s="146"/>
      <c r="CX540" s="146"/>
      <c r="CY540" s="146"/>
      <c r="CZ540" s="146"/>
      <c r="DA540" s="146"/>
      <c r="DB540" s="146"/>
      <c r="DC540" s="146"/>
      <c r="DD540" s="146"/>
      <c r="DE540" s="146"/>
      <c r="DF540" s="146"/>
      <c r="DG540" s="146"/>
      <c r="DH540" s="146"/>
      <c r="DI540" s="146"/>
      <c r="DJ540" s="146"/>
      <c r="DK540" s="146"/>
      <c r="DL540" s="146"/>
    </row>
    <row r="541" spans="1:116" x14ac:dyDescent="0.4">
      <c r="B541" t="str">
        <f>E541</f>
        <v>541 ADREV-PV</v>
      </c>
      <c r="D541" t="s">
        <v>336</v>
      </c>
      <c r="E541" s="8" t="str">
        <f t="shared" si="529"/>
        <v>541 ADREV-PV</v>
      </c>
      <c r="G541" s="145" t="s">
        <v>173</v>
      </c>
      <c r="H541" s="12"/>
      <c r="I541" s="60"/>
      <c r="J541" s="60"/>
      <c r="K541" s="120">
        <v>0.1</v>
      </c>
      <c r="L541" s="120">
        <v>0.1</v>
      </c>
      <c r="M541" s="120">
        <v>0.1</v>
      </c>
      <c r="N541" s="120">
        <v>0.1</v>
      </c>
      <c r="O541" s="120">
        <v>0.1</v>
      </c>
      <c r="P541" s="120">
        <v>0.1</v>
      </c>
      <c r="R541" s="121"/>
      <c r="S541" s="152" cm="1">
        <f t="array" ref="S541">INDEX($K:$P,ROW(),MATCH(S$3,$K$2:$P$2,0))</f>
        <v>0.1</v>
      </c>
      <c r="T541" s="152" cm="1">
        <f t="array" ref="T541">INDEX($K:$P,ROW(),MATCH(T$3,$K$2:$P$2,0))</f>
        <v>0.1</v>
      </c>
      <c r="U541" s="152" cm="1">
        <f t="array" ref="U541">INDEX($K:$P,ROW(),MATCH(U$3,$K$2:$P$2,0))</f>
        <v>0.1</v>
      </c>
      <c r="V541" s="152" cm="1">
        <f t="array" ref="V541">INDEX($K:$P,ROW(),MATCH(V$3,$K$2:$P$2,0))</f>
        <v>0.1</v>
      </c>
      <c r="W541" s="152" cm="1">
        <f t="array" ref="W541">INDEX($K:$P,ROW(),MATCH(W$3,$K$2:$P$2,0))</f>
        <v>0.1</v>
      </c>
      <c r="X541" s="152" cm="1">
        <f t="array" ref="X541">INDEX($K:$P,ROW(),MATCH(X$3,$K$2:$P$2,0))</f>
        <v>0.1</v>
      </c>
      <c r="Y541" s="152" cm="1">
        <f t="array" ref="Y541">INDEX($K:$P,ROW(),MATCH(Y$3,$K$2:$P$2,0))</f>
        <v>0.1</v>
      </c>
      <c r="Z541" s="152" cm="1">
        <f t="array" ref="Z541">INDEX($K:$P,ROW(),MATCH(Z$3,$K$2:$P$2,0))</f>
        <v>0.1</v>
      </c>
      <c r="AA541" s="152" cm="1">
        <f t="array" ref="AA541">INDEX($K:$P,ROW(),MATCH(AA$3,$K$2:$P$2,0))</f>
        <v>0.1</v>
      </c>
      <c r="AB541" s="152" cm="1">
        <f t="array" ref="AB541">INDEX($K:$P,ROW(),MATCH(AB$3,$K$2:$P$2,0))</f>
        <v>0.1</v>
      </c>
      <c r="AC541" s="152" cm="1">
        <f t="array" ref="AC541">INDEX($K:$P,ROW(),MATCH(AC$3,$K$2:$P$2,0))</f>
        <v>0.1</v>
      </c>
      <c r="AD541" s="152" cm="1">
        <f t="array" ref="AD541">INDEX($K:$P,ROW(),MATCH(AD$3,$K$2:$P$2,0))</f>
        <v>0.1</v>
      </c>
      <c r="AE541" s="152" cm="1">
        <f t="array" ref="AE541">INDEX($K:$P,ROW(),MATCH(AE$3,$K$2:$P$2,0))</f>
        <v>0.1</v>
      </c>
      <c r="AF541" s="152" cm="1">
        <f t="array" ref="AF541">INDEX($K:$P,ROW(),MATCH(AF$3,$K$2:$P$2,0))</f>
        <v>0.1</v>
      </c>
      <c r="AG541" s="152" cm="1">
        <f t="array" ref="AG541">INDEX($K:$P,ROW(),MATCH(AG$3,$K$2:$P$2,0))</f>
        <v>0.1</v>
      </c>
      <c r="AH541" s="152" cm="1">
        <f t="array" ref="AH541">INDEX($K:$P,ROW(),MATCH(AH$3,$K$2:$P$2,0))</f>
        <v>0.1</v>
      </c>
      <c r="AI541" s="152" cm="1">
        <f t="array" ref="AI541">INDEX($K:$P,ROW(),MATCH(AI$3,$K$2:$P$2,0))</f>
        <v>0.1</v>
      </c>
      <c r="AJ541" s="152" cm="1">
        <f t="array" ref="AJ541">INDEX($K:$P,ROW(),MATCH(AJ$3,$K$2:$P$2,0))</f>
        <v>0.1</v>
      </c>
      <c r="AK541" s="152" cm="1">
        <f t="array" ref="AK541">INDEX($K:$P,ROW(),MATCH(AK$3,$K$2:$P$2,0))</f>
        <v>0.1</v>
      </c>
      <c r="AL541" s="152" cm="1">
        <f t="array" ref="AL541">INDEX($K:$P,ROW(),MATCH(AL$3,$K$2:$P$2,0))</f>
        <v>0.1</v>
      </c>
      <c r="AM541" s="152" cm="1">
        <f t="array" ref="AM541">INDEX($K:$P,ROW(),MATCH(AM$3,$K$2:$P$2,0))</f>
        <v>0.1</v>
      </c>
      <c r="AN541" s="152" cm="1">
        <f t="array" ref="AN541">INDEX($K:$P,ROW(),MATCH(AN$3,$K$2:$P$2,0))</f>
        <v>0.1</v>
      </c>
      <c r="AO541" s="152" cm="1">
        <f t="array" ref="AO541">INDEX($K:$P,ROW(),MATCH(AO$3,$K$2:$P$2,0))</f>
        <v>0.1</v>
      </c>
      <c r="AP541" s="152" cm="1">
        <f t="array" ref="AP541">INDEX($K:$P,ROW(),MATCH(AP$3,$K$2:$P$2,0))</f>
        <v>0.1</v>
      </c>
      <c r="AQ541" s="152" cm="1">
        <f t="array" ref="AQ541">INDEX($K:$P,ROW(),MATCH(AQ$3,$K$2:$P$2,0))</f>
        <v>0.1</v>
      </c>
      <c r="AR541" s="152" cm="1">
        <f t="array" ref="AR541">INDEX($K:$P,ROW(),MATCH(AR$3,$K$2:$P$2,0))</f>
        <v>0.1</v>
      </c>
      <c r="AS541" s="152" cm="1">
        <f t="array" ref="AS541">INDEX($K:$P,ROW(),MATCH(AS$3,$K$2:$P$2,0))</f>
        <v>0.1</v>
      </c>
      <c r="AT541" s="152" cm="1">
        <f t="array" ref="AT541">INDEX($K:$P,ROW(),MATCH(AT$3,$K$2:$P$2,0))</f>
        <v>0.1</v>
      </c>
      <c r="AU541" s="152" cm="1">
        <f t="array" ref="AU541">INDEX($K:$P,ROW(),MATCH(AU$3,$K$2:$P$2,0))</f>
        <v>0.1</v>
      </c>
      <c r="AV541" s="152" cm="1">
        <f t="array" ref="AV541">INDEX($K:$P,ROW(),MATCH(AV$3,$K$2:$P$2,0))</f>
        <v>0.1</v>
      </c>
      <c r="AW541" s="152" cm="1">
        <f t="array" ref="AW541">INDEX($K:$P,ROW(),MATCH(AW$3,$K$2:$P$2,0))</f>
        <v>0.1</v>
      </c>
      <c r="AX541" s="152" cm="1">
        <f t="array" ref="AX541">INDEX($K:$P,ROW(),MATCH(AX$3,$K$2:$P$2,0))</f>
        <v>0.1</v>
      </c>
      <c r="AY541" s="152" cm="1">
        <f t="array" ref="AY541">INDEX($K:$P,ROW(),MATCH(AY$3,$K$2:$P$2,0))</f>
        <v>0.1</v>
      </c>
      <c r="AZ541" s="152" cm="1">
        <f t="array" ref="AZ541">INDEX($K:$P,ROW(),MATCH(AZ$3,$K$2:$P$2,0))</f>
        <v>0.1</v>
      </c>
      <c r="BA541" s="152" cm="1">
        <f t="array" ref="BA541">INDEX($K:$P,ROW(),MATCH(BA$3,$K$2:$P$2,0))</f>
        <v>0.1</v>
      </c>
      <c r="BB541" s="152" cm="1">
        <f t="array" ref="BB541">INDEX($K:$P,ROW(),MATCH(BB$3,$K$2:$P$2,0))</f>
        <v>0.1</v>
      </c>
      <c r="BC541" s="152" cm="1">
        <f t="array" ref="BC541">INDEX($K:$P,ROW(),MATCH(BC$3,$K$2:$P$2,0))</f>
        <v>0.1</v>
      </c>
      <c r="BD541" s="152" cm="1">
        <f t="array" ref="BD541">INDEX($K:$P,ROW(),MATCH(BD$3,$K$2:$P$2,0))</f>
        <v>0.1</v>
      </c>
      <c r="BE541" s="152" cm="1">
        <f t="array" ref="BE541">INDEX($K:$P,ROW(),MATCH(BE$3,$K$2:$P$2,0))</f>
        <v>0.1</v>
      </c>
      <c r="BF541" s="152" cm="1">
        <f t="array" ref="BF541">INDEX($K:$P,ROW(),MATCH(BF$3,$K$2:$P$2,0))</f>
        <v>0.1</v>
      </c>
      <c r="BG541" s="152" cm="1">
        <f t="array" ref="BG541">INDEX($K:$P,ROW(),MATCH(BG$3,$K$2:$P$2,0))</f>
        <v>0.1</v>
      </c>
      <c r="BH541" s="152" cm="1">
        <f t="array" ref="BH541">INDEX($K:$P,ROW(),MATCH(BH$3,$K$2:$P$2,0))</f>
        <v>0.1</v>
      </c>
      <c r="BI541" s="152" cm="1">
        <f t="array" ref="BI541">INDEX($K:$P,ROW(),MATCH(BI$3,$K$2:$P$2,0))</f>
        <v>0.1</v>
      </c>
      <c r="BJ541" s="152" cm="1">
        <f t="array" ref="BJ541">INDEX($K:$P,ROW(),MATCH(BJ$3,$K$2:$P$2,0))</f>
        <v>0.1</v>
      </c>
      <c r="BK541" s="152" cm="1">
        <f t="array" ref="BK541">INDEX($K:$P,ROW(),MATCH(BK$3,$K$2:$P$2,0))</f>
        <v>0.1</v>
      </c>
      <c r="BL541" s="152" cm="1">
        <f t="array" ref="BL541">INDEX($K:$P,ROW(),MATCH(BL$3,$K$2:$P$2,0))</f>
        <v>0.1</v>
      </c>
      <c r="BM541" s="152" cm="1">
        <f t="array" ref="BM541">INDEX($K:$P,ROW(),MATCH(BM$3,$K$2:$P$2,0))</f>
        <v>0.1</v>
      </c>
      <c r="BN541" s="152" cm="1">
        <f t="array" ref="BN541">INDEX($K:$P,ROW(),MATCH(BN$3,$K$2:$P$2,0))</f>
        <v>0.1</v>
      </c>
      <c r="BO541" s="152" cm="1">
        <f t="array" ref="BO541">INDEX($K:$P,ROW(),MATCH(BO$3,$K$2:$P$2,0))</f>
        <v>0.1</v>
      </c>
      <c r="BP541" s="152" cm="1">
        <f t="array" ref="BP541">INDEX($K:$P,ROW(),MATCH(BP$3,$K$2:$P$2,0))</f>
        <v>0.1</v>
      </c>
      <c r="BQ541" s="152" cm="1">
        <f t="array" ref="BQ541">INDEX($K:$P,ROW(),MATCH(BQ$3,$K$2:$P$2,0))</f>
        <v>0.1</v>
      </c>
      <c r="BR541" s="152" cm="1">
        <f t="array" ref="BR541">INDEX($K:$P,ROW(),MATCH(BR$3,$K$2:$P$2,0))</f>
        <v>0.1</v>
      </c>
      <c r="BS541" s="152" cm="1">
        <f t="array" ref="BS541">INDEX($K:$P,ROW(),MATCH(BS$3,$K$2:$P$2,0))</f>
        <v>0.1</v>
      </c>
      <c r="BT541" s="152" cm="1">
        <f t="array" ref="BT541">INDEX($K:$P,ROW(),MATCH(BT$3,$K$2:$P$2,0))</f>
        <v>0.1</v>
      </c>
      <c r="BU541" s="152" cm="1">
        <f t="array" ref="BU541">INDEX($K:$P,ROW(),MATCH(BU$3,$K$2:$P$2,0))</f>
        <v>0.1</v>
      </c>
      <c r="BV541" s="152" cm="1">
        <f t="array" ref="BV541">INDEX($K:$P,ROW(),MATCH(BV$3,$K$2:$P$2,0))</f>
        <v>0.1</v>
      </c>
      <c r="BW541" s="152" cm="1">
        <f t="array" ref="BW541">INDEX($K:$P,ROW(),MATCH(BW$3,$K$2:$P$2,0))</f>
        <v>0.1</v>
      </c>
      <c r="BX541" s="152" cm="1">
        <f t="array" ref="BX541">INDEX($K:$P,ROW(),MATCH(BX$3,$K$2:$P$2,0))</f>
        <v>0.1</v>
      </c>
      <c r="BY541" s="152" cm="1">
        <f t="array" ref="BY541">INDEX($K:$P,ROW(),MATCH(BY$3,$K$2:$P$2,0))</f>
        <v>0.1</v>
      </c>
      <c r="BZ541" s="152" cm="1">
        <f t="array" ref="BZ541">INDEX($K:$P,ROW(),MATCH(BZ$3,$K$2:$P$2,0))</f>
        <v>0.1</v>
      </c>
      <c r="CA541" s="152" cm="1">
        <f t="array" ref="CA541">INDEX($K:$P,ROW(),MATCH(CA$3,$K$2:$P$2,0))</f>
        <v>0.1</v>
      </c>
      <c r="CB541" s="152" cm="1">
        <f t="array" ref="CB541">INDEX($K:$P,ROW(),MATCH(CB$3,$K$2:$P$2,0))</f>
        <v>0.1</v>
      </c>
      <c r="CC541" s="152" cm="1">
        <f t="array" ref="CC541">INDEX($K:$P,ROW(),MATCH(CC$3,$K$2:$P$2,0))</f>
        <v>0.1</v>
      </c>
      <c r="CD541" s="152" cm="1">
        <f t="array" ref="CD541">INDEX($K:$P,ROW(),MATCH(CD$3,$K$2:$P$2,0))</f>
        <v>0.1</v>
      </c>
      <c r="CE541" s="152" cm="1">
        <f t="array" ref="CE541">INDEX($K:$P,ROW(),MATCH(CE$3,$K$2:$P$2,0))</f>
        <v>0.1</v>
      </c>
      <c r="CF541" s="152" cm="1">
        <f t="array" ref="CF541">INDEX($K:$P,ROW(),MATCH(CF$3,$K$2:$P$2,0))</f>
        <v>0.1</v>
      </c>
      <c r="CG541" s="152" cm="1">
        <f t="array" ref="CG541">INDEX($K:$P,ROW(),MATCH(CG$3,$K$2:$P$2,0))</f>
        <v>0.1</v>
      </c>
      <c r="CH541" s="152" cm="1">
        <f t="array" ref="CH541">INDEX($K:$P,ROW(),MATCH(CH$3,$K$2:$P$2,0))</f>
        <v>0.1</v>
      </c>
      <c r="CI541" s="152" cm="1">
        <f t="array" ref="CI541">INDEX($K:$P,ROW(),MATCH(CI$3,$K$2:$P$2,0))</f>
        <v>0.1</v>
      </c>
      <c r="CJ541" s="152" cm="1">
        <f t="array" ref="CJ541">INDEX($K:$P,ROW(),MATCH(CJ$3,$K$2:$P$2,0))</f>
        <v>0.1</v>
      </c>
      <c r="CK541" s="152" cm="1">
        <f t="array" ref="CK541">INDEX($K:$P,ROW(),MATCH(CK$3,$K$2:$P$2,0))</f>
        <v>0.1</v>
      </c>
      <c r="CL541" s="152" cm="1">
        <f t="array" ref="CL541">INDEX($K:$P,ROW(),MATCH(CL$3,$K$2:$P$2,0))</f>
        <v>0.1</v>
      </c>
      <c r="CN541" s="60"/>
      <c r="CO541" s="152" t="e" cm="1">
        <f t="array" ref="CO541">INDEX($K:$P,ROW(),MATCH(CO$3,$K$2:$P$2,0))</f>
        <v>#N/A</v>
      </c>
      <c r="CP541" s="152" t="e" cm="1">
        <f t="array" ref="CP541">INDEX($K:$P,ROW(),MATCH(CP$3,$K$2:$P$2,0))</f>
        <v>#N/A</v>
      </c>
      <c r="CQ541" s="152" t="e" cm="1">
        <f t="array" ref="CQ541">INDEX($K:$P,ROW(),MATCH(CQ$3,$K$2:$P$2,0))</f>
        <v>#N/A</v>
      </c>
      <c r="CR541" s="152" t="e" cm="1">
        <f t="array" ref="CR541">INDEX($K:$P,ROW(),MATCH(CR$3,$K$2:$P$2,0))</f>
        <v>#N/A</v>
      </c>
      <c r="CS541" s="152" t="e" cm="1">
        <f t="array" ref="CS541">INDEX($K:$P,ROW(),MATCH(CS$3,$K$2:$P$2,0))</f>
        <v>#N/A</v>
      </c>
      <c r="CT541" s="152" t="e" cm="1">
        <f t="array" ref="CT541">INDEX($K:$P,ROW(),MATCH(CT$3,$K$2:$P$2,0))</f>
        <v>#N/A</v>
      </c>
      <c r="CU541" s="152" t="e" cm="1">
        <f t="array" ref="CU541">INDEX($K:$P,ROW(),MATCH(CU$3,$K$2:$P$2,0))</f>
        <v>#N/A</v>
      </c>
      <c r="CV541" s="152" t="e" cm="1">
        <f t="array" ref="CV541">INDEX($K:$P,ROW(),MATCH(CV$3,$K$2:$P$2,0))</f>
        <v>#N/A</v>
      </c>
      <c r="CW541" s="152" t="e" cm="1">
        <f t="array" ref="CW541">INDEX($K:$P,ROW(),MATCH(CW$3,$K$2:$P$2,0))</f>
        <v>#N/A</v>
      </c>
      <c r="CX541" s="152" t="e" cm="1">
        <f t="array" ref="CX541">INDEX($K:$P,ROW(),MATCH(CX$3,$K$2:$P$2,0))</f>
        <v>#N/A</v>
      </c>
      <c r="CY541" s="152" t="e" cm="1">
        <f t="array" ref="CY541">INDEX($K:$P,ROW(),MATCH(CY$3,$K$2:$P$2,0))</f>
        <v>#N/A</v>
      </c>
      <c r="CZ541" s="152" t="e" cm="1">
        <f t="array" ref="CZ541">INDEX($K:$P,ROW(),MATCH(CZ$3,$K$2:$P$2,0))</f>
        <v>#N/A</v>
      </c>
      <c r="DA541" s="152" t="e" cm="1">
        <f t="array" ref="DA541">INDEX($K:$P,ROW(),MATCH(DA$3,$K$2:$P$2,0))</f>
        <v>#N/A</v>
      </c>
      <c r="DB541" s="152" t="e" cm="1">
        <f t="array" ref="DB541">INDEX($K:$P,ROW(),MATCH(DB$3,$K$2:$P$2,0))</f>
        <v>#N/A</v>
      </c>
      <c r="DC541" s="152" t="e" cm="1">
        <f t="array" ref="DC541">INDEX($K:$P,ROW(),MATCH(DC$3,$K$2:$P$2,0))</f>
        <v>#N/A</v>
      </c>
      <c r="DD541" s="152" t="e" cm="1">
        <f t="array" ref="DD541">INDEX($K:$P,ROW(),MATCH(DD$3,$K$2:$P$2,0))</f>
        <v>#N/A</v>
      </c>
      <c r="DE541" s="152" t="e" cm="1">
        <f t="array" ref="DE541">INDEX($K:$P,ROW(),MATCH(DE$3,$K$2:$P$2,0))</f>
        <v>#N/A</v>
      </c>
      <c r="DF541" s="152" t="e" cm="1">
        <f t="array" ref="DF541">INDEX($K:$P,ROW(),MATCH(DF$3,$K$2:$P$2,0))</f>
        <v>#N/A</v>
      </c>
      <c r="DG541" s="152" t="e" cm="1">
        <f t="array" ref="DG541">INDEX($K:$P,ROW(),MATCH(DG$3,$K$2:$P$2,0))</f>
        <v>#N/A</v>
      </c>
      <c r="DH541" s="152" t="e" cm="1">
        <f t="array" ref="DH541">INDEX($K:$P,ROW(),MATCH(DH$3,$K$2:$P$2,0))</f>
        <v>#N/A</v>
      </c>
      <c r="DI541" s="152" t="e" cm="1">
        <f t="array" ref="DI541">INDEX($K:$P,ROW(),MATCH(DI$3,$K$2:$P$2,0))</f>
        <v>#N/A</v>
      </c>
      <c r="DJ541" s="152" t="e" cm="1">
        <f t="array" ref="DJ541">INDEX($K:$P,ROW(),MATCH(DJ$3,$K$2:$P$2,0))</f>
        <v>#N/A</v>
      </c>
      <c r="DK541" s="152" t="e" cm="1">
        <f t="array" ref="DK541">INDEX($K:$P,ROW(),MATCH(DK$3,$K$2:$P$2,0))</f>
        <v>#N/A</v>
      </c>
      <c r="DL541" s="152" t="e" cm="1">
        <f t="array" ref="DL541">INDEX($K:$P,ROW(),MATCH(DL$3,$K$2:$P$2,0))</f>
        <v>#N/A</v>
      </c>
    </row>
    <row r="542" spans="1:116" x14ac:dyDescent="0.4">
      <c r="C542" t="s">
        <v>198</v>
      </c>
      <c r="D542" t="s">
        <v>336</v>
      </c>
      <c r="E542" s="8" t="str">
        <f t="shared" si="529"/>
        <v>542 ADREV-PV</v>
      </c>
      <c r="G542" s="126" t="str">
        <f>"Revenue - "&amp;G544</f>
        <v>Revenue - (Primary label)</v>
      </c>
      <c r="H542" s="27"/>
      <c r="I542" s="78"/>
      <c r="J542" s="78"/>
      <c r="K542" s="118">
        <f t="shared" ref="K542:P542" ca="1" si="530">SUMIF($3:$3,K$2,542:542)</f>
        <v>6000</v>
      </c>
      <c r="L542" s="118">
        <f t="shared" ca="1" si="530"/>
        <v>6000</v>
      </c>
      <c r="M542" s="118">
        <f t="shared" ca="1" si="530"/>
        <v>6000</v>
      </c>
      <c r="N542" s="118">
        <f t="shared" ca="1" si="530"/>
        <v>6000</v>
      </c>
      <c r="O542" s="118">
        <f t="shared" ca="1" si="530"/>
        <v>6000</v>
      </c>
      <c r="P542" s="118">
        <f t="shared" ca="1" si="530"/>
        <v>6000</v>
      </c>
      <c r="R542" s="118"/>
      <c r="S542" s="148" cm="1">
        <f t="array" aca="1" ref="S542" ca="1">S541*INDIRECT(S464)</f>
        <v>500</v>
      </c>
      <c r="T542" s="148" cm="1">
        <f t="array" aca="1" ref="T542" ca="1">T541*INDIRECT(T464)</f>
        <v>500</v>
      </c>
      <c r="U542" s="148" cm="1">
        <f t="array" aca="1" ref="U542" ca="1">U541*INDIRECT(U464)</f>
        <v>500</v>
      </c>
      <c r="V542" s="148" cm="1">
        <f t="array" aca="1" ref="V542" ca="1">V541*INDIRECT(V464)</f>
        <v>500</v>
      </c>
      <c r="W542" s="148" cm="1">
        <f t="array" aca="1" ref="W542" ca="1">W541*INDIRECT(W464)</f>
        <v>500</v>
      </c>
      <c r="X542" s="148" cm="1">
        <f t="array" aca="1" ref="X542" ca="1">X541*INDIRECT(X464)</f>
        <v>500</v>
      </c>
      <c r="Y542" s="148" cm="1">
        <f t="array" aca="1" ref="Y542" ca="1">Y541*INDIRECT(Y464)</f>
        <v>500</v>
      </c>
      <c r="Z542" s="148" cm="1">
        <f t="array" aca="1" ref="Z542" ca="1">Z541*INDIRECT(Z464)</f>
        <v>500</v>
      </c>
      <c r="AA542" s="148" cm="1">
        <f t="array" aca="1" ref="AA542" ca="1">AA541*INDIRECT(AA464)</f>
        <v>500</v>
      </c>
      <c r="AB542" s="148" cm="1">
        <f t="array" aca="1" ref="AB542" ca="1">AB541*INDIRECT(AB464)</f>
        <v>500</v>
      </c>
      <c r="AC542" s="148" cm="1">
        <f t="array" aca="1" ref="AC542" ca="1">AC541*INDIRECT(AC464)</f>
        <v>500</v>
      </c>
      <c r="AD542" s="148" cm="1">
        <f t="array" aca="1" ref="AD542" ca="1">AD541*INDIRECT(AD464)</f>
        <v>500</v>
      </c>
      <c r="AE542" s="148" cm="1">
        <f t="array" aca="1" ref="AE542" ca="1">AE541*INDIRECT(AE464)</f>
        <v>500</v>
      </c>
      <c r="AF542" s="148" cm="1">
        <f t="array" aca="1" ref="AF542" ca="1">AF541*INDIRECT(AF464)</f>
        <v>500</v>
      </c>
      <c r="AG542" s="148" cm="1">
        <f t="array" aca="1" ref="AG542" ca="1">AG541*INDIRECT(AG464)</f>
        <v>500</v>
      </c>
      <c r="AH542" s="148" cm="1">
        <f t="array" aca="1" ref="AH542" ca="1">AH541*INDIRECT(AH464)</f>
        <v>500</v>
      </c>
      <c r="AI542" s="148" cm="1">
        <f t="array" aca="1" ref="AI542" ca="1">AI541*INDIRECT(AI464)</f>
        <v>500</v>
      </c>
      <c r="AJ542" s="148" cm="1">
        <f t="array" aca="1" ref="AJ542" ca="1">AJ541*INDIRECT(AJ464)</f>
        <v>500</v>
      </c>
      <c r="AK542" s="148" cm="1">
        <f t="array" aca="1" ref="AK542" ca="1">AK541*INDIRECT(AK464)</f>
        <v>500</v>
      </c>
      <c r="AL542" s="148" cm="1">
        <f t="array" aca="1" ref="AL542" ca="1">AL541*INDIRECT(AL464)</f>
        <v>500</v>
      </c>
      <c r="AM542" s="148" cm="1">
        <f t="array" aca="1" ref="AM542" ca="1">AM541*INDIRECT(AM464)</f>
        <v>500</v>
      </c>
      <c r="AN542" s="148" cm="1">
        <f t="array" aca="1" ref="AN542" ca="1">AN541*INDIRECT(AN464)</f>
        <v>500</v>
      </c>
      <c r="AO542" s="148" cm="1">
        <f t="array" aca="1" ref="AO542" ca="1">AO541*INDIRECT(AO464)</f>
        <v>500</v>
      </c>
      <c r="AP542" s="148" cm="1">
        <f t="array" aca="1" ref="AP542" ca="1">AP541*INDIRECT(AP464)</f>
        <v>500</v>
      </c>
      <c r="AQ542" s="148" cm="1">
        <f t="array" aca="1" ref="AQ542" ca="1">AQ541*INDIRECT(AQ464)</f>
        <v>500</v>
      </c>
      <c r="AR542" s="148" cm="1">
        <f t="array" aca="1" ref="AR542" ca="1">AR541*INDIRECT(AR464)</f>
        <v>500</v>
      </c>
      <c r="AS542" s="148" cm="1">
        <f t="array" aca="1" ref="AS542" ca="1">AS541*INDIRECT(AS464)</f>
        <v>500</v>
      </c>
      <c r="AT542" s="148" cm="1">
        <f t="array" aca="1" ref="AT542" ca="1">AT541*INDIRECT(AT464)</f>
        <v>500</v>
      </c>
      <c r="AU542" s="148" cm="1">
        <f t="array" aca="1" ref="AU542" ca="1">AU541*INDIRECT(AU464)</f>
        <v>500</v>
      </c>
      <c r="AV542" s="148" cm="1">
        <f t="array" aca="1" ref="AV542" ca="1">AV541*INDIRECT(AV464)</f>
        <v>500</v>
      </c>
      <c r="AW542" s="148" cm="1">
        <f t="array" aca="1" ref="AW542" ca="1">AW541*INDIRECT(AW464)</f>
        <v>500</v>
      </c>
      <c r="AX542" s="148" cm="1">
        <f t="array" aca="1" ref="AX542" ca="1">AX541*INDIRECT(AX464)</f>
        <v>500</v>
      </c>
      <c r="AY542" s="148" cm="1">
        <f t="array" aca="1" ref="AY542" ca="1">AY541*INDIRECT(AY464)</f>
        <v>500</v>
      </c>
      <c r="AZ542" s="148" cm="1">
        <f t="array" aca="1" ref="AZ542" ca="1">AZ541*INDIRECT(AZ464)</f>
        <v>500</v>
      </c>
      <c r="BA542" s="148" cm="1">
        <f t="array" aca="1" ref="BA542" ca="1">BA541*INDIRECT(BA464)</f>
        <v>500</v>
      </c>
      <c r="BB542" s="148" cm="1">
        <f t="array" aca="1" ref="BB542" ca="1">BB541*INDIRECT(BB464)</f>
        <v>500</v>
      </c>
      <c r="BC542" s="148" cm="1">
        <f t="array" aca="1" ref="BC542" ca="1">BC541*INDIRECT(BC464)</f>
        <v>500</v>
      </c>
      <c r="BD542" s="148" cm="1">
        <f t="array" aca="1" ref="BD542" ca="1">BD541*INDIRECT(BD464)</f>
        <v>500</v>
      </c>
      <c r="BE542" s="148" cm="1">
        <f t="array" aca="1" ref="BE542" ca="1">BE541*INDIRECT(BE464)</f>
        <v>500</v>
      </c>
      <c r="BF542" s="148" cm="1">
        <f t="array" aca="1" ref="BF542" ca="1">BF541*INDIRECT(BF464)</f>
        <v>500</v>
      </c>
      <c r="BG542" s="148" cm="1">
        <f t="array" aca="1" ref="BG542" ca="1">BG541*INDIRECT(BG464)</f>
        <v>500</v>
      </c>
      <c r="BH542" s="148" cm="1">
        <f t="array" aca="1" ref="BH542" ca="1">BH541*INDIRECT(BH464)</f>
        <v>500</v>
      </c>
      <c r="BI542" s="148" cm="1">
        <f t="array" aca="1" ref="BI542" ca="1">BI541*INDIRECT(BI464)</f>
        <v>500</v>
      </c>
      <c r="BJ542" s="148" cm="1">
        <f t="array" aca="1" ref="BJ542" ca="1">BJ541*INDIRECT(BJ464)</f>
        <v>500</v>
      </c>
      <c r="BK542" s="148" cm="1">
        <f t="array" aca="1" ref="BK542" ca="1">BK541*INDIRECT(BK464)</f>
        <v>500</v>
      </c>
      <c r="BL542" s="148" cm="1">
        <f t="array" aca="1" ref="BL542" ca="1">BL541*INDIRECT(BL464)</f>
        <v>500</v>
      </c>
      <c r="BM542" s="148" cm="1">
        <f t="array" aca="1" ref="BM542" ca="1">BM541*INDIRECT(BM464)</f>
        <v>500</v>
      </c>
      <c r="BN542" s="148" cm="1">
        <f t="array" aca="1" ref="BN542" ca="1">BN541*INDIRECT(BN464)</f>
        <v>500</v>
      </c>
      <c r="BO542" s="148" cm="1">
        <f t="array" aca="1" ref="BO542" ca="1">BO541*INDIRECT(BO464)</f>
        <v>500</v>
      </c>
      <c r="BP542" s="148" cm="1">
        <f t="array" aca="1" ref="BP542" ca="1">BP541*INDIRECT(BP464)</f>
        <v>500</v>
      </c>
      <c r="BQ542" s="148" cm="1">
        <f t="array" aca="1" ref="BQ542" ca="1">BQ541*INDIRECT(BQ464)</f>
        <v>500</v>
      </c>
      <c r="BR542" s="148" cm="1">
        <f t="array" aca="1" ref="BR542" ca="1">BR541*INDIRECT(BR464)</f>
        <v>500</v>
      </c>
      <c r="BS542" s="148" cm="1">
        <f t="array" aca="1" ref="BS542" ca="1">BS541*INDIRECT(BS464)</f>
        <v>500</v>
      </c>
      <c r="BT542" s="148" cm="1">
        <f t="array" aca="1" ref="BT542" ca="1">BT541*INDIRECT(BT464)</f>
        <v>500</v>
      </c>
      <c r="BU542" s="148" cm="1">
        <f t="array" aca="1" ref="BU542" ca="1">BU541*INDIRECT(BU464)</f>
        <v>500</v>
      </c>
      <c r="BV542" s="148" cm="1">
        <f t="array" aca="1" ref="BV542" ca="1">BV541*INDIRECT(BV464)</f>
        <v>500</v>
      </c>
      <c r="BW542" s="148" cm="1">
        <f t="array" aca="1" ref="BW542" ca="1">BW541*INDIRECT(BW464)</f>
        <v>500</v>
      </c>
      <c r="BX542" s="148" cm="1">
        <f t="array" aca="1" ref="BX542" ca="1">BX541*INDIRECT(BX464)</f>
        <v>500</v>
      </c>
      <c r="BY542" s="148" cm="1">
        <f t="array" aca="1" ref="BY542" ca="1">BY541*INDIRECT(BY464)</f>
        <v>500</v>
      </c>
      <c r="BZ542" s="148" cm="1">
        <f t="array" aca="1" ref="BZ542" ca="1">BZ541*INDIRECT(BZ464)</f>
        <v>500</v>
      </c>
      <c r="CA542" s="148" cm="1">
        <f t="array" aca="1" ref="CA542" ca="1">CA541*INDIRECT(CA464)</f>
        <v>500</v>
      </c>
      <c r="CB542" s="148" cm="1">
        <f t="array" aca="1" ref="CB542" ca="1">CB541*INDIRECT(CB464)</f>
        <v>500</v>
      </c>
      <c r="CC542" s="148" cm="1">
        <f t="array" aca="1" ref="CC542" ca="1">CC541*INDIRECT(CC464)</f>
        <v>500</v>
      </c>
      <c r="CD542" s="148" cm="1">
        <f t="array" aca="1" ref="CD542" ca="1">CD541*INDIRECT(CD464)</f>
        <v>500</v>
      </c>
      <c r="CE542" s="148" cm="1">
        <f t="array" aca="1" ref="CE542" ca="1">CE541*INDIRECT(CE464)</f>
        <v>500</v>
      </c>
      <c r="CF542" s="148" cm="1">
        <f t="array" aca="1" ref="CF542" ca="1">CF541*INDIRECT(CF464)</f>
        <v>500</v>
      </c>
      <c r="CG542" s="148" cm="1">
        <f t="array" aca="1" ref="CG542" ca="1">CG541*INDIRECT(CG464)</f>
        <v>500</v>
      </c>
      <c r="CH542" s="148" cm="1">
        <f t="array" aca="1" ref="CH542" ca="1">CH541*INDIRECT(CH464)</f>
        <v>500</v>
      </c>
      <c r="CI542" s="148" cm="1">
        <f t="array" aca="1" ref="CI542" ca="1">CI541*INDIRECT(CI464)</f>
        <v>500</v>
      </c>
      <c r="CJ542" s="148" cm="1">
        <f t="array" aca="1" ref="CJ542" ca="1">CJ541*INDIRECT(CJ464)</f>
        <v>500</v>
      </c>
      <c r="CK542" s="148" cm="1">
        <f t="array" aca="1" ref="CK542" ca="1">CK541*INDIRECT(CK464)</f>
        <v>500</v>
      </c>
      <c r="CL542" s="148" cm="1">
        <f t="array" aca="1" ref="CL542" ca="1">CL541*INDIRECT(CL464)</f>
        <v>500</v>
      </c>
      <c r="CN542" s="78"/>
      <c r="CO542" s="148" t="e" cm="1">
        <f t="array" aca="1" ref="CO542" ca="1">CO541*INDIRECT(CO464)</f>
        <v>#N/A</v>
      </c>
      <c r="CP542" s="148" t="e" cm="1">
        <f t="array" aca="1" ref="CP542" ca="1">CP541*INDIRECT(CP464)</f>
        <v>#N/A</v>
      </c>
      <c r="CQ542" s="148" t="e" cm="1">
        <f t="array" aca="1" ref="CQ542" ca="1">CQ541*INDIRECT(CQ464)</f>
        <v>#N/A</v>
      </c>
      <c r="CR542" s="148" t="e" cm="1">
        <f t="array" aca="1" ref="CR542" ca="1">CR541*INDIRECT(CR464)</f>
        <v>#N/A</v>
      </c>
      <c r="CS542" s="148" t="e" cm="1">
        <f t="array" aca="1" ref="CS542" ca="1">CS541*INDIRECT(CS464)</f>
        <v>#N/A</v>
      </c>
      <c r="CT542" s="148" t="e" cm="1">
        <f t="array" aca="1" ref="CT542" ca="1">CT541*INDIRECT(CT464)</f>
        <v>#N/A</v>
      </c>
      <c r="CU542" s="148" t="e" cm="1">
        <f t="array" aca="1" ref="CU542" ca="1">CU541*INDIRECT(CU464)</f>
        <v>#N/A</v>
      </c>
      <c r="CV542" s="148" t="e" cm="1">
        <f t="array" aca="1" ref="CV542" ca="1">CV541*INDIRECT(CV464)</f>
        <v>#N/A</v>
      </c>
      <c r="CW542" s="148" t="e" cm="1">
        <f t="array" aca="1" ref="CW542" ca="1">CW541*INDIRECT(CW464)</f>
        <v>#N/A</v>
      </c>
      <c r="CX542" s="148" t="e" cm="1">
        <f t="array" aca="1" ref="CX542" ca="1">CX541*INDIRECT(CX464)</f>
        <v>#N/A</v>
      </c>
      <c r="CY542" s="148" t="e" cm="1">
        <f t="array" aca="1" ref="CY542" ca="1">CY541*INDIRECT(CY464)</f>
        <v>#N/A</v>
      </c>
      <c r="CZ542" s="148" t="e" cm="1">
        <f t="array" aca="1" ref="CZ542" ca="1">CZ541*INDIRECT(CZ464)</f>
        <v>#N/A</v>
      </c>
      <c r="DA542" s="148" t="e" cm="1">
        <f t="array" aca="1" ref="DA542" ca="1">DA541*INDIRECT(DA464)</f>
        <v>#N/A</v>
      </c>
      <c r="DB542" s="148" t="e" cm="1">
        <f t="array" aca="1" ref="DB542" ca="1">DB541*INDIRECT(DB464)</f>
        <v>#N/A</v>
      </c>
      <c r="DC542" s="148" t="e" cm="1">
        <f t="array" aca="1" ref="DC542" ca="1">DC541*INDIRECT(DC464)</f>
        <v>#N/A</v>
      </c>
      <c r="DD542" s="148" t="e" cm="1">
        <f t="array" aca="1" ref="DD542" ca="1">DD541*INDIRECT(DD464)</f>
        <v>#N/A</v>
      </c>
      <c r="DE542" s="148" t="e" cm="1">
        <f t="array" aca="1" ref="DE542" ca="1">DE541*INDIRECT(DE464)</f>
        <v>#N/A</v>
      </c>
      <c r="DF542" s="148" t="e" cm="1">
        <f t="array" aca="1" ref="DF542" ca="1">DF541*INDIRECT(DF464)</f>
        <v>#N/A</v>
      </c>
      <c r="DG542" s="148" t="e" cm="1">
        <f t="array" aca="1" ref="DG542" ca="1">DG541*INDIRECT(DG464)</f>
        <v>#N/A</v>
      </c>
      <c r="DH542" s="148" t="e" cm="1">
        <f t="array" aca="1" ref="DH542" ca="1">DH541*INDIRECT(DH464)</f>
        <v>#N/A</v>
      </c>
      <c r="DI542" s="148" t="e" cm="1">
        <f t="array" aca="1" ref="DI542" ca="1">DI541*INDIRECT(DI464)</f>
        <v>#N/A</v>
      </c>
      <c r="DJ542" s="148" t="e" cm="1">
        <f t="array" aca="1" ref="DJ542" ca="1">DJ541*INDIRECT(DJ464)</f>
        <v>#N/A</v>
      </c>
      <c r="DK542" s="148" t="e" cm="1">
        <f t="array" aca="1" ref="DK542" ca="1">DK541*INDIRECT(DK464)</f>
        <v>#N/A</v>
      </c>
      <c r="DL542" s="148" t="e" cm="1">
        <f t="array" aca="1" ref="DL542" ca="1">DL541*INDIRECT(DL464)</f>
        <v>#N/A</v>
      </c>
    </row>
    <row r="543" spans="1:116" x14ac:dyDescent="0.4">
      <c r="B543" t="s">
        <v>244</v>
      </c>
      <c r="D543" t="s">
        <v>336</v>
      </c>
      <c r="E543" s="8" t="str">
        <f t="shared" ref="E543" si="531">ROW()&amp;" "&amp;D543</f>
        <v>543 ADREV-PV</v>
      </c>
      <c r="G543" s="126"/>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c r="CN543" s="78"/>
      <c r="CO543" s="77"/>
      <c r="CP543" s="77"/>
      <c r="CQ543" s="77"/>
      <c r="CR543" s="77"/>
      <c r="CS543" s="77"/>
      <c r="CT543" s="77"/>
      <c r="CU543" s="77"/>
      <c r="CV543" s="77"/>
      <c r="CW543" s="77"/>
      <c r="CX543" s="77"/>
      <c r="CY543" s="77"/>
      <c r="CZ543" s="77"/>
      <c r="DA543" s="77"/>
      <c r="DB543" s="77"/>
      <c r="DC543" s="77"/>
      <c r="DD543" s="77"/>
      <c r="DE543" s="77"/>
      <c r="DF543" s="77"/>
      <c r="DG543" s="77"/>
      <c r="DH543" s="77"/>
      <c r="DI543" s="77"/>
      <c r="DJ543" s="77"/>
      <c r="DK543" s="77"/>
      <c r="DL543" s="77"/>
    </row>
    <row r="544" spans="1:116" x14ac:dyDescent="0.4">
      <c r="B544" t="s">
        <v>332</v>
      </c>
      <c r="D544" t="s">
        <v>336</v>
      </c>
      <c r="E544" s="8" t="str">
        <f t="shared" si="529"/>
        <v>544 ADREV-PV</v>
      </c>
      <c r="G544" s="136" t="str">
        <f>G461</f>
        <v>(Primary label)</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c r="CN544" s="78"/>
      <c r="CO544" s="77"/>
      <c r="CP544" s="77"/>
      <c r="CQ544" s="77"/>
      <c r="CR544" s="77"/>
      <c r="CS544" s="77"/>
      <c r="CT544" s="77"/>
      <c r="CU544" s="77"/>
      <c r="CV544" s="77"/>
      <c r="CW544" s="77"/>
      <c r="CX544" s="77"/>
      <c r="CY544" s="77"/>
      <c r="CZ544" s="77"/>
      <c r="DA544" s="77"/>
      <c r="DB544" s="77"/>
      <c r="DC544" s="77"/>
      <c r="DD544" s="77"/>
      <c r="DE544" s="77"/>
      <c r="DF544" s="77"/>
      <c r="DG544" s="77"/>
      <c r="DH544" s="77"/>
      <c r="DI544" s="77"/>
      <c r="DJ544" s="77"/>
      <c r="DK544" s="77"/>
      <c r="DL544" s="77"/>
    </row>
    <row r="545" spans="1:116" x14ac:dyDescent="0.4">
      <c r="B545" t="s">
        <v>332</v>
      </c>
      <c r="D545" t="s">
        <v>336</v>
      </c>
      <c r="E545" s="8" t="str">
        <f t="shared" ref="E545:E551" si="532">ROW()&amp;" "&amp;D545</f>
        <v>545 ADREV-PV</v>
      </c>
      <c r="G545" s="241" t="str">
        <f>IFERROR(SUBSTITUTE(G539,":",""),"no unit")</f>
        <v>impression</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c r="CN545" s="78"/>
      <c r="CO545" s="77"/>
      <c r="CP545" s="77"/>
      <c r="CQ545" s="77"/>
      <c r="CR545" s="77"/>
      <c r="CS545" s="77"/>
      <c r="CT545" s="77"/>
      <c r="CU545" s="77"/>
      <c r="CV545" s="77"/>
      <c r="CW545" s="77"/>
      <c r="CX545" s="77"/>
      <c r="CY545" s="77"/>
      <c r="CZ545" s="77"/>
      <c r="DA545" s="77"/>
      <c r="DB545" s="77"/>
      <c r="DC545" s="77"/>
      <c r="DD545" s="77"/>
      <c r="DE545" s="77"/>
      <c r="DF545" s="77"/>
      <c r="DG545" s="77"/>
      <c r="DH545" s="77"/>
      <c r="DI545" s="77"/>
      <c r="DJ545" s="77"/>
      <c r="DK545" s="77"/>
      <c r="DL545" s="77"/>
    </row>
    <row r="546" spans="1:116" x14ac:dyDescent="0.4">
      <c r="B546" t="s">
        <v>332</v>
      </c>
      <c r="D546" t="s">
        <v>336</v>
      </c>
      <c r="E546" s="8" t="str">
        <f t="shared" si="532"/>
        <v>546 ADREV-PV</v>
      </c>
      <c r="G546" s="136" t="s">
        <v>461</v>
      </c>
      <c r="K546" s="53"/>
      <c r="L546" s="53"/>
      <c r="M546" s="53"/>
      <c r="N546" s="53"/>
      <c r="O546" s="53"/>
      <c r="P546" s="53"/>
      <c r="R546" s="24"/>
      <c r="S546" s="211" t="str">
        <f t="shared" ref="S546:AX546" si="533">ADDRESS(ROW(S542),COLUMN(S542),2)</f>
        <v>S$542</v>
      </c>
      <c r="T546" s="211" t="str">
        <f t="shared" si="533"/>
        <v>T$542</v>
      </c>
      <c r="U546" s="211" t="str">
        <f t="shared" si="533"/>
        <v>U$542</v>
      </c>
      <c r="V546" s="211" t="str">
        <f t="shared" si="533"/>
        <v>V$542</v>
      </c>
      <c r="W546" s="211" t="str">
        <f t="shared" si="533"/>
        <v>W$542</v>
      </c>
      <c r="X546" s="211" t="str">
        <f t="shared" si="533"/>
        <v>X$542</v>
      </c>
      <c r="Y546" s="211" t="str">
        <f t="shared" si="533"/>
        <v>Y$542</v>
      </c>
      <c r="Z546" s="211" t="str">
        <f t="shared" si="533"/>
        <v>Z$542</v>
      </c>
      <c r="AA546" s="211" t="str">
        <f t="shared" si="533"/>
        <v>AA$542</v>
      </c>
      <c r="AB546" s="211" t="str">
        <f t="shared" si="533"/>
        <v>AB$542</v>
      </c>
      <c r="AC546" s="211" t="str">
        <f t="shared" si="533"/>
        <v>AC$542</v>
      </c>
      <c r="AD546" s="211" t="str">
        <f t="shared" si="533"/>
        <v>AD$542</v>
      </c>
      <c r="AE546" s="211" t="str">
        <f t="shared" si="533"/>
        <v>AE$542</v>
      </c>
      <c r="AF546" s="211" t="str">
        <f t="shared" si="533"/>
        <v>AF$542</v>
      </c>
      <c r="AG546" s="211" t="str">
        <f t="shared" si="533"/>
        <v>AG$542</v>
      </c>
      <c r="AH546" s="211" t="str">
        <f t="shared" si="533"/>
        <v>AH$542</v>
      </c>
      <c r="AI546" s="211" t="str">
        <f t="shared" si="533"/>
        <v>AI$542</v>
      </c>
      <c r="AJ546" s="211" t="str">
        <f t="shared" si="533"/>
        <v>AJ$542</v>
      </c>
      <c r="AK546" s="211" t="str">
        <f t="shared" si="533"/>
        <v>AK$542</v>
      </c>
      <c r="AL546" s="211" t="str">
        <f t="shared" si="533"/>
        <v>AL$542</v>
      </c>
      <c r="AM546" s="211" t="str">
        <f t="shared" si="533"/>
        <v>AM$542</v>
      </c>
      <c r="AN546" s="211" t="str">
        <f t="shared" si="533"/>
        <v>AN$542</v>
      </c>
      <c r="AO546" s="211" t="str">
        <f t="shared" si="533"/>
        <v>AO$542</v>
      </c>
      <c r="AP546" s="211" t="str">
        <f t="shared" si="533"/>
        <v>AP$542</v>
      </c>
      <c r="AQ546" s="211" t="str">
        <f t="shared" si="533"/>
        <v>AQ$542</v>
      </c>
      <c r="AR546" s="211" t="str">
        <f t="shared" si="533"/>
        <v>AR$542</v>
      </c>
      <c r="AS546" s="211" t="str">
        <f t="shared" si="533"/>
        <v>AS$542</v>
      </c>
      <c r="AT546" s="211" t="str">
        <f t="shared" si="533"/>
        <v>AT$542</v>
      </c>
      <c r="AU546" s="211" t="str">
        <f t="shared" si="533"/>
        <v>AU$542</v>
      </c>
      <c r="AV546" s="211" t="str">
        <f t="shared" si="533"/>
        <v>AV$542</v>
      </c>
      <c r="AW546" s="211" t="str">
        <f t="shared" si="533"/>
        <v>AW$542</v>
      </c>
      <c r="AX546" s="211" t="str">
        <f t="shared" si="533"/>
        <v>AX$542</v>
      </c>
      <c r="AY546" s="211" t="str">
        <f t="shared" ref="AY546:CD546" si="534">ADDRESS(ROW(AY542),COLUMN(AY542),2)</f>
        <v>AY$542</v>
      </c>
      <c r="AZ546" s="211" t="str">
        <f t="shared" si="534"/>
        <v>AZ$542</v>
      </c>
      <c r="BA546" s="211" t="str">
        <f t="shared" si="534"/>
        <v>BA$542</v>
      </c>
      <c r="BB546" s="211" t="str">
        <f t="shared" si="534"/>
        <v>BB$542</v>
      </c>
      <c r="BC546" s="211" t="str">
        <f t="shared" si="534"/>
        <v>BC$542</v>
      </c>
      <c r="BD546" s="211" t="str">
        <f t="shared" si="534"/>
        <v>BD$542</v>
      </c>
      <c r="BE546" s="211" t="str">
        <f t="shared" si="534"/>
        <v>BE$542</v>
      </c>
      <c r="BF546" s="211" t="str">
        <f t="shared" si="534"/>
        <v>BF$542</v>
      </c>
      <c r="BG546" s="211" t="str">
        <f t="shared" si="534"/>
        <v>BG$542</v>
      </c>
      <c r="BH546" s="211" t="str">
        <f t="shared" si="534"/>
        <v>BH$542</v>
      </c>
      <c r="BI546" s="211" t="str">
        <f t="shared" si="534"/>
        <v>BI$542</v>
      </c>
      <c r="BJ546" s="211" t="str">
        <f t="shared" si="534"/>
        <v>BJ$542</v>
      </c>
      <c r="BK546" s="211" t="str">
        <f t="shared" si="534"/>
        <v>BK$542</v>
      </c>
      <c r="BL546" s="211" t="str">
        <f t="shared" si="534"/>
        <v>BL$542</v>
      </c>
      <c r="BM546" s="211" t="str">
        <f t="shared" si="534"/>
        <v>BM$542</v>
      </c>
      <c r="BN546" s="211" t="str">
        <f t="shared" si="534"/>
        <v>BN$542</v>
      </c>
      <c r="BO546" s="211" t="str">
        <f t="shared" si="534"/>
        <v>BO$542</v>
      </c>
      <c r="BP546" s="211" t="str">
        <f t="shared" si="534"/>
        <v>BP$542</v>
      </c>
      <c r="BQ546" s="211" t="str">
        <f t="shared" si="534"/>
        <v>BQ$542</v>
      </c>
      <c r="BR546" s="211" t="str">
        <f t="shared" si="534"/>
        <v>BR$542</v>
      </c>
      <c r="BS546" s="211" t="str">
        <f t="shared" si="534"/>
        <v>BS$542</v>
      </c>
      <c r="BT546" s="211" t="str">
        <f t="shared" si="534"/>
        <v>BT$542</v>
      </c>
      <c r="BU546" s="211" t="str">
        <f t="shared" si="534"/>
        <v>BU$542</v>
      </c>
      <c r="BV546" s="211" t="str">
        <f t="shared" si="534"/>
        <v>BV$542</v>
      </c>
      <c r="BW546" s="211" t="str">
        <f t="shared" si="534"/>
        <v>BW$542</v>
      </c>
      <c r="BX546" s="211" t="str">
        <f t="shared" si="534"/>
        <v>BX$542</v>
      </c>
      <c r="BY546" s="211" t="str">
        <f t="shared" si="534"/>
        <v>BY$542</v>
      </c>
      <c r="BZ546" s="211" t="str">
        <f t="shared" si="534"/>
        <v>BZ$542</v>
      </c>
      <c r="CA546" s="211" t="str">
        <f t="shared" si="534"/>
        <v>CA$542</v>
      </c>
      <c r="CB546" s="211" t="str">
        <f t="shared" si="534"/>
        <v>CB$542</v>
      </c>
      <c r="CC546" s="211" t="str">
        <f t="shared" si="534"/>
        <v>CC$542</v>
      </c>
      <c r="CD546" s="211" t="str">
        <f t="shared" si="534"/>
        <v>CD$542</v>
      </c>
      <c r="CE546" s="211" t="str">
        <f t="shared" ref="CE546:CL546" si="535">ADDRESS(ROW(CE542),COLUMN(CE542),2)</f>
        <v>CE$542</v>
      </c>
      <c r="CF546" s="211" t="str">
        <f t="shared" si="535"/>
        <v>CF$542</v>
      </c>
      <c r="CG546" s="211" t="str">
        <f t="shared" si="535"/>
        <v>CG$542</v>
      </c>
      <c r="CH546" s="211" t="str">
        <f t="shared" si="535"/>
        <v>CH$542</v>
      </c>
      <c r="CI546" s="211" t="str">
        <f t="shared" si="535"/>
        <v>CI$542</v>
      </c>
      <c r="CJ546" s="211" t="str">
        <f t="shared" si="535"/>
        <v>CJ$542</v>
      </c>
      <c r="CK546" s="211" t="str">
        <f t="shared" si="535"/>
        <v>CK$542</v>
      </c>
      <c r="CL546" s="211" t="str">
        <f t="shared" si="535"/>
        <v>CL$542</v>
      </c>
      <c r="CO546" s="211" t="str">
        <f t="shared" ref="CO546:DK546" si="536">ADDRESS(ROW(CO542),COLUMN(CO542),2)</f>
        <v>CO$542</v>
      </c>
      <c r="CP546" s="211" t="str">
        <f t="shared" si="536"/>
        <v>CP$542</v>
      </c>
      <c r="CQ546" s="211" t="str">
        <f t="shared" si="536"/>
        <v>CQ$542</v>
      </c>
      <c r="CR546" s="211" t="str">
        <f t="shared" si="536"/>
        <v>CR$542</v>
      </c>
      <c r="CS546" s="211" t="str">
        <f t="shared" si="536"/>
        <v>CS$542</v>
      </c>
      <c r="CT546" s="211" t="str">
        <f t="shared" si="536"/>
        <v>CT$542</v>
      </c>
      <c r="CU546" s="211" t="str">
        <f t="shared" si="536"/>
        <v>CU$542</v>
      </c>
      <c r="CV546" s="211" t="str">
        <f t="shared" si="536"/>
        <v>CV$542</v>
      </c>
      <c r="CW546" s="211" t="str">
        <f t="shared" si="536"/>
        <v>CW$542</v>
      </c>
      <c r="CX546" s="211" t="str">
        <f t="shared" si="536"/>
        <v>CX$542</v>
      </c>
      <c r="CY546" s="211" t="str">
        <f t="shared" si="536"/>
        <v>CY$542</v>
      </c>
      <c r="CZ546" s="211" t="str">
        <f t="shared" si="536"/>
        <v>CZ$542</v>
      </c>
      <c r="DA546" s="211" t="str">
        <f t="shared" si="536"/>
        <v>DA$542</v>
      </c>
      <c r="DB546" s="211" t="str">
        <f t="shared" si="536"/>
        <v>DB$542</v>
      </c>
      <c r="DC546" s="211" t="str">
        <f t="shared" si="536"/>
        <v>DC$542</v>
      </c>
      <c r="DD546" s="211" t="str">
        <f t="shared" si="536"/>
        <v>DD$542</v>
      </c>
      <c r="DE546" s="211" t="str">
        <f t="shared" si="536"/>
        <v>DE$542</v>
      </c>
      <c r="DF546" s="211" t="str">
        <f t="shared" si="536"/>
        <v>DF$542</v>
      </c>
      <c r="DG546" s="211" t="str">
        <f t="shared" si="536"/>
        <v>DG$542</v>
      </c>
      <c r="DH546" s="211" t="str">
        <f t="shared" si="536"/>
        <v>DH$542</v>
      </c>
      <c r="DI546" s="211" t="str">
        <f t="shared" si="536"/>
        <v>DI$542</v>
      </c>
      <c r="DJ546" s="211" t="str">
        <f t="shared" si="536"/>
        <v>DJ$542</v>
      </c>
      <c r="DK546" s="211" t="str">
        <f t="shared" si="536"/>
        <v>DK$542</v>
      </c>
      <c r="DL546" s="211" t="str">
        <f t="shared" ref="DL546" si="537">ADDRESS(ROW(DL542),COLUMN(DL542),2)</f>
        <v>DL$542</v>
      </c>
    </row>
    <row r="547" spans="1:116" x14ac:dyDescent="0.4">
      <c r="B547" t="s">
        <v>332</v>
      </c>
      <c r="D547" t="s">
        <v>336</v>
      </c>
      <c r="E547" s="8" t="str">
        <f t="shared" si="532"/>
        <v>547 ADREV-PV</v>
      </c>
      <c r="G547" s="136" t="s">
        <v>462</v>
      </c>
      <c r="K547" s="53"/>
      <c r="L547" s="53"/>
      <c r="M547" s="53"/>
      <c r="N547" s="53"/>
      <c r="O547" s="53"/>
      <c r="P547" s="53"/>
      <c r="R547" s="24"/>
      <c r="S547" s="80" t="str">
        <f t="shared" ref="S547:AX547" si="538">S464</f>
        <v>S$17</v>
      </c>
      <c r="T547" s="80" t="str">
        <f t="shared" si="538"/>
        <v>T$17</v>
      </c>
      <c r="U547" s="80" t="str">
        <f t="shared" si="538"/>
        <v>U$17</v>
      </c>
      <c r="V547" s="80" t="str">
        <f t="shared" si="538"/>
        <v>V$17</v>
      </c>
      <c r="W547" s="80" t="str">
        <f t="shared" si="538"/>
        <v>W$17</v>
      </c>
      <c r="X547" s="80" t="str">
        <f t="shared" si="538"/>
        <v>X$17</v>
      </c>
      <c r="Y547" s="80" t="str">
        <f t="shared" si="538"/>
        <v>Y$17</v>
      </c>
      <c r="Z547" s="80" t="str">
        <f t="shared" si="538"/>
        <v>Z$17</v>
      </c>
      <c r="AA547" s="80" t="str">
        <f t="shared" si="538"/>
        <v>AA$17</v>
      </c>
      <c r="AB547" s="80" t="str">
        <f t="shared" si="538"/>
        <v>AB$17</v>
      </c>
      <c r="AC547" s="80" t="str">
        <f t="shared" si="538"/>
        <v>AC$17</v>
      </c>
      <c r="AD547" s="80" t="str">
        <f t="shared" si="538"/>
        <v>AD$17</v>
      </c>
      <c r="AE547" s="80" t="str">
        <f t="shared" si="538"/>
        <v>AE$17</v>
      </c>
      <c r="AF547" s="80" t="str">
        <f t="shared" si="538"/>
        <v>AF$17</v>
      </c>
      <c r="AG547" s="80" t="str">
        <f t="shared" si="538"/>
        <v>AG$17</v>
      </c>
      <c r="AH547" s="80" t="str">
        <f t="shared" si="538"/>
        <v>AH$17</v>
      </c>
      <c r="AI547" s="80" t="str">
        <f t="shared" si="538"/>
        <v>AI$17</v>
      </c>
      <c r="AJ547" s="80" t="str">
        <f t="shared" si="538"/>
        <v>AJ$17</v>
      </c>
      <c r="AK547" s="80" t="str">
        <f t="shared" si="538"/>
        <v>AK$17</v>
      </c>
      <c r="AL547" s="80" t="str">
        <f t="shared" si="538"/>
        <v>AL$17</v>
      </c>
      <c r="AM547" s="80" t="str">
        <f t="shared" si="538"/>
        <v>AM$17</v>
      </c>
      <c r="AN547" s="80" t="str">
        <f t="shared" si="538"/>
        <v>AN$17</v>
      </c>
      <c r="AO547" s="80" t="str">
        <f t="shared" si="538"/>
        <v>AO$17</v>
      </c>
      <c r="AP547" s="80" t="str">
        <f t="shared" si="538"/>
        <v>AP$17</v>
      </c>
      <c r="AQ547" s="80" t="str">
        <f t="shared" si="538"/>
        <v>AQ$17</v>
      </c>
      <c r="AR547" s="80" t="str">
        <f t="shared" si="538"/>
        <v>AR$17</v>
      </c>
      <c r="AS547" s="80" t="str">
        <f t="shared" si="538"/>
        <v>AS$17</v>
      </c>
      <c r="AT547" s="80" t="str">
        <f t="shared" si="538"/>
        <v>AT$17</v>
      </c>
      <c r="AU547" s="80" t="str">
        <f t="shared" si="538"/>
        <v>AU$17</v>
      </c>
      <c r="AV547" s="80" t="str">
        <f t="shared" si="538"/>
        <v>AV$17</v>
      </c>
      <c r="AW547" s="80" t="str">
        <f t="shared" si="538"/>
        <v>AW$17</v>
      </c>
      <c r="AX547" s="80" t="str">
        <f t="shared" si="538"/>
        <v>AX$17</v>
      </c>
      <c r="AY547" s="80" t="str">
        <f t="shared" ref="AY547:CD547" si="539">AY464</f>
        <v>AY$17</v>
      </c>
      <c r="AZ547" s="80" t="str">
        <f t="shared" si="539"/>
        <v>AZ$17</v>
      </c>
      <c r="BA547" s="80" t="str">
        <f t="shared" si="539"/>
        <v>BA$17</v>
      </c>
      <c r="BB547" s="80" t="str">
        <f t="shared" si="539"/>
        <v>BB$17</v>
      </c>
      <c r="BC547" s="80" t="str">
        <f t="shared" si="539"/>
        <v>BC$17</v>
      </c>
      <c r="BD547" s="80" t="str">
        <f t="shared" si="539"/>
        <v>BD$17</v>
      </c>
      <c r="BE547" s="80" t="str">
        <f t="shared" si="539"/>
        <v>BE$17</v>
      </c>
      <c r="BF547" s="80" t="str">
        <f t="shared" si="539"/>
        <v>BF$17</v>
      </c>
      <c r="BG547" s="80" t="str">
        <f t="shared" si="539"/>
        <v>BG$17</v>
      </c>
      <c r="BH547" s="80" t="str">
        <f t="shared" si="539"/>
        <v>BH$17</v>
      </c>
      <c r="BI547" s="80" t="str">
        <f t="shared" si="539"/>
        <v>BI$17</v>
      </c>
      <c r="BJ547" s="80" t="str">
        <f t="shared" si="539"/>
        <v>BJ$17</v>
      </c>
      <c r="BK547" s="80" t="str">
        <f t="shared" si="539"/>
        <v>BK$17</v>
      </c>
      <c r="BL547" s="80" t="str">
        <f t="shared" si="539"/>
        <v>BL$17</v>
      </c>
      <c r="BM547" s="80" t="str">
        <f t="shared" si="539"/>
        <v>BM$17</v>
      </c>
      <c r="BN547" s="80" t="str">
        <f t="shared" si="539"/>
        <v>BN$17</v>
      </c>
      <c r="BO547" s="80" t="str">
        <f t="shared" si="539"/>
        <v>BO$17</v>
      </c>
      <c r="BP547" s="80" t="str">
        <f t="shared" si="539"/>
        <v>BP$17</v>
      </c>
      <c r="BQ547" s="80" t="str">
        <f t="shared" si="539"/>
        <v>BQ$17</v>
      </c>
      <c r="BR547" s="80" t="str">
        <f t="shared" si="539"/>
        <v>BR$17</v>
      </c>
      <c r="BS547" s="80" t="str">
        <f t="shared" si="539"/>
        <v>BS$17</v>
      </c>
      <c r="BT547" s="80" t="str">
        <f t="shared" si="539"/>
        <v>BT$17</v>
      </c>
      <c r="BU547" s="80" t="str">
        <f t="shared" si="539"/>
        <v>BU$17</v>
      </c>
      <c r="BV547" s="80" t="str">
        <f t="shared" si="539"/>
        <v>BV$17</v>
      </c>
      <c r="BW547" s="80" t="str">
        <f t="shared" si="539"/>
        <v>BW$17</v>
      </c>
      <c r="BX547" s="80" t="str">
        <f t="shared" si="539"/>
        <v>BX$17</v>
      </c>
      <c r="BY547" s="80" t="str">
        <f t="shared" si="539"/>
        <v>BY$17</v>
      </c>
      <c r="BZ547" s="80" t="str">
        <f t="shared" si="539"/>
        <v>BZ$17</v>
      </c>
      <c r="CA547" s="80" t="str">
        <f t="shared" si="539"/>
        <v>CA$17</v>
      </c>
      <c r="CB547" s="80" t="str">
        <f t="shared" si="539"/>
        <v>CB$17</v>
      </c>
      <c r="CC547" s="80" t="str">
        <f t="shared" si="539"/>
        <v>CC$17</v>
      </c>
      <c r="CD547" s="80" t="str">
        <f t="shared" si="539"/>
        <v>CD$17</v>
      </c>
      <c r="CE547" s="80" t="str">
        <f t="shared" ref="CE547:CL547" si="540">CE464</f>
        <v>CE$17</v>
      </c>
      <c r="CF547" s="80" t="str">
        <f t="shared" si="540"/>
        <v>CF$17</v>
      </c>
      <c r="CG547" s="80" t="str">
        <f t="shared" si="540"/>
        <v>CG$17</v>
      </c>
      <c r="CH547" s="80" t="str">
        <f t="shared" si="540"/>
        <v>CH$17</v>
      </c>
      <c r="CI547" s="80" t="str">
        <f t="shared" si="540"/>
        <v>CI$17</v>
      </c>
      <c r="CJ547" s="80" t="str">
        <f t="shared" si="540"/>
        <v>CJ$17</v>
      </c>
      <c r="CK547" s="80" t="str">
        <f t="shared" si="540"/>
        <v>CK$17</v>
      </c>
      <c r="CL547" s="80" t="str">
        <f t="shared" si="540"/>
        <v>CL$17</v>
      </c>
      <c r="CO547" s="80" t="str">
        <f t="shared" ref="CO547:DK547" si="541">CO464</f>
        <v>CO$17</v>
      </c>
      <c r="CP547" s="80" t="str">
        <f t="shared" si="541"/>
        <v>CP$17</v>
      </c>
      <c r="CQ547" s="80" t="str">
        <f t="shared" si="541"/>
        <v>CQ$17</v>
      </c>
      <c r="CR547" s="80" t="str">
        <f t="shared" si="541"/>
        <v>CR$17</v>
      </c>
      <c r="CS547" s="80" t="str">
        <f t="shared" si="541"/>
        <v>CS$17</v>
      </c>
      <c r="CT547" s="80" t="str">
        <f t="shared" si="541"/>
        <v>CT$17</v>
      </c>
      <c r="CU547" s="80" t="str">
        <f t="shared" si="541"/>
        <v>CU$17</v>
      </c>
      <c r="CV547" s="80" t="str">
        <f t="shared" si="541"/>
        <v>CV$17</v>
      </c>
      <c r="CW547" s="80" t="str">
        <f t="shared" si="541"/>
        <v>CW$17</v>
      </c>
      <c r="CX547" s="80" t="str">
        <f t="shared" si="541"/>
        <v>CX$17</v>
      </c>
      <c r="CY547" s="80" t="str">
        <f t="shared" si="541"/>
        <v>CY$17</v>
      </c>
      <c r="CZ547" s="80" t="str">
        <f t="shared" si="541"/>
        <v>CZ$17</v>
      </c>
      <c r="DA547" s="80" t="str">
        <f t="shared" si="541"/>
        <v>DA$17</v>
      </c>
      <c r="DB547" s="80" t="str">
        <f t="shared" si="541"/>
        <v>DB$17</v>
      </c>
      <c r="DC547" s="80" t="str">
        <f t="shared" si="541"/>
        <v>DC$17</v>
      </c>
      <c r="DD547" s="80" t="str">
        <f t="shared" si="541"/>
        <v>DD$17</v>
      </c>
      <c r="DE547" s="80" t="str">
        <f t="shared" si="541"/>
        <v>DE$17</v>
      </c>
      <c r="DF547" s="80" t="str">
        <f t="shared" si="541"/>
        <v>DF$17</v>
      </c>
      <c r="DG547" s="80" t="str">
        <f t="shared" si="541"/>
        <v>DG$17</v>
      </c>
      <c r="DH547" s="80" t="str">
        <f t="shared" si="541"/>
        <v>DH$17</v>
      </c>
      <c r="DI547" s="80" t="str">
        <f t="shared" si="541"/>
        <v>DI$17</v>
      </c>
      <c r="DJ547" s="80" t="str">
        <f t="shared" si="541"/>
        <v>DJ$17</v>
      </c>
      <c r="DK547" s="80" t="str">
        <f t="shared" si="541"/>
        <v>DK$17</v>
      </c>
      <c r="DL547" s="80" t="str">
        <f t="shared" ref="DL547" si="542">DL464</f>
        <v>DL$17</v>
      </c>
    </row>
    <row r="548" spans="1:116" x14ac:dyDescent="0.4">
      <c r="B548" t="s">
        <v>332</v>
      </c>
      <c r="D548" t="s">
        <v>336</v>
      </c>
      <c r="E548" s="8" t="str">
        <f t="shared" si="532"/>
        <v>548 ADREV-PV</v>
      </c>
      <c r="G548" s="136" t="str">
        <f>G465</f>
        <v>(Secondary label)</v>
      </c>
      <c r="H548" s="12"/>
      <c r="I548" s="60"/>
      <c r="J548" s="60"/>
      <c r="K548" s="15"/>
      <c r="L548" s="15"/>
      <c r="M548" s="15"/>
      <c r="N548" s="15"/>
      <c r="O548" s="15"/>
      <c r="P548" s="15"/>
      <c r="R548" s="15"/>
      <c r="CN548" s="60"/>
      <c r="CO548" s="8"/>
      <c r="CP548" s="8"/>
      <c r="CQ548" s="8"/>
      <c r="CR548" s="8"/>
      <c r="CS548" s="8"/>
      <c r="CT548" s="8"/>
      <c r="CU548" s="8"/>
      <c r="CV548" s="8"/>
      <c r="CW548" s="8"/>
      <c r="CX548" s="8"/>
      <c r="CY548" s="8"/>
      <c r="CZ548" s="8"/>
      <c r="DA548" s="8"/>
      <c r="DB548" s="8"/>
      <c r="DC548" s="8"/>
      <c r="DD548" s="8"/>
      <c r="DE548" s="8"/>
      <c r="DF548" s="8"/>
      <c r="DG548" s="8"/>
      <c r="DH548" s="8"/>
      <c r="DI548" s="8"/>
      <c r="DJ548" s="8"/>
      <c r="DK548" s="8"/>
      <c r="DL548" s="8"/>
    </row>
    <row r="549" spans="1:116" x14ac:dyDescent="0.4">
      <c r="B549" t="s">
        <v>332</v>
      </c>
      <c r="D549" t="s">
        <v>336</v>
      </c>
      <c r="E549" s="8" t="str">
        <f t="shared" si="532"/>
        <v>549 ADREV-PV</v>
      </c>
      <c r="G549" s="136" t="s">
        <v>489</v>
      </c>
      <c r="H549" s="12"/>
      <c r="I549" s="60"/>
      <c r="J549" s="60"/>
      <c r="K549" s="15"/>
      <c r="L549" s="15"/>
      <c r="M549" s="15"/>
      <c r="N549" s="15"/>
      <c r="O549" s="15"/>
      <c r="P549" s="15"/>
      <c r="R549" s="15"/>
      <c r="CN549" s="60"/>
      <c r="CO549" s="8"/>
      <c r="CP549" s="8"/>
      <c r="CQ549" s="8"/>
      <c r="CR549" s="8"/>
      <c r="CS549" s="8"/>
      <c r="CT549" s="8"/>
      <c r="CU549" s="8"/>
      <c r="CV549" s="8"/>
      <c r="CW549" s="8"/>
      <c r="CX549" s="8"/>
      <c r="CY549" s="8"/>
      <c r="CZ549" s="8"/>
      <c r="DA549" s="8"/>
      <c r="DB549" s="8"/>
      <c r="DC549" s="8"/>
      <c r="DD549" s="8"/>
      <c r="DE549" s="8"/>
      <c r="DF549" s="8"/>
      <c r="DG549" s="8"/>
      <c r="DH549" s="8"/>
      <c r="DI549" s="8"/>
      <c r="DJ549" s="8"/>
      <c r="DK549" s="8"/>
      <c r="DL549" s="8"/>
    </row>
    <row r="550" spans="1:116" x14ac:dyDescent="0.4">
      <c r="B550" t="s">
        <v>332</v>
      </c>
      <c r="D550" t="s">
        <v>336</v>
      </c>
      <c r="E550" s="8" t="str">
        <f t="shared" si="532"/>
        <v>550 ADREV-PV</v>
      </c>
      <c r="G550" s="136" t="s">
        <v>463</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B551" t="s">
        <v>332</v>
      </c>
      <c r="D551" t="s">
        <v>336</v>
      </c>
      <c r="E551" s="8" t="str">
        <f t="shared" si="532"/>
        <v>551 ADREV-PV</v>
      </c>
      <c r="G551" s="136" t="s">
        <v>464</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G552" s="171"/>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CO553" s="8"/>
      <c r="CP553" s="8"/>
      <c r="CQ553" s="8"/>
      <c r="CR553" s="8"/>
      <c r="CS553" s="8"/>
      <c r="CT553" s="8"/>
      <c r="CU553" s="8"/>
      <c r="CV553" s="8"/>
      <c r="CW553" s="8"/>
      <c r="CX553" s="8"/>
      <c r="CY553" s="8"/>
      <c r="CZ553" s="8"/>
      <c r="DA553" s="8"/>
      <c r="DB553" s="8"/>
      <c r="DC553" s="8"/>
      <c r="DD553" s="8"/>
      <c r="DE553" s="8"/>
      <c r="DF553" s="8"/>
      <c r="DG553" s="8"/>
      <c r="DH553" s="8"/>
      <c r="DI553" s="8"/>
      <c r="DJ553" s="8"/>
      <c r="DK553" s="8"/>
      <c r="DL553" s="8"/>
    </row>
    <row r="554" spans="1:116" x14ac:dyDescent="0.4">
      <c r="A554" s="174"/>
      <c r="E554" s="8"/>
      <c r="G554" s="175" t="s">
        <v>490</v>
      </c>
      <c r="H554" s="174"/>
      <c r="I554" s="176"/>
      <c r="J554" s="176"/>
      <c r="K554" s="197"/>
      <c r="L554" s="197"/>
      <c r="M554" s="197"/>
      <c r="N554" s="197"/>
      <c r="O554" s="197"/>
      <c r="P554" s="197"/>
      <c r="R554" s="198"/>
      <c r="S554" s="174"/>
      <c r="T554" s="174"/>
      <c r="U554" s="174"/>
      <c r="V554" s="174"/>
      <c r="W554" s="174"/>
      <c r="X554" s="174"/>
      <c r="Y554" s="174"/>
      <c r="Z554" s="174"/>
      <c r="AA554" s="174"/>
      <c r="AB554" s="174"/>
      <c r="AC554" s="174"/>
      <c r="AD554" s="174"/>
      <c r="AE554" s="174"/>
      <c r="AF554" s="174"/>
      <c r="AG554" s="174"/>
      <c r="AH554" s="174"/>
      <c r="AI554" s="174"/>
      <c r="AJ554" s="174"/>
      <c r="AK554" s="174"/>
      <c r="AL554" s="174"/>
      <c r="AM554" s="174"/>
      <c r="AN554" s="174"/>
      <c r="AO554" s="174"/>
      <c r="AP554" s="174"/>
      <c r="AQ554" s="174"/>
      <c r="AR554" s="174"/>
      <c r="AS554" s="174"/>
      <c r="AT554" s="174"/>
      <c r="AU554" s="174"/>
      <c r="AV554" s="174"/>
      <c r="AW554" s="174"/>
      <c r="AX554" s="174"/>
      <c r="AY554" s="174"/>
      <c r="AZ554" s="174"/>
      <c r="BA554" s="174"/>
      <c r="BB554" s="174"/>
      <c r="BC554" s="174"/>
      <c r="BD554" s="174"/>
      <c r="BE554" s="174"/>
      <c r="BF554" s="174"/>
      <c r="BG554" s="174"/>
      <c r="BH554" s="174"/>
      <c r="BI554" s="174"/>
      <c r="BJ554" s="174"/>
      <c r="BK554" s="174"/>
      <c r="BL554" s="174"/>
      <c r="BM554" s="174"/>
      <c r="BN554" s="174"/>
      <c r="BO554" s="174"/>
      <c r="BP554" s="174"/>
      <c r="BQ554" s="174"/>
      <c r="BR554" s="174"/>
      <c r="BS554" s="174"/>
      <c r="BT554" s="174"/>
      <c r="BU554" s="174"/>
      <c r="BV554" s="174"/>
      <c r="BW554" s="174"/>
      <c r="BX554" s="174"/>
      <c r="BY554" s="174"/>
      <c r="BZ554" s="174"/>
      <c r="CA554" s="174"/>
      <c r="CB554" s="174"/>
      <c r="CC554" s="174"/>
      <c r="CD554" s="174"/>
      <c r="CE554" s="174"/>
      <c r="CF554" s="174"/>
      <c r="CG554" s="174"/>
      <c r="CH554" s="174"/>
      <c r="CI554" s="174"/>
      <c r="CJ554" s="174"/>
      <c r="CK554" s="174"/>
      <c r="CL554" s="174"/>
      <c r="CN554" s="176"/>
      <c r="CO554" s="174"/>
      <c r="CP554" s="174"/>
      <c r="CQ554" s="174"/>
      <c r="CR554" s="174"/>
      <c r="CS554" s="174"/>
      <c r="CT554" s="174"/>
      <c r="CU554" s="174"/>
      <c r="CV554" s="174"/>
      <c r="CW554" s="174"/>
      <c r="CX554" s="174"/>
      <c r="CY554" s="174"/>
      <c r="CZ554" s="174"/>
      <c r="DA554" s="174"/>
      <c r="DB554" s="174"/>
      <c r="DC554" s="174"/>
      <c r="DD554" s="174"/>
      <c r="DE554" s="174"/>
      <c r="DF554" s="174"/>
      <c r="DG554" s="174"/>
      <c r="DH554" s="174"/>
      <c r="DI554" s="174"/>
      <c r="DJ554" s="174"/>
      <c r="DK554" s="174"/>
      <c r="DL554" s="174"/>
    </row>
    <row r="555" spans="1:116" x14ac:dyDescent="0.4">
      <c r="A555" s="174"/>
      <c r="E555" s="8"/>
      <c r="G555" s="175" t="s">
        <v>492</v>
      </c>
      <c r="H555" s="174"/>
      <c r="I555" s="176"/>
      <c r="J555" s="176"/>
      <c r="K555" s="197"/>
      <c r="L555" s="197"/>
      <c r="M555" s="197"/>
      <c r="N555" s="197"/>
      <c r="O555" s="197"/>
      <c r="P555" s="197"/>
      <c r="R555" s="198"/>
      <c r="S555" s="174"/>
      <c r="T555" s="174"/>
      <c r="U555" s="174"/>
      <c r="V555" s="174"/>
      <c r="W555" s="174"/>
      <c r="X555" s="174"/>
      <c r="Y555" s="174"/>
      <c r="Z555" s="174"/>
      <c r="AA555" s="174"/>
      <c r="AB555" s="174"/>
      <c r="AC555" s="174"/>
      <c r="AD555" s="174"/>
      <c r="AE555" s="174"/>
      <c r="AF555" s="174"/>
      <c r="AG555" s="174"/>
      <c r="AH555" s="174"/>
      <c r="AI555" s="174"/>
      <c r="AJ555" s="174"/>
      <c r="AK555" s="174"/>
      <c r="AL555" s="174"/>
      <c r="AM555" s="174"/>
      <c r="AN555" s="174"/>
      <c r="AO555" s="174"/>
      <c r="AP555" s="174"/>
      <c r="AQ555" s="174"/>
      <c r="AR555" s="174"/>
      <c r="AS555" s="174"/>
      <c r="AT555" s="174"/>
      <c r="AU555" s="174"/>
      <c r="AV555" s="174"/>
      <c r="AW555" s="174"/>
      <c r="AX555" s="174"/>
      <c r="AY555" s="174"/>
      <c r="AZ555" s="174"/>
      <c r="BA555" s="174"/>
      <c r="BB555" s="174"/>
      <c r="BC555" s="174"/>
      <c r="BD555" s="174"/>
      <c r="BE555" s="174"/>
      <c r="BF555" s="174"/>
      <c r="BG555" s="174"/>
      <c r="BH555" s="174"/>
      <c r="BI555" s="174"/>
      <c r="BJ555" s="174"/>
      <c r="BK555" s="174"/>
      <c r="BL555" s="174"/>
      <c r="BM555" s="174"/>
      <c r="BN555" s="174"/>
      <c r="BO555" s="174"/>
      <c r="BP555" s="174"/>
      <c r="BQ555" s="174"/>
      <c r="BR555" s="174"/>
      <c r="BS555" s="174"/>
      <c r="BT555" s="174"/>
      <c r="BU555" s="174"/>
      <c r="BV555" s="174"/>
      <c r="BW555" s="174"/>
      <c r="BX555" s="174"/>
      <c r="BY555" s="174"/>
      <c r="BZ555" s="174"/>
      <c r="CA555" s="174"/>
      <c r="CB555" s="174"/>
      <c r="CC555" s="174"/>
      <c r="CD555" s="174"/>
      <c r="CE555" s="174"/>
      <c r="CF555" s="174"/>
      <c r="CG555" s="174"/>
      <c r="CH555" s="174"/>
      <c r="CI555" s="174"/>
      <c r="CJ555" s="174"/>
      <c r="CK555" s="174"/>
      <c r="CL555" s="174"/>
      <c r="CN555" s="176"/>
      <c r="CO555" s="174"/>
      <c r="CP555" s="174"/>
      <c r="CQ555" s="174"/>
      <c r="CR555" s="174"/>
      <c r="CS555" s="174"/>
      <c r="CT555" s="174"/>
      <c r="CU555" s="174"/>
      <c r="CV555" s="174"/>
      <c r="CW555" s="174"/>
      <c r="CX555" s="174"/>
      <c r="CY555" s="174"/>
      <c r="CZ555" s="174"/>
      <c r="DA555" s="174"/>
      <c r="DB555" s="174"/>
      <c r="DC555" s="174"/>
      <c r="DD555" s="174"/>
      <c r="DE555" s="174"/>
      <c r="DF555" s="174"/>
      <c r="DG555" s="174"/>
      <c r="DH555" s="174"/>
      <c r="DI555" s="174"/>
      <c r="DJ555" s="174"/>
      <c r="DK555" s="174"/>
      <c r="DL555" s="174"/>
    </row>
    <row r="556" spans="1:116" x14ac:dyDescent="0.4">
      <c r="A556" s="174"/>
      <c r="E556" s="8"/>
      <c r="G556" s="175" t="s">
        <v>461</v>
      </c>
      <c r="H556" s="174"/>
      <c r="I556" s="176"/>
      <c r="J556" s="176"/>
      <c r="K556" s="197"/>
      <c r="L556" s="197"/>
      <c r="M556" s="197"/>
      <c r="N556" s="197"/>
      <c r="O556" s="197"/>
      <c r="P556" s="197"/>
      <c r="R556" s="198"/>
      <c r="S556" s="199" t="str">
        <f t="shared" ref="S556:AX556" si="543">S$20</f>
        <v>S$16</v>
      </c>
      <c r="T556" s="199" t="str">
        <f t="shared" si="543"/>
        <v>T$16</v>
      </c>
      <c r="U556" s="199" t="str">
        <f t="shared" si="543"/>
        <v>U$16</v>
      </c>
      <c r="V556" s="199" t="str">
        <f t="shared" si="543"/>
        <v>V$16</v>
      </c>
      <c r="W556" s="199" t="str">
        <f t="shared" si="543"/>
        <v>W$16</v>
      </c>
      <c r="X556" s="199" t="str">
        <f t="shared" si="543"/>
        <v>X$16</v>
      </c>
      <c r="Y556" s="199" t="str">
        <f t="shared" si="543"/>
        <v>Y$16</v>
      </c>
      <c r="Z556" s="199" t="str">
        <f t="shared" si="543"/>
        <v>Z$16</v>
      </c>
      <c r="AA556" s="199" t="str">
        <f t="shared" si="543"/>
        <v>AA$16</v>
      </c>
      <c r="AB556" s="199" t="str">
        <f t="shared" si="543"/>
        <v>AB$16</v>
      </c>
      <c r="AC556" s="199" t="str">
        <f t="shared" si="543"/>
        <v>AC$16</v>
      </c>
      <c r="AD556" s="199" t="str">
        <f t="shared" si="543"/>
        <v>AD$16</v>
      </c>
      <c r="AE556" s="199" t="str">
        <f t="shared" si="543"/>
        <v>AE$16</v>
      </c>
      <c r="AF556" s="199" t="str">
        <f t="shared" si="543"/>
        <v>AF$16</v>
      </c>
      <c r="AG556" s="199" t="str">
        <f t="shared" si="543"/>
        <v>AG$16</v>
      </c>
      <c r="AH556" s="199" t="str">
        <f t="shared" si="543"/>
        <v>AH$16</v>
      </c>
      <c r="AI556" s="199" t="str">
        <f t="shared" si="543"/>
        <v>AI$16</v>
      </c>
      <c r="AJ556" s="199" t="str">
        <f t="shared" si="543"/>
        <v>AJ$16</v>
      </c>
      <c r="AK556" s="199" t="str">
        <f t="shared" si="543"/>
        <v>AK$16</v>
      </c>
      <c r="AL556" s="199" t="str">
        <f t="shared" si="543"/>
        <v>AL$16</v>
      </c>
      <c r="AM556" s="199" t="str">
        <f t="shared" si="543"/>
        <v>AM$16</v>
      </c>
      <c r="AN556" s="199" t="str">
        <f t="shared" si="543"/>
        <v>AN$16</v>
      </c>
      <c r="AO556" s="199" t="str">
        <f t="shared" si="543"/>
        <v>AO$16</v>
      </c>
      <c r="AP556" s="199" t="str">
        <f t="shared" si="543"/>
        <v>AP$16</v>
      </c>
      <c r="AQ556" s="199" t="str">
        <f t="shared" si="543"/>
        <v>AQ$16</v>
      </c>
      <c r="AR556" s="199" t="str">
        <f t="shared" si="543"/>
        <v>AR$16</v>
      </c>
      <c r="AS556" s="199" t="str">
        <f t="shared" si="543"/>
        <v>AS$16</v>
      </c>
      <c r="AT556" s="199" t="str">
        <f t="shared" si="543"/>
        <v>AT$16</v>
      </c>
      <c r="AU556" s="199" t="str">
        <f t="shared" si="543"/>
        <v>AU$16</v>
      </c>
      <c r="AV556" s="199" t="str">
        <f t="shared" si="543"/>
        <v>AV$16</v>
      </c>
      <c r="AW556" s="199" t="str">
        <f t="shared" si="543"/>
        <v>AW$16</v>
      </c>
      <c r="AX556" s="199" t="str">
        <f t="shared" si="543"/>
        <v>AX$16</v>
      </c>
      <c r="AY556" s="199" t="str">
        <f t="shared" ref="AY556:CD556" si="544">AY$20</f>
        <v>AY$16</v>
      </c>
      <c r="AZ556" s="199" t="str">
        <f t="shared" si="544"/>
        <v>AZ$16</v>
      </c>
      <c r="BA556" s="199" t="str">
        <f t="shared" si="544"/>
        <v>BA$16</v>
      </c>
      <c r="BB556" s="199" t="str">
        <f t="shared" si="544"/>
        <v>BB$16</v>
      </c>
      <c r="BC556" s="199" t="str">
        <f t="shared" si="544"/>
        <v>BC$16</v>
      </c>
      <c r="BD556" s="199" t="str">
        <f t="shared" si="544"/>
        <v>BD$16</v>
      </c>
      <c r="BE556" s="199" t="str">
        <f t="shared" si="544"/>
        <v>BE$16</v>
      </c>
      <c r="BF556" s="199" t="str">
        <f t="shared" si="544"/>
        <v>BF$16</v>
      </c>
      <c r="BG556" s="199" t="str">
        <f t="shared" si="544"/>
        <v>BG$16</v>
      </c>
      <c r="BH556" s="199" t="str">
        <f t="shared" si="544"/>
        <v>BH$16</v>
      </c>
      <c r="BI556" s="199" t="str">
        <f t="shared" si="544"/>
        <v>BI$16</v>
      </c>
      <c r="BJ556" s="199" t="str">
        <f t="shared" si="544"/>
        <v>BJ$16</v>
      </c>
      <c r="BK556" s="199" t="str">
        <f t="shared" si="544"/>
        <v>BK$16</v>
      </c>
      <c r="BL556" s="199" t="str">
        <f t="shared" si="544"/>
        <v>BL$16</v>
      </c>
      <c r="BM556" s="199" t="str">
        <f t="shared" si="544"/>
        <v>BM$16</v>
      </c>
      <c r="BN556" s="199" t="str">
        <f t="shared" si="544"/>
        <v>BN$16</v>
      </c>
      <c r="BO556" s="199" t="str">
        <f t="shared" si="544"/>
        <v>BO$16</v>
      </c>
      <c r="BP556" s="199" t="str">
        <f t="shared" si="544"/>
        <v>BP$16</v>
      </c>
      <c r="BQ556" s="199" t="str">
        <f t="shared" si="544"/>
        <v>BQ$16</v>
      </c>
      <c r="BR556" s="199" t="str">
        <f t="shared" si="544"/>
        <v>BR$16</v>
      </c>
      <c r="BS556" s="199" t="str">
        <f t="shared" si="544"/>
        <v>BS$16</v>
      </c>
      <c r="BT556" s="199" t="str">
        <f t="shared" si="544"/>
        <v>BT$16</v>
      </c>
      <c r="BU556" s="199" t="str">
        <f t="shared" si="544"/>
        <v>BU$16</v>
      </c>
      <c r="BV556" s="199" t="str">
        <f t="shared" si="544"/>
        <v>BV$16</v>
      </c>
      <c r="BW556" s="199" t="str">
        <f t="shared" si="544"/>
        <v>BW$16</v>
      </c>
      <c r="BX556" s="199" t="str">
        <f t="shared" si="544"/>
        <v>BX$16</v>
      </c>
      <c r="BY556" s="199" t="str">
        <f t="shared" si="544"/>
        <v>BY$16</v>
      </c>
      <c r="BZ556" s="199" t="str">
        <f t="shared" si="544"/>
        <v>BZ$16</v>
      </c>
      <c r="CA556" s="199" t="str">
        <f t="shared" si="544"/>
        <v>CA$16</v>
      </c>
      <c r="CB556" s="199" t="str">
        <f t="shared" si="544"/>
        <v>CB$16</v>
      </c>
      <c r="CC556" s="199" t="str">
        <f t="shared" si="544"/>
        <v>CC$16</v>
      </c>
      <c r="CD556" s="199" t="str">
        <f t="shared" si="544"/>
        <v>CD$16</v>
      </c>
      <c r="CE556" s="199" t="str">
        <f t="shared" ref="CE556:CL556" si="545">CE$20</f>
        <v>CE$16</v>
      </c>
      <c r="CF556" s="199" t="str">
        <f t="shared" si="545"/>
        <v>CF$16</v>
      </c>
      <c r="CG556" s="199" t="str">
        <f t="shared" si="545"/>
        <v>CG$16</v>
      </c>
      <c r="CH556" s="199" t="str">
        <f t="shared" si="545"/>
        <v>CH$16</v>
      </c>
      <c r="CI556" s="199" t="str">
        <f t="shared" si="545"/>
        <v>CI$16</v>
      </c>
      <c r="CJ556" s="199" t="str">
        <f t="shared" si="545"/>
        <v>CJ$16</v>
      </c>
      <c r="CK556" s="199" t="str">
        <f t="shared" si="545"/>
        <v>CK$16</v>
      </c>
      <c r="CL556" s="199" t="str">
        <f t="shared" si="545"/>
        <v>CL$16</v>
      </c>
      <c r="CN556" s="176"/>
      <c r="CO556" s="199" t="str">
        <f t="shared" ref="CO556:DL556" si="546">CO$20</f>
        <v>CO$16</v>
      </c>
      <c r="CP556" s="199" t="str">
        <f t="shared" si="546"/>
        <v>CP$16</v>
      </c>
      <c r="CQ556" s="199" t="str">
        <f t="shared" si="546"/>
        <v>CQ$16</v>
      </c>
      <c r="CR556" s="199" t="str">
        <f t="shared" si="546"/>
        <v>CR$16</v>
      </c>
      <c r="CS556" s="199" t="str">
        <f t="shared" si="546"/>
        <v>CS$16</v>
      </c>
      <c r="CT556" s="199" t="str">
        <f t="shared" si="546"/>
        <v>CT$16</v>
      </c>
      <c r="CU556" s="199" t="str">
        <f t="shared" si="546"/>
        <v>CU$16</v>
      </c>
      <c r="CV556" s="199" t="str">
        <f t="shared" si="546"/>
        <v>CV$16</v>
      </c>
      <c r="CW556" s="199" t="str">
        <f t="shared" si="546"/>
        <v>CW$16</v>
      </c>
      <c r="CX556" s="199" t="str">
        <f t="shared" si="546"/>
        <v>CX$16</v>
      </c>
      <c r="CY556" s="199" t="str">
        <f t="shared" si="546"/>
        <v>CY$16</v>
      </c>
      <c r="CZ556" s="199" t="str">
        <f t="shared" si="546"/>
        <v>CZ$16</v>
      </c>
      <c r="DA556" s="199" t="str">
        <f t="shared" si="546"/>
        <v>DA$16</v>
      </c>
      <c r="DB556" s="199" t="str">
        <f t="shared" si="546"/>
        <v>DB$16</v>
      </c>
      <c r="DC556" s="199" t="str">
        <f t="shared" si="546"/>
        <v>DC$16</v>
      </c>
      <c r="DD556" s="199" t="str">
        <f t="shared" si="546"/>
        <v>DD$16</v>
      </c>
      <c r="DE556" s="199" t="str">
        <f t="shared" si="546"/>
        <v>DE$16</v>
      </c>
      <c r="DF556" s="199" t="str">
        <f t="shared" si="546"/>
        <v>DF$16</v>
      </c>
      <c r="DG556" s="199" t="str">
        <f t="shared" si="546"/>
        <v>DG$16</v>
      </c>
      <c r="DH556" s="199" t="str">
        <f t="shared" si="546"/>
        <v>DH$16</v>
      </c>
      <c r="DI556" s="199" t="str">
        <f t="shared" si="546"/>
        <v>DI$16</v>
      </c>
      <c r="DJ556" s="199" t="str">
        <f t="shared" si="546"/>
        <v>DJ$16</v>
      </c>
      <c r="DK556" s="199" t="str">
        <f t="shared" si="546"/>
        <v>DK$16</v>
      </c>
      <c r="DL556" s="199" t="str">
        <f t="shared" si="546"/>
        <v>DL$16</v>
      </c>
    </row>
    <row r="557" spans="1:116" x14ac:dyDescent="0.4">
      <c r="A557" s="174"/>
      <c r="E557" s="8"/>
      <c r="G557" s="175" t="s">
        <v>462</v>
      </c>
      <c r="H557" s="200"/>
      <c r="I557" s="201"/>
      <c r="J557" s="201"/>
      <c r="K557" s="202"/>
      <c r="L557" s="202"/>
      <c r="M557" s="202"/>
      <c r="N557" s="202"/>
      <c r="O557" s="202"/>
      <c r="P557" s="202"/>
      <c r="R557" s="202"/>
      <c r="S557" s="199" t="str">
        <f t="shared" ref="S557:AX557" si="547">S$21</f>
        <v>S$17</v>
      </c>
      <c r="T557" s="199" t="str">
        <f t="shared" si="547"/>
        <v>T$17</v>
      </c>
      <c r="U557" s="199" t="str">
        <f t="shared" si="547"/>
        <v>U$17</v>
      </c>
      <c r="V557" s="199" t="str">
        <f t="shared" si="547"/>
        <v>V$17</v>
      </c>
      <c r="W557" s="199" t="str">
        <f t="shared" si="547"/>
        <v>W$17</v>
      </c>
      <c r="X557" s="199" t="str">
        <f t="shared" si="547"/>
        <v>X$17</v>
      </c>
      <c r="Y557" s="199" t="str">
        <f t="shared" si="547"/>
        <v>Y$17</v>
      </c>
      <c r="Z557" s="199" t="str">
        <f t="shared" si="547"/>
        <v>Z$17</v>
      </c>
      <c r="AA557" s="199" t="str">
        <f t="shared" si="547"/>
        <v>AA$17</v>
      </c>
      <c r="AB557" s="199" t="str">
        <f t="shared" si="547"/>
        <v>AB$17</v>
      </c>
      <c r="AC557" s="199" t="str">
        <f t="shared" si="547"/>
        <v>AC$17</v>
      </c>
      <c r="AD557" s="199" t="str">
        <f t="shared" si="547"/>
        <v>AD$17</v>
      </c>
      <c r="AE557" s="199" t="str">
        <f t="shared" si="547"/>
        <v>AE$17</v>
      </c>
      <c r="AF557" s="199" t="str">
        <f t="shared" si="547"/>
        <v>AF$17</v>
      </c>
      <c r="AG557" s="199" t="str">
        <f t="shared" si="547"/>
        <v>AG$17</v>
      </c>
      <c r="AH557" s="199" t="str">
        <f t="shared" si="547"/>
        <v>AH$17</v>
      </c>
      <c r="AI557" s="199" t="str">
        <f t="shared" si="547"/>
        <v>AI$17</v>
      </c>
      <c r="AJ557" s="199" t="str">
        <f t="shared" si="547"/>
        <v>AJ$17</v>
      </c>
      <c r="AK557" s="199" t="str">
        <f t="shared" si="547"/>
        <v>AK$17</v>
      </c>
      <c r="AL557" s="199" t="str">
        <f t="shared" si="547"/>
        <v>AL$17</v>
      </c>
      <c r="AM557" s="199" t="str">
        <f t="shared" si="547"/>
        <v>AM$17</v>
      </c>
      <c r="AN557" s="199" t="str">
        <f t="shared" si="547"/>
        <v>AN$17</v>
      </c>
      <c r="AO557" s="199" t="str">
        <f t="shared" si="547"/>
        <v>AO$17</v>
      </c>
      <c r="AP557" s="199" t="str">
        <f t="shared" si="547"/>
        <v>AP$17</v>
      </c>
      <c r="AQ557" s="199" t="str">
        <f t="shared" si="547"/>
        <v>AQ$17</v>
      </c>
      <c r="AR557" s="199" t="str">
        <f t="shared" si="547"/>
        <v>AR$17</v>
      </c>
      <c r="AS557" s="199" t="str">
        <f t="shared" si="547"/>
        <v>AS$17</v>
      </c>
      <c r="AT557" s="199" t="str">
        <f t="shared" si="547"/>
        <v>AT$17</v>
      </c>
      <c r="AU557" s="199" t="str">
        <f t="shared" si="547"/>
        <v>AU$17</v>
      </c>
      <c r="AV557" s="199" t="str">
        <f t="shared" si="547"/>
        <v>AV$17</v>
      </c>
      <c r="AW557" s="199" t="str">
        <f t="shared" si="547"/>
        <v>AW$17</v>
      </c>
      <c r="AX557" s="199" t="str">
        <f t="shared" si="547"/>
        <v>AX$17</v>
      </c>
      <c r="AY557" s="199" t="str">
        <f t="shared" ref="AY557:CD557" si="548">AY$21</f>
        <v>AY$17</v>
      </c>
      <c r="AZ557" s="199" t="str">
        <f t="shared" si="548"/>
        <v>AZ$17</v>
      </c>
      <c r="BA557" s="199" t="str">
        <f t="shared" si="548"/>
        <v>BA$17</v>
      </c>
      <c r="BB557" s="199" t="str">
        <f t="shared" si="548"/>
        <v>BB$17</v>
      </c>
      <c r="BC557" s="199" t="str">
        <f t="shared" si="548"/>
        <v>BC$17</v>
      </c>
      <c r="BD557" s="199" t="str">
        <f t="shared" si="548"/>
        <v>BD$17</v>
      </c>
      <c r="BE557" s="199" t="str">
        <f t="shared" si="548"/>
        <v>BE$17</v>
      </c>
      <c r="BF557" s="199" t="str">
        <f t="shared" si="548"/>
        <v>BF$17</v>
      </c>
      <c r="BG557" s="199" t="str">
        <f t="shared" si="548"/>
        <v>BG$17</v>
      </c>
      <c r="BH557" s="199" t="str">
        <f t="shared" si="548"/>
        <v>BH$17</v>
      </c>
      <c r="BI557" s="199" t="str">
        <f t="shared" si="548"/>
        <v>BI$17</v>
      </c>
      <c r="BJ557" s="199" t="str">
        <f t="shared" si="548"/>
        <v>BJ$17</v>
      </c>
      <c r="BK557" s="199" t="str">
        <f t="shared" si="548"/>
        <v>BK$17</v>
      </c>
      <c r="BL557" s="199" t="str">
        <f t="shared" si="548"/>
        <v>BL$17</v>
      </c>
      <c r="BM557" s="199" t="str">
        <f t="shared" si="548"/>
        <v>BM$17</v>
      </c>
      <c r="BN557" s="199" t="str">
        <f t="shared" si="548"/>
        <v>BN$17</v>
      </c>
      <c r="BO557" s="199" t="str">
        <f t="shared" si="548"/>
        <v>BO$17</v>
      </c>
      <c r="BP557" s="199" t="str">
        <f t="shared" si="548"/>
        <v>BP$17</v>
      </c>
      <c r="BQ557" s="199" t="str">
        <f t="shared" si="548"/>
        <v>BQ$17</v>
      </c>
      <c r="BR557" s="199" t="str">
        <f t="shared" si="548"/>
        <v>BR$17</v>
      </c>
      <c r="BS557" s="199" t="str">
        <f t="shared" si="548"/>
        <v>BS$17</v>
      </c>
      <c r="BT557" s="199" t="str">
        <f t="shared" si="548"/>
        <v>BT$17</v>
      </c>
      <c r="BU557" s="199" t="str">
        <f t="shared" si="548"/>
        <v>BU$17</v>
      </c>
      <c r="BV557" s="199" t="str">
        <f t="shared" si="548"/>
        <v>BV$17</v>
      </c>
      <c r="BW557" s="199" t="str">
        <f t="shared" si="548"/>
        <v>BW$17</v>
      </c>
      <c r="BX557" s="199" t="str">
        <f t="shared" si="548"/>
        <v>BX$17</v>
      </c>
      <c r="BY557" s="199" t="str">
        <f t="shared" si="548"/>
        <v>BY$17</v>
      </c>
      <c r="BZ557" s="199" t="str">
        <f t="shared" si="548"/>
        <v>BZ$17</v>
      </c>
      <c r="CA557" s="199" t="str">
        <f t="shared" si="548"/>
        <v>CA$17</v>
      </c>
      <c r="CB557" s="199" t="str">
        <f t="shared" si="548"/>
        <v>CB$17</v>
      </c>
      <c r="CC557" s="199" t="str">
        <f t="shared" si="548"/>
        <v>CC$17</v>
      </c>
      <c r="CD557" s="199" t="str">
        <f t="shared" si="548"/>
        <v>CD$17</v>
      </c>
      <c r="CE557" s="199" t="str">
        <f t="shared" ref="CE557:CL557" si="549">CE$21</f>
        <v>CE$17</v>
      </c>
      <c r="CF557" s="199" t="str">
        <f t="shared" si="549"/>
        <v>CF$17</v>
      </c>
      <c r="CG557" s="199" t="str">
        <f t="shared" si="549"/>
        <v>CG$17</v>
      </c>
      <c r="CH557" s="199" t="str">
        <f t="shared" si="549"/>
        <v>CH$17</v>
      </c>
      <c r="CI557" s="199" t="str">
        <f t="shared" si="549"/>
        <v>CI$17</v>
      </c>
      <c r="CJ557" s="199" t="str">
        <f t="shared" si="549"/>
        <v>CJ$17</v>
      </c>
      <c r="CK557" s="199" t="str">
        <f t="shared" si="549"/>
        <v>CK$17</v>
      </c>
      <c r="CL557" s="199" t="str">
        <f t="shared" si="549"/>
        <v>CL$17</v>
      </c>
      <c r="CN557" s="201"/>
      <c r="CO557" s="199" t="str">
        <f t="shared" ref="CO557:DL557" si="550">CO$21</f>
        <v>CO$17</v>
      </c>
      <c r="CP557" s="199" t="str">
        <f t="shared" si="550"/>
        <v>CP$17</v>
      </c>
      <c r="CQ557" s="199" t="str">
        <f t="shared" si="550"/>
        <v>CQ$17</v>
      </c>
      <c r="CR557" s="199" t="str">
        <f t="shared" si="550"/>
        <v>CR$17</v>
      </c>
      <c r="CS557" s="199" t="str">
        <f t="shared" si="550"/>
        <v>CS$17</v>
      </c>
      <c r="CT557" s="199" t="str">
        <f t="shared" si="550"/>
        <v>CT$17</v>
      </c>
      <c r="CU557" s="199" t="str">
        <f t="shared" si="550"/>
        <v>CU$17</v>
      </c>
      <c r="CV557" s="199" t="str">
        <f t="shared" si="550"/>
        <v>CV$17</v>
      </c>
      <c r="CW557" s="199" t="str">
        <f t="shared" si="550"/>
        <v>CW$17</v>
      </c>
      <c r="CX557" s="199" t="str">
        <f t="shared" si="550"/>
        <v>CX$17</v>
      </c>
      <c r="CY557" s="199" t="str">
        <f t="shared" si="550"/>
        <v>CY$17</v>
      </c>
      <c r="CZ557" s="199" t="str">
        <f t="shared" si="550"/>
        <v>CZ$17</v>
      </c>
      <c r="DA557" s="199" t="str">
        <f t="shared" si="550"/>
        <v>DA$17</v>
      </c>
      <c r="DB557" s="199" t="str">
        <f t="shared" si="550"/>
        <v>DB$17</v>
      </c>
      <c r="DC557" s="199" t="str">
        <f t="shared" si="550"/>
        <v>DC$17</v>
      </c>
      <c r="DD557" s="199" t="str">
        <f t="shared" si="550"/>
        <v>DD$17</v>
      </c>
      <c r="DE557" s="199" t="str">
        <f t="shared" si="550"/>
        <v>DE$17</v>
      </c>
      <c r="DF557" s="199" t="str">
        <f t="shared" si="550"/>
        <v>DF$17</v>
      </c>
      <c r="DG557" s="199" t="str">
        <f t="shared" si="550"/>
        <v>DG$17</v>
      </c>
      <c r="DH557" s="199" t="str">
        <f t="shared" si="550"/>
        <v>DH$17</v>
      </c>
      <c r="DI557" s="199" t="str">
        <f t="shared" si="550"/>
        <v>DI$17</v>
      </c>
      <c r="DJ557" s="199" t="str">
        <f t="shared" si="550"/>
        <v>DJ$17</v>
      </c>
      <c r="DK557" s="199" t="str">
        <f t="shared" si="550"/>
        <v>DK$17</v>
      </c>
      <c r="DL557" s="199" t="str">
        <f t="shared" si="550"/>
        <v>DL$17</v>
      </c>
    </row>
    <row r="558" spans="1:116" x14ac:dyDescent="0.4">
      <c r="A558" s="174"/>
      <c r="E558" s="8"/>
      <c r="G558" s="175" t="s">
        <v>491</v>
      </c>
      <c r="H558" s="200"/>
      <c r="I558" s="201"/>
      <c r="J558" s="201"/>
      <c r="K558" s="202"/>
      <c r="L558" s="202"/>
      <c r="M558" s="202"/>
      <c r="N558" s="202"/>
      <c r="O558" s="202"/>
      <c r="P558" s="202"/>
      <c r="R558" s="202"/>
      <c r="S558" s="190"/>
      <c r="T558" s="190"/>
      <c r="U558" s="190"/>
      <c r="V558" s="190"/>
      <c r="W558" s="190"/>
      <c r="X558" s="190"/>
      <c r="Y558" s="190"/>
      <c r="Z558" s="190"/>
      <c r="AA558" s="190"/>
      <c r="AB558" s="190"/>
      <c r="AC558" s="190"/>
      <c r="AD558" s="190"/>
      <c r="AE558" s="190"/>
      <c r="AF558" s="190"/>
      <c r="AG558" s="190"/>
      <c r="AH558" s="190"/>
      <c r="AI558" s="190"/>
      <c r="AJ558" s="190"/>
      <c r="AK558" s="190"/>
      <c r="AL558" s="190"/>
      <c r="AM558" s="190"/>
      <c r="AN558" s="190"/>
      <c r="AO558" s="190"/>
      <c r="AP558" s="190"/>
      <c r="AQ558" s="190"/>
      <c r="AR558" s="190"/>
      <c r="AS558" s="190"/>
      <c r="AT558" s="190"/>
      <c r="AU558" s="190"/>
      <c r="AV558" s="190"/>
      <c r="AW558" s="190"/>
      <c r="AX558" s="190"/>
      <c r="AY558" s="190"/>
      <c r="AZ558" s="190"/>
      <c r="BA558" s="190"/>
      <c r="BB558" s="190"/>
      <c r="BC558" s="190"/>
      <c r="BD558" s="190"/>
      <c r="BE558" s="190"/>
      <c r="BF558" s="190"/>
      <c r="BG558" s="190"/>
      <c r="BH558" s="190"/>
      <c r="BI558" s="190"/>
      <c r="BJ558" s="190"/>
      <c r="BK558" s="190"/>
      <c r="BL558" s="190"/>
      <c r="BM558" s="190"/>
      <c r="BN558" s="190"/>
      <c r="BO558" s="190"/>
      <c r="BP558" s="190"/>
      <c r="BQ558" s="190"/>
      <c r="BR558" s="190"/>
      <c r="BS558" s="190"/>
      <c r="BT558" s="190"/>
      <c r="BU558" s="190"/>
      <c r="BV558" s="190"/>
      <c r="BW558" s="190"/>
      <c r="BX558" s="190"/>
      <c r="BY558" s="190"/>
      <c r="BZ558" s="190"/>
      <c r="CA558" s="190"/>
      <c r="CB558" s="190"/>
      <c r="CC558" s="190"/>
      <c r="CD558" s="190"/>
      <c r="CE558" s="190"/>
      <c r="CF558" s="190"/>
      <c r="CG558" s="190"/>
      <c r="CH558" s="190"/>
      <c r="CI558" s="190"/>
      <c r="CJ558" s="190"/>
      <c r="CK558" s="190"/>
      <c r="CL558" s="190"/>
      <c r="CN558" s="201"/>
      <c r="CO558" s="190"/>
      <c r="CP558" s="190"/>
      <c r="CQ558" s="190"/>
      <c r="CR558" s="190"/>
      <c r="CS558" s="190"/>
      <c r="CT558" s="190"/>
      <c r="CU558" s="190"/>
      <c r="CV558" s="190"/>
      <c r="CW558" s="190"/>
      <c r="CX558" s="190"/>
      <c r="CY558" s="190"/>
      <c r="CZ558" s="190"/>
      <c r="DA558" s="190"/>
      <c r="DB558" s="190"/>
      <c r="DC558" s="190"/>
      <c r="DD558" s="190"/>
      <c r="DE558" s="190"/>
      <c r="DF558" s="190"/>
      <c r="DG558" s="190"/>
      <c r="DH558" s="190"/>
      <c r="DI558" s="190"/>
      <c r="DJ558" s="190"/>
      <c r="DK558" s="190"/>
      <c r="DL558" s="190"/>
    </row>
    <row r="559" spans="1:116" x14ac:dyDescent="0.4">
      <c r="A559" s="174"/>
      <c r="E559" s="8"/>
      <c r="G559" s="175" t="s">
        <v>505</v>
      </c>
      <c r="H559" s="200"/>
      <c r="I559" s="201"/>
      <c r="J559" s="201"/>
      <c r="K559" s="202"/>
      <c r="L559" s="202"/>
      <c r="M559" s="202"/>
      <c r="N559" s="202"/>
      <c r="O559" s="202"/>
      <c r="P559" s="202"/>
      <c r="R559" s="202"/>
      <c r="S559" s="190"/>
      <c r="T559" s="190"/>
      <c r="U559" s="190"/>
      <c r="V559" s="190"/>
      <c r="W559" s="190"/>
      <c r="X559" s="190"/>
      <c r="Y559" s="190"/>
      <c r="Z559" s="190"/>
      <c r="AA559" s="190"/>
      <c r="AB559" s="190"/>
      <c r="AC559" s="190"/>
      <c r="AD559" s="190"/>
      <c r="AE559" s="190"/>
      <c r="AF559" s="190"/>
      <c r="AG559" s="190"/>
      <c r="AH559" s="190"/>
      <c r="AI559" s="190"/>
      <c r="AJ559" s="190"/>
      <c r="AK559" s="190"/>
      <c r="AL559" s="190"/>
      <c r="AM559" s="190"/>
      <c r="AN559" s="190"/>
      <c r="AO559" s="190"/>
      <c r="AP559" s="190"/>
      <c r="AQ559" s="190"/>
      <c r="AR559" s="190"/>
      <c r="AS559" s="190"/>
      <c r="AT559" s="190"/>
      <c r="AU559" s="190"/>
      <c r="AV559" s="190"/>
      <c r="AW559" s="190"/>
      <c r="AX559" s="190"/>
      <c r="AY559" s="190"/>
      <c r="AZ559" s="190"/>
      <c r="BA559" s="190"/>
      <c r="BB559" s="190"/>
      <c r="BC559" s="190"/>
      <c r="BD559" s="190"/>
      <c r="BE559" s="190"/>
      <c r="BF559" s="190"/>
      <c r="BG559" s="190"/>
      <c r="BH559" s="190"/>
      <c r="BI559" s="190"/>
      <c r="BJ559" s="190"/>
      <c r="BK559" s="190"/>
      <c r="BL559" s="190"/>
      <c r="BM559" s="190"/>
      <c r="BN559" s="190"/>
      <c r="BO559" s="190"/>
      <c r="BP559" s="190"/>
      <c r="BQ559" s="190"/>
      <c r="BR559" s="190"/>
      <c r="BS559" s="190"/>
      <c r="BT559" s="190"/>
      <c r="BU559" s="190"/>
      <c r="BV559" s="190"/>
      <c r="BW559" s="190"/>
      <c r="BX559" s="190"/>
      <c r="BY559" s="190"/>
      <c r="BZ559" s="190"/>
      <c r="CA559" s="190"/>
      <c r="CB559" s="190"/>
      <c r="CC559" s="190"/>
      <c r="CD559" s="190"/>
      <c r="CE559" s="190"/>
      <c r="CF559" s="190"/>
      <c r="CG559" s="190"/>
      <c r="CH559" s="190"/>
      <c r="CI559" s="190"/>
      <c r="CJ559" s="190"/>
      <c r="CK559" s="190"/>
      <c r="CL559" s="190"/>
      <c r="CN559" s="201"/>
      <c r="CO559" s="190"/>
      <c r="CP559" s="190"/>
      <c r="CQ559" s="190"/>
      <c r="CR559" s="190"/>
      <c r="CS559" s="190"/>
      <c r="CT559" s="190"/>
      <c r="CU559" s="190"/>
      <c r="CV559" s="190"/>
      <c r="CW559" s="190"/>
      <c r="CX559" s="190"/>
      <c r="CY559" s="190"/>
      <c r="CZ559" s="190"/>
      <c r="DA559" s="190"/>
      <c r="DB559" s="190"/>
      <c r="DC559" s="190"/>
      <c r="DD559" s="190"/>
      <c r="DE559" s="190"/>
      <c r="DF559" s="190"/>
      <c r="DG559" s="190"/>
      <c r="DH559" s="190"/>
      <c r="DI559" s="190"/>
      <c r="DJ559" s="190"/>
      <c r="DK559" s="190"/>
      <c r="DL559" s="190"/>
    </row>
    <row r="560" spans="1:116" x14ac:dyDescent="0.4">
      <c r="A560" s="174"/>
      <c r="E560" s="8"/>
      <c r="G560" s="175" t="s">
        <v>463</v>
      </c>
      <c r="H560" s="200"/>
      <c r="I560" s="201"/>
      <c r="J560" s="201"/>
      <c r="K560" s="202"/>
      <c r="L560" s="202"/>
      <c r="M560" s="202"/>
      <c r="N560" s="202"/>
      <c r="O560" s="202"/>
      <c r="P560" s="202"/>
      <c r="R560" s="202"/>
      <c r="S560" s="190" t="str">
        <f t="shared" ref="S560:AX560" si="551">S$22</f>
        <v>S$18</v>
      </c>
      <c r="T560" s="190" t="str">
        <f t="shared" si="551"/>
        <v>T$18</v>
      </c>
      <c r="U560" s="190" t="str">
        <f t="shared" si="551"/>
        <v>U$18</v>
      </c>
      <c r="V560" s="190" t="str">
        <f t="shared" si="551"/>
        <v>V$18</v>
      </c>
      <c r="W560" s="190" t="str">
        <f t="shared" si="551"/>
        <v>W$18</v>
      </c>
      <c r="X560" s="190" t="str">
        <f t="shared" si="551"/>
        <v>X$18</v>
      </c>
      <c r="Y560" s="190" t="str">
        <f t="shared" si="551"/>
        <v>Y$18</v>
      </c>
      <c r="Z560" s="190" t="str">
        <f t="shared" si="551"/>
        <v>Z$18</v>
      </c>
      <c r="AA560" s="190" t="str">
        <f t="shared" si="551"/>
        <v>AA$18</v>
      </c>
      <c r="AB560" s="190" t="str">
        <f t="shared" si="551"/>
        <v>AB$18</v>
      </c>
      <c r="AC560" s="190" t="str">
        <f t="shared" si="551"/>
        <v>AC$18</v>
      </c>
      <c r="AD560" s="190" t="str">
        <f t="shared" si="551"/>
        <v>AD$18</v>
      </c>
      <c r="AE560" s="190" t="str">
        <f t="shared" si="551"/>
        <v>AE$18</v>
      </c>
      <c r="AF560" s="190" t="str">
        <f t="shared" si="551"/>
        <v>AF$18</v>
      </c>
      <c r="AG560" s="190" t="str">
        <f t="shared" si="551"/>
        <v>AG$18</v>
      </c>
      <c r="AH560" s="190" t="str">
        <f t="shared" si="551"/>
        <v>AH$18</v>
      </c>
      <c r="AI560" s="190" t="str">
        <f t="shared" si="551"/>
        <v>AI$18</v>
      </c>
      <c r="AJ560" s="190" t="str">
        <f t="shared" si="551"/>
        <v>AJ$18</v>
      </c>
      <c r="AK560" s="190" t="str">
        <f t="shared" si="551"/>
        <v>AK$18</v>
      </c>
      <c r="AL560" s="190" t="str">
        <f t="shared" si="551"/>
        <v>AL$18</v>
      </c>
      <c r="AM560" s="190" t="str">
        <f t="shared" si="551"/>
        <v>AM$18</v>
      </c>
      <c r="AN560" s="190" t="str">
        <f t="shared" si="551"/>
        <v>AN$18</v>
      </c>
      <c r="AO560" s="190" t="str">
        <f t="shared" si="551"/>
        <v>AO$18</v>
      </c>
      <c r="AP560" s="190" t="str">
        <f t="shared" si="551"/>
        <v>AP$18</v>
      </c>
      <c r="AQ560" s="190" t="str">
        <f t="shared" si="551"/>
        <v>AQ$18</v>
      </c>
      <c r="AR560" s="190" t="str">
        <f t="shared" si="551"/>
        <v>AR$18</v>
      </c>
      <c r="AS560" s="190" t="str">
        <f t="shared" si="551"/>
        <v>AS$18</v>
      </c>
      <c r="AT560" s="190" t="str">
        <f t="shared" si="551"/>
        <v>AT$18</v>
      </c>
      <c r="AU560" s="190" t="str">
        <f t="shared" si="551"/>
        <v>AU$18</v>
      </c>
      <c r="AV560" s="190" t="str">
        <f t="shared" si="551"/>
        <v>AV$18</v>
      </c>
      <c r="AW560" s="190" t="str">
        <f t="shared" si="551"/>
        <v>AW$18</v>
      </c>
      <c r="AX560" s="190" t="str">
        <f t="shared" si="551"/>
        <v>AX$18</v>
      </c>
      <c r="AY560" s="190" t="str">
        <f t="shared" ref="AY560:CD560" si="552">AY$22</f>
        <v>AY$18</v>
      </c>
      <c r="AZ560" s="190" t="str">
        <f t="shared" si="552"/>
        <v>AZ$18</v>
      </c>
      <c r="BA560" s="190" t="str">
        <f t="shared" si="552"/>
        <v>BA$18</v>
      </c>
      <c r="BB560" s="190" t="str">
        <f t="shared" si="552"/>
        <v>BB$18</v>
      </c>
      <c r="BC560" s="190" t="str">
        <f t="shared" si="552"/>
        <v>BC$18</v>
      </c>
      <c r="BD560" s="190" t="str">
        <f t="shared" si="552"/>
        <v>BD$18</v>
      </c>
      <c r="BE560" s="190" t="str">
        <f t="shared" si="552"/>
        <v>BE$18</v>
      </c>
      <c r="BF560" s="190" t="str">
        <f t="shared" si="552"/>
        <v>BF$18</v>
      </c>
      <c r="BG560" s="190" t="str">
        <f t="shared" si="552"/>
        <v>BG$18</v>
      </c>
      <c r="BH560" s="190" t="str">
        <f t="shared" si="552"/>
        <v>BH$18</v>
      </c>
      <c r="BI560" s="190" t="str">
        <f t="shared" si="552"/>
        <v>BI$18</v>
      </c>
      <c r="BJ560" s="190" t="str">
        <f t="shared" si="552"/>
        <v>BJ$18</v>
      </c>
      <c r="BK560" s="190" t="str">
        <f t="shared" si="552"/>
        <v>BK$18</v>
      </c>
      <c r="BL560" s="190" t="str">
        <f t="shared" si="552"/>
        <v>BL$18</v>
      </c>
      <c r="BM560" s="190" t="str">
        <f t="shared" si="552"/>
        <v>BM$18</v>
      </c>
      <c r="BN560" s="190" t="str">
        <f t="shared" si="552"/>
        <v>BN$18</v>
      </c>
      <c r="BO560" s="190" t="str">
        <f t="shared" si="552"/>
        <v>BO$18</v>
      </c>
      <c r="BP560" s="190" t="str">
        <f t="shared" si="552"/>
        <v>BP$18</v>
      </c>
      <c r="BQ560" s="190" t="str">
        <f t="shared" si="552"/>
        <v>BQ$18</v>
      </c>
      <c r="BR560" s="190" t="str">
        <f t="shared" si="552"/>
        <v>BR$18</v>
      </c>
      <c r="BS560" s="190" t="str">
        <f t="shared" si="552"/>
        <v>BS$18</v>
      </c>
      <c r="BT560" s="190" t="str">
        <f t="shared" si="552"/>
        <v>BT$18</v>
      </c>
      <c r="BU560" s="190" t="str">
        <f t="shared" si="552"/>
        <v>BU$18</v>
      </c>
      <c r="BV560" s="190" t="str">
        <f t="shared" si="552"/>
        <v>BV$18</v>
      </c>
      <c r="BW560" s="190" t="str">
        <f t="shared" si="552"/>
        <v>BW$18</v>
      </c>
      <c r="BX560" s="190" t="str">
        <f t="shared" si="552"/>
        <v>BX$18</v>
      </c>
      <c r="BY560" s="190" t="str">
        <f t="shared" si="552"/>
        <v>BY$18</v>
      </c>
      <c r="BZ560" s="190" t="str">
        <f t="shared" si="552"/>
        <v>BZ$18</v>
      </c>
      <c r="CA560" s="190" t="str">
        <f t="shared" si="552"/>
        <v>CA$18</v>
      </c>
      <c r="CB560" s="190" t="str">
        <f t="shared" si="552"/>
        <v>CB$18</v>
      </c>
      <c r="CC560" s="190" t="str">
        <f t="shared" si="552"/>
        <v>CC$18</v>
      </c>
      <c r="CD560" s="190" t="str">
        <f t="shared" si="552"/>
        <v>CD$18</v>
      </c>
      <c r="CE560" s="190" t="str">
        <f t="shared" ref="CE560:CL560" si="553">CE$22</f>
        <v>CE$18</v>
      </c>
      <c r="CF560" s="190" t="str">
        <f t="shared" si="553"/>
        <v>CF$18</v>
      </c>
      <c r="CG560" s="190" t="str">
        <f t="shared" si="553"/>
        <v>CG$18</v>
      </c>
      <c r="CH560" s="190" t="str">
        <f t="shared" si="553"/>
        <v>CH$18</v>
      </c>
      <c r="CI560" s="190" t="str">
        <f t="shared" si="553"/>
        <v>CI$18</v>
      </c>
      <c r="CJ560" s="190" t="str">
        <f t="shared" si="553"/>
        <v>CJ$18</v>
      </c>
      <c r="CK560" s="190" t="str">
        <f t="shared" si="553"/>
        <v>CK$18</v>
      </c>
      <c r="CL560" s="190" t="str">
        <f t="shared" si="553"/>
        <v>CL$18</v>
      </c>
      <c r="CN560" s="201"/>
      <c r="CO560" s="190" t="str">
        <f t="shared" ref="CO560:DL560" si="554">CO$22</f>
        <v>CO$18</v>
      </c>
      <c r="CP560" s="190" t="str">
        <f t="shared" si="554"/>
        <v>CP$18</v>
      </c>
      <c r="CQ560" s="190" t="str">
        <f t="shared" si="554"/>
        <v>CQ$18</v>
      </c>
      <c r="CR560" s="190" t="str">
        <f t="shared" si="554"/>
        <v>CR$18</v>
      </c>
      <c r="CS560" s="190" t="str">
        <f t="shared" si="554"/>
        <v>CS$18</v>
      </c>
      <c r="CT560" s="190" t="str">
        <f t="shared" si="554"/>
        <v>CT$18</v>
      </c>
      <c r="CU560" s="190" t="str">
        <f t="shared" si="554"/>
        <v>CU$18</v>
      </c>
      <c r="CV560" s="190" t="str">
        <f t="shared" si="554"/>
        <v>CV$18</v>
      </c>
      <c r="CW560" s="190" t="str">
        <f t="shared" si="554"/>
        <v>CW$18</v>
      </c>
      <c r="CX560" s="190" t="str">
        <f t="shared" si="554"/>
        <v>CX$18</v>
      </c>
      <c r="CY560" s="190" t="str">
        <f t="shared" si="554"/>
        <v>CY$18</v>
      </c>
      <c r="CZ560" s="190" t="str">
        <f t="shared" si="554"/>
        <v>CZ$18</v>
      </c>
      <c r="DA560" s="190" t="str">
        <f t="shared" si="554"/>
        <v>DA$18</v>
      </c>
      <c r="DB560" s="190" t="str">
        <f t="shared" si="554"/>
        <v>DB$18</v>
      </c>
      <c r="DC560" s="190" t="str">
        <f t="shared" si="554"/>
        <v>DC$18</v>
      </c>
      <c r="DD560" s="190" t="str">
        <f t="shared" si="554"/>
        <v>DD$18</v>
      </c>
      <c r="DE560" s="190" t="str">
        <f t="shared" si="554"/>
        <v>DE$18</v>
      </c>
      <c r="DF560" s="190" t="str">
        <f t="shared" si="554"/>
        <v>DF$18</v>
      </c>
      <c r="DG560" s="190" t="str">
        <f t="shared" si="554"/>
        <v>DG$18</v>
      </c>
      <c r="DH560" s="190" t="str">
        <f t="shared" si="554"/>
        <v>DH$18</v>
      </c>
      <c r="DI560" s="190" t="str">
        <f t="shared" si="554"/>
        <v>DI$18</v>
      </c>
      <c r="DJ560" s="190" t="str">
        <f t="shared" si="554"/>
        <v>DJ$18</v>
      </c>
      <c r="DK560" s="190" t="str">
        <f t="shared" si="554"/>
        <v>DK$18</v>
      </c>
      <c r="DL560" s="190" t="str">
        <f t="shared" si="554"/>
        <v>DL$18</v>
      </c>
    </row>
    <row r="561" spans="1:116" x14ac:dyDescent="0.4">
      <c r="A561" s="174"/>
      <c r="E561" s="8"/>
      <c r="G561" s="175" t="s">
        <v>464</v>
      </c>
      <c r="H561" s="200"/>
      <c r="I561" s="201"/>
      <c r="J561" s="201"/>
      <c r="K561" s="202"/>
      <c r="L561" s="202"/>
      <c r="M561" s="202"/>
      <c r="N561" s="202"/>
      <c r="O561" s="202"/>
      <c r="P561" s="202"/>
      <c r="R561" s="202"/>
      <c r="S561" s="190" t="str">
        <f t="shared" ref="S561:AX561" si="555">S$23</f>
        <v>S$19</v>
      </c>
      <c r="T561" s="190" t="str">
        <f t="shared" si="555"/>
        <v>T$19</v>
      </c>
      <c r="U561" s="190" t="str">
        <f t="shared" si="555"/>
        <v>U$19</v>
      </c>
      <c r="V561" s="190" t="str">
        <f t="shared" si="555"/>
        <v>V$19</v>
      </c>
      <c r="W561" s="190" t="str">
        <f t="shared" si="555"/>
        <v>W$19</v>
      </c>
      <c r="X561" s="190" t="str">
        <f t="shared" si="555"/>
        <v>X$19</v>
      </c>
      <c r="Y561" s="190" t="str">
        <f t="shared" si="555"/>
        <v>Y$19</v>
      </c>
      <c r="Z561" s="190" t="str">
        <f t="shared" si="555"/>
        <v>Z$19</v>
      </c>
      <c r="AA561" s="190" t="str">
        <f t="shared" si="555"/>
        <v>AA$19</v>
      </c>
      <c r="AB561" s="190" t="str">
        <f t="shared" si="555"/>
        <v>AB$19</v>
      </c>
      <c r="AC561" s="190" t="str">
        <f t="shared" si="555"/>
        <v>AC$19</v>
      </c>
      <c r="AD561" s="190" t="str">
        <f t="shared" si="555"/>
        <v>AD$19</v>
      </c>
      <c r="AE561" s="190" t="str">
        <f t="shared" si="555"/>
        <v>AE$19</v>
      </c>
      <c r="AF561" s="190" t="str">
        <f t="shared" si="555"/>
        <v>AF$19</v>
      </c>
      <c r="AG561" s="190" t="str">
        <f t="shared" si="555"/>
        <v>AG$19</v>
      </c>
      <c r="AH561" s="190" t="str">
        <f t="shared" si="555"/>
        <v>AH$19</v>
      </c>
      <c r="AI561" s="190" t="str">
        <f t="shared" si="555"/>
        <v>AI$19</v>
      </c>
      <c r="AJ561" s="190" t="str">
        <f t="shared" si="555"/>
        <v>AJ$19</v>
      </c>
      <c r="AK561" s="190" t="str">
        <f t="shared" si="555"/>
        <v>AK$19</v>
      </c>
      <c r="AL561" s="190" t="str">
        <f t="shared" si="555"/>
        <v>AL$19</v>
      </c>
      <c r="AM561" s="190" t="str">
        <f t="shared" si="555"/>
        <v>AM$19</v>
      </c>
      <c r="AN561" s="190" t="str">
        <f t="shared" si="555"/>
        <v>AN$19</v>
      </c>
      <c r="AO561" s="190" t="str">
        <f t="shared" si="555"/>
        <v>AO$19</v>
      </c>
      <c r="AP561" s="190" t="str">
        <f t="shared" si="555"/>
        <v>AP$19</v>
      </c>
      <c r="AQ561" s="190" t="str">
        <f t="shared" si="555"/>
        <v>AQ$19</v>
      </c>
      <c r="AR561" s="190" t="str">
        <f t="shared" si="555"/>
        <v>AR$19</v>
      </c>
      <c r="AS561" s="190" t="str">
        <f t="shared" si="555"/>
        <v>AS$19</v>
      </c>
      <c r="AT561" s="190" t="str">
        <f t="shared" si="555"/>
        <v>AT$19</v>
      </c>
      <c r="AU561" s="190" t="str">
        <f t="shared" si="555"/>
        <v>AU$19</v>
      </c>
      <c r="AV561" s="190" t="str">
        <f t="shared" si="555"/>
        <v>AV$19</v>
      </c>
      <c r="AW561" s="190" t="str">
        <f t="shared" si="555"/>
        <v>AW$19</v>
      </c>
      <c r="AX561" s="190" t="str">
        <f t="shared" si="555"/>
        <v>AX$19</v>
      </c>
      <c r="AY561" s="190" t="str">
        <f t="shared" ref="AY561:CD561" si="556">AY$23</f>
        <v>AY$19</v>
      </c>
      <c r="AZ561" s="190" t="str">
        <f t="shared" si="556"/>
        <v>AZ$19</v>
      </c>
      <c r="BA561" s="190" t="str">
        <f t="shared" si="556"/>
        <v>BA$19</v>
      </c>
      <c r="BB561" s="190" t="str">
        <f t="shared" si="556"/>
        <v>BB$19</v>
      </c>
      <c r="BC561" s="190" t="str">
        <f t="shared" si="556"/>
        <v>BC$19</v>
      </c>
      <c r="BD561" s="190" t="str">
        <f t="shared" si="556"/>
        <v>BD$19</v>
      </c>
      <c r="BE561" s="190" t="str">
        <f t="shared" si="556"/>
        <v>BE$19</v>
      </c>
      <c r="BF561" s="190" t="str">
        <f t="shared" si="556"/>
        <v>BF$19</v>
      </c>
      <c r="BG561" s="190" t="str">
        <f t="shared" si="556"/>
        <v>BG$19</v>
      </c>
      <c r="BH561" s="190" t="str">
        <f t="shared" si="556"/>
        <v>BH$19</v>
      </c>
      <c r="BI561" s="190" t="str">
        <f t="shared" si="556"/>
        <v>BI$19</v>
      </c>
      <c r="BJ561" s="190" t="str">
        <f t="shared" si="556"/>
        <v>BJ$19</v>
      </c>
      <c r="BK561" s="190" t="str">
        <f t="shared" si="556"/>
        <v>BK$19</v>
      </c>
      <c r="BL561" s="190" t="str">
        <f t="shared" si="556"/>
        <v>BL$19</v>
      </c>
      <c r="BM561" s="190" t="str">
        <f t="shared" si="556"/>
        <v>BM$19</v>
      </c>
      <c r="BN561" s="190" t="str">
        <f t="shared" si="556"/>
        <v>BN$19</v>
      </c>
      <c r="BO561" s="190" t="str">
        <f t="shared" si="556"/>
        <v>BO$19</v>
      </c>
      <c r="BP561" s="190" t="str">
        <f t="shared" si="556"/>
        <v>BP$19</v>
      </c>
      <c r="BQ561" s="190" t="str">
        <f t="shared" si="556"/>
        <v>BQ$19</v>
      </c>
      <c r="BR561" s="190" t="str">
        <f t="shared" si="556"/>
        <v>BR$19</v>
      </c>
      <c r="BS561" s="190" t="str">
        <f t="shared" si="556"/>
        <v>BS$19</v>
      </c>
      <c r="BT561" s="190" t="str">
        <f t="shared" si="556"/>
        <v>BT$19</v>
      </c>
      <c r="BU561" s="190" t="str">
        <f t="shared" si="556"/>
        <v>BU$19</v>
      </c>
      <c r="BV561" s="190" t="str">
        <f t="shared" si="556"/>
        <v>BV$19</v>
      </c>
      <c r="BW561" s="190" t="str">
        <f t="shared" si="556"/>
        <v>BW$19</v>
      </c>
      <c r="BX561" s="190" t="str">
        <f t="shared" si="556"/>
        <v>BX$19</v>
      </c>
      <c r="BY561" s="190" t="str">
        <f t="shared" si="556"/>
        <v>BY$19</v>
      </c>
      <c r="BZ561" s="190" t="str">
        <f t="shared" si="556"/>
        <v>BZ$19</v>
      </c>
      <c r="CA561" s="190" t="str">
        <f t="shared" si="556"/>
        <v>CA$19</v>
      </c>
      <c r="CB561" s="190" t="str">
        <f t="shared" si="556"/>
        <v>CB$19</v>
      </c>
      <c r="CC561" s="190" t="str">
        <f t="shared" si="556"/>
        <v>CC$19</v>
      </c>
      <c r="CD561" s="190" t="str">
        <f t="shared" si="556"/>
        <v>CD$19</v>
      </c>
      <c r="CE561" s="190" t="str">
        <f t="shared" ref="CE561:CL561" si="557">CE$23</f>
        <v>CE$19</v>
      </c>
      <c r="CF561" s="190" t="str">
        <f t="shared" si="557"/>
        <v>CF$19</v>
      </c>
      <c r="CG561" s="190" t="str">
        <f t="shared" si="557"/>
        <v>CG$19</v>
      </c>
      <c r="CH561" s="190" t="str">
        <f t="shared" si="557"/>
        <v>CH$19</v>
      </c>
      <c r="CI561" s="190" t="str">
        <f t="shared" si="557"/>
        <v>CI$19</v>
      </c>
      <c r="CJ561" s="190" t="str">
        <f t="shared" si="557"/>
        <v>CJ$19</v>
      </c>
      <c r="CK561" s="190" t="str">
        <f t="shared" si="557"/>
        <v>CK$19</v>
      </c>
      <c r="CL561" s="190" t="str">
        <f t="shared" si="557"/>
        <v>CL$19</v>
      </c>
      <c r="CN561" s="201"/>
      <c r="CO561" s="190" t="str">
        <f t="shared" ref="CO561:DL561" si="558">CO$23</f>
        <v>CO$19</v>
      </c>
      <c r="CP561" s="190" t="str">
        <f t="shared" si="558"/>
        <v>CP$19</v>
      </c>
      <c r="CQ561" s="190" t="str">
        <f t="shared" si="558"/>
        <v>CQ$19</v>
      </c>
      <c r="CR561" s="190" t="str">
        <f t="shared" si="558"/>
        <v>CR$19</v>
      </c>
      <c r="CS561" s="190" t="str">
        <f t="shared" si="558"/>
        <v>CS$19</v>
      </c>
      <c r="CT561" s="190" t="str">
        <f t="shared" si="558"/>
        <v>CT$19</v>
      </c>
      <c r="CU561" s="190" t="str">
        <f t="shared" si="558"/>
        <v>CU$19</v>
      </c>
      <c r="CV561" s="190" t="str">
        <f t="shared" si="558"/>
        <v>CV$19</v>
      </c>
      <c r="CW561" s="190" t="str">
        <f t="shared" si="558"/>
        <v>CW$19</v>
      </c>
      <c r="CX561" s="190" t="str">
        <f t="shared" si="558"/>
        <v>CX$19</v>
      </c>
      <c r="CY561" s="190" t="str">
        <f t="shared" si="558"/>
        <v>CY$19</v>
      </c>
      <c r="CZ561" s="190" t="str">
        <f t="shared" si="558"/>
        <v>CZ$19</v>
      </c>
      <c r="DA561" s="190" t="str">
        <f t="shared" si="558"/>
        <v>DA$19</v>
      </c>
      <c r="DB561" s="190" t="str">
        <f t="shared" si="558"/>
        <v>DB$19</v>
      </c>
      <c r="DC561" s="190" t="str">
        <f t="shared" si="558"/>
        <v>DC$19</v>
      </c>
      <c r="DD561" s="190" t="str">
        <f t="shared" si="558"/>
        <v>DD$19</v>
      </c>
      <c r="DE561" s="190" t="str">
        <f t="shared" si="558"/>
        <v>DE$19</v>
      </c>
      <c r="DF561" s="190" t="str">
        <f t="shared" si="558"/>
        <v>DF$19</v>
      </c>
      <c r="DG561" s="190" t="str">
        <f t="shared" si="558"/>
        <v>DG$19</v>
      </c>
      <c r="DH561" s="190" t="str">
        <f t="shared" si="558"/>
        <v>DH$19</v>
      </c>
      <c r="DI561" s="190" t="str">
        <f t="shared" si="558"/>
        <v>DI$19</v>
      </c>
      <c r="DJ561" s="190" t="str">
        <f t="shared" si="558"/>
        <v>DJ$19</v>
      </c>
      <c r="DK561" s="190" t="str">
        <f t="shared" si="558"/>
        <v>DK$19</v>
      </c>
      <c r="DL561" s="190" t="str">
        <f t="shared" si="558"/>
        <v>DL$19</v>
      </c>
    </row>
    <row r="562" spans="1:116" x14ac:dyDescent="0.4">
      <c r="A562" s="48" t="s">
        <v>218</v>
      </c>
      <c r="B562" s="31" t="s">
        <v>81</v>
      </c>
      <c r="C562" s="31"/>
      <c r="D562" t="s">
        <v>754</v>
      </c>
      <c r="E562" s="8" t="str">
        <f t="shared" ref="E562:E566" si="559">ROW()&amp;" "&amp;D562</f>
        <v>562 MONTHRENT-PV</v>
      </c>
      <c r="F562" t="s">
        <v>571</v>
      </c>
      <c r="G562" s="70" t="s">
        <v>776</v>
      </c>
      <c r="H562" s="48"/>
      <c r="I562" s="297"/>
      <c r="J562" s="297"/>
      <c r="K562" s="48"/>
      <c r="L562" s="48"/>
      <c r="M562" s="48"/>
      <c r="N562" s="48"/>
      <c r="O562" s="48"/>
      <c r="P562" s="48"/>
      <c r="R562" s="70"/>
      <c r="S562" s="298"/>
      <c r="T562" s="298"/>
      <c r="U562" s="298"/>
      <c r="V562" s="298"/>
      <c r="W562" s="298"/>
      <c r="X562" s="298"/>
      <c r="Y562" s="298"/>
      <c r="Z562" s="298"/>
      <c r="AA562" s="298"/>
      <c r="AB562" s="298"/>
      <c r="AC562" s="298"/>
      <c r="AD562" s="298"/>
      <c r="AE562" s="298"/>
      <c r="AF562" s="298"/>
      <c r="AG562" s="298"/>
      <c r="AH562" s="298"/>
      <c r="AI562" s="298"/>
      <c r="AJ562" s="298"/>
      <c r="AK562" s="298"/>
      <c r="AL562" s="298"/>
      <c r="AM562" s="298"/>
      <c r="AN562" s="298"/>
      <c r="AO562" s="298"/>
      <c r="AP562" s="298"/>
      <c r="AQ562" s="298"/>
      <c r="AR562" s="298"/>
      <c r="AS562" s="298"/>
      <c r="AT562" s="298"/>
      <c r="AU562" s="298"/>
      <c r="AV562" s="298"/>
      <c r="AW562" s="298"/>
      <c r="AX562" s="298"/>
      <c r="AY562" s="298"/>
      <c r="AZ562" s="298"/>
      <c r="BA562" s="298"/>
      <c r="BB562" s="298"/>
      <c r="BC562" s="298"/>
      <c r="BD562" s="298"/>
      <c r="BE562" s="298"/>
      <c r="BF562" s="298"/>
      <c r="BG562" s="298"/>
      <c r="BH562" s="298"/>
      <c r="BI562" s="298"/>
      <c r="BJ562" s="298"/>
      <c r="BK562" s="298"/>
      <c r="BL562" s="298"/>
      <c r="BM562" s="298"/>
      <c r="BN562" s="298"/>
      <c r="BO562" s="298"/>
      <c r="BP562" s="298"/>
      <c r="BQ562" s="298"/>
      <c r="BR562" s="298"/>
      <c r="BS562" s="298"/>
      <c r="BT562" s="298"/>
      <c r="BU562" s="298"/>
      <c r="BV562" s="298"/>
      <c r="BW562" s="298"/>
      <c r="BX562" s="298"/>
      <c r="BY562" s="298"/>
      <c r="BZ562" s="298"/>
      <c r="CA562" s="298"/>
      <c r="CB562" s="298"/>
      <c r="CC562" s="298"/>
      <c r="CD562" s="298"/>
      <c r="CE562" s="298"/>
      <c r="CF562" s="298"/>
      <c r="CG562" s="298"/>
      <c r="CH562" s="298"/>
      <c r="CI562" s="298"/>
      <c r="CJ562" s="298"/>
      <c r="CK562" s="298"/>
      <c r="CL562" s="298"/>
      <c r="CN562" s="297"/>
      <c r="CO562" s="298"/>
      <c r="CP562" s="298"/>
      <c r="CQ562" s="298"/>
      <c r="CR562" s="298"/>
      <c r="CS562" s="298"/>
      <c r="CT562" s="298"/>
      <c r="CU562" s="298"/>
      <c r="CV562" s="298"/>
      <c r="CW562" s="298"/>
      <c r="CX562" s="298"/>
      <c r="CY562" s="298"/>
      <c r="CZ562" s="298"/>
      <c r="DA562" s="298"/>
      <c r="DB562" s="298"/>
      <c r="DC562" s="298"/>
      <c r="DD562" s="298"/>
      <c r="DE562" s="298"/>
      <c r="DF562" s="298"/>
      <c r="DG562" s="298"/>
      <c r="DH562" s="298"/>
      <c r="DI562" s="298"/>
      <c r="DJ562" s="298"/>
      <c r="DK562" s="298"/>
      <c r="DL562" s="298"/>
    </row>
    <row r="563" spans="1:116" x14ac:dyDescent="0.4">
      <c r="B563" t="s">
        <v>332</v>
      </c>
      <c r="D563" t="s">
        <v>754</v>
      </c>
      <c r="E563" s="8" t="str">
        <f t="shared" si="559"/>
        <v>563 MONTHRENT-PV</v>
      </c>
      <c r="G563" s="145" t="s">
        <v>458</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c r="CN563" s="73"/>
      <c r="CO563" s="76"/>
      <c r="CP563" s="76"/>
      <c r="CQ563" s="76"/>
      <c r="CR563" s="76"/>
      <c r="CS563" s="76"/>
      <c r="CT563" s="76"/>
      <c r="CU563" s="76"/>
      <c r="CV563" s="76"/>
      <c r="CW563" s="76"/>
      <c r="CX563" s="76"/>
      <c r="CY563" s="76"/>
      <c r="CZ563" s="76"/>
      <c r="DA563" s="76"/>
      <c r="DB563" s="76"/>
      <c r="DC563" s="76"/>
      <c r="DD563" s="76"/>
      <c r="DE563" s="76"/>
      <c r="DF563" s="76"/>
      <c r="DG563" s="76"/>
      <c r="DH563" s="76"/>
      <c r="DI563" s="76"/>
      <c r="DJ563" s="76"/>
      <c r="DK563" s="76"/>
      <c r="DL563" s="76"/>
    </row>
    <row r="564" spans="1:116" x14ac:dyDescent="0.4">
      <c r="D564" t="s">
        <v>754</v>
      </c>
      <c r="E564" s="8" t="str">
        <f t="shared" si="559"/>
        <v>564 MONTHRENT-PV</v>
      </c>
      <c r="G564" s="145" t="s">
        <v>460</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c r="CL564" s="20" cm="1">
        <f t="array" ref="CL564">INDEX($K:$P,ROW(),MATCH(CL$3,$K$2:$P$2,0))</f>
        <v>0.8</v>
      </c>
      <c r="CN564" s="73"/>
      <c r="CO564" s="20" t="e" cm="1">
        <f t="array" ref="CO564">INDEX($K:$P,ROW(),MATCH(CO$3,$K$2:$P$2,0))</f>
        <v>#N/A</v>
      </c>
      <c r="CP564" s="20" t="e" cm="1">
        <f t="array" ref="CP564">INDEX($K:$P,ROW(),MATCH(CP$3,$K$2:$P$2,0))</f>
        <v>#N/A</v>
      </c>
      <c r="CQ564" s="20" t="e" cm="1">
        <f t="array" ref="CQ564">INDEX($K:$P,ROW(),MATCH(CQ$3,$K$2:$P$2,0))</f>
        <v>#N/A</v>
      </c>
      <c r="CR564" s="20" t="e" cm="1">
        <f t="array" ref="CR564">INDEX($K:$P,ROW(),MATCH(CR$3,$K$2:$P$2,0))</f>
        <v>#N/A</v>
      </c>
      <c r="CS564" s="20" t="e" cm="1">
        <f t="array" ref="CS564">INDEX($K:$P,ROW(),MATCH(CS$3,$K$2:$P$2,0))</f>
        <v>#N/A</v>
      </c>
      <c r="CT564" s="20" t="e" cm="1">
        <f t="array" ref="CT564">INDEX($K:$P,ROW(),MATCH(CT$3,$K$2:$P$2,0))</f>
        <v>#N/A</v>
      </c>
      <c r="CU564" s="20" t="e" cm="1">
        <f t="array" ref="CU564">INDEX($K:$P,ROW(),MATCH(CU$3,$K$2:$P$2,0))</f>
        <v>#N/A</v>
      </c>
      <c r="CV564" s="20" t="e" cm="1">
        <f t="array" ref="CV564">INDEX($K:$P,ROW(),MATCH(CV$3,$K$2:$P$2,0))</f>
        <v>#N/A</v>
      </c>
      <c r="CW564" s="20" t="e" cm="1">
        <f t="array" ref="CW564">INDEX($K:$P,ROW(),MATCH(CW$3,$K$2:$P$2,0))</f>
        <v>#N/A</v>
      </c>
      <c r="CX564" s="20" t="e" cm="1">
        <f t="array" ref="CX564">INDEX($K:$P,ROW(),MATCH(CX$3,$K$2:$P$2,0))</f>
        <v>#N/A</v>
      </c>
      <c r="CY564" s="20" t="e" cm="1">
        <f t="array" ref="CY564">INDEX($K:$P,ROW(),MATCH(CY$3,$K$2:$P$2,0))</f>
        <v>#N/A</v>
      </c>
      <c r="CZ564" s="20" t="e" cm="1">
        <f t="array" ref="CZ564">INDEX($K:$P,ROW(),MATCH(CZ$3,$K$2:$P$2,0))</f>
        <v>#N/A</v>
      </c>
      <c r="DA564" s="20" t="e" cm="1">
        <f t="array" ref="DA564">INDEX($K:$P,ROW(),MATCH(DA$3,$K$2:$P$2,0))</f>
        <v>#N/A</v>
      </c>
      <c r="DB564" s="20" t="e" cm="1">
        <f t="array" ref="DB564">INDEX($K:$P,ROW(),MATCH(DB$3,$K$2:$P$2,0))</f>
        <v>#N/A</v>
      </c>
      <c r="DC564" s="20" t="e" cm="1">
        <f t="array" ref="DC564">INDEX($K:$P,ROW(),MATCH(DC$3,$K$2:$P$2,0))</f>
        <v>#N/A</v>
      </c>
      <c r="DD564" s="20" t="e" cm="1">
        <f t="array" ref="DD564">INDEX($K:$P,ROW(),MATCH(DD$3,$K$2:$P$2,0))</f>
        <v>#N/A</v>
      </c>
      <c r="DE564" s="20" t="e" cm="1">
        <f t="array" ref="DE564">INDEX($K:$P,ROW(),MATCH(DE$3,$K$2:$P$2,0))</f>
        <v>#N/A</v>
      </c>
      <c r="DF564" s="20" t="e" cm="1">
        <f t="array" ref="DF564">INDEX($K:$P,ROW(),MATCH(DF$3,$K$2:$P$2,0))</f>
        <v>#N/A</v>
      </c>
      <c r="DG564" s="20" t="e" cm="1">
        <f t="array" ref="DG564">INDEX($K:$P,ROW(),MATCH(DG$3,$K$2:$P$2,0))</f>
        <v>#N/A</v>
      </c>
      <c r="DH564" s="20" t="e" cm="1">
        <f t="array" ref="DH564">INDEX($K:$P,ROW(),MATCH(DH$3,$K$2:$P$2,0))</f>
        <v>#N/A</v>
      </c>
      <c r="DI564" s="20" t="e" cm="1">
        <f t="array" ref="DI564">INDEX($K:$P,ROW(),MATCH(DI$3,$K$2:$P$2,0))</f>
        <v>#N/A</v>
      </c>
      <c r="DJ564" s="20" t="e" cm="1">
        <f t="array" ref="DJ564">INDEX($K:$P,ROW(),MATCH(DJ$3,$K$2:$P$2,0))</f>
        <v>#N/A</v>
      </c>
      <c r="DK564" s="20" t="e" cm="1">
        <f t="array" ref="DK564">INDEX($K:$P,ROW(),MATCH(DK$3,$K$2:$P$2,0))</f>
        <v>#N/A</v>
      </c>
      <c r="DL564" s="20" t="e" cm="1">
        <f t="array" ref="DL564">INDEX($K:$P,ROW(),MATCH(DL$3,$K$2:$P$2,0))</f>
        <v>#N/A</v>
      </c>
    </row>
    <row r="565" spans="1:116" x14ac:dyDescent="0.4">
      <c r="D565" t="s">
        <v>754</v>
      </c>
      <c r="E565" s="8" t="str">
        <f t="shared" si="559"/>
        <v>565 MONTHRENT-PV</v>
      </c>
      <c r="G565" s="145" t="str">
        <f>"$ rent/month/"&amp;G569</f>
        <v>$ rent/month/unit</v>
      </c>
      <c r="H565" s="31"/>
      <c r="I565" s="73"/>
      <c r="J565" s="73"/>
      <c r="K565" s="456">
        <v>500</v>
      </c>
      <c r="L565" s="456">
        <v>500</v>
      </c>
      <c r="M565" s="456">
        <v>500</v>
      </c>
      <c r="N565" s="456">
        <v>500</v>
      </c>
      <c r="O565" s="456">
        <v>500</v>
      </c>
      <c r="P565" s="456">
        <v>500</v>
      </c>
      <c r="R565" s="38"/>
      <c r="S565" s="140" cm="1">
        <f t="array" ref="S565">INDEX($K:$P,ROW(),MATCH(S$3,$K$2:$P$2,0))</f>
        <v>500</v>
      </c>
      <c r="T565" s="140" cm="1">
        <f t="array" ref="T565">INDEX($K:$P,ROW(),MATCH(T$3,$K$2:$P$2,0))</f>
        <v>500</v>
      </c>
      <c r="U565" s="140" cm="1">
        <f t="array" ref="U565">INDEX($K:$P,ROW(),MATCH(U$3,$K$2:$P$2,0))</f>
        <v>500</v>
      </c>
      <c r="V565" s="140" cm="1">
        <f t="array" ref="V565">INDEX($K:$P,ROW(),MATCH(V$3,$K$2:$P$2,0))</f>
        <v>500</v>
      </c>
      <c r="W565" s="140" cm="1">
        <f t="array" ref="W565">INDEX($K:$P,ROW(),MATCH(W$3,$K$2:$P$2,0))</f>
        <v>500</v>
      </c>
      <c r="X565" s="140" cm="1">
        <f t="array" ref="X565">INDEX($K:$P,ROW(),MATCH(X$3,$K$2:$P$2,0))</f>
        <v>500</v>
      </c>
      <c r="Y565" s="140" cm="1">
        <f t="array" ref="Y565">INDEX($K:$P,ROW(),MATCH(Y$3,$K$2:$P$2,0))</f>
        <v>500</v>
      </c>
      <c r="Z565" s="140" cm="1">
        <f t="array" ref="Z565">INDEX($K:$P,ROW(),MATCH(Z$3,$K$2:$P$2,0))</f>
        <v>500</v>
      </c>
      <c r="AA565" s="140" cm="1">
        <f t="array" ref="AA565">INDEX($K:$P,ROW(),MATCH(AA$3,$K$2:$P$2,0))</f>
        <v>500</v>
      </c>
      <c r="AB565" s="140" cm="1">
        <f t="array" ref="AB565">INDEX($K:$P,ROW(),MATCH(AB$3,$K$2:$P$2,0))</f>
        <v>500</v>
      </c>
      <c r="AC565" s="140" cm="1">
        <f t="array" ref="AC565">INDEX($K:$P,ROW(),MATCH(AC$3,$K$2:$P$2,0))</f>
        <v>500</v>
      </c>
      <c r="AD565" s="140" cm="1">
        <f t="array" ref="AD565">INDEX($K:$P,ROW(),MATCH(AD$3,$K$2:$P$2,0))</f>
        <v>500</v>
      </c>
      <c r="AE565" s="140" cm="1">
        <f t="array" ref="AE565">INDEX($K:$P,ROW(),MATCH(AE$3,$K$2:$P$2,0))</f>
        <v>500</v>
      </c>
      <c r="AF565" s="140" cm="1">
        <f t="array" ref="AF565">INDEX($K:$P,ROW(),MATCH(AF$3,$K$2:$P$2,0))</f>
        <v>500</v>
      </c>
      <c r="AG565" s="140" cm="1">
        <f t="array" ref="AG565">INDEX($K:$P,ROW(),MATCH(AG$3,$K$2:$P$2,0))</f>
        <v>500</v>
      </c>
      <c r="AH565" s="140" cm="1">
        <f t="array" ref="AH565">INDEX($K:$P,ROW(),MATCH(AH$3,$K$2:$P$2,0))</f>
        <v>500</v>
      </c>
      <c r="AI565" s="140" cm="1">
        <f t="array" ref="AI565">INDEX($K:$P,ROW(),MATCH(AI$3,$K$2:$P$2,0))</f>
        <v>500</v>
      </c>
      <c r="AJ565" s="140" cm="1">
        <f t="array" ref="AJ565">INDEX($K:$P,ROW(),MATCH(AJ$3,$K$2:$P$2,0))</f>
        <v>500</v>
      </c>
      <c r="AK565" s="140" cm="1">
        <f t="array" ref="AK565">INDEX($K:$P,ROW(),MATCH(AK$3,$K$2:$P$2,0))</f>
        <v>500</v>
      </c>
      <c r="AL565" s="140" cm="1">
        <f t="array" ref="AL565">INDEX($K:$P,ROW(),MATCH(AL$3,$K$2:$P$2,0))</f>
        <v>500</v>
      </c>
      <c r="AM565" s="140" cm="1">
        <f t="array" ref="AM565">INDEX($K:$P,ROW(),MATCH(AM$3,$K$2:$P$2,0))</f>
        <v>500</v>
      </c>
      <c r="AN565" s="140" cm="1">
        <f t="array" ref="AN565">INDEX($K:$P,ROW(),MATCH(AN$3,$K$2:$P$2,0))</f>
        <v>500</v>
      </c>
      <c r="AO565" s="140" cm="1">
        <f t="array" ref="AO565">INDEX($K:$P,ROW(),MATCH(AO$3,$K$2:$P$2,0))</f>
        <v>500</v>
      </c>
      <c r="AP565" s="140" cm="1">
        <f t="array" ref="AP565">INDEX($K:$P,ROW(),MATCH(AP$3,$K$2:$P$2,0))</f>
        <v>500</v>
      </c>
      <c r="AQ565" s="140" cm="1">
        <f t="array" ref="AQ565">INDEX($K:$P,ROW(),MATCH(AQ$3,$K$2:$P$2,0))</f>
        <v>500</v>
      </c>
      <c r="AR565" s="140" cm="1">
        <f t="array" ref="AR565">INDEX($K:$P,ROW(),MATCH(AR$3,$K$2:$P$2,0))</f>
        <v>500</v>
      </c>
      <c r="AS565" s="140" cm="1">
        <f t="array" ref="AS565">INDEX($K:$P,ROW(),MATCH(AS$3,$K$2:$P$2,0))</f>
        <v>500</v>
      </c>
      <c r="AT565" s="140" cm="1">
        <f t="array" ref="AT565">INDEX($K:$P,ROW(),MATCH(AT$3,$K$2:$P$2,0))</f>
        <v>500</v>
      </c>
      <c r="AU565" s="140" cm="1">
        <f t="array" ref="AU565">INDEX($K:$P,ROW(),MATCH(AU$3,$K$2:$P$2,0))</f>
        <v>500</v>
      </c>
      <c r="AV565" s="140" cm="1">
        <f t="array" ref="AV565">INDEX($K:$P,ROW(),MATCH(AV$3,$K$2:$P$2,0))</f>
        <v>500</v>
      </c>
      <c r="AW565" s="140" cm="1">
        <f t="array" ref="AW565">INDEX($K:$P,ROW(),MATCH(AW$3,$K$2:$P$2,0))</f>
        <v>500</v>
      </c>
      <c r="AX565" s="140" cm="1">
        <f t="array" ref="AX565">INDEX($K:$P,ROW(),MATCH(AX$3,$K$2:$P$2,0))</f>
        <v>500</v>
      </c>
      <c r="AY565" s="140" cm="1">
        <f t="array" ref="AY565">INDEX($K:$P,ROW(),MATCH(AY$3,$K$2:$P$2,0))</f>
        <v>500</v>
      </c>
      <c r="AZ565" s="140" cm="1">
        <f t="array" ref="AZ565">INDEX($K:$P,ROW(),MATCH(AZ$3,$K$2:$P$2,0))</f>
        <v>500</v>
      </c>
      <c r="BA565" s="140" cm="1">
        <f t="array" ref="BA565">INDEX($K:$P,ROW(),MATCH(BA$3,$K$2:$P$2,0))</f>
        <v>500</v>
      </c>
      <c r="BB565" s="140" cm="1">
        <f t="array" ref="BB565">INDEX($K:$P,ROW(),MATCH(BB$3,$K$2:$P$2,0))</f>
        <v>500</v>
      </c>
      <c r="BC565" s="140" cm="1">
        <f t="array" ref="BC565">INDEX($K:$P,ROW(),MATCH(BC$3,$K$2:$P$2,0))</f>
        <v>500</v>
      </c>
      <c r="BD565" s="140" cm="1">
        <f t="array" ref="BD565">INDEX($K:$P,ROW(),MATCH(BD$3,$K$2:$P$2,0))</f>
        <v>500</v>
      </c>
      <c r="BE565" s="140" cm="1">
        <f t="array" ref="BE565">INDEX($K:$P,ROW(),MATCH(BE$3,$K$2:$P$2,0))</f>
        <v>500</v>
      </c>
      <c r="BF565" s="140" cm="1">
        <f t="array" ref="BF565">INDEX($K:$P,ROW(),MATCH(BF$3,$K$2:$P$2,0))</f>
        <v>500</v>
      </c>
      <c r="BG565" s="140" cm="1">
        <f t="array" ref="BG565">INDEX($K:$P,ROW(),MATCH(BG$3,$K$2:$P$2,0))</f>
        <v>500</v>
      </c>
      <c r="BH565" s="140" cm="1">
        <f t="array" ref="BH565">INDEX($K:$P,ROW(),MATCH(BH$3,$K$2:$P$2,0))</f>
        <v>500</v>
      </c>
      <c r="BI565" s="140" cm="1">
        <f t="array" ref="BI565">INDEX($K:$P,ROW(),MATCH(BI$3,$K$2:$P$2,0))</f>
        <v>500</v>
      </c>
      <c r="BJ565" s="140" cm="1">
        <f t="array" ref="BJ565">INDEX($K:$P,ROW(),MATCH(BJ$3,$K$2:$P$2,0))</f>
        <v>500</v>
      </c>
      <c r="BK565" s="140" cm="1">
        <f t="array" ref="BK565">INDEX($K:$P,ROW(),MATCH(BK$3,$K$2:$P$2,0))</f>
        <v>500</v>
      </c>
      <c r="BL565" s="140" cm="1">
        <f t="array" ref="BL565">INDEX($K:$P,ROW(),MATCH(BL$3,$K$2:$P$2,0))</f>
        <v>500</v>
      </c>
      <c r="BM565" s="140" cm="1">
        <f t="array" ref="BM565">INDEX($K:$P,ROW(),MATCH(BM$3,$K$2:$P$2,0))</f>
        <v>500</v>
      </c>
      <c r="BN565" s="140" cm="1">
        <f t="array" ref="BN565">INDEX($K:$P,ROW(),MATCH(BN$3,$K$2:$P$2,0))</f>
        <v>500</v>
      </c>
      <c r="BO565" s="140" cm="1">
        <f t="array" ref="BO565">INDEX($K:$P,ROW(),MATCH(BO$3,$K$2:$P$2,0))</f>
        <v>500</v>
      </c>
      <c r="BP565" s="140" cm="1">
        <f t="array" ref="BP565">INDEX($K:$P,ROW(),MATCH(BP$3,$K$2:$P$2,0))</f>
        <v>500</v>
      </c>
      <c r="BQ565" s="140" cm="1">
        <f t="array" ref="BQ565">INDEX($K:$P,ROW(),MATCH(BQ$3,$K$2:$P$2,0))</f>
        <v>500</v>
      </c>
      <c r="BR565" s="140" cm="1">
        <f t="array" ref="BR565">INDEX($K:$P,ROW(),MATCH(BR$3,$K$2:$P$2,0))</f>
        <v>500</v>
      </c>
      <c r="BS565" s="140" cm="1">
        <f t="array" ref="BS565">INDEX($K:$P,ROW(),MATCH(BS$3,$K$2:$P$2,0))</f>
        <v>500</v>
      </c>
      <c r="BT565" s="140" cm="1">
        <f t="array" ref="BT565">INDEX($K:$P,ROW(),MATCH(BT$3,$K$2:$P$2,0))</f>
        <v>500</v>
      </c>
      <c r="BU565" s="140" cm="1">
        <f t="array" ref="BU565">INDEX($K:$P,ROW(),MATCH(BU$3,$K$2:$P$2,0))</f>
        <v>500</v>
      </c>
      <c r="BV565" s="140" cm="1">
        <f t="array" ref="BV565">INDEX($K:$P,ROW(),MATCH(BV$3,$K$2:$P$2,0))</f>
        <v>500</v>
      </c>
      <c r="BW565" s="140" cm="1">
        <f t="array" ref="BW565">INDEX($K:$P,ROW(),MATCH(BW$3,$K$2:$P$2,0))</f>
        <v>500</v>
      </c>
      <c r="BX565" s="140" cm="1">
        <f t="array" ref="BX565">INDEX($K:$P,ROW(),MATCH(BX$3,$K$2:$P$2,0))</f>
        <v>500</v>
      </c>
      <c r="BY565" s="140" cm="1">
        <f t="array" ref="BY565">INDEX($K:$P,ROW(),MATCH(BY$3,$K$2:$P$2,0))</f>
        <v>500</v>
      </c>
      <c r="BZ565" s="140" cm="1">
        <f t="array" ref="BZ565">INDEX($K:$P,ROW(),MATCH(BZ$3,$K$2:$P$2,0))</f>
        <v>500</v>
      </c>
      <c r="CA565" s="140" cm="1">
        <f t="array" ref="CA565">INDEX($K:$P,ROW(),MATCH(CA$3,$K$2:$P$2,0))</f>
        <v>500</v>
      </c>
      <c r="CB565" s="140" cm="1">
        <f t="array" ref="CB565">INDEX($K:$P,ROW(),MATCH(CB$3,$K$2:$P$2,0))</f>
        <v>500</v>
      </c>
      <c r="CC565" s="140" cm="1">
        <f t="array" ref="CC565">INDEX($K:$P,ROW(),MATCH(CC$3,$K$2:$P$2,0))</f>
        <v>500</v>
      </c>
      <c r="CD565" s="140" cm="1">
        <f t="array" ref="CD565">INDEX($K:$P,ROW(),MATCH(CD$3,$K$2:$P$2,0))</f>
        <v>500</v>
      </c>
      <c r="CE565" s="140" cm="1">
        <f t="array" ref="CE565">INDEX($K:$P,ROW(),MATCH(CE$3,$K$2:$P$2,0))</f>
        <v>500</v>
      </c>
      <c r="CF565" s="140" cm="1">
        <f t="array" ref="CF565">INDEX($K:$P,ROW(),MATCH(CF$3,$K$2:$P$2,0))</f>
        <v>500</v>
      </c>
      <c r="CG565" s="140" cm="1">
        <f t="array" ref="CG565">INDEX($K:$P,ROW(),MATCH(CG$3,$K$2:$P$2,0))</f>
        <v>500</v>
      </c>
      <c r="CH565" s="140" cm="1">
        <f t="array" ref="CH565">INDEX($K:$P,ROW(),MATCH(CH$3,$K$2:$P$2,0))</f>
        <v>500</v>
      </c>
      <c r="CI565" s="140" cm="1">
        <f t="array" ref="CI565">INDEX($K:$P,ROW(),MATCH(CI$3,$K$2:$P$2,0))</f>
        <v>500</v>
      </c>
      <c r="CJ565" s="140" cm="1">
        <f t="array" ref="CJ565">INDEX($K:$P,ROW(),MATCH(CJ$3,$K$2:$P$2,0))</f>
        <v>500</v>
      </c>
      <c r="CK565" s="140" cm="1">
        <f t="array" ref="CK565">INDEX($K:$P,ROW(),MATCH(CK$3,$K$2:$P$2,0))</f>
        <v>500</v>
      </c>
      <c r="CL565" s="140" cm="1">
        <f t="array" ref="CL565">INDEX($K:$P,ROW(),MATCH(CL$3,$K$2:$P$2,0))</f>
        <v>500</v>
      </c>
      <c r="CN565" s="73"/>
      <c r="CO565" s="140" t="e" cm="1">
        <f t="array" ref="CO565">INDEX($K:$P,ROW(),MATCH(CO$3,$K$2:$P$2,0))/CO$5</f>
        <v>#N/A</v>
      </c>
      <c r="CP565" s="140" t="e" cm="1">
        <f t="array" ref="CP565">INDEX($K:$P,ROW(),MATCH(CP$3,$K$2:$P$2,0))/CP$5</f>
        <v>#N/A</v>
      </c>
      <c r="CQ565" s="140" t="e" cm="1">
        <f t="array" ref="CQ565">INDEX($K:$P,ROW(),MATCH(CQ$3,$K$2:$P$2,0))/CQ$5</f>
        <v>#N/A</v>
      </c>
      <c r="CR565" s="140" t="e" cm="1">
        <f t="array" ref="CR565">INDEX($K:$P,ROW(),MATCH(CR$3,$K$2:$P$2,0))/CR$5</f>
        <v>#N/A</v>
      </c>
      <c r="CS565" s="140" t="e" cm="1">
        <f t="array" ref="CS565">INDEX($K:$P,ROW(),MATCH(CS$3,$K$2:$P$2,0))/CS$5</f>
        <v>#N/A</v>
      </c>
      <c r="CT565" s="140" t="e" cm="1">
        <f t="array" ref="CT565">INDEX($K:$P,ROW(),MATCH(CT$3,$K$2:$P$2,0))/CT$5</f>
        <v>#N/A</v>
      </c>
      <c r="CU565" s="140" t="e" cm="1">
        <f t="array" ref="CU565">INDEX($K:$P,ROW(),MATCH(CU$3,$K$2:$P$2,0))/CU$5</f>
        <v>#N/A</v>
      </c>
      <c r="CV565" s="140" t="e" cm="1">
        <f t="array" ref="CV565">INDEX($K:$P,ROW(),MATCH(CV$3,$K$2:$P$2,0))/CV$5</f>
        <v>#N/A</v>
      </c>
      <c r="CW565" s="140" t="e" cm="1">
        <f t="array" ref="CW565">INDEX($K:$P,ROW(),MATCH(CW$3,$K$2:$P$2,0))/CW$5</f>
        <v>#N/A</v>
      </c>
      <c r="CX565" s="140" t="e" cm="1">
        <f t="array" ref="CX565">INDEX($K:$P,ROW(),MATCH(CX$3,$K$2:$P$2,0))/CX$5</f>
        <v>#N/A</v>
      </c>
      <c r="CY565" s="140" t="e" cm="1">
        <f t="array" ref="CY565">INDEX($K:$P,ROW(),MATCH(CY$3,$K$2:$P$2,0))/CL$5</f>
        <v>#N/A</v>
      </c>
      <c r="CZ565" s="140" t="e" cm="1">
        <f t="array" ref="CZ565">INDEX($K:$P,ROW(),MATCH(CZ$3,$K$2:$P$2,0))/CZ$5</f>
        <v>#N/A</v>
      </c>
      <c r="DA565" s="140" t="e" cm="1">
        <f t="array" ref="DA565">INDEX($K:$P,ROW(),MATCH(DA$3,$K$2:$P$2,0))/DA$5</f>
        <v>#N/A</v>
      </c>
      <c r="DB565" s="140" t="e" cm="1">
        <f t="array" ref="DB565">INDEX($K:$P,ROW(),MATCH(DB$3,$K$2:$P$2,0))/DB$5</f>
        <v>#N/A</v>
      </c>
      <c r="DC565" s="140" t="e" cm="1">
        <f t="array" ref="DC565">INDEX($K:$P,ROW(),MATCH(DC$3,$K$2:$P$2,0))/DC$5</f>
        <v>#N/A</v>
      </c>
      <c r="DD565" s="140" t="e" cm="1">
        <f t="array" ref="DD565">INDEX($K:$P,ROW(),MATCH(DD$3,$K$2:$P$2,0))/DD$5</f>
        <v>#N/A</v>
      </c>
      <c r="DE565" s="140" t="e" cm="1">
        <f t="array" ref="DE565">INDEX($K:$P,ROW(),MATCH(DE$3,$K$2:$P$2,0))/DE$5</f>
        <v>#N/A</v>
      </c>
      <c r="DF565" s="140" t="e" cm="1">
        <f t="array" ref="DF565">INDEX($K:$P,ROW(),MATCH(DF$3,$K$2:$P$2,0))/DF$5</f>
        <v>#N/A</v>
      </c>
      <c r="DG565" s="140" t="e" cm="1">
        <f t="array" ref="DG565">INDEX($K:$P,ROW(),MATCH(DG$3,$K$2:$P$2,0))/DG$5</f>
        <v>#N/A</v>
      </c>
      <c r="DH565" s="140" t="e" cm="1">
        <f t="array" ref="DH565">INDEX($K:$P,ROW(),MATCH(DH$3,$K$2:$P$2,0))/DH$5</f>
        <v>#N/A</v>
      </c>
      <c r="DI565" s="140" t="e" cm="1">
        <f t="array" ref="DI565">INDEX($K:$P,ROW(),MATCH(DI$3,$K$2:$P$2,0))/DI$5</f>
        <v>#N/A</v>
      </c>
      <c r="DJ565" s="140" t="e" cm="1">
        <f t="array" ref="DJ565">INDEX($K:$P,ROW(),MATCH(DJ$3,$K$2:$P$2,0))/DJ$5</f>
        <v>#N/A</v>
      </c>
      <c r="DK565" s="140" t="e" cm="1">
        <f t="array" ref="DK565">INDEX($K:$P,ROW(),MATCH(DK$3,$K$2:$P$2,0))/DK$5</f>
        <v>#N/A</v>
      </c>
      <c r="DL565" s="140" t="e" cm="1">
        <f t="array" ref="DL565">INDEX($K:$P,ROW(),MATCH(DL$3,$K$2:$P$2,0))/DL$5</f>
        <v>#N/A</v>
      </c>
    </row>
    <row r="566" spans="1:116" x14ac:dyDescent="0.4">
      <c r="C566" t="s">
        <v>198</v>
      </c>
      <c r="D566" t="s">
        <v>754</v>
      </c>
      <c r="E566" s="8" t="str">
        <f t="shared" si="559"/>
        <v>566 MONTHRENT-PV</v>
      </c>
      <c r="G566" s="126" t="str">
        <f>"Revenue - "&amp;G568</f>
        <v>Revenue - (Primary label)</v>
      </c>
      <c r="H566" s="31"/>
      <c r="I566" s="73"/>
      <c r="J566" s="73"/>
      <c r="K566" s="118">
        <f t="shared" ref="K566:P566" ca="1" si="560">SUMIF($3:$3,K$2,566:566)</f>
        <v>24000000</v>
      </c>
      <c r="L566" s="118">
        <f t="shared" ca="1" si="560"/>
        <v>24000000</v>
      </c>
      <c r="M566" s="118">
        <f t="shared" ca="1" si="560"/>
        <v>24000000</v>
      </c>
      <c r="N566" s="118">
        <f t="shared" ca="1" si="560"/>
        <v>24000000</v>
      </c>
      <c r="O566" s="118">
        <f t="shared" ca="1" si="560"/>
        <v>24000000</v>
      </c>
      <c r="P566" s="118">
        <f t="shared" ca="1" si="560"/>
        <v>24000000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c r="CL566" s="77" cm="1">
        <f t="array" aca="1" ref="CL566" ca="1">INDIRECT(CL557)*CL564*CL565</f>
        <v>2000000</v>
      </c>
      <c r="CN566" s="73"/>
      <c r="CO566" s="77" t="e" cm="1">
        <f t="array" aca="1" ref="CO566" ca="1">INDIRECT(CO557)*CO564*CO565</f>
        <v>#N/A</v>
      </c>
      <c r="CP566" s="77" t="e" cm="1">
        <f t="array" aca="1" ref="CP566" ca="1">INDIRECT(CP557)*CP564*CP565</f>
        <v>#N/A</v>
      </c>
      <c r="CQ566" s="77" t="e" cm="1">
        <f t="array" aca="1" ref="CQ566" ca="1">INDIRECT(CQ557)*CQ564*CQ565</f>
        <v>#N/A</v>
      </c>
      <c r="CR566" s="77" t="e" cm="1">
        <f t="array" aca="1" ref="CR566" ca="1">INDIRECT(CR557)*CR564*CR565</f>
        <v>#N/A</v>
      </c>
      <c r="CS566" s="77" t="e" cm="1">
        <f t="array" aca="1" ref="CS566" ca="1">INDIRECT(CS557)*CS564*CS565</f>
        <v>#N/A</v>
      </c>
      <c r="CT566" s="77" t="e" cm="1">
        <f t="array" aca="1" ref="CT566" ca="1">INDIRECT(CT557)*CT564*CT565</f>
        <v>#N/A</v>
      </c>
      <c r="CU566" s="77" t="e" cm="1">
        <f t="array" aca="1" ref="CU566" ca="1">INDIRECT(CU557)*CU564*CU565</f>
        <v>#N/A</v>
      </c>
      <c r="CV566" s="77" t="e" cm="1">
        <f t="array" aca="1" ref="CV566" ca="1">INDIRECT(CV557)*CV564*CV565</f>
        <v>#N/A</v>
      </c>
      <c r="CW566" s="77" t="e" cm="1">
        <f t="array" aca="1" ref="CW566" ca="1">INDIRECT(CW557)*CW564*CW565</f>
        <v>#N/A</v>
      </c>
      <c r="CX566" s="77" t="e" cm="1">
        <f t="array" aca="1" ref="CX566" ca="1">INDIRECT(CX557)*CX564*CX565</f>
        <v>#N/A</v>
      </c>
      <c r="CY566" s="77" t="e" cm="1">
        <f t="array" aca="1" ref="CY566" ca="1">INDIRECT(CY557)*CY564*CY565</f>
        <v>#N/A</v>
      </c>
      <c r="CZ566" s="77" t="e" cm="1">
        <f t="array" aca="1" ref="CZ566" ca="1">INDIRECT(CZ557)*CZ564*CZ565</f>
        <v>#N/A</v>
      </c>
      <c r="DA566" s="77" t="e" cm="1">
        <f t="array" aca="1" ref="DA566" ca="1">INDIRECT(DA557)*DA564*DA565</f>
        <v>#N/A</v>
      </c>
      <c r="DB566" s="77" t="e" cm="1">
        <f t="array" aca="1" ref="DB566" ca="1">INDIRECT(DB557)*DB564*DB565</f>
        <v>#N/A</v>
      </c>
      <c r="DC566" s="77" t="e" cm="1">
        <f t="array" aca="1" ref="DC566" ca="1">INDIRECT(DC557)*DC564*DC565</f>
        <v>#N/A</v>
      </c>
      <c r="DD566" s="77" t="e" cm="1">
        <f t="array" aca="1" ref="DD566" ca="1">INDIRECT(DD557)*DD564*DD565</f>
        <v>#N/A</v>
      </c>
      <c r="DE566" s="77" t="e" cm="1">
        <f t="array" aca="1" ref="DE566" ca="1">INDIRECT(DE557)*DE564*DE565</f>
        <v>#N/A</v>
      </c>
      <c r="DF566" s="77" t="e" cm="1">
        <f t="array" aca="1" ref="DF566" ca="1">INDIRECT(DF557)*DF564*DF565</f>
        <v>#N/A</v>
      </c>
      <c r="DG566" s="77" t="e" cm="1">
        <f t="array" aca="1" ref="DG566" ca="1">INDIRECT(DG557)*DG564*DG565</f>
        <v>#N/A</v>
      </c>
      <c r="DH566" s="77" t="e" cm="1">
        <f t="array" aca="1" ref="DH566" ca="1">INDIRECT(DH557)*DH564*DH565</f>
        <v>#N/A</v>
      </c>
      <c r="DI566" s="77" t="e" cm="1">
        <f t="array" aca="1" ref="DI566" ca="1">INDIRECT(DI557)*DI564*DI565</f>
        <v>#N/A</v>
      </c>
      <c r="DJ566" s="77" t="e" cm="1">
        <f t="array" aca="1" ref="DJ566" ca="1">INDIRECT(DJ557)*DJ564*DJ565</f>
        <v>#N/A</v>
      </c>
      <c r="DK566" s="77" t="e" cm="1">
        <f t="array" aca="1" ref="DK566" ca="1">INDIRECT(DK557)*DK564*DK565</f>
        <v>#N/A</v>
      </c>
      <c r="DL566" s="77" t="e" cm="1">
        <f t="array" aca="1" ref="DL566" ca="1">INDIRECT(DL557)*DL564*DL565</f>
        <v>#N/A</v>
      </c>
    </row>
    <row r="567" spans="1:116" x14ac:dyDescent="0.4">
      <c r="B567" t="s">
        <v>244</v>
      </c>
      <c r="D567" t="s">
        <v>754</v>
      </c>
      <c r="E567" s="8" t="str">
        <f t="shared" ref="E567" si="561">ROW()&amp;" "&amp;D567</f>
        <v>567 MONTHRENT-PV</v>
      </c>
      <c r="G567" s="126"/>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c r="CN567" s="73"/>
      <c r="CO567" s="77"/>
      <c r="CP567" s="77"/>
      <c r="CQ567" s="77"/>
      <c r="CR567" s="77"/>
      <c r="CS567" s="77"/>
      <c r="CT567" s="77"/>
      <c r="CU567" s="77"/>
      <c r="CV567" s="77"/>
      <c r="CW567" s="77"/>
      <c r="CX567" s="77"/>
      <c r="CY567" s="77"/>
      <c r="CZ567" s="77"/>
      <c r="DA567" s="77"/>
      <c r="DB567" s="77"/>
      <c r="DC567" s="77"/>
      <c r="DD567" s="77"/>
      <c r="DE567" s="77"/>
      <c r="DF567" s="77"/>
      <c r="DG567" s="77"/>
      <c r="DH567" s="77"/>
      <c r="DI567" s="77"/>
      <c r="DJ567" s="77"/>
      <c r="DK567" s="77"/>
      <c r="DL567" s="77"/>
    </row>
    <row r="568" spans="1:116" x14ac:dyDescent="0.4">
      <c r="B568" t="s">
        <v>332</v>
      </c>
      <c r="D568" t="s">
        <v>754</v>
      </c>
      <c r="E568" s="8" t="str">
        <f t="shared" ref="E568:E575" si="562">ROW()&amp;" "&amp;D568</f>
        <v>568 MONTHRENT-PV</v>
      </c>
      <c r="G568" s="136" t="str">
        <f>G554</f>
        <v>(Primary label)</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c r="CN568" s="73"/>
      <c r="CO568" s="76"/>
      <c r="CP568" s="76"/>
      <c r="CQ568" s="76"/>
      <c r="CR568" s="76"/>
      <c r="CS568" s="76"/>
      <c r="CT568" s="76"/>
      <c r="CU568" s="76"/>
      <c r="CV568" s="76"/>
      <c r="CW568" s="76"/>
      <c r="CX568" s="76"/>
      <c r="CY568" s="76"/>
      <c r="CZ568" s="76"/>
      <c r="DA568" s="76"/>
      <c r="DB568" s="76"/>
      <c r="DC568" s="76"/>
      <c r="DD568" s="76"/>
      <c r="DE568" s="76"/>
      <c r="DF568" s="76"/>
      <c r="DG568" s="76"/>
      <c r="DH568" s="76"/>
      <c r="DI568" s="76"/>
      <c r="DJ568" s="76"/>
      <c r="DK568" s="76"/>
      <c r="DL568" s="76"/>
    </row>
    <row r="569" spans="1:116" x14ac:dyDescent="0.4">
      <c r="B569" t="s">
        <v>332</v>
      </c>
      <c r="D569" t="s">
        <v>754</v>
      </c>
      <c r="E569" s="8" t="str">
        <f t="shared" ref="E569:E574" si="563">ROW()&amp;" "&amp;D569</f>
        <v>569 MONTHRENT-PV</v>
      </c>
      <c r="G569" s="241" t="str">
        <f>IFERROR(SUBSTITUTE(G562,":",""),"no unit")</f>
        <v>unit</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73"/>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t="s">
        <v>332</v>
      </c>
      <c r="D570" t="s">
        <v>754</v>
      </c>
      <c r="E570" s="8" t="str">
        <f t="shared" si="563"/>
        <v>570 MONTHRENT-PV</v>
      </c>
      <c r="G570" s="136" t="str">
        <f>G556</f>
        <v>Primary revenue driver</v>
      </c>
      <c r="H570" s="31"/>
      <c r="I570" s="73"/>
      <c r="J570" s="73"/>
      <c r="K570" s="39"/>
      <c r="L570" s="39"/>
      <c r="M570" s="39"/>
      <c r="N570" s="39"/>
      <c r="O570" s="39"/>
      <c r="P570" s="39"/>
      <c r="R570" s="38"/>
      <c r="S570" s="203" t="str">
        <f t="shared" ref="S570:AX570" si="564">ADDRESS(ROW(S566),COLUMN(S566),2)</f>
        <v>S$566</v>
      </c>
      <c r="T570" s="203" t="str">
        <f t="shared" si="564"/>
        <v>T$566</v>
      </c>
      <c r="U570" s="203" t="str">
        <f t="shared" si="564"/>
        <v>U$566</v>
      </c>
      <c r="V570" s="203" t="str">
        <f t="shared" si="564"/>
        <v>V$566</v>
      </c>
      <c r="W570" s="203" t="str">
        <f t="shared" si="564"/>
        <v>W$566</v>
      </c>
      <c r="X570" s="203" t="str">
        <f t="shared" si="564"/>
        <v>X$566</v>
      </c>
      <c r="Y570" s="203" t="str">
        <f t="shared" si="564"/>
        <v>Y$566</v>
      </c>
      <c r="Z570" s="203" t="str">
        <f t="shared" si="564"/>
        <v>Z$566</v>
      </c>
      <c r="AA570" s="203" t="str">
        <f t="shared" si="564"/>
        <v>AA$566</v>
      </c>
      <c r="AB570" s="203" t="str">
        <f t="shared" si="564"/>
        <v>AB$566</v>
      </c>
      <c r="AC570" s="203" t="str">
        <f t="shared" si="564"/>
        <v>AC$566</v>
      </c>
      <c r="AD570" s="203" t="str">
        <f t="shared" si="564"/>
        <v>AD$566</v>
      </c>
      <c r="AE570" s="203" t="str">
        <f t="shared" si="564"/>
        <v>AE$566</v>
      </c>
      <c r="AF570" s="203" t="str">
        <f t="shared" si="564"/>
        <v>AF$566</v>
      </c>
      <c r="AG570" s="203" t="str">
        <f t="shared" si="564"/>
        <v>AG$566</v>
      </c>
      <c r="AH570" s="203" t="str">
        <f t="shared" si="564"/>
        <v>AH$566</v>
      </c>
      <c r="AI570" s="203" t="str">
        <f t="shared" si="564"/>
        <v>AI$566</v>
      </c>
      <c r="AJ570" s="203" t="str">
        <f t="shared" si="564"/>
        <v>AJ$566</v>
      </c>
      <c r="AK570" s="203" t="str">
        <f t="shared" si="564"/>
        <v>AK$566</v>
      </c>
      <c r="AL570" s="203" t="str">
        <f t="shared" si="564"/>
        <v>AL$566</v>
      </c>
      <c r="AM570" s="203" t="str">
        <f t="shared" si="564"/>
        <v>AM$566</v>
      </c>
      <c r="AN570" s="203" t="str">
        <f t="shared" si="564"/>
        <v>AN$566</v>
      </c>
      <c r="AO570" s="203" t="str">
        <f t="shared" si="564"/>
        <v>AO$566</v>
      </c>
      <c r="AP570" s="203" t="str">
        <f t="shared" si="564"/>
        <v>AP$566</v>
      </c>
      <c r="AQ570" s="203" t="str">
        <f t="shared" si="564"/>
        <v>AQ$566</v>
      </c>
      <c r="AR570" s="203" t="str">
        <f t="shared" si="564"/>
        <v>AR$566</v>
      </c>
      <c r="AS570" s="203" t="str">
        <f t="shared" si="564"/>
        <v>AS$566</v>
      </c>
      <c r="AT570" s="203" t="str">
        <f t="shared" si="564"/>
        <v>AT$566</v>
      </c>
      <c r="AU570" s="203" t="str">
        <f t="shared" si="564"/>
        <v>AU$566</v>
      </c>
      <c r="AV570" s="203" t="str">
        <f t="shared" si="564"/>
        <v>AV$566</v>
      </c>
      <c r="AW570" s="203" t="str">
        <f t="shared" si="564"/>
        <v>AW$566</v>
      </c>
      <c r="AX570" s="203" t="str">
        <f t="shared" si="564"/>
        <v>AX$566</v>
      </c>
      <c r="AY570" s="203" t="str">
        <f t="shared" ref="AY570:BX570" si="565">ADDRESS(ROW(AY566),COLUMN(AY566),2)</f>
        <v>AY$566</v>
      </c>
      <c r="AZ570" s="203" t="str">
        <f t="shared" si="565"/>
        <v>AZ$566</v>
      </c>
      <c r="BA570" s="203" t="str">
        <f t="shared" si="565"/>
        <v>BA$566</v>
      </c>
      <c r="BB570" s="203" t="str">
        <f t="shared" si="565"/>
        <v>BB$566</v>
      </c>
      <c r="BC570" s="203" t="str">
        <f t="shared" si="565"/>
        <v>BC$566</v>
      </c>
      <c r="BD570" s="203" t="str">
        <f t="shared" si="565"/>
        <v>BD$566</v>
      </c>
      <c r="BE570" s="203" t="str">
        <f t="shared" si="565"/>
        <v>BE$566</v>
      </c>
      <c r="BF570" s="203" t="str">
        <f t="shared" si="565"/>
        <v>BF$566</v>
      </c>
      <c r="BG570" s="203" t="str">
        <f t="shared" si="565"/>
        <v>BG$566</v>
      </c>
      <c r="BH570" s="203" t="str">
        <f t="shared" si="565"/>
        <v>BH$566</v>
      </c>
      <c r="BI570" s="203" t="str">
        <f t="shared" si="565"/>
        <v>BI$566</v>
      </c>
      <c r="BJ570" s="203" t="str">
        <f t="shared" si="565"/>
        <v>BJ$566</v>
      </c>
      <c r="BK570" s="203" t="str">
        <f t="shared" si="565"/>
        <v>BK$566</v>
      </c>
      <c r="BL570" s="203" t="str">
        <f t="shared" si="565"/>
        <v>BL$566</v>
      </c>
      <c r="BM570" s="203" t="str">
        <f t="shared" si="565"/>
        <v>BM$566</v>
      </c>
      <c r="BN570" s="203" t="str">
        <f t="shared" si="565"/>
        <v>BN$566</v>
      </c>
      <c r="BO570" s="203" t="str">
        <f t="shared" si="565"/>
        <v>BO$566</v>
      </c>
      <c r="BP570" s="203" t="str">
        <f t="shared" si="565"/>
        <v>BP$566</v>
      </c>
      <c r="BQ570" s="203" t="str">
        <f t="shared" si="565"/>
        <v>BQ$566</v>
      </c>
      <c r="BR570" s="203" t="str">
        <f t="shared" si="565"/>
        <v>BR$566</v>
      </c>
      <c r="BS570" s="203" t="str">
        <f t="shared" si="565"/>
        <v>BS$566</v>
      </c>
      <c r="BT570" s="203" t="str">
        <f t="shared" si="565"/>
        <v>BT$566</v>
      </c>
      <c r="BU570" s="203" t="str">
        <f t="shared" si="565"/>
        <v>BU$566</v>
      </c>
      <c r="BV570" s="203" t="str">
        <f t="shared" si="565"/>
        <v>BV$566</v>
      </c>
      <c r="BW570" s="203" t="str">
        <f t="shared" si="565"/>
        <v>BW$566</v>
      </c>
      <c r="BX570" s="203" t="str">
        <f t="shared" si="565"/>
        <v>BX$566</v>
      </c>
      <c r="BY570" s="203" t="str">
        <f>BY556</f>
        <v>BY$16</v>
      </c>
      <c r="BZ570" s="203" t="str">
        <f t="shared" ref="BZ570:CL570" si="566">ADDRESS(ROW(BZ566),COLUMN(BZ566),2)</f>
        <v>BZ$566</v>
      </c>
      <c r="CA570" s="203" t="str">
        <f t="shared" si="566"/>
        <v>CA$566</v>
      </c>
      <c r="CB570" s="203" t="str">
        <f t="shared" si="566"/>
        <v>CB$566</v>
      </c>
      <c r="CC570" s="203" t="str">
        <f t="shared" si="566"/>
        <v>CC$566</v>
      </c>
      <c r="CD570" s="203" t="str">
        <f t="shared" si="566"/>
        <v>CD$566</v>
      </c>
      <c r="CE570" s="203" t="str">
        <f t="shared" si="566"/>
        <v>CE$566</v>
      </c>
      <c r="CF570" s="203" t="str">
        <f t="shared" si="566"/>
        <v>CF$566</v>
      </c>
      <c r="CG570" s="203" t="str">
        <f t="shared" si="566"/>
        <v>CG$566</v>
      </c>
      <c r="CH570" s="203" t="str">
        <f t="shared" si="566"/>
        <v>CH$566</v>
      </c>
      <c r="CI570" s="203" t="str">
        <f t="shared" si="566"/>
        <v>CI$566</v>
      </c>
      <c r="CJ570" s="203" t="str">
        <f t="shared" si="566"/>
        <v>CJ$566</v>
      </c>
      <c r="CK570" s="203" t="str">
        <f t="shared" si="566"/>
        <v>CK$566</v>
      </c>
      <c r="CL570" s="203" t="str">
        <f t="shared" si="566"/>
        <v>CL$566</v>
      </c>
      <c r="CN570" s="73"/>
      <c r="CO570" s="203" t="str">
        <f t="shared" ref="CO570:DK570" si="567">ADDRESS(ROW(CO566),COLUMN(CO566),2)</f>
        <v>CO$566</v>
      </c>
      <c r="CP570" s="203" t="str">
        <f t="shared" si="567"/>
        <v>CP$566</v>
      </c>
      <c r="CQ570" s="203" t="str">
        <f t="shared" si="567"/>
        <v>CQ$566</v>
      </c>
      <c r="CR570" s="203" t="str">
        <f t="shared" si="567"/>
        <v>CR$566</v>
      </c>
      <c r="CS570" s="203" t="str">
        <f t="shared" si="567"/>
        <v>CS$566</v>
      </c>
      <c r="CT570" s="203" t="str">
        <f t="shared" si="567"/>
        <v>CT$566</v>
      </c>
      <c r="CU570" s="203" t="str">
        <f t="shared" si="567"/>
        <v>CU$566</v>
      </c>
      <c r="CV570" s="203" t="str">
        <f t="shared" si="567"/>
        <v>CV$566</v>
      </c>
      <c r="CW570" s="203" t="str">
        <f t="shared" si="567"/>
        <v>CW$566</v>
      </c>
      <c r="CX570" s="203" t="str">
        <f t="shared" si="567"/>
        <v>CX$566</v>
      </c>
      <c r="CY570" s="203" t="str">
        <f t="shared" si="567"/>
        <v>CY$566</v>
      </c>
      <c r="CZ570" s="203" t="str">
        <f t="shared" si="567"/>
        <v>CZ$566</v>
      </c>
      <c r="DA570" s="203" t="str">
        <f t="shared" si="567"/>
        <v>DA$566</v>
      </c>
      <c r="DB570" s="203" t="str">
        <f t="shared" si="567"/>
        <v>DB$566</v>
      </c>
      <c r="DC570" s="203" t="str">
        <f t="shared" si="567"/>
        <v>DC$566</v>
      </c>
      <c r="DD570" s="203" t="str">
        <f t="shared" si="567"/>
        <v>DD$566</v>
      </c>
      <c r="DE570" s="203" t="str">
        <f t="shared" si="567"/>
        <v>DE$566</v>
      </c>
      <c r="DF570" s="203" t="str">
        <f t="shared" si="567"/>
        <v>DF$566</v>
      </c>
      <c r="DG570" s="203" t="str">
        <f t="shared" si="567"/>
        <v>DG$566</v>
      </c>
      <c r="DH570" s="203" t="str">
        <f t="shared" si="567"/>
        <v>DH$566</v>
      </c>
      <c r="DI570" s="203" t="str">
        <f t="shared" si="567"/>
        <v>DI$566</v>
      </c>
      <c r="DJ570" s="203" t="str">
        <f t="shared" si="567"/>
        <v>DJ$566</v>
      </c>
      <c r="DK570" s="203" t="str">
        <f t="shared" si="567"/>
        <v>DK$566</v>
      </c>
      <c r="DL570" s="203" t="str">
        <f t="shared" ref="DL570" si="568">ADDRESS(ROW(DL566),COLUMN(DL566),2)</f>
        <v>DL$566</v>
      </c>
    </row>
    <row r="571" spans="1:116" x14ac:dyDescent="0.4">
      <c r="B571" t="s">
        <v>332</v>
      </c>
      <c r="D571" t="s">
        <v>754</v>
      </c>
      <c r="E571" s="8" t="str">
        <f t="shared" si="563"/>
        <v>571 MONTHRENT-PV</v>
      </c>
      <c r="G571" s="136" t="str">
        <f>G557</f>
        <v>Primary volume driver</v>
      </c>
      <c r="H571" s="31"/>
      <c r="I571" s="73"/>
      <c r="J571" s="73"/>
      <c r="K571" s="39"/>
      <c r="L571" s="39"/>
      <c r="M571" s="39"/>
      <c r="N571" s="39"/>
      <c r="O571" s="39"/>
      <c r="P571" s="39"/>
      <c r="R571" s="38"/>
      <c r="S571" s="76" t="str">
        <f t="shared" ref="S571:AX571" si="569">S561</f>
        <v>S$19</v>
      </c>
      <c r="T571" s="76" t="str">
        <f t="shared" si="569"/>
        <v>T$19</v>
      </c>
      <c r="U571" s="76" t="str">
        <f t="shared" si="569"/>
        <v>U$19</v>
      </c>
      <c r="V571" s="76" t="str">
        <f t="shared" si="569"/>
        <v>V$19</v>
      </c>
      <c r="W571" s="76" t="str">
        <f t="shared" si="569"/>
        <v>W$19</v>
      </c>
      <c r="X571" s="76" t="str">
        <f t="shared" si="569"/>
        <v>X$19</v>
      </c>
      <c r="Y571" s="76" t="str">
        <f t="shared" si="569"/>
        <v>Y$19</v>
      </c>
      <c r="Z571" s="76" t="str">
        <f t="shared" si="569"/>
        <v>Z$19</v>
      </c>
      <c r="AA571" s="76" t="str">
        <f t="shared" si="569"/>
        <v>AA$19</v>
      </c>
      <c r="AB571" s="76" t="str">
        <f t="shared" si="569"/>
        <v>AB$19</v>
      </c>
      <c r="AC571" s="76" t="str">
        <f t="shared" si="569"/>
        <v>AC$19</v>
      </c>
      <c r="AD571" s="76" t="str">
        <f t="shared" si="569"/>
        <v>AD$19</v>
      </c>
      <c r="AE571" s="76" t="str">
        <f t="shared" si="569"/>
        <v>AE$19</v>
      </c>
      <c r="AF571" s="76" t="str">
        <f t="shared" si="569"/>
        <v>AF$19</v>
      </c>
      <c r="AG571" s="76" t="str">
        <f t="shared" si="569"/>
        <v>AG$19</v>
      </c>
      <c r="AH571" s="76" t="str">
        <f t="shared" si="569"/>
        <v>AH$19</v>
      </c>
      <c r="AI571" s="76" t="str">
        <f t="shared" si="569"/>
        <v>AI$19</v>
      </c>
      <c r="AJ571" s="76" t="str">
        <f t="shared" si="569"/>
        <v>AJ$19</v>
      </c>
      <c r="AK571" s="76" t="str">
        <f t="shared" si="569"/>
        <v>AK$19</v>
      </c>
      <c r="AL571" s="76" t="str">
        <f t="shared" si="569"/>
        <v>AL$19</v>
      </c>
      <c r="AM571" s="76" t="str">
        <f t="shared" si="569"/>
        <v>AM$19</v>
      </c>
      <c r="AN571" s="76" t="str">
        <f t="shared" si="569"/>
        <v>AN$19</v>
      </c>
      <c r="AO571" s="76" t="str">
        <f t="shared" si="569"/>
        <v>AO$19</v>
      </c>
      <c r="AP571" s="76" t="str">
        <f t="shared" si="569"/>
        <v>AP$19</v>
      </c>
      <c r="AQ571" s="76" t="str">
        <f t="shared" si="569"/>
        <v>AQ$19</v>
      </c>
      <c r="AR571" s="76" t="str">
        <f t="shared" si="569"/>
        <v>AR$19</v>
      </c>
      <c r="AS571" s="76" t="str">
        <f t="shared" si="569"/>
        <v>AS$19</v>
      </c>
      <c r="AT571" s="76" t="str">
        <f t="shared" si="569"/>
        <v>AT$19</v>
      </c>
      <c r="AU571" s="76" t="str">
        <f t="shared" si="569"/>
        <v>AU$19</v>
      </c>
      <c r="AV571" s="76" t="str">
        <f t="shared" si="569"/>
        <v>AV$19</v>
      </c>
      <c r="AW571" s="76" t="str">
        <f t="shared" si="569"/>
        <v>AW$19</v>
      </c>
      <c r="AX571" s="76" t="str">
        <f t="shared" si="569"/>
        <v>AX$19</v>
      </c>
      <c r="AY571" s="76" t="str">
        <f t="shared" ref="AY571:CD571" si="570">AY561</f>
        <v>AY$19</v>
      </c>
      <c r="AZ571" s="76" t="str">
        <f t="shared" si="570"/>
        <v>AZ$19</v>
      </c>
      <c r="BA571" s="76" t="str">
        <f t="shared" si="570"/>
        <v>BA$19</v>
      </c>
      <c r="BB571" s="76" t="str">
        <f t="shared" si="570"/>
        <v>BB$19</v>
      </c>
      <c r="BC571" s="76" t="str">
        <f t="shared" si="570"/>
        <v>BC$19</v>
      </c>
      <c r="BD571" s="76" t="str">
        <f t="shared" si="570"/>
        <v>BD$19</v>
      </c>
      <c r="BE571" s="76" t="str">
        <f t="shared" si="570"/>
        <v>BE$19</v>
      </c>
      <c r="BF571" s="76" t="str">
        <f t="shared" si="570"/>
        <v>BF$19</v>
      </c>
      <c r="BG571" s="76" t="str">
        <f t="shared" si="570"/>
        <v>BG$19</v>
      </c>
      <c r="BH571" s="76" t="str">
        <f t="shared" si="570"/>
        <v>BH$19</v>
      </c>
      <c r="BI571" s="76" t="str">
        <f t="shared" si="570"/>
        <v>BI$19</v>
      </c>
      <c r="BJ571" s="76" t="str">
        <f t="shared" si="570"/>
        <v>BJ$19</v>
      </c>
      <c r="BK571" s="76" t="str">
        <f t="shared" si="570"/>
        <v>BK$19</v>
      </c>
      <c r="BL571" s="76" t="str">
        <f t="shared" si="570"/>
        <v>BL$19</v>
      </c>
      <c r="BM571" s="76" t="str">
        <f t="shared" si="570"/>
        <v>BM$19</v>
      </c>
      <c r="BN571" s="76" t="str">
        <f t="shared" si="570"/>
        <v>BN$19</v>
      </c>
      <c r="BO571" s="76" t="str">
        <f t="shared" si="570"/>
        <v>BO$19</v>
      </c>
      <c r="BP571" s="76" t="str">
        <f t="shared" si="570"/>
        <v>BP$19</v>
      </c>
      <c r="BQ571" s="76" t="str">
        <f t="shared" si="570"/>
        <v>BQ$19</v>
      </c>
      <c r="BR571" s="76" t="str">
        <f t="shared" si="570"/>
        <v>BR$19</v>
      </c>
      <c r="BS571" s="76" t="str">
        <f t="shared" si="570"/>
        <v>BS$19</v>
      </c>
      <c r="BT571" s="76" t="str">
        <f t="shared" si="570"/>
        <v>BT$19</v>
      </c>
      <c r="BU571" s="76" t="str">
        <f t="shared" si="570"/>
        <v>BU$19</v>
      </c>
      <c r="BV571" s="76" t="str">
        <f t="shared" si="570"/>
        <v>BV$19</v>
      </c>
      <c r="BW571" s="76" t="str">
        <f t="shared" si="570"/>
        <v>BW$19</v>
      </c>
      <c r="BX571" s="76" t="str">
        <f t="shared" si="570"/>
        <v>BX$19</v>
      </c>
      <c r="BY571" s="76" t="str">
        <f t="shared" si="570"/>
        <v>BY$19</v>
      </c>
      <c r="BZ571" s="76" t="str">
        <f t="shared" si="570"/>
        <v>BZ$19</v>
      </c>
      <c r="CA571" s="76" t="str">
        <f t="shared" si="570"/>
        <v>CA$19</v>
      </c>
      <c r="CB571" s="76" t="str">
        <f t="shared" si="570"/>
        <v>CB$19</v>
      </c>
      <c r="CC571" s="76" t="str">
        <f t="shared" si="570"/>
        <v>CC$19</v>
      </c>
      <c r="CD571" s="76" t="str">
        <f t="shared" si="570"/>
        <v>CD$19</v>
      </c>
      <c r="CE571" s="76" t="str">
        <f t="shared" ref="CE571:CL571" si="571">CE561</f>
        <v>CE$19</v>
      </c>
      <c r="CF571" s="76" t="str">
        <f t="shared" si="571"/>
        <v>CF$19</v>
      </c>
      <c r="CG571" s="76" t="str">
        <f t="shared" si="571"/>
        <v>CG$19</v>
      </c>
      <c r="CH571" s="76" t="str">
        <f t="shared" si="571"/>
        <v>CH$19</v>
      </c>
      <c r="CI571" s="76" t="str">
        <f t="shared" si="571"/>
        <v>CI$19</v>
      </c>
      <c r="CJ571" s="76" t="str">
        <f t="shared" si="571"/>
        <v>CJ$19</v>
      </c>
      <c r="CK571" s="76" t="str">
        <f t="shared" si="571"/>
        <v>CK$19</v>
      </c>
      <c r="CL571" s="76" t="str">
        <f t="shared" si="571"/>
        <v>CL$19</v>
      </c>
      <c r="CN571" s="73"/>
      <c r="CO571" s="76" t="str">
        <f t="shared" ref="CO571:DK571" si="572">CO561</f>
        <v>CO$19</v>
      </c>
      <c r="CP571" s="76" t="str">
        <f t="shared" si="572"/>
        <v>CP$19</v>
      </c>
      <c r="CQ571" s="76" t="str">
        <f t="shared" si="572"/>
        <v>CQ$19</v>
      </c>
      <c r="CR571" s="76" t="str">
        <f t="shared" si="572"/>
        <v>CR$19</v>
      </c>
      <c r="CS571" s="76" t="str">
        <f t="shared" si="572"/>
        <v>CS$19</v>
      </c>
      <c r="CT571" s="76" t="str">
        <f t="shared" si="572"/>
        <v>CT$19</v>
      </c>
      <c r="CU571" s="76" t="str">
        <f t="shared" si="572"/>
        <v>CU$19</v>
      </c>
      <c r="CV571" s="76" t="str">
        <f t="shared" si="572"/>
        <v>CV$19</v>
      </c>
      <c r="CW571" s="76" t="str">
        <f t="shared" si="572"/>
        <v>CW$19</v>
      </c>
      <c r="CX571" s="76" t="str">
        <f t="shared" si="572"/>
        <v>CX$19</v>
      </c>
      <c r="CY571" s="76" t="str">
        <f t="shared" si="572"/>
        <v>CY$19</v>
      </c>
      <c r="CZ571" s="76" t="str">
        <f t="shared" si="572"/>
        <v>CZ$19</v>
      </c>
      <c r="DA571" s="76" t="str">
        <f t="shared" si="572"/>
        <v>DA$19</v>
      </c>
      <c r="DB571" s="76" t="str">
        <f t="shared" si="572"/>
        <v>DB$19</v>
      </c>
      <c r="DC571" s="76" t="str">
        <f t="shared" si="572"/>
        <v>DC$19</v>
      </c>
      <c r="DD571" s="76" t="str">
        <f t="shared" si="572"/>
        <v>DD$19</v>
      </c>
      <c r="DE571" s="76" t="str">
        <f t="shared" si="572"/>
        <v>DE$19</v>
      </c>
      <c r="DF571" s="76" t="str">
        <f t="shared" si="572"/>
        <v>DF$19</v>
      </c>
      <c r="DG571" s="76" t="str">
        <f t="shared" si="572"/>
        <v>DG$19</v>
      </c>
      <c r="DH571" s="76" t="str">
        <f t="shared" si="572"/>
        <v>DH$19</v>
      </c>
      <c r="DI571" s="76" t="str">
        <f t="shared" si="572"/>
        <v>DI$19</v>
      </c>
      <c r="DJ571" s="76" t="str">
        <f t="shared" si="572"/>
        <v>DJ$19</v>
      </c>
      <c r="DK571" s="76" t="str">
        <f t="shared" si="572"/>
        <v>DK$19</v>
      </c>
      <c r="DL571" s="76" t="str">
        <f t="shared" ref="DL571" si="573">DL561</f>
        <v>DL$19</v>
      </c>
    </row>
    <row r="572" spans="1:116" x14ac:dyDescent="0.4">
      <c r="B572" t="s">
        <v>332</v>
      </c>
      <c r="D572" t="s">
        <v>754</v>
      </c>
      <c r="E572" s="8" t="str">
        <f t="shared" si="563"/>
        <v>572 MONTHRENT-PV</v>
      </c>
      <c r="G572" s="136" t="str">
        <f>G558</f>
        <v>(Secondary label)</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c r="CN572" s="60"/>
      <c r="CO572" s="76"/>
      <c r="CP572" s="76"/>
      <c r="CQ572" s="76"/>
      <c r="CR572" s="76"/>
      <c r="CS572" s="76"/>
      <c r="CT572" s="76"/>
      <c r="CU572" s="76"/>
      <c r="CV572" s="76"/>
      <c r="CW572" s="76"/>
      <c r="CX572" s="76"/>
      <c r="CY572" s="76"/>
      <c r="CZ572" s="76"/>
      <c r="DA572" s="76"/>
      <c r="DB572" s="76"/>
      <c r="DC572" s="76"/>
      <c r="DD572" s="76"/>
      <c r="DE572" s="76"/>
      <c r="DF572" s="76"/>
      <c r="DG572" s="76"/>
      <c r="DH572" s="76"/>
      <c r="DI572" s="76"/>
      <c r="DJ572" s="76"/>
      <c r="DK572" s="76"/>
      <c r="DL572" s="76"/>
    </row>
    <row r="573" spans="1:116" x14ac:dyDescent="0.4">
      <c r="B573" t="s">
        <v>332</v>
      </c>
      <c r="D573" t="s">
        <v>754</v>
      </c>
      <c r="E573" s="8" t="str">
        <f t="shared" si="563"/>
        <v>573 MONTHRENT-PV</v>
      </c>
      <c r="G573" s="136" t="str">
        <f>G559</f>
        <v xml:space="preserve">secondary unit </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c r="CN573" s="60"/>
      <c r="CO573" s="76"/>
      <c r="CP573" s="76"/>
      <c r="CQ573" s="76"/>
      <c r="CR573" s="76"/>
      <c r="CS573" s="76"/>
      <c r="CT573" s="76"/>
      <c r="CU573" s="76"/>
      <c r="CV573" s="76"/>
      <c r="CW573" s="76"/>
      <c r="CX573" s="76"/>
      <c r="CY573" s="76"/>
      <c r="CZ573" s="76"/>
      <c r="DA573" s="76"/>
      <c r="DB573" s="76"/>
      <c r="DC573" s="76"/>
      <c r="DD573" s="76"/>
      <c r="DE573" s="76"/>
      <c r="DF573" s="76"/>
      <c r="DG573" s="76"/>
      <c r="DH573" s="76"/>
      <c r="DI573" s="76"/>
      <c r="DJ573" s="76"/>
      <c r="DK573" s="76"/>
      <c r="DL573" s="76"/>
    </row>
    <row r="574" spans="1:116" x14ac:dyDescent="0.4">
      <c r="B574" t="s">
        <v>332</v>
      </c>
      <c r="D574" t="s">
        <v>754</v>
      </c>
      <c r="E574" s="8" t="str">
        <f t="shared" si="563"/>
        <v>574 MONTHRENT-PV</v>
      </c>
      <c r="G574" s="136" t="str">
        <f>G560</f>
        <v>Secondary revenue driver</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c r="CN574" s="60"/>
      <c r="CO574" s="76"/>
      <c r="CP574" s="76"/>
      <c r="CQ574" s="76"/>
      <c r="CR574" s="76"/>
      <c r="CS574" s="76"/>
      <c r="CT574" s="76"/>
      <c r="CU574" s="76"/>
      <c r="CV574" s="76"/>
      <c r="CW574" s="76"/>
      <c r="CX574" s="76"/>
      <c r="CY574" s="76"/>
      <c r="CZ574" s="76"/>
      <c r="DA574" s="76"/>
      <c r="DB574" s="76"/>
      <c r="DC574" s="76"/>
      <c r="DD574" s="76"/>
      <c r="DE574" s="76"/>
      <c r="DF574" s="76"/>
      <c r="DG574" s="76"/>
      <c r="DH574" s="76"/>
      <c r="DI574" s="76"/>
      <c r="DJ574" s="76"/>
      <c r="DK574" s="76"/>
      <c r="DL574" s="76"/>
    </row>
    <row r="575" spans="1:116" x14ac:dyDescent="0.4">
      <c r="B575" t="s">
        <v>332</v>
      </c>
      <c r="D575" t="s">
        <v>754</v>
      </c>
      <c r="E575" s="8" t="str">
        <f t="shared" si="562"/>
        <v>575 MONTHRENT-PV</v>
      </c>
      <c r="G575" s="8" t="s">
        <v>464</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c r="CN575" s="60"/>
      <c r="CO575" s="76"/>
      <c r="CP575" s="76"/>
      <c r="CQ575" s="76"/>
      <c r="CR575" s="76"/>
      <c r="CS575" s="76"/>
      <c r="CT575" s="76"/>
      <c r="CU575" s="76"/>
      <c r="CV575" s="76"/>
      <c r="CW575" s="76"/>
      <c r="CX575" s="76"/>
      <c r="CY575" s="76"/>
      <c r="CZ575" s="76"/>
      <c r="DA575" s="76"/>
      <c r="DB575" s="76"/>
      <c r="DC575" s="76"/>
      <c r="DD575" s="76"/>
      <c r="DE575" s="76"/>
      <c r="DF575" s="76"/>
      <c r="DG575" s="76"/>
      <c r="DH575" s="76"/>
      <c r="DI575" s="76"/>
      <c r="DJ575" s="76"/>
      <c r="DK575" s="76"/>
      <c r="DL575" s="76"/>
    </row>
    <row r="576" spans="1:116"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c r="CN576" s="60"/>
      <c r="CO576" s="76"/>
      <c r="CP576" s="76"/>
      <c r="CQ576" s="76"/>
      <c r="CR576" s="76"/>
      <c r="CS576" s="76"/>
      <c r="CT576" s="76"/>
      <c r="CU576" s="76"/>
      <c r="CV576" s="76"/>
      <c r="CW576" s="76"/>
      <c r="CX576" s="76"/>
      <c r="CY576" s="76"/>
      <c r="CZ576" s="76"/>
      <c r="DA576" s="76"/>
      <c r="DB576" s="76"/>
      <c r="DC576" s="76"/>
      <c r="DD576" s="76"/>
      <c r="DE576" s="76"/>
      <c r="DF576" s="76"/>
      <c r="DG576" s="76"/>
      <c r="DH576" s="76"/>
      <c r="DI576" s="76"/>
      <c r="DJ576" s="76"/>
      <c r="DK576" s="76"/>
      <c r="DL576" s="76"/>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AX579" si="574">S$20</f>
        <v>S$16</v>
      </c>
      <c r="T579" s="199" t="str">
        <f t="shared" si="574"/>
        <v>T$16</v>
      </c>
      <c r="U579" s="199" t="str">
        <f t="shared" si="574"/>
        <v>U$16</v>
      </c>
      <c r="V579" s="199" t="str">
        <f t="shared" si="574"/>
        <v>V$16</v>
      </c>
      <c r="W579" s="199" t="str">
        <f t="shared" si="574"/>
        <v>W$16</v>
      </c>
      <c r="X579" s="199" t="str">
        <f t="shared" si="574"/>
        <v>X$16</v>
      </c>
      <c r="Y579" s="199" t="str">
        <f t="shared" si="574"/>
        <v>Y$16</v>
      </c>
      <c r="Z579" s="199" t="str">
        <f t="shared" si="574"/>
        <v>Z$16</v>
      </c>
      <c r="AA579" s="199" t="str">
        <f t="shared" si="574"/>
        <v>AA$16</v>
      </c>
      <c r="AB579" s="199" t="str">
        <f t="shared" si="574"/>
        <v>AB$16</v>
      </c>
      <c r="AC579" s="199" t="str">
        <f t="shared" si="574"/>
        <v>AC$16</v>
      </c>
      <c r="AD579" s="199" t="str">
        <f t="shared" si="574"/>
        <v>AD$16</v>
      </c>
      <c r="AE579" s="199" t="str">
        <f t="shared" si="574"/>
        <v>AE$16</v>
      </c>
      <c r="AF579" s="199" t="str">
        <f t="shared" si="574"/>
        <v>AF$16</v>
      </c>
      <c r="AG579" s="199" t="str">
        <f t="shared" si="574"/>
        <v>AG$16</v>
      </c>
      <c r="AH579" s="199" t="str">
        <f t="shared" si="574"/>
        <v>AH$16</v>
      </c>
      <c r="AI579" s="199" t="str">
        <f t="shared" si="574"/>
        <v>AI$16</v>
      </c>
      <c r="AJ579" s="199" t="str">
        <f t="shared" si="574"/>
        <v>AJ$16</v>
      </c>
      <c r="AK579" s="199" t="str">
        <f t="shared" si="574"/>
        <v>AK$16</v>
      </c>
      <c r="AL579" s="199" t="str">
        <f t="shared" si="574"/>
        <v>AL$16</v>
      </c>
      <c r="AM579" s="199" t="str">
        <f t="shared" si="574"/>
        <v>AM$16</v>
      </c>
      <c r="AN579" s="199" t="str">
        <f t="shared" si="574"/>
        <v>AN$16</v>
      </c>
      <c r="AO579" s="199" t="str">
        <f t="shared" si="574"/>
        <v>AO$16</v>
      </c>
      <c r="AP579" s="199" t="str">
        <f t="shared" si="574"/>
        <v>AP$16</v>
      </c>
      <c r="AQ579" s="199" t="str">
        <f t="shared" si="574"/>
        <v>AQ$16</v>
      </c>
      <c r="AR579" s="199" t="str">
        <f t="shared" si="574"/>
        <v>AR$16</v>
      </c>
      <c r="AS579" s="199" t="str">
        <f t="shared" si="574"/>
        <v>AS$16</v>
      </c>
      <c r="AT579" s="199" t="str">
        <f t="shared" si="574"/>
        <v>AT$16</v>
      </c>
      <c r="AU579" s="199" t="str">
        <f t="shared" si="574"/>
        <v>AU$16</v>
      </c>
      <c r="AV579" s="199" t="str">
        <f t="shared" si="574"/>
        <v>AV$16</v>
      </c>
      <c r="AW579" s="199" t="str">
        <f t="shared" si="574"/>
        <v>AW$16</v>
      </c>
      <c r="AX579" s="199" t="str">
        <f t="shared" si="574"/>
        <v>AX$16</v>
      </c>
      <c r="AY579" s="199" t="str">
        <f t="shared" ref="AY579:CD579" si="575">AY$20</f>
        <v>AY$16</v>
      </c>
      <c r="AZ579" s="199" t="str">
        <f t="shared" si="575"/>
        <v>AZ$16</v>
      </c>
      <c r="BA579" s="199" t="str">
        <f t="shared" si="575"/>
        <v>BA$16</v>
      </c>
      <c r="BB579" s="199" t="str">
        <f t="shared" si="575"/>
        <v>BB$16</v>
      </c>
      <c r="BC579" s="199" t="str">
        <f t="shared" si="575"/>
        <v>BC$16</v>
      </c>
      <c r="BD579" s="199" t="str">
        <f t="shared" si="575"/>
        <v>BD$16</v>
      </c>
      <c r="BE579" s="199" t="str">
        <f t="shared" si="575"/>
        <v>BE$16</v>
      </c>
      <c r="BF579" s="199" t="str">
        <f t="shared" si="575"/>
        <v>BF$16</v>
      </c>
      <c r="BG579" s="199" t="str">
        <f t="shared" si="575"/>
        <v>BG$16</v>
      </c>
      <c r="BH579" s="199" t="str">
        <f t="shared" si="575"/>
        <v>BH$16</v>
      </c>
      <c r="BI579" s="199" t="str">
        <f t="shared" si="575"/>
        <v>BI$16</v>
      </c>
      <c r="BJ579" s="199" t="str">
        <f t="shared" si="575"/>
        <v>BJ$16</v>
      </c>
      <c r="BK579" s="199" t="str">
        <f t="shared" si="575"/>
        <v>BK$16</v>
      </c>
      <c r="BL579" s="199" t="str">
        <f t="shared" si="575"/>
        <v>BL$16</v>
      </c>
      <c r="BM579" s="199" t="str">
        <f t="shared" si="575"/>
        <v>BM$16</v>
      </c>
      <c r="BN579" s="199" t="str">
        <f t="shared" si="575"/>
        <v>BN$16</v>
      </c>
      <c r="BO579" s="199" t="str">
        <f t="shared" si="575"/>
        <v>BO$16</v>
      </c>
      <c r="BP579" s="199" t="str">
        <f t="shared" si="575"/>
        <v>BP$16</v>
      </c>
      <c r="BQ579" s="199" t="str">
        <f t="shared" si="575"/>
        <v>BQ$16</v>
      </c>
      <c r="BR579" s="199" t="str">
        <f t="shared" si="575"/>
        <v>BR$16</v>
      </c>
      <c r="BS579" s="199" t="str">
        <f t="shared" si="575"/>
        <v>BS$16</v>
      </c>
      <c r="BT579" s="199" t="str">
        <f t="shared" si="575"/>
        <v>BT$16</v>
      </c>
      <c r="BU579" s="199" t="str">
        <f t="shared" si="575"/>
        <v>BU$16</v>
      </c>
      <c r="BV579" s="199" t="str">
        <f t="shared" si="575"/>
        <v>BV$16</v>
      </c>
      <c r="BW579" s="199" t="str">
        <f t="shared" si="575"/>
        <v>BW$16</v>
      </c>
      <c r="BX579" s="199" t="str">
        <f t="shared" si="575"/>
        <v>BX$16</v>
      </c>
      <c r="BY579" s="199" t="str">
        <f t="shared" si="575"/>
        <v>BY$16</v>
      </c>
      <c r="BZ579" s="199" t="str">
        <f t="shared" si="575"/>
        <v>BZ$16</v>
      </c>
      <c r="CA579" s="199" t="str">
        <f t="shared" si="575"/>
        <v>CA$16</v>
      </c>
      <c r="CB579" s="199" t="str">
        <f t="shared" si="575"/>
        <v>CB$16</v>
      </c>
      <c r="CC579" s="199" t="str">
        <f t="shared" si="575"/>
        <v>CC$16</v>
      </c>
      <c r="CD579" s="199" t="str">
        <f t="shared" si="575"/>
        <v>CD$16</v>
      </c>
      <c r="CE579" s="199" t="str">
        <f t="shared" ref="CE579:CL579" si="576">CE$20</f>
        <v>CE$16</v>
      </c>
      <c r="CF579" s="199" t="str">
        <f t="shared" si="576"/>
        <v>CF$16</v>
      </c>
      <c r="CG579" s="199" t="str">
        <f t="shared" si="576"/>
        <v>CG$16</v>
      </c>
      <c r="CH579" s="199" t="str">
        <f t="shared" si="576"/>
        <v>CH$16</v>
      </c>
      <c r="CI579" s="199" t="str">
        <f t="shared" si="576"/>
        <v>CI$16</v>
      </c>
      <c r="CJ579" s="199" t="str">
        <f t="shared" si="576"/>
        <v>CJ$16</v>
      </c>
      <c r="CK579" s="199" t="str">
        <f t="shared" si="576"/>
        <v>CK$16</v>
      </c>
      <c r="CL579" s="199" t="str">
        <f t="shared" si="576"/>
        <v>CL$16</v>
      </c>
      <c r="CN579" s="176"/>
      <c r="CO579" s="199" t="str">
        <f t="shared" ref="CO579:DL579" si="577">CO$20</f>
        <v>CO$16</v>
      </c>
      <c r="CP579" s="199" t="str">
        <f t="shared" si="577"/>
        <v>CP$16</v>
      </c>
      <c r="CQ579" s="199" t="str">
        <f t="shared" si="577"/>
        <v>CQ$16</v>
      </c>
      <c r="CR579" s="199" t="str">
        <f t="shared" si="577"/>
        <v>CR$16</v>
      </c>
      <c r="CS579" s="199" t="str">
        <f t="shared" si="577"/>
        <v>CS$16</v>
      </c>
      <c r="CT579" s="199" t="str">
        <f t="shared" si="577"/>
        <v>CT$16</v>
      </c>
      <c r="CU579" s="199" t="str">
        <f t="shared" si="577"/>
        <v>CU$16</v>
      </c>
      <c r="CV579" s="199" t="str">
        <f t="shared" si="577"/>
        <v>CV$16</v>
      </c>
      <c r="CW579" s="199" t="str">
        <f t="shared" si="577"/>
        <v>CW$16</v>
      </c>
      <c r="CX579" s="199" t="str">
        <f t="shared" si="577"/>
        <v>CX$16</v>
      </c>
      <c r="CY579" s="199" t="str">
        <f t="shared" si="577"/>
        <v>CY$16</v>
      </c>
      <c r="CZ579" s="199" t="str">
        <f t="shared" si="577"/>
        <v>CZ$16</v>
      </c>
      <c r="DA579" s="199" t="str">
        <f t="shared" si="577"/>
        <v>DA$16</v>
      </c>
      <c r="DB579" s="199" t="str">
        <f t="shared" si="577"/>
        <v>DB$16</v>
      </c>
      <c r="DC579" s="199" t="str">
        <f t="shared" si="577"/>
        <v>DC$16</v>
      </c>
      <c r="DD579" s="199" t="str">
        <f t="shared" si="577"/>
        <v>DD$16</v>
      </c>
      <c r="DE579" s="199" t="str">
        <f t="shared" si="577"/>
        <v>DE$16</v>
      </c>
      <c r="DF579" s="199" t="str">
        <f t="shared" si="577"/>
        <v>DF$16</v>
      </c>
      <c r="DG579" s="199" t="str">
        <f t="shared" si="577"/>
        <v>DG$16</v>
      </c>
      <c r="DH579" s="199" t="str">
        <f t="shared" si="577"/>
        <v>DH$16</v>
      </c>
      <c r="DI579" s="199" t="str">
        <f t="shared" si="577"/>
        <v>DI$16</v>
      </c>
      <c r="DJ579" s="199" t="str">
        <f t="shared" si="577"/>
        <v>DJ$16</v>
      </c>
      <c r="DK579" s="199" t="str">
        <f t="shared" si="577"/>
        <v>DK$16</v>
      </c>
      <c r="DL579" s="199" t="str">
        <f t="shared" si="577"/>
        <v>DL$16</v>
      </c>
    </row>
    <row r="580" spans="1:116" x14ac:dyDescent="0.4">
      <c r="A580" s="174"/>
      <c r="E580" s="8"/>
      <c r="G580" s="175" t="s">
        <v>462</v>
      </c>
      <c r="H580" s="200"/>
      <c r="I580" s="201"/>
      <c r="J580" s="201"/>
      <c r="K580" s="202"/>
      <c r="L580" s="202"/>
      <c r="M580" s="202"/>
      <c r="N580" s="202"/>
      <c r="O580" s="202"/>
      <c r="P580" s="202"/>
      <c r="R580" s="202"/>
      <c r="S580" s="199" t="str">
        <f t="shared" ref="S580:AX580" si="578">S$21</f>
        <v>S$17</v>
      </c>
      <c r="T580" s="199" t="str">
        <f t="shared" si="578"/>
        <v>T$17</v>
      </c>
      <c r="U580" s="199" t="str">
        <f t="shared" si="578"/>
        <v>U$17</v>
      </c>
      <c r="V580" s="199" t="str">
        <f t="shared" si="578"/>
        <v>V$17</v>
      </c>
      <c r="W580" s="199" t="str">
        <f t="shared" si="578"/>
        <v>W$17</v>
      </c>
      <c r="X580" s="199" t="str">
        <f t="shared" si="578"/>
        <v>X$17</v>
      </c>
      <c r="Y580" s="199" t="str">
        <f t="shared" si="578"/>
        <v>Y$17</v>
      </c>
      <c r="Z580" s="199" t="str">
        <f t="shared" si="578"/>
        <v>Z$17</v>
      </c>
      <c r="AA580" s="199" t="str">
        <f t="shared" si="578"/>
        <v>AA$17</v>
      </c>
      <c r="AB580" s="199" t="str">
        <f t="shared" si="578"/>
        <v>AB$17</v>
      </c>
      <c r="AC580" s="199" t="str">
        <f t="shared" si="578"/>
        <v>AC$17</v>
      </c>
      <c r="AD580" s="199" t="str">
        <f t="shared" si="578"/>
        <v>AD$17</v>
      </c>
      <c r="AE580" s="199" t="str">
        <f t="shared" si="578"/>
        <v>AE$17</v>
      </c>
      <c r="AF580" s="199" t="str">
        <f t="shared" si="578"/>
        <v>AF$17</v>
      </c>
      <c r="AG580" s="199" t="str">
        <f t="shared" si="578"/>
        <v>AG$17</v>
      </c>
      <c r="AH580" s="199" t="str">
        <f t="shared" si="578"/>
        <v>AH$17</v>
      </c>
      <c r="AI580" s="199" t="str">
        <f t="shared" si="578"/>
        <v>AI$17</v>
      </c>
      <c r="AJ580" s="199" t="str">
        <f t="shared" si="578"/>
        <v>AJ$17</v>
      </c>
      <c r="AK580" s="199" t="str">
        <f t="shared" si="578"/>
        <v>AK$17</v>
      </c>
      <c r="AL580" s="199" t="str">
        <f t="shared" si="578"/>
        <v>AL$17</v>
      </c>
      <c r="AM580" s="199" t="str">
        <f t="shared" si="578"/>
        <v>AM$17</v>
      </c>
      <c r="AN580" s="199" t="str">
        <f t="shared" si="578"/>
        <v>AN$17</v>
      </c>
      <c r="AO580" s="199" t="str">
        <f t="shared" si="578"/>
        <v>AO$17</v>
      </c>
      <c r="AP580" s="199" t="str">
        <f t="shared" si="578"/>
        <v>AP$17</v>
      </c>
      <c r="AQ580" s="199" t="str">
        <f t="shared" si="578"/>
        <v>AQ$17</v>
      </c>
      <c r="AR580" s="199" t="str">
        <f t="shared" si="578"/>
        <v>AR$17</v>
      </c>
      <c r="AS580" s="199" t="str">
        <f t="shared" si="578"/>
        <v>AS$17</v>
      </c>
      <c r="AT580" s="199" t="str">
        <f t="shared" si="578"/>
        <v>AT$17</v>
      </c>
      <c r="AU580" s="199" t="str">
        <f t="shared" si="578"/>
        <v>AU$17</v>
      </c>
      <c r="AV580" s="199" t="str">
        <f t="shared" si="578"/>
        <v>AV$17</v>
      </c>
      <c r="AW580" s="199" t="str">
        <f t="shared" si="578"/>
        <v>AW$17</v>
      </c>
      <c r="AX580" s="199" t="str">
        <f t="shared" si="578"/>
        <v>AX$17</v>
      </c>
      <c r="AY580" s="199" t="str">
        <f t="shared" ref="AY580:CD580" si="579">AY$21</f>
        <v>AY$17</v>
      </c>
      <c r="AZ580" s="199" t="str">
        <f t="shared" si="579"/>
        <v>AZ$17</v>
      </c>
      <c r="BA580" s="199" t="str">
        <f t="shared" si="579"/>
        <v>BA$17</v>
      </c>
      <c r="BB580" s="199" t="str">
        <f t="shared" si="579"/>
        <v>BB$17</v>
      </c>
      <c r="BC580" s="199" t="str">
        <f t="shared" si="579"/>
        <v>BC$17</v>
      </c>
      <c r="BD580" s="199" t="str">
        <f t="shared" si="579"/>
        <v>BD$17</v>
      </c>
      <c r="BE580" s="199" t="str">
        <f t="shared" si="579"/>
        <v>BE$17</v>
      </c>
      <c r="BF580" s="199" t="str">
        <f t="shared" si="579"/>
        <v>BF$17</v>
      </c>
      <c r="BG580" s="199" t="str">
        <f t="shared" si="579"/>
        <v>BG$17</v>
      </c>
      <c r="BH580" s="199" t="str">
        <f t="shared" si="579"/>
        <v>BH$17</v>
      </c>
      <c r="BI580" s="199" t="str">
        <f t="shared" si="579"/>
        <v>BI$17</v>
      </c>
      <c r="BJ580" s="199" t="str">
        <f t="shared" si="579"/>
        <v>BJ$17</v>
      </c>
      <c r="BK580" s="199" t="str">
        <f t="shared" si="579"/>
        <v>BK$17</v>
      </c>
      <c r="BL580" s="199" t="str">
        <f t="shared" si="579"/>
        <v>BL$17</v>
      </c>
      <c r="BM580" s="199" t="str">
        <f t="shared" si="579"/>
        <v>BM$17</v>
      </c>
      <c r="BN580" s="199" t="str">
        <f t="shared" si="579"/>
        <v>BN$17</v>
      </c>
      <c r="BO580" s="199" t="str">
        <f t="shared" si="579"/>
        <v>BO$17</v>
      </c>
      <c r="BP580" s="199" t="str">
        <f t="shared" si="579"/>
        <v>BP$17</v>
      </c>
      <c r="BQ580" s="199" t="str">
        <f t="shared" si="579"/>
        <v>BQ$17</v>
      </c>
      <c r="BR580" s="199" t="str">
        <f t="shared" si="579"/>
        <v>BR$17</v>
      </c>
      <c r="BS580" s="199" t="str">
        <f t="shared" si="579"/>
        <v>BS$17</v>
      </c>
      <c r="BT580" s="199" t="str">
        <f t="shared" si="579"/>
        <v>BT$17</v>
      </c>
      <c r="BU580" s="199" t="str">
        <f t="shared" si="579"/>
        <v>BU$17</v>
      </c>
      <c r="BV580" s="199" t="str">
        <f t="shared" si="579"/>
        <v>BV$17</v>
      </c>
      <c r="BW580" s="199" t="str">
        <f t="shared" si="579"/>
        <v>BW$17</v>
      </c>
      <c r="BX580" s="199" t="str">
        <f t="shared" si="579"/>
        <v>BX$17</v>
      </c>
      <c r="BY580" s="199" t="str">
        <f t="shared" si="579"/>
        <v>BY$17</v>
      </c>
      <c r="BZ580" s="199" t="str">
        <f t="shared" si="579"/>
        <v>BZ$17</v>
      </c>
      <c r="CA580" s="199" t="str">
        <f t="shared" si="579"/>
        <v>CA$17</v>
      </c>
      <c r="CB580" s="199" t="str">
        <f t="shared" si="579"/>
        <v>CB$17</v>
      </c>
      <c r="CC580" s="199" t="str">
        <f t="shared" si="579"/>
        <v>CC$17</v>
      </c>
      <c r="CD580" s="199" t="str">
        <f t="shared" si="579"/>
        <v>CD$17</v>
      </c>
      <c r="CE580" s="199" t="str">
        <f t="shared" ref="CE580:CL580" si="580">CE$21</f>
        <v>CE$17</v>
      </c>
      <c r="CF580" s="199" t="str">
        <f t="shared" si="580"/>
        <v>CF$17</v>
      </c>
      <c r="CG580" s="199" t="str">
        <f t="shared" si="580"/>
        <v>CG$17</v>
      </c>
      <c r="CH580" s="199" t="str">
        <f t="shared" si="580"/>
        <v>CH$17</v>
      </c>
      <c r="CI580" s="199" t="str">
        <f t="shared" si="580"/>
        <v>CI$17</v>
      </c>
      <c r="CJ580" s="199" t="str">
        <f t="shared" si="580"/>
        <v>CJ$17</v>
      </c>
      <c r="CK580" s="199" t="str">
        <f t="shared" si="580"/>
        <v>CK$17</v>
      </c>
      <c r="CL580" s="199" t="str">
        <f t="shared" si="580"/>
        <v>CL$17</v>
      </c>
      <c r="CN580" s="201"/>
      <c r="CO580" s="199" t="str">
        <f t="shared" ref="CO580:DL580" si="581">CO$21</f>
        <v>CO$17</v>
      </c>
      <c r="CP580" s="199" t="str">
        <f t="shared" si="581"/>
        <v>CP$17</v>
      </c>
      <c r="CQ580" s="199" t="str">
        <f t="shared" si="581"/>
        <v>CQ$17</v>
      </c>
      <c r="CR580" s="199" t="str">
        <f t="shared" si="581"/>
        <v>CR$17</v>
      </c>
      <c r="CS580" s="199" t="str">
        <f t="shared" si="581"/>
        <v>CS$17</v>
      </c>
      <c r="CT580" s="199" t="str">
        <f t="shared" si="581"/>
        <v>CT$17</v>
      </c>
      <c r="CU580" s="199" t="str">
        <f t="shared" si="581"/>
        <v>CU$17</v>
      </c>
      <c r="CV580" s="199" t="str">
        <f t="shared" si="581"/>
        <v>CV$17</v>
      </c>
      <c r="CW580" s="199" t="str">
        <f t="shared" si="581"/>
        <v>CW$17</v>
      </c>
      <c r="CX580" s="199" t="str">
        <f t="shared" si="581"/>
        <v>CX$17</v>
      </c>
      <c r="CY580" s="199" t="str">
        <f t="shared" si="581"/>
        <v>CY$17</v>
      </c>
      <c r="CZ580" s="199" t="str">
        <f t="shared" si="581"/>
        <v>CZ$17</v>
      </c>
      <c r="DA580" s="199" t="str">
        <f t="shared" si="581"/>
        <v>DA$17</v>
      </c>
      <c r="DB580" s="199" t="str">
        <f t="shared" si="581"/>
        <v>DB$17</v>
      </c>
      <c r="DC580" s="199" t="str">
        <f t="shared" si="581"/>
        <v>DC$17</v>
      </c>
      <c r="DD580" s="199" t="str">
        <f t="shared" si="581"/>
        <v>DD$17</v>
      </c>
      <c r="DE580" s="199" t="str">
        <f t="shared" si="581"/>
        <v>DE$17</v>
      </c>
      <c r="DF580" s="199" t="str">
        <f t="shared" si="581"/>
        <v>DF$17</v>
      </c>
      <c r="DG580" s="199" t="str">
        <f t="shared" si="581"/>
        <v>DG$17</v>
      </c>
      <c r="DH580" s="199" t="str">
        <f t="shared" si="581"/>
        <v>DH$17</v>
      </c>
      <c r="DI580" s="199" t="str">
        <f t="shared" si="581"/>
        <v>DI$17</v>
      </c>
      <c r="DJ580" s="199" t="str">
        <f t="shared" si="581"/>
        <v>DJ$17</v>
      </c>
      <c r="DK580" s="199" t="str">
        <f t="shared" si="581"/>
        <v>DK$17</v>
      </c>
      <c r="DL580" s="199" t="str">
        <f t="shared" si="58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AX583" si="582">S$22</f>
        <v>S$18</v>
      </c>
      <c r="T583" s="190" t="str">
        <f t="shared" si="582"/>
        <v>T$18</v>
      </c>
      <c r="U583" s="190" t="str">
        <f t="shared" si="582"/>
        <v>U$18</v>
      </c>
      <c r="V583" s="190" t="str">
        <f t="shared" si="582"/>
        <v>V$18</v>
      </c>
      <c r="W583" s="190" t="str">
        <f t="shared" si="582"/>
        <v>W$18</v>
      </c>
      <c r="X583" s="190" t="str">
        <f t="shared" si="582"/>
        <v>X$18</v>
      </c>
      <c r="Y583" s="190" t="str">
        <f t="shared" si="582"/>
        <v>Y$18</v>
      </c>
      <c r="Z583" s="190" t="str">
        <f t="shared" si="582"/>
        <v>Z$18</v>
      </c>
      <c r="AA583" s="190" t="str">
        <f t="shared" si="582"/>
        <v>AA$18</v>
      </c>
      <c r="AB583" s="190" t="str">
        <f t="shared" si="582"/>
        <v>AB$18</v>
      </c>
      <c r="AC583" s="190" t="str">
        <f t="shared" si="582"/>
        <v>AC$18</v>
      </c>
      <c r="AD583" s="190" t="str">
        <f t="shared" si="582"/>
        <v>AD$18</v>
      </c>
      <c r="AE583" s="190" t="str">
        <f t="shared" si="582"/>
        <v>AE$18</v>
      </c>
      <c r="AF583" s="190" t="str">
        <f t="shared" si="582"/>
        <v>AF$18</v>
      </c>
      <c r="AG583" s="190" t="str">
        <f t="shared" si="582"/>
        <v>AG$18</v>
      </c>
      <c r="AH583" s="190" t="str">
        <f t="shared" si="582"/>
        <v>AH$18</v>
      </c>
      <c r="AI583" s="190" t="str">
        <f t="shared" si="582"/>
        <v>AI$18</v>
      </c>
      <c r="AJ583" s="190" t="str">
        <f t="shared" si="582"/>
        <v>AJ$18</v>
      </c>
      <c r="AK583" s="190" t="str">
        <f t="shared" si="582"/>
        <v>AK$18</v>
      </c>
      <c r="AL583" s="190" t="str">
        <f t="shared" si="582"/>
        <v>AL$18</v>
      </c>
      <c r="AM583" s="190" t="str">
        <f t="shared" si="582"/>
        <v>AM$18</v>
      </c>
      <c r="AN583" s="190" t="str">
        <f t="shared" si="582"/>
        <v>AN$18</v>
      </c>
      <c r="AO583" s="190" t="str">
        <f t="shared" si="582"/>
        <v>AO$18</v>
      </c>
      <c r="AP583" s="190" t="str">
        <f t="shared" si="582"/>
        <v>AP$18</v>
      </c>
      <c r="AQ583" s="190" t="str">
        <f t="shared" si="582"/>
        <v>AQ$18</v>
      </c>
      <c r="AR583" s="190" t="str">
        <f t="shared" si="582"/>
        <v>AR$18</v>
      </c>
      <c r="AS583" s="190" t="str">
        <f t="shared" si="582"/>
        <v>AS$18</v>
      </c>
      <c r="AT583" s="190" t="str">
        <f t="shared" si="582"/>
        <v>AT$18</v>
      </c>
      <c r="AU583" s="190" t="str">
        <f t="shared" si="582"/>
        <v>AU$18</v>
      </c>
      <c r="AV583" s="190" t="str">
        <f t="shared" si="582"/>
        <v>AV$18</v>
      </c>
      <c r="AW583" s="190" t="str">
        <f t="shared" si="582"/>
        <v>AW$18</v>
      </c>
      <c r="AX583" s="190" t="str">
        <f t="shared" si="582"/>
        <v>AX$18</v>
      </c>
      <c r="AY583" s="190" t="str">
        <f t="shared" ref="AY583:CD583" si="583">AY$22</f>
        <v>AY$18</v>
      </c>
      <c r="AZ583" s="190" t="str">
        <f t="shared" si="583"/>
        <v>AZ$18</v>
      </c>
      <c r="BA583" s="190" t="str">
        <f t="shared" si="583"/>
        <v>BA$18</v>
      </c>
      <c r="BB583" s="190" t="str">
        <f t="shared" si="583"/>
        <v>BB$18</v>
      </c>
      <c r="BC583" s="190" t="str">
        <f t="shared" si="583"/>
        <v>BC$18</v>
      </c>
      <c r="BD583" s="190" t="str">
        <f t="shared" si="583"/>
        <v>BD$18</v>
      </c>
      <c r="BE583" s="190" t="str">
        <f t="shared" si="583"/>
        <v>BE$18</v>
      </c>
      <c r="BF583" s="190" t="str">
        <f t="shared" si="583"/>
        <v>BF$18</v>
      </c>
      <c r="BG583" s="190" t="str">
        <f t="shared" si="583"/>
        <v>BG$18</v>
      </c>
      <c r="BH583" s="190" t="str">
        <f t="shared" si="583"/>
        <v>BH$18</v>
      </c>
      <c r="BI583" s="190" t="str">
        <f t="shared" si="583"/>
        <v>BI$18</v>
      </c>
      <c r="BJ583" s="190" t="str">
        <f t="shared" si="583"/>
        <v>BJ$18</v>
      </c>
      <c r="BK583" s="190" t="str">
        <f t="shared" si="583"/>
        <v>BK$18</v>
      </c>
      <c r="BL583" s="190" t="str">
        <f t="shared" si="583"/>
        <v>BL$18</v>
      </c>
      <c r="BM583" s="190" t="str">
        <f t="shared" si="583"/>
        <v>BM$18</v>
      </c>
      <c r="BN583" s="190" t="str">
        <f t="shared" si="583"/>
        <v>BN$18</v>
      </c>
      <c r="BO583" s="190" t="str">
        <f t="shared" si="583"/>
        <v>BO$18</v>
      </c>
      <c r="BP583" s="190" t="str">
        <f t="shared" si="583"/>
        <v>BP$18</v>
      </c>
      <c r="BQ583" s="190" t="str">
        <f t="shared" si="583"/>
        <v>BQ$18</v>
      </c>
      <c r="BR583" s="190" t="str">
        <f t="shared" si="583"/>
        <v>BR$18</v>
      </c>
      <c r="BS583" s="190" t="str">
        <f t="shared" si="583"/>
        <v>BS$18</v>
      </c>
      <c r="BT583" s="190" t="str">
        <f t="shared" si="583"/>
        <v>BT$18</v>
      </c>
      <c r="BU583" s="190" t="str">
        <f t="shared" si="583"/>
        <v>BU$18</v>
      </c>
      <c r="BV583" s="190" t="str">
        <f t="shared" si="583"/>
        <v>BV$18</v>
      </c>
      <c r="BW583" s="190" t="str">
        <f t="shared" si="583"/>
        <v>BW$18</v>
      </c>
      <c r="BX583" s="190" t="str">
        <f t="shared" si="583"/>
        <v>BX$18</v>
      </c>
      <c r="BY583" s="190" t="str">
        <f t="shared" si="583"/>
        <v>BY$18</v>
      </c>
      <c r="BZ583" s="190" t="str">
        <f t="shared" si="583"/>
        <v>BZ$18</v>
      </c>
      <c r="CA583" s="190" t="str">
        <f t="shared" si="583"/>
        <v>CA$18</v>
      </c>
      <c r="CB583" s="190" t="str">
        <f t="shared" si="583"/>
        <v>CB$18</v>
      </c>
      <c r="CC583" s="190" t="str">
        <f t="shared" si="583"/>
        <v>CC$18</v>
      </c>
      <c r="CD583" s="190" t="str">
        <f t="shared" si="583"/>
        <v>CD$18</v>
      </c>
      <c r="CE583" s="190" t="str">
        <f t="shared" ref="CE583:CL583" si="584">CE$22</f>
        <v>CE$18</v>
      </c>
      <c r="CF583" s="190" t="str">
        <f t="shared" si="584"/>
        <v>CF$18</v>
      </c>
      <c r="CG583" s="190" t="str">
        <f t="shared" si="584"/>
        <v>CG$18</v>
      </c>
      <c r="CH583" s="190" t="str">
        <f t="shared" si="584"/>
        <v>CH$18</v>
      </c>
      <c r="CI583" s="190" t="str">
        <f t="shared" si="584"/>
        <v>CI$18</v>
      </c>
      <c r="CJ583" s="190" t="str">
        <f t="shared" si="584"/>
        <v>CJ$18</v>
      </c>
      <c r="CK583" s="190" t="str">
        <f t="shared" si="584"/>
        <v>CK$18</v>
      </c>
      <c r="CL583" s="190" t="str">
        <f t="shared" si="584"/>
        <v>CL$18</v>
      </c>
      <c r="CN583" s="201"/>
      <c r="CO583" s="190" t="str">
        <f t="shared" ref="CO583:DL583" si="585">CO$22</f>
        <v>CO$18</v>
      </c>
      <c r="CP583" s="190" t="str">
        <f t="shared" si="585"/>
        <v>CP$18</v>
      </c>
      <c r="CQ583" s="190" t="str">
        <f t="shared" si="585"/>
        <v>CQ$18</v>
      </c>
      <c r="CR583" s="190" t="str">
        <f t="shared" si="585"/>
        <v>CR$18</v>
      </c>
      <c r="CS583" s="190" t="str">
        <f t="shared" si="585"/>
        <v>CS$18</v>
      </c>
      <c r="CT583" s="190" t="str">
        <f t="shared" si="585"/>
        <v>CT$18</v>
      </c>
      <c r="CU583" s="190" t="str">
        <f t="shared" si="585"/>
        <v>CU$18</v>
      </c>
      <c r="CV583" s="190" t="str">
        <f t="shared" si="585"/>
        <v>CV$18</v>
      </c>
      <c r="CW583" s="190" t="str">
        <f t="shared" si="585"/>
        <v>CW$18</v>
      </c>
      <c r="CX583" s="190" t="str">
        <f t="shared" si="585"/>
        <v>CX$18</v>
      </c>
      <c r="CY583" s="190" t="str">
        <f t="shared" si="585"/>
        <v>CY$18</v>
      </c>
      <c r="CZ583" s="190" t="str">
        <f t="shared" si="585"/>
        <v>CZ$18</v>
      </c>
      <c r="DA583" s="190" t="str">
        <f t="shared" si="585"/>
        <v>DA$18</v>
      </c>
      <c r="DB583" s="190" t="str">
        <f t="shared" si="585"/>
        <v>DB$18</v>
      </c>
      <c r="DC583" s="190" t="str">
        <f t="shared" si="585"/>
        <v>DC$18</v>
      </c>
      <c r="DD583" s="190" t="str">
        <f t="shared" si="585"/>
        <v>DD$18</v>
      </c>
      <c r="DE583" s="190" t="str">
        <f t="shared" si="585"/>
        <v>DE$18</v>
      </c>
      <c r="DF583" s="190" t="str">
        <f t="shared" si="585"/>
        <v>DF$18</v>
      </c>
      <c r="DG583" s="190" t="str">
        <f t="shared" si="585"/>
        <v>DG$18</v>
      </c>
      <c r="DH583" s="190" t="str">
        <f t="shared" si="585"/>
        <v>DH$18</v>
      </c>
      <c r="DI583" s="190" t="str">
        <f t="shared" si="585"/>
        <v>DI$18</v>
      </c>
      <c r="DJ583" s="190" t="str">
        <f t="shared" si="585"/>
        <v>DJ$18</v>
      </c>
      <c r="DK583" s="190" t="str">
        <f t="shared" si="585"/>
        <v>DK$18</v>
      </c>
      <c r="DL583" s="190" t="str">
        <f t="shared" si="585"/>
        <v>DL$18</v>
      </c>
    </row>
    <row r="584" spans="1:116" x14ac:dyDescent="0.4">
      <c r="A584" s="174"/>
      <c r="E584" s="8"/>
      <c r="G584" s="175" t="s">
        <v>464</v>
      </c>
      <c r="H584" s="200"/>
      <c r="I584" s="201"/>
      <c r="J584" s="201"/>
      <c r="K584" s="202"/>
      <c r="L584" s="202"/>
      <c r="M584" s="202"/>
      <c r="N584" s="202"/>
      <c r="O584" s="202"/>
      <c r="P584" s="202"/>
      <c r="R584" s="202"/>
      <c r="S584" s="190" t="str">
        <f t="shared" ref="S584:AX584" si="586">S$23</f>
        <v>S$19</v>
      </c>
      <c r="T584" s="190" t="str">
        <f t="shared" si="586"/>
        <v>T$19</v>
      </c>
      <c r="U584" s="190" t="str">
        <f t="shared" si="586"/>
        <v>U$19</v>
      </c>
      <c r="V584" s="190" t="str">
        <f t="shared" si="586"/>
        <v>V$19</v>
      </c>
      <c r="W584" s="190" t="str">
        <f t="shared" si="586"/>
        <v>W$19</v>
      </c>
      <c r="X584" s="190" t="str">
        <f t="shared" si="586"/>
        <v>X$19</v>
      </c>
      <c r="Y584" s="190" t="str">
        <f t="shared" si="586"/>
        <v>Y$19</v>
      </c>
      <c r="Z584" s="190" t="str">
        <f t="shared" si="586"/>
        <v>Z$19</v>
      </c>
      <c r="AA584" s="190" t="str">
        <f t="shared" si="586"/>
        <v>AA$19</v>
      </c>
      <c r="AB584" s="190" t="str">
        <f t="shared" si="586"/>
        <v>AB$19</v>
      </c>
      <c r="AC584" s="190" t="str">
        <f t="shared" si="586"/>
        <v>AC$19</v>
      </c>
      <c r="AD584" s="190" t="str">
        <f t="shared" si="586"/>
        <v>AD$19</v>
      </c>
      <c r="AE584" s="190" t="str">
        <f t="shared" si="586"/>
        <v>AE$19</v>
      </c>
      <c r="AF584" s="190" t="str">
        <f t="shared" si="586"/>
        <v>AF$19</v>
      </c>
      <c r="AG584" s="190" t="str">
        <f t="shared" si="586"/>
        <v>AG$19</v>
      </c>
      <c r="AH584" s="190" t="str">
        <f t="shared" si="586"/>
        <v>AH$19</v>
      </c>
      <c r="AI584" s="190" t="str">
        <f t="shared" si="586"/>
        <v>AI$19</v>
      </c>
      <c r="AJ584" s="190" t="str">
        <f t="shared" si="586"/>
        <v>AJ$19</v>
      </c>
      <c r="AK584" s="190" t="str">
        <f t="shared" si="586"/>
        <v>AK$19</v>
      </c>
      <c r="AL584" s="190" t="str">
        <f t="shared" si="586"/>
        <v>AL$19</v>
      </c>
      <c r="AM584" s="190" t="str">
        <f t="shared" si="586"/>
        <v>AM$19</v>
      </c>
      <c r="AN584" s="190" t="str">
        <f t="shared" si="586"/>
        <v>AN$19</v>
      </c>
      <c r="AO584" s="190" t="str">
        <f t="shared" si="586"/>
        <v>AO$19</v>
      </c>
      <c r="AP584" s="190" t="str">
        <f t="shared" si="586"/>
        <v>AP$19</v>
      </c>
      <c r="AQ584" s="190" t="str">
        <f t="shared" si="586"/>
        <v>AQ$19</v>
      </c>
      <c r="AR584" s="190" t="str">
        <f t="shared" si="586"/>
        <v>AR$19</v>
      </c>
      <c r="AS584" s="190" t="str">
        <f t="shared" si="586"/>
        <v>AS$19</v>
      </c>
      <c r="AT584" s="190" t="str">
        <f t="shared" si="586"/>
        <v>AT$19</v>
      </c>
      <c r="AU584" s="190" t="str">
        <f t="shared" si="586"/>
        <v>AU$19</v>
      </c>
      <c r="AV584" s="190" t="str">
        <f t="shared" si="586"/>
        <v>AV$19</v>
      </c>
      <c r="AW584" s="190" t="str">
        <f t="shared" si="586"/>
        <v>AW$19</v>
      </c>
      <c r="AX584" s="190" t="str">
        <f t="shared" si="586"/>
        <v>AX$19</v>
      </c>
      <c r="AY584" s="190" t="str">
        <f t="shared" ref="AY584:CD584" si="587">AY$23</f>
        <v>AY$19</v>
      </c>
      <c r="AZ584" s="190" t="str">
        <f t="shared" si="587"/>
        <v>AZ$19</v>
      </c>
      <c r="BA584" s="190" t="str">
        <f t="shared" si="587"/>
        <v>BA$19</v>
      </c>
      <c r="BB584" s="190" t="str">
        <f t="shared" si="587"/>
        <v>BB$19</v>
      </c>
      <c r="BC584" s="190" t="str">
        <f t="shared" si="587"/>
        <v>BC$19</v>
      </c>
      <c r="BD584" s="190" t="str">
        <f t="shared" si="587"/>
        <v>BD$19</v>
      </c>
      <c r="BE584" s="190" t="str">
        <f t="shared" si="587"/>
        <v>BE$19</v>
      </c>
      <c r="BF584" s="190" t="str">
        <f t="shared" si="587"/>
        <v>BF$19</v>
      </c>
      <c r="BG584" s="190" t="str">
        <f t="shared" si="587"/>
        <v>BG$19</v>
      </c>
      <c r="BH584" s="190" t="str">
        <f t="shared" si="587"/>
        <v>BH$19</v>
      </c>
      <c r="BI584" s="190" t="str">
        <f t="shared" si="587"/>
        <v>BI$19</v>
      </c>
      <c r="BJ584" s="190" t="str">
        <f t="shared" si="587"/>
        <v>BJ$19</v>
      </c>
      <c r="BK584" s="190" t="str">
        <f t="shared" si="587"/>
        <v>BK$19</v>
      </c>
      <c r="BL584" s="190" t="str">
        <f t="shared" si="587"/>
        <v>BL$19</v>
      </c>
      <c r="BM584" s="190" t="str">
        <f t="shared" si="587"/>
        <v>BM$19</v>
      </c>
      <c r="BN584" s="190" t="str">
        <f t="shared" si="587"/>
        <v>BN$19</v>
      </c>
      <c r="BO584" s="190" t="str">
        <f t="shared" si="587"/>
        <v>BO$19</v>
      </c>
      <c r="BP584" s="190" t="str">
        <f t="shared" si="587"/>
        <v>BP$19</v>
      </c>
      <c r="BQ584" s="190" t="str">
        <f t="shared" si="587"/>
        <v>BQ$19</v>
      </c>
      <c r="BR584" s="190" t="str">
        <f t="shared" si="587"/>
        <v>BR$19</v>
      </c>
      <c r="BS584" s="190" t="str">
        <f t="shared" si="587"/>
        <v>BS$19</v>
      </c>
      <c r="BT584" s="190" t="str">
        <f t="shared" si="587"/>
        <v>BT$19</v>
      </c>
      <c r="BU584" s="190" t="str">
        <f t="shared" si="587"/>
        <v>BU$19</v>
      </c>
      <c r="BV584" s="190" t="str">
        <f t="shared" si="587"/>
        <v>BV$19</v>
      </c>
      <c r="BW584" s="190" t="str">
        <f t="shared" si="587"/>
        <v>BW$19</v>
      </c>
      <c r="BX584" s="190" t="str">
        <f t="shared" si="587"/>
        <v>BX$19</v>
      </c>
      <c r="BY584" s="190" t="str">
        <f t="shared" si="587"/>
        <v>BY$19</v>
      </c>
      <c r="BZ584" s="190" t="str">
        <f t="shared" si="587"/>
        <v>BZ$19</v>
      </c>
      <c r="CA584" s="190" t="str">
        <f t="shared" si="587"/>
        <v>CA$19</v>
      </c>
      <c r="CB584" s="190" t="str">
        <f t="shared" si="587"/>
        <v>CB$19</v>
      </c>
      <c r="CC584" s="190" t="str">
        <f t="shared" si="587"/>
        <v>CC$19</v>
      </c>
      <c r="CD584" s="190" t="str">
        <f t="shared" si="587"/>
        <v>CD$19</v>
      </c>
      <c r="CE584" s="190" t="str">
        <f t="shared" ref="CE584:CL584" si="588">CE$23</f>
        <v>CE$19</v>
      </c>
      <c r="CF584" s="190" t="str">
        <f t="shared" si="588"/>
        <v>CF$19</v>
      </c>
      <c r="CG584" s="190" t="str">
        <f t="shared" si="588"/>
        <v>CG$19</v>
      </c>
      <c r="CH584" s="190" t="str">
        <f t="shared" si="588"/>
        <v>CH$19</v>
      </c>
      <c r="CI584" s="190" t="str">
        <f t="shared" si="588"/>
        <v>CI$19</v>
      </c>
      <c r="CJ584" s="190" t="str">
        <f t="shared" si="588"/>
        <v>CJ$19</v>
      </c>
      <c r="CK584" s="190" t="str">
        <f t="shared" si="588"/>
        <v>CK$19</v>
      </c>
      <c r="CL584" s="190" t="str">
        <f t="shared" si="588"/>
        <v>CL$19</v>
      </c>
      <c r="CN584" s="201"/>
      <c r="CO584" s="190" t="str">
        <f t="shared" ref="CO584:DL584" si="589">CO$23</f>
        <v>CO$19</v>
      </c>
      <c r="CP584" s="190" t="str">
        <f t="shared" si="589"/>
        <v>CP$19</v>
      </c>
      <c r="CQ584" s="190" t="str">
        <f t="shared" si="589"/>
        <v>CQ$19</v>
      </c>
      <c r="CR584" s="190" t="str">
        <f t="shared" si="589"/>
        <v>CR$19</v>
      </c>
      <c r="CS584" s="190" t="str">
        <f t="shared" si="589"/>
        <v>CS$19</v>
      </c>
      <c r="CT584" s="190" t="str">
        <f t="shared" si="589"/>
        <v>CT$19</v>
      </c>
      <c r="CU584" s="190" t="str">
        <f t="shared" si="589"/>
        <v>CU$19</v>
      </c>
      <c r="CV584" s="190" t="str">
        <f t="shared" si="589"/>
        <v>CV$19</v>
      </c>
      <c r="CW584" s="190" t="str">
        <f t="shared" si="589"/>
        <v>CW$19</v>
      </c>
      <c r="CX584" s="190" t="str">
        <f t="shared" si="589"/>
        <v>CX$19</v>
      </c>
      <c r="CY584" s="190" t="str">
        <f t="shared" si="589"/>
        <v>CY$19</v>
      </c>
      <c r="CZ584" s="190" t="str">
        <f t="shared" si="589"/>
        <v>CZ$19</v>
      </c>
      <c r="DA584" s="190" t="str">
        <f t="shared" si="589"/>
        <v>DA$19</v>
      </c>
      <c r="DB584" s="190" t="str">
        <f t="shared" si="589"/>
        <v>DB$19</v>
      </c>
      <c r="DC584" s="190" t="str">
        <f t="shared" si="589"/>
        <v>DC$19</v>
      </c>
      <c r="DD584" s="190" t="str">
        <f t="shared" si="589"/>
        <v>DD$19</v>
      </c>
      <c r="DE584" s="190" t="str">
        <f t="shared" si="589"/>
        <v>DE$19</v>
      </c>
      <c r="DF584" s="190" t="str">
        <f t="shared" si="589"/>
        <v>DF$19</v>
      </c>
      <c r="DG584" s="190" t="str">
        <f t="shared" si="589"/>
        <v>DG$19</v>
      </c>
      <c r="DH584" s="190" t="str">
        <f t="shared" si="589"/>
        <v>DH$19</v>
      </c>
      <c r="DI584" s="190" t="str">
        <f t="shared" si="589"/>
        <v>DI$19</v>
      </c>
      <c r="DJ584" s="190" t="str">
        <f t="shared" si="589"/>
        <v>DJ$19</v>
      </c>
      <c r="DK584" s="190" t="str">
        <f t="shared" si="589"/>
        <v>DK$19</v>
      </c>
      <c r="DL584" s="190" t="str">
        <f t="shared" si="589"/>
        <v>DL$19</v>
      </c>
    </row>
    <row r="585" spans="1:116" x14ac:dyDescent="0.4">
      <c r="A585" s="48" t="s">
        <v>218</v>
      </c>
      <c r="B585" s="31" t="s">
        <v>81</v>
      </c>
      <c r="C585" s="31"/>
      <c r="D585" t="s">
        <v>755</v>
      </c>
      <c r="E585" s="8" t="str">
        <f t="shared" ref="E585:E598" si="590">ROW()&amp;" "&amp;D585</f>
        <v>585 DAYRENT-PV</v>
      </c>
      <c r="F585" t="s">
        <v>572</v>
      </c>
      <c r="G585" s="70" t="s">
        <v>777</v>
      </c>
      <c r="H585" s="48"/>
      <c r="I585" s="297"/>
      <c r="J585" s="297"/>
      <c r="K585" s="48"/>
      <c r="L585" s="48"/>
      <c r="M585" s="48"/>
      <c r="N585" s="48"/>
      <c r="O585" s="48"/>
      <c r="P585" s="48"/>
      <c r="R585" s="70"/>
      <c r="S585" s="298"/>
      <c r="T585" s="298"/>
      <c r="U585" s="298"/>
      <c r="V585" s="298"/>
      <c r="W585" s="298"/>
      <c r="X585" s="298"/>
      <c r="Y585" s="298"/>
      <c r="Z585" s="298"/>
      <c r="AA585" s="298"/>
      <c r="AB585" s="298"/>
      <c r="AC585" s="298"/>
      <c r="AD585" s="298"/>
      <c r="AE585" s="298"/>
      <c r="AF585" s="298"/>
      <c r="AG585" s="298"/>
      <c r="AH585" s="298"/>
      <c r="AI585" s="298"/>
      <c r="AJ585" s="298"/>
      <c r="AK585" s="298"/>
      <c r="AL585" s="298"/>
      <c r="AM585" s="298"/>
      <c r="AN585" s="298"/>
      <c r="AO585" s="298"/>
      <c r="AP585" s="298"/>
      <c r="AQ585" s="298"/>
      <c r="AR585" s="298"/>
      <c r="AS585" s="298"/>
      <c r="AT585" s="298"/>
      <c r="AU585" s="298"/>
      <c r="AV585" s="298"/>
      <c r="AW585" s="298"/>
      <c r="AX585" s="298"/>
      <c r="AY585" s="298"/>
      <c r="AZ585" s="298"/>
      <c r="BA585" s="298"/>
      <c r="BB585" s="298"/>
      <c r="BC585" s="298"/>
      <c r="BD585" s="298"/>
      <c r="BE585" s="298"/>
      <c r="BF585" s="298"/>
      <c r="BG585" s="298"/>
      <c r="BH585" s="298"/>
      <c r="BI585" s="298"/>
      <c r="BJ585" s="298"/>
      <c r="BK585" s="298"/>
      <c r="BL585" s="298"/>
      <c r="BM585" s="298"/>
      <c r="BN585" s="298"/>
      <c r="BO585" s="298"/>
      <c r="BP585" s="298"/>
      <c r="BQ585" s="298"/>
      <c r="BR585" s="298"/>
      <c r="BS585" s="298"/>
      <c r="BT585" s="298"/>
      <c r="BU585" s="298"/>
      <c r="BV585" s="298"/>
      <c r="BW585" s="298"/>
      <c r="BX585" s="298"/>
      <c r="BY585" s="298"/>
      <c r="BZ585" s="298"/>
      <c r="CA585" s="298"/>
      <c r="CB585" s="298"/>
      <c r="CC585" s="298"/>
      <c r="CD585" s="298"/>
      <c r="CE585" s="298"/>
      <c r="CF585" s="298"/>
      <c r="CG585" s="298"/>
      <c r="CH585" s="298"/>
      <c r="CI585" s="298"/>
      <c r="CJ585" s="298"/>
      <c r="CK585" s="298"/>
      <c r="CL585" s="298"/>
      <c r="CN585" s="297"/>
      <c r="CO585" s="298"/>
      <c r="CP585" s="298"/>
      <c r="CQ585" s="298"/>
      <c r="CR585" s="298"/>
      <c r="CS585" s="298"/>
      <c r="CT585" s="298"/>
      <c r="CU585" s="298"/>
      <c r="CV585" s="298"/>
      <c r="CW585" s="298"/>
      <c r="CX585" s="298"/>
      <c r="CY585" s="298"/>
      <c r="CZ585" s="298"/>
      <c r="DA585" s="298"/>
      <c r="DB585" s="298"/>
      <c r="DC585" s="298"/>
      <c r="DD585" s="298"/>
      <c r="DE585" s="298"/>
      <c r="DF585" s="298"/>
      <c r="DG585" s="298"/>
      <c r="DH585" s="298"/>
      <c r="DI585" s="298"/>
      <c r="DJ585" s="298"/>
      <c r="DK585" s="298"/>
      <c r="DL585" s="298"/>
    </row>
    <row r="586" spans="1:116" x14ac:dyDescent="0.4">
      <c r="B586" t="s">
        <v>332</v>
      </c>
      <c r="D586" t="s">
        <v>755</v>
      </c>
      <c r="E586" s="8" t="str">
        <f t="shared" si="590"/>
        <v>586 DAYRENT-PV</v>
      </c>
      <c r="G586" s="145" t="s">
        <v>458</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c r="CN586" s="73"/>
      <c r="CO586" s="76"/>
      <c r="CP586" s="76"/>
      <c r="CQ586" s="76"/>
      <c r="CR586" s="76"/>
      <c r="CS586" s="76"/>
      <c r="CT586" s="76"/>
      <c r="CU586" s="76"/>
      <c r="CV586" s="76"/>
      <c r="CW586" s="76"/>
      <c r="CX586" s="76"/>
      <c r="CY586" s="76"/>
      <c r="CZ586" s="76"/>
      <c r="DA586" s="76"/>
      <c r="DB586" s="76"/>
      <c r="DC586" s="76"/>
      <c r="DD586" s="76"/>
      <c r="DE586" s="76"/>
      <c r="DF586" s="76"/>
      <c r="DG586" s="76"/>
      <c r="DH586" s="76"/>
      <c r="DI586" s="76"/>
      <c r="DJ586" s="76"/>
      <c r="DK586" s="76"/>
      <c r="DL586" s="76"/>
    </row>
    <row r="587" spans="1:116" x14ac:dyDescent="0.4">
      <c r="D587" t="s">
        <v>755</v>
      </c>
      <c r="E587" s="8" t="str">
        <f t="shared" si="590"/>
        <v>587 DAYRENT-PV</v>
      </c>
      <c r="G587" s="145" t="s">
        <v>460</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c r="CL587" s="20" cm="1">
        <f t="array" ref="CL587">INDEX($K:$P,ROW(),MATCH(CL$3,$K$2:$P$2,0))</f>
        <v>0.8</v>
      </c>
      <c r="CN587" s="73"/>
      <c r="CO587" s="20" t="e" cm="1">
        <f t="array" ref="CO587">INDEX($K:$P,ROW(),MATCH(CO$3,$K$2:$P$2,0))</f>
        <v>#N/A</v>
      </c>
      <c r="CP587" s="20" t="e" cm="1">
        <f t="array" ref="CP587">INDEX($K:$P,ROW(),MATCH(CP$3,$K$2:$P$2,0))</f>
        <v>#N/A</v>
      </c>
      <c r="CQ587" s="20" t="e" cm="1">
        <f t="array" ref="CQ587">INDEX($K:$P,ROW(),MATCH(CQ$3,$K$2:$P$2,0))</f>
        <v>#N/A</v>
      </c>
      <c r="CR587" s="20" t="e" cm="1">
        <f t="array" ref="CR587">INDEX($K:$P,ROW(),MATCH(CR$3,$K$2:$P$2,0))</f>
        <v>#N/A</v>
      </c>
      <c r="CS587" s="20" t="e" cm="1">
        <f t="array" ref="CS587">INDEX($K:$P,ROW(),MATCH(CS$3,$K$2:$P$2,0))</f>
        <v>#N/A</v>
      </c>
      <c r="CT587" s="20" t="e" cm="1">
        <f t="array" ref="CT587">INDEX($K:$P,ROW(),MATCH(CT$3,$K$2:$P$2,0))</f>
        <v>#N/A</v>
      </c>
      <c r="CU587" s="20" t="e" cm="1">
        <f t="array" ref="CU587">INDEX($K:$P,ROW(),MATCH(CU$3,$K$2:$P$2,0))</f>
        <v>#N/A</v>
      </c>
      <c r="CV587" s="20" t="e" cm="1">
        <f t="array" ref="CV587">INDEX($K:$P,ROW(),MATCH(CV$3,$K$2:$P$2,0))</f>
        <v>#N/A</v>
      </c>
      <c r="CW587" s="20" t="e" cm="1">
        <f t="array" ref="CW587">INDEX($K:$P,ROW(),MATCH(CW$3,$K$2:$P$2,0))</f>
        <v>#N/A</v>
      </c>
      <c r="CX587" s="20" t="e" cm="1">
        <f t="array" ref="CX587">INDEX($K:$P,ROW(),MATCH(CX$3,$K$2:$P$2,0))</f>
        <v>#N/A</v>
      </c>
      <c r="CY587" s="20" t="e" cm="1">
        <f t="array" ref="CY587">INDEX($K:$P,ROW(),MATCH(CY$3,$K$2:$P$2,0))</f>
        <v>#N/A</v>
      </c>
      <c r="CZ587" s="20" t="e" cm="1">
        <f t="array" ref="CZ587">INDEX($K:$P,ROW(),MATCH(CZ$3,$K$2:$P$2,0))</f>
        <v>#N/A</v>
      </c>
      <c r="DA587" s="20" t="e" cm="1">
        <f t="array" ref="DA587">INDEX($K:$P,ROW(),MATCH(DA$3,$K$2:$P$2,0))</f>
        <v>#N/A</v>
      </c>
      <c r="DB587" s="20" t="e" cm="1">
        <f t="array" ref="DB587">INDEX($K:$P,ROW(),MATCH(DB$3,$K$2:$P$2,0))</f>
        <v>#N/A</v>
      </c>
      <c r="DC587" s="20" t="e" cm="1">
        <f t="array" ref="DC587">INDEX($K:$P,ROW(),MATCH(DC$3,$K$2:$P$2,0))</f>
        <v>#N/A</v>
      </c>
      <c r="DD587" s="20" t="e" cm="1">
        <f t="array" ref="DD587">INDEX($K:$P,ROW(),MATCH(DD$3,$K$2:$P$2,0))</f>
        <v>#N/A</v>
      </c>
      <c r="DE587" s="20" t="e" cm="1">
        <f t="array" ref="DE587">INDEX($K:$P,ROW(),MATCH(DE$3,$K$2:$P$2,0))</f>
        <v>#N/A</v>
      </c>
      <c r="DF587" s="20" t="e" cm="1">
        <f t="array" ref="DF587">INDEX($K:$P,ROW(),MATCH(DF$3,$K$2:$P$2,0))</f>
        <v>#N/A</v>
      </c>
      <c r="DG587" s="20" t="e" cm="1">
        <f t="array" ref="DG587">INDEX($K:$P,ROW(),MATCH(DG$3,$K$2:$P$2,0))</f>
        <v>#N/A</v>
      </c>
      <c r="DH587" s="20" t="e" cm="1">
        <f t="array" ref="DH587">INDEX($K:$P,ROW(),MATCH(DH$3,$K$2:$P$2,0))</f>
        <v>#N/A</v>
      </c>
      <c r="DI587" s="20" t="e" cm="1">
        <f t="array" ref="DI587">INDEX($K:$P,ROW(),MATCH(DI$3,$K$2:$P$2,0))</f>
        <v>#N/A</v>
      </c>
      <c r="DJ587" s="20" t="e" cm="1">
        <f t="array" ref="DJ587">INDEX($K:$P,ROW(),MATCH(DJ$3,$K$2:$P$2,0))</f>
        <v>#N/A</v>
      </c>
      <c r="DK587" s="20" t="e" cm="1">
        <f t="array" ref="DK587">INDEX($K:$P,ROW(),MATCH(DK$3,$K$2:$P$2,0))</f>
        <v>#N/A</v>
      </c>
      <c r="DL587" s="20" t="e" cm="1">
        <f t="array" ref="DL587">INDEX($K:$P,ROW(),MATCH(DL$3,$K$2:$P$2,0))</f>
        <v>#N/A</v>
      </c>
    </row>
    <row r="588" spans="1:116" x14ac:dyDescent="0.4">
      <c r="D588" t="s">
        <v>755</v>
      </c>
      <c r="E588" s="8" t="str">
        <f t="shared" si="590"/>
        <v>588 DAYRENT-PV</v>
      </c>
      <c r="G588" s="145" t="str">
        <f>"$ rent/day/"&amp;G592</f>
        <v>$ rent/day/unit</v>
      </c>
      <c r="H588" s="31"/>
      <c r="I588" s="73"/>
      <c r="J588" s="73"/>
      <c r="K588" s="456">
        <v>100</v>
      </c>
      <c r="L588" s="456">
        <v>100</v>
      </c>
      <c r="M588" s="456">
        <v>100</v>
      </c>
      <c r="N588" s="456">
        <v>100</v>
      </c>
      <c r="O588" s="456">
        <v>100</v>
      </c>
      <c r="P588" s="456">
        <v>100</v>
      </c>
      <c r="R588" s="38"/>
      <c r="S588" s="140" cm="1">
        <f t="array" ref="S588">INDEX($K:$P,ROW(),MATCH(S$3,$K$2:$P$2,0))</f>
        <v>100</v>
      </c>
      <c r="T588" s="140" cm="1">
        <f t="array" ref="T588">INDEX($K:$P,ROW(),MATCH(T$3,$K$2:$P$2,0))</f>
        <v>100</v>
      </c>
      <c r="U588" s="140" cm="1">
        <f t="array" ref="U588">INDEX($K:$P,ROW(),MATCH(U$3,$K$2:$P$2,0))</f>
        <v>100</v>
      </c>
      <c r="V588" s="140" cm="1">
        <f t="array" ref="V588">INDEX($K:$P,ROW(),MATCH(V$3,$K$2:$P$2,0))</f>
        <v>100</v>
      </c>
      <c r="W588" s="140" cm="1">
        <f t="array" ref="W588">INDEX($K:$P,ROW(),MATCH(W$3,$K$2:$P$2,0))</f>
        <v>100</v>
      </c>
      <c r="X588" s="140" cm="1">
        <f t="array" ref="X588">INDEX($K:$P,ROW(),MATCH(X$3,$K$2:$P$2,0))</f>
        <v>100</v>
      </c>
      <c r="Y588" s="140" cm="1">
        <f t="array" ref="Y588">INDEX($K:$P,ROW(),MATCH(Y$3,$K$2:$P$2,0))</f>
        <v>100</v>
      </c>
      <c r="Z588" s="140" cm="1">
        <f t="array" ref="Z588">INDEX($K:$P,ROW(),MATCH(Z$3,$K$2:$P$2,0))</f>
        <v>100</v>
      </c>
      <c r="AA588" s="140" cm="1">
        <f t="array" ref="AA588">INDEX($K:$P,ROW(),MATCH(AA$3,$K$2:$P$2,0))</f>
        <v>100</v>
      </c>
      <c r="AB588" s="140" cm="1">
        <f t="array" ref="AB588">INDEX($K:$P,ROW(),MATCH(AB$3,$K$2:$P$2,0))</f>
        <v>100</v>
      </c>
      <c r="AC588" s="140" cm="1">
        <f t="array" ref="AC588">INDEX($K:$P,ROW(),MATCH(AC$3,$K$2:$P$2,0))</f>
        <v>100</v>
      </c>
      <c r="AD588" s="140" cm="1">
        <f t="array" ref="AD588">INDEX($K:$P,ROW(),MATCH(AD$3,$K$2:$P$2,0))</f>
        <v>100</v>
      </c>
      <c r="AE588" s="140" cm="1">
        <f t="array" ref="AE588">INDEX($K:$P,ROW(),MATCH(AE$3,$K$2:$P$2,0))</f>
        <v>100</v>
      </c>
      <c r="AF588" s="140" cm="1">
        <f t="array" ref="AF588">INDEX($K:$P,ROW(),MATCH(AF$3,$K$2:$P$2,0))</f>
        <v>100</v>
      </c>
      <c r="AG588" s="140" cm="1">
        <f t="array" ref="AG588">INDEX($K:$P,ROW(),MATCH(AG$3,$K$2:$P$2,0))</f>
        <v>100</v>
      </c>
      <c r="AH588" s="140" cm="1">
        <f t="array" ref="AH588">INDEX($K:$P,ROW(),MATCH(AH$3,$K$2:$P$2,0))</f>
        <v>100</v>
      </c>
      <c r="AI588" s="140" cm="1">
        <f t="array" ref="AI588">INDEX($K:$P,ROW(),MATCH(AI$3,$K$2:$P$2,0))</f>
        <v>100</v>
      </c>
      <c r="AJ588" s="140" cm="1">
        <f t="array" ref="AJ588">INDEX($K:$P,ROW(),MATCH(AJ$3,$K$2:$P$2,0))</f>
        <v>100</v>
      </c>
      <c r="AK588" s="140" cm="1">
        <f t="array" ref="AK588">INDEX($K:$P,ROW(),MATCH(AK$3,$K$2:$P$2,0))</f>
        <v>100</v>
      </c>
      <c r="AL588" s="140" cm="1">
        <f t="array" ref="AL588">INDEX($K:$P,ROW(),MATCH(AL$3,$K$2:$P$2,0))</f>
        <v>100</v>
      </c>
      <c r="AM588" s="140" cm="1">
        <f t="array" ref="AM588">INDEX($K:$P,ROW(),MATCH(AM$3,$K$2:$P$2,0))</f>
        <v>100</v>
      </c>
      <c r="AN588" s="140" cm="1">
        <f t="array" ref="AN588">INDEX($K:$P,ROW(),MATCH(AN$3,$K$2:$P$2,0))</f>
        <v>100</v>
      </c>
      <c r="AO588" s="140" cm="1">
        <f t="array" ref="AO588">INDEX($K:$P,ROW(),MATCH(AO$3,$K$2:$P$2,0))</f>
        <v>100</v>
      </c>
      <c r="AP588" s="140" cm="1">
        <f t="array" ref="AP588">INDEX($K:$P,ROW(),MATCH(AP$3,$K$2:$P$2,0))</f>
        <v>100</v>
      </c>
      <c r="AQ588" s="140" cm="1">
        <f t="array" ref="AQ588">INDEX($K:$P,ROW(),MATCH(AQ$3,$K$2:$P$2,0))</f>
        <v>100</v>
      </c>
      <c r="AR588" s="140" cm="1">
        <f t="array" ref="AR588">INDEX($K:$P,ROW(),MATCH(AR$3,$K$2:$P$2,0))</f>
        <v>100</v>
      </c>
      <c r="AS588" s="140" cm="1">
        <f t="array" ref="AS588">INDEX($K:$P,ROW(),MATCH(AS$3,$K$2:$P$2,0))</f>
        <v>100</v>
      </c>
      <c r="AT588" s="140" cm="1">
        <f t="array" ref="AT588">INDEX($K:$P,ROW(),MATCH(AT$3,$K$2:$P$2,0))</f>
        <v>100</v>
      </c>
      <c r="AU588" s="140" cm="1">
        <f t="array" ref="AU588">INDEX($K:$P,ROW(),MATCH(AU$3,$K$2:$P$2,0))</f>
        <v>100</v>
      </c>
      <c r="AV588" s="140" cm="1">
        <f t="array" ref="AV588">INDEX($K:$P,ROW(),MATCH(AV$3,$K$2:$P$2,0))</f>
        <v>100</v>
      </c>
      <c r="AW588" s="140" cm="1">
        <f t="array" ref="AW588">INDEX($K:$P,ROW(),MATCH(AW$3,$K$2:$P$2,0))</f>
        <v>100</v>
      </c>
      <c r="AX588" s="140" cm="1">
        <f t="array" ref="AX588">INDEX($K:$P,ROW(),MATCH(AX$3,$K$2:$P$2,0))</f>
        <v>100</v>
      </c>
      <c r="AY588" s="140" cm="1">
        <f t="array" ref="AY588">INDEX($K:$P,ROW(),MATCH(AY$3,$K$2:$P$2,0))</f>
        <v>100</v>
      </c>
      <c r="AZ588" s="140" cm="1">
        <f t="array" ref="AZ588">INDEX($K:$P,ROW(),MATCH(AZ$3,$K$2:$P$2,0))</f>
        <v>100</v>
      </c>
      <c r="BA588" s="140" cm="1">
        <f t="array" ref="BA588">INDEX($K:$P,ROW(),MATCH(BA$3,$K$2:$P$2,0))</f>
        <v>100</v>
      </c>
      <c r="BB588" s="140" cm="1">
        <f t="array" ref="BB588">INDEX($K:$P,ROW(),MATCH(BB$3,$K$2:$P$2,0))</f>
        <v>100</v>
      </c>
      <c r="BC588" s="140" cm="1">
        <f t="array" ref="BC588">INDEX($K:$P,ROW(),MATCH(BC$3,$K$2:$P$2,0))</f>
        <v>100</v>
      </c>
      <c r="BD588" s="140" cm="1">
        <f t="array" ref="BD588">INDEX($K:$P,ROW(),MATCH(BD$3,$K$2:$P$2,0))</f>
        <v>100</v>
      </c>
      <c r="BE588" s="140" cm="1">
        <f t="array" ref="BE588">INDEX($K:$P,ROW(),MATCH(BE$3,$K$2:$P$2,0))</f>
        <v>100</v>
      </c>
      <c r="BF588" s="140" cm="1">
        <f t="array" ref="BF588">INDEX($K:$P,ROW(),MATCH(BF$3,$K$2:$P$2,0))</f>
        <v>100</v>
      </c>
      <c r="BG588" s="140" cm="1">
        <f t="array" ref="BG588">INDEX($K:$P,ROW(),MATCH(BG$3,$K$2:$P$2,0))</f>
        <v>100</v>
      </c>
      <c r="BH588" s="140" cm="1">
        <f t="array" ref="BH588">INDEX($K:$P,ROW(),MATCH(BH$3,$K$2:$P$2,0))</f>
        <v>100</v>
      </c>
      <c r="BI588" s="140" cm="1">
        <f t="array" ref="BI588">INDEX($K:$P,ROW(),MATCH(BI$3,$K$2:$P$2,0))</f>
        <v>100</v>
      </c>
      <c r="BJ588" s="140" cm="1">
        <f t="array" ref="BJ588">INDEX($K:$P,ROW(),MATCH(BJ$3,$K$2:$P$2,0))</f>
        <v>100</v>
      </c>
      <c r="BK588" s="140" cm="1">
        <f t="array" ref="BK588">INDEX($K:$P,ROW(),MATCH(BK$3,$K$2:$P$2,0))</f>
        <v>100</v>
      </c>
      <c r="BL588" s="140" cm="1">
        <f t="array" ref="BL588">INDEX($K:$P,ROW(),MATCH(BL$3,$K$2:$P$2,0))</f>
        <v>100</v>
      </c>
      <c r="BM588" s="140" cm="1">
        <f t="array" ref="BM588">INDEX($K:$P,ROW(),MATCH(BM$3,$K$2:$P$2,0))</f>
        <v>100</v>
      </c>
      <c r="BN588" s="140" cm="1">
        <f t="array" ref="BN588">INDEX($K:$P,ROW(),MATCH(BN$3,$K$2:$P$2,0))</f>
        <v>100</v>
      </c>
      <c r="BO588" s="140" cm="1">
        <f t="array" ref="BO588">INDEX($K:$P,ROW(),MATCH(BO$3,$K$2:$P$2,0))</f>
        <v>100</v>
      </c>
      <c r="BP588" s="140" cm="1">
        <f t="array" ref="BP588">INDEX($K:$P,ROW(),MATCH(BP$3,$K$2:$P$2,0))</f>
        <v>100</v>
      </c>
      <c r="BQ588" s="140" cm="1">
        <f t="array" ref="BQ588">INDEX($K:$P,ROW(),MATCH(BQ$3,$K$2:$P$2,0))</f>
        <v>100</v>
      </c>
      <c r="BR588" s="140" cm="1">
        <f t="array" ref="BR588">INDEX($K:$P,ROW(),MATCH(BR$3,$K$2:$P$2,0))</f>
        <v>100</v>
      </c>
      <c r="BS588" s="140" cm="1">
        <f t="array" ref="BS588">INDEX($K:$P,ROW(),MATCH(BS$3,$K$2:$P$2,0))</f>
        <v>100</v>
      </c>
      <c r="BT588" s="140" cm="1">
        <f t="array" ref="BT588">INDEX($K:$P,ROW(),MATCH(BT$3,$K$2:$P$2,0))</f>
        <v>100</v>
      </c>
      <c r="BU588" s="140" cm="1">
        <f t="array" ref="BU588">INDEX($K:$P,ROW(),MATCH(BU$3,$K$2:$P$2,0))</f>
        <v>100</v>
      </c>
      <c r="BV588" s="140" cm="1">
        <f t="array" ref="BV588">INDEX($K:$P,ROW(),MATCH(BV$3,$K$2:$P$2,0))</f>
        <v>100</v>
      </c>
      <c r="BW588" s="140" cm="1">
        <f t="array" ref="BW588">INDEX($K:$P,ROW(),MATCH(BW$3,$K$2:$P$2,0))</f>
        <v>100</v>
      </c>
      <c r="BX588" s="140" cm="1">
        <f t="array" ref="BX588">INDEX($K:$P,ROW(),MATCH(BX$3,$K$2:$P$2,0))</f>
        <v>100</v>
      </c>
      <c r="BY588" s="140" cm="1">
        <f t="array" ref="BY588">INDEX($K:$P,ROW(),MATCH(BY$3,$K$2:$P$2,0))</f>
        <v>100</v>
      </c>
      <c r="BZ588" s="140" cm="1">
        <f t="array" ref="BZ588">INDEX($K:$P,ROW(),MATCH(BZ$3,$K$2:$P$2,0))</f>
        <v>100</v>
      </c>
      <c r="CA588" s="140" cm="1">
        <f t="array" ref="CA588">INDEX($K:$P,ROW(),MATCH(CA$3,$K$2:$P$2,0))</f>
        <v>100</v>
      </c>
      <c r="CB588" s="140" cm="1">
        <f t="array" ref="CB588">INDEX($K:$P,ROW(),MATCH(CB$3,$K$2:$P$2,0))</f>
        <v>100</v>
      </c>
      <c r="CC588" s="140" cm="1">
        <f t="array" ref="CC588">INDEX($K:$P,ROW(),MATCH(CC$3,$K$2:$P$2,0))</f>
        <v>100</v>
      </c>
      <c r="CD588" s="140" cm="1">
        <f t="array" ref="CD588">INDEX($K:$P,ROW(),MATCH(CD$3,$K$2:$P$2,0))</f>
        <v>100</v>
      </c>
      <c r="CE588" s="140" cm="1">
        <f t="array" ref="CE588">INDEX($K:$P,ROW(),MATCH(CE$3,$K$2:$P$2,0))</f>
        <v>100</v>
      </c>
      <c r="CF588" s="140" cm="1">
        <f t="array" ref="CF588">INDEX($K:$P,ROW(),MATCH(CF$3,$K$2:$P$2,0))</f>
        <v>100</v>
      </c>
      <c r="CG588" s="140" cm="1">
        <f t="array" ref="CG588">INDEX($K:$P,ROW(),MATCH(CG$3,$K$2:$P$2,0))</f>
        <v>100</v>
      </c>
      <c r="CH588" s="140" cm="1">
        <f t="array" ref="CH588">INDEX($K:$P,ROW(),MATCH(CH$3,$K$2:$P$2,0))</f>
        <v>100</v>
      </c>
      <c r="CI588" s="140" cm="1">
        <f t="array" ref="CI588">INDEX($K:$P,ROW(),MATCH(CI$3,$K$2:$P$2,0))</f>
        <v>100</v>
      </c>
      <c r="CJ588" s="140" cm="1">
        <f t="array" ref="CJ588">INDEX($K:$P,ROW(),MATCH(CJ$3,$K$2:$P$2,0))</f>
        <v>100</v>
      </c>
      <c r="CK588" s="140" cm="1">
        <f t="array" ref="CK588">INDEX($K:$P,ROW(),MATCH(CK$3,$K$2:$P$2,0))</f>
        <v>100</v>
      </c>
      <c r="CL588" s="140" cm="1">
        <f t="array" ref="CL588">INDEX($K:$P,ROW(),MATCH(CL$3,$K$2:$P$2,0))</f>
        <v>100</v>
      </c>
      <c r="CN588" s="73"/>
      <c r="CO588" s="140" t="e" cm="1">
        <f t="array" ref="CO588">INDEX($K:$P,ROW(),MATCH(CO$3,$K$2:$P$2,0))/CO$5</f>
        <v>#N/A</v>
      </c>
      <c r="CP588" s="140" t="e" cm="1">
        <f t="array" ref="CP588">INDEX($K:$P,ROW(),MATCH(CP$3,$K$2:$P$2,0))/CP$5</f>
        <v>#N/A</v>
      </c>
      <c r="CQ588" s="140" t="e" cm="1">
        <f t="array" ref="CQ588">INDEX($K:$P,ROW(),MATCH(CQ$3,$K$2:$P$2,0))/CQ$5</f>
        <v>#N/A</v>
      </c>
      <c r="CR588" s="140" t="e" cm="1">
        <f t="array" ref="CR588">INDEX($K:$P,ROW(),MATCH(CR$3,$K$2:$P$2,0))/CR$5</f>
        <v>#N/A</v>
      </c>
      <c r="CS588" s="140" t="e" cm="1">
        <f t="array" ref="CS588">INDEX($K:$P,ROW(),MATCH(CS$3,$K$2:$P$2,0))/CS$5</f>
        <v>#N/A</v>
      </c>
      <c r="CT588" s="140" t="e" cm="1">
        <f t="array" ref="CT588">INDEX($K:$P,ROW(),MATCH(CT$3,$K$2:$P$2,0))/CT$5</f>
        <v>#N/A</v>
      </c>
      <c r="CU588" s="140" t="e" cm="1">
        <f t="array" ref="CU588">INDEX($K:$P,ROW(),MATCH(CU$3,$K$2:$P$2,0))/CU$5</f>
        <v>#N/A</v>
      </c>
      <c r="CV588" s="140" t="e" cm="1">
        <f t="array" ref="CV588">INDEX($K:$P,ROW(),MATCH(CV$3,$K$2:$P$2,0))/CV$5</f>
        <v>#N/A</v>
      </c>
      <c r="CW588" s="140" t="e" cm="1">
        <f t="array" ref="CW588">INDEX($K:$P,ROW(),MATCH(CW$3,$K$2:$P$2,0))/CW$5</f>
        <v>#N/A</v>
      </c>
      <c r="CX588" s="140" t="e" cm="1">
        <f t="array" ref="CX588">INDEX($K:$P,ROW(),MATCH(CX$3,$K$2:$P$2,0))/CX$5</f>
        <v>#N/A</v>
      </c>
      <c r="CY588" s="140" t="e" cm="1">
        <f t="array" ref="CY588">INDEX($K:$P,ROW(),MATCH(CY$3,$K$2:$P$2,0))/CL$5</f>
        <v>#N/A</v>
      </c>
      <c r="CZ588" s="140" t="e" cm="1">
        <f t="array" ref="CZ588">INDEX($K:$P,ROW(),MATCH(CZ$3,$K$2:$P$2,0))/CZ$5</f>
        <v>#N/A</v>
      </c>
      <c r="DA588" s="140" t="e" cm="1">
        <f t="array" ref="DA588">INDEX($K:$P,ROW(),MATCH(DA$3,$K$2:$P$2,0))/DA$5</f>
        <v>#N/A</v>
      </c>
      <c r="DB588" s="140" t="e" cm="1">
        <f t="array" ref="DB588">INDEX($K:$P,ROW(),MATCH(DB$3,$K$2:$P$2,0))/DB$5</f>
        <v>#N/A</v>
      </c>
      <c r="DC588" s="140" t="e" cm="1">
        <f t="array" ref="DC588">INDEX($K:$P,ROW(),MATCH(DC$3,$K$2:$P$2,0))/DC$5</f>
        <v>#N/A</v>
      </c>
      <c r="DD588" s="140" t="e" cm="1">
        <f t="array" ref="DD588">INDEX($K:$P,ROW(),MATCH(DD$3,$K$2:$P$2,0))/DD$5</f>
        <v>#N/A</v>
      </c>
      <c r="DE588" s="140" t="e" cm="1">
        <f t="array" ref="DE588">INDEX($K:$P,ROW(),MATCH(DE$3,$K$2:$P$2,0))/DE$5</f>
        <v>#N/A</v>
      </c>
      <c r="DF588" s="140" t="e" cm="1">
        <f t="array" ref="DF588">INDEX($K:$P,ROW(),MATCH(DF$3,$K$2:$P$2,0))/DF$5</f>
        <v>#N/A</v>
      </c>
      <c r="DG588" s="140" t="e" cm="1">
        <f t="array" ref="DG588">INDEX($K:$P,ROW(),MATCH(DG$3,$K$2:$P$2,0))/DG$5</f>
        <v>#N/A</v>
      </c>
      <c r="DH588" s="140" t="e" cm="1">
        <f t="array" ref="DH588">INDEX($K:$P,ROW(),MATCH(DH$3,$K$2:$P$2,0))/DH$5</f>
        <v>#N/A</v>
      </c>
      <c r="DI588" s="140" t="e" cm="1">
        <f t="array" ref="DI588">INDEX($K:$P,ROW(),MATCH(DI$3,$K$2:$P$2,0))/DI$5</f>
        <v>#N/A</v>
      </c>
      <c r="DJ588" s="140" t="e" cm="1">
        <f t="array" ref="DJ588">INDEX($K:$P,ROW(),MATCH(DJ$3,$K$2:$P$2,0))/DJ$5</f>
        <v>#N/A</v>
      </c>
      <c r="DK588" s="140" t="e" cm="1">
        <f t="array" ref="DK588">INDEX($K:$P,ROW(),MATCH(DK$3,$K$2:$P$2,0))/DK$5</f>
        <v>#N/A</v>
      </c>
      <c r="DL588" s="140" t="e" cm="1">
        <f t="array" ref="DL588">INDEX($K:$P,ROW(),MATCH(DL$3,$K$2:$P$2,0))/DL$5</f>
        <v>#N/A</v>
      </c>
    </row>
    <row r="589" spans="1:116" x14ac:dyDescent="0.4">
      <c r="C589" t="s">
        <v>198</v>
      </c>
      <c r="D589" t="s">
        <v>755</v>
      </c>
      <c r="E589" s="8" t="str">
        <f t="shared" si="590"/>
        <v>589 DAYRENT-PV</v>
      </c>
      <c r="G589" s="126" t="str">
        <f>"Revenue - "&amp;G591</f>
        <v>Revenue - (Primary label)</v>
      </c>
      <c r="H589" s="31"/>
      <c r="I589" s="73"/>
      <c r="J589" s="73"/>
      <c r="K589" s="118">
        <f t="shared" ref="K589:P589" ca="1" si="591">SUMIF($3:$3,K$2,589:589)</f>
        <v>144000000</v>
      </c>
      <c r="L589" s="118">
        <f t="shared" ca="1" si="591"/>
        <v>144000000</v>
      </c>
      <c r="M589" s="118">
        <f t="shared" ca="1" si="591"/>
        <v>144000000</v>
      </c>
      <c r="N589" s="118">
        <f t="shared" ca="1" si="591"/>
        <v>144000000</v>
      </c>
      <c r="O589" s="118">
        <f t="shared" ca="1" si="591"/>
        <v>144000000</v>
      </c>
      <c r="P589" s="118">
        <f t="shared" ca="1" si="591"/>
        <v>144000000</v>
      </c>
      <c r="R589" s="38"/>
      <c r="S589" s="77" cm="1">
        <f t="array" aca="1" ref="S589" ca="1">INDIRECT(S580)*S587*S588*S$6</f>
        <v>12000000</v>
      </c>
      <c r="T589" s="77" cm="1">
        <f t="array" aca="1" ref="T589" ca="1">INDIRECT(T580)*T587*T588*T$6</f>
        <v>12000000</v>
      </c>
      <c r="U589" s="77" cm="1">
        <f t="array" aca="1" ref="U589" ca="1">INDIRECT(U580)*U587*U588*U$6</f>
        <v>12000000</v>
      </c>
      <c r="V589" s="77" cm="1">
        <f t="array" aca="1" ref="V589" ca="1">INDIRECT(V580)*V587*V588*V$6</f>
        <v>12000000</v>
      </c>
      <c r="W589" s="77" cm="1">
        <f t="array" aca="1" ref="W589" ca="1">INDIRECT(W580)*W587*W588*W$6</f>
        <v>12000000</v>
      </c>
      <c r="X589" s="77" cm="1">
        <f t="array" aca="1" ref="X589" ca="1">INDIRECT(X580)*X587*X588*X$6</f>
        <v>12000000</v>
      </c>
      <c r="Y589" s="77" cm="1">
        <f t="array" aca="1" ref="Y589" ca="1">INDIRECT(Y580)*Y587*Y588*Y$6</f>
        <v>12000000</v>
      </c>
      <c r="Z589" s="77" cm="1">
        <f t="array" aca="1" ref="Z589" ca="1">INDIRECT(Z580)*Z587*Z588*Z$6</f>
        <v>12000000</v>
      </c>
      <c r="AA589" s="77" cm="1">
        <f t="array" aca="1" ref="AA589" ca="1">INDIRECT(AA580)*AA587*AA588*AA$6</f>
        <v>12000000</v>
      </c>
      <c r="AB589" s="77" cm="1">
        <f t="array" aca="1" ref="AB589" ca="1">INDIRECT(AB580)*AB587*AB588*AB$6</f>
        <v>12000000</v>
      </c>
      <c r="AC589" s="77" cm="1">
        <f t="array" aca="1" ref="AC589" ca="1">INDIRECT(AC580)*AC587*AC588*AC$6</f>
        <v>12000000</v>
      </c>
      <c r="AD589" s="77" cm="1">
        <f t="array" aca="1" ref="AD589" ca="1">INDIRECT(AD580)*AD587*AD588*AD$6</f>
        <v>12000000</v>
      </c>
      <c r="AE589" s="77" cm="1">
        <f t="array" aca="1" ref="AE589" ca="1">INDIRECT(AE580)*AE587*AE588*AE$6</f>
        <v>12000000</v>
      </c>
      <c r="AF589" s="77" cm="1">
        <f t="array" aca="1" ref="AF589" ca="1">INDIRECT(AF580)*AF587*AF588*AF$6</f>
        <v>12000000</v>
      </c>
      <c r="AG589" s="77" cm="1">
        <f t="array" aca="1" ref="AG589" ca="1">INDIRECT(AG580)*AG587*AG588*AG$6</f>
        <v>12000000</v>
      </c>
      <c r="AH589" s="77" cm="1">
        <f t="array" aca="1" ref="AH589" ca="1">INDIRECT(AH580)*AH587*AH588*AH$6</f>
        <v>12000000</v>
      </c>
      <c r="AI589" s="77" cm="1">
        <f t="array" aca="1" ref="AI589" ca="1">INDIRECT(AI580)*AI587*AI588*AI$6</f>
        <v>12000000</v>
      </c>
      <c r="AJ589" s="77" cm="1">
        <f t="array" aca="1" ref="AJ589" ca="1">INDIRECT(AJ580)*AJ587*AJ588*AJ$6</f>
        <v>12000000</v>
      </c>
      <c r="AK589" s="77" cm="1">
        <f t="array" aca="1" ref="AK589" ca="1">INDIRECT(AK580)*AK587*AK588*AK$6</f>
        <v>12000000</v>
      </c>
      <c r="AL589" s="77" cm="1">
        <f t="array" aca="1" ref="AL589" ca="1">INDIRECT(AL580)*AL587*AL588*AL$6</f>
        <v>12000000</v>
      </c>
      <c r="AM589" s="77" cm="1">
        <f t="array" aca="1" ref="AM589" ca="1">INDIRECT(AM580)*AM587*AM588*AM$6</f>
        <v>12000000</v>
      </c>
      <c r="AN589" s="77" cm="1">
        <f t="array" aca="1" ref="AN589" ca="1">INDIRECT(AN580)*AN587*AN588*AN$6</f>
        <v>12000000</v>
      </c>
      <c r="AO589" s="77" cm="1">
        <f t="array" aca="1" ref="AO589" ca="1">INDIRECT(AO580)*AO587*AO588*AO$6</f>
        <v>12000000</v>
      </c>
      <c r="AP589" s="77" cm="1">
        <f t="array" aca="1" ref="AP589" ca="1">INDIRECT(AP580)*AP587*AP588*AP$6</f>
        <v>12000000</v>
      </c>
      <c r="AQ589" s="77" cm="1">
        <f t="array" aca="1" ref="AQ589" ca="1">INDIRECT(AQ580)*AQ587*AQ588*AQ$6</f>
        <v>12000000</v>
      </c>
      <c r="AR589" s="77" cm="1">
        <f t="array" aca="1" ref="AR589" ca="1">INDIRECT(AR580)*AR587*AR588*AR$6</f>
        <v>12000000</v>
      </c>
      <c r="AS589" s="77" cm="1">
        <f t="array" aca="1" ref="AS589" ca="1">INDIRECT(AS580)*AS587*AS588*AS$6</f>
        <v>12000000</v>
      </c>
      <c r="AT589" s="77" cm="1">
        <f t="array" aca="1" ref="AT589" ca="1">INDIRECT(AT580)*AT587*AT588*AT$6</f>
        <v>12000000</v>
      </c>
      <c r="AU589" s="77" cm="1">
        <f t="array" aca="1" ref="AU589" ca="1">INDIRECT(AU580)*AU587*AU588*AU$6</f>
        <v>12000000</v>
      </c>
      <c r="AV589" s="77" cm="1">
        <f t="array" aca="1" ref="AV589" ca="1">INDIRECT(AV580)*AV587*AV588*AV$6</f>
        <v>12000000</v>
      </c>
      <c r="AW589" s="77" cm="1">
        <f t="array" aca="1" ref="AW589" ca="1">INDIRECT(AW580)*AW587*AW588*AW$6</f>
        <v>12000000</v>
      </c>
      <c r="AX589" s="77" cm="1">
        <f t="array" aca="1" ref="AX589" ca="1">INDIRECT(AX580)*AX587*AX588*AX$6</f>
        <v>12000000</v>
      </c>
      <c r="AY589" s="77" cm="1">
        <f t="array" aca="1" ref="AY589" ca="1">INDIRECT(AY580)*AY587*AY588*AY$6</f>
        <v>12000000</v>
      </c>
      <c r="AZ589" s="77" cm="1">
        <f t="array" aca="1" ref="AZ589" ca="1">INDIRECT(AZ580)*AZ587*AZ588*AZ$6</f>
        <v>12000000</v>
      </c>
      <c r="BA589" s="77" cm="1">
        <f t="array" aca="1" ref="BA589" ca="1">INDIRECT(BA580)*BA587*BA588*BA$6</f>
        <v>12000000</v>
      </c>
      <c r="BB589" s="77" cm="1">
        <f t="array" aca="1" ref="BB589" ca="1">INDIRECT(BB580)*BB587*BB588*BB$6</f>
        <v>12000000</v>
      </c>
      <c r="BC589" s="77" cm="1">
        <f t="array" aca="1" ref="BC589" ca="1">INDIRECT(BC580)*BC587*BC588*BC$6</f>
        <v>12000000</v>
      </c>
      <c r="BD589" s="77" cm="1">
        <f t="array" aca="1" ref="BD589" ca="1">INDIRECT(BD580)*BD587*BD588*BD$6</f>
        <v>12000000</v>
      </c>
      <c r="BE589" s="77" cm="1">
        <f t="array" aca="1" ref="BE589" ca="1">INDIRECT(BE580)*BE587*BE588*BE$6</f>
        <v>12000000</v>
      </c>
      <c r="BF589" s="77" cm="1">
        <f t="array" aca="1" ref="BF589" ca="1">INDIRECT(BF580)*BF587*BF588*BF$6</f>
        <v>12000000</v>
      </c>
      <c r="BG589" s="77" cm="1">
        <f t="array" aca="1" ref="BG589" ca="1">INDIRECT(BG580)*BG587*BG588*BG$6</f>
        <v>12000000</v>
      </c>
      <c r="BH589" s="77" cm="1">
        <f t="array" aca="1" ref="BH589" ca="1">INDIRECT(BH580)*BH587*BH588*BH$6</f>
        <v>12000000</v>
      </c>
      <c r="BI589" s="77" cm="1">
        <f t="array" aca="1" ref="BI589" ca="1">INDIRECT(BI580)*BI587*BI588*BI$6</f>
        <v>12000000</v>
      </c>
      <c r="BJ589" s="77" cm="1">
        <f t="array" aca="1" ref="BJ589" ca="1">INDIRECT(BJ580)*BJ587*BJ588*BJ$6</f>
        <v>12000000</v>
      </c>
      <c r="BK589" s="77" cm="1">
        <f t="array" aca="1" ref="BK589" ca="1">INDIRECT(BK580)*BK587*BK588*BK$6</f>
        <v>12000000</v>
      </c>
      <c r="BL589" s="77" cm="1">
        <f t="array" aca="1" ref="BL589" ca="1">INDIRECT(BL580)*BL587*BL588*BL$6</f>
        <v>12000000</v>
      </c>
      <c r="BM589" s="77" cm="1">
        <f t="array" aca="1" ref="BM589" ca="1">INDIRECT(BM580)*BM587*BM588*BM$6</f>
        <v>12000000</v>
      </c>
      <c r="BN589" s="77" cm="1">
        <f t="array" aca="1" ref="BN589" ca="1">INDIRECT(BN580)*BN587*BN588*BN$6</f>
        <v>12000000</v>
      </c>
      <c r="BO589" s="77" cm="1">
        <f t="array" aca="1" ref="BO589" ca="1">INDIRECT(BO580)*BO587*BO588*BO$6</f>
        <v>12000000</v>
      </c>
      <c r="BP589" s="77" cm="1">
        <f t="array" aca="1" ref="BP589" ca="1">INDIRECT(BP580)*BP587*BP588*BP$6</f>
        <v>12000000</v>
      </c>
      <c r="BQ589" s="77" cm="1">
        <f t="array" aca="1" ref="BQ589" ca="1">INDIRECT(BQ580)*BQ587*BQ588*BQ$6</f>
        <v>12000000</v>
      </c>
      <c r="BR589" s="77" cm="1">
        <f t="array" aca="1" ref="BR589" ca="1">INDIRECT(BR580)*BR587*BR588*BR$6</f>
        <v>12000000</v>
      </c>
      <c r="BS589" s="77" cm="1">
        <f t="array" aca="1" ref="BS589" ca="1">INDIRECT(BS580)*BS587*BS588*BS$6</f>
        <v>12000000</v>
      </c>
      <c r="BT589" s="77" cm="1">
        <f t="array" aca="1" ref="BT589" ca="1">INDIRECT(BT580)*BT587*BT588*BT$6</f>
        <v>12000000</v>
      </c>
      <c r="BU589" s="77" cm="1">
        <f t="array" aca="1" ref="BU589" ca="1">INDIRECT(BU580)*BU587*BU588*BU$6</f>
        <v>12000000</v>
      </c>
      <c r="BV589" s="77" cm="1">
        <f t="array" aca="1" ref="BV589" ca="1">INDIRECT(BV580)*BV587*BV588*BV$6</f>
        <v>12000000</v>
      </c>
      <c r="BW589" s="77" cm="1">
        <f t="array" aca="1" ref="BW589" ca="1">INDIRECT(BW580)*BW587*BW588*BW$6</f>
        <v>12000000</v>
      </c>
      <c r="BX589" s="77" cm="1">
        <f t="array" aca="1" ref="BX589" ca="1">INDIRECT(BX580)*BX587*BX588*BX$6</f>
        <v>12000000</v>
      </c>
      <c r="BY589" s="77" cm="1">
        <f t="array" aca="1" ref="BY589" ca="1">INDIRECT(BY580)*BY587*BY588*BY$6</f>
        <v>12000000</v>
      </c>
      <c r="BZ589" s="77" cm="1">
        <f t="array" aca="1" ref="BZ589" ca="1">INDIRECT(BZ580)*BZ587*BZ588*BZ$6</f>
        <v>12000000</v>
      </c>
      <c r="CA589" s="77" cm="1">
        <f t="array" aca="1" ref="CA589" ca="1">INDIRECT(CA580)*CA587*CA588*CA$6</f>
        <v>12000000</v>
      </c>
      <c r="CB589" s="77" cm="1">
        <f t="array" aca="1" ref="CB589" ca="1">INDIRECT(CB580)*CB587*CB588*CB$6</f>
        <v>12000000</v>
      </c>
      <c r="CC589" s="77" cm="1">
        <f t="array" aca="1" ref="CC589" ca="1">INDIRECT(CC580)*CC587*CC588*CC$6</f>
        <v>12000000</v>
      </c>
      <c r="CD589" s="77" cm="1">
        <f t="array" aca="1" ref="CD589" ca="1">INDIRECT(CD580)*CD587*CD588*CD$6</f>
        <v>12000000</v>
      </c>
      <c r="CE589" s="77" cm="1">
        <f t="array" aca="1" ref="CE589" ca="1">INDIRECT(CE580)*CE587*CE588*CE$6</f>
        <v>12000000</v>
      </c>
      <c r="CF589" s="77" cm="1">
        <f t="array" aca="1" ref="CF589" ca="1">INDIRECT(CF580)*CF587*CF588*CF$6</f>
        <v>12000000</v>
      </c>
      <c r="CG589" s="77" cm="1">
        <f t="array" aca="1" ref="CG589" ca="1">INDIRECT(CG580)*CG587*CG588*CG$6</f>
        <v>12000000</v>
      </c>
      <c r="CH589" s="77" cm="1">
        <f t="array" aca="1" ref="CH589" ca="1">INDIRECT(CH580)*CH587*CH588*CH$6</f>
        <v>12000000</v>
      </c>
      <c r="CI589" s="77" cm="1">
        <f t="array" aca="1" ref="CI589" ca="1">INDIRECT(CI580)*CI587*CI588*CI$6</f>
        <v>12000000</v>
      </c>
      <c r="CJ589" s="77" cm="1">
        <f t="array" aca="1" ref="CJ589" ca="1">INDIRECT(CJ580)*CJ587*CJ588*CJ$6</f>
        <v>12000000</v>
      </c>
      <c r="CK589" s="77" cm="1">
        <f t="array" aca="1" ref="CK589" ca="1">INDIRECT(CK580)*CK587*CK588*CK$6</f>
        <v>12000000</v>
      </c>
      <c r="CL589" s="77" cm="1">
        <f t="array" aca="1" ref="CL589" ca="1">INDIRECT(CL580)*CL587*CL588*CL$6</f>
        <v>12000000</v>
      </c>
      <c r="CN589" s="73"/>
      <c r="CO589" s="77" t="e" cm="1">
        <f t="array" aca="1" ref="CO589" ca="1">INDIRECT(CO580)*CO587*CO588*CO$6</f>
        <v>#N/A</v>
      </c>
      <c r="CP589" s="77" t="e" cm="1">
        <f t="array" aca="1" ref="CP589" ca="1">INDIRECT(CP580)*CP587*CP588*CP$6</f>
        <v>#N/A</v>
      </c>
      <c r="CQ589" s="77" t="e" cm="1">
        <f t="array" aca="1" ref="CQ589" ca="1">INDIRECT(CQ580)*CQ587*CQ588*CQ$6</f>
        <v>#N/A</v>
      </c>
      <c r="CR589" s="77" t="e" cm="1">
        <f t="array" aca="1" ref="CR589" ca="1">INDIRECT(CR580)*CR587*CR588*CR$6</f>
        <v>#N/A</v>
      </c>
      <c r="CS589" s="77" t="e" cm="1">
        <f t="array" aca="1" ref="CS589" ca="1">INDIRECT(CS580)*CS587*CS588*CS$6</f>
        <v>#N/A</v>
      </c>
      <c r="CT589" s="77" t="e" cm="1">
        <f t="array" aca="1" ref="CT589" ca="1">INDIRECT(CT580)*CT587*CT588*CT$6</f>
        <v>#N/A</v>
      </c>
      <c r="CU589" s="77" t="e" cm="1">
        <f t="array" aca="1" ref="CU589" ca="1">INDIRECT(CU580)*CU587*CU588*CU$6</f>
        <v>#N/A</v>
      </c>
      <c r="CV589" s="77" t="e" cm="1">
        <f t="array" aca="1" ref="CV589" ca="1">INDIRECT(CV580)*CV587*CV588*CV$6</f>
        <v>#N/A</v>
      </c>
      <c r="CW589" s="77" t="e" cm="1">
        <f t="array" aca="1" ref="CW589" ca="1">INDIRECT(CW580)*CW587*CW588*CW$6</f>
        <v>#N/A</v>
      </c>
      <c r="CX589" s="77" t="e" cm="1">
        <f t="array" aca="1" ref="CX589" ca="1">INDIRECT(CX580)*CX587*CX588*CX$6</f>
        <v>#N/A</v>
      </c>
      <c r="CY589" s="77" t="e" cm="1">
        <f t="array" aca="1" ref="CY589" ca="1">INDIRECT(CY580)*CY587*CY588*CY$6</f>
        <v>#N/A</v>
      </c>
      <c r="CZ589" s="77" t="e" cm="1">
        <f t="array" aca="1" ref="CZ589" ca="1">INDIRECT(CZ580)*CZ587*CZ588*CZ$6</f>
        <v>#N/A</v>
      </c>
      <c r="DA589" s="77" t="e" cm="1">
        <f t="array" aca="1" ref="DA589" ca="1">INDIRECT(DA580)*DA587*DA588*DA$6</f>
        <v>#N/A</v>
      </c>
      <c r="DB589" s="77" t="e" cm="1">
        <f t="array" aca="1" ref="DB589" ca="1">INDIRECT(DB580)*DB587*DB588*DB$6</f>
        <v>#N/A</v>
      </c>
      <c r="DC589" s="77" t="e" cm="1">
        <f t="array" aca="1" ref="DC589" ca="1">INDIRECT(DC580)*DC587*DC588*DC$6</f>
        <v>#N/A</v>
      </c>
      <c r="DD589" s="77" t="e" cm="1">
        <f t="array" aca="1" ref="DD589" ca="1">INDIRECT(DD580)*DD587*DD588*DD$6</f>
        <v>#N/A</v>
      </c>
      <c r="DE589" s="77" t="e" cm="1">
        <f t="array" aca="1" ref="DE589" ca="1">INDIRECT(DE580)*DE587*DE588*DE$6</f>
        <v>#N/A</v>
      </c>
      <c r="DF589" s="77" t="e" cm="1">
        <f t="array" aca="1" ref="DF589" ca="1">INDIRECT(DF580)*DF587*DF588*DF$6</f>
        <v>#N/A</v>
      </c>
      <c r="DG589" s="77" t="e" cm="1">
        <f t="array" aca="1" ref="DG589" ca="1">INDIRECT(DG580)*DG587*DG588*DG$6</f>
        <v>#N/A</v>
      </c>
      <c r="DH589" s="77" t="e" cm="1">
        <f t="array" aca="1" ref="DH589" ca="1">INDIRECT(DH580)*DH587*DH588*DH$6</f>
        <v>#N/A</v>
      </c>
      <c r="DI589" s="77" t="e" cm="1">
        <f t="array" aca="1" ref="DI589" ca="1">INDIRECT(DI580)*DI587*DI588*DI$6</f>
        <v>#N/A</v>
      </c>
      <c r="DJ589" s="77" t="e" cm="1">
        <f t="array" aca="1" ref="DJ589" ca="1">INDIRECT(DJ580)*DJ587*DJ588*DJ$6</f>
        <v>#N/A</v>
      </c>
      <c r="DK589" s="77" t="e" cm="1">
        <f t="array" aca="1" ref="DK589" ca="1">INDIRECT(DK580)*DK587*DK588*DK$6</f>
        <v>#N/A</v>
      </c>
      <c r="DL589" s="77" t="e" cm="1">
        <f t="array" aca="1" ref="DL589" ca="1">INDIRECT(DL580)*DL587*DL588*DL$6</f>
        <v>#N/A</v>
      </c>
    </row>
    <row r="590" spans="1:116" x14ac:dyDescent="0.4">
      <c r="D590" t="s">
        <v>755</v>
      </c>
      <c r="E590" s="8" t="str">
        <f t="shared" ref="E590" si="592">ROW()&amp;" "&amp;D590</f>
        <v>590 DAYRENT-PV</v>
      </c>
      <c r="G590" s="126"/>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c r="CN590" s="73"/>
      <c r="CO590" s="77"/>
      <c r="CP590" s="77"/>
      <c r="CQ590" s="77"/>
      <c r="CR590" s="77"/>
      <c r="CS590" s="77"/>
      <c r="CT590" s="77"/>
      <c r="CU590" s="77"/>
      <c r="CV590" s="77"/>
      <c r="CW590" s="77"/>
      <c r="CX590" s="77"/>
      <c r="CY590" s="77"/>
      <c r="CZ590" s="77"/>
      <c r="DA590" s="77"/>
      <c r="DB590" s="77"/>
      <c r="DC590" s="77"/>
      <c r="DD590" s="77"/>
      <c r="DE590" s="77"/>
      <c r="DF590" s="77"/>
      <c r="DG590" s="77"/>
      <c r="DH590" s="77"/>
      <c r="DI590" s="77"/>
      <c r="DJ590" s="77"/>
      <c r="DK590" s="77"/>
      <c r="DL590" s="77"/>
    </row>
    <row r="591" spans="1:116" x14ac:dyDescent="0.4">
      <c r="B591" t="s">
        <v>332</v>
      </c>
      <c r="D591" t="s">
        <v>755</v>
      </c>
      <c r="E591" s="8" t="str">
        <f t="shared" si="590"/>
        <v>591 DAYRENT-PV</v>
      </c>
      <c r="G591" s="136" t="str">
        <f>G577</f>
        <v>(Primary label)</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c r="CN591" s="73"/>
      <c r="CO591" s="76"/>
      <c r="CP591" s="76"/>
      <c r="CQ591" s="76"/>
      <c r="CR591" s="76"/>
      <c r="CS591" s="76"/>
      <c r="CT591" s="76"/>
      <c r="CU591" s="76"/>
      <c r="CV591" s="76"/>
      <c r="CW591" s="76"/>
      <c r="CX591" s="76"/>
      <c r="CY591" s="76"/>
      <c r="CZ591" s="76"/>
      <c r="DA591" s="76"/>
      <c r="DB591" s="76"/>
      <c r="DC591" s="76"/>
      <c r="DD591" s="76"/>
      <c r="DE591" s="76"/>
      <c r="DF591" s="76"/>
      <c r="DG591" s="76"/>
      <c r="DH591" s="76"/>
      <c r="DI591" s="76"/>
      <c r="DJ591" s="76"/>
      <c r="DK591" s="76"/>
      <c r="DL591" s="76"/>
    </row>
    <row r="592" spans="1:116" x14ac:dyDescent="0.4">
      <c r="B592" t="s">
        <v>332</v>
      </c>
      <c r="D592" t="s">
        <v>755</v>
      </c>
      <c r="E592" s="8" t="str">
        <f t="shared" si="590"/>
        <v>592 DAYRENT-PV</v>
      </c>
      <c r="G592" s="241" t="str">
        <f>IFERROR(SUBSTITUTE(G585,":",""),"no unit")</f>
        <v>unit</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c r="CN592" s="73"/>
      <c r="CO592" s="76"/>
      <c r="CP592" s="76"/>
      <c r="CQ592" s="76"/>
      <c r="CR592" s="76"/>
      <c r="CS592" s="76"/>
      <c r="CT592" s="76"/>
      <c r="CU592" s="76"/>
      <c r="CV592" s="76"/>
      <c r="CW592" s="76"/>
      <c r="CX592" s="76"/>
      <c r="CY592" s="76"/>
      <c r="CZ592" s="76"/>
      <c r="DA592" s="76"/>
      <c r="DB592" s="76"/>
      <c r="DC592" s="76"/>
      <c r="DD592" s="76"/>
      <c r="DE592" s="76"/>
      <c r="DF592" s="76"/>
      <c r="DG592" s="76"/>
      <c r="DH592" s="76"/>
      <c r="DI592" s="76"/>
      <c r="DJ592" s="76"/>
      <c r="DK592" s="76"/>
      <c r="DL592" s="76"/>
    </row>
    <row r="593" spans="1:116" x14ac:dyDescent="0.4">
      <c r="B593" t="s">
        <v>332</v>
      </c>
      <c r="D593" t="s">
        <v>755</v>
      </c>
      <c r="E593" s="8" t="str">
        <f t="shared" si="590"/>
        <v>593 DAYRENT-PV</v>
      </c>
      <c r="G593" s="136" t="str">
        <f>G579</f>
        <v>Primary revenue driver</v>
      </c>
      <c r="H593" s="31"/>
      <c r="I593" s="73"/>
      <c r="J593" s="73"/>
      <c r="K593" s="39"/>
      <c r="L593" s="39"/>
      <c r="M593" s="39"/>
      <c r="N593" s="39"/>
      <c r="O593" s="39"/>
      <c r="P593" s="39"/>
      <c r="R593" s="38"/>
      <c r="S593" s="203" t="str">
        <f t="shared" ref="S593:BX593" si="593">ADDRESS(ROW(S589),COLUMN(S589),2)</f>
        <v>S$589</v>
      </c>
      <c r="T593" s="203" t="str">
        <f t="shared" si="593"/>
        <v>T$589</v>
      </c>
      <c r="U593" s="203" t="str">
        <f t="shared" si="593"/>
        <v>U$589</v>
      </c>
      <c r="V593" s="203" t="str">
        <f t="shared" si="593"/>
        <v>V$589</v>
      </c>
      <c r="W593" s="203" t="str">
        <f t="shared" si="593"/>
        <v>W$589</v>
      </c>
      <c r="X593" s="203" t="str">
        <f t="shared" si="593"/>
        <v>X$589</v>
      </c>
      <c r="Y593" s="203" t="str">
        <f t="shared" si="593"/>
        <v>Y$589</v>
      </c>
      <c r="Z593" s="203" t="str">
        <f t="shared" si="593"/>
        <v>Z$589</v>
      </c>
      <c r="AA593" s="203" t="str">
        <f t="shared" si="593"/>
        <v>AA$589</v>
      </c>
      <c r="AB593" s="203" t="str">
        <f t="shared" si="593"/>
        <v>AB$589</v>
      </c>
      <c r="AC593" s="203" t="str">
        <f t="shared" si="593"/>
        <v>AC$589</v>
      </c>
      <c r="AD593" s="203" t="str">
        <f t="shared" si="593"/>
        <v>AD$589</v>
      </c>
      <c r="AE593" s="203" t="str">
        <f t="shared" si="593"/>
        <v>AE$589</v>
      </c>
      <c r="AF593" s="203" t="str">
        <f t="shared" si="593"/>
        <v>AF$589</v>
      </c>
      <c r="AG593" s="203" t="str">
        <f t="shared" si="593"/>
        <v>AG$589</v>
      </c>
      <c r="AH593" s="203" t="str">
        <f t="shared" si="593"/>
        <v>AH$589</v>
      </c>
      <c r="AI593" s="203" t="str">
        <f t="shared" si="593"/>
        <v>AI$589</v>
      </c>
      <c r="AJ593" s="203" t="str">
        <f t="shared" si="593"/>
        <v>AJ$589</v>
      </c>
      <c r="AK593" s="203" t="str">
        <f t="shared" si="593"/>
        <v>AK$589</v>
      </c>
      <c r="AL593" s="203" t="str">
        <f t="shared" si="593"/>
        <v>AL$589</v>
      </c>
      <c r="AM593" s="203" t="str">
        <f t="shared" si="593"/>
        <v>AM$589</v>
      </c>
      <c r="AN593" s="203" t="str">
        <f t="shared" si="593"/>
        <v>AN$589</v>
      </c>
      <c r="AO593" s="203" t="str">
        <f t="shared" si="593"/>
        <v>AO$589</v>
      </c>
      <c r="AP593" s="203" t="str">
        <f t="shared" si="593"/>
        <v>AP$589</v>
      </c>
      <c r="AQ593" s="203" t="str">
        <f t="shared" si="593"/>
        <v>AQ$589</v>
      </c>
      <c r="AR593" s="203" t="str">
        <f t="shared" si="593"/>
        <v>AR$589</v>
      </c>
      <c r="AS593" s="203" t="str">
        <f t="shared" si="593"/>
        <v>AS$589</v>
      </c>
      <c r="AT593" s="203" t="str">
        <f t="shared" si="593"/>
        <v>AT$589</v>
      </c>
      <c r="AU593" s="203" t="str">
        <f t="shared" si="593"/>
        <v>AU$589</v>
      </c>
      <c r="AV593" s="203" t="str">
        <f t="shared" si="593"/>
        <v>AV$589</v>
      </c>
      <c r="AW593" s="203" t="str">
        <f t="shared" si="593"/>
        <v>AW$589</v>
      </c>
      <c r="AX593" s="203" t="str">
        <f t="shared" si="593"/>
        <v>AX$589</v>
      </c>
      <c r="AY593" s="203" t="str">
        <f t="shared" si="593"/>
        <v>AY$589</v>
      </c>
      <c r="AZ593" s="203" t="str">
        <f t="shared" si="593"/>
        <v>AZ$589</v>
      </c>
      <c r="BA593" s="203" t="str">
        <f t="shared" si="593"/>
        <v>BA$589</v>
      </c>
      <c r="BB593" s="203" t="str">
        <f t="shared" si="593"/>
        <v>BB$589</v>
      </c>
      <c r="BC593" s="203" t="str">
        <f t="shared" si="593"/>
        <v>BC$589</v>
      </c>
      <c r="BD593" s="203" t="str">
        <f t="shared" si="593"/>
        <v>BD$589</v>
      </c>
      <c r="BE593" s="203" t="str">
        <f t="shared" si="593"/>
        <v>BE$589</v>
      </c>
      <c r="BF593" s="203" t="str">
        <f t="shared" si="593"/>
        <v>BF$589</v>
      </c>
      <c r="BG593" s="203" t="str">
        <f t="shared" si="593"/>
        <v>BG$589</v>
      </c>
      <c r="BH593" s="203" t="str">
        <f t="shared" si="593"/>
        <v>BH$589</v>
      </c>
      <c r="BI593" s="203" t="str">
        <f t="shared" si="593"/>
        <v>BI$589</v>
      </c>
      <c r="BJ593" s="203" t="str">
        <f t="shared" si="593"/>
        <v>BJ$589</v>
      </c>
      <c r="BK593" s="203" t="str">
        <f t="shared" si="593"/>
        <v>BK$589</v>
      </c>
      <c r="BL593" s="203" t="str">
        <f t="shared" si="593"/>
        <v>BL$589</v>
      </c>
      <c r="BM593" s="203" t="str">
        <f t="shared" si="593"/>
        <v>BM$589</v>
      </c>
      <c r="BN593" s="203" t="str">
        <f t="shared" si="593"/>
        <v>BN$589</v>
      </c>
      <c r="BO593" s="203" t="str">
        <f t="shared" si="593"/>
        <v>BO$589</v>
      </c>
      <c r="BP593" s="203" t="str">
        <f t="shared" si="593"/>
        <v>BP$589</v>
      </c>
      <c r="BQ593" s="203" t="str">
        <f t="shared" si="593"/>
        <v>BQ$589</v>
      </c>
      <c r="BR593" s="203" t="str">
        <f t="shared" si="593"/>
        <v>BR$589</v>
      </c>
      <c r="BS593" s="203" t="str">
        <f t="shared" si="593"/>
        <v>BS$589</v>
      </c>
      <c r="BT593" s="203" t="str">
        <f t="shared" si="593"/>
        <v>BT$589</v>
      </c>
      <c r="BU593" s="203" t="str">
        <f t="shared" si="593"/>
        <v>BU$589</v>
      </c>
      <c r="BV593" s="203" t="str">
        <f t="shared" si="593"/>
        <v>BV$589</v>
      </c>
      <c r="BW593" s="203" t="str">
        <f t="shared" si="593"/>
        <v>BW$589</v>
      </c>
      <c r="BX593" s="203" t="str">
        <f t="shared" si="593"/>
        <v>BX$589</v>
      </c>
      <c r="BY593" s="203" t="str">
        <f>BY579</f>
        <v>BY$16</v>
      </c>
      <c r="BZ593" s="203" t="str">
        <f t="shared" ref="BZ593:CL593" si="594">ADDRESS(ROW(BZ589),COLUMN(BZ589),2)</f>
        <v>BZ$589</v>
      </c>
      <c r="CA593" s="203" t="str">
        <f t="shared" si="594"/>
        <v>CA$589</v>
      </c>
      <c r="CB593" s="203" t="str">
        <f t="shared" si="594"/>
        <v>CB$589</v>
      </c>
      <c r="CC593" s="203" t="str">
        <f t="shared" si="594"/>
        <v>CC$589</v>
      </c>
      <c r="CD593" s="203" t="str">
        <f t="shared" si="594"/>
        <v>CD$589</v>
      </c>
      <c r="CE593" s="203" t="str">
        <f t="shared" si="594"/>
        <v>CE$589</v>
      </c>
      <c r="CF593" s="203" t="str">
        <f t="shared" si="594"/>
        <v>CF$589</v>
      </c>
      <c r="CG593" s="203" t="str">
        <f t="shared" si="594"/>
        <v>CG$589</v>
      </c>
      <c r="CH593" s="203" t="str">
        <f t="shared" si="594"/>
        <v>CH$589</v>
      </c>
      <c r="CI593" s="203" t="str">
        <f t="shared" si="594"/>
        <v>CI$589</v>
      </c>
      <c r="CJ593" s="203" t="str">
        <f t="shared" si="594"/>
        <v>CJ$589</v>
      </c>
      <c r="CK593" s="203" t="str">
        <f t="shared" si="594"/>
        <v>CK$589</v>
      </c>
      <c r="CL593" s="203" t="str">
        <f t="shared" si="594"/>
        <v>CL$589</v>
      </c>
      <c r="CN593" s="73"/>
      <c r="CO593" s="203" t="str">
        <f t="shared" ref="CO593:DL593" si="595">ADDRESS(ROW(CO589),COLUMN(CO589),2)</f>
        <v>CO$589</v>
      </c>
      <c r="CP593" s="203" t="str">
        <f t="shared" si="595"/>
        <v>CP$589</v>
      </c>
      <c r="CQ593" s="203" t="str">
        <f t="shared" si="595"/>
        <v>CQ$589</v>
      </c>
      <c r="CR593" s="203" t="str">
        <f t="shared" si="595"/>
        <v>CR$589</v>
      </c>
      <c r="CS593" s="203" t="str">
        <f t="shared" si="595"/>
        <v>CS$589</v>
      </c>
      <c r="CT593" s="203" t="str">
        <f t="shared" si="595"/>
        <v>CT$589</v>
      </c>
      <c r="CU593" s="203" t="str">
        <f t="shared" si="595"/>
        <v>CU$589</v>
      </c>
      <c r="CV593" s="203" t="str">
        <f t="shared" si="595"/>
        <v>CV$589</v>
      </c>
      <c r="CW593" s="203" t="str">
        <f t="shared" si="595"/>
        <v>CW$589</v>
      </c>
      <c r="CX593" s="203" t="str">
        <f t="shared" si="595"/>
        <v>CX$589</v>
      </c>
      <c r="CY593" s="203" t="str">
        <f t="shared" si="595"/>
        <v>CY$589</v>
      </c>
      <c r="CZ593" s="203" t="str">
        <f t="shared" si="595"/>
        <v>CZ$589</v>
      </c>
      <c r="DA593" s="203" t="str">
        <f t="shared" si="595"/>
        <v>DA$589</v>
      </c>
      <c r="DB593" s="203" t="str">
        <f t="shared" si="595"/>
        <v>DB$589</v>
      </c>
      <c r="DC593" s="203" t="str">
        <f t="shared" si="595"/>
        <v>DC$589</v>
      </c>
      <c r="DD593" s="203" t="str">
        <f t="shared" si="595"/>
        <v>DD$589</v>
      </c>
      <c r="DE593" s="203" t="str">
        <f t="shared" si="595"/>
        <v>DE$589</v>
      </c>
      <c r="DF593" s="203" t="str">
        <f t="shared" si="595"/>
        <v>DF$589</v>
      </c>
      <c r="DG593" s="203" t="str">
        <f t="shared" si="595"/>
        <v>DG$589</v>
      </c>
      <c r="DH593" s="203" t="str">
        <f t="shared" si="595"/>
        <v>DH$589</v>
      </c>
      <c r="DI593" s="203" t="str">
        <f t="shared" si="595"/>
        <v>DI$589</v>
      </c>
      <c r="DJ593" s="203" t="str">
        <f t="shared" si="595"/>
        <v>DJ$589</v>
      </c>
      <c r="DK593" s="203" t="str">
        <f t="shared" si="595"/>
        <v>DK$589</v>
      </c>
      <c r="DL593" s="203" t="str">
        <f t="shared" si="595"/>
        <v>DL$589</v>
      </c>
    </row>
    <row r="594" spans="1:116" x14ac:dyDescent="0.4">
      <c r="B594" t="s">
        <v>332</v>
      </c>
      <c r="D594" t="s">
        <v>755</v>
      </c>
      <c r="E594" s="8" t="str">
        <f t="shared" si="590"/>
        <v>594 DAYRENT-PV</v>
      </c>
      <c r="G594" s="136" t="str">
        <f>G580</f>
        <v>Primary volume driver</v>
      </c>
      <c r="H594" s="31"/>
      <c r="I594" s="73"/>
      <c r="J594" s="73"/>
      <c r="K594" s="39"/>
      <c r="L594" s="39"/>
      <c r="M594" s="39"/>
      <c r="N594" s="39"/>
      <c r="O594" s="39"/>
      <c r="P594" s="39"/>
      <c r="R594" s="38"/>
      <c r="S594" s="203" t="str">
        <f t="shared" ref="S594:CD594" si="596">S580</f>
        <v>S$17</v>
      </c>
      <c r="T594" s="203" t="str">
        <f t="shared" si="596"/>
        <v>T$17</v>
      </c>
      <c r="U594" s="203" t="str">
        <f t="shared" si="596"/>
        <v>U$17</v>
      </c>
      <c r="V594" s="203" t="str">
        <f t="shared" si="596"/>
        <v>V$17</v>
      </c>
      <c r="W594" s="203" t="str">
        <f t="shared" si="596"/>
        <v>W$17</v>
      </c>
      <c r="X594" s="203" t="str">
        <f t="shared" si="596"/>
        <v>X$17</v>
      </c>
      <c r="Y594" s="203" t="str">
        <f t="shared" si="596"/>
        <v>Y$17</v>
      </c>
      <c r="Z594" s="203" t="str">
        <f t="shared" si="596"/>
        <v>Z$17</v>
      </c>
      <c r="AA594" s="203" t="str">
        <f t="shared" si="596"/>
        <v>AA$17</v>
      </c>
      <c r="AB594" s="203" t="str">
        <f t="shared" si="596"/>
        <v>AB$17</v>
      </c>
      <c r="AC594" s="203" t="str">
        <f t="shared" si="596"/>
        <v>AC$17</v>
      </c>
      <c r="AD594" s="203" t="str">
        <f t="shared" si="596"/>
        <v>AD$17</v>
      </c>
      <c r="AE594" s="203" t="str">
        <f t="shared" si="596"/>
        <v>AE$17</v>
      </c>
      <c r="AF594" s="203" t="str">
        <f t="shared" si="596"/>
        <v>AF$17</v>
      </c>
      <c r="AG594" s="203" t="str">
        <f t="shared" si="596"/>
        <v>AG$17</v>
      </c>
      <c r="AH594" s="203" t="str">
        <f t="shared" si="596"/>
        <v>AH$17</v>
      </c>
      <c r="AI594" s="203" t="str">
        <f t="shared" si="596"/>
        <v>AI$17</v>
      </c>
      <c r="AJ594" s="203" t="str">
        <f t="shared" si="596"/>
        <v>AJ$17</v>
      </c>
      <c r="AK594" s="203" t="str">
        <f t="shared" si="596"/>
        <v>AK$17</v>
      </c>
      <c r="AL594" s="203" t="str">
        <f t="shared" si="596"/>
        <v>AL$17</v>
      </c>
      <c r="AM594" s="203" t="str">
        <f t="shared" si="596"/>
        <v>AM$17</v>
      </c>
      <c r="AN594" s="203" t="str">
        <f t="shared" si="596"/>
        <v>AN$17</v>
      </c>
      <c r="AO594" s="203" t="str">
        <f t="shared" si="596"/>
        <v>AO$17</v>
      </c>
      <c r="AP594" s="203" t="str">
        <f t="shared" si="596"/>
        <v>AP$17</v>
      </c>
      <c r="AQ594" s="203" t="str">
        <f t="shared" si="596"/>
        <v>AQ$17</v>
      </c>
      <c r="AR594" s="203" t="str">
        <f t="shared" si="596"/>
        <v>AR$17</v>
      </c>
      <c r="AS594" s="203" t="str">
        <f t="shared" si="596"/>
        <v>AS$17</v>
      </c>
      <c r="AT594" s="203" t="str">
        <f t="shared" si="596"/>
        <v>AT$17</v>
      </c>
      <c r="AU594" s="203" t="str">
        <f t="shared" si="596"/>
        <v>AU$17</v>
      </c>
      <c r="AV594" s="203" t="str">
        <f t="shared" si="596"/>
        <v>AV$17</v>
      </c>
      <c r="AW594" s="203" t="str">
        <f t="shared" si="596"/>
        <v>AW$17</v>
      </c>
      <c r="AX594" s="203" t="str">
        <f t="shared" si="596"/>
        <v>AX$17</v>
      </c>
      <c r="AY594" s="203" t="str">
        <f t="shared" si="596"/>
        <v>AY$17</v>
      </c>
      <c r="AZ594" s="203" t="str">
        <f t="shared" si="596"/>
        <v>AZ$17</v>
      </c>
      <c r="BA594" s="203" t="str">
        <f t="shared" si="596"/>
        <v>BA$17</v>
      </c>
      <c r="BB594" s="203" t="str">
        <f t="shared" si="596"/>
        <v>BB$17</v>
      </c>
      <c r="BC594" s="203" t="str">
        <f t="shared" si="596"/>
        <v>BC$17</v>
      </c>
      <c r="BD594" s="203" t="str">
        <f t="shared" si="596"/>
        <v>BD$17</v>
      </c>
      <c r="BE594" s="203" t="str">
        <f t="shared" si="596"/>
        <v>BE$17</v>
      </c>
      <c r="BF594" s="203" t="str">
        <f t="shared" si="596"/>
        <v>BF$17</v>
      </c>
      <c r="BG594" s="203" t="str">
        <f t="shared" si="596"/>
        <v>BG$17</v>
      </c>
      <c r="BH594" s="203" t="str">
        <f t="shared" si="596"/>
        <v>BH$17</v>
      </c>
      <c r="BI594" s="203" t="str">
        <f t="shared" si="596"/>
        <v>BI$17</v>
      </c>
      <c r="BJ594" s="203" t="str">
        <f t="shared" si="596"/>
        <v>BJ$17</v>
      </c>
      <c r="BK594" s="203" t="str">
        <f t="shared" si="596"/>
        <v>BK$17</v>
      </c>
      <c r="BL594" s="203" t="str">
        <f t="shared" si="596"/>
        <v>BL$17</v>
      </c>
      <c r="BM594" s="203" t="str">
        <f t="shared" si="596"/>
        <v>BM$17</v>
      </c>
      <c r="BN594" s="203" t="str">
        <f t="shared" si="596"/>
        <v>BN$17</v>
      </c>
      <c r="BO594" s="203" t="str">
        <f t="shared" si="596"/>
        <v>BO$17</v>
      </c>
      <c r="BP594" s="203" t="str">
        <f t="shared" si="596"/>
        <v>BP$17</v>
      </c>
      <c r="BQ594" s="203" t="str">
        <f t="shared" si="596"/>
        <v>BQ$17</v>
      </c>
      <c r="BR594" s="203" t="str">
        <f t="shared" si="596"/>
        <v>BR$17</v>
      </c>
      <c r="BS594" s="203" t="str">
        <f t="shared" si="596"/>
        <v>BS$17</v>
      </c>
      <c r="BT594" s="203" t="str">
        <f t="shared" si="596"/>
        <v>BT$17</v>
      </c>
      <c r="BU594" s="203" t="str">
        <f t="shared" si="596"/>
        <v>BU$17</v>
      </c>
      <c r="BV594" s="203" t="str">
        <f t="shared" si="596"/>
        <v>BV$17</v>
      </c>
      <c r="BW594" s="203" t="str">
        <f t="shared" si="596"/>
        <v>BW$17</v>
      </c>
      <c r="BX594" s="203" t="str">
        <f t="shared" si="596"/>
        <v>BX$17</v>
      </c>
      <c r="BY594" s="203" t="str">
        <f t="shared" si="596"/>
        <v>BY$17</v>
      </c>
      <c r="BZ594" s="203" t="str">
        <f t="shared" si="596"/>
        <v>BZ$17</v>
      </c>
      <c r="CA594" s="203" t="str">
        <f t="shared" si="596"/>
        <v>CA$17</v>
      </c>
      <c r="CB594" s="203" t="str">
        <f t="shared" si="596"/>
        <v>CB$17</v>
      </c>
      <c r="CC594" s="203" t="str">
        <f t="shared" si="596"/>
        <v>CC$17</v>
      </c>
      <c r="CD594" s="203" t="str">
        <f t="shared" si="596"/>
        <v>CD$17</v>
      </c>
      <c r="CE594" s="203" t="str">
        <f t="shared" ref="CE594:CL594" si="597">CE580</f>
        <v>CE$17</v>
      </c>
      <c r="CF594" s="203" t="str">
        <f t="shared" si="597"/>
        <v>CF$17</v>
      </c>
      <c r="CG594" s="203" t="str">
        <f t="shared" si="597"/>
        <v>CG$17</v>
      </c>
      <c r="CH594" s="203" t="str">
        <f t="shared" si="597"/>
        <v>CH$17</v>
      </c>
      <c r="CI594" s="203" t="str">
        <f t="shared" si="597"/>
        <v>CI$17</v>
      </c>
      <c r="CJ594" s="203" t="str">
        <f t="shared" si="597"/>
        <v>CJ$17</v>
      </c>
      <c r="CK594" s="203" t="str">
        <f t="shared" si="597"/>
        <v>CK$17</v>
      </c>
      <c r="CL594" s="203" t="str">
        <f t="shared" si="597"/>
        <v>CL$17</v>
      </c>
      <c r="CN594" s="73"/>
      <c r="CO594" s="203" t="str">
        <f>CO580</f>
        <v>CO$17</v>
      </c>
      <c r="CP594" s="203" t="str">
        <f t="shared" ref="CP594:DL594" si="598">CP580</f>
        <v>CP$17</v>
      </c>
      <c r="CQ594" s="203" t="str">
        <f t="shared" si="598"/>
        <v>CQ$17</v>
      </c>
      <c r="CR594" s="203" t="str">
        <f t="shared" si="598"/>
        <v>CR$17</v>
      </c>
      <c r="CS594" s="203" t="str">
        <f t="shared" si="598"/>
        <v>CS$17</v>
      </c>
      <c r="CT594" s="203" t="str">
        <f t="shared" si="598"/>
        <v>CT$17</v>
      </c>
      <c r="CU594" s="203" t="str">
        <f t="shared" si="598"/>
        <v>CU$17</v>
      </c>
      <c r="CV594" s="203" t="str">
        <f t="shared" si="598"/>
        <v>CV$17</v>
      </c>
      <c r="CW594" s="203" t="str">
        <f t="shared" si="598"/>
        <v>CW$17</v>
      </c>
      <c r="CX594" s="203" t="str">
        <f t="shared" si="598"/>
        <v>CX$17</v>
      </c>
      <c r="CY594" s="203" t="str">
        <f t="shared" si="598"/>
        <v>CY$17</v>
      </c>
      <c r="CZ594" s="203" t="str">
        <f t="shared" si="598"/>
        <v>CZ$17</v>
      </c>
      <c r="DA594" s="203" t="str">
        <f t="shared" si="598"/>
        <v>DA$17</v>
      </c>
      <c r="DB594" s="203" t="str">
        <f t="shared" si="598"/>
        <v>DB$17</v>
      </c>
      <c r="DC594" s="203" t="str">
        <f t="shared" si="598"/>
        <v>DC$17</v>
      </c>
      <c r="DD594" s="203" t="str">
        <f t="shared" si="598"/>
        <v>DD$17</v>
      </c>
      <c r="DE594" s="203" t="str">
        <f t="shared" si="598"/>
        <v>DE$17</v>
      </c>
      <c r="DF594" s="203" t="str">
        <f t="shared" si="598"/>
        <v>DF$17</v>
      </c>
      <c r="DG594" s="203" t="str">
        <f t="shared" si="598"/>
        <v>DG$17</v>
      </c>
      <c r="DH594" s="203" t="str">
        <f t="shared" si="598"/>
        <v>DH$17</v>
      </c>
      <c r="DI594" s="203" t="str">
        <f t="shared" si="598"/>
        <v>DI$17</v>
      </c>
      <c r="DJ594" s="203" t="str">
        <f t="shared" si="598"/>
        <v>DJ$17</v>
      </c>
      <c r="DK594" s="203" t="str">
        <f t="shared" si="598"/>
        <v>DK$17</v>
      </c>
      <c r="DL594" s="203" t="str">
        <f t="shared" si="598"/>
        <v>DL$17</v>
      </c>
    </row>
    <row r="595" spans="1:116" x14ac:dyDescent="0.4">
      <c r="B595" t="s">
        <v>332</v>
      </c>
      <c r="D595" t="s">
        <v>755</v>
      </c>
      <c r="E595" s="8" t="str">
        <f t="shared" si="590"/>
        <v>595 DAYRENT-PV</v>
      </c>
      <c r="G595" s="136" t="str">
        <f>G581</f>
        <v>(Secondary label)</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c r="CN595" s="60"/>
      <c r="CO595" s="76"/>
      <c r="CP595" s="76"/>
      <c r="CQ595" s="76"/>
      <c r="CR595" s="76"/>
      <c r="CS595" s="76"/>
      <c r="CT595" s="76"/>
      <c r="CU595" s="76"/>
      <c r="CV595" s="76"/>
      <c r="CW595" s="76"/>
      <c r="CX595" s="76"/>
      <c r="CY595" s="76"/>
      <c r="CZ595" s="76"/>
      <c r="DA595" s="76"/>
      <c r="DB595" s="76"/>
      <c r="DC595" s="76"/>
      <c r="DD595" s="76"/>
      <c r="DE595" s="76"/>
      <c r="DF595" s="76"/>
      <c r="DG595" s="76"/>
      <c r="DH595" s="76"/>
      <c r="DI595" s="76"/>
      <c r="DJ595" s="76"/>
      <c r="DK595" s="76"/>
      <c r="DL595" s="76"/>
    </row>
    <row r="596" spans="1:116" x14ac:dyDescent="0.4">
      <c r="B596" t="s">
        <v>332</v>
      </c>
      <c r="D596" t="s">
        <v>755</v>
      </c>
      <c r="E596" s="8" t="str">
        <f t="shared" si="590"/>
        <v>596 DAYRENT-PV</v>
      </c>
      <c r="G596" s="136" t="str">
        <f>G582</f>
        <v xml:space="preserve">secondary unit </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c r="CN596" s="60"/>
      <c r="CO596" s="76"/>
      <c r="CP596" s="76"/>
      <c r="CQ596" s="76"/>
      <c r="CR596" s="76"/>
      <c r="CS596" s="76"/>
      <c r="CT596" s="76"/>
      <c r="CU596" s="76"/>
      <c r="CV596" s="76"/>
      <c r="CW596" s="76"/>
      <c r="CX596" s="76"/>
      <c r="CY596" s="76"/>
      <c r="CZ596" s="76"/>
      <c r="DA596" s="76"/>
      <c r="DB596" s="76"/>
      <c r="DC596" s="76"/>
      <c r="DD596" s="76"/>
      <c r="DE596" s="76"/>
      <c r="DF596" s="76"/>
      <c r="DG596" s="76"/>
      <c r="DH596" s="76"/>
      <c r="DI596" s="76"/>
      <c r="DJ596" s="76"/>
      <c r="DK596" s="76"/>
      <c r="DL596" s="76"/>
    </row>
    <row r="597" spans="1:116" x14ac:dyDescent="0.4">
      <c r="B597" t="s">
        <v>332</v>
      </c>
      <c r="D597" t="s">
        <v>755</v>
      </c>
      <c r="E597" s="8" t="str">
        <f t="shared" si="590"/>
        <v>597 DAYRENT-PV</v>
      </c>
      <c r="G597" s="136" t="str">
        <f>G583</f>
        <v>Secondary revenue driver</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c r="CN597" s="60"/>
      <c r="CO597" s="76"/>
      <c r="CP597" s="76"/>
      <c r="CQ597" s="76"/>
      <c r="CR597" s="76"/>
      <c r="CS597" s="76"/>
      <c r="CT597" s="76"/>
      <c r="CU597" s="76"/>
      <c r="CV597" s="76"/>
      <c r="CW597" s="76"/>
      <c r="CX597" s="76"/>
      <c r="CY597" s="76"/>
      <c r="CZ597" s="76"/>
      <c r="DA597" s="76"/>
      <c r="DB597" s="76"/>
      <c r="DC597" s="76"/>
      <c r="DD597" s="76"/>
      <c r="DE597" s="76"/>
      <c r="DF597" s="76"/>
      <c r="DG597" s="76"/>
      <c r="DH597" s="76"/>
      <c r="DI597" s="76"/>
      <c r="DJ597" s="76"/>
      <c r="DK597" s="76"/>
      <c r="DL597" s="76"/>
    </row>
    <row r="598" spans="1:116" x14ac:dyDescent="0.4">
      <c r="B598" t="s">
        <v>332</v>
      </c>
      <c r="D598" t="s">
        <v>755</v>
      </c>
      <c r="E598" s="8" t="str">
        <f t="shared" si="590"/>
        <v>598 DAYRENT-PV</v>
      </c>
      <c r="G598" s="8" t="s">
        <v>464</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c r="CN598" s="60"/>
      <c r="CO598" s="76"/>
      <c r="CP598" s="76"/>
      <c r="CQ598" s="76"/>
      <c r="CR598" s="76"/>
      <c r="CS598" s="76"/>
      <c r="CT598" s="76"/>
      <c r="CU598" s="76"/>
      <c r="CV598" s="76"/>
      <c r="CW598" s="76"/>
      <c r="CX598" s="76"/>
      <c r="CY598" s="76"/>
      <c r="CZ598" s="76"/>
      <c r="DA598" s="76"/>
      <c r="DB598" s="76"/>
      <c r="DC598" s="76"/>
      <c r="DD598" s="76"/>
      <c r="DE598" s="76"/>
      <c r="DF598" s="76"/>
      <c r="DG598" s="76"/>
      <c r="DH598" s="76"/>
      <c r="DI598" s="76"/>
      <c r="DJ598" s="76"/>
      <c r="DK598" s="76"/>
      <c r="DL598" s="76"/>
    </row>
    <row r="599" spans="1:116" x14ac:dyDescent="0.4">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c r="CN599" s="60"/>
      <c r="CO599" s="76"/>
      <c r="CP599" s="76"/>
      <c r="CQ599" s="76"/>
      <c r="CR599" s="76"/>
      <c r="CS599" s="76"/>
      <c r="CT599" s="76"/>
      <c r="CU599" s="76"/>
      <c r="CV599" s="76"/>
      <c r="CW599" s="76"/>
      <c r="CX599" s="76"/>
      <c r="CY599" s="76"/>
      <c r="CZ599" s="76"/>
      <c r="DA599" s="76"/>
      <c r="DB599" s="76"/>
      <c r="DC599" s="76"/>
      <c r="DD599" s="76"/>
      <c r="DE599" s="76"/>
      <c r="DF599" s="76"/>
      <c r="DG599" s="76"/>
      <c r="DH599" s="76"/>
      <c r="DI599" s="76"/>
      <c r="DJ599" s="76"/>
      <c r="DK599" s="76"/>
      <c r="DL599" s="76"/>
    </row>
    <row r="600" spans="1:116" x14ac:dyDescent="0.4">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c r="CN600" s="60"/>
      <c r="CO600" s="76"/>
      <c r="CP600" s="76"/>
      <c r="CQ600" s="76"/>
      <c r="CR600" s="76"/>
      <c r="CS600" s="76"/>
      <c r="CT600" s="76"/>
      <c r="CU600" s="76"/>
      <c r="CV600" s="76"/>
      <c r="CW600" s="76"/>
      <c r="CX600" s="76"/>
      <c r="CY600" s="76"/>
      <c r="CZ600" s="76"/>
      <c r="DA600" s="76"/>
      <c r="DB600" s="76"/>
      <c r="DC600" s="76"/>
      <c r="DD600" s="76"/>
      <c r="DE600" s="76"/>
      <c r="DF600" s="76"/>
      <c r="DG600" s="76"/>
      <c r="DH600" s="76"/>
      <c r="DI600" s="76"/>
      <c r="DJ600" s="76"/>
      <c r="DK600" s="76"/>
      <c r="DL600" s="76"/>
    </row>
    <row r="601" spans="1:116" x14ac:dyDescent="0.4">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c r="CN601" s="60"/>
      <c r="CO601" s="76"/>
      <c r="CP601" s="76"/>
      <c r="CQ601" s="76"/>
      <c r="CR601" s="76"/>
      <c r="CS601" s="76"/>
      <c r="CT601" s="76"/>
      <c r="CU601" s="76"/>
      <c r="CV601" s="76"/>
      <c r="CW601" s="76"/>
      <c r="CX601" s="76"/>
      <c r="CY601" s="76"/>
      <c r="CZ601" s="76"/>
      <c r="DA601" s="76"/>
      <c r="DB601" s="76"/>
      <c r="DC601" s="76"/>
      <c r="DD601" s="76"/>
      <c r="DE601" s="76"/>
      <c r="DF601" s="76"/>
      <c r="DG601" s="76"/>
      <c r="DH601" s="76"/>
      <c r="DI601" s="76"/>
      <c r="DJ601" s="76"/>
      <c r="DK601" s="76"/>
      <c r="DL601" s="76"/>
    </row>
    <row r="602" spans="1:116" x14ac:dyDescent="0.4">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c r="CN602" s="60"/>
      <c r="CO602" s="76"/>
      <c r="CP602" s="76"/>
      <c r="CQ602" s="76"/>
      <c r="CR602" s="76"/>
      <c r="CS602" s="76"/>
      <c r="CT602" s="76"/>
      <c r="CU602" s="76"/>
      <c r="CV602" s="76"/>
      <c r="CW602" s="76"/>
      <c r="CX602" s="76"/>
      <c r="CY602" s="76"/>
      <c r="CZ602" s="76"/>
      <c r="DA602" s="76"/>
      <c r="DB602" s="76"/>
      <c r="DC602" s="76"/>
      <c r="DD602" s="76"/>
      <c r="DE602" s="76"/>
      <c r="DF602" s="76"/>
      <c r="DG602" s="76"/>
      <c r="DH602" s="76"/>
      <c r="DI602" s="76"/>
      <c r="DJ602" s="76"/>
      <c r="DK602" s="76"/>
      <c r="DL602" s="76"/>
    </row>
    <row r="603" spans="1:116" x14ac:dyDescent="0.4">
      <c r="E603" s="8"/>
      <c r="G603" s="171"/>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c r="CN603" s="73"/>
      <c r="CO603" s="76"/>
      <c r="CP603" s="76"/>
      <c r="CQ603" s="76"/>
      <c r="CR603" s="76"/>
      <c r="CS603" s="76"/>
      <c r="CT603" s="76"/>
      <c r="CU603" s="76"/>
      <c r="CV603" s="76"/>
      <c r="CW603" s="76"/>
      <c r="CX603" s="76"/>
      <c r="CY603" s="76"/>
      <c r="CZ603" s="76"/>
      <c r="DA603" s="76"/>
      <c r="DB603" s="76"/>
      <c r="DC603" s="76"/>
      <c r="DD603" s="76"/>
      <c r="DE603" s="76"/>
      <c r="DF603" s="76"/>
      <c r="DG603" s="76"/>
      <c r="DH603" s="76"/>
      <c r="DI603" s="76"/>
      <c r="DJ603" s="76"/>
      <c r="DK603" s="76"/>
      <c r="DL603" s="76"/>
    </row>
    <row r="604" spans="1:116" x14ac:dyDescent="0.4">
      <c r="A604" s="174"/>
      <c r="E604" s="8"/>
      <c r="G604" s="175" t="s">
        <v>490</v>
      </c>
      <c r="H604" s="193"/>
      <c r="I604" s="194"/>
      <c r="J604" s="194"/>
      <c r="K604" s="195"/>
      <c r="L604" s="195"/>
      <c r="M604" s="195"/>
      <c r="N604" s="195"/>
      <c r="O604" s="195"/>
      <c r="P604" s="195"/>
      <c r="R604" s="195"/>
      <c r="S604" s="196"/>
      <c r="T604" s="196"/>
      <c r="U604" s="196"/>
      <c r="V604" s="196"/>
      <c r="W604" s="196"/>
      <c r="X604" s="196"/>
      <c r="Y604" s="196"/>
      <c r="Z604" s="196"/>
      <c r="AA604" s="196"/>
      <c r="AB604" s="196"/>
      <c r="AC604" s="196"/>
      <c r="AD604" s="196"/>
      <c r="AE604" s="196"/>
      <c r="AF604" s="196"/>
      <c r="AG604" s="196"/>
      <c r="AH604" s="196"/>
      <c r="AI604" s="196"/>
      <c r="AJ604" s="196"/>
      <c r="AK604" s="196"/>
      <c r="AL604" s="196"/>
      <c r="AM604" s="196"/>
      <c r="AN604" s="196"/>
      <c r="AO604" s="196"/>
      <c r="AP604" s="196"/>
      <c r="AQ604" s="196"/>
      <c r="AR604" s="196"/>
      <c r="AS604" s="196"/>
      <c r="AT604" s="196"/>
      <c r="AU604" s="196"/>
      <c r="AV604" s="196"/>
      <c r="AW604" s="196"/>
      <c r="AX604" s="196"/>
      <c r="AY604" s="196"/>
      <c r="AZ604" s="196"/>
      <c r="BA604" s="196"/>
      <c r="BB604" s="196"/>
      <c r="BC604" s="196"/>
      <c r="BD604" s="196"/>
      <c r="BE604" s="196"/>
      <c r="BF604" s="196"/>
      <c r="BG604" s="196"/>
      <c r="BH604" s="196"/>
      <c r="BI604" s="196"/>
      <c r="BJ604" s="196"/>
      <c r="BK604" s="196"/>
      <c r="BL604" s="196"/>
      <c r="BM604" s="196"/>
      <c r="BN604" s="196"/>
      <c r="BO604" s="196"/>
      <c r="BP604" s="196"/>
      <c r="BQ604" s="196"/>
      <c r="BR604" s="196"/>
      <c r="BS604" s="196"/>
      <c r="BT604" s="196"/>
      <c r="BU604" s="196"/>
      <c r="BV604" s="196"/>
      <c r="BW604" s="196"/>
      <c r="BX604" s="196"/>
      <c r="BY604" s="196"/>
      <c r="BZ604" s="196"/>
      <c r="CA604" s="196"/>
      <c r="CB604" s="196"/>
      <c r="CC604" s="196"/>
      <c r="CD604" s="196"/>
      <c r="CE604" s="196"/>
      <c r="CF604" s="196"/>
      <c r="CG604" s="196"/>
      <c r="CH604" s="196"/>
      <c r="CI604" s="196"/>
      <c r="CJ604" s="196"/>
      <c r="CK604" s="196"/>
      <c r="CL604" s="196"/>
      <c r="CN604" s="194"/>
      <c r="CO604" s="196"/>
      <c r="CP604" s="196"/>
      <c r="CQ604" s="196"/>
      <c r="CR604" s="196"/>
      <c r="CS604" s="196"/>
      <c r="CT604" s="196"/>
      <c r="CU604" s="196"/>
      <c r="CV604" s="196"/>
      <c r="CW604" s="196"/>
      <c r="CX604" s="196"/>
      <c r="CY604" s="196"/>
      <c r="CZ604" s="196"/>
      <c r="DA604" s="196"/>
      <c r="DB604" s="196"/>
      <c r="DC604" s="196"/>
      <c r="DD604" s="196"/>
      <c r="DE604" s="196"/>
      <c r="DF604" s="196"/>
      <c r="DG604" s="196"/>
      <c r="DH604" s="196"/>
      <c r="DI604" s="196"/>
      <c r="DJ604" s="196"/>
      <c r="DK604" s="196"/>
      <c r="DL604" s="196"/>
    </row>
    <row r="605" spans="1:116" x14ac:dyDescent="0.4">
      <c r="A605" s="174"/>
      <c r="E605" s="8"/>
      <c r="G605" s="175" t="s">
        <v>492</v>
      </c>
      <c r="H605" s="174"/>
      <c r="I605" s="176"/>
      <c r="J605" s="176"/>
      <c r="K605" s="197"/>
      <c r="L605" s="197"/>
      <c r="M605" s="197"/>
      <c r="N605" s="197"/>
      <c r="O605" s="197"/>
      <c r="P605" s="197"/>
      <c r="R605" s="198"/>
      <c r="S605" s="174"/>
      <c r="T605" s="174"/>
      <c r="U605" s="174"/>
      <c r="V605" s="174"/>
      <c r="W605" s="174"/>
      <c r="X605" s="174"/>
      <c r="Y605" s="174"/>
      <c r="Z605" s="174"/>
      <c r="AA605" s="174"/>
      <c r="AB605" s="174"/>
      <c r="AC605" s="174"/>
      <c r="AD605" s="174"/>
      <c r="AE605" s="174"/>
      <c r="AF605" s="174"/>
      <c r="AG605" s="174"/>
      <c r="AH605" s="174"/>
      <c r="AI605" s="174"/>
      <c r="AJ605" s="174"/>
      <c r="AK605" s="174"/>
      <c r="AL605" s="174"/>
      <c r="AM605" s="174"/>
      <c r="AN605" s="174"/>
      <c r="AO605" s="174"/>
      <c r="AP605" s="174"/>
      <c r="AQ605" s="174"/>
      <c r="AR605" s="174"/>
      <c r="AS605" s="174"/>
      <c r="AT605" s="174"/>
      <c r="AU605" s="174"/>
      <c r="AV605" s="174"/>
      <c r="AW605" s="174"/>
      <c r="AX605" s="174"/>
      <c r="AY605" s="174"/>
      <c r="AZ605" s="174"/>
      <c r="BA605" s="174"/>
      <c r="BB605" s="174"/>
      <c r="BC605" s="174"/>
      <c r="BD605" s="174"/>
      <c r="BE605" s="174"/>
      <c r="BF605" s="174"/>
      <c r="BG605" s="174"/>
      <c r="BH605" s="174"/>
      <c r="BI605" s="174"/>
      <c r="BJ605" s="174"/>
      <c r="BK605" s="174"/>
      <c r="BL605" s="174"/>
      <c r="BM605" s="174"/>
      <c r="BN605" s="174"/>
      <c r="BO605" s="174"/>
      <c r="BP605" s="174"/>
      <c r="BQ605" s="174"/>
      <c r="BR605" s="174"/>
      <c r="BS605" s="174"/>
      <c r="BT605" s="174"/>
      <c r="BU605" s="174"/>
      <c r="BV605" s="174"/>
      <c r="BW605" s="174"/>
      <c r="BX605" s="174"/>
      <c r="BY605" s="174"/>
      <c r="BZ605" s="174"/>
      <c r="CA605" s="174"/>
      <c r="CB605" s="174"/>
      <c r="CC605" s="174"/>
      <c r="CD605" s="174"/>
      <c r="CE605" s="174"/>
      <c r="CF605" s="174"/>
      <c r="CG605" s="174"/>
      <c r="CH605" s="174"/>
      <c r="CI605" s="174"/>
      <c r="CJ605" s="174"/>
      <c r="CK605" s="174"/>
      <c r="CL605" s="174"/>
      <c r="CN605" s="176"/>
      <c r="CO605" s="174"/>
      <c r="CP605" s="174"/>
      <c r="CQ605" s="174"/>
      <c r="CR605" s="174"/>
      <c r="CS605" s="174"/>
      <c r="CT605" s="174"/>
      <c r="CU605" s="174"/>
      <c r="CV605" s="174"/>
      <c r="CW605" s="174"/>
      <c r="CX605" s="174"/>
      <c r="CY605" s="174"/>
      <c r="CZ605" s="174"/>
      <c r="DA605" s="174"/>
      <c r="DB605" s="174"/>
      <c r="DC605" s="174"/>
      <c r="DD605" s="174"/>
      <c r="DE605" s="174"/>
      <c r="DF605" s="174"/>
      <c r="DG605" s="174"/>
      <c r="DH605" s="174"/>
      <c r="DI605" s="174"/>
      <c r="DJ605" s="174"/>
      <c r="DK605" s="174"/>
      <c r="DL605" s="174"/>
    </row>
    <row r="606" spans="1:116" x14ac:dyDescent="0.4">
      <c r="A606" s="174"/>
      <c r="E606" s="8"/>
      <c r="G606" s="175" t="s">
        <v>461</v>
      </c>
      <c r="H606" s="174"/>
      <c r="I606" s="176"/>
      <c r="J606" s="176"/>
      <c r="K606" s="197"/>
      <c r="L606" s="197"/>
      <c r="M606" s="197"/>
      <c r="N606" s="197"/>
      <c r="O606" s="197"/>
      <c r="P606" s="197"/>
      <c r="R606" s="198"/>
      <c r="S606" s="199" t="str">
        <f t="shared" ref="S606:AX606" si="599">S$20</f>
        <v>S$16</v>
      </c>
      <c r="T606" s="199" t="str">
        <f t="shared" si="599"/>
        <v>T$16</v>
      </c>
      <c r="U606" s="199" t="str">
        <f t="shared" si="599"/>
        <v>U$16</v>
      </c>
      <c r="V606" s="199" t="str">
        <f t="shared" si="599"/>
        <v>V$16</v>
      </c>
      <c r="W606" s="199" t="str">
        <f t="shared" si="599"/>
        <v>W$16</v>
      </c>
      <c r="X606" s="199" t="str">
        <f t="shared" si="599"/>
        <v>X$16</v>
      </c>
      <c r="Y606" s="199" t="str">
        <f t="shared" si="599"/>
        <v>Y$16</v>
      </c>
      <c r="Z606" s="199" t="str">
        <f t="shared" si="599"/>
        <v>Z$16</v>
      </c>
      <c r="AA606" s="199" t="str">
        <f t="shared" si="599"/>
        <v>AA$16</v>
      </c>
      <c r="AB606" s="199" t="str">
        <f t="shared" si="599"/>
        <v>AB$16</v>
      </c>
      <c r="AC606" s="199" t="str">
        <f t="shared" si="599"/>
        <v>AC$16</v>
      </c>
      <c r="AD606" s="199" t="str">
        <f t="shared" si="599"/>
        <v>AD$16</v>
      </c>
      <c r="AE606" s="199" t="str">
        <f t="shared" si="599"/>
        <v>AE$16</v>
      </c>
      <c r="AF606" s="199" t="str">
        <f t="shared" si="599"/>
        <v>AF$16</v>
      </c>
      <c r="AG606" s="199" t="str">
        <f t="shared" si="599"/>
        <v>AG$16</v>
      </c>
      <c r="AH606" s="199" t="str">
        <f t="shared" si="599"/>
        <v>AH$16</v>
      </c>
      <c r="AI606" s="199" t="str">
        <f t="shared" si="599"/>
        <v>AI$16</v>
      </c>
      <c r="AJ606" s="199" t="str">
        <f t="shared" si="599"/>
        <v>AJ$16</v>
      </c>
      <c r="AK606" s="199" t="str">
        <f t="shared" si="599"/>
        <v>AK$16</v>
      </c>
      <c r="AL606" s="199" t="str">
        <f t="shared" si="599"/>
        <v>AL$16</v>
      </c>
      <c r="AM606" s="199" t="str">
        <f t="shared" si="599"/>
        <v>AM$16</v>
      </c>
      <c r="AN606" s="199" t="str">
        <f t="shared" si="599"/>
        <v>AN$16</v>
      </c>
      <c r="AO606" s="199" t="str">
        <f t="shared" si="599"/>
        <v>AO$16</v>
      </c>
      <c r="AP606" s="199" t="str">
        <f t="shared" si="599"/>
        <v>AP$16</v>
      </c>
      <c r="AQ606" s="199" t="str">
        <f t="shared" si="599"/>
        <v>AQ$16</v>
      </c>
      <c r="AR606" s="199" t="str">
        <f t="shared" si="599"/>
        <v>AR$16</v>
      </c>
      <c r="AS606" s="199" t="str">
        <f t="shared" si="599"/>
        <v>AS$16</v>
      </c>
      <c r="AT606" s="199" t="str">
        <f t="shared" si="599"/>
        <v>AT$16</v>
      </c>
      <c r="AU606" s="199" t="str">
        <f t="shared" si="599"/>
        <v>AU$16</v>
      </c>
      <c r="AV606" s="199" t="str">
        <f t="shared" si="599"/>
        <v>AV$16</v>
      </c>
      <c r="AW606" s="199" t="str">
        <f t="shared" si="599"/>
        <v>AW$16</v>
      </c>
      <c r="AX606" s="199" t="str">
        <f t="shared" si="599"/>
        <v>AX$16</v>
      </c>
      <c r="AY606" s="199" t="str">
        <f t="shared" ref="AY606:CD606" si="600">AY$20</f>
        <v>AY$16</v>
      </c>
      <c r="AZ606" s="199" t="str">
        <f t="shared" si="600"/>
        <v>AZ$16</v>
      </c>
      <c r="BA606" s="199" t="str">
        <f t="shared" si="600"/>
        <v>BA$16</v>
      </c>
      <c r="BB606" s="199" t="str">
        <f t="shared" si="600"/>
        <v>BB$16</v>
      </c>
      <c r="BC606" s="199" t="str">
        <f t="shared" si="600"/>
        <v>BC$16</v>
      </c>
      <c r="BD606" s="199" t="str">
        <f t="shared" si="600"/>
        <v>BD$16</v>
      </c>
      <c r="BE606" s="199" t="str">
        <f t="shared" si="600"/>
        <v>BE$16</v>
      </c>
      <c r="BF606" s="199" t="str">
        <f t="shared" si="600"/>
        <v>BF$16</v>
      </c>
      <c r="BG606" s="199" t="str">
        <f t="shared" si="600"/>
        <v>BG$16</v>
      </c>
      <c r="BH606" s="199" t="str">
        <f t="shared" si="600"/>
        <v>BH$16</v>
      </c>
      <c r="BI606" s="199" t="str">
        <f t="shared" si="600"/>
        <v>BI$16</v>
      </c>
      <c r="BJ606" s="199" t="str">
        <f t="shared" si="600"/>
        <v>BJ$16</v>
      </c>
      <c r="BK606" s="199" t="str">
        <f t="shared" si="600"/>
        <v>BK$16</v>
      </c>
      <c r="BL606" s="199" t="str">
        <f t="shared" si="600"/>
        <v>BL$16</v>
      </c>
      <c r="BM606" s="199" t="str">
        <f t="shared" si="600"/>
        <v>BM$16</v>
      </c>
      <c r="BN606" s="199" t="str">
        <f t="shared" si="600"/>
        <v>BN$16</v>
      </c>
      <c r="BO606" s="199" t="str">
        <f t="shared" si="600"/>
        <v>BO$16</v>
      </c>
      <c r="BP606" s="199" t="str">
        <f t="shared" si="600"/>
        <v>BP$16</v>
      </c>
      <c r="BQ606" s="199" t="str">
        <f t="shared" si="600"/>
        <v>BQ$16</v>
      </c>
      <c r="BR606" s="199" t="str">
        <f t="shared" si="600"/>
        <v>BR$16</v>
      </c>
      <c r="BS606" s="199" t="str">
        <f t="shared" si="600"/>
        <v>BS$16</v>
      </c>
      <c r="BT606" s="199" t="str">
        <f t="shared" si="600"/>
        <v>BT$16</v>
      </c>
      <c r="BU606" s="199" t="str">
        <f t="shared" si="600"/>
        <v>BU$16</v>
      </c>
      <c r="BV606" s="199" t="str">
        <f t="shared" si="600"/>
        <v>BV$16</v>
      </c>
      <c r="BW606" s="199" t="str">
        <f t="shared" si="600"/>
        <v>BW$16</v>
      </c>
      <c r="BX606" s="199" t="str">
        <f t="shared" si="600"/>
        <v>BX$16</v>
      </c>
      <c r="BY606" s="199" t="str">
        <f t="shared" si="600"/>
        <v>BY$16</v>
      </c>
      <c r="BZ606" s="199" t="str">
        <f t="shared" si="600"/>
        <v>BZ$16</v>
      </c>
      <c r="CA606" s="199" t="str">
        <f t="shared" si="600"/>
        <v>CA$16</v>
      </c>
      <c r="CB606" s="199" t="str">
        <f t="shared" si="600"/>
        <v>CB$16</v>
      </c>
      <c r="CC606" s="199" t="str">
        <f t="shared" si="600"/>
        <v>CC$16</v>
      </c>
      <c r="CD606" s="199" t="str">
        <f t="shared" si="600"/>
        <v>CD$16</v>
      </c>
      <c r="CE606" s="199" t="str">
        <f t="shared" ref="CE606:CL606" si="601">CE$20</f>
        <v>CE$16</v>
      </c>
      <c r="CF606" s="199" t="str">
        <f t="shared" si="601"/>
        <v>CF$16</v>
      </c>
      <c r="CG606" s="199" t="str">
        <f t="shared" si="601"/>
        <v>CG$16</v>
      </c>
      <c r="CH606" s="199" t="str">
        <f t="shared" si="601"/>
        <v>CH$16</v>
      </c>
      <c r="CI606" s="199" t="str">
        <f t="shared" si="601"/>
        <v>CI$16</v>
      </c>
      <c r="CJ606" s="199" t="str">
        <f t="shared" si="601"/>
        <v>CJ$16</v>
      </c>
      <c r="CK606" s="199" t="str">
        <f t="shared" si="601"/>
        <v>CK$16</v>
      </c>
      <c r="CL606" s="199" t="str">
        <f t="shared" si="601"/>
        <v>CL$16</v>
      </c>
      <c r="CN606" s="176"/>
      <c r="CO606" s="199" t="str">
        <f t="shared" ref="CO606:DL606" si="602">CO$20</f>
        <v>CO$16</v>
      </c>
      <c r="CP606" s="199" t="str">
        <f t="shared" si="602"/>
        <v>CP$16</v>
      </c>
      <c r="CQ606" s="199" t="str">
        <f t="shared" si="602"/>
        <v>CQ$16</v>
      </c>
      <c r="CR606" s="199" t="str">
        <f t="shared" si="602"/>
        <v>CR$16</v>
      </c>
      <c r="CS606" s="199" t="str">
        <f t="shared" si="602"/>
        <v>CS$16</v>
      </c>
      <c r="CT606" s="199" t="str">
        <f t="shared" si="602"/>
        <v>CT$16</v>
      </c>
      <c r="CU606" s="199" t="str">
        <f t="shared" si="602"/>
        <v>CU$16</v>
      </c>
      <c r="CV606" s="199" t="str">
        <f t="shared" si="602"/>
        <v>CV$16</v>
      </c>
      <c r="CW606" s="199" t="str">
        <f t="shared" si="602"/>
        <v>CW$16</v>
      </c>
      <c r="CX606" s="199" t="str">
        <f t="shared" si="602"/>
        <v>CX$16</v>
      </c>
      <c r="CY606" s="199" t="str">
        <f t="shared" si="602"/>
        <v>CY$16</v>
      </c>
      <c r="CZ606" s="199" t="str">
        <f t="shared" si="602"/>
        <v>CZ$16</v>
      </c>
      <c r="DA606" s="199" t="str">
        <f t="shared" si="602"/>
        <v>DA$16</v>
      </c>
      <c r="DB606" s="199" t="str">
        <f t="shared" si="602"/>
        <v>DB$16</v>
      </c>
      <c r="DC606" s="199" t="str">
        <f t="shared" si="602"/>
        <v>DC$16</v>
      </c>
      <c r="DD606" s="199" t="str">
        <f t="shared" si="602"/>
        <v>DD$16</v>
      </c>
      <c r="DE606" s="199" t="str">
        <f t="shared" si="602"/>
        <v>DE$16</v>
      </c>
      <c r="DF606" s="199" t="str">
        <f t="shared" si="602"/>
        <v>DF$16</v>
      </c>
      <c r="DG606" s="199" t="str">
        <f t="shared" si="602"/>
        <v>DG$16</v>
      </c>
      <c r="DH606" s="199" t="str">
        <f t="shared" si="602"/>
        <v>DH$16</v>
      </c>
      <c r="DI606" s="199" t="str">
        <f t="shared" si="602"/>
        <v>DI$16</v>
      </c>
      <c r="DJ606" s="199" t="str">
        <f t="shared" si="602"/>
        <v>DJ$16</v>
      </c>
      <c r="DK606" s="199" t="str">
        <f t="shared" si="602"/>
        <v>DK$16</v>
      </c>
      <c r="DL606" s="199" t="str">
        <f t="shared" si="602"/>
        <v>DL$16</v>
      </c>
    </row>
    <row r="607" spans="1:116" x14ac:dyDescent="0.4">
      <c r="A607" s="174"/>
      <c r="E607" s="8"/>
      <c r="G607" s="175" t="s">
        <v>462</v>
      </c>
      <c r="H607" s="200"/>
      <c r="I607" s="201"/>
      <c r="J607" s="201"/>
      <c r="K607" s="202"/>
      <c r="L607" s="202"/>
      <c r="M607" s="202"/>
      <c r="N607" s="202"/>
      <c r="O607" s="202"/>
      <c r="P607" s="202"/>
      <c r="R607" s="202"/>
      <c r="S607" s="199" t="str">
        <f t="shared" ref="S607:AX607" si="603">S$21</f>
        <v>S$17</v>
      </c>
      <c r="T607" s="199" t="str">
        <f t="shared" si="603"/>
        <v>T$17</v>
      </c>
      <c r="U607" s="199" t="str">
        <f t="shared" si="603"/>
        <v>U$17</v>
      </c>
      <c r="V607" s="199" t="str">
        <f t="shared" si="603"/>
        <v>V$17</v>
      </c>
      <c r="W607" s="199" t="str">
        <f t="shared" si="603"/>
        <v>W$17</v>
      </c>
      <c r="X607" s="199" t="str">
        <f t="shared" si="603"/>
        <v>X$17</v>
      </c>
      <c r="Y607" s="199" t="str">
        <f t="shared" si="603"/>
        <v>Y$17</v>
      </c>
      <c r="Z607" s="199" t="str">
        <f t="shared" si="603"/>
        <v>Z$17</v>
      </c>
      <c r="AA607" s="199" t="str">
        <f t="shared" si="603"/>
        <v>AA$17</v>
      </c>
      <c r="AB607" s="199" t="str">
        <f t="shared" si="603"/>
        <v>AB$17</v>
      </c>
      <c r="AC607" s="199" t="str">
        <f t="shared" si="603"/>
        <v>AC$17</v>
      </c>
      <c r="AD607" s="199" t="str">
        <f t="shared" si="603"/>
        <v>AD$17</v>
      </c>
      <c r="AE607" s="199" t="str">
        <f t="shared" si="603"/>
        <v>AE$17</v>
      </c>
      <c r="AF607" s="199" t="str">
        <f t="shared" si="603"/>
        <v>AF$17</v>
      </c>
      <c r="AG607" s="199" t="str">
        <f t="shared" si="603"/>
        <v>AG$17</v>
      </c>
      <c r="AH607" s="199" t="str">
        <f t="shared" si="603"/>
        <v>AH$17</v>
      </c>
      <c r="AI607" s="199" t="str">
        <f t="shared" si="603"/>
        <v>AI$17</v>
      </c>
      <c r="AJ607" s="199" t="str">
        <f t="shared" si="603"/>
        <v>AJ$17</v>
      </c>
      <c r="AK607" s="199" t="str">
        <f t="shared" si="603"/>
        <v>AK$17</v>
      </c>
      <c r="AL607" s="199" t="str">
        <f t="shared" si="603"/>
        <v>AL$17</v>
      </c>
      <c r="AM607" s="199" t="str">
        <f t="shared" si="603"/>
        <v>AM$17</v>
      </c>
      <c r="AN607" s="199" t="str">
        <f t="shared" si="603"/>
        <v>AN$17</v>
      </c>
      <c r="AO607" s="199" t="str">
        <f t="shared" si="603"/>
        <v>AO$17</v>
      </c>
      <c r="AP607" s="199" t="str">
        <f t="shared" si="603"/>
        <v>AP$17</v>
      </c>
      <c r="AQ607" s="199" t="str">
        <f t="shared" si="603"/>
        <v>AQ$17</v>
      </c>
      <c r="AR607" s="199" t="str">
        <f t="shared" si="603"/>
        <v>AR$17</v>
      </c>
      <c r="AS607" s="199" t="str">
        <f t="shared" si="603"/>
        <v>AS$17</v>
      </c>
      <c r="AT607" s="199" t="str">
        <f t="shared" si="603"/>
        <v>AT$17</v>
      </c>
      <c r="AU607" s="199" t="str">
        <f t="shared" si="603"/>
        <v>AU$17</v>
      </c>
      <c r="AV607" s="199" t="str">
        <f t="shared" si="603"/>
        <v>AV$17</v>
      </c>
      <c r="AW607" s="199" t="str">
        <f t="shared" si="603"/>
        <v>AW$17</v>
      </c>
      <c r="AX607" s="199" t="str">
        <f t="shared" si="603"/>
        <v>AX$17</v>
      </c>
      <c r="AY607" s="199" t="str">
        <f t="shared" ref="AY607:CD607" si="604">AY$21</f>
        <v>AY$17</v>
      </c>
      <c r="AZ607" s="199" t="str">
        <f t="shared" si="604"/>
        <v>AZ$17</v>
      </c>
      <c r="BA607" s="199" t="str">
        <f t="shared" si="604"/>
        <v>BA$17</v>
      </c>
      <c r="BB607" s="199" t="str">
        <f t="shared" si="604"/>
        <v>BB$17</v>
      </c>
      <c r="BC607" s="199" t="str">
        <f t="shared" si="604"/>
        <v>BC$17</v>
      </c>
      <c r="BD607" s="199" t="str">
        <f t="shared" si="604"/>
        <v>BD$17</v>
      </c>
      <c r="BE607" s="199" t="str">
        <f t="shared" si="604"/>
        <v>BE$17</v>
      </c>
      <c r="BF607" s="199" t="str">
        <f t="shared" si="604"/>
        <v>BF$17</v>
      </c>
      <c r="BG607" s="199" t="str">
        <f t="shared" si="604"/>
        <v>BG$17</v>
      </c>
      <c r="BH607" s="199" t="str">
        <f t="shared" si="604"/>
        <v>BH$17</v>
      </c>
      <c r="BI607" s="199" t="str">
        <f t="shared" si="604"/>
        <v>BI$17</v>
      </c>
      <c r="BJ607" s="199" t="str">
        <f t="shared" si="604"/>
        <v>BJ$17</v>
      </c>
      <c r="BK607" s="199" t="str">
        <f t="shared" si="604"/>
        <v>BK$17</v>
      </c>
      <c r="BL607" s="199" t="str">
        <f t="shared" si="604"/>
        <v>BL$17</v>
      </c>
      <c r="BM607" s="199" t="str">
        <f t="shared" si="604"/>
        <v>BM$17</v>
      </c>
      <c r="BN607" s="199" t="str">
        <f t="shared" si="604"/>
        <v>BN$17</v>
      </c>
      <c r="BO607" s="199" t="str">
        <f t="shared" si="604"/>
        <v>BO$17</v>
      </c>
      <c r="BP607" s="199" t="str">
        <f t="shared" si="604"/>
        <v>BP$17</v>
      </c>
      <c r="BQ607" s="199" t="str">
        <f t="shared" si="604"/>
        <v>BQ$17</v>
      </c>
      <c r="BR607" s="199" t="str">
        <f t="shared" si="604"/>
        <v>BR$17</v>
      </c>
      <c r="BS607" s="199" t="str">
        <f t="shared" si="604"/>
        <v>BS$17</v>
      </c>
      <c r="BT607" s="199" t="str">
        <f t="shared" si="604"/>
        <v>BT$17</v>
      </c>
      <c r="BU607" s="199" t="str">
        <f t="shared" si="604"/>
        <v>BU$17</v>
      </c>
      <c r="BV607" s="199" t="str">
        <f t="shared" si="604"/>
        <v>BV$17</v>
      </c>
      <c r="BW607" s="199" t="str">
        <f t="shared" si="604"/>
        <v>BW$17</v>
      </c>
      <c r="BX607" s="199" t="str">
        <f t="shared" si="604"/>
        <v>BX$17</v>
      </c>
      <c r="BY607" s="199" t="str">
        <f t="shared" si="604"/>
        <v>BY$17</v>
      </c>
      <c r="BZ607" s="199" t="str">
        <f t="shared" si="604"/>
        <v>BZ$17</v>
      </c>
      <c r="CA607" s="199" t="str">
        <f t="shared" si="604"/>
        <v>CA$17</v>
      </c>
      <c r="CB607" s="199" t="str">
        <f t="shared" si="604"/>
        <v>CB$17</v>
      </c>
      <c r="CC607" s="199" t="str">
        <f t="shared" si="604"/>
        <v>CC$17</v>
      </c>
      <c r="CD607" s="199" t="str">
        <f t="shared" si="604"/>
        <v>CD$17</v>
      </c>
      <c r="CE607" s="199" t="str">
        <f t="shared" ref="CE607:CL607" si="605">CE$21</f>
        <v>CE$17</v>
      </c>
      <c r="CF607" s="199" t="str">
        <f t="shared" si="605"/>
        <v>CF$17</v>
      </c>
      <c r="CG607" s="199" t="str">
        <f t="shared" si="605"/>
        <v>CG$17</v>
      </c>
      <c r="CH607" s="199" t="str">
        <f t="shared" si="605"/>
        <v>CH$17</v>
      </c>
      <c r="CI607" s="199" t="str">
        <f t="shared" si="605"/>
        <v>CI$17</v>
      </c>
      <c r="CJ607" s="199" t="str">
        <f t="shared" si="605"/>
        <v>CJ$17</v>
      </c>
      <c r="CK607" s="199" t="str">
        <f t="shared" si="605"/>
        <v>CK$17</v>
      </c>
      <c r="CL607" s="199" t="str">
        <f t="shared" si="605"/>
        <v>CL$17</v>
      </c>
      <c r="CN607" s="201"/>
      <c r="CO607" s="199" t="str">
        <f t="shared" ref="CO607:DL607" si="606">CO$21</f>
        <v>CO$17</v>
      </c>
      <c r="CP607" s="199" t="str">
        <f t="shared" si="606"/>
        <v>CP$17</v>
      </c>
      <c r="CQ607" s="199" t="str">
        <f t="shared" si="606"/>
        <v>CQ$17</v>
      </c>
      <c r="CR607" s="199" t="str">
        <f t="shared" si="606"/>
        <v>CR$17</v>
      </c>
      <c r="CS607" s="199" t="str">
        <f t="shared" si="606"/>
        <v>CS$17</v>
      </c>
      <c r="CT607" s="199" t="str">
        <f t="shared" si="606"/>
        <v>CT$17</v>
      </c>
      <c r="CU607" s="199" t="str">
        <f t="shared" si="606"/>
        <v>CU$17</v>
      </c>
      <c r="CV607" s="199" t="str">
        <f t="shared" si="606"/>
        <v>CV$17</v>
      </c>
      <c r="CW607" s="199" t="str">
        <f t="shared" si="606"/>
        <v>CW$17</v>
      </c>
      <c r="CX607" s="199" t="str">
        <f t="shared" si="606"/>
        <v>CX$17</v>
      </c>
      <c r="CY607" s="199" t="str">
        <f t="shared" si="606"/>
        <v>CY$17</v>
      </c>
      <c r="CZ607" s="199" t="str">
        <f t="shared" si="606"/>
        <v>CZ$17</v>
      </c>
      <c r="DA607" s="199" t="str">
        <f t="shared" si="606"/>
        <v>DA$17</v>
      </c>
      <c r="DB607" s="199" t="str">
        <f t="shared" si="606"/>
        <v>DB$17</v>
      </c>
      <c r="DC607" s="199" t="str">
        <f t="shared" si="606"/>
        <v>DC$17</v>
      </c>
      <c r="DD607" s="199" t="str">
        <f t="shared" si="606"/>
        <v>DD$17</v>
      </c>
      <c r="DE607" s="199" t="str">
        <f t="shared" si="606"/>
        <v>DE$17</v>
      </c>
      <c r="DF607" s="199" t="str">
        <f t="shared" si="606"/>
        <v>DF$17</v>
      </c>
      <c r="DG607" s="199" t="str">
        <f t="shared" si="606"/>
        <v>DG$17</v>
      </c>
      <c r="DH607" s="199" t="str">
        <f t="shared" si="606"/>
        <v>DH$17</v>
      </c>
      <c r="DI607" s="199" t="str">
        <f t="shared" si="606"/>
        <v>DI$17</v>
      </c>
      <c r="DJ607" s="199" t="str">
        <f t="shared" si="606"/>
        <v>DJ$17</v>
      </c>
      <c r="DK607" s="199" t="str">
        <f t="shared" si="606"/>
        <v>DK$17</v>
      </c>
      <c r="DL607" s="199" t="str">
        <f t="shared" si="606"/>
        <v>DL$17</v>
      </c>
    </row>
    <row r="608" spans="1:116" x14ac:dyDescent="0.4">
      <c r="A608" s="174"/>
      <c r="E608" s="8"/>
      <c r="G608" s="175" t="s">
        <v>491</v>
      </c>
      <c r="H608" s="200"/>
      <c r="I608" s="201"/>
      <c r="J608" s="201"/>
      <c r="K608" s="202"/>
      <c r="L608" s="202"/>
      <c r="M608" s="202"/>
      <c r="N608" s="202"/>
      <c r="O608" s="202"/>
      <c r="P608" s="202"/>
      <c r="R608" s="202"/>
      <c r="S608" s="190"/>
      <c r="T608" s="190"/>
      <c r="U608" s="190"/>
      <c r="V608" s="190"/>
      <c r="W608" s="190"/>
      <c r="X608" s="190"/>
      <c r="Y608" s="190"/>
      <c r="Z608" s="190"/>
      <c r="AA608" s="190"/>
      <c r="AB608" s="190"/>
      <c r="AC608" s="190"/>
      <c r="AD608" s="190"/>
      <c r="AE608" s="190"/>
      <c r="AF608" s="190"/>
      <c r="AG608" s="190"/>
      <c r="AH608" s="190"/>
      <c r="AI608" s="190"/>
      <c r="AJ608" s="190"/>
      <c r="AK608" s="190"/>
      <c r="AL608" s="190"/>
      <c r="AM608" s="190"/>
      <c r="AN608" s="190"/>
      <c r="AO608" s="190"/>
      <c r="AP608" s="190"/>
      <c r="AQ608" s="190"/>
      <c r="AR608" s="190"/>
      <c r="AS608" s="190"/>
      <c r="AT608" s="190"/>
      <c r="AU608" s="190"/>
      <c r="AV608" s="190"/>
      <c r="AW608" s="190"/>
      <c r="AX608" s="190"/>
      <c r="AY608" s="190"/>
      <c r="AZ608" s="190"/>
      <c r="BA608" s="190"/>
      <c r="BB608" s="190"/>
      <c r="BC608" s="190"/>
      <c r="BD608" s="190"/>
      <c r="BE608" s="190"/>
      <c r="BF608" s="190"/>
      <c r="BG608" s="190"/>
      <c r="BH608" s="190"/>
      <c r="BI608" s="190"/>
      <c r="BJ608" s="190"/>
      <c r="BK608" s="190"/>
      <c r="BL608" s="190"/>
      <c r="BM608" s="190"/>
      <c r="BN608" s="190"/>
      <c r="BO608" s="190"/>
      <c r="BP608" s="190"/>
      <c r="BQ608" s="190"/>
      <c r="BR608" s="190"/>
      <c r="BS608" s="190"/>
      <c r="BT608" s="190"/>
      <c r="BU608" s="190"/>
      <c r="BV608" s="190"/>
      <c r="BW608" s="190"/>
      <c r="BX608" s="190"/>
      <c r="BY608" s="190"/>
      <c r="BZ608" s="190"/>
      <c r="CA608" s="190"/>
      <c r="CB608" s="190"/>
      <c r="CC608" s="190"/>
      <c r="CD608" s="190"/>
      <c r="CE608" s="190"/>
      <c r="CF608" s="190"/>
      <c r="CG608" s="190"/>
      <c r="CH608" s="190"/>
      <c r="CI608" s="190"/>
      <c r="CJ608" s="190"/>
      <c r="CK608" s="190"/>
      <c r="CL608" s="190"/>
      <c r="CN608" s="201"/>
      <c r="CO608" s="190"/>
      <c r="CP608" s="190"/>
      <c r="CQ608" s="190"/>
      <c r="CR608" s="190"/>
      <c r="CS608" s="190"/>
      <c r="CT608" s="190"/>
      <c r="CU608" s="190"/>
      <c r="CV608" s="190"/>
      <c r="CW608" s="190"/>
      <c r="CX608" s="190"/>
      <c r="CY608" s="190"/>
      <c r="CZ608" s="190"/>
      <c r="DA608" s="190"/>
      <c r="DB608" s="190"/>
      <c r="DC608" s="190"/>
      <c r="DD608" s="190"/>
      <c r="DE608" s="190"/>
      <c r="DF608" s="190"/>
      <c r="DG608" s="190"/>
      <c r="DH608" s="190"/>
      <c r="DI608" s="190"/>
      <c r="DJ608" s="190"/>
      <c r="DK608" s="190"/>
      <c r="DL608" s="190"/>
    </row>
    <row r="609" spans="1:116" x14ac:dyDescent="0.4">
      <c r="A609" s="174"/>
      <c r="E609" s="8"/>
      <c r="G609" s="175" t="s">
        <v>505</v>
      </c>
      <c r="H609" s="200"/>
      <c r="I609" s="201"/>
      <c r="J609" s="201"/>
      <c r="K609" s="202"/>
      <c r="L609" s="202"/>
      <c r="M609" s="202"/>
      <c r="N609" s="202"/>
      <c r="O609" s="202"/>
      <c r="P609" s="202"/>
      <c r="R609" s="202"/>
      <c r="S609" s="190"/>
      <c r="T609" s="190"/>
      <c r="U609" s="190"/>
      <c r="V609" s="190"/>
      <c r="W609" s="190"/>
      <c r="X609" s="190"/>
      <c r="Y609" s="190"/>
      <c r="Z609" s="190"/>
      <c r="AA609" s="190"/>
      <c r="AB609" s="190"/>
      <c r="AC609" s="190"/>
      <c r="AD609" s="190"/>
      <c r="AE609" s="190"/>
      <c r="AF609" s="190"/>
      <c r="AG609" s="190"/>
      <c r="AH609" s="190"/>
      <c r="AI609" s="190"/>
      <c r="AJ609" s="190"/>
      <c r="AK609" s="190"/>
      <c r="AL609" s="190"/>
      <c r="AM609" s="190"/>
      <c r="AN609" s="190"/>
      <c r="AO609" s="190"/>
      <c r="AP609" s="190"/>
      <c r="AQ609" s="190"/>
      <c r="AR609" s="190"/>
      <c r="AS609" s="190"/>
      <c r="AT609" s="190"/>
      <c r="AU609" s="190"/>
      <c r="AV609" s="190"/>
      <c r="AW609" s="190"/>
      <c r="AX609" s="190"/>
      <c r="AY609" s="190"/>
      <c r="AZ609" s="190"/>
      <c r="BA609" s="190"/>
      <c r="BB609" s="190"/>
      <c r="BC609" s="190"/>
      <c r="BD609" s="190"/>
      <c r="BE609" s="190"/>
      <c r="BF609" s="190"/>
      <c r="BG609" s="190"/>
      <c r="BH609" s="190"/>
      <c r="BI609" s="190"/>
      <c r="BJ609" s="190"/>
      <c r="BK609" s="190"/>
      <c r="BL609" s="190"/>
      <c r="BM609" s="190"/>
      <c r="BN609" s="190"/>
      <c r="BO609" s="190"/>
      <c r="BP609" s="190"/>
      <c r="BQ609" s="190"/>
      <c r="BR609" s="190"/>
      <c r="BS609" s="190"/>
      <c r="BT609" s="190"/>
      <c r="BU609" s="190"/>
      <c r="BV609" s="190"/>
      <c r="BW609" s="190"/>
      <c r="BX609" s="190"/>
      <c r="BY609" s="190"/>
      <c r="BZ609" s="190"/>
      <c r="CA609" s="190"/>
      <c r="CB609" s="190"/>
      <c r="CC609" s="190"/>
      <c r="CD609" s="190"/>
      <c r="CE609" s="190"/>
      <c r="CF609" s="190"/>
      <c r="CG609" s="190"/>
      <c r="CH609" s="190"/>
      <c r="CI609" s="190"/>
      <c r="CJ609" s="190"/>
      <c r="CK609" s="190"/>
      <c r="CL609" s="190"/>
      <c r="CN609" s="201"/>
      <c r="CO609" s="190"/>
      <c r="CP609" s="190"/>
      <c r="CQ609" s="190"/>
      <c r="CR609" s="190"/>
      <c r="CS609" s="190"/>
      <c r="CT609" s="190"/>
      <c r="CU609" s="190"/>
      <c r="CV609" s="190"/>
      <c r="CW609" s="190"/>
      <c r="CX609" s="190"/>
      <c r="CY609" s="190"/>
      <c r="CZ609" s="190"/>
      <c r="DA609" s="190"/>
      <c r="DB609" s="190"/>
      <c r="DC609" s="190"/>
      <c r="DD609" s="190"/>
      <c r="DE609" s="190"/>
      <c r="DF609" s="190"/>
      <c r="DG609" s="190"/>
      <c r="DH609" s="190"/>
      <c r="DI609" s="190"/>
      <c r="DJ609" s="190"/>
      <c r="DK609" s="190"/>
      <c r="DL609" s="190"/>
    </row>
    <row r="610" spans="1:116" x14ac:dyDescent="0.4">
      <c r="A610" s="174"/>
      <c r="E610" s="8"/>
      <c r="G610" s="175" t="s">
        <v>463</v>
      </c>
      <c r="H610" s="200"/>
      <c r="I610" s="201"/>
      <c r="J610" s="201"/>
      <c r="K610" s="202"/>
      <c r="L610" s="202"/>
      <c r="M610" s="202"/>
      <c r="N610" s="202"/>
      <c r="O610" s="202"/>
      <c r="P610" s="202"/>
      <c r="R610" s="202"/>
      <c r="S610" s="190" t="str">
        <f t="shared" ref="S610:AX610" si="607">S$22</f>
        <v>S$18</v>
      </c>
      <c r="T610" s="190" t="str">
        <f t="shared" si="607"/>
        <v>T$18</v>
      </c>
      <c r="U610" s="190" t="str">
        <f t="shared" si="607"/>
        <v>U$18</v>
      </c>
      <c r="V610" s="190" t="str">
        <f t="shared" si="607"/>
        <v>V$18</v>
      </c>
      <c r="W610" s="190" t="str">
        <f t="shared" si="607"/>
        <v>W$18</v>
      </c>
      <c r="X610" s="190" t="str">
        <f t="shared" si="607"/>
        <v>X$18</v>
      </c>
      <c r="Y610" s="190" t="str">
        <f t="shared" si="607"/>
        <v>Y$18</v>
      </c>
      <c r="Z610" s="190" t="str">
        <f t="shared" si="607"/>
        <v>Z$18</v>
      </c>
      <c r="AA610" s="190" t="str">
        <f t="shared" si="607"/>
        <v>AA$18</v>
      </c>
      <c r="AB610" s="190" t="str">
        <f t="shared" si="607"/>
        <v>AB$18</v>
      </c>
      <c r="AC610" s="190" t="str">
        <f t="shared" si="607"/>
        <v>AC$18</v>
      </c>
      <c r="AD610" s="190" t="str">
        <f t="shared" si="607"/>
        <v>AD$18</v>
      </c>
      <c r="AE610" s="190" t="str">
        <f t="shared" si="607"/>
        <v>AE$18</v>
      </c>
      <c r="AF610" s="190" t="str">
        <f t="shared" si="607"/>
        <v>AF$18</v>
      </c>
      <c r="AG610" s="190" t="str">
        <f t="shared" si="607"/>
        <v>AG$18</v>
      </c>
      <c r="AH610" s="190" t="str">
        <f t="shared" si="607"/>
        <v>AH$18</v>
      </c>
      <c r="AI610" s="190" t="str">
        <f t="shared" si="607"/>
        <v>AI$18</v>
      </c>
      <c r="AJ610" s="190" t="str">
        <f t="shared" si="607"/>
        <v>AJ$18</v>
      </c>
      <c r="AK610" s="190" t="str">
        <f t="shared" si="607"/>
        <v>AK$18</v>
      </c>
      <c r="AL610" s="190" t="str">
        <f t="shared" si="607"/>
        <v>AL$18</v>
      </c>
      <c r="AM610" s="190" t="str">
        <f t="shared" si="607"/>
        <v>AM$18</v>
      </c>
      <c r="AN610" s="190" t="str">
        <f t="shared" si="607"/>
        <v>AN$18</v>
      </c>
      <c r="AO610" s="190" t="str">
        <f t="shared" si="607"/>
        <v>AO$18</v>
      </c>
      <c r="AP610" s="190" t="str">
        <f t="shared" si="607"/>
        <v>AP$18</v>
      </c>
      <c r="AQ610" s="190" t="str">
        <f t="shared" si="607"/>
        <v>AQ$18</v>
      </c>
      <c r="AR610" s="190" t="str">
        <f t="shared" si="607"/>
        <v>AR$18</v>
      </c>
      <c r="AS610" s="190" t="str">
        <f t="shared" si="607"/>
        <v>AS$18</v>
      </c>
      <c r="AT610" s="190" t="str">
        <f t="shared" si="607"/>
        <v>AT$18</v>
      </c>
      <c r="AU610" s="190" t="str">
        <f t="shared" si="607"/>
        <v>AU$18</v>
      </c>
      <c r="AV610" s="190" t="str">
        <f t="shared" si="607"/>
        <v>AV$18</v>
      </c>
      <c r="AW610" s="190" t="str">
        <f t="shared" si="607"/>
        <v>AW$18</v>
      </c>
      <c r="AX610" s="190" t="str">
        <f t="shared" si="607"/>
        <v>AX$18</v>
      </c>
      <c r="AY610" s="190" t="str">
        <f t="shared" ref="AY610:CD610" si="608">AY$22</f>
        <v>AY$18</v>
      </c>
      <c r="AZ610" s="190" t="str">
        <f t="shared" si="608"/>
        <v>AZ$18</v>
      </c>
      <c r="BA610" s="190" t="str">
        <f t="shared" si="608"/>
        <v>BA$18</v>
      </c>
      <c r="BB610" s="190" t="str">
        <f t="shared" si="608"/>
        <v>BB$18</v>
      </c>
      <c r="BC610" s="190" t="str">
        <f t="shared" si="608"/>
        <v>BC$18</v>
      </c>
      <c r="BD610" s="190" t="str">
        <f t="shared" si="608"/>
        <v>BD$18</v>
      </c>
      <c r="BE610" s="190" t="str">
        <f t="shared" si="608"/>
        <v>BE$18</v>
      </c>
      <c r="BF610" s="190" t="str">
        <f t="shared" si="608"/>
        <v>BF$18</v>
      </c>
      <c r="BG610" s="190" t="str">
        <f t="shared" si="608"/>
        <v>BG$18</v>
      </c>
      <c r="BH610" s="190" t="str">
        <f t="shared" si="608"/>
        <v>BH$18</v>
      </c>
      <c r="BI610" s="190" t="str">
        <f t="shared" si="608"/>
        <v>BI$18</v>
      </c>
      <c r="BJ610" s="190" t="str">
        <f t="shared" si="608"/>
        <v>BJ$18</v>
      </c>
      <c r="BK610" s="190" t="str">
        <f t="shared" si="608"/>
        <v>BK$18</v>
      </c>
      <c r="BL610" s="190" t="str">
        <f t="shared" si="608"/>
        <v>BL$18</v>
      </c>
      <c r="BM610" s="190" t="str">
        <f t="shared" si="608"/>
        <v>BM$18</v>
      </c>
      <c r="BN610" s="190" t="str">
        <f t="shared" si="608"/>
        <v>BN$18</v>
      </c>
      <c r="BO610" s="190" t="str">
        <f t="shared" si="608"/>
        <v>BO$18</v>
      </c>
      <c r="BP610" s="190" t="str">
        <f t="shared" si="608"/>
        <v>BP$18</v>
      </c>
      <c r="BQ610" s="190" t="str">
        <f t="shared" si="608"/>
        <v>BQ$18</v>
      </c>
      <c r="BR610" s="190" t="str">
        <f t="shared" si="608"/>
        <v>BR$18</v>
      </c>
      <c r="BS610" s="190" t="str">
        <f t="shared" si="608"/>
        <v>BS$18</v>
      </c>
      <c r="BT610" s="190" t="str">
        <f t="shared" si="608"/>
        <v>BT$18</v>
      </c>
      <c r="BU610" s="190" t="str">
        <f t="shared" si="608"/>
        <v>BU$18</v>
      </c>
      <c r="BV610" s="190" t="str">
        <f t="shared" si="608"/>
        <v>BV$18</v>
      </c>
      <c r="BW610" s="190" t="str">
        <f t="shared" si="608"/>
        <v>BW$18</v>
      </c>
      <c r="BX610" s="190" t="str">
        <f t="shared" si="608"/>
        <v>BX$18</v>
      </c>
      <c r="BY610" s="190" t="str">
        <f t="shared" si="608"/>
        <v>BY$18</v>
      </c>
      <c r="BZ610" s="190" t="str">
        <f t="shared" si="608"/>
        <v>BZ$18</v>
      </c>
      <c r="CA610" s="190" t="str">
        <f t="shared" si="608"/>
        <v>CA$18</v>
      </c>
      <c r="CB610" s="190" t="str">
        <f t="shared" si="608"/>
        <v>CB$18</v>
      </c>
      <c r="CC610" s="190" t="str">
        <f t="shared" si="608"/>
        <v>CC$18</v>
      </c>
      <c r="CD610" s="190" t="str">
        <f t="shared" si="608"/>
        <v>CD$18</v>
      </c>
      <c r="CE610" s="190" t="str">
        <f t="shared" ref="CE610:CL610" si="609">CE$22</f>
        <v>CE$18</v>
      </c>
      <c r="CF610" s="190" t="str">
        <f t="shared" si="609"/>
        <v>CF$18</v>
      </c>
      <c r="CG610" s="190" t="str">
        <f t="shared" si="609"/>
        <v>CG$18</v>
      </c>
      <c r="CH610" s="190" t="str">
        <f t="shared" si="609"/>
        <v>CH$18</v>
      </c>
      <c r="CI610" s="190" t="str">
        <f t="shared" si="609"/>
        <v>CI$18</v>
      </c>
      <c r="CJ610" s="190" t="str">
        <f t="shared" si="609"/>
        <v>CJ$18</v>
      </c>
      <c r="CK610" s="190" t="str">
        <f t="shared" si="609"/>
        <v>CK$18</v>
      </c>
      <c r="CL610" s="190" t="str">
        <f t="shared" si="609"/>
        <v>CL$18</v>
      </c>
      <c r="CN610" s="201"/>
      <c r="CO610" s="190" t="str">
        <f t="shared" ref="CO610:DL610" si="610">CO$22</f>
        <v>CO$18</v>
      </c>
      <c r="CP610" s="190" t="str">
        <f t="shared" si="610"/>
        <v>CP$18</v>
      </c>
      <c r="CQ610" s="190" t="str">
        <f t="shared" si="610"/>
        <v>CQ$18</v>
      </c>
      <c r="CR610" s="190" t="str">
        <f t="shared" si="610"/>
        <v>CR$18</v>
      </c>
      <c r="CS610" s="190" t="str">
        <f t="shared" si="610"/>
        <v>CS$18</v>
      </c>
      <c r="CT610" s="190" t="str">
        <f t="shared" si="610"/>
        <v>CT$18</v>
      </c>
      <c r="CU610" s="190" t="str">
        <f t="shared" si="610"/>
        <v>CU$18</v>
      </c>
      <c r="CV610" s="190" t="str">
        <f t="shared" si="610"/>
        <v>CV$18</v>
      </c>
      <c r="CW610" s="190" t="str">
        <f t="shared" si="610"/>
        <v>CW$18</v>
      </c>
      <c r="CX610" s="190" t="str">
        <f t="shared" si="610"/>
        <v>CX$18</v>
      </c>
      <c r="CY610" s="190" t="str">
        <f t="shared" si="610"/>
        <v>CY$18</v>
      </c>
      <c r="CZ610" s="190" t="str">
        <f t="shared" si="610"/>
        <v>CZ$18</v>
      </c>
      <c r="DA610" s="190" t="str">
        <f t="shared" si="610"/>
        <v>DA$18</v>
      </c>
      <c r="DB610" s="190" t="str">
        <f t="shared" si="610"/>
        <v>DB$18</v>
      </c>
      <c r="DC610" s="190" t="str">
        <f t="shared" si="610"/>
        <v>DC$18</v>
      </c>
      <c r="DD610" s="190" t="str">
        <f t="shared" si="610"/>
        <v>DD$18</v>
      </c>
      <c r="DE610" s="190" t="str">
        <f t="shared" si="610"/>
        <v>DE$18</v>
      </c>
      <c r="DF610" s="190" t="str">
        <f t="shared" si="610"/>
        <v>DF$18</v>
      </c>
      <c r="DG610" s="190" t="str">
        <f t="shared" si="610"/>
        <v>DG$18</v>
      </c>
      <c r="DH610" s="190" t="str">
        <f t="shared" si="610"/>
        <v>DH$18</v>
      </c>
      <c r="DI610" s="190" t="str">
        <f t="shared" si="610"/>
        <v>DI$18</v>
      </c>
      <c r="DJ610" s="190" t="str">
        <f t="shared" si="610"/>
        <v>DJ$18</v>
      </c>
      <c r="DK610" s="190" t="str">
        <f t="shared" si="610"/>
        <v>DK$18</v>
      </c>
      <c r="DL610" s="190" t="str">
        <f t="shared" si="610"/>
        <v>DL$18</v>
      </c>
    </row>
    <row r="611" spans="1:116" x14ac:dyDescent="0.4">
      <c r="A611" s="174"/>
      <c r="E611" s="8"/>
      <c r="G611" s="175" t="s">
        <v>464</v>
      </c>
      <c r="H611" s="200"/>
      <c r="I611" s="201"/>
      <c r="J611" s="201"/>
      <c r="K611" s="202"/>
      <c r="L611" s="202"/>
      <c r="M611" s="202"/>
      <c r="N611" s="202"/>
      <c r="O611" s="202"/>
      <c r="P611" s="202"/>
      <c r="R611" s="202"/>
      <c r="S611" s="190" t="str">
        <f t="shared" ref="S611:AX611" si="611">S$23</f>
        <v>S$19</v>
      </c>
      <c r="T611" s="190" t="str">
        <f t="shared" si="611"/>
        <v>T$19</v>
      </c>
      <c r="U611" s="190" t="str">
        <f t="shared" si="611"/>
        <v>U$19</v>
      </c>
      <c r="V611" s="190" t="str">
        <f t="shared" si="611"/>
        <v>V$19</v>
      </c>
      <c r="W611" s="190" t="str">
        <f t="shared" si="611"/>
        <v>W$19</v>
      </c>
      <c r="X611" s="190" t="str">
        <f t="shared" si="611"/>
        <v>X$19</v>
      </c>
      <c r="Y611" s="190" t="str">
        <f t="shared" si="611"/>
        <v>Y$19</v>
      </c>
      <c r="Z611" s="190" t="str">
        <f t="shared" si="611"/>
        <v>Z$19</v>
      </c>
      <c r="AA611" s="190" t="str">
        <f t="shared" si="611"/>
        <v>AA$19</v>
      </c>
      <c r="AB611" s="190" t="str">
        <f t="shared" si="611"/>
        <v>AB$19</v>
      </c>
      <c r="AC611" s="190" t="str">
        <f t="shared" si="611"/>
        <v>AC$19</v>
      </c>
      <c r="AD611" s="190" t="str">
        <f t="shared" si="611"/>
        <v>AD$19</v>
      </c>
      <c r="AE611" s="190" t="str">
        <f t="shared" si="611"/>
        <v>AE$19</v>
      </c>
      <c r="AF611" s="190" t="str">
        <f t="shared" si="611"/>
        <v>AF$19</v>
      </c>
      <c r="AG611" s="190" t="str">
        <f t="shared" si="611"/>
        <v>AG$19</v>
      </c>
      <c r="AH611" s="190" t="str">
        <f t="shared" si="611"/>
        <v>AH$19</v>
      </c>
      <c r="AI611" s="190" t="str">
        <f t="shared" si="611"/>
        <v>AI$19</v>
      </c>
      <c r="AJ611" s="190" t="str">
        <f t="shared" si="611"/>
        <v>AJ$19</v>
      </c>
      <c r="AK611" s="190" t="str">
        <f t="shared" si="611"/>
        <v>AK$19</v>
      </c>
      <c r="AL611" s="190" t="str">
        <f t="shared" si="611"/>
        <v>AL$19</v>
      </c>
      <c r="AM611" s="190" t="str">
        <f t="shared" si="611"/>
        <v>AM$19</v>
      </c>
      <c r="AN611" s="190" t="str">
        <f t="shared" si="611"/>
        <v>AN$19</v>
      </c>
      <c r="AO611" s="190" t="str">
        <f t="shared" si="611"/>
        <v>AO$19</v>
      </c>
      <c r="AP611" s="190" t="str">
        <f t="shared" si="611"/>
        <v>AP$19</v>
      </c>
      <c r="AQ611" s="190" t="str">
        <f t="shared" si="611"/>
        <v>AQ$19</v>
      </c>
      <c r="AR611" s="190" t="str">
        <f t="shared" si="611"/>
        <v>AR$19</v>
      </c>
      <c r="AS611" s="190" t="str">
        <f t="shared" si="611"/>
        <v>AS$19</v>
      </c>
      <c r="AT611" s="190" t="str">
        <f t="shared" si="611"/>
        <v>AT$19</v>
      </c>
      <c r="AU611" s="190" t="str">
        <f t="shared" si="611"/>
        <v>AU$19</v>
      </c>
      <c r="AV611" s="190" t="str">
        <f t="shared" si="611"/>
        <v>AV$19</v>
      </c>
      <c r="AW611" s="190" t="str">
        <f t="shared" si="611"/>
        <v>AW$19</v>
      </c>
      <c r="AX611" s="190" t="str">
        <f t="shared" si="611"/>
        <v>AX$19</v>
      </c>
      <c r="AY611" s="190" t="str">
        <f t="shared" ref="AY611:CD611" si="612">AY$23</f>
        <v>AY$19</v>
      </c>
      <c r="AZ611" s="190" t="str">
        <f t="shared" si="612"/>
        <v>AZ$19</v>
      </c>
      <c r="BA611" s="190" t="str">
        <f t="shared" si="612"/>
        <v>BA$19</v>
      </c>
      <c r="BB611" s="190" t="str">
        <f t="shared" si="612"/>
        <v>BB$19</v>
      </c>
      <c r="BC611" s="190" t="str">
        <f t="shared" si="612"/>
        <v>BC$19</v>
      </c>
      <c r="BD611" s="190" t="str">
        <f t="shared" si="612"/>
        <v>BD$19</v>
      </c>
      <c r="BE611" s="190" t="str">
        <f t="shared" si="612"/>
        <v>BE$19</v>
      </c>
      <c r="BF611" s="190" t="str">
        <f t="shared" si="612"/>
        <v>BF$19</v>
      </c>
      <c r="BG611" s="190" t="str">
        <f t="shared" si="612"/>
        <v>BG$19</v>
      </c>
      <c r="BH611" s="190" t="str">
        <f t="shared" si="612"/>
        <v>BH$19</v>
      </c>
      <c r="BI611" s="190" t="str">
        <f t="shared" si="612"/>
        <v>BI$19</v>
      </c>
      <c r="BJ611" s="190" t="str">
        <f t="shared" si="612"/>
        <v>BJ$19</v>
      </c>
      <c r="BK611" s="190" t="str">
        <f t="shared" si="612"/>
        <v>BK$19</v>
      </c>
      <c r="BL611" s="190" t="str">
        <f t="shared" si="612"/>
        <v>BL$19</v>
      </c>
      <c r="BM611" s="190" t="str">
        <f t="shared" si="612"/>
        <v>BM$19</v>
      </c>
      <c r="BN611" s="190" t="str">
        <f t="shared" si="612"/>
        <v>BN$19</v>
      </c>
      <c r="BO611" s="190" t="str">
        <f t="shared" si="612"/>
        <v>BO$19</v>
      </c>
      <c r="BP611" s="190" t="str">
        <f t="shared" si="612"/>
        <v>BP$19</v>
      </c>
      <c r="BQ611" s="190" t="str">
        <f t="shared" si="612"/>
        <v>BQ$19</v>
      </c>
      <c r="BR611" s="190" t="str">
        <f t="shared" si="612"/>
        <v>BR$19</v>
      </c>
      <c r="BS611" s="190" t="str">
        <f t="shared" si="612"/>
        <v>BS$19</v>
      </c>
      <c r="BT611" s="190" t="str">
        <f t="shared" si="612"/>
        <v>BT$19</v>
      </c>
      <c r="BU611" s="190" t="str">
        <f t="shared" si="612"/>
        <v>BU$19</v>
      </c>
      <c r="BV611" s="190" t="str">
        <f t="shared" si="612"/>
        <v>BV$19</v>
      </c>
      <c r="BW611" s="190" t="str">
        <f t="shared" si="612"/>
        <v>BW$19</v>
      </c>
      <c r="BX611" s="190" t="str">
        <f t="shared" si="612"/>
        <v>BX$19</v>
      </c>
      <c r="BY611" s="190" t="str">
        <f t="shared" si="612"/>
        <v>BY$19</v>
      </c>
      <c r="BZ611" s="190" t="str">
        <f t="shared" si="612"/>
        <v>BZ$19</v>
      </c>
      <c r="CA611" s="190" t="str">
        <f t="shared" si="612"/>
        <v>CA$19</v>
      </c>
      <c r="CB611" s="190" t="str">
        <f t="shared" si="612"/>
        <v>CB$19</v>
      </c>
      <c r="CC611" s="190" t="str">
        <f t="shared" si="612"/>
        <v>CC$19</v>
      </c>
      <c r="CD611" s="190" t="str">
        <f t="shared" si="612"/>
        <v>CD$19</v>
      </c>
      <c r="CE611" s="190" t="str">
        <f t="shared" ref="CE611:CL611" si="613">CE$23</f>
        <v>CE$19</v>
      </c>
      <c r="CF611" s="190" t="str">
        <f t="shared" si="613"/>
        <v>CF$19</v>
      </c>
      <c r="CG611" s="190" t="str">
        <f t="shared" si="613"/>
        <v>CG$19</v>
      </c>
      <c r="CH611" s="190" t="str">
        <f t="shared" si="613"/>
        <v>CH$19</v>
      </c>
      <c r="CI611" s="190" t="str">
        <f t="shared" si="613"/>
        <v>CI$19</v>
      </c>
      <c r="CJ611" s="190" t="str">
        <f t="shared" si="613"/>
        <v>CJ$19</v>
      </c>
      <c r="CK611" s="190" t="str">
        <f t="shared" si="613"/>
        <v>CK$19</v>
      </c>
      <c r="CL611" s="190" t="str">
        <f t="shared" si="613"/>
        <v>CL$19</v>
      </c>
      <c r="CN611" s="201"/>
      <c r="CO611" s="190" t="str">
        <f t="shared" ref="CO611:DL611" si="614">CO$23</f>
        <v>CO$19</v>
      </c>
      <c r="CP611" s="190" t="str">
        <f t="shared" si="614"/>
        <v>CP$19</v>
      </c>
      <c r="CQ611" s="190" t="str">
        <f t="shared" si="614"/>
        <v>CQ$19</v>
      </c>
      <c r="CR611" s="190" t="str">
        <f t="shared" si="614"/>
        <v>CR$19</v>
      </c>
      <c r="CS611" s="190" t="str">
        <f t="shared" si="614"/>
        <v>CS$19</v>
      </c>
      <c r="CT611" s="190" t="str">
        <f t="shared" si="614"/>
        <v>CT$19</v>
      </c>
      <c r="CU611" s="190" t="str">
        <f t="shared" si="614"/>
        <v>CU$19</v>
      </c>
      <c r="CV611" s="190" t="str">
        <f t="shared" si="614"/>
        <v>CV$19</v>
      </c>
      <c r="CW611" s="190" t="str">
        <f t="shared" si="614"/>
        <v>CW$19</v>
      </c>
      <c r="CX611" s="190" t="str">
        <f t="shared" si="614"/>
        <v>CX$19</v>
      </c>
      <c r="CY611" s="190" t="str">
        <f t="shared" si="614"/>
        <v>CY$19</v>
      </c>
      <c r="CZ611" s="190" t="str">
        <f t="shared" si="614"/>
        <v>CZ$19</v>
      </c>
      <c r="DA611" s="190" t="str">
        <f t="shared" si="614"/>
        <v>DA$19</v>
      </c>
      <c r="DB611" s="190" t="str">
        <f t="shared" si="614"/>
        <v>DB$19</v>
      </c>
      <c r="DC611" s="190" t="str">
        <f t="shared" si="614"/>
        <v>DC$19</v>
      </c>
      <c r="DD611" s="190" t="str">
        <f t="shared" si="614"/>
        <v>DD$19</v>
      </c>
      <c r="DE611" s="190" t="str">
        <f t="shared" si="614"/>
        <v>DE$19</v>
      </c>
      <c r="DF611" s="190" t="str">
        <f t="shared" si="614"/>
        <v>DF$19</v>
      </c>
      <c r="DG611" s="190" t="str">
        <f t="shared" si="614"/>
        <v>DG$19</v>
      </c>
      <c r="DH611" s="190" t="str">
        <f t="shared" si="614"/>
        <v>DH$19</v>
      </c>
      <c r="DI611" s="190" t="str">
        <f t="shared" si="614"/>
        <v>DI$19</v>
      </c>
      <c r="DJ611" s="190" t="str">
        <f t="shared" si="614"/>
        <v>DJ$19</v>
      </c>
      <c r="DK611" s="190" t="str">
        <f t="shared" si="614"/>
        <v>DK$19</v>
      </c>
      <c r="DL611" s="190" t="str">
        <f t="shared" si="614"/>
        <v>DL$19</v>
      </c>
    </row>
    <row r="612" spans="1:116" x14ac:dyDescent="0.4">
      <c r="A612" s="48" t="s">
        <v>218</v>
      </c>
      <c r="B612" s="31" t="s">
        <v>81</v>
      </c>
      <c r="C612" s="31"/>
      <c r="D612" t="s">
        <v>268</v>
      </c>
      <c r="E612" s="8" t="str">
        <f t="shared" ref="E612:E634" si="615">ROW()&amp;" "&amp;D612</f>
        <v>612 SUB-PV</v>
      </c>
      <c r="F612" t="s">
        <v>445</v>
      </c>
      <c r="G612" s="70" t="s">
        <v>778</v>
      </c>
      <c r="H612" s="48"/>
      <c r="I612" s="297"/>
      <c r="J612" s="297"/>
      <c r="K612" s="48"/>
      <c r="L612" s="48"/>
      <c r="M612" s="48"/>
      <c r="N612" s="48"/>
      <c r="O612" s="48"/>
      <c r="P612" s="48"/>
      <c r="R612" s="70"/>
      <c r="S612" s="298"/>
      <c r="T612" s="298"/>
      <c r="U612" s="298"/>
      <c r="V612" s="298"/>
      <c r="W612" s="298"/>
      <c r="X612" s="298"/>
      <c r="Y612" s="298"/>
      <c r="Z612" s="298"/>
      <c r="AA612" s="298"/>
      <c r="AB612" s="298"/>
      <c r="AC612" s="298"/>
      <c r="AD612" s="298"/>
      <c r="AE612" s="298"/>
      <c r="AF612" s="298"/>
      <c r="AG612" s="298"/>
      <c r="AH612" s="298"/>
      <c r="AI612" s="298"/>
      <c r="AJ612" s="298"/>
      <c r="AK612" s="298"/>
      <c r="AL612" s="298"/>
      <c r="AM612" s="298"/>
      <c r="AN612" s="298"/>
      <c r="AO612" s="298"/>
      <c r="AP612" s="298"/>
      <c r="AQ612" s="298"/>
      <c r="AR612" s="298"/>
      <c r="AS612" s="298"/>
      <c r="AT612" s="298"/>
      <c r="AU612" s="298"/>
      <c r="AV612" s="298"/>
      <c r="AW612" s="298"/>
      <c r="AX612" s="298"/>
      <c r="AY612" s="298"/>
      <c r="AZ612" s="298"/>
      <c r="BA612" s="298"/>
      <c r="BB612" s="298"/>
      <c r="BC612" s="298"/>
      <c r="BD612" s="298"/>
      <c r="BE612" s="298"/>
      <c r="BF612" s="298"/>
      <c r="BG612" s="298"/>
      <c r="BH612" s="298"/>
      <c r="BI612" s="298"/>
      <c r="BJ612" s="298"/>
      <c r="BK612" s="298"/>
      <c r="BL612" s="298"/>
      <c r="BM612" s="298"/>
      <c r="BN612" s="298"/>
      <c r="BO612" s="298"/>
      <c r="BP612" s="298"/>
      <c r="BQ612" s="298"/>
      <c r="BR612" s="298"/>
      <c r="BS612" s="298"/>
      <c r="BT612" s="298"/>
      <c r="BU612" s="298"/>
      <c r="BV612" s="298"/>
      <c r="BW612" s="298"/>
      <c r="BX612" s="298"/>
      <c r="BY612" s="298"/>
      <c r="BZ612" s="298"/>
      <c r="CA612" s="298"/>
      <c r="CB612" s="298"/>
      <c r="CC612" s="298"/>
      <c r="CD612" s="298"/>
      <c r="CE612" s="298"/>
      <c r="CF612" s="298"/>
      <c r="CG612" s="298"/>
      <c r="CH612" s="298"/>
      <c r="CI612" s="298"/>
      <c r="CJ612" s="298"/>
      <c r="CK612" s="298"/>
      <c r="CL612" s="298"/>
      <c r="CN612" s="297"/>
      <c r="CO612" s="298"/>
      <c r="CP612" s="298"/>
      <c r="CQ612" s="298"/>
      <c r="CR612" s="298"/>
      <c r="CS612" s="298"/>
      <c r="CT612" s="298"/>
      <c r="CU612" s="298"/>
      <c r="CV612" s="298"/>
      <c r="CW612" s="298"/>
      <c r="CX612" s="298"/>
      <c r="CY612" s="298"/>
      <c r="CZ612" s="298"/>
      <c r="DA612" s="298"/>
      <c r="DB612" s="298"/>
      <c r="DC612" s="298"/>
      <c r="DD612" s="298"/>
      <c r="DE612" s="298"/>
      <c r="DF612" s="298"/>
      <c r="DG612" s="298"/>
      <c r="DH612" s="298"/>
      <c r="DI612" s="298"/>
      <c r="DJ612" s="298"/>
      <c r="DK612" s="298"/>
      <c r="DL612" s="298"/>
    </row>
    <row r="613" spans="1:116" collapsed="1" x14ac:dyDescent="0.4">
      <c r="B613" t="s">
        <v>332</v>
      </c>
      <c r="D613" t="s">
        <v>268</v>
      </c>
      <c r="E613" s="8" t="str">
        <f t="shared" si="615"/>
        <v>613 SUB-PV</v>
      </c>
      <c r="G613" s="145" t="str">
        <f>"# of new "&amp;G628&amp;"s"</f>
        <v># of new subscribers</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c r="CN613" s="60"/>
      <c r="CO613" s="76"/>
      <c r="CP613" s="76"/>
      <c r="CQ613" s="76"/>
      <c r="CR613" s="76"/>
      <c r="CS613" s="76"/>
      <c r="CT613" s="76"/>
      <c r="CU613" s="76"/>
      <c r="CV613" s="76"/>
      <c r="CW613" s="76"/>
      <c r="CX613" s="76"/>
      <c r="CY613" s="76"/>
      <c r="CZ613" s="76"/>
      <c r="DA613" s="76"/>
      <c r="DB613" s="76"/>
      <c r="DC613" s="76"/>
      <c r="DD613" s="76"/>
      <c r="DE613" s="76"/>
      <c r="DF613" s="76"/>
      <c r="DG613" s="76"/>
      <c r="DH613" s="76"/>
      <c r="DI613" s="76"/>
      <c r="DJ613" s="76"/>
      <c r="DK613" s="76"/>
      <c r="DL613" s="76"/>
    </row>
    <row r="614" spans="1:116" x14ac:dyDescent="0.4">
      <c r="D614" t="s">
        <v>268</v>
      </c>
      <c r="E614" s="8" t="str">
        <f t="shared" si="615"/>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c r="DK614" s="72"/>
      <c r="DL614" s="72"/>
    </row>
    <row r="615" spans="1:116" x14ac:dyDescent="0.4">
      <c r="B615" s="6"/>
      <c r="C615" s="6"/>
      <c r="D615" t="s">
        <v>268</v>
      </c>
      <c r="E615" s="8" t="str">
        <f t="shared" si="615"/>
        <v>615 SUB-PV</v>
      </c>
      <c r="G615" s="95" t="str">
        <f>G620&amp;":"</f>
        <v># of subscribers:</v>
      </c>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N615" s="60"/>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c r="DK615" s="72"/>
      <c r="DL615" s="72"/>
    </row>
    <row r="616" spans="1:116" x14ac:dyDescent="0.4">
      <c r="B616" s="6"/>
      <c r="C616" s="6"/>
      <c r="D616" t="s">
        <v>268</v>
      </c>
      <c r="E616" s="8" t="str">
        <f t="shared" si="615"/>
        <v>616 SUB-PV</v>
      </c>
      <c r="G616" s="158" t="s">
        <v>71</v>
      </c>
      <c r="K616" s="15">
        <f>SUMIF($4:$4,K$2-1,616:616)</f>
        <v>0</v>
      </c>
      <c r="L616" s="15">
        <f ca="1">K620</f>
        <v>57000</v>
      </c>
      <c r="M616" s="15">
        <f ca="1">L620</f>
        <v>114000</v>
      </c>
      <c r="N616" s="15">
        <f ca="1">M620</f>
        <v>171000</v>
      </c>
      <c r="O616" s="15">
        <f ca="1">N620</f>
        <v>228000</v>
      </c>
      <c r="P616" s="15">
        <f ca="1">O620</f>
        <v>285000</v>
      </c>
      <c r="R616" s="15"/>
      <c r="S616" s="76">
        <f t="shared" ref="S616" si="616">R620</f>
        <v>0</v>
      </c>
      <c r="T616" s="76">
        <f t="shared" ref="T616:AY616" ca="1" si="617">S620</f>
        <v>4750</v>
      </c>
      <c r="U616" s="76">
        <f t="shared" ca="1" si="617"/>
        <v>9500</v>
      </c>
      <c r="V616" s="76">
        <f t="shared" ca="1" si="617"/>
        <v>14250</v>
      </c>
      <c r="W616" s="76">
        <f t="shared" ca="1" si="617"/>
        <v>19000</v>
      </c>
      <c r="X616" s="76">
        <f t="shared" ca="1" si="617"/>
        <v>23750</v>
      </c>
      <c r="Y616" s="76">
        <f t="shared" ca="1" si="617"/>
        <v>28500</v>
      </c>
      <c r="Z616" s="76">
        <f t="shared" ca="1" si="617"/>
        <v>33250</v>
      </c>
      <c r="AA616" s="76">
        <f t="shared" ca="1" si="617"/>
        <v>38000</v>
      </c>
      <c r="AB616" s="76">
        <f t="shared" ca="1" si="617"/>
        <v>42750</v>
      </c>
      <c r="AC616" s="76">
        <f t="shared" ca="1" si="617"/>
        <v>47500</v>
      </c>
      <c r="AD616" s="76">
        <f t="shared" ca="1" si="617"/>
        <v>52250</v>
      </c>
      <c r="AE616" s="76">
        <f t="shared" ca="1" si="617"/>
        <v>57000</v>
      </c>
      <c r="AF616" s="76">
        <f t="shared" ca="1" si="617"/>
        <v>61750</v>
      </c>
      <c r="AG616" s="76">
        <f t="shared" ca="1" si="617"/>
        <v>66500</v>
      </c>
      <c r="AH616" s="76">
        <f t="shared" ca="1" si="617"/>
        <v>71250</v>
      </c>
      <c r="AI616" s="76">
        <f t="shared" ca="1" si="617"/>
        <v>76000</v>
      </c>
      <c r="AJ616" s="76">
        <f t="shared" ca="1" si="617"/>
        <v>80750</v>
      </c>
      <c r="AK616" s="76">
        <f t="shared" ca="1" si="617"/>
        <v>85500</v>
      </c>
      <c r="AL616" s="76">
        <f t="shared" ca="1" si="617"/>
        <v>90250</v>
      </c>
      <c r="AM616" s="76">
        <f t="shared" ca="1" si="617"/>
        <v>95000</v>
      </c>
      <c r="AN616" s="76">
        <f t="shared" ca="1" si="617"/>
        <v>99750</v>
      </c>
      <c r="AO616" s="76">
        <f t="shared" ca="1" si="617"/>
        <v>104500</v>
      </c>
      <c r="AP616" s="76">
        <f t="shared" ca="1" si="617"/>
        <v>109250</v>
      </c>
      <c r="AQ616" s="76">
        <f t="shared" ca="1" si="617"/>
        <v>114000</v>
      </c>
      <c r="AR616" s="76">
        <f t="shared" ca="1" si="617"/>
        <v>118750</v>
      </c>
      <c r="AS616" s="76">
        <f t="shared" ca="1" si="617"/>
        <v>123500</v>
      </c>
      <c r="AT616" s="76">
        <f t="shared" ca="1" si="617"/>
        <v>128250</v>
      </c>
      <c r="AU616" s="76">
        <f t="shared" ca="1" si="617"/>
        <v>133000</v>
      </c>
      <c r="AV616" s="76">
        <f t="shared" ca="1" si="617"/>
        <v>137750</v>
      </c>
      <c r="AW616" s="76">
        <f t="shared" ca="1" si="617"/>
        <v>142500</v>
      </c>
      <c r="AX616" s="76">
        <f t="shared" ca="1" si="617"/>
        <v>147250</v>
      </c>
      <c r="AY616" s="76">
        <f t="shared" ca="1" si="617"/>
        <v>152000</v>
      </c>
      <c r="AZ616" s="76">
        <f t="shared" ref="AZ616:CE616" ca="1" si="618">AY620</f>
        <v>156750</v>
      </c>
      <c r="BA616" s="76">
        <f t="shared" ca="1" si="618"/>
        <v>161500</v>
      </c>
      <c r="BB616" s="76">
        <f t="shared" ca="1" si="618"/>
        <v>166250</v>
      </c>
      <c r="BC616" s="76">
        <f t="shared" ca="1" si="618"/>
        <v>171000</v>
      </c>
      <c r="BD616" s="76">
        <f t="shared" ca="1" si="618"/>
        <v>175750</v>
      </c>
      <c r="BE616" s="76">
        <f t="shared" ca="1" si="618"/>
        <v>180500</v>
      </c>
      <c r="BF616" s="76">
        <f t="shared" ca="1" si="618"/>
        <v>185250</v>
      </c>
      <c r="BG616" s="76">
        <f t="shared" ca="1" si="618"/>
        <v>190000</v>
      </c>
      <c r="BH616" s="76">
        <f t="shared" ca="1" si="618"/>
        <v>194750</v>
      </c>
      <c r="BI616" s="76">
        <f t="shared" ca="1" si="618"/>
        <v>199500</v>
      </c>
      <c r="BJ616" s="76">
        <f t="shared" ca="1" si="618"/>
        <v>204250</v>
      </c>
      <c r="BK616" s="76">
        <f t="shared" ca="1" si="618"/>
        <v>209000</v>
      </c>
      <c r="BL616" s="76">
        <f t="shared" ca="1" si="618"/>
        <v>213750</v>
      </c>
      <c r="BM616" s="76">
        <f t="shared" ca="1" si="618"/>
        <v>218500</v>
      </c>
      <c r="BN616" s="76">
        <f t="shared" ca="1" si="618"/>
        <v>223250</v>
      </c>
      <c r="BO616" s="76">
        <f t="shared" ca="1" si="618"/>
        <v>228000</v>
      </c>
      <c r="BP616" s="76">
        <f t="shared" ca="1" si="618"/>
        <v>232750</v>
      </c>
      <c r="BQ616" s="76">
        <f t="shared" ca="1" si="618"/>
        <v>237500</v>
      </c>
      <c r="BR616" s="76">
        <f t="shared" ca="1" si="618"/>
        <v>242250</v>
      </c>
      <c r="BS616" s="76">
        <f t="shared" ca="1" si="618"/>
        <v>247000</v>
      </c>
      <c r="BT616" s="76">
        <f t="shared" ca="1" si="618"/>
        <v>251750</v>
      </c>
      <c r="BU616" s="76">
        <f t="shared" ca="1" si="618"/>
        <v>256500</v>
      </c>
      <c r="BV616" s="76">
        <f t="shared" ca="1" si="618"/>
        <v>261250</v>
      </c>
      <c r="BW616" s="76">
        <f t="shared" ca="1" si="618"/>
        <v>266000</v>
      </c>
      <c r="BX616" s="76">
        <f t="shared" ca="1" si="618"/>
        <v>270750</v>
      </c>
      <c r="BY616" s="76">
        <f t="shared" ca="1" si="618"/>
        <v>275500</v>
      </c>
      <c r="BZ616" s="76">
        <f t="shared" ca="1" si="618"/>
        <v>280250</v>
      </c>
      <c r="CA616" s="76">
        <f t="shared" ca="1" si="618"/>
        <v>285000</v>
      </c>
      <c r="CB616" s="76">
        <f t="shared" ca="1" si="618"/>
        <v>289750</v>
      </c>
      <c r="CC616" s="76">
        <f t="shared" ca="1" si="618"/>
        <v>294500</v>
      </c>
      <c r="CD616" s="76">
        <f t="shared" ca="1" si="618"/>
        <v>299250</v>
      </c>
      <c r="CE616" s="76">
        <f t="shared" ca="1" si="618"/>
        <v>304000</v>
      </c>
      <c r="CF616" s="76">
        <f t="shared" ref="CF616:CL616" ca="1" si="619">CE620</f>
        <v>308750</v>
      </c>
      <c r="CG616" s="76">
        <f t="shared" ca="1" si="619"/>
        <v>313500</v>
      </c>
      <c r="CH616" s="76">
        <f t="shared" ca="1" si="619"/>
        <v>318250</v>
      </c>
      <c r="CI616" s="76">
        <f t="shared" ca="1" si="619"/>
        <v>323000</v>
      </c>
      <c r="CJ616" s="76">
        <f t="shared" ca="1" si="619"/>
        <v>327750</v>
      </c>
      <c r="CK616" s="76">
        <f t="shared" ca="1" si="619"/>
        <v>332500</v>
      </c>
      <c r="CL616" s="76">
        <f t="shared" ca="1" si="619"/>
        <v>337250</v>
      </c>
      <c r="CO616" s="76">
        <f t="shared" ref="CO616:DL616" si="620">CN620</f>
        <v>0</v>
      </c>
      <c r="CP616" s="76" t="e">
        <f t="shared" ca="1" si="620"/>
        <v>#N/A</v>
      </c>
      <c r="CQ616" s="76" t="e">
        <f t="shared" ca="1" si="620"/>
        <v>#N/A</v>
      </c>
      <c r="CR616" s="76" t="e">
        <f t="shared" ca="1" si="620"/>
        <v>#N/A</v>
      </c>
      <c r="CS616" s="76" t="e">
        <f t="shared" ca="1" si="620"/>
        <v>#N/A</v>
      </c>
      <c r="CT616" s="76" t="e">
        <f t="shared" ca="1" si="620"/>
        <v>#N/A</v>
      </c>
      <c r="CU616" s="76" t="e">
        <f t="shared" ca="1" si="620"/>
        <v>#N/A</v>
      </c>
      <c r="CV616" s="76" t="e">
        <f t="shared" ca="1" si="620"/>
        <v>#N/A</v>
      </c>
      <c r="CW616" s="76" t="e">
        <f t="shared" ca="1" si="620"/>
        <v>#N/A</v>
      </c>
      <c r="CX616" s="76" t="e">
        <f t="shared" ca="1" si="620"/>
        <v>#N/A</v>
      </c>
      <c r="CY616" s="76" t="e">
        <f t="shared" ca="1" si="620"/>
        <v>#N/A</v>
      </c>
      <c r="CZ616" s="76" t="e">
        <f t="shared" ca="1" si="620"/>
        <v>#N/A</v>
      </c>
      <c r="DA616" s="76" t="e">
        <f t="shared" ca="1" si="620"/>
        <v>#N/A</v>
      </c>
      <c r="DB616" s="76" t="e">
        <f t="shared" ca="1" si="620"/>
        <v>#N/A</v>
      </c>
      <c r="DC616" s="76" t="e">
        <f t="shared" ca="1" si="620"/>
        <v>#N/A</v>
      </c>
      <c r="DD616" s="76" t="e">
        <f t="shared" ca="1" si="620"/>
        <v>#N/A</v>
      </c>
      <c r="DE616" s="76" t="e">
        <f t="shared" ca="1" si="620"/>
        <v>#N/A</v>
      </c>
      <c r="DF616" s="76" t="e">
        <f t="shared" ca="1" si="620"/>
        <v>#N/A</v>
      </c>
      <c r="DG616" s="76" t="e">
        <f t="shared" ca="1" si="620"/>
        <v>#N/A</v>
      </c>
      <c r="DH616" s="76" t="e">
        <f t="shared" ca="1" si="620"/>
        <v>#N/A</v>
      </c>
      <c r="DI616" s="76" t="e">
        <f t="shared" ca="1" si="620"/>
        <v>#N/A</v>
      </c>
      <c r="DJ616" s="76" t="e">
        <f t="shared" ca="1" si="620"/>
        <v>#N/A</v>
      </c>
      <c r="DK616" s="76" t="e">
        <f t="shared" ca="1" si="620"/>
        <v>#N/A</v>
      </c>
      <c r="DL616" s="76" t="e">
        <f t="shared" ca="1" si="620"/>
        <v>#N/A</v>
      </c>
    </row>
    <row r="617" spans="1:116" x14ac:dyDescent="0.4">
      <c r="B617" s="6"/>
      <c r="C617" s="6"/>
      <c r="D617" t="s">
        <v>268</v>
      </c>
      <c r="E617" s="8" t="str">
        <f t="shared" si="615"/>
        <v>617 SUB-PV</v>
      </c>
      <c r="G617" s="158" t="s">
        <v>72</v>
      </c>
      <c r="K617" s="34">
        <f t="shared" ref="K617:P617" ca="1" si="621">SUMIF($3:$3,K$2,617:617)</f>
        <v>60000</v>
      </c>
      <c r="L617" s="34">
        <f t="shared" ca="1" si="621"/>
        <v>60000</v>
      </c>
      <c r="M617" s="34">
        <f t="shared" ca="1" si="621"/>
        <v>60000</v>
      </c>
      <c r="N617" s="34">
        <f t="shared" ca="1" si="621"/>
        <v>60000</v>
      </c>
      <c r="O617" s="34">
        <f t="shared" ca="1" si="621"/>
        <v>60000</v>
      </c>
      <c r="P617" s="34">
        <f t="shared" ca="1" si="621"/>
        <v>60000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c r="CL617" s="76" cm="1">
        <f t="array" aca="1" ref="CL617" ca="1">INDIRECT(CL607)</f>
        <v>5000</v>
      </c>
      <c r="CO617" s="76" cm="1">
        <f t="array" aca="1" ref="CO617" ca="1">INDIRECT(CO607)</f>
        <v>5000</v>
      </c>
      <c r="CP617" s="76" cm="1">
        <f t="array" aca="1" ref="CP617" ca="1">INDIRECT(CP607)</f>
        <v>5000</v>
      </c>
      <c r="CQ617" s="76" cm="1">
        <f t="array" aca="1" ref="CQ617" ca="1">INDIRECT(CQ607)</f>
        <v>5000</v>
      </c>
      <c r="CR617" s="76" cm="1">
        <f t="array" aca="1" ref="CR617" ca="1">INDIRECT(CR607)</f>
        <v>5000</v>
      </c>
      <c r="CS617" s="76" cm="1">
        <f t="array" aca="1" ref="CS617" ca="1">INDIRECT(CS607)</f>
        <v>5000</v>
      </c>
      <c r="CT617" s="76" cm="1">
        <f t="array" aca="1" ref="CT617" ca="1">INDIRECT(CT607)</f>
        <v>5000</v>
      </c>
      <c r="CU617" s="76" cm="1">
        <f t="array" aca="1" ref="CU617" ca="1">INDIRECT(CU607)</f>
        <v>5000</v>
      </c>
      <c r="CV617" s="76" cm="1">
        <f t="array" aca="1" ref="CV617" ca="1">INDIRECT(CV607)</f>
        <v>5000</v>
      </c>
      <c r="CW617" s="76" cm="1">
        <f t="array" aca="1" ref="CW617" ca="1">INDIRECT(CW607)</f>
        <v>5000</v>
      </c>
      <c r="CX617" s="76" cm="1">
        <f t="array" aca="1" ref="CX617" ca="1">INDIRECT(CX607)</f>
        <v>5000</v>
      </c>
      <c r="CY617" s="76" cm="1">
        <f t="array" aca="1" ref="CY617" ca="1">INDIRECT(CY607)</f>
        <v>5000</v>
      </c>
      <c r="CZ617" s="76" cm="1">
        <f t="array" aca="1" ref="CZ617" ca="1">INDIRECT(CZ607)</f>
        <v>5000</v>
      </c>
      <c r="DA617" s="76" cm="1">
        <f t="array" aca="1" ref="DA617" ca="1">INDIRECT(DA607)</f>
        <v>5000</v>
      </c>
      <c r="DB617" s="76" cm="1">
        <f t="array" aca="1" ref="DB617" ca="1">INDIRECT(DB607)</f>
        <v>5000</v>
      </c>
      <c r="DC617" s="76" cm="1">
        <f t="array" aca="1" ref="DC617" ca="1">INDIRECT(DC607)</f>
        <v>5000</v>
      </c>
      <c r="DD617" s="76" cm="1">
        <f t="array" aca="1" ref="DD617" ca="1">INDIRECT(DD607)</f>
        <v>5000</v>
      </c>
      <c r="DE617" s="76" cm="1">
        <f t="array" aca="1" ref="DE617" ca="1">INDIRECT(DE607)</f>
        <v>5000</v>
      </c>
      <c r="DF617" s="76" cm="1">
        <f t="array" aca="1" ref="DF617" ca="1">INDIRECT(DF607)</f>
        <v>5000</v>
      </c>
      <c r="DG617" s="76" cm="1">
        <f t="array" aca="1" ref="DG617" ca="1">INDIRECT(DG607)</f>
        <v>5000</v>
      </c>
      <c r="DH617" s="76" cm="1">
        <f t="array" aca="1" ref="DH617" ca="1">INDIRECT(DH607)</f>
        <v>5000</v>
      </c>
      <c r="DI617" s="76" cm="1">
        <f t="array" aca="1" ref="DI617" ca="1">INDIRECT(DI607)</f>
        <v>5000</v>
      </c>
      <c r="DJ617" s="76" cm="1">
        <f t="array" aca="1" ref="DJ617" ca="1">INDIRECT(DJ607)</f>
        <v>5000</v>
      </c>
      <c r="DK617" s="76" cm="1">
        <f t="array" aca="1" ref="DK617" ca="1">INDIRECT(DK607)</f>
        <v>5000</v>
      </c>
      <c r="DL617" s="76" cm="1">
        <f t="array" aca="1" ref="DL617" ca="1">INDIRECT(DL607)</f>
        <v>5000</v>
      </c>
    </row>
    <row r="618" spans="1:116" x14ac:dyDescent="0.4">
      <c r="B618" t="str">
        <f>E618</f>
        <v>618 SUB-PV</v>
      </c>
      <c r="D618" t="s">
        <v>268</v>
      </c>
      <c r="E618" s="8" t="str">
        <f t="shared" si="615"/>
        <v>618 SUB-PV</v>
      </c>
      <c r="G618" s="145" t="s">
        <v>73</v>
      </c>
      <c r="H618" s="12"/>
      <c r="I618" s="60"/>
      <c r="J618" s="60"/>
      <c r="K618" s="16">
        <v>0.05</v>
      </c>
      <c r="L618" s="16">
        <v>0.05</v>
      </c>
      <c r="M618" s="16">
        <v>0.05</v>
      </c>
      <c r="N618" s="16">
        <v>0.05</v>
      </c>
      <c r="O618" s="16">
        <v>0.05</v>
      </c>
      <c r="P618" s="16">
        <v>0.05</v>
      </c>
      <c r="R618" s="20"/>
      <c r="S618" s="150" cm="1">
        <f t="array" ref="S618">INDEX($K:$P,ROW(),MATCH(S$3,$K$2:$P$2,0))</f>
        <v>0.05</v>
      </c>
      <c r="T618" s="150" cm="1">
        <f t="array" ref="T618">INDEX($K:$P,ROW(),MATCH(T$3,$K$2:$P$2,0))</f>
        <v>0.05</v>
      </c>
      <c r="U618" s="150" cm="1">
        <f t="array" ref="U618">INDEX($K:$P,ROW(),MATCH(U$3,$K$2:$P$2,0))</f>
        <v>0.05</v>
      </c>
      <c r="V618" s="150" cm="1">
        <f t="array" ref="V618">INDEX($K:$P,ROW(),MATCH(V$3,$K$2:$P$2,0))</f>
        <v>0.05</v>
      </c>
      <c r="W618" s="150" cm="1">
        <f t="array" ref="W618">INDEX($K:$P,ROW(),MATCH(W$3,$K$2:$P$2,0))</f>
        <v>0.05</v>
      </c>
      <c r="X618" s="150" cm="1">
        <f t="array" ref="X618">INDEX($K:$P,ROW(),MATCH(X$3,$K$2:$P$2,0))</f>
        <v>0.05</v>
      </c>
      <c r="Y618" s="150" cm="1">
        <f t="array" ref="Y618">INDEX($K:$P,ROW(),MATCH(Y$3,$K$2:$P$2,0))</f>
        <v>0.05</v>
      </c>
      <c r="Z618" s="150" cm="1">
        <f t="array" ref="Z618">INDEX($K:$P,ROW(),MATCH(Z$3,$K$2:$P$2,0))</f>
        <v>0.05</v>
      </c>
      <c r="AA618" s="150" cm="1">
        <f t="array" ref="AA618">INDEX($K:$P,ROW(),MATCH(AA$3,$K$2:$P$2,0))</f>
        <v>0.05</v>
      </c>
      <c r="AB618" s="150" cm="1">
        <f t="array" ref="AB618">INDEX($K:$P,ROW(),MATCH(AB$3,$K$2:$P$2,0))</f>
        <v>0.05</v>
      </c>
      <c r="AC618" s="150" cm="1">
        <f t="array" ref="AC618">INDEX($K:$P,ROW(),MATCH(AC$3,$K$2:$P$2,0))</f>
        <v>0.05</v>
      </c>
      <c r="AD618" s="150" cm="1">
        <f t="array" ref="AD618">INDEX($K:$P,ROW(),MATCH(AD$3,$K$2:$P$2,0))</f>
        <v>0.05</v>
      </c>
      <c r="AE618" s="150" cm="1">
        <f t="array" ref="AE618">INDEX($K:$P,ROW(),MATCH(AE$3,$K$2:$P$2,0))</f>
        <v>0.05</v>
      </c>
      <c r="AF618" s="150" cm="1">
        <f t="array" ref="AF618">INDEX($K:$P,ROW(),MATCH(AF$3,$K$2:$P$2,0))</f>
        <v>0.05</v>
      </c>
      <c r="AG618" s="150" cm="1">
        <f t="array" ref="AG618">INDEX($K:$P,ROW(),MATCH(AG$3,$K$2:$P$2,0))</f>
        <v>0.05</v>
      </c>
      <c r="AH618" s="150" cm="1">
        <f t="array" ref="AH618">INDEX($K:$P,ROW(),MATCH(AH$3,$K$2:$P$2,0))</f>
        <v>0.05</v>
      </c>
      <c r="AI618" s="150" cm="1">
        <f t="array" ref="AI618">INDEX($K:$P,ROW(),MATCH(AI$3,$K$2:$P$2,0))</f>
        <v>0.05</v>
      </c>
      <c r="AJ618" s="150" cm="1">
        <f t="array" ref="AJ618">INDEX($K:$P,ROW(),MATCH(AJ$3,$K$2:$P$2,0))</f>
        <v>0.05</v>
      </c>
      <c r="AK618" s="150" cm="1">
        <f t="array" ref="AK618">INDEX($K:$P,ROW(),MATCH(AK$3,$K$2:$P$2,0))</f>
        <v>0.05</v>
      </c>
      <c r="AL618" s="150" cm="1">
        <f t="array" ref="AL618">INDEX($K:$P,ROW(),MATCH(AL$3,$K$2:$P$2,0))</f>
        <v>0.05</v>
      </c>
      <c r="AM618" s="150" cm="1">
        <f t="array" ref="AM618">INDEX($K:$P,ROW(),MATCH(AM$3,$K$2:$P$2,0))</f>
        <v>0.05</v>
      </c>
      <c r="AN618" s="150" cm="1">
        <f t="array" ref="AN618">INDEX($K:$P,ROW(),MATCH(AN$3,$K$2:$P$2,0))</f>
        <v>0.05</v>
      </c>
      <c r="AO618" s="150" cm="1">
        <f t="array" ref="AO618">INDEX($K:$P,ROW(),MATCH(AO$3,$K$2:$P$2,0))</f>
        <v>0.05</v>
      </c>
      <c r="AP618" s="150" cm="1">
        <f t="array" ref="AP618">INDEX($K:$P,ROW(),MATCH(AP$3,$K$2:$P$2,0))</f>
        <v>0.05</v>
      </c>
      <c r="AQ618" s="150" cm="1">
        <f t="array" ref="AQ618">INDEX($K:$P,ROW(),MATCH(AQ$3,$K$2:$P$2,0))</f>
        <v>0.05</v>
      </c>
      <c r="AR618" s="150" cm="1">
        <f t="array" ref="AR618">INDEX($K:$P,ROW(),MATCH(AR$3,$K$2:$P$2,0))</f>
        <v>0.05</v>
      </c>
      <c r="AS618" s="150" cm="1">
        <f t="array" ref="AS618">INDEX($K:$P,ROW(),MATCH(AS$3,$K$2:$P$2,0))</f>
        <v>0.05</v>
      </c>
      <c r="AT618" s="150" cm="1">
        <f t="array" ref="AT618">INDEX($K:$P,ROW(),MATCH(AT$3,$K$2:$P$2,0))</f>
        <v>0.05</v>
      </c>
      <c r="AU618" s="150" cm="1">
        <f t="array" ref="AU618">INDEX($K:$P,ROW(),MATCH(AU$3,$K$2:$P$2,0))</f>
        <v>0.05</v>
      </c>
      <c r="AV618" s="150" cm="1">
        <f t="array" ref="AV618">INDEX($K:$P,ROW(),MATCH(AV$3,$K$2:$P$2,0))</f>
        <v>0.05</v>
      </c>
      <c r="AW618" s="150" cm="1">
        <f t="array" ref="AW618">INDEX($K:$P,ROW(),MATCH(AW$3,$K$2:$P$2,0))</f>
        <v>0.05</v>
      </c>
      <c r="AX618" s="150" cm="1">
        <f t="array" ref="AX618">INDEX($K:$P,ROW(),MATCH(AX$3,$K$2:$P$2,0))</f>
        <v>0.05</v>
      </c>
      <c r="AY618" s="150" cm="1">
        <f t="array" ref="AY618">INDEX($K:$P,ROW(),MATCH(AY$3,$K$2:$P$2,0))</f>
        <v>0.05</v>
      </c>
      <c r="AZ618" s="150" cm="1">
        <f t="array" ref="AZ618">INDEX($K:$P,ROW(),MATCH(AZ$3,$K$2:$P$2,0))</f>
        <v>0.05</v>
      </c>
      <c r="BA618" s="150" cm="1">
        <f t="array" ref="BA618">INDEX($K:$P,ROW(),MATCH(BA$3,$K$2:$P$2,0))</f>
        <v>0.05</v>
      </c>
      <c r="BB618" s="150" cm="1">
        <f t="array" ref="BB618">INDEX($K:$P,ROW(),MATCH(BB$3,$K$2:$P$2,0))</f>
        <v>0.05</v>
      </c>
      <c r="BC618" s="150" cm="1">
        <f t="array" ref="BC618">INDEX($K:$P,ROW(),MATCH(BC$3,$K$2:$P$2,0))</f>
        <v>0.05</v>
      </c>
      <c r="BD618" s="150" cm="1">
        <f t="array" ref="BD618">INDEX($K:$P,ROW(),MATCH(BD$3,$K$2:$P$2,0))</f>
        <v>0.05</v>
      </c>
      <c r="BE618" s="150" cm="1">
        <f t="array" ref="BE618">INDEX($K:$P,ROW(),MATCH(BE$3,$K$2:$P$2,0))</f>
        <v>0.05</v>
      </c>
      <c r="BF618" s="150" cm="1">
        <f t="array" ref="BF618">INDEX($K:$P,ROW(),MATCH(BF$3,$K$2:$P$2,0))</f>
        <v>0.05</v>
      </c>
      <c r="BG618" s="150" cm="1">
        <f t="array" ref="BG618">INDEX($K:$P,ROW(),MATCH(BG$3,$K$2:$P$2,0))</f>
        <v>0.05</v>
      </c>
      <c r="BH618" s="150" cm="1">
        <f t="array" ref="BH618">INDEX($K:$P,ROW(),MATCH(BH$3,$K$2:$P$2,0))</f>
        <v>0.05</v>
      </c>
      <c r="BI618" s="150" cm="1">
        <f t="array" ref="BI618">INDEX($K:$P,ROW(),MATCH(BI$3,$K$2:$P$2,0))</f>
        <v>0.05</v>
      </c>
      <c r="BJ618" s="150" cm="1">
        <f t="array" ref="BJ618">INDEX($K:$P,ROW(),MATCH(BJ$3,$K$2:$P$2,0))</f>
        <v>0.05</v>
      </c>
      <c r="BK618" s="150" cm="1">
        <f t="array" ref="BK618">INDEX($K:$P,ROW(),MATCH(BK$3,$K$2:$P$2,0))</f>
        <v>0.05</v>
      </c>
      <c r="BL618" s="150" cm="1">
        <f t="array" ref="BL618">INDEX($K:$P,ROW(),MATCH(BL$3,$K$2:$P$2,0))</f>
        <v>0.05</v>
      </c>
      <c r="BM618" s="150" cm="1">
        <f t="array" ref="BM618">INDEX($K:$P,ROW(),MATCH(BM$3,$K$2:$P$2,0))</f>
        <v>0.05</v>
      </c>
      <c r="BN618" s="150" cm="1">
        <f t="array" ref="BN618">INDEX($K:$P,ROW(),MATCH(BN$3,$K$2:$P$2,0))</f>
        <v>0.05</v>
      </c>
      <c r="BO618" s="150" cm="1">
        <f t="array" ref="BO618">INDEX($K:$P,ROW(),MATCH(BO$3,$K$2:$P$2,0))</f>
        <v>0.05</v>
      </c>
      <c r="BP618" s="150" cm="1">
        <f t="array" ref="BP618">INDEX($K:$P,ROW(),MATCH(BP$3,$K$2:$P$2,0))</f>
        <v>0.05</v>
      </c>
      <c r="BQ618" s="150" cm="1">
        <f t="array" ref="BQ618">INDEX($K:$P,ROW(),MATCH(BQ$3,$K$2:$P$2,0))</f>
        <v>0.05</v>
      </c>
      <c r="BR618" s="150" cm="1">
        <f t="array" ref="BR618">INDEX($K:$P,ROW(),MATCH(BR$3,$K$2:$P$2,0))</f>
        <v>0.05</v>
      </c>
      <c r="BS618" s="150" cm="1">
        <f t="array" ref="BS618">INDEX($K:$P,ROW(),MATCH(BS$3,$K$2:$P$2,0))</f>
        <v>0.05</v>
      </c>
      <c r="BT618" s="150" cm="1">
        <f t="array" ref="BT618">INDEX($K:$P,ROW(),MATCH(BT$3,$K$2:$P$2,0))</f>
        <v>0.05</v>
      </c>
      <c r="BU618" s="150" cm="1">
        <f t="array" ref="BU618">INDEX($K:$P,ROW(),MATCH(BU$3,$K$2:$P$2,0))</f>
        <v>0.05</v>
      </c>
      <c r="BV618" s="150" cm="1">
        <f t="array" ref="BV618">INDEX($K:$P,ROW(),MATCH(BV$3,$K$2:$P$2,0))</f>
        <v>0.05</v>
      </c>
      <c r="BW618" s="150" cm="1">
        <f t="array" ref="BW618">INDEX($K:$P,ROW(),MATCH(BW$3,$K$2:$P$2,0))</f>
        <v>0.05</v>
      </c>
      <c r="BX618" s="150" cm="1">
        <f t="array" ref="BX618">INDEX($K:$P,ROW(),MATCH(BX$3,$K$2:$P$2,0))</f>
        <v>0.05</v>
      </c>
      <c r="BY618" s="150" cm="1">
        <f t="array" ref="BY618">INDEX($K:$P,ROW(),MATCH(BY$3,$K$2:$P$2,0))</f>
        <v>0.05</v>
      </c>
      <c r="BZ618" s="150" cm="1">
        <f t="array" ref="BZ618">INDEX($K:$P,ROW(),MATCH(BZ$3,$K$2:$P$2,0))</f>
        <v>0.05</v>
      </c>
      <c r="CA618" s="150" cm="1">
        <f t="array" ref="CA618">INDEX($K:$P,ROW(),MATCH(CA$3,$K$2:$P$2,0))</f>
        <v>0.05</v>
      </c>
      <c r="CB618" s="150" cm="1">
        <f t="array" ref="CB618">INDEX($K:$P,ROW(),MATCH(CB$3,$K$2:$P$2,0))</f>
        <v>0.05</v>
      </c>
      <c r="CC618" s="150" cm="1">
        <f t="array" ref="CC618">INDEX($K:$P,ROW(),MATCH(CC$3,$K$2:$P$2,0))</f>
        <v>0.05</v>
      </c>
      <c r="CD618" s="150" cm="1">
        <f t="array" ref="CD618">INDEX($K:$P,ROW(),MATCH(CD$3,$K$2:$P$2,0))</f>
        <v>0.05</v>
      </c>
      <c r="CE618" s="150" cm="1">
        <f t="array" ref="CE618">INDEX($K:$P,ROW(),MATCH(CE$3,$K$2:$P$2,0))</f>
        <v>0.05</v>
      </c>
      <c r="CF618" s="150" cm="1">
        <f t="array" ref="CF618">INDEX($K:$P,ROW(),MATCH(CF$3,$K$2:$P$2,0))</f>
        <v>0.05</v>
      </c>
      <c r="CG618" s="150" cm="1">
        <f t="array" ref="CG618">INDEX($K:$P,ROW(),MATCH(CG$3,$K$2:$P$2,0))</f>
        <v>0.05</v>
      </c>
      <c r="CH618" s="150" cm="1">
        <f t="array" ref="CH618">INDEX($K:$P,ROW(),MATCH(CH$3,$K$2:$P$2,0))</f>
        <v>0.05</v>
      </c>
      <c r="CI618" s="150" cm="1">
        <f t="array" ref="CI618">INDEX($K:$P,ROW(),MATCH(CI$3,$K$2:$P$2,0))</f>
        <v>0.05</v>
      </c>
      <c r="CJ618" s="150" cm="1">
        <f t="array" ref="CJ618">INDEX($K:$P,ROW(),MATCH(CJ$3,$K$2:$P$2,0))</f>
        <v>0.05</v>
      </c>
      <c r="CK618" s="150" cm="1">
        <f t="array" ref="CK618">INDEX($K:$P,ROW(),MATCH(CK$3,$K$2:$P$2,0))</f>
        <v>0.05</v>
      </c>
      <c r="CL618" s="150" cm="1">
        <f t="array" ref="CL618">INDEX($K:$P,ROW(),MATCH(CL$3,$K$2:$P$2,0))</f>
        <v>0.05</v>
      </c>
      <c r="CN618" s="60"/>
      <c r="CO618" s="150" t="e" cm="1">
        <f t="array" ref="CO618">INDEX($K:$P,ROW(),MATCH(CO$3,$K$2:$P$2,0))</f>
        <v>#N/A</v>
      </c>
      <c r="CP618" s="150" t="e" cm="1">
        <f t="array" ref="CP618">INDEX($K:$P,ROW(),MATCH(CP$3,$K$2:$P$2,0))</f>
        <v>#N/A</v>
      </c>
      <c r="CQ618" s="150" t="e" cm="1">
        <f t="array" ref="CQ618">INDEX($K:$P,ROW(),MATCH(CQ$3,$K$2:$P$2,0))</f>
        <v>#N/A</v>
      </c>
      <c r="CR618" s="150" t="e" cm="1">
        <f t="array" ref="CR618">INDEX($K:$P,ROW(),MATCH(CR$3,$K$2:$P$2,0))</f>
        <v>#N/A</v>
      </c>
      <c r="CS618" s="150" t="e" cm="1">
        <f t="array" ref="CS618">INDEX($K:$P,ROW(),MATCH(CS$3,$K$2:$P$2,0))</f>
        <v>#N/A</v>
      </c>
      <c r="CT618" s="150" t="e" cm="1">
        <f t="array" ref="CT618">INDEX($K:$P,ROW(),MATCH(CT$3,$K$2:$P$2,0))</f>
        <v>#N/A</v>
      </c>
      <c r="CU618" s="150" t="e" cm="1">
        <f t="array" ref="CU618">INDEX($K:$P,ROW(),MATCH(CU$3,$K$2:$P$2,0))</f>
        <v>#N/A</v>
      </c>
      <c r="CV618" s="150" t="e" cm="1">
        <f t="array" ref="CV618">INDEX($K:$P,ROW(),MATCH(CV$3,$K$2:$P$2,0))</f>
        <v>#N/A</v>
      </c>
      <c r="CW618" s="150" t="e" cm="1">
        <f t="array" ref="CW618">INDEX($K:$P,ROW(),MATCH(CW$3,$K$2:$P$2,0))</f>
        <v>#N/A</v>
      </c>
      <c r="CX618" s="150" t="e" cm="1">
        <f t="array" ref="CX618">INDEX($K:$P,ROW(),MATCH(CX$3,$K$2:$P$2,0))</f>
        <v>#N/A</v>
      </c>
      <c r="CY618" s="150" t="e" cm="1">
        <f t="array" ref="CY618">INDEX($K:$P,ROW(),MATCH(CY$3,$K$2:$P$2,0))</f>
        <v>#N/A</v>
      </c>
      <c r="CZ618" s="150" t="e" cm="1">
        <f t="array" ref="CZ618">INDEX($K:$P,ROW(),MATCH(CZ$3,$K$2:$P$2,0))</f>
        <v>#N/A</v>
      </c>
      <c r="DA618" s="150" t="e" cm="1">
        <f t="array" ref="DA618">INDEX($K:$P,ROW(),MATCH(DA$3,$K$2:$P$2,0))</f>
        <v>#N/A</v>
      </c>
      <c r="DB618" s="150" t="e" cm="1">
        <f t="array" ref="DB618">INDEX($K:$P,ROW(),MATCH(DB$3,$K$2:$P$2,0))</f>
        <v>#N/A</v>
      </c>
      <c r="DC618" s="150" t="e" cm="1">
        <f t="array" ref="DC618">INDEX($K:$P,ROW(),MATCH(DC$3,$K$2:$P$2,0))</f>
        <v>#N/A</v>
      </c>
      <c r="DD618" s="150" t="e" cm="1">
        <f t="array" ref="DD618">INDEX($K:$P,ROW(),MATCH(DD$3,$K$2:$P$2,0))</f>
        <v>#N/A</v>
      </c>
      <c r="DE618" s="150" t="e" cm="1">
        <f t="array" ref="DE618">INDEX($K:$P,ROW(),MATCH(DE$3,$K$2:$P$2,0))</f>
        <v>#N/A</v>
      </c>
      <c r="DF618" s="150" t="e" cm="1">
        <f t="array" ref="DF618">INDEX($K:$P,ROW(),MATCH(DF$3,$K$2:$P$2,0))</f>
        <v>#N/A</v>
      </c>
      <c r="DG618" s="150" t="e" cm="1">
        <f t="array" ref="DG618">INDEX($K:$P,ROW(),MATCH(DG$3,$K$2:$P$2,0))</f>
        <v>#N/A</v>
      </c>
      <c r="DH618" s="150" t="e" cm="1">
        <f t="array" ref="DH618">INDEX($K:$P,ROW(),MATCH(DH$3,$K$2:$P$2,0))</f>
        <v>#N/A</v>
      </c>
      <c r="DI618" s="150" t="e" cm="1">
        <f t="array" ref="DI618">INDEX($K:$P,ROW(),MATCH(DI$3,$K$2:$P$2,0))</f>
        <v>#N/A</v>
      </c>
      <c r="DJ618" s="150" t="e" cm="1">
        <f t="array" ref="DJ618">INDEX($K:$P,ROW(),MATCH(DJ$3,$K$2:$P$2,0))</f>
        <v>#N/A</v>
      </c>
      <c r="DK618" s="150" t="e" cm="1">
        <f t="array" ref="DK618">INDEX($K:$P,ROW(),MATCH(DK$3,$K$2:$P$2,0))</f>
        <v>#N/A</v>
      </c>
      <c r="DL618" s="150" t="e" cm="1">
        <f t="array" ref="DL618">INDEX($K:$P,ROW(),MATCH(DL$3,$K$2:$P$2,0))</f>
        <v>#N/A</v>
      </c>
    </row>
    <row r="619" spans="1:116" x14ac:dyDescent="0.4">
      <c r="D619" t="s">
        <v>268</v>
      </c>
      <c r="E619" s="8" t="str">
        <f t="shared" si="615"/>
        <v>619 SUB-PV</v>
      </c>
      <c r="G619" s="158" t="s">
        <v>74</v>
      </c>
      <c r="K619" s="34">
        <f t="shared" ref="K619:P619" ca="1" si="622">SUMIF($3:$3,K$2,619:619)</f>
        <v>-3000</v>
      </c>
      <c r="L619" s="34">
        <f t="shared" ca="1" si="622"/>
        <v>-3000</v>
      </c>
      <c r="M619" s="34">
        <f t="shared" ca="1" si="622"/>
        <v>-3000</v>
      </c>
      <c r="N619" s="34">
        <f t="shared" ca="1" si="622"/>
        <v>-3000</v>
      </c>
      <c r="O619" s="34">
        <f t="shared" ca="1" si="622"/>
        <v>-3000</v>
      </c>
      <c r="P619" s="34">
        <f t="shared" ca="1" si="622"/>
        <v>-3000</v>
      </c>
      <c r="R619" s="15"/>
      <c r="S619" s="76">
        <f t="shared" ref="S619:AX619" ca="1" si="623">-S617*S618</f>
        <v>-250</v>
      </c>
      <c r="T619" s="76">
        <f t="shared" ca="1" si="623"/>
        <v>-250</v>
      </c>
      <c r="U619" s="76">
        <f t="shared" ca="1" si="623"/>
        <v>-250</v>
      </c>
      <c r="V619" s="76">
        <f t="shared" ca="1" si="623"/>
        <v>-250</v>
      </c>
      <c r="W619" s="76">
        <f t="shared" ca="1" si="623"/>
        <v>-250</v>
      </c>
      <c r="X619" s="76">
        <f t="shared" ca="1" si="623"/>
        <v>-250</v>
      </c>
      <c r="Y619" s="76">
        <f t="shared" ca="1" si="623"/>
        <v>-250</v>
      </c>
      <c r="Z619" s="76">
        <f t="shared" ca="1" si="623"/>
        <v>-250</v>
      </c>
      <c r="AA619" s="76">
        <f t="shared" ca="1" si="623"/>
        <v>-250</v>
      </c>
      <c r="AB619" s="76">
        <f t="shared" ca="1" si="623"/>
        <v>-250</v>
      </c>
      <c r="AC619" s="76">
        <f t="shared" ca="1" si="623"/>
        <v>-250</v>
      </c>
      <c r="AD619" s="76">
        <f t="shared" ca="1" si="623"/>
        <v>-250</v>
      </c>
      <c r="AE619" s="76">
        <f t="shared" ca="1" si="623"/>
        <v>-250</v>
      </c>
      <c r="AF619" s="76">
        <f t="shared" ca="1" si="623"/>
        <v>-250</v>
      </c>
      <c r="AG619" s="76">
        <f t="shared" ca="1" si="623"/>
        <v>-250</v>
      </c>
      <c r="AH619" s="76">
        <f t="shared" ca="1" si="623"/>
        <v>-250</v>
      </c>
      <c r="AI619" s="76">
        <f t="shared" ca="1" si="623"/>
        <v>-250</v>
      </c>
      <c r="AJ619" s="76">
        <f t="shared" ca="1" si="623"/>
        <v>-250</v>
      </c>
      <c r="AK619" s="76">
        <f t="shared" ca="1" si="623"/>
        <v>-250</v>
      </c>
      <c r="AL619" s="76">
        <f t="shared" ca="1" si="623"/>
        <v>-250</v>
      </c>
      <c r="AM619" s="76">
        <f t="shared" ca="1" si="623"/>
        <v>-250</v>
      </c>
      <c r="AN619" s="76">
        <f t="shared" ca="1" si="623"/>
        <v>-250</v>
      </c>
      <c r="AO619" s="76">
        <f t="shared" ca="1" si="623"/>
        <v>-250</v>
      </c>
      <c r="AP619" s="76">
        <f t="shared" ca="1" si="623"/>
        <v>-250</v>
      </c>
      <c r="AQ619" s="76">
        <f t="shared" ca="1" si="623"/>
        <v>-250</v>
      </c>
      <c r="AR619" s="76">
        <f t="shared" ca="1" si="623"/>
        <v>-250</v>
      </c>
      <c r="AS619" s="76">
        <f t="shared" ca="1" si="623"/>
        <v>-250</v>
      </c>
      <c r="AT619" s="76">
        <f t="shared" ca="1" si="623"/>
        <v>-250</v>
      </c>
      <c r="AU619" s="76">
        <f t="shared" ca="1" si="623"/>
        <v>-250</v>
      </c>
      <c r="AV619" s="76">
        <f t="shared" ca="1" si="623"/>
        <v>-250</v>
      </c>
      <c r="AW619" s="76">
        <f t="shared" ca="1" si="623"/>
        <v>-250</v>
      </c>
      <c r="AX619" s="76">
        <f t="shared" ca="1" si="623"/>
        <v>-250</v>
      </c>
      <c r="AY619" s="76">
        <f t="shared" ref="AY619:CD619" ca="1" si="624">-AY617*AY618</f>
        <v>-250</v>
      </c>
      <c r="AZ619" s="76">
        <f t="shared" ca="1" si="624"/>
        <v>-250</v>
      </c>
      <c r="BA619" s="76">
        <f t="shared" ca="1" si="624"/>
        <v>-250</v>
      </c>
      <c r="BB619" s="76">
        <f t="shared" ca="1" si="624"/>
        <v>-250</v>
      </c>
      <c r="BC619" s="76">
        <f t="shared" ca="1" si="624"/>
        <v>-250</v>
      </c>
      <c r="BD619" s="76">
        <f t="shared" ca="1" si="624"/>
        <v>-250</v>
      </c>
      <c r="BE619" s="76">
        <f t="shared" ca="1" si="624"/>
        <v>-250</v>
      </c>
      <c r="BF619" s="76">
        <f t="shared" ca="1" si="624"/>
        <v>-250</v>
      </c>
      <c r="BG619" s="76">
        <f t="shared" ca="1" si="624"/>
        <v>-250</v>
      </c>
      <c r="BH619" s="76">
        <f t="shared" ca="1" si="624"/>
        <v>-250</v>
      </c>
      <c r="BI619" s="76">
        <f t="shared" ca="1" si="624"/>
        <v>-250</v>
      </c>
      <c r="BJ619" s="76">
        <f t="shared" ca="1" si="624"/>
        <v>-250</v>
      </c>
      <c r="BK619" s="76">
        <f t="shared" ca="1" si="624"/>
        <v>-250</v>
      </c>
      <c r="BL619" s="76">
        <f t="shared" ca="1" si="624"/>
        <v>-250</v>
      </c>
      <c r="BM619" s="76">
        <f t="shared" ca="1" si="624"/>
        <v>-250</v>
      </c>
      <c r="BN619" s="76">
        <f t="shared" ca="1" si="624"/>
        <v>-250</v>
      </c>
      <c r="BO619" s="76">
        <f t="shared" ca="1" si="624"/>
        <v>-250</v>
      </c>
      <c r="BP619" s="76">
        <f t="shared" ca="1" si="624"/>
        <v>-250</v>
      </c>
      <c r="BQ619" s="76">
        <f t="shared" ca="1" si="624"/>
        <v>-250</v>
      </c>
      <c r="BR619" s="76">
        <f t="shared" ca="1" si="624"/>
        <v>-250</v>
      </c>
      <c r="BS619" s="76">
        <f t="shared" ca="1" si="624"/>
        <v>-250</v>
      </c>
      <c r="BT619" s="76">
        <f t="shared" ca="1" si="624"/>
        <v>-250</v>
      </c>
      <c r="BU619" s="76">
        <f t="shared" ca="1" si="624"/>
        <v>-250</v>
      </c>
      <c r="BV619" s="76">
        <f t="shared" ca="1" si="624"/>
        <v>-250</v>
      </c>
      <c r="BW619" s="76">
        <f t="shared" ca="1" si="624"/>
        <v>-250</v>
      </c>
      <c r="BX619" s="76">
        <f t="shared" ca="1" si="624"/>
        <v>-250</v>
      </c>
      <c r="BY619" s="76">
        <f t="shared" ca="1" si="624"/>
        <v>-250</v>
      </c>
      <c r="BZ619" s="76">
        <f t="shared" ca="1" si="624"/>
        <v>-250</v>
      </c>
      <c r="CA619" s="76">
        <f t="shared" ca="1" si="624"/>
        <v>-250</v>
      </c>
      <c r="CB619" s="76">
        <f t="shared" ca="1" si="624"/>
        <v>-250</v>
      </c>
      <c r="CC619" s="76">
        <f t="shared" ca="1" si="624"/>
        <v>-250</v>
      </c>
      <c r="CD619" s="76">
        <f t="shared" ca="1" si="624"/>
        <v>-250</v>
      </c>
      <c r="CE619" s="76">
        <f t="shared" ref="CE619:CL619" ca="1" si="625">-CE617*CE618</f>
        <v>-250</v>
      </c>
      <c r="CF619" s="76">
        <f t="shared" ca="1" si="625"/>
        <v>-250</v>
      </c>
      <c r="CG619" s="76">
        <f t="shared" ca="1" si="625"/>
        <v>-250</v>
      </c>
      <c r="CH619" s="76">
        <f t="shared" ca="1" si="625"/>
        <v>-250</v>
      </c>
      <c r="CI619" s="76">
        <f t="shared" ca="1" si="625"/>
        <v>-250</v>
      </c>
      <c r="CJ619" s="76">
        <f t="shared" ca="1" si="625"/>
        <v>-250</v>
      </c>
      <c r="CK619" s="76">
        <f t="shared" ca="1" si="625"/>
        <v>-250</v>
      </c>
      <c r="CL619" s="76">
        <f t="shared" ca="1" si="625"/>
        <v>-250</v>
      </c>
      <c r="CO619" s="76" t="e">
        <f t="shared" ref="CO619:DK619" ca="1" si="626">-CO617*CO618</f>
        <v>#N/A</v>
      </c>
      <c r="CP619" s="76" t="e">
        <f t="shared" ca="1" si="626"/>
        <v>#N/A</v>
      </c>
      <c r="CQ619" s="76" t="e">
        <f t="shared" ca="1" si="626"/>
        <v>#N/A</v>
      </c>
      <c r="CR619" s="76" t="e">
        <f t="shared" ca="1" si="626"/>
        <v>#N/A</v>
      </c>
      <c r="CS619" s="76" t="e">
        <f t="shared" ca="1" si="626"/>
        <v>#N/A</v>
      </c>
      <c r="CT619" s="76" t="e">
        <f t="shared" ca="1" si="626"/>
        <v>#N/A</v>
      </c>
      <c r="CU619" s="76" t="e">
        <f t="shared" ca="1" si="626"/>
        <v>#N/A</v>
      </c>
      <c r="CV619" s="76" t="e">
        <f t="shared" ca="1" si="626"/>
        <v>#N/A</v>
      </c>
      <c r="CW619" s="76" t="e">
        <f t="shared" ca="1" si="626"/>
        <v>#N/A</v>
      </c>
      <c r="CX619" s="76" t="e">
        <f t="shared" ca="1" si="626"/>
        <v>#N/A</v>
      </c>
      <c r="CY619" s="76" t="e">
        <f t="shared" ca="1" si="626"/>
        <v>#N/A</v>
      </c>
      <c r="CZ619" s="76" t="e">
        <f t="shared" ca="1" si="626"/>
        <v>#N/A</v>
      </c>
      <c r="DA619" s="76" t="e">
        <f t="shared" ca="1" si="626"/>
        <v>#N/A</v>
      </c>
      <c r="DB619" s="76" t="e">
        <f t="shared" ca="1" si="626"/>
        <v>#N/A</v>
      </c>
      <c r="DC619" s="76" t="e">
        <f t="shared" ca="1" si="626"/>
        <v>#N/A</v>
      </c>
      <c r="DD619" s="76" t="e">
        <f t="shared" ca="1" si="626"/>
        <v>#N/A</v>
      </c>
      <c r="DE619" s="76" t="e">
        <f t="shared" ca="1" si="626"/>
        <v>#N/A</v>
      </c>
      <c r="DF619" s="76" t="e">
        <f t="shared" ca="1" si="626"/>
        <v>#N/A</v>
      </c>
      <c r="DG619" s="76" t="e">
        <f t="shared" ca="1" si="626"/>
        <v>#N/A</v>
      </c>
      <c r="DH619" s="76" t="e">
        <f t="shared" ca="1" si="626"/>
        <v>#N/A</v>
      </c>
      <c r="DI619" s="76" t="e">
        <f t="shared" ca="1" si="626"/>
        <v>#N/A</v>
      </c>
      <c r="DJ619" s="76" t="e">
        <f t="shared" ca="1" si="626"/>
        <v>#N/A</v>
      </c>
      <c r="DK619" s="76" t="e">
        <f t="shared" ca="1" si="626"/>
        <v>#N/A</v>
      </c>
      <c r="DL619" s="76" t="e">
        <f t="shared" ref="DL619" ca="1" si="627">-DL617*DL618</f>
        <v>#N/A</v>
      </c>
    </row>
    <row r="620" spans="1:116" x14ac:dyDescent="0.4">
      <c r="C620" t="s">
        <v>80</v>
      </c>
      <c r="D620" t="s">
        <v>268</v>
      </c>
      <c r="E620" s="8" t="str">
        <f t="shared" si="615"/>
        <v>620 SUB-PV</v>
      </c>
      <c r="G620" s="127" t="str">
        <f>"# of "&amp;G628&amp;"s"</f>
        <v># of subscribers</v>
      </c>
      <c r="H620" s="31"/>
      <c r="I620" s="73"/>
      <c r="J620" s="73"/>
      <c r="K620" s="119">
        <f t="shared" ref="K620:P620" ca="1" si="628">SUMIF($4:$4,K$2,620:620)</f>
        <v>57000</v>
      </c>
      <c r="L620" s="119">
        <f t="shared" ca="1" si="628"/>
        <v>114000</v>
      </c>
      <c r="M620" s="119">
        <f t="shared" ca="1" si="628"/>
        <v>171000</v>
      </c>
      <c r="N620" s="119">
        <f t="shared" ca="1" si="628"/>
        <v>228000</v>
      </c>
      <c r="O620" s="119">
        <f t="shared" ca="1" si="628"/>
        <v>285000</v>
      </c>
      <c r="P620" s="119">
        <f t="shared" ca="1" si="628"/>
        <v>342000</v>
      </c>
      <c r="R620" s="117"/>
      <c r="S620" s="151">
        <f t="shared" ref="S620:AX620" ca="1" si="629">S616+S617+S619</f>
        <v>4750</v>
      </c>
      <c r="T620" s="151">
        <f t="shared" ca="1" si="629"/>
        <v>9500</v>
      </c>
      <c r="U620" s="151">
        <f t="shared" ca="1" si="629"/>
        <v>14250</v>
      </c>
      <c r="V620" s="151">
        <f t="shared" ca="1" si="629"/>
        <v>19000</v>
      </c>
      <c r="W620" s="151">
        <f t="shared" ca="1" si="629"/>
        <v>23750</v>
      </c>
      <c r="X620" s="151">
        <f t="shared" ca="1" si="629"/>
        <v>28500</v>
      </c>
      <c r="Y620" s="151">
        <f t="shared" ca="1" si="629"/>
        <v>33250</v>
      </c>
      <c r="Z620" s="151">
        <f t="shared" ca="1" si="629"/>
        <v>38000</v>
      </c>
      <c r="AA620" s="151">
        <f t="shared" ca="1" si="629"/>
        <v>42750</v>
      </c>
      <c r="AB620" s="151">
        <f t="shared" ca="1" si="629"/>
        <v>47500</v>
      </c>
      <c r="AC620" s="151">
        <f t="shared" ca="1" si="629"/>
        <v>52250</v>
      </c>
      <c r="AD620" s="151">
        <f t="shared" ca="1" si="629"/>
        <v>57000</v>
      </c>
      <c r="AE620" s="151">
        <f t="shared" ca="1" si="629"/>
        <v>61750</v>
      </c>
      <c r="AF620" s="151">
        <f t="shared" ca="1" si="629"/>
        <v>66500</v>
      </c>
      <c r="AG620" s="151">
        <f t="shared" ca="1" si="629"/>
        <v>71250</v>
      </c>
      <c r="AH620" s="151">
        <f t="shared" ca="1" si="629"/>
        <v>76000</v>
      </c>
      <c r="AI620" s="151">
        <f t="shared" ca="1" si="629"/>
        <v>80750</v>
      </c>
      <c r="AJ620" s="151">
        <f t="shared" ca="1" si="629"/>
        <v>85500</v>
      </c>
      <c r="AK620" s="151">
        <f t="shared" ca="1" si="629"/>
        <v>90250</v>
      </c>
      <c r="AL620" s="151">
        <f t="shared" ca="1" si="629"/>
        <v>95000</v>
      </c>
      <c r="AM620" s="151">
        <f t="shared" ca="1" si="629"/>
        <v>99750</v>
      </c>
      <c r="AN620" s="151">
        <f t="shared" ca="1" si="629"/>
        <v>104500</v>
      </c>
      <c r="AO620" s="151">
        <f t="shared" ca="1" si="629"/>
        <v>109250</v>
      </c>
      <c r="AP620" s="151">
        <f t="shared" ca="1" si="629"/>
        <v>114000</v>
      </c>
      <c r="AQ620" s="151">
        <f t="shared" ca="1" si="629"/>
        <v>118750</v>
      </c>
      <c r="AR620" s="151">
        <f t="shared" ca="1" si="629"/>
        <v>123500</v>
      </c>
      <c r="AS620" s="151">
        <f t="shared" ca="1" si="629"/>
        <v>128250</v>
      </c>
      <c r="AT620" s="151">
        <f t="shared" ca="1" si="629"/>
        <v>133000</v>
      </c>
      <c r="AU620" s="151">
        <f t="shared" ca="1" si="629"/>
        <v>137750</v>
      </c>
      <c r="AV620" s="151">
        <f t="shared" ca="1" si="629"/>
        <v>142500</v>
      </c>
      <c r="AW620" s="151">
        <f t="shared" ca="1" si="629"/>
        <v>147250</v>
      </c>
      <c r="AX620" s="151">
        <f t="shared" ca="1" si="629"/>
        <v>152000</v>
      </c>
      <c r="AY620" s="151">
        <f t="shared" ref="AY620:CD620" ca="1" si="630">AY616+AY617+AY619</f>
        <v>156750</v>
      </c>
      <c r="AZ620" s="151">
        <f t="shared" ca="1" si="630"/>
        <v>161500</v>
      </c>
      <c r="BA620" s="151">
        <f t="shared" ca="1" si="630"/>
        <v>166250</v>
      </c>
      <c r="BB620" s="151">
        <f t="shared" ca="1" si="630"/>
        <v>171000</v>
      </c>
      <c r="BC620" s="151">
        <f t="shared" ca="1" si="630"/>
        <v>175750</v>
      </c>
      <c r="BD620" s="151">
        <f t="shared" ca="1" si="630"/>
        <v>180500</v>
      </c>
      <c r="BE620" s="151">
        <f t="shared" ca="1" si="630"/>
        <v>185250</v>
      </c>
      <c r="BF620" s="151">
        <f t="shared" ca="1" si="630"/>
        <v>190000</v>
      </c>
      <c r="BG620" s="151">
        <f t="shared" ca="1" si="630"/>
        <v>194750</v>
      </c>
      <c r="BH620" s="151">
        <f t="shared" ca="1" si="630"/>
        <v>199500</v>
      </c>
      <c r="BI620" s="151">
        <f t="shared" ca="1" si="630"/>
        <v>204250</v>
      </c>
      <c r="BJ620" s="151">
        <f t="shared" ca="1" si="630"/>
        <v>209000</v>
      </c>
      <c r="BK620" s="151">
        <f t="shared" ca="1" si="630"/>
        <v>213750</v>
      </c>
      <c r="BL620" s="151">
        <f t="shared" ca="1" si="630"/>
        <v>218500</v>
      </c>
      <c r="BM620" s="151">
        <f t="shared" ca="1" si="630"/>
        <v>223250</v>
      </c>
      <c r="BN620" s="151">
        <f t="shared" ca="1" si="630"/>
        <v>228000</v>
      </c>
      <c r="BO620" s="151">
        <f t="shared" ca="1" si="630"/>
        <v>232750</v>
      </c>
      <c r="BP620" s="151">
        <f t="shared" ca="1" si="630"/>
        <v>237500</v>
      </c>
      <c r="BQ620" s="151">
        <f t="shared" ca="1" si="630"/>
        <v>242250</v>
      </c>
      <c r="BR620" s="151">
        <f t="shared" ca="1" si="630"/>
        <v>247000</v>
      </c>
      <c r="BS620" s="151">
        <f t="shared" ca="1" si="630"/>
        <v>251750</v>
      </c>
      <c r="BT620" s="151">
        <f t="shared" ca="1" si="630"/>
        <v>256500</v>
      </c>
      <c r="BU620" s="151">
        <f t="shared" ca="1" si="630"/>
        <v>261250</v>
      </c>
      <c r="BV620" s="151">
        <f t="shared" ca="1" si="630"/>
        <v>266000</v>
      </c>
      <c r="BW620" s="151">
        <f t="shared" ca="1" si="630"/>
        <v>270750</v>
      </c>
      <c r="BX620" s="151">
        <f t="shared" ca="1" si="630"/>
        <v>275500</v>
      </c>
      <c r="BY620" s="151">
        <f t="shared" ca="1" si="630"/>
        <v>280250</v>
      </c>
      <c r="BZ620" s="151">
        <f t="shared" ca="1" si="630"/>
        <v>285000</v>
      </c>
      <c r="CA620" s="151">
        <f t="shared" ca="1" si="630"/>
        <v>289750</v>
      </c>
      <c r="CB620" s="151">
        <f t="shared" ca="1" si="630"/>
        <v>294500</v>
      </c>
      <c r="CC620" s="151">
        <f t="shared" ca="1" si="630"/>
        <v>299250</v>
      </c>
      <c r="CD620" s="151">
        <f t="shared" ca="1" si="630"/>
        <v>304000</v>
      </c>
      <c r="CE620" s="151">
        <f t="shared" ref="CE620:CL620" ca="1" si="631">CE616+CE617+CE619</f>
        <v>308750</v>
      </c>
      <c r="CF620" s="151">
        <f t="shared" ca="1" si="631"/>
        <v>313500</v>
      </c>
      <c r="CG620" s="151">
        <f t="shared" ca="1" si="631"/>
        <v>318250</v>
      </c>
      <c r="CH620" s="151">
        <f t="shared" ca="1" si="631"/>
        <v>323000</v>
      </c>
      <c r="CI620" s="151">
        <f t="shared" ca="1" si="631"/>
        <v>327750</v>
      </c>
      <c r="CJ620" s="151">
        <f t="shared" ca="1" si="631"/>
        <v>332500</v>
      </c>
      <c r="CK620" s="151">
        <f t="shared" ca="1" si="631"/>
        <v>337250</v>
      </c>
      <c r="CL620" s="151">
        <f t="shared" ca="1" si="631"/>
        <v>342000</v>
      </c>
      <c r="CN620" s="73"/>
      <c r="CO620" s="151" t="e">
        <f t="shared" ref="CO620:DL620" ca="1" si="632">CO616+CO617+CO619</f>
        <v>#N/A</v>
      </c>
      <c r="CP620" s="151" t="e">
        <f t="shared" ca="1" si="632"/>
        <v>#N/A</v>
      </c>
      <c r="CQ620" s="151" t="e">
        <f t="shared" ca="1" si="632"/>
        <v>#N/A</v>
      </c>
      <c r="CR620" s="151" t="e">
        <f t="shared" ca="1" si="632"/>
        <v>#N/A</v>
      </c>
      <c r="CS620" s="151" t="e">
        <f t="shared" ca="1" si="632"/>
        <v>#N/A</v>
      </c>
      <c r="CT620" s="151" t="e">
        <f t="shared" ca="1" si="632"/>
        <v>#N/A</v>
      </c>
      <c r="CU620" s="151" t="e">
        <f t="shared" ca="1" si="632"/>
        <v>#N/A</v>
      </c>
      <c r="CV620" s="151" t="e">
        <f t="shared" ca="1" si="632"/>
        <v>#N/A</v>
      </c>
      <c r="CW620" s="151" t="e">
        <f t="shared" ca="1" si="632"/>
        <v>#N/A</v>
      </c>
      <c r="CX620" s="151" t="e">
        <f t="shared" ca="1" si="632"/>
        <v>#N/A</v>
      </c>
      <c r="CY620" s="151" t="e">
        <f t="shared" ca="1" si="632"/>
        <v>#N/A</v>
      </c>
      <c r="CZ620" s="151" t="e">
        <f t="shared" ca="1" si="632"/>
        <v>#N/A</v>
      </c>
      <c r="DA620" s="151" t="e">
        <f t="shared" ca="1" si="632"/>
        <v>#N/A</v>
      </c>
      <c r="DB620" s="151" t="e">
        <f t="shared" ca="1" si="632"/>
        <v>#N/A</v>
      </c>
      <c r="DC620" s="151" t="e">
        <f t="shared" ca="1" si="632"/>
        <v>#N/A</v>
      </c>
      <c r="DD620" s="151" t="e">
        <f t="shared" ca="1" si="632"/>
        <v>#N/A</v>
      </c>
      <c r="DE620" s="151" t="e">
        <f t="shared" ca="1" si="632"/>
        <v>#N/A</v>
      </c>
      <c r="DF620" s="151" t="e">
        <f t="shared" ca="1" si="632"/>
        <v>#N/A</v>
      </c>
      <c r="DG620" s="151" t="e">
        <f t="shared" ca="1" si="632"/>
        <v>#N/A</v>
      </c>
      <c r="DH620" s="151" t="e">
        <f t="shared" ca="1" si="632"/>
        <v>#N/A</v>
      </c>
      <c r="DI620" s="151" t="e">
        <f t="shared" ca="1" si="632"/>
        <v>#N/A</v>
      </c>
      <c r="DJ620" s="151" t="e">
        <f t="shared" ca="1" si="632"/>
        <v>#N/A</v>
      </c>
      <c r="DK620" s="151" t="e">
        <f t="shared" ca="1" si="632"/>
        <v>#N/A</v>
      </c>
      <c r="DL620" s="151" t="e">
        <f t="shared" ca="1" si="632"/>
        <v>#N/A</v>
      </c>
    </row>
    <row r="621" spans="1:116" x14ac:dyDescent="0.4">
      <c r="D621" t="s">
        <v>268</v>
      </c>
      <c r="E621" s="8" t="str">
        <f t="shared" si="615"/>
        <v>621 SUB-PV</v>
      </c>
      <c r="G621" s="145" t="s">
        <v>62</v>
      </c>
      <c r="H621" s="12"/>
      <c r="I621" s="60"/>
      <c r="J621" s="60"/>
      <c r="K621" s="34">
        <f t="shared" ref="K621:P621" ca="1" si="633">K620-SUM(K619,K616:K617)</f>
        <v>0</v>
      </c>
      <c r="L621" s="34">
        <f t="shared" ca="1" si="633"/>
        <v>0</v>
      </c>
      <c r="M621" s="34">
        <f t="shared" ca="1" si="633"/>
        <v>0</v>
      </c>
      <c r="N621" s="34">
        <f t="shared" ca="1" si="633"/>
        <v>0</v>
      </c>
      <c r="O621" s="34">
        <f t="shared" ca="1" si="633"/>
        <v>0</v>
      </c>
      <c r="P621" s="34">
        <f t="shared" ca="1" si="633"/>
        <v>0</v>
      </c>
      <c r="R621" s="15"/>
      <c r="S621" s="76">
        <f t="shared" ref="S621:AX621" ca="1" si="634">S620-SUM(S619,S616:S617)</f>
        <v>0</v>
      </c>
      <c r="T621" s="76">
        <f t="shared" ca="1" si="634"/>
        <v>0</v>
      </c>
      <c r="U621" s="76">
        <f t="shared" ca="1" si="634"/>
        <v>0</v>
      </c>
      <c r="V621" s="76">
        <f t="shared" ca="1" si="634"/>
        <v>0</v>
      </c>
      <c r="W621" s="76">
        <f t="shared" ca="1" si="634"/>
        <v>0</v>
      </c>
      <c r="X621" s="76">
        <f t="shared" ca="1" si="634"/>
        <v>0</v>
      </c>
      <c r="Y621" s="76">
        <f t="shared" ca="1" si="634"/>
        <v>0</v>
      </c>
      <c r="Z621" s="76">
        <f t="shared" ca="1" si="634"/>
        <v>0</v>
      </c>
      <c r="AA621" s="76">
        <f t="shared" ca="1" si="634"/>
        <v>0</v>
      </c>
      <c r="AB621" s="76">
        <f t="shared" ca="1" si="634"/>
        <v>0</v>
      </c>
      <c r="AC621" s="76">
        <f t="shared" ca="1" si="634"/>
        <v>0</v>
      </c>
      <c r="AD621" s="76">
        <f t="shared" ca="1" si="634"/>
        <v>0</v>
      </c>
      <c r="AE621" s="76">
        <f t="shared" ca="1" si="634"/>
        <v>0</v>
      </c>
      <c r="AF621" s="76">
        <f t="shared" ca="1" si="634"/>
        <v>0</v>
      </c>
      <c r="AG621" s="76">
        <f t="shared" ca="1" si="634"/>
        <v>0</v>
      </c>
      <c r="AH621" s="76">
        <f t="shared" ca="1" si="634"/>
        <v>0</v>
      </c>
      <c r="AI621" s="76">
        <f t="shared" ca="1" si="634"/>
        <v>0</v>
      </c>
      <c r="AJ621" s="76">
        <f t="shared" ca="1" si="634"/>
        <v>0</v>
      </c>
      <c r="AK621" s="76">
        <f t="shared" ca="1" si="634"/>
        <v>0</v>
      </c>
      <c r="AL621" s="76">
        <f t="shared" ca="1" si="634"/>
        <v>0</v>
      </c>
      <c r="AM621" s="76">
        <f t="shared" ca="1" si="634"/>
        <v>0</v>
      </c>
      <c r="AN621" s="76">
        <f t="shared" ca="1" si="634"/>
        <v>0</v>
      </c>
      <c r="AO621" s="76">
        <f t="shared" ca="1" si="634"/>
        <v>0</v>
      </c>
      <c r="AP621" s="76">
        <f t="shared" ca="1" si="634"/>
        <v>0</v>
      </c>
      <c r="AQ621" s="76">
        <f t="shared" ca="1" si="634"/>
        <v>0</v>
      </c>
      <c r="AR621" s="76">
        <f t="shared" ca="1" si="634"/>
        <v>0</v>
      </c>
      <c r="AS621" s="76">
        <f t="shared" ca="1" si="634"/>
        <v>0</v>
      </c>
      <c r="AT621" s="76">
        <f t="shared" ca="1" si="634"/>
        <v>0</v>
      </c>
      <c r="AU621" s="76">
        <f t="shared" ca="1" si="634"/>
        <v>0</v>
      </c>
      <c r="AV621" s="76">
        <f t="shared" ca="1" si="634"/>
        <v>0</v>
      </c>
      <c r="AW621" s="76">
        <f t="shared" ca="1" si="634"/>
        <v>0</v>
      </c>
      <c r="AX621" s="76">
        <f t="shared" ca="1" si="634"/>
        <v>0</v>
      </c>
      <c r="AY621" s="76">
        <f t="shared" ref="AY621:CD621" ca="1" si="635">AY620-SUM(AY619,AY616:AY617)</f>
        <v>0</v>
      </c>
      <c r="AZ621" s="76">
        <f t="shared" ca="1" si="635"/>
        <v>0</v>
      </c>
      <c r="BA621" s="76">
        <f t="shared" ca="1" si="635"/>
        <v>0</v>
      </c>
      <c r="BB621" s="76">
        <f t="shared" ca="1" si="635"/>
        <v>0</v>
      </c>
      <c r="BC621" s="76">
        <f t="shared" ca="1" si="635"/>
        <v>0</v>
      </c>
      <c r="BD621" s="76">
        <f t="shared" ca="1" si="635"/>
        <v>0</v>
      </c>
      <c r="BE621" s="76">
        <f t="shared" ca="1" si="635"/>
        <v>0</v>
      </c>
      <c r="BF621" s="76">
        <f t="shared" ca="1" si="635"/>
        <v>0</v>
      </c>
      <c r="BG621" s="76">
        <f t="shared" ca="1" si="635"/>
        <v>0</v>
      </c>
      <c r="BH621" s="76">
        <f t="shared" ca="1" si="635"/>
        <v>0</v>
      </c>
      <c r="BI621" s="76">
        <f t="shared" ca="1" si="635"/>
        <v>0</v>
      </c>
      <c r="BJ621" s="76">
        <f t="shared" ca="1" si="635"/>
        <v>0</v>
      </c>
      <c r="BK621" s="76">
        <f t="shared" ca="1" si="635"/>
        <v>0</v>
      </c>
      <c r="BL621" s="76">
        <f t="shared" ca="1" si="635"/>
        <v>0</v>
      </c>
      <c r="BM621" s="76">
        <f t="shared" ca="1" si="635"/>
        <v>0</v>
      </c>
      <c r="BN621" s="76">
        <f t="shared" ca="1" si="635"/>
        <v>0</v>
      </c>
      <c r="BO621" s="76">
        <f t="shared" ca="1" si="635"/>
        <v>0</v>
      </c>
      <c r="BP621" s="76">
        <f t="shared" ca="1" si="635"/>
        <v>0</v>
      </c>
      <c r="BQ621" s="76">
        <f t="shared" ca="1" si="635"/>
        <v>0</v>
      </c>
      <c r="BR621" s="76">
        <f t="shared" ca="1" si="635"/>
        <v>0</v>
      </c>
      <c r="BS621" s="76">
        <f t="shared" ca="1" si="635"/>
        <v>0</v>
      </c>
      <c r="BT621" s="76">
        <f t="shared" ca="1" si="635"/>
        <v>0</v>
      </c>
      <c r="BU621" s="76">
        <f t="shared" ca="1" si="635"/>
        <v>0</v>
      </c>
      <c r="BV621" s="76">
        <f t="shared" ca="1" si="635"/>
        <v>0</v>
      </c>
      <c r="BW621" s="76">
        <f t="shared" ca="1" si="635"/>
        <v>0</v>
      </c>
      <c r="BX621" s="76">
        <f t="shared" ca="1" si="635"/>
        <v>0</v>
      </c>
      <c r="BY621" s="76">
        <f t="shared" ca="1" si="635"/>
        <v>0</v>
      </c>
      <c r="BZ621" s="76">
        <f t="shared" ca="1" si="635"/>
        <v>0</v>
      </c>
      <c r="CA621" s="76">
        <f t="shared" ca="1" si="635"/>
        <v>0</v>
      </c>
      <c r="CB621" s="76">
        <f t="shared" ca="1" si="635"/>
        <v>0</v>
      </c>
      <c r="CC621" s="76">
        <f t="shared" ca="1" si="635"/>
        <v>0</v>
      </c>
      <c r="CD621" s="76">
        <f t="shared" ca="1" si="635"/>
        <v>0</v>
      </c>
      <c r="CE621" s="76">
        <f t="shared" ref="CE621:CL621" ca="1" si="636">CE620-SUM(CE619,CE616:CE617)</f>
        <v>0</v>
      </c>
      <c r="CF621" s="76">
        <f t="shared" ca="1" si="636"/>
        <v>0</v>
      </c>
      <c r="CG621" s="76">
        <f t="shared" ca="1" si="636"/>
        <v>0</v>
      </c>
      <c r="CH621" s="76">
        <f t="shared" ca="1" si="636"/>
        <v>0</v>
      </c>
      <c r="CI621" s="76">
        <f t="shared" ca="1" si="636"/>
        <v>0</v>
      </c>
      <c r="CJ621" s="76">
        <f t="shared" ca="1" si="636"/>
        <v>0</v>
      </c>
      <c r="CK621" s="76">
        <f t="shared" ca="1" si="636"/>
        <v>0</v>
      </c>
      <c r="CL621" s="76">
        <f t="shared" ca="1" si="636"/>
        <v>0</v>
      </c>
      <c r="CN621" s="60"/>
      <c r="CO621" s="76" t="e">
        <f t="shared" ref="CO621:DL621" ca="1" si="637">CO620-SUM(CO619,CO616:CO617)</f>
        <v>#N/A</v>
      </c>
      <c r="CP621" s="76" t="e">
        <f t="shared" ca="1" si="637"/>
        <v>#N/A</v>
      </c>
      <c r="CQ621" s="76" t="e">
        <f t="shared" ca="1" si="637"/>
        <v>#N/A</v>
      </c>
      <c r="CR621" s="76" t="e">
        <f t="shared" ca="1" si="637"/>
        <v>#N/A</v>
      </c>
      <c r="CS621" s="76" t="e">
        <f t="shared" ca="1" si="637"/>
        <v>#N/A</v>
      </c>
      <c r="CT621" s="76" t="e">
        <f t="shared" ca="1" si="637"/>
        <v>#N/A</v>
      </c>
      <c r="CU621" s="76" t="e">
        <f t="shared" ca="1" si="637"/>
        <v>#N/A</v>
      </c>
      <c r="CV621" s="76" t="e">
        <f t="shared" ca="1" si="637"/>
        <v>#N/A</v>
      </c>
      <c r="CW621" s="76" t="e">
        <f t="shared" ca="1" si="637"/>
        <v>#N/A</v>
      </c>
      <c r="CX621" s="76" t="e">
        <f t="shared" ca="1" si="637"/>
        <v>#N/A</v>
      </c>
      <c r="CY621" s="76" t="e">
        <f t="shared" ca="1" si="637"/>
        <v>#N/A</v>
      </c>
      <c r="CZ621" s="76" t="e">
        <f t="shared" ca="1" si="637"/>
        <v>#N/A</v>
      </c>
      <c r="DA621" s="76" t="e">
        <f t="shared" ca="1" si="637"/>
        <v>#N/A</v>
      </c>
      <c r="DB621" s="76" t="e">
        <f t="shared" ca="1" si="637"/>
        <v>#N/A</v>
      </c>
      <c r="DC621" s="76" t="e">
        <f t="shared" ca="1" si="637"/>
        <v>#N/A</v>
      </c>
      <c r="DD621" s="76" t="e">
        <f t="shared" ca="1" si="637"/>
        <v>#N/A</v>
      </c>
      <c r="DE621" s="76" t="e">
        <f t="shared" ca="1" si="637"/>
        <v>#N/A</v>
      </c>
      <c r="DF621" s="76" t="e">
        <f t="shared" ca="1" si="637"/>
        <v>#N/A</v>
      </c>
      <c r="DG621" s="76" t="e">
        <f t="shared" ca="1" si="637"/>
        <v>#N/A</v>
      </c>
      <c r="DH621" s="76" t="e">
        <f t="shared" ca="1" si="637"/>
        <v>#N/A</v>
      </c>
      <c r="DI621" s="76" t="e">
        <f t="shared" ca="1" si="637"/>
        <v>#N/A</v>
      </c>
      <c r="DJ621" s="76" t="e">
        <f t="shared" ca="1" si="637"/>
        <v>#N/A</v>
      </c>
      <c r="DK621" s="76" t="e">
        <f t="shared" ca="1" si="637"/>
        <v>#N/A</v>
      </c>
      <c r="DL621" s="76" t="e">
        <f t="shared" ca="1" si="637"/>
        <v>#N/A</v>
      </c>
    </row>
    <row r="622" spans="1:116" x14ac:dyDescent="0.4">
      <c r="D622" t="s">
        <v>268</v>
      </c>
      <c r="E622" s="8" t="str">
        <f t="shared" si="615"/>
        <v>622 SUB-PV</v>
      </c>
      <c r="G622" s="13"/>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c r="CO622" s="76"/>
      <c r="CP622" s="76"/>
      <c r="CQ622" s="76"/>
      <c r="CR622" s="76"/>
      <c r="CS622" s="76"/>
      <c r="CT622" s="76"/>
      <c r="CU622" s="76"/>
      <c r="CV622" s="76"/>
      <c r="CW622" s="76"/>
      <c r="CX622" s="76"/>
      <c r="CY622" s="76"/>
      <c r="CZ622" s="76"/>
      <c r="DA622" s="76"/>
      <c r="DB622" s="76"/>
      <c r="DC622" s="76"/>
      <c r="DD622" s="76"/>
      <c r="DE622" s="76"/>
      <c r="DF622" s="76"/>
      <c r="DG622" s="76"/>
      <c r="DH622" s="76"/>
      <c r="DI622" s="76"/>
      <c r="DJ622" s="76"/>
      <c r="DK622" s="76"/>
      <c r="DL622" s="76"/>
    </row>
    <row r="623" spans="1:116" x14ac:dyDescent="0.4">
      <c r="D623" t="s">
        <v>268</v>
      </c>
      <c r="E623" s="8" t="str">
        <f t="shared" si="615"/>
        <v>623 SUB-PV</v>
      </c>
      <c r="G623" s="95" t="str">
        <f>G625&amp;":"</f>
        <v>Revenue - (Primary label):</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c r="CN623" s="60"/>
      <c r="CO623" s="76"/>
      <c r="CP623" s="76"/>
      <c r="CQ623" s="76"/>
      <c r="CR623" s="76"/>
      <c r="CS623" s="76"/>
      <c r="CT623" s="76"/>
      <c r="CU623" s="76"/>
      <c r="CV623" s="76"/>
      <c r="CW623" s="76"/>
      <c r="CX623" s="76"/>
      <c r="CY623" s="76"/>
      <c r="CZ623" s="76"/>
      <c r="DA623" s="76"/>
      <c r="DB623" s="76"/>
      <c r="DC623" s="76"/>
      <c r="DD623" s="76"/>
      <c r="DE623" s="76"/>
      <c r="DF623" s="76"/>
      <c r="DG623" s="76"/>
      <c r="DH623" s="76"/>
      <c r="DI623" s="76"/>
      <c r="DJ623" s="76"/>
      <c r="DK623" s="76"/>
      <c r="DL623" s="76"/>
    </row>
    <row r="624" spans="1:116" x14ac:dyDescent="0.4">
      <c r="B624" t="str">
        <f>E624</f>
        <v>624 SUB-PV</v>
      </c>
      <c r="D624" t="s">
        <v>268</v>
      </c>
      <c r="E624" s="8" t="str">
        <f t="shared" si="615"/>
        <v>624 SUB-PV</v>
      </c>
      <c r="G624" s="145" t="s">
        <v>498</v>
      </c>
      <c r="H624" s="12"/>
      <c r="I624" s="60"/>
      <c r="J624" s="60"/>
      <c r="K624" s="18">
        <v>20</v>
      </c>
      <c r="L624" s="18">
        <v>20</v>
      </c>
      <c r="M624" s="18">
        <v>20</v>
      </c>
      <c r="N624" s="18">
        <v>20</v>
      </c>
      <c r="O624" s="18">
        <v>20</v>
      </c>
      <c r="P624" s="18">
        <v>20</v>
      </c>
      <c r="R624" s="19"/>
      <c r="S624" s="147" cm="1">
        <f t="array" ref="S624">INDEX($K:$P,ROW(),MATCH(S$3,$K$2:$P$2,0))</f>
        <v>20</v>
      </c>
      <c r="T624" s="147" cm="1">
        <f t="array" ref="T624">INDEX($K:$P,ROW(),MATCH(T$3,$K$2:$P$2,0))</f>
        <v>20</v>
      </c>
      <c r="U624" s="147" cm="1">
        <f t="array" ref="U624">INDEX($K:$P,ROW(),MATCH(U$3,$K$2:$P$2,0))</f>
        <v>20</v>
      </c>
      <c r="V624" s="147" cm="1">
        <f t="array" ref="V624">INDEX($K:$P,ROW(),MATCH(V$3,$K$2:$P$2,0))</f>
        <v>20</v>
      </c>
      <c r="W624" s="147" cm="1">
        <f t="array" ref="W624">INDEX($K:$P,ROW(),MATCH(W$3,$K$2:$P$2,0))</f>
        <v>20</v>
      </c>
      <c r="X624" s="147" cm="1">
        <f t="array" ref="X624">INDEX($K:$P,ROW(),MATCH(X$3,$K$2:$P$2,0))</f>
        <v>20</v>
      </c>
      <c r="Y624" s="147" cm="1">
        <f t="array" ref="Y624">INDEX($K:$P,ROW(),MATCH(Y$3,$K$2:$P$2,0))</f>
        <v>20</v>
      </c>
      <c r="Z624" s="147" cm="1">
        <f t="array" ref="Z624">INDEX($K:$P,ROW(),MATCH(Z$3,$K$2:$P$2,0))</f>
        <v>20</v>
      </c>
      <c r="AA624" s="147" cm="1">
        <f t="array" ref="AA624">INDEX($K:$P,ROW(),MATCH(AA$3,$K$2:$P$2,0))</f>
        <v>20</v>
      </c>
      <c r="AB624" s="147" cm="1">
        <f t="array" ref="AB624">INDEX($K:$P,ROW(),MATCH(AB$3,$K$2:$P$2,0))</f>
        <v>20</v>
      </c>
      <c r="AC624" s="147" cm="1">
        <f t="array" ref="AC624">INDEX($K:$P,ROW(),MATCH(AC$3,$K$2:$P$2,0))</f>
        <v>20</v>
      </c>
      <c r="AD624" s="147" cm="1">
        <f t="array" ref="AD624">INDEX($K:$P,ROW(),MATCH(AD$3,$K$2:$P$2,0))</f>
        <v>20</v>
      </c>
      <c r="AE624" s="147" cm="1">
        <f t="array" ref="AE624">INDEX($K:$P,ROW(),MATCH(AE$3,$K$2:$P$2,0))</f>
        <v>20</v>
      </c>
      <c r="AF624" s="147" cm="1">
        <f t="array" ref="AF624">INDEX($K:$P,ROW(),MATCH(AF$3,$K$2:$P$2,0))</f>
        <v>20</v>
      </c>
      <c r="AG624" s="147" cm="1">
        <f t="array" ref="AG624">INDEX($K:$P,ROW(),MATCH(AG$3,$K$2:$P$2,0))</f>
        <v>20</v>
      </c>
      <c r="AH624" s="147" cm="1">
        <f t="array" ref="AH624">INDEX($K:$P,ROW(),MATCH(AH$3,$K$2:$P$2,0))</f>
        <v>20</v>
      </c>
      <c r="AI624" s="147" cm="1">
        <f t="array" ref="AI624">INDEX($K:$P,ROW(),MATCH(AI$3,$K$2:$P$2,0))</f>
        <v>20</v>
      </c>
      <c r="AJ624" s="147" cm="1">
        <f t="array" ref="AJ624">INDEX($K:$P,ROW(),MATCH(AJ$3,$K$2:$P$2,0))</f>
        <v>20</v>
      </c>
      <c r="AK624" s="147" cm="1">
        <f t="array" ref="AK624">INDEX($K:$P,ROW(),MATCH(AK$3,$K$2:$P$2,0))</f>
        <v>20</v>
      </c>
      <c r="AL624" s="147" cm="1">
        <f t="array" ref="AL624">INDEX($K:$P,ROW(),MATCH(AL$3,$K$2:$P$2,0))</f>
        <v>20</v>
      </c>
      <c r="AM624" s="147" cm="1">
        <f t="array" ref="AM624">INDEX($K:$P,ROW(),MATCH(AM$3,$K$2:$P$2,0))</f>
        <v>20</v>
      </c>
      <c r="AN624" s="147" cm="1">
        <f t="array" ref="AN624">INDEX($K:$P,ROW(),MATCH(AN$3,$K$2:$P$2,0))</f>
        <v>20</v>
      </c>
      <c r="AO624" s="147" cm="1">
        <f t="array" ref="AO624">INDEX($K:$P,ROW(),MATCH(AO$3,$K$2:$P$2,0))</f>
        <v>20</v>
      </c>
      <c r="AP624" s="147" cm="1">
        <f t="array" ref="AP624">INDEX($K:$P,ROW(),MATCH(AP$3,$K$2:$P$2,0))</f>
        <v>20</v>
      </c>
      <c r="AQ624" s="147" cm="1">
        <f t="array" ref="AQ624">INDEX($K:$P,ROW(),MATCH(AQ$3,$K$2:$P$2,0))</f>
        <v>20</v>
      </c>
      <c r="AR624" s="147" cm="1">
        <f t="array" ref="AR624">INDEX($K:$P,ROW(),MATCH(AR$3,$K$2:$P$2,0))</f>
        <v>20</v>
      </c>
      <c r="AS624" s="147" cm="1">
        <f t="array" ref="AS624">INDEX($K:$P,ROW(),MATCH(AS$3,$K$2:$P$2,0))</f>
        <v>20</v>
      </c>
      <c r="AT624" s="147" cm="1">
        <f t="array" ref="AT624">INDEX($K:$P,ROW(),MATCH(AT$3,$K$2:$P$2,0))</f>
        <v>20</v>
      </c>
      <c r="AU624" s="147" cm="1">
        <f t="array" ref="AU624">INDEX($K:$P,ROW(),MATCH(AU$3,$K$2:$P$2,0))</f>
        <v>20</v>
      </c>
      <c r="AV624" s="147" cm="1">
        <f t="array" ref="AV624">INDEX($K:$P,ROW(),MATCH(AV$3,$K$2:$P$2,0))</f>
        <v>20</v>
      </c>
      <c r="AW624" s="147" cm="1">
        <f t="array" ref="AW624">INDEX($K:$P,ROW(),MATCH(AW$3,$K$2:$P$2,0))</f>
        <v>20</v>
      </c>
      <c r="AX624" s="147" cm="1">
        <f t="array" ref="AX624">INDEX($K:$P,ROW(),MATCH(AX$3,$K$2:$P$2,0))</f>
        <v>20</v>
      </c>
      <c r="AY624" s="147" cm="1">
        <f t="array" ref="AY624">INDEX($K:$P,ROW(),MATCH(AY$3,$K$2:$P$2,0))</f>
        <v>20</v>
      </c>
      <c r="AZ624" s="147" cm="1">
        <f t="array" ref="AZ624">INDEX($K:$P,ROW(),MATCH(AZ$3,$K$2:$P$2,0))</f>
        <v>20</v>
      </c>
      <c r="BA624" s="147" cm="1">
        <f t="array" ref="BA624">INDEX($K:$P,ROW(),MATCH(BA$3,$K$2:$P$2,0))</f>
        <v>20</v>
      </c>
      <c r="BB624" s="147" cm="1">
        <f t="array" ref="BB624">INDEX($K:$P,ROW(),MATCH(BB$3,$K$2:$P$2,0))</f>
        <v>20</v>
      </c>
      <c r="BC624" s="147" cm="1">
        <f t="array" ref="BC624">INDEX($K:$P,ROW(),MATCH(BC$3,$K$2:$P$2,0))</f>
        <v>20</v>
      </c>
      <c r="BD624" s="147" cm="1">
        <f t="array" ref="BD624">INDEX($K:$P,ROW(),MATCH(BD$3,$K$2:$P$2,0))</f>
        <v>20</v>
      </c>
      <c r="BE624" s="147" cm="1">
        <f t="array" ref="BE624">INDEX($K:$P,ROW(),MATCH(BE$3,$K$2:$P$2,0))</f>
        <v>20</v>
      </c>
      <c r="BF624" s="147" cm="1">
        <f t="array" ref="BF624">INDEX($K:$P,ROW(),MATCH(BF$3,$K$2:$P$2,0))</f>
        <v>20</v>
      </c>
      <c r="BG624" s="147" cm="1">
        <f t="array" ref="BG624">INDEX($K:$P,ROW(),MATCH(BG$3,$K$2:$P$2,0))</f>
        <v>20</v>
      </c>
      <c r="BH624" s="147" cm="1">
        <f t="array" ref="BH624">INDEX($K:$P,ROW(),MATCH(BH$3,$K$2:$P$2,0))</f>
        <v>20</v>
      </c>
      <c r="BI624" s="147" cm="1">
        <f t="array" ref="BI624">INDEX($K:$P,ROW(),MATCH(BI$3,$K$2:$P$2,0))</f>
        <v>20</v>
      </c>
      <c r="BJ624" s="147" cm="1">
        <f t="array" ref="BJ624">INDEX($K:$P,ROW(),MATCH(BJ$3,$K$2:$P$2,0))</f>
        <v>20</v>
      </c>
      <c r="BK624" s="147" cm="1">
        <f t="array" ref="BK624">INDEX($K:$P,ROW(),MATCH(BK$3,$K$2:$P$2,0))</f>
        <v>20</v>
      </c>
      <c r="BL624" s="147" cm="1">
        <f t="array" ref="BL624">INDEX($K:$P,ROW(),MATCH(BL$3,$K$2:$P$2,0))</f>
        <v>20</v>
      </c>
      <c r="BM624" s="147" cm="1">
        <f t="array" ref="BM624">INDEX($K:$P,ROW(),MATCH(BM$3,$K$2:$P$2,0))</f>
        <v>20</v>
      </c>
      <c r="BN624" s="147" cm="1">
        <f t="array" ref="BN624">INDEX($K:$P,ROW(),MATCH(BN$3,$K$2:$P$2,0))</f>
        <v>20</v>
      </c>
      <c r="BO624" s="147" cm="1">
        <f t="array" ref="BO624">INDEX($K:$P,ROW(),MATCH(BO$3,$K$2:$P$2,0))</f>
        <v>20</v>
      </c>
      <c r="BP624" s="147" cm="1">
        <f t="array" ref="BP624">INDEX($K:$P,ROW(),MATCH(BP$3,$K$2:$P$2,0))</f>
        <v>20</v>
      </c>
      <c r="BQ624" s="147" cm="1">
        <f t="array" ref="BQ624">INDEX($K:$P,ROW(),MATCH(BQ$3,$K$2:$P$2,0))</f>
        <v>20</v>
      </c>
      <c r="BR624" s="147" cm="1">
        <f t="array" ref="BR624">INDEX($K:$P,ROW(),MATCH(BR$3,$K$2:$P$2,0))</f>
        <v>20</v>
      </c>
      <c r="BS624" s="147" cm="1">
        <f t="array" ref="BS624">INDEX($K:$P,ROW(),MATCH(BS$3,$K$2:$P$2,0))</f>
        <v>20</v>
      </c>
      <c r="BT624" s="147" cm="1">
        <f t="array" ref="BT624">INDEX($K:$P,ROW(),MATCH(BT$3,$K$2:$P$2,0))</f>
        <v>20</v>
      </c>
      <c r="BU624" s="147" cm="1">
        <f t="array" ref="BU624">INDEX($K:$P,ROW(),MATCH(BU$3,$K$2:$P$2,0))</f>
        <v>20</v>
      </c>
      <c r="BV624" s="147" cm="1">
        <f t="array" ref="BV624">INDEX($K:$P,ROW(),MATCH(BV$3,$K$2:$P$2,0))</f>
        <v>20</v>
      </c>
      <c r="BW624" s="147" cm="1">
        <f t="array" ref="BW624">INDEX($K:$P,ROW(),MATCH(BW$3,$K$2:$P$2,0))</f>
        <v>20</v>
      </c>
      <c r="BX624" s="147" cm="1">
        <f t="array" ref="BX624">INDEX($K:$P,ROW(),MATCH(BX$3,$K$2:$P$2,0))</f>
        <v>20</v>
      </c>
      <c r="BY624" s="147" cm="1">
        <f t="array" ref="BY624">INDEX($K:$P,ROW(),MATCH(BY$3,$K$2:$P$2,0))</f>
        <v>20</v>
      </c>
      <c r="BZ624" s="147" cm="1">
        <f t="array" ref="BZ624">INDEX($K:$P,ROW(),MATCH(BZ$3,$K$2:$P$2,0))</f>
        <v>20</v>
      </c>
      <c r="CA624" s="147" cm="1">
        <f t="array" ref="CA624">INDEX($K:$P,ROW(),MATCH(CA$3,$K$2:$P$2,0))</f>
        <v>20</v>
      </c>
      <c r="CB624" s="147" cm="1">
        <f t="array" ref="CB624">INDEX($K:$P,ROW(),MATCH(CB$3,$K$2:$P$2,0))</f>
        <v>20</v>
      </c>
      <c r="CC624" s="147" cm="1">
        <f t="array" ref="CC624">INDEX($K:$P,ROW(),MATCH(CC$3,$K$2:$P$2,0))</f>
        <v>20</v>
      </c>
      <c r="CD624" s="147" cm="1">
        <f t="array" ref="CD624">INDEX($K:$P,ROW(),MATCH(CD$3,$K$2:$P$2,0))</f>
        <v>20</v>
      </c>
      <c r="CE624" s="147" cm="1">
        <f t="array" ref="CE624">INDEX($K:$P,ROW(),MATCH(CE$3,$K$2:$P$2,0))</f>
        <v>20</v>
      </c>
      <c r="CF624" s="147" cm="1">
        <f t="array" ref="CF624">INDEX($K:$P,ROW(),MATCH(CF$3,$K$2:$P$2,0))</f>
        <v>20</v>
      </c>
      <c r="CG624" s="147" cm="1">
        <f t="array" ref="CG624">INDEX($K:$P,ROW(),MATCH(CG$3,$K$2:$P$2,0))</f>
        <v>20</v>
      </c>
      <c r="CH624" s="147" cm="1">
        <f t="array" ref="CH624">INDEX($K:$P,ROW(),MATCH(CH$3,$K$2:$P$2,0))</f>
        <v>20</v>
      </c>
      <c r="CI624" s="147" cm="1">
        <f t="array" ref="CI624">INDEX($K:$P,ROW(),MATCH(CI$3,$K$2:$P$2,0))</f>
        <v>20</v>
      </c>
      <c r="CJ624" s="147" cm="1">
        <f t="array" ref="CJ624">INDEX($K:$P,ROW(),MATCH(CJ$3,$K$2:$P$2,0))</f>
        <v>20</v>
      </c>
      <c r="CK624" s="147" cm="1">
        <f t="array" ref="CK624">INDEX($K:$P,ROW(),MATCH(CK$3,$K$2:$P$2,0))</f>
        <v>20</v>
      </c>
      <c r="CL624" s="147" cm="1">
        <f t="array" ref="CL624">INDEX($K:$P,ROW(),MATCH(CL$3,$K$2:$P$2,0))</f>
        <v>20</v>
      </c>
      <c r="CN624" s="60"/>
      <c r="CO624" s="147" t="e" cm="1">
        <f t="array" ref="CO624">INDEX($K:$P,ROW(),MATCH(CO$3,$K$2:$P$2,0))</f>
        <v>#N/A</v>
      </c>
      <c r="CP624" s="147" t="e" cm="1">
        <f t="array" ref="CP624">INDEX($K:$P,ROW(),MATCH(CP$3,$K$2:$P$2,0))</f>
        <v>#N/A</v>
      </c>
      <c r="CQ624" s="147" t="e" cm="1">
        <f t="array" ref="CQ624">INDEX($K:$P,ROW(),MATCH(CQ$3,$K$2:$P$2,0))</f>
        <v>#N/A</v>
      </c>
      <c r="CR624" s="147" t="e" cm="1">
        <f t="array" ref="CR624">INDEX($K:$P,ROW(),MATCH(CR$3,$K$2:$P$2,0))</f>
        <v>#N/A</v>
      </c>
      <c r="CS624" s="147" t="e" cm="1">
        <f t="array" ref="CS624">INDEX($K:$P,ROW(),MATCH(CS$3,$K$2:$P$2,0))</f>
        <v>#N/A</v>
      </c>
      <c r="CT624" s="147" t="e" cm="1">
        <f t="array" ref="CT624">INDEX($K:$P,ROW(),MATCH(CT$3,$K$2:$P$2,0))</f>
        <v>#N/A</v>
      </c>
      <c r="CU624" s="147" t="e" cm="1">
        <f t="array" ref="CU624">INDEX($K:$P,ROW(),MATCH(CU$3,$K$2:$P$2,0))</f>
        <v>#N/A</v>
      </c>
      <c r="CV624" s="147" t="e" cm="1">
        <f t="array" ref="CV624">INDEX($K:$P,ROW(),MATCH(CV$3,$K$2:$P$2,0))</f>
        <v>#N/A</v>
      </c>
      <c r="CW624" s="147" t="e" cm="1">
        <f t="array" ref="CW624">INDEX($K:$P,ROW(),MATCH(CW$3,$K$2:$P$2,0))</f>
        <v>#N/A</v>
      </c>
      <c r="CX624" s="147" t="e" cm="1">
        <f t="array" ref="CX624">INDEX($K:$P,ROW(),MATCH(CX$3,$K$2:$P$2,0))</f>
        <v>#N/A</v>
      </c>
      <c r="CY624" s="147" t="e" cm="1">
        <f t="array" ref="CY624">INDEX($K:$P,ROW(),MATCH(CY$3,$K$2:$P$2,0))</f>
        <v>#N/A</v>
      </c>
      <c r="CZ624" s="147" t="e" cm="1">
        <f t="array" ref="CZ624">INDEX($K:$P,ROW(),MATCH(CZ$3,$K$2:$P$2,0))</f>
        <v>#N/A</v>
      </c>
      <c r="DA624" s="147" t="e" cm="1">
        <f t="array" ref="DA624">INDEX($K:$P,ROW(),MATCH(DA$3,$K$2:$P$2,0))</f>
        <v>#N/A</v>
      </c>
      <c r="DB624" s="147" t="e" cm="1">
        <f t="array" ref="DB624">INDEX($K:$P,ROW(),MATCH(DB$3,$K$2:$P$2,0))</f>
        <v>#N/A</v>
      </c>
      <c r="DC624" s="147" t="e" cm="1">
        <f t="array" ref="DC624">INDEX($K:$P,ROW(),MATCH(DC$3,$K$2:$P$2,0))</f>
        <v>#N/A</v>
      </c>
      <c r="DD624" s="147" t="e" cm="1">
        <f t="array" ref="DD624">INDEX($K:$P,ROW(),MATCH(DD$3,$K$2:$P$2,0))</f>
        <v>#N/A</v>
      </c>
      <c r="DE624" s="147" t="e" cm="1">
        <f t="array" ref="DE624">INDEX($K:$P,ROW(),MATCH(DE$3,$K$2:$P$2,0))</f>
        <v>#N/A</v>
      </c>
      <c r="DF624" s="147" t="e" cm="1">
        <f t="array" ref="DF624">INDEX($K:$P,ROW(),MATCH(DF$3,$K$2:$P$2,0))</f>
        <v>#N/A</v>
      </c>
      <c r="DG624" s="147" t="e" cm="1">
        <f t="array" ref="DG624">INDEX($K:$P,ROW(),MATCH(DG$3,$K$2:$P$2,0))</f>
        <v>#N/A</v>
      </c>
      <c r="DH624" s="147" t="e" cm="1">
        <f t="array" ref="DH624">INDEX($K:$P,ROW(),MATCH(DH$3,$K$2:$P$2,0))</f>
        <v>#N/A</v>
      </c>
      <c r="DI624" s="147" t="e" cm="1">
        <f t="array" ref="DI624">INDEX($K:$P,ROW(),MATCH(DI$3,$K$2:$P$2,0))</f>
        <v>#N/A</v>
      </c>
      <c r="DJ624" s="147" t="e" cm="1">
        <f t="array" ref="DJ624">INDEX($K:$P,ROW(),MATCH(DJ$3,$K$2:$P$2,0))</f>
        <v>#N/A</v>
      </c>
      <c r="DK624" s="147" t="e" cm="1">
        <f t="array" ref="DK624">INDEX($K:$P,ROW(),MATCH(DK$3,$K$2:$P$2,0))</f>
        <v>#N/A</v>
      </c>
      <c r="DL624" s="147" t="e" cm="1">
        <f t="array" ref="DL624">INDEX($K:$P,ROW(),MATCH(DL$3,$K$2:$P$2,0))</f>
        <v>#N/A</v>
      </c>
    </row>
    <row r="625" spans="1:116" x14ac:dyDescent="0.4">
      <c r="C625" t="s">
        <v>198</v>
      </c>
      <c r="D625" t="s">
        <v>268</v>
      </c>
      <c r="E625" s="8" t="str">
        <f t="shared" si="615"/>
        <v>625 SUB-PV</v>
      </c>
      <c r="G625" s="126" t="str">
        <f>"Revenue - "&amp;G627</f>
        <v>Revenue - (Primary label)</v>
      </c>
      <c r="H625" s="27"/>
      <c r="I625" s="78"/>
      <c r="J625" s="78"/>
      <c r="K625" s="63">
        <f t="shared" ref="K625:P625" ca="1" si="638">SUMIF($3:$3,K$2,625:625)</f>
        <v>6840000</v>
      </c>
      <c r="L625" s="63">
        <f t="shared" ca="1" si="638"/>
        <v>20520000</v>
      </c>
      <c r="M625" s="63">
        <f t="shared" ca="1" si="638"/>
        <v>34200000</v>
      </c>
      <c r="N625" s="63">
        <f t="shared" ca="1" si="638"/>
        <v>47880000</v>
      </c>
      <c r="O625" s="63">
        <f t="shared" ca="1" si="638"/>
        <v>61560000</v>
      </c>
      <c r="P625" s="63">
        <f t="shared" ca="1" si="638"/>
        <v>75240000</v>
      </c>
      <c r="R625" s="118"/>
      <c r="S625" s="148">
        <f ca="1">S624*AVERAGE(S620,S616)</f>
        <v>47500</v>
      </c>
      <c r="T625" s="148">
        <f t="shared" ref="T625:CE625" ca="1" si="639">T624*AVERAGE(T620,T616)</f>
        <v>142500</v>
      </c>
      <c r="U625" s="148">
        <f t="shared" ca="1" si="639"/>
        <v>237500</v>
      </c>
      <c r="V625" s="148">
        <f t="shared" ca="1" si="639"/>
        <v>332500</v>
      </c>
      <c r="W625" s="148">
        <f t="shared" ca="1" si="639"/>
        <v>427500</v>
      </c>
      <c r="X625" s="148">
        <f t="shared" ca="1" si="639"/>
        <v>522500</v>
      </c>
      <c r="Y625" s="148">
        <f t="shared" ca="1" si="639"/>
        <v>617500</v>
      </c>
      <c r="Z625" s="148">
        <f t="shared" ca="1" si="639"/>
        <v>712500</v>
      </c>
      <c r="AA625" s="148">
        <f t="shared" ca="1" si="639"/>
        <v>807500</v>
      </c>
      <c r="AB625" s="148">
        <f t="shared" ca="1" si="639"/>
        <v>902500</v>
      </c>
      <c r="AC625" s="148">
        <f t="shared" ca="1" si="639"/>
        <v>997500</v>
      </c>
      <c r="AD625" s="148">
        <f t="shared" ca="1" si="639"/>
        <v>1092500</v>
      </c>
      <c r="AE625" s="148">
        <f t="shared" ca="1" si="639"/>
        <v>1187500</v>
      </c>
      <c r="AF625" s="148">
        <f t="shared" ca="1" si="639"/>
        <v>1282500</v>
      </c>
      <c r="AG625" s="148">
        <f t="shared" ca="1" si="639"/>
        <v>1377500</v>
      </c>
      <c r="AH625" s="148">
        <f t="shared" ca="1" si="639"/>
        <v>1472500</v>
      </c>
      <c r="AI625" s="148">
        <f t="shared" ca="1" si="639"/>
        <v>1567500</v>
      </c>
      <c r="AJ625" s="148">
        <f t="shared" ca="1" si="639"/>
        <v>1662500</v>
      </c>
      <c r="AK625" s="148">
        <f t="shared" ca="1" si="639"/>
        <v>1757500</v>
      </c>
      <c r="AL625" s="148">
        <f t="shared" ca="1" si="639"/>
        <v>1852500</v>
      </c>
      <c r="AM625" s="148">
        <f t="shared" ca="1" si="639"/>
        <v>1947500</v>
      </c>
      <c r="AN625" s="148">
        <f t="shared" ca="1" si="639"/>
        <v>2042500</v>
      </c>
      <c r="AO625" s="148">
        <f t="shared" ca="1" si="639"/>
        <v>2137500</v>
      </c>
      <c r="AP625" s="148">
        <f t="shared" ca="1" si="639"/>
        <v>2232500</v>
      </c>
      <c r="AQ625" s="148">
        <f t="shared" ca="1" si="639"/>
        <v>2327500</v>
      </c>
      <c r="AR625" s="148">
        <f t="shared" ca="1" si="639"/>
        <v>2422500</v>
      </c>
      <c r="AS625" s="148">
        <f t="shared" ca="1" si="639"/>
        <v>2517500</v>
      </c>
      <c r="AT625" s="148">
        <f t="shared" ca="1" si="639"/>
        <v>2612500</v>
      </c>
      <c r="AU625" s="148">
        <f t="shared" ca="1" si="639"/>
        <v>2707500</v>
      </c>
      <c r="AV625" s="148">
        <f t="shared" ca="1" si="639"/>
        <v>2802500</v>
      </c>
      <c r="AW625" s="148">
        <f t="shared" ca="1" si="639"/>
        <v>2897500</v>
      </c>
      <c r="AX625" s="148">
        <f t="shared" ca="1" si="639"/>
        <v>2992500</v>
      </c>
      <c r="AY625" s="148">
        <f t="shared" ca="1" si="639"/>
        <v>3087500</v>
      </c>
      <c r="AZ625" s="148">
        <f t="shared" ca="1" si="639"/>
        <v>3182500</v>
      </c>
      <c r="BA625" s="148">
        <f t="shared" ca="1" si="639"/>
        <v>3277500</v>
      </c>
      <c r="BB625" s="148">
        <f t="shared" ca="1" si="639"/>
        <v>3372500</v>
      </c>
      <c r="BC625" s="148">
        <f t="shared" ca="1" si="639"/>
        <v>3467500</v>
      </c>
      <c r="BD625" s="148">
        <f t="shared" ca="1" si="639"/>
        <v>3562500</v>
      </c>
      <c r="BE625" s="148">
        <f t="shared" ca="1" si="639"/>
        <v>3657500</v>
      </c>
      <c r="BF625" s="148">
        <f t="shared" ca="1" si="639"/>
        <v>3752500</v>
      </c>
      <c r="BG625" s="148">
        <f t="shared" ca="1" si="639"/>
        <v>3847500</v>
      </c>
      <c r="BH625" s="148">
        <f t="shared" ca="1" si="639"/>
        <v>3942500</v>
      </c>
      <c r="BI625" s="148">
        <f t="shared" ca="1" si="639"/>
        <v>4037500</v>
      </c>
      <c r="BJ625" s="148">
        <f t="shared" ca="1" si="639"/>
        <v>4132500</v>
      </c>
      <c r="BK625" s="148">
        <f t="shared" ca="1" si="639"/>
        <v>4227500</v>
      </c>
      <c r="BL625" s="148">
        <f t="shared" ca="1" si="639"/>
        <v>4322500</v>
      </c>
      <c r="BM625" s="148">
        <f t="shared" ca="1" si="639"/>
        <v>4417500</v>
      </c>
      <c r="BN625" s="148">
        <f t="shared" ca="1" si="639"/>
        <v>4512500</v>
      </c>
      <c r="BO625" s="148">
        <f t="shared" ca="1" si="639"/>
        <v>4607500</v>
      </c>
      <c r="BP625" s="148">
        <f t="shared" ca="1" si="639"/>
        <v>4702500</v>
      </c>
      <c r="BQ625" s="148">
        <f t="shared" ca="1" si="639"/>
        <v>4797500</v>
      </c>
      <c r="BR625" s="148">
        <f t="shared" ca="1" si="639"/>
        <v>4892500</v>
      </c>
      <c r="BS625" s="148">
        <f t="shared" ca="1" si="639"/>
        <v>4987500</v>
      </c>
      <c r="BT625" s="148">
        <f t="shared" ca="1" si="639"/>
        <v>5082500</v>
      </c>
      <c r="BU625" s="148">
        <f t="shared" ca="1" si="639"/>
        <v>5177500</v>
      </c>
      <c r="BV625" s="148">
        <f t="shared" ca="1" si="639"/>
        <v>5272500</v>
      </c>
      <c r="BW625" s="148">
        <f t="shared" ca="1" si="639"/>
        <v>5367500</v>
      </c>
      <c r="BX625" s="148">
        <f t="shared" ca="1" si="639"/>
        <v>5462500</v>
      </c>
      <c r="BY625" s="148">
        <f t="shared" ca="1" si="639"/>
        <v>5557500</v>
      </c>
      <c r="BZ625" s="148">
        <f t="shared" ca="1" si="639"/>
        <v>5652500</v>
      </c>
      <c r="CA625" s="148">
        <f t="shared" ca="1" si="639"/>
        <v>5747500</v>
      </c>
      <c r="CB625" s="148">
        <f t="shared" ca="1" si="639"/>
        <v>5842500</v>
      </c>
      <c r="CC625" s="148">
        <f t="shared" ca="1" si="639"/>
        <v>5937500</v>
      </c>
      <c r="CD625" s="148">
        <f t="shared" ca="1" si="639"/>
        <v>6032500</v>
      </c>
      <c r="CE625" s="148">
        <f t="shared" ca="1" si="639"/>
        <v>6127500</v>
      </c>
      <c r="CF625" s="148">
        <f t="shared" ref="CF625:DL625" ca="1" si="640">CF624*AVERAGE(CF620,CF616)</f>
        <v>6222500</v>
      </c>
      <c r="CG625" s="148">
        <f t="shared" ca="1" si="640"/>
        <v>6317500</v>
      </c>
      <c r="CH625" s="148">
        <f t="shared" ca="1" si="640"/>
        <v>6412500</v>
      </c>
      <c r="CI625" s="148">
        <f t="shared" ca="1" si="640"/>
        <v>6507500</v>
      </c>
      <c r="CJ625" s="148">
        <f t="shared" ca="1" si="640"/>
        <v>6602500</v>
      </c>
      <c r="CK625" s="148">
        <f t="shared" ca="1" si="640"/>
        <v>6697500</v>
      </c>
      <c r="CL625" s="148">
        <f t="shared" ca="1" si="640"/>
        <v>6792500</v>
      </c>
      <c r="CM625" s="148" t="e">
        <f t="shared" si="640"/>
        <v>#DIV/0!</v>
      </c>
      <c r="CN625" s="148" t="e">
        <f t="shared" si="640"/>
        <v>#DIV/0!</v>
      </c>
      <c r="CO625" s="148" t="e">
        <f t="shared" ca="1" si="640"/>
        <v>#N/A</v>
      </c>
      <c r="CP625" s="148" t="e">
        <f t="shared" ca="1" si="640"/>
        <v>#N/A</v>
      </c>
      <c r="CQ625" s="148" t="e">
        <f t="shared" ca="1" si="640"/>
        <v>#N/A</v>
      </c>
      <c r="CR625" s="148" t="e">
        <f t="shared" ca="1" si="640"/>
        <v>#N/A</v>
      </c>
      <c r="CS625" s="148" t="e">
        <f t="shared" ca="1" si="640"/>
        <v>#N/A</v>
      </c>
      <c r="CT625" s="148" t="e">
        <f t="shared" ca="1" si="640"/>
        <v>#N/A</v>
      </c>
      <c r="CU625" s="148" t="e">
        <f t="shared" ca="1" si="640"/>
        <v>#N/A</v>
      </c>
      <c r="CV625" s="148" t="e">
        <f t="shared" ca="1" si="640"/>
        <v>#N/A</v>
      </c>
      <c r="CW625" s="148" t="e">
        <f t="shared" ca="1" si="640"/>
        <v>#N/A</v>
      </c>
      <c r="CX625" s="148" t="e">
        <f t="shared" ca="1" si="640"/>
        <v>#N/A</v>
      </c>
      <c r="CY625" s="148" t="e">
        <f t="shared" ca="1" si="640"/>
        <v>#N/A</v>
      </c>
      <c r="CZ625" s="148" t="e">
        <f t="shared" ca="1" si="640"/>
        <v>#N/A</v>
      </c>
      <c r="DA625" s="148" t="e">
        <f t="shared" ca="1" si="640"/>
        <v>#N/A</v>
      </c>
      <c r="DB625" s="148" t="e">
        <f t="shared" ca="1" si="640"/>
        <v>#N/A</v>
      </c>
      <c r="DC625" s="148" t="e">
        <f t="shared" ca="1" si="640"/>
        <v>#N/A</v>
      </c>
      <c r="DD625" s="148" t="e">
        <f t="shared" ca="1" si="640"/>
        <v>#N/A</v>
      </c>
      <c r="DE625" s="148" t="e">
        <f t="shared" ca="1" si="640"/>
        <v>#N/A</v>
      </c>
      <c r="DF625" s="148" t="e">
        <f t="shared" ca="1" si="640"/>
        <v>#N/A</v>
      </c>
      <c r="DG625" s="148" t="e">
        <f t="shared" ca="1" si="640"/>
        <v>#N/A</v>
      </c>
      <c r="DH625" s="148" t="e">
        <f t="shared" ca="1" si="640"/>
        <v>#N/A</v>
      </c>
      <c r="DI625" s="148" t="e">
        <f t="shared" ca="1" si="640"/>
        <v>#N/A</v>
      </c>
      <c r="DJ625" s="148" t="e">
        <f t="shared" ca="1" si="640"/>
        <v>#N/A</v>
      </c>
      <c r="DK625" s="148" t="e">
        <f t="shared" ca="1" si="640"/>
        <v>#N/A</v>
      </c>
      <c r="DL625" s="148" t="e">
        <f t="shared" ca="1" si="640"/>
        <v>#N/A</v>
      </c>
    </row>
    <row r="626" spans="1:116" x14ac:dyDescent="0.4">
      <c r="D626" t="s">
        <v>268</v>
      </c>
      <c r="E626" s="8" t="str">
        <f t="shared" ref="E626" si="641">ROW()&amp;" "&amp;D626</f>
        <v>626 SUB-PV</v>
      </c>
      <c r="G626" s="126"/>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c r="CN626" s="78"/>
      <c r="CO626" s="77"/>
      <c r="CP626" s="77"/>
      <c r="CQ626" s="77"/>
      <c r="CR626" s="77"/>
      <c r="CS626" s="77"/>
      <c r="CT626" s="77"/>
      <c r="CU626" s="77"/>
      <c r="CV626" s="77"/>
      <c r="CW626" s="77"/>
      <c r="CX626" s="77"/>
      <c r="CY626" s="77"/>
      <c r="CZ626" s="77"/>
      <c r="DA626" s="77"/>
      <c r="DB626" s="77"/>
      <c r="DC626" s="77"/>
      <c r="DD626" s="77"/>
      <c r="DE626" s="77"/>
      <c r="DF626" s="77"/>
      <c r="DG626" s="77"/>
      <c r="DH626" s="77"/>
      <c r="DI626" s="77"/>
      <c r="DJ626" s="77"/>
      <c r="DK626" s="77"/>
      <c r="DL626" s="77"/>
    </row>
    <row r="627" spans="1:116" x14ac:dyDescent="0.4">
      <c r="B627" t="s">
        <v>332</v>
      </c>
      <c r="D627" t="s">
        <v>268</v>
      </c>
      <c r="E627" s="8" t="str">
        <f t="shared" ref="E627:E633" si="642">ROW()&amp;" "&amp;D627</f>
        <v>627 SUB-PV</v>
      </c>
      <c r="G627" s="8" t="str">
        <f>G604</f>
        <v>(Primary label)</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c r="DK627" s="72"/>
      <c r="DL627" s="72"/>
    </row>
    <row r="628" spans="1:116" x14ac:dyDescent="0.4">
      <c r="B628" t="s">
        <v>332</v>
      </c>
      <c r="D628" t="s">
        <v>268</v>
      </c>
      <c r="E628" s="8" t="str">
        <f t="shared" ref="E628" si="643">ROW()&amp;" "&amp;D628</f>
        <v>628 SUB-PV</v>
      </c>
      <c r="G628" s="241" t="str">
        <f>IFERROR(SUBSTITUTE(G612,":",""),"no unit")</f>
        <v>subscriber</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c r="DK628" s="72"/>
      <c r="DL628" s="72"/>
    </row>
    <row r="629" spans="1:116" x14ac:dyDescent="0.4">
      <c r="B629" t="s">
        <v>332</v>
      </c>
      <c r="D629" t="s">
        <v>268</v>
      </c>
      <c r="E629" s="8" t="str">
        <f t="shared" si="642"/>
        <v>629 SUB-PV</v>
      </c>
      <c r="G629" s="8" t="str">
        <f t="shared" ref="G629:G634" si="644">G606</f>
        <v>Primary revenue driver</v>
      </c>
      <c r="K629" s="53"/>
      <c r="L629" s="53"/>
      <c r="M629" s="53"/>
      <c r="N629" s="53"/>
      <c r="O629" s="53"/>
      <c r="P629" s="53"/>
      <c r="R629" s="24"/>
      <c r="S629" s="203" t="str">
        <f>ADDRESS(ROW(S625),COLUMN(S625),2)</f>
        <v>S$625</v>
      </c>
      <c r="T629" s="203" t="str">
        <f t="shared" ref="T629:AY629" si="645">ADDRESS(ROW(T625),COLUMN(T625))</f>
        <v>$T$625</v>
      </c>
      <c r="U629" s="203" t="str">
        <f t="shared" si="645"/>
        <v>$U$625</v>
      </c>
      <c r="V629" s="203" t="str">
        <f t="shared" si="645"/>
        <v>$V$625</v>
      </c>
      <c r="W629" s="203" t="str">
        <f t="shared" si="645"/>
        <v>$W$625</v>
      </c>
      <c r="X629" s="203" t="str">
        <f t="shared" si="645"/>
        <v>$X$625</v>
      </c>
      <c r="Y629" s="203" t="str">
        <f t="shared" si="645"/>
        <v>$Y$625</v>
      </c>
      <c r="Z629" s="203" t="str">
        <f t="shared" si="645"/>
        <v>$Z$625</v>
      </c>
      <c r="AA629" s="203" t="str">
        <f t="shared" si="645"/>
        <v>$AA$625</v>
      </c>
      <c r="AB629" s="203" t="str">
        <f t="shared" si="645"/>
        <v>$AB$625</v>
      </c>
      <c r="AC629" s="203" t="str">
        <f t="shared" si="645"/>
        <v>$AC$625</v>
      </c>
      <c r="AD629" s="203" t="str">
        <f t="shared" si="645"/>
        <v>$AD$625</v>
      </c>
      <c r="AE629" s="203" t="str">
        <f t="shared" si="645"/>
        <v>$AE$625</v>
      </c>
      <c r="AF629" s="203" t="str">
        <f t="shared" si="645"/>
        <v>$AF$625</v>
      </c>
      <c r="AG629" s="203" t="str">
        <f t="shared" si="645"/>
        <v>$AG$625</v>
      </c>
      <c r="AH629" s="203" t="str">
        <f t="shared" si="645"/>
        <v>$AH$625</v>
      </c>
      <c r="AI629" s="203" t="str">
        <f t="shared" si="645"/>
        <v>$AI$625</v>
      </c>
      <c r="AJ629" s="203" t="str">
        <f t="shared" si="645"/>
        <v>$AJ$625</v>
      </c>
      <c r="AK629" s="203" t="str">
        <f t="shared" si="645"/>
        <v>$AK$625</v>
      </c>
      <c r="AL629" s="203" t="str">
        <f t="shared" si="645"/>
        <v>$AL$625</v>
      </c>
      <c r="AM629" s="203" t="str">
        <f t="shared" si="645"/>
        <v>$AM$625</v>
      </c>
      <c r="AN629" s="203" t="str">
        <f t="shared" si="645"/>
        <v>$AN$625</v>
      </c>
      <c r="AO629" s="203" t="str">
        <f t="shared" si="645"/>
        <v>$AO$625</v>
      </c>
      <c r="AP629" s="203" t="str">
        <f t="shared" si="645"/>
        <v>$AP$625</v>
      </c>
      <c r="AQ629" s="203" t="str">
        <f t="shared" si="645"/>
        <v>$AQ$625</v>
      </c>
      <c r="AR629" s="203" t="str">
        <f t="shared" si="645"/>
        <v>$AR$625</v>
      </c>
      <c r="AS629" s="203" t="str">
        <f t="shared" si="645"/>
        <v>$AS$625</v>
      </c>
      <c r="AT629" s="203" t="str">
        <f t="shared" si="645"/>
        <v>$AT$625</v>
      </c>
      <c r="AU629" s="203" t="str">
        <f t="shared" si="645"/>
        <v>$AU$625</v>
      </c>
      <c r="AV629" s="203" t="str">
        <f t="shared" si="645"/>
        <v>$AV$625</v>
      </c>
      <c r="AW629" s="203" t="str">
        <f t="shared" si="645"/>
        <v>$AW$625</v>
      </c>
      <c r="AX629" s="203" t="str">
        <f t="shared" si="645"/>
        <v>$AX$625</v>
      </c>
      <c r="AY629" s="203" t="str">
        <f t="shared" si="645"/>
        <v>$AY$625</v>
      </c>
      <c r="AZ629" s="203" t="str">
        <f t="shared" ref="AZ629:CE629" si="646">ADDRESS(ROW(AZ625),COLUMN(AZ625))</f>
        <v>$AZ$625</v>
      </c>
      <c r="BA629" s="203" t="str">
        <f t="shared" si="646"/>
        <v>$BA$625</v>
      </c>
      <c r="BB629" s="203" t="str">
        <f t="shared" si="646"/>
        <v>$BB$625</v>
      </c>
      <c r="BC629" s="203" t="str">
        <f t="shared" si="646"/>
        <v>$BC$625</v>
      </c>
      <c r="BD629" s="203" t="str">
        <f t="shared" si="646"/>
        <v>$BD$625</v>
      </c>
      <c r="BE629" s="203" t="str">
        <f t="shared" si="646"/>
        <v>$BE$625</v>
      </c>
      <c r="BF629" s="203" t="str">
        <f t="shared" si="646"/>
        <v>$BF$625</v>
      </c>
      <c r="BG629" s="203" t="str">
        <f t="shared" si="646"/>
        <v>$BG$625</v>
      </c>
      <c r="BH629" s="203" t="str">
        <f t="shared" si="646"/>
        <v>$BH$625</v>
      </c>
      <c r="BI629" s="203" t="str">
        <f t="shared" si="646"/>
        <v>$BI$625</v>
      </c>
      <c r="BJ629" s="203" t="str">
        <f t="shared" si="646"/>
        <v>$BJ$625</v>
      </c>
      <c r="BK629" s="203" t="str">
        <f t="shared" si="646"/>
        <v>$BK$625</v>
      </c>
      <c r="BL629" s="203" t="str">
        <f t="shared" si="646"/>
        <v>$BL$625</v>
      </c>
      <c r="BM629" s="203" t="str">
        <f t="shared" si="646"/>
        <v>$BM$625</v>
      </c>
      <c r="BN629" s="203" t="str">
        <f t="shared" si="646"/>
        <v>$BN$625</v>
      </c>
      <c r="BO629" s="203" t="str">
        <f t="shared" si="646"/>
        <v>$BO$625</v>
      </c>
      <c r="BP629" s="203" t="str">
        <f t="shared" si="646"/>
        <v>$BP$625</v>
      </c>
      <c r="BQ629" s="203" t="str">
        <f t="shared" si="646"/>
        <v>$BQ$625</v>
      </c>
      <c r="BR629" s="203" t="str">
        <f t="shared" si="646"/>
        <v>$BR$625</v>
      </c>
      <c r="BS629" s="203" t="str">
        <f t="shared" si="646"/>
        <v>$BS$625</v>
      </c>
      <c r="BT629" s="203" t="str">
        <f t="shared" si="646"/>
        <v>$BT$625</v>
      </c>
      <c r="BU629" s="203" t="str">
        <f t="shared" si="646"/>
        <v>$BU$625</v>
      </c>
      <c r="BV629" s="203" t="str">
        <f t="shared" si="646"/>
        <v>$BV$625</v>
      </c>
      <c r="BW629" s="203" t="str">
        <f t="shared" si="646"/>
        <v>$BW$625</v>
      </c>
      <c r="BX629" s="203" t="str">
        <f t="shared" si="646"/>
        <v>$BX$625</v>
      </c>
      <c r="BY629" s="203" t="str">
        <f t="shared" si="646"/>
        <v>$BY$625</v>
      </c>
      <c r="BZ629" s="203" t="str">
        <f t="shared" si="646"/>
        <v>$BZ$625</v>
      </c>
      <c r="CA629" s="203" t="str">
        <f t="shared" si="646"/>
        <v>$CA$625</v>
      </c>
      <c r="CB629" s="203" t="str">
        <f t="shared" si="646"/>
        <v>$CB$625</v>
      </c>
      <c r="CC629" s="203" t="str">
        <f t="shared" si="646"/>
        <v>$CC$625</v>
      </c>
      <c r="CD629" s="203" t="str">
        <f t="shared" si="646"/>
        <v>$CD$625</v>
      </c>
      <c r="CE629" s="203" t="str">
        <f t="shared" si="646"/>
        <v>$CE$625</v>
      </c>
      <c r="CF629" s="203" t="str">
        <f t="shared" ref="CF629:CL629" si="647">ADDRESS(ROW(CF625),COLUMN(CF625))</f>
        <v>$CF$625</v>
      </c>
      <c r="CG629" s="203" t="str">
        <f t="shared" si="647"/>
        <v>$CG$625</v>
      </c>
      <c r="CH629" s="203" t="str">
        <f t="shared" si="647"/>
        <v>$CH$625</v>
      </c>
      <c r="CI629" s="203" t="str">
        <f t="shared" si="647"/>
        <v>$CI$625</v>
      </c>
      <c r="CJ629" s="203" t="str">
        <f t="shared" si="647"/>
        <v>$CJ$625</v>
      </c>
      <c r="CK629" s="203" t="str">
        <f t="shared" si="647"/>
        <v>$CK$625</v>
      </c>
      <c r="CL629" s="203" t="str">
        <f t="shared" si="647"/>
        <v>$CL$625</v>
      </c>
      <c r="CO629" s="203" t="str">
        <f t="shared" ref="CO629:DK629" si="648">ADDRESS(ROW(CO625),COLUMN(CO625))</f>
        <v>$CO$625</v>
      </c>
      <c r="CP629" s="203" t="str">
        <f t="shared" si="648"/>
        <v>$CP$625</v>
      </c>
      <c r="CQ629" s="203" t="str">
        <f t="shared" si="648"/>
        <v>$CQ$625</v>
      </c>
      <c r="CR629" s="203" t="str">
        <f t="shared" si="648"/>
        <v>$CR$625</v>
      </c>
      <c r="CS629" s="203" t="str">
        <f t="shared" si="648"/>
        <v>$CS$625</v>
      </c>
      <c r="CT629" s="203" t="str">
        <f t="shared" si="648"/>
        <v>$CT$625</v>
      </c>
      <c r="CU629" s="203" t="str">
        <f t="shared" si="648"/>
        <v>$CU$625</v>
      </c>
      <c r="CV629" s="203" t="str">
        <f t="shared" si="648"/>
        <v>$CV$625</v>
      </c>
      <c r="CW629" s="203" t="str">
        <f t="shared" si="648"/>
        <v>$CW$625</v>
      </c>
      <c r="CX629" s="203" t="str">
        <f t="shared" si="648"/>
        <v>$CX$625</v>
      </c>
      <c r="CY629" s="203" t="str">
        <f t="shared" si="648"/>
        <v>$CY$625</v>
      </c>
      <c r="CZ629" s="203" t="str">
        <f t="shared" si="648"/>
        <v>$CZ$625</v>
      </c>
      <c r="DA629" s="203" t="str">
        <f t="shared" si="648"/>
        <v>$DA$625</v>
      </c>
      <c r="DB629" s="203" t="str">
        <f t="shared" si="648"/>
        <v>$DB$625</v>
      </c>
      <c r="DC629" s="203" t="str">
        <f t="shared" si="648"/>
        <v>$DC$625</v>
      </c>
      <c r="DD629" s="203" t="str">
        <f t="shared" si="648"/>
        <v>$DD$625</v>
      </c>
      <c r="DE629" s="203" t="str">
        <f t="shared" si="648"/>
        <v>$DE$625</v>
      </c>
      <c r="DF629" s="203" t="str">
        <f t="shared" si="648"/>
        <v>$DF$625</v>
      </c>
      <c r="DG629" s="203" t="str">
        <f t="shared" si="648"/>
        <v>$DG$625</v>
      </c>
      <c r="DH629" s="203" t="str">
        <f t="shared" si="648"/>
        <v>$DH$625</v>
      </c>
      <c r="DI629" s="203" t="str">
        <f t="shared" si="648"/>
        <v>$DI$625</v>
      </c>
      <c r="DJ629" s="203" t="str">
        <f t="shared" si="648"/>
        <v>$DJ$625</v>
      </c>
      <c r="DK629" s="203" t="str">
        <f t="shared" si="648"/>
        <v>$DK$625</v>
      </c>
      <c r="DL629" s="203" t="str">
        <f t="shared" ref="DL629" si="649">ADDRESS(ROW(DL625),COLUMN(DL625))</f>
        <v>$DL$625</v>
      </c>
    </row>
    <row r="630" spans="1:116" x14ac:dyDescent="0.4">
      <c r="B630" t="s">
        <v>332</v>
      </c>
      <c r="D630" t="s">
        <v>268</v>
      </c>
      <c r="E630" s="8" t="str">
        <f t="shared" si="642"/>
        <v>630 SUB-PV</v>
      </c>
      <c r="G630" s="8" t="str">
        <f t="shared" si="644"/>
        <v>Primary volume driver</v>
      </c>
      <c r="H630" s="12"/>
      <c r="I630" s="60"/>
      <c r="J630" s="60"/>
      <c r="K630" s="34"/>
      <c r="L630" s="34"/>
      <c r="M630" s="34"/>
      <c r="N630" s="34"/>
      <c r="O630" s="34"/>
      <c r="P630" s="34"/>
      <c r="R630" s="15"/>
      <c r="S630" s="76" t="str">
        <f>S607</f>
        <v>S$17</v>
      </c>
      <c r="T630" s="76" t="str">
        <f t="shared" ref="T630:CE630" si="650">T607</f>
        <v>T$17</v>
      </c>
      <c r="U630" s="76" t="str">
        <f t="shared" si="650"/>
        <v>U$17</v>
      </c>
      <c r="V630" s="76" t="str">
        <f t="shared" si="650"/>
        <v>V$17</v>
      </c>
      <c r="W630" s="76" t="str">
        <f t="shared" si="650"/>
        <v>W$17</v>
      </c>
      <c r="X630" s="76" t="str">
        <f t="shared" si="650"/>
        <v>X$17</v>
      </c>
      <c r="Y630" s="76" t="str">
        <f t="shared" si="650"/>
        <v>Y$17</v>
      </c>
      <c r="Z630" s="76" t="str">
        <f t="shared" si="650"/>
        <v>Z$17</v>
      </c>
      <c r="AA630" s="76" t="str">
        <f t="shared" si="650"/>
        <v>AA$17</v>
      </c>
      <c r="AB630" s="76" t="str">
        <f t="shared" si="650"/>
        <v>AB$17</v>
      </c>
      <c r="AC630" s="76" t="str">
        <f t="shared" si="650"/>
        <v>AC$17</v>
      </c>
      <c r="AD630" s="76" t="str">
        <f t="shared" si="650"/>
        <v>AD$17</v>
      </c>
      <c r="AE630" s="76" t="str">
        <f t="shared" si="650"/>
        <v>AE$17</v>
      </c>
      <c r="AF630" s="76" t="str">
        <f t="shared" si="650"/>
        <v>AF$17</v>
      </c>
      <c r="AG630" s="76" t="str">
        <f t="shared" si="650"/>
        <v>AG$17</v>
      </c>
      <c r="AH630" s="76" t="str">
        <f t="shared" si="650"/>
        <v>AH$17</v>
      </c>
      <c r="AI630" s="76" t="str">
        <f t="shared" si="650"/>
        <v>AI$17</v>
      </c>
      <c r="AJ630" s="76" t="str">
        <f t="shared" si="650"/>
        <v>AJ$17</v>
      </c>
      <c r="AK630" s="76" t="str">
        <f t="shared" si="650"/>
        <v>AK$17</v>
      </c>
      <c r="AL630" s="76" t="str">
        <f t="shared" si="650"/>
        <v>AL$17</v>
      </c>
      <c r="AM630" s="76" t="str">
        <f t="shared" si="650"/>
        <v>AM$17</v>
      </c>
      <c r="AN630" s="76" t="str">
        <f t="shared" si="650"/>
        <v>AN$17</v>
      </c>
      <c r="AO630" s="76" t="str">
        <f t="shared" si="650"/>
        <v>AO$17</v>
      </c>
      <c r="AP630" s="76" t="str">
        <f t="shared" si="650"/>
        <v>AP$17</v>
      </c>
      <c r="AQ630" s="76" t="str">
        <f t="shared" si="650"/>
        <v>AQ$17</v>
      </c>
      <c r="AR630" s="76" t="str">
        <f t="shared" si="650"/>
        <v>AR$17</v>
      </c>
      <c r="AS630" s="76" t="str">
        <f t="shared" si="650"/>
        <v>AS$17</v>
      </c>
      <c r="AT630" s="76" t="str">
        <f t="shared" si="650"/>
        <v>AT$17</v>
      </c>
      <c r="AU630" s="76" t="str">
        <f t="shared" si="650"/>
        <v>AU$17</v>
      </c>
      <c r="AV630" s="76" t="str">
        <f t="shared" si="650"/>
        <v>AV$17</v>
      </c>
      <c r="AW630" s="76" t="str">
        <f t="shared" si="650"/>
        <v>AW$17</v>
      </c>
      <c r="AX630" s="76" t="str">
        <f t="shared" si="650"/>
        <v>AX$17</v>
      </c>
      <c r="AY630" s="76" t="str">
        <f t="shared" si="650"/>
        <v>AY$17</v>
      </c>
      <c r="AZ630" s="76" t="str">
        <f t="shared" si="650"/>
        <v>AZ$17</v>
      </c>
      <c r="BA630" s="76" t="str">
        <f t="shared" si="650"/>
        <v>BA$17</v>
      </c>
      <c r="BB630" s="76" t="str">
        <f t="shared" si="650"/>
        <v>BB$17</v>
      </c>
      <c r="BC630" s="76" t="str">
        <f t="shared" si="650"/>
        <v>BC$17</v>
      </c>
      <c r="BD630" s="76" t="str">
        <f t="shared" si="650"/>
        <v>BD$17</v>
      </c>
      <c r="BE630" s="76" t="str">
        <f t="shared" si="650"/>
        <v>BE$17</v>
      </c>
      <c r="BF630" s="76" t="str">
        <f t="shared" si="650"/>
        <v>BF$17</v>
      </c>
      <c r="BG630" s="76" t="str">
        <f t="shared" si="650"/>
        <v>BG$17</v>
      </c>
      <c r="BH630" s="76" t="str">
        <f t="shared" si="650"/>
        <v>BH$17</v>
      </c>
      <c r="BI630" s="76" t="str">
        <f t="shared" si="650"/>
        <v>BI$17</v>
      </c>
      <c r="BJ630" s="76" t="str">
        <f t="shared" si="650"/>
        <v>BJ$17</v>
      </c>
      <c r="BK630" s="76" t="str">
        <f t="shared" si="650"/>
        <v>BK$17</v>
      </c>
      <c r="BL630" s="76" t="str">
        <f t="shared" si="650"/>
        <v>BL$17</v>
      </c>
      <c r="BM630" s="76" t="str">
        <f t="shared" si="650"/>
        <v>BM$17</v>
      </c>
      <c r="BN630" s="76" t="str">
        <f t="shared" si="650"/>
        <v>BN$17</v>
      </c>
      <c r="BO630" s="76" t="str">
        <f t="shared" si="650"/>
        <v>BO$17</v>
      </c>
      <c r="BP630" s="76" t="str">
        <f t="shared" si="650"/>
        <v>BP$17</v>
      </c>
      <c r="BQ630" s="76" t="str">
        <f t="shared" si="650"/>
        <v>BQ$17</v>
      </c>
      <c r="BR630" s="76" t="str">
        <f t="shared" si="650"/>
        <v>BR$17</v>
      </c>
      <c r="BS630" s="76" t="str">
        <f t="shared" si="650"/>
        <v>BS$17</v>
      </c>
      <c r="BT630" s="76" t="str">
        <f t="shared" si="650"/>
        <v>BT$17</v>
      </c>
      <c r="BU630" s="76" t="str">
        <f t="shared" si="650"/>
        <v>BU$17</v>
      </c>
      <c r="BV630" s="76" t="str">
        <f t="shared" si="650"/>
        <v>BV$17</v>
      </c>
      <c r="BW630" s="76" t="str">
        <f t="shared" si="650"/>
        <v>BW$17</v>
      </c>
      <c r="BX630" s="76" t="str">
        <f t="shared" si="650"/>
        <v>BX$17</v>
      </c>
      <c r="BY630" s="76" t="str">
        <f t="shared" si="650"/>
        <v>BY$17</v>
      </c>
      <c r="BZ630" s="76" t="str">
        <f t="shared" si="650"/>
        <v>BZ$17</v>
      </c>
      <c r="CA630" s="76" t="str">
        <f t="shared" si="650"/>
        <v>CA$17</v>
      </c>
      <c r="CB630" s="76" t="str">
        <f t="shared" si="650"/>
        <v>CB$17</v>
      </c>
      <c r="CC630" s="76" t="str">
        <f t="shared" si="650"/>
        <v>CC$17</v>
      </c>
      <c r="CD630" s="76" t="str">
        <f t="shared" si="650"/>
        <v>CD$17</v>
      </c>
      <c r="CE630" s="76" t="str">
        <f t="shared" si="650"/>
        <v>CE$17</v>
      </c>
      <c r="CF630" s="76" t="str">
        <f t="shared" ref="CF630:DL630" si="651">CF607</f>
        <v>CF$17</v>
      </c>
      <c r="CG630" s="76" t="str">
        <f t="shared" si="651"/>
        <v>CG$17</v>
      </c>
      <c r="CH630" s="76" t="str">
        <f t="shared" si="651"/>
        <v>CH$17</v>
      </c>
      <c r="CI630" s="76" t="str">
        <f t="shared" si="651"/>
        <v>CI$17</v>
      </c>
      <c r="CJ630" s="76" t="str">
        <f t="shared" si="651"/>
        <v>CJ$17</v>
      </c>
      <c r="CK630" s="76" t="str">
        <f t="shared" si="651"/>
        <v>CK$17</v>
      </c>
      <c r="CL630" s="76" t="str">
        <f t="shared" si="651"/>
        <v>CL$17</v>
      </c>
      <c r="CM630" s="76">
        <f t="shared" si="651"/>
        <v>0</v>
      </c>
      <c r="CN630" s="76">
        <f t="shared" si="651"/>
        <v>0</v>
      </c>
      <c r="CO630" s="76" t="str">
        <f t="shared" si="651"/>
        <v>CO$17</v>
      </c>
      <c r="CP630" s="76" t="str">
        <f t="shared" si="651"/>
        <v>CP$17</v>
      </c>
      <c r="CQ630" s="76" t="str">
        <f t="shared" si="651"/>
        <v>CQ$17</v>
      </c>
      <c r="CR630" s="76" t="str">
        <f t="shared" si="651"/>
        <v>CR$17</v>
      </c>
      <c r="CS630" s="76" t="str">
        <f t="shared" si="651"/>
        <v>CS$17</v>
      </c>
      <c r="CT630" s="76" t="str">
        <f t="shared" si="651"/>
        <v>CT$17</v>
      </c>
      <c r="CU630" s="76" t="str">
        <f t="shared" si="651"/>
        <v>CU$17</v>
      </c>
      <c r="CV630" s="76" t="str">
        <f t="shared" si="651"/>
        <v>CV$17</v>
      </c>
      <c r="CW630" s="76" t="str">
        <f t="shared" si="651"/>
        <v>CW$17</v>
      </c>
      <c r="CX630" s="76" t="str">
        <f t="shared" si="651"/>
        <v>CX$17</v>
      </c>
      <c r="CY630" s="76" t="str">
        <f t="shared" si="651"/>
        <v>CY$17</v>
      </c>
      <c r="CZ630" s="76" t="str">
        <f t="shared" si="651"/>
        <v>CZ$17</v>
      </c>
      <c r="DA630" s="76" t="str">
        <f t="shared" si="651"/>
        <v>DA$17</v>
      </c>
      <c r="DB630" s="76" t="str">
        <f t="shared" si="651"/>
        <v>DB$17</v>
      </c>
      <c r="DC630" s="76" t="str">
        <f t="shared" si="651"/>
        <v>DC$17</v>
      </c>
      <c r="DD630" s="76" t="str">
        <f t="shared" si="651"/>
        <v>DD$17</v>
      </c>
      <c r="DE630" s="76" t="str">
        <f t="shared" si="651"/>
        <v>DE$17</v>
      </c>
      <c r="DF630" s="76" t="str">
        <f t="shared" si="651"/>
        <v>DF$17</v>
      </c>
      <c r="DG630" s="76" t="str">
        <f t="shared" si="651"/>
        <v>DG$17</v>
      </c>
      <c r="DH630" s="76" t="str">
        <f t="shared" si="651"/>
        <v>DH$17</v>
      </c>
      <c r="DI630" s="76" t="str">
        <f t="shared" si="651"/>
        <v>DI$17</v>
      </c>
      <c r="DJ630" s="76" t="str">
        <f t="shared" si="651"/>
        <v>DJ$17</v>
      </c>
      <c r="DK630" s="76" t="str">
        <f t="shared" si="651"/>
        <v>DK$17</v>
      </c>
      <c r="DL630" s="76" t="str">
        <f t="shared" si="651"/>
        <v>DL$17</v>
      </c>
    </row>
    <row r="631" spans="1:116" x14ac:dyDescent="0.4">
      <c r="B631" t="s">
        <v>332</v>
      </c>
      <c r="D631" t="s">
        <v>268</v>
      </c>
      <c r="E631" s="8" t="str">
        <f t="shared" si="642"/>
        <v>631 SUB-PV</v>
      </c>
      <c r="G631" s="8" t="str">
        <f t="shared" si="644"/>
        <v>(Secondary label)</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M631" s="76"/>
      <c r="CN631" s="76"/>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B632" t="s">
        <v>332</v>
      </c>
      <c r="D632" t="s">
        <v>268</v>
      </c>
      <c r="E632" s="8" t="str">
        <f t="shared" si="642"/>
        <v>632 SUB-PV</v>
      </c>
      <c r="G632" s="8" t="str">
        <f t="shared" si="644"/>
        <v xml:space="preserve">secondary unit </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M632" s="76"/>
      <c r="CN632" s="76"/>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B633" t="s">
        <v>332</v>
      </c>
      <c r="D633" t="s">
        <v>268</v>
      </c>
      <c r="E633" s="8" t="str">
        <f t="shared" si="642"/>
        <v>633 SUB-PV</v>
      </c>
      <c r="G633" s="8" t="str">
        <f t="shared" si="644"/>
        <v>Secondary revenue driver</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M633" s="76"/>
      <c r="CN633" s="76"/>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s="3" customFormat="1" x14ac:dyDescent="0.4">
      <c r="B634" s="3" t="s">
        <v>332</v>
      </c>
      <c r="D634" s="3" t="s">
        <v>268</v>
      </c>
      <c r="E634" s="89" t="str">
        <f t="shared" si="615"/>
        <v>634 SUB-PV</v>
      </c>
      <c r="G634" s="89" t="str">
        <f t="shared" si="644"/>
        <v>Secondary volume driver</v>
      </c>
      <c r="H634" s="90"/>
      <c r="I634" s="213"/>
      <c r="J634" s="213"/>
      <c r="K634" s="214"/>
      <c r="L634" s="214"/>
      <c r="M634" s="214"/>
      <c r="N634" s="214"/>
      <c r="O634" s="214"/>
      <c r="P634" s="214"/>
      <c r="R634" s="214"/>
      <c r="S634" s="203" t="str">
        <f>ADDRESS(ROW(S620),COLUMN(S620),2)</f>
        <v>S$620</v>
      </c>
      <c r="T634" s="203" t="str">
        <f t="shared" ref="T634:CE634" si="652">ADDRESS(ROW(T620),COLUMN(T620),2)</f>
        <v>T$620</v>
      </c>
      <c r="U634" s="203" t="str">
        <f t="shared" si="652"/>
        <v>U$620</v>
      </c>
      <c r="V634" s="203" t="str">
        <f t="shared" si="652"/>
        <v>V$620</v>
      </c>
      <c r="W634" s="203" t="str">
        <f t="shared" si="652"/>
        <v>W$620</v>
      </c>
      <c r="X634" s="203" t="str">
        <f t="shared" si="652"/>
        <v>X$620</v>
      </c>
      <c r="Y634" s="203" t="str">
        <f t="shared" si="652"/>
        <v>Y$620</v>
      </c>
      <c r="Z634" s="203" t="str">
        <f t="shared" si="652"/>
        <v>Z$620</v>
      </c>
      <c r="AA634" s="203" t="str">
        <f t="shared" si="652"/>
        <v>AA$620</v>
      </c>
      <c r="AB634" s="203" t="str">
        <f t="shared" si="652"/>
        <v>AB$620</v>
      </c>
      <c r="AC634" s="203" t="str">
        <f t="shared" si="652"/>
        <v>AC$620</v>
      </c>
      <c r="AD634" s="203" t="str">
        <f t="shared" si="652"/>
        <v>AD$620</v>
      </c>
      <c r="AE634" s="203" t="str">
        <f t="shared" si="652"/>
        <v>AE$620</v>
      </c>
      <c r="AF634" s="203" t="str">
        <f t="shared" si="652"/>
        <v>AF$620</v>
      </c>
      <c r="AG634" s="203" t="str">
        <f t="shared" si="652"/>
        <v>AG$620</v>
      </c>
      <c r="AH634" s="203" t="str">
        <f t="shared" si="652"/>
        <v>AH$620</v>
      </c>
      <c r="AI634" s="203" t="str">
        <f t="shared" si="652"/>
        <v>AI$620</v>
      </c>
      <c r="AJ634" s="203" t="str">
        <f t="shared" si="652"/>
        <v>AJ$620</v>
      </c>
      <c r="AK634" s="203" t="str">
        <f t="shared" si="652"/>
        <v>AK$620</v>
      </c>
      <c r="AL634" s="203" t="str">
        <f t="shared" si="652"/>
        <v>AL$620</v>
      </c>
      <c r="AM634" s="203" t="str">
        <f t="shared" si="652"/>
        <v>AM$620</v>
      </c>
      <c r="AN634" s="203" t="str">
        <f t="shared" si="652"/>
        <v>AN$620</v>
      </c>
      <c r="AO634" s="203" t="str">
        <f t="shared" si="652"/>
        <v>AO$620</v>
      </c>
      <c r="AP634" s="203" t="str">
        <f t="shared" si="652"/>
        <v>AP$620</v>
      </c>
      <c r="AQ634" s="203" t="str">
        <f t="shared" si="652"/>
        <v>AQ$620</v>
      </c>
      <c r="AR634" s="203" t="str">
        <f t="shared" si="652"/>
        <v>AR$620</v>
      </c>
      <c r="AS634" s="203" t="str">
        <f t="shared" si="652"/>
        <v>AS$620</v>
      </c>
      <c r="AT634" s="203" t="str">
        <f t="shared" si="652"/>
        <v>AT$620</v>
      </c>
      <c r="AU634" s="203" t="str">
        <f t="shared" si="652"/>
        <v>AU$620</v>
      </c>
      <c r="AV634" s="203" t="str">
        <f t="shared" si="652"/>
        <v>AV$620</v>
      </c>
      <c r="AW634" s="203" t="str">
        <f t="shared" si="652"/>
        <v>AW$620</v>
      </c>
      <c r="AX634" s="203" t="str">
        <f t="shared" si="652"/>
        <v>AX$620</v>
      </c>
      <c r="AY634" s="203" t="str">
        <f t="shared" si="652"/>
        <v>AY$620</v>
      </c>
      <c r="AZ634" s="203" t="str">
        <f t="shared" si="652"/>
        <v>AZ$620</v>
      </c>
      <c r="BA634" s="203" t="str">
        <f t="shared" si="652"/>
        <v>BA$620</v>
      </c>
      <c r="BB634" s="203" t="str">
        <f t="shared" si="652"/>
        <v>BB$620</v>
      </c>
      <c r="BC634" s="203" t="str">
        <f t="shared" si="652"/>
        <v>BC$620</v>
      </c>
      <c r="BD634" s="203" t="str">
        <f t="shared" si="652"/>
        <v>BD$620</v>
      </c>
      <c r="BE634" s="203" t="str">
        <f t="shared" si="652"/>
        <v>BE$620</v>
      </c>
      <c r="BF634" s="203" t="str">
        <f t="shared" si="652"/>
        <v>BF$620</v>
      </c>
      <c r="BG634" s="203" t="str">
        <f t="shared" si="652"/>
        <v>BG$620</v>
      </c>
      <c r="BH634" s="203" t="str">
        <f t="shared" si="652"/>
        <v>BH$620</v>
      </c>
      <c r="BI634" s="203" t="str">
        <f t="shared" si="652"/>
        <v>BI$620</v>
      </c>
      <c r="BJ634" s="203" t="str">
        <f t="shared" si="652"/>
        <v>BJ$620</v>
      </c>
      <c r="BK634" s="203" t="str">
        <f t="shared" si="652"/>
        <v>BK$620</v>
      </c>
      <c r="BL634" s="203" t="str">
        <f t="shared" si="652"/>
        <v>BL$620</v>
      </c>
      <c r="BM634" s="203" t="str">
        <f t="shared" si="652"/>
        <v>BM$620</v>
      </c>
      <c r="BN634" s="203" t="str">
        <f t="shared" si="652"/>
        <v>BN$620</v>
      </c>
      <c r="BO634" s="203" t="str">
        <f t="shared" si="652"/>
        <v>BO$620</v>
      </c>
      <c r="BP634" s="203" t="str">
        <f t="shared" si="652"/>
        <v>BP$620</v>
      </c>
      <c r="BQ634" s="203" t="str">
        <f t="shared" si="652"/>
        <v>BQ$620</v>
      </c>
      <c r="BR634" s="203" t="str">
        <f t="shared" si="652"/>
        <v>BR$620</v>
      </c>
      <c r="BS634" s="203" t="str">
        <f t="shared" si="652"/>
        <v>BS$620</v>
      </c>
      <c r="BT634" s="203" t="str">
        <f t="shared" si="652"/>
        <v>BT$620</v>
      </c>
      <c r="BU634" s="203" t="str">
        <f t="shared" si="652"/>
        <v>BU$620</v>
      </c>
      <c r="BV634" s="203" t="str">
        <f t="shared" si="652"/>
        <v>BV$620</v>
      </c>
      <c r="BW634" s="203" t="str">
        <f t="shared" si="652"/>
        <v>BW$620</v>
      </c>
      <c r="BX634" s="203" t="str">
        <f t="shared" si="652"/>
        <v>BX$620</v>
      </c>
      <c r="BY634" s="203" t="str">
        <f t="shared" si="652"/>
        <v>BY$620</v>
      </c>
      <c r="BZ634" s="203" t="str">
        <f t="shared" si="652"/>
        <v>BZ$620</v>
      </c>
      <c r="CA634" s="203" t="str">
        <f t="shared" si="652"/>
        <v>CA$620</v>
      </c>
      <c r="CB634" s="203" t="str">
        <f t="shared" si="652"/>
        <v>CB$620</v>
      </c>
      <c r="CC634" s="203" t="str">
        <f t="shared" si="652"/>
        <v>CC$620</v>
      </c>
      <c r="CD634" s="203" t="str">
        <f t="shared" si="652"/>
        <v>CD$620</v>
      </c>
      <c r="CE634" s="203" t="str">
        <f t="shared" si="652"/>
        <v>CE$620</v>
      </c>
      <c r="CF634" s="203" t="str">
        <f t="shared" ref="CF634:DL634" si="653">ADDRESS(ROW(CF620),COLUMN(CF620),2)</f>
        <v>CF$620</v>
      </c>
      <c r="CG634" s="203" t="str">
        <f t="shared" si="653"/>
        <v>CG$620</v>
      </c>
      <c r="CH634" s="203" t="str">
        <f t="shared" si="653"/>
        <v>CH$620</v>
      </c>
      <c r="CI634" s="203" t="str">
        <f t="shared" si="653"/>
        <v>CI$620</v>
      </c>
      <c r="CJ634" s="203" t="str">
        <f t="shared" si="653"/>
        <v>CJ$620</v>
      </c>
      <c r="CK634" s="203" t="str">
        <f t="shared" si="653"/>
        <v>CK$620</v>
      </c>
      <c r="CL634" s="203" t="str">
        <f t="shared" si="653"/>
        <v>CL$620</v>
      </c>
      <c r="CM634" s="203" t="str">
        <f t="shared" si="653"/>
        <v>CM$620</v>
      </c>
      <c r="CN634" s="203" t="str">
        <f t="shared" si="653"/>
        <v>CN$620</v>
      </c>
      <c r="CO634" s="203" t="str">
        <f t="shared" si="653"/>
        <v>CO$620</v>
      </c>
      <c r="CP634" s="203" t="str">
        <f t="shared" si="653"/>
        <v>CP$620</v>
      </c>
      <c r="CQ634" s="203" t="str">
        <f t="shared" si="653"/>
        <v>CQ$620</v>
      </c>
      <c r="CR634" s="203" t="str">
        <f t="shared" si="653"/>
        <v>CR$620</v>
      </c>
      <c r="CS634" s="203" t="str">
        <f t="shared" si="653"/>
        <v>CS$620</v>
      </c>
      <c r="CT634" s="203" t="str">
        <f t="shared" si="653"/>
        <v>CT$620</v>
      </c>
      <c r="CU634" s="203" t="str">
        <f t="shared" si="653"/>
        <v>CU$620</v>
      </c>
      <c r="CV634" s="203" t="str">
        <f t="shared" si="653"/>
        <v>CV$620</v>
      </c>
      <c r="CW634" s="203" t="str">
        <f t="shared" si="653"/>
        <v>CW$620</v>
      </c>
      <c r="CX634" s="203" t="str">
        <f t="shared" si="653"/>
        <v>CX$620</v>
      </c>
      <c r="CY634" s="203" t="str">
        <f t="shared" si="653"/>
        <v>CY$620</v>
      </c>
      <c r="CZ634" s="203" t="str">
        <f t="shared" si="653"/>
        <v>CZ$620</v>
      </c>
      <c r="DA634" s="203" t="str">
        <f t="shared" si="653"/>
        <v>DA$620</v>
      </c>
      <c r="DB634" s="203" t="str">
        <f t="shared" si="653"/>
        <v>DB$620</v>
      </c>
      <c r="DC634" s="203" t="str">
        <f t="shared" si="653"/>
        <v>DC$620</v>
      </c>
      <c r="DD634" s="203" t="str">
        <f t="shared" si="653"/>
        <v>DD$620</v>
      </c>
      <c r="DE634" s="203" t="str">
        <f t="shared" si="653"/>
        <v>DE$620</v>
      </c>
      <c r="DF634" s="203" t="str">
        <f t="shared" si="653"/>
        <v>DF$620</v>
      </c>
      <c r="DG634" s="203" t="str">
        <f t="shared" si="653"/>
        <v>DG$620</v>
      </c>
      <c r="DH634" s="203" t="str">
        <f t="shared" si="653"/>
        <v>DH$620</v>
      </c>
      <c r="DI634" s="203" t="str">
        <f t="shared" si="653"/>
        <v>DI$620</v>
      </c>
      <c r="DJ634" s="203" t="str">
        <f t="shared" si="653"/>
        <v>DJ$620</v>
      </c>
      <c r="DK634" s="203" t="str">
        <f t="shared" si="653"/>
        <v>DK$620</v>
      </c>
      <c r="DL634" s="203" t="str">
        <f t="shared" si="653"/>
        <v>DL$620</v>
      </c>
    </row>
    <row r="635" spans="1:116"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c r="CN635" s="60"/>
      <c r="CO635" s="76"/>
      <c r="CP635" s="76"/>
      <c r="CQ635" s="76"/>
      <c r="CR635" s="76"/>
      <c r="CS635" s="76"/>
      <c r="CT635" s="76"/>
      <c r="CU635" s="76"/>
      <c r="CV635" s="76"/>
      <c r="CW635" s="76"/>
      <c r="CX635" s="76"/>
      <c r="CY635" s="76"/>
      <c r="CZ635" s="76"/>
      <c r="DA635" s="76"/>
      <c r="DB635" s="76"/>
      <c r="DC635" s="76"/>
      <c r="DD635" s="76"/>
      <c r="DE635" s="76"/>
      <c r="DF635" s="76"/>
      <c r="DG635" s="76"/>
      <c r="DH635" s="76"/>
      <c r="DI635" s="76"/>
      <c r="DJ635" s="76"/>
      <c r="DK635" s="76"/>
      <c r="DL635" s="76"/>
    </row>
    <row r="636" spans="1:116" x14ac:dyDescent="0.4">
      <c r="A636" s="174"/>
      <c r="E636" s="8"/>
      <c r="G636" s="175" t="s">
        <v>490</v>
      </c>
      <c r="H636" s="193"/>
      <c r="I636" s="194"/>
      <c r="J636" s="194"/>
      <c r="K636" s="195"/>
      <c r="L636" s="195"/>
      <c r="M636" s="195"/>
      <c r="N636" s="195"/>
      <c r="O636" s="195"/>
      <c r="P636" s="195"/>
      <c r="R636" s="195"/>
      <c r="S636" s="196"/>
      <c r="T636" s="196"/>
      <c r="U636" s="196"/>
      <c r="V636" s="196"/>
      <c r="W636" s="196"/>
      <c r="X636" s="196"/>
      <c r="Y636" s="196"/>
      <c r="Z636" s="196"/>
      <c r="AA636" s="196"/>
      <c r="AB636" s="196"/>
      <c r="AC636" s="196"/>
      <c r="AD636" s="196"/>
      <c r="AE636" s="196"/>
      <c r="AF636" s="196"/>
      <c r="AG636" s="196"/>
      <c r="AH636" s="196"/>
      <c r="AI636" s="196"/>
      <c r="AJ636" s="196"/>
      <c r="AK636" s="196"/>
      <c r="AL636" s="196"/>
      <c r="AM636" s="196"/>
      <c r="AN636" s="196"/>
      <c r="AO636" s="196"/>
      <c r="AP636" s="196"/>
      <c r="AQ636" s="196"/>
      <c r="AR636" s="196"/>
      <c r="AS636" s="196"/>
      <c r="AT636" s="196"/>
      <c r="AU636" s="196"/>
      <c r="AV636" s="196"/>
      <c r="AW636" s="196"/>
      <c r="AX636" s="196"/>
      <c r="AY636" s="196"/>
      <c r="AZ636" s="196"/>
      <c r="BA636" s="196"/>
      <c r="BB636" s="196"/>
      <c r="BC636" s="196"/>
      <c r="BD636" s="196"/>
      <c r="BE636" s="196"/>
      <c r="BF636" s="196"/>
      <c r="BG636" s="196"/>
      <c r="BH636" s="196"/>
      <c r="BI636" s="196"/>
      <c r="BJ636" s="196"/>
      <c r="BK636" s="196"/>
      <c r="BL636" s="196"/>
      <c r="BM636" s="196"/>
      <c r="BN636" s="196"/>
      <c r="BO636" s="196"/>
      <c r="BP636" s="196"/>
      <c r="BQ636" s="196"/>
      <c r="BR636" s="196"/>
      <c r="BS636" s="196"/>
      <c r="BT636" s="196"/>
      <c r="BU636" s="196"/>
      <c r="BV636" s="196"/>
      <c r="BW636" s="196"/>
      <c r="BX636" s="196"/>
      <c r="BY636" s="196"/>
      <c r="BZ636" s="196"/>
      <c r="CA636" s="196"/>
      <c r="CB636" s="196"/>
      <c r="CC636" s="196"/>
      <c r="CD636" s="196"/>
      <c r="CE636" s="196"/>
      <c r="CF636" s="196"/>
      <c r="CG636" s="196"/>
      <c r="CH636" s="196"/>
      <c r="CI636" s="196"/>
      <c r="CJ636" s="196"/>
      <c r="CK636" s="196"/>
      <c r="CL636" s="196"/>
      <c r="CN636" s="194"/>
      <c r="CO636" s="196"/>
      <c r="CP636" s="196"/>
      <c r="CQ636" s="196"/>
      <c r="CR636" s="196"/>
      <c r="CS636" s="196"/>
      <c r="CT636" s="196"/>
      <c r="CU636" s="196"/>
      <c r="CV636" s="196"/>
      <c r="CW636" s="196"/>
      <c r="CX636" s="196"/>
      <c r="CY636" s="196"/>
      <c r="CZ636" s="196"/>
      <c r="DA636" s="196"/>
      <c r="DB636" s="196"/>
      <c r="DC636" s="196"/>
      <c r="DD636" s="196"/>
      <c r="DE636" s="196"/>
      <c r="DF636" s="196"/>
      <c r="DG636" s="196"/>
      <c r="DH636" s="196"/>
      <c r="DI636" s="196"/>
      <c r="DJ636" s="196"/>
      <c r="DK636" s="196"/>
      <c r="DL636" s="196"/>
    </row>
    <row r="637" spans="1:116" x14ac:dyDescent="0.4">
      <c r="A637" s="174"/>
      <c r="E637" s="8"/>
      <c r="G637" s="175" t="s">
        <v>492</v>
      </c>
      <c r="H637" s="174"/>
      <c r="I637" s="176"/>
      <c r="J637" s="176"/>
      <c r="K637" s="197"/>
      <c r="L637" s="197"/>
      <c r="M637" s="197"/>
      <c r="N637" s="197"/>
      <c r="O637" s="197"/>
      <c r="P637" s="197"/>
      <c r="R637" s="198"/>
      <c r="S637" s="174"/>
      <c r="T637" s="174"/>
      <c r="U637" s="174"/>
      <c r="V637" s="174"/>
      <c r="W637" s="174"/>
      <c r="X637" s="174"/>
      <c r="Y637" s="174"/>
      <c r="Z637" s="174"/>
      <c r="AA637" s="174"/>
      <c r="AB637" s="174"/>
      <c r="AC637" s="174"/>
      <c r="AD637" s="174"/>
      <c r="AE637" s="174"/>
      <c r="AF637" s="174"/>
      <c r="AG637" s="174"/>
      <c r="AH637" s="174"/>
      <c r="AI637" s="174"/>
      <c r="AJ637" s="174"/>
      <c r="AK637" s="174"/>
      <c r="AL637" s="174"/>
      <c r="AM637" s="174"/>
      <c r="AN637" s="174"/>
      <c r="AO637" s="174"/>
      <c r="AP637" s="174"/>
      <c r="AQ637" s="174"/>
      <c r="AR637" s="174"/>
      <c r="AS637" s="174"/>
      <c r="AT637" s="174"/>
      <c r="AU637" s="174"/>
      <c r="AV637" s="174"/>
      <c r="AW637" s="174"/>
      <c r="AX637" s="174"/>
      <c r="AY637" s="174"/>
      <c r="AZ637" s="174"/>
      <c r="BA637" s="174"/>
      <c r="BB637" s="174"/>
      <c r="BC637" s="174"/>
      <c r="BD637" s="174"/>
      <c r="BE637" s="174"/>
      <c r="BF637" s="174"/>
      <c r="BG637" s="174"/>
      <c r="BH637" s="174"/>
      <c r="BI637" s="174"/>
      <c r="BJ637" s="174"/>
      <c r="BK637" s="174"/>
      <c r="BL637" s="174"/>
      <c r="BM637" s="174"/>
      <c r="BN637" s="174"/>
      <c r="BO637" s="174"/>
      <c r="BP637" s="174"/>
      <c r="BQ637" s="174"/>
      <c r="BR637" s="174"/>
      <c r="BS637" s="174"/>
      <c r="BT637" s="174"/>
      <c r="BU637" s="174"/>
      <c r="BV637" s="174"/>
      <c r="BW637" s="174"/>
      <c r="BX637" s="174"/>
      <c r="BY637" s="174"/>
      <c r="BZ637" s="174"/>
      <c r="CA637" s="174"/>
      <c r="CB637" s="174"/>
      <c r="CC637" s="174"/>
      <c r="CD637" s="174"/>
      <c r="CE637" s="174"/>
      <c r="CF637" s="174"/>
      <c r="CG637" s="174"/>
      <c r="CH637" s="174"/>
      <c r="CI637" s="174"/>
      <c r="CJ637" s="174"/>
      <c r="CK637" s="174"/>
      <c r="CL637" s="174"/>
      <c r="CN637" s="176"/>
      <c r="CO637" s="174"/>
      <c r="CP637" s="174"/>
      <c r="CQ637" s="174"/>
      <c r="CR637" s="174"/>
      <c r="CS637" s="174"/>
      <c r="CT637" s="174"/>
      <c r="CU637" s="174"/>
      <c r="CV637" s="174"/>
      <c r="CW637" s="174"/>
      <c r="CX637" s="174"/>
      <c r="CY637" s="174"/>
      <c r="CZ637" s="174"/>
      <c r="DA637" s="174"/>
      <c r="DB637" s="174"/>
      <c r="DC637" s="174"/>
      <c r="DD637" s="174"/>
      <c r="DE637" s="174"/>
      <c r="DF637" s="174"/>
      <c r="DG637" s="174"/>
      <c r="DH637" s="174"/>
      <c r="DI637" s="174"/>
      <c r="DJ637" s="174"/>
      <c r="DK637" s="174"/>
      <c r="DL637" s="174"/>
    </row>
    <row r="638" spans="1:116" x14ac:dyDescent="0.4">
      <c r="A638" s="174"/>
      <c r="E638" s="8"/>
      <c r="G638" s="175" t="s">
        <v>461</v>
      </c>
      <c r="H638" s="174"/>
      <c r="I638" s="176"/>
      <c r="J638" s="176"/>
      <c r="K638" s="197"/>
      <c r="L638" s="197"/>
      <c r="M638" s="197"/>
      <c r="N638" s="197"/>
      <c r="O638" s="197"/>
      <c r="P638" s="197"/>
      <c r="R638" s="198"/>
      <c r="S638" s="199" t="str">
        <f t="shared" ref="S638:AX638" si="654">S$20</f>
        <v>S$16</v>
      </c>
      <c r="T638" s="199" t="str">
        <f t="shared" si="654"/>
        <v>T$16</v>
      </c>
      <c r="U638" s="199" t="str">
        <f t="shared" si="654"/>
        <v>U$16</v>
      </c>
      <c r="V638" s="199" t="str">
        <f t="shared" si="654"/>
        <v>V$16</v>
      </c>
      <c r="W638" s="199" t="str">
        <f t="shared" si="654"/>
        <v>W$16</v>
      </c>
      <c r="X638" s="199" t="str">
        <f t="shared" si="654"/>
        <v>X$16</v>
      </c>
      <c r="Y638" s="199" t="str">
        <f t="shared" si="654"/>
        <v>Y$16</v>
      </c>
      <c r="Z638" s="199" t="str">
        <f t="shared" si="654"/>
        <v>Z$16</v>
      </c>
      <c r="AA638" s="199" t="str">
        <f t="shared" si="654"/>
        <v>AA$16</v>
      </c>
      <c r="AB638" s="199" t="str">
        <f t="shared" si="654"/>
        <v>AB$16</v>
      </c>
      <c r="AC638" s="199" t="str">
        <f t="shared" si="654"/>
        <v>AC$16</v>
      </c>
      <c r="AD638" s="199" t="str">
        <f t="shared" si="654"/>
        <v>AD$16</v>
      </c>
      <c r="AE638" s="199" t="str">
        <f t="shared" si="654"/>
        <v>AE$16</v>
      </c>
      <c r="AF638" s="199" t="str">
        <f t="shared" si="654"/>
        <v>AF$16</v>
      </c>
      <c r="AG638" s="199" t="str">
        <f t="shared" si="654"/>
        <v>AG$16</v>
      </c>
      <c r="AH638" s="199" t="str">
        <f t="shared" si="654"/>
        <v>AH$16</v>
      </c>
      <c r="AI638" s="199" t="str">
        <f t="shared" si="654"/>
        <v>AI$16</v>
      </c>
      <c r="AJ638" s="199" t="str">
        <f t="shared" si="654"/>
        <v>AJ$16</v>
      </c>
      <c r="AK638" s="199" t="str">
        <f t="shared" si="654"/>
        <v>AK$16</v>
      </c>
      <c r="AL638" s="199" t="str">
        <f t="shared" si="654"/>
        <v>AL$16</v>
      </c>
      <c r="AM638" s="199" t="str">
        <f t="shared" si="654"/>
        <v>AM$16</v>
      </c>
      <c r="AN638" s="199" t="str">
        <f t="shared" si="654"/>
        <v>AN$16</v>
      </c>
      <c r="AO638" s="199" t="str">
        <f t="shared" si="654"/>
        <v>AO$16</v>
      </c>
      <c r="AP638" s="199" t="str">
        <f t="shared" si="654"/>
        <v>AP$16</v>
      </c>
      <c r="AQ638" s="199" t="str">
        <f t="shared" si="654"/>
        <v>AQ$16</v>
      </c>
      <c r="AR638" s="199" t="str">
        <f t="shared" si="654"/>
        <v>AR$16</v>
      </c>
      <c r="AS638" s="199" t="str">
        <f t="shared" si="654"/>
        <v>AS$16</v>
      </c>
      <c r="AT638" s="199" t="str">
        <f t="shared" si="654"/>
        <v>AT$16</v>
      </c>
      <c r="AU638" s="199" t="str">
        <f t="shared" si="654"/>
        <v>AU$16</v>
      </c>
      <c r="AV638" s="199" t="str">
        <f t="shared" si="654"/>
        <v>AV$16</v>
      </c>
      <c r="AW638" s="199" t="str">
        <f t="shared" si="654"/>
        <v>AW$16</v>
      </c>
      <c r="AX638" s="199" t="str">
        <f t="shared" si="654"/>
        <v>AX$16</v>
      </c>
      <c r="AY638" s="199" t="str">
        <f t="shared" ref="AY638:CD638" si="655">AY$20</f>
        <v>AY$16</v>
      </c>
      <c r="AZ638" s="199" t="str">
        <f t="shared" si="655"/>
        <v>AZ$16</v>
      </c>
      <c r="BA638" s="199" t="str">
        <f t="shared" si="655"/>
        <v>BA$16</v>
      </c>
      <c r="BB638" s="199" t="str">
        <f t="shared" si="655"/>
        <v>BB$16</v>
      </c>
      <c r="BC638" s="199" t="str">
        <f t="shared" si="655"/>
        <v>BC$16</v>
      </c>
      <c r="BD638" s="199" t="str">
        <f t="shared" si="655"/>
        <v>BD$16</v>
      </c>
      <c r="BE638" s="199" t="str">
        <f t="shared" si="655"/>
        <v>BE$16</v>
      </c>
      <c r="BF638" s="199" t="str">
        <f t="shared" si="655"/>
        <v>BF$16</v>
      </c>
      <c r="BG638" s="199" t="str">
        <f t="shared" si="655"/>
        <v>BG$16</v>
      </c>
      <c r="BH638" s="199" t="str">
        <f t="shared" si="655"/>
        <v>BH$16</v>
      </c>
      <c r="BI638" s="199" t="str">
        <f t="shared" si="655"/>
        <v>BI$16</v>
      </c>
      <c r="BJ638" s="199" t="str">
        <f t="shared" si="655"/>
        <v>BJ$16</v>
      </c>
      <c r="BK638" s="199" t="str">
        <f t="shared" si="655"/>
        <v>BK$16</v>
      </c>
      <c r="BL638" s="199" t="str">
        <f t="shared" si="655"/>
        <v>BL$16</v>
      </c>
      <c r="BM638" s="199" t="str">
        <f t="shared" si="655"/>
        <v>BM$16</v>
      </c>
      <c r="BN638" s="199" t="str">
        <f t="shared" si="655"/>
        <v>BN$16</v>
      </c>
      <c r="BO638" s="199" t="str">
        <f t="shared" si="655"/>
        <v>BO$16</v>
      </c>
      <c r="BP638" s="199" t="str">
        <f t="shared" si="655"/>
        <v>BP$16</v>
      </c>
      <c r="BQ638" s="199" t="str">
        <f t="shared" si="655"/>
        <v>BQ$16</v>
      </c>
      <c r="BR638" s="199" t="str">
        <f t="shared" si="655"/>
        <v>BR$16</v>
      </c>
      <c r="BS638" s="199" t="str">
        <f t="shared" si="655"/>
        <v>BS$16</v>
      </c>
      <c r="BT638" s="199" t="str">
        <f t="shared" si="655"/>
        <v>BT$16</v>
      </c>
      <c r="BU638" s="199" t="str">
        <f t="shared" si="655"/>
        <v>BU$16</v>
      </c>
      <c r="BV638" s="199" t="str">
        <f t="shared" si="655"/>
        <v>BV$16</v>
      </c>
      <c r="BW638" s="199" t="str">
        <f t="shared" si="655"/>
        <v>BW$16</v>
      </c>
      <c r="BX638" s="199" t="str">
        <f t="shared" si="655"/>
        <v>BX$16</v>
      </c>
      <c r="BY638" s="199" t="str">
        <f t="shared" si="655"/>
        <v>BY$16</v>
      </c>
      <c r="BZ638" s="199" t="str">
        <f t="shared" si="655"/>
        <v>BZ$16</v>
      </c>
      <c r="CA638" s="199" t="str">
        <f t="shared" si="655"/>
        <v>CA$16</v>
      </c>
      <c r="CB638" s="199" t="str">
        <f t="shared" si="655"/>
        <v>CB$16</v>
      </c>
      <c r="CC638" s="199" t="str">
        <f t="shared" si="655"/>
        <v>CC$16</v>
      </c>
      <c r="CD638" s="199" t="str">
        <f t="shared" si="655"/>
        <v>CD$16</v>
      </c>
      <c r="CE638" s="199" t="str">
        <f t="shared" ref="CE638:CL638" si="656">CE$20</f>
        <v>CE$16</v>
      </c>
      <c r="CF638" s="199" t="str">
        <f t="shared" si="656"/>
        <v>CF$16</v>
      </c>
      <c r="CG638" s="199" t="str">
        <f t="shared" si="656"/>
        <v>CG$16</v>
      </c>
      <c r="CH638" s="199" t="str">
        <f t="shared" si="656"/>
        <v>CH$16</v>
      </c>
      <c r="CI638" s="199" t="str">
        <f t="shared" si="656"/>
        <v>CI$16</v>
      </c>
      <c r="CJ638" s="199" t="str">
        <f t="shared" si="656"/>
        <v>CJ$16</v>
      </c>
      <c r="CK638" s="199" t="str">
        <f t="shared" si="656"/>
        <v>CK$16</v>
      </c>
      <c r="CL638" s="199" t="str">
        <f t="shared" si="656"/>
        <v>CL$16</v>
      </c>
      <c r="CN638" s="176"/>
      <c r="CO638" s="199" t="str">
        <f t="shared" ref="CO638:DL638" si="657">CO$20</f>
        <v>CO$16</v>
      </c>
      <c r="CP638" s="199" t="str">
        <f t="shared" si="657"/>
        <v>CP$16</v>
      </c>
      <c r="CQ638" s="199" t="str">
        <f t="shared" si="657"/>
        <v>CQ$16</v>
      </c>
      <c r="CR638" s="199" t="str">
        <f t="shared" si="657"/>
        <v>CR$16</v>
      </c>
      <c r="CS638" s="199" t="str">
        <f t="shared" si="657"/>
        <v>CS$16</v>
      </c>
      <c r="CT638" s="199" t="str">
        <f t="shared" si="657"/>
        <v>CT$16</v>
      </c>
      <c r="CU638" s="199" t="str">
        <f t="shared" si="657"/>
        <v>CU$16</v>
      </c>
      <c r="CV638" s="199" t="str">
        <f t="shared" si="657"/>
        <v>CV$16</v>
      </c>
      <c r="CW638" s="199" t="str">
        <f t="shared" si="657"/>
        <v>CW$16</v>
      </c>
      <c r="CX638" s="199" t="str">
        <f t="shared" si="657"/>
        <v>CX$16</v>
      </c>
      <c r="CY638" s="199" t="str">
        <f t="shared" si="657"/>
        <v>CY$16</v>
      </c>
      <c r="CZ638" s="199" t="str">
        <f t="shared" si="657"/>
        <v>CZ$16</v>
      </c>
      <c r="DA638" s="199" t="str">
        <f t="shared" si="657"/>
        <v>DA$16</v>
      </c>
      <c r="DB638" s="199" t="str">
        <f t="shared" si="657"/>
        <v>DB$16</v>
      </c>
      <c r="DC638" s="199" t="str">
        <f t="shared" si="657"/>
        <v>DC$16</v>
      </c>
      <c r="DD638" s="199" t="str">
        <f t="shared" si="657"/>
        <v>DD$16</v>
      </c>
      <c r="DE638" s="199" t="str">
        <f t="shared" si="657"/>
        <v>DE$16</v>
      </c>
      <c r="DF638" s="199" t="str">
        <f t="shared" si="657"/>
        <v>DF$16</v>
      </c>
      <c r="DG638" s="199" t="str">
        <f t="shared" si="657"/>
        <v>DG$16</v>
      </c>
      <c r="DH638" s="199" t="str">
        <f t="shared" si="657"/>
        <v>DH$16</v>
      </c>
      <c r="DI638" s="199" t="str">
        <f t="shared" si="657"/>
        <v>DI$16</v>
      </c>
      <c r="DJ638" s="199" t="str">
        <f t="shared" si="657"/>
        <v>DJ$16</v>
      </c>
      <c r="DK638" s="199" t="str">
        <f t="shared" si="657"/>
        <v>DK$16</v>
      </c>
      <c r="DL638" s="199" t="str">
        <f t="shared" si="657"/>
        <v>DL$16</v>
      </c>
    </row>
    <row r="639" spans="1:116" x14ac:dyDescent="0.4">
      <c r="A639" s="174"/>
      <c r="E639" s="8"/>
      <c r="G639" s="175" t="s">
        <v>462</v>
      </c>
      <c r="H639" s="200"/>
      <c r="I639" s="201"/>
      <c r="J639" s="201"/>
      <c r="K639" s="202"/>
      <c r="L639" s="202"/>
      <c r="M639" s="202"/>
      <c r="N639" s="202"/>
      <c r="O639" s="202"/>
      <c r="P639" s="202"/>
      <c r="R639" s="202"/>
      <c r="S639" s="199" t="str">
        <f t="shared" ref="S639:AX639" si="658">S$21</f>
        <v>S$17</v>
      </c>
      <c r="T639" s="199" t="str">
        <f t="shared" si="658"/>
        <v>T$17</v>
      </c>
      <c r="U639" s="199" t="str">
        <f t="shared" si="658"/>
        <v>U$17</v>
      </c>
      <c r="V639" s="199" t="str">
        <f t="shared" si="658"/>
        <v>V$17</v>
      </c>
      <c r="W639" s="199" t="str">
        <f t="shared" si="658"/>
        <v>W$17</v>
      </c>
      <c r="X639" s="199" t="str">
        <f t="shared" si="658"/>
        <v>X$17</v>
      </c>
      <c r="Y639" s="199" t="str">
        <f t="shared" si="658"/>
        <v>Y$17</v>
      </c>
      <c r="Z639" s="199" t="str">
        <f t="shared" si="658"/>
        <v>Z$17</v>
      </c>
      <c r="AA639" s="199" t="str">
        <f t="shared" si="658"/>
        <v>AA$17</v>
      </c>
      <c r="AB639" s="199" t="str">
        <f t="shared" si="658"/>
        <v>AB$17</v>
      </c>
      <c r="AC639" s="199" t="str">
        <f t="shared" si="658"/>
        <v>AC$17</v>
      </c>
      <c r="AD639" s="199" t="str">
        <f t="shared" si="658"/>
        <v>AD$17</v>
      </c>
      <c r="AE639" s="199" t="str">
        <f t="shared" si="658"/>
        <v>AE$17</v>
      </c>
      <c r="AF639" s="199" t="str">
        <f t="shared" si="658"/>
        <v>AF$17</v>
      </c>
      <c r="AG639" s="199" t="str">
        <f t="shared" si="658"/>
        <v>AG$17</v>
      </c>
      <c r="AH639" s="199" t="str">
        <f t="shared" si="658"/>
        <v>AH$17</v>
      </c>
      <c r="AI639" s="199" t="str">
        <f t="shared" si="658"/>
        <v>AI$17</v>
      </c>
      <c r="AJ639" s="199" t="str">
        <f t="shared" si="658"/>
        <v>AJ$17</v>
      </c>
      <c r="AK639" s="199" t="str">
        <f t="shared" si="658"/>
        <v>AK$17</v>
      </c>
      <c r="AL639" s="199" t="str">
        <f t="shared" si="658"/>
        <v>AL$17</v>
      </c>
      <c r="AM639" s="199" t="str">
        <f t="shared" si="658"/>
        <v>AM$17</v>
      </c>
      <c r="AN639" s="199" t="str">
        <f t="shared" si="658"/>
        <v>AN$17</v>
      </c>
      <c r="AO639" s="199" t="str">
        <f t="shared" si="658"/>
        <v>AO$17</v>
      </c>
      <c r="AP639" s="199" t="str">
        <f t="shared" si="658"/>
        <v>AP$17</v>
      </c>
      <c r="AQ639" s="199" t="str">
        <f t="shared" si="658"/>
        <v>AQ$17</v>
      </c>
      <c r="AR639" s="199" t="str">
        <f t="shared" si="658"/>
        <v>AR$17</v>
      </c>
      <c r="AS639" s="199" t="str">
        <f t="shared" si="658"/>
        <v>AS$17</v>
      </c>
      <c r="AT639" s="199" t="str">
        <f t="shared" si="658"/>
        <v>AT$17</v>
      </c>
      <c r="AU639" s="199" t="str">
        <f t="shared" si="658"/>
        <v>AU$17</v>
      </c>
      <c r="AV639" s="199" t="str">
        <f t="shared" si="658"/>
        <v>AV$17</v>
      </c>
      <c r="AW639" s="199" t="str">
        <f t="shared" si="658"/>
        <v>AW$17</v>
      </c>
      <c r="AX639" s="199" t="str">
        <f t="shared" si="658"/>
        <v>AX$17</v>
      </c>
      <c r="AY639" s="199" t="str">
        <f t="shared" ref="AY639:CD639" si="659">AY$21</f>
        <v>AY$17</v>
      </c>
      <c r="AZ639" s="199" t="str">
        <f t="shared" si="659"/>
        <v>AZ$17</v>
      </c>
      <c r="BA639" s="199" t="str">
        <f t="shared" si="659"/>
        <v>BA$17</v>
      </c>
      <c r="BB639" s="199" t="str">
        <f t="shared" si="659"/>
        <v>BB$17</v>
      </c>
      <c r="BC639" s="199" t="str">
        <f t="shared" si="659"/>
        <v>BC$17</v>
      </c>
      <c r="BD639" s="199" t="str">
        <f t="shared" si="659"/>
        <v>BD$17</v>
      </c>
      <c r="BE639" s="199" t="str">
        <f t="shared" si="659"/>
        <v>BE$17</v>
      </c>
      <c r="BF639" s="199" t="str">
        <f t="shared" si="659"/>
        <v>BF$17</v>
      </c>
      <c r="BG639" s="199" t="str">
        <f t="shared" si="659"/>
        <v>BG$17</v>
      </c>
      <c r="BH639" s="199" t="str">
        <f t="shared" si="659"/>
        <v>BH$17</v>
      </c>
      <c r="BI639" s="199" t="str">
        <f t="shared" si="659"/>
        <v>BI$17</v>
      </c>
      <c r="BJ639" s="199" t="str">
        <f t="shared" si="659"/>
        <v>BJ$17</v>
      </c>
      <c r="BK639" s="199" t="str">
        <f t="shared" si="659"/>
        <v>BK$17</v>
      </c>
      <c r="BL639" s="199" t="str">
        <f t="shared" si="659"/>
        <v>BL$17</v>
      </c>
      <c r="BM639" s="199" t="str">
        <f t="shared" si="659"/>
        <v>BM$17</v>
      </c>
      <c r="BN639" s="199" t="str">
        <f t="shared" si="659"/>
        <v>BN$17</v>
      </c>
      <c r="BO639" s="199" t="str">
        <f t="shared" si="659"/>
        <v>BO$17</v>
      </c>
      <c r="BP639" s="199" t="str">
        <f t="shared" si="659"/>
        <v>BP$17</v>
      </c>
      <c r="BQ639" s="199" t="str">
        <f t="shared" si="659"/>
        <v>BQ$17</v>
      </c>
      <c r="BR639" s="199" t="str">
        <f t="shared" si="659"/>
        <v>BR$17</v>
      </c>
      <c r="BS639" s="199" t="str">
        <f t="shared" si="659"/>
        <v>BS$17</v>
      </c>
      <c r="BT639" s="199" t="str">
        <f t="shared" si="659"/>
        <v>BT$17</v>
      </c>
      <c r="BU639" s="199" t="str">
        <f t="shared" si="659"/>
        <v>BU$17</v>
      </c>
      <c r="BV639" s="199" t="str">
        <f t="shared" si="659"/>
        <v>BV$17</v>
      </c>
      <c r="BW639" s="199" t="str">
        <f t="shared" si="659"/>
        <v>BW$17</v>
      </c>
      <c r="BX639" s="199" t="str">
        <f t="shared" si="659"/>
        <v>BX$17</v>
      </c>
      <c r="BY639" s="199" t="str">
        <f t="shared" si="659"/>
        <v>BY$17</v>
      </c>
      <c r="BZ639" s="199" t="str">
        <f t="shared" si="659"/>
        <v>BZ$17</v>
      </c>
      <c r="CA639" s="199" t="str">
        <f t="shared" si="659"/>
        <v>CA$17</v>
      </c>
      <c r="CB639" s="199" t="str">
        <f t="shared" si="659"/>
        <v>CB$17</v>
      </c>
      <c r="CC639" s="199" t="str">
        <f t="shared" si="659"/>
        <v>CC$17</v>
      </c>
      <c r="CD639" s="199" t="str">
        <f t="shared" si="659"/>
        <v>CD$17</v>
      </c>
      <c r="CE639" s="199" t="str">
        <f t="shared" ref="CE639:CL639" si="660">CE$21</f>
        <v>CE$17</v>
      </c>
      <c r="CF639" s="199" t="str">
        <f t="shared" si="660"/>
        <v>CF$17</v>
      </c>
      <c r="CG639" s="199" t="str">
        <f t="shared" si="660"/>
        <v>CG$17</v>
      </c>
      <c r="CH639" s="199" t="str">
        <f t="shared" si="660"/>
        <v>CH$17</v>
      </c>
      <c r="CI639" s="199" t="str">
        <f t="shared" si="660"/>
        <v>CI$17</v>
      </c>
      <c r="CJ639" s="199" t="str">
        <f t="shared" si="660"/>
        <v>CJ$17</v>
      </c>
      <c r="CK639" s="199" t="str">
        <f t="shared" si="660"/>
        <v>CK$17</v>
      </c>
      <c r="CL639" s="199" t="str">
        <f t="shared" si="660"/>
        <v>CL$17</v>
      </c>
      <c r="CN639" s="201"/>
      <c r="CO639" s="199" t="str">
        <f t="shared" ref="CO639:DL639" si="661">CO$21</f>
        <v>CO$17</v>
      </c>
      <c r="CP639" s="199" t="str">
        <f t="shared" si="661"/>
        <v>CP$17</v>
      </c>
      <c r="CQ639" s="199" t="str">
        <f t="shared" si="661"/>
        <v>CQ$17</v>
      </c>
      <c r="CR639" s="199" t="str">
        <f t="shared" si="661"/>
        <v>CR$17</v>
      </c>
      <c r="CS639" s="199" t="str">
        <f t="shared" si="661"/>
        <v>CS$17</v>
      </c>
      <c r="CT639" s="199" t="str">
        <f t="shared" si="661"/>
        <v>CT$17</v>
      </c>
      <c r="CU639" s="199" t="str">
        <f t="shared" si="661"/>
        <v>CU$17</v>
      </c>
      <c r="CV639" s="199" t="str">
        <f t="shared" si="661"/>
        <v>CV$17</v>
      </c>
      <c r="CW639" s="199" t="str">
        <f t="shared" si="661"/>
        <v>CW$17</v>
      </c>
      <c r="CX639" s="199" t="str">
        <f t="shared" si="661"/>
        <v>CX$17</v>
      </c>
      <c r="CY639" s="199" t="str">
        <f t="shared" si="661"/>
        <v>CY$17</v>
      </c>
      <c r="CZ639" s="199" t="str">
        <f t="shared" si="661"/>
        <v>CZ$17</v>
      </c>
      <c r="DA639" s="199" t="str">
        <f t="shared" si="661"/>
        <v>DA$17</v>
      </c>
      <c r="DB639" s="199" t="str">
        <f t="shared" si="661"/>
        <v>DB$17</v>
      </c>
      <c r="DC639" s="199" t="str">
        <f t="shared" si="661"/>
        <v>DC$17</v>
      </c>
      <c r="DD639" s="199" t="str">
        <f t="shared" si="661"/>
        <v>DD$17</v>
      </c>
      <c r="DE639" s="199" t="str">
        <f t="shared" si="661"/>
        <v>DE$17</v>
      </c>
      <c r="DF639" s="199" t="str">
        <f t="shared" si="661"/>
        <v>DF$17</v>
      </c>
      <c r="DG639" s="199" t="str">
        <f t="shared" si="661"/>
        <v>DG$17</v>
      </c>
      <c r="DH639" s="199" t="str">
        <f t="shared" si="661"/>
        <v>DH$17</v>
      </c>
      <c r="DI639" s="199" t="str">
        <f t="shared" si="661"/>
        <v>DI$17</v>
      </c>
      <c r="DJ639" s="199" t="str">
        <f t="shared" si="661"/>
        <v>DJ$17</v>
      </c>
      <c r="DK639" s="199" t="str">
        <f t="shared" si="661"/>
        <v>DK$17</v>
      </c>
      <c r="DL639" s="199" t="str">
        <f t="shared" si="661"/>
        <v>DL$17</v>
      </c>
    </row>
    <row r="640" spans="1:116" x14ac:dyDescent="0.4">
      <c r="A640" s="174"/>
      <c r="E640" s="8"/>
      <c r="G640" s="175" t="s">
        <v>491</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505</v>
      </c>
      <c r="H641" s="200"/>
      <c r="I641" s="201"/>
      <c r="J641" s="201"/>
      <c r="K641" s="202"/>
      <c r="L641" s="202"/>
      <c r="M641" s="202"/>
      <c r="N641" s="202"/>
      <c r="O641" s="202"/>
      <c r="P641" s="202"/>
      <c r="R641" s="202"/>
      <c r="S641" s="190"/>
      <c r="T641" s="190"/>
      <c r="U641" s="190"/>
      <c r="V641" s="190"/>
      <c r="W641" s="190"/>
      <c r="X641" s="190"/>
      <c r="Y641" s="190"/>
      <c r="Z641" s="190"/>
      <c r="AA641" s="190"/>
      <c r="AB641" s="190"/>
      <c r="AC641" s="190"/>
      <c r="AD641" s="190"/>
      <c r="AE641" s="190"/>
      <c r="AF641" s="190"/>
      <c r="AG641" s="190"/>
      <c r="AH641" s="190"/>
      <c r="AI641" s="190"/>
      <c r="AJ641" s="190"/>
      <c r="AK641" s="190"/>
      <c r="AL641" s="190"/>
      <c r="AM641" s="190"/>
      <c r="AN641" s="190"/>
      <c r="AO641" s="190"/>
      <c r="AP641" s="190"/>
      <c r="AQ641" s="190"/>
      <c r="AR641" s="190"/>
      <c r="AS641" s="190"/>
      <c r="AT641" s="190"/>
      <c r="AU641" s="190"/>
      <c r="AV641" s="190"/>
      <c r="AW641" s="190"/>
      <c r="AX641" s="190"/>
      <c r="AY641" s="190"/>
      <c r="AZ641" s="190"/>
      <c r="BA641" s="190"/>
      <c r="BB641" s="190"/>
      <c r="BC641" s="190"/>
      <c r="BD641" s="190"/>
      <c r="BE641" s="190"/>
      <c r="BF641" s="190"/>
      <c r="BG641" s="190"/>
      <c r="BH641" s="190"/>
      <c r="BI641" s="190"/>
      <c r="BJ641" s="190"/>
      <c r="BK641" s="190"/>
      <c r="BL641" s="190"/>
      <c r="BM641" s="190"/>
      <c r="BN641" s="190"/>
      <c r="BO641" s="190"/>
      <c r="BP641" s="190"/>
      <c r="BQ641" s="190"/>
      <c r="BR641" s="190"/>
      <c r="BS641" s="190"/>
      <c r="BT641" s="190"/>
      <c r="BU641" s="190"/>
      <c r="BV641" s="190"/>
      <c r="BW641" s="190"/>
      <c r="BX641" s="190"/>
      <c r="BY641" s="190"/>
      <c r="BZ641" s="190"/>
      <c r="CA641" s="190"/>
      <c r="CB641" s="190"/>
      <c r="CC641" s="190"/>
      <c r="CD641" s="190"/>
      <c r="CE641" s="190"/>
      <c r="CF641" s="190"/>
      <c r="CG641" s="190"/>
      <c r="CH641" s="190"/>
      <c r="CI641" s="190"/>
      <c r="CJ641" s="190"/>
      <c r="CK641" s="190"/>
      <c r="CL641" s="190"/>
      <c r="CN641" s="201"/>
      <c r="CO641" s="190"/>
      <c r="CP641" s="190"/>
      <c r="CQ641" s="190"/>
      <c r="CR641" s="190"/>
      <c r="CS641" s="190"/>
      <c r="CT641" s="190"/>
      <c r="CU641" s="190"/>
      <c r="CV641" s="190"/>
      <c r="CW641" s="190"/>
      <c r="CX641" s="190"/>
      <c r="CY641" s="190"/>
      <c r="CZ641" s="190"/>
      <c r="DA641" s="190"/>
      <c r="DB641" s="190"/>
      <c r="DC641" s="190"/>
      <c r="DD641" s="190"/>
      <c r="DE641" s="190"/>
      <c r="DF641" s="190"/>
      <c r="DG641" s="190"/>
      <c r="DH641" s="190"/>
      <c r="DI641" s="190"/>
      <c r="DJ641" s="190"/>
      <c r="DK641" s="190"/>
      <c r="DL641" s="190"/>
    </row>
    <row r="642" spans="1:116" x14ac:dyDescent="0.4">
      <c r="A642" s="174"/>
      <c r="E642" s="8"/>
      <c r="G642" s="175" t="s">
        <v>463</v>
      </c>
      <c r="H642" s="200"/>
      <c r="I642" s="201"/>
      <c r="J642" s="201"/>
      <c r="K642" s="202"/>
      <c r="L642" s="202"/>
      <c r="M642" s="202"/>
      <c r="N642" s="202"/>
      <c r="O642" s="202"/>
      <c r="P642" s="202"/>
      <c r="R642" s="202"/>
      <c r="S642" s="190" t="str">
        <f t="shared" ref="S642:AX642" si="662">S$22</f>
        <v>S$18</v>
      </c>
      <c r="T642" s="190" t="str">
        <f t="shared" si="662"/>
        <v>T$18</v>
      </c>
      <c r="U642" s="190" t="str">
        <f t="shared" si="662"/>
        <v>U$18</v>
      </c>
      <c r="V642" s="190" t="str">
        <f t="shared" si="662"/>
        <v>V$18</v>
      </c>
      <c r="W642" s="190" t="str">
        <f t="shared" si="662"/>
        <v>W$18</v>
      </c>
      <c r="X642" s="190" t="str">
        <f t="shared" si="662"/>
        <v>X$18</v>
      </c>
      <c r="Y642" s="190" t="str">
        <f t="shared" si="662"/>
        <v>Y$18</v>
      </c>
      <c r="Z642" s="190" t="str">
        <f t="shared" si="662"/>
        <v>Z$18</v>
      </c>
      <c r="AA642" s="190" t="str">
        <f t="shared" si="662"/>
        <v>AA$18</v>
      </c>
      <c r="AB642" s="190" t="str">
        <f t="shared" si="662"/>
        <v>AB$18</v>
      </c>
      <c r="AC642" s="190" t="str">
        <f t="shared" si="662"/>
        <v>AC$18</v>
      </c>
      <c r="AD642" s="190" t="str">
        <f t="shared" si="662"/>
        <v>AD$18</v>
      </c>
      <c r="AE642" s="190" t="str">
        <f t="shared" si="662"/>
        <v>AE$18</v>
      </c>
      <c r="AF642" s="190" t="str">
        <f t="shared" si="662"/>
        <v>AF$18</v>
      </c>
      <c r="AG642" s="190" t="str">
        <f t="shared" si="662"/>
        <v>AG$18</v>
      </c>
      <c r="AH642" s="190" t="str">
        <f t="shared" si="662"/>
        <v>AH$18</v>
      </c>
      <c r="AI642" s="190" t="str">
        <f t="shared" si="662"/>
        <v>AI$18</v>
      </c>
      <c r="AJ642" s="190" t="str">
        <f t="shared" si="662"/>
        <v>AJ$18</v>
      </c>
      <c r="AK642" s="190" t="str">
        <f t="shared" si="662"/>
        <v>AK$18</v>
      </c>
      <c r="AL642" s="190" t="str">
        <f t="shared" si="662"/>
        <v>AL$18</v>
      </c>
      <c r="AM642" s="190" t="str">
        <f t="shared" si="662"/>
        <v>AM$18</v>
      </c>
      <c r="AN642" s="190" t="str">
        <f t="shared" si="662"/>
        <v>AN$18</v>
      </c>
      <c r="AO642" s="190" t="str">
        <f t="shared" si="662"/>
        <v>AO$18</v>
      </c>
      <c r="AP642" s="190" t="str">
        <f t="shared" si="662"/>
        <v>AP$18</v>
      </c>
      <c r="AQ642" s="190" t="str">
        <f t="shared" si="662"/>
        <v>AQ$18</v>
      </c>
      <c r="AR642" s="190" t="str">
        <f t="shared" si="662"/>
        <v>AR$18</v>
      </c>
      <c r="AS642" s="190" t="str">
        <f t="shared" si="662"/>
        <v>AS$18</v>
      </c>
      <c r="AT642" s="190" t="str">
        <f t="shared" si="662"/>
        <v>AT$18</v>
      </c>
      <c r="AU642" s="190" t="str">
        <f t="shared" si="662"/>
        <v>AU$18</v>
      </c>
      <c r="AV642" s="190" t="str">
        <f t="shared" si="662"/>
        <v>AV$18</v>
      </c>
      <c r="AW642" s="190" t="str">
        <f t="shared" si="662"/>
        <v>AW$18</v>
      </c>
      <c r="AX642" s="190" t="str">
        <f t="shared" si="662"/>
        <v>AX$18</v>
      </c>
      <c r="AY642" s="190" t="str">
        <f t="shared" ref="AY642:CD642" si="663">AY$22</f>
        <v>AY$18</v>
      </c>
      <c r="AZ642" s="190" t="str">
        <f t="shared" si="663"/>
        <v>AZ$18</v>
      </c>
      <c r="BA642" s="190" t="str">
        <f t="shared" si="663"/>
        <v>BA$18</v>
      </c>
      <c r="BB642" s="190" t="str">
        <f t="shared" si="663"/>
        <v>BB$18</v>
      </c>
      <c r="BC642" s="190" t="str">
        <f t="shared" si="663"/>
        <v>BC$18</v>
      </c>
      <c r="BD642" s="190" t="str">
        <f t="shared" si="663"/>
        <v>BD$18</v>
      </c>
      <c r="BE642" s="190" t="str">
        <f t="shared" si="663"/>
        <v>BE$18</v>
      </c>
      <c r="BF642" s="190" t="str">
        <f t="shared" si="663"/>
        <v>BF$18</v>
      </c>
      <c r="BG642" s="190" t="str">
        <f t="shared" si="663"/>
        <v>BG$18</v>
      </c>
      <c r="BH642" s="190" t="str">
        <f t="shared" si="663"/>
        <v>BH$18</v>
      </c>
      <c r="BI642" s="190" t="str">
        <f t="shared" si="663"/>
        <v>BI$18</v>
      </c>
      <c r="BJ642" s="190" t="str">
        <f t="shared" si="663"/>
        <v>BJ$18</v>
      </c>
      <c r="BK642" s="190" t="str">
        <f t="shared" si="663"/>
        <v>BK$18</v>
      </c>
      <c r="BL642" s="190" t="str">
        <f t="shared" si="663"/>
        <v>BL$18</v>
      </c>
      <c r="BM642" s="190" t="str">
        <f t="shared" si="663"/>
        <v>BM$18</v>
      </c>
      <c r="BN642" s="190" t="str">
        <f t="shared" si="663"/>
        <v>BN$18</v>
      </c>
      <c r="BO642" s="190" t="str">
        <f t="shared" si="663"/>
        <v>BO$18</v>
      </c>
      <c r="BP642" s="190" t="str">
        <f t="shared" si="663"/>
        <v>BP$18</v>
      </c>
      <c r="BQ642" s="190" t="str">
        <f t="shared" si="663"/>
        <v>BQ$18</v>
      </c>
      <c r="BR642" s="190" t="str">
        <f t="shared" si="663"/>
        <v>BR$18</v>
      </c>
      <c r="BS642" s="190" t="str">
        <f t="shared" si="663"/>
        <v>BS$18</v>
      </c>
      <c r="BT642" s="190" t="str">
        <f t="shared" si="663"/>
        <v>BT$18</v>
      </c>
      <c r="BU642" s="190" t="str">
        <f t="shared" si="663"/>
        <v>BU$18</v>
      </c>
      <c r="BV642" s="190" t="str">
        <f t="shared" si="663"/>
        <v>BV$18</v>
      </c>
      <c r="BW642" s="190" t="str">
        <f t="shared" si="663"/>
        <v>BW$18</v>
      </c>
      <c r="BX642" s="190" t="str">
        <f t="shared" si="663"/>
        <v>BX$18</v>
      </c>
      <c r="BY642" s="190" t="str">
        <f t="shared" si="663"/>
        <v>BY$18</v>
      </c>
      <c r="BZ642" s="190" t="str">
        <f t="shared" si="663"/>
        <v>BZ$18</v>
      </c>
      <c r="CA642" s="190" t="str">
        <f t="shared" si="663"/>
        <v>CA$18</v>
      </c>
      <c r="CB642" s="190" t="str">
        <f t="shared" si="663"/>
        <v>CB$18</v>
      </c>
      <c r="CC642" s="190" t="str">
        <f t="shared" si="663"/>
        <v>CC$18</v>
      </c>
      <c r="CD642" s="190" t="str">
        <f t="shared" si="663"/>
        <v>CD$18</v>
      </c>
      <c r="CE642" s="190" t="str">
        <f t="shared" ref="CE642:CL642" si="664">CE$22</f>
        <v>CE$18</v>
      </c>
      <c r="CF642" s="190" t="str">
        <f t="shared" si="664"/>
        <v>CF$18</v>
      </c>
      <c r="CG642" s="190" t="str">
        <f t="shared" si="664"/>
        <v>CG$18</v>
      </c>
      <c r="CH642" s="190" t="str">
        <f t="shared" si="664"/>
        <v>CH$18</v>
      </c>
      <c r="CI642" s="190" t="str">
        <f t="shared" si="664"/>
        <v>CI$18</v>
      </c>
      <c r="CJ642" s="190" t="str">
        <f t="shared" si="664"/>
        <v>CJ$18</v>
      </c>
      <c r="CK642" s="190" t="str">
        <f t="shared" si="664"/>
        <v>CK$18</v>
      </c>
      <c r="CL642" s="190" t="str">
        <f t="shared" si="664"/>
        <v>CL$18</v>
      </c>
      <c r="CN642" s="201"/>
      <c r="CO642" s="190" t="str">
        <f t="shared" ref="CO642:DL642" si="665">CO$22</f>
        <v>CO$18</v>
      </c>
      <c r="CP642" s="190" t="str">
        <f t="shared" si="665"/>
        <v>CP$18</v>
      </c>
      <c r="CQ642" s="190" t="str">
        <f t="shared" si="665"/>
        <v>CQ$18</v>
      </c>
      <c r="CR642" s="190" t="str">
        <f t="shared" si="665"/>
        <v>CR$18</v>
      </c>
      <c r="CS642" s="190" t="str">
        <f t="shared" si="665"/>
        <v>CS$18</v>
      </c>
      <c r="CT642" s="190" t="str">
        <f t="shared" si="665"/>
        <v>CT$18</v>
      </c>
      <c r="CU642" s="190" t="str">
        <f t="shared" si="665"/>
        <v>CU$18</v>
      </c>
      <c r="CV642" s="190" t="str">
        <f t="shared" si="665"/>
        <v>CV$18</v>
      </c>
      <c r="CW642" s="190" t="str">
        <f t="shared" si="665"/>
        <v>CW$18</v>
      </c>
      <c r="CX642" s="190" t="str">
        <f t="shared" si="665"/>
        <v>CX$18</v>
      </c>
      <c r="CY642" s="190" t="str">
        <f t="shared" si="665"/>
        <v>CY$18</v>
      </c>
      <c r="CZ642" s="190" t="str">
        <f t="shared" si="665"/>
        <v>CZ$18</v>
      </c>
      <c r="DA642" s="190" t="str">
        <f t="shared" si="665"/>
        <v>DA$18</v>
      </c>
      <c r="DB642" s="190" t="str">
        <f t="shared" si="665"/>
        <v>DB$18</v>
      </c>
      <c r="DC642" s="190" t="str">
        <f t="shared" si="665"/>
        <v>DC$18</v>
      </c>
      <c r="DD642" s="190" t="str">
        <f t="shared" si="665"/>
        <v>DD$18</v>
      </c>
      <c r="DE642" s="190" t="str">
        <f t="shared" si="665"/>
        <v>DE$18</v>
      </c>
      <c r="DF642" s="190" t="str">
        <f t="shared" si="665"/>
        <v>DF$18</v>
      </c>
      <c r="DG642" s="190" t="str">
        <f t="shared" si="665"/>
        <v>DG$18</v>
      </c>
      <c r="DH642" s="190" t="str">
        <f t="shared" si="665"/>
        <v>DH$18</v>
      </c>
      <c r="DI642" s="190" t="str">
        <f t="shared" si="665"/>
        <v>DI$18</v>
      </c>
      <c r="DJ642" s="190" t="str">
        <f t="shared" si="665"/>
        <v>DJ$18</v>
      </c>
      <c r="DK642" s="190" t="str">
        <f t="shared" si="665"/>
        <v>DK$18</v>
      </c>
      <c r="DL642" s="190" t="str">
        <f t="shared" si="665"/>
        <v>DL$18</v>
      </c>
    </row>
    <row r="643" spans="1:116" x14ac:dyDescent="0.4">
      <c r="A643" s="174"/>
      <c r="E643" s="8"/>
      <c r="G643" s="175" t="s">
        <v>464</v>
      </c>
      <c r="H643" s="200"/>
      <c r="I643" s="201"/>
      <c r="J643" s="201"/>
      <c r="K643" s="202"/>
      <c r="L643" s="202"/>
      <c r="M643" s="202"/>
      <c r="N643" s="202"/>
      <c r="O643" s="202"/>
      <c r="P643" s="202"/>
      <c r="R643" s="202"/>
      <c r="S643" s="190" t="str">
        <f t="shared" ref="S643:AX643" si="666">S$23</f>
        <v>S$19</v>
      </c>
      <c r="T643" s="190" t="str">
        <f t="shared" si="666"/>
        <v>T$19</v>
      </c>
      <c r="U643" s="190" t="str">
        <f t="shared" si="666"/>
        <v>U$19</v>
      </c>
      <c r="V643" s="190" t="str">
        <f t="shared" si="666"/>
        <v>V$19</v>
      </c>
      <c r="W643" s="190" t="str">
        <f t="shared" si="666"/>
        <v>W$19</v>
      </c>
      <c r="X643" s="190" t="str">
        <f t="shared" si="666"/>
        <v>X$19</v>
      </c>
      <c r="Y643" s="190" t="str">
        <f t="shared" si="666"/>
        <v>Y$19</v>
      </c>
      <c r="Z643" s="190" t="str">
        <f t="shared" si="666"/>
        <v>Z$19</v>
      </c>
      <c r="AA643" s="190" t="str">
        <f t="shared" si="666"/>
        <v>AA$19</v>
      </c>
      <c r="AB643" s="190" t="str">
        <f t="shared" si="666"/>
        <v>AB$19</v>
      </c>
      <c r="AC643" s="190" t="str">
        <f t="shared" si="666"/>
        <v>AC$19</v>
      </c>
      <c r="AD643" s="190" t="str">
        <f t="shared" si="666"/>
        <v>AD$19</v>
      </c>
      <c r="AE643" s="190" t="str">
        <f t="shared" si="666"/>
        <v>AE$19</v>
      </c>
      <c r="AF643" s="190" t="str">
        <f t="shared" si="666"/>
        <v>AF$19</v>
      </c>
      <c r="AG643" s="190" t="str">
        <f t="shared" si="666"/>
        <v>AG$19</v>
      </c>
      <c r="AH643" s="190" t="str">
        <f t="shared" si="666"/>
        <v>AH$19</v>
      </c>
      <c r="AI643" s="190" t="str">
        <f t="shared" si="666"/>
        <v>AI$19</v>
      </c>
      <c r="AJ643" s="190" t="str">
        <f t="shared" si="666"/>
        <v>AJ$19</v>
      </c>
      <c r="AK643" s="190" t="str">
        <f t="shared" si="666"/>
        <v>AK$19</v>
      </c>
      <c r="AL643" s="190" t="str">
        <f t="shared" si="666"/>
        <v>AL$19</v>
      </c>
      <c r="AM643" s="190" t="str">
        <f t="shared" si="666"/>
        <v>AM$19</v>
      </c>
      <c r="AN643" s="190" t="str">
        <f t="shared" si="666"/>
        <v>AN$19</v>
      </c>
      <c r="AO643" s="190" t="str">
        <f t="shared" si="666"/>
        <v>AO$19</v>
      </c>
      <c r="AP643" s="190" t="str">
        <f t="shared" si="666"/>
        <v>AP$19</v>
      </c>
      <c r="AQ643" s="190" t="str">
        <f t="shared" si="666"/>
        <v>AQ$19</v>
      </c>
      <c r="AR643" s="190" t="str">
        <f t="shared" si="666"/>
        <v>AR$19</v>
      </c>
      <c r="AS643" s="190" t="str">
        <f t="shared" si="666"/>
        <v>AS$19</v>
      </c>
      <c r="AT643" s="190" t="str">
        <f t="shared" si="666"/>
        <v>AT$19</v>
      </c>
      <c r="AU643" s="190" t="str">
        <f t="shared" si="666"/>
        <v>AU$19</v>
      </c>
      <c r="AV643" s="190" t="str">
        <f t="shared" si="666"/>
        <v>AV$19</v>
      </c>
      <c r="AW643" s="190" t="str">
        <f t="shared" si="666"/>
        <v>AW$19</v>
      </c>
      <c r="AX643" s="190" t="str">
        <f t="shared" si="666"/>
        <v>AX$19</v>
      </c>
      <c r="AY643" s="190" t="str">
        <f t="shared" ref="AY643:CD643" si="667">AY$23</f>
        <v>AY$19</v>
      </c>
      <c r="AZ643" s="190" t="str">
        <f t="shared" si="667"/>
        <v>AZ$19</v>
      </c>
      <c r="BA643" s="190" t="str">
        <f t="shared" si="667"/>
        <v>BA$19</v>
      </c>
      <c r="BB643" s="190" t="str">
        <f t="shared" si="667"/>
        <v>BB$19</v>
      </c>
      <c r="BC643" s="190" t="str">
        <f t="shared" si="667"/>
        <v>BC$19</v>
      </c>
      <c r="BD643" s="190" t="str">
        <f t="shared" si="667"/>
        <v>BD$19</v>
      </c>
      <c r="BE643" s="190" t="str">
        <f t="shared" si="667"/>
        <v>BE$19</v>
      </c>
      <c r="BF643" s="190" t="str">
        <f t="shared" si="667"/>
        <v>BF$19</v>
      </c>
      <c r="BG643" s="190" t="str">
        <f t="shared" si="667"/>
        <v>BG$19</v>
      </c>
      <c r="BH643" s="190" t="str">
        <f t="shared" si="667"/>
        <v>BH$19</v>
      </c>
      <c r="BI643" s="190" t="str">
        <f t="shared" si="667"/>
        <v>BI$19</v>
      </c>
      <c r="BJ643" s="190" t="str">
        <f t="shared" si="667"/>
        <v>BJ$19</v>
      </c>
      <c r="BK643" s="190" t="str">
        <f t="shared" si="667"/>
        <v>BK$19</v>
      </c>
      <c r="BL643" s="190" t="str">
        <f t="shared" si="667"/>
        <v>BL$19</v>
      </c>
      <c r="BM643" s="190" t="str">
        <f t="shared" si="667"/>
        <v>BM$19</v>
      </c>
      <c r="BN643" s="190" t="str">
        <f t="shared" si="667"/>
        <v>BN$19</v>
      </c>
      <c r="BO643" s="190" t="str">
        <f t="shared" si="667"/>
        <v>BO$19</v>
      </c>
      <c r="BP643" s="190" t="str">
        <f t="shared" si="667"/>
        <v>BP$19</v>
      </c>
      <c r="BQ643" s="190" t="str">
        <f t="shared" si="667"/>
        <v>BQ$19</v>
      </c>
      <c r="BR643" s="190" t="str">
        <f t="shared" si="667"/>
        <v>BR$19</v>
      </c>
      <c r="BS643" s="190" t="str">
        <f t="shared" si="667"/>
        <v>BS$19</v>
      </c>
      <c r="BT643" s="190" t="str">
        <f t="shared" si="667"/>
        <v>BT$19</v>
      </c>
      <c r="BU643" s="190" t="str">
        <f t="shared" si="667"/>
        <v>BU$19</v>
      </c>
      <c r="BV643" s="190" t="str">
        <f t="shared" si="667"/>
        <v>BV$19</v>
      </c>
      <c r="BW643" s="190" t="str">
        <f t="shared" si="667"/>
        <v>BW$19</v>
      </c>
      <c r="BX643" s="190" t="str">
        <f t="shared" si="667"/>
        <v>BX$19</v>
      </c>
      <c r="BY643" s="190" t="str">
        <f t="shared" si="667"/>
        <v>BY$19</v>
      </c>
      <c r="BZ643" s="190" t="str">
        <f t="shared" si="667"/>
        <v>BZ$19</v>
      </c>
      <c r="CA643" s="190" t="str">
        <f t="shared" si="667"/>
        <v>CA$19</v>
      </c>
      <c r="CB643" s="190" t="str">
        <f t="shared" si="667"/>
        <v>CB$19</v>
      </c>
      <c r="CC643" s="190" t="str">
        <f t="shared" si="667"/>
        <v>CC$19</v>
      </c>
      <c r="CD643" s="190" t="str">
        <f t="shared" si="667"/>
        <v>CD$19</v>
      </c>
      <c r="CE643" s="190" t="str">
        <f t="shared" ref="CE643:CL643" si="668">CE$23</f>
        <v>CE$19</v>
      </c>
      <c r="CF643" s="190" t="str">
        <f t="shared" si="668"/>
        <v>CF$19</v>
      </c>
      <c r="CG643" s="190" t="str">
        <f t="shared" si="668"/>
        <v>CG$19</v>
      </c>
      <c r="CH643" s="190" t="str">
        <f t="shared" si="668"/>
        <v>CH$19</v>
      </c>
      <c r="CI643" s="190" t="str">
        <f t="shared" si="668"/>
        <v>CI$19</v>
      </c>
      <c r="CJ643" s="190" t="str">
        <f t="shared" si="668"/>
        <v>CJ$19</v>
      </c>
      <c r="CK643" s="190" t="str">
        <f t="shared" si="668"/>
        <v>CK$19</v>
      </c>
      <c r="CL643" s="190" t="str">
        <f t="shared" si="668"/>
        <v>CL$19</v>
      </c>
      <c r="CN643" s="201"/>
      <c r="CO643" s="190" t="str">
        <f t="shared" ref="CO643:DL643" si="669">CO$23</f>
        <v>CO$19</v>
      </c>
      <c r="CP643" s="190" t="str">
        <f t="shared" si="669"/>
        <v>CP$19</v>
      </c>
      <c r="CQ643" s="190" t="str">
        <f t="shared" si="669"/>
        <v>CQ$19</v>
      </c>
      <c r="CR643" s="190" t="str">
        <f t="shared" si="669"/>
        <v>CR$19</v>
      </c>
      <c r="CS643" s="190" t="str">
        <f t="shared" si="669"/>
        <v>CS$19</v>
      </c>
      <c r="CT643" s="190" t="str">
        <f t="shared" si="669"/>
        <v>CT$19</v>
      </c>
      <c r="CU643" s="190" t="str">
        <f t="shared" si="669"/>
        <v>CU$19</v>
      </c>
      <c r="CV643" s="190" t="str">
        <f t="shared" si="669"/>
        <v>CV$19</v>
      </c>
      <c r="CW643" s="190" t="str">
        <f t="shared" si="669"/>
        <v>CW$19</v>
      </c>
      <c r="CX643" s="190" t="str">
        <f t="shared" si="669"/>
        <v>CX$19</v>
      </c>
      <c r="CY643" s="190" t="str">
        <f t="shared" si="669"/>
        <v>CY$19</v>
      </c>
      <c r="CZ643" s="190" t="str">
        <f t="shared" si="669"/>
        <v>CZ$19</v>
      </c>
      <c r="DA643" s="190" t="str">
        <f t="shared" si="669"/>
        <v>DA$19</v>
      </c>
      <c r="DB643" s="190" t="str">
        <f t="shared" si="669"/>
        <v>DB$19</v>
      </c>
      <c r="DC643" s="190" t="str">
        <f t="shared" si="669"/>
        <v>DC$19</v>
      </c>
      <c r="DD643" s="190" t="str">
        <f t="shared" si="669"/>
        <v>DD$19</v>
      </c>
      <c r="DE643" s="190" t="str">
        <f t="shared" si="669"/>
        <v>DE$19</v>
      </c>
      <c r="DF643" s="190" t="str">
        <f t="shared" si="669"/>
        <v>DF$19</v>
      </c>
      <c r="DG643" s="190" t="str">
        <f t="shared" si="669"/>
        <v>DG$19</v>
      </c>
      <c r="DH643" s="190" t="str">
        <f t="shared" si="669"/>
        <v>DH$19</v>
      </c>
      <c r="DI643" s="190" t="str">
        <f t="shared" si="669"/>
        <v>DI$19</v>
      </c>
      <c r="DJ643" s="190" t="str">
        <f t="shared" si="669"/>
        <v>DJ$19</v>
      </c>
      <c r="DK643" s="190" t="str">
        <f t="shared" si="669"/>
        <v>DK$19</v>
      </c>
      <c r="DL643" s="190" t="str">
        <f t="shared" si="669"/>
        <v>DL$19</v>
      </c>
    </row>
    <row r="644" spans="1:116" x14ac:dyDescent="0.4">
      <c r="A644" s="48" t="s">
        <v>218</v>
      </c>
      <c r="B644" s="31" t="s">
        <v>81</v>
      </c>
      <c r="C644" s="31"/>
      <c r="D644" t="s">
        <v>835</v>
      </c>
      <c r="E644" s="8" t="str">
        <f t="shared" ref="E644:E649" si="670">ROW()&amp;" "&amp;D644</f>
        <v>644 SUBFREE-PV</v>
      </c>
      <c r="F644" t="s">
        <v>836</v>
      </c>
      <c r="G644" s="70" t="s">
        <v>778</v>
      </c>
      <c r="H644" s="48"/>
      <c r="I644" s="297"/>
      <c r="J644" s="297"/>
      <c r="K644" s="48"/>
      <c r="L644" s="48"/>
      <c r="M644" s="48"/>
      <c r="N644" s="48"/>
      <c r="O644" s="48"/>
      <c r="P644" s="48"/>
      <c r="R644" s="70"/>
      <c r="S644" s="298"/>
      <c r="T644" s="298"/>
      <c r="U644" s="298"/>
      <c r="V644" s="298"/>
      <c r="W644" s="298"/>
      <c r="X644" s="298"/>
      <c r="Y644" s="298"/>
      <c r="Z644" s="298"/>
      <c r="AA644" s="298"/>
      <c r="AB644" s="298"/>
      <c r="AC644" s="298"/>
      <c r="AD644" s="298"/>
      <c r="AE644" s="298"/>
      <c r="AF644" s="298"/>
      <c r="AG644" s="298"/>
      <c r="AH644" s="298"/>
      <c r="AI644" s="298"/>
      <c r="AJ644" s="298"/>
      <c r="AK644" s="298"/>
      <c r="AL644" s="298"/>
      <c r="AM644" s="298"/>
      <c r="AN644" s="298"/>
      <c r="AO644" s="298"/>
      <c r="AP644" s="298"/>
      <c r="AQ644" s="298"/>
      <c r="AR644" s="298"/>
      <c r="AS644" s="298"/>
      <c r="AT644" s="298"/>
      <c r="AU644" s="298"/>
      <c r="AV644" s="298"/>
      <c r="AW644" s="298"/>
      <c r="AX644" s="298"/>
      <c r="AY644" s="298"/>
      <c r="AZ644" s="298"/>
      <c r="BA644" s="298"/>
      <c r="BB644" s="298"/>
      <c r="BC644" s="298"/>
      <c r="BD644" s="298"/>
      <c r="BE644" s="298"/>
      <c r="BF644" s="298"/>
      <c r="BG644" s="298"/>
      <c r="BH644" s="298"/>
      <c r="BI644" s="298"/>
      <c r="BJ644" s="298"/>
      <c r="BK644" s="298"/>
      <c r="BL644" s="298"/>
      <c r="BM644" s="298"/>
      <c r="BN644" s="298"/>
      <c r="BO644" s="298"/>
      <c r="BP644" s="298"/>
      <c r="BQ644" s="298"/>
      <c r="BR644" s="298"/>
      <c r="BS644" s="298"/>
      <c r="BT644" s="298"/>
      <c r="BU644" s="298"/>
      <c r="BV644" s="298"/>
      <c r="BW644" s="298"/>
      <c r="BX644" s="298"/>
      <c r="BY644" s="298"/>
      <c r="BZ644" s="298"/>
      <c r="CA644" s="298"/>
      <c r="CB644" s="298"/>
      <c r="CC644" s="298"/>
      <c r="CD644" s="298"/>
      <c r="CE644" s="298"/>
      <c r="CF644" s="298"/>
      <c r="CG644" s="298"/>
      <c r="CH644" s="298"/>
      <c r="CI644" s="298"/>
      <c r="CJ644" s="298"/>
      <c r="CK644" s="298"/>
      <c r="CL644" s="298"/>
      <c r="CM644" s="298"/>
      <c r="CN644" s="298"/>
      <c r="CO644" s="298"/>
      <c r="CP644" s="298"/>
      <c r="CQ644" s="298"/>
      <c r="CR644" s="298"/>
      <c r="CS644" s="298"/>
      <c r="CT644" s="298"/>
      <c r="CU644" s="298"/>
      <c r="CV644" s="298"/>
      <c r="CW644" s="298"/>
      <c r="CX644" s="298"/>
      <c r="CY644" s="298"/>
      <c r="CZ644" s="298"/>
      <c r="DA644" s="298"/>
      <c r="DB644" s="298"/>
      <c r="DC644" s="298"/>
      <c r="DD644" s="298"/>
      <c r="DE644" s="298"/>
      <c r="DF644" s="298"/>
      <c r="DG644" s="298"/>
      <c r="DH644" s="298"/>
      <c r="DI644" s="298"/>
      <c r="DJ644" s="298"/>
      <c r="DK644" s="298"/>
      <c r="DL644" s="298"/>
    </row>
    <row r="645" spans="1:116" collapsed="1" x14ac:dyDescent="0.4">
      <c r="B645" t="s">
        <v>332</v>
      </c>
      <c r="D645" t="s">
        <v>835</v>
      </c>
      <c r="E645" s="8" t="str">
        <f t="shared" si="670"/>
        <v>645 SUBFREE-PV</v>
      </c>
      <c r="G645" s="145" t="str">
        <f>"# of new "&amp;G671&amp;"s"</f>
        <v># of new subscribers</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c r="CM645" s="76"/>
      <c r="CN645" s="76"/>
      <c r="CO645" s="76"/>
      <c r="CP645" s="76"/>
      <c r="CQ645" s="76"/>
      <c r="CR645" s="76"/>
      <c r="CS645" s="76"/>
      <c r="CT645" s="76"/>
      <c r="CU645" s="76"/>
      <c r="CV645" s="76"/>
      <c r="CW645" s="76"/>
      <c r="CX645" s="76"/>
      <c r="CY645" s="76"/>
      <c r="CZ645" s="76"/>
      <c r="DA645" s="76"/>
      <c r="DB645" s="76"/>
      <c r="DC645" s="76"/>
      <c r="DD645" s="76"/>
      <c r="DE645" s="76"/>
      <c r="DF645" s="76"/>
      <c r="DG645" s="76"/>
      <c r="DH645" s="76"/>
      <c r="DI645" s="76"/>
      <c r="DJ645" s="76"/>
      <c r="DK645" s="76"/>
      <c r="DL645" s="76"/>
    </row>
    <row r="646" spans="1:116" x14ac:dyDescent="0.4">
      <c r="D646" t="s">
        <v>835</v>
      </c>
      <c r="E646" s="8" t="str">
        <f t="shared" si="670"/>
        <v>646 SUBFREE-PV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c r="DK646" s="72"/>
      <c r="DL646" s="72"/>
    </row>
    <row r="647" spans="1:116" x14ac:dyDescent="0.4">
      <c r="B647" s="6"/>
      <c r="C647" s="6"/>
      <c r="D647" t="s">
        <v>835</v>
      </c>
      <c r="E647" s="8" t="str">
        <f t="shared" si="670"/>
        <v>647 SUBFREE-PV</v>
      </c>
      <c r="G647" s="95" t="str">
        <f>G655&amp;":"</f>
        <v># of subscribers - Free:</v>
      </c>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c r="DK647" s="72"/>
      <c r="DL647" s="72"/>
    </row>
    <row r="648" spans="1:116" x14ac:dyDescent="0.4">
      <c r="B648" s="6"/>
      <c r="C648" s="6"/>
      <c r="D648" t="s">
        <v>835</v>
      </c>
      <c r="E648" s="8" t="str">
        <f t="shared" si="670"/>
        <v>648 SUBFREE-PV</v>
      </c>
      <c r="G648" s="158" t="s">
        <v>71</v>
      </c>
      <c r="K648" s="15">
        <f>SUMIF($4:$4,K$2-1,648:648)</f>
        <v>0</v>
      </c>
      <c r="L648" s="15">
        <f ca="1">K655</f>
        <v>33229.751231447357</v>
      </c>
      <c r="M648" s="15">
        <f ca="1">L655</f>
        <v>43243.349535312154</v>
      </c>
      <c r="N648" s="15">
        <f ca="1">M655</f>
        <v>46260.890963557045</v>
      </c>
      <c r="O648" s="15">
        <f ca="1">N655</f>
        <v>47170.210070921268</v>
      </c>
      <c r="P648" s="15">
        <f ca="1">O655</f>
        <v>47444.228260457319</v>
      </c>
      <c r="R648" s="15"/>
      <c r="S648" s="76">
        <f t="shared" ref="S648" si="671">R657</f>
        <v>0</v>
      </c>
      <c r="T648" s="76">
        <f ca="1">+S655</f>
        <v>4524.375</v>
      </c>
      <c r="U648" s="76">
        <f t="shared" ref="U648:CF648" ca="1" si="672">+T655</f>
        <v>8618.3688281249997</v>
      </c>
      <c r="V648" s="76">
        <f t="shared" ca="1" si="672"/>
        <v>12322.92149334961</v>
      </c>
      <c r="W648" s="76">
        <f t="shared" ca="1" si="672"/>
        <v>15675.078586294729</v>
      </c>
      <c r="X648" s="76">
        <f t="shared" ca="1" si="672"/>
        <v>18708.361735773444</v>
      </c>
      <c r="Y648" s="76">
        <f t="shared" ca="1" si="672"/>
        <v>21453.103825657996</v>
      </c>
      <c r="Z648" s="76">
        <f t="shared" ca="1" si="672"/>
        <v>23936.752324242279</v>
      </c>
      <c r="AA648" s="76">
        <f t="shared" ca="1" si="672"/>
        <v>26184.143759398736</v>
      </c>
      <c r="AB648" s="76">
        <f t="shared" ca="1" si="672"/>
        <v>28217.752084285934</v>
      </c>
      <c r="AC648" s="76">
        <f t="shared" ca="1" si="672"/>
        <v>30057.913417268235</v>
      </c>
      <c r="AD648" s="76">
        <f t="shared" ca="1" si="672"/>
        <v>31723.029403450601</v>
      </c>
      <c r="AE648" s="76">
        <f t="shared" ca="1" si="672"/>
        <v>33229.751231447357</v>
      </c>
      <c r="AF648" s="76">
        <f t="shared" ca="1" si="672"/>
        <v>34593.146145555933</v>
      </c>
      <c r="AG648" s="76">
        <f t="shared" ca="1" si="672"/>
        <v>35826.848118459922</v>
      </c>
      <c r="AH648" s="76">
        <f t="shared" ca="1" si="672"/>
        <v>36943.194191191425</v>
      </c>
      <c r="AI648" s="76">
        <f t="shared" ca="1" si="672"/>
        <v>37953.347843754345</v>
      </c>
      <c r="AJ648" s="76">
        <f t="shared" ca="1" si="672"/>
        <v>38867.410630117214</v>
      </c>
      <c r="AK648" s="76">
        <f t="shared" ca="1" si="672"/>
        <v>39694.523193927307</v>
      </c>
      <c r="AL648" s="76">
        <f t="shared" ca="1" si="672"/>
        <v>40442.956675104972</v>
      </c>
      <c r="AM648" s="76">
        <f t="shared" ca="1" si="672"/>
        <v>41120.195421385615</v>
      </c>
      <c r="AN648" s="76">
        <f t="shared" ca="1" si="672"/>
        <v>41733.011831926306</v>
      </c>
      <c r="AO648" s="76">
        <f t="shared" ca="1" si="672"/>
        <v>42287.534081414313</v>
      </c>
      <c r="AP648" s="76">
        <f t="shared" ca="1" si="672"/>
        <v>42789.307401919774</v>
      </c>
      <c r="AQ648" s="76">
        <f t="shared" ca="1" si="672"/>
        <v>43243.349535312154</v>
      </c>
      <c r="AR648" s="76">
        <f t="shared" ca="1" si="672"/>
        <v>43654.200910765583</v>
      </c>
      <c r="AS648" s="76">
        <f t="shared" ca="1" si="672"/>
        <v>44025.970049129006</v>
      </c>
      <c r="AT648" s="76">
        <f t="shared" ca="1" si="672"/>
        <v>44362.374648205616</v>
      </c>
      <c r="AU648" s="76">
        <f t="shared" ca="1" si="672"/>
        <v>44666.778759795052</v>
      </c>
      <c r="AV648" s="76">
        <f t="shared" ca="1" si="672"/>
        <v>44942.226430269548</v>
      </c>
      <c r="AW648" s="76">
        <f t="shared" ca="1" si="672"/>
        <v>45191.472141090162</v>
      </c>
      <c r="AX648" s="76">
        <f t="shared" ca="1" si="672"/>
        <v>45417.008353668956</v>
      </c>
      <c r="AY648" s="76">
        <f t="shared" ca="1" si="672"/>
        <v>45621.090434026199</v>
      </c>
      <c r="AZ648" s="76">
        <f t="shared" ca="1" si="672"/>
        <v>45805.759206489456</v>
      </c>
      <c r="BA648" s="76">
        <f t="shared" ca="1" si="672"/>
        <v>45972.861361972151</v>
      </c>
      <c r="BB648" s="76">
        <f t="shared" ca="1" si="672"/>
        <v>46124.067924914547</v>
      </c>
      <c r="BC648" s="76">
        <f t="shared" ca="1" si="672"/>
        <v>46260.890963557045</v>
      </c>
      <c r="BD648" s="76">
        <f t="shared" ca="1" si="672"/>
        <v>46384.698710648685</v>
      </c>
      <c r="BE648" s="76">
        <f t="shared" ca="1" si="672"/>
        <v>46496.729245798233</v>
      </c>
      <c r="BF648" s="76">
        <f t="shared" ca="1" si="672"/>
        <v>46598.102876291683</v>
      </c>
      <c r="BG648" s="76">
        <f t="shared" ca="1" si="672"/>
        <v>46689.833340184436</v>
      </c>
      <c r="BH648" s="76">
        <f t="shared" ca="1" si="672"/>
        <v>46772.837943699393</v>
      </c>
      <c r="BI648" s="76">
        <f t="shared" ca="1" si="672"/>
        <v>46847.946734304991</v>
      </c>
      <c r="BJ648" s="76">
        <f t="shared" ca="1" si="672"/>
        <v>46915.910801204227</v>
      </c>
      <c r="BK648" s="76">
        <f t="shared" ca="1" si="672"/>
        <v>46977.409786239674</v>
      </c>
      <c r="BL648" s="76">
        <f t="shared" ca="1" si="672"/>
        <v>47033.058680323622</v>
      </c>
      <c r="BM648" s="76">
        <f t="shared" ca="1" si="672"/>
        <v>47083.413973357841</v>
      </c>
      <c r="BN648" s="76">
        <f t="shared" ca="1" si="672"/>
        <v>47128.979219142173</v>
      </c>
      <c r="BO648" s="76">
        <f t="shared" ca="1" si="672"/>
        <v>47170.210070921268</v>
      </c>
      <c r="BP648" s="76">
        <f t="shared" ca="1" si="672"/>
        <v>47207.518837924887</v>
      </c>
      <c r="BQ648" s="76">
        <f t="shared" ca="1" si="672"/>
        <v>47241.278608467277</v>
      </c>
      <c r="BR648" s="76">
        <f t="shared" ca="1" si="672"/>
        <v>47271.826980836828</v>
      </c>
      <c r="BS648" s="76">
        <f t="shared" ca="1" si="672"/>
        <v>47299.469439284723</v>
      </c>
      <c r="BT648" s="76">
        <f t="shared" ca="1" si="672"/>
        <v>47324.482408872762</v>
      </c>
      <c r="BU648" s="76">
        <f t="shared" ca="1" si="672"/>
        <v>47347.116019728746</v>
      </c>
      <c r="BV648" s="76">
        <f t="shared" ca="1" si="672"/>
        <v>47367.596608352047</v>
      </c>
      <c r="BW648" s="76">
        <f t="shared" ca="1" si="672"/>
        <v>47386.128980982554</v>
      </c>
      <c r="BX648" s="76">
        <f t="shared" ca="1" si="672"/>
        <v>47402.898461666591</v>
      </c>
      <c r="BY648" s="76">
        <f t="shared" ca="1" si="672"/>
        <v>47418.072745500554</v>
      </c>
      <c r="BZ648" s="76">
        <f t="shared" ca="1" si="672"/>
        <v>47431.803575584818</v>
      </c>
      <c r="CA648" s="76">
        <f t="shared" ca="1" si="672"/>
        <v>47444.228260457319</v>
      </c>
      <c r="CB648" s="76">
        <f t="shared" ca="1" si="672"/>
        <v>47455.471047181316</v>
      </c>
      <c r="CC648" s="76">
        <f t="shared" ca="1" si="672"/>
        <v>47465.644363818188</v>
      </c>
      <c r="CD648" s="76">
        <f t="shared" ca="1" si="672"/>
        <v>47474.849943709982</v>
      </c>
      <c r="CE648" s="76">
        <f t="shared" ca="1" si="672"/>
        <v>47483.17984281457</v>
      </c>
      <c r="CF648" s="76">
        <f t="shared" ca="1" si="672"/>
        <v>47490.717360266834</v>
      </c>
      <c r="CG648" s="76">
        <f t="shared" ref="CG648:DL648" ca="1" si="673">+CF655</f>
        <v>47497.537871371453</v>
      </c>
      <c r="CH648" s="76">
        <f t="shared" ca="1" si="673"/>
        <v>47503.709581357245</v>
      </c>
      <c r="CI648" s="76">
        <f t="shared" ca="1" si="673"/>
        <v>47509.294207430641</v>
      </c>
      <c r="CJ648" s="76">
        <f t="shared" ca="1" si="673"/>
        <v>47514.347595948806</v>
      </c>
      <c r="CK648" s="76">
        <f t="shared" ca="1" si="673"/>
        <v>47518.920280884173</v>
      </c>
      <c r="CL648" s="76">
        <f t="shared" ca="1" si="673"/>
        <v>47523.057989165063</v>
      </c>
      <c r="CM648" s="76">
        <f t="shared" ca="1" si="673"/>
        <v>47526.802097945736</v>
      </c>
      <c r="CN648" s="76">
        <f t="shared" ca="1" si="673"/>
        <v>47526.802097945736</v>
      </c>
      <c r="CO648" s="76">
        <f t="shared" ca="1" si="673"/>
        <v>47526.802097945736</v>
      </c>
      <c r="CP648" s="76" t="e">
        <f t="shared" ca="1" si="673"/>
        <v>#N/A</v>
      </c>
      <c r="CQ648" s="76" t="e">
        <f t="shared" ca="1" si="673"/>
        <v>#N/A</v>
      </c>
      <c r="CR648" s="76" t="e">
        <f t="shared" ca="1" si="673"/>
        <v>#N/A</v>
      </c>
      <c r="CS648" s="76" t="e">
        <f t="shared" ca="1" si="673"/>
        <v>#N/A</v>
      </c>
      <c r="CT648" s="76" t="e">
        <f t="shared" ca="1" si="673"/>
        <v>#N/A</v>
      </c>
      <c r="CU648" s="76" t="e">
        <f t="shared" ca="1" si="673"/>
        <v>#N/A</v>
      </c>
      <c r="CV648" s="76" t="e">
        <f t="shared" ca="1" si="673"/>
        <v>#N/A</v>
      </c>
      <c r="CW648" s="76" t="e">
        <f t="shared" ca="1" si="673"/>
        <v>#N/A</v>
      </c>
      <c r="CX648" s="76" t="e">
        <f t="shared" ca="1" si="673"/>
        <v>#N/A</v>
      </c>
      <c r="CY648" s="76" t="e">
        <f t="shared" ca="1" si="673"/>
        <v>#N/A</v>
      </c>
      <c r="CZ648" s="76" t="e">
        <f t="shared" ca="1" si="673"/>
        <v>#N/A</v>
      </c>
      <c r="DA648" s="76" t="e">
        <f t="shared" ca="1" si="673"/>
        <v>#N/A</v>
      </c>
      <c r="DB648" s="76" t="e">
        <f t="shared" ca="1" si="673"/>
        <v>#N/A</v>
      </c>
      <c r="DC648" s="76" t="e">
        <f t="shared" ca="1" si="673"/>
        <v>#N/A</v>
      </c>
      <c r="DD648" s="76" t="e">
        <f t="shared" ca="1" si="673"/>
        <v>#N/A</v>
      </c>
      <c r="DE648" s="76" t="e">
        <f t="shared" ca="1" si="673"/>
        <v>#N/A</v>
      </c>
      <c r="DF648" s="76" t="e">
        <f t="shared" ca="1" si="673"/>
        <v>#N/A</v>
      </c>
      <c r="DG648" s="76" t="e">
        <f t="shared" ca="1" si="673"/>
        <v>#N/A</v>
      </c>
      <c r="DH648" s="76" t="e">
        <f t="shared" ca="1" si="673"/>
        <v>#N/A</v>
      </c>
      <c r="DI648" s="76" t="e">
        <f t="shared" ca="1" si="673"/>
        <v>#N/A</v>
      </c>
      <c r="DJ648" s="76" t="e">
        <f t="shared" ca="1" si="673"/>
        <v>#N/A</v>
      </c>
      <c r="DK648" s="76" t="e">
        <f t="shared" ca="1" si="673"/>
        <v>#N/A</v>
      </c>
      <c r="DL648" s="76" t="e">
        <f t="shared" ca="1" si="673"/>
        <v>#N/A</v>
      </c>
    </row>
    <row r="649" spans="1:116" x14ac:dyDescent="0.4">
      <c r="B649" s="6"/>
      <c r="C649" s="6"/>
      <c r="D649" t="s">
        <v>835</v>
      </c>
      <c r="E649" s="8" t="str">
        <f t="shared" si="670"/>
        <v>649 SUBFREE-PV</v>
      </c>
      <c r="G649" s="158" t="s">
        <v>72</v>
      </c>
      <c r="K649" s="34">
        <f t="shared" ref="K649:P649" ca="1" si="674">SUMIF($3:$3,K$2,649:649)</f>
        <v>60000</v>
      </c>
      <c r="L649" s="34">
        <f t="shared" ca="1" si="674"/>
        <v>60000</v>
      </c>
      <c r="M649" s="34">
        <f t="shared" ca="1" si="674"/>
        <v>60000</v>
      </c>
      <c r="N649" s="34">
        <f t="shared" ca="1" si="674"/>
        <v>60000</v>
      </c>
      <c r="O649" s="34">
        <f t="shared" ca="1" si="674"/>
        <v>60000</v>
      </c>
      <c r="P649" s="34">
        <f t="shared" ca="1" si="674"/>
        <v>60000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c r="CL649" s="76" cm="1">
        <f t="array" aca="1" ref="CL649" ca="1">INDIRECT(CL639)</f>
        <v>5000</v>
      </c>
      <c r="CO649" s="76" cm="1">
        <f t="array" aca="1" ref="CO649" ca="1">INDIRECT(CO639)</f>
        <v>5000</v>
      </c>
      <c r="CP649" s="76" cm="1">
        <f t="array" aca="1" ref="CP649" ca="1">INDIRECT(CP639)</f>
        <v>5000</v>
      </c>
      <c r="CQ649" s="76" cm="1">
        <f t="array" aca="1" ref="CQ649" ca="1">INDIRECT(CQ639)</f>
        <v>5000</v>
      </c>
      <c r="CR649" s="76" cm="1">
        <f t="array" aca="1" ref="CR649" ca="1">INDIRECT(CR639)</f>
        <v>5000</v>
      </c>
      <c r="CS649" s="76" cm="1">
        <f t="array" aca="1" ref="CS649" ca="1">INDIRECT(CS639)</f>
        <v>5000</v>
      </c>
      <c r="CT649" s="76" cm="1">
        <f t="array" aca="1" ref="CT649" ca="1">INDIRECT(CT639)</f>
        <v>5000</v>
      </c>
      <c r="CU649" s="76" cm="1">
        <f t="array" aca="1" ref="CU649" ca="1">INDIRECT(CU639)</f>
        <v>5000</v>
      </c>
      <c r="CV649" s="76" cm="1">
        <f t="array" aca="1" ref="CV649" ca="1">INDIRECT(CV639)</f>
        <v>5000</v>
      </c>
      <c r="CW649" s="76" cm="1">
        <f t="array" aca="1" ref="CW649" ca="1">INDIRECT(CW639)</f>
        <v>5000</v>
      </c>
      <c r="CX649" s="76" cm="1">
        <f t="array" aca="1" ref="CX649" ca="1">INDIRECT(CX639)</f>
        <v>5000</v>
      </c>
      <c r="CY649" s="76" cm="1">
        <f t="array" aca="1" ref="CY649" ca="1">INDIRECT(CY639)</f>
        <v>5000</v>
      </c>
      <c r="CZ649" s="76" cm="1">
        <f t="array" aca="1" ref="CZ649" ca="1">INDIRECT(CZ639)</f>
        <v>5000</v>
      </c>
      <c r="DA649" s="76" cm="1">
        <f t="array" aca="1" ref="DA649" ca="1">INDIRECT(DA639)</f>
        <v>5000</v>
      </c>
      <c r="DB649" s="76" cm="1">
        <f t="array" aca="1" ref="DB649" ca="1">INDIRECT(DB639)</f>
        <v>5000</v>
      </c>
      <c r="DC649" s="76" cm="1">
        <f t="array" aca="1" ref="DC649" ca="1">INDIRECT(DC639)</f>
        <v>5000</v>
      </c>
      <c r="DD649" s="76" cm="1">
        <f t="array" aca="1" ref="DD649" ca="1">INDIRECT(DD639)</f>
        <v>5000</v>
      </c>
      <c r="DE649" s="76" cm="1">
        <f t="array" aca="1" ref="DE649" ca="1">INDIRECT(DE639)</f>
        <v>5000</v>
      </c>
      <c r="DF649" s="76" cm="1">
        <f t="array" aca="1" ref="DF649" ca="1">INDIRECT(DF639)</f>
        <v>5000</v>
      </c>
      <c r="DG649" s="76" cm="1">
        <f t="array" aca="1" ref="DG649" ca="1">INDIRECT(DG639)</f>
        <v>5000</v>
      </c>
      <c r="DH649" s="76" cm="1">
        <f t="array" aca="1" ref="DH649" ca="1">INDIRECT(DH639)</f>
        <v>5000</v>
      </c>
      <c r="DI649" s="76" cm="1">
        <f t="array" aca="1" ref="DI649" ca="1">INDIRECT(DI639)</f>
        <v>5000</v>
      </c>
      <c r="DJ649" s="76" cm="1">
        <f t="array" aca="1" ref="DJ649" ca="1">INDIRECT(DJ639)</f>
        <v>5000</v>
      </c>
      <c r="DK649" s="76" cm="1">
        <f t="array" aca="1" ref="DK649" ca="1">INDIRECT(DK639)</f>
        <v>5000</v>
      </c>
      <c r="DL649" s="76" cm="1">
        <f t="array" aca="1" ref="DL649" ca="1">INDIRECT(DL639)</f>
        <v>5000</v>
      </c>
    </row>
    <row r="650" spans="1:116" x14ac:dyDescent="0.4">
      <c r="B650" t="str">
        <f>E650</f>
        <v>650 SUBFREE-PV</v>
      </c>
      <c r="D650" t="s">
        <v>835</v>
      </c>
      <c r="E650" s="8" t="str">
        <f>ROW()&amp;" "&amp;D650</f>
        <v>650 SUBFREE-PV</v>
      </c>
      <c r="G650" s="145" t="s">
        <v>832</v>
      </c>
      <c r="H650" s="12"/>
      <c r="I650" s="60"/>
      <c r="J650" s="60"/>
      <c r="K650" s="16">
        <v>0.05</v>
      </c>
      <c r="L650" s="16">
        <v>0.05</v>
      </c>
      <c r="M650" s="16">
        <v>0.05</v>
      </c>
      <c r="N650" s="16">
        <v>0.05</v>
      </c>
      <c r="O650" s="16">
        <v>0.05</v>
      </c>
      <c r="P650" s="16">
        <v>0.05</v>
      </c>
      <c r="R650" s="20"/>
      <c r="S650" s="150" cm="1">
        <f t="array" ref="S650">INDEX($K:$P,ROW(),MATCH(S$3,$K$2:$P$2,0))</f>
        <v>0.05</v>
      </c>
      <c r="T650" s="150" cm="1">
        <f t="array" ref="T650">INDEX($K:$P,ROW(),MATCH(T$3,$K$2:$P$2,0))</f>
        <v>0.05</v>
      </c>
      <c r="U650" s="150" cm="1">
        <f t="array" ref="U650">INDEX($K:$P,ROW(),MATCH(U$3,$K$2:$P$2,0))</f>
        <v>0.05</v>
      </c>
      <c r="V650" s="150" cm="1">
        <f t="array" ref="V650">INDEX($K:$P,ROW(),MATCH(V$3,$K$2:$P$2,0))</f>
        <v>0.05</v>
      </c>
      <c r="W650" s="150" cm="1">
        <f t="array" ref="W650">INDEX($K:$P,ROW(),MATCH(W$3,$K$2:$P$2,0))</f>
        <v>0.05</v>
      </c>
      <c r="X650" s="150" cm="1">
        <f t="array" ref="X650">INDEX($K:$P,ROW(),MATCH(X$3,$K$2:$P$2,0))</f>
        <v>0.05</v>
      </c>
      <c r="Y650" s="150" cm="1">
        <f t="array" ref="Y650">INDEX($K:$P,ROW(),MATCH(Y$3,$K$2:$P$2,0))</f>
        <v>0.05</v>
      </c>
      <c r="Z650" s="150" cm="1">
        <f t="array" ref="Z650">INDEX($K:$P,ROW(),MATCH(Z$3,$K$2:$P$2,0))</f>
        <v>0.05</v>
      </c>
      <c r="AA650" s="150" cm="1">
        <f t="array" ref="AA650">INDEX($K:$P,ROW(),MATCH(AA$3,$K$2:$P$2,0))</f>
        <v>0.05</v>
      </c>
      <c r="AB650" s="150" cm="1">
        <f t="array" ref="AB650">INDEX($K:$P,ROW(),MATCH(AB$3,$K$2:$P$2,0))</f>
        <v>0.05</v>
      </c>
      <c r="AC650" s="150" cm="1">
        <f t="array" ref="AC650">INDEX($K:$P,ROW(),MATCH(AC$3,$K$2:$P$2,0))</f>
        <v>0.05</v>
      </c>
      <c r="AD650" s="150" cm="1">
        <f t="array" ref="AD650">INDEX($K:$P,ROW(),MATCH(AD$3,$K$2:$P$2,0))</f>
        <v>0.05</v>
      </c>
      <c r="AE650" s="150" cm="1">
        <f t="array" ref="AE650">INDEX($K:$P,ROW(),MATCH(AE$3,$K$2:$P$2,0))</f>
        <v>0.05</v>
      </c>
      <c r="AF650" s="150" cm="1">
        <f t="array" ref="AF650">INDEX($K:$P,ROW(),MATCH(AF$3,$K$2:$P$2,0))</f>
        <v>0.05</v>
      </c>
      <c r="AG650" s="150" cm="1">
        <f t="array" ref="AG650">INDEX($K:$P,ROW(),MATCH(AG$3,$K$2:$P$2,0))</f>
        <v>0.05</v>
      </c>
      <c r="AH650" s="150" cm="1">
        <f t="array" ref="AH650">INDEX($K:$P,ROW(),MATCH(AH$3,$K$2:$P$2,0))</f>
        <v>0.05</v>
      </c>
      <c r="AI650" s="150" cm="1">
        <f t="array" ref="AI650">INDEX($K:$P,ROW(),MATCH(AI$3,$K$2:$P$2,0))</f>
        <v>0.05</v>
      </c>
      <c r="AJ650" s="150" cm="1">
        <f t="array" ref="AJ650">INDEX($K:$P,ROW(),MATCH(AJ$3,$K$2:$P$2,0))</f>
        <v>0.05</v>
      </c>
      <c r="AK650" s="150" cm="1">
        <f t="array" ref="AK650">INDEX($K:$P,ROW(),MATCH(AK$3,$K$2:$P$2,0))</f>
        <v>0.05</v>
      </c>
      <c r="AL650" s="150" cm="1">
        <f t="array" ref="AL650">INDEX($K:$P,ROW(),MATCH(AL$3,$K$2:$P$2,0))</f>
        <v>0.05</v>
      </c>
      <c r="AM650" s="150" cm="1">
        <f t="array" ref="AM650">INDEX($K:$P,ROW(),MATCH(AM$3,$K$2:$P$2,0))</f>
        <v>0.05</v>
      </c>
      <c r="AN650" s="150" cm="1">
        <f t="array" ref="AN650">INDEX($K:$P,ROW(),MATCH(AN$3,$K$2:$P$2,0))</f>
        <v>0.05</v>
      </c>
      <c r="AO650" s="150" cm="1">
        <f t="array" ref="AO650">INDEX($K:$P,ROW(),MATCH(AO$3,$K$2:$P$2,0))</f>
        <v>0.05</v>
      </c>
      <c r="AP650" s="150" cm="1">
        <f t="array" ref="AP650">INDEX($K:$P,ROW(),MATCH(AP$3,$K$2:$P$2,0))</f>
        <v>0.05</v>
      </c>
      <c r="AQ650" s="150" cm="1">
        <f t="array" ref="AQ650">INDEX($K:$P,ROW(),MATCH(AQ$3,$K$2:$P$2,0))</f>
        <v>0.05</v>
      </c>
      <c r="AR650" s="150" cm="1">
        <f t="array" ref="AR650">INDEX($K:$P,ROW(),MATCH(AR$3,$K$2:$P$2,0))</f>
        <v>0.05</v>
      </c>
      <c r="AS650" s="150" cm="1">
        <f t="array" ref="AS650">INDEX($K:$P,ROW(),MATCH(AS$3,$K$2:$P$2,0))</f>
        <v>0.05</v>
      </c>
      <c r="AT650" s="150" cm="1">
        <f t="array" ref="AT650">INDEX($K:$P,ROW(),MATCH(AT$3,$K$2:$P$2,0))</f>
        <v>0.05</v>
      </c>
      <c r="AU650" s="150" cm="1">
        <f t="array" ref="AU650">INDEX($K:$P,ROW(),MATCH(AU$3,$K$2:$P$2,0))</f>
        <v>0.05</v>
      </c>
      <c r="AV650" s="150" cm="1">
        <f t="array" ref="AV650">INDEX($K:$P,ROW(),MATCH(AV$3,$K$2:$P$2,0))</f>
        <v>0.05</v>
      </c>
      <c r="AW650" s="150" cm="1">
        <f t="array" ref="AW650">INDEX($K:$P,ROW(),MATCH(AW$3,$K$2:$P$2,0))</f>
        <v>0.05</v>
      </c>
      <c r="AX650" s="150" cm="1">
        <f t="array" ref="AX650">INDEX($K:$P,ROW(),MATCH(AX$3,$K$2:$P$2,0))</f>
        <v>0.05</v>
      </c>
      <c r="AY650" s="150" cm="1">
        <f t="array" ref="AY650">INDEX($K:$P,ROW(),MATCH(AY$3,$K$2:$P$2,0))</f>
        <v>0.05</v>
      </c>
      <c r="AZ650" s="150" cm="1">
        <f t="array" ref="AZ650">INDEX($K:$P,ROW(),MATCH(AZ$3,$K$2:$P$2,0))</f>
        <v>0.05</v>
      </c>
      <c r="BA650" s="150" cm="1">
        <f t="array" ref="BA650">INDEX($K:$P,ROW(),MATCH(BA$3,$K$2:$P$2,0))</f>
        <v>0.05</v>
      </c>
      <c r="BB650" s="150" cm="1">
        <f t="array" ref="BB650">INDEX($K:$P,ROW(),MATCH(BB$3,$K$2:$P$2,0))</f>
        <v>0.05</v>
      </c>
      <c r="BC650" s="150" cm="1">
        <f t="array" ref="BC650">INDEX($K:$P,ROW(),MATCH(BC$3,$K$2:$P$2,0))</f>
        <v>0.05</v>
      </c>
      <c r="BD650" s="150" cm="1">
        <f t="array" ref="BD650">INDEX($K:$P,ROW(),MATCH(BD$3,$K$2:$P$2,0))</f>
        <v>0.05</v>
      </c>
      <c r="BE650" s="150" cm="1">
        <f t="array" ref="BE650">INDEX($K:$P,ROW(),MATCH(BE$3,$K$2:$P$2,0))</f>
        <v>0.05</v>
      </c>
      <c r="BF650" s="150" cm="1">
        <f t="array" ref="BF650">INDEX($K:$P,ROW(),MATCH(BF$3,$K$2:$P$2,0))</f>
        <v>0.05</v>
      </c>
      <c r="BG650" s="150" cm="1">
        <f t="array" ref="BG650">INDEX($K:$P,ROW(),MATCH(BG$3,$K$2:$P$2,0))</f>
        <v>0.05</v>
      </c>
      <c r="BH650" s="150" cm="1">
        <f t="array" ref="BH650">INDEX($K:$P,ROW(),MATCH(BH$3,$K$2:$P$2,0))</f>
        <v>0.05</v>
      </c>
      <c r="BI650" s="150" cm="1">
        <f t="array" ref="BI650">INDEX($K:$P,ROW(),MATCH(BI$3,$K$2:$P$2,0))</f>
        <v>0.05</v>
      </c>
      <c r="BJ650" s="150" cm="1">
        <f t="array" ref="BJ650">INDEX($K:$P,ROW(),MATCH(BJ$3,$K$2:$P$2,0))</f>
        <v>0.05</v>
      </c>
      <c r="BK650" s="150" cm="1">
        <f t="array" ref="BK650">INDEX($K:$P,ROW(),MATCH(BK$3,$K$2:$P$2,0))</f>
        <v>0.05</v>
      </c>
      <c r="BL650" s="150" cm="1">
        <f t="array" ref="BL650">INDEX($K:$P,ROW(),MATCH(BL$3,$K$2:$P$2,0))</f>
        <v>0.05</v>
      </c>
      <c r="BM650" s="150" cm="1">
        <f t="array" ref="BM650">INDEX($K:$P,ROW(),MATCH(BM$3,$K$2:$P$2,0))</f>
        <v>0.05</v>
      </c>
      <c r="BN650" s="150" cm="1">
        <f t="array" ref="BN650">INDEX($K:$P,ROW(),MATCH(BN$3,$K$2:$P$2,0))</f>
        <v>0.05</v>
      </c>
      <c r="BO650" s="150" cm="1">
        <f t="array" ref="BO650">INDEX($K:$P,ROW(),MATCH(BO$3,$K$2:$P$2,0))</f>
        <v>0.05</v>
      </c>
      <c r="BP650" s="150" cm="1">
        <f t="array" ref="BP650">INDEX($K:$P,ROW(),MATCH(BP$3,$K$2:$P$2,0))</f>
        <v>0.05</v>
      </c>
      <c r="BQ650" s="150" cm="1">
        <f t="array" ref="BQ650">INDEX($K:$P,ROW(),MATCH(BQ$3,$K$2:$P$2,0))</f>
        <v>0.05</v>
      </c>
      <c r="BR650" s="150" cm="1">
        <f t="array" ref="BR650">INDEX($K:$P,ROW(),MATCH(BR$3,$K$2:$P$2,0))</f>
        <v>0.05</v>
      </c>
      <c r="BS650" s="150" cm="1">
        <f t="array" ref="BS650">INDEX($K:$P,ROW(),MATCH(BS$3,$K$2:$P$2,0))</f>
        <v>0.05</v>
      </c>
      <c r="BT650" s="150" cm="1">
        <f t="array" ref="BT650">INDEX($K:$P,ROW(),MATCH(BT$3,$K$2:$P$2,0))</f>
        <v>0.05</v>
      </c>
      <c r="BU650" s="150" cm="1">
        <f t="array" ref="BU650">INDEX($K:$P,ROW(),MATCH(BU$3,$K$2:$P$2,0))</f>
        <v>0.05</v>
      </c>
      <c r="BV650" s="150" cm="1">
        <f t="array" ref="BV650">INDEX($K:$P,ROW(),MATCH(BV$3,$K$2:$P$2,0))</f>
        <v>0.05</v>
      </c>
      <c r="BW650" s="150" cm="1">
        <f t="array" ref="BW650">INDEX($K:$P,ROW(),MATCH(BW$3,$K$2:$P$2,0))</f>
        <v>0.05</v>
      </c>
      <c r="BX650" s="150" cm="1">
        <f t="array" ref="BX650">INDEX($K:$P,ROW(),MATCH(BX$3,$K$2:$P$2,0))</f>
        <v>0.05</v>
      </c>
      <c r="BY650" s="150" cm="1">
        <f t="array" ref="BY650">INDEX($K:$P,ROW(),MATCH(BY$3,$K$2:$P$2,0))</f>
        <v>0.05</v>
      </c>
      <c r="BZ650" s="150" cm="1">
        <f t="array" ref="BZ650">INDEX($K:$P,ROW(),MATCH(BZ$3,$K$2:$P$2,0))</f>
        <v>0.05</v>
      </c>
      <c r="CA650" s="150" cm="1">
        <f t="array" ref="CA650">INDEX($K:$P,ROW(),MATCH(CA$3,$K$2:$P$2,0))</f>
        <v>0.05</v>
      </c>
      <c r="CB650" s="150" cm="1">
        <f t="array" ref="CB650">INDEX($K:$P,ROW(),MATCH(CB$3,$K$2:$P$2,0))</f>
        <v>0.05</v>
      </c>
      <c r="CC650" s="150" cm="1">
        <f t="array" ref="CC650">INDEX($K:$P,ROW(),MATCH(CC$3,$K$2:$P$2,0))</f>
        <v>0.05</v>
      </c>
      <c r="CD650" s="150" cm="1">
        <f t="array" ref="CD650">INDEX($K:$P,ROW(),MATCH(CD$3,$K$2:$P$2,0))</f>
        <v>0.05</v>
      </c>
      <c r="CE650" s="150" cm="1">
        <f t="array" ref="CE650">INDEX($K:$P,ROW(),MATCH(CE$3,$K$2:$P$2,0))</f>
        <v>0.05</v>
      </c>
      <c r="CF650" s="150" cm="1">
        <f t="array" ref="CF650">INDEX($K:$P,ROW(),MATCH(CF$3,$K$2:$P$2,0))</f>
        <v>0.05</v>
      </c>
      <c r="CG650" s="150" cm="1">
        <f t="array" ref="CG650">INDEX($K:$P,ROW(),MATCH(CG$3,$K$2:$P$2,0))</f>
        <v>0.05</v>
      </c>
      <c r="CH650" s="150" cm="1">
        <f t="array" ref="CH650">INDEX($K:$P,ROW(),MATCH(CH$3,$K$2:$P$2,0))</f>
        <v>0.05</v>
      </c>
      <c r="CI650" s="150" cm="1">
        <f t="array" ref="CI650">INDEX($K:$P,ROW(),MATCH(CI$3,$K$2:$P$2,0))</f>
        <v>0.05</v>
      </c>
      <c r="CJ650" s="150" cm="1">
        <f t="array" ref="CJ650">INDEX($K:$P,ROW(),MATCH(CJ$3,$K$2:$P$2,0))</f>
        <v>0.05</v>
      </c>
      <c r="CK650" s="150" cm="1">
        <f t="array" ref="CK650">INDEX($K:$P,ROW(),MATCH(CK$3,$K$2:$P$2,0))</f>
        <v>0.05</v>
      </c>
      <c r="CL650" s="150" cm="1">
        <f t="array" ref="CL650">INDEX($K:$P,ROW(),MATCH(CL$3,$K$2:$P$2,0))</f>
        <v>0.05</v>
      </c>
      <c r="CN650" s="60"/>
      <c r="CO650" s="150" t="e" cm="1">
        <f t="array" ref="CO650">INDEX($K:$P,ROW(),MATCH(CO$3,$K$2:$P$2,0))</f>
        <v>#N/A</v>
      </c>
      <c r="CP650" s="150" t="e" cm="1">
        <f t="array" ref="CP650">INDEX($K:$P,ROW(),MATCH(CP$3,$K$2:$P$2,0))</f>
        <v>#N/A</v>
      </c>
      <c r="CQ650" s="150" t="e" cm="1">
        <f t="array" ref="CQ650">INDEX($K:$P,ROW(),MATCH(CQ$3,$K$2:$P$2,0))</f>
        <v>#N/A</v>
      </c>
      <c r="CR650" s="150" t="e" cm="1">
        <f t="array" ref="CR650">INDEX($K:$P,ROW(),MATCH(CR$3,$K$2:$P$2,0))</f>
        <v>#N/A</v>
      </c>
      <c r="CS650" s="150" t="e" cm="1">
        <f t="array" ref="CS650">INDEX($K:$P,ROW(),MATCH(CS$3,$K$2:$P$2,0))</f>
        <v>#N/A</v>
      </c>
      <c r="CT650" s="150" t="e" cm="1">
        <f t="array" ref="CT650">INDEX($K:$P,ROW(),MATCH(CT$3,$K$2:$P$2,0))</f>
        <v>#N/A</v>
      </c>
      <c r="CU650" s="150" t="e" cm="1">
        <f t="array" ref="CU650">INDEX($K:$P,ROW(),MATCH(CU$3,$K$2:$P$2,0))</f>
        <v>#N/A</v>
      </c>
      <c r="CV650" s="150" t="e" cm="1">
        <f t="array" ref="CV650">INDEX($K:$P,ROW(),MATCH(CV$3,$K$2:$P$2,0))</f>
        <v>#N/A</v>
      </c>
      <c r="CW650" s="150" t="e" cm="1">
        <f t="array" ref="CW650">INDEX($K:$P,ROW(),MATCH(CW$3,$K$2:$P$2,0))</f>
        <v>#N/A</v>
      </c>
      <c r="CX650" s="150" t="e" cm="1">
        <f t="array" ref="CX650">INDEX($K:$P,ROW(),MATCH(CX$3,$K$2:$P$2,0))</f>
        <v>#N/A</v>
      </c>
      <c r="CY650" s="150" t="e" cm="1">
        <f t="array" ref="CY650">INDEX($K:$P,ROW(),MATCH(CY$3,$K$2:$P$2,0))</f>
        <v>#N/A</v>
      </c>
      <c r="CZ650" s="150" t="e" cm="1">
        <f t="array" ref="CZ650">INDEX($K:$P,ROW(),MATCH(CZ$3,$K$2:$P$2,0))</f>
        <v>#N/A</v>
      </c>
      <c r="DA650" s="150" t="e" cm="1">
        <f t="array" ref="DA650">INDEX($K:$P,ROW(),MATCH(DA$3,$K$2:$P$2,0))</f>
        <v>#N/A</v>
      </c>
      <c r="DB650" s="150" t="e" cm="1">
        <f t="array" ref="DB650">INDEX($K:$P,ROW(),MATCH(DB$3,$K$2:$P$2,0))</f>
        <v>#N/A</v>
      </c>
      <c r="DC650" s="150" t="e" cm="1">
        <f t="array" ref="DC650">INDEX($K:$P,ROW(),MATCH(DC$3,$K$2:$P$2,0))</f>
        <v>#N/A</v>
      </c>
      <c r="DD650" s="150" t="e" cm="1">
        <f t="array" ref="DD650">INDEX($K:$P,ROW(),MATCH(DD$3,$K$2:$P$2,0))</f>
        <v>#N/A</v>
      </c>
      <c r="DE650" s="150" t="e" cm="1">
        <f t="array" ref="DE650">INDEX($K:$P,ROW(),MATCH(DE$3,$K$2:$P$2,0))</f>
        <v>#N/A</v>
      </c>
      <c r="DF650" s="150" t="e" cm="1">
        <f t="array" ref="DF650">INDEX($K:$P,ROW(),MATCH(DF$3,$K$2:$P$2,0))</f>
        <v>#N/A</v>
      </c>
      <c r="DG650" s="150" t="e" cm="1">
        <f t="array" ref="DG650">INDEX($K:$P,ROW(),MATCH(DG$3,$K$2:$P$2,0))</f>
        <v>#N/A</v>
      </c>
      <c r="DH650" s="150" t="e" cm="1">
        <f t="array" ref="DH650">INDEX($K:$P,ROW(),MATCH(DH$3,$K$2:$P$2,0))</f>
        <v>#N/A</v>
      </c>
      <c r="DI650" s="150" t="e" cm="1">
        <f t="array" ref="DI650">INDEX($K:$P,ROW(),MATCH(DI$3,$K$2:$P$2,0))</f>
        <v>#N/A</v>
      </c>
      <c r="DJ650" s="150" t="e" cm="1">
        <f t="array" ref="DJ650">INDEX($K:$P,ROW(),MATCH(DJ$3,$K$2:$P$2,0))</f>
        <v>#N/A</v>
      </c>
      <c r="DK650" s="150" t="e" cm="1">
        <f t="array" ref="DK650">INDEX($K:$P,ROW(),MATCH(DK$3,$K$2:$P$2,0))</f>
        <v>#N/A</v>
      </c>
      <c r="DL650" s="150" t="e" cm="1">
        <f t="array" ref="DL650">INDEX($K:$P,ROW(),MATCH(DL$3,$K$2:$P$2,0))</f>
        <v>#N/A</v>
      </c>
    </row>
    <row r="651" spans="1:116" x14ac:dyDescent="0.4">
      <c r="D651" t="s">
        <v>835</v>
      </c>
      <c r="E651" s="8" t="str">
        <f t="shared" ref="E651:E677" si="675">ROW()&amp;" "&amp;D651</f>
        <v>651 SUBFREE-PV</v>
      </c>
      <c r="G651" s="158" t="s">
        <v>831</v>
      </c>
      <c r="K651" s="34">
        <f ca="1">SUMIF($3:$3,K$2,651:651)</f>
        <v>-14071.090022892329</v>
      </c>
      <c r="L651" s="34">
        <f ca="1">SUMIF($3:$3,L$2,651:651)</f>
        <v>-26274.061338310225</v>
      </c>
      <c r="M651" s="34">
        <f ca="1">SUMIF($3:$3,M$2,651:651)</f>
        <v>-29951.357987781921</v>
      </c>
      <c r="N651" s="34">
        <f ca="1">SUMIF($3:$3,N$2,651:651)</f>
        <v>-31059.490613737602</v>
      </c>
      <c r="O651" s="34">
        <f ca="1">SUMIF($3:$3,O$2,651:651)</f>
        <v>-31393.420136906148</v>
      </c>
      <c r="P651" s="34">
        <f ca="1">SUMIF($3:$3,P$2,651:651)</f>
        <v>-31494.047917220283</v>
      </c>
      <c r="R651" s="15"/>
      <c r="S651" s="76">
        <f ca="1">-+SUM(S648:S649)*S650</f>
        <v>-250</v>
      </c>
      <c r="T651" s="76">
        <f t="shared" ref="T651:CE651" ca="1" si="676">-+SUM(T648:T649)*T650</f>
        <v>-476.21875</v>
      </c>
      <c r="U651" s="76">
        <f t="shared" ca="1" si="676"/>
        <v>-680.91844140625005</v>
      </c>
      <c r="V651" s="76">
        <f t="shared" ca="1" si="676"/>
        <v>-866.14607466748066</v>
      </c>
      <c r="W651" s="76">
        <f t="shared" ca="1" si="676"/>
        <v>-1033.7539293147365</v>
      </c>
      <c r="X651" s="76">
        <f t="shared" ca="1" si="676"/>
        <v>-1185.4180867886723</v>
      </c>
      <c r="Y651" s="76">
        <f t="shared" ca="1" si="676"/>
        <v>-1322.6551912829</v>
      </c>
      <c r="Z651" s="76">
        <f t="shared" ca="1" si="676"/>
        <v>-1446.837616212114</v>
      </c>
      <c r="AA651" s="76">
        <f t="shared" ca="1" si="676"/>
        <v>-1559.207187969937</v>
      </c>
      <c r="AB651" s="76">
        <f t="shared" ca="1" si="676"/>
        <v>-1660.887604214297</v>
      </c>
      <c r="AC651" s="76">
        <f t="shared" ca="1" si="676"/>
        <v>-1752.8956708634121</v>
      </c>
      <c r="AD651" s="76">
        <f t="shared" ca="1" si="676"/>
        <v>-1836.15147017253</v>
      </c>
      <c r="AE651" s="76">
        <f t="shared" ca="1" si="676"/>
        <v>-1911.4875615723679</v>
      </c>
      <c r="AF651" s="76">
        <f t="shared" ca="1" si="676"/>
        <v>-1979.6573072777967</v>
      </c>
      <c r="AG651" s="76">
        <f t="shared" ca="1" si="676"/>
        <v>-2041.3424059229962</v>
      </c>
      <c r="AH651" s="76">
        <f t="shared" ca="1" si="676"/>
        <v>-2097.1597095595712</v>
      </c>
      <c r="AI651" s="76">
        <f t="shared" ca="1" si="676"/>
        <v>-2147.6673921877173</v>
      </c>
      <c r="AJ651" s="76">
        <f t="shared" ca="1" si="676"/>
        <v>-2193.370531505861</v>
      </c>
      <c r="AK651" s="76">
        <f t="shared" ca="1" si="676"/>
        <v>-2234.7261596963654</v>
      </c>
      <c r="AL651" s="76">
        <f t="shared" ca="1" si="676"/>
        <v>-2272.1478337552485</v>
      </c>
      <c r="AM651" s="76">
        <f t="shared" ca="1" si="676"/>
        <v>-2306.0097710692808</v>
      </c>
      <c r="AN651" s="76">
        <f t="shared" ca="1" si="676"/>
        <v>-2336.6505915963153</v>
      </c>
      <c r="AO651" s="76">
        <f t="shared" ca="1" si="676"/>
        <v>-2364.3767040707157</v>
      </c>
      <c r="AP651" s="76">
        <f t="shared" ca="1" si="676"/>
        <v>-2389.4653700959889</v>
      </c>
      <c r="AQ651" s="76">
        <f t="shared" ca="1" si="676"/>
        <v>-2412.1674767656077</v>
      </c>
      <c r="AR651" s="76">
        <f t="shared" ca="1" si="676"/>
        <v>-2432.7100455382792</v>
      </c>
      <c r="AS651" s="76">
        <f t="shared" ca="1" si="676"/>
        <v>-2451.2985024564505</v>
      </c>
      <c r="AT651" s="76">
        <f t="shared" ca="1" si="676"/>
        <v>-2468.1187324102812</v>
      </c>
      <c r="AU651" s="76">
        <f t="shared" ca="1" si="676"/>
        <v>-2483.3389379897526</v>
      </c>
      <c r="AV651" s="76">
        <f t="shared" ca="1" si="676"/>
        <v>-2497.1113215134774</v>
      </c>
      <c r="AW651" s="76">
        <f t="shared" ca="1" si="676"/>
        <v>-2509.5736070545081</v>
      </c>
      <c r="AX651" s="76">
        <f t="shared" ca="1" si="676"/>
        <v>-2520.8504176834481</v>
      </c>
      <c r="AY651" s="76">
        <f t="shared" ca="1" si="676"/>
        <v>-2531.05452170131</v>
      </c>
      <c r="AZ651" s="76">
        <f t="shared" ca="1" si="676"/>
        <v>-2540.2879603244728</v>
      </c>
      <c r="BA651" s="76">
        <f t="shared" ca="1" si="676"/>
        <v>-2548.6430680986077</v>
      </c>
      <c r="BB651" s="76">
        <f t="shared" ca="1" si="676"/>
        <v>-2556.2033962457276</v>
      </c>
      <c r="BC651" s="76">
        <f t="shared" ca="1" si="676"/>
        <v>-2563.0445481778524</v>
      </c>
      <c r="BD651" s="76">
        <f t="shared" ca="1" si="676"/>
        <v>-2569.2349355324345</v>
      </c>
      <c r="BE651" s="76">
        <f t="shared" ca="1" si="676"/>
        <v>-2574.8364622899117</v>
      </c>
      <c r="BF651" s="76">
        <f t="shared" ca="1" si="676"/>
        <v>-2579.9051438145843</v>
      </c>
      <c r="BG651" s="76">
        <f t="shared" ca="1" si="676"/>
        <v>-2584.4916670092221</v>
      </c>
      <c r="BH651" s="76">
        <f t="shared" ca="1" si="676"/>
        <v>-2588.6418971849698</v>
      </c>
      <c r="BI651" s="76">
        <f t="shared" ca="1" si="676"/>
        <v>-2592.3973367152498</v>
      </c>
      <c r="BJ651" s="76">
        <f t="shared" ca="1" si="676"/>
        <v>-2595.7955400602114</v>
      </c>
      <c r="BK651" s="76">
        <f t="shared" ca="1" si="676"/>
        <v>-2598.8704893119839</v>
      </c>
      <c r="BL651" s="76">
        <f t="shared" ca="1" si="676"/>
        <v>-2601.6529340161815</v>
      </c>
      <c r="BM651" s="76">
        <f t="shared" ca="1" si="676"/>
        <v>-2604.1706986678923</v>
      </c>
      <c r="BN651" s="76">
        <f t="shared" ca="1" si="676"/>
        <v>-2606.4489609571087</v>
      </c>
      <c r="BO651" s="76">
        <f t="shared" ca="1" si="676"/>
        <v>-2608.5105035460638</v>
      </c>
      <c r="BP651" s="76">
        <f t="shared" ca="1" si="676"/>
        <v>-2610.3759418962445</v>
      </c>
      <c r="BQ651" s="76">
        <f t="shared" ca="1" si="676"/>
        <v>-2612.0639304233641</v>
      </c>
      <c r="BR651" s="76">
        <f t="shared" ca="1" si="676"/>
        <v>-2613.5913490418416</v>
      </c>
      <c r="BS651" s="76">
        <f t="shared" ca="1" si="676"/>
        <v>-2614.9734719642365</v>
      </c>
      <c r="BT651" s="76">
        <f t="shared" ca="1" si="676"/>
        <v>-2616.2241204436382</v>
      </c>
      <c r="BU651" s="76">
        <f t="shared" ca="1" si="676"/>
        <v>-2617.3558009864373</v>
      </c>
      <c r="BV651" s="76">
        <f t="shared" ca="1" si="676"/>
        <v>-2618.3798304176025</v>
      </c>
      <c r="BW651" s="76">
        <f t="shared" ca="1" si="676"/>
        <v>-2619.3064490491279</v>
      </c>
      <c r="BX651" s="76">
        <f t="shared" ca="1" si="676"/>
        <v>-2620.1449230833296</v>
      </c>
      <c r="BY651" s="76">
        <f t="shared" ca="1" si="676"/>
        <v>-2620.9036372750279</v>
      </c>
      <c r="BZ651" s="76">
        <f t="shared" ca="1" si="676"/>
        <v>-2621.5901787792409</v>
      </c>
      <c r="CA651" s="76">
        <f t="shared" ca="1" si="676"/>
        <v>-2622.2114130228661</v>
      </c>
      <c r="CB651" s="76">
        <f t="shared" ca="1" si="676"/>
        <v>-2622.7735523590659</v>
      </c>
      <c r="CC651" s="76">
        <f t="shared" ca="1" si="676"/>
        <v>-2623.2822181909096</v>
      </c>
      <c r="CD651" s="76">
        <f t="shared" ca="1" si="676"/>
        <v>-2623.7424971854994</v>
      </c>
      <c r="CE651" s="76">
        <f t="shared" ca="1" si="676"/>
        <v>-2624.1589921407285</v>
      </c>
      <c r="CF651" s="76">
        <f t="shared" ref="CF651:DL651" ca="1" si="677">-+SUM(CF648:CF649)*CF650</f>
        <v>-2624.5358680133418</v>
      </c>
      <c r="CG651" s="76">
        <f t="shared" ca="1" si="677"/>
        <v>-2624.876893568573</v>
      </c>
      <c r="CH651" s="76">
        <f t="shared" ca="1" si="677"/>
        <v>-2625.1854790678626</v>
      </c>
      <c r="CI651" s="76">
        <f t="shared" ca="1" si="677"/>
        <v>-2625.4647103715324</v>
      </c>
      <c r="CJ651" s="76">
        <f t="shared" ca="1" si="677"/>
        <v>-2625.7173797974406</v>
      </c>
      <c r="CK651" s="76">
        <f t="shared" ca="1" si="677"/>
        <v>-2625.9460140442088</v>
      </c>
      <c r="CL651" s="76">
        <f t="shared" ca="1" si="677"/>
        <v>-2626.1528994582532</v>
      </c>
      <c r="CM651" s="76">
        <f t="shared" ca="1" si="677"/>
        <v>0</v>
      </c>
      <c r="CN651" s="76">
        <f t="shared" ca="1" si="677"/>
        <v>0</v>
      </c>
      <c r="CO651" s="76" t="e">
        <f t="shared" ca="1" si="677"/>
        <v>#N/A</v>
      </c>
      <c r="CP651" s="76" t="e">
        <f t="shared" ca="1" si="677"/>
        <v>#N/A</v>
      </c>
      <c r="CQ651" s="76" t="e">
        <f t="shared" ca="1" si="677"/>
        <v>#N/A</v>
      </c>
      <c r="CR651" s="76" t="e">
        <f t="shared" ca="1" si="677"/>
        <v>#N/A</v>
      </c>
      <c r="CS651" s="76" t="e">
        <f t="shared" ca="1" si="677"/>
        <v>#N/A</v>
      </c>
      <c r="CT651" s="76" t="e">
        <f t="shared" ca="1" si="677"/>
        <v>#N/A</v>
      </c>
      <c r="CU651" s="76" t="e">
        <f t="shared" ca="1" si="677"/>
        <v>#N/A</v>
      </c>
      <c r="CV651" s="76" t="e">
        <f t="shared" ca="1" si="677"/>
        <v>#N/A</v>
      </c>
      <c r="CW651" s="76" t="e">
        <f t="shared" ca="1" si="677"/>
        <v>#N/A</v>
      </c>
      <c r="CX651" s="76" t="e">
        <f t="shared" ca="1" si="677"/>
        <v>#N/A</v>
      </c>
      <c r="CY651" s="76" t="e">
        <f t="shared" ca="1" si="677"/>
        <v>#N/A</v>
      </c>
      <c r="CZ651" s="76" t="e">
        <f t="shared" ca="1" si="677"/>
        <v>#N/A</v>
      </c>
      <c r="DA651" s="76" t="e">
        <f t="shared" ca="1" si="677"/>
        <v>#N/A</v>
      </c>
      <c r="DB651" s="76" t="e">
        <f t="shared" ca="1" si="677"/>
        <v>#N/A</v>
      </c>
      <c r="DC651" s="76" t="e">
        <f t="shared" ca="1" si="677"/>
        <v>#N/A</v>
      </c>
      <c r="DD651" s="76" t="e">
        <f t="shared" ca="1" si="677"/>
        <v>#N/A</v>
      </c>
      <c r="DE651" s="76" t="e">
        <f t="shared" ca="1" si="677"/>
        <v>#N/A</v>
      </c>
      <c r="DF651" s="76" t="e">
        <f t="shared" ca="1" si="677"/>
        <v>#N/A</v>
      </c>
      <c r="DG651" s="76" t="e">
        <f t="shared" ca="1" si="677"/>
        <v>#N/A</v>
      </c>
      <c r="DH651" s="76" t="e">
        <f t="shared" ca="1" si="677"/>
        <v>#N/A</v>
      </c>
      <c r="DI651" s="76" t="e">
        <f t="shared" ca="1" si="677"/>
        <v>#N/A</v>
      </c>
      <c r="DJ651" s="76" t="e">
        <f t="shared" ca="1" si="677"/>
        <v>#N/A</v>
      </c>
      <c r="DK651" s="76" t="e">
        <f t="shared" ca="1" si="677"/>
        <v>#N/A</v>
      </c>
      <c r="DL651" s="76" t="e">
        <f t="shared" ca="1" si="677"/>
        <v>#N/A</v>
      </c>
    </row>
    <row r="652" spans="1:116" x14ac:dyDescent="0.4">
      <c r="D652" t="s">
        <v>835</v>
      </c>
      <c r="E652" s="8" t="str">
        <f t="shared" si="675"/>
        <v>652 SUBFREE-PV</v>
      </c>
      <c r="G652" s="158" t="s">
        <v>834</v>
      </c>
      <c r="K652" s="34">
        <f ca="1">SUMIF($3:$3,K$2,652:652)</f>
        <v>703.55450114461655</v>
      </c>
      <c r="L652" s="34">
        <f ca="1">SUMIF($3:$3,L$2,652:652)</f>
        <v>1313.7030669155113</v>
      </c>
      <c r="M652" s="34">
        <f ca="1">SUMIF($3:$3,M$2,652:652)</f>
        <v>1497.5678993890963</v>
      </c>
      <c r="N652" s="34">
        <f ca="1">SUMIF($3:$3,N$2,652:652)</f>
        <v>1552.9745306868806</v>
      </c>
      <c r="O652" s="34">
        <f ca="1">SUMIF($3:$3,O$2,652:652)</f>
        <v>1569.6710068453081</v>
      </c>
      <c r="P652" s="34">
        <f ca="1">SUMIF($3:$3,P$2,652:652)</f>
        <v>1574.7023958610139</v>
      </c>
      <c r="R652" s="15"/>
      <c r="S652" s="76">
        <f ca="1">-S662</f>
        <v>12.5</v>
      </c>
      <c r="T652" s="76">
        <f t="shared" ref="T652:CE652" ca="1" si="678">-T662</f>
        <v>23.810937500000001</v>
      </c>
      <c r="U652" s="76">
        <f t="shared" ca="1" si="678"/>
        <v>34.045922070312507</v>
      </c>
      <c r="V652" s="76">
        <f t="shared" ca="1" si="678"/>
        <v>43.307303733374034</v>
      </c>
      <c r="W652" s="76">
        <f t="shared" ca="1" si="678"/>
        <v>51.687696465736828</v>
      </c>
      <c r="X652" s="76">
        <f t="shared" ca="1" si="678"/>
        <v>59.270904339433621</v>
      </c>
      <c r="Y652" s="76">
        <f t="shared" ca="1" si="678"/>
        <v>66.132759564145005</v>
      </c>
      <c r="Z652" s="76">
        <f t="shared" ca="1" si="678"/>
        <v>72.341880810605701</v>
      </c>
      <c r="AA652" s="76">
        <f t="shared" ca="1" si="678"/>
        <v>77.960359398496848</v>
      </c>
      <c r="AB652" s="76">
        <f t="shared" ca="1" si="678"/>
        <v>83.044380210714849</v>
      </c>
      <c r="AC652" s="76">
        <f t="shared" ca="1" si="678"/>
        <v>87.644783543170604</v>
      </c>
      <c r="AD652" s="76">
        <f t="shared" ca="1" si="678"/>
        <v>91.807573508626504</v>
      </c>
      <c r="AE652" s="76">
        <f t="shared" ca="1" si="678"/>
        <v>95.574378078618395</v>
      </c>
      <c r="AF652" s="76">
        <f t="shared" ca="1" si="678"/>
        <v>98.982865363889843</v>
      </c>
      <c r="AG652" s="76">
        <f t="shared" ca="1" si="678"/>
        <v>102.06712029614982</v>
      </c>
      <c r="AH652" s="76">
        <f t="shared" ca="1" si="678"/>
        <v>104.85798547797856</v>
      </c>
      <c r="AI652" s="76">
        <f t="shared" ca="1" si="678"/>
        <v>107.38336960938587</v>
      </c>
      <c r="AJ652" s="76">
        <f t="shared" ca="1" si="678"/>
        <v>109.66852657529306</v>
      </c>
      <c r="AK652" s="76">
        <f t="shared" ca="1" si="678"/>
        <v>111.73630798481827</v>
      </c>
      <c r="AL652" s="76">
        <f t="shared" ca="1" si="678"/>
        <v>113.60739168776243</v>
      </c>
      <c r="AM652" s="76">
        <f t="shared" ca="1" si="678"/>
        <v>115.30048855346405</v>
      </c>
      <c r="AN652" s="76">
        <f t="shared" ca="1" si="678"/>
        <v>116.83252957981577</v>
      </c>
      <c r="AO652" s="76">
        <f t="shared" ca="1" si="678"/>
        <v>118.21883520353579</v>
      </c>
      <c r="AP652" s="76">
        <f t="shared" ca="1" si="678"/>
        <v>119.47326850479945</v>
      </c>
      <c r="AQ652" s="76">
        <f t="shared" ca="1" si="678"/>
        <v>120.60837383828039</v>
      </c>
      <c r="AR652" s="76">
        <f t="shared" ca="1" si="678"/>
        <v>121.63550227691397</v>
      </c>
      <c r="AS652" s="76">
        <f t="shared" ca="1" si="678"/>
        <v>122.56492512282253</v>
      </c>
      <c r="AT652" s="76">
        <f t="shared" ca="1" si="678"/>
        <v>123.40593662051407</v>
      </c>
      <c r="AU652" s="76">
        <f t="shared" ca="1" si="678"/>
        <v>124.16694689948764</v>
      </c>
      <c r="AV652" s="76">
        <f t="shared" ca="1" si="678"/>
        <v>124.85556607567388</v>
      </c>
      <c r="AW652" s="76">
        <f t="shared" ca="1" si="678"/>
        <v>125.47868035272541</v>
      </c>
      <c r="AX652" s="76">
        <f t="shared" ca="1" si="678"/>
        <v>126.0425208841724</v>
      </c>
      <c r="AY652" s="76">
        <f t="shared" ca="1" si="678"/>
        <v>126.5527260850655</v>
      </c>
      <c r="AZ652" s="76">
        <f t="shared" ca="1" si="678"/>
        <v>127.01439801622365</v>
      </c>
      <c r="BA652" s="76">
        <f t="shared" ca="1" si="678"/>
        <v>127.43215340493039</v>
      </c>
      <c r="BB652" s="76">
        <f t="shared" ca="1" si="678"/>
        <v>127.81016981228639</v>
      </c>
      <c r="BC652" s="76">
        <f t="shared" ca="1" si="678"/>
        <v>128.15222740889263</v>
      </c>
      <c r="BD652" s="76">
        <f t="shared" ca="1" si="678"/>
        <v>128.46174677662174</v>
      </c>
      <c r="BE652" s="76">
        <f t="shared" ca="1" si="678"/>
        <v>128.74182311449559</v>
      </c>
      <c r="BF652" s="76">
        <f t="shared" ca="1" si="678"/>
        <v>128.99525719072923</v>
      </c>
      <c r="BG652" s="76">
        <f t="shared" ca="1" si="678"/>
        <v>129.2245833504611</v>
      </c>
      <c r="BH652" s="76">
        <f t="shared" ca="1" si="678"/>
        <v>129.43209485924851</v>
      </c>
      <c r="BI652" s="76">
        <f t="shared" ca="1" si="678"/>
        <v>129.61986683576251</v>
      </c>
      <c r="BJ652" s="76">
        <f t="shared" ca="1" si="678"/>
        <v>129.78977700301058</v>
      </c>
      <c r="BK652" s="76">
        <f t="shared" ca="1" si="678"/>
        <v>129.94352446559921</v>
      </c>
      <c r="BL652" s="76">
        <f t="shared" ca="1" si="678"/>
        <v>130.08264670080908</v>
      </c>
      <c r="BM652" s="76">
        <f t="shared" ca="1" si="678"/>
        <v>130.20853493339462</v>
      </c>
      <c r="BN652" s="76">
        <f t="shared" ca="1" si="678"/>
        <v>130.32244804785543</v>
      </c>
      <c r="BO652" s="76">
        <f t="shared" ca="1" si="678"/>
        <v>130.4255251773032</v>
      </c>
      <c r="BP652" s="76">
        <f t="shared" ca="1" si="678"/>
        <v>130.51879709481224</v>
      </c>
      <c r="BQ652" s="76">
        <f t="shared" ca="1" si="678"/>
        <v>130.6031965211682</v>
      </c>
      <c r="BR652" s="76">
        <f t="shared" ca="1" si="678"/>
        <v>130.67956745209207</v>
      </c>
      <c r="BS652" s="76">
        <f t="shared" ca="1" si="678"/>
        <v>130.74867359821184</v>
      </c>
      <c r="BT652" s="76">
        <f t="shared" ca="1" si="678"/>
        <v>130.81120602218192</v>
      </c>
      <c r="BU652" s="76">
        <f t="shared" ca="1" si="678"/>
        <v>130.86779004932188</v>
      </c>
      <c r="BV652" s="76">
        <f t="shared" ca="1" si="678"/>
        <v>130.91899152088013</v>
      </c>
      <c r="BW652" s="76">
        <f t="shared" ca="1" si="678"/>
        <v>130.96532245245641</v>
      </c>
      <c r="BX652" s="76">
        <f t="shared" ca="1" si="678"/>
        <v>131.00724615416649</v>
      </c>
      <c r="BY652" s="76">
        <f t="shared" ca="1" si="678"/>
        <v>131.0451818637514</v>
      </c>
      <c r="BZ652" s="76">
        <f t="shared" ca="1" si="678"/>
        <v>131.07950893896205</v>
      </c>
      <c r="CA652" s="76">
        <f t="shared" ca="1" si="678"/>
        <v>131.11057065114332</v>
      </c>
      <c r="CB652" s="76">
        <f t="shared" ca="1" si="678"/>
        <v>131.13867761795331</v>
      </c>
      <c r="CC652" s="76">
        <f t="shared" ca="1" si="678"/>
        <v>131.16411090954549</v>
      </c>
      <c r="CD652" s="76">
        <f t="shared" ca="1" si="678"/>
        <v>131.18712485927497</v>
      </c>
      <c r="CE652" s="76">
        <f t="shared" ca="1" si="678"/>
        <v>131.20794960703643</v>
      </c>
      <c r="CF652" s="76">
        <f t="shared" ref="CF652:DL652" ca="1" si="679">-CF662</f>
        <v>131.22679340066711</v>
      </c>
      <c r="CG652" s="76">
        <f t="shared" ca="1" si="679"/>
        <v>131.24384467842864</v>
      </c>
      <c r="CH652" s="76">
        <f t="shared" ca="1" si="679"/>
        <v>131.25927395339315</v>
      </c>
      <c r="CI652" s="76">
        <f t="shared" ca="1" si="679"/>
        <v>131.27323551857663</v>
      </c>
      <c r="CJ652" s="76">
        <f t="shared" ca="1" si="679"/>
        <v>131.28586898987203</v>
      </c>
      <c r="CK652" s="76">
        <f t="shared" ca="1" si="679"/>
        <v>131.29730070221044</v>
      </c>
      <c r="CL652" s="76">
        <f t="shared" ca="1" si="679"/>
        <v>131.30764497291267</v>
      </c>
      <c r="CM652" s="76">
        <f t="shared" si="679"/>
        <v>0</v>
      </c>
      <c r="CN652" s="76">
        <f t="shared" si="679"/>
        <v>0</v>
      </c>
      <c r="CO652" s="76" t="e">
        <f t="shared" ca="1" si="679"/>
        <v>#N/A</v>
      </c>
      <c r="CP652" s="76" t="e">
        <f t="shared" ca="1" si="679"/>
        <v>#N/A</v>
      </c>
      <c r="CQ652" s="76" t="e">
        <f t="shared" ca="1" si="679"/>
        <v>#N/A</v>
      </c>
      <c r="CR652" s="76" t="e">
        <f t="shared" ca="1" si="679"/>
        <v>#N/A</v>
      </c>
      <c r="CS652" s="76" t="e">
        <f t="shared" ca="1" si="679"/>
        <v>#N/A</v>
      </c>
      <c r="CT652" s="76" t="e">
        <f t="shared" ca="1" si="679"/>
        <v>#N/A</v>
      </c>
      <c r="CU652" s="76" t="e">
        <f t="shared" ca="1" si="679"/>
        <v>#N/A</v>
      </c>
      <c r="CV652" s="76" t="e">
        <f t="shared" ca="1" si="679"/>
        <v>#N/A</v>
      </c>
      <c r="CW652" s="76" t="e">
        <f t="shared" ca="1" si="679"/>
        <v>#N/A</v>
      </c>
      <c r="CX652" s="76" t="e">
        <f t="shared" ca="1" si="679"/>
        <v>#N/A</v>
      </c>
      <c r="CY652" s="76" t="e">
        <f t="shared" ca="1" si="679"/>
        <v>#N/A</v>
      </c>
      <c r="CZ652" s="76" t="e">
        <f t="shared" ca="1" si="679"/>
        <v>#N/A</v>
      </c>
      <c r="DA652" s="76" t="e">
        <f t="shared" ca="1" si="679"/>
        <v>#N/A</v>
      </c>
      <c r="DB652" s="76" t="e">
        <f t="shared" ca="1" si="679"/>
        <v>#N/A</v>
      </c>
      <c r="DC652" s="76" t="e">
        <f t="shared" ca="1" si="679"/>
        <v>#N/A</v>
      </c>
      <c r="DD652" s="76" t="e">
        <f t="shared" ca="1" si="679"/>
        <v>#N/A</v>
      </c>
      <c r="DE652" s="76" t="e">
        <f t="shared" ca="1" si="679"/>
        <v>#N/A</v>
      </c>
      <c r="DF652" s="76" t="e">
        <f t="shared" ca="1" si="679"/>
        <v>#N/A</v>
      </c>
      <c r="DG652" s="76" t="e">
        <f t="shared" ca="1" si="679"/>
        <v>#N/A</v>
      </c>
      <c r="DH652" s="76" t="e">
        <f t="shared" ca="1" si="679"/>
        <v>#N/A</v>
      </c>
      <c r="DI652" s="76" t="e">
        <f t="shared" ca="1" si="679"/>
        <v>#N/A</v>
      </c>
      <c r="DJ652" s="76" t="e">
        <f t="shared" ca="1" si="679"/>
        <v>#N/A</v>
      </c>
      <c r="DK652" s="76" t="e">
        <f t="shared" ca="1" si="679"/>
        <v>#N/A</v>
      </c>
      <c r="DL652" s="76" t="e">
        <f t="shared" ca="1" si="679"/>
        <v>#N/A</v>
      </c>
    </row>
    <row r="653" spans="1:116" x14ac:dyDescent="0.4">
      <c r="B653" t="str">
        <f>E653</f>
        <v>653 SUBFREE-PV</v>
      </c>
      <c r="D653" t="s">
        <v>835</v>
      </c>
      <c r="E653" s="8" t="str">
        <f t="shared" si="675"/>
        <v>653 SUBFREE-PV</v>
      </c>
      <c r="G653" s="145" t="s">
        <v>73</v>
      </c>
      <c r="H653" s="12"/>
      <c r="I653" s="60"/>
      <c r="J653" s="60"/>
      <c r="K653" s="16">
        <v>0.05</v>
      </c>
      <c r="L653" s="16">
        <v>0.05</v>
      </c>
      <c r="M653" s="16">
        <v>0.05</v>
      </c>
      <c r="N653" s="16">
        <v>0.05</v>
      </c>
      <c r="O653" s="16">
        <v>0.05</v>
      </c>
      <c r="P653" s="16">
        <v>0.05</v>
      </c>
      <c r="R653" s="20"/>
      <c r="S653" s="150" cm="1">
        <f t="array" ref="S653">INDEX($K:$P,ROW(),MATCH(S$3,$K$2:$P$2,0))</f>
        <v>0.05</v>
      </c>
      <c r="T653" s="150" cm="1">
        <f t="array" ref="T653">INDEX($K:$P,ROW(),MATCH(T$3,$K$2:$P$2,0))</f>
        <v>0.05</v>
      </c>
      <c r="U653" s="150" cm="1">
        <f t="array" ref="U653">INDEX($K:$P,ROW(),MATCH(U$3,$K$2:$P$2,0))</f>
        <v>0.05</v>
      </c>
      <c r="V653" s="150" cm="1">
        <f t="array" ref="V653">INDEX($K:$P,ROW(),MATCH(V$3,$K$2:$P$2,0))</f>
        <v>0.05</v>
      </c>
      <c r="W653" s="150" cm="1">
        <f t="array" ref="W653">INDEX($K:$P,ROW(),MATCH(W$3,$K$2:$P$2,0))</f>
        <v>0.05</v>
      </c>
      <c r="X653" s="150" cm="1">
        <f t="array" ref="X653">INDEX($K:$P,ROW(),MATCH(X$3,$K$2:$P$2,0))</f>
        <v>0.05</v>
      </c>
      <c r="Y653" s="150" cm="1">
        <f t="array" ref="Y653">INDEX($K:$P,ROW(),MATCH(Y$3,$K$2:$P$2,0))</f>
        <v>0.05</v>
      </c>
      <c r="Z653" s="150" cm="1">
        <f t="array" ref="Z653">INDEX($K:$P,ROW(),MATCH(Z$3,$K$2:$P$2,0))</f>
        <v>0.05</v>
      </c>
      <c r="AA653" s="150" cm="1">
        <f t="array" ref="AA653">INDEX($K:$P,ROW(),MATCH(AA$3,$K$2:$P$2,0))</f>
        <v>0.05</v>
      </c>
      <c r="AB653" s="150" cm="1">
        <f t="array" ref="AB653">INDEX($K:$P,ROW(),MATCH(AB$3,$K$2:$P$2,0))</f>
        <v>0.05</v>
      </c>
      <c r="AC653" s="150" cm="1">
        <f t="array" ref="AC653">INDEX($K:$P,ROW(),MATCH(AC$3,$K$2:$P$2,0))</f>
        <v>0.05</v>
      </c>
      <c r="AD653" s="150" cm="1">
        <f t="array" ref="AD653">INDEX($K:$P,ROW(),MATCH(AD$3,$K$2:$P$2,0))</f>
        <v>0.05</v>
      </c>
      <c r="AE653" s="150" cm="1">
        <f t="array" ref="AE653">INDEX($K:$P,ROW(),MATCH(AE$3,$K$2:$P$2,0))</f>
        <v>0.05</v>
      </c>
      <c r="AF653" s="150" cm="1">
        <f t="array" ref="AF653">INDEX($K:$P,ROW(),MATCH(AF$3,$K$2:$P$2,0))</f>
        <v>0.05</v>
      </c>
      <c r="AG653" s="150" cm="1">
        <f t="array" ref="AG653">INDEX($K:$P,ROW(),MATCH(AG$3,$K$2:$P$2,0))</f>
        <v>0.05</v>
      </c>
      <c r="AH653" s="150" cm="1">
        <f t="array" ref="AH653">INDEX($K:$P,ROW(),MATCH(AH$3,$K$2:$P$2,0))</f>
        <v>0.05</v>
      </c>
      <c r="AI653" s="150" cm="1">
        <f t="array" ref="AI653">INDEX($K:$P,ROW(),MATCH(AI$3,$K$2:$P$2,0))</f>
        <v>0.05</v>
      </c>
      <c r="AJ653" s="150" cm="1">
        <f t="array" ref="AJ653">INDEX($K:$P,ROW(),MATCH(AJ$3,$K$2:$P$2,0))</f>
        <v>0.05</v>
      </c>
      <c r="AK653" s="150" cm="1">
        <f t="array" ref="AK653">INDEX($K:$P,ROW(),MATCH(AK$3,$K$2:$P$2,0))</f>
        <v>0.05</v>
      </c>
      <c r="AL653" s="150" cm="1">
        <f t="array" ref="AL653">INDEX($K:$P,ROW(),MATCH(AL$3,$K$2:$P$2,0))</f>
        <v>0.05</v>
      </c>
      <c r="AM653" s="150" cm="1">
        <f t="array" ref="AM653">INDEX($K:$P,ROW(),MATCH(AM$3,$K$2:$P$2,0))</f>
        <v>0.05</v>
      </c>
      <c r="AN653" s="150" cm="1">
        <f t="array" ref="AN653">INDEX($K:$P,ROW(),MATCH(AN$3,$K$2:$P$2,0))</f>
        <v>0.05</v>
      </c>
      <c r="AO653" s="150" cm="1">
        <f t="array" ref="AO653">INDEX($K:$P,ROW(),MATCH(AO$3,$K$2:$P$2,0))</f>
        <v>0.05</v>
      </c>
      <c r="AP653" s="150" cm="1">
        <f t="array" ref="AP653">INDEX($K:$P,ROW(),MATCH(AP$3,$K$2:$P$2,0))</f>
        <v>0.05</v>
      </c>
      <c r="AQ653" s="150" cm="1">
        <f t="array" ref="AQ653">INDEX($K:$P,ROW(),MATCH(AQ$3,$K$2:$P$2,0))</f>
        <v>0.05</v>
      </c>
      <c r="AR653" s="150" cm="1">
        <f t="array" ref="AR653">INDEX($K:$P,ROW(),MATCH(AR$3,$K$2:$P$2,0))</f>
        <v>0.05</v>
      </c>
      <c r="AS653" s="150" cm="1">
        <f t="array" ref="AS653">INDEX($K:$P,ROW(),MATCH(AS$3,$K$2:$P$2,0))</f>
        <v>0.05</v>
      </c>
      <c r="AT653" s="150" cm="1">
        <f t="array" ref="AT653">INDEX($K:$P,ROW(),MATCH(AT$3,$K$2:$P$2,0))</f>
        <v>0.05</v>
      </c>
      <c r="AU653" s="150" cm="1">
        <f t="array" ref="AU653">INDEX($K:$P,ROW(),MATCH(AU$3,$K$2:$P$2,0))</f>
        <v>0.05</v>
      </c>
      <c r="AV653" s="150" cm="1">
        <f t="array" ref="AV653">INDEX($K:$P,ROW(),MATCH(AV$3,$K$2:$P$2,0))</f>
        <v>0.05</v>
      </c>
      <c r="AW653" s="150" cm="1">
        <f t="array" ref="AW653">INDEX($K:$P,ROW(),MATCH(AW$3,$K$2:$P$2,0))</f>
        <v>0.05</v>
      </c>
      <c r="AX653" s="150" cm="1">
        <f t="array" ref="AX653">INDEX($K:$P,ROW(),MATCH(AX$3,$K$2:$P$2,0))</f>
        <v>0.05</v>
      </c>
      <c r="AY653" s="150" cm="1">
        <f t="array" ref="AY653">INDEX($K:$P,ROW(),MATCH(AY$3,$K$2:$P$2,0))</f>
        <v>0.05</v>
      </c>
      <c r="AZ653" s="150" cm="1">
        <f t="array" ref="AZ653">INDEX($K:$P,ROW(),MATCH(AZ$3,$K$2:$P$2,0))</f>
        <v>0.05</v>
      </c>
      <c r="BA653" s="150" cm="1">
        <f t="array" ref="BA653">INDEX($K:$P,ROW(),MATCH(BA$3,$K$2:$P$2,0))</f>
        <v>0.05</v>
      </c>
      <c r="BB653" s="150" cm="1">
        <f t="array" ref="BB653">INDEX($K:$P,ROW(),MATCH(BB$3,$K$2:$P$2,0))</f>
        <v>0.05</v>
      </c>
      <c r="BC653" s="150" cm="1">
        <f t="array" ref="BC653">INDEX($K:$P,ROW(),MATCH(BC$3,$K$2:$P$2,0))</f>
        <v>0.05</v>
      </c>
      <c r="BD653" s="150" cm="1">
        <f t="array" ref="BD653">INDEX($K:$P,ROW(),MATCH(BD$3,$K$2:$P$2,0))</f>
        <v>0.05</v>
      </c>
      <c r="BE653" s="150" cm="1">
        <f t="array" ref="BE653">INDEX($K:$P,ROW(),MATCH(BE$3,$K$2:$P$2,0))</f>
        <v>0.05</v>
      </c>
      <c r="BF653" s="150" cm="1">
        <f t="array" ref="BF653">INDEX($K:$P,ROW(),MATCH(BF$3,$K$2:$P$2,0))</f>
        <v>0.05</v>
      </c>
      <c r="BG653" s="150" cm="1">
        <f t="array" ref="BG653">INDEX($K:$P,ROW(),MATCH(BG$3,$K$2:$P$2,0))</f>
        <v>0.05</v>
      </c>
      <c r="BH653" s="150" cm="1">
        <f t="array" ref="BH653">INDEX($K:$P,ROW(),MATCH(BH$3,$K$2:$P$2,0))</f>
        <v>0.05</v>
      </c>
      <c r="BI653" s="150" cm="1">
        <f t="array" ref="BI653">INDEX($K:$P,ROW(),MATCH(BI$3,$K$2:$P$2,0))</f>
        <v>0.05</v>
      </c>
      <c r="BJ653" s="150" cm="1">
        <f t="array" ref="BJ653">INDEX($K:$P,ROW(),MATCH(BJ$3,$K$2:$P$2,0))</f>
        <v>0.05</v>
      </c>
      <c r="BK653" s="150" cm="1">
        <f t="array" ref="BK653">INDEX($K:$P,ROW(),MATCH(BK$3,$K$2:$P$2,0))</f>
        <v>0.05</v>
      </c>
      <c r="BL653" s="150" cm="1">
        <f t="array" ref="BL653">INDEX($K:$P,ROW(),MATCH(BL$3,$K$2:$P$2,0))</f>
        <v>0.05</v>
      </c>
      <c r="BM653" s="150" cm="1">
        <f t="array" ref="BM653">INDEX($K:$P,ROW(),MATCH(BM$3,$K$2:$P$2,0))</f>
        <v>0.05</v>
      </c>
      <c r="BN653" s="150" cm="1">
        <f t="array" ref="BN653">INDEX($K:$P,ROW(),MATCH(BN$3,$K$2:$P$2,0))</f>
        <v>0.05</v>
      </c>
      <c r="BO653" s="150" cm="1">
        <f t="array" ref="BO653">INDEX($K:$P,ROW(),MATCH(BO$3,$K$2:$P$2,0))</f>
        <v>0.05</v>
      </c>
      <c r="BP653" s="150" cm="1">
        <f t="array" ref="BP653">INDEX($K:$P,ROW(),MATCH(BP$3,$K$2:$P$2,0))</f>
        <v>0.05</v>
      </c>
      <c r="BQ653" s="150" cm="1">
        <f t="array" ref="BQ653">INDEX($K:$P,ROW(),MATCH(BQ$3,$K$2:$P$2,0))</f>
        <v>0.05</v>
      </c>
      <c r="BR653" s="150" cm="1">
        <f t="array" ref="BR653">INDEX($K:$P,ROW(),MATCH(BR$3,$K$2:$P$2,0))</f>
        <v>0.05</v>
      </c>
      <c r="BS653" s="150" cm="1">
        <f t="array" ref="BS653">INDEX($K:$P,ROW(),MATCH(BS$3,$K$2:$P$2,0))</f>
        <v>0.05</v>
      </c>
      <c r="BT653" s="150" cm="1">
        <f t="array" ref="BT653">INDEX($K:$P,ROW(),MATCH(BT$3,$K$2:$P$2,0))</f>
        <v>0.05</v>
      </c>
      <c r="BU653" s="150" cm="1">
        <f t="array" ref="BU653">INDEX($K:$P,ROW(),MATCH(BU$3,$K$2:$P$2,0))</f>
        <v>0.05</v>
      </c>
      <c r="BV653" s="150" cm="1">
        <f t="array" ref="BV653">INDEX($K:$P,ROW(),MATCH(BV$3,$K$2:$P$2,0))</f>
        <v>0.05</v>
      </c>
      <c r="BW653" s="150" cm="1">
        <f t="array" ref="BW653">INDEX($K:$P,ROW(),MATCH(BW$3,$K$2:$P$2,0))</f>
        <v>0.05</v>
      </c>
      <c r="BX653" s="150" cm="1">
        <f t="array" ref="BX653">INDEX($K:$P,ROW(),MATCH(BX$3,$K$2:$P$2,0))</f>
        <v>0.05</v>
      </c>
      <c r="BY653" s="150" cm="1">
        <f t="array" ref="BY653">INDEX($K:$P,ROW(),MATCH(BY$3,$K$2:$P$2,0))</f>
        <v>0.05</v>
      </c>
      <c r="BZ653" s="150" cm="1">
        <f t="array" ref="BZ653">INDEX($K:$P,ROW(),MATCH(BZ$3,$K$2:$P$2,0))</f>
        <v>0.05</v>
      </c>
      <c r="CA653" s="150" cm="1">
        <f t="array" ref="CA653">INDEX($K:$P,ROW(),MATCH(CA$3,$K$2:$P$2,0))</f>
        <v>0.05</v>
      </c>
      <c r="CB653" s="150" cm="1">
        <f t="array" ref="CB653">INDEX($K:$P,ROW(),MATCH(CB$3,$K$2:$P$2,0))</f>
        <v>0.05</v>
      </c>
      <c r="CC653" s="150" cm="1">
        <f t="array" ref="CC653">INDEX($K:$P,ROW(),MATCH(CC$3,$K$2:$P$2,0))</f>
        <v>0.05</v>
      </c>
      <c r="CD653" s="150" cm="1">
        <f t="array" ref="CD653">INDEX($K:$P,ROW(),MATCH(CD$3,$K$2:$P$2,0))</f>
        <v>0.05</v>
      </c>
      <c r="CE653" s="150" cm="1">
        <f t="array" ref="CE653">INDEX($K:$P,ROW(),MATCH(CE$3,$K$2:$P$2,0))</f>
        <v>0.05</v>
      </c>
      <c r="CF653" s="150" cm="1">
        <f t="array" ref="CF653">INDEX($K:$P,ROW(),MATCH(CF$3,$K$2:$P$2,0))</f>
        <v>0.05</v>
      </c>
      <c r="CG653" s="150" cm="1">
        <f t="array" ref="CG653">INDEX($K:$P,ROW(),MATCH(CG$3,$K$2:$P$2,0))</f>
        <v>0.05</v>
      </c>
      <c r="CH653" s="150" cm="1">
        <f t="array" ref="CH653">INDEX($K:$P,ROW(),MATCH(CH$3,$K$2:$P$2,0))</f>
        <v>0.05</v>
      </c>
      <c r="CI653" s="150" cm="1">
        <f t="array" ref="CI653">INDEX($K:$P,ROW(),MATCH(CI$3,$K$2:$P$2,0))</f>
        <v>0.05</v>
      </c>
      <c r="CJ653" s="150" cm="1">
        <f t="array" ref="CJ653">INDEX($K:$P,ROW(),MATCH(CJ$3,$K$2:$P$2,0))</f>
        <v>0.05</v>
      </c>
      <c r="CK653" s="150" cm="1">
        <f t="array" ref="CK653">INDEX($K:$P,ROW(),MATCH(CK$3,$K$2:$P$2,0))</f>
        <v>0.05</v>
      </c>
      <c r="CL653" s="150" cm="1">
        <f t="array" ref="CL653">INDEX($K:$P,ROW(),MATCH(CL$3,$K$2:$P$2,0))</f>
        <v>0.05</v>
      </c>
      <c r="CN653" s="60"/>
      <c r="CO653" s="150" t="e" cm="1">
        <f t="array" ref="CO653">INDEX($K:$P,ROW(),MATCH(CO$3,$K$2:$P$2,0))</f>
        <v>#N/A</v>
      </c>
      <c r="CP653" s="150" t="e" cm="1">
        <f t="array" ref="CP653">INDEX($K:$P,ROW(),MATCH(CP$3,$K$2:$P$2,0))</f>
        <v>#N/A</v>
      </c>
      <c r="CQ653" s="150" t="e" cm="1">
        <f t="array" ref="CQ653">INDEX($K:$P,ROW(),MATCH(CQ$3,$K$2:$P$2,0))</f>
        <v>#N/A</v>
      </c>
      <c r="CR653" s="150" t="e" cm="1">
        <f t="array" ref="CR653">INDEX($K:$P,ROW(),MATCH(CR$3,$K$2:$P$2,0))</f>
        <v>#N/A</v>
      </c>
      <c r="CS653" s="150" t="e" cm="1">
        <f t="array" ref="CS653">INDEX($K:$P,ROW(),MATCH(CS$3,$K$2:$P$2,0))</f>
        <v>#N/A</v>
      </c>
      <c r="CT653" s="150" t="e" cm="1">
        <f t="array" ref="CT653">INDEX($K:$P,ROW(),MATCH(CT$3,$K$2:$P$2,0))</f>
        <v>#N/A</v>
      </c>
      <c r="CU653" s="150" t="e" cm="1">
        <f t="array" ref="CU653">INDEX($K:$P,ROW(),MATCH(CU$3,$K$2:$P$2,0))</f>
        <v>#N/A</v>
      </c>
      <c r="CV653" s="150" t="e" cm="1">
        <f t="array" ref="CV653">INDEX($K:$P,ROW(),MATCH(CV$3,$K$2:$P$2,0))</f>
        <v>#N/A</v>
      </c>
      <c r="CW653" s="150" t="e" cm="1">
        <f t="array" ref="CW653">INDEX($K:$P,ROW(),MATCH(CW$3,$K$2:$P$2,0))</f>
        <v>#N/A</v>
      </c>
      <c r="CX653" s="150" t="e" cm="1">
        <f t="array" ref="CX653">INDEX($K:$P,ROW(),MATCH(CX$3,$K$2:$P$2,0))</f>
        <v>#N/A</v>
      </c>
      <c r="CY653" s="150" t="e" cm="1">
        <f t="array" ref="CY653">INDEX($K:$P,ROW(),MATCH(CY$3,$K$2:$P$2,0))</f>
        <v>#N/A</v>
      </c>
      <c r="CZ653" s="150" t="e" cm="1">
        <f t="array" ref="CZ653">INDEX($K:$P,ROW(),MATCH(CZ$3,$K$2:$P$2,0))</f>
        <v>#N/A</v>
      </c>
      <c r="DA653" s="150" t="e" cm="1">
        <f t="array" ref="DA653">INDEX($K:$P,ROW(),MATCH(DA$3,$K$2:$P$2,0))</f>
        <v>#N/A</v>
      </c>
      <c r="DB653" s="150" t="e" cm="1">
        <f t="array" ref="DB653">INDEX($K:$P,ROW(),MATCH(DB$3,$K$2:$P$2,0))</f>
        <v>#N/A</v>
      </c>
      <c r="DC653" s="150" t="e" cm="1">
        <f t="array" ref="DC653">INDEX($K:$P,ROW(),MATCH(DC$3,$K$2:$P$2,0))</f>
        <v>#N/A</v>
      </c>
      <c r="DD653" s="150" t="e" cm="1">
        <f t="array" ref="DD653">INDEX($K:$P,ROW(),MATCH(DD$3,$K$2:$P$2,0))</f>
        <v>#N/A</v>
      </c>
      <c r="DE653" s="150" t="e" cm="1">
        <f t="array" ref="DE653">INDEX($K:$P,ROW(),MATCH(DE$3,$K$2:$P$2,0))</f>
        <v>#N/A</v>
      </c>
      <c r="DF653" s="150" t="e" cm="1">
        <f t="array" ref="DF653">INDEX($K:$P,ROW(),MATCH(DF$3,$K$2:$P$2,0))</f>
        <v>#N/A</v>
      </c>
      <c r="DG653" s="150" t="e" cm="1">
        <f t="array" ref="DG653">INDEX($K:$P,ROW(),MATCH(DG$3,$K$2:$P$2,0))</f>
        <v>#N/A</v>
      </c>
      <c r="DH653" s="150" t="e" cm="1">
        <f t="array" ref="DH653">INDEX($K:$P,ROW(),MATCH(DH$3,$K$2:$P$2,0))</f>
        <v>#N/A</v>
      </c>
      <c r="DI653" s="150" t="e" cm="1">
        <f t="array" ref="DI653">INDEX($K:$P,ROW(),MATCH(DI$3,$K$2:$P$2,0))</f>
        <v>#N/A</v>
      </c>
      <c r="DJ653" s="150" t="e" cm="1">
        <f t="array" ref="DJ653">INDEX($K:$P,ROW(),MATCH(DJ$3,$K$2:$P$2,0))</f>
        <v>#N/A</v>
      </c>
      <c r="DK653" s="150" t="e" cm="1">
        <f t="array" ref="DK653">INDEX($K:$P,ROW(),MATCH(DK$3,$K$2:$P$2,0))</f>
        <v>#N/A</v>
      </c>
      <c r="DL653" s="150" t="e" cm="1">
        <f t="array" ref="DL653">INDEX($K:$P,ROW(),MATCH(DL$3,$K$2:$P$2,0))</f>
        <v>#N/A</v>
      </c>
    </row>
    <row r="654" spans="1:116" x14ac:dyDescent="0.4">
      <c r="D654" t="s">
        <v>835</v>
      </c>
      <c r="E654" s="8" t="str">
        <f t="shared" si="675"/>
        <v>654 SUBFREE-PV</v>
      </c>
      <c r="G654" s="158" t="s">
        <v>74</v>
      </c>
      <c r="K654" s="34">
        <f t="shared" ref="K654:P654" ca="1" si="680">SUMIF($3:$3,K$2,654:654)</f>
        <v>-13402.713246804942</v>
      </c>
      <c r="L654" s="34">
        <f t="shared" ca="1" si="680"/>
        <v>-25026.043424740485</v>
      </c>
      <c r="M654" s="34">
        <f t="shared" ca="1" si="680"/>
        <v>-28528.668483362278</v>
      </c>
      <c r="N654" s="34">
        <f t="shared" ca="1" si="680"/>
        <v>-29584.164809585069</v>
      </c>
      <c r="O654" s="34">
        <f t="shared" ca="1" si="680"/>
        <v>-29902.232680403111</v>
      </c>
      <c r="P654" s="34">
        <f t="shared" ca="1" si="680"/>
        <v>-29998.080641152323</v>
      </c>
      <c r="R654" s="15"/>
      <c r="S654" s="76">
        <f ca="1">-SUM(S651,S649,S648,S652)*S653</f>
        <v>-238.125</v>
      </c>
      <c r="T654" s="76">
        <f t="shared" ref="T654:CE654" ca="1" si="681">-SUM(T651,T649,T648,T652)*T653</f>
        <v>-453.59835937500003</v>
      </c>
      <c r="U654" s="76">
        <f t="shared" ca="1" si="681"/>
        <v>-648.57481543945312</v>
      </c>
      <c r="V654" s="76">
        <f t="shared" ca="1" si="681"/>
        <v>-825.00413612077523</v>
      </c>
      <c r="W654" s="76">
        <f t="shared" ca="1" si="681"/>
        <v>-984.65061767228656</v>
      </c>
      <c r="X654" s="76">
        <f t="shared" ca="1" si="681"/>
        <v>-1129.1107276662103</v>
      </c>
      <c r="Y654" s="76">
        <f t="shared" ca="1" si="681"/>
        <v>-1259.8290696969623</v>
      </c>
      <c r="Z654" s="76">
        <f t="shared" ca="1" si="681"/>
        <v>-1378.1128294420387</v>
      </c>
      <c r="AA654" s="76">
        <f t="shared" ca="1" si="681"/>
        <v>-1485.144846541365</v>
      </c>
      <c r="AB654" s="76">
        <f t="shared" ca="1" si="681"/>
        <v>-1581.9954430141177</v>
      </c>
      <c r="AC654" s="76">
        <f t="shared" ca="1" si="681"/>
        <v>-1669.6331264973996</v>
      </c>
      <c r="AD654" s="76">
        <f t="shared" ca="1" si="681"/>
        <v>-1748.9342753393348</v>
      </c>
      <c r="AE654" s="76">
        <f t="shared" ca="1" si="681"/>
        <v>-1820.6919023976807</v>
      </c>
      <c r="AF654" s="76">
        <f t="shared" ca="1" si="681"/>
        <v>-1885.6235851821014</v>
      </c>
      <c r="AG654" s="76">
        <f t="shared" ca="1" si="681"/>
        <v>-1944.3786416416542</v>
      </c>
      <c r="AH654" s="76">
        <f t="shared" ca="1" si="681"/>
        <v>-1997.5446233554919</v>
      </c>
      <c r="AI654" s="76">
        <f t="shared" ca="1" si="681"/>
        <v>-2045.653191058801</v>
      </c>
      <c r="AJ654" s="76">
        <f t="shared" ca="1" si="681"/>
        <v>-2089.1854312593323</v>
      </c>
      <c r="AK654" s="76">
        <f t="shared" ca="1" si="681"/>
        <v>-2128.5766671107881</v>
      </c>
      <c r="AL654" s="76">
        <f t="shared" ca="1" si="681"/>
        <v>-2164.2208116518746</v>
      </c>
      <c r="AM654" s="76">
        <f t="shared" ca="1" si="681"/>
        <v>-2196.4743069434899</v>
      </c>
      <c r="AN654" s="76">
        <f t="shared" ca="1" si="681"/>
        <v>-2225.6596884954902</v>
      </c>
      <c r="AO654" s="76">
        <f t="shared" ca="1" si="681"/>
        <v>-2252.0688106273569</v>
      </c>
      <c r="AP654" s="76">
        <f t="shared" ca="1" si="681"/>
        <v>-2275.9657650164295</v>
      </c>
      <c r="AQ654" s="76">
        <f t="shared" ca="1" si="681"/>
        <v>-2297.5895216192416</v>
      </c>
      <c r="AR654" s="76">
        <f t="shared" ca="1" si="681"/>
        <v>-2317.156318375211</v>
      </c>
      <c r="AS654" s="76">
        <f t="shared" ca="1" si="681"/>
        <v>-2334.8618235897693</v>
      </c>
      <c r="AT654" s="76">
        <f t="shared" ca="1" si="681"/>
        <v>-2350.8830926207925</v>
      </c>
      <c r="AU654" s="76">
        <f t="shared" ca="1" si="681"/>
        <v>-2365.3803384352391</v>
      </c>
      <c r="AV654" s="76">
        <f t="shared" ca="1" si="681"/>
        <v>-2378.4985337415874</v>
      </c>
      <c r="AW654" s="76">
        <f t="shared" ca="1" si="681"/>
        <v>-2390.368860719419</v>
      </c>
      <c r="AX654" s="76">
        <f t="shared" ca="1" si="681"/>
        <v>-2401.1100228434839</v>
      </c>
      <c r="AY654" s="76">
        <f t="shared" ca="1" si="681"/>
        <v>-2410.8294319204974</v>
      </c>
      <c r="AZ654" s="76">
        <f t="shared" ca="1" si="681"/>
        <v>-2419.6242822090603</v>
      </c>
      <c r="BA654" s="76">
        <f t="shared" ca="1" si="681"/>
        <v>-2427.5825223639235</v>
      </c>
      <c r="BB654" s="76">
        <f t="shared" ca="1" si="681"/>
        <v>-2434.7837349240554</v>
      </c>
      <c r="BC654" s="76">
        <f t="shared" ca="1" si="681"/>
        <v>-2441.2999321394045</v>
      </c>
      <c r="BD654" s="76">
        <f t="shared" ca="1" si="681"/>
        <v>-2447.196276094644</v>
      </c>
      <c r="BE654" s="76">
        <f t="shared" ca="1" si="681"/>
        <v>-2452.5317303311413</v>
      </c>
      <c r="BF654" s="76">
        <f t="shared" ca="1" si="681"/>
        <v>-2457.3596494833914</v>
      </c>
      <c r="BG654" s="76">
        <f t="shared" ca="1" si="681"/>
        <v>-2461.7283128262843</v>
      </c>
      <c r="BH654" s="76">
        <f t="shared" ca="1" si="681"/>
        <v>-2465.6814070686837</v>
      </c>
      <c r="BI654" s="76">
        <f t="shared" ca="1" si="681"/>
        <v>-2469.2584632212752</v>
      </c>
      <c r="BJ654" s="76">
        <f t="shared" ca="1" si="681"/>
        <v>-2472.4952519073518</v>
      </c>
      <c r="BK654" s="76">
        <f t="shared" ca="1" si="681"/>
        <v>-2475.4241410696645</v>
      </c>
      <c r="BL654" s="76">
        <f t="shared" ca="1" si="681"/>
        <v>-2478.0744196504129</v>
      </c>
      <c r="BM654" s="76">
        <f t="shared" ca="1" si="681"/>
        <v>-2480.4725904811676</v>
      </c>
      <c r="BN654" s="76">
        <f t="shared" ca="1" si="681"/>
        <v>-2482.6426353116458</v>
      </c>
      <c r="BO654" s="76">
        <f t="shared" ca="1" si="681"/>
        <v>-2484.6062546276257</v>
      </c>
      <c r="BP654" s="76">
        <f t="shared" ca="1" si="681"/>
        <v>-2486.3830846561727</v>
      </c>
      <c r="BQ654" s="76">
        <f t="shared" ca="1" si="681"/>
        <v>-2487.9908937282544</v>
      </c>
      <c r="BR654" s="76">
        <f t="shared" ca="1" si="681"/>
        <v>-2489.4457599623543</v>
      </c>
      <c r="BS654" s="76">
        <f t="shared" ca="1" si="681"/>
        <v>-2490.762232045935</v>
      </c>
      <c r="BT654" s="76">
        <f t="shared" ca="1" si="681"/>
        <v>-2491.9534747225657</v>
      </c>
      <c r="BU654" s="76">
        <f t="shared" ca="1" si="681"/>
        <v>-2493.0314004395818</v>
      </c>
      <c r="BV654" s="76">
        <f t="shared" ca="1" si="681"/>
        <v>-2494.0067884727664</v>
      </c>
      <c r="BW654" s="76">
        <f t="shared" ca="1" si="681"/>
        <v>-2494.8893927192944</v>
      </c>
      <c r="BX654" s="76">
        <f t="shared" ca="1" si="681"/>
        <v>-2495.6880392368712</v>
      </c>
      <c r="BY654" s="76">
        <f t="shared" ca="1" si="681"/>
        <v>-2496.4107145044641</v>
      </c>
      <c r="BZ654" s="76">
        <f t="shared" ca="1" si="681"/>
        <v>-2497.0646452872274</v>
      </c>
      <c r="CA654" s="76">
        <f t="shared" ca="1" si="681"/>
        <v>-2497.6563709042803</v>
      </c>
      <c r="CB654" s="76">
        <f t="shared" ca="1" si="681"/>
        <v>-2498.1918086220103</v>
      </c>
      <c r="CC654" s="76">
        <f t="shared" ca="1" si="681"/>
        <v>-2498.6763128268412</v>
      </c>
      <c r="CD654" s="76">
        <f t="shared" ca="1" si="681"/>
        <v>-2499.1147285691877</v>
      </c>
      <c r="CE654" s="76">
        <f t="shared" ca="1" si="681"/>
        <v>-2499.5114400140442</v>
      </c>
      <c r="CF654" s="76">
        <f t="shared" ref="CF654:DL654" ca="1" si="682">-SUM(CF651,CF649,CF648,CF652)*CF653</f>
        <v>-2499.8704142827082</v>
      </c>
      <c r="CG654" s="76">
        <f t="shared" ca="1" si="682"/>
        <v>-2500.1952411240654</v>
      </c>
      <c r="CH654" s="76">
        <f t="shared" ca="1" si="682"/>
        <v>-2500.4891688121388</v>
      </c>
      <c r="CI654" s="76">
        <f t="shared" ca="1" si="682"/>
        <v>-2500.7551366288844</v>
      </c>
      <c r="CJ654" s="76">
        <f t="shared" ca="1" si="682"/>
        <v>-2500.995804257062</v>
      </c>
      <c r="CK654" s="76">
        <f t="shared" ca="1" si="682"/>
        <v>-2501.2135783771087</v>
      </c>
      <c r="CL654" s="76">
        <f t="shared" ca="1" si="682"/>
        <v>-2501.4106367339864</v>
      </c>
      <c r="CM654" s="76">
        <f t="shared" ca="1" si="682"/>
        <v>0</v>
      </c>
      <c r="CN654" s="76">
        <f t="shared" ca="1" si="682"/>
        <v>0</v>
      </c>
      <c r="CO654" s="76" t="e">
        <f t="shared" ca="1" si="682"/>
        <v>#N/A</v>
      </c>
      <c r="CP654" s="76" t="e">
        <f t="shared" ca="1" si="682"/>
        <v>#N/A</v>
      </c>
      <c r="CQ654" s="76" t="e">
        <f t="shared" ca="1" si="682"/>
        <v>#N/A</v>
      </c>
      <c r="CR654" s="76" t="e">
        <f t="shared" ca="1" si="682"/>
        <v>#N/A</v>
      </c>
      <c r="CS654" s="76" t="e">
        <f t="shared" ca="1" si="682"/>
        <v>#N/A</v>
      </c>
      <c r="CT654" s="76" t="e">
        <f t="shared" ca="1" si="682"/>
        <v>#N/A</v>
      </c>
      <c r="CU654" s="76" t="e">
        <f t="shared" ca="1" si="682"/>
        <v>#N/A</v>
      </c>
      <c r="CV654" s="76" t="e">
        <f t="shared" ca="1" si="682"/>
        <v>#N/A</v>
      </c>
      <c r="CW654" s="76" t="e">
        <f t="shared" ca="1" si="682"/>
        <v>#N/A</v>
      </c>
      <c r="CX654" s="76" t="e">
        <f t="shared" ca="1" si="682"/>
        <v>#N/A</v>
      </c>
      <c r="CY654" s="76" t="e">
        <f t="shared" ca="1" si="682"/>
        <v>#N/A</v>
      </c>
      <c r="CZ654" s="76" t="e">
        <f t="shared" ca="1" si="682"/>
        <v>#N/A</v>
      </c>
      <c r="DA654" s="76" t="e">
        <f t="shared" ca="1" si="682"/>
        <v>#N/A</v>
      </c>
      <c r="DB654" s="76" t="e">
        <f t="shared" ca="1" si="682"/>
        <v>#N/A</v>
      </c>
      <c r="DC654" s="76" t="e">
        <f t="shared" ca="1" si="682"/>
        <v>#N/A</v>
      </c>
      <c r="DD654" s="76" t="e">
        <f t="shared" ca="1" si="682"/>
        <v>#N/A</v>
      </c>
      <c r="DE654" s="76" t="e">
        <f t="shared" ca="1" si="682"/>
        <v>#N/A</v>
      </c>
      <c r="DF654" s="76" t="e">
        <f t="shared" ca="1" si="682"/>
        <v>#N/A</v>
      </c>
      <c r="DG654" s="76" t="e">
        <f t="shared" ca="1" si="682"/>
        <v>#N/A</v>
      </c>
      <c r="DH654" s="76" t="e">
        <f t="shared" ca="1" si="682"/>
        <v>#N/A</v>
      </c>
      <c r="DI654" s="76" t="e">
        <f t="shared" ca="1" si="682"/>
        <v>#N/A</v>
      </c>
      <c r="DJ654" s="76" t="e">
        <f t="shared" ca="1" si="682"/>
        <v>#N/A</v>
      </c>
      <c r="DK654" s="76" t="e">
        <f t="shared" ca="1" si="682"/>
        <v>#N/A</v>
      </c>
      <c r="DL654" s="76" t="e">
        <f t="shared" ca="1" si="682"/>
        <v>#N/A</v>
      </c>
    </row>
    <row r="655" spans="1:116" x14ac:dyDescent="0.4">
      <c r="C655" t="s">
        <v>80</v>
      </c>
      <c r="D655" t="s">
        <v>835</v>
      </c>
      <c r="E655" s="8" t="str">
        <f t="shared" si="675"/>
        <v>655 SUBFREE-PV</v>
      </c>
      <c r="G655" s="127" t="str">
        <f>"# of "&amp;G671&amp;"s - Free"</f>
        <v># of subscribers - Free</v>
      </c>
      <c r="H655" s="31"/>
      <c r="I655" s="73"/>
      <c r="J655" s="73"/>
      <c r="K655" s="119">
        <f t="shared" ref="K655:P655" ca="1" si="683">SUMIF($4:$4,K$2,655:655)</f>
        <v>33229.751231447357</v>
      </c>
      <c r="L655" s="119">
        <f t="shared" ca="1" si="683"/>
        <v>43243.349535312154</v>
      </c>
      <c r="M655" s="119">
        <f t="shared" ca="1" si="683"/>
        <v>46260.890963557045</v>
      </c>
      <c r="N655" s="119">
        <f t="shared" ca="1" si="683"/>
        <v>47170.210070921268</v>
      </c>
      <c r="O655" s="119">
        <f t="shared" ca="1" si="683"/>
        <v>47444.228260457319</v>
      </c>
      <c r="P655" s="119">
        <f t="shared" ca="1" si="683"/>
        <v>47526.802097945736</v>
      </c>
      <c r="R655" s="117"/>
      <c r="S655" s="151">
        <f ca="1">S648+S649+S654+S651+S652</f>
        <v>4524.375</v>
      </c>
      <c r="T655" s="151">
        <f t="shared" ref="T655:CE655" ca="1" si="684">T648+T649+T654+T651+T652</f>
        <v>8618.3688281249997</v>
      </c>
      <c r="U655" s="151">
        <f t="shared" ca="1" si="684"/>
        <v>12322.92149334961</v>
      </c>
      <c r="V655" s="151">
        <f t="shared" ca="1" si="684"/>
        <v>15675.078586294729</v>
      </c>
      <c r="W655" s="151">
        <f t="shared" ca="1" si="684"/>
        <v>18708.361735773444</v>
      </c>
      <c r="X655" s="151">
        <f t="shared" ca="1" si="684"/>
        <v>21453.103825657996</v>
      </c>
      <c r="Y655" s="151">
        <f t="shared" ca="1" si="684"/>
        <v>23936.752324242279</v>
      </c>
      <c r="Z655" s="151">
        <f t="shared" ca="1" si="684"/>
        <v>26184.143759398736</v>
      </c>
      <c r="AA655" s="151">
        <f t="shared" ca="1" si="684"/>
        <v>28217.752084285934</v>
      </c>
      <c r="AB655" s="151">
        <f t="shared" ca="1" si="684"/>
        <v>30057.913417268235</v>
      </c>
      <c r="AC655" s="151">
        <f t="shared" ca="1" si="684"/>
        <v>31723.029403450601</v>
      </c>
      <c r="AD655" s="151">
        <f t="shared" ca="1" si="684"/>
        <v>33229.751231447357</v>
      </c>
      <c r="AE655" s="151">
        <f t="shared" ca="1" si="684"/>
        <v>34593.146145555933</v>
      </c>
      <c r="AF655" s="151">
        <f t="shared" ca="1" si="684"/>
        <v>35826.848118459922</v>
      </c>
      <c r="AG655" s="151">
        <f t="shared" ca="1" si="684"/>
        <v>36943.194191191425</v>
      </c>
      <c r="AH655" s="151">
        <f t="shared" ca="1" si="684"/>
        <v>37953.347843754345</v>
      </c>
      <c r="AI655" s="151">
        <f t="shared" ca="1" si="684"/>
        <v>38867.410630117214</v>
      </c>
      <c r="AJ655" s="151">
        <f t="shared" ca="1" si="684"/>
        <v>39694.523193927307</v>
      </c>
      <c r="AK655" s="151">
        <f t="shared" ca="1" si="684"/>
        <v>40442.956675104972</v>
      </c>
      <c r="AL655" s="151">
        <f t="shared" ca="1" si="684"/>
        <v>41120.195421385615</v>
      </c>
      <c r="AM655" s="151">
        <f t="shared" ca="1" si="684"/>
        <v>41733.011831926306</v>
      </c>
      <c r="AN655" s="151">
        <f t="shared" ca="1" si="684"/>
        <v>42287.534081414313</v>
      </c>
      <c r="AO655" s="151">
        <f t="shared" ca="1" si="684"/>
        <v>42789.307401919774</v>
      </c>
      <c r="AP655" s="151">
        <f t="shared" ca="1" si="684"/>
        <v>43243.349535312154</v>
      </c>
      <c r="AQ655" s="151">
        <f t="shared" ca="1" si="684"/>
        <v>43654.200910765583</v>
      </c>
      <c r="AR655" s="151">
        <f t="shared" ca="1" si="684"/>
        <v>44025.970049129006</v>
      </c>
      <c r="AS655" s="151">
        <f t="shared" ca="1" si="684"/>
        <v>44362.374648205616</v>
      </c>
      <c r="AT655" s="151">
        <f t="shared" ca="1" si="684"/>
        <v>44666.778759795052</v>
      </c>
      <c r="AU655" s="151">
        <f t="shared" ca="1" si="684"/>
        <v>44942.226430269548</v>
      </c>
      <c r="AV655" s="151">
        <f t="shared" ca="1" si="684"/>
        <v>45191.472141090162</v>
      </c>
      <c r="AW655" s="151">
        <f t="shared" ca="1" si="684"/>
        <v>45417.008353668956</v>
      </c>
      <c r="AX655" s="151">
        <f t="shared" ca="1" si="684"/>
        <v>45621.090434026199</v>
      </c>
      <c r="AY655" s="151">
        <f t="shared" ca="1" si="684"/>
        <v>45805.759206489456</v>
      </c>
      <c r="AZ655" s="151">
        <f t="shared" ca="1" si="684"/>
        <v>45972.861361972151</v>
      </c>
      <c r="BA655" s="151">
        <f t="shared" ca="1" si="684"/>
        <v>46124.067924914547</v>
      </c>
      <c r="BB655" s="151">
        <f t="shared" ca="1" si="684"/>
        <v>46260.890963557045</v>
      </c>
      <c r="BC655" s="151">
        <f t="shared" ca="1" si="684"/>
        <v>46384.698710648685</v>
      </c>
      <c r="BD655" s="151">
        <f t="shared" ca="1" si="684"/>
        <v>46496.729245798233</v>
      </c>
      <c r="BE655" s="151">
        <f t="shared" ca="1" si="684"/>
        <v>46598.102876291683</v>
      </c>
      <c r="BF655" s="151">
        <f t="shared" ca="1" si="684"/>
        <v>46689.833340184436</v>
      </c>
      <c r="BG655" s="151">
        <f t="shared" ca="1" si="684"/>
        <v>46772.837943699393</v>
      </c>
      <c r="BH655" s="151">
        <f t="shared" ca="1" si="684"/>
        <v>46847.946734304991</v>
      </c>
      <c r="BI655" s="151">
        <f t="shared" ca="1" si="684"/>
        <v>46915.910801204227</v>
      </c>
      <c r="BJ655" s="151">
        <f t="shared" ca="1" si="684"/>
        <v>46977.409786239674</v>
      </c>
      <c r="BK655" s="151">
        <f t="shared" ca="1" si="684"/>
        <v>47033.058680323622</v>
      </c>
      <c r="BL655" s="151">
        <f t="shared" ca="1" si="684"/>
        <v>47083.413973357841</v>
      </c>
      <c r="BM655" s="151">
        <f t="shared" ca="1" si="684"/>
        <v>47128.979219142173</v>
      </c>
      <c r="BN655" s="151">
        <f t="shared" ca="1" si="684"/>
        <v>47170.210070921268</v>
      </c>
      <c r="BO655" s="151">
        <f t="shared" ca="1" si="684"/>
        <v>47207.518837924887</v>
      </c>
      <c r="BP655" s="151">
        <f t="shared" ca="1" si="684"/>
        <v>47241.278608467277</v>
      </c>
      <c r="BQ655" s="151">
        <f t="shared" ca="1" si="684"/>
        <v>47271.826980836828</v>
      </c>
      <c r="BR655" s="151">
        <f t="shared" ca="1" si="684"/>
        <v>47299.469439284723</v>
      </c>
      <c r="BS655" s="151">
        <f t="shared" ca="1" si="684"/>
        <v>47324.482408872762</v>
      </c>
      <c r="BT655" s="151">
        <f t="shared" ca="1" si="684"/>
        <v>47347.116019728746</v>
      </c>
      <c r="BU655" s="151">
        <f t="shared" ca="1" si="684"/>
        <v>47367.596608352047</v>
      </c>
      <c r="BV655" s="151">
        <f t="shared" ca="1" si="684"/>
        <v>47386.128980982554</v>
      </c>
      <c r="BW655" s="151">
        <f t="shared" ca="1" si="684"/>
        <v>47402.898461666591</v>
      </c>
      <c r="BX655" s="151">
        <f t="shared" ca="1" si="684"/>
        <v>47418.072745500554</v>
      </c>
      <c r="BY655" s="151">
        <f t="shared" ca="1" si="684"/>
        <v>47431.803575584818</v>
      </c>
      <c r="BZ655" s="151">
        <f t="shared" ca="1" si="684"/>
        <v>47444.228260457319</v>
      </c>
      <c r="CA655" s="151">
        <f t="shared" ca="1" si="684"/>
        <v>47455.471047181316</v>
      </c>
      <c r="CB655" s="151">
        <f t="shared" ca="1" si="684"/>
        <v>47465.644363818188</v>
      </c>
      <c r="CC655" s="151">
        <f t="shared" ca="1" si="684"/>
        <v>47474.849943709982</v>
      </c>
      <c r="CD655" s="151">
        <f t="shared" ca="1" si="684"/>
        <v>47483.17984281457</v>
      </c>
      <c r="CE655" s="151">
        <f t="shared" ca="1" si="684"/>
        <v>47490.717360266834</v>
      </c>
      <c r="CF655" s="151">
        <f t="shared" ref="CF655:DL655" ca="1" si="685">CF648+CF649+CF654+CF651+CF652</f>
        <v>47497.537871371453</v>
      </c>
      <c r="CG655" s="151">
        <f t="shared" ca="1" si="685"/>
        <v>47503.709581357245</v>
      </c>
      <c r="CH655" s="151">
        <f t="shared" ca="1" si="685"/>
        <v>47509.294207430641</v>
      </c>
      <c r="CI655" s="151">
        <f t="shared" ca="1" si="685"/>
        <v>47514.347595948806</v>
      </c>
      <c r="CJ655" s="151">
        <f t="shared" ca="1" si="685"/>
        <v>47518.920280884173</v>
      </c>
      <c r="CK655" s="151">
        <f t="shared" ca="1" si="685"/>
        <v>47523.057989165063</v>
      </c>
      <c r="CL655" s="151">
        <f t="shared" ca="1" si="685"/>
        <v>47526.802097945736</v>
      </c>
      <c r="CM655" s="151">
        <f t="shared" ca="1" si="685"/>
        <v>47526.802097945736</v>
      </c>
      <c r="CN655" s="151">
        <f t="shared" ca="1" si="685"/>
        <v>47526.802097945736</v>
      </c>
      <c r="CO655" s="151" t="e">
        <f t="shared" ca="1" si="685"/>
        <v>#N/A</v>
      </c>
      <c r="CP655" s="151" t="e">
        <f t="shared" ca="1" si="685"/>
        <v>#N/A</v>
      </c>
      <c r="CQ655" s="151" t="e">
        <f t="shared" ca="1" si="685"/>
        <v>#N/A</v>
      </c>
      <c r="CR655" s="151" t="e">
        <f t="shared" ca="1" si="685"/>
        <v>#N/A</v>
      </c>
      <c r="CS655" s="151" t="e">
        <f t="shared" ca="1" si="685"/>
        <v>#N/A</v>
      </c>
      <c r="CT655" s="151" t="e">
        <f t="shared" ca="1" si="685"/>
        <v>#N/A</v>
      </c>
      <c r="CU655" s="151" t="e">
        <f t="shared" ca="1" si="685"/>
        <v>#N/A</v>
      </c>
      <c r="CV655" s="151" t="e">
        <f t="shared" ca="1" si="685"/>
        <v>#N/A</v>
      </c>
      <c r="CW655" s="151" t="e">
        <f t="shared" ca="1" si="685"/>
        <v>#N/A</v>
      </c>
      <c r="CX655" s="151" t="e">
        <f t="shared" ca="1" si="685"/>
        <v>#N/A</v>
      </c>
      <c r="CY655" s="151" t="e">
        <f t="shared" ca="1" si="685"/>
        <v>#N/A</v>
      </c>
      <c r="CZ655" s="151" t="e">
        <f t="shared" ca="1" si="685"/>
        <v>#N/A</v>
      </c>
      <c r="DA655" s="151" t="e">
        <f t="shared" ca="1" si="685"/>
        <v>#N/A</v>
      </c>
      <c r="DB655" s="151" t="e">
        <f t="shared" ca="1" si="685"/>
        <v>#N/A</v>
      </c>
      <c r="DC655" s="151" t="e">
        <f t="shared" ca="1" si="685"/>
        <v>#N/A</v>
      </c>
      <c r="DD655" s="151" t="e">
        <f t="shared" ca="1" si="685"/>
        <v>#N/A</v>
      </c>
      <c r="DE655" s="151" t="e">
        <f t="shared" ca="1" si="685"/>
        <v>#N/A</v>
      </c>
      <c r="DF655" s="151" t="e">
        <f t="shared" ca="1" si="685"/>
        <v>#N/A</v>
      </c>
      <c r="DG655" s="151" t="e">
        <f t="shared" ca="1" si="685"/>
        <v>#N/A</v>
      </c>
      <c r="DH655" s="151" t="e">
        <f t="shared" ca="1" si="685"/>
        <v>#N/A</v>
      </c>
      <c r="DI655" s="151" t="e">
        <f t="shared" ca="1" si="685"/>
        <v>#N/A</v>
      </c>
      <c r="DJ655" s="151" t="e">
        <f t="shared" ca="1" si="685"/>
        <v>#N/A</v>
      </c>
      <c r="DK655" s="151" t="e">
        <f t="shared" ca="1" si="685"/>
        <v>#N/A</v>
      </c>
      <c r="DL655" s="151" t="e">
        <f t="shared" ca="1" si="685"/>
        <v>#N/A</v>
      </c>
    </row>
    <row r="656" spans="1:116" x14ac:dyDescent="0.4">
      <c r="D656" t="s">
        <v>835</v>
      </c>
      <c r="E656" s="8" t="str">
        <f t="shared" si="675"/>
        <v>656 SUBFREE-PV</v>
      </c>
      <c r="G656" s="145" t="s">
        <v>62</v>
      </c>
      <c r="H656" s="12"/>
      <c r="I656" s="60"/>
      <c r="J656" s="60"/>
      <c r="K656" s="76">
        <f ca="1">K655-SUM(K654,K648:K649,K651)</f>
        <v>703.55450114462292</v>
      </c>
      <c r="L656" s="76">
        <f t="shared" ref="L656:P656" ca="1" si="686">L655-SUM(L654,L648:L649,L651)</f>
        <v>1313.7030669155138</v>
      </c>
      <c r="M656" s="76">
        <f t="shared" ca="1" si="686"/>
        <v>1497.5678993890833</v>
      </c>
      <c r="N656" s="76">
        <f t="shared" ca="1" si="686"/>
        <v>1552.9745306868936</v>
      </c>
      <c r="O656" s="76">
        <f t="shared" ca="1" si="686"/>
        <v>1569.6710068453176</v>
      </c>
      <c r="P656" s="76">
        <f t="shared" ca="1" si="686"/>
        <v>1574.7023958610152</v>
      </c>
      <c r="R656" s="15"/>
      <c r="S656" s="76">
        <f ca="1">S655-SUM(S654,S648:S649,S651,S652)</f>
        <v>0</v>
      </c>
      <c r="T656" s="76">
        <f t="shared" ref="T656:CE656" ca="1" si="687">T655-SUM(T654,T648:T649,T651,T652)</f>
        <v>0</v>
      </c>
      <c r="U656" s="76">
        <f t="shared" ca="1" si="687"/>
        <v>0</v>
      </c>
      <c r="V656" s="76">
        <f t="shared" ca="1" si="687"/>
        <v>0</v>
      </c>
      <c r="W656" s="76">
        <f t="shared" ca="1" si="687"/>
        <v>0</v>
      </c>
      <c r="X656" s="76">
        <f t="shared" ca="1" si="687"/>
        <v>0</v>
      </c>
      <c r="Y656" s="76">
        <f t="shared" ca="1" si="687"/>
        <v>0</v>
      </c>
      <c r="Z656" s="76">
        <f t="shared" ca="1" si="687"/>
        <v>0</v>
      </c>
      <c r="AA656" s="76">
        <f t="shared" ca="1" si="687"/>
        <v>0</v>
      </c>
      <c r="AB656" s="76">
        <f t="shared" ca="1" si="687"/>
        <v>0</v>
      </c>
      <c r="AC656" s="76">
        <f t="shared" ca="1" si="687"/>
        <v>0</v>
      </c>
      <c r="AD656" s="76">
        <f t="shared" ca="1" si="687"/>
        <v>0</v>
      </c>
      <c r="AE656" s="76">
        <f t="shared" ca="1" si="687"/>
        <v>0</v>
      </c>
      <c r="AF656" s="76">
        <f t="shared" ca="1" si="687"/>
        <v>0</v>
      </c>
      <c r="AG656" s="76">
        <f t="shared" ca="1" si="687"/>
        <v>0</v>
      </c>
      <c r="AH656" s="76">
        <f t="shared" ca="1" si="687"/>
        <v>0</v>
      </c>
      <c r="AI656" s="76">
        <f t="shared" ca="1" si="687"/>
        <v>0</v>
      </c>
      <c r="AJ656" s="76">
        <f t="shared" ca="1" si="687"/>
        <v>0</v>
      </c>
      <c r="AK656" s="76">
        <f t="shared" ca="1" si="687"/>
        <v>0</v>
      </c>
      <c r="AL656" s="76">
        <f t="shared" ca="1" si="687"/>
        <v>0</v>
      </c>
      <c r="AM656" s="76">
        <f t="shared" ca="1" si="687"/>
        <v>0</v>
      </c>
      <c r="AN656" s="76">
        <f t="shared" ca="1" si="687"/>
        <v>0</v>
      </c>
      <c r="AO656" s="76">
        <f t="shared" ca="1" si="687"/>
        <v>0</v>
      </c>
      <c r="AP656" s="76">
        <f t="shared" ca="1" si="687"/>
        <v>0</v>
      </c>
      <c r="AQ656" s="76">
        <f t="shared" ca="1" si="687"/>
        <v>0</v>
      </c>
      <c r="AR656" s="76">
        <f t="shared" ca="1" si="687"/>
        <v>0</v>
      </c>
      <c r="AS656" s="76">
        <f t="shared" ca="1" si="687"/>
        <v>0</v>
      </c>
      <c r="AT656" s="76">
        <f t="shared" ca="1" si="687"/>
        <v>0</v>
      </c>
      <c r="AU656" s="76">
        <f t="shared" ca="1" si="687"/>
        <v>0</v>
      </c>
      <c r="AV656" s="76">
        <f t="shared" ca="1" si="687"/>
        <v>0</v>
      </c>
      <c r="AW656" s="76">
        <f t="shared" ca="1" si="687"/>
        <v>0</v>
      </c>
      <c r="AX656" s="76">
        <f t="shared" ca="1" si="687"/>
        <v>0</v>
      </c>
      <c r="AY656" s="76">
        <f t="shared" ca="1" si="687"/>
        <v>0</v>
      </c>
      <c r="AZ656" s="76">
        <f t="shared" ca="1" si="687"/>
        <v>0</v>
      </c>
      <c r="BA656" s="76">
        <f t="shared" ca="1" si="687"/>
        <v>0</v>
      </c>
      <c r="BB656" s="76">
        <f t="shared" ca="1" si="687"/>
        <v>0</v>
      </c>
      <c r="BC656" s="76">
        <f t="shared" ca="1" si="687"/>
        <v>0</v>
      </c>
      <c r="BD656" s="76">
        <f t="shared" ca="1" si="687"/>
        <v>0</v>
      </c>
      <c r="BE656" s="76">
        <f t="shared" ca="1" si="687"/>
        <v>0</v>
      </c>
      <c r="BF656" s="76">
        <f t="shared" ca="1" si="687"/>
        <v>0</v>
      </c>
      <c r="BG656" s="76">
        <f t="shared" ca="1" si="687"/>
        <v>0</v>
      </c>
      <c r="BH656" s="76">
        <f t="shared" ca="1" si="687"/>
        <v>0</v>
      </c>
      <c r="BI656" s="76">
        <f t="shared" ca="1" si="687"/>
        <v>0</v>
      </c>
      <c r="BJ656" s="76">
        <f t="shared" ca="1" si="687"/>
        <v>0</v>
      </c>
      <c r="BK656" s="76">
        <f t="shared" ca="1" si="687"/>
        <v>0</v>
      </c>
      <c r="BL656" s="76">
        <f t="shared" ca="1" si="687"/>
        <v>0</v>
      </c>
      <c r="BM656" s="76">
        <f t="shared" ca="1" si="687"/>
        <v>0</v>
      </c>
      <c r="BN656" s="76">
        <f t="shared" ca="1" si="687"/>
        <v>0</v>
      </c>
      <c r="BO656" s="76">
        <f t="shared" ca="1" si="687"/>
        <v>0</v>
      </c>
      <c r="BP656" s="76">
        <f t="shared" ca="1" si="687"/>
        <v>0</v>
      </c>
      <c r="BQ656" s="76">
        <f t="shared" ca="1" si="687"/>
        <v>0</v>
      </c>
      <c r="BR656" s="76">
        <f t="shared" ca="1" si="687"/>
        <v>0</v>
      </c>
      <c r="BS656" s="76">
        <f t="shared" ca="1" si="687"/>
        <v>0</v>
      </c>
      <c r="BT656" s="76">
        <f t="shared" ca="1" si="687"/>
        <v>0</v>
      </c>
      <c r="BU656" s="76">
        <f t="shared" ca="1" si="687"/>
        <v>0</v>
      </c>
      <c r="BV656" s="76">
        <f t="shared" ca="1" si="687"/>
        <v>0</v>
      </c>
      <c r="BW656" s="76">
        <f t="shared" ca="1" si="687"/>
        <v>0</v>
      </c>
      <c r="BX656" s="76">
        <f t="shared" ca="1" si="687"/>
        <v>0</v>
      </c>
      <c r="BY656" s="76">
        <f t="shared" ca="1" si="687"/>
        <v>0</v>
      </c>
      <c r="BZ656" s="76">
        <f t="shared" ca="1" si="687"/>
        <v>0</v>
      </c>
      <c r="CA656" s="76">
        <f t="shared" ca="1" si="687"/>
        <v>0</v>
      </c>
      <c r="CB656" s="76">
        <f t="shared" ca="1" si="687"/>
        <v>0</v>
      </c>
      <c r="CC656" s="76">
        <f t="shared" ca="1" si="687"/>
        <v>0</v>
      </c>
      <c r="CD656" s="76">
        <f t="shared" ca="1" si="687"/>
        <v>0</v>
      </c>
      <c r="CE656" s="76">
        <f t="shared" ca="1" si="687"/>
        <v>0</v>
      </c>
      <c r="CF656" s="76">
        <f t="shared" ref="CF656:DL656" ca="1" si="688">CF655-SUM(CF654,CF648:CF649,CF651,CF652)</f>
        <v>0</v>
      </c>
      <c r="CG656" s="76">
        <f t="shared" ca="1" si="688"/>
        <v>0</v>
      </c>
      <c r="CH656" s="76">
        <f t="shared" ca="1" si="688"/>
        <v>0</v>
      </c>
      <c r="CI656" s="76">
        <f t="shared" ca="1" si="688"/>
        <v>0</v>
      </c>
      <c r="CJ656" s="76">
        <f t="shared" ca="1" si="688"/>
        <v>0</v>
      </c>
      <c r="CK656" s="76">
        <f t="shared" ca="1" si="688"/>
        <v>0</v>
      </c>
      <c r="CL656" s="76">
        <f t="shared" ca="1" si="688"/>
        <v>0</v>
      </c>
      <c r="CM656" s="76">
        <f t="shared" ca="1" si="688"/>
        <v>0</v>
      </c>
      <c r="CN656" s="76">
        <f t="shared" ca="1" si="688"/>
        <v>0</v>
      </c>
      <c r="CO656" s="76" t="e">
        <f t="shared" ca="1" si="688"/>
        <v>#N/A</v>
      </c>
      <c r="CP656" s="76" t="e">
        <f t="shared" ca="1" si="688"/>
        <v>#N/A</v>
      </c>
      <c r="CQ656" s="76" t="e">
        <f t="shared" ca="1" si="688"/>
        <v>#N/A</v>
      </c>
      <c r="CR656" s="76" t="e">
        <f t="shared" ca="1" si="688"/>
        <v>#N/A</v>
      </c>
      <c r="CS656" s="76" t="e">
        <f t="shared" ca="1" si="688"/>
        <v>#N/A</v>
      </c>
      <c r="CT656" s="76" t="e">
        <f t="shared" ca="1" si="688"/>
        <v>#N/A</v>
      </c>
      <c r="CU656" s="76" t="e">
        <f t="shared" ca="1" si="688"/>
        <v>#N/A</v>
      </c>
      <c r="CV656" s="76" t="e">
        <f t="shared" ca="1" si="688"/>
        <v>#N/A</v>
      </c>
      <c r="CW656" s="76" t="e">
        <f t="shared" ca="1" si="688"/>
        <v>#N/A</v>
      </c>
      <c r="CX656" s="76" t="e">
        <f t="shared" ca="1" si="688"/>
        <v>#N/A</v>
      </c>
      <c r="CY656" s="76" t="e">
        <f t="shared" ca="1" si="688"/>
        <v>#N/A</v>
      </c>
      <c r="CZ656" s="76" t="e">
        <f t="shared" ca="1" si="688"/>
        <v>#N/A</v>
      </c>
      <c r="DA656" s="76" t="e">
        <f t="shared" ca="1" si="688"/>
        <v>#N/A</v>
      </c>
      <c r="DB656" s="76" t="e">
        <f t="shared" ca="1" si="688"/>
        <v>#N/A</v>
      </c>
      <c r="DC656" s="76" t="e">
        <f t="shared" ca="1" si="688"/>
        <v>#N/A</v>
      </c>
      <c r="DD656" s="76" t="e">
        <f t="shared" ca="1" si="688"/>
        <v>#N/A</v>
      </c>
      <c r="DE656" s="76" t="e">
        <f t="shared" ca="1" si="688"/>
        <v>#N/A</v>
      </c>
      <c r="DF656" s="76" t="e">
        <f t="shared" ca="1" si="688"/>
        <v>#N/A</v>
      </c>
      <c r="DG656" s="76" t="e">
        <f t="shared" ca="1" si="688"/>
        <v>#N/A</v>
      </c>
      <c r="DH656" s="76" t="e">
        <f t="shared" ca="1" si="688"/>
        <v>#N/A</v>
      </c>
      <c r="DI656" s="76" t="e">
        <f t="shared" ca="1" si="688"/>
        <v>#N/A</v>
      </c>
      <c r="DJ656" s="76" t="e">
        <f t="shared" ca="1" si="688"/>
        <v>#N/A</v>
      </c>
      <c r="DK656" s="76" t="e">
        <f t="shared" ca="1" si="688"/>
        <v>#N/A</v>
      </c>
      <c r="DL656" s="76" t="e">
        <f t="shared" ca="1" si="688"/>
        <v>#N/A</v>
      </c>
    </row>
    <row r="657" spans="2:116" x14ac:dyDescent="0.4">
      <c r="D657" t="s">
        <v>835</v>
      </c>
      <c r="E657" s="8" t="str">
        <f t="shared" si="675"/>
        <v>657 SUBFREE-PV</v>
      </c>
      <c r="G657" s="13"/>
      <c r="H657" s="12"/>
      <c r="K657" s="34"/>
      <c r="L657" s="34"/>
      <c r="M657" s="34"/>
      <c r="N657" s="34"/>
      <c r="O657" s="34"/>
      <c r="P657" s="34"/>
      <c r="R657" s="15"/>
      <c r="S657" s="76"/>
      <c r="T657" s="76"/>
      <c r="U657" s="76"/>
      <c r="V657" s="76"/>
      <c r="W657" s="76"/>
      <c r="X657" s="76"/>
      <c r="Y657" s="76"/>
      <c r="Z657" s="76"/>
      <c r="AA657" s="76"/>
      <c r="AB657" s="76"/>
      <c r="AC657" s="76"/>
      <c r="AD657" s="76"/>
      <c r="AE657" s="76"/>
      <c r="AF657" s="76"/>
      <c r="AG657" s="76"/>
      <c r="AH657" s="76"/>
      <c r="AI657" s="76"/>
      <c r="AJ657" s="76"/>
      <c r="AK657" s="76"/>
      <c r="AL657" s="76"/>
      <c r="AM657" s="76"/>
      <c r="AN657" s="76"/>
      <c r="AO657" s="76"/>
      <c r="AP657" s="76"/>
      <c r="AQ657" s="76"/>
      <c r="AR657" s="76"/>
      <c r="AS657" s="76"/>
      <c r="AT657" s="76"/>
      <c r="AU657" s="76"/>
      <c r="AV657" s="76"/>
      <c r="AW657" s="76"/>
      <c r="AX657" s="76"/>
      <c r="AY657" s="76"/>
      <c r="AZ657" s="76"/>
      <c r="BA657" s="76"/>
      <c r="BB657" s="76"/>
      <c r="BC657" s="76"/>
      <c r="BD657" s="76"/>
      <c r="BE657" s="76"/>
      <c r="BF657" s="76"/>
      <c r="BG657" s="76"/>
      <c r="BH657" s="76"/>
      <c r="BI657" s="76"/>
      <c r="BJ657" s="76"/>
      <c r="BK657" s="76"/>
      <c r="BL657" s="76"/>
      <c r="BM657" s="76"/>
      <c r="BN657" s="76"/>
      <c r="BO657" s="76"/>
      <c r="BP657" s="76"/>
      <c r="BQ657" s="76"/>
      <c r="BR657" s="76"/>
      <c r="BS657" s="76"/>
      <c r="BT657" s="76"/>
      <c r="BU657" s="76"/>
      <c r="BV657" s="76"/>
      <c r="BW657" s="76"/>
      <c r="BX657" s="76"/>
      <c r="BY657" s="76"/>
      <c r="BZ657" s="76"/>
      <c r="CA657" s="76"/>
      <c r="CB657" s="76"/>
      <c r="CC657" s="76"/>
      <c r="CD657" s="76"/>
      <c r="CE657" s="76"/>
      <c r="CF657" s="76"/>
      <c r="CG657" s="76"/>
      <c r="CH657" s="76"/>
      <c r="CI657" s="76"/>
      <c r="CJ657" s="76"/>
      <c r="CK657" s="76"/>
      <c r="CL657" s="76"/>
      <c r="CO657" s="76"/>
      <c r="CP657" s="76"/>
      <c r="CQ657" s="76"/>
      <c r="CR657" s="76"/>
      <c r="CS657" s="76"/>
      <c r="CT657" s="76"/>
      <c r="CU657" s="76"/>
      <c r="CV657" s="76"/>
      <c r="CW657" s="76"/>
      <c r="CX657" s="76"/>
      <c r="CY657" s="76"/>
      <c r="CZ657" s="76"/>
      <c r="DA657" s="76"/>
      <c r="DB657" s="76"/>
      <c r="DC657" s="76"/>
      <c r="DD657" s="76"/>
      <c r="DE657" s="76"/>
      <c r="DF657" s="76"/>
      <c r="DG657" s="76"/>
      <c r="DH657" s="76"/>
      <c r="DI657" s="76"/>
      <c r="DJ657" s="76"/>
      <c r="DK657" s="76"/>
      <c r="DL657" s="76"/>
    </row>
    <row r="658" spans="2:116" x14ac:dyDescent="0.4">
      <c r="B658" s="6"/>
      <c r="C658" s="6"/>
      <c r="D658" t="s">
        <v>835</v>
      </c>
      <c r="E658" s="8" t="str">
        <f t="shared" si="675"/>
        <v>658 SUBFREE-PV</v>
      </c>
      <c r="G658" s="95" t="str">
        <f>G663&amp;":"</f>
        <v># of subscribers - Paid:</v>
      </c>
      <c r="H658" s="12"/>
      <c r="I658" s="60"/>
      <c r="J658" s="60"/>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N658" s="60"/>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c r="DK658" s="72"/>
      <c r="DL658" s="72"/>
    </row>
    <row r="659" spans="2:116" x14ac:dyDescent="0.4">
      <c r="B659" s="6"/>
      <c r="C659" s="6"/>
      <c r="D659" t="s">
        <v>835</v>
      </c>
      <c r="E659" s="8" t="str">
        <f t="shared" si="675"/>
        <v>659 SUBFREE-PV</v>
      </c>
      <c r="G659" s="158" t="s">
        <v>71</v>
      </c>
      <c r="K659" s="15">
        <f>SUMIF($4:$4,K$2-1,659:659)</f>
        <v>0</v>
      </c>
      <c r="L659" s="15">
        <f ca="1">K663</f>
        <v>13367.535521747714</v>
      </c>
      <c r="M659" s="15">
        <f ca="1">L663</f>
        <v>38327.89379314243</v>
      </c>
      <c r="N659" s="15">
        <f ca="1">M663</f>
        <v>66781.683881535253</v>
      </c>
      <c r="O659" s="15">
        <f ca="1">N663</f>
        <v>96288.199964585947</v>
      </c>
      <c r="P659" s="15">
        <f ca="1">O663</f>
        <v>126111.94909464678</v>
      </c>
      <c r="R659" s="15"/>
      <c r="S659" s="76">
        <f t="shared" ref="S659" si="689">R663</f>
        <v>0</v>
      </c>
      <c r="T659" s="76">
        <f t="shared" ref="T659" ca="1" si="690">S663</f>
        <v>237.5</v>
      </c>
      <c r="U659" s="76">
        <f t="shared" ref="U659" ca="1" si="691">T663</f>
        <v>689.90781249999998</v>
      </c>
      <c r="V659" s="76">
        <f t="shared" ref="V659" ca="1" si="692">U663</f>
        <v>1336.7803318359374</v>
      </c>
      <c r="W659" s="76">
        <f t="shared" ref="W659" ca="1" si="693">V663</f>
        <v>2159.6191027700443</v>
      </c>
      <c r="X659" s="76">
        <f t="shared" ref="X659" ca="1" si="694">W663</f>
        <v>3141.6853356190441</v>
      </c>
      <c r="Y659" s="76">
        <f t="shared" ref="Y659" ca="1" si="695">X663</f>
        <v>4267.8325180682832</v>
      </c>
      <c r="Z659" s="76">
        <f t="shared" ref="Z659" ca="1" si="696">Y663</f>
        <v>5524.3549497870381</v>
      </c>
      <c r="AA659" s="76">
        <f t="shared" ref="AA659" ca="1" si="697">Z663</f>
        <v>6898.8506851885468</v>
      </c>
      <c r="AB659" s="76">
        <f t="shared" ref="AB659" ca="1" si="698">AA663</f>
        <v>8380.0975137599853</v>
      </c>
      <c r="AC659" s="76">
        <f t="shared" ref="AC659" ca="1" si="699">AB663</f>
        <v>9957.9407377635671</v>
      </c>
      <c r="AD659" s="76">
        <f t="shared" ref="AD659" ca="1" si="700">AC663</f>
        <v>11623.191625083809</v>
      </c>
      <c r="AE659" s="76">
        <f t="shared" ref="AE659" ca="1" si="701">AD663</f>
        <v>13367.535521747714</v>
      </c>
      <c r="AF659" s="76">
        <f t="shared" ref="AF659" ca="1" si="702">AE663</f>
        <v>15183.448705241464</v>
      </c>
      <c r="AG659" s="76">
        <f t="shared" ref="AG659" ca="1" si="703">AF663</f>
        <v>17064.123147155369</v>
      </c>
      <c r="AH659" s="76">
        <f t="shared" ref="AH659" ca="1" si="704">AG663</f>
        <v>19003.398432782215</v>
      </c>
      <c r="AI659" s="76">
        <f t="shared" ref="AI659" ca="1" si="705">AH663</f>
        <v>20995.700156863808</v>
      </c>
      <c r="AJ659" s="76">
        <f t="shared" ref="AJ659" ca="1" si="706">AI663</f>
        <v>23035.984179442137</v>
      </c>
      <c r="AK659" s="76">
        <f t="shared" ref="AK659" ca="1" si="707">AJ663</f>
        <v>25119.686184372706</v>
      </c>
      <c r="AL659" s="76">
        <f t="shared" ref="AL659" ca="1" si="708">AK663</f>
        <v>27242.676036084253</v>
      </c>
      <c r="AM659" s="76">
        <f t="shared" ref="AM659" ca="1" si="709">AL663</f>
        <v>29401.216478151739</v>
      </c>
      <c r="AN659" s="76">
        <f t="shared" ref="AN659" ca="1" si="710">AM663</f>
        <v>31591.925760667556</v>
      </c>
      <c r="AO659" s="76">
        <f t="shared" ref="AO659" ca="1" si="711">AN663</f>
        <v>33811.74382268406</v>
      </c>
      <c r="AP659" s="76">
        <f t="shared" ref="AP659" ca="1" si="712">AO663</f>
        <v>36057.90169155124</v>
      </c>
      <c r="AQ659" s="76">
        <f t="shared" ref="AQ659" ca="1" si="713">AP663</f>
        <v>38327.89379314243</v>
      </c>
      <c r="AR659" s="76">
        <f t="shared" ref="AR659" ca="1" si="714">AQ663</f>
        <v>40619.452896069757</v>
      </c>
      <c r="AS659" s="76">
        <f t="shared" ref="AS659" ca="1" si="715">AR663</f>
        <v>42930.527439331127</v>
      </c>
      <c r="AT659" s="76">
        <f t="shared" ref="AT659" ca="1" si="716">AS663</f>
        <v>45259.26101666475</v>
      </c>
      <c r="AU659" s="76">
        <f t="shared" ref="AU659" ca="1" si="717">AT663</f>
        <v>47603.973812454518</v>
      </c>
      <c r="AV659" s="76">
        <f t="shared" ref="AV659" ca="1" si="718">AU663</f>
        <v>49963.145803544779</v>
      </c>
      <c r="AW659" s="76">
        <f t="shared" ref="AW659" ca="1" si="719">AV663</f>
        <v>52335.401558982579</v>
      </c>
      <c r="AX659" s="76">
        <f t="shared" ref="AX659" ca="1" si="720">AW663</f>
        <v>54719.496485684365</v>
      </c>
      <c r="AY659" s="76">
        <f t="shared" ref="AY659" ca="1" si="721">AX663</f>
        <v>57114.304382483642</v>
      </c>
      <c r="AZ659" s="76">
        <f t="shared" ref="AZ659" ca="1" si="722">AY663</f>
        <v>59518.806178099891</v>
      </c>
      <c r="BA659" s="76">
        <f t="shared" ref="BA659" ca="1" si="723">AZ663</f>
        <v>61932.079740408139</v>
      </c>
      <c r="BB659" s="76">
        <f t="shared" ref="BB659" ca="1" si="724">BA663</f>
        <v>64353.290655101817</v>
      </c>
      <c r="BC659" s="76">
        <f t="shared" ref="BC659" ca="1" si="725">BB663</f>
        <v>66781.683881535253</v>
      </c>
      <c r="BD659" s="76">
        <f t="shared" ref="BD659" ca="1" si="726">BC663</f>
        <v>69216.576202304219</v>
      </c>
      <c r="BE659" s="76">
        <f t="shared" ref="BE659" ca="1" si="727">BD663</f>
        <v>71657.349391060037</v>
      </c>
      <c r="BF659" s="76">
        <f t="shared" ref="BF659" ca="1" si="728">BE663</f>
        <v>74103.444030235449</v>
      </c>
      <c r="BG659" s="76">
        <f t="shared" ref="BG659" ca="1" si="729">BF663</f>
        <v>76554.353916859298</v>
      </c>
      <c r="BH659" s="76">
        <f t="shared" ref="BH659" ca="1" si="730">BG663</f>
        <v>79009.621000518062</v>
      </c>
      <c r="BI659" s="76">
        <f t="shared" ref="BI659" ca="1" si="731">BH663</f>
        <v>81468.830802843775</v>
      </c>
      <c r="BJ659" s="76">
        <f t="shared" ref="BJ659" ca="1" si="732">BI663</f>
        <v>83931.608272723257</v>
      </c>
      <c r="BK659" s="76">
        <f t="shared" ref="BK659" ca="1" si="733">BJ663</f>
        <v>86397.614035780454</v>
      </c>
      <c r="BL659" s="76">
        <f t="shared" ref="BL659" ca="1" si="734">BK663</f>
        <v>88866.541000626836</v>
      </c>
      <c r="BM659" s="76">
        <f t="shared" ref="BM659" ca="1" si="735">BL663</f>
        <v>91338.1112879422</v>
      </c>
      <c r="BN659" s="76">
        <f t="shared" ref="BN659" ca="1" si="736">BM663</f>
        <v>93812.073451676697</v>
      </c>
      <c r="BO659" s="76">
        <f t="shared" ref="BO659" ca="1" si="737">BN663</f>
        <v>96288.199964585947</v>
      </c>
      <c r="BP659" s="76">
        <f t="shared" ref="BP659" ca="1" si="738">BO663</f>
        <v>98766.284942954706</v>
      </c>
      <c r="BQ659" s="76">
        <f t="shared" ref="BQ659" ca="1" si="739">BP663</f>
        <v>101246.14208775613</v>
      </c>
      <c r="BR659" s="76">
        <f t="shared" ref="BR659" ca="1" si="740">BQ663</f>
        <v>103727.60282165832</v>
      </c>
      <c r="BS659" s="76">
        <f t="shared" ref="BS659" ca="1" si="741">BR663</f>
        <v>106210.51460324807</v>
      </c>
      <c r="BT659" s="76">
        <f t="shared" ref="BT659" ca="1" si="742">BS663</f>
        <v>108694.7394016141</v>
      </c>
      <c r="BU659" s="76">
        <f t="shared" ref="BU659" ca="1" si="743">BT663</f>
        <v>111180.15231603557</v>
      </c>
      <c r="BV659" s="76">
        <f t="shared" ref="BV659" ca="1" si="744">BU663</f>
        <v>113666.64032697269</v>
      </c>
      <c r="BW659" s="76">
        <f t="shared" ref="BW659" ca="1" si="745">BV663</f>
        <v>116154.1011658694</v>
      </c>
      <c r="BX659" s="76">
        <f t="shared" ref="BX659" ca="1" si="746">BW663</f>
        <v>118642.44229246608</v>
      </c>
      <c r="BY659" s="76">
        <f t="shared" ref="BY659" ca="1" si="747">BX663</f>
        <v>121131.57996939523</v>
      </c>
      <c r="BZ659" s="76">
        <f t="shared" ref="BZ659" ca="1" si="748">BY663</f>
        <v>123621.4384248065</v>
      </c>
      <c r="CA659" s="76">
        <f t="shared" ref="CA659" ca="1" si="749">BZ663</f>
        <v>126111.94909464678</v>
      </c>
      <c r="CB659" s="76">
        <f t="shared" ref="CB659" ca="1" si="750">CA663</f>
        <v>128603.04993701851</v>
      </c>
      <c r="CC659" s="76">
        <f t="shared" ref="CC659" ca="1" si="751">CB663</f>
        <v>131094.68481175962</v>
      </c>
      <c r="CD659" s="76">
        <f t="shared" ref="CD659" ca="1" si="752">CC663</f>
        <v>133586.80291904099</v>
      </c>
      <c r="CE659" s="76">
        <f t="shared" ref="CE659" ca="1" si="753">CD663</f>
        <v>136079.35829136721</v>
      </c>
      <c r="CF659" s="76">
        <f t="shared" ref="CF659" ca="1" si="754">CE663</f>
        <v>138572.30933390092</v>
      </c>
      <c r="CG659" s="76">
        <f t="shared" ref="CG659" ca="1" si="755">CF663</f>
        <v>141065.61840851358</v>
      </c>
      <c r="CH659" s="76">
        <f t="shared" ref="CH659" ca="1" si="756">CG663</f>
        <v>143559.25145740373</v>
      </c>
      <c r="CI659" s="76">
        <f t="shared" ref="CI659" ca="1" si="757">CH663</f>
        <v>146053.17766251822</v>
      </c>
      <c r="CJ659" s="76">
        <f t="shared" ref="CJ659" ca="1" si="758">CI663</f>
        <v>148547.36913737119</v>
      </c>
      <c r="CK659" s="76">
        <f t="shared" ref="CK659" ca="1" si="759">CJ663</f>
        <v>151041.80064817876</v>
      </c>
      <c r="CL659" s="76">
        <f t="shared" ref="CL659" ca="1" si="760">CK663</f>
        <v>153536.44936152073</v>
      </c>
      <c r="CO659" s="76">
        <f t="shared" ref="CO659" si="761">CN663</f>
        <v>0</v>
      </c>
      <c r="CP659" s="76" t="e">
        <f t="shared" ref="CP659" ca="1" si="762">CO663</f>
        <v>#N/A</v>
      </c>
      <c r="CQ659" s="76" t="e">
        <f t="shared" ref="CQ659" ca="1" si="763">CP663</f>
        <v>#N/A</v>
      </c>
      <c r="CR659" s="76" t="e">
        <f t="shared" ref="CR659" ca="1" si="764">CQ663</f>
        <v>#N/A</v>
      </c>
      <c r="CS659" s="76" t="e">
        <f t="shared" ref="CS659" ca="1" si="765">CR663</f>
        <v>#N/A</v>
      </c>
      <c r="CT659" s="76" t="e">
        <f t="shared" ref="CT659" ca="1" si="766">CS663</f>
        <v>#N/A</v>
      </c>
      <c r="CU659" s="76" t="e">
        <f t="shared" ref="CU659" ca="1" si="767">CT663</f>
        <v>#N/A</v>
      </c>
      <c r="CV659" s="76" t="e">
        <f t="shared" ref="CV659" ca="1" si="768">CU663</f>
        <v>#N/A</v>
      </c>
      <c r="CW659" s="76" t="e">
        <f t="shared" ref="CW659" ca="1" si="769">CV663</f>
        <v>#N/A</v>
      </c>
      <c r="CX659" s="76" t="e">
        <f t="shared" ref="CX659" ca="1" si="770">CW663</f>
        <v>#N/A</v>
      </c>
      <c r="CY659" s="76" t="e">
        <f t="shared" ref="CY659" ca="1" si="771">CX663</f>
        <v>#N/A</v>
      </c>
      <c r="CZ659" s="76" t="e">
        <f t="shared" ref="CZ659" ca="1" si="772">CY663</f>
        <v>#N/A</v>
      </c>
      <c r="DA659" s="76" t="e">
        <f t="shared" ref="DA659" ca="1" si="773">CZ663</f>
        <v>#N/A</v>
      </c>
      <c r="DB659" s="76" t="e">
        <f t="shared" ref="DB659" ca="1" si="774">DA663</f>
        <v>#N/A</v>
      </c>
      <c r="DC659" s="76" t="e">
        <f t="shared" ref="DC659" ca="1" si="775">DB663</f>
        <v>#N/A</v>
      </c>
      <c r="DD659" s="76" t="e">
        <f t="shared" ref="DD659" ca="1" si="776">DC663</f>
        <v>#N/A</v>
      </c>
      <c r="DE659" s="76" t="e">
        <f t="shared" ref="DE659" ca="1" si="777">DD663</f>
        <v>#N/A</v>
      </c>
      <c r="DF659" s="76" t="e">
        <f t="shared" ref="DF659" ca="1" si="778">DE663</f>
        <v>#N/A</v>
      </c>
      <c r="DG659" s="76" t="e">
        <f t="shared" ref="DG659" ca="1" si="779">DF663</f>
        <v>#N/A</v>
      </c>
      <c r="DH659" s="76" t="e">
        <f t="shared" ref="DH659" ca="1" si="780">DG663</f>
        <v>#N/A</v>
      </c>
      <c r="DI659" s="76" t="e">
        <f t="shared" ref="DI659" ca="1" si="781">DH663</f>
        <v>#N/A</v>
      </c>
      <c r="DJ659" s="76" t="e">
        <f t="shared" ref="DJ659" ca="1" si="782">DI663</f>
        <v>#N/A</v>
      </c>
      <c r="DK659" s="76" t="e">
        <f t="shared" ref="DK659" ca="1" si="783">DJ663</f>
        <v>#N/A</v>
      </c>
      <c r="DL659" s="76" t="e">
        <f t="shared" ref="DL659" ca="1" si="784">DK663</f>
        <v>#N/A</v>
      </c>
    </row>
    <row r="660" spans="2:116" x14ac:dyDescent="0.4">
      <c r="B660" s="6"/>
      <c r="C660" s="6"/>
      <c r="D660" t="s">
        <v>835</v>
      </c>
      <c r="E660" s="8" t="str">
        <f t="shared" si="675"/>
        <v>660 SUBFREE-PV</v>
      </c>
      <c r="G660" s="158" t="s">
        <v>831</v>
      </c>
      <c r="K660" s="34">
        <f t="shared" ref="K660:P660" ca="1" si="785">SUMIF($3:$3,K$2,660:660)</f>
        <v>14071.090022892329</v>
      </c>
      <c r="L660" s="34">
        <f t="shared" ca="1" si="785"/>
        <v>26274.061338310225</v>
      </c>
      <c r="M660" s="34">
        <f t="shared" ca="1" si="785"/>
        <v>29951.357987781921</v>
      </c>
      <c r="N660" s="34">
        <f t="shared" ca="1" si="785"/>
        <v>31059.490613737602</v>
      </c>
      <c r="O660" s="34">
        <f t="shared" ca="1" si="785"/>
        <v>31393.420136906148</v>
      </c>
      <c r="P660" s="34">
        <f t="shared" ca="1" si="785"/>
        <v>31494.047917220283</v>
      </c>
      <c r="R660" s="15"/>
      <c r="S660" s="76">
        <f ca="1">-S651</f>
        <v>250</v>
      </c>
      <c r="T660" s="76">
        <f t="shared" ref="T660:CE660" ca="1" si="786">-T651</f>
        <v>476.21875</v>
      </c>
      <c r="U660" s="76">
        <f t="shared" ca="1" si="786"/>
        <v>680.91844140625005</v>
      </c>
      <c r="V660" s="76">
        <f t="shared" ca="1" si="786"/>
        <v>866.14607466748066</v>
      </c>
      <c r="W660" s="76">
        <f t="shared" ca="1" si="786"/>
        <v>1033.7539293147365</v>
      </c>
      <c r="X660" s="76">
        <f t="shared" ca="1" si="786"/>
        <v>1185.4180867886723</v>
      </c>
      <c r="Y660" s="76">
        <f t="shared" ca="1" si="786"/>
        <v>1322.6551912829</v>
      </c>
      <c r="Z660" s="76">
        <f t="shared" ca="1" si="786"/>
        <v>1446.837616212114</v>
      </c>
      <c r="AA660" s="76">
        <f t="shared" ca="1" si="786"/>
        <v>1559.207187969937</v>
      </c>
      <c r="AB660" s="76">
        <f t="shared" ca="1" si="786"/>
        <v>1660.887604214297</v>
      </c>
      <c r="AC660" s="76">
        <f t="shared" ca="1" si="786"/>
        <v>1752.8956708634121</v>
      </c>
      <c r="AD660" s="76">
        <f t="shared" ca="1" si="786"/>
        <v>1836.15147017253</v>
      </c>
      <c r="AE660" s="76">
        <f t="shared" ca="1" si="786"/>
        <v>1911.4875615723679</v>
      </c>
      <c r="AF660" s="76">
        <f t="shared" ca="1" si="786"/>
        <v>1979.6573072777967</v>
      </c>
      <c r="AG660" s="76">
        <f t="shared" ca="1" si="786"/>
        <v>2041.3424059229962</v>
      </c>
      <c r="AH660" s="76">
        <f t="shared" ca="1" si="786"/>
        <v>2097.1597095595712</v>
      </c>
      <c r="AI660" s="76">
        <f t="shared" ca="1" si="786"/>
        <v>2147.6673921877173</v>
      </c>
      <c r="AJ660" s="76">
        <f t="shared" ca="1" si="786"/>
        <v>2193.370531505861</v>
      </c>
      <c r="AK660" s="76">
        <f t="shared" ca="1" si="786"/>
        <v>2234.7261596963654</v>
      </c>
      <c r="AL660" s="76">
        <f t="shared" ca="1" si="786"/>
        <v>2272.1478337552485</v>
      </c>
      <c r="AM660" s="76">
        <f t="shared" ca="1" si="786"/>
        <v>2306.0097710692808</v>
      </c>
      <c r="AN660" s="76">
        <f t="shared" ca="1" si="786"/>
        <v>2336.6505915963153</v>
      </c>
      <c r="AO660" s="76">
        <f t="shared" ca="1" si="786"/>
        <v>2364.3767040707157</v>
      </c>
      <c r="AP660" s="76">
        <f t="shared" ca="1" si="786"/>
        <v>2389.4653700959889</v>
      </c>
      <c r="AQ660" s="76">
        <f t="shared" ca="1" si="786"/>
        <v>2412.1674767656077</v>
      </c>
      <c r="AR660" s="76">
        <f t="shared" ca="1" si="786"/>
        <v>2432.7100455382792</v>
      </c>
      <c r="AS660" s="76">
        <f t="shared" ca="1" si="786"/>
        <v>2451.2985024564505</v>
      </c>
      <c r="AT660" s="76">
        <f t="shared" ca="1" si="786"/>
        <v>2468.1187324102812</v>
      </c>
      <c r="AU660" s="76">
        <f t="shared" ca="1" si="786"/>
        <v>2483.3389379897526</v>
      </c>
      <c r="AV660" s="76">
        <f t="shared" ca="1" si="786"/>
        <v>2497.1113215134774</v>
      </c>
      <c r="AW660" s="76">
        <f t="shared" ca="1" si="786"/>
        <v>2509.5736070545081</v>
      </c>
      <c r="AX660" s="76">
        <f t="shared" ca="1" si="786"/>
        <v>2520.8504176834481</v>
      </c>
      <c r="AY660" s="76">
        <f t="shared" ca="1" si="786"/>
        <v>2531.05452170131</v>
      </c>
      <c r="AZ660" s="76">
        <f t="shared" ca="1" si="786"/>
        <v>2540.2879603244728</v>
      </c>
      <c r="BA660" s="76">
        <f t="shared" ca="1" si="786"/>
        <v>2548.6430680986077</v>
      </c>
      <c r="BB660" s="76">
        <f t="shared" ca="1" si="786"/>
        <v>2556.2033962457276</v>
      </c>
      <c r="BC660" s="76">
        <f t="shared" ca="1" si="786"/>
        <v>2563.0445481778524</v>
      </c>
      <c r="BD660" s="76">
        <f t="shared" ca="1" si="786"/>
        <v>2569.2349355324345</v>
      </c>
      <c r="BE660" s="76">
        <f t="shared" ca="1" si="786"/>
        <v>2574.8364622899117</v>
      </c>
      <c r="BF660" s="76">
        <f t="shared" ca="1" si="786"/>
        <v>2579.9051438145843</v>
      </c>
      <c r="BG660" s="76">
        <f t="shared" ca="1" si="786"/>
        <v>2584.4916670092221</v>
      </c>
      <c r="BH660" s="76">
        <f t="shared" ca="1" si="786"/>
        <v>2588.6418971849698</v>
      </c>
      <c r="BI660" s="76">
        <f t="shared" ca="1" si="786"/>
        <v>2592.3973367152498</v>
      </c>
      <c r="BJ660" s="76">
        <f t="shared" ca="1" si="786"/>
        <v>2595.7955400602114</v>
      </c>
      <c r="BK660" s="76">
        <f t="shared" ca="1" si="786"/>
        <v>2598.8704893119839</v>
      </c>
      <c r="BL660" s="76">
        <f t="shared" ca="1" si="786"/>
        <v>2601.6529340161815</v>
      </c>
      <c r="BM660" s="76">
        <f t="shared" ca="1" si="786"/>
        <v>2604.1706986678923</v>
      </c>
      <c r="BN660" s="76">
        <f t="shared" ca="1" si="786"/>
        <v>2606.4489609571087</v>
      </c>
      <c r="BO660" s="76">
        <f t="shared" ca="1" si="786"/>
        <v>2608.5105035460638</v>
      </c>
      <c r="BP660" s="76">
        <f t="shared" ca="1" si="786"/>
        <v>2610.3759418962445</v>
      </c>
      <c r="BQ660" s="76">
        <f t="shared" ca="1" si="786"/>
        <v>2612.0639304233641</v>
      </c>
      <c r="BR660" s="76">
        <f t="shared" ca="1" si="786"/>
        <v>2613.5913490418416</v>
      </c>
      <c r="BS660" s="76">
        <f t="shared" ca="1" si="786"/>
        <v>2614.9734719642365</v>
      </c>
      <c r="BT660" s="76">
        <f t="shared" ca="1" si="786"/>
        <v>2616.2241204436382</v>
      </c>
      <c r="BU660" s="76">
        <f t="shared" ca="1" si="786"/>
        <v>2617.3558009864373</v>
      </c>
      <c r="BV660" s="76">
        <f t="shared" ca="1" si="786"/>
        <v>2618.3798304176025</v>
      </c>
      <c r="BW660" s="76">
        <f t="shared" ca="1" si="786"/>
        <v>2619.3064490491279</v>
      </c>
      <c r="BX660" s="76">
        <f t="shared" ca="1" si="786"/>
        <v>2620.1449230833296</v>
      </c>
      <c r="BY660" s="76">
        <f t="shared" ca="1" si="786"/>
        <v>2620.9036372750279</v>
      </c>
      <c r="BZ660" s="76">
        <f t="shared" ca="1" si="786"/>
        <v>2621.5901787792409</v>
      </c>
      <c r="CA660" s="76">
        <f t="shared" ca="1" si="786"/>
        <v>2622.2114130228661</v>
      </c>
      <c r="CB660" s="76">
        <f t="shared" ca="1" si="786"/>
        <v>2622.7735523590659</v>
      </c>
      <c r="CC660" s="76">
        <f t="shared" ca="1" si="786"/>
        <v>2623.2822181909096</v>
      </c>
      <c r="CD660" s="76">
        <f t="shared" ca="1" si="786"/>
        <v>2623.7424971854994</v>
      </c>
      <c r="CE660" s="76">
        <f t="shared" ca="1" si="786"/>
        <v>2624.1589921407285</v>
      </c>
      <c r="CF660" s="76">
        <f t="shared" ref="CF660:DL660" ca="1" si="787">-CF651</f>
        <v>2624.5358680133418</v>
      </c>
      <c r="CG660" s="76">
        <f t="shared" ca="1" si="787"/>
        <v>2624.876893568573</v>
      </c>
      <c r="CH660" s="76">
        <f t="shared" ca="1" si="787"/>
        <v>2625.1854790678626</v>
      </c>
      <c r="CI660" s="76">
        <f t="shared" ca="1" si="787"/>
        <v>2625.4647103715324</v>
      </c>
      <c r="CJ660" s="76">
        <f t="shared" ca="1" si="787"/>
        <v>2625.7173797974406</v>
      </c>
      <c r="CK660" s="76">
        <f t="shared" ca="1" si="787"/>
        <v>2625.9460140442088</v>
      </c>
      <c r="CL660" s="76">
        <f t="shared" ca="1" si="787"/>
        <v>2626.1528994582532</v>
      </c>
      <c r="CM660" s="76">
        <f t="shared" ca="1" si="787"/>
        <v>0</v>
      </c>
      <c r="CN660" s="76">
        <f t="shared" ca="1" si="787"/>
        <v>0</v>
      </c>
      <c r="CO660" s="76" t="e">
        <f t="shared" ca="1" si="787"/>
        <v>#N/A</v>
      </c>
      <c r="CP660" s="76" t="e">
        <f t="shared" ca="1" si="787"/>
        <v>#N/A</v>
      </c>
      <c r="CQ660" s="76" t="e">
        <f t="shared" ca="1" si="787"/>
        <v>#N/A</v>
      </c>
      <c r="CR660" s="76" t="e">
        <f t="shared" ca="1" si="787"/>
        <v>#N/A</v>
      </c>
      <c r="CS660" s="76" t="e">
        <f t="shared" ca="1" si="787"/>
        <v>#N/A</v>
      </c>
      <c r="CT660" s="76" t="e">
        <f t="shared" ca="1" si="787"/>
        <v>#N/A</v>
      </c>
      <c r="CU660" s="76" t="e">
        <f t="shared" ca="1" si="787"/>
        <v>#N/A</v>
      </c>
      <c r="CV660" s="76" t="e">
        <f t="shared" ca="1" si="787"/>
        <v>#N/A</v>
      </c>
      <c r="CW660" s="76" t="e">
        <f t="shared" ca="1" si="787"/>
        <v>#N/A</v>
      </c>
      <c r="CX660" s="76" t="e">
        <f t="shared" ca="1" si="787"/>
        <v>#N/A</v>
      </c>
      <c r="CY660" s="76" t="e">
        <f t="shared" ca="1" si="787"/>
        <v>#N/A</v>
      </c>
      <c r="CZ660" s="76" t="e">
        <f t="shared" ca="1" si="787"/>
        <v>#N/A</v>
      </c>
      <c r="DA660" s="76" t="e">
        <f t="shared" ca="1" si="787"/>
        <v>#N/A</v>
      </c>
      <c r="DB660" s="76" t="e">
        <f t="shared" ca="1" si="787"/>
        <v>#N/A</v>
      </c>
      <c r="DC660" s="76" t="e">
        <f t="shared" ca="1" si="787"/>
        <v>#N/A</v>
      </c>
      <c r="DD660" s="76" t="e">
        <f t="shared" ca="1" si="787"/>
        <v>#N/A</v>
      </c>
      <c r="DE660" s="76" t="e">
        <f t="shared" ca="1" si="787"/>
        <v>#N/A</v>
      </c>
      <c r="DF660" s="76" t="e">
        <f t="shared" ca="1" si="787"/>
        <v>#N/A</v>
      </c>
      <c r="DG660" s="76" t="e">
        <f t="shared" ca="1" si="787"/>
        <v>#N/A</v>
      </c>
      <c r="DH660" s="76" t="e">
        <f t="shared" ca="1" si="787"/>
        <v>#N/A</v>
      </c>
      <c r="DI660" s="76" t="e">
        <f t="shared" ca="1" si="787"/>
        <v>#N/A</v>
      </c>
      <c r="DJ660" s="76" t="e">
        <f t="shared" ca="1" si="787"/>
        <v>#N/A</v>
      </c>
      <c r="DK660" s="76" t="e">
        <f t="shared" ca="1" si="787"/>
        <v>#N/A</v>
      </c>
      <c r="DL660" s="76" t="e">
        <f t="shared" ca="1" si="787"/>
        <v>#N/A</v>
      </c>
    </row>
    <row r="661" spans="2:116" x14ac:dyDescent="0.4">
      <c r="B661" t="str">
        <f>E661</f>
        <v>661 SUBFREE-PV</v>
      </c>
      <c r="D661" t="s">
        <v>835</v>
      </c>
      <c r="E661" s="8" t="str">
        <f t="shared" si="675"/>
        <v>661 SUBFREE-PV</v>
      </c>
      <c r="G661" s="145" t="s">
        <v>833</v>
      </c>
      <c r="H661" s="12"/>
      <c r="I661" s="60"/>
      <c r="J661" s="60"/>
      <c r="K661" s="16">
        <v>0.05</v>
      </c>
      <c r="L661" s="16">
        <v>0.05</v>
      </c>
      <c r="M661" s="16">
        <v>0.05</v>
      </c>
      <c r="N661" s="16">
        <v>0.05</v>
      </c>
      <c r="O661" s="16">
        <v>0.05</v>
      </c>
      <c r="P661" s="16">
        <v>0.05</v>
      </c>
      <c r="R661" s="20"/>
      <c r="S661" s="150" cm="1">
        <f t="array" ref="S661">INDEX($K:$P,ROW(),MATCH(S$3,$K$2:$P$2,0))</f>
        <v>0.05</v>
      </c>
      <c r="T661" s="150" cm="1">
        <f t="array" ref="T661">INDEX($K:$P,ROW(),MATCH(T$3,$K$2:$P$2,0))</f>
        <v>0.05</v>
      </c>
      <c r="U661" s="150" cm="1">
        <f t="array" ref="U661">INDEX($K:$P,ROW(),MATCH(U$3,$K$2:$P$2,0))</f>
        <v>0.05</v>
      </c>
      <c r="V661" s="150" cm="1">
        <f t="array" ref="V661">INDEX($K:$P,ROW(),MATCH(V$3,$K$2:$P$2,0))</f>
        <v>0.05</v>
      </c>
      <c r="W661" s="150" cm="1">
        <f t="array" ref="W661">INDEX($K:$P,ROW(),MATCH(W$3,$K$2:$P$2,0))</f>
        <v>0.05</v>
      </c>
      <c r="X661" s="150" cm="1">
        <f t="array" ref="X661">INDEX($K:$P,ROW(),MATCH(X$3,$K$2:$P$2,0))</f>
        <v>0.05</v>
      </c>
      <c r="Y661" s="150" cm="1">
        <f t="array" ref="Y661">INDEX($K:$P,ROW(),MATCH(Y$3,$K$2:$P$2,0))</f>
        <v>0.05</v>
      </c>
      <c r="Z661" s="150" cm="1">
        <f t="array" ref="Z661">INDEX($K:$P,ROW(),MATCH(Z$3,$K$2:$P$2,0))</f>
        <v>0.05</v>
      </c>
      <c r="AA661" s="150" cm="1">
        <f t="array" ref="AA661">INDEX($K:$P,ROW(),MATCH(AA$3,$K$2:$P$2,0))</f>
        <v>0.05</v>
      </c>
      <c r="AB661" s="150" cm="1">
        <f t="array" ref="AB661">INDEX($K:$P,ROW(),MATCH(AB$3,$K$2:$P$2,0))</f>
        <v>0.05</v>
      </c>
      <c r="AC661" s="150" cm="1">
        <f t="array" ref="AC661">INDEX($K:$P,ROW(),MATCH(AC$3,$K$2:$P$2,0))</f>
        <v>0.05</v>
      </c>
      <c r="AD661" s="150" cm="1">
        <f t="array" ref="AD661">INDEX($K:$P,ROW(),MATCH(AD$3,$K$2:$P$2,0))</f>
        <v>0.05</v>
      </c>
      <c r="AE661" s="150" cm="1">
        <f t="array" ref="AE661">INDEX($K:$P,ROW(),MATCH(AE$3,$K$2:$P$2,0))</f>
        <v>0.05</v>
      </c>
      <c r="AF661" s="150" cm="1">
        <f t="array" ref="AF661">INDEX($K:$P,ROW(),MATCH(AF$3,$K$2:$P$2,0))</f>
        <v>0.05</v>
      </c>
      <c r="AG661" s="150" cm="1">
        <f t="array" ref="AG661">INDEX($K:$P,ROW(),MATCH(AG$3,$K$2:$P$2,0))</f>
        <v>0.05</v>
      </c>
      <c r="AH661" s="150" cm="1">
        <f t="array" ref="AH661">INDEX($K:$P,ROW(),MATCH(AH$3,$K$2:$P$2,0))</f>
        <v>0.05</v>
      </c>
      <c r="AI661" s="150" cm="1">
        <f t="array" ref="AI661">INDEX($K:$P,ROW(),MATCH(AI$3,$K$2:$P$2,0))</f>
        <v>0.05</v>
      </c>
      <c r="AJ661" s="150" cm="1">
        <f t="array" ref="AJ661">INDEX($K:$P,ROW(),MATCH(AJ$3,$K$2:$P$2,0))</f>
        <v>0.05</v>
      </c>
      <c r="AK661" s="150" cm="1">
        <f t="array" ref="AK661">INDEX($K:$P,ROW(),MATCH(AK$3,$K$2:$P$2,0))</f>
        <v>0.05</v>
      </c>
      <c r="AL661" s="150" cm="1">
        <f t="array" ref="AL661">INDEX($K:$P,ROW(),MATCH(AL$3,$K$2:$P$2,0))</f>
        <v>0.05</v>
      </c>
      <c r="AM661" s="150" cm="1">
        <f t="array" ref="AM661">INDEX($K:$P,ROW(),MATCH(AM$3,$K$2:$P$2,0))</f>
        <v>0.05</v>
      </c>
      <c r="AN661" s="150" cm="1">
        <f t="array" ref="AN661">INDEX($K:$P,ROW(),MATCH(AN$3,$K$2:$P$2,0))</f>
        <v>0.05</v>
      </c>
      <c r="AO661" s="150" cm="1">
        <f t="array" ref="AO661">INDEX($K:$P,ROW(),MATCH(AO$3,$K$2:$P$2,0))</f>
        <v>0.05</v>
      </c>
      <c r="AP661" s="150" cm="1">
        <f t="array" ref="AP661">INDEX($K:$P,ROW(),MATCH(AP$3,$K$2:$P$2,0))</f>
        <v>0.05</v>
      </c>
      <c r="AQ661" s="150" cm="1">
        <f t="array" ref="AQ661">INDEX($K:$P,ROW(),MATCH(AQ$3,$K$2:$P$2,0))</f>
        <v>0.05</v>
      </c>
      <c r="AR661" s="150" cm="1">
        <f t="array" ref="AR661">INDEX($K:$P,ROW(),MATCH(AR$3,$K$2:$P$2,0))</f>
        <v>0.05</v>
      </c>
      <c r="AS661" s="150" cm="1">
        <f t="array" ref="AS661">INDEX($K:$P,ROW(),MATCH(AS$3,$K$2:$P$2,0))</f>
        <v>0.05</v>
      </c>
      <c r="AT661" s="150" cm="1">
        <f t="array" ref="AT661">INDEX($K:$P,ROW(),MATCH(AT$3,$K$2:$P$2,0))</f>
        <v>0.05</v>
      </c>
      <c r="AU661" s="150" cm="1">
        <f t="array" ref="AU661">INDEX($K:$P,ROW(),MATCH(AU$3,$K$2:$P$2,0))</f>
        <v>0.05</v>
      </c>
      <c r="AV661" s="150" cm="1">
        <f t="array" ref="AV661">INDEX($K:$P,ROW(),MATCH(AV$3,$K$2:$P$2,0))</f>
        <v>0.05</v>
      </c>
      <c r="AW661" s="150" cm="1">
        <f t="array" ref="AW661">INDEX($K:$P,ROW(),MATCH(AW$3,$K$2:$P$2,0))</f>
        <v>0.05</v>
      </c>
      <c r="AX661" s="150" cm="1">
        <f t="array" ref="AX661">INDEX($K:$P,ROW(),MATCH(AX$3,$K$2:$P$2,0))</f>
        <v>0.05</v>
      </c>
      <c r="AY661" s="150" cm="1">
        <f t="array" ref="AY661">INDEX($K:$P,ROW(),MATCH(AY$3,$K$2:$P$2,0))</f>
        <v>0.05</v>
      </c>
      <c r="AZ661" s="150" cm="1">
        <f t="array" ref="AZ661">INDEX($K:$P,ROW(),MATCH(AZ$3,$K$2:$P$2,0))</f>
        <v>0.05</v>
      </c>
      <c r="BA661" s="150" cm="1">
        <f t="array" ref="BA661">INDEX($K:$P,ROW(),MATCH(BA$3,$K$2:$P$2,0))</f>
        <v>0.05</v>
      </c>
      <c r="BB661" s="150" cm="1">
        <f t="array" ref="BB661">INDEX($K:$P,ROW(),MATCH(BB$3,$K$2:$P$2,0))</f>
        <v>0.05</v>
      </c>
      <c r="BC661" s="150" cm="1">
        <f t="array" ref="BC661">INDEX($K:$P,ROW(),MATCH(BC$3,$K$2:$P$2,0))</f>
        <v>0.05</v>
      </c>
      <c r="BD661" s="150" cm="1">
        <f t="array" ref="BD661">INDEX($K:$P,ROW(),MATCH(BD$3,$K$2:$P$2,0))</f>
        <v>0.05</v>
      </c>
      <c r="BE661" s="150" cm="1">
        <f t="array" ref="BE661">INDEX($K:$P,ROW(),MATCH(BE$3,$K$2:$P$2,0))</f>
        <v>0.05</v>
      </c>
      <c r="BF661" s="150" cm="1">
        <f t="array" ref="BF661">INDEX($K:$P,ROW(),MATCH(BF$3,$K$2:$P$2,0))</f>
        <v>0.05</v>
      </c>
      <c r="BG661" s="150" cm="1">
        <f t="array" ref="BG661">INDEX($K:$P,ROW(),MATCH(BG$3,$K$2:$P$2,0))</f>
        <v>0.05</v>
      </c>
      <c r="BH661" s="150" cm="1">
        <f t="array" ref="BH661">INDEX($K:$P,ROW(),MATCH(BH$3,$K$2:$P$2,0))</f>
        <v>0.05</v>
      </c>
      <c r="BI661" s="150" cm="1">
        <f t="array" ref="BI661">INDEX($K:$P,ROW(),MATCH(BI$3,$K$2:$P$2,0))</f>
        <v>0.05</v>
      </c>
      <c r="BJ661" s="150" cm="1">
        <f t="array" ref="BJ661">INDEX($K:$P,ROW(),MATCH(BJ$3,$K$2:$P$2,0))</f>
        <v>0.05</v>
      </c>
      <c r="BK661" s="150" cm="1">
        <f t="array" ref="BK661">INDEX($K:$P,ROW(),MATCH(BK$3,$K$2:$P$2,0))</f>
        <v>0.05</v>
      </c>
      <c r="BL661" s="150" cm="1">
        <f t="array" ref="BL661">INDEX($K:$P,ROW(),MATCH(BL$3,$K$2:$P$2,0))</f>
        <v>0.05</v>
      </c>
      <c r="BM661" s="150" cm="1">
        <f t="array" ref="BM661">INDEX($K:$P,ROW(),MATCH(BM$3,$K$2:$P$2,0))</f>
        <v>0.05</v>
      </c>
      <c r="BN661" s="150" cm="1">
        <f t="array" ref="BN661">INDEX($K:$P,ROW(),MATCH(BN$3,$K$2:$P$2,0))</f>
        <v>0.05</v>
      </c>
      <c r="BO661" s="150" cm="1">
        <f t="array" ref="BO661">INDEX($K:$P,ROW(),MATCH(BO$3,$K$2:$P$2,0))</f>
        <v>0.05</v>
      </c>
      <c r="BP661" s="150" cm="1">
        <f t="array" ref="BP661">INDEX($K:$P,ROW(),MATCH(BP$3,$K$2:$P$2,0))</f>
        <v>0.05</v>
      </c>
      <c r="BQ661" s="150" cm="1">
        <f t="array" ref="BQ661">INDEX($K:$P,ROW(),MATCH(BQ$3,$K$2:$P$2,0))</f>
        <v>0.05</v>
      </c>
      <c r="BR661" s="150" cm="1">
        <f t="array" ref="BR661">INDEX($K:$P,ROW(),MATCH(BR$3,$K$2:$P$2,0))</f>
        <v>0.05</v>
      </c>
      <c r="BS661" s="150" cm="1">
        <f t="array" ref="BS661">INDEX($K:$P,ROW(),MATCH(BS$3,$K$2:$P$2,0))</f>
        <v>0.05</v>
      </c>
      <c r="BT661" s="150" cm="1">
        <f t="array" ref="BT661">INDEX($K:$P,ROW(),MATCH(BT$3,$K$2:$P$2,0))</f>
        <v>0.05</v>
      </c>
      <c r="BU661" s="150" cm="1">
        <f t="array" ref="BU661">INDEX($K:$P,ROW(),MATCH(BU$3,$K$2:$P$2,0))</f>
        <v>0.05</v>
      </c>
      <c r="BV661" s="150" cm="1">
        <f t="array" ref="BV661">INDEX($K:$P,ROW(),MATCH(BV$3,$K$2:$P$2,0))</f>
        <v>0.05</v>
      </c>
      <c r="BW661" s="150" cm="1">
        <f t="array" ref="BW661">INDEX($K:$P,ROW(),MATCH(BW$3,$K$2:$P$2,0))</f>
        <v>0.05</v>
      </c>
      <c r="BX661" s="150" cm="1">
        <f t="array" ref="BX661">INDEX($K:$P,ROW(),MATCH(BX$3,$K$2:$P$2,0))</f>
        <v>0.05</v>
      </c>
      <c r="BY661" s="150" cm="1">
        <f t="array" ref="BY661">INDEX($K:$P,ROW(),MATCH(BY$3,$K$2:$P$2,0))</f>
        <v>0.05</v>
      </c>
      <c r="BZ661" s="150" cm="1">
        <f t="array" ref="BZ661">INDEX($K:$P,ROW(),MATCH(BZ$3,$K$2:$P$2,0))</f>
        <v>0.05</v>
      </c>
      <c r="CA661" s="150" cm="1">
        <f t="array" ref="CA661">INDEX($K:$P,ROW(),MATCH(CA$3,$K$2:$P$2,0))</f>
        <v>0.05</v>
      </c>
      <c r="CB661" s="150" cm="1">
        <f t="array" ref="CB661">INDEX($K:$P,ROW(),MATCH(CB$3,$K$2:$P$2,0))</f>
        <v>0.05</v>
      </c>
      <c r="CC661" s="150" cm="1">
        <f t="array" ref="CC661">INDEX($K:$P,ROW(),MATCH(CC$3,$K$2:$P$2,0))</f>
        <v>0.05</v>
      </c>
      <c r="CD661" s="150" cm="1">
        <f t="array" ref="CD661">INDEX($K:$P,ROW(),MATCH(CD$3,$K$2:$P$2,0))</f>
        <v>0.05</v>
      </c>
      <c r="CE661" s="150" cm="1">
        <f t="array" ref="CE661">INDEX($K:$P,ROW(),MATCH(CE$3,$K$2:$P$2,0))</f>
        <v>0.05</v>
      </c>
      <c r="CF661" s="150" cm="1">
        <f t="array" ref="CF661">INDEX($K:$P,ROW(),MATCH(CF$3,$K$2:$P$2,0))</f>
        <v>0.05</v>
      </c>
      <c r="CG661" s="150" cm="1">
        <f t="array" ref="CG661">INDEX($K:$P,ROW(),MATCH(CG$3,$K$2:$P$2,0))</f>
        <v>0.05</v>
      </c>
      <c r="CH661" s="150" cm="1">
        <f t="array" ref="CH661">INDEX($K:$P,ROW(),MATCH(CH$3,$K$2:$P$2,0))</f>
        <v>0.05</v>
      </c>
      <c r="CI661" s="150" cm="1">
        <f t="array" ref="CI661">INDEX($K:$P,ROW(),MATCH(CI$3,$K$2:$P$2,0))</f>
        <v>0.05</v>
      </c>
      <c r="CJ661" s="150" cm="1">
        <f t="array" ref="CJ661">INDEX($K:$P,ROW(),MATCH(CJ$3,$K$2:$P$2,0))</f>
        <v>0.05</v>
      </c>
      <c r="CK661" s="150" cm="1">
        <f t="array" ref="CK661">INDEX($K:$P,ROW(),MATCH(CK$3,$K$2:$P$2,0))</f>
        <v>0.05</v>
      </c>
      <c r="CL661" s="150" cm="1">
        <f t="array" ref="CL661">INDEX($K:$P,ROW(),MATCH(CL$3,$K$2:$P$2,0))</f>
        <v>0.05</v>
      </c>
      <c r="CN661" s="60"/>
      <c r="CO661" s="150" t="e" cm="1">
        <f t="array" ref="CO661">INDEX($K:$P,ROW(),MATCH(CO$3,$K$2:$P$2,0))</f>
        <v>#N/A</v>
      </c>
      <c r="CP661" s="150" t="e" cm="1">
        <f t="array" ref="CP661">INDEX($K:$P,ROW(),MATCH(CP$3,$K$2:$P$2,0))</f>
        <v>#N/A</v>
      </c>
      <c r="CQ661" s="150" t="e" cm="1">
        <f t="array" ref="CQ661">INDEX($K:$P,ROW(),MATCH(CQ$3,$K$2:$P$2,0))</f>
        <v>#N/A</v>
      </c>
      <c r="CR661" s="150" t="e" cm="1">
        <f t="array" ref="CR661">INDEX($K:$P,ROW(),MATCH(CR$3,$K$2:$P$2,0))</f>
        <v>#N/A</v>
      </c>
      <c r="CS661" s="150" t="e" cm="1">
        <f t="array" ref="CS661">INDEX($K:$P,ROW(),MATCH(CS$3,$K$2:$P$2,0))</f>
        <v>#N/A</v>
      </c>
      <c r="CT661" s="150" t="e" cm="1">
        <f t="array" ref="CT661">INDEX($K:$P,ROW(),MATCH(CT$3,$K$2:$P$2,0))</f>
        <v>#N/A</v>
      </c>
      <c r="CU661" s="150" t="e" cm="1">
        <f t="array" ref="CU661">INDEX($K:$P,ROW(),MATCH(CU$3,$K$2:$P$2,0))</f>
        <v>#N/A</v>
      </c>
      <c r="CV661" s="150" t="e" cm="1">
        <f t="array" ref="CV661">INDEX($K:$P,ROW(),MATCH(CV$3,$K$2:$P$2,0))</f>
        <v>#N/A</v>
      </c>
      <c r="CW661" s="150" t="e" cm="1">
        <f t="array" ref="CW661">INDEX($K:$P,ROW(),MATCH(CW$3,$K$2:$P$2,0))</f>
        <v>#N/A</v>
      </c>
      <c r="CX661" s="150" t="e" cm="1">
        <f t="array" ref="CX661">INDEX($K:$P,ROW(),MATCH(CX$3,$K$2:$P$2,0))</f>
        <v>#N/A</v>
      </c>
      <c r="CY661" s="150" t="e" cm="1">
        <f t="array" ref="CY661">INDEX($K:$P,ROW(),MATCH(CY$3,$K$2:$P$2,0))</f>
        <v>#N/A</v>
      </c>
      <c r="CZ661" s="150" t="e" cm="1">
        <f t="array" ref="CZ661">INDEX($K:$P,ROW(),MATCH(CZ$3,$K$2:$P$2,0))</f>
        <v>#N/A</v>
      </c>
      <c r="DA661" s="150" t="e" cm="1">
        <f t="array" ref="DA661">INDEX($K:$P,ROW(),MATCH(DA$3,$K$2:$P$2,0))</f>
        <v>#N/A</v>
      </c>
      <c r="DB661" s="150" t="e" cm="1">
        <f t="array" ref="DB661">INDEX($K:$P,ROW(),MATCH(DB$3,$K$2:$P$2,0))</f>
        <v>#N/A</v>
      </c>
      <c r="DC661" s="150" t="e" cm="1">
        <f t="array" ref="DC661">INDEX($K:$P,ROW(),MATCH(DC$3,$K$2:$P$2,0))</f>
        <v>#N/A</v>
      </c>
      <c r="DD661" s="150" t="e" cm="1">
        <f t="array" ref="DD661">INDEX($K:$P,ROW(),MATCH(DD$3,$K$2:$P$2,0))</f>
        <v>#N/A</v>
      </c>
      <c r="DE661" s="150" t="e" cm="1">
        <f t="array" ref="DE661">INDEX($K:$P,ROW(),MATCH(DE$3,$K$2:$P$2,0))</f>
        <v>#N/A</v>
      </c>
      <c r="DF661" s="150" t="e" cm="1">
        <f t="array" ref="DF661">INDEX($K:$P,ROW(),MATCH(DF$3,$K$2:$P$2,0))</f>
        <v>#N/A</v>
      </c>
      <c r="DG661" s="150" t="e" cm="1">
        <f t="array" ref="DG661">INDEX($K:$P,ROW(),MATCH(DG$3,$K$2:$P$2,0))</f>
        <v>#N/A</v>
      </c>
      <c r="DH661" s="150" t="e" cm="1">
        <f t="array" ref="DH661">INDEX($K:$P,ROW(),MATCH(DH$3,$K$2:$P$2,0))</f>
        <v>#N/A</v>
      </c>
      <c r="DI661" s="150" t="e" cm="1">
        <f t="array" ref="DI661">INDEX($K:$P,ROW(),MATCH(DI$3,$K$2:$P$2,0))</f>
        <v>#N/A</v>
      </c>
      <c r="DJ661" s="150" t="e" cm="1">
        <f t="array" ref="DJ661">INDEX($K:$P,ROW(),MATCH(DJ$3,$K$2:$P$2,0))</f>
        <v>#N/A</v>
      </c>
      <c r="DK661" s="150" t="e" cm="1">
        <f t="array" ref="DK661">INDEX($K:$P,ROW(),MATCH(DK$3,$K$2:$P$2,0))</f>
        <v>#N/A</v>
      </c>
      <c r="DL661" s="150" t="e" cm="1">
        <f t="array" ref="DL661">INDEX($K:$P,ROW(),MATCH(DL$3,$K$2:$P$2,0))</f>
        <v>#N/A</v>
      </c>
    </row>
    <row r="662" spans="2:116" x14ac:dyDescent="0.4">
      <c r="D662" t="s">
        <v>835</v>
      </c>
      <c r="E662" s="8" t="str">
        <f t="shared" si="675"/>
        <v>662 SUBFREE-PV</v>
      </c>
      <c r="G662" s="158" t="s">
        <v>74</v>
      </c>
      <c r="K662" s="34">
        <f t="shared" ref="K662:P662" ca="1" si="788">SUMIF($3:$3,K$2,662:662)</f>
        <v>-703.55450114461655</v>
      </c>
      <c r="L662" s="34">
        <f t="shared" ca="1" si="788"/>
        <v>-1313.7030669155113</v>
      </c>
      <c r="M662" s="34">
        <f t="shared" ca="1" si="788"/>
        <v>-1497.5678993890963</v>
      </c>
      <c r="N662" s="34">
        <f t="shared" ca="1" si="788"/>
        <v>-1552.9745306868806</v>
      </c>
      <c r="O662" s="34">
        <f t="shared" ca="1" si="788"/>
        <v>-1569.6710068453081</v>
      </c>
      <c r="P662" s="34">
        <f t="shared" ca="1" si="788"/>
        <v>-1574.7023958610139</v>
      </c>
      <c r="R662" s="15"/>
      <c r="S662" s="76">
        <f t="shared" ref="S662:CD662" ca="1" si="789">-S660*S661</f>
        <v>-12.5</v>
      </c>
      <c r="T662" s="76">
        <f t="shared" ca="1" si="789"/>
        <v>-23.810937500000001</v>
      </c>
      <c r="U662" s="76">
        <f t="shared" ca="1" si="789"/>
        <v>-34.045922070312507</v>
      </c>
      <c r="V662" s="76">
        <f t="shared" ca="1" si="789"/>
        <v>-43.307303733374034</v>
      </c>
      <c r="W662" s="76">
        <f t="shared" ca="1" si="789"/>
        <v>-51.687696465736828</v>
      </c>
      <c r="X662" s="76">
        <f t="shared" ca="1" si="789"/>
        <v>-59.270904339433621</v>
      </c>
      <c r="Y662" s="76">
        <f t="shared" ca="1" si="789"/>
        <v>-66.132759564145005</v>
      </c>
      <c r="Z662" s="76">
        <f t="shared" ca="1" si="789"/>
        <v>-72.341880810605701</v>
      </c>
      <c r="AA662" s="76">
        <f t="shared" ca="1" si="789"/>
        <v>-77.960359398496848</v>
      </c>
      <c r="AB662" s="76">
        <f t="shared" ca="1" si="789"/>
        <v>-83.044380210714849</v>
      </c>
      <c r="AC662" s="76">
        <f t="shared" ca="1" si="789"/>
        <v>-87.644783543170604</v>
      </c>
      <c r="AD662" s="76">
        <f t="shared" ca="1" si="789"/>
        <v>-91.807573508626504</v>
      </c>
      <c r="AE662" s="76">
        <f t="shared" ca="1" si="789"/>
        <v>-95.574378078618395</v>
      </c>
      <c r="AF662" s="76">
        <f t="shared" ca="1" si="789"/>
        <v>-98.982865363889843</v>
      </c>
      <c r="AG662" s="76">
        <f t="shared" ca="1" si="789"/>
        <v>-102.06712029614982</v>
      </c>
      <c r="AH662" s="76">
        <f t="shared" ca="1" si="789"/>
        <v>-104.85798547797856</v>
      </c>
      <c r="AI662" s="76">
        <f t="shared" ca="1" si="789"/>
        <v>-107.38336960938587</v>
      </c>
      <c r="AJ662" s="76">
        <f t="shared" ca="1" si="789"/>
        <v>-109.66852657529306</v>
      </c>
      <c r="AK662" s="76">
        <f t="shared" ca="1" si="789"/>
        <v>-111.73630798481827</v>
      </c>
      <c r="AL662" s="76">
        <f t="shared" ca="1" si="789"/>
        <v>-113.60739168776243</v>
      </c>
      <c r="AM662" s="76">
        <f t="shared" ca="1" si="789"/>
        <v>-115.30048855346405</v>
      </c>
      <c r="AN662" s="76">
        <f t="shared" ca="1" si="789"/>
        <v>-116.83252957981577</v>
      </c>
      <c r="AO662" s="76">
        <f t="shared" ca="1" si="789"/>
        <v>-118.21883520353579</v>
      </c>
      <c r="AP662" s="76">
        <f t="shared" ca="1" si="789"/>
        <v>-119.47326850479945</v>
      </c>
      <c r="AQ662" s="76">
        <f t="shared" ca="1" si="789"/>
        <v>-120.60837383828039</v>
      </c>
      <c r="AR662" s="76">
        <f t="shared" ca="1" si="789"/>
        <v>-121.63550227691397</v>
      </c>
      <c r="AS662" s="76">
        <f t="shared" ca="1" si="789"/>
        <v>-122.56492512282253</v>
      </c>
      <c r="AT662" s="76">
        <f t="shared" ca="1" si="789"/>
        <v>-123.40593662051407</v>
      </c>
      <c r="AU662" s="76">
        <f t="shared" ca="1" si="789"/>
        <v>-124.16694689948764</v>
      </c>
      <c r="AV662" s="76">
        <f t="shared" ca="1" si="789"/>
        <v>-124.85556607567388</v>
      </c>
      <c r="AW662" s="76">
        <f t="shared" ca="1" si="789"/>
        <v>-125.47868035272541</v>
      </c>
      <c r="AX662" s="76">
        <f t="shared" ca="1" si="789"/>
        <v>-126.0425208841724</v>
      </c>
      <c r="AY662" s="76">
        <f t="shared" ca="1" si="789"/>
        <v>-126.5527260850655</v>
      </c>
      <c r="AZ662" s="76">
        <f t="shared" ca="1" si="789"/>
        <v>-127.01439801622365</v>
      </c>
      <c r="BA662" s="76">
        <f t="shared" ca="1" si="789"/>
        <v>-127.43215340493039</v>
      </c>
      <c r="BB662" s="76">
        <f t="shared" ca="1" si="789"/>
        <v>-127.81016981228639</v>
      </c>
      <c r="BC662" s="76">
        <f t="shared" ca="1" si="789"/>
        <v>-128.15222740889263</v>
      </c>
      <c r="BD662" s="76">
        <f t="shared" ca="1" si="789"/>
        <v>-128.46174677662174</v>
      </c>
      <c r="BE662" s="76">
        <f t="shared" ca="1" si="789"/>
        <v>-128.74182311449559</v>
      </c>
      <c r="BF662" s="76">
        <f t="shared" ca="1" si="789"/>
        <v>-128.99525719072923</v>
      </c>
      <c r="BG662" s="76">
        <f t="shared" ca="1" si="789"/>
        <v>-129.2245833504611</v>
      </c>
      <c r="BH662" s="76">
        <f t="shared" ca="1" si="789"/>
        <v>-129.43209485924851</v>
      </c>
      <c r="BI662" s="76">
        <f t="shared" ca="1" si="789"/>
        <v>-129.61986683576251</v>
      </c>
      <c r="BJ662" s="76">
        <f t="shared" ca="1" si="789"/>
        <v>-129.78977700301058</v>
      </c>
      <c r="BK662" s="76">
        <f t="shared" ca="1" si="789"/>
        <v>-129.94352446559921</v>
      </c>
      <c r="BL662" s="76">
        <f t="shared" ca="1" si="789"/>
        <v>-130.08264670080908</v>
      </c>
      <c r="BM662" s="76">
        <f t="shared" ca="1" si="789"/>
        <v>-130.20853493339462</v>
      </c>
      <c r="BN662" s="76">
        <f t="shared" ca="1" si="789"/>
        <v>-130.32244804785543</v>
      </c>
      <c r="BO662" s="76">
        <f t="shared" ca="1" si="789"/>
        <v>-130.4255251773032</v>
      </c>
      <c r="BP662" s="76">
        <f t="shared" ca="1" si="789"/>
        <v>-130.51879709481224</v>
      </c>
      <c r="BQ662" s="76">
        <f t="shared" ca="1" si="789"/>
        <v>-130.6031965211682</v>
      </c>
      <c r="BR662" s="76">
        <f t="shared" ca="1" si="789"/>
        <v>-130.67956745209207</v>
      </c>
      <c r="BS662" s="76">
        <f t="shared" ca="1" si="789"/>
        <v>-130.74867359821184</v>
      </c>
      <c r="BT662" s="76">
        <f t="shared" ca="1" si="789"/>
        <v>-130.81120602218192</v>
      </c>
      <c r="BU662" s="76">
        <f t="shared" ca="1" si="789"/>
        <v>-130.86779004932188</v>
      </c>
      <c r="BV662" s="76">
        <f t="shared" ca="1" si="789"/>
        <v>-130.91899152088013</v>
      </c>
      <c r="BW662" s="76">
        <f t="shared" ca="1" si="789"/>
        <v>-130.96532245245641</v>
      </c>
      <c r="BX662" s="76">
        <f t="shared" ca="1" si="789"/>
        <v>-131.00724615416649</v>
      </c>
      <c r="BY662" s="76">
        <f t="shared" ca="1" si="789"/>
        <v>-131.0451818637514</v>
      </c>
      <c r="BZ662" s="76">
        <f t="shared" ca="1" si="789"/>
        <v>-131.07950893896205</v>
      </c>
      <c r="CA662" s="76">
        <f t="shared" ca="1" si="789"/>
        <v>-131.11057065114332</v>
      </c>
      <c r="CB662" s="76">
        <f t="shared" ca="1" si="789"/>
        <v>-131.13867761795331</v>
      </c>
      <c r="CC662" s="76">
        <f t="shared" ca="1" si="789"/>
        <v>-131.16411090954549</v>
      </c>
      <c r="CD662" s="76">
        <f t="shared" ca="1" si="789"/>
        <v>-131.18712485927497</v>
      </c>
      <c r="CE662" s="76">
        <f t="shared" ref="CE662:CL662" ca="1" si="790">-CE660*CE661</f>
        <v>-131.20794960703643</v>
      </c>
      <c r="CF662" s="76">
        <f t="shared" ca="1" si="790"/>
        <v>-131.22679340066711</v>
      </c>
      <c r="CG662" s="76">
        <f t="shared" ca="1" si="790"/>
        <v>-131.24384467842864</v>
      </c>
      <c r="CH662" s="76">
        <f t="shared" ca="1" si="790"/>
        <v>-131.25927395339315</v>
      </c>
      <c r="CI662" s="76">
        <f t="shared" ca="1" si="790"/>
        <v>-131.27323551857663</v>
      </c>
      <c r="CJ662" s="76">
        <f t="shared" ca="1" si="790"/>
        <v>-131.28586898987203</v>
      </c>
      <c r="CK662" s="76">
        <f t="shared" ca="1" si="790"/>
        <v>-131.29730070221044</v>
      </c>
      <c r="CL662" s="76">
        <f t="shared" ca="1" si="790"/>
        <v>-131.30764497291267</v>
      </c>
      <c r="CO662" s="76" t="e">
        <f t="shared" ref="CO662:DL662" ca="1" si="791">-CO660*CO661</f>
        <v>#N/A</v>
      </c>
      <c r="CP662" s="76" t="e">
        <f t="shared" ca="1" si="791"/>
        <v>#N/A</v>
      </c>
      <c r="CQ662" s="76" t="e">
        <f t="shared" ca="1" si="791"/>
        <v>#N/A</v>
      </c>
      <c r="CR662" s="76" t="e">
        <f t="shared" ca="1" si="791"/>
        <v>#N/A</v>
      </c>
      <c r="CS662" s="76" t="e">
        <f t="shared" ca="1" si="791"/>
        <v>#N/A</v>
      </c>
      <c r="CT662" s="76" t="e">
        <f t="shared" ca="1" si="791"/>
        <v>#N/A</v>
      </c>
      <c r="CU662" s="76" t="e">
        <f t="shared" ca="1" si="791"/>
        <v>#N/A</v>
      </c>
      <c r="CV662" s="76" t="e">
        <f t="shared" ca="1" si="791"/>
        <v>#N/A</v>
      </c>
      <c r="CW662" s="76" t="e">
        <f t="shared" ca="1" si="791"/>
        <v>#N/A</v>
      </c>
      <c r="CX662" s="76" t="e">
        <f t="shared" ca="1" si="791"/>
        <v>#N/A</v>
      </c>
      <c r="CY662" s="76" t="e">
        <f t="shared" ca="1" si="791"/>
        <v>#N/A</v>
      </c>
      <c r="CZ662" s="76" t="e">
        <f t="shared" ca="1" si="791"/>
        <v>#N/A</v>
      </c>
      <c r="DA662" s="76" t="e">
        <f t="shared" ca="1" si="791"/>
        <v>#N/A</v>
      </c>
      <c r="DB662" s="76" t="e">
        <f t="shared" ca="1" si="791"/>
        <v>#N/A</v>
      </c>
      <c r="DC662" s="76" t="e">
        <f t="shared" ca="1" si="791"/>
        <v>#N/A</v>
      </c>
      <c r="DD662" s="76" t="e">
        <f t="shared" ca="1" si="791"/>
        <v>#N/A</v>
      </c>
      <c r="DE662" s="76" t="e">
        <f t="shared" ca="1" si="791"/>
        <v>#N/A</v>
      </c>
      <c r="DF662" s="76" t="e">
        <f t="shared" ca="1" si="791"/>
        <v>#N/A</v>
      </c>
      <c r="DG662" s="76" t="e">
        <f t="shared" ca="1" si="791"/>
        <v>#N/A</v>
      </c>
      <c r="DH662" s="76" t="e">
        <f t="shared" ca="1" si="791"/>
        <v>#N/A</v>
      </c>
      <c r="DI662" s="76" t="e">
        <f t="shared" ca="1" si="791"/>
        <v>#N/A</v>
      </c>
      <c r="DJ662" s="76" t="e">
        <f t="shared" ca="1" si="791"/>
        <v>#N/A</v>
      </c>
      <c r="DK662" s="76" t="e">
        <f t="shared" ca="1" si="791"/>
        <v>#N/A</v>
      </c>
      <c r="DL662" s="76" t="e">
        <f t="shared" ca="1" si="791"/>
        <v>#N/A</v>
      </c>
    </row>
    <row r="663" spans="2:116" x14ac:dyDescent="0.4">
      <c r="C663" t="s">
        <v>80</v>
      </c>
      <c r="D663" t="s">
        <v>835</v>
      </c>
      <c r="E663" s="8" t="str">
        <f t="shared" si="675"/>
        <v>663 SUBFREE-PV</v>
      </c>
      <c r="G663" s="127" t="str">
        <f>"# of "&amp;G671&amp;"s - Paid"</f>
        <v># of subscribers - Paid</v>
      </c>
      <c r="H663" s="31"/>
      <c r="I663" s="73"/>
      <c r="J663" s="73"/>
      <c r="K663" s="119">
        <f t="shared" ref="K663:P663" ca="1" si="792">SUMIF($4:$4,K$2,663:663)</f>
        <v>13367.535521747714</v>
      </c>
      <c r="L663" s="119">
        <f t="shared" ca="1" si="792"/>
        <v>38327.89379314243</v>
      </c>
      <c r="M663" s="119">
        <f t="shared" ca="1" si="792"/>
        <v>66781.683881535253</v>
      </c>
      <c r="N663" s="119">
        <f t="shared" ca="1" si="792"/>
        <v>96288.199964585947</v>
      </c>
      <c r="O663" s="119">
        <f t="shared" ca="1" si="792"/>
        <v>126111.94909464678</v>
      </c>
      <c r="P663" s="119">
        <f t="shared" ca="1" si="792"/>
        <v>156031.29461600605</v>
      </c>
      <c r="R663" s="117"/>
      <c r="S663" s="151">
        <f t="shared" ref="S663:CD663" ca="1" si="793">S659+S660+S662</f>
        <v>237.5</v>
      </c>
      <c r="T663" s="151">
        <f t="shared" ca="1" si="793"/>
        <v>689.90781249999998</v>
      </c>
      <c r="U663" s="151">
        <f t="shared" ca="1" si="793"/>
        <v>1336.7803318359374</v>
      </c>
      <c r="V663" s="151">
        <f t="shared" ca="1" si="793"/>
        <v>2159.6191027700443</v>
      </c>
      <c r="W663" s="151">
        <f t="shared" ca="1" si="793"/>
        <v>3141.6853356190441</v>
      </c>
      <c r="X663" s="151">
        <f t="shared" ca="1" si="793"/>
        <v>4267.8325180682832</v>
      </c>
      <c r="Y663" s="151">
        <f t="shared" ca="1" si="793"/>
        <v>5524.3549497870381</v>
      </c>
      <c r="Z663" s="151">
        <f t="shared" ca="1" si="793"/>
        <v>6898.8506851885468</v>
      </c>
      <c r="AA663" s="151">
        <f t="shared" ca="1" si="793"/>
        <v>8380.0975137599853</v>
      </c>
      <c r="AB663" s="151">
        <f t="shared" ca="1" si="793"/>
        <v>9957.9407377635671</v>
      </c>
      <c r="AC663" s="151">
        <f t="shared" ca="1" si="793"/>
        <v>11623.191625083809</v>
      </c>
      <c r="AD663" s="151">
        <f t="shared" ca="1" si="793"/>
        <v>13367.535521747714</v>
      </c>
      <c r="AE663" s="151">
        <f t="shared" ca="1" si="793"/>
        <v>15183.448705241464</v>
      </c>
      <c r="AF663" s="151">
        <f t="shared" ca="1" si="793"/>
        <v>17064.123147155369</v>
      </c>
      <c r="AG663" s="151">
        <f t="shared" ca="1" si="793"/>
        <v>19003.398432782215</v>
      </c>
      <c r="AH663" s="151">
        <f t="shared" ca="1" si="793"/>
        <v>20995.700156863808</v>
      </c>
      <c r="AI663" s="151">
        <f t="shared" ca="1" si="793"/>
        <v>23035.984179442137</v>
      </c>
      <c r="AJ663" s="151">
        <f t="shared" ca="1" si="793"/>
        <v>25119.686184372706</v>
      </c>
      <c r="AK663" s="151">
        <f t="shared" ca="1" si="793"/>
        <v>27242.676036084253</v>
      </c>
      <c r="AL663" s="151">
        <f t="shared" ca="1" si="793"/>
        <v>29401.216478151739</v>
      </c>
      <c r="AM663" s="151">
        <f t="shared" ca="1" si="793"/>
        <v>31591.925760667556</v>
      </c>
      <c r="AN663" s="151">
        <f t="shared" ca="1" si="793"/>
        <v>33811.74382268406</v>
      </c>
      <c r="AO663" s="151">
        <f t="shared" ca="1" si="793"/>
        <v>36057.90169155124</v>
      </c>
      <c r="AP663" s="151">
        <f t="shared" ca="1" si="793"/>
        <v>38327.89379314243</v>
      </c>
      <c r="AQ663" s="151">
        <f t="shared" ca="1" si="793"/>
        <v>40619.452896069757</v>
      </c>
      <c r="AR663" s="151">
        <f t="shared" ca="1" si="793"/>
        <v>42930.527439331127</v>
      </c>
      <c r="AS663" s="151">
        <f t="shared" ca="1" si="793"/>
        <v>45259.26101666475</v>
      </c>
      <c r="AT663" s="151">
        <f t="shared" ca="1" si="793"/>
        <v>47603.973812454518</v>
      </c>
      <c r="AU663" s="151">
        <f t="shared" ca="1" si="793"/>
        <v>49963.145803544779</v>
      </c>
      <c r="AV663" s="151">
        <f t="shared" ca="1" si="793"/>
        <v>52335.401558982579</v>
      </c>
      <c r="AW663" s="151">
        <f t="shared" ca="1" si="793"/>
        <v>54719.496485684365</v>
      </c>
      <c r="AX663" s="151">
        <f t="shared" ca="1" si="793"/>
        <v>57114.304382483642</v>
      </c>
      <c r="AY663" s="151">
        <f t="shared" ca="1" si="793"/>
        <v>59518.806178099891</v>
      </c>
      <c r="AZ663" s="151">
        <f t="shared" ca="1" si="793"/>
        <v>61932.079740408139</v>
      </c>
      <c r="BA663" s="151">
        <f t="shared" ca="1" si="793"/>
        <v>64353.290655101817</v>
      </c>
      <c r="BB663" s="151">
        <f t="shared" ca="1" si="793"/>
        <v>66781.683881535253</v>
      </c>
      <c r="BC663" s="151">
        <f t="shared" ca="1" si="793"/>
        <v>69216.576202304219</v>
      </c>
      <c r="BD663" s="151">
        <f t="shared" ca="1" si="793"/>
        <v>71657.349391060037</v>
      </c>
      <c r="BE663" s="151">
        <f t="shared" ca="1" si="793"/>
        <v>74103.444030235449</v>
      </c>
      <c r="BF663" s="151">
        <f t="shared" ca="1" si="793"/>
        <v>76554.353916859298</v>
      </c>
      <c r="BG663" s="151">
        <f t="shared" ca="1" si="793"/>
        <v>79009.621000518062</v>
      </c>
      <c r="BH663" s="151">
        <f t="shared" ca="1" si="793"/>
        <v>81468.830802843775</v>
      </c>
      <c r="BI663" s="151">
        <f t="shared" ca="1" si="793"/>
        <v>83931.608272723257</v>
      </c>
      <c r="BJ663" s="151">
        <f t="shared" ca="1" si="793"/>
        <v>86397.614035780454</v>
      </c>
      <c r="BK663" s="151">
        <f t="shared" ca="1" si="793"/>
        <v>88866.541000626836</v>
      </c>
      <c r="BL663" s="151">
        <f t="shared" ca="1" si="793"/>
        <v>91338.1112879422</v>
      </c>
      <c r="BM663" s="151">
        <f t="shared" ca="1" si="793"/>
        <v>93812.073451676697</v>
      </c>
      <c r="BN663" s="151">
        <f t="shared" ca="1" si="793"/>
        <v>96288.199964585947</v>
      </c>
      <c r="BO663" s="151">
        <f t="shared" ca="1" si="793"/>
        <v>98766.284942954706</v>
      </c>
      <c r="BP663" s="151">
        <f t="shared" ca="1" si="793"/>
        <v>101246.14208775613</v>
      </c>
      <c r="BQ663" s="151">
        <f t="shared" ca="1" si="793"/>
        <v>103727.60282165832</v>
      </c>
      <c r="BR663" s="151">
        <f t="shared" ca="1" si="793"/>
        <v>106210.51460324807</v>
      </c>
      <c r="BS663" s="151">
        <f t="shared" ca="1" si="793"/>
        <v>108694.7394016141</v>
      </c>
      <c r="BT663" s="151">
        <f t="shared" ca="1" si="793"/>
        <v>111180.15231603557</v>
      </c>
      <c r="BU663" s="151">
        <f t="shared" ca="1" si="793"/>
        <v>113666.64032697269</v>
      </c>
      <c r="BV663" s="151">
        <f t="shared" ca="1" si="793"/>
        <v>116154.1011658694</v>
      </c>
      <c r="BW663" s="151">
        <f t="shared" ca="1" si="793"/>
        <v>118642.44229246608</v>
      </c>
      <c r="BX663" s="151">
        <f t="shared" ca="1" si="793"/>
        <v>121131.57996939523</v>
      </c>
      <c r="BY663" s="151">
        <f t="shared" ca="1" si="793"/>
        <v>123621.4384248065</v>
      </c>
      <c r="BZ663" s="151">
        <f t="shared" ca="1" si="793"/>
        <v>126111.94909464678</v>
      </c>
      <c r="CA663" s="151">
        <f t="shared" ca="1" si="793"/>
        <v>128603.04993701851</v>
      </c>
      <c r="CB663" s="151">
        <f t="shared" ca="1" si="793"/>
        <v>131094.68481175962</v>
      </c>
      <c r="CC663" s="151">
        <f t="shared" ca="1" si="793"/>
        <v>133586.80291904099</v>
      </c>
      <c r="CD663" s="151">
        <f t="shared" ca="1" si="793"/>
        <v>136079.35829136721</v>
      </c>
      <c r="CE663" s="151">
        <f t="shared" ref="CE663:CL663" ca="1" si="794">CE659+CE660+CE662</f>
        <v>138572.30933390092</v>
      </c>
      <c r="CF663" s="151">
        <f t="shared" ca="1" si="794"/>
        <v>141065.61840851358</v>
      </c>
      <c r="CG663" s="151">
        <f t="shared" ca="1" si="794"/>
        <v>143559.25145740373</v>
      </c>
      <c r="CH663" s="151">
        <f t="shared" ca="1" si="794"/>
        <v>146053.17766251822</v>
      </c>
      <c r="CI663" s="151">
        <f t="shared" ca="1" si="794"/>
        <v>148547.36913737119</v>
      </c>
      <c r="CJ663" s="151">
        <f t="shared" ca="1" si="794"/>
        <v>151041.80064817876</v>
      </c>
      <c r="CK663" s="151">
        <f t="shared" ca="1" si="794"/>
        <v>153536.44936152073</v>
      </c>
      <c r="CL663" s="151">
        <f t="shared" ca="1" si="794"/>
        <v>156031.29461600605</v>
      </c>
      <c r="CN663" s="73"/>
      <c r="CO663" s="151" t="e">
        <f t="shared" ref="CO663:DL663" ca="1" si="795">CO659+CO660+CO662</f>
        <v>#N/A</v>
      </c>
      <c r="CP663" s="151" t="e">
        <f t="shared" ca="1" si="795"/>
        <v>#N/A</v>
      </c>
      <c r="CQ663" s="151" t="e">
        <f t="shared" ca="1" si="795"/>
        <v>#N/A</v>
      </c>
      <c r="CR663" s="151" t="e">
        <f t="shared" ca="1" si="795"/>
        <v>#N/A</v>
      </c>
      <c r="CS663" s="151" t="e">
        <f t="shared" ca="1" si="795"/>
        <v>#N/A</v>
      </c>
      <c r="CT663" s="151" t="e">
        <f t="shared" ca="1" si="795"/>
        <v>#N/A</v>
      </c>
      <c r="CU663" s="151" t="e">
        <f t="shared" ca="1" si="795"/>
        <v>#N/A</v>
      </c>
      <c r="CV663" s="151" t="e">
        <f t="shared" ca="1" si="795"/>
        <v>#N/A</v>
      </c>
      <c r="CW663" s="151" t="e">
        <f t="shared" ca="1" si="795"/>
        <v>#N/A</v>
      </c>
      <c r="CX663" s="151" t="e">
        <f t="shared" ca="1" si="795"/>
        <v>#N/A</v>
      </c>
      <c r="CY663" s="151" t="e">
        <f t="shared" ca="1" si="795"/>
        <v>#N/A</v>
      </c>
      <c r="CZ663" s="151" t="e">
        <f t="shared" ca="1" si="795"/>
        <v>#N/A</v>
      </c>
      <c r="DA663" s="151" t="e">
        <f t="shared" ca="1" si="795"/>
        <v>#N/A</v>
      </c>
      <c r="DB663" s="151" t="e">
        <f t="shared" ca="1" si="795"/>
        <v>#N/A</v>
      </c>
      <c r="DC663" s="151" t="e">
        <f t="shared" ca="1" si="795"/>
        <v>#N/A</v>
      </c>
      <c r="DD663" s="151" t="e">
        <f t="shared" ca="1" si="795"/>
        <v>#N/A</v>
      </c>
      <c r="DE663" s="151" t="e">
        <f t="shared" ca="1" si="795"/>
        <v>#N/A</v>
      </c>
      <c r="DF663" s="151" t="e">
        <f t="shared" ca="1" si="795"/>
        <v>#N/A</v>
      </c>
      <c r="DG663" s="151" t="e">
        <f t="shared" ca="1" si="795"/>
        <v>#N/A</v>
      </c>
      <c r="DH663" s="151" t="e">
        <f t="shared" ca="1" si="795"/>
        <v>#N/A</v>
      </c>
      <c r="DI663" s="151" t="e">
        <f t="shared" ca="1" si="795"/>
        <v>#N/A</v>
      </c>
      <c r="DJ663" s="151" t="e">
        <f t="shared" ca="1" si="795"/>
        <v>#N/A</v>
      </c>
      <c r="DK663" s="151" t="e">
        <f t="shared" ca="1" si="795"/>
        <v>#N/A</v>
      </c>
      <c r="DL663" s="151" t="e">
        <f t="shared" ca="1" si="795"/>
        <v>#N/A</v>
      </c>
    </row>
    <row r="664" spans="2:116" x14ac:dyDescent="0.4">
      <c r="D664" t="s">
        <v>835</v>
      </c>
      <c r="E664" s="8" t="str">
        <f t="shared" si="675"/>
        <v>664 SUBFREE-PV</v>
      </c>
      <c r="G664" s="145" t="s">
        <v>62</v>
      </c>
      <c r="H664" s="12"/>
      <c r="I664" s="60"/>
      <c r="J664" s="60"/>
      <c r="K664" s="34">
        <f t="shared" ref="K664:P664" ca="1" si="796">K663-SUM(K662,K659:K660)</f>
        <v>0</v>
      </c>
      <c r="L664" s="34">
        <f t="shared" ca="1" si="796"/>
        <v>0</v>
      </c>
      <c r="M664" s="34">
        <f t="shared" ca="1" si="796"/>
        <v>0</v>
      </c>
      <c r="N664" s="34">
        <f t="shared" ca="1" si="796"/>
        <v>0</v>
      </c>
      <c r="O664" s="34">
        <f t="shared" ca="1" si="796"/>
        <v>0</v>
      </c>
      <c r="P664" s="34">
        <f t="shared" ca="1" si="796"/>
        <v>0</v>
      </c>
      <c r="R664" s="15"/>
      <c r="S664" s="76">
        <f t="shared" ref="S664:CD664" ca="1" si="797">S663-SUM(S662,S659:S660)</f>
        <v>0</v>
      </c>
      <c r="T664" s="76">
        <f t="shared" ca="1" si="797"/>
        <v>0</v>
      </c>
      <c r="U664" s="76">
        <f t="shared" ca="1" si="797"/>
        <v>0</v>
      </c>
      <c r="V664" s="76">
        <f t="shared" ca="1" si="797"/>
        <v>0</v>
      </c>
      <c r="W664" s="76">
        <f t="shared" ca="1" si="797"/>
        <v>0</v>
      </c>
      <c r="X664" s="76">
        <f t="shared" ca="1" si="797"/>
        <v>0</v>
      </c>
      <c r="Y664" s="76">
        <f t="shared" ca="1" si="797"/>
        <v>0</v>
      </c>
      <c r="Z664" s="76">
        <f t="shared" ca="1" si="797"/>
        <v>0</v>
      </c>
      <c r="AA664" s="76">
        <f t="shared" ca="1" si="797"/>
        <v>0</v>
      </c>
      <c r="AB664" s="76">
        <f t="shared" ca="1" si="797"/>
        <v>0</v>
      </c>
      <c r="AC664" s="76">
        <f t="shared" ca="1" si="797"/>
        <v>0</v>
      </c>
      <c r="AD664" s="76">
        <f t="shared" ca="1" si="797"/>
        <v>0</v>
      </c>
      <c r="AE664" s="76">
        <f t="shared" ca="1" si="797"/>
        <v>0</v>
      </c>
      <c r="AF664" s="76">
        <f t="shared" ca="1" si="797"/>
        <v>0</v>
      </c>
      <c r="AG664" s="76">
        <f t="shared" ca="1" si="797"/>
        <v>0</v>
      </c>
      <c r="AH664" s="76">
        <f t="shared" ca="1" si="797"/>
        <v>0</v>
      </c>
      <c r="AI664" s="76">
        <f t="shared" ca="1" si="797"/>
        <v>0</v>
      </c>
      <c r="AJ664" s="76">
        <f t="shared" ca="1" si="797"/>
        <v>0</v>
      </c>
      <c r="AK664" s="76">
        <f t="shared" ca="1" si="797"/>
        <v>0</v>
      </c>
      <c r="AL664" s="76">
        <f t="shared" ca="1" si="797"/>
        <v>0</v>
      </c>
      <c r="AM664" s="76">
        <f t="shared" ca="1" si="797"/>
        <v>0</v>
      </c>
      <c r="AN664" s="76">
        <f t="shared" ca="1" si="797"/>
        <v>0</v>
      </c>
      <c r="AO664" s="76">
        <f t="shared" ca="1" si="797"/>
        <v>0</v>
      </c>
      <c r="AP664" s="76">
        <f t="shared" ca="1" si="797"/>
        <v>0</v>
      </c>
      <c r="AQ664" s="76">
        <f t="shared" ca="1" si="797"/>
        <v>0</v>
      </c>
      <c r="AR664" s="76">
        <f t="shared" ca="1" si="797"/>
        <v>0</v>
      </c>
      <c r="AS664" s="76">
        <f t="shared" ca="1" si="797"/>
        <v>0</v>
      </c>
      <c r="AT664" s="76">
        <f t="shared" ca="1" si="797"/>
        <v>0</v>
      </c>
      <c r="AU664" s="76">
        <f t="shared" ca="1" si="797"/>
        <v>0</v>
      </c>
      <c r="AV664" s="76">
        <f t="shared" ca="1" si="797"/>
        <v>0</v>
      </c>
      <c r="AW664" s="76">
        <f t="shared" ca="1" si="797"/>
        <v>0</v>
      </c>
      <c r="AX664" s="76">
        <f t="shared" ca="1" si="797"/>
        <v>0</v>
      </c>
      <c r="AY664" s="76">
        <f t="shared" ca="1" si="797"/>
        <v>0</v>
      </c>
      <c r="AZ664" s="76">
        <f t="shared" ca="1" si="797"/>
        <v>0</v>
      </c>
      <c r="BA664" s="76">
        <f t="shared" ca="1" si="797"/>
        <v>0</v>
      </c>
      <c r="BB664" s="76">
        <f t="shared" ca="1" si="797"/>
        <v>0</v>
      </c>
      <c r="BC664" s="76">
        <f t="shared" ca="1" si="797"/>
        <v>0</v>
      </c>
      <c r="BD664" s="76">
        <f t="shared" ca="1" si="797"/>
        <v>0</v>
      </c>
      <c r="BE664" s="76">
        <f t="shared" ca="1" si="797"/>
        <v>0</v>
      </c>
      <c r="BF664" s="76">
        <f t="shared" ca="1" si="797"/>
        <v>0</v>
      </c>
      <c r="BG664" s="76">
        <f t="shared" ca="1" si="797"/>
        <v>0</v>
      </c>
      <c r="BH664" s="76">
        <f t="shared" ca="1" si="797"/>
        <v>0</v>
      </c>
      <c r="BI664" s="76">
        <f t="shared" ca="1" si="797"/>
        <v>0</v>
      </c>
      <c r="BJ664" s="76">
        <f t="shared" ca="1" si="797"/>
        <v>0</v>
      </c>
      <c r="BK664" s="76">
        <f t="shared" ca="1" si="797"/>
        <v>0</v>
      </c>
      <c r="BL664" s="76">
        <f t="shared" ca="1" si="797"/>
        <v>0</v>
      </c>
      <c r="BM664" s="76">
        <f t="shared" ca="1" si="797"/>
        <v>0</v>
      </c>
      <c r="BN664" s="76">
        <f t="shared" ca="1" si="797"/>
        <v>0</v>
      </c>
      <c r="BO664" s="76">
        <f t="shared" ca="1" si="797"/>
        <v>0</v>
      </c>
      <c r="BP664" s="76">
        <f t="shared" ca="1" si="797"/>
        <v>0</v>
      </c>
      <c r="BQ664" s="76">
        <f t="shared" ca="1" si="797"/>
        <v>0</v>
      </c>
      <c r="BR664" s="76">
        <f t="shared" ca="1" si="797"/>
        <v>0</v>
      </c>
      <c r="BS664" s="76">
        <f t="shared" ca="1" si="797"/>
        <v>0</v>
      </c>
      <c r="BT664" s="76">
        <f t="shared" ca="1" si="797"/>
        <v>0</v>
      </c>
      <c r="BU664" s="76">
        <f t="shared" ca="1" si="797"/>
        <v>0</v>
      </c>
      <c r="BV664" s="76">
        <f t="shared" ca="1" si="797"/>
        <v>0</v>
      </c>
      <c r="BW664" s="76">
        <f t="shared" ca="1" si="797"/>
        <v>0</v>
      </c>
      <c r="BX664" s="76">
        <f t="shared" ca="1" si="797"/>
        <v>0</v>
      </c>
      <c r="BY664" s="76">
        <f t="shared" ca="1" si="797"/>
        <v>0</v>
      </c>
      <c r="BZ664" s="76">
        <f t="shared" ca="1" si="797"/>
        <v>0</v>
      </c>
      <c r="CA664" s="76">
        <f t="shared" ca="1" si="797"/>
        <v>0</v>
      </c>
      <c r="CB664" s="76">
        <f t="shared" ca="1" si="797"/>
        <v>0</v>
      </c>
      <c r="CC664" s="76">
        <f t="shared" ca="1" si="797"/>
        <v>0</v>
      </c>
      <c r="CD664" s="76">
        <f t="shared" ca="1" si="797"/>
        <v>0</v>
      </c>
      <c r="CE664" s="76">
        <f t="shared" ref="CE664:CL664" ca="1" si="798">CE663-SUM(CE662,CE659:CE660)</f>
        <v>0</v>
      </c>
      <c r="CF664" s="76">
        <f t="shared" ca="1" si="798"/>
        <v>0</v>
      </c>
      <c r="CG664" s="76">
        <f t="shared" ca="1" si="798"/>
        <v>0</v>
      </c>
      <c r="CH664" s="76">
        <f t="shared" ca="1" si="798"/>
        <v>0</v>
      </c>
      <c r="CI664" s="76">
        <f t="shared" ca="1" si="798"/>
        <v>0</v>
      </c>
      <c r="CJ664" s="76">
        <f t="shared" ca="1" si="798"/>
        <v>0</v>
      </c>
      <c r="CK664" s="76">
        <f t="shared" ca="1" si="798"/>
        <v>0</v>
      </c>
      <c r="CL664" s="76">
        <f t="shared" ca="1" si="798"/>
        <v>0</v>
      </c>
      <c r="CN664" s="60"/>
      <c r="CO664" s="76" t="e">
        <f t="shared" ref="CO664:DL664" ca="1" si="799">CO663-SUM(CO662,CO659:CO660)</f>
        <v>#N/A</v>
      </c>
      <c r="CP664" s="76" t="e">
        <f t="shared" ca="1" si="799"/>
        <v>#N/A</v>
      </c>
      <c r="CQ664" s="76" t="e">
        <f t="shared" ca="1" si="799"/>
        <v>#N/A</v>
      </c>
      <c r="CR664" s="76" t="e">
        <f t="shared" ca="1" si="799"/>
        <v>#N/A</v>
      </c>
      <c r="CS664" s="76" t="e">
        <f t="shared" ca="1" si="799"/>
        <v>#N/A</v>
      </c>
      <c r="CT664" s="76" t="e">
        <f t="shared" ca="1" si="799"/>
        <v>#N/A</v>
      </c>
      <c r="CU664" s="76" t="e">
        <f t="shared" ca="1" si="799"/>
        <v>#N/A</v>
      </c>
      <c r="CV664" s="76" t="e">
        <f t="shared" ca="1" si="799"/>
        <v>#N/A</v>
      </c>
      <c r="CW664" s="76" t="e">
        <f t="shared" ca="1" si="799"/>
        <v>#N/A</v>
      </c>
      <c r="CX664" s="76" t="e">
        <f t="shared" ca="1" si="799"/>
        <v>#N/A</v>
      </c>
      <c r="CY664" s="76" t="e">
        <f t="shared" ca="1" si="799"/>
        <v>#N/A</v>
      </c>
      <c r="CZ664" s="76" t="e">
        <f t="shared" ca="1" si="799"/>
        <v>#N/A</v>
      </c>
      <c r="DA664" s="76" t="e">
        <f t="shared" ca="1" si="799"/>
        <v>#N/A</v>
      </c>
      <c r="DB664" s="76" t="e">
        <f t="shared" ca="1" si="799"/>
        <v>#N/A</v>
      </c>
      <c r="DC664" s="76" t="e">
        <f t="shared" ca="1" si="799"/>
        <v>#N/A</v>
      </c>
      <c r="DD664" s="76" t="e">
        <f t="shared" ca="1" si="799"/>
        <v>#N/A</v>
      </c>
      <c r="DE664" s="76" t="e">
        <f t="shared" ca="1" si="799"/>
        <v>#N/A</v>
      </c>
      <c r="DF664" s="76" t="e">
        <f t="shared" ca="1" si="799"/>
        <v>#N/A</v>
      </c>
      <c r="DG664" s="76" t="e">
        <f t="shared" ca="1" si="799"/>
        <v>#N/A</v>
      </c>
      <c r="DH664" s="76" t="e">
        <f t="shared" ca="1" si="799"/>
        <v>#N/A</v>
      </c>
      <c r="DI664" s="76" t="e">
        <f t="shared" ca="1" si="799"/>
        <v>#N/A</v>
      </c>
      <c r="DJ664" s="76" t="e">
        <f t="shared" ca="1" si="799"/>
        <v>#N/A</v>
      </c>
      <c r="DK664" s="76" t="e">
        <f t="shared" ca="1" si="799"/>
        <v>#N/A</v>
      </c>
      <c r="DL664" s="76" t="e">
        <f t="shared" ca="1" si="799"/>
        <v>#N/A</v>
      </c>
    </row>
    <row r="665" spans="2:116" x14ac:dyDescent="0.4">
      <c r="D665" t="s">
        <v>835</v>
      </c>
      <c r="E665" s="8" t="str">
        <f t="shared" si="675"/>
        <v>665 SUBFREE-PV</v>
      </c>
      <c r="G665" s="13"/>
      <c r="H665" s="12"/>
      <c r="K665" s="34"/>
      <c r="L665" s="34"/>
      <c r="M665" s="34"/>
      <c r="N665" s="34"/>
      <c r="O665" s="34"/>
      <c r="P665" s="34"/>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c r="CO665" s="76"/>
      <c r="CP665" s="76"/>
      <c r="CQ665" s="76"/>
      <c r="CR665" s="76"/>
      <c r="CS665" s="76"/>
      <c r="CT665" s="76"/>
      <c r="CU665" s="76"/>
      <c r="CV665" s="76"/>
      <c r="CW665" s="76"/>
      <c r="CX665" s="76"/>
      <c r="CY665" s="76"/>
      <c r="CZ665" s="76"/>
      <c r="DA665" s="76"/>
      <c r="DB665" s="76"/>
      <c r="DC665" s="76"/>
      <c r="DD665" s="76"/>
      <c r="DE665" s="76"/>
      <c r="DF665" s="76"/>
      <c r="DG665" s="76"/>
      <c r="DH665" s="76"/>
      <c r="DI665" s="76"/>
      <c r="DJ665" s="76"/>
      <c r="DK665" s="76"/>
      <c r="DL665" s="76"/>
    </row>
    <row r="666" spans="2:116" x14ac:dyDescent="0.4">
      <c r="D666" t="s">
        <v>835</v>
      </c>
      <c r="E666" s="8" t="str">
        <f t="shared" si="675"/>
        <v>666 SUBFREE-PV</v>
      </c>
      <c r="G666" s="95" t="str">
        <f>G668&amp;":"</f>
        <v>Revenue - (Primary label):</v>
      </c>
      <c r="H666" s="12"/>
      <c r="I666" s="60"/>
      <c r="J666" s="60"/>
      <c r="K666" s="34"/>
      <c r="L666" s="34"/>
      <c r="M666" s="34"/>
      <c r="N666" s="34"/>
      <c r="O666" s="34"/>
      <c r="P666" s="34"/>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c r="CN666" s="60"/>
      <c r="CO666" s="76"/>
      <c r="CP666" s="76"/>
      <c r="CQ666" s="76"/>
      <c r="CR666" s="76"/>
      <c r="CS666" s="76"/>
      <c r="CT666" s="76"/>
      <c r="CU666" s="76"/>
      <c r="CV666" s="76"/>
      <c r="CW666" s="76"/>
      <c r="CX666" s="76"/>
      <c r="CY666" s="76"/>
      <c r="CZ666" s="76"/>
      <c r="DA666" s="76"/>
      <c r="DB666" s="76"/>
      <c r="DC666" s="76"/>
      <c r="DD666" s="76"/>
      <c r="DE666" s="76"/>
      <c r="DF666" s="76"/>
      <c r="DG666" s="76"/>
      <c r="DH666" s="76"/>
      <c r="DI666" s="76"/>
      <c r="DJ666" s="76"/>
      <c r="DK666" s="76"/>
      <c r="DL666" s="76"/>
    </row>
    <row r="667" spans="2:116" x14ac:dyDescent="0.4">
      <c r="B667" t="str">
        <f>E667</f>
        <v>667 SUBFREE-PV</v>
      </c>
      <c r="D667" t="s">
        <v>835</v>
      </c>
      <c r="E667" s="8" t="str">
        <f t="shared" si="675"/>
        <v>667 SUBFREE-PV</v>
      </c>
      <c r="G667" s="145" t="s">
        <v>498</v>
      </c>
      <c r="H667" s="12"/>
      <c r="I667" s="60"/>
      <c r="J667" s="60"/>
      <c r="K667" s="18">
        <v>20</v>
      </c>
      <c r="L667" s="18">
        <v>20</v>
      </c>
      <c r="M667" s="18">
        <v>20</v>
      </c>
      <c r="N667" s="18">
        <v>20</v>
      </c>
      <c r="O667" s="18">
        <v>20</v>
      </c>
      <c r="P667" s="18">
        <v>20</v>
      </c>
      <c r="R667" s="19"/>
      <c r="S667" s="147" cm="1">
        <f t="array" ref="S667">INDEX($K:$P,ROW(),MATCH(S$3,$K$2:$P$2,0))</f>
        <v>20</v>
      </c>
      <c r="T667" s="147" cm="1">
        <f t="array" ref="T667">INDEX($K:$P,ROW(),MATCH(T$3,$K$2:$P$2,0))</f>
        <v>20</v>
      </c>
      <c r="U667" s="147" cm="1">
        <f t="array" ref="U667">INDEX($K:$P,ROW(),MATCH(U$3,$K$2:$P$2,0))</f>
        <v>20</v>
      </c>
      <c r="V667" s="147" cm="1">
        <f t="array" ref="V667">INDEX($K:$P,ROW(),MATCH(V$3,$K$2:$P$2,0))</f>
        <v>20</v>
      </c>
      <c r="W667" s="147" cm="1">
        <f t="array" ref="W667">INDEX($K:$P,ROW(),MATCH(W$3,$K$2:$P$2,0))</f>
        <v>20</v>
      </c>
      <c r="X667" s="147" cm="1">
        <f t="array" ref="X667">INDEX($K:$P,ROW(),MATCH(X$3,$K$2:$P$2,0))</f>
        <v>20</v>
      </c>
      <c r="Y667" s="147" cm="1">
        <f t="array" ref="Y667">INDEX($K:$P,ROW(),MATCH(Y$3,$K$2:$P$2,0))</f>
        <v>20</v>
      </c>
      <c r="Z667" s="147" cm="1">
        <f t="array" ref="Z667">INDEX($K:$P,ROW(),MATCH(Z$3,$K$2:$P$2,0))</f>
        <v>20</v>
      </c>
      <c r="AA667" s="147" cm="1">
        <f t="array" ref="AA667">INDEX($K:$P,ROW(),MATCH(AA$3,$K$2:$P$2,0))</f>
        <v>20</v>
      </c>
      <c r="AB667" s="147" cm="1">
        <f t="array" ref="AB667">INDEX($K:$P,ROW(),MATCH(AB$3,$K$2:$P$2,0))</f>
        <v>20</v>
      </c>
      <c r="AC667" s="147" cm="1">
        <f t="array" ref="AC667">INDEX($K:$P,ROW(),MATCH(AC$3,$K$2:$P$2,0))</f>
        <v>20</v>
      </c>
      <c r="AD667" s="147" cm="1">
        <f t="array" ref="AD667">INDEX($K:$P,ROW(),MATCH(AD$3,$K$2:$P$2,0))</f>
        <v>20</v>
      </c>
      <c r="AE667" s="147" cm="1">
        <f t="array" ref="AE667">INDEX($K:$P,ROW(),MATCH(AE$3,$K$2:$P$2,0))</f>
        <v>20</v>
      </c>
      <c r="AF667" s="147" cm="1">
        <f t="array" ref="AF667">INDEX($K:$P,ROW(),MATCH(AF$3,$K$2:$P$2,0))</f>
        <v>20</v>
      </c>
      <c r="AG667" s="147" cm="1">
        <f t="array" ref="AG667">INDEX($K:$P,ROW(),MATCH(AG$3,$K$2:$P$2,0))</f>
        <v>20</v>
      </c>
      <c r="AH667" s="147" cm="1">
        <f t="array" ref="AH667">INDEX($K:$P,ROW(),MATCH(AH$3,$K$2:$P$2,0))</f>
        <v>20</v>
      </c>
      <c r="AI667" s="147" cm="1">
        <f t="array" ref="AI667">INDEX($K:$P,ROW(),MATCH(AI$3,$K$2:$P$2,0))</f>
        <v>20</v>
      </c>
      <c r="AJ667" s="147" cm="1">
        <f t="array" ref="AJ667">INDEX($K:$P,ROW(),MATCH(AJ$3,$K$2:$P$2,0))</f>
        <v>20</v>
      </c>
      <c r="AK667" s="147" cm="1">
        <f t="array" ref="AK667">INDEX($K:$P,ROW(),MATCH(AK$3,$K$2:$P$2,0))</f>
        <v>20</v>
      </c>
      <c r="AL667" s="147" cm="1">
        <f t="array" ref="AL667">INDEX($K:$P,ROW(),MATCH(AL$3,$K$2:$P$2,0))</f>
        <v>20</v>
      </c>
      <c r="AM667" s="147" cm="1">
        <f t="array" ref="AM667">INDEX($K:$P,ROW(),MATCH(AM$3,$K$2:$P$2,0))</f>
        <v>20</v>
      </c>
      <c r="AN667" s="147" cm="1">
        <f t="array" ref="AN667">INDEX($K:$P,ROW(),MATCH(AN$3,$K$2:$P$2,0))</f>
        <v>20</v>
      </c>
      <c r="AO667" s="147" cm="1">
        <f t="array" ref="AO667">INDEX($K:$P,ROW(),MATCH(AO$3,$K$2:$P$2,0))</f>
        <v>20</v>
      </c>
      <c r="AP667" s="147" cm="1">
        <f t="array" ref="AP667">INDEX($K:$P,ROW(),MATCH(AP$3,$K$2:$P$2,0))</f>
        <v>20</v>
      </c>
      <c r="AQ667" s="147" cm="1">
        <f t="array" ref="AQ667">INDEX($K:$P,ROW(),MATCH(AQ$3,$K$2:$P$2,0))</f>
        <v>20</v>
      </c>
      <c r="AR667" s="147" cm="1">
        <f t="array" ref="AR667">INDEX($K:$P,ROW(),MATCH(AR$3,$K$2:$P$2,0))</f>
        <v>20</v>
      </c>
      <c r="AS667" s="147" cm="1">
        <f t="array" ref="AS667">INDEX($K:$P,ROW(),MATCH(AS$3,$K$2:$P$2,0))</f>
        <v>20</v>
      </c>
      <c r="AT667" s="147" cm="1">
        <f t="array" ref="AT667">INDEX($K:$P,ROW(),MATCH(AT$3,$K$2:$P$2,0))</f>
        <v>20</v>
      </c>
      <c r="AU667" s="147" cm="1">
        <f t="array" ref="AU667">INDEX($K:$P,ROW(),MATCH(AU$3,$K$2:$P$2,0))</f>
        <v>20</v>
      </c>
      <c r="AV667" s="147" cm="1">
        <f t="array" ref="AV667">INDEX($K:$P,ROW(),MATCH(AV$3,$K$2:$P$2,0))</f>
        <v>20</v>
      </c>
      <c r="AW667" s="147" cm="1">
        <f t="array" ref="AW667">INDEX($K:$P,ROW(),MATCH(AW$3,$K$2:$P$2,0))</f>
        <v>20</v>
      </c>
      <c r="AX667" s="147" cm="1">
        <f t="array" ref="AX667">INDEX($K:$P,ROW(),MATCH(AX$3,$K$2:$P$2,0))</f>
        <v>20</v>
      </c>
      <c r="AY667" s="147" cm="1">
        <f t="array" ref="AY667">INDEX($K:$P,ROW(),MATCH(AY$3,$K$2:$P$2,0))</f>
        <v>20</v>
      </c>
      <c r="AZ667" s="147" cm="1">
        <f t="array" ref="AZ667">INDEX($K:$P,ROW(),MATCH(AZ$3,$K$2:$P$2,0))</f>
        <v>20</v>
      </c>
      <c r="BA667" s="147" cm="1">
        <f t="array" ref="BA667">INDEX($K:$P,ROW(),MATCH(BA$3,$K$2:$P$2,0))</f>
        <v>20</v>
      </c>
      <c r="BB667" s="147" cm="1">
        <f t="array" ref="BB667">INDEX($K:$P,ROW(),MATCH(BB$3,$K$2:$P$2,0))</f>
        <v>20</v>
      </c>
      <c r="BC667" s="147" cm="1">
        <f t="array" ref="BC667">INDEX($K:$P,ROW(),MATCH(BC$3,$K$2:$P$2,0))</f>
        <v>20</v>
      </c>
      <c r="BD667" s="147" cm="1">
        <f t="array" ref="BD667">INDEX($K:$P,ROW(),MATCH(BD$3,$K$2:$P$2,0))</f>
        <v>20</v>
      </c>
      <c r="BE667" s="147" cm="1">
        <f t="array" ref="BE667">INDEX($K:$P,ROW(),MATCH(BE$3,$K$2:$P$2,0))</f>
        <v>20</v>
      </c>
      <c r="BF667" s="147" cm="1">
        <f t="array" ref="BF667">INDEX($K:$P,ROW(),MATCH(BF$3,$K$2:$P$2,0))</f>
        <v>20</v>
      </c>
      <c r="BG667" s="147" cm="1">
        <f t="array" ref="BG667">INDEX($K:$P,ROW(),MATCH(BG$3,$K$2:$P$2,0))</f>
        <v>20</v>
      </c>
      <c r="BH667" s="147" cm="1">
        <f t="array" ref="BH667">INDEX($K:$P,ROW(),MATCH(BH$3,$K$2:$P$2,0))</f>
        <v>20</v>
      </c>
      <c r="BI667" s="147" cm="1">
        <f t="array" ref="BI667">INDEX($K:$P,ROW(),MATCH(BI$3,$K$2:$P$2,0))</f>
        <v>20</v>
      </c>
      <c r="BJ667" s="147" cm="1">
        <f t="array" ref="BJ667">INDEX($K:$P,ROW(),MATCH(BJ$3,$K$2:$P$2,0))</f>
        <v>20</v>
      </c>
      <c r="BK667" s="147" cm="1">
        <f t="array" ref="BK667">INDEX($K:$P,ROW(),MATCH(BK$3,$K$2:$P$2,0))</f>
        <v>20</v>
      </c>
      <c r="BL667" s="147" cm="1">
        <f t="array" ref="BL667">INDEX($K:$P,ROW(),MATCH(BL$3,$K$2:$P$2,0))</f>
        <v>20</v>
      </c>
      <c r="BM667" s="147" cm="1">
        <f t="array" ref="BM667">INDEX($K:$P,ROW(),MATCH(BM$3,$K$2:$P$2,0))</f>
        <v>20</v>
      </c>
      <c r="BN667" s="147" cm="1">
        <f t="array" ref="BN667">INDEX($K:$P,ROW(),MATCH(BN$3,$K$2:$P$2,0))</f>
        <v>20</v>
      </c>
      <c r="BO667" s="147" cm="1">
        <f t="array" ref="BO667">INDEX($K:$P,ROW(),MATCH(BO$3,$K$2:$P$2,0))</f>
        <v>20</v>
      </c>
      <c r="BP667" s="147" cm="1">
        <f t="array" ref="BP667">INDEX($K:$P,ROW(),MATCH(BP$3,$K$2:$P$2,0))</f>
        <v>20</v>
      </c>
      <c r="BQ667" s="147" cm="1">
        <f t="array" ref="BQ667">INDEX($K:$P,ROW(),MATCH(BQ$3,$K$2:$P$2,0))</f>
        <v>20</v>
      </c>
      <c r="BR667" s="147" cm="1">
        <f t="array" ref="BR667">INDEX($K:$P,ROW(),MATCH(BR$3,$K$2:$P$2,0))</f>
        <v>20</v>
      </c>
      <c r="BS667" s="147" cm="1">
        <f t="array" ref="BS667">INDEX($K:$P,ROW(),MATCH(BS$3,$K$2:$P$2,0))</f>
        <v>20</v>
      </c>
      <c r="BT667" s="147" cm="1">
        <f t="array" ref="BT667">INDEX($K:$P,ROW(),MATCH(BT$3,$K$2:$P$2,0))</f>
        <v>20</v>
      </c>
      <c r="BU667" s="147" cm="1">
        <f t="array" ref="BU667">INDEX($K:$P,ROW(),MATCH(BU$3,$K$2:$P$2,0))</f>
        <v>20</v>
      </c>
      <c r="BV667" s="147" cm="1">
        <f t="array" ref="BV667">INDEX($K:$P,ROW(),MATCH(BV$3,$K$2:$P$2,0))</f>
        <v>20</v>
      </c>
      <c r="BW667" s="147" cm="1">
        <f t="array" ref="BW667">INDEX($K:$P,ROW(),MATCH(BW$3,$K$2:$P$2,0))</f>
        <v>20</v>
      </c>
      <c r="BX667" s="147" cm="1">
        <f t="array" ref="BX667">INDEX($K:$P,ROW(),MATCH(BX$3,$K$2:$P$2,0))</f>
        <v>20</v>
      </c>
      <c r="BY667" s="147" cm="1">
        <f t="array" ref="BY667">INDEX($K:$P,ROW(),MATCH(BY$3,$K$2:$P$2,0))</f>
        <v>20</v>
      </c>
      <c r="BZ667" s="147" cm="1">
        <f t="array" ref="BZ667">INDEX($K:$P,ROW(),MATCH(BZ$3,$K$2:$P$2,0))</f>
        <v>20</v>
      </c>
      <c r="CA667" s="147" cm="1">
        <f t="array" ref="CA667">INDEX($K:$P,ROW(),MATCH(CA$3,$K$2:$P$2,0))</f>
        <v>20</v>
      </c>
      <c r="CB667" s="147" cm="1">
        <f t="array" ref="CB667">INDEX($K:$P,ROW(),MATCH(CB$3,$K$2:$P$2,0))</f>
        <v>20</v>
      </c>
      <c r="CC667" s="147" cm="1">
        <f t="array" ref="CC667">INDEX($K:$P,ROW(),MATCH(CC$3,$K$2:$P$2,0))</f>
        <v>20</v>
      </c>
      <c r="CD667" s="147" cm="1">
        <f t="array" ref="CD667">INDEX($K:$P,ROW(),MATCH(CD$3,$K$2:$P$2,0))</f>
        <v>20</v>
      </c>
      <c r="CE667" s="147" cm="1">
        <f t="array" ref="CE667">INDEX($K:$P,ROW(),MATCH(CE$3,$K$2:$P$2,0))</f>
        <v>20</v>
      </c>
      <c r="CF667" s="147" cm="1">
        <f t="array" ref="CF667">INDEX($K:$P,ROW(),MATCH(CF$3,$K$2:$P$2,0))</f>
        <v>20</v>
      </c>
      <c r="CG667" s="147" cm="1">
        <f t="array" ref="CG667">INDEX($K:$P,ROW(),MATCH(CG$3,$K$2:$P$2,0))</f>
        <v>20</v>
      </c>
      <c r="CH667" s="147" cm="1">
        <f t="array" ref="CH667">INDEX($K:$P,ROW(),MATCH(CH$3,$K$2:$P$2,0))</f>
        <v>20</v>
      </c>
      <c r="CI667" s="147" cm="1">
        <f t="array" ref="CI667">INDEX($K:$P,ROW(),MATCH(CI$3,$K$2:$P$2,0))</f>
        <v>20</v>
      </c>
      <c r="CJ667" s="147" cm="1">
        <f t="array" ref="CJ667">INDEX($K:$P,ROW(),MATCH(CJ$3,$K$2:$P$2,0))</f>
        <v>20</v>
      </c>
      <c r="CK667" s="147" cm="1">
        <f t="array" ref="CK667">INDEX($K:$P,ROW(),MATCH(CK$3,$K$2:$P$2,0))</f>
        <v>20</v>
      </c>
      <c r="CL667" s="147" cm="1">
        <f t="array" ref="CL667">INDEX($K:$P,ROW(),MATCH(CL$3,$K$2:$P$2,0))</f>
        <v>20</v>
      </c>
      <c r="CN667" s="60"/>
      <c r="CO667" s="147" t="e" cm="1">
        <f t="array" ref="CO667">INDEX($K:$P,ROW(),MATCH(CO$3,$K$2:$P$2,0))</f>
        <v>#N/A</v>
      </c>
      <c r="CP667" s="147" t="e" cm="1">
        <f t="array" ref="CP667">INDEX($K:$P,ROW(),MATCH(CP$3,$K$2:$P$2,0))</f>
        <v>#N/A</v>
      </c>
      <c r="CQ667" s="147" t="e" cm="1">
        <f t="array" ref="CQ667">INDEX($K:$P,ROW(),MATCH(CQ$3,$K$2:$P$2,0))</f>
        <v>#N/A</v>
      </c>
      <c r="CR667" s="147" t="e" cm="1">
        <f t="array" ref="CR667">INDEX($K:$P,ROW(),MATCH(CR$3,$K$2:$P$2,0))</f>
        <v>#N/A</v>
      </c>
      <c r="CS667" s="147" t="e" cm="1">
        <f t="array" ref="CS667">INDEX($K:$P,ROW(),MATCH(CS$3,$K$2:$P$2,0))</f>
        <v>#N/A</v>
      </c>
      <c r="CT667" s="147" t="e" cm="1">
        <f t="array" ref="CT667">INDEX($K:$P,ROW(),MATCH(CT$3,$K$2:$P$2,0))</f>
        <v>#N/A</v>
      </c>
      <c r="CU667" s="147" t="e" cm="1">
        <f t="array" ref="CU667">INDEX($K:$P,ROW(),MATCH(CU$3,$K$2:$P$2,0))</f>
        <v>#N/A</v>
      </c>
      <c r="CV667" s="147" t="e" cm="1">
        <f t="array" ref="CV667">INDEX($K:$P,ROW(),MATCH(CV$3,$K$2:$P$2,0))</f>
        <v>#N/A</v>
      </c>
      <c r="CW667" s="147" t="e" cm="1">
        <f t="array" ref="CW667">INDEX($K:$P,ROW(),MATCH(CW$3,$K$2:$P$2,0))</f>
        <v>#N/A</v>
      </c>
      <c r="CX667" s="147" t="e" cm="1">
        <f t="array" ref="CX667">INDEX($K:$P,ROW(),MATCH(CX$3,$K$2:$P$2,0))</f>
        <v>#N/A</v>
      </c>
      <c r="CY667" s="147" t="e" cm="1">
        <f t="array" ref="CY667">INDEX($K:$P,ROW(),MATCH(CY$3,$K$2:$P$2,0))</f>
        <v>#N/A</v>
      </c>
      <c r="CZ667" s="147" t="e" cm="1">
        <f t="array" ref="CZ667">INDEX($K:$P,ROW(),MATCH(CZ$3,$K$2:$P$2,0))</f>
        <v>#N/A</v>
      </c>
      <c r="DA667" s="147" t="e" cm="1">
        <f t="array" ref="DA667">INDEX($K:$P,ROW(),MATCH(DA$3,$K$2:$P$2,0))</f>
        <v>#N/A</v>
      </c>
      <c r="DB667" s="147" t="e" cm="1">
        <f t="array" ref="DB667">INDEX($K:$P,ROW(),MATCH(DB$3,$K$2:$P$2,0))</f>
        <v>#N/A</v>
      </c>
      <c r="DC667" s="147" t="e" cm="1">
        <f t="array" ref="DC667">INDEX($K:$P,ROW(),MATCH(DC$3,$K$2:$P$2,0))</f>
        <v>#N/A</v>
      </c>
      <c r="DD667" s="147" t="e" cm="1">
        <f t="array" ref="DD667">INDEX($K:$P,ROW(),MATCH(DD$3,$K$2:$P$2,0))</f>
        <v>#N/A</v>
      </c>
      <c r="DE667" s="147" t="e" cm="1">
        <f t="array" ref="DE667">INDEX($K:$P,ROW(),MATCH(DE$3,$K$2:$P$2,0))</f>
        <v>#N/A</v>
      </c>
      <c r="DF667" s="147" t="e" cm="1">
        <f t="array" ref="DF667">INDEX($K:$P,ROW(),MATCH(DF$3,$K$2:$P$2,0))</f>
        <v>#N/A</v>
      </c>
      <c r="DG667" s="147" t="e" cm="1">
        <f t="array" ref="DG667">INDEX($K:$P,ROW(),MATCH(DG$3,$K$2:$P$2,0))</f>
        <v>#N/A</v>
      </c>
      <c r="DH667" s="147" t="e" cm="1">
        <f t="array" ref="DH667">INDEX($K:$P,ROW(),MATCH(DH$3,$K$2:$P$2,0))</f>
        <v>#N/A</v>
      </c>
      <c r="DI667" s="147" t="e" cm="1">
        <f t="array" ref="DI667">INDEX($K:$P,ROW(),MATCH(DI$3,$K$2:$P$2,0))</f>
        <v>#N/A</v>
      </c>
      <c r="DJ667" s="147" t="e" cm="1">
        <f t="array" ref="DJ667">INDEX($K:$P,ROW(),MATCH(DJ$3,$K$2:$P$2,0))</f>
        <v>#N/A</v>
      </c>
      <c r="DK667" s="147" t="e" cm="1">
        <f t="array" ref="DK667">INDEX($K:$P,ROW(),MATCH(DK$3,$K$2:$P$2,0))</f>
        <v>#N/A</v>
      </c>
      <c r="DL667" s="147" t="e" cm="1">
        <f t="array" ref="DL667">INDEX($K:$P,ROW(),MATCH(DL$3,$K$2:$P$2,0))</f>
        <v>#N/A</v>
      </c>
    </row>
    <row r="668" spans="2:116" x14ac:dyDescent="0.4">
      <c r="C668" t="s">
        <v>198</v>
      </c>
      <c r="D668" t="s">
        <v>835</v>
      </c>
      <c r="E668" s="8" t="str">
        <f t="shared" si="675"/>
        <v>668 SUBFREE-PV</v>
      </c>
      <c r="G668" s="126" t="str">
        <f>"Revenue - "&amp;G670</f>
        <v>Revenue - (Primary label)</v>
      </c>
      <c r="H668" s="27"/>
      <c r="I668" s="78"/>
      <c r="J668" s="78"/>
      <c r="K668" s="63">
        <f t="shared" ref="K668:P668" ca="1" si="800">SUMIF($3:$3,K$2,668:668)</f>
        <v>1218030.5674650024</v>
      </c>
      <c r="L668" s="63">
        <f t="shared" ca="1" si="800"/>
        <v>6087110.3850488318</v>
      </c>
      <c r="M668" s="63">
        <f t="shared" ca="1" si="800"/>
        <v>12578090.576123284</v>
      </c>
      <c r="N668" s="63">
        <f t="shared" ca="1" si="800"/>
        <v>19557821.306312613</v>
      </c>
      <c r="O668" s="63">
        <f t="shared" ca="1" si="800"/>
        <v>26684834.257647865</v>
      </c>
      <c r="P668" s="63">
        <f t="shared" ca="1" si="800"/>
        <v>33856229.876478396</v>
      </c>
      <c r="R668" s="118"/>
      <c r="S668" s="148">
        <f ca="1">S667*AVERAGE(S663,S659)</f>
        <v>2375</v>
      </c>
      <c r="T668" s="148">
        <f t="shared" ref="T668:CE668" ca="1" si="801">T667*AVERAGE(T663,T659)</f>
        <v>9274.078125</v>
      </c>
      <c r="U668" s="148">
        <f t="shared" ca="1" si="801"/>
        <v>20266.881443359376</v>
      </c>
      <c r="V668" s="148">
        <f t="shared" ca="1" si="801"/>
        <v>34963.994346059815</v>
      </c>
      <c r="W668" s="148">
        <f t="shared" ca="1" si="801"/>
        <v>53013.044383890883</v>
      </c>
      <c r="X668" s="148">
        <f t="shared" ca="1" si="801"/>
        <v>74095.178536873267</v>
      </c>
      <c r="Y668" s="148">
        <f t="shared" ca="1" si="801"/>
        <v>97921.874678553213</v>
      </c>
      <c r="Z668" s="148">
        <f t="shared" ca="1" si="801"/>
        <v>124232.05634975585</v>
      </c>
      <c r="AA668" s="148">
        <f t="shared" ca="1" si="801"/>
        <v>152789.48198948533</v>
      </c>
      <c r="AB668" s="148">
        <f t="shared" ca="1" si="801"/>
        <v>183380.38251523554</v>
      </c>
      <c r="AC668" s="148">
        <f t="shared" ca="1" si="801"/>
        <v>215811.32362847376</v>
      </c>
      <c r="AD668" s="148">
        <f t="shared" ca="1" si="801"/>
        <v>249907.27146831522</v>
      </c>
      <c r="AE668" s="148">
        <f t="shared" ca="1" si="801"/>
        <v>285509.84226989176</v>
      </c>
      <c r="AF668" s="148">
        <f t="shared" ca="1" si="801"/>
        <v>322475.7185239683</v>
      </c>
      <c r="AG668" s="148">
        <f t="shared" ca="1" si="801"/>
        <v>360675.2157993759</v>
      </c>
      <c r="AH668" s="148">
        <f t="shared" ca="1" si="801"/>
        <v>399990.98589646019</v>
      </c>
      <c r="AI668" s="148">
        <f t="shared" ca="1" si="801"/>
        <v>440316.84336305945</v>
      </c>
      <c r="AJ668" s="148">
        <f t="shared" ca="1" si="801"/>
        <v>481556.70363814849</v>
      </c>
      <c r="AK668" s="148">
        <f t="shared" ca="1" si="801"/>
        <v>523623.62220456952</v>
      </c>
      <c r="AL668" s="148">
        <f t="shared" ca="1" si="801"/>
        <v>566438.92514235992</v>
      </c>
      <c r="AM668" s="148">
        <f t="shared" ca="1" si="801"/>
        <v>609931.42238819296</v>
      </c>
      <c r="AN668" s="148">
        <f t="shared" ca="1" si="801"/>
        <v>654036.69583351607</v>
      </c>
      <c r="AO668" s="148">
        <f t="shared" ca="1" si="801"/>
        <v>698696.45514235308</v>
      </c>
      <c r="AP668" s="148">
        <f t="shared" ca="1" si="801"/>
        <v>743857.95484693663</v>
      </c>
      <c r="AQ668" s="148">
        <f t="shared" ca="1" si="801"/>
        <v>789473.46689212194</v>
      </c>
      <c r="AR668" s="148">
        <f t="shared" ca="1" si="801"/>
        <v>835499.80335400882</v>
      </c>
      <c r="AS668" s="148">
        <f t="shared" ca="1" si="801"/>
        <v>881897.88455995871</v>
      </c>
      <c r="AT668" s="148">
        <f t="shared" ca="1" si="801"/>
        <v>928632.34829119267</v>
      </c>
      <c r="AU668" s="148">
        <f t="shared" ca="1" si="801"/>
        <v>975671.19615999295</v>
      </c>
      <c r="AV668" s="148">
        <f t="shared" ca="1" si="801"/>
        <v>1022985.4736252736</v>
      </c>
      <c r="AW668" s="148">
        <f t="shared" ca="1" si="801"/>
        <v>1070548.9804466695</v>
      </c>
      <c r="AX668" s="148">
        <f t="shared" ca="1" si="801"/>
        <v>1118338.0086816801</v>
      </c>
      <c r="AY668" s="148">
        <f t="shared" ca="1" si="801"/>
        <v>1166331.1056058353</v>
      </c>
      <c r="AZ668" s="148">
        <f t="shared" ca="1" si="801"/>
        <v>1214508.8591850803</v>
      </c>
      <c r="BA668" s="148">
        <f t="shared" ca="1" si="801"/>
        <v>1262853.7039550997</v>
      </c>
      <c r="BB668" s="148">
        <f t="shared" ca="1" si="801"/>
        <v>1311349.7453663708</v>
      </c>
      <c r="BC668" s="148">
        <f t="shared" ca="1" si="801"/>
        <v>1359982.6008383948</v>
      </c>
      <c r="BD668" s="148">
        <f t="shared" ca="1" si="801"/>
        <v>1408739.2559336426</v>
      </c>
      <c r="BE668" s="148">
        <f t="shared" ca="1" si="801"/>
        <v>1457607.9342129547</v>
      </c>
      <c r="BF668" s="148">
        <f t="shared" ca="1" si="801"/>
        <v>1506577.9794709475</v>
      </c>
      <c r="BG668" s="148">
        <f t="shared" ca="1" si="801"/>
        <v>1555639.7491737735</v>
      </c>
      <c r="BH668" s="148">
        <f t="shared" ca="1" si="801"/>
        <v>1604784.5180336181</v>
      </c>
      <c r="BI668" s="148">
        <f t="shared" ca="1" si="801"/>
        <v>1654004.3907556704</v>
      </c>
      <c r="BJ668" s="148">
        <f t="shared" ca="1" si="801"/>
        <v>1703292.223085037</v>
      </c>
      <c r="BK668" s="148">
        <f t="shared" ca="1" si="801"/>
        <v>1752641.5503640729</v>
      </c>
      <c r="BL668" s="148">
        <f t="shared" ca="1" si="801"/>
        <v>1802046.5228856902</v>
      </c>
      <c r="BM668" s="148">
        <f t="shared" ca="1" si="801"/>
        <v>1851501.8473961891</v>
      </c>
      <c r="BN668" s="148">
        <f t="shared" ca="1" si="801"/>
        <v>1901002.7341626263</v>
      </c>
      <c r="BO668" s="148">
        <f t="shared" ca="1" si="801"/>
        <v>1950544.8490754068</v>
      </c>
      <c r="BP668" s="148">
        <f t="shared" ca="1" si="801"/>
        <v>2000124.2703071085</v>
      </c>
      <c r="BQ668" s="148">
        <f t="shared" ca="1" si="801"/>
        <v>2049737.4490941444</v>
      </c>
      <c r="BR668" s="148">
        <f t="shared" ca="1" si="801"/>
        <v>2099381.1742490642</v>
      </c>
      <c r="BS668" s="148">
        <f t="shared" ca="1" si="801"/>
        <v>2149052.5400486216</v>
      </c>
      <c r="BT668" s="148">
        <f t="shared" ca="1" si="801"/>
        <v>2198748.9171764967</v>
      </c>
      <c r="BU668" s="148">
        <f t="shared" ca="1" si="801"/>
        <v>2248467.9264300824</v>
      </c>
      <c r="BV668" s="148">
        <f t="shared" ca="1" si="801"/>
        <v>2298207.4149284209</v>
      </c>
      <c r="BW668" s="148">
        <f t="shared" ca="1" si="801"/>
        <v>2347965.4345833547</v>
      </c>
      <c r="BX668" s="148">
        <f t="shared" ca="1" si="801"/>
        <v>2397740.2226186129</v>
      </c>
      <c r="BY668" s="148">
        <f t="shared" ca="1" si="801"/>
        <v>2447530.1839420171</v>
      </c>
      <c r="BZ668" s="148">
        <f t="shared" ca="1" si="801"/>
        <v>2497333.8751945328</v>
      </c>
      <c r="CA668" s="148">
        <f t="shared" ca="1" si="801"/>
        <v>2547149.9903166532</v>
      </c>
      <c r="CB668" s="148">
        <f t="shared" ca="1" si="801"/>
        <v>2596977.3474877812</v>
      </c>
      <c r="CC668" s="148">
        <f t="shared" ca="1" si="801"/>
        <v>2646814.8773080064</v>
      </c>
      <c r="CD668" s="148">
        <f t="shared" ca="1" si="801"/>
        <v>2696661.612104082</v>
      </c>
      <c r="CE668" s="148">
        <f t="shared" ca="1" si="801"/>
        <v>2746516.6762526808</v>
      </c>
      <c r="CF668" s="148">
        <f t="shared" ref="CF668:DL668" ca="1" si="802">CF667*AVERAGE(CF663,CF659)</f>
        <v>2796379.2774241455</v>
      </c>
      <c r="CG668" s="148">
        <f t="shared" ca="1" si="802"/>
        <v>2846248.6986591732</v>
      </c>
      <c r="CH668" s="148">
        <f t="shared" ca="1" si="802"/>
        <v>2896124.2911992199</v>
      </c>
      <c r="CI668" s="148">
        <f t="shared" ca="1" si="802"/>
        <v>2946005.4679988939</v>
      </c>
      <c r="CJ668" s="148">
        <f t="shared" ca="1" si="802"/>
        <v>2995891.6978554996</v>
      </c>
      <c r="CK668" s="148">
        <f t="shared" ca="1" si="802"/>
        <v>3045782.5000969949</v>
      </c>
      <c r="CL668" s="148">
        <f t="shared" ca="1" si="802"/>
        <v>3095677.4397752676</v>
      </c>
      <c r="CM668" s="148" t="e">
        <f t="shared" si="802"/>
        <v>#DIV/0!</v>
      </c>
      <c r="CN668" s="148" t="e">
        <f t="shared" si="802"/>
        <v>#DIV/0!</v>
      </c>
      <c r="CO668" s="148" t="e">
        <f t="shared" ca="1" si="802"/>
        <v>#N/A</v>
      </c>
      <c r="CP668" s="148" t="e">
        <f t="shared" ca="1" si="802"/>
        <v>#N/A</v>
      </c>
      <c r="CQ668" s="148" t="e">
        <f t="shared" ca="1" si="802"/>
        <v>#N/A</v>
      </c>
      <c r="CR668" s="148" t="e">
        <f t="shared" ca="1" si="802"/>
        <v>#N/A</v>
      </c>
      <c r="CS668" s="148" t="e">
        <f t="shared" ca="1" si="802"/>
        <v>#N/A</v>
      </c>
      <c r="CT668" s="148" t="e">
        <f t="shared" ca="1" si="802"/>
        <v>#N/A</v>
      </c>
      <c r="CU668" s="148" t="e">
        <f t="shared" ca="1" si="802"/>
        <v>#N/A</v>
      </c>
      <c r="CV668" s="148" t="e">
        <f t="shared" ca="1" si="802"/>
        <v>#N/A</v>
      </c>
      <c r="CW668" s="148" t="e">
        <f t="shared" ca="1" si="802"/>
        <v>#N/A</v>
      </c>
      <c r="CX668" s="148" t="e">
        <f t="shared" ca="1" si="802"/>
        <v>#N/A</v>
      </c>
      <c r="CY668" s="148" t="e">
        <f t="shared" ca="1" si="802"/>
        <v>#N/A</v>
      </c>
      <c r="CZ668" s="148" t="e">
        <f t="shared" ca="1" si="802"/>
        <v>#N/A</v>
      </c>
      <c r="DA668" s="148" t="e">
        <f t="shared" ca="1" si="802"/>
        <v>#N/A</v>
      </c>
      <c r="DB668" s="148" t="e">
        <f t="shared" ca="1" si="802"/>
        <v>#N/A</v>
      </c>
      <c r="DC668" s="148" t="e">
        <f t="shared" ca="1" si="802"/>
        <v>#N/A</v>
      </c>
      <c r="DD668" s="148" t="e">
        <f t="shared" ca="1" si="802"/>
        <v>#N/A</v>
      </c>
      <c r="DE668" s="148" t="e">
        <f t="shared" ca="1" si="802"/>
        <v>#N/A</v>
      </c>
      <c r="DF668" s="148" t="e">
        <f t="shared" ca="1" si="802"/>
        <v>#N/A</v>
      </c>
      <c r="DG668" s="148" t="e">
        <f t="shared" ca="1" si="802"/>
        <v>#N/A</v>
      </c>
      <c r="DH668" s="148" t="e">
        <f t="shared" ca="1" si="802"/>
        <v>#N/A</v>
      </c>
      <c r="DI668" s="148" t="e">
        <f t="shared" ca="1" si="802"/>
        <v>#N/A</v>
      </c>
      <c r="DJ668" s="148" t="e">
        <f t="shared" ca="1" si="802"/>
        <v>#N/A</v>
      </c>
      <c r="DK668" s="148" t="e">
        <f t="shared" ca="1" si="802"/>
        <v>#N/A</v>
      </c>
      <c r="DL668" s="148" t="e">
        <f t="shared" ca="1" si="802"/>
        <v>#N/A</v>
      </c>
    </row>
    <row r="669" spans="2:116" x14ac:dyDescent="0.4">
      <c r="D669" t="s">
        <v>835</v>
      </c>
      <c r="E669" s="8" t="str">
        <f t="shared" si="675"/>
        <v>669 SUBFREE-PV</v>
      </c>
      <c r="G669" s="126"/>
      <c r="H669" s="27"/>
      <c r="I669" s="78"/>
      <c r="J669" s="78"/>
      <c r="K669" s="28"/>
      <c r="L669" s="28"/>
      <c r="M669" s="28"/>
      <c r="N669" s="28"/>
      <c r="O669" s="28"/>
      <c r="P669" s="28"/>
      <c r="R669" s="33"/>
      <c r="S669" s="77"/>
      <c r="T669" s="77"/>
      <c r="U669" s="77"/>
      <c r="V669" s="77"/>
      <c r="W669" s="77"/>
      <c r="X669" s="77"/>
      <c r="Y669" s="77"/>
      <c r="Z669" s="77"/>
      <c r="AA669" s="77"/>
      <c r="AB669" s="77"/>
      <c r="AC669" s="77"/>
      <c r="AD669" s="77"/>
      <c r="AE669" s="77"/>
      <c r="AF669" s="77"/>
      <c r="AG669" s="77"/>
      <c r="AH669" s="77"/>
      <c r="AI669" s="77"/>
      <c r="AJ669" s="77"/>
      <c r="AK669" s="77"/>
      <c r="AL669" s="77"/>
      <c r="AM669" s="77"/>
      <c r="AN669" s="77"/>
      <c r="AO669" s="77"/>
      <c r="AP669" s="77"/>
      <c r="AQ669" s="77"/>
      <c r="AR669" s="77"/>
      <c r="AS669" s="77"/>
      <c r="AT669" s="77"/>
      <c r="AU669" s="77"/>
      <c r="AV669" s="77"/>
      <c r="AW669" s="77"/>
      <c r="AX669" s="77"/>
      <c r="AY669" s="77"/>
      <c r="AZ669" s="77"/>
      <c r="BA669" s="77"/>
      <c r="BB669" s="77"/>
      <c r="BC669" s="77"/>
      <c r="BD669" s="77"/>
      <c r="BE669" s="77"/>
      <c r="BF669" s="77"/>
      <c r="BG669" s="77"/>
      <c r="BH669" s="77"/>
      <c r="BI669" s="77"/>
      <c r="BJ669" s="77"/>
      <c r="BK669" s="77"/>
      <c r="BL669" s="77"/>
      <c r="BM669" s="77"/>
      <c r="BN669" s="77"/>
      <c r="BO669" s="77"/>
      <c r="BP669" s="77"/>
      <c r="BQ669" s="77"/>
      <c r="BR669" s="77"/>
      <c r="BS669" s="77"/>
      <c r="BT669" s="77"/>
      <c r="BU669" s="77"/>
      <c r="BV669" s="77"/>
      <c r="BW669" s="77"/>
      <c r="BX669" s="77"/>
      <c r="BY669" s="77"/>
      <c r="BZ669" s="77"/>
      <c r="CA669" s="77"/>
      <c r="CB669" s="77"/>
      <c r="CC669" s="77"/>
      <c r="CD669" s="77"/>
      <c r="CE669" s="77"/>
      <c r="CF669" s="77"/>
      <c r="CG669" s="77"/>
      <c r="CH669" s="77"/>
      <c r="CI669" s="77"/>
      <c r="CJ669" s="77"/>
      <c r="CK669" s="77"/>
      <c r="CL669" s="77"/>
      <c r="CN669" s="78"/>
      <c r="CO669" s="77"/>
      <c r="CP669" s="77"/>
      <c r="CQ669" s="77"/>
      <c r="CR669" s="77"/>
      <c r="CS669" s="77"/>
      <c r="CT669" s="77"/>
      <c r="CU669" s="77"/>
      <c r="CV669" s="77"/>
      <c r="CW669" s="77"/>
      <c r="CX669" s="77"/>
      <c r="CY669" s="77"/>
      <c r="CZ669" s="77"/>
      <c r="DA669" s="77"/>
      <c r="DB669" s="77"/>
      <c r="DC669" s="77"/>
      <c r="DD669" s="77"/>
      <c r="DE669" s="77"/>
      <c r="DF669" s="77"/>
      <c r="DG669" s="77"/>
      <c r="DH669" s="77"/>
      <c r="DI669" s="77"/>
      <c r="DJ669" s="77"/>
      <c r="DK669" s="77"/>
      <c r="DL669" s="77"/>
    </row>
    <row r="670" spans="2:116" x14ac:dyDescent="0.4">
      <c r="B670" t="s">
        <v>332</v>
      </c>
      <c r="D670" t="s">
        <v>835</v>
      </c>
      <c r="E670" s="8" t="str">
        <f t="shared" si="675"/>
        <v>670 SUBFREE-PV</v>
      </c>
      <c r="G670" s="8" t="str">
        <f>G636</f>
        <v>(Primary label)</v>
      </c>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c r="DK670" s="72"/>
      <c r="DL670" s="72"/>
    </row>
    <row r="671" spans="2:116" x14ac:dyDescent="0.4">
      <c r="B671" t="s">
        <v>332</v>
      </c>
      <c r="D671" t="s">
        <v>835</v>
      </c>
      <c r="E671" s="8" t="str">
        <f t="shared" si="675"/>
        <v>671 SUBFREE-PV</v>
      </c>
      <c r="G671" s="241" t="str">
        <f>IFERROR(SUBSTITUTE(G644,":",""),"no unit")</f>
        <v>subscriber</v>
      </c>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c r="DK671" s="72"/>
      <c r="DL671" s="72"/>
    </row>
    <row r="672" spans="2:116" x14ac:dyDescent="0.4">
      <c r="B672" t="s">
        <v>332</v>
      </c>
      <c r="D672" t="s">
        <v>835</v>
      </c>
      <c r="E672" s="8" t="str">
        <f t="shared" si="675"/>
        <v>672 SUBFREE-PV</v>
      </c>
      <c r="G672" s="8" t="str">
        <f t="shared" ref="G672:G677" si="803">G638</f>
        <v>Primary revenue driver</v>
      </c>
      <c r="K672" s="53"/>
      <c r="L672" s="53"/>
      <c r="M672" s="53"/>
      <c r="N672" s="53"/>
      <c r="O672" s="53"/>
      <c r="P672" s="53"/>
      <c r="R672" s="24"/>
      <c r="S672" s="203" t="str">
        <f>ADDRESS(ROW(S668),COLUMN(S668),2)</f>
        <v>S$668</v>
      </c>
      <c r="T672" s="203" t="str">
        <f t="shared" ref="T672:CE672" si="804">ADDRESS(ROW(T668),COLUMN(T668))</f>
        <v>$T$668</v>
      </c>
      <c r="U672" s="203" t="str">
        <f t="shared" si="804"/>
        <v>$U$668</v>
      </c>
      <c r="V672" s="203" t="str">
        <f t="shared" si="804"/>
        <v>$V$668</v>
      </c>
      <c r="W672" s="203" t="str">
        <f t="shared" si="804"/>
        <v>$W$668</v>
      </c>
      <c r="X672" s="203" t="str">
        <f t="shared" si="804"/>
        <v>$X$668</v>
      </c>
      <c r="Y672" s="203" t="str">
        <f t="shared" si="804"/>
        <v>$Y$668</v>
      </c>
      <c r="Z672" s="203" t="str">
        <f t="shared" si="804"/>
        <v>$Z$668</v>
      </c>
      <c r="AA672" s="203" t="str">
        <f t="shared" si="804"/>
        <v>$AA$668</v>
      </c>
      <c r="AB672" s="203" t="str">
        <f t="shared" si="804"/>
        <v>$AB$668</v>
      </c>
      <c r="AC672" s="203" t="str">
        <f t="shared" si="804"/>
        <v>$AC$668</v>
      </c>
      <c r="AD672" s="203" t="str">
        <f t="shared" si="804"/>
        <v>$AD$668</v>
      </c>
      <c r="AE672" s="203" t="str">
        <f t="shared" si="804"/>
        <v>$AE$668</v>
      </c>
      <c r="AF672" s="203" t="str">
        <f t="shared" si="804"/>
        <v>$AF$668</v>
      </c>
      <c r="AG672" s="203" t="str">
        <f t="shared" si="804"/>
        <v>$AG$668</v>
      </c>
      <c r="AH672" s="203" t="str">
        <f t="shared" si="804"/>
        <v>$AH$668</v>
      </c>
      <c r="AI672" s="203" t="str">
        <f t="shared" si="804"/>
        <v>$AI$668</v>
      </c>
      <c r="AJ672" s="203" t="str">
        <f t="shared" si="804"/>
        <v>$AJ$668</v>
      </c>
      <c r="AK672" s="203" t="str">
        <f t="shared" si="804"/>
        <v>$AK$668</v>
      </c>
      <c r="AL672" s="203" t="str">
        <f t="shared" si="804"/>
        <v>$AL$668</v>
      </c>
      <c r="AM672" s="203" t="str">
        <f t="shared" si="804"/>
        <v>$AM$668</v>
      </c>
      <c r="AN672" s="203" t="str">
        <f t="shared" si="804"/>
        <v>$AN$668</v>
      </c>
      <c r="AO672" s="203" t="str">
        <f t="shared" si="804"/>
        <v>$AO$668</v>
      </c>
      <c r="AP672" s="203" t="str">
        <f t="shared" si="804"/>
        <v>$AP$668</v>
      </c>
      <c r="AQ672" s="203" t="str">
        <f t="shared" si="804"/>
        <v>$AQ$668</v>
      </c>
      <c r="AR672" s="203" t="str">
        <f t="shared" si="804"/>
        <v>$AR$668</v>
      </c>
      <c r="AS672" s="203" t="str">
        <f t="shared" si="804"/>
        <v>$AS$668</v>
      </c>
      <c r="AT672" s="203" t="str">
        <f t="shared" si="804"/>
        <v>$AT$668</v>
      </c>
      <c r="AU672" s="203" t="str">
        <f t="shared" si="804"/>
        <v>$AU$668</v>
      </c>
      <c r="AV672" s="203" t="str">
        <f t="shared" si="804"/>
        <v>$AV$668</v>
      </c>
      <c r="AW672" s="203" t="str">
        <f t="shared" si="804"/>
        <v>$AW$668</v>
      </c>
      <c r="AX672" s="203" t="str">
        <f t="shared" si="804"/>
        <v>$AX$668</v>
      </c>
      <c r="AY672" s="203" t="str">
        <f t="shared" si="804"/>
        <v>$AY$668</v>
      </c>
      <c r="AZ672" s="203" t="str">
        <f t="shared" si="804"/>
        <v>$AZ$668</v>
      </c>
      <c r="BA672" s="203" t="str">
        <f t="shared" si="804"/>
        <v>$BA$668</v>
      </c>
      <c r="BB672" s="203" t="str">
        <f t="shared" si="804"/>
        <v>$BB$668</v>
      </c>
      <c r="BC672" s="203" t="str">
        <f t="shared" si="804"/>
        <v>$BC$668</v>
      </c>
      <c r="BD672" s="203" t="str">
        <f t="shared" si="804"/>
        <v>$BD$668</v>
      </c>
      <c r="BE672" s="203" t="str">
        <f t="shared" si="804"/>
        <v>$BE$668</v>
      </c>
      <c r="BF672" s="203" t="str">
        <f t="shared" si="804"/>
        <v>$BF$668</v>
      </c>
      <c r="BG672" s="203" t="str">
        <f t="shared" si="804"/>
        <v>$BG$668</v>
      </c>
      <c r="BH672" s="203" t="str">
        <f t="shared" si="804"/>
        <v>$BH$668</v>
      </c>
      <c r="BI672" s="203" t="str">
        <f t="shared" si="804"/>
        <v>$BI$668</v>
      </c>
      <c r="BJ672" s="203" t="str">
        <f t="shared" si="804"/>
        <v>$BJ$668</v>
      </c>
      <c r="BK672" s="203" t="str">
        <f t="shared" si="804"/>
        <v>$BK$668</v>
      </c>
      <c r="BL672" s="203" t="str">
        <f t="shared" si="804"/>
        <v>$BL$668</v>
      </c>
      <c r="BM672" s="203" t="str">
        <f t="shared" si="804"/>
        <v>$BM$668</v>
      </c>
      <c r="BN672" s="203" t="str">
        <f t="shared" si="804"/>
        <v>$BN$668</v>
      </c>
      <c r="BO672" s="203" t="str">
        <f t="shared" si="804"/>
        <v>$BO$668</v>
      </c>
      <c r="BP672" s="203" t="str">
        <f t="shared" si="804"/>
        <v>$BP$668</v>
      </c>
      <c r="BQ672" s="203" t="str">
        <f t="shared" si="804"/>
        <v>$BQ$668</v>
      </c>
      <c r="BR672" s="203" t="str">
        <f t="shared" si="804"/>
        <v>$BR$668</v>
      </c>
      <c r="BS672" s="203" t="str">
        <f t="shared" si="804"/>
        <v>$BS$668</v>
      </c>
      <c r="BT672" s="203" t="str">
        <f t="shared" si="804"/>
        <v>$BT$668</v>
      </c>
      <c r="BU672" s="203" t="str">
        <f t="shared" si="804"/>
        <v>$BU$668</v>
      </c>
      <c r="BV672" s="203" t="str">
        <f t="shared" si="804"/>
        <v>$BV$668</v>
      </c>
      <c r="BW672" s="203" t="str">
        <f t="shared" si="804"/>
        <v>$BW$668</v>
      </c>
      <c r="BX672" s="203" t="str">
        <f t="shared" si="804"/>
        <v>$BX$668</v>
      </c>
      <c r="BY672" s="203" t="str">
        <f t="shared" si="804"/>
        <v>$BY$668</v>
      </c>
      <c r="BZ672" s="203" t="str">
        <f t="shared" si="804"/>
        <v>$BZ$668</v>
      </c>
      <c r="CA672" s="203" t="str">
        <f t="shared" si="804"/>
        <v>$CA$668</v>
      </c>
      <c r="CB672" s="203" t="str">
        <f t="shared" si="804"/>
        <v>$CB$668</v>
      </c>
      <c r="CC672" s="203" t="str">
        <f t="shared" si="804"/>
        <v>$CC$668</v>
      </c>
      <c r="CD672" s="203" t="str">
        <f t="shared" si="804"/>
        <v>$CD$668</v>
      </c>
      <c r="CE672" s="203" t="str">
        <f t="shared" si="804"/>
        <v>$CE$668</v>
      </c>
      <c r="CF672" s="203" t="str">
        <f t="shared" ref="CF672:CL672" si="805">ADDRESS(ROW(CF668),COLUMN(CF668))</f>
        <v>$CF$668</v>
      </c>
      <c r="CG672" s="203" t="str">
        <f t="shared" si="805"/>
        <v>$CG$668</v>
      </c>
      <c r="CH672" s="203" t="str">
        <f t="shared" si="805"/>
        <v>$CH$668</v>
      </c>
      <c r="CI672" s="203" t="str">
        <f t="shared" si="805"/>
        <v>$CI$668</v>
      </c>
      <c r="CJ672" s="203" t="str">
        <f t="shared" si="805"/>
        <v>$CJ$668</v>
      </c>
      <c r="CK672" s="203" t="str">
        <f t="shared" si="805"/>
        <v>$CK$668</v>
      </c>
      <c r="CL672" s="203" t="str">
        <f t="shared" si="805"/>
        <v>$CL$668</v>
      </c>
      <c r="CO672" s="203" t="str">
        <f t="shared" ref="CO672:DL672" si="806">ADDRESS(ROW(CO668),COLUMN(CO668))</f>
        <v>$CO$668</v>
      </c>
      <c r="CP672" s="203" t="str">
        <f t="shared" si="806"/>
        <v>$CP$668</v>
      </c>
      <c r="CQ672" s="203" t="str">
        <f t="shared" si="806"/>
        <v>$CQ$668</v>
      </c>
      <c r="CR672" s="203" t="str">
        <f t="shared" si="806"/>
        <v>$CR$668</v>
      </c>
      <c r="CS672" s="203" t="str">
        <f t="shared" si="806"/>
        <v>$CS$668</v>
      </c>
      <c r="CT672" s="203" t="str">
        <f t="shared" si="806"/>
        <v>$CT$668</v>
      </c>
      <c r="CU672" s="203" t="str">
        <f t="shared" si="806"/>
        <v>$CU$668</v>
      </c>
      <c r="CV672" s="203" t="str">
        <f t="shared" si="806"/>
        <v>$CV$668</v>
      </c>
      <c r="CW672" s="203" t="str">
        <f t="shared" si="806"/>
        <v>$CW$668</v>
      </c>
      <c r="CX672" s="203" t="str">
        <f t="shared" si="806"/>
        <v>$CX$668</v>
      </c>
      <c r="CY672" s="203" t="str">
        <f t="shared" si="806"/>
        <v>$CY$668</v>
      </c>
      <c r="CZ672" s="203" t="str">
        <f t="shared" si="806"/>
        <v>$CZ$668</v>
      </c>
      <c r="DA672" s="203" t="str">
        <f t="shared" si="806"/>
        <v>$DA$668</v>
      </c>
      <c r="DB672" s="203" t="str">
        <f t="shared" si="806"/>
        <v>$DB$668</v>
      </c>
      <c r="DC672" s="203" t="str">
        <f t="shared" si="806"/>
        <v>$DC$668</v>
      </c>
      <c r="DD672" s="203" t="str">
        <f t="shared" si="806"/>
        <v>$DD$668</v>
      </c>
      <c r="DE672" s="203" t="str">
        <f t="shared" si="806"/>
        <v>$DE$668</v>
      </c>
      <c r="DF672" s="203" t="str">
        <f t="shared" si="806"/>
        <v>$DF$668</v>
      </c>
      <c r="DG672" s="203" t="str">
        <f t="shared" si="806"/>
        <v>$DG$668</v>
      </c>
      <c r="DH672" s="203" t="str">
        <f t="shared" si="806"/>
        <v>$DH$668</v>
      </c>
      <c r="DI672" s="203" t="str">
        <f t="shared" si="806"/>
        <v>$DI$668</v>
      </c>
      <c r="DJ672" s="203" t="str">
        <f t="shared" si="806"/>
        <v>$DJ$668</v>
      </c>
      <c r="DK672" s="203" t="str">
        <f t="shared" si="806"/>
        <v>$DK$668</v>
      </c>
      <c r="DL672" s="203" t="str">
        <f t="shared" si="806"/>
        <v>$DL$668</v>
      </c>
    </row>
    <row r="673" spans="2:116" x14ac:dyDescent="0.4">
      <c r="B673" t="s">
        <v>332</v>
      </c>
      <c r="D673" t="s">
        <v>835</v>
      </c>
      <c r="E673" s="8" t="str">
        <f t="shared" si="675"/>
        <v>673 SUBFREE-PV</v>
      </c>
      <c r="G673" s="8" t="str">
        <f t="shared" si="803"/>
        <v>Primary volume driver</v>
      </c>
      <c r="H673" s="12"/>
      <c r="I673" s="60"/>
      <c r="J673" s="60"/>
      <c r="K673" s="34"/>
      <c r="L673" s="34"/>
      <c r="M673" s="34"/>
      <c r="N673" s="34"/>
      <c r="O673" s="34"/>
      <c r="P673" s="34"/>
      <c r="R673" s="15"/>
      <c r="S673" s="76">
        <f t="shared" ref="S673:AX673" si="807">S636</f>
        <v>0</v>
      </c>
      <c r="T673" s="76">
        <f t="shared" si="807"/>
        <v>0</v>
      </c>
      <c r="U673" s="76">
        <f t="shared" si="807"/>
        <v>0</v>
      </c>
      <c r="V673" s="76">
        <f t="shared" si="807"/>
        <v>0</v>
      </c>
      <c r="W673" s="76">
        <f t="shared" si="807"/>
        <v>0</v>
      </c>
      <c r="X673" s="76">
        <f t="shared" si="807"/>
        <v>0</v>
      </c>
      <c r="Y673" s="76">
        <f t="shared" si="807"/>
        <v>0</v>
      </c>
      <c r="Z673" s="76">
        <f t="shared" si="807"/>
        <v>0</v>
      </c>
      <c r="AA673" s="76">
        <f t="shared" si="807"/>
        <v>0</v>
      </c>
      <c r="AB673" s="76">
        <f t="shared" si="807"/>
        <v>0</v>
      </c>
      <c r="AC673" s="76">
        <f t="shared" si="807"/>
        <v>0</v>
      </c>
      <c r="AD673" s="76">
        <f t="shared" si="807"/>
        <v>0</v>
      </c>
      <c r="AE673" s="76">
        <f t="shared" si="807"/>
        <v>0</v>
      </c>
      <c r="AF673" s="76">
        <f t="shared" si="807"/>
        <v>0</v>
      </c>
      <c r="AG673" s="76">
        <f t="shared" si="807"/>
        <v>0</v>
      </c>
      <c r="AH673" s="76">
        <f t="shared" si="807"/>
        <v>0</v>
      </c>
      <c r="AI673" s="76">
        <f t="shared" si="807"/>
        <v>0</v>
      </c>
      <c r="AJ673" s="76">
        <f t="shared" si="807"/>
        <v>0</v>
      </c>
      <c r="AK673" s="76">
        <f t="shared" si="807"/>
        <v>0</v>
      </c>
      <c r="AL673" s="76">
        <f t="shared" si="807"/>
        <v>0</v>
      </c>
      <c r="AM673" s="76">
        <f t="shared" si="807"/>
        <v>0</v>
      </c>
      <c r="AN673" s="76">
        <f t="shared" si="807"/>
        <v>0</v>
      </c>
      <c r="AO673" s="76">
        <f t="shared" si="807"/>
        <v>0</v>
      </c>
      <c r="AP673" s="76">
        <f t="shared" si="807"/>
        <v>0</v>
      </c>
      <c r="AQ673" s="76">
        <f t="shared" si="807"/>
        <v>0</v>
      </c>
      <c r="AR673" s="76">
        <f t="shared" si="807"/>
        <v>0</v>
      </c>
      <c r="AS673" s="76">
        <f t="shared" si="807"/>
        <v>0</v>
      </c>
      <c r="AT673" s="76">
        <f t="shared" si="807"/>
        <v>0</v>
      </c>
      <c r="AU673" s="76">
        <f t="shared" si="807"/>
        <v>0</v>
      </c>
      <c r="AV673" s="76">
        <f t="shared" si="807"/>
        <v>0</v>
      </c>
      <c r="AW673" s="76">
        <f t="shared" si="807"/>
        <v>0</v>
      </c>
      <c r="AX673" s="76">
        <f t="shared" si="807"/>
        <v>0</v>
      </c>
      <c r="AY673" s="76">
        <f t="shared" ref="AY673:CD673" si="808">AY636</f>
        <v>0</v>
      </c>
      <c r="AZ673" s="76">
        <f t="shared" si="808"/>
        <v>0</v>
      </c>
      <c r="BA673" s="76">
        <f t="shared" si="808"/>
        <v>0</v>
      </c>
      <c r="BB673" s="76">
        <f t="shared" si="808"/>
        <v>0</v>
      </c>
      <c r="BC673" s="76">
        <f t="shared" si="808"/>
        <v>0</v>
      </c>
      <c r="BD673" s="76">
        <f t="shared" si="808"/>
        <v>0</v>
      </c>
      <c r="BE673" s="76">
        <f t="shared" si="808"/>
        <v>0</v>
      </c>
      <c r="BF673" s="76">
        <f t="shared" si="808"/>
        <v>0</v>
      </c>
      <c r="BG673" s="76">
        <f t="shared" si="808"/>
        <v>0</v>
      </c>
      <c r="BH673" s="76">
        <f t="shared" si="808"/>
        <v>0</v>
      </c>
      <c r="BI673" s="76">
        <f t="shared" si="808"/>
        <v>0</v>
      </c>
      <c r="BJ673" s="76">
        <f t="shared" si="808"/>
        <v>0</v>
      </c>
      <c r="BK673" s="76">
        <f t="shared" si="808"/>
        <v>0</v>
      </c>
      <c r="BL673" s="76">
        <f t="shared" si="808"/>
        <v>0</v>
      </c>
      <c r="BM673" s="76">
        <f t="shared" si="808"/>
        <v>0</v>
      </c>
      <c r="BN673" s="76">
        <f t="shared" si="808"/>
        <v>0</v>
      </c>
      <c r="BO673" s="76">
        <f t="shared" si="808"/>
        <v>0</v>
      </c>
      <c r="BP673" s="76">
        <f t="shared" si="808"/>
        <v>0</v>
      </c>
      <c r="BQ673" s="76">
        <f t="shared" si="808"/>
        <v>0</v>
      </c>
      <c r="BR673" s="76">
        <f t="shared" si="808"/>
        <v>0</v>
      </c>
      <c r="BS673" s="76">
        <f t="shared" si="808"/>
        <v>0</v>
      </c>
      <c r="BT673" s="76">
        <f t="shared" si="808"/>
        <v>0</v>
      </c>
      <c r="BU673" s="76">
        <f t="shared" si="808"/>
        <v>0</v>
      </c>
      <c r="BV673" s="76">
        <f t="shared" si="808"/>
        <v>0</v>
      </c>
      <c r="BW673" s="76">
        <f t="shared" si="808"/>
        <v>0</v>
      </c>
      <c r="BX673" s="76">
        <f t="shared" si="808"/>
        <v>0</v>
      </c>
      <c r="BY673" s="76">
        <f t="shared" si="808"/>
        <v>0</v>
      </c>
      <c r="BZ673" s="76">
        <f t="shared" si="808"/>
        <v>0</v>
      </c>
      <c r="CA673" s="76">
        <f t="shared" si="808"/>
        <v>0</v>
      </c>
      <c r="CB673" s="76">
        <f t="shared" si="808"/>
        <v>0</v>
      </c>
      <c r="CC673" s="76">
        <f t="shared" si="808"/>
        <v>0</v>
      </c>
      <c r="CD673" s="76">
        <f t="shared" si="808"/>
        <v>0</v>
      </c>
      <c r="CE673" s="76">
        <f t="shared" ref="CE673:CL673" si="809">CE636</f>
        <v>0</v>
      </c>
      <c r="CF673" s="76">
        <f t="shared" si="809"/>
        <v>0</v>
      </c>
      <c r="CG673" s="76">
        <f t="shared" si="809"/>
        <v>0</v>
      </c>
      <c r="CH673" s="76">
        <f t="shared" si="809"/>
        <v>0</v>
      </c>
      <c r="CI673" s="76">
        <f t="shared" si="809"/>
        <v>0</v>
      </c>
      <c r="CJ673" s="76">
        <f t="shared" si="809"/>
        <v>0</v>
      </c>
      <c r="CK673" s="76">
        <f t="shared" si="809"/>
        <v>0</v>
      </c>
      <c r="CL673" s="76">
        <f t="shared" si="809"/>
        <v>0</v>
      </c>
      <c r="CN673" s="60"/>
      <c r="CO673" s="76">
        <f t="shared" ref="CO673:DL673" si="810">CO636</f>
        <v>0</v>
      </c>
      <c r="CP673" s="76">
        <f t="shared" si="810"/>
        <v>0</v>
      </c>
      <c r="CQ673" s="76">
        <f t="shared" si="810"/>
        <v>0</v>
      </c>
      <c r="CR673" s="76">
        <f t="shared" si="810"/>
        <v>0</v>
      </c>
      <c r="CS673" s="76">
        <f t="shared" si="810"/>
        <v>0</v>
      </c>
      <c r="CT673" s="76">
        <f t="shared" si="810"/>
        <v>0</v>
      </c>
      <c r="CU673" s="76">
        <f t="shared" si="810"/>
        <v>0</v>
      </c>
      <c r="CV673" s="76">
        <f t="shared" si="810"/>
        <v>0</v>
      </c>
      <c r="CW673" s="76">
        <f t="shared" si="810"/>
        <v>0</v>
      </c>
      <c r="CX673" s="76">
        <f t="shared" si="810"/>
        <v>0</v>
      </c>
      <c r="CY673" s="76">
        <f t="shared" si="810"/>
        <v>0</v>
      </c>
      <c r="CZ673" s="76">
        <f t="shared" si="810"/>
        <v>0</v>
      </c>
      <c r="DA673" s="76">
        <f t="shared" si="810"/>
        <v>0</v>
      </c>
      <c r="DB673" s="76">
        <f t="shared" si="810"/>
        <v>0</v>
      </c>
      <c r="DC673" s="76">
        <f t="shared" si="810"/>
        <v>0</v>
      </c>
      <c r="DD673" s="76">
        <f t="shared" si="810"/>
        <v>0</v>
      </c>
      <c r="DE673" s="76">
        <f t="shared" si="810"/>
        <v>0</v>
      </c>
      <c r="DF673" s="76">
        <f t="shared" si="810"/>
        <v>0</v>
      </c>
      <c r="DG673" s="76">
        <f t="shared" si="810"/>
        <v>0</v>
      </c>
      <c r="DH673" s="76">
        <f t="shared" si="810"/>
        <v>0</v>
      </c>
      <c r="DI673" s="76">
        <f t="shared" si="810"/>
        <v>0</v>
      </c>
      <c r="DJ673" s="76">
        <f t="shared" si="810"/>
        <v>0</v>
      </c>
      <c r="DK673" s="76">
        <f t="shared" si="810"/>
        <v>0</v>
      </c>
      <c r="DL673" s="76">
        <f t="shared" si="810"/>
        <v>0</v>
      </c>
    </row>
    <row r="674" spans="2:116" x14ac:dyDescent="0.4">
      <c r="B674" t="s">
        <v>332</v>
      </c>
      <c r="D674" t="s">
        <v>835</v>
      </c>
      <c r="E674" s="8" t="str">
        <f t="shared" si="675"/>
        <v>674 SUBFREE-PV</v>
      </c>
      <c r="G674" s="8" t="str">
        <f t="shared" si="803"/>
        <v>(Secondary label)</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c r="CN674" s="60"/>
      <c r="CO674" s="76"/>
      <c r="CP674" s="76"/>
      <c r="CQ674" s="76"/>
      <c r="CR674" s="76"/>
      <c r="CS674" s="76"/>
      <c r="CT674" s="76"/>
      <c r="CU674" s="76"/>
      <c r="CV674" s="76"/>
      <c r="CW674" s="76"/>
      <c r="CX674" s="76"/>
      <c r="CY674" s="76"/>
      <c r="CZ674" s="76"/>
      <c r="DA674" s="76"/>
      <c r="DB674" s="76"/>
      <c r="DC674" s="76"/>
      <c r="DD674" s="76"/>
      <c r="DE674" s="76"/>
      <c r="DF674" s="76"/>
      <c r="DG674" s="76"/>
      <c r="DH674" s="76"/>
      <c r="DI674" s="76"/>
      <c r="DJ674" s="76"/>
      <c r="DK674" s="76"/>
      <c r="DL674" s="76"/>
    </row>
    <row r="675" spans="2:116" x14ac:dyDescent="0.4">
      <c r="B675" t="s">
        <v>332</v>
      </c>
      <c r="D675" t="s">
        <v>835</v>
      </c>
      <c r="E675" s="8" t="str">
        <f t="shared" si="675"/>
        <v>675 SUBFREE-PV</v>
      </c>
      <c r="G675" s="8" t="str">
        <f t="shared" si="803"/>
        <v xml:space="preserve">secondary unit </v>
      </c>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c r="CN675" s="60"/>
      <c r="CO675" s="76"/>
      <c r="CP675" s="76"/>
      <c r="CQ675" s="76"/>
      <c r="CR675" s="76"/>
      <c r="CS675" s="76"/>
      <c r="CT675" s="76"/>
      <c r="CU675" s="76"/>
      <c r="CV675" s="76"/>
      <c r="CW675" s="76"/>
      <c r="CX675" s="76"/>
      <c r="CY675" s="76"/>
      <c r="CZ675" s="76"/>
      <c r="DA675" s="76"/>
      <c r="DB675" s="76"/>
      <c r="DC675" s="76"/>
      <c r="DD675" s="76"/>
      <c r="DE675" s="76"/>
      <c r="DF675" s="76"/>
      <c r="DG675" s="76"/>
      <c r="DH675" s="76"/>
      <c r="DI675" s="76"/>
      <c r="DJ675" s="76"/>
      <c r="DK675" s="76"/>
      <c r="DL675" s="76"/>
    </row>
    <row r="676" spans="2:116" x14ac:dyDescent="0.4">
      <c r="B676" t="s">
        <v>332</v>
      </c>
      <c r="D676" t="s">
        <v>835</v>
      </c>
      <c r="E676" s="8" t="str">
        <f t="shared" si="675"/>
        <v>676 SUBFREE-PV</v>
      </c>
      <c r="G676" s="8" t="str">
        <f t="shared" si="803"/>
        <v>Secondary revenue driver</v>
      </c>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c r="CN676" s="60"/>
      <c r="CO676" s="76"/>
      <c r="CP676" s="76"/>
      <c r="CQ676" s="76"/>
      <c r="CR676" s="76"/>
      <c r="CS676" s="76"/>
      <c r="CT676" s="76"/>
      <c r="CU676" s="76"/>
      <c r="CV676" s="76"/>
      <c r="CW676" s="76"/>
      <c r="CX676" s="76"/>
      <c r="CY676" s="76"/>
      <c r="CZ676" s="76"/>
      <c r="DA676" s="76"/>
      <c r="DB676" s="76"/>
      <c r="DC676" s="76"/>
      <c r="DD676" s="76"/>
      <c r="DE676" s="76"/>
      <c r="DF676" s="76"/>
      <c r="DG676" s="76"/>
      <c r="DH676" s="76"/>
      <c r="DI676" s="76"/>
      <c r="DJ676" s="76"/>
      <c r="DK676" s="76"/>
      <c r="DL676" s="76"/>
    </row>
    <row r="677" spans="2:116" x14ac:dyDescent="0.4">
      <c r="B677" t="s">
        <v>332</v>
      </c>
      <c r="D677" t="s">
        <v>835</v>
      </c>
      <c r="E677" s="8" t="str">
        <f t="shared" si="675"/>
        <v>677 SUBFREE-PV</v>
      </c>
      <c r="G677" s="8" t="str">
        <f t="shared" si="803"/>
        <v>Secondary volume driver</v>
      </c>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c r="CN677" s="60"/>
      <c r="CO677" s="76"/>
      <c r="CP677" s="76"/>
      <c r="CQ677" s="76"/>
      <c r="CR677" s="76"/>
      <c r="CS677" s="76"/>
      <c r="CT677" s="76"/>
      <c r="CU677" s="76"/>
      <c r="CV677" s="76"/>
      <c r="CW677" s="76"/>
      <c r="CX677" s="76"/>
      <c r="CY677" s="76"/>
      <c r="CZ677" s="76"/>
      <c r="DA677" s="76"/>
      <c r="DB677" s="76"/>
      <c r="DC677" s="76"/>
      <c r="DD677" s="76"/>
      <c r="DE677" s="76"/>
      <c r="DF677" s="76"/>
      <c r="DG677" s="76"/>
      <c r="DH677" s="76"/>
      <c r="DI677" s="76"/>
      <c r="DJ677" s="76"/>
      <c r="DK677" s="76"/>
      <c r="DL677" s="76"/>
    </row>
    <row r="678" spans="2:116"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c r="CN678" s="60"/>
      <c r="CO678" s="76"/>
      <c r="CP678" s="76"/>
      <c r="CQ678" s="76"/>
      <c r="CR678" s="76"/>
      <c r="CS678" s="76"/>
      <c r="CT678" s="76"/>
      <c r="CU678" s="76"/>
      <c r="CV678" s="76"/>
      <c r="CW678" s="76"/>
      <c r="CX678" s="76"/>
      <c r="CY678" s="76"/>
      <c r="CZ678" s="76"/>
      <c r="DA678" s="76"/>
      <c r="DB678" s="76"/>
      <c r="DC678" s="76"/>
      <c r="DD678" s="76"/>
      <c r="DE678" s="76"/>
      <c r="DF678" s="76"/>
      <c r="DG678" s="76"/>
      <c r="DH678" s="76"/>
      <c r="DI678" s="76"/>
      <c r="DJ678" s="76"/>
      <c r="DK678" s="76"/>
      <c r="DL678" s="76"/>
    </row>
    <row r="679" spans="2:116"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c r="CN679" s="60"/>
      <c r="CO679" s="76"/>
      <c r="CP679" s="76"/>
      <c r="CQ679" s="76"/>
      <c r="CR679" s="76"/>
      <c r="CS679" s="76"/>
      <c r="CT679" s="76"/>
      <c r="CU679" s="76"/>
      <c r="CV679" s="76"/>
      <c r="CW679" s="76"/>
      <c r="CX679" s="76"/>
      <c r="CY679" s="76"/>
      <c r="CZ679" s="76"/>
      <c r="DA679" s="76"/>
      <c r="DB679" s="76"/>
      <c r="DC679" s="76"/>
      <c r="DD679" s="76"/>
      <c r="DE679" s="76"/>
      <c r="DF679" s="76"/>
      <c r="DG679" s="76"/>
      <c r="DH679" s="76"/>
      <c r="DI679" s="76"/>
      <c r="DJ679" s="76"/>
      <c r="DK679" s="76"/>
      <c r="DL679" s="76"/>
    </row>
    <row r="680" spans="2:116"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c r="CN680" s="60"/>
      <c r="CO680" s="76"/>
      <c r="CP680" s="76"/>
      <c r="CQ680" s="76"/>
      <c r="CR680" s="76"/>
      <c r="CS680" s="76"/>
      <c r="CT680" s="76"/>
      <c r="CU680" s="76"/>
      <c r="CV680" s="76"/>
      <c r="CW680" s="76"/>
      <c r="CX680" s="76"/>
      <c r="CY680" s="76"/>
      <c r="CZ680" s="76"/>
      <c r="DA680" s="76"/>
      <c r="DB680" s="76"/>
      <c r="DC680" s="76"/>
      <c r="DD680" s="76"/>
      <c r="DE680" s="76"/>
      <c r="DF680" s="76"/>
      <c r="DG680" s="76"/>
      <c r="DH680" s="76"/>
      <c r="DI680" s="76"/>
      <c r="DJ680" s="76"/>
      <c r="DK680" s="76"/>
      <c r="DL680" s="76"/>
    </row>
    <row r="681" spans="2:116"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c r="CN681" s="60"/>
      <c r="CO681" s="76"/>
      <c r="CP681" s="76"/>
      <c r="CQ681" s="76"/>
      <c r="CR681" s="76"/>
      <c r="CS681" s="76"/>
      <c r="CT681" s="76"/>
      <c r="CU681" s="76"/>
      <c r="CV681" s="76"/>
      <c r="CW681" s="76"/>
      <c r="CX681" s="76"/>
      <c r="CY681" s="76"/>
      <c r="CZ681" s="76"/>
      <c r="DA681" s="76"/>
      <c r="DB681" s="76"/>
      <c r="DC681" s="76"/>
      <c r="DD681" s="76"/>
      <c r="DE681" s="76"/>
      <c r="DF681" s="76"/>
      <c r="DG681" s="76"/>
      <c r="DH681" s="76"/>
      <c r="DI681" s="76"/>
      <c r="DJ681" s="76"/>
      <c r="DK681" s="76"/>
      <c r="DL681" s="76"/>
    </row>
    <row r="682" spans="2:116"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c r="CN682" s="60"/>
      <c r="CO682" s="76"/>
      <c r="CP682" s="76"/>
      <c r="CQ682" s="76"/>
      <c r="CR682" s="76"/>
      <c r="CS682" s="76"/>
      <c r="CT682" s="76"/>
      <c r="CU682" s="76"/>
      <c r="CV682" s="76"/>
      <c r="CW682" s="76"/>
      <c r="CX682" s="76"/>
      <c r="CY682" s="76"/>
      <c r="CZ682" s="76"/>
      <c r="DA682" s="76"/>
      <c r="DB682" s="76"/>
      <c r="DC682" s="76"/>
      <c r="DD682" s="76"/>
      <c r="DE682" s="76"/>
      <c r="DF682" s="76"/>
      <c r="DG682" s="76"/>
      <c r="DH682" s="76"/>
      <c r="DI682" s="76"/>
      <c r="DJ682" s="76"/>
      <c r="DK682" s="76"/>
      <c r="DL682" s="76"/>
    </row>
    <row r="683" spans="2:116"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c r="CN683" s="60"/>
      <c r="CO683" s="76"/>
      <c r="CP683" s="76"/>
      <c r="CQ683" s="76"/>
      <c r="CR683" s="76"/>
      <c r="CS683" s="76"/>
      <c r="CT683" s="76"/>
      <c r="CU683" s="76"/>
      <c r="CV683" s="76"/>
      <c r="CW683" s="76"/>
      <c r="CX683" s="76"/>
      <c r="CY683" s="76"/>
      <c r="CZ683" s="76"/>
      <c r="DA683" s="76"/>
      <c r="DB683" s="76"/>
      <c r="DC683" s="76"/>
      <c r="DD683" s="76"/>
      <c r="DE683" s="76"/>
      <c r="DF683" s="76"/>
      <c r="DG683" s="76"/>
      <c r="DH683" s="76"/>
      <c r="DI683" s="76"/>
      <c r="DJ683" s="76"/>
      <c r="DK683" s="76"/>
      <c r="DL683" s="76"/>
    </row>
    <row r="684" spans="2:116"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c r="CN684" s="60"/>
      <c r="CO684" s="76"/>
      <c r="CP684" s="76"/>
      <c r="CQ684" s="76"/>
      <c r="CR684" s="76"/>
      <c r="CS684" s="76"/>
      <c r="CT684" s="76"/>
      <c r="CU684" s="76"/>
      <c r="CV684" s="76"/>
      <c r="CW684" s="76"/>
      <c r="CX684" s="76"/>
      <c r="CY684" s="76"/>
      <c r="CZ684" s="76"/>
      <c r="DA684" s="76"/>
      <c r="DB684" s="76"/>
      <c r="DC684" s="76"/>
      <c r="DD684" s="76"/>
      <c r="DE684" s="76"/>
      <c r="DF684" s="76"/>
      <c r="DG684" s="76"/>
      <c r="DH684" s="76"/>
      <c r="DI684" s="76"/>
      <c r="DJ684" s="76"/>
      <c r="DK684" s="76"/>
      <c r="DL684" s="76"/>
    </row>
    <row r="685" spans="2:116"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c r="CN685" s="60"/>
      <c r="CO685" s="76"/>
      <c r="CP685" s="76"/>
      <c r="CQ685" s="76"/>
      <c r="CR685" s="76"/>
      <c r="CS685" s="76"/>
      <c r="CT685" s="76"/>
      <c r="CU685" s="76"/>
      <c r="CV685" s="76"/>
      <c r="CW685" s="76"/>
      <c r="CX685" s="76"/>
      <c r="CY685" s="76"/>
      <c r="CZ685" s="76"/>
      <c r="DA685" s="76"/>
      <c r="DB685" s="76"/>
      <c r="DC685" s="76"/>
      <c r="DD685" s="76"/>
      <c r="DE685" s="76"/>
      <c r="DF685" s="76"/>
      <c r="DG685" s="76"/>
      <c r="DH685" s="76"/>
      <c r="DI685" s="76"/>
      <c r="DJ685" s="76"/>
      <c r="DK685" s="76"/>
      <c r="DL685" s="76"/>
    </row>
    <row r="686" spans="2:116"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c r="CN686" s="60"/>
      <c r="CO686" s="76"/>
      <c r="CP686" s="76"/>
      <c r="CQ686" s="76"/>
      <c r="CR686" s="76"/>
      <c r="CS686" s="76"/>
      <c r="CT686" s="76"/>
      <c r="CU686" s="76"/>
      <c r="CV686" s="76"/>
      <c r="CW686" s="76"/>
      <c r="CX686" s="76"/>
      <c r="CY686" s="76"/>
      <c r="CZ686" s="76"/>
      <c r="DA686" s="76"/>
      <c r="DB686" s="76"/>
      <c r="DC686" s="76"/>
      <c r="DD686" s="76"/>
      <c r="DE686" s="76"/>
      <c r="DF686" s="76"/>
      <c r="DG686" s="76"/>
      <c r="DH686" s="76"/>
      <c r="DI686" s="76"/>
      <c r="DJ686" s="76"/>
      <c r="DK686" s="76"/>
      <c r="DL686" s="76"/>
    </row>
    <row r="687" spans="2:116"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c r="CN687" s="60"/>
      <c r="CO687" s="76"/>
      <c r="CP687" s="76"/>
      <c r="CQ687" s="76"/>
      <c r="CR687" s="76"/>
      <c r="CS687" s="76"/>
      <c r="CT687" s="76"/>
      <c r="CU687" s="76"/>
      <c r="CV687" s="76"/>
      <c r="CW687" s="76"/>
      <c r="CX687" s="76"/>
      <c r="CY687" s="76"/>
      <c r="CZ687" s="76"/>
      <c r="DA687" s="76"/>
      <c r="DB687" s="76"/>
      <c r="DC687" s="76"/>
      <c r="DD687" s="76"/>
      <c r="DE687" s="76"/>
      <c r="DF687" s="76"/>
      <c r="DG687" s="76"/>
      <c r="DH687" s="76"/>
      <c r="DI687" s="76"/>
      <c r="DJ687" s="76"/>
      <c r="DK687" s="76"/>
      <c r="DL687" s="76"/>
    </row>
    <row r="688" spans="2:116"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c r="CN688" s="60"/>
      <c r="CO688" s="76"/>
      <c r="CP688" s="76"/>
      <c r="CQ688" s="76"/>
      <c r="CR688" s="76"/>
      <c r="CS688" s="76"/>
      <c r="CT688" s="76"/>
      <c r="CU688" s="76"/>
      <c r="CV688" s="76"/>
      <c r="CW688" s="76"/>
      <c r="CX688" s="76"/>
      <c r="CY688" s="76"/>
      <c r="CZ688" s="76"/>
      <c r="DA688" s="76"/>
      <c r="DB688" s="76"/>
      <c r="DC688" s="76"/>
      <c r="DD688" s="76"/>
      <c r="DE688" s="76"/>
      <c r="DF688" s="76"/>
      <c r="DG688" s="76"/>
      <c r="DH688" s="76"/>
      <c r="DI688" s="76"/>
      <c r="DJ688" s="76"/>
      <c r="DK688" s="76"/>
      <c r="DL688" s="76"/>
    </row>
    <row r="689" spans="5:116"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c r="CN689" s="60"/>
      <c r="CO689" s="76"/>
      <c r="CP689" s="76"/>
      <c r="CQ689" s="76"/>
      <c r="CR689" s="76"/>
      <c r="CS689" s="76"/>
      <c r="CT689" s="76"/>
      <c r="CU689" s="76"/>
      <c r="CV689" s="76"/>
      <c r="CW689" s="76"/>
      <c r="CX689" s="76"/>
      <c r="CY689" s="76"/>
      <c r="CZ689" s="76"/>
      <c r="DA689" s="76"/>
      <c r="DB689" s="76"/>
      <c r="DC689" s="76"/>
      <c r="DD689" s="76"/>
      <c r="DE689" s="76"/>
      <c r="DF689" s="76"/>
      <c r="DG689" s="76"/>
      <c r="DH689" s="76"/>
      <c r="DI689" s="76"/>
      <c r="DJ689" s="76"/>
      <c r="DK689" s="76"/>
      <c r="DL689" s="76"/>
    </row>
    <row r="690" spans="5:116"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c r="CN690" s="60"/>
      <c r="CO690" s="76"/>
      <c r="CP690" s="76"/>
      <c r="CQ690" s="76"/>
      <c r="CR690" s="76"/>
      <c r="CS690" s="76"/>
      <c r="CT690" s="76"/>
      <c r="CU690" s="76"/>
      <c r="CV690" s="76"/>
      <c r="CW690" s="76"/>
      <c r="CX690" s="76"/>
      <c r="CY690" s="76"/>
      <c r="CZ690" s="76"/>
      <c r="DA690" s="76"/>
      <c r="DB690" s="76"/>
      <c r="DC690" s="76"/>
      <c r="DD690" s="76"/>
      <c r="DE690" s="76"/>
      <c r="DF690" s="76"/>
      <c r="DG690" s="76"/>
      <c r="DH690" s="76"/>
      <c r="DI690" s="76"/>
      <c r="DJ690" s="76"/>
      <c r="DK690" s="76"/>
      <c r="DL690" s="76"/>
    </row>
    <row r="691" spans="5:116"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c r="CN691" s="60"/>
      <c r="CO691" s="76"/>
      <c r="CP691" s="76"/>
      <c r="CQ691" s="76"/>
      <c r="CR691" s="76"/>
      <c r="CS691" s="76"/>
      <c r="CT691" s="76"/>
      <c r="CU691" s="76"/>
      <c r="CV691" s="76"/>
      <c r="CW691" s="76"/>
      <c r="CX691" s="76"/>
      <c r="CY691" s="76"/>
      <c r="CZ691" s="76"/>
      <c r="DA691" s="76"/>
      <c r="DB691" s="76"/>
      <c r="DC691" s="76"/>
      <c r="DD691" s="76"/>
      <c r="DE691" s="76"/>
      <c r="DF691" s="76"/>
      <c r="DG691" s="76"/>
      <c r="DH691" s="76"/>
      <c r="DI691" s="76"/>
      <c r="DJ691" s="76"/>
      <c r="DK691" s="76"/>
      <c r="DL691" s="76"/>
    </row>
    <row r="692" spans="5:116"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60"/>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5:116"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c r="CN693" s="60"/>
      <c r="CO693" s="76"/>
      <c r="CP693" s="76"/>
      <c r="CQ693" s="76"/>
      <c r="CR693" s="76"/>
      <c r="CS693" s="76"/>
      <c r="CT693" s="76"/>
      <c r="CU693" s="76"/>
      <c r="CV693" s="76"/>
      <c r="CW693" s="76"/>
      <c r="CX693" s="76"/>
      <c r="CY693" s="76"/>
      <c r="CZ693" s="76"/>
      <c r="DA693" s="76"/>
      <c r="DB693" s="76"/>
      <c r="DC693" s="76"/>
      <c r="DD693" s="76"/>
      <c r="DE693" s="76"/>
      <c r="DF693" s="76"/>
      <c r="DG693" s="76"/>
      <c r="DH693" s="76"/>
      <c r="DI693" s="76"/>
      <c r="DJ693" s="76"/>
      <c r="DK693" s="76"/>
      <c r="DL693" s="76"/>
    </row>
    <row r="694" spans="5:116"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c r="CN694" s="60"/>
      <c r="CO694" s="76"/>
      <c r="CP694" s="76"/>
      <c r="CQ694" s="76"/>
      <c r="CR694" s="76"/>
      <c r="CS694" s="76"/>
      <c r="CT694" s="76"/>
      <c r="CU694" s="76"/>
      <c r="CV694" s="76"/>
      <c r="CW694" s="76"/>
      <c r="CX694" s="76"/>
      <c r="CY694" s="76"/>
      <c r="CZ694" s="76"/>
      <c r="DA694" s="76"/>
      <c r="DB694" s="76"/>
      <c r="DC694" s="76"/>
      <c r="DD694" s="76"/>
      <c r="DE694" s="76"/>
      <c r="DF694" s="76"/>
      <c r="DG694" s="76"/>
      <c r="DH694" s="76"/>
      <c r="DI694" s="76"/>
      <c r="DJ694" s="76"/>
      <c r="DK694" s="76"/>
      <c r="DL694" s="76"/>
    </row>
    <row r="695" spans="5:116"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c r="CN695" s="60"/>
      <c r="CO695" s="76"/>
      <c r="CP695" s="76"/>
      <c r="CQ695" s="76"/>
      <c r="CR695" s="76"/>
      <c r="CS695" s="76"/>
      <c r="CT695" s="76"/>
      <c r="CU695" s="76"/>
      <c r="CV695" s="76"/>
      <c r="CW695" s="76"/>
      <c r="CX695" s="76"/>
      <c r="CY695" s="76"/>
      <c r="CZ695" s="76"/>
      <c r="DA695" s="76"/>
      <c r="DB695" s="76"/>
      <c r="DC695" s="76"/>
      <c r="DD695" s="76"/>
      <c r="DE695" s="76"/>
      <c r="DF695" s="76"/>
      <c r="DG695" s="76"/>
      <c r="DH695" s="76"/>
      <c r="DI695" s="76"/>
      <c r="DJ695" s="76"/>
      <c r="DK695" s="76"/>
      <c r="DL695" s="76"/>
    </row>
    <row r="696" spans="5:116"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c r="CN696" s="60"/>
      <c r="CO696" s="76"/>
      <c r="CP696" s="76"/>
      <c r="CQ696" s="76"/>
      <c r="CR696" s="76"/>
      <c r="CS696" s="76"/>
      <c r="CT696" s="76"/>
      <c r="CU696" s="76"/>
      <c r="CV696" s="76"/>
      <c r="CW696" s="76"/>
      <c r="CX696" s="76"/>
      <c r="CY696" s="76"/>
      <c r="CZ696" s="76"/>
      <c r="DA696" s="76"/>
      <c r="DB696" s="76"/>
      <c r="DC696" s="76"/>
      <c r="DD696" s="76"/>
      <c r="DE696" s="76"/>
      <c r="DF696" s="76"/>
      <c r="DG696" s="76"/>
      <c r="DH696" s="76"/>
      <c r="DI696" s="76"/>
      <c r="DJ696" s="76"/>
      <c r="DK696" s="76"/>
      <c r="DL696" s="76"/>
    </row>
    <row r="697" spans="5:116"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c r="CN697" s="60"/>
      <c r="CO697" s="76"/>
      <c r="CP697" s="76"/>
      <c r="CQ697" s="76"/>
      <c r="CR697" s="76"/>
      <c r="CS697" s="76"/>
      <c r="CT697" s="76"/>
      <c r="CU697" s="76"/>
      <c r="CV697" s="76"/>
      <c r="CW697" s="76"/>
      <c r="CX697" s="76"/>
      <c r="CY697" s="76"/>
      <c r="CZ697" s="76"/>
      <c r="DA697" s="76"/>
      <c r="DB697" s="76"/>
      <c r="DC697" s="76"/>
      <c r="DD697" s="76"/>
      <c r="DE697" s="76"/>
      <c r="DF697" s="76"/>
      <c r="DG697" s="76"/>
      <c r="DH697" s="76"/>
      <c r="DI697" s="76"/>
      <c r="DJ697" s="76"/>
      <c r="DK697" s="76"/>
      <c r="DL697" s="76"/>
    </row>
    <row r="698" spans="5:116"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c r="CN698" s="60"/>
      <c r="CO698" s="76"/>
      <c r="CP698" s="76"/>
      <c r="CQ698" s="76"/>
      <c r="CR698" s="76"/>
      <c r="CS698" s="76"/>
      <c r="CT698" s="76"/>
      <c r="CU698" s="76"/>
      <c r="CV698" s="76"/>
      <c r="CW698" s="76"/>
      <c r="CX698" s="76"/>
      <c r="CY698" s="76"/>
      <c r="CZ698" s="76"/>
      <c r="DA698" s="76"/>
      <c r="DB698" s="76"/>
      <c r="DC698" s="76"/>
      <c r="DD698" s="76"/>
      <c r="DE698" s="76"/>
      <c r="DF698" s="76"/>
      <c r="DG698" s="76"/>
      <c r="DH698" s="76"/>
      <c r="DI698" s="76"/>
      <c r="DJ698" s="76"/>
      <c r="DK698" s="76"/>
      <c r="DL698" s="76"/>
    </row>
    <row r="699" spans="5:116"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c r="CN699" s="60"/>
      <c r="CO699" s="76"/>
      <c r="CP699" s="76"/>
      <c r="CQ699" s="76"/>
      <c r="CR699" s="76"/>
      <c r="CS699" s="76"/>
      <c r="CT699" s="76"/>
      <c r="CU699" s="76"/>
      <c r="CV699" s="76"/>
      <c r="CW699" s="76"/>
      <c r="CX699" s="76"/>
      <c r="CY699" s="76"/>
      <c r="CZ699" s="76"/>
      <c r="DA699" s="76"/>
      <c r="DB699" s="76"/>
      <c r="DC699" s="76"/>
      <c r="DD699" s="76"/>
      <c r="DE699" s="76"/>
      <c r="DF699" s="76"/>
      <c r="DG699" s="76"/>
      <c r="DH699" s="76"/>
      <c r="DI699" s="76"/>
      <c r="DJ699" s="76"/>
      <c r="DK699" s="76"/>
      <c r="DL699" s="76"/>
    </row>
    <row r="700" spans="5:116"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c r="CN700" s="60"/>
      <c r="CO700" s="76"/>
      <c r="CP700" s="76"/>
      <c r="CQ700" s="76"/>
      <c r="CR700" s="76"/>
      <c r="CS700" s="76"/>
      <c r="CT700" s="76"/>
      <c r="CU700" s="76"/>
      <c r="CV700" s="76"/>
      <c r="CW700" s="76"/>
      <c r="CX700" s="76"/>
      <c r="CY700" s="76"/>
      <c r="CZ700" s="76"/>
      <c r="DA700" s="76"/>
      <c r="DB700" s="76"/>
      <c r="DC700" s="76"/>
      <c r="DD700" s="76"/>
      <c r="DE700" s="76"/>
      <c r="DF700" s="76"/>
      <c r="DG700" s="76"/>
      <c r="DH700" s="76"/>
      <c r="DI700" s="76"/>
      <c r="DJ700" s="76"/>
      <c r="DK700" s="76"/>
      <c r="DL700" s="76"/>
    </row>
    <row r="701" spans="5:116"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c r="CN701" s="60"/>
      <c r="CO701" s="76"/>
      <c r="CP701" s="76"/>
      <c r="CQ701" s="76"/>
      <c r="CR701" s="76"/>
      <c r="CS701" s="76"/>
      <c r="CT701" s="76"/>
      <c r="CU701" s="76"/>
      <c r="CV701" s="76"/>
      <c r="CW701" s="76"/>
      <c r="CX701" s="76"/>
      <c r="CY701" s="76"/>
      <c r="CZ701" s="76"/>
      <c r="DA701" s="76"/>
      <c r="DB701" s="76"/>
      <c r="DC701" s="76"/>
      <c r="DD701" s="76"/>
      <c r="DE701" s="76"/>
      <c r="DF701" s="76"/>
      <c r="DG701" s="76"/>
      <c r="DH701" s="76"/>
      <c r="DI701" s="76"/>
      <c r="DJ701" s="76"/>
      <c r="DK701" s="76"/>
      <c r="DL701" s="76"/>
    </row>
    <row r="702" spans="5:116"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c r="CN702" s="60"/>
      <c r="CO702" s="76"/>
      <c r="CP702" s="76"/>
      <c r="CQ702" s="76"/>
      <c r="CR702" s="76"/>
      <c r="CS702" s="76"/>
      <c r="CT702" s="76"/>
      <c r="CU702" s="76"/>
      <c r="CV702" s="76"/>
      <c r="CW702" s="76"/>
      <c r="CX702" s="76"/>
      <c r="CY702" s="76"/>
      <c r="CZ702" s="76"/>
      <c r="DA702" s="76"/>
      <c r="DB702" s="76"/>
      <c r="DC702" s="76"/>
      <c r="DD702" s="76"/>
      <c r="DE702" s="76"/>
      <c r="DF702" s="76"/>
      <c r="DG702" s="76"/>
      <c r="DH702" s="76"/>
      <c r="DI702" s="76"/>
      <c r="DJ702" s="76"/>
      <c r="DK702" s="76"/>
      <c r="DL702" s="76"/>
    </row>
    <row r="703" spans="5:116"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c r="CN703" s="60"/>
      <c r="CO703" s="76"/>
      <c r="CP703" s="76"/>
      <c r="CQ703" s="76"/>
      <c r="CR703" s="76"/>
      <c r="CS703" s="76"/>
      <c r="CT703" s="76"/>
      <c r="CU703" s="76"/>
      <c r="CV703" s="76"/>
      <c r="CW703" s="76"/>
      <c r="CX703" s="76"/>
      <c r="CY703" s="76"/>
      <c r="CZ703" s="76"/>
      <c r="DA703" s="76"/>
      <c r="DB703" s="76"/>
      <c r="DC703" s="76"/>
      <c r="DD703" s="76"/>
      <c r="DE703" s="76"/>
      <c r="DF703" s="76"/>
      <c r="DG703" s="76"/>
      <c r="DH703" s="76"/>
      <c r="DI703" s="76"/>
      <c r="DJ703" s="76"/>
      <c r="DK703" s="76"/>
      <c r="DL703" s="76"/>
    </row>
    <row r="704" spans="5:116"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c r="CN704" s="60"/>
      <c r="CO704" s="76"/>
      <c r="CP704" s="76"/>
      <c r="CQ704" s="76"/>
      <c r="CR704" s="76"/>
      <c r="CS704" s="76"/>
      <c r="CT704" s="76"/>
      <c r="CU704" s="76"/>
      <c r="CV704" s="76"/>
      <c r="CW704" s="76"/>
      <c r="CX704" s="76"/>
      <c r="CY704" s="76"/>
      <c r="CZ704" s="76"/>
      <c r="DA704" s="76"/>
      <c r="DB704" s="76"/>
      <c r="DC704" s="76"/>
      <c r="DD704" s="76"/>
      <c r="DE704" s="76"/>
      <c r="DF704" s="76"/>
      <c r="DG704" s="76"/>
      <c r="DH704" s="76"/>
      <c r="DI704" s="76"/>
      <c r="DJ704" s="76"/>
      <c r="DK704" s="76"/>
      <c r="DL704" s="76"/>
    </row>
    <row r="705" spans="1:116"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c r="CN705" s="60"/>
      <c r="CO705" s="76"/>
      <c r="CP705" s="76"/>
      <c r="CQ705" s="76"/>
      <c r="CR705" s="76"/>
      <c r="CS705" s="76"/>
      <c r="CT705" s="76"/>
      <c r="CU705" s="76"/>
      <c r="CV705" s="76"/>
      <c r="CW705" s="76"/>
      <c r="CX705" s="76"/>
      <c r="CY705" s="76"/>
      <c r="CZ705" s="76"/>
      <c r="DA705" s="76"/>
      <c r="DB705" s="76"/>
      <c r="DC705" s="76"/>
      <c r="DD705" s="76"/>
      <c r="DE705" s="76"/>
      <c r="DF705" s="76"/>
      <c r="DG705" s="76"/>
      <c r="DH705" s="76"/>
      <c r="DI705" s="76"/>
      <c r="DJ705" s="76"/>
      <c r="DK705" s="76"/>
      <c r="DL705" s="76"/>
    </row>
    <row r="706" spans="1:116"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c r="CN706" s="60"/>
      <c r="CO706" s="76"/>
      <c r="CP706" s="76"/>
      <c r="CQ706" s="76"/>
      <c r="CR706" s="76"/>
      <c r="CS706" s="76"/>
      <c r="CT706" s="76"/>
      <c r="CU706" s="76"/>
      <c r="CV706" s="76"/>
      <c r="CW706" s="76"/>
      <c r="CX706" s="76"/>
      <c r="CY706" s="76"/>
      <c r="CZ706" s="76"/>
      <c r="DA706" s="76"/>
      <c r="DB706" s="76"/>
      <c r="DC706" s="76"/>
      <c r="DD706" s="76"/>
      <c r="DE706" s="76"/>
      <c r="DF706" s="76"/>
      <c r="DG706" s="76"/>
      <c r="DH706" s="76"/>
      <c r="DI706" s="76"/>
      <c r="DJ706" s="76"/>
      <c r="DK706" s="76"/>
      <c r="DL706" s="76"/>
    </row>
    <row r="707" spans="1:116"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1:116" x14ac:dyDescent="0.4">
      <c r="CO708" s="8"/>
      <c r="CP708" s="8"/>
      <c r="CQ708" s="8"/>
      <c r="CR708" s="8"/>
      <c r="CS708" s="8"/>
      <c r="CT708" s="8"/>
      <c r="CU708" s="8"/>
      <c r="CV708" s="8"/>
      <c r="CW708" s="8"/>
      <c r="CX708" s="8"/>
      <c r="CY708" s="8"/>
      <c r="CZ708" s="8"/>
      <c r="DA708" s="8"/>
      <c r="DB708" s="8"/>
      <c r="DC708" s="8"/>
      <c r="DD708" s="8"/>
      <c r="DE708" s="8"/>
      <c r="DF708" s="8"/>
      <c r="DG708" s="8"/>
      <c r="DH708" s="8"/>
      <c r="DI708" s="8"/>
      <c r="DJ708" s="8"/>
      <c r="DK708" s="8"/>
      <c r="DL708" s="8"/>
    </row>
    <row r="709" spans="1:116" x14ac:dyDescent="0.4">
      <c r="CO709" s="8"/>
      <c r="CP709" s="8"/>
      <c r="CQ709" s="8"/>
      <c r="CR709" s="8"/>
      <c r="CS709" s="8"/>
      <c r="CT709" s="8"/>
      <c r="CU709" s="8"/>
      <c r="CV709" s="8"/>
      <c r="CW709" s="8"/>
      <c r="CX709" s="8"/>
      <c r="CY709" s="8"/>
      <c r="CZ709" s="8"/>
      <c r="DA709" s="8"/>
      <c r="DB709" s="8"/>
      <c r="DC709" s="8"/>
      <c r="DD709" s="8"/>
      <c r="DE709" s="8"/>
      <c r="DF709" s="8"/>
      <c r="DG709" s="8"/>
      <c r="DH709" s="8"/>
      <c r="DI709" s="8"/>
      <c r="DJ709" s="8"/>
      <c r="DK709" s="8"/>
      <c r="DL709" s="8"/>
    </row>
    <row r="710" spans="1:116" x14ac:dyDescent="0.4">
      <c r="A710" s="174"/>
      <c r="E710" s="8"/>
      <c r="G710" s="175" t="s">
        <v>490</v>
      </c>
      <c r="H710" s="174"/>
      <c r="I710" s="176"/>
      <c r="J710" s="176"/>
      <c r="K710" s="197"/>
      <c r="L710" s="197"/>
      <c r="M710" s="197"/>
      <c r="N710" s="197"/>
      <c r="O710" s="197"/>
      <c r="P710" s="197"/>
      <c r="R710" s="198"/>
      <c r="S710" s="174"/>
      <c r="T710" s="174"/>
      <c r="U710" s="174"/>
      <c r="V710" s="174"/>
      <c r="W710" s="174"/>
      <c r="X710" s="174"/>
      <c r="Y710" s="174"/>
      <c r="Z710" s="174"/>
      <c r="AA710" s="174"/>
      <c r="AB710" s="174"/>
      <c r="AC710" s="174"/>
      <c r="AD710" s="174"/>
      <c r="AE710" s="174"/>
      <c r="AF710" s="174"/>
      <c r="AG710" s="174"/>
      <c r="AH710" s="174"/>
      <c r="AI710" s="174"/>
      <c r="AJ710" s="174"/>
      <c r="AK710" s="174"/>
      <c r="AL710" s="174"/>
      <c r="AM710" s="174"/>
      <c r="AN710" s="174"/>
      <c r="AO710" s="174"/>
      <c r="AP710" s="174"/>
      <c r="AQ710" s="174"/>
      <c r="AR710" s="174"/>
      <c r="AS710" s="174"/>
      <c r="AT710" s="174"/>
      <c r="AU710" s="174"/>
      <c r="AV710" s="174"/>
      <c r="AW710" s="174"/>
      <c r="AX710" s="174"/>
      <c r="AY710" s="174"/>
      <c r="AZ710" s="174"/>
      <c r="BA710" s="174"/>
      <c r="BB710" s="174"/>
      <c r="BC710" s="174"/>
      <c r="BD710" s="174"/>
      <c r="BE710" s="174"/>
      <c r="BF710" s="174"/>
      <c r="BG710" s="174"/>
      <c r="BH710" s="174"/>
      <c r="BI710" s="174"/>
      <c r="BJ710" s="174"/>
      <c r="BK710" s="174"/>
      <c r="BL710" s="174"/>
      <c r="BM710" s="174"/>
      <c r="BN710" s="174"/>
      <c r="BO710" s="174"/>
      <c r="BP710" s="174"/>
      <c r="BQ710" s="174"/>
      <c r="BR710" s="174"/>
      <c r="BS710" s="174"/>
      <c r="BT710" s="174"/>
      <c r="BU710" s="174"/>
      <c r="BV710" s="174"/>
      <c r="BW710" s="174"/>
      <c r="BX710" s="174"/>
      <c r="BY710" s="174"/>
      <c r="BZ710" s="174"/>
      <c r="CA710" s="174"/>
      <c r="CB710" s="174"/>
      <c r="CC710" s="174"/>
      <c r="CD710" s="174"/>
      <c r="CE710" s="174"/>
      <c r="CF710" s="174"/>
      <c r="CG710" s="174"/>
      <c r="CH710" s="174"/>
      <c r="CI710" s="174"/>
      <c r="CJ710" s="174"/>
      <c r="CK710" s="174"/>
      <c r="CL710" s="174"/>
      <c r="CN710" s="176"/>
      <c r="CO710" s="174"/>
      <c r="CP710" s="174"/>
      <c r="CQ710" s="174"/>
      <c r="CR710" s="174"/>
      <c r="CS710" s="174"/>
      <c r="CT710" s="174"/>
      <c r="CU710" s="174"/>
      <c r="CV710" s="174"/>
      <c r="CW710" s="174"/>
      <c r="CX710" s="174"/>
      <c r="CY710" s="174"/>
      <c r="CZ710" s="174"/>
      <c r="DA710" s="174"/>
      <c r="DB710" s="174"/>
      <c r="DC710" s="174"/>
      <c r="DD710" s="174"/>
      <c r="DE710" s="174"/>
      <c r="DF710" s="174"/>
      <c r="DG710" s="174"/>
      <c r="DH710" s="174"/>
      <c r="DI710" s="174"/>
      <c r="DJ710" s="174"/>
      <c r="DK710" s="174"/>
      <c r="DL710" s="174"/>
    </row>
    <row r="711" spans="1:116" x14ac:dyDescent="0.4">
      <c r="A711" s="174"/>
      <c r="E711" s="8"/>
      <c r="G711" s="175" t="s">
        <v>492</v>
      </c>
      <c r="H711" s="174"/>
      <c r="I711" s="176"/>
      <c r="J711" s="176"/>
      <c r="K711" s="197"/>
      <c r="L711" s="197"/>
      <c r="M711" s="197"/>
      <c r="N711" s="197"/>
      <c r="O711" s="197"/>
      <c r="P711" s="197"/>
      <c r="R711" s="198"/>
      <c r="S711" s="174"/>
      <c r="T711" s="174"/>
      <c r="U711" s="174"/>
      <c r="V711" s="174"/>
      <c r="W711" s="174"/>
      <c r="X711" s="174"/>
      <c r="Y711" s="174"/>
      <c r="Z711" s="174"/>
      <c r="AA711" s="174"/>
      <c r="AB711" s="174"/>
      <c r="AC711" s="174"/>
      <c r="AD711" s="174"/>
      <c r="AE711" s="174"/>
      <c r="AF711" s="174"/>
      <c r="AG711" s="174"/>
      <c r="AH711" s="174"/>
      <c r="AI711" s="174"/>
      <c r="AJ711" s="174"/>
      <c r="AK711" s="174"/>
      <c r="AL711" s="174"/>
      <c r="AM711" s="174"/>
      <c r="AN711" s="174"/>
      <c r="AO711" s="174"/>
      <c r="AP711" s="174"/>
      <c r="AQ711" s="174"/>
      <c r="AR711" s="174"/>
      <c r="AS711" s="174"/>
      <c r="AT711" s="174"/>
      <c r="AU711" s="174"/>
      <c r="AV711" s="174"/>
      <c r="AW711" s="174"/>
      <c r="AX711" s="174"/>
      <c r="AY711" s="174"/>
      <c r="AZ711" s="174"/>
      <c r="BA711" s="174"/>
      <c r="BB711" s="174"/>
      <c r="BC711" s="174"/>
      <c r="BD711" s="174"/>
      <c r="BE711" s="174"/>
      <c r="BF711" s="174"/>
      <c r="BG711" s="174"/>
      <c r="BH711" s="174"/>
      <c r="BI711" s="174"/>
      <c r="BJ711" s="174"/>
      <c r="BK711" s="174"/>
      <c r="BL711" s="174"/>
      <c r="BM711" s="174"/>
      <c r="BN711" s="174"/>
      <c r="BO711" s="174"/>
      <c r="BP711" s="174"/>
      <c r="BQ711" s="174"/>
      <c r="BR711" s="174"/>
      <c r="BS711" s="174"/>
      <c r="BT711" s="174"/>
      <c r="BU711" s="174"/>
      <c r="BV711" s="174"/>
      <c r="BW711" s="174"/>
      <c r="BX711" s="174"/>
      <c r="BY711" s="174"/>
      <c r="BZ711" s="174"/>
      <c r="CA711" s="174"/>
      <c r="CB711" s="174"/>
      <c r="CC711" s="174"/>
      <c r="CD711" s="174"/>
      <c r="CE711" s="174"/>
      <c r="CF711" s="174"/>
      <c r="CG711" s="174"/>
      <c r="CH711" s="174"/>
      <c r="CI711" s="174"/>
      <c r="CJ711" s="174"/>
      <c r="CK711" s="174"/>
      <c r="CL711" s="174"/>
      <c r="CN711" s="176"/>
      <c r="CO711" s="174"/>
      <c r="CP711" s="174"/>
      <c r="CQ711" s="174"/>
      <c r="CR711" s="174"/>
      <c r="CS711" s="174"/>
      <c r="CT711" s="174"/>
      <c r="CU711" s="174"/>
      <c r="CV711" s="174"/>
      <c r="CW711" s="174"/>
      <c r="CX711" s="174"/>
      <c r="CY711" s="174"/>
      <c r="CZ711" s="174"/>
      <c r="DA711" s="174"/>
      <c r="DB711" s="174"/>
      <c r="DC711" s="174"/>
      <c r="DD711" s="174"/>
      <c r="DE711" s="174"/>
      <c r="DF711" s="174"/>
      <c r="DG711" s="174"/>
      <c r="DH711" s="174"/>
      <c r="DI711" s="174"/>
      <c r="DJ711" s="174"/>
      <c r="DK711" s="174"/>
      <c r="DL711" s="174"/>
    </row>
    <row r="712" spans="1:116" x14ac:dyDescent="0.4">
      <c r="A712" s="174"/>
      <c r="E712" s="8"/>
      <c r="G712" s="175" t="s">
        <v>461</v>
      </c>
      <c r="H712" s="174"/>
      <c r="I712" s="176"/>
      <c r="J712" s="176"/>
      <c r="K712" s="197"/>
      <c r="L712" s="197"/>
      <c r="M712" s="197"/>
      <c r="N712" s="197"/>
      <c r="O712" s="197"/>
      <c r="P712" s="197"/>
      <c r="R712" s="198"/>
      <c r="S712" s="199" t="str">
        <f t="shared" ref="S712:AX712" si="811">S$20</f>
        <v>S$16</v>
      </c>
      <c r="T712" s="199" t="str">
        <f t="shared" si="811"/>
        <v>T$16</v>
      </c>
      <c r="U712" s="199" t="str">
        <f t="shared" si="811"/>
        <v>U$16</v>
      </c>
      <c r="V712" s="199" t="str">
        <f t="shared" si="811"/>
        <v>V$16</v>
      </c>
      <c r="W712" s="199" t="str">
        <f t="shared" si="811"/>
        <v>W$16</v>
      </c>
      <c r="X712" s="199" t="str">
        <f t="shared" si="811"/>
        <v>X$16</v>
      </c>
      <c r="Y712" s="199" t="str">
        <f t="shared" si="811"/>
        <v>Y$16</v>
      </c>
      <c r="Z712" s="199" t="str">
        <f t="shared" si="811"/>
        <v>Z$16</v>
      </c>
      <c r="AA712" s="199" t="str">
        <f t="shared" si="811"/>
        <v>AA$16</v>
      </c>
      <c r="AB712" s="199" t="str">
        <f t="shared" si="811"/>
        <v>AB$16</v>
      </c>
      <c r="AC712" s="199" t="str">
        <f t="shared" si="811"/>
        <v>AC$16</v>
      </c>
      <c r="AD712" s="199" t="str">
        <f t="shared" si="811"/>
        <v>AD$16</v>
      </c>
      <c r="AE712" s="199" t="str">
        <f t="shared" si="811"/>
        <v>AE$16</v>
      </c>
      <c r="AF712" s="199" t="str">
        <f t="shared" si="811"/>
        <v>AF$16</v>
      </c>
      <c r="AG712" s="199" t="str">
        <f t="shared" si="811"/>
        <v>AG$16</v>
      </c>
      <c r="AH712" s="199" t="str">
        <f t="shared" si="811"/>
        <v>AH$16</v>
      </c>
      <c r="AI712" s="199" t="str">
        <f t="shared" si="811"/>
        <v>AI$16</v>
      </c>
      <c r="AJ712" s="199" t="str">
        <f t="shared" si="811"/>
        <v>AJ$16</v>
      </c>
      <c r="AK712" s="199" t="str">
        <f t="shared" si="811"/>
        <v>AK$16</v>
      </c>
      <c r="AL712" s="199" t="str">
        <f t="shared" si="811"/>
        <v>AL$16</v>
      </c>
      <c r="AM712" s="199" t="str">
        <f t="shared" si="811"/>
        <v>AM$16</v>
      </c>
      <c r="AN712" s="199" t="str">
        <f t="shared" si="811"/>
        <v>AN$16</v>
      </c>
      <c r="AO712" s="199" t="str">
        <f t="shared" si="811"/>
        <v>AO$16</v>
      </c>
      <c r="AP712" s="199" t="str">
        <f t="shared" si="811"/>
        <v>AP$16</v>
      </c>
      <c r="AQ712" s="199" t="str">
        <f t="shared" si="811"/>
        <v>AQ$16</v>
      </c>
      <c r="AR712" s="199" t="str">
        <f t="shared" si="811"/>
        <v>AR$16</v>
      </c>
      <c r="AS712" s="199" t="str">
        <f t="shared" si="811"/>
        <v>AS$16</v>
      </c>
      <c r="AT712" s="199" t="str">
        <f t="shared" si="811"/>
        <v>AT$16</v>
      </c>
      <c r="AU712" s="199" t="str">
        <f t="shared" si="811"/>
        <v>AU$16</v>
      </c>
      <c r="AV712" s="199" t="str">
        <f t="shared" si="811"/>
        <v>AV$16</v>
      </c>
      <c r="AW712" s="199" t="str">
        <f t="shared" si="811"/>
        <v>AW$16</v>
      </c>
      <c r="AX712" s="199" t="str">
        <f t="shared" si="811"/>
        <v>AX$16</v>
      </c>
      <c r="AY712" s="199" t="str">
        <f t="shared" ref="AY712:CD712" si="812">AY$20</f>
        <v>AY$16</v>
      </c>
      <c r="AZ712" s="199" t="str">
        <f t="shared" si="812"/>
        <v>AZ$16</v>
      </c>
      <c r="BA712" s="199" t="str">
        <f t="shared" si="812"/>
        <v>BA$16</v>
      </c>
      <c r="BB712" s="199" t="str">
        <f t="shared" si="812"/>
        <v>BB$16</v>
      </c>
      <c r="BC712" s="199" t="str">
        <f t="shared" si="812"/>
        <v>BC$16</v>
      </c>
      <c r="BD712" s="199" t="str">
        <f t="shared" si="812"/>
        <v>BD$16</v>
      </c>
      <c r="BE712" s="199" t="str">
        <f t="shared" si="812"/>
        <v>BE$16</v>
      </c>
      <c r="BF712" s="199" t="str">
        <f t="shared" si="812"/>
        <v>BF$16</v>
      </c>
      <c r="BG712" s="199" t="str">
        <f t="shared" si="812"/>
        <v>BG$16</v>
      </c>
      <c r="BH712" s="199" t="str">
        <f t="shared" si="812"/>
        <v>BH$16</v>
      </c>
      <c r="BI712" s="199" t="str">
        <f t="shared" si="812"/>
        <v>BI$16</v>
      </c>
      <c r="BJ712" s="199" t="str">
        <f t="shared" si="812"/>
        <v>BJ$16</v>
      </c>
      <c r="BK712" s="199" t="str">
        <f t="shared" si="812"/>
        <v>BK$16</v>
      </c>
      <c r="BL712" s="199" t="str">
        <f t="shared" si="812"/>
        <v>BL$16</v>
      </c>
      <c r="BM712" s="199" t="str">
        <f t="shared" si="812"/>
        <v>BM$16</v>
      </c>
      <c r="BN712" s="199" t="str">
        <f t="shared" si="812"/>
        <v>BN$16</v>
      </c>
      <c r="BO712" s="199" t="str">
        <f t="shared" si="812"/>
        <v>BO$16</v>
      </c>
      <c r="BP712" s="199" t="str">
        <f t="shared" si="812"/>
        <v>BP$16</v>
      </c>
      <c r="BQ712" s="199" t="str">
        <f t="shared" si="812"/>
        <v>BQ$16</v>
      </c>
      <c r="BR712" s="199" t="str">
        <f t="shared" si="812"/>
        <v>BR$16</v>
      </c>
      <c r="BS712" s="199" t="str">
        <f t="shared" si="812"/>
        <v>BS$16</v>
      </c>
      <c r="BT712" s="199" t="str">
        <f t="shared" si="812"/>
        <v>BT$16</v>
      </c>
      <c r="BU712" s="199" t="str">
        <f t="shared" si="812"/>
        <v>BU$16</v>
      </c>
      <c r="BV712" s="199" t="str">
        <f t="shared" si="812"/>
        <v>BV$16</v>
      </c>
      <c r="BW712" s="199" t="str">
        <f t="shared" si="812"/>
        <v>BW$16</v>
      </c>
      <c r="BX712" s="199" t="str">
        <f t="shared" si="812"/>
        <v>BX$16</v>
      </c>
      <c r="BY712" s="199" t="str">
        <f t="shared" si="812"/>
        <v>BY$16</v>
      </c>
      <c r="BZ712" s="199" t="str">
        <f t="shared" si="812"/>
        <v>BZ$16</v>
      </c>
      <c r="CA712" s="199" t="str">
        <f t="shared" si="812"/>
        <v>CA$16</v>
      </c>
      <c r="CB712" s="199" t="str">
        <f t="shared" si="812"/>
        <v>CB$16</v>
      </c>
      <c r="CC712" s="199" t="str">
        <f t="shared" si="812"/>
        <v>CC$16</v>
      </c>
      <c r="CD712" s="199" t="str">
        <f t="shared" si="812"/>
        <v>CD$16</v>
      </c>
      <c r="CE712" s="199" t="str">
        <f t="shared" ref="CE712:CL712" si="813">CE$20</f>
        <v>CE$16</v>
      </c>
      <c r="CF712" s="199" t="str">
        <f t="shared" si="813"/>
        <v>CF$16</v>
      </c>
      <c r="CG712" s="199" t="str">
        <f t="shared" si="813"/>
        <v>CG$16</v>
      </c>
      <c r="CH712" s="199" t="str">
        <f t="shared" si="813"/>
        <v>CH$16</v>
      </c>
      <c r="CI712" s="199" t="str">
        <f t="shared" si="813"/>
        <v>CI$16</v>
      </c>
      <c r="CJ712" s="199" t="str">
        <f t="shared" si="813"/>
        <v>CJ$16</v>
      </c>
      <c r="CK712" s="199" t="str">
        <f t="shared" si="813"/>
        <v>CK$16</v>
      </c>
      <c r="CL712" s="199" t="str">
        <f t="shared" si="813"/>
        <v>CL$16</v>
      </c>
      <c r="CN712" s="176"/>
      <c r="CO712" s="199" t="str">
        <f t="shared" ref="CO712:DL712" si="814">CO$20</f>
        <v>CO$16</v>
      </c>
      <c r="CP712" s="199" t="str">
        <f t="shared" si="814"/>
        <v>CP$16</v>
      </c>
      <c r="CQ712" s="199" t="str">
        <f t="shared" si="814"/>
        <v>CQ$16</v>
      </c>
      <c r="CR712" s="199" t="str">
        <f t="shared" si="814"/>
        <v>CR$16</v>
      </c>
      <c r="CS712" s="199" t="str">
        <f t="shared" si="814"/>
        <v>CS$16</v>
      </c>
      <c r="CT712" s="199" t="str">
        <f t="shared" si="814"/>
        <v>CT$16</v>
      </c>
      <c r="CU712" s="199" t="str">
        <f t="shared" si="814"/>
        <v>CU$16</v>
      </c>
      <c r="CV712" s="199" t="str">
        <f t="shared" si="814"/>
        <v>CV$16</v>
      </c>
      <c r="CW712" s="199" t="str">
        <f t="shared" si="814"/>
        <v>CW$16</v>
      </c>
      <c r="CX712" s="199" t="str">
        <f t="shared" si="814"/>
        <v>CX$16</v>
      </c>
      <c r="CY712" s="199" t="str">
        <f t="shared" si="814"/>
        <v>CY$16</v>
      </c>
      <c r="CZ712" s="199" t="str">
        <f t="shared" si="814"/>
        <v>CZ$16</v>
      </c>
      <c r="DA712" s="199" t="str">
        <f t="shared" si="814"/>
        <v>DA$16</v>
      </c>
      <c r="DB712" s="199" t="str">
        <f t="shared" si="814"/>
        <v>DB$16</v>
      </c>
      <c r="DC712" s="199" t="str">
        <f t="shared" si="814"/>
        <v>DC$16</v>
      </c>
      <c r="DD712" s="199" t="str">
        <f t="shared" si="814"/>
        <v>DD$16</v>
      </c>
      <c r="DE712" s="199" t="str">
        <f t="shared" si="814"/>
        <v>DE$16</v>
      </c>
      <c r="DF712" s="199" t="str">
        <f t="shared" si="814"/>
        <v>DF$16</v>
      </c>
      <c r="DG712" s="199" t="str">
        <f t="shared" si="814"/>
        <v>DG$16</v>
      </c>
      <c r="DH712" s="199" t="str">
        <f t="shared" si="814"/>
        <v>DH$16</v>
      </c>
      <c r="DI712" s="199" t="str">
        <f t="shared" si="814"/>
        <v>DI$16</v>
      </c>
      <c r="DJ712" s="199" t="str">
        <f t="shared" si="814"/>
        <v>DJ$16</v>
      </c>
      <c r="DK712" s="199" t="str">
        <f t="shared" si="814"/>
        <v>DK$16</v>
      </c>
      <c r="DL712" s="199" t="str">
        <f t="shared" si="814"/>
        <v>DL$16</v>
      </c>
    </row>
    <row r="713" spans="1:116" x14ac:dyDescent="0.4">
      <c r="A713" s="174"/>
      <c r="E713" s="8"/>
      <c r="G713" s="175" t="s">
        <v>462</v>
      </c>
      <c r="H713" s="200"/>
      <c r="I713" s="201"/>
      <c r="J713" s="201"/>
      <c r="K713" s="202"/>
      <c r="L713" s="202"/>
      <c r="M713" s="202"/>
      <c r="N713" s="202"/>
      <c r="O713" s="202"/>
      <c r="P713" s="202"/>
      <c r="R713" s="202"/>
      <c r="S713" s="199" t="str">
        <f t="shared" ref="S713:AX713" si="815">S$21</f>
        <v>S$17</v>
      </c>
      <c r="T713" s="199" t="str">
        <f t="shared" si="815"/>
        <v>T$17</v>
      </c>
      <c r="U713" s="199" t="str">
        <f t="shared" si="815"/>
        <v>U$17</v>
      </c>
      <c r="V713" s="199" t="str">
        <f t="shared" si="815"/>
        <v>V$17</v>
      </c>
      <c r="W713" s="199" t="str">
        <f t="shared" si="815"/>
        <v>W$17</v>
      </c>
      <c r="X713" s="199" t="str">
        <f t="shared" si="815"/>
        <v>X$17</v>
      </c>
      <c r="Y713" s="199" t="str">
        <f t="shared" si="815"/>
        <v>Y$17</v>
      </c>
      <c r="Z713" s="199" t="str">
        <f t="shared" si="815"/>
        <v>Z$17</v>
      </c>
      <c r="AA713" s="199" t="str">
        <f t="shared" si="815"/>
        <v>AA$17</v>
      </c>
      <c r="AB713" s="199" t="str">
        <f t="shared" si="815"/>
        <v>AB$17</v>
      </c>
      <c r="AC713" s="199" t="str">
        <f t="shared" si="815"/>
        <v>AC$17</v>
      </c>
      <c r="AD713" s="199" t="str">
        <f t="shared" si="815"/>
        <v>AD$17</v>
      </c>
      <c r="AE713" s="199" t="str">
        <f t="shared" si="815"/>
        <v>AE$17</v>
      </c>
      <c r="AF713" s="199" t="str">
        <f t="shared" si="815"/>
        <v>AF$17</v>
      </c>
      <c r="AG713" s="199" t="str">
        <f t="shared" si="815"/>
        <v>AG$17</v>
      </c>
      <c r="AH713" s="199" t="str">
        <f t="shared" si="815"/>
        <v>AH$17</v>
      </c>
      <c r="AI713" s="199" t="str">
        <f t="shared" si="815"/>
        <v>AI$17</v>
      </c>
      <c r="AJ713" s="199" t="str">
        <f t="shared" si="815"/>
        <v>AJ$17</v>
      </c>
      <c r="AK713" s="199" t="str">
        <f t="shared" si="815"/>
        <v>AK$17</v>
      </c>
      <c r="AL713" s="199" t="str">
        <f t="shared" si="815"/>
        <v>AL$17</v>
      </c>
      <c r="AM713" s="199" t="str">
        <f t="shared" si="815"/>
        <v>AM$17</v>
      </c>
      <c r="AN713" s="199" t="str">
        <f t="shared" si="815"/>
        <v>AN$17</v>
      </c>
      <c r="AO713" s="199" t="str">
        <f t="shared" si="815"/>
        <v>AO$17</v>
      </c>
      <c r="AP713" s="199" t="str">
        <f t="shared" si="815"/>
        <v>AP$17</v>
      </c>
      <c r="AQ713" s="199" t="str">
        <f t="shared" si="815"/>
        <v>AQ$17</v>
      </c>
      <c r="AR713" s="199" t="str">
        <f t="shared" si="815"/>
        <v>AR$17</v>
      </c>
      <c r="AS713" s="199" t="str">
        <f t="shared" si="815"/>
        <v>AS$17</v>
      </c>
      <c r="AT713" s="199" t="str">
        <f t="shared" si="815"/>
        <v>AT$17</v>
      </c>
      <c r="AU713" s="199" t="str">
        <f t="shared" si="815"/>
        <v>AU$17</v>
      </c>
      <c r="AV713" s="199" t="str">
        <f t="shared" si="815"/>
        <v>AV$17</v>
      </c>
      <c r="AW713" s="199" t="str">
        <f t="shared" si="815"/>
        <v>AW$17</v>
      </c>
      <c r="AX713" s="199" t="str">
        <f t="shared" si="815"/>
        <v>AX$17</v>
      </c>
      <c r="AY713" s="199" t="str">
        <f t="shared" ref="AY713:CD713" si="816">AY$21</f>
        <v>AY$17</v>
      </c>
      <c r="AZ713" s="199" t="str">
        <f t="shared" si="816"/>
        <v>AZ$17</v>
      </c>
      <c r="BA713" s="199" t="str">
        <f t="shared" si="816"/>
        <v>BA$17</v>
      </c>
      <c r="BB713" s="199" t="str">
        <f t="shared" si="816"/>
        <v>BB$17</v>
      </c>
      <c r="BC713" s="199" t="str">
        <f t="shared" si="816"/>
        <v>BC$17</v>
      </c>
      <c r="BD713" s="199" t="str">
        <f t="shared" si="816"/>
        <v>BD$17</v>
      </c>
      <c r="BE713" s="199" t="str">
        <f t="shared" si="816"/>
        <v>BE$17</v>
      </c>
      <c r="BF713" s="199" t="str">
        <f t="shared" si="816"/>
        <v>BF$17</v>
      </c>
      <c r="BG713" s="199" t="str">
        <f t="shared" si="816"/>
        <v>BG$17</v>
      </c>
      <c r="BH713" s="199" t="str">
        <f t="shared" si="816"/>
        <v>BH$17</v>
      </c>
      <c r="BI713" s="199" t="str">
        <f t="shared" si="816"/>
        <v>BI$17</v>
      </c>
      <c r="BJ713" s="199" t="str">
        <f t="shared" si="816"/>
        <v>BJ$17</v>
      </c>
      <c r="BK713" s="199" t="str">
        <f t="shared" si="816"/>
        <v>BK$17</v>
      </c>
      <c r="BL713" s="199" t="str">
        <f t="shared" si="816"/>
        <v>BL$17</v>
      </c>
      <c r="BM713" s="199" t="str">
        <f t="shared" si="816"/>
        <v>BM$17</v>
      </c>
      <c r="BN713" s="199" t="str">
        <f t="shared" si="816"/>
        <v>BN$17</v>
      </c>
      <c r="BO713" s="199" t="str">
        <f t="shared" si="816"/>
        <v>BO$17</v>
      </c>
      <c r="BP713" s="199" t="str">
        <f t="shared" si="816"/>
        <v>BP$17</v>
      </c>
      <c r="BQ713" s="199" t="str">
        <f t="shared" si="816"/>
        <v>BQ$17</v>
      </c>
      <c r="BR713" s="199" t="str">
        <f t="shared" si="816"/>
        <v>BR$17</v>
      </c>
      <c r="BS713" s="199" t="str">
        <f t="shared" si="816"/>
        <v>BS$17</v>
      </c>
      <c r="BT713" s="199" t="str">
        <f t="shared" si="816"/>
        <v>BT$17</v>
      </c>
      <c r="BU713" s="199" t="str">
        <f t="shared" si="816"/>
        <v>BU$17</v>
      </c>
      <c r="BV713" s="199" t="str">
        <f t="shared" si="816"/>
        <v>BV$17</v>
      </c>
      <c r="BW713" s="199" t="str">
        <f t="shared" si="816"/>
        <v>BW$17</v>
      </c>
      <c r="BX713" s="199" t="str">
        <f t="shared" si="816"/>
        <v>BX$17</v>
      </c>
      <c r="BY713" s="199" t="str">
        <f t="shared" si="816"/>
        <v>BY$17</v>
      </c>
      <c r="BZ713" s="199" t="str">
        <f t="shared" si="816"/>
        <v>BZ$17</v>
      </c>
      <c r="CA713" s="199" t="str">
        <f t="shared" si="816"/>
        <v>CA$17</v>
      </c>
      <c r="CB713" s="199" t="str">
        <f t="shared" si="816"/>
        <v>CB$17</v>
      </c>
      <c r="CC713" s="199" t="str">
        <f t="shared" si="816"/>
        <v>CC$17</v>
      </c>
      <c r="CD713" s="199" t="str">
        <f t="shared" si="816"/>
        <v>CD$17</v>
      </c>
      <c r="CE713" s="199" t="str">
        <f t="shared" ref="CE713:CL713" si="817">CE$21</f>
        <v>CE$17</v>
      </c>
      <c r="CF713" s="199" t="str">
        <f t="shared" si="817"/>
        <v>CF$17</v>
      </c>
      <c r="CG713" s="199" t="str">
        <f t="shared" si="817"/>
        <v>CG$17</v>
      </c>
      <c r="CH713" s="199" t="str">
        <f t="shared" si="817"/>
        <v>CH$17</v>
      </c>
      <c r="CI713" s="199" t="str">
        <f t="shared" si="817"/>
        <v>CI$17</v>
      </c>
      <c r="CJ713" s="199" t="str">
        <f t="shared" si="817"/>
        <v>CJ$17</v>
      </c>
      <c r="CK713" s="199" t="str">
        <f t="shared" si="817"/>
        <v>CK$17</v>
      </c>
      <c r="CL713" s="199" t="str">
        <f t="shared" si="817"/>
        <v>CL$17</v>
      </c>
      <c r="CN713" s="201"/>
      <c r="CO713" s="199" t="str">
        <f t="shared" ref="CO713:DL713" si="818">CO$21</f>
        <v>CO$17</v>
      </c>
      <c r="CP713" s="199" t="str">
        <f t="shared" si="818"/>
        <v>CP$17</v>
      </c>
      <c r="CQ713" s="199" t="str">
        <f t="shared" si="818"/>
        <v>CQ$17</v>
      </c>
      <c r="CR713" s="199" t="str">
        <f t="shared" si="818"/>
        <v>CR$17</v>
      </c>
      <c r="CS713" s="199" t="str">
        <f t="shared" si="818"/>
        <v>CS$17</v>
      </c>
      <c r="CT713" s="199" t="str">
        <f t="shared" si="818"/>
        <v>CT$17</v>
      </c>
      <c r="CU713" s="199" t="str">
        <f t="shared" si="818"/>
        <v>CU$17</v>
      </c>
      <c r="CV713" s="199" t="str">
        <f t="shared" si="818"/>
        <v>CV$17</v>
      </c>
      <c r="CW713" s="199" t="str">
        <f t="shared" si="818"/>
        <v>CW$17</v>
      </c>
      <c r="CX713" s="199" t="str">
        <f t="shared" si="818"/>
        <v>CX$17</v>
      </c>
      <c r="CY713" s="199" t="str">
        <f t="shared" si="818"/>
        <v>CY$17</v>
      </c>
      <c r="CZ713" s="199" t="str">
        <f t="shared" si="818"/>
        <v>CZ$17</v>
      </c>
      <c r="DA713" s="199" t="str">
        <f t="shared" si="818"/>
        <v>DA$17</v>
      </c>
      <c r="DB713" s="199" t="str">
        <f t="shared" si="818"/>
        <v>DB$17</v>
      </c>
      <c r="DC713" s="199" t="str">
        <f t="shared" si="818"/>
        <v>DC$17</v>
      </c>
      <c r="DD713" s="199" t="str">
        <f t="shared" si="818"/>
        <v>DD$17</v>
      </c>
      <c r="DE713" s="199" t="str">
        <f t="shared" si="818"/>
        <v>DE$17</v>
      </c>
      <c r="DF713" s="199" t="str">
        <f t="shared" si="818"/>
        <v>DF$17</v>
      </c>
      <c r="DG713" s="199" t="str">
        <f t="shared" si="818"/>
        <v>DG$17</v>
      </c>
      <c r="DH713" s="199" t="str">
        <f t="shared" si="818"/>
        <v>DH$17</v>
      </c>
      <c r="DI713" s="199" t="str">
        <f t="shared" si="818"/>
        <v>DI$17</v>
      </c>
      <c r="DJ713" s="199" t="str">
        <f t="shared" si="818"/>
        <v>DJ$17</v>
      </c>
      <c r="DK713" s="199" t="str">
        <f t="shared" si="818"/>
        <v>DK$17</v>
      </c>
      <c r="DL713" s="199" t="str">
        <f t="shared" si="818"/>
        <v>DL$17</v>
      </c>
    </row>
    <row r="714" spans="1:116" x14ac:dyDescent="0.4">
      <c r="A714" s="174"/>
      <c r="E714" s="8"/>
      <c r="G714" s="175" t="s">
        <v>491</v>
      </c>
      <c r="H714" s="200"/>
      <c r="I714" s="201"/>
      <c r="J714" s="201"/>
      <c r="K714" s="202"/>
      <c r="L714" s="202"/>
      <c r="M714" s="202"/>
      <c r="N714" s="202"/>
      <c r="O714" s="202"/>
      <c r="P714" s="202"/>
      <c r="R714" s="202"/>
      <c r="S714" s="190"/>
      <c r="T714" s="190"/>
      <c r="U714" s="190"/>
      <c r="V714" s="190"/>
      <c r="W714" s="190"/>
      <c r="X714" s="190"/>
      <c r="Y714" s="190"/>
      <c r="Z714" s="190"/>
      <c r="AA714" s="190"/>
      <c r="AB714" s="190"/>
      <c r="AC714" s="190"/>
      <c r="AD714" s="190"/>
      <c r="AE714" s="190"/>
      <c r="AF714" s="190"/>
      <c r="AG714" s="190"/>
      <c r="AH714" s="190"/>
      <c r="AI714" s="190"/>
      <c r="AJ714" s="190"/>
      <c r="AK714" s="190"/>
      <c r="AL714" s="190"/>
      <c r="AM714" s="190"/>
      <c r="AN714" s="190"/>
      <c r="AO714" s="190"/>
      <c r="AP714" s="190"/>
      <c r="AQ714" s="190"/>
      <c r="AR714" s="190"/>
      <c r="AS714" s="190"/>
      <c r="AT714" s="190"/>
      <c r="AU714" s="190"/>
      <c r="AV714" s="190"/>
      <c r="AW714" s="190"/>
      <c r="AX714" s="190"/>
      <c r="AY714" s="190"/>
      <c r="AZ714" s="190"/>
      <c r="BA714" s="190"/>
      <c r="BB714" s="190"/>
      <c r="BC714" s="190"/>
      <c r="BD714" s="190"/>
      <c r="BE714" s="190"/>
      <c r="BF714" s="190"/>
      <c r="BG714" s="190"/>
      <c r="BH714" s="190"/>
      <c r="BI714" s="190"/>
      <c r="BJ714" s="190"/>
      <c r="BK714" s="190"/>
      <c r="BL714" s="190"/>
      <c r="BM714" s="190"/>
      <c r="BN714" s="190"/>
      <c r="BO714" s="190"/>
      <c r="BP714" s="190"/>
      <c r="BQ714" s="190"/>
      <c r="BR714" s="190"/>
      <c r="BS714" s="190"/>
      <c r="BT714" s="190"/>
      <c r="BU714" s="190"/>
      <c r="BV714" s="190"/>
      <c r="BW714" s="190"/>
      <c r="BX714" s="190"/>
      <c r="BY714" s="190"/>
      <c r="BZ714" s="190"/>
      <c r="CA714" s="190"/>
      <c r="CB714" s="190"/>
      <c r="CC714" s="190"/>
      <c r="CD714" s="190"/>
      <c r="CE714" s="190"/>
      <c r="CF714" s="190"/>
      <c r="CG714" s="190"/>
      <c r="CH714" s="190"/>
      <c r="CI714" s="190"/>
      <c r="CJ714" s="190"/>
      <c r="CK714" s="190"/>
      <c r="CL714" s="190"/>
      <c r="CN714" s="201"/>
      <c r="CO714" s="190"/>
      <c r="CP714" s="190"/>
      <c r="CQ714" s="190"/>
      <c r="CR714" s="190"/>
      <c r="CS714" s="190"/>
      <c r="CT714" s="190"/>
      <c r="CU714" s="190"/>
      <c r="CV714" s="190"/>
      <c r="CW714" s="190"/>
      <c r="CX714" s="190"/>
      <c r="CY714" s="190"/>
      <c r="CZ714" s="190"/>
      <c r="DA714" s="190"/>
      <c r="DB714" s="190"/>
      <c r="DC714" s="190"/>
      <c r="DD714" s="190"/>
      <c r="DE714" s="190"/>
      <c r="DF714" s="190"/>
      <c r="DG714" s="190"/>
      <c r="DH714" s="190"/>
      <c r="DI714" s="190"/>
      <c r="DJ714" s="190"/>
      <c r="DK714" s="190"/>
      <c r="DL714" s="190"/>
    </row>
    <row r="715" spans="1:116" x14ac:dyDescent="0.4">
      <c r="A715" s="174"/>
      <c r="E715" s="8"/>
      <c r="G715" s="175" t="s">
        <v>505</v>
      </c>
      <c r="H715" s="200"/>
      <c r="I715" s="201"/>
      <c r="J715" s="201"/>
      <c r="K715" s="202"/>
      <c r="L715" s="202"/>
      <c r="M715" s="202"/>
      <c r="N715" s="202"/>
      <c r="O715" s="202"/>
      <c r="P715" s="202"/>
      <c r="R715" s="202"/>
      <c r="S715" s="190"/>
      <c r="T715" s="190"/>
      <c r="U715" s="190"/>
      <c r="V715" s="190"/>
      <c r="W715" s="190"/>
      <c r="X715" s="190"/>
      <c r="Y715" s="190"/>
      <c r="Z715" s="190"/>
      <c r="AA715" s="190"/>
      <c r="AB715" s="190"/>
      <c r="AC715" s="190"/>
      <c r="AD715" s="190"/>
      <c r="AE715" s="190"/>
      <c r="AF715" s="190"/>
      <c r="AG715" s="190"/>
      <c r="AH715" s="190"/>
      <c r="AI715" s="190"/>
      <c r="AJ715" s="190"/>
      <c r="AK715" s="190"/>
      <c r="AL715" s="190"/>
      <c r="AM715" s="190"/>
      <c r="AN715" s="190"/>
      <c r="AO715" s="190"/>
      <c r="AP715" s="190"/>
      <c r="AQ715" s="190"/>
      <c r="AR715" s="190"/>
      <c r="AS715" s="190"/>
      <c r="AT715" s="190"/>
      <c r="AU715" s="190"/>
      <c r="AV715" s="190"/>
      <c r="AW715" s="190"/>
      <c r="AX715" s="190"/>
      <c r="AY715" s="190"/>
      <c r="AZ715" s="190"/>
      <c r="BA715" s="190"/>
      <c r="BB715" s="190"/>
      <c r="BC715" s="190"/>
      <c r="BD715" s="190"/>
      <c r="BE715" s="190"/>
      <c r="BF715" s="190"/>
      <c r="BG715" s="190"/>
      <c r="BH715" s="190"/>
      <c r="BI715" s="190"/>
      <c r="BJ715" s="190"/>
      <c r="BK715" s="190"/>
      <c r="BL715" s="190"/>
      <c r="BM715" s="190"/>
      <c r="BN715" s="190"/>
      <c r="BO715" s="190"/>
      <c r="BP715" s="190"/>
      <c r="BQ715" s="190"/>
      <c r="BR715" s="190"/>
      <c r="BS715" s="190"/>
      <c r="BT715" s="190"/>
      <c r="BU715" s="190"/>
      <c r="BV715" s="190"/>
      <c r="BW715" s="190"/>
      <c r="BX715" s="190"/>
      <c r="BY715" s="190"/>
      <c r="BZ715" s="190"/>
      <c r="CA715" s="190"/>
      <c r="CB715" s="190"/>
      <c r="CC715" s="190"/>
      <c r="CD715" s="190"/>
      <c r="CE715" s="190"/>
      <c r="CF715" s="190"/>
      <c r="CG715" s="190"/>
      <c r="CH715" s="190"/>
      <c r="CI715" s="190"/>
      <c r="CJ715" s="190"/>
      <c r="CK715" s="190"/>
      <c r="CL715" s="190"/>
      <c r="CN715" s="201"/>
      <c r="CO715" s="190"/>
      <c r="CP715" s="190"/>
      <c r="CQ715" s="190"/>
      <c r="CR715" s="190"/>
      <c r="CS715" s="190"/>
      <c r="CT715" s="190"/>
      <c r="CU715" s="190"/>
      <c r="CV715" s="190"/>
      <c r="CW715" s="190"/>
      <c r="CX715" s="190"/>
      <c r="CY715" s="190"/>
      <c r="CZ715" s="190"/>
      <c r="DA715" s="190"/>
      <c r="DB715" s="190"/>
      <c r="DC715" s="190"/>
      <c r="DD715" s="190"/>
      <c r="DE715" s="190"/>
      <c r="DF715" s="190"/>
      <c r="DG715" s="190"/>
      <c r="DH715" s="190"/>
      <c r="DI715" s="190"/>
      <c r="DJ715" s="190"/>
      <c r="DK715" s="190"/>
      <c r="DL715" s="190"/>
    </row>
    <row r="716" spans="1:116" x14ac:dyDescent="0.4">
      <c r="A716" s="174"/>
      <c r="E716" s="8"/>
      <c r="G716" s="175" t="s">
        <v>463</v>
      </c>
      <c r="H716" s="200"/>
      <c r="I716" s="201"/>
      <c r="J716" s="201"/>
      <c r="K716" s="202"/>
      <c r="L716" s="202"/>
      <c r="M716" s="202"/>
      <c r="N716" s="202"/>
      <c r="O716" s="202"/>
      <c r="P716" s="202"/>
      <c r="R716" s="202"/>
      <c r="S716" s="190" t="str">
        <f t="shared" ref="S716:AX716" si="819">S$22</f>
        <v>S$18</v>
      </c>
      <c r="T716" s="190" t="str">
        <f t="shared" si="819"/>
        <v>T$18</v>
      </c>
      <c r="U716" s="190" t="str">
        <f t="shared" si="819"/>
        <v>U$18</v>
      </c>
      <c r="V716" s="190" t="str">
        <f t="shared" si="819"/>
        <v>V$18</v>
      </c>
      <c r="W716" s="190" t="str">
        <f t="shared" si="819"/>
        <v>W$18</v>
      </c>
      <c r="X716" s="190" t="str">
        <f t="shared" si="819"/>
        <v>X$18</v>
      </c>
      <c r="Y716" s="190" t="str">
        <f t="shared" si="819"/>
        <v>Y$18</v>
      </c>
      <c r="Z716" s="190" t="str">
        <f t="shared" si="819"/>
        <v>Z$18</v>
      </c>
      <c r="AA716" s="190" t="str">
        <f t="shared" si="819"/>
        <v>AA$18</v>
      </c>
      <c r="AB716" s="190" t="str">
        <f t="shared" si="819"/>
        <v>AB$18</v>
      </c>
      <c r="AC716" s="190" t="str">
        <f t="shared" si="819"/>
        <v>AC$18</v>
      </c>
      <c r="AD716" s="190" t="str">
        <f t="shared" si="819"/>
        <v>AD$18</v>
      </c>
      <c r="AE716" s="190" t="str">
        <f t="shared" si="819"/>
        <v>AE$18</v>
      </c>
      <c r="AF716" s="190" t="str">
        <f t="shared" si="819"/>
        <v>AF$18</v>
      </c>
      <c r="AG716" s="190" t="str">
        <f t="shared" si="819"/>
        <v>AG$18</v>
      </c>
      <c r="AH716" s="190" t="str">
        <f t="shared" si="819"/>
        <v>AH$18</v>
      </c>
      <c r="AI716" s="190" t="str">
        <f t="shared" si="819"/>
        <v>AI$18</v>
      </c>
      <c r="AJ716" s="190" t="str">
        <f t="shared" si="819"/>
        <v>AJ$18</v>
      </c>
      <c r="AK716" s="190" t="str">
        <f t="shared" si="819"/>
        <v>AK$18</v>
      </c>
      <c r="AL716" s="190" t="str">
        <f t="shared" si="819"/>
        <v>AL$18</v>
      </c>
      <c r="AM716" s="190" t="str">
        <f t="shared" si="819"/>
        <v>AM$18</v>
      </c>
      <c r="AN716" s="190" t="str">
        <f t="shared" si="819"/>
        <v>AN$18</v>
      </c>
      <c r="AO716" s="190" t="str">
        <f t="shared" si="819"/>
        <v>AO$18</v>
      </c>
      <c r="AP716" s="190" t="str">
        <f t="shared" si="819"/>
        <v>AP$18</v>
      </c>
      <c r="AQ716" s="190" t="str">
        <f t="shared" si="819"/>
        <v>AQ$18</v>
      </c>
      <c r="AR716" s="190" t="str">
        <f t="shared" si="819"/>
        <v>AR$18</v>
      </c>
      <c r="AS716" s="190" t="str">
        <f t="shared" si="819"/>
        <v>AS$18</v>
      </c>
      <c r="AT716" s="190" t="str">
        <f t="shared" si="819"/>
        <v>AT$18</v>
      </c>
      <c r="AU716" s="190" t="str">
        <f t="shared" si="819"/>
        <v>AU$18</v>
      </c>
      <c r="AV716" s="190" t="str">
        <f t="shared" si="819"/>
        <v>AV$18</v>
      </c>
      <c r="AW716" s="190" t="str">
        <f t="shared" si="819"/>
        <v>AW$18</v>
      </c>
      <c r="AX716" s="190" t="str">
        <f t="shared" si="819"/>
        <v>AX$18</v>
      </c>
      <c r="AY716" s="190" t="str">
        <f t="shared" ref="AY716:CD716" si="820">AY$22</f>
        <v>AY$18</v>
      </c>
      <c r="AZ716" s="190" t="str">
        <f t="shared" si="820"/>
        <v>AZ$18</v>
      </c>
      <c r="BA716" s="190" t="str">
        <f t="shared" si="820"/>
        <v>BA$18</v>
      </c>
      <c r="BB716" s="190" t="str">
        <f t="shared" si="820"/>
        <v>BB$18</v>
      </c>
      <c r="BC716" s="190" t="str">
        <f t="shared" si="820"/>
        <v>BC$18</v>
      </c>
      <c r="BD716" s="190" t="str">
        <f t="shared" si="820"/>
        <v>BD$18</v>
      </c>
      <c r="BE716" s="190" t="str">
        <f t="shared" si="820"/>
        <v>BE$18</v>
      </c>
      <c r="BF716" s="190" t="str">
        <f t="shared" si="820"/>
        <v>BF$18</v>
      </c>
      <c r="BG716" s="190" t="str">
        <f t="shared" si="820"/>
        <v>BG$18</v>
      </c>
      <c r="BH716" s="190" t="str">
        <f t="shared" si="820"/>
        <v>BH$18</v>
      </c>
      <c r="BI716" s="190" t="str">
        <f t="shared" si="820"/>
        <v>BI$18</v>
      </c>
      <c r="BJ716" s="190" t="str">
        <f t="shared" si="820"/>
        <v>BJ$18</v>
      </c>
      <c r="BK716" s="190" t="str">
        <f t="shared" si="820"/>
        <v>BK$18</v>
      </c>
      <c r="BL716" s="190" t="str">
        <f t="shared" si="820"/>
        <v>BL$18</v>
      </c>
      <c r="BM716" s="190" t="str">
        <f t="shared" si="820"/>
        <v>BM$18</v>
      </c>
      <c r="BN716" s="190" t="str">
        <f t="shared" si="820"/>
        <v>BN$18</v>
      </c>
      <c r="BO716" s="190" t="str">
        <f t="shared" si="820"/>
        <v>BO$18</v>
      </c>
      <c r="BP716" s="190" t="str">
        <f t="shared" si="820"/>
        <v>BP$18</v>
      </c>
      <c r="BQ716" s="190" t="str">
        <f t="shared" si="820"/>
        <v>BQ$18</v>
      </c>
      <c r="BR716" s="190" t="str">
        <f t="shared" si="820"/>
        <v>BR$18</v>
      </c>
      <c r="BS716" s="190" t="str">
        <f t="shared" si="820"/>
        <v>BS$18</v>
      </c>
      <c r="BT716" s="190" t="str">
        <f t="shared" si="820"/>
        <v>BT$18</v>
      </c>
      <c r="BU716" s="190" t="str">
        <f t="shared" si="820"/>
        <v>BU$18</v>
      </c>
      <c r="BV716" s="190" t="str">
        <f t="shared" si="820"/>
        <v>BV$18</v>
      </c>
      <c r="BW716" s="190" t="str">
        <f t="shared" si="820"/>
        <v>BW$18</v>
      </c>
      <c r="BX716" s="190" t="str">
        <f t="shared" si="820"/>
        <v>BX$18</v>
      </c>
      <c r="BY716" s="190" t="str">
        <f t="shared" si="820"/>
        <v>BY$18</v>
      </c>
      <c r="BZ716" s="190" t="str">
        <f t="shared" si="820"/>
        <v>BZ$18</v>
      </c>
      <c r="CA716" s="190" t="str">
        <f t="shared" si="820"/>
        <v>CA$18</v>
      </c>
      <c r="CB716" s="190" t="str">
        <f t="shared" si="820"/>
        <v>CB$18</v>
      </c>
      <c r="CC716" s="190" t="str">
        <f t="shared" si="820"/>
        <v>CC$18</v>
      </c>
      <c r="CD716" s="190" t="str">
        <f t="shared" si="820"/>
        <v>CD$18</v>
      </c>
      <c r="CE716" s="190" t="str">
        <f t="shared" ref="CE716:CL716" si="821">CE$22</f>
        <v>CE$18</v>
      </c>
      <c r="CF716" s="190" t="str">
        <f t="shared" si="821"/>
        <v>CF$18</v>
      </c>
      <c r="CG716" s="190" t="str">
        <f t="shared" si="821"/>
        <v>CG$18</v>
      </c>
      <c r="CH716" s="190" t="str">
        <f t="shared" si="821"/>
        <v>CH$18</v>
      </c>
      <c r="CI716" s="190" t="str">
        <f t="shared" si="821"/>
        <v>CI$18</v>
      </c>
      <c r="CJ716" s="190" t="str">
        <f t="shared" si="821"/>
        <v>CJ$18</v>
      </c>
      <c r="CK716" s="190" t="str">
        <f t="shared" si="821"/>
        <v>CK$18</v>
      </c>
      <c r="CL716" s="190" t="str">
        <f t="shared" si="821"/>
        <v>CL$18</v>
      </c>
      <c r="CN716" s="201"/>
      <c r="CO716" s="190" t="str">
        <f t="shared" ref="CO716:DL716" si="822">CO$22</f>
        <v>CO$18</v>
      </c>
      <c r="CP716" s="190" t="str">
        <f t="shared" si="822"/>
        <v>CP$18</v>
      </c>
      <c r="CQ716" s="190" t="str">
        <f t="shared" si="822"/>
        <v>CQ$18</v>
      </c>
      <c r="CR716" s="190" t="str">
        <f t="shared" si="822"/>
        <v>CR$18</v>
      </c>
      <c r="CS716" s="190" t="str">
        <f t="shared" si="822"/>
        <v>CS$18</v>
      </c>
      <c r="CT716" s="190" t="str">
        <f t="shared" si="822"/>
        <v>CT$18</v>
      </c>
      <c r="CU716" s="190" t="str">
        <f t="shared" si="822"/>
        <v>CU$18</v>
      </c>
      <c r="CV716" s="190" t="str">
        <f t="shared" si="822"/>
        <v>CV$18</v>
      </c>
      <c r="CW716" s="190" t="str">
        <f t="shared" si="822"/>
        <v>CW$18</v>
      </c>
      <c r="CX716" s="190" t="str">
        <f t="shared" si="822"/>
        <v>CX$18</v>
      </c>
      <c r="CY716" s="190" t="str">
        <f t="shared" si="822"/>
        <v>CY$18</v>
      </c>
      <c r="CZ716" s="190" t="str">
        <f t="shared" si="822"/>
        <v>CZ$18</v>
      </c>
      <c r="DA716" s="190" t="str">
        <f t="shared" si="822"/>
        <v>DA$18</v>
      </c>
      <c r="DB716" s="190" t="str">
        <f t="shared" si="822"/>
        <v>DB$18</v>
      </c>
      <c r="DC716" s="190" t="str">
        <f t="shared" si="822"/>
        <v>DC$18</v>
      </c>
      <c r="DD716" s="190" t="str">
        <f t="shared" si="822"/>
        <v>DD$18</v>
      </c>
      <c r="DE716" s="190" t="str">
        <f t="shared" si="822"/>
        <v>DE$18</v>
      </c>
      <c r="DF716" s="190" t="str">
        <f t="shared" si="822"/>
        <v>DF$18</v>
      </c>
      <c r="DG716" s="190" t="str">
        <f t="shared" si="822"/>
        <v>DG$18</v>
      </c>
      <c r="DH716" s="190" t="str">
        <f t="shared" si="822"/>
        <v>DH$18</v>
      </c>
      <c r="DI716" s="190" t="str">
        <f t="shared" si="822"/>
        <v>DI$18</v>
      </c>
      <c r="DJ716" s="190" t="str">
        <f t="shared" si="822"/>
        <v>DJ$18</v>
      </c>
      <c r="DK716" s="190" t="str">
        <f t="shared" si="822"/>
        <v>DK$18</v>
      </c>
      <c r="DL716" s="190" t="str">
        <f t="shared" si="822"/>
        <v>DL$18</v>
      </c>
    </row>
    <row r="717" spans="1:116" x14ac:dyDescent="0.4">
      <c r="A717" s="174"/>
      <c r="E717" s="8"/>
      <c r="G717" s="175" t="s">
        <v>464</v>
      </c>
      <c r="H717" s="200"/>
      <c r="I717" s="201"/>
      <c r="J717" s="201"/>
      <c r="K717" s="202"/>
      <c r="L717" s="202"/>
      <c r="M717" s="202"/>
      <c r="N717" s="202"/>
      <c r="O717" s="202"/>
      <c r="P717" s="202"/>
      <c r="R717" s="202"/>
      <c r="S717" s="190" t="str">
        <f t="shared" ref="S717:AX717" si="823">S$23</f>
        <v>S$19</v>
      </c>
      <c r="T717" s="190" t="str">
        <f t="shared" si="823"/>
        <v>T$19</v>
      </c>
      <c r="U717" s="190" t="str">
        <f t="shared" si="823"/>
        <v>U$19</v>
      </c>
      <c r="V717" s="190" t="str">
        <f t="shared" si="823"/>
        <v>V$19</v>
      </c>
      <c r="W717" s="190" t="str">
        <f t="shared" si="823"/>
        <v>W$19</v>
      </c>
      <c r="X717" s="190" t="str">
        <f t="shared" si="823"/>
        <v>X$19</v>
      </c>
      <c r="Y717" s="190" t="str">
        <f t="shared" si="823"/>
        <v>Y$19</v>
      </c>
      <c r="Z717" s="190" t="str">
        <f t="shared" si="823"/>
        <v>Z$19</v>
      </c>
      <c r="AA717" s="190" t="str">
        <f t="shared" si="823"/>
        <v>AA$19</v>
      </c>
      <c r="AB717" s="190" t="str">
        <f t="shared" si="823"/>
        <v>AB$19</v>
      </c>
      <c r="AC717" s="190" t="str">
        <f t="shared" si="823"/>
        <v>AC$19</v>
      </c>
      <c r="AD717" s="190" t="str">
        <f t="shared" si="823"/>
        <v>AD$19</v>
      </c>
      <c r="AE717" s="190" t="str">
        <f t="shared" si="823"/>
        <v>AE$19</v>
      </c>
      <c r="AF717" s="190" t="str">
        <f t="shared" si="823"/>
        <v>AF$19</v>
      </c>
      <c r="AG717" s="190" t="str">
        <f t="shared" si="823"/>
        <v>AG$19</v>
      </c>
      <c r="AH717" s="190" t="str">
        <f t="shared" si="823"/>
        <v>AH$19</v>
      </c>
      <c r="AI717" s="190" t="str">
        <f t="shared" si="823"/>
        <v>AI$19</v>
      </c>
      <c r="AJ717" s="190" t="str">
        <f t="shared" si="823"/>
        <v>AJ$19</v>
      </c>
      <c r="AK717" s="190" t="str">
        <f t="shared" si="823"/>
        <v>AK$19</v>
      </c>
      <c r="AL717" s="190" t="str">
        <f t="shared" si="823"/>
        <v>AL$19</v>
      </c>
      <c r="AM717" s="190" t="str">
        <f t="shared" si="823"/>
        <v>AM$19</v>
      </c>
      <c r="AN717" s="190" t="str">
        <f t="shared" si="823"/>
        <v>AN$19</v>
      </c>
      <c r="AO717" s="190" t="str">
        <f t="shared" si="823"/>
        <v>AO$19</v>
      </c>
      <c r="AP717" s="190" t="str">
        <f t="shared" si="823"/>
        <v>AP$19</v>
      </c>
      <c r="AQ717" s="190" t="str">
        <f t="shared" si="823"/>
        <v>AQ$19</v>
      </c>
      <c r="AR717" s="190" t="str">
        <f t="shared" si="823"/>
        <v>AR$19</v>
      </c>
      <c r="AS717" s="190" t="str">
        <f t="shared" si="823"/>
        <v>AS$19</v>
      </c>
      <c r="AT717" s="190" t="str">
        <f t="shared" si="823"/>
        <v>AT$19</v>
      </c>
      <c r="AU717" s="190" t="str">
        <f t="shared" si="823"/>
        <v>AU$19</v>
      </c>
      <c r="AV717" s="190" t="str">
        <f t="shared" si="823"/>
        <v>AV$19</v>
      </c>
      <c r="AW717" s="190" t="str">
        <f t="shared" si="823"/>
        <v>AW$19</v>
      </c>
      <c r="AX717" s="190" t="str">
        <f t="shared" si="823"/>
        <v>AX$19</v>
      </c>
      <c r="AY717" s="190" t="str">
        <f t="shared" ref="AY717:CD717" si="824">AY$23</f>
        <v>AY$19</v>
      </c>
      <c r="AZ717" s="190" t="str">
        <f t="shared" si="824"/>
        <v>AZ$19</v>
      </c>
      <c r="BA717" s="190" t="str">
        <f t="shared" si="824"/>
        <v>BA$19</v>
      </c>
      <c r="BB717" s="190" t="str">
        <f t="shared" si="824"/>
        <v>BB$19</v>
      </c>
      <c r="BC717" s="190" t="str">
        <f t="shared" si="824"/>
        <v>BC$19</v>
      </c>
      <c r="BD717" s="190" t="str">
        <f t="shared" si="824"/>
        <v>BD$19</v>
      </c>
      <c r="BE717" s="190" t="str">
        <f t="shared" si="824"/>
        <v>BE$19</v>
      </c>
      <c r="BF717" s="190" t="str">
        <f t="shared" si="824"/>
        <v>BF$19</v>
      </c>
      <c r="BG717" s="190" t="str">
        <f t="shared" si="824"/>
        <v>BG$19</v>
      </c>
      <c r="BH717" s="190" t="str">
        <f t="shared" si="824"/>
        <v>BH$19</v>
      </c>
      <c r="BI717" s="190" t="str">
        <f t="shared" si="824"/>
        <v>BI$19</v>
      </c>
      <c r="BJ717" s="190" t="str">
        <f t="shared" si="824"/>
        <v>BJ$19</v>
      </c>
      <c r="BK717" s="190" t="str">
        <f t="shared" si="824"/>
        <v>BK$19</v>
      </c>
      <c r="BL717" s="190" t="str">
        <f t="shared" si="824"/>
        <v>BL$19</v>
      </c>
      <c r="BM717" s="190" t="str">
        <f t="shared" si="824"/>
        <v>BM$19</v>
      </c>
      <c r="BN717" s="190" t="str">
        <f t="shared" si="824"/>
        <v>BN$19</v>
      </c>
      <c r="BO717" s="190" t="str">
        <f t="shared" si="824"/>
        <v>BO$19</v>
      </c>
      <c r="BP717" s="190" t="str">
        <f t="shared" si="824"/>
        <v>BP$19</v>
      </c>
      <c r="BQ717" s="190" t="str">
        <f t="shared" si="824"/>
        <v>BQ$19</v>
      </c>
      <c r="BR717" s="190" t="str">
        <f t="shared" si="824"/>
        <v>BR$19</v>
      </c>
      <c r="BS717" s="190" t="str">
        <f t="shared" si="824"/>
        <v>BS$19</v>
      </c>
      <c r="BT717" s="190" t="str">
        <f t="shared" si="824"/>
        <v>BT$19</v>
      </c>
      <c r="BU717" s="190" t="str">
        <f t="shared" si="824"/>
        <v>BU$19</v>
      </c>
      <c r="BV717" s="190" t="str">
        <f t="shared" si="824"/>
        <v>BV$19</v>
      </c>
      <c r="BW717" s="190" t="str">
        <f t="shared" si="824"/>
        <v>BW$19</v>
      </c>
      <c r="BX717" s="190" t="str">
        <f t="shared" si="824"/>
        <v>BX$19</v>
      </c>
      <c r="BY717" s="190" t="str">
        <f t="shared" si="824"/>
        <v>BY$19</v>
      </c>
      <c r="BZ717" s="190" t="str">
        <f t="shared" si="824"/>
        <v>BZ$19</v>
      </c>
      <c r="CA717" s="190" t="str">
        <f t="shared" si="824"/>
        <v>CA$19</v>
      </c>
      <c r="CB717" s="190" t="str">
        <f t="shared" si="824"/>
        <v>CB$19</v>
      </c>
      <c r="CC717" s="190" t="str">
        <f t="shared" si="824"/>
        <v>CC$19</v>
      </c>
      <c r="CD717" s="190" t="str">
        <f t="shared" si="824"/>
        <v>CD$19</v>
      </c>
      <c r="CE717" s="190" t="str">
        <f t="shared" ref="CE717:CL717" si="825">CE$23</f>
        <v>CE$19</v>
      </c>
      <c r="CF717" s="190" t="str">
        <f t="shared" si="825"/>
        <v>CF$19</v>
      </c>
      <c r="CG717" s="190" t="str">
        <f t="shared" si="825"/>
        <v>CG$19</v>
      </c>
      <c r="CH717" s="190" t="str">
        <f t="shared" si="825"/>
        <v>CH$19</v>
      </c>
      <c r="CI717" s="190" t="str">
        <f t="shared" si="825"/>
        <v>CI$19</v>
      </c>
      <c r="CJ717" s="190" t="str">
        <f t="shared" si="825"/>
        <v>CJ$19</v>
      </c>
      <c r="CK717" s="190" t="str">
        <f t="shared" si="825"/>
        <v>CK$19</v>
      </c>
      <c r="CL717" s="190" t="str">
        <f t="shared" si="825"/>
        <v>CL$19</v>
      </c>
      <c r="CN717" s="201"/>
      <c r="CO717" s="190" t="str">
        <f t="shared" ref="CO717:DL717" si="826">CO$23</f>
        <v>CO$19</v>
      </c>
      <c r="CP717" s="190" t="str">
        <f t="shared" si="826"/>
        <v>CP$19</v>
      </c>
      <c r="CQ717" s="190" t="str">
        <f t="shared" si="826"/>
        <v>CQ$19</v>
      </c>
      <c r="CR717" s="190" t="str">
        <f t="shared" si="826"/>
        <v>CR$19</v>
      </c>
      <c r="CS717" s="190" t="str">
        <f t="shared" si="826"/>
        <v>CS$19</v>
      </c>
      <c r="CT717" s="190" t="str">
        <f t="shared" si="826"/>
        <v>CT$19</v>
      </c>
      <c r="CU717" s="190" t="str">
        <f t="shared" si="826"/>
        <v>CU$19</v>
      </c>
      <c r="CV717" s="190" t="str">
        <f t="shared" si="826"/>
        <v>CV$19</v>
      </c>
      <c r="CW717" s="190" t="str">
        <f t="shared" si="826"/>
        <v>CW$19</v>
      </c>
      <c r="CX717" s="190" t="str">
        <f t="shared" si="826"/>
        <v>CX$19</v>
      </c>
      <c r="CY717" s="190" t="str">
        <f t="shared" si="826"/>
        <v>CY$19</v>
      </c>
      <c r="CZ717" s="190" t="str">
        <f t="shared" si="826"/>
        <v>CZ$19</v>
      </c>
      <c r="DA717" s="190" t="str">
        <f t="shared" si="826"/>
        <v>DA$19</v>
      </c>
      <c r="DB717" s="190" t="str">
        <f t="shared" si="826"/>
        <v>DB$19</v>
      </c>
      <c r="DC717" s="190" t="str">
        <f t="shared" si="826"/>
        <v>DC$19</v>
      </c>
      <c r="DD717" s="190" t="str">
        <f t="shared" si="826"/>
        <v>DD$19</v>
      </c>
      <c r="DE717" s="190" t="str">
        <f t="shared" si="826"/>
        <v>DE$19</v>
      </c>
      <c r="DF717" s="190" t="str">
        <f t="shared" si="826"/>
        <v>DF$19</v>
      </c>
      <c r="DG717" s="190" t="str">
        <f t="shared" si="826"/>
        <v>DG$19</v>
      </c>
      <c r="DH717" s="190" t="str">
        <f t="shared" si="826"/>
        <v>DH$19</v>
      </c>
      <c r="DI717" s="190" t="str">
        <f t="shared" si="826"/>
        <v>DI$19</v>
      </c>
      <c r="DJ717" s="190" t="str">
        <f t="shared" si="826"/>
        <v>DJ$19</v>
      </c>
      <c r="DK717" s="190" t="str">
        <f t="shared" si="826"/>
        <v>DK$19</v>
      </c>
      <c r="DL717" s="190" t="str">
        <f t="shared" si="826"/>
        <v>DL$19</v>
      </c>
    </row>
    <row r="718" spans="1:116" x14ac:dyDescent="0.4">
      <c r="A718" s="48" t="s">
        <v>218</v>
      </c>
      <c r="B718" s="31" t="s">
        <v>81</v>
      </c>
      <c r="C718" s="31"/>
      <c r="D718" t="s">
        <v>756</v>
      </c>
      <c r="E718" s="8" t="str">
        <f t="shared" ref="E718:E728" si="827">ROW()&amp;" "&amp;D718</f>
        <v>718 SUB-PR</v>
      </c>
      <c r="F718" t="s">
        <v>445</v>
      </c>
      <c r="G718" s="70" t="s">
        <v>778</v>
      </c>
      <c r="H718" s="48"/>
      <c r="I718" s="297"/>
      <c r="J718" s="297"/>
      <c r="K718" s="48"/>
      <c r="L718" s="48"/>
      <c r="M718" s="48"/>
      <c r="N718" s="48"/>
      <c r="O718" s="48"/>
      <c r="P718" s="48"/>
      <c r="R718" s="70"/>
      <c r="S718" s="298"/>
      <c r="T718" s="298"/>
      <c r="U718" s="298"/>
      <c r="V718" s="298"/>
      <c r="W718" s="298"/>
      <c r="X718" s="298"/>
      <c r="Y718" s="298"/>
      <c r="Z718" s="298"/>
      <c r="AA718" s="298"/>
      <c r="AB718" s="298"/>
      <c r="AC718" s="298"/>
      <c r="AD718" s="298"/>
      <c r="AE718" s="298"/>
      <c r="AF718" s="298"/>
      <c r="AG718" s="298"/>
      <c r="AH718" s="298"/>
      <c r="AI718" s="298"/>
      <c r="AJ718" s="298"/>
      <c r="AK718" s="298"/>
      <c r="AL718" s="298"/>
      <c r="AM718" s="298"/>
      <c r="AN718" s="298"/>
      <c r="AO718" s="298"/>
      <c r="AP718" s="298"/>
      <c r="AQ718" s="298"/>
      <c r="AR718" s="298"/>
      <c r="AS718" s="298"/>
      <c r="AT718" s="298"/>
      <c r="AU718" s="298"/>
      <c r="AV718" s="298"/>
      <c r="AW718" s="298"/>
      <c r="AX718" s="298"/>
      <c r="AY718" s="298"/>
      <c r="AZ718" s="298"/>
      <c r="BA718" s="298"/>
      <c r="BB718" s="298"/>
      <c r="BC718" s="298"/>
      <c r="BD718" s="298"/>
      <c r="BE718" s="298"/>
      <c r="BF718" s="298"/>
      <c r="BG718" s="298"/>
      <c r="BH718" s="298"/>
      <c r="BI718" s="298"/>
      <c r="BJ718" s="298"/>
      <c r="BK718" s="298"/>
      <c r="BL718" s="298"/>
      <c r="BM718" s="298"/>
      <c r="BN718" s="298"/>
      <c r="BO718" s="298"/>
      <c r="BP718" s="298"/>
      <c r="BQ718" s="298"/>
      <c r="BR718" s="298"/>
      <c r="BS718" s="298"/>
      <c r="BT718" s="298"/>
      <c r="BU718" s="298"/>
      <c r="BV718" s="298"/>
      <c r="BW718" s="298"/>
      <c r="BX718" s="298"/>
      <c r="BY718" s="298"/>
      <c r="BZ718" s="298"/>
      <c r="CA718" s="298"/>
      <c r="CB718" s="298"/>
      <c r="CC718" s="298"/>
      <c r="CD718" s="298"/>
      <c r="CE718" s="298"/>
      <c r="CF718" s="298"/>
      <c r="CG718" s="298"/>
      <c r="CH718" s="298"/>
      <c r="CI718" s="298"/>
      <c r="CJ718" s="298"/>
      <c r="CK718" s="298"/>
      <c r="CL718" s="298"/>
      <c r="CN718" s="297"/>
      <c r="CO718" s="298"/>
      <c r="CP718" s="298"/>
      <c r="CQ718" s="298"/>
      <c r="CR718" s="298"/>
      <c r="CS718" s="298"/>
      <c r="CT718" s="298"/>
      <c r="CU718" s="298"/>
      <c r="CV718" s="298"/>
      <c r="CW718" s="298"/>
      <c r="CX718" s="298"/>
      <c r="CY718" s="298"/>
      <c r="CZ718" s="298"/>
      <c r="DA718" s="298"/>
      <c r="DB718" s="298"/>
      <c r="DC718" s="298"/>
      <c r="DD718" s="298"/>
      <c r="DE718" s="298"/>
      <c r="DF718" s="298"/>
      <c r="DG718" s="298"/>
      <c r="DH718" s="298"/>
      <c r="DI718" s="298"/>
      <c r="DJ718" s="298"/>
      <c r="DK718" s="298"/>
      <c r="DL718" s="298"/>
    </row>
    <row r="719" spans="1:116" x14ac:dyDescent="0.4">
      <c r="A719" s="31"/>
      <c r="B719" s="31" t="s">
        <v>81</v>
      </c>
      <c r="C719" s="31" t="s">
        <v>198</v>
      </c>
      <c r="D719" t="s">
        <v>756</v>
      </c>
      <c r="E719" s="8" t="str">
        <f>ROW()&amp;" "&amp;D719</f>
        <v>719 SUB-PR</v>
      </c>
      <c r="G719" s="13" t="str">
        <f>"Subscription Revenue - "&amp;G730</f>
        <v>Subscription Revenue - (Primary label)</v>
      </c>
      <c r="H719" s="31"/>
      <c r="I719" s="73"/>
      <c r="J719" s="73"/>
      <c r="K719" s="31"/>
      <c r="L719" s="31"/>
      <c r="M719" s="31"/>
      <c r="N719" s="31"/>
      <c r="O719" s="31"/>
      <c r="P719" s="31"/>
      <c r="R719" s="67"/>
      <c r="S719" s="156"/>
      <c r="T719" s="156"/>
      <c r="U719" s="156"/>
      <c r="V719" s="156"/>
      <c r="W719" s="156"/>
      <c r="X719" s="156"/>
      <c r="Y719" s="156"/>
      <c r="Z719" s="156"/>
      <c r="AA719" s="156"/>
      <c r="AB719" s="156"/>
      <c r="AC719" s="156"/>
      <c r="AD719" s="156"/>
      <c r="AE719" s="156"/>
      <c r="AF719" s="156"/>
      <c r="AG719" s="156"/>
      <c r="AH719" s="156"/>
      <c r="AI719" s="156"/>
      <c r="AJ719" s="156"/>
      <c r="AK719" s="156"/>
      <c r="AL719" s="156"/>
      <c r="AM719" s="156"/>
      <c r="AN719" s="156"/>
      <c r="AO719" s="156"/>
      <c r="AP719" s="156"/>
      <c r="AQ719" s="156"/>
      <c r="AR719" s="156"/>
      <c r="AS719" s="156"/>
      <c r="AT719" s="156"/>
      <c r="AU719" s="156"/>
      <c r="AV719" s="156"/>
      <c r="AW719" s="156"/>
      <c r="AX719" s="156"/>
      <c r="AY719" s="156"/>
      <c r="AZ719" s="156"/>
      <c r="BA719" s="156"/>
      <c r="BB719" s="156"/>
      <c r="BC719" s="156"/>
      <c r="BD719" s="156"/>
      <c r="BE719" s="156"/>
      <c r="BF719" s="156"/>
      <c r="BG719" s="156"/>
      <c r="BH719" s="156"/>
      <c r="BI719" s="156"/>
      <c r="BJ719" s="156"/>
      <c r="BK719" s="156"/>
      <c r="BL719" s="156"/>
      <c r="BM719" s="156"/>
      <c r="BN719" s="156"/>
      <c r="BO719" s="156"/>
      <c r="BP719" s="156"/>
      <c r="BQ719" s="156"/>
      <c r="BR719" s="156"/>
      <c r="BS719" s="156"/>
      <c r="BT719" s="156"/>
      <c r="BU719" s="156"/>
      <c r="BV719" s="156"/>
      <c r="BW719" s="156"/>
      <c r="BX719" s="156"/>
      <c r="BY719" s="156"/>
      <c r="BZ719" s="156"/>
      <c r="CA719" s="156"/>
      <c r="CB719" s="156"/>
      <c r="CC719" s="156"/>
      <c r="CD719" s="156"/>
      <c r="CE719" s="156"/>
      <c r="CF719" s="156"/>
      <c r="CG719" s="156"/>
      <c r="CH719" s="156"/>
      <c r="CI719" s="156"/>
      <c r="CJ719" s="156"/>
      <c r="CK719" s="156"/>
      <c r="CL719" s="156"/>
      <c r="CN719" s="73"/>
      <c r="CO719" s="156"/>
      <c r="CP719" s="156"/>
      <c r="CQ719" s="156"/>
      <c r="CR719" s="156"/>
      <c r="CS719" s="156"/>
      <c r="CT719" s="156"/>
      <c r="CU719" s="156"/>
      <c r="CV719" s="156"/>
      <c r="CW719" s="156"/>
      <c r="CX719" s="156"/>
      <c r="CY719" s="156"/>
      <c r="CZ719" s="156"/>
      <c r="DA719" s="156"/>
      <c r="DB719" s="156"/>
      <c r="DC719" s="156"/>
      <c r="DD719" s="156"/>
      <c r="DE719" s="156"/>
      <c r="DF719" s="156"/>
      <c r="DG719" s="156"/>
      <c r="DH719" s="156"/>
      <c r="DI719" s="156"/>
      <c r="DJ719" s="156"/>
      <c r="DK719" s="156"/>
      <c r="DL719" s="156"/>
    </row>
    <row r="720" spans="1:116" x14ac:dyDescent="0.4">
      <c r="B720" t="str">
        <f>E720</f>
        <v>720 SUB-PR</v>
      </c>
      <c r="D720" t="s">
        <v>756</v>
      </c>
      <c r="E720" s="8" t="str">
        <f>ROW()&amp;" "&amp;D720</f>
        <v>720 SUB-PR</v>
      </c>
      <c r="G720" s="145" t="s">
        <v>414</v>
      </c>
      <c r="H720" s="12"/>
      <c r="I720" s="60"/>
      <c r="J720" s="60"/>
      <c r="K720" s="18">
        <v>20</v>
      </c>
      <c r="L720" s="18">
        <v>20</v>
      </c>
      <c r="M720" s="18">
        <v>20</v>
      </c>
      <c r="N720" s="18">
        <v>20</v>
      </c>
      <c r="O720" s="18">
        <v>20</v>
      </c>
      <c r="P720" s="18">
        <v>20</v>
      </c>
      <c r="R720" s="19"/>
      <c r="S720" s="147" cm="1">
        <f t="array" ref="S720">INDEX($K:$P,ROW(),MATCH(S$3,$K$2:$P$2,0))</f>
        <v>20</v>
      </c>
      <c r="T720" s="147" cm="1">
        <f t="array" ref="T720">INDEX($K:$P,ROW(),MATCH(T$3,$K$2:$P$2,0))</f>
        <v>20</v>
      </c>
      <c r="U720" s="147" cm="1">
        <f t="array" ref="U720">INDEX($K:$P,ROW(),MATCH(U$3,$K$2:$P$2,0))</f>
        <v>20</v>
      </c>
      <c r="V720" s="147" cm="1">
        <f t="array" ref="V720">INDEX($K:$P,ROW(),MATCH(V$3,$K$2:$P$2,0))</f>
        <v>20</v>
      </c>
      <c r="W720" s="147" cm="1">
        <f t="array" ref="W720">INDEX($K:$P,ROW(),MATCH(W$3,$K$2:$P$2,0))</f>
        <v>20</v>
      </c>
      <c r="X720" s="147" cm="1">
        <f t="array" ref="X720">INDEX($K:$P,ROW(),MATCH(X$3,$K$2:$P$2,0))</f>
        <v>20</v>
      </c>
      <c r="Y720" s="147" cm="1">
        <f t="array" ref="Y720">INDEX($K:$P,ROW(),MATCH(Y$3,$K$2:$P$2,0))</f>
        <v>20</v>
      </c>
      <c r="Z720" s="147" cm="1">
        <f t="array" ref="Z720">INDEX($K:$P,ROW(),MATCH(Z$3,$K$2:$P$2,0))</f>
        <v>20</v>
      </c>
      <c r="AA720" s="147" cm="1">
        <f t="array" ref="AA720">INDEX($K:$P,ROW(),MATCH(AA$3,$K$2:$P$2,0))</f>
        <v>20</v>
      </c>
      <c r="AB720" s="147" cm="1">
        <f t="array" ref="AB720">INDEX($K:$P,ROW(),MATCH(AB$3,$K$2:$P$2,0))</f>
        <v>20</v>
      </c>
      <c r="AC720" s="147" cm="1">
        <f t="array" ref="AC720">INDEX($K:$P,ROW(),MATCH(AC$3,$K$2:$P$2,0))</f>
        <v>20</v>
      </c>
      <c r="AD720" s="147" cm="1">
        <f t="array" ref="AD720">INDEX($K:$P,ROW(),MATCH(AD$3,$K$2:$P$2,0))</f>
        <v>20</v>
      </c>
      <c r="AE720" s="147" cm="1">
        <f t="array" ref="AE720">INDEX($K:$P,ROW(),MATCH(AE$3,$K$2:$P$2,0))</f>
        <v>20</v>
      </c>
      <c r="AF720" s="147" cm="1">
        <f t="array" ref="AF720">INDEX($K:$P,ROW(),MATCH(AF$3,$K$2:$P$2,0))</f>
        <v>20</v>
      </c>
      <c r="AG720" s="147" cm="1">
        <f t="array" ref="AG720">INDEX($K:$P,ROW(),MATCH(AG$3,$K$2:$P$2,0))</f>
        <v>20</v>
      </c>
      <c r="AH720" s="147" cm="1">
        <f t="array" ref="AH720">INDEX($K:$P,ROW(),MATCH(AH$3,$K$2:$P$2,0))</f>
        <v>20</v>
      </c>
      <c r="AI720" s="147" cm="1">
        <f t="array" ref="AI720">INDEX($K:$P,ROW(),MATCH(AI$3,$K$2:$P$2,0))</f>
        <v>20</v>
      </c>
      <c r="AJ720" s="147" cm="1">
        <f t="array" ref="AJ720">INDEX($K:$P,ROW(),MATCH(AJ$3,$K$2:$P$2,0))</f>
        <v>20</v>
      </c>
      <c r="AK720" s="147" cm="1">
        <f t="array" ref="AK720">INDEX($K:$P,ROW(),MATCH(AK$3,$K$2:$P$2,0))</f>
        <v>20</v>
      </c>
      <c r="AL720" s="147" cm="1">
        <f t="array" ref="AL720">INDEX($K:$P,ROW(),MATCH(AL$3,$K$2:$P$2,0))</f>
        <v>20</v>
      </c>
      <c r="AM720" s="147" cm="1">
        <f t="array" ref="AM720">INDEX($K:$P,ROW(),MATCH(AM$3,$K$2:$P$2,0))</f>
        <v>20</v>
      </c>
      <c r="AN720" s="147" cm="1">
        <f t="array" ref="AN720">INDEX($K:$P,ROW(),MATCH(AN$3,$K$2:$P$2,0))</f>
        <v>20</v>
      </c>
      <c r="AO720" s="147" cm="1">
        <f t="array" ref="AO720">INDEX($K:$P,ROW(),MATCH(AO$3,$K$2:$P$2,0))</f>
        <v>20</v>
      </c>
      <c r="AP720" s="147" cm="1">
        <f t="array" ref="AP720">INDEX($K:$P,ROW(),MATCH(AP$3,$K$2:$P$2,0))</f>
        <v>20</v>
      </c>
      <c r="AQ720" s="147" cm="1">
        <f t="array" ref="AQ720">INDEX($K:$P,ROW(),MATCH(AQ$3,$K$2:$P$2,0))</f>
        <v>20</v>
      </c>
      <c r="AR720" s="147" cm="1">
        <f t="array" ref="AR720">INDEX($K:$P,ROW(),MATCH(AR$3,$K$2:$P$2,0))</f>
        <v>20</v>
      </c>
      <c r="AS720" s="147" cm="1">
        <f t="array" ref="AS720">INDEX($K:$P,ROW(),MATCH(AS$3,$K$2:$P$2,0))</f>
        <v>20</v>
      </c>
      <c r="AT720" s="147" cm="1">
        <f t="array" ref="AT720">INDEX($K:$P,ROW(),MATCH(AT$3,$K$2:$P$2,0))</f>
        <v>20</v>
      </c>
      <c r="AU720" s="147" cm="1">
        <f t="array" ref="AU720">INDEX($K:$P,ROW(),MATCH(AU$3,$K$2:$P$2,0))</f>
        <v>20</v>
      </c>
      <c r="AV720" s="147" cm="1">
        <f t="array" ref="AV720">INDEX($K:$P,ROW(),MATCH(AV$3,$K$2:$P$2,0))</f>
        <v>20</v>
      </c>
      <c r="AW720" s="147" cm="1">
        <f t="array" ref="AW720">INDEX($K:$P,ROW(),MATCH(AW$3,$K$2:$P$2,0))</f>
        <v>20</v>
      </c>
      <c r="AX720" s="147" cm="1">
        <f t="array" ref="AX720">INDEX($K:$P,ROW(),MATCH(AX$3,$K$2:$P$2,0))</f>
        <v>20</v>
      </c>
      <c r="AY720" s="147" cm="1">
        <f t="array" ref="AY720">INDEX($K:$P,ROW(),MATCH(AY$3,$K$2:$P$2,0))</f>
        <v>20</v>
      </c>
      <c r="AZ720" s="147" cm="1">
        <f t="array" ref="AZ720">INDEX($K:$P,ROW(),MATCH(AZ$3,$K$2:$P$2,0))</f>
        <v>20</v>
      </c>
      <c r="BA720" s="147" cm="1">
        <f t="array" ref="BA720">INDEX($K:$P,ROW(),MATCH(BA$3,$K$2:$P$2,0))</f>
        <v>20</v>
      </c>
      <c r="BB720" s="147" cm="1">
        <f t="array" ref="BB720">INDEX($K:$P,ROW(),MATCH(BB$3,$K$2:$P$2,0))</f>
        <v>20</v>
      </c>
      <c r="BC720" s="147" cm="1">
        <f t="array" ref="BC720">INDEX($K:$P,ROW(),MATCH(BC$3,$K$2:$P$2,0))</f>
        <v>20</v>
      </c>
      <c r="BD720" s="147" cm="1">
        <f t="array" ref="BD720">INDEX($K:$P,ROW(),MATCH(BD$3,$K$2:$P$2,0))</f>
        <v>20</v>
      </c>
      <c r="BE720" s="147" cm="1">
        <f t="array" ref="BE720">INDEX($K:$P,ROW(),MATCH(BE$3,$K$2:$P$2,0))</f>
        <v>20</v>
      </c>
      <c r="BF720" s="147" cm="1">
        <f t="array" ref="BF720">INDEX($K:$P,ROW(),MATCH(BF$3,$K$2:$P$2,0))</f>
        <v>20</v>
      </c>
      <c r="BG720" s="147" cm="1">
        <f t="array" ref="BG720">INDEX($K:$P,ROW(),MATCH(BG$3,$K$2:$P$2,0))</f>
        <v>20</v>
      </c>
      <c r="BH720" s="147" cm="1">
        <f t="array" ref="BH720">INDEX($K:$P,ROW(),MATCH(BH$3,$K$2:$P$2,0))</f>
        <v>20</v>
      </c>
      <c r="BI720" s="147" cm="1">
        <f t="array" ref="BI720">INDEX($K:$P,ROW(),MATCH(BI$3,$K$2:$P$2,0))</f>
        <v>20</v>
      </c>
      <c r="BJ720" s="147" cm="1">
        <f t="array" ref="BJ720">INDEX($K:$P,ROW(),MATCH(BJ$3,$K$2:$P$2,0))</f>
        <v>20</v>
      </c>
      <c r="BK720" s="147" cm="1">
        <f t="array" ref="BK720">INDEX($K:$P,ROW(),MATCH(BK$3,$K$2:$P$2,0))</f>
        <v>20</v>
      </c>
      <c r="BL720" s="147" cm="1">
        <f t="array" ref="BL720">INDEX($K:$P,ROW(),MATCH(BL$3,$K$2:$P$2,0))</f>
        <v>20</v>
      </c>
      <c r="BM720" s="147" cm="1">
        <f t="array" ref="BM720">INDEX($K:$P,ROW(),MATCH(BM$3,$K$2:$P$2,0))</f>
        <v>20</v>
      </c>
      <c r="BN720" s="147" cm="1">
        <f t="array" ref="BN720">INDEX($K:$P,ROW(),MATCH(BN$3,$K$2:$P$2,0))</f>
        <v>20</v>
      </c>
      <c r="BO720" s="147" cm="1">
        <f t="array" ref="BO720">INDEX($K:$P,ROW(),MATCH(BO$3,$K$2:$P$2,0))</f>
        <v>20</v>
      </c>
      <c r="BP720" s="147" cm="1">
        <f t="array" ref="BP720">INDEX($K:$P,ROW(),MATCH(BP$3,$K$2:$P$2,0))</f>
        <v>20</v>
      </c>
      <c r="BQ720" s="147" cm="1">
        <f t="array" ref="BQ720">INDEX($K:$P,ROW(),MATCH(BQ$3,$K$2:$P$2,0))</f>
        <v>20</v>
      </c>
      <c r="BR720" s="147" cm="1">
        <f t="array" ref="BR720">INDEX($K:$P,ROW(),MATCH(BR$3,$K$2:$P$2,0))</f>
        <v>20</v>
      </c>
      <c r="BS720" s="147" cm="1">
        <f t="array" ref="BS720">INDEX($K:$P,ROW(),MATCH(BS$3,$K$2:$P$2,0))</f>
        <v>20</v>
      </c>
      <c r="BT720" s="147" cm="1">
        <f t="array" ref="BT720">INDEX($K:$P,ROW(),MATCH(BT$3,$K$2:$P$2,0))</f>
        <v>20</v>
      </c>
      <c r="BU720" s="147" cm="1">
        <f t="array" ref="BU720">INDEX($K:$P,ROW(),MATCH(BU$3,$K$2:$P$2,0))</f>
        <v>20</v>
      </c>
      <c r="BV720" s="147" cm="1">
        <f t="array" ref="BV720">INDEX($K:$P,ROW(),MATCH(BV$3,$K$2:$P$2,0))</f>
        <v>20</v>
      </c>
      <c r="BW720" s="147" cm="1">
        <f t="array" ref="BW720">INDEX($K:$P,ROW(),MATCH(BW$3,$K$2:$P$2,0))</f>
        <v>20</v>
      </c>
      <c r="BX720" s="147" cm="1">
        <f t="array" ref="BX720">INDEX($K:$P,ROW(),MATCH(BX$3,$K$2:$P$2,0))</f>
        <v>20</v>
      </c>
      <c r="BY720" s="147" cm="1">
        <f t="array" ref="BY720">INDEX($K:$P,ROW(),MATCH(BY$3,$K$2:$P$2,0))</f>
        <v>20</v>
      </c>
      <c r="BZ720" s="147" cm="1">
        <f t="array" ref="BZ720">INDEX($K:$P,ROW(),MATCH(BZ$3,$K$2:$P$2,0))</f>
        <v>20</v>
      </c>
      <c r="CA720" s="147" cm="1">
        <f t="array" ref="CA720">INDEX($K:$P,ROW(),MATCH(CA$3,$K$2:$P$2,0))</f>
        <v>20</v>
      </c>
      <c r="CB720" s="147" cm="1">
        <f t="array" ref="CB720">INDEX($K:$P,ROW(),MATCH(CB$3,$K$2:$P$2,0))</f>
        <v>20</v>
      </c>
      <c r="CC720" s="147" cm="1">
        <f t="array" ref="CC720">INDEX($K:$P,ROW(),MATCH(CC$3,$K$2:$P$2,0))</f>
        <v>20</v>
      </c>
      <c r="CD720" s="147" cm="1">
        <f t="array" ref="CD720">INDEX($K:$P,ROW(),MATCH(CD$3,$K$2:$P$2,0))</f>
        <v>20</v>
      </c>
      <c r="CE720" s="147" cm="1">
        <f t="array" ref="CE720">INDEX($K:$P,ROW(),MATCH(CE$3,$K$2:$P$2,0))</f>
        <v>20</v>
      </c>
      <c r="CF720" s="147" cm="1">
        <f t="array" ref="CF720">INDEX($K:$P,ROW(),MATCH(CF$3,$K$2:$P$2,0))</f>
        <v>20</v>
      </c>
      <c r="CG720" s="147" cm="1">
        <f t="array" ref="CG720">INDEX($K:$P,ROW(),MATCH(CG$3,$K$2:$P$2,0))</f>
        <v>20</v>
      </c>
      <c r="CH720" s="147" cm="1">
        <f t="array" ref="CH720">INDEX($K:$P,ROW(),MATCH(CH$3,$K$2:$P$2,0))</f>
        <v>20</v>
      </c>
      <c r="CI720" s="147" cm="1">
        <f t="array" ref="CI720">INDEX($K:$P,ROW(),MATCH(CI$3,$K$2:$P$2,0))</f>
        <v>20</v>
      </c>
      <c r="CJ720" s="147" cm="1">
        <f t="array" ref="CJ720">INDEX($K:$P,ROW(),MATCH(CJ$3,$K$2:$P$2,0))</f>
        <v>20</v>
      </c>
      <c r="CK720" s="147" cm="1">
        <f t="array" ref="CK720">INDEX($K:$P,ROW(),MATCH(CK$3,$K$2:$P$2,0))</f>
        <v>20</v>
      </c>
      <c r="CL720" s="147" cm="1">
        <f t="array" ref="CL720">INDEX($K:$P,ROW(),MATCH(CL$3,$K$2:$P$2,0))</f>
        <v>20</v>
      </c>
      <c r="CN720" s="60"/>
      <c r="CO720" s="147" t="e" cm="1">
        <f t="array" ref="CO720">INDEX($K:$P,ROW(),MATCH(CO$3,$K$2:$P$2,0))</f>
        <v>#N/A</v>
      </c>
      <c r="CP720" s="147" t="e" cm="1">
        <f t="array" ref="CP720">INDEX($K:$P,ROW(),MATCH(CP$3,$K$2:$P$2,0))</f>
        <v>#N/A</v>
      </c>
      <c r="CQ720" s="147" t="e" cm="1">
        <f t="array" ref="CQ720">INDEX($K:$P,ROW(),MATCH(CQ$3,$K$2:$P$2,0))</f>
        <v>#N/A</v>
      </c>
      <c r="CR720" s="147" t="e" cm="1">
        <f t="array" ref="CR720">INDEX($K:$P,ROW(),MATCH(CR$3,$K$2:$P$2,0))</f>
        <v>#N/A</v>
      </c>
      <c r="CS720" s="147" t="e" cm="1">
        <f t="array" ref="CS720">INDEX($K:$P,ROW(),MATCH(CS$3,$K$2:$P$2,0))</f>
        <v>#N/A</v>
      </c>
      <c r="CT720" s="147" t="e" cm="1">
        <f t="array" ref="CT720">INDEX($K:$P,ROW(),MATCH(CT$3,$K$2:$P$2,0))</f>
        <v>#N/A</v>
      </c>
      <c r="CU720" s="147" t="e" cm="1">
        <f t="array" ref="CU720">INDEX($K:$P,ROW(),MATCH(CU$3,$K$2:$P$2,0))</f>
        <v>#N/A</v>
      </c>
      <c r="CV720" s="147" t="e" cm="1">
        <f t="array" ref="CV720">INDEX($K:$P,ROW(),MATCH(CV$3,$K$2:$P$2,0))</f>
        <v>#N/A</v>
      </c>
      <c r="CW720" s="147" t="e" cm="1">
        <f t="array" ref="CW720">INDEX($K:$P,ROW(),MATCH(CW$3,$K$2:$P$2,0))</f>
        <v>#N/A</v>
      </c>
      <c r="CX720" s="147" t="e" cm="1">
        <f t="array" ref="CX720">INDEX($K:$P,ROW(),MATCH(CX$3,$K$2:$P$2,0))</f>
        <v>#N/A</v>
      </c>
      <c r="CY720" s="147" t="e" cm="1">
        <f t="array" ref="CY720">INDEX($K:$P,ROW(),MATCH(CY$3,$K$2:$P$2,0))</f>
        <v>#N/A</v>
      </c>
      <c r="CZ720" s="147" t="e" cm="1">
        <f t="array" ref="CZ720">INDEX($K:$P,ROW(),MATCH(CZ$3,$K$2:$P$2,0))</f>
        <v>#N/A</v>
      </c>
      <c r="DA720" s="147" t="e" cm="1">
        <f t="array" ref="DA720">INDEX($K:$P,ROW(),MATCH(DA$3,$K$2:$P$2,0))</f>
        <v>#N/A</v>
      </c>
      <c r="DB720" s="147" t="e" cm="1">
        <f t="array" ref="DB720">INDEX($K:$P,ROW(),MATCH(DB$3,$K$2:$P$2,0))</f>
        <v>#N/A</v>
      </c>
      <c r="DC720" s="147" t="e" cm="1">
        <f t="array" ref="DC720">INDEX($K:$P,ROW(),MATCH(DC$3,$K$2:$P$2,0))</f>
        <v>#N/A</v>
      </c>
      <c r="DD720" s="147" t="e" cm="1">
        <f t="array" ref="DD720">INDEX($K:$P,ROW(),MATCH(DD$3,$K$2:$P$2,0))</f>
        <v>#N/A</v>
      </c>
      <c r="DE720" s="147" t="e" cm="1">
        <f t="array" ref="DE720">INDEX($K:$P,ROW(),MATCH(DE$3,$K$2:$P$2,0))</f>
        <v>#N/A</v>
      </c>
      <c r="DF720" s="147" t="e" cm="1">
        <f t="array" ref="DF720">INDEX($K:$P,ROW(),MATCH(DF$3,$K$2:$P$2,0))</f>
        <v>#N/A</v>
      </c>
      <c r="DG720" s="147" t="e" cm="1">
        <f t="array" ref="DG720">INDEX($K:$P,ROW(),MATCH(DG$3,$K$2:$P$2,0))</f>
        <v>#N/A</v>
      </c>
      <c r="DH720" s="147" t="e" cm="1">
        <f t="array" ref="DH720">INDEX($K:$P,ROW(),MATCH(DH$3,$K$2:$P$2,0))</f>
        <v>#N/A</v>
      </c>
      <c r="DI720" s="147" t="e" cm="1">
        <f t="array" ref="DI720">INDEX($K:$P,ROW(),MATCH(DI$3,$K$2:$P$2,0))</f>
        <v>#N/A</v>
      </c>
      <c r="DJ720" s="147" t="e" cm="1">
        <f t="array" ref="DJ720">INDEX($K:$P,ROW(),MATCH(DJ$3,$K$2:$P$2,0))</f>
        <v>#N/A</v>
      </c>
      <c r="DK720" s="147" t="e" cm="1">
        <f t="array" ref="DK720">INDEX($K:$P,ROW(),MATCH(DK$3,$K$2:$P$2,0))</f>
        <v>#N/A</v>
      </c>
      <c r="DL720" s="147" t="e" cm="1">
        <f t="array" ref="DL720">INDEX($K:$P,ROW(),MATCH(DL$3,$K$2:$P$2,0))</f>
        <v>#N/A</v>
      </c>
    </row>
    <row r="721" spans="1:116" x14ac:dyDescent="0.4">
      <c r="D721" t="s">
        <v>756</v>
      </c>
      <c r="E721" s="8" t="str">
        <f t="shared" ref="E721" si="828">ROW()&amp;" "&amp;D721</f>
        <v>721 SUB-PR</v>
      </c>
      <c r="G721"/>
      <c r="I721"/>
      <c r="J721"/>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1:116" x14ac:dyDescent="0.4">
      <c r="B722" s="6"/>
      <c r="C722" s="6"/>
      <c r="D722" t="s">
        <v>756</v>
      </c>
      <c r="E722" s="8" t="str">
        <f t="shared" si="827"/>
        <v>722 SUB-PR</v>
      </c>
      <c r="G722" s="95" t="str">
        <f>G727&amp;":"</f>
        <v># of subscribers:</v>
      </c>
      <c r="H722" s="12"/>
      <c r="I722" s="60"/>
      <c r="J722" s="60"/>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N722" s="60"/>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c r="DK722" s="72"/>
      <c r="DL722" s="72"/>
    </row>
    <row r="723" spans="1:116" x14ac:dyDescent="0.4">
      <c r="B723" s="6"/>
      <c r="C723" s="6"/>
      <c r="D723" t="s">
        <v>756</v>
      </c>
      <c r="E723" s="8" t="str">
        <f t="shared" si="827"/>
        <v>723 SUB-PR</v>
      </c>
      <c r="G723" s="158" t="s">
        <v>71</v>
      </c>
      <c r="K723" s="15">
        <f>SUMIF($4:$4,K$2-1,723:723)</f>
        <v>0</v>
      </c>
      <c r="L723" s="15">
        <f ca="1">K727</f>
        <v>500</v>
      </c>
      <c r="M723" s="15">
        <f ca="1">L727</f>
        <v>500</v>
      </c>
      <c r="N723" s="15">
        <f ca="1">M727</f>
        <v>500</v>
      </c>
      <c r="O723" s="15">
        <f ca="1">N727</f>
        <v>500</v>
      </c>
      <c r="P723" s="15">
        <f ca="1">O727</f>
        <v>500</v>
      </c>
      <c r="R723" s="15"/>
      <c r="S723" s="76">
        <f t="shared" ref="S723" si="829">R727</f>
        <v>0</v>
      </c>
      <c r="T723" s="76">
        <f t="shared" ref="T723:AY723" ca="1" si="830">S727</f>
        <v>500</v>
      </c>
      <c r="U723" s="76">
        <f t="shared" ca="1" si="830"/>
        <v>500</v>
      </c>
      <c r="V723" s="76">
        <f t="shared" ca="1" si="830"/>
        <v>500</v>
      </c>
      <c r="W723" s="76">
        <f t="shared" ca="1" si="830"/>
        <v>500</v>
      </c>
      <c r="X723" s="76">
        <f t="shared" ca="1" si="830"/>
        <v>500</v>
      </c>
      <c r="Y723" s="76">
        <f t="shared" ca="1" si="830"/>
        <v>500</v>
      </c>
      <c r="Z723" s="76">
        <f t="shared" ca="1" si="830"/>
        <v>500</v>
      </c>
      <c r="AA723" s="76">
        <f t="shared" ca="1" si="830"/>
        <v>500</v>
      </c>
      <c r="AB723" s="76">
        <f t="shared" ca="1" si="830"/>
        <v>500</v>
      </c>
      <c r="AC723" s="76">
        <f t="shared" ca="1" si="830"/>
        <v>500</v>
      </c>
      <c r="AD723" s="76">
        <f t="shared" ca="1" si="830"/>
        <v>500</v>
      </c>
      <c r="AE723" s="76">
        <f t="shared" ca="1" si="830"/>
        <v>500</v>
      </c>
      <c r="AF723" s="76">
        <f t="shared" ca="1" si="830"/>
        <v>500</v>
      </c>
      <c r="AG723" s="76">
        <f t="shared" ca="1" si="830"/>
        <v>500</v>
      </c>
      <c r="AH723" s="76">
        <f t="shared" ca="1" si="830"/>
        <v>500</v>
      </c>
      <c r="AI723" s="76">
        <f t="shared" ca="1" si="830"/>
        <v>500</v>
      </c>
      <c r="AJ723" s="76">
        <f t="shared" ca="1" si="830"/>
        <v>500</v>
      </c>
      <c r="AK723" s="76">
        <f t="shared" ca="1" si="830"/>
        <v>500</v>
      </c>
      <c r="AL723" s="76">
        <f t="shared" ca="1" si="830"/>
        <v>500</v>
      </c>
      <c r="AM723" s="76">
        <f t="shared" ca="1" si="830"/>
        <v>500</v>
      </c>
      <c r="AN723" s="76">
        <f t="shared" ca="1" si="830"/>
        <v>500</v>
      </c>
      <c r="AO723" s="76">
        <f t="shared" ca="1" si="830"/>
        <v>500</v>
      </c>
      <c r="AP723" s="76">
        <f t="shared" ca="1" si="830"/>
        <v>500</v>
      </c>
      <c r="AQ723" s="76">
        <f t="shared" ca="1" si="830"/>
        <v>500</v>
      </c>
      <c r="AR723" s="76">
        <f t="shared" ca="1" si="830"/>
        <v>500</v>
      </c>
      <c r="AS723" s="76">
        <f t="shared" ca="1" si="830"/>
        <v>500</v>
      </c>
      <c r="AT723" s="76">
        <f t="shared" ca="1" si="830"/>
        <v>500</v>
      </c>
      <c r="AU723" s="76">
        <f t="shared" ca="1" si="830"/>
        <v>500</v>
      </c>
      <c r="AV723" s="76">
        <f t="shared" ca="1" si="830"/>
        <v>500</v>
      </c>
      <c r="AW723" s="76">
        <f t="shared" ca="1" si="830"/>
        <v>500</v>
      </c>
      <c r="AX723" s="76">
        <f t="shared" ca="1" si="830"/>
        <v>500</v>
      </c>
      <c r="AY723" s="76">
        <f t="shared" ca="1" si="830"/>
        <v>500</v>
      </c>
      <c r="AZ723" s="76">
        <f t="shared" ref="AZ723:CE723" ca="1" si="831">AY727</f>
        <v>500</v>
      </c>
      <c r="BA723" s="76">
        <f t="shared" ca="1" si="831"/>
        <v>500</v>
      </c>
      <c r="BB723" s="76">
        <f t="shared" ca="1" si="831"/>
        <v>500</v>
      </c>
      <c r="BC723" s="76">
        <f t="shared" ca="1" si="831"/>
        <v>500</v>
      </c>
      <c r="BD723" s="76">
        <f t="shared" ca="1" si="831"/>
        <v>500</v>
      </c>
      <c r="BE723" s="76">
        <f t="shared" ca="1" si="831"/>
        <v>500</v>
      </c>
      <c r="BF723" s="76">
        <f t="shared" ca="1" si="831"/>
        <v>500</v>
      </c>
      <c r="BG723" s="76">
        <f t="shared" ca="1" si="831"/>
        <v>500</v>
      </c>
      <c r="BH723" s="76">
        <f t="shared" ca="1" si="831"/>
        <v>500</v>
      </c>
      <c r="BI723" s="76">
        <f t="shared" ca="1" si="831"/>
        <v>500</v>
      </c>
      <c r="BJ723" s="76">
        <f t="shared" ca="1" si="831"/>
        <v>500</v>
      </c>
      <c r="BK723" s="76">
        <f t="shared" ca="1" si="831"/>
        <v>500</v>
      </c>
      <c r="BL723" s="76">
        <f t="shared" ca="1" si="831"/>
        <v>500</v>
      </c>
      <c r="BM723" s="76">
        <f t="shared" ca="1" si="831"/>
        <v>500</v>
      </c>
      <c r="BN723" s="76">
        <f t="shared" ca="1" si="831"/>
        <v>500</v>
      </c>
      <c r="BO723" s="76">
        <f t="shared" ca="1" si="831"/>
        <v>500</v>
      </c>
      <c r="BP723" s="76">
        <f t="shared" ca="1" si="831"/>
        <v>500</v>
      </c>
      <c r="BQ723" s="76">
        <f t="shared" ca="1" si="831"/>
        <v>500</v>
      </c>
      <c r="BR723" s="76">
        <f t="shared" ca="1" si="831"/>
        <v>500</v>
      </c>
      <c r="BS723" s="76">
        <f t="shared" ca="1" si="831"/>
        <v>500</v>
      </c>
      <c r="BT723" s="76">
        <f t="shared" ca="1" si="831"/>
        <v>500</v>
      </c>
      <c r="BU723" s="76">
        <f t="shared" ca="1" si="831"/>
        <v>500</v>
      </c>
      <c r="BV723" s="76">
        <f t="shared" ca="1" si="831"/>
        <v>500</v>
      </c>
      <c r="BW723" s="76">
        <f t="shared" ca="1" si="831"/>
        <v>500</v>
      </c>
      <c r="BX723" s="76">
        <f t="shared" ca="1" si="831"/>
        <v>500</v>
      </c>
      <c r="BY723" s="76">
        <f t="shared" ca="1" si="831"/>
        <v>500</v>
      </c>
      <c r="BZ723" s="76">
        <f t="shared" ca="1" si="831"/>
        <v>500</v>
      </c>
      <c r="CA723" s="76">
        <f t="shared" ca="1" si="831"/>
        <v>500</v>
      </c>
      <c r="CB723" s="76">
        <f t="shared" ca="1" si="831"/>
        <v>500</v>
      </c>
      <c r="CC723" s="76">
        <f t="shared" ca="1" si="831"/>
        <v>500</v>
      </c>
      <c r="CD723" s="76">
        <f t="shared" ca="1" si="831"/>
        <v>500</v>
      </c>
      <c r="CE723" s="76">
        <f t="shared" ca="1" si="831"/>
        <v>500</v>
      </c>
      <c r="CF723" s="76">
        <f t="shared" ref="CF723:CL723" ca="1" si="832">CE727</f>
        <v>500</v>
      </c>
      <c r="CG723" s="76">
        <f t="shared" ca="1" si="832"/>
        <v>500</v>
      </c>
      <c r="CH723" s="76">
        <f t="shared" ca="1" si="832"/>
        <v>500</v>
      </c>
      <c r="CI723" s="76">
        <f t="shared" ca="1" si="832"/>
        <v>500</v>
      </c>
      <c r="CJ723" s="76">
        <f t="shared" ca="1" si="832"/>
        <v>500</v>
      </c>
      <c r="CK723" s="76">
        <f t="shared" ca="1" si="832"/>
        <v>500</v>
      </c>
      <c r="CL723" s="76">
        <f t="shared" ca="1" si="832"/>
        <v>500</v>
      </c>
      <c r="CO723" s="76">
        <f t="shared" ref="CO723:DL723" si="833">CN727</f>
        <v>0</v>
      </c>
      <c r="CP723" s="76" t="e">
        <f t="shared" ca="1" si="833"/>
        <v>#N/A</v>
      </c>
      <c r="CQ723" s="76" t="e">
        <f t="shared" ca="1" si="833"/>
        <v>#N/A</v>
      </c>
      <c r="CR723" s="76" t="e">
        <f t="shared" ca="1" si="833"/>
        <v>#N/A</v>
      </c>
      <c r="CS723" s="76" t="e">
        <f t="shared" ca="1" si="833"/>
        <v>#N/A</v>
      </c>
      <c r="CT723" s="76" t="e">
        <f t="shared" ca="1" si="833"/>
        <v>#N/A</v>
      </c>
      <c r="CU723" s="76" t="e">
        <f t="shared" ca="1" si="833"/>
        <v>#N/A</v>
      </c>
      <c r="CV723" s="76" t="e">
        <f t="shared" ca="1" si="833"/>
        <v>#N/A</v>
      </c>
      <c r="CW723" s="76" t="e">
        <f t="shared" ca="1" si="833"/>
        <v>#N/A</v>
      </c>
      <c r="CX723" s="76" t="e">
        <f t="shared" ca="1" si="833"/>
        <v>#N/A</v>
      </c>
      <c r="CY723" s="76" t="e">
        <f t="shared" ca="1" si="833"/>
        <v>#N/A</v>
      </c>
      <c r="CZ723" s="76" t="e">
        <f t="shared" ca="1" si="833"/>
        <v>#N/A</v>
      </c>
      <c r="DA723" s="76" t="e">
        <f t="shared" ca="1" si="833"/>
        <v>#N/A</v>
      </c>
      <c r="DB723" s="76" t="e">
        <f t="shared" ca="1" si="833"/>
        <v>#N/A</v>
      </c>
      <c r="DC723" s="76" t="e">
        <f t="shared" ca="1" si="833"/>
        <v>#N/A</v>
      </c>
      <c r="DD723" s="76" t="e">
        <f t="shared" ca="1" si="833"/>
        <v>#N/A</v>
      </c>
      <c r="DE723" s="76" t="e">
        <f t="shared" ca="1" si="833"/>
        <v>#N/A</v>
      </c>
      <c r="DF723" s="76" t="e">
        <f t="shared" ca="1" si="833"/>
        <v>#N/A</v>
      </c>
      <c r="DG723" s="76" t="e">
        <f t="shared" ca="1" si="833"/>
        <v>#N/A</v>
      </c>
      <c r="DH723" s="76" t="e">
        <f t="shared" ca="1" si="833"/>
        <v>#N/A</v>
      </c>
      <c r="DI723" s="76" t="e">
        <f t="shared" ca="1" si="833"/>
        <v>#N/A</v>
      </c>
      <c r="DJ723" s="76" t="e">
        <f t="shared" ca="1" si="833"/>
        <v>#N/A</v>
      </c>
      <c r="DK723" s="76" t="e">
        <f t="shared" ca="1" si="833"/>
        <v>#N/A</v>
      </c>
      <c r="DL723" s="76" t="e">
        <f t="shared" ca="1" si="833"/>
        <v>#N/A</v>
      </c>
    </row>
    <row r="724" spans="1:116" x14ac:dyDescent="0.4">
      <c r="B724" s="6"/>
      <c r="C724" s="6"/>
      <c r="D724" t="s">
        <v>756</v>
      </c>
      <c r="E724" s="8" t="str">
        <f t="shared" si="827"/>
        <v>724 SUB-PR</v>
      </c>
      <c r="G724" s="158" t="s">
        <v>72</v>
      </c>
      <c r="K724" s="34">
        <f t="shared" ref="K724:P724" ca="1" si="834">SUMIF($3:$3,K$2,724:724)</f>
        <v>815.78947368420995</v>
      </c>
      <c r="L724" s="34">
        <f t="shared" ca="1" si="834"/>
        <v>315.78947368420995</v>
      </c>
      <c r="M724" s="34">
        <f t="shared" ca="1" si="834"/>
        <v>315.78947368420995</v>
      </c>
      <c r="N724" s="34">
        <f t="shared" ca="1" si="834"/>
        <v>315.78947368420995</v>
      </c>
      <c r="O724" s="34">
        <f t="shared" ca="1" si="834"/>
        <v>315.78947368420995</v>
      </c>
      <c r="P724" s="34">
        <f t="shared" ca="1" si="834"/>
        <v>315.78947368420995</v>
      </c>
      <c r="R724" s="15"/>
      <c r="S724" s="76">
        <f t="shared" ref="S724:AX724" ca="1" si="835">S727-S726-S723</f>
        <v>526.31578947368416</v>
      </c>
      <c r="T724" s="76">
        <f t="shared" ca="1" si="835"/>
        <v>26.315789473684163</v>
      </c>
      <c r="U724" s="76">
        <f t="shared" ca="1" si="835"/>
        <v>26.315789473684163</v>
      </c>
      <c r="V724" s="76">
        <f t="shared" ca="1" si="835"/>
        <v>26.315789473684163</v>
      </c>
      <c r="W724" s="76">
        <f t="shared" ca="1" si="835"/>
        <v>26.315789473684163</v>
      </c>
      <c r="X724" s="76">
        <f t="shared" ca="1" si="835"/>
        <v>26.315789473684163</v>
      </c>
      <c r="Y724" s="76">
        <f t="shared" ca="1" si="835"/>
        <v>26.315789473684163</v>
      </c>
      <c r="Z724" s="76">
        <f t="shared" ca="1" si="835"/>
        <v>26.315789473684163</v>
      </c>
      <c r="AA724" s="76">
        <f t="shared" ca="1" si="835"/>
        <v>26.315789473684163</v>
      </c>
      <c r="AB724" s="76">
        <f t="shared" ca="1" si="835"/>
        <v>26.315789473684163</v>
      </c>
      <c r="AC724" s="76">
        <f t="shared" ca="1" si="835"/>
        <v>26.315789473684163</v>
      </c>
      <c r="AD724" s="76">
        <f t="shared" ca="1" si="835"/>
        <v>26.315789473684163</v>
      </c>
      <c r="AE724" s="76">
        <f t="shared" ca="1" si="835"/>
        <v>26.315789473684163</v>
      </c>
      <c r="AF724" s="76">
        <f t="shared" ca="1" si="835"/>
        <v>26.315789473684163</v>
      </c>
      <c r="AG724" s="76">
        <f t="shared" ca="1" si="835"/>
        <v>26.315789473684163</v>
      </c>
      <c r="AH724" s="76">
        <f t="shared" ca="1" si="835"/>
        <v>26.315789473684163</v>
      </c>
      <c r="AI724" s="76">
        <f t="shared" ca="1" si="835"/>
        <v>26.315789473684163</v>
      </c>
      <c r="AJ724" s="76">
        <f t="shared" ca="1" si="835"/>
        <v>26.315789473684163</v>
      </c>
      <c r="AK724" s="76">
        <f t="shared" ca="1" si="835"/>
        <v>26.315789473684163</v>
      </c>
      <c r="AL724" s="76">
        <f t="shared" ca="1" si="835"/>
        <v>26.315789473684163</v>
      </c>
      <c r="AM724" s="76">
        <f t="shared" ca="1" si="835"/>
        <v>26.315789473684163</v>
      </c>
      <c r="AN724" s="76">
        <f t="shared" ca="1" si="835"/>
        <v>26.315789473684163</v>
      </c>
      <c r="AO724" s="76">
        <f t="shared" ca="1" si="835"/>
        <v>26.315789473684163</v>
      </c>
      <c r="AP724" s="76">
        <f t="shared" ca="1" si="835"/>
        <v>26.315789473684163</v>
      </c>
      <c r="AQ724" s="76">
        <f t="shared" ca="1" si="835"/>
        <v>26.315789473684163</v>
      </c>
      <c r="AR724" s="76">
        <f t="shared" ca="1" si="835"/>
        <v>26.315789473684163</v>
      </c>
      <c r="AS724" s="76">
        <f t="shared" ca="1" si="835"/>
        <v>26.315789473684163</v>
      </c>
      <c r="AT724" s="76">
        <f t="shared" ca="1" si="835"/>
        <v>26.315789473684163</v>
      </c>
      <c r="AU724" s="76">
        <f t="shared" ca="1" si="835"/>
        <v>26.315789473684163</v>
      </c>
      <c r="AV724" s="76">
        <f t="shared" ca="1" si="835"/>
        <v>26.315789473684163</v>
      </c>
      <c r="AW724" s="76">
        <f t="shared" ca="1" si="835"/>
        <v>26.315789473684163</v>
      </c>
      <c r="AX724" s="76">
        <f t="shared" ca="1" si="835"/>
        <v>26.315789473684163</v>
      </c>
      <c r="AY724" s="76">
        <f t="shared" ref="AY724:CD724" ca="1" si="836">AY727-AY726-AY723</f>
        <v>26.315789473684163</v>
      </c>
      <c r="AZ724" s="76">
        <f t="shared" ca="1" si="836"/>
        <v>26.315789473684163</v>
      </c>
      <c r="BA724" s="76">
        <f t="shared" ca="1" si="836"/>
        <v>26.315789473684163</v>
      </c>
      <c r="BB724" s="76">
        <f t="shared" ca="1" si="836"/>
        <v>26.315789473684163</v>
      </c>
      <c r="BC724" s="76">
        <f t="shared" ca="1" si="836"/>
        <v>26.315789473684163</v>
      </c>
      <c r="BD724" s="76">
        <f t="shared" ca="1" si="836"/>
        <v>26.315789473684163</v>
      </c>
      <c r="BE724" s="76">
        <f t="shared" ca="1" si="836"/>
        <v>26.315789473684163</v>
      </c>
      <c r="BF724" s="76">
        <f t="shared" ca="1" si="836"/>
        <v>26.315789473684163</v>
      </c>
      <c r="BG724" s="76">
        <f t="shared" ca="1" si="836"/>
        <v>26.315789473684163</v>
      </c>
      <c r="BH724" s="76">
        <f t="shared" ca="1" si="836"/>
        <v>26.315789473684163</v>
      </c>
      <c r="BI724" s="76">
        <f t="shared" ca="1" si="836"/>
        <v>26.315789473684163</v>
      </c>
      <c r="BJ724" s="76">
        <f t="shared" ca="1" si="836"/>
        <v>26.315789473684163</v>
      </c>
      <c r="BK724" s="76">
        <f t="shared" ca="1" si="836"/>
        <v>26.315789473684163</v>
      </c>
      <c r="BL724" s="76">
        <f t="shared" ca="1" si="836"/>
        <v>26.315789473684163</v>
      </c>
      <c r="BM724" s="76">
        <f t="shared" ca="1" si="836"/>
        <v>26.315789473684163</v>
      </c>
      <c r="BN724" s="76">
        <f t="shared" ca="1" si="836"/>
        <v>26.315789473684163</v>
      </c>
      <c r="BO724" s="76">
        <f t="shared" ca="1" si="836"/>
        <v>26.315789473684163</v>
      </c>
      <c r="BP724" s="76">
        <f t="shared" ca="1" si="836"/>
        <v>26.315789473684163</v>
      </c>
      <c r="BQ724" s="76">
        <f t="shared" ca="1" si="836"/>
        <v>26.315789473684163</v>
      </c>
      <c r="BR724" s="76">
        <f t="shared" ca="1" si="836"/>
        <v>26.315789473684163</v>
      </c>
      <c r="BS724" s="76">
        <f t="shared" ca="1" si="836"/>
        <v>26.315789473684163</v>
      </c>
      <c r="BT724" s="76">
        <f t="shared" ca="1" si="836"/>
        <v>26.315789473684163</v>
      </c>
      <c r="BU724" s="76">
        <f t="shared" ca="1" si="836"/>
        <v>26.315789473684163</v>
      </c>
      <c r="BV724" s="76">
        <f t="shared" ca="1" si="836"/>
        <v>26.315789473684163</v>
      </c>
      <c r="BW724" s="76">
        <f t="shared" ca="1" si="836"/>
        <v>26.315789473684163</v>
      </c>
      <c r="BX724" s="76">
        <f t="shared" ca="1" si="836"/>
        <v>26.315789473684163</v>
      </c>
      <c r="BY724" s="76">
        <f t="shared" ca="1" si="836"/>
        <v>26.315789473684163</v>
      </c>
      <c r="BZ724" s="76">
        <f t="shared" ca="1" si="836"/>
        <v>26.315789473684163</v>
      </c>
      <c r="CA724" s="76">
        <f t="shared" ca="1" si="836"/>
        <v>26.315789473684163</v>
      </c>
      <c r="CB724" s="76">
        <f t="shared" ca="1" si="836"/>
        <v>26.315789473684163</v>
      </c>
      <c r="CC724" s="76">
        <f t="shared" ca="1" si="836"/>
        <v>26.315789473684163</v>
      </c>
      <c r="CD724" s="76">
        <f t="shared" ca="1" si="836"/>
        <v>26.315789473684163</v>
      </c>
      <c r="CE724" s="76">
        <f t="shared" ref="CE724:CL724" ca="1" si="837">CE727-CE726-CE723</f>
        <v>26.315789473684163</v>
      </c>
      <c r="CF724" s="76">
        <f t="shared" ca="1" si="837"/>
        <v>26.315789473684163</v>
      </c>
      <c r="CG724" s="76">
        <f t="shared" ca="1" si="837"/>
        <v>26.315789473684163</v>
      </c>
      <c r="CH724" s="76">
        <f t="shared" ca="1" si="837"/>
        <v>26.315789473684163</v>
      </c>
      <c r="CI724" s="76">
        <f t="shared" ca="1" si="837"/>
        <v>26.315789473684163</v>
      </c>
      <c r="CJ724" s="76">
        <f t="shared" ca="1" si="837"/>
        <v>26.315789473684163</v>
      </c>
      <c r="CK724" s="76">
        <f t="shared" ca="1" si="837"/>
        <v>26.315789473684163</v>
      </c>
      <c r="CL724" s="76">
        <f t="shared" ca="1" si="837"/>
        <v>26.315789473684163</v>
      </c>
      <c r="CO724" s="76" t="e">
        <f t="shared" ref="CO724:DK724" ca="1" si="838">CO727-CO726-CO723</f>
        <v>#N/A</v>
      </c>
      <c r="CP724" s="76" t="e">
        <f t="shared" ca="1" si="838"/>
        <v>#N/A</v>
      </c>
      <c r="CQ724" s="76" t="e">
        <f t="shared" ca="1" si="838"/>
        <v>#N/A</v>
      </c>
      <c r="CR724" s="76" t="e">
        <f t="shared" ca="1" si="838"/>
        <v>#N/A</v>
      </c>
      <c r="CS724" s="76" t="e">
        <f t="shared" ca="1" si="838"/>
        <v>#N/A</v>
      </c>
      <c r="CT724" s="76" t="e">
        <f t="shared" ca="1" si="838"/>
        <v>#N/A</v>
      </c>
      <c r="CU724" s="76" t="e">
        <f t="shared" ca="1" si="838"/>
        <v>#N/A</v>
      </c>
      <c r="CV724" s="76" t="e">
        <f t="shared" ca="1" si="838"/>
        <v>#N/A</v>
      </c>
      <c r="CW724" s="76" t="e">
        <f t="shared" ca="1" si="838"/>
        <v>#N/A</v>
      </c>
      <c r="CX724" s="76" t="e">
        <f t="shared" ca="1" si="838"/>
        <v>#N/A</v>
      </c>
      <c r="CY724" s="76" t="e">
        <f t="shared" ca="1" si="838"/>
        <v>#N/A</v>
      </c>
      <c r="CZ724" s="76" t="e">
        <f t="shared" ca="1" si="838"/>
        <v>#N/A</v>
      </c>
      <c r="DA724" s="76" t="e">
        <f t="shared" ca="1" si="838"/>
        <v>#N/A</v>
      </c>
      <c r="DB724" s="76" t="e">
        <f t="shared" ca="1" si="838"/>
        <v>#N/A</v>
      </c>
      <c r="DC724" s="76" t="e">
        <f t="shared" ca="1" si="838"/>
        <v>#N/A</v>
      </c>
      <c r="DD724" s="76" t="e">
        <f t="shared" ca="1" si="838"/>
        <v>#N/A</v>
      </c>
      <c r="DE724" s="76" t="e">
        <f t="shared" ca="1" si="838"/>
        <v>#N/A</v>
      </c>
      <c r="DF724" s="76" t="e">
        <f t="shared" ca="1" si="838"/>
        <v>#N/A</v>
      </c>
      <c r="DG724" s="76" t="e">
        <f t="shared" ca="1" si="838"/>
        <v>#N/A</v>
      </c>
      <c r="DH724" s="76" t="e">
        <f t="shared" ca="1" si="838"/>
        <v>#N/A</v>
      </c>
      <c r="DI724" s="76" t="e">
        <f t="shared" ca="1" si="838"/>
        <v>#N/A</v>
      </c>
      <c r="DJ724" s="76" t="e">
        <f t="shared" ca="1" si="838"/>
        <v>#N/A</v>
      </c>
      <c r="DK724" s="76" t="e">
        <f t="shared" ca="1" si="838"/>
        <v>#N/A</v>
      </c>
      <c r="DL724" s="76" t="e">
        <f t="shared" ref="DL724" ca="1" si="839">DL727-DL726-DL723</f>
        <v>#N/A</v>
      </c>
    </row>
    <row r="725" spans="1:116" x14ac:dyDescent="0.4">
      <c r="B725" t="str">
        <f>E725</f>
        <v>725 SUB-PR</v>
      </c>
      <c r="D725" t="s">
        <v>756</v>
      </c>
      <c r="E725" s="8" t="str">
        <f t="shared" si="827"/>
        <v>725 SUB-PR</v>
      </c>
      <c r="G725" s="145" t="s">
        <v>73</v>
      </c>
      <c r="H725" s="12"/>
      <c r="I725" s="60"/>
      <c r="J725" s="60"/>
      <c r="K725" s="16">
        <v>0.05</v>
      </c>
      <c r="L725" s="16">
        <v>0.05</v>
      </c>
      <c r="M725" s="16">
        <v>0.05</v>
      </c>
      <c r="N725" s="16">
        <v>0.05</v>
      </c>
      <c r="O725" s="16">
        <v>0.05</v>
      </c>
      <c r="P725" s="16">
        <v>0.05</v>
      </c>
      <c r="R725" s="20"/>
      <c r="S725" s="150" cm="1">
        <f t="array" ref="S725">INDEX($K:$P,ROW(),MATCH(S$3,$K$2:$P$2,0))</f>
        <v>0.05</v>
      </c>
      <c r="T725" s="150" cm="1">
        <f t="array" ref="T725">INDEX($K:$P,ROW(),MATCH(T$3,$K$2:$P$2,0))</f>
        <v>0.05</v>
      </c>
      <c r="U725" s="150" cm="1">
        <f t="array" ref="U725">INDEX($K:$P,ROW(),MATCH(U$3,$K$2:$P$2,0))</f>
        <v>0.05</v>
      </c>
      <c r="V725" s="150" cm="1">
        <f t="array" ref="V725">INDEX($K:$P,ROW(),MATCH(V$3,$K$2:$P$2,0))</f>
        <v>0.05</v>
      </c>
      <c r="W725" s="150" cm="1">
        <f t="array" ref="W725">INDEX($K:$P,ROW(),MATCH(W$3,$K$2:$P$2,0))</f>
        <v>0.05</v>
      </c>
      <c r="X725" s="150" cm="1">
        <f t="array" ref="X725">INDEX($K:$P,ROW(),MATCH(X$3,$K$2:$P$2,0))</f>
        <v>0.05</v>
      </c>
      <c r="Y725" s="150" cm="1">
        <f t="array" ref="Y725">INDEX($K:$P,ROW(),MATCH(Y$3,$K$2:$P$2,0))</f>
        <v>0.05</v>
      </c>
      <c r="Z725" s="150" cm="1">
        <f t="array" ref="Z725">INDEX($K:$P,ROW(),MATCH(Z$3,$K$2:$P$2,0))</f>
        <v>0.05</v>
      </c>
      <c r="AA725" s="150" cm="1">
        <f t="array" ref="AA725">INDEX($K:$P,ROW(),MATCH(AA$3,$K$2:$P$2,0))</f>
        <v>0.05</v>
      </c>
      <c r="AB725" s="150" cm="1">
        <f t="array" ref="AB725">INDEX($K:$P,ROW(),MATCH(AB$3,$K$2:$P$2,0))</f>
        <v>0.05</v>
      </c>
      <c r="AC725" s="150" cm="1">
        <f t="array" ref="AC725">INDEX($K:$P,ROW(),MATCH(AC$3,$K$2:$P$2,0))</f>
        <v>0.05</v>
      </c>
      <c r="AD725" s="150" cm="1">
        <f t="array" ref="AD725">INDEX($K:$P,ROW(),MATCH(AD$3,$K$2:$P$2,0))</f>
        <v>0.05</v>
      </c>
      <c r="AE725" s="150" cm="1">
        <f t="array" ref="AE725">INDEX($K:$P,ROW(),MATCH(AE$3,$K$2:$P$2,0))</f>
        <v>0.05</v>
      </c>
      <c r="AF725" s="150" cm="1">
        <f t="array" ref="AF725">INDEX($K:$P,ROW(),MATCH(AF$3,$K$2:$P$2,0))</f>
        <v>0.05</v>
      </c>
      <c r="AG725" s="150" cm="1">
        <f t="array" ref="AG725">INDEX($K:$P,ROW(),MATCH(AG$3,$K$2:$P$2,0))</f>
        <v>0.05</v>
      </c>
      <c r="AH725" s="150" cm="1">
        <f t="array" ref="AH725">INDEX($K:$P,ROW(),MATCH(AH$3,$K$2:$P$2,0))</f>
        <v>0.05</v>
      </c>
      <c r="AI725" s="150" cm="1">
        <f t="array" ref="AI725">INDEX($K:$P,ROW(),MATCH(AI$3,$K$2:$P$2,0))</f>
        <v>0.05</v>
      </c>
      <c r="AJ725" s="150" cm="1">
        <f t="array" ref="AJ725">INDEX($K:$P,ROW(),MATCH(AJ$3,$K$2:$P$2,0))</f>
        <v>0.05</v>
      </c>
      <c r="AK725" s="150" cm="1">
        <f t="array" ref="AK725">INDEX($K:$P,ROW(),MATCH(AK$3,$K$2:$P$2,0))</f>
        <v>0.05</v>
      </c>
      <c r="AL725" s="150" cm="1">
        <f t="array" ref="AL725">INDEX($K:$P,ROW(),MATCH(AL$3,$K$2:$P$2,0))</f>
        <v>0.05</v>
      </c>
      <c r="AM725" s="150" cm="1">
        <f t="array" ref="AM725">INDEX($K:$P,ROW(),MATCH(AM$3,$K$2:$P$2,0))</f>
        <v>0.05</v>
      </c>
      <c r="AN725" s="150" cm="1">
        <f t="array" ref="AN725">INDEX($K:$P,ROW(),MATCH(AN$3,$K$2:$P$2,0))</f>
        <v>0.05</v>
      </c>
      <c r="AO725" s="150" cm="1">
        <f t="array" ref="AO725">INDEX($K:$P,ROW(),MATCH(AO$3,$K$2:$P$2,0))</f>
        <v>0.05</v>
      </c>
      <c r="AP725" s="150" cm="1">
        <f t="array" ref="AP725">INDEX($K:$P,ROW(),MATCH(AP$3,$K$2:$P$2,0))</f>
        <v>0.05</v>
      </c>
      <c r="AQ725" s="150" cm="1">
        <f t="array" ref="AQ725">INDEX($K:$P,ROW(),MATCH(AQ$3,$K$2:$P$2,0))</f>
        <v>0.05</v>
      </c>
      <c r="AR725" s="150" cm="1">
        <f t="array" ref="AR725">INDEX($K:$P,ROW(),MATCH(AR$3,$K$2:$P$2,0))</f>
        <v>0.05</v>
      </c>
      <c r="AS725" s="150" cm="1">
        <f t="array" ref="AS725">INDEX($K:$P,ROW(),MATCH(AS$3,$K$2:$P$2,0))</f>
        <v>0.05</v>
      </c>
      <c r="AT725" s="150" cm="1">
        <f t="array" ref="AT725">INDEX($K:$P,ROW(),MATCH(AT$3,$K$2:$P$2,0))</f>
        <v>0.05</v>
      </c>
      <c r="AU725" s="150" cm="1">
        <f t="array" ref="AU725">INDEX($K:$P,ROW(),MATCH(AU$3,$K$2:$P$2,0))</f>
        <v>0.05</v>
      </c>
      <c r="AV725" s="150" cm="1">
        <f t="array" ref="AV725">INDEX($K:$P,ROW(),MATCH(AV$3,$K$2:$P$2,0))</f>
        <v>0.05</v>
      </c>
      <c r="AW725" s="150" cm="1">
        <f t="array" ref="AW725">INDEX($K:$P,ROW(),MATCH(AW$3,$K$2:$P$2,0))</f>
        <v>0.05</v>
      </c>
      <c r="AX725" s="150" cm="1">
        <f t="array" ref="AX725">INDEX($K:$P,ROW(),MATCH(AX$3,$K$2:$P$2,0))</f>
        <v>0.05</v>
      </c>
      <c r="AY725" s="150" cm="1">
        <f t="array" ref="AY725">INDEX($K:$P,ROW(),MATCH(AY$3,$K$2:$P$2,0))</f>
        <v>0.05</v>
      </c>
      <c r="AZ725" s="150" cm="1">
        <f t="array" ref="AZ725">INDEX($K:$P,ROW(),MATCH(AZ$3,$K$2:$P$2,0))</f>
        <v>0.05</v>
      </c>
      <c r="BA725" s="150" cm="1">
        <f t="array" ref="BA725">INDEX($K:$P,ROW(),MATCH(BA$3,$K$2:$P$2,0))</f>
        <v>0.05</v>
      </c>
      <c r="BB725" s="150" cm="1">
        <f t="array" ref="BB725">INDEX($K:$P,ROW(),MATCH(BB$3,$K$2:$P$2,0))</f>
        <v>0.05</v>
      </c>
      <c r="BC725" s="150" cm="1">
        <f t="array" ref="BC725">INDEX($K:$P,ROW(),MATCH(BC$3,$K$2:$P$2,0))</f>
        <v>0.05</v>
      </c>
      <c r="BD725" s="150" cm="1">
        <f t="array" ref="BD725">INDEX($K:$P,ROW(),MATCH(BD$3,$K$2:$P$2,0))</f>
        <v>0.05</v>
      </c>
      <c r="BE725" s="150" cm="1">
        <f t="array" ref="BE725">INDEX($K:$P,ROW(),MATCH(BE$3,$K$2:$P$2,0))</f>
        <v>0.05</v>
      </c>
      <c r="BF725" s="150" cm="1">
        <f t="array" ref="BF725">INDEX($K:$P,ROW(),MATCH(BF$3,$K$2:$P$2,0))</f>
        <v>0.05</v>
      </c>
      <c r="BG725" s="150" cm="1">
        <f t="array" ref="BG725">INDEX($K:$P,ROW(),MATCH(BG$3,$K$2:$P$2,0))</f>
        <v>0.05</v>
      </c>
      <c r="BH725" s="150" cm="1">
        <f t="array" ref="BH725">INDEX($K:$P,ROW(),MATCH(BH$3,$K$2:$P$2,0))</f>
        <v>0.05</v>
      </c>
      <c r="BI725" s="150" cm="1">
        <f t="array" ref="BI725">INDEX($K:$P,ROW(),MATCH(BI$3,$K$2:$P$2,0))</f>
        <v>0.05</v>
      </c>
      <c r="BJ725" s="150" cm="1">
        <f t="array" ref="BJ725">INDEX($K:$P,ROW(),MATCH(BJ$3,$K$2:$P$2,0))</f>
        <v>0.05</v>
      </c>
      <c r="BK725" s="150" cm="1">
        <f t="array" ref="BK725">INDEX($K:$P,ROW(),MATCH(BK$3,$K$2:$P$2,0))</f>
        <v>0.05</v>
      </c>
      <c r="BL725" s="150" cm="1">
        <f t="array" ref="BL725">INDEX($K:$P,ROW(),MATCH(BL$3,$K$2:$P$2,0))</f>
        <v>0.05</v>
      </c>
      <c r="BM725" s="150" cm="1">
        <f t="array" ref="BM725">INDEX($K:$P,ROW(),MATCH(BM$3,$K$2:$P$2,0))</f>
        <v>0.05</v>
      </c>
      <c r="BN725" s="150" cm="1">
        <f t="array" ref="BN725">INDEX($K:$P,ROW(),MATCH(BN$3,$K$2:$P$2,0))</f>
        <v>0.05</v>
      </c>
      <c r="BO725" s="150" cm="1">
        <f t="array" ref="BO725">INDEX($K:$P,ROW(),MATCH(BO$3,$K$2:$P$2,0))</f>
        <v>0.05</v>
      </c>
      <c r="BP725" s="150" cm="1">
        <f t="array" ref="BP725">INDEX($K:$P,ROW(),MATCH(BP$3,$K$2:$P$2,0))</f>
        <v>0.05</v>
      </c>
      <c r="BQ725" s="150" cm="1">
        <f t="array" ref="BQ725">INDEX($K:$P,ROW(),MATCH(BQ$3,$K$2:$P$2,0))</f>
        <v>0.05</v>
      </c>
      <c r="BR725" s="150" cm="1">
        <f t="array" ref="BR725">INDEX($K:$P,ROW(),MATCH(BR$3,$K$2:$P$2,0))</f>
        <v>0.05</v>
      </c>
      <c r="BS725" s="150" cm="1">
        <f t="array" ref="BS725">INDEX($K:$P,ROW(),MATCH(BS$3,$K$2:$P$2,0))</f>
        <v>0.05</v>
      </c>
      <c r="BT725" s="150" cm="1">
        <f t="array" ref="BT725">INDEX($K:$P,ROW(),MATCH(BT$3,$K$2:$P$2,0))</f>
        <v>0.05</v>
      </c>
      <c r="BU725" s="150" cm="1">
        <f t="array" ref="BU725">INDEX($K:$P,ROW(),MATCH(BU$3,$K$2:$P$2,0))</f>
        <v>0.05</v>
      </c>
      <c r="BV725" s="150" cm="1">
        <f t="array" ref="BV725">INDEX($K:$P,ROW(),MATCH(BV$3,$K$2:$P$2,0))</f>
        <v>0.05</v>
      </c>
      <c r="BW725" s="150" cm="1">
        <f t="array" ref="BW725">INDEX($K:$P,ROW(),MATCH(BW$3,$K$2:$P$2,0))</f>
        <v>0.05</v>
      </c>
      <c r="BX725" s="150" cm="1">
        <f t="array" ref="BX725">INDEX($K:$P,ROW(),MATCH(BX$3,$K$2:$P$2,0))</f>
        <v>0.05</v>
      </c>
      <c r="BY725" s="150" cm="1">
        <f t="array" ref="BY725">INDEX($K:$P,ROW(),MATCH(BY$3,$K$2:$P$2,0))</f>
        <v>0.05</v>
      </c>
      <c r="BZ725" s="150" cm="1">
        <f t="array" ref="BZ725">INDEX($K:$P,ROW(),MATCH(BZ$3,$K$2:$P$2,0))</f>
        <v>0.05</v>
      </c>
      <c r="CA725" s="150" cm="1">
        <f t="array" ref="CA725">INDEX($K:$P,ROW(),MATCH(CA$3,$K$2:$P$2,0))</f>
        <v>0.05</v>
      </c>
      <c r="CB725" s="150" cm="1">
        <f t="array" ref="CB725">INDEX($K:$P,ROW(),MATCH(CB$3,$K$2:$P$2,0))</f>
        <v>0.05</v>
      </c>
      <c r="CC725" s="150" cm="1">
        <f t="array" ref="CC725">INDEX($K:$P,ROW(),MATCH(CC$3,$K$2:$P$2,0))</f>
        <v>0.05</v>
      </c>
      <c r="CD725" s="150" cm="1">
        <f t="array" ref="CD725">INDEX($K:$P,ROW(),MATCH(CD$3,$K$2:$P$2,0))</f>
        <v>0.05</v>
      </c>
      <c r="CE725" s="150" cm="1">
        <f t="array" ref="CE725">INDEX($K:$P,ROW(),MATCH(CE$3,$K$2:$P$2,0))</f>
        <v>0.05</v>
      </c>
      <c r="CF725" s="150" cm="1">
        <f t="array" ref="CF725">INDEX($K:$P,ROW(),MATCH(CF$3,$K$2:$P$2,0))</f>
        <v>0.05</v>
      </c>
      <c r="CG725" s="150" cm="1">
        <f t="array" ref="CG725">INDEX($K:$P,ROW(),MATCH(CG$3,$K$2:$P$2,0))</f>
        <v>0.05</v>
      </c>
      <c r="CH725" s="150" cm="1">
        <f t="array" ref="CH725">INDEX($K:$P,ROW(),MATCH(CH$3,$K$2:$P$2,0))</f>
        <v>0.05</v>
      </c>
      <c r="CI725" s="150" cm="1">
        <f t="array" ref="CI725">INDEX($K:$P,ROW(),MATCH(CI$3,$K$2:$P$2,0))</f>
        <v>0.05</v>
      </c>
      <c r="CJ725" s="150" cm="1">
        <f t="array" ref="CJ725">INDEX($K:$P,ROW(),MATCH(CJ$3,$K$2:$P$2,0))</f>
        <v>0.05</v>
      </c>
      <c r="CK725" s="150" cm="1">
        <f t="array" ref="CK725">INDEX($K:$P,ROW(),MATCH(CK$3,$K$2:$P$2,0))</f>
        <v>0.05</v>
      </c>
      <c r="CL725" s="150" cm="1">
        <f t="array" ref="CL725">INDEX($K:$P,ROW(),MATCH(CL$3,$K$2:$P$2,0))</f>
        <v>0.05</v>
      </c>
      <c r="CN725" s="60"/>
      <c r="CO725" s="150" t="e" cm="1">
        <f t="array" ref="CO725">INDEX($K:$P,ROW(),MATCH(CO$3,$K$2:$P$2,0))</f>
        <v>#N/A</v>
      </c>
      <c r="CP725" s="150" t="e" cm="1">
        <f t="array" ref="CP725">INDEX($K:$P,ROW(),MATCH(CP$3,$K$2:$P$2,0))</f>
        <v>#N/A</v>
      </c>
      <c r="CQ725" s="150" t="e" cm="1">
        <f t="array" ref="CQ725">INDEX($K:$P,ROW(),MATCH(CQ$3,$K$2:$P$2,0))</f>
        <v>#N/A</v>
      </c>
      <c r="CR725" s="150" t="e" cm="1">
        <f t="array" ref="CR725">INDEX($K:$P,ROW(),MATCH(CR$3,$K$2:$P$2,0))</f>
        <v>#N/A</v>
      </c>
      <c r="CS725" s="150" t="e" cm="1">
        <f t="array" ref="CS725">INDEX($K:$P,ROW(),MATCH(CS$3,$K$2:$P$2,0))</f>
        <v>#N/A</v>
      </c>
      <c r="CT725" s="150" t="e" cm="1">
        <f t="array" ref="CT725">INDEX($K:$P,ROW(),MATCH(CT$3,$K$2:$P$2,0))</f>
        <v>#N/A</v>
      </c>
      <c r="CU725" s="150" t="e" cm="1">
        <f t="array" ref="CU725">INDEX($K:$P,ROW(),MATCH(CU$3,$K$2:$P$2,0))</f>
        <v>#N/A</v>
      </c>
      <c r="CV725" s="150" t="e" cm="1">
        <f t="array" ref="CV725">INDEX($K:$P,ROW(),MATCH(CV$3,$K$2:$P$2,0))</f>
        <v>#N/A</v>
      </c>
      <c r="CW725" s="150" t="e" cm="1">
        <f t="array" ref="CW725">INDEX($K:$P,ROW(),MATCH(CW$3,$K$2:$P$2,0))</f>
        <v>#N/A</v>
      </c>
      <c r="CX725" s="150" t="e" cm="1">
        <f t="array" ref="CX725">INDEX($K:$P,ROW(),MATCH(CX$3,$K$2:$P$2,0))</f>
        <v>#N/A</v>
      </c>
      <c r="CY725" s="150" t="e" cm="1">
        <f t="array" ref="CY725">INDEX($K:$P,ROW(),MATCH(CY$3,$K$2:$P$2,0))</f>
        <v>#N/A</v>
      </c>
      <c r="CZ725" s="150" t="e" cm="1">
        <f t="array" ref="CZ725">INDEX($K:$P,ROW(),MATCH(CZ$3,$K$2:$P$2,0))</f>
        <v>#N/A</v>
      </c>
      <c r="DA725" s="150" t="e" cm="1">
        <f t="array" ref="DA725">INDEX($K:$P,ROW(),MATCH(DA$3,$K$2:$P$2,0))</f>
        <v>#N/A</v>
      </c>
      <c r="DB725" s="150" t="e" cm="1">
        <f t="array" ref="DB725">INDEX($K:$P,ROW(),MATCH(DB$3,$K$2:$P$2,0))</f>
        <v>#N/A</v>
      </c>
      <c r="DC725" s="150" t="e" cm="1">
        <f t="array" ref="DC725">INDEX($K:$P,ROW(),MATCH(DC$3,$K$2:$P$2,0))</f>
        <v>#N/A</v>
      </c>
      <c r="DD725" s="150" t="e" cm="1">
        <f t="array" ref="DD725">INDEX($K:$P,ROW(),MATCH(DD$3,$K$2:$P$2,0))</f>
        <v>#N/A</v>
      </c>
      <c r="DE725" s="150" t="e" cm="1">
        <f t="array" ref="DE725">INDEX($K:$P,ROW(),MATCH(DE$3,$K$2:$P$2,0))</f>
        <v>#N/A</v>
      </c>
      <c r="DF725" s="150" t="e" cm="1">
        <f t="array" ref="DF725">INDEX($K:$P,ROW(),MATCH(DF$3,$K$2:$P$2,0))</f>
        <v>#N/A</v>
      </c>
      <c r="DG725" s="150" t="e" cm="1">
        <f t="array" ref="DG725">INDEX($K:$P,ROW(),MATCH(DG$3,$K$2:$P$2,0))</f>
        <v>#N/A</v>
      </c>
      <c r="DH725" s="150" t="e" cm="1">
        <f t="array" ref="DH725">INDEX($K:$P,ROW(),MATCH(DH$3,$K$2:$P$2,0))</f>
        <v>#N/A</v>
      </c>
      <c r="DI725" s="150" t="e" cm="1">
        <f t="array" ref="DI725">INDEX($K:$P,ROW(),MATCH(DI$3,$K$2:$P$2,0))</f>
        <v>#N/A</v>
      </c>
      <c r="DJ725" s="150" t="e" cm="1">
        <f t="array" ref="DJ725">INDEX($K:$P,ROW(),MATCH(DJ$3,$K$2:$P$2,0))</f>
        <v>#N/A</v>
      </c>
      <c r="DK725" s="150" t="e" cm="1">
        <f t="array" ref="DK725">INDEX($K:$P,ROW(),MATCH(DK$3,$K$2:$P$2,0))</f>
        <v>#N/A</v>
      </c>
      <c r="DL725" s="150" t="e" cm="1">
        <f t="array" ref="DL725">INDEX($K:$P,ROW(),MATCH(DL$3,$K$2:$P$2,0))</f>
        <v>#N/A</v>
      </c>
    </row>
    <row r="726" spans="1:116" x14ac:dyDescent="0.4">
      <c r="D726" t="s">
        <v>756</v>
      </c>
      <c r="E726" s="8" t="str">
        <f t="shared" si="827"/>
        <v>726 SUB-PR</v>
      </c>
      <c r="G726" s="158" t="s">
        <v>74</v>
      </c>
      <c r="K726" s="34">
        <f t="shared" ref="K726:P726" ca="1" si="840">SUMIF($3:$3,K$2,726:726)</f>
        <v>-315.78947368421058</v>
      </c>
      <c r="L726" s="34">
        <f t="shared" ca="1" si="840"/>
        <v>-315.78947368421058</v>
      </c>
      <c r="M726" s="34">
        <f t="shared" ca="1" si="840"/>
        <v>-315.78947368421058</v>
      </c>
      <c r="N726" s="34">
        <f t="shared" ca="1" si="840"/>
        <v>-315.78947368421058</v>
      </c>
      <c r="O726" s="34">
        <f t="shared" ca="1" si="840"/>
        <v>-315.78947368421058</v>
      </c>
      <c r="P726" s="34">
        <f t="shared" ca="1" si="840"/>
        <v>-315.78947368421058</v>
      </c>
      <c r="R726" s="15"/>
      <c r="S726" s="76">
        <f t="shared" ref="S726:AX726" ca="1" si="841">-S727/(1-S725)*S725</f>
        <v>-26.315789473684216</v>
      </c>
      <c r="T726" s="76">
        <f t="shared" ca="1" si="841"/>
        <v>-26.315789473684216</v>
      </c>
      <c r="U726" s="76">
        <f t="shared" ca="1" si="841"/>
        <v>-26.315789473684216</v>
      </c>
      <c r="V726" s="76">
        <f t="shared" ca="1" si="841"/>
        <v>-26.315789473684216</v>
      </c>
      <c r="W726" s="76">
        <f t="shared" ca="1" si="841"/>
        <v>-26.315789473684216</v>
      </c>
      <c r="X726" s="76">
        <f t="shared" ca="1" si="841"/>
        <v>-26.315789473684216</v>
      </c>
      <c r="Y726" s="76">
        <f t="shared" ca="1" si="841"/>
        <v>-26.315789473684216</v>
      </c>
      <c r="Z726" s="76">
        <f t="shared" ca="1" si="841"/>
        <v>-26.315789473684216</v>
      </c>
      <c r="AA726" s="76">
        <f t="shared" ca="1" si="841"/>
        <v>-26.315789473684216</v>
      </c>
      <c r="AB726" s="76">
        <f t="shared" ca="1" si="841"/>
        <v>-26.315789473684216</v>
      </c>
      <c r="AC726" s="76">
        <f t="shared" ca="1" si="841"/>
        <v>-26.315789473684216</v>
      </c>
      <c r="AD726" s="76">
        <f t="shared" ca="1" si="841"/>
        <v>-26.315789473684216</v>
      </c>
      <c r="AE726" s="76">
        <f t="shared" ca="1" si="841"/>
        <v>-26.315789473684216</v>
      </c>
      <c r="AF726" s="76">
        <f t="shared" ca="1" si="841"/>
        <v>-26.315789473684216</v>
      </c>
      <c r="AG726" s="76">
        <f t="shared" ca="1" si="841"/>
        <v>-26.315789473684216</v>
      </c>
      <c r="AH726" s="76">
        <f t="shared" ca="1" si="841"/>
        <v>-26.315789473684216</v>
      </c>
      <c r="AI726" s="76">
        <f t="shared" ca="1" si="841"/>
        <v>-26.315789473684216</v>
      </c>
      <c r="AJ726" s="76">
        <f t="shared" ca="1" si="841"/>
        <v>-26.315789473684216</v>
      </c>
      <c r="AK726" s="76">
        <f t="shared" ca="1" si="841"/>
        <v>-26.315789473684216</v>
      </c>
      <c r="AL726" s="76">
        <f t="shared" ca="1" si="841"/>
        <v>-26.315789473684216</v>
      </c>
      <c r="AM726" s="76">
        <f t="shared" ca="1" si="841"/>
        <v>-26.315789473684216</v>
      </c>
      <c r="AN726" s="76">
        <f t="shared" ca="1" si="841"/>
        <v>-26.315789473684216</v>
      </c>
      <c r="AO726" s="76">
        <f t="shared" ca="1" si="841"/>
        <v>-26.315789473684216</v>
      </c>
      <c r="AP726" s="76">
        <f t="shared" ca="1" si="841"/>
        <v>-26.315789473684216</v>
      </c>
      <c r="AQ726" s="76">
        <f t="shared" ca="1" si="841"/>
        <v>-26.315789473684216</v>
      </c>
      <c r="AR726" s="76">
        <f t="shared" ca="1" si="841"/>
        <v>-26.315789473684216</v>
      </c>
      <c r="AS726" s="76">
        <f t="shared" ca="1" si="841"/>
        <v>-26.315789473684216</v>
      </c>
      <c r="AT726" s="76">
        <f t="shared" ca="1" si="841"/>
        <v>-26.315789473684216</v>
      </c>
      <c r="AU726" s="76">
        <f t="shared" ca="1" si="841"/>
        <v>-26.315789473684216</v>
      </c>
      <c r="AV726" s="76">
        <f t="shared" ca="1" si="841"/>
        <v>-26.315789473684216</v>
      </c>
      <c r="AW726" s="76">
        <f t="shared" ca="1" si="841"/>
        <v>-26.315789473684216</v>
      </c>
      <c r="AX726" s="76">
        <f t="shared" ca="1" si="841"/>
        <v>-26.315789473684216</v>
      </c>
      <c r="AY726" s="76">
        <f t="shared" ref="AY726:CD726" ca="1" si="842">-AY727/(1-AY725)*AY725</f>
        <v>-26.315789473684216</v>
      </c>
      <c r="AZ726" s="76">
        <f t="shared" ca="1" si="842"/>
        <v>-26.315789473684216</v>
      </c>
      <c r="BA726" s="76">
        <f t="shared" ca="1" si="842"/>
        <v>-26.315789473684216</v>
      </c>
      <c r="BB726" s="76">
        <f t="shared" ca="1" si="842"/>
        <v>-26.315789473684216</v>
      </c>
      <c r="BC726" s="76">
        <f t="shared" ca="1" si="842"/>
        <v>-26.315789473684216</v>
      </c>
      <c r="BD726" s="76">
        <f t="shared" ca="1" si="842"/>
        <v>-26.315789473684216</v>
      </c>
      <c r="BE726" s="76">
        <f t="shared" ca="1" si="842"/>
        <v>-26.315789473684216</v>
      </c>
      <c r="BF726" s="76">
        <f t="shared" ca="1" si="842"/>
        <v>-26.315789473684216</v>
      </c>
      <c r="BG726" s="76">
        <f t="shared" ca="1" si="842"/>
        <v>-26.315789473684216</v>
      </c>
      <c r="BH726" s="76">
        <f t="shared" ca="1" si="842"/>
        <v>-26.315789473684216</v>
      </c>
      <c r="BI726" s="76">
        <f t="shared" ca="1" si="842"/>
        <v>-26.315789473684216</v>
      </c>
      <c r="BJ726" s="76">
        <f t="shared" ca="1" si="842"/>
        <v>-26.315789473684216</v>
      </c>
      <c r="BK726" s="76">
        <f t="shared" ca="1" si="842"/>
        <v>-26.315789473684216</v>
      </c>
      <c r="BL726" s="76">
        <f t="shared" ca="1" si="842"/>
        <v>-26.315789473684216</v>
      </c>
      <c r="BM726" s="76">
        <f t="shared" ca="1" si="842"/>
        <v>-26.315789473684216</v>
      </c>
      <c r="BN726" s="76">
        <f t="shared" ca="1" si="842"/>
        <v>-26.315789473684216</v>
      </c>
      <c r="BO726" s="76">
        <f t="shared" ca="1" si="842"/>
        <v>-26.315789473684216</v>
      </c>
      <c r="BP726" s="76">
        <f t="shared" ca="1" si="842"/>
        <v>-26.315789473684216</v>
      </c>
      <c r="BQ726" s="76">
        <f t="shared" ca="1" si="842"/>
        <v>-26.315789473684216</v>
      </c>
      <c r="BR726" s="76">
        <f t="shared" ca="1" si="842"/>
        <v>-26.315789473684216</v>
      </c>
      <c r="BS726" s="76">
        <f t="shared" ca="1" si="842"/>
        <v>-26.315789473684216</v>
      </c>
      <c r="BT726" s="76">
        <f t="shared" ca="1" si="842"/>
        <v>-26.315789473684216</v>
      </c>
      <c r="BU726" s="76">
        <f t="shared" ca="1" si="842"/>
        <v>-26.315789473684216</v>
      </c>
      <c r="BV726" s="76">
        <f t="shared" ca="1" si="842"/>
        <v>-26.315789473684216</v>
      </c>
      <c r="BW726" s="76">
        <f t="shared" ca="1" si="842"/>
        <v>-26.315789473684216</v>
      </c>
      <c r="BX726" s="76">
        <f t="shared" ca="1" si="842"/>
        <v>-26.315789473684216</v>
      </c>
      <c r="BY726" s="76">
        <f t="shared" ca="1" si="842"/>
        <v>-26.315789473684216</v>
      </c>
      <c r="BZ726" s="76">
        <f t="shared" ca="1" si="842"/>
        <v>-26.315789473684216</v>
      </c>
      <c r="CA726" s="76">
        <f t="shared" ca="1" si="842"/>
        <v>-26.315789473684216</v>
      </c>
      <c r="CB726" s="76">
        <f t="shared" ca="1" si="842"/>
        <v>-26.315789473684216</v>
      </c>
      <c r="CC726" s="76">
        <f t="shared" ca="1" si="842"/>
        <v>-26.315789473684216</v>
      </c>
      <c r="CD726" s="76">
        <f t="shared" ca="1" si="842"/>
        <v>-26.315789473684216</v>
      </c>
      <c r="CE726" s="76">
        <f t="shared" ref="CE726:CL726" ca="1" si="843">-CE727/(1-CE725)*CE725</f>
        <v>-26.315789473684216</v>
      </c>
      <c r="CF726" s="76">
        <f t="shared" ca="1" si="843"/>
        <v>-26.315789473684216</v>
      </c>
      <c r="CG726" s="76">
        <f t="shared" ca="1" si="843"/>
        <v>-26.315789473684216</v>
      </c>
      <c r="CH726" s="76">
        <f t="shared" ca="1" si="843"/>
        <v>-26.315789473684216</v>
      </c>
      <c r="CI726" s="76">
        <f t="shared" ca="1" si="843"/>
        <v>-26.315789473684216</v>
      </c>
      <c r="CJ726" s="76">
        <f t="shared" ca="1" si="843"/>
        <v>-26.315789473684216</v>
      </c>
      <c r="CK726" s="76">
        <f t="shared" ca="1" si="843"/>
        <v>-26.315789473684216</v>
      </c>
      <c r="CL726" s="76">
        <f t="shared" ca="1" si="843"/>
        <v>-26.315789473684216</v>
      </c>
      <c r="CO726" s="76" t="e">
        <f t="shared" ref="CO726:DK726" ca="1" si="844">-CO727/(1-CO725)*CO725</f>
        <v>#N/A</v>
      </c>
      <c r="CP726" s="76" t="e">
        <f t="shared" ca="1" si="844"/>
        <v>#N/A</v>
      </c>
      <c r="CQ726" s="76" t="e">
        <f t="shared" ca="1" si="844"/>
        <v>#N/A</v>
      </c>
      <c r="CR726" s="76" t="e">
        <f t="shared" ca="1" si="844"/>
        <v>#N/A</v>
      </c>
      <c r="CS726" s="76" t="e">
        <f t="shared" ca="1" si="844"/>
        <v>#N/A</v>
      </c>
      <c r="CT726" s="76" t="e">
        <f t="shared" ca="1" si="844"/>
        <v>#N/A</v>
      </c>
      <c r="CU726" s="76" t="e">
        <f t="shared" ca="1" si="844"/>
        <v>#N/A</v>
      </c>
      <c r="CV726" s="76" t="e">
        <f t="shared" ca="1" si="844"/>
        <v>#N/A</v>
      </c>
      <c r="CW726" s="76" t="e">
        <f t="shared" ca="1" si="844"/>
        <v>#N/A</v>
      </c>
      <c r="CX726" s="76" t="e">
        <f t="shared" ca="1" si="844"/>
        <v>#N/A</v>
      </c>
      <c r="CY726" s="76" t="e">
        <f t="shared" ca="1" si="844"/>
        <v>#N/A</v>
      </c>
      <c r="CZ726" s="76" t="e">
        <f t="shared" ca="1" si="844"/>
        <v>#N/A</v>
      </c>
      <c r="DA726" s="76" t="e">
        <f t="shared" ca="1" si="844"/>
        <v>#N/A</v>
      </c>
      <c r="DB726" s="76" t="e">
        <f t="shared" ca="1" si="844"/>
        <v>#N/A</v>
      </c>
      <c r="DC726" s="76" t="e">
        <f t="shared" ca="1" si="844"/>
        <v>#N/A</v>
      </c>
      <c r="DD726" s="76" t="e">
        <f t="shared" ca="1" si="844"/>
        <v>#N/A</v>
      </c>
      <c r="DE726" s="76" t="e">
        <f t="shared" ca="1" si="844"/>
        <v>#N/A</v>
      </c>
      <c r="DF726" s="76" t="e">
        <f t="shared" ca="1" si="844"/>
        <v>#N/A</v>
      </c>
      <c r="DG726" s="76" t="e">
        <f t="shared" ca="1" si="844"/>
        <v>#N/A</v>
      </c>
      <c r="DH726" s="76" t="e">
        <f t="shared" ca="1" si="844"/>
        <v>#N/A</v>
      </c>
      <c r="DI726" s="76" t="e">
        <f t="shared" ca="1" si="844"/>
        <v>#N/A</v>
      </c>
      <c r="DJ726" s="76" t="e">
        <f t="shared" ca="1" si="844"/>
        <v>#N/A</v>
      </c>
      <c r="DK726" s="76" t="e">
        <f t="shared" ca="1" si="844"/>
        <v>#N/A</v>
      </c>
      <c r="DL726" s="76" t="e">
        <f t="shared" ref="DL726" ca="1" si="845">-DL727/(1-DL725)*DL725</f>
        <v>#N/A</v>
      </c>
    </row>
    <row r="727" spans="1:116" x14ac:dyDescent="0.4">
      <c r="C727" t="s">
        <v>80</v>
      </c>
      <c r="D727" t="s">
        <v>756</v>
      </c>
      <c r="E727" s="8" t="str">
        <f t="shared" si="827"/>
        <v>727 SUB-PR</v>
      </c>
      <c r="G727" s="127" t="str">
        <f>"# of "&amp;G731&amp;"s"</f>
        <v># of subscribers</v>
      </c>
      <c r="H727" s="31"/>
      <c r="I727" s="73"/>
      <c r="J727" s="73"/>
      <c r="K727" s="119">
        <f t="shared" ref="K727:P727" ca="1" si="846">SUMIF($4:$4,K$2,727:727)</f>
        <v>500</v>
      </c>
      <c r="L727" s="119">
        <f t="shared" ca="1" si="846"/>
        <v>500</v>
      </c>
      <c r="M727" s="119">
        <f t="shared" ca="1" si="846"/>
        <v>500</v>
      </c>
      <c r="N727" s="119">
        <f t="shared" ca="1" si="846"/>
        <v>500</v>
      </c>
      <c r="O727" s="119">
        <f t="shared" ca="1" si="846"/>
        <v>500</v>
      </c>
      <c r="P727" s="119">
        <f t="shared" ca="1" si="846"/>
        <v>500</v>
      </c>
      <c r="R727" s="38"/>
      <c r="S727" s="151" cm="1">
        <f t="array" aca="1" ref="S727" ca="1">INDIRECT(S712)/S720</f>
        <v>500</v>
      </c>
      <c r="T727" s="151" cm="1">
        <f t="array" aca="1" ref="T727" ca="1">INDIRECT(T712)/T720</f>
        <v>500</v>
      </c>
      <c r="U727" s="151" cm="1">
        <f t="array" aca="1" ref="U727" ca="1">INDIRECT(U712)/U720</f>
        <v>500</v>
      </c>
      <c r="V727" s="151" cm="1">
        <f t="array" aca="1" ref="V727" ca="1">INDIRECT(V712)/V720</f>
        <v>500</v>
      </c>
      <c r="W727" s="151" cm="1">
        <f t="array" aca="1" ref="W727" ca="1">INDIRECT(W712)/W720</f>
        <v>500</v>
      </c>
      <c r="X727" s="151" cm="1">
        <f t="array" aca="1" ref="X727" ca="1">INDIRECT(X712)/X720</f>
        <v>500</v>
      </c>
      <c r="Y727" s="151" cm="1">
        <f t="array" aca="1" ref="Y727" ca="1">INDIRECT(Y712)/Y720</f>
        <v>500</v>
      </c>
      <c r="Z727" s="151" cm="1">
        <f t="array" aca="1" ref="Z727" ca="1">INDIRECT(Z712)/Z720</f>
        <v>500</v>
      </c>
      <c r="AA727" s="151" cm="1">
        <f t="array" aca="1" ref="AA727" ca="1">INDIRECT(AA712)/AA720</f>
        <v>500</v>
      </c>
      <c r="AB727" s="151" cm="1">
        <f t="array" aca="1" ref="AB727" ca="1">INDIRECT(AB712)/AB720</f>
        <v>500</v>
      </c>
      <c r="AC727" s="151" cm="1">
        <f t="array" aca="1" ref="AC727" ca="1">INDIRECT(AC712)/AC720</f>
        <v>500</v>
      </c>
      <c r="AD727" s="151" cm="1">
        <f t="array" aca="1" ref="AD727" ca="1">INDIRECT(AD712)/AD720</f>
        <v>500</v>
      </c>
      <c r="AE727" s="151" cm="1">
        <f t="array" aca="1" ref="AE727" ca="1">INDIRECT(AE712)/AE720</f>
        <v>500</v>
      </c>
      <c r="AF727" s="151" cm="1">
        <f t="array" aca="1" ref="AF727" ca="1">INDIRECT(AF712)/AF720</f>
        <v>500</v>
      </c>
      <c r="AG727" s="151" cm="1">
        <f t="array" aca="1" ref="AG727" ca="1">INDIRECT(AG712)/AG720</f>
        <v>500</v>
      </c>
      <c r="AH727" s="151" cm="1">
        <f t="array" aca="1" ref="AH727" ca="1">INDIRECT(AH712)/AH720</f>
        <v>500</v>
      </c>
      <c r="AI727" s="151" cm="1">
        <f t="array" aca="1" ref="AI727" ca="1">INDIRECT(AI712)/AI720</f>
        <v>500</v>
      </c>
      <c r="AJ727" s="151" cm="1">
        <f t="array" aca="1" ref="AJ727" ca="1">INDIRECT(AJ712)/AJ720</f>
        <v>500</v>
      </c>
      <c r="AK727" s="151" cm="1">
        <f t="array" aca="1" ref="AK727" ca="1">INDIRECT(AK712)/AK720</f>
        <v>500</v>
      </c>
      <c r="AL727" s="151" cm="1">
        <f t="array" aca="1" ref="AL727" ca="1">INDIRECT(AL712)/AL720</f>
        <v>500</v>
      </c>
      <c r="AM727" s="151" cm="1">
        <f t="array" aca="1" ref="AM727" ca="1">INDIRECT(AM712)/AM720</f>
        <v>500</v>
      </c>
      <c r="AN727" s="151" cm="1">
        <f t="array" aca="1" ref="AN727" ca="1">INDIRECT(AN712)/AN720</f>
        <v>500</v>
      </c>
      <c r="AO727" s="151" cm="1">
        <f t="array" aca="1" ref="AO727" ca="1">INDIRECT(AO712)/AO720</f>
        <v>500</v>
      </c>
      <c r="AP727" s="151" cm="1">
        <f t="array" aca="1" ref="AP727" ca="1">INDIRECT(AP712)/AP720</f>
        <v>500</v>
      </c>
      <c r="AQ727" s="151" cm="1">
        <f t="array" aca="1" ref="AQ727" ca="1">INDIRECT(AQ712)/AQ720</f>
        <v>500</v>
      </c>
      <c r="AR727" s="151" cm="1">
        <f t="array" aca="1" ref="AR727" ca="1">INDIRECT(AR712)/AR720</f>
        <v>500</v>
      </c>
      <c r="AS727" s="151" cm="1">
        <f t="array" aca="1" ref="AS727" ca="1">INDIRECT(AS712)/AS720</f>
        <v>500</v>
      </c>
      <c r="AT727" s="151" cm="1">
        <f t="array" aca="1" ref="AT727" ca="1">INDIRECT(AT712)/AT720</f>
        <v>500</v>
      </c>
      <c r="AU727" s="151" cm="1">
        <f t="array" aca="1" ref="AU727" ca="1">INDIRECT(AU712)/AU720</f>
        <v>500</v>
      </c>
      <c r="AV727" s="151" cm="1">
        <f t="array" aca="1" ref="AV727" ca="1">INDIRECT(AV712)/AV720</f>
        <v>500</v>
      </c>
      <c r="AW727" s="151" cm="1">
        <f t="array" aca="1" ref="AW727" ca="1">INDIRECT(AW712)/AW720</f>
        <v>500</v>
      </c>
      <c r="AX727" s="151" cm="1">
        <f t="array" aca="1" ref="AX727" ca="1">INDIRECT(AX712)/AX720</f>
        <v>500</v>
      </c>
      <c r="AY727" s="151" cm="1">
        <f t="array" aca="1" ref="AY727" ca="1">INDIRECT(AY712)/AY720</f>
        <v>500</v>
      </c>
      <c r="AZ727" s="151" cm="1">
        <f t="array" aca="1" ref="AZ727" ca="1">INDIRECT(AZ712)/AZ720</f>
        <v>500</v>
      </c>
      <c r="BA727" s="151" cm="1">
        <f t="array" aca="1" ref="BA727" ca="1">INDIRECT(BA712)/BA720</f>
        <v>500</v>
      </c>
      <c r="BB727" s="151" cm="1">
        <f t="array" aca="1" ref="BB727" ca="1">INDIRECT(BB712)/BB720</f>
        <v>500</v>
      </c>
      <c r="BC727" s="151" cm="1">
        <f t="array" aca="1" ref="BC727" ca="1">INDIRECT(BC712)/BC720</f>
        <v>500</v>
      </c>
      <c r="BD727" s="151" cm="1">
        <f t="array" aca="1" ref="BD727" ca="1">INDIRECT(BD712)/BD720</f>
        <v>500</v>
      </c>
      <c r="BE727" s="151" cm="1">
        <f t="array" aca="1" ref="BE727" ca="1">INDIRECT(BE712)/BE720</f>
        <v>500</v>
      </c>
      <c r="BF727" s="151" cm="1">
        <f t="array" aca="1" ref="BF727" ca="1">INDIRECT(BF712)/BF720</f>
        <v>500</v>
      </c>
      <c r="BG727" s="151" cm="1">
        <f t="array" aca="1" ref="BG727" ca="1">INDIRECT(BG712)/BG720</f>
        <v>500</v>
      </c>
      <c r="BH727" s="151" cm="1">
        <f t="array" aca="1" ref="BH727" ca="1">INDIRECT(BH712)/BH720</f>
        <v>500</v>
      </c>
      <c r="BI727" s="151" cm="1">
        <f t="array" aca="1" ref="BI727" ca="1">INDIRECT(BI712)/BI720</f>
        <v>500</v>
      </c>
      <c r="BJ727" s="151" cm="1">
        <f t="array" aca="1" ref="BJ727" ca="1">INDIRECT(BJ712)/BJ720</f>
        <v>500</v>
      </c>
      <c r="BK727" s="151" cm="1">
        <f t="array" aca="1" ref="BK727" ca="1">INDIRECT(BK712)/BK720</f>
        <v>500</v>
      </c>
      <c r="BL727" s="151" cm="1">
        <f t="array" aca="1" ref="BL727" ca="1">INDIRECT(BL712)/BL720</f>
        <v>500</v>
      </c>
      <c r="BM727" s="151" cm="1">
        <f t="array" aca="1" ref="BM727" ca="1">INDIRECT(BM712)/BM720</f>
        <v>500</v>
      </c>
      <c r="BN727" s="151" cm="1">
        <f t="array" aca="1" ref="BN727" ca="1">INDIRECT(BN712)/BN720</f>
        <v>500</v>
      </c>
      <c r="BO727" s="151" cm="1">
        <f t="array" aca="1" ref="BO727" ca="1">INDIRECT(BO712)/BO720</f>
        <v>500</v>
      </c>
      <c r="BP727" s="151" cm="1">
        <f t="array" aca="1" ref="BP727" ca="1">INDIRECT(BP712)/BP720</f>
        <v>500</v>
      </c>
      <c r="BQ727" s="151" cm="1">
        <f t="array" aca="1" ref="BQ727" ca="1">INDIRECT(BQ712)/BQ720</f>
        <v>500</v>
      </c>
      <c r="BR727" s="151" cm="1">
        <f t="array" aca="1" ref="BR727" ca="1">INDIRECT(BR712)/BR720</f>
        <v>500</v>
      </c>
      <c r="BS727" s="151" cm="1">
        <f t="array" aca="1" ref="BS727" ca="1">INDIRECT(BS712)/BS720</f>
        <v>500</v>
      </c>
      <c r="BT727" s="151" cm="1">
        <f t="array" aca="1" ref="BT727" ca="1">INDIRECT(BT712)/BT720</f>
        <v>500</v>
      </c>
      <c r="BU727" s="151" cm="1">
        <f t="array" aca="1" ref="BU727" ca="1">INDIRECT(BU712)/BU720</f>
        <v>500</v>
      </c>
      <c r="BV727" s="151" cm="1">
        <f t="array" aca="1" ref="BV727" ca="1">INDIRECT(BV712)/BV720</f>
        <v>500</v>
      </c>
      <c r="BW727" s="151" cm="1">
        <f t="array" aca="1" ref="BW727" ca="1">INDIRECT(BW712)/BW720</f>
        <v>500</v>
      </c>
      <c r="BX727" s="151" cm="1">
        <f t="array" aca="1" ref="BX727" ca="1">INDIRECT(BX712)/BX720</f>
        <v>500</v>
      </c>
      <c r="BY727" s="151" cm="1">
        <f t="array" aca="1" ref="BY727" ca="1">INDIRECT(BY712)/BY720</f>
        <v>500</v>
      </c>
      <c r="BZ727" s="151" cm="1">
        <f t="array" aca="1" ref="BZ727" ca="1">INDIRECT(BZ712)/BZ720</f>
        <v>500</v>
      </c>
      <c r="CA727" s="151" cm="1">
        <f t="array" aca="1" ref="CA727" ca="1">INDIRECT(CA712)/CA720</f>
        <v>500</v>
      </c>
      <c r="CB727" s="151" cm="1">
        <f t="array" aca="1" ref="CB727" ca="1">INDIRECT(CB712)/CB720</f>
        <v>500</v>
      </c>
      <c r="CC727" s="151" cm="1">
        <f t="array" aca="1" ref="CC727" ca="1">INDIRECT(CC712)/CC720</f>
        <v>500</v>
      </c>
      <c r="CD727" s="151" cm="1">
        <f t="array" aca="1" ref="CD727" ca="1">INDIRECT(CD712)/CD720</f>
        <v>500</v>
      </c>
      <c r="CE727" s="151" cm="1">
        <f t="array" aca="1" ref="CE727" ca="1">INDIRECT(CE712)/CE720</f>
        <v>500</v>
      </c>
      <c r="CF727" s="151" cm="1">
        <f t="array" aca="1" ref="CF727" ca="1">INDIRECT(CF712)/CF720</f>
        <v>500</v>
      </c>
      <c r="CG727" s="151" cm="1">
        <f t="array" aca="1" ref="CG727" ca="1">INDIRECT(CG712)/CG720</f>
        <v>500</v>
      </c>
      <c r="CH727" s="151" cm="1">
        <f t="array" aca="1" ref="CH727" ca="1">INDIRECT(CH712)/CH720</f>
        <v>500</v>
      </c>
      <c r="CI727" s="151" cm="1">
        <f t="array" aca="1" ref="CI727" ca="1">INDIRECT(CI712)/CI720</f>
        <v>500</v>
      </c>
      <c r="CJ727" s="151" cm="1">
        <f t="array" aca="1" ref="CJ727" ca="1">INDIRECT(CJ712)/CJ720</f>
        <v>500</v>
      </c>
      <c r="CK727" s="151" cm="1">
        <f t="array" aca="1" ref="CK727" ca="1">INDIRECT(CK712)/CK720</f>
        <v>500</v>
      </c>
      <c r="CL727" s="151" cm="1">
        <f t="array" aca="1" ref="CL727" ca="1">INDIRECT(CL712)/CL720</f>
        <v>500</v>
      </c>
      <c r="CN727" s="73"/>
      <c r="CO727" s="151" t="e" cm="1">
        <f t="array" aca="1" ref="CO727" ca="1">INDIRECT(CO712)/CO720</f>
        <v>#N/A</v>
      </c>
      <c r="CP727" s="151" t="e" cm="1">
        <f t="array" aca="1" ref="CP727" ca="1">INDIRECT(CP712)/CP720</f>
        <v>#N/A</v>
      </c>
      <c r="CQ727" s="151" t="e" cm="1">
        <f t="array" aca="1" ref="CQ727" ca="1">INDIRECT(CQ712)/CQ720</f>
        <v>#N/A</v>
      </c>
      <c r="CR727" s="151" t="e" cm="1">
        <f t="array" aca="1" ref="CR727" ca="1">INDIRECT(CR712)/CR720</f>
        <v>#N/A</v>
      </c>
      <c r="CS727" s="151" t="e" cm="1">
        <f t="array" aca="1" ref="CS727" ca="1">INDIRECT(CS712)/CS720</f>
        <v>#N/A</v>
      </c>
      <c r="CT727" s="151" t="e" cm="1">
        <f t="array" aca="1" ref="CT727" ca="1">INDIRECT(CT712)/CT720</f>
        <v>#N/A</v>
      </c>
      <c r="CU727" s="151" t="e" cm="1">
        <f t="array" aca="1" ref="CU727" ca="1">INDIRECT(CU712)/CU720</f>
        <v>#N/A</v>
      </c>
      <c r="CV727" s="151" t="e" cm="1">
        <f t="array" aca="1" ref="CV727" ca="1">INDIRECT(CV712)/CV720</f>
        <v>#N/A</v>
      </c>
      <c r="CW727" s="151" t="e" cm="1">
        <f t="array" aca="1" ref="CW727" ca="1">INDIRECT(CW712)/CW720</f>
        <v>#N/A</v>
      </c>
      <c r="CX727" s="151" t="e" cm="1">
        <f t="array" aca="1" ref="CX727" ca="1">INDIRECT(CX712)/CX720</f>
        <v>#N/A</v>
      </c>
      <c r="CY727" s="151" t="e" cm="1">
        <f t="array" aca="1" ref="CY727" ca="1">INDIRECT(CY712)/CY720</f>
        <v>#N/A</v>
      </c>
      <c r="CZ727" s="151" t="e" cm="1">
        <f t="array" aca="1" ref="CZ727" ca="1">INDIRECT(CZ712)/CZ720</f>
        <v>#N/A</v>
      </c>
      <c r="DA727" s="151" t="e" cm="1">
        <f t="array" aca="1" ref="DA727" ca="1">INDIRECT(DA712)/DA720</f>
        <v>#N/A</v>
      </c>
      <c r="DB727" s="151" t="e" cm="1">
        <f t="array" aca="1" ref="DB727" ca="1">INDIRECT(DB712)/DB720</f>
        <v>#N/A</v>
      </c>
      <c r="DC727" s="151" t="e" cm="1">
        <f t="array" aca="1" ref="DC727" ca="1">INDIRECT(DC712)/DC720</f>
        <v>#N/A</v>
      </c>
      <c r="DD727" s="151" t="e" cm="1">
        <f t="array" aca="1" ref="DD727" ca="1">INDIRECT(DD712)/DD720</f>
        <v>#N/A</v>
      </c>
      <c r="DE727" s="151" t="e" cm="1">
        <f t="array" aca="1" ref="DE727" ca="1">INDIRECT(DE712)/DE720</f>
        <v>#N/A</v>
      </c>
      <c r="DF727" s="151" t="e" cm="1">
        <f t="array" aca="1" ref="DF727" ca="1">INDIRECT(DF712)/DF720</f>
        <v>#N/A</v>
      </c>
      <c r="DG727" s="151" t="e" cm="1">
        <f t="array" aca="1" ref="DG727" ca="1">INDIRECT(DG712)/DG720</f>
        <v>#N/A</v>
      </c>
      <c r="DH727" s="151" t="e" cm="1">
        <f t="array" aca="1" ref="DH727" ca="1">INDIRECT(DH712)/DH720</f>
        <v>#N/A</v>
      </c>
      <c r="DI727" s="151" t="e" cm="1">
        <f t="array" aca="1" ref="DI727" ca="1">INDIRECT(DI712)/DI720</f>
        <v>#N/A</v>
      </c>
      <c r="DJ727" s="151" t="e" cm="1">
        <f t="array" aca="1" ref="DJ727" ca="1">INDIRECT(DJ712)/DJ720</f>
        <v>#N/A</v>
      </c>
      <c r="DK727" s="151" t="e" cm="1">
        <f t="array" aca="1" ref="DK727" ca="1">INDIRECT(DK712)/DK720</f>
        <v>#N/A</v>
      </c>
      <c r="DL727" s="151" t="e" cm="1">
        <f t="array" aca="1" ref="DL727" ca="1">INDIRECT(DL712)/DL720</f>
        <v>#N/A</v>
      </c>
    </row>
    <row r="728" spans="1:116" x14ac:dyDescent="0.4">
      <c r="D728" t="s">
        <v>756</v>
      </c>
      <c r="E728" s="8" t="str">
        <f t="shared" si="827"/>
        <v>728 SUB-PR</v>
      </c>
      <c r="G728" s="145" t="s">
        <v>62</v>
      </c>
      <c r="H728" s="12"/>
      <c r="I728" s="60"/>
      <c r="J728" s="60"/>
      <c r="K728" s="34">
        <f t="shared" ref="K728:P728" ca="1" si="847">K727-SUM(K726,K723:K724)</f>
        <v>6.2527760746888816E-13</v>
      </c>
      <c r="L728" s="34">
        <f t="shared" ca="1" si="847"/>
        <v>6.2527760746888816E-13</v>
      </c>
      <c r="M728" s="34">
        <f t="shared" ca="1" si="847"/>
        <v>6.2527760746888816E-13</v>
      </c>
      <c r="N728" s="34">
        <f t="shared" ca="1" si="847"/>
        <v>6.2527760746888816E-13</v>
      </c>
      <c r="O728" s="34">
        <f t="shared" ca="1" si="847"/>
        <v>6.2527760746888816E-13</v>
      </c>
      <c r="P728" s="34">
        <f t="shared" ca="1" si="847"/>
        <v>6.2527760746888816E-13</v>
      </c>
      <c r="R728" s="15"/>
      <c r="S728" s="76">
        <f t="shared" ref="S728:AX728" ca="1" si="848">S727-SUM(S726,S723:S724)</f>
        <v>0</v>
      </c>
      <c r="T728" s="76">
        <f t="shared" ca="1" si="848"/>
        <v>0</v>
      </c>
      <c r="U728" s="76">
        <f t="shared" ca="1" si="848"/>
        <v>0</v>
      </c>
      <c r="V728" s="76">
        <f t="shared" ca="1" si="848"/>
        <v>0</v>
      </c>
      <c r="W728" s="76">
        <f t="shared" ca="1" si="848"/>
        <v>0</v>
      </c>
      <c r="X728" s="76">
        <f t="shared" ca="1" si="848"/>
        <v>0</v>
      </c>
      <c r="Y728" s="76">
        <f t="shared" ca="1" si="848"/>
        <v>0</v>
      </c>
      <c r="Z728" s="76">
        <f t="shared" ca="1" si="848"/>
        <v>0</v>
      </c>
      <c r="AA728" s="76">
        <f t="shared" ca="1" si="848"/>
        <v>0</v>
      </c>
      <c r="AB728" s="76">
        <f t="shared" ca="1" si="848"/>
        <v>0</v>
      </c>
      <c r="AC728" s="76">
        <f t="shared" ca="1" si="848"/>
        <v>0</v>
      </c>
      <c r="AD728" s="76">
        <f t="shared" ca="1" si="848"/>
        <v>0</v>
      </c>
      <c r="AE728" s="76">
        <f t="shared" ca="1" si="848"/>
        <v>0</v>
      </c>
      <c r="AF728" s="76">
        <f t="shared" ca="1" si="848"/>
        <v>0</v>
      </c>
      <c r="AG728" s="76">
        <f t="shared" ca="1" si="848"/>
        <v>0</v>
      </c>
      <c r="AH728" s="76">
        <f t="shared" ca="1" si="848"/>
        <v>0</v>
      </c>
      <c r="AI728" s="76">
        <f t="shared" ca="1" si="848"/>
        <v>0</v>
      </c>
      <c r="AJ728" s="76">
        <f t="shared" ca="1" si="848"/>
        <v>0</v>
      </c>
      <c r="AK728" s="76">
        <f t="shared" ca="1" si="848"/>
        <v>0</v>
      </c>
      <c r="AL728" s="76">
        <f t="shared" ca="1" si="848"/>
        <v>0</v>
      </c>
      <c r="AM728" s="76">
        <f t="shared" ca="1" si="848"/>
        <v>0</v>
      </c>
      <c r="AN728" s="76">
        <f t="shared" ca="1" si="848"/>
        <v>0</v>
      </c>
      <c r="AO728" s="76">
        <f t="shared" ca="1" si="848"/>
        <v>0</v>
      </c>
      <c r="AP728" s="76">
        <f t="shared" ca="1" si="848"/>
        <v>0</v>
      </c>
      <c r="AQ728" s="76">
        <f t="shared" ca="1" si="848"/>
        <v>0</v>
      </c>
      <c r="AR728" s="76">
        <f t="shared" ca="1" si="848"/>
        <v>0</v>
      </c>
      <c r="AS728" s="76">
        <f t="shared" ca="1" si="848"/>
        <v>0</v>
      </c>
      <c r="AT728" s="76">
        <f t="shared" ca="1" si="848"/>
        <v>0</v>
      </c>
      <c r="AU728" s="76">
        <f t="shared" ca="1" si="848"/>
        <v>0</v>
      </c>
      <c r="AV728" s="76">
        <f t="shared" ca="1" si="848"/>
        <v>0</v>
      </c>
      <c r="AW728" s="76">
        <f t="shared" ca="1" si="848"/>
        <v>0</v>
      </c>
      <c r="AX728" s="76">
        <f t="shared" ca="1" si="848"/>
        <v>0</v>
      </c>
      <c r="AY728" s="76">
        <f t="shared" ref="AY728:CD728" ca="1" si="849">AY727-SUM(AY726,AY723:AY724)</f>
        <v>0</v>
      </c>
      <c r="AZ728" s="76">
        <f t="shared" ca="1" si="849"/>
        <v>0</v>
      </c>
      <c r="BA728" s="76">
        <f t="shared" ca="1" si="849"/>
        <v>0</v>
      </c>
      <c r="BB728" s="76">
        <f t="shared" ca="1" si="849"/>
        <v>0</v>
      </c>
      <c r="BC728" s="76">
        <f t="shared" ca="1" si="849"/>
        <v>0</v>
      </c>
      <c r="BD728" s="76">
        <f t="shared" ca="1" si="849"/>
        <v>0</v>
      </c>
      <c r="BE728" s="76">
        <f t="shared" ca="1" si="849"/>
        <v>0</v>
      </c>
      <c r="BF728" s="76">
        <f t="shared" ca="1" si="849"/>
        <v>0</v>
      </c>
      <c r="BG728" s="76">
        <f t="shared" ca="1" si="849"/>
        <v>0</v>
      </c>
      <c r="BH728" s="76">
        <f t="shared" ca="1" si="849"/>
        <v>0</v>
      </c>
      <c r="BI728" s="76">
        <f t="shared" ca="1" si="849"/>
        <v>0</v>
      </c>
      <c r="BJ728" s="76">
        <f t="shared" ca="1" si="849"/>
        <v>0</v>
      </c>
      <c r="BK728" s="76">
        <f t="shared" ca="1" si="849"/>
        <v>0</v>
      </c>
      <c r="BL728" s="76">
        <f t="shared" ca="1" si="849"/>
        <v>0</v>
      </c>
      <c r="BM728" s="76">
        <f t="shared" ca="1" si="849"/>
        <v>0</v>
      </c>
      <c r="BN728" s="76">
        <f t="shared" ca="1" si="849"/>
        <v>0</v>
      </c>
      <c r="BO728" s="76">
        <f t="shared" ca="1" si="849"/>
        <v>0</v>
      </c>
      <c r="BP728" s="76">
        <f t="shared" ca="1" si="849"/>
        <v>0</v>
      </c>
      <c r="BQ728" s="76">
        <f t="shared" ca="1" si="849"/>
        <v>0</v>
      </c>
      <c r="BR728" s="76">
        <f t="shared" ca="1" si="849"/>
        <v>0</v>
      </c>
      <c r="BS728" s="76">
        <f t="shared" ca="1" si="849"/>
        <v>0</v>
      </c>
      <c r="BT728" s="76">
        <f t="shared" ca="1" si="849"/>
        <v>0</v>
      </c>
      <c r="BU728" s="76">
        <f t="shared" ca="1" si="849"/>
        <v>0</v>
      </c>
      <c r="BV728" s="76">
        <f t="shared" ca="1" si="849"/>
        <v>0</v>
      </c>
      <c r="BW728" s="76">
        <f t="shared" ca="1" si="849"/>
        <v>0</v>
      </c>
      <c r="BX728" s="76">
        <f t="shared" ca="1" si="849"/>
        <v>0</v>
      </c>
      <c r="BY728" s="76">
        <f t="shared" ca="1" si="849"/>
        <v>0</v>
      </c>
      <c r="BZ728" s="76">
        <f t="shared" ca="1" si="849"/>
        <v>0</v>
      </c>
      <c r="CA728" s="76">
        <f t="shared" ca="1" si="849"/>
        <v>0</v>
      </c>
      <c r="CB728" s="76">
        <f t="shared" ca="1" si="849"/>
        <v>0</v>
      </c>
      <c r="CC728" s="76">
        <f t="shared" ca="1" si="849"/>
        <v>0</v>
      </c>
      <c r="CD728" s="76">
        <f t="shared" ca="1" si="849"/>
        <v>0</v>
      </c>
      <c r="CE728" s="76">
        <f t="shared" ref="CE728:CL728" ca="1" si="850">CE727-SUM(CE726,CE723:CE724)</f>
        <v>0</v>
      </c>
      <c r="CF728" s="76">
        <f t="shared" ca="1" si="850"/>
        <v>0</v>
      </c>
      <c r="CG728" s="76">
        <f t="shared" ca="1" si="850"/>
        <v>0</v>
      </c>
      <c r="CH728" s="76">
        <f t="shared" ca="1" si="850"/>
        <v>0</v>
      </c>
      <c r="CI728" s="76">
        <f t="shared" ca="1" si="850"/>
        <v>0</v>
      </c>
      <c r="CJ728" s="76">
        <f t="shared" ca="1" si="850"/>
        <v>0</v>
      </c>
      <c r="CK728" s="76">
        <f t="shared" ca="1" si="850"/>
        <v>0</v>
      </c>
      <c r="CL728" s="76">
        <f t="shared" ca="1" si="850"/>
        <v>0</v>
      </c>
      <c r="CN728" s="60"/>
      <c r="CO728" s="76" t="e">
        <f t="shared" ref="CO728:DK728" ca="1" si="851">CO727-SUM(CO726,CO723:CO724)</f>
        <v>#N/A</v>
      </c>
      <c r="CP728" s="76" t="e">
        <f t="shared" ca="1" si="851"/>
        <v>#N/A</v>
      </c>
      <c r="CQ728" s="76" t="e">
        <f t="shared" ca="1" si="851"/>
        <v>#N/A</v>
      </c>
      <c r="CR728" s="76" t="e">
        <f t="shared" ca="1" si="851"/>
        <v>#N/A</v>
      </c>
      <c r="CS728" s="76" t="e">
        <f t="shared" ca="1" si="851"/>
        <v>#N/A</v>
      </c>
      <c r="CT728" s="76" t="e">
        <f t="shared" ca="1" si="851"/>
        <v>#N/A</v>
      </c>
      <c r="CU728" s="76" t="e">
        <f t="shared" ca="1" si="851"/>
        <v>#N/A</v>
      </c>
      <c r="CV728" s="76" t="e">
        <f t="shared" ca="1" si="851"/>
        <v>#N/A</v>
      </c>
      <c r="CW728" s="76" t="e">
        <f t="shared" ca="1" si="851"/>
        <v>#N/A</v>
      </c>
      <c r="CX728" s="76" t="e">
        <f t="shared" ca="1" si="851"/>
        <v>#N/A</v>
      </c>
      <c r="CY728" s="76" t="e">
        <f t="shared" ca="1" si="851"/>
        <v>#N/A</v>
      </c>
      <c r="CZ728" s="76" t="e">
        <f t="shared" ca="1" si="851"/>
        <v>#N/A</v>
      </c>
      <c r="DA728" s="76" t="e">
        <f t="shared" ca="1" si="851"/>
        <v>#N/A</v>
      </c>
      <c r="DB728" s="76" t="e">
        <f t="shared" ca="1" si="851"/>
        <v>#N/A</v>
      </c>
      <c r="DC728" s="76" t="e">
        <f t="shared" ca="1" si="851"/>
        <v>#N/A</v>
      </c>
      <c r="DD728" s="76" t="e">
        <f t="shared" ca="1" si="851"/>
        <v>#N/A</v>
      </c>
      <c r="DE728" s="76" t="e">
        <f t="shared" ca="1" si="851"/>
        <v>#N/A</v>
      </c>
      <c r="DF728" s="76" t="e">
        <f t="shared" ca="1" si="851"/>
        <v>#N/A</v>
      </c>
      <c r="DG728" s="76" t="e">
        <f t="shared" ca="1" si="851"/>
        <v>#N/A</v>
      </c>
      <c r="DH728" s="76" t="e">
        <f t="shared" ca="1" si="851"/>
        <v>#N/A</v>
      </c>
      <c r="DI728" s="76" t="e">
        <f t="shared" ca="1" si="851"/>
        <v>#N/A</v>
      </c>
      <c r="DJ728" s="76" t="e">
        <f t="shared" ca="1" si="851"/>
        <v>#N/A</v>
      </c>
      <c r="DK728" s="76" t="e">
        <f t="shared" ca="1" si="851"/>
        <v>#N/A</v>
      </c>
      <c r="DL728" s="76" t="e">
        <f t="shared" ref="DL728" ca="1" si="852">DL727-SUM(DL726,DL723:DL724)</f>
        <v>#N/A</v>
      </c>
    </row>
    <row r="729" spans="1:116" x14ac:dyDescent="0.4">
      <c r="D729" t="s">
        <v>756</v>
      </c>
      <c r="E729" s="8" t="str">
        <f t="shared" ref="E729" si="853">ROW()&amp;" "&amp;D729</f>
        <v>729 SUB-PR</v>
      </c>
      <c r="G729" s="95"/>
      <c r="H729" s="12"/>
      <c r="I729" s="60"/>
      <c r="J729" s="60"/>
      <c r="K729" s="34"/>
      <c r="L729" s="34"/>
      <c r="M729" s="34"/>
      <c r="N729" s="34"/>
      <c r="O729" s="34"/>
      <c r="P729" s="34"/>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1:116" x14ac:dyDescent="0.4">
      <c r="B730" t="s">
        <v>332</v>
      </c>
      <c r="D730" t="s">
        <v>756</v>
      </c>
      <c r="E730" s="8" t="str">
        <f t="shared" ref="E730:E735" si="854">ROW()&amp;" "&amp;D730</f>
        <v>730 SUB-PR</v>
      </c>
      <c r="F730" t="s">
        <v>490</v>
      </c>
      <c r="G730" s="8" t="str">
        <f>G710</f>
        <v>(Primary label)</v>
      </c>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c r="DK730" s="72"/>
      <c r="DL730" s="72"/>
    </row>
    <row r="731" spans="1:116" x14ac:dyDescent="0.4">
      <c r="B731" t="s">
        <v>332</v>
      </c>
      <c r="D731" t="s">
        <v>756</v>
      </c>
      <c r="E731" s="8" t="str">
        <f t="shared" si="854"/>
        <v>731 SUB-PR</v>
      </c>
      <c r="F731" t="s">
        <v>492</v>
      </c>
      <c r="G731" s="241" t="str">
        <f>IFERROR(SUBSTITUTE(G718,":",""),"no unit")</f>
        <v>subscriber</v>
      </c>
      <c r="K731" s="53"/>
      <c r="L731" s="53"/>
      <c r="M731" s="53"/>
      <c r="N731" s="53"/>
      <c r="O731" s="53"/>
      <c r="P731" s="53"/>
      <c r="R731" s="24"/>
    </row>
    <row r="732" spans="1:116" x14ac:dyDescent="0.4">
      <c r="A732" s="3"/>
      <c r="B732" t="s">
        <v>332</v>
      </c>
      <c r="D732" t="s">
        <v>756</v>
      </c>
      <c r="E732" s="8" t="str">
        <f t="shared" si="854"/>
        <v>732 SUB-PR</v>
      </c>
      <c r="F732" t="s">
        <v>461</v>
      </c>
      <c r="G732" s="8" t="str">
        <f>G712</f>
        <v>Primary revenue driver</v>
      </c>
      <c r="H732" s="90"/>
      <c r="I732" s="213"/>
      <c r="J732" s="213"/>
      <c r="K732" s="216"/>
      <c r="L732" s="216"/>
      <c r="M732" s="216"/>
      <c r="N732" s="216"/>
      <c r="O732" s="216"/>
      <c r="P732" s="216"/>
      <c r="R732" s="214"/>
      <c r="S732" s="76" t="str">
        <f t="shared" ref="S732:AX732" si="855">S712</f>
        <v>S$16</v>
      </c>
      <c r="T732" s="76" t="str">
        <f t="shared" si="855"/>
        <v>T$16</v>
      </c>
      <c r="U732" s="76" t="str">
        <f t="shared" si="855"/>
        <v>U$16</v>
      </c>
      <c r="V732" s="76" t="str">
        <f t="shared" si="855"/>
        <v>V$16</v>
      </c>
      <c r="W732" s="76" t="str">
        <f t="shared" si="855"/>
        <v>W$16</v>
      </c>
      <c r="X732" s="76" t="str">
        <f t="shared" si="855"/>
        <v>X$16</v>
      </c>
      <c r="Y732" s="76" t="str">
        <f t="shared" si="855"/>
        <v>Y$16</v>
      </c>
      <c r="Z732" s="76" t="str">
        <f t="shared" si="855"/>
        <v>Z$16</v>
      </c>
      <c r="AA732" s="76" t="str">
        <f t="shared" si="855"/>
        <v>AA$16</v>
      </c>
      <c r="AB732" s="76" t="str">
        <f t="shared" si="855"/>
        <v>AB$16</v>
      </c>
      <c r="AC732" s="76" t="str">
        <f t="shared" si="855"/>
        <v>AC$16</v>
      </c>
      <c r="AD732" s="76" t="str">
        <f t="shared" si="855"/>
        <v>AD$16</v>
      </c>
      <c r="AE732" s="76" t="str">
        <f t="shared" si="855"/>
        <v>AE$16</v>
      </c>
      <c r="AF732" s="76" t="str">
        <f t="shared" si="855"/>
        <v>AF$16</v>
      </c>
      <c r="AG732" s="76" t="str">
        <f t="shared" si="855"/>
        <v>AG$16</v>
      </c>
      <c r="AH732" s="76" t="str">
        <f t="shared" si="855"/>
        <v>AH$16</v>
      </c>
      <c r="AI732" s="76" t="str">
        <f t="shared" si="855"/>
        <v>AI$16</v>
      </c>
      <c r="AJ732" s="76" t="str">
        <f t="shared" si="855"/>
        <v>AJ$16</v>
      </c>
      <c r="AK732" s="76" t="str">
        <f t="shared" si="855"/>
        <v>AK$16</v>
      </c>
      <c r="AL732" s="76" t="str">
        <f t="shared" si="855"/>
        <v>AL$16</v>
      </c>
      <c r="AM732" s="76" t="str">
        <f t="shared" si="855"/>
        <v>AM$16</v>
      </c>
      <c r="AN732" s="76" t="str">
        <f t="shared" si="855"/>
        <v>AN$16</v>
      </c>
      <c r="AO732" s="76" t="str">
        <f t="shared" si="855"/>
        <v>AO$16</v>
      </c>
      <c r="AP732" s="76" t="str">
        <f t="shared" si="855"/>
        <v>AP$16</v>
      </c>
      <c r="AQ732" s="76" t="str">
        <f t="shared" si="855"/>
        <v>AQ$16</v>
      </c>
      <c r="AR732" s="76" t="str">
        <f t="shared" si="855"/>
        <v>AR$16</v>
      </c>
      <c r="AS732" s="76" t="str">
        <f t="shared" si="855"/>
        <v>AS$16</v>
      </c>
      <c r="AT732" s="76" t="str">
        <f t="shared" si="855"/>
        <v>AT$16</v>
      </c>
      <c r="AU732" s="76" t="str">
        <f t="shared" si="855"/>
        <v>AU$16</v>
      </c>
      <c r="AV732" s="76" t="str">
        <f t="shared" si="855"/>
        <v>AV$16</v>
      </c>
      <c r="AW732" s="76" t="str">
        <f t="shared" si="855"/>
        <v>AW$16</v>
      </c>
      <c r="AX732" s="76" t="str">
        <f t="shared" si="855"/>
        <v>AX$16</v>
      </c>
      <c r="AY732" s="76" t="str">
        <f t="shared" ref="AY732:CD732" si="856">AY712</f>
        <v>AY$16</v>
      </c>
      <c r="AZ732" s="76" t="str">
        <f t="shared" si="856"/>
        <v>AZ$16</v>
      </c>
      <c r="BA732" s="76" t="str">
        <f t="shared" si="856"/>
        <v>BA$16</v>
      </c>
      <c r="BB732" s="76" t="str">
        <f t="shared" si="856"/>
        <v>BB$16</v>
      </c>
      <c r="BC732" s="76" t="str">
        <f t="shared" si="856"/>
        <v>BC$16</v>
      </c>
      <c r="BD732" s="76" t="str">
        <f t="shared" si="856"/>
        <v>BD$16</v>
      </c>
      <c r="BE732" s="76" t="str">
        <f t="shared" si="856"/>
        <v>BE$16</v>
      </c>
      <c r="BF732" s="76" t="str">
        <f t="shared" si="856"/>
        <v>BF$16</v>
      </c>
      <c r="BG732" s="76" t="str">
        <f t="shared" si="856"/>
        <v>BG$16</v>
      </c>
      <c r="BH732" s="76" t="str">
        <f t="shared" si="856"/>
        <v>BH$16</v>
      </c>
      <c r="BI732" s="76" t="str">
        <f t="shared" si="856"/>
        <v>BI$16</v>
      </c>
      <c r="BJ732" s="76" t="str">
        <f t="shared" si="856"/>
        <v>BJ$16</v>
      </c>
      <c r="BK732" s="76" t="str">
        <f t="shared" si="856"/>
        <v>BK$16</v>
      </c>
      <c r="BL732" s="76" t="str">
        <f t="shared" si="856"/>
        <v>BL$16</v>
      </c>
      <c r="BM732" s="76" t="str">
        <f t="shared" si="856"/>
        <v>BM$16</v>
      </c>
      <c r="BN732" s="76" t="str">
        <f t="shared" si="856"/>
        <v>BN$16</v>
      </c>
      <c r="BO732" s="76" t="str">
        <f t="shared" si="856"/>
        <v>BO$16</v>
      </c>
      <c r="BP732" s="76" t="str">
        <f t="shared" si="856"/>
        <v>BP$16</v>
      </c>
      <c r="BQ732" s="76" t="str">
        <f t="shared" si="856"/>
        <v>BQ$16</v>
      </c>
      <c r="BR732" s="76" t="str">
        <f t="shared" si="856"/>
        <v>BR$16</v>
      </c>
      <c r="BS732" s="76" t="str">
        <f t="shared" si="856"/>
        <v>BS$16</v>
      </c>
      <c r="BT732" s="76" t="str">
        <f t="shared" si="856"/>
        <v>BT$16</v>
      </c>
      <c r="BU732" s="76" t="str">
        <f t="shared" si="856"/>
        <v>BU$16</v>
      </c>
      <c r="BV732" s="76" t="str">
        <f t="shared" si="856"/>
        <v>BV$16</v>
      </c>
      <c r="BW732" s="76" t="str">
        <f t="shared" si="856"/>
        <v>BW$16</v>
      </c>
      <c r="BX732" s="76" t="str">
        <f t="shared" si="856"/>
        <v>BX$16</v>
      </c>
      <c r="BY732" s="76" t="str">
        <f t="shared" si="856"/>
        <v>BY$16</v>
      </c>
      <c r="BZ732" s="76" t="str">
        <f t="shared" si="856"/>
        <v>BZ$16</v>
      </c>
      <c r="CA732" s="76" t="str">
        <f t="shared" si="856"/>
        <v>CA$16</v>
      </c>
      <c r="CB732" s="76" t="str">
        <f t="shared" si="856"/>
        <v>CB$16</v>
      </c>
      <c r="CC732" s="76" t="str">
        <f t="shared" si="856"/>
        <v>CC$16</v>
      </c>
      <c r="CD732" s="76" t="str">
        <f t="shared" si="856"/>
        <v>CD$16</v>
      </c>
      <c r="CE732" s="76" t="str">
        <f t="shared" ref="CE732:CL732" si="857">CE712</f>
        <v>CE$16</v>
      </c>
      <c r="CF732" s="76" t="str">
        <f t="shared" si="857"/>
        <v>CF$16</v>
      </c>
      <c r="CG732" s="76" t="str">
        <f t="shared" si="857"/>
        <v>CG$16</v>
      </c>
      <c r="CH732" s="76" t="str">
        <f t="shared" si="857"/>
        <v>CH$16</v>
      </c>
      <c r="CI732" s="76" t="str">
        <f t="shared" si="857"/>
        <v>CI$16</v>
      </c>
      <c r="CJ732" s="76" t="str">
        <f t="shared" si="857"/>
        <v>CJ$16</v>
      </c>
      <c r="CK732" s="76" t="str">
        <f t="shared" si="857"/>
        <v>CK$16</v>
      </c>
      <c r="CL732" s="76" t="str">
        <f t="shared" si="857"/>
        <v>CL$16</v>
      </c>
      <c r="CO732" s="76" t="str">
        <f t="shared" ref="CO732:DL732" si="858">CO712</f>
        <v>CO$16</v>
      </c>
      <c r="CP732" s="76" t="str">
        <f t="shared" si="858"/>
        <v>CP$16</v>
      </c>
      <c r="CQ732" s="76" t="str">
        <f t="shared" si="858"/>
        <v>CQ$16</v>
      </c>
      <c r="CR732" s="76" t="str">
        <f t="shared" si="858"/>
        <v>CR$16</v>
      </c>
      <c r="CS732" s="76" t="str">
        <f t="shared" si="858"/>
        <v>CS$16</v>
      </c>
      <c r="CT732" s="76" t="str">
        <f t="shared" si="858"/>
        <v>CT$16</v>
      </c>
      <c r="CU732" s="76" t="str">
        <f t="shared" si="858"/>
        <v>CU$16</v>
      </c>
      <c r="CV732" s="76" t="str">
        <f t="shared" si="858"/>
        <v>CV$16</v>
      </c>
      <c r="CW732" s="76" t="str">
        <f t="shared" si="858"/>
        <v>CW$16</v>
      </c>
      <c r="CX732" s="76" t="str">
        <f t="shared" si="858"/>
        <v>CX$16</v>
      </c>
      <c r="CY732" s="76" t="str">
        <f t="shared" si="858"/>
        <v>CY$16</v>
      </c>
      <c r="CZ732" s="76" t="str">
        <f t="shared" si="858"/>
        <v>CZ$16</v>
      </c>
      <c r="DA732" s="76" t="str">
        <f t="shared" si="858"/>
        <v>DA$16</v>
      </c>
      <c r="DB732" s="76" t="str">
        <f t="shared" si="858"/>
        <v>DB$16</v>
      </c>
      <c r="DC732" s="76" t="str">
        <f t="shared" si="858"/>
        <v>DC$16</v>
      </c>
      <c r="DD732" s="76" t="str">
        <f t="shared" si="858"/>
        <v>DD$16</v>
      </c>
      <c r="DE732" s="76" t="str">
        <f t="shared" si="858"/>
        <v>DE$16</v>
      </c>
      <c r="DF732" s="76" t="str">
        <f t="shared" si="858"/>
        <v>DF$16</v>
      </c>
      <c r="DG732" s="76" t="str">
        <f t="shared" si="858"/>
        <v>DG$16</v>
      </c>
      <c r="DH732" s="76" t="str">
        <f t="shared" si="858"/>
        <v>DH$16</v>
      </c>
      <c r="DI732" s="76" t="str">
        <f t="shared" si="858"/>
        <v>DI$16</v>
      </c>
      <c r="DJ732" s="76" t="str">
        <f t="shared" si="858"/>
        <v>DJ$16</v>
      </c>
      <c r="DK732" s="76" t="str">
        <f t="shared" si="858"/>
        <v>DK$16</v>
      </c>
      <c r="DL732" s="76" t="str">
        <f t="shared" si="858"/>
        <v>DL$16</v>
      </c>
    </row>
    <row r="733" spans="1:116" x14ac:dyDescent="0.4">
      <c r="B733" t="s">
        <v>332</v>
      </c>
      <c r="D733" t="s">
        <v>756</v>
      </c>
      <c r="E733" s="8" t="str">
        <f t="shared" si="854"/>
        <v>733 SUB-PR</v>
      </c>
      <c r="F733" t="s">
        <v>462</v>
      </c>
      <c r="G733" s="8" t="str">
        <f>G713</f>
        <v>Primary volume driver</v>
      </c>
      <c r="H733" s="12"/>
      <c r="I733" s="60"/>
      <c r="J733" s="60"/>
      <c r="K733" s="15"/>
      <c r="L733" s="15"/>
      <c r="M733" s="15"/>
      <c r="N733" s="15"/>
      <c r="O733" s="15"/>
      <c r="P733" s="15"/>
      <c r="R733" s="15"/>
      <c r="S733" s="203" t="str">
        <f t="shared" ref="S733:AX733" si="859">ADDRESS(ROW(S727),COLUMN(S727),2)</f>
        <v>S$727</v>
      </c>
      <c r="T733" s="203" t="str">
        <f t="shared" si="859"/>
        <v>T$727</v>
      </c>
      <c r="U733" s="203" t="str">
        <f t="shared" si="859"/>
        <v>U$727</v>
      </c>
      <c r="V733" s="203" t="str">
        <f t="shared" si="859"/>
        <v>V$727</v>
      </c>
      <c r="W733" s="203" t="str">
        <f t="shared" si="859"/>
        <v>W$727</v>
      </c>
      <c r="X733" s="203" t="str">
        <f t="shared" si="859"/>
        <v>X$727</v>
      </c>
      <c r="Y733" s="203" t="str">
        <f t="shared" si="859"/>
        <v>Y$727</v>
      </c>
      <c r="Z733" s="203" t="str">
        <f t="shared" si="859"/>
        <v>Z$727</v>
      </c>
      <c r="AA733" s="203" t="str">
        <f t="shared" si="859"/>
        <v>AA$727</v>
      </c>
      <c r="AB733" s="203" t="str">
        <f t="shared" si="859"/>
        <v>AB$727</v>
      </c>
      <c r="AC733" s="203" t="str">
        <f t="shared" si="859"/>
        <v>AC$727</v>
      </c>
      <c r="AD733" s="203" t="str">
        <f t="shared" si="859"/>
        <v>AD$727</v>
      </c>
      <c r="AE733" s="203" t="str">
        <f t="shared" si="859"/>
        <v>AE$727</v>
      </c>
      <c r="AF733" s="203" t="str">
        <f t="shared" si="859"/>
        <v>AF$727</v>
      </c>
      <c r="AG733" s="203" t="str">
        <f t="shared" si="859"/>
        <v>AG$727</v>
      </c>
      <c r="AH733" s="203" t="str">
        <f t="shared" si="859"/>
        <v>AH$727</v>
      </c>
      <c r="AI733" s="203" t="str">
        <f t="shared" si="859"/>
        <v>AI$727</v>
      </c>
      <c r="AJ733" s="203" t="str">
        <f t="shared" si="859"/>
        <v>AJ$727</v>
      </c>
      <c r="AK733" s="203" t="str">
        <f t="shared" si="859"/>
        <v>AK$727</v>
      </c>
      <c r="AL733" s="203" t="str">
        <f t="shared" si="859"/>
        <v>AL$727</v>
      </c>
      <c r="AM733" s="203" t="str">
        <f t="shared" si="859"/>
        <v>AM$727</v>
      </c>
      <c r="AN733" s="203" t="str">
        <f t="shared" si="859"/>
        <v>AN$727</v>
      </c>
      <c r="AO733" s="203" t="str">
        <f t="shared" si="859"/>
        <v>AO$727</v>
      </c>
      <c r="AP733" s="203" t="str">
        <f t="shared" si="859"/>
        <v>AP$727</v>
      </c>
      <c r="AQ733" s="203" t="str">
        <f t="shared" si="859"/>
        <v>AQ$727</v>
      </c>
      <c r="AR733" s="203" t="str">
        <f t="shared" si="859"/>
        <v>AR$727</v>
      </c>
      <c r="AS733" s="203" t="str">
        <f t="shared" si="859"/>
        <v>AS$727</v>
      </c>
      <c r="AT733" s="203" t="str">
        <f t="shared" si="859"/>
        <v>AT$727</v>
      </c>
      <c r="AU733" s="203" t="str">
        <f t="shared" si="859"/>
        <v>AU$727</v>
      </c>
      <c r="AV733" s="203" t="str">
        <f t="shared" si="859"/>
        <v>AV$727</v>
      </c>
      <c r="AW733" s="203" t="str">
        <f t="shared" si="859"/>
        <v>AW$727</v>
      </c>
      <c r="AX733" s="203" t="str">
        <f t="shared" si="859"/>
        <v>AX$727</v>
      </c>
      <c r="AY733" s="203" t="str">
        <f t="shared" ref="AY733:CD733" si="860">ADDRESS(ROW(AY727),COLUMN(AY727),2)</f>
        <v>AY$727</v>
      </c>
      <c r="AZ733" s="203" t="str">
        <f t="shared" si="860"/>
        <v>AZ$727</v>
      </c>
      <c r="BA733" s="203" t="str">
        <f t="shared" si="860"/>
        <v>BA$727</v>
      </c>
      <c r="BB733" s="203" t="str">
        <f t="shared" si="860"/>
        <v>BB$727</v>
      </c>
      <c r="BC733" s="203" t="str">
        <f t="shared" si="860"/>
        <v>BC$727</v>
      </c>
      <c r="BD733" s="203" t="str">
        <f t="shared" si="860"/>
        <v>BD$727</v>
      </c>
      <c r="BE733" s="203" t="str">
        <f t="shared" si="860"/>
        <v>BE$727</v>
      </c>
      <c r="BF733" s="203" t="str">
        <f t="shared" si="860"/>
        <v>BF$727</v>
      </c>
      <c r="BG733" s="203" t="str">
        <f t="shared" si="860"/>
        <v>BG$727</v>
      </c>
      <c r="BH733" s="203" t="str">
        <f t="shared" si="860"/>
        <v>BH$727</v>
      </c>
      <c r="BI733" s="203" t="str">
        <f t="shared" si="860"/>
        <v>BI$727</v>
      </c>
      <c r="BJ733" s="203" t="str">
        <f t="shared" si="860"/>
        <v>BJ$727</v>
      </c>
      <c r="BK733" s="203" t="str">
        <f t="shared" si="860"/>
        <v>BK$727</v>
      </c>
      <c r="BL733" s="203" t="str">
        <f t="shared" si="860"/>
        <v>BL$727</v>
      </c>
      <c r="BM733" s="203" t="str">
        <f t="shared" si="860"/>
        <v>BM$727</v>
      </c>
      <c r="BN733" s="203" t="str">
        <f t="shared" si="860"/>
        <v>BN$727</v>
      </c>
      <c r="BO733" s="203" t="str">
        <f t="shared" si="860"/>
        <v>BO$727</v>
      </c>
      <c r="BP733" s="203" t="str">
        <f t="shared" si="860"/>
        <v>BP$727</v>
      </c>
      <c r="BQ733" s="203" t="str">
        <f t="shared" si="860"/>
        <v>BQ$727</v>
      </c>
      <c r="BR733" s="203" t="str">
        <f t="shared" si="860"/>
        <v>BR$727</v>
      </c>
      <c r="BS733" s="203" t="str">
        <f t="shared" si="860"/>
        <v>BS$727</v>
      </c>
      <c r="BT733" s="203" t="str">
        <f t="shared" si="860"/>
        <v>BT$727</v>
      </c>
      <c r="BU733" s="203" t="str">
        <f t="shared" si="860"/>
        <v>BU$727</v>
      </c>
      <c r="BV733" s="203" t="str">
        <f t="shared" si="860"/>
        <v>BV$727</v>
      </c>
      <c r="BW733" s="203" t="str">
        <f t="shared" si="860"/>
        <v>BW$727</v>
      </c>
      <c r="BX733" s="203" t="str">
        <f t="shared" si="860"/>
        <v>BX$727</v>
      </c>
      <c r="BY733" s="203" t="str">
        <f t="shared" si="860"/>
        <v>BY$727</v>
      </c>
      <c r="BZ733" s="203" t="str">
        <f t="shared" si="860"/>
        <v>BZ$727</v>
      </c>
      <c r="CA733" s="203" t="str">
        <f t="shared" si="860"/>
        <v>CA$727</v>
      </c>
      <c r="CB733" s="203" t="str">
        <f t="shared" si="860"/>
        <v>CB$727</v>
      </c>
      <c r="CC733" s="203" t="str">
        <f t="shared" si="860"/>
        <v>CC$727</v>
      </c>
      <c r="CD733" s="203" t="str">
        <f t="shared" si="860"/>
        <v>CD$727</v>
      </c>
      <c r="CE733" s="203" t="str">
        <f t="shared" ref="CE733:CL733" si="861">ADDRESS(ROW(CE727),COLUMN(CE727),2)</f>
        <v>CE$727</v>
      </c>
      <c r="CF733" s="203" t="str">
        <f t="shared" si="861"/>
        <v>CF$727</v>
      </c>
      <c r="CG733" s="203" t="str">
        <f t="shared" si="861"/>
        <v>CG$727</v>
      </c>
      <c r="CH733" s="203" t="str">
        <f t="shared" si="861"/>
        <v>CH$727</v>
      </c>
      <c r="CI733" s="203" t="str">
        <f t="shared" si="861"/>
        <v>CI$727</v>
      </c>
      <c r="CJ733" s="203" t="str">
        <f t="shared" si="861"/>
        <v>CJ$727</v>
      </c>
      <c r="CK733" s="203" t="str">
        <f t="shared" si="861"/>
        <v>CK$727</v>
      </c>
      <c r="CL733" s="203" t="str">
        <f t="shared" si="861"/>
        <v>CL$727</v>
      </c>
      <c r="CN733" s="213"/>
      <c r="CO733" s="203" t="str">
        <f t="shared" ref="CO733:DL733" si="862">ADDRESS(ROW(CO727),COLUMN(CO727),2)</f>
        <v>CO$727</v>
      </c>
      <c r="CP733" s="203" t="str">
        <f t="shared" si="862"/>
        <v>CP$727</v>
      </c>
      <c r="CQ733" s="203" t="str">
        <f t="shared" si="862"/>
        <v>CQ$727</v>
      </c>
      <c r="CR733" s="203" t="str">
        <f t="shared" si="862"/>
        <v>CR$727</v>
      </c>
      <c r="CS733" s="203" t="str">
        <f t="shared" si="862"/>
        <v>CS$727</v>
      </c>
      <c r="CT733" s="203" t="str">
        <f t="shared" si="862"/>
        <v>CT$727</v>
      </c>
      <c r="CU733" s="203" t="str">
        <f t="shared" si="862"/>
        <v>CU$727</v>
      </c>
      <c r="CV733" s="203" t="str">
        <f t="shared" si="862"/>
        <v>CV$727</v>
      </c>
      <c r="CW733" s="203" t="str">
        <f t="shared" si="862"/>
        <v>CW$727</v>
      </c>
      <c r="CX733" s="203" t="str">
        <f t="shared" si="862"/>
        <v>CX$727</v>
      </c>
      <c r="CY733" s="203" t="str">
        <f t="shared" si="862"/>
        <v>CY$727</v>
      </c>
      <c r="CZ733" s="203" t="str">
        <f t="shared" si="862"/>
        <v>CZ$727</v>
      </c>
      <c r="DA733" s="203" t="str">
        <f t="shared" si="862"/>
        <v>DA$727</v>
      </c>
      <c r="DB733" s="203" t="str">
        <f t="shared" si="862"/>
        <v>DB$727</v>
      </c>
      <c r="DC733" s="203" t="str">
        <f t="shared" si="862"/>
        <v>DC$727</v>
      </c>
      <c r="DD733" s="203" t="str">
        <f t="shared" si="862"/>
        <v>DD$727</v>
      </c>
      <c r="DE733" s="203" t="str">
        <f t="shared" si="862"/>
        <v>DE$727</v>
      </c>
      <c r="DF733" s="203" t="str">
        <f t="shared" si="862"/>
        <v>DF$727</v>
      </c>
      <c r="DG733" s="203" t="str">
        <f t="shared" si="862"/>
        <v>DG$727</v>
      </c>
      <c r="DH733" s="203" t="str">
        <f t="shared" si="862"/>
        <v>DH$727</v>
      </c>
      <c r="DI733" s="203" t="str">
        <f t="shared" si="862"/>
        <v>DI$727</v>
      </c>
      <c r="DJ733" s="203" t="str">
        <f t="shared" si="862"/>
        <v>DJ$727</v>
      </c>
      <c r="DK733" s="203" t="str">
        <f t="shared" si="862"/>
        <v>DK$727</v>
      </c>
      <c r="DL733" s="203" t="str">
        <f t="shared" si="862"/>
        <v>DL$727</v>
      </c>
    </row>
    <row r="734" spans="1:116" x14ac:dyDescent="0.4">
      <c r="B734" t="s">
        <v>332</v>
      </c>
      <c r="D734" t="s">
        <v>756</v>
      </c>
      <c r="E734" s="8" t="str">
        <f t="shared" si="854"/>
        <v>734 SUB-PR</v>
      </c>
      <c r="F734" t="s">
        <v>491</v>
      </c>
      <c r="G734" s="8" t="str">
        <f>G719</f>
        <v>Subscription Revenue - (Primary label)</v>
      </c>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1:116" x14ac:dyDescent="0.4">
      <c r="B735" t="s">
        <v>332</v>
      </c>
      <c r="D735" t="s">
        <v>756</v>
      </c>
      <c r="E735" s="8" t="str">
        <f t="shared" si="854"/>
        <v>735 SUB-PR</v>
      </c>
      <c r="F735" t="s">
        <v>505</v>
      </c>
      <c r="G735" s="8" t="str">
        <f>G715</f>
        <v xml:space="preserve">secondary unit </v>
      </c>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1:116" x14ac:dyDescent="0.4">
      <c r="B736" t="s">
        <v>332</v>
      </c>
      <c r="D736" t="s">
        <v>756</v>
      </c>
      <c r="E736" s="8" t="str">
        <f t="shared" ref="E736" si="863">ROW()&amp;" "&amp;D736</f>
        <v>736 SUB-PR</v>
      </c>
      <c r="F736" t="s">
        <v>463</v>
      </c>
      <c r="G736" s="8" t="str">
        <f>G716</f>
        <v>Secondary revenue driver</v>
      </c>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1:116" x14ac:dyDescent="0.4">
      <c r="B737" t="s">
        <v>332</v>
      </c>
      <c r="D737" t="s">
        <v>756</v>
      </c>
      <c r="E737" s="8" t="str">
        <f t="shared" ref="E737" si="864">ROW()&amp;" "&amp;D737</f>
        <v>737 SUB-PR</v>
      </c>
      <c r="F737" t="s">
        <v>464</v>
      </c>
      <c r="G737" t="s">
        <v>464</v>
      </c>
      <c r="CO737" s="8"/>
      <c r="CP737" s="8"/>
      <c r="CQ737" s="8"/>
      <c r="CR737" s="8"/>
      <c r="CS737" s="8"/>
      <c r="CT737" s="8"/>
      <c r="CU737" s="8"/>
      <c r="CV737" s="8"/>
      <c r="CW737" s="8"/>
      <c r="CX737" s="8"/>
      <c r="CY737" s="8"/>
      <c r="CZ737" s="8"/>
      <c r="DA737" s="8"/>
      <c r="DB737" s="8"/>
      <c r="DC737" s="8"/>
      <c r="DD737" s="8"/>
      <c r="DE737" s="8"/>
      <c r="DF737" s="8"/>
      <c r="DG737" s="8"/>
      <c r="DH737" s="8"/>
      <c r="DI737" s="8"/>
      <c r="DJ737" s="8"/>
      <c r="DK737" s="8"/>
      <c r="DL737" s="8"/>
    </row>
    <row r="738" spans="1:116" x14ac:dyDescent="0.4">
      <c r="A738" s="174"/>
      <c r="E738" s="8"/>
      <c r="G738" s="175" t="s">
        <v>490</v>
      </c>
      <c r="H738" s="174"/>
      <c r="I738" s="176"/>
      <c r="J738" s="176"/>
      <c r="K738" s="197"/>
      <c r="L738" s="197"/>
      <c r="M738" s="197"/>
      <c r="N738" s="197"/>
      <c r="O738" s="197"/>
      <c r="P738" s="197"/>
      <c r="R738" s="198"/>
      <c r="S738" s="174"/>
      <c r="T738" s="174"/>
      <c r="U738" s="174"/>
      <c r="V738" s="174"/>
      <c r="W738" s="174"/>
      <c r="X738" s="174"/>
      <c r="Y738" s="174"/>
      <c r="Z738" s="174"/>
      <c r="AA738" s="174"/>
      <c r="AB738" s="174"/>
      <c r="AC738" s="174"/>
      <c r="AD738" s="174"/>
      <c r="AE738" s="174"/>
      <c r="AF738" s="174"/>
      <c r="AG738" s="174"/>
      <c r="AH738" s="174"/>
      <c r="AI738" s="174"/>
      <c r="AJ738" s="174"/>
      <c r="AK738" s="174"/>
      <c r="AL738" s="174"/>
      <c r="AM738" s="174"/>
      <c r="AN738" s="174"/>
      <c r="AO738" s="174"/>
      <c r="AP738" s="174"/>
      <c r="AQ738" s="174"/>
      <c r="AR738" s="174"/>
      <c r="AS738" s="174"/>
      <c r="AT738" s="174"/>
      <c r="AU738" s="174"/>
      <c r="AV738" s="174"/>
      <c r="AW738" s="174"/>
      <c r="AX738" s="174"/>
      <c r="AY738" s="174"/>
      <c r="AZ738" s="174"/>
      <c r="BA738" s="174"/>
      <c r="BB738" s="174"/>
      <c r="BC738" s="174"/>
      <c r="BD738" s="174"/>
      <c r="BE738" s="174"/>
      <c r="BF738" s="174"/>
      <c r="BG738" s="174"/>
      <c r="BH738" s="174"/>
      <c r="BI738" s="174"/>
      <c r="BJ738" s="174"/>
      <c r="BK738" s="174"/>
      <c r="BL738" s="174"/>
      <c r="BM738" s="174"/>
      <c r="BN738" s="174"/>
      <c r="BO738" s="174"/>
      <c r="BP738" s="174"/>
      <c r="BQ738" s="174"/>
      <c r="BR738" s="174"/>
      <c r="BS738" s="174"/>
      <c r="BT738" s="174"/>
      <c r="BU738" s="174"/>
      <c r="BV738" s="174"/>
      <c r="BW738" s="174"/>
      <c r="BX738" s="174"/>
      <c r="BY738" s="174"/>
      <c r="BZ738" s="174"/>
      <c r="CA738" s="174"/>
      <c r="CB738" s="174"/>
      <c r="CC738" s="174"/>
      <c r="CD738" s="174"/>
      <c r="CE738" s="174"/>
      <c r="CF738" s="174"/>
      <c r="CG738" s="174"/>
      <c r="CH738" s="174"/>
      <c r="CI738" s="174"/>
      <c r="CJ738" s="174"/>
      <c r="CK738" s="174"/>
      <c r="CL738" s="174"/>
      <c r="CN738" s="176"/>
      <c r="CO738" s="174"/>
      <c r="CP738" s="174"/>
      <c r="CQ738" s="174"/>
      <c r="CR738" s="174"/>
      <c r="CS738" s="174"/>
      <c r="CT738" s="174"/>
      <c r="CU738" s="174"/>
      <c r="CV738" s="174"/>
      <c r="CW738" s="174"/>
      <c r="CX738" s="174"/>
      <c r="CY738" s="174"/>
      <c r="CZ738" s="174"/>
      <c r="DA738" s="174"/>
      <c r="DB738" s="174"/>
      <c r="DC738" s="174"/>
      <c r="DD738" s="174"/>
      <c r="DE738" s="174"/>
      <c r="DF738" s="174"/>
      <c r="DG738" s="174"/>
      <c r="DH738" s="174"/>
      <c r="DI738" s="174"/>
      <c r="DJ738" s="174"/>
      <c r="DK738" s="174"/>
      <c r="DL738" s="174"/>
    </row>
    <row r="739" spans="1:116" x14ac:dyDescent="0.4">
      <c r="A739" s="174"/>
      <c r="E739" s="8"/>
      <c r="G739" s="175" t="s">
        <v>492</v>
      </c>
      <c r="H739" s="174"/>
      <c r="I739" s="176"/>
      <c r="J739" s="176"/>
      <c r="K739" s="197"/>
      <c r="L739" s="197"/>
      <c r="M739" s="197"/>
      <c r="N739" s="197"/>
      <c r="O739" s="197"/>
      <c r="P739" s="197"/>
      <c r="R739" s="198"/>
      <c r="S739" s="174"/>
      <c r="T739" s="174"/>
      <c r="U739" s="174"/>
      <c r="V739" s="174"/>
      <c r="W739" s="174"/>
      <c r="X739" s="174"/>
      <c r="Y739" s="174"/>
      <c r="Z739" s="174"/>
      <c r="AA739" s="174"/>
      <c r="AB739" s="174"/>
      <c r="AC739" s="174"/>
      <c r="AD739" s="174"/>
      <c r="AE739" s="174"/>
      <c r="AF739" s="174"/>
      <c r="AG739" s="174"/>
      <c r="AH739" s="174"/>
      <c r="AI739" s="174"/>
      <c r="AJ739" s="174"/>
      <c r="AK739" s="174"/>
      <c r="AL739" s="174"/>
      <c r="AM739" s="174"/>
      <c r="AN739" s="174"/>
      <c r="AO739" s="174"/>
      <c r="AP739" s="174"/>
      <c r="AQ739" s="174"/>
      <c r="AR739" s="174"/>
      <c r="AS739" s="174"/>
      <c r="AT739" s="174"/>
      <c r="AU739" s="174"/>
      <c r="AV739" s="174"/>
      <c r="AW739" s="174"/>
      <c r="AX739" s="174"/>
      <c r="AY739" s="174"/>
      <c r="AZ739" s="174"/>
      <c r="BA739" s="174"/>
      <c r="BB739" s="174"/>
      <c r="BC739" s="174"/>
      <c r="BD739" s="174"/>
      <c r="BE739" s="174"/>
      <c r="BF739" s="174"/>
      <c r="BG739" s="174"/>
      <c r="BH739" s="174"/>
      <c r="BI739" s="174"/>
      <c r="BJ739" s="174"/>
      <c r="BK739" s="174"/>
      <c r="BL739" s="174"/>
      <c r="BM739" s="174"/>
      <c r="BN739" s="174"/>
      <c r="BO739" s="174"/>
      <c r="BP739" s="174"/>
      <c r="BQ739" s="174"/>
      <c r="BR739" s="174"/>
      <c r="BS739" s="174"/>
      <c r="BT739" s="174"/>
      <c r="BU739" s="174"/>
      <c r="BV739" s="174"/>
      <c r="BW739" s="174"/>
      <c r="BX739" s="174"/>
      <c r="BY739" s="174"/>
      <c r="BZ739" s="174"/>
      <c r="CA739" s="174"/>
      <c r="CB739" s="174"/>
      <c r="CC739" s="174"/>
      <c r="CD739" s="174"/>
      <c r="CE739" s="174"/>
      <c r="CF739" s="174"/>
      <c r="CG739" s="174"/>
      <c r="CH739" s="174"/>
      <c r="CI739" s="174"/>
      <c r="CJ739" s="174"/>
      <c r="CK739" s="174"/>
      <c r="CL739" s="174"/>
      <c r="CN739" s="176"/>
      <c r="CO739" s="174"/>
      <c r="CP739" s="174"/>
      <c r="CQ739" s="174"/>
      <c r="CR739" s="174"/>
      <c r="CS739" s="174"/>
      <c r="CT739" s="174"/>
      <c r="CU739" s="174"/>
      <c r="CV739" s="174"/>
      <c r="CW739" s="174"/>
      <c r="CX739" s="174"/>
      <c r="CY739" s="174"/>
      <c r="CZ739" s="174"/>
      <c r="DA739" s="174"/>
      <c r="DB739" s="174"/>
      <c r="DC739" s="174"/>
      <c r="DD739" s="174"/>
      <c r="DE739" s="174"/>
      <c r="DF739" s="174"/>
      <c r="DG739" s="174"/>
      <c r="DH739" s="174"/>
      <c r="DI739" s="174"/>
      <c r="DJ739" s="174"/>
      <c r="DK739" s="174"/>
      <c r="DL739" s="174"/>
    </row>
    <row r="740" spans="1:116" x14ac:dyDescent="0.4">
      <c r="A740" s="174"/>
      <c r="E740" s="8"/>
      <c r="G740" s="175" t="s">
        <v>461</v>
      </c>
      <c r="H740" s="174"/>
      <c r="I740" s="176"/>
      <c r="J740" s="176"/>
      <c r="K740" s="197"/>
      <c r="L740" s="197"/>
      <c r="M740" s="197"/>
      <c r="N740" s="197"/>
      <c r="O740" s="197"/>
      <c r="P740" s="197"/>
      <c r="R740" s="198"/>
      <c r="S740" s="199" t="str">
        <f t="shared" ref="S740:AX740" si="865">S$20</f>
        <v>S$16</v>
      </c>
      <c r="T740" s="199" t="str">
        <f t="shared" si="865"/>
        <v>T$16</v>
      </c>
      <c r="U740" s="199" t="str">
        <f t="shared" si="865"/>
        <v>U$16</v>
      </c>
      <c r="V740" s="199" t="str">
        <f t="shared" si="865"/>
        <v>V$16</v>
      </c>
      <c r="W740" s="199" t="str">
        <f t="shared" si="865"/>
        <v>W$16</v>
      </c>
      <c r="X740" s="199" t="str">
        <f t="shared" si="865"/>
        <v>X$16</v>
      </c>
      <c r="Y740" s="199" t="str">
        <f t="shared" si="865"/>
        <v>Y$16</v>
      </c>
      <c r="Z740" s="199" t="str">
        <f t="shared" si="865"/>
        <v>Z$16</v>
      </c>
      <c r="AA740" s="199" t="str">
        <f t="shared" si="865"/>
        <v>AA$16</v>
      </c>
      <c r="AB740" s="199" t="str">
        <f t="shared" si="865"/>
        <v>AB$16</v>
      </c>
      <c r="AC740" s="199" t="str">
        <f t="shared" si="865"/>
        <v>AC$16</v>
      </c>
      <c r="AD740" s="199" t="str">
        <f t="shared" si="865"/>
        <v>AD$16</v>
      </c>
      <c r="AE740" s="199" t="str">
        <f t="shared" si="865"/>
        <v>AE$16</v>
      </c>
      <c r="AF740" s="199" t="str">
        <f t="shared" si="865"/>
        <v>AF$16</v>
      </c>
      <c r="AG740" s="199" t="str">
        <f t="shared" si="865"/>
        <v>AG$16</v>
      </c>
      <c r="AH740" s="199" t="str">
        <f t="shared" si="865"/>
        <v>AH$16</v>
      </c>
      <c r="AI740" s="199" t="str">
        <f t="shared" si="865"/>
        <v>AI$16</v>
      </c>
      <c r="AJ740" s="199" t="str">
        <f t="shared" si="865"/>
        <v>AJ$16</v>
      </c>
      <c r="AK740" s="199" t="str">
        <f t="shared" si="865"/>
        <v>AK$16</v>
      </c>
      <c r="AL740" s="199" t="str">
        <f t="shared" si="865"/>
        <v>AL$16</v>
      </c>
      <c r="AM740" s="199" t="str">
        <f t="shared" si="865"/>
        <v>AM$16</v>
      </c>
      <c r="AN740" s="199" t="str">
        <f t="shared" si="865"/>
        <v>AN$16</v>
      </c>
      <c r="AO740" s="199" t="str">
        <f t="shared" si="865"/>
        <v>AO$16</v>
      </c>
      <c r="AP740" s="199" t="str">
        <f t="shared" si="865"/>
        <v>AP$16</v>
      </c>
      <c r="AQ740" s="199" t="str">
        <f t="shared" si="865"/>
        <v>AQ$16</v>
      </c>
      <c r="AR740" s="199" t="str">
        <f t="shared" si="865"/>
        <v>AR$16</v>
      </c>
      <c r="AS740" s="199" t="str">
        <f t="shared" si="865"/>
        <v>AS$16</v>
      </c>
      <c r="AT740" s="199" t="str">
        <f t="shared" si="865"/>
        <v>AT$16</v>
      </c>
      <c r="AU740" s="199" t="str">
        <f t="shared" si="865"/>
        <v>AU$16</v>
      </c>
      <c r="AV740" s="199" t="str">
        <f t="shared" si="865"/>
        <v>AV$16</v>
      </c>
      <c r="AW740" s="199" t="str">
        <f t="shared" si="865"/>
        <v>AW$16</v>
      </c>
      <c r="AX740" s="199" t="str">
        <f t="shared" si="865"/>
        <v>AX$16</v>
      </c>
      <c r="AY740" s="199" t="str">
        <f t="shared" ref="AY740:CD740" si="866">AY$20</f>
        <v>AY$16</v>
      </c>
      <c r="AZ740" s="199" t="str">
        <f t="shared" si="866"/>
        <v>AZ$16</v>
      </c>
      <c r="BA740" s="199" t="str">
        <f t="shared" si="866"/>
        <v>BA$16</v>
      </c>
      <c r="BB740" s="199" t="str">
        <f t="shared" si="866"/>
        <v>BB$16</v>
      </c>
      <c r="BC740" s="199" t="str">
        <f t="shared" si="866"/>
        <v>BC$16</v>
      </c>
      <c r="BD740" s="199" t="str">
        <f t="shared" si="866"/>
        <v>BD$16</v>
      </c>
      <c r="BE740" s="199" t="str">
        <f t="shared" si="866"/>
        <v>BE$16</v>
      </c>
      <c r="BF740" s="199" t="str">
        <f t="shared" si="866"/>
        <v>BF$16</v>
      </c>
      <c r="BG740" s="199" t="str">
        <f t="shared" si="866"/>
        <v>BG$16</v>
      </c>
      <c r="BH740" s="199" t="str">
        <f t="shared" si="866"/>
        <v>BH$16</v>
      </c>
      <c r="BI740" s="199" t="str">
        <f t="shared" si="866"/>
        <v>BI$16</v>
      </c>
      <c r="BJ740" s="199" t="str">
        <f t="shared" si="866"/>
        <v>BJ$16</v>
      </c>
      <c r="BK740" s="199" t="str">
        <f t="shared" si="866"/>
        <v>BK$16</v>
      </c>
      <c r="BL740" s="199" t="str">
        <f t="shared" si="866"/>
        <v>BL$16</v>
      </c>
      <c r="BM740" s="199" t="str">
        <f t="shared" si="866"/>
        <v>BM$16</v>
      </c>
      <c r="BN740" s="199" t="str">
        <f t="shared" si="866"/>
        <v>BN$16</v>
      </c>
      <c r="BO740" s="199" t="str">
        <f t="shared" si="866"/>
        <v>BO$16</v>
      </c>
      <c r="BP740" s="199" t="str">
        <f t="shared" si="866"/>
        <v>BP$16</v>
      </c>
      <c r="BQ740" s="199" t="str">
        <f t="shared" si="866"/>
        <v>BQ$16</v>
      </c>
      <c r="BR740" s="199" t="str">
        <f t="shared" si="866"/>
        <v>BR$16</v>
      </c>
      <c r="BS740" s="199" t="str">
        <f t="shared" si="866"/>
        <v>BS$16</v>
      </c>
      <c r="BT740" s="199" t="str">
        <f t="shared" si="866"/>
        <v>BT$16</v>
      </c>
      <c r="BU740" s="199" t="str">
        <f t="shared" si="866"/>
        <v>BU$16</v>
      </c>
      <c r="BV740" s="199" t="str">
        <f t="shared" si="866"/>
        <v>BV$16</v>
      </c>
      <c r="BW740" s="199" t="str">
        <f t="shared" si="866"/>
        <v>BW$16</v>
      </c>
      <c r="BX740" s="199" t="str">
        <f t="shared" si="866"/>
        <v>BX$16</v>
      </c>
      <c r="BY740" s="199" t="str">
        <f t="shared" si="866"/>
        <v>BY$16</v>
      </c>
      <c r="BZ740" s="199" t="str">
        <f t="shared" si="866"/>
        <v>BZ$16</v>
      </c>
      <c r="CA740" s="199" t="str">
        <f t="shared" si="866"/>
        <v>CA$16</v>
      </c>
      <c r="CB740" s="199" t="str">
        <f t="shared" si="866"/>
        <v>CB$16</v>
      </c>
      <c r="CC740" s="199" t="str">
        <f t="shared" si="866"/>
        <v>CC$16</v>
      </c>
      <c r="CD740" s="199" t="str">
        <f t="shared" si="866"/>
        <v>CD$16</v>
      </c>
      <c r="CE740" s="199" t="str">
        <f t="shared" ref="CE740:CL740" si="867">CE$20</f>
        <v>CE$16</v>
      </c>
      <c r="CF740" s="199" t="str">
        <f t="shared" si="867"/>
        <v>CF$16</v>
      </c>
      <c r="CG740" s="199" t="str">
        <f t="shared" si="867"/>
        <v>CG$16</v>
      </c>
      <c r="CH740" s="199" t="str">
        <f t="shared" si="867"/>
        <v>CH$16</v>
      </c>
      <c r="CI740" s="199" t="str">
        <f t="shared" si="867"/>
        <v>CI$16</v>
      </c>
      <c r="CJ740" s="199" t="str">
        <f t="shared" si="867"/>
        <v>CJ$16</v>
      </c>
      <c r="CK740" s="199" t="str">
        <f t="shared" si="867"/>
        <v>CK$16</v>
      </c>
      <c r="CL740" s="199" t="str">
        <f t="shared" si="867"/>
        <v>CL$16</v>
      </c>
      <c r="CN740" s="176"/>
      <c r="CO740" s="199" t="str">
        <f t="shared" ref="CO740:DL740" si="868">CO$20</f>
        <v>CO$16</v>
      </c>
      <c r="CP740" s="199" t="str">
        <f t="shared" si="868"/>
        <v>CP$16</v>
      </c>
      <c r="CQ740" s="199" t="str">
        <f t="shared" si="868"/>
        <v>CQ$16</v>
      </c>
      <c r="CR740" s="199" t="str">
        <f t="shared" si="868"/>
        <v>CR$16</v>
      </c>
      <c r="CS740" s="199" t="str">
        <f t="shared" si="868"/>
        <v>CS$16</v>
      </c>
      <c r="CT740" s="199" t="str">
        <f t="shared" si="868"/>
        <v>CT$16</v>
      </c>
      <c r="CU740" s="199" t="str">
        <f t="shared" si="868"/>
        <v>CU$16</v>
      </c>
      <c r="CV740" s="199" t="str">
        <f t="shared" si="868"/>
        <v>CV$16</v>
      </c>
      <c r="CW740" s="199" t="str">
        <f t="shared" si="868"/>
        <v>CW$16</v>
      </c>
      <c r="CX740" s="199" t="str">
        <f t="shared" si="868"/>
        <v>CX$16</v>
      </c>
      <c r="CY740" s="199" t="str">
        <f t="shared" si="868"/>
        <v>CY$16</v>
      </c>
      <c r="CZ740" s="199" t="str">
        <f t="shared" si="868"/>
        <v>CZ$16</v>
      </c>
      <c r="DA740" s="199" t="str">
        <f t="shared" si="868"/>
        <v>DA$16</v>
      </c>
      <c r="DB740" s="199" t="str">
        <f t="shared" si="868"/>
        <v>DB$16</v>
      </c>
      <c r="DC740" s="199" t="str">
        <f t="shared" si="868"/>
        <v>DC$16</v>
      </c>
      <c r="DD740" s="199" t="str">
        <f t="shared" si="868"/>
        <v>DD$16</v>
      </c>
      <c r="DE740" s="199" t="str">
        <f t="shared" si="868"/>
        <v>DE$16</v>
      </c>
      <c r="DF740" s="199" t="str">
        <f t="shared" si="868"/>
        <v>DF$16</v>
      </c>
      <c r="DG740" s="199" t="str">
        <f t="shared" si="868"/>
        <v>DG$16</v>
      </c>
      <c r="DH740" s="199" t="str">
        <f t="shared" si="868"/>
        <v>DH$16</v>
      </c>
      <c r="DI740" s="199" t="str">
        <f t="shared" si="868"/>
        <v>DI$16</v>
      </c>
      <c r="DJ740" s="199" t="str">
        <f t="shared" si="868"/>
        <v>DJ$16</v>
      </c>
      <c r="DK740" s="199" t="str">
        <f t="shared" si="868"/>
        <v>DK$16</v>
      </c>
      <c r="DL740" s="199" t="str">
        <f t="shared" si="868"/>
        <v>DL$16</v>
      </c>
    </row>
    <row r="741" spans="1:116" x14ac:dyDescent="0.4">
      <c r="A741" s="174"/>
      <c r="E741" s="8"/>
      <c r="G741" s="175" t="s">
        <v>462</v>
      </c>
      <c r="H741" s="200"/>
      <c r="I741" s="201"/>
      <c r="J741" s="201"/>
      <c r="K741" s="202"/>
      <c r="L741" s="202"/>
      <c r="M741" s="202"/>
      <c r="N741" s="202"/>
      <c r="O741" s="202"/>
      <c r="P741" s="202"/>
      <c r="R741" s="202"/>
      <c r="S741" s="199" t="str">
        <f t="shared" ref="S741:AX741" si="869">S$21</f>
        <v>S$17</v>
      </c>
      <c r="T741" s="199" t="str">
        <f t="shared" si="869"/>
        <v>T$17</v>
      </c>
      <c r="U741" s="199" t="str">
        <f t="shared" si="869"/>
        <v>U$17</v>
      </c>
      <c r="V741" s="199" t="str">
        <f t="shared" si="869"/>
        <v>V$17</v>
      </c>
      <c r="W741" s="199" t="str">
        <f t="shared" si="869"/>
        <v>W$17</v>
      </c>
      <c r="X741" s="199" t="str">
        <f t="shared" si="869"/>
        <v>X$17</v>
      </c>
      <c r="Y741" s="199" t="str">
        <f t="shared" si="869"/>
        <v>Y$17</v>
      </c>
      <c r="Z741" s="199" t="str">
        <f t="shared" si="869"/>
        <v>Z$17</v>
      </c>
      <c r="AA741" s="199" t="str">
        <f t="shared" si="869"/>
        <v>AA$17</v>
      </c>
      <c r="AB741" s="199" t="str">
        <f t="shared" si="869"/>
        <v>AB$17</v>
      </c>
      <c r="AC741" s="199" t="str">
        <f t="shared" si="869"/>
        <v>AC$17</v>
      </c>
      <c r="AD741" s="199" t="str">
        <f t="shared" si="869"/>
        <v>AD$17</v>
      </c>
      <c r="AE741" s="199" t="str">
        <f t="shared" si="869"/>
        <v>AE$17</v>
      </c>
      <c r="AF741" s="199" t="str">
        <f t="shared" si="869"/>
        <v>AF$17</v>
      </c>
      <c r="AG741" s="199" t="str">
        <f t="shared" si="869"/>
        <v>AG$17</v>
      </c>
      <c r="AH741" s="199" t="str">
        <f t="shared" si="869"/>
        <v>AH$17</v>
      </c>
      <c r="AI741" s="199" t="str">
        <f t="shared" si="869"/>
        <v>AI$17</v>
      </c>
      <c r="AJ741" s="199" t="str">
        <f t="shared" si="869"/>
        <v>AJ$17</v>
      </c>
      <c r="AK741" s="199" t="str">
        <f t="shared" si="869"/>
        <v>AK$17</v>
      </c>
      <c r="AL741" s="199" t="str">
        <f t="shared" si="869"/>
        <v>AL$17</v>
      </c>
      <c r="AM741" s="199" t="str">
        <f t="shared" si="869"/>
        <v>AM$17</v>
      </c>
      <c r="AN741" s="199" t="str">
        <f t="shared" si="869"/>
        <v>AN$17</v>
      </c>
      <c r="AO741" s="199" t="str">
        <f t="shared" si="869"/>
        <v>AO$17</v>
      </c>
      <c r="AP741" s="199" t="str">
        <f t="shared" si="869"/>
        <v>AP$17</v>
      </c>
      <c r="AQ741" s="199" t="str">
        <f t="shared" si="869"/>
        <v>AQ$17</v>
      </c>
      <c r="AR741" s="199" t="str">
        <f t="shared" si="869"/>
        <v>AR$17</v>
      </c>
      <c r="AS741" s="199" t="str">
        <f t="shared" si="869"/>
        <v>AS$17</v>
      </c>
      <c r="AT741" s="199" t="str">
        <f t="shared" si="869"/>
        <v>AT$17</v>
      </c>
      <c r="AU741" s="199" t="str">
        <f t="shared" si="869"/>
        <v>AU$17</v>
      </c>
      <c r="AV741" s="199" t="str">
        <f t="shared" si="869"/>
        <v>AV$17</v>
      </c>
      <c r="AW741" s="199" t="str">
        <f t="shared" si="869"/>
        <v>AW$17</v>
      </c>
      <c r="AX741" s="199" t="str">
        <f t="shared" si="869"/>
        <v>AX$17</v>
      </c>
      <c r="AY741" s="199" t="str">
        <f t="shared" ref="AY741:CD741" si="870">AY$21</f>
        <v>AY$17</v>
      </c>
      <c r="AZ741" s="199" t="str">
        <f t="shared" si="870"/>
        <v>AZ$17</v>
      </c>
      <c r="BA741" s="199" t="str">
        <f t="shared" si="870"/>
        <v>BA$17</v>
      </c>
      <c r="BB741" s="199" t="str">
        <f t="shared" si="870"/>
        <v>BB$17</v>
      </c>
      <c r="BC741" s="199" t="str">
        <f t="shared" si="870"/>
        <v>BC$17</v>
      </c>
      <c r="BD741" s="199" t="str">
        <f t="shared" si="870"/>
        <v>BD$17</v>
      </c>
      <c r="BE741" s="199" t="str">
        <f t="shared" si="870"/>
        <v>BE$17</v>
      </c>
      <c r="BF741" s="199" t="str">
        <f t="shared" si="870"/>
        <v>BF$17</v>
      </c>
      <c r="BG741" s="199" t="str">
        <f t="shared" si="870"/>
        <v>BG$17</v>
      </c>
      <c r="BH741" s="199" t="str">
        <f t="shared" si="870"/>
        <v>BH$17</v>
      </c>
      <c r="BI741" s="199" t="str">
        <f t="shared" si="870"/>
        <v>BI$17</v>
      </c>
      <c r="BJ741" s="199" t="str">
        <f t="shared" si="870"/>
        <v>BJ$17</v>
      </c>
      <c r="BK741" s="199" t="str">
        <f t="shared" si="870"/>
        <v>BK$17</v>
      </c>
      <c r="BL741" s="199" t="str">
        <f t="shared" si="870"/>
        <v>BL$17</v>
      </c>
      <c r="BM741" s="199" t="str">
        <f t="shared" si="870"/>
        <v>BM$17</v>
      </c>
      <c r="BN741" s="199" t="str">
        <f t="shared" si="870"/>
        <v>BN$17</v>
      </c>
      <c r="BO741" s="199" t="str">
        <f t="shared" si="870"/>
        <v>BO$17</v>
      </c>
      <c r="BP741" s="199" t="str">
        <f t="shared" si="870"/>
        <v>BP$17</v>
      </c>
      <c r="BQ741" s="199" t="str">
        <f t="shared" si="870"/>
        <v>BQ$17</v>
      </c>
      <c r="BR741" s="199" t="str">
        <f t="shared" si="870"/>
        <v>BR$17</v>
      </c>
      <c r="BS741" s="199" t="str">
        <f t="shared" si="870"/>
        <v>BS$17</v>
      </c>
      <c r="BT741" s="199" t="str">
        <f t="shared" si="870"/>
        <v>BT$17</v>
      </c>
      <c r="BU741" s="199" t="str">
        <f t="shared" si="870"/>
        <v>BU$17</v>
      </c>
      <c r="BV741" s="199" t="str">
        <f t="shared" si="870"/>
        <v>BV$17</v>
      </c>
      <c r="BW741" s="199" t="str">
        <f t="shared" si="870"/>
        <v>BW$17</v>
      </c>
      <c r="BX741" s="199" t="str">
        <f t="shared" si="870"/>
        <v>BX$17</v>
      </c>
      <c r="BY741" s="199" t="str">
        <f t="shared" si="870"/>
        <v>BY$17</v>
      </c>
      <c r="BZ741" s="199" t="str">
        <f t="shared" si="870"/>
        <v>BZ$17</v>
      </c>
      <c r="CA741" s="199" t="str">
        <f t="shared" si="870"/>
        <v>CA$17</v>
      </c>
      <c r="CB741" s="199" t="str">
        <f t="shared" si="870"/>
        <v>CB$17</v>
      </c>
      <c r="CC741" s="199" t="str">
        <f t="shared" si="870"/>
        <v>CC$17</v>
      </c>
      <c r="CD741" s="199" t="str">
        <f t="shared" si="870"/>
        <v>CD$17</v>
      </c>
      <c r="CE741" s="199" t="str">
        <f t="shared" ref="CE741:CL741" si="871">CE$21</f>
        <v>CE$17</v>
      </c>
      <c r="CF741" s="199" t="str">
        <f t="shared" si="871"/>
        <v>CF$17</v>
      </c>
      <c r="CG741" s="199" t="str">
        <f t="shared" si="871"/>
        <v>CG$17</v>
      </c>
      <c r="CH741" s="199" t="str">
        <f t="shared" si="871"/>
        <v>CH$17</v>
      </c>
      <c r="CI741" s="199" t="str">
        <f t="shared" si="871"/>
        <v>CI$17</v>
      </c>
      <c r="CJ741" s="199" t="str">
        <f t="shared" si="871"/>
        <v>CJ$17</v>
      </c>
      <c r="CK741" s="199" t="str">
        <f t="shared" si="871"/>
        <v>CK$17</v>
      </c>
      <c r="CL741" s="199" t="str">
        <f t="shared" si="871"/>
        <v>CL$17</v>
      </c>
      <c r="CN741" s="201"/>
      <c r="CO741" s="199" t="str">
        <f t="shared" ref="CO741:DL741" si="872">CO$21</f>
        <v>CO$17</v>
      </c>
      <c r="CP741" s="199" t="str">
        <f t="shared" si="872"/>
        <v>CP$17</v>
      </c>
      <c r="CQ741" s="199" t="str">
        <f t="shared" si="872"/>
        <v>CQ$17</v>
      </c>
      <c r="CR741" s="199" t="str">
        <f t="shared" si="872"/>
        <v>CR$17</v>
      </c>
      <c r="CS741" s="199" t="str">
        <f t="shared" si="872"/>
        <v>CS$17</v>
      </c>
      <c r="CT741" s="199" t="str">
        <f t="shared" si="872"/>
        <v>CT$17</v>
      </c>
      <c r="CU741" s="199" t="str">
        <f t="shared" si="872"/>
        <v>CU$17</v>
      </c>
      <c r="CV741" s="199" t="str">
        <f t="shared" si="872"/>
        <v>CV$17</v>
      </c>
      <c r="CW741" s="199" t="str">
        <f t="shared" si="872"/>
        <v>CW$17</v>
      </c>
      <c r="CX741" s="199" t="str">
        <f t="shared" si="872"/>
        <v>CX$17</v>
      </c>
      <c r="CY741" s="199" t="str">
        <f t="shared" si="872"/>
        <v>CY$17</v>
      </c>
      <c r="CZ741" s="199" t="str">
        <f t="shared" si="872"/>
        <v>CZ$17</v>
      </c>
      <c r="DA741" s="199" t="str">
        <f t="shared" si="872"/>
        <v>DA$17</v>
      </c>
      <c r="DB741" s="199" t="str">
        <f t="shared" si="872"/>
        <v>DB$17</v>
      </c>
      <c r="DC741" s="199" t="str">
        <f t="shared" si="872"/>
        <v>DC$17</v>
      </c>
      <c r="DD741" s="199" t="str">
        <f t="shared" si="872"/>
        <v>DD$17</v>
      </c>
      <c r="DE741" s="199" t="str">
        <f t="shared" si="872"/>
        <v>DE$17</v>
      </c>
      <c r="DF741" s="199" t="str">
        <f t="shared" si="872"/>
        <v>DF$17</v>
      </c>
      <c r="DG741" s="199" t="str">
        <f t="shared" si="872"/>
        <v>DG$17</v>
      </c>
      <c r="DH741" s="199" t="str">
        <f t="shared" si="872"/>
        <v>DH$17</v>
      </c>
      <c r="DI741" s="199" t="str">
        <f t="shared" si="872"/>
        <v>DI$17</v>
      </c>
      <c r="DJ741" s="199" t="str">
        <f t="shared" si="872"/>
        <v>DJ$17</v>
      </c>
      <c r="DK741" s="199" t="str">
        <f t="shared" si="872"/>
        <v>DK$17</v>
      </c>
      <c r="DL741" s="199" t="str">
        <f t="shared" si="872"/>
        <v>DL$17</v>
      </c>
    </row>
    <row r="742" spans="1:116" x14ac:dyDescent="0.4">
      <c r="A742" s="174"/>
      <c r="E742" s="8"/>
      <c r="G742" s="175" t="s">
        <v>491</v>
      </c>
      <c r="H742" s="200"/>
      <c r="I742" s="201"/>
      <c r="J742" s="201"/>
      <c r="K742" s="202"/>
      <c r="L742" s="202"/>
      <c r="M742" s="202"/>
      <c r="N742" s="202"/>
      <c r="O742" s="202"/>
      <c r="P742" s="202"/>
      <c r="R742" s="202"/>
      <c r="S742" s="190"/>
      <c r="T742" s="190"/>
      <c r="U742" s="190"/>
      <c r="V742" s="190"/>
      <c r="W742" s="190"/>
      <c r="X742" s="190"/>
      <c r="Y742" s="190"/>
      <c r="Z742" s="190"/>
      <c r="AA742" s="190"/>
      <c r="AB742" s="190"/>
      <c r="AC742" s="190"/>
      <c r="AD742" s="190"/>
      <c r="AE742" s="190"/>
      <c r="AF742" s="190"/>
      <c r="AG742" s="190"/>
      <c r="AH742" s="190"/>
      <c r="AI742" s="190"/>
      <c r="AJ742" s="190"/>
      <c r="AK742" s="190"/>
      <c r="AL742" s="190"/>
      <c r="AM742" s="190"/>
      <c r="AN742" s="190"/>
      <c r="AO742" s="190"/>
      <c r="AP742" s="190"/>
      <c r="AQ742" s="190"/>
      <c r="AR742" s="190"/>
      <c r="AS742" s="190"/>
      <c r="AT742" s="190"/>
      <c r="AU742" s="190"/>
      <c r="AV742" s="190"/>
      <c r="AW742" s="190"/>
      <c r="AX742" s="190"/>
      <c r="AY742" s="190"/>
      <c r="AZ742" s="190"/>
      <c r="BA742" s="190"/>
      <c r="BB742" s="190"/>
      <c r="BC742" s="190"/>
      <c r="BD742" s="190"/>
      <c r="BE742" s="190"/>
      <c r="BF742" s="190"/>
      <c r="BG742" s="190"/>
      <c r="BH742" s="190"/>
      <c r="BI742" s="190"/>
      <c r="BJ742" s="190"/>
      <c r="BK742" s="190"/>
      <c r="BL742" s="190"/>
      <c r="BM742" s="190"/>
      <c r="BN742" s="190"/>
      <c r="BO742" s="190"/>
      <c r="BP742" s="190"/>
      <c r="BQ742" s="190"/>
      <c r="BR742" s="190"/>
      <c r="BS742" s="190"/>
      <c r="BT742" s="190"/>
      <c r="BU742" s="190"/>
      <c r="BV742" s="190"/>
      <c r="BW742" s="190"/>
      <c r="BX742" s="190"/>
      <c r="BY742" s="190"/>
      <c r="BZ742" s="190"/>
      <c r="CA742" s="190"/>
      <c r="CB742" s="190"/>
      <c r="CC742" s="190"/>
      <c r="CD742" s="190"/>
      <c r="CE742" s="190"/>
      <c r="CF742" s="190"/>
      <c r="CG742" s="190"/>
      <c r="CH742" s="190"/>
      <c r="CI742" s="190"/>
      <c r="CJ742" s="190"/>
      <c r="CK742" s="190"/>
      <c r="CL742" s="190"/>
      <c r="CN742" s="201"/>
      <c r="CO742" s="190"/>
      <c r="CP742" s="190"/>
      <c r="CQ742" s="190"/>
      <c r="CR742" s="190"/>
      <c r="CS742" s="190"/>
      <c r="CT742" s="190"/>
      <c r="CU742" s="190"/>
      <c r="CV742" s="190"/>
      <c r="CW742" s="190"/>
      <c r="CX742" s="190"/>
      <c r="CY742" s="190"/>
      <c r="CZ742" s="190"/>
      <c r="DA742" s="190"/>
      <c r="DB742" s="190"/>
      <c r="DC742" s="190"/>
      <c r="DD742" s="190"/>
      <c r="DE742" s="190"/>
      <c r="DF742" s="190"/>
      <c r="DG742" s="190"/>
      <c r="DH742" s="190"/>
      <c r="DI742" s="190"/>
      <c r="DJ742" s="190"/>
      <c r="DK742" s="190"/>
      <c r="DL742" s="190"/>
    </row>
    <row r="743" spans="1:116" x14ac:dyDescent="0.4">
      <c r="A743" s="174"/>
      <c r="E743" s="8"/>
      <c r="G743" s="175" t="s">
        <v>505</v>
      </c>
      <c r="H743" s="200"/>
      <c r="I743" s="201"/>
      <c r="J743" s="201"/>
      <c r="K743" s="202"/>
      <c r="L743" s="202"/>
      <c r="M743" s="202"/>
      <c r="N743" s="202"/>
      <c r="O743" s="202"/>
      <c r="P743" s="202"/>
      <c r="R743" s="202"/>
      <c r="S743" s="190"/>
      <c r="T743" s="190"/>
      <c r="U743" s="190"/>
      <c r="V743" s="190"/>
      <c r="W743" s="190"/>
      <c r="X743" s="190"/>
      <c r="Y743" s="190"/>
      <c r="Z743" s="190"/>
      <c r="AA743" s="190"/>
      <c r="AB743" s="190"/>
      <c r="AC743" s="190"/>
      <c r="AD743" s="190"/>
      <c r="AE743" s="190"/>
      <c r="AF743" s="190"/>
      <c r="AG743" s="190"/>
      <c r="AH743" s="190"/>
      <c r="AI743" s="190"/>
      <c r="AJ743" s="190"/>
      <c r="AK743" s="190"/>
      <c r="AL743" s="190"/>
      <c r="AM743" s="190"/>
      <c r="AN743" s="190"/>
      <c r="AO743" s="190"/>
      <c r="AP743" s="190"/>
      <c r="AQ743" s="190"/>
      <c r="AR743" s="190"/>
      <c r="AS743" s="190"/>
      <c r="AT743" s="190"/>
      <c r="AU743" s="190"/>
      <c r="AV743" s="190"/>
      <c r="AW743" s="190"/>
      <c r="AX743" s="190"/>
      <c r="AY743" s="190"/>
      <c r="AZ743" s="190"/>
      <c r="BA743" s="190"/>
      <c r="BB743" s="190"/>
      <c r="BC743" s="190"/>
      <c r="BD743" s="190"/>
      <c r="BE743" s="190"/>
      <c r="BF743" s="190"/>
      <c r="BG743" s="190"/>
      <c r="BH743" s="190"/>
      <c r="BI743" s="190"/>
      <c r="BJ743" s="190"/>
      <c r="BK743" s="190"/>
      <c r="BL743" s="190"/>
      <c r="BM743" s="190"/>
      <c r="BN743" s="190"/>
      <c r="BO743" s="190"/>
      <c r="BP743" s="190"/>
      <c r="BQ743" s="190"/>
      <c r="BR743" s="190"/>
      <c r="BS743" s="190"/>
      <c r="BT743" s="190"/>
      <c r="BU743" s="190"/>
      <c r="BV743" s="190"/>
      <c r="BW743" s="190"/>
      <c r="BX743" s="190"/>
      <c r="BY743" s="190"/>
      <c r="BZ743" s="190"/>
      <c r="CA743" s="190"/>
      <c r="CB743" s="190"/>
      <c r="CC743" s="190"/>
      <c r="CD743" s="190"/>
      <c r="CE743" s="190"/>
      <c r="CF743" s="190"/>
      <c r="CG743" s="190"/>
      <c r="CH743" s="190"/>
      <c r="CI743" s="190"/>
      <c r="CJ743" s="190"/>
      <c r="CK743" s="190"/>
      <c r="CL743" s="190"/>
      <c r="CN743" s="201"/>
      <c r="CO743" s="190"/>
      <c r="CP743" s="190"/>
      <c r="CQ743" s="190"/>
      <c r="CR743" s="190"/>
      <c r="CS743" s="190"/>
      <c r="CT743" s="190"/>
      <c r="CU743" s="190"/>
      <c r="CV743" s="190"/>
      <c r="CW743" s="190"/>
      <c r="CX743" s="190"/>
      <c r="CY743" s="190"/>
      <c r="CZ743" s="190"/>
      <c r="DA743" s="190"/>
      <c r="DB743" s="190"/>
      <c r="DC743" s="190"/>
      <c r="DD743" s="190"/>
      <c r="DE743" s="190"/>
      <c r="DF743" s="190"/>
      <c r="DG743" s="190"/>
      <c r="DH743" s="190"/>
      <c r="DI743" s="190"/>
      <c r="DJ743" s="190"/>
      <c r="DK743" s="190"/>
      <c r="DL743" s="190"/>
    </row>
    <row r="744" spans="1:116" x14ac:dyDescent="0.4">
      <c r="A744" s="174"/>
      <c r="E744" s="8"/>
      <c r="G744" s="175" t="s">
        <v>463</v>
      </c>
      <c r="H744" s="200"/>
      <c r="I744" s="201"/>
      <c r="J744" s="201"/>
      <c r="K744" s="202"/>
      <c r="L744" s="202"/>
      <c r="M744" s="202"/>
      <c r="N744" s="202"/>
      <c r="O744" s="202"/>
      <c r="P744" s="202"/>
      <c r="R744" s="202"/>
      <c r="S744" s="190" t="str">
        <f t="shared" ref="S744:AX744" si="873">S$22</f>
        <v>S$18</v>
      </c>
      <c r="T744" s="190" t="str">
        <f t="shared" si="873"/>
        <v>T$18</v>
      </c>
      <c r="U744" s="190" t="str">
        <f t="shared" si="873"/>
        <v>U$18</v>
      </c>
      <c r="V744" s="190" t="str">
        <f t="shared" si="873"/>
        <v>V$18</v>
      </c>
      <c r="W744" s="190" t="str">
        <f t="shared" si="873"/>
        <v>W$18</v>
      </c>
      <c r="X744" s="190" t="str">
        <f t="shared" si="873"/>
        <v>X$18</v>
      </c>
      <c r="Y744" s="190" t="str">
        <f t="shared" si="873"/>
        <v>Y$18</v>
      </c>
      <c r="Z744" s="190" t="str">
        <f t="shared" si="873"/>
        <v>Z$18</v>
      </c>
      <c r="AA744" s="190" t="str">
        <f t="shared" si="873"/>
        <v>AA$18</v>
      </c>
      <c r="AB744" s="190" t="str">
        <f t="shared" si="873"/>
        <v>AB$18</v>
      </c>
      <c r="AC744" s="190" t="str">
        <f t="shared" si="873"/>
        <v>AC$18</v>
      </c>
      <c r="AD744" s="190" t="str">
        <f t="shared" si="873"/>
        <v>AD$18</v>
      </c>
      <c r="AE744" s="190" t="str">
        <f t="shared" si="873"/>
        <v>AE$18</v>
      </c>
      <c r="AF744" s="190" t="str">
        <f t="shared" si="873"/>
        <v>AF$18</v>
      </c>
      <c r="AG744" s="190" t="str">
        <f t="shared" si="873"/>
        <v>AG$18</v>
      </c>
      <c r="AH744" s="190" t="str">
        <f t="shared" si="873"/>
        <v>AH$18</v>
      </c>
      <c r="AI744" s="190" t="str">
        <f t="shared" si="873"/>
        <v>AI$18</v>
      </c>
      <c r="AJ744" s="190" t="str">
        <f t="shared" si="873"/>
        <v>AJ$18</v>
      </c>
      <c r="AK744" s="190" t="str">
        <f t="shared" si="873"/>
        <v>AK$18</v>
      </c>
      <c r="AL744" s="190" t="str">
        <f t="shared" si="873"/>
        <v>AL$18</v>
      </c>
      <c r="AM744" s="190" t="str">
        <f t="shared" si="873"/>
        <v>AM$18</v>
      </c>
      <c r="AN744" s="190" t="str">
        <f t="shared" si="873"/>
        <v>AN$18</v>
      </c>
      <c r="AO744" s="190" t="str">
        <f t="shared" si="873"/>
        <v>AO$18</v>
      </c>
      <c r="AP744" s="190" t="str">
        <f t="shared" si="873"/>
        <v>AP$18</v>
      </c>
      <c r="AQ744" s="190" t="str">
        <f t="shared" si="873"/>
        <v>AQ$18</v>
      </c>
      <c r="AR744" s="190" t="str">
        <f t="shared" si="873"/>
        <v>AR$18</v>
      </c>
      <c r="AS744" s="190" t="str">
        <f t="shared" si="873"/>
        <v>AS$18</v>
      </c>
      <c r="AT744" s="190" t="str">
        <f t="shared" si="873"/>
        <v>AT$18</v>
      </c>
      <c r="AU744" s="190" t="str">
        <f t="shared" si="873"/>
        <v>AU$18</v>
      </c>
      <c r="AV744" s="190" t="str">
        <f t="shared" si="873"/>
        <v>AV$18</v>
      </c>
      <c r="AW744" s="190" t="str">
        <f t="shared" si="873"/>
        <v>AW$18</v>
      </c>
      <c r="AX744" s="190" t="str">
        <f t="shared" si="873"/>
        <v>AX$18</v>
      </c>
      <c r="AY744" s="190" t="str">
        <f t="shared" ref="AY744:CD744" si="874">AY$22</f>
        <v>AY$18</v>
      </c>
      <c r="AZ744" s="190" t="str">
        <f t="shared" si="874"/>
        <v>AZ$18</v>
      </c>
      <c r="BA744" s="190" t="str">
        <f t="shared" si="874"/>
        <v>BA$18</v>
      </c>
      <c r="BB744" s="190" t="str">
        <f t="shared" si="874"/>
        <v>BB$18</v>
      </c>
      <c r="BC744" s="190" t="str">
        <f t="shared" si="874"/>
        <v>BC$18</v>
      </c>
      <c r="BD744" s="190" t="str">
        <f t="shared" si="874"/>
        <v>BD$18</v>
      </c>
      <c r="BE744" s="190" t="str">
        <f t="shared" si="874"/>
        <v>BE$18</v>
      </c>
      <c r="BF744" s="190" t="str">
        <f t="shared" si="874"/>
        <v>BF$18</v>
      </c>
      <c r="BG744" s="190" t="str">
        <f t="shared" si="874"/>
        <v>BG$18</v>
      </c>
      <c r="BH744" s="190" t="str">
        <f t="shared" si="874"/>
        <v>BH$18</v>
      </c>
      <c r="BI744" s="190" t="str">
        <f t="shared" si="874"/>
        <v>BI$18</v>
      </c>
      <c r="BJ744" s="190" t="str">
        <f t="shared" si="874"/>
        <v>BJ$18</v>
      </c>
      <c r="BK744" s="190" t="str">
        <f t="shared" si="874"/>
        <v>BK$18</v>
      </c>
      <c r="BL744" s="190" t="str">
        <f t="shared" si="874"/>
        <v>BL$18</v>
      </c>
      <c r="BM744" s="190" t="str">
        <f t="shared" si="874"/>
        <v>BM$18</v>
      </c>
      <c r="BN744" s="190" t="str">
        <f t="shared" si="874"/>
        <v>BN$18</v>
      </c>
      <c r="BO744" s="190" t="str">
        <f t="shared" si="874"/>
        <v>BO$18</v>
      </c>
      <c r="BP744" s="190" t="str">
        <f t="shared" si="874"/>
        <v>BP$18</v>
      </c>
      <c r="BQ744" s="190" t="str">
        <f t="shared" si="874"/>
        <v>BQ$18</v>
      </c>
      <c r="BR744" s="190" t="str">
        <f t="shared" si="874"/>
        <v>BR$18</v>
      </c>
      <c r="BS744" s="190" t="str">
        <f t="shared" si="874"/>
        <v>BS$18</v>
      </c>
      <c r="BT744" s="190" t="str">
        <f t="shared" si="874"/>
        <v>BT$18</v>
      </c>
      <c r="BU744" s="190" t="str">
        <f t="shared" si="874"/>
        <v>BU$18</v>
      </c>
      <c r="BV744" s="190" t="str">
        <f t="shared" si="874"/>
        <v>BV$18</v>
      </c>
      <c r="BW744" s="190" t="str">
        <f t="shared" si="874"/>
        <v>BW$18</v>
      </c>
      <c r="BX744" s="190" t="str">
        <f t="shared" si="874"/>
        <v>BX$18</v>
      </c>
      <c r="BY744" s="190" t="str">
        <f t="shared" si="874"/>
        <v>BY$18</v>
      </c>
      <c r="BZ744" s="190" t="str">
        <f t="shared" si="874"/>
        <v>BZ$18</v>
      </c>
      <c r="CA744" s="190" t="str">
        <f t="shared" si="874"/>
        <v>CA$18</v>
      </c>
      <c r="CB744" s="190" t="str">
        <f t="shared" si="874"/>
        <v>CB$18</v>
      </c>
      <c r="CC744" s="190" t="str">
        <f t="shared" si="874"/>
        <v>CC$18</v>
      </c>
      <c r="CD744" s="190" t="str">
        <f t="shared" si="874"/>
        <v>CD$18</v>
      </c>
      <c r="CE744" s="190" t="str">
        <f t="shared" ref="CE744:CL744" si="875">CE$22</f>
        <v>CE$18</v>
      </c>
      <c r="CF744" s="190" t="str">
        <f t="shared" si="875"/>
        <v>CF$18</v>
      </c>
      <c r="CG744" s="190" t="str">
        <f t="shared" si="875"/>
        <v>CG$18</v>
      </c>
      <c r="CH744" s="190" t="str">
        <f t="shared" si="875"/>
        <v>CH$18</v>
      </c>
      <c r="CI744" s="190" t="str">
        <f t="shared" si="875"/>
        <v>CI$18</v>
      </c>
      <c r="CJ744" s="190" t="str">
        <f t="shared" si="875"/>
        <v>CJ$18</v>
      </c>
      <c r="CK744" s="190" t="str">
        <f t="shared" si="875"/>
        <v>CK$18</v>
      </c>
      <c r="CL744" s="190" t="str">
        <f t="shared" si="875"/>
        <v>CL$18</v>
      </c>
      <c r="CN744" s="201"/>
      <c r="CO744" s="190" t="str">
        <f t="shared" ref="CO744:DL744" si="876">CO$22</f>
        <v>CO$18</v>
      </c>
      <c r="CP744" s="190" t="str">
        <f t="shared" si="876"/>
        <v>CP$18</v>
      </c>
      <c r="CQ744" s="190" t="str">
        <f t="shared" si="876"/>
        <v>CQ$18</v>
      </c>
      <c r="CR744" s="190" t="str">
        <f t="shared" si="876"/>
        <v>CR$18</v>
      </c>
      <c r="CS744" s="190" t="str">
        <f t="shared" si="876"/>
        <v>CS$18</v>
      </c>
      <c r="CT744" s="190" t="str">
        <f t="shared" si="876"/>
        <v>CT$18</v>
      </c>
      <c r="CU744" s="190" t="str">
        <f t="shared" si="876"/>
        <v>CU$18</v>
      </c>
      <c r="CV744" s="190" t="str">
        <f t="shared" si="876"/>
        <v>CV$18</v>
      </c>
      <c r="CW744" s="190" t="str">
        <f t="shared" si="876"/>
        <v>CW$18</v>
      </c>
      <c r="CX744" s="190" t="str">
        <f t="shared" si="876"/>
        <v>CX$18</v>
      </c>
      <c r="CY744" s="190" t="str">
        <f t="shared" si="876"/>
        <v>CY$18</v>
      </c>
      <c r="CZ744" s="190" t="str">
        <f t="shared" si="876"/>
        <v>CZ$18</v>
      </c>
      <c r="DA744" s="190" t="str">
        <f t="shared" si="876"/>
        <v>DA$18</v>
      </c>
      <c r="DB744" s="190" t="str">
        <f t="shared" si="876"/>
        <v>DB$18</v>
      </c>
      <c r="DC744" s="190" t="str">
        <f t="shared" si="876"/>
        <v>DC$18</v>
      </c>
      <c r="DD744" s="190" t="str">
        <f t="shared" si="876"/>
        <v>DD$18</v>
      </c>
      <c r="DE744" s="190" t="str">
        <f t="shared" si="876"/>
        <v>DE$18</v>
      </c>
      <c r="DF744" s="190" t="str">
        <f t="shared" si="876"/>
        <v>DF$18</v>
      </c>
      <c r="DG744" s="190" t="str">
        <f t="shared" si="876"/>
        <v>DG$18</v>
      </c>
      <c r="DH744" s="190" t="str">
        <f t="shared" si="876"/>
        <v>DH$18</v>
      </c>
      <c r="DI744" s="190" t="str">
        <f t="shared" si="876"/>
        <v>DI$18</v>
      </c>
      <c r="DJ744" s="190" t="str">
        <f t="shared" si="876"/>
        <v>DJ$18</v>
      </c>
      <c r="DK744" s="190" t="str">
        <f t="shared" si="876"/>
        <v>DK$18</v>
      </c>
      <c r="DL744" s="190" t="str">
        <f t="shared" si="876"/>
        <v>DL$18</v>
      </c>
    </row>
    <row r="745" spans="1:116" x14ac:dyDescent="0.4">
      <c r="A745" s="174"/>
      <c r="E745" s="8"/>
      <c r="G745" s="175" t="s">
        <v>464</v>
      </c>
      <c r="H745" s="200"/>
      <c r="I745" s="201"/>
      <c r="J745" s="201"/>
      <c r="K745" s="202"/>
      <c r="L745" s="202"/>
      <c r="M745" s="202"/>
      <c r="N745" s="202"/>
      <c r="O745" s="202"/>
      <c r="P745" s="202"/>
      <c r="R745" s="202"/>
      <c r="S745" s="190" t="str">
        <f t="shared" ref="S745:AX745" si="877">S$23</f>
        <v>S$19</v>
      </c>
      <c r="T745" s="190" t="str">
        <f t="shared" si="877"/>
        <v>T$19</v>
      </c>
      <c r="U745" s="190" t="str">
        <f t="shared" si="877"/>
        <v>U$19</v>
      </c>
      <c r="V745" s="190" t="str">
        <f t="shared" si="877"/>
        <v>V$19</v>
      </c>
      <c r="W745" s="190" t="str">
        <f t="shared" si="877"/>
        <v>W$19</v>
      </c>
      <c r="X745" s="190" t="str">
        <f t="shared" si="877"/>
        <v>X$19</v>
      </c>
      <c r="Y745" s="190" t="str">
        <f t="shared" si="877"/>
        <v>Y$19</v>
      </c>
      <c r="Z745" s="190" t="str">
        <f t="shared" si="877"/>
        <v>Z$19</v>
      </c>
      <c r="AA745" s="190" t="str">
        <f t="shared" si="877"/>
        <v>AA$19</v>
      </c>
      <c r="AB745" s="190" t="str">
        <f t="shared" si="877"/>
        <v>AB$19</v>
      </c>
      <c r="AC745" s="190" t="str">
        <f t="shared" si="877"/>
        <v>AC$19</v>
      </c>
      <c r="AD745" s="190" t="str">
        <f t="shared" si="877"/>
        <v>AD$19</v>
      </c>
      <c r="AE745" s="190" t="str">
        <f t="shared" si="877"/>
        <v>AE$19</v>
      </c>
      <c r="AF745" s="190" t="str">
        <f t="shared" si="877"/>
        <v>AF$19</v>
      </c>
      <c r="AG745" s="190" t="str">
        <f t="shared" si="877"/>
        <v>AG$19</v>
      </c>
      <c r="AH745" s="190" t="str">
        <f t="shared" si="877"/>
        <v>AH$19</v>
      </c>
      <c r="AI745" s="190" t="str">
        <f t="shared" si="877"/>
        <v>AI$19</v>
      </c>
      <c r="AJ745" s="190" t="str">
        <f t="shared" si="877"/>
        <v>AJ$19</v>
      </c>
      <c r="AK745" s="190" t="str">
        <f t="shared" si="877"/>
        <v>AK$19</v>
      </c>
      <c r="AL745" s="190" t="str">
        <f t="shared" si="877"/>
        <v>AL$19</v>
      </c>
      <c r="AM745" s="190" t="str">
        <f t="shared" si="877"/>
        <v>AM$19</v>
      </c>
      <c r="AN745" s="190" t="str">
        <f t="shared" si="877"/>
        <v>AN$19</v>
      </c>
      <c r="AO745" s="190" t="str">
        <f t="shared" si="877"/>
        <v>AO$19</v>
      </c>
      <c r="AP745" s="190" t="str">
        <f t="shared" si="877"/>
        <v>AP$19</v>
      </c>
      <c r="AQ745" s="190" t="str">
        <f t="shared" si="877"/>
        <v>AQ$19</v>
      </c>
      <c r="AR745" s="190" t="str">
        <f t="shared" si="877"/>
        <v>AR$19</v>
      </c>
      <c r="AS745" s="190" t="str">
        <f t="shared" si="877"/>
        <v>AS$19</v>
      </c>
      <c r="AT745" s="190" t="str">
        <f t="shared" si="877"/>
        <v>AT$19</v>
      </c>
      <c r="AU745" s="190" t="str">
        <f t="shared" si="877"/>
        <v>AU$19</v>
      </c>
      <c r="AV745" s="190" t="str">
        <f t="shared" si="877"/>
        <v>AV$19</v>
      </c>
      <c r="AW745" s="190" t="str">
        <f t="shared" si="877"/>
        <v>AW$19</v>
      </c>
      <c r="AX745" s="190" t="str">
        <f t="shared" si="877"/>
        <v>AX$19</v>
      </c>
      <c r="AY745" s="190" t="str">
        <f t="shared" ref="AY745:CD745" si="878">AY$23</f>
        <v>AY$19</v>
      </c>
      <c r="AZ745" s="190" t="str">
        <f t="shared" si="878"/>
        <v>AZ$19</v>
      </c>
      <c r="BA745" s="190" t="str">
        <f t="shared" si="878"/>
        <v>BA$19</v>
      </c>
      <c r="BB745" s="190" t="str">
        <f t="shared" si="878"/>
        <v>BB$19</v>
      </c>
      <c r="BC745" s="190" t="str">
        <f t="shared" si="878"/>
        <v>BC$19</v>
      </c>
      <c r="BD745" s="190" t="str">
        <f t="shared" si="878"/>
        <v>BD$19</v>
      </c>
      <c r="BE745" s="190" t="str">
        <f t="shared" si="878"/>
        <v>BE$19</v>
      </c>
      <c r="BF745" s="190" t="str">
        <f t="shared" si="878"/>
        <v>BF$19</v>
      </c>
      <c r="BG745" s="190" t="str">
        <f t="shared" si="878"/>
        <v>BG$19</v>
      </c>
      <c r="BH745" s="190" t="str">
        <f t="shared" si="878"/>
        <v>BH$19</v>
      </c>
      <c r="BI745" s="190" t="str">
        <f t="shared" si="878"/>
        <v>BI$19</v>
      </c>
      <c r="BJ745" s="190" t="str">
        <f t="shared" si="878"/>
        <v>BJ$19</v>
      </c>
      <c r="BK745" s="190" t="str">
        <f t="shared" si="878"/>
        <v>BK$19</v>
      </c>
      <c r="BL745" s="190" t="str">
        <f t="shared" si="878"/>
        <v>BL$19</v>
      </c>
      <c r="BM745" s="190" t="str">
        <f t="shared" si="878"/>
        <v>BM$19</v>
      </c>
      <c r="BN745" s="190" t="str">
        <f t="shared" si="878"/>
        <v>BN$19</v>
      </c>
      <c r="BO745" s="190" t="str">
        <f t="shared" si="878"/>
        <v>BO$19</v>
      </c>
      <c r="BP745" s="190" t="str">
        <f t="shared" si="878"/>
        <v>BP$19</v>
      </c>
      <c r="BQ745" s="190" t="str">
        <f t="shared" si="878"/>
        <v>BQ$19</v>
      </c>
      <c r="BR745" s="190" t="str">
        <f t="shared" si="878"/>
        <v>BR$19</v>
      </c>
      <c r="BS745" s="190" t="str">
        <f t="shared" si="878"/>
        <v>BS$19</v>
      </c>
      <c r="BT745" s="190" t="str">
        <f t="shared" si="878"/>
        <v>BT$19</v>
      </c>
      <c r="BU745" s="190" t="str">
        <f t="shared" si="878"/>
        <v>BU$19</v>
      </c>
      <c r="BV745" s="190" t="str">
        <f t="shared" si="878"/>
        <v>BV$19</v>
      </c>
      <c r="BW745" s="190" t="str">
        <f t="shared" si="878"/>
        <v>BW$19</v>
      </c>
      <c r="BX745" s="190" t="str">
        <f t="shared" si="878"/>
        <v>BX$19</v>
      </c>
      <c r="BY745" s="190" t="str">
        <f t="shared" si="878"/>
        <v>BY$19</v>
      </c>
      <c r="BZ745" s="190" t="str">
        <f t="shared" si="878"/>
        <v>BZ$19</v>
      </c>
      <c r="CA745" s="190" t="str">
        <f t="shared" si="878"/>
        <v>CA$19</v>
      </c>
      <c r="CB745" s="190" t="str">
        <f t="shared" si="878"/>
        <v>CB$19</v>
      </c>
      <c r="CC745" s="190" t="str">
        <f t="shared" si="878"/>
        <v>CC$19</v>
      </c>
      <c r="CD745" s="190" t="str">
        <f t="shared" si="878"/>
        <v>CD$19</v>
      </c>
      <c r="CE745" s="190" t="str">
        <f t="shared" ref="CE745:CL745" si="879">CE$23</f>
        <v>CE$19</v>
      </c>
      <c r="CF745" s="190" t="str">
        <f t="shared" si="879"/>
        <v>CF$19</v>
      </c>
      <c r="CG745" s="190" t="str">
        <f t="shared" si="879"/>
        <v>CG$19</v>
      </c>
      <c r="CH745" s="190" t="str">
        <f t="shared" si="879"/>
        <v>CH$19</v>
      </c>
      <c r="CI745" s="190" t="str">
        <f t="shared" si="879"/>
        <v>CI$19</v>
      </c>
      <c r="CJ745" s="190" t="str">
        <f t="shared" si="879"/>
        <v>CJ$19</v>
      </c>
      <c r="CK745" s="190" t="str">
        <f t="shared" si="879"/>
        <v>CK$19</v>
      </c>
      <c r="CL745" s="190" t="str">
        <f t="shared" si="879"/>
        <v>CL$19</v>
      </c>
      <c r="CN745" s="201"/>
      <c r="CO745" s="190" t="str">
        <f t="shared" ref="CO745:DL745" si="880">CO$23</f>
        <v>CO$19</v>
      </c>
      <c r="CP745" s="190" t="str">
        <f t="shared" si="880"/>
        <v>CP$19</v>
      </c>
      <c r="CQ745" s="190" t="str">
        <f t="shared" si="880"/>
        <v>CQ$19</v>
      </c>
      <c r="CR745" s="190" t="str">
        <f t="shared" si="880"/>
        <v>CR$19</v>
      </c>
      <c r="CS745" s="190" t="str">
        <f t="shared" si="880"/>
        <v>CS$19</v>
      </c>
      <c r="CT745" s="190" t="str">
        <f t="shared" si="880"/>
        <v>CT$19</v>
      </c>
      <c r="CU745" s="190" t="str">
        <f t="shared" si="880"/>
        <v>CU$19</v>
      </c>
      <c r="CV745" s="190" t="str">
        <f t="shared" si="880"/>
        <v>CV$19</v>
      </c>
      <c r="CW745" s="190" t="str">
        <f t="shared" si="880"/>
        <v>CW$19</v>
      </c>
      <c r="CX745" s="190" t="str">
        <f t="shared" si="880"/>
        <v>CX$19</v>
      </c>
      <c r="CY745" s="190" t="str">
        <f t="shared" si="880"/>
        <v>CY$19</v>
      </c>
      <c r="CZ745" s="190" t="str">
        <f t="shared" si="880"/>
        <v>CZ$19</v>
      </c>
      <c r="DA745" s="190" t="str">
        <f t="shared" si="880"/>
        <v>DA$19</v>
      </c>
      <c r="DB745" s="190" t="str">
        <f t="shared" si="880"/>
        <v>DB$19</v>
      </c>
      <c r="DC745" s="190" t="str">
        <f t="shared" si="880"/>
        <v>DC$19</v>
      </c>
      <c r="DD745" s="190" t="str">
        <f t="shared" si="880"/>
        <v>DD$19</v>
      </c>
      <c r="DE745" s="190" t="str">
        <f t="shared" si="880"/>
        <v>DE$19</v>
      </c>
      <c r="DF745" s="190" t="str">
        <f t="shared" si="880"/>
        <v>DF$19</v>
      </c>
      <c r="DG745" s="190" t="str">
        <f t="shared" si="880"/>
        <v>DG$19</v>
      </c>
      <c r="DH745" s="190" t="str">
        <f t="shared" si="880"/>
        <v>DH$19</v>
      </c>
      <c r="DI745" s="190" t="str">
        <f t="shared" si="880"/>
        <v>DI$19</v>
      </c>
      <c r="DJ745" s="190" t="str">
        <f t="shared" si="880"/>
        <v>DJ$19</v>
      </c>
      <c r="DK745" s="190" t="str">
        <f t="shared" si="880"/>
        <v>DK$19</v>
      </c>
      <c r="DL745" s="190" t="str">
        <f t="shared" si="880"/>
        <v>DL$19</v>
      </c>
    </row>
    <row r="746" spans="1:116" x14ac:dyDescent="0.4">
      <c r="A746" s="31" t="s">
        <v>218</v>
      </c>
      <c r="B746" s="31" t="s">
        <v>81</v>
      </c>
      <c r="C746" s="31"/>
      <c r="D746" t="s">
        <v>757</v>
      </c>
      <c r="E746" s="8" t="str">
        <f t="shared" ref="E746:E749" si="881">ROW()&amp;" "&amp;D746</f>
        <v>746 SALES-PR</v>
      </c>
      <c r="F746" t="s">
        <v>415</v>
      </c>
      <c r="G746" s="66" t="s">
        <v>777</v>
      </c>
      <c r="H746" s="22"/>
      <c r="I746" s="299"/>
      <c r="J746" s="299"/>
      <c r="K746" s="22"/>
      <c r="L746" s="22"/>
      <c r="M746" s="22"/>
      <c r="N746" s="22"/>
      <c r="O746" s="22"/>
      <c r="P746" s="22"/>
      <c r="R746" s="66"/>
      <c r="S746" s="66"/>
      <c r="T746" s="66"/>
      <c r="U746" s="66"/>
      <c r="V746" s="66"/>
      <c r="W746" s="66"/>
      <c r="X746" s="66"/>
      <c r="Y746" s="66"/>
      <c r="Z746" s="66"/>
      <c r="AA746" s="66"/>
      <c r="AB746" s="66"/>
      <c r="AC746" s="66"/>
      <c r="AD746" s="66"/>
      <c r="AE746" s="66"/>
      <c r="AF746" s="66"/>
      <c r="AG746" s="66"/>
      <c r="AH746" s="66"/>
      <c r="AI746" s="66"/>
      <c r="AJ746" s="66"/>
      <c r="AK746" s="66"/>
      <c r="AL746" s="66"/>
      <c r="AM746" s="66"/>
      <c r="AN746" s="66"/>
      <c r="AO746" s="66"/>
      <c r="AP746" s="66"/>
      <c r="AQ746" s="66"/>
      <c r="AR746" s="66"/>
      <c r="AS746" s="66"/>
      <c r="AT746" s="66"/>
      <c r="AU746" s="66"/>
      <c r="AV746" s="66"/>
      <c r="AW746" s="66"/>
      <c r="AX746" s="66"/>
      <c r="AY746" s="66"/>
      <c r="AZ746" s="66"/>
      <c r="BA746" s="66"/>
      <c r="BB746" s="66"/>
      <c r="BC746" s="66"/>
      <c r="BD746" s="66"/>
      <c r="BE746" s="66"/>
      <c r="BF746" s="66"/>
      <c r="BG746" s="66"/>
      <c r="BH746" s="66"/>
      <c r="BI746" s="66"/>
      <c r="BJ746" s="66"/>
      <c r="BK746" s="66"/>
      <c r="BL746" s="66"/>
      <c r="BM746" s="66"/>
      <c r="BN746" s="66"/>
      <c r="BO746" s="66"/>
      <c r="BP746" s="66"/>
      <c r="BQ746" s="66"/>
      <c r="BR746" s="66"/>
      <c r="BS746" s="66"/>
      <c r="BT746" s="66"/>
      <c r="BU746" s="66"/>
      <c r="BV746" s="66"/>
      <c r="BW746" s="66"/>
      <c r="BX746" s="66"/>
      <c r="BY746" s="66"/>
      <c r="BZ746" s="66"/>
      <c r="CA746" s="66"/>
      <c r="CB746" s="66"/>
      <c r="CC746" s="66"/>
      <c r="CD746" s="66"/>
      <c r="CE746" s="66"/>
      <c r="CF746" s="66"/>
      <c r="CG746" s="66"/>
      <c r="CH746" s="66"/>
      <c r="CI746" s="66"/>
      <c r="CJ746" s="66"/>
      <c r="CK746" s="66"/>
      <c r="CL746" s="66"/>
      <c r="CN746" s="299"/>
      <c r="CO746" s="66"/>
      <c r="CP746" s="66"/>
      <c r="CQ746" s="66"/>
      <c r="CR746" s="66"/>
      <c r="CS746" s="66"/>
      <c r="CT746" s="66"/>
      <c r="CU746" s="66"/>
      <c r="CV746" s="66"/>
      <c r="CW746" s="66"/>
      <c r="CX746" s="66"/>
      <c r="CY746" s="66"/>
      <c r="CZ746" s="66"/>
      <c r="DA746" s="66"/>
      <c r="DB746" s="66"/>
      <c r="DC746" s="66"/>
      <c r="DD746" s="66"/>
      <c r="DE746" s="66"/>
      <c r="DF746" s="66"/>
      <c r="DG746" s="66"/>
      <c r="DH746" s="66"/>
      <c r="DI746" s="66"/>
      <c r="DJ746" s="66"/>
      <c r="DK746" s="66"/>
      <c r="DL746" s="66"/>
    </row>
    <row r="747" spans="1:116" x14ac:dyDescent="0.4">
      <c r="B747" t="s">
        <v>332</v>
      </c>
      <c r="C747" t="s">
        <v>198</v>
      </c>
      <c r="D747" t="s">
        <v>757</v>
      </c>
      <c r="E747" s="8" t="str">
        <f t="shared" si="881"/>
        <v>747 SALES-PR</v>
      </c>
      <c r="G747" s="125" t="str">
        <f>"Revenue - "&amp;G753</f>
        <v>Revenue - (Primary label)</v>
      </c>
      <c r="H747" s="31"/>
      <c r="I747" s="73"/>
      <c r="J747" s="73"/>
      <c r="K747" s="58"/>
      <c r="L747" s="58"/>
      <c r="M747" s="58"/>
      <c r="N747" s="58"/>
      <c r="O747" s="58"/>
      <c r="P747" s="58"/>
      <c r="R747" s="33"/>
      <c r="CN747" s="73"/>
      <c r="CO747" s="8"/>
      <c r="CP747" s="8"/>
      <c r="CQ747" s="8"/>
      <c r="CR747" s="8"/>
      <c r="CS747" s="8"/>
      <c r="CT747" s="8"/>
      <c r="CU747" s="8"/>
      <c r="CV747" s="8"/>
      <c r="CW747" s="8"/>
      <c r="CX747" s="8"/>
      <c r="CY747" s="8"/>
      <c r="CZ747" s="8"/>
      <c r="DA747" s="8"/>
      <c r="DB747" s="8"/>
      <c r="DC747" s="8"/>
      <c r="DD747" s="8"/>
      <c r="DE747" s="8"/>
      <c r="DF747" s="8"/>
      <c r="DG747" s="8"/>
      <c r="DH747" s="8"/>
      <c r="DI747" s="8"/>
      <c r="DJ747" s="8"/>
      <c r="DK747" s="8"/>
      <c r="DL747" s="8"/>
    </row>
    <row r="748" spans="1:116" x14ac:dyDescent="0.4">
      <c r="D748" t="s">
        <v>757</v>
      </c>
      <c r="E748" s="8" t="str">
        <f t="shared" si="881"/>
        <v>748 SALES-PR</v>
      </c>
      <c r="G748" s="125"/>
      <c r="H748" s="31"/>
      <c r="I748" s="73"/>
      <c r="J748" s="73"/>
      <c r="K748" s="58"/>
      <c r="L748" s="58"/>
      <c r="M748" s="58"/>
      <c r="N748" s="58"/>
      <c r="O748" s="58"/>
      <c r="P748" s="58"/>
      <c r="R748" s="33"/>
      <c r="CN748" s="73"/>
      <c r="CO748" s="8"/>
      <c r="CP748" s="8"/>
      <c r="CQ748" s="8"/>
      <c r="CR748" s="8"/>
      <c r="CS748" s="8"/>
      <c r="CT748" s="8"/>
      <c r="CU748" s="8"/>
      <c r="CV748" s="8"/>
      <c r="CW748" s="8"/>
      <c r="CX748" s="8"/>
      <c r="CY748" s="8"/>
      <c r="CZ748" s="8"/>
      <c r="DA748" s="8"/>
      <c r="DB748" s="8"/>
      <c r="DC748" s="8"/>
      <c r="DD748" s="8"/>
      <c r="DE748" s="8"/>
      <c r="DF748" s="8"/>
      <c r="DG748" s="8"/>
      <c r="DH748" s="8"/>
      <c r="DI748" s="8"/>
      <c r="DJ748" s="8"/>
      <c r="DK748" s="8"/>
      <c r="DL748" s="8"/>
    </row>
    <row r="749" spans="1:116" x14ac:dyDescent="0.4">
      <c r="D749" t="s">
        <v>757</v>
      </c>
      <c r="E749" s="8" t="str">
        <f t="shared" si="881"/>
        <v>749 SALES-PR</v>
      </c>
      <c r="G749" s="95" t="s">
        <v>343</v>
      </c>
      <c r="H749" s="31"/>
      <c r="I749" s="73"/>
      <c r="J749" s="73"/>
      <c r="K749" s="58"/>
      <c r="L749" s="58"/>
      <c r="M749" s="58"/>
      <c r="N749" s="58"/>
      <c r="O749" s="58"/>
      <c r="P749" s="58"/>
      <c r="R749" s="33"/>
      <c r="CN749" s="73"/>
      <c r="CO749" s="8"/>
      <c r="CP749" s="8"/>
      <c r="CQ749" s="8"/>
      <c r="CR749" s="8"/>
      <c r="CS749" s="8"/>
      <c r="CT749" s="8"/>
      <c r="CU749" s="8"/>
      <c r="CV749" s="8"/>
      <c r="CW749" s="8"/>
      <c r="CX749" s="8"/>
      <c r="CY749" s="8"/>
      <c r="CZ749" s="8"/>
      <c r="DA749" s="8"/>
      <c r="DB749" s="8"/>
      <c r="DC749" s="8"/>
      <c r="DD749" s="8"/>
      <c r="DE749" s="8"/>
      <c r="DF749" s="8"/>
      <c r="DG749" s="8"/>
      <c r="DH749" s="8"/>
      <c r="DI749" s="8"/>
      <c r="DJ749" s="8"/>
      <c r="DK749" s="8"/>
      <c r="DL749" s="8"/>
    </row>
    <row r="750" spans="1:116" x14ac:dyDescent="0.4">
      <c r="D750" t="s">
        <v>757</v>
      </c>
      <c r="E750" s="8" t="str">
        <f t="shared" ref="E750:E751" si="882">ROW()&amp;" "&amp;D750</f>
        <v>750 SALES-PR</v>
      </c>
      <c r="G750" s="145" t="str">
        <f>"Price/"&amp;G754</f>
        <v>Price/unit</v>
      </c>
      <c r="H750" s="31"/>
      <c r="I750" s="73"/>
      <c r="J750" s="73"/>
      <c r="K750" s="139">
        <v>20</v>
      </c>
      <c r="L750" s="139">
        <v>20</v>
      </c>
      <c r="M750" s="139">
        <v>20</v>
      </c>
      <c r="N750" s="139">
        <v>20</v>
      </c>
      <c r="O750" s="139">
        <v>20</v>
      </c>
      <c r="P750" s="139">
        <v>20</v>
      </c>
      <c r="R750" s="33"/>
      <c r="S750" s="140" cm="1">
        <f t="array" ref="S750">INDEX($K:$P,ROW(),MATCH(S$3,$K$2:$P$2,0))</f>
        <v>20</v>
      </c>
      <c r="T750" s="140" cm="1">
        <f t="array" ref="T750">INDEX($K:$P,ROW(),MATCH(T$3,$K$2:$P$2,0))</f>
        <v>20</v>
      </c>
      <c r="U750" s="140" cm="1">
        <f t="array" ref="U750">INDEX($K:$P,ROW(),MATCH(U$3,$K$2:$P$2,0))</f>
        <v>20</v>
      </c>
      <c r="V750" s="140" cm="1">
        <f t="array" ref="V750">INDEX($K:$P,ROW(),MATCH(V$3,$K$2:$P$2,0))</f>
        <v>20</v>
      </c>
      <c r="W750" s="140" cm="1">
        <f t="array" ref="W750">INDEX($K:$P,ROW(),MATCH(W$3,$K$2:$P$2,0))</f>
        <v>20</v>
      </c>
      <c r="X750" s="140" cm="1">
        <f t="array" ref="X750">INDEX($K:$P,ROW(),MATCH(X$3,$K$2:$P$2,0))</f>
        <v>20</v>
      </c>
      <c r="Y750" s="140" cm="1">
        <f t="array" ref="Y750">INDEX($K:$P,ROW(),MATCH(Y$3,$K$2:$P$2,0))</f>
        <v>20</v>
      </c>
      <c r="Z750" s="140" cm="1">
        <f t="array" ref="Z750">INDEX($K:$P,ROW(),MATCH(Z$3,$K$2:$P$2,0))</f>
        <v>20</v>
      </c>
      <c r="AA750" s="140" cm="1">
        <f t="array" ref="AA750">INDEX($K:$P,ROW(),MATCH(AA$3,$K$2:$P$2,0))</f>
        <v>20</v>
      </c>
      <c r="AB750" s="140" cm="1">
        <f t="array" ref="AB750">INDEX($K:$P,ROW(),MATCH(AB$3,$K$2:$P$2,0))</f>
        <v>20</v>
      </c>
      <c r="AC750" s="140" cm="1">
        <f t="array" ref="AC750">INDEX($K:$P,ROW(),MATCH(AC$3,$K$2:$P$2,0))</f>
        <v>20</v>
      </c>
      <c r="AD750" s="140" cm="1">
        <f t="array" ref="AD750">INDEX($K:$P,ROW(),MATCH(AD$3,$K$2:$P$2,0))</f>
        <v>20</v>
      </c>
      <c r="AE750" s="140" cm="1">
        <f t="array" ref="AE750">INDEX($K:$P,ROW(),MATCH(AE$3,$K$2:$P$2,0))</f>
        <v>20</v>
      </c>
      <c r="AF750" s="140" cm="1">
        <f t="array" ref="AF750">INDEX($K:$P,ROW(),MATCH(AF$3,$K$2:$P$2,0))</f>
        <v>20</v>
      </c>
      <c r="AG750" s="140" cm="1">
        <f t="array" ref="AG750">INDEX($K:$P,ROW(),MATCH(AG$3,$K$2:$P$2,0))</f>
        <v>20</v>
      </c>
      <c r="AH750" s="140" cm="1">
        <f t="array" ref="AH750">INDEX($K:$P,ROW(),MATCH(AH$3,$K$2:$P$2,0))</f>
        <v>20</v>
      </c>
      <c r="AI750" s="140" cm="1">
        <f t="array" ref="AI750">INDEX($K:$P,ROW(),MATCH(AI$3,$K$2:$P$2,0))</f>
        <v>20</v>
      </c>
      <c r="AJ750" s="140" cm="1">
        <f t="array" ref="AJ750">INDEX($K:$P,ROW(),MATCH(AJ$3,$K$2:$P$2,0))</f>
        <v>20</v>
      </c>
      <c r="AK750" s="140" cm="1">
        <f t="array" ref="AK750">INDEX($K:$P,ROW(),MATCH(AK$3,$K$2:$P$2,0))</f>
        <v>20</v>
      </c>
      <c r="AL750" s="140" cm="1">
        <f t="array" ref="AL750">INDEX($K:$P,ROW(),MATCH(AL$3,$K$2:$P$2,0))</f>
        <v>20</v>
      </c>
      <c r="AM750" s="140" cm="1">
        <f t="array" ref="AM750">INDEX($K:$P,ROW(),MATCH(AM$3,$K$2:$P$2,0))</f>
        <v>20</v>
      </c>
      <c r="AN750" s="140" cm="1">
        <f t="array" ref="AN750">INDEX($K:$P,ROW(),MATCH(AN$3,$K$2:$P$2,0))</f>
        <v>20</v>
      </c>
      <c r="AO750" s="140" cm="1">
        <f t="array" ref="AO750">INDEX($K:$P,ROW(),MATCH(AO$3,$K$2:$P$2,0))</f>
        <v>20</v>
      </c>
      <c r="AP750" s="140" cm="1">
        <f t="array" ref="AP750">INDEX($K:$P,ROW(),MATCH(AP$3,$K$2:$P$2,0))</f>
        <v>20</v>
      </c>
      <c r="AQ750" s="140" cm="1">
        <f t="array" ref="AQ750">INDEX($K:$P,ROW(),MATCH(AQ$3,$K$2:$P$2,0))</f>
        <v>20</v>
      </c>
      <c r="AR750" s="140" cm="1">
        <f t="array" ref="AR750">INDEX($K:$P,ROW(),MATCH(AR$3,$K$2:$P$2,0))</f>
        <v>20</v>
      </c>
      <c r="AS750" s="140" cm="1">
        <f t="array" ref="AS750">INDEX($K:$P,ROW(),MATCH(AS$3,$K$2:$P$2,0))</f>
        <v>20</v>
      </c>
      <c r="AT750" s="140" cm="1">
        <f t="array" ref="AT750">INDEX($K:$P,ROW(),MATCH(AT$3,$K$2:$P$2,0))</f>
        <v>20</v>
      </c>
      <c r="AU750" s="140" cm="1">
        <f t="array" ref="AU750">INDEX($K:$P,ROW(),MATCH(AU$3,$K$2:$P$2,0))</f>
        <v>20</v>
      </c>
      <c r="AV750" s="140" cm="1">
        <f t="array" ref="AV750">INDEX($K:$P,ROW(),MATCH(AV$3,$K$2:$P$2,0))</f>
        <v>20</v>
      </c>
      <c r="AW750" s="140" cm="1">
        <f t="array" ref="AW750">INDEX($K:$P,ROW(),MATCH(AW$3,$K$2:$P$2,0))</f>
        <v>20</v>
      </c>
      <c r="AX750" s="140" cm="1">
        <f t="array" ref="AX750">INDEX($K:$P,ROW(),MATCH(AX$3,$K$2:$P$2,0))</f>
        <v>20</v>
      </c>
      <c r="AY750" s="140" cm="1">
        <f t="array" ref="AY750">INDEX($K:$P,ROW(),MATCH(AY$3,$K$2:$P$2,0))</f>
        <v>20</v>
      </c>
      <c r="AZ750" s="140" cm="1">
        <f t="array" ref="AZ750">INDEX($K:$P,ROW(),MATCH(AZ$3,$K$2:$P$2,0))</f>
        <v>20</v>
      </c>
      <c r="BA750" s="140" cm="1">
        <f t="array" ref="BA750">INDEX($K:$P,ROW(),MATCH(BA$3,$K$2:$P$2,0))</f>
        <v>20</v>
      </c>
      <c r="BB750" s="140" cm="1">
        <f t="array" ref="BB750">INDEX($K:$P,ROW(),MATCH(BB$3,$K$2:$P$2,0))</f>
        <v>20</v>
      </c>
      <c r="BC750" s="140" cm="1">
        <f t="array" ref="BC750">INDEX($K:$P,ROW(),MATCH(BC$3,$K$2:$P$2,0))</f>
        <v>20</v>
      </c>
      <c r="BD750" s="140" cm="1">
        <f t="array" ref="BD750">INDEX($K:$P,ROW(),MATCH(BD$3,$K$2:$P$2,0))</f>
        <v>20</v>
      </c>
      <c r="BE750" s="140" cm="1">
        <f t="array" ref="BE750">INDEX($K:$P,ROW(),MATCH(BE$3,$K$2:$P$2,0))</f>
        <v>20</v>
      </c>
      <c r="BF750" s="140" cm="1">
        <f t="array" ref="BF750">INDEX($K:$P,ROW(),MATCH(BF$3,$K$2:$P$2,0))</f>
        <v>20</v>
      </c>
      <c r="BG750" s="140" cm="1">
        <f t="array" ref="BG750">INDEX($K:$P,ROW(),MATCH(BG$3,$K$2:$P$2,0))</f>
        <v>20</v>
      </c>
      <c r="BH750" s="140" cm="1">
        <f t="array" ref="BH750">INDEX($K:$P,ROW(),MATCH(BH$3,$K$2:$P$2,0))</f>
        <v>20</v>
      </c>
      <c r="BI750" s="140" cm="1">
        <f t="array" ref="BI750">INDEX($K:$P,ROW(),MATCH(BI$3,$K$2:$P$2,0))</f>
        <v>20</v>
      </c>
      <c r="BJ750" s="140" cm="1">
        <f t="array" ref="BJ750">INDEX($K:$P,ROW(),MATCH(BJ$3,$K$2:$P$2,0))</f>
        <v>20</v>
      </c>
      <c r="BK750" s="140" cm="1">
        <f t="array" ref="BK750">INDEX($K:$P,ROW(),MATCH(BK$3,$K$2:$P$2,0))</f>
        <v>20</v>
      </c>
      <c r="BL750" s="140" cm="1">
        <f t="array" ref="BL750">INDEX($K:$P,ROW(),MATCH(BL$3,$K$2:$P$2,0))</f>
        <v>20</v>
      </c>
      <c r="BM750" s="140" cm="1">
        <f t="array" ref="BM750">INDEX($K:$P,ROW(),MATCH(BM$3,$K$2:$P$2,0))</f>
        <v>20</v>
      </c>
      <c r="BN750" s="140" cm="1">
        <f t="array" ref="BN750">INDEX($K:$P,ROW(),MATCH(BN$3,$K$2:$P$2,0))</f>
        <v>20</v>
      </c>
      <c r="BO750" s="140" cm="1">
        <f t="array" ref="BO750">INDEX($K:$P,ROW(),MATCH(BO$3,$K$2:$P$2,0))</f>
        <v>20</v>
      </c>
      <c r="BP750" s="140" cm="1">
        <f t="array" ref="BP750">INDEX($K:$P,ROW(),MATCH(BP$3,$K$2:$P$2,0))</f>
        <v>20</v>
      </c>
      <c r="BQ750" s="140" cm="1">
        <f t="array" ref="BQ750">INDEX($K:$P,ROW(),MATCH(BQ$3,$K$2:$P$2,0))</f>
        <v>20</v>
      </c>
      <c r="BR750" s="140" cm="1">
        <f t="array" ref="BR750">INDEX($K:$P,ROW(),MATCH(BR$3,$K$2:$P$2,0))</f>
        <v>20</v>
      </c>
      <c r="BS750" s="140" cm="1">
        <f t="array" ref="BS750">INDEX($K:$P,ROW(),MATCH(BS$3,$K$2:$P$2,0))</f>
        <v>20</v>
      </c>
      <c r="BT750" s="140" cm="1">
        <f t="array" ref="BT750">INDEX($K:$P,ROW(),MATCH(BT$3,$K$2:$P$2,0))</f>
        <v>20</v>
      </c>
      <c r="BU750" s="140" cm="1">
        <f t="array" ref="BU750">INDEX($K:$P,ROW(),MATCH(BU$3,$K$2:$P$2,0))</f>
        <v>20</v>
      </c>
      <c r="BV750" s="140" cm="1">
        <f t="array" ref="BV750">INDEX($K:$P,ROW(),MATCH(BV$3,$K$2:$P$2,0))</f>
        <v>20</v>
      </c>
      <c r="BW750" s="140" cm="1">
        <f t="array" ref="BW750">INDEX($K:$P,ROW(),MATCH(BW$3,$K$2:$P$2,0))</f>
        <v>20</v>
      </c>
      <c r="BX750" s="140" cm="1">
        <f t="array" ref="BX750">INDEX($K:$P,ROW(),MATCH(BX$3,$K$2:$P$2,0))</f>
        <v>20</v>
      </c>
      <c r="BY750" s="140" cm="1">
        <f t="array" ref="BY750">INDEX($K:$P,ROW(),MATCH(BY$3,$K$2:$P$2,0))</f>
        <v>20</v>
      </c>
      <c r="BZ750" s="140" cm="1">
        <f t="array" ref="BZ750">INDEX($K:$P,ROW(),MATCH(BZ$3,$K$2:$P$2,0))</f>
        <v>20</v>
      </c>
      <c r="CA750" s="140" cm="1">
        <f t="array" ref="CA750">INDEX($K:$P,ROW(),MATCH(CA$3,$K$2:$P$2,0))</f>
        <v>20</v>
      </c>
      <c r="CB750" s="140" cm="1">
        <f t="array" ref="CB750">INDEX($K:$P,ROW(),MATCH(CB$3,$K$2:$P$2,0))</f>
        <v>20</v>
      </c>
      <c r="CC750" s="140" cm="1">
        <f t="array" ref="CC750">INDEX($K:$P,ROW(),MATCH(CC$3,$K$2:$P$2,0))</f>
        <v>20</v>
      </c>
      <c r="CD750" s="140" cm="1">
        <f t="array" ref="CD750">INDEX($K:$P,ROW(),MATCH(CD$3,$K$2:$P$2,0))</f>
        <v>20</v>
      </c>
      <c r="CE750" s="140" cm="1">
        <f t="array" ref="CE750">INDEX($K:$P,ROW(),MATCH(CE$3,$K$2:$P$2,0))</f>
        <v>20</v>
      </c>
      <c r="CF750" s="140" cm="1">
        <f t="array" ref="CF750">INDEX($K:$P,ROW(),MATCH(CF$3,$K$2:$P$2,0))</f>
        <v>20</v>
      </c>
      <c r="CG750" s="140" cm="1">
        <f t="array" ref="CG750">INDEX($K:$P,ROW(),MATCH(CG$3,$K$2:$P$2,0))</f>
        <v>20</v>
      </c>
      <c r="CH750" s="140" cm="1">
        <f t="array" ref="CH750">INDEX($K:$P,ROW(),MATCH(CH$3,$K$2:$P$2,0))</f>
        <v>20</v>
      </c>
      <c r="CI750" s="140" cm="1">
        <f t="array" ref="CI750">INDEX($K:$P,ROW(),MATCH(CI$3,$K$2:$P$2,0))</f>
        <v>20</v>
      </c>
      <c r="CJ750" s="140" cm="1">
        <f t="array" ref="CJ750">INDEX($K:$P,ROW(),MATCH(CJ$3,$K$2:$P$2,0))</f>
        <v>20</v>
      </c>
      <c r="CK750" s="140" cm="1">
        <f t="array" ref="CK750">INDEX($K:$P,ROW(),MATCH(CK$3,$K$2:$P$2,0))</f>
        <v>20</v>
      </c>
      <c r="CL750" s="140" cm="1">
        <f t="array" ref="CL750">INDEX($K:$P,ROW(),MATCH(CL$3,$K$2:$P$2,0))</f>
        <v>20</v>
      </c>
      <c r="CN750" s="73"/>
      <c r="CO750" s="19" t="e" cm="1">
        <f t="array" ref="CO750">INDEX($K:$P,ROW(),MATCH(CO$3,$K$2:$P$2,0))</f>
        <v>#N/A</v>
      </c>
      <c r="CP750" s="19" t="e" cm="1">
        <f t="array" ref="CP750">INDEX($K:$P,ROW(),MATCH(CP$3,$K$2:$P$2,0))</f>
        <v>#N/A</v>
      </c>
      <c r="CQ750" s="19" t="e" cm="1">
        <f t="array" ref="CQ750">INDEX($K:$P,ROW(),MATCH(CQ$3,$K$2:$P$2,0))</f>
        <v>#N/A</v>
      </c>
      <c r="CR750" s="19" t="e" cm="1">
        <f t="array" ref="CR750">INDEX($K:$P,ROW(),MATCH(CR$3,$K$2:$P$2,0))</f>
        <v>#N/A</v>
      </c>
      <c r="CS750" s="19" t="e" cm="1">
        <f t="array" ref="CS750">INDEX($K:$P,ROW(),MATCH(CS$3,$K$2:$P$2,0))</f>
        <v>#N/A</v>
      </c>
      <c r="CT750" s="19" t="e" cm="1">
        <f t="array" ref="CT750">INDEX($K:$P,ROW(),MATCH(CT$3,$K$2:$P$2,0))</f>
        <v>#N/A</v>
      </c>
      <c r="CU750" s="19" t="e" cm="1">
        <f t="array" ref="CU750">INDEX($K:$P,ROW(),MATCH(CU$3,$K$2:$P$2,0))</f>
        <v>#N/A</v>
      </c>
      <c r="CV750" s="19" t="e" cm="1">
        <f t="array" ref="CV750">INDEX($K:$P,ROW(),MATCH(CV$3,$K$2:$P$2,0))</f>
        <v>#N/A</v>
      </c>
      <c r="CW750" s="19" t="e" cm="1">
        <f t="array" ref="CW750">INDEX($K:$P,ROW(),MATCH(CW$3,$K$2:$P$2,0))</f>
        <v>#N/A</v>
      </c>
      <c r="CX750" s="19" t="e" cm="1">
        <f t="array" ref="CX750">INDEX($K:$P,ROW(),MATCH(CX$3,$K$2:$P$2,0))</f>
        <v>#N/A</v>
      </c>
      <c r="CY750" s="19" t="e" cm="1">
        <f t="array" ref="CY750">INDEX($K:$P,ROW(),MATCH(CY$3,$K$2:$P$2,0))</f>
        <v>#N/A</v>
      </c>
      <c r="CZ750" s="19" t="e" cm="1">
        <f t="array" ref="CZ750">INDEX($K:$P,ROW(),MATCH(CZ$3,$K$2:$P$2,0))</f>
        <v>#N/A</v>
      </c>
      <c r="DA750" s="19" t="e" cm="1">
        <f t="array" ref="DA750">INDEX($K:$P,ROW(),MATCH(DA$3,$K$2:$P$2,0))</f>
        <v>#N/A</v>
      </c>
      <c r="DB750" s="19" t="e" cm="1">
        <f t="array" ref="DB750">INDEX($K:$P,ROW(),MATCH(DB$3,$K$2:$P$2,0))</f>
        <v>#N/A</v>
      </c>
      <c r="DC750" s="19" t="e" cm="1">
        <f t="array" ref="DC750">INDEX($K:$P,ROW(),MATCH(DC$3,$K$2:$P$2,0))</f>
        <v>#N/A</v>
      </c>
      <c r="DD750" s="19" t="e" cm="1">
        <f t="array" ref="DD750">INDEX($K:$P,ROW(),MATCH(DD$3,$K$2:$P$2,0))</f>
        <v>#N/A</v>
      </c>
      <c r="DE750" s="19" t="e" cm="1">
        <f t="array" ref="DE750">INDEX($K:$P,ROW(),MATCH(DE$3,$K$2:$P$2,0))</f>
        <v>#N/A</v>
      </c>
      <c r="DF750" s="19" t="e" cm="1">
        <f t="array" ref="DF750">INDEX($K:$P,ROW(),MATCH(DF$3,$K$2:$P$2,0))</f>
        <v>#N/A</v>
      </c>
      <c r="DG750" s="19" t="e" cm="1">
        <f t="array" ref="DG750">INDEX($K:$P,ROW(),MATCH(DG$3,$K$2:$P$2,0))</f>
        <v>#N/A</v>
      </c>
      <c r="DH750" s="19" t="e" cm="1">
        <f t="array" ref="DH750">INDEX($K:$P,ROW(),MATCH(DH$3,$K$2:$P$2,0))</f>
        <v>#N/A</v>
      </c>
      <c r="DI750" s="19" t="e" cm="1">
        <f t="array" ref="DI750">INDEX($K:$P,ROW(),MATCH(DI$3,$K$2:$P$2,0))</f>
        <v>#N/A</v>
      </c>
      <c r="DJ750" s="19" t="e" cm="1">
        <f t="array" ref="DJ750">INDEX($K:$P,ROW(),MATCH(DJ$3,$K$2:$P$2,0))</f>
        <v>#N/A</v>
      </c>
      <c r="DK750" s="19" t="e" cm="1">
        <f t="array" ref="DK750">INDEX($K:$P,ROW(),MATCH(DK$3,$K$2:$P$2,0))</f>
        <v>#N/A</v>
      </c>
      <c r="DL750" s="19" t="e" cm="1">
        <f t="array" ref="DL750">INDEX($K:$P,ROW(),MATCH(DL$3,$K$2:$P$2,0))</f>
        <v>#N/A</v>
      </c>
    </row>
    <row r="751" spans="1:116" x14ac:dyDescent="0.4">
      <c r="A751" s="27"/>
      <c r="B751" s="27"/>
      <c r="C751" s="27"/>
      <c r="D751" t="s">
        <v>757</v>
      </c>
      <c r="E751" s="9" t="str">
        <f t="shared" si="882"/>
        <v>751 SALES-PR</v>
      </c>
      <c r="F751" s="27"/>
      <c r="G751" s="127" t="str">
        <f>"# of "&amp;G754&amp;"s sold"</f>
        <v># of units sold</v>
      </c>
      <c r="H751" s="31"/>
      <c r="I751" s="73"/>
      <c r="J751" s="73"/>
      <c r="K751" s="38">
        <f t="shared" ref="K751:P751" ca="1" si="883">SUMIF($3:$3,K$2,751:751)</f>
        <v>6000</v>
      </c>
      <c r="L751" s="38">
        <f t="shared" ca="1" si="883"/>
        <v>6000</v>
      </c>
      <c r="M751" s="38">
        <f t="shared" ca="1" si="883"/>
        <v>6000</v>
      </c>
      <c r="N751" s="38">
        <f t="shared" ca="1" si="883"/>
        <v>6000</v>
      </c>
      <c r="O751" s="38">
        <f t="shared" ca="1" si="883"/>
        <v>6000</v>
      </c>
      <c r="P751" s="38">
        <f t="shared" ca="1" si="883"/>
        <v>6000</v>
      </c>
      <c r="R751" s="33"/>
      <c r="S751" s="38" cm="1">
        <f t="array" aca="1" ref="S751" ca="1">INDIRECT(S740)/S750</f>
        <v>500</v>
      </c>
      <c r="T751" s="38" cm="1">
        <f t="array" aca="1" ref="T751" ca="1">INDIRECT(T740)/T750</f>
        <v>500</v>
      </c>
      <c r="U751" s="38" cm="1">
        <f t="array" aca="1" ref="U751" ca="1">INDIRECT(U740)/U750</f>
        <v>500</v>
      </c>
      <c r="V751" s="38" cm="1">
        <f t="array" aca="1" ref="V751" ca="1">INDIRECT(V740)/V750</f>
        <v>500</v>
      </c>
      <c r="W751" s="38" cm="1">
        <f t="array" aca="1" ref="W751" ca="1">INDIRECT(W740)/W750</f>
        <v>500</v>
      </c>
      <c r="X751" s="38" cm="1">
        <f t="array" aca="1" ref="X751" ca="1">INDIRECT(X740)/X750</f>
        <v>500</v>
      </c>
      <c r="Y751" s="38" cm="1">
        <f t="array" aca="1" ref="Y751" ca="1">INDIRECT(Y740)/Y750</f>
        <v>500</v>
      </c>
      <c r="Z751" s="38" cm="1">
        <f t="array" aca="1" ref="Z751" ca="1">INDIRECT(Z740)/Z750</f>
        <v>500</v>
      </c>
      <c r="AA751" s="38" cm="1">
        <f t="array" aca="1" ref="AA751" ca="1">INDIRECT(AA740)/AA750</f>
        <v>500</v>
      </c>
      <c r="AB751" s="38" cm="1">
        <f t="array" aca="1" ref="AB751" ca="1">INDIRECT(AB740)/AB750</f>
        <v>500</v>
      </c>
      <c r="AC751" s="38" cm="1">
        <f t="array" aca="1" ref="AC751" ca="1">INDIRECT(AC740)/AC750</f>
        <v>500</v>
      </c>
      <c r="AD751" s="38" cm="1">
        <f t="array" aca="1" ref="AD751" ca="1">INDIRECT(AD740)/AD750</f>
        <v>500</v>
      </c>
      <c r="AE751" s="38" cm="1">
        <f t="array" aca="1" ref="AE751" ca="1">INDIRECT(AE740)/AE750</f>
        <v>500</v>
      </c>
      <c r="AF751" s="38" cm="1">
        <f t="array" aca="1" ref="AF751" ca="1">INDIRECT(AF740)/AF750</f>
        <v>500</v>
      </c>
      <c r="AG751" s="38" cm="1">
        <f t="array" aca="1" ref="AG751" ca="1">INDIRECT(AG740)/AG750</f>
        <v>500</v>
      </c>
      <c r="AH751" s="38" cm="1">
        <f t="array" aca="1" ref="AH751" ca="1">INDIRECT(AH740)/AH750</f>
        <v>500</v>
      </c>
      <c r="AI751" s="38" cm="1">
        <f t="array" aca="1" ref="AI751" ca="1">INDIRECT(AI740)/AI750</f>
        <v>500</v>
      </c>
      <c r="AJ751" s="38" cm="1">
        <f t="array" aca="1" ref="AJ751" ca="1">INDIRECT(AJ740)/AJ750</f>
        <v>500</v>
      </c>
      <c r="AK751" s="38" cm="1">
        <f t="array" aca="1" ref="AK751" ca="1">INDIRECT(AK740)/AK750</f>
        <v>500</v>
      </c>
      <c r="AL751" s="38" cm="1">
        <f t="array" aca="1" ref="AL751" ca="1">INDIRECT(AL740)/AL750</f>
        <v>500</v>
      </c>
      <c r="AM751" s="38" cm="1">
        <f t="array" aca="1" ref="AM751" ca="1">INDIRECT(AM740)/AM750</f>
        <v>500</v>
      </c>
      <c r="AN751" s="38" cm="1">
        <f t="array" aca="1" ref="AN751" ca="1">INDIRECT(AN740)/AN750</f>
        <v>500</v>
      </c>
      <c r="AO751" s="38" cm="1">
        <f t="array" aca="1" ref="AO751" ca="1">INDIRECT(AO740)/AO750</f>
        <v>500</v>
      </c>
      <c r="AP751" s="38" cm="1">
        <f t="array" aca="1" ref="AP751" ca="1">INDIRECT(AP740)/AP750</f>
        <v>500</v>
      </c>
      <c r="AQ751" s="38" cm="1">
        <f t="array" aca="1" ref="AQ751" ca="1">INDIRECT(AQ740)/AQ750</f>
        <v>500</v>
      </c>
      <c r="AR751" s="38" cm="1">
        <f t="array" aca="1" ref="AR751" ca="1">INDIRECT(AR740)/AR750</f>
        <v>500</v>
      </c>
      <c r="AS751" s="38" cm="1">
        <f t="array" aca="1" ref="AS751" ca="1">INDIRECT(AS740)/AS750</f>
        <v>500</v>
      </c>
      <c r="AT751" s="38" cm="1">
        <f t="array" aca="1" ref="AT751" ca="1">INDIRECT(AT740)/AT750</f>
        <v>500</v>
      </c>
      <c r="AU751" s="38" cm="1">
        <f t="array" aca="1" ref="AU751" ca="1">INDIRECT(AU740)/AU750</f>
        <v>500</v>
      </c>
      <c r="AV751" s="38" cm="1">
        <f t="array" aca="1" ref="AV751" ca="1">INDIRECT(AV740)/AV750</f>
        <v>500</v>
      </c>
      <c r="AW751" s="38" cm="1">
        <f t="array" aca="1" ref="AW751" ca="1">INDIRECT(AW740)/AW750</f>
        <v>500</v>
      </c>
      <c r="AX751" s="38" cm="1">
        <f t="array" aca="1" ref="AX751" ca="1">INDIRECT(AX740)/AX750</f>
        <v>500</v>
      </c>
      <c r="AY751" s="38" cm="1">
        <f t="array" aca="1" ref="AY751" ca="1">INDIRECT(AY740)/AY750</f>
        <v>500</v>
      </c>
      <c r="AZ751" s="38" cm="1">
        <f t="array" aca="1" ref="AZ751" ca="1">INDIRECT(AZ740)/AZ750</f>
        <v>500</v>
      </c>
      <c r="BA751" s="38" cm="1">
        <f t="array" aca="1" ref="BA751" ca="1">INDIRECT(BA740)/BA750</f>
        <v>500</v>
      </c>
      <c r="BB751" s="38" cm="1">
        <f t="array" aca="1" ref="BB751" ca="1">INDIRECT(BB740)/BB750</f>
        <v>500</v>
      </c>
      <c r="BC751" s="38" cm="1">
        <f t="array" aca="1" ref="BC751" ca="1">INDIRECT(BC740)/BC750</f>
        <v>500</v>
      </c>
      <c r="BD751" s="38" cm="1">
        <f t="array" aca="1" ref="BD751" ca="1">INDIRECT(BD740)/BD750</f>
        <v>500</v>
      </c>
      <c r="BE751" s="38" cm="1">
        <f t="array" aca="1" ref="BE751" ca="1">INDIRECT(BE740)/BE750</f>
        <v>500</v>
      </c>
      <c r="BF751" s="38" cm="1">
        <f t="array" aca="1" ref="BF751" ca="1">INDIRECT(BF740)/BF750</f>
        <v>500</v>
      </c>
      <c r="BG751" s="38" cm="1">
        <f t="array" aca="1" ref="BG751" ca="1">INDIRECT(BG740)/BG750</f>
        <v>500</v>
      </c>
      <c r="BH751" s="38" cm="1">
        <f t="array" aca="1" ref="BH751" ca="1">INDIRECT(BH740)/BH750</f>
        <v>500</v>
      </c>
      <c r="BI751" s="38" cm="1">
        <f t="array" aca="1" ref="BI751" ca="1">INDIRECT(BI740)/BI750</f>
        <v>500</v>
      </c>
      <c r="BJ751" s="38" cm="1">
        <f t="array" aca="1" ref="BJ751" ca="1">INDIRECT(BJ740)/BJ750</f>
        <v>500</v>
      </c>
      <c r="BK751" s="38" cm="1">
        <f t="array" aca="1" ref="BK751" ca="1">INDIRECT(BK740)/BK750</f>
        <v>500</v>
      </c>
      <c r="BL751" s="38" cm="1">
        <f t="array" aca="1" ref="BL751" ca="1">INDIRECT(BL740)/BL750</f>
        <v>500</v>
      </c>
      <c r="BM751" s="38" cm="1">
        <f t="array" aca="1" ref="BM751" ca="1">INDIRECT(BM740)/BM750</f>
        <v>500</v>
      </c>
      <c r="BN751" s="38" cm="1">
        <f t="array" aca="1" ref="BN751" ca="1">INDIRECT(BN740)/BN750</f>
        <v>500</v>
      </c>
      <c r="BO751" s="38" cm="1">
        <f t="array" aca="1" ref="BO751" ca="1">INDIRECT(BO740)/BO750</f>
        <v>500</v>
      </c>
      <c r="BP751" s="38" cm="1">
        <f t="array" aca="1" ref="BP751" ca="1">INDIRECT(BP740)/BP750</f>
        <v>500</v>
      </c>
      <c r="BQ751" s="38" cm="1">
        <f t="array" aca="1" ref="BQ751" ca="1">INDIRECT(BQ740)/BQ750</f>
        <v>500</v>
      </c>
      <c r="BR751" s="38" cm="1">
        <f t="array" aca="1" ref="BR751" ca="1">INDIRECT(BR740)/BR750</f>
        <v>500</v>
      </c>
      <c r="BS751" s="38" cm="1">
        <f t="array" aca="1" ref="BS751" ca="1">INDIRECT(BS740)/BS750</f>
        <v>500</v>
      </c>
      <c r="BT751" s="38" cm="1">
        <f t="array" aca="1" ref="BT751" ca="1">INDIRECT(BT740)/BT750</f>
        <v>500</v>
      </c>
      <c r="BU751" s="38" cm="1">
        <f t="array" aca="1" ref="BU751" ca="1">INDIRECT(BU740)/BU750</f>
        <v>500</v>
      </c>
      <c r="BV751" s="38" cm="1">
        <f t="array" aca="1" ref="BV751" ca="1">INDIRECT(BV740)/BV750</f>
        <v>500</v>
      </c>
      <c r="BW751" s="38" cm="1">
        <f t="array" aca="1" ref="BW751" ca="1">INDIRECT(BW740)/BW750</f>
        <v>500</v>
      </c>
      <c r="BX751" s="38" cm="1">
        <f t="array" aca="1" ref="BX751" ca="1">INDIRECT(BX740)/BX750</f>
        <v>500</v>
      </c>
      <c r="BY751" s="38" cm="1">
        <f t="array" aca="1" ref="BY751" ca="1">INDIRECT(BY740)/BY750</f>
        <v>500</v>
      </c>
      <c r="BZ751" s="38" cm="1">
        <f t="array" aca="1" ref="BZ751" ca="1">INDIRECT(BZ740)/BZ750</f>
        <v>500</v>
      </c>
      <c r="CA751" s="38" cm="1">
        <f t="array" aca="1" ref="CA751" ca="1">INDIRECT(CA740)/CA750</f>
        <v>500</v>
      </c>
      <c r="CB751" s="38" cm="1">
        <f t="array" aca="1" ref="CB751" ca="1">INDIRECT(CB740)/CB750</f>
        <v>500</v>
      </c>
      <c r="CC751" s="38" cm="1">
        <f t="array" aca="1" ref="CC751" ca="1">INDIRECT(CC740)/CC750</f>
        <v>500</v>
      </c>
      <c r="CD751" s="38" cm="1">
        <f t="array" aca="1" ref="CD751" ca="1">INDIRECT(CD740)/CD750</f>
        <v>500</v>
      </c>
      <c r="CE751" s="38" cm="1">
        <f t="array" aca="1" ref="CE751" ca="1">INDIRECT(CE740)/CE750</f>
        <v>500</v>
      </c>
      <c r="CF751" s="38" cm="1">
        <f t="array" aca="1" ref="CF751" ca="1">INDIRECT(CF740)/CF750</f>
        <v>500</v>
      </c>
      <c r="CG751" s="38" cm="1">
        <f t="array" aca="1" ref="CG751" ca="1">INDIRECT(CG740)/CG750</f>
        <v>500</v>
      </c>
      <c r="CH751" s="38" cm="1">
        <f t="array" aca="1" ref="CH751" ca="1">INDIRECT(CH740)/CH750</f>
        <v>500</v>
      </c>
      <c r="CI751" s="38" cm="1">
        <f t="array" aca="1" ref="CI751" ca="1">INDIRECT(CI740)/CI750</f>
        <v>500</v>
      </c>
      <c r="CJ751" s="38" cm="1">
        <f t="array" aca="1" ref="CJ751" ca="1">INDIRECT(CJ740)/CJ750</f>
        <v>500</v>
      </c>
      <c r="CK751" s="38" cm="1">
        <f t="array" aca="1" ref="CK751" ca="1">INDIRECT(CK740)/CK750</f>
        <v>500</v>
      </c>
      <c r="CL751" s="38" cm="1">
        <f t="array" aca="1" ref="CL751" ca="1">INDIRECT(CL740)/CL750</f>
        <v>500</v>
      </c>
      <c r="CN751" s="73"/>
      <c r="CO751" s="38" t="e" cm="1">
        <f t="array" aca="1" ref="CO751" ca="1">INDIRECT(CO740)/CO750</f>
        <v>#N/A</v>
      </c>
      <c r="CP751" s="38" t="e" cm="1">
        <f t="array" aca="1" ref="CP751" ca="1">INDIRECT(CP740)/CP750</f>
        <v>#N/A</v>
      </c>
      <c r="CQ751" s="38" t="e" cm="1">
        <f t="array" aca="1" ref="CQ751" ca="1">INDIRECT(CQ740)/CQ750</f>
        <v>#N/A</v>
      </c>
      <c r="CR751" s="38" t="e" cm="1">
        <f t="array" aca="1" ref="CR751" ca="1">INDIRECT(CR740)/CR750</f>
        <v>#N/A</v>
      </c>
      <c r="CS751" s="38" t="e" cm="1">
        <f t="array" aca="1" ref="CS751" ca="1">INDIRECT(CS740)/CS750</f>
        <v>#N/A</v>
      </c>
      <c r="CT751" s="38" t="e" cm="1">
        <f t="array" aca="1" ref="CT751" ca="1">INDIRECT(CT740)/CT750</f>
        <v>#N/A</v>
      </c>
      <c r="CU751" s="38" t="e" cm="1">
        <f t="array" aca="1" ref="CU751" ca="1">INDIRECT(CU740)/CU750</f>
        <v>#N/A</v>
      </c>
      <c r="CV751" s="38" t="e" cm="1">
        <f t="array" aca="1" ref="CV751" ca="1">INDIRECT(CV740)/CV750</f>
        <v>#N/A</v>
      </c>
      <c r="CW751" s="38" t="e" cm="1">
        <f t="array" aca="1" ref="CW751" ca="1">INDIRECT(CW740)/CW750</f>
        <v>#N/A</v>
      </c>
      <c r="CX751" s="38" t="e" cm="1">
        <f t="array" aca="1" ref="CX751" ca="1">INDIRECT(CX740)/CX750</f>
        <v>#N/A</v>
      </c>
      <c r="CY751" s="38" t="e" cm="1">
        <f t="array" aca="1" ref="CY751" ca="1">INDIRECT(CY740)/CY750</f>
        <v>#N/A</v>
      </c>
      <c r="CZ751" s="38" t="e" cm="1">
        <f t="array" aca="1" ref="CZ751" ca="1">INDIRECT(CZ740)/CZ750</f>
        <v>#N/A</v>
      </c>
      <c r="DA751" s="38" t="e" cm="1">
        <f t="array" aca="1" ref="DA751" ca="1">INDIRECT(DA740)/DA750</f>
        <v>#N/A</v>
      </c>
      <c r="DB751" s="38" t="e" cm="1">
        <f t="array" aca="1" ref="DB751" ca="1">INDIRECT(DB740)/DB750</f>
        <v>#N/A</v>
      </c>
      <c r="DC751" s="38" t="e" cm="1">
        <f t="array" aca="1" ref="DC751" ca="1">INDIRECT(DC740)/DC750</f>
        <v>#N/A</v>
      </c>
      <c r="DD751" s="38" t="e" cm="1">
        <f t="array" aca="1" ref="DD751" ca="1">INDIRECT(DD740)/DD750</f>
        <v>#N/A</v>
      </c>
      <c r="DE751" s="38" t="e" cm="1">
        <f t="array" aca="1" ref="DE751" ca="1">INDIRECT(DE740)/DE750</f>
        <v>#N/A</v>
      </c>
      <c r="DF751" s="38" t="e" cm="1">
        <f t="array" aca="1" ref="DF751" ca="1">INDIRECT(DF740)/DF750</f>
        <v>#N/A</v>
      </c>
      <c r="DG751" s="38" t="e" cm="1">
        <f t="array" aca="1" ref="DG751" ca="1">INDIRECT(DG740)/DG750</f>
        <v>#N/A</v>
      </c>
      <c r="DH751" s="38" t="e" cm="1">
        <f t="array" aca="1" ref="DH751" ca="1">INDIRECT(DH740)/DH750</f>
        <v>#N/A</v>
      </c>
      <c r="DI751" s="38" t="e" cm="1">
        <f t="array" aca="1" ref="DI751" ca="1">INDIRECT(DI740)/DI750</f>
        <v>#N/A</v>
      </c>
      <c r="DJ751" s="38" t="e" cm="1">
        <f t="array" aca="1" ref="DJ751" ca="1">INDIRECT(DJ740)/DJ750</f>
        <v>#N/A</v>
      </c>
      <c r="DK751" s="38" t="e" cm="1">
        <f t="array" aca="1" ref="DK751" ca="1">INDIRECT(DK740)/DK750</f>
        <v>#N/A</v>
      </c>
      <c r="DL751" s="38" t="e" cm="1">
        <f t="array" aca="1" ref="DL751" ca="1">INDIRECT(DL740)/DL750</f>
        <v>#N/A</v>
      </c>
    </row>
    <row r="752" spans="1:116" x14ac:dyDescent="0.4">
      <c r="A752" s="27"/>
      <c r="B752" s="27"/>
      <c r="C752" s="27"/>
      <c r="D752" t="s">
        <v>757</v>
      </c>
      <c r="E752" s="9" t="str">
        <f t="shared" ref="E752" si="884">ROW()&amp;" "&amp;D752</f>
        <v>752 SALES-PR</v>
      </c>
      <c r="F752" s="27"/>
      <c r="G752" s="127"/>
      <c r="H752" s="31"/>
      <c r="I752" s="73"/>
      <c r="J752" s="73"/>
      <c r="K752" s="38"/>
      <c r="L752" s="38"/>
      <c r="M752" s="38"/>
      <c r="N752" s="38"/>
      <c r="O752" s="38"/>
      <c r="P752" s="38"/>
      <c r="R752" s="33"/>
      <c r="S752" s="38"/>
      <c r="T752" s="38"/>
      <c r="U752" s="38"/>
      <c r="V752" s="38"/>
      <c r="W752" s="38"/>
      <c r="X752" s="38"/>
      <c r="Y752" s="38"/>
      <c r="Z752" s="38"/>
      <c r="AA752" s="38"/>
      <c r="AB752" s="38"/>
      <c r="AC752" s="38"/>
      <c r="AD752" s="38"/>
      <c r="AE752" s="38"/>
      <c r="AF752" s="38"/>
      <c r="AG752" s="38"/>
      <c r="AH752" s="38"/>
      <c r="AI752" s="38"/>
      <c r="AJ752" s="38"/>
      <c r="AK752" s="38"/>
      <c r="AL752" s="38"/>
      <c r="AM752" s="38"/>
      <c r="AN752" s="38"/>
      <c r="AO752" s="38"/>
      <c r="AP752" s="38"/>
      <c r="AQ752" s="38"/>
      <c r="AR752" s="38"/>
      <c r="AS752" s="38"/>
      <c r="AT752" s="38"/>
      <c r="AU752" s="38"/>
      <c r="AV752" s="38"/>
      <c r="AW752" s="38"/>
      <c r="AX752" s="38"/>
      <c r="AY752" s="38"/>
      <c r="AZ752" s="38"/>
      <c r="BA752" s="38"/>
      <c r="BB752" s="38"/>
      <c r="BC752" s="38"/>
      <c r="BD752" s="38"/>
      <c r="BE752" s="38"/>
      <c r="BF752" s="38"/>
      <c r="BG752" s="38"/>
      <c r="BH752" s="38"/>
      <c r="BI752" s="38"/>
      <c r="BJ752" s="38"/>
      <c r="BK752" s="38"/>
      <c r="BL752" s="38"/>
      <c r="BM752" s="38"/>
      <c r="BN752" s="38"/>
      <c r="BO752" s="38"/>
      <c r="BP752" s="38"/>
      <c r="BQ752" s="38"/>
      <c r="BR752" s="38"/>
      <c r="BS752" s="38"/>
      <c r="BT752" s="38"/>
      <c r="BU752" s="38"/>
      <c r="BV752" s="38"/>
      <c r="BW752" s="38"/>
      <c r="BX752" s="38"/>
      <c r="BY752" s="38"/>
      <c r="BZ752" s="38"/>
      <c r="CA752" s="38"/>
      <c r="CB752" s="38"/>
      <c r="CC752" s="38"/>
      <c r="CD752" s="38"/>
      <c r="CE752" s="38"/>
      <c r="CF752" s="38"/>
      <c r="CG752" s="38"/>
      <c r="CH752" s="38"/>
      <c r="CI752" s="38"/>
      <c r="CJ752" s="38"/>
      <c r="CK752" s="38"/>
      <c r="CL752" s="38"/>
      <c r="CN752" s="73"/>
      <c r="CO752" s="38"/>
      <c r="CP752" s="38"/>
      <c r="CQ752" s="38"/>
      <c r="CR752" s="38"/>
      <c r="CS752" s="38"/>
      <c r="CT752" s="38"/>
      <c r="CU752" s="38"/>
      <c r="CV752" s="38"/>
      <c r="CW752" s="38"/>
      <c r="CX752" s="38"/>
      <c r="CY752" s="38"/>
      <c r="CZ752" s="38"/>
      <c r="DA752" s="38"/>
      <c r="DB752" s="38"/>
      <c r="DC752" s="38"/>
      <c r="DD752" s="38"/>
      <c r="DE752" s="38"/>
      <c r="DF752" s="38"/>
      <c r="DG752" s="38"/>
      <c r="DH752" s="38"/>
      <c r="DI752" s="38"/>
      <c r="DJ752" s="38"/>
      <c r="DK752" s="38"/>
      <c r="DL752" s="38"/>
    </row>
    <row r="753" spans="1:116" x14ac:dyDescent="0.4">
      <c r="B753" t="s">
        <v>332</v>
      </c>
      <c r="D753" t="s">
        <v>757</v>
      </c>
      <c r="E753" s="8" t="str">
        <f>ROW()&amp;" "&amp;D753</f>
        <v>753 SALES-PR</v>
      </c>
      <c r="G753" s="136" t="str">
        <f>G738</f>
        <v>(Primary label)</v>
      </c>
      <c r="H753" s="31"/>
      <c r="I753" s="73"/>
      <c r="J753" s="73"/>
      <c r="K753" s="58"/>
      <c r="L753" s="58"/>
      <c r="M753" s="58"/>
      <c r="N753" s="58"/>
      <c r="O753" s="58"/>
      <c r="P753" s="58"/>
      <c r="R753" s="33"/>
      <c r="CN753" s="73"/>
      <c r="CO753" s="8"/>
      <c r="CP753" s="8"/>
      <c r="CQ753" s="8"/>
      <c r="CR753" s="8"/>
      <c r="CS753" s="8"/>
      <c r="CT753" s="8"/>
      <c r="CU753" s="8"/>
      <c r="CV753" s="8"/>
      <c r="CW753" s="8"/>
      <c r="CX753" s="8"/>
      <c r="CY753" s="8"/>
      <c r="CZ753" s="8"/>
      <c r="DA753" s="8"/>
      <c r="DB753" s="8"/>
      <c r="DC753" s="8"/>
      <c r="DD753" s="8"/>
      <c r="DE753" s="8"/>
      <c r="DF753" s="8"/>
      <c r="DG753" s="8"/>
      <c r="DH753" s="8"/>
      <c r="DI753" s="8"/>
      <c r="DJ753" s="8"/>
      <c r="DK753" s="8"/>
      <c r="DL753" s="8"/>
    </row>
    <row r="754" spans="1:116" x14ac:dyDescent="0.4">
      <c r="B754" t="s">
        <v>332</v>
      </c>
      <c r="D754" t="s">
        <v>757</v>
      </c>
      <c r="E754" s="8" t="str">
        <f>ROW()&amp;" "&amp;D754</f>
        <v>754 SALES-PR</v>
      </c>
      <c r="G754" s="241" t="str">
        <f>IFERROR(SUBSTITUTE(G746,":",""),"no unit")</f>
        <v>unit</v>
      </c>
      <c r="H754" s="31"/>
      <c r="I754" s="73"/>
      <c r="J754" s="73"/>
      <c r="K754" s="58"/>
      <c r="L754" s="58"/>
      <c r="M754" s="58"/>
      <c r="N754" s="58"/>
      <c r="O754" s="58"/>
      <c r="P754" s="58"/>
      <c r="R754" s="33"/>
      <c r="CN754" s="73"/>
      <c r="CO754" s="8"/>
      <c r="CP754" s="8"/>
      <c r="CQ754" s="8"/>
      <c r="CR754" s="8"/>
      <c r="CS754" s="8"/>
      <c r="CT754" s="8"/>
      <c r="CU754" s="8"/>
      <c r="CV754" s="8"/>
      <c r="CW754" s="8"/>
      <c r="CX754" s="8"/>
      <c r="CY754" s="8"/>
      <c r="CZ754" s="8"/>
      <c r="DA754" s="8"/>
      <c r="DB754" s="8"/>
      <c r="DC754" s="8"/>
      <c r="DD754" s="8"/>
      <c r="DE754" s="8"/>
      <c r="DF754" s="8"/>
      <c r="DG754" s="8"/>
      <c r="DH754" s="8"/>
      <c r="DI754" s="8"/>
      <c r="DJ754" s="8"/>
      <c r="DK754" s="8"/>
      <c r="DL754" s="8"/>
    </row>
    <row r="755" spans="1:116" x14ac:dyDescent="0.4">
      <c r="B755" t="s">
        <v>332</v>
      </c>
      <c r="D755" t="s">
        <v>757</v>
      </c>
      <c r="E755" s="8" t="str">
        <f>ROW()&amp;" "&amp;D755</f>
        <v>755 SALES-PR</v>
      </c>
      <c r="G755" s="8" t="str">
        <f t="shared" ref="G755:G760" si="885">G740</f>
        <v>Primary revenue driver</v>
      </c>
      <c r="H755" s="31"/>
      <c r="I755" s="73"/>
      <c r="J755" s="73"/>
      <c r="K755" s="58"/>
      <c r="L755" s="58"/>
      <c r="M755" s="58"/>
      <c r="N755" s="58"/>
      <c r="O755" s="58"/>
      <c r="P755" s="58"/>
      <c r="R755" s="33"/>
      <c r="S755" s="179" t="str">
        <f t="shared" ref="S755:AX755" si="886">S740</f>
        <v>S$16</v>
      </c>
      <c r="T755" s="179" t="str">
        <f t="shared" si="886"/>
        <v>T$16</v>
      </c>
      <c r="U755" s="179" t="str">
        <f t="shared" si="886"/>
        <v>U$16</v>
      </c>
      <c r="V755" s="179" t="str">
        <f t="shared" si="886"/>
        <v>V$16</v>
      </c>
      <c r="W755" s="179" t="str">
        <f t="shared" si="886"/>
        <v>W$16</v>
      </c>
      <c r="X755" s="179" t="str">
        <f t="shared" si="886"/>
        <v>X$16</v>
      </c>
      <c r="Y755" s="179" t="str">
        <f t="shared" si="886"/>
        <v>Y$16</v>
      </c>
      <c r="Z755" s="179" t="str">
        <f t="shared" si="886"/>
        <v>Z$16</v>
      </c>
      <c r="AA755" s="179" t="str">
        <f t="shared" si="886"/>
        <v>AA$16</v>
      </c>
      <c r="AB755" s="179" t="str">
        <f t="shared" si="886"/>
        <v>AB$16</v>
      </c>
      <c r="AC755" s="179" t="str">
        <f t="shared" si="886"/>
        <v>AC$16</v>
      </c>
      <c r="AD755" s="179" t="str">
        <f t="shared" si="886"/>
        <v>AD$16</v>
      </c>
      <c r="AE755" s="179" t="str">
        <f t="shared" si="886"/>
        <v>AE$16</v>
      </c>
      <c r="AF755" s="179" t="str">
        <f t="shared" si="886"/>
        <v>AF$16</v>
      </c>
      <c r="AG755" s="179" t="str">
        <f t="shared" si="886"/>
        <v>AG$16</v>
      </c>
      <c r="AH755" s="179" t="str">
        <f t="shared" si="886"/>
        <v>AH$16</v>
      </c>
      <c r="AI755" s="179" t="str">
        <f t="shared" si="886"/>
        <v>AI$16</v>
      </c>
      <c r="AJ755" s="179" t="str">
        <f t="shared" si="886"/>
        <v>AJ$16</v>
      </c>
      <c r="AK755" s="179" t="str">
        <f t="shared" si="886"/>
        <v>AK$16</v>
      </c>
      <c r="AL755" s="179" t="str">
        <f t="shared" si="886"/>
        <v>AL$16</v>
      </c>
      <c r="AM755" s="179" t="str">
        <f t="shared" si="886"/>
        <v>AM$16</v>
      </c>
      <c r="AN755" s="179" t="str">
        <f t="shared" si="886"/>
        <v>AN$16</v>
      </c>
      <c r="AO755" s="179" t="str">
        <f t="shared" si="886"/>
        <v>AO$16</v>
      </c>
      <c r="AP755" s="179" t="str">
        <f t="shared" si="886"/>
        <v>AP$16</v>
      </c>
      <c r="AQ755" s="179" t="str">
        <f t="shared" si="886"/>
        <v>AQ$16</v>
      </c>
      <c r="AR755" s="179" t="str">
        <f t="shared" si="886"/>
        <v>AR$16</v>
      </c>
      <c r="AS755" s="179" t="str">
        <f t="shared" si="886"/>
        <v>AS$16</v>
      </c>
      <c r="AT755" s="179" t="str">
        <f t="shared" si="886"/>
        <v>AT$16</v>
      </c>
      <c r="AU755" s="179" t="str">
        <f t="shared" si="886"/>
        <v>AU$16</v>
      </c>
      <c r="AV755" s="179" t="str">
        <f t="shared" si="886"/>
        <v>AV$16</v>
      </c>
      <c r="AW755" s="179" t="str">
        <f t="shared" si="886"/>
        <v>AW$16</v>
      </c>
      <c r="AX755" s="179" t="str">
        <f t="shared" si="886"/>
        <v>AX$16</v>
      </c>
      <c r="AY755" s="179" t="str">
        <f t="shared" ref="AY755:CD755" si="887">AY740</f>
        <v>AY$16</v>
      </c>
      <c r="AZ755" s="179" t="str">
        <f t="shared" si="887"/>
        <v>AZ$16</v>
      </c>
      <c r="BA755" s="179" t="str">
        <f t="shared" si="887"/>
        <v>BA$16</v>
      </c>
      <c r="BB755" s="179" t="str">
        <f t="shared" si="887"/>
        <v>BB$16</v>
      </c>
      <c r="BC755" s="179" t="str">
        <f t="shared" si="887"/>
        <v>BC$16</v>
      </c>
      <c r="BD755" s="179" t="str">
        <f t="shared" si="887"/>
        <v>BD$16</v>
      </c>
      <c r="BE755" s="179" t="str">
        <f t="shared" si="887"/>
        <v>BE$16</v>
      </c>
      <c r="BF755" s="179" t="str">
        <f t="shared" si="887"/>
        <v>BF$16</v>
      </c>
      <c r="BG755" s="179" t="str">
        <f t="shared" si="887"/>
        <v>BG$16</v>
      </c>
      <c r="BH755" s="179" t="str">
        <f t="shared" si="887"/>
        <v>BH$16</v>
      </c>
      <c r="BI755" s="179" t="str">
        <f t="shared" si="887"/>
        <v>BI$16</v>
      </c>
      <c r="BJ755" s="179" t="str">
        <f t="shared" si="887"/>
        <v>BJ$16</v>
      </c>
      <c r="BK755" s="179" t="str">
        <f t="shared" si="887"/>
        <v>BK$16</v>
      </c>
      <c r="BL755" s="179" t="str">
        <f t="shared" si="887"/>
        <v>BL$16</v>
      </c>
      <c r="BM755" s="179" t="str">
        <f t="shared" si="887"/>
        <v>BM$16</v>
      </c>
      <c r="BN755" s="179" t="str">
        <f t="shared" si="887"/>
        <v>BN$16</v>
      </c>
      <c r="BO755" s="179" t="str">
        <f t="shared" si="887"/>
        <v>BO$16</v>
      </c>
      <c r="BP755" s="179" t="str">
        <f t="shared" si="887"/>
        <v>BP$16</v>
      </c>
      <c r="BQ755" s="179" t="str">
        <f t="shared" si="887"/>
        <v>BQ$16</v>
      </c>
      <c r="BR755" s="179" t="str">
        <f t="shared" si="887"/>
        <v>BR$16</v>
      </c>
      <c r="BS755" s="179" t="str">
        <f t="shared" si="887"/>
        <v>BS$16</v>
      </c>
      <c r="BT755" s="179" t="str">
        <f t="shared" si="887"/>
        <v>BT$16</v>
      </c>
      <c r="BU755" s="179" t="str">
        <f t="shared" si="887"/>
        <v>BU$16</v>
      </c>
      <c r="BV755" s="179" t="str">
        <f t="shared" si="887"/>
        <v>BV$16</v>
      </c>
      <c r="BW755" s="179" t="str">
        <f t="shared" si="887"/>
        <v>BW$16</v>
      </c>
      <c r="BX755" s="179" t="str">
        <f t="shared" si="887"/>
        <v>BX$16</v>
      </c>
      <c r="BY755" s="179" t="str">
        <f t="shared" si="887"/>
        <v>BY$16</v>
      </c>
      <c r="BZ755" s="179" t="str">
        <f t="shared" si="887"/>
        <v>BZ$16</v>
      </c>
      <c r="CA755" s="179" t="str">
        <f t="shared" si="887"/>
        <v>CA$16</v>
      </c>
      <c r="CB755" s="179" t="str">
        <f t="shared" si="887"/>
        <v>CB$16</v>
      </c>
      <c r="CC755" s="179" t="str">
        <f t="shared" si="887"/>
        <v>CC$16</v>
      </c>
      <c r="CD755" s="179" t="str">
        <f t="shared" si="887"/>
        <v>CD$16</v>
      </c>
      <c r="CE755" s="179" t="str">
        <f t="shared" ref="CE755:CL755" si="888">CE740</f>
        <v>CE$16</v>
      </c>
      <c r="CF755" s="179" t="str">
        <f t="shared" si="888"/>
        <v>CF$16</v>
      </c>
      <c r="CG755" s="179" t="str">
        <f t="shared" si="888"/>
        <v>CG$16</v>
      </c>
      <c r="CH755" s="179" t="str">
        <f t="shared" si="888"/>
        <v>CH$16</v>
      </c>
      <c r="CI755" s="179" t="str">
        <f t="shared" si="888"/>
        <v>CI$16</v>
      </c>
      <c r="CJ755" s="179" t="str">
        <f t="shared" si="888"/>
        <v>CJ$16</v>
      </c>
      <c r="CK755" s="179" t="str">
        <f t="shared" si="888"/>
        <v>CK$16</v>
      </c>
      <c r="CL755" s="179" t="str">
        <f t="shared" si="888"/>
        <v>CL$16</v>
      </c>
      <c r="CN755" s="73"/>
      <c r="CO755" s="179" t="str">
        <f t="shared" ref="CO755:DK755" si="889">CO740</f>
        <v>CO$16</v>
      </c>
      <c r="CP755" s="179" t="str">
        <f t="shared" si="889"/>
        <v>CP$16</v>
      </c>
      <c r="CQ755" s="179" t="str">
        <f t="shared" si="889"/>
        <v>CQ$16</v>
      </c>
      <c r="CR755" s="179" t="str">
        <f t="shared" si="889"/>
        <v>CR$16</v>
      </c>
      <c r="CS755" s="179" t="str">
        <f t="shared" si="889"/>
        <v>CS$16</v>
      </c>
      <c r="CT755" s="179" t="str">
        <f t="shared" si="889"/>
        <v>CT$16</v>
      </c>
      <c r="CU755" s="179" t="str">
        <f t="shared" si="889"/>
        <v>CU$16</v>
      </c>
      <c r="CV755" s="179" t="str">
        <f t="shared" si="889"/>
        <v>CV$16</v>
      </c>
      <c r="CW755" s="179" t="str">
        <f t="shared" si="889"/>
        <v>CW$16</v>
      </c>
      <c r="CX755" s="179" t="str">
        <f t="shared" si="889"/>
        <v>CX$16</v>
      </c>
      <c r="CY755" s="179" t="str">
        <f t="shared" si="889"/>
        <v>CY$16</v>
      </c>
      <c r="CZ755" s="179" t="str">
        <f t="shared" si="889"/>
        <v>CZ$16</v>
      </c>
      <c r="DA755" s="179" t="str">
        <f t="shared" si="889"/>
        <v>DA$16</v>
      </c>
      <c r="DB755" s="179" t="str">
        <f t="shared" si="889"/>
        <v>DB$16</v>
      </c>
      <c r="DC755" s="179" t="str">
        <f t="shared" si="889"/>
        <v>DC$16</v>
      </c>
      <c r="DD755" s="179" t="str">
        <f t="shared" si="889"/>
        <v>DD$16</v>
      </c>
      <c r="DE755" s="179" t="str">
        <f t="shared" si="889"/>
        <v>DE$16</v>
      </c>
      <c r="DF755" s="179" t="str">
        <f t="shared" si="889"/>
        <v>DF$16</v>
      </c>
      <c r="DG755" s="179" t="str">
        <f t="shared" si="889"/>
        <v>DG$16</v>
      </c>
      <c r="DH755" s="179" t="str">
        <f t="shared" si="889"/>
        <v>DH$16</v>
      </c>
      <c r="DI755" s="179" t="str">
        <f t="shared" si="889"/>
        <v>DI$16</v>
      </c>
      <c r="DJ755" s="179" t="str">
        <f t="shared" si="889"/>
        <v>DJ$16</v>
      </c>
      <c r="DK755" s="179" t="str">
        <f t="shared" si="889"/>
        <v>DK$16</v>
      </c>
      <c r="DL755" s="179" t="str">
        <f t="shared" ref="DL755" si="890">DL740</f>
        <v>DL$16</v>
      </c>
    </row>
    <row r="756" spans="1:116" x14ac:dyDescent="0.4">
      <c r="A756" s="3"/>
      <c r="B756" t="s">
        <v>332</v>
      </c>
      <c r="D756" t="s">
        <v>757</v>
      </c>
      <c r="E756" s="8" t="str">
        <f>ROW()&amp;" "&amp;D756</f>
        <v>756 SALES-PR</v>
      </c>
      <c r="G756" s="89" t="str">
        <f t="shared" si="885"/>
        <v>Primary volume driver</v>
      </c>
      <c r="H756" s="208"/>
      <c r="I756" s="209"/>
      <c r="J756" s="209"/>
      <c r="K756" s="217"/>
      <c r="L756" s="217"/>
      <c r="M756" s="217"/>
      <c r="N756" s="217"/>
      <c r="O756" s="217"/>
      <c r="P756" s="217"/>
      <c r="R756" s="218"/>
      <c r="S756" s="212" t="str">
        <f t="shared" ref="S756:AX756" si="891">ADDRESS(ROW(S751),COLUMN(S751),2)</f>
        <v>S$751</v>
      </c>
      <c r="T756" s="212" t="str">
        <f t="shared" si="891"/>
        <v>T$751</v>
      </c>
      <c r="U756" s="212" t="str">
        <f t="shared" si="891"/>
        <v>U$751</v>
      </c>
      <c r="V756" s="212" t="str">
        <f t="shared" si="891"/>
        <v>V$751</v>
      </c>
      <c r="W756" s="212" t="str">
        <f t="shared" si="891"/>
        <v>W$751</v>
      </c>
      <c r="X756" s="212" t="str">
        <f t="shared" si="891"/>
        <v>X$751</v>
      </c>
      <c r="Y756" s="212" t="str">
        <f t="shared" si="891"/>
        <v>Y$751</v>
      </c>
      <c r="Z756" s="212" t="str">
        <f t="shared" si="891"/>
        <v>Z$751</v>
      </c>
      <c r="AA756" s="212" t="str">
        <f t="shared" si="891"/>
        <v>AA$751</v>
      </c>
      <c r="AB756" s="212" t="str">
        <f t="shared" si="891"/>
        <v>AB$751</v>
      </c>
      <c r="AC756" s="212" t="str">
        <f t="shared" si="891"/>
        <v>AC$751</v>
      </c>
      <c r="AD756" s="212" t="str">
        <f t="shared" si="891"/>
        <v>AD$751</v>
      </c>
      <c r="AE756" s="212" t="str">
        <f t="shared" si="891"/>
        <v>AE$751</v>
      </c>
      <c r="AF756" s="212" t="str">
        <f t="shared" si="891"/>
        <v>AF$751</v>
      </c>
      <c r="AG756" s="212" t="str">
        <f t="shared" si="891"/>
        <v>AG$751</v>
      </c>
      <c r="AH756" s="212" t="str">
        <f t="shared" si="891"/>
        <v>AH$751</v>
      </c>
      <c r="AI756" s="212" t="str">
        <f t="shared" si="891"/>
        <v>AI$751</v>
      </c>
      <c r="AJ756" s="212" t="str">
        <f t="shared" si="891"/>
        <v>AJ$751</v>
      </c>
      <c r="AK756" s="212" t="str">
        <f t="shared" si="891"/>
        <v>AK$751</v>
      </c>
      <c r="AL756" s="212" t="str">
        <f t="shared" si="891"/>
        <v>AL$751</v>
      </c>
      <c r="AM756" s="212" t="str">
        <f t="shared" si="891"/>
        <v>AM$751</v>
      </c>
      <c r="AN756" s="212" t="str">
        <f t="shared" si="891"/>
        <v>AN$751</v>
      </c>
      <c r="AO756" s="212" t="str">
        <f t="shared" si="891"/>
        <v>AO$751</v>
      </c>
      <c r="AP756" s="212" t="str">
        <f t="shared" si="891"/>
        <v>AP$751</v>
      </c>
      <c r="AQ756" s="212" t="str">
        <f t="shared" si="891"/>
        <v>AQ$751</v>
      </c>
      <c r="AR756" s="212" t="str">
        <f t="shared" si="891"/>
        <v>AR$751</v>
      </c>
      <c r="AS756" s="212" t="str">
        <f t="shared" si="891"/>
        <v>AS$751</v>
      </c>
      <c r="AT756" s="212" t="str">
        <f t="shared" si="891"/>
        <v>AT$751</v>
      </c>
      <c r="AU756" s="212" t="str">
        <f t="shared" si="891"/>
        <v>AU$751</v>
      </c>
      <c r="AV756" s="212" t="str">
        <f t="shared" si="891"/>
        <v>AV$751</v>
      </c>
      <c r="AW756" s="212" t="str">
        <f t="shared" si="891"/>
        <v>AW$751</v>
      </c>
      <c r="AX756" s="212" t="str">
        <f t="shared" si="891"/>
        <v>AX$751</v>
      </c>
      <c r="AY756" s="212" t="str">
        <f t="shared" ref="AY756:CD756" si="892">ADDRESS(ROW(AY751),COLUMN(AY751),2)</f>
        <v>AY$751</v>
      </c>
      <c r="AZ756" s="212" t="str">
        <f t="shared" si="892"/>
        <v>AZ$751</v>
      </c>
      <c r="BA756" s="212" t="str">
        <f t="shared" si="892"/>
        <v>BA$751</v>
      </c>
      <c r="BB756" s="212" t="str">
        <f t="shared" si="892"/>
        <v>BB$751</v>
      </c>
      <c r="BC756" s="212" t="str">
        <f t="shared" si="892"/>
        <v>BC$751</v>
      </c>
      <c r="BD756" s="212" t="str">
        <f t="shared" si="892"/>
        <v>BD$751</v>
      </c>
      <c r="BE756" s="212" t="str">
        <f t="shared" si="892"/>
        <v>BE$751</v>
      </c>
      <c r="BF756" s="212" t="str">
        <f t="shared" si="892"/>
        <v>BF$751</v>
      </c>
      <c r="BG756" s="212" t="str">
        <f t="shared" si="892"/>
        <v>BG$751</v>
      </c>
      <c r="BH756" s="212" t="str">
        <f t="shared" si="892"/>
        <v>BH$751</v>
      </c>
      <c r="BI756" s="212" t="str">
        <f t="shared" si="892"/>
        <v>BI$751</v>
      </c>
      <c r="BJ756" s="212" t="str">
        <f t="shared" si="892"/>
        <v>BJ$751</v>
      </c>
      <c r="BK756" s="212" t="str">
        <f t="shared" si="892"/>
        <v>BK$751</v>
      </c>
      <c r="BL756" s="212" t="str">
        <f t="shared" si="892"/>
        <v>BL$751</v>
      </c>
      <c r="BM756" s="212" t="str">
        <f t="shared" si="892"/>
        <v>BM$751</v>
      </c>
      <c r="BN756" s="212" t="str">
        <f t="shared" si="892"/>
        <v>BN$751</v>
      </c>
      <c r="BO756" s="212" t="str">
        <f t="shared" si="892"/>
        <v>BO$751</v>
      </c>
      <c r="BP756" s="212" t="str">
        <f t="shared" si="892"/>
        <v>BP$751</v>
      </c>
      <c r="BQ756" s="212" t="str">
        <f t="shared" si="892"/>
        <v>BQ$751</v>
      </c>
      <c r="BR756" s="212" t="str">
        <f t="shared" si="892"/>
        <v>BR$751</v>
      </c>
      <c r="BS756" s="212" t="str">
        <f t="shared" si="892"/>
        <v>BS$751</v>
      </c>
      <c r="BT756" s="212" t="str">
        <f t="shared" si="892"/>
        <v>BT$751</v>
      </c>
      <c r="BU756" s="212" t="str">
        <f t="shared" si="892"/>
        <v>BU$751</v>
      </c>
      <c r="BV756" s="212" t="str">
        <f t="shared" si="892"/>
        <v>BV$751</v>
      </c>
      <c r="BW756" s="212" t="str">
        <f t="shared" si="892"/>
        <v>BW$751</v>
      </c>
      <c r="BX756" s="212" t="str">
        <f t="shared" si="892"/>
        <v>BX$751</v>
      </c>
      <c r="BY756" s="212" t="str">
        <f t="shared" si="892"/>
        <v>BY$751</v>
      </c>
      <c r="BZ756" s="212" t="str">
        <f t="shared" si="892"/>
        <v>BZ$751</v>
      </c>
      <c r="CA756" s="212" t="str">
        <f t="shared" si="892"/>
        <v>CA$751</v>
      </c>
      <c r="CB756" s="212" t="str">
        <f t="shared" si="892"/>
        <v>CB$751</v>
      </c>
      <c r="CC756" s="212" t="str">
        <f t="shared" si="892"/>
        <v>CC$751</v>
      </c>
      <c r="CD756" s="212" t="str">
        <f t="shared" si="892"/>
        <v>CD$751</v>
      </c>
      <c r="CE756" s="212" t="str">
        <f t="shared" ref="CE756:CL756" si="893">ADDRESS(ROW(CE751),COLUMN(CE751),2)</f>
        <v>CE$751</v>
      </c>
      <c r="CF756" s="212" t="str">
        <f t="shared" si="893"/>
        <v>CF$751</v>
      </c>
      <c r="CG756" s="212" t="str">
        <f t="shared" si="893"/>
        <v>CG$751</v>
      </c>
      <c r="CH756" s="212" t="str">
        <f t="shared" si="893"/>
        <v>CH$751</v>
      </c>
      <c r="CI756" s="212" t="str">
        <f t="shared" si="893"/>
        <v>CI$751</v>
      </c>
      <c r="CJ756" s="212" t="str">
        <f t="shared" si="893"/>
        <v>CJ$751</v>
      </c>
      <c r="CK756" s="212" t="str">
        <f t="shared" si="893"/>
        <v>CK$751</v>
      </c>
      <c r="CL756" s="212" t="str">
        <f t="shared" si="893"/>
        <v>CL$751</v>
      </c>
      <c r="CN756" s="209"/>
      <c r="CO756" s="212" t="str">
        <f t="shared" ref="CO756:DK756" si="894">ADDRESS(ROW(CO751),COLUMN(CO751),2)</f>
        <v>CO$751</v>
      </c>
      <c r="CP756" s="212" t="str">
        <f t="shared" si="894"/>
        <v>CP$751</v>
      </c>
      <c r="CQ756" s="212" t="str">
        <f t="shared" si="894"/>
        <v>CQ$751</v>
      </c>
      <c r="CR756" s="212" t="str">
        <f t="shared" si="894"/>
        <v>CR$751</v>
      </c>
      <c r="CS756" s="212" t="str">
        <f t="shared" si="894"/>
        <v>CS$751</v>
      </c>
      <c r="CT756" s="212" t="str">
        <f t="shared" si="894"/>
        <v>CT$751</v>
      </c>
      <c r="CU756" s="212" t="str">
        <f t="shared" si="894"/>
        <v>CU$751</v>
      </c>
      <c r="CV756" s="212" t="str">
        <f t="shared" si="894"/>
        <v>CV$751</v>
      </c>
      <c r="CW756" s="212" t="str">
        <f t="shared" si="894"/>
        <v>CW$751</v>
      </c>
      <c r="CX756" s="212" t="str">
        <f t="shared" si="894"/>
        <v>CX$751</v>
      </c>
      <c r="CY756" s="212" t="str">
        <f t="shared" si="894"/>
        <v>CY$751</v>
      </c>
      <c r="CZ756" s="212" t="str">
        <f t="shared" si="894"/>
        <v>CZ$751</v>
      </c>
      <c r="DA756" s="212" t="str">
        <f t="shared" si="894"/>
        <v>DA$751</v>
      </c>
      <c r="DB756" s="212" t="str">
        <f t="shared" si="894"/>
        <v>DB$751</v>
      </c>
      <c r="DC756" s="212" t="str">
        <f t="shared" si="894"/>
        <v>DC$751</v>
      </c>
      <c r="DD756" s="212" t="str">
        <f t="shared" si="894"/>
        <v>DD$751</v>
      </c>
      <c r="DE756" s="212" t="str">
        <f t="shared" si="894"/>
        <v>DE$751</v>
      </c>
      <c r="DF756" s="212" t="str">
        <f t="shared" si="894"/>
        <v>DF$751</v>
      </c>
      <c r="DG756" s="212" t="str">
        <f t="shared" si="894"/>
        <v>DG$751</v>
      </c>
      <c r="DH756" s="212" t="str">
        <f t="shared" si="894"/>
        <v>DH$751</v>
      </c>
      <c r="DI756" s="212" t="str">
        <f t="shared" si="894"/>
        <v>DI$751</v>
      </c>
      <c r="DJ756" s="212" t="str">
        <f t="shared" si="894"/>
        <v>DJ$751</v>
      </c>
      <c r="DK756" s="212" t="str">
        <f t="shared" si="894"/>
        <v>DK$751</v>
      </c>
      <c r="DL756" s="212" t="str">
        <f t="shared" ref="DL756" si="895">ADDRESS(ROW(DL751),COLUMN(DL751),2)</f>
        <v>DL$751</v>
      </c>
    </row>
    <row r="757" spans="1:116" x14ac:dyDescent="0.4">
      <c r="B757" t="s">
        <v>332</v>
      </c>
      <c r="D757" t="s">
        <v>757</v>
      </c>
      <c r="E757" s="8" t="str">
        <f t="shared" ref="E757:E760" si="896">ROW()&amp;" "&amp;D757</f>
        <v>757 SALES-PR</v>
      </c>
      <c r="G757" s="8" t="str">
        <f t="shared" si="885"/>
        <v>(Secondary label)</v>
      </c>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N757" s="60"/>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B758" t="s">
        <v>332</v>
      </c>
      <c r="D758" t="s">
        <v>757</v>
      </c>
      <c r="E758" s="8" t="str">
        <f t="shared" ref="E758:E759" si="897">ROW()&amp;" "&amp;D758</f>
        <v>758 SALES-PR</v>
      </c>
      <c r="G758" s="8" t="str">
        <f t="shared" si="885"/>
        <v xml:space="preserve">secondary unit </v>
      </c>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N758" s="60"/>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B759" t="s">
        <v>332</v>
      </c>
      <c r="D759" t="s">
        <v>757</v>
      </c>
      <c r="E759" s="8" t="str">
        <f t="shared" si="897"/>
        <v>759 SALES-PR</v>
      </c>
      <c r="G759" s="8" t="str">
        <f t="shared" si="885"/>
        <v>Secondary revenue driver</v>
      </c>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N759" s="60"/>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B760" t="s">
        <v>332</v>
      </c>
      <c r="D760" t="s">
        <v>757</v>
      </c>
      <c r="E760" s="8" t="str">
        <f t="shared" si="896"/>
        <v>760 SALES-PR</v>
      </c>
      <c r="G760" s="8" t="str">
        <f t="shared" si="885"/>
        <v>Secondary volume driver</v>
      </c>
      <c r="H760" s="12"/>
      <c r="I760" s="60"/>
      <c r="J760" s="60"/>
      <c r="K760" s="15"/>
      <c r="L760" s="15"/>
      <c r="M760" s="15"/>
      <c r="N760" s="15"/>
      <c r="O760" s="15"/>
      <c r="P760" s="15"/>
      <c r="R760" s="15"/>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N760" s="60"/>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row>
    <row r="761" spans="1:116" x14ac:dyDescent="0.4">
      <c r="CO761" s="8"/>
      <c r="CP761" s="8"/>
      <c r="CQ761" s="8"/>
      <c r="CR761" s="8"/>
      <c r="CS761" s="8"/>
      <c r="CT761" s="8"/>
      <c r="CU761" s="8"/>
      <c r="CV761" s="8"/>
      <c r="CW761" s="8"/>
      <c r="CX761" s="8"/>
      <c r="CY761" s="8"/>
      <c r="CZ761" s="8"/>
      <c r="DA761" s="8"/>
      <c r="DB761" s="8"/>
      <c r="DC761" s="8"/>
      <c r="DD761" s="8"/>
      <c r="DE761" s="8"/>
      <c r="DF761" s="8"/>
      <c r="DG761" s="8"/>
      <c r="DH761" s="8"/>
      <c r="DI761" s="8"/>
      <c r="DJ761" s="8"/>
      <c r="DK761" s="8"/>
      <c r="DL761" s="8"/>
    </row>
    <row r="762" spans="1:116" x14ac:dyDescent="0.4">
      <c r="A762" s="174"/>
      <c r="E762" s="8"/>
      <c r="G762" s="175" t="s">
        <v>490</v>
      </c>
      <c r="H762" s="174"/>
      <c r="I762" s="176"/>
      <c r="J762" s="176"/>
      <c r="K762" s="197"/>
      <c r="L762" s="197"/>
      <c r="M762" s="197"/>
      <c r="N762" s="197"/>
      <c r="O762" s="197"/>
      <c r="P762" s="197"/>
      <c r="R762" s="198"/>
      <c r="S762" s="174"/>
      <c r="T762" s="174"/>
      <c r="U762" s="174"/>
      <c r="V762" s="174"/>
      <c r="W762" s="174"/>
      <c r="X762" s="174"/>
      <c r="Y762" s="174"/>
      <c r="Z762" s="174"/>
      <c r="AA762" s="174"/>
      <c r="AB762" s="174"/>
      <c r="AC762" s="174"/>
      <c r="AD762" s="174"/>
      <c r="AE762" s="174"/>
      <c r="AF762" s="174"/>
      <c r="AG762" s="174"/>
      <c r="AH762" s="174"/>
      <c r="AI762" s="174"/>
      <c r="AJ762" s="174"/>
      <c r="AK762" s="174"/>
      <c r="AL762" s="174"/>
      <c r="AM762" s="174"/>
      <c r="AN762" s="174"/>
      <c r="AO762" s="174"/>
      <c r="AP762" s="174"/>
      <c r="AQ762" s="174"/>
      <c r="AR762" s="174"/>
      <c r="AS762" s="174"/>
      <c r="AT762" s="174"/>
      <c r="AU762" s="174"/>
      <c r="AV762" s="174"/>
      <c r="AW762" s="174"/>
      <c r="AX762" s="174"/>
      <c r="AY762" s="174"/>
      <c r="AZ762" s="174"/>
      <c r="BA762" s="174"/>
      <c r="BB762" s="174"/>
      <c r="BC762" s="174"/>
      <c r="BD762" s="174"/>
      <c r="BE762" s="174"/>
      <c r="BF762" s="174"/>
      <c r="BG762" s="174"/>
      <c r="BH762" s="174"/>
      <c r="BI762" s="174"/>
      <c r="BJ762" s="174"/>
      <c r="BK762" s="174"/>
      <c r="BL762" s="174"/>
      <c r="BM762" s="174"/>
      <c r="BN762" s="174"/>
      <c r="BO762" s="174"/>
      <c r="BP762" s="174"/>
      <c r="BQ762" s="174"/>
      <c r="BR762" s="174"/>
      <c r="BS762" s="174"/>
      <c r="BT762" s="174"/>
      <c r="BU762" s="174"/>
      <c r="BV762" s="174"/>
      <c r="BW762" s="174"/>
      <c r="BX762" s="174"/>
      <c r="BY762" s="174"/>
      <c r="BZ762" s="174"/>
      <c r="CA762" s="174"/>
      <c r="CB762" s="174"/>
      <c r="CC762" s="174"/>
      <c r="CD762" s="174"/>
      <c r="CE762" s="174"/>
      <c r="CF762" s="174"/>
      <c r="CG762" s="174"/>
      <c r="CH762" s="174"/>
      <c r="CI762" s="174"/>
      <c r="CJ762" s="174"/>
      <c r="CK762" s="174"/>
      <c r="CL762" s="174"/>
      <c r="CN762" s="176"/>
      <c r="CO762" s="174"/>
      <c r="CP762" s="174"/>
      <c r="CQ762" s="174"/>
      <c r="CR762" s="174"/>
      <c r="CS762" s="174"/>
      <c r="CT762" s="174"/>
      <c r="CU762" s="174"/>
      <c r="CV762" s="174"/>
      <c r="CW762" s="174"/>
      <c r="CX762" s="174"/>
      <c r="CY762" s="174"/>
      <c r="CZ762" s="174"/>
      <c r="DA762" s="174"/>
      <c r="DB762" s="174"/>
      <c r="DC762" s="174"/>
      <c r="DD762" s="174"/>
      <c r="DE762" s="174"/>
      <c r="DF762" s="174"/>
      <c r="DG762" s="174"/>
      <c r="DH762" s="174"/>
      <c r="DI762" s="174"/>
      <c r="DJ762" s="174"/>
      <c r="DK762" s="174"/>
      <c r="DL762" s="174"/>
    </row>
    <row r="763" spans="1:116" x14ac:dyDescent="0.4">
      <c r="A763" s="174"/>
      <c r="E763" s="8"/>
      <c r="G763" s="175" t="s">
        <v>492</v>
      </c>
      <c r="H763" s="174"/>
      <c r="I763" s="176"/>
      <c r="J763" s="176"/>
      <c r="K763" s="197"/>
      <c r="L763" s="197"/>
      <c r="M763" s="197"/>
      <c r="N763" s="197"/>
      <c r="O763" s="197"/>
      <c r="P763" s="197"/>
      <c r="R763" s="198"/>
      <c r="S763" s="174"/>
      <c r="T763" s="174"/>
      <c r="U763" s="174"/>
      <c r="V763" s="174"/>
      <c r="W763" s="174"/>
      <c r="X763" s="174"/>
      <c r="Y763" s="174"/>
      <c r="Z763" s="174"/>
      <c r="AA763" s="174"/>
      <c r="AB763" s="174"/>
      <c r="AC763" s="174"/>
      <c r="AD763" s="174"/>
      <c r="AE763" s="174"/>
      <c r="AF763" s="174"/>
      <c r="AG763" s="174"/>
      <c r="AH763" s="174"/>
      <c r="AI763" s="174"/>
      <c r="AJ763" s="174"/>
      <c r="AK763" s="174"/>
      <c r="AL763" s="174"/>
      <c r="AM763" s="174"/>
      <c r="AN763" s="174"/>
      <c r="AO763" s="174"/>
      <c r="AP763" s="174"/>
      <c r="AQ763" s="174"/>
      <c r="AR763" s="174"/>
      <c r="AS763" s="174"/>
      <c r="AT763" s="174"/>
      <c r="AU763" s="174"/>
      <c r="AV763" s="174"/>
      <c r="AW763" s="174"/>
      <c r="AX763" s="174"/>
      <c r="AY763" s="174"/>
      <c r="AZ763" s="174"/>
      <c r="BA763" s="174"/>
      <c r="BB763" s="174"/>
      <c r="BC763" s="174"/>
      <c r="BD763" s="174"/>
      <c r="BE763" s="174"/>
      <c r="BF763" s="174"/>
      <c r="BG763" s="174"/>
      <c r="BH763" s="174"/>
      <c r="BI763" s="174"/>
      <c r="BJ763" s="174"/>
      <c r="BK763" s="174"/>
      <c r="BL763" s="174"/>
      <c r="BM763" s="174"/>
      <c r="BN763" s="174"/>
      <c r="BO763" s="174"/>
      <c r="BP763" s="174"/>
      <c r="BQ763" s="174"/>
      <c r="BR763" s="174"/>
      <c r="BS763" s="174"/>
      <c r="BT763" s="174"/>
      <c r="BU763" s="174"/>
      <c r="BV763" s="174"/>
      <c r="BW763" s="174"/>
      <c r="BX763" s="174"/>
      <c r="BY763" s="174"/>
      <c r="BZ763" s="174"/>
      <c r="CA763" s="174"/>
      <c r="CB763" s="174"/>
      <c r="CC763" s="174"/>
      <c r="CD763" s="174"/>
      <c r="CE763" s="174"/>
      <c r="CF763" s="174"/>
      <c r="CG763" s="174"/>
      <c r="CH763" s="174"/>
      <c r="CI763" s="174"/>
      <c r="CJ763" s="174"/>
      <c r="CK763" s="174"/>
      <c r="CL763" s="174"/>
      <c r="CN763" s="176"/>
      <c r="CO763" s="174"/>
      <c r="CP763" s="174"/>
      <c r="CQ763" s="174"/>
      <c r="CR763" s="174"/>
      <c r="CS763" s="174"/>
      <c r="CT763" s="174"/>
      <c r="CU763" s="174"/>
      <c r="CV763" s="174"/>
      <c r="CW763" s="174"/>
      <c r="CX763" s="174"/>
      <c r="CY763" s="174"/>
      <c r="CZ763" s="174"/>
      <c r="DA763" s="174"/>
      <c r="DB763" s="174"/>
      <c r="DC763" s="174"/>
      <c r="DD763" s="174"/>
      <c r="DE763" s="174"/>
      <c r="DF763" s="174"/>
      <c r="DG763" s="174"/>
      <c r="DH763" s="174"/>
      <c r="DI763" s="174"/>
      <c r="DJ763" s="174"/>
      <c r="DK763" s="174"/>
      <c r="DL763" s="174"/>
    </row>
    <row r="764" spans="1:116" x14ac:dyDescent="0.4">
      <c r="A764" s="174"/>
      <c r="E764" s="8"/>
      <c r="G764" s="175" t="s">
        <v>461</v>
      </c>
      <c r="H764" s="174"/>
      <c r="I764" s="176"/>
      <c r="J764" s="176"/>
      <c r="K764" s="197"/>
      <c r="L764" s="197"/>
      <c r="M764" s="197"/>
      <c r="N764" s="197"/>
      <c r="O764" s="197"/>
      <c r="P764" s="197"/>
      <c r="R764" s="198"/>
      <c r="S764" s="199" t="str">
        <f t="shared" ref="S764:AX764" si="898">S$20</f>
        <v>S$16</v>
      </c>
      <c r="T764" s="199" t="str">
        <f t="shared" si="898"/>
        <v>T$16</v>
      </c>
      <c r="U764" s="199" t="str">
        <f t="shared" si="898"/>
        <v>U$16</v>
      </c>
      <c r="V764" s="199" t="str">
        <f t="shared" si="898"/>
        <v>V$16</v>
      </c>
      <c r="W764" s="199" t="str">
        <f t="shared" si="898"/>
        <v>W$16</v>
      </c>
      <c r="X764" s="199" t="str">
        <f t="shared" si="898"/>
        <v>X$16</v>
      </c>
      <c r="Y764" s="199" t="str">
        <f t="shared" si="898"/>
        <v>Y$16</v>
      </c>
      <c r="Z764" s="199" t="str">
        <f t="shared" si="898"/>
        <v>Z$16</v>
      </c>
      <c r="AA764" s="199" t="str">
        <f t="shared" si="898"/>
        <v>AA$16</v>
      </c>
      <c r="AB764" s="199" t="str">
        <f t="shared" si="898"/>
        <v>AB$16</v>
      </c>
      <c r="AC764" s="199" t="str">
        <f t="shared" si="898"/>
        <v>AC$16</v>
      </c>
      <c r="AD764" s="199" t="str">
        <f t="shared" si="898"/>
        <v>AD$16</v>
      </c>
      <c r="AE764" s="199" t="str">
        <f t="shared" si="898"/>
        <v>AE$16</v>
      </c>
      <c r="AF764" s="199" t="str">
        <f t="shared" si="898"/>
        <v>AF$16</v>
      </c>
      <c r="AG764" s="199" t="str">
        <f t="shared" si="898"/>
        <v>AG$16</v>
      </c>
      <c r="AH764" s="199" t="str">
        <f t="shared" si="898"/>
        <v>AH$16</v>
      </c>
      <c r="AI764" s="199" t="str">
        <f t="shared" si="898"/>
        <v>AI$16</v>
      </c>
      <c r="AJ764" s="199" t="str">
        <f t="shared" si="898"/>
        <v>AJ$16</v>
      </c>
      <c r="AK764" s="199" t="str">
        <f t="shared" si="898"/>
        <v>AK$16</v>
      </c>
      <c r="AL764" s="199" t="str">
        <f t="shared" si="898"/>
        <v>AL$16</v>
      </c>
      <c r="AM764" s="199" t="str">
        <f t="shared" si="898"/>
        <v>AM$16</v>
      </c>
      <c r="AN764" s="199" t="str">
        <f t="shared" si="898"/>
        <v>AN$16</v>
      </c>
      <c r="AO764" s="199" t="str">
        <f t="shared" si="898"/>
        <v>AO$16</v>
      </c>
      <c r="AP764" s="199" t="str">
        <f t="shared" si="898"/>
        <v>AP$16</v>
      </c>
      <c r="AQ764" s="199" t="str">
        <f t="shared" si="898"/>
        <v>AQ$16</v>
      </c>
      <c r="AR764" s="199" t="str">
        <f t="shared" si="898"/>
        <v>AR$16</v>
      </c>
      <c r="AS764" s="199" t="str">
        <f t="shared" si="898"/>
        <v>AS$16</v>
      </c>
      <c r="AT764" s="199" t="str">
        <f t="shared" si="898"/>
        <v>AT$16</v>
      </c>
      <c r="AU764" s="199" t="str">
        <f t="shared" si="898"/>
        <v>AU$16</v>
      </c>
      <c r="AV764" s="199" t="str">
        <f t="shared" si="898"/>
        <v>AV$16</v>
      </c>
      <c r="AW764" s="199" t="str">
        <f t="shared" si="898"/>
        <v>AW$16</v>
      </c>
      <c r="AX764" s="199" t="str">
        <f t="shared" si="898"/>
        <v>AX$16</v>
      </c>
      <c r="AY764" s="199" t="str">
        <f t="shared" ref="AY764:CD764" si="899">AY$20</f>
        <v>AY$16</v>
      </c>
      <c r="AZ764" s="199" t="str">
        <f t="shared" si="899"/>
        <v>AZ$16</v>
      </c>
      <c r="BA764" s="199" t="str">
        <f t="shared" si="899"/>
        <v>BA$16</v>
      </c>
      <c r="BB764" s="199" t="str">
        <f t="shared" si="899"/>
        <v>BB$16</v>
      </c>
      <c r="BC764" s="199" t="str">
        <f t="shared" si="899"/>
        <v>BC$16</v>
      </c>
      <c r="BD764" s="199" t="str">
        <f t="shared" si="899"/>
        <v>BD$16</v>
      </c>
      <c r="BE764" s="199" t="str">
        <f t="shared" si="899"/>
        <v>BE$16</v>
      </c>
      <c r="BF764" s="199" t="str">
        <f t="shared" si="899"/>
        <v>BF$16</v>
      </c>
      <c r="BG764" s="199" t="str">
        <f t="shared" si="899"/>
        <v>BG$16</v>
      </c>
      <c r="BH764" s="199" t="str">
        <f t="shared" si="899"/>
        <v>BH$16</v>
      </c>
      <c r="BI764" s="199" t="str">
        <f t="shared" si="899"/>
        <v>BI$16</v>
      </c>
      <c r="BJ764" s="199" t="str">
        <f t="shared" si="899"/>
        <v>BJ$16</v>
      </c>
      <c r="BK764" s="199" t="str">
        <f t="shared" si="899"/>
        <v>BK$16</v>
      </c>
      <c r="BL764" s="199" t="str">
        <f t="shared" si="899"/>
        <v>BL$16</v>
      </c>
      <c r="BM764" s="199" t="str">
        <f t="shared" si="899"/>
        <v>BM$16</v>
      </c>
      <c r="BN764" s="199" t="str">
        <f t="shared" si="899"/>
        <v>BN$16</v>
      </c>
      <c r="BO764" s="199" t="str">
        <f t="shared" si="899"/>
        <v>BO$16</v>
      </c>
      <c r="BP764" s="199" t="str">
        <f t="shared" si="899"/>
        <v>BP$16</v>
      </c>
      <c r="BQ764" s="199" t="str">
        <f t="shared" si="899"/>
        <v>BQ$16</v>
      </c>
      <c r="BR764" s="199" t="str">
        <f t="shared" si="899"/>
        <v>BR$16</v>
      </c>
      <c r="BS764" s="199" t="str">
        <f t="shared" si="899"/>
        <v>BS$16</v>
      </c>
      <c r="BT764" s="199" t="str">
        <f t="shared" si="899"/>
        <v>BT$16</v>
      </c>
      <c r="BU764" s="199" t="str">
        <f t="shared" si="899"/>
        <v>BU$16</v>
      </c>
      <c r="BV764" s="199" t="str">
        <f t="shared" si="899"/>
        <v>BV$16</v>
      </c>
      <c r="BW764" s="199" t="str">
        <f t="shared" si="899"/>
        <v>BW$16</v>
      </c>
      <c r="BX764" s="199" t="str">
        <f t="shared" si="899"/>
        <v>BX$16</v>
      </c>
      <c r="BY764" s="199" t="str">
        <f t="shared" si="899"/>
        <v>BY$16</v>
      </c>
      <c r="BZ764" s="199" t="str">
        <f t="shared" si="899"/>
        <v>BZ$16</v>
      </c>
      <c r="CA764" s="199" t="str">
        <f t="shared" si="899"/>
        <v>CA$16</v>
      </c>
      <c r="CB764" s="199" t="str">
        <f t="shared" si="899"/>
        <v>CB$16</v>
      </c>
      <c r="CC764" s="199" t="str">
        <f t="shared" si="899"/>
        <v>CC$16</v>
      </c>
      <c r="CD764" s="199" t="str">
        <f t="shared" si="899"/>
        <v>CD$16</v>
      </c>
      <c r="CE764" s="199" t="str">
        <f t="shared" ref="CE764:CL764" si="900">CE$20</f>
        <v>CE$16</v>
      </c>
      <c r="CF764" s="199" t="str">
        <f t="shared" si="900"/>
        <v>CF$16</v>
      </c>
      <c r="CG764" s="199" t="str">
        <f t="shared" si="900"/>
        <v>CG$16</v>
      </c>
      <c r="CH764" s="199" t="str">
        <f t="shared" si="900"/>
        <v>CH$16</v>
      </c>
      <c r="CI764" s="199" t="str">
        <f t="shared" si="900"/>
        <v>CI$16</v>
      </c>
      <c r="CJ764" s="199" t="str">
        <f t="shared" si="900"/>
        <v>CJ$16</v>
      </c>
      <c r="CK764" s="199" t="str">
        <f t="shared" si="900"/>
        <v>CK$16</v>
      </c>
      <c r="CL764" s="199" t="str">
        <f t="shared" si="900"/>
        <v>CL$16</v>
      </c>
      <c r="CN764" s="176"/>
      <c r="CO764" s="199" t="str">
        <f t="shared" ref="CO764:DL764" si="901">CO$20</f>
        <v>CO$16</v>
      </c>
      <c r="CP764" s="199" t="str">
        <f t="shared" si="901"/>
        <v>CP$16</v>
      </c>
      <c r="CQ764" s="199" t="str">
        <f t="shared" si="901"/>
        <v>CQ$16</v>
      </c>
      <c r="CR764" s="199" t="str">
        <f t="shared" si="901"/>
        <v>CR$16</v>
      </c>
      <c r="CS764" s="199" t="str">
        <f t="shared" si="901"/>
        <v>CS$16</v>
      </c>
      <c r="CT764" s="199" t="str">
        <f t="shared" si="901"/>
        <v>CT$16</v>
      </c>
      <c r="CU764" s="199" t="str">
        <f t="shared" si="901"/>
        <v>CU$16</v>
      </c>
      <c r="CV764" s="199" t="str">
        <f t="shared" si="901"/>
        <v>CV$16</v>
      </c>
      <c r="CW764" s="199" t="str">
        <f t="shared" si="901"/>
        <v>CW$16</v>
      </c>
      <c r="CX764" s="199" t="str">
        <f t="shared" si="901"/>
        <v>CX$16</v>
      </c>
      <c r="CY764" s="199" t="str">
        <f t="shared" si="901"/>
        <v>CY$16</v>
      </c>
      <c r="CZ764" s="199" t="str">
        <f t="shared" si="901"/>
        <v>CZ$16</v>
      </c>
      <c r="DA764" s="199" t="str">
        <f t="shared" si="901"/>
        <v>DA$16</v>
      </c>
      <c r="DB764" s="199" t="str">
        <f t="shared" si="901"/>
        <v>DB$16</v>
      </c>
      <c r="DC764" s="199" t="str">
        <f t="shared" si="901"/>
        <v>DC$16</v>
      </c>
      <c r="DD764" s="199" t="str">
        <f t="shared" si="901"/>
        <v>DD$16</v>
      </c>
      <c r="DE764" s="199" t="str">
        <f t="shared" si="901"/>
        <v>DE$16</v>
      </c>
      <c r="DF764" s="199" t="str">
        <f t="shared" si="901"/>
        <v>DF$16</v>
      </c>
      <c r="DG764" s="199" t="str">
        <f t="shared" si="901"/>
        <v>DG$16</v>
      </c>
      <c r="DH764" s="199" t="str">
        <f t="shared" si="901"/>
        <v>DH$16</v>
      </c>
      <c r="DI764" s="199" t="str">
        <f t="shared" si="901"/>
        <v>DI$16</v>
      </c>
      <c r="DJ764" s="199" t="str">
        <f t="shared" si="901"/>
        <v>DJ$16</v>
      </c>
      <c r="DK764" s="199" t="str">
        <f t="shared" si="901"/>
        <v>DK$16</v>
      </c>
      <c r="DL764" s="199" t="str">
        <f t="shared" si="901"/>
        <v>DL$16</v>
      </c>
    </row>
    <row r="765" spans="1:116" x14ac:dyDescent="0.4">
      <c r="A765" s="174"/>
      <c r="E765" s="8"/>
      <c r="G765" s="175" t="s">
        <v>462</v>
      </c>
      <c r="H765" s="200"/>
      <c r="I765" s="201"/>
      <c r="J765" s="201"/>
      <c r="K765" s="202"/>
      <c r="L765" s="202"/>
      <c r="M765" s="202"/>
      <c r="N765" s="202"/>
      <c r="O765" s="202"/>
      <c r="P765" s="202"/>
      <c r="R765" s="202"/>
      <c r="S765" s="199" t="str">
        <f t="shared" ref="S765:AX765" si="902">S$21</f>
        <v>S$17</v>
      </c>
      <c r="T765" s="199" t="str">
        <f t="shared" si="902"/>
        <v>T$17</v>
      </c>
      <c r="U765" s="199" t="str">
        <f t="shared" si="902"/>
        <v>U$17</v>
      </c>
      <c r="V765" s="199" t="str">
        <f t="shared" si="902"/>
        <v>V$17</v>
      </c>
      <c r="W765" s="199" t="str">
        <f t="shared" si="902"/>
        <v>W$17</v>
      </c>
      <c r="X765" s="199" t="str">
        <f t="shared" si="902"/>
        <v>X$17</v>
      </c>
      <c r="Y765" s="199" t="str">
        <f t="shared" si="902"/>
        <v>Y$17</v>
      </c>
      <c r="Z765" s="199" t="str">
        <f t="shared" si="902"/>
        <v>Z$17</v>
      </c>
      <c r="AA765" s="199" t="str">
        <f t="shared" si="902"/>
        <v>AA$17</v>
      </c>
      <c r="AB765" s="199" t="str">
        <f t="shared" si="902"/>
        <v>AB$17</v>
      </c>
      <c r="AC765" s="199" t="str">
        <f t="shared" si="902"/>
        <v>AC$17</v>
      </c>
      <c r="AD765" s="199" t="str">
        <f t="shared" si="902"/>
        <v>AD$17</v>
      </c>
      <c r="AE765" s="199" t="str">
        <f t="shared" si="902"/>
        <v>AE$17</v>
      </c>
      <c r="AF765" s="199" t="str">
        <f t="shared" si="902"/>
        <v>AF$17</v>
      </c>
      <c r="AG765" s="199" t="str">
        <f t="shared" si="902"/>
        <v>AG$17</v>
      </c>
      <c r="AH765" s="199" t="str">
        <f t="shared" si="902"/>
        <v>AH$17</v>
      </c>
      <c r="AI765" s="199" t="str">
        <f t="shared" si="902"/>
        <v>AI$17</v>
      </c>
      <c r="AJ765" s="199" t="str">
        <f t="shared" si="902"/>
        <v>AJ$17</v>
      </c>
      <c r="AK765" s="199" t="str">
        <f t="shared" si="902"/>
        <v>AK$17</v>
      </c>
      <c r="AL765" s="199" t="str">
        <f t="shared" si="902"/>
        <v>AL$17</v>
      </c>
      <c r="AM765" s="199" t="str">
        <f t="shared" si="902"/>
        <v>AM$17</v>
      </c>
      <c r="AN765" s="199" t="str">
        <f t="shared" si="902"/>
        <v>AN$17</v>
      </c>
      <c r="AO765" s="199" t="str">
        <f t="shared" si="902"/>
        <v>AO$17</v>
      </c>
      <c r="AP765" s="199" t="str">
        <f t="shared" si="902"/>
        <v>AP$17</v>
      </c>
      <c r="AQ765" s="199" t="str">
        <f t="shared" si="902"/>
        <v>AQ$17</v>
      </c>
      <c r="AR765" s="199" t="str">
        <f t="shared" si="902"/>
        <v>AR$17</v>
      </c>
      <c r="AS765" s="199" t="str">
        <f t="shared" si="902"/>
        <v>AS$17</v>
      </c>
      <c r="AT765" s="199" t="str">
        <f t="shared" si="902"/>
        <v>AT$17</v>
      </c>
      <c r="AU765" s="199" t="str">
        <f t="shared" si="902"/>
        <v>AU$17</v>
      </c>
      <c r="AV765" s="199" t="str">
        <f t="shared" si="902"/>
        <v>AV$17</v>
      </c>
      <c r="AW765" s="199" t="str">
        <f t="shared" si="902"/>
        <v>AW$17</v>
      </c>
      <c r="AX765" s="199" t="str">
        <f t="shared" si="902"/>
        <v>AX$17</v>
      </c>
      <c r="AY765" s="199" t="str">
        <f t="shared" ref="AY765:CD765" si="903">AY$21</f>
        <v>AY$17</v>
      </c>
      <c r="AZ765" s="199" t="str">
        <f t="shared" si="903"/>
        <v>AZ$17</v>
      </c>
      <c r="BA765" s="199" t="str">
        <f t="shared" si="903"/>
        <v>BA$17</v>
      </c>
      <c r="BB765" s="199" t="str">
        <f t="shared" si="903"/>
        <v>BB$17</v>
      </c>
      <c r="BC765" s="199" t="str">
        <f t="shared" si="903"/>
        <v>BC$17</v>
      </c>
      <c r="BD765" s="199" t="str">
        <f t="shared" si="903"/>
        <v>BD$17</v>
      </c>
      <c r="BE765" s="199" t="str">
        <f t="shared" si="903"/>
        <v>BE$17</v>
      </c>
      <c r="BF765" s="199" t="str">
        <f t="shared" si="903"/>
        <v>BF$17</v>
      </c>
      <c r="BG765" s="199" t="str">
        <f t="shared" si="903"/>
        <v>BG$17</v>
      </c>
      <c r="BH765" s="199" t="str">
        <f t="shared" si="903"/>
        <v>BH$17</v>
      </c>
      <c r="BI765" s="199" t="str">
        <f t="shared" si="903"/>
        <v>BI$17</v>
      </c>
      <c r="BJ765" s="199" t="str">
        <f t="shared" si="903"/>
        <v>BJ$17</v>
      </c>
      <c r="BK765" s="199" t="str">
        <f t="shared" si="903"/>
        <v>BK$17</v>
      </c>
      <c r="BL765" s="199" t="str">
        <f t="shared" si="903"/>
        <v>BL$17</v>
      </c>
      <c r="BM765" s="199" t="str">
        <f t="shared" si="903"/>
        <v>BM$17</v>
      </c>
      <c r="BN765" s="199" t="str">
        <f t="shared" si="903"/>
        <v>BN$17</v>
      </c>
      <c r="BO765" s="199" t="str">
        <f t="shared" si="903"/>
        <v>BO$17</v>
      </c>
      <c r="BP765" s="199" t="str">
        <f t="shared" si="903"/>
        <v>BP$17</v>
      </c>
      <c r="BQ765" s="199" t="str">
        <f t="shared" si="903"/>
        <v>BQ$17</v>
      </c>
      <c r="BR765" s="199" t="str">
        <f t="shared" si="903"/>
        <v>BR$17</v>
      </c>
      <c r="BS765" s="199" t="str">
        <f t="shared" si="903"/>
        <v>BS$17</v>
      </c>
      <c r="BT765" s="199" t="str">
        <f t="shared" si="903"/>
        <v>BT$17</v>
      </c>
      <c r="BU765" s="199" t="str">
        <f t="shared" si="903"/>
        <v>BU$17</v>
      </c>
      <c r="BV765" s="199" t="str">
        <f t="shared" si="903"/>
        <v>BV$17</v>
      </c>
      <c r="BW765" s="199" t="str">
        <f t="shared" si="903"/>
        <v>BW$17</v>
      </c>
      <c r="BX765" s="199" t="str">
        <f t="shared" si="903"/>
        <v>BX$17</v>
      </c>
      <c r="BY765" s="199" t="str">
        <f t="shared" si="903"/>
        <v>BY$17</v>
      </c>
      <c r="BZ765" s="199" t="str">
        <f t="shared" si="903"/>
        <v>BZ$17</v>
      </c>
      <c r="CA765" s="199" t="str">
        <f t="shared" si="903"/>
        <v>CA$17</v>
      </c>
      <c r="CB765" s="199" t="str">
        <f t="shared" si="903"/>
        <v>CB$17</v>
      </c>
      <c r="CC765" s="199" t="str">
        <f t="shared" si="903"/>
        <v>CC$17</v>
      </c>
      <c r="CD765" s="199" t="str">
        <f t="shared" si="903"/>
        <v>CD$17</v>
      </c>
      <c r="CE765" s="199" t="str">
        <f t="shared" ref="CE765:CL765" si="904">CE$21</f>
        <v>CE$17</v>
      </c>
      <c r="CF765" s="199" t="str">
        <f t="shared" si="904"/>
        <v>CF$17</v>
      </c>
      <c r="CG765" s="199" t="str">
        <f t="shared" si="904"/>
        <v>CG$17</v>
      </c>
      <c r="CH765" s="199" t="str">
        <f t="shared" si="904"/>
        <v>CH$17</v>
      </c>
      <c r="CI765" s="199" t="str">
        <f t="shared" si="904"/>
        <v>CI$17</v>
      </c>
      <c r="CJ765" s="199" t="str">
        <f t="shared" si="904"/>
        <v>CJ$17</v>
      </c>
      <c r="CK765" s="199" t="str">
        <f t="shared" si="904"/>
        <v>CK$17</v>
      </c>
      <c r="CL765" s="199" t="str">
        <f t="shared" si="904"/>
        <v>CL$17</v>
      </c>
      <c r="CN765" s="201"/>
      <c r="CO765" s="199" t="str">
        <f t="shared" ref="CO765:DL765" si="905">CO$21</f>
        <v>CO$17</v>
      </c>
      <c r="CP765" s="199" t="str">
        <f t="shared" si="905"/>
        <v>CP$17</v>
      </c>
      <c r="CQ765" s="199" t="str">
        <f t="shared" si="905"/>
        <v>CQ$17</v>
      </c>
      <c r="CR765" s="199" t="str">
        <f t="shared" si="905"/>
        <v>CR$17</v>
      </c>
      <c r="CS765" s="199" t="str">
        <f t="shared" si="905"/>
        <v>CS$17</v>
      </c>
      <c r="CT765" s="199" t="str">
        <f t="shared" si="905"/>
        <v>CT$17</v>
      </c>
      <c r="CU765" s="199" t="str">
        <f t="shared" si="905"/>
        <v>CU$17</v>
      </c>
      <c r="CV765" s="199" t="str">
        <f t="shared" si="905"/>
        <v>CV$17</v>
      </c>
      <c r="CW765" s="199" t="str">
        <f t="shared" si="905"/>
        <v>CW$17</v>
      </c>
      <c r="CX765" s="199" t="str">
        <f t="shared" si="905"/>
        <v>CX$17</v>
      </c>
      <c r="CY765" s="199" t="str">
        <f t="shared" si="905"/>
        <v>CY$17</v>
      </c>
      <c r="CZ765" s="199" t="str">
        <f t="shared" si="905"/>
        <v>CZ$17</v>
      </c>
      <c r="DA765" s="199" t="str">
        <f t="shared" si="905"/>
        <v>DA$17</v>
      </c>
      <c r="DB765" s="199" t="str">
        <f t="shared" si="905"/>
        <v>DB$17</v>
      </c>
      <c r="DC765" s="199" t="str">
        <f t="shared" si="905"/>
        <v>DC$17</v>
      </c>
      <c r="DD765" s="199" t="str">
        <f t="shared" si="905"/>
        <v>DD$17</v>
      </c>
      <c r="DE765" s="199" t="str">
        <f t="shared" si="905"/>
        <v>DE$17</v>
      </c>
      <c r="DF765" s="199" t="str">
        <f t="shared" si="905"/>
        <v>DF$17</v>
      </c>
      <c r="DG765" s="199" t="str">
        <f t="shared" si="905"/>
        <v>DG$17</v>
      </c>
      <c r="DH765" s="199" t="str">
        <f t="shared" si="905"/>
        <v>DH$17</v>
      </c>
      <c r="DI765" s="199" t="str">
        <f t="shared" si="905"/>
        <v>DI$17</v>
      </c>
      <c r="DJ765" s="199" t="str">
        <f t="shared" si="905"/>
        <v>DJ$17</v>
      </c>
      <c r="DK765" s="199" t="str">
        <f t="shared" si="905"/>
        <v>DK$17</v>
      </c>
      <c r="DL765" s="199" t="str">
        <f t="shared" si="905"/>
        <v>DL$17</v>
      </c>
    </row>
    <row r="766" spans="1:116" x14ac:dyDescent="0.4">
      <c r="A766" s="174"/>
      <c r="E766" s="8"/>
      <c r="G766" s="175" t="s">
        <v>491</v>
      </c>
      <c r="H766" s="200"/>
      <c r="I766" s="201"/>
      <c r="J766" s="201"/>
      <c r="K766" s="202"/>
      <c r="L766" s="202"/>
      <c r="M766" s="202"/>
      <c r="N766" s="202"/>
      <c r="O766" s="202"/>
      <c r="P766" s="202"/>
      <c r="R766" s="202"/>
      <c r="S766" s="199"/>
      <c r="T766" s="199"/>
      <c r="U766" s="199"/>
      <c r="V766" s="199"/>
      <c r="W766" s="199"/>
      <c r="X766" s="199"/>
      <c r="Y766" s="199"/>
      <c r="Z766" s="199"/>
      <c r="AA766" s="199"/>
      <c r="AB766" s="199"/>
      <c r="AC766" s="199"/>
      <c r="AD766" s="199"/>
      <c r="AE766" s="199"/>
      <c r="AF766" s="199"/>
      <c r="AG766" s="199"/>
      <c r="AH766" s="199"/>
      <c r="AI766" s="199"/>
      <c r="AJ766" s="199"/>
      <c r="AK766" s="199"/>
      <c r="AL766" s="199"/>
      <c r="AM766" s="199"/>
      <c r="AN766" s="199"/>
      <c r="AO766" s="199"/>
      <c r="AP766" s="199"/>
      <c r="AQ766" s="199"/>
      <c r="AR766" s="199"/>
      <c r="AS766" s="199"/>
      <c r="AT766" s="199"/>
      <c r="AU766" s="199"/>
      <c r="AV766" s="199"/>
      <c r="AW766" s="199"/>
      <c r="AX766" s="199"/>
      <c r="AY766" s="199"/>
      <c r="AZ766" s="199"/>
      <c r="BA766" s="199"/>
      <c r="BB766" s="199"/>
      <c r="BC766" s="199"/>
      <c r="BD766" s="199"/>
      <c r="BE766" s="199"/>
      <c r="BF766" s="199"/>
      <c r="BG766" s="199"/>
      <c r="BH766" s="199"/>
      <c r="BI766" s="199"/>
      <c r="BJ766" s="199"/>
      <c r="BK766" s="199"/>
      <c r="BL766" s="199"/>
      <c r="BM766" s="199"/>
      <c r="BN766" s="199"/>
      <c r="BO766" s="199"/>
      <c r="BP766" s="199"/>
      <c r="BQ766" s="199"/>
      <c r="BR766" s="199"/>
      <c r="BS766" s="199"/>
      <c r="BT766" s="199"/>
      <c r="BU766" s="199"/>
      <c r="BV766" s="199"/>
      <c r="BW766" s="199"/>
      <c r="BX766" s="199"/>
      <c r="BY766" s="199"/>
      <c r="BZ766" s="199"/>
      <c r="CA766" s="199"/>
      <c r="CB766" s="199"/>
      <c r="CC766" s="199"/>
      <c r="CD766" s="199"/>
      <c r="CE766" s="199"/>
      <c r="CF766" s="199"/>
      <c r="CG766" s="199"/>
      <c r="CH766" s="199"/>
      <c r="CI766" s="199"/>
      <c r="CJ766" s="199"/>
      <c r="CK766" s="199"/>
      <c r="CL766" s="199"/>
      <c r="CN766" s="201"/>
      <c r="CO766" s="199"/>
      <c r="CP766" s="199"/>
      <c r="CQ766" s="199"/>
      <c r="CR766" s="199"/>
      <c r="CS766" s="199"/>
      <c r="CT766" s="199"/>
      <c r="CU766" s="199"/>
      <c r="CV766" s="199"/>
      <c r="CW766" s="199"/>
      <c r="CX766" s="199"/>
      <c r="CY766" s="199"/>
      <c r="CZ766" s="199"/>
      <c r="DA766" s="199"/>
      <c r="DB766" s="199"/>
      <c r="DC766" s="199"/>
      <c r="DD766" s="199"/>
      <c r="DE766" s="199"/>
      <c r="DF766" s="199"/>
      <c r="DG766" s="199"/>
      <c r="DH766" s="199"/>
      <c r="DI766" s="199"/>
      <c r="DJ766" s="199"/>
      <c r="DK766" s="199"/>
      <c r="DL766" s="199"/>
    </row>
    <row r="767" spans="1:116" x14ac:dyDescent="0.4">
      <c r="A767" s="174"/>
      <c r="E767" s="8"/>
      <c r="G767" s="175" t="s">
        <v>505</v>
      </c>
      <c r="H767" s="200"/>
      <c r="I767" s="201"/>
      <c r="J767" s="201"/>
      <c r="K767" s="202"/>
      <c r="L767" s="202"/>
      <c r="M767" s="202"/>
      <c r="N767" s="202"/>
      <c r="O767" s="202"/>
      <c r="P767" s="202"/>
      <c r="R767" s="202"/>
      <c r="S767" s="190"/>
      <c r="T767" s="190"/>
      <c r="U767" s="190"/>
      <c r="V767" s="190"/>
      <c r="W767" s="190"/>
      <c r="X767" s="190"/>
      <c r="Y767" s="190"/>
      <c r="Z767" s="190"/>
      <c r="AA767" s="190"/>
      <c r="AB767" s="190"/>
      <c r="AC767" s="190"/>
      <c r="AD767" s="190"/>
      <c r="AE767" s="190"/>
      <c r="AF767" s="190"/>
      <c r="AG767" s="190"/>
      <c r="AH767" s="190"/>
      <c r="AI767" s="190"/>
      <c r="AJ767" s="190"/>
      <c r="AK767" s="190"/>
      <c r="AL767" s="190"/>
      <c r="AM767" s="190"/>
      <c r="AN767" s="190"/>
      <c r="AO767" s="190"/>
      <c r="AP767" s="190"/>
      <c r="AQ767" s="190"/>
      <c r="AR767" s="190"/>
      <c r="AS767" s="190"/>
      <c r="AT767" s="190"/>
      <c r="AU767" s="190"/>
      <c r="AV767" s="190"/>
      <c r="AW767" s="190"/>
      <c r="AX767" s="190"/>
      <c r="AY767" s="190"/>
      <c r="AZ767" s="190"/>
      <c r="BA767" s="190"/>
      <c r="BB767" s="190"/>
      <c r="BC767" s="190"/>
      <c r="BD767" s="190"/>
      <c r="BE767" s="190"/>
      <c r="BF767" s="190"/>
      <c r="BG767" s="190"/>
      <c r="BH767" s="190"/>
      <c r="BI767" s="190"/>
      <c r="BJ767" s="190"/>
      <c r="BK767" s="190"/>
      <c r="BL767" s="190"/>
      <c r="BM767" s="190"/>
      <c r="BN767" s="190"/>
      <c r="BO767" s="190"/>
      <c r="BP767" s="190"/>
      <c r="BQ767" s="190"/>
      <c r="BR767" s="190"/>
      <c r="BS767" s="190"/>
      <c r="BT767" s="190"/>
      <c r="BU767" s="190"/>
      <c r="BV767" s="190"/>
      <c r="BW767" s="190"/>
      <c r="BX767" s="190"/>
      <c r="BY767" s="190"/>
      <c r="BZ767" s="190"/>
      <c r="CA767" s="190"/>
      <c r="CB767" s="190"/>
      <c r="CC767" s="190"/>
      <c r="CD767" s="190"/>
      <c r="CE767" s="190"/>
      <c r="CF767" s="190"/>
      <c r="CG767" s="190"/>
      <c r="CH767" s="190"/>
      <c r="CI767" s="190"/>
      <c r="CJ767" s="190"/>
      <c r="CK767" s="190"/>
      <c r="CL767" s="190"/>
      <c r="CN767" s="201"/>
      <c r="CO767" s="190"/>
      <c r="CP767" s="190"/>
      <c r="CQ767" s="190"/>
      <c r="CR767" s="190"/>
      <c r="CS767" s="190"/>
      <c r="CT767" s="190"/>
      <c r="CU767" s="190"/>
      <c r="CV767" s="190"/>
      <c r="CW767" s="190"/>
      <c r="CX767" s="190"/>
      <c r="CY767" s="190"/>
      <c r="CZ767" s="190"/>
      <c r="DA767" s="190"/>
      <c r="DB767" s="190"/>
      <c r="DC767" s="190"/>
      <c r="DD767" s="190"/>
      <c r="DE767" s="190"/>
      <c r="DF767" s="190"/>
      <c r="DG767" s="190"/>
      <c r="DH767" s="190"/>
      <c r="DI767" s="190"/>
      <c r="DJ767" s="190"/>
      <c r="DK767" s="190"/>
      <c r="DL767" s="190"/>
    </row>
    <row r="768" spans="1:116" x14ac:dyDescent="0.4">
      <c r="A768" s="174"/>
      <c r="E768" s="8"/>
      <c r="G768" s="175" t="s">
        <v>463</v>
      </c>
      <c r="H768" s="200"/>
      <c r="I768" s="201"/>
      <c r="J768" s="201"/>
      <c r="K768" s="202"/>
      <c r="L768" s="202"/>
      <c r="M768" s="202"/>
      <c r="N768" s="202"/>
      <c r="O768" s="202"/>
      <c r="P768" s="202"/>
      <c r="R768" s="202"/>
      <c r="S768" s="190" t="str">
        <f t="shared" ref="S768:AX768" si="906">S$22</f>
        <v>S$18</v>
      </c>
      <c r="T768" s="190" t="str">
        <f t="shared" si="906"/>
        <v>T$18</v>
      </c>
      <c r="U768" s="190" t="str">
        <f t="shared" si="906"/>
        <v>U$18</v>
      </c>
      <c r="V768" s="190" t="str">
        <f t="shared" si="906"/>
        <v>V$18</v>
      </c>
      <c r="W768" s="190" t="str">
        <f t="shared" si="906"/>
        <v>W$18</v>
      </c>
      <c r="X768" s="190" t="str">
        <f t="shared" si="906"/>
        <v>X$18</v>
      </c>
      <c r="Y768" s="190" t="str">
        <f t="shared" si="906"/>
        <v>Y$18</v>
      </c>
      <c r="Z768" s="190" t="str">
        <f t="shared" si="906"/>
        <v>Z$18</v>
      </c>
      <c r="AA768" s="190" t="str">
        <f t="shared" si="906"/>
        <v>AA$18</v>
      </c>
      <c r="AB768" s="190" t="str">
        <f t="shared" si="906"/>
        <v>AB$18</v>
      </c>
      <c r="AC768" s="190" t="str">
        <f t="shared" si="906"/>
        <v>AC$18</v>
      </c>
      <c r="AD768" s="190" t="str">
        <f t="shared" si="906"/>
        <v>AD$18</v>
      </c>
      <c r="AE768" s="190" t="str">
        <f t="shared" si="906"/>
        <v>AE$18</v>
      </c>
      <c r="AF768" s="190" t="str">
        <f t="shared" si="906"/>
        <v>AF$18</v>
      </c>
      <c r="AG768" s="190" t="str">
        <f t="shared" si="906"/>
        <v>AG$18</v>
      </c>
      <c r="AH768" s="190" t="str">
        <f t="shared" si="906"/>
        <v>AH$18</v>
      </c>
      <c r="AI768" s="190" t="str">
        <f t="shared" si="906"/>
        <v>AI$18</v>
      </c>
      <c r="AJ768" s="190" t="str">
        <f t="shared" si="906"/>
        <v>AJ$18</v>
      </c>
      <c r="AK768" s="190" t="str">
        <f t="shared" si="906"/>
        <v>AK$18</v>
      </c>
      <c r="AL768" s="190" t="str">
        <f t="shared" si="906"/>
        <v>AL$18</v>
      </c>
      <c r="AM768" s="190" t="str">
        <f t="shared" si="906"/>
        <v>AM$18</v>
      </c>
      <c r="AN768" s="190" t="str">
        <f t="shared" si="906"/>
        <v>AN$18</v>
      </c>
      <c r="AO768" s="190" t="str">
        <f t="shared" si="906"/>
        <v>AO$18</v>
      </c>
      <c r="AP768" s="190" t="str">
        <f t="shared" si="906"/>
        <v>AP$18</v>
      </c>
      <c r="AQ768" s="190" t="str">
        <f t="shared" si="906"/>
        <v>AQ$18</v>
      </c>
      <c r="AR768" s="190" t="str">
        <f t="shared" si="906"/>
        <v>AR$18</v>
      </c>
      <c r="AS768" s="190" t="str">
        <f t="shared" si="906"/>
        <v>AS$18</v>
      </c>
      <c r="AT768" s="190" t="str">
        <f t="shared" si="906"/>
        <v>AT$18</v>
      </c>
      <c r="AU768" s="190" t="str">
        <f t="shared" si="906"/>
        <v>AU$18</v>
      </c>
      <c r="AV768" s="190" t="str">
        <f t="shared" si="906"/>
        <v>AV$18</v>
      </c>
      <c r="AW768" s="190" t="str">
        <f t="shared" si="906"/>
        <v>AW$18</v>
      </c>
      <c r="AX768" s="190" t="str">
        <f t="shared" si="906"/>
        <v>AX$18</v>
      </c>
      <c r="AY768" s="190" t="str">
        <f t="shared" ref="AY768:CD768" si="907">AY$22</f>
        <v>AY$18</v>
      </c>
      <c r="AZ768" s="190" t="str">
        <f t="shared" si="907"/>
        <v>AZ$18</v>
      </c>
      <c r="BA768" s="190" t="str">
        <f t="shared" si="907"/>
        <v>BA$18</v>
      </c>
      <c r="BB768" s="190" t="str">
        <f t="shared" si="907"/>
        <v>BB$18</v>
      </c>
      <c r="BC768" s="190" t="str">
        <f t="shared" si="907"/>
        <v>BC$18</v>
      </c>
      <c r="BD768" s="190" t="str">
        <f t="shared" si="907"/>
        <v>BD$18</v>
      </c>
      <c r="BE768" s="190" t="str">
        <f t="shared" si="907"/>
        <v>BE$18</v>
      </c>
      <c r="BF768" s="190" t="str">
        <f t="shared" si="907"/>
        <v>BF$18</v>
      </c>
      <c r="BG768" s="190" t="str">
        <f t="shared" si="907"/>
        <v>BG$18</v>
      </c>
      <c r="BH768" s="190" t="str">
        <f t="shared" si="907"/>
        <v>BH$18</v>
      </c>
      <c r="BI768" s="190" t="str">
        <f t="shared" si="907"/>
        <v>BI$18</v>
      </c>
      <c r="BJ768" s="190" t="str">
        <f t="shared" si="907"/>
        <v>BJ$18</v>
      </c>
      <c r="BK768" s="190" t="str">
        <f t="shared" si="907"/>
        <v>BK$18</v>
      </c>
      <c r="BL768" s="190" t="str">
        <f t="shared" si="907"/>
        <v>BL$18</v>
      </c>
      <c r="BM768" s="190" t="str">
        <f t="shared" si="907"/>
        <v>BM$18</v>
      </c>
      <c r="BN768" s="190" t="str">
        <f t="shared" si="907"/>
        <v>BN$18</v>
      </c>
      <c r="BO768" s="190" t="str">
        <f t="shared" si="907"/>
        <v>BO$18</v>
      </c>
      <c r="BP768" s="190" t="str">
        <f t="shared" si="907"/>
        <v>BP$18</v>
      </c>
      <c r="BQ768" s="190" t="str">
        <f t="shared" si="907"/>
        <v>BQ$18</v>
      </c>
      <c r="BR768" s="190" t="str">
        <f t="shared" si="907"/>
        <v>BR$18</v>
      </c>
      <c r="BS768" s="190" t="str">
        <f t="shared" si="907"/>
        <v>BS$18</v>
      </c>
      <c r="BT768" s="190" t="str">
        <f t="shared" si="907"/>
        <v>BT$18</v>
      </c>
      <c r="BU768" s="190" t="str">
        <f t="shared" si="907"/>
        <v>BU$18</v>
      </c>
      <c r="BV768" s="190" t="str">
        <f t="shared" si="907"/>
        <v>BV$18</v>
      </c>
      <c r="BW768" s="190" t="str">
        <f t="shared" si="907"/>
        <v>BW$18</v>
      </c>
      <c r="BX768" s="190" t="str">
        <f t="shared" si="907"/>
        <v>BX$18</v>
      </c>
      <c r="BY768" s="190" t="str">
        <f t="shared" si="907"/>
        <v>BY$18</v>
      </c>
      <c r="BZ768" s="190" t="str">
        <f t="shared" si="907"/>
        <v>BZ$18</v>
      </c>
      <c r="CA768" s="190" t="str">
        <f t="shared" si="907"/>
        <v>CA$18</v>
      </c>
      <c r="CB768" s="190" t="str">
        <f t="shared" si="907"/>
        <v>CB$18</v>
      </c>
      <c r="CC768" s="190" t="str">
        <f t="shared" si="907"/>
        <v>CC$18</v>
      </c>
      <c r="CD768" s="190" t="str">
        <f t="shared" si="907"/>
        <v>CD$18</v>
      </c>
      <c r="CE768" s="190" t="str">
        <f t="shared" ref="CE768:CL768" si="908">CE$22</f>
        <v>CE$18</v>
      </c>
      <c r="CF768" s="190" t="str">
        <f t="shared" si="908"/>
        <v>CF$18</v>
      </c>
      <c r="CG768" s="190" t="str">
        <f t="shared" si="908"/>
        <v>CG$18</v>
      </c>
      <c r="CH768" s="190" t="str">
        <f t="shared" si="908"/>
        <v>CH$18</v>
      </c>
      <c r="CI768" s="190" t="str">
        <f t="shared" si="908"/>
        <v>CI$18</v>
      </c>
      <c r="CJ768" s="190" t="str">
        <f t="shared" si="908"/>
        <v>CJ$18</v>
      </c>
      <c r="CK768" s="190" t="str">
        <f t="shared" si="908"/>
        <v>CK$18</v>
      </c>
      <c r="CL768" s="190" t="str">
        <f t="shared" si="908"/>
        <v>CL$18</v>
      </c>
      <c r="CN768" s="201"/>
      <c r="CO768" s="190" t="str">
        <f t="shared" ref="CO768:DL768" si="909">CO$22</f>
        <v>CO$18</v>
      </c>
      <c r="CP768" s="190" t="str">
        <f t="shared" si="909"/>
        <v>CP$18</v>
      </c>
      <c r="CQ768" s="190" t="str">
        <f t="shared" si="909"/>
        <v>CQ$18</v>
      </c>
      <c r="CR768" s="190" t="str">
        <f t="shared" si="909"/>
        <v>CR$18</v>
      </c>
      <c r="CS768" s="190" t="str">
        <f t="shared" si="909"/>
        <v>CS$18</v>
      </c>
      <c r="CT768" s="190" t="str">
        <f t="shared" si="909"/>
        <v>CT$18</v>
      </c>
      <c r="CU768" s="190" t="str">
        <f t="shared" si="909"/>
        <v>CU$18</v>
      </c>
      <c r="CV768" s="190" t="str">
        <f t="shared" si="909"/>
        <v>CV$18</v>
      </c>
      <c r="CW768" s="190" t="str">
        <f t="shared" si="909"/>
        <v>CW$18</v>
      </c>
      <c r="CX768" s="190" t="str">
        <f t="shared" si="909"/>
        <v>CX$18</v>
      </c>
      <c r="CY768" s="190" t="str">
        <f t="shared" si="909"/>
        <v>CY$18</v>
      </c>
      <c r="CZ768" s="190" t="str">
        <f t="shared" si="909"/>
        <v>CZ$18</v>
      </c>
      <c r="DA768" s="190" t="str">
        <f t="shared" si="909"/>
        <v>DA$18</v>
      </c>
      <c r="DB768" s="190" t="str">
        <f t="shared" si="909"/>
        <v>DB$18</v>
      </c>
      <c r="DC768" s="190" t="str">
        <f t="shared" si="909"/>
        <v>DC$18</v>
      </c>
      <c r="DD768" s="190" t="str">
        <f t="shared" si="909"/>
        <v>DD$18</v>
      </c>
      <c r="DE768" s="190" t="str">
        <f t="shared" si="909"/>
        <v>DE$18</v>
      </c>
      <c r="DF768" s="190" t="str">
        <f t="shared" si="909"/>
        <v>DF$18</v>
      </c>
      <c r="DG768" s="190" t="str">
        <f t="shared" si="909"/>
        <v>DG$18</v>
      </c>
      <c r="DH768" s="190" t="str">
        <f t="shared" si="909"/>
        <v>DH$18</v>
      </c>
      <c r="DI768" s="190" t="str">
        <f t="shared" si="909"/>
        <v>DI$18</v>
      </c>
      <c r="DJ768" s="190" t="str">
        <f t="shared" si="909"/>
        <v>DJ$18</v>
      </c>
      <c r="DK768" s="190" t="str">
        <f t="shared" si="909"/>
        <v>DK$18</v>
      </c>
      <c r="DL768" s="190" t="str">
        <f t="shared" si="909"/>
        <v>DL$18</v>
      </c>
    </row>
    <row r="769" spans="1:116" x14ac:dyDescent="0.4">
      <c r="A769" s="174"/>
      <c r="E769" s="8"/>
      <c r="G769" s="175" t="s">
        <v>464</v>
      </c>
      <c r="H769" s="200"/>
      <c r="I769" s="201"/>
      <c r="J769" s="201"/>
      <c r="K769" s="202"/>
      <c r="L769" s="202"/>
      <c r="M769" s="202"/>
      <c r="N769" s="202"/>
      <c r="O769" s="202"/>
      <c r="P769" s="202"/>
      <c r="R769" s="202"/>
      <c r="S769" s="190" t="str">
        <f t="shared" ref="S769:AX769" si="910">S$23</f>
        <v>S$19</v>
      </c>
      <c r="T769" s="190" t="str">
        <f t="shared" si="910"/>
        <v>T$19</v>
      </c>
      <c r="U769" s="190" t="str">
        <f t="shared" si="910"/>
        <v>U$19</v>
      </c>
      <c r="V769" s="190" t="str">
        <f t="shared" si="910"/>
        <v>V$19</v>
      </c>
      <c r="W769" s="190" t="str">
        <f t="shared" si="910"/>
        <v>W$19</v>
      </c>
      <c r="X769" s="190" t="str">
        <f t="shared" si="910"/>
        <v>X$19</v>
      </c>
      <c r="Y769" s="190" t="str">
        <f t="shared" si="910"/>
        <v>Y$19</v>
      </c>
      <c r="Z769" s="190" t="str">
        <f t="shared" si="910"/>
        <v>Z$19</v>
      </c>
      <c r="AA769" s="190" t="str">
        <f t="shared" si="910"/>
        <v>AA$19</v>
      </c>
      <c r="AB769" s="190" t="str">
        <f t="shared" si="910"/>
        <v>AB$19</v>
      </c>
      <c r="AC769" s="190" t="str">
        <f t="shared" si="910"/>
        <v>AC$19</v>
      </c>
      <c r="AD769" s="190" t="str">
        <f t="shared" si="910"/>
        <v>AD$19</v>
      </c>
      <c r="AE769" s="190" t="str">
        <f t="shared" si="910"/>
        <v>AE$19</v>
      </c>
      <c r="AF769" s="190" t="str">
        <f t="shared" si="910"/>
        <v>AF$19</v>
      </c>
      <c r="AG769" s="190" t="str">
        <f t="shared" si="910"/>
        <v>AG$19</v>
      </c>
      <c r="AH769" s="190" t="str">
        <f t="shared" si="910"/>
        <v>AH$19</v>
      </c>
      <c r="AI769" s="190" t="str">
        <f t="shared" si="910"/>
        <v>AI$19</v>
      </c>
      <c r="AJ769" s="190" t="str">
        <f t="shared" si="910"/>
        <v>AJ$19</v>
      </c>
      <c r="AK769" s="190" t="str">
        <f t="shared" si="910"/>
        <v>AK$19</v>
      </c>
      <c r="AL769" s="190" t="str">
        <f t="shared" si="910"/>
        <v>AL$19</v>
      </c>
      <c r="AM769" s="190" t="str">
        <f t="shared" si="910"/>
        <v>AM$19</v>
      </c>
      <c r="AN769" s="190" t="str">
        <f t="shared" si="910"/>
        <v>AN$19</v>
      </c>
      <c r="AO769" s="190" t="str">
        <f t="shared" si="910"/>
        <v>AO$19</v>
      </c>
      <c r="AP769" s="190" t="str">
        <f t="shared" si="910"/>
        <v>AP$19</v>
      </c>
      <c r="AQ769" s="190" t="str">
        <f t="shared" si="910"/>
        <v>AQ$19</v>
      </c>
      <c r="AR769" s="190" t="str">
        <f t="shared" si="910"/>
        <v>AR$19</v>
      </c>
      <c r="AS769" s="190" t="str">
        <f t="shared" si="910"/>
        <v>AS$19</v>
      </c>
      <c r="AT769" s="190" t="str">
        <f t="shared" si="910"/>
        <v>AT$19</v>
      </c>
      <c r="AU769" s="190" t="str">
        <f t="shared" si="910"/>
        <v>AU$19</v>
      </c>
      <c r="AV769" s="190" t="str">
        <f t="shared" si="910"/>
        <v>AV$19</v>
      </c>
      <c r="AW769" s="190" t="str">
        <f t="shared" si="910"/>
        <v>AW$19</v>
      </c>
      <c r="AX769" s="190" t="str">
        <f t="shared" si="910"/>
        <v>AX$19</v>
      </c>
      <c r="AY769" s="190" t="str">
        <f t="shared" ref="AY769:CD769" si="911">AY$23</f>
        <v>AY$19</v>
      </c>
      <c r="AZ769" s="190" t="str">
        <f t="shared" si="911"/>
        <v>AZ$19</v>
      </c>
      <c r="BA769" s="190" t="str">
        <f t="shared" si="911"/>
        <v>BA$19</v>
      </c>
      <c r="BB769" s="190" t="str">
        <f t="shared" si="911"/>
        <v>BB$19</v>
      </c>
      <c r="BC769" s="190" t="str">
        <f t="shared" si="911"/>
        <v>BC$19</v>
      </c>
      <c r="BD769" s="190" t="str">
        <f t="shared" si="911"/>
        <v>BD$19</v>
      </c>
      <c r="BE769" s="190" t="str">
        <f t="shared" si="911"/>
        <v>BE$19</v>
      </c>
      <c r="BF769" s="190" t="str">
        <f t="shared" si="911"/>
        <v>BF$19</v>
      </c>
      <c r="BG769" s="190" t="str">
        <f t="shared" si="911"/>
        <v>BG$19</v>
      </c>
      <c r="BH769" s="190" t="str">
        <f t="shared" si="911"/>
        <v>BH$19</v>
      </c>
      <c r="BI769" s="190" t="str">
        <f t="shared" si="911"/>
        <v>BI$19</v>
      </c>
      <c r="BJ769" s="190" t="str">
        <f t="shared" si="911"/>
        <v>BJ$19</v>
      </c>
      <c r="BK769" s="190" t="str">
        <f t="shared" si="911"/>
        <v>BK$19</v>
      </c>
      <c r="BL769" s="190" t="str">
        <f t="shared" si="911"/>
        <v>BL$19</v>
      </c>
      <c r="BM769" s="190" t="str">
        <f t="shared" si="911"/>
        <v>BM$19</v>
      </c>
      <c r="BN769" s="190" t="str">
        <f t="shared" si="911"/>
        <v>BN$19</v>
      </c>
      <c r="BO769" s="190" t="str">
        <f t="shared" si="911"/>
        <v>BO$19</v>
      </c>
      <c r="BP769" s="190" t="str">
        <f t="shared" si="911"/>
        <v>BP$19</v>
      </c>
      <c r="BQ769" s="190" t="str">
        <f t="shared" si="911"/>
        <v>BQ$19</v>
      </c>
      <c r="BR769" s="190" t="str">
        <f t="shared" si="911"/>
        <v>BR$19</v>
      </c>
      <c r="BS769" s="190" t="str">
        <f t="shared" si="911"/>
        <v>BS$19</v>
      </c>
      <c r="BT769" s="190" t="str">
        <f t="shared" si="911"/>
        <v>BT$19</v>
      </c>
      <c r="BU769" s="190" t="str">
        <f t="shared" si="911"/>
        <v>BU$19</v>
      </c>
      <c r="BV769" s="190" t="str">
        <f t="shared" si="911"/>
        <v>BV$19</v>
      </c>
      <c r="BW769" s="190" t="str">
        <f t="shared" si="911"/>
        <v>BW$19</v>
      </c>
      <c r="BX769" s="190" t="str">
        <f t="shared" si="911"/>
        <v>BX$19</v>
      </c>
      <c r="BY769" s="190" t="str">
        <f t="shared" si="911"/>
        <v>BY$19</v>
      </c>
      <c r="BZ769" s="190" t="str">
        <f t="shared" si="911"/>
        <v>BZ$19</v>
      </c>
      <c r="CA769" s="190" t="str">
        <f t="shared" si="911"/>
        <v>CA$19</v>
      </c>
      <c r="CB769" s="190" t="str">
        <f t="shared" si="911"/>
        <v>CB$19</v>
      </c>
      <c r="CC769" s="190" t="str">
        <f t="shared" si="911"/>
        <v>CC$19</v>
      </c>
      <c r="CD769" s="190" t="str">
        <f t="shared" si="911"/>
        <v>CD$19</v>
      </c>
      <c r="CE769" s="190" t="str">
        <f t="shared" ref="CE769:CL769" si="912">CE$23</f>
        <v>CE$19</v>
      </c>
      <c r="CF769" s="190" t="str">
        <f t="shared" si="912"/>
        <v>CF$19</v>
      </c>
      <c r="CG769" s="190" t="str">
        <f t="shared" si="912"/>
        <v>CG$19</v>
      </c>
      <c r="CH769" s="190" t="str">
        <f t="shared" si="912"/>
        <v>CH$19</v>
      </c>
      <c r="CI769" s="190" t="str">
        <f t="shared" si="912"/>
        <v>CI$19</v>
      </c>
      <c r="CJ769" s="190" t="str">
        <f t="shared" si="912"/>
        <v>CJ$19</v>
      </c>
      <c r="CK769" s="190" t="str">
        <f t="shared" si="912"/>
        <v>CK$19</v>
      </c>
      <c r="CL769" s="190" t="str">
        <f t="shared" si="912"/>
        <v>CL$19</v>
      </c>
      <c r="CN769" s="201"/>
      <c r="CO769" s="190" t="str">
        <f t="shared" ref="CO769:DL769" si="913">CO$23</f>
        <v>CO$19</v>
      </c>
      <c r="CP769" s="190" t="str">
        <f t="shared" si="913"/>
        <v>CP$19</v>
      </c>
      <c r="CQ769" s="190" t="str">
        <f t="shared" si="913"/>
        <v>CQ$19</v>
      </c>
      <c r="CR769" s="190" t="str">
        <f t="shared" si="913"/>
        <v>CR$19</v>
      </c>
      <c r="CS769" s="190" t="str">
        <f t="shared" si="913"/>
        <v>CS$19</v>
      </c>
      <c r="CT769" s="190" t="str">
        <f t="shared" si="913"/>
        <v>CT$19</v>
      </c>
      <c r="CU769" s="190" t="str">
        <f t="shared" si="913"/>
        <v>CU$19</v>
      </c>
      <c r="CV769" s="190" t="str">
        <f t="shared" si="913"/>
        <v>CV$19</v>
      </c>
      <c r="CW769" s="190" t="str">
        <f t="shared" si="913"/>
        <v>CW$19</v>
      </c>
      <c r="CX769" s="190" t="str">
        <f t="shared" si="913"/>
        <v>CX$19</v>
      </c>
      <c r="CY769" s="190" t="str">
        <f t="shared" si="913"/>
        <v>CY$19</v>
      </c>
      <c r="CZ769" s="190" t="str">
        <f t="shared" si="913"/>
        <v>CZ$19</v>
      </c>
      <c r="DA769" s="190" t="str">
        <f t="shared" si="913"/>
        <v>DA$19</v>
      </c>
      <c r="DB769" s="190" t="str">
        <f t="shared" si="913"/>
        <v>DB$19</v>
      </c>
      <c r="DC769" s="190" t="str">
        <f t="shared" si="913"/>
        <v>DC$19</v>
      </c>
      <c r="DD769" s="190" t="str">
        <f t="shared" si="913"/>
        <v>DD$19</v>
      </c>
      <c r="DE769" s="190" t="str">
        <f t="shared" si="913"/>
        <v>DE$19</v>
      </c>
      <c r="DF769" s="190" t="str">
        <f t="shared" si="913"/>
        <v>DF$19</v>
      </c>
      <c r="DG769" s="190" t="str">
        <f t="shared" si="913"/>
        <v>DG$19</v>
      </c>
      <c r="DH769" s="190" t="str">
        <f t="shared" si="913"/>
        <v>DH$19</v>
      </c>
      <c r="DI769" s="190" t="str">
        <f t="shared" si="913"/>
        <v>DI$19</v>
      </c>
      <c r="DJ769" s="190" t="str">
        <f t="shared" si="913"/>
        <v>DJ$19</v>
      </c>
      <c r="DK769" s="190" t="str">
        <f t="shared" si="913"/>
        <v>DK$19</v>
      </c>
      <c r="DL769" s="190" t="str">
        <f t="shared" si="913"/>
        <v>DL$19</v>
      </c>
    </row>
    <row r="770" spans="1:116" x14ac:dyDescent="0.4">
      <c r="A770" s="31" t="s">
        <v>218</v>
      </c>
      <c r="B770" s="31" t="s">
        <v>81</v>
      </c>
      <c r="C770" s="31"/>
      <c r="D770" t="s">
        <v>478</v>
      </c>
      <c r="E770" s="8" t="str">
        <f t="shared" ref="E770:E773" si="914">ROW()&amp;" "&amp;D770</f>
        <v>770 SAM-PR-R</v>
      </c>
      <c r="F770" t="s">
        <v>440</v>
      </c>
      <c r="G770" s="66" t="s">
        <v>777</v>
      </c>
      <c r="H770" s="22"/>
      <c r="I770" s="299"/>
      <c r="J770" s="299"/>
      <c r="K770" s="22"/>
      <c r="L770" s="22"/>
      <c r="M770" s="22"/>
      <c r="N770" s="22"/>
      <c r="O770" s="22"/>
      <c r="P770" s="22"/>
      <c r="R770" s="66"/>
      <c r="S770" s="66"/>
      <c r="T770" s="66"/>
      <c r="U770" s="66"/>
      <c r="V770" s="66"/>
      <c r="W770" s="66"/>
      <c r="X770" s="66"/>
      <c r="Y770" s="66"/>
      <c r="Z770" s="66"/>
      <c r="AA770" s="66"/>
      <c r="AB770" s="66"/>
      <c r="AC770" s="66"/>
      <c r="AD770" s="66"/>
      <c r="AE770" s="66"/>
      <c r="AF770" s="66"/>
      <c r="AG770" s="66"/>
      <c r="AH770" s="66"/>
      <c r="AI770" s="66"/>
      <c r="AJ770" s="66"/>
      <c r="AK770" s="66"/>
      <c r="AL770" s="66"/>
      <c r="AM770" s="66"/>
      <c r="AN770" s="66"/>
      <c r="AO770" s="66"/>
      <c r="AP770" s="66"/>
      <c r="AQ770" s="66"/>
      <c r="AR770" s="66"/>
      <c r="AS770" s="66"/>
      <c r="AT770" s="66"/>
      <c r="AU770" s="66"/>
      <c r="AV770" s="66"/>
      <c r="AW770" s="66"/>
      <c r="AX770" s="66"/>
      <c r="AY770" s="66"/>
      <c r="AZ770" s="66"/>
      <c r="BA770" s="66"/>
      <c r="BB770" s="66"/>
      <c r="BC770" s="66"/>
      <c r="BD770" s="66"/>
      <c r="BE770" s="66"/>
      <c r="BF770" s="66"/>
      <c r="BG770" s="66"/>
      <c r="BH770" s="66"/>
      <c r="BI770" s="66"/>
      <c r="BJ770" s="66"/>
      <c r="BK770" s="66"/>
      <c r="BL770" s="66"/>
      <c r="BM770" s="66"/>
      <c r="BN770" s="66"/>
      <c r="BO770" s="66"/>
      <c r="BP770" s="66"/>
      <c r="BQ770" s="66"/>
      <c r="BR770" s="66"/>
      <c r="BS770" s="66"/>
      <c r="BT770" s="66"/>
      <c r="BU770" s="66"/>
      <c r="BV770" s="66"/>
      <c r="BW770" s="66"/>
      <c r="BX770" s="66"/>
      <c r="BY770" s="66"/>
      <c r="BZ770" s="66"/>
      <c r="CA770" s="66"/>
      <c r="CB770" s="66"/>
      <c r="CC770" s="66"/>
      <c r="CD770" s="66"/>
      <c r="CE770" s="66"/>
      <c r="CF770" s="66"/>
      <c r="CG770" s="66"/>
      <c r="CH770" s="66"/>
      <c r="CI770" s="66"/>
      <c r="CJ770" s="66"/>
      <c r="CK770" s="66"/>
      <c r="CL770" s="66"/>
      <c r="CN770" s="299"/>
      <c r="CO770" s="66"/>
      <c r="CP770" s="66"/>
      <c r="CQ770" s="66"/>
      <c r="CR770" s="66"/>
      <c r="CS770" s="66"/>
      <c r="CT770" s="66"/>
      <c r="CU770" s="66"/>
      <c r="CV770" s="66"/>
      <c r="CW770" s="66"/>
      <c r="CX770" s="66"/>
      <c r="CY770" s="66"/>
      <c r="CZ770" s="66"/>
      <c r="DA770" s="66"/>
      <c r="DB770" s="66"/>
      <c r="DC770" s="66"/>
      <c r="DD770" s="66"/>
      <c r="DE770" s="66"/>
      <c r="DF770" s="66"/>
      <c r="DG770" s="66"/>
      <c r="DH770" s="66"/>
      <c r="DI770" s="66"/>
      <c r="DJ770" s="66"/>
      <c r="DK770" s="66"/>
      <c r="DL770" s="66"/>
    </row>
    <row r="771" spans="1:116" x14ac:dyDescent="0.4">
      <c r="B771" t="s">
        <v>332</v>
      </c>
      <c r="D771" t="s">
        <v>478</v>
      </c>
      <c r="E771" s="8" t="str">
        <f t="shared" si="914"/>
        <v>771 SAM-PR-R</v>
      </c>
      <c r="G771" s="125" t="str">
        <f>"SAM - "&amp;SUBSTITUTE(G770,":","")</f>
        <v>SAM - unit</v>
      </c>
      <c r="I771" s="74"/>
      <c r="J771" s="74"/>
      <c r="K771" s="24"/>
      <c r="L771" s="24"/>
      <c r="M771" s="24"/>
      <c r="N771" s="24"/>
      <c r="O771" s="24"/>
      <c r="P771" s="24"/>
      <c r="R771" s="19"/>
      <c r="S771" s="19"/>
      <c r="T771" s="19"/>
      <c r="U771" s="19"/>
      <c r="V771" s="19"/>
      <c r="W771" s="19"/>
      <c r="X771" s="19"/>
      <c r="Y771" s="19"/>
      <c r="Z771" s="19"/>
      <c r="AA771" s="19"/>
      <c r="AB771" s="19"/>
      <c r="AC771" s="19"/>
      <c r="AD771" s="19"/>
      <c r="AE771" s="19"/>
      <c r="AF771" s="19"/>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c r="CK771" s="19"/>
      <c r="CL771" s="19"/>
      <c r="CN771" s="74"/>
      <c r="CO771" s="19"/>
      <c r="CP771" s="19"/>
      <c r="CQ771" s="19"/>
      <c r="CR771" s="19"/>
      <c r="CS771" s="19"/>
      <c r="CT771" s="19"/>
      <c r="CU771" s="19"/>
      <c r="CV771" s="19"/>
      <c r="CW771" s="19"/>
      <c r="CX771" s="19"/>
      <c r="CY771" s="19"/>
      <c r="CZ771" s="19"/>
      <c r="DA771" s="19"/>
      <c r="DB771" s="19"/>
      <c r="DC771" s="19"/>
      <c r="DD771" s="19"/>
      <c r="DE771" s="19"/>
      <c r="DF771" s="19"/>
      <c r="DG771" s="19"/>
      <c r="DH771" s="19"/>
      <c r="DI771" s="19"/>
      <c r="DJ771" s="19"/>
      <c r="DK771" s="19"/>
      <c r="DL771" s="19"/>
    </row>
    <row r="772" spans="1:116" x14ac:dyDescent="0.4">
      <c r="B772" t="str">
        <f>E772</f>
        <v>772 SAM-PR-R</v>
      </c>
      <c r="D772" t="s">
        <v>478</v>
      </c>
      <c r="E772" s="8" t="str">
        <f t="shared" si="914"/>
        <v>772 SAM-PR-R</v>
      </c>
      <c r="G772" s="145" t="s">
        <v>65</v>
      </c>
      <c r="H772" s="12"/>
      <c r="J772" s="75">
        <v>0.01</v>
      </c>
      <c r="K772" s="166">
        <v>4.8000000000000001E-2</v>
      </c>
      <c r="L772" s="166">
        <v>8.5999999999999993E-2</v>
      </c>
      <c r="M772" s="166">
        <v>0.124</v>
      </c>
      <c r="N772" s="166">
        <v>0.16200000000000001</v>
      </c>
      <c r="O772" s="166">
        <v>0.2</v>
      </c>
      <c r="P772" s="166">
        <v>0.2</v>
      </c>
      <c r="R772" s="20"/>
      <c r="S772" s="167" cm="1">
        <f t="array" ref="S772">(INDEX($I:$O,ROW(),MATCH(S$3,$I$2:$O$2,0))/12-INDEX($I:$O,ROW(),MATCH(S$3-1,$I$2:$O$2,0))/12)+R772</f>
        <v>4.0000000000000001E-3</v>
      </c>
      <c r="T772" s="167" cm="1">
        <f t="array" ref="T772">(INDEX($I:$O,ROW(),MATCH(T$3,$I$2:$O$2,0))/12-INDEX($I:$O,ROW(),MATCH(T$3-1,$I$2:$O$2,0))/12)+S772</f>
        <v>8.0000000000000002E-3</v>
      </c>
      <c r="U772" s="167" cm="1">
        <f t="array" ref="U772">(INDEX($I:$O,ROW(),MATCH(U$3,$I$2:$O$2,0))/12-INDEX($I:$O,ROW(),MATCH(U$3-1,$I$2:$O$2,0))/12)+T772</f>
        <v>1.2E-2</v>
      </c>
      <c r="V772" s="167" cm="1">
        <f t="array" ref="V772">(INDEX($I:$O,ROW(),MATCH(V$3,$I$2:$O$2,0))/12-INDEX($I:$O,ROW(),MATCH(V$3-1,$I$2:$O$2,0))/12)+U772</f>
        <v>1.6E-2</v>
      </c>
      <c r="W772" s="167" cm="1">
        <f t="array" ref="W772">(INDEX($I:$O,ROW(),MATCH(W$3,$I$2:$O$2,0))/12-INDEX($I:$O,ROW(),MATCH(W$3-1,$I$2:$O$2,0))/12)+V772</f>
        <v>0.02</v>
      </c>
      <c r="X772" s="167" cm="1">
        <f t="array" ref="X772">(INDEX($I:$O,ROW(),MATCH(X$3,$I$2:$O$2,0))/12-INDEX($I:$O,ROW(),MATCH(X$3-1,$I$2:$O$2,0))/12)+W772</f>
        <v>2.4E-2</v>
      </c>
      <c r="Y772" s="167" cm="1">
        <f t="array" ref="Y772">(INDEX($I:$O,ROW(),MATCH(Y$3,$I$2:$O$2,0))/12-INDEX($I:$O,ROW(),MATCH(Y$3-1,$I$2:$O$2,0))/12)+X772</f>
        <v>2.8000000000000001E-2</v>
      </c>
      <c r="Z772" s="167" cm="1">
        <f t="array" ref="Z772">(INDEX($I:$O,ROW(),MATCH(Z$3,$I$2:$O$2,0))/12-INDEX($I:$O,ROW(),MATCH(Z$3-1,$I$2:$O$2,0))/12)+Y772</f>
        <v>3.2000000000000001E-2</v>
      </c>
      <c r="AA772" s="167" cm="1">
        <f t="array" ref="AA772">(INDEX($I:$O,ROW(),MATCH(AA$3,$I$2:$O$2,0))/12-INDEX($I:$O,ROW(),MATCH(AA$3-1,$I$2:$O$2,0))/12)+Z772</f>
        <v>3.6000000000000004E-2</v>
      </c>
      <c r="AB772" s="167" cm="1">
        <f t="array" ref="AB772">(INDEX($I:$O,ROW(),MATCH(AB$3,$I$2:$O$2,0))/12-INDEX($I:$O,ROW(),MATCH(AB$3-1,$I$2:$O$2,0))/12)+AA772</f>
        <v>4.0000000000000008E-2</v>
      </c>
      <c r="AC772" s="167" cm="1">
        <f t="array" ref="AC772">(INDEX($I:$O,ROW(),MATCH(AC$3,$I$2:$O$2,0))/12-INDEX($I:$O,ROW(),MATCH(AC$3-1,$I$2:$O$2,0))/12)+AB772</f>
        <v>4.4000000000000011E-2</v>
      </c>
      <c r="AD772" s="167" cm="1">
        <f t="array" ref="AD772">(INDEX($I:$O,ROW(),MATCH(AD$3,$I$2:$O$2,0))/12-INDEX($I:$O,ROW(),MATCH(AD$3-1,$I$2:$O$2,0))/12)+AC772</f>
        <v>4.8000000000000015E-2</v>
      </c>
      <c r="AE772" s="167" cm="1">
        <f t="array" ref="AE772">(INDEX($I:$O,ROW(),MATCH(AE$3,$I$2:$O$2,0))/12-INDEX($I:$O,ROW(),MATCH(AE$3-1,$I$2:$O$2,0))/12)+AD772</f>
        <v>5.116666666666668E-2</v>
      </c>
      <c r="AF772" s="167" cm="1">
        <f t="array" ref="AF772">(INDEX($I:$O,ROW(),MATCH(AF$3,$I$2:$O$2,0))/12-INDEX($I:$O,ROW(),MATCH(AF$3-1,$I$2:$O$2,0))/12)+AE772</f>
        <v>5.4333333333333345E-2</v>
      </c>
      <c r="AG772" s="167" cm="1">
        <f t="array" ref="AG772">(INDEX($I:$O,ROW(),MATCH(AG$3,$I$2:$O$2,0))/12-INDEX($I:$O,ROW(),MATCH(AG$3-1,$I$2:$O$2,0))/12)+AF772</f>
        <v>5.7500000000000009E-2</v>
      </c>
      <c r="AH772" s="167" cm="1">
        <f t="array" ref="AH772">(INDEX($I:$O,ROW(),MATCH(AH$3,$I$2:$O$2,0))/12-INDEX($I:$O,ROW(),MATCH(AH$3-1,$I$2:$O$2,0))/12)+AG772</f>
        <v>6.0666666666666674E-2</v>
      </c>
      <c r="AI772" s="167" cm="1">
        <f t="array" ref="AI772">(INDEX($I:$O,ROW(),MATCH(AI$3,$I$2:$O$2,0))/12-INDEX($I:$O,ROW(),MATCH(AI$3-1,$I$2:$O$2,0))/12)+AH772</f>
        <v>6.3833333333333339E-2</v>
      </c>
      <c r="AJ772" s="167" cm="1">
        <f t="array" ref="AJ772">(INDEX($I:$O,ROW(),MATCH(AJ$3,$I$2:$O$2,0))/12-INDEX($I:$O,ROW(),MATCH(AJ$3-1,$I$2:$O$2,0))/12)+AI772</f>
        <v>6.7000000000000004E-2</v>
      </c>
      <c r="AK772" s="167" cm="1">
        <f t="array" ref="AK772">(INDEX($I:$O,ROW(),MATCH(AK$3,$I$2:$O$2,0))/12-INDEX($I:$O,ROW(),MATCH(AK$3-1,$I$2:$O$2,0))/12)+AJ772</f>
        <v>7.0166666666666669E-2</v>
      </c>
      <c r="AL772" s="167" cm="1">
        <f t="array" ref="AL772">(INDEX($I:$O,ROW(),MATCH(AL$3,$I$2:$O$2,0))/12-INDEX($I:$O,ROW(),MATCH(AL$3-1,$I$2:$O$2,0))/12)+AK772</f>
        <v>7.3333333333333334E-2</v>
      </c>
      <c r="AM772" s="167" cm="1">
        <f t="array" ref="AM772">(INDEX($I:$O,ROW(),MATCH(AM$3,$I$2:$O$2,0))/12-INDEX($I:$O,ROW(),MATCH(AM$3-1,$I$2:$O$2,0))/12)+AL772</f>
        <v>7.6499999999999999E-2</v>
      </c>
      <c r="AN772" s="167" cm="1">
        <f t="array" ref="AN772">(INDEX($I:$O,ROW(),MATCH(AN$3,$I$2:$O$2,0))/12-INDEX($I:$O,ROW(),MATCH(AN$3-1,$I$2:$O$2,0))/12)+AM772</f>
        <v>7.9666666666666663E-2</v>
      </c>
      <c r="AO772" s="167" cm="1">
        <f t="array" ref="AO772">(INDEX($I:$O,ROW(),MATCH(AO$3,$I$2:$O$2,0))/12-INDEX($I:$O,ROW(),MATCH(AO$3-1,$I$2:$O$2,0))/12)+AN772</f>
        <v>8.2833333333333328E-2</v>
      </c>
      <c r="AP772" s="167" cm="1">
        <f t="array" ref="AP772">(INDEX($I:$O,ROW(),MATCH(AP$3,$I$2:$O$2,0))/12-INDEX($I:$O,ROW(),MATCH(AP$3-1,$I$2:$O$2,0))/12)+AO772</f>
        <v>8.5999999999999993E-2</v>
      </c>
      <c r="AQ772" s="167" cm="1">
        <f t="array" ref="AQ772">(INDEX($I:$O,ROW(),MATCH(AQ$3,$I$2:$O$2,0))/12-INDEX($I:$O,ROW(),MATCH(AQ$3-1,$I$2:$O$2,0))/12)+AP772</f>
        <v>8.9166666666666658E-2</v>
      </c>
      <c r="AR772" s="167" cm="1">
        <f t="array" ref="AR772">(INDEX($I:$O,ROW(),MATCH(AR$3,$I$2:$O$2,0))/12-INDEX($I:$O,ROW(),MATCH(AR$3-1,$I$2:$O$2,0))/12)+AQ772</f>
        <v>9.2333333333333323E-2</v>
      </c>
      <c r="AS772" s="167" cm="1">
        <f t="array" ref="AS772">(INDEX($I:$O,ROW(),MATCH(AS$3,$I$2:$O$2,0))/12-INDEX($I:$O,ROW(),MATCH(AS$3-1,$I$2:$O$2,0))/12)+AR772</f>
        <v>9.5499999999999988E-2</v>
      </c>
      <c r="AT772" s="167" cm="1">
        <f t="array" ref="AT772">(INDEX($I:$O,ROW(),MATCH(AT$3,$I$2:$O$2,0))/12-INDEX($I:$O,ROW(),MATCH(AT$3-1,$I$2:$O$2,0))/12)+AS772</f>
        <v>9.8666666666666653E-2</v>
      </c>
      <c r="AU772" s="167" cm="1">
        <f t="array" ref="AU772">(INDEX($I:$O,ROW(),MATCH(AU$3,$I$2:$O$2,0))/12-INDEX($I:$O,ROW(),MATCH(AU$3-1,$I$2:$O$2,0))/12)+AT772</f>
        <v>0.10183333333333332</v>
      </c>
      <c r="AV772" s="167" cm="1">
        <f t="array" ref="AV772">(INDEX($I:$O,ROW(),MATCH(AV$3,$I$2:$O$2,0))/12-INDEX($I:$O,ROW(),MATCH(AV$3-1,$I$2:$O$2,0))/12)+AU772</f>
        <v>0.10499999999999998</v>
      </c>
      <c r="AW772" s="167" cm="1">
        <f t="array" ref="AW772">(INDEX($I:$O,ROW(),MATCH(AW$3,$I$2:$O$2,0))/12-INDEX($I:$O,ROW(),MATCH(AW$3-1,$I$2:$O$2,0))/12)+AV772</f>
        <v>0.10816666666666665</v>
      </c>
      <c r="AX772" s="167" cm="1">
        <f t="array" ref="AX772">(INDEX($I:$O,ROW(),MATCH(AX$3,$I$2:$O$2,0))/12-INDEX($I:$O,ROW(),MATCH(AX$3-1,$I$2:$O$2,0))/12)+AW772</f>
        <v>0.11133333333333331</v>
      </c>
      <c r="AY772" s="167" cm="1">
        <f t="array" ref="AY772">(INDEX($I:$O,ROW(),MATCH(AY$3,$I$2:$O$2,0))/12-INDEX($I:$O,ROW(),MATCH(AY$3-1,$I$2:$O$2,0))/12)+AX772</f>
        <v>0.11449999999999998</v>
      </c>
      <c r="AZ772" s="167" cm="1">
        <f t="array" ref="AZ772">(INDEX($I:$O,ROW(),MATCH(AZ$3,$I$2:$O$2,0))/12-INDEX($I:$O,ROW(),MATCH(AZ$3-1,$I$2:$O$2,0))/12)+AY772</f>
        <v>0.11766666666666664</v>
      </c>
      <c r="BA772" s="167" cm="1">
        <f t="array" ref="BA772">(INDEX($I:$O,ROW(),MATCH(BA$3,$I$2:$O$2,0))/12-INDEX($I:$O,ROW(),MATCH(BA$3-1,$I$2:$O$2,0))/12)+AZ772</f>
        <v>0.12083333333333331</v>
      </c>
      <c r="BB772" s="167" cm="1">
        <f t="array" ref="BB772">(INDEX($I:$O,ROW(),MATCH(BB$3,$I$2:$O$2,0))/12-INDEX($I:$O,ROW(),MATCH(BB$3-1,$I$2:$O$2,0))/12)+BA772</f>
        <v>0.12399999999999997</v>
      </c>
      <c r="BC772" s="167" cm="1">
        <f t="array" ref="BC772">(INDEX($I:$O,ROW(),MATCH(BC$3,$I$2:$O$2,0))/12-INDEX($I:$O,ROW(),MATCH(BC$3-1,$I$2:$O$2,0))/12)+BB772</f>
        <v>0.12716666666666665</v>
      </c>
      <c r="BD772" s="167" cm="1">
        <f t="array" ref="BD772">(INDEX($I:$O,ROW(),MATCH(BD$3,$I$2:$O$2,0))/12-INDEX($I:$O,ROW(),MATCH(BD$3-1,$I$2:$O$2,0))/12)+BC772</f>
        <v>0.13033333333333333</v>
      </c>
      <c r="BE772" s="167" cm="1">
        <f t="array" ref="BE772">(INDEX($I:$O,ROW(),MATCH(BE$3,$I$2:$O$2,0))/12-INDEX($I:$O,ROW(),MATCH(BE$3-1,$I$2:$O$2,0))/12)+BD772</f>
        <v>0.13350000000000001</v>
      </c>
      <c r="BF772" s="167" cm="1">
        <f t="array" ref="BF772">(INDEX($I:$O,ROW(),MATCH(BF$3,$I$2:$O$2,0))/12-INDEX($I:$O,ROW(),MATCH(BF$3-1,$I$2:$O$2,0))/12)+BE772</f>
        <v>0.13666666666666669</v>
      </c>
      <c r="BG772" s="167" cm="1">
        <f t="array" ref="BG772">(INDEX($I:$O,ROW(),MATCH(BG$3,$I$2:$O$2,0))/12-INDEX($I:$O,ROW(),MATCH(BG$3-1,$I$2:$O$2,0))/12)+BF772</f>
        <v>0.13983333333333337</v>
      </c>
      <c r="BH772" s="167" cm="1">
        <f t="array" ref="BH772">(INDEX($I:$O,ROW(),MATCH(BH$3,$I$2:$O$2,0))/12-INDEX($I:$O,ROW(),MATCH(BH$3-1,$I$2:$O$2,0))/12)+BG772</f>
        <v>0.14300000000000004</v>
      </c>
      <c r="BI772" s="167" cm="1">
        <f t="array" ref="BI772">(INDEX($I:$O,ROW(),MATCH(BI$3,$I$2:$O$2,0))/12-INDEX($I:$O,ROW(),MATCH(BI$3-1,$I$2:$O$2,0))/12)+BH772</f>
        <v>0.14616666666666672</v>
      </c>
      <c r="BJ772" s="167" cm="1">
        <f t="array" ref="BJ772">(INDEX($I:$O,ROW(),MATCH(BJ$3,$I$2:$O$2,0))/12-INDEX($I:$O,ROW(),MATCH(BJ$3-1,$I$2:$O$2,0))/12)+BI772</f>
        <v>0.1493333333333334</v>
      </c>
      <c r="BK772" s="167" cm="1">
        <f t="array" ref="BK772">(INDEX($I:$O,ROW(),MATCH(BK$3,$I$2:$O$2,0))/12-INDEX($I:$O,ROW(),MATCH(BK$3-1,$I$2:$O$2,0))/12)+BJ772</f>
        <v>0.15250000000000008</v>
      </c>
      <c r="BL772" s="167" cm="1">
        <f t="array" ref="BL772">(INDEX($I:$O,ROW(),MATCH(BL$3,$I$2:$O$2,0))/12-INDEX($I:$O,ROW(),MATCH(BL$3-1,$I$2:$O$2,0))/12)+BK772</f>
        <v>0.15566666666666676</v>
      </c>
      <c r="BM772" s="167" cm="1">
        <f t="array" ref="BM772">(INDEX($I:$O,ROW(),MATCH(BM$3,$I$2:$O$2,0))/12-INDEX($I:$O,ROW(),MATCH(BM$3-1,$I$2:$O$2,0))/12)+BL772</f>
        <v>0.15883333333333344</v>
      </c>
      <c r="BN772" s="167" cm="1">
        <f t="array" ref="BN772">(INDEX($I:$O,ROW(),MATCH(BN$3,$I$2:$O$2,0))/12-INDEX($I:$O,ROW(),MATCH(BN$3-1,$I$2:$O$2,0))/12)+BM772</f>
        <v>0.16200000000000012</v>
      </c>
      <c r="BO772" s="167" cm="1">
        <f t="array" ref="BO772">(INDEX($I:$O,ROW(),MATCH(BO$3,$I$2:$O$2,0))/12-INDEX($I:$O,ROW(),MATCH(BO$3-1,$I$2:$O$2,0))/12)+BN772</f>
        <v>0.16516666666666679</v>
      </c>
      <c r="BP772" s="167" cm="1">
        <f t="array" ref="BP772">(INDEX($I:$O,ROW(),MATCH(BP$3,$I$2:$O$2,0))/12-INDEX($I:$O,ROW(),MATCH(BP$3-1,$I$2:$O$2,0))/12)+BO772</f>
        <v>0.16833333333333347</v>
      </c>
      <c r="BQ772" s="167" cm="1">
        <f t="array" ref="BQ772">(INDEX($I:$O,ROW(),MATCH(BQ$3,$I$2:$O$2,0))/12-INDEX($I:$O,ROW(),MATCH(BQ$3-1,$I$2:$O$2,0))/12)+BP772</f>
        <v>0.17150000000000015</v>
      </c>
      <c r="BR772" s="167" cm="1">
        <f t="array" ref="BR772">(INDEX($I:$O,ROW(),MATCH(BR$3,$I$2:$O$2,0))/12-INDEX($I:$O,ROW(),MATCH(BR$3-1,$I$2:$O$2,0))/12)+BQ772</f>
        <v>0.17466666666666683</v>
      </c>
      <c r="BS772" s="167" cm="1">
        <f t="array" ref="BS772">(INDEX($I:$O,ROW(),MATCH(BS$3,$I$2:$O$2,0))/12-INDEX($I:$O,ROW(),MATCH(BS$3-1,$I$2:$O$2,0))/12)+BR772</f>
        <v>0.17783333333333351</v>
      </c>
      <c r="BT772" s="167" cm="1">
        <f t="array" ref="BT772">(INDEX($I:$O,ROW(),MATCH(BT$3,$I$2:$O$2,0))/12-INDEX($I:$O,ROW(),MATCH(BT$3-1,$I$2:$O$2,0))/12)+BS772</f>
        <v>0.18100000000000019</v>
      </c>
      <c r="BU772" s="167" cm="1">
        <f t="array" ref="BU772">(INDEX($I:$O,ROW(),MATCH(BU$3,$I$2:$O$2,0))/12-INDEX($I:$O,ROW(),MATCH(BU$3-1,$I$2:$O$2,0))/12)+BT772</f>
        <v>0.18416666666666687</v>
      </c>
      <c r="BV772" s="167" cm="1">
        <f t="array" ref="BV772">(INDEX($I:$O,ROW(),MATCH(BV$3,$I$2:$O$2,0))/12-INDEX($I:$O,ROW(),MATCH(BV$3-1,$I$2:$O$2,0))/12)+BU772</f>
        <v>0.18733333333333355</v>
      </c>
      <c r="BW772" s="167" cm="1">
        <f t="array" ref="BW772">(INDEX($I:$O,ROW(),MATCH(BW$3,$I$2:$O$2,0))/12-INDEX($I:$O,ROW(),MATCH(BW$3-1,$I$2:$O$2,0))/12)+BV772</f>
        <v>0.19050000000000022</v>
      </c>
      <c r="BX772" s="167" cm="1">
        <f t="array" ref="BX772">(INDEX($I:$O,ROW(),MATCH(BX$3,$I$2:$O$2,0))/12-INDEX($I:$O,ROW(),MATCH(BX$3-1,$I$2:$O$2,0))/12)+BW772</f>
        <v>0.1936666666666669</v>
      </c>
      <c r="BY772" s="167" cm="1">
        <f t="array" ref="BY772">(INDEX($I:$O,ROW(),MATCH(BY$3,$I$2:$O$2,0))/12-INDEX($I:$O,ROW(),MATCH(BY$3-1,$I$2:$O$2,0))/12)+BX772</f>
        <v>0.19683333333333358</v>
      </c>
      <c r="BZ772" s="167" cm="1">
        <f t="array" ref="BZ772">(INDEX($I:$O,ROW(),MATCH(BZ$3,$I$2:$O$2,0))/12-INDEX($I:$O,ROW(),MATCH(BZ$3-1,$I$2:$O$2,0))/12)+BY772</f>
        <v>0.20000000000000026</v>
      </c>
      <c r="CA772" s="167" cm="1">
        <f t="array" ref="CA772">(INDEX($I:$P,ROW(),MATCH(CA$3,$I$2:$P$2,0))/12-INDEX($I:$P,ROW(),MATCH(CA$3-1,$I$2:$P$2,0))/12)+BZ772</f>
        <v>0.20000000000000026</v>
      </c>
      <c r="CB772" s="167" cm="1">
        <f t="array" ref="CB772">(INDEX($I:$P,ROW(),MATCH(CB$3,$I$2:$P$2,0))/12-INDEX($I:$P,ROW(),MATCH(CB$3-1,$I$2:$P$2,0))/12)+CA772</f>
        <v>0.20000000000000026</v>
      </c>
      <c r="CC772" s="167" cm="1">
        <f t="array" ref="CC772">(INDEX($I:$P,ROW(),MATCH(CC$3,$I$2:$P$2,0))/12-INDEX($I:$P,ROW(),MATCH(CC$3-1,$I$2:$P$2,0))/12)+CB772</f>
        <v>0.20000000000000026</v>
      </c>
      <c r="CD772" s="167" cm="1">
        <f t="array" ref="CD772">(INDEX($I:$P,ROW(),MATCH(CD$3,$I$2:$P$2,0))/12-INDEX($I:$P,ROW(),MATCH(CD$3-1,$I$2:$P$2,0))/12)+CC772</f>
        <v>0.20000000000000026</v>
      </c>
      <c r="CE772" s="167" cm="1">
        <f t="array" ref="CE772">(INDEX($I:$P,ROW(),MATCH(CE$3,$I$2:$P$2,0))/12-INDEX($I:$P,ROW(),MATCH(CE$3-1,$I$2:$P$2,0))/12)+CD772</f>
        <v>0.20000000000000026</v>
      </c>
      <c r="CF772" s="167" cm="1">
        <f t="array" ref="CF772">(INDEX($I:$P,ROW(),MATCH(CF$3,$I$2:$P$2,0))/12-INDEX($I:$P,ROW(),MATCH(CF$3-1,$I$2:$P$2,0))/12)+CE772</f>
        <v>0.20000000000000026</v>
      </c>
      <c r="CG772" s="167" cm="1">
        <f t="array" ref="CG772">(INDEX($I:$P,ROW(),MATCH(CG$3,$I$2:$P$2,0))/12-INDEX($I:$P,ROW(),MATCH(CG$3-1,$I$2:$P$2,0))/12)+CF772</f>
        <v>0.20000000000000026</v>
      </c>
      <c r="CH772" s="167" cm="1">
        <f t="array" ref="CH772">(INDEX($I:$P,ROW(),MATCH(CH$3,$I$2:$P$2,0))/12-INDEX($I:$P,ROW(),MATCH(CH$3-1,$I$2:$P$2,0))/12)+CG772</f>
        <v>0.20000000000000026</v>
      </c>
      <c r="CI772" s="167" cm="1">
        <f t="array" ref="CI772">(INDEX($I:$P,ROW(),MATCH(CI$3,$I$2:$P$2,0))/12-INDEX($I:$P,ROW(),MATCH(CI$3-1,$I$2:$P$2,0))/12)+CH772</f>
        <v>0.20000000000000026</v>
      </c>
      <c r="CJ772" s="167" cm="1">
        <f t="array" ref="CJ772">(INDEX($I:$P,ROW(),MATCH(CJ$3,$I$2:$P$2,0))/12-INDEX($I:$P,ROW(),MATCH(CJ$3-1,$I$2:$P$2,0))/12)+CI772</f>
        <v>0.20000000000000026</v>
      </c>
      <c r="CK772" s="167" cm="1">
        <f t="array" ref="CK772">(INDEX($I:$P,ROW(),MATCH(CK$3,$I$2:$P$2,0))/12-INDEX($I:$P,ROW(),MATCH(CK$3-1,$I$2:$P$2,0))/12)+CJ772</f>
        <v>0.20000000000000026</v>
      </c>
      <c r="CL772" s="167" cm="1">
        <f t="array" ref="CL772">(INDEX($I:$P,ROW(),MATCH(CL$3,$I$2:$P$2,0))/12-INDEX($I:$P,ROW(),MATCH(CL$3-1,$I$2:$P$2,0))/12)+CK772</f>
        <v>0.20000000000000026</v>
      </c>
      <c r="CN772" s="75">
        <v>0.01</v>
      </c>
      <c r="CO772" s="167" t="e" cm="1">
        <f t="array" ref="CO772">(INDEX($I:$P,ROW(),MATCH(CO$3,$I$2:$P$2,0))/CO$5-INDEX($I:$P,ROW(),MATCH(CO$3-1,$I$2:$P$2,0))/CO$5)+CN772</f>
        <v>#N/A</v>
      </c>
      <c r="CP772" s="167" t="e" cm="1">
        <f t="array" ref="CP772">(INDEX($I:$P,ROW(),MATCH(CP$3,$I$2:$P$2,0))/CP$5-INDEX($I:$P,ROW(),MATCH(CP$3-1,$I$2:$P$2,0))/CP$5)+CO772</f>
        <v>#N/A</v>
      </c>
      <c r="CQ772" s="167" t="e" cm="1">
        <f t="array" ref="CQ772">(INDEX($I:$P,ROW(),MATCH(CQ$3,$I$2:$P$2,0))/CQ$5-INDEX($I:$P,ROW(),MATCH(CQ$3-1,$I$2:$P$2,0))/CQ$5)+CP772</f>
        <v>#N/A</v>
      </c>
      <c r="CR772" s="167" t="e" cm="1">
        <f t="array" ref="CR772">(INDEX($I:$P,ROW(),MATCH(CR$3,$I$2:$P$2,0))/CR$5-INDEX($I:$P,ROW(),MATCH(CR$3-1,$I$2:$P$2,0))/CR$5)+CQ772</f>
        <v>#N/A</v>
      </c>
      <c r="CS772" s="167" t="e" cm="1">
        <f t="array" ref="CS772">(INDEX($I:$P,ROW(),MATCH(CS$3,$I$2:$P$2,0))/CS$5-INDEX($I:$P,ROW(),MATCH(CS$3-1,$I$2:$P$2,0))/CS$5)+CR772</f>
        <v>#N/A</v>
      </c>
      <c r="CT772" s="167" t="e" cm="1">
        <f t="array" ref="CT772">(INDEX($I:$P,ROW(),MATCH(CT$3,$I$2:$P$2,0))/CT$5-INDEX($I:$P,ROW(),MATCH(CT$3-1,$I$2:$P$2,0))/CT$5)+CS772</f>
        <v>#N/A</v>
      </c>
      <c r="CU772" s="167" t="e" cm="1">
        <f t="array" ref="CU772">(INDEX($I:$P,ROW(),MATCH(CU$3,$I$2:$P$2,0))/CU$5-INDEX($I:$P,ROW(),MATCH(CU$3-1,$I$2:$P$2,0))/CU$5)+CT772</f>
        <v>#N/A</v>
      </c>
      <c r="CV772" s="167" t="e" cm="1">
        <f t="array" ref="CV772">(INDEX($I:$P,ROW(),MATCH(CV$3,$I$2:$P$2,0))/CV$5-INDEX($I:$P,ROW(),MATCH(CV$3-1,$I$2:$P$2,0))/CV$5)+CU772</f>
        <v>#N/A</v>
      </c>
      <c r="CW772" s="167" t="e" cm="1">
        <f t="array" ref="CW772">(INDEX($I:$P,ROW(),MATCH(CW$3,$I$2:$P$2,0))/CW$5-INDEX($I:$P,ROW(),MATCH(CW$3-1,$I$2:$P$2,0))/CW$5)+CV772</f>
        <v>#N/A</v>
      </c>
      <c r="CX772" s="167" t="e" cm="1">
        <f t="array" ref="CX772">(INDEX($I:$P,ROW(),MATCH(CX$3,$I$2:$P$2,0))/CX$5-INDEX($I:$P,ROW(),MATCH(CX$3-1,$I$2:$P$2,0))/CX$5)+CW772</f>
        <v>#N/A</v>
      </c>
      <c r="CY772" s="167" t="e" cm="1">
        <f t="array" ref="CY772">(INDEX($I:$P,ROW(),MATCH(CY$3,$I$2:$P$2,0))/CL$5-INDEX($I:$P,ROW(),MATCH(CY$3-1,$I$2:$P$2,0))/CL$5)+CX772</f>
        <v>#N/A</v>
      </c>
      <c r="CZ772" s="167" t="e" cm="1">
        <f t="array" ref="CZ772">(INDEX($I:$P,ROW(),MATCH(CZ$3,$I$2:$P$2,0))/CZ$5-INDEX($I:$P,ROW(),MATCH(CZ$3-1,$I$2:$P$2,0))/CZ$5)+CY772</f>
        <v>#N/A</v>
      </c>
      <c r="DA772" s="167" t="e" cm="1">
        <f t="array" ref="DA772">(INDEX($I:$P,ROW(),MATCH(DA$3,$I$2:$P$2,0))/DA$5-INDEX($I:$P,ROW(),MATCH(DA$3-1,$I$2:$P$2,0))/DA$5)+CZ772</f>
        <v>#N/A</v>
      </c>
      <c r="DB772" s="167" t="e" cm="1">
        <f t="array" ref="DB772">(INDEX($I:$P,ROW(),MATCH(DB$3,$I$2:$P$2,0))/DB$5-INDEX($I:$P,ROW(),MATCH(DB$3-1,$I$2:$P$2,0))/DB$5)+DA772</f>
        <v>#N/A</v>
      </c>
      <c r="DC772" s="167" t="e" cm="1">
        <f t="array" ref="DC772">(INDEX($I:$P,ROW(),MATCH(DC$3,$I$2:$P$2,0))/DC$5-INDEX($I:$P,ROW(),MATCH(DC$3-1,$I$2:$P$2,0))/DC$5)+DB772</f>
        <v>#N/A</v>
      </c>
      <c r="DD772" s="167" t="e" cm="1">
        <f t="array" ref="DD772">(INDEX($I:$P,ROW(),MATCH(DD$3,$I$2:$P$2,0))/DD$5-INDEX($I:$P,ROW(),MATCH(DD$3-1,$I$2:$P$2,0))/DD$5)+DC772</f>
        <v>#N/A</v>
      </c>
      <c r="DE772" s="167" t="e" cm="1">
        <f t="array" ref="DE772">(INDEX($I:$P,ROW(),MATCH(DE$3,$I$2:$P$2,0))/DE$5-INDEX($I:$P,ROW(),MATCH(DE$3-1,$I$2:$P$2,0))/DE$5)+DD772</f>
        <v>#N/A</v>
      </c>
      <c r="DF772" s="167" t="e" cm="1">
        <f t="array" ref="DF772">(INDEX($I:$P,ROW(),MATCH(DF$3,$I$2:$P$2,0))/DF$5-INDEX($I:$P,ROW(),MATCH(DF$3-1,$I$2:$P$2,0))/DF$5)+DE772</f>
        <v>#N/A</v>
      </c>
      <c r="DG772" s="167" t="e" cm="1">
        <f t="array" ref="DG772">(INDEX($I:$P,ROW(),MATCH(DG$3,$I$2:$P$2,0))/DG$5-INDEX($I:$P,ROW(),MATCH(DG$3-1,$I$2:$P$2,0))/DG$5)+DF772</f>
        <v>#N/A</v>
      </c>
      <c r="DH772" s="167" t="e" cm="1">
        <f t="array" ref="DH772">(INDEX($I:$P,ROW(),MATCH(DH$3,$I$2:$P$2,0))/DH$5-INDEX($I:$P,ROW(),MATCH(DH$3-1,$I$2:$P$2,0))/DH$5)+DG772</f>
        <v>#N/A</v>
      </c>
      <c r="DI772" s="167" t="e" cm="1">
        <f t="array" ref="DI772">(INDEX($I:$P,ROW(),MATCH(DI$3,$I$2:$P$2,0))/DI$5-INDEX($I:$P,ROW(),MATCH(DI$3-1,$I$2:$P$2,0))/DI$5)+DH772</f>
        <v>#N/A</v>
      </c>
      <c r="DJ772" s="167" t="e" cm="1">
        <f t="array" ref="DJ772">(INDEX($I:$P,ROW(),MATCH(DJ$3,$I$2:$P$2,0))/DJ$5-INDEX($I:$P,ROW(),MATCH(DJ$3-1,$I$2:$P$2,0))/DJ$5)+DI772</f>
        <v>#N/A</v>
      </c>
      <c r="DK772" s="167" t="e" cm="1">
        <f t="array" ref="DK772">(INDEX($I:$P,ROW(),MATCH(DK$3,$I$2:$P$2,0))/DK$5-INDEX($I:$P,ROW(),MATCH(DK$3-1,$I$2:$P$2,0))/DK$5)+DJ772</f>
        <v>#N/A</v>
      </c>
      <c r="DL772" s="167" t="e" cm="1">
        <f t="array" ref="DL772">(INDEX($I:$P,ROW(),MATCH(DL$3,$I$2:$P$2,0))/DL$5-INDEX($I:$P,ROW(),MATCH(DL$3-1,$I$2:$P$2,0))/DL$5)+DK772</f>
        <v>#N/A</v>
      </c>
    </row>
    <row r="773" spans="1:116" x14ac:dyDescent="0.4">
      <c r="A773" s="27"/>
      <c r="B773" s="27" t="str">
        <f>E773</f>
        <v>773 SAM-PR-R</v>
      </c>
      <c r="C773" s="27" t="s">
        <v>198</v>
      </c>
      <c r="D773" t="s">
        <v>478</v>
      </c>
      <c r="E773" s="9" t="str">
        <f t="shared" si="914"/>
        <v>773 SAM-PR-R</v>
      </c>
      <c r="F773" s="27"/>
      <c r="G773" s="126" t="str">
        <f>"Revenue - "&amp;G775</f>
        <v>Revenue - (Primary label)</v>
      </c>
      <c r="H773" s="24"/>
      <c r="I773" s="24"/>
      <c r="J773" s="24"/>
      <c r="K773" s="33">
        <f t="shared" ref="K773:P773" ca="1" si="915">SUMIF($3:$3,K$2,773:773)</f>
        <v>3120</v>
      </c>
      <c r="L773" s="33">
        <f t="shared" ca="1" si="915"/>
        <v>8230</v>
      </c>
      <c r="M773" s="33">
        <f t="shared" ca="1" si="915"/>
        <v>12789.999999999996</v>
      </c>
      <c r="N773" s="33">
        <f t="shared" ca="1" si="915"/>
        <v>17350.000000000007</v>
      </c>
      <c r="O773" s="33">
        <f t="shared" ca="1" si="915"/>
        <v>21910.000000000025</v>
      </c>
      <c r="P773" s="33">
        <f t="shared" ca="1" si="915"/>
        <v>24000.000000000033</v>
      </c>
      <c r="R773" s="165"/>
      <c r="S773" s="33" cm="1">
        <f t="array" aca="1" ref="S773" ca="1">S772*INDIRECT(S764)</f>
        <v>40</v>
      </c>
      <c r="T773" s="33" cm="1">
        <f t="array" aca="1" ref="T773" ca="1">T772*INDIRECT(T764)</f>
        <v>80</v>
      </c>
      <c r="U773" s="33" cm="1">
        <f t="array" aca="1" ref="U773" ca="1">U772*INDIRECT(U764)</f>
        <v>120</v>
      </c>
      <c r="V773" s="33" cm="1">
        <f t="array" aca="1" ref="V773" ca="1">V772*INDIRECT(V764)</f>
        <v>160</v>
      </c>
      <c r="W773" s="33" cm="1">
        <f t="array" aca="1" ref="W773" ca="1">W772*INDIRECT(W764)</f>
        <v>200</v>
      </c>
      <c r="X773" s="33" cm="1">
        <f t="array" aca="1" ref="X773" ca="1">X772*INDIRECT(X764)</f>
        <v>240</v>
      </c>
      <c r="Y773" s="33" cm="1">
        <f t="array" aca="1" ref="Y773" ca="1">Y772*INDIRECT(Y764)</f>
        <v>280</v>
      </c>
      <c r="Z773" s="33" cm="1">
        <f t="array" aca="1" ref="Z773" ca="1">Z772*INDIRECT(Z764)</f>
        <v>320</v>
      </c>
      <c r="AA773" s="33" cm="1">
        <f t="array" aca="1" ref="AA773" ca="1">AA772*INDIRECT(AA764)</f>
        <v>360.00000000000006</v>
      </c>
      <c r="AB773" s="33" cm="1">
        <f t="array" aca="1" ref="AB773" ca="1">AB772*INDIRECT(AB764)</f>
        <v>400.00000000000006</v>
      </c>
      <c r="AC773" s="33" cm="1">
        <f t="array" aca="1" ref="AC773" ca="1">AC772*INDIRECT(AC764)</f>
        <v>440.00000000000011</v>
      </c>
      <c r="AD773" s="33" cm="1">
        <f t="array" aca="1" ref="AD773" ca="1">AD772*INDIRECT(AD764)</f>
        <v>480.00000000000017</v>
      </c>
      <c r="AE773" s="33" cm="1">
        <f t="array" aca="1" ref="AE773" ca="1">AE772*INDIRECT(AE764)</f>
        <v>511.6666666666668</v>
      </c>
      <c r="AF773" s="33" cm="1">
        <f t="array" aca="1" ref="AF773" ca="1">AF772*INDIRECT(AF764)</f>
        <v>543.33333333333348</v>
      </c>
      <c r="AG773" s="33" cm="1">
        <f t="array" aca="1" ref="AG773" ca="1">AG772*INDIRECT(AG764)</f>
        <v>575.00000000000011</v>
      </c>
      <c r="AH773" s="33" cm="1">
        <f t="array" aca="1" ref="AH773" ca="1">AH772*INDIRECT(AH764)</f>
        <v>606.66666666666674</v>
      </c>
      <c r="AI773" s="33" cm="1">
        <f t="array" aca="1" ref="AI773" ca="1">AI772*INDIRECT(AI764)</f>
        <v>638.33333333333337</v>
      </c>
      <c r="AJ773" s="33" cm="1">
        <f t="array" aca="1" ref="AJ773" ca="1">AJ772*INDIRECT(AJ764)</f>
        <v>670</v>
      </c>
      <c r="AK773" s="33" cm="1">
        <f t="array" aca="1" ref="AK773" ca="1">AK772*INDIRECT(AK764)</f>
        <v>701.66666666666674</v>
      </c>
      <c r="AL773" s="33" cm="1">
        <f t="array" aca="1" ref="AL773" ca="1">AL772*INDIRECT(AL764)</f>
        <v>733.33333333333337</v>
      </c>
      <c r="AM773" s="33" cm="1">
        <f t="array" aca="1" ref="AM773" ca="1">AM772*INDIRECT(AM764)</f>
        <v>765</v>
      </c>
      <c r="AN773" s="33" cm="1">
        <f t="array" aca="1" ref="AN773" ca="1">AN772*INDIRECT(AN764)</f>
        <v>796.66666666666663</v>
      </c>
      <c r="AO773" s="33" cm="1">
        <f t="array" aca="1" ref="AO773" ca="1">AO772*INDIRECT(AO764)</f>
        <v>828.33333333333326</v>
      </c>
      <c r="AP773" s="33" cm="1">
        <f t="array" aca="1" ref="AP773" ca="1">AP772*INDIRECT(AP764)</f>
        <v>859.99999999999989</v>
      </c>
      <c r="AQ773" s="33" cm="1">
        <f t="array" aca="1" ref="AQ773" ca="1">AQ772*INDIRECT(AQ764)</f>
        <v>891.66666666666663</v>
      </c>
      <c r="AR773" s="33" cm="1">
        <f t="array" aca="1" ref="AR773" ca="1">AR772*INDIRECT(AR764)</f>
        <v>923.33333333333326</v>
      </c>
      <c r="AS773" s="33" cm="1">
        <f t="array" aca="1" ref="AS773" ca="1">AS772*INDIRECT(AS764)</f>
        <v>954.99999999999989</v>
      </c>
      <c r="AT773" s="33" cm="1">
        <f t="array" aca="1" ref="AT773" ca="1">AT772*INDIRECT(AT764)</f>
        <v>986.66666666666652</v>
      </c>
      <c r="AU773" s="33" cm="1">
        <f t="array" aca="1" ref="AU773" ca="1">AU772*INDIRECT(AU764)</f>
        <v>1018.3333333333331</v>
      </c>
      <c r="AV773" s="33" cm="1">
        <f t="array" aca="1" ref="AV773" ca="1">AV772*INDIRECT(AV764)</f>
        <v>1049.9999999999998</v>
      </c>
      <c r="AW773" s="33" cm="1">
        <f t="array" aca="1" ref="AW773" ca="1">AW772*INDIRECT(AW764)</f>
        <v>1081.6666666666665</v>
      </c>
      <c r="AX773" s="33" cm="1">
        <f t="array" aca="1" ref="AX773" ca="1">AX772*INDIRECT(AX764)</f>
        <v>1113.333333333333</v>
      </c>
      <c r="AY773" s="33" cm="1">
        <f t="array" aca="1" ref="AY773" ca="1">AY772*INDIRECT(AY764)</f>
        <v>1144.9999999999998</v>
      </c>
      <c r="AZ773" s="33" cm="1">
        <f t="array" aca="1" ref="AZ773" ca="1">AZ772*INDIRECT(AZ764)</f>
        <v>1176.6666666666665</v>
      </c>
      <c r="BA773" s="33" cm="1">
        <f t="array" aca="1" ref="BA773" ca="1">BA772*INDIRECT(BA764)</f>
        <v>1208.333333333333</v>
      </c>
      <c r="BB773" s="33" cm="1">
        <f t="array" aca="1" ref="BB773" ca="1">BB772*INDIRECT(BB764)</f>
        <v>1239.9999999999998</v>
      </c>
      <c r="BC773" s="33" cm="1">
        <f t="array" aca="1" ref="BC773" ca="1">BC772*INDIRECT(BC764)</f>
        <v>1271.6666666666665</v>
      </c>
      <c r="BD773" s="33" cm="1">
        <f t="array" aca="1" ref="BD773" ca="1">BD772*INDIRECT(BD764)</f>
        <v>1303.3333333333333</v>
      </c>
      <c r="BE773" s="33" cm="1">
        <f t="array" aca="1" ref="BE773" ca="1">BE772*INDIRECT(BE764)</f>
        <v>1335</v>
      </c>
      <c r="BF773" s="33" cm="1">
        <f t="array" aca="1" ref="BF773" ca="1">BF772*INDIRECT(BF764)</f>
        <v>1366.666666666667</v>
      </c>
      <c r="BG773" s="33" cm="1">
        <f t="array" aca="1" ref="BG773" ca="1">BG772*INDIRECT(BG764)</f>
        <v>1398.3333333333337</v>
      </c>
      <c r="BH773" s="33" cm="1">
        <f t="array" aca="1" ref="BH773" ca="1">BH772*INDIRECT(BH764)</f>
        <v>1430.0000000000005</v>
      </c>
      <c r="BI773" s="33" cm="1">
        <f t="array" aca="1" ref="BI773" ca="1">BI772*INDIRECT(BI764)</f>
        <v>1461.6666666666672</v>
      </c>
      <c r="BJ773" s="33" cm="1">
        <f t="array" aca="1" ref="BJ773" ca="1">BJ772*INDIRECT(BJ764)</f>
        <v>1493.3333333333339</v>
      </c>
      <c r="BK773" s="33" cm="1">
        <f t="array" aca="1" ref="BK773" ca="1">BK772*INDIRECT(BK764)</f>
        <v>1525.0000000000009</v>
      </c>
      <c r="BL773" s="33" cm="1">
        <f t="array" aca="1" ref="BL773" ca="1">BL772*INDIRECT(BL764)</f>
        <v>1556.6666666666677</v>
      </c>
      <c r="BM773" s="33" cm="1">
        <f t="array" aca="1" ref="BM773" ca="1">BM772*INDIRECT(BM764)</f>
        <v>1588.3333333333344</v>
      </c>
      <c r="BN773" s="33" cm="1">
        <f t="array" aca="1" ref="BN773" ca="1">BN772*INDIRECT(BN764)</f>
        <v>1620.0000000000011</v>
      </c>
      <c r="BO773" s="33" cm="1">
        <f t="array" aca="1" ref="BO773" ca="1">BO772*INDIRECT(BO764)</f>
        <v>1651.6666666666679</v>
      </c>
      <c r="BP773" s="33" cm="1">
        <f t="array" aca="1" ref="BP773" ca="1">BP772*INDIRECT(BP764)</f>
        <v>1683.3333333333348</v>
      </c>
      <c r="BQ773" s="33" cm="1">
        <f t="array" aca="1" ref="BQ773" ca="1">BQ772*INDIRECT(BQ764)</f>
        <v>1715.0000000000016</v>
      </c>
      <c r="BR773" s="33" cm="1">
        <f t="array" aca="1" ref="BR773" ca="1">BR772*INDIRECT(BR764)</f>
        <v>1746.6666666666683</v>
      </c>
      <c r="BS773" s="33" cm="1">
        <f t="array" aca="1" ref="BS773" ca="1">BS772*INDIRECT(BS764)</f>
        <v>1778.3333333333351</v>
      </c>
      <c r="BT773" s="33" cm="1">
        <f t="array" aca="1" ref="BT773" ca="1">BT772*INDIRECT(BT764)</f>
        <v>1810.0000000000018</v>
      </c>
      <c r="BU773" s="33" cm="1">
        <f t="array" aca="1" ref="BU773" ca="1">BU772*INDIRECT(BU764)</f>
        <v>1841.6666666666686</v>
      </c>
      <c r="BV773" s="33" cm="1">
        <f t="array" aca="1" ref="BV773" ca="1">BV772*INDIRECT(BV764)</f>
        <v>1873.3333333333355</v>
      </c>
      <c r="BW773" s="33" cm="1">
        <f t="array" aca="1" ref="BW773" ca="1">BW772*INDIRECT(BW764)</f>
        <v>1905.0000000000023</v>
      </c>
      <c r="BX773" s="33" cm="1">
        <f t="array" aca="1" ref="BX773" ca="1">BX772*INDIRECT(BX764)</f>
        <v>1936.666666666669</v>
      </c>
      <c r="BY773" s="33" cm="1">
        <f t="array" aca="1" ref="BY773" ca="1">BY772*INDIRECT(BY764)</f>
        <v>1968.3333333333358</v>
      </c>
      <c r="BZ773" s="33" cm="1">
        <f t="array" aca="1" ref="BZ773" ca="1">BZ772*INDIRECT(BZ764)</f>
        <v>2000.0000000000025</v>
      </c>
      <c r="CA773" s="33" cm="1">
        <f t="array" aca="1" ref="CA773" ca="1">CA772*INDIRECT(CA764)</f>
        <v>2000.0000000000025</v>
      </c>
      <c r="CB773" s="33" cm="1">
        <f t="array" aca="1" ref="CB773" ca="1">CB772*INDIRECT(CB764)</f>
        <v>2000.0000000000025</v>
      </c>
      <c r="CC773" s="33" cm="1">
        <f t="array" aca="1" ref="CC773" ca="1">CC772*INDIRECT(CC764)</f>
        <v>2000.0000000000025</v>
      </c>
      <c r="CD773" s="33" cm="1">
        <f t="array" aca="1" ref="CD773" ca="1">CD772*INDIRECT(CD764)</f>
        <v>2000.0000000000025</v>
      </c>
      <c r="CE773" s="33" cm="1">
        <f t="array" aca="1" ref="CE773" ca="1">CE772*INDIRECT(CE764)</f>
        <v>2000.0000000000025</v>
      </c>
      <c r="CF773" s="33" cm="1">
        <f t="array" aca="1" ref="CF773" ca="1">CF772*INDIRECT(CF764)</f>
        <v>2000.0000000000025</v>
      </c>
      <c r="CG773" s="33" cm="1">
        <f t="array" aca="1" ref="CG773" ca="1">CG772*INDIRECT(CG764)</f>
        <v>2000.0000000000025</v>
      </c>
      <c r="CH773" s="33" cm="1">
        <f t="array" aca="1" ref="CH773" ca="1">CH772*INDIRECT(CH764)</f>
        <v>2000.0000000000025</v>
      </c>
      <c r="CI773" s="33" cm="1">
        <f t="array" aca="1" ref="CI773" ca="1">CI772*INDIRECT(CI764)</f>
        <v>2000.0000000000025</v>
      </c>
      <c r="CJ773" s="33" cm="1">
        <f t="array" aca="1" ref="CJ773" ca="1">CJ772*INDIRECT(CJ764)</f>
        <v>2000.0000000000025</v>
      </c>
      <c r="CK773" s="33" cm="1">
        <f t="array" aca="1" ref="CK773" ca="1">CK772*INDIRECT(CK764)</f>
        <v>2000.0000000000025</v>
      </c>
      <c r="CL773" s="33" cm="1">
        <f t="array" aca="1" ref="CL773" ca="1">CL772*INDIRECT(CL764)</f>
        <v>2000.0000000000025</v>
      </c>
      <c r="CN773" s="24"/>
      <c r="CO773" s="33" t="e" cm="1">
        <f t="array" aca="1" ref="CO773" ca="1">CO772*INDIRECT(CO764)</f>
        <v>#N/A</v>
      </c>
      <c r="CP773" s="33" t="e" cm="1">
        <f t="array" aca="1" ref="CP773" ca="1">CP772*INDIRECT(CP764)</f>
        <v>#N/A</v>
      </c>
      <c r="CQ773" s="33" t="e" cm="1">
        <f t="array" aca="1" ref="CQ773" ca="1">CQ772*INDIRECT(CQ764)</f>
        <v>#N/A</v>
      </c>
      <c r="CR773" s="33" t="e" cm="1">
        <f t="array" aca="1" ref="CR773" ca="1">CR772*INDIRECT(CR764)</f>
        <v>#N/A</v>
      </c>
      <c r="CS773" s="33" t="e" cm="1">
        <f t="array" aca="1" ref="CS773" ca="1">CS772*INDIRECT(CS764)</f>
        <v>#N/A</v>
      </c>
      <c r="CT773" s="33" t="e" cm="1">
        <f t="array" aca="1" ref="CT773" ca="1">CT772*INDIRECT(CT764)</f>
        <v>#N/A</v>
      </c>
      <c r="CU773" s="33" t="e" cm="1">
        <f t="array" aca="1" ref="CU773" ca="1">CU772*INDIRECT(CU764)</f>
        <v>#N/A</v>
      </c>
      <c r="CV773" s="33" t="e" cm="1">
        <f t="array" aca="1" ref="CV773" ca="1">CV772*INDIRECT(CV764)</f>
        <v>#N/A</v>
      </c>
      <c r="CW773" s="33" t="e" cm="1">
        <f t="array" aca="1" ref="CW773" ca="1">CW772*INDIRECT(CW764)</f>
        <v>#N/A</v>
      </c>
      <c r="CX773" s="33" t="e" cm="1">
        <f t="array" aca="1" ref="CX773" ca="1">CX772*INDIRECT(CX764)</f>
        <v>#N/A</v>
      </c>
      <c r="CY773" s="33" t="e" cm="1">
        <f t="array" aca="1" ref="CY773" ca="1">CY772*INDIRECT(CY764)</f>
        <v>#N/A</v>
      </c>
      <c r="CZ773" s="33" t="e" cm="1">
        <f t="array" aca="1" ref="CZ773" ca="1">CZ772*INDIRECT(CZ764)</f>
        <v>#N/A</v>
      </c>
      <c r="DA773" s="33" t="e" cm="1">
        <f t="array" aca="1" ref="DA773" ca="1">DA772*INDIRECT(DA764)</f>
        <v>#N/A</v>
      </c>
      <c r="DB773" s="33" t="e" cm="1">
        <f t="array" aca="1" ref="DB773" ca="1">DB772*INDIRECT(DB764)</f>
        <v>#N/A</v>
      </c>
      <c r="DC773" s="33" t="e" cm="1">
        <f t="array" aca="1" ref="DC773" ca="1">DC772*INDIRECT(DC764)</f>
        <v>#N/A</v>
      </c>
      <c r="DD773" s="33" t="e" cm="1">
        <f t="array" aca="1" ref="DD773" ca="1">DD772*INDIRECT(DD764)</f>
        <v>#N/A</v>
      </c>
      <c r="DE773" s="33" t="e" cm="1">
        <f t="array" aca="1" ref="DE773" ca="1">DE772*INDIRECT(DE764)</f>
        <v>#N/A</v>
      </c>
      <c r="DF773" s="33" t="e" cm="1">
        <f t="array" aca="1" ref="DF773" ca="1">DF772*INDIRECT(DF764)</f>
        <v>#N/A</v>
      </c>
      <c r="DG773" s="33" t="e" cm="1">
        <f t="array" aca="1" ref="DG773" ca="1">DG772*INDIRECT(DG764)</f>
        <v>#N/A</v>
      </c>
      <c r="DH773" s="33" t="e" cm="1">
        <f t="array" aca="1" ref="DH773" ca="1">DH772*INDIRECT(DH764)</f>
        <v>#N/A</v>
      </c>
      <c r="DI773" s="33" t="e" cm="1">
        <f t="array" aca="1" ref="DI773" ca="1">DI772*INDIRECT(DI764)</f>
        <v>#N/A</v>
      </c>
      <c r="DJ773" s="33" t="e" cm="1">
        <f t="array" aca="1" ref="DJ773" ca="1">DJ772*INDIRECT(DJ764)</f>
        <v>#N/A</v>
      </c>
      <c r="DK773" s="33" t="e" cm="1">
        <f t="array" aca="1" ref="DK773" ca="1">DK772*INDIRECT(DK764)</f>
        <v>#N/A</v>
      </c>
      <c r="DL773" s="33" t="e" cm="1">
        <f t="array" aca="1" ref="DL773" ca="1">DL772*INDIRECT(DL764)</f>
        <v>#N/A</v>
      </c>
    </row>
    <row r="774" spans="1:116" x14ac:dyDescent="0.4">
      <c r="A774" s="27"/>
      <c r="B774" s="27"/>
      <c r="C774" s="27"/>
      <c r="D774" t="s">
        <v>478</v>
      </c>
      <c r="E774" s="9" t="str">
        <f t="shared" ref="E774" si="916">ROW()&amp;" "&amp;D774</f>
        <v>774 SAM-PR-R</v>
      </c>
      <c r="F774" s="27"/>
      <c r="G774" s="126"/>
      <c r="H774" s="24"/>
      <c r="I774" s="24"/>
      <c r="J774" s="24"/>
      <c r="K774" s="33"/>
      <c r="L774" s="33"/>
      <c r="M774" s="33"/>
      <c r="N774" s="33"/>
      <c r="O774" s="33"/>
      <c r="P774" s="33"/>
      <c r="R774" s="165"/>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3"/>
      <c r="AV774" s="33"/>
      <c r="AW774" s="33"/>
      <c r="AX774" s="33"/>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c r="BV774" s="33"/>
      <c r="BW774" s="33"/>
      <c r="BX774" s="33"/>
      <c r="BY774" s="33"/>
      <c r="BZ774" s="33"/>
      <c r="CA774" s="33"/>
      <c r="CB774" s="33"/>
      <c r="CC774" s="33"/>
      <c r="CD774" s="33"/>
      <c r="CE774" s="33"/>
      <c r="CF774" s="33"/>
      <c r="CG774" s="33"/>
      <c r="CH774" s="33"/>
      <c r="CI774" s="33"/>
      <c r="CJ774" s="33"/>
      <c r="CK774" s="33"/>
      <c r="CL774" s="33"/>
      <c r="CN774" s="24"/>
      <c r="CO774" s="33"/>
      <c r="CP774" s="33"/>
      <c r="CQ774" s="33"/>
      <c r="CR774" s="33"/>
      <c r="CS774" s="33"/>
      <c r="CT774" s="33"/>
      <c r="CU774" s="33"/>
      <c r="CV774" s="33"/>
      <c r="CW774" s="33"/>
      <c r="CX774" s="33"/>
      <c r="CY774" s="33"/>
      <c r="CZ774" s="33"/>
      <c r="DA774" s="33"/>
      <c r="DB774" s="33"/>
      <c r="DC774" s="33"/>
      <c r="DD774" s="33"/>
      <c r="DE774" s="33"/>
      <c r="DF774" s="33"/>
      <c r="DG774" s="33"/>
      <c r="DH774" s="33"/>
      <c r="DI774" s="33"/>
      <c r="DJ774" s="33"/>
      <c r="DK774" s="33"/>
      <c r="DL774" s="33"/>
    </row>
    <row r="775" spans="1:116" x14ac:dyDescent="0.4">
      <c r="B775" t="s">
        <v>332</v>
      </c>
      <c r="D775" t="s">
        <v>478</v>
      </c>
      <c r="E775" s="8" t="str">
        <f>ROW()&amp;" "&amp;D775</f>
        <v>775 SAM-PR-R</v>
      </c>
      <c r="G775" s="136" t="str">
        <f>G762</f>
        <v>(Primary label)</v>
      </c>
      <c r="H775" s="31"/>
      <c r="I775" s="73"/>
      <c r="J775" s="73"/>
      <c r="K775" s="58"/>
      <c r="L775" s="58"/>
      <c r="M775" s="58"/>
      <c r="N775" s="58"/>
      <c r="O775" s="58"/>
      <c r="P775" s="58"/>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3"/>
      <c r="AV775" s="33"/>
      <c r="AW775" s="33"/>
      <c r="AX775" s="33"/>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c r="BV775" s="33"/>
      <c r="BW775" s="33"/>
      <c r="BX775" s="33"/>
      <c r="BY775" s="33"/>
      <c r="BZ775" s="33"/>
      <c r="CA775" s="33"/>
      <c r="CB775" s="33"/>
      <c r="CC775" s="33"/>
      <c r="CD775" s="33"/>
      <c r="CE775" s="33"/>
      <c r="CF775" s="33"/>
      <c r="CG775" s="33"/>
      <c r="CH775" s="33"/>
      <c r="CI775" s="33"/>
      <c r="CJ775" s="33"/>
      <c r="CK775" s="33"/>
      <c r="CL775" s="33"/>
      <c r="CN775" s="73"/>
      <c r="CO775" s="33"/>
      <c r="CP775" s="33"/>
      <c r="CQ775" s="33"/>
      <c r="CR775" s="33"/>
      <c r="CS775" s="33"/>
      <c r="CT775" s="33"/>
      <c r="CU775" s="33"/>
      <c r="CV775" s="33"/>
      <c r="CW775" s="33"/>
      <c r="CX775" s="33"/>
      <c r="CY775" s="33"/>
      <c r="CZ775" s="33"/>
      <c r="DA775" s="33"/>
      <c r="DB775" s="33"/>
      <c r="DC775" s="33"/>
      <c r="DD775" s="33"/>
      <c r="DE775" s="33"/>
      <c r="DF775" s="33"/>
      <c r="DG775" s="33"/>
      <c r="DH775" s="33"/>
      <c r="DI775" s="33"/>
      <c r="DJ775" s="33"/>
      <c r="DK775" s="33"/>
      <c r="DL775" s="33"/>
    </row>
    <row r="776" spans="1:116" x14ac:dyDescent="0.4">
      <c r="A776" s="3"/>
      <c r="B776" t="s">
        <v>332</v>
      </c>
      <c r="D776" t="s">
        <v>478</v>
      </c>
      <c r="E776" s="8" t="str">
        <f>ROW()&amp;" "&amp;D776</f>
        <v>776 SAM-PR-R</v>
      </c>
      <c r="G776" s="241" t="str">
        <f>IFERROR(SUBSTITUTE(G770,":",""),"no unit")</f>
        <v>unit</v>
      </c>
      <c r="H776" s="208"/>
      <c r="I776" s="209"/>
      <c r="J776" s="209"/>
      <c r="K776" s="217"/>
      <c r="L776" s="217"/>
      <c r="M776" s="217"/>
      <c r="N776" s="217"/>
      <c r="O776" s="217"/>
      <c r="P776" s="217"/>
      <c r="R776" s="218"/>
      <c r="S776" s="212" t="str">
        <f t="shared" ref="S776:AX776" si="917">ADDRESS(ROW(S773),COLUMN(S773),2)</f>
        <v>S$773</v>
      </c>
      <c r="T776" s="212" t="str">
        <f t="shared" si="917"/>
        <v>T$773</v>
      </c>
      <c r="U776" s="212" t="str">
        <f t="shared" si="917"/>
        <v>U$773</v>
      </c>
      <c r="V776" s="212" t="str">
        <f t="shared" si="917"/>
        <v>V$773</v>
      </c>
      <c r="W776" s="212" t="str">
        <f t="shared" si="917"/>
        <v>W$773</v>
      </c>
      <c r="X776" s="212" t="str">
        <f t="shared" si="917"/>
        <v>X$773</v>
      </c>
      <c r="Y776" s="212" t="str">
        <f t="shared" si="917"/>
        <v>Y$773</v>
      </c>
      <c r="Z776" s="212" t="str">
        <f t="shared" si="917"/>
        <v>Z$773</v>
      </c>
      <c r="AA776" s="212" t="str">
        <f t="shared" si="917"/>
        <v>AA$773</v>
      </c>
      <c r="AB776" s="212" t="str">
        <f t="shared" si="917"/>
        <v>AB$773</v>
      </c>
      <c r="AC776" s="212" t="str">
        <f t="shared" si="917"/>
        <v>AC$773</v>
      </c>
      <c r="AD776" s="212" t="str">
        <f t="shared" si="917"/>
        <v>AD$773</v>
      </c>
      <c r="AE776" s="212" t="str">
        <f t="shared" si="917"/>
        <v>AE$773</v>
      </c>
      <c r="AF776" s="212" t="str">
        <f t="shared" si="917"/>
        <v>AF$773</v>
      </c>
      <c r="AG776" s="212" t="str">
        <f t="shared" si="917"/>
        <v>AG$773</v>
      </c>
      <c r="AH776" s="212" t="str">
        <f t="shared" si="917"/>
        <v>AH$773</v>
      </c>
      <c r="AI776" s="212" t="str">
        <f t="shared" si="917"/>
        <v>AI$773</v>
      </c>
      <c r="AJ776" s="212" t="str">
        <f t="shared" si="917"/>
        <v>AJ$773</v>
      </c>
      <c r="AK776" s="212" t="str">
        <f t="shared" si="917"/>
        <v>AK$773</v>
      </c>
      <c r="AL776" s="212" t="str">
        <f t="shared" si="917"/>
        <v>AL$773</v>
      </c>
      <c r="AM776" s="212" t="str">
        <f t="shared" si="917"/>
        <v>AM$773</v>
      </c>
      <c r="AN776" s="212" t="str">
        <f t="shared" si="917"/>
        <v>AN$773</v>
      </c>
      <c r="AO776" s="212" t="str">
        <f t="shared" si="917"/>
        <v>AO$773</v>
      </c>
      <c r="AP776" s="212" t="str">
        <f t="shared" si="917"/>
        <v>AP$773</v>
      </c>
      <c r="AQ776" s="212" t="str">
        <f t="shared" si="917"/>
        <v>AQ$773</v>
      </c>
      <c r="AR776" s="212" t="str">
        <f t="shared" si="917"/>
        <v>AR$773</v>
      </c>
      <c r="AS776" s="212" t="str">
        <f t="shared" si="917"/>
        <v>AS$773</v>
      </c>
      <c r="AT776" s="212" t="str">
        <f t="shared" si="917"/>
        <v>AT$773</v>
      </c>
      <c r="AU776" s="212" t="str">
        <f t="shared" si="917"/>
        <v>AU$773</v>
      </c>
      <c r="AV776" s="212" t="str">
        <f t="shared" si="917"/>
        <v>AV$773</v>
      </c>
      <c r="AW776" s="212" t="str">
        <f t="shared" si="917"/>
        <v>AW$773</v>
      </c>
      <c r="AX776" s="212" t="str">
        <f t="shared" si="917"/>
        <v>AX$773</v>
      </c>
      <c r="AY776" s="212" t="str">
        <f t="shared" ref="AY776:CD776" si="918">ADDRESS(ROW(AY773),COLUMN(AY773),2)</f>
        <v>AY$773</v>
      </c>
      <c r="AZ776" s="212" t="str">
        <f t="shared" si="918"/>
        <v>AZ$773</v>
      </c>
      <c r="BA776" s="212" t="str">
        <f t="shared" si="918"/>
        <v>BA$773</v>
      </c>
      <c r="BB776" s="212" t="str">
        <f t="shared" si="918"/>
        <v>BB$773</v>
      </c>
      <c r="BC776" s="212" t="str">
        <f t="shared" si="918"/>
        <v>BC$773</v>
      </c>
      <c r="BD776" s="212" t="str">
        <f t="shared" si="918"/>
        <v>BD$773</v>
      </c>
      <c r="BE776" s="212" t="str">
        <f t="shared" si="918"/>
        <v>BE$773</v>
      </c>
      <c r="BF776" s="212" t="str">
        <f t="shared" si="918"/>
        <v>BF$773</v>
      </c>
      <c r="BG776" s="212" t="str">
        <f t="shared" si="918"/>
        <v>BG$773</v>
      </c>
      <c r="BH776" s="212" t="str">
        <f t="shared" si="918"/>
        <v>BH$773</v>
      </c>
      <c r="BI776" s="212" t="str">
        <f t="shared" si="918"/>
        <v>BI$773</v>
      </c>
      <c r="BJ776" s="212" t="str">
        <f t="shared" si="918"/>
        <v>BJ$773</v>
      </c>
      <c r="BK776" s="212" t="str">
        <f t="shared" si="918"/>
        <v>BK$773</v>
      </c>
      <c r="BL776" s="212" t="str">
        <f t="shared" si="918"/>
        <v>BL$773</v>
      </c>
      <c r="BM776" s="212" t="str">
        <f t="shared" si="918"/>
        <v>BM$773</v>
      </c>
      <c r="BN776" s="212" t="str">
        <f t="shared" si="918"/>
        <v>BN$773</v>
      </c>
      <c r="BO776" s="212" t="str">
        <f t="shared" si="918"/>
        <v>BO$773</v>
      </c>
      <c r="BP776" s="212" t="str">
        <f t="shared" si="918"/>
        <v>BP$773</v>
      </c>
      <c r="BQ776" s="212" t="str">
        <f t="shared" si="918"/>
        <v>BQ$773</v>
      </c>
      <c r="BR776" s="212" t="str">
        <f t="shared" si="918"/>
        <v>BR$773</v>
      </c>
      <c r="BS776" s="212" t="str">
        <f t="shared" si="918"/>
        <v>BS$773</v>
      </c>
      <c r="BT776" s="212" t="str">
        <f t="shared" si="918"/>
        <v>BT$773</v>
      </c>
      <c r="BU776" s="212" t="str">
        <f t="shared" si="918"/>
        <v>BU$773</v>
      </c>
      <c r="BV776" s="212" t="str">
        <f t="shared" si="918"/>
        <v>BV$773</v>
      </c>
      <c r="BW776" s="212" t="str">
        <f t="shared" si="918"/>
        <v>BW$773</v>
      </c>
      <c r="BX776" s="212" t="str">
        <f t="shared" si="918"/>
        <v>BX$773</v>
      </c>
      <c r="BY776" s="212" t="str">
        <f t="shared" si="918"/>
        <v>BY$773</v>
      </c>
      <c r="BZ776" s="212" t="str">
        <f t="shared" si="918"/>
        <v>BZ$773</v>
      </c>
      <c r="CA776" s="212" t="str">
        <f t="shared" si="918"/>
        <v>CA$773</v>
      </c>
      <c r="CB776" s="212" t="str">
        <f t="shared" si="918"/>
        <v>CB$773</v>
      </c>
      <c r="CC776" s="212" t="str">
        <f t="shared" si="918"/>
        <v>CC$773</v>
      </c>
      <c r="CD776" s="212" t="str">
        <f t="shared" si="918"/>
        <v>CD$773</v>
      </c>
      <c r="CE776" s="212" t="str">
        <f t="shared" ref="CE776:CL776" si="919">ADDRESS(ROW(CE773),COLUMN(CE773),2)</f>
        <v>CE$773</v>
      </c>
      <c r="CF776" s="212" t="str">
        <f t="shared" si="919"/>
        <v>CF$773</v>
      </c>
      <c r="CG776" s="212" t="str">
        <f t="shared" si="919"/>
        <v>CG$773</v>
      </c>
      <c r="CH776" s="212" t="str">
        <f t="shared" si="919"/>
        <v>CH$773</v>
      </c>
      <c r="CI776" s="212" t="str">
        <f t="shared" si="919"/>
        <v>CI$773</v>
      </c>
      <c r="CJ776" s="212" t="str">
        <f t="shared" si="919"/>
        <v>CJ$773</v>
      </c>
      <c r="CK776" s="212" t="str">
        <f t="shared" si="919"/>
        <v>CK$773</v>
      </c>
      <c r="CL776" s="212" t="str">
        <f t="shared" si="919"/>
        <v>CL$773</v>
      </c>
      <c r="CN776" s="209"/>
      <c r="CO776" s="212" t="str">
        <f t="shared" ref="CO776:DK776" si="920">ADDRESS(ROW(CO773),COLUMN(CO773),2)</f>
        <v>CO$773</v>
      </c>
      <c r="CP776" s="212" t="str">
        <f t="shared" si="920"/>
        <v>CP$773</v>
      </c>
      <c r="CQ776" s="212" t="str">
        <f t="shared" si="920"/>
        <v>CQ$773</v>
      </c>
      <c r="CR776" s="212" t="str">
        <f t="shared" si="920"/>
        <v>CR$773</v>
      </c>
      <c r="CS776" s="212" t="str">
        <f t="shared" si="920"/>
        <v>CS$773</v>
      </c>
      <c r="CT776" s="212" t="str">
        <f t="shared" si="920"/>
        <v>CT$773</v>
      </c>
      <c r="CU776" s="212" t="str">
        <f t="shared" si="920"/>
        <v>CU$773</v>
      </c>
      <c r="CV776" s="212" t="str">
        <f t="shared" si="920"/>
        <v>CV$773</v>
      </c>
      <c r="CW776" s="212" t="str">
        <f t="shared" si="920"/>
        <v>CW$773</v>
      </c>
      <c r="CX776" s="212" t="str">
        <f t="shared" si="920"/>
        <v>CX$773</v>
      </c>
      <c r="CY776" s="212" t="str">
        <f t="shared" si="920"/>
        <v>CY$773</v>
      </c>
      <c r="CZ776" s="212" t="str">
        <f t="shared" si="920"/>
        <v>CZ$773</v>
      </c>
      <c r="DA776" s="212" t="str">
        <f t="shared" si="920"/>
        <v>DA$773</v>
      </c>
      <c r="DB776" s="212" t="str">
        <f t="shared" si="920"/>
        <v>DB$773</v>
      </c>
      <c r="DC776" s="212" t="str">
        <f t="shared" si="920"/>
        <v>DC$773</v>
      </c>
      <c r="DD776" s="212" t="str">
        <f t="shared" si="920"/>
        <v>DD$773</v>
      </c>
      <c r="DE776" s="212" t="str">
        <f t="shared" si="920"/>
        <v>DE$773</v>
      </c>
      <c r="DF776" s="212" t="str">
        <f t="shared" si="920"/>
        <v>DF$773</v>
      </c>
      <c r="DG776" s="212" t="str">
        <f t="shared" si="920"/>
        <v>DG$773</v>
      </c>
      <c r="DH776" s="212" t="str">
        <f t="shared" si="920"/>
        <v>DH$773</v>
      </c>
      <c r="DI776" s="212" t="str">
        <f t="shared" si="920"/>
        <v>DI$773</v>
      </c>
      <c r="DJ776" s="212" t="str">
        <f t="shared" si="920"/>
        <v>DJ$773</v>
      </c>
      <c r="DK776" s="212" t="str">
        <f t="shared" si="920"/>
        <v>DK$773</v>
      </c>
      <c r="DL776" s="212" t="str">
        <f t="shared" ref="DL776" si="921">ADDRESS(ROW(DL773),COLUMN(DL773),2)</f>
        <v>DL$773</v>
      </c>
    </row>
    <row r="777" spans="1:116" x14ac:dyDescent="0.4">
      <c r="B777" t="s">
        <v>332</v>
      </c>
      <c r="D777" t="s">
        <v>478</v>
      </c>
      <c r="E777" s="8" t="str">
        <f>ROW()&amp;" "&amp;D777</f>
        <v>777 SAM-PR-R</v>
      </c>
      <c r="G777" s="136" t="str">
        <f>G764</f>
        <v>Primary revenue driver</v>
      </c>
      <c r="H777" s="31"/>
      <c r="I777" s="73"/>
      <c r="J777" s="73"/>
      <c r="K777" s="58"/>
      <c r="L777" s="58"/>
      <c r="M777" s="58"/>
      <c r="N777" s="58"/>
      <c r="O777" s="58"/>
      <c r="P777" s="58"/>
      <c r="R777" s="33"/>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c r="CN777" s="73"/>
      <c r="CO777" s="76"/>
      <c r="CP777" s="76"/>
      <c r="CQ777" s="76"/>
      <c r="CR777" s="76"/>
      <c r="CS777" s="76"/>
      <c r="CT777" s="76"/>
      <c r="CU777" s="76"/>
      <c r="CV777" s="76"/>
      <c r="CW777" s="76"/>
      <c r="CX777" s="76"/>
      <c r="CY777" s="76"/>
      <c r="CZ777" s="76"/>
      <c r="DA777" s="76"/>
      <c r="DB777" s="76"/>
      <c r="DC777" s="76"/>
      <c r="DD777" s="76"/>
      <c r="DE777" s="76"/>
      <c r="DF777" s="76"/>
      <c r="DG777" s="76"/>
      <c r="DH777" s="76"/>
      <c r="DI777" s="76"/>
      <c r="DJ777" s="76"/>
      <c r="DK777" s="76"/>
      <c r="DL777" s="76"/>
    </row>
    <row r="778" spans="1:116" x14ac:dyDescent="0.4">
      <c r="B778" t="s">
        <v>332</v>
      </c>
      <c r="D778" t="s">
        <v>478</v>
      </c>
      <c r="E778" s="8" t="str">
        <f t="shared" ref="E778:E781" si="922">ROW()&amp;" "&amp;D778</f>
        <v>778 SAM-PR-R</v>
      </c>
      <c r="G778" s="136" t="str">
        <f>G765</f>
        <v>Primary volume driver</v>
      </c>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c r="CN778" s="60"/>
      <c r="CO778" s="76"/>
      <c r="CP778" s="76"/>
      <c r="CQ778" s="76"/>
      <c r="CR778" s="76"/>
      <c r="CS778" s="76"/>
      <c r="CT778" s="76"/>
      <c r="CU778" s="76"/>
      <c r="CV778" s="76"/>
      <c r="CW778" s="76"/>
      <c r="CX778" s="76"/>
      <c r="CY778" s="76"/>
      <c r="CZ778" s="76"/>
      <c r="DA778" s="76"/>
      <c r="DB778" s="76"/>
      <c r="DC778" s="76"/>
      <c r="DD778" s="76"/>
      <c r="DE778" s="76"/>
      <c r="DF778" s="76"/>
      <c r="DG778" s="76"/>
      <c r="DH778" s="76"/>
      <c r="DI778" s="76"/>
      <c r="DJ778" s="76"/>
      <c r="DK778" s="76"/>
      <c r="DL778" s="76"/>
    </row>
    <row r="779" spans="1:116" x14ac:dyDescent="0.4">
      <c r="B779" t="s">
        <v>332</v>
      </c>
      <c r="D779" t="s">
        <v>478</v>
      </c>
      <c r="E779" s="8" t="str">
        <f t="shared" ref="E779" si="923">ROW()&amp;" "&amp;D779</f>
        <v>779 SAM-PR-R</v>
      </c>
      <c r="G779" s="136" t="str">
        <f>G766</f>
        <v>(Secondary label)</v>
      </c>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c r="CN779" s="60"/>
      <c r="CO779" s="76"/>
      <c r="CP779" s="76"/>
      <c r="CQ779" s="76"/>
      <c r="CR779" s="76"/>
      <c r="CS779" s="76"/>
      <c r="CT779" s="76"/>
      <c r="CU779" s="76"/>
      <c r="CV779" s="76"/>
      <c r="CW779" s="76"/>
      <c r="CX779" s="76"/>
      <c r="CY779" s="76"/>
      <c r="CZ779" s="76"/>
      <c r="DA779" s="76"/>
      <c r="DB779" s="76"/>
      <c r="DC779" s="76"/>
      <c r="DD779" s="76"/>
      <c r="DE779" s="76"/>
      <c r="DF779" s="76"/>
      <c r="DG779" s="76"/>
      <c r="DH779" s="76"/>
      <c r="DI779" s="76"/>
      <c r="DJ779" s="76"/>
      <c r="DK779" s="76"/>
      <c r="DL779" s="76"/>
    </row>
    <row r="780" spans="1:116" x14ac:dyDescent="0.4">
      <c r="B780" t="s">
        <v>332</v>
      </c>
      <c r="D780" t="s">
        <v>478</v>
      </c>
      <c r="E780" s="8" t="str">
        <f t="shared" si="922"/>
        <v>780 SAM-PR-R</v>
      </c>
      <c r="G780" s="136" t="str">
        <f>G767</f>
        <v xml:space="preserve">secondary unit </v>
      </c>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c r="CN780" s="60"/>
      <c r="CO780" s="76"/>
      <c r="CP780" s="76"/>
      <c r="CQ780" s="76"/>
      <c r="CR780" s="76"/>
      <c r="CS780" s="76"/>
      <c r="CT780" s="76"/>
      <c r="CU780" s="76"/>
      <c r="CV780" s="76"/>
      <c r="CW780" s="76"/>
      <c r="CX780" s="76"/>
      <c r="CY780" s="76"/>
      <c r="CZ780" s="76"/>
      <c r="DA780" s="76"/>
      <c r="DB780" s="76"/>
      <c r="DC780" s="76"/>
      <c r="DD780" s="76"/>
      <c r="DE780" s="76"/>
      <c r="DF780" s="76"/>
      <c r="DG780" s="76"/>
      <c r="DH780" s="76"/>
      <c r="DI780" s="76"/>
      <c r="DJ780" s="76"/>
      <c r="DK780" s="76"/>
      <c r="DL780" s="76"/>
    </row>
    <row r="781" spans="1:116" x14ac:dyDescent="0.4">
      <c r="B781" t="s">
        <v>332</v>
      </c>
      <c r="D781" t="s">
        <v>478</v>
      </c>
      <c r="E781" s="8" t="str">
        <f t="shared" si="922"/>
        <v>781 SAM-PR-R</v>
      </c>
      <c r="G781" s="136" t="str">
        <f>G768</f>
        <v>Secondary revenue driver</v>
      </c>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c r="CN781" s="60"/>
      <c r="CO781" s="76"/>
      <c r="CP781" s="76"/>
      <c r="CQ781" s="76"/>
      <c r="CR781" s="76"/>
      <c r="CS781" s="76"/>
      <c r="CT781" s="76"/>
      <c r="CU781" s="76"/>
      <c r="CV781" s="76"/>
      <c r="CW781" s="76"/>
      <c r="CX781" s="76"/>
      <c r="CY781" s="76"/>
      <c r="CZ781" s="76"/>
      <c r="DA781" s="76"/>
      <c r="DB781" s="76"/>
      <c r="DC781" s="76"/>
      <c r="DD781" s="76"/>
      <c r="DE781" s="76"/>
      <c r="DF781" s="76"/>
      <c r="DG781" s="76"/>
      <c r="DH781" s="76"/>
      <c r="DI781" s="76"/>
      <c r="DJ781" s="76"/>
      <c r="DK781" s="76"/>
      <c r="DL781" s="76"/>
    </row>
    <row r="782" spans="1:116" x14ac:dyDescent="0.4">
      <c r="E782" s="8"/>
      <c r="G782" s="8" t="s">
        <v>459</v>
      </c>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c r="CN782" s="60"/>
      <c r="CO782" s="76"/>
      <c r="CP782" s="76"/>
      <c r="CQ782" s="76"/>
      <c r="CR782" s="76"/>
      <c r="CS782" s="76"/>
      <c r="CT782" s="76"/>
      <c r="CU782" s="76"/>
      <c r="CV782" s="76"/>
      <c r="CW782" s="76"/>
      <c r="CX782" s="76"/>
      <c r="CY782" s="76"/>
      <c r="CZ782" s="76"/>
      <c r="DA782" s="76"/>
      <c r="DB782" s="76"/>
      <c r="DC782" s="76"/>
      <c r="DD782" s="76"/>
      <c r="DE782" s="76"/>
      <c r="DF782" s="76"/>
      <c r="DG782" s="76"/>
      <c r="DH782" s="76"/>
      <c r="DI782" s="76"/>
      <c r="DJ782" s="76"/>
      <c r="DK782" s="76"/>
      <c r="DL782" s="76"/>
    </row>
    <row r="783" spans="1:116" x14ac:dyDescent="0.4">
      <c r="E783" s="8"/>
      <c r="G783" s="8" t="s">
        <v>5</v>
      </c>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c r="CN783" s="60"/>
      <c r="CO783" s="76"/>
      <c r="CP783" s="76"/>
      <c r="CQ783" s="76"/>
      <c r="CR783" s="76"/>
      <c r="CS783" s="76"/>
      <c r="CT783" s="76"/>
      <c r="CU783" s="76"/>
      <c r="CV783" s="76"/>
      <c r="CW783" s="76"/>
      <c r="CX783" s="76"/>
      <c r="CY783" s="76"/>
      <c r="CZ783" s="76"/>
      <c r="DA783" s="76"/>
      <c r="DB783" s="76"/>
      <c r="DC783" s="76"/>
      <c r="DD783" s="76"/>
      <c r="DE783" s="76"/>
      <c r="DF783" s="76"/>
      <c r="DG783" s="76"/>
      <c r="DH783" s="76"/>
      <c r="DI783" s="76"/>
      <c r="DJ783" s="76"/>
      <c r="DK783" s="76"/>
      <c r="DL783" s="76"/>
    </row>
    <row r="784" spans="1:116" x14ac:dyDescent="0.4">
      <c r="E784" s="8"/>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c r="CN784" s="60"/>
      <c r="CO784" s="76"/>
      <c r="CP784" s="76"/>
      <c r="CQ784" s="76"/>
      <c r="CR784" s="76"/>
      <c r="CS784" s="76"/>
      <c r="CT784" s="76"/>
      <c r="CU784" s="76"/>
      <c r="CV784" s="76"/>
      <c r="CW784" s="76"/>
      <c r="CX784" s="76"/>
      <c r="CY784" s="76"/>
      <c r="CZ784" s="76"/>
      <c r="DA784" s="76"/>
      <c r="DB784" s="76"/>
      <c r="DC784" s="76"/>
      <c r="DD784" s="76"/>
      <c r="DE784" s="76"/>
      <c r="DF784" s="76"/>
      <c r="DG784" s="76"/>
      <c r="DH784" s="76"/>
      <c r="DI784" s="76"/>
      <c r="DJ784" s="76"/>
      <c r="DK784" s="76"/>
      <c r="DL784" s="76"/>
    </row>
    <row r="785" spans="1:116" x14ac:dyDescent="0.4">
      <c r="E785" s="8"/>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c r="CN785" s="60"/>
      <c r="CO785" s="76"/>
      <c r="CP785" s="76"/>
      <c r="CQ785" s="76"/>
      <c r="CR785" s="76"/>
      <c r="CS785" s="76"/>
      <c r="CT785" s="76"/>
      <c r="CU785" s="76"/>
      <c r="CV785" s="76"/>
      <c r="CW785" s="76"/>
      <c r="CX785" s="76"/>
      <c r="CY785" s="76"/>
      <c r="CZ785" s="76"/>
      <c r="DA785" s="76"/>
      <c r="DB785" s="76"/>
      <c r="DC785" s="76"/>
      <c r="DD785" s="76"/>
      <c r="DE785" s="76"/>
      <c r="DF785" s="76"/>
      <c r="DG785" s="76"/>
      <c r="DH785" s="76"/>
      <c r="DI785" s="76"/>
      <c r="DJ785" s="76"/>
      <c r="DK785" s="76"/>
      <c r="DL785" s="76"/>
    </row>
    <row r="786" spans="1:116" x14ac:dyDescent="0.4">
      <c r="E786" s="8"/>
      <c r="G786" s="136"/>
      <c r="H786" s="31"/>
      <c r="I786" s="73"/>
      <c r="J786" s="73"/>
      <c r="K786" s="39"/>
      <c r="L786" s="39"/>
      <c r="M786" s="39"/>
      <c r="N786" s="39"/>
      <c r="O786" s="39"/>
      <c r="P786" s="39"/>
      <c r="R786" s="38"/>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c r="CN786" s="73"/>
      <c r="CO786" s="76"/>
      <c r="CP786" s="76"/>
      <c r="CQ786" s="76"/>
      <c r="CR786" s="76"/>
      <c r="CS786" s="76"/>
      <c r="CT786" s="76"/>
      <c r="CU786" s="76"/>
      <c r="CV786" s="76"/>
      <c r="CW786" s="76"/>
      <c r="CX786" s="76"/>
      <c r="CY786" s="76"/>
      <c r="CZ786" s="76"/>
      <c r="DA786" s="76"/>
      <c r="DB786" s="76"/>
      <c r="DC786" s="76"/>
      <c r="DD786" s="76"/>
      <c r="DE786" s="76"/>
      <c r="DF786" s="76"/>
      <c r="DG786" s="76"/>
      <c r="DH786" s="76"/>
      <c r="DI786" s="76"/>
      <c r="DJ786" s="76"/>
      <c r="DK786" s="76"/>
      <c r="DL786" s="76"/>
    </row>
    <row r="787" spans="1:116" x14ac:dyDescent="0.4">
      <c r="A787" s="174"/>
      <c r="E787" s="8"/>
      <c r="G787" s="175" t="s">
        <v>490</v>
      </c>
      <c r="H787" s="174"/>
      <c r="I787" s="176"/>
      <c r="J787" s="176"/>
      <c r="K787" s="197"/>
      <c r="L787" s="197"/>
      <c r="M787" s="197"/>
      <c r="N787" s="197"/>
      <c r="O787" s="197"/>
      <c r="P787" s="197"/>
      <c r="R787" s="198"/>
      <c r="S787" s="174"/>
      <c r="T787" s="174"/>
      <c r="U787" s="174"/>
      <c r="V787" s="174"/>
      <c r="W787" s="174"/>
      <c r="X787" s="174"/>
      <c r="Y787" s="174"/>
      <c r="Z787" s="174"/>
      <c r="AA787" s="174"/>
      <c r="AB787" s="174"/>
      <c r="AC787" s="174"/>
      <c r="AD787" s="174"/>
      <c r="AE787" s="174"/>
      <c r="AF787" s="174"/>
      <c r="AG787" s="174"/>
      <c r="AH787" s="174"/>
      <c r="AI787" s="174"/>
      <c r="AJ787" s="174"/>
      <c r="AK787" s="174"/>
      <c r="AL787" s="174"/>
      <c r="AM787" s="174"/>
      <c r="AN787" s="174"/>
      <c r="AO787" s="174"/>
      <c r="AP787" s="174"/>
      <c r="AQ787" s="174"/>
      <c r="AR787" s="174"/>
      <c r="AS787" s="174"/>
      <c r="AT787" s="174"/>
      <c r="AU787" s="174"/>
      <c r="AV787" s="174"/>
      <c r="AW787" s="174"/>
      <c r="AX787" s="174"/>
      <c r="AY787" s="174"/>
      <c r="AZ787" s="174"/>
      <c r="BA787" s="174"/>
      <c r="BB787" s="174"/>
      <c r="BC787" s="174"/>
      <c r="BD787" s="174"/>
      <c r="BE787" s="174"/>
      <c r="BF787" s="174"/>
      <c r="BG787" s="174"/>
      <c r="BH787" s="174"/>
      <c r="BI787" s="174"/>
      <c r="BJ787" s="174"/>
      <c r="BK787" s="174"/>
      <c r="BL787" s="174"/>
      <c r="BM787" s="174"/>
      <c r="BN787" s="174"/>
      <c r="BO787" s="174"/>
      <c r="BP787" s="174"/>
      <c r="BQ787" s="174"/>
      <c r="BR787" s="174"/>
      <c r="BS787" s="174"/>
      <c r="BT787" s="174"/>
      <c r="BU787" s="174"/>
      <c r="BV787" s="174"/>
      <c r="BW787" s="174"/>
      <c r="BX787" s="174"/>
      <c r="BY787" s="174"/>
      <c r="BZ787" s="174"/>
      <c r="CA787" s="174"/>
      <c r="CB787" s="174"/>
      <c r="CC787" s="174"/>
      <c r="CD787" s="174"/>
      <c r="CE787" s="174"/>
      <c r="CF787" s="174"/>
      <c r="CG787" s="174"/>
      <c r="CH787" s="174"/>
      <c r="CI787" s="174"/>
      <c r="CJ787" s="174"/>
      <c r="CK787" s="174"/>
      <c r="CL787" s="174"/>
      <c r="CN787" s="176"/>
      <c r="CO787" s="174"/>
      <c r="CP787" s="174"/>
      <c r="CQ787" s="174"/>
      <c r="CR787" s="174"/>
      <c r="CS787" s="174"/>
      <c r="CT787" s="174"/>
      <c r="CU787" s="174"/>
      <c r="CV787" s="174"/>
      <c r="CW787" s="174"/>
      <c r="CX787" s="174"/>
      <c r="CY787" s="174"/>
      <c r="CZ787" s="174"/>
      <c r="DA787" s="174"/>
      <c r="DB787" s="174"/>
      <c r="DC787" s="174"/>
      <c r="DD787" s="174"/>
      <c r="DE787" s="174"/>
      <c r="DF787" s="174"/>
      <c r="DG787" s="174"/>
      <c r="DH787" s="174"/>
      <c r="DI787" s="174"/>
      <c r="DJ787" s="174"/>
      <c r="DK787" s="174"/>
      <c r="DL787" s="174"/>
    </row>
    <row r="788" spans="1:116" x14ac:dyDescent="0.4">
      <c r="A788" s="174"/>
      <c r="E788" s="8"/>
      <c r="G788" s="175" t="s">
        <v>492</v>
      </c>
      <c r="H788" s="174"/>
      <c r="I788" s="176"/>
      <c r="J788" s="176"/>
      <c r="K788" s="197"/>
      <c r="L788" s="197"/>
      <c r="M788" s="197"/>
      <c r="N788" s="197"/>
      <c r="O788" s="197"/>
      <c r="P788" s="197"/>
      <c r="R788" s="198"/>
      <c r="S788" s="174"/>
      <c r="T788" s="174"/>
      <c r="U788" s="174"/>
      <c r="V788" s="174"/>
      <c r="W788" s="174"/>
      <c r="X788" s="174"/>
      <c r="Y788" s="174"/>
      <c r="Z788" s="174"/>
      <c r="AA788" s="174"/>
      <c r="AB788" s="174"/>
      <c r="AC788" s="174"/>
      <c r="AD788" s="174"/>
      <c r="AE788" s="174"/>
      <c r="AF788" s="174"/>
      <c r="AG788" s="174"/>
      <c r="AH788" s="174"/>
      <c r="AI788" s="174"/>
      <c r="AJ788" s="174"/>
      <c r="AK788" s="174"/>
      <c r="AL788" s="174"/>
      <c r="AM788" s="174"/>
      <c r="AN788" s="174"/>
      <c r="AO788" s="174"/>
      <c r="AP788" s="174"/>
      <c r="AQ788" s="174"/>
      <c r="AR788" s="174"/>
      <c r="AS788" s="174"/>
      <c r="AT788" s="174"/>
      <c r="AU788" s="174"/>
      <c r="AV788" s="174"/>
      <c r="AW788" s="174"/>
      <c r="AX788" s="174"/>
      <c r="AY788" s="174"/>
      <c r="AZ788" s="174"/>
      <c r="BA788" s="174"/>
      <c r="BB788" s="174"/>
      <c r="BC788" s="174"/>
      <c r="BD788" s="174"/>
      <c r="BE788" s="174"/>
      <c r="BF788" s="174"/>
      <c r="BG788" s="174"/>
      <c r="BH788" s="174"/>
      <c r="BI788" s="174"/>
      <c r="BJ788" s="174"/>
      <c r="BK788" s="174"/>
      <c r="BL788" s="174"/>
      <c r="BM788" s="174"/>
      <c r="BN788" s="174"/>
      <c r="BO788" s="174"/>
      <c r="BP788" s="174"/>
      <c r="BQ788" s="174"/>
      <c r="BR788" s="174"/>
      <c r="BS788" s="174"/>
      <c r="BT788" s="174"/>
      <c r="BU788" s="174"/>
      <c r="BV788" s="174"/>
      <c r="BW788" s="174"/>
      <c r="BX788" s="174"/>
      <c r="BY788" s="174"/>
      <c r="BZ788" s="174"/>
      <c r="CA788" s="174"/>
      <c r="CB788" s="174"/>
      <c r="CC788" s="174"/>
      <c r="CD788" s="174"/>
      <c r="CE788" s="174"/>
      <c r="CF788" s="174"/>
      <c r="CG788" s="174"/>
      <c r="CH788" s="174"/>
      <c r="CI788" s="174"/>
      <c r="CJ788" s="174"/>
      <c r="CK788" s="174"/>
      <c r="CL788" s="174"/>
      <c r="CN788" s="176"/>
      <c r="CO788" s="174"/>
      <c r="CP788" s="174"/>
      <c r="CQ788" s="174"/>
      <c r="CR788" s="174"/>
      <c r="CS788" s="174"/>
      <c r="CT788" s="174"/>
      <c r="CU788" s="174"/>
      <c r="CV788" s="174"/>
      <c r="CW788" s="174"/>
      <c r="CX788" s="174"/>
      <c r="CY788" s="174"/>
      <c r="CZ788" s="174"/>
      <c r="DA788" s="174"/>
      <c r="DB788" s="174"/>
      <c r="DC788" s="174"/>
      <c r="DD788" s="174"/>
      <c r="DE788" s="174"/>
      <c r="DF788" s="174"/>
      <c r="DG788" s="174"/>
      <c r="DH788" s="174"/>
      <c r="DI788" s="174"/>
      <c r="DJ788" s="174"/>
      <c r="DK788" s="174"/>
      <c r="DL788" s="174"/>
    </row>
    <row r="789" spans="1:116" x14ac:dyDescent="0.4">
      <c r="A789" s="174"/>
      <c r="E789" s="8"/>
      <c r="G789" s="175" t="s">
        <v>461</v>
      </c>
      <c r="H789" s="174"/>
      <c r="I789" s="176"/>
      <c r="J789" s="176"/>
      <c r="K789" s="197"/>
      <c r="L789" s="197"/>
      <c r="M789" s="197"/>
      <c r="N789" s="197"/>
      <c r="O789" s="197"/>
      <c r="P789" s="197"/>
      <c r="R789" s="198"/>
      <c r="S789" s="199" t="str">
        <f t="shared" ref="S789:AX789" si="924">S$20</f>
        <v>S$16</v>
      </c>
      <c r="T789" s="199" t="str">
        <f t="shared" si="924"/>
        <v>T$16</v>
      </c>
      <c r="U789" s="199" t="str">
        <f t="shared" si="924"/>
        <v>U$16</v>
      </c>
      <c r="V789" s="199" t="str">
        <f t="shared" si="924"/>
        <v>V$16</v>
      </c>
      <c r="W789" s="199" t="str">
        <f t="shared" si="924"/>
        <v>W$16</v>
      </c>
      <c r="X789" s="199" t="str">
        <f t="shared" si="924"/>
        <v>X$16</v>
      </c>
      <c r="Y789" s="199" t="str">
        <f t="shared" si="924"/>
        <v>Y$16</v>
      </c>
      <c r="Z789" s="199" t="str">
        <f t="shared" si="924"/>
        <v>Z$16</v>
      </c>
      <c r="AA789" s="199" t="str">
        <f t="shared" si="924"/>
        <v>AA$16</v>
      </c>
      <c r="AB789" s="199" t="str">
        <f t="shared" si="924"/>
        <v>AB$16</v>
      </c>
      <c r="AC789" s="199" t="str">
        <f t="shared" si="924"/>
        <v>AC$16</v>
      </c>
      <c r="AD789" s="199" t="str">
        <f t="shared" si="924"/>
        <v>AD$16</v>
      </c>
      <c r="AE789" s="199" t="str">
        <f t="shared" si="924"/>
        <v>AE$16</v>
      </c>
      <c r="AF789" s="199" t="str">
        <f t="shared" si="924"/>
        <v>AF$16</v>
      </c>
      <c r="AG789" s="199" t="str">
        <f t="shared" si="924"/>
        <v>AG$16</v>
      </c>
      <c r="AH789" s="199" t="str">
        <f t="shared" si="924"/>
        <v>AH$16</v>
      </c>
      <c r="AI789" s="199" t="str">
        <f t="shared" si="924"/>
        <v>AI$16</v>
      </c>
      <c r="AJ789" s="199" t="str">
        <f t="shared" si="924"/>
        <v>AJ$16</v>
      </c>
      <c r="AK789" s="199" t="str">
        <f t="shared" si="924"/>
        <v>AK$16</v>
      </c>
      <c r="AL789" s="199" t="str">
        <f t="shared" si="924"/>
        <v>AL$16</v>
      </c>
      <c r="AM789" s="199" t="str">
        <f t="shared" si="924"/>
        <v>AM$16</v>
      </c>
      <c r="AN789" s="199" t="str">
        <f t="shared" si="924"/>
        <v>AN$16</v>
      </c>
      <c r="AO789" s="199" t="str">
        <f t="shared" si="924"/>
        <v>AO$16</v>
      </c>
      <c r="AP789" s="199" t="str">
        <f t="shared" si="924"/>
        <v>AP$16</v>
      </c>
      <c r="AQ789" s="199" t="str">
        <f t="shared" si="924"/>
        <v>AQ$16</v>
      </c>
      <c r="AR789" s="199" t="str">
        <f t="shared" si="924"/>
        <v>AR$16</v>
      </c>
      <c r="AS789" s="199" t="str">
        <f t="shared" si="924"/>
        <v>AS$16</v>
      </c>
      <c r="AT789" s="199" t="str">
        <f t="shared" si="924"/>
        <v>AT$16</v>
      </c>
      <c r="AU789" s="199" t="str">
        <f t="shared" si="924"/>
        <v>AU$16</v>
      </c>
      <c r="AV789" s="199" t="str">
        <f t="shared" si="924"/>
        <v>AV$16</v>
      </c>
      <c r="AW789" s="199" t="str">
        <f t="shared" si="924"/>
        <v>AW$16</v>
      </c>
      <c r="AX789" s="199" t="str">
        <f t="shared" si="924"/>
        <v>AX$16</v>
      </c>
      <c r="AY789" s="199" t="str">
        <f t="shared" ref="AY789:CD789" si="925">AY$20</f>
        <v>AY$16</v>
      </c>
      <c r="AZ789" s="199" t="str">
        <f t="shared" si="925"/>
        <v>AZ$16</v>
      </c>
      <c r="BA789" s="199" t="str">
        <f t="shared" si="925"/>
        <v>BA$16</v>
      </c>
      <c r="BB789" s="199" t="str">
        <f t="shared" si="925"/>
        <v>BB$16</v>
      </c>
      <c r="BC789" s="199" t="str">
        <f t="shared" si="925"/>
        <v>BC$16</v>
      </c>
      <c r="BD789" s="199" t="str">
        <f t="shared" si="925"/>
        <v>BD$16</v>
      </c>
      <c r="BE789" s="199" t="str">
        <f t="shared" si="925"/>
        <v>BE$16</v>
      </c>
      <c r="BF789" s="199" t="str">
        <f t="shared" si="925"/>
        <v>BF$16</v>
      </c>
      <c r="BG789" s="199" t="str">
        <f t="shared" si="925"/>
        <v>BG$16</v>
      </c>
      <c r="BH789" s="199" t="str">
        <f t="shared" si="925"/>
        <v>BH$16</v>
      </c>
      <c r="BI789" s="199" t="str">
        <f t="shared" si="925"/>
        <v>BI$16</v>
      </c>
      <c r="BJ789" s="199" t="str">
        <f t="shared" si="925"/>
        <v>BJ$16</v>
      </c>
      <c r="BK789" s="199" t="str">
        <f t="shared" si="925"/>
        <v>BK$16</v>
      </c>
      <c r="BL789" s="199" t="str">
        <f t="shared" si="925"/>
        <v>BL$16</v>
      </c>
      <c r="BM789" s="199" t="str">
        <f t="shared" si="925"/>
        <v>BM$16</v>
      </c>
      <c r="BN789" s="199" t="str">
        <f t="shared" si="925"/>
        <v>BN$16</v>
      </c>
      <c r="BO789" s="199" t="str">
        <f t="shared" si="925"/>
        <v>BO$16</v>
      </c>
      <c r="BP789" s="199" t="str">
        <f t="shared" si="925"/>
        <v>BP$16</v>
      </c>
      <c r="BQ789" s="199" t="str">
        <f t="shared" si="925"/>
        <v>BQ$16</v>
      </c>
      <c r="BR789" s="199" t="str">
        <f t="shared" si="925"/>
        <v>BR$16</v>
      </c>
      <c r="BS789" s="199" t="str">
        <f t="shared" si="925"/>
        <v>BS$16</v>
      </c>
      <c r="BT789" s="199" t="str">
        <f t="shared" si="925"/>
        <v>BT$16</v>
      </c>
      <c r="BU789" s="199" t="str">
        <f t="shared" si="925"/>
        <v>BU$16</v>
      </c>
      <c r="BV789" s="199" t="str">
        <f t="shared" si="925"/>
        <v>BV$16</v>
      </c>
      <c r="BW789" s="199" t="str">
        <f t="shared" si="925"/>
        <v>BW$16</v>
      </c>
      <c r="BX789" s="199" t="str">
        <f t="shared" si="925"/>
        <v>BX$16</v>
      </c>
      <c r="BY789" s="199" t="str">
        <f t="shared" si="925"/>
        <v>BY$16</v>
      </c>
      <c r="BZ789" s="199" t="str">
        <f t="shared" si="925"/>
        <v>BZ$16</v>
      </c>
      <c r="CA789" s="199" t="str">
        <f t="shared" si="925"/>
        <v>CA$16</v>
      </c>
      <c r="CB789" s="199" t="str">
        <f t="shared" si="925"/>
        <v>CB$16</v>
      </c>
      <c r="CC789" s="199" t="str">
        <f t="shared" si="925"/>
        <v>CC$16</v>
      </c>
      <c r="CD789" s="199" t="str">
        <f t="shared" si="925"/>
        <v>CD$16</v>
      </c>
      <c r="CE789" s="199" t="str">
        <f t="shared" ref="CE789:CL789" si="926">CE$20</f>
        <v>CE$16</v>
      </c>
      <c r="CF789" s="199" t="str">
        <f t="shared" si="926"/>
        <v>CF$16</v>
      </c>
      <c r="CG789" s="199" t="str">
        <f t="shared" si="926"/>
        <v>CG$16</v>
      </c>
      <c r="CH789" s="199" t="str">
        <f t="shared" si="926"/>
        <v>CH$16</v>
      </c>
      <c r="CI789" s="199" t="str">
        <f t="shared" si="926"/>
        <v>CI$16</v>
      </c>
      <c r="CJ789" s="199" t="str">
        <f t="shared" si="926"/>
        <v>CJ$16</v>
      </c>
      <c r="CK789" s="199" t="str">
        <f t="shared" si="926"/>
        <v>CK$16</v>
      </c>
      <c r="CL789" s="199" t="str">
        <f t="shared" si="926"/>
        <v>CL$16</v>
      </c>
      <c r="CN789" s="176"/>
      <c r="CO789" s="199" t="str">
        <f t="shared" ref="CO789:DL789" si="927">CO$20</f>
        <v>CO$16</v>
      </c>
      <c r="CP789" s="199" t="str">
        <f t="shared" si="927"/>
        <v>CP$16</v>
      </c>
      <c r="CQ789" s="199" t="str">
        <f t="shared" si="927"/>
        <v>CQ$16</v>
      </c>
      <c r="CR789" s="199" t="str">
        <f t="shared" si="927"/>
        <v>CR$16</v>
      </c>
      <c r="CS789" s="199" t="str">
        <f t="shared" si="927"/>
        <v>CS$16</v>
      </c>
      <c r="CT789" s="199" t="str">
        <f t="shared" si="927"/>
        <v>CT$16</v>
      </c>
      <c r="CU789" s="199" t="str">
        <f t="shared" si="927"/>
        <v>CU$16</v>
      </c>
      <c r="CV789" s="199" t="str">
        <f t="shared" si="927"/>
        <v>CV$16</v>
      </c>
      <c r="CW789" s="199" t="str">
        <f t="shared" si="927"/>
        <v>CW$16</v>
      </c>
      <c r="CX789" s="199" t="str">
        <f t="shared" si="927"/>
        <v>CX$16</v>
      </c>
      <c r="CY789" s="199" t="str">
        <f t="shared" si="927"/>
        <v>CY$16</v>
      </c>
      <c r="CZ789" s="199" t="str">
        <f t="shared" si="927"/>
        <v>CZ$16</v>
      </c>
      <c r="DA789" s="199" t="str">
        <f t="shared" si="927"/>
        <v>DA$16</v>
      </c>
      <c r="DB789" s="199" t="str">
        <f t="shared" si="927"/>
        <v>DB$16</v>
      </c>
      <c r="DC789" s="199" t="str">
        <f t="shared" si="927"/>
        <v>DC$16</v>
      </c>
      <c r="DD789" s="199" t="str">
        <f t="shared" si="927"/>
        <v>DD$16</v>
      </c>
      <c r="DE789" s="199" t="str">
        <f t="shared" si="927"/>
        <v>DE$16</v>
      </c>
      <c r="DF789" s="199" t="str">
        <f t="shared" si="927"/>
        <v>DF$16</v>
      </c>
      <c r="DG789" s="199" t="str">
        <f t="shared" si="927"/>
        <v>DG$16</v>
      </c>
      <c r="DH789" s="199" t="str">
        <f t="shared" si="927"/>
        <v>DH$16</v>
      </c>
      <c r="DI789" s="199" t="str">
        <f t="shared" si="927"/>
        <v>DI$16</v>
      </c>
      <c r="DJ789" s="199" t="str">
        <f t="shared" si="927"/>
        <v>DJ$16</v>
      </c>
      <c r="DK789" s="199" t="str">
        <f t="shared" si="927"/>
        <v>DK$16</v>
      </c>
      <c r="DL789" s="199" t="str">
        <f t="shared" si="927"/>
        <v>DL$16</v>
      </c>
    </row>
    <row r="790" spans="1:116" x14ac:dyDescent="0.4">
      <c r="A790" s="174"/>
      <c r="E790" s="8"/>
      <c r="G790" s="175" t="s">
        <v>462</v>
      </c>
      <c r="H790" s="200"/>
      <c r="I790" s="201"/>
      <c r="J790" s="201"/>
      <c r="K790" s="202"/>
      <c r="L790" s="202"/>
      <c r="M790" s="202"/>
      <c r="N790" s="202"/>
      <c r="O790" s="202"/>
      <c r="P790" s="202"/>
      <c r="R790" s="202"/>
      <c r="S790" s="199" t="str">
        <f t="shared" ref="S790:AX790" si="928">S$21</f>
        <v>S$17</v>
      </c>
      <c r="T790" s="199" t="str">
        <f t="shared" si="928"/>
        <v>T$17</v>
      </c>
      <c r="U790" s="199" t="str">
        <f t="shared" si="928"/>
        <v>U$17</v>
      </c>
      <c r="V790" s="199" t="str">
        <f t="shared" si="928"/>
        <v>V$17</v>
      </c>
      <c r="W790" s="199" t="str">
        <f t="shared" si="928"/>
        <v>W$17</v>
      </c>
      <c r="X790" s="199" t="str">
        <f t="shared" si="928"/>
        <v>X$17</v>
      </c>
      <c r="Y790" s="199" t="str">
        <f t="shared" si="928"/>
        <v>Y$17</v>
      </c>
      <c r="Z790" s="199" t="str">
        <f t="shared" si="928"/>
        <v>Z$17</v>
      </c>
      <c r="AA790" s="199" t="str">
        <f t="shared" si="928"/>
        <v>AA$17</v>
      </c>
      <c r="AB790" s="199" t="str">
        <f t="shared" si="928"/>
        <v>AB$17</v>
      </c>
      <c r="AC790" s="199" t="str">
        <f t="shared" si="928"/>
        <v>AC$17</v>
      </c>
      <c r="AD790" s="199" t="str">
        <f t="shared" si="928"/>
        <v>AD$17</v>
      </c>
      <c r="AE790" s="199" t="str">
        <f t="shared" si="928"/>
        <v>AE$17</v>
      </c>
      <c r="AF790" s="199" t="str">
        <f t="shared" si="928"/>
        <v>AF$17</v>
      </c>
      <c r="AG790" s="199" t="str">
        <f t="shared" si="928"/>
        <v>AG$17</v>
      </c>
      <c r="AH790" s="199" t="str">
        <f t="shared" si="928"/>
        <v>AH$17</v>
      </c>
      <c r="AI790" s="199" t="str">
        <f t="shared" si="928"/>
        <v>AI$17</v>
      </c>
      <c r="AJ790" s="199" t="str">
        <f t="shared" si="928"/>
        <v>AJ$17</v>
      </c>
      <c r="AK790" s="199" t="str">
        <f t="shared" si="928"/>
        <v>AK$17</v>
      </c>
      <c r="AL790" s="199" t="str">
        <f t="shared" si="928"/>
        <v>AL$17</v>
      </c>
      <c r="AM790" s="199" t="str">
        <f t="shared" si="928"/>
        <v>AM$17</v>
      </c>
      <c r="AN790" s="199" t="str">
        <f t="shared" si="928"/>
        <v>AN$17</v>
      </c>
      <c r="AO790" s="199" t="str">
        <f t="shared" si="928"/>
        <v>AO$17</v>
      </c>
      <c r="AP790" s="199" t="str">
        <f t="shared" si="928"/>
        <v>AP$17</v>
      </c>
      <c r="AQ790" s="199" t="str">
        <f t="shared" si="928"/>
        <v>AQ$17</v>
      </c>
      <c r="AR790" s="199" t="str">
        <f t="shared" si="928"/>
        <v>AR$17</v>
      </c>
      <c r="AS790" s="199" t="str">
        <f t="shared" si="928"/>
        <v>AS$17</v>
      </c>
      <c r="AT790" s="199" t="str">
        <f t="shared" si="928"/>
        <v>AT$17</v>
      </c>
      <c r="AU790" s="199" t="str">
        <f t="shared" si="928"/>
        <v>AU$17</v>
      </c>
      <c r="AV790" s="199" t="str">
        <f t="shared" si="928"/>
        <v>AV$17</v>
      </c>
      <c r="AW790" s="199" t="str">
        <f t="shared" si="928"/>
        <v>AW$17</v>
      </c>
      <c r="AX790" s="199" t="str">
        <f t="shared" si="928"/>
        <v>AX$17</v>
      </c>
      <c r="AY790" s="199" t="str">
        <f t="shared" ref="AY790:CD790" si="929">AY$21</f>
        <v>AY$17</v>
      </c>
      <c r="AZ790" s="199" t="str">
        <f t="shared" si="929"/>
        <v>AZ$17</v>
      </c>
      <c r="BA790" s="199" t="str">
        <f t="shared" si="929"/>
        <v>BA$17</v>
      </c>
      <c r="BB790" s="199" t="str">
        <f t="shared" si="929"/>
        <v>BB$17</v>
      </c>
      <c r="BC790" s="199" t="str">
        <f t="shared" si="929"/>
        <v>BC$17</v>
      </c>
      <c r="BD790" s="199" t="str">
        <f t="shared" si="929"/>
        <v>BD$17</v>
      </c>
      <c r="BE790" s="199" t="str">
        <f t="shared" si="929"/>
        <v>BE$17</v>
      </c>
      <c r="BF790" s="199" t="str">
        <f t="shared" si="929"/>
        <v>BF$17</v>
      </c>
      <c r="BG790" s="199" t="str">
        <f t="shared" si="929"/>
        <v>BG$17</v>
      </c>
      <c r="BH790" s="199" t="str">
        <f t="shared" si="929"/>
        <v>BH$17</v>
      </c>
      <c r="BI790" s="199" t="str">
        <f t="shared" si="929"/>
        <v>BI$17</v>
      </c>
      <c r="BJ790" s="199" t="str">
        <f t="shared" si="929"/>
        <v>BJ$17</v>
      </c>
      <c r="BK790" s="199" t="str">
        <f t="shared" si="929"/>
        <v>BK$17</v>
      </c>
      <c r="BL790" s="199" t="str">
        <f t="shared" si="929"/>
        <v>BL$17</v>
      </c>
      <c r="BM790" s="199" t="str">
        <f t="shared" si="929"/>
        <v>BM$17</v>
      </c>
      <c r="BN790" s="199" t="str">
        <f t="shared" si="929"/>
        <v>BN$17</v>
      </c>
      <c r="BO790" s="199" t="str">
        <f t="shared" si="929"/>
        <v>BO$17</v>
      </c>
      <c r="BP790" s="199" t="str">
        <f t="shared" si="929"/>
        <v>BP$17</v>
      </c>
      <c r="BQ790" s="199" t="str">
        <f t="shared" si="929"/>
        <v>BQ$17</v>
      </c>
      <c r="BR790" s="199" t="str">
        <f t="shared" si="929"/>
        <v>BR$17</v>
      </c>
      <c r="BS790" s="199" t="str">
        <f t="shared" si="929"/>
        <v>BS$17</v>
      </c>
      <c r="BT790" s="199" t="str">
        <f t="shared" si="929"/>
        <v>BT$17</v>
      </c>
      <c r="BU790" s="199" t="str">
        <f t="shared" si="929"/>
        <v>BU$17</v>
      </c>
      <c r="BV790" s="199" t="str">
        <f t="shared" si="929"/>
        <v>BV$17</v>
      </c>
      <c r="BW790" s="199" t="str">
        <f t="shared" si="929"/>
        <v>BW$17</v>
      </c>
      <c r="BX790" s="199" t="str">
        <f t="shared" si="929"/>
        <v>BX$17</v>
      </c>
      <c r="BY790" s="199" t="str">
        <f t="shared" si="929"/>
        <v>BY$17</v>
      </c>
      <c r="BZ790" s="199" t="str">
        <f t="shared" si="929"/>
        <v>BZ$17</v>
      </c>
      <c r="CA790" s="199" t="str">
        <f t="shared" si="929"/>
        <v>CA$17</v>
      </c>
      <c r="CB790" s="199" t="str">
        <f t="shared" si="929"/>
        <v>CB$17</v>
      </c>
      <c r="CC790" s="199" t="str">
        <f t="shared" si="929"/>
        <v>CC$17</v>
      </c>
      <c r="CD790" s="199" t="str">
        <f t="shared" si="929"/>
        <v>CD$17</v>
      </c>
      <c r="CE790" s="199" t="str">
        <f t="shared" ref="CE790:CL790" si="930">CE$21</f>
        <v>CE$17</v>
      </c>
      <c r="CF790" s="199" t="str">
        <f t="shared" si="930"/>
        <v>CF$17</v>
      </c>
      <c r="CG790" s="199" t="str">
        <f t="shared" si="930"/>
        <v>CG$17</v>
      </c>
      <c r="CH790" s="199" t="str">
        <f t="shared" si="930"/>
        <v>CH$17</v>
      </c>
      <c r="CI790" s="199" t="str">
        <f t="shared" si="930"/>
        <v>CI$17</v>
      </c>
      <c r="CJ790" s="199" t="str">
        <f t="shared" si="930"/>
        <v>CJ$17</v>
      </c>
      <c r="CK790" s="199" t="str">
        <f t="shared" si="930"/>
        <v>CK$17</v>
      </c>
      <c r="CL790" s="199" t="str">
        <f t="shared" si="930"/>
        <v>CL$17</v>
      </c>
      <c r="CN790" s="201"/>
      <c r="CO790" s="199" t="str">
        <f t="shared" ref="CO790:DL790" si="931">CO$21</f>
        <v>CO$17</v>
      </c>
      <c r="CP790" s="199" t="str">
        <f t="shared" si="931"/>
        <v>CP$17</v>
      </c>
      <c r="CQ790" s="199" t="str">
        <f t="shared" si="931"/>
        <v>CQ$17</v>
      </c>
      <c r="CR790" s="199" t="str">
        <f t="shared" si="931"/>
        <v>CR$17</v>
      </c>
      <c r="CS790" s="199" t="str">
        <f t="shared" si="931"/>
        <v>CS$17</v>
      </c>
      <c r="CT790" s="199" t="str">
        <f t="shared" si="931"/>
        <v>CT$17</v>
      </c>
      <c r="CU790" s="199" t="str">
        <f t="shared" si="931"/>
        <v>CU$17</v>
      </c>
      <c r="CV790" s="199" t="str">
        <f t="shared" si="931"/>
        <v>CV$17</v>
      </c>
      <c r="CW790" s="199" t="str">
        <f t="shared" si="931"/>
        <v>CW$17</v>
      </c>
      <c r="CX790" s="199" t="str">
        <f t="shared" si="931"/>
        <v>CX$17</v>
      </c>
      <c r="CY790" s="199" t="str">
        <f t="shared" si="931"/>
        <v>CY$17</v>
      </c>
      <c r="CZ790" s="199" t="str">
        <f t="shared" si="931"/>
        <v>CZ$17</v>
      </c>
      <c r="DA790" s="199" t="str">
        <f t="shared" si="931"/>
        <v>DA$17</v>
      </c>
      <c r="DB790" s="199" t="str">
        <f t="shared" si="931"/>
        <v>DB$17</v>
      </c>
      <c r="DC790" s="199" t="str">
        <f t="shared" si="931"/>
        <v>DC$17</v>
      </c>
      <c r="DD790" s="199" t="str">
        <f t="shared" si="931"/>
        <v>DD$17</v>
      </c>
      <c r="DE790" s="199" t="str">
        <f t="shared" si="931"/>
        <v>DE$17</v>
      </c>
      <c r="DF790" s="199" t="str">
        <f t="shared" si="931"/>
        <v>DF$17</v>
      </c>
      <c r="DG790" s="199" t="str">
        <f t="shared" si="931"/>
        <v>DG$17</v>
      </c>
      <c r="DH790" s="199" t="str">
        <f t="shared" si="931"/>
        <v>DH$17</v>
      </c>
      <c r="DI790" s="199" t="str">
        <f t="shared" si="931"/>
        <v>DI$17</v>
      </c>
      <c r="DJ790" s="199" t="str">
        <f t="shared" si="931"/>
        <v>DJ$17</v>
      </c>
      <c r="DK790" s="199" t="str">
        <f t="shared" si="931"/>
        <v>DK$17</v>
      </c>
      <c r="DL790" s="199" t="str">
        <f t="shared" si="931"/>
        <v>DL$17</v>
      </c>
    </row>
    <row r="791" spans="1:116" x14ac:dyDescent="0.4">
      <c r="A791" s="174"/>
      <c r="E791" s="8"/>
      <c r="G791" s="175" t="s">
        <v>491</v>
      </c>
      <c r="H791" s="200"/>
      <c r="I791" s="201"/>
      <c r="J791" s="201"/>
      <c r="K791" s="202"/>
      <c r="L791" s="202"/>
      <c r="M791" s="202"/>
      <c r="N791" s="202"/>
      <c r="O791" s="202"/>
      <c r="P791" s="202"/>
      <c r="R791" s="202"/>
      <c r="S791" s="190"/>
      <c r="T791" s="190"/>
      <c r="U791" s="190"/>
      <c r="V791" s="190"/>
      <c r="W791" s="190"/>
      <c r="X791" s="190"/>
      <c r="Y791" s="190"/>
      <c r="Z791" s="190"/>
      <c r="AA791" s="190"/>
      <c r="AB791" s="190"/>
      <c r="AC791" s="190"/>
      <c r="AD791" s="190"/>
      <c r="AE791" s="190"/>
      <c r="AF791" s="190"/>
      <c r="AG791" s="190"/>
      <c r="AH791" s="190"/>
      <c r="AI791" s="190"/>
      <c r="AJ791" s="190"/>
      <c r="AK791" s="190"/>
      <c r="AL791" s="190"/>
      <c r="AM791" s="190"/>
      <c r="AN791" s="190"/>
      <c r="AO791" s="190"/>
      <c r="AP791" s="190"/>
      <c r="AQ791" s="190"/>
      <c r="AR791" s="190"/>
      <c r="AS791" s="190"/>
      <c r="AT791" s="190"/>
      <c r="AU791" s="190"/>
      <c r="AV791" s="190"/>
      <c r="AW791" s="190"/>
      <c r="AX791" s="190"/>
      <c r="AY791" s="190"/>
      <c r="AZ791" s="190"/>
      <c r="BA791" s="190"/>
      <c r="BB791" s="190"/>
      <c r="BC791" s="190"/>
      <c r="BD791" s="190"/>
      <c r="BE791" s="190"/>
      <c r="BF791" s="190"/>
      <c r="BG791" s="190"/>
      <c r="BH791" s="190"/>
      <c r="BI791" s="190"/>
      <c r="BJ791" s="190"/>
      <c r="BK791" s="190"/>
      <c r="BL791" s="190"/>
      <c r="BM791" s="190"/>
      <c r="BN791" s="190"/>
      <c r="BO791" s="190"/>
      <c r="BP791" s="190"/>
      <c r="BQ791" s="190"/>
      <c r="BR791" s="190"/>
      <c r="BS791" s="190"/>
      <c r="BT791" s="190"/>
      <c r="BU791" s="190"/>
      <c r="BV791" s="190"/>
      <c r="BW791" s="190"/>
      <c r="BX791" s="190"/>
      <c r="BY791" s="190"/>
      <c r="BZ791" s="190"/>
      <c r="CA791" s="190"/>
      <c r="CB791" s="190"/>
      <c r="CC791" s="190"/>
      <c r="CD791" s="190"/>
      <c r="CE791" s="190"/>
      <c r="CF791" s="190"/>
      <c r="CG791" s="190"/>
      <c r="CH791" s="190"/>
      <c r="CI791" s="190"/>
      <c r="CJ791" s="190"/>
      <c r="CK791" s="190"/>
      <c r="CL791" s="190"/>
      <c r="CN791" s="201"/>
      <c r="CO791" s="190"/>
      <c r="CP791" s="190"/>
      <c r="CQ791" s="190"/>
      <c r="CR791" s="190"/>
      <c r="CS791" s="190"/>
      <c r="CT791" s="190"/>
      <c r="CU791" s="190"/>
      <c r="CV791" s="190"/>
      <c r="CW791" s="190"/>
      <c r="CX791" s="190"/>
      <c r="CY791" s="190"/>
      <c r="CZ791" s="190"/>
      <c r="DA791" s="190"/>
      <c r="DB791" s="190"/>
      <c r="DC791" s="190"/>
      <c r="DD791" s="190"/>
      <c r="DE791" s="190"/>
      <c r="DF791" s="190"/>
      <c r="DG791" s="190"/>
      <c r="DH791" s="190"/>
      <c r="DI791" s="190"/>
      <c r="DJ791" s="190"/>
      <c r="DK791" s="190"/>
      <c r="DL791" s="190"/>
    </row>
    <row r="792" spans="1:116" x14ac:dyDescent="0.4">
      <c r="A792" s="174"/>
      <c r="E792" s="8"/>
      <c r="G792" s="175" t="s">
        <v>505</v>
      </c>
      <c r="H792" s="200"/>
      <c r="I792" s="201"/>
      <c r="J792" s="201"/>
      <c r="K792" s="202"/>
      <c r="L792" s="202"/>
      <c r="M792" s="202"/>
      <c r="N792" s="202"/>
      <c r="O792" s="202"/>
      <c r="P792" s="202"/>
      <c r="R792" s="202"/>
      <c r="S792" s="190"/>
      <c r="T792" s="190"/>
      <c r="U792" s="190"/>
      <c r="V792" s="190"/>
      <c r="W792" s="190"/>
      <c r="X792" s="190"/>
      <c r="Y792" s="190"/>
      <c r="Z792" s="190"/>
      <c r="AA792" s="190"/>
      <c r="AB792" s="190"/>
      <c r="AC792" s="190"/>
      <c r="AD792" s="190"/>
      <c r="AE792" s="190"/>
      <c r="AF792" s="190"/>
      <c r="AG792" s="190"/>
      <c r="AH792" s="190"/>
      <c r="AI792" s="190"/>
      <c r="AJ792" s="190"/>
      <c r="AK792" s="190"/>
      <c r="AL792" s="190"/>
      <c r="AM792" s="190"/>
      <c r="AN792" s="190"/>
      <c r="AO792" s="190"/>
      <c r="AP792" s="190"/>
      <c r="AQ792" s="190"/>
      <c r="AR792" s="190"/>
      <c r="AS792" s="190"/>
      <c r="AT792" s="190"/>
      <c r="AU792" s="190"/>
      <c r="AV792" s="190"/>
      <c r="AW792" s="190"/>
      <c r="AX792" s="190"/>
      <c r="AY792" s="190"/>
      <c r="AZ792" s="190"/>
      <c r="BA792" s="190"/>
      <c r="BB792" s="190"/>
      <c r="BC792" s="190"/>
      <c r="BD792" s="190"/>
      <c r="BE792" s="190"/>
      <c r="BF792" s="190"/>
      <c r="BG792" s="190"/>
      <c r="BH792" s="190"/>
      <c r="BI792" s="190"/>
      <c r="BJ792" s="190"/>
      <c r="BK792" s="190"/>
      <c r="BL792" s="190"/>
      <c r="BM792" s="190"/>
      <c r="BN792" s="190"/>
      <c r="BO792" s="190"/>
      <c r="BP792" s="190"/>
      <c r="BQ792" s="190"/>
      <c r="BR792" s="190"/>
      <c r="BS792" s="190"/>
      <c r="BT792" s="190"/>
      <c r="BU792" s="190"/>
      <c r="BV792" s="190"/>
      <c r="BW792" s="190"/>
      <c r="BX792" s="190"/>
      <c r="BY792" s="190"/>
      <c r="BZ792" s="190"/>
      <c r="CA792" s="190"/>
      <c r="CB792" s="190"/>
      <c r="CC792" s="190"/>
      <c r="CD792" s="190"/>
      <c r="CE792" s="190"/>
      <c r="CF792" s="190"/>
      <c r="CG792" s="190"/>
      <c r="CH792" s="190"/>
      <c r="CI792" s="190"/>
      <c r="CJ792" s="190"/>
      <c r="CK792" s="190"/>
      <c r="CL792" s="190"/>
      <c r="CN792" s="201"/>
      <c r="CO792" s="190"/>
      <c r="CP792" s="190"/>
      <c r="CQ792" s="190"/>
      <c r="CR792" s="190"/>
      <c r="CS792" s="190"/>
      <c r="CT792" s="190"/>
      <c r="CU792" s="190"/>
      <c r="CV792" s="190"/>
      <c r="CW792" s="190"/>
      <c r="CX792" s="190"/>
      <c r="CY792" s="190"/>
      <c r="CZ792" s="190"/>
      <c r="DA792" s="190"/>
      <c r="DB792" s="190"/>
      <c r="DC792" s="190"/>
      <c r="DD792" s="190"/>
      <c r="DE792" s="190"/>
      <c r="DF792" s="190"/>
      <c r="DG792" s="190"/>
      <c r="DH792" s="190"/>
      <c r="DI792" s="190"/>
      <c r="DJ792" s="190"/>
      <c r="DK792" s="190"/>
      <c r="DL792" s="190"/>
    </row>
    <row r="793" spans="1:116" x14ac:dyDescent="0.4">
      <c r="A793" s="174"/>
      <c r="E793" s="8"/>
      <c r="G793" s="175" t="s">
        <v>463</v>
      </c>
      <c r="H793" s="200"/>
      <c r="I793" s="201"/>
      <c r="J793" s="201"/>
      <c r="K793" s="202"/>
      <c r="L793" s="202"/>
      <c r="M793" s="202"/>
      <c r="N793" s="202"/>
      <c r="O793" s="202"/>
      <c r="P793" s="202"/>
      <c r="R793" s="202"/>
      <c r="S793" s="190" t="str">
        <f t="shared" ref="S793:AX793" si="932">S$22</f>
        <v>S$18</v>
      </c>
      <c r="T793" s="190" t="str">
        <f t="shared" si="932"/>
        <v>T$18</v>
      </c>
      <c r="U793" s="190" t="str">
        <f t="shared" si="932"/>
        <v>U$18</v>
      </c>
      <c r="V793" s="190" t="str">
        <f t="shared" si="932"/>
        <v>V$18</v>
      </c>
      <c r="W793" s="190" t="str">
        <f t="shared" si="932"/>
        <v>W$18</v>
      </c>
      <c r="X793" s="190" t="str">
        <f t="shared" si="932"/>
        <v>X$18</v>
      </c>
      <c r="Y793" s="190" t="str">
        <f t="shared" si="932"/>
        <v>Y$18</v>
      </c>
      <c r="Z793" s="190" t="str">
        <f t="shared" si="932"/>
        <v>Z$18</v>
      </c>
      <c r="AA793" s="190" t="str">
        <f t="shared" si="932"/>
        <v>AA$18</v>
      </c>
      <c r="AB793" s="190" t="str">
        <f t="shared" si="932"/>
        <v>AB$18</v>
      </c>
      <c r="AC793" s="190" t="str">
        <f t="shared" si="932"/>
        <v>AC$18</v>
      </c>
      <c r="AD793" s="190" t="str">
        <f t="shared" si="932"/>
        <v>AD$18</v>
      </c>
      <c r="AE793" s="190" t="str">
        <f t="shared" si="932"/>
        <v>AE$18</v>
      </c>
      <c r="AF793" s="190" t="str">
        <f t="shared" si="932"/>
        <v>AF$18</v>
      </c>
      <c r="AG793" s="190" t="str">
        <f t="shared" si="932"/>
        <v>AG$18</v>
      </c>
      <c r="AH793" s="190" t="str">
        <f t="shared" si="932"/>
        <v>AH$18</v>
      </c>
      <c r="AI793" s="190" t="str">
        <f t="shared" si="932"/>
        <v>AI$18</v>
      </c>
      <c r="AJ793" s="190" t="str">
        <f t="shared" si="932"/>
        <v>AJ$18</v>
      </c>
      <c r="AK793" s="190" t="str">
        <f t="shared" si="932"/>
        <v>AK$18</v>
      </c>
      <c r="AL793" s="190" t="str">
        <f t="shared" si="932"/>
        <v>AL$18</v>
      </c>
      <c r="AM793" s="190" t="str">
        <f t="shared" si="932"/>
        <v>AM$18</v>
      </c>
      <c r="AN793" s="190" t="str">
        <f t="shared" si="932"/>
        <v>AN$18</v>
      </c>
      <c r="AO793" s="190" t="str">
        <f t="shared" si="932"/>
        <v>AO$18</v>
      </c>
      <c r="AP793" s="190" t="str">
        <f t="shared" si="932"/>
        <v>AP$18</v>
      </c>
      <c r="AQ793" s="190" t="str">
        <f t="shared" si="932"/>
        <v>AQ$18</v>
      </c>
      <c r="AR793" s="190" t="str">
        <f t="shared" si="932"/>
        <v>AR$18</v>
      </c>
      <c r="AS793" s="190" t="str">
        <f t="shared" si="932"/>
        <v>AS$18</v>
      </c>
      <c r="AT793" s="190" t="str">
        <f t="shared" si="932"/>
        <v>AT$18</v>
      </c>
      <c r="AU793" s="190" t="str">
        <f t="shared" si="932"/>
        <v>AU$18</v>
      </c>
      <c r="AV793" s="190" t="str">
        <f t="shared" si="932"/>
        <v>AV$18</v>
      </c>
      <c r="AW793" s="190" t="str">
        <f t="shared" si="932"/>
        <v>AW$18</v>
      </c>
      <c r="AX793" s="190" t="str">
        <f t="shared" si="932"/>
        <v>AX$18</v>
      </c>
      <c r="AY793" s="190" t="str">
        <f t="shared" ref="AY793:CD793" si="933">AY$22</f>
        <v>AY$18</v>
      </c>
      <c r="AZ793" s="190" t="str">
        <f t="shared" si="933"/>
        <v>AZ$18</v>
      </c>
      <c r="BA793" s="190" t="str">
        <f t="shared" si="933"/>
        <v>BA$18</v>
      </c>
      <c r="BB793" s="190" t="str">
        <f t="shared" si="933"/>
        <v>BB$18</v>
      </c>
      <c r="BC793" s="190" t="str">
        <f t="shared" si="933"/>
        <v>BC$18</v>
      </c>
      <c r="BD793" s="190" t="str">
        <f t="shared" si="933"/>
        <v>BD$18</v>
      </c>
      <c r="BE793" s="190" t="str">
        <f t="shared" si="933"/>
        <v>BE$18</v>
      </c>
      <c r="BF793" s="190" t="str">
        <f t="shared" si="933"/>
        <v>BF$18</v>
      </c>
      <c r="BG793" s="190" t="str">
        <f t="shared" si="933"/>
        <v>BG$18</v>
      </c>
      <c r="BH793" s="190" t="str">
        <f t="shared" si="933"/>
        <v>BH$18</v>
      </c>
      <c r="BI793" s="190" t="str">
        <f t="shared" si="933"/>
        <v>BI$18</v>
      </c>
      <c r="BJ793" s="190" t="str">
        <f t="shared" si="933"/>
        <v>BJ$18</v>
      </c>
      <c r="BK793" s="190" t="str">
        <f t="shared" si="933"/>
        <v>BK$18</v>
      </c>
      <c r="BL793" s="190" t="str">
        <f t="shared" si="933"/>
        <v>BL$18</v>
      </c>
      <c r="BM793" s="190" t="str">
        <f t="shared" si="933"/>
        <v>BM$18</v>
      </c>
      <c r="BN793" s="190" t="str">
        <f t="shared" si="933"/>
        <v>BN$18</v>
      </c>
      <c r="BO793" s="190" t="str">
        <f t="shared" si="933"/>
        <v>BO$18</v>
      </c>
      <c r="BP793" s="190" t="str">
        <f t="shared" si="933"/>
        <v>BP$18</v>
      </c>
      <c r="BQ793" s="190" t="str">
        <f t="shared" si="933"/>
        <v>BQ$18</v>
      </c>
      <c r="BR793" s="190" t="str">
        <f t="shared" si="933"/>
        <v>BR$18</v>
      </c>
      <c r="BS793" s="190" t="str">
        <f t="shared" si="933"/>
        <v>BS$18</v>
      </c>
      <c r="BT793" s="190" t="str">
        <f t="shared" si="933"/>
        <v>BT$18</v>
      </c>
      <c r="BU793" s="190" t="str">
        <f t="shared" si="933"/>
        <v>BU$18</v>
      </c>
      <c r="BV793" s="190" t="str">
        <f t="shared" si="933"/>
        <v>BV$18</v>
      </c>
      <c r="BW793" s="190" t="str">
        <f t="shared" si="933"/>
        <v>BW$18</v>
      </c>
      <c r="BX793" s="190" t="str">
        <f t="shared" si="933"/>
        <v>BX$18</v>
      </c>
      <c r="BY793" s="190" t="str">
        <f t="shared" si="933"/>
        <v>BY$18</v>
      </c>
      <c r="BZ793" s="190" t="str">
        <f t="shared" si="933"/>
        <v>BZ$18</v>
      </c>
      <c r="CA793" s="190" t="str">
        <f t="shared" si="933"/>
        <v>CA$18</v>
      </c>
      <c r="CB793" s="190" t="str">
        <f t="shared" si="933"/>
        <v>CB$18</v>
      </c>
      <c r="CC793" s="190" t="str">
        <f t="shared" si="933"/>
        <v>CC$18</v>
      </c>
      <c r="CD793" s="190" t="str">
        <f t="shared" si="933"/>
        <v>CD$18</v>
      </c>
      <c r="CE793" s="190" t="str">
        <f t="shared" ref="CE793:CL793" si="934">CE$22</f>
        <v>CE$18</v>
      </c>
      <c r="CF793" s="190" t="str">
        <f t="shared" si="934"/>
        <v>CF$18</v>
      </c>
      <c r="CG793" s="190" t="str">
        <f t="shared" si="934"/>
        <v>CG$18</v>
      </c>
      <c r="CH793" s="190" t="str">
        <f t="shared" si="934"/>
        <v>CH$18</v>
      </c>
      <c r="CI793" s="190" t="str">
        <f t="shared" si="934"/>
        <v>CI$18</v>
      </c>
      <c r="CJ793" s="190" t="str">
        <f t="shared" si="934"/>
        <v>CJ$18</v>
      </c>
      <c r="CK793" s="190" t="str">
        <f t="shared" si="934"/>
        <v>CK$18</v>
      </c>
      <c r="CL793" s="190" t="str">
        <f t="shared" si="934"/>
        <v>CL$18</v>
      </c>
      <c r="CN793" s="201"/>
      <c r="CO793" s="190" t="str">
        <f t="shared" ref="CO793:DL793" si="935">CO$22</f>
        <v>CO$18</v>
      </c>
      <c r="CP793" s="190" t="str">
        <f t="shared" si="935"/>
        <v>CP$18</v>
      </c>
      <c r="CQ793" s="190" t="str">
        <f t="shared" si="935"/>
        <v>CQ$18</v>
      </c>
      <c r="CR793" s="190" t="str">
        <f t="shared" si="935"/>
        <v>CR$18</v>
      </c>
      <c r="CS793" s="190" t="str">
        <f t="shared" si="935"/>
        <v>CS$18</v>
      </c>
      <c r="CT793" s="190" t="str">
        <f t="shared" si="935"/>
        <v>CT$18</v>
      </c>
      <c r="CU793" s="190" t="str">
        <f t="shared" si="935"/>
        <v>CU$18</v>
      </c>
      <c r="CV793" s="190" t="str">
        <f t="shared" si="935"/>
        <v>CV$18</v>
      </c>
      <c r="CW793" s="190" t="str">
        <f t="shared" si="935"/>
        <v>CW$18</v>
      </c>
      <c r="CX793" s="190" t="str">
        <f t="shared" si="935"/>
        <v>CX$18</v>
      </c>
      <c r="CY793" s="190" t="str">
        <f t="shared" si="935"/>
        <v>CY$18</v>
      </c>
      <c r="CZ793" s="190" t="str">
        <f t="shared" si="935"/>
        <v>CZ$18</v>
      </c>
      <c r="DA793" s="190" t="str">
        <f t="shared" si="935"/>
        <v>DA$18</v>
      </c>
      <c r="DB793" s="190" t="str">
        <f t="shared" si="935"/>
        <v>DB$18</v>
      </c>
      <c r="DC793" s="190" t="str">
        <f t="shared" si="935"/>
        <v>DC$18</v>
      </c>
      <c r="DD793" s="190" t="str">
        <f t="shared" si="935"/>
        <v>DD$18</v>
      </c>
      <c r="DE793" s="190" t="str">
        <f t="shared" si="935"/>
        <v>DE$18</v>
      </c>
      <c r="DF793" s="190" t="str">
        <f t="shared" si="935"/>
        <v>DF$18</v>
      </c>
      <c r="DG793" s="190" t="str">
        <f t="shared" si="935"/>
        <v>DG$18</v>
      </c>
      <c r="DH793" s="190" t="str">
        <f t="shared" si="935"/>
        <v>DH$18</v>
      </c>
      <c r="DI793" s="190" t="str">
        <f t="shared" si="935"/>
        <v>DI$18</v>
      </c>
      <c r="DJ793" s="190" t="str">
        <f t="shared" si="935"/>
        <v>DJ$18</v>
      </c>
      <c r="DK793" s="190" t="str">
        <f t="shared" si="935"/>
        <v>DK$18</v>
      </c>
      <c r="DL793" s="190" t="str">
        <f t="shared" si="935"/>
        <v>DL$18</v>
      </c>
    </row>
    <row r="794" spans="1:116" x14ac:dyDescent="0.4">
      <c r="A794" s="174"/>
      <c r="E794" s="8"/>
      <c r="G794" s="175" t="s">
        <v>464</v>
      </c>
      <c r="H794" s="200"/>
      <c r="I794" s="201"/>
      <c r="J794" s="201"/>
      <c r="K794" s="202"/>
      <c r="L794" s="202"/>
      <c r="M794" s="202"/>
      <c r="N794" s="202"/>
      <c r="O794" s="202"/>
      <c r="P794" s="202"/>
      <c r="R794" s="202"/>
      <c r="S794" s="190" t="str">
        <f t="shared" ref="S794:AX794" si="936">S$23</f>
        <v>S$19</v>
      </c>
      <c r="T794" s="190" t="str">
        <f t="shared" si="936"/>
        <v>T$19</v>
      </c>
      <c r="U794" s="190" t="str">
        <f t="shared" si="936"/>
        <v>U$19</v>
      </c>
      <c r="V794" s="190" t="str">
        <f t="shared" si="936"/>
        <v>V$19</v>
      </c>
      <c r="W794" s="190" t="str">
        <f t="shared" si="936"/>
        <v>W$19</v>
      </c>
      <c r="X794" s="190" t="str">
        <f t="shared" si="936"/>
        <v>X$19</v>
      </c>
      <c r="Y794" s="190" t="str">
        <f t="shared" si="936"/>
        <v>Y$19</v>
      </c>
      <c r="Z794" s="190" t="str">
        <f t="shared" si="936"/>
        <v>Z$19</v>
      </c>
      <c r="AA794" s="190" t="str">
        <f t="shared" si="936"/>
        <v>AA$19</v>
      </c>
      <c r="AB794" s="190" t="str">
        <f t="shared" si="936"/>
        <v>AB$19</v>
      </c>
      <c r="AC794" s="190" t="str">
        <f t="shared" si="936"/>
        <v>AC$19</v>
      </c>
      <c r="AD794" s="190" t="str">
        <f t="shared" si="936"/>
        <v>AD$19</v>
      </c>
      <c r="AE794" s="190" t="str">
        <f t="shared" si="936"/>
        <v>AE$19</v>
      </c>
      <c r="AF794" s="190" t="str">
        <f t="shared" si="936"/>
        <v>AF$19</v>
      </c>
      <c r="AG794" s="190" t="str">
        <f t="shared" si="936"/>
        <v>AG$19</v>
      </c>
      <c r="AH794" s="190" t="str">
        <f t="shared" si="936"/>
        <v>AH$19</v>
      </c>
      <c r="AI794" s="190" t="str">
        <f t="shared" si="936"/>
        <v>AI$19</v>
      </c>
      <c r="AJ794" s="190" t="str">
        <f t="shared" si="936"/>
        <v>AJ$19</v>
      </c>
      <c r="AK794" s="190" t="str">
        <f t="shared" si="936"/>
        <v>AK$19</v>
      </c>
      <c r="AL794" s="190" t="str">
        <f t="shared" si="936"/>
        <v>AL$19</v>
      </c>
      <c r="AM794" s="190" t="str">
        <f t="shared" si="936"/>
        <v>AM$19</v>
      </c>
      <c r="AN794" s="190" t="str">
        <f t="shared" si="936"/>
        <v>AN$19</v>
      </c>
      <c r="AO794" s="190" t="str">
        <f t="shared" si="936"/>
        <v>AO$19</v>
      </c>
      <c r="AP794" s="190" t="str">
        <f t="shared" si="936"/>
        <v>AP$19</v>
      </c>
      <c r="AQ794" s="190" t="str">
        <f t="shared" si="936"/>
        <v>AQ$19</v>
      </c>
      <c r="AR794" s="190" t="str">
        <f t="shared" si="936"/>
        <v>AR$19</v>
      </c>
      <c r="AS794" s="190" t="str">
        <f t="shared" si="936"/>
        <v>AS$19</v>
      </c>
      <c r="AT794" s="190" t="str">
        <f t="shared" si="936"/>
        <v>AT$19</v>
      </c>
      <c r="AU794" s="190" t="str">
        <f t="shared" si="936"/>
        <v>AU$19</v>
      </c>
      <c r="AV794" s="190" t="str">
        <f t="shared" si="936"/>
        <v>AV$19</v>
      </c>
      <c r="AW794" s="190" t="str">
        <f t="shared" si="936"/>
        <v>AW$19</v>
      </c>
      <c r="AX794" s="190" t="str">
        <f t="shared" si="936"/>
        <v>AX$19</v>
      </c>
      <c r="AY794" s="190" t="str">
        <f t="shared" ref="AY794:CD794" si="937">AY$23</f>
        <v>AY$19</v>
      </c>
      <c r="AZ794" s="190" t="str">
        <f t="shared" si="937"/>
        <v>AZ$19</v>
      </c>
      <c r="BA794" s="190" t="str">
        <f t="shared" si="937"/>
        <v>BA$19</v>
      </c>
      <c r="BB794" s="190" t="str">
        <f t="shared" si="937"/>
        <v>BB$19</v>
      </c>
      <c r="BC794" s="190" t="str">
        <f t="shared" si="937"/>
        <v>BC$19</v>
      </c>
      <c r="BD794" s="190" t="str">
        <f t="shared" si="937"/>
        <v>BD$19</v>
      </c>
      <c r="BE794" s="190" t="str">
        <f t="shared" si="937"/>
        <v>BE$19</v>
      </c>
      <c r="BF794" s="190" t="str">
        <f t="shared" si="937"/>
        <v>BF$19</v>
      </c>
      <c r="BG794" s="190" t="str">
        <f t="shared" si="937"/>
        <v>BG$19</v>
      </c>
      <c r="BH794" s="190" t="str">
        <f t="shared" si="937"/>
        <v>BH$19</v>
      </c>
      <c r="BI794" s="190" t="str">
        <f t="shared" si="937"/>
        <v>BI$19</v>
      </c>
      <c r="BJ794" s="190" t="str">
        <f t="shared" si="937"/>
        <v>BJ$19</v>
      </c>
      <c r="BK794" s="190" t="str">
        <f t="shared" si="937"/>
        <v>BK$19</v>
      </c>
      <c r="BL794" s="190" t="str">
        <f t="shared" si="937"/>
        <v>BL$19</v>
      </c>
      <c r="BM794" s="190" t="str">
        <f t="shared" si="937"/>
        <v>BM$19</v>
      </c>
      <c r="BN794" s="190" t="str">
        <f t="shared" si="937"/>
        <v>BN$19</v>
      </c>
      <c r="BO794" s="190" t="str">
        <f t="shared" si="937"/>
        <v>BO$19</v>
      </c>
      <c r="BP794" s="190" t="str">
        <f t="shared" si="937"/>
        <v>BP$19</v>
      </c>
      <c r="BQ794" s="190" t="str">
        <f t="shared" si="937"/>
        <v>BQ$19</v>
      </c>
      <c r="BR794" s="190" t="str">
        <f t="shared" si="937"/>
        <v>BR$19</v>
      </c>
      <c r="BS794" s="190" t="str">
        <f t="shared" si="937"/>
        <v>BS$19</v>
      </c>
      <c r="BT794" s="190" t="str">
        <f t="shared" si="937"/>
        <v>BT$19</v>
      </c>
      <c r="BU794" s="190" t="str">
        <f t="shared" si="937"/>
        <v>BU$19</v>
      </c>
      <c r="BV794" s="190" t="str">
        <f t="shared" si="937"/>
        <v>BV$19</v>
      </c>
      <c r="BW794" s="190" t="str">
        <f t="shared" si="937"/>
        <v>BW$19</v>
      </c>
      <c r="BX794" s="190" t="str">
        <f t="shared" si="937"/>
        <v>BX$19</v>
      </c>
      <c r="BY794" s="190" t="str">
        <f t="shared" si="937"/>
        <v>BY$19</v>
      </c>
      <c r="BZ794" s="190" t="str">
        <f t="shared" si="937"/>
        <v>BZ$19</v>
      </c>
      <c r="CA794" s="190" t="str">
        <f t="shared" si="937"/>
        <v>CA$19</v>
      </c>
      <c r="CB794" s="190" t="str">
        <f t="shared" si="937"/>
        <v>CB$19</v>
      </c>
      <c r="CC794" s="190" t="str">
        <f t="shared" si="937"/>
        <v>CC$19</v>
      </c>
      <c r="CD794" s="190" t="str">
        <f t="shared" si="937"/>
        <v>CD$19</v>
      </c>
      <c r="CE794" s="190" t="str">
        <f t="shared" ref="CE794:CL794" si="938">CE$23</f>
        <v>CE$19</v>
      </c>
      <c r="CF794" s="190" t="str">
        <f t="shared" si="938"/>
        <v>CF$19</v>
      </c>
      <c r="CG794" s="190" t="str">
        <f t="shared" si="938"/>
        <v>CG$19</v>
      </c>
      <c r="CH794" s="190" t="str">
        <f t="shared" si="938"/>
        <v>CH$19</v>
      </c>
      <c r="CI794" s="190" t="str">
        <f t="shared" si="938"/>
        <v>CI$19</v>
      </c>
      <c r="CJ794" s="190" t="str">
        <f t="shared" si="938"/>
        <v>CJ$19</v>
      </c>
      <c r="CK794" s="190" t="str">
        <f t="shared" si="938"/>
        <v>CK$19</v>
      </c>
      <c r="CL794" s="190" t="str">
        <f t="shared" si="938"/>
        <v>CL$19</v>
      </c>
      <c r="CN794" s="201"/>
      <c r="CO794" s="190" t="str">
        <f t="shared" ref="CO794:DL794" si="939">CO$23</f>
        <v>CO$19</v>
      </c>
      <c r="CP794" s="190" t="str">
        <f t="shared" si="939"/>
        <v>CP$19</v>
      </c>
      <c r="CQ794" s="190" t="str">
        <f t="shared" si="939"/>
        <v>CQ$19</v>
      </c>
      <c r="CR794" s="190" t="str">
        <f t="shared" si="939"/>
        <v>CR$19</v>
      </c>
      <c r="CS794" s="190" t="str">
        <f t="shared" si="939"/>
        <v>CS$19</v>
      </c>
      <c r="CT794" s="190" t="str">
        <f t="shared" si="939"/>
        <v>CT$19</v>
      </c>
      <c r="CU794" s="190" t="str">
        <f t="shared" si="939"/>
        <v>CU$19</v>
      </c>
      <c r="CV794" s="190" t="str">
        <f t="shared" si="939"/>
        <v>CV$19</v>
      </c>
      <c r="CW794" s="190" t="str">
        <f t="shared" si="939"/>
        <v>CW$19</v>
      </c>
      <c r="CX794" s="190" t="str">
        <f t="shared" si="939"/>
        <v>CX$19</v>
      </c>
      <c r="CY794" s="190" t="str">
        <f t="shared" si="939"/>
        <v>CY$19</v>
      </c>
      <c r="CZ794" s="190" t="str">
        <f t="shared" si="939"/>
        <v>CZ$19</v>
      </c>
      <c r="DA794" s="190" t="str">
        <f t="shared" si="939"/>
        <v>DA$19</v>
      </c>
      <c r="DB794" s="190" t="str">
        <f t="shared" si="939"/>
        <v>DB$19</v>
      </c>
      <c r="DC794" s="190" t="str">
        <f t="shared" si="939"/>
        <v>DC$19</v>
      </c>
      <c r="DD794" s="190" t="str">
        <f t="shared" si="939"/>
        <v>DD$19</v>
      </c>
      <c r="DE794" s="190" t="str">
        <f t="shared" si="939"/>
        <v>DE$19</v>
      </c>
      <c r="DF794" s="190" t="str">
        <f t="shared" si="939"/>
        <v>DF$19</v>
      </c>
      <c r="DG794" s="190" t="str">
        <f t="shared" si="939"/>
        <v>DG$19</v>
      </c>
      <c r="DH794" s="190" t="str">
        <f t="shared" si="939"/>
        <v>DH$19</v>
      </c>
      <c r="DI794" s="190" t="str">
        <f t="shared" si="939"/>
        <v>DI$19</v>
      </c>
      <c r="DJ794" s="190" t="str">
        <f t="shared" si="939"/>
        <v>DJ$19</v>
      </c>
      <c r="DK794" s="190" t="str">
        <f t="shared" si="939"/>
        <v>DK$19</v>
      </c>
      <c r="DL794" s="190" t="str">
        <f t="shared" si="939"/>
        <v>DL$19</v>
      </c>
    </row>
    <row r="795" spans="1:116" x14ac:dyDescent="0.4">
      <c r="A795" s="31" t="s">
        <v>218</v>
      </c>
      <c r="B795" s="31" t="s">
        <v>81</v>
      </c>
      <c r="C795" s="31"/>
      <c r="D795" t="s">
        <v>272</v>
      </c>
      <c r="E795" s="8" t="str">
        <f t="shared" ref="E795:E805" si="940">ROW()&amp;" "&amp;D795</f>
        <v>795 GMV-PV</v>
      </c>
      <c r="F795" t="s">
        <v>417</v>
      </c>
      <c r="G795" s="66" t="s">
        <v>777</v>
      </c>
      <c r="H795" s="22"/>
      <c r="I795" s="299"/>
      <c r="J795" s="299"/>
      <c r="K795" s="22"/>
      <c r="L795" s="22"/>
      <c r="M795" s="22"/>
      <c r="N795" s="22"/>
      <c r="O795" s="22"/>
      <c r="P795" s="22"/>
      <c r="R795" s="66"/>
      <c r="S795" s="300"/>
      <c r="T795" s="300"/>
      <c r="U795" s="300"/>
      <c r="V795" s="300"/>
      <c r="W795" s="300"/>
      <c r="X795" s="300"/>
      <c r="Y795" s="300"/>
      <c r="Z795" s="300"/>
      <c r="AA795" s="300"/>
      <c r="AB795" s="300"/>
      <c r="AC795" s="300"/>
      <c r="AD795" s="300"/>
      <c r="AE795" s="300"/>
      <c r="AF795" s="300"/>
      <c r="AG795" s="300"/>
      <c r="AH795" s="300"/>
      <c r="AI795" s="300"/>
      <c r="AJ795" s="300"/>
      <c r="AK795" s="300"/>
      <c r="AL795" s="300"/>
      <c r="AM795" s="300"/>
      <c r="AN795" s="300"/>
      <c r="AO795" s="300"/>
      <c r="AP795" s="300"/>
      <c r="AQ795" s="300"/>
      <c r="AR795" s="300"/>
      <c r="AS795" s="300"/>
      <c r="AT795" s="300"/>
      <c r="AU795" s="300"/>
      <c r="AV795" s="300"/>
      <c r="AW795" s="300"/>
      <c r="AX795" s="300"/>
      <c r="AY795" s="300"/>
      <c r="AZ795" s="300"/>
      <c r="BA795" s="300"/>
      <c r="BB795" s="300"/>
      <c r="BC795" s="300"/>
      <c r="BD795" s="300"/>
      <c r="BE795" s="300"/>
      <c r="BF795" s="300"/>
      <c r="BG795" s="300"/>
      <c r="BH795" s="300"/>
      <c r="BI795" s="300"/>
      <c r="BJ795" s="300"/>
      <c r="BK795" s="300"/>
      <c r="BL795" s="300"/>
      <c r="BM795" s="300"/>
      <c r="BN795" s="300"/>
      <c r="BO795" s="300"/>
      <c r="BP795" s="300"/>
      <c r="BQ795" s="300"/>
      <c r="BR795" s="300"/>
      <c r="BS795" s="300"/>
      <c r="BT795" s="300"/>
      <c r="BU795" s="300"/>
      <c r="BV795" s="300"/>
      <c r="BW795" s="300"/>
      <c r="BX795" s="300"/>
      <c r="BY795" s="300"/>
      <c r="BZ795" s="300"/>
      <c r="CA795" s="300"/>
      <c r="CB795" s="300"/>
      <c r="CC795" s="300"/>
      <c r="CD795" s="300"/>
      <c r="CE795" s="300"/>
      <c r="CF795" s="300"/>
      <c r="CG795" s="300"/>
      <c r="CH795" s="300"/>
      <c r="CI795" s="300"/>
      <c r="CJ795" s="300"/>
      <c r="CK795" s="300"/>
      <c r="CL795" s="300"/>
      <c r="CN795" s="299"/>
      <c r="CO795" s="300"/>
      <c r="CP795" s="300"/>
      <c r="CQ795" s="300"/>
      <c r="CR795" s="300"/>
      <c r="CS795" s="300"/>
      <c r="CT795" s="300"/>
      <c r="CU795" s="300"/>
      <c r="CV795" s="300"/>
      <c r="CW795" s="300"/>
      <c r="CX795" s="300"/>
      <c r="CY795" s="300"/>
      <c r="CZ795" s="300"/>
      <c r="DA795" s="300"/>
      <c r="DB795" s="300"/>
      <c r="DC795" s="300"/>
      <c r="DD795" s="300"/>
      <c r="DE795" s="300"/>
      <c r="DF795" s="300"/>
      <c r="DG795" s="300"/>
      <c r="DH795" s="300"/>
      <c r="DI795" s="300"/>
      <c r="DJ795" s="300"/>
      <c r="DK795" s="300"/>
      <c r="DL795" s="300"/>
    </row>
    <row r="796" spans="1:116" x14ac:dyDescent="0.4">
      <c r="B796" t="s">
        <v>332</v>
      </c>
      <c r="D796" t="s">
        <v>272</v>
      </c>
      <c r="E796" s="8" t="str">
        <f t="shared" si="940"/>
        <v>796 GMV-PV</v>
      </c>
      <c r="G796" s="145" t="str">
        <f>"# of "&amp;G803&amp;"s"</f>
        <v># of units</v>
      </c>
      <c r="H796" s="12"/>
      <c r="I796" s="60"/>
      <c r="J796" s="60"/>
      <c r="K796" s="15"/>
      <c r="L796" s="15"/>
      <c r="M796" s="15"/>
      <c r="N796" s="15"/>
      <c r="O796" s="15"/>
      <c r="P796" s="15"/>
      <c r="R796" s="15"/>
      <c r="S796" s="76" t="str">
        <f>S790</f>
        <v>S$17</v>
      </c>
      <c r="T796" s="76" t="str">
        <f t="shared" ref="T796:CE796" si="941">T790</f>
        <v>T$17</v>
      </c>
      <c r="U796" s="76" t="str">
        <f t="shared" si="941"/>
        <v>U$17</v>
      </c>
      <c r="V796" s="76" t="str">
        <f t="shared" si="941"/>
        <v>V$17</v>
      </c>
      <c r="W796" s="76" t="str">
        <f t="shared" si="941"/>
        <v>W$17</v>
      </c>
      <c r="X796" s="76" t="str">
        <f t="shared" si="941"/>
        <v>X$17</v>
      </c>
      <c r="Y796" s="76" t="str">
        <f t="shared" si="941"/>
        <v>Y$17</v>
      </c>
      <c r="Z796" s="76" t="str">
        <f t="shared" si="941"/>
        <v>Z$17</v>
      </c>
      <c r="AA796" s="76" t="str">
        <f t="shared" si="941"/>
        <v>AA$17</v>
      </c>
      <c r="AB796" s="76" t="str">
        <f t="shared" si="941"/>
        <v>AB$17</v>
      </c>
      <c r="AC796" s="76" t="str">
        <f t="shared" si="941"/>
        <v>AC$17</v>
      </c>
      <c r="AD796" s="76" t="str">
        <f t="shared" si="941"/>
        <v>AD$17</v>
      </c>
      <c r="AE796" s="76" t="str">
        <f t="shared" si="941"/>
        <v>AE$17</v>
      </c>
      <c r="AF796" s="76" t="str">
        <f t="shared" si="941"/>
        <v>AF$17</v>
      </c>
      <c r="AG796" s="76" t="str">
        <f t="shared" si="941"/>
        <v>AG$17</v>
      </c>
      <c r="AH796" s="76" t="str">
        <f t="shared" si="941"/>
        <v>AH$17</v>
      </c>
      <c r="AI796" s="76" t="str">
        <f t="shared" si="941"/>
        <v>AI$17</v>
      </c>
      <c r="AJ796" s="76" t="str">
        <f t="shared" si="941"/>
        <v>AJ$17</v>
      </c>
      <c r="AK796" s="76" t="str">
        <f t="shared" si="941"/>
        <v>AK$17</v>
      </c>
      <c r="AL796" s="76" t="str">
        <f t="shared" si="941"/>
        <v>AL$17</v>
      </c>
      <c r="AM796" s="76" t="str">
        <f t="shared" si="941"/>
        <v>AM$17</v>
      </c>
      <c r="AN796" s="76" t="str">
        <f t="shared" si="941"/>
        <v>AN$17</v>
      </c>
      <c r="AO796" s="76" t="str">
        <f t="shared" si="941"/>
        <v>AO$17</v>
      </c>
      <c r="AP796" s="76" t="str">
        <f t="shared" si="941"/>
        <v>AP$17</v>
      </c>
      <c r="AQ796" s="76" t="str">
        <f t="shared" si="941"/>
        <v>AQ$17</v>
      </c>
      <c r="AR796" s="76" t="str">
        <f t="shared" si="941"/>
        <v>AR$17</v>
      </c>
      <c r="AS796" s="76" t="str">
        <f t="shared" si="941"/>
        <v>AS$17</v>
      </c>
      <c r="AT796" s="76" t="str">
        <f t="shared" si="941"/>
        <v>AT$17</v>
      </c>
      <c r="AU796" s="76" t="str">
        <f t="shared" si="941"/>
        <v>AU$17</v>
      </c>
      <c r="AV796" s="76" t="str">
        <f t="shared" si="941"/>
        <v>AV$17</v>
      </c>
      <c r="AW796" s="76" t="str">
        <f t="shared" si="941"/>
        <v>AW$17</v>
      </c>
      <c r="AX796" s="76" t="str">
        <f t="shared" si="941"/>
        <v>AX$17</v>
      </c>
      <c r="AY796" s="76" t="str">
        <f t="shared" si="941"/>
        <v>AY$17</v>
      </c>
      <c r="AZ796" s="76" t="str">
        <f t="shared" si="941"/>
        <v>AZ$17</v>
      </c>
      <c r="BA796" s="76" t="str">
        <f t="shared" si="941"/>
        <v>BA$17</v>
      </c>
      <c r="BB796" s="76" t="str">
        <f t="shared" si="941"/>
        <v>BB$17</v>
      </c>
      <c r="BC796" s="76" t="str">
        <f t="shared" si="941"/>
        <v>BC$17</v>
      </c>
      <c r="BD796" s="76" t="str">
        <f t="shared" si="941"/>
        <v>BD$17</v>
      </c>
      <c r="BE796" s="76" t="str">
        <f t="shared" si="941"/>
        <v>BE$17</v>
      </c>
      <c r="BF796" s="76" t="str">
        <f t="shared" si="941"/>
        <v>BF$17</v>
      </c>
      <c r="BG796" s="76" t="str">
        <f t="shared" si="941"/>
        <v>BG$17</v>
      </c>
      <c r="BH796" s="76" t="str">
        <f t="shared" si="941"/>
        <v>BH$17</v>
      </c>
      <c r="BI796" s="76" t="str">
        <f t="shared" si="941"/>
        <v>BI$17</v>
      </c>
      <c r="BJ796" s="76" t="str">
        <f t="shared" si="941"/>
        <v>BJ$17</v>
      </c>
      <c r="BK796" s="76" t="str">
        <f t="shared" si="941"/>
        <v>BK$17</v>
      </c>
      <c r="BL796" s="76" t="str">
        <f t="shared" si="941"/>
        <v>BL$17</v>
      </c>
      <c r="BM796" s="76" t="str">
        <f t="shared" si="941"/>
        <v>BM$17</v>
      </c>
      <c r="BN796" s="76" t="str">
        <f t="shared" si="941"/>
        <v>BN$17</v>
      </c>
      <c r="BO796" s="76" t="str">
        <f t="shared" si="941"/>
        <v>BO$17</v>
      </c>
      <c r="BP796" s="76" t="str">
        <f t="shared" si="941"/>
        <v>BP$17</v>
      </c>
      <c r="BQ796" s="76" t="str">
        <f t="shared" si="941"/>
        <v>BQ$17</v>
      </c>
      <c r="BR796" s="76" t="str">
        <f t="shared" si="941"/>
        <v>BR$17</v>
      </c>
      <c r="BS796" s="76" t="str">
        <f t="shared" si="941"/>
        <v>BS$17</v>
      </c>
      <c r="BT796" s="76" t="str">
        <f t="shared" si="941"/>
        <v>BT$17</v>
      </c>
      <c r="BU796" s="76" t="str">
        <f t="shared" si="941"/>
        <v>BU$17</v>
      </c>
      <c r="BV796" s="76" t="str">
        <f t="shared" si="941"/>
        <v>BV$17</v>
      </c>
      <c r="BW796" s="76" t="str">
        <f t="shared" si="941"/>
        <v>BW$17</v>
      </c>
      <c r="BX796" s="76" t="str">
        <f t="shared" si="941"/>
        <v>BX$17</v>
      </c>
      <c r="BY796" s="76" t="str">
        <f t="shared" si="941"/>
        <v>BY$17</v>
      </c>
      <c r="BZ796" s="76" t="str">
        <f t="shared" si="941"/>
        <v>BZ$17</v>
      </c>
      <c r="CA796" s="76" t="str">
        <f t="shared" si="941"/>
        <v>CA$17</v>
      </c>
      <c r="CB796" s="76" t="str">
        <f t="shared" si="941"/>
        <v>CB$17</v>
      </c>
      <c r="CC796" s="76" t="str">
        <f t="shared" si="941"/>
        <v>CC$17</v>
      </c>
      <c r="CD796" s="76" t="str">
        <f t="shared" si="941"/>
        <v>CD$17</v>
      </c>
      <c r="CE796" s="76" t="str">
        <f t="shared" si="941"/>
        <v>CE$17</v>
      </c>
      <c r="CF796" s="76" t="str">
        <f t="shared" ref="CF796:CL796" si="942">CF790</f>
        <v>CF$17</v>
      </c>
      <c r="CG796" s="76" t="str">
        <f t="shared" si="942"/>
        <v>CG$17</v>
      </c>
      <c r="CH796" s="76" t="str">
        <f t="shared" si="942"/>
        <v>CH$17</v>
      </c>
      <c r="CI796" s="76" t="str">
        <f t="shared" si="942"/>
        <v>CI$17</v>
      </c>
      <c r="CJ796" s="76" t="str">
        <f t="shared" si="942"/>
        <v>CJ$17</v>
      </c>
      <c r="CK796" s="76" t="str">
        <f t="shared" si="942"/>
        <v>CK$17</v>
      </c>
      <c r="CL796" s="76" t="str">
        <f t="shared" si="942"/>
        <v>CL$17</v>
      </c>
      <c r="CN796" s="60"/>
      <c r="CO796" s="76" t="str">
        <f t="shared" ref="CO796:DK796" si="943">CO790</f>
        <v>CO$17</v>
      </c>
      <c r="CP796" s="76" t="str">
        <f t="shared" si="943"/>
        <v>CP$17</v>
      </c>
      <c r="CQ796" s="76" t="str">
        <f t="shared" si="943"/>
        <v>CQ$17</v>
      </c>
      <c r="CR796" s="76" t="str">
        <f t="shared" si="943"/>
        <v>CR$17</v>
      </c>
      <c r="CS796" s="76" t="str">
        <f t="shared" si="943"/>
        <v>CS$17</v>
      </c>
      <c r="CT796" s="76" t="str">
        <f t="shared" si="943"/>
        <v>CT$17</v>
      </c>
      <c r="CU796" s="76" t="str">
        <f t="shared" si="943"/>
        <v>CU$17</v>
      </c>
      <c r="CV796" s="76" t="str">
        <f t="shared" si="943"/>
        <v>CV$17</v>
      </c>
      <c r="CW796" s="76" t="str">
        <f t="shared" si="943"/>
        <v>CW$17</v>
      </c>
      <c r="CX796" s="76" t="str">
        <f t="shared" si="943"/>
        <v>CX$17</v>
      </c>
      <c r="CY796" s="76" t="str">
        <f t="shared" si="943"/>
        <v>CY$17</v>
      </c>
      <c r="CZ796" s="76" t="str">
        <f t="shared" si="943"/>
        <v>CZ$17</v>
      </c>
      <c r="DA796" s="76" t="str">
        <f t="shared" si="943"/>
        <v>DA$17</v>
      </c>
      <c r="DB796" s="76" t="str">
        <f t="shared" si="943"/>
        <v>DB$17</v>
      </c>
      <c r="DC796" s="76" t="str">
        <f t="shared" si="943"/>
        <v>DC$17</v>
      </c>
      <c r="DD796" s="76" t="str">
        <f t="shared" si="943"/>
        <v>DD$17</v>
      </c>
      <c r="DE796" s="76" t="str">
        <f t="shared" si="943"/>
        <v>DE$17</v>
      </c>
      <c r="DF796" s="76" t="str">
        <f t="shared" si="943"/>
        <v>DF$17</v>
      </c>
      <c r="DG796" s="76" t="str">
        <f t="shared" si="943"/>
        <v>DG$17</v>
      </c>
      <c r="DH796" s="76" t="str">
        <f t="shared" si="943"/>
        <v>DH$17</v>
      </c>
      <c r="DI796" s="76" t="str">
        <f t="shared" si="943"/>
        <v>DI$17</v>
      </c>
      <c r="DJ796" s="76" t="str">
        <f t="shared" si="943"/>
        <v>DJ$17</v>
      </c>
      <c r="DK796" s="76" t="str">
        <f t="shared" si="943"/>
        <v>DK$17</v>
      </c>
      <c r="DL796" s="76" t="str">
        <f t="shared" ref="DL796" si="944">DL790</f>
        <v>DL$17</v>
      </c>
    </row>
    <row r="797" spans="1:116" x14ac:dyDescent="0.4">
      <c r="B797" t="str">
        <f>E797</f>
        <v>797 GMV-PV</v>
      </c>
      <c r="D797" t="s">
        <v>272</v>
      </c>
      <c r="E797" s="8" t="str">
        <f t="shared" si="940"/>
        <v>797 GMV-PV</v>
      </c>
      <c r="G797" s="145" t="str">
        <f>"Avg. "&amp;G803&amp;" value"</f>
        <v>Avg. unit value</v>
      </c>
      <c r="H797" s="12"/>
      <c r="I797" s="60"/>
      <c r="J797" s="60"/>
      <c r="K797" s="18">
        <v>10</v>
      </c>
      <c r="L797" s="18">
        <v>10</v>
      </c>
      <c r="M797" s="18">
        <v>10</v>
      </c>
      <c r="N797" s="18">
        <v>10</v>
      </c>
      <c r="O797" s="18">
        <v>10</v>
      </c>
      <c r="P797" s="18">
        <v>10</v>
      </c>
      <c r="R797" s="19"/>
      <c r="S797" s="147" cm="1">
        <f t="array" ref="S797">INDEX($K:$P,ROW(),MATCH(S$3,$K$2:$P$2,0))</f>
        <v>10</v>
      </c>
      <c r="T797" s="147" cm="1">
        <f t="array" ref="T797">INDEX($K:$P,ROW(),MATCH(T$3,$K$2:$P$2,0))</f>
        <v>10</v>
      </c>
      <c r="U797" s="147" cm="1">
        <f t="array" ref="U797">INDEX($K:$P,ROW(),MATCH(U$3,$K$2:$P$2,0))</f>
        <v>10</v>
      </c>
      <c r="V797" s="147" cm="1">
        <f t="array" ref="V797">INDEX($K:$P,ROW(),MATCH(V$3,$K$2:$P$2,0))</f>
        <v>10</v>
      </c>
      <c r="W797" s="147" cm="1">
        <f t="array" ref="W797">INDEX($K:$P,ROW(),MATCH(W$3,$K$2:$P$2,0))</f>
        <v>10</v>
      </c>
      <c r="X797" s="147" cm="1">
        <f t="array" ref="X797">INDEX($K:$P,ROW(),MATCH(X$3,$K$2:$P$2,0))</f>
        <v>10</v>
      </c>
      <c r="Y797" s="147" cm="1">
        <f t="array" ref="Y797">INDEX($K:$P,ROW(),MATCH(Y$3,$K$2:$P$2,0))</f>
        <v>10</v>
      </c>
      <c r="Z797" s="147" cm="1">
        <f t="array" ref="Z797">INDEX($K:$P,ROW(),MATCH(Z$3,$K$2:$P$2,0))</f>
        <v>10</v>
      </c>
      <c r="AA797" s="147" cm="1">
        <f t="array" ref="AA797">INDEX($K:$P,ROW(),MATCH(AA$3,$K$2:$P$2,0))</f>
        <v>10</v>
      </c>
      <c r="AB797" s="147" cm="1">
        <f t="array" ref="AB797">INDEX($K:$P,ROW(),MATCH(AB$3,$K$2:$P$2,0))</f>
        <v>10</v>
      </c>
      <c r="AC797" s="147" cm="1">
        <f t="array" ref="AC797">INDEX($K:$P,ROW(),MATCH(AC$3,$K$2:$P$2,0))</f>
        <v>10</v>
      </c>
      <c r="AD797" s="147" cm="1">
        <f t="array" ref="AD797">INDEX($K:$P,ROW(),MATCH(AD$3,$K$2:$P$2,0))</f>
        <v>10</v>
      </c>
      <c r="AE797" s="147" cm="1">
        <f t="array" ref="AE797">INDEX($K:$P,ROW(),MATCH(AE$3,$K$2:$P$2,0))</f>
        <v>10</v>
      </c>
      <c r="AF797" s="147" cm="1">
        <f t="array" ref="AF797">INDEX($K:$P,ROW(),MATCH(AF$3,$K$2:$P$2,0))</f>
        <v>10</v>
      </c>
      <c r="AG797" s="147" cm="1">
        <f t="array" ref="AG797">INDEX($K:$P,ROW(),MATCH(AG$3,$K$2:$P$2,0))</f>
        <v>10</v>
      </c>
      <c r="AH797" s="147" cm="1">
        <f t="array" ref="AH797">INDEX($K:$P,ROW(),MATCH(AH$3,$K$2:$P$2,0))</f>
        <v>10</v>
      </c>
      <c r="AI797" s="147" cm="1">
        <f t="array" ref="AI797">INDEX($K:$P,ROW(),MATCH(AI$3,$K$2:$P$2,0))</f>
        <v>10</v>
      </c>
      <c r="AJ797" s="147" cm="1">
        <f t="array" ref="AJ797">INDEX($K:$P,ROW(),MATCH(AJ$3,$K$2:$P$2,0))</f>
        <v>10</v>
      </c>
      <c r="AK797" s="147" cm="1">
        <f t="array" ref="AK797">INDEX($K:$P,ROW(),MATCH(AK$3,$K$2:$P$2,0))</f>
        <v>10</v>
      </c>
      <c r="AL797" s="147" cm="1">
        <f t="array" ref="AL797">INDEX($K:$P,ROW(),MATCH(AL$3,$K$2:$P$2,0))</f>
        <v>10</v>
      </c>
      <c r="AM797" s="147" cm="1">
        <f t="array" ref="AM797">INDEX($K:$P,ROW(),MATCH(AM$3,$K$2:$P$2,0))</f>
        <v>10</v>
      </c>
      <c r="AN797" s="147" cm="1">
        <f t="array" ref="AN797">INDEX($K:$P,ROW(),MATCH(AN$3,$K$2:$P$2,0))</f>
        <v>10</v>
      </c>
      <c r="AO797" s="147" cm="1">
        <f t="array" ref="AO797">INDEX($K:$P,ROW(),MATCH(AO$3,$K$2:$P$2,0))</f>
        <v>10</v>
      </c>
      <c r="AP797" s="147" cm="1">
        <f t="array" ref="AP797">INDEX($K:$P,ROW(),MATCH(AP$3,$K$2:$P$2,0))</f>
        <v>10</v>
      </c>
      <c r="AQ797" s="147" cm="1">
        <f t="array" ref="AQ797">INDEX($K:$P,ROW(),MATCH(AQ$3,$K$2:$P$2,0))</f>
        <v>10</v>
      </c>
      <c r="AR797" s="147" cm="1">
        <f t="array" ref="AR797">INDEX($K:$P,ROW(),MATCH(AR$3,$K$2:$P$2,0))</f>
        <v>10</v>
      </c>
      <c r="AS797" s="147" cm="1">
        <f t="array" ref="AS797">INDEX($K:$P,ROW(),MATCH(AS$3,$K$2:$P$2,0))</f>
        <v>10</v>
      </c>
      <c r="AT797" s="147" cm="1">
        <f t="array" ref="AT797">INDEX($K:$P,ROW(),MATCH(AT$3,$K$2:$P$2,0))</f>
        <v>10</v>
      </c>
      <c r="AU797" s="147" cm="1">
        <f t="array" ref="AU797">INDEX($K:$P,ROW(),MATCH(AU$3,$K$2:$P$2,0))</f>
        <v>10</v>
      </c>
      <c r="AV797" s="147" cm="1">
        <f t="array" ref="AV797">INDEX($K:$P,ROW(),MATCH(AV$3,$K$2:$P$2,0))</f>
        <v>10</v>
      </c>
      <c r="AW797" s="147" cm="1">
        <f t="array" ref="AW797">INDEX($K:$P,ROW(),MATCH(AW$3,$K$2:$P$2,0))</f>
        <v>10</v>
      </c>
      <c r="AX797" s="147" cm="1">
        <f t="array" ref="AX797">INDEX($K:$P,ROW(),MATCH(AX$3,$K$2:$P$2,0))</f>
        <v>10</v>
      </c>
      <c r="AY797" s="147" cm="1">
        <f t="array" ref="AY797">INDEX($K:$P,ROW(),MATCH(AY$3,$K$2:$P$2,0))</f>
        <v>10</v>
      </c>
      <c r="AZ797" s="147" cm="1">
        <f t="array" ref="AZ797">INDEX($K:$P,ROW(),MATCH(AZ$3,$K$2:$P$2,0))</f>
        <v>10</v>
      </c>
      <c r="BA797" s="147" cm="1">
        <f t="array" ref="BA797">INDEX($K:$P,ROW(),MATCH(BA$3,$K$2:$P$2,0))</f>
        <v>10</v>
      </c>
      <c r="BB797" s="147" cm="1">
        <f t="array" ref="BB797">INDEX($K:$P,ROW(),MATCH(BB$3,$K$2:$P$2,0))</f>
        <v>10</v>
      </c>
      <c r="BC797" s="147" cm="1">
        <f t="array" ref="BC797">INDEX($K:$P,ROW(),MATCH(BC$3,$K$2:$P$2,0))</f>
        <v>10</v>
      </c>
      <c r="BD797" s="147" cm="1">
        <f t="array" ref="BD797">INDEX($K:$P,ROW(),MATCH(BD$3,$K$2:$P$2,0))</f>
        <v>10</v>
      </c>
      <c r="BE797" s="147" cm="1">
        <f t="array" ref="BE797">INDEX($K:$P,ROW(),MATCH(BE$3,$K$2:$P$2,0))</f>
        <v>10</v>
      </c>
      <c r="BF797" s="147" cm="1">
        <f t="array" ref="BF797">INDEX($K:$P,ROW(),MATCH(BF$3,$K$2:$P$2,0))</f>
        <v>10</v>
      </c>
      <c r="BG797" s="147" cm="1">
        <f t="array" ref="BG797">INDEX($K:$P,ROW(),MATCH(BG$3,$K$2:$P$2,0))</f>
        <v>10</v>
      </c>
      <c r="BH797" s="147" cm="1">
        <f t="array" ref="BH797">INDEX($K:$P,ROW(),MATCH(BH$3,$K$2:$P$2,0))</f>
        <v>10</v>
      </c>
      <c r="BI797" s="147" cm="1">
        <f t="array" ref="BI797">INDEX($K:$P,ROW(),MATCH(BI$3,$K$2:$P$2,0))</f>
        <v>10</v>
      </c>
      <c r="BJ797" s="147" cm="1">
        <f t="array" ref="BJ797">INDEX($K:$P,ROW(),MATCH(BJ$3,$K$2:$P$2,0))</f>
        <v>10</v>
      </c>
      <c r="BK797" s="147" cm="1">
        <f t="array" ref="BK797">INDEX($K:$P,ROW(),MATCH(BK$3,$K$2:$P$2,0))</f>
        <v>10</v>
      </c>
      <c r="BL797" s="147" cm="1">
        <f t="array" ref="BL797">INDEX($K:$P,ROW(),MATCH(BL$3,$K$2:$P$2,0))</f>
        <v>10</v>
      </c>
      <c r="BM797" s="147" cm="1">
        <f t="array" ref="BM797">INDEX($K:$P,ROW(),MATCH(BM$3,$K$2:$P$2,0))</f>
        <v>10</v>
      </c>
      <c r="BN797" s="147" cm="1">
        <f t="array" ref="BN797">INDEX($K:$P,ROW(),MATCH(BN$3,$K$2:$P$2,0))</f>
        <v>10</v>
      </c>
      <c r="BO797" s="147" cm="1">
        <f t="array" ref="BO797">INDEX($K:$P,ROW(),MATCH(BO$3,$K$2:$P$2,0))</f>
        <v>10</v>
      </c>
      <c r="BP797" s="147" cm="1">
        <f t="array" ref="BP797">INDEX($K:$P,ROW(),MATCH(BP$3,$K$2:$P$2,0))</f>
        <v>10</v>
      </c>
      <c r="BQ797" s="147" cm="1">
        <f t="array" ref="BQ797">INDEX($K:$P,ROW(),MATCH(BQ$3,$K$2:$P$2,0))</f>
        <v>10</v>
      </c>
      <c r="BR797" s="147" cm="1">
        <f t="array" ref="BR797">INDEX($K:$P,ROW(),MATCH(BR$3,$K$2:$P$2,0))</f>
        <v>10</v>
      </c>
      <c r="BS797" s="147" cm="1">
        <f t="array" ref="BS797">INDEX($K:$P,ROW(),MATCH(BS$3,$K$2:$P$2,0))</f>
        <v>10</v>
      </c>
      <c r="BT797" s="147" cm="1">
        <f t="array" ref="BT797">INDEX($K:$P,ROW(),MATCH(BT$3,$K$2:$P$2,0))</f>
        <v>10</v>
      </c>
      <c r="BU797" s="147" cm="1">
        <f t="array" ref="BU797">INDEX($K:$P,ROW(),MATCH(BU$3,$K$2:$P$2,0))</f>
        <v>10</v>
      </c>
      <c r="BV797" s="147" cm="1">
        <f t="array" ref="BV797">INDEX($K:$P,ROW(),MATCH(BV$3,$K$2:$P$2,0))</f>
        <v>10</v>
      </c>
      <c r="BW797" s="147" cm="1">
        <f t="array" ref="BW797">INDEX($K:$P,ROW(),MATCH(BW$3,$K$2:$P$2,0))</f>
        <v>10</v>
      </c>
      <c r="BX797" s="147" cm="1">
        <f t="array" ref="BX797">INDEX($K:$P,ROW(),MATCH(BX$3,$K$2:$P$2,0))</f>
        <v>10</v>
      </c>
      <c r="BY797" s="147" cm="1">
        <f t="array" ref="BY797">INDEX($K:$P,ROW(),MATCH(BY$3,$K$2:$P$2,0))</f>
        <v>10</v>
      </c>
      <c r="BZ797" s="147" cm="1">
        <f t="array" ref="BZ797">INDEX($K:$P,ROW(),MATCH(BZ$3,$K$2:$P$2,0))</f>
        <v>10</v>
      </c>
      <c r="CA797" s="147" cm="1">
        <f t="array" ref="CA797">INDEX($K:$P,ROW(),MATCH(CA$3,$K$2:$P$2,0))</f>
        <v>10</v>
      </c>
      <c r="CB797" s="147" cm="1">
        <f t="array" ref="CB797">INDEX($K:$P,ROW(),MATCH(CB$3,$K$2:$P$2,0))</f>
        <v>10</v>
      </c>
      <c r="CC797" s="147" cm="1">
        <f t="array" ref="CC797">INDEX($K:$P,ROW(),MATCH(CC$3,$K$2:$P$2,0))</f>
        <v>10</v>
      </c>
      <c r="CD797" s="147" cm="1">
        <f t="array" ref="CD797">INDEX($K:$P,ROW(),MATCH(CD$3,$K$2:$P$2,0))</f>
        <v>10</v>
      </c>
      <c r="CE797" s="147" cm="1">
        <f t="array" ref="CE797">INDEX($K:$P,ROW(),MATCH(CE$3,$K$2:$P$2,0))</f>
        <v>10</v>
      </c>
      <c r="CF797" s="147" cm="1">
        <f t="array" ref="CF797">INDEX($K:$P,ROW(),MATCH(CF$3,$K$2:$P$2,0))</f>
        <v>10</v>
      </c>
      <c r="CG797" s="147" cm="1">
        <f t="array" ref="CG797">INDEX($K:$P,ROW(),MATCH(CG$3,$K$2:$P$2,0))</f>
        <v>10</v>
      </c>
      <c r="CH797" s="147" cm="1">
        <f t="array" ref="CH797">INDEX($K:$P,ROW(),MATCH(CH$3,$K$2:$P$2,0))</f>
        <v>10</v>
      </c>
      <c r="CI797" s="147" cm="1">
        <f t="array" ref="CI797">INDEX($K:$P,ROW(),MATCH(CI$3,$K$2:$P$2,0))</f>
        <v>10</v>
      </c>
      <c r="CJ797" s="147" cm="1">
        <f t="array" ref="CJ797">INDEX($K:$P,ROW(),MATCH(CJ$3,$K$2:$P$2,0))</f>
        <v>10</v>
      </c>
      <c r="CK797" s="147" cm="1">
        <f t="array" ref="CK797">INDEX($K:$P,ROW(),MATCH(CK$3,$K$2:$P$2,0))</f>
        <v>10</v>
      </c>
      <c r="CL797" s="147" cm="1">
        <f t="array" ref="CL797">INDEX($K:$P,ROW(),MATCH(CL$3,$K$2:$P$2,0))</f>
        <v>10</v>
      </c>
      <c r="CN797" s="60"/>
      <c r="CO797" s="147" t="e" cm="1">
        <f t="array" ref="CO797">INDEX($K:$P,ROW(),MATCH(CO$3,$K$2:$P$2,0))</f>
        <v>#N/A</v>
      </c>
      <c r="CP797" s="147" t="e" cm="1">
        <f t="array" ref="CP797">INDEX($K:$P,ROW(),MATCH(CP$3,$K$2:$P$2,0))</f>
        <v>#N/A</v>
      </c>
      <c r="CQ797" s="147" t="e" cm="1">
        <f t="array" ref="CQ797">INDEX($K:$P,ROW(),MATCH(CQ$3,$K$2:$P$2,0))</f>
        <v>#N/A</v>
      </c>
      <c r="CR797" s="147" t="e" cm="1">
        <f t="array" ref="CR797">INDEX($K:$P,ROW(),MATCH(CR$3,$K$2:$P$2,0))</f>
        <v>#N/A</v>
      </c>
      <c r="CS797" s="147" t="e" cm="1">
        <f t="array" ref="CS797">INDEX($K:$P,ROW(),MATCH(CS$3,$K$2:$P$2,0))</f>
        <v>#N/A</v>
      </c>
      <c r="CT797" s="147" t="e" cm="1">
        <f t="array" ref="CT797">INDEX($K:$P,ROW(),MATCH(CT$3,$K$2:$P$2,0))</f>
        <v>#N/A</v>
      </c>
      <c r="CU797" s="147" t="e" cm="1">
        <f t="array" ref="CU797">INDEX($K:$P,ROW(),MATCH(CU$3,$K$2:$P$2,0))</f>
        <v>#N/A</v>
      </c>
      <c r="CV797" s="147" t="e" cm="1">
        <f t="array" ref="CV797">INDEX($K:$P,ROW(),MATCH(CV$3,$K$2:$P$2,0))</f>
        <v>#N/A</v>
      </c>
      <c r="CW797" s="147" t="e" cm="1">
        <f t="array" ref="CW797">INDEX($K:$P,ROW(),MATCH(CW$3,$K$2:$P$2,0))</f>
        <v>#N/A</v>
      </c>
      <c r="CX797" s="147" t="e" cm="1">
        <f t="array" ref="CX797">INDEX($K:$P,ROW(),MATCH(CX$3,$K$2:$P$2,0))</f>
        <v>#N/A</v>
      </c>
      <c r="CY797" s="147" t="e" cm="1">
        <f t="array" ref="CY797">INDEX($K:$P,ROW(),MATCH(CY$3,$K$2:$P$2,0))</f>
        <v>#N/A</v>
      </c>
      <c r="CZ797" s="147" t="e" cm="1">
        <f t="array" ref="CZ797">INDEX($K:$P,ROW(),MATCH(CZ$3,$K$2:$P$2,0))</f>
        <v>#N/A</v>
      </c>
      <c r="DA797" s="147" t="e" cm="1">
        <f t="array" ref="DA797">INDEX($K:$P,ROW(),MATCH(DA$3,$K$2:$P$2,0))</f>
        <v>#N/A</v>
      </c>
      <c r="DB797" s="147" t="e" cm="1">
        <f t="array" ref="DB797">INDEX($K:$P,ROW(),MATCH(DB$3,$K$2:$P$2,0))</f>
        <v>#N/A</v>
      </c>
      <c r="DC797" s="147" t="e" cm="1">
        <f t="array" ref="DC797">INDEX($K:$P,ROW(),MATCH(DC$3,$K$2:$P$2,0))</f>
        <v>#N/A</v>
      </c>
      <c r="DD797" s="147" t="e" cm="1">
        <f t="array" ref="DD797">INDEX($K:$P,ROW(),MATCH(DD$3,$K$2:$P$2,0))</f>
        <v>#N/A</v>
      </c>
      <c r="DE797" s="147" t="e" cm="1">
        <f t="array" ref="DE797">INDEX($K:$P,ROW(),MATCH(DE$3,$K$2:$P$2,0))</f>
        <v>#N/A</v>
      </c>
      <c r="DF797" s="147" t="e" cm="1">
        <f t="array" ref="DF797">INDEX($K:$P,ROW(),MATCH(DF$3,$K$2:$P$2,0))</f>
        <v>#N/A</v>
      </c>
      <c r="DG797" s="147" t="e" cm="1">
        <f t="array" ref="DG797">INDEX($K:$P,ROW(),MATCH(DG$3,$K$2:$P$2,0))</f>
        <v>#N/A</v>
      </c>
      <c r="DH797" s="147" t="e" cm="1">
        <f t="array" ref="DH797">INDEX($K:$P,ROW(),MATCH(DH$3,$K$2:$P$2,0))</f>
        <v>#N/A</v>
      </c>
      <c r="DI797" s="147" t="e" cm="1">
        <f t="array" ref="DI797">INDEX($K:$P,ROW(),MATCH(DI$3,$K$2:$P$2,0))</f>
        <v>#N/A</v>
      </c>
      <c r="DJ797" s="147" t="e" cm="1">
        <f t="array" ref="DJ797">INDEX($K:$P,ROW(),MATCH(DJ$3,$K$2:$P$2,0))</f>
        <v>#N/A</v>
      </c>
      <c r="DK797" s="147" t="e" cm="1">
        <f t="array" ref="DK797">INDEX($K:$P,ROW(),MATCH(DK$3,$K$2:$P$2,0))</f>
        <v>#N/A</v>
      </c>
      <c r="DL797" s="147" t="e" cm="1">
        <f t="array" ref="DL797">INDEX($K:$P,ROW(),MATCH(DL$3,$K$2:$P$2,0))</f>
        <v>#N/A</v>
      </c>
    </row>
    <row r="798" spans="1:116" x14ac:dyDescent="0.4">
      <c r="C798" t="s">
        <v>80</v>
      </c>
      <c r="D798" t="s">
        <v>272</v>
      </c>
      <c r="E798" s="8" t="str">
        <f t="shared" si="940"/>
        <v>798 GMV-PV</v>
      </c>
      <c r="G798" s="126" t="str">
        <f>"GMV - "&amp;G802</f>
        <v>GMV - (Primary label)</v>
      </c>
      <c r="H798" s="27"/>
      <c r="I798" s="78"/>
      <c r="J798" s="78"/>
      <c r="K798" s="118">
        <f t="shared" ref="K798:P798" ca="1" si="945">SUMIF($3:$3,K$2,798:798)</f>
        <v>600000</v>
      </c>
      <c r="L798" s="118">
        <f t="shared" ca="1" si="945"/>
        <v>600000</v>
      </c>
      <c r="M798" s="118">
        <f t="shared" ca="1" si="945"/>
        <v>600000</v>
      </c>
      <c r="N798" s="118">
        <f t="shared" ca="1" si="945"/>
        <v>600000</v>
      </c>
      <c r="O798" s="118">
        <f t="shared" ca="1" si="945"/>
        <v>600000</v>
      </c>
      <c r="P798" s="118">
        <f t="shared" ca="1" si="945"/>
        <v>600000</v>
      </c>
      <c r="R798" s="33"/>
      <c r="S798" s="148" cm="1">
        <f t="array" aca="1" ref="S798" ca="1">S797*INDIRECT(S796)</f>
        <v>50000</v>
      </c>
      <c r="T798" s="148" cm="1">
        <f t="array" aca="1" ref="T798" ca="1">T797*INDIRECT(T796)</f>
        <v>50000</v>
      </c>
      <c r="U798" s="148" cm="1">
        <f t="array" aca="1" ref="U798" ca="1">U797*INDIRECT(U796)</f>
        <v>50000</v>
      </c>
      <c r="V798" s="148" cm="1">
        <f t="array" aca="1" ref="V798" ca="1">V797*INDIRECT(V796)</f>
        <v>50000</v>
      </c>
      <c r="W798" s="148" cm="1">
        <f t="array" aca="1" ref="W798" ca="1">W797*INDIRECT(W796)</f>
        <v>50000</v>
      </c>
      <c r="X798" s="148" cm="1">
        <f t="array" aca="1" ref="X798" ca="1">X797*INDIRECT(X796)</f>
        <v>50000</v>
      </c>
      <c r="Y798" s="148" cm="1">
        <f t="array" aca="1" ref="Y798" ca="1">Y797*INDIRECT(Y796)</f>
        <v>50000</v>
      </c>
      <c r="Z798" s="148" cm="1">
        <f t="array" aca="1" ref="Z798" ca="1">Z797*INDIRECT(Z796)</f>
        <v>50000</v>
      </c>
      <c r="AA798" s="148" cm="1">
        <f t="array" aca="1" ref="AA798" ca="1">AA797*INDIRECT(AA796)</f>
        <v>50000</v>
      </c>
      <c r="AB798" s="148" cm="1">
        <f t="array" aca="1" ref="AB798" ca="1">AB797*INDIRECT(AB796)</f>
        <v>50000</v>
      </c>
      <c r="AC798" s="148" cm="1">
        <f t="array" aca="1" ref="AC798" ca="1">AC797*INDIRECT(AC796)</f>
        <v>50000</v>
      </c>
      <c r="AD798" s="148" cm="1">
        <f t="array" aca="1" ref="AD798" ca="1">AD797*INDIRECT(AD796)</f>
        <v>50000</v>
      </c>
      <c r="AE798" s="148" cm="1">
        <f t="array" aca="1" ref="AE798" ca="1">AE797*INDIRECT(AE796)</f>
        <v>50000</v>
      </c>
      <c r="AF798" s="148" cm="1">
        <f t="array" aca="1" ref="AF798" ca="1">AF797*INDIRECT(AF796)</f>
        <v>50000</v>
      </c>
      <c r="AG798" s="148" cm="1">
        <f t="array" aca="1" ref="AG798" ca="1">AG797*INDIRECT(AG796)</f>
        <v>50000</v>
      </c>
      <c r="AH798" s="148" cm="1">
        <f t="array" aca="1" ref="AH798" ca="1">AH797*INDIRECT(AH796)</f>
        <v>50000</v>
      </c>
      <c r="AI798" s="148" cm="1">
        <f t="array" aca="1" ref="AI798" ca="1">AI797*INDIRECT(AI796)</f>
        <v>50000</v>
      </c>
      <c r="AJ798" s="148" cm="1">
        <f t="array" aca="1" ref="AJ798" ca="1">AJ797*INDIRECT(AJ796)</f>
        <v>50000</v>
      </c>
      <c r="AK798" s="148" cm="1">
        <f t="array" aca="1" ref="AK798" ca="1">AK797*INDIRECT(AK796)</f>
        <v>50000</v>
      </c>
      <c r="AL798" s="148" cm="1">
        <f t="array" aca="1" ref="AL798" ca="1">AL797*INDIRECT(AL796)</f>
        <v>50000</v>
      </c>
      <c r="AM798" s="148" cm="1">
        <f t="array" aca="1" ref="AM798" ca="1">AM797*INDIRECT(AM796)</f>
        <v>50000</v>
      </c>
      <c r="AN798" s="148" cm="1">
        <f t="array" aca="1" ref="AN798" ca="1">AN797*INDIRECT(AN796)</f>
        <v>50000</v>
      </c>
      <c r="AO798" s="148" cm="1">
        <f t="array" aca="1" ref="AO798" ca="1">AO797*INDIRECT(AO796)</f>
        <v>50000</v>
      </c>
      <c r="AP798" s="148" cm="1">
        <f t="array" aca="1" ref="AP798" ca="1">AP797*INDIRECT(AP796)</f>
        <v>50000</v>
      </c>
      <c r="AQ798" s="148" cm="1">
        <f t="array" aca="1" ref="AQ798" ca="1">AQ797*INDIRECT(AQ796)</f>
        <v>50000</v>
      </c>
      <c r="AR798" s="148" cm="1">
        <f t="array" aca="1" ref="AR798" ca="1">AR797*INDIRECT(AR796)</f>
        <v>50000</v>
      </c>
      <c r="AS798" s="148" cm="1">
        <f t="array" aca="1" ref="AS798" ca="1">AS797*INDIRECT(AS796)</f>
        <v>50000</v>
      </c>
      <c r="AT798" s="148" cm="1">
        <f t="array" aca="1" ref="AT798" ca="1">AT797*INDIRECT(AT796)</f>
        <v>50000</v>
      </c>
      <c r="AU798" s="148" cm="1">
        <f t="array" aca="1" ref="AU798" ca="1">AU797*INDIRECT(AU796)</f>
        <v>50000</v>
      </c>
      <c r="AV798" s="148" cm="1">
        <f t="array" aca="1" ref="AV798" ca="1">AV797*INDIRECT(AV796)</f>
        <v>50000</v>
      </c>
      <c r="AW798" s="148" cm="1">
        <f t="array" aca="1" ref="AW798" ca="1">AW797*INDIRECT(AW796)</f>
        <v>50000</v>
      </c>
      <c r="AX798" s="148" cm="1">
        <f t="array" aca="1" ref="AX798" ca="1">AX797*INDIRECT(AX796)</f>
        <v>50000</v>
      </c>
      <c r="AY798" s="148" cm="1">
        <f t="array" aca="1" ref="AY798" ca="1">AY797*INDIRECT(AY796)</f>
        <v>50000</v>
      </c>
      <c r="AZ798" s="148" cm="1">
        <f t="array" aca="1" ref="AZ798" ca="1">AZ797*INDIRECT(AZ796)</f>
        <v>50000</v>
      </c>
      <c r="BA798" s="148" cm="1">
        <f t="array" aca="1" ref="BA798" ca="1">BA797*INDIRECT(BA796)</f>
        <v>50000</v>
      </c>
      <c r="BB798" s="148" cm="1">
        <f t="array" aca="1" ref="BB798" ca="1">BB797*INDIRECT(BB796)</f>
        <v>50000</v>
      </c>
      <c r="BC798" s="148" cm="1">
        <f t="array" aca="1" ref="BC798" ca="1">BC797*INDIRECT(BC796)</f>
        <v>50000</v>
      </c>
      <c r="BD798" s="148" cm="1">
        <f t="array" aca="1" ref="BD798" ca="1">BD797*INDIRECT(BD796)</f>
        <v>50000</v>
      </c>
      <c r="BE798" s="148" cm="1">
        <f t="array" aca="1" ref="BE798" ca="1">BE797*INDIRECT(BE796)</f>
        <v>50000</v>
      </c>
      <c r="BF798" s="148" cm="1">
        <f t="array" aca="1" ref="BF798" ca="1">BF797*INDIRECT(BF796)</f>
        <v>50000</v>
      </c>
      <c r="BG798" s="148" cm="1">
        <f t="array" aca="1" ref="BG798" ca="1">BG797*INDIRECT(BG796)</f>
        <v>50000</v>
      </c>
      <c r="BH798" s="148" cm="1">
        <f t="array" aca="1" ref="BH798" ca="1">BH797*INDIRECT(BH796)</f>
        <v>50000</v>
      </c>
      <c r="BI798" s="148" cm="1">
        <f t="array" aca="1" ref="BI798" ca="1">BI797*INDIRECT(BI796)</f>
        <v>50000</v>
      </c>
      <c r="BJ798" s="148" cm="1">
        <f t="array" aca="1" ref="BJ798" ca="1">BJ797*INDIRECT(BJ796)</f>
        <v>50000</v>
      </c>
      <c r="BK798" s="148" cm="1">
        <f t="array" aca="1" ref="BK798" ca="1">BK797*INDIRECT(BK796)</f>
        <v>50000</v>
      </c>
      <c r="BL798" s="148" cm="1">
        <f t="array" aca="1" ref="BL798" ca="1">BL797*INDIRECT(BL796)</f>
        <v>50000</v>
      </c>
      <c r="BM798" s="148" cm="1">
        <f t="array" aca="1" ref="BM798" ca="1">BM797*INDIRECT(BM796)</f>
        <v>50000</v>
      </c>
      <c r="BN798" s="148" cm="1">
        <f t="array" aca="1" ref="BN798" ca="1">BN797*INDIRECT(BN796)</f>
        <v>50000</v>
      </c>
      <c r="BO798" s="148" cm="1">
        <f t="array" aca="1" ref="BO798" ca="1">BO797*INDIRECT(BO796)</f>
        <v>50000</v>
      </c>
      <c r="BP798" s="148" cm="1">
        <f t="array" aca="1" ref="BP798" ca="1">BP797*INDIRECT(BP796)</f>
        <v>50000</v>
      </c>
      <c r="BQ798" s="148" cm="1">
        <f t="array" aca="1" ref="BQ798" ca="1">BQ797*INDIRECT(BQ796)</f>
        <v>50000</v>
      </c>
      <c r="BR798" s="148" cm="1">
        <f t="array" aca="1" ref="BR798" ca="1">BR797*INDIRECT(BR796)</f>
        <v>50000</v>
      </c>
      <c r="BS798" s="148" cm="1">
        <f t="array" aca="1" ref="BS798" ca="1">BS797*INDIRECT(BS796)</f>
        <v>50000</v>
      </c>
      <c r="BT798" s="148" cm="1">
        <f t="array" aca="1" ref="BT798" ca="1">BT797*INDIRECT(BT796)</f>
        <v>50000</v>
      </c>
      <c r="BU798" s="148" cm="1">
        <f t="array" aca="1" ref="BU798" ca="1">BU797*INDIRECT(BU796)</f>
        <v>50000</v>
      </c>
      <c r="BV798" s="148" cm="1">
        <f t="array" aca="1" ref="BV798" ca="1">BV797*INDIRECT(BV796)</f>
        <v>50000</v>
      </c>
      <c r="BW798" s="148" cm="1">
        <f t="array" aca="1" ref="BW798" ca="1">BW797*INDIRECT(BW796)</f>
        <v>50000</v>
      </c>
      <c r="BX798" s="148" cm="1">
        <f t="array" aca="1" ref="BX798" ca="1">BX797*INDIRECT(BX796)</f>
        <v>50000</v>
      </c>
      <c r="BY798" s="148" cm="1">
        <f t="array" aca="1" ref="BY798" ca="1">BY797*INDIRECT(BY796)</f>
        <v>50000</v>
      </c>
      <c r="BZ798" s="148" cm="1">
        <f t="array" aca="1" ref="BZ798" ca="1">BZ797*INDIRECT(BZ796)</f>
        <v>50000</v>
      </c>
      <c r="CA798" s="148" cm="1">
        <f t="array" aca="1" ref="CA798" ca="1">CA797*INDIRECT(CA796)</f>
        <v>50000</v>
      </c>
      <c r="CB798" s="148" cm="1">
        <f t="array" aca="1" ref="CB798" ca="1">CB797*INDIRECT(CB796)</f>
        <v>50000</v>
      </c>
      <c r="CC798" s="148" cm="1">
        <f t="array" aca="1" ref="CC798" ca="1">CC797*INDIRECT(CC796)</f>
        <v>50000</v>
      </c>
      <c r="CD798" s="148" cm="1">
        <f t="array" aca="1" ref="CD798" ca="1">CD797*INDIRECT(CD796)</f>
        <v>50000</v>
      </c>
      <c r="CE798" s="148" cm="1">
        <f t="array" aca="1" ref="CE798" ca="1">CE797*INDIRECT(CE796)</f>
        <v>50000</v>
      </c>
      <c r="CF798" s="148" cm="1">
        <f t="array" aca="1" ref="CF798" ca="1">CF797*INDIRECT(CF796)</f>
        <v>50000</v>
      </c>
      <c r="CG798" s="148" cm="1">
        <f t="array" aca="1" ref="CG798" ca="1">CG797*INDIRECT(CG796)</f>
        <v>50000</v>
      </c>
      <c r="CH798" s="148" cm="1">
        <f t="array" aca="1" ref="CH798" ca="1">CH797*INDIRECT(CH796)</f>
        <v>50000</v>
      </c>
      <c r="CI798" s="148" cm="1">
        <f t="array" aca="1" ref="CI798" ca="1">CI797*INDIRECT(CI796)</f>
        <v>50000</v>
      </c>
      <c r="CJ798" s="148" cm="1">
        <f t="array" aca="1" ref="CJ798" ca="1">CJ797*INDIRECT(CJ796)</f>
        <v>50000</v>
      </c>
      <c r="CK798" s="148" cm="1">
        <f t="array" aca="1" ref="CK798" ca="1">CK797*INDIRECT(CK796)</f>
        <v>50000</v>
      </c>
      <c r="CL798" s="148" cm="1">
        <f t="array" aca="1" ref="CL798" ca="1">CL797*INDIRECT(CL796)</f>
        <v>50000</v>
      </c>
      <c r="CN798" s="78"/>
      <c r="CO798" s="148" t="e" cm="1">
        <f t="array" aca="1" ref="CO798" ca="1">CO797*INDIRECT(CO796)</f>
        <v>#N/A</v>
      </c>
      <c r="CP798" s="148" t="e" cm="1">
        <f t="array" aca="1" ref="CP798" ca="1">CP797*INDIRECT(CP796)</f>
        <v>#N/A</v>
      </c>
      <c r="CQ798" s="148" t="e" cm="1">
        <f t="array" aca="1" ref="CQ798" ca="1">CQ797*INDIRECT(CQ796)</f>
        <v>#N/A</v>
      </c>
      <c r="CR798" s="148" t="e" cm="1">
        <f t="array" aca="1" ref="CR798" ca="1">CR797*INDIRECT(CR796)</f>
        <v>#N/A</v>
      </c>
      <c r="CS798" s="148" t="e" cm="1">
        <f t="array" aca="1" ref="CS798" ca="1">CS797*INDIRECT(CS796)</f>
        <v>#N/A</v>
      </c>
      <c r="CT798" s="148" t="e" cm="1">
        <f t="array" aca="1" ref="CT798" ca="1">CT797*INDIRECT(CT796)</f>
        <v>#N/A</v>
      </c>
      <c r="CU798" s="148" t="e" cm="1">
        <f t="array" aca="1" ref="CU798" ca="1">CU797*INDIRECT(CU796)</f>
        <v>#N/A</v>
      </c>
      <c r="CV798" s="148" t="e" cm="1">
        <f t="array" aca="1" ref="CV798" ca="1">CV797*INDIRECT(CV796)</f>
        <v>#N/A</v>
      </c>
      <c r="CW798" s="148" t="e" cm="1">
        <f t="array" aca="1" ref="CW798" ca="1">CW797*INDIRECT(CW796)</f>
        <v>#N/A</v>
      </c>
      <c r="CX798" s="148" t="e" cm="1">
        <f t="array" aca="1" ref="CX798" ca="1">CX797*INDIRECT(CX796)</f>
        <v>#N/A</v>
      </c>
      <c r="CY798" s="148" t="e" cm="1">
        <f t="array" aca="1" ref="CY798" ca="1">CY797*INDIRECT(CY796)</f>
        <v>#N/A</v>
      </c>
      <c r="CZ798" s="148" t="e" cm="1">
        <f t="array" aca="1" ref="CZ798" ca="1">CZ797*INDIRECT(CZ796)</f>
        <v>#N/A</v>
      </c>
      <c r="DA798" s="148" t="e" cm="1">
        <f t="array" aca="1" ref="DA798" ca="1">DA797*INDIRECT(DA796)</f>
        <v>#N/A</v>
      </c>
      <c r="DB798" s="148" t="e" cm="1">
        <f t="array" aca="1" ref="DB798" ca="1">DB797*INDIRECT(DB796)</f>
        <v>#N/A</v>
      </c>
      <c r="DC798" s="148" t="e" cm="1">
        <f t="array" aca="1" ref="DC798" ca="1">DC797*INDIRECT(DC796)</f>
        <v>#N/A</v>
      </c>
      <c r="DD798" s="148" t="e" cm="1">
        <f t="array" aca="1" ref="DD798" ca="1">DD797*INDIRECT(DD796)</f>
        <v>#N/A</v>
      </c>
      <c r="DE798" s="148" t="e" cm="1">
        <f t="array" aca="1" ref="DE798" ca="1">DE797*INDIRECT(DE796)</f>
        <v>#N/A</v>
      </c>
      <c r="DF798" s="148" t="e" cm="1">
        <f t="array" aca="1" ref="DF798" ca="1">DF797*INDIRECT(DF796)</f>
        <v>#N/A</v>
      </c>
      <c r="DG798" s="148" t="e" cm="1">
        <f t="array" aca="1" ref="DG798" ca="1">DG797*INDIRECT(DG796)</f>
        <v>#N/A</v>
      </c>
      <c r="DH798" s="148" t="e" cm="1">
        <f t="array" aca="1" ref="DH798" ca="1">DH797*INDIRECT(DH796)</f>
        <v>#N/A</v>
      </c>
      <c r="DI798" s="148" t="e" cm="1">
        <f t="array" aca="1" ref="DI798" ca="1">DI797*INDIRECT(DI796)</f>
        <v>#N/A</v>
      </c>
      <c r="DJ798" s="148" t="e" cm="1">
        <f t="array" aca="1" ref="DJ798" ca="1">DJ797*INDIRECT(DJ796)</f>
        <v>#N/A</v>
      </c>
      <c r="DK798" s="148" t="e" cm="1">
        <f t="array" aca="1" ref="DK798" ca="1">DK797*INDIRECT(DK796)</f>
        <v>#N/A</v>
      </c>
      <c r="DL798" s="148" t="e" cm="1">
        <f t="array" aca="1" ref="DL798" ca="1">DL797*INDIRECT(DL796)</f>
        <v>#N/A</v>
      </c>
    </row>
    <row r="799" spans="1:116" x14ac:dyDescent="0.4">
      <c r="B799" t="str">
        <f>E799</f>
        <v>799 GMV-PV</v>
      </c>
      <c r="D799" t="s">
        <v>272</v>
      </c>
      <c r="E799" s="8" t="str">
        <f t="shared" si="940"/>
        <v>799 GMV-PV</v>
      </c>
      <c r="G799" s="145" t="s">
        <v>79</v>
      </c>
      <c r="H799" s="12"/>
      <c r="I799" s="60"/>
      <c r="J799" s="60"/>
      <c r="K799" s="16">
        <v>0.1</v>
      </c>
      <c r="L799" s="16">
        <v>0.1</v>
      </c>
      <c r="M799" s="16">
        <v>0.1</v>
      </c>
      <c r="N799" s="16">
        <v>0.1</v>
      </c>
      <c r="O799" s="16">
        <v>0.1</v>
      </c>
      <c r="P799" s="16">
        <v>0.1</v>
      </c>
      <c r="R799" s="20"/>
      <c r="S799" s="150" cm="1">
        <f t="array" ref="S799">INDEX($K:$P,ROW(),MATCH(S$3,$K$2:$P$2,0))</f>
        <v>0.1</v>
      </c>
      <c r="T799" s="150" cm="1">
        <f t="array" ref="T799">INDEX($K:$P,ROW(),MATCH(T$3,$K$2:$P$2,0))</f>
        <v>0.1</v>
      </c>
      <c r="U799" s="150" cm="1">
        <f t="array" ref="U799">INDEX($K:$P,ROW(),MATCH(U$3,$K$2:$P$2,0))</f>
        <v>0.1</v>
      </c>
      <c r="V799" s="150" cm="1">
        <f t="array" ref="V799">INDEX($K:$P,ROW(),MATCH(V$3,$K$2:$P$2,0))</f>
        <v>0.1</v>
      </c>
      <c r="W799" s="150" cm="1">
        <f t="array" ref="W799">INDEX($K:$P,ROW(),MATCH(W$3,$K$2:$P$2,0))</f>
        <v>0.1</v>
      </c>
      <c r="X799" s="150" cm="1">
        <f t="array" ref="X799">INDEX($K:$P,ROW(),MATCH(X$3,$K$2:$P$2,0))</f>
        <v>0.1</v>
      </c>
      <c r="Y799" s="150" cm="1">
        <f t="array" ref="Y799">INDEX($K:$P,ROW(),MATCH(Y$3,$K$2:$P$2,0))</f>
        <v>0.1</v>
      </c>
      <c r="Z799" s="150" cm="1">
        <f t="array" ref="Z799">INDEX($K:$P,ROW(),MATCH(Z$3,$K$2:$P$2,0))</f>
        <v>0.1</v>
      </c>
      <c r="AA799" s="150" cm="1">
        <f t="array" ref="AA799">INDEX($K:$P,ROW(),MATCH(AA$3,$K$2:$P$2,0))</f>
        <v>0.1</v>
      </c>
      <c r="AB799" s="150" cm="1">
        <f t="array" ref="AB799">INDEX($K:$P,ROW(),MATCH(AB$3,$K$2:$P$2,0))</f>
        <v>0.1</v>
      </c>
      <c r="AC799" s="150" cm="1">
        <f t="array" ref="AC799">INDEX($K:$P,ROW(),MATCH(AC$3,$K$2:$P$2,0))</f>
        <v>0.1</v>
      </c>
      <c r="AD799" s="150" cm="1">
        <f t="array" ref="AD799">INDEX($K:$P,ROW(),MATCH(AD$3,$K$2:$P$2,0))</f>
        <v>0.1</v>
      </c>
      <c r="AE799" s="150" cm="1">
        <f t="array" ref="AE799">INDEX($K:$P,ROW(),MATCH(AE$3,$K$2:$P$2,0))</f>
        <v>0.1</v>
      </c>
      <c r="AF799" s="150" cm="1">
        <f t="array" ref="AF799">INDEX($K:$P,ROW(),MATCH(AF$3,$K$2:$P$2,0))</f>
        <v>0.1</v>
      </c>
      <c r="AG799" s="150" cm="1">
        <f t="array" ref="AG799">INDEX($K:$P,ROW(),MATCH(AG$3,$K$2:$P$2,0))</f>
        <v>0.1</v>
      </c>
      <c r="AH799" s="150" cm="1">
        <f t="array" ref="AH799">INDEX($K:$P,ROW(),MATCH(AH$3,$K$2:$P$2,0))</f>
        <v>0.1</v>
      </c>
      <c r="AI799" s="150" cm="1">
        <f t="array" ref="AI799">INDEX($K:$P,ROW(),MATCH(AI$3,$K$2:$P$2,0))</f>
        <v>0.1</v>
      </c>
      <c r="AJ799" s="150" cm="1">
        <f t="array" ref="AJ799">INDEX($K:$P,ROW(),MATCH(AJ$3,$K$2:$P$2,0))</f>
        <v>0.1</v>
      </c>
      <c r="AK799" s="150" cm="1">
        <f t="array" ref="AK799">INDEX($K:$P,ROW(),MATCH(AK$3,$K$2:$P$2,0))</f>
        <v>0.1</v>
      </c>
      <c r="AL799" s="150" cm="1">
        <f t="array" ref="AL799">INDEX($K:$P,ROW(),MATCH(AL$3,$K$2:$P$2,0))</f>
        <v>0.1</v>
      </c>
      <c r="AM799" s="150" cm="1">
        <f t="array" ref="AM799">INDEX($K:$P,ROW(),MATCH(AM$3,$K$2:$P$2,0))</f>
        <v>0.1</v>
      </c>
      <c r="AN799" s="150" cm="1">
        <f t="array" ref="AN799">INDEX($K:$P,ROW(),MATCH(AN$3,$K$2:$P$2,0))</f>
        <v>0.1</v>
      </c>
      <c r="AO799" s="150" cm="1">
        <f t="array" ref="AO799">INDEX($K:$P,ROW(),MATCH(AO$3,$K$2:$P$2,0))</f>
        <v>0.1</v>
      </c>
      <c r="AP799" s="150" cm="1">
        <f t="array" ref="AP799">INDEX($K:$P,ROW(),MATCH(AP$3,$K$2:$P$2,0))</f>
        <v>0.1</v>
      </c>
      <c r="AQ799" s="150" cm="1">
        <f t="array" ref="AQ799">INDEX($K:$P,ROW(),MATCH(AQ$3,$K$2:$P$2,0))</f>
        <v>0.1</v>
      </c>
      <c r="AR799" s="150" cm="1">
        <f t="array" ref="AR799">INDEX($K:$P,ROW(),MATCH(AR$3,$K$2:$P$2,0))</f>
        <v>0.1</v>
      </c>
      <c r="AS799" s="150" cm="1">
        <f t="array" ref="AS799">INDEX($K:$P,ROW(),MATCH(AS$3,$K$2:$P$2,0))</f>
        <v>0.1</v>
      </c>
      <c r="AT799" s="150" cm="1">
        <f t="array" ref="AT799">INDEX($K:$P,ROW(),MATCH(AT$3,$K$2:$P$2,0))</f>
        <v>0.1</v>
      </c>
      <c r="AU799" s="150" cm="1">
        <f t="array" ref="AU799">INDEX($K:$P,ROW(),MATCH(AU$3,$K$2:$P$2,0))</f>
        <v>0.1</v>
      </c>
      <c r="AV799" s="150" cm="1">
        <f t="array" ref="AV799">INDEX($K:$P,ROW(),MATCH(AV$3,$K$2:$P$2,0))</f>
        <v>0.1</v>
      </c>
      <c r="AW799" s="150" cm="1">
        <f t="array" ref="AW799">INDEX($K:$P,ROW(),MATCH(AW$3,$K$2:$P$2,0))</f>
        <v>0.1</v>
      </c>
      <c r="AX799" s="150" cm="1">
        <f t="array" ref="AX799">INDEX($K:$P,ROW(),MATCH(AX$3,$K$2:$P$2,0))</f>
        <v>0.1</v>
      </c>
      <c r="AY799" s="150" cm="1">
        <f t="array" ref="AY799">INDEX($K:$P,ROW(),MATCH(AY$3,$K$2:$P$2,0))</f>
        <v>0.1</v>
      </c>
      <c r="AZ799" s="150" cm="1">
        <f t="array" ref="AZ799">INDEX($K:$P,ROW(),MATCH(AZ$3,$K$2:$P$2,0))</f>
        <v>0.1</v>
      </c>
      <c r="BA799" s="150" cm="1">
        <f t="array" ref="BA799">INDEX($K:$P,ROW(),MATCH(BA$3,$K$2:$P$2,0))</f>
        <v>0.1</v>
      </c>
      <c r="BB799" s="150" cm="1">
        <f t="array" ref="BB799">INDEX($K:$P,ROW(),MATCH(BB$3,$K$2:$P$2,0))</f>
        <v>0.1</v>
      </c>
      <c r="BC799" s="150" cm="1">
        <f t="array" ref="BC799">INDEX($K:$P,ROW(),MATCH(BC$3,$K$2:$P$2,0))</f>
        <v>0.1</v>
      </c>
      <c r="BD799" s="150" cm="1">
        <f t="array" ref="BD799">INDEX($K:$P,ROW(),MATCH(BD$3,$K$2:$P$2,0))</f>
        <v>0.1</v>
      </c>
      <c r="BE799" s="150" cm="1">
        <f t="array" ref="BE799">INDEX($K:$P,ROW(),MATCH(BE$3,$K$2:$P$2,0))</f>
        <v>0.1</v>
      </c>
      <c r="BF799" s="150" cm="1">
        <f t="array" ref="BF799">INDEX($K:$P,ROW(),MATCH(BF$3,$K$2:$P$2,0))</f>
        <v>0.1</v>
      </c>
      <c r="BG799" s="150" cm="1">
        <f t="array" ref="BG799">INDEX($K:$P,ROW(),MATCH(BG$3,$K$2:$P$2,0))</f>
        <v>0.1</v>
      </c>
      <c r="BH799" s="150" cm="1">
        <f t="array" ref="BH799">INDEX($K:$P,ROW(),MATCH(BH$3,$K$2:$P$2,0))</f>
        <v>0.1</v>
      </c>
      <c r="BI799" s="150" cm="1">
        <f t="array" ref="BI799">INDEX($K:$P,ROW(),MATCH(BI$3,$K$2:$P$2,0))</f>
        <v>0.1</v>
      </c>
      <c r="BJ799" s="150" cm="1">
        <f t="array" ref="BJ799">INDEX($K:$P,ROW(),MATCH(BJ$3,$K$2:$P$2,0))</f>
        <v>0.1</v>
      </c>
      <c r="BK799" s="150" cm="1">
        <f t="array" ref="BK799">INDEX($K:$P,ROW(),MATCH(BK$3,$K$2:$P$2,0))</f>
        <v>0.1</v>
      </c>
      <c r="BL799" s="150" cm="1">
        <f t="array" ref="BL799">INDEX($K:$P,ROW(),MATCH(BL$3,$K$2:$P$2,0))</f>
        <v>0.1</v>
      </c>
      <c r="BM799" s="150" cm="1">
        <f t="array" ref="BM799">INDEX($K:$P,ROW(),MATCH(BM$3,$K$2:$P$2,0))</f>
        <v>0.1</v>
      </c>
      <c r="BN799" s="150" cm="1">
        <f t="array" ref="BN799">INDEX($K:$P,ROW(),MATCH(BN$3,$K$2:$P$2,0))</f>
        <v>0.1</v>
      </c>
      <c r="BO799" s="150" cm="1">
        <f t="array" ref="BO799">INDEX($K:$P,ROW(),MATCH(BO$3,$K$2:$P$2,0))</f>
        <v>0.1</v>
      </c>
      <c r="BP799" s="150" cm="1">
        <f t="array" ref="BP799">INDEX($K:$P,ROW(),MATCH(BP$3,$K$2:$P$2,0))</f>
        <v>0.1</v>
      </c>
      <c r="BQ799" s="150" cm="1">
        <f t="array" ref="BQ799">INDEX($K:$P,ROW(),MATCH(BQ$3,$K$2:$P$2,0))</f>
        <v>0.1</v>
      </c>
      <c r="BR799" s="150" cm="1">
        <f t="array" ref="BR799">INDEX($K:$P,ROW(),MATCH(BR$3,$K$2:$P$2,0))</f>
        <v>0.1</v>
      </c>
      <c r="BS799" s="150" cm="1">
        <f t="array" ref="BS799">INDEX($K:$P,ROW(),MATCH(BS$3,$K$2:$P$2,0))</f>
        <v>0.1</v>
      </c>
      <c r="BT799" s="150" cm="1">
        <f t="array" ref="BT799">INDEX($K:$P,ROW(),MATCH(BT$3,$K$2:$P$2,0))</f>
        <v>0.1</v>
      </c>
      <c r="BU799" s="150" cm="1">
        <f t="array" ref="BU799">INDEX($K:$P,ROW(),MATCH(BU$3,$K$2:$P$2,0))</f>
        <v>0.1</v>
      </c>
      <c r="BV799" s="150" cm="1">
        <f t="array" ref="BV799">INDEX($K:$P,ROW(),MATCH(BV$3,$K$2:$P$2,0))</f>
        <v>0.1</v>
      </c>
      <c r="BW799" s="150" cm="1">
        <f t="array" ref="BW799">INDEX($K:$P,ROW(),MATCH(BW$3,$K$2:$P$2,0))</f>
        <v>0.1</v>
      </c>
      <c r="BX799" s="150" cm="1">
        <f t="array" ref="BX799">INDEX($K:$P,ROW(),MATCH(BX$3,$K$2:$P$2,0))</f>
        <v>0.1</v>
      </c>
      <c r="BY799" s="150" cm="1">
        <f t="array" ref="BY799">INDEX($K:$P,ROW(),MATCH(BY$3,$K$2:$P$2,0))</f>
        <v>0.1</v>
      </c>
      <c r="BZ799" s="150" cm="1">
        <f t="array" ref="BZ799">INDEX($K:$P,ROW(),MATCH(BZ$3,$K$2:$P$2,0))</f>
        <v>0.1</v>
      </c>
      <c r="CA799" s="150" cm="1">
        <f t="array" ref="CA799">INDEX($K:$P,ROW(),MATCH(CA$3,$K$2:$P$2,0))</f>
        <v>0.1</v>
      </c>
      <c r="CB799" s="150" cm="1">
        <f t="array" ref="CB799">INDEX($K:$P,ROW(),MATCH(CB$3,$K$2:$P$2,0))</f>
        <v>0.1</v>
      </c>
      <c r="CC799" s="150" cm="1">
        <f t="array" ref="CC799">INDEX($K:$P,ROW(),MATCH(CC$3,$K$2:$P$2,0))</f>
        <v>0.1</v>
      </c>
      <c r="CD799" s="150" cm="1">
        <f t="array" ref="CD799">INDEX($K:$P,ROW(),MATCH(CD$3,$K$2:$P$2,0))</f>
        <v>0.1</v>
      </c>
      <c r="CE799" s="150" cm="1">
        <f t="array" ref="CE799">INDEX($K:$P,ROW(),MATCH(CE$3,$K$2:$P$2,0))</f>
        <v>0.1</v>
      </c>
      <c r="CF799" s="150" cm="1">
        <f t="array" ref="CF799">INDEX($K:$P,ROW(),MATCH(CF$3,$K$2:$P$2,0))</f>
        <v>0.1</v>
      </c>
      <c r="CG799" s="150" cm="1">
        <f t="array" ref="CG799">INDEX($K:$P,ROW(),MATCH(CG$3,$K$2:$P$2,0))</f>
        <v>0.1</v>
      </c>
      <c r="CH799" s="150" cm="1">
        <f t="array" ref="CH799">INDEX($K:$P,ROW(),MATCH(CH$3,$K$2:$P$2,0))</f>
        <v>0.1</v>
      </c>
      <c r="CI799" s="150" cm="1">
        <f t="array" ref="CI799">INDEX($K:$P,ROW(),MATCH(CI$3,$K$2:$P$2,0))</f>
        <v>0.1</v>
      </c>
      <c r="CJ799" s="150" cm="1">
        <f t="array" ref="CJ799">INDEX($K:$P,ROW(),MATCH(CJ$3,$K$2:$P$2,0))</f>
        <v>0.1</v>
      </c>
      <c r="CK799" s="150" cm="1">
        <f t="array" ref="CK799">INDEX($K:$P,ROW(),MATCH(CK$3,$K$2:$P$2,0))</f>
        <v>0.1</v>
      </c>
      <c r="CL799" s="150" cm="1">
        <f t="array" ref="CL799">INDEX($K:$P,ROW(),MATCH(CL$3,$K$2:$P$2,0))</f>
        <v>0.1</v>
      </c>
      <c r="CN799" s="60"/>
      <c r="CO799" s="150" t="e" cm="1">
        <f t="array" ref="CO799">INDEX($K:$P,ROW(),MATCH(CO$3,$K$2:$P$2,0))</f>
        <v>#N/A</v>
      </c>
      <c r="CP799" s="150" t="e" cm="1">
        <f t="array" ref="CP799">INDEX($K:$P,ROW(),MATCH(CP$3,$K$2:$P$2,0))</f>
        <v>#N/A</v>
      </c>
      <c r="CQ799" s="150" t="e" cm="1">
        <f t="array" ref="CQ799">INDEX($K:$P,ROW(),MATCH(CQ$3,$K$2:$P$2,0))</f>
        <v>#N/A</v>
      </c>
      <c r="CR799" s="150" t="e" cm="1">
        <f t="array" ref="CR799">INDEX($K:$P,ROW(),MATCH(CR$3,$K$2:$P$2,0))</f>
        <v>#N/A</v>
      </c>
      <c r="CS799" s="150" t="e" cm="1">
        <f t="array" ref="CS799">INDEX($K:$P,ROW(),MATCH(CS$3,$K$2:$P$2,0))</f>
        <v>#N/A</v>
      </c>
      <c r="CT799" s="150" t="e" cm="1">
        <f t="array" ref="CT799">INDEX($K:$P,ROW(),MATCH(CT$3,$K$2:$P$2,0))</f>
        <v>#N/A</v>
      </c>
      <c r="CU799" s="150" t="e" cm="1">
        <f t="array" ref="CU799">INDEX($K:$P,ROW(),MATCH(CU$3,$K$2:$P$2,0))</f>
        <v>#N/A</v>
      </c>
      <c r="CV799" s="150" t="e" cm="1">
        <f t="array" ref="CV799">INDEX($K:$P,ROW(),MATCH(CV$3,$K$2:$P$2,0))</f>
        <v>#N/A</v>
      </c>
      <c r="CW799" s="150" t="e" cm="1">
        <f t="array" ref="CW799">INDEX($K:$P,ROW(),MATCH(CW$3,$K$2:$P$2,0))</f>
        <v>#N/A</v>
      </c>
      <c r="CX799" s="150" t="e" cm="1">
        <f t="array" ref="CX799">INDEX($K:$P,ROW(),MATCH(CX$3,$K$2:$P$2,0))</f>
        <v>#N/A</v>
      </c>
      <c r="CY799" s="150" t="e" cm="1">
        <f t="array" ref="CY799">INDEX($K:$P,ROW(),MATCH(CY$3,$K$2:$P$2,0))</f>
        <v>#N/A</v>
      </c>
      <c r="CZ799" s="150" t="e" cm="1">
        <f t="array" ref="CZ799">INDEX($K:$P,ROW(),MATCH(CZ$3,$K$2:$P$2,0))</f>
        <v>#N/A</v>
      </c>
      <c r="DA799" s="150" t="e" cm="1">
        <f t="array" ref="DA799">INDEX($K:$P,ROW(),MATCH(DA$3,$K$2:$P$2,0))</f>
        <v>#N/A</v>
      </c>
      <c r="DB799" s="150" t="e" cm="1">
        <f t="array" ref="DB799">INDEX($K:$P,ROW(),MATCH(DB$3,$K$2:$P$2,0))</f>
        <v>#N/A</v>
      </c>
      <c r="DC799" s="150" t="e" cm="1">
        <f t="array" ref="DC799">INDEX($K:$P,ROW(),MATCH(DC$3,$K$2:$P$2,0))</f>
        <v>#N/A</v>
      </c>
      <c r="DD799" s="150" t="e" cm="1">
        <f t="array" ref="DD799">INDEX($K:$P,ROW(),MATCH(DD$3,$K$2:$P$2,0))</f>
        <v>#N/A</v>
      </c>
      <c r="DE799" s="150" t="e" cm="1">
        <f t="array" ref="DE799">INDEX($K:$P,ROW(),MATCH(DE$3,$K$2:$P$2,0))</f>
        <v>#N/A</v>
      </c>
      <c r="DF799" s="150" t="e" cm="1">
        <f t="array" ref="DF799">INDEX($K:$P,ROW(),MATCH(DF$3,$K$2:$P$2,0))</f>
        <v>#N/A</v>
      </c>
      <c r="DG799" s="150" t="e" cm="1">
        <f t="array" ref="DG799">INDEX($K:$P,ROW(),MATCH(DG$3,$K$2:$P$2,0))</f>
        <v>#N/A</v>
      </c>
      <c r="DH799" s="150" t="e" cm="1">
        <f t="array" ref="DH799">INDEX($K:$P,ROW(),MATCH(DH$3,$K$2:$P$2,0))</f>
        <v>#N/A</v>
      </c>
      <c r="DI799" s="150" t="e" cm="1">
        <f t="array" ref="DI799">INDEX($K:$P,ROW(),MATCH(DI$3,$K$2:$P$2,0))</f>
        <v>#N/A</v>
      </c>
      <c r="DJ799" s="150" t="e" cm="1">
        <f t="array" ref="DJ799">INDEX($K:$P,ROW(),MATCH(DJ$3,$K$2:$P$2,0))</f>
        <v>#N/A</v>
      </c>
      <c r="DK799" s="150" t="e" cm="1">
        <f t="array" ref="DK799">INDEX($K:$P,ROW(),MATCH(DK$3,$K$2:$P$2,0))</f>
        <v>#N/A</v>
      </c>
      <c r="DL799" s="150" t="e" cm="1">
        <f t="array" ref="DL799">INDEX($K:$P,ROW(),MATCH(DL$3,$K$2:$P$2,0))</f>
        <v>#N/A</v>
      </c>
    </row>
    <row r="800" spans="1:116" x14ac:dyDescent="0.4">
      <c r="C800" t="s">
        <v>198</v>
      </c>
      <c r="D800" t="s">
        <v>272</v>
      </c>
      <c r="E800" s="8" t="str">
        <f t="shared" si="940"/>
        <v>800 GMV-PV</v>
      </c>
      <c r="G800" s="126" t="str">
        <f>"Revenue - "&amp;G802</f>
        <v>Revenue - (Primary label)</v>
      </c>
      <c r="H800" s="27"/>
      <c r="I800" s="78"/>
      <c r="J800" s="78"/>
      <c r="K800" s="118">
        <f t="shared" ref="K800:P800" ca="1" si="946">SUMIF($3:$3,K$2,800:800)</f>
        <v>60000</v>
      </c>
      <c r="L800" s="118">
        <f t="shared" ca="1" si="946"/>
        <v>60000</v>
      </c>
      <c r="M800" s="118">
        <f t="shared" ca="1" si="946"/>
        <v>60000</v>
      </c>
      <c r="N800" s="118">
        <f t="shared" ca="1" si="946"/>
        <v>60000</v>
      </c>
      <c r="O800" s="118">
        <f t="shared" ca="1" si="946"/>
        <v>60000</v>
      </c>
      <c r="P800" s="118">
        <f t="shared" ca="1" si="946"/>
        <v>60000</v>
      </c>
      <c r="R800" s="33"/>
      <c r="S800" s="148">
        <f t="shared" ref="S800:AX800" ca="1" si="947">S799*S798</f>
        <v>5000</v>
      </c>
      <c r="T800" s="148">
        <f t="shared" ca="1" si="947"/>
        <v>5000</v>
      </c>
      <c r="U800" s="148">
        <f t="shared" ca="1" si="947"/>
        <v>5000</v>
      </c>
      <c r="V800" s="148">
        <f t="shared" ca="1" si="947"/>
        <v>5000</v>
      </c>
      <c r="W800" s="148">
        <f t="shared" ca="1" si="947"/>
        <v>5000</v>
      </c>
      <c r="X800" s="148">
        <f t="shared" ca="1" si="947"/>
        <v>5000</v>
      </c>
      <c r="Y800" s="148">
        <f t="shared" ca="1" si="947"/>
        <v>5000</v>
      </c>
      <c r="Z800" s="148">
        <f t="shared" ca="1" si="947"/>
        <v>5000</v>
      </c>
      <c r="AA800" s="148">
        <f t="shared" ca="1" si="947"/>
        <v>5000</v>
      </c>
      <c r="AB800" s="148">
        <f t="shared" ca="1" si="947"/>
        <v>5000</v>
      </c>
      <c r="AC800" s="148">
        <f t="shared" ca="1" si="947"/>
        <v>5000</v>
      </c>
      <c r="AD800" s="148">
        <f t="shared" ca="1" si="947"/>
        <v>5000</v>
      </c>
      <c r="AE800" s="148">
        <f t="shared" ca="1" si="947"/>
        <v>5000</v>
      </c>
      <c r="AF800" s="148">
        <f t="shared" ca="1" si="947"/>
        <v>5000</v>
      </c>
      <c r="AG800" s="148">
        <f t="shared" ca="1" si="947"/>
        <v>5000</v>
      </c>
      <c r="AH800" s="148">
        <f t="shared" ca="1" si="947"/>
        <v>5000</v>
      </c>
      <c r="AI800" s="148">
        <f t="shared" ca="1" si="947"/>
        <v>5000</v>
      </c>
      <c r="AJ800" s="148">
        <f t="shared" ca="1" si="947"/>
        <v>5000</v>
      </c>
      <c r="AK800" s="148">
        <f t="shared" ca="1" si="947"/>
        <v>5000</v>
      </c>
      <c r="AL800" s="148">
        <f t="shared" ca="1" si="947"/>
        <v>5000</v>
      </c>
      <c r="AM800" s="148">
        <f t="shared" ca="1" si="947"/>
        <v>5000</v>
      </c>
      <c r="AN800" s="148">
        <f t="shared" ca="1" si="947"/>
        <v>5000</v>
      </c>
      <c r="AO800" s="148">
        <f t="shared" ca="1" si="947"/>
        <v>5000</v>
      </c>
      <c r="AP800" s="148">
        <f t="shared" ca="1" si="947"/>
        <v>5000</v>
      </c>
      <c r="AQ800" s="148">
        <f t="shared" ca="1" si="947"/>
        <v>5000</v>
      </c>
      <c r="AR800" s="148">
        <f t="shared" ca="1" si="947"/>
        <v>5000</v>
      </c>
      <c r="AS800" s="148">
        <f t="shared" ca="1" si="947"/>
        <v>5000</v>
      </c>
      <c r="AT800" s="148">
        <f t="shared" ca="1" si="947"/>
        <v>5000</v>
      </c>
      <c r="AU800" s="148">
        <f t="shared" ca="1" si="947"/>
        <v>5000</v>
      </c>
      <c r="AV800" s="148">
        <f t="shared" ca="1" si="947"/>
        <v>5000</v>
      </c>
      <c r="AW800" s="148">
        <f t="shared" ca="1" si="947"/>
        <v>5000</v>
      </c>
      <c r="AX800" s="148">
        <f t="shared" ca="1" si="947"/>
        <v>5000</v>
      </c>
      <c r="AY800" s="148">
        <f t="shared" ref="AY800:CD800" ca="1" si="948">AY799*AY798</f>
        <v>5000</v>
      </c>
      <c r="AZ800" s="148">
        <f t="shared" ca="1" si="948"/>
        <v>5000</v>
      </c>
      <c r="BA800" s="148">
        <f t="shared" ca="1" si="948"/>
        <v>5000</v>
      </c>
      <c r="BB800" s="148">
        <f t="shared" ca="1" si="948"/>
        <v>5000</v>
      </c>
      <c r="BC800" s="148">
        <f t="shared" ca="1" si="948"/>
        <v>5000</v>
      </c>
      <c r="BD800" s="148">
        <f t="shared" ca="1" si="948"/>
        <v>5000</v>
      </c>
      <c r="BE800" s="148">
        <f t="shared" ca="1" si="948"/>
        <v>5000</v>
      </c>
      <c r="BF800" s="148">
        <f t="shared" ca="1" si="948"/>
        <v>5000</v>
      </c>
      <c r="BG800" s="148">
        <f t="shared" ca="1" si="948"/>
        <v>5000</v>
      </c>
      <c r="BH800" s="148">
        <f t="shared" ca="1" si="948"/>
        <v>5000</v>
      </c>
      <c r="BI800" s="148">
        <f t="shared" ca="1" si="948"/>
        <v>5000</v>
      </c>
      <c r="BJ800" s="148">
        <f t="shared" ca="1" si="948"/>
        <v>5000</v>
      </c>
      <c r="BK800" s="148">
        <f t="shared" ca="1" si="948"/>
        <v>5000</v>
      </c>
      <c r="BL800" s="148">
        <f t="shared" ca="1" si="948"/>
        <v>5000</v>
      </c>
      <c r="BM800" s="148">
        <f t="shared" ca="1" si="948"/>
        <v>5000</v>
      </c>
      <c r="BN800" s="148">
        <f t="shared" ca="1" si="948"/>
        <v>5000</v>
      </c>
      <c r="BO800" s="148">
        <f t="shared" ca="1" si="948"/>
        <v>5000</v>
      </c>
      <c r="BP800" s="148">
        <f t="shared" ca="1" si="948"/>
        <v>5000</v>
      </c>
      <c r="BQ800" s="148">
        <f t="shared" ca="1" si="948"/>
        <v>5000</v>
      </c>
      <c r="BR800" s="148">
        <f t="shared" ca="1" si="948"/>
        <v>5000</v>
      </c>
      <c r="BS800" s="148">
        <f t="shared" ca="1" si="948"/>
        <v>5000</v>
      </c>
      <c r="BT800" s="148">
        <f t="shared" ca="1" si="948"/>
        <v>5000</v>
      </c>
      <c r="BU800" s="148">
        <f t="shared" ca="1" si="948"/>
        <v>5000</v>
      </c>
      <c r="BV800" s="148">
        <f t="shared" ca="1" si="948"/>
        <v>5000</v>
      </c>
      <c r="BW800" s="148">
        <f t="shared" ca="1" si="948"/>
        <v>5000</v>
      </c>
      <c r="BX800" s="148">
        <f t="shared" ca="1" si="948"/>
        <v>5000</v>
      </c>
      <c r="BY800" s="148">
        <f t="shared" ca="1" si="948"/>
        <v>5000</v>
      </c>
      <c r="BZ800" s="148">
        <f t="shared" ca="1" si="948"/>
        <v>5000</v>
      </c>
      <c r="CA800" s="148">
        <f t="shared" ca="1" si="948"/>
        <v>5000</v>
      </c>
      <c r="CB800" s="148">
        <f t="shared" ca="1" si="948"/>
        <v>5000</v>
      </c>
      <c r="CC800" s="148">
        <f t="shared" ca="1" si="948"/>
        <v>5000</v>
      </c>
      <c r="CD800" s="148">
        <f t="shared" ca="1" si="948"/>
        <v>5000</v>
      </c>
      <c r="CE800" s="148">
        <f t="shared" ref="CE800:CL800" ca="1" si="949">CE799*CE798</f>
        <v>5000</v>
      </c>
      <c r="CF800" s="148">
        <f t="shared" ca="1" si="949"/>
        <v>5000</v>
      </c>
      <c r="CG800" s="148">
        <f t="shared" ca="1" si="949"/>
        <v>5000</v>
      </c>
      <c r="CH800" s="148">
        <f t="shared" ca="1" si="949"/>
        <v>5000</v>
      </c>
      <c r="CI800" s="148">
        <f t="shared" ca="1" si="949"/>
        <v>5000</v>
      </c>
      <c r="CJ800" s="148">
        <f t="shared" ca="1" si="949"/>
        <v>5000</v>
      </c>
      <c r="CK800" s="148">
        <f t="shared" ca="1" si="949"/>
        <v>5000</v>
      </c>
      <c r="CL800" s="148">
        <f t="shared" ca="1" si="949"/>
        <v>5000</v>
      </c>
      <c r="CN800" s="78"/>
      <c r="CO800" s="148" t="e">
        <f t="shared" ref="CO800:DK800" ca="1" si="950">CO799*CO798</f>
        <v>#N/A</v>
      </c>
      <c r="CP800" s="148" t="e">
        <f t="shared" ca="1" si="950"/>
        <v>#N/A</v>
      </c>
      <c r="CQ800" s="148" t="e">
        <f t="shared" ca="1" si="950"/>
        <v>#N/A</v>
      </c>
      <c r="CR800" s="148" t="e">
        <f t="shared" ca="1" si="950"/>
        <v>#N/A</v>
      </c>
      <c r="CS800" s="148" t="e">
        <f t="shared" ca="1" si="950"/>
        <v>#N/A</v>
      </c>
      <c r="CT800" s="148" t="e">
        <f t="shared" ca="1" si="950"/>
        <v>#N/A</v>
      </c>
      <c r="CU800" s="148" t="e">
        <f t="shared" ca="1" si="950"/>
        <v>#N/A</v>
      </c>
      <c r="CV800" s="148" t="e">
        <f t="shared" ca="1" si="950"/>
        <v>#N/A</v>
      </c>
      <c r="CW800" s="148" t="e">
        <f t="shared" ca="1" si="950"/>
        <v>#N/A</v>
      </c>
      <c r="CX800" s="148" t="e">
        <f t="shared" ca="1" si="950"/>
        <v>#N/A</v>
      </c>
      <c r="CY800" s="148" t="e">
        <f t="shared" ca="1" si="950"/>
        <v>#N/A</v>
      </c>
      <c r="CZ800" s="148" t="e">
        <f t="shared" ca="1" si="950"/>
        <v>#N/A</v>
      </c>
      <c r="DA800" s="148" t="e">
        <f t="shared" ca="1" si="950"/>
        <v>#N/A</v>
      </c>
      <c r="DB800" s="148" t="e">
        <f t="shared" ca="1" si="950"/>
        <v>#N/A</v>
      </c>
      <c r="DC800" s="148" t="e">
        <f t="shared" ca="1" si="950"/>
        <v>#N/A</v>
      </c>
      <c r="DD800" s="148" t="e">
        <f t="shared" ca="1" si="950"/>
        <v>#N/A</v>
      </c>
      <c r="DE800" s="148" t="e">
        <f t="shared" ca="1" si="950"/>
        <v>#N/A</v>
      </c>
      <c r="DF800" s="148" t="e">
        <f t="shared" ca="1" si="950"/>
        <v>#N/A</v>
      </c>
      <c r="DG800" s="148" t="e">
        <f t="shared" ca="1" si="950"/>
        <v>#N/A</v>
      </c>
      <c r="DH800" s="148" t="e">
        <f t="shared" ca="1" si="950"/>
        <v>#N/A</v>
      </c>
      <c r="DI800" s="148" t="e">
        <f t="shared" ca="1" si="950"/>
        <v>#N/A</v>
      </c>
      <c r="DJ800" s="148" t="e">
        <f t="shared" ca="1" si="950"/>
        <v>#N/A</v>
      </c>
      <c r="DK800" s="148" t="e">
        <f t="shared" ca="1" si="950"/>
        <v>#N/A</v>
      </c>
      <c r="DL800" s="148" t="e">
        <f t="shared" ref="DL800" ca="1" si="951">DL799*DL798</f>
        <v>#N/A</v>
      </c>
    </row>
    <row r="801" spans="1:116" x14ac:dyDescent="0.4">
      <c r="D801" t="s">
        <v>272</v>
      </c>
      <c r="E801" s="8" t="str">
        <f t="shared" ref="E801" si="952">ROW()&amp;" "&amp;D801</f>
        <v>801 GMV-PV</v>
      </c>
      <c r="G801" s="126"/>
      <c r="H801" s="27"/>
      <c r="I801" s="78"/>
      <c r="J801" s="78"/>
      <c r="K801" s="33"/>
      <c r="L801" s="33"/>
      <c r="M801" s="33"/>
      <c r="N801" s="33"/>
      <c r="O801" s="33"/>
      <c r="P801" s="33"/>
      <c r="R801" s="33"/>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c r="CL801" s="77"/>
      <c r="CN801" s="78"/>
      <c r="CO801" s="77"/>
      <c r="CP801" s="77"/>
      <c r="CQ801" s="77"/>
      <c r="CR801" s="77"/>
      <c r="CS801" s="77"/>
      <c r="CT801" s="77"/>
      <c r="CU801" s="77"/>
      <c r="CV801" s="77"/>
      <c r="CW801" s="77"/>
      <c r="CX801" s="77"/>
      <c r="CY801" s="77"/>
      <c r="CZ801" s="77"/>
      <c r="DA801" s="77"/>
      <c r="DB801" s="77"/>
      <c r="DC801" s="77"/>
      <c r="DD801" s="77"/>
      <c r="DE801" s="77"/>
      <c r="DF801" s="77"/>
      <c r="DG801" s="77"/>
      <c r="DH801" s="77"/>
      <c r="DI801" s="77"/>
      <c r="DJ801" s="77"/>
      <c r="DK801" s="77"/>
      <c r="DL801" s="77"/>
    </row>
    <row r="802" spans="1:116" x14ac:dyDescent="0.4">
      <c r="B802" t="s">
        <v>332</v>
      </c>
      <c r="D802" t="s">
        <v>272</v>
      </c>
      <c r="E802" s="8" t="str">
        <f t="shared" si="940"/>
        <v>802 GMV-PV</v>
      </c>
      <c r="G802" s="136" t="str">
        <f>G787</f>
        <v>(Primary label)</v>
      </c>
      <c r="H802" s="27"/>
      <c r="I802" s="78"/>
      <c r="J802" s="78"/>
      <c r="K802" s="33"/>
      <c r="L802" s="33"/>
      <c r="M802" s="33"/>
      <c r="N802" s="33"/>
      <c r="O802" s="33"/>
      <c r="P802" s="33"/>
      <c r="R802" s="33"/>
      <c r="S802" s="77"/>
      <c r="T802" s="77"/>
      <c r="U802" s="77"/>
      <c r="V802" s="77"/>
      <c r="W802" s="77"/>
      <c r="X802" s="77"/>
      <c r="Y802" s="77"/>
      <c r="Z802" s="77"/>
      <c r="AA802" s="77"/>
      <c r="AB802" s="77"/>
      <c r="AC802" s="77"/>
      <c r="AD802" s="77"/>
      <c r="AE802" s="77"/>
      <c r="AF802" s="77"/>
      <c r="AG802" s="77"/>
      <c r="AH802" s="77"/>
      <c r="AI802" s="77"/>
      <c r="AJ802" s="77"/>
      <c r="AK802" s="77"/>
      <c r="AL802" s="77"/>
      <c r="AM802" s="77"/>
      <c r="AN802" s="77"/>
      <c r="AO802" s="77"/>
      <c r="AP802" s="77"/>
      <c r="AQ802" s="77"/>
      <c r="AR802" s="77"/>
      <c r="AS802" s="77"/>
      <c r="AT802" s="77"/>
      <c r="AU802" s="77"/>
      <c r="AV802" s="77"/>
      <c r="AW802" s="77"/>
      <c r="AX802" s="77"/>
      <c r="AY802" s="77"/>
      <c r="AZ802" s="77"/>
      <c r="BA802" s="77"/>
      <c r="BB802" s="77"/>
      <c r="BC802" s="77"/>
      <c r="BD802" s="77"/>
      <c r="BE802" s="77"/>
      <c r="BF802" s="77"/>
      <c r="BG802" s="77"/>
      <c r="BH802" s="77"/>
      <c r="BI802" s="77"/>
      <c r="BJ802" s="77"/>
      <c r="BK802" s="77"/>
      <c r="BL802" s="77"/>
      <c r="BM802" s="77"/>
      <c r="BN802" s="77"/>
      <c r="BO802" s="77"/>
      <c r="BP802" s="77"/>
      <c r="BQ802" s="77"/>
      <c r="BR802" s="77"/>
      <c r="BS802" s="77"/>
      <c r="BT802" s="77"/>
      <c r="BU802" s="77"/>
      <c r="BV802" s="77"/>
      <c r="BW802" s="77"/>
      <c r="BX802" s="77"/>
      <c r="BY802" s="77"/>
      <c r="BZ802" s="77"/>
      <c r="CA802" s="77"/>
      <c r="CB802" s="77"/>
      <c r="CC802" s="77"/>
      <c r="CD802" s="77"/>
      <c r="CE802" s="77"/>
      <c r="CF802" s="77"/>
      <c r="CG802" s="77"/>
      <c r="CH802" s="77"/>
      <c r="CI802" s="77"/>
      <c r="CJ802" s="77"/>
      <c r="CK802" s="77"/>
      <c r="CL802" s="77"/>
      <c r="CN802" s="78"/>
      <c r="CO802" s="77"/>
      <c r="CP802" s="77"/>
      <c r="CQ802" s="77"/>
      <c r="CR802" s="77"/>
      <c r="CS802" s="77"/>
      <c r="CT802" s="77"/>
      <c r="CU802" s="77"/>
      <c r="CV802" s="77"/>
      <c r="CW802" s="77"/>
      <c r="CX802" s="77"/>
      <c r="CY802" s="77"/>
      <c r="CZ802" s="77"/>
      <c r="DA802" s="77"/>
      <c r="DB802" s="77"/>
      <c r="DC802" s="77"/>
      <c r="DD802" s="77"/>
      <c r="DE802" s="77"/>
      <c r="DF802" s="77"/>
      <c r="DG802" s="77"/>
      <c r="DH802" s="77"/>
      <c r="DI802" s="77"/>
      <c r="DJ802" s="77"/>
      <c r="DK802" s="77"/>
      <c r="DL802" s="77"/>
    </row>
    <row r="803" spans="1:116" x14ac:dyDescent="0.4">
      <c r="B803" t="s">
        <v>332</v>
      </c>
      <c r="D803" t="s">
        <v>272</v>
      </c>
      <c r="E803" s="8" t="str">
        <f>ROW()&amp;" "&amp;D803</f>
        <v>803 GMV-PV</v>
      </c>
      <c r="G803" s="241" t="str">
        <f>IFERROR(SUBSTITUTE(G795,":",""),"no unit")</f>
        <v>unit</v>
      </c>
      <c r="H803" s="27"/>
      <c r="I803" s="78"/>
      <c r="J803" s="78"/>
      <c r="K803" s="33"/>
      <c r="L803" s="33"/>
      <c r="M803" s="33"/>
      <c r="N803" s="33"/>
      <c r="O803" s="33"/>
      <c r="P803" s="33"/>
      <c r="R803" s="33"/>
      <c r="S803" s="77"/>
      <c r="T803" s="77"/>
      <c r="U803" s="77"/>
      <c r="V803" s="77"/>
      <c r="W803" s="77"/>
      <c r="X803" s="77"/>
      <c r="Y803" s="77"/>
      <c r="Z803" s="77"/>
      <c r="AA803" s="77"/>
      <c r="AB803" s="77"/>
      <c r="AC803" s="77"/>
      <c r="AD803" s="77"/>
      <c r="AE803" s="77"/>
      <c r="AF803" s="77"/>
      <c r="AG803" s="77"/>
      <c r="AH803" s="77"/>
      <c r="AI803" s="77"/>
      <c r="AJ803" s="77"/>
      <c r="AK803" s="77"/>
      <c r="AL803" s="77"/>
      <c r="AM803" s="77"/>
      <c r="AN803" s="77"/>
      <c r="AO803" s="77"/>
      <c r="AP803" s="77"/>
      <c r="AQ803" s="77"/>
      <c r="AR803" s="77"/>
      <c r="AS803" s="77"/>
      <c r="AT803" s="77"/>
      <c r="AU803" s="77"/>
      <c r="AV803" s="77"/>
      <c r="AW803" s="77"/>
      <c r="AX803" s="77"/>
      <c r="AY803" s="77"/>
      <c r="AZ803" s="77"/>
      <c r="BA803" s="77"/>
      <c r="BB803" s="77"/>
      <c r="BC803" s="77"/>
      <c r="BD803" s="77"/>
      <c r="BE803" s="77"/>
      <c r="BF803" s="77"/>
      <c r="BG803" s="77"/>
      <c r="BH803" s="77"/>
      <c r="BI803" s="77"/>
      <c r="BJ803" s="77"/>
      <c r="BK803" s="77"/>
      <c r="BL803" s="77"/>
      <c r="BM803" s="77"/>
      <c r="BN803" s="77"/>
      <c r="BO803" s="77"/>
      <c r="BP803" s="77"/>
      <c r="BQ803" s="77"/>
      <c r="BR803" s="77"/>
      <c r="BS803" s="77"/>
      <c r="BT803" s="77"/>
      <c r="BU803" s="77"/>
      <c r="BV803" s="77"/>
      <c r="BW803" s="77"/>
      <c r="BX803" s="77"/>
      <c r="BY803" s="77"/>
      <c r="BZ803" s="77"/>
      <c r="CA803" s="77"/>
      <c r="CB803" s="77"/>
      <c r="CC803" s="77"/>
      <c r="CD803" s="77"/>
      <c r="CE803" s="77"/>
      <c r="CF803" s="77"/>
      <c r="CG803" s="77"/>
      <c r="CH803" s="77"/>
      <c r="CI803" s="77"/>
      <c r="CJ803" s="77"/>
      <c r="CK803" s="77"/>
      <c r="CL803" s="77"/>
      <c r="CN803" s="78"/>
      <c r="CO803" s="77"/>
      <c r="CP803" s="77"/>
      <c r="CQ803" s="77"/>
      <c r="CR803" s="77"/>
      <c r="CS803" s="77"/>
      <c r="CT803" s="77"/>
      <c r="CU803" s="77"/>
      <c r="CV803" s="77"/>
      <c r="CW803" s="77"/>
      <c r="CX803" s="77"/>
      <c r="CY803" s="77"/>
      <c r="CZ803" s="77"/>
      <c r="DA803" s="77"/>
      <c r="DB803" s="77"/>
      <c r="DC803" s="77"/>
      <c r="DD803" s="77"/>
      <c r="DE803" s="77"/>
      <c r="DF803" s="77"/>
      <c r="DG803" s="77"/>
      <c r="DH803" s="77"/>
      <c r="DI803" s="77"/>
      <c r="DJ803" s="77"/>
      <c r="DK803" s="77"/>
      <c r="DL803" s="77"/>
    </row>
    <row r="804" spans="1:116" x14ac:dyDescent="0.4">
      <c r="A804" s="3"/>
      <c r="B804" t="s">
        <v>332</v>
      </c>
      <c r="D804" t="s">
        <v>272</v>
      </c>
      <c r="E804" s="8" t="str">
        <f t="shared" si="940"/>
        <v>804 GMV-PV</v>
      </c>
      <c r="G804" s="191" t="s">
        <v>334</v>
      </c>
      <c r="H804" s="3"/>
      <c r="I804" s="4"/>
      <c r="J804" s="4"/>
      <c r="K804" s="219"/>
      <c r="L804" s="219"/>
      <c r="M804" s="219"/>
      <c r="N804" s="219"/>
      <c r="O804" s="219"/>
      <c r="P804" s="219"/>
      <c r="R804" s="220"/>
      <c r="S804" s="212" t="str">
        <f t="shared" ref="S804:AX804" si="953">ADDRESS(ROW(S800),COLUMN(S800),2)</f>
        <v>S$800</v>
      </c>
      <c r="T804" s="212" t="str">
        <f t="shared" si="953"/>
        <v>T$800</v>
      </c>
      <c r="U804" s="212" t="str">
        <f t="shared" si="953"/>
        <v>U$800</v>
      </c>
      <c r="V804" s="212" t="str">
        <f t="shared" si="953"/>
        <v>V$800</v>
      </c>
      <c r="W804" s="212" t="str">
        <f t="shared" si="953"/>
        <v>W$800</v>
      </c>
      <c r="X804" s="212" t="str">
        <f t="shared" si="953"/>
        <v>X$800</v>
      </c>
      <c r="Y804" s="212" t="str">
        <f t="shared" si="953"/>
        <v>Y$800</v>
      </c>
      <c r="Z804" s="212" t="str">
        <f t="shared" si="953"/>
        <v>Z$800</v>
      </c>
      <c r="AA804" s="212" t="str">
        <f t="shared" si="953"/>
        <v>AA$800</v>
      </c>
      <c r="AB804" s="212" t="str">
        <f t="shared" si="953"/>
        <v>AB$800</v>
      </c>
      <c r="AC804" s="212" t="str">
        <f t="shared" si="953"/>
        <v>AC$800</v>
      </c>
      <c r="AD804" s="212" t="str">
        <f t="shared" si="953"/>
        <v>AD$800</v>
      </c>
      <c r="AE804" s="212" t="str">
        <f t="shared" si="953"/>
        <v>AE$800</v>
      </c>
      <c r="AF804" s="212" t="str">
        <f t="shared" si="953"/>
        <v>AF$800</v>
      </c>
      <c r="AG804" s="212" t="str">
        <f t="shared" si="953"/>
        <v>AG$800</v>
      </c>
      <c r="AH804" s="212" t="str">
        <f t="shared" si="953"/>
        <v>AH$800</v>
      </c>
      <c r="AI804" s="212" t="str">
        <f t="shared" si="953"/>
        <v>AI$800</v>
      </c>
      <c r="AJ804" s="212" t="str">
        <f t="shared" si="953"/>
        <v>AJ$800</v>
      </c>
      <c r="AK804" s="212" t="str">
        <f t="shared" si="953"/>
        <v>AK$800</v>
      </c>
      <c r="AL804" s="212" t="str">
        <f t="shared" si="953"/>
        <v>AL$800</v>
      </c>
      <c r="AM804" s="212" t="str">
        <f t="shared" si="953"/>
        <v>AM$800</v>
      </c>
      <c r="AN804" s="212" t="str">
        <f t="shared" si="953"/>
        <v>AN$800</v>
      </c>
      <c r="AO804" s="212" t="str">
        <f t="shared" si="953"/>
        <v>AO$800</v>
      </c>
      <c r="AP804" s="212" t="str">
        <f t="shared" si="953"/>
        <v>AP$800</v>
      </c>
      <c r="AQ804" s="212" t="str">
        <f t="shared" si="953"/>
        <v>AQ$800</v>
      </c>
      <c r="AR804" s="212" t="str">
        <f t="shared" si="953"/>
        <v>AR$800</v>
      </c>
      <c r="AS804" s="212" t="str">
        <f t="shared" si="953"/>
        <v>AS$800</v>
      </c>
      <c r="AT804" s="212" t="str">
        <f t="shared" si="953"/>
        <v>AT$800</v>
      </c>
      <c r="AU804" s="212" t="str">
        <f t="shared" si="953"/>
        <v>AU$800</v>
      </c>
      <c r="AV804" s="212" t="str">
        <f t="shared" si="953"/>
        <v>AV$800</v>
      </c>
      <c r="AW804" s="212" t="str">
        <f t="shared" si="953"/>
        <v>AW$800</v>
      </c>
      <c r="AX804" s="212" t="str">
        <f t="shared" si="953"/>
        <v>AX$800</v>
      </c>
      <c r="AY804" s="212" t="str">
        <f t="shared" ref="AY804:CD804" si="954">ADDRESS(ROW(AY800),COLUMN(AY800),2)</f>
        <v>AY$800</v>
      </c>
      <c r="AZ804" s="212" t="str">
        <f t="shared" si="954"/>
        <v>AZ$800</v>
      </c>
      <c r="BA804" s="212" t="str">
        <f t="shared" si="954"/>
        <v>BA$800</v>
      </c>
      <c r="BB804" s="212" t="str">
        <f t="shared" si="954"/>
        <v>BB$800</v>
      </c>
      <c r="BC804" s="212" t="str">
        <f t="shared" si="954"/>
        <v>BC$800</v>
      </c>
      <c r="BD804" s="212" t="str">
        <f t="shared" si="954"/>
        <v>BD$800</v>
      </c>
      <c r="BE804" s="212" t="str">
        <f t="shared" si="954"/>
        <v>BE$800</v>
      </c>
      <c r="BF804" s="212" t="str">
        <f t="shared" si="954"/>
        <v>BF$800</v>
      </c>
      <c r="BG804" s="212" t="str">
        <f t="shared" si="954"/>
        <v>BG$800</v>
      </c>
      <c r="BH804" s="212" t="str">
        <f t="shared" si="954"/>
        <v>BH$800</v>
      </c>
      <c r="BI804" s="212" t="str">
        <f t="shared" si="954"/>
        <v>BI$800</v>
      </c>
      <c r="BJ804" s="212" t="str">
        <f t="shared" si="954"/>
        <v>BJ$800</v>
      </c>
      <c r="BK804" s="212" t="str">
        <f t="shared" si="954"/>
        <v>BK$800</v>
      </c>
      <c r="BL804" s="212" t="str">
        <f t="shared" si="954"/>
        <v>BL$800</v>
      </c>
      <c r="BM804" s="212" t="str">
        <f t="shared" si="954"/>
        <v>BM$800</v>
      </c>
      <c r="BN804" s="212" t="str">
        <f t="shared" si="954"/>
        <v>BN$800</v>
      </c>
      <c r="BO804" s="212" t="str">
        <f t="shared" si="954"/>
        <v>BO$800</v>
      </c>
      <c r="BP804" s="212" t="str">
        <f t="shared" si="954"/>
        <v>BP$800</v>
      </c>
      <c r="BQ804" s="212" t="str">
        <f t="shared" si="954"/>
        <v>BQ$800</v>
      </c>
      <c r="BR804" s="212" t="str">
        <f t="shared" si="954"/>
        <v>BR$800</v>
      </c>
      <c r="BS804" s="212" t="str">
        <f t="shared" si="954"/>
        <v>BS$800</v>
      </c>
      <c r="BT804" s="212" t="str">
        <f t="shared" si="954"/>
        <v>BT$800</v>
      </c>
      <c r="BU804" s="212" t="str">
        <f t="shared" si="954"/>
        <v>BU$800</v>
      </c>
      <c r="BV804" s="212" t="str">
        <f t="shared" si="954"/>
        <v>BV$800</v>
      </c>
      <c r="BW804" s="212" t="str">
        <f t="shared" si="954"/>
        <v>BW$800</v>
      </c>
      <c r="BX804" s="212" t="str">
        <f t="shared" si="954"/>
        <v>BX$800</v>
      </c>
      <c r="BY804" s="212" t="str">
        <f t="shared" si="954"/>
        <v>BY$800</v>
      </c>
      <c r="BZ804" s="212" t="str">
        <f t="shared" si="954"/>
        <v>BZ$800</v>
      </c>
      <c r="CA804" s="212" t="str">
        <f t="shared" si="954"/>
        <v>CA$800</v>
      </c>
      <c r="CB804" s="212" t="str">
        <f t="shared" si="954"/>
        <v>CB$800</v>
      </c>
      <c r="CC804" s="212" t="str">
        <f t="shared" si="954"/>
        <v>CC$800</v>
      </c>
      <c r="CD804" s="212" t="str">
        <f t="shared" si="954"/>
        <v>CD$800</v>
      </c>
      <c r="CE804" s="212" t="str">
        <f t="shared" ref="CE804:CL804" si="955">ADDRESS(ROW(CE800),COLUMN(CE800),2)</f>
        <v>CE$800</v>
      </c>
      <c r="CF804" s="212" t="str">
        <f t="shared" si="955"/>
        <v>CF$800</v>
      </c>
      <c r="CG804" s="212" t="str">
        <f t="shared" si="955"/>
        <v>CG$800</v>
      </c>
      <c r="CH804" s="212" t="str">
        <f t="shared" si="955"/>
        <v>CH$800</v>
      </c>
      <c r="CI804" s="212" t="str">
        <f t="shared" si="955"/>
        <v>CI$800</v>
      </c>
      <c r="CJ804" s="212" t="str">
        <f t="shared" si="955"/>
        <v>CJ$800</v>
      </c>
      <c r="CK804" s="212" t="str">
        <f t="shared" si="955"/>
        <v>CK$800</v>
      </c>
      <c r="CL804" s="212" t="str">
        <f t="shared" si="955"/>
        <v>CL$800</v>
      </c>
      <c r="CN804" s="4"/>
      <c r="CO804" s="212" t="str">
        <f t="shared" ref="CO804:DK804" si="956">ADDRESS(ROW(CO800),COLUMN(CO800),2)</f>
        <v>CO$800</v>
      </c>
      <c r="CP804" s="212" t="str">
        <f t="shared" si="956"/>
        <v>CP$800</v>
      </c>
      <c r="CQ804" s="212" t="str">
        <f t="shared" si="956"/>
        <v>CQ$800</v>
      </c>
      <c r="CR804" s="212" t="str">
        <f t="shared" si="956"/>
        <v>CR$800</v>
      </c>
      <c r="CS804" s="212" t="str">
        <f t="shared" si="956"/>
        <v>CS$800</v>
      </c>
      <c r="CT804" s="212" t="str">
        <f t="shared" si="956"/>
        <v>CT$800</v>
      </c>
      <c r="CU804" s="212" t="str">
        <f t="shared" si="956"/>
        <v>CU$800</v>
      </c>
      <c r="CV804" s="212" t="str">
        <f t="shared" si="956"/>
        <v>CV$800</v>
      </c>
      <c r="CW804" s="212" t="str">
        <f t="shared" si="956"/>
        <v>CW$800</v>
      </c>
      <c r="CX804" s="212" t="str">
        <f t="shared" si="956"/>
        <v>CX$800</v>
      </c>
      <c r="CY804" s="212" t="str">
        <f t="shared" si="956"/>
        <v>CY$800</v>
      </c>
      <c r="CZ804" s="212" t="str">
        <f t="shared" si="956"/>
        <v>CZ$800</v>
      </c>
      <c r="DA804" s="212" t="str">
        <f t="shared" si="956"/>
        <v>DA$800</v>
      </c>
      <c r="DB804" s="212" t="str">
        <f t="shared" si="956"/>
        <v>DB$800</v>
      </c>
      <c r="DC804" s="212" t="str">
        <f t="shared" si="956"/>
        <v>DC$800</v>
      </c>
      <c r="DD804" s="212" t="str">
        <f t="shared" si="956"/>
        <v>DD$800</v>
      </c>
      <c r="DE804" s="212" t="str">
        <f t="shared" si="956"/>
        <v>DE$800</v>
      </c>
      <c r="DF804" s="212" t="str">
        <f t="shared" si="956"/>
        <v>DF$800</v>
      </c>
      <c r="DG804" s="212" t="str">
        <f t="shared" si="956"/>
        <v>DG$800</v>
      </c>
      <c r="DH804" s="212" t="str">
        <f t="shared" si="956"/>
        <v>DH$800</v>
      </c>
      <c r="DI804" s="212" t="str">
        <f t="shared" si="956"/>
        <v>DI$800</v>
      </c>
      <c r="DJ804" s="212" t="str">
        <f t="shared" si="956"/>
        <v>DJ$800</v>
      </c>
      <c r="DK804" s="212" t="str">
        <f t="shared" si="956"/>
        <v>DK$800</v>
      </c>
      <c r="DL804" s="212" t="str">
        <f t="shared" ref="DL804" si="957">ADDRESS(ROW(DL800),COLUMN(DL800),2)</f>
        <v>DL$800</v>
      </c>
    </row>
    <row r="805" spans="1:116" x14ac:dyDescent="0.4">
      <c r="B805" t="s">
        <v>332</v>
      </c>
      <c r="D805" t="s">
        <v>272</v>
      </c>
      <c r="E805" s="8" t="str">
        <f t="shared" si="940"/>
        <v>805 GMV-PV</v>
      </c>
      <c r="G805" s="136" t="s">
        <v>333</v>
      </c>
      <c r="H805" s="12"/>
      <c r="I805" s="60"/>
      <c r="J805" s="60"/>
      <c r="K805" s="15"/>
      <c r="L805" s="15"/>
      <c r="M805" s="15"/>
      <c r="N805" s="15"/>
      <c r="O805" s="15"/>
      <c r="P805" s="15"/>
      <c r="R805" s="15"/>
      <c r="S805" s="179" t="str">
        <f t="shared" ref="S805:AX805" si="958">S790</f>
        <v>S$17</v>
      </c>
      <c r="T805" s="179" t="str">
        <f t="shared" si="958"/>
        <v>T$17</v>
      </c>
      <c r="U805" s="179" t="str">
        <f t="shared" si="958"/>
        <v>U$17</v>
      </c>
      <c r="V805" s="179" t="str">
        <f t="shared" si="958"/>
        <v>V$17</v>
      </c>
      <c r="W805" s="179" t="str">
        <f t="shared" si="958"/>
        <v>W$17</v>
      </c>
      <c r="X805" s="179" t="str">
        <f t="shared" si="958"/>
        <v>X$17</v>
      </c>
      <c r="Y805" s="179" t="str">
        <f t="shared" si="958"/>
        <v>Y$17</v>
      </c>
      <c r="Z805" s="179" t="str">
        <f t="shared" si="958"/>
        <v>Z$17</v>
      </c>
      <c r="AA805" s="179" t="str">
        <f t="shared" si="958"/>
        <v>AA$17</v>
      </c>
      <c r="AB805" s="179" t="str">
        <f t="shared" si="958"/>
        <v>AB$17</v>
      </c>
      <c r="AC805" s="179" t="str">
        <f t="shared" si="958"/>
        <v>AC$17</v>
      </c>
      <c r="AD805" s="179" t="str">
        <f t="shared" si="958"/>
        <v>AD$17</v>
      </c>
      <c r="AE805" s="179" t="str">
        <f t="shared" si="958"/>
        <v>AE$17</v>
      </c>
      <c r="AF805" s="179" t="str">
        <f t="shared" si="958"/>
        <v>AF$17</v>
      </c>
      <c r="AG805" s="179" t="str">
        <f t="shared" si="958"/>
        <v>AG$17</v>
      </c>
      <c r="AH805" s="179" t="str">
        <f t="shared" si="958"/>
        <v>AH$17</v>
      </c>
      <c r="AI805" s="179" t="str">
        <f t="shared" si="958"/>
        <v>AI$17</v>
      </c>
      <c r="AJ805" s="179" t="str">
        <f t="shared" si="958"/>
        <v>AJ$17</v>
      </c>
      <c r="AK805" s="179" t="str">
        <f t="shared" si="958"/>
        <v>AK$17</v>
      </c>
      <c r="AL805" s="179" t="str">
        <f t="shared" si="958"/>
        <v>AL$17</v>
      </c>
      <c r="AM805" s="179" t="str">
        <f t="shared" si="958"/>
        <v>AM$17</v>
      </c>
      <c r="AN805" s="179" t="str">
        <f t="shared" si="958"/>
        <v>AN$17</v>
      </c>
      <c r="AO805" s="179" t="str">
        <f t="shared" si="958"/>
        <v>AO$17</v>
      </c>
      <c r="AP805" s="179" t="str">
        <f t="shared" si="958"/>
        <v>AP$17</v>
      </c>
      <c r="AQ805" s="179" t="str">
        <f t="shared" si="958"/>
        <v>AQ$17</v>
      </c>
      <c r="AR805" s="179" t="str">
        <f t="shared" si="958"/>
        <v>AR$17</v>
      </c>
      <c r="AS805" s="179" t="str">
        <f t="shared" si="958"/>
        <v>AS$17</v>
      </c>
      <c r="AT805" s="179" t="str">
        <f t="shared" si="958"/>
        <v>AT$17</v>
      </c>
      <c r="AU805" s="179" t="str">
        <f t="shared" si="958"/>
        <v>AU$17</v>
      </c>
      <c r="AV805" s="179" t="str">
        <f t="shared" si="958"/>
        <v>AV$17</v>
      </c>
      <c r="AW805" s="179" t="str">
        <f t="shared" si="958"/>
        <v>AW$17</v>
      </c>
      <c r="AX805" s="179" t="str">
        <f t="shared" si="958"/>
        <v>AX$17</v>
      </c>
      <c r="AY805" s="179" t="str">
        <f t="shared" ref="AY805:CD805" si="959">AY790</f>
        <v>AY$17</v>
      </c>
      <c r="AZ805" s="179" t="str">
        <f t="shared" si="959"/>
        <v>AZ$17</v>
      </c>
      <c r="BA805" s="179" t="str">
        <f t="shared" si="959"/>
        <v>BA$17</v>
      </c>
      <c r="BB805" s="179" t="str">
        <f t="shared" si="959"/>
        <v>BB$17</v>
      </c>
      <c r="BC805" s="179" t="str">
        <f t="shared" si="959"/>
        <v>BC$17</v>
      </c>
      <c r="BD805" s="179" t="str">
        <f t="shared" si="959"/>
        <v>BD$17</v>
      </c>
      <c r="BE805" s="179" t="str">
        <f t="shared" si="959"/>
        <v>BE$17</v>
      </c>
      <c r="BF805" s="179" t="str">
        <f t="shared" si="959"/>
        <v>BF$17</v>
      </c>
      <c r="BG805" s="179" t="str">
        <f t="shared" si="959"/>
        <v>BG$17</v>
      </c>
      <c r="BH805" s="179" t="str">
        <f t="shared" si="959"/>
        <v>BH$17</v>
      </c>
      <c r="BI805" s="179" t="str">
        <f t="shared" si="959"/>
        <v>BI$17</v>
      </c>
      <c r="BJ805" s="179" t="str">
        <f t="shared" si="959"/>
        <v>BJ$17</v>
      </c>
      <c r="BK805" s="179" t="str">
        <f t="shared" si="959"/>
        <v>BK$17</v>
      </c>
      <c r="BL805" s="179" t="str">
        <f t="shared" si="959"/>
        <v>BL$17</v>
      </c>
      <c r="BM805" s="179" t="str">
        <f t="shared" si="959"/>
        <v>BM$17</v>
      </c>
      <c r="BN805" s="179" t="str">
        <f t="shared" si="959"/>
        <v>BN$17</v>
      </c>
      <c r="BO805" s="179" t="str">
        <f t="shared" si="959"/>
        <v>BO$17</v>
      </c>
      <c r="BP805" s="179" t="str">
        <f t="shared" si="959"/>
        <v>BP$17</v>
      </c>
      <c r="BQ805" s="179" t="str">
        <f t="shared" si="959"/>
        <v>BQ$17</v>
      </c>
      <c r="BR805" s="179" t="str">
        <f t="shared" si="959"/>
        <v>BR$17</v>
      </c>
      <c r="BS805" s="179" t="str">
        <f t="shared" si="959"/>
        <v>BS$17</v>
      </c>
      <c r="BT805" s="179" t="str">
        <f t="shared" si="959"/>
        <v>BT$17</v>
      </c>
      <c r="BU805" s="179" t="str">
        <f t="shared" si="959"/>
        <v>BU$17</v>
      </c>
      <c r="BV805" s="179" t="str">
        <f t="shared" si="959"/>
        <v>BV$17</v>
      </c>
      <c r="BW805" s="179" t="str">
        <f t="shared" si="959"/>
        <v>BW$17</v>
      </c>
      <c r="BX805" s="179" t="str">
        <f t="shared" si="959"/>
        <v>BX$17</v>
      </c>
      <c r="BY805" s="179" t="str">
        <f t="shared" si="959"/>
        <v>BY$17</v>
      </c>
      <c r="BZ805" s="179" t="str">
        <f t="shared" si="959"/>
        <v>BZ$17</v>
      </c>
      <c r="CA805" s="179" t="str">
        <f t="shared" si="959"/>
        <v>CA$17</v>
      </c>
      <c r="CB805" s="179" t="str">
        <f t="shared" si="959"/>
        <v>CB$17</v>
      </c>
      <c r="CC805" s="179" t="str">
        <f t="shared" si="959"/>
        <v>CC$17</v>
      </c>
      <c r="CD805" s="179" t="str">
        <f t="shared" si="959"/>
        <v>CD$17</v>
      </c>
      <c r="CE805" s="179" t="str">
        <f t="shared" ref="CE805:CL805" si="960">CE790</f>
        <v>CE$17</v>
      </c>
      <c r="CF805" s="179" t="str">
        <f t="shared" si="960"/>
        <v>CF$17</v>
      </c>
      <c r="CG805" s="179" t="str">
        <f t="shared" si="960"/>
        <v>CG$17</v>
      </c>
      <c r="CH805" s="179" t="str">
        <f t="shared" si="960"/>
        <v>CH$17</v>
      </c>
      <c r="CI805" s="179" t="str">
        <f t="shared" si="960"/>
        <v>CI$17</v>
      </c>
      <c r="CJ805" s="179" t="str">
        <f t="shared" si="960"/>
        <v>CJ$17</v>
      </c>
      <c r="CK805" s="179" t="str">
        <f t="shared" si="960"/>
        <v>CK$17</v>
      </c>
      <c r="CL805" s="179" t="str">
        <f t="shared" si="960"/>
        <v>CL$17</v>
      </c>
      <c r="CN805" s="60"/>
      <c r="CO805" s="179" t="str">
        <f t="shared" ref="CO805:DK805" si="961">CO790</f>
        <v>CO$17</v>
      </c>
      <c r="CP805" s="179" t="str">
        <f t="shared" si="961"/>
        <v>CP$17</v>
      </c>
      <c r="CQ805" s="179" t="str">
        <f t="shared" si="961"/>
        <v>CQ$17</v>
      </c>
      <c r="CR805" s="179" t="str">
        <f t="shared" si="961"/>
        <v>CR$17</v>
      </c>
      <c r="CS805" s="179" t="str">
        <f t="shared" si="961"/>
        <v>CS$17</v>
      </c>
      <c r="CT805" s="179" t="str">
        <f t="shared" si="961"/>
        <v>CT$17</v>
      </c>
      <c r="CU805" s="179" t="str">
        <f t="shared" si="961"/>
        <v>CU$17</v>
      </c>
      <c r="CV805" s="179" t="str">
        <f t="shared" si="961"/>
        <v>CV$17</v>
      </c>
      <c r="CW805" s="179" t="str">
        <f t="shared" si="961"/>
        <v>CW$17</v>
      </c>
      <c r="CX805" s="179" t="str">
        <f t="shared" si="961"/>
        <v>CX$17</v>
      </c>
      <c r="CY805" s="179" t="str">
        <f t="shared" si="961"/>
        <v>CY$17</v>
      </c>
      <c r="CZ805" s="179" t="str">
        <f t="shared" si="961"/>
        <v>CZ$17</v>
      </c>
      <c r="DA805" s="179" t="str">
        <f t="shared" si="961"/>
        <v>DA$17</v>
      </c>
      <c r="DB805" s="179" t="str">
        <f t="shared" si="961"/>
        <v>DB$17</v>
      </c>
      <c r="DC805" s="179" t="str">
        <f t="shared" si="961"/>
        <v>DC$17</v>
      </c>
      <c r="DD805" s="179" t="str">
        <f t="shared" si="961"/>
        <v>DD$17</v>
      </c>
      <c r="DE805" s="179" t="str">
        <f t="shared" si="961"/>
        <v>DE$17</v>
      </c>
      <c r="DF805" s="179" t="str">
        <f t="shared" si="961"/>
        <v>DF$17</v>
      </c>
      <c r="DG805" s="179" t="str">
        <f t="shared" si="961"/>
        <v>DG$17</v>
      </c>
      <c r="DH805" s="179" t="str">
        <f t="shared" si="961"/>
        <v>DH$17</v>
      </c>
      <c r="DI805" s="179" t="str">
        <f t="shared" si="961"/>
        <v>DI$17</v>
      </c>
      <c r="DJ805" s="179" t="str">
        <f t="shared" si="961"/>
        <v>DJ$17</v>
      </c>
      <c r="DK805" s="179" t="str">
        <f t="shared" si="961"/>
        <v>DK$17</v>
      </c>
      <c r="DL805" s="179" t="str">
        <f t="shared" ref="DL805" si="962">DL790</f>
        <v>DL$17</v>
      </c>
    </row>
    <row r="806" spans="1:116" x14ac:dyDescent="0.4">
      <c r="B806" t="s">
        <v>332</v>
      </c>
      <c r="D806" t="s">
        <v>272</v>
      </c>
      <c r="E806" s="8" t="str">
        <f t="shared" ref="E806:E809" si="963">ROW()&amp;" "&amp;D806</f>
        <v>806 GMV-PV</v>
      </c>
      <c r="G806" s="136" t="str">
        <f>G791</f>
        <v>(Secondary label)</v>
      </c>
      <c r="H806" s="12"/>
      <c r="I806" s="60"/>
      <c r="J806" s="60"/>
      <c r="K806" s="15"/>
      <c r="L806" s="15"/>
      <c r="M806" s="15"/>
      <c r="N806" s="15"/>
      <c r="O806" s="15"/>
      <c r="P806" s="15"/>
      <c r="R806" s="15"/>
      <c r="S806" s="179"/>
      <c r="T806" s="179"/>
      <c r="U806" s="179"/>
      <c r="V806" s="179"/>
      <c r="W806" s="179"/>
      <c r="X806" s="179"/>
      <c r="Y806" s="179"/>
      <c r="Z806" s="179"/>
      <c r="AA806" s="179"/>
      <c r="AB806" s="179"/>
      <c r="AC806" s="179"/>
      <c r="AD806" s="179"/>
      <c r="AE806" s="179"/>
      <c r="AF806" s="179"/>
      <c r="AG806" s="179"/>
      <c r="AH806" s="179"/>
      <c r="AI806" s="179"/>
      <c r="AJ806" s="179"/>
      <c r="AK806" s="179"/>
      <c r="AL806" s="179"/>
      <c r="AM806" s="179"/>
      <c r="AN806" s="179"/>
      <c r="AO806" s="179"/>
      <c r="AP806" s="179"/>
      <c r="AQ806" s="179"/>
      <c r="AR806" s="179"/>
      <c r="AS806" s="179"/>
      <c r="AT806" s="179"/>
      <c r="AU806" s="179"/>
      <c r="AV806" s="179"/>
      <c r="AW806" s="179"/>
      <c r="AX806" s="179"/>
      <c r="AY806" s="179"/>
      <c r="AZ806" s="179"/>
      <c r="BA806" s="179"/>
      <c r="BB806" s="179"/>
      <c r="BC806" s="179"/>
      <c r="BD806" s="179"/>
      <c r="BE806" s="179"/>
      <c r="BF806" s="179"/>
      <c r="BG806" s="179"/>
      <c r="BH806" s="179"/>
      <c r="BI806" s="179"/>
      <c r="BJ806" s="179"/>
      <c r="BK806" s="179"/>
      <c r="BL806" s="179"/>
      <c r="BM806" s="179"/>
      <c r="BN806" s="179"/>
      <c r="BO806" s="179"/>
      <c r="BP806" s="179"/>
      <c r="BQ806" s="179"/>
      <c r="BR806" s="179"/>
      <c r="BS806" s="179"/>
      <c r="BT806" s="179"/>
      <c r="BU806" s="179"/>
      <c r="BV806" s="179"/>
      <c r="BW806" s="179"/>
      <c r="BX806" s="179"/>
      <c r="BY806" s="179"/>
      <c r="BZ806" s="179"/>
      <c r="CA806" s="179"/>
      <c r="CB806" s="179"/>
      <c r="CC806" s="179"/>
      <c r="CD806" s="179"/>
      <c r="CE806" s="179"/>
      <c r="CF806" s="179"/>
      <c r="CG806" s="179"/>
      <c r="CH806" s="179"/>
      <c r="CI806" s="179"/>
      <c r="CJ806" s="179"/>
      <c r="CK806" s="179"/>
      <c r="CL806" s="179"/>
      <c r="CN806" s="60"/>
      <c r="CO806" s="179"/>
      <c r="CP806" s="179"/>
      <c r="CQ806" s="179"/>
      <c r="CR806" s="179"/>
      <c r="CS806" s="179"/>
      <c r="CT806" s="179"/>
      <c r="CU806" s="179"/>
      <c r="CV806" s="179"/>
      <c r="CW806" s="179"/>
      <c r="CX806" s="179"/>
      <c r="CY806" s="179"/>
      <c r="CZ806" s="179"/>
      <c r="DA806" s="179"/>
      <c r="DB806" s="179"/>
      <c r="DC806" s="179"/>
      <c r="DD806" s="179"/>
      <c r="DE806" s="179"/>
      <c r="DF806" s="179"/>
      <c r="DG806" s="179"/>
      <c r="DH806" s="179"/>
      <c r="DI806" s="179"/>
      <c r="DJ806" s="179"/>
      <c r="DK806" s="179"/>
      <c r="DL806" s="179"/>
    </row>
    <row r="807" spans="1:116" x14ac:dyDescent="0.4">
      <c r="B807" t="s">
        <v>332</v>
      </c>
      <c r="D807" t="s">
        <v>272</v>
      </c>
      <c r="E807" s="8" t="str">
        <f t="shared" ref="E807" si="964">ROW()&amp;" "&amp;D807</f>
        <v>807 GMV-PV</v>
      </c>
      <c r="G807" s="136" t="str">
        <f>G792</f>
        <v xml:space="preserve">secondary unit </v>
      </c>
      <c r="H807" s="12"/>
      <c r="I807" s="60"/>
      <c r="J807" s="60"/>
      <c r="K807" s="15"/>
      <c r="L807" s="15"/>
      <c r="M807" s="15"/>
      <c r="N807" s="15"/>
      <c r="O807" s="15"/>
      <c r="P807" s="15"/>
      <c r="R807" s="15"/>
      <c r="S807" s="179"/>
      <c r="T807" s="179"/>
      <c r="U807" s="179"/>
      <c r="V807" s="179"/>
      <c r="W807" s="179"/>
      <c r="X807" s="179"/>
      <c r="Y807" s="179"/>
      <c r="Z807" s="179"/>
      <c r="AA807" s="179"/>
      <c r="AB807" s="179"/>
      <c r="AC807" s="179"/>
      <c r="AD807" s="179"/>
      <c r="AE807" s="179"/>
      <c r="AF807" s="179"/>
      <c r="AG807" s="179"/>
      <c r="AH807" s="179"/>
      <c r="AI807" s="179"/>
      <c r="AJ807" s="179"/>
      <c r="AK807" s="179"/>
      <c r="AL807" s="179"/>
      <c r="AM807" s="179"/>
      <c r="AN807" s="179"/>
      <c r="AO807" s="179"/>
      <c r="AP807" s="179"/>
      <c r="AQ807" s="179"/>
      <c r="AR807" s="179"/>
      <c r="AS807" s="179"/>
      <c r="AT807" s="179"/>
      <c r="AU807" s="179"/>
      <c r="AV807" s="179"/>
      <c r="AW807" s="179"/>
      <c r="AX807" s="179"/>
      <c r="AY807" s="179"/>
      <c r="AZ807" s="179"/>
      <c r="BA807" s="179"/>
      <c r="BB807" s="179"/>
      <c r="BC807" s="179"/>
      <c r="BD807" s="179"/>
      <c r="BE807" s="179"/>
      <c r="BF807" s="179"/>
      <c r="BG807" s="179"/>
      <c r="BH807" s="179"/>
      <c r="BI807" s="179"/>
      <c r="BJ807" s="179"/>
      <c r="BK807" s="179"/>
      <c r="BL807" s="179"/>
      <c r="BM807" s="179"/>
      <c r="BN807" s="179"/>
      <c r="BO807" s="179"/>
      <c r="BP807" s="179"/>
      <c r="BQ807" s="179"/>
      <c r="BR807" s="179"/>
      <c r="BS807" s="179"/>
      <c r="BT807" s="179"/>
      <c r="BU807" s="179"/>
      <c r="BV807" s="179"/>
      <c r="BW807" s="179"/>
      <c r="BX807" s="179"/>
      <c r="BY807" s="179"/>
      <c r="BZ807" s="179"/>
      <c r="CA807" s="179"/>
      <c r="CB807" s="179"/>
      <c r="CC807" s="179"/>
      <c r="CD807" s="179"/>
      <c r="CE807" s="179"/>
      <c r="CF807" s="179"/>
      <c r="CG807" s="179"/>
      <c r="CH807" s="179"/>
      <c r="CI807" s="179"/>
      <c r="CJ807" s="179"/>
      <c r="CK807" s="179"/>
      <c r="CL807" s="179"/>
      <c r="CN807" s="60"/>
      <c r="CO807" s="179"/>
      <c r="CP807" s="179"/>
      <c r="CQ807" s="179"/>
      <c r="CR807" s="179"/>
      <c r="CS807" s="179"/>
      <c r="CT807" s="179"/>
      <c r="CU807" s="179"/>
      <c r="CV807" s="179"/>
      <c r="CW807" s="179"/>
      <c r="CX807" s="179"/>
      <c r="CY807" s="179"/>
      <c r="CZ807" s="179"/>
      <c r="DA807" s="179"/>
      <c r="DB807" s="179"/>
      <c r="DC807" s="179"/>
      <c r="DD807" s="179"/>
      <c r="DE807" s="179"/>
      <c r="DF807" s="179"/>
      <c r="DG807" s="179"/>
      <c r="DH807" s="179"/>
      <c r="DI807" s="179"/>
      <c r="DJ807" s="179"/>
      <c r="DK807" s="179"/>
      <c r="DL807" s="179"/>
    </row>
    <row r="808" spans="1:116" x14ac:dyDescent="0.4">
      <c r="B808" t="s">
        <v>332</v>
      </c>
      <c r="D808" t="s">
        <v>272</v>
      </c>
      <c r="E808" s="8" t="str">
        <f t="shared" si="963"/>
        <v>808 GMV-PV</v>
      </c>
      <c r="G808" s="8" t="s">
        <v>463</v>
      </c>
      <c r="H808" s="12"/>
      <c r="I808" s="60"/>
      <c r="J808" s="60"/>
      <c r="K808" s="15"/>
      <c r="L808" s="15"/>
      <c r="M808" s="15"/>
      <c r="N808" s="15"/>
      <c r="O808" s="15"/>
      <c r="P808" s="15"/>
      <c r="R808" s="15"/>
      <c r="S808" s="179"/>
      <c r="T808" s="179"/>
      <c r="U808" s="179"/>
      <c r="V808" s="179"/>
      <c r="W808" s="179"/>
      <c r="X808" s="179"/>
      <c r="Y808" s="179"/>
      <c r="Z808" s="179"/>
      <c r="AA808" s="179"/>
      <c r="AB808" s="179"/>
      <c r="AC808" s="179"/>
      <c r="AD808" s="179"/>
      <c r="AE808" s="179"/>
      <c r="AF808" s="179"/>
      <c r="AG808" s="179"/>
      <c r="AH808" s="179"/>
      <c r="AI808" s="179"/>
      <c r="AJ808" s="179"/>
      <c r="AK808" s="179"/>
      <c r="AL808" s="179"/>
      <c r="AM808" s="179"/>
      <c r="AN808" s="179"/>
      <c r="AO808" s="179"/>
      <c r="AP808" s="179"/>
      <c r="AQ808" s="179"/>
      <c r="AR808" s="179"/>
      <c r="AS808" s="179"/>
      <c r="AT808" s="179"/>
      <c r="AU808" s="179"/>
      <c r="AV808" s="179"/>
      <c r="AW808" s="179"/>
      <c r="AX808" s="179"/>
      <c r="AY808" s="179"/>
      <c r="AZ808" s="179"/>
      <c r="BA808" s="179"/>
      <c r="BB808" s="179"/>
      <c r="BC808" s="179"/>
      <c r="BD808" s="179"/>
      <c r="BE808" s="179"/>
      <c r="BF808" s="179"/>
      <c r="BG808" s="179"/>
      <c r="BH808" s="179"/>
      <c r="BI808" s="179"/>
      <c r="BJ808" s="179"/>
      <c r="BK808" s="179"/>
      <c r="BL808" s="179"/>
      <c r="BM808" s="179"/>
      <c r="BN808" s="179"/>
      <c r="BO808" s="179"/>
      <c r="BP808" s="179"/>
      <c r="BQ808" s="179"/>
      <c r="BR808" s="179"/>
      <c r="BS808" s="179"/>
      <c r="BT808" s="179"/>
      <c r="BU808" s="179"/>
      <c r="BV808" s="179"/>
      <c r="BW808" s="179"/>
      <c r="BX808" s="179"/>
      <c r="BY808" s="179"/>
      <c r="BZ808" s="179"/>
      <c r="CA808" s="179"/>
      <c r="CB808" s="179"/>
      <c r="CC808" s="179"/>
      <c r="CD808" s="179"/>
      <c r="CE808" s="179"/>
      <c r="CF808" s="179"/>
      <c r="CG808" s="179"/>
      <c r="CH808" s="179"/>
      <c r="CI808" s="179"/>
      <c r="CJ808" s="179"/>
      <c r="CK808" s="179"/>
      <c r="CL808" s="179"/>
      <c r="CN808" s="60"/>
      <c r="CO808" s="179"/>
      <c r="CP808" s="179"/>
      <c r="CQ808" s="179"/>
      <c r="CR808" s="179"/>
      <c r="CS808" s="179"/>
      <c r="CT808" s="179"/>
      <c r="CU808" s="179"/>
      <c r="CV808" s="179"/>
      <c r="CW808" s="179"/>
      <c r="CX808" s="179"/>
      <c r="CY808" s="179"/>
      <c r="CZ808" s="179"/>
      <c r="DA808" s="179"/>
      <c r="DB808" s="179"/>
      <c r="DC808" s="179"/>
      <c r="DD808" s="179"/>
      <c r="DE808" s="179"/>
      <c r="DF808" s="179"/>
      <c r="DG808" s="179"/>
      <c r="DH808" s="179"/>
      <c r="DI808" s="179"/>
      <c r="DJ808" s="179"/>
      <c r="DK808" s="179"/>
      <c r="DL808" s="179"/>
    </row>
    <row r="809" spans="1:116" x14ac:dyDescent="0.4">
      <c r="B809" t="s">
        <v>332</v>
      </c>
      <c r="D809" t="s">
        <v>272</v>
      </c>
      <c r="E809" s="8" t="str">
        <f t="shared" si="963"/>
        <v>809 GMV-PV</v>
      </c>
      <c r="G809" s="8" t="s">
        <v>464</v>
      </c>
      <c r="H809" s="12"/>
      <c r="I809" s="60"/>
      <c r="J809" s="60"/>
      <c r="K809" s="15"/>
      <c r="L809" s="15"/>
      <c r="M809" s="15"/>
      <c r="N809" s="15"/>
      <c r="O809" s="15"/>
      <c r="P809" s="15"/>
      <c r="R809" s="15"/>
      <c r="S809" s="179"/>
      <c r="T809" s="179"/>
      <c r="U809" s="179"/>
      <c r="V809" s="179"/>
      <c r="W809" s="179"/>
      <c r="X809" s="179"/>
      <c r="Y809" s="179"/>
      <c r="Z809" s="179"/>
      <c r="AA809" s="179"/>
      <c r="AB809" s="179"/>
      <c r="AC809" s="179"/>
      <c r="AD809" s="179"/>
      <c r="AE809" s="179"/>
      <c r="AF809" s="179"/>
      <c r="AG809" s="179"/>
      <c r="AH809" s="179"/>
      <c r="AI809" s="179"/>
      <c r="AJ809" s="179"/>
      <c r="AK809" s="179"/>
      <c r="AL809" s="179"/>
      <c r="AM809" s="179"/>
      <c r="AN809" s="179"/>
      <c r="AO809" s="179"/>
      <c r="AP809" s="179"/>
      <c r="AQ809" s="179"/>
      <c r="AR809" s="179"/>
      <c r="AS809" s="179"/>
      <c r="AT809" s="179"/>
      <c r="AU809" s="179"/>
      <c r="AV809" s="179"/>
      <c r="AW809" s="179"/>
      <c r="AX809" s="179"/>
      <c r="AY809" s="179"/>
      <c r="AZ809" s="179"/>
      <c r="BA809" s="179"/>
      <c r="BB809" s="179"/>
      <c r="BC809" s="179"/>
      <c r="BD809" s="179"/>
      <c r="BE809" s="179"/>
      <c r="BF809" s="179"/>
      <c r="BG809" s="179"/>
      <c r="BH809" s="179"/>
      <c r="BI809" s="179"/>
      <c r="BJ809" s="179"/>
      <c r="BK809" s="179"/>
      <c r="BL809" s="179"/>
      <c r="BM809" s="179"/>
      <c r="BN809" s="179"/>
      <c r="BO809" s="179"/>
      <c r="BP809" s="179"/>
      <c r="BQ809" s="179"/>
      <c r="BR809" s="179"/>
      <c r="BS809" s="179"/>
      <c r="BT809" s="179"/>
      <c r="BU809" s="179"/>
      <c r="BV809" s="179"/>
      <c r="BW809" s="179"/>
      <c r="BX809" s="179"/>
      <c r="BY809" s="179"/>
      <c r="BZ809" s="179"/>
      <c r="CA809" s="179"/>
      <c r="CB809" s="179"/>
      <c r="CC809" s="179"/>
      <c r="CD809" s="179"/>
      <c r="CE809" s="179"/>
      <c r="CF809" s="179"/>
      <c r="CG809" s="179"/>
      <c r="CH809" s="179"/>
      <c r="CI809" s="179"/>
      <c r="CJ809" s="179"/>
      <c r="CK809" s="179"/>
      <c r="CL809" s="179"/>
      <c r="CN809" s="60"/>
      <c r="CO809" s="179"/>
      <c r="CP809" s="179"/>
      <c r="CQ809" s="179"/>
      <c r="CR809" s="179"/>
      <c r="CS809" s="179"/>
      <c r="CT809" s="179"/>
      <c r="CU809" s="179"/>
      <c r="CV809" s="179"/>
      <c r="CW809" s="179"/>
      <c r="CX809" s="179"/>
      <c r="CY809" s="179"/>
      <c r="CZ809" s="179"/>
      <c r="DA809" s="179"/>
      <c r="DB809" s="179"/>
      <c r="DC809" s="179"/>
      <c r="DD809" s="179"/>
      <c r="DE809" s="179"/>
      <c r="DF809" s="179"/>
      <c r="DG809" s="179"/>
      <c r="DH809" s="179"/>
      <c r="DI809" s="179"/>
      <c r="DJ809" s="179"/>
      <c r="DK809" s="179"/>
      <c r="DL809" s="179"/>
    </row>
    <row r="810" spans="1:116" x14ac:dyDescent="0.4">
      <c r="E810" s="8"/>
      <c r="H810" s="12"/>
      <c r="I810" s="60"/>
      <c r="J810" s="60"/>
      <c r="K810" s="15"/>
      <c r="L810" s="15"/>
      <c r="M810" s="15"/>
      <c r="N810" s="15"/>
      <c r="O810" s="15"/>
      <c r="P810" s="15"/>
      <c r="R810" s="15"/>
      <c r="S810" s="179"/>
      <c r="T810" s="179"/>
      <c r="U810" s="179"/>
      <c r="V810" s="179"/>
      <c r="W810" s="179"/>
      <c r="X810" s="179"/>
      <c r="Y810" s="179"/>
      <c r="Z810" s="179"/>
      <c r="AA810" s="179"/>
      <c r="AB810" s="179"/>
      <c r="AC810" s="179"/>
      <c r="AD810" s="179"/>
      <c r="AE810" s="179"/>
      <c r="AF810" s="179"/>
      <c r="AG810" s="179"/>
      <c r="AH810" s="179"/>
      <c r="AI810" s="179"/>
      <c r="AJ810" s="179"/>
      <c r="AK810" s="179"/>
      <c r="AL810" s="179"/>
      <c r="AM810" s="179"/>
      <c r="AN810" s="179"/>
      <c r="AO810" s="179"/>
      <c r="AP810" s="179"/>
      <c r="AQ810" s="179"/>
      <c r="AR810" s="179"/>
      <c r="AS810" s="179"/>
      <c r="AT810" s="179"/>
      <c r="AU810" s="179"/>
      <c r="AV810" s="179"/>
      <c r="AW810" s="179"/>
      <c r="AX810" s="179"/>
      <c r="AY810" s="179"/>
      <c r="AZ810" s="179"/>
      <c r="BA810" s="179"/>
      <c r="BB810" s="179"/>
      <c r="BC810" s="179"/>
      <c r="BD810" s="179"/>
      <c r="BE810" s="179"/>
      <c r="BF810" s="179"/>
      <c r="BG810" s="179"/>
      <c r="BH810" s="179"/>
      <c r="BI810" s="179"/>
      <c r="BJ810" s="179"/>
      <c r="BK810" s="179"/>
      <c r="BL810" s="179"/>
      <c r="BM810" s="179"/>
      <c r="BN810" s="179"/>
      <c r="BO810" s="179"/>
      <c r="BP810" s="179"/>
      <c r="BQ810" s="179"/>
      <c r="BR810" s="179"/>
      <c r="BS810" s="179"/>
      <c r="BT810" s="179"/>
      <c r="BU810" s="179"/>
      <c r="BV810" s="179"/>
      <c r="BW810" s="179"/>
      <c r="BX810" s="179"/>
      <c r="BY810" s="179"/>
      <c r="BZ810" s="179"/>
      <c r="CA810" s="179"/>
      <c r="CB810" s="179"/>
      <c r="CC810" s="179"/>
      <c r="CD810" s="179"/>
      <c r="CE810" s="179"/>
      <c r="CF810" s="179"/>
      <c r="CG810" s="179"/>
      <c r="CH810" s="179"/>
      <c r="CI810" s="179"/>
      <c r="CJ810" s="179"/>
      <c r="CK810" s="179"/>
      <c r="CL810" s="179"/>
      <c r="CN810" s="60"/>
      <c r="CO810" s="179"/>
      <c r="CP810" s="179"/>
      <c r="CQ810" s="179"/>
      <c r="CR810" s="179"/>
      <c r="CS810" s="179"/>
      <c r="CT810" s="179"/>
      <c r="CU810" s="179"/>
      <c r="CV810" s="179"/>
      <c r="CW810" s="179"/>
      <c r="CX810" s="179"/>
      <c r="CY810" s="179"/>
      <c r="CZ810" s="179"/>
      <c r="DA810" s="179"/>
      <c r="DB810" s="179"/>
      <c r="DC810" s="179"/>
      <c r="DD810" s="179"/>
      <c r="DE810" s="179"/>
      <c r="DF810" s="179"/>
      <c r="DG810" s="179"/>
      <c r="DH810" s="179"/>
      <c r="DI810" s="179"/>
      <c r="DJ810" s="179"/>
      <c r="DK810" s="179"/>
      <c r="DL810" s="179"/>
    </row>
    <row r="811" spans="1:116" x14ac:dyDescent="0.4">
      <c r="A811" s="174"/>
      <c r="E811" s="8"/>
      <c r="G811" s="175" t="s">
        <v>490</v>
      </c>
      <c r="H811" s="174"/>
      <c r="I811" s="176"/>
      <c r="J811" s="176"/>
      <c r="K811" s="197"/>
      <c r="L811" s="197"/>
      <c r="M811" s="197"/>
      <c r="N811" s="197"/>
      <c r="O811" s="197"/>
      <c r="P811" s="197"/>
      <c r="R811" s="198"/>
      <c r="S811" s="174"/>
      <c r="T811" s="174"/>
      <c r="U811" s="174"/>
      <c r="V811" s="174"/>
      <c r="W811" s="174"/>
      <c r="X811" s="174"/>
      <c r="Y811" s="174"/>
      <c r="Z811" s="174"/>
      <c r="AA811" s="174"/>
      <c r="AB811" s="174"/>
      <c r="AC811" s="174"/>
      <c r="AD811" s="174"/>
      <c r="AE811" s="174"/>
      <c r="AF811" s="174"/>
      <c r="AG811" s="174"/>
      <c r="AH811" s="174"/>
      <c r="AI811" s="174"/>
      <c r="AJ811" s="174"/>
      <c r="AK811" s="174"/>
      <c r="AL811" s="174"/>
      <c r="AM811" s="174"/>
      <c r="AN811" s="174"/>
      <c r="AO811" s="174"/>
      <c r="AP811" s="174"/>
      <c r="AQ811" s="174"/>
      <c r="AR811" s="174"/>
      <c r="AS811" s="174"/>
      <c r="AT811" s="174"/>
      <c r="AU811" s="174"/>
      <c r="AV811" s="174"/>
      <c r="AW811" s="174"/>
      <c r="AX811" s="174"/>
      <c r="AY811" s="174"/>
      <c r="AZ811" s="174"/>
      <c r="BA811" s="174"/>
      <c r="BB811" s="174"/>
      <c r="BC811" s="174"/>
      <c r="BD811" s="174"/>
      <c r="BE811" s="174"/>
      <c r="BF811" s="174"/>
      <c r="BG811" s="174"/>
      <c r="BH811" s="174"/>
      <c r="BI811" s="174"/>
      <c r="BJ811" s="174"/>
      <c r="BK811" s="174"/>
      <c r="BL811" s="174"/>
      <c r="BM811" s="174"/>
      <c r="BN811" s="174"/>
      <c r="BO811" s="174"/>
      <c r="BP811" s="174"/>
      <c r="BQ811" s="174"/>
      <c r="BR811" s="174"/>
      <c r="BS811" s="174"/>
      <c r="BT811" s="174"/>
      <c r="BU811" s="174"/>
      <c r="BV811" s="174"/>
      <c r="BW811" s="174"/>
      <c r="BX811" s="174"/>
      <c r="BY811" s="174"/>
      <c r="BZ811" s="174"/>
      <c r="CA811" s="174"/>
      <c r="CB811" s="174"/>
      <c r="CC811" s="174"/>
      <c r="CD811" s="174"/>
      <c r="CE811" s="174"/>
      <c r="CF811" s="174"/>
      <c r="CG811" s="174"/>
      <c r="CH811" s="174"/>
      <c r="CI811" s="174"/>
      <c r="CJ811" s="174"/>
      <c r="CK811" s="174"/>
      <c r="CL811" s="174"/>
      <c r="CN811" s="176"/>
      <c r="CO811" s="174"/>
      <c r="CP811" s="174"/>
      <c r="CQ811" s="174"/>
      <c r="CR811" s="174"/>
      <c r="CS811" s="174"/>
      <c r="CT811" s="174"/>
      <c r="CU811" s="174"/>
      <c r="CV811" s="174"/>
      <c r="CW811" s="174"/>
      <c r="CX811" s="174"/>
      <c r="CY811" s="174"/>
      <c r="CZ811" s="174"/>
      <c r="DA811" s="174"/>
      <c r="DB811" s="174"/>
      <c r="DC811" s="174"/>
      <c r="DD811" s="174"/>
      <c r="DE811" s="174"/>
      <c r="DF811" s="174"/>
      <c r="DG811" s="174"/>
      <c r="DH811" s="174"/>
      <c r="DI811" s="174"/>
      <c r="DJ811" s="174"/>
      <c r="DK811" s="174"/>
      <c r="DL811" s="174"/>
    </row>
    <row r="812" spans="1:116" x14ac:dyDescent="0.4">
      <c r="A812" s="174"/>
      <c r="E812" s="8"/>
      <c r="G812" s="175" t="s">
        <v>492</v>
      </c>
      <c r="H812" s="174"/>
      <c r="I812" s="176"/>
      <c r="J812" s="176"/>
      <c r="K812" s="197"/>
      <c r="L812" s="197"/>
      <c r="M812" s="197"/>
      <c r="N812" s="197"/>
      <c r="O812" s="197"/>
      <c r="P812" s="197"/>
      <c r="R812" s="198"/>
      <c r="S812" s="174"/>
      <c r="T812" s="174"/>
      <c r="U812" s="174"/>
      <c r="V812" s="174"/>
      <c r="W812" s="174"/>
      <c r="X812" s="174"/>
      <c r="Y812" s="174"/>
      <c r="Z812" s="174"/>
      <c r="AA812" s="174"/>
      <c r="AB812" s="174"/>
      <c r="AC812" s="174"/>
      <c r="AD812" s="174"/>
      <c r="AE812" s="174"/>
      <c r="AF812" s="174"/>
      <c r="AG812" s="174"/>
      <c r="AH812" s="174"/>
      <c r="AI812" s="174"/>
      <c r="AJ812" s="174"/>
      <c r="AK812" s="174"/>
      <c r="AL812" s="174"/>
      <c r="AM812" s="174"/>
      <c r="AN812" s="174"/>
      <c r="AO812" s="174"/>
      <c r="AP812" s="174"/>
      <c r="AQ812" s="174"/>
      <c r="AR812" s="174"/>
      <c r="AS812" s="174"/>
      <c r="AT812" s="174"/>
      <c r="AU812" s="174"/>
      <c r="AV812" s="174"/>
      <c r="AW812" s="174"/>
      <c r="AX812" s="174"/>
      <c r="AY812" s="174"/>
      <c r="AZ812" s="174"/>
      <c r="BA812" s="174"/>
      <c r="BB812" s="174"/>
      <c r="BC812" s="174"/>
      <c r="BD812" s="174"/>
      <c r="BE812" s="174"/>
      <c r="BF812" s="174"/>
      <c r="BG812" s="174"/>
      <c r="BH812" s="174"/>
      <c r="BI812" s="174"/>
      <c r="BJ812" s="174"/>
      <c r="BK812" s="174"/>
      <c r="BL812" s="174"/>
      <c r="BM812" s="174"/>
      <c r="BN812" s="174"/>
      <c r="BO812" s="174"/>
      <c r="BP812" s="174"/>
      <c r="BQ812" s="174"/>
      <c r="BR812" s="174"/>
      <c r="BS812" s="174"/>
      <c r="BT812" s="174"/>
      <c r="BU812" s="174"/>
      <c r="BV812" s="174"/>
      <c r="BW812" s="174"/>
      <c r="BX812" s="174"/>
      <c r="BY812" s="174"/>
      <c r="BZ812" s="174"/>
      <c r="CA812" s="174"/>
      <c r="CB812" s="174"/>
      <c r="CC812" s="174"/>
      <c r="CD812" s="174"/>
      <c r="CE812" s="174"/>
      <c r="CF812" s="174"/>
      <c r="CG812" s="174"/>
      <c r="CH812" s="174"/>
      <c r="CI812" s="174"/>
      <c r="CJ812" s="174"/>
      <c r="CK812" s="174"/>
      <c r="CL812" s="174"/>
      <c r="CN812" s="176"/>
      <c r="CO812" s="174"/>
      <c r="CP812" s="174"/>
      <c r="CQ812" s="174"/>
      <c r="CR812" s="174"/>
      <c r="CS812" s="174"/>
      <c r="CT812" s="174"/>
      <c r="CU812" s="174"/>
      <c r="CV812" s="174"/>
      <c r="CW812" s="174"/>
      <c r="CX812" s="174"/>
      <c r="CY812" s="174"/>
      <c r="CZ812" s="174"/>
      <c r="DA812" s="174"/>
      <c r="DB812" s="174"/>
      <c r="DC812" s="174"/>
      <c r="DD812" s="174"/>
      <c r="DE812" s="174"/>
      <c r="DF812" s="174"/>
      <c r="DG812" s="174"/>
      <c r="DH812" s="174"/>
      <c r="DI812" s="174"/>
      <c r="DJ812" s="174"/>
      <c r="DK812" s="174"/>
      <c r="DL812" s="174"/>
    </row>
    <row r="813" spans="1:116" x14ac:dyDescent="0.4">
      <c r="A813" s="174"/>
      <c r="E813" s="8"/>
      <c r="G813" s="175" t="s">
        <v>461</v>
      </c>
      <c r="H813" s="174"/>
      <c r="I813" s="176"/>
      <c r="J813" s="176"/>
      <c r="K813" s="197"/>
      <c r="L813" s="197"/>
      <c r="M813" s="197"/>
      <c r="N813" s="197"/>
      <c r="O813" s="197"/>
      <c r="P813" s="197"/>
      <c r="R813" s="198"/>
      <c r="S813" s="199" t="str">
        <f t="shared" ref="S813:AX813" si="965">S$20</f>
        <v>S$16</v>
      </c>
      <c r="T813" s="199" t="str">
        <f t="shared" si="965"/>
        <v>T$16</v>
      </c>
      <c r="U813" s="199" t="str">
        <f t="shared" si="965"/>
        <v>U$16</v>
      </c>
      <c r="V813" s="199" t="str">
        <f t="shared" si="965"/>
        <v>V$16</v>
      </c>
      <c r="W813" s="199" t="str">
        <f t="shared" si="965"/>
        <v>W$16</v>
      </c>
      <c r="X813" s="199" t="str">
        <f t="shared" si="965"/>
        <v>X$16</v>
      </c>
      <c r="Y813" s="199" t="str">
        <f t="shared" si="965"/>
        <v>Y$16</v>
      </c>
      <c r="Z813" s="199" t="str">
        <f t="shared" si="965"/>
        <v>Z$16</v>
      </c>
      <c r="AA813" s="199" t="str">
        <f t="shared" si="965"/>
        <v>AA$16</v>
      </c>
      <c r="AB813" s="199" t="str">
        <f t="shared" si="965"/>
        <v>AB$16</v>
      </c>
      <c r="AC813" s="199" t="str">
        <f t="shared" si="965"/>
        <v>AC$16</v>
      </c>
      <c r="AD813" s="199" t="str">
        <f t="shared" si="965"/>
        <v>AD$16</v>
      </c>
      <c r="AE813" s="199" t="str">
        <f t="shared" si="965"/>
        <v>AE$16</v>
      </c>
      <c r="AF813" s="199" t="str">
        <f t="shared" si="965"/>
        <v>AF$16</v>
      </c>
      <c r="AG813" s="199" t="str">
        <f t="shared" si="965"/>
        <v>AG$16</v>
      </c>
      <c r="AH813" s="199" t="str">
        <f t="shared" si="965"/>
        <v>AH$16</v>
      </c>
      <c r="AI813" s="199" t="str">
        <f t="shared" si="965"/>
        <v>AI$16</v>
      </c>
      <c r="AJ813" s="199" t="str">
        <f t="shared" si="965"/>
        <v>AJ$16</v>
      </c>
      <c r="AK813" s="199" t="str">
        <f t="shared" si="965"/>
        <v>AK$16</v>
      </c>
      <c r="AL813" s="199" t="str">
        <f t="shared" si="965"/>
        <v>AL$16</v>
      </c>
      <c r="AM813" s="199" t="str">
        <f t="shared" si="965"/>
        <v>AM$16</v>
      </c>
      <c r="AN813" s="199" t="str">
        <f t="shared" si="965"/>
        <v>AN$16</v>
      </c>
      <c r="AO813" s="199" t="str">
        <f t="shared" si="965"/>
        <v>AO$16</v>
      </c>
      <c r="AP813" s="199" t="str">
        <f t="shared" si="965"/>
        <v>AP$16</v>
      </c>
      <c r="AQ813" s="199" t="str">
        <f t="shared" si="965"/>
        <v>AQ$16</v>
      </c>
      <c r="AR813" s="199" t="str">
        <f t="shared" si="965"/>
        <v>AR$16</v>
      </c>
      <c r="AS813" s="199" t="str">
        <f t="shared" si="965"/>
        <v>AS$16</v>
      </c>
      <c r="AT813" s="199" t="str">
        <f t="shared" si="965"/>
        <v>AT$16</v>
      </c>
      <c r="AU813" s="199" t="str">
        <f t="shared" si="965"/>
        <v>AU$16</v>
      </c>
      <c r="AV813" s="199" t="str">
        <f t="shared" si="965"/>
        <v>AV$16</v>
      </c>
      <c r="AW813" s="199" t="str">
        <f t="shared" si="965"/>
        <v>AW$16</v>
      </c>
      <c r="AX813" s="199" t="str">
        <f t="shared" si="965"/>
        <v>AX$16</v>
      </c>
      <c r="AY813" s="199" t="str">
        <f t="shared" ref="AY813:CD813" si="966">AY$20</f>
        <v>AY$16</v>
      </c>
      <c r="AZ813" s="199" t="str">
        <f t="shared" si="966"/>
        <v>AZ$16</v>
      </c>
      <c r="BA813" s="199" t="str">
        <f t="shared" si="966"/>
        <v>BA$16</v>
      </c>
      <c r="BB813" s="199" t="str">
        <f t="shared" si="966"/>
        <v>BB$16</v>
      </c>
      <c r="BC813" s="199" t="str">
        <f t="shared" si="966"/>
        <v>BC$16</v>
      </c>
      <c r="BD813" s="199" t="str">
        <f t="shared" si="966"/>
        <v>BD$16</v>
      </c>
      <c r="BE813" s="199" t="str">
        <f t="shared" si="966"/>
        <v>BE$16</v>
      </c>
      <c r="BF813" s="199" t="str">
        <f t="shared" si="966"/>
        <v>BF$16</v>
      </c>
      <c r="BG813" s="199" t="str">
        <f t="shared" si="966"/>
        <v>BG$16</v>
      </c>
      <c r="BH813" s="199" t="str">
        <f t="shared" si="966"/>
        <v>BH$16</v>
      </c>
      <c r="BI813" s="199" t="str">
        <f t="shared" si="966"/>
        <v>BI$16</v>
      </c>
      <c r="BJ813" s="199" t="str">
        <f t="shared" si="966"/>
        <v>BJ$16</v>
      </c>
      <c r="BK813" s="199" t="str">
        <f t="shared" si="966"/>
        <v>BK$16</v>
      </c>
      <c r="BL813" s="199" t="str">
        <f t="shared" si="966"/>
        <v>BL$16</v>
      </c>
      <c r="BM813" s="199" t="str">
        <f t="shared" si="966"/>
        <v>BM$16</v>
      </c>
      <c r="BN813" s="199" t="str">
        <f t="shared" si="966"/>
        <v>BN$16</v>
      </c>
      <c r="BO813" s="199" t="str">
        <f t="shared" si="966"/>
        <v>BO$16</v>
      </c>
      <c r="BP813" s="199" t="str">
        <f t="shared" si="966"/>
        <v>BP$16</v>
      </c>
      <c r="BQ813" s="199" t="str">
        <f t="shared" si="966"/>
        <v>BQ$16</v>
      </c>
      <c r="BR813" s="199" t="str">
        <f t="shared" si="966"/>
        <v>BR$16</v>
      </c>
      <c r="BS813" s="199" t="str">
        <f t="shared" si="966"/>
        <v>BS$16</v>
      </c>
      <c r="BT813" s="199" t="str">
        <f t="shared" si="966"/>
        <v>BT$16</v>
      </c>
      <c r="BU813" s="199" t="str">
        <f t="shared" si="966"/>
        <v>BU$16</v>
      </c>
      <c r="BV813" s="199" t="str">
        <f t="shared" si="966"/>
        <v>BV$16</v>
      </c>
      <c r="BW813" s="199" t="str">
        <f t="shared" si="966"/>
        <v>BW$16</v>
      </c>
      <c r="BX813" s="199" t="str">
        <f t="shared" si="966"/>
        <v>BX$16</v>
      </c>
      <c r="BY813" s="199" t="str">
        <f t="shared" si="966"/>
        <v>BY$16</v>
      </c>
      <c r="BZ813" s="199" t="str">
        <f t="shared" si="966"/>
        <v>BZ$16</v>
      </c>
      <c r="CA813" s="199" t="str">
        <f t="shared" si="966"/>
        <v>CA$16</v>
      </c>
      <c r="CB813" s="199" t="str">
        <f t="shared" si="966"/>
        <v>CB$16</v>
      </c>
      <c r="CC813" s="199" t="str">
        <f t="shared" si="966"/>
        <v>CC$16</v>
      </c>
      <c r="CD813" s="199" t="str">
        <f t="shared" si="966"/>
        <v>CD$16</v>
      </c>
      <c r="CE813" s="199" t="str">
        <f t="shared" ref="CE813:CL813" si="967">CE$20</f>
        <v>CE$16</v>
      </c>
      <c r="CF813" s="199" t="str">
        <f t="shared" si="967"/>
        <v>CF$16</v>
      </c>
      <c r="CG813" s="199" t="str">
        <f t="shared" si="967"/>
        <v>CG$16</v>
      </c>
      <c r="CH813" s="199" t="str">
        <f t="shared" si="967"/>
        <v>CH$16</v>
      </c>
      <c r="CI813" s="199" t="str">
        <f t="shared" si="967"/>
        <v>CI$16</v>
      </c>
      <c r="CJ813" s="199" t="str">
        <f t="shared" si="967"/>
        <v>CJ$16</v>
      </c>
      <c r="CK813" s="199" t="str">
        <f t="shared" si="967"/>
        <v>CK$16</v>
      </c>
      <c r="CL813" s="199" t="str">
        <f t="shared" si="967"/>
        <v>CL$16</v>
      </c>
      <c r="CN813" s="176"/>
      <c r="CO813" s="199" t="str">
        <f t="shared" ref="CO813:DL813" si="968">CO$20</f>
        <v>CO$16</v>
      </c>
      <c r="CP813" s="199" t="str">
        <f t="shared" si="968"/>
        <v>CP$16</v>
      </c>
      <c r="CQ813" s="199" t="str">
        <f t="shared" si="968"/>
        <v>CQ$16</v>
      </c>
      <c r="CR813" s="199" t="str">
        <f t="shared" si="968"/>
        <v>CR$16</v>
      </c>
      <c r="CS813" s="199" t="str">
        <f t="shared" si="968"/>
        <v>CS$16</v>
      </c>
      <c r="CT813" s="199" t="str">
        <f t="shared" si="968"/>
        <v>CT$16</v>
      </c>
      <c r="CU813" s="199" t="str">
        <f t="shared" si="968"/>
        <v>CU$16</v>
      </c>
      <c r="CV813" s="199" t="str">
        <f t="shared" si="968"/>
        <v>CV$16</v>
      </c>
      <c r="CW813" s="199" t="str">
        <f t="shared" si="968"/>
        <v>CW$16</v>
      </c>
      <c r="CX813" s="199" t="str">
        <f t="shared" si="968"/>
        <v>CX$16</v>
      </c>
      <c r="CY813" s="199" t="str">
        <f t="shared" si="968"/>
        <v>CY$16</v>
      </c>
      <c r="CZ813" s="199" t="str">
        <f t="shared" si="968"/>
        <v>CZ$16</v>
      </c>
      <c r="DA813" s="199" t="str">
        <f t="shared" si="968"/>
        <v>DA$16</v>
      </c>
      <c r="DB813" s="199" t="str">
        <f t="shared" si="968"/>
        <v>DB$16</v>
      </c>
      <c r="DC813" s="199" t="str">
        <f t="shared" si="968"/>
        <v>DC$16</v>
      </c>
      <c r="DD813" s="199" t="str">
        <f t="shared" si="968"/>
        <v>DD$16</v>
      </c>
      <c r="DE813" s="199" t="str">
        <f t="shared" si="968"/>
        <v>DE$16</v>
      </c>
      <c r="DF813" s="199" t="str">
        <f t="shared" si="968"/>
        <v>DF$16</v>
      </c>
      <c r="DG813" s="199" t="str">
        <f t="shared" si="968"/>
        <v>DG$16</v>
      </c>
      <c r="DH813" s="199" t="str">
        <f t="shared" si="968"/>
        <v>DH$16</v>
      </c>
      <c r="DI813" s="199" t="str">
        <f t="shared" si="968"/>
        <v>DI$16</v>
      </c>
      <c r="DJ813" s="199" t="str">
        <f t="shared" si="968"/>
        <v>DJ$16</v>
      </c>
      <c r="DK813" s="199" t="str">
        <f t="shared" si="968"/>
        <v>DK$16</v>
      </c>
      <c r="DL813" s="199" t="str">
        <f t="shared" si="968"/>
        <v>DL$16</v>
      </c>
    </row>
    <row r="814" spans="1:116" x14ac:dyDescent="0.4">
      <c r="A814" s="174"/>
      <c r="E814" s="8"/>
      <c r="G814" s="175" t="s">
        <v>462</v>
      </c>
      <c r="H814" s="200"/>
      <c r="I814" s="201"/>
      <c r="J814" s="201"/>
      <c r="K814" s="202"/>
      <c r="L814" s="202"/>
      <c r="M814" s="202"/>
      <c r="N814" s="202"/>
      <c r="O814" s="202"/>
      <c r="P814" s="202"/>
      <c r="R814" s="202"/>
      <c r="S814" s="199" t="str">
        <f t="shared" ref="S814:AX814" si="969">S$21</f>
        <v>S$17</v>
      </c>
      <c r="T814" s="199" t="str">
        <f t="shared" si="969"/>
        <v>T$17</v>
      </c>
      <c r="U814" s="199" t="str">
        <f t="shared" si="969"/>
        <v>U$17</v>
      </c>
      <c r="V814" s="199" t="str">
        <f t="shared" si="969"/>
        <v>V$17</v>
      </c>
      <c r="W814" s="199" t="str">
        <f t="shared" si="969"/>
        <v>W$17</v>
      </c>
      <c r="X814" s="199" t="str">
        <f t="shared" si="969"/>
        <v>X$17</v>
      </c>
      <c r="Y814" s="199" t="str">
        <f t="shared" si="969"/>
        <v>Y$17</v>
      </c>
      <c r="Z814" s="199" t="str">
        <f t="shared" si="969"/>
        <v>Z$17</v>
      </c>
      <c r="AA814" s="199" t="str">
        <f t="shared" si="969"/>
        <v>AA$17</v>
      </c>
      <c r="AB814" s="199" t="str">
        <f t="shared" si="969"/>
        <v>AB$17</v>
      </c>
      <c r="AC814" s="199" t="str">
        <f t="shared" si="969"/>
        <v>AC$17</v>
      </c>
      <c r="AD814" s="199" t="str">
        <f t="shared" si="969"/>
        <v>AD$17</v>
      </c>
      <c r="AE814" s="199" t="str">
        <f t="shared" si="969"/>
        <v>AE$17</v>
      </c>
      <c r="AF814" s="199" t="str">
        <f t="shared" si="969"/>
        <v>AF$17</v>
      </c>
      <c r="AG814" s="199" t="str">
        <f t="shared" si="969"/>
        <v>AG$17</v>
      </c>
      <c r="AH814" s="199" t="str">
        <f t="shared" si="969"/>
        <v>AH$17</v>
      </c>
      <c r="AI814" s="199" t="str">
        <f t="shared" si="969"/>
        <v>AI$17</v>
      </c>
      <c r="AJ814" s="199" t="str">
        <f t="shared" si="969"/>
        <v>AJ$17</v>
      </c>
      <c r="AK814" s="199" t="str">
        <f t="shared" si="969"/>
        <v>AK$17</v>
      </c>
      <c r="AL814" s="199" t="str">
        <f t="shared" si="969"/>
        <v>AL$17</v>
      </c>
      <c r="AM814" s="199" t="str">
        <f t="shared" si="969"/>
        <v>AM$17</v>
      </c>
      <c r="AN814" s="199" t="str">
        <f t="shared" si="969"/>
        <v>AN$17</v>
      </c>
      <c r="AO814" s="199" t="str">
        <f t="shared" si="969"/>
        <v>AO$17</v>
      </c>
      <c r="AP814" s="199" t="str">
        <f t="shared" si="969"/>
        <v>AP$17</v>
      </c>
      <c r="AQ814" s="199" t="str">
        <f t="shared" si="969"/>
        <v>AQ$17</v>
      </c>
      <c r="AR814" s="199" t="str">
        <f t="shared" si="969"/>
        <v>AR$17</v>
      </c>
      <c r="AS814" s="199" t="str">
        <f t="shared" si="969"/>
        <v>AS$17</v>
      </c>
      <c r="AT814" s="199" t="str">
        <f t="shared" si="969"/>
        <v>AT$17</v>
      </c>
      <c r="AU814" s="199" t="str">
        <f t="shared" si="969"/>
        <v>AU$17</v>
      </c>
      <c r="AV814" s="199" t="str">
        <f t="shared" si="969"/>
        <v>AV$17</v>
      </c>
      <c r="AW814" s="199" t="str">
        <f t="shared" si="969"/>
        <v>AW$17</v>
      </c>
      <c r="AX814" s="199" t="str">
        <f t="shared" si="969"/>
        <v>AX$17</v>
      </c>
      <c r="AY814" s="199" t="str">
        <f t="shared" ref="AY814:CD814" si="970">AY$21</f>
        <v>AY$17</v>
      </c>
      <c r="AZ814" s="199" t="str">
        <f t="shared" si="970"/>
        <v>AZ$17</v>
      </c>
      <c r="BA814" s="199" t="str">
        <f t="shared" si="970"/>
        <v>BA$17</v>
      </c>
      <c r="BB814" s="199" t="str">
        <f t="shared" si="970"/>
        <v>BB$17</v>
      </c>
      <c r="BC814" s="199" t="str">
        <f t="shared" si="970"/>
        <v>BC$17</v>
      </c>
      <c r="BD814" s="199" t="str">
        <f t="shared" si="970"/>
        <v>BD$17</v>
      </c>
      <c r="BE814" s="199" t="str">
        <f t="shared" si="970"/>
        <v>BE$17</v>
      </c>
      <c r="BF814" s="199" t="str">
        <f t="shared" si="970"/>
        <v>BF$17</v>
      </c>
      <c r="BG814" s="199" t="str">
        <f t="shared" si="970"/>
        <v>BG$17</v>
      </c>
      <c r="BH814" s="199" t="str">
        <f t="shared" si="970"/>
        <v>BH$17</v>
      </c>
      <c r="BI814" s="199" t="str">
        <f t="shared" si="970"/>
        <v>BI$17</v>
      </c>
      <c r="BJ814" s="199" t="str">
        <f t="shared" si="970"/>
        <v>BJ$17</v>
      </c>
      <c r="BK814" s="199" t="str">
        <f t="shared" si="970"/>
        <v>BK$17</v>
      </c>
      <c r="BL814" s="199" t="str">
        <f t="shared" si="970"/>
        <v>BL$17</v>
      </c>
      <c r="BM814" s="199" t="str">
        <f t="shared" si="970"/>
        <v>BM$17</v>
      </c>
      <c r="BN814" s="199" t="str">
        <f t="shared" si="970"/>
        <v>BN$17</v>
      </c>
      <c r="BO814" s="199" t="str">
        <f t="shared" si="970"/>
        <v>BO$17</v>
      </c>
      <c r="BP814" s="199" t="str">
        <f t="shared" si="970"/>
        <v>BP$17</v>
      </c>
      <c r="BQ814" s="199" t="str">
        <f t="shared" si="970"/>
        <v>BQ$17</v>
      </c>
      <c r="BR814" s="199" t="str">
        <f t="shared" si="970"/>
        <v>BR$17</v>
      </c>
      <c r="BS814" s="199" t="str">
        <f t="shared" si="970"/>
        <v>BS$17</v>
      </c>
      <c r="BT814" s="199" t="str">
        <f t="shared" si="970"/>
        <v>BT$17</v>
      </c>
      <c r="BU814" s="199" t="str">
        <f t="shared" si="970"/>
        <v>BU$17</v>
      </c>
      <c r="BV814" s="199" t="str">
        <f t="shared" si="970"/>
        <v>BV$17</v>
      </c>
      <c r="BW814" s="199" t="str">
        <f t="shared" si="970"/>
        <v>BW$17</v>
      </c>
      <c r="BX814" s="199" t="str">
        <f t="shared" si="970"/>
        <v>BX$17</v>
      </c>
      <c r="BY814" s="199" t="str">
        <f t="shared" si="970"/>
        <v>BY$17</v>
      </c>
      <c r="BZ814" s="199" t="str">
        <f t="shared" si="970"/>
        <v>BZ$17</v>
      </c>
      <c r="CA814" s="199" t="str">
        <f t="shared" si="970"/>
        <v>CA$17</v>
      </c>
      <c r="CB814" s="199" t="str">
        <f t="shared" si="970"/>
        <v>CB$17</v>
      </c>
      <c r="CC814" s="199" t="str">
        <f t="shared" si="970"/>
        <v>CC$17</v>
      </c>
      <c r="CD814" s="199" t="str">
        <f t="shared" si="970"/>
        <v>CD$17</v>
      </c>
      <c r="CE814" s="199" t="str">
        <f t="shared" ref="CE814:CL814" si="971">CE$21</f>
        <v>CE$17</v>
      </c>
      <c r="CF814" s="199" t="str">
        <f t="shared" si="971"/>
        <v>CF$17</v>
      </c>
      <c r="CG814" s="199" t="str">
        <f t="shared" si="971"/>
        <v>CG$17</v>
      </c>
      <c r="CH814" s="199" t="str">
        <f t="shared" si="971"/>
        <v>CH$17</v>
      </c>
      <c r="CI814" s="199" t="str">
        <f t="shared" si="971"/>
        <v>CI$17</v>
      </c>
      <c r="CJ814" s="199" t="str">
        <f t="shared" si="971"/>
        <v>CJ$17</v>
      </c>
      <c r="CK814" s="199" t="str">
        <f t="shared" si="971"/>
        <v>CK$17</v>
      </c>
      <c r="CL814" s="199" t="str">
        <f t="shared" si="971"/>
        <v>CL$17</v>
      </c>
      <c r="CN814" s="201"/>
      <c r="CO814" s="199" t="str">
        <f t="shared" ref="CO814:DL814" si="972">CO$21</f>
        <v>CO$17</v>
      </c>
      <c r="CP814" s="199" t="str">
        <f t="shared" si="972"/>
        <v>CP$17</v>
      </c>
      <c r="CQ814" s="199" t="str">
        <f t="shared" si="972"/>
        <v>CQ$17</v>
      </c>
      <c r="CR814" s="199" t="str">
        <f t="shared" si="972"/>
        <v>CR$17</v>
      </c>
      <c r="CS814" s="199" t="str">
        <f t="shared" si="972"/>
        <v>CS$17</v>
      </c>
      <c r="CT814" s="199" t="str">
        <f t="shared" si="972"/>
        <v>CT$17</v>
      </c>
      <c r="CU814" s="199" t="str">
        <f t="shared" si="972"/>
        <v>CU$17</v>
      </c>
      <c r="CV814" s="199" t="str">
        <f t="shared" si="972"/>
        <v>CV$17</v>
      </c>
      <c r="CW814" s="199" t="str">
        <f t="shared" si="972"/>
        <v>CW$17</v>
      </c>
      <c r="CX814" s="199" t="str">
        <f t="shared" si="972"/>
        <v>CX$17</v>
      </c>
      <c r="CY814" s="199" t="str">
        <f t="shared" si="972"/>
        <v>CY$17</v>
      </c>
      <c r="CZ814" s="199" t="str">
        <f t="shared" si="972"/>
        <v>CZ$17</v>
      </c>
      <c r="DA814" s="199" t="str">
        <f t="shared" si="972"/>
        <v>DA$17</v>
      </c>
      <c r="DB814" s="199" t="str">
        <f t="shared" si="972"/>
        <v>DB$17</v>
      </c>
      <c r="DC814" s="199" t="str">
        <f t="shared" si="972"/>
        <v>DC$17</v>
      </c>
      <c r="DD814" s="199" t="str">
        <f t="shared" si="972"/>
        <v>DD$17</v>
      </c>
      <c r="DE814" s="199" t="str">
        <f t="shared" si="972"/>
        <v>DE$17</v>
      </c>
      <c r="DF814" s="199" t="str">
        <f t="shared" si="972"/>
        <v>DF$17</v>
      </c>
      <c r="DG814" s="199" t="str">
        <f t="shared" si="972"/>
        <v>DG$17</v>
      </c>
      <c r="DH814" s="199" t="str">
        <f t="shared" si="972"/>
        <v>DH$17</v>
      </c>
      <c r="DI814" s="199" t="str">
        <f t="shared" si="972"/>
        <v>DI$17</v>
      </c>
      <c r="DJ814" s="199" t="str">
        <f t="shared" si="972"/>
        <v>DJ$17</v>
      </c>
      <c r="DK814" s="199" t="str">
        <f t="shared" si="972"/>
        <v>DK$17</v>
      </c>
      <c r="DL814" s="199" t="str">
        <f t="shared" si="972"/>
        <v>DL$17</v>
      </c>
    </row>
    <row r="815" spans="1:116" x14ac:dyDescent="0.4">
      <c r="A815" s="174"/>
      <c r="E815" s="8"/>
      <c r="G815" s="175" t="s">
        <v>491</v>
      </c>
      <c r="H815" s="200"/>
      <c r="I815" s="201"/>
      <c r="J815" s="201"/>
      <c r="K815" s="202"/>
      <c r="L815" s="202"/>
      <c r="M815" s="202"/>
      <c r="N815" s="202"/>
      <c r="O815" s="202"/>
      <c r="P815" s="202"/>
      <c r="R815" s="202"/>
      <c r="S815" s="190"/>
      <c r="T815" s="190"/>
      <c r="U815" s="190"/>
      <c r="V815" s="190"/>
      <c r="W815" s="190"/>
      <c r="X815" s="190"/>
      <c r="Y815" s="190"/>
      <c r="Z815" s="190"/>
      <c r="AA815" s="190"/>
      <c r="AB815" s="190"/>
      <c r="AC815" s="190"/>
      <c r="AD815" s="190"/>
      <c r="AE815" s="190"/>
      <c r="AF815" s="190"/>
      <c r="AG815" s="190"/>
      <c r="AH815" s="190"/>
      <c r="AI815" s="190"/>
      <c r="AJ815" s="190"/>
      <c r="AK815" s="190"/>
      <c r="AL815" s="190"/>
      <c r="AM815" s="190"/>
      <c r="AN815" s="190"/>
      <c r="AO815" s="190"/>
      <c r="AP815" s="190"/>
      <c r="AQ815" s="190"/>
      <c r="AR815" s="190"/>
      <c r="AS815" s="190"/>
      <c r="AT815" s="190"/>
      <c r="AU815" s="190"/>
      <c r="AV815" s="190"/>
      <c r="AW815" s="190"/>
      <c r="AX815" s="190"/>
      <c r="AY815" s="190"/>
      <c r="AZ815" s="190"/>
      <c r="BA815" s="190"/>
      <c r="BB815" s="190"/>
      <c r="BC815" s="190"/>
      <c r="BD815" s="190"/>
      <c r="BE815" s="190"/>
      <c r="BF815" s="190"/>
      <c r="BG815" s="190"/>
      <c r="BH815" s="190"/>
      <c r="BI815" s="190"/>
      <c r="BJ815" s="190"/>
      <c r="BK815" s="190"/>
      <c r="BL815" s="190"/>
      <c r="BM815" s="190"/>
      <c r="BN815" s="190"/>
      <c r="BO815" s="190"/>
      <c r="BP815" s="190"/>
      <c r="BQ815" s="190"/>
      <c r="BR815" s="190"/>
      <c r="BS815" s="190"/>
      <c r="BT815" s="190"/>
      <c r="BU815" s="190"/>
      <c r="BV815" s="190"/>
      <c r="BW815" s="190"/>
      <c r="BX815" s="190"/>
      <c r="BY815" s="190"/>
      <c r="BZ815" s="190"/>
      <c r="CA815" s="190"/>
      <c r="CB815" s="190"/>
      <c r="CC815" s="190"/>
      <c r="CD815" s="190"/>
      <c r="CE815" s="190"/>
      <c r="CF815" s="190"/>
      <c r="CG815" s="190"/>
      <c r="CH815" s="190"/>
      <c r="CI815" s="190"/>
      <c r="CJ815" s="190"/>
      <c r="CK815" s="190"/>
      <c r="CL815" s="190"/>
      <c r="CN815" s="201"/>
      <c r="CO815" s="190"/>
      <c r="CP815" s="190"/>
      <c r="CQ815" s="190"/>
      <c r="CR815" s="190"/>
      <c r="CS815" s="190"/>
      <c r="CT815" s="190"/>
      <c r="CU815" s="190"/>
      <c r="CV815" s="190"/>
      <c r="CW815" s="190"/>
      <c r="CX815" s="190"/>
      <c r="CY815" s="190"/>
      <c r="CZ815" s="190"/>
      <c r="DA815" s="190"/>
      <c r="DB815" s="190"/>
      <c r="DC815" s="190"/>
      <c r="DD815" s="190"/>
      <c r="DE815" s="190"/>
      <c r="DF815" s="190"/>
      <c r="DG815" s="190"/>
      <c r="DH815" s="190"/>
      <c r="DI815" s="190"/>
      <c r="DJ815" s="190"/>
      <c r="DK815" s="190"/>
      <c r="DL815" s="190"/>
    </row>
    <row r="816" spans="1:116" x14ac:dyDescent="0.4">
      <c r="A816" s="174"/>
      <c r="E816" s="8"/>
      <c r="G816" s="175" t="s">
        <v>505</v>
      </c>
      <c r="H816" s="200"/>
      <c r="I816" s="201"/>
      <c r="J816" s="201"/>
      <c r="K816" s="202"/>
      <c r="L816" s="202"/>
      <c r="M816" s="202"/>
      <c r="N816" s="202"/>
      <c r="O816" s="202"/>
      <c r="P816" s="202"/>
      <c r="R816" s="202"/>
      <c r="S816" s="190"/>
      <c r="T816" s="190"/>
      <c r="U816" s="190"/>
      <c r="V816" s="190"/>
      <c r="W816" s="190"/>
      <c r="X816" s="190"/>
      <c r="Y816" s="190"/>
      <c r="Z816" s="190"/>
      <c r="AA816" s="190"/>
      <c r="AB816" s="190"/>
      <c r="AC816" s="190"/>
      <c r="AD816" s="190"/>
      <c r="AE816" s="190"/>
      <c r="AF816" s="190"/>
      <c r="AG816" s="190"/>
      <c r="AH816" s="190"/>
      <c r="AI816" s="190"/>
      <c r="AJ816" s="190"/>
      <c r="AK816" s="190"/>
      <c r="AL816" s="190"/>
      <c r="AM816" s="190"/>
      <c r="AN816" s="190"/>
      <c r="AO816" s="190"/>
      <c r="AP816" s="190"/>
      <c r="AQ816" s="190"/>
      <c r="AR816" s="190"/>
      <c r="AS816" s="190"/>
      <c r="AT816" s="190"/>
      <c r="AU816" s="190"/>
      <c r="AV816" s="190"/>
      <c r="AW816" s="190"/>
      <c r="AX816" s="190"/>
      <c r="AY816" s="190"/>
      <c r="AZ816" s="190"/>
      <c r="BA816" s="190"/>
      <c r="BB816" s="190"/>
      <c r="BC816" s="190"/>
      <c r="BD816" s="190"/>
      <c r="BE816" s="190"/>
      <c r="BF816" s="190"/>
      <c r="BG816" s="190"/>
      <c r="BH816" s="190"/>
      <c r="BI816" s="190"/>
      <c r="BJ816" s="190"/>
      <c r="BK816" s="190"/>
      <c r="BL816" s="190"/>
      <c r="BM816" s="190"/>
      <c r="BN816" s="190"/>
      <c r="BO816" s="190"/>
      <c r="BP816" s="190"/>
      <c r="BQ816" s="190"/>
      <c r="BR816" s="190"/>
      <c r="BS816" s="190"/>
      <c r="BT816" s="190"/>
      <c r="BU816" s="190"/>
      <c r="BV816" s="190"/>
      <c r="BW816" s="190"/>
      <c r="BX816" s="190"/>
      <c r="BY816" s="190"/>
      <c r="BZ816" s="190"/>
      <c r="CA816" s="190"/>
      <c r="CB816" s="190"/>
      <c r="CC816" s="190"/>
      <c r="CD816" s="190"/>
      <c r="CE816" s="190"/>
      <c r="CF816" s="190"/>
      <c r="CG816" s="190"/>
      <c r="CH816" s="190"/>
      <c r="CI816" s="190"/>
      <c r="CJ816" s="190"/>
      <c r="CK816" s="190"/>
      <c r="CL816" s="190"/>
      <c r="CN816" s="201"/>
      <c r="CO816" s="190"/>
      <c r="CP816" s="190"/>
      <c r="CQ816" s="190"/>
      <c r="CR816" s="190"/>
      <c r="CS816" s="190"/>
      <c r="CT816" s="190"/>
      <c r="CU816" s="190"/>
      <c r="CV816" s="190"/>
      <c r="CW816" s="190"/>
      <c r="CX816" s="190"/>
      <c r="CY816" s="190"/>
      <c r="CZ816" s="190"/>
      <c r="DA816" s="190"/>
      <c r="DB816" s="190"/>
      <c r="DC816" s="190"/>
      <c r="DD816" s="190"/>
      <c r="DE816" s="190"/>
      <c r="DF816" s="190"/>
      <c r="DG816" s="190"/>
      <c r="DH816" s="190"/>
      <c r="DI816" s="190"/>
      <c r="DJ816" s="190"/>
      <c r="DK816" s="190"/>
      <c r="DL816" s="190"/>
    </row>
    <row r="817" spans="1:116" x14ac:dyDescent="0.4">
      <c r="A817" s="174"/>
      <c r="E817" s="8"/>
      <c r="G817" s="175" t="s">
        <v>463</v>
      </c>
      <c r="H817" s="200"/>
      <c r="I817" s="201"/>
      <c r="J817" s="201"/>
      <c r="K817" s="202"/>
      <c r="L817" s="202"/>
      <c r="M817" s="202"/>
      <c r="N817" s="202"/>
      <c r="O817" s="202"/>
      <c r="P817" s="202"/>
      <c r="R817" s="202"/>
      <c r="S817" s="190" t="str">
        <f t="shared" ref="S817:AX817" si="973">S$22</f>
        <v>S$18</v>
      </c>
      <c r="T817" s="190" t="str">
        <f t="shared" si="973"/>
        <v>T$18</v>
      </c>
      <c r="U817" s="190" t="str">
        <f t="shared" si="973"/>
        <v>U$18</v>
      </c>
      <c r="V817" s="190" t="str">
        <f t="shared" si="973"/>
        <v>V$18</v>
      </c>
      <c r="W817" s="190" t="str">
        <f t="shared" si="973"/>
        <v>W$18</v>
      </c>
      <c r="X817" s="190" t="str">
        <f t="shared" si="973"/>
        <v>X$18</v>
      </c>
      <c r="Y817" s="190" t="str">
        <f t="shared" si="973"/>
        <v>Y$18</v>
      </c>
      <c r="Z817" s="190" t="str">
        <f t="shared" si="973"/>
        <v>Z$18</v>
      </c>
      <c r="AA817" s="190" t="str">
        <f t="shared" si="973"/>
        <v>AA$18</v>
      </c>
      <c r="AB817" s="190" t="str">
        <f t="shared" si="973"/>
        <v>AB$18</v>
      </c>
      <c r="AC817" s="190" t="str">
        <f t="shared" si="973"/>
        <v>AC$18</v>
      </c>
      <c r="AD817" s="190" t="str">
        <f t="shared" si="973"/>
        <v>AD$18</v>
      </c>
      <c r="AE817" s="190" t="str">
        <f t="shared" si="973"/>
        <v>AE$18</v>
      </c>
      <c r="AF817" s="190" t="str">
        <f t="shared" si="973"/>
        <v>AF$18</v>
      </c>
      <c r="AG817" s="190" t="str">
        <f t="shared" si="973"/>
        <v>AG$18</v>
      </c>
      <c r="AH817" s="190" t="str">
        <f t="shared" si="973"/>
        <v>AH$18</v>
      </c>
      <c r="AI817" s="190" t="str">
        <f t="shared" si="973"/>
        <v>AI$18</v>
      </c>
      <c r="AJ817" s="190" t="str">
        <f t="shared" si="973"/>
        <v>AJ$18</v>
      </c>
      <c r="AK817" s="190" t="str">
        <f t="shared" si="973"/>
        <v>AK$18</v>
      </c>
      <c r="AL817" s="190" t="str">
        <f t="shared" si="973"/>
        <v>AL$18</v>
      </c>
      <c r="AM817" s="190" t="str">
        <f t="shared" si="973"/>
        <v>AM$18</v>
      </c>
      <c r="AN817" s="190" t="str">
        <f t="shared" si="973"/>
        <v>AN$18</v>
      </c>
      <c r="AO817" s="190" t="str">
        <f t="shared" si="973"/>
        <v>AO$18</v>
      </c>
      <c r="AP817" s="190" t="str">
        <f t="shared" si="973"/>
        <v>AP$18</v>
      </c>
      <c r="AQ817" s="190" t="str">
        <f t="shared" si="973"/>
        <v>AQ$18</v>
      </c>
      <c r="AR817" s="190" t="str">
        <f t="shared" si="973"/>
        <v>AR$18</v>
      </c>
      <c r="AS817" s="190" t="str">
        <f t="shared" si="973"/>
        <v>AS$18</v>
      </c>
      <c r="AT817" s="190" t="str">
        <f t="shared" si="973"/>
        <v>AT$18</v>
      </c>
      <c r="AU817" s="190" t="str">
        <f t="shared" si="973"/>
        <v>AU$18</v>
      </c>
      <c r="AV817" s="190" t="str">
        <f t="shared" si="973"/>
        <v>AV$18</v>
      </c>
      <c r="AW817" s="190" t="str">
        <f t="shared" si="973"/>
        <v>AW$18</v>
      </c>
      <c r="AX817" s="190" t="str">
        <f t="shared" si="973"/>
        <v>AX$18</v>
      </c>
      <c r="AY817" s="190" t="str">
        <f t="shared" ref="AY817:CD817" si="974">AY$22</f>
        <v>AY$18</v>
      </c>
      <c r="AZ817" s="190" t="str">
        <f t="shared" si="974"/>
        <v>AZ$18</v>
      </c>
      <c r="BA817" s="190" t="str">
        <f t="shared" si="974"/>
        <v>BA$18</v>
      </c>
      <c r="BB817" s="190" t="str">
        <f t="shared" si="974"/>
        <v>BB$18</v>
      </c>
      <c r="BC817" s="190" t="str">
        <f t="shared" si="974"/>
        <v>BC$18</v>
      </c>
      <c r="BD817" s="190" t="str">
        <f t="shared" si="974"/>
        <v>BD$18</v>
      </c>
      <c r="BE817" s="190" t="str">
        <f t="shared" si="974"/>
        <v>BE$18</v>
      </c>
      <c r="BF817" s="190" t="str">
        <f t="shared" si="974"/>
        <v>BF$18</v>
      </c>
      <c r="BG817" s="190" t="str">
        <f t="shared" si="974"/>
        <v>BG$18</v>
      </c>
      <c r="BH817" s="190" t="str">
        <f t="shared" si="974"/>
        <v>BH$18</v>
      </c>
      <c r="BI817" s="190" t="str">
        <f t="shared" si="974"/>
        <v>BI$18</v>
      </c>
      <c r="BJ817" s="190" t="str">
        <f t="shared" si="974"/>
        <v>BJ$18</v>
      </c>
      <c r="BK817" s="190" t="str">
        <f t="shared" si="974"/>
        <v>BK$18</v>
      </c>
      <c r="BL817" s="190" t="str">
        <f t="shared" si="974"/>
        <v>BL$18</v>
      </c>
      <c r="BM817" s="190" t="str">
        <f t="shared" si="974"/>
        <v>BM$18</v>
      </c>
      <c r="BN817" s="190" t="str">
        <f t="shared" si="974"/>
        <v>BN$18</v>
      </c>
      <c r="BO817" s="190" t="str">
        <f t="shared" si="974"/>
        <v>BO$18</v>
      </c>
      <c r="BP817" s="190" t="str">
        <f t="shared" si="974"/>
        <v>BP$18</v>
      </c>
      <c r="BQ817" s="190" t="str">
        <f t="shared" si="974"/>
        <v>BQ$18</v>
      </c>
      <c r="BR817" s="190" t="str">
        <f t="shared" si="974"/>
        <v>BR$18</v>
      </c>
      <c r="BS817" s="190" t="str">
        <f t="shared" si="974"/>
        <v>BS$18</v>
      </c>
      <c r="BT817" s="190" t="str">
        <f t="shared" si="974"/>
        <v>BT$18</v>
      </c>
      <c r="BU817" s="190" t="str">
        <f t="shared" si="974"/>
        <v>BU$18</v>
      </c>
      <c r="BV817" s="190" t="str">
        <f t="shared" si="974"/>
        <v>BV$18</v>
      </c>
      <c r="BW817" s="190" t="str">
        <f t="shared" si="974"/>
        <v>BW$18</v>
      </c>
      <c r="BX817" s="190" t="str">
        <f t="shared" si="974"/>
        <v>BX$18</v>
      </c>
      <c r="BY817" s="190" t="str">
        <f t="shared" si="974"/>
        <v>BY$18</v>
      </c>
      <c r="BZ817" s="190" t="str">
        <f t="shared" si="974"/>
        <v>BZ$18</v>
      </c>
      <c r="CA817" s="190" t="str">
        <f t="shared" si="974"/>
        <v>CA$18</v>
      </c>
      <c r="CB817" s="190" t="str">
        <f t="shared" si="974"/>
        <v>CB$18</v>
      </c>
      <c r="CC817" s="190" t="str">
        <f t="shared" si="974"/>
        <v>CC$18</v>
      </c>
      <c r="CD817" s="190" t="str">
        <f t="shared" si="974"/>
        <v>CD$18</v>
      </c>
      <c r="CE817" s="190" t="str">
        <f t="shared" ref="CE817:CL817" si="975">CE$22</f>
        <v>CE$18</v>
      </c>
      <c r="CF817" s="190" t="str">
        <f t="shared" si="975"/>
        <v>CF$18</v>
      </c>
      <c r="CG817" s="190" t="str">
        <f t="shared" si="975"/>
        <v>CG$18</v>
      </c>
      <c r="CH817" s="190" t="str">
        <f t="shared" si="975"/>
        <v>CH$18</v>
      </c>
      <c r="CI817" s="190" t="str">
        <f t="shared" si="975"/>
        <v>CI$18</v>
      </c>
      <c r="CJ817" s="190" t="str">
        <f t="shared" si="975"/>
        <v>CJ$18</v>
      </c>
      <c r="CK817" s="190" t="str">
        <f t="shared" si="975"/>
        <v>CK$18</v>
      </c>
      <c r="CL817" s="190" t="str">
        <f t="shared" si="975"/>
        <v>CL$18</v>
      </c>
      <c r="CN817" s="201"/>
      <c r="CO817" s="190" t="str">
        <f t="shared" ref="CO817:DL817" si="976">CO$22</f>
        <v>CO$18</v>
      </c>
      <c r="CP817" s="190" t="str">
        <f t="shared" si="976"/>
        <v>CP$18</v>
      </c>
      <c r="CQ817" s="190" t="str">
        <f t="shared" si="976"/>
        <v>CQ$18</v>
      </c>
      <c r="CR817" s="190" t="str">
        <f t="shared" si="976"/>
        <v>CR$18</v>
      </c>
      <c r="CS817" s="190" t="str">
        <f t="shared" si="976"/>
        <v>CS$18</v>
      </c>
      <c r="CT817" s="190" t="str">
        <f t="shared" si="976"/>
        <v>CT$18</v>
      </c>
      <c r="CU817" s="190" t="str">
        <f t="shared" si="976"/>
        <v>CU$18</v>
      </c>
      <c r="CV817" s="190" t="str">
        <f t="shared" si="976"/>
        <v>CV$18</v>
      </c>
      <c r="CW817" s="190" t="str">
        <f t="shared" si="976"/>
        <v>CW$18</v>
      </c>
      <c r="CX817" s="190" t="str">
        <f t="shared" si="976"/>
        <v>CX$18</v>
      </c>
      <c r="CY817" s="190" t="str">
        <f t="shared" si="976"/>
        <v>CY$18</v>
      </c>
      <c r="CZ817" s="190" t="str">
        <f t="shared" si="976"/>
        <v>CZ$18</v>
      </c>
      <c r="DA817" s="190" t="str">
        <f t="shared" si="976"/>
        <v>DA$18</v>
      </c>
      <c r="DB817" s="190" t="str">
        <f t="shared" si="976"/>
        <v>DB$18</v>
      </c>
      <c r="DC817" s="190" t="str">
        <f t="shared" si="976"/>
        <v>DC$18</v>
      </c>
      <c r="DD817" s="190" t="str">
        <f t="shared" si="976"/>
        <v>DD$18</v>
      </c>
      <c r="DE817" s="190" t="str">
        <f t="shared" si="976"/>
        <v>DE$18</v>
      </c>
      <c r="DF817" s="190" t="str">
        <f t="shared" si="976"/>
        <v>DF$18</v>
      </c>
      <c r="DG817" s="190" t="str">
        <f t="shared" si="976"/>
        <v>DG$18</v>
      </c>
      <c r="DH817" s="190" t="str">
        <f t="shared" si="976"/>
        <v>DH$18</v>
      </c>
      <c r="DI817" s="190" t="str">
        <f t="shared" si="976"/>
        <v>DI$18</v>
      </c>
      <c r="DJ817" s="190" t="str">
        <f t="shared" si="976"/>
        <v>DJ$18</v>
      </c>
      <c r="DK817" s="190" t="str">
        <f t="shared" si="976"/>
        <v>DK$18</v>
      </c>
      <c r="DL817" s="190" t="str">
        <f t="shared" si="976"/>
        <v>DL$18</v>
      </c>
    </row>
    <row r="818" spans="1:116" x14ac:dyDescent="0.4">
      <c r="A818" s="174"/>
      <c r="E818" s="8"/>
      <c r="G818" s="175" t="s">
        <v>464</v>
      </c>
      <c r="H818" s="200"/>
      <c r="I818" s="201"/>
      <c r="J818" s="201"/>
      <c r="K818" s="202"/>
      <c r="L818" s="202"/>
      <c r="M818" s="202"/>
      <c r="N818" s="202"/>
      <c r="O818" s="202"/>
      <c r="P818" s="202"/>
      <c r="R818" s="202"/>
      <c r="S818" s="190" t="str">
        <f t="shared" ref="S818:AX818" si="977">S$23</f>
        <v>S$19</v>
      </c>
      <c r="T818" s="190" t="str">
        <f t="shared" si="977"/>
        <v>T$19</v>
      </c>
      <c r="U818" s="190" t="str">
        <f t="shared" si="977"/>
        <v>U$19</v>
      </c>
      <c r="V818" s="190" t="str">
        <f t="shared" si="977"/>
        <v>V$19</v>
      </c>
      <c r="W818" s="190" t="str">
        <f t="shared" si="977"/>
        <v>W$19</v>
      </c>
      <c r="X818" s="190" t="str">
        <f t="shared" si="977"/>
        <v>X$19</v>
      </c>
      <c r="Y818" s="190" t="str">
        <f t="shared" si="977"/>
        <v>Y$19</v>
      </c>
      <c r="Z818" s="190" t="str">
        <f t="shared" si="977"/>
        <v>Z$19</v>
      </c>
      <c r="AA818" s="190" t="str">
        <f t="shared" si="977"/>
        <v>AA$19</v>
      </c>
      <c r="AB818" s="190" t="str">
        <f t="shared" si="977"/>
        <v>AB$19</v>
      </c>
      <c r="AC818" s="190" t="str">
        <f t="shared" si="977"/>
        <v>AC$19</v>
      </c>
      <c r="AD818" s="190" t="str">
        <f t="shared" si="977"/>
        <v>AD$19</v>
      </c>
      <c r="AE818" s="190" t="str">
        <f t="shared" si="977"/>
        <v>AE$19</v>
      </c>
      <c r="AF818" s="190" t="str">
        <f t="shared" si="977"/>
        <v>AF$19</v>
      </c>
      <c r="AG818" s="190" t="str">
        <f t="shared" si="977"/>
        <v>AG$19</v>
      </c>
      <c r="AH818" s="190" t="str">
        <f t="shared" si="977"/>
        <v>AH$19</v>
      </c>
      <c r="AI818" s="190" t="str">
        <f t="shared" si="977"/>
        <v>AI$19</v>
      </c>
      <c r="AJ818" s="190" t="str">
        <f t="shared" si="977"/>
        <v>AJ$19</v>
      </c>
      <c r="AK818" s="190" t="str">
        <f t="shared" si="977"/>
        <v>AK$19</v>
      </c>
      <c r="AL818" s="190" t="str">
        <f t="shared" si="977"/>
        <v>AL$19</v>
      </c>
      <c r="AM818" s="190" t="str">
        <f t="shared" si="977"/>
        <v>AM$19</v>
      </c>
      <c r="AN818" s="190" t="str">
        <f t="shared" si="977"/>
        <v>AN$19</v>
      </c>
      <c r="AO818" s="190" t="str">
        <f t="shared" si="977"/>
        <v>AO$19</v>
      </c>
      <c r="AP818" s="190" t="str">
        <f t="shared" si="977"/>
        <v>AP$19</v>
      </c>
      <c r="AQ818" s="190" t="str">
        <f t="shared" si="977"/>
        <v>AQ$19</v>
      </c>
      <c r="AR818" s="190" t="str">
        <f t="shared" si="977"/>
        <v>AR$19</v>
      </c>
      <c r="AS818" s="190" t="str">
        <f t="shared" si="977"/>
        <v>AS$19</v>
      </c>
      <c r="AT818" s="190" t="str">
        <f t="shared" si="977"/>
        <v>AT$19</v>
      </c>
      <c r="AU818" s="190" t="str">
        <f t="shared" si="977"/>
        <v>AU$19</v>
      </c>
      <c r="AV818" s="190" t="str">
        <f t="shared" si="977"/>
        <v>AV$19</v>
      </c>
      <c r="AW818" s="190" t="str">
        <f t="shared" si="977"/>
        <v>AW$19</v>
      </c>
      <c r="AX818" s="190" t="str">
        <f t="shared" si="977"/>
        <v>AX$19</v>
      </c>
      <c r="AY818" s="190" t="str">
        <f t="shared" ref="AY818:CD818" si="978">AY$23</f>
        <v>AY$19</v>
      </c>
      <c r="AZ818" s="190" t="str">
        <f t="shared" si="978"/>
        <v>AZ$19</v>
      </c>
      <c r="BA818" s="190" t="str">
        <f t="shared" si="978"/>
        <v>BA$19</v>
      </c>
      <c r="BB818" s="190" t="str">
        <f t="shared" si="978"/>
        <v>BB$19</v>
      </c>
      <c r="BC818" s="190" t="str">
        <f t="shared" si="978"/>
        <v>BC$19</v>
      </c>
      <c r="BD818" s="190" t="str">
        <f t="shared" si="978"/>
        <v>BD$19</v>
      </c>
      <c r="BE818" s="190" t="str">
        <f t="shared" si="978"/>
        <v>BE$19</v>
      </c>
      <c r="BF818" s="190" t="str">
        <f t="shared" si="978"/>
        <v>BF$19</v>
      </c>
      <c r="BG818" s="190" t="str">
        <f t="shared" si="978"/>
        <v>BG$19</v>
      </c>
      <c r="BH818" s="190" t="str">
        <f t="shared" si="978"/>
        <v>BH$19</v>
      </c>
      <c r="BI818" s="190" t="str">
        <f t="shared" si="978"/>
        <v>BI$19</v>
      </c>
      <c r="BJ818" s="190" t="str">
        <f t="shared" si="978"/>
        <v>BJ$19</v>
      </c>
      <c r="BK818" s="190" t="str">
        <f t="shared" si="978"/>
        <v>BK$19</v>
      </c>
      <c r="BL818" s="190" t="str">
        <f t="shared" si="978"/>
        <v>BL$19</v>
      </c>
      <c r="BM818" s="190" t="str">
        <f t="shared" si="978"/>
        <v>BM$19</v>
      </c>
      <c r="BN818" s="190" t="str">
        <f t="shared" si="978"/>
        <v>BN$19</v>
      </c>
      <c r="BO818" s="190" t="str">
        <f t="shared" si="978"/>
        <v>BO$19</v>
      </c>
      <c r="BP818" s="190" t="str">
        <f t="shared" si="978"/>
        <v>BP$19</v>
      </c>
      <c r="BQ818" s="190" t="str">
        <f t="shared" si="978"/>
        <v>BQ$19</v>
      </c>
      <c r="BR818" s="190" t="str">
        <f t="shared" si="978"/>
        <v>BR$19</v>
      </c>
      <c r="BS818" s="190" t="str">
        <f t="shared" si="978"/>
        <v>BS$19</v>
      </c>
      <c r="BT818" s="190" t="str">
        <f t="shared" si="978"/>
        <v>BT$19</v>
      </c>
      <c r="BU818" s="190" t="str">
        <f t="shared" si="978"/>
        <v>BU$19</v>
      </c>
      <c r="BV818" s="190" t="str">
        <f t="shared" si="978"/>
        <v>BV$19</v>
      </c>
      <c r="BW818" s="190" t="str">
        <f t="shared" si="978"/>
        <v>BW$19</v>
      </c>
      <c r="BX818" s="190" t="str">
        <f t="shared" si="978"/>
        <v>BX$19</v>
      </c>
      <c r="BY818" s="190" t="str">
        <f t="shared" si="978"/>
        <v>BY$19</v>
      </c>
      <c r="BZ818" s="190" t="str">
        <f t="shared" si="978"/>
        <v>BZ$19</v>
      </c>
      <c r="CA818" s="190" t="str">
        <f t="shared" si="978"/>
        <v>CA$19</v>
      </c>
      <c r="CB818" s="190" t="str">
        <f t="shared" si="978"/>
        <v>CB$19</v>
      </c>
      <c r="CC818" s="190" t="str">
        <f t="shared" si="978"/>
        <v>CC$19</v>
      </c>
      <c r="CD818" s="190" t="str">
        <f t="shared" si="978"/>
        <v>CD$19</v>
      </c>
      <c r="CE818" s="190" t="str">
        <f t="shared" ref="CE818:CL818" si="979">CE$23</f>
        <v>CE$19</v>
      </c>
      <c r="CF818" s="190" t="str">
        <f t="shared" si="979"/>
        <v>CF$19</v>
      </c>
      <c r="CG818" s="190" t="str">
        <f t="shared" si="979"/>
        <v>CG$19</v>
      </c>
      <c r="CH818" s="190" t="str">
        <f t="shared" si="979"/>
        <v>CH$19</v>
      </c>
      <c r="CI818" s="190" t="str">
        <f t="shared" si="979"/>
        <v>CI$19</v>
      </c>
      <c r="CJ818" s="190" t="str">
        <f t="shared" si="979"/>
        <v>CJ$19</v>
      </c>
      <c r="CK818" s="190" t="str">
        <f t="shared" si="979"/>
        <v>CK$19</v>
      </c>
      <c r="CL818" s="190" t="str">
        <f t="shared" si="979"/>
        <v>CL$19</v>
      </c>
      <c r="CN818" s="201"/>
      <c r="CO818" s="190" t="str">
        <f t="shared" ref="CO818:DL818" si="980">CO$23</f>
        <v>CO$19</v>
      </c>
      <c r="CP818" s="190" t="str">
        <f t="shared" si="980"/>
        <v>CP$19</v>
      </c>
      <c r="CQ818" s="190" t="str">
        <f t="shared" si="980"/>
        <v>CQ$19</v>
      </c>
      <c r="CR818" s="190" t="str">
        <f t="shared" si="980"/>
        <v>CR$19</v>
      </c>
      <c r="CS818" s="190" t="str">
        <f t="shared" si="980"/>
        <v>CS$19</v>
      </c>
      <c r="CT818" s="190" t="str">
        <f t="shared" si="980"/>
        <v>CT$19</v>
      </c>
      <c r="CU818" s="190" t="str">
        <f t="shared" si="980"/>
        <v>CU$19</v>
      </c>
      <c r="CV818" s="190" t="str">
        <f t="shared" si="980"/>
        <v>CV$19</v>
      </c>
      <c r="CW818" s="190" t="str">
        <f t="shared" si="980"/>
        <v>CW$19</v>
      </c>
      <c r="CX818" s="190" t="str">
        <f t="shared" si="980"/>
        <v>CX$19</v>
      </c>
      <c r="CY818" s="190" t="str">
        <f t="shared" si="980"/>
        <v>CY$19</v>
      </c>
      <c r="CZ818" s="190" t="str">
        <f t="shared" si="980"/>
        <v>CZ$19</v>
      </c>
      <c r="DA818" s="190" t="str">
        <f t="shared" si="980"/>
        <v>DA$19</v>
      </c>
      <c r="DB818" s="190" t="str">
        <f t="shared" si="980"/>
        <v>DB$19</v>
      </c>
      <c r="DC818" s="190" t="str">
        <f t="shared" si="980"/>
        <v>DC$19</v>
      </c>
      <c r="DD818" s="190" t="str">
        <f t="shared" si="980"/>
        <v>DD$19</v>
      </c>
      <c r="DE818" s="190" t="str">
        <f t="shared" si="980"/>
        <v>DE$19</v>
      </c>
      <c r="DF818" s="190" t="str">
        <f t="shared" si="980"/>
        <v>DF$19</v>
      </c>
      <c r="DG818" s="190" t="str">
        <f t="shared" si="980"/>
        <v>DG$19</v>
      </c>
      <c r="DH818" s="190" t="str">
        <f t="shared" si="980"/>
        <v>DH$19</v>
      </c>
      <c r="DI818" s="190" t="str">
        <f t="shared" si="980"/>
        <v>DI$19</v>
      </c>
      <c r="DJ818" s="190" t="str">
        <f t="shared" si="980"/>
        <v>DJ$19</v>
      </c>
      <c r="DK818" s="190" t="str">
        <f t="shared" si="980"/>
        <v>DK$19</v>
      </c>
      <c r="DL818" s="190" t="str">
        <f t="shared" si="980"/>
        <v>DL$19</v>
      </c>
    </row>
    <row r="819" spans="1:116" x14ac:dyDescent="0.4">
      <c r="A819" s="48" t="s">
        <v>218</v>
      </c>
      <c r="B819" s="31" t="s">
        <v>81</v>
      </c>
      <c r="C819" s="31"/>
      <c r="D819" t="s">
        <v>758</v>
      </c>
      <c r="E819" s="8" t="str">
        <f t="shared" ref="E819:E831" si="981">ROW()&amp;" "&amp;D819</f>
        <v>819 SALES-PV</v>
      </c>
      <c r="F819" t="s">
        <v>413</v>
      </c>
      <c r="G819" s="70" t="s">
        <v>777</v>
      </c>
      <c r="H819" s="48"/>
      <c r="I819" s="297"/>
      <c r="J819" s="297"/>
      <c r="K819" s="48"/>
      <c r="L819" s="48"/>
      <c r="M819" s="48"/>
      <c r="N819" s="48"/>
      <c r="O819" s="48"/>
      <c r="P819" s="48"/>
      <c r="R819" s="70"/>
      <c r="S819" s="70"/>
      <c r="T819" s="70"/>
      <c r="U819" s="70"/>
      <c r="V819" s="70"/>
      <c r="W819" s="70"/>
      <c r="X819" s="70"/>
      <c r="Y819" s="70"/>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N819" s="297"/>
      <c r="CO819" s="70"/>
      <c r="CP819" s="70"/>
      <c r="CQ819" s="70"/>
      <c r="CR819" s="70"/>
      <c r="CS819" s="70"/>
      <c r="CT819" s="70"/>
      <c r="CU819" s="70"/>
      <c r="CV819" s="70"/>
      <c r="CW819" s="70"/>
      <c r="CX819" s="70"/>
      <c r="CY819" s="70"/>
      <c r="CZ819" s="70"/>
      <c r="DA819" s="70"/>
      <c r="DB819" s="70"/>
      <c r="DC819" s="70"/>
      <c r="DD819" s="70"/>
      <c r="DE819" s="70"/>
      <c r="DF819" s="70"/>
      <c r="DG819" s="70"/>
      <c r="DH819" s="70"/>
      <c r="DI819" s="70"/>
      <c r="DJ819" s="70"/>
      <c r="DK819" s="70"/>
      <c r="DL819" s="70"/>
    </row>
    <row r="820" spans="1:116" x14ac:dyDescent="0.4">
      <c r="B820" t="s">
        <v>332</v>
      </c>
      <c r="C820" t="s">
        <v>80</v>
      </c>
      <c r="D820" t="s">
        <v>758</v>
      </c>
      <c r="E820" s="8" t="str">
        <f t="shared" si="981"/>
        <v>820 SALES-PV</v>
      </c>
      <c r="G820" s="145" t="str">
        <f>"# of "&amp;G825&amp;"s"</f>
        <v># of units</v>
      </c>
      <c r="H820" s="12"/>
      <c r="I820" s="60"/>
      <c r="J820" s="60"/>
      <c r="K820" s="15">
        <f t="shared" ref="K820:P820" si="982">SUMIF($3:$3,K$2,820:820)</f>
        <v>0</v>
      </c>
      <c r="L820" s="15">
        <f t="shared" si="982"/>
        <v>0</v>
      </c>
      <c r="M820" s="15">
        <f t="shared" si="982"/>
        <v>0</v>
      </c>
      <c r="N820" s="15">
        <f t="shared" si="982"/>
        <v>0</v>
      </c>
      <c r="O820" s="15">
        <f t="shared" si="982"/>
        <v>0</v>
      </c>
      <c r="P820" s="15">
        <f t="shared" si="982"/>
        <v>0</v>
      </c>
      <c r="R820" s="15"/>
      <c r="S820" s="15">
        <f t="shared" ref="S820:AX820" si="983">S194</f>
        <v>0</v>
      </c>
      <c r="T820" s="15">
        <f t="shared" si="983"/>
        <v>0</v>
      </c>
      <c r="U820" s="15">
        <f t="shared" si="983"/>
        <v>0</v>
      </c>
      <c r="V820" s="15">
        <f t="shared" si="983"/>
        <v>0</v>
      </c>
      <c r="W820" s="15">
        <f t="shared" si="983"/>
        <v>0</v>
      </c>
      <c r="X820" s="15">
        <f t="shared" si="983"/>
        <v>0</v>
      </c>
      <c r="Y820" s="15">
        <f t="shared" si="983"/>
        <v>0</v>
      </c>
      <c r="Z820" s="15">
        <f t="shared" si="983"/>
        <v>0</v>
      </c>
      <c r="AA820" s="15">
        <f t="shared" si="983"/>
        <v>0</v>
      </c>
      <c r="AB820" s="15">
        <f t="shared" si="983"/>
        <v>0</v>
      </c>
      <c r="AC820" s="15">
        <f t="shared" si="983"/>
        <v>0</v>
      </c>
      <c r="AD820" s="15">
        <f t="shared" si="983"/>
        <v>0</v>
      </c>
      <c r="AE820" s="15">
        <f t="shared" si="983"/>
        <v>0</v>
      </c>
      <c r="AF820" s="15">
        <f t="shared" si="983"/>
        <v>0</v>
      </c>
      <c r="AG820" s="15">
        <f t="shared" si="983"/>
        <v>0</v>
      </c>
      <c r="AH820" s="15">
        <f t="shared" si="983"/>
        <v>0</v>
      </c>
      <c r="AI820" s="15">
        <f t="shared" si="983"/>
        <v>0</v>
      </c>
      <c r="AJ820" s="15">
        <f t="shared" si="983"/>
        <v>0</v>
      </c>
      <c r="AK820" s="15">
        <f t="shared" si="983"/>
        <v>0</v>
      </c>
      <c r="AL820" s="15">
        <f t="shared" si="983"/>
        <v>0</v>
      </c>
      <c r="AM820" s="15">
        <f t="shared" si="983"/>
        <v>0</v>
      </c>
      <c r="AN820" s="15">
        <f t="shared" si="983"/>
        <v>0</v>
      </c>
      <c r="AO820" s="15">
        <f t="shared" si="983"/>
        <v>0</v>
      </c>
      <c r="AP820" s="15">
        <f t="shared" si="983"/>
        <v>0</v>
      </c>
      <c r="AQ820" s="15">
        <f t="shared" si="983"/>
        <v>0</v>
      </c>
      <c r="AR820" s="15">
        <f t="shared" si="983"/>
        <v>0</v>
      </c>
      <c r="AS820" s="15">
        <f t="shared" si="983"/>
        <v>0</v>
      </c>
      <c r="AT820" s="15">
        <f t="shared" si="983"/>
        <v>0</v>
      </c>
      <c r="AU820" s="15">
        <f t="shared" si="983"/>
        <v>0</v>
      </c>
      <c r="AV820" s="15">
        <f t="shared" si="983"/>
        <v>0</v>
      </c>
      <c r="AW820" s="15">
        <f t="shared" si="983"/>
        <v>0</v>
      </c>
      <c r="AX820" s="15">
        <f t="shared" si="983"/>
        <v>0</v>
      </c>
      <c r="AY820" s="15">
        <f t="shared" ref="AY820:CD820" si="984">AY194</f>
        <v>0</v>
      </c>
      <c r="AZ820" s="15">
        <f t="shared" si="984"/>
        <v>0</v>
      </c>
      <c r="BA820" s="15">
        <f t="shared" si="984"/>
        <v>0</v>
      </c>
      <c r="BB820" s="15">
        <f t="shared" si="984"/>
        <v>0</v>
      </c>
      <c r="BC820" s="15">
        <f t="shared" si="984"/>
        <v>0</v>
      </c>
      <c r="BD820" s="15">
        <f t="shared" si="984"/>
        <v>0</v>
      </c>
      <c r="BE820" s="15">
        <f t="shared" si="984"/>
        <v>0</v>
      </c>
      <c r="BF820" s="15">
        <f t="shared" si="984"/>
        <v>0</v>
      </c>
      <c r="BG820" s="15">
        <f t="shared" si="984"/>
        <v>0</v>
      </c>
      <c r="BH820" s="15">
        <f t="shared" si="984"/>
        <v>0</v>
      </c>
      <c r="BI820" s="15">
        <f t="shared" si="984"/>
        <v>0</v>
      </c>
      <c r="BJ820" s="15">
        <f t="shared" si="984"/>
        <v>0</v>
      </c>
      <c r="BK820" s="15">
        <f t="shared" si="984"/>
        <v>0</v>
      </c>
      <c r="BL820" s="15">
        <f t="shared" si="984"/>
        <v>0</v>
      </c>
      <c r="BM820" s="15">
        <f t="shared" si="984"/>
        <v>0</v>
      </c>
      <c r="BN820" s="15">
        <f t="shared" si="984"/>
        <v>0</v>
      </c>
      <c r="BO820" s="15">
        <f t="shared" si="984"/>
        <v>0</v>
      </c>
      <c r="BP820" s="15">
        <f t="shared" si="984"/>
        <v>0</v>
      </c>
      <c r="BQ820" s="15">
        <f t="shared" si="984"/>
        <v>0</v>
      </c>
      <c r="BR820" s="15">
        <f t="shared" si="984"/>
        <v>0</v>
      </c>
      <c r="BS820" s="15">
        <f t="shared" si="984"/>
        <v>0</v>
      </c>
      <c r="BT820" s="15">
        <f t="shared" si="984"/>
        <v>0</v>
      </c>
      <c r="BU820" s="15">
        <f t="shared" si="984"/>
        <v>0</v>
      </c>
      <c r="BV820" s="15">
        <f t="shared" si="984"/>
        <v>0</v>
      </c>
      <c r="BW820" s="15">
        <f t="shared" si="984"/>
        <v>0</v>
      </c>
      <c r="BX820" s="15">
        <f t="shared" si="984"/>
        <v>0</v>
      </c>
      <c r="BY820" s="15">
        <f t="shared" si="984"/>
        <v>0</v>
      </c>
      <c r="BZ820" s="15">
        <f t="shared" si="984"/>
        <v>0</v>
      </c>
      <c r="CA820" s="15">
        <f t="shared" si="984"/>
        <v>0</v>
      </c>
      <c r="CB820" s="15">
        <f t="shared" si="984"/>
        <v>0</v>
      </c>
      <c r="CC820" s="15">
        <f t="shared" si="984"/>
        <v>0</v>
      </c>
      <c r="CD820" s="15">
        <f t="shared" si="984"/>
        <v>0</v>
      </c>
      <c r="CE820" s="15">
        <f t="shared" ref="CE820:CL820" si="985">CE194</f>
        <v>0</v>
      </c>
      <c r="CF820" s="15">
        <f t="shared" si="985"/>
        <v>0</v>
      </c>
      <c r="CG820" s="15">
        <f t="shared" si="985"/>
        <v>0</v>
      </c>
      <c r="CH820" s="15">
        <f t="shared" si="985"/>
        <v>0</v>
      </c>
      <c r="CI820" s="15">
        <f t="shared" si="985"/>
        <v>0</v>
      </c>
      <c r="CJ820" s="15">
        <f t="shared" si="985"/>
        <v>0</v>
      </c>
      <c r="CK820" s="15">
        <f t="shared" si="985"/>
        <v>0</v>
      </c>
      <c r="CL820" s="15">
        <f t="shared" si="985"/>
        <v>0</v>
      </c>
      <c r="CN820" s="60"/>
      <c r="CO820" s="15" t="e">
        <f t="shared" ref="CO820:DL820" si="986">CO40</f>
        <v>#N/A</v>
      </c>
      <c r="CP820" s="15" t="e">
        <f t="shared" si="986"/>
        <v>#N/A</v>
      </c>
      <c r="CQ820" s="15" t="e">
        <f t="shared" si="986"/>
        <v>#N/A</v>
      </c>
      <c r="CR820" s="15" t="e">
        <f t="shared" si="986"/>
        <v>#N/A</v>
      </c>
      <c r="CS820" s="15" t="e">
        <f t="shared" si="986"/>
        <v>#N/A</v>
      </c>
      <c r="CT820" s="15" t="e">
        <f t="shared" si="986"/>
        <v>#N/A</v>
      </c>
      <c r="CU820" s="15" t="e">
        <f t="shared" si="986"/>
        <v>#N/A</v>
      </c>
      <c r="CV820" s="15" t="e">
        <f t="shared" si="986"/>
        <v>#N/A</v>
      </c>
      <c r="CW820" s="15" t="e">
        <f t="shared" si="986"/>
        <v>#N/A</v>
      </c>
      <c r="CX820" s="15" t="e">
        <f t="shared" si="986"/>
        <v>#N/A</v>
      </c>
      <c r="CY820" s="15" t="e">
        <f t="shared" si="986"/>
        <v>#N/A</v>
      </c>
      <c r="CZ820" s="15" t="e">
        <f t="shared" si="986"/>
        <v>#N/A</v>
      </c>
      <c r="DA820" s="15" t="e">
        <f t="shared" si="986"/>
        <v>#N/A</v>
      </c>
      <c r="DB820" s="15" t="e">
        <f t="shared" si="986"/>
        <v>#N/A</v>
      </c>
      <c r="DC820" s="15" t="e">
        <f t="shared" si="986"/>
        <v>#N/A</v>
      </c>
      <c r="DD820" s="15" t="e">
        <f t="shared" si="986"/>
        <v>#N/A</v>
      </c>
      <c r="DE820" s="15" t="e">
        <f t="shared" si="986"/>
        <v>#N/A</v>
      </c>
      <c r="DF820" s="15" t="e">
        <f t="shared" si="986"/>
        <v>#N/A</v>
      </c>
      <c r="DG820" s="15" t="e">
        <f t="shared" si="986"/>
        <v>#N/A</v>
      </c>
      <c r="DH820" s="15" t="e">
        <f t="shared" si="986"/>
        <v>#N/A</v>
      </c>
      <c r="DI820" s="15" t="e">
        <f t="shared" si="986"/>
        <v>#N/A</v>
      </c>
      <c r="DJ820" s="15" t="e">
        <f t="shared" si="986"/>
        <v>#N/A</v>
      </c>
      <c r="DK820" s="15" t="e">
        <f t="shared" si="986"/>
        <v>#N/A</v>
      </c>
      <c r="DL820" s="15" t="e">
        <f t="shared" si="986"/>
        <v>#N/A</v>
      </c>
    </row>
    <row r="821" spans="1:116" x14ac:dyDescent="0.4">
      <c r="B821" t="str">
        <f>E821</f>
        <v>821 SALES-PV</v>
      </c>
      <c r="D821" t="s">
        <v>758</v>
      </c>
      <c r="E821" s="8" t="str">
        <f t="shared" si="981"/>
        <v>821 SALES-PV</v>
      </c>
      <c r="G821" s="145" t="str">
        <f>"Avg. "&amp;G825&amp;" value"</f>
        <v>Avg. unit value</v>
      </c>
      <c r="H821" s="12"/>
      <c r="I821" s="60"/>
      <c r="J821" s="60"/>
      <c r="K821" s="139">
        <v>10</v>
      </c>
      <c r="L821" s="139">
        <v>10</v>
      </c>
      <c r="M821" s="139">
        <v>10</v>
      </c>
      <c r="N821" s="139">
        <v>10</v>
      </c>
      <c r="O821" s="139">
        <v>10</v>
      </c>
      <c r="P821" s="139">
        <v>10</v>
      </c>
      <c r="R821" s="19"/>
      <c r="S821" s="140" cm="1">
        <f t="array" ref="S821">INDEX($K:$P,ROW(),MATCH(S$3,$K$2:$P$2,0))</f>
        <v>10</v>
      </c>
      <c r="T821" s="140" cm="1">
        <f t="array" ref="T821">INDEX($K:$P,ROW(),MATCH(T$3,$K$2:$P$2,0))</f>
        <v>10</v>
      </c>
      <c r="U821" s="140" cm="1">
        <f t="array" ref="U821">INDEX($K:$P,ROW(),MATCH(U$3,$K$2:$P$2,0))</f>
        <v>10</v>
      </c>
      <c r="V821" s="140" cm="1">
        <f t="array" ref="V821">INDEX($K:$P,ROW(),MATCH(V$3,$K$2:$P$2,0))</f>
        <v>10</v>
      </c>
      <c r="W821" s="140" cm="1">
        <f t="array" ref="W821">INDEX($K:$P,ROW(),MATCH(W$3,$K$2:$P$2,0))</f>
        <v>10</v>
      </c>
      <c r="X821" s="140" cm="1">
        <f t="array" ref="X821">INDEX($K:$P,ROW(),MATCH(X$3,$K$2:$P$2,0))</f>
        <v>10</v>
      </c>
      <c r="Y821" s="140" cm="1">
        <f t="array" ref="Y821">INDEX($K:$P,ROW(),MATCH(Y$3,$K$2:$P$2,0))</f>
        <v>10</v>
      </c>
      <c r="Z821" s="140" cm="1">
        <f t="array" ref="Z821">INDEX($K:$P,ROW(),MATCH(Z$3,$K$2:$P$2,0))</f>
        <v>10</v>
      </c>
      <c r="AA821" s="140" cm="1">
        <f t="array" ref="AA821">INDEX($K:$P,ROW(),MATCH(AA$3,$K$2:$P$2,0))</f>
        <v>10</v>
      </c>
      <c r="AB821" s="140" cm="1">
        <f t="array" ref="AB821">INDEX($K:$P,ROW(),MATCH(AB$3,$K$2:$P$2,0))</f>
        <v>10</v>
      </c>
      <c r="AC821" s="140" cm="1">
        <f t="array" ref="AC821">INDEX($K:$P,ROW(),MATCH(AC$3,$K$2:$P$2,0))</f>
        <v>10</v>
      </c>
      <c r="AD821" s="140" cm="1">
        <f t="array" ref="AD821">INDEX($K:$P,ROW(),MATCH(AD$3,$K$2:$P$2,0))</f>
        <v>10</v>
      </c>
      <c r="AE821" s="140" cm="1">
        <f t="array" ref="AE821">INDEX($K:$P,ROW(),MATCH(AE$3,$K$2:$P$2,0))</f>
        <v>10</v>
      </c>
      <c r="AF821" s="140" cm="1">
        <f t="array" ref="AF821">INDEX($K:$P,ROW(),MATCH(AF$3,$K$2:$P$2,0))</f>
        <v>10</v>
      </c>
      <c r="AG821" s="140" cm="1">
        <f t="array" ref="AG821">INDEX($K:$P,ROW(),MATCH(AG$3,$K$2:$P$2,0))</f>
        <v>10</v>
      </c>
      <c r="AH821" s="140" cm="1">
        <f t="array" ref="AH821">INDEX($K:$P,ROW(),MATCH(AH$3,$K$2:$P$2,0))</f>
        <v>10</v>
      </c>
      <c r="AI821" s="140" cm="1">
        <f t="array" ref="AI821">INDEX($K:$P,ROW(),MATCH(AI$3,$K$2:$P$2,0))</f>
        <v>10</v>
      </c>
      <c r="AJ821" s="140" cm="1">
        <f t="array" ref="AJ821">INDEX($K:$P,ROW(),MATCH(AJ$3,$K$2:$P$2,0))</f>
        <v>10</v>
      </c>
      <c r="AK821" s="140" cm="1">
        <f t="array" ref="AK821">INDEX($K:$P,ROW(),MATCH(AK$3,$K$2:$P$2,0))</f>
        <v>10</v>
      </c>
      <c r="AL821" s="140" cm="1">
        <f t="array" ref="AL821">INDEX($K:$P,ROW(),MATCH(AL$3,$K$2:$P$2,0))</f>
        <v>10</v>
      </c>
      <c r="AM821" s="140" cm="1">
        <f t="array" ref="AM821">INDEX($K:$P,ROW(),MATCH(AM$3,$K$2:$P$2,0))</f>
        <v>10</v>
      </c>
      <c r="AN821" s="140" cm="1">
        <f t="array" ref="AN821">INDEX($K:$P,ROW(),MATCH(AN$3,$K$2:$P$2,0))</f>
        <v>10</v>
      </c>
      <c r="AO821" s="140" cm="1">
        <f t="array" ref="AO821">INDEX($K:$P,ROW(),MATCH(AO$3,$K$2:$P$2,0))</f>
        <v>10</v>
      </c>
      <c r="AP821" s="140" cm="1">
        <f t="array" ref="AP821">INDEX($K:$P,ROW(),MATCH(AP$3,$K$2:$P$2,0))</f>
        <v>10</v>
      </c>
      <c r="AQ821" s="140" cm="1">
        <f t="array" ref="AQ821">INDEX($K:$P,ROW(),MATCH(AQ$3,$K$2:$P$2,0))</f>
        <v>10</v>
      </c>
      <c r="AR821" s="140" cm="1">
        <f t="array" ref="AR821">INDEX($K:$P,ROW(),MATCH(AR$3,$K$2:$P$2,0))</f>
        <v>10</v>
      </c>
      <c r="AS821" s="140" cm="1">
        <f t="array" ref="AS821">INDEX($K:$P,ROW(),MATCH(AS$3,$K$2:$P$2,0))</f>
        <v>10</v>
      </c>
      <c r="AT821" s="140" cm="1">
        <f t="array" ref="AT821">INDEX($K:$P,ROW(),MATCH(AT$3,$K$2:$P$2,0))</f>
        <v>10</v>
      </c>
      <c r="AU821" s="140" cm="1">
        <f t="array" ref="AU821">INDEX($K:$P,ROW(),MATCH(AU$3,$K$2:$P$2,0))</f>
        <v>10</v>
      </c>
      <c r="AV821" s="140" cm="1">
        <f t="array" ref="AV821">INDEX($K:$P,ROW(),MATCH(AV$3,$K$2:$P$2,0))</f>
        <v>10</v>
      </c>
      <c r="AW821" s="140" cm="1">
        <f t="array" ref="AW821">INDEX($K:$P,ROW(),MATCH(AW$3,$K$2:$P$2,0))</f>
        <v>10</v>
      </c>
      <c r="AX821" s="140" cm="1">
        <f t="array" ref="AX821">INDEX($K:$P,ROW(),MATCH(AX$3,$K$2:$P$2,0))</f>
        <v>10</v>
      </c>
      <c r="AY821" s="140" cm="1">
        <f t="array" ref="AY821">INDEX($K:$P,ROW(),MATCH(AY$3,$K$2:$P$2,0))</f>
        <v>10</v>
      </c>
      <c r="AZ821" s="140" cm="1">
        <f t="array" ref="AZ821">INDEX($K:$P,ROW(),MATCH(AZ$3,$K$2:$P$2,0))</f>
        <v>10</v>
      </c>
      <c r="BA821" s="140" cm="1">
        <f t="array" ref="BA821">INDEX($K:$P,ROW(),MATCH(BA$3,$K$2:$P$2,0))</f>
        <v>10</v>
      </c>
      <c r="BB821" s="140" cm="1">
        <f t="array" ref="BB821">INDEX($K:$P,ROW(),MATCH(BB$3,$K$2:$P$2,0))</f>
        <v>10</v>
      </c>
      <c r="BC821" s="140" cm="1">
        <f t="array" ref="BC821">INDEX($K:$P,ROW(),MATCH(BC$3,$K$2:$P$2,0))</f>
        <v>10</v>
      </c>
      <c r="BD821" s="140" cm="1">
        <f t="array" ref="BD821">INDEX($K:$P,ROW(),MATCH(BD$3,$K$2:$P$2,0))</f>
        <v>10</v>
      </c>
      <c r="BE821" s="140" cm="1">
        <f t="array" ref="BE821">INDEX($K:$P,ROW(),MATCH(BE$3,$K$2:$P$2,0))</f>
        <v>10</v>
      </c>
      <c r="BF821" s="140" cm="1">
        <f t="array" ref="BF821">INDEX($K:$P,ROW(),MATCH(BF$3,$K$2:$P$2,0))</f>
        <v>10</v>
      </c>
      <c r="BG821" s="140" cm="1">
        <f t="array" ref="BG821">INDEX($K:$P,ROW(),MATCH(BG$3,$K$2:$P$2,0))</f>
        <v>10</v>
      </c>
      <c r="BH821" s="140" cm="1">
        <f t="array" ref="BH821">INDEX($K:$P,ROW(),MATCH(BH$3,$K$2:$P$2,0))</f>
        <v>10</v>
      </c>
      <c r="BI821" s="140" cm="1">
        <f t="array" ref="BI821">INDEX($K:$P,ROW(),MATCH(BI$3,$K$2:$P$2,0))</f>
        <v>10</v>
      </c>
      <c r="BJ821" s="140" cm="1">
        <f t="array" ref="BJ821">INDEX($K:$P,ROW(),MATCH(BJ$3,$K$2:$P$2,0))</f>
        <v>10</v>
      </c>
      <c r="BK821" s="140" cm="1">
        <f t="array" ref="BK821">INDEX($K:$P,ROW(),MATCH(BK$3,$K$2:$P$2,0))</f>
        <v>10</v>
      </c>
      <c r="BL821" s="140" cm="1">
        <f t="array" ref="BL821">INDEX($K:$P,ROW(),MATCH(BL$3,$K$2:$P$2,0))</f>
        <v>10</v>
      </c>
      <c r="BM821" s="140" cm="1">
        <f t="array" ref="BM821">INDEX($K:$P,ROW(),MATCH(BM$3,$K$2:$P$2,0))</f>
        <v>10</v>
      </c>
      <c r="BN821" s="140" cm="1">
        <f t="array" ref="BN821">INDEX($K:$P,ROW(),MATCH(BN$3,$K$2:$P$2,0))</f>
        <v>10</v>
      </c>
      <c r="BO821" s="140" cm="1">
        <f t="array" ref="BO821">INDEX($K:$P,ROW(),MATCH(BO$3,$K$2:$P$2,0))</f>
        <v>10</v>
      </c>
      <c r="BP821" s="140" cm="1">
        <f t="array" ref="BP821">INDEX($K:$P,ROW(),MATCH(BP$3,$K$2:$P$2,0))</f>
        <v>10</v>
      </c>
      <c r="BQ821" s="140" cm="1">
        <f t="array" ref="BQ821">INDEX($K:$P,ROW(),MATCH(BQ$3,$K$2:$P$2,0))</f>
        <v>10</v>
      </c>
      <c r="BR821" s="140" cm="1">
        <f t="array" ref="BR821">INDEX($K:$P,ROW(),MATCH(BR$3,$K$2:$P$2,0))</f>
        <v>10</v>
      </c>
      <c r="BS821" s="140" cm="1">
        <f t="array" ref="BS821">INDEX($K:$P,ROW(),MATCH(BS$3,$K$2:$P$2,0))</f>
        <v>10</v>
      </c>
      <c r="BT821" s="140" cm="1">
        <f t="array" ref="BT821">INDEX($K:$P,ROW(),MATCH(BT$3,$K$2:$P$2,0))</f>
        <v>10</v>
      </c>
      <c r="BU821" s="140" cm="1">
        <f t="array" ref="BU821">INDEX($K:$P,ROW(),MATCH(BU$3,$K$2:$P$2,0))</f>
        <v>10</v>
      </c>
      <c r="BV821" s="140" cm="1">
        <f t="array" ref="BV821">INDEX($K:$P,ROW(),MATCH(BV$3,$K$2:$P$2,0))</f>
        <v>10</v>
      </c>
      <c r="BW821" s="140" cm="1">
        <f t="array" ref="BW821">INDEX($K:$P,ROW(),MATCH(BW$3,$K$2:$P$2,0))</f>
        <v>10</v>
      </c>
      <c r="BX821" s="140" cm="1">
        <f t="array" ref="BX821">INDEX($K:$P,ROW(),MATCH(BX$3,$K$2:$P$2,0))</f>
        <v>10</v>
      </c>
      <c r="BY821" s="140" cm="1">
        <f t="array" ref="BY821">INDEX($K:$P,ROW(),MATCH(BY$3,$K$2:$P$2,0))</f>
        <v>10</v>
      </c>
      <c r="BZ821" s="140" cm="1">
        <f t="array" ref="BZ821">INDEX($K:$P,ROW(),MATCH(BZ$3,$K$2:$P$2,0))</f>
        <v>10</v>
      </c>
      <c r="CA821" s="140" cm="1">
        <f t="array" ref="CA821">INDEX($K:$P,ROW(),MATCH(CA$3,$K$2:$P$2,0))</f>
        <v>10</v>
      </c>
      <c r="CB821" s="140" cm="1">
        <f t="array" ref="CB821">INDEX($K:$P,ROW(),MATCH(CB$3,$K$2:$P$2,0))</f>
        <v>10</v>
      </c>
      <c r="CC821" s="140" cm="1">
        <f t="array" ref="CC821">INDEX($K:$P,ROW(),MATCH(CC$3,$K$2:$P$2,0))</f>
        <v>10</v>
      </c>
      <c r="CD821" s="140" cm="1">
        <f t="array" ref="CD821">INDEX($K:$P,ROW(),MATCH(CD$3,$K$2:$P$2,0))</f>
        <v>10</v>
      </c>
      <c r="CE821" s="140" cm="1">
        <f t="array" ref="CE821">INDEX($K:$P,ROW(),MATCH(CE$3,$K$2:$P$2,0))</f>
        <v>10</v>
      </c>
      <c r="CF821" s="140" cm="1">
        <f t="array" ref="CF821">INDEX($K:$P,ROW(),MATCH(CF$3,$K$2:$P$2,0))</f>
        <v>10</v>
      </c>
      <c r="CG821" s="140" cm="1">
        <f t="array" ref="CG821">INDEX($K:$P,ROW(),MATCH(CG$3,$K$2:$P$2,0))</f>
        <v>10</v>
      </c>
      <c r="CH821" s="140" cm="1">
        <f t="array" ref="CH821">INDEX($K:$P,ROW(),MATCH(CH$3,$K$2:$P$2,0))</f>
        <v>10</v>
      </c>
      <c r="CI821" s="140" cm="1">
        <f t="array" ref="CI821">INDEX($K:$P,ROW(),MATCH(CI$3,$K$2:$P$2,0))</f>
        <v>10</v>
      </c>
      <c r="CJ821" s="140" cm="1">
        <f t="array" ref="CJ821">INDEX($K:$P,ROW(),MATCH(CJ$3,$K$2:$P$2,0))</f>
        <v>10</v>
      </c>
      <c r="CK821" s="140" cm="1">
        <f t="array" ref="CK821">INDEX($K:$P,ROW(),MATCH(CK$3,$K$2:$P$2,0))</f>
        <v>10</v>
      </c>
      <c r="CL821" s="140" cm="1">
        <f t="array" ref="CL821">INDEX($K:$P,ROW(),MATCH(CL$3,$K$2:$P$2,0))</f>
        <v>10</v>
      </c>
      <c r="CN821" s="60"/>
      <c r="CO821" s="140" t="e" cm="1">
        <f t="array" ref="CO821">INDEX($K:$P,ROW(),MATCH(CO$3,$K$2:$P$2,0))</f>
        <v>#N/A</v>
      </c>
      <c r="CP821" s="140" t="e" cm="1">
        <f t="array" ref="CP821">INDEX($K:$P,ROW(),MATCH(CP$3,$K$2:$P$2,0))</f>
        <v>#N/A</v>
      </c>
      <c r="CQ821" s="140" t="e" cm="1">
        <f t="array" ref="CQ821">INDEX($K:$P,ROW(),MATCH(CQ$3,$K$2:$P$2,0))</f>
        <v>#N/A</v>
      </c>
      <c r="CR821" s="140" t="e" cm="1">
        <f t="array" ref="CR821">INDEX($K:$P,ROW(),MATCH(CR$3,$K$2:$P$2,0))</f>
        <v>#N/A</v>
      </c>
      <c r="CS821" s="140" t="e" cm="1">
        <f t="array" ref="CS821">INDEX($K:$P,ROW(),MATCH(CS$3,$K$2:$P$2,0))</f>
        <v>#N/A</v>
      </c>
      <c r="CT821" s="140" t="e" cm="1">
        <f t="array" ref="CT821">INDEX($K:$P,ROW(),MATCH(CT$3,$K$2:$P$2,0))</f>
        <v>#N/A</v>
      </c>
      <c r="CU821" s="140" t="e" cm="1">
        <f t="array" ref="CU821">INDEX($K:$P,ROW(),MATCH(CU$3,$K$2:$P$2,0))</f>
        <v>#N/A</v>
      </c>
      <c r="CV821" s="140" t="e" cm="1">
        <f t="array" ref="CV821">INDEX($K:$P,ROW(),MATCH(CV$3,$K$2:$P$2,0))</f>
        <v>#N/A</v>
      </c>
      <c r="CW821" s="140" t="e" cm="1">
        <f t="array" ref="CW821">INDEX($K:$P,ROW(),MATCH(CW$3,$K$2:$P$2,0))</f>
        <v>#N/A</v>
      </c>
      <c r="CX821" s="140" t="e" cm="1">
        <f t="array" ref="CX821">INDEX($K:$P,ROW(),MATCH(CX$3,$K$2:$P$2,0))</f>
        <v>#N/A</v>
      </c>
      <c r="CY821" s="140" t="e" cm="1">
        <f t="array" ref="CY821">INDEX($K:$P,ROW(),MATCH(CY$3,$K$2:$P$2,0))</f>
        <v>#N/A</v>
      </c>
      <c r="CZ821" s="140" t="e" cm="1">
        <f t="array" ref="CZ821">INDEX($K:$P,ROW(),MATCH(CZ$3,$K$2:$P$2,0))</f>
        <v>#N/A</v>
      </c>
      <c r="DA821" s="140" t="e" cm="1">
        <f t="array" ref="DA821">INDEX($K:$P,ROW(),MATCH(DA$3,$K$2:$P$2,0))</f>
        <v>#N/A</v>
      </c>
      <c r="DB821" s="140" t="e" cm="1">
        <f t="array" ref="DB821">INDEX($K:$P,ROW(),MATCH(DB$3,$K$2:$P$2,0))</f>
        <v>#N/A</v>
      </c>
      <c r="DC821" s="140" t="e" cm="1">
        <f t="array" ref="DC821">INDEX($K:$P,ROW(),MATCH(DC$3,$K$2:$P$2,0))</f>
        <v>#N/A</v>
      </c>
      <c r="DD821" s="140" t="e" cm="1">
        <f t="array" ref="DD821">INDEX($K:$P,ROW(),MATCH(DD$3,$K$2:$P$2,0))</f>
        <v>#N/A</v>
      </c>
      <c r="DE821" s="140" t="e" cm="1">
        <f t="array" ref="DE821">INDEX($K:$P,ROW(),MATCH(DE$3,$K$2:$P$2,0))</f>
        <v>#N/A</v>
      </c>
      <c r="DF821" s="140" t="e" cm="1">
        <f t="array" ref="DF821">INDEX($K:$P,ROW(),MATCH(DF$3,$K$2:$P$2,0))</f>
        <v>#N/A</v>
      </c>
      <c r="DG821" s="140" t="e" cm="1">
        <f t="array" ref="DG821">INDEX($K:$P,ROW(),MATCH(DG$3,$K$2:$P$2,0))</f>
        <v>#N/A</v>
      </c>
      <c r="DH821" s="140" t="e" cm="1">
        <f t="array" ref="DH821">INDEX($K:$P,ROW(),MATCH(DH$3,$K$2:$P$2,0))</f>
        <v>#N/A</v>
      </c>
      <c r="DI821" s="140" t="e" cm="1">
        <f t="array" ref="DI821">INDEX($K:$P,ROW(),MATCH(DI$3,$K$2:$P$2,0))</f>
        <v>#N/A</v>
      </c>
      <c r="DJ821" s="140" t="e" cm="1">
        <f t="array" ref="DJ821">INDEX($K:$P,ROW(),MATCH(DJ$3,$K$2:$P$2,0))</f>
        <v>#N/A</v>
      </c>
      <c r="DK821" s="140" t="e" cm="1">
        <f t="array" ref="DK821">INDEX($K:$P,ROW(),MATCH(DK$3,$K$2:$P$2,0))</f>
        <v>#N/A</v>
      </c>
      <c r="DL821" s="140" t="e" cm="1">
        <f t="array" ref="DL821">INDEX($K:$P,ROW(),MATCH(DL$3,$K$2:$P$2,0))</f>
        <v>#N/A</v>
      </c>
    </row>
    <row r="822" spans="1:116" x14ac:dyDescent="0.4">
      <c r="C822" t="s">
        <v>198</v>
      </c>
      <c r="D822" t="s">
        <v>758</v>
      </c>
      <c r="E822" s="8" t="str">
        <f t="shared" si="981"/>
        <v>822 SALES-PV</v>
      </c>
      <c r="G822" s="126" t="str">
        <f>"Revenue - "&amp;G824</f>
        <v>Revenue - (Primary label)</v>
      </c>
      <c r="H822" s="27"/>
      <c r="I822" s="78"/>
      <c r="J822" s="78"/>
      <c r="K822" s="33">
        <f t="shared" ref="K822:P822" ca="1" si="987">SUMIF($3:$3,K$2,822:822)</f>
        <v>600000</v>
      </c>
      <c r="L822" s="33">
        <f t="shared" ca="1" si="987"/>
        <v>600000</v>
      </c>
      <c r="M822" s="33">
        <f t="shared" ca="1" si="987"/>
        <v>600000</v>
      </c>
      <c r="N822" s="33">
        <f t="shared" ca="1" si="987"/>
        <v>600000</v>
      </c>
      <c r="O822" s="33">
        <f t="shared" ca="1" si="987"/>
        <v>600000</v>
      </c>
      <c r="P822" s="33">
        <f t="shared" ca="1" si="987"/>
        <v>600000</v>
      </c>
      <c r="R822" s="33"/>
      <c r="S822" s="33" cm="1">
        <f t="array" aca="1" ref="S822" ca="1">S821*INDIRECT(S814)</f>
        <v>50000</v>
      </c>
      <c r="T822" s="33" cm="1">
        <f t="array" aca="1" ref="T822" ca="1">T821*INDIRECT(T814)</f>
        <v>50000</v>
      </c>
      <c r="U822" s="33" cm="1">
        <f t="array" aca="1" ref="U822" ca="1">U821*INDIRECT(U814)</f>
        <v>50000</v>
      </c>
      <c r="V822" s="33" cm="1">
        <f t="array" aca="1" ref="V822" ca="1">V821*INDIRECT(V814)</f>
        <v>50000</v>
      </c>
      <c r="W822" s="33" cm="1">
        <f t="array" aca="1" ref="W822" ca="1">W821*INDIRECT(W814)</f>
        <v>50000</v>
      </c>
      <c r="X822" s="33" cm="1">
        <f t="array" aca="1" ref="X822" ca="1">X821*INDIRECT(X814)</f>
        <v>50000</v>
      </c>
      <c r="Y822" s="33" cm="1">
        <f t="array" aca="1" ref="Y822" ca="1">Y821*INDIRECT(Y814)</f>
        <v>50000</v>
      </c>
      <c r="Z822" s="33" cm="1">
        <f t="array" aca="1" ref="Z822" ca="1">Z821*INDIRECT(Z814)</f>
        <v>50000</v>
      </c>
      <c r="AA822" s="33" cm="1">
        <f t="array" aca="1" ref="AA822" ca="1">AA821*INDIRECT(AA814)</f>
        <v>50000</v>
      </c>
      <c r="AB822" s="33" cm="1">
        <f t="array" aca="1" ref="AB822" ca="1">AB821*INDIRECT(AB814)</f>
        <v>50000</v>
      </c>
      <c r="AC822" s="33" cm="1">
        <f t="array" aca="1" ref="AC822" ca="1">AC821*INDIRECT(AC814)</f>
        <v>50000</v>
      </c>
      <c r="AD822" s="33" cm="1">
        <f t="array" aca="1" ref="AD822" ca="1">AD821*INDIRECT(AD814)</f>
        <v>50000</v>
      </c>
      <c r="AE822" s="33" cm="1">
        <f t="array" aca="1" ref="AE822" ca="1">AE821*INDIRECT(AE814)</f>
        <v>50000</v>
      </c>
      <c r="AF822" s="33" cm="1">
        <f t="array" aca="1" ref="AF822" ca="1">AF821*INDIRECT(AF814)</f>
        <v>50000</v>
      </c>
      <c r="AG822" s="33" cm="1">
        <f t="array" aca="1" ref="AG822" ca="1">AG821*INDIRECT(AG814)</f>
        <v>50000</v>
      </c>
      <c r="AH822" s="33" cm="1">
        <f t="array" aca="1" ref="AH822" ca="1">AH821*INDIRECT(AH814)</f>
        <v>50000</v>
      </c>
      <c r="AI822" s="33" cm="1">
        <f t="array" aca="1" ref="AI822" ca="1">AI821*INDIRECT(AI814)</f>
        <v>50000</v>
      </c>
      <c r="AJ822" s="33" cm="1">
        <f t="array" aca="1" ref="AJ822" ca="1">AJ821*INDIRECT(AJ814)</f>
        <v>50000</v>
      </c>
      <c r="AK822" s="33" cm="1">
        <f t="array" aca="1" ref="AK822" ca="1">AK821*INDIRECT(AK814)</f>
        <v>50000</v>
      </c>
      <c r="AL822" s="33" cm="1">
        <f t="array" aca="1" ref="AL822" ca="1">AL821*INDIRECT(AL814)</f>
        <v>50000</v>
      </c>
      <c r="AM822" s="33" cm="1">
        <f t="array" aca="1" ref="AM822" ca="1">AM821*INDIRECT(AM814)</f>
        <v>50000</v>
      </c>
      <c r="AN822" s="33" cm="1">
        <f t="array" aca="1" ref="AN822" ca="1">AN821*INDIRECT(AN814)</f>
        <v>50000</v>
      </c>
      <c r="AO822" s="33" cm="1">
        <f t="array" aca="1" ref="AO822" ca="1">AO821*INDIRECT(AO814)</f>
        <v>50000</v>
      </c>
      <c r="AP822" s="33" cm="1">
        <f t="array" aca="1" ref="AP822" ca="1">AP821*INDIRECT(AP814)</f>
        <v>50000</v>
      </c>
      <c r="AQ822" s="33" cm="1">
        <f t="array" aca="1" ref="AQ822" ca="1">AQ821*INDIRECT(AQ814)</f>
        <v>50000</v>
      </c>
      <c r="AR822" s="33" cm="1">
        <f t="array" aca="1" ref="AR822" ca="1">AR821*INDIRECT(AR814)</f>
        <v>50000</v>
      </c>
      <c r="AS822" s="33" cm="1">
        <f t="array" aca="1" ref="AS822" ca="1">AS821*INDIRECT(AS814)</f>
        <v>50000</v>
      </c>
      <c r="AT822" s="33" cm="1">
        <f t="array" aca="1" ref="AT822" ca="1">AT821*INDIRECT(AT814)</f>
        <v>50000</v>
      </c>
      <c r="AU822" s="33" cm="1">
        <f t="array" aca="1" ref="AU822" ca="1">AU821*INDIRECT(AU814)</f>
        <v>50000</v>
      </c>
      <c r="AV822" s="33" cm="1">
        <f t="array" aca="1" ref="AV822" ca="1">AV821*INDIRECT(AV814)</f>
        <v>50000</v>
      </c>
      <c r="AW822" s="33" cm="1">
        <f t="array" aca="1" ref="AW822" ca="1">AW821*INDIRECT(AW814)</f>
        <v>50000</v>
      </c>
      <c r="AX822" s="33" cm="1">
        <f t="array" aca="1" ref="AX822" ca="1">AX821*INDIRECT(AX814)</f>
        <v>50000</v>
      </c>
      <c r="AY822" s="33" cm="1">
        <f t="array" aca="1" ref="AY822" ca="1">AY821*INDIRECT(AY814)</f>
        <v>50000</v>
      </c>
      <c r="AZ822" s="33" cm="1">
        <f t="array" aca="1" ref="AZ822" ca="1">AZ821*INDIRECT(AZ814)</f>
        <v>50000</v>
      </c>
      <c r="BA822" s="33" cm="1">
        <f t="array" aca="1" ref="BA822" ca="1">BA821*INDIRECT(BA814)</f>
        <v>50000</v>
      </c>
      <c r="BB822" s="33" cm="1">
        <f t="array" aca="1" ref="BB822" ca="1">BB821*INDIRECT(BB814)</f>
        <v>50000</v>
      </c>
      <c r="BC822" s="33" cm="1">
        <f t="array" aca="1" ref="BC822" ca="1">BC821*INDIRECT(BC814)</f>
        <v>50000</v>
      </c>
      <c r="BD822" s="33" cm="1">
        <f t="array" aca="1" ref="BD822" ca="1">BD821*INDIRECT(BD814)</f>
        <v>50000</v>
      </c>
      <c r="BE822" s="33" cm="1">
        <f t="array" aca="1" ref="BE822" ca="1">BE821*INDIRECT(BE814)</f>
        <v>50000</v>
      </c>
      <c r="BF822" s="33" cm="1">
        <f t="array" aca="1" ref="BF822" ca="1">BF821*INDIRECT(BF814)</f>
        <v>50000</v>
      </c>
      <c r="BG822" s="33" cm="1">
        <f t="array" aca="1" ref="BG822" ca="1">BG821*INDIRECT(BG814)</f>
        <v>50000</v>
      </c>
      <c r="BH822" s="33" cm="1">
        <f t="array" aca="1" ref="BH822" ca="1">BH821*INDIRECT(BH814)</f>
        <v>50000</v>
      </c>
      <c r="BI822" s="33" cm="1">
        <f t="array" aca="1" ref="BI822" ca="1">BI821*INDIRECT(BI814)</f>
        <v>50000</v>
      </c>
      <c r="BJ822" s="33" cm="1">
        <f t="array" aca="1" ref="BJ822" ca="1">BJ821*INDIRECT(BJ814)</f>
        <v>50000</v>
      </c>
      <c r="BK822" s="33" cm="1">
        <f t="array" aca="1" ref="BK822" ca="1">BK821*INDIRECT(BK814)</f>
        <v>50000</v>
      </c>
      <c r="BL822" s="33" cm="1">
        <f t="array" aca="1" ref="BL822" ca="1">BL821*INDIRECT(BL814)</f>
        <v>50000</v>
      </c>
      <c r="BM822" s="33" cm="1">
        <f t="array" aca="1" ref="BM822" ca="1">BM821*INDIRECT(BM814)</f>
        <v>50000</v>
      </c>
      <c r="BN822" s="33" cm="1">
        <f t="array" aca="1" ref="BN822" ca="1">BN821*INDIRECT(BN814)</f>
        <v>50000</v>
      </c>
      <c r="BO822" s="33" cm="1">
        <f t="array" aca="1" ref="BO822" ca="1">BO821*INDIRECT(BO814)</f>
        <v>50000</v>
      </c>
      <c r="BP822" s="33" cm="1">
        <f t="array" aca="1" ref="BP822" ca="1">BP821*INDIRECT(BP814)</f>
        <v>50000</v>
      </c>
      <c r="BQ822" s="33" cm="1">
        <f t="array" aca="1" ref="BQ822" ca="1">BQ821*INDIRECT(BQ814)</f>
        <v>50000</v>
      </c>
      <c r="BR822" s="33" cm="1">
        <f t="array" aca="1" ref="BR822" ca="1">BR821*INDIRECT(BR814)</f>
        <v>50000</v>
      </c>
      <c r="BS822" s="33" cm="1">
        <f t="array" aca="1" ref="BS822" ca="1">BS821*INDIRECT(BS814)</f>
        <v>50000</v>
      </c>
      <c r="BT822" s="33" cm="1">
        <f t="array" aca="1" ref="BT822" ca="1">BT821*INDIRECT(BT814)</f>
        <v>50000</v>
      </c>
      <c r="BU822" s="33" cm="1">
        <f t="array" aca="1" ref="BU822" ca="1">BU821*INDIRECT(BU814)</f>
        <v>50000</v>
      </c>
      <c r="BV822" s="33" cm="1">
        <f t="array" aca="1" ref="BV822" ca="1">BV821*INDIRECT(BV814)</f>
        <v>50000</v>
      </c>
      <c r="BW822" s="33" cm="1">
        <f t="array" aca="1" ref="BW822" ca="1">BW821*INDIRECT(BW814)</f>
        <v>50000</v>
      </c>
      <c r="BX822" s="33" cm="1">
        <f t="array" aca="1" ref="BX822" ca="1">BX821*INDIRECT(BX814)</f>
        <v>50000</v>
      </c>
      <c r="BY822" s="33" cm="1">
        <f t="array" aca="1" ref="BY822" ca="1">BY821*INDIRECT(BY814)</f>
        <v>50000</v>
      </c>
      <c r="BZ822" s="33" cm="1">
        <f t="array" aca="1" ref="BZ822" ca="1">BZ821*INDIRECT(BZ814)</f>
        <v>50000</v>
      </c>
      <c r="CA822" s="33" cm="1">
        <f t="array" aca="1" ref="CA822" ca="1">CA821*INDIRECT(CA814)</f>
        <v>50000</v>
      </c>
      <c r="CB822" s="33" cm="1">
        <f t="array" aca="1" ref="CB822" ca="1">CB821*INDIRECT(CB814)</f>
        <v>50000</v>
      </c>
      <c r="CC822" s="33" cm="1">
        <f t="array" aca="1" ref="CC822" ca="1">CC821*INDIRECT(CC814)</f>
        <v>50000</v>
      </c>
      <c r="CD822" s="33" cm="1">
        <f t="array" aca="1" ref="CD822" ca="1">CD821*INDIRECT(CD814)</f>
        <v>50000</v>
      </c>
      <c r="CE822" s="33" cm="1">
        <f t="array" aca="1" ref="CE822" ca="1">CE821*INDIRECT(CE814)</f>
        <v>50000</v>
      </c>
      <c r="CF822" s="33" cm="1">
        <f t="array" aca="1" ref="CF822" ca="1">CF821*INDIRECT(CF814)</f>
        <v>50000</v>
      </c>
      <c r="CG822" s="33" cm="1">
        <f t="array" aca="1" ref="CG822" ca="1">CG821*INDIRECT(CG814)</f>
        <v>50000</v>
      </c>
      <c r="CH822" s="33" cm="1">
        <f t="array" aca="1" ref="CH822" ca="1">CH821*INDIRECT(CH814)</f>
        <v>50000</v>
      </c>
      <c r="CI822" s="33" cm="1">
        <f t="array" aca="1" ref="CI822" ca="1">CI821*INDIRECT(CI814)</f>
        <v>50000</v>
      </c>
      <c r="CJ822" s="33" cm="1">
        <f t="array" aca="1" ref="CJ822" ca="1">CJ821*INDIRECT(CJ814)</f>
        <v>50000</v>
      </c>
      <c r="CK822" s="33" cm="1">
        <f t="array" aca="1" ref="CK822" ca="1">CK821*INDIRECT(CK814)</f>
        <v>50000</v>
      </c>
      <c r="CL822" s="33" cm="1">
        <f t="array" aca="1" ref="CL822" ca="1">CL821*INDIRECT(CL814)</f>
        <v>50000</v>
      </c>
      <c r="CN822" s="78"/>
      <c r="CO822" s="33" t="e" cm="1">
        <f t="array" aca="1" ref="CO822" ca="1">CO821*INDIRECT(CO814)</f>
        <v>#N/A</v>
      </c>
      <c r="CP822" s="33" t="e" cm="1">
        <f t="array" aca="1" ref="CP822" ca="1">CP821*INDIRECT(CP814)</f>
        <v>#N/A</v>
      </c>
      <c r="CQ822" s="33" t="e" cm="1">
        <f t="array" aca="1" ref="CQ822" ca="1">CQ821*INDIRECT(CQ814)</f>
        <v>#N/A</v>
      </c>
      <c r="CR822" s="33" t="e" cm="1">
        <f t="array" aca="1" ref="CR822" ca="1">CR821*INDIRECT(CR814)</f>
        <v>#N/A</v>
      </c>
      <c r="CS822" s="33" t="e" cm="1">
        <f t="array" aca="1" ref="CS822" ca="1">CS821*INDIRECT(CS814)</f>
        <v>#N/A</v>
      </c>
      <c r="CT822" s="33" t="e" cm="1">
        <f t="array" aca="1" ref="CT822" ca="1">CT821*INDIRECT(CT814)</f>
        <v>#N/A</v>
      </c>
      <c r="CU822" s="33" t="e" cm="1">
        <f t="array" aca="1" ref="CU822" ca="1">CU821*INDIRECT(CU814)</f>
        <v>#N/A</v>
      </c>
      <c r="CV822" s="33" t="e" cm="1">
        <f t="array" aca="1" ref="CV822" ca="1">CV821*INDIRECT(CV814)</f>
        <v>#N/A</v>
      </c>
      <c r="CW822" s="33" t="e" cm="1">
        <f t="array" aca="1" ref="CW822" ca="1">CW821*INDIRECT(CW814)</f>
        <v>#N/A</v>
      </c>
      <c r="CX822" s="33" t="e" cm="1">
        <f t="array" aca="1" ref="CX822" ca="1">CX821*INDIRECT(CX814)</f>
        <v>#N/A</v>
      </c>
      <c r="CY822" s="33" t="e" cm="1">
        <f t="array" aca="1" ref="CY822" ca="1">CY821*INDIRECT(CY814)</f>
        <v>#N/A</v>
      </c>
      <c r="CZ822" s="33" t="e" cm="1">
        <f t="array" aca="1" ref="CZ822" ca="1">CZ821*INDIRECT(CZ814)</f>
        <v>#N/A</v>
      </c>
      <c r="DA822" s="33" t="e" cm="1">
        <f t="array" aca="1" ref="DA822" ca="1">DA821*INDIRECT(DA814)</f>
        <v>#N/A</v>
      </c>
      <c r="DB822" s="33" t="e" cm="1">
        <f t="array" aca="1" ref="DB822" ca="1">DB821*INDIRECT(DB814)</f>
        <v>#N/A</v>
      </c>
      <c r="DC822" s="33" t="e" cm="1">
        <f t="array" aca="1" ref="DC822" ca="1">DC821*INDIRECT(DC814)</f>
        <v>#N/A</v>
      </c>
      <c r="DD822" s="33" t="e" cm="1">
        <f t="array" aca="1" ref="DD822" ca="1">DD821*INDIRECT(DD814)</f>
        <v>#N/A</v>
      </c>
      <c r="DE822" s="33" t="e" cm="1">
        <f t="array" aca="1" ref="DE822" ca="1">DE821*INDIRECT(DE814)</f>
        <v>#N/A</v>
      </c>
      <c r="DF822" s="33" t="e" cm="1">
        <f t="array" aca="1" ref="DF822" ca="1">DF821*INDIRECT(DF814)</f>
        <v>#N/A</v>
      </c>
      <c r="DG822" s="33" t="e" cm="1">
        <f t="array" aca="1" ref="DG822" ca="1">DG821*INDIRECT(DG814)</f>
        <v>#N/A</v>
      </c>
      <c r="DH822" s="33" t="e" cm="1">
        <f t="array" aca="1" ref="DH822" ca="1">DH821*INDIRECT(DH814)</f>
        <v>#N/A</v>
      </c>
      <c r="DI822" s="33" t="e" cm="1">
        <f t="array" aca="1" ref="DI822" ca="1">DI821*INDIRECT(DI814)</f>
        <v>#N/A</v>
      </c>
      <c r="DJ822" s="33" t="e" cm="1">
        <f t="array" aca="1" ref="DJ822" ca="1">DJ821*INDIRECT(DJ814)</f>
        <v>#N/A</v>
      </c>
      <c r="DK822" s="33" t="e" cm="1">
        <f t="array" aca="1" ref="DK822" ca="1">DK821*INDIRECT(DK814)</f>
        <v>#N/A</v>
      </c>
      <c r="DL822" s="33" t="e" cm="1">
        <f t="array" aca="1" ref="DL822" ca="1">DL821*INDIRECT(DL814)</f>
        <v>#N/A</v>
      </c>
    </row>
    <row r="823" spans="1:116" x14ac:dyDescent="0.4">
      <c r="D823" t="s">
        <v>758</v>
      </c>
      <c r="E823" s="8" t="str">
        <f t="shared" ref="E823" si="988">ROW()&amp;" "&amp;D823</f>
        <v>823 SALES-PV</v>
      </c>
      <c r="G823" s="126"/>
      <c r="H823" s="27"/>
      <c r="I823" s="78"/>
      <c r="J823" s="78"/>
      <c r="K823" s="33"/>
      <c r="L823" s="33"/>
      <c r="M823" s="33"/>
      <c r="N823" s="33"/>
      <c r="O823" s="33"/>
      <c r="P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3"/>
      <c r="AV823" s="33"/>
      <c r="AW823" s="33"/>
      <c r="AX823" s="33"/>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c r="BV823" s="33"/>
      <c r="BW823" s="33"/>
      <c r="BX823" s="33"/>
      <c r="BY823" s="33"/>
      <c r="BZ823" s="33"/>
      <c r="CA823" s="33"/>
      <c r="CB823" s="33"/>
      <c r="CC823" s="33"/>
      <c r="CD823" s="33"/>
      <c r="CE823" s="33"/>
      <c r="CF823" s="33"/>
      <c r="CG823" s="33"/>
      <c r="CH823" s="33"/>
      <c r="CI823" s="33"/>
      <c r="CJ823" s="33"/>
      <c r="CK823" s="33"/>
      <c r="CL823" s="33"/>
      <c r="CN823" s="78"/>
      <c r="CO823" s="33"/>
      <c r="CP823" s="33"/>
      <c r="CQ823" s="33"/>
      <c r="CR823" s="33"/>
      <c r="CS823" s="33"/>
      <c r="CT823" s="33"/>
      <c r="CU823" s="33"/>
      <c r="CV823" s="33"/>
      <c r="CW823" s="33"/>
      <c r="CX823" s="33"/>
      <c r="CY823" s="33"/>
      <c r="CZ823" s="33"/>
      <c r="DA823" s="33"/>
      <c r="DB823" s="33"/>
      <c r="DC823" s="33"/>
      <c r="DD823" s="33"/>
      <c r="DE823" s="33"/>
      <c r="DF823" s="33"/>
      <c r="DG823" s="33"/>
      <c r="DH823" s="33"/>
      <c r="DI823" s="33"/>
      <c r="DJ823" s="33"/>
      <c r="DK823" s="33"/>
      <c r="DL823" s="33"/>
    </row>
    <row r="824" spans="1:116" x14ac:dyDescent="0.4">
      <c r="B824" t="s">
        <v>332</v>
      </c>
      <c r="D824" t="s">
        <v>758</v>
      </c>
      <c r="E824" s="8" t="str">
        <f t="shared" si="981"/>
        <v>824 SALES-PV</v>
      </c>
      <c r="G824" s="8" t="str">
        <f>G811</f>
        <v>(Primary label)</v>
      </c>
      <c r="H824" s="27"/>
      <c r="I824" s="78"/>
      <c r="J824" s="78"/>
      <c r="K824" s="33"/>
      <c r="L824" s="33"/>
      <c r="M824" s="33"/>
      <c r="N824" s="33"/>
      <c r="O824" s="33"/>
      <c r="P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3"/>
      <c r="AV824" s="33"/>
      <c r="AW824" s="33"/>
      <c r="AX824" s="33"/>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c r="BV824" s="33"/>
      <c r="BW824" s="33"/>
      <c r="BX824" s="33"/>
      <c r="BY824" s="33"/>
      <c r="BZ824" s="33"/>
      <c r="CA824" s="33"/>
      <c r="CB824" s="33"/>
      <c r="CC824" s="33"/>
      <c r="CD824" s="33"/>
      <c r="CE824" s="33"/>
      <c r="CF824" s="33"/>
      <c r="CG824" s="33"/>
      <c r="CH824" s="33"/>
      <c r="CI824" s="33"/>
      <c r="CJ824" s="33"/>
      <c r="CK824" s="33"/>
      <c r="CL824" s="33"/>
      <c r="CN824" s="78"/>
      <c r="CO824" s="33"/>
      <c r="CP824" s="33"/>
      <c r="CQ824" s="33"/>
      <c r="CR824" s="33"/>
      <c r="CS824" s="33"/>
      <c r="CT824" s="33"/>
      <c r="CU824" s="33"/>
      <c r="CV824" s="33"/>
      <c r="CW824" s="33"/>
      <c r="CX824" s="33"/>
      <c r="CY824" s="33"/>
      <c r="CZ824" s="33"/>
      <c r="DA824" s="33"/>
      <c r="DB824" s="33"/>
      <c r="DC824" s="33"/>
      <c r="DD824" s="33"/>
      <c r="DE824" s="33"/>
      <c r="DF824" s="33"/>
      <c r="DG824" s="33"/>
      <c r="DH824" s="33"/>
      <c r="DI824" s="33"/>
      <c r="DJ824" s="33"/>
      <c r="DK824" s="33"/>
      <c r="DL824" s="33"/>
    </row>
    <row r="825" spans="1:116" x14ac:dyDescent="0.4">
      <c r="B825" t="s">
        <v>332</v>
      </c>
      <c r="D825" t="s">
        <v>758</v>
      </c>
      <c r="E825" s="8" t="str">
        <f>ROW()&amp;" "&amp;D825</f>
        <v>825 SALES-PV</v>
      </c>
      <c r="G825" s="241" t="str">
        <f>IFERROR(SUBSTITUTE(G819,":",""),"no unit")</f>
        <v>unit</v>
      </c>
      <c r="H825" s="27"/>
      <c r="I825" s="78"/>
      <c r="J825" s="78"/>
      <c r="K825" s="33"/>
      <c r="L825" s="33"/>
      <c r="M825" s="33"/>
      <c r="N825" s="33"/>
      <c r="O825" s="33"/>
      <c r="P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3"/>
      <c r="AV825" s="33"/>
      <c r="AW825" s="33"/>
      <c r="AX825" s="33"/>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c r="BV825" s="33"/>
      <c r="BW825" s="33"/>
      <c r="BX825" s="33"/>
      <c r="BY825" s="33"/>
      <c r="BZ825" s="33"/>
      <c r="CA825" s="33"/>
      <c r="CB825" s="33"/>
      <c r="CC825" s="33"/>
      <c r="CD825" s="33"/>
      <c r="CE825" s="33"/>
      <c r="CF825" s="33"/>
      <c r="CG825" s="33"/>
      <c r="CH825" s="33"/>
      <c r="CI825" s="33"/>
      <c r="CJ825" s="33"/>
      <c r="CK825" s="33"/>
      <c r="CL825" s="33"/>
      <c r="CN825" s="78"/>
      <c r="CO825" s="33"/>
      <c r="CP825" s="33"/>
      <c r="CQ825" s="33"/>
      <c r="CR825" s="33"/>
      <c r="CS825" s="33"/>
      <c r="CT825" s="33"/>
      <c r="CU825" s="33"/>
      <c r="CV825" s="33"/>
      <c r="CW825" s="33"/>
      <c r="CX825" s="33"/>
      <c r="CY825" s="33"/>
      <c r="CZ825" s="33"/>
      <c r="DA825" s="33"/>
      <c r="DB825" s="33"/>
      <c r="DC825" s="33"/>
      <c r="DD825" s="33"/>
      <c r="DE825" s="33"/>
      <c r="DF825" s="33"/>
      <c r="DG825" s="33"/>
      <c r="DH825" s="33"/>
      <c r="DI825" s="33"/>
      <c r="DJ825" s="33"/>
      <c r="DK825" s="33"/>
      <c r="DL825" s="33"/>
    </row>
    <row r="826" spans="1:116" x14ac:dyDescent="0.4">
      <c r="B826" t="s">
        <v>332</v>
      </c>
      <c r="D826" t="s">
        <v>758</v>
      </c>
      <c r="E826" s="8" t="str">
        <f t="shared" si="981"/>
        <v>826 SALES-PV</v>
      </c>
      <c r="G826" s="8" t="s">
        <v>334</v>
      </c>
      <c r="H826" s="27"/>
      <c r="I826" s="78"/>
      <c r="J826" s="78"/>
      <c r="K826" s="33"/>
      <c r="L826" s="33"/>
      <c r="M826" s="33"/>
      <c r="N826" s="33"/>
      <c r="O826" s="33"/>
      <c r="P826" s="33"/>
      <c r="R826" s="33"/>
      <c r="S826" s="4" t="str">
        <f t="shared" ref="S826:AX826" si="989">ADDRESS(ROW(S822),COLUMN(S822),2)</f>
        <v>S$822</v>
      </c>
      <c r="T826" s="4" t="str">
        <f t="shared" si="989"/>
        <v>T$822</v>
      </c>
      <c r="U826" s="4" t="str">
        <f t="shared" si="989"/>
        <v>U$822</v>
      </c>
      <c r="V826" s="4" t="str">
        <f t="shared" si="989"/>
        <v>V$822</v>
      </c>
      <c r="W826" s="4" t="str">
        <f t="shared" si="989"/>
        <v>W$822</v>
      </c>
      <c r="X826" s="4" t="str">
        <f t="shared" si="989"/>
        <v>X$822</v>
      </c>
      <c r="Y826" s="4" t="str">
        <f t="shared" si="989"/>
        <v>Y$822</v>
      </c>
      <c r="Z826" s="4" t="str">
        <f t="shared" si="989"/>
        <v>Z$822</v>
      </c>
      <c r="AA826" s="4" t="str">
        <f t="shared" si="989"/>
        <v>AA$822</v>
      </c>
      <c r="AB826" s="4" t="str">
        <f t="shared" si="989"/>
        <v>AB$822</v>
      </c>
      <c r="AC826" s="4" t="str">
        <f t="shared" si="989"/>
        <v>AC$822</v>
      </c>
      <c r="AD826" s="4" t="str">
        <f t="shared" si="989"/>
        <v>AD$822</v>
      </c>
      <c r="AE826" s="4" t="str">
        <f t="shared" si="989"/>
        <v>AE$822</v>
      </c>
      <c r="AF826" s="4" t="str">
        <f t="shared" si="989"/>
        <v>AF$822</v>
      </c>
      <c r="AG826" s="4" t="str">
        <f t="shared" si="989"/>
        <v>AG$822</v>
      </c>
      <c r="AH826" s="4" t="str">
        <f t="shared" si="989"/>
        <v>AH$822</v>
      </c>
      <c r="AI826" s="4" t="str">
        <f t="shared" si="989"/>
        <v>AI$822</v>
      </c>
      <c r="AJ826" s="4" t="str">
        <f t="shared" si="989"/>
        <v>AJ$822</v>
      </c>
      <c r="AK826" s="4" t="str">
        <f t="shared" si="989"/>
        <v>AK$822</v>
      </c>
      <c r="AL826" s="4" t="str">
        <f t="shared" si="989"/>
        <v>AL$822</v>
      </c>
      <c r="AM826" s="4" t="str">
        <f t="shared" si="989"/>
        <v>AM$822</v>
      </c>
      <c r="AN826" s="4" t="str">
        <f t="shared" si="989"/>
        <v>AN$822</v>
      </c>
      <c r="AO826" s="4" t="str">
        <f t="shared" si="989"/>
        <v>AO$822</v>
      </c>
      <c r="AP826" s="4" t="str">
        <f t="shared" si="989"/>
        <v>AP$822</v>
      </c>
      <c r="AQ826" s="4" t="str">
        <f t="shared" si="989"/>
        <v>AQ$822</v>
      </c>
      <c r="AR826" s="4" t="str">
        <f t="shared" si="989"/>
        <v>AR$822</v>
      </c>
      <c r="AS826" s="4" t="str">
        <f t="shared" si="989"/>
        <v>AS$822</v>
      </c>
      <c r="AT826" s="4" t="str">
        <f t="shared" si="989"/>
        <v>AT$822</v>
      </c>
      <c r="AU826" s="4" t="str">
        <f t="shared" si="989"/>
        <v>AU$822</v>
      </c>
      <c r="AV826" s="4" t="str">
        <f t="shared" si="989"/>
        <v>AV$822</v>
      </c>
      <c r="AW826" s="4" t="str">
        <f t="shared" si="989"/>
        <v>AW$822</v>
      </c>
      <c r="AX826" s="4" t="str">
        <f t="shared" si="989"/>
        <v>AX$822</v>
      </c>
      <c r="AY826" s="4" t="str">
        <f t="shared" ref="AY826:CD826" si="990">ADDRESS(ROW(AY822),COLUMN(AY822),2)</f>
        <v>AY$822</v>
      </c>
      <c r="AZ826" s="4" t="str">
        <f t="shared" si="990"/>
        <v>AZ$822</v>
      </c>
      <c r="BA826" s="4" t="str">
        <f t="shared" si="990"/>
        <v>BA$822</v>
      </c>
      <c r="BB826" s="4" t="str">
        <f t="shared" si="990"/>
        <v>BB$822</v>
      </c>
      <c r="BC826" s="4" t="str">
        <f t="shared" si="990"/>
        <v>BC$822</v>
      </c>
      <c r="BD826" s="4" t="str">
        <f t="shared" si="990"/>
        <v>BD$822</v>
      </c>
      <c r="BE826" s="4" t="str">
        <f t="shared" si="990"/>
        <v>BE$822</v>
      </c>
      <c r="BF826" s="4" t="str">
        <f t="shared" si="990"/>
        <v>BF$822</v>
      </c>
      <c r="BG826" s="4" t="str">
        <f t="shared" si="990"/>
        <v>BG$822</v>
      </c>
      <c r="BH826" s="4" t="str">
        <f t="shared" si="990"/>
        <v>BH$822</v>
      </c>
      <c r="BI826" s="4" t="str">
        <f t="shared" si="990"/>
        <v>BI$822</v>
      </c>
      <c r="BJ826" s="4" t="str">
        <f t="shared" si="990"/>
        <v>BJ$822</v>
      </c>
      <c r="BK826" s="4" t="str">
        <f t="shared" si="990"/>
        <v>BK$822</v>
      </c>
      <c r="BL826" s="4" t="str">
        <f t="shared" si="990"/>
        <v>BL$822</v>
      </c>
      <c r="BM826" s="4" t="str">
        <f t="shared" si="990"/>
        <v>BM$822</v>
      </c>
      <c r="BN826" s="4" t="str">
        <f t="shared" si="990"/>
        <v>BN$822</v>
      </c>
      <c r="BO826" s="4" t="str">
        <f t="shared" si="990"/>
        <v>BO$822</v>
      </c>
      <c r="BP826" s="4" t="str">
        <f t="shared" si="990"/>
        <v>BP$822</v>
      </c>
      <c r="BQ826" s="4" t="str">
        <f t="shared" si="990"/>
        <v>BQ$822</v>
      </c>
      <c r="BR826" s="4" t="str">
        <f t="shared" si="990"/>
        <v>BR$822</v>
      </c>
      <c r="BS826" s="4" t="str">
        <f t="shared" si="990"/>
        <v>BS$822</v>
      </c>
      <c r="BT826" s="4" t="str">
        <f t="shared" si="990"/>
        <v>BT$822</v>
      </c>
      <c r="BU826" s="4" t="str">
        <f t="shared" si="990"/>
        <v>BU$822</v>
      </c>
      <c r="BV826" s="4" t="str">
        <f t="shared" si="990"/>
        <v>BV$822</v>
      </c>
      <c r="BW826" s="4" t="str">
        <f t="shared" si="990"/>
        <v>BW$822</v>
      </c>
      <c r="BX826" s="4" t="str">
        <f t="shared" si="990"/>
        <v>BX$822</v>
      </c>
      <c r="BY826" s="4" t="str">
        <f t="shared" si="990"/>
        <v>BY$822</v>
      </c>
      <c r="BZ826" s="4" t="str">
        <f t="shared" si="990"/>
        <v>BZ$822</v>
      </c>
      <c r="CA826" s="4" t="str">
        <f t="shared" si="990"/>
        <v>CA$822</v>
      </c>
      <c r="CB826" s="4" t="str">
        <f t="shared" si="990"/>
        <v>CB$822</v>
      </c>
      <c r="CC826" s="4" t="str">
        <f t="shared" si="990"/>
        <v>CC$822</v>
      </c>
      <c r="CD826" s="4" t="str">
        <f t="shared" si="990"/>
        <v>CD$822</v>
      </c>
      <c r="CE826" s="4" t="str">
        <f t="shared" ref="CE826:CL826" si="991">ADDRESS(ROW(CE822),COLUMN(CE822),2)</f>
        <v>CE$822</v>
      </c>
      <c r="CF826" s="4" t="str">
        <f t="shared" si="991"/>
        <v>CF$822</v>
      </c>
      <c r="CG826" s="4" t="str">
        <f t="shared" si="991"/>
        <v>CG$822</v>
      </c>
      <c r="CH826" s="4" t="str">
        <f t="shared" si="991"/>
        <v>CH$822</v>
      </c>
      <c r="CI826" s="4" t="str">
        <f t="shared" si="991"/>
        <v>CI$822</v>
      </c>
      <c r="CJ826" s="4" t="str">
        <f t="shared" si="991"/>
        <v>CJ$822</v>
      </c>
      <c r="CK826" s="4" t="str">
        <f t="shared" si="991"/>
        <v>CK$822</v>
      </c>
      <c r="CL826" s="4" t="str">
        <f t="shared" si="991"/>
        <v>CL$822</v>
      </c>
      <c r="CN826" s="78"/>
      <c r="CO826" s="4" t="str">
        <f t="shared" ref="CO826:DK826" si="992">ADDRESS(ROW(CO822),COLUMN(CO822),2)</f>
        <v>CO$822</v>
      </c>
      <c r="CP826" s="4" t="str">
        <f t="shared" si="992"/>
        <v>CP$822</v>
      </c>
      <c r="CQ826" s="4" t="str">
        <f t="shared" si="992"/>
        <v>CQ$822</v>
      </c>
      <c r="CR826" s="4" t="str">
        <f t="shared" si="992"/>
        <v>CR$822</v>
      </c>
      <c r="CS826" s="4" t="str">
        <f t="shared" si="992"/>
        <v>CS$822</v>
      </c>
      <c r="CT826" s="4" t="str">
        <f t="shared" si="992"/>
        <v>CT$822</v>
      </c>
      <c r="CU826" s="4" t="str">
        <f t="shared" si="992"/>
        <v>CU$822</v>
      </c>
      <c r="CV826" s="4" t="str">
        <f t="shared" si="992"/>
        <v>CV$822</v>
      </c>
      <c r="CW826" s="4" t="str">
        <f t="shared" si="992"/>
        <v>CW$822</v>
      </c>
      <c r="CX826" s="4" t="str">
        <f t="shared" si="992"/>
        <v>CX$822</v>
      </c>
      <c r="CY826" s="4" t="str">
        <f t="shared" si="992"/>
        <v>CY$822</v>
      </c>
      <c r="CZ826" s="4" t="str">
        <f t="shared" si="992"/>
        <v>CZ$822</v>
      </c>
      <c r="DA826" s="4" t="str">
        <f t="shared" si="992"/>
        <v>DA$822</v>
      </c>
      <c r="DB826" s="4" t="str">
        <f t="shared" si="992"/>
        <v>DB$822</v>
      </c>
      <c r="DC826" s="4" t="str">
        <f t="shared" si="992"/>
        <v>DC$822</v>
      </c>
      <c r="DD826" s="4" t="str">
        <f t="shared" si="992"/>
        <v>DD$822</v>
      </c>
      <c r="DE826" s="4" t="str">
        <f t="shared" si="992"/>
        <v>DE$822</v>
      </c>
      <c r="DF826" s="4" t="str">
        <f t="shared" si="992"/>
        <v>DF$822</v>
      </c>
      <c r="DG826" s="4" t="str">
        <f t="shared" si="992"/>
        <v>DG$822</v>
      </c>
      <c r="DH826" s="4" t="str">
        <f t="shared" si="992"/>
        <v>DH$822</v>
      </c>
      <c r="DI826" s="4" t="str">
        <f t="shared" si="992"/>
        <v>DI$822</v>
      </c>
      <c r="DJ826" s="4" t="str">
        <f t="shared" si="992"/>
        <v>DJ$822</v>
      </c>
      <c r="DK826" s="4" t="str">
        <f t="shared" si="992"/>
        <v>DK$822</v>
      </c>
      <c r="DL826" s="4" t="str">
        <f t="shared" ref="DL826" si="993">ADDRESS(ROW(DL822),COLUMN(DL822),2)</f>
        <v>DL$822</v>
      </c>
    </row>
    <row r="827" spans="1:116" x14ac:dyDescent="0.4">
      <c r="B827" t="s">
        <v>332</v>
      </c>
      <c r="D827" t="s">
        <v>758</v>
      </c>
      <c r="E827" s="8" t="str">
        <f t="shared" si="981"/>
        <v>827 SALES-PV</v>
      </c>
      <c r="G827" s="128" t="s">
        <v>333</v>
      </c>
      <c r="H827" s="56"/>
      <c r="I827" s="79"/>
      <c r="J827" s="79"/>
      <c r="K827" s="15"/>
      <c r="L827" s="15"/>
      <c r="M827" s="15"/>
      <c r="N827" s="15"/>
      <c r="O827" s="15"/>
      <c r="P827" s="15"/>
      <c r="R827" s="15"/>
      <c r="S827" s="179" t="str">
        <f t="shared" ref="S827:AX827" si="994">S814</f>
        <v>S$17</v>
      </c>
      <c r="T827" s="179" t="str">
        <f t="shared" si="994"/>
        <v>T$17</v>
      </c>
      <c r="U827" s="179" t="str">
        <f t="shared" si="994"/>
        <v>U$17</v>
      </c>
      <c r="V827" s="179" t="str">
        <f t="shared" si="994"/>
        <v>V$17</v>
      </c>
      <c r="W827" s="179" t="str">
        <f t="shared" si="994"/>
        <v>W$17</v>
      </c>
      <c r="X827" s="179" t="str">
        <f t="shared" si="994"/>
        <v>X$17</v>
      </c>
      <c r="Y827" s="179" t="str">
        <f t="shared" si="994"/>
        <v>Y$17</v>
      </c>
      <c r="Z827" s="179" t="str">
        <f t="shared" si="994"/>
        <v>Z$17</v>
      </c>
      <c r="AA827" s="179" t="str">
        <f t="shared" si="994"/>
        <v>AA$17</v>
      </c>
      <c r="AB827" s="179" t="str">
        <f t="shared" si="994"/>
        <v>AB$17</v>
      </c>
      <c r="AC827" s="179" t="str">
        <f t="shared" si="994"/>
        <v>AC$17</v>
      </c>
      <c r="AD827" s="179" t="str">
        <f t="shared" si="994"/>
        <v>AD$17</v>
      </c>
      <c r="AE827" s="179" t="str">
        <f t="shared" si="994"/>
        <v>AE$17</v>
      </c>
      <c r="AF827" s="179" t="str">
        <f t="shared" si="994"/>
        <v>AF$17</v>
      </c>
      <c r="AG827" s="179" t="str">
        <f t="shared" si="994"/>
        <v>AG$17</v>
      </c>
      <c r="AH827" s="179" t="str">
        <f t="shared" si="994"/>
        <v>AH$17</v>
      </c>
      <c r="AI827" s="179" t="str">
        <f t="shared" si="994"/>
        <v>AI$17</v>
      </c>
      <c r="AJ827" s="179" t="str">
        <f t="shared" si="994"/>
        <v>AJ$17</v>
      </c>
      <c r="AK827" s="179" t="str">
        <f t="shared" si="994"/>
        <v>AK$17</v>
      </c>
      <c r="AL827" s="179" t="str">
        <f t="shared" si="994"/>
        <v>AL$17</v>
      </c>
      <c r="AM827" s="179" t="str">
        <f t="shared" si="994"/>
        <v>AM$17</v>
      </c>
      <c r="AN827" s="179" t="str">
        <f t="shared" si="994"/>
        <v>AN$17</v>
      </c>
      <c r="AO827" s="179" t="str">
        <f t="shared" si="994"/>
        <v>AO$17</v>
      </c>
      <c r="AP827" s="179" t="str">
        <f t="shared" si="994"/>
        <v>AP$17</v>
      </c>
      <c r="AQ827" s="179" t="str">
        <f t="shared" si="994"/>
        <v>AQ$17</v>
      </c>
      <c r="AR827" s="179" t="str">
        <f t="shared" si="994"/>
        <v>AR$17</v>
      </c>
      <c r="AS827" s="179" t="str">
        <f t="shared" si="994"/>
        <v>AS$17</v>
      </c>
      <c r="AT827" s="179" t="str">
        <f t="shared" si="994"/>
        <v>AT$17</v>
      </c>
      <c r="AU827" s="179" t="str">
        <f t="shared" si="994"/>
        <v>AU$17</v>
      </c>
      <c r="AV827" s="179" t="str">
        <f t="shared" si="994"/>
        <v>AV$17</v>
      </c>
      <c r="AW827" s="179" t="str">
        <f t="shared" si="994"/>
        <v>AW$17</v>
      </c>
      <c r="AX827" s="179" t="str">
        <f t="shared" si="994"/>
        <v>AX$17</v>
      </c>
      <c r="AY827" s="179" t="str">
        <f t="shared" ref="AY827:CD827" si="995">AY814</f>
        <v>AY$17</v>
      </c>
      <c r="AZ827" s="179" t="str">
        <f t="shared" si="995"/>
        <v>AZ$17</v>
      </c>
      <c r="BA827" s="179" t="str">
        <f t="shared" si="995"/>
        <v>BA$17</v>
      </c>
      <c r="BB827" s="179" t="str">
        <f t="shared" si="995"/>
        <v>BB$17</v>
      </c>
      <c r="BC827" s="179" t="str">
        <f t="shared" si="995"/>
        <v>BC$17</v>
      </c>
      <c r="BD827" s="179" t="str">
        <f t="shared" si="995"/>
        <v>BD$17</v>
      </c>
      <c r="BE827" s="179" t="str">
        <f t="shared" si="995"/>
        <v>BE$17</v>
      </c>
      <c r="BF827" s="179" t="str">
        <f t="shared" si="995"/>
        <v>BF$17</v>
      </c>
      <c r="BG827" s="179" t="str">
        <f t="shared" si="995"/>
        <v>BG$17</v>
      </c>
      <c r="BH827" s="179" t="str">
        <f t="shared" si="995"/>
        <v>BH$17</v>
      </c>
      <c r="BI827" s="179" t="str">
        <f t="shared" si="995"/>
        <v>BI$17</v>
      </c>
      <c r="BJ827" s="179" t="str">
        <f t="shared" si="995"/>
        <v>BJ$17</v>
      </c>
      <c r="BK827" s="179" t="str">
        <f t="shared" si="995"/>
        <v>BK$17</v>
      </c>
      <c r="BL827" s="179" t="str">
        <f t="shared" si="995"/>
        <v>BL$17</v>
      </c>
      <c r="BM827" s="179" t="str">
        <f t="shared" si="995"/>
        <v>BM$17</v>
      </c>
      <c r="BN827" s="179" t="str">
        <f t="shared" si="995"/>
        <v>BN$17</v>
      </c>
      <c r="BO827" s="179" t="str">
        <f t="shared" si="995"/>
        <v>BO$17</v>
      </c>
      <c r="BP827" s="179" t="str">
        <f t="shared" si="995"/>
        <v>BP$17</v>
      </c>
      <c r="BQ827" s="179" t="str">
        <f t="shared" si="995"/>
        <v>BQ$17</v>
      </c>
      <c r="BR827" s="179" t="str">
        <f t="shared" si="995"/>
        <v>BR$17</v>
      </c>
      <c r="BS827" s="179" t="str">
        <f t="shared" si="995"/>
        <v>BS$17</v>
      </c>
      <c r="BT827" s="179" t="str">
        <f t="shared" si="995"/>
        <v>BT$17</v>
      </c>
      <c r="BU827" s="179" t="str">
        <f t="shared" si="995"/>
        <v>BU$17</v>
      </c>
      <c r="BV827" s="179" t="str">
        <f t="shared" si="995"/>
        <v>BV$17</v>
      </c>
      <c r="BW827" s="179" t="str">
        <f t="shared" si="995"/>
        <v>BW$17</v>
      </c>
      <c r="BX827" s="179" t="str">
        <f t="shared" si="995"/>
        <v>BX$17</v>
      </c>
      <c r="BY827" s="179" t="str">
        <f t="shared" si="995"/>
        <v>BY$17</v>
      </c>
      <c r="BZ827" s="179" t="str">
        <f t="shared" si="995"/>
        <v>BZ$17</v>
      </c>
      <c r="CA827" s="179" t="str">
        <f t="shared" si="995"/>
        <v>CA$17</v>
      </c>
      <c r="CB827" s="179" t="str">
        <f t="shared" si="995"/>
        <v>CB$17</v>
      </c>
      <c r="CC827" s="179" t="str">
        <f t="shared" si="995"/>
        <v>CC$17</v>
      </c>
      <c r="CD827" s="179" t="str">
        <f t="shared" si="995"/>
        <v>CD$17</v>
      </c>
      <c r="CE827" s="179" t="str">
        <f t="shared" ref="CE827:CL827" si="996">CE814</f>
        <v>CE$17</v>
      </c>
      <c r="CF827" s="179" t="str">
        <f t="shared" si="996"/>
        <v>CF$17</v>
      </c>
      <c r="CG827" s="179" t="str">
        <f t="shared" si="996"/>
        <v>CG$17</v>
      </c>
      <c r="CH827" s="179" t="str">
        <f t="shared" si="996"/>
        <v>CH$17</v>
      </c>
      <c r="CI827" s="179" t="str">
        <f t="shared" si="996"/>
        <v>CI$17</v>
      </c>
      <c r="CJ827" s="179" t="str">
        <f t="shared" si="996"/>
        <v>CJ$17</v>
      </c>
      <c r="CK827" s="179" t="str">
        <f t="shared" si="996"/>
        <v>CK$17</v>
      </c>
      <c r="CL827" s="179" t="str">
        <f t="shared" si="996"/>
        <v>CL$17</v>
      </c>
      <c r="CN827" s="79"/>
      <c r="CO827" s="179" t="str">
        <f t="shared" ref="CO827:DK827" si="997">CO814</f>
        <v>CO$17</v>
      </c>
      <c r="CP827" s="179" t="str">
        <f t="shared" si="997"/>
        <v>CP$17</v>
      </c>
      <c r="CQ827" s="179" t="str">
        <f t="shared" si="997"/>
        <v>CQ$17</v>
      </c>
      <c r="CR827" s="179" t="str">
        <f t="shared" si="997"/>
        <v>CR$17</v>
      </c>
      <c r="CS827" s="179" t="str">
        <f t="shared" si="997"/>
        <v>CS$17</v>
      </c>
      <c r="CT827" s="179" t="str">
        <f t="shared" si="997"/>
        <v>CT$17</v>
      </c>
      <c r="CU827" s="179" t="str">
        <f t="shared" si="997"/>
        <v>CU$17</v>
      </c>
      <c r="CV827" s="179" t="str">
        <f t="shared" si="997"/>
        <v>CV$17</v>
      </c>
      <c r="CW827" s="179" t="str">
        <f t="shared" si="997"/>
        <v>CW$17</v>
      </c>
      <c r="CX827" s="179" t="str">
        <f t="shared" si="997"/>
        <v>CX$17</v>
      </c>
      <c r="CY827" s="179" t="str">
        <f t="shared" si="997"/>
        <v>CY$17</v>
      </c>
      <c r="CZ827" s="179" t="str">
        <f t="shared" si="997"/>
        <v>CZ$17</v>
      </c>
      <c r="DA827" s="179" t="str">
        <f t="shared" si="997"/>
        <v>DA$17</v>
      </c>
      <c r="DB827" s="179" t="str">
        <f t="shared" si="997"/>
        <v>DB$17</v>
      </c>
      <c r="DC827" s="179" t="str">
        <f t="shared" si="997"/>
        <v>DC$17</v>
      </c>
      <c r="DD827" s="179" t="str">
        <f t="shared" si="997"/>
        <v>DD$17</v>
      </c>
      <c r="DE827" s="179" t="str">
        <f t="shared" si="997"/>
        <v>DE$17</v>
      </c>
      <c r="DF827" s="179" t="str">
        <f t="shared" si="997"/>
        <v>DF$17</v>
      </c>
      <c r="DG827" s="179" t="str">
        <f t="shared" si="997"/>
        <v>DG$17</v>
      </c>
      <c r="DH827" s="179" t="str">
        <f t="shared" si="997"/>
        <v>DH$17</v>
      </c>
      <c r="DI827" s="179" t="str">
        <f t="shared" si="997"/>
        <v>DI$17</v>
      </c>
      <c r="DJ827" s="179" t="str">
        <f t="shared" si="997"/>
        <v>DJ$17</v>
      </c>
      <c r="DK827" s="179" t="str">
        <f t="shared" si="997"/>
        <v>DK$17</v>
      </c>
      <c r="DL827" s="179" t="str">
        <f t="shared" ref="DL827" si="998">DL814</f>
        <v>DL$17</v>
      </c>
    </row>
    <row r="828" spans="1:116" x14ac:dyDescent="0.4">
      <c r="B828" t="s">
        <v>332</v>
      </c>
      <c r="D828" t="s">
        <v>758</v>
      </c>
      <c r="E828" s="8" t="str">
        <f t="shared" si="981"/>
        <v>828 SALES-PV</v>
      </c>
      <c r="G828" s="8" t="str">
        <f>G815</f>
        <v>(Secondary label)</v>
      </c>
      <c r="H828" s="12"/>
      <c r="I828" s="60"/>
      <c r="J828" s="60"/>
      <c r="K828" s="15"/>
      <c r="L828" s="15"/>
      <c r="M828" s="15"/>
      <c r="N828" s="15"/>
      <c r="O828" s="15"/>
      <c r="P828" s="15"/>
      <c r="R828" s="15"/>
      <c r="S828" s="179">
        <f t="shared" ref="S828:AX828" si="999">S815</f>
        <v>0</v>
      </c>
      <c r="T828" s="179">
        <f t="shared" si="999"/>
        <v>0</v>
      </c>
      <c r="U828" s="179">
        <f t="shared" si="999"/>
        <v>0</v>
      </c>
      <c r="V828" s="179">
        <f t="shared" si="999"/>
        <v>0</v>
      </c>
      <c r="W828" s="179">
        <f t="shared" si="999"/>
        <v>0</v>
      </c>
      <c r="X828" s="179">
        <f t="shared" si="999"/>
        <v>0</v>
      </c>
      <c r="Y828" s="179">
        <f t="shared" si="999"/>
        <v>0</v>
      </c>
      <c r="Z828" s="179">
        <f t="shared" si="999"/>
        <v>0</v>
      </c>
      <c r="AA828" s="179">
        <f t="shared" si="999"/>
        <v>0</v>
      </c>
      <c r="AB828" s="179">
        <f t="shared" si="999"/>
        <v>0</v>
      </c>
      <c r="AC828" s="179">
        <f t="shared" si="999"/>
        <v>0</v>
      </c>
      <c r="AD828" s="179">
        <f t="shared" si="999"/>
        <v>0</v>
      </c>
      <c r="AE828" s="179">
        <f t="shared" si="999"/>
        <v>0</v>
      </c>
      <c r="AF828" s="179">
        <f t="shared" si="999"/>
        <v>0</v>
      </c>
      <c r="AG828" s="179">
        <f t="shared" si="999"/>
        <v>0</v>
      </c>
      <c r="AH828" s="179">
        <f t="shared" si="999"/>
        <v>0</v>
      </c>
      <c r="AI828" s="179">
        <f t="shared" si="999"/>
        <v>0</v>
      </c>
      <c r="AJ828" s="179">
        <f t="shared" si="999"/>
        <v>0</v>
      </c>
      <c r="AK828" s="179">
        <f t="shared" si="999"/>
        <v>0</v>
      </c>
      <c r="AL828" s="179">
        <f t="shared" si="999"/>
        <v>0</v>
      </c>
      <c r="AM828" s="179">
        <f t="shared" si="999"/>
        <v>0</v>
      </c>
      <c r="AN828" s="179">
        <f t="shared" si="999"/>
        <v>0</v>
      </c>
      <c r="AO828" s="179">
        <f t="shared" si="999"/>
        <v>0</v>
      </c>
      <c r="AP828" s="179">
        <f t="shared" si="999"/>
        <v>0</v>
      </c>
      <c r="AQ828" s="179">
        <f t="shared" si="999"/>
        <v>0</v>
      </c>
      <c r="AR828" s="179">
        <f t="shared" si="999"/>
        <v>0</v>
      </c>
      <c r="AS828" s="179">
        <f t="shared" si="999"/>
        <v>0</v>
      </c>
      <c r="AT828" s="179">
        <f t="shared" si="999"/>
        <v>0</v>
      </c>
      <c r="AU828" s="179">
        <f t="shared" si="999"/>
        <v>0</v>
      </c>
      <c r="AV828" s="179">
        <f t="shared" si="999"/>
        <v>0</v>
      </c>
      <c r="AW828" s="179">
        <f t="shared" si="999"/>
        <v>0</v>
      </c>
      <c r="AX828" s="179">
        <f t="shared" si="999"/>
        <v>0</v>
      </c>
      <c r="AY828" s="179">
        <f t="shared" ref="AY828:CD828" si="1000">AY815</f>
        <v>0</v>
      </c>
      <c r="AZ828" s="179">
        <f t="shared" si="1000"/>
        <v>0</v>
      </c>
      <c r="BA828" s="179">
        <f t="shared" si="1000"/>
        <v>0</v>
      </c>
      <c r="BB828" s="179">
        <f t="shared" si="1000"/>
        <v>0</v>
      </c>
      <c r="BC828" s="179">
        <f t="shared" si="1000"/>
        <v>0</v>
      </c>
      <c r="BD828" s="179">
        <f t="shared" si="1000"/>
        <v>0</v>
      </c>
      <c r="BE828" s="179">
        <f t="shared" si="1000"/>
        <v>0</v>
      </c>
      <c r="BF828" s="179">
        <f t="shared" si="1000"/>
        <v>0</v>
      </c>
      <c r="BG828" s="179">
        <f t="shared" si="1000"/>
        <v>0</v>
      </c>
      <c r="BH828" s="179">
        <f t="shared" si="1000"/>
        <v>0</v>
      </c>
      <c r="BI828" s="179">
        <f t="shared" si="1000"/>
        <v>0</v>
      </c>
      <c r="BJ828" s="179">
        <f t="shared" si="1000"/>
        <v>0</v>
      </c>
      <c r="BK828" s="179">
        <f t="shared" si="1000"/>
        <v>0</v>
      </c>
      <c r="BL828" s="179">
        <f t="shared" si="1000"/>
        <v>0</v>
      </c>
      <c r="BM828" s="179">
        <f t="shared" si="1000"/>
        <v>0</v>
      </c>
      <c r="BN828" s="179">
        <f t="shared" si="1000"/>
        <v>0</v>
      </c>
      <c r="BO828" s="179">
        <f t="shared" si="1000"/>
        <v>0</v>
      </c>
      <c r="BP828" s="179">
        <f t="shared" si="1000"/>
        <v>0</v>
      </c>
      <c r="BQ828" s="179">
        <f t="shared" si="1000"/>
        <v>0</v>
      </c>
      <c r="BR828" s="179">
        <f t="shared" si="1000"/>
        <v>0</v>
      </c>
      <c r="BS828" s="179">
        <f t="shared" si="1000"/>
        <v>0</v>
      </c>
      <c r="BT828" s="179">
        <f t="shared" si="1000"/>
        <v>0</v>
      </c>
      <c r="BU828" s="179">
        <f t="shared" si="1000"/>
        <v>0</v>
      </c>
      <c r="BV828" s="179">
        <f t="shared" si="1000"/>
        <v>0</v>
      </c>
      <c r="BW828" s="179">
        <f t="shared" si="1000"/>
        <v>0</v>
      </c>
      <c r="BX828" s="179">
        <f t="shared" si="1000"/>
        <v>0</v>
      </c>
      <c r="BY828" s="179">
        <f t="shared" si="1000"/>
        <v>0</v>
      </c>
      <c r="BZ828" s="179">
        <f t="shared" si="1000"/>
        <v>0</v>
      </c>
      <c r="CA828" s="179">
        <f t="shared" si="1000"/>
        <v>0</v>
      </c>
      <c r="CB828" s="179">
        <f t="shared" si="1000"/>
        <v>0</v>
      </c>
      <c r="CC828" s="179">
        <f t="shared" si="1000"/>
        <v>0</v>
      </c>
      <c r="CD828" s="179">
        <f t="shared" si="1000"/>
        <v>0</v>
      </c>
      <c r="CE828" s="179">
        <f t="shared" ref="CE828:CL828" si="1001">CE815</f>
        <v>0</v>
      </c>
      <c r="CF828" s="179">
        <f t="shared" si="1001"/>
        <v>0</v>
      </c>
      <c r="CG828" s="179">
        <f t="shared" si="1001"/>
        <v>0</v>
      </c>
      <c r="CH828" s="179">
        <f t="shared" si="1001"/>
        <v>0</v>
      </c>
      <c r="CI828" s="179">
        <f t="shared" si="1001"/>
        <v>0</v>
      </c>
      <c r="CJ828" s="179">
        <f t="shared" si="1001"/>
        <v>0</v>
      </c>
      <c r="CK828" s="179">
        <f t="shared" si="1001"/>
        <v>0</v>
      </c>
      <c r="CL828" s="179">
        <f t="shared" si="1001"/>
        <v>0</v>
      </c>
      <c r="CN828" s="60"/>
      <c r="CO828" s="179">
        <f t="shared" ref="CO828:DK828" si="1002">CO815</f>
        <v>0</v>
      </c>
      <c r="CP828" s="179">
        <f t="shared" si="1002"/>
        <v>0</v>
      </c>
      <c r="CQ828" s="179">
        <f t="shared" si="1002"/>
        <v>0</v>
      </c>
      <c r="CR828" s="179">
        <f t="shared" si="1002"/>
        <v>0</v>
      </c>
      <c r="CS828" s="179">
        <f t="shared" si="1002"/>
        <v>0</v>
      </c>
      <c r="CT828" s="179">
        <f t="shared" si="1002"/>
        <v>0</v>
      </c>
      <c r="CU828" s="179">
        <f t="shared" si="1002"/>
        <v>0</v>
      </c>
      <c r="CV828" s="179">
        <f t="shared" si="1002"/>
        <v>0</v>
      </c>
      <c r="CW828" s="179">
        <f t="shared" si="1002"/>
        <v>0</v>
      </c>
      <c r="CX828" s="179">
        <f t="shared" si="1002"/>
        <v>0</v>
      </c>
      <c r="CY828" s="179">
        <f t="shared" si="1002"/>
        <v>0</v>
      </c>
      <c r="CZ828" s="179">
        <f t="shared" si="1002"/>
        <v>0</v>
      </c>
      <c r="DA828" s="179">
        <f t="shared" si="1002"/>
        <v>0</v>
      </c>
      <c r="DB828" s="179">
        <f t="shared" si="1002"/>
        <v>0</v>
      </c>
      <c r="DC828" s="179">
        <f t="shared" si="1002"/>
        <v>0</v>
      </c>
      <c r="DD828" s="179">
        <f t="shared" si="1002"/>
        <v>0</v>
      </c>
      <c r="DE828" s="179">
        <f t="shared" si="1002"/>
        <v>0</v>
      </c>
      <c r="DF828" s="179">
        <f t="shared" si="1002"/>
        <v>0</v>
      </c>
      <c r="DG828" s="179">
        <f t="shared" si="1002"/>
        <v>0</v>
      </c>
      <c r="DH828" s="179">
        <f t="shared" si="1002"/>
        <v>0</v>
      </c>
      <c r="DI828" s="179">
        <f t="shared" si="1002"/>
        <v>0</v>
      </c>
      <c r="DJ828" s="179">
        <f t="shared" si="1002"/>
        <v>0</v>
      </c>
      <c r="DK828" s="179">
        <f t="shared" si="1002"/>
        <v>0</v>
      </c>
      <c r="DL828" s="179">
        <f t="shared" ref="DL828" si="1003">DL815</f>
        <v>0</v>
      </c>
    </row>
    <row r="829" spans="1:116" x14ac:dyDescent="0.4">
      <c r="B829" t="s">
        <v>332</v>
      </c>
      <c r="D829" t="s">
        <v>758</v>
      </c>
      <c r="E829" s="8" t="str">
        <f t="shared" ref="E829" si="1004">ROW()&amp;" "&amp;D829</f>
        <v>829 SALES-PV</v>
      </c>
      <c r="G829" s="8" t="str">
        <f>G816</f>
        <v xml:space="preserve">secondary unit </v>
      </c>
      <c r="H829" s="12"/>
      <c r="I829" s="60"/>
      <c r="J829" s="60"/>
      <c r="K829" s="15"/>
      <c r="L829" s="15"/>
      <c r="M829" s="15"/>
      <c r="N829" s="15"/>
      <c r="O829" s="15"/>
      <c r="P829" s="15"/>
      <c r="R829" s="15"/>
      <c r="S829" s="179"/>
      <c r="T829" s="179"/>
      <c r="U829" s="179"/>
      <c r="V829" s="179"/>
      <c r="W829" s="179"/>
      <c r="X829" s="179"/>
      <c r="Y829" s="179"/>
      <c r="Z829" s="179"/>
      <c r="AA829" s="179"/>
      <c r="AB829" s="179"/>
      <c r="AC829" s="179"/>
      <c r="AD829" s="179"/>
      <c r="AE829" s="179"/>
      <c r="AF829" s="179"/>
      <c r="AG829" s="179"/>
      <c r="AH829" s="179"/>
      <c r="AI829" s="179"/>
      <c r="AJ829" s="179"/>
      <c r="AK829" s="179"/>
      <c r="AL829" s="179"/>
      <c r="AM829" s="179"/>
      <c r="AN829" s="179"/>
      <c r="AO829" s="179"/>
      <c r="AP829" s="179"/>
      <c r="AQ829" s="179"/>
      <c r="AR829" s="179"/>
      <c r="AS829" s="179"/>
      <c r="AT829" s="179"/>
      <c r="AU829" s="179"/>
      <c r="AV829" s="179"/>
      <c r="AW829" s="179"/>
      <c r="AX829" s="179"/>
      <c r="AY829" s="179"/>
      <c r="AZ829" s="179"/>
      <c r="BA829" s="179"/>
      <c r="BB829" s="179"/>
      <c r="BC829" s="179"/>
      <c r="BD829" s="179"/>
      <c r="BE829" s="179"/>
      <c r="BF829" s="179"/>
      <c r="BG829" s="179"/>
      <c r="BH829" s="179"/>
      <c r="BI829" s="179"/>
      <c r="BJ829" s="179"/>
      <c r="BK829" s="179"/>
      <c r="BL829" s="179"/>
      <c r="BM829" s="179"/>
      <c r="BN829" s="179"/>
      <c r="BO829" s="179"/>
      <c r="BP829" s="179"/>
      <c r="BQ829" s="179"/>
      <c r="BR829" s="179"/>
      <c r="BS829" s="179"/>
      <c r="BT829" s="179"/>
      <c r="BU829" s="179"/>
      <c r="BV829" s="179"/>
      <c r="BW829" s="179"/>
      <c r="BX829" s="179"/>
      <c r="BY829" s="179"/>
      <c r="BZ829" s="179"/>
      <c r="CA829" s="179"/>
      <c r="CB829" s="179"/>
      <c r="CC829" s="179"/>
      <c r="CD829" s="179"/>
      <c r="CE829" s="179"/>
      <c r="CF829" s="179"/>
      <c r="CG829" s="179"/>
      <c r="CH829" s="179"/>
      <c r="CI829" s="179"/>
      <c r="CJ829" s="179"/>
      <c r="CK829" s="179"/>
      <c r="CL829" s="179"/>
      <c r="CN829" s="60"/>
      <c r="CO829" s="179"/>
      <c r="CP829" s="179"/>
      <c r="CQ829" s="179"/>
      <c r="CR829" s="179"/>
      <c r="CS829" s="179"/>
      <c r="CT829" s="179"/>
      <c r="CU829" s="179"/>
      <c r="CV829" s="179"/>
      <c r="CW829" s="179"/>
      <c r="CX829" s="179"/>
      <c r="CY829" s="179"/>
      <c r="CZ829" s="179"/>
      <c r="DA829" s="179"/>
      <c r="DB829" s="179"/>
      <c r="DC829" s="179"/>
      <c r="DD829" s="179"/>
      <c r="DE829" s="179"/>
      <c r="DF829" s="179"/>
      <c r="DG829" s="179"/>
      <c r="DH829" s="179"/>
      <c r="DI829" s="179"/>
      <c r="DJ829" s="179"/>
      <c r="DK829" s="179"/>
      <c r="DL829" s="179"/>
    </row>
    <row r="830" spans="1:116" x14ac:dyDescent="0.4">
      <c r="B830" t="s">
        <v>332</v>
      </c>
      <c r="D830" t="s">
        <v>758</v>
      </c>
      <c r="E830" s="8" t="str">
        <f t="shared" si="981"/>
        <v>830 SALES-PV</v>
      </c>
      <c r="G830" s="8" t="str">
        <f>G817</f>
        <v>Secondary revenue driver</v>
      </c>
      <c r="H830" s="12"/>
      <c r="I830" s="60"/>
      <c r="J830" s="60"/>
      <c r="K830" s="15"/>
      <c r="L830" s="15"/>
      <c r="M830" s="15"/>
      <c r="N830" s="15"/>
      <c r="O830" s="15"/>
      <c r="P830" s="15"/>
      <c r="R830" s="15"/>
      <c r="S830" s="179" t="str">
        <f t="shared" ref="S830:AX830" si="1005">S817</f>
        <v>S$18</v>
      </c>
      <c r="T830" s="179" t="str">
        <f t="shared" si="1005"/>
        <v>T$18</v>
      </c>
      <c r="U830" s="179" t="str">
        <f t="shared" si="1005"/>
        <v>U$18</v>
      </c>
      <c r="V830" s="179" t="str">
        <f t="shared" si="1005"/>
        <v>V$18</v>
      </c>
      <c r="W830" s="179" t="str">
        <f t="shared" si="1005"/>
        <v>W$18</v>
      </c>
      <c r="X830" s="179" t="str">
        <f t="shared" si="1005"/>
        <v>X$18</v>
      </c>
      <c r="Y830" s="179" t="str">
        <f t="shared" si="1005"/>
        <v>Y$18</v>
      </c>
      <c r="Z830" s="179" t="str">
        <f t="shared" si="1005"/>
        <v>Z$18</v>
      </c>
      <c r="AA830" s="179" t="str">
        <f t="shared" si="1005"/>
        <v>AA$18</v>
      </c>
      <c r="AB830" s="179" t="str">
        <f t="shared" si="1005"/>
        <v>AB$18</v>
      </c>
      <c r="AC830" s="179" t="str">
        <f t="shared" si="1005"/>
        <v>AC$18</v>
      </c>
      <c r="AD830" s="179" t="str">
        <f t="shared" si="1005"/>
        <v>AD$18</v>
      </c>
      <c r="AE830" s="179" t="str">
        <f t="shared" si="1005"/>
        <v>AE$18</v>
      </c>
      <c r="AF830" s="179" t="str">
        <f t="shared" si="1005"/>
        <v>AF$18</v>
      </c>
      <c r="AG830" s="179" t="str">
        <f t="shared" si="1005"/>
        <v>AG$18</v>
      </c>
      <c r="AH830" s="179" t="str">
        <f t="shared" si="1005"/>
        <v>AH$18</v>
      </c>
      <c r="AI830" s="179" t="str">
        <f t="shared" si="1005"/>
        <v>AI$18</v>
      </c>
      <c r="AJ830" s="179" t="str">
        <f t="shared" si="1005"/>
        <v>AJ$18</v>
      </c>
      <c r="AK830" s="179" t="str">
        <f t="shared" si="1005"/>
        <v>AK$18</v>
      </c>
      <c r="AL830" s="179" t="str">
        <f t="shared" si="1005"/>
        <v>AL$18</v>
      </c>
      <c r="AM830" s="179" t="str">
        <f t="shared" si="1005"/>
        <v>AM$18</v>
      </c>
      <c r="AN830" s="179" t="str">
        <f t="shared" si="1005"/>
        <v>AN$18</v>
      </c>
      <c r="AO830" s="179" t="str">
        <f t="shared" si="1005"/>
        <v>AO$18</v>
      </c>
      <c r="AP830" s="179" t="str">
        <f t="shared" si="1005"/>
        <v>AP$18</v>
      </c>
      <c r="AQ830" s="179" t="str">
        <f t="shared" si="1005"/>
        <v>AQ$18</v>
      </c>
      <c r="AR830" s="179" t="str">
        <f t="shared" si="1005"/>
        <v>AR$18</v>
      </c>
      <c r="AS830" s="179" t="str">
        <f t="shared" si="1005"/>
        <v>AS$18</v>
      </c>
      <c r="AT830" s="179" t="str">
        <f t="shared" si="1005"/>
        <v>AT$18</v>
      </c>
      <c r="AU830" s="179" t="str">
        <f t="shared" si="1005"/>
        <v>AU$18</v>
      </c>
      <c r="AV830" s="179" t="str">
        <f t="shared" si="1005"/>
        <v>AV$18</v>
      </c>
      <c r="AW830" s="179" t="str">
        <f t="shared" si="1005"/>
        <v>AW$18</v>
      </c>
      <c r="AX830" s="179" t="str">
        <f t="shared" si="1005"/>
        <v>AX$18</v>
      </c>
      <c r="AY830" s="179" t="str">
        <f t="shared" ref="AY830:CD830" si="1006">AY817</f>
        <v>AY$18</v>
      </c>
      <c r="AZ830" s="179" t="str">
        <f t="shared" si="1006"/>
        <v>AZ$18</v>
      </c>
      <c r="BA830" s="179" t="str">
        <f t="shared" si="1006"/>
        <v>BA$18</v>
      </c>
      <c r="BB830" s="179" t="str">
        <f t="shared" si="1006"/>
        <v>BB$18</v>
      </c>
      <c r="BC830" s="179" t="str">
        <f t="shared" si="1006"/>
        <v>BC$18</v>
      </c>
      <c r="BD830" s="179" t="str">
        <f t="shared" si="1006"/>
        <v>BD$18</v>
      </c>
      <c r="BE830" s="179" t="str">
        <f t="shared" si="1006"/>
        <v>BE$18</v>
      </c>
      <c r="BF830" s="179" t="str">
        <f t="shared" si="1006"/>
        <v>BF$18</v>
      </c>
      <c r="BG830" s="179" t="str">
        <f t="shared" si="1006"/>
        <v>BG$18</v>
      </c>
      <c r="BH830" s="179" t="str">
        <f t="shared" si="1006"/>
        <v>BH$18</v>
      </c>
      <c r="BI830" s="179" t="str">
        <f t="shared" si="1006"/>
        <v>BI$18</v>
      </c>
      <c r="BJ830" s="179" t="str">
        <f t="shared" si="1006"/>
        <v>BJ$18</v>
      </c>
      <c r="BK830" s="179" t="str">
        <f t="shared" si="1006"/>
        <v>BK$18</v>
      </c>
      <c r="BL830" s="179" t="str">
        <f t="shared" si="1006"/>
        <v>BL$18</v>
      </c>
      <c r="BM830" s="179" t="str">
        <f t="shared" si="1006"/>
        <v>BM$18</v>
      </c>
      <c r="BN830" s="179" t="str">
        <f t="shared" si="1006"/>
        <v>BN$18</v>
      </c>
      <c r="BO830" s="179" t="str">
        <f t="shared" si="1006"/>
        <v>BO$18</v>
      </c>
      <c r="BP830" s="179" t="str">
        <f t="shared" si="1006"/>
        <v>BP$18</v>
      </c>
      <c r="BQ830" s="179" t="str">
        <f t="shared" si="1006"/>
        <v>BQ$18</v>
      </c>
      <c r="BR830" s="179" t="str">
        <f t="shared" si="1006"/>
        <v>BR$18</v>
      </c>
      <c r="BS830" s="179" t="str">
        <f t="shared" si="1006"/>
        <v>BS$18</v>
      </c>
      <c r="BT830" s="179" t="str">
        <f t="shared" si="1006"/>
        <v>BT$18</v>
      </c>
      <c r="BU830" s="179" t="str">
        <f t="shared" si="1006"/>
        <v>BU$18</v>
      </c>
      <c r="BV830" s="179" t="str">
        <f t="shared" si="1006"/>
        <v>BV$18</v>
      </c>
      <c r="BW830" s="179" t="str">
        <f t="shared" si="1006"/>
        <v>BW$18</v>
      </c>
      <c r="BX830" s="179" t="str">
        <f t="shared" si="1006"/>
        <v>BX$18</v>
      </c>
      <c r="BY830" s="179" t="str">
        <f t="shared" si="1006"/>
        <v>BY$18</v>
      </c>
      <c r="BZ830" s="179" t="str">
        <f t="shared" si="1006"/>
        <v>BZ$18</v>
      </c>
      <c r="CA830" s="179" t="str">
        <f t="shared" si="1006"/>
        <v>CA$18</v>
      </c>
      <c r="CB830" s="179" t="str">
        <f t="shared" si="1006"/>
        <v>CB$18</v>
      </c>
      <c r="CC830" s="179" t="str">
        <f t="shared" si="1006"/>
        <v>CC$18</v>
      </c>
      <c r="CD830" s="179" t="str">
        <f t="shared" si="1006"/>
        <v>CD$18</v>
      </c>
      <c r="CE830" s="179" t="str">
        <f t="shared" ref="CE830:CL830" si="1007">CE817</f>
        <v>CE$18</v>
      </c>
      <c r="CF830" s="179" t="str">
        <f t="shared" si="1007"/>
        <v>CF$18</v>
      </c>
      <c r="CG830" s="179" t="str">
        <f t="shared" si="1007"/>
        <v>CG$18</v>
      </c>
      <c r="CH830" s="179" t="str">
        <f t="shared" si="1007"/>
        <v>CH$18</v>
      </c>
      <c r="CI830" s="179" t="str">
        <f t="shared" si="1007"/>
        <v>CI$18</v>
      </c>
      <c r="CJ830" s="179" t="str">
        <f t="shared" si="1007"/>
        <v>CJ$18</v>
      </c>
      <c r="CK830" s="179" t="str">
        <f t="shared" si="1007"/>
        <v>CK$18</v>
      </c>
      <c r="CL830" s="179" t="str">
        <f t="shared" si="1007"/>
        <v>CL$18</v>
      </c>
      <c r="CN830" s="60"/>
      <c r="CO830" s="179" t="str">
        <f t="shared" ref="CO830:DK830" si="1008">CO817</f>
        <v>CO$18</v>
      </c>
      <c r="CP830" s="179" t="str">
        <f t="shared" si="1008"/>
        <v>CP$18</v>
      </c>
      <c r="CQ830" s="179" t="str">
        <f t="shared" si="1008"/>
        <v>CQ$18</v>
      </c>
      <c r="CR830" s="179" t="str">
        <f t="shared" si="1008"/>
        <v>CR$18</v>
      </c>
      <c r="CS830" s="179" t="str">
        <f t="shared" si="1008"/>
        <v>CS$18</v>
      </c>
      <c r="CT830" s="179" t="str">
        <f t="shared" si="1008"/>
        <v>CT$18</v>
      </c>
      <c r="CU830" s="179" t="str">
        <f t="shared" si="1008"/>
        <v>CU$18</v>
      </c>
      <c r="CV830" s="179" t="str">
        <f t="shared" si="1008"/>
        <v>CV$18</v>
      </c>
      <c r="CW830" s="179" t="str">
        <f t="shared" si="1008"/>
        <v>CW$18</v>
      </c>
      <c r="CX830" s="179" t="str">
        <f t="shared" si="1008"/>
        <v>CX$18</v>
      </c>
      <c r="CY830" s="179" t="str">
        <f t="shared" si="1008"/>
        <v>CY$18</v>
      </c>
      <c r="CZ830" s="179" t="str">
        <f t="shared" si="1008"/>
        <v>CZ$18</v>
      </c>
      <c r="DA830" s="179" t="str">
        <f t="shared" si="1008"/>
        <v>DA$18</v>
      </c>
      <c r="DB830" s="179" t="str">
        <f t="shared" si="1008"/>
        <v>DB$18</v>
      </c>
      <c r="DC830" s="179" t="str">
        <f t="shared" si="1008"/>
        <v>DC$18</v>
      </c>
      <c r="DD830" s="179" t="str">
        <f t="shared" si="1008"/>
        <v>DD$18</v>
      </c>
      <c r="DE830" s="179" t="str">
        <f t="shared" si="1008"/>
        <v>DE$18</v>
      </c>
      <c r="DF830" s="179" t="str">
        <f t="shared" si="1008"/>
        <v>DF$18</v>
      </c>
      <c r="DG830" s="179" t="str">
        <f t="shared" si="1008"/>
        <v>DG$18</v>
      </c>
      <c r="DH830" s="179" t="str">
        <f t="shared" si="1008"/>
        <v>DH$18</v>
      </c>
      <c r="DI830" s="179" t="str">
        <f t="shared" si="1008"/>
        <v>DI$18</v>
      </c>
      <c r="DJ830" s="179" t="str">
        <f t="shared" si="1008"/>
        <v>DJ$18</v>
      </c>
      <c r="DK830" s="179" t="str">
        <f t="shared" si="1008"/>
        <v>DK$18</v>
      </c>
      <c r="DL830" s="179" t="str">
        <f t="shared" ref="DL830" si="1009">DL817</f>
        <v>DL$18</v>
      </c>
    </row>
    <row r="831" spans="1:116" x14ac:dyDescent="0.4">
      <c r="B831" t="s">
        <v>332</v>
      </c>
      <c r="D831" t="s">
        <v>758</v>
      </c>
      <c r="E831" s="8" t="str">
        <f t="shared" si="981"/>
        <v>831 SALES-PV</v>
      </c>
      <c r="G831" s="8" t="str">
        <f>G818</f>
        <v>Secondary volume driver</v>
      </c>
      <c r="H831" s="12"/>
      <c r="I831" s="60"/>
      <c r="J831" s="60"/>
      <c r="K831" s="15"/>
      <c r="L831" s="15"/>
      <c r="M831" s="15"/>
      <c r="N831" s="15"/>
      <c r="O831" s="15"/>
      <c r="P831" s="15"/>
      <c r="R831" s="15"/>
      <c r="S831" s="179" t="str">
        <f t="shared" ref="S831:AX831" si="1010">S818</f>
        <v>S$19</v>
      </c>
      <c r="T831" s="179" t="str">
        <f t="shared" si="1010"/>
        <v>T$19</v>
      </c>
      <c r="U831" s="179" t="str">
        <f t="shared" si="1010"/>
        <v>U$19</v>
      </c>
      <c r="V831" s="179" t="str">
        <f t="shared" si="1010"/>
        <v>V$19</v>
      </c>
      <c r="W831" s="179" t="str">
        <f t="shared" si="1010"/>
        <v>W$19</v>
      </c>
      <c r="X831" s="179" t="str">
        <f t="shared" si="1010"/>
        <v>X$19</v>
      </c>
      <c r="Y831" s="179" t="str">
        <f t="shared" si="1010"/>
        <v>Y$19</v>
      </c>
      <c r="Z831" s="179" t="str">
        <f t="shared" si="1010"/>
        <v>Z$19</v>
      </c>
      <c r="AA831" s="179" t="str">
        <f t="shared" si="1010"/>
        <v>AA$19</v>
      </c>
      <c r="AB831" s="179" t="str">
        <f t="shared" si="1010"/>
        <v>AB$19</v>
      </c>
      <c r="AC831" s="179" t="str">
        <f t="shared" si="1010"/>
        <v>AC$19</v>
      </c>
      <c r="AD831" s="179" t="str">
        <f t="shared" si="1010"/>
        <v>AD$19</v>
      </c>
      <c r="AE831" s="179" t="str">
        <f t="shared" si="1010"/>
        <v>AE$19</v>
      </c>
      <c r="AF831" s="179" t="str">
        <f t="shared" si="1010"/>
        <v>AF$19</v>
      </c>
      <c r="AG831" s="179" t="str">
        <f t="shared" si="1010"/>
        <v>AG$19</v>
      </c>
      <c r="AH831" s="179" t="str">
        <f t="shared" si="1010"/>
        <v>AH$19</v>
      </c>
      <c r="AI831" s="179" t="str">
        <f t="shared" si="1010"/>
        <v>AI$19</v>
      </c>
      <c r="AJ831" s="179" t="str">
        <f t="shared" si="1010"/>
        <v>AJ$19</v>
      </c>
      <c r="AK831" s="179" t="str">
        <f t="shared" si="1010"/>
        <v>AK$19</v>
      </c>
      <c r="AL831" s="179" t="str">
        <f t="shared" si="1010"/>
        <v>AL$19</v>
      </c>
      <c r="AM831" s="179" t="str">
        <f t="shared" si="1010"/>
        <v>AM$19</v>
      </c>
      <c r="AN831" s="179" t="str">
        <f t="shared" si="1010"/>
        <v>AN$19</v>
      </c>
      <c r="AO831" s="179" t="str">
        <f t="shared" si="1010"/>
        <v>AO$19</v>
      </c>
      <c r="AP831" s="179" t="str">
        <f t="shared" si="1010"/>
        <v>AP$19</v>
      </c>
      <c r="AQ831" s="179" t="str">
        <f t="shared" si="1010"/>
        <v>AQ$19</v>
      </c>
      <c r="AR831" s="179" t="str">
        <f t="shared" si="1010"/>
        <v>AR$19</v>
      </c>
      <c r="AS831" s="179" t="str">
        <f t="shared" si="1010"/>
        <v>AS$19</v>
      </c>
      <c r="AT831" s="179" t="str">
        <f t="shared" si="1010"/>
        <v>AT$19</v>
      </c>
      <c r="AU831" s="179" t="str">
        <f t="shared" si="1010"/>
        <v>AU$19</v>
      </c>
      <c r="AV831" s="179" t="str">
        <f t="shared" si="1010"/>
        <v>AV$19</v>
      </c>
      <c r="AW831" s="179" t="str">
        <f t="shared" si="1010"/>
        <v>AW$19</v>
      </c>
      <c r="AX831" s="179" t="str">
        <f t="shared" si="1010"/>
        <v>AX$19</v>
      </c>
      <c r="AY831" s="179" t="str">
        <f t="shared" ref="AY831:CD831" si="1011">AY818</f>
        <v>AY$19</v>
      </c>
      <c r="AZ831" s="179" t="str">
        <f t="shared" si="1011"/>
        <v>AZ$19</v>
      </c>
      <c r="BA831" s="179" t="str">
        <f t="shared" si="1011"/>
        <v>BA$19</v>
      </c>
      <c r="BB831" s="179" t="str">
        <f t="shared" si="1011"/>
        <v>BB$19</v>
      </c>
      <c r="BC831" s="179" t="str">
        <f t="shared" si="1011"/>
        <v>BC$19</v>
      </c>
      <c r="BD831" s="179" t="str">
        <f t="shared" si="1011"/>
        <v>BD$19</v>
      </c>
      <c r="BE831" s="179" t="str">
        <f t="shared" si="1011"/>
        <v>BE$19</v>
      </c>
      <c r="BF831" s="179" t="str">
        <f t="shared" si="1011"/>
        <v>BF$19</v>
      </c>
      <c r="BG831" s="179" t="str">
        <f t="shared" si="1011"/>
        <v>BG$19</v>
      </c>
      <c r="BH831" s="179" t="str">
        <f t="shared" si="1011"/>
        <v>BH$19</v>
      </c>
      <c r="BI831" s="179" t="str">
        <f t="shared" si="1011"/>
        <v>BI$19</v>
      </c>
      <c r="BJ831" s="179" t="str">
        <f t="shared" si="1011"/>
        <v>BJ$19</v>
      </c>
      <c r="BK831" s="179" t="str">
        <f t="shared" si="1011"/>
        <v>BK$19</v>
      </c>
      <c r="BL831" s="179" t="str">
        <f t="shared" si="1011"/>
        <v>BL$19</v>
      </c>
      <c r="BM831" s="179" t="str">
        <f t="shared" si="1011"/>
        <v>BM$19</v>
      </c>
      <c r="BN831" s="179" t="str">
        <f t="shared" si="1011"/>
        <v>BN$19</v>
      </c>
      <c r="BO831" s="179" t="str">
        <f t="shared" si="1011"/>
        <v>BO$19</v>
      </c>
      <c r="BP831" s="179" t="str">
        <f t="shared" si="1011"/>
        <v>BP$19</v>
      </c>
      <c r="BQ831" s="179" t="str">
        <f t="shared" si="1011"/>
        <v>BQ$19</v>
      </c>
      <c r="BR831" s="179" t="str">
        <f t="shared" si="1011"/>
        <v>BR$19</v>
      </c>
      <c r="BS831" s="179" t="str">
        <f t="shared" si="1011"/>
        <v>BS$19</v>
      </c>
      <c r="BT831" s="179" t="str">
        <f t="shared" si="1011"/>
        <v>BT$19</v>
      </c>
      <c r="BU831" s="179" t="str">
        <f t="shared" si="1011"/>
        <v>BU$19</v>
      </c>
      <c r="BV831" s="179" t="str">
        <f t="shared" si="1011"/>
        <v>BV$19</v>
      </c>
      <c r="BW831" s="179" t="str">
        <f t="shared" si="1011"/>
        <v>BW$19</v>
      </c>
      <c r="BX831" s="179" t="str">
        <f t="shared" si="1011"/>
        <v>BX$19</v>
      </c>
      <c r="BY831" s="179" t="str">
        <f t="shared" si="1011"/>
        <v>BY$19</v>
      </c>
      <c r="BZ831" s="179" t="str">
        <f t="shared" si="1011"/>
        <v>BZ$19</v>
      </c>
      <c r="CA831" s="179" t="str">
        <f t="shared" si="1011"/>
        <v>CA$19</v>
      </c>
      <c r="CB831" s="179" t="str">
        <f t="shared" si="1011"/>
        <v>CB$19</v>
      </c>
      <c r="CC831" s="179" t="str">
        <f t="shared" si="1011"/>
        <v>CC$19</v>
      </c>
      <c r="CD831" s="179" t="str">
        <f t="shared" si="1011"/>
        <v>CD$19</v>
      </c>
      <c r="CE831" s="179" t="str">
        <f t="shared" ref="CE831:CL831" si="1012">CE818</f>
        <v>CE$19</v>
      </c>
      <c r="CF831" s="179" t="str">
        <f t="shared" si="1012"/>
        <v>CF$19</v>
      </c>
      <c r="CG831" s="179" t="str">
        <f t="shared" si="1012"/>
        <v>CG$19</v>
      </c>
      <c r="CH831" s="179" t="str">
        <f t="shared" si="1012"/>
        <v>CH$19</v>
      </c>
      <c r="CI831" s="179" t="str">
        <f t="shared" si="1012"/>
        <v>CI$19</v>
      </c>
      <c r="CJ831" s="179" t="str">
        <f t="shared" si="1012"/>
        <v>CJ$19</v>
      </c>
      <c r="CK831" s="179" t="str">
        <f t="shared" si="1012"/>
        <v>CK$19</v>
      </c>
      <c r="CL831" s="179" t="str">
        <f t="shared" si="1012"/>
        <v>CL$19</v>
      </c>
      <c r="CN831" s="60"/>
      <c r="CO831" s="179" t="str">
        <f t="shared" ref="CO831:DK831" si="1013">CO818</f>
        <v>CO$19</v>
      </c>
      <c r="CP831" s="179" t="str">
        <f t="shared" si="1013"/>
        <v>CP$19</v>
      </c>
      <c r="CQ831" s="179" t="str">
        <f t="shared" si="1013"/>
        <v>CQ$19</v>
      </c>
      <c r="CR831" s="179" t="str">
        <f t="shared" si="1013"/>
        <v>CR$19</v>
      </c>
      <c r="CS831" s="179" t="str">
        <f t="shared" si="1013"/>
        <v>CS$19</v>
      </c>
      <c r="CT831" s="179" t="str">
        <f t="shared" si="1013"/>
        <v>CT$19</v>
      </c>
      <c r="CU831" s="179" t="str">
        <f t="shared" si="1013"/>
        <v>CU$19</v>
      </c>
      <c r="CV831" s="179" t="str">
        <f t="shared" si="1013"/>
        <v>CV$19</v>
      </c>
      <c r="CW831" s="179" t="str">
        <f t="shared" si="1013"/>
        <v>CW$19</v>
      </c>
      <c r="CX831" s="179" t="str">
        <f t="shared" si="1013"/>
        <v>CX$19</v>
      </c>
      <c r="CY831" s="179" t="str">
        <f t="shared" si="1013"/>
        <v>CY$19</v>
      </c>
      <c r="CZ831" s="179" t="str">
        <f t="shared" si="1013"/>
        <v>CZ$19</v>
      </c>
      <c r="DA831" s="179" t="str">
        <f t="shared" si="1013"/>
        <v>DA$19</v>
      </c>
      <c r="DB831" s="179" t="str">
        <f t="shared" si="1013"/>
        <v>DB$19</v>
      </c>
      <c r="DC831" s="179" t="str">
        <f t="shared" si="1013"/>
        <v>DC$19</v>
      </c>
      <c r="DD831" s="179" t="str">
        <f t="shared" si="1013"/>
        <v>DD$19</v>
      </c>
      <c r="DE831" s="179" t="str">
        <f t="shared" si="1013"/>
        <v>DE$19</v>
      </c>
      <c r="DF831" s="179" t="str">
        <f t="shared" si="1013"/>
        <v>DF$19</v>
      </c>
      <c r="DG831" s="179" t="str">
        <f t="shared" si="1013"/>
        <v>DG$19</v>
      </c>
      <c r="DH831" s="179" t="str">
        <f t="shared" si="1013"/>
        <v>DH$19</v>
      </c>
      <c r="DI831" s="179" t="str">
        <f t="shared" si="1013"/>
        <v>DI$19</v>
      </c>
      <c r="DJ831" s="179" t="str">
        <f t="shared" si="1013"/>
        <v>DJ$19</v>
      </c>
      <c r="DK831" s="179" t="str">
        <f t="shared" si="1013"/>
        <v>DK$19</v>
      </c>
      <c r="DL831" s="179" t="str">
        <f t="shared" ref="DL831" si="1014">DL818</f>
        <v>DL$19</v>
      </c>
    </row>
    <row r="832" spans="1:116" x14ac:dyDescent="0.4">
      <c r="E832" s="8"/>
      <c r="H832" s="12"/>
      <c r="I832" s="60"/>
      <c r="J832" s="60"/>
      <c r="K832" s="15"/>
      <c r="L832" s="15"/>
      <c r="M832" s="15"/>
      <c r="N832" s="15"/>
      <c r="O832" s="15"/>
      <c r="P832" s="15"/>
      <c r="R832" s="15"/>
      <c r="S832" s="179">
        <v>20</v>
      </c>
      <c r="T832" s="179">
        <v>20</v>
      </c>
      <c r="U832" s="179">
        <v>20</v>
      </c>
      <c r="V832" s="179">
        <v>20</v>
      </c>
      <c r="W832" s="179">
        <v>20</v>
      </c>
      <c r="X832" s="179">
        <v>20</v>
      </c>
      <c r="Y832" s="179">
        <v>20</v>
      </c>
      <c r="Z832" s="179"/>
      <c r="AA832" s="179"/>
      <c r="AB832" s="179"/>
      <c r="AC832" s="179"/>
      <c r="AD832" s="179"/>
      <c r="AE832" s="179"/>
      <c r="AF832" s="179"/>
      <c r="AG832" s="179"/>
      <c r="AH832" s="179"/>
      <c r="AI832" s="179"/>
      <c r="AJ832" s="179"/>
      <c r="AK832" s="179"/>
      <c r="AL832" s="179"/>
      <c r="AM832" s="179"/>
      <c r="AN832" s="179"/>
      <c r="AO832" s="179"/>
      <c r="AP832" s="179"/>
      <c r="AQ832" s="179"/>
      <c r="AR832" s="179"/>
      <c r="AS832" s="179"/>
      <c r="AT832" s="179"/>
      <c r="AU832" s="179"/>
      <c r="AV832" s="179"/>
      <c r="AW832" s="179"/>
      <c r="AX832" s="179"/>
      <c r="AY832" s="179"/>
      <c r="AZ832" s="179"/>
      <c r="BA832" s="179"/>
      <c r="BB832" s="179"/>
      <c r="BC832" s="179"/>
      <c r="BD832" s="179"/>
      <c r="BE832" s="179"/>
      <c r="BF832" s="179"/>
      <c r="BG832" s="179"/>
      <c r="BH832" s="179"/>
      <c r="BI832" s="179"/>
      <c r="BJ832" s="179"/>
      <c r="BK832" s="179"/>
      <c r="BL832" s="179"/>
      <c r="BM832" s="179"/>
      <c r="BN832" s="179"/>
      <c r="BO832" s="179"/>
      <c r="BP832" s="179"/>
      <c r="BQ832" s="179"/>
      <c r="BR832" s="179"/>
      <c r="BS832" s="179"/>
      <c r="BT832" s="179"/>
      <c r="BU832" s="179"/>
      <c r="BV832" s="179"/>
      <c r="BW832" s="179"/>
      <c r="BX832" s="179"/>
      <c r="BY832" s="179"/>
      <c r="BZ832" s="179"/>
      <c r="CA832" s="179"/>
      <c r="CB832" s="179"/>
      <c r="CC832" s="179"/>
      <c r="CD832" s="179"/>
      <c r="CE832" s="179"/>
      <c r="CF832" s="179"/>
      <c r="CG832" s="179"/>
      <c r="CH832" s="179"/>
      <c r="CI832" s="179"/>
      <c r="CJ832" s="179"/>
      <c r="CK832" s="179"/>
      <c r="CL832" s="179"/>
      <c r="CN832" s="60"/>
      <c r="CO832" s="179"/>
      <c r="CP832" s="179"/>
      <c r="CQ832" s="179"/>
      <c r="CR832" s="179"/>
      <c r="CS832" s="179"/>
      <c r="CT832" s="179"/>
      <c r="CU832" s="179"/>
      <c r="CV832" s="179"/>
      <c r="CW832" s="179"/>
      <c r="CX832" s="179"/>
      <c r="CY832" s="179"/>
      <c r="CZ832" s="179"/>
      <c r="DA832" s="179"/>
      <c r="DB832" s="179"/>
      <c r="DC832" s="179"/>
      <c r="DD832" s="179"/>
      <c r="DE832" s="179"/>
      <c r="DF832" s="179"/>
      <c r="DG832" s="179"/>
      <c r="DH832" s="179"/>
      <c r="DI832" s="179"/>
      <c r="DJ832" s="179"/>
      <c r="DK832" s="179"/>
      <c r="DL832" s="179"/>
    </row>
    <row r="833" spans="1:116" x14ac:dyDescent="0.4">
      <c r="A833" s="174"/>
      <c r="E833" s="8"/>
      <c r="G833" s="175" t="s">
        <v>490</v>
      </c>
      <c r="H833" s="174"/>
      <c r="I833" s="176"/>
      <c r="J833" s="176"/>
      <c r="K833" s="197"/>
      <c r="L833" s="197"/>
      <c r="M833" s="197"/>
      <c r="N833" s="197"/>
      <c r="O833" s="197"/>
      <c r="P833" s="197"/>
      <c r="R833" s="198"/>
      <c r="S833" s="174"/>
      <c r="T833" s="174"/>
      <c r="U833" s="174"/>
      <c r="V833" s="174"/>
      <c r="W833" s="174"/>
      <c r="X833" s="174"/>
      <c r="Y833" s="174"/>
      <c r="Z833" s="174"/>
      <c r="AA833" s="174"/>
      <c r="AB833" s="174"/>
      <c r="AC833" s="174"/>
      <c r="AD833" s="174"/>
      <c r="AE833" s="174"/>
      <c r="AF833" s="174"/>
      <c r="AG833" s="174"/>
      <c r="AH833" s="174"/>
      <c r="AI833" s="174"/>
      <c r="AJ833" s="174"/>
      <c r="AK833" s="174"/>
      <c r="AL833" s="174"/>
      <c r="AM833" s="174"/>
      <c r="AN833" s="174"/>
      <c r="AO833" s="174"/>
      <c r="AP833" s="174"/>
      <c r="AQ833" s="174"/>
      <c r="AR833" s="174"/>
      <c r="AS833" s="174"/>
      <c r="AT833" s="174"/>
      <c r="AU833" s="174"/>
      <c r="AV833" s="174"/>
      <c r="AW833" s="174"/>
      <c r="AX833" s="174"/>
      <c r="AY833" s="174"/>
      <c r="AZ833" s="174"/>
      <c r="BA833" s="174"/>
      <c r="BB833" s="174"/>
      <c r="BC833" s="174"/>
      <c r="BD833" s="174"/>
      <c r="BE833" s="174"/>
      <c r="BF833" s="174"/>
      <c r="BG833" s="174"/>
      <c r="BH833" s="174"/>
      <c r="BI833" s="174"/>
      <c r="BJ833" s="174"/>
      <c r="BK833" s="174"/>
      <c r="BL833" s="174"/>
      <c r="BM833" s="174"/>
      <c r="BN833" s="174"/>
      <c r="BO833" s="174"/>
      <c r="BP833" s="174"/>
      <c r="BQ833" s="174"/>
      <c r="BR833" s="174"/>
      <c r="BS833" s="174"/>
      <c r="BT833" s="174"/>
      <c r="BU833" s="174"/>
      <c r="BV833" s="174"/>
      <c r="BW833" s="174"/>
      <c r="BX833" s="174"/>
      <c r="BY833" s="174"/>
      <c r="BZ833" s="174"/>
      <c r="CA833" s="174"/>
      <c r="CB833" s="174"/>
      <c r="CC833" s="174"/>
      <c r="CD833" s="174"/>
      <c r="CE833" s="174"/>
      <c r="CF833" s="174"/>
      <c r="CG833" s="174"/>
      <c r="CH833" s="174"/>
      <c r="CI833" s="174"/>
      <c r="CJ833" s="174"/>
      <c r="CK833" s="174"/>
      <c r="CL833" s="174"/>
      <c r="CN833" s="176"/>
      <c r="CO833" s="174"/>
      <c r="CP833" s="174"/>
      <c r="CQ833" s="174"/>
      <c r="CR833" s="174"/>
      <c r="CS833" s="174"/>
      <c r="CT833" s="174"/>
      <c r="CU833" s="174"/>
      <c r="CV833" s="174"/>
      <c r="CW833" s="174"/>
      <c r="CX833" s="174"/>
      <c r="CY833" s="174"/>
      <c r="CZ833" s="174"/>
      <c r="DA833" s="174"/>
      <c r="DB833" s="174"/>
      <c r="DC833" s="174"/>
      <c r="DD833" s="174"/>
      <c r="DE833" s="174"/>
      <c r="DF833" s="174"/>
      <c r="DG833" s="174"/>
      <c r="DH833" s="174"/>
      <c r="DI833" s="174"/>
      <c r="DJ833" s="174"/>
      <c r="DK833" s="174"/>
      <c r="DL833" s="174"/>
    </row>
    <row r="834" spans="1:116" x14ac:dyDescent="0.4">
      <c r="A834" s="174"/>
      <c r="E834" s="8"/>
      <c r="G834" s="175" t="s">
        <v>492</v>
      </c>
      <c r="H834" s="174"/>
      <c r="I834" s="176"/>
      <c r="J834" s="176"/>
      <c r="K834" s="197"/>
      <c r="L834" s="197"/>
      <c r="M834" s="197"/>
      <c r="N834" s="197"/>
      <c r="O834" s="197"/>
      <c r="P834" s="197"/>
      <c r="R834" s="198"/>
      <c r="S834" s="174"/>
      <c r="T834" s="174"/>
      <c r="U834" s="174"/>
      <c r="V834" s="174"/>
      <c r="W834" s="174"/>
      <c r="X834" s="174"/>
      <c r="Y834" s="174"/>
      <c r="Z834" s="174"/>
      <c r="AA834" s="174"/>
      <c r="AB834" s="174"/>
      <c r="AC834" s="174"/>
      <c r="AD834" s="174"/>
      <c r="AE834" s="174"/>
      <c r="AF834" s="174"/>
      <c r="AG834" s="174"/>
      <c r="AH834" s="174"/>
      <c r="AI834" s="174"/>
      <c r="AJ834" s="174"/>
      <c r="AK834" s="174"/>
      <c r="AL834" s="174"/>
      <c r="AM834" s="174"/>
      <c r="AN834" s="174"/>
      <c r="AO834" s="174"/>
      <c r="AP834" s="174"/>
      <c r="AQ834" s="174"/>
      <c r="AR834" s="174"/>
      <c r="AS834" s="174"/>
      <c r="AT834" s="174"/>
      <c r="AU834" s="174"/>
      <c r="AV834" s="174"/>
      <c r="AW834" s="174"/>
      <c r="AX834" s="174"/>
      <c r="AY834" s="174"/>
      <c r="AZ834" s="174"/>
      <c r="BA834" s="174"/>
      <c r="BB834" s="174"/>
      <c r="BC834" s="174"/>
      <c r="BD834" s="174"/>
      <c r="BE834" s="174"/>
      <c r="BF834" s="174"/>
      <c r="BG834" s="174"/>
      <c r="BH834" s="174"/>
      <c r="BI834" s="174"/>
      <c r="BJ834" s="174"/>
      <c r="BK834" s="174"/>
      <c r="BL834" s="174"/>
      <c r="BM834" s="174"/>
      <c r="BN834" s="174"/>
      <c r="BO834" s="174"/>
      <c r="BP834" s="174"/>
      <c r="BQ834" s="174"/>
      <c r="BR834" s="174"/>
      <c r="BS834" s="174"/>
      <c r="BT834" s="174"/>
      <c r="BU834" s="174"/>
      <c r="BV834" s="174"/>
      <c r="BW834" s="174"/>
      <c r="BX834" s="174"/>
      <c r="BY834" s="174"/>
      <c r="BZ834" s="174"/>
      <c r="CA834" s="174"/>
      <c r="CB834" s="174"/>
      <c r="CC834" s="174"/>
      <c r="CD834" s="174"/>
      <c r="CE834" s="174"/>
      <c r="CF834" s="174"/>
      <c r="CG834" s="174"/>
      <c r="CH834" s="174"/>
      <c r="CI834" s="174"/>
      <c r="CJ834" s="174"/>
      <c r="CK834" s="174"/>
      <c r="CL834" s="174"/>
      <c r="CN834" s="176"/>
      <c r="CO834" s="174"/>
      <c r="CP834" s="174"/>
      <c r="CQ834" s="174"/>
      <c r="CR834" s="174"/>
      <c r="CS834" s="174"/>
      <c r="CT834" s="174"/>
      <c r="CU834" s="174"/>
      <c r="CV834" s="174"/>
      <c r="CW834" s="174"/>
      <c r="CX834" s="174"/>
      <c r="CY834" s="174"/>
      <c r="CZ834" s="174"/>
      <c r="DA834" s="174"/>
      <c r="DB834" s="174"/>
      <c r="DC834" s="174"/>
      <c r="DD834" s="174"/>
      <c r="DE834" s="174"/>
      <c r="DF834" s="174"/>
      <c r="DG834" s="174"/>
      <c r="DH834" s="174"/>
      <c r="DI834" s="174"/>
      <c r="DJ834" s="174"/>
      <c r="DK834" s="174"/>
      <c r="DL834" s="174"/>
    </row>
    <row r="835" spans="1:116" x14ac:dyDescent="0.4">
      <c r="A835" s="174"/>
      <c r="E835" s="8"/>
      <c r="G835" s="175" t="s">
        <v>461</v>
      </c>
      <c r="H835" s="174"/>
      <c r="I835" s="176"/>
      <c r="J835" s="176"/>
      <c r="K835" s="197"/>
      <c r="L835" s="197"/>
      <c r="M835" s="197"/>
      <c r="N835" s="197"/>
      <c r="O835" s="197"/>
      <c r="P835" s="197"/>
      <c r="R835" s="198"/>
      <c r="S835" s="199" t="str">
        <f t="shared" ref="S835:AX835" si="1015">S$20</f>
        <v>S$16</v>
      </c>
      <c r="T835" s="199" t="str">
        <f t="shared" si="1015"/>
        <v>T$16</v>
      </c>
      <c r="U835" s="199" t="str">
        <f t="shared" si="1015"/>
        <v>U$16</v>
      </c>
      <c r="V835" s="199" t="str">
        <f t="shared" si="1015"/>
        <v>V$16</v>
      </c>
      <c r="W835" s="199" t="str">
        <f t="shared" si="1015"/>
        <v>W$16</v>
      </c>
      <c r="X835" s="199" t="str">
        <f t="shared" si="1015"/>
        <v>X$16</v>
      </c>
      <c r="Y835" s="199" t="str">
        <f t="shared" si="1015"/>
        <v>Y$16</v>
      </c>
      <c r="Z835" s="199" t="str">
        <f t="shared" si="1015"/>
        <v>Z$16</v>
      </c>
      <c r="AA835" s="199" t="str">
        <f t="shared" si="1015"/>
        <v>AA$16</v>
      </c>
      <c r="AB835" s="199" t="str">
        <f t="shared" si="1015"/>
        <v>AB$16</v>
      </c>
      <c r="AC835" s="199" t="str">
        <f t="shared" si="1015"/>
        <v>AC$16</v>
      </c>
      <c r="AD835" s="199" t="str">
        <f t="shared" si="1015"/>
        <v>AD$16</v>
      </c>
      <c r="AE835" s="199" t="str">
        <f t="shared" si="1015"/>
        <v>AE$16</v>
      </c>
      <c r="AF835" s="199" t="str">
        <f t="shared" si="1015"/>
        <v>AF$16</v>
      </c>
      <c r="AG835" s="199" t="str">
        <f t="shared" si="1015"/>
        <v>AG$16</v>
      </c>
      <c r="AH835" s="199" t="str">
        <f t="shared" si="1015"/>
        <v>AH$16</v>
      </c>
      <c r="AI835" s="199" t="str">
        <f t="shared" si="1015"/>
        <v>AI$16</v>
      </c>
      <c r="AJ835" s="199" t="str">
        <f t="shared" si="1015"/>
        <v>AJ$16</v>
      </c>
      <c r="AK835" s="199" t="str">
        <f t="shared" si="1015"/>
        <v>AK$16</v>
      </c>
      <c r="AL835" s="199" t="str">
        <f t="shared" si="1015"/>
        <v>AL$16</v>
      </c>
      <c r="AM835" s="199" t="str">
        <f t="shared" si="1015"/>
        <v>AM$16</v>
      </c>
      <c r="AN835" s="199" t="str">
        <f t="shared" si="1015"/>
        <v>AN$16</v>
      </c>
      <c r="AO835" s="199" t="str">
        <f t="shared" si="1015"/>
        <v>AO$16</v>
      </c>
      <c r="AP835" s="199" t="str">
        <f t="shared" si="1015"/>
        <v>AP$16</v>
      </c>
      <c r="AQ835" s="199" t="str">
        <f t="shared" si="1015"/>
        <v>AQ$16</v>
      </c>
      <c r="AR835" s="199" t="str">
        <f t="shared" si="1015"/>
        <v>AR$16</v>
      </c>
      <c r="AS835" s="199" t="str">
        <f t="shared" si="1015"/>
        <v>AS$16</v>
      </c>
      <c r="AT835" s="199" t="str">
        <f t="shared" si="1015"/>
        <v>AT$16</v>
      </c>
      <c r="AU835" s="199" t="str">
        <f t="shared" si="1015"/>
        <v>AU$16</v>
      </c>
      <c r="AV835" s="199" t="str">
        <f t="shared" si="1015"/>
        <v>AV$16</v>
      </c>
      <c r="AW835" s="199" t="str">
        <f t="shared" si="1015"/>
        <v>AW$16</v>
      </c>
      <c r="AX835" s="199" t="str">
        <f t="shared" si="1015"/>
        <v>AX$16</v>
      </c>
      <c r="AY835" s="199" t="str">
        <f t="shared" ref="AY835:CD835" si="1016">AY$20</f>
        <v>AY$16</v>
      </c>
      <c r="AZ835" s="199" t="str">
        <f t="shared" si="1016"/>
        <v>AZ$16</v>
      </c>
      <c r="BA835" s="199" t="str">
        <f t="shared" si="1016"/>
        <v>BA$16</v>
      </c>
      <c r="BB835" s="199" t="str">
        <f t="shared" si="1016"/>
        <v>BB$16</v>
      </c>
      <c r="BC835" s="199" t="str">
        <f t="shared" si="1016"/>
        <v>BC$16</v>
      </c>
      <c r="BD835" s="199" t="str">
        <f t="shared" si="1016"/>
        <v>BD$16</v>
      </c>
      <c r="BE835" s="199" t="str">
        <f t="shared" si="1016"/>
        <v>BE$16</v>
      </c>
      <c r="BF835" s="199" t="str">
        <f t="shared" si="1016"/>
        <v>BF$16</v>
      </c>
      <c r="BG835" s="199" t="str">
        <f t="shared" si="1016"/>
        <v>BG$16</v>
      </c>
      <c r="BH835" s="199" t="str">
        <f t="shared" si="1016"/>
        <v>BH$16</v>
      </c>
      <c r="BI835" s="199" t="str">
        <f t="shared" si="1016"/>
        <v>BI$16</v>
      </c>
      <c r="BJ835" s="199" t="str">
        <f t="shared" si="1016"/>
        <v>BJ$16</v>
      </c>
      <c r="BK835" s="199" t="str">
        <f t="shared" si="1016"/>
        <v>BK$16</v>
      </c>
      <c r="BL835" s="199" t="str">
        <f t="shared" si="1016"/>
        <v>BL$16</v>
      </c>
      <c r="BM835" s="199" t="str">
        <f t="shared" si="1016"/>
        <v>BM$16</v>
      </c>
      <c r="BN835" s="199" t="str">
        <f t="shared" si="1016"/>
        <v>BN$16</v>
      </c>
      <c r="BO835" s="199" t="str">
        <f t="shared" si="1016"/>
        <v>BO$16</v>
      </c>
      <c r="BP835" s="199" t="str">
        <f t="shared" si="1016"/>
        <v>BP$16</v>
      </c>
      <c r="BQ835" s="199" t="str">
        <f t="shared" si="1016"/>
        <v>BQ$16</v>
      </c>
      <c r="BR835" s="199" t="str">
        <f t="shared" si="1016"/>
        <v>BR$16</v>
      </c>
      <c r="BS835" s="199" t="str">
        <f t="shared" si="1016"/>
        <v>BS$16</v>
      </c>
      <c r="BT835" s="199" t="str">
        <f t="shared" si="1016"/>
        <v>BT$16</v>
      </c>
      <c r="BU835" s="199" t="str">
        <f t="shared" si="1016"/>
        <v>BU$16</v>
      </c>
      <c r="BV835" s="199" t="str">
        <f t="shared" si="1016"/>
        <v>BV$16</v>
      </c>
      <c r="BW835" s="199" t="str">
        <f t="shared" si="1016"/>
        <v>BW$16</v>
      </c>
      <c r="BX835" s="199" t="str">
        <f t="shared" si="1016"/>
        <v>BX$16</v>
      </c>
      <c r="BY835" s="199" t="str">
        <f t="shared" si="1016"/>
        <v>BY$16</v>
      </c>
      <c r="BZ835" s="199" t="str">
        <f t="shared" si="1016"/>
        <v>BZ$16</v>
      </c>
      <c r="CA835" s="199" t="str">
        <f t="shared" si="1016"/>
        <v>CA$16</v>
      </c>
      <c r="CB835" s="199" t="str">
        <f t="shared" si="1016"/>
        <v>CB$16</v>
      </c>
      <c r="CC835" s="199" t="str">
        <f t="shared" si="1016"/>
        <v>CC$16</v>
      </c>
      <c r="CD835" s="199" t="str">
        <f t="shared" si="1016"/>
        <v>CD$16</v>
      </c>
      <c r="CE835" s="199" t="str">
        <f t="shared" ref="CE835:CL835" si="1017">CE$20</f>
        <v>CE$16</v>
      </c>
      <c r="CF835" s="199" t="str">
        <f t="shared" si="1017"/>
        <v>CF$16</v>
      </c>
      <c r="CG835" s="199" t="str">
        <f t="shared" si="1017"/>
        <v>CG$16</v>
      </c>
      <c r="CH835" s="199" t="str">
        <f t="shared" si="1017"/>
        <v>CH$16</v>
      </c>
      <c r="CI835" s="199" t="str">
        <f t="shared" si="1017"/>
        <v>CI$16</v>
      </c>
      <c r="CJ835" s="199" t="str">
        <f t="shared" si="1017"/>
        <v>CJ$16</v>
      </c>
      <c r="CK835" s="199" t="str">
        <f t="shared" si="1017"/>
        <v>CK$16</v>
      </c>
      <c r="CL835" s="199" t="str">
        <f t="shared" si="1017"/>
        <v>CL$16</v>
      </c>
      <c r="CN835" s="176"/>
      <c r="CO835" s="199" t="str">
        <f t="shared" ref="CO835:DL835" si="1018">CO$20</f>
        <v>CO$16</v>
      </c>
      <c r="CP835" s="199" t="str">
        <f t="shared" si="1018"/>
        <v>CP$16</v>
      </c>
      <c r="CQ835" s="199" t="str">
        <f t="shared" si="1018"/>
        <v>CQ$16</v>
      </c>
      <c r="CR835" s="199" t="str">
        <f t="shared" si="1018"/>
        <v>CR$16</v>
      </c>
      <c r="CS835" s="199" t="str">
        <f t="shared" si="1018"/>
        <v>CS$16</v>
      </c>
      <c r="CT835" s="199" t="str">
        <f t="shared" si="1018"/>
        <v>CT$16</v>
      </c>
      <c r="CU835" s="199" t="str">
        <f t="shared" si="1018"/>
        <v>CU$16</v>
      </c>
      <c r="CV835" s="199" t="str">
        <f t="shared" si="1018"/>
        <v>CV$16</v>
      </c>
      <c r="CW835" s="199" t="str">
        <f t="shared" si="1018"/>
        <v>CW$16</v>
      </c>
      <c r="CX835" s="199" t="str">
        <f t="shared" si="1018"/>
        <v>CX$16</v>
      </c>
      <c r="CY835" s="199" t="str">
        <f t="shared" si="1018"/>
        <v>CY$16</v>
      </c>
      <c r="CZ835" s="199" t="str">
        <f t="shared" si="1018"/>
        <v>CZ$16</v>
      </c>
      <c r="DA835" s="199" t="str">
        <f t="shared" si="1018"/>
        <v>DA$16</v>
      </c>
      <c r="DB835" s="199" t="str">
        <f t="shared" si="1018"/>
        <v>DB$16</v>
      </c>
      <c r="DC835" s="199" t="str">
        <f t="shared" si="1018"/>
        <v>DC$16</v>
      </c>
      <c r="DD835" s="199" t="str">
        <f t="shared" si="1018"/>
        <v>DD$16</v>
      </c>
      <c r="DE835" s="199" t="str">
        <f t="shared" si="1018"/>
        <v>DE$16</v>
      </c>
      <c r="DF835" s="199" t="str">
        <f t="shared" si="1018"/>
        <v>DF$16</v>
      </c>
      <c r="DG835" s="199" t="str">
        <f t="shared" si="1018"/>
        <v>DG$16</v>
      </c>
      <c r="DH835" s="199" t="str">
        <f t="shared" si="1018"/>
        <v>DH$16</v>
      </c>
      <c r="DI835" s="199" t="str">
        <f t="shared" si="1018"/>
        <v>DI$16</v>
      </c>
      <c r="DJ835" s="199" t="str">
        <f t="shared" si="1018"/>
        <v>DJ$16</v>
      </c>
      <c r="DK835" s="199" t="str">
        <f t="shared" si="1018"/>
        <v>DK$16</v>
      </c>
      <c r="DL835" s="199" t="str">
        <f t="shared" si="1018"/>
        <v>DL$16</v>
      </c>
    </row>
    <row r="836" spans="1:116" x14ac:dyDescent="0.4">
      <c r="A836" s="174"/>
      <c r="E836" s="8"/>
      <c r="G836" s="175" t="s">
        <v>462</v>
      </c>
      <c r="H836" s="200"/>
      <c r="I836" s="201"/>
      <c r="J836" s="201"/>
      <c r="K836" s="202"/>
      <c r="L836" s="202"/>
      <c r="M836" s="202"/>
      <c r="N836" s="202"/>
      <c r="O836" s="202"/>
      <c r="P836" s="202"/>
      <c r="R836" s="199" t="str">
        <f>ADDRESS(ROW(R832),COLUMN(R832),4)</f>
        <v>R832</v>
      </c>
      <c r="S836" s="199" t="str">
        <f>ADDRESS(ROW(S832),COLUMN(S832),4)</f>
        <v>S832</v>
      </c>
      <c r="T836" s="199" t="str">
        <f t="shared" ref="T836:CE836" si="1019">ADDRESS(ROW(T832),COLUMN(T832),4)</f>
        <v>T832</v>
      </c>
      <c r="U836" s="199" t="str">
        <f t="shared" si="1019"/>
        <v>U832</v>
      </c>
      <c r="V836" s="199" t="str">
        <f t="shared" si="1019"/>
        <v>V832</v>
      </c>
      <c r="W836" s="199" t="str">
        <f t="shared" si="1019"/>
        <v>W832</v>
      </c>
      <c r="X836" s="199" t="str">
        <f t="shared" si="1019"/>
        <v>X832</v>
      </c>
      <c r="Y836" s="199" t="str">
        <f t="shared" si="1019"/>
        <v>Y832</v>
      </c>
      <c r="Z836" s="199" t="str">
        <f t="shared" si="1019"/>
        <v>Z832</v>
      </c>
      <c r="AA836" s="199" t="str">
        <f t="shared" si="1019"/>
        <v>AA832</v>
      </c>
      <c r="AB836" s="199" t="str">
        <f t="shared" si="1019"/>
        <v>AB832</v>
      </c>
      <c r="AC836" s="199" t="str">
        <f t="shared" si="1019"/>
        <v>AC832</v>
      </c>
      <c r="AD836" s="199" t="str">
        <f t="shared" si="1019"/>
        <v>AD832</v>
      </c>
      <c r="AE836" s="199" t="str">
        <f t="shared" si="1019"/>
        <v>AE832</v>
      </c>
      <c r="AF836" s="199" t="str">
        <f t="shared" si="1019"/>
        <v>AF832</v>
      </c>
      <c r="AG836" s="199" t="str">
        <f t="shared" si="1019"/>
        <v>AG832</v>
      </c>
      <c r="AH836" s="199" t="str">
        <f t="shared" si="1019"/>
        <v>AH832</v>
      </c>
      <c r="AI836" s="199" t="str">
        <f t="shared" si="1019"/>
        <v>AI832</v>
      </c>
      <c r="AJ836" s="199" t="str">
        <f t="shared" si="1019"/>
        <v>AJ832</v>
      </c>
      <c r="AK836" s="199" t="str">
        <f t="shared" si="1019"/>
        <v>AK832</v>
      </c>
      <c r="AL836" s="199" t="str">
        <f t="shared" si="1019"/>
        <v>AL832</v>
      </c>
      <c r="AM836" s="199" t="str">
        <f t="shared" si="1019"/>
        <v>AM832</v>
      </c>
      <c r="AN836" s="199" t="str">
        <f t="shared" si="1019"/>
        <v>AN832</v>
      </c>
      <c r="AO836" s="199" t="str">
        <f t="shared" si="1019"/>
        <v>AO832</v>
      </c>
      <c r="AP836" s="199" t="str">
        <f t="shared" si="1019"/>
        <v>AP832</v>
      </c>
      <c r="AQ836" s="199" t="str">
        <f t="shared" si="1019"/>
        <v>AQ832</v>
      </c>
      <c r="AR836" s="199" t="str">
        <f t="shared" si="1019"/>
        <v>AR832</v>
      </c>
      <c r="AS836" s="199" t="str">
        <f t="shared" si="1019"/>
        <v>AS832</v>
      </c>
      <c r="AT836" s="199" t="str">
        <f t="shared" si="1019"/>
        <v>AT832</v>
      </c>
      <c r="AU836" s="199" t="str">
        <f t="shared" si="1019"/>
        <v>AU832</v>
      </c>
      <c r="AV836" s="199" t="str">
        <f t="shared" si="1019"/>
        <v>AV832</v>
      </c>
      <c r="AW836" s="199" t="str">
        <f t="shared" si="1019"/>
        <v>AW832</v>
      </c>
      <c r="AX836" s="199" t="str">
        <f t="shared" si="1019"/>
        <v>AX832</v>
      </c>
      <c r="AY836" s="199" t="str">
        <f t="shared" si="1019"/>
        <v>AY832</v>
      </c>
      <c r="AZ836" s="199" t="str">
        <f t="shared" si="1019"/>
        <v>AZ832</v>
      </c>
      <c r="BA836" s="199" t="str">
        <f t="shared" si="1019"/>
        <v>BA832</v>
      </c>
      <c r="BB836" s="199" t="str">
        <f t="shared" si="1019"/>
        <v>BB832</v>
      </c>
      <c r="BC836" s="199" t="str">
        <f t="shared" si="1019"/>
        <v>BC832</v>
      </c>
      <c r="BD836" s="199" t="str">
        <f t="shared" si="1019"/>
        <v>BD832</v>
      </c>
      <c r="BE836" s="199" t="str">
        <f t="shared" si="1019"/>
        <v>BE832</v>
      </c>
      <c r="BF836" s="199" t="str">
        <f t="shared" si="1019"/>
        <v>BF832</v>
      </c>
      <c r="BG836" s="199" t="str">
        <f t="shared" si="1019"/>
        <v>BG832</v>
      </c>
      <c r="BH836" s="199" t="str">
        <f t="shared" si="1019"/>
        <v>BH832</v>
      </c>
      <c r="BI836" s="199" t="str">
        <f t="shared" si="1019"/>
        <v>BI832</v>
      </c>
      <c r="BJ836" s="199" t="str">
        <f t="shared" si="1019"/>
        <v>BJ832</v>
      </c>
      <c r="BK836" s="199" t="str">
        <f t="shared" si="1019"/>
        <v>BK832</v>
      </c>
      <c r="BL836" s="199" t="str">
        <f t="shared" si="1019"/>
        <v>BL832</v>
      </c>
      <c r="BM836" s="199" t="str">
        <f t="shared" si="1019"/>
        <v>BM832</v>
      </c>
      <c r="BN836" s="199" t="str">
        <f t="shared" si="1019"/>
        <v>BN832</v>
      </c>
      <c r="BO836" s="199" t="str">
        <f t="shared" si="1019"/>
        <v>BO832</v>
      </c>
      <c r="BP836" s="199" t="str">
        <f t="shared" si="1019"/>
        <v>BP832</v>
      </c>
      <c r="BQ836" s="199" t="str">
        <f t="shared" si="1019"/>
        <v>BQ832</v>
      </c>
      <c r="BR836" s="199" t="str">
        <f t="shared" si="1019"/>
        <v>BR832</v>
      </c>
      <c r="BS836" s="199" t="str">
        <f t="shared" si="1019"/>
        <v>BS832</v>
      </c>
      <c r="BT836" s="199" t="str">
        <f t="shared" si="1019"/>
        <v>BT832</v>
      </c>
      <c r="BU836" s="199" t="str">
        <f t="shared" si="1019"/>
        <v>BU832</v>
      </c>
      <c r="BV836" s="199" t="str">
        <f t="shared" si="1019"/>
        <v>BV832</v>
      </c>
      <c r="BW836" s="199" t="str">
        <f t="shared" si="1019"/>
        <v>BW832</v>
      </c>
      <c r="BX836" s="199" t="str">
        <f t="shared" si="1019"/>
        <v>BX832</v>
      </c>
      <c r="BY836" s="199" t="str">
        <f t="shared" si="1019"/>
        <v>BY832</v>
      </c>
      <c r="BZ836" s="199" t="str">
        <f t="shared" si="1019"/>
        <v>BZ832</v>
      </c>
      <c r="CA836" s="199" t="str">
        <f t="shared" si="1019"/>
        <v>CA832</v>
      </c>
      <c r="CB836" s="199" t="str">
        <f t="shared" si="1019"/>
        <v>CB832</v>
      </c>
      <c r="CC836" s="199" t="str">
        <f t="shared" si="1019"/>
        <v>CC832</v>
      </c>
      <c r="CD836" s="199" t="str">
        <f t="shared" si="1019"/>
        <v>CD832</v>
      </c>
      <c r="CE836" s="199" t="str">
        <f t="shared" si="1019"/>
        <v>CE832</v>
      </c>
      <c r="CF836" s="199" t="str">
        <f t="shared" ref="CF836:CL836" si="1020">ADDRESS(ROW(CF832),COLUMN(CF832),4)</f>
        <v>CF832</v>
      </c>
      <c r="CG836" s="199" t="str">
        <f t="shared" si="1020"/>
        <v>CG832</v>
      </c>
      <c r="CH836" s="199" t="str">
        <f t="shared" si="1020"/>
        <v>CH832</v>
      </c>
      <c r="CI836" s="199" t="str">
        <f t="shared" si="1020"/>
        <v>CI832</v>
      </c>
      <c r="CJ836" s="199" t="str">
        <f t="shared" si="1020"/>
        <v>CJ832</v>
      </c>
      <c r="CK836" s="199" t="str">
        <f t="shared" si="1020"/>
        <v>CK832</v>
      </c>
      <c r="CL836" s="199" t="str">
        <f t="shared" si="1020"/>
        <v>CL832</v>
      </c>
      <c r="CN836" s="201"/>
      <c r="CO836" s="199" t="str">
        <f t="shared" ref="CO836:DL836" si="1021">CO$21</f>
        <v>CO$17</v>
      </c>
      <c r="CP836" s="199" t="str">
        <f t="shared" si="1021"/>
        <v>CP$17</v>
      </c>
      <c r="CQ836" s="199" t="str">
        <f t="shared" si="1021"/>
        <v>CQ$17</v>
      </c>
      <c r="CR836" s="199" t="str">
        <f t="shared" si="1021"/>
        <v>CR$17</v>
      </c>
      <c r="CS836" s="199" t="str">
        <f t="shared" si="1021"/>
        <v>CS$17</v>
      </c>
      <c r="CT836" s="199" t="str">
        <f t="shared" si="1021"/>
        <v>CT$17</v>
      </c>
      <c r="CU836" s="199" t="str">
        <f t="shared" si="1021"/>
        <v>CU$17</v>
      </c>
      <c r="CV836" s="199" t="str">
        <f t="shared" si="1021"/>
        <v>CV$17</v>
      </c>
      <c r="CW836" s="199" t="str">
        <f t="shared" si="1021"/>
        <v>CW$17</v>
      </c>
      <c r="CX836" s="199" t="str">
        <f t="shared" si="1021"/>
        <v>CX$17</v>
      </c>
      <c r="CY836" s="199" t="str">
        <f t="shared" si="1021"/>
        <v>CY$17</v>
      </c>
      <c r="CZ836" s="199" t="str">
        <f t="shared" si="1021"/>
        <v>CZ$17</v>
      </c>
      <c r="DA836" s="199" t="str">
        <f t="shared" si="1021"/>
        <v>DA$17</v>
      </c>
      <c r="DB836" s="199" t="str">
        <f t="shared" si="1021"/>
        <v>DB$17</v>
      </c>
      <c r="DC836" s="199" t="str">
        <f t="shared" si="1021"/>
        <v>DC$17</v>
      </c>
      <c r="DD836" s="199" t="str">
        <f t="shared" si="1021"/>
        <v>DD$17</v>
      </c>
      <c r="DE836" s="199" t="str">
        <f t="shared" si="1021"/>
        <v>DE$17</v>
      </c>
      <c r="DF836" s="199" t="str">
        <f t="shared" si="1021"/>
        <v>DF$17</v>
      </c>
      <c r="DG836" s="199" t="str">
        <f t="shared" si="1021"/>
        <v>DG$17</v>
      </c>
      <c r="DH836" s="199" t="str">
        <f t="shared" si="1021"/>
        <v>DH$17</v>
      </c>
      <c r="DI836" s="199" t="str">
        <f t="shared" si="1021"/>
        <v>DI$17</v>
      </c>
      <c r="DJ836" s="199" t="str">
        <f t="shared" si="1021"/>
        <v>DJ$17</v>
      </c>
      <c r="DK836" s="199" t="str">
        <f t="shared" si="1021"/>
        <v>DK$17</v>
      </c>
      <c r="DL836" s="199" t="str">
        <f t="shared" si="1021"/>
        <v>DL$17</v>
      </c>
    </row>
    <row r="837" spans="1:116" x14ac:dyDescent="0.4">
      <c r="A837" s="174"/>
      <c r="E837" s="8"/>
      <c r="G837" s="175" t="s">
        <v>491</v>
      </c>
      <c r="H837" s="200"/>
      <c r="I837" s="201"/>
      <c r="J837" s="201"/>
      <c r="K837" s="202"/>
      <c r="L837" s="202"/>
      <c r="M837" s="202"/>
      <c r="N837" s="202"/>
      <c r="O837" s="202"/>
      <c r="P837" s="202"/>
      <c r="R837" s="202"/>
      <c r="S837" s="190"/>
      <c r="T837" s="190"/>
      <c r="U837" s="190"/>
      <c r="V837" s="190"/>
      <c r="W837" s="190"/>
      <c r="X837" s="190"/>
      <c r="Y837" s="190"/>
      <c r="Z837" s="190"/>
      <c r="AA837" s="190"/>
      <c r="AB837" s="190"/>
      <c r="AC837" s="190"/>
      <c r="AD837" s="190"/>
      <c r="AE837" s="190"/>
      <c r="AF837" s="190"/>
      <c r="AG837" s="190"/>
      <c r="AH837" s="190"/>
      <c r="AI837" s="190"/>
      <c r="AJ837" s="190"/>
      <c r="AK837" s="190"/>
      <c r="AL837" s="190"/>
      <c r="AM837" s="190"/>
      <c r="AN837" s="190"/>
      <c r="AO837" s="190"/>
      <c r="AP837" s="190"/>
      <c r="AQ837" s="190"/>
      <c r="AR837" s="190"/>
      <c r="AS837" s="190"/>
      <c r="AT837" s="190"/>
      <c r="AU837" s="190"/>
      <c r="AV837" s="190"/>
      <c r="AW837" s="190"/>
      <c r="AX837" s="190"/>
      <c r="AY837" s="190"/>
      <c r="AZ837" s="190"/>
      <c r="BA837" s="190"/>
      <c r="BB837" s="190"/>
      <c r="BC837" s="190"/>
      <c r="BD837" s="190"/>
      <c r="BE837" s="190"/>
      <c r="BF837" s="190"/>
      <c r="BG837" s="190"/>
      <c r="BH837" s="190"/>
      <c r="BI837" s="190"/>
      <c r="BJ837" s="190"/>
      <c r="BK837" s="190"/>
      <c r="BL837" s="190"/>
      <c r="BM837" s="190"/>
      <c r="BN837" s="190"/>
      <c r="BO837" s="190"/>
      <c r="BP837" s="190"/>
      <c r="BQ837" s="190"/>
      <c r="BR837" s="190"/>
      <c r="BS837" s="190"/>
      <c r="BT837" s="190"/>
      <c r="BU837" s="190"/>
      <c r="BV837" s="190"/>
      <c r="BW837" s="190"/>
      <c r="BX837" s="190"/>
      <c r="BY837" s="190"/>
      <c r="BZ837" s="190"/>
      <c r="CA837" s="190"/>
      <c r="CB837" s="190"/>
      <c r="CC837" s="190"/>
      <c r="CD837" s="190"/>
      <c r="CE837" s="190"/>
      <c r="CF837" s="190"/>
      <c r="CG837" s="190"/>
      <c r="CH837" s="190"/>
      <c r="CI837" s="190"/>
      <c r="CJ837" s="190"/>
      <c r="CK837" s="190"/>
      <c r="CL837" s="190"/>
      <c r="CN837" s="201"/>
      <c r="CO837" s="190"/>
      <c r="CP837" s="190"/>
      <c r="CQ837" s="190"/>
      <c r="CR837" s="190"/>
      <c r="CS837" s="190"/>
      <c r="CT837" s="190"/>
      <c r="CU837" s="190"/>
      <c r="CV837" s="190"/>
      <c r="CW837" s="190"/>
      <c r="CX837" s="190"/>
      <c r="CY837" s="190"/>
      <c r="CZ837" s="190"/>
      <c r="DA837" s="190"/>
      <c r="DB837" s="190"/>
      <c r="DC837" s="190"/>
      <c r="DD837" s="190"/>
      <c r="DE837" s="190"/>
      <c r="DF837" s="190"/>
      <c r="DG837" s="190"/>
      <c r="DH837" s="190"/>
      <c r="DI837" s="190"/>
      <c r="DJ837" s="190"/>
      <c r="DK837" s="190"/>
      <c r="DL837" s="190"/>
    </row>
    <row r="838" spans="1:116" x14ac:dyDescent="0.4">
      <c r="A838" s="174"/>
      <c r="E838" s="8"/>
      <c r="G838" s="175" t="s">
        <v>505</v>
      </c>
      <c r="H838" s="200"/>
      <c r="I838" s="201"/>
      <c r="J838" s="201"/>
      <c r="K838" s="202"/>
      <c r="L838" s="202"/>
      <c r="M838" s="202"/>
      <c r="N838" s="202"/>
      <c r="O838" s="202"/>
      <c r="P838" s="202"/>
      <c r="R838" s="202"/>
      <c r="S838" s="190"/>
      <c r="T838" s="190"/>
      <c r="U838" s="190"/>
      <c r="V838" s="190"/>
      <c r="W838" s="190"/>
      <c r="X838" s="190"/>
      <c r="Y838" s="190"/>
      <c r="Z838" s="190"/>
      <c r="AA838" s="190"/>
      <c r="AB838" s="190"/>
      <c r="AC838" s="190"/>
      <c r="AD838" s="190"/>
      <c r="AE838" s="190"/>
      <c r="AF838" s="190"/>
      <c r="AG838" s="190"/>
      <c r="AH838" s="190"/>
      <c r="AI838" s="190"/>
      <c r="AJ838" s="190"/>
      <c r="AK838" s="190"/>
      <c r="AL838" s="190"/>
      <c r="AM838" s="190"/>
      <c r="AN838" s="190"/>
      <c r="AO838" s="190"/>
      <c r="AP838" s="190"/>
      <c r="AQ838" s="190"/>
      <c r="AR838" s="190"/>
      <c r="AS838" s="190"/>
      <c r="AT838" s="190"/>
      <c r="AU838" s="190"/>
      <c r="AV838" s="190"/>
      <c r="AW838" s="190"/>
      <c r="AX838" s="190"/>
      <c r="AY838" s="190"/>
      <c r="AZ838" s="190"/>
      <c r="BA838" s="190"/>
      <c r="BB838" s="190"/>
      <c r="BC838" s="190"/>
      <c r="BD838" s="190"/>
      <c r="BE838" s="190"/>
      <c r="BF838" s="190"/>
      <c r="BG838" s="190"/>
      <c r="BH838" s="190"/>
      <c r="BI838" s="190"/>
      <c r="BJ838" s="190"/>
      <c r="BK838" s="190"/>
      <c r="BL838" s="190"/>
      <c r="BM838" s="190"/>
      <c r="BN838" s="190"/>
      <c r="BO838" s="190"/>
      <c r="BP838" s="190"/>
      <c r="BQ838" s="190"/>
      <c r="BR838" s="190"/>
      <c r="BS838" s="190"/>
      <c r="BT838" s="190"/>
      <c r="BU838" s="190"/>
      <c r="BV838" s="190"/>
      <c r="BW838" s="190"/>
      <c r="BX838" s="190"/>
      <c r="BY838" s="190"/>
      <c r="BZ838" s="190"/>
      <c r="CA838" s="190"/>
      <c r="CB838" s="190"/>
      <c r="CC838" s="190"/>
      <c r="CD838" s="190"/>
      <c r="CE838" s="190"/>
      <c r="CF838" s="190"/>
      <c r="CG838" s="190"/>
      <c r="CH838" s="190"/>
      <c r="CI838" s="190"/>
      <c r="CJ838" s="190"/>
      <c r="CK838" s="190"/>
      <c r="CL838" s="190"/>
      <c r="CN838" s="201"/>
      <c r="CO838" s="190"/>
      <c r="CP838" s="190"/>
      <c r="CQ838" s="190"/>
      <c r="CR838" s="190"/>
      <c r="CS838" s="190"/>
      <c r="CT838" s="190"/>
      <c r="CU838" s="190"/>
      <c r="CV838" s="190"/>
      <c r="CW838" s="190"/>
      <c r="CX838" s="190"/>
      <c r="CY838" s="190"/>
      <c r="CZ838" s="190"/>
      <c r="DA838" s="190"/>
      <c r="DB838" s="190"/>
      <c r="DC838" s="190"/>
      <c r="DD838" s="190"/>
      <c r="DE838" s="190"/>
      <c r="DF838" s="190"/>
      <c r="DG838" s="190"/>
      <c r="DH838" s="190"/>
      <c r="DI838" s="190"/>
      <c r="DJ838" s="190"/>
      <c r="DK838" s="190"/>
      <c r="DL838" s="190"/>
    </row>
    <row r="839" spans="1:116" x14ac:dyDescent="0.4">
      <c r="A839" s="174"/>
      <c r="E839" s="8"/>
      <c r="G839" s="175" t="s">
        <v>463</v>
      </c>
      <c r="H839" s="200"/>
      <c r="I839" s="201"/>
      <c r="J839" s="201"/>
      <c r="K839" s="202"/>
      <c r="L839" s="202"/>
      <c r="M839" s="202"/>
      <c r="N839" s="202"/>
      <c r="O839" s="202"/>
      <c r="P839" s="202"/>
      <c r="R839" s="202"/>
      <c r="S839" s="190" t="str">
        <f t="shared" ref="S839:AX839" si="1022">S$22</f>
        <v>S$18</v>
      </c>
      <c r="T839" s="190" t="str">
        <f t="shared" si="1022"/>
        <v>T$18</v>
      </c>
      <c r="U839" s="190" t="str">
        <f t="shared" si="1022"/>
        <v>U$18</v>
      </c>
      <c r="V839" s="190" t="str">
        <f t="shared" si="1022"/>
        <v>V$18</v>
      </c>
      <c r="W839" s="190" t="str">
        <f t="shared" si="1022"/>
        <v>W$18</v>
      </c>
      <c r="X839" s="190" t="str">
        <f t="shared" si="1022"/>
        <v>X$18</v>
      </c>
      <c r="Y839" s="190" t="str">
        <f t="shared" si="1022"/>
        <v>Y$18</v>
      </c>
      <c r="Z839" s="190" t="str">
        <f t="shared" si="1022"/>
        <v>Z$18</v>
      </c>
      <c r="AA839" s="190" t="str">
        <f t="shared" si="1022"/>
        <v>AA$18</v>
      </c>
      <c r="AB839" s="190" t="str">
        <f t="shared" si="1022"/>
        <v>AB$18</v>
      </c>
      <c r="AC839" s="190" t="str">
        <f t="shared" si="1022"/>
        <v>AC$18</v>
      </c>
      <c r="AD839" s="190" t="str">
        <f t="shared" si="1022"/>
        <v>AD$18</v>
      </c>
      <c r="AE839" s="190" t="str">
        <f t="shared" si="1022"/>
        <v>AE$18</v>
      </c>
      <c r="AF839" s="190" t="str">
        <f t="shared" si="1022"/>
        <v>AF$18</v>
      </c>
      <c r="AG839" s="190" t="str">
        <f t="shared" si="1022"/>
        <v>AG$18</v>
      </c>
      <c r="AH839" s="190" t="str">
        <f t="shared" si="1022"/>
        <v>AH$18</v>
      </c>
      <c r="AI839" s="190" t="str">
        <f t="shared" si="1022"/>
        <v>AI$18</v>
      </c>
      <c r="AJ839" s="190" t="str">
        <f t="shared" si="1022"/>
        <v>AJ$18</v>
      </c>
      <c r="AK839" s="190" t="str">
        <f t="shared" si="1022"/>
        <v>AK$18</v>
      </c>
      <c r="AL839" s="190" t="str">
        <f t="shared" si="1022"/>
        <v>AL$18</v>
      </c>
      <c r="AM839" s="190" t="str">
        <f t="shared" si="1022"/>
        <v>AM$18</v>
      </c>
      <c r="AN839" s="190" t="str">
        <f t="shared" si="1022"/>
        <v>AN$18</v>
      </c>
      <c r="AO839" s="190" t="str">
        <f t="shared" si="1022"/>
        <v>AO$18</v>
      </c>
      <c r="AP839" s="190" t="str">
        <f t="shared" si="1022"/>
        <v>AP$18</v>
      </c>
      <c r="AQ839" s="190" t="str">
        <f t="shared" si="1022"/>
        <v>AQ$18</v>
      </c>
      <c r="AR839" s="190" t="str">
        <f t="shared" si="1022"/>
        <v>AR$18</v>
      </c>
      <c r="AS839" s="190" t="str">
        <f t="shared" si="1022"/>
        <v>AS$18</v>
      </c>
      <c r="AT839" s="190" t="str">
        <f t="shared" si="1022"/>
        <v>AT$18</v>
      </c>
      <c r="AU839" s="190" t="str">
        <f t="shared" si="1022"/>
        <v>AU$18</v>
      </c>
      <c r="AV839" s="190" t="str">
        <f t="shared" si="1022"/>
        <v>AV$18</v>
      </c>
      <c r="AW839" s="190" t="str">
        <f t="shared" si="1022"/>
        <v>AW$18</v>
      </c>
      <c r="AX839" s="190" t="str">
        <f t="shared" si="1022"/>
        <v>AX$18</v>
      </c>
      <c r="AY839" s="190" t="str">
        <f t="shared" ref="AY839:CD839" si="1023">AY$22</f>
        <v>AY$18</v>
      </c>
      <c r="AZ839" s="190" t="str">
        <f t="shared" si="1023"/>
        <v>AZ$18</v>
      </c>
      <c r="BA839" s="190" t="str">
        <f t="shared" si="1023"/>
        <v>BA$18</v>
      </c>
      <c r="BB839" s="190" t="str">
        <f t="shared" si="1023"/>
        <v>BB$18</v>
      </c>
      <c r="BC839" s="190" t="str">
        <f t="shared" si="1023"/>
        <v>BC$18</v>
      </c>
      <c r="BD839" s="190" t="str">
        <f t="shared" si="1023"/>
        <v>BD$18</v>
      </c>
      <c r="BE839" s="190" t="str">
        <f t="shared" si="1023"/>
        <v>BE$18</v>
      </c>
      <c r="BF839" s="190" t="str">
        <f t="shared" si="1023"/>
        <v>BF$18</v>
      </c>
      <c r="BG839" s="190" t="str">
        <f t="shared" si="1023"/>
        <v>BG$18</v>
      </c>
      <c r="BH839" s="190" t="str">
        <f t="shared" si="1023"/>
        <v>BH$18</v>
      </c>
      <c r="BI839" s="190" t="str">
        <f t="shared" si="1023"/>
        <v>BI$18</v>
      </c>
      <c r="BJ839" s="190" t="str">
        <f t="shared" si="1023"/>
        <v>BJ$18</v>
      </c>
      <c r="BK839" s="190" t="str">
        <f t="shared" si="1023"/>
        <v>BK$18</v>
      </c>
      <c r="BL839" s="190" t="str">
        <f t="shared" si="1023"/>
        <v>BL$18</v>
      </c>
      <c r="BM839" s="190" t="str">
        <f t="shared" si="1023"/>
        <v>BM$18</v>
      </c>
      <c r="BN839" s="190" t="str">
        <f t="shared" si="1023"/>
        <v>BN$18</v>
      </c>
      <c r="BO839" s="190" t="str">
        <f t="shared" si="1023"/>
        <v>BO$18</v>
      </c>
      <c r="BP839" s="190" t="str">
        <f t="shared" si="1023"/>
        <v>BP$18</v>
      </c>
      <c r="BQ839" s="190" t="str">
        <f t="shared" si="1023"/>
        <v>BQ$18</v>
      </c>
      <c r="BR839" s="190" t="str">
        <f t="shared" si="1023"/>
        <v>BR$18</v>
      </c>
      <c r="BS839" s="190" t="str">
        <f t="shared" si="1023"/>
        <v>BS$18</v>
      </c>
      <c r="BT839" s="190" t="str">
        <f t="shared" si="1023"/>
        <v>BT$18</v>
      </c>
      <c r="BU839" s="190" t="str">
        <f t="shared" si="1023"/>
        <v>BU$18</v>
      </c>
      <c r="BV839" s="190" t="str">
        <f t="shared" si="1023"/>
        <v>BV$18</v>
      </c>
      <c r="BW839" s="190" t="str">
        <f t="shared" si="1023"/>
        <v>BW$18</v>
      </c>
      <c r="BX839" s="190" t="str">
        <f t="shared" si="1023"/>
        <v>BX$18</v>
      </c>
      <c r="BY839" s="190" t="str">
        <f t="shared" si="1023"/>
        <v>BY$18</v>
      </c>
      <c r="BZ839" s="190" t="str">
        <f t="shared" si="1023"/>
        <v>BZ$18</v>
      </c>
      <c r="CA839" s="190" t="str">
        <f t="shared" si="1023"/>
        <v>CA$18</v>
      </c>
      <c r="CB839" s="190" t="str">
        <f t="shared" si="1023"/>
        <v>CB$18</v>
      </c>
      <c r="CC839" s="190" t="str">
        <f t="shared" si="1023"/>
        <v>CC$18</v>
      </c>
      <c r="CD839" s="190" t="str">
        <f t="shared" si="1023"/>
        <v>CD$18</v>
      </c>
      <c r="CE839" s="190" t="str">
        <f t="shared" ref="CE839:CL839" si="1024">CE$22</f>
        <v>CE$18</v>
      </c>
      <c r="CF839" s="190" t="str">
        <f t="shared" si="1024"/>
        <v>CF$18</v>
      </c>
      <c r="CG839" s="190" t="str">
        <f t="shared" si="1024"/>
        <v>CG$18</v>
      </c>
      <c r="CH839" s="190" t="str">
        <f t="shared" si="1024"/>
        <v>CH$18</v>
      </c>
      <c r="CI839" s="190" t="str">
        <f t="shared" si="1024"/>
        <v>CI$18</v>
      </c>
      <c r="CJ839" s="190" t="str">
        <f t="shared" si="1024"/>
        <v>CJ$18</v>
      </c>
      <c r="CK839" s="190" t="str">
        <f t="shared" si="1024"/>
        <v>CK$18</v>
      </c>
      <c r="CL839" s="190" t="str">
        <f t="shared" si="1024"/>
        <v>CL$18</v>
      </c>
      <c r="CN839" s="201"/>
      <c r="CO839" s="190" t="str">
        <f t="shared" ref="CO839:DL839" si="1025">CO$22</f>
        <v>CO$18</v>
      </c>
      <c r="CP839" s="190" t="str">
        <f t="shared" si="1025"/>
        <v>CP$18</v>
      </c>
      <c r="CQ839" s="190" t="str">
        <f t="shared" si="1025"/>
        <v>CQ$18</v>
      </c>
      <c r="CR839" s="190" t="str">
        <f t="shared" si="1025"/>
        <v>CR$18</v>
      </c>
      <c r="CS839" s="190" t="str">
        <f t="shared" si="1025"/>
        <v>CS$18</v>
      </c>
      <c r="CT839" s="190" t="str">
        <f t="shared" si="1025"/>
        <v>CT$18</v>
      </c>
      <c r="CU839" s="190" t="str">
        <f t="shared" si="1025"/>
        <v>CU$18</v>
      </c>
      <c r="CV839" s="190" t="str">
        <f t="shared" si="1025"/>
        <v>CV$18</v>
      </c>
      <c r="CW839" s="190" t="str">
        <f t="shared" si="1025"/>
        <v>CW$18</v>
      </c>
      <c r="CX839" s="190" t="str">
        <f t="shared" si="1025"/>
        <v>CX$18</v>
      </c>
      <c r="CY839" s="190" t="str">
        <f t="shared" si="1025"/>
        <v>CY$18</v>
      </c>
      <c r="CZ839" s="190" t="str">
        <f t="shared" si="1025"/>
        <v>CZ$18</v>
      </c>
      <c r="DA839" s="190" t="str">
        <f t="shared" si="1025"/>
        <v>DA$18</v>
      </c>
      <c r="DB839" s="190" t="str">
        <f t="shared" si="1025"/>
        <v>DB$18</v>
      </c>
      <c r="DC839" s="190" t="str">
        <f t="shared" si="1025"/>
        <v>DC$18</v>
      </c>
      <c r="DD839" s="190" t="str">
        <f t="shared" si="1025"/>
        <v>DD$18</v>
      </c>
      <c r="DE839" s="190" t="str">
        <f t="shared" si="1025"/>
        <v>DE$18</v>
      </c>
      <c r="DF839" s="190" t="str">
        <f t="shared" si="1025"/>
        <v>DF$18</v>
      </c>
      <c r="DG839" s="190" t="str">
        <f t="shared" si="1025"/>
        <v>DG$18</v>
      </c>
      <c r="DH839" s="190" t="str">
        <f t="shared" si="1025"/>
        <v>DH$18</v>
      </c>
      <c r="DI839" s="190" t="str">
        <f t="shared" si="1025"/>
        <v>DI$18</v>
      </c>
      <c r="DJ839" s="190" t="str">
        <f t="shared" si="1025"/>
        <v>DJ$18</v>
      </c>
      <c r="DK839" s="190" t="str">
        <f t="shared" si="1025"/>
        <v>DK$18</v>
      </c>
      <c r="DL839" s="190" t="str">
        <f t="shared" si="1025"/>
        <v>DL$18</v>
      </c>
    </row>
    <row r="840" spans="1:116" x14ac:dyDescent="0.4">
      <c r="A840" s="174"/>
      <c r="E840" s="8"/>
      <c r="G840" s="175" t="s">
        <v>464</v>
      </c>
      <c r="H840" s="200"/>
      <c r="I840" s="201"/>
      <c r="J840" s="201"/>
      <c r="K840" s="202"/>
      <c r="L840" s="202"/>
      <c r="M840" s="202"/>
      <c r="N840" s="202"/>
      <c r="O840" s="202"/>
      <c r="P840" s="202"/>
      <c r="R840" s="202"/>
      <c r="S840" s="190" t="str">
        <f t="shared" ref="S840:AX840" si="1026">S$23</f>
        <v>S$19</v>
      </c>
      <c r="T840" s="190" t="str">
        <f t="shared" si="1026"/>
        <v>T$19</v>
      </c>
      <c r="U840" s="190" t="str">
        <f t="shared" si="1026"/>
        <v>U$19</v>
      </c>
      <c r="V840" s="190" t="str">
        <f t="shared" si="1026"/>
        <v>V$19</v>
      </c>
      <c r="W840" s="190" t="str">
        <f t="shared" si="1026"/>
        <v>W$19</v>
      </c>
      <c r="X840" s="190" t="str">
        <f t="shared" si="1026"/>
        <v>X$19</v>
      </c>
      <c r="Y840" s="190" t="str">
        <f t="shared" si="1026"/>
        <v>Y$19</v>
      </c>
      <c r="Z840" s="190" t="str">
        <f t="shared" si="1026"/>
        <v>Z$19</v>
      </c>
      <c r="AA840" s="190" t="str">
        <f t="shared" si="1026"/>
        <v>AA$19</v>
      </c>
      <c r="AB840" s="190" t="str">
        <f t="shared" si="1026"/>
        <v>AB$19</v>
      </c>
      <c r="AC840" s="190" t="str">
        <f t="shared" si="1026"/>
        <v>AC$19</v>
      </c>
      <c r="AD840" s="190" t="str">
        <f t="shared" si="1026"/>
        <v>AD$19</v>
      </c>
      <c r="AE840" s="190" t="str">
        <f t="shared" si="1026"/>
        <v>AE$19</v>
      </c>
      <c r="AF840" s="190" t="str">
        <f t="shared" si="1026"/>
        <v>AF$19</v>
      </c>
      <c r="AG840" s="190" t="str">
        <f t="shared" si="1026"/>
        <v>AG$19</v>
      </c>
      <c r="AH840" s="190" t="str">
        <f t="shared" si="1026"/>
        <v>AH$19</v>
      </c>
      <c r="AI840" s="190" t="str">
        <f t="shared" si="1026"/>
        <v>AI$19</v>
      </c>
      <c r="AJ840" s="190" t="str">
        <f t="shared" si="1026"/>
        <v>AJ$19</v>
      </c>
      <c r="AK840" s="190" t="str">
        <f t="shared" si="1026"/>
        <v>AK$19</v>
      </c>
      <c r="AL840" s="190" t="str">
        <f t="shared" si="1026"/>
        <v>AL$19</v>
      </c>
      <c r="AM840" s="190" t="str">
        <f t="shared" si="1026"/>
        <v>AM$19</v>
      </c>
      <c r="AN840" s="190" t="str">
        <f t="shared" si="1026"/>
        <v>AN$19</v>
      </c>
      <c r="AO840" s="190" t="str">
        <f t="shared" si="1026"/>
        <v>AO$19</v>
      </c>
      <c r="AP840" s="190" t="str">
        <f t="shared" si="1026"/>
        <v>AP$19</v>
      </c>
      <c r="AQ840" s="190" t="str">
        <f t="shared" si="1026"/>
        <v>AQ$19</v>
      </c>
      <c r="AR840" s="190" t="str">
        <f t="shared" si="1026"/>
        <v>AR$19</v>
      </c>
      <c r="AS840" s="190" t="str">
        <f t="shared" si="1026"/>
        <v>AS$19</v>
      </c>
      <c r="AT840" s="190" t="str">
        <f t="shared" si="1026"/>
        <v>AT$19</v>
      </c>
      <c r="AU840" s="190" t="str">
        <f t="shared" si="1026"/>
        <v>AU$19</v>
      </c>
      <c r="AV840" s="190" t="str">
        <f t="shared" si="1026"/>
        <v>AV$19</v>
      </c>
      <c r="AW840" s="190" t="str">
        <f t="shared" si="1026"/>
        <v>AW$19</v>
      </c>
      <c r="AX840" s="190" t="str">
        <f t="shared" si="1026"/>
        <v>AX$19</v>
      </c>
      <c r="AY840" s="190" t="str">
        <f t="shared" ref="AY840:CD840" si="1027">AY$23</f>
        <v>AY$19</v>
      </c>
      <c r="AZ840" s="190" t="str">
        <f t="shared" si="1027"/>
        <v>AZ$19</v>
      </c>
      <c r="BA840" s="190" t="str">
        <f t="shared" si="1027"/>
        <v>BA$19</v>
      </c>
      <c r="BB840" s="190" t="str">
        <f t="shared" si="1027"/>
        <v>BB$19</v>
      </c>
      <c r="BC840" s="190" t="str">
        <f t="shared" si="1027"/>
        <v>BC$19</v>
      </c>
      <c r="BD840" s="190" t="str">
        <f t="shared" si="1027"/>
        <v>BD$19</v>
      </c>
      <c r="BE840" s="190" t="str">
        <f t="shared" si="1027"/>
        <v>BE$19</v>
      </c>
      <c r="BF840" s="190" t="str">
        <f t="shared" si="1027"/>
        <v>BF$19</v>
      </c>
      <c r="BG840" s="190" t="str">
        <f t="shared" si="1027"/>
        <v>BG$19</v>
      </c>
      <c r="BH840" s="190" t="str">
        <f t="shared" si="1027"/>
        <v>BH$19</v>
      </c>
      <c r="BI840" s="190" t="str">
        <f t="shared" si="1027"/>
        <v>BI$19</v>
      </c>
      <c r="BJ840" s="190" t="str">
        <f t="shared" si="1027"/>
        <v>BJ$19</v>
      </c>
      <c r="BK840" s="190" t="str">
        <f t="shared" si="1027"/>
        <v>BK$19</v>
      </c>
      <c r="BL840" s="190" t="str">
        <f t="shared" si="1027"/>
        <v>BL$19</v>
      </c>
      <c r="BM840" s="190" t="str">
        <f t="shared" si="1027"/>
        <v>BM$19</v>
      </c>
      <c r="BN840" s="190" t="str">
        <f t="shared" si="1027"/>
        <v>BN$19</v>
      </c>
      <c r="BO840" s="190" t="str">
        <f t="shared" si="1027"/>
        <v>BO$19</v>
      </c>
      <c r="BP840" s="190" t="str">
        <f t="shared" si="1027"/>
        <v>BP$19</v>
      </c>
      <c r="BQ840" s="190" t="str">
        <f t="shared" si="1027"/>
        <v>BQ$19</v>
      </c>
      <c r="BR840" s="190" t="str">
        <f t="shared" si="1027"/>
        <v>BR$19</v>
      </c>
      <c r="BS840" s="190" t="str">
        <f t="shared" si="1027"/>
        <v>BS$19</v>
      </c>
      <c r="BT840" s="190" t="str">
        <f t="shared" si="1027"/>
        <v>BT$19</v>
      </c>
      <c r="BU840" s="190" t="str">
        <f t="shared" si="1027"/>
        <v>BU$19</v>
      </c>
      <c r="BV840" s="190" t="str">
        <f t="shared" si="1027"/>
        <v>BV$19</v>
      </c>
      <c r="BW840" s="190" t="str">
        <f t="shared" si="1027"/>
        <v>BW$19</v>
      </c>
      <c r="BX840" s="190" t="str">
        <f t="shared" si="1027"/>
        <v>BX$19</v>
      </c>
      <c r="BY840" s="190" t="str">
        <f t="shared" si="1027"/>
        <v>BY$19</v>
      </c>
      <c r="BZ840" s="190" t="str">
        <f t="shared" si="1027"/>
        <v>BZ$19</v>
      </c>
      <c r="CA840" s="190" t="str">
        <f t="shared" si="1027"/>
        <v>CA$19</v>
      </c>
      <c r="CB840" s="190" t="str">
        <f t="shared" si="1027"/>
        <v>CB$19</v>
      </c>
      <c r="CC840" s="190" t="str">
        <f t="shared" si="1027"/>
        <v>CC$19</v>
      </c>
      <c r="CD840" s="190" t="str">
        <f t="shared" si="1027"/>
        <v>CD$19</v>
      </c>
      <c r="CE840" s="190" t="str">
        <f t="shared" ref="CE840:CL840" si="1028">CE$23</f>
        <v>CE$19</v>
      </c>
      <c r="CF840" s="190" t="str">
        <f t="shared" si="1028"/>
        <v>CF$19</v>
      </c>
      <c r="CG840" s="190" t="str">
        <f t="shared" si="1028"/>
        <v>CG$19</v>
      </c>
      <c r="CH840" s="190" t="str">
        <f t="shared" si="1028"/>
        <v>CH$19</v>
      </c>
      <c r="CI840" s="190" t="str">
        <f t="shared" si="1028"/>
        <v>CI$19</v>
      </c>
      <c r="CJ840" s="190" t="str">
        <f t="shared" si="1028"/>
        <v>CJ$19</v>
      </c>
      <c r="CK840" s="190" t="str">
        <f t="shared" si="1028"/>
        <v>CK$19</v>
      </c>
      <c r="CL840" s="190" t="str">
        <f t="shared" si="1028"/>
        <v>CL$19</v>
      </c>
      <c r="CN840" s="201"/>
      <c r="CO840" s="190" t="str">
        <f t="shared" ref="CO840:DL840" si="1029">CO$23</f>
        <v>CO$19</v>
      </c>
      <c r="CP840" s="190" t="str">
        <f t="shared" si="1029"/>
        <v>CP$19</v>
      </c>
      <c r="CQ840" s="190" t="str">
        <f t="shared" si="1029"/>
        <v>CQ$19</v>
      </c>
      <c r="CR840" s="190" t="str">
        <f t="shared" si="1029"/>
        <v>CR$19</v>
      </c>
      <c r="CS840" s="190" t="str">
        <f t="shared" si="1029"/>
        <v>CS$19</v>
      </c>
      <c r="CT840" s="190" t="str">
        <f t="shared" si="1029"/>
        <v>CT$19</v>
      </c>
      <c r="CU840" s="190" t="str">
        <f t="shared" si="1029"/>
        <v>CU$19</v>
      </c>
      <c r="CV840" s="190" t="str">
        <f t="shared" si="1029"/>
        <v>CV$19</v>
      </c>
      <c r="CW840" s="190" t="str">
        <f t="shared" si="1029"/>
        <v>CW$19</v>
      </c>
      <c r="CX840" s="190" t="str">
        <f t="shared" si="1029"/>
        <v>CX$19</v>
      </c>
      <c r="CY840" s="190" t="str">
        <f t="shared" si="1029"/>
        <v>CY$19</v>
      </c>
      <c r="CZ840" s="190" t="str">
        <f t="shared" si="1029"/>
        <v>CZ$19</v>
      </c>
      <c r="DA840" s="190" t="str">
        <f t="shared" si="1029"/>
        <v>DA$19</v>
      </c>
      <c r="DB840" s="190" t="str">
        <f t="shared" si="1029"/>
        <v>DB$19</v>
      </c>
      <c r="DC840" s="190" t="str">
        <f t="shared" si="1029"/>
        <v>DC$19</v>
      </c>
      <c r="DD840" s="190" t="str">
        <f t="shared" si="1029"/>
        <v>DD$19</v>
      </c>
      <c r="DE840" s="190" t="str">
        <f t="shared" si="1029"/>
        <v>DE$19</v>
      </c>
      <c r="DF840" s="190" t="str">
        <f t="shared" si="1029"/>
        <v>DF$19</v>
      </c>
      <c r="DG840" s="190" t="str">
        <f t="shared" si="1029"/>
        <v>DG$19</v>
      </c>
      <c r="DH840" s="190" t="str">
        <f t="shared" si="1029"/>
        <v>DH$19</v>
      </c>
      <c r="DI840" s="190" t="str">
        <f t="shared" si="1029"/>
        <v>DI$19</v>
      </c>
      <c r="DJ840" s="190" t="str">
        <f t="shared" si="1029"/>
        <v>DJ$19</v>
      </c>
      <c r="DK840" s="190" t="str">
        <f t="shared" si="1029"/>
        <v>DK$19</v>
      </c>
      <c r="DL840" s="190" t="str">
        <f t="shared" si="1029"/>
        <v>DL$19</v>
      </c>
    </row>
    <row r="841" spans="1:116" x14ac:dyDescent="0.4">
      <c r="A841" s="48" t="s">
        <v>218</v>
      </c>
      <c r="B841" s="31" t="s">
        <v>81</v>
      </c>
      <c r="C841" s="31"/>
      <c r="D841" t="s">
        <v>759</v>
      </c>
      <c r="E841" s="8" t="str">
        <f t="shared" ref="E841:E862" si="1030">ROW()&amp;" "&amp;D841</f>
        <v>841 ASSETSALE-PV</v>
      </c>
      <c r="F841" t="s">
        <v>575</v>
      </c>
      <c r="G841" s="70" t="s">
        <v>561</v>
      </c>
      <c r="H841" s="48"/>
      <c r="I841" s="297"/>
      <c r="J841" s="297"/>
      <c r="K841" s="48"/>
      <c r="L841" s="48"/>
      <c r="M841" s="48"/>
      <c r="N841" s="48"/>
      <c r="O841" s="48"/>
      <c r="P841" s="48"/>
      <c r="R841" s="70"/>
      <c r="S841" s="70"/>
      <c r="T841" s="70"/>
      <c r="U841" s="70"/>
      <c r="V841" s="70"/>
      <c r="W841" s="70"/>
      <c r="X841" s="70"/>
      <c r="Y841" s="70"/>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N841" s="297"/>
      <c r="CO841" s="70"/>
      <c r="CP841" s="70"/>
      <c r="CQ841" s="70"/>
      <c r="CR841" s="70"/>
      <c r="CS841" s="70"/>
      <c r="CT841" s="70"/>
      <c r="CU841" s="70"/>
      <c r="CV841" s="70"/>
      <c r="CW841" s="70"/>
      <c r="CX841" s="70"/>
      <c r="CY841" s="70"/>
      <c r="CZ841" s="70"/>
      <c r="DA841" s="70"/>
      <c r="DB841" s="70"/>
      <c r="DC841" s="70"/>
      <c r="DD841" s="70"/>
      <c r="DE841" s="70"/>
      <c r="DF841" s="70"/>
      <c r="DG841" s="70"/>
      <c r="DH841" s="70"/>
      <c r="DI841" s="70"/>
      <c r="DJ841" s="70"/>
      <c r="DK841" s="70"/>
      <c r="DL841" s="70"/>
    </row>
    <row r="842" spans="1:116" x14ac:dyDescent="0.4">
      <c r="C842" t="s">
        <v>80</v>
      </c>
      <c r="D842" t="s">
        <v>759</v>
      </c>
      <c r="E842" s="8" t="str">
        <f t="shared" ref="E842" si="1031">ROW()&amp;" "&amp;D842</f>
        <v>842 ASSETSALE-PV</v>
      </c>
      <c r="G842" s="129" t="str">
        <f>"Assumptions - "&amp;G862</f>
        <v>Assumptions - (Primary label)</v>
      </c>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1:116" x14ac:dyDescent="0.4">
      <c r="B843" t="s">
        <v>332</v>
      </c>
      <c r="C843" t="s">
        <v>80</v>
      </c>
      <c r="D843" t="s">
        <v>759</v>
      </c>
      <c r="E843" s="8" t="str">
        <f t="shared" si="1030"/>
        <v>843 ASSETSALE-PV</v>
      </c>
      <c r="G843" s="145" t="str">
        <f>"# of "&amp;G863&amp;"s constructed"</f>
        <v># of Units constructed</v>
      </c>
      <c r="H843" s="12"/>
      <c r="I843" s="60"/>
      <c r="J843" s="60"/>
      <c r="K843" s="15">
        <f t="shared" ref="K843:P843" ca="1" si="1032">SUMIF($3:$3,K$2,843:843)</f>
        <v>140</v>
      </c>
      <c r="L843" s="15">
        <f t="shared" ca="1" si="1032"/>
        <v>0</v>
      </c>
      <c r="M843" s="15">
        <f t="shared" ca="1" si="1032"/>
        <v>0</v>
      </c>
      <c r="N843" s="15">
        <f t="shared" ca="1" si="1032"/>
        <v>0</v>
      </c>
      <c r="O843" s="15">
        <f t="shared" ca="1" si="1032"/>
        <v>0</v>
      </c>
      <c r="P843" s="15">
        <f t="shared" ca="1" si="1032"/>
        <v>0</v>
      </c>
      <c r="R843" s="15"/>
      <c r="S843" s="15" cm="1">
        <f t="array" aca="1" ref="S843" ca="1">INDIRECT(S836)</f>
        <v>20</v>
      </c>
      <c r="T843" s="15" cm="1">
        <f t="array" aca="1" ref="T843" ca="1">INDIRECT(T836)</f>
        <v>20</v>
      </c>
      <c r="U843" s="15" cm="1">
        <f t="array" aca="1" ref="U843" ca="1">INDIRECT(U836)</f>
        <v>20</v>
      </c>
      <c r="V843" s="15" cm="1">
        <f t="array" aca="1" ref="V843" ca="1">INDIRECT(V836)</f>
        <v>20</v>
      </c>
      <c r="W843" s="15" cm="1">
        <f t="array" aca="1" ref="W843" ca="1">INDIRECT(W836)</f>
        <v>20</v>
      </c>
      <c r="X843" s="15" cm="1">
        <f t="array" aca="1" ref="X843" ca="1">INDIRECT(X836)</f>
        <v>20</v>
      </c>
      <c r="Y843" s="15" cm="1">
        <f t="array" aca="1" ref="Y843" ca="1">INDIRECT(Y836)</f>
        <v>20</v>
      </c>
      <c r="Z843" s="15" cm="1">
        <f t="array" aca="1" ref="Z843" ca="1">INDIRECT(Z836)</f>
        <v>0</v>
      </c>
      <c r="AA843" s="15" cm="1">
        <f t="array" aca="1" ref="AA843" ca="1">INDIRECT(AA836)</f>
        <v>0</v>
      </c>
      <c r="AB843" s="15" cm="1">
        <f t="array" aca="1" ref="AB843" ca="1">INDIRECT(AB836)</f>
        <v>0</v>
      </c>
      <c r="AC843" s="15" cm="1">
        <f t="array" aca="1" ref="AC843" ca="1">INDIRECT(AC836)</f>
        <v>0</v>
      </c>
      <c r="AD843" s="15" cm="1">
        <f t="array" aca="1" ref="AD843" ca="1">INDIRECT(AD836)</f>
        <v>0</v>
      </c>
      <c r="AE843" s="15" cm="1">
        <f t="array" aca="1" ref="AE843" ca="1">INDIRECT(AE836)</f>
        <v>0</v>
      </c>
      <c r="AF843" s="15" cm="1">
        <f t="array" aca="1" ref="AF843" ca="1">INDIRECT(AF836)</f>
        <v>0</v>
      </c>
      <c r="AG843" s="15" cm="1">
        <f t="array" aca="1" ref="AG843" ca="1">INDIRECT(AG836)</f>
        <v>0</v>
      </c>
      <c r="AH843" s="15" cm="1">
        <f t="array" aca="1" ref="AH843" ca="1">INDIRECT(AH836)</f>
        <v>0</v>
      </c>
      <c r="AI843" s="15" cm="1">
        <f t="array" aca="1" ref="AI843" ca="1">INDIRECT(AI836)</f>
        <v>0</v>
      </c>
      <c r="AJ843" s="15" cm="1">
        <f t="array" aca="1" ref="AJ843" ca="1">INDIRECT(AJ836)</f>
        <v>0</v>
      </c>
      <c r="AK843" s="15" cm="1">
        <f t="array" aca="1" ref="AK843" ca="1">INDIRECT(AK836)</f>
        <v>0</v>
      </c>
      <c r="AL843" s="15" cm="1">
        <f t="array" aca="1" ref="AL843" ca="1">INDIRECT(AL836)</f>
        <v>0</v>
      </c>
      <c r="AM843" s="15" cm="1">
        <f t="array" aca="1" ref="AM843" ca="1">INDIRECT(AM836)</f>
        <v>0</v>
      </c>
      <c r="AN843" s="15" cm="1">
        <f t="array" aca="1" ref="AN843" ca="1">INDIRECT(AN836)</f>
        <v>0</v>
      </c>
      <c r="AO843" s="15" cm="1">
        <f t="array" aca="1" ref="AO843" ca="1">INDIRECT(AO836)</f>
        <v>0</v>
      </c>
      <c r="AP843" s="15" cm="1">
        <f t="array" aca="1" ref="AP843" ca="1">INDIRECT(AP836)</f>
        <v>0</v>
      </c>
      <c r="AQ843" s="15" cm="1">
        <f t="array" aca="1" ref="AQ843" ca="1">INDIRECT(AQ836)</f>
        <v>0</v>
      </c>
      <c r="AR843" s="15" cm="1">
        <f t="array" aca="1" ref="AR843" ca="1">INDIRECT(AR836)</f>
        <v>0</v>
      </c>
      <c r="AS843" s="15" cm="1">
        <f t="array" aca="1" ref="AS843" ca="1">INDIRECT(AS836)</f>
        <v>0</v>
      </c>
      <c r="AT843" s="15" cm="1">
        <f t="array" aca="1" ref="AT843" ca="1">INDIRECT(AT836)</f>
        <v>0</v>
      </c>
      <c r="AU843" s="15" cm="1">
        <f t="array" aca="1" ref="AU843" ca="1">INDIRECT(AU836)</f>
        <v>0</v>
      </c>
      <c r="AV843" s="15" cm="1">
        <f t="array" aca="1" ref="AV843" ca="1">INDIRECT(AV836)</f>
        <v>0</v>
      </c>
      <c r="AW843" s="15" cm="1">
        <f t="array" aca="1" ref="AW843" ca="1">INDIRECT(AW836)</f>
        <v>0</v>
      </c>
      <c r="AX843" s="15" cm="1">
        <f t="array" aca="1" ref="AX843" ca="1">INDIRECT(AX836)</f>
        <v>0</v>
      </c>
      <c r="AY843" s="15" cm="1">
        <f t="array" aca="1" ref="AY843" ca="1">INDIRECT(AY836)</f>
        <v>0</v>
      </c>
      <c r="AZ843" s="15" cm="1">
        <f t="array" aca="1" ref="AZ843" ca="1">INDIRECT(AZ836)</f>
        <v>0</v>
      </c>
      <c r="BA843" s="15" cm="1">
        <f t="array" aca="1" ref="BA843" ca="1">INDIRECT(BA836)</f>
        <v>0</v>
      </c>
      <c r="BB843" s="15" cm="1">
        <f t="array" aca="1" ref="BB843" ca="1">INDIRECT(BB836)</f>
        <v>0</v>
      </c>
      <c r="BC843" s="15" cm="1">
        <f t="array" aca="1" ref="BC843" ca="1">INDIRECT(BC836)</f>
        <v>0</v>
      </c>
      <c r="BD843" s="15" cm="1">
        <f t="array" aca="1" ref="BD843" ca="1">INDIRECT(BD836)</f>
        <v>0</v>
      </c>
      <c r="BE843" s="15" cm="1">
        <f t="array" aca="1" ref="BE843" ca="1">INDIRECT(BE836)</f>
        <v>0</v>
      </c>
      <c r="BF843" s="15" cm="1">
        <f t="array" aca="1" ref="BF843" ca="1">INDIRECT(BF836)</f>
        <v>0</v>
      </c>
      <c r="BG843" s="15" cm="1">
        <f t="array" aca="1" ref="BG843" ca="1">INDIRECT(BG836)</f>
        <v>0</v>
      </c>
      <c r="BH843" s="15" cm="1">
        <f t="array" aca="1" ref="BH843" ca="1">INDIRECT(BH836)</f>
        <v>0</v>
      </c>
      <c r="BI843" s="15" cm="1">
        <f t="array" aca="1" ref="BI843" ca="1">INDIRECT(BI836)</f>
        <v>0</v>
      </c>
      <c r="BJ843" s="15" cm="1">
        <f t="array" aca="1" ref="BJ843" ca="1">INDIRECT(BJ836)</f>
        <v>0</v>
      </c>
      <c r="BK843" s="15" cm="1">
        <f t="array" aca="1" ref="BK843" ca="1">INDIRECT(BK836)</f>
        <v>0</v>
      </c>
      <c r="BL843" s="15" cm="1">
        <f t="array" aca="1" ref="BL843" ca="1">INDIRECT(BL836)</f>
        <v>0</v>
      </c>
      <c r="BM843" s="15" cm="1">
        <f t="array" aca="1" ref="BM843" ca="1">INDIRECT(BM836)</f>
        <v>0</v>
      </c>
      <c r="BN843" s="15" cm="1">
        <f t="array" aca="1" ref="BN843" ca="1">INDIRECT(BN836)</f>
        <v>0</v>
      </c>
      <c r="BO843" s="15" cm="1">
        <f t="array" aca="1" ref="BO843" ca="1">INDIRECT(BO836)</f>
        <v>0</v>
      </c>
      <c r="BP843" s="15" cm="1">
        <f t="array" aca="1" ref="BP843" ca="1">INDIRECT(BP836)</f>
        <v>0</v>
      </c>
      <c r="BQ843" s="15" cm="1">
        <f t="array" aca="1" ref="BQ843" ca="1">INDIRECT(BQ836)</f>
        <v>0</v>
      </c>
      <c r="BR843" s="15" cm="1">
        <f t="array" aca="1" ref="BR843" ca="1">INDIRECT(BR836)</f>
        <v>0</v>
      </c>
      <c r="BS843" s="15" cm="1">
        <f t="array" aca="1" ref="BS843" ca="1">INDIRECT(BS836)</f>
        <v>0</v>
      </c>
      <c r="BT843" s="15" cm="1">
        <f t="array" aca="1" ref="BT843" ca="1">INDIRECT(BT836)</f>
        <v>0</v>
      </c>
      <c r="BU843" s="15" cm="1">
        <f t="array" aca="1" ref="BU843" ca="1">INDIRECT(BU836)</f>
        <v>0</v>
      </c>
      <c r="BV843" s="15" cm="1">
        <f t="array" aca="1" ref="BV843" ca="1">INDIRECT(BV836)</f>
        <v>0</v>
      </c>
      <c r="BW843" s="15" cm="1">
        <f t="array" aca="1" ref="BW843" ca="1">INDIRECT(BW836)</f>
        <v>0</v>
      </c>
      <c r="BX843" s="15" cm="1">
        <f t="array" aca="1" ref="BX843" ca="1">INDIRECT(BX836)</f>
        <v>0</v>
      </c>
      <c r="BY843" s="15" cm="1">
        <f t="array" aca="1" ref="BY843" ca="1">INDIRECT(BY836)</f>
        <v>0</v>
      </c>
      <c r="BZ843" s="15" cm="1">
        <f t="array" aca="1" ref="BZ843" ca="1">INDIRECT(BZ836)</f>
        <v>0</v>
      </c>
      <c r="CA843" s="15" cm="1">
        <f t="array" aca="1" ref="CA843" ca="1">INDIRECT(CA836)</f>
        <v>0</v>
      </c>
      <c r="CB843" s="15" cm="1">
        <f t="array" aca="1" ref="CB843" ca="1">INDIRECT(CB836)</f>
        <v>0</v>
      </c>
      <c r="CC843" s="15" cm="1">
        <f t="array" aca="1" ref="CC843" ca="1">INDIRECT(CC836)</f>
        <v>0</v>
      </c>
      <c r="CD843" s="15" cm="1">
        <f t="array" aca="1" ref="CD843" ca="1">INDIRECT(CD836)</f>
        <v>0</v>
      </c>
      <c r="CE843" s="15" cm="1">
        <f t="array" aca="1" ref="CE843" ca="1">INDIRECT(CE836)</f>
        <v>0</v>
      </c>
      <c r="CF843" s="15" cm="1">
        <f t="array" aca="1" ref="CF843" ca="1">INDIRECT(CF836)</f>
        <v>0</v>
      </c>
      <c r="CG843" s="15" cm="1">
        <f t="array" aca="1" ref="CG843" ca="1">INDIRECT(CG836)</f>
        <v>0</v>
      </c>
      <c r="CH843" s="15" cm="1">
        <f t="array" aca="1" ref="CH843" ca="1">INDIRECT(CH836)</f>
        <v>0</v>
      </c>
      <c r="CI843" s="15" cm="1">
        <f t="array" aca="1" ref="CI843" ca="1">INDIRECT(CI836)</f>
        <v>0</v>
      </c>
      <c r="CJ843" s="15" cm="1">
        <f t="array" aca="1" ref="CJ843" ca="1">INDIRECT(CJ836)</f>
        <v>0</v>
      </c>
      <c r="CK843" s="15" cm="1">
        <f t="array" aca="1" ref="CK843" ca="1">INDIRECT(CK836)</f>
        <v>0</v>
      </c>
      <c r="CL843" s="15" cm="1">
        <f t="array" aca="1" ref="CL843" ca="1">INDIRECT(CL836)</f>
        <v>0</v>
      </c>
      <c r="CN843" s="15" t="e" cm="1">
        <f t="array" aca="1" ref="CN843" ca="1">INDIRECT(CN836)</f>
        <v>#REF!</v>
      </c>
      <c r="CO843" s="15" cm="1">
        <f t="array" aca="1" ref="CO843" ca="1">INDIRECT(CO836)</f>
        <v>5000</v>
      </c>
      <c r="CP843" s="15" cm="1">
        <f t="array" aca="1" ref="CP843" ca="1">INDIRECT(CP836)</f>
        <v>5000</v>
      </c>
      <c r="CQ843" s="15" cm="1">
        <f t="array" aca="1" ref="CQ843" ca="1">INDIRECT(CQ836)</f>
        <v>5000</v>
      </c>
      <c r="CR843" s="15" cm="1">
        <f t="array" aca="1" ref="CR843" ca="1">INDIRECT(CR836)</f>
        <v>5000</v>
      </c>
      <c r="CS843" s="15" cm="1">
        <f t="array" aca="1" ref="CS843" ca="1">INDIRECT(CS836)</f>
        <v>5000</v>
      </c>
      <c r="CT843" s="15" cm="1">
        <f t="array" aca="1" ref="CT843" ca="1">INDIRECT(CT836)</f>
        <v>5000</v>
      </c>
      <c r="CU843" s="15" cm="1">
        <f t="array" aca="1" ref="CU843" ca="1">INDIRECT(CU836)</f>
        <v>5000</v>
      </c>
      <c r="CV843" s="15" cm="1">
        <f t="array" aca="1" ref="CV843" ca="1">INDIRECT(CV836)</f>
        <v>5000</v>
      </c>
      <c r="CW843" s="15" cm="1">
        <f t="array" aca="1" ref="CW843" ca="1">INDIRECT(CW836)</f>
        <v>5000</v>
      </c>
      <c r="CX843" s="15" cm="1">
        <f t="array" aca="1" ref="CX843" ca="1">INDIRECT(CX836)</f>
        <v>5000</v>
      </c>
      <c r="CY843" s="15" cm="1">
        <f t="array" aca="1" ref="CY843" ca="1">INDIRECT(CY836)</f>
        <v>5000</v>
      </c>
      <c r="CZ843" s="15" cm="1">
        <f t="array" aca="1" ref="CZ843" ca="1">INDIRECT(CZ836)</f>
        <v>5000</v>
      </c>
      <c r="DA843" s="15" cm="1">
        <f t="array" aca="1" ref="DA843" ca="1">INDIRECT(DA836)</f>
        <v>5000</v>
      </c>
      <c r="DB843" s="15" cm="1">
        <f t="array" aca="1" ref="DB843" ca="1">INDIRECT(DB836)</f>
        <v>5000</v>
      </c>
      <c r="DC843" s="15" cm="1">
        <f t="array" aca="1" ref="DC843" ca="1">INDIRECT(DC836)</f>
        <v>5000</v>
      </c>
      <c r="DD843" s="15" cm="1">
        <f t="array" aca="1" ref="DD843" ca="1">INDIRECT(DD836)</f>
        <v>5000</v>
      </c>
      <c r="DE843" s="15" cm="1">
        <f t="array" aca="1" ref="DE843" ca="1">INDIRECT(DE836)</f>
        <v>5000</v>
      </c>
      <c r="DF843" s="15" cm="1">
        <f t="array" aca="1" ref="DF843" ca="1">INDIRECT(DF836)</f>
        <v>5000</v>
      </c>
      <c r="DG843" s="15" cm="1">
        <f t="array" aca="1" ref="DG843" ca="1">INDIRECT(DG836)</f>
        <v>5000</v>
      </c>
      <c r="DH843" s="15" cm="1">
        <f t="array" aca="1" ref="DH843" ca="1">INDIRECT(DH836)</f>
        <v>5000</v>
      </c>
      <c r="DI843" s="15" cm="1">
        <f t="array" aca="1" ref="DI843" ca="1">INDIRECT(DI836)</f>
        <v>5000</v>
      </c>
      <c r="DJ843" s="15" cm="1">
        <f t="array" aca="1" ref="DJ843" ca="1">INDIRECT(DJ836)</f>
        <v>5000</v>
      </c>
      <c r="DK843" s="15" cm="1">
        <f t="array" aca="1" ref="DK843" ca="1">INDIRECT(DK836)</f>
        <v>5000</v>
      </c>
      <c r="DL843" s="15" cm="1">
        <f t="array" aca="1" ref="DL843" ca="1">INDIRECT(DL836)</f>
        <v>5000</v>
      </c>
    </row>
    <row r="844" spans="1:116" x14ac:dyDescent="0.4">
      <c r="D844" t="s">
        <v>759</v>
      </c>
      <c r="E844" s="8" t="str">
        <f t="shared" ref="E844" si="1033">ROW()&amp;" "&amp;D844</f>
        <v>844 ASSETSALE-PV</v>
      </c>
      <c r="G844" s="145" t="s">
        <v>687</v>
      </c>
      <c r="H844" s="64">
        <v>12</v>
      </c>
      <c r="I844" s="60"/>
      <c r="J844" s="60"/>
      <c r="K844" s="15"/>
      <c r="L844" s="15"/>
      <c r="M844" s="15"/>
      <c r="N844" s="15"/>
      <c r="O844" s="15"/>
      <c r="P844" s="15"/>
      <c r="R844" s="15"/>
      <c r="S844" s="15"/>
      <c r="T844" s="15"/>
      <c r="U844" s="15"/>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c r="CN844" s="76"/>
      <c r="CO844" s="76"/>
      <c r="CP844" s="76"/>
      <c r="CQ844" s="76"/>
      <c r="CR844" s="76"/>
      <c r="CS844" s="76"/>
      <c r="CT844" s="76"/>
      <c r="CU844" s="76"/>
      <c r="CV844" s="76"/>
      <c r="CW844" s="76"/>
      <c r="CX844" s="76"/>
      <c r="CY844" s="76"/>
      <c r="CZ844" s="76"/>
      <c r="DA844" s="76"/>
      <c r="DB844" s="76"/>
      <c r="DC844" s="76"/>
      <c r="DD844" s="76"/>
      <c r="DE844" s="76"/>
      <c r="DF844" s="76"/>
      <c r="DG844" s="76"/>
      <c r="DH844" s="76"/>
      <c r="DI844" s="76"/>
      <c r="DJ844" s="76"/>
      <c r="DK844" s="76"/>
      <c r="DL844" s="76"/>
    </row>
    <row r="845" spans="1:116" x14ac:dyDescent="0.4">
      <c r="D845" t="s">
        <v>759</v>
      </c>
      <c r="E845" s="8" t="str">
        <f t="shared" ref="E845" si="1034">ROW()&amp;" "&amp;D845</f>
        <v>845 ASSETSALE-PV</v>
      </c>
      <c r="G845" s="145" t="str">
        <f>"# of "&amp;G863&amp;"s sold"</f>
        <v># of Units sold</v>
      </c>
      <c r="H845" s="12"/>
      <c r="I845" s="60"/>
      <c r="J845" s="60"/>
      <c r="K845" s="15"/>
      <c r="L845" s="15"/>
      <c r="M845" s="15"/>
      <c r="N845" s="15"/>
      <c r="O845" s="15"/>
      <c r="P845" s="15"/>
      <c r="R845" s="15"/>
      <c r="S845" s="76" cm="1">
        <f t="array" aca="1" ref="S845" ca="1">-IFERROR(OFFSET(INDIRECT(S836),0,-$H844)*(COUNT(S845:$S845)&gt;$H844),0)</f>
        <v>0</v>
      </c>
      <c r="T845" s="76" cm="1">
        <f t="array" aca="1" ref="T845" ca="1">-IFERROR(OFFSET(INDIRECT(T836),0,-$H844)*(COUNT($S845:T845)&gt;$H844),0)</f>
        <v>0</v>
      </c>
      <c r="U845" s="76" cm="1">
        <f t="array" aca="1" ref="U845" ca="1">-IFERROR(OFFSET(INDIRECT(U836),0,-$H844)*(COUNT($S845:U845)&gt;$H844),0)</f>
        <v>0</v>
      </c>
      <c r="V845" s="76" cm="1">
        <f t="array" aca="1" ref="V845" ca="1">-IFERROR(OFFSET(INDIRECT(V836),0,-$H844)*(COUNT($S845:V845)&gt;$H844),0)</f>
        <v>0</v>
      </c>
      <c r="W845" s="76" cm="1">
        <f t="array" aca="1" ref="W845" ca="1">-IFERROR(OFFSET(INDIRECT(W836),0,-$H844)*(COUNT($S845:W845)&gt;$H844),0)</f>
        <v>0</v>
      </c>
      <c r="X845" s="76" cm="1">
        <f t="array" aca="1" ref="X845" ca="1">-IFERROR(OFFSET(INDIRECT(X836),0,-$H844)*(COUNT($S845:X845)&gt;$H844),0)</f>
        <v>0</v>
      </c>
      <c r="Y845" s="76" cm="1">
        <f t="array" aca="1" ref="Y845" ca="1">-IFERROR(OFFSET(INDIRECT(Y836),0,-$H844)*(COUNT($S845:Y845)&gt;$H844),0)</f>
        <v>0</v>
      </c>
      <c r="Z845" s="76" cm="1">
        <f t="array" aca="1" ref="Z845" ca="1">-IFERROR(OFFSET(INDIRECT(Z836),0,-$H844)*(COUNT($S845:Z845)&gt;$H844),0)</f>
        <v>0</v>
      </c>
      <c r="AA845" s="76" cm="1">
        <f t="array" aca="1" ref="AA845" ca="1">-IFERROR(OFFSET(INDIRECT(AA836),0,-$H844)*(COUNT($S845:AA845)&gt;$H844),0)</f>
        <v>0</v>
      </c>
      <c r="AB845" s="76" cm="1">
        <f t="array" aca="1" ref="AB845" ca="1">-IFERROR(OFFSET(INDIRECT(AB836),0,-$H844)*(COUNT($S845:AB845)&gt;$H844),0)</f>
        <v>0</v>
      </c>
      <c r="AC845" s="76" cm="1">
        <f t="array" aca="1" ref="AC845" ca="1">-IFERROR(OFFSET(INDIRECT(AC836),0,-$H844)*(COUNT($S845:AC845)&gt;$H844),0)</f>
        <v>0</v>
      </c>
      <c r="AD845" s="76" cm="1">
        <f t="array" aca="1" ref="AD845" ca="1">-IFERROR(OFFSET(INDIRECT(AD836),0,-$H844)*(COUNT($S845:AD845)&gt;$H844),0)</f>
        <v>0</v>
      </c>
      <c r="AE845" s="76" cm="1">
        <f t="array" aca="1" ref="AE845" ca="1">-IFERROR(OFFSET(INDIRECT(AE836),0,-$H844)*(COUNT($S845:AE845)&gt;$H844),0)</f>
        <v>-20</v>
      </c>
      <c r="AF845" s="76" cm="1">
        <f t="array" aca="1" ref="AF845" ca="1">-IFERROR(OFFSET(INDIRECT(AF836),0,-$H844)*(COUNT($S845:AF845)&gt;$H844),0)</f>
        <v>-20</v>
      </c>
      <c r="AG845" s="76" cm="1">
        <f t="array" aca="1" ref="AG845" ca="1">-IFERROR(OFFSET(INDIRECT(AG836),0,-$H844)*(COUNT($S845:AG845)&gt;$H844),0)</f>
        <v>-20</v>
      </c>
      <c r="AH845" s="76" cm="1">
        <f t="array" aca="1" ref="AH845" ca="1">-IFERROR(OFFSET(INDIRECT(AH836),0,-$H844)*(COUNT($S845:AH845)&gt;$H844),0)</f>
        <v>-20</v>
      </c>
      <c r="AI845" s="76" cm="1">
        <f t="array" aca="1" ref="AI845" ca="1">-IFERROR(OFFSET(INDIRECT(AI836),0,-$H844)*(COUNT($S845:AI845)&gt;$H844),0)</f>
        <v>-20</v>
      </c>
      <c r="AJ845" s="76" cm="1">
        <f t="array" aca="1" ref="AJ845" ca="1">-IFERROR(OFFSET(INDIRECT(AJ836),0,-$H844)*(COUNT($S845:AJ845)&gt;$H844),0)</f>
        <v>-20</v>
      </c>
      <c r="AK845" s="76" cm="1">
        <f t="array" aca="1" ref="AK845" ca="1">-IFERROR(OFFSET(INDIRECT(AK836),0,-$H844)*(COUNT($S845:AK845)&gt;$H844),0)</f>
        <v>-20</v>
      </c>
      <c r="AL845" s="76" cm="1">
        <f t="array" aca="1" ref="AL845" ca="1">-IFERROR(OFFSET(INDIRECT(AL836),0,-$H844)*(COUNT($S845:AL845)&gt;$H844),0)</f>
        <v>0</v>
      </c>
      <c r="AM845" s="76" cm="1">
        <f t="array" aca="1" ref="AM845" ca="1">-IFERROR(OFFSET(INDIRECT(AM836),0,-$H844)*(COUNT($S845:AM845)&gt;$H844),0)</f>
        <v>0</v>
      </c>
      <c r="AN845" s="76" cm="1">
        <f t="array" aca="1" ref="AN845" ca="1">-IFERROR(OFFSET(INDIRECT(AN836),0,-$H844)*(COUNT($S845:AN845)&gt;$H844),0)</f>
        <v>0</v>
      </c>
      <c r="AO845" s="76" cm="1">
        <f t="array" aca="1" ref="AO845" ca="1">-IFERROR(OFFSET(INDIRECT(AO836),0,-$H844)*(COUNT($S845:AO845)&gt;$H844),0)</f>
        <v>0</v>
      </c>
      <c r="AP845" s="76" cm="1">
        <f t="array" aca="1" ref="AP845" ca="1">-IFERROR(OFFSET(INDIRECT(AP836),0,-$H844)*(COUNT($S845:AP845)&gt;$H844),0)</f>
        <v>0</v>
      </c>
      <c r="AQ845" s="76" cm="1">
        <f t="array" aca="1" ref="AQ845" ca="1">-IFERROR(OFFSET(INDIRECT(AQ836),0,-$H844)*(COUNT($S845:AQ845)&gt;$H844),0)</f>
        <v>0</v>
      </c>
      <c r="AR845" s="76" cm="1">
        <f t="array" aca="1" ref="AR845" ca="1">-IFERROR(OFFSET(INDIRECT(AR836),0,-$H844)*(COUNT($S845:AR845)&gt;$H844),0)</f>
        <v>0</v>
      </c>
      <c r="AS845" s="76" cm="1">
        <f t="array" aca="1" ref="AS845" ca="1">-IFERROR(OFFSET(INDIRECT(AS836),0,-$H844)*(COUNT($S845:AS845)&gt;$H844),0)</f>
        <v>0</v>
      </c>
      <c r="AT845" s="76" cm="1">
        <f t="array" aca="1" ref="AT845" ca="1">-IFERROR(OFFSET(INDIRECT(AT836),0,-$H844)*(COUNT($S845:AT845)&gt;$H844),0)</f>
        <v>0</v>
      </c>
      <c r="AU845" s="76" cm="1">
        <f t="array" aca="1" ref="AU845" ca="1">-IFERROR(OFFSET(INDIRECT(AU836),0,-$H844)*(COUNT($S845:AU845)&gt;$H844),0)</f>
        <v>0</v>
      </c>
      <c r="AV845" s="76" cm="1">
        <f t="array" aca="1" ref="AV845" ca="1">-IFERROR(OFFSET(INDIRECT(AV836),0,-$H844)*(COUNT($S845:AV845)&gt;$H844),0)</f>
        <v>0</v>
      </c>
      <c r="AW845" s="76" cm="1">
        <f t="array" aca="1" ref="AW845" ca="1">-IFERROR(OFFSET(INDIRECT(AW836),0,-$H844)*(COUNT($S845:AW845)&gt;$H844),0)</f>
        <v>0</v>
      </c>
      <c r="AX845" s="76" cm="1">
        <f t="array" aca="1" ref="AX845" ca="1">-IFERROR(OFFSET(INDIRECT(AX836),0,-$H844)*(COUNT($S845:AX845)&gt;$H844),0)</f>
        <v>0</v>
      </c>
      <c r="AY845" s="76" cm="1">
        <f t="array" aca="1" ref="AY845" ca="1">-IFERROR(OFFSET(INDIRECT(AY836),0,-$H844)*(COUNT($S845:AY845)&gt;$H844),0)</f>
        <v>0</v>
      </c>
      <c r="AZ845" s="76" cm="1">
        <f t="array" aca="1" ref="AZ845" ca="1">-IFERROR(OFFSET(INDIRECT(AZ836),0,-$H844)*(COUNT($S845:AZ845)&gt;$H844),0)</f>
        <v>0</v>
      </c>
      <c r="BA845" s="76" cm="1">
        <f t="array" aca="1" ref="BA845" ca="1">-IFERROR(OFFSET(INDIRECT(BA836),0,-$H844)*(COUNT($S845:BA845)&gt;$H844),0)</f>
        <v>0</v>
      </c>
      <c r="BB845" s="76" cm="1">
        <f t="array" aca="1" ref="BB845" ca="1">-IFERROR(OFFSET(INDIRECT(BB836),0,-$H844)*(COUNT($S845:BB845)&gt;$H844),0)</f>
        <v>0</v>
      </c>
      <c r="BC845" s="76" cm="1">
        <f t="array" aca="1" ref="BC845" ca="1">-IFERROR(OFFSET(INDIRECT(BC836),0,-$H844)*(COUNT($S845:BC845)&gt;$H844),0)</f>
        <v>0</v>
      </c>
      <c r="BD845" s="76" cm="1">
        <f t="array" aca="1" ref="BD845" ca="1">-IFERROR(OFFSET(INDIRECT(BD836),0,-$H844)*(COUNT($S845:BD845)&gt;$H844),0)</f>
        <v>0</v>
      </c>
      <c r="BE845" s="76" cm="1">
        <f t="array" aca="1" ref="BE845" ca="1">-IFERROR(OFFSET(INDIRECT(BE836),0,-$H844)*(COUNT($S845:BE845)&gt;$H844),0)</f>
        <v>0</v>
      </c>
      <c r="BF845" s="76" cm="1">
        <f t="array" aca="1" ref="BF845" ca="1">-IFERROR(OFFSET(INDIRECT(BF836),0,-$H844)*(COUNT($S845:BF845)&gt;$H844),0)</f>
        <v>0</v>
      </c>
      <c r="BG845" s="76" cm="1">
        <f t="array" aca="1" ref="BG845" ca="1">-IFERROR(OFFSET(INDIRECT(BG836),0,-$H844)*(COUNT($S845:BG845)&gt;$H844),0)</f>
        <v>0</v>
      </c>
      <c r="BH845" s="76" cm="1">
        <f t="array" aca="1" ref="BH845" ca="1">-IFERROR(OFFSET(INDIRECT(BH836),0,-$H844)*(COUNT($S845:BH845)&gt;$H844),0)</f>
        <v>0</v>
      </c>
      <c r="BI845" s="76" cm="1">
        <f t="array" aca="1" ref="BI845" ca="1">-IFERROR(OFFSET(INDIRECT(BI836),0,-$H844)*(COUNT($S845:BI845)&gt;$H844),0)</f>
        <v>0</v>
      </c>
      <c r="BJ845" s="76" cm="1">
        <f t="array" aca="1" ref="BJ845" ca="1">-IFERROR(OFFSET(INDIRECT(BJ836),0,-$H844)*(COUNT($S845:BJ845)&gt;$H844),0)</f>
        <v>0</v>
      </c>
      <c r="BK845" s="76" cm="1">
        <f t="array" aca="1" ref="BK845" ca="1">-IFERROR(OFFSET(INDIRECT(BK836),0,-$H844)*(COUNT($S845:BK845)&gt;$H844),0)</f>
        <v>0</v>
      </c>
      <c r="BL845" s="76" cm="1">
        <f t="array" aca="1" ref="BL845" ca="1">-IFERROR(OFFSET(INDIRECT(BL836),0,-$H844)*(COUNT($S845:BL845)&gt;$H844),0)</f>
        <v>0</v>
      </c>
      <c r="BM845" s="76" cm="1">
        <f t="array" aca="1" ref="BM845" ca="1">-IFERROR(OFFSET(INDIRECT(BM836),0,-$H844)*(COUNT($S845:BM845)&gt;$H844),0)</f>
        <v>0</v>
      </c>
      <c r="BN845" s="76" cm="1">
        <f t="array" aca="1" ref="BN845" ca="1">-IFERROR(OFFSET(INDIRECT(BN836),0,-$H844)*(COUNT($S845:BN845)&gt;$H844),0)</f>
        <v>0</v>
      </c>
      <c r="BO845" s="76" cm="1">
        <f t="array" aca="1" ref="BO845" ca="1">-IFERROR(OFFSET(INDIRECT(BO836),0,-$H844)*(COUNT($S845:BO845)&gt;$H844),0)</f>
        <v>0</v>
      </c>
      <c r="BP845" s="76" cm="1">
        <f t="array" aca="1" ref="BP845" ca="1">-IFERROR(OFFSET(INDIRECT(BP836),0,-$H844)*(COUNT($S845:BP845)&gt;$H844),0)</f>
        <v>0</v>
      </c>
      <c r="BQ845" s="76" cm="1">
        <f t="array" aca="1" ref="BQ845" ca="1">-IFERROR(OFFSET(INDIRECT(BQ836),0,-$H844)*(COUNT($S845:BQ845)&gt;$H844),0)</f>
        <v>0</v>
      </c>
      <c r="BR845" s="76" cm="1">
        <f t="array" aca="1" ref="BR845" ca="1">-IFERROR(OFFSET(INDIRECT(BR836),0,-$H844)*(COUNT($S845:BR845)&gt;$H844),0)</f>
        <v>0</v>
      </c>
      <c r="BS845" s="76" cm="1">
        <f t="array" aca="1" ref="BS845" ca="1">-IFERROR(OFFSET(INDIRECT(BS836),0,-$H844)*(COUNT($S845:BS845)&gt;$H844),0)</f>
        <v>0</v>
      </c>
      <c r="BT845" s="76" cm="1">
        <f t="array" aca="1" ref="BT845" ca="1">-IFERROR(OFFSET(INDIRECT(BT836),0,-$H844)*(COUNT($S845:BT845)&gt;$H844),0)</f>
        <v>0</v>
      </c>
      <c r="BU845" s="76" cm="1">
        <f t="array" aca="1" ref="BU845" ca="1">-IFERROR(OFFSET(INDIRECT(BU836),0,-$H844)*(COUNT($S845:BU845)&gt;$H844),0)</f>
        <v>0</v>
      </c>
      <c r="BV845" s="76" cm="1">
        <f t="array" aca="1" ref="BV845" ca="1">-IFERROR(OFFSET(INDIRECT(BV836),0,-$H844)*(COUNT($S845:BV845)&gt;$H844),0)</f>
        <v>0</v>
      </c>
      <c r="BW845" s="76" cm="1">
        <f t="array" aca="1" ref="BW845" ca="1">-IFERROR(OFFSET(INDIRECT(BW836),0,-$H844)*(COUNT($S845:BW845)&gt;$H844),0)</f>
        <v>0</v>
      </c>
      <c r="BX845" s="76" cm="1">
        <f t="array" aca="1" ref="BX845" ca="1">-IFERROR(OFFSET(INDIRECT(BX836),0,-$H844)*(COUNT($S845:BX845)&gt;$H844),0)</f>
        <v>0</v>
      </c>
      <c r="BY845" s="76" cm="1">
        <f t="array" aca="1" ref="BY845" ca="1">-IFERROR(OFFSET(INDIRECT(BY836),0,-$H844)*(COUNT($S845:BY845)&gt;$H844),0)</f>
        <v>0</v>
      </c>
      <c r="BZ845" s="76" cm="1">
        <f t="array" aca="1" ref="BZ845" ca="1">-IFERROR(OFFSET(INDIRECT(BZ836),0,-$H844)*(COUNT($S845:BZ845)&gt;$H844),0)</f>
        <v>0</v>
      </c>
      <c r="CA845" s="76" cm="1">
        <f t="array" aca="1" ref="CA845" ca="1">-IFERROR(OFFSET(INDIRECT(CA836),0,-$H844)*(COUNT($S845:CA845)&gt;$H844),0)</f>
        <v>0</v>
      </c>
      <c r="CB845" s="76" cm="1">
        <f t="array" aca="1" ref="CB845" ca="1">-IFERROR(OFFSET(INDIRECT(CB836),0,-$H844)*(COUNT($S845:CB845)&gt;$H844),0)</f>
        <v>0</v>
      </c>
      <c r="CC845" s="76" cm="1">
        <f t="array" aca="1" ref="CC845" ca="1">-IFERROR(OFFSET(INDIRECT(CC836),0,-$H844)*(COUNT($S845:CC845)&gt;$H844),0)</f>
        <v>0</v>
      </c>
      <c r="CD845" s="76" cm="1">
        <f t="array" aca="1" ref="CD845" ca="1">-IFERROR(OFFSET(INDIRECT(CD836),0,-$H844)*(COUNT($S845:CD845)&gt;$H844),0)</f>
        <v>0</v>
      </c>
      <c r="CE845" s="76" cm="1">
        <f t="array" aca="1" ref="CE845" ca="1">-IFERROR(OFFSET(INDIRECT(CE836),0,-$H844)*(COUNT($S845:CE845)&gt;$H844),0)</f>
        <v>0</v>
      </c>
      <c r="CF845" s="76" cm="1">
        <f t="array" aca="1" ref="CF845" ca="1">-IFERROR(OFFSET(INDIRECT(CF836),0,-$H844)*(COUNT($S845:CF845)&gt;$H844),0)</f>
        <v>0</v>
      </c>
      <c r="CG845" s="76" cm="1">
        <f t="array" aca="1" ref="CG845" ca="1">-IFERROR(OFFSET(INDIRECT(CG836),0,-$H844)*(COUNT($S845:CG845)&gt;$H844),0)</f>
        <v>0</v>
      </c>
      <c r="CH845" s="76" cm="1">
        <f t="array" aca="1" ref="CH845" ca="1">-IFERROR(OFFSET(INDIRECT(CH836),0,-$H844)*(COUNT($S845:CH845)&gt;$H844),0)</f>
        <v>0</v>
      </c>
      <c r="CI845" s="76" cm="1">
        <f t="array" aca="1" ref="CI845" ca="1">-IFERROR(OFFSET(INDIRECT(CI836),0,-$H844)*(COUNT($S845:CI845)&gt;$H844),0)</f>
        <v>0</v>
      </c>
      <c r="CJ845" s="76" cm="1">
        <f t="array" aca="1" ref="CJ845" ca="1">-IFERROR(OFFSET(INDIRECT(CJ836),0,-$H844)*(COUNT($S845:CJ845)&gt;$H844),0)</f>
        <v>0</v>
      </c>
      <c r="CK845" s="76" cm="1">
        <f t="array" aca="1" ref="CK845" ca="1">-IFERROR(OFFSET(INDIRECT(CK836),0,-$H844)*(COUNT($S845:CK845)&gt;$H844),0)</f>
        <v>0</v>
      </c>
      <c r="CL845" s="76" cm="1">
        <f t="array" aca="1" ref="CL845" ca="1">-IFERROR(OFFSET(INDIRECT(CL836),0,-$H844)*(COUNT($S845:CL845)&gt;$H844),0)</f>
        <v>0</v>
      </c>
      <c r="CN845" s="76" t="e" cm="1">
        <f t="array" aca="1" ref="CN845" ca="1">-OFFSET(INDIRECT(CN836),0,-$H844)</f>
        <v>#REF!</v>
      </c>
      <c r="CO845" s="76" cm="1">
        <f t="array" aca="1" ref="CO845" ca="1">-OFFSET(INDIRECT(CO836),0,-$H844)</f>
        <v>-5000</v>
      </c>
      <c r="CP845" s="76" cm="1">
        <f t="array" aca="1" ref="CP845" ca="1">-OFFSET(INDIRECT(CP836),0,-$H844)</f>
        <v>-5000</v>
      </c>
      <c r="CQ845" s="76" cm="1">
        <f t="array" aca="1" ref="CQ845" ca="1">-OFFSET(INDIRECT(CQ836),0,-$H844)</f>
        <v>-5000</v>
      </c>
      <c r="CR845" s="76" cm="1">
        <f t="array" aca="1" ref="CR845" ca="1">-OFFSET(INDIRECT(CR836),0,-$H844)</f>
        <v>-5000</v>
      </c>
      <c r="CS845" s="76" cm="1">
        <f t="array" aca="1" ref="CS845" ca="1">-OFFSET(INDIRECT(CS836),0,-$H844)</f>
        <v>-5000</v>
      </c>
      <c r="CT845" s="76" cm="1">
        <f t="array" aca="1" ref="CT845" ca="1">-OFFSET(INDIRECT(CT836),0,-$H844)</f>
        <v>-5000</v>
      </c>
      <c r="CU845" s="76" cm="1">
        <f t="array" aca="1" ref="CU845" ca="1">-OFFSET(INDIRECT(CU836),0,-$H844)</f>
        <v>-5000</v>
      </c>
      <c r="CV845" s="76" cm="1">
        <f t="array" aca="1" ref="CV845" ca="1">-OFFSET(INDIRECT(CV836),0,-$H844)</f>
        <v>-5000</v>
      </c>
      <c r="CW845" s="76" cm="1">
        <f t="array" aca="1" ref="CW845" ca="1">-OFFSET(INDIRECT(CW836),0,-$H844)</f>
        <v>-5000</v>
      </c>
      <c r="CX845" s="76" cm="1">
        <f t="array" aca="1" ref="CX845" ca="1">-OFFSET(INDIRECT(CX836),0,-$H844)</f>
        <v>-5000</v>
      </c>
      <c r="CY845" s="76" cm="1">
        <f t="array" aca="1" ref="CY845" ca="1">-OFFSET(INDIRECT(CY836),0,-$H844)</f>
        <v>0</v>
      </c>
      <c r="CZ845" s="76" cm="1">
        <f t="array" aca="1" ref="CZ845" ca="1">-OFFSET(INDIRECT(CZ836),0,-$H844)</f>
        <v>0</v>
      </c>
      <c r="DA845" s="76" cm="1">
        <f t="array" aca="1" ref="DA845" ca="1">-OFFSET(INDIRECT(DA836),0,-$H844)</f>
        <v>-5000</v>
      </c>
      <c r="DB845" s="76" cm="1">
        <f t="array" aca="1" ref="DB845" ca="1">-OFFSET(INDIRECT(DB836),0,-$H844)</f>
        <v>-5000</v>
      </c>
      <c r="DC845" s="76" cm="1">
        <f t="array" aca="1" ref="DC845" ca="1">-OFFSET(INDIRECT(DC836),0,-$H844)</f>
        <v>-5000</v>
      </c>
      <c r="DD845" s="76" cm="1">
        <f t="array" aca="1" ref="DD845" ca="1">-OFFSET(INDIRECT(DD836),0,-$H844)</f>
        <v>-5000</v>
      </c>
      <c r="DE845" s="76" cm="1">
        <f t="array" aca="1" ref="DE845" ca="1">-OFFSET(INDIRECT(DE836),0,-$H844)</f>
        <v>-5000</v>
      </c>
      <c r="DF845" s="76" cm="1">
        <f t="array" aca="1" ref="DF845" ca="1">-OFFSET(INDIRECT(DF836),0,-$H844)</f>
        <v>-5000</v>
      </c>
      <c r="DG845" s="76" cm="1">
        <f t="array" aca="1" ref="DG845" ca="1">-OFFSET(INDIRECT(DG836),0,-$H844)</f>
        <v>-5000</v>
      </c>
      <c r="DH845" s="76" cm="1">
        <f t="array" aca="1" ref="DH845" ca="1">-OFFSET(INDIRECT(DH836),0,-$H844)</f>
        <v>-5000</v>
      </c>
      <c r="DI845" s="76" cm="1">
        <f t="array" aca="1" ref="DI845" ca="1">-OFFSET(INDIRECT(DI836),0,-$H844)</f>
        <v>-5000</v>
      </c>
      <c r="DJ845" s="76" cm="1">
        <f t="array" aca="1" ref="DJ845" ca="1">-OFFSET(INDIRECT(DJ836),0,-$H844)</f>
        <v>-5000</v>
      </c>
      <c r="DK845" s="76" cm="1">
        <f t="array" aca="1" ref="DK845" ca="1">-OFFSET(INDIRECT(DK836),0,-$H844)</f>
        <v>-5000</v>
      </c>
      <c r="DL845" s="76" cm="1">
        <f t="array" aca="1" ref="DL845" ca="1">-OFFSET(INDIRECT(DL836),0,-$H844)</f>
        <v>-5000</v>
      </c>
    </row>
    <row r="846" spans="1:116" x14ac:dyDescent="0.4">
      <c r="D846" t="s">
        <v>759</v>
      </c>
      <c r="E846" s="8" t="str">
        <f t="shared" ref="E846:E854" si="1035">ROW()&amp;" "&amp;D846</f>
        <v>846 ASSETSALE-PV</v>
      </c>
      <c r="G846" s="126"/>
      <c r="H846" s="27"/>
      <c r="I846" s="78"/>
      <c r="J846" s="78"/>
      <c r="K846" s="33"/>
      <c r="L846" s="24"/>
      <c r="M846" s="24"/>
      <c r="N846" s="24"/>
      <c r="O846" s="24"/>
      <c r="P846" s="24"/>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c r="AX846" s="33"/>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c r="BV846" s="33"/>
      <c r="BW846" s="33"/>
      <c r="BX846" s="33"/>
      <c r="BY846" s="33"/>
      <c r="BZ846" s="33"/>
      <c r="CA846" s="33"/>
      <c r="CB846" s="33"/>
      <c r="CC846" s="33"/>
      <c r="CD846" s="33"/>
      <c r="CE846" s="33"/>
      <c r="CF846" s="33"/>
      <c r="CG846" s="33"/>
      <c r="CH846" s="33"/>
      <c r="CI846" s="33"/>
      <c r="CJ846" s="33"/>
      <c r="CK846" s="33"/>
      <c r="CL846" s="33"/>
      <c r="CN846" s="33"/>
      <c r="CO846" s="33"/>
      <c r="CP846" s="33"/>
      <c r="CQ846" s="33"/>
      <c r="CR846" s="33"/>
      <c r="CS846" s="33"/>
      <c r="CT846" s="33"/>
      <c r="CU846" s="33"/>
      <c r="CV846" s="33"/>
      <c r="CW846" s="33"/>
      <c r="CX846" s="33"/>
      <c r="CY846" s="33"/>
      <c r="CZ846" s="33"/>
      <c r="DA846" s="33"/>
      <c r="DB846" s="33"/>
      <c r="DC846" s="33"/>
      <c r="DD846" s="33"/>
      <c r="DE846" s="33"/>
      <c r="DF846" s="33"/>
      <c r="DG846" s="33"/>
      <c r="DH846" s="33"/>
      <c r="DI846" s="33"/>
      <c r="DJ846" s="33"/>
      <c r="DK846" s="33"/>
      <c r="DL846" s="33"/>
    </row>
    <row r="847" spans="1:116" x14ac:dyDescent="0.4">
      <c r="D847" t="s">
        <v>759</v>
      </c>
      <c r="E847" s="8" t="str">
        <f t="shared" si="1035"/>
        <v>847 ASSETSALE-PV</v>
      </c>
      <c r="G847" s="95" t="s">
        <v>290</v>
      </c>
      <c r="K847" s="24"/>
      <c r="L847" s="24"/>
      <c r="M847" s="24"/>
      <c r="N847" s="24"/>
      <c r="O847" s="24"/>
      <c r="P847" s="24"/>
      <c r="R847" s="24"/>
      <c r="S847" s="24"/>
      <c r="T847" s="24"/>
      <c r="U847" s="24"/>
      <c r="V847" s="24"/>
      <c r="W847" s="24"/>
      <c r="X847" s="24"/>
      <c r="Y847" s="24"/>
      <c r="Z847" s="24"/>
      <c r="AA847" s="24"/>
      <c r="AB847" s="24"/>
      <c r="AC847" s="24"/>
      <c r="AD847" s="24"/>
      <c r="AE847" s="24"/>
      <c r="AF847" s="24"/>
      <c r="AG847" s="24"/>
      <c r="AH847" s="24"/>
      <c r="AI847" s="24"/>
      <c r="AJ847" s="24"/>
      <c r="AK847" s="24"/>
      <c r="AL847" s="24"/>
      <c r="AM847" s="24"/>
      <c r="AN847" s="24"/>
      <c r="AO847" s="24"/>
      <c r="AP847" s="24"/>
      <c r="AQ847" s="24"/>
      <c r="AR847" s="24"/>
      <c r="AS847" s="24"/>
      <c r="AT847" s="24"/>
      <c r="AU847" s="24"/>
      <c r="AV847" s="24"/>
      <c r="AW847" s="24"/>
      <c r="AX847" s="24"/>
      <c r="AY847" s="24"/>
      <c r="AZ847" s="24"/>
      <c r="BA847" s="24"/>
      <c r="BB847" s="24"/>
      <c r="BC847" s="24"/>
      <c r="BD847" s="24"/>
      <c r="BE847" s="24"/>
      <c r="BF847" s="24"/>
      <c r="BG847" s="24"/>
      <c r="BH847" s="24"/>
      <c r="BI847" s="24"/>
      <c r="BJ847" s="24"/>
      <c r="BK847" s="24"/>
      <c r="BL847" s="24"/>
      <c r="BM847" s="24"/>
      <c r="BN847" s="24"/>
      <c r="BO847" s="24"/>
      <c r="BP847" s="24"/>
      <c r="BQ847" s="24"/>
      <c r="BR847" s="24"/>
      <c r="BS847" s="24"/>
      <c r="BT847" s="24"/>
      <c r="BU847" s="24"/>
      <c r="BV847" s="24"/>
      <c r="BW847" s="24"/>
      <c r="BX847" s="24"/>
      <c r="BY847" s="24"/>
      <c r="BZ847" s="24"/>
      <c r="CA847" s="24"/>
      <c r="CB847" s="24"/>
      <c r="CC847" s="24"/>
      <c r="CD847" s="24"/>
      <c r="CE847" s="24"/>
      <c r="CF847" s="24"/>
      <c r="CG847" s="24"/>
      <c r="CH847" s="24"/>
      <c r="CI847" s="24"/>
      <c r="CJ847" s="24"/>
      <c r="CK847" s="24"/>
      <c r="CL847" s="24"/>
      <c r="CN847" s="24"/>
      <c r="CO847" s="24"/>
      <c r="CP847" s="24"/>
      <c r="CQ847" s="24"/>
      <c r="CR847" s="24"/>
      <c r="CS847" s="24"/>
      <c r="CT847" s="24"/>
      <c r="CU847" s="24"/>
      <c r="CV847" s="24"/>
      <c r="CW847" s="24"/>
      <c r="CX847" s="24"/>
      <c r="CY847" s="24"/>
      <c r="CZ847" s="24"/>
      <c r="DA847" s="24"/>
      <c r="DB847" s="24"/>
      <c r="DC847" s="24"/>
      <c r="DD847" s="24"/>
      <c r="DE847" s="24"/>
      <c r="DF847" s="24"/>
      <c r="DG847" s="24"/>
      <c r="DH847" s="24"/>
      <c r="DI847" s="24"/>
      <c r="DJ847" s="24"/>
      <c r="DK847" s="24"/>
      <c r="DL847" s="24"/>
    </row>
    <row r="848" spans="1:116" x14ac:dyDescent="0.4">
      <c r="D848" t="s">
        <v>759</v>
      </c>
      <c r="E848" s="8" t="str">
        <f t="shared" si="1035"/>
        <v>848 ASSETSALE-PV</v>
      </c>
      <c r="G848" s="158" t="s">
        <v>71</v>
      </c>
      <c r="H848" s="27"/>
      <c r="I848" s="78"/>
      <c r="J848" s="78"/>
      <c r="K848" s="24">
        <v>0</v>
      </c>
      <c r="L848" s="24">
        <f ca="1">K852</f>
        <v>14000000</v>
      </c>
      <c r="M848" s="24">
        <f t="shared" ref="M848:P848" ca="1" si="1036">L855</f>
        <v>28000000</v>
      </c>
      <c r="N848" s="24">
        <f t="shared" ca="1" si="1036"/>
        <v>0</v>
      </c>
      <c r="O848" s="24">
        <f t="shared" ca="1" si="1036"/>
        <v>0</v>
      </c>
      <c r="P848" s="24">
        <f t="shared" ca="1" si="1036"/>
        <v>0</v>
      </c>
      <c r="R848" s="33"/>
      <c r="S848" s="33"/>
      <c r="T848" s="24">
        <f ca="1">S852</f>
        <v>2000000</v>
      </c>
      <c r="U848" s="24">
        <f t="shared" ref="U848:X848" ca="1" si="1037">T852</f>
        <v>4000000</v>
      </c>
      <c r="V848" s="24">
        <f t="shared" ca="1" si="1037"/>
        <v>6000000</v>
      </c>
      <c r="W848" s="24">
        <f t="shared" ca="1" si="1037"/>
        <v>8000000</v>
      </c>
      <c r="X848" s="24">
        <f t="shared" ca="1" si="1037"/>
        <v>10000000</v>
      </c>
      <c r="Y848" s="24">
        <f t="shared" ref="Y848:CJ848" ca="1" si="1038">X852</f>
        <v>12000000</v>
      </c>
      <c r="Z848" s="24">
        <f t="shared" ca="1" si="1038"/>
        <v>14000000</v>
      </c>
      <c r="AA848" s="24">
        <f t="shared" ca="1" si="1038"/>
        <v>14000000</v>
      </c>
      <c r="AB848" s="24">
        <f t="shared" ca="1" si="1038"/>
        <v>14000000</v>
      </c>
      <c r="AC848" s="24">
        <f t="shared" ca="1" si="1038"/>
        <v>14000000</v>
      </c>
      <c r="AD848" s="24">
        <f t="shared" ca="1" si="1038"/>
        <v>14000000</v>
      </c>
      <c r="AE848" s="24">
        <f t="shared" ca="1" si="1038"/>
        <v>14000000</v>
      </c>
      <c r="AF848" s="24">
        <f t="shared" ca="1" si="1038"/>
        <v>12000000</v>
      </c>
      <c r="AG848" s="24">
        <f t="shared" ca="1" si="1038"/>
        <v>10000000</v>
      </c>
      <c r="AH848" s="24">
        <f t="shared" ca="1" si="1038"/>
        <v>8000000</v>
      </c>
      <c r="AI848" s="24">
        <f t="shared" ca="1" si="1038"/>
        <v>6000000</v>
      </c>
      <c r="AJ848" s="24">
        <f t="shared" ca="1" si="1038"/>
        <v>4000000</v>
      </c>
      <c r="AK848" s="24">
        <f t="shared" ca="1" si="1038"/>
        <v>2000000</v>
      </c>
      <c r="AL848" s="24">
        <f t="shared" ca="1" si="1038"/>
        <v>0</v>
      </c>
      <c r="AM848" s="24">
        <f t="shared" ca="1" si="1038"/>
        <v>0</v>
      </c>
      <c r="AN848" s="24">
        <f t="shared" ca="1" si="1038"/>
        <v>0</v>
      </c>
      <c r="AO848" s="24">
        <f t="shared" ca="1" si="1038"/>
        <v>0</v>
      </c>
      <c r="AP848" s="24">
        <f t="shared" ca="1" si="1038"/>
        <v>0</v>
      </c>
      <c r="AQ848" s="24">
        <f t="shared" ca="1" si="1038"/>
        <v>0</v>
      </c>
      <c r="AR848" s="24">
        <f t="shared" ca="1" si="1038"/>
        <v>0</v>
      </c>
      <c r="AS848" s="24">
        <f t="shared" ca="1" si="1038"/>
        <v>0</v>
      </c>
      <c r="AT848" s="24">
        <f t="shared" ca="1" si="1038"/>
        <v>0</v>
      </c>
      <c r="AU848" s="24">
        <f t="shared" ca="1" si="1038"/>
        <v>0</v>
      </c>
      <c r="AV848" s="24">
        <f t="shared" ca="1" si="1038"/>
        <v>0</v>
      </c>
      <c r="AW848" s="24">
        <f t="shared" ca="1" si="1038"/>
        <v>0</v>
      </c>
      <c r="AX848" s="24">
        <f t="shared" ca="1" si="1038"/>
        <v>0</v>
      </c>
      <c r="AY848" s="24">
        <f t="shared" ca="1" si="1038"/>
        <v>0</v>
      </c>
      <c r="AZ848" s="24">
        <f t="shared" ca="1" si="1038"/>
        <v>0</v>
      </c>
      <c r="BA848" s="24">
        <f t="shared" ca="1" si="1038"/>
        <v>0</v>
      </c>
      <c r="BB848" s="24">
        <f t="shared" ca="1" si="1038"/>
        <v>0</v>
      </c>
      <c r="BC848" s="24">
        <f t="shared" ca="1" si="1038"/>
        <v>0</v>
      </c>
      <c r="BD848" s="24">
        <f t="shared" ca="1" si="1038"/>
        <v>0</v>
      </c>
      <c r="BE848" s="24">
        <f t="shared" ca="1" si="1038"/>
        <v>0</v>
      </c>
      <c r="BF848" s="24">
        <f t="shared" ca="1" si="1038"/>
        <v>0</v>
      </c>
      <c r="BG848" s="24">
        <f t="shared" ca="1" si="1038"/>
        <v>0</v>
      </c>
      <c r="BH848" s="24">
        <f t="shared" ca="1" si="1038"/>
        <v>0</v>
      </c>
      <c r="BI848" s="24">
        <f t="shared" ca="1" si="1038"/>
        <v>0</v>
      </c>
      <c r="BJ848" s="24">
        <f t="shared" ca="1" si="1038"/>
        <v>0</v>
      </c>
      <c r="BK848" s="24">
        <f t="shared" ca="1" si="1038"/>
        <v>0</v>
      </c>
      <c r="BL848" s="24">
        <f t="shared" ca="1" si="1038"/>
        <v>0</v>
      </c>
      <c r="BM848" s="24">
        <f t="shared" ca="1" si="1038"/>
        <v>0</v>
      </c>
      <c r="BN848" s="24">
        <f t="shared" ca="1" si="1038"/>
        <v>0</v>
      </c>
      <c r="BO848" s="24">
        <f t="shared" ca="1" si="1038"/>
        <v>0</v>
      </c>
      <c r="BP848" s="24">
        <f t="shared" ca="1" si="1038"/>
        <v>0</v>
      </c>
      <c r="BQ848" s="24">
        <f t="shared" ca="1" si="1038"/>
        <v>0</v>
      </c>
      <c r="BR848" s="24">
        <f t="shared" ca="1" si="1038"/>
        <v>0</v>
      </c>
      <c r="BS848" s="24">
        <f t="shared" ca="1" si="1038"/>
        <v>0</v>
      </c>
      <c r="BT848" s="24">
        <f t="shared" ca="1" si="1038"/>
        <v>0</v>
      </c>
      <c r="BU848" s="24">
        <f t="shared" ca="1" si="1038"/>
        <v>0</v>
      </c>
      <c r="BV848" s="24">
        <f t="shared" ca="1" si="1038"/>
        <v>0</v>
      </c>
      <c r="BW848" s="24">
        <f t="shared" ca="1" si="1038"/>
        <v>0</v>
      </c>
      <c r="BX848" s="24">
        <f t="shared" ca="1" si="1038"/>
        <v>0</v>
      </c>
      <c r="BY848" s="24">
        <f t="shared" ca="1" si="1038"/>
        <v>0</v>
      </c>
      <c r="BZ848" s="24">
        <f t="shared" ca="1" si="1038"/>
        <v>0</v>
      </c>
      <c r="CA848" s="24">
        <f t="shared" ca="1" si="1038"/>
        <v>0</v>
      </c>
      <c r="CB848" s="24">
        <f t="shared" ca="1" si="1038"/>
        <v>0</v>
      </c>
      <c r="CC848" s="24">
        <f t="shared" ca="1" si="1038"/>
        <v>0</v>
      </c>
      <c r="CD848" s="24">
        <f t="shared" ca="1" si="1038"/>
        <v>0</v>
      </c>
      <c r="CE848" s="24">
        <f t="shared" ca="1" si="1038"/>
        <v>0</v>
      </c>
      <c r="CF848" s="24">
        <f t="shared" ca="1" si="1038"/>
        <v>0</v>
      </c>
      <c r="CG848" s="24">
        <f t="shared" ca="1" si="1038"/>
        <v>0</v>
      </c>
      <c r="CH848" s="24">
        <f t="shared" ca="1" si="1038"/>
        <v>0</v>
      </c>
      <c r="CI848" s="24">
        <f t="shared" ca="1" si="1038"/>
        <v>0</v>
      </c>
      <c r="CJ848" s="24">
        <f t="shared" ca="1" si="1038"/>
        <v>0</v>
      </c>
      <c r="CK848" s="24">
        <f t="shared" ref="CK848:CL848" ca="1" si="1039">CJ852</f>
        <v>0</v>
      </c>
      <c r="CL848" s="24">
        <f t="shared" ca="1" si="1039"/>
        <v>0</v>
      </c>
      <c r="CN848" s="24">
        <f>CM852</f>
        <v>0</v>
      </c>
      <c r="CO848" s="24" t="e">
        <f t="shared" ref="CO848:DL848" ca="1" si="1040">CN852</f>
        <v>#REF!</v>
      </c>
      <c r="CP848" s="24" t="e">
        <f t="shared" ca="1" si="1040"/>
        <v>#N/A</v>
      </c>
      <c r="CQ848" s="24" t="e">
        <f t="shared" ca="1" si="1040"/>
        <v>#N/A</v>
      </c>
      <c r="CR848" s="24" t="e">
        <f t="shared" ca="1" si="1040"/>
        <v>#N/A</v>
      </c>
      <c r="CS848" s="24" t="e">
        <f t="shared" ca="1" si="1040"/>
        <v>#N/A</v>
      </c>
      <c r="CT848" s="24" t="e">
        <f t="shared" ca="1" si="1040"/>
        <v>#N/A</v>
      </c>
      <c r="CU848" s="24" t="e">
        <f t="shared" ca="1" si="1040"/>
        <v>#N/A</v>
      </c>
      <c r="CV848" s="24" t="e">
        <f t="shared" ca="1" si="1040"/>
        <v>#N/A</v>
      </c>
      <c r="CW848" s="24" t="e">
        <f t="shared" ca="1" si="1040"/>
        <v>#N/A</v>
      </c>
      <c r="CX848" s="24" t="e">
        <f t="shared" ca="1" si="1040"/>
        <v>#N/A</v>
      </c>
      <c r="CY848" s="24" t="e">
        <f t="shared" ca="1" si="1040"/>
        <v>#N/A</v>
      </c>
      <c r="CZ848" s="24" t="e">
        <f t="shared" ca="1" si="1040"/>
        <v>#N/A</v>
      </c>
      <c r="DA848" s="24" t="e">
        <f t="shared" ca="1" si="1040"/>
        <v>#N/A</v>
      </c>
      <c r="DB848" s="24" t="e">
        <f t="shared" ca="1" si="1040"/>
        <v>#N/A</v>
      </c>
      <c r="DC848" s="24" t="e">
        <f t="shared" ca="1" si="1040"/>
        <v>#N/A</v>
      </c>
      <c r="DD848" s="24" t="e">
        <f t="shared" ca="1" si="1040"/>
        <v>#N/A</v>
      </c>
      <c r="DE848" s="24" t="e">
        <f t="shared" ca="1" si="1040"/>
        <v>#N/A</v>
      </c>
      <c r="DF848" s="24" t="e">
        <f t="shared" ca="1" si="1040"/>
        <v>#N/A</v>
      </c>
      <c r="DG848" s="24" t="e">
        <f t="shared" ca="1" si="1040"/>
        <v>#N/A</v>
      </c>
      <c r="DH848" s="24" t="e">
        <f t="shared" ca="1" si="1040"/>
        <v>#N/A</v>
      </c>
      <c r="DI848" s="24" t="e">
        <f t="shared" ca="1" si="1040"/>
        <v>#N/A</v>
      </c>
      <c r="DJ848" s="24" t="e">
        <f t="shared" ca="1" si="1040"/>
        <v>#N/A</v>
      </c>
      <c r="DK848" s="24" t="e">
        <f t="shared" ca="1" si="1040"/>
        <v>#N/A</v>
      </c>
      <c r="DL848" s="24" t="e">
        <f t="shared" ca="1" si="1040"/>
        <v>#N/A</v>
      </c>
    </row>
    <row r="849" spans="2:116" x14ac:dyDescent="0.4">
      <c r="D849" t="s">
        <v>759</v>
      </c>
      <c r="E849" s="8" t="str">
        <f t="shared" si="1035"/>
        <v>849 ASSETSALE-PV</v>
      </c>
      <c r="G849" s="145" t="s">
        <v>574</v>
      </c>
      <c r="H849" s="27"/>
      <c r="I849" s="78"/>
      <c r="J849" s="78"/>
      <c r="K849" s="19">
        <v>100000</v>
      </c>
      <c r="L849" s="19">
        <v>100000</v>
      </c>
      <c r="M849" s="19">
        <v>100000</v>
      </c>
      <c r="N849" s="19">
        <v>100000</v>
      </c>
      <c r="O849" s="19">
        <v>100000</v>
      </c>
      <c r="P849" s="19">
        <v>100000</v>
      </c>
      <c r="R849" s="33"/>
      <c r="S849" s="19" cm="1">
        <f t="array" ref="S849">INDEX($K:$P,ROW(),MATCH(S$3,$K$2:$P$2,0))</f>
        <v>100000</v>
      </c>
      <c r="T849" s="19" cm="1">
        <f t="array" ref="T849">INDEX($K:$P,ROW(),MATCH(T$3,$K$2:$P$2,0))</f>
        <v>100000</v>
      </c>
      <c r="U849" s="19" cm="1">
        <f t="array" ref="U849">INDEX($K:$P,ROW(),MATCH(U$3,$K$2:$P$2,0))</f>
        <v>100000</v>
      </c>
      <c r="V849" s="19" cm="1">
        <f t="array" ref="V849">INDEX($K:$P,ROW(),MATCH(V$3,$K$2:$P$2,0))</f>
        <v>100000</v>
      </c>
      <c r="W849" s="19" cm="1">
        <f t="array" ref="W849">INDEX($K:$P,ROW(),MATCH(W$3,$K$2:$P$2,0))</f>
        <v>100000</v>
      </c>
      <c r="X849" s="19" cm="1">
        <f t="array" ref="X849">INDEX($K:$P,ROW(),MATCH(X$3,$K$2:$P$2,0))</f>
        <v>100000</v>
      </c>
      <c r="Y849" s="19" cm="1">
        <f t="array" ref="Y849">INDEX($K:$P,ROW(),MATCH(Y$3,$K$2:$P$2,0))</f>
        <v>100000</v>
      </c>
      <c r="Z849" s="19" cm="1">
        <f t="array" ref="Z849">INDEX($K:$P,ROW(),MATCH(Z$3,$K$2:$P$2,0))</f>
        <v>100000</v>
      </c>
      <c r="AA849" s="19" cm="1">
        <f t="array" ref="AA849">INDEX($K:$P,ROW(),MATCH(AA$3,$K$2:$P$2,0))</f>
        <v>100000</v>
      </c>
      <c r="AB849" s="19" cm="1">
        <f t="array" ref="AB849">INDEX($K:$P,ROW(),MATCH(AB$3,$K$2:$P$2,0))</f>
        <v>100000</v>
      </c>
      <c r="AC849" s="19" cm="1">
        <f t="array" ref="AC849">INDEX($K:$P,ROW(),MATCH(AC$3,$K$2:$P$2,0))</f>
        <v>100000</v>
      </c>
      <c r="AD849" s="19" cm="1">
        <f t="array" ref="AD849">INDEX($K:$P,ROW(),MATCH(AD$3,$K$2:$P$2,0))</f>
        <v>100000</v>
      </c>
      <c r="AE849" s="19" cm="1">
        <f t="array" ref="AE849">INDEX($K:$P,ROW(),MATCH(AE$3,$K$2:$P$2,0))</f>
        <v>100000</v>
      </c>
      <c r="AF849" s="19" cm="1">
        <f t="array" ref="AF849">INDEX($K:$P,ROW(),MATCH(AF$3,$K$2:$P$2,0))</f>
        <v>100000</v>
      </c>
      <c r="AG849" s="19" cm="1">
        <f t="array" ref="AG849">INDEX($K:$P,ROW(),MATCH(AG$3,$K$2:$P$2,0))</f>
        <v>100000</v>
      </c>
      <c r="AH849" s="19" cm="1">
        <f t="array" ref="AH849">INDEX($K:$P,ROW(),MATCH(AH$3,$K$2:$P$2,0))</f>
        <v>100000</v>
      </c>
      <c r="AI849" s="19" cm="1">
        <f t="array" ref="AI849">INDEX($K:$P,ROW(),MATCH(AI$3,$K$2:$P$2,0))</f>
        <v>100000</v>
      </c>
      <c r="AJ849" s="19" cm="1">
        <f t="array" ref="AJ849">INDEX($K:$P,ROW(),MATCH(AJ$3,$K$2:$P$2,0))</f>
        <v>100000</v>
      </c>
      <c r="AK849" s="19" cm="1">
        <f t="array" ref="AK849">INDEX($K:$P,ROW(),MATCH(AK$3,$K$2:$P$2,0))</f>
        <v>100000</v>
      </c>
      <c r="AL849" s="19" cm="1">
        <f t="array" ref="AL849">INDEX($K:$P,ROW(),MATCH(AL$3,$K$2:$P$2,0))</f>
        <v>100000</v>
      </c>
      <c r="AM849" s="19" cm="1">
        <f t="array" ref="AM849">INDEX($K:$P,ROW(),MATCH(AM$3,$K$2:$P$2,0))</f>
        <v>100000</v>
      </c>
      <c r="AN849" s="19" cm="1">
        <f t="array" ref="AN849">INDEX($K:$P,ROW(),MATCH(AN$3,$K$2:$P$2,0))</f>
        <v>100000</v>
      </c>
      <c r="AO849" s="19" cm="1">
        <f t="array" ref="AO849">INDEX($K:$P,ROW(),MATCH(AO$3,$K$2:$P$2,0))</f>
        <v>100000</v>
      </c>
      <c r="AP849" s="19" cm="1">
        <f t="array" ref="AP849">INDEX($K:$P,ROW(),MATCH(AP$3,$K$2:$P$2,0))</f>
        <v>100000</v>
      </c>
      <c r="AQ849" s="19" cm="1">
        <f t="array" ref="AQ849">INDEX($K:$P,ROW(),MATCH(AQ$3,$K$2:$P$2,0))</f>
        <v>100000</v>
      </c>
      <c r="AR849" s="19" cm="1">
        <f t="array" ref="AR849">INDEX($K:$P,ROW(),MATCH(AR$3,$K$2:$P$2,0))</f>
        <v>100000</v>
      </c>
      <c r="AS849" s="19" cm="1">
        <f t="array" ref="AS849">INDEX($K:$P,ROW(),MATCH(AS$3,$K$2:$P$2,0))</f>
        <v>100000</v>
      </c>
      <c r="AT849" s="19" cm="1">
        <f t="array" ref="AT849">INDEX($K:$P,ROW(),MATCH(AT$3,$K$2:$P$2,0))</f>
        <v>100000</v>
      </c>
      <c r="AU849" s="19" cm="1">
        <f t="array" ref="AU849">INDEX($K:$P,ROW(),MATCH(AU$3,$K$2:$P$2,0))</f>
        <v>100000</v>
      </c>
      <c r="AV849" s="19" cm="1">
        <f t="array" ref="AV849">INDEX($K:$P,ROW(),MATCH(AV$3,$K$2:$P$2,0))</f>
        <v>100000</v>
      </c>
      <c r="AW849" s="19" cm="1">
        <f t="array" ref="AW849">INDEX($K:$P,ROW(),MATCH(AW$3,$K$2:$P$2,0))</f>
        <v>100000</v>
      </c>
      <c r="AX849" s="19" cm="1">
        <f t="array" ref="AX849">INDEX($K:$P,ROW(),MATCH(AX$3,$K$2:$P$2,0))</f>
        <v>100000</v>
      </c>
      <c r="AY849" s="19" cm="1">
        <f t="array" ref="AY849">INDEX($K:$P,ROW(),MATCH(AY$3,$K$2:$P$2,0))</f>
        <v>100000</v>
      </c>
      <c r="AZ849" s="19" cm="1">
        <f t="array" ref="AZ849">INDEX($K:$P,ROW(),MATCH(AZ$3,$K$2:$P$2,0))</f>
        <v>100000</v>
      </c>
      <c r="BA849" s="19" cm="1">
        <f t="array" ref="BA849">INDEX($K:$P,ROW(),MATCH(BA$3,$K$2:$P$2,0))</f>
        <v>100000</v>
      </c>
      <c r="BB849" s="19" cm="1">
        <f t="array" ref="BB849">INDEX($K:$P,ROW(),MATCH(BB$3,$K$2:$P$2,0))</f>
        <v>100000</v>
      </c>
      <c r="BC849" s="19" cm="1">
        <f t="array" ref="BC849">INDEX($K:$P,ROW(),MATCH(BC$3,$K$2:$P$2,0))</f>
        <v>100000</v>
      </c>
      <c r="BD849" s="19" cm="1">
        <f t="array" ref="BD849">INDEX($K:$P,ROW(),MATCH(BD$3,$K$2:$P$2,0))</f>
        <v>100000</v>
      </c>
      <c r="BE849" s="19" cm="1">
        <f t="array" ref="BE849">INDEX($K:$P,ROW(),MATCH(BE$3,$K$2:$P$2,0))</f>
        <v>100000</v>
      </c>
      <c r="BF849" s="19" cm="1">
        <f t="array" ref="BF849">INDEX($K:$P,ROW(),MATCH(BF$3,$K$2:$P$2,0))</f>
        <v>100000</v>
      </c>
      <c r="BG849" s="19" cm="1">
        <f t="array" ref="BG849">INDEX($K:$P,ROW(),MATCH(BG$3,$K$2:$P$2,0))</f>
        <v>100000</v>
      </c>
      <c r="BH849" s="19" cm="1">
        <f t="array" ref="BH849">INDEX($K:$P,ROW(),MATCH(BH$3,$K$2:$P$2,0))</f>
        <v>100000</v>
      </c>
      <c r="BI849" s="19" cm="1">
        <f t="array" ref="BI849">INDEX($K:$P,ROW(),MATCH(BI$3,$K$2:$P$2,0))</f>
        <v>100000</v>
      </c>
      <c r="BJ849" s="19" cm="1">
        <f t="array" ref="BJ849">INDEX($K:$P,ROW(),MATCH(BJ$3,$K$2:$P$2,0))</f>
        <v>100000</v>
      </c>
      <c r="BK849" s="19" cm="1">
        <f t="array" ref="BK849">INDEX($K:$P,ROW(),MATCH(BK$3,$K$2:$P$2,0))</f>
        <v>100000</v>
      </c>
      <c r="BL849" s="19" cm="1">
        <f t="array" ref="BL849">INDEX($K:$P,ROW(),MATCH(BL$3,$K$2:$P$2,0))</f>
        <v>100000</v>
      </c>
      <c r="BM849" s="19" cm="1">
        <f t="array" ref="BM849">INDEX($K:$P,ROW(),MATCH(BM$3,$K$2:$P$2,0))</f>
        <v>100000</v>
      </c>
      <c r="BN849" s="19" cm="1">
        <f t="array" ref="BN849">INDEX($K:$P,ROW(),MATCH(BN$3,$K$2:$P$2,0))</f>
        <v>100000</v>
      </c>
      <c r="BO849" s="19" cm="1">
        <f t="array" ref="BO849">INDEX($K:$P,ROW(),MATCH(BO$3,$K$2:$P$2,0))</f>
        <v>100000</v>
      </c>
      <c r="BP849" s="19" cm="1">
        <f t="array" ref="BP849">INDEX($K:$P,ROW(),MATCH(BP$3,$K$2:$P$2,0))</f>
        <v>100000</v>
      </c>
      <c r="BQ849" s="19" cm="1">
        <f t="array" ref="BQ849">INDEX($K:$P,ROW(),MATCH(BQ$3,$K$2:$P$2,0))</f>
        <v>100000</v>
      </c>
      <c r="BR849" s="19" cm="1">
        <f t="array" ref="BR849">INDEX($K:$P,ROW(),MATCH(BR$3,$K$2:$P$2,0))</f>
        <v>100000</v>
      </c>
      <c r="BS849" s="19" cm="1">
        <f t="array" ref="BS849">INDEX($K:$P,ROW(),MATCH(BS$3,$K$2:$P$2,0))</f>
        <v>100000</v>
      </c>
      <c r="BT849" s="19" cm="1">
        <f t="array" ref="BT849">INDEX($K:$P,ROW(),MATCH(BT$3,$K$2:$P$2,0))</f>
        <v>100000</v>
      </c>
      <c r="BU849" s="19" cm="1">
        <f t="array" ref="BU849">INDEX($K:$P,ROW(),MATCH(BU$3,$K$2:$P$2,0))</f>
        <v>100000</v>
      </c>
      <c r="BV849" s="19" cm="1">
        <f t="array" ref="BV849">INDEX($K:$P,ROW(),MATCH(BV$3,$K$2:$P$2,0))</f>
        <v>100000</v>
      </c>
      <c r="BW849" s="19" cm="1">
        <f t="array" ref="BW849">INDEX($K:$P,ROW(),MATCH(BW$3,$K$2:$P$2,0))</f>
        <v>100000</v>
      </c>
      <c r="BX849" s="19" cm="1">
        <f t="array" ref="BX849">INDEX($K:$P,ROW(),MATCH(BX$3,$K$2:$P$2,0))</f>
        <v>100000</v>
      </c>
      <c r="BY849" s="19" cm="1">
        <f t="array" ref="BY849">INDEX($K:$P,ROW(),MATCH(BY$3,$K$2:$P$2,0))</f>
        <v>100000</v>
      </c>
      <c r="BZ849" s="19" cm="1">
        <f t="array" ref="BZ849">INDEX($K:$P,ROW(),MATCH(BZ$3,$K$2:$P$2,0))</f>
        <v>100000</v>
      </c>
      <c r="CA849" s="19" cm="1">
        <f t="array" ref="CA849">INDEX($K:$P,ROW(),MATCH(CA$3,$K$2:$P$2,0))</f>
        <v>100000</v>
      </c>
      <c r="CB849" s="19" cm="1">
        <f t="array" ref="CB849">INDEX($K:$P,ROW(),MATCH(CB$3,$K$2:$P$2,0))</f>
        <v>100000</v>
      </c>
      <c r="CC849" s="19" cm="1">
        <f t="array" ref="CC849">INDEX($K:$P,ROW(),MATCH(CC$3,$K$2:$P$2,0))</f>
        <v>100000</v>
      </c>
      <c r="CD849" s="19" cm="1">
        <f t="array" ref="CD849">INDEX($K:$P,ROW(),MATCH(CD$3,$K$2:$P$2,0))</f>
        <v>100000</v>
      </c>
      <c r="CE849" s="19" cm="1">
        <f t="array" ref="CE849">INDEX($K:$P,ROW(),MATCH(CE$3,$K$2:$P$2,0))</f>
        <v>100000</v>
      </c>
      <c r="CF849" s="19" cm="1">
        <f t="array" ref="CF849">INDEX($K:$P,ROW(),MATCH(CF$3,$K$2:$P$2,0))</f>
        <v>100000</v>
      </c>
      <c r="CG849" s="19" cm="1">
        <f t="array" ref="CG849">INDEX($K:$P,ROW(),MATCH(CG$3,$K$2:$P$2,0))</f>
        <v>100000</v>
      </c>
      <c r="CH849" s="19" cm="1">
        <f t="array" ref="CH849">INDEX($K:$P,ROW(),MATCH(CH$3,$K$2:$P$2,0))</f>
        <v>100000</v>
      </c>
      <c r="CI849" s="19" cm="1">
        <f t="array" ref="CI849">INDEX($K:$P,ROW(),MATCH(CI$3,$K$2:$P$2,0))</f>
        <v>100000</v>
      </c>
      <c r="CJ849" s="19" cm="1">
        <f t="array" ref="CJ849">INDEX($K:$P,ROW(),MATCH(CJ$3,$K$2:$P$2,0))</f>
        <v>100000</v>
      </c>
      <c r="CK849" s="19" cm="1">
        <f t="array" ref="CK849">INDEX($K:$P,ROW(),MATCH(CK$3,$K$2:$P$2,0))</f>
        <v>100000</v>
      </c>
      <c r="CL849" s="19" cm="1">
        <f t="array" ref="CL849">INDEX($K:$P,ROW(),MATCH(CL$3,$K$2:$P$2,0))</f>
        <v>100000</v>
      </c>
      <c r="CN849" s="19" t="e" cm="1">
        <f t="array" ref="CN849">INDEX($K:$P,ROW(),MATCH(CN$3,$K$2:$P$2,0))</f>
        <v>#N/A</v>
      </c>
      <c r="CO849" s="19" t="e" cm="1">
        <f t="array" ref="CO849">INDEX($K:$P,ROW(),MATCH(CO$3,$K$2:$P$2,0))</f>
        <v>#N/A</v>
      </c>
      <c r="CP849" s="19" t="e" cm="1">
        <f t="array" ref="CP849">INDEX($K:$P,ROW(),MATCH(CP$3,$K$2:$P$2,0))</f>
        <v>#N/A</v>
      </c>
      <c r="CQ849" s="19" t="e" cm="1">
        <f t="array" ref="CQ849">INDEX($K:$P,ROW(),MATCH(CQ$3,$K$2:$P$2,0))</f>
        <v>#N/A</v>
      </c>
      <c r="CR849" s="19" t="e" cm="1">
        <f t="array" ref="CR849">INDEX($K:$P,ROW(),MATCH(CR$3,$K$2:$P$2,0))</f>
        <v>#N/A</v>
      </c>
      <c r="CS849" s="19" t="e" cm="1">
        <f t="array" ref="CS849">INDEX($K:$P,ROW(),MATCH(CS$3,$K$2:$P$2,0))</f>
        <v>#N/A</v>
      </c>
      <c r="CT849" s="19" t="e" cm="1">
        <f t="array" ref="CT849">INDEX($K:$P,ROW(),MATCH(CT$3,$K$2:$P$2,0))</f>
        <v>#N/A</v>
      </c>
      <c r="CU849" s="19" t="e" cm="1">
        <f t="array" ref="CU849">INDEX($K:$P,ROW(),MATCH(CU$3,$K$2:$P$2,0))</f>
        <v>#N/A</v>
      </c>
      <c r="CV849" s="19" t="e" cm="1">
        <f t="array" ref="CV849">INDEX($K:$P,ROW(),MATCH(CV$3,$K$2:$P$2,0))</f>
        <v>#N/A</v>
      </c>
      <c r="CW849" s="19" t="e" cm="1">
        <f t="array" ref="CW849">INDEX($K:$P,ROW(),MATCH(CW$3,$K$2:$P$2,0))</f>
        <v>#N/A</v>
      </c>
      <c r="CX849" s="19" t="e" cm="1">
        <f t="array" ref="CX849">INDEX($K:$P,ROW(),MATCH(CX$3,$K$2:$P$2,0))</f>
        <v>#N/A</v>
      </c>
      <c r="CY849" s="19" t="e" cm="1">
        <f t="array" ref="CY849">INDEX($K:$P,ROW(),MATCH(CY$3,$K$2:$P$2,0))</f>
        <v>#N/A</v>
      </c>
      <c r="CZ849" s="19" t="e" cm="1">
        <f t="array" ref="CZ849">INDEX($K:$P,ROW(),MATCH(CZ$3,$K$2:$P$2,0))</f>
        <v>#N/A</v>
      </c>
      <c r="DA849" s="19" t="e" cm="1">
        <f t="array" ref="DA849">INDEX($K:$P,ROW(),MATCH(DA$3,$K$2:$P$2,0))</f>
        <v>#N/A</v>
      </c>
      <c r="DB849" s="19" t="e" cm="1">
        <f t="array" ref="DB849">INDEX($K:$P,ROW(),MATCH(DB$3,$K$2:$P$2,0))</f>
        <v>#N/A</v>
      </c>
      <c r="DC849" s="19" t="e" cm="1">
        <f t="array" ref="DC849">INDEX($K:$P,ROW(),MATCH(DC$3,$K$2:$P$2,0))</f>
        <v>#N/A</v>
      </c>
      <c r="DD849" s="19" t="e" cm="1">
        <f t="array" ref="DD849">INDEX($K:$P,ROW(),MATCH(DD$3,$K$2:$P$2,0))</f>
        <v>#N/A</v>
      </c>
      <c r="DE849" s="19" t="e" cm="1">
        <f t="array" ref="DE849">INDEX($K:$P,ROW(),MATCH(DE$3,$K$2:$P$2,0))</f>
        <v>#N/A</v>
      </c>
      <c r="DF849" s="19" t="e" cm="1">
        <f t="array" ref="DF849">INDEX($K:$P,ROW(),MATCH(DF$3,$K$2:$P$2,0))</f>
        <v>#N/A</v>
      </c>
      <c r="DG849" s="19" t="e" cm="1">
        <f t="array" ref="DG849">INDEX($K:$P,ROW(),MATCH(DG$3,$K$2:$P$2,0))</f>
        <v>#N/A</v>
      </c>
      <c r="DH849" s="19" t="e" cm="1">
        <f t="array" ref="DH849">INDEX($K:$P,ROW(),MATCH(DH$3,$K$2:$P$2,0))</f>
        <v>#N/A</v>
      </c>
      <c r="DI849" s="19" t="e" cm="1">
        <f t="array" ref="DI849">INDEX($K:$P,ROW(),MATCH(DI$3,$K$2:$P$2,0))</f>
        <v>#N/A</v>
      </c>
      <c r="DJ849" s="19" t="e" cm="1">
        <f t="array" ref="DJ849">INDEX($K:$P,ROW(),MATCH(DJ$3,$K$2:$P$2,0))</f>
        <v>#N/A</v>
      </c>
      <c r="DK849" s="19" t="e" cm="1">
        <f t="array" ref="DK849">INDEX($K:$P,ROW(),MATCH(DK$3,$K$2:$P$2,0))</f>
        <v>#N/A</v>
      </c>
      <c r="DL849" s="19" t="e" cm="1">
        <f t="array" ref="DL849">INDEX($K:$P,ROW(),MATCH(DL$3,$K$2:$P$2,0))</f>
        <v>#N/A</v>
      </c>
    </row>
    <row r="850" spans="2:116" x14ac:dyDescent="0.4">
      <c r="D850" t="s">
        <v>759</v>
      </c>
      <c r="E850" s="8" t="str">
        <f t="shared" si="1035"/>
        <v>850 ASSETSALE-PV</v>
      </c>
      <c r="G850" s="158" t="str">
        <f>PROPER(G863&amp;"s constructed")</f>
        <v>Units Constructed</v>
      </c>
      <c r="H850" s="27"/>
      <c r="I850" s="78"/>
      <c r="J850" s="78"/>
      <c r="K850" s="24">
        <f ca="1">SUMIF($3:$3,K$2,850:850)</f>
        <v>14000000</v>
      </c>
      <c r="L850" s="24">
        <f ca="1">SUMIF($3:$3,L$2,850:850)</f>
        <v>0</v>
      </c>
      <c r="M850" s="24">
        <f ca="1">SUMIF($3:$3,M$2,850:850)</f>
        <v>0</v>
      </c>
      <c r="N850" s="24">
        <f ca="1">SUMIF($3:$3,N$2,850:850)</f>
        <v>0</v>
      </c>
      <c r="O850" s="24">
        <f ca="1">SUMIF($3:$3,O$2,850:850)</f>
        <v>0</v>
      </c>
      <c r="P850" s="24">
        <f ca="1">SUMIF($3:$3,P$2,850:850)</f>
        <v>0</v>
      </c>
      <c r="R850" s="33"/>
      <c r="S850" s="24" cm="1">
        <f t="array" aca="1" ref="S850" ca="1">INDIRECT(S836)*S849</f>
        <v>2000000</v>
      </c>
      <c r="T850" s="24" cm="1">
        <f t="array" aca="1" ref="T850" ca="1">INDIRECT(T836)*T849</f>
        <v>2000000</v>
      </c>
      <c r="U850" s="24" cm="1">
        <f t="array" aca="1" ref="U850" ca="1">INDIRECT(U836)*U849</f>
        <v>2000000</v>
      </c>
      <c r="V850" s="24" cm="1">
        <f t="array" aca="1" ref="V850" ca="1">INDIRECT(V836)*V849</f>
        <v>2000000</v>
      </c>
      <c r="W850" s="24" cm="1">
        <f t="array" aca="1" ref="W850" ca="1">INDIRECT(W836)*W849</f>
        <v>2000000</v>
      </c>
      <c r="X850" s="24" cm="1">
        <f t="array" aca="1" ref="X850" ca="1">INDIRECT(X836)*X849</f>
        <v>2000000</v>
      </c>
      <c r="Y850" s="24" cm="1">
        <f t="array" aca="1" ref="Y850" ca="1">INDIRECT(Y836)*Y849</f>
        <v>2000000</v>
      </c>
      <c r="Z850" s="24" cm="1">
        <f t="array" aca="1" ref="Z850" ca="1">INDIRECT(Z836)*Z849</f>
        <v>0</v>
      </c>
      <c r="AA850" s="24" cm="1">
        <f t="array" aca="1" ref="AA850" ca="1">INDIRECT(AA836)*AA849</f>
        <v>0</v>
      </c>
      <c r="AB850" s="24" cm="1">
        <f t="array" aca="1" ref="AB850" ca="1">INDIRECT(AB836)*AB849</f>
        <v>0</v>
      </c>
      <c r="AC850" s="24" cm="1">
        <f t="array" aca="1" ref="AC850" ca="1">INDIRECT(AC836)*AC849</f>
        <v>0</v>
      </c>
      <c r="AD850" s="24" cm="1">
        <f t="array" aca="1" ref="AD850" ca="1">INDIRECT(AD836)*AD849</f>
        <v>0</v>
      </c>
      <c r="AE850" s="24" cm="1">
        <f t="array" aca="1" ref="AE850" ca="1">INDIRECT(AE836)*AE849</f>
        <v>0</v>
      </c>
      <c r="AF850" s="24" cm="1">
        <f t="array" aca="1" ref="AF850" ca="1">INDIRECT(AF836)*AF849</f>
        <v>0</v>
      </c>
      <c r="AG850" s="24" cm="1">
        <f t="array" aca="1" ref="AG850" ca="1">INDIRECT(AG836)*AG849</f>
        <v>0</v>
      </c>
      <c r="AH850" s="24" cm="1">
        <f t="array" aca="1" ref="AH850" ca="1">INDIRECT(AH836)*AH849</f>
        <v>0</v>
      </c>
      <c r="AI850" s="24" cm="1">
        <f t="array" aca="1" ref="AI850" ca="1">INDIRECT(AI836)*AI849</f>
        <v>0</v>
      </c>
      <c r="AJ850" s="24" cm="1">
        <f t="array" aca="1" ref="AJ850" ca="1">INDIRECT(AJ836)*AJ849</f>
        <v>0</v>
      </c>
      <c r="AK850" s="24" cm="1">
        <f t="array" aca="1" ref="AK850" ca="1">INDIRECT(AK836)*AK849</f>
        <v>0</v>
      </c>
      <c r="AL850" s="24" cm="1">
        <f t="array" aca="1" ref="AL850" ca="1">INDIRECT(AL836)*AL849</f>
        <v>0</v>
      </c>
      <c r="AM850" s="24" cm="1">
        <f t="array" aca="1" ref="AM850" ca="1">INDIRECT(AM836)*AM849</f>
        <v>0</v>
      </c>
      <c r="AN850" s="24" cm="1">
        <f t="array" aca="1" ref="AN850" ca="1">INDIRECT(AN836)*AN849</f>
        <v>0</v>
      </c>
      <c r="AO850" s="24" cm="1">
        <f t="array" aca="1" ref="AO850" ca="1">INDIRECT(AO836)*AO849</f>
        <v>0</v>
      </c>
      <c r="AP850" s="24" cm="1">
        <f t="array" aca="1" ref="AP850" ca="1">INDIRECT(AP836)*AP849</f>
        <v>0</v>
      </c>
      <c r="AQ850" s="24" cm="1">
        <f t="array" aca="1" ref="AQ850" ca="1">INDIRECT(AQ836)*AQ849</f>
        <v>0</v>
      </c>
      <c r="AR850" s="24" cm="1">
        <f t="array" aca="1" ref="AR850" ca="1">INDIRECT(AR836)*AR849</f>
        <v>0</v>
      </c>
      <c r="AS850" s="24" cm="1">
        <f t="array" aca="1" ref="AS850" ca="1">INDIRECT(AS836)*AS849</f>
        <v>0</v>
      </c>
      <c r="AT850" s="24" cm="1">
        <f t="array" aca="1" ref="AT850" ca="1">INDIRECT(AT836)*AT849</f>
        <v>0</v>
      </c>
      <c r="AU850" s="24" cm="1">
        <f t="array" aca="1" ref="AU850" ca="1">INDIRECT(AU836)*AU849</f>
        <v>0</v>
      </c>
      <c r="AV850" s="24" cm="1">
        <f t="array" aca="1" ref="AV850" ca="1">INDIRECT(AV836)*AV849</f>
        <v>0</v>
      </c>
      <c r="AW850" s="24" cm="1">
        <f t="array" aca="1" ref="AW850" ca="1">INDIRECT(AW836)*AW849</f>
        <v>0</v>
      </c>
      <c r="AX850" s="24" cm="1">
        <f t="array" aca="1" ref="AX850" ca="1">INDIRECT(AX836)*AX849</f>
        <v>0</v>
      </c>
      <c r="AY850" s="24" cm="1">
        <f t="array" aca="1" ref="AY850" ca="1">INDIRECT(AY836)*AY849</f>
        <v>0</v>
      </c>
      <c r="AZ850" s="24" cm="1">
        <f t="array" aca="1" ref="AZ850" ca="1">INDIRECT(AZ836)*AZ849</f>
        <v>0</v>
      </c>
      <c r="BA850" s="24" cm="1">
        <f t="array" aca="1" ref="BA850" ca="1">INDIRECT(BA836)*BA849</f>
        <v>0</v>
      </c>
      <c r="BB850" s="24" cm="1">
        <f t="array" aca="1" ref="BB850" ca="1">INDIRECT(BB836)*BB849</f>
        <v>0</v>
      </c>
      <c r="BC850" s="24" cm="1">
        <f t="array" aca="1" ref="BC850" ca="1">INDIRECT(BC836)*BC849</f>
        <v>0</v>
      </c>
      <c r="BD850" s="24" cm="1">
        <f t="array" aca="1" ref="BD850" ca="1">INDIRECT(BD836)*BD849</f>
        <v>0</v>
      </c>
      <c r="BE850" s="24" cm="1">
        <f t="array" aca="1" ref="BE850" ca="1">INDIRECT(BE836)*BE849</f>
        <v>0</v>
      </c>
      <c r="BF850" s="24" cm="1">
        <f t="array" aca="1" ref="BF850" ca="1">INDIRECT(BF836)*BF849</f>
        <v>0</v>
      </c>
      <c r="BG850" s="24" cm="1">
        <f t="array" aca="1" ref="BG850" ca="1">INDIRECT(BG836)*BG849</f>
        <v>0</v>
      </c>
      <c r="BH850" s="24" cm="1">
        <f t="array" aca="1" ref="BH850" ca="1">INDIRECT(BH836)*BH849</f>
        <v>0</v>
      </c>
      <c r="BI850" s="24" cm="1">
        <f t="array" aca="1" ref="BI850" ca="1">INDIRECT(BI836)*BI849</f>
        <v>0</v>
      </c>
      <c r="BJ850" s="24" cm="1">
        <f t="array" aca="1" ref="BJ850" ca="1">INDIRECT(BJ836)*BJ849</f>
        <v>0</v>
      </c>
      <c r="BK850" s="24" cm="1">
        <f t="array" aca="1" ref="BK850" ca="1">INDIRECT(BK836)*BK849</f>
        <v>0</v>
      </c>
      <c r="BL850" s="24" cm="1">
        <f t="array" aca="1" ref="BL850" ca="1">INDIRECT(BL836)*BL849</f>
        <v>0</v>
      </c>
      <c r="BM850" s="24" cm="1">
        <f t="array" aca="1" ref="BM850" ca="1">INDIRECT(BM836)*BM849</f>
        <v>0</v>
      </c>
      <c r="BN850" s="24" cm="1">
        <f t="array" aca="1" ref="BN850" ca="1">INDIRECT(BN836)*BN849</f>
        <v>0</v>
      </c>
      <c r="BO850" s="24" cm="1">
        <f t="array" aca="1" ref="BO850" ca="1">INDIRECT(BO836)*BO849</f>
        <v>0</v>
      </c>
      <c r="BP850" s="24" cm="1">
        <f t="array" aca="1" ref="BP850" ca="1">INDIRECT(BP836)*BP849</f>
        <v>0</v>
      </c>
      <c r="BQ850" s="24" cm="1">
        <f t="array" aca="1" ref="BQ850" ca="1">INDIRECT(BQ836)*BQ849</f>
        <v>0</v>
      </c>
      <c r="BR850" s="24" cm="1">
        <f t="array" aca="1" ref="BR850" ca="1">INDIRECT(BR836)*BR849</f>
        <v>0</v>
      </c>
      <c r="BS850" s="24" cm="1">
        <f t="array" aca="1" ref="BS850" ca="1">INDIRECT(BS836)*BS849</f>
        <v>0</v>
      </c>
      <c r="BT850" s="24" cm="1">
        <f t="array" aca="1" ref="BT850" ca="1">INDIRECT(BT836)*BT849</f>
        <v>0</v>
      </c>
      <c r="BU850" s="24" cm="1">
        <f t="array" aca="1" ref="BU850" ca="1">INDIRECT(BU836)*BU849</f>
        <v>0</v>
      </c>
      <c r="BV850" s="24" cm="1">
        <f t="array" aca="1" ref="BV850" ca="1">INDIRECT(BV836)*BV849</f>
        <v>0</v>
      </c>
      <c r="BW850" s="24" cm="1">
        <f t="array" aca="1" ref="BW850" ca="1">INDIRECT(BW836)*BW849</f>
        <v>0</v>
      </c>
      <c r="BX850" s="24" cm="1">
        <f t="array" aca="1" ref="BX850" ca="1">INDIRECT(BX836)*BX849</f>
        <v>0</v>
      </c>
      <c r="BY850" s="24" cm="1">
        <f t="array" aca="1" ref="BY850" ca="1">INDIRECT(BY836)*BY849</f>
        <v>0</v>
      </c>
      <c r="BZ850" s="24" cm="1">
        <f t="array" aca="1" ref="BZ850" ca="1">INDIRECT(BZ836)*BZ849</f>
        <v>0</v>
      </c>
      <c r="CA850" s="24" cm="1">
        <f t="array" aca="1" ref="CA850" ca="1">INDIRECT(CA836)*CA849</f>
        <v>0</v>
      </c>
      <c r="CB850" s="24" cm="1">
        <f t="array" aca="1" ref="CB850" ca="1">INDIRECT(CB836)*CB849</f>
        <v>0</v>
      </c>
      <c r="CC850" s="24" cm="1">
        <f t="array" aca="1" ref="CC850" ca="1">INDIRECT(CC836)*CC849</f>
        <v>0</v>
      </c>
      <c r="CD850" s="24" cm="1">
        <f t="array" aca="1" ref="CD850" ca="1">INDIRECT(CD836)*CD849</f>
        <v>0</v>
      </c>
      <c r="CE850" s="24" cm="1">
        <f t="array" aca="1" ref="CE850" ca="1">INDIRECT(CE836)*CE849</f>
        <v>0</v>
      </c>
      <c r="CF850" s="24" cm="1">
        <f t="array" aca="1" ref="CF850" ca="1">INDIRECT(CF836)*CF849</f>
        <v>0</v>
      </c>
      <c r="CG850" s="24" cm="1">
        <f t="array" aca="1" ref="CG850" ca="1">INDIRECT(CG836)*CG849</f>
        <v>0</v>
      </c>
      <c r="CH850" s="24" cm="1">
        <f t="array" aca="1" ref="CH850" ca="1">INDIRECT(CH836)*CH849</f>
        <v>0</v>
      </c>
      <c r="CI850" s="24" cm="1">
        <f t="array" aca="1" ref="CI850" ca="1">INDIRECT(CI836)*CI849</f>
        <v>0</v>
      </c>
      <c r="CJ850" s="24" cm="1">
        <f t="array" aca="1" ref="CJ850" ca="1">INDIRECT(CJ836)*CJ849</f>
        <v>0</v>
      </c>
      <c r="CK850" s="24" cm="1">
        <f t="array" aca="1" ref="CK850" ca="1">INDIRECT(CK836)*CK849</f>
        <v>0</v>
      </c>
      <c r="CL850" s="24" cm="1">
        <f t="array" aca="1" ref="CL850" ca="1">INDIRECT(CL836)*CL849</f>
        <v>0</v>
      </c>
      <c r="CN850" s="24" t="e" cm="1">
        <f t="array" aca="1" ref="CN850" ca="1">INDIRECT(CN836)*CN849</f>
        <v>#REF!</v>
      </c>
      <c r="CO850" s="24" t="e" cm="1">
        <f t="array" aca="1" ref="CO850" ca="1">INDIRECT(CO836)*CO849</f>
        <v>#N/A</v>
      </c>
      <c r="CP850" s="24" t="e" cm="1">
        <f t="array" aca="1" ref="CP850" ca="1">INDIRECT(CP836)*CP849</f>
        <v>#N/A</v>
      </c>
      <c r="CQ850" s="24" t="e" cm="1">
        <f t="array" aca="1" ref="CQ850" ca="1">INDIRECT(CQ836)*CQ849</f>
        <v>#N/A</v>
      </c>
      <c r="CR850" s="24" t="e" cm="1">
        <f t="array" aca="1" ref="CR850" ca="1">INDIRECT(CR836)*CR849</f>
        <v>#N/A</v>
      </c>
      <c r="CS850" s="24" t="e" cm="1">
        <f t="array" aca="1" ref="CS850" ca="1">INDIRECT(CS836)*CS849</f>
        <v>#N/A</v>
      </c>
      <c r="CT850" s="24" t="e" cm="1">
        <f t="array" aca="1" ref="CT850" ca="1">INDIRECT(CT836)*CT849</f>
        <v>#N/A</v>
      </c>
      <c r="CU850" s="24" t="e" cm="1">
        <f t="array" aca="1" ref="CU850" ca="1">INDIRECT(CU836)*CU849</f>
        <v>#N/A</v>
      </c>
      <c r="CV850" s="24" t="e" cm="1">
        <f t="array" aca="1" ref="CV850" ca="1">INDIRECT(CV836)*CV849</f>
        <v>#N/A</v>
      </c>
      <c r="CW850" s="24" t="e" cm="1">
        <f t="array" aca="1" ref="CW850" ca="1">INDIRECT(CW836)*CW849</f>
        <v>#N/A</v>
      </c>
      <c r="CX850" s="24" t="e" cm="1">
        <f t="array" aca="1" ref="CX850" ca="1">INDIRECT(CX836)*CX849</f>
        <v>#N/A</v>
      </c>
      <c r="CY850" s="24" t="e" cm="1">
        <f t="array" aca="1" ref="CY850" ca="1">INDIRECT(CY836)*CY849</f>
        <v>#N/A</v>
      </c>
      <c r="CZ850" s="24" t="e" cm="1">
        <f t="array" aca="1" ref="CZ850" ca="1">INDIRECT(CZ836)*CZ849</f>
        <v>#N/A</v>
      </c>
      <c r="DA850" s="24" t="e" cm="1">
        <f t="array" aca="1" ref="DA850" ca="1">INDIRECT(DA836)*DA849</f>
        <v>#N/A</v>
      </c>
      <c r="DB850" s="24" t="e" cm="1">
        <f t="array" aca="1" ref="DB850" ca="1">INDIRECT(DB836)*DB849</f>
        <v>#N/A</v>
      </c>
      <c r="DC850" s="24" t="e" cm="1">
        <f t="array" aca="1" ref="DC850" ca="1">INDIRECT(DC836)*DC849</f>
        <v>#N/A</v>
      </c>
      <c r="DD850" s="24" t="e" cm="1">
        <f t="array" aca="1" ref="DD850" ca="1">INDIRECT(DD836)*DD849</f>
        <v>#N/A</v>
      </c>
      <c r="DE850" s="24" t="e" cm="1">
        <f t="array" aca="1" ref="DE850" ca="1">INDIRECT(DE836)*DE849</f>
        <v>#N/A</v>
      </c>
      <c r="DF850" s="24" t="e" cm="1">
        <f t="array" aca="1" ref="DF850" ca="1">INDIRECT(DF836)*DF849</f>
        <v>#N/A</v>
      </c>
      <c r="DG850" s="24" t="e" cm="1">
        <f t="array" aca="1" ref="DG850" ca="1">INDIRECT(DG836)*DG849</f>
        <v>#N/A</v>
      </c>
      <c r="DH850" s="24" t="e" cm="1">
        <f t="array" aca="1" ref="DH850" ca="1">INDIRECT(DH836)*DH849</f>
        <v>#N/A</v>
      </c>
      <c r="DI850" s="24" t="e" cm="1">
        <f t="array" aca="1" ref="DI850" ca="1">INDIRECT(DI836)*DI849</f>
        <v>#N/A</v>
      </c>
      <c r="DJ850" s="24" t="e" cm="1">
        <f t="array" aca="1" ref="DJ850" ca="1">INDIRECT(DJ836)*DJ849</f>
        <v>#N/A</v>
      </c>
      <c r="DK850" s="24" t="e" cm="1">
        <f t="array" aca="1" ref="DK850" ca="1">INDIRECT(DK836)*DK849</f>
        <v>#N/A</v>
      </c>
      <c r="DL850" s="24" t="e" cm="1">
        <f t="array" aca="1" ref="DL850" ca="1">INDIRECT(DL836)*DL849</f>
        <v>#N/A</v>
      </c>
    </row>
    <row r="851" spans="2:116" x14ac:dyDescent="0.4">
      <c r="D851" t="s">
        <v>759</v>
      </c>
      <c r="E851" s="8" t="str">
        <f t="shared" si="1035"/>
        <v>851 ASSETSALE-PV</v>
      </c>
      <c r="G851" s="158" t="str">
        <f>PROPER(G863)&amp;"s sold"</f>
        <v>Units sold</v>
      </c>
      <c r="H851" s="27"/>
      <c r="I851" s="78"/>
      <c r="J851" s="78"/>
      <c r="K851" s="24">
        <f ca="1">SUMIF($3:$3,K$2,851:851)</f>
        <v>0</v>
      </c>
      <c r="L851" s="24">
        <f ca="1">SUMIF($3:$3,L$2,851:851)</f>
        <v>-14000000</v>
      </c>
      <c r="M851" s="24">
        <f ca="1">SUMIF($3:$3,M$2,851:851)</f>
        <v>0</v>
      </c>
      <c r="N851" s="24">
        <f ca="1">SUMIF($3:$3,N$2,851:851)</f>
        <v>0</v>
      </c>
      <c r="O851" s="24">
        <f ca="1">SUMIF($3:$3,O$2,851:851)</f>
        <v>0</v>
      </c>
      <c r="P851" s="24">
        <f ca="1">SUMIF($3:$3,P$2,851:851)</f>
        <v>0</v>
      </c>
      <c r="R851" s="33"/>
      <c r="S851" s="251">
        <f t="shared" ref="S851:W851" ca="1" si="1041">OFFSET(S849,0,-$H850)*S845</f>
        <v>0</v>
      </c>
      <c r="T851" s="251">
        <f t="shared" ca="1" si="1041"/>
        <v>0</v>
      </c>
      <c r="U851" s="251">
        <f t="shared" ca="1" si="1041"/>
        <v>0</v>
      </c>
      <c r="V851" s="251">
        <f t="shared" ca="1" si="1041"/>
        <v>0</v>
      </c>
      <c r="W851" s="251">
        <f t="shared" ca="1" si="1041"/>
        <v>0</v>
      </c>
      <c r="X851" s="251">
        <f ca="1">OFFSET(X849,0,-$H850)*X845</f>
        <v>0</v>
      </c>
      <c r="Y851" s="251">
        <f t="shared" ref="Y851:CJ851" ca="1" si="1042">OFFSET(Y849,0,-$H850)*Y845</f>
        <v>0</v>
      </c>
      <c r="Z851" s="251">
        <f t="shared" ca="1" si="1042"/>
        <v>0</v>
      </c>
      <c r="AA851" s="251">
        <f t="shared" ca="1" si="1042"/>
        <v>0</v>
      </c>
      <c r="AB851" s="251">
        <f t="shared" ca="1" si="1042"/>
        <v>0</v>
      </c>
      <c r="AC851" s="251">
        <f t="shared" ca="1" si="1042"/>
        <v>0</v>
      </c>
      <c r="AD851" s="251">
        <f t="shared" ca="1" si="1042"/>
        <v>0</v>
      </c>
      <c r="AE851" s="251">
        <f t="shared" ca="1" si="1042"/>
        <v>-2000000</v>
      </c>
      <c r="AF851" s="251">
        <f t="shared" ca="1" si="1042"/>
        <v>-2000000</v>
      </c>
      <c r="AG851" s="251">
        <f t="shared" ca="1" si="1042"/>
        <v>-2000000</v>
      </c>
      <c r="AH851" s="251">
        <f t="shared" ca="1" si="1042"/>
        <v>-2000000</v>
      </c>
      <c r="AI851" s="251">
        <f t="shared" ca="1" si="1042"/>
        <v>-2000000</v>
      </c>
      <c r="AJ851" s="251">
        <f t="shared" ca="1" si="1042"/>
        <v>-2000000</v>
      </c>
      <c r="AK851" s="251">
        <f t="shared" ca="1" si="1042"/>
        <v>-2000000</v>
      </c>
      <c r="AL851" s="251">
        <f t="shared" ca="1" si="1042"/>
        <v>0</v>
      </c>
      <c r="AM851" s="251">
        <f t="shared" ca="1" si="1042"/>
        <v>0</v>
      </c>
      <c r="AN851" s="251">
        <f t="shared" ca="1" si="1042"/>
        <v>0</v>
      </c>
      <c r="AO851" s="251">
        <f t="shared" ca="1" si="1042"/>
        <v>0</v>
      </c>
      <c r="AP851" s="251">
        <f t="shared" ca="1" si="1042"/>
        <v>0</v>
      </c>
      <c r="AQ851" s="251">
        <f t="shared" ca="1" si="1042"/>
        <v>0</v>
      </c>
      <c r="AR851" s="251">
        <f t="shared" ca="1" si="1042"/>
        <v>0</v>
      </c>
      <c r="AS851" s="251">
        <f t="shared" ca="1" si="1042"/>
        <v>0</v>
      </c>
      <c r="AT851" s="251">
        <f t="shared" ca="1" si="1042"/>
        <v>0</v>
      </c>
      <c r="AU851" s="251">
        <f t="shared" ca="1" si="1042"/>
        <v>0</v>
      </c>
      <c r="AV851" s="251">
        <f t="shared" ca="1" si="1042"/>
        <v>0</v>
      </c>
      <c r="AW851" s="251">
        <f t="shared" ca="1" si="1042"/>
        <v>0</v>
      </c>
      <c r="AX851" s="251">
        <f t="shared" ca="1" si="1042"/>
        <v>0</v>
      </c>
      <c r="AY851" s="251">
        <f t="shared" ca="1" si="1042"/>
        <v>0</v>
      </c>
      <c r="AZ851" s="251">
        <f t="shared" ca="1" si="1042"/>
        <v>0</v>
      </c>
      <c r="BA851" s="251">
        <f t="shared" ca="1" si="1042"/>
        <v>0</v>
      </c>
      <c r="BB851" s="251">
        <f t="shared" ca="1" si="1042"/>
        <v>0</v>
      </c>
      <c r="BC851" s="251">
        <f t="shared" ca="1" si="1042"/>
        <v>0</v>
      </c>
      <c r="BD851" s="251">
        <f t="shared" ca="1" si="1042"/>
        <v>0</v>
      </c>
      <c r="BE851" s="251">
        <f t="shared" ca="1" si="1042"/>
        <v>0</v>
      </c>
      <c r="BF851" s="251">
        <f t="shared" ca="1" si="1042"/>
        <v>0</v>
      </c>
      <c r="BG851" s="251">
        <f t="shared" ca="1" si="1042"/>
        <v>0</v>
      </c>
      <c r="BH851" s="251">
        <f t="shared" ca="1" si="1042"/>
        <v>0</v>
      </c>
      <c r="BI851" s="251">
        <f t="shared" ca="1" si="1042"/>
        <v>0</v>
      </c>
      <c r="BJ851" s="251">
        <f t="shared" ca="1" si="1042"/>
        <v>0</v>
      </c>
      <c r="BK851" s="251">
        <f t="shared" ca="1" si="1042"/>
        <v>0</v>
      </c>
      <c r="BL851" s="251">
        <f t="shared" ca="1" si="1042"/>
        <v>0</v>
      </c>
      <c r="BM851" s="251">
        <f t="shared" ca="1" si="1042"/>
        <v>0</v>
      </c>
      <c r="BN851" s="251">
        <f t="shared" ca="1" si="1042"/>
        <v>0</v>
      </c>
      <c r="BO851" s="251">
        <f t="shared" ca="1" si="1042"/>
        <v>0</v>
      </c>
      <c r="BP851" s="251">
        <f t="shared" ca="1" si="1042"/>
        <v>0</v>
      </c>
      <c r="BQ851" s="251">
        <f t="shared" ca="1" si="1042"/>
        <v>0</v>
      </c>
      <c r="BR851" s="251">
        <f t="shared" ca="1" si="1042"/>
        <v>0</v>
      </c>
      <c r="BS851" s="251">
        <f t="shared" ca="1" si="1042"/>
        <v>0</v>
      </c>
      <c r="BT851" s="251">
        <f t="shared" ca="1" si="1042"/>
        <v>0</v>
      </c>
      <c r="BU851" s="251">
        <f t="shared" ca="1" si="1042"/>
        <v>0</v>
      </c>
      <c r="BV851" s="251">
        <f t="shared" ca="1" si="1042"/>
        <v>0</v>
      </c>
      <c r="BW851" s="251">
        <f t="shared" ca="1" si="1042"/>
        <v>0</v>
      </c>
      <c r="BX851" s="251">
        <f t="shared" ca="1" si="1042"/>
        <v>0</v>
      </c>
      <c r="BY851" s="251">
        <f t="shared" ca="1" si="1042"/>
        <v>0</v>
      </c>
      <c r="BZ851" s="251">
        <f t="shared" ca="1" si="1042"/>
        <v>0</v>
      </c>
      <c r="CA851" s="251">
        <f t="shared" ca="1" si="1042"/>
        <v>0</v>
      </c>
      <c r="CB851" s="251">
        <f t="shared" ca="1" si="1042"/>
        <v>0</v>
      </c>
      <c r="CC851" s="251">
        <f t="shared" ca="1" si="1042"/>
        <v>0</v>
      </c>
      <c r="CD851" s="251">
        <f t="shared" ca="1" si="1042"/>
        <v>0</v>
      </c>
      <c r="CE851" s="251">
        <f t="shared" ca="1" si="1042"/>
        <v>0</v>
      </c>
      <c r="CF851" s="251">
        <f t="shared" ca="1" si="1042"/>
        <v>0</v>
      </c>
      <c r="CG851" s="251">
        <f t="shared" ca="1" si="1042"/>
        <v>0</v>
      </c>
      <c r="CH851" s="251">
        <f t="shared" ca="1" si="1042"/>
        <v>0</v>
      </c>
      <c r="CI851" s="251">
        <f t="shared" ca="1" si="1042"/>
        <v>0</v>
      </c>
      <c r="CJ851" s="251">
        <f t="shared" ca="1" si="1042"/>
        <v>0</v>
      </c>
      <c r="CK851" s="251">
        <f t="shared" ref="CK851:CL851" ca="1" si="1043">OFFSET(CK849,0,-$H850)*CK845</f>
        <v>0</v>
      </c>
      <c r="CL851" s="251">
        <f t="shared" ca="1" si="1043"/>
        <v>0</v>
      </c>
      <c r="CN851" s="251" t="e">
        <f t="shared" ref="CN851" ca="1" si="1044">OFFSET(CN849,0,-$H850)*CN845</f>
        <v>#N/A</v>
      </c>
      <c r="CO851" s="251" t="e">
        <f t="shared" ref="CO851" ca="1" si="1045">OFFSET(CO849,0,-$H850)*CO845</f>
        <v>#N/A</v>
      </c>
      <c r="CP851" s="251" t="e">
        <f t="shared" ref="CP851" ca="1" si="1046">OFFSET(CP849,0,-$H850)*CP845</f>
        <v>#N/A</v>
      </c>
      <c r="CQ851" s="251" t="e">
        <f t="shared" ref="CQ851" ca="1" si="1047">OFFSET(CQ849,0,-$H850)*CQ845</f>
        <v>#N/A</v>
      </c>
      <c r="CR851" s="251" t="e">
        <f t="shared" ref="CR851" ca="1" si="1048">OFFSET(CR849,0,-$H850)*CR845</f>
        <v>#N/A</v>
      </c>
      <c r="CS851" s="251" t="e">
        <f t="shared" ref="CS851" ca="1" si="1049">OFFSET(CS849,0,-$H850)*CS845</f>
        <v>#N/A</v>
      </c>
      <c r="CT851" s="251" t="e">
        <f t="shared" ref="CT851" ca="1" si="1050">OFFSET(CT849,0,-$H850)*CT845</f>
        <v>#N/A</v>
      </c>
      <c r="CU851" s="251" t="e">
        <f t="shared" ref="CU851" ca="1" si="1051">OFFSET(CU849,0,-$H850)*CU845</f>
        <v>#N/A</v>
      </c>
      <c r="CV851" s="251" t="e">
        <f t="shared" ref="CV851" ca="1" si="1052">OFFSET(CV849,0,-$H850)*CV845</f>
        <v>#N/A</v>
      </c>
      <c r="CW851" s="251" t="e">
        <f t="shared" ref="CW851" ca="1" si="1053">OFFSET(CW849,0,-$H850)*CW845</f>
        <v>#N/A</v>
      </c>
      <c r="CX851" s="251" t="e">
        <f t="shared" ref="CX851" ca="1" si="1054">OFFSET(CX849,0,-$H850)*CX845</f>
        <v>#N/A</v>
      </c>
      <c r="CY851" s="251" t="e">
        <f t="shared" ref="CY851" ca="1" si="1055">OFFSET(CY849,0,-$H850)*CY845</f>
        <v>#N/A</v>
      </c>
      <c r="CZ851" s="251" t="e">
        <f t="shared" ref="CZ851" ca="1" si="1056">OFFSET(CZ849,0,-$H850)*CZ845</f>
        <v>#N/A</v>
      </c>
      <c r="DA851" s="251" t="e">
        <f t="shared" ref="DA851" ca="1" si="1057">OFFSET(DA849,0,-$H850)*DA845</f>
        <v>#N/A</v>
      </c>
      <c r="DB851" s="251" t="e">
        <f t="shared" ref="DB851" ca="1" si="1058">OFFSET(DB849,0,-$H850)*DB845</f>
        <v>#N/A</v>
      </c>
      <c r="DC851" s="251" t="e">
        <f t="shared" ref="DC851" ca="1" si="1059">OFFSET(DC849,0,-$H850)*DC845</f>
        <v>#N/A</v>
      </c>
      <c r="DD851" s="251" t="e">
        <f t="shared" ref="DD851" ca="1" si="1060">OFFSET(DD849,0,-$H850)*DD845</f>
        <v>#N/A</v>
      </c>
      <c r="DE851" s="251" t="e">
        <f t="shared" ref="DE851" ca="1" si="1061">OFFSET(DE849,0,-$H850)*DE845</f>
        <v>#N/A</v>
      </c>
      <c r="DF851" s="251" t="e">
        <f t="shared" ref="DF851" ca="1" si="1062">OFFSET(DF849,0,-$H850)*DF845</f>
        <v>#N/A</v>
      </c>
      <c r="DG851" s="251" t="e">
        <f t="shared" ref="DG851" ca="1" si="1063">OFFSET(DG849,0,-$H850)*DG845</f>
        <v>#N/A</v>
      </c>
      <c r="DH851" s="251" t="e">
        <f t="shared" ref="DH851" ca="1" si="1064">OFFSET(DH849,0,-$H850)*DH845</f>
        <v>#N/A</v>
      </c>
      <c r="DI851" s="251" t="e">
        <f t="shared" ref="DI851" ca="1" si="1065">OFFSET(DI849,0,-$H850)*DI845</f>
        <v>#N/A</v>
      </c>
      <c r="DJ851" s="251" t="e">
        <f t="shared" ref="DJ851" ca="1" si="1066">OFFSET(DJ849,0,-$H850)*DJ845</f>
        <v>#N/A</v>
      </c>
      <c r="DK851" s="251" t="e">
        <f t="shared" ref="DK851" ca="1" si="1067">OFFSET(DK849,0,-$H850)*DK845</f>
        <v>#N/A</v>
      </c>
      <c r="DL851" s="251" t="e">
        <f t="shared" ref="DL851" ca="1" si="1068">OFFSET(DL849,0,-$H850)*DL845</f>
        <v>#N/A</v>
      </c>
    </row>
    <row r="852" spans="2:116" x14ac:dyDescent="0.4">
      <c r="C852" t="s">
        <v>240</v>
      </c>
      <c r="D852" t="s">
        <v>759</v>
      </c>
      <c r="E852" s="8" t="str">
        <f t="shared" si="1035"/>
        <v>852 ASSETSALE-PV</v>
      </c>
      <c r="G852" s="126" t="str">
        <f>"Net fixed assets - "&amp;SUBSTITUTE(G862,":","")</f>
        <v>Net fixed assets - (Primary label)</v>
      </c>
      <c r="H852" s="27"/>
      <c r="I852" s="78"/>
      <c r="J852" s="78"/>
      <c r="K852" s="118">
        <f t="shared" ref="K852:P852" ca="1" si="1069">SUMIF($4:$4,K$2,852:852)</f>
        <v>14000000</v>
      </c>
      <c r="L852" s="118">
        <f t="shared" ca="1" si="1069"/>
        <v>0</v>
      </c>
      <c r="M852" s="118">
        <f t="shared" ca="1" si="1069"/>
        <v>0</v>
      </c>
      <c r="N852" s="118">
        <f t="shared" ca="1" si="1069"/>
        <v>0</v>
      </c>
      <c r="O852" s="118">
        <f t="shared" ca="1" si="1069"/>
        <v>0</v>
      </c>
      <c r="P852" s="118">
        <f t="shared" ca="1" si="1069"/>
        <v>0</v>
      </c>
      <c r="R852" s="33"/>
      <c r="S852" s="118">
        <f ca="1">SUM(S850:S851,S848)</f>
        <v>2000000</v>
      </c>
      <c r="T852" s="118">
        <f t="shared" ref="T852:CE852" ca="1" si="1070">SUM(T850:T851,T848)</f>
        <v>4000000</v>
      </c>
      <c r="U852" s="118">
        <f t="shared" ca="1" si="1070"/>
        <v>6000000</v>
      </c>
      <c r="V852" s="118">
        <f t="shared" ca="1" si="1070"/>
        <v>8000000</v>
      </c>
      <c r="W852" s="118">
        <f t="shared" ca="1" si="1070"/>
        <v>10000000</v>
      </c>
      <c r="X852" s="118">
        <f t="shared" ca="1" si="1070"/>
        <v>12000000</v>
      </c>
      <c r="Y852" s="118">
        <f t="shared" ca="1" si="1070"/>
        <v>14000000</v>
      </c>
      <c r="Z852" s="118">
        <f t="shared" ca="1" si="1070"/>
        <v>14000000</v>
      </c>
      <c r="AA852" s="118">
        <f t="shared" ca="1" si="1070"/>
        <v>14000000</v>
      </c>
      <c r="AB852" s="118">
        <f t="shared" ca="1" si="1070"/>
        <v>14000000</v>
      </c>
      <c r="AC852" s="118">
        <f t="shared" ca="1" si="1070"/>
        <v>14000000</v>
      </c>
      <c r="AD852" s="118">
        <f t="shared" ca="1" si="1070"/>
        <v>14000000</v>
      </c>
      <c r="AE852" s="118">
        <f t="shared" ca="1" si="1070"/>
        <v>12000000</v>
      </c>
      <c r="AF852" s="118">
        <f t="shared" ca="1" si="1070"/>
        <v>10000000</v>
      </c>
      <c r="AG852" s="118">
        <f t="shared" ca="1" si="1070"/>
        <v>8000000</v>
      </c>
      <c r="AH852" s="118">
        <f t="shared" ca="1" si="1070"/>
        <v>6000000</v>
      </c>
      <c r="AI852" s="118">
        <f t="shared" ca="1" si="1070"/>
        <v>4000000</v>
      </c>
      <c r="AJ852" s="118">
        <f t="shared" ca="1" si="1070"/>
        <v>2000000</v>
      </c>
      <c r="AK852" s="118">
        <f t="shared" ca="1" si="1070"/>
        <v>0</v>
      </c>
      <c r="AL852" s="118">
        <f t="shared" ca="1" si="1070"/>
        <v>0</v>
      </c>
      <c r="AM852" s="118">
        <f t="shared" ca="1" si="1070"/>
        <v>0</v>
      </c>
      <c r="AN852" s="118">
        <f t="shared" ca="1" si="1070"/>
        <v>0</v>
      </c>
      <c r="AO852" s="118">
        <f t="shared" ca="1" si="1070"/>
        <v>0</v>
      </c>
      <c r="AP852" s="118">
        <f t="shared" ca="1" si="1070"/>
        <v>0</v>
      </c>
      <c r="AQ852" s="118">
        <f t="shared" ca="1" si="1070"/>
        <v>0</v>
      </c>
      <c r="AR852" s="118">
        <f t="shared" ca="1" si="1070"/>
        <v>0</v>
      </c>
      <c r="AS852" s="118">
        <f t="shared" ca="1" si="1070"/>
        <v>0</v>
      </c>
      <c r="AT852" s="118">
        <f t="shared" ca="1" si="1070"/>
        <v>0</v>
      </c>
      <c r="AU852" s="118">
        <f t="shared" ca="1" si="1070"/>
        <v>0</v>
      </c>
      <c r="AV852" s="118">
        <f t="shared" ca="1" si="1070"/>
        <v>0</v>
      </c>
      <c r="AW852" s="118">
        <f t="shared" ca="1" si="1070"/>
        <v>0</v>
      </c>
      <c r="AX852" s="118">
        <f t="shared" ca="1" si="1070"/>
        <v>0</v>
      </c>
      <c r="AY852" s="118">
        <f t="shared" ca="1" si="1070"/>
        <v>0</v>
      </c>
      <c r="AZ852" s="118">
        <f t="shared" ca="1" si="1070"/>
        <v>0</v>
      </c>
      <c r="BA852" s="118">
        <f t="shared" ca="1" si="1070"/>
        <v>0</v>
      </c>
      <c r="BB852" s="118">
        <f t="shared" ca="1" si="1070"/>
        <v>0</v>
      </c>
      <c r="BC852" s="118">
        <f t="shared" ca="1" si="1070"/>
        <v>0</v>
      </c>
      <c r="BD852" s="118">
        <f t="shared" ca="1" si="1070"/>
        <v>0</v>
      </c>
      <c r="BE852" s="118">
        <f t="shared" ca="1" si="1070"/>
        <v>0</v>
      </c>
      <c r="BF852" s="118">
        <f t="shared" ca="1" si="1070"/>
        <v>0</v>
      </c>
      <c r="BG852" s="118">
        <f t="shared" ca="1" si="1070"/>
        <v>0</v>
      </c>
      <c r="BH852" s="118">
        <f t="shared" ca="1" si="1070"/>
        <v>0</v>
      </c>
      <c r="BI852" s="118">
        <f t="shared" ca="1" si="1070"/>
        <v>0</v>
      </c>
      <c r="BJ852" s="118">
        <f t="shared" ca="1" si="1070"/>
        <v>0</v>
      </c>
      <c r="BK852" s="118">
        <f t="shared" ca="1" si="1070"/>
        <v>0</v>
      </c>
      <c r="BL852" s="118">
        <f t="shared" ca="1" si="1070"/>
        <v>0</v>
      </c>
      <c r="BM852" s="118">
        <f t="shared" ca="1" si="1070"/>
        <v>0</v>
      </c>
      <c r="BN852" s="118">
        <f t="shared" ca="1" si="1070"/>
        <v>0</v>
      </c>
      <c r="BO852" s="118">
        <f t="shared" ca="1" si="1070"/>
        <v>0</v>
      </c>
      <c r="BP852" s="118">
        <f t="shared" ca="1" si="1070"/>
        <v>0</v>
      </c>
      <c r="BQ852" s="118">
        <f t="shared" ca="1" si="1070"/>
        <v>0</v>
      </c>
      <c r="BR852" s="118">
        <f t="shared" ca="1" si="1070"/>
        <v>0</v>
      </c>
      <c r="BS852" s="118">
        <f t="shared" ca="1" si="1070"/>
        <v>0</v>
      </c>
      <c r="BT852" s="118">
        <f t="shared" ca="1" si="1070"/>
        <v>0</v>
      </c>
      <c r="BU852" s="118">
        <f t="shared" ca="1" si="1070"/>
        <v>0</v>
      </c>
      <c r="BV852" s="118">
        <f t="shared" ca="1" si="1070"/>
        <v>0</v>
      </c>
      <c r="BW852" s="118">
        <f t="shared" ca="1" si="1070"/>
        <v>0</v>
      </c>
      <c r="BX852" s="118">
        <f t="shared" ca="1" si="1070"/>
        <v>0</v>
      </c>
      <c r="BY852" s="118">
        <f t="shared" ca="1" si="1070"/>
        <v>0</v>
      </c>
      <c r="BZ852" s="118">
        <f t="shared" ca="1" si="1070"/>
        <v>0</v>
      </c>
      <c r="CA852" s="118">
        <f t="shared" ca="1" si="1070"/>
        <v>0</v>
      </c>
      <c r="CB852" s="118">
        <f t="shared" ca="1" si="1070"/>
        <v>0</v>
      </c>
      <c r="CC852" s="118">
        <f t="shared" ca="1" si="1070"/>
        <v>0</v>
      </c>
      <c r="CD852" s="118">
        <f t="shared" ca="1" si="1070"/>
        <v>0</v>
      </c>
      <c r="CE852" s="118">
        <f t="shared" ca="1" si="1070"/>
        <v>0</v>
      </c>
      <c r="CF852" s="118">
        <f t="shared" ref="CF852:CL852" ca="1" si="1071">SUM(CF850:CF851,CF848)</f>
        <v>0</v>
      </c>
      <c r="CG852" s="118">
        <f t="shared" ca="1" si="1071"/>
        <v>0</v>
      </c>
      <c r="CH852" s="118">
        <f t="shared" ca="1" si="1071"/>
        <v>0</v>
      </c>
      <c r="CI852" s="118">
        <f t="shared" ca="1" si="1071"/>
        <v>0</v>
      </c>
      <c r="CJ852" s="118">
        <f t="shared" ca="1" si="1071"/>
        <v>0</v>
      </c>
      <c r="CK852" s="118">
        <f t="shared" ca="1" si="1071"/>
        <v>0</v>
      </c>
      <c r="CL852" s="118">
        <f t="shared" ca="1" si="1071"/>
        <v>0</v>
      </c>
      <c r="CN852" s="118" t="e">
        <f t="shared" ref="CN852" ca="1" si="1072">SUM(CN850:CN851,CN848)</f>
        <v>#REF!</v>
      </c>
      <c r="CO852" s="118" t="e">
        <f t="shared" ref="CO852" ca="1" si="1073">SUM(CO850:CO851,CO848)</f>
        <v>#N/A</v>
      </c>
      <c r="CP852" s="118" t="e">
        <f t="shared" ref="CP852" ca="1" si="1074">SUM(CP850:CP851,CP848)</f>
        <v>#N/A</v>
      </c>
      <c r="CQ852" s="118" t="e">
        <f t="shared" ref="CQ852" ca="1" si="1075">SUM(CQ850:CQ851,CQ848)</f>
        <v>#N/A</v>
      </c>
      <c r="CR852" s="118" t="e">
        <f t="shared" ref="CR852" ca="1" si="1076">SUM(CR850:CR851,CR848)</f>
        <v>#N/A</v>
      </c>
      <c r="CS852" s="118" t="e">
        <f t="shared" ref="CS852" ca="1" si="1077">SUM(CS850:CS851,CS848)</f>
        <v>#N/A</v>
      </c>
      <c r="CT852" s="118" t="e">
        <f t="shared" ref="CT852" ca="1" si="1078">SUM(CT850:CT851,CT848)</f>
        <v>#N/A</v>
      </c>
      <c r="CU852" s="118" t="e">
        <f t="shared" ref="CU852" ca="1" si="1079">SUM(CU850:CU851,CU848)</f>
        <v>#N/A</v>
      </c>
      <c r="CV852" s="118" t="e">
        <f t="shared" ref="CV852" ca="1" si="1080">SUM(CV850:CV851,CV848)</f>
        <v>#N/A</v>
      </c>
      <c r="CW852" s="118" t="e">
        <f t="shared" ref="CW852" ca="1" si="1081">SUM(CW850:CW851,CW848)</f>
        <v>#N/A</v>
      </c>
      <c r="CX852" s="118" t="e">
        <f t="shared" ref="CX852" ca="1" si="1082">SUM(CX850:CX851,CX848)</f>
        <v>#N/A</v>
      </c>
      <c r="CY852" s="118" t="e">
        <f t="shared" ref="CY852" ca="1" si="1083">SUM(CY850:CY851,CY848)</f>
        <v>#N/A</v>
      </c>
      <c r="CZ852" s="118" t="e">
        <f t="shared" ref="CZ852" ca="1" si="1084">SUM(CZ850:CZ851,CZ848)</f>
        <v>#N/A</v>
      </c>
      <c r="DA852" s="118" t="e">
        <f t="shared" ref="DA852" ca="1" si="1085">SUM(DA850:DA851,DA848)</f>
        <v>#N/A</v>
      </c>
      <c r="DB852" s="118" t="e">
        <f t="shared" ref="DB852" ca="1" si="1086">SUM(DB850:DB851,DB848)</f>
        <v>#N/A</v>
      </c>
      <c r="DC852" s="118" t="e">
        <f t="shared" ref="DC852" ca="1" si="1087">SUM(DC850:DC851,DC848)</f>
        <v>#N/A</v>
      </c>
      <c r="DD852" s="118" t="e">
        <f t="shared" ref="DD852" ca="1" si="1088">SUM(DD850:DD851,DD848)</f>
        <v>#N/A</v>
      </c>
      <c r="DE852" s="118" t="e">
        <f t="shared" ref="DE852" ca="1" si="1089">SUM(DE850:DE851,DE848)</f>
        <v>#N/A</v>
      </c>
      <c r="DF852" s="118" t="e">
        <f t="shared" ref="DF852" ca="1" si="1090">SUM(DF850:DF851,DF848)</f>
        <v>#N/A</v>
      </c>
      <c r="DG852" s="118" t="e">
        <f t="shared" ref="DG852" ca="1" si="1091">SUM(DG850:DG851,DG848)</f>
        <v>#N/A</v>
      </c>
      <c r="DH852" s="118" t="e">
        <f t="shared" ref="DH852" ca="1" si="1092">SUM(DH850:DH851,DH848)</f>
        <v>#N/A</v>
      </c>
      <c r="DI852" s="118" t="e">
        <f t="shared" ref="DI852" ca="1" si="1093">SUM(DI850:DI851,DI848)</f>
        <v>#N/A</v>
      </c>
      <c r="DJ852" s="118" t="e">
        <f t="shared" ref="DJ852" ca="1" si="1094">SUM(DJ850:DJ851,DJ848)</f>
        <v>#N/A</v>
      </c>
      <c r="DK852" s="118" t="e">
        <f t="shared" ref="DK852" ca="1" si="1095">SUM(DK850:DK851,DK848)</f>
        <v>#N/A</v>
      </c>
      <c r="DL852" s="118" t="e">
        <f t="shared" ref="DL852" ca="1" si="1096">SUM(DL850:DL851,DL848)</f>
        <v>#N/A</v>
      </c>
    </row>
    <row r="853" spans="2:116" x14ac:dyDescent="0.4">
      <c r="D853" t="s">
        <v>759</v>
      </c>
      <c r="E853" s="8" t="str">
        <f t="shared" si="1035"/>
        <v>853 ASSETSALE-PV</v>
      </c>
      <c r="G853" s="126"/>
      <c r="H853" s="27"/>
      <c r="I853" s="78"/>
      <c r="J853" s="78"/>
      <c r="K853" s="33"/>
      <c r="L853" s="33"/>
      <c r="M853" s="33"/>
      <c r="N853" s="33"/>
      <c r="O853" s="33"/>
      <c r="P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c r="AX853" s="33"/>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c r="BV853" s="33"/>
      <c r="BW853" s="33"/>
      <c r="BX853" s="33"/>
      <c r="BY853" s="33"/>
      <c r="BZ853" s="33"/>
      <c r="CA853" s="33"/>
      <c r="CB853" s="33"/>
      <c r="CC853" s="33"/>
      <c r="CD853" s="33"/>
      <c r="CE853" s="33"/>
      <c r="CF853" s="33"/>
      <c r="CG853" s="33"/>
      <c r="CH853" s="33"/>
      <c r="CI853" s="33"/>
      <c r="CJ853" s="33"/>
      <c r="CK853" s="33"/>
      <c r="CL853" s="33"/>
      <c r="CN853" s="33"/>
      <c r="CO853" s="33"/>
      <c r="CP853" s="33"/>
      <c r="CQ853" s="33"/>
      <c r="CR853" s="33"/>
      <c r="CS853" s="33"/>
      <c r="CT853" s="33"/>
      <c r="CU853" s="33"/>
      <c r="CV853" s="33"/>
      <c r="CW853" s="33"/>
      <c r="CX853" s="33"/>
      <c r="CY853" s="33"/>
      <c r="CZ853" s="33"/>
      <c r="DA853" s="33"/>
      <c r="DB853" s="33"/>
      <c r="DC853" s="33"/>
      <c r="DD853" s="33"/>
      <c r="DE853" s="33"/>
      <c r="DF853" s="33"/>
      <c r="DG853" s="33"/>
      <c r="DH853" s="33"/>
      <c r="DI853" s="33"/>
      <c r="DJ853" s="33"/>
      <c r="DK853" s="33"/>
      <c r="DL853" s="33"/>
    </row>
    <row r="854" spans="2:116" x14ac:dyDescent="0.4">
      <c r="B854" t="str">
        <f>E854</f>
        <v>854 ASSETSALE-PV</v>
      </c>
      <c r="D854" t="s">
        <v>759</v>
      </c>
      <c r="E854" s="8" t="str">
        <f t="shared" si="1035"/>
        <v>854 ASSETSALE-PV</v>
      </c>
      <c r="G854" s="145" t="str">
        <f>"Sales price per "&amp;G863</f>
        <v>Sales price per Unit</v>
      </c>
      <c r="H854" s="12"/>
      <c r="I854" s="60"/>
      <c r="J854" s="60"/>
      <c r="K854" s="139">
        <v>200000</v>
      </c>
      <c r="L854" s="139">
        <v>200000</v>
      </c>
      <c r="M854" s="139">
        <v>200000</v>
      </c>
      <c r="N854" s="139">
        <v>200000</v>
      </c>
      <c r="O854" s="139">
        <v>200000</v>
      </c>
      <c r="P854" s="139">
        <v>200000</v>
      </c>
      <c r="R854" s="19"/>
      <c r="S854" s="140" cm="1">
        <f t="array" ref="S854">INDEX($K:$P,ROW(),MATCH(S$3,$K$2:$P$2,0))</f>
        <v>200000</v>
      </c>
      <c r="T854" s="140" cm="1">
        <f t="array" ref="T854">INDEX($K:$P,ROW(),MATCH(T$3,$K$2:$P$2,0))</f>
        <v>200000</v>
      </c>
      <c r="U854" s="140" cm="1">
        <f t="array" ref="U854">INDEX($K:$P,ROW(),MATCH(U$3,$K$2:$P$2,0))</f>
        <v>200000</v>
      </c>
      <c r="V854" s="140" cm="1">
        <f t="array" ref="V854">INDEX($K:$P,ROW(),MATCH(V$3,$K$2:$P$2,0))</f>
        <v>200000</v>
      </c>
      <c r="W854" s="140" cm="1">
        <f t="array" ref="W854">INDEX($K:$P,ROW(),MATCH(W$3,$K$2:$P$2,0))</f>
        <v>200000</v>
      </c>
      <c r="X854" s="140" cm="1">
        <f t="array" ref="X854">INDEX($K:$P,ROW(),MATCH(X$3,$K$2:$P$2,0))</f>
        <v>200000</v>
      </c>
      <c r="Y854" s="140" cm="1">
        <f t="array" ref="Y854">INDEX($K:$P,ROW(),MATCH(Y$3,$K$2:$P$2,0))</f>
        <v>200000</v>
      </c>
      <c r="Z854" s="140" cm="1">
        <f t="array" ref="Z854">INDEX($K:$P,ROW(),MATCH(Z$3,$K$2:$P$2,0))</f>
        <v>200000</v>
      </c>
      <c r="AA854" s="140" cm="1">
        <f t="array" ref="AA854">INDEX($K:$P,ROW(),MATCH(AA$3,$K$2:$P$2,0))</f>
        <v>200000</v>
      </c>
      <c r="AB854" s="140" cm="1">
        <f t="array" ref="AB854">INDEX($K:$P,ROW(),MATCH(AB$3,$K$2:$P$2,0))</f>
        <v>200000</v>
      </c>
      <c r="AC854" s="140" cm="1">
        <f t="array" ref="AC854">INDEX($K:$P,ROW(),MATCH(AC$3,$K$2:$P$2,0))</f>
        <v>200000</v>
      </c>
      <c r="AD854" s="140" cm="1">
        <f t="array" ref="AD854">INDEX($K:$P,ROW(),MATCH(AD$3,$K$2:$P$2,0))</f>
        <v>200000</v>
      </c>
      <c r="AE854" s="140" cm="1">
        <f t="array" ref="AE854">INDEX($K:$P,ROW(),MATCH(AE$3,$K$2:$P$2,0))</f>
        <v>200000</v>
      </c>
      <c r="AF854" s="140" cm="1">
        <f t="array" ref="AF854">INDEX($K:$P,ROW(),MATCH(AF$3,$K$2:$P$2,0))</f>
        <v>200000</v>
      </c>
      <c r="AG854" s="140" cm="1">
        <f t="array" ref="AG854">INDEX($K:$P,ROW(),MATCH(AG$3,$K$2:$P$2,0))</f>
        <v>200000</v>
      </c>
      <c r="AH854" s="140" cm="1">
        <f t="array" ref="AH854">INDEX($K:$P,ROW(),MATCH(AH$3,$K$2:$P$2,0))</f>
        <v>200000</v>
      </c>
      <c r="AI854" s="140" cm="1">
        <f t="array" ref="AI854">INDEX($K:$P,ROW(),MATCH(AI$3,$K$2:$P$2,0))</f>
        <v>200000</v>
      </c>
      <c r="AJ854" s="140" cm="1">
        <f t="array" ref="AJ854">INDEX($K:$P,ROW(),MATCH(AJ$3,$K$2:$P$2,0))</f>
        <v>200000</v>
      </c>
      <c r="AK854" s="140" cm="1">
        <f t="array" ref="AK854">INDEX($K:$P,ROW(),MATCH(AK$3,$K$2:$P$2,0))</f>
        <v>200000</v>
      </c>
      <c r="AL854" s="140" cm="1">
        <f t="array" ref="AL854">INDEX($K:$P,ROW(),MATCH(AL$3,$K$2:$P$2,0))</f>
        <v>200000</v>
      </c>
      <c r="AM854" s="140" cm="1">
        <f t="array" ref="AM854">INDEX($K:$P,ROW(),MATCH(AM$3,$K$2:$P$2,0))</f>
        <v>200000</v>
      </c>
      <c r="AN854" s="140" cm="1">
        <f t="array" ref="AN854">INDEX($K:$P,ROW(),MATCH(AN$3,$K$2:$P$2,0))</f>
        <v>200000</v>
      </c>
      <c r="AO854" s="140" cm="1">
        <f t="array" ref="AO854">INDEX($K:$P,ROW(),MATCH(AO$3,$K$2:$P$2,0))</f>
        <v>200000</v>
      </c>
      <c r="AP854" s="140" cm="1">
        <f t="array" ref="AP854">INDEX($K:$P,ROW(),MATCH(AP$3,$K$2:$P$2,0))</f>
        <v>200000</v>
      </c>
      <c r="AQ854" s="140" cm="1">
        <f t="array" ref="AQ854">INDEX($K:$P,ROW(),MATCH(AQ$3,$K$2:$P$2,0))</f>
        <v>200000</v>
      </c>
      <c r="AR854" s="140" cm="1">
        <f t="array" ref="AR854">INDEX($K:$P,ROW(),MATCH(AR$3,$K$2:$P$2,0))</f>
        <v>200000</v>
      </c>
      <c r="AS854" s="140" cm="1">
        <f t="array" ref="AS854">INDEX($K:$P,ROW(),MATCH(AS$3,$K$2:$P$2,0))</f>
        <v>200000</v>
      </c>
      <c r="AT854" s="140" cm="1">
        <f t="array" ref="AT854">INDEX($K:$P,ROW(),MATCH(AT$3,$K$2:$P$2,0))</f>
        <v>200000</v>
      </c>
      <c r="AU854" s="140" cm="1">
        <f t="array" ref="AU854">INDEX($K:$P,ROW(),MATCH(AU$3,$K$2:$P$2,0))</f>
        <v>200000</v>
      </c>
      <c r="AV854" s="140" cm="1">
        <f t="array" ref="AV854">INDEX($K:$P,ROW(),MATCH(AV$3,$K$2:$P$2,0))</f>
        <v>200000</v>
      </c>
      <c r="AW854" s="140" cm="1">
        <f t="array" ref="AW854">INDEX($K:$P,ROW(),MATCH(AW$3,$K$2:$P$2,0))</f>
        <v>200000</v>
      </c>
      <c r="AX854" s="140" cm="1">
        <f t="array" ref="AX854">INDEX($K:$P,ROW(),MATCH(AX$3,$K$2:$P$2,0))</f>
        <v>200000</v>
      </c>
      <c r="AY854" s="140" cm="1">
        <f t="array" ref="AY854">INDEX($K:$P,ROW(),MATCH(AY$3,$K$2:$P$2,0))</f>
        <v>200000</v>
      </c>
      <c r="AZ854" s="140" cm="1">
        <f t="array" ref="AZ854">INDEX($K:$P,ROW(),MATCH(AZ$3,$K$2:$P$2,0))</f>
        <v>200000</v>
      </c>
      <c r="BA854" s="140" cm="1">
        <f t="array" ref="BA854">INDEX($K:$P,ROW(),MATCH(BA$3,$K$2:$P$2,0))</f>
        <v>200000</v>
      </c>
      <c r="BB854" s="140" cm="1">
        <f t="array" ref="BB854">INDEX($K:$P,ROW(),MATCH(BB$3,$K$2:$P$2,0))</f>
        <v>200000</v>
      </c>
      <c r="BC854" s="140" cm="1">
        <f t="array" ref="BC854">INDEX($K:$P,ROW(),MATCH(BC$3,$K$2:$P$2,0))</f>
        <v>200000</v>
      </c>
      <c r="BD854" s="140" cm="1">
        <f t="array" ref="BD854">INDEX($K:$P,ROW(),MATCH(BD$3,$K$2:$P$2,0))</f>
        <v>200000</v>
      </c>
      <c r="BE854" s="140" cm="1">
        <f t="array" ref="BE854">INDEX($K:$P,ROW(),MATCH(BE$3,$K$2:$P$2,0))</f>
        <v>200000</v>
      </c>
      <c r="BF854" s="140" cm="1">
        <f t="array" ref="BF854">INDEX($K:$P,ROW(),MATCH(BF$3,$K$2:$P$2,0))</f>
        <v>200000</v>
      </c>
      <c r="BG854" s="140" cm="1">
        <f t="array" ref="BG854">INDEX($K:$P,ROW(),MATCH(BG$3,$K$2:$P$2,0))</f>
        <v>200000</v>
      </c>
      <c r="BH854" s="140" cm="1">
        <f t="array" ref="BH854">INDEX($K:$P,ROW(),MATCH(BH$3,$K$2:$P$2,0))</f>
        <v>200000</v>
      </c>
      <c r="BI854" s="140" cm="1">
        <f t="array" ref="BI854">INDEX($K:$P,ROW(),MATCH(BI$3,$K$2:$P$2,0))</f>
        <v>200000</v>
      </c>
      <c r="BJ854" s="140" cm="1">
        <f t="array" ref="BJ854">INDEX($K:$P,ROW(),MATCH(BJ$3,$K$2:$P$2,0))</f>
        <v>200000</v>
      </c>
      <c r="BK854" s="140" cm="1">
        <f t="array" ref="BK854">INDEX($K:$P,ROW(),MATCH(BK$3,$K$2:$P$2,0))</f>
        <v>200000</v>
      </c>
      <c r="BL854" s="140" cm="1">
        <f t="array" ref="BL854">INDEX($K:$P,ROW(),MATCH(BL$3,$K$2:$P$2,0))</f>
        <v>200000</v>
      </c>
      <c r="BM854" s="140" cm="1">
        <f t="array" ref="BM854">INDEX($K:$P,ROW(),MATCH(BM$3,$K$2:$P$2,0))</f>
        <v>200000</v>
      </c>
      <c r="BN854" s="140" cm="1">
        <f t="array" ref="BN854">INDEX($K:$P,ROW(),MATCH(BN$3,$K$2:$P$2,0))</f>
        <v>200000</v>
      </c>
      <c r="BO854" s="140" cm="1">
        <f t="array" ref="BO854">INDEX($K:$P,ROW(),MATCH(BO$3,$K$2:$P$2,0))</f>
        <v>200000</v>
      </c>
      <c r="BP854" s="140" cm="1">
        <f t="array" ref="BP854">INDEX($K:$P,ROW(),MATCH(BP$3,$K$2:$P$2,0))</f>
        <v>200000</v>
      </c>
      <c r="BQ854" s="140" cm="1">
        <f t="array" ref="BQ854">INDEX($K:$P,ROW(),MATCH(BQ$3,$K$2:$P$2,0))</f>
        <v>200000</v>
      </c>
      <c r="BR854" s="140" cm="1">
        <f t="array" ref="BR854">INDEX($K:$P,ROW(),MATCH(BR$3,$K$2:$P$2,0))</f>
        <v>200000</v>
      </c>
      <c r="BS854" s="140" cm="1">
        <f t="array" ref="BS854">INDEX($K:$P,ROW(),MATCH(BS$3,$K$2:$P$2,0))</f>
        <v>200000</v>
      </c>
      <c r="BT854" s="140" cm="1">
        <f t="array" ref="BT854">INDEX($K:$P,ROW(),MATCH(BT$3,$K$2:$P$2,0))</f>
        <v>200000</v>
      </c>
      <c r="BU854" s="140" cm="1">
        <f t="array" ref="BU854">INDEX($K:$P,ROW(),MATCH(BU$3,$K$2:$P$2,0))</f>
        <v>200000</v>
      </c>
      <c r="BV854" s="140" cm="1">
        <f t="array" ref="BV854">INDEX($K:$P,ROW(),MATCH(BV$3,$K$2:$P$2,0))</f>
        <v>200000</v>
      </c>
      <c r="BW854" s="140" cm="1">
        <f t="array" ref="BW854">INDEX($K:$P,ROW(),MATCH(BW$3,$K$2:$P$2,0))</f>
        <v>200000</v>
      </c>
      <c r="BX854" s="140" cm="1">
        <f t="array" ref="BX854">INDEX($K:$P,ROW(),MATCH(BX$3,$K$2:$P$2,0))</f>
        <v>200000</v>
      </c>
      <c r="BY854" s="140" cm="1">
        <f t="array" ref="BY854">INDEX($K:$P,ROW(),MATCH(BY$3,$K$2:$P$2,0))</f>
        <v>200000</v>
      </c>
      <c r="BZ854" s="140" cm="1">
        <f t="array" ref="BZ854">INDEX($K:$P,ROW(),MATCH(BZ$3,$K$2:$P$2,0))</f>
        <v>200000</v>
      </c>
      <c r="CA854" s="140" cm="1">
        <f t="array" ref="CA854">INDEX($K:$P,ROW(),MATCH(CA$3,$K$2:$P$2,0))</f>
        <v>200000</v>
      </c>
      <c r="CB854" s="140" cm="1">
        <f t="array" ref="CB854">INDEX($K:$P,ROW(),MATCH(CB$3,$K$2:$P$2,0))</f>
        <v>200000</v>
      </c>
      <c r="CC854" s="140" cm="1">
        <f t="array" ref="CC854">INDEX($K:$P,ROW(),MATCH(CC$3,$K$2:$P$2,0))</f>
        <v>200000</v>
      </c>
      <c r="CD854" s="140" cm="1">
        <f t="array" ref="CD854">INDEX($K:$P,ROW(),MATCH(CD$3,$K$2:$P$2,0))</f>
        <v>200000</v>
      </c>
      <c r="CE854" s="140" cm="1">
        <f t="array" ref="CE854">INDEX($K:$P,ROW(),MATCH(CE$3,$K$2:$P$2,0))</f>
        <v>200000</v>
      </c>
      <c r="CF854" s="140" cm="1">
        <f t="array" ref="CF854">INDEX($K:$P,ROW(),MATCH(CF$3,$K$2:$P$2,0))</f>
        <v>200000</v>
      </c>
      <c r="CG854" s="140" cm="1">
        <f t="array" ref="CG854">INDEX($K:$P,ROW(),MATCH(CG$3,$K$2:$P$2,0))</f>
        <v>200000</v>
      </c>
      <c r="CH854" s="140" cm="1">
        <f t="array" ref="CH854">INDEX($K:$P,ROW(),MATCH(CH$3,$K$2:$P$2,0))</f>
        <v>200000</v>
      </c>
      <c r="CI854" s="140" cm="1">
        <f t="array" ref="CI854">INDEX($K:$P,ROW(),MATCH(CI$3,$K$2:$P$2,0))</f>
        <v>200000</v>
      </c>
      <c r="CJ854" s="140" cm="1">
        <f t="array" ref="CJ854">INDEX($K:$P,ROW(),MATCH(CJ$3,$K$2:$P$2,0))</f>
        <v>200000</v>
      </c>
      <c r="CK854" s="140" cm="1">
        <f t="array" ref="CK854">INDEX($K:$P,ROW(),MATCH(CK$3,$K$2:$P$2,0))</f>
        <v>200000</v>
      </c>
      <c r="CL854" s="140" cm="1">
        <f t="array" ref="CL854">INDEX($K:$P,ROW(),MATCH(CL$3,$K$2:$P$2,0))</f>
        <v>200000</v>
      </c>
      <c r="CN854" s="140" t="e" cm="1">
        <f t="array" ref="CN854">INDEX($K:$P,ROW(),MATCH(CN$3,$K$2:$P$2,0))</f>
        <v>#N/A</v>
      </c>
      <c r="CO854" s="140" t="e" cm="1">
        <f t="array" ref="CO854">INDEX($K:$P,ROW(),MATCH(CO$3,$K$2:$P$2,0))</f>
        <v>#N/A</v>
      </c>
      <c r="CP854" s="140" t="e" cm="1">
        <f t="array" ref="CP854">INDEX($K:$P,ROW(),MATCH(CP$3,$K$2:$P$2,0))</f>
        <v>#N/A</v>
      </c>
      <c r="CQ854" s="140" t="e" cm="1">
        <f t="array" ref="CQ854">INDEX($K:$P,ROW(),MATCH(CQ$3,$K$2:$P$2,0))</f>
        <v>#N/A</v>
      </c>
      <c r="CR854" s="140" t="e" cm="1">
        <f t="array" ref="CR854">INDEX($K:$P,ROW(),MATCH(CR$3,$K$2:$P$2,0))</f>
        <v>#N/A</v>
      </c>
      <c r="CS854" s="140" t="e" cm="1">
        <f t="array" ref="CS854">INDEX($K:$P,ROW(),MATCH(CS$3,$K$2:$P$2,0))</f>
        <v>#N/A</v>
      </c>
      <c r="CT854" s="140" t="e" cm="1">
        <f t="array" ref="CT854">INDEX($K:$P,ROW(),MATCH(CT$3,$K$2:$P$2,0))</f>
        <v>#N/A</v>
      </c>
      <c r="CU854" s="140" t="e" cm="1">
        <f t="array" ref="CU854">INDEX($K:$P,ROW(),MATCH(CU$3,$K$2:$P$2,0))</f>
        <v>#N/A</v>
      </c>
      <c r="CV854" s="140" t="e" cm="1">
        <f t="array" ref="CV854">INDEX($K:$P,ROW(),MATCH(CV$3,$K$2:$P$2,0))</f>
        <v>#N/A</v>
      </c>
      <c r="CW854" s="140" t="e" cm="1">
        <f t="array" ref="CW854">INDEX($K:$P,ROW(),MATCH(CW$3,$K$2:$P$2,0))</f>
        <v>#N/A</v>
      </c>
      <c r="CX854" s="140" t="e" cm="1">
        <f t="array" ref="CX854">INDEX($K:$P,ROW(),MATCH(CX$3,$K$2:$P$2,0))</f>
        <v>#N/A</v>
      </c>
      <c r="CY854" s="140" t="e" cm="1">
        <f t="array" ref="CY854">INDEX($K:$P,ROW(),MATCH(CY$3,$K$2:$P$2,0))</f>
        <v>#N/A</v>
      </c>
      <c r="CZ854" s="140" t="e" cm="1">
        <f t="array" ref="CZ854">INDEX($K:$P,ROW(),MATCH(CZ$3,$K$2:$P$2,0))</f>
        <v>#N/A</v>
      </c>
      <c r="DA854" s="140" t="e" cm="1">
        <f t="array" ref="DA854">INDEX($K:$P,ROW(),MATCH(DA$3,$K$2:$P$2,0))</f>
        <v>#N/A</v>
      </c>
      <c r="DB854" s="140" t="e" cm="1">
        <f t="array" ref="DB854">INDEX($K:$P,ROW(),MATCH(DB$3,$K$2:$P$2,0))</f>
        <v>#N/A</v>
      </c>
      <c r="DC854" s="140" t="e" cm="1">
        <f t="array" ref="DC854">INDEX($K:$P,ROW(),MATCH(DC$3,$K$2:$P$2,0))</f>
        <v>#N/A</v>
      </c>
      <c r="DD854" s="140" t="e" cm="1">
        <f t="array" ref="DD854">INDEX($K:$P,ROW(),MATCH(DD$3,$K$2:$P$2,0))</f>
        <v>#N/A</v>
      </c>
      <c r="DE854" s="140" t="e" cm="1">
        <f t="array" ref="DE854">INDEX($K:$P,ROW(),MATCH(DE$3,$K$2:$P$2,0))</f>
        <v>#N/A</v>
      </c>
      <c r="DF854" s="140" t="e" cm="1">
        <f t="array" ref="DF854">INDEX($K:$P,ROW(),MATCH(DF$3,$K$2:$P$2,0))</f>
        <v>#N/A</v>
      </c>
      <c r="DG854" s="140" t="e" cm="1">
        <f t="array" ref="DG854">INDEX($K:$P,ROW(),MATCH(DG$3,$K$2:$P$2,0))</f>
        <v>#N/A</v>
      </c>
      <c r="DH854" s="140" t="e" cm="1">
        <f t="array" ref="DH854">INDEX($K:$P,ROW(),MATCH(DH$3,$K$2:$P$2,0))</f>
        <v>#N/A</v>
      </c>
      <c r="DI854" s="140" t="e" cm="1">
        <f t="array" ref="DI854">INDEX($K:$P,ROW(),MATCH(DI$3,$K$2:$P$2,0))</f>
        <v>#N/A</v>
      </c>
      <c r="DJ854" s="140" t="e" cm="1">
        <f t="array" ref="DJ854">INDEX($K:$P,ROW(),MATCH(DJ$3,$K$2:$P$2,0))</f>
        <v>#N/A</v>
      </c>
      <c r="DK854" s="140" t="e" cm="1">
        <f t="array" ref="DK854">INDEX($K:$P,ROW(),MATCH(DK$3,$K$2:$P$2,0))</f>
        <v>#N/A</v>
      </c>
      <c r="DL854" s="140" t="e" cm="1">
        <f t="array" ref="DL854">INDEX($K:$P,ROW(),MATCH(DL$3,$K$2:$P$2,0))</f>
        <v>#N/A</v>
      </c>
    </row>
    <row r="855" spans="2:116" x14ac:dyDescent="0.4">
      <c r="C855" t="s">
        <v>235</v>
      </c>
      <c r="D855" t="s">
        <v>759</v>
      </c>
      <c r="E855" s="8" t="str">
        <f>ROW()&amp;" "&amp;D855</f>
        <v>855 ASSETSALE-PV</v>
      </c>
      <c r="G855" s="126" t="str">
        <f>"Proceeds on sale of "&amp;G863&amp;"s - "&amp;G862</f>
        <v>Proceeds on sale of Units - (Primary label)</v>
      </c>
      <c r="H855" s="27"/>
      <c r="I855" s="78"/>
      <c r="J855" s="78"/>
      <c r="K855" s="33">
        <f t="shared" ref="K855:P855" ca="1" si="1097">SUMIF($3:$3,K$2,855:855)</f>
        <v>0</v>
      </c>
      <c r="L855" s="33">
        <f t="shared" ca="1" si="1097"/>
        <v>28000000</v>
      </c>
      <c r="M855" s="33">
        <f t="shared" ca="1" si="1097"/>
        <v>0</v>
      </c>
      <c r="N855" s="33">
        <f t="shared" ca="1" si="1097"/>
        <v>0</v>
      </c>
      <c r="O855" s="33">
        <f t="shared" ca="1" si="1097"/>
        <v>0</v>
      </c>
      <c r="P855" s="33">
        <f t="shared" ca="1" si="1097"/>
        <v>0</v>
      </c>
      <c r="R855" s="33"/>
      <c r="S855" s="33">
        <f ca="1">-S854*S845</f>
        <v>0</v>
      </c>
      <c r="T855" s="33">
        <f t="shared" ref="T855:CE855" ca="1" si="1098">-T854*T845</f>
        <v>0</v>
      </c>
      <c r="U855" s="33">
        <f t="shared" ca="1" si="1098"/>
        <v>0</v>
      </c>
      <c r="V855" s="33">
        <f t="shared" ca="1" si="1098"/>
        <v>0</v>
      </c>
      <c r="W855" s="33">
        <f t="shared" ca="1" si="1098"/>
        <v>0</v>
      </c>
      <c r="X855" s="33">
        <f t="shared" ca="1" si="1098"/>
        <v>0</v>
      </c>
      <c r="Y855" s="33">
        <f t="shared" ca="1" si="1098"/>
        <v>0</v>
      </c>
      <c r="Z855" s="33">
        <f t="shared" ca="1" si="1098"/>
        <v>0</v>
      </c>
      <c r="AA855" s="33">
        <f t="shared" ca="1" si="1098"/>
        <v>0</v>
      </c>
      <c r="AB855" s="33">
        <f t="shared" ca="1" si="1098"/>
        <v>0</v>
      </c>
      <c r="AC855" s="33">
        <f t="shared" ca="1" si="1098"/>
        <v>0</v>
      </c>
      <c r="AD855" s="33">
        <f t="shared" ca="1" si="1098"/>
        <v>0</v>
      </c>
      <c r="AE855" s="33">
        <f t="shared" ca="1" si="1098"/>
        <v>4000000</v>
      </c>
      <c r="AF855" s="33">
        <f t="shared" ca="1" si="1098"/>
        <v>4000000</v>
      </c>
      <c r="AG855" s="33">
        <f t="shared" ca="1" si="1098"/>
        <v>4000000</v>
      </c>
      <c r="AH855" s="33">
        <f t="shared" ca="1" si="1098"/>
        <v>4000000</v>
      </c>
      <c r="AI855" s="33">
        <f t="shared" ca="1" si="1098"/>
        <v>4000000</v>
      </c>
      <c r="AJ855" s="33">
        <f t="shared" ca="1" si="1098"/>
        <v>4000000</v>
      </c>
      <c r="AK855" s="33">
        <f t="shared" ca="1" si="1098"/>
        <v>4000000</v>
      </c>
      <c r="AL855" s="33">
        <f t="shared" ca="1" si="1098"/>
        <v>0</v>
      </c>
      <c r="AM855" s="33">
        <f t="shared" ca="1" si="1098"/>
        <v>0</v>
      </c>
      <c r="AN855" s="33">
        <f t="shared" ca="1" si="1098"/>
        <v>0</v>
      </c>
      <c r="AO855" s="33">
        <f t="shared" ca="1" si="1098"/>
        <v>0</v>
      </c>
      <c r="AP855" s="33">
        <f t="shared" ca="1" si="1098"/>
        <v>0</v>
      </c>
      <c r="AQ855" s="33">
        <f t="shared" ca="1" si="1098"/>
        <v>0</v>
      </c>
      <c r="AR855" s="33">
        <f t="shared" ca="1" si="1098"/>
        <v>0</v>
      </c>
      <c r="AS855" s="33">
        <f t="shared" ca="1" si="1098"/>
        <v>0</v>
      </c>
      <c r="AT855" s="33">
        <f t="shared" ca="1" si="1098"/>
        <v>0</v>
      </c>
      <c r="AU855" s="33">
        <f t="shared" ca="1" si="1098"/>
        <v>0</v>
      </c>
      <c r="AV855" s="33">
        <f t="shared" ca="1" si="1098"/>
        <v>0</v>
      </c>
      <c r="AW855" s="33">
        <f t="shared" ca="1" si="1098"/>
        <v>0</v>
      </c>
      <c r="AX855" s="33">
        <f t="shared" ca="1" si="1098"/>
        <v>0</v>
      </c>
      <c r="AY855" s="33">
        <f t="shared" ca="1" si="1098"/>
        <v>0</v>
      </c>
      <c r="AZ855" s="33">
        <f t="shared" ca="1" si="1098"/>
        <v>0</v>
      </c>
      <c r="BA855" s="33">
        <f t="shared" ca="1" si="1098"/>
        <v>0</v>
      </c>
      <c r="BB855" s="33">
        <f t="shared" ca="1" si="1098"/>
        <v>0</v>
      </c>
      <c r="BC855" s="33">
        <f t="shared" ca="1" si="1098"/>
        <v>0</v>
      </c>
      <c r="BD855" s="33">
        <f t="shared" ca="1" si="1098"/>
        <v>0</v>
      </c>
      <c r="BE855" s="33">
        <f t="shared" ca="1" si="1098"/>
        <v>0</v>
      </c>
      <c r="BF855" s="33">
        <f t="shared" ca="1" si="1098"/>
        <v>0</v>
      </c>
      <c r="BG855" s="33">
        <f t="shared" ca="1" si="1098"/>
        <v>0</v>
      </c>
      <c r="BH855" s="33">
        <f t="shared" ca="1" si="1098"/>
        <v>0</v>
      </c>
      <c r="BI855" s="33">
        <f t="shared" ca="1" si="1098"/>
        <v>0</v>
      </c>
      <c r="BJ855" s="33">
        <f t="shared" ca="1" si="1098"/>
        <v>0</v>
      </c>
      <c r="BK855" s="33">
        <f t="shared" ca="1" si="1098"/>
        <v>0</v>
      </c>
      <c r="BL855" s="33">
        <f t="shared" ca="1" si="1098"/>
        <v>0</v>
      </c>
      <c r="BM855" s="33">
        <f t="shared" ca="1" si="1098"/>
        <v>0</v>
      </c>
      <c r="BN855" s="33">
        <f t="shared" ca="1" si="1098"/>
        <v>0</v>
      </c>
      <c r="BO855" s="33">
        <f t="shared" ca="1" si="1098"/>
        <v>0</v>
      </c>
      <c r="BP855" s="33">
        <f t="shared" ca="1" si="1098"/>
        <v>0</v>
      </c>
      <c r="BQ855" s="33">
        <f t="shared" ca="1" si="1098"/>
        <v>0</v>
      </c>
      <c r="BR855" s="33">
        <f t="shared" ca="1" si="1098"/>
        <v>0</v>
      </c>
      <c r="BS855" s="33">
        <f t="shared" ca="1" si="1098"/>
        <v>0</v>
      </c>
      <c r="BT855" s="33">
        <f t="shared" ca="1" si="1098"/>
        <v>0</v>
      </c>
      <c r="BU855" s="33">
        <f t="shared" ca="1" si="1098"/>
        <v>0</v>
      </c>
      <c r="BV855" s="33">
        <f t="shared" ca="1" si="1098"/>
        <v>0</v>
      </c>
      <c r="BW855" s="33">
        <f t="shared" ca="1" si="1098"/>
        <v>0</v>
      </c>
      <c r="BX855" s="33">
        <f t="shared" ca="1" si="1098"/>
        <v>0</v>
      </c>
      <c r="BY855" s="33">
        <f t="shared" ca="1" si="1098"/>
        <v>0</v>
      </c>
      <c r="BZ855" s="33">
        <f t="shared" ca="1" si="1098"/>
        <v>0</v>
      </c>
      <c r="CA855" s="33">
        <f t="shared" ca="1" si="1098"/>
        <v>0</v>
      </c>
      <c r="CB855" s="33">
        <f t="shared" ca="1" si="1098"/>
        <v>0</v>
      </c>
      <c r="CC855" s="33">
        <f t="shared" ca="1" si="1098"/>
        <v>0</v>
      </c>
      <c r="CD855" s="33">
        <f t="shared" ca="1" si="1098"/>
        <v>0</v>
      </c>
      <c r="CE855" s="33">
        <f t="shared" ca="1" si="1098"/>
        <v>0</v>
      </c>
      <c r="CF855" s="33">
        <f t="shared" ref="CF855:CL855" ca="1" si="1099">-CF854*CF845</f>
        <v>0</v>
      </c>
      <c r="CG855" s="33">
        <f t="shared" ca="1" si="1099"/>
        <v>0</v>
      </c>
      <c r="CH855" s="33">
        <f t="shared" ca="1" si="1099"/>
        <v>0</v>
      </c>
      <c r="CI855" s="33">
        <f t="shared" ca="1" si="1099"/>
        <v>0</v>
      </c>
      <c r="CJ855" s="33">
        <f t="shared" ca="1" si="1099"/>
        <v>0</v>
      </c>
      <c r="CK855" s="33">
        <f t="shared" ca="1" si="1099"/>
        <v>0</v>
      </c>
      <c r="CL855" s="33">
        <f t="shared" ca="1" si="1099"/>
        <v>0</v>
      </c>
      <c r="CN855" s="33" t="e">
        <f t="shared" ref="CN855" ca="1" si="1100">-CN854*CN845</f>
        <v>#N/A</v>
      </c>
      <c r="CO855" s="33" t="e">
        <f t="shared" ref="CO855" ca="1" si="1101">-CO854*CO845</f>
        <v>#N/A</v>
      </c>
      <c r="CP855" s="33" t="e">
        <f t="shared" ref="CP855" ca="1" si="1102">-CP854*CP845</f>
        <v>#N/A</v>
      </c>
      <c r="CQ855" s="33" t="e">
        <f t="shared" ref="CQ855" ca="1" si="1103">-CQ854*CQ845</f>
        <v>#N/A</v>
      </c>
      <c r="CR855" s="33" t="e">
        <f t="shared" ref="CR855" ca="1" si="1104">-CR854*CR845</f>
        <v>#N/A</v>
      </c>
      <c r="CS855" s="33" t="e">
        <f t="shared" ref="CS855" ca="1" si="1105">-CS854*CS845</f>
        <v>#N/A</v>
      </c>
      <c r="CT855" s="33" t="e">
        <f t="shared" ref="CT855" ca="1" si="1106">-CT854*CT845</f>
        <v>#N/A</v>
      </c>
      <c r="CU855" s="33" t="e">
        <f t="shared" ref="CU855" ca="1" si="1107">-CU854*CU845</f>
        <v>#N/A</v>
      </c>
      <c r="CV855" s="33" t="e">
        <f t="shared" ref="CV855" ca="1" si="1108">-CV854*CV845</f>
        <v>#N/A</v>
      </c>
      <c r="CW855" s="33" t="e">
        <f t="shared" ref="CW855" ca="1" si="1109">-CW854*CW845</f>
        <v>#N/A</v>
      </c>
      <c r="CX855" s="33" t="e">
        <f t="shared" ref="CX855" ca="1" si="1110">-CX854*CX845</f>
        <v>#N/A</v>
      </c>
      <c r="CY855" s="33" t="e">
        <f t="shared" ref="CY855" ca="1" si="1111">-CY854*CY845</f>
        <v>#N/A</v>
      </c>
      <c r="CZ855" s="33" t="e">
        <f t="shared" ref="CZ855" ca="1" si="1112">-CZ854*CZ845</f>
        <v>#N/A</v>
      </c>
      <c r="DA855" s="33" t="e">
        <f t="shared" ref="DA855" ca="1" si="1113">-DA854*DA845</f>
        <v>#N/A</v>
      </c>
      <c r="DB855" s="33" t="e">
        <f t="shared" ref="DB855" ca="1" si="1114">-DB854*DB845</f>
        <v>#N/A</v>
      </c>
      <c r="DC855" s="33" t="e">
        <f t="shared" ref="DC855" ca="1" si="1115">-DC854*DC845</f>
        <v>#N/A</v>
      </c>
      <c r="DD855" s="33" t="e">
        <f t="shared" ref="DD855" ca="1" si="1116">-DD854*DD845</f>
        <v>#N/A</v>
      </c>
      <c r="DE855" s="33" t="e">
        <f t="shared" ref="DE855" ca="1" si="1117">-DE854*DE845</f>
        <v>#N/A</v>
      </c>
      <c r="DF855" s="33" t="e">
        <f t="shared" ref="DF855" ca="1" si="1118">-DF854*DF845</f>
        <v>#N/A</v>
      </c>
      <c r="DG855" s="33" t="e">
        <f t="shared" ref="DG855" ca="1" si="1119">-DG854*DG845</f>
        <v>#N/A</v>
      </c>
      <c r="DH855" s="33" t="e">
        <f t="shared" ref="DH855" ca="1" si="1120">-DH854*DH845</f>
        <v>#N/A</v>
      </c>
      <c r="DI855" s="33" t="e">
        <f t="shared" ref="DI855" ca="1" si="1121">-DI854*DI845</f>
        <v>#N/A</v>
      </c>
      <c r="DJ855" s="33" t="e">
        <f t="shared" ref="DJ855" ca="1" si="1122">-DJ854*DJ845</f>
        <v>#N/A</v>
      </c>
      <c r="DK855" s="33" t="e">
        <f t="shared" ref="DK855" ca="1" si="1123">-DK854*DK845</f>
        <v>#N/A</v>
      </c>
      <c r="DL855" s="33" t="e">
        <f t="shared" ref="DL855" ca="1" si="1124">-DL854*DL845</f>
        <v>#N/A</v>
      </c>
    </row>
    <row r="856" spans="2:116" x14ac:dyDescent="0.4">
      <c r="D856" t="s">
        <v>759</v>
      </c>
      <c r="E856" s="8"/>
      <c r="G856" s="126"/>
      <c r="H856" s="27"/>
      <c r="I856" s="78"/>
      <c r="J856" s="78"/>
      <c r="K856" s="33"/>
      <c r="L856" s="33"/>
      <c r="M856" s="33"/>
      <c r="N856" s="33"/>
      <c r="O856" s="33"/>
      <c r="P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c r="AX856" s="33"/>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c r="BV856" s="33"/>
      <c r="BW856" s="33"/>
      <c r="BX856" s="33"/>
      <c r="BY856" s="33"/>
      <c r="BZ856" s="33"/>
      <c r="CA856" s="33"/>
      <c r="CB856" s="33"/>
      <c r="CC856" s="33"/>
      <c r="CD856" s="33"/>
      <c r="CE856" s="33"/>
      <c r="CF856" s="33"/>
      <c r="CG856" s="33"/>
      <c r="CH856" s="33"/>
      <c r="CI856" s="33"/>
      <c r="CJ856" s="33"/>
      <c r="CK856" s="33"/>
      <c r="CL856" s="33"/>
      <c r="CN856" s="33"/>
      <c r="CO856" s="33"/>
      <c r="CP856" s="33"/>
      <c r="CQ856" s="33"/>
      <c r="CR856" s="33"/>
      <c r="CS856" s="33"/>
      <c r="CT856" s="33"/>
      <c r="CU856" s="33"/>
      <c r="CV856" s="33"/>
      <c r="CW856" s="33"/>
      <c r="CX856" s="33"/>
      <c r="CY856" s="33"/>
      <c r="CZ856" s="33"/>
      <c r="DA856" s="33"/>
      <c r="DB856" s="33"/>
      <c r="DC856" s="33"/>
      <c r="DD856" s="33"/>
      <c r="DE856" s="33"/>
      <c r="DF856" s="33"/>
      <c r="DG856" s="33"/>
      <c r="DH856" s="33"/>
      <c r="DI856" s="33"/>
      <c r="DJ856" s="33"/>
      <c r="DK856" s="33"/>
      <c r="DL856" s="33"/>
    </row>
    <row r="857" spans="2:116" x14ac:dyDescent="0.4">
      <c r="D857" t="s">
        <v>759</v>
      </c>
      <c r="E857" s="8"/>
      <c r="G857" s="95" t="s">
        <v>576</v>
      </c>
      <c r="H857" s="27"/>
      <c r="I857" s="78"/>
      <c r="J857" s="78"/>
      <c r="K857" s="33"/>
      <c r="L857" s="33"/>
      <c r="M857" s="33"/>
      <c r="N857" s="33"/>
      <c r="O857" s="33"/>
      <c r="P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3"/>
      <c r="AV857" s="33"/>
      <c r="AW857" s="33"/>
      <c r="AX857" s="33"/>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c r="BV857" s="33"/>
      <c r="BW857" s="33"/>
      <c r="BX857" s="33"/>
      <c r="BY857" s="33"/>
      <c r="BZ857" s="33"/>
      <c r="CA857" s="33"/>
      <c r="CB857" s="33"/>
      <c r="CC857" s="33"/>
      <c r="CD857" s="33"/>
      <c r="CE857" s="33"/>
      <c r="CF857" s="33"/>
      <c r="CG857" s="33"/>
      <c r="CH857" s="33"/>
      <c r="CI857" s="33"/>
      <c r="CJ857" s="33"/>
      <c r="CK857" s="33"/>
      <c r="CL857" s="33"/>
      <c r="CN857" s="33"/>
      <c r="CO857" s="33"/>
      <c r="CP857" s="33"/>
      <c r="CQ857" s="33"/>
      <c r="CR857" s="33"/>
      <c r="CS857" s="33"/>
      <c r="CT857" s="33"/>
      <c r="CU857" s="33"/>
      <c r="CV857" s="33"/>
      <c r="CW857" s="33"/>
      <c r="CX857" s="33"/>
      <c r="CY857" s="33"/>
      <c r="CZ857" s="33"/>
      <c r="DA857" s="33"/>
      <c r="DB857" s="33"/>
      <c r="DC857" s="33"/>
      <c r="DD857" s="33"/>
      <c r="DE857" s="33"/>
      <c r="DF857" s="33"/>
      <c r="DG857" s="33"/>
      <c r="DH857" s="33"/>
      <c r="DI857" s="33"/>
      <c r="DJ857" s="33"/>
      <c r="DK857" s="33"/>
      <c r="DL857" s="33"/>
    </row>
    <row r="858" spans="2:116" x14ac:dyDescent="0.4">
      <c r="C858" t="s">
        <v>198</v>
      </c>
      <c r="D858" t="s">
        <v>759</v>
      </c>
      <c r="E858" s="8"/>
      <c r="G858" s="158" t="str">
        <f>"Gain on sale of "&amp;G863&amp;"s - "&amp;G862</f>
        <v>Gain on sale of Units - (Primary label)</v>
      </c>
      <c r="K858" s="24">
        <f ca="1">SUMIF($3:$3,K$2,858:858)</f>
        <v>0</v>
      </c>
      <c r="L858" s="24">
        <f ca="1">SUMIF($3:$3,L$2,858:858)</f>
        <v>14000000</v>
      </c>
      <c r="M858" s="24">
        <f ca="1">SUMIF($3:$3,M$2,858:858)</f>
        <v>0</v>
      </c>
      <c r="N858" s="24">
        <f ca="1">SUMIF($3:$3,N$2,858:858)</f>
        <v>0</v>
      </c>
      <c r="O858" s="24">
        <f ca="1">SUMIF($3:$3,O$2,858:858)</f>
        <v>0</v>
      </c>
      <c r="P858" s="24">
        <f ca="1">SUMIF($3:$3,P$2,858:858)</f>
        <v>0</v>
      </c>
      <c r="R858" s="24"/>
      <c r="S858" s="24">
        <f ca="1">S855+S851</f>
        <v>0</v>
      </c>
      <c r="T858" s="24">
        <f t="shared" ref="T858:CE858" ca="1" si="1125">T855+T851</f>
        <v>0</v>
      </c>
      <c r="U858" s="24">
        <f t="shared" ca="1" si="1125"/>
        <v>0</v>
      </c>
      <c r="V858" s="24">
        <f t="shared" ca="1" si="1125"/>
        <v>0</v>
      </c>
      <c r="W858" s="24">
        <f t="shared" ca="1" si="1125"/>
        <v>0</v>
      </c>
      <c r="X858" s="24">
        <f t="shared" ca="1" si="1125"/>
        <v>0</v>
      </c>
      <c r="Y858" s="24">
        <f t="shared" ca="1" si="1125"/>
        <v>0</v>
      </c>
      <c r="Z858" s="24">
        <f t="shared" ca="1" si="1125"/>
        <v>0</v>
      </c>
      <c r="AA858" s="24">
        <f t="shared" ca="1" si="1125"/>
        <v>0</v>
      </c>
      <c r="AB858" s="24">
        <f t="shared" ca="1" si="1125"/>
        <v>0</v>
      </c>
      <c r="AC858" s="24">
        <f t="shared" ca="1" si="1125"/>
        <v>0</v>
      </c>
      <c r="AD858" s="24">
        <f t="shared" ca="1" si="1125"/>
        <v>0</v>
      </c>
      <c r="AE858" s="24">
        <f t="shared" ca="1" si="1125"/>
        <v>2000000</v>
      </c>
      <c r="AF858" s="24">
        <f t="shared" ca="1" si="1125"/>
        <v>2000000</v>
      </c>
      <c r="AG858" s="24">
        <f t="shared" ca="1" si="1125"/>
        <v>2000000</v>
      </c>
      <c r="AH858" s="24">
        <f t="shared" ca="1" si="1125"/>
        <v>2000000</v>
      </c>
      <c r="AI858" s="24">
        <f t="shared" ca="1" si="1125"/>
        <v>2000000</v>
      </c>
      <c r="AJ858" s="24">
        <f t="shared" ca="1" si="1125"/>
        <v>2000000</v>
      </c>
      <c r="AK858" s="24">
        <f t="shared" ca="1" si="1125"/>
        <v>2000000</v>
      </c>
      <c r="AL858" s="24">
        <f t="shared" ca="1" si="1125"/>
        <v>0</v>
      </c>
      <c r="AM858" s="24">
        <f t="shared" ca="1" si="1125"/>
        <v>0</v>
      </c>
      <c r="AN858" s="24">
        <f t="shared" ca="1" si="1125"/>
        <v>0</v>
      </c>
      <c r="AO858" s="24">
        <f t="shared" ca="1" si="1125"/>
        <v>0</v>
      </c>
      <c r="AP858" s="24">
        <f t="shared" ca="1" si="1125"/>
        <v>0</v>
      </c>
      <c r="AQ858" s="24">
        <f t="shared" ca="1" si="1125"/>
        <v>0</v>
      </c>
      <c r="AR858" s="24">
        <f t="shared" ca="1" si="1125"/>
        <v>0</v>
      </c>
      <c r="AS858" s="24">
        <f t="shared" ca="1" si="1125"/>
        <v>0</v>
      </c>
      <c r="AT858" s="24">
        <f t="shared" ca="1" si="1125"/>
        <v>0</v>
      </c>
      <c r="AU858" s="24">
        <f t="shared" ca="1" si="1125"/>
        <v>0</v>
      </c>
      <c r="AV858" s="24">
        <f t="shared" ca="1" si="1125"/>
        <v>0</v>
      </c>
      <c r="AW858" s="24">
        <f t="shared" ca="1" si="1125"/>
        <v>0</v>
      </c>
      <c r="AX858" s="24">
        <f t="shared" ca="1" si="1125"/>
        <v>0</v>
      </c>
      <c r="AY858" s="24">
        <f t="shared" ca="1" si="1125"/>
        <v>0</v>
      </c>
      <c r="AZ858" s="24">
        <f t="shared" ca="1" si="1125"/>
        <v>0</v>
      </c>
      <c r="BA858" s="24">
        <f t="shared" ca="1" si="1125"/>
        <v>0</v>
      </c>
      <c r="BB858" s="24">
        <f t="shared" ca="1" si="1125"/>
        <v>0</v>
      </c>
      <c r="BC858" s="24">
        <f t="shared" ca="1" si="1125"/>
        <v>0</v>
      </c>
      <c r="BD858" s="24">
        <f t="shared" ca="1" si="1125"/>
        <v>0</v>
      </c>
      <c r="BE858" s="24">
        <f t="shared" ca="1" si="1125"/>
        <v>0</v>
      </c>
      <c r="BF858" s="24">
        <f t="shared" ca="1" si="1125"/>
        <v>0</v>
      </c>
      <c r="BG858" s="24">
        <f t="shared" ca="1" si="1125"/>
        <v>0</v>
      </c>
      <c r="BH858" s="24">
        <f t="shared" ca="1" si="1125"/>
        <v>0</v>
      </c>
      <c r="BI858" s="24">
        <f t="shared" ca="1" si="1125"/>
        <v>0</v>
      </c>
      <c r="BJ858" s="24">
        <f t="shared" ca="1" si="1125"/>
        <v>0</v>
      </c>
      <c r="BK858" s="24">
        <f t="shared" ca="1" si="1125"/>
        <v>0</v>
      </c>
      <c r="BL858" s="24">
        <f t="shared" ca="1" si="1125"/>
        <v>0</v>
      </c>
      <c r="BM858" s="24">
        <f t="shared" ca="1" si="1125"/>
        <v>0</v>
      </c>
      <c r="BN858" s="24">
        <f t="shared" ca="1" si="1125"/>
        <v>0</v>
      </c>
      <c r="BO858" s="24">
        <f t="shared" ca="1" si="1125"/>
        <v>0</v>
      </c>
      <c r="BP858" s="24">
        <f t="shared" ca="1" si="1125"/>
        <v>0</v>
      </c>
      <c r="BQ858" s="24">
        <f t="shared" ca="1" si="1125"/>
        <v>0</v>
      </c>
      <c r="BR858" s="24">
        <f t="shared" ca="1" si="1125"/>
        <v>0</v>
      </c>
      <c r="BS858" s="24">
        <f t="shared" ca="1" si="1125"/>
        <v>0</v>
      </c>
      <c r="BT858" s="24">
        <f t="shared" ca="1" si="1125"/>
        <v>0</v>
      </c>
      <c r="BU858" s="24">
        <f t="shared" ca="1" si="1125"/>
        <v>0</v>
      </c>
      <c r="BV858" s="24">
        <f t="shared" ca="1" si="1125"/>
        <v>0</v>
      </c>
      <c r="BW858" s="24">
        <f t="shared" ca="1" si="1125"/>
        <v>0</v>
      </c>
      <c r="BX858" s="24">
        <f t="shared" ca="1" si="1125"/>
        <v>0</v>
      </c>
      <c r="BY858" s="24">
        <f t="shared" ca="1" si="1125"/>
        <v>0</v>
      </c>
      <c r="BZ858" s="24">
        <f t="shared" ca="1" si="1125"/>
        <v>0</v>
      </c>
      <c r="CA858" s="24">
        <f t="shared" ca="1" si="1125"/>
        <v>0</v>
      </c>
      <c r="CB858" s="24">
        <f t="shared" ca="1" si="1125"/>
        <v>0</v>
      </c>
      <c r="CC858" s="24">
        <f t="shared" ca="1" si="1125"/>
        <v>0</v>
      </c>
      <c r="CD858" s="24">
        <f t="shared" ca="1" si="1125"/>
        <v>0</v>
      </c>
      <c r="CE858" s="24">
        <f t="shared" ca="1" si="1125"/>
        <v>0</v>
      </c>
      <c r="CF858" s="24">
        <f t="shared" ref="CF858:CL858" ca="1" si="1126">CF855+CF851</f>
        <v>0</v>
      </c>
      <c r="CG858" s="24">
        <f t="shared" ca="1" si="1126"/>
        <v>0</v>
      </c>
      <c r="CH858" s="24">
        <f t="shared" ca="1" si="1126"/>
        <v>0</v>
      </c>
      <c r="CI858" s="24">
        <f t="shared" ca="1" si="1126"/>
        <v>0</v>
      </c>
      <c r="CJ858" s="24">
        <f t="shared" ca="1" si="1126"/>
        <v>0</v>
      </c>
      <c r="CK858" s="24">
        <f t="shared" ca="1" si="1126"/>
        <v>0</v>
      </c>
      <c r="CL858" s="24">
        <f t="shared" ca="1" si="1126"/>
        <v>0</v>
      </c>
      <c r="CN858" s="24" t="e">
        <f t="shared" ref="CN858:DL858" ca="1" si="1127">CN855+CN851</f>
        <v>#N/A</v>
      </c>
      <c r="CO858" s="24" t="e">
        <f t="shared" ca="1" si="1127"/>
        <v>#N/A</v>
      </c>
      <c r="CP858" s="24" t="e">
        <f t="shared" ca="1" si="1127"/>
        <v>#N/A</v>
      </c>
      <c r="CQ858" s="24" t="e">
        <f t="shared" ca="1" si="1127"/>
        <v>#N/A</v>
      </c>
      <c r="CR858" s="24" t="e">
        <f t="shared" ca="1" si="1127"/>
        <v>#N/A</v>
      </c>
      <c r="CS858" s="24" t="e">
        <f t="shared" ca="1" si="1127"/>
        <v>#N/A</v>
      </c>
      <c r="CT858" s="24" t="e">
        <f t="shared" ca="1" si="1127"/>
        <v>#N/A</v>
      </c>
      <c r="CU858" s="24" t="e">
        <f t="shared" ca="1" si="1127"/>
        <v>#N/A</v>
      </c>
      <c r="CV858" s="24" t="e">
        <f t="shared" ca="1" si="1127"/>
        <v>#N/A</v>
      </c>
      <c r="CW858" s="24" t="e">
        <f t="shared" ca="1" si="1127"/>
        <v>#N/A</v>
      </c>
      <c r="CX858" s="24" t="e">
        <f t="shared" ca="1" si="1127"/>
        <v>#N/A</v>
      </c>
      <c r="CY858" s="24" t="e">
        <f t="shared" ca="1" si="1127"/>
        <v>#N/A</v>
      </c>
      <c r="CZ858" s="24" t="e">
        <f t="shared" ca="1" si="1127"/>
        <v>#N/A</v>
      </c>
      <c r="DA858" s="24" t="e">
        <f t="shared" ca="1" si="1127"/>
        <v>#N/A</v>
      </c>
      <c r="DB858" s="24" t="e">
        <f t="shared" ca="1" si="1127"/>
        <v>#N/A</v>
      </c>
      <c r="DC858" s="24" t="e">
        <f t="shared" ca="1" si="1127"/>
        <v>#N/A</v>
      </c>
      <c r="DD858" s="24" t="e">
        <f t="shared" ca="1" si="1127"/>
        <v>#N/A</v>
      </c>
      <c r="DE858" s="24" t="e">
        <f t="shared" ca="1" si="1127"/>
        <v>#N/A</v>
      </c>
      <c r="DF858" s="24" t="e">
        <f t="shared" ca="1" si="1127"/>
        <v>#N/A</v>
      </c>
      <c r="DG858" s="24" t="e">
        <f t="shared" ca="1" si="1127"/>
        <v>#N/A</v>
      </c>
      <c r="DH858" s="24" t="e">
        <f t="shared" ca="1" si="1127"/>
        <v>#N/A</v>
      </c>
      <c r="DI858" s="24" t="e">
        <f t="shared" ca="1" si="1127"/>
        <v>#N/A</v>
      </c>
      <c r="DJ858" s="24" t="e">
        <f t="shared" ca="1" si="1127"/>
        <v>#N/A</v>
      </c>
      <c r="DK858" s="24" t="e">
        <f t="shared" ca="1" si="1127"/>
        <v>#N/A</v>
      </c>
      <c r="DL858" s="24" t="e">
        <f t="shared" ca="1" si="1127"/>
        <v>#N/A</v>
      </c>
    </row>
    <row r="859" spans="2:116" x14ac:dyDescent="0.4">
      <c r="C859" t="s">
        <v>577</v>
      </c>
      <c r="D859" t="s">
        <v>759</v>
      </c>
      <c r="E859" s="8"/>
      <c r="G859" s="158" t="str">
        <f>"Gain on sale of "&amp;G863&amp;"s - "&amp;G862</f>
        <v>Gain on sale of Units - (Primary label)</v>
      </c>
      <c r="K859" s="24">
        <f ca="1">SUMIF($3:$3,K$2,859:859)</f>
        <v>0</v>
      </c>
      <c r="L859" s="24">
        <f ca="1">SUMIF($3:$3,L$2,859:859)</f>
        <v>-14000000</v>
      </c>
      <c r="M859" s="24">
        <f ca="1">SUMIF($3:$3,M$2,859:859)</f>
        <v>0</v>
      </c>
      <c r="N859" s="24">
        <f ca="1">SUMIF($3:$3,N$2,859:859)</f>
        <v>0</v>
      </c>
      <c r="O859" s="24">
        <f ca="1">SUMIF($3:$3,O$2,859:859)</f>
        <v>0</v>
      </c>
      <c r="P859" s="24">
        <f ca="1">SUMIF($3:$3,P$2,859:859)</f>
        <v>0</v>
      </c>
      <c r="R859" s="24"/>
      <c r="S859" s="24">
        <f ca="1">-S855+S851</f>
        <v>0</v>
      </c>
      <c r="T859" s="24">
        <f t="shared" ref="T859:W859" ca="1" si="1128">-T855+T851</f>
        <v>0</v>
      </c>
      <c r="U859" s="24">
        <f t="shared" ca="1" si="1128"/>
        <v>0</v>
      </c>
      <c r="V859" s="24">
        <f t="shared" ca="1" si="1128"/>
        <v>0</v>
      </c>
      <c r="W859" s="24">
        <f t="shared" ca="1" si="1128"/>
        <v>0</v>
      </c>
      <c r="X859" s="24">
        <f ca="1">-(X855+X851)</f>
        <v>0</v>
      </c>
      <c r="Y859" s="24">
        <f t="shared" ref="Y859:CJ859" ca="1" si="1129">-(Y855+Y851)</f>
        <v>0</v>
      </c>
      <c r="Z859" s="24">
        <f t="shared" ca="1" si="1129"/>
        <v>0</v>
      </c>
      <c r="AA859" s="24">
        <f t="shared" ca="1" si="1129"/>
        <v>0</v>
      </c>
      <c r="AB859" s="24">
        <f t="shared" ca="1" si="1129"/>
        <v>0</v>
      </c>
      <c r="AC859" s="24">
        <f t="shared" ca="1" si="1129"/>
        <v>0</v>
      </c>
      <c r="AD859" s="24">
        <f t="shared" ca="1" si="1129"/>
        <v>0</v>
      </c>
      <c r="AE859" s="24">
        <f t="shared" ca="1" si="1129"/>
        <v>-2000000</v>
      </c>
      <c r="AF859" s="24">
        <f t="shared" ca="1" si="1129"/>
        <v>-2000000</v>
      </c>
      <c r="AG859" s="24">
        <f t="shared" ca="1" si="1129"/>
        <v>-2000000</v>
      </c>
      <c r="AH859" s="24">
        <f t="shared" ca="1" si="1129"/>
        <v>-2000000</v>
      </c>
      <c r="AI859" s="24">
        <f t="shared" ca="1" si="1129"/>
        <v>-2000000</v>
      </c>
      <c r="AJ859" s="24">
        <f t="shared" ca="1" si="1129"/>
        <v>-2000000</v>
      </c>
      <c r="AK859" s="24">
        <f t="shared" ca="1" si="1129"/>
        <v>-2000000</v>
      </c>
      <c r="AL859" s="24">
        <f t="shared" ca="1" si="1129"/>
        <v>0</v>
      </c>
      <c r="AM859" s="24">
        <f t="shared" ca="1" si="1129"/>
        <v>0</v>
      </c>
      <c r="AN859" s="24">
        <f t="shared" ca="1" si="1129"/>
        <v>0</v>
      </c>
      <c r="AO859" s="24">
        <f t="shared" ca="1" si="1129"/>
        <v>0</v>
      </c>
      <c r="AP859" s="24">
        <f t="shared" ca="1" si="1129"/>
        <v>0</v>
      </c>
      <c r="AQ859" s="24">
        <f t="shared" ca="1" si="1129"/>
        <v>0</v>
      </c>
      <c r="AR859" s="24">
        <f t="shared" ca="1" si="1129"/>
        <v>0</v>
      </c>
      <c r="AS859" s="24">
        <f t="shared" ca="1" si="1129"/>
        <v>0</v>
      </c>
      <c r="AT859" s="24">
        <f t="shared" ca="1" si="1129"/>
        <v>0</v>
      </c>
      <c r="AU859" s="24">
        <f t="shared" ca="1" si="1129"/>
        <v>0</v>
      </c>
      <c r="AV859" s="24">
        <f t="shared" ca="1" si="1129"/>
        <v>0</v>
      </c>
      <c r="AW859" s="24">
        <f t="shared" ca="1" si="1129"/>
        <v>0</v>
      </c>
      <c r="AX859" s="24">
        <f t="shared" ca="1" si="1129"/>
        <v>0</v>
      </c>
      <c r="AY859" s="24">
        <f t="shared" ca="1" si="1129"/>
        <v>0</v>
      </c>
      <c r="AZ859" s="24">
        <f t="shared" ca="1" si="1129"/>
        <v>0</v>
      </c>
      <c r="BA859" s="24">
        <f t="shared" ca="1" si="1129"/>
        <v>0</v>
      </c>
      <c r="BB859" s="24">
        <f t="shared" ca="1" si="1129"/>
        <v>0</v>
      </c>
      <c r="BC859" s="24">
        <f t="shared" ca="1" si="1129"/>
        <v>0</v>
      </c>
      <c r="BD859" s="24">
        <f t="shared" ca="1" si="1129"/>
        <v>0</v>
      </c>
      <c r="BE859" s="24">
        <f t="shared" ca="1" si="1129"/>
        <v>0</v>
      </c>
      <c r="BF859" s="24">
        <f t="shared" ca="1" si="1129"/>
        <v>0</v>
      </c>
      <c r="BG859" s="24">
        <f t="shared" ca="1" si="1129"/>
        <v>0</v>
      </c>
      <c r="BH859" s="24">
        <f t="shared" ca="1" si="1129"/>
        <v>0</v>
      </c>
      <c r="BI859" s="24">
        <f t="shared" ca="1" si="1129"/>
        <v>0</v>
      </c>
      <c r="BJ859" s="24">
        <f t="shared" ca="1" si="1129"/>
        <v>0</v>
      </c>
      <c r="BK859" s="24">
        <f t="shared" ca="1" si="1129"/>
        <v>0</v>
      </c>
      <c r="BL859" s="24">
        <f t="shared" ca="1" si="1129"/>
        <v>0</v>
      </c>
      <c r="BM859" s="24">
        <f t="shared" ca="1" si="1129"/>
        <v>0</v>
      </c>
      <c r="BN859" s="24">
        <f t="shared" ca="1" si="1129"/>
        <v>0</v>
      </c>
      <c r="BO859" s="24">
        <f t="shared" ca="1" si="1129"/>
        <v>0</v>
      </c>
      <c r="BP859" s="24">
        <f t="shared" ca="1" si="1129"/>
        <v>0</v>
      </c>
      <c r="BQ859" s="24">
        <f t="shared" ca="1" si="1129"/>
        <v>0</v>
      </c>
      <c r="BR859" s="24">
        <f t="shared" ca="1" si="1129"/>
        <v>0</v>
      </c>
      <c r="BS859" s="24">
        <f t="shared" ca="1" si="1129"/>
        <v>0</v>
      </c>
      <c r="BT859" s="24">
        <f t="shared" ca="1" si="1129"/>
        <v>0</v>
      </c>
      <c r="BU859" s="24">
        <f t="shared" ca="1" si="1129"/>
        <v>0</v>
      </c>
      <c r="BV859" s="24">
        <f t="shared" ca="1" si="1129"/>
        <v>0</v>
      </c>
      <c r="BW859" s="24">
        <f t="shared" ca="1" si="1129"/>
        <v>0</v>
      </c>
      <c r="BX859" s="24">
        <f t="shared" ca="1" si="1129"/>
        <v>0</v>
      </c>
      <c r="BY859" s="24">
        <f t="shared" ca="1" si="1129"/>
        <v>0</v>
      </c>
      <c r="BZ859" s="24">
        <f t="shared" ca="1" si="1129"/>
        <v>0</v>
      </c>
      <c r="CA859" s="24">
        <f t="shared" ca="1" si="1129"/>
        <v>0</v>
      </c>
      <c r="CB859" s="24">
        <f t="shared" ca="1" si="1129"/>
        <v>0</v>
      </c>
      <c r="CC859" s="24">
        <f t="shared" ca="1" si="1129"/>
        <v>0</v>
      </c>
      <c r="CD859" s="24">
        <f t="shared" ca="1" si="1129"/>
        <v>0</v>
      </c>
      <c r="CE859" s="24">
        <f t="shared" ca="1" si="1129"/>
        <v>0</v>
      </c>
      <c r="CF859" s="24">
        <f t="shared" ca="1" si="1129"/>
        <v>0</v>
      </c>
      <c r="CG859" s="24">
        <f t="shared" ca="1" si="1129"/>
        <v>0</v>
      </c>
      <c r="CH859" s="24">
        <f t="shared" ca="1" si="1129"/>
        <v>0</v>
      </c>
      <c r="CI859" s="24">
        <f t="shared" ca="1" si="1129"/>
        <v>0</v>
      </c>
      <c r="CJ859" s="24">
        <f t="shared" ca="1" si="1129"/>
        <v>0</v>
      </c>
      <c r="CK859" s="24">
        <f t="shared" ref="CK859:CL859" ca="1" si="1130">-(CK855+CK851)</f>
        <v>0</v>
      </c>
      <c r="CL859" s="24">
        <f t="shared" ca="1" si="1130"/>
        <v>0</v>
      </c>
      <c r="CN859" s="24" t="e">
        <f t="shared" ref="CN859:DL859" ca="1" si="1131">-(CN855+CN851)</f>
        <v>#N/A</v>
      </c>
      <c r="CO859" s="24" t="e">
        <f t="shared" ca="1" si="1131"/>
        <v>#N/A</v>
      </c>
      <c r="CP859" s="24" t="e">
        <f t="shared" ca="1" si="1131"/>
        <v>#N/A</v>
      </c>
      <c r="CQ859" s="24" t="e">
        <f t="shared" ca="1" si="1131"/>
        <v>#N/A</v>
      </c>
      <c r="CR859" s="24" t="e">
        <f t="shared" ca="1" si="1131"/>
        <v>#N/A</v>
      </c>
      <c r="CS859" s="24" t="e">
        <f t="shared" ca="1" si="1131"/>
        <v>#N/A</v>
      </c>
      <c r="CT859" s="24" t="e">
        <f t="shared" ca="1" si="1131"/>
        <v>#N/A</v>
      </c>
      <c r="CU859" s="24" t="e">
        <f t="shared" ca="1" si="1131"/>
        <v>#N/A</v>
      </c>
      <c r="CV859" s="24" t="e">
        <f t="shared" ca="1" si="1131"/>
        <v>#N/A</v>
      </c>
      <c r="CW859" s="24" t="e">
        <f t="shared" ca="1" si="1131"/>
        <v>#N/A</v>
      </c>
      <c r="CX859" s="24" t="e">
        <f t="shared" ca="1" si="1131"/>
        <v>#N/A</v>
      </c>
      <c r="CY859" s="24" t="e">
        <f t="shared" ca="1" si="1131"/>
        <v>#N/A</v>
      </c>
      <c r="CZ859" s="24" t="e">
        <f t="shared" ca="1" si="1131"/>
        <v>#N/A</v>
      </c>
      <c r="DA859" s="24" t="e">
        <f t="shared" ca="1" si="1131"/>
        <v>#N/A</v>
      </c>
      <c r="DB859" s="24" t="e">
        <f t="shared" ca="1" si="1131"/>
        <v>#N/A</v>
      </c>
      <c r="DC859" s="24" t="e">
        <f t="shared" ca="1" si="1131"/>
        <v>#N/A</v>
      </c>
      <c r="DD859" s="24" t="e">
        <f t="shared" ca="1" si="1131"/>
        <v>#N/A</v>
      </c>
      <c r="DE859" s="24" t="e">
        <f t="shared" ca="1" si="1131"/>
        <v>#N/A</v>
      </c>
      <c r="DF859" s="24" t="e">
        <f t="shared" ca="1" si="1131"/>
        <v>#N/A</v>
      </c>
      <c r="DG859" s="24" t="e">
        <f t="shared" ca="1" si="1131"/>
        <v>#N/A</v>
      </c>
      <c r="DH859" s="24" t="e">
        <f t="shared" ca="1" si="1131"/>
        <v>#N/A</v>
      </c>
      <c r="DI859" s="24" t="e">
        <f t="shared" ca="1" si="1131"/>
        <v>#N/A</v>
      </c>
      <c r="DJ859" s="24" t="e">
        <f t="shared" ca="1" si="1131"/>
        <v>#N/A</v>
      </c>
      <c r="DK859" s="24" t="e">
        <f t="shared" ca="1" si="1131"/>
        <v>#N/A</v>
      </c>
      <c r="DL859" s="24" t="e">
        <f t="shared" ca="1" si="1131"/>
        <v>#N/A</v>
      </c>
    </row>
    <row r="860" spans="2:116" x14ac:dyDescent="0.4">
      <c r="C860" t="s">
        <v>235</v>
      </c>
      <c r="D860" t="s">
        <v>759</v>
      </c>
      <c r="E860" s="8"/>
      <c r="G860" s="158" t="str">
        <f>G850&amp;" - "&amp;G833</f>
        <v>Units Constructed - (Primary label)</v>
      </c>
      <c r="H860" s="27"/>
      <c r="I860" s="78"/>
      <c r="J860" s="78"/>
      <c r="K860" s="24">
        <f ca="1">SUMIF($3:$3,K$2,860:860)</f>
        <v>-14000000</v>
      </c>
      <c r="L860" s="24">
        <f ca="1">SUMIF($3:$3,L$2,860:860)</f>
        <v>0</v>
      </c>
      <c r="M860" s="24">
        <f ca="1">SUMIF($3:$3,M$2,860:860)</f>
        <v>0</v>
      </c>
      <c r="N860" s="24">
        <f ca="1">SUMIF($3:$3,N$2,860:860)</f>
        <v>0</v>
      </c>
      <c r="O860" s="24">
        <f ca="1">SUMIF($3:$3,O$2,860:860)</f>
        <v>0</v>
      </c>
      <c r="P860" s="24">
        <f ca="1">SUMIF($3:$3,P$2,860:860)</f>
        <v>0</v>
      </c>
      <c r="R860" s="33"/>
      <c r="S860" s="24">
        <f ca="1">-S850</f>
        <v>-2000000</v>
      </c>
      <c r="T860" s="24">
        <f t="shared" ref="T860:CE860" ca="1" si="1132">-T850</f>
        <v>-2000000</v>
      </c>
      <c r="U860" s="24">
        <f t="shared" ca="1" si="1132"/>
        <v>-2000000</v>
      </c>
      <c r="V860" s="24">
        <f t="shared" ca="1" si="1132"/>
        <v>-2000000</v>
      </c>
      <c r="W860" s="24">
        <f t="shared" ca="1" si="1132"/>
        <v>-2000000</v>
      </c>
      <c r="X860" s="24">
        <f t="shared" ca="1" si="1132"/>
        <v>-2000000</v>
      </c>
      <c r="Y860" s="24">
        <f t="shared" ca="1" si="1132"/>
        <v>-2000000</v>
      </c>
      <c r="Z860" s="24">
        <f t="shared" ca="1" si="1132"/>
        <v>0</v>
      </c>
      <c r="AA860" s="24">
        <f t="shared" ca="1" si="1132"/>
        <v>0</v>
      </c>
      <c r="AB860" s="24">
        <f t="shared" ca="1" si="1132"/>
        <v>0</v>
      </c>
      <c r="AC860" s="24">
        <f t="shared" ca="1" si="1132"/>
        <v>0</v>
      </c>
      <c r="AD860" s="24">
        <f t="shared" ca="1" si="1132"/>
        <v>0</v>
      </c>
      <c r="AE860" s="24">
        <f t="shared" ca="1" si="1132"/>
        <v>0</v>
      </c>
      <c r="AF860" s="24">
        <f t="shared" ca="1" si="1132"/>
        <v>0</v>
      </c>
      <c r="AG860" s="24">
        <f t="shared" ca="1" si="1132"/>
        <v>0</v>
      </c>
      <c r="AH860" s="24">
        <f t="shared" ca="1" si="1132"/>
        <v>0</v>
      </c>
      <c r="AI860" s="24">
        <f t="shared" ca="1" si="1132"/>
        <v>0</v>
      </c>
      <c r="AJ860" s="24">
        <f t="shared" ca="1" si="1132"/>
        <v>0</v>
      </c>
      <c r="AK860" s="24">
        <f t="shared" ca="1" si="1132"/>
        <v>0</v>
      </c>
      <c r="AL860" s="24">
        <f t="shared" ca="1" si="1132"/>
        <v>0</v>
      </c>
      <c r="AM860" s="24">
        <f t="shared" ca="1" si="1132"/>
        <v>0</v>
      </c>
      <c r="AN860" s="24">
        <f t="shared" ca="1" si="1132"/>
        <v>0</v>
      </c>
      <c r="AO860" s="24">
        <f t="shared" ca="1" si="1132"/>
        <v>0</v>
      </c>
      <c r="AP860" s="24">
        <f t="shared" ca="1" si="1132"/>
        <v>0</v>
      </c>
      <c r="AQ860" s="24">
        <f t="shared" ca="1" si="1132"/>
        <v>0</v>
      </c>
      <c r="AR860" s="24">
        <f t="shared" ca="1" si="1132"/>
        <v>0</v>
      </c>
      <c r="AS860" s="24">
        <f t="shared" ca="1" si="1132"/>
        <v>0</v>
      </c>
      <c r="AT860" s="24">
        <f t="shared" ca="1" si="1132"/>
        <v>0</v>
      </c>
      <c r="AU860" s="24">
        <f t="shared" ca="1" si="1132"/>
        <v>0</v>
      </c>
      <c r="AV860" s="24">
        <f t="shared" ca="1" si="1132"/>
        <v>0</v>
      </c>
      <c r="AW860" s="24">
        <f t="shared" ca="1" si="1132"/>
        <v>0</v>
      </c>
      <c r="AX860" s="24">
        <f t="shared" ca="1" si="1132"/>
        <v>0</v>
      </c>
      <c r="AY860" s="24">
        <f t="shared" ca="1" si="1132"/>
        <v>0</v>
      </c>
      <c r="AZ860" s="24">
        <f t="shared" ca="1" si="1132"/>
        <v>0</v>
      </c>
      <c r="BA860" s="24">
        <f t="shared" ca="1" si="1132"/>
        <v>0</v>
      </c>
      <c r="BB860" s="24">
        <f t="shared" ca="1" si="1132"/>
        <v>0</v>
      </c>
      <c r="BC860" s="24">
        <f t="shared" ca="1" si="1132"/>
        <v>0</v>
      </c>
      <c r="BD860" s="24">
        <f t="shared" ca="1" si="1132"/>
        <v>0</v>
      </c>
      <c r="BE860" s="24">
        <f t="shared" ca="1" si="1132"/>
        <v>0</v>
      </c>
      <c r="BF860" s="24">
        <f t="shared" ca="1" si="1132"/>
        <v>0</v>
      </c>
      <c r="BG860" s="24">
        <f t="shared" ca="1" si="1132"/>
        <v>0</v>
      </c>
      <c r="BH860" s="24">
        <f t="shared" ca="1" si="1132"/>
        <v>0</v>
      </c>
      <c r="BI860" s="24">
        <f t="shared" ca="1" si="1132"/>
        <v>0</v>
      </c>
      <c r="BJ860" s="24">
        <f t="shared" ca="1" si="1132"/>
        <v>0</v>
      </c>
      <c r="BK860" s="24">
        <f t="shared" ca="1" si="1132"/>
        <v>0</v>
      </c>
      <c r="BL860" s="24">
        <f t="shared" ca="1" si="1132"/>
        <v>0</v>
      </c>
      <c r="BM860" s="24">
        <f t="shared" ca="1" si="1132"/>
        <v>0</v>
      </c>
      <c r="BN860" s="24">
        <f t="shared" ca="1" si="1132"/>
        <v>0</v>
      </c>
      <c r="BO860" s="24">
        <f t="shared" ca="1" si="1132"/>
        <v>0</v>
      </c>
      <c r="BP860" s="24">
        <f t="shared" ca="1" si="1132"/>
        <v>0</v>
      </c>
      <c r="BQ860" s="24">
        <f t="shared" ca="1" si="1132"/>
        <v>0</v>
      </c>
      <c r="BR860" s="24">
        <f t="shared" ca="1" si="1132"/>
        <v>0</v>
      </c>
      <c r="BS860" s="24">
        <f t="shared" ca="1" si="1132"/>
        <v>0</v>
      </c>
      <c r="BT860" s="24">
        <f t="shared" ca="1" si="1132"/>
        <v>0</v>
      </c>
      <c r="BU860" s="24">
        <f t="shared" ca="1" si="1132"/>
        <v>0</v>
      </c>
      <c r="BV860" s="24">
        <f t="shared" ca="1" si="1132"/>
        <v>0</v>
      </c>
      <c r="BW860" s="24">
        <f t="shared" ca="1" si="1132"/>
        <v>0</v>
      </c>
      <c r="BX860" s="24">
        <f t="shared" ca="1" si="1132"/>
        <v>0</v>
      </c>
      <c r="BY860" s="24">
        <f t="shared" ca="1" si="1132"/>
        <v>0</v>
      </c>
      <c r="BZ860" s="24">
        <f t="shared" ca="1" si="1132"/>
        <v>0</v>
      </c>
      <c r="CA860" s="24">
        <f t="shared" ca="1" si="1132"/>
        <v>0</v>
      </c>
      <c r="CB860" s="24">
        <f t="shared" ca="1" si="1132"/>
        <v>0</v>
      </c>
      <c r="CC860" s="24">
        <f t="shared" ca="1" si="1132"/>
        <v>0</v>
      </c>
      <c r="CD860" s="24">
        <f t="shared" ca="1" si="1132"/>
        <v>0</v>
      </c>
      <c r="CE860" s="24">
        <f t="shared" ca="1" si="1132"/>
        <v>0</v>
      </c>
      <c r="CF860" s="24">
        <f t="shared" ref="CF860:CL860" ca="1" si="1133">-CF850</f>
        <v>0</v>
      </c>
      <c r="CG860" s="24">
        <f t="shared" ca="1" si="1133"/>
        <v>0</v>
      </c>
      <c r="CH860" s="24">
        <f t="shared" ca="1" si="1133"/>
        <v>0</v>
      </c>
      <c r="CI860" s="24">
        <f t="shared" ca="1" si="1133"/>
        <v>0</v>
      </c>
      <c r="CJ860" s="24">
        <f t="shared" ca="1" si="1133"/>
        <v>0</v>
      </c>
      <c r="CK860" s="24">
        <f t="shared" ca="1" si="1133"/>
        <v>0</v>
      </c>
      <c r="CL860" s="24">
        <f t="shared" ca="1" si="1133"/>
        <v>0</v>
      </c>
      <c r="CN860" s="24" t="e">
        <f t="shared" ref="CN860:DL860" ca="1" si="1134">-CN850</f>
        <v>#REF!</v>
      </c>
      <c r="CO860" s="24" t="e">
        <f t="shared" ca="1" si="1134"/>
        <v>#N/A</v>
      </c>
      <c r="CP860" s="24" t="e">
        <f t="shared" ca="1" si="1134"/>
        <v>#N/A</v>
      </c>
      <c r="CQ860" s="24" t="e">
        <f t="shared" ca="1" si="1134"/>
        <v>#N/A</v>
      </c>
      <c r="CR860" s="24" t="e">
        <f t="shared" ca="1" si="1134"/>
        <v>#N/A</v>
      </c>
      <c r="CS860" s="24" t="e">
        <f t="shared" ca="1" si="1134"/>
        <v>#N/A</v>
      </c>
      <c r="CT860" s="24" t="e">
        <f t="shared" ca="1" si="1134"/>
        <v>#N/A</v>
      </c>
      <c r="CU860" s="24" t="e">
        <f t="shared" ca="1" si="1134"/>
        <v>#N/A</v>
      </c>
      <c r="CV860" s="24" t="e">
        <f t="shared" ca="1" si="1134"/>
        <v>#N/A</v>
      </c>
      <c r="CW860" s="24" t="e">
        <f t="shared" ca="1" si="1134"/>
        <v>#N/A</v>
      </c>
      <c r="CX860" s="24" t="e">
        <f t="shared" ca="1" si="1134"/>
        <v>#N/A</v>
      </c>
      <c r="CY860" s="24" t="e">
        <f t="shared" ca="1" si="1134"/>
        <v>#N/A</v>
      </c>
      <c r="CZ860" s="24" t="e">
        <f t="shared" ca="1" si="1134"/>
        <v>#N/A</v>
      </c>
      <c r="DA860" s="24" t="e">
        <f t="shared" ca="1" si="1134"/>
        <v>#N/A</v>
      </c>
      <c r="DB860" s="24" t="e">
        <f t="shared" ca="1" si="1134"/>
        <v>#N/A</v>
      </c>
      <c r="DC860" s="24" t="e">
        <f t="shared" ca="1" si="1134"/>
        <v>#N/A</v>
      </c>
      <c r="DD860" s="24" t="e">
        <f t="shared" ca="1" si="1134"/>
        <v>#N/A</v>
      </c>
      <c r="DE860" s="24" t="e">
        <f t="shared" ca="1" si="1134"/>
        <v>#N/A</v>
      </c>
      <c r="DF860" s="24" t="e">
        <f t="shared" ca="1" si="1134"/>
        <v>#N/A</v>
      </c>
      <c r="DG860" s="24" t="e">
        <f t="shared" ca="1" si="1134"/>
        <v>#N/A</v>
      </c>
      <c r="DH860" s="24" t="e">
        <f t="shared" ca="1" si="1134"/>
        <v>#N/A</v>
      </c>
      <c r="DI860" s="24" t="e">
        <f t="shared" ca="1" si="1134"/>
        <v>#N/A</v>
      </c>
      <c r="DJ860" s="24" t="e">
        <f t="shared" ca="1" si="1134"/>
        <v>#N/A</v>
      </c>
      <c r="DK860" s="24" t="e">
        <f t="shared" ca="1" si="1134"/>
        <v>#N/A</v>
      </c>
      <c r="DL860" s="24" t="e">
        <f t="shared" ca="1" si="1134"/>
        <v>#N/A</v>
      </c>
    </row>
    <row r="861" spans="2:116" x14ac:dyDescent="0.4">
      <c r="D861" t="s">
        <v>759</v>
      </c>
      <c r="E861" s="8"/>
      <c r="G861" s="125"/>
      <c r="H861" s="27"/>
      <c r="I861" s="78"/>
      <c r="J861" s="78"/>
      <c r="K861" s="24"/>
      <c r="L861" s="24"/>
      <c r="M861" s="24"/>
      <c r="N861" s="24"/>
      <c r="O861" s="24"/>
      <c r="P861" s="24"/>
      <c r="R861" s="33"/>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c r="AZ861" s="24"/>
      <c r="BA861" s="24"/>
      <c r="BB861" s="24"/>
      <c r="BC861" s="24"/>
      <c r="BD861" s="24"/>
      <c r="BE861" s="24"/>
      <c r="BF861" s="24"/>
      <c r="BG861" s="24"/>
      <c r="BH861" s="24"/>
      <c r="BI861" s="24"/>
      <c r="BJ861" s="24"/>
      <c r="BK861" s="24"/>
      <c r="BL861" s="24"/>
      <c r="BM861" s="24"/>
      <c r="BN861" s="24"/>
      <c r="BO861" s="24"/>
      <c r="BP861" s="24"/>
      <c r="BQ861" s="24"/>
      <c r="BR861" s="24"/>
      <c r="BS861" s="24"/>
      <c r="BT861" s="24"/>
      <c r="BU861" s="24"/>
      <c r="BV861" s="24"/>
      <c r="BW861" s="24"/>
      <c r="BX861" s="24"/>
      <c r="BY861" s="24"/>
      <c r="BZ861" s="24"/>
      <c r="CA861" s="24"/>
      <c r="CB861" s="24"/>
      <c r="CC861" s="24"/>
      <c r="CD861" s="24"/>
      <c r="CE861" s="24"/>
      <c r="CF861" s="24"/>
      <c r="CG861" s="24"/>
      <c r="CH861" s="24"/>
      <c r="CI861" s="24"/>
      <c r="CJ861" s="24"/>
      <c r="CK861" s="24"/>
      <c r="CL861" s="24"/>
      <c r="CN861" s="24"/>
      <c r="CO861" s="24"/>
      <c r="CP861" s="24"/>
      <c r="CQ861" s="24"/>
      <c r="CR861" s="24"/>
      <c r="CS861" s="24"/>
      <c r="CT861" s="24"/>
      <c r="CU861" s="24"/>
      <c r="CV861" s="24"/>
      <c r="CW861" s="24"/>
      <c r="CX861" s="24"/>
      <c r="CY861" s="24"/>
      <c r="CZ861" s="24"/>
      <c r="DA861" s="24"/>
      <c r="DB861" s="24"/>
      <c r="DC861" s="24"/>
      <c r="DD861" s="24"/>
      <c r="DE861" s="24"/>
      <c r="DF861" s="24"/>
      <c r="DG861" s="24"/>
      <c r="DH861" s="24"/>
      <c r="DI861" s="24"/>
      <c r="DJ861" s="24"/>
      <c r="DK861" s="24"/>
      <c r="DL861" s="24"/>
    </row>
    <row r="862" spans="2:116" x14ac:dyDescent="0.4">
      <c r="B862" t="s">
        <v>332</v>
      </c>
      <c r="D862" t="s">
        <v>759</v>
      </c>
      <c r="E862" s="8" t="str">
        <f t="shared" si="1030"/>
        <v>862 ASSETSALE-PV</v>
      </c>
      <c r="G862" s="8" t="str">
        <f>G833</f>
        <v>(Primary label)</v>
      </c>
      <c r="H862" s="27"/>
      <c r="I862" s="78"/>
      <c r="J862" s="78"/>
      <c r="K862" s="33"/>
      <c r="L862" s="33"/>
      <c r="M862" s="33"/>
      <c r="N862" s="33"/>
      <c r="O862" s="33"/>
      <c r="P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3"/>
      <c r="AV862" s="33"/>
      <c r="AW862" s="33"/>
      <c r="AX862" s="33"/>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c r="BV862" s="33"/>
      <c r="BW862" s="33"/>
      <c r="BX862" s="33"/>
      <c r="BY862" s="33"/>
      <c r="BZ862" s="33"/>
      <c r="CA862" s="33"/>
      <c r="CB862" s="33"/>
      <c r="CC862" s="33"/>
      <c r="CD862" s="33"/>
      <c r="CE862" s="33"/>
      <c r="CF862" s="33"/>
      <c r="CG862" s="33"/>
      <c r="CH862" s="33"/>
      <c r="CI862" s="33"/>
      <c r="CJ862" s="33"/>
      <c r="CK862" s="33"/>
      <c r="CL862" s="33"/>
      <c r="CN862" s="78"/>
      <c r="CO862" s="33"/>
      <c r="CP862" s="33"/>
      <c r="CQ862" s="33"/>
      <c r="CR862" s="33"/>
      <c r="CS862" s="33"/>
      <c r="CT862" s="33"/>
      <c r="CU862" s="33"/>
      <c r="CV862" s="33"/>
      <c r="CW862" s="33"/>
      <c r="CX862" s="33"/>
      <c r="CY862" s="33"/>
      <c r="CZ862" s="33"/>
      <c r="DA862" s="33"/>
      <c r="DB862" s="33"/>
      <c r="DC862" s="33"/>
      <c r="DD862" s="33"/>
      <c r="DE862" s="33"/>
      <c r="DF862" s="33"/>
      <c r="DG862" s="33"/>
      <c r="DH862" s="33"/>
      <c r="DI862" s="33"/>
      <c r="DJ862" s="33"/>
      <c r="DK862" s="33"/>
      <c r="DL862" s="33"/>
    </row>
    <row r="863" spans="2:116" x14ac:dyDescent="0.4">
      <c r="B863" t="s">
        <v>332</v>
      </c>
      <c r="D863" t="s">
        <v>759</v>
      </c>
      <c r="E863" s="8" t="str">
        <f>ROW()&amp;" "&amp;D863</f>
        <v>863 ASSETSALE-PV</v>
      </c>
      <c r="G863" s="241" t="str">
        <f>IFERROR(SUBSTITUTE(G841,":",""),"no unit")</f>
        <v>Unit</v>
      </c>
      <c r="H863" s="27"/>
      <c r="I863" s="78"/>
      <c r="J863" s="78"/>
      <c r="K863" s="33"/>
      <c r="L863" s="33"/>
      <c r="M863" s="33"/>
      <c r="N863" s="33"/>
      <c r="O863" s="33"/>
      <c r="P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3"/>
      <c r="AV863" s="33"/>
      <c r="AW863" s="33"/>
      <c r="AX863" s="33"/>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c r="BV863" s="33"/>
      <c r="BW863" s="33"/>
      <c r="BX863" s="33"/>
      <c r="BY863" s="33"/>
      <c r="BZ863" s="33"/>
      <c r="CA863" s="33"/>
      <c r="CB863" s="33"/>
      <c r="CC863" s="33"/>
      <c r="CD863" s="33"/>
      <c r="CE863" s="33"/>
      <c r="CF863" s="33"/>
      <c r="CG863" s="33"/>
      <c r="CH863" s="33"/>
      <c r="CI863" s="33"/>
      <c r="CJ863" s="33"/>
      <c r="CK863" s="33"/>
      <c r="CL863" s="33"/>
      <c r="CN863" s="78"/>
      <c r="CO863" s="33"/>
      <c r="CP863" s="33"/>
      <c r="CQ863" s="33"/>
      <c r="CR863" s="33"/>
      <c r="CS863" s="33"/>
      <c r="CT863" s="33"/>
      <c r="CU863" s="33"/>
      <c r="CV863" s="33"/>
      <c r="CW863" s="33"/>
      <c r="CX863" s="33"/>
      <c r="CY863" s="33"/>
      <c r="CZ863" s="33"/>
      <c r="DA863" s="33"/>
      <c r="DB863" s="33"/>
      <c r="DC863" s="33"/>
      <c r="DD863" s="33"/>
      <c r="DE863" s="33"/>
      <c r="DF863" s="33"/>
      <c r="DG863" s="33"/>
      <c r="DH863" s="33"/>
      <c r="DI863" s="33"/>
      <c r="DJ863" s="33"/>
      <c r="DK863" s="33"/>
      <c r="DL863" s="33"/>
    </row>
    <row r="864" spans="2:116" x14ac:dyDescent="0.4">
      <c r="B864" t="s">
        <v>332</v>
      </c>
      <c r="D864" t="s">
        <v>759</v>
      </c>
      <c r="E864" s="8" t="str">
        <f t="shared" ref="E864:E869" si="1135">ROW()&amp;" "&amp;D864</f>
        <v>864 ASSETSALE-PV</v>
      </c>
      <c r="G864" s="8" t="s">
        <v>334</v>
      </c>
      <c r="H864" s="27"/>
      <c r="I864" s="78"/>
      <c r="J864" s="78"/>
      <c r="K864" s="33"/>
      <c r="L864" s="33"/>
      <c r="M864" s="33"/>
      <c r="N864" s="33"/>
      <c r="O864" s="33"/>
      <c r="P864" s="33"/>
      <c r="R864" s="33"/>
      <c r="S864" s="4" t="str">
        <f t="shared" ref="S864:AX864" si="1136">ADDRESS(ROW(S855),COLUMN(S855),2)</f>
        <v>S$855</v>
      </c>
      <c r="T864" s="4" t="str">
        <f t="shared" si="1136"/>
        <v>T$855</v>
      </c>
      <c r="U864" s="4" t="str">
        <f t="shared" si="1136"/>
        <v>U$855</v>
      </c>
      <c r="V864" s="4" t="str">
        <f t="shared" si="1136"/>
        <v>V$855</v>
      </c>
      <c r="W864" s="4" t="str">
        <f t="shared" si="1136"/>
        <v>W$855</v>
      </c>
      <c r="X864" s="4" t="str">
        <f t="shared" si="1136"/>
        <v>X$855</v>
      </c>
      <c r="Y864" s="4" t="str">
        <f t="shared" si="1136"/>
        <v>Y$855</v>
      </c>
      <c r="Z864" s="4" t="str">
        <f t="shared" si="1136"/>
        <v>Z$855</v>
      </c>
      <c r="AA864" s="4" t="str">
        <f t="shared" si="1136"/>
        <v>AA$855</v>
      </c>
      <c r="AB864" s="4" t="str">
        <f t="shared" si="1136"/>
        <v>AB$855</v>
      </c>
      <c r="AC864" s="4" t="str">
        <f t="shared" si="1136"/>
        <v>AC$855</v>
      </c>
      <c r="AD864" s="4" t="str">
        <f t="shared" si="1136"/>
        <v>AD$855</v>
      </c>
      <c r="AE864" s="4" t="str">
        <f t="shared" si="1136"/>
        <v>AE$855</v>
      </c>
      <c r="AF864" s="4" t="str">
        <f t="shared" si="1136"/>
        <v>AF$855</v>
      </c>
      <c r="AG864" s="4" t="str">
        <f t="shared" si="1136"/>
        <v>AG$855</v>
      </c>
      <c r="AH864" s="4" t="str">
        <f t="shared" si="1136"/>
        <v>AH$855</v>
      </c>
      <c r="AI864" s="4" t="str">
        <f t="shared" si="1136"/>
        <v>AI$855</v>
      </c>
      <c r="AJ864" s="4" t="str">
        <f t="shared" si="1136"/>
        <v>AJ$855</v>
      </c>
      <c r="AK864" s="4" t="str">
        <f t="shared" si="1136"/>
        <v>AK$855</v>
      </c>
      <c r="AL864" s="4" t="str">
        <f t="shared" si="1136"/>
        <v>AL$855</v>
      </c>
      <c r="AM864" s="4" t="str">
        <f t="shared" si="1136"/>
        <v>AM$855</v>
      </c>
      <c r="AN864" s="4" t="str">
        <f t="shared" si="1136"/>
        <v>AN$855</v>
      </c>
      <c r="AO864" s="4" t="str">
        <f t="shared" si="1136"/>
        <v>AO$855</v>
      </c>
      <c r="AP864" s="4" t="str">
        <f t="shared" si="1136"/>
        <v>AP$855</v>
      </c>
      <c r="AQ864" s="4" t="str">
        <f t="shared" si="1136"/>
        <v>AQ$855</v>
      </c>
      <c r="AR864" s="4" t="str">
        <f t="shared" si="1136"/>
        <v>AR$855</v>
      </c>
      <c r="AS864" s="4" t="str">
        <f t="shared" si="1136"/>
        <v>AS$855</v>
      </c>
      <c r="AT864" s="4" t="str">
        <f t="shared" si="1136"/>
        <v>AT$855</v>
      </c>
      <c r="AU864" s="4" t="str">
        <f t="shared" si="1136"/>
        <v>AU$855</v>
      </c>
      <c r="AV864" s="4" t="str">
        <f t="shared" si="1136"/>
        <v>AV$855</v>
      </c>
      <c r="AW864" s="4" t="str">
        <f t="shared" si="1136"/>
        <v>AW$855</v>
      </c>
      <c r="AX864" s="4" t="str">
        <f t="shared" si="1136"/>
        <v>AX$855</v>
      </c>
      <c r="AY864" s="4" t="str">
        <f t="shared" ref="AY864:CD864" si="1137">ADDRESS(ROW(AY855),COLUMN(AY855),2)</f>
        <v>AY$855</v>
      </c>
      <c r="AZ864" s="4" t="str">
        <f t="shared" si="1137"/>
        <v>AZ$855</v>
      </c>
      <c r="BA864" s="4" t="str">
        <f t="shared" si="1137"/>
        <v>BA$855</v>
      </c>
      <c r="BB864" s="4" t="str">
        <f t="shared" si="1137"/>
        <v>BB$855</v>
      </c>
      <c r="BC864" s="4" t="str">
        <f t="shared" si="1137"/>
        <v>BC$855</v>
      </c>
      <c r="BD864" s="4" t="str">
        <f t="shared" si="1137"/>
        <v>BD$855</v>
      </c>
      <c r="BE864" s="4" t="str">
        <f t="shared" si="1137"/>
        <v>BE$855</v>
      </c>
      <c r="BF864" s="4" t="str">
        <f t="shared" si="1137"/>
        <v>BF$855</v>
      </c>
      <c r="BG864" s="4" t="str">
        <f t="shared" si="1137"/>
        <v>BG$855</v>
      </c>
      <c r="BH864" s="4" t="str">
        <f t="shared" si="1137"/>
        <v>BH$855</v>
      </c>
      <c r="BI864" s="4" t="str">
        <f t="shared" si="1137"/>
        <v>BI$855</v>
      </c>
      <c r="BJ864" s="4" t="str">
        <f t="shared" si="1137"/>
        <v>BJ$855</v>
      </c>
      <c r="BK864" s="4" t="str">
        <f t="shared" si="1137"/>
        <v>BK$855</v>
      </c>
      <c r="BL864" s="4" t="str">
        <f t="shared" si="1137"/>
        <v>BL$855</v>
      </c>
      <c r="BM864" s="4" t="str">
        <f t="shared" si="1137"/>
        <v>BM$855</v>
      </c>
      <c r="BN864" s="4" t="str">
        <f t="shared" si="1137"/>
        <v>BN$855</v>
      </c>
      <c r="BO864" s="4" t="str">
        <f t="shared" si="1137"/>
        <v>BO$855</v>
      </c>
      <c r="BP864" s="4" t="str">
        <f t="shared" si="1137"/>
        <v>BP$855</v>
      </c>
      <c r="BQ864" s="4" t="str">
        <f t="shared" si="1137"/>
        <v>BQ$855</v>
      </c>
      <c r="BR864" s="4" t="str">
        <f t="shared" si="1137"/>
        <v>BR$855</v>
      </c>
      <c r="BS864" s="4" t="str">
        <f t="shared" si="1137"/>
        <v>BS$855</v>
      </c>
      <c r="BT864" s="4" t="str">
        <f t="shared" si="1137"/>
        <v>BT$855</v>
      </c>
      <c r="BU864" s="4" t="str">
        <f t="shared" si="1137"/>
        <v>BU$855</v>
      </c>
      <c r="BV864" s="4" t="str">
        <f t="shared" si="1137"/>
        <v>BV$855</v>
      </c>
      <c r="BW864" s="4" t="str">
        <f t="shared" si="1137"/>
        <v>BW$855</v>
      </c>
      <c r="BX864" s="4" t="str">
        <f t="shared" si="1137"/>
        <v>BX$855</v>
      </c>
      <c r="BY864" s="4" t="str">
        <f t="shared" si="1137"/>
        <v>BY$855</v>
      </c>
      <c r="BZ864" s="4" t="str">
        <f t="shared" si="1137"/>
        <v>BZ$855</v>
      </c>
      <c r="CA864" s="4" t="str">
        <f t="shared" si="1137"/>
        <v>CA$855</v>
      </c>
      <c r="CB864" s="4" t="str">
        <f t="shared" si="1137"/>
        <v>CB$855</v>
      </c>
      <c r="CC864" s="4" t="str">
        <f t="shared" si="1137"/>
        <v>CC$855</v>
      </c>
      <c r="CD864" s="4" t="str">
        <f t="shared" si="1137"/>
        <v>CD$855</v>
      </c>
      <c r="CE864" s="4" t="str">
        <f t="shared" ref="CE864:CL864" si="1138">ADDRESS(ROW(CE855),COLUMN(CE855),2)</f>
        <v>CE$855</v>
      </c>
      <c r="CF864" s="4" t="str">
        <f t="shared" si="1138"/>
        <v>CF$855</v>
      </c>
      <c r="CG864" s="4" t="str">
        <f t="shared" si="1138"/>
        <v>CG$855</v>
      </c>
      <c r="CH864" s="4" t="str">
        <f t="shared" si="1138"/>
        <v>CH$855</v>
      </c>
      <c r="CI864" s="4" t="str">
        <f t="shared" si="1138"/>
        <v>CI$855</v>
      </c>
      <c r="CJ864" s="4" t="str">
        <f t="shared" si="1138"/>
        <v>CJ$855</v>
      </c>
      <c r="CK864" s="4" t="str">
        <f t="shared" si="1138"/>
        <v>CK$855</v>
      </c>
      <c r="CL864" s="4" t="str">
        <f t="shared" si="1138"/>
        <v>CL$855</v>
      </c>
      <c r="CN864" s="78"/>
      <c r="CO864" s="4" t="str">
        <f t="shared" ref="CO864:DL864" si="1139">ADDRESS(ROW(CO855),COLUMN(CO855),2)</f>
        <v>CO$855</v>
      </c>
      <c r="CP864" s="4" t="str">
        <f t="shared" si="1139"/>
        <v>CP$855</v>
      </c>
      <c r="CQ864" s="4" t="str">
        <f t="shared" si="1139"/>
        <v>CQ$855</v>
      </c>
      <c r="CR864" s="4" t="str">
        <f t="shared" si="1139"/>
        <v>CR$855</v>
      </c>
      <c r="CS864" s="4" t="str">
        <f t="shared" si="1139"/>
        <v>CS$855</v>
      </c>
      <c r="CT864" s="4" t="str">
        <f t="shared" si="1139"/>
        <v>CT$855</v>
      </c>
      <c r="CU864" s="4" t="str">
        <f t="shared" si="1139"/>
        <v>CU$855</v>
      </c>
      <c r="CV864" s="4" t="str">
        <f t="shared" si="1139"/>
        <v>CV$855</v>
      </c>
      <c r="CW864" s="4" t="str">
        <f t="shared" si="1139"/>
        <v>CW$855</v>
      </c>
      <c r="CX864" s="4" t="str">
        <f t="shared" si="1139"/>
        <v>CX$855</v>
      </c>
      <c r="CY864" s="4" t="str">
        <f t="shared" si="1139"/>
        <v>CY$855</v>
      </c>
      <c r="CZ864" s="4" t="str">
        <f t="shared" si="1139"/>
        <v>CZ$855</v>
      </c>
      <c r="DA864" s="4" t="str">
        <f t="shared" si="1139"/>
        <v>DA$855</v>
      </c>
      <c r="DB864" s="4" t="str">
        <f t="shared" si="1139"/>
        <v>DB$855</v>
      </c>
      <c r="DC864" s="4" t="str">
        <f t="shared" si="1139"/>
        <v>DC$855</v>
      </c>
      <c r="DD864" s="4" t="str">
        <f t="shared" si="1139"/>
        <v>DD$855</v>
      </c>
      <c r="DE864" s="4" t="str">
        <f t="shared" si="1139"/>
        <v>DE$855</v>
      </c>
      <c r="DF864" s="4" t="str">
        <f t="shared" si="1139"/>
        <v>DF$855</v>
      </c>
      <c r="DG864" s="4" t="str">
        <f t="shared" si="1139"/>
        <v>DG$855</v>
      </c>
      <c r="DH864" s="4" t="str">
        <f t="shared" si="1139"/>
        <v>DH$855</v>
      </c>
      <c r="DI864" s="4" t="str">
        <f t="shared" si="1139"/>
        <v>DI$855</v>
      </c>
      <c r="DJ864" s="4" t="str">
        <f t="shared" si="1139"/>
        <v>DJ$855</v>
      </c>
      <c r="DK864" s="4" t="str">
        <f t="shared" si="1139"/>
        <v>DK$855</v>
      </c>
      <c r="DL864" s="4" t="str">
        <f t="shared" si="1139"/>
        <v>DL$855</v>
      </c>
    </row>
    <row r="865" spans="1:116" x14ac:dyDescent="0.4">
      <c r="B865" t="s">
        <v>332</v>
      </c>
      <c r="D865" t="s">
        <v>759</v>
      </c>
      <c r="E865" s="8" t="str">
        <f t="shared" si="1135"/>
        <v>865 ASSETSALE-PV</v>
      </c>
      <c r="G865" s="128" t="s">
        <v>333</v>
      </c>
      <c r="H865" s="56"/>
      <c r="I865" s="79"/>
      <c r="J865" s="79"/>
      <c r="K865" s="15"/>
      <c r="L865" s="15"/>
      <c r="M865" s="15"/>
      <c r="N865" s="15"/>
      <c r="O865" s="15"/>
      <c r="P865" s="15"/>
      <c r="R865" s="15"/>
      <c r="S865" s="179" t="str">
        <f t="shared" ref="S865:AX865" si="1140">S836</f>
        <v>S832</v>
      </c>
      <c r="T865" s="179" t="str">
        <f t="shared" si="1140"/>
        <v>T832</v>
      </c>
      <c r="U865" s="179" t="str">
        <f t="shared" si="1140"/>
        <v>U832</v>
      </c>
      <c r="V865" s="179" t="str">
        <f t="shared" si="1140"/>
        <v>V832</v>
      </c>
      <c r="W865" s="179" t="str">
        <f t="shared" si="1140"/>
        <v>W832</v>
      </c>
      <c r="X865" s="179" t="str">
        <f t="shared" si="1140"/>
        <v>X832</v>
      </c>
      <c r="Y865" s="179" t="str">
        <f t="shared" si="1140"/>
        <v>Y832</v>
      </c>
      <c r="Z865" s="179" t="str">
        <f t="shared" si="1140"/>
        <v>Z832</v>
      </c>
      <c r="AA865" s="179" t="str">
        <f t="shared" si="1140"/>
        <v>AA832</v>
      </c>
      <c r="AB865" s="179" t="str">
        <f t="shared" si="1140"/>
        <v>AB832</v>
      </c>
      <c r="AC865" s="179" t="str">
        <f t="shared" si="1140"/>
        <v>AC832</v>
      </c>
      <c r="AD865" s="179" t="str">
        <f t="shared" si="1140"/>
        <v>AD832</v>
      </c>
      <c r="AE865" s="179" t="str">
        <f t="shared" si="1140"/>
        <v>AE832</v>
      </c>
      <c r="AF865" s="179" t="str">
        <f t="shared" si="1140"/>
        <v>AF832</v>
      </c>
      <c r="AG865" s="179" t="str">
        <f t="shared" si="1140"/>
        <v>AG832</v>
      </c>
      <c r="AH865" s="179" t="str">
        <f t="shared" si="1140"/>
        <v>AH832</v>
      </c>
      <c r="AI865" s="179" t="str">
        <f t="shared" si="1140"/>
        <v>AI832</v>
      </c>
      <c r="AJ865" s="179" t="str">
        <f t="shared" si="1140"/>
        <v>AJ832</v>
      </c>
      <c r="AK865" s="179" t="str">
        <f t="shared" si="1140"/>
        <v>AK832</v>
      </c>
      <c r="AL865" s="179" t="str">
        <f t="shared" si="1140"/>
        <v>AL832</v>
      </c>
      <c r="AM865" s="179" t="str">
        <f t="shared" si="1140"/>
        <v>AM832</v>
      </c>
      <c r="AN865" s="179" t="str">
        <f t="shared" si="1140"/>
        <v>AN832</v>
      </c>
      <c r="AO865" s="179" t="str">
        <f t="shared" si="1140"/>
        <v>AO832</v>
      </c>
      <c r="AP865" s="179" t="str">
        <f t="shared" si="1140"/>
        <v>AP832</v>
      </c>
      <c r="AQ865" s="179" t="str">
        <f t="shared" si="1140"/>
        <v>AQ832</v>
      </c>
      <c r="AR865" s="179" t="str">
        <f t="shared" si="1140"/>
        <v>AR832</v>
      </c>
      <c r="AS865" s="179" t="str">
        <f t="shared" si="1140"/>
        <v>AS832</v>
      </c>
      <c r="AT865" s="179" t="str">
        <f t="shared" si="1140"/>
        <v>AT832</v>
      </c>
      <c r="AU865" s="179" t="str">
        <f t="shared" si="1140"/>
        <v>AU832</v>
      </c>
      <c r="AV865" s="179" t="str">
        <f t="shared" si="1140"/>
        <v>AV832</v>
      </c>
      <c r="AW865" s="179" t="str">
        <f t="shared" si="1140"/>
        <v>AW832</v>
      </c>
      <c r="AX865" s="179" t="str">
        <f t="shared" si="1140"/>
        <v>AX832</v>
      </c>
      <c r="AY865" s="179" t="str">
        <f t="shared" ref="AY865:CD865" si="1141">AY836</f>
        <v>AY832</v>
      </c>
      <c r="AZ865" s="179" t="str">
        <f t="shared" si="1141"/>
        <v>AZ832</v>
      </c>
      <c r="BA865" s="179" t="str">
        <f t="shared" si="1141"/>
        <v>BA832</v>
      </c>
      <c r="BB865" s="179" t="str">
        <f t="shared" si="1141"/>
        <v>BB832</v>
      </c>
      <c r="BC865" s="179" t="str">
        <f t="shared" si="1141"/>
        <v>BC832</v>
      </c>
      <c r="BD865" s="179" t="str">
        <f t="shared" si="1141"/>
        <v>BD832</v>
      </c>
      <c r="BE865" s="179" t="str">
        <f t="shared" si="1141"/>
        <v>BE832</v>
      </c>
      <c r="BF865" s="179" t="str">
        <f t="shared" si="1141"/>
        <v>BF832</v>
      </c>
      <c r="BG865" s="179" t="str">
        <f t="shared" si="1141"/>
        <v>BG832</v>
      </c>
      <c r="BH865" s="179" t="str">
        <f t="shared" si="1141"/>
        <v>BH832</v>
      </c>
      <c r="BI865" s="179" t="str">
        <f t="shared" si="1141"/>
        <v>BI832</v>
      </c>
      <c r="BJ865" s="179" t="str">
        <f t="shared" si="1141"/>
        <v>BJ832</v>
      </c>
      <c r="BK865" s="179" t="str">
        <f t="shared" si="1141"/>
        <v>BK832</v>
      </c>
      <c r="BL865" s="179" t="str">
        <f t="shared" si="1141"/>
        <v>BL832</v>
      </c>
      <c r="BM865" s="179" t="str">
        <f t="shared" si="1141"/>
        <v>BM832</v>
      </c>
      <c r="BN865" s="179" t="str">
        <f t="shared" si="1141"/>
        <v>BN832</v>
      </c>
      <c r="BO865" s="179" t="str">
        <f t="shared" si="1141"/>
        <v>BO832</v>
      </c>
      <c r="BP865" s="179" t="str">
        <f t="shared" si="1141"/>
        <v>BP832</v>
      </c>
      <c r="BQ865" s="179" t="str">
        <f t="shared" si="1141"/>
        <v>BQ832</v>
      </c>
      <c r="BR865" s="179" t="str">
        <f t="shared" si="1141"/>
        <v>BR832</v>
      </c>
      <c r="BS865" s="179" t="str">
        <f t="shared" si="1141"/>
        <v>BS832</v>
      </c>
      <c r="BT865" s="179" t="str">
        <f t="shared" si="1141"/>
        <v>BT832</v>
      </c>
      <c r="BU865" s="179" t="str">
        <f t="shared" si="1141"/>
        <v>BU832</v>
      </c>
      <c r="BV865" s="179" t="str">
        <f t="shared" si="1141"/>
        <v>BV832</v>
      </c>
      <c r="BW865" s="179" t="str">
        <f t="shared" si="1141"/>
        <v>BW832</v>
      </c>
      <c r="BX865" s="179" t="str">
        <f t="shared" si="1141"/>
        <v>BX832</v>
      </c>
      <c r="BY865" s="179" t="str">
        <f t="shared" si="1141"/>
        <v>BY832</v>
      </c>
      <c r="BZ865" s="179" t="str">
        <f t="shared" si="1141"/>
        <v>BZ832</v>
      </c>
      <c r="CA865" s="179" t="str">
        <f t="shared" si="1141"/>
        <v>CA832</v>
      </c>
      <c r="CB865" s="179" t="str">
        <f t="shared" si="1141"/>
        <v>CB832</v>
      </c>
      <c r="CC865" s="179" t="str">
        <f t="shared" si="1141"/>
        <v>CC832</v>
      </c>
      <c r="CD865" s="179" t="str">
        <f t="shared" si="1141"/>
        <v>CD832</v>
      </c>
      <c r="CE865" s="179" t="str">
        <f t="shared" ref="CE865:CL865" si="1142">CE836</f>
        <v>CE832</v>
      </c>
      <c r="CF865" s="179" t="str">
        <f t="shared" si="1142"/>
        <v>CF832</v>
      </c>
      <c r="CG865" s="179" t="str">
        <f t="shared" si="1142"/>
        <v>CG832</v>
      </c>
      <c r="CH865" s="179" t="str">
        <f t="shared" si="1142"/>
        <v>CH832</v>
      </c>
      <c r="CI865" s="179" t="str">
        <f t="shared" si="1142"/>
        <v>CI832</v>
      </c>
      <c r="CJ865" s="179" t="str">
        <f t="shared" si="1142"/>
        <v>CJ832</v>
      </c>
      <c r="CK865" s="179" t="str">
        <f t="shared" si="1142"/>
        <v>CK832</v>
      </c>
      <c r="CL865" s="179" t="str">
        <f t="shared" si="1142"/>
        <v>CL832</v>
      </c>
      <c r="CN865" s="79"/>
      <c r="CO865" s="179" t="str">
        <f t="shared" ref="CO865:DL865" si="1143">CO836</f>
        <v>CO$17</v>
      </c>
      <c r="CP865" s="179" t="str">
        <f t="shared" si="1143"/>
        <v>CP$17</v>
      </c>
      <c r="CQ865" s="179" t="str">
        <f t="shared" si="1143"/>
        <v>CQ$17</v>
      </c>
      <c r="CR865" s="179" t="str">
        <f t="shared" si="1143"/>
        <v>CR$17</v>
      </c>
      <c r="CS865" s="179" t="str">
        <f t="shared" si="1143"/>
        <v>CS$17</v>
      </c>
      <c r="CT865" s="179" t="str">
        <f t="shared" si="1143"/>
        <v>CT$17</v>
      </c>
      <c r="CU865" s="179" t="str">
        <f t="shared" si="1143"/>
        <v>CU$17</v>
      </c>
      <c r="CV865" s="179" t="str">
        <f t="shared" si="1143"/>
        <v>CV$17</v>
      </c>
      <c r="CW865" s="179" t="str">
        <f t="shared" si="1143"/>
        <v>CW$17</v>
      </c>
      <c r="CX865" s="179" t="str">
        <f t="shared" si="1143"/>
        <v>CX$17</v>
      </c>
      <c r="CY865" s="179" t="str">
        <f t="shared" si="1143"/>
        <v>CY$17</v>
      </c>
      <c r="CZ865" s="179" t="str">
        <f t="shared" si="1143"/>
        <v>CZ$17</v>
      </c>
      <c r="DA865" s="179" t="str">
        <f t="shared" si="1143"/>
        <v>DA$17</v>
      </c>
      <c r="DB865" s="179" t="str">
        <f t="shared" si="1143"/>
        <v>DB$17</v>
      </c>
      <c r="DC865" s="179" t="str">
        <f t="shared" si="1143"/>
        <v>DC$17</v>
      </c>
      <c r="DD865" s="179" t="str">
        <f t="shared" si="1143"/>
        <v>DD$17</v>
      </c>
      <c r="DE865" s="179" t="str">
        <f t="shared" si="1143"/>
        <v>DE$17</v>
      </c>
      <c r="DF865" s="179" t="str">
        <f t="shared" si="1143"/>
        <v>DF$17</v>
      </c>
      <c r="DG865" s="179" t="str">
        <f t="shared" si="1143"/>
        <v>DG$17</v>
      </c>
      <c r="DH865" s="179" t="str">
        <f t="shared" si="1143"/>
        <v>DH$17</v>
      </c>
      <c r="DI865" s="179" t="str">
        <f t="shared" si="1143"/>
        <v>DI$17</v>
      </c>
      <c r="DJ865" s="179" t="str">
        <f t="shared" si="1143"/>
        <v>DJ$17</v>
      </c>
      <c r="DK865" s="179" t="str">
        <f t="shared" si="1143"/>
        <v>DK$17</v>
      </c>
      <c r="DL865" s="179" t="str">
        <f t="shared" si="1143"/>
        <v>DL$17</v>
      </c>
    </row>
    <row r="866" spans="1:116" x14ac:dyDescent="0.4">
      <c r="B866" t="s">
        <v>332</v>
      </c>
      <c r="D866" t="s">
        <v>759</v>
      </c>
      <c r="E866" s="8" t="str">
        <f t="shared" si="1135"/>
        <v>866 ASSETSALE-PV</v>
      </c>
      <c r="G866" s="8" t="str">
        <f>G837</f>
        <v>(Secondary label)</v>
      </c>
      <c r="H866" s="12"/>
      <c r="I866" s="60"/>
      <c r="J866" s="60"/>
      <c r="K866" s="15"/>
      <c r="L866" s="15"/>
      <c r="M866" s="15"/>
      <c r="N866" s="15"/>
      <c r="O866" s="15"/>
      <c r="P866" s="15"/>
      <c r="R866" s="15"/>
      <c r="S866" s="179">
        <f t="shared" ref="S866:AX866" si="1144">S837</f>
        <v>0</v>
      </c>
      <c r="T866" s="179">
        <f t="shared" si="1144"/>
        <v>0</v>
      </c>
      <c r="U866" s="179">
        <f t="shared" si="1144"/>
        <v>0</v>
      </c>
      <c r="V866" s="179">
        <f t="shared" si="1144"/>
        <v>0</v>
      </c>
      <c r="W866" s="179">
        <f t="shared" si="1144"/>
        <v>0</v>
      </c>
      <c r="X866" s="179">
        <f t="shared" si="1144"/>
        <v>0</v>
      </c>
      <c r="Y866" s="179">
        <f t="shared" si="1144"/>
        <v>0</v>
      </c>
      <c r="Z866" s="179">
        <f t="shared" si="1144"/>
        <v>0</v>
      </c>
      <c r="AA866" s="179">
        <f t="shared" si="1144"/>
        <v>0</v>
      </c>
      <c r="AB866" s="179">
        <f t="shared" si="1144"/>
        <v>0</v>
      </c>
      <c r="AC866" s="179">
        <f t="shared" si="1144"/>
        <v>0</v>
      </c>
      <c r="AD866" s="179">
        <f t="shared" si="1144"/>
        <v>0</v>
      </c>
      <c r="AE866" s="179">
        <f t="shared" si="1144"/>
        <v>0</v>
      </c>
      <c r="AF866" s="179">
        <f t="shared" si="1144"/>
        <v>0</v>
      </c>
      <c r="AG866" s="179">
        <f t="shared" si="1144"/>
        <v>0</v>
      </c>
      <c r="AH866" s="179">
        <f t="shared" si="1144"/>
        <v>0</v>
      </c>
      <c r="AI866" s="179">
        <f t="shared" si="1144"/>
        <v>0</v>
      </c>
      <c r="AJ866" s="179">
        <f t="shared" si="1144"/>
        <v>0</v>
      </c>
      <c r="AK866" s="179">
        <f t="shared" si="1144"/>
        <v>0</v>
      </c>
      <c r="AL866" s="179">
        <f t="shared" si="1144"/>
        <v>0</v>
      </c>
      <c r="AM866" s="179">
        <f t="shared" si="1144"/>
        <v>0</v>
      </c>
      <c r="AN866" s="179">
        <f t="shared" si="1144"/>
        <v>0</v>
      </c>
      <c r="AO866" s="179">
        <f t="shared" si="1144"/>
        <v>0</v>
      </c>
      <c r="AP866" s="179">
        <f t="shared" si="1144"/>
        <v>0</v>
      </c>
      <c r="AQ866" s="179">
        <f t="shared" si="1144"/>
        <v>0</v>
      </c>
      <c r="AR866" s="179">
        <f t="shared" si="1144"/>
        <v>0</v>
      </c>
      <c r="AS866" s="179">
        <f t="shared" si="1144"/>
        <v>0</v>
      </c>
      <c r="AT866" s="179">
        <f t="shared" si="1144"/>
        <v>0</v>
      </c>
      <c r="AU866" s="179">
        <f t="shared" si="1144"/>
        <v>0</v>
      </c>
      <c r="AV866" s="179">
        <f t="shared" si="1144"/>
        <v>0</v>
      </c>
      <c r="AW866" s="179">
        <f t="shared" si="1144"/>
        <v>0</v>
      </c>
      <c r="AX866" s="179">
        <f t="shared" si="1144"/>
        <v>0</v>
      </c>
      <c r="AY866" s="179">
        <f t="shared" ref="AY866:CD866" si="1145">AY837</f>
        <v>0</v>
      </c>
      <c r="AZ866" s="179">
        <f t="shared" si="1145"/>
        <v>0</v>
      </c>
      <c r="BA866" s="179">
        <f t="shared" si="1145"/>
        <v>0</v>
      </c>
      <c r="BB866" s="179">
        <f t="shared" si="1145"/>
        <v>0</v>
      </c>
      <c r="BC866" s="179">
        <f t="shared" si="1145"/>
        <v>0</v>
      </c>
      <c r="BD866" s="179">
        <f t="shared" si="1145"/>
        <v>0</v>
      </c>
      <c r="BE866" s="179">
        <f t="shared" si="1145"/>
        <v>0</v>
      </c>
      <c r="BF866" s="179">
        <f t="shared" si="1145"/>
        <v>0</v>
      </c>
      <c r="BG866" s="179">
        <f t="shared" si="1145"/>
        <v>0</v>
      </c>
      <c r="BH866" s="179">
        <f t="shared" si="1145"/>
        <v>0</v>
      </c>
      <c r="BI866" s="179">
        <f t="shared" si="1145"/>
        <v>0</v>
      </c>
      <c r="BJ866" s="179">
        <f t="shared" si="1145"/>
        <v>0</v>
      </c>
      <c r="BK866" s="179">
        <f t="shared" si="1145"/>
        <v>0</v>
      </c>
      <c r="BL866" s="179">
        <f t="shared" si="1145"/>
        <v>0</v>
      </c>
      <c r="BM866" s="179">
        <f t="shared" si="1145"/>
        <v>0</v>
      </c>
      <c r="BN866" s="179">
        <f t="shared" si="1145"/>
        <v>0</v>
      </c>
      <c r="BO866" s="179">
        <f t="shared" si="1145"/>
        <v>0</v>
      </c>
      <c r="BP866" s="179">
        <f t="shared" si="1145"/>
        <v>0</v>
      </c>
      <c r="BQ866" s="179">
        <f t="shared" si="1145"/>
        <v>0</v>
      </c>
      <c r="BR866" s="179">
        <f t="shared" si="1145"/>
        <v>0</v>
      </c>
      <c r="BS866" s="179">
        <f t="shared" si="1145"/>
        <v>0</v>
      </c>
      <c r="BT866" s="179">
        <f t="shared" si="1145"/>
        <v>0</v>
      </c>
      <c r="BU866" s="179">
        <f t="shared" si="1145"/>
        <v>0</v>
      </c>
      <c r="BV866" s="179">
        <f t="shared" si="1145"/>
        <v>0</v>
      </c>
      <c r="BW866" s="179">
        <f t="shared" si="1145"/>
        <v>0</v>
      </c>
      <c r="BX866" s="179">
        <f t="shared" si="1145"/>
        <v>0</v>
      </c>
      <c r="BY866" s="179">
        <f t="shared" si="1145"/>
        <v>0</v>
      </c>
      <c r="BZ866" s="179">
        <f t="shared" si="1145"/>
        <v>0</v>
      </c>
      <c r="CA866" s="179">
        <f t="shared" si="1145"/>
        <v>0</v>
      </c>
      <c r="CB866" s="179">
        <f t="shared" si="1145"/>
        <v>0</v>
      </c>
      <c r="CC866" s="179">
        <f t="shared" si="1145"/>
        <v>0</v>
      </c>
      <c r="CD866" s="179">
        <f t="shared" si="1145"/>
        <v>0</v>
      </c>
      <c r="CE866" s="179">
        <f t="shared" ref="CE866:CL866" si="1146">CE837</f>
        <v>0</v>
      </c>
      <c r="CF866" s="179">
        <f t="shared" si="1146"/>
        <v>0</v>
      </c>
      <c r="CG866" s="179">
        <f t="shared" si="1146"/>
        <v>0</v>
      </c>
      <c r="CH866" s="179">
        <f t="shared" si="1146"/>
        <v>0</v>
      </c>
      <c r="CI866" s="179">
        <f t="shared" si="1146"/>
        <v>0</v>
      </c>
      <c r="CJ866" s="179">
        <f t="shared" si="1146"/>
        <v>0</v>
      </c>
      <c r="CK866" s="179">
        <f t="shared" si="1146"/>
        <v>0</v>
      </c>
      <c r="CL866" s="179">
        <f t="shared" si="1146"/>
        <v>0</v>
      </c>
      <c r="CN866" s="60"/>
      <c r="CO866" s="179">
        <f t="shared" ref="CO866:DL866" si="1147">CO837</f>
        <v>0</v>
      </c>
      <c r="CP866" s="179">
        <f t="shared" si="1147"/>
        <v>0</v>
      </c>
      <c r="CQ866" s="179">
        <f t="shared" si="1147"/>
        <v>0</v>
      </c>
      <c r="CR866" s="179">
        <f t="shared" si="1147"/>
        <v>0</v>
      </c>
      <c r="CS866" s="179">
        <f t="shared" si="1147"/>
        <v>0</v>
      </c>
      <c r="CT866" s="179">
        <f t="shared" si="1147"/>
        <v>0</v>
      </c>
      <c r="CU866" s="179">
        <f t="shared" si="1147"/>
        <v>0</v>
      </c>
      <c r="CV866" s="179">
        <f t="shared" si="1147"/>
        <v>0</v>
      </c>
      <c r="CW866" s="179">
        <f t="shared" si="1147"/>
        <v>0</v>
      </c>
      <c r="CX866" s="179">
        <f t="shared" si="1147"/>
        <v>0</v>
      </c>
      <c r="CY866" s="179">
        <f t="shared" si="1147"/>
        <v>0</v>
      </c>
      <c r="CZ866" s="179">
        <f t="shared" si="1147"/>
        <v>0</v>
      </c>
      <c r="DA866" s="179">
        <f t="shared" si="1147"/>
        <v>0</v>
      </c>
      <c r="DB866" s="179">
        <f t="shared" si="1147"/>
        <v>0</v>
      </c>
      <c r="DC866" s="179">
        <f t="shared" si="1147"/>
        <v>0</v>
      </c>
      <c r="DD866" s="179">
        <f t="shared" si="1147"/>
        <v>0</v>
      </c>
      <c r="DE866" s="179">
        <f t="shared" si="1147"/>
        <v>0</v>
      </c>
      <c r="DF866" s="179">
        <f t="shared" si="1147"/>
        <v>0</v>
      </c>
      <c r="DG866" s="179">
        <f t="shared" si="1147"/>
        <v>0</v>
      </c>
      <c r="DH866" s="179">
        <f t="shared" si="1147"/>
        <v>0</v>
      </c>
      <c r="DI866" s="179">
        <f t="shared" si="1147"/>
        <v>0</v>
      </c>
      <c r="DJ866" s="179">
        <f t="shared" si="1147"/>
        <v>0</v>
      </c>
      <c r="DK866" s="179">
        <f t="shared" si="1147"/>
        <v>0</v>
      </c>
      <c r="DL866" s="179">
        <f t="shared" si="1147"/>
        <v>0</v>
      </c>
    </row>
    <row r="867" spans="1:116" x14ac:dyDescent="0.4">
      <c r="B867" t="s">
        <v>332</v>
      </c>
      <c r="D867" t="s">
        <v>759</v>
      </c>
      <c r="E867" s="8" t="str">
        <f t="shared" si="1135"/>
        <v>867 ASSETSALE-PV</v>
      </c>
      <c r="G867" s="8" t="str">
        <f>G838</f>
        <v xml:space="preserve">secondary unit </v>
      </c>
      <c r="H867" s="12"/>
      <c r="I867" s="60"/>
      <c r="J867" s="60"/>
      <c r="K867" s="15"/>
      <c r="L867" s="15"/>
      <c r="M867" s="15"/>
      <c r="N867" s="15"/>
      <c r="O867" s="15"/>
      <c r="P867" s="15"/>
      <c r="R867" s="15"/>
      <c r="S867" s="179"/>
      <c r="T867" s="179"/>
      <c r="U867" s="179"/>
      <c r="V867" s="179"/>
      <c r="W867" s="179"/>
      <c r="X867" s="179"/>
      <c r="Y867" s="179"/>
      <c r="Z867" s="179"/>
      <c r="AA867" s="179"/>
      <c r="AB867" s="179"/>
      <c r="AC867" s="179"/>
      <c r="AD867" s="179"/>
      <c r="AE867" s="179"/>
      <c r="AF867" s="179"/>
      <c r="AG867" s="179"/>
      <c r="AH867" s="179"/>
      <c r="AI867" s="179"/>
      <c r="AJ867" s="179"/>
      <c r="AK867" s="179"/>
      <c r="AL867" s="179"/>
      <c r="AM867" s="179"/>
      <c r="AN867" s="179"/>
      <c r="AO867" s="179"/>
      <c r="AP867" s="179"/>
      <c r="AQ867" s="179"/>
      <c r="AR867" s="179"/>
      <c r="AS867" s="179"/>
      <c r="AT867" s="179"/>
      <c r="AU867" s="179"/>
      <c r="AV867" s="179"/>
      <c r="AW867" s="179"/>
      <c r="AX867" s="179"/>
      <c r="AY867" s="179"/>
      <c r="AZ867" s="179"/>
      <c r="BA867" s="179"/>
      <c r="BB867" s="179"/>
      <c r="BC867" s="179"/>
      <c r="BD867" s="179"/>
      <c r="BE867" s="179"/>
      <c r="BF867" s="179"/>
      <c r="BG867" s="179"/>
      <c r="BH867" s="179"/>
      <c r="BI867" s="179"/>
      <c r="BJ867" s="179"/>
      <c r="BK867" s="179"/>
      <c r="BL867" s="179"/>
      <c r="BM867" s="179"/>
      <c r="BN867" s="179"/>
      <c r="BO867" s="179"/>
      <c r="BP867" s="179"/>
      <c r="BQ867" s="179"/>
      <c r="BR867" s="179"/>
      <c r="BS867" s="179"/>
      <c r="BT867" s="179"/>
      <c r="BU867" s="179"/>
      <c r="BV867" s="179"/>
      <c r="BW867" s="179"/>
      <c r="BX867" s="179"/>
      <c r="BY867" s="179"/>
      <c r="BZ867" s="179"/>
      <c r="CA867" s="179"/>
      <c r="CB867" s="179"/>
      <c r="CC867" s="179"/>
      <c r="CD867" s="179"/>
      <c r="CE867" s="179"/>
      <c r="CF867" s="179"/>
      <c r="CG867" s="179"/>
      <c r="CH867" s="179"/>
      <c r="CI867" s="179"/>
      <c r="CJ867" s="179"/>
      <c r="CK867" s="179"/>
      <c r="CL867" s="179"/>
      <c r="CN867" s="60"/>
      <c r="CO867" s="179"/>
      <c r="CP867" s="179"/>
      <c r="CQ867" s="179"/>
      <c r="CR867" s="179"/>
      <c r="CS867" s="179"/>
      <c r="CT867" s="179"/>
      <c r="CU867" s="179"/>
      <c r="CV867" s="179"/>
      <c r="CW867" s="179"/>
      <c r="CX867" s="179"/>
      <c r="CY867" s="179"/>
      <c r="CZ867" s="179"/>
      <c r="DA867" s="179"/>
      <c r="DB867" s="179"/>
      <c r="DC867" s="179"/>
      <c r="DD867" s="179"/>
      <c r="DE867" s="179"/>
      <c r="DF867" s="179"/>
      <c r="DG867" s="179"/>
      <c r="DH867" s="179"/>
      <c r="DI867" s="179"/>
      <c r="DJ867" s="179"/>
      <c r="DK867" s="179"/>
      <c r="DL867" s="179"/>
    </row>
    <row r="868" spans="1:116" x14ac:dyDescent="0.4">
      <c r="B868" t="s">
        <v>332</v>
      </c>
      <c r="D868" t="s">
        <v>759</v>
      </c>
      <c r="E868" s="8" t="str">
        <f t="shared" si="1135"/>
        <v>868 ASSETSALE-PV</v>
      </c>
      <c r="G868" s="8" t="str">
        <f>G839</f>
        <v>Secondary revenue driver</v>
      </c>
      <c r="H868" s="12"/>
      <c r="I868" s="60"/>
      <c r="J868" s="60"/>
      <c r="K868" s="15"/>
      <c r="L868" s="15"/>
      <c r="M868" s="15"/>
      <c r="N868" s="15"/>
      <c r="O868" s="15"/>
      <c r="P868" s="15"/>
      <c r="R868" s="15"/>
      <c r="S868" s="179" t="str">
        <f t="shared" ref="S868:AX868" si="1148">S839</f>
        <v>S$18</v>
      </c>
      <c r="T868" s="179" t="str">
        <f t="shared" si="1148"/>
        <v>T$18</v>
      </c>
      <c r="U868" s="179" t="str">
        <f t="shared" si="1148"/>
        <v>U$18</v>
      </c>
      <c r="V868" s="179" t="str">
        <f t="shared" si="1148"/>
        <v>V$18</v>
      </c>
      <c r="W868" s="179" t="str">
        <f t="shared" si="1148"/>
        <v>W$18</v>
      </c>
      <c r="X868" s="179" t="str">
        <f t="shared" si="1148"/>
        <v>X$18</v>
      </c>
      <c r="Y868" s="179" t="str">
        <f t="shared" si="1148"/>
        <v>Y$18</v>
      </c>
      <c r="Z868" s="179" t="str">
        <f t="shared" si="1148"/>
        <v>Z$18</v>
      </c>
      <c r="AA868" s="179" t="str">
        <f t="shared" si="1148"/>
        <v>AA$18</v>
      </c>
      <c r="AB868" s="179" t="str">
        <f t="shared" si="1148"/>
        <v>AB$18</v>
      </c>
      <c r="AC868" s="179" t="str">
        <f t="shared" si="1148"/>
        <v>AC$18</v>
      </c>
      <c r="AD868" s="179" t="str">
        <f t="shared" si="1148"/>
        <v>AD$18</v>
      </c>
      <c r="AE868" s="179" t="str">
        <f t="shared" si="1148"/>
        <v>AE$18</v>
      </c>
      <c r="AF868" s="179" t="str">
        <f t="shared" si="1148"/>
        <v>AF$18</v>
      </c>
      <c r="AG868" s="179" t="str">
        <f t="shared" si="1148"/>
        <v>AG$18</v>
      </c>
      <c r="AH868" s="179" t="str">
        <f t="shared" si="1148"/>
        <v>AH$18</v>
      </c>
      <c r="AI868" s="179" t="str">
        <f t="shared" si="1148"/>
        <v>AI$18</v>
      </c>
      <c r="AJ868" s="179" t="str">
        <f t="shared" si="1148"/>
        <v>AJ$18</v>
      </c>
      <c r="AK868" s="179" t="str">
        <f t="shared" si="1148"/>
        <v>AK$18</v>
      </c>
      <c r="AL868" s="179" t="str">
        <f t="shared" si="1148"/>
        <v>AL$18</v>
      </c>
      <c r="AM868" s="179" t="str">
        <f t="shared" si="1148"/>
        <v>AM$18</v>
      </c>
      <c r="AN868" s="179" t="str">
        <f t="shared" si="1148"/>
        <v>AN$18</v>
      </c>
      <c r="AO868" s="179" t="str">
        <f t="shared" si="1148"/>
        <v>AO$18</v>
      </c>
      <c r="AP868" s="179" t="str">
        <f t="shared" si="1148"/>
        <v>AP$18</v>
      </c>
      <c r="AQ868" s="179" t="str">
        <f t="shared" si="1148"/>
        <v>AQ$18</v>
      </c>
      <c r="AR868" s="179" t="str">
        <f t="shared" si="1148"/>
        <v>AR$18</v>
      </c>
      <c r="AS868" s="179" t="str">
        <f t="shared" si="1148"/>
        <v>AS$18</v>
      </c>
      <c r="AT868" s="179" t="str">
        <f t="shared" si="1148"/>
        <v>AT$18</v>
      </c>
      <c r="AU868" s="179" t="str">
        <f t="shared" si="1148"/>
        <v>AU$18</v>
      </c>
      <c r="AV868" s="179" t="str">
        <f t="shared" si="1148"/>
        <v>AV$18</v>
      </c>
      <c r="AW868" s="179" t="str">
        <f t="shared" si="1148"/>
        <v>AW$18</v>
      </c>
      <c r="AX868" s="179" t="str">
        <f t="shared" si="1148"/>
        <v>AX$18</v>
      </c>
      <c r="AY868" s="179" t="str">
        <f t="shared" ref="AY868:CD868" si="1149">AY839</f>
        <v>AY$18</v>
      </c>
      <c r="AZ868" s="179" t="str">
        <f t="shared" si="1149"/>
        <v>AZ$18</v>
      </c>
      <c r="BA868" s="179" t="str">
        <f t="shared" si="1149"/>
        <v>BA$18</v>
      </c>
      <c r="BB868" s="179" t="str">
        <f t="shared" si="1149"/>
        <v>BB$18</v>
      </c>
      <c r="BC868" s="179" t="str">
        <f t="shared" si="1149"/>
        <v>BC$18</v>
      </c>
      <c r="BD868" s="179" t="str">
        <f t="shared" si="1149"/>
        <v>BD$18</v>
      </c>
      <c r="BE868" s="179" t="str">
        <f t="shared" si="1149"/>
        <v>BE$18</v>
      </c>
      <c r="BF868" s="179" t="str">
        <f t="shared" si="1149"/>
        <v>BF$18</v>
      </c>
      <c r="BG868" s="179" t="str">
        <f t="shared" si="1149"/>
        <v>BG$18</v>
      </c>
      <c r="BH868" s="179" t="str">
        <f t="shared" si="1149"/>
        <v>BH$18</v>
      </c>
      <c r="BI868" s="179" t="str">
        <f t="shared" si="1149"/>
        <v>BI$18</v>
      </c>
      <c r="BJ868" s="179" t="str">
        <f t="shared" si="1149"/>
        <v>BJ$18</v>
      </c>
      <c r="BK868" s="179" t="str">
        <f t="shared" si="1149"/>
        <v>BK$18</v>
      </c>
      <c r="BL868" s="179" t="str">
        <f t="shared" si="1149"/>
        <v>BL$18</v>
      </c>
      <c r="BM868" s="179" t="str">
        <f t="shared" si="1149"/>
        <v>BM$18</v>
      </c>
      <c r="BN868" s="179" t="str">
        <f t="shared" si="1149"/>
        <v>BN$18</v>
      </c>
      <c r="BO868" s="179" t="str">
        <f t="shared" si="1149"/>
        <v>BO$18</v>
      </c>
      <c r="BP868" s="179" t="str">
        <f t="shared" si="1149"/>
        <v>BP$18</v>
      </c>
      <c r="BQ868" s="179" t="str">
        <f t="shared" si="1149"/>
        <v>BQ$18</v>
      </c>
      <c r="BR868" s="179" t="str">
        <f t="shared" si="1149"/>
        <v>BR$18</v>
      </c>
      <c r="BS868" s="179" t="str">
        <f t="shared" si="1149"/>
        <v>BS$18</v>
      </c>
      <c r="BT868" s="179" t="str">
        <f t="shared" si="1149"/>
        <v>BT$18</v>
      </c>
      <c r="BU868" s="179" t="str">
        <f t="shared" si="1149"/>
        <v>BU$18</v>
      </c>
      <c r="BV868" s="179" t="str">
        <f t="shared" si="1149"/>
        <v>BV$18</v>
      </c>
      <c r="BW868" s="179" t="str">
        <f t="shared" si="1149"/>
        <v>BW$18</v>
      </c>
      <c r="BX868" s="179" t="str">
        <f t="shared" si="1149"/>
        <v>BX$18</v>
      </c>
      <c r="BY868" s="179" t="str">
        <f t="shared" si="1149"/>
        <v>BY$18</v>
      </c>
      <c r="BZ868" s="179" t="str">
        <f t="shared" si="1149"/>
        <v>BZ$18</v>
      </c>
      <c r="CA868" s="179" t="str">
        <f t="shared" si="1149"/>
        <v>CA$18</v>
      </c>
      <c r="CB868" s="179" t="str">
        <f t="shared" si="1149"/>
        <v>CB$18</v>
      </c>
      <c r="CC868" s="179" t="str">
        <f t="shared" si="1149"/>
        <v>CC$18</v>
      </c>
      <c r="CD868" s="179" t="str">
        <f t="shared" si="1149"/>
        <v>CD$18</v>
      </c>
      <c r="CE868" s="179" t="str">
        <f t="shared" ref="CE868:CL868" si="1150">CE839</f>
        <v>CE$18</v>
      </c>
      <c r="CF868" s="179" t="str">
        <f t="shared" si="1150"/>
        <v>CF$18</v>
      </c>
      <c r="CG868" s="179" t="str">
        <f t="shared" si="1150"/>
        <v>CG$18</v>
      </c>
      <c r="CH868" s="179" t="str">
        <f t="shared" si="1150"/>
        <v>CH$18</v>
      </c>
      <c r="CI868" s="179" t="str">
        <f t="shared" si="1150"/>
        <v>CI$18</v>
      </c>
      <c r="CJ868" s="179" t="str">
        <f t="shared" si="1150"/>
        <v>CJ$18</v>
      </c>
      <c r="CK868" s="179" t="str">
        <f t="shared" si="1150"/>
        <v>CK$18</v>
      </c>
      <c r="CL868" s="179" t="str">
        <f t="shared" si="1150"/>
        <v>CL$18</v>
      </c>
      <c r="CN868" s="60"/>
      <c r="CO868" s="179" t="str">
        <f t="shared" ref="CO868:DL868" si="1151">CO839</f>
        <v>CO$18</v>
      </c>
      <c r="CP868" s="179" t="str">
        <f t="shared" si="1151"/>
        <v>CP$18</v>
      </c>
      <c r="CQ868" s="179" t="str">
        <f t="shared" si="1151"/>
        <v>CQ$18</v>
      </c>
      <c r="CR868" s="179" t="str">
        <f t="shared" si="1151"/>
        <v>CR$18</v>
      </c>
      <c r="CS868" s="179" t="str">
        <f t="shared" si="1151"/>
        <v>CS$18</v>
      </c>
      <c r="CT868" s="179" t="str">
        <f t="shared" si="1151"/>
        <v>CT$18</v>
      </c>
      <c r="CU868" s="179" t="str">
        <f t="shared" si="1151"/>
        <v>CU$18</v>
      </c>
      <c r="CV868" s="179" t="str">
        <f t="shared" si="1151"/>
        <v>CV$18</v>
      </c>
      <c r="CW868" s="179" t="str">
        <f t="shared" si="1151"/>
        <v>CW$18</v>
      </c>
      <c r="CX868" s="179" t="str">
        <f t="shared" si="1151"/>
        <v>CX$18</v>
      </c>
      <c r="CY868" s="179" t="str">
        <f t="shared" si="1151"/>
        <v>CY$18</v>
      </c>
      <c r="CZ868" s="179" t="str">
        <f t="shared" si="1151"/>
        <v>CZ$18</v>
      </c>
      <c r="DA868" s="179" t="str">
        <f t="shared" si="1151"/>
        <v>DA$18</v>
      </c>
      <c r="DB868" s="179" t="str">
        <f t="shared" si="1151"/>
        <v>DB$18</v>
      </c>
      <c r="DC868" s="179" t="str">
        <f t="shared" si="1151"/>
        <v>DC$18</v>
      </c>
      <c r="DD868" s="179" t="str">
        <f t="shared" si="1151"/>
        <v>DD$18</v>
      </c>
      <c r="DE868" s="179" t="str">
        <f t="shared" si="1151"/>
        <v>DE$18</v>
      </c>
      <c r="DF868" s="179" t="str">
        <f t="shared" si="1151"/>
        <v>DF$18</v>
      </c>
      <c r="DG868" s="179" t="str">
        <f t="shared" si="1151"/>
        <v>DG$18</v>
      </c>
      <c r="DH868" s="179" t="str">
        <f t="shared" si="1151"/>
        <v>DH$18</v>
      </c>
      <c r="DI868" s="179" t="str">
        <f t="shared" si="1151"/>
        <v>DI$18</v>
      </c>
      <c r="DJ868" s="179" t="str">
        <f t="shared" si="1151"/>
        <v>DJ$18</v>
      </c>
      <c r="DK868" s="179" t="str">
        <f t="shared" si="1151"/>
        <v>DK$18</v>
      </c>
      <c r="DL868" s="179" t="str">
        <f t="shared" si="1151"/>
        <v>DL$18</v>
      </c>
    </row>
    <row r="869" spans="1:116" x14ac:dyDescent="0.4">
      <c r="B869" t="s">
        <v>332</v>
      </c>
      <c r="D869" t="s">
        <v>759</v>
      </c>
      <c r="E869" s="8" t="str">
        <f t="shared" si="1135"/>
        <v>869 ASSETSALE-PV</v>
      </c>
      <c r="G869" s="8" t="str">
        <f>G840</f>
        <v>Secondary volume driver</v>
      </c>
      <c r="H869" s="12"/>
      <c r="I869" s="60"/>
      <c r="J869" s="60"/>
      <c r="K869" s="15"/>
      <c r="L869" s="15"/>
      <c r="M869" s="15"/>
      <c r="N869" s="15"/>
      <c r="O869" s="15"/>
      <c r="P869" s="15"/>
      <c r="R869" s="15"/>
      <c r="S869" s="179" t="str">
        <f t="shared" ref="S869:AX869" si="1152">S840</f>
        <v>S$19</v>
      </c>
      <c r="T869" s="179" t="str">
        <f t="shared" si="1152"/>
        <v>T$19</v>
      </c>
      <c r="U869" s="179" t="str">
        <f t="shared" si="1152"/>
        <v>U$19</v>
      </c>
      <c r="V869" s="179" t="str">
        <f t="shared" si="1152"/>
        <v>V$19</v>
      </c>
      <c r="W869" s="179" t="str">
        <f t="shared" si="1152"/>
        <v>W$19</v>
      </c>
      <c r="X869" s="179" t="str">
        <f t="shared" si="1152"/>
        <v>X$19</v>
      </c>
      <c r="Y869" s="179" t="str">
        <f t="shared" si="1152"/>
        <v>Y$19</v>
      </c>
      <c r="Z869" s="179" t="str">
        <f t="shared" si="1152"/>
        <v>Z$19</v>
      </c>
      <c r="AA869" s="179" t="str">
        <f t="shared" si="1152"/>
        <v>AA$19</v>
      </c>
      <c r="AB869" s="179" t="str">
        <f t="shared" si="1152"/>
        <v>AB$19</v>
      </c>
      <c r="AC869" s="179" t="str">
        <f t="shared" si="1152"/>
        <v>AC$19</v>
      </c>
      <c r="AD869" s="179" t="str">
        <f t="shared" si="1152"/>
        <v>AD$19</v>
      </c>
      <c r="AE869" s="179" t="str">
        <f t="shared" si="1152"/>
        <v>AE$19</v>
      </c>
      <c r="AF869" s="179" t="str">
        <f t="shared" si="1152"/>
        <v>AF$19</v>
      </c>
      <c r="AG869" s="179" t="str">
        <f t="shared" si="1152"/>
        <v>AG$19</v>
      </c>
      <c r="AH869" s="179" t="str">
        <f t="shared" si="1152"/>
        <v>AH$19</v>
      </c>
      <c r="AI869" s="179" t="str">
        <f t="shared" si="1152"/>
        <v>AI$19</v>
      </c>
      <c r="AJ869" s="179" t="str">
        <f t="shared" si="1152"/>
        <v>AJ$19</v>
      </c>
      <c r="AK869" s="179" t="str">
        <f t="shared" si="1152"/>
        <v>AK$19</v>
      </c>
      <c r="AL869" s="179" t="str">
        <f t="shared" si="1152"/>
        <v>AL$19</v>
      </c>
      <c r="AM869" s="179" t="str">
        <f t="shared" si="1152"/>
        <v>AM$19</v>
      </c>
      <c r="AN869" s="179" t="str">
        <f t="shared" si="1152"/>
        <v>AN$19</v>
      </c>
      <c r="AO869" s="179" t="str">
        <f t="shared" si="1152"/>
        <v>AO$19</v>
      </c>
      <c r="AP869" s="179" t="str">
        <f t="shared" si="1152"/>
        <v>AP$19</v>
      </c>
      <c r="AQ869" s="179" t="str">
        <f t="shared" si="1152"/>
        <v>AQ$19</v>
      </c>
      <c r="AR869" s="179" t="str">
        <f t="shared" si="1152"/>
        <v>AR$19</v>
      </c>
      <c r="AS869" s="179" t="str">
        <f t="shared" si="1152"/>
        <v>AS$19</v>
      </c>
      <c r="AT869" s="179" t="str">
        <f t="shared" si="1152"/>
        <v>AT$19</v>
      </c>
      <c r="AU869" s="179" t="str">
        <f t="shared" si="1152"/>
        <v>AU$19</v>
      </c>
      <c r="AV869" s="179" t="str">
        <f t="shared" si="1152"/>
        <v>AV$19</v>
      </c>
      <c r="AW869" s="179" t="str">
        <f t="shared" si="1152"/>
        <v>AW$19</v>
      </c>
      <c r="AX869" s="179" t="str">
        <f t="shared" si="1152"/>
        <v>AX$19</v>
      </c>
      <c r="AY869" s="179" t="str">
        <f t="shared" ref="AY869:CD869" si="1153">AY840</f>
        <v>AY$19</v>
      </c>
      <c r="AZ869" s="179" t="str">
        <f t="shared" si="1153"/>
        <v>AZ$19</v>
      </c>
      <c r="BA869" s="179" t="str">
        <f t="shared" si="1153"/>
        <v>BA$19</v>
      </c>
      <c r="BB869" s="179" t="str">
        <f t="shared" si="1153"/>
        <v>BB$19</v>
      </c>
      <c r="BC869" s="179" t="str">
        <f t="shared" si="1153"/>
        <v>BC$19</v>
      </c>
      <c r="BD869" s="179" t="str">
        <f t="shared" si="1153"/>
        <v>BD$19</v>
      </c>
      <c r="BE869" s="179" t="str">
        <f t="shared" si="1153"/>
        <v>BE$19</v>
      </c>
      <c r="BF869" s="179" t="str">
        <f t="shared" si="1153"/>
        <v>BF$19</v>
      </c>
      <c r="BG869" s="179" t="str">
        <f t="shared" si="1153"/>
        <v>BG$19</v>
      </c>
      <c r="BH869" s="179" t="str">
        <f t="shared" si="1153"/>
        <v>BH$19</v>
      </c>
      <c r="BI869" s="179" t="str">
        <f t="shared" si="1153"/>
        <v>BI$19</v>
      </c>
      <c r="BJ869" s="179" t="str">
        <f t="shared" si="1153"/>
        <v>BJ$19</v>
      </c>
      <c r="BK869" s="179" t="str">
        <f t="shared" si="1153"/>
        <v>BK$19</v>
      </c>
      <c r="BL869" s="179" t="str">
        <f t="shared" si="1153"/>
        <v>BL$19</v>
      </c>
      <c r="BM869" s="179" t="str">
        <f t="shared" si="1153"/>
        <v>BM$19</v>
      </c>
      <c r="BN869" s="179" t="str">
        <f t="shared" si="1153"/>
        <v>BN$19</v>
      </c>
      <c r="BO869" s="179" t="str">
        <f t="shared" si="1153"/>
        <v>BO$19</v>
      </c>
      <c r="BP869" s="179" t="str">
        <f t="shared" si="1153"/>
        <v>BP$19</v>
      </c>
      <c r="BQ869" s="179" t="str">
        <f t="shared" si="1153"/>
        <v>BQ$19</v>
      </c>
      <c r="BR869" s="179" t="str">
        <f t="shared" si="1153"/>
        <v>BR$19</v>
      </c>
      <c r="BS869" s="179" t="str">
        <f t="shared" si="1153"/>
        <v>BS$19</v>
      </c>
      <c r="BT869" s="179" t="str">
        <f t="shared" si="1153"/>
        <v>BT$19</v>
      </c>
      <c r="BU869" s="179" t="str">
        <f t="shared" si="1153"/>
        <v>BU$19</v>
      </c>
      <c r="BV869" s="179" t="str">
        <f t="shared" si="1153"/>
        <v>BV$19</v>
      </c>
      <c r="BW869" s="179" t="str">
        <f t="shared" si="1153"/>
        <v>BW$19</v>
      </c>
      <c r="BX869" s="179" t="str">
        <f t="shared" si="1153"/>
        <v>BX$19</v>
      </c>
      <c r="BY869" s="179" t="str">
        <f t="shared" si="1153"/>
        <v>BY$19</v>
      </c>
      <c r="BZ869" s="179" t="str">
        <f t="shared" si="1153"/>
        <v>BZ$19</v>
      </c>
      <c r="CA869" s="179" t="str">
        <f t="shared" si="1153"/>
        <v>CA$19</v>
      </c>
      <c r="CB869" s="179" t="str">
        <f t="shared" si="1153"/>
        <v>CB$19</v>
      </c>
      <c r="CC869" s="179" t="str">
        <f t="shared" si="1153"/>
        <v>CC$19</v>
      </c>
      <c r="CD869" s="179" t="str">
        <f t="shared" si="1153"/>
        <v>CD$19</v>
      </c>
      <c r="CE869" s="179" t="str">
        <f t="shared" ref="CE869:CL869" si="1154">CE840</f>
        <v>CE$19</v>
      </c>
      <c r="CF869" s="179" t="str">
        <f t="shared" si="1154"/>
        <v>CF$19</v>
      </c>
      <c r="CG869" s="179" t="str">
        <f t="shared" si="1154"/>
        <v>CG$19</v>
      </c>
      <c r="CH869" s="179" t="str">
        <f t="shared" si="1154"/>
        <v>CH$19</v>
      </c>
      <c r="CI869" s="179" t="str">
        <f t="shared" si="1154"/>
        <v>CI$19</v>
      </c>
      <c r="CJ869" s="179" t="str">
        <f t="shared" si="1154"/>
        <v>CJ$19</v>
      </c>
      <c r="CK869" s="179" t="str">
        <f t="shared" si="1154"/>
        <v>CK$19</v>
      </c>
      <c r="CL869" s="179" t="str">
        <f t="shared" si="1154"/>
        <v>CL$19</v>
      </c>
      <c r="CN869" s="60"/>
      <c r="CO869" s="179" t="str">
        <f t="shared" ref="CO869:DL869" si="1155">CO840</f>
        <v>CO$19</v>
      </c>
      <c r="CP869" s="179" t="str">
        <f t="shared" si="1155"/>
        <v>CP$19</v>
      </c>
      <c r="CQ869" s="179" t="str">
        <f t="shared" si="1155"/>
        <v>CQ$19</v>
      </c>
      <c r="CR869" s="179" t="str">
        <f t="shared" si="1155"/>
        <v>CR$19</v>
      </c>
      <c r="CS869" s="179" t="str">
        <f t="shared" si="1155"/>
        <v>CS$19</v>
      </c>
      <c r="CT869" s="179" t="str">
        <f t="shared" si="1155"/>
        <v>CT$19</v>
      </c>
      <c r="CU869" s="179" t="str">
        <f t="shared" si="1155"/>
        <v>CU$19</v>
      </c>
      <c r="CV869" s="179" t="str">
        <f t="shared" si="1155"/>
        <v>CV$19</v>
      </c>
      <c r="CW869" s="179" t="str">
        <f t="shared" si="1155"/>
        <v>CW$19</v>
      </c>
      <c r="CX869" s="179" t="str">
        <f t="shared" si="1155"/>
        <v>CX$19</v>
      </c>
      <c r="CY869" s="179" t="str">
        <f t="shared" si="1155"/>
        <v>CY$19</v>
      </c>
      <c r="CZ869" s="179" t="str">
        <f t="shared" si="1155"/>
        <v>CZ$19</v>
      </c>
      <c r="DA869" s="179" t="str">
        <f t="shared" si="1155"/>
        <v>DA$19</v>
      </c>
      <c r="DB869" s="179" t="str">
        <f t="shared" si="1155"/>
        <v>DB$19</v>
      </c>
      <c r="DC869" s="179" t="str">
        <f t="shared" si="1155"/>
        <v>DC$19</v>
      </c>
      <c r="DD869" s="179" t="str">
        <f t="shared" si="1155"/>
        <v>DD$19</v>
      </c>
      <c r="DE869" s="179" t="str">
        <f t="shared" si="1155"/>
        <v>DE$19</v>
      </c>
      <c r="DF869" s="179" t="str">
        <f t="shared" si="1155"/>
        <v>DF$19</v>
      </c>
      <c r="DG869" s="179" t="str">
        <f t="shared" si="1155"/>
        <v>DG$19</v>
      </c>
      <c r="DH869" s="179" t="str">
        <f t="shared" si="1155"/>
        <v>DH$19</v>
      </c>
      <c r="DI869" s="179" t="str">
        <f t="shared" si="1155"/>
        <v>DI$19</v>
      </c>
      <c r="DJ869" s="179" t="str">
        <f t="shared" si="1155"/>
        <v>DJ$19</v>
      </c>
      <c r="DK869" s="179" t="str">
        <f t="shared" si="1155"/>
        <v>DK$19</v>
      </c>
      <c r="DL869" s="179" t="str">
        <f t="shared" si="1155"/>
        <v>DL$19</v>
      </c>
    </row>
    <row r="870" spans="1:116" x14ac:dyDescent="0.4">
      <c r="E870" s="8"/>
      <c r="H870" s="12"/>
      <c r="I870" s="60"/>
      <c r="J870" s="60"/>
      <c r="K870" s="15"/>
      <c r="L870" s="15"/>
      <c r="M870" s="15"/>
      <c r="N870" s="15"/>
      <c r="O870" s="15"/>
      <c r="P870" s="15"/>
      <c r="R870" s="15"/>
      <c r="S870" s="179"/>
      <c r="T870" s="179"/>
      <c r="U870" s="179"/>
      <c r="V870" s="179"/>
      <c r="W870" s="179"/>
      <c r="X870" s="179"/>
      <c r="Y870" s="179"/>
      <c r="Z870" s="179"/>
      <c r="AA870" s="179"/>
      <c r="AB870" s="179"/>
      <c r="AC870" s="179"/>
      <c r="AD870" s="179"/>
      <c r="AE870" s="179"/>
      <c r="AF870" s="179"/>
      <c r="AG870" s="179"/>
      <c r="AH870" s="179"/>
      <c r="AI870" s="179"/>
      <c r="AJ870" s="179"/>
      <c r="AK870" s="179"/>
      <c r="AL870" s="179"/>
      <c r="AM870" s="179"/>
      <c r="AN870" s="179"/>
      <c r="AO870" s="179"/>
      <c r="AP870" s="179"/>
      <c r="AQ870" s="179"/>
      <c r="AR870" s="179"/>
      <c r="AS870" s="179"/>
      <c r="AT870" s="179"/>
      <c r="AU870" s="179"/>
      <c r="AV870" s="179"/>
      <c r="AW870" s="179"/>
      <c r="AX870" s="179"/>
      <c r="AY870" s="179"/>
      <c r="AZ870" s="179"/>
      <c r="BA870" s="179"/>
      <c r="BB870" s="179"/>
      <c r="BC870" s="179"/>
      <c r="BD870" s="179"/>
      <c r="BE870" s="179"/>
      <c r="BF870" s="179"/>
      <c r="BG870" s="179"/>
      <c r="BH870" s="179"/>
      <c r="BI870" s="179"/>
      <c r="BJ870" s="179"/>
      <c r="BK870" s="179"/>
      <c r="BL870" s="179"/>
      <c r="BM870" s="179"/>
      <c r="BN870" s="179"/>
      <c r="BO870" s="179"/>
      <c r="BP870" s="179"/>
      <c r="BQ870" s="179"/>
      <c r="BR870" s="179"/>
      <c r="BS870" s="179"/>
      <c r="BT870" s="179"/>
      <c r="BU870" s="179"/>
      <c r="BV870" s="179"/>
      <c r="BW870" s="179"/>
      <c r="BX870" s="179"/>
      <c r="BY870" s="179"/>
      <c r="BZ870" s="179"/>
      <c r="CA870" s="179"/>
      <c r="CB870" s="179"/>
      <c r="CC870" s="179"/>
      <c r="CD870" s="179"/>
      <c r="CE870" s="179"/>
      <c r="CF870" s="179"/>
      <c r="CG870" s="179"/>
      <c r="CH870" s="179"/>
      <c r="CI870" s="179"/>
      <c r="CJ870" s="179"/>
      <c r="CK870" s="179"/>
      <c r="CL870" s="179"/>
      <c r="CN870" s="60"/>
      <c r="CO870" s="179"/>
      <c r="CP870" s="179"/>
      <c r="CQ870" s="179"/>
      <c r="CR870" s="179"/>
      <c r="CS870" s="179"/>
      <c r="CT870" s="179"/>
      <c r="CU870" s="179"/>
      <c r="CV870" s="179"/>
      <c r="CW870" s="179"/>
      <c r="CX870" s="179"/>
      <c r="CY870" s="179"/>
      <c r="CZ870" s="179"/>
      <c r="DA870" s="179"/>
      <c r="DB870" s="179"/>
      <c r="DC870" s="179"/>
      <c r="DD870" s="179"/>
      <c r="DE870" s="179"/>
      <c r="DF870" s="179"/>
      <c r="DG870" s="179"/>
      <c r="DH870" s="179"/>
      <c r="DI870" s="179"/>
      <c r="DJ870" s="179"/>
      <c r="DK870" s="179"/>
      <c r="DL870" s="179"/>
    </row>
    <row r="871" spans="1:116" x14ac:dyDescent="0.4">
      <c r="E871" s="8"/>
      <c r="H871" s="12"/>
      <c r="I871" s="60"/>
      <c r="J871" s="60"/>
      <c r="K871" s="15"/>
      <c r="L871" s="15"/>
      <c r="M871" s="15"/>
      <c r="N871" s="15"/>
      <c r="O871" s="15"/>
      <c r="P871" s="15"/>
      <c r="R871" s="15"/>
      <c r="S871" s="179"/>
      <c r="T871" s="179"/>
      <c r="U871" s="179"/>
      <c r="V871" s="179"/>
      <c r="W871" s="179"/>
      <c r="X871" s="179"/>
      <c r="Y871" s="179"/>
      <c r="Z871" s="179"/>
      <c r="AA871" s="179"/>
      <c r="AB871" s="179"/>
      <c r="AC871" s="179"/>
      <c r="AD871" s="179"/>
      <c r="AE871" s="179"/>
      <c r="AF871" s="179"/>
      <c r="AG871" s="179"/>
      <c r="AH871" s="179"/>
      <c r="AI871" s="179"/>
      <c r="AJ871" s="179"/>
      <c r="AK871" s="179"/>
      <c r="AL871" s="179"/>
      <c r="AM871" s="179"/>
      <c r="AN871" s="179"/>
      <c r="AO871" s="179"/>
      <c r="AP871" s="179"/>
      <c r="AQ871" s="179"/>
      <c r="AR871" s="179"/>
      <c r="AS871" s="179"/>
      <c r="AT871" s="179"/>
      <c r="AU871" s="179"/>
      <c r="AV871" s="179"/>
      <c r="AW871" s="179"/>
      <c r="AX871" s="179"/>
      <c r="AY871" s="179"/>
      <c r="AZ871" s="179"/>
      <c r="BA871" s="179"/>
      <c r="BB871" s="179"/>
      <c r="BC871" s="179"/>
      <c r="BD871" s="179"/>
      <c r="BE871" s="179"/>
      <c r="BF871" s="179"/>
      <c r="BG871" s="179"/>
      <c r="BH871" s="179"/>
      <c r="BI871" s="179"/>
      <c r="BJ871" s="179"/>
      <c r="BK871" s="179"/>
      <c r="BL871" s="179"/>
      <c r="BM871" s="179"/>
      <c r="BN871" s="179"/>
      <c r="BO871" s="179"/>
      <c r="BP871" s="179"/>
      <c r="BQ871" s="179"/>
      <c r="BR871" s="179"/>
      <c r="BS871" s="179"/>
      <c r="BT871" s="179"/>
      <c r="BU871" s="179"/>
      <c r="BV871" s="179"/>
      <c r="BW871" s="179"/>
      <c r="BX871" s="179"/>
      <c r="BY871" s="179"/>
      <c r="BZ871" s="179"/>
      <c r="CA871" s="179"/>
      <c r="CB871" s="179"/>
      <c r="CC871" s="179"/>
      <c r="CD871" s="179"/>
      <c r="CE871" s="179"/>
      <c r="CF871" s="179"/>
      <c r="CG871" s="179"/>
      <c r="CH871" s="179"/>
      <c r="CI871" s="179"/>
      <c r="CJ871" s="179"/>
      <c r="CK871" s="179"/>
      <c r="CL871" s="179"/>
      <c r="CN871" s="60"/>
      <c r="CO871" s="179"/>
      <c r="CP871" s="179"/>
      <c r="CQ871" s="179"/>
      <c r="CR871" s="179"/>
      <c r="CS871" s="179"/>
      <c r="CT871" s="179"/>
      <c r="CU871" s="179"/>
      <c r="CV871" s="179"/>
      <c r="CW871" s="179"/>
      <c r="CX871" s="179"/>
      <c r="CY871" s="179"/>
      <c r="CZ871" s="179"/>
      <c r="DA871" s="179"/>
      <c r="DB871" s="179"/>
      <c r="DC871" s="179"/>
      <c r="DD871" s="179"/>
      <c r="DE871" s="179"/>
      <c r="DF871" s="179"/>
      <c r="DG871" s="179"/>
      <c r="DH871" s="179"/>
      <c r="DI871" s="179"/>
      <c r="DJ871" s="179"/>
      <c r="DK871" s="179"/>
      <c r="DL871" s="179"/>
    </row>
    <row r="872" spans="1:116" x14ac:dyDescent="0.4">
      <c r="E872" s="8"/>
      <c r="H872" s="12"/>
      <c r="I872" s="60"/>
      <c r="J872" s="60"/>
      <c r="K872" s="15"/>
      <c r="L872" s="15"/>
      <c r="M872" s="15"/>
      <c r="N872" s="15"/>
      <c r="O872" s="15"/>
      <c r="P872" s="15"/>
      <c r="R872" s="15"/>
      <c r="S872" s="179"/>
      <c r="T872" s="179"/>
      <c r="U872" s="179"/>
      <c r="V872" s="179"/>
      <c r="W872" s="179"/>
      <c r="X872" s="179"/>
      <c r="Y872" s="179"/>
      <c r="Z872" s="179"/>
      <c r="AA872" s="179"/>
      <c r="AB872" s="179"/>
      <c r="AC872" s="179"/>
      <c r="AD872" s="179"/>
      <c r="AE872" s="179"/>
      <c r="AF872" s="179"/>
      <c r="AG872" s="179"/>
      <c r="AH872" s="179"/>
      <c r="AI872" s="179"/>
      <c r="AJ872" s="179"/>
      <c r="AK872" s="179"/>
      <c r="AL872" s="179"/>
      <c r="AM872" s="179"/>
      <c r="AN872" s="179"/>
      <c r="AO872" s="179"/>
      <c r="AP872" s="179"/>
      <c r="AQ872" s="179"/>
      <c r="AR872" s="179"/>
      <c r="AS872" s="179"/>
      <c r="AT872" s="179"/>
      <c r="AU872" s="179"/>
      <c r="AV872" s="179"/>
      <c r="AW872" s="179"/>
      <c r="AX872" s="179"/>
      <c r="AY872" s="179"/>
      <c r="AZ872" s="179"/>
      <c r="BA872" s="179"/>
      <c r="BB872" s="179"/>
      <c r="BC872" s="179"/>
      <c r="BD872" s="179"/>
      <c r="BE872" s="179"/>
      <c r="BF872" s="179"/>
      <c r="BG872" s="179"/>
      <c r="BH872" s="179"/>
      <c r="BI872" s="179"/>
      <c r="BJ872" s="179"/>
      <c r="BK872" s="179"/>
      <c r="BL872" s="179"/>
      <c r="BM872" s="179"/>
      <c r="BN872" s="179"/>
      <c r="BO872" s="179"/>
      <c r="BP872" s="179"/>
      <c r="BQ872" s="179"/>
      <c r="BR872" s="179"/>
      <c r="BS872" s="179"/>
      <c r="BT872" s="179"/>
      <c r="BU872" s="179"/>
      <c r="BV872" s="179"/>
      <c r="BW872" s="179"/>
      <c r="BX872" s="179"/>
      <c r="BY872" s="179"/>
      <c r="BZ872" s="179"/>
      <c r="CA872" s="179"/>
      <c r="CB872" s="179"/>
      <c r="CC872" s="179"/>
      <c r="CD872" s="179"/>
      <c r="CE872" s="179"/>
      <c r="CF872" s="179"/>
      <c r="CG872" s="179"/>
      <c r="CH872" s="179"/>
      <c r="CI872" s="179"/>
      <c r="CJ872" s="179"/>
      <c r="CK872" s="179"/>
      <c r="CL872" s="179"/>
      <c r="CN872" s="60"/>
      <c r="CO872" s="179"/>
      <c r="CP872" s="179"/>
      <c r="CQ872" s="179"/>
      <c r="CR872" s="179"/>
      <c r="CS872" s="179"/>
      <c r="CT872" s="179"/>
      <c r="CU872" s="179"/>
      <c r="CV872" s="179"/>
      <c r="CW872" s="179"/>
      <c r="CX872" s="179"/>
      <c r="CY872" s="179"/>
      <c r="CZ872" s="179"/>
      <c r="DA872" s="179"/>
      <c r="DB872" s="179"/>
      <c r="DC872" s="179"/>
      <c r="DD872" s="179"/>
      <c r="DE872" s="179"/>
      <c r="DF872" s="179"/>
      <c r="DG872" s="179"/>
      <c r="DH872" s="179"/>
      <c r="DI872" s="179"/>
      <c r="DJ872" s="179"/>
      <c r="DK872" s="179"/>
      <c r="DL872" s="179"/>
    </row>
    <row r="873" spans="1:116" x14ac:dyDescent="0.4">
      <c r="A873" s="174"/>
      <c r="E873" s="8"/>
      <c r="G873" s="175" t="s">
        <v>490</v>
      </c>
      <c r="H873" s="174"/>
      <c r="I873" s="176"/>
      <c r="J873" s="176"/>
      <c r="K873" s="197"/>
      <c r="L873" s="197"/>
      <c r="M873" s="197"/>
      <c r="N873" s="197"/>
      <c r="O873" s="197"/>
      <c r="P873" s="197"/>
      <c r="R873" s="198"/>
      <c r="S873" s="174"/>
      <c r="T873" s="174"/>
      <c r="U873" s="174"/>
      <c r="V873" s="174"/>
      <c r="W873" s="174"/>
      <c r="X873" s="174"/>
      <c r="Y873" s="174"/>
      <c r="Z873" s="174"/>
      <c r="AA873" s="174"/>
      <c r="AB873" s="174"/>
      <c r="AC873" s="174"/>
      <c r="AD873" s="174"/>
      <c r="AE873" s="174"/>
      <c r="AF873" s="174"/>
      <c r="AG873" s="174"/>
      <c r="AH873" s="174"/>
      <c r="AI873" s="174"/>
      <c r="AJ873" s="174"/>
      <c r="AK873" s="174"/>
      <c r="AL873" s="174"/>
      <c r="AM873" s="174"/>
      <c r="AN873" s="174"/>
      <c r="AO873" s="174"/>
      <c r="AP873" s="174"/>
      <c r="AQ873" s="174"/>
      <c r="AR873" s="174"/>
      <c r="AS873" s="174"/>
      <c r="AT873" s="174"/>
      <c r="AU873" s="174"/>
      <c r="AV873" s="174"/>
      <c r="AW873" s="174"/>
      <c r="AX873" s="174"/>
      <c r="AY873" s="174"/>
      <c r="AZ873" s="174"/>
      <c r="BA873" s="174"/>
      <c r="BB873" s="174"/>
      <c r="BC873" s="174"/>
      <c r="BD873" s="174"/>
      <c r="BE873" s="174"/>
      <c r="BF873" s="174"/>
      <c r="BG873" s="174"/>
      <c r="BH873" s="174"/>
      <c r="BI873" s="174"/>
      <c r="BJ873" s="174"/>
      <c r="BK873" s="174"/>
      <c r="BL873" s="174"/>
      <c r="BM873" s="174"/>
      <c r="BN873" s="174"/>
      <c r="BO873" s="174"/>
      <c r="BP873" s="174"/>
      <c r="BQ873" s="174"/>
      <c r="BR873" s="174"/>
      <c r="BS873" s="174"/>
      <c r="BT873" s="174"/>
      <c r="BU873" s="174"/>
      <c r="BV873" s="174"/>
      <c r="BW873" s="174"/>
      <c r="BX873" s="174"/>
      <c r="BY873" s="174"/>
      <c r="BZ873" s="174"/>
      <c r="CA873" s="174"/>
      <c r="CB873" s="174"/>
      <c r="CC873" s="174"/>
      <c r="CD873" s="174"/>
      <c r="CE873" s="174"/>
      <c r="CF873" s="174"/>
      <c r="CG873" s="174"/>
      <c r="CH873" s="174"/>
      <c r="CI873" s="174"/>
      <c r="CJ873" s="174"/>
      <c r="CK873" s="174"/>
      <c r="CL873" s="174"/>
      <c r="CN873" s="176"/>
      <c r="CO873" s="174"/>
      <c r="CP873" s="174"/>
      <c r="CQ873" s="174"/>
      <c r="CR873" s="174"/>
      <c r="CS873" s="174"/>
      <c r="CT873" s="174"/>
      <c r="CU873" s="174"/>
      <c r="CV873" s="174"/>
      <c r="CW873" s="174"/>
      <c r="CX873" s="174"/>
      <c r="CY873" s="174"/>
      <c r="CZ873" s="174"/>
      <c r="DA873" s="174"/>
      <c r="DB873" s="174"/>
      <c r="DC873" s="174"/>
      <c r="DD873" s="174"/>
      <c r="DE873" s="174"/>
      <c r="DF873" s="174"/>
      <c r="DG873" s="174"/>
      <c r="DH873" s="174"/>
      <c r="DI873" s="174"/>
      <c r="DJ873" s="174"/>
      <c r="DK873" s="174"/>
      <c r="DL873" s="174"/>
    </row>
    <row r="874" spans="1:116" x14ac:dyDescent="0.4">
      <c r="A874" s="174"/>
      <c r="E874" s="8"/>
      <c r="G874" s="175" t="s">
        <v>492</v>
      </c>
      <c r="H874" s="174"/>
      <c r="I874" s="176"/>
      <c r="J874" s="176"/>
      <c r="K874" s="197"/>
      <c r="L874" s="197"/>
      <c r="M874" s="197"/>
      <c r="N874" s="197"/>
      <c r="O874" s="197"/>
      <c r="P874" s="197"/>
      <c r="R874" s="198"/>
      <c r="S874" s="174"/>
      <c r="T874" s="174"/>
      <c r="U874" s="174"/>
      <c r="V874" s="174"/>
      <c r="W874" s="174"/>
      <c r="X874" s="174"/>
      <c r="Y874" s="174"/>
      <c r="Z874" s="174"/>
      <c r="AA874" s="174"/>
      <c r="AB874" s="174"/>
      <c r="AC874" s="174"/>
      <c r="AD874" s="174"/>
      <c r="AE874" s="174"/>
      <c r="AF874" s="174"/>
      <c r="AG874" s="174"/>
      <c r="AH874" s="174"/>
      <c r="AI874" s="174"/>
      <c r="AJ874" s="174"/>
      <c r="AK874" s="174"/>
      <c r="AL874" s="174"/>
      <c r="AM874" s="174"/>
      <c r="AN874" s="174"/>
      <c r="AO874" s="174"/>
      <c r="AP874" s="174"/>
      <c r="AQ874" s="174"/>
      <c r="AR874" s="174"/>
      <c r="AS874" s="174"/>
      <c r="AT874" s="174"/>
      <c r="AU874" s="174"/>
      <c r="AV874" s="174"/>
      <c r="AW874" s="174"/>
      <c r="AX874" s="174"/>
      <c r="AY874" s="174"/>
      <c r="AZ874" s="174"/>
      <c r="BA874" s="174"/>
      <c r="BB874" s="174"/>
      <c r="BC874" s="174"/>
      <c r="BD874" s="174"/>
      <c r="BE874" s="174"/>
      <c r="BF874" s="174"/>
      <c r="BG874" s="174"/>
      <c r="BH874" s="174"/>
      <c r="BI874" s="174"/>
      <c r="BJ874" s="174"/>
      <c r="BK874" s="174"/>
      <c r="BL874" s="174"/>
      <c r="BM874" s="174"/>
      <c r="BN874" s="174"/>
      <c r="BO874" s="174"/>
      <c r="BP874" s="174"/>
      <c r="BQ874" s="174"/>
      <c r="BR874" s="174"/>
      <c r="BS874" s="174"/>
      <c r="BT874" s="174"/>
      <c r="BU874" s="174"/>
      <c r="BV874" s="174"/>
      <c r="BW874" s="174"/>
      <c r="BX874" s="174"/>
      <c r="BY874" s="174"/>
      <c r="BZ874" s="174"/>
      <c r="CA874" s="174"/>
      <c r="CB874" s="174"/>
      <c r="CC874" s="174"/>
      <c r="CD874" s="174"/>
      <c r="CE874" s="174"/>
      <c r="CF874" s="174"/>
      <c r="CG874" s="174"/>
      <c r="CH874" s="174"/>
      <c r="CI874" s="174"/>
      <c r="CJ874" s="174"/>
      <c r="CK874" s="174"/>
      <c r="CL874" s="174"/>
      <c r="CN874" s="176"/>
      <c r="CO874" s="174"/>
      <c r="CP874" s="174"/>
      <c r="CQ874" s="174"/>
      <c r="CR874" s="174"/>
      <c r="CS874" s="174"/>
      <c r="CT874" s="174"/>
      <c r="CU874" s="174"/>
      <c r="CV874" s="174"/>
      <c r="CW874" s="174"/>
      <c r="CX874" s="174"/>
      <c r="CY874" s="174"/>
      <c r="CZ874" s="174"/>
      <c r="DA874" s="174"/>
      <c r="DB874" s="174"/>
      <c r="DC874" s="174"/>
      <c r="DD874" s="174"/>
      <c r="DE874" s="174"/>
      <c r="DF874" s="174"/>
      <c r="DG874" s="174"/>
      <c r="DH874" s="174"/>
      <c r="DI874" s="174"/>
      <c r="DJ874" s="174"/>
      <c r="DK874" s="174"/>
      <c r="DL874" s="174"/>
    </row>
    <row r="875" spans="1:116" x14ac:dyDescent="0.4">
      <c r="A875" s="174"/>
      <c r="E875" s="8"/>
      <c r="G875" s="175" t="s">
        <v>461</v>
      </c>
      <c r="H875" s="174"/>
      <c r="I875" s="176"/>
      <c r="J875" s="176"/>
      <c r="K875" s="197"/>
      <c r="L875" s="197"/>
      <c r="M875" s="197"/>
      <c r="N875" s="197"/>
      <c r="O875" s="197"/>
      <c r="P875" s="197"/>
      <c r="R875" s="198"/>
      <c r="S875" s="199" t="str">
        <f t="shared" ref="S875:AX875" si="1156">S$20</f>
        <v>S$16</v>
      </c>
      <c r="T875" s="199" t="str">
        <f t="shared" si="1156"/>
        <v>T$16</v>
      </c>
      <c r="U875" s="199" t="str">
        <f t="shared" si="1156"/>
        <v>U$16</v>
      </c>
      <c r="V875" s="199" t="str">
        <f t="shared" si="1156"/>
        <v>V$16</v>
      </c>
      <c r="W875" s="199" t="str">
        <f t="shared" si="1156"/>
        <v>W$16</v>
      </c>
      <c r="X875" s="199" t="str">
        <f t="shared" si="1156"/>
        <v>X$16</v>
      </c>
      <c r="Y875" s="199" t="str">
        <f t="shared" si="1156"/>
        <v>Y$16</v>
      </c>
      <c r="Z875" s="199" t="str">
        <f t="shared" si="1156"/>
        <v>Z$16</v>
      </c>
      <c r="AA875" s="199" t="str">
        <f t="shared" si="1156"/>
        <v>AA$16</v>
      </c>
      <c r="AB875" s="199" t="str">
        <f t="shared" si="1156"/>
        <v>AB$16</v>
      </c>
      <c r="AC875" s="199" t="str">
        <f t="shared" si="1156"/>
        <v>AC$16</v>
      </c>
      <c r="AD875" s="199" t="str">
        <f t="shared" si="1156"/>
        <v>AD$16</v>
      </c>
      <c r="AE875" s="199" t="str">
        <f t="shared" si="1156"/>
        <v>AE$16</v>
      </c>
      <c r="AF875" s="199" t="str">
        <f t="shared" si="1156"/>
        <v>AF$16</v>
      </c>
      <c r="AG875" s="199" t="str">
        <f t="shared" si="1156"/>
        <v>AG$16</v>
      </c>
      <c r="AH875" s="199" t="str">
        <f t="shared" si="1156"/>
        <v>AH$16</v>
      </c>
      <c r="AI875" s="199" t="str">
        <f t="shared" si="1156"/>
        <v>AI$16</v>
      </c>
      <c r="AJ875" s="199" t="str">
        <f t="shared" si="1156"/>
        <v>AJ$16</v>
      </c>
      <c r="AK875" s="199" t="str">
        <f t="shared" si="1156"/>
        <v>AK$16</v>
      </c>
      <c r="AL875" s="199" t="str">
        <f t="shared" si="1156"/>
        <v>AL$16</v>
      </c>
      <c r="AM875" s="199" t="str">
        <f t="shared" si="1156"/>
        <v>AM$16</v>
      </c>
      <c r="AN875" s="199" t="str">
        <f t="shared" si="1156"/>
        <v>AN$16</v>
      </c>
      <c r="AO875" s="199" t="str">
        <f t="shared" si="1156"/>
        <v>AO$16</v>
      </c>
      <c r="AP875" s="199" t="str">
        <f t="shared" si="1156"/>
        <v>AP$16</v>
      </c>
      <c r="AQ875" s="199" t="str">
        <f t="shared" si="1156"/>
        <v>AQ$16</v>
      </c>
      <c r="AR875" s="199" t="str">
        <f t="shared" si="1156"/>
        <v>AR$16</v>
      </c>
      <c r="AS875" s="199" t="str">
        <f t="shared" si="1156"/>
        <v>AS$16</v>
      </c>
      <c r="AT875" s="199" t="str">
        <f t="shared" si="1156"/>
        <v>AT$16</v>
      </c>
      <c r="AU875" s="199" t="str">
        <f t="shared" si="1156"/>
        <v>AU$16</v>
      </c>
      <c r="AV875" s="199" t="str">
        <f t="shared" si="1156"/>
        <v>AV$16</v>
      </c>
      <c r="AW875" s="199" t="str">
        <f t="shared" si="1156"/>
        <v>AW$16</v>
      </c>
      <c r="AX875" s="199" t="str">
        <f t="shared" si="1156"/>
        <v>AX$16</v>
      </c>
      <c r="AY875" s="199" t="str">
        <f t="shared" ref="AY875:CD875" si="1157">AY$20</f>
        <v>AY$16</v>
      </c>
      <c r="AZ875" s="199" t="str">
        <f t="shared" si="1157"/>
        <v>AZ$16</v>
      </c>
      <c r="BA875" s="199" t="str">
        <f t="shared" si="1157"/>
        <v>BA$16</v>
      </c>
      <c r="BB875" s="199" t="str">
        <f t="shared" si="1157"/>
        <v>BB$16</v>
      </c>
      <c r="BC875" s="199" t="str">
        <f t="shared" si="1157"/>
        <v>BC$16</v>
      </c>
      <c r="BD875" s="199" t="str">
        <f t="shared" si="1157"/>
        <v>BD$16</v>
      </c>
      <c r="BE875" s="199" t="str">
        <f t="shared" si="1157"/>
        <v>BE$16</v>
      </c>
      <c r="BF875" s="199" t="str">
        <f t="shared" si="1157"/>
        <v>BF$16</v>
      </c>
      <c r="BG875" s="199" t="str">
        <f t="shared" si="1157"/>
        <v>BG$16</v>
      </c>
      <c r="BH875" s="199" t="str">
        <f t="shared" si="1157"/>
        <v>BH$16</v>
      </c>
      <c r="BI875" s="199" t="str">
        <f t="shared" si="1157"/>
        <v>BI$16</v>
      </c>
      <c r="BJ875" s="199" t="str">
        <f t="shared" si="1157"/>
        <v>BJ$16</v>
      </c>
      <c r="BK875" s="199" t="str">
        <f t="shared" si="1157"/>
        <v>BK$16</v>
      </c>
      <c r="BL875" s="199" t="str">
        <f t="shared" si="1157"/>
        <v>BL$16</v>
      </c>
      <c r="BM875" s="199" t="str">
        <f t="shared" si="1157"/>
        <v>BM$16</v>
      </c>
      <c r="BN875" s="199" t="str">
        <f t="shared" si="1157"/>
        <v>BN$16</v>
      </c>
      <c r="BO875" s="199" t="str">
        <f t="shared" si="1157"/>
        <v>BO$16</v>
      </c>
      <c r="BP875" s="199" t="str">
        <f t="shared" si="1157"/>
        <v>BP$16</v>
      </c>
      <c r="BQ875" s="199" t="str">
        <f t="shared" si="1157"/>
        <v>BQ$16</v>
      </c>
      <c r="BR875" s="199" t="str">
        <f t="shared" si="1157"/>
        <v>BR$16</v>
      </c>
      <c r="BS875" s="199" t="str">
        <f t="shared" si="1157"/>
        <v>BS$16</v>
      </c>
      <c r="BT875" s="199" t="str">
        <f t="shared" si="1157"/>
        <v>BT$16</v>
      </c>
      <c r="BU875" s="199" t="str">
        <f t="shared" si="1157"/>
        <v>BU$16</v>
      </c>
      <c r="BV875" s="199" t="str">
        <f t="shared" si="1157"/>
        <v>BV$16</v>
      </c>
      <c r="BW875" s="199" t="str">
        <f t="shared" si="1157"/>
        <v>BW$16</v>
      </c>
      <c r="BX875" s="199" t="str">
        <f t="shared" si="1157"/>
        <v>BX$16</v>
      </c>
      <c r="BY875" s="199" t="str">
        <f t="shared" si="1157"/>
        <v>BY$16</v>
      </c>
      <c r="BZ875" s="199" t="str">
        <f t="shared" si="1157"/>
        <v>BZ$16</v>
      </c>
      <c r="CA875" s="199" t="str">
        <f t="shared" si="1157"/>
        <v>CA$16</v>
      </c>
      <c r="CB875" s="199" t="str">
        <f t="shared" si="1157"/>
        <v>CB$16</v>
      </c>
      <c r="CC875" s="199" t="str">
        <f t="shared" si="1157"/>
        <v>CC$16</v>
      </c>
      <c r="CD875" s="199" t="str">
        <f t="shared" si="1157"/>
        <v>CD$16</v>
      </c>
      <c r="CE875" s="199" t="str">
        <f t="shared" ref="CE875:CL875" si="1158">CE$20</f>
        <v>CE$16</v>
      </c>
      <c r="CF875" s="199" t="str">
        <f t="shared" si="1158"/>
        <v>CF$16</v>
      </c>
      <c r="CG875" s="199" t="str">
        <f t="shared" si="1158"/>
        <v>CG$16</v>
      </c>
      <c r="CH875" s="199" t="str">
        <f t="shared" si="1158"/>
        <v>CH$16</v>
      </c>
      <c r="CI875" s="199" t="str">
        <f t="shared" si="1158"/>
        <v>CI$16</v>
      </c>
      <c r="CJ875" s="199" t="str">
        <f t="shared" si="1158"/>
        <v>CJ$16</v>
      </c>
      <c r="CK875" s="199" t="str">
        <f t="shared" si="1158"/>
        <v>CK$16</v>
      </c>
      <c r="CL875" s="199" t="str">
        <f t="shared" si="1158"/>
        <v>CL$16</v>
      </c>
      <c r="CN875" s="176"/>
      <c r="CO875" s="199" t="str">
        <f t="shared" ref="CO875:DL875" si="1159">CO$20</f>
        <v>CO$16</v>
      </c>
      <c r="CP875" s="199" t="str">
        <f t="shared" si="1159"/>
        <v>CP$16</v>
      </c>
      <c r="CQ875" s="199" t="str">
        <f t="shared" si="1159"/>
        <v>CQ$16</v>
      </c>
      <c r="CR875" s="199" t="str">
        <f t="shared" si="1159"/>
        <v>CR$16</v>
      </c>
      <c r="CS875" s="199" t="str">
        <f t="shared" si="1159"/>
        <v>CS$16</v>
      </c>
      <c r="CT875" s="199" t="str">
        <f t="shared" si="1159"/>
        <v>CT$16</v>
      </c>
      <c r="CU875" s="199" t="str">
        <f t="shared" si="1159"/>
        <v>CU$16</v>
      </c>
      <c r="CV875" s="199" t="str">
        <f t="shared" si="1159"/>
        <v>CV$16</v>
      </c>
      <c r="CW875" s="199" t="str">
        <f t="shared" si="1159"/>
        <v>CW$16</v>
      </c>
      <c r="CX875" s="199" t="str">
        <f t="shared" si="1159"/>
        <v>CX$16</v>
      </c>
      <c r="CY875" s="199" t="str">
        <f t="shared" si="1159"/>
        <v>CY$16</v>
      </c>
      <c r="CZ875" s="199" t="str">
        <f t="shared" si="1159"/>
        <v>CZ$16</v>
      </c>
      <c r="DA875" s="199" t="str">
        <f t="shared" si="1159"/>
        <v>DA$16</v>
      </c>
      <c r="DB875" s="199" t="str">
        <f t="shared" si="1159"/>
        <v>DB$16</v>
      </c>
      <c r="DC875" s="199" t="str">
        <f t="shared" si="1159"/>
        <v>DC$16</v>
      </c>
      <c r="DD875" s="199" t="str">
        <f t="shared" si="1159"/>
        <v>DD$16</v>
      </c>
      <c r="DE875" s="199" t="str">
        <f t="shared" si="1159"/>
        <v>DE$16</v>
      </c>
      <c r="DF875" s="199" t="str">
        <f t="shared" si="1159"/>
        <v>DF$16</v>
      </c>
      <c r="DG875" s="199" t="str">
        <f t="shared" si="1159"/>
        <v>DG$16</v>
      </c>
      <c r="DH875" s="199" t="str">
        <f t="shared" si="1159"/>
        <v>DH$16</v>
      </c>
      <c r="DI875" s="199" t="str">
        <f t="shared" si="1159"/>
        <v>DI$16</v>
      </c>
      <c r="DJ875" s="199" t="str">
        <f t="shared" si="1159"/>
        <v>DJ$16</v>
      </c>
      <c r="DK875" s="199" t="str">
        <f t="shared" si="1159"/>
        <v>DK$16</v>
      </c>
      <c r="DL875" s="199" t="str">
        <f t="shared" si="1159"/>
        <v>DL$16</v>
      </c>
    </row>
    <row r="876" spans="1:116" x14ac:dyDescent="0.4">
      <c r="A876" s="174"/>
      <c r="E876" s="8"/>
      <c r="G876" s="175" t="s">
        <v>462</v>
      </c>
      <c r="H876" s="200"/>
      <c r="I876" s="201"/>
      <c r="J876" s="201"/>
      <c r="K876" s="202"/>
      <c r="L876" s="202"/>
      <c r="M876" s="202"/>
      <c r="N876" s="202"/>
      <c r="O876" s="202"/>
      <c r="P876" s="202"/>
      <c r="R876" s="202"/>
      <c r="S876" s="199" t="str">
        <f t="shared" ref="S876:AX876" si="1160">S$21</f>
        <v>S$17</v>
      </c>
      <c r="T876" s="199" t="str">
        <f t="shared" si="1160"/>
        <v>T$17</v>
      </c>
      <c r="U876" s="199" t="str">
        <f t="shared" si="1160"/>
        <v>U$17</v>
      </c>
      <c r="V876" s="199" t="str">
        <f t="shared" si="1160"/>
        <v>V$17</v>
      </c>
      <c r="W876" s="199" t="str">
        <f t="shared" si="1160"/>
        <v>W$17</v>
      </c>
      <c r="X876" s="199" t="str">
        <f t="shared" si="1160"/>
        <v>X$17</v>
      </c>
      <c r="Y876" s="199" t="str">
        <f t="shared" si="1160"/>
        <v>Y$17</v>
      </c>
      <c r="Z876" s="199" t="str">
        <f t="shared" si="1160"/>
        <v>Z$17</v>
      </c>
      <c r="AA876" s="199" t="str">
        <f t="shared" si="1160"/>
        <v>AA$17</v>
      </c>
      <c r="AB876" s="199" t="str">
        <f t="shared" si="1160"/>
        <v>AB$17</v>
      </c>
      <c r="AC876" s="199" t="str">
        <f t="shared" si="1160"/>
        <v>AC$17</v>
      </c>
      <c r="AD876" s="199" t="str">
        <f t="shared" si="1160"/>
        <v>AD$17</v>
      </c>
      <c r="AE876" s="199" t="str">
        <f t="shared" si="1160"/>
        <v>AE$17</v>
      </c>
      <c r="AF876" s="199" t="str">
        <f t="shared" si="1160"/>
        <v>AF$17</v>
      </c>
      <c r="AG876" s="199" t="str">
        <f t="shared" si="1160"/>
        <v>AG$17</v>
      </c>
      <c r="AH876" s="199" t="str">
        <f t="shared" si="1160"/>
        <v>AH$17</v>
      </c>
      <c r="AI876" s="199" t="str">
        <f t="shared" si="1160"/>
        <v>AI$17</v>
      </c>
      <c r="AJ876" s="199" t="str">
        <f t="shared" si="1160"/>
        <v>AJ$17</v>
      </c>
      <c r="AK876" s="199" t="str">
        <f t="shared" si="1160"/>
        <v>AK$17</v>
      </c>
      <c r="AL876" s="199" t="str">
        <f t="shared" si="1160"/>
        <v>AL$17</v>
      </c>
      <c r="AM876" s="199" t="str">
        <f t="shared" si="1160"/>
        <v>AM$17</v>
      </c>
      <c r="AN876" s="199" t="str">
        <f t="shared" si="1160"/>
        <v>AN$17</v>
      </c>
      <c r="AO876" s="199" t="str">
        <f t="shared" si="1160"/>
        <v>AO$17</v>
      </c>
      <c r="AP876" s="199" t="str">
        <f t="shared" si="1160"/>
        <v>AP$17</v>
      </c>
      <c r="AQ876" s="199" t="str">
        <f t="shared" si="1160"/>
        <v>AQ$17</v>
      </c>
      <c r="AR876" s="199" t="str">
        <f t="shared" si="1160"/>
        <v>AR$17</v>
      </c>
      <c r="AS876" s="199" t="str">
        <f t="shared" si="1160"/>
        <v>AS$17</v>
      </c>
      <c r="AT876" s="199" t="str">
        <f t="shared" si="1160"/>
        <v>AT$17</v>
      </c>
      <c r="AU876" s="199" t="str">
        <f t="shared" si="1160"/>
        <v>AU$17</v>
      </c>
      <c r="AV876" s="199" t="str">
        <f t="shared" si="1160"/>
        <v>AV$17</v>
      </c>
      <c r="AW876" s="199" t="str">
        <f t="shared" si="1160"/>
        <v>AW$17</v>
      </c>
      <c r="AX876" s="199" t="str">
        <f t="shared" si="1160"/>
        <v>AX$17</v>
      </c>
      <c r="AY876" s="199" t="str">
        <f t="shared" ref="AY876:CD876" si="1161">AY$21</f>
        <v>AY$17</v>
      </c>
      <c r="AZ876" s="199" t="str">
        <f t="shared" si="1161"/>
        <v>AZ$17</v>
      </c>
      <c r="BA876" s="199" t="str">
        <f t="shared" si="1161"/>
        <v>BA$17</v>
      </c>
      <c r="BB876" s="199" t="str">
        <f t="shared" si="1161"/>
        <v>BB$17</v>
      </c>
      <c r="BC876" s="199" t="str">
        <f t="shared" si="1161"/>
        <v>BC$17</v>
      </c>
      <c r="BD876" s="199" t="str">
        <f t="shared" si="1161"/>
        <v>BD$17</v>
      </c>
      <c r="BE876" s="199" t="str">
        <f t="shared" si="1161"/>
        <v>BE$17</v>
      </c>
      <c r="BF876" s="199" t="str">
        <f t="shared" si="1161"/>
        <v>BF$17</v>
      </c>
      <c r="BG876" s="199" t="str">
        <f t="shared" si="1161"/>
        <v>BG$17</v>
      </c>
      <c r="BH876" s="199" t="str">
        <f t="shared" si="1161"/>
        <v>BH$17</v>
      </c>
      <c r="BI876" s="199" t="str">
        <f t="shared" si="1161"/>
        <v>BI$17</v>
      </c>
      <c r="BJ876" s="199" t="str">
        <f t="shared" si="1161"/>
        <v>BJ$17</v>
      </c>
      <c r="BK876" s="199" t="str">
        <f t="shared" si="1161"/>
        <v>BK$17</v>
      </c>
      <c r="BL876" s="199" t="str">
        <f t="shared" si="1161"/>
        <v>BL$17</v>
      </c>
      <c r="BM876" s="199" t="str">
        <f t="shared" si="1161"/>
        <v>BM$17</v>
      </c>
      <c r="BN876" s="199" t="str">
        <f t="shared" si="1161"/>
        <v>BN$17</v>
      </c>
      <c r="BO876" s="199" t="str">
        <f t="shared" si="1161"/>
        <v>BO$17</v>
      </c>
      <c r="BP876" s="199" t="str">
        <f t="shared" si="1161"/>
        <v>BP$17</v>
      </c>
      <c r="BQ876" s="199" t="str">
        <f t="shared" si="1161"/>
        <v>BQ$17</v>
      </c>
      <c r="BR876" s="199" t="str">
        <f t="shared" si="1161"/>
        <v>BR$17</v>
      </c>
      <c r="BS876" s="199" t="str">
        <f t="shared" si="1161"/>
        <v>BS$17</v>
      </c>
      <c r="BT876" s="199" t="str">
        <f t="shared" si="1161"/>
        <v>BT$17</v>
      </c>
      <c r="BU876" s="199" t="str">
        <f t="shared" si="1161"/>
        <v>BU$17</v>
      </c>
      <c r="BV876" s="199" t="str">
        <f t="shared" si="1161"/>
        <v>BV$17</v>
      </c>
      <c r="BW876" s="199" t="str">
        <f t="shared" si="1161"/>
        <v>BW$17</v>
      </c>
      <c r="BX876" s="199" t="str">
        <f t="shared" si="1161"/>
        <v>BX$17</v>
      </c>
      <c r="BY876" s="199" t="str">
        <f t="shared" si="1161"/>
        <v>BY$17</v>
      </c>
      <c r="BZ876" s="199" t="str">
        <f t="shared" si="1161"/>
        <v>BZ$17</v>
      </c>
      <c r="CA876" s="199" t="str">
        <f t="shared" si="1161"/>
        <v>CA$17</v>
      </c>
      <c r="CB876" s="199" t="str">
        <f t="shared" si="1161"/>
        <v>CB$17</v>
      </c>
      <c r="CC876" s="199" t="str">
        <f t="shared" si="1161"/>
        <v>CC$17</v>
      </c>
      <c r="CD876" s="199" t="str">
        <f t="shared" si="1161"/>
        <v>CD$17</v>
      </c>
      <c r="CE876" s="199" t="str">
        <f t="shared" ref="CE876:CL876" si="1162">CE$21</f>
        <v>CE$17</v>
      </c>
      <c r="CF876" s="199" t="str">
        <f t="shared" si="1162"/>
        <v>CF$17</v>
      </c>
      <c r="CG876" s="199" t="str">
        <f t="shared" si="1162"/>
        <v>CG$17</v>
      </c>
      <c r="CH876" s="199" t="str">
        <f t="shared" si="1162"/>
        <v>CH$17</v>
      </c>
      <c r="CI876" s="199" t="str">
        <f t="shared" si="1162"/>
        <v>CI$17</v>
      </c>
      <c r="CJ876" s="199" t="str">
        <f t="shared" si="1162"/>
        <v>CJ$17</v>
      </c>
      <c r="CK876" s="199" t="str">
        <f t="shared" si="1162"/>
        <v>CK$17</v>
      </c>
      <c r="CL876" s="199" t="str">
        <f t="shared" si="1162"/>
        <v>CL$17</v>
      </c>
      <c r="CN876" s="201"/>
      <c r="CO876" s="199" t="str">
        <f t="shared" ref="CO876:DL876" si="1163">CO$21</f>
        <v>CO$17</v>
      </c>
      <c r="CP876" s="199" t="str">
        <f t="shared" si="1163"/>
        <v>CP$17</v>
      </c>
      <c r="CQ876" s="199" t="str">
        <f t="shared" si="1163"/>
        <v>CQ$17</v>
      </c>
      <c r="CR876" s="199" t="str">
        <f t="shared" si="1163"/>
        <v>CR$17</v>
      </c>
      <c r="CS876" s="199" t="str">
        <f t="shared" si="1163"/>
        <v>CS$17</v>
      </c>
      <c r="CT876" s="199" t="str">
        <f t="shared" si="1163"/>
        <v>CT$17</v>
      </c>
      <c r="CU876" s="199" t="str">
        <f t="shared" si="1163"/>
        <v>CU$17</v>
      </c>
      <c r="CV876" s="199" t="str">
        <f t="shared" si="1163"/>
        <v>CV$17</v>
      </c>
      <c r="CW876" s="199" t="str">
        <f t="shared" si="1163"/>
        <v>CW$17</v>
      </c>
      <c r="CX876" s="199" t="str">
        <f t="shared" si="1163"/>
        <v>CX$17</v>
      </c>
      <c r="CY876" s="199" t="str">
        <f t="shared" si="1163"/>
        <v>CY$17</v>
      </c>
      <c r="CZ876" s="199" t="str">
        <f t="shared" si="1163"/>
        <v>CZ$17</v>
      </c>
      <c r="DA876" s="199" t="str">
        <f t="shared" si="1163"/>
        <v>DA$17</v>
      </c>
      <c r="DB876" s="199" t="str">
        <f t="shared" si="1163"/>
        <v>DB$17</v>
      </c>
      <c r="DC876" s="199" t="str">
        <f t="shared" si="1163"/>
        <v>DC$17</v>
      </c>
      <c r="DD876" s="199" t="str">
        <f t="shared" si="1163"/>
        <v>DD$17</v>
      </c>
      <c r="DE876" s="199" t="str">
        <f t="shared" si="1163"/>
        <v>DE$17</v>
      </c>
      <c r="DF876" s="199" t="str">
        <f t="shared" si="1163"/>
        <v>DF$17</v>
      </c>
      <c r="DG876" s="199" t="str">
        <f t="shared" si="1163"/>
        <v>DG$17</v>
      </c>
      <c r="DH876" s="199" t="str">
        <f t="shared" si="1163"/>
        <v>DH$17</v>
      </c>
      <c r="DI876" s="199" t="str">
        <f t="shared" si="1163"/>
        <v>DI$17</v>
      </c>
      <c r="DJ876" s="199" t="str">
        <f t="shared" si="1163"/>
        <v>DJ$17</v>
      </c>
      <c r="DK876" s="199" t="str">
        <f t="shared" si="1163"/>
        <v>DK$17</v>
      </c>
      <c r="DL876" s="199" t="str">
        <f t="shared" si="1163"/>
        <v>DL$17</v>
      </c>
    </row>
    <row r="877" spans="1:116" x14ac:dyDescent="0.4">
      <c r="A877" s="174"/>
      <c r="E877" s="8"/>
      <c r="G877" s="175" t="s">
        <v>491</v>
      </c>
      <c r="H877" s="200"/>
      <c r="I877" s="201"/>
      <c r="J877" s="201"/>
      <c r="K877" s="202"/>
      <c r="L877" s="202"/>
      <c r="M877" s="202"/>
      <c r="N877" s="202"/>
      <c r="O877" s="202"/>
      <c r="P877" s="202"/>
      <c r="R877" s="202"/>
      <c r="S877" s="190"/>
      <c r="T877" s="190"/>
      <c r="U877" s="190"/>
      <c r="V877" s="190"/>
      <c r="W877" s="190"/>
      <c r="X877" s="190"/>
      <c r="Y877" s="190"/>
      <c r="Z877" s="190"/>
      <c r="AA877" s="190"/>
      <c r="AB877" s="190"/>
      <c r="AC877" s="190"/>
      <c r="AD877" s="190"/>
      <c r="AE877" s="190"/>
      <c r="AF877" s="190"/>
      <c r="AG877" s="190"/>
      <c r="AH877" s="190"/>
      <c r="AI877" s="190"/>
      <c r="AJ877" s="190"/>
      <c r="AK877" s="190"/>
      <c r="AL877" s="190"/>
      <c r="AM877" s="190"/>
      <c r="AN877" s="190"/>
      <c r="AO877" s="190"/>
      <c r="AP877" s="190"/>
      <c r="AQ877" s="190"/>
      <c r="AR877" s="190"/>
      <c r="AS877" s="190"/>
      <c r="AT877" s="190"/>
      <c r="AU877" s="190"/>
      <c r="AV877" s="190"/>
      <c r="AW877" s="190"/>
      <c r="AX877" s="190"/>
      <c r="AY877" s="190"/>
      <c r="AZ877" s="190"/>
      <c r="BA877" s="190"/>
      <c r="BB877" s="190"/>
      <c r="BC877" s="190"/>
      <c r="BD877" s="190"/>
      <c r="BE877" s="190"/>
      <c r="BF877" s="190"/>
      <c r="BG877" s="190"/>
      <c r="BH877" s="190"/>
      <c r="BI877" s="190"/>
      <c r="BJ877" s="190"/>
      <c r="BK877" s="190"/>
      <c r="BL877" s="190"/>
      <c r="BM877" s="190"/>
      <c r="BN877" s="190"/>
      <c r="BO877" s="190"/>
      <c r="BP877" s="190"/>
      <c r="BQ877" s="190"/>
      <c r="BR877" s="190"/>
      <c r="BS877" s="190"/>
      <c r="BT877" s="190"/>
      <c r="BU877" s="190"/>
      <c r="BV877" s="190"/>
      <c r="BW877" s="190"/>
      <c r="BX877" s="190"/>
      <c r="BY877" s="190"/>
      <c r="BZ877" s="190"/>
      <c r="CA877" s="190"/>
      <c r="CB877" s="190"/>
      <c r="CC877" s="190"/>
      <c r="CD877" s="190"/>
      <c r="CE877" s="190"/>
      <c r="CF877" s="190"/>
      <c r="CG877" s="190"/>
      <c r="CH877" s="190"/>
      <c r="CI877" s="190"/>
      <c r="CJ877" s="190"/>
      <c r="CK877" s="190"/>
      <c r="CL877" s="190"/>
      <c r="CN877" s="201"/>
      <c r="CO877" s="190"/>
      <c r="CP877" s="190"/>
      <c r="CQ877" s="190"/>
      <c r="CR877" s="190"/>
      <c r="CS877" s="190"/>
      <c r="CT877" s="190"/>
      <c r="CU877" s="190"/>
      <c r="CV877" s="190"/>
      <c r="CW877" s="190"/>
      <c r="CX877" s="190"/>
      <c r="CY877" s="190"/>
      <c r="CZ877" s="190"/>
      <c r="DA877" s="190"/>
      <c r="DB877" s="190"/>
      <c r="DC877" s="190"/>
      <c r="DD877" s="190"/>
      <c r="DE877" s="190"/>
      <c r="DF877" s="190"/>
      <c r="DG877" s="190"/>
      <c r="DH877" s="190"/>
      <c r="DI877" s="190"/>
      <c r="DJ877" s="190"/>
      <c r="DK877" s="190"/>
      <c r="DL877" s="190"/>
    </row>
    <row r="878" spans="1:116" x14ac:dyDescent="0.4">
      <c r="A878" s="174"/>
      <c r="E878" s="8"/>
      <c r="G878" s="175" t="s">
        <v>505</v>
      </c>
      <c r="H878" s="200"/>
      <c r="I878" s="201"/>
      <c r="J878" s="201"/>
      <c r="K878" s="202"/>
      <c r="L878" s="202"/>
      <c r="M878" s="202"/>
      <c r="N878" s="202"/>
      <c r="O878" s="202"/>
      <c r="P878" s="202"/>
      <c r="R878" s="202"/>
      <c r="S878" s="190"/>
      <c r="T878" s="190"/>
      <c r="U878" s="190"/>
      <c r="V878" s="190"/>
      <c r="W878" s="190"/>
      <c r="X878" s="190"/>
      <c r="Y878" s="190"/>
      <c r="Z878" s="190"/>
      <c r="AA878" s="190"/>
      <c r="AB878" s="190"/>
      <c r="AC878" s="190"/>
      <c r="AD878" s="190"/>
      <c r="AE878" s="190"/>
      <c r="AF878" s="190"/>
      <c r="AG878" s="190"/>
      <c r="AH878" s="190"/>
      <c r="AI878" s="190"/>
      <c r="AJ878" s="190"/>
      <c r="AK878" s="190"/>
      <c r="AL878" s="190"/>
      <c r="AM878" s="190"/>
      <c r="AN878" s="190"/>
      <c r="AO878" s="190"/>
      <c r="AP878" s="190"/>
      <c r="AQ878" s="190"/>
      <c r="AR878" s="190"/>
      <c r="AS878" s="190"/>
      <c r="AT878" s="190"/>
      <c r="AU878" s="190"/>
      <c r="AV878" s="190"/>
      <c r="AW878" s="190"/>
      <c r="AX878" s="190"/>
      <c r="AY878" s="190"/>
      <c r="AZ878" s="190"/>
      <c r="BA878" s="190"/>
      <c r="BB878" s="190"/>
      <c r="BC878" s="190"/>
      <c r="BD878" s="190"/>
      <c r="BE878" s="190"/>
      <c r="BF878" s="190"/>
      <c r="BG878" s="190"/>
      <c r="BH878" s="190"/>
      <c r="BI878" s="190"/>
      <c r="BJ878" s="190"/>
      <c r="BK878" s="190"/>
      <c r="BL878" s="190"/>
      <c r="BM878" s="190"/>
      <c r="BN878" s="190"/>
      <c r="BO878" s="190"/>
      <c r="BP878" s="190"/>
      <c r="BQ878" s="190"/>
      <c r="BR878" s="190"/>
      <c r="BS878" s="190"/>
      <c r="BT878" s="190"/>
      <c r="BU878" s="190"/>
      <c r="BV878" s="190"/>
      <c r="BW878" s="190"/>
      <c r="BX878" s="190"/>
      <c r="BY878" s="190"/>
      <c r="BZ878" s="190"/>
      <c r="CA878" s="190"/>
      <c r="CB878" s="190"/>
      <c r="CC878" s="190"/>
      <c r="CD878" s="190"/>
      <c r="CE878" s="190"/>
      <c r="CF878" s="190"/>
      <c r="CG878" s="190"/>
      <c r="CH878" s="190"/>
      <c r="CI878" s="190"/>
      <c r="CJ878" s="190"/>
      <c r="CK878" s="190"/>
      <c r="CL878" s="190"/>
      <c r="CN878" s="201"/>
      <c r="CO878" s="190"/>
      <c r="CP878" s="190"/>
      <c r="CQ878" s="190"/>
      <c r="CR878" s="190"/>
      <c r="CS878" s="190"/>
      <c r="CT878" s="190"/>
      <c r="CU878" s="190"/>
      <c r="CV878" s="190"/>
      <c r="CW878" s="190"/>
      <c r="CX878" s="190"/>
      <c r="CY878" s="190"/>
      <c r="CZ878" s="190"/>
      <c r="DA878" s="190"/>
      <c r="DB878" s="190"/>
      <c r="DC878" s="190"/>
      <c r="DD878" s="190"/>
      <c r="DE878" s="190"/>
      <c r="DF878" s="190"/>
      <c r="DG878" s="190"/>
      <c r="DH878" s="190"/>
      <c r="DI878" s="190"/>
      <c r="DJ878" s="190"/>
      <c r="DK878" s="190"/>
      <c r="DL878" s="190"/>
    </row>
    <row r="879" spans="1:116" x14ac:dyDescent="0.4">
      <c r="A879" s="174"/>
      <c r="E879" s="8"/>
      <c r="G879" s="175" t="s">
        <v>463</v>
      </c>
      <c r="H879" s="200"/>
      <c r="I879" s="201"/>
      <c r="J879" s="201"/>
      <c r="K879" s="202"/>
      <c r="L879" s="202"/>
      <c r="M879" s="202"/>
      <c r="N879" s="202"/>
      <c r="O879" s="202"/>
      <c r="P879" s="202"/>
      <c r="R879" s="202"/>
      <c r="S879" s="190" t="str">
        <f t="shared" ref="S879:AX879" si="1164">S$22</f>
        <v>S$18</v>
      </c>
      <c r="T879" s="190" t="str">
        <f t="shared" si="1164"/>
        <v>T$18</v>
      </c>
      <c r="U879" s="190" t="str">
        <f t="shared" si="1164"/>
        <v>U$18</v>
      </c>
      <c r="V879" s="190" t="str">
        <f t="shared" si="1164"/>
        <v>V$18</v>
      </c>
      <c r="W879" s="190" t="str">
        <f t="shared" si="1164"/>
        <v>W$18</v>
      </c>
      <c r="X879" s="190" t="str">
        <f t="shared" si="1164"/>
        <v>X$18</v>
      </c>
      <c r="Y879" s="190" t="str">
        <f t="shared" si="1164"/>
        <v>Y$18</v>
      </c>
      <c r="Z879" s="190" t="str">
        <f t="shared" si="1164"/>
        <v>Z$18</v>
      </c>
      <c r="AA879" s="190" t="str">
        <f t="shared" si="1164"/>
        <v>AA$18</v>
      </c>
      <c r="AB879" s="190" t="str">
        <f t="shared" si="1164"/>
        <v>AB$18</v>
      </c>
      <c r="AC879" s="190" t="str">
        <f t="shared" si="1164"/>
        <v>AC$18</v>
      </c>
      <c r="AD879" s="190" t="str">
        <f t="shared" si="1164"/>
        <v>AD$18</v>
      </c>
      <c r="AE879" s="190" t="str">
        <f t="shared" si="1164"/>
        <v>AE$18</v>
      </c>
      <c r="AF879" s="190" t="str">
        <f t="shared" si="1164"/>
        <v>AF$18</v>
      </c>
      <c r="AG879" s="190" t="str">
        <f t="shared" si="1164"/>
        <v>AG$18</v>
      </c>
      <c r="AH879" s="190" t="str">
        <f t="shared" si="1164"/>
        <v>AH$18</v>
      </c>
      <c r="AI879" s="190" t="str">
        <f t="shared" si="1164"/>
        <v>AI$18</v>
      </c>
      <c r="AJ879" s="190" t="str">
        <f t="shared" si="1164"/>
        <v>AJ$18</v>
      </c>
      <c r="AK879" s="190" t="str">
        <f t="shared" si="1164"/>
        <v>AK$18</v>
      </c>
      <c r="AL879" s="190" t="str">
        <f t="shared" si="1164"/>
        <v>AL$18</v>
      </c>
      <c r="AM879" s="190" t="str">
        <f t="shared" si="1164"/>
        <v>AM$18</v>
      </c>
      <c r="AN879" s="190" t="str">
        <f t="shared" si="1164"/>
        <v>AN$18</v>
      </c>
      <c r="AO879" s="190" t="str">
        <f t="shared" si="1164"/>
        <v>AO$18</v>
      </c>
      <c r="AP879" s="190" t="str">
        <f t="shared" si="1164"/>
        <v>AP$18</v>
      </c>
      <c r="AQ879" s="190" t="str">
        <f t="shared" si="1164"/>
        <v>AQ$18</v>
      </c>
      <c r="AR879" s="190" t="str">
        <f t="shared" si="1164"/>
        <v>AR$18</v>
      </c>
      <c r="AS879" s="190" t="str">
        <f t="shared" si="1164"/>
        <v>AS$18</v>
      </c>
      <c r="AT879" s="190" t="str">
        <f t="shared" si="1164"/>
        <v>AT$18</v>
      </c>
      <c r="AU879" s="190" t="str">
        <f t="shared" si="1164"/>
        <v>AU$18</v>
      </c>
      <c r="AV879" s="190" t="str">
        <f t="shared" si="1164"/>
        <v>AV$18</v>
      </c>
      <c r="AW879" s="190" t="str">
        <f t="shared" si="1164"/>
        <v>AW$18</v>
      </c>
      <c r="AX879" s="190" t="str">
        <f t="shared" si="1164"/>
        <v>AX$18</v>
      </c>
      <c r="AY879" s="190" t="str">
        <f t="shared" ref="AY879:CD879" si="1165">AY$22</f>
        <v>AY$18</v>
      </c>
      <c r="AZ879" s="190" t="str">
        <f t="shared" si="1165"/>
        <v>AZ$18</v>
      </c>
      <c r="BA879" s="190" t="str">
        <f t="shared" si="1165"/>
        <v>BA$18</v>
      </c>
      <c r="BB879" s="190" t="str">
        <f t="shared" si="1165"/>
        <v>BB$18</v>
      </c>
      <c r="BC879" s="190" t="str">
        <f t="shared" si="1165"/>
        <v>BC$18</v>
      </c>
      <c r="BD879" s="190" t="str">
        <f t="shared" si="1165"/>
        <v>BD$18</v>
      </c>
      <c r="BE879" s="190" t="str">
        <f t="shared" si="1165"/>
        <v>BE$18</v>
      </c>
      <c r="BF879" s="190" t="str">
        <f t="shared" si="1165"/>
        <v>BF$18</v>
      </c>
      <c r="BG879" s="190" t="str">
        <f t="shared" si="1165"/>
        <v>BG$18</v>
      </c>
      <c r="BH879" s="190" t="str">
        <f t="shared" si="1165"/>
        <v>BH$18</v>
      </c>
      <c r="BI879" s="190" t="str">
        <f t="shared" si="1165"/>
        <v>BI$18</v>
      </c>
      <c r="BJ879" s="190" t="str">
        <f t="shared" si="1165"/>
        <v>BJ$18</v>
      </c>
      <c r="BK879" s="190" t="str">
        <f t="shared" si="1165"/>
        <v>BK$18</v>
      </c>
      <c r="BL879" s="190" t="str">
        <f t="shared" si="1165"/>
        <v>BL$18</v>
      </c>
      <c r="BM879" s="190" t="str">
        <f t="shared" si="1165"/>
        <v>BM$18</v>
      </c>
      <c r="BN879" s="190" t="str">
        <f t="shared" si="1165"/>
        <v>BN$18</v>
      </c>
      <c r="BO879" s="190" t="str">
        <f t="shared" si="1165"/>
        <v>BO$18</v>
      </c>
      <c r="BP879" s="190" t="str">
        <f t="shared" si="1165"/>
        <v>BP$18</v>
      </c>
      <c r="BQ879" s="190" t="str">
        <f t="shared" si="1165"/>
        <v>BQ$18</v>
      </c>
      <c r="BR879" s="190" t="str">
        <f t="shared" si="1165"/>
        <v>BR$18</v>
      </c>
      <c r="BS879" s="190" t="str">
        <f t="shared" si="1165"/>
        <v>BS$18</v>
      </c>
      <c r="BT879" s="190" t="str">
        <f t="shared" si="1165"/>
        <v>BT$18</v>
      </c>
      <c r="BU879" s="190" t="str">
        <f t="shared" si="1165"/>
        <v>BU$18</v>
      </c>
      <c r="BV879" s="190" t="str">
        <f t="shared" si="1165"/>
        <v>BV$18</v>
      </c>
      <c r="BW879" s="190" t="str">
        <f t="shared" si="1165"/>
        <v>BW$18</v>
      </c>
      <c r="BX879" s="190" t="str">
        <f t="shared" si="1165"/>
        <v>BX$18</v>
      </c>
      <c r="BY879" s="190" t="str">
        <f t="shared" si="1165"/>
        <v>BY$18</v>
      </c>
      <c r="BZ879" s="190" t="str">
        <f t="shared" si="1165"/>
        <v>BZ$18</v>
      </c>
      <c r="CA879" s="190" t="str">
        <f t="shared" si="1165"/>
        <v>CA$18</v>
      </c>
      <c r="CB879" s="190" t="str">
        <f t="shared" si="1165"/>
        <v>CB$18</v>
      </c>
      <c r="CC879" s="190" t="str">
        <f t="shared" si="1165"/>
        <v>CC$18</v>
      </c>
      <c r="CD879" s="190" t="str">
        <f t="shared" si="1165"/>
        <v>CD$18</v>
      </c>
      <c r="CE879" s="190" t="str">
        <f t="shared" ref="CE879:CL879" si="1166">CE$22</f>
        <v>CE$18</v>
      </c>
      <c r="CF879" s="190" t="str">
        <f t="shared" si="1166"/>
        <v>CF$18</v>
      </c>
      <c r="CG879" s="190" t="str">
        <f t="shared" si="1166"/>
        <v>CG$18</v>
      </c>
      <c r="CH879" s="190" t="str">
        <f t="shared" si="1166"/>
        <v>CH$18</v>
      </c>
      <c r="CI879" s="190" t="str">
        <f t="shared" si="1166"/>
        <v>CI$18</v>
      </c>
      <c r="CJ879" s="190" t="str">
        <f t="shared" si="1166"/>
        <v>CJ$18</v>
      </c>
      <c r="CK879" s="190" t="str">
        <f t="shared" si="1166"/>
        <v>CK$18</v>
      </c>
      <c r="CL879" s="190" t="str">
        <f t="shared" si="1166"/>
        <v>CL$18</v>
      </c>
      <c r="CN879" s="201"/>
      <c r="CO879" s="190" t="str">
        <f t="shared" ref="CO879:DL879" si="1167">CO$22</f>
        <v>CO$18</v>
      </c>
      <c r="CP879" s="190" t="str">
        <f t="shared" si="1167"/>
        <v>CP$18</v>
      </c>
      <c r="CQ879" s="190" t="str">
        <f t="shared" si="1167"/>
        <v>CQ$18</v>
      </c>
      <c r="CR879" s="190" t="str">
        <f t="shared" si="1167"/>
        <v>CR$18</v>
      </c>
      <c r="CS879" s="190" t="str">
        <f t="shared" si="1167"/>
        <v>CS$18</v>
      </c>
      <c r="CT879" s="190" t="str">
        <f t="shared" si="1167"/>
        <v>CT$18</v>
      </c>
      <c r="CU879" s="190" t="str">
        <f t="shared" si="1167"/>
        <v>CU$18</v>
      </c>
      <c r="CV879" s="190" t="str">
        <f t="shared" si="1167"/>
        <v>CV$18</v>
      </c>
      <c r="CW879" s="190" t="str">
        <f t="shared" si="1167"/>
        <v>CW$18</v>
      </c>
      <c r="CX879" s="190" t="str">
        <f t="shared" si="1167"/>
        <v>CX$18</v>
      </c>
      <c r="CY879" s="190" t="str">
        <f t="shared" si="1167"/>
        <v>CY$18</v>
      </c>
      <c r="CZ879" s="190" t="str">
        <f t="shared" si="1167"/>
        <v>CZ$18</v>
      </c>
      <c r="DA879" s="190" t="str">
        <f t="shared" si="1167"/>
        <v>DA$18</v>
      </c>
      <c r="DB879" s="190" t="str">
        <f t="shared" si="1167"/>
        <v>DB$18</v>
      </c>
      <c r="DC879" s="190" t="str">
        <f t="shared" si="1167"/>
        <v>DC$18</v>
      </c>
      <c r="DD879" s="190" t="str">
        <f t="shared" si="1167"/>
        <v>DD$18</v>
      </c>
      <c r="DE879" s="190" t="str">
        <f t="shared" si="1167"/>
        <v>DE$18</v>
      </c>
      <c r="DF879" s="190" t="str">
        <f t="shared" si="1167"/>
        <v>DF$18</v>
      </c>
      <c r="DG879" s="190" t="str">
        <f t="shared" si="1167"/>
        <v>DG$18</v>
      </c>
      <c r="DH879" s="190" t="str">
        <f t="shared" si="1167"/>
        <v>DH$18</v>
      </c>
      <c r="DI879" s="190" t="str">
        <f t="shared" si="1167"/>
        <v>DI$18</v>
      </c>
      <c r="DJ879" s="190" t="str">
        <f t="shared" si="1167"/>
        <v>DJ$18</v>
      </c>
      <c r="DK879" s="190" t="str">
        <f t="shared" si="1167"/>
        <v>DK$18</v>
      </c>
      <c r="DL879" s="190" t="str">
        <f t="shared" si="1167"/>
        <v>DL$18</v>
      </c>
    </row>
    <row r="880" spans="1:116" x14ac:dyDescent="0.4">
      <c r="A880" s="174"/>
      <c r="E880" s="8"/>
      <c r="G880" s="175" t="s">
        <v>464</v>
      </c>
      <c r="H880" s="200"/>
      <c r="I880" s="201"/>
      <c r="J880" s="201"/>
      <c r="K880" s="202"/>
      <c r="L880" s="202"/>
      <c r="M880" s="202"/>
      <c r="N880" s="202"/>
      <c r="O880" s="202"/>
      <c r="P880" s="202"/>
      <c r="R880" s="202"/>
      <c r="S880" s="190" t="str">
        <f t="shared" ref="S880:AX880" si="1168">S$23</f>
        <v>S$19</v>
      </c>
      <c r="T880" s="190" t="str">
        <f t="shared" si="1168"/>
        <v>T$19</v>
      </c>
      <c r="U880" s="190" t="str">
        <f t="shared" si="1168"/>
        <v>U$19</v>
      </c>
      <c r="V880" s="190" t="str">
        <f t="shared" si="1168"/>
        <v>V$19</v>
      </c>
      <c r="W880" s="190" t="str">
        <f t="shared" si="1168"/>
        <v>W$19</v>
      </c>
      <c r="X880" s="190" t="str">
        <f t="shared" si="1168"/>
        <v>X$19</v>
      </c>
      <c r="Y880" s="190" t="str">
        <f t="shared" si="1168"/>
        <v>Y$19</v>
      </c>
      <c r="Z880" s="190" t="str">
        <f t="shared" si="1168"/>
        <v>Z$19</v>
      </c>
      <c r="AA880" s="190" t="str">
        <f t="shared" si="1168"/>
        <v>AA$19</v>
      </c>
      <c r="AB880" s="190" t="str">
        <f t="shared" si="1168"/>
        <v>AB$19</v>
      </c>
      <c r="AC880" s="190" t="str">
        <f t="shared" si="1168"/>
        <v>AC$19</v>
      </c>
      <c r="AD880" s="190" t="str">
        <f t="shared" si="1168"/>
        <v>AD$19</v>
      </c>
      <c r="AE880" s="190" t="str">
        <f t="shared" si="1168"/>
        <v>AE$19</v>
      </c>
      <c r="AF880" s="190" t="str">
        <f t="shared" si="1168"/>
        <v>AF$19</v>
      </c>
      <c r="AG880" s="190" t="str">
        <f t="shared" si="1168"/>
        <v>AG$19</v>
      </c>
      <c r="AH880" s="190" t="str">
        <f t="shared" si="1168"/>
        <v>AH$19</v>
      </c>
      <c r="AI880" s="190" t="str">
        <f t="shared" si="1168"/>
        <v>AI$19</v>
      </c>
      <c r="AJ880" s="190" t="str">
        <f t="shared" si="1168"/>
        <v>AJ$19</v>
      </c>
      <c r="AK880" s="190" t="str">
        <f t="shared" si="1168"/>
        <v>AK$19</v>
      </c>
      <c r="AL880" s="190" t="str">
        <f t="shared" si="1168"/>
        <v>AL$19</v>
      </c>
      <c r="AM880" s="190" t="str">
        <f t="shared" si="1168"/>
        <v>AM$19</v>
      </c>
      <c r="AN880" s="190" t="str">
        <f t="shared" si="1168"/>
        <v>AN$19</v>
      </c>
      <c r="AO880" s="190" t="str">
        <f t="shared" si="1168"/>
        <v>AO$19</v>
      </c>
      <c r="AP880" s="190" t="str">
        <f t="shared" si="1168"/>
        <v>AP$19</v>
      </c>
      <c r="AQ880" s="190" t="str">
        <f t="shared" si="1168"/>
        <v>AQ$19</v>
      </c>
      <c r="AR880" s="190" t="str">
        <f t="shared" si="1168"/>
        <v>AR$19</v>
      </c>
      <c r="AS880" s="190" t="str">
        <f t="shared" si="1168"/>
        <v>AS$19</v>
      </c>
      <c r="AT880" s="190" t="str">
        <f t="shared" si="1168"/>
        <v>AT$19</v>
      </c>
      <c r="AU880" s="190" t="str">
        <f t="shared" si="1168"/>
        <v>AU$19</v>
      </c>
      <c r="AV880" s="190" t="str">
        <f t="shared" si="1168"/>
        <v>AV$19</v>
      </c>
      <c r="AW880" s="190" t="str">
        <f t="shared" si="1168"/>
        <v>AW$19</v>
      </c>
      <c r="AX880" s="190" t="str">
        <f t="shared" si="1168"/>
        <v>AX$19</v>
      </c>
      <c r="AY880" s="190" t="str">
        <f t="shared" ref="AY880:CD880" si="1169">AY$23</f>
        <v>AY$19</v>
      </c>
      <c r="AZ880" s="190" t="str">
        <f t="shared" si="1169"/>
        <v>AZ$19</v>
      </c>
      <c r="BA880" s="190" t="str">
        <f t="shared" si="1169"/>
        <v>BA$19</v>
      </c>
      <c r="BB880" s="190" t="str">
        <f t="shared" si="1169"/>
        <v>BB$19</v>
      </c>
      <c r="BC880" s="190" t="str">
        <f t="shared" si="1169"/>
        <v>BC$19</v>
      </c>
      <c r="BD880" s="190" t="str">
        <f t="shared" si="1169"/>
        <v>BD$19</v>
      </c>
      <c r="BE880" s="190" t="str">
        <f t="shared" si="1169"/>
        <v>BE$19</v>
      </c>
      <c r="BF880" s="190" t="str">
        <f t="shared" si="1169"/>
        <v>BF$19</v>
      </c>
      <c r="BG880" s="190" t="str">
        <f t="shared" si="1169"/>
        <v>BG$19</v>
      </c>
      <c r="BH880" s="190" t="str">
        <f t="shared" si="1169"/>
        <v>BH$19</v>
      </c>
      <c r="BI880" s="190" t="str">
        <f t="shared" si="1169"/>
        <v>BI$19</v>
      </c>
      <c r="BJ880" s="190" t="str">
        <f t="shared" si="1169"/>
        <v>BJ$19</v>
      </c>
      <c r="BK880" s="190" t="str">
        <f t="shared" si="1169"/>
        <v>BK$19</v>
      </c>
      <c r="BL880" s="190" t="str">
        <f t="shared" si="1169"/>
        <v>BL$19</v>
      </c>
      <c r="BM880" s="190" t="str">
        <f t="shared" si="1169"/>
        <v>BM$19</v>
      </c>
      <c r="BN880" s="190" t="str">
        <f t="shared" si="1169"/>
        <v>BN$19</v>
      </c>
      <c r="BO880" s="190" t="str">
        <f t="shared" si="1169"/>
        <v>BO$19</v>
      </c>
      <c r="BP880" s="190" t="str">
        <f t="shared" si="1169"/>
        <v>BP$19</v>
      </c>
      <c r="BQ880" s="190" t="str">
        <f t="shared" si="1169"/>
        <v>BQ$19</v>
      </c>
      <c r="BR880" s="190" t="str">
        <f t="shared" si="1169"/>
        <v>BR$19</v>
      </c>
      <c r="BS880" s="190" t="str">
        <f t="shared" si="1169"/>
        <v>BS$19</v>
      </c>
      <c r="BT880" s="190" t="str">
        <f t="shared" si="1169"/>
        <v>BT$19</v>
      </c>
      <c r="BU880" s="190" t="str">
        <f t="shared" si="1169"/>
        <v>BU$19</v>
      </c>
      <c r="BV880" s="190" t="str">
        <f t="shared" si="1169"/>
        <v>BV$19</v>
      </c>
      <c r="BW880" s="190" t="str">
        <f t="shared" si="1169"/>
        <v>BW$19</v>
      </c>
      <c r="BX880" s="190" t="str">
        <f t="shared" si="1169"/>
        <v>BX$19</v>
      </c>
      <c r="BY880" s="190" t="str">
        <f t="shared" si="1169"/>
        <v>BY$19</v>
      </c>
      <c r="BZ880" s="190" t="str">
        <f t="shared" si="1169"/>
        <v>BZ$19</v>
      </c>
      <c r="CA880" s="190" t="str">
        <f t="shared" si="1169"/>
        <v>CA$19</v>
      </c>
      <c r="CB880" s="190" t="str">
        <f t="shared" si="1169"/>
        <v>CB$19</v>
      </c>
      <c r="CC880" s="190" t="str">
        <f t="shared" si="1169"/>
        <v>CC$19</v>
      </c>
      <c r="CD880" s="190" t="str">
        <f t="shared" si="1169"/>
        <v>CD$19</v>
      </c>
      <c r="CE880" s="190" t="str">
        <f t="shared" ref="CE880:CL880" si="1170">CE$23</f>
        <v>CE$19</v>
      </c>
      <c r="CF880" s="190" t="str">
        <f t="shared" si="1170"/>
        <v>CF$19</v>
      </c>
      <c r="CG880" s="190" t="str">
        <f t="shared" si="1170"/>
        <v>CG$19</v>
      </c>
      <c r="CH880" s="190" t="str">
        <f t="shared" si="1170"/>
        <v>CH$19</v>
      </c>
      <c r="CI880" s="190" t="str">
        <f t="shared" si="1170"/>
        <v>CI$19</v>
      </c>
      <c r="CJ880" s="190" t="str">
        <f t="shared" si="1170"/>
        <v>CJ$19</v>
      </c>
      <c r="CK880" s="190" t="str">
        <f t="shared" si="1170"/>
        <v>CK$19</v>
      </c>
      <c r="CL880" s="190" t="str">
        <f t="shared" si="1170"/>
        <v>CL$19</v>
      </c>
      <c r="CN880" s="201"/>
      <c r="CO880" s="190" t="str">
        <f t="shared" ref="CO880:DL880" si="1171">CO$23</f>
        <v>CO$19</v>
      </c>
      <c r="CP880" s="190" t="str">
        <f t="shared" si="1171"/>
        <v>CP$19</v>
      </c>
      <c r="CQ880" s="190" t="str">
        <f t="shared" si="1171"/>
        <v>CQ$19</v>
      </c>
      <c r="CR880" s="190" t="str">
        <f t="shared" si="1171"/>
        <v>CR$19</v>
      </c>
      <c r="CS880" s="190" t="str">
        <f t="shared" si="1171"/>
        <v>CS$19</v>
      </c>
      <c r="CT880" s="190" t="str">
        <f t="shared" si="1171"/>
        <v>CT$19</v>
      </c>
      <c r="CU880" s="190" t="str">
        <f t="shared" si="1171"/>
        <v>CU$19</v>
      </c>
      <c r="CV880" s="190" t="str">
        <f t="shared" si="1171"/>
        <v>CV$19</v>
      </c>
      <c r="CW880" s="190" t="str">
        <f t="shared" si="1171"/>
        <v>CW$19</v>
      </c>
      <c r="CX880" s="190" t="str">
        <f t="shared" si="1171"/>
        <v>CX$19</v>
      </c>
      <c r="CY880" s="190" t="str">
        <f t="shared" si="1171"/>
        <v>CY$19</v>
      </c>
      <c r="CZ880" s="190" t="str">
        <f t="shared" si="1171"/>
        <v>CZ$19</v>
      </c>
      <c r="DA880" s="190" t="str">
        <f t="shared" si="1171"/>
        <v>DA$19</v>
      </c>
      <c r="DB880" s="190" t="str">
        <f t="shared" si="1171"/>
        <v>DB$19</v>
      </c>
      <c r="DC880" s="190" t="str">
        <f t="shared" si="1171"/>
        <v>DC$19</v>
      </c>
      <c r="DD880" s="190" t="str">
        <f t="shared" si="1171"/>
        <v>DD$19</v>
      </c>
      <c r="DE880" s="190" t="str">
        <f t="shared" si="1171"/>
        <v>DE$19</v>
      </c>
      <c r="DF880" s="190" t="str">
        <f t="shared" si="1171"/>
        <v>DF$19</v>
      </c>
      <c r="DG880" s="190" t="str">
        <f t="shared" si="1171"/>
        <v>DG$19</v>
      </c>
      <c r="DH880" s="190" t="str">
        <f t="shared" si="1171"/>
        <v>DH$19</v>
      </c>
      <c r="DI880" s="190" t="str">
        <f t="shared" si="1171"/>
        <v>DI$19</v>
      </c>
      <c r="DJ880" s="190" t="str">
        <f t="shared" si="1171"/>
        <v>DJ$19</v>
      </c>
      <c r="DK880" s="190" t="str">
        <f t="shared" si="1171"/>
        <v>DK$19</v>
      </c>
      <c r="DL880" s="190" t="str">
        <f t="shared" si="1171"/>
        <v>DL$19</v>
      </c>
    </row>
    <row r="881" spans="1:116" x14ac:dyDescent="0.4">
      <c r="A881" s="48" t="s">
        <v>218</v>
      </c>
      <c r="B881" s="31" t="s">
        <v>81</v>
      </c>
      <c r="C881" s="31"/>
      <c r="D881" t="s">
        <v>784</v>
      </c>
      <c r="E881" s="8" t="str">
        <f t="shared" ref="E881:E894" si="1172">ROW()&amp;" "&amp;D881</f>
        <v>881 HOURLY-PV</v>
      </c>
      <c r="F881" t="s">
        <v>413</v>
      </c>
      <c r="G881" s="70" t="s">
        <v>785</v>
      </c>
      <c r="H881" s="48"/>
      <c r="I881" s="297"/>
      <c r="J881" s="297"/>
      <c r="K881" s="48"/>
      <c r="L881" s="48"/>
      <c r="M881" s="48"/>
      <c r="N881" s="48"/>
      <c r="O881" s="48"/>
      <c r="P881" s="48"/>
      <c r="R881" s="70"/>
      <c r="S881" s="70"/>
      <c r="T881" s="70"/>
      <c r="U881" s="70"/>
      <c r="V881" s="70"/>
      <c r="W881" s="70"/>
      <c r="X881" s="70"/>
      <c r="Y881" s="70"/>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c r="CO881" s="70"/>
      <c r="CP881" s="70"/>
      <c r="CQ881" s="70"/>
      <c r="CR881" s="70"/>
      <c r="CS881" s="70"/>
      <c r="CT881" s="70"/>
      <c r="CU881" s="70"/>
      <c r="CV881" s="70"/>
      <c r="CW881" s="70"/>
      <c r="CX881" s="70"/>
      <c r="CY881" s="70"/>
      <c r="CZ881" s="70"/>
      <c r="DA881" s="70"/>
      <c r="DB881" s="70"/>
      <c r="DC881" s="70"/>
      <c r="DD881" s="70"/>
      <c r="DE881" s="70"/>
      <c r="DF881" s="70"/>
      <c r="DG881" s="70"/>
      <c r="DH881" s="70"/>
      <c r="DI881" s="70"/>
      <c r="DJ881" s="70"/>
      <c r="DK881" s="70"/>
      <c r="DL881" s="70"/>
    </row>
    <row r="882" spans="1:116" x14ac:dyDescent="0.4">
      <c r="B882" t="s">
        <v>332</v>
      </c>
      <c r="C882" t="s">
        <v>80</v>
      </c>
      <c r="D882" t="s">
        <v>784</v>
      </c>
      <c r="E882" s="8" t="str">
        <f t="shared" si="1172"/>
        <v>882 HOURLY-PV</v>
      </c>
      <c r="G882" s="145" t="str">
        <f>"# of "&amp;G895&amp;"s"</f>
        <v># of projects</v>
      </c>
      <c r="H882" s="12"/>
      <c r="I882" s="60"/>
      <c r="J882" s="60"/>
      <c r="K882" s="15">
        <f t="shared" ref="K882:P882" ca="1" si="1173">SUMIF($3:$3,K$2,882:882)</f>
        <v>60000</v>
      </c>
      <c r="L882" s="15">
        <f t="shared" ca="1" si="1173"/>
        <v>60000</v>
      </c>
      <c r="M882" s="15">
        <f t="shared" ca="1" si="1173"/>
        <v>60000</v>
      </c>
      <c r="N882" s="15">
        <f t="shared" ca="1" si="1173"/>
        <v>60000</v>
      </c>
      <c r="O882" s="15">
        <f t="shared" ca="1" si="1173"/>
        <v>60000</v>
      </c>
      <c r="P882" s="15">
        <f t="shared" ca="1" si="1173"/>
        <v>60000</v>
      </c>
      <c r="R882" s="15"/>
      <c r="S882" s="15" cm="1">
        <f t="array" aca="1" ref="S882" ca="1">INDIRECT(S876)</f>
        <v>5000</v>
      </c>
      <c r="T882" s="15" cm="1">
        <f t="array" aca="1" ref="T882" ca="1">INDIRECT(T876)</f>
        <v>5000</v>
      </c>
      <c r="U882" s="15" cm="1">
        <f t="array" aca="1" ref="U882" ca="1">INDIRECT(U876)</f>
        <v>5000</v>
      </c>
      <c r="V882" s="15" cm="1">
        <f t="array" aca="1" ref="V882" ca="1">INDIRECT(V876)</f>
        <v>5000</v>
      </c>
      <c r="W882" s="15" cm="1">
        <f t="array" aca="1" ref="W882" ca="1">INDIRECT(W876)</f>
        <v>5000</v>
      </c>
      <c r="X882" s="15" cm="1">
        <f t="array" aca="1" ref="X882" ca="1">INDIRECT(X876)</f>
        <v>5000</v>
      </c>
      <c r="Y882" s="15" cm="1">
        <f t="array" aca="1" ref="Y882" ca="1">INDIRECT(Y876)</f>
        <v>5000</v>
      </c>
      <c r="Z882" s="15" cm="1">
        <f t="array" aca="1" ref="Z882" ca="1">INDIRECT(Z876)</f>
        <v>5000</v>
      </c>
      <c r="AA882" s="15" cm="1">
        <f t="array" aca="1" ref="AA882" ca="1">INDIRECT(AA876)</f>
        <v>5000</v>
      </c>
      <c r="AB882" s="15" cm="1">
        <f t="array" aca="1" ref="AB882" ca="1">INDIRECT(AB876)</f>
        <v>5000</v>
      </c>
      <c r="AC882" s="15" cm="1">
        <f t="array" aca="1" ref="AC882" ca="1">INDIRECT(AC876)</f>
        <v>5000</v>
      </c>
      <c r="AD882" s="15" cm="1">
        <f t="array" aca="1" ref="AD882" ca="1">INDIRECT(AD876)</f>
        <v>5000</v>
      </c>
      <c r="AE882" s="15" cm="1">
        <f t="array" aca="1" ref="AE882" ca="1">INDIRECT(AE876)</f>
        <v>5000</v>
      </c>
      <c r="AF882" s="15" cm="1">
        <f t="array" aca="1" ref="AF882" ca="1">INDIRECT(AF876)</f>
        <v>5000</v>
      </c>
      <c r="AG882" s="15" cm="1">
        <f t="array" aca="1" ref="AG882" ca="1">INDIRECT(AG876)</f>
        <v>5000</v>
      </c>
      <c r="AH882" s="15" cm="1">
        <f t="array" aca="1" ref="AH882" ca="1">INDIRECT(AH876)</f>
        <v>5000</v>
      </c>
      <c r="AI882" s="15" cm="1">
        <f t="array" aca="1" ref="AI882" ca="1">INDIRECT(AI876)</f>
        <v>5000</v>
      </c>
      <c r="AJ882" s="15" cm="1">
        <f t="array" aca="1" ref="AJ882" ca="1">INDIRECT(AJ876)</f>
        <v>5000</v>
      </c>
      <c r="AK882" s="15" cm="1">
        <f t="array" aca="1" ref="AK882" ca="1">INDIRECT(AK876)</f>
        <v>5000</v>
      </c>
      <c r="AL882" s="15" cm="1">
        <f t="array" aca="1" ref="AL882" ca="1">INDIRECT(AL876)</f>
        <v>5000</v>
      </c>
      <c r="AM882" s="15" cm="1">
        <f t="array" aca="1" ref="AM882" ca="1">INDIRECT(AM876)</f>
        <v>5000</v>
      </c>
      <c r="AN882" s="15" cm="1">
        <f t="array" aca="1" ref="AN882" ca="1">INDIRECT(AN876)</f>
        <v>5000</v>
      </c>
      <c r="AO882" s="15" cm="1">
        <f t="array" aca="1" ref="AO882" ca="1">INDIRECT(AO876)</f>
        <v>5000</v>
      </c>
      <c r="AP882" s="15" cm="1">
        <f t="array" aca="1" ref="AP882" ca="1">INDIRECT(AP876)</f>
        <v>5000</v>
      </c>
      <c r="AQ882" s="15" cm="1">
        <f t="array" aca="1" ref="AQ882" ca="1">INDIRECT(AQ876)</f>
        <v>5000</v>
      </c>
      <c r="AR882" s="15" cm="1">
        <f t="array" aca="1" ref="AR882" ca="1">INDIRECT(AR876)</f>
        <v>5000</v>
      </c>
      <c r="AS882" s="15" cm="1">
        <f t="array" aca="1" ref="AS882" ca="1">INDIRECT(AS876)</f>
        <v>5000</v>
      </c>
      <c r="AT882" s="15" cm="1">
        <f t="array" aca="1" ref="AT882" ca="1">INDIRECT(AT876)</f>
        <v>5000</v>
      </c>
      <c r="AU882" s="15" cm="1">
        <f t="array" aca="1" ref="AU882" ca="1">INDIRECT(AU876)</f>
        <v>5000</v>
      </c>
      <c r="AV882" s="15" cm="1">
        <f t="array" aca="1" ref="AV882" ca="1">INDIRECT(AV876)</f>
        <v>5000</v>
      </c>
      <c r="AW882" s="15" cm="1">
        <f t="array" aca="1" ref="AW882" ca="1">INDIRECT(AW876)</f>
        <v>5000</v>
      </c>
      <c r="AX882" s="15" cm="1">
        <f t="array" aca="1" ref="AX882" ca="1">INDIRECT(AX876)</f>
        <v>5000</v>
      </c>
      <c r="AY882" s="15" cm="1">
        <f t="array" aca="1" ref="AY882" ca="1">INDIRECT(AY876)</f>
        <v>5000</v>
      </c>
      <c r="AZ882" s="15" cm="1">
        <f t="array" aca="1" ref="AZ882" ca="1">INDIRECT(AZ876)</f>
        <v>5000</v>
      </c>
      <c r="BA882" s="15" cm="1">
        <f t="array" aca="1" ref="BA882" ca="1">INDIRECT(BA876)</f>
        <v>5000</v>
      </c>
      <c r="BB882" s="15" cm="1">
        <f t="array" aca="1" ref="BB882" ca="1">INDIRECT(BB876)</f>
        <v>5000</v>
      </c>
      <c r="BC882" s="15" cm="1">
        <f t="array" aca="1" ref="BC882" ca="1">INDIRECT(BC876)</f>
        <v>5000</v>
      </c>
      <c r="BD882" s="15" cm="1">
        <f t="array" aca="1" ref="BD882" ca="1">INDIRECT(BD876)</f>
        <v>5000</v>
      </c>
      <c r="BE882" s="15" cm="1">
        <f t="array" aca="1" ref="BE882" ca="1">INDIRECT(BE876)</f>
        <v>5000</v>
      </c>
      <c r="BF882" s="15" cm="1">
        <f t="array" aca="1" ref="BF882" ca="1">INDIRECT(BF876)</f>
        <v>5000</v>
      </c>
      <c r="BG882" s="15" cm="1">
        <f t="array" aca="1" ref="BG882" ca="1">INDIRECT(BG876)</f>
        <v>5000</v>
      </c>
      <c r="BH882" s="15" cm="1">
        <f t="array" aca="1" ref="BH882" ca="1">INDIRECT(BH876)</f>
        <v>5000</v>
      </c>
      <c r="BI882" s="15" cm="1">
        <f t="array" aca="1" ref="BI882" ca="1">INDIRECT(BI876)</f>
        <v>5000</v>
      </c>
      <c r="BJ882" s="15" cm="1">
        <f t="array" aca="1" ref="BJ882" ca="1">INDIRECT(BJ876)</f>
        <v>5000</v>
      </c>
      <c r="BK882" s="15" cm="1">
        <f t="array" aca="1" ref="BK882" ca="1">INDIRECT(BK876)</f>
        <v>5000</v>
      </c>
      <c r="BL882" s="15" cm="1">
        <f t="array" aca="1" ref="BL882" ca="1">INDIRECT(BL876)</f>
        <v>5000</v>
      </c>
      <c r="BM882" s="15" cm="1">
        <f t="array" aca="1" ref="BM882" ca="1">INDIRECT(BM876)</f>
        <v>5000</v>
      </c>
      <c r="BN882" s="15" cm="1">
        <f t="array" aca="1" ref="BN882" ca="1">INDIRECT(BN876)</f>
        <v>5000</v>
      </c>
      <c r="BO882" s="15" cm="1">
        <f t="array" aca="1" ref="BO882" ca="1">INDIRECT(BO876)</f>
        <v>5000</v>
      </c>
      <c r="BP882" s="15" cm="1">
        <f t="array" aca="1" ref="BP882" ca="1">INDIRECT(BP876)</f>
        <v>5000</v>
      </c>
      <c r="BQ882" s="15" cm="1">
        <f t="array" aca="1" ref="BQ882" ca="1">INDIRECT(BQ876)</f>
        <v>5000</v>
      </c>
      <c r="BR882" s="15" cm="1">
        <f t="array" aca="1" ref="BR882" ca="1">INDIRECT(BR876)</f>
        <v>5000</v>
      </c>
      <c r="BS882" s="15" cm="1">
        <f t="array" aca="1" ref="BS882" ca="1">INDIRECT(BS876)</f>
        <v>5000</v>
      </c>
      <c r="BT882" s="15" cm="1">
        <f t="array" aca="1" ref="BT882" ca="1">INDIRECT(BT876)</f>
        <v>5000</v>
      </c>
      <c r="BU882" s="15" cm="1">
        <f t="array" aca="1" ref="BU882" ca="1">INDIRECT(BU876)</f>
        <v>5000</v>
      </c>
      <c r="BV882" s="15" cm="1">
        <f t="array" aca="1" ref="BV882" ca="1">INDIRECT(BV876)</f>
        <v>5000</v>
      </c>
      <c r="BW882" s="15" cm="1">
        <f t="array" aca="1" ref="BW882" ca="1">INDIRECT(BW876)</f>
        <v>5000</v>
      </c>
      <c r="BX882" s="15" cm="1">
        <f t="array" aca="1" ref="BX882" ca="1">INDIRECT(BX876)</f>
        <v>5000</v>
      </c>
      <c r="BY882" s="15" cm="1">
        <f t="array" aca="1" ref="BY882" ca="1">INDIRECT(BY876)</f>
        <v>5000</v>
      </c>
      <c r="BZ882" s="15" cm="1">
        <f t="array" aca="1" ref="BZ882" ca="1">INDIRECT(BZ876)</f>
        <v>5000</v>
      </c>
      <c r="CA882" s="15" cm="1">
        <f t="array" aca="1" ref="CA882" ca="1">INDIRECT(CA876)</f>
        <v>5000</v>
      </c>
      <c r="CB882" s="15" cm="1">
        <f t="array" aca="1" ref="CB882" ca="1">INDIRECT(CB876)</f>
        <v>5000</v>
      </c>
      <c r="CC882" s="15" cm="1">
        <f t="array" aca="1" ref="CC882" ca="1">INDIRECT(CC876)</f>
        <v>5000</v>
      </c>
      <c r="CD882" s="15" cm="1">
        <f t="array" aca="1" ref="CD882" ca="1">INDIRECT(CD876)</f>
        <v>5000</v>
      </c>
      <c r="CE882" s="15" cm="1">
        <f t="array" aca="1" ref="CE882" ca="1">INDIRECT(CE876)</f>
        <v>5000</v>
      </c>
      <c r="CF882" s="15" cm="1">
        <f t="array" aca="1" ref="CF882" ca="1">INDIRECT(CF876)</f>
        <v>5000</v>
      </c>
      <c r="CG882" s="15" cm="1">
        <f t="array" aca="1" ref="CG882" ca="1">INDIRECT(CG876)</f>
        <v>5000</v>
      </c>
      <c r="CH882" s="15" cm="1">
        <f t="array" aca="1" ref="CH882" ca="1">INDIRECT(CH876)</f>
        <v>5000</v>
      </c>
      <c r="CI882" s="15" cm="1">
        <f t="array" aca="1" ref="CI882" ca="1">INDIRECT(CI876)</f>
        <v>5000</v>
      </c>
      <c r="CJ882" s="15" cm="1">
        <f t="array" aca="1" ref="CJ882" ca="1">INDIRECT(CJ876)</f>
        <v>5000</v>
      </c>
      <c r="CK882" s="15" cm="1">
        <f t="array" aca="1" ref="CK882" ca="1">INDIRECT(CK876)</f>
        <v>5000</v>
      </c>
      <c r="CL882" s="15" cm="1">
        <f t="array" aca="1" ref="CL882" ca="1">INDIRECT(CL876)</f>
        <v>5000</v>
      </c>
      <c r="CM882" s="15" t="e" cm="1">
        <f t="array" aca="1" ref="CM882" ca="1">INDIRECT(CM876)</f>
        <v>#REF!</v>
      </c>
      <c r="CN882" s="15" t="e" cm="1">
        <f t="array" aca="1" ref="CN882" ca="1">INDIRECT(CN876)</f>
        <v>#REF!</v>
      </c>
      <c r="CO882" s="15" cm="1">
        <f t="array" aca="1" ref="CO882" ca="1">INDIRECT(CO876)</f>
        <v>5000</v>
      </c>
      <c r="CP882" s="15" cm="1">
        <f t="array" aca="1" ref="CP882" ca="1">INDIRECT(CP876)</f>
        <v>5000</v>
      </c>
      <c r="CQ882" s="15" cm="1">
        <f t="array" aca="1" ref="CQ882" ca="1">INDIRECT(CQ876)</f>
        <v>5000</v>
      </c>
      <c r="CR882" s="15" cm="1">
        <f t="array" aca="1" ref="CR882" ca="1">INDIRECT(CR876)</f>
        <v>5000</v>
      </c>
      <c r="CS882" s="15" cm="1">
        <f t="array" aca="1" ref="CS882" ca="1">INDIRECT(CS876)</f>
        <v>5000</v>
      </c>
      <c r="CT882" s="15" cm="1">
        <f t="array" aca="1" ref="CT882" ca="1">INDIRECT(CT876)</f>
        <v>5000</v>
      </c>
      <c r="CU882" s="15" cm="1">
        <f t="array" aca="1" ref="CU882" ca="1">INDIRECT(CU876)</f>
        <v>5000</v>
      </c>
      <c r="CV882" s="15" cm="1">
        <f t="array" aca="1" ref="CV882" ca="1">INDIRECT(CV876)</f>
        <v>5000</v>
      </c>
      <c r="CW882" s="15" cm="1">
        <f t="array" aca="1" ref="CW882" ca="1">INDIRECT(CW876)</f>
        <v>5000</v>
      </c>
      <c r="CX882" s="15" cm="1">
        <f t="array" aca="1" ref="CX882" ca="1">INDIRECT(CX876)</f>
        <v>5000</v>
      </c>
      <c r="CY882" s="15" cm="1">
        <f t="array" aca="1" ref="CY882" ca="1">INDIRECT(CY876)</f>
        <v>5000</v>
      </c>
      <c r="CZ882" s="15" cm="1">
        <f t="array" aca="1" ref="CZ882" ca="1">INDIRECT(CZ876)</f>
        <v>5000</v>
      </c>
      <c r="DA882" s="15" cm="1">
        <f t="array" aca="1" ref="DA882" ca="1">INDIRECT(DA876)</f>
        <v>5000</v>
      </c>
      <c r="DB882" s="15" cm="1">
        <f t="array" aca="1" ref="DB882" ca="1">INDIRECT(DB876)</f>
        <v>5000</v>
      </c>
      <c r="DC882" s="15" cm="1">
        <f t="array" aca="1" ref="DC882" ca="1">INDIRECT(DC876)</f>
        <v>5000</v>
      </c>
      <c r="DD882" s="15" cm="1">
        <f t="array" aca="1" ref="DD882" ca="1">INDIRECT(DD876)</f>
        <v>5000</v>
      </c>
      <c r="DE882" s="15" cm="1">
        <f t="array" aca="1" ref="DE882" ca="1">INDIRECT(DE876)</f>
        <v>5000</v>
      </c>
      <c r="DF882" s="15" cm="1">
        <f t="array" aca="1" ref="DF882" ca="1">INDIRECT(DF876)</f>
        <v>5000</v>
      </c>
      <c r="DG882" s="15" cm="1">
        <f t="array" aca="1" ref="DG882" ca="1">INDIRECT(DG876)</f>
        <v>5000</v>
      </c>
      <c r="DH882" s="15" cm="1">
        <f t="array" aca="1" ref="DH882" ca="1">INDIRECT(DH876)</f>
        <v>5000</v>
      </c>
      <c r="DI882" s="15" cm="1">
        <f t="array" aca="1" ref="DI882" ca="1">INDIRECT(DI876)</f>
        <v>5000</v>
      </c>
      <c r="DJ882" s="15" cm="1">
        <f t="array" aca="1" ref="DJ882" ca="1">INDIRECT(DJ876)</f>
        <v>5000</v>
      </c>
      <c r="DK882" s="15" cm="1">
        <f t="array" aca="1" ref="DK882" ca="1">INDIRECT(DK876)</f>
        <v>5000</v>
      </c>
      <c r="DL882" s="15" cm="1">
        <f t="array" aca="1" ref="DL882" ca="1">INDIRECT(DL876)</f>
        <v>5000</v>
      </c>
    </row>
    <row r="883" spans="1:116" x14ac:dyDescent="0.4">
      <c r="B883" t="str">
        <f>E883</f>
        <v>883 HOURLY-PV</v>
      </c>
      <c r="D883" t="s">
        <v>784</v>
      </c>
      <c r="E883" s="8" t="str">
        <f t="shared" si="1172"/>
        <v>883 HOURLY-PV</v>
      </c>
      <c r="G883" s="145" t="str">
        <f>"Avg. # of billable hours/"&amp;G895</f>
        <v>Avg. # of billable hours/project</v>
      </c>
      <c r="H883" s="12"/>
      <c r="I883" s="60"/>
      <c r="J883" s="60"/>
      <c r="K883" s="256">
        <v>100</v>
      </c>
      <c r="L883" s="256">
        <v>100</v>
      </c>
      <c r="M883" s="256">
        <v>100</v>
      </c>
      <c r="N883" s="256">
        <v>100</v>
      </c>
      <c r="O883" s="256">
        <v>100</v>
      </c>
      <c r="P883" s="256">
        <v>100</v>
      </c>
      <c r="R883" s="19"/>
      <c r="S883" s="257" cm="1">
        <f t="array" ref="S883">INDEX($K:$P,ROW(),MATCH(S$3,$K$2:$P$2,0))</f>
        <v>100</v>
      </c>
      <c r="T883" s="257" cm="1">
        <f t="array" ref="T883">INDEX($K:$P,ROW(),MATCH(T$3,$K$2:$P$2,0))</f>
        <v>100</v>
      </c>
      <c r="U883" s="257" cm="1">
        <f t="array" ref="U883">INDEX($K:$P,ROW(),MATCH(U$3,$K$2:$P$2,0))</f>
        <v>100</v>
      </c>
      <c r="V883" s="257" cm="1">
        <f t="array" ref="V883">INDEX($K:$P,ROW(),MATCH(V$3,$K$2:$P$2,0))</f>
        <v>100</v>
      </c>
      <c r="W883" s="257" cm="1">
        <f t="array" ref="W883">INDEX($K:$P,ROW(),MATCH(W$3,$K$2:$P$2,0))</f>
        <v>100</v>
      </c>
      <c r="X883" s="257" cm="1">
        <f t="array" ref="X883">INDEX($K:$P,ROW(),MATCH(X$3,$K$2:$P$2,0))</f>
        <v>100</v>
      </c>
      <c r="Y883" s="257" cm="1">
        <f t="array" ref="Y883">INDEX($K:$P,ROW(),MATCH(Y$3,$K$2:$P$2,0))</f>
        <v>100</v>
      </c>
      <c r="Z883" s="257" cm="1">
        <f t="array" ref="Z883">INDEX($K:$P,ROW(),MATCH(Z$3,$K$2:$P$2,0))</f>
        <v>100</v>
      </c>
      <c r="AA883" s="257" cm="1">
        <f t="array" ref="AA883">INDEX($K:$P,ROW(),MATCH(AA$3,$K$2:$P$2,0))</f>
        <v>100</v>
      </c>
      <c r="AB883" s="257" cm="1">
        <f t="array" ref="AB883">INDEX($K:$P,ROW(),MATCH(AB$3,$K$2:$P$2,0))</f>
        <v>100</v>
      </c>
      <c r="AC883" s="257" cm="1">
        <f t="array" ref="AC883">INDEX($K:$P,ROW(),MATCH(AC$3,$K$2:$P$2,0))</f>
        <v>100</v>
      </c>
      <c r="AD883" s="257" cm="1">
        <f t="array" ref="AD883">INDEX($K:$P,ROW(),MATCH(AD$3,$K$2:$P$2,0))</f>
        <v>100</v>
      </c>
      <c r="AE883" s="257" cm="1">
        <f t="array" ref="AE883">INDEX($K:$P,ROW(),MATCH(AE$3,$K$2:$P$2,0))</f>
        <v>100</v>
      </c>
      <c r="AF883" s="257" cm="1">
        <f t="array" ref="AF883">INDEX($K:$P,ROW(),MATCH(AF$3,$K$2:$P$2,0))</f>
        <v>100</v>
      </c>
      <c r="AG883" s="257" cm="1">
        <f t="array" ref="AG883">INDEX($K:$P,ROW(),MATCH(AG$3,$K$2:$P$2,0))</f>
        <v>100</v>
      </c>
      <c r="AH883" s="257" cm="1">
        <f t="array" ref="AH883">INDEX($K:$P,ROW(),MATCH(AH$3,$K$2:$P$2,0))</f>
        <v>100</v>
      </c>
      <c r="AI883" s="257" cm="1">
        <f t="array" ref="AI883">INDEX($K:$P,ROW(),MATCH(AI$3,$K$2:$P$2,0))</f>
        <v>100</v>
      </c>
      <c r="AJ883" s="257" cm="1">
        <f t="array" ref="AJ883">INDEX($K:$P,ROW(),MATCH(AJ$3,$K$2:$P$2,0))</f>
        <v>100</v>
      </c>
      <c r="AK883" s="257" cm="1">
        <f t="array" ref="AK883">INDEX($K:$P,ROW(),MATCH(AK$3,$K$2:$P$2,0))</f>
        <v>100</v>
      </c>
      <c r="AL883" s="257" cm="1">
        <f t="array" ref="AL883">INDEX($K:$P,ROW(),MATCH(AL$3,$K$2:$P$2,0))</f>
        <v>100</v>
      </c>
      <c r="AM883" s="257" cm="1">
        <f t="array" ref="AM883">INDEX($K:$P,ROW(),MATCH(AM$3,$K$2:$P$2,0))</f>
        <v>100</v>
      </c>
      <c r="AN883" s="257" cm="1">
        <f t="array" ref="AN883">INDEX($K:$P,ROW(),MATCH(AN$3,$K$2:$P$2,0))</f>
        <v>100</v>
      </c>
      <c r="AO883" s="257" cm="1">
        <f t="array" ref="AO883">INDEX($K:$P,ROW(),MATCH(AO$3,$K$2:$P$2,0))</f>
        <v>100</v>
      </c>
      <c r="AP883" s="257" cm="1">
        <f t="array" ref="AP883">INDEX($K:$P,ROW(),MATCH(AP$3,$K$2:$P$2,0))</f>
        <v>100</v>
      </c>
      <c r="AQ883" s="257" cm="1">
        <f t="array" ref="AQ883">INDEX($K:$P,ROW(),MATCH(AQ$3,$K$2:$P$2,0))</f>
        <v>100</v>
      </c>
      <c r="AR883" s="257" cm="1">
        <f t="array" ref="AR883">INDEX($K:$P,ROW(),MATCH(AR$3,$K$2:$P$2,0))</f>
        <v>100</v>
      </c>
      <c r="AS883" s="257" cm="1">
        <f t="array" ref="AS883">INDEX($K:$P,ROW(),MATCH(AS$3,$K$2:$P$2,0))</f>
        <v>100</v>
      </c>
      <c r="AT883" s="257" cm="1">
        <f t="array" ref="AT883">INDEX($K:$P,ROW(),MATCH(AT$3,$K$2:$P$2,0))</f>
        <v>100</v>
      </c>
      <c r="AU883" s="257" cm="1">
        <f t="array" ref="AU883">INDEX($K:$P,ROW(),MATCH(AU$3,$K$2:$P$2,0))</f>
        <v>100</v>
      </c>
      <c r="AV883" s="257" cm="1">
        <f t="array" ref="AV883">INDEX($K:$P,ROW(),MATCH(AV$3,$K$2:$P$2,0))</f>
        <v>100</v>
      </c>
      <c r="AW883" s="257" cm="1">
        <f t="array" ref="AW883">INDEX($K:$P,ROW(),MATCH(AW$3,$K$2:$P$2,0))</f>
        <v>100</v>
      </c>
      <c r="AX883" s="257" cm="1">
        <f t="array" ref="AX883">INDEX($K:$P,ROW(),MATCH(AX$3,$K$2:$P$2,0))</f>
        <v>100</v>
      </c>
      <c r="AY883" s="257" cm="1">
        <f t="array" ref="AY883">INDEX($K:$P,ROW(),MATCH(AY$3,$K$2:$P$2,0))</f>
        <v>100</v>
      </c>
      <c r="AZ883" s="257" cm="1">
        <f t="array" ref="AZ883">INDEX($K:$P,ROW(),MATCH(AZ$3,$K$2:$P$2,0))</f>
        <v>100</v>
      </c>
      <c r="BA883" s="257" cm="1">
        <f t="array" ref="BA883">INDEX($K:$P,ROW(),MATCH(BA$3,$K$2:$P$2,0))</f>
        <v>100</v>
      </c>
      <c r="BB883" s="257" cm="1">
        <f t="array" ref="BB883">INDEX($K:$P,ROW(),MATCH(BB$3,$K$2:$P$2,0))</f>
        <v>100</v>
      </c>
      <c r="BC883" s="257" cm="1">
        <f t="array" ref="BC883">INDEX($K:$P,ROW(),MATCH(BC$3,$K$2:$P$2,0))</f>
        <v>100</v>
      </c>
      <c r="BD883" s="257" cm="1">
        <f t="array" ref="BD883">INDEX($K:$P,ROW(),MATCH(BD$3,$K$2:$P$2,0))</f>
        <v>100</v>
      </c>
      <c r="BE883" s="257" cm="1">
        <f t="array" ref="BE883">INDEX($K:$P,ROW(),MATCH(BE$3,$K$2:$P$2,0))</f>
        <v>100</v>
      </c>
      <c r="BF883" s="257" cm="1">
        <f t="array" ref="BF883">INDEX($K:$P,ROW(),MATCH(BF$3,$K$2:$P$2,0))</f>
        <v>100</v>
      </c>
      <c r="BG883" s="257" cm="1">
        <f t="array" ref="BG883">INDEX($K:$P,ROW(),MATCH(BG$3,$K$2:$P$2,0))</f>
        <v>100</v>
      </c>
      <c r="BH883" s="257" cm="1">
        <f t="array" ref="BH883">INDEX($K:$P,ROW(),MATCH(BH$3,$K$2:$P$2,0))</f>
        <v>100</v>
      </c>
      <c r="BI883" s="257" cm="1">
        <f t="array" ref="BI883">INDEX($K:$P,ROW(),MATCH(BI$3,$K$2:$P$2,0))</f>
        <v>100</v>
      </c>
      <c r="BJ883" s="257" cm="1">
        <f t="array" ref="BJ883">INDEX($K:$P,ROW(),MATCH(BJ$3,$K$2:$P$2,0))</f>
        <v>100</v>
      </c>
      <c r="BK883" s="257" cm="1">
        <f t="array" ref="BK883">INDEX($K:$P,ROW(),MATCH(BK$3,$K$2:$P$2,0))</f>
        <v>100</v>
      </c>
      <c r="BL883" s="257" cm="1">
        <f t="array" ref="BL883">INDEX($K:$P,ROW(),MATCH(BL$3,$K$2:$P$2,0))</f>
        <v>100</v>
      </c>
      <c r="BM883" s="257" cm="1">
        <f t="array" ref="BM883">INDEX($K:$P,ROW(),MATCH(BM$3,$K$2:$P$2,0))</f>
        <v>100</v>
      </c>
      <c r="BN883" s="257" cm="1">
        <f t="array" ref="BN883">INDEX($K:$P,ROW(),MATCH(BN$3,$K$2:$P$2,0))</f>
        <v>100</v>
      </c>
      <c r="BO883" s="257" cm="1">
        <f t="array" ref="BO883">INDEX($K:$P,ROW(),MATCH(BO$3,$K$2:$P$2,0))</f>
        <v>100</v>
      </c>
      <c r="BP883" s="257" cm="1">
        <f t="array" ref="BP883">INDEX($K:$P,ROW(),MATCH(BP$3,$K$2:$P$2,0))</f>
        <v>100</v>
      </c>
      <c r="BQ883" s="257" cm="1">
        <f t="array" ref="BQ883">INDEX($K:$P,ROW(),MATCH(BQ$3,$K$2:$P$2,0))</f>
        <v>100</v>
      </c>
      <c r="BR883" s="257" cm="1">
        <f t="array" ref="BR883">INDEX($K:$P,ROW(),MATCH(BR$3,$K$2:$P$2,0))</f>
        <v>100</v>
      </c>
      <c r="BS883" s="257" cm="1">
        <f t="array" ref="BS883">INDEX($K:$P,ROW(),MATCH(BS$3,$K$2:$P$2,0))</f>
        <v>100</v>
      </c>
      <c r="BT883" s="257" cm="1">
        <f t="array" ref="BT883">INDEX($K:$P,ROW(),MATCH(BT$3,$K$2:$P$2,0))</f>
        <v>100</v>
      </c>
      <c r="BU883" s="257" cm="1">
        <f t="array" ref="BU883">INDEX($K:$P,ROW(),MATCH(BU$3,$K$2:$P$2,0))</f>
        <v>100</v>
      </c>
      <c r="BV883" s="257" cm="1">
        <f t="array" ref="BV883">INDEX($K:$P,ROW(),MATCH(BV$3,$K$2:$P$2,0))</f>
        <v>100</v>
      </c>
      <c r="BW883" s="257" cm="1">
        <f t="array" ref="BW883">INDEX($K:$P,ROW(),MATCH(BW$3,$K$2:$P$2,0))</f>
        <v>100</v>
      </c>
      <c r="BX883" s="257" cm="1">
        <f t="array" ref="BX883">INDEX($K:$P,ROW(),MATCH(BX$3,$K$2:$P$2,0))</f>
        <v>100</v>
      </c>
      <c r="BY883" s="257" cm="1">
        <f t="array" ref="BY883">INDEX($K:$P,ROW(),MATCH(BY$3,$K$2:$P$2,0))</f>
        <v>100</v>
      </c>
      <c r="BZ883" s="257" cm="1">
        <f t="array" ref="BZ883">INDEX($K:$P,ROW(),MATCH(BZ$3,$K$2:$P$2,0))</f>
        <v>100</v>
      </c>
      <c r="CA883" s="257" cm="1">
        <f t="array" ref="CA883">INDEX($K:$P,ROW(),MATCH(CA$3,$K$2:$P$2,0))</f>
        <v>100</v>
      </c>
      <c r="CB883" s="257" cm="1">
        <f t="array" ref="CB883">INDEX($K:$P,ROW(),MATCH(CB$3,$K$2:$P$2,0))</f>
        <v>100</v>
      </c>
      <c r="CC883" s="257" cm="1">
        <f t="array" ref="CC883">INDEX($K:$P,ROW(),MATCH(CC$3,$K$2:$P$2,0))</f>
        <v>100</v>
      </c>
      <c r="CD883" s="257" cm="1">
        <f t="array" ref="CD883">INDEX($K:$P,ROW(),MATCH(CD$3,$K$2:$P$2,0))</f>
        <v>100</v>
      </c>
      <c r="CE883" s="257" cm="1">
        <f t="array" ref="CE883">INDEX($K:$P,ROW(),MATCH(CE$3,$K$2:$P$2,0))</f>
        <v>100</v>
      </c>
      <c r="CF883" s="257" cm="1">
        <f t="array" ref="CF883">INDEX($K:$P,ROW(),MATCH(CF$3,$K$2:$P$2,0))</f>
        <v>100</v>
      </c>
      <c r="CG883" s="257" cm="1">
        <f t="array" ref="CG883">INDEX($K:$P,ROW(),MATCH(CG$3,$K$2:$P$2,0))</f>
        <v>100</v>
      </c>
      <c r="CH883" s="257" cm="1">
        <f t="array" ref="CH883">INDEX($K:$P,ROW(),MATCH(CH$3,$K$2:$P$2,0))</f>
        <v>100</v>
      </c>
      <c r="CI883" s="257" cm="1">
        <f t="array" ref="CI883">INDEX($K:$P,ROW(),MATCH(CI$3,$K$2:$P$2,0))</f>
        <v>100</v>
      </c>
      <c r="CJ883" s="257" cm="1">
        <f t="array" ref="CJ883">INDEX($K:$P,ROW(),MATCH(CJ$3,$K$2:$P$2,0))</f>
        <v>100</v>
      </c>
      <c r="CK883" s="257" cm="1">
        <f t="array" ref="CK883">INDEX($K:$P,ROW(),MATCH(CK$3,$K$2:$P$2,0))</f>
        <v>100</v>
      </c>
      <c r="CL883" s="257" cm="1">
        <f t="array" ref="CL883">INDEX($K:$P,ROW(),MATCH(CL$3,$K$2:$P$2,0))</f>
        <v>100</v>
      </c>
      <c r="CM883" s="334"/>
      <c r="CN883" s="335"/>
      <c r="CO883" s="257" t="e" cm="1">
        <f t="array" ref="CO883">INDEX($K:$P,ROW(),MATCH(CO$3,$K$2:$P$2,0))</f>
        <v>#N/A</v>
      </c>
      <c r="CP883" s="257" t="e" cm="1">
        <f t="array" ref="CP883">INDEX($K:$P,ROW(),MATCH(CP$3,$K$2:$P$2,0))</f>
        <v>#N/A</v>
      </c>
      <c r="CQ883" s="257" t="e" cm="1">
        <f t="array" ref="CQ883">INDEX($K:$P,ROW(),MATCH(CQ$3,$K$2:$P$2,0))</f>
        <v>#N/A</v>
      </c>
      <c r="CR883" s="257" t="e" cm="1">
        <f t="array" ref="CR883">INDEX($K:$P,ROW(),MATCH(CR$3,$K$2:$P$2,0))</f>
        <v>#N/A</v>
      </c>
      <c r="CS883" s="257" t="e" cm="1">
        <f t="array" ref="CS883">INDEX($K:$P,ROW(),MATCH(CS$3,$K$2:$P$2,0))</f>
        <v>#N/A</v>
      </c>
      <c r="CT883" s="257" t="e" cm="1">
        <f t="array" ref="CT883">INDEX($K:$P,ROW(),MATCH(CT$3,$K$2:$P$2,0))</f>
        <v>#N/A</v>
      </c>
      <c r="CU883" s="257" t="e" cm="1">
        <f t="array" ref="CU883">INDEX($K:$P,ROW(),MATCH(CU$3,$K$2:$P$2,0))</f>
        <v>#N/A</v>
      </c>
      <c r="CV883" s="257" t="e" cm="1">
        <f t="array" ref="CV883">INDEX($K:$P,ROW(),MATCH(CV$3,$K$2:$P$2,0))</f>
        <v>#N/A</v>
      </c>
      <c r="CW883" s="257" t="e" cm="1">
        <f t="array" ref="CW883">INDEX($K:$P,ROW(),MATCH(CW$3,$K$2:$P$2,0))</f>
        <v>#N/A</v>
      </c>
      <c r="CX883" s="257" t="e" cm="1">
        <f t="array" ref="CX883">INDEX($K:$P,ROW(),MATCH(CX$3,$K$2:$P$2,0))</f>
        <v>#N/A</v>
      </c>
      <c r="CY883" s="257" t="e" cm="1">
        <f t="array" ref="CY883">INDEX($K:$P,ROW(),MATCH(CY$3,$K$2:$P$2,0))</f>
        <v>#N/A</v>
      </c>
      <c r="CZ883" s="257" t="e" cm="1">
        <f t="array" ref="CZ883">INDEX($K:$P,ROW(),MATCH(CZ$3,$K$2:$P$2,0))</f>
        <v>#N/A</v>
      </c>
      <c r="DA883" s="257" t="e" cm="1">
        <f t="array" ref="DA883">INDEX($K:$P,ROW(),MATCH(DA$3,$K$2:$P$2,0))</f>
        <v>#N/A</v>
      </c>
      <c r="DB883" s="257" t="e" cm="1">
        <f t="array" ref="DB883">INDEX($K:$P,ROW(),MATCH(DB$3,$K$2:$P$2,0))</f>
        <v>#N/A</v>
      </c>
      <c r="DC883" s="257" t="e" cm="1">
        <f t="array" ref="DC883">INDEX($K:$P,ROW(),MATCH(DC$3,$K$2:$P$2,0))</f>
        <v>#N/A</v>
      </c>
      <c r="DD883" s="257" t="e" cm="1">
        <f t="array" ref="DD883">INDEX($K:$P,ROW(),MATCH(DD$3,$K$2:$P$2,0))</f>
        <v>#N/A</v>
      </c>
      <c r="DE883" s="257" t="e" cm="1">
        <f t="array" ref="DE883">INDEX($K:$P,ROW(),MATCH(DE$3,$K$2:$P$2,0))</f>
        <v>#N/A</v>
      </c>
      <c r="DF883" s="257" t="e" cm="1">
        <f t="array" ref="DF883">INDEX($K:$P,ROW(),MATCH(DF$3,$K$2:$P$2,0))</f>
        <v>#N/A</v>
      </c>
      <c r="DG883" s="257" t="e" cm="1">
        <f t="array" ref="DG883">INDEX($K:$P,ROW(),MATCH(DG$3,$K$2:$P$2,0))</f>
        <v>#N/A</v>
      </c>
      <c r="DH883" s="257" t="e" cm="1">
        <f t="array" ref="DH883">INDEX($K:$P,ROW(),MATCH(DH$3,$K$2:$P$2,0))</f>
        <v>#N/A</v>
      </c>
      <c r="DI883" s="257" t="e" cm="1">
        <f t="array" ref="DI883">INDEX($K:$P,ROW(),MATCH(DI$3,$K$2:$P$2,0))</f>
        <v>#N/A</v>
      </c>
      <c r="DJ883" s="257" t="e" cm="1">
        <f t="array" ref="DJ883">INDEX($K:$P,ROW(),MATCH(DJ$3,$K$2:$P$2,0))</f>
        <v>#N/A</v>
      </c>
      <c r="DK883" s="257" t="e" cm="1">
        <f t="array" ref="DK883">INDEX($K:$P,ROW(),MATCH(DK$3,$K$2:$P$2,0))</f>
        <v>#N/A</v>
      </c>
      <c r="DL883" s="257" t="e" cm="1">
        <f t="array" ref="DL883">INDEX($K:$P,ROW(),MATCH(DL$3,$K$2:$P$2,0))</f>
        <v>#N/A</v>
      </c>
    </row>
    <row r="884" spans="1:116" x14ac:dyDescent="0.4">
      <c r="D884" t="s">
        <v>784</v>
      </c>
      <c r="E884" s="8" t="str">
        <f t="shared" ref="E884:E887" si="1174">ROW()&amp;" "&amp;D884</f>
        <v>884 HOURLY-PV</v>
      </c>
      <c r="G884" s="127" t="s">
        <v>786</v>
      </c>
      <c r="H884" s="12"/>
      <c r="I884" s="60"/>
      <c r="J884" s="60"/>
      <c r="K884" s="38">
        <f t="shared" ref="K884:P884" ca="1" si="1175">SUMIF($3:$3,K$2,884:884)</f>
        <v>6000000</v>
      </c>
      <c r="L884" s="38">
        <f t="shared" ca="1" si="1175"/>
        <v>6000000</v>
      </c>
      <c r="M884" s="38">
        <f t="shared" ca="1" si="1175"/>
        <v>6000000</v>
      </c>
      <c r="N884" s="38">
        <f t="shared" ca="1" si="1175"/>
        <v>6000000</v>
      </c>
      <c r="O884" s="38">
        <f t="shared" ca="1" si="1175"/>
        <v>6000000</v>
      </c>
      <c r="P884" s="38">
        <f t="shared" ca="1" si="1175"/>
        <v>6000000</v>
      </c>
      <c r="R884" s="19"/>
      <c r="S884" s="38" cm="1">
        <f t="array" aca="1" ref="S884" ca="1">S883*INDIRECT(S876)</f>
        <v>500000</v>
      </c>
      <c r="T884" s="38" cm="1">
        <f t="array" aca="1" ref="T884" ca="1">T883*INDIRECT(T876)</f>
        <v>500000</v>
      </c>
      <c r="U884" s="38" cm="1">
        <f t="array" aca="1" ref="U884" ca="1">U883*INDIRECT(U876)</f>
        <v>500000</v>
      </c>
      <c r="V884" s="38" cm="1">
        <f t="array" aca="1" ref="V884" ca="1">V883*INDIRECT(V876)</f>
        <v>500000</v>
      </c>
      <c r="W884" s="38" cm="1">
        <f t="array" aca="1" ref="W884" ca="1">W883*INDIRECT(W876)</f>
        <v>500000</v>
      </c>
      <c r="X884" s="38" cm="1">
        <f t="array" aca="1" ref="X884" ca="1">X883*INDIRECT(X876)</f>
        <v>500000</v>
      </c>
      <c r="Y884" s="38" cm="1">
        <f t="array" aca="1" ref="Y884" ca="1">Y883*INDIRECT(Y876)</f>
        <v>500000</v>
      </c>
      <c r="Z884" s="38" cm="1">
        <f t="array" aca="1" ref="Z884" ca="1">Z883*INDIRECT(Z876)</f>
        <v>500000</v>
      </c>
      <c r="AA884" s="38" cm="1">
        <f t="array" aca="1" ref="AA884" ca="1">AA883*INDIRECT(AA876)</f>
        <v>500000</v>
      </c>
      <c r="AB884" s="38" cm="1">
        <f t="array" aca="1" ref="AB884" ca="1">AB883*INDIRECT(AB876)</f>
        <v>500000</v>
      </c>
      <c r="AC884" s="38" cm="1">
        <f t="array" aca="1" ref="AC884" ca="1">AC883*INDIRECT(AC876)</f>
        <v>500000</v>
      </c>
      <c r="AD884" s="38" cm="1">
        <f t="array" aca="1" ref="AD884" ca="1">AD883*INDIRECT(AD876)</f>
        <v>500000</v>
      </c>
      <c r="AE884" s="38" cm="1">
        <f t="array" aca="1" ref="AE884" ca="1">AE883*INDIRECT(AE876)</f>
        <v>500000</v>
      </c>
      <c r="AF884" s="38" cm="1">
        <f t="array" aca="1" ref="AF884" ca="1">AF883*INDIRECT(AF876)</f>
        <v>500000</v>
      </c>
      <c r="AG884" s="38" cm="1">
        <f t="array" aca="1" ref="AG884" ca="1">AG883*INDIRECT(AG876)</f>
        <v>500000</v>
      </c>
      <c r="AH884" s="38" cm="1">
        <f t="array" aca="1" ref="AH884" ca="1">AH883*INDIRECT(AH876)</f>
        <v>500000</v>
      </c>
      <c r="AI884" s="38" cm="1">
        <f t="array" aca="1" ref="AI884" ca="1">AI883*INDIRECT(AI876)</f>
        <v>500000</v>
      </c>
      <c r="AJ884" s="38" cm="1">
        <f t="array" aca="1" ref="AJ884" ca="1">AJ883*INDIRECT(AJ876)</f>
        <v>500000</v>
      </c>
      <c r="AK884" s="38" cm="1">
        <f t="array" aca="1" ref="AK884" ca="1">AK883*INDIRECT(AK876)</f>
        <v>500000</v>
      </c>
      <c r="AL884" s="38" cm="1">
        <f t="array" aca="1" ref="AL884" ca="1">AL883*INDIRECT(AL876)</f>
        <v>500000</v>
      </c>
      <c r="AM884" s="38" cm="1">
        <f t="array" aca="1" ref="AM884" ca="1">AM883*INDIRECT(AM876)</f>
        <v>500000</v>
      </c>
      <c r="AN884" s="38" cm="1">
        <f t="array" aca="1" ref="AN884" ca="1">AN883*INDIRECT(AN876)</f>
        <v>500000</v>
      </c>
      <c r="AO884" s="38" cm="1">
        <f t="array" aca="1" ref="AO884" ca="1">AO883*INDIRECT(AO876)</f>
        <v>500000</v>
      </c>
      <c r="AP884" s="38" cm="1">
        <f t="array" aca="1" ref="AP884" ca="1">AP883*INDIRECT(AP876)</f>
        <v>500000</v>
      </c>
      <c r="AQ884" s="38" cm="1">
        <f t="array" aca="1" ref="AQ884" ca="1">AQ883*INDIRECT(AQ876)</f>
        <v>500000</v>
      </c>
      <c r="AR884" s="38" cm="1">
        <f t="array" aca="1" ref="AR884" ca="1">AR883*INDIRECT(AR876)</f>
        <v>500000</v>
      </c>
      <c r="AS884" s="38" cm="1">
        <f t="array" aca="1" ref="AS884" ca="1">AS883*INDIRECT(AS876)</f>
        <v>500000</v>
      </c>
      <c r="AT884" s="38" cm="1">
        <f t="array" aca="1" ref="AT884" ca="1">AT883*INDIRECT(AT876)</f>
        <v>500000</v>
      </c>
      <c r="AU884" s="38" cm="1">
        <f t="array" aca="1" ref="AU884" ca="1">AU883*INDIRECT(AU876)</f>
        <v>500000</v>
      </c>
      <c r="AV884" s="38" cm="1">
        <f t="array" aca="1" ref="AV884" ca="1">AV883*INDIRECT(AV876)</f>
        <v>500000</v>
      </c>
      <c r="AW884" s="38" cm="1">
        <f t="array" aca="1" ref="AW884" ca="1">AW883*INDIRECT(AW876)</f>
        <v>500000</v>
      </c>
      <c r="AX884" s="38" cm="1">
        <f t="array" aca="1" ref="AX884" ca="1">AX883*INDIRECT(AX876)</f>
        <v>500000</v>
      </c>
      <c r="AY884" s="38" cm="1">
        <f t="array" aca="1" ref="AY884" ca="1">AY883*INDIRECT(AY876)</f>
        <v>500000</v>
      </c>
      <c r="AZ884" s="38" cm="1">
        <f t="array" aca="1" ref="AZ884" ca="1">AZ883*INDIRECT(AZ876)</f>
        <v>500000</v>
      </c>
      <c r="BA884" s="38" cm="1">
        <f t="array" aca="1" ref="BA884" ca="1">BA883*INDIRECT(BA876)</f>
        <v>500000</v>
      </c>
      <c r="BB884" s="38" cm="1">
        <f t="array" aca="1" ref="BB884" ca="1">BB883*INDIRECT(BB876)</f>
        <v>500000</v>
      </c>
      <c r="BC884" s="38" cm="1">
        <f t="array" aca="1" ref="BC884" ca="1">BC883*INDIRECT(BC876)</f>
        <v>500000</v>
      </c>
      <c r="BD884" s="38" cm="1">
        <f t="array" aca="1" ref="BD884" ca="1">BD883*INDIRECT(BD876)</f>
        <v>500000</v>
      </c>
      <c r="BE884" s="38" cm="1">
        <f t="array" aca="1" ref="BE884" ca="1">BE883*INDIRECT(BE876)</f>
        <v>500000</v>
      </c>
      <c r="BF884" s="38" cm="1">
        <f t="array" aca="1" ref="BF884" ca="1">BF883*INDIRECT(BF876)</f>
        <v>500000</v>
      </c>
      <c r="BG884" s="38" cm="1">
        <f t="array" aca="1" ref="BG884" ca="1">BG883*INDIRECT(BG876)</f>
        <v>500000</v>
      </c>
      <c r="BH884" s="38" cm="1">
        <f t="array" aca="1" ref="BH884" ca="1">BH883*INDIRECT(BH876)</f>
        <v>500000</v>
      </c>
      <c r="BI884" s="38" cm="1">
        <f t="array" aca="1" ref="BI884" ca="1">BI883*INDIRECT(BI876)</f>
        <v>500000</v>
      </c>
      <c r="BJ884" s="38" cm="1">
        <f t="array" aca="1" ref="BJ884" ca="1">BJ883*INDIRECT(BJ876)</f>
        <v>500000</v>
      </c>
      <c r="BK884" s="38" cm="1">
        <f t="array" aca="1" ref="BK884" ca="1">BK883*INDIRECT(BK876)</f>
        <v>500000</v>
      </c>
      <c r="BL884" s="38" cm="1">
        <f t="array" aca="1" ref="BL884" ca="1">BL883*INDIRECT(BL876)</f>
        <v>500000</v>
      </c>
      <c r="BM884" s="38" cm="1">
        <f t="array" aca="1" ref="BM884" ca="1">BM883*INDIRECT(BM876)</f>
        <v>500000</v>
      </c>
      <c r="BN884" s="38" cm="1">
        <f t="array" aca="1" ref="BN884" ca="1">BN883*INDIRECT(BN876)</f>
        <v>500000</v>
      </c>
      <c r="BO884" s="38" cm="1">
        <f t="array" aca="1" ref="BO884" ca="1">BO883*INDIRECT(BO876)</f>
        <v>500000</v>
      </c>
      <c r="BP884" s="38" cm="1">
        <f t="array" aca="1" ref="BP884" ca="1">BP883*INDIRECT(BP876)</f>
        <v>500000</v>
      </c>
      <c r="BQ884" s="38" cm="1">
        <f t="array" aca="1" ref="BQ884" ca="1">BQ883*INDIRECT(BQ876)</f>
        <v>500000</v>
      </c>
      <c r="BR884" s="38" cm="1">
        <f t="array" aca="1" ref="BR884" ca="1">BR883*INDIRECT(BR876)</f>
        <v>500000</v>
      </c>
      <c r="BS884" s="38" cm="1">
        <f t="array" aca="1" ref="BS884" ca="1">BS883*INDIRECT(BS876)</f>
        <v>500000</v>
      </c>
      <c r="BT884" s="38" cm="1">
        <f t="array" aca="1" ref="BT884" ca="1">BT883*INDIRECT(BT876)</f>
        <v>500000</v>
      </c>
      <c r="BU884" s="38" cm="1">
        <f t="array" aca="1" ref="BU884" ca="1">BU883*INDIRECT(BU876)</f>
        <v>500000</v>
      </c>
      <c r="BV884" s="38" cm="1">
        <f t="array" aca="1" ref="BV884" ca="1">BV883*INDIRECT(BV876)</f>
        <v>500000</v>
      </c>
      <c r="BW884" s="38" cm="1">
        <f t="array" aca="1" ref="BW884" ca="1">BW883*INDIRECT(BW876)</f>
        <v>500000</v>
      </c>
      <c r="BX884" s="38" cm="1">
        <f t="array" aca="1" ref="BX884" ca="1">BX883*INDIRECT(BX876)</f>
        <v>500000</v>
      </c>
      <c r="BY884" s="38" cm="1">
        <f t="array" aca="1" ref="BY884" ca="1">BY883*INDIRECT(BY876)</f>
        <v>500000</v>
      </c>
      <c r="BZ884" s="38" cm="1">
        <f t="array" aca="1" ref="BZ884" ca="1">BZ883*INDIRECT(BZ876)</f>
        <v>500000</v>
      </c>
      <c r="CA884" s="38" cm="1">
        <f t="array" aca="1" ref="CA884" ca="1">CA883*INDIRECT(CA876)</f>
        <v>500000</v>
      </c>
      <c r="CB884" s="38" cm="1">
        <f t="array" aca="1" ref="CB884" ca="1">CB883*INDIRECT(CB876)</f>
        <v>500000</v>
      </c>
      <c r="CC884" s="38" cm="1">
        <f t="array" aca="1" ref="CC884" ca="1">CC883*INDIRECT(CC876)</f>
        <v>500000</v>
      </c>
      <c r="CD884" s="38" cm="1">
        <f t="array" aca="1" ref="CD884" ca="1">CD883*INDIRECT(CD876)</f>
        <v>500000</v>
      </c>
      <c r="CE884" s="38" cm="1">
        <f t="array" aca="1" ref="CE884" ca="1">CE883*INDIRECT(CE876)</f>
        <v>500000</v>
      </c>
      <c r="CF884" s="38" cm="1">
        <f t="array" aca="1" ref="CF884" ca="1">CF883*INDIRECT(CF876)</f>
        <v>500000</v>
      </c>
      <c r="CG884" s="38" cm="1">
        <f t="array" aca="1" ref="CG884" ca="1">CG883*INDIRECT(CG876)</f>
        <v>500000</v>
      </c>
      <c r="CH884" s="38" cm="1">
        <f t="array" aca="1" ref="CH884" ca="1">CH883*INDIRECT(CH876)</f>
        <v>500000</v>
      </c>
      <c r="CI884" s="38" cm="1">
        <f t="array" aca="1" ref="CI884" ca="1">CI883*INDIRECT(CI876)</f>
        <v>500000</v>
      </c>
      <c r="CJ884" s="38" cm="1">
        <f t="array" aca="1" ref="CJ884" ca="1">CJ883*INDIRECT(CJ876)</f>
        <v>500000</v>
      </c>
      <c r="CK884" s="38" cm="1">
        <f t="array" aca="1" ref="CK884" ca="1">CK883*INDIRECT(CK876)</f>
        <v>500000</v>
      </c>
      <c r="CL884" s="38" cm="1">
        <f t="array" aca="1" ref="CL884" ca="1">CL883*INDIRECT(CL876)</f>
        <v>500000</v>
      </c>
      <c r="CM884" s="38" t="e" cm="1">
        <f t="array" aca="1" ref="CM884" ca="1">CM883*INDIRECT(CM876)</f>
        <v>#REF!</v>
      </c>
      <c r="CN884" s="38" t="e" cm="1">
        <f t="array" aca="1" ref="CN884" ca="1">CN883*INDIRECT(CN876)</f>
        <v>#REF!</v>
      </c>
      <c r="CO884" s="38" t="e" cm="1">
        <f t="array" aca="1" ref="CO884" ca="1">CO883*INDIRECT(CO876)</f>
        <v>#N/A</v>
      </c>
      <c r="CP884" s="38" t="e" cm="1">
        <f t="array" aca="1" ref="CP884" ca="1">CP883*INDIRECT(CP876)</f>
        <v>#N/A</v>
      </c>
      <c r="CQ884" s="38" t="e" cm="1">
        <f t="array" aca="1" ref="CQ884" ca="1">CQ883*INDIRECT(CQ876)</f>
        <v>#N/A</v>
      </c>
      <c r="CR884" s="38" t="e" cm="1">
        <f t="array" aca="1" ref="CR884" ca="1">CR883*INDIRECT(CR876)</f>
        <v>#N/A</v>
      </c>
      <c r="CS884" s="38" t="e" cm="1">
        <f t="array" aca="1" ref="CS884" ca="1">CS883*INDIRECT(CS876)</f>
        <v>#N/A</v>
      </c>
      <c r="CT884" s="38" t="e" cm="1">
        <f t="array" aca="1" ref="CT884" ca="1">CT883*INDIRECT(CT876)</f>
        <v>#N/A</v>
      </c>
      <c r="CU884" s="38" t="e" cm="1">
        <f t="array" aca="1" ref="CU884" ca="1">CU883*INDIRECT(CU876)</f>
        <v>#N/A</v>
      </c>
      <c r="CV884" s="38" t="e" cm="1">
        <f t="array" aca="1" ref="CV884" ca="1">CV883*INDIRECT(CV876)</f>
        <v>#N/A</v>
      </c>
      <c r="CW884" s="38" t="e" cm="1">
        <f t="array" aca="1" ref="CW884" ca="1">CW883*INDIRECT(CW876)</f>
        <v>#N/A</v>
      </c>
      <c r="CX884" s="38" t="e" cm="1">
        <f t="array" aca="1" ref="CX884" ca="1">CX883*INDIRECT(CX876)</f>
        <v>#N/A</v>
      </c>
      <c r="CY884" s="38" t="e" cm="1">
        <f t="array" aca="1" ref="CY884" ca="1">CY883*INDIRECT(CY876)</f>
        <v>#N/A</v>
      </c>
      <c r="CZ884" s="38" t="e" cm="1">
        <f t="array" aca="1" ref="CZ884" ca="1">CZ883*INDIRECT(CZ876)</f>
        <v>#N/A</v>
      </c>
      <c r="DA884" s="38" t="e" cm="1">
        <f t="array" aca="1" ref="DA884" ca="1">DA883*INDIRECT(DA876)</f>
        <v>#N/A</v>
      </c>
      <c r="DB884" s="38" t="e" cm="1">
        <f t="array" aca="1" ref="DB884" ca="1">DB883*INDIRECT(DB876)</f>
        <v>#N/A</v>
      </c>
      <c r="DC884" s="38" t="e" cm="1">
        <f t="array" aca="1" ref="DC884" ca="1">DC883*INDIRECT(DC876)</f>
        <v>#N/A</v>
      </c>
      <c r="DD884" s="38" t="e" cm="1">
        <f t="array" aca="1" ref="DD884" ca="1">DD883*INDIRECT(DD876)</f>
        <v>#N/A</v>
      </c>
      <c r="DE884" s="38" t="e" cm="1">
        <f t="array" aca="1" ref="DE884" ca="1">DE883*INDIRECT(DE876)</f>
        <v>#N/A</v>
      </c>
      <c r="DF884" s="38" t="e" cm="1">
        <f t="array" aca="1" ref="DF884" ca="1">DF883*INDIRECT(DF876)</f>
        <v>#N/A</v>
      </c>
      <c r="DG884" s="38" t="e" cm="1">
        <f t="array" aca="1" ref="DG884" ca="1">DG883*INDIRECT(DG876)</f>
        <v>#N/A</v>
      </c>
      <c r="DH884" s="38" t="e" cm="1">
        <f t="array" aca="1" ref="DH884" ca="1">DH883*INDIRECT(DH876)</f>
        <v>#N/A</v>
      </c>
      <c r="DI884" s="38" t="e" cm="1">
        <f t="array" aca="1" ref="DI884" ca="1">DI883*INDIRECT(DI876)</f>
        <v>#N/A</v>
      </c>
      <c r="DJ884" s="38" t="e" cm="1">
        <f t="array" aca="1" ref="DJ884" ca="1">DJ883*INDIRECT(DJ876)</f>
        <v>#N/A</v>
      </c>
      <c r="DK884" s="38" t="e" cm="1">
        <f t="array" aca="1" ref="DK884" ca="1">DK883*INDIRECT(DK876)</f>
        <v>#N/A</v>
      </c>
      <c r="DL884" s="38" t="e" cm="1">
        <f t="array" aca="1" ref="DL884" ca="1">DL883*INDIRECT(DL876)</f>
        <v>#N/A</v>
      </c>
    </row>
    <row r="885" spans="1:116" x14ac:dyDescent="0.4">
      <c r="D885" t="s">
        <v>784</v>
      </c>
      <c r="E885" s="8" t="str">
        <f t="shared" si="1174"/>
        <v>885 HOURLY-PV</v>
      </c>
      <c r="G885" s="145"/>
      <c r="H885" s="12"/>
      <c r="I885" s="60"/>
      <c r="J885" s="60"/>
      <c r="K885" s="8"/>
      <c r="L885" s="8"/>
      <c r="M885" s="8"/>
      <c r="N885" s="8"/>
      <c r="O885" s="8"/>
      <c r="P885" s="8"/>
      <c r="R885" s="19"/>
      <c r="S885" s="19"/>
      <c r="T885" s="19"/>
      <c r="U885" s="19"/>
      <c r="V885" s="19"/>
      <c r="W885" s="19"/>
      <c r="X885" s="19"/>
      <c r="Y885" s="19"/>
      <c r="Z885" s="19"/>
      <c r="AA885" s="19"/>
      <c r="AB885" s="19"/>
      <c r="AC885" s="19"/>
      <c r="AD885" s="19"/>
      <c r="AE885" s="19"/>
      <c r="AF885" s="19"/>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c r="CK885" s="19"/>
      <c r="CL885" s="19"/>
      <c r="CN885" s="60"/>
      <c r="CO885" s="19"/>
      <c r="CP885" s="19"/>
      <c r="CQ885" s="19"/>
      <c r="CR885" s="19"/>
      <c r="CS885" s="19"/>
      <c r="CT885" s="19"/>
      <c r="CU885" s="19"/>
      <c r="CV885" s="19"/>
      <c r="CW885" s="19"/>
      <c r="CX885" s="19"/>
      <c r="CY885" s="19"/>
      <c r="CZ885" s="19"/>
      <c r="DA885" s="19"/>
      <c r="DB885" s="19"/>
      <c r="DC885" s="19"/>
      <c r="DD885" s="19"/>
      <c r="DE885" s="19"/>
      <c r="DF885" s="19"/>
      <c r="DG885" s="19"/>
      <c r="DH885" s="19"/>
      <c r="DI885" s="19"/>
      <c r="DJ885" s="19"/>
      <c r="DK885" s="19"/>
      <c r="DL885" s="19"/>
    </row>
    <row r="886" spans="1:116" x14ac:dyDescent="0.4">
      <c r="D886" t="s">
        <v>784</v>
      </c>
      <c r="E886" s="8" t="str">
        <f t="shared" si="1174"/>
        <v>886 HOURLY-PV</v>
      </c>
      <c r="G886" s="95" t="str">
        <f>"Revenue - "&amp;G894&amp;":"</f>
        <v>Revenue - (Primary label):</v>
      </c>
      <c r="H886" s="12"/>
      <c r="I886" s="60"/>
      <c r="J886" s="60"/>
      <c r="K886" s="8"/>
      <c r="L886" s="8"/>
      <c r="M886" s="8"/>
      <c r="N886" s="8"/>
      <c r="O886" s="8"/>
      <c r="P886" s="8"/>
      <c r="R886" s="19"/>
      <c r="S886" s="19"/>
      <c r="T886" s="19"/>
      <c r="U886" s="19"/>
      <c r="V886" s="19"/>
      <c r="W886" s="19"/>
      <c r="X886" s="19"/>
      <c r="Y886" s="19"/>
      <c r="Z886" s="19"/>
      <c r="AA886" s="19"/>
      <c r="AB886" s="19"/>
      <c r="AC886" s="19"/>
      <c r="AD886" s="19"/>
      <c r="AE886" s="19"/>
      <c r="AF886" s="19"/>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c r="CK886" s="19"/>
      <c r="CL886" s="19"/>
      <c r="CN886" s="60"/>
      <c r="CO886" s="19"/>
      <c r="CP886" s="19"/>
      <c r="CQ886" s="19"/>
      <c r="CR886" s="19"/>
      <c r="CS886" s="19"/>
      <c r="CT886" s="19"/>
      <c r="CU886" s="19"/>
      <c r="CV886" s="19"/>
      <c r="CW886" s="19"/>
      <c r="CX886" s="19"/>
      <c r="CY886" s="19"/>
      <c r="CZ886" s="19"/>
      <c r="DA886" s="19"/>
      <c r="DB886" s="19"/>
      <c r="DC886" s="19"/>
      <c r="DD886" s="19"/>
      <c r="DE886" s="19"/>
      <c r="DF886" s="19"/>
      <c r="DG886" s="19"/>
      <c r="DH886" s="19"/>
      <c r="DI886" s="19"/>
      <c r="DJ886" s="19"/>
      <c r="DK886" s="19"/>
      <c r="DL886" s="19"/>
    </row>
    <row r="887" spans="1:116" x14ac:dyDescent="0.4">
      <c r="D887" t="s">
        <v>784</v>
      </c>
      <c r="E887" s="8" t="str">
        <f t="shared" si="1174"/>
        <v>887 HOURLY-PV</v>
      </c>
      <c r="G887" s="145" t="s">
        <v>787</v>
      </c>
      <c r="H887" s="12"/>
      <c r="I887" s="60"/>
      <c r="J887" s="60"/>
      <c r="K887" s="139">
        <v>50</v>
      </c>
      <c r="L887" s="139">
        <v>50</v>
      </c>
      <c r="M887" s="139">
        <v>50</v>
      </c>
      <c r="N887" s="139">
        <v>50</v>
      </c>
      <c r="O887" s="139">
        <v>50</v>
      </c>
      <c r="P887" s="139">
        <v>50</v>
      </c>
      <c r="R887" s="19"/>
      <c r="S887" s="140" cm="1">
        <f t="array" ref="S887">INDEX($K:$P,ROW(),MATCH(S$3,$K$2:$P$2,0))</f>
        <v>50</v>
      </c>
      <c r="T887" s="140" cm="1">
        <f t="array" ref="T887">INDEX($K:$P,ROW(),MATCH(T$3,$K$2:$P$2,0))</f>
        <v>50</v>
      </c>
      <c r="U887" s="140" cm="1">
        <f t="array" ref="U887">INDEX($K:$P,ROW(),MATCH(U$3,$K$2:$P$2,0))</f>
        <v>50</v>
      </c>
      <c r="V887" s="140" cm="1">
        <f t="array" ref="V887">INDEX($K:$P,ROW(),MATCH(V$3,$K$2:$P$2,0))</f>
        <v>50</v>
      </c>
      <c r="W887" s="140" cm="1">
        <f t="array" ref="W887">INDEX($K:$P,ROW(),MATCH(W$3,$K$2:$P$2,0))</f>
        <v>50</v>
      </c>
      <c r="X887" s="140" cm="1">
        <f t="array" ref="X887">INDEX($K:$P,ROW(),MATCH(X$3,$K$2:$P$2,0))</f>
        <v>50</v>
      </c>
      <c r="Y887" s="140" cm="1">
        <f t="array" ref="Y887">INDEX($K:$P,ROW(),MATCH(Y$3,$K$2:$P$2,0))</f>
        <v>50</v>
      </c>
      <c r="Z887" s="140" cm="1">
        <f t="array" ref="Z887">INDEX($K:$P,ROW(),MATCH(Z$3,$K$2:$P$2,0))</f>
        <v>50</v>
      </c>
      <c r="AA887" s="140" cm="1">
        <f t="array" ref="AA887">INDEX($K:$P,ROW(),MATCH(AA$3,$K$2:$P$2,0))</f>
        <v>50</v>
      </c>
      <c r="AB887" s="140" cm="1">
        <f t="array" ref="AB887">INDEX($K:$P,ROW(),MATCH(AB$3,$K$2:$P$2,0))</f>
        <v>50</v>
      </c>
      <c r="AC887" s="140" cm="1">
        <f t="array" ref="AC887">INDEX($K:$P,ROW(),MATCH(AC$3,$K$2:$P$2,0))</f>
        <v>50</v>
      </c>
      <c r="AD887" s="140" cm="1">
        <f t="array" ref="AD887">INDEX($K:$P,ROW(),MATCH(AD$3,$K$2:$P$2,0))</f>
        <v>50</v>
      </c>
      <c r="AE887" s="140" cm="1">
        <f t="array" ref="AE887">INDEX($K:$P,ROW(),MATCH(AE$3,$K$2:$P$2,0))</f>
        <v>50</v>
      </c>
      <c r="AF887" s="140" cm="1">
        <f t="array" ref="AF887">INDEX($K:$P,ROW(),MATCH(AF$3,$K$2:$P$2,0))</f>
        <v>50</v>
      </c>
      <c r="AG887" s="140" cm="1">
        <f t="array" ref="AG887">INDEX($K:$P,ROW(),MATCH(AG$3,$K$2:$P$2,0))</f>
        <v>50</v>
      </c>
      <c r="AH887" s="140" cm="1">
        <f t="array" ref="AH887">INDEX($K:$P,ROW(),MATCH(AH$3,$K$2:$P$2,0))</f>
        <v>50</v>
      </c>
      <c r="AI887" s="140" cm="1">
        <f t="array" ref="AI887">INDEX($K:$P,ROW(),MATCH(AI$3,$K$2:$P$2,0))</f>
        <v>50</v>
      </c>
      <c r="AJ887" s="140" cm="1">
        <f t="array" ref="AJ887">INDEX($K:$P,ROW(),MATCH(AJ$3,$K$2:$P$2,0))</f>
        <v>50</v>
      </c>
      <c r="AK887" s="140" cm="1">
        <f t="array" ref="AK887">INDEX($K:$P,ROW(),MATCH(AK$3,$K$2:$P$2,0))</f>
        <v>50</v>
      </c>
      <c r="AL887" s="140" cm="1">
        <f t="array" ref="AL887">INDEX($K:$P,ROW(),MATCH(AL$3,$K$2:$P$2,0))</f>
        <v>50</v>
      </c>
      <c r="AM887" s="140" cm="1">
        <f t="array" ref="AM887">INDEX($K:$P,ROW(),MATCH(AM$3,$K$2:$P$2,0))</f>
        <v>50</v>
      </c>
      <c r="AN887" s="140" cm="1">
        <f t="array" ref="AN887">INDEX($K:$P,ROW(),MATCH(AN$3,$K$2:$P$2,0))</f>
        <v>50</v>
      </c>
      <c r="AO887" s="140" cm="1">
        <f t="array" ref="AO887">INDEX($K:$P,ROW(),MATCH(AO$3,$K$2:$P$2,0))</f>
        <v>50</v>
      </c>
      <c r="AP887" s="140" cm="1">
        <f t="array" ref="AP887">INDEX($K:$P,ROW(),MATCH(AP$3,$K$2:$P$2,0))</f>
        <v>50</v>
      </c>
      <c r="AQ887" s="140" cm="1">
        <f t="array" ref="AQ887">INDEX($K:$P,ROW(),MATCH(AQ$3,$K$2:$P$2,0))</f>
        <v>50</v>
      </c>
      <c r="AR887" s="140" cm="1">
        <f t="array" ref="AR887">INDEX($K:$P,ROW(),MATCH(AR$3,$K$2:$P$2,0))</f>
        <v>50</v>
      </c>
      <c r="AS887" s="140" cm="1">
        <f t="array" ref="AS887">INDEX($K:$P,ROW(),MATCH(AS$3,$K$2:$P$2,0))</f>
        <v>50</v>
      </c>
      <c r="AT887" s="140" cm="1">
        <f t="array" ref="AT887">INDEX($K:$P,ROW(),MATCH(AT$3,$K$2:$P$2,0))</f>
        <v>50</v>
      </c>
      <c r="AU887" s="140" cm="1">
        <f t="array" ref="AU887">INDEX($K:$P,ROW(),MATCH(AU$3,$K$2:$P$2,0))</f>
        <v>50</v>
      </c>
      <c r="AV887" s="140" cm="1">
        <f t="array" ref="AV887">INDEX($K:$P,ROW(),MATCH(AV$3,$K$2:$P$2,0))</f>
        <v>50</v>
      </c>
      <c r="AW887" s="140" cm="1">
        <f t="array" ref="AW887">INDEX($K:$P,ROW(),MATCH(AW$3,$K$2:$P$2,0))</f>
        <v>50</v>
      </c>
      <c r="AX887" s="140" cm="1">
        <f t="array" ref="AX887">INDEX($K:$P,ROW(),MATCH(AX$3,$K$2:$P$2,0))</f>
        <v>50</v>
      </c>
      <c r="AY887" s="140" cm="1">
        <f t="array" ref="AY887">INDEX($K:$P,ROW(),MATCH(AY$3,$K$2:$P$2,0))</f>
        <v>50</v>
      </c>
      <c r="AZ887" s="140" cm="1">
        <f t="array" ref="AZ887">INDEX($K:$P,ROW(),MATCH(AZ$3,$K$2:$P$2,0))</f>
        <v>50</v>
      </c>
      <c r="BA887" s="140" cm="1">
        <f t="array" ref="BA887">INDEX($K:$P,ROW(),MATCH(BA$3,$K$2:$P$2,0))</f>
        <v>50</v>
      </c>
      <c r="BB887" s="140" cm="1">
        <f t="array" ref="BB887">INDEX($K:$P,ROW(),MATCH(BB$3,$K$2:$P$2,0))</f>
        <v>50</v>
      </c>
      <c r="BC887" s="140" cm="1">
        <f t="array" ref="BC887">INDEX($K:$P,ROW(),MATCH(BC$3,$K$2:$P$2,0))</f>
        <v>50</v>
      </c>
      <c r="BD887" s="140" cm="1">
        <f t="array" ref="BD887">INDEX($K:$P,ROW(),MATCH(BD$3,$K$2:$P$2,0))</f>
        <v>50</v>
      </c>
      <c r="BE887" s="140" cm="1">
        <f t="array" ref="BE887">INDEX($K:$P,ROW(),MATCH(BE$3,$K$2:$P$2,0))</f>
        <v>50</v>
      </c>
      <c r="BF887" s="140" cm="1">
        <f t="array" ref="BF887">INDEX($K:$P,ROW(),MATCH(BF$3,$K$2:$P$2,0))</f>
        <v>50</v>
      </c>
      <c r="BG887" s="140" cm="1">
        <f t="array" ref="BG887">INDEX($K:$P,ROW(),MATCH(BG$3,$K$2:$P$2,0))</f>
        <v>50</v>
      </c>
      <c r="BH887" s="140" cm="1">
        <f t="array" ref="BH887">INDEX($K:$P,ROW(),MATCH(BH$3,$K$2:$P$2,0))</f>
        <v>50</v>
      </c>
      <c r="BI887" s="140" cm="1">
        <f t="array" ref="BI887">INDEX($K:$P,ROW(),MATCH(BI$3,$K$2:$P$2,0))</f>
        <v>50</v>
      </c>
      <c r="BJ887" s="140" cm="1">
        <f t="array" ref="BJ887">INDEX($K:$P,ROW(),MATCH(BJ$3,$K$2:$P$2,0))</f>
        <v>50</v>
      </c>
      <c r="BK887" s="140" cm="1">
        <f t="array" ref="BK887">INDEX($K:$P,ROW(),MATCH(BK$3,$K$2:$P$2,0))</f>
        <v>50</v>
      </c>
      <c r="BL887" s="140" cm="1">
        <f t="array" ref="BL887">INDEX($K:$P,ROW(),MATCH(BL$3,$K$2:$P$2,0))</f>
        <v>50</v>
      </c>
      <c r="BM887" s="140" cm="1">
        <f t="array" ref="BM887">INDEX($K:$P,ROW(),MATCH(BM$3,$K$2:$P$2,0))</f>
        <v>50</v>
      </c>
      <c r="BN887" s="140" cm="1">
        <f t="array" ref="BN887">INDEX($K:$P,ROW(),MATCH(BN$3,$K$2:$P$2,0))</f>
        <v>50</v>
      </c>
      <c r="BO887" s="140" cm="1">
        <f t="array" ref="BO887">INDEX($K:$P,ROW(),MATCH(BO$3,$K$2:$P$2,0))</f>
        <v>50</v>
      </c>
      <c r="BP887" s="140" cm="1">
        <f t="array" ref="BP887">INDEX($K:$P,ROW(),MATCH(BP$3,$K$2:$P$2,0))</f>
        <v>50</v>
      </c>
      <c r="BQ887" s="140" cm="1">
        <f t="array" ref="BQ887">INDEX($K:$P,ROW(),MATCH(BQ$3,$K$2:$P$2,0))</f>
        <v>50</v>
      </c>
      <c r="BR887" s="140" cm="1">
        <f t="array" ref="BR887">INDEX($K:$P,ROW(),MATCH(BR$3,$K$2:$P$2,0))</f>
        <v>50</v>
      </c>
      <c r="BS887" s="140" cm="1">
        <f t="array" ref="BS887">INDEX($K:$P,ROW(),MATCH(BS$3,$K$2:$P$2,0))</f>
        <v>50</v>
      </c>
      <c r="BT887" s="140" cm="1">
        <f t="array" ref="BT887">INDEX($K:$P,ROW(),MATCH(BT$3,$K$2:$P$2,0))</f>
        <v>50</v>
      </c>
      <c r="BU887" s="140" cm="1">
        <f t="array" ref="BU887">INDEX($K:$P,ROW(),MATCH(BU$3,$K$2:$P$2,0))</f>
        <v>50</v>
      </c>
      <c r="BV887" s="140" cm="1">
        <f t="array" ref="BV887">INDEX($K:$P,ROW(),MATCH(BV$3,$K$2:$P$2,0))</f>
        <v>50</v>
      </c>
      <c r="BW887" s="140" cm="1">
        <f t="array" ref="BW887">INDEX($K:$P,ROW(),MATCH(BW$3,$K$2:$P$2,0))</f>
        <v>50</v>
      </c>
      <c r="BX887" s="140" cm="1">
        <f t="array" ref="BX887">INDEX($K:$P,ROW(),MATCH(BX$3,$K$2:$P$2,0))</f>
        <v>50</v>
      </c>
      <c r="BY887" s="140" cm="1">
        <f t="array" ref="BY887">INDEX($K:$P,ROW(),MATCH(BY$3,$K$2:$P$2,0))</f>
        <v>50</v>
      </c>
      <c r="BZ887" s="140" cm="1">
        <f t="array" ref="BZ887">INDEX($K:$P,ROW(),MATCH(BZ$3,$K$2:$P$2,0))</f>
        <v>50</v>
      </c>
      <c r="CA887" s="140" cm="1">
        <f t="array" ref="CA887">INDEX($K:$P,ROW(),MATCH(CA$3,$K$2:$P$2,0))</f>
        <v>50</v>
      </c>
      <c r="CB887" s="140" cm="1">
        <f t="array" ref="CB887">INDEX($K:$P,ROW(),MATCH(CB$3,$K$2:$P$2,0))</f>
        <v>50</v>
      </c>
      <c r="CC887" s="140" cm="1">
        <f t="array" ref="CC887">INDEX($K:$P,ROW(),MATCH(CC$3,$K$2:$P$2,0))</f>
        <v>50</v>
      </c>
      <c r="CD887" s="140" cm="1">
        <f t="array" ref="CD887">INDEX($K:$P,ROW(),MATCH(CD$3,$K$2:$P$2,0))</f>
        <v>50</v>
      </c>
      <c r="CE887" s="140" cm="1">
        <f t="array" ref="CE887">INDEX($K:$P,ROW(),MATCH(CE$3,$K$2:$P$2,0))</f>
        <v>50</v>
      </c>
      <c r="CF887" s="140" cm="1">
        <f t="array" ref="CF887">INDEX($K:$P,ROW(),MATCH(CF$3,$K$2:$P$2,0))</f>
        <v>50</v>
      </c>
      <c r="CG887" s="140" cm="1">
        <f t="array" ref="CG887">INDEX($K:$P,ROW(),MATCH(CG$3,$K$2:$P$2,0))</f>
        <v>50</v>
      </c>
      <c r="CH887" s="140" cm="1">
        <f t="array" ref="CH887">INDEX($K:$P,ROW(),MATCH(CH$3,$K$2:$P$2,0))</f>
        <v>50</v>
      </c>
      <c r="CI887" s="140" cm="1">
        <f t="array" ref="CI887">INDEX($K:$P,ROW(),MATCH(CI$3,$K$2:$P$2,0))</f>
        <v>50</v>
      </c>
      <c r="CJ887" s="140" cm="1">
        <f t="array" ref="CJ887">INDEX($K:$P,ROW(),MATCH(CJ$3,$K$2:$P$2,0))</f>
        <v>50</v>
      </c>
      <c r="CK887" s="140" cm="1">
        <f t="array" ref="CK887">INDEX($K:$P,ROW(),MATCH(CK$3,$K$2:$P$2,0))</f>
        <v>50</v>
      </c>
      <c r="CL887" s="140" cm="1">
        <f t="array" ref="CL887">INDEX($K:$P,ROW(),MATCH(CL$3,$K$2:$P$2,0))</f>
        <v>50</v>
      </c>
      <c r="CM887" s="238"/>
      <c r="CN887" s="336"/>
      <c r="CO887" s="140" t="e" cm="1">
        <f t="array" ref="CO887">INDEX($K:$P,ROW(),MATCH(CO$3,$K$2:$P$2,0))</f>
        <v>#N/A</v>
      </c>
      <c r="CP887" s="140" t="e" cm="1">
        <f t="array" ref="CP887">INDEX($K:$P,ROW(),MATCH(CP$3,$K$2:$P$2,0))</f>
        <v>#N/A</v>
      </c>
      <c r="CQ887" s="140" t="e" cm="1">
        <f t="array" ref="CQ887">INDEX($K:$P,ROW(),MATCH(CQ$3,$K$2:$P$2,0))</f>
        <v>#N/A</v>
      </c>
      <c r="CR887" s="140" t="e" cm="1">
        <f t="array" ref="CR887">INDEX($K:$P,ROW(),MATCH(CR$3,$K$2:$P$2,0))</f>
        <v>#N/A</v>
      </c>
      <c r="CS887" s="140" t="e" cm="1">
        <f t="array" ref="CS887">INDEX($K:$P,ROW(),MATCH(CS$3,$K$2:$P$2,0))</f>
        <v>#N/A</v>
      </c>
      <c r="CT887" s="140" t="e" cm="1">
        <f t="array" ref="CT887">INDEX($K:$P,ROW(),MATCH(CT$3,$K$2:$P$2,0))</f>
        <v>#N/A</v>
      </c>
      <c r="CU887" s="140" t="e" cm="1">
        <f t="array" ref="CU887">INDEX($K:$P,ROW(),MATCH(CU$3,$K$2:$P$2,0))</f>
        <v>#N/A</v>
      </c>
      <c r="CV887" s="140" t="e" cm="1">
        <f t="array" ref="CV887">INDEX($K:$P,ROW(),MATCH(CV$3,$K$2:$P$2,0))</f>
        <v>#N/A</v>
      </c>
      <c r="CW887" s="140" t="e" cm="1">
        <f t="array" ref="CW887">INDEX($K:$P,ROW(),MATCH(CW$3,$K$2:$P$2,0))</f>
        <v>#N/A</v>
      </c>
      <c r="CX887" s="140" t="e" cm="1">
        <f t="array" ref="CX887">INDEX($K:$P,ROW(),MATCH(CX$3,$K$2:$P$2,0))</f>
        <v>#N/A</v>
      </c>
      <c r="CY887" s="140" t="e" cm="1">
        <f t="array" ref="CY887">INDEX($K:$P,ROW(),MATCH(CY$3,$K$2:$P$2,0))</f>
        <v>#N/A</v>
      </c>
      <c r="CZ887" s="140" t="e" cm="1">
        <f t="array" ref="CZ887">INDEX($K:$P,ROW(),MATCH(CZ$3,$K$2:$P$2,0))</f>
        <v>#N/A</v>
      </c>
      <c r="DA887" s="140" t="e" cm="1">
        <f t="array" ref="DA887">INDEX($K:$P,ROW(),MATCH(DA$3,$K$2:$P$2,0))</f>
        <v>#N/A</v>
      </c>
      <c r="DB887" s="140" t="e" cm="1">
        <f t="array" ref="DB887">INDEX($K:$P,ROW(),MATCH(DB$3,$K$2:$P$2,0))</f>
        <v>#N/A</v>
      </c>
      <c r="DC887" s="140" t="e" cm="1">
        <f t="array" ref="DC887">INDEX($K:$P,ROW(),MATCH(DC$3,$K$2:$P$2,0))</f>
        <v>#N/A</v>
      </c>
      <c r="DD887" s="140" t="e" cm="1">
        <f t="array" ref="DD887">INDEX($K:$P,ROW(),MATCH(DD$3,$K$2:$P$2,0))</f>
        <v>#N/A</v>
      </c>
      <c r="DE887" s="140" t="e" cm="1">
        <f t="array" ref="DE887">INDEX($K:$P,ROW(),MATCH(DE$3,$K$2:$P$2,0))</f>
        <v>#N/A</v>
      </c>
      <c r="DF887" s="140" t="e" cm="1">
        <f t="array" ref="DF887">INDEX($K:$P,ROW(),MATCH(DF$3,$K$2:$P$2,0))</f>
        <v>#N/A</v>
      </c>
      <c r="DG887" s="140" t="e" cm="1">
        <f t="array" ref="DG887">INDEX($K:$P,ROW(),MATCH(DG$3,$K$2:$P$2,0))</f>
        <v>#N/A</v>
      </c>
      <c r="DH887" s="140" t="e" cm="1">
        <f t="array" ref="DH887">INDEX($K:$P,ROW(),MATCH(DH$3,$K$2:$P$2,0))</f>
        <v>#N/A</v>
      </c>
      <c r="DI887" s="140" t="e" cm="1">
        <f t="array" ref="DI887">INDEX($K:$P,ROW(),MATCH(DI$3,$K$2:$P$2,0))</f>
        <v>#N/A</v>
      </c>
      <c r="DJ887" s="140" t="e" cm="1">
        <f t="array" ref="DJ887">INDEX($K:$P,ROW(),MATCH(DJ$3,$K$2:$P$2,0))</f>
        <v>#N/A</v>
      </c>
      <c r="DK887" s="140" t="e" cm="1">
        <f t="array" ref="DK887">INDEX($K:$P,ROW(),MATCH(DK$3,$K$2:$P$2,0))</f>
        <v>#N/A</v>
      </c>
      <c r="DL887" s="140" t="e" cm="1">
        <f t="array" ref="DL887">INDEX($K:$P,ROW(),MATCH(DL$3,$K$2:$P$2,0))</f>
        <v>#N/A</v>
      </c>
    </row>
    <row r="888" spans="1:116" x14ac:dyDescent="0.4">
      <c r="C888" t="s">
        <v>198</v>
      </c>
      <c r="D888" t="s">
        <v>784</v>
      </c>
      <c r="E888" s="8" t="str">
        <f t="shared" si="1172"/>
        <v>888 HOURLY-PV</v>
      </c>
      <c r="G888" s="126" t="str">
        <f>"Revenue - "&amp;G894</f>
        <v>Revenue - (Primary label)</v>
      </c>
      <c r="H888" s="27"/>
      <c r="I888" s="78"/>
      <c r="J888" s="78"/>
      <c r="K888" s="33">
        <f t="shared" ref="K888:P888" ca="1" si="1176">SUMIF($3:$3,K$2,888:888)</f>
        <v>300000000</v>
      </c>
      <c r="L888" s="33">
        <f t="shared" ca="1" si="1176"/>
        <v>300000000</v>
      </c>
      <c r="M888" s="33">
        <f t="shared" ca="1" si="1176"/>
        <v>300000000</v>
      </c>
      <c r="N888" s="33">
        <f t="shared" ca="1" si="1176"/>
        <v>300000000</v>
      </c>
      <c r="O888" s="33">
        <f t="shared" ca="1" si="1176"/>
        <v>300000000</v>
      </c>
      <c r="P888" s="33">
        <f t="shared" ca="1" si="1176"/>
        <v>300000000</v>
      </c>
      <c r="R888" s="33"/>
      <c r="S888" s="33">
        <f ca="1">S884*S887</f>
        <v>25000000</v>
      </c>
      <c r="T888" s="33">
        <f t="shared" ref="T888:CE888" ca="1" si="1177">T884*T887</f>
        <v>25000000</v>
      </c>
      <c r="U888" s="33">
        <f t="shared" ca="1" si="1177"/>
        <v>25000000</v>
      </c>
      <c r="V888" s="33">
        <f t="shared" ca="1" si="1177"/>
        <v>25000000</v>
      </c>
      <c r="W888" s="33">
        <f t="shared" ca="1" si="1177"/>
        <v>25000000</v>
      </c>
      <c r="X888" s="33">
        <f t="shared" ca="1" si="1177"/>
        <v>25000000</v>
      </c>
      <c r="Y888" s="33">
        <f t="shared" ca="1" si="1177"/>
        <v>25000000</v>
      </c>
      <c r="Z888" s="33">
        <f t="shared" ca="1" si="1177"/>
        <v>25000000</v>
      </c>
      <c r="AA888" s="33">
        <f t="shared" ca="1" si="1177"/>
        <v>25000000</v>
      </c>
      <c r="AB888" s="33">
        <f t="shared" ca="1" si="1177"/>
        <v>25000000</v>
      </c>
      <c r="AC888" s="33">
        <f t="shared" ca="1" si="1177"/>
        <v>25000000</v>
      </c>
      <c r="AD888" s="33">
        <f t="shared" ca="1" si="1177"/>
        <v>25000000</v>
      </c>
      <c r="AE888" s="33">
        <f t="shared" ca="1" si="1177"/>
        <v>25000000</v>
      </c>
      <c r="AF888" s="33">
        <f t="shared" ca="1" si="1177"/>
        <v>25000000</v>
      </c>
      <c r="AG888" s="33">
        <f t="shared" ca="1" si="1177"/>
        <v>25000000</v>
      </c>
      <c r="AH888" s="33">
        <f t="shared" ca="1" si="1177"/>
        <v>25000000</v>
      </c>
      <c r="AI888" s="33">
        <f t="shared" ca="1" si="1177"/>
        <v>25000000</v>
      </c>
      <c r="AJ888" s="33">
        <f t="shared" ca="1" si="1177"/>
        <v>25000000</v>
      </c>
      <c r="AK888" s="33">
        <f t="shared" ca="1" si="1177"/>
        <v>25000000</v>
      </c>
      <c r="AL888" s="33">
        <f t="shared" ca="1" si="1177"/>
        <v>25000000</v>
      </c>
      <c r="AM888" s="33">
        <f t="shared" ca="1" si="1177"/>
        <v>25000000</v>
      </c>
      <c r="AN888" s="33">
        <f t="shared" ca="1" si="1177"/>
        <v>25000000</v>
      </c>
      <c r="AO888" s="33">
        <f t="shared" ca="1" si="1177"/>
        <v>25000000</v>
      </c>
      <c r="AP888" s="33">
        <f t="shared" ca="1" si="1177"/>
        <v>25000000</v>
      </c>
      <c r="AQ888" s="33">
        <f t="shared" ca="1" si="1177"/>
        <v>25000000</v>
      </c>
      <c r="AR888" s="33">
        <f t="shared" ca="1" si="1177"/>
        <v>25000000</v>
      </c>
      <c r="AS888" s="33">
        <f t="shared" ca="1" si="1177"/>
        <v>25000000</v>
      </c>
      <c r="AT888" s="33">
        <f t="shared" ca="1" si="1177"/>
        <v>25000000</v>
      </c>
      <c r="AU888" s="33">
        <f t="shared" ca="1" si="1177"/>
        <v>25000000</v>
      </c>
      <c r="AV888" s="33">
        <f t="shared" ca="1" si="1177"/>
        <v>25000000</v>
      </c>
      <c r="AW888" s="33">
        <f t="shared" ca="1" si="1177"/>
        <v>25000000</v>
      </c>
      <c r="AX888" s="33">
        <f t="shared" ca="1" si="1177"/>
        <v>25000000</v>
      </c>
      <c r="AY888" s="33">
        <f t="shared" ca="1" si="1177"/>
        <v>25000000</v>
      </c>
      <c r="AZ888" s="33">
        <f t="shared" ca="1" si="1177"/>
        <v>25000000</v>
      </c>
      <c r="BA888" s="33">
        <f t="shared" ca="1" si="1177"/>
        <v>25000000</v>
      </c>
      <c r="BB888" s="33">
        <f t="shared" ca="1" si="1177"/>
        <v>25000000</v>
      </c>
      <c r="BC888" s="33">
        <f t="shared" ca="1" si="1177"/>
        <v>25000000</v>
      </c>
      <c r="BD888" s="33">
        <f t="shared" ca="1" si="1177"/>
        <v>25000000</v>
      </c>
      <c r="BE888" s="33">
        <f t="shared" ca="1" si="1177"/>
        <v>25000000</v>
      </c>
      <c r="BF888" s="33">
        <f t="shared" ca="1" si="1177"/>
        <v>25000000</v>
      </c>
      <c r="BG888" s="33">
        <f t="shared" ca="1" si="1177"/>
        <v>25000000</v>
      </c>
      <c r="BH888" s="33">
        <f t="shared" ca="1" si="1177"/>
        <v>25000000</v>
      </c>
      <c r="BI888" s="33">
        <f t="shared" ca="1" si="1177"/>
        <v>25000000</v>
      </c>
      <c r="BJ888" s="33">
        <f t="shared" ca="1" si="1177"/>
        <v>25000000</v>
      </c>
      <c r="BK888" s="33">
        <f t="shared" ca="1" si="1177"/>
        <v>25000000</v>
      </c>
      <c r="BL888" s="33">
        <f t="shared" ca="1" si="1177"/>
        <v>25000000</v>
      </c>
      <c r="BM888" s="33">
        <f t="shared" ca="1" si="1177"/>
        <v>25000000</v>
      </c>
      <c r="BN888" s="33">
        <f t="shared" ca="1" si="1177"/>
        <v>25000000</v>
      </c>
      <c r="BO888" s="33">
        <f t="shared" ca="1" si="1177"/>
        <v>25000000</v>
      </c>
      <c r="BP888" s="33">
        <f t="shared" ca="1" si="1177"/>
        <v>25000000</v>
      </c>
      <c r="BQ888" s="33">
        <f t="shared" ca="1" si="1177"/>
        <v>25000000</v>
      </c>
      <c r="BR888" s="33">
        <f t="shared" ca="1" si="1177"/>
        <v>25000000</v>
      </c>
      <c r="BS888" s="33">
        <f t="shared" ca="1" si="1177"/>
        <v>25000000</v>
      </c>
      <c r="BT888" s="33">
        <f t="shared" ca="1" si="1177"/>
        <v>25000000</v>
      </c>
      <c r="BU888" s="33">
        <f t="shared" ca="1" si="1177"/>
        <v>25000000</v>
      </c>
      <c r="BV888" s="33">
        <f t="shared" ca="1" si="1177"/>
        <v>25000000</v>
      </c>
      <c r="BW888" s="33">
        <f t="shared" ca="1" si="1177"/>
        <v>25000000</v>
      </c>
      <c r="BX888" s="33">
        <f t="shared" ca="1" si="1177"/>
        <v>25000000</v>
      </c>
      <c r="BY888" s="33">
        <f t="shared" ca="1" si="1177"/>
        <v>25000000</v>
      </c>
      <c r="BZ888" s="33">
        <f t="shared" ca="1" si="1177"/>
        <v>25000000</v>
      </c>
      <c r="CA888" s="33">
        <f t="shared" ca="1" si="1177"/>
        <v>25000000</v>
      </c>
      <c r="CB888" s="33">
        <f t="shared" ca="1" si="1177"/>
        <v>25000000</v>
      </c>
      <c r="CC888" s="33">
        <f t="shared" ca="1" si="1177"/>
        <v>25000000</v>
      </c>
      <c r="CD888" s="33">
        <f t="shared" ca="1" si="1177"/>
        <v>25000000</v>
      </c>
      <c r="CE888" s="33">
        <f t="shared" ca="1" si="1177"/>
        <v>25000000</v>
      </c>
      <c r="CF888" s="33">
        <f t="shared" ref="CF888:DL888" ca="1" si="1178">CF884*CF887</f>
        <v>25000000</v>
      </c>
      <c r="CG888" s="33">
        <f t="shared" ca="1" si="1178"/>
        <v>25000000</v>
      </c>
      <c r="CH888" s="33">
        <f t="shared" ca="1" si="1178"/>
        <v>25000000</v>
      </c>
      <c r="CI888" s="33">
        <f t="shared" ca="1" si="1178"/>
        <v>25000000</v>
      </c>
      <c r="CJ888" s="33">
        <f t="shared" ca="1" si="1178"/>
        <v>25000000</v>
      </c>
      <c r="CK888" s="33">
        <f t="shared" ca="1" si="1178"/>
        <v>25000000</v>
      </c>
      <c r="CL888" s="33">
        <f t="shared" ca="1" si="1178"/>
        <v>25000000</v>
      </c>
      <c r="CM888" s="33" t="e">
        <f t="shared" ca="1" si="1178"/>
        <v>#REF!</v>
      </c>
      <c r="CN888" s="33" t="e">
        <f t="shared" ca="1" si="1178"/>
        <v>#REF!</v>
      </c>
      <c r="CO888" s="33" t="e">
        <f t="shared" ca="1" si="1178"/>
        <v>#N/A</v>
      </c>
      <c r="CP888" s="33" t="e">
        <f t="shared" ca="1" si="1178"/>
        <v>#N/A</v>
      </c>
      <c r="CQ888" s="33" t="e">
        <f t="shared" ca="1" si="1178"/>
        <v>#N/A</v>
      </c>
      <c r="CR888" s="33" t="e">
        <f t="shared" ca="1" si="1178"/>
        <v>#N/A</v>
      </c>
      <c r="CS888" s="33" t="e">
        <f t="shared" ca="1" si="1178"/>
        <v>#N/A</v>
      </c>
      <c r="CT888" s="33" t="e">
        <f t="shared" ca="1" si="1178"/>
        <v>#N/A</v>
      </c>
      <c r="CU888" s="33" t="e">
        <f t="shared" ca="1" si="1178"/>
        <v>#N/A</v>
      </c>
      <c r="CV888" s="33" t="e">
        <f t="shared" ca="1" si="1178"/>
        <v>#N/A</v>
      </c>
      <c r="CW888" s="33" t="e">
        <f t="shared" ca="1" si="1178"/>
        <v>#N/A</v>
      </c>
      <c r="CX888" s="33" t="e">
        <f t="shared" ca="1" si="1178"/>
        <v>#N/A</v>
      </c>
      <c r="CY888" s="33" t="e">
        <f t="shared" ca="1" si="1178"/>
        <v>#N/A</v>
      </c>
      <c r="CZ888" s="33" t="e">
        <f t="shared" ca="1" si="1178"/>
        <v>#N/A</v>
      </c>
      <c r="DA888" s="33" t="e">
        <f t="shared" ca="1" si="1178"/>
        <v>#N/A</v>
      </c>
      <c r="DB888" s="33" t="e">
        <f t="shared" ca="1" si="1178"/>
        <v>#N/A</v>
      </c>
      <c r="DC888" s="33" t="e">
        <f t="shared" ca="1" si="1178"/>
        <v>#N/A</v>
      </c>
      <c r="DD888" s="33" t="e">
        <f t="shared" ca="1" si="1178"/>
        <v>#N/A</v>
      </c>
      <c r="DE888" s="33" t="e">
        <f t="shared" ca="1" si="1178"/>
        <v>#N/A</v>
      </c>
      <c r="DF888" s="33" t="e">
        <f t="shared" ca="1" si="1178"/>
        <v>#N/A</v>
      </c>
      <c r="DG888" s="33" t="e">
        <f t="shared" ca="1" si="1178"/>
        <v>#N/A</v>
      </c>
      <c r="DH888" s="33" t="e">
        <f t="shared" ca="1" si="1178"/>
        <v>#N/A</v>
      </c>
      <c r="DI888" s="33" t="e">
        <f t="shared" ca="1" si="1178"/>
        <v>#N/A</v>
      </c>
      <c r="DJ888" s="33" t="e">
        <f t="shared" ca="1" si="1178"/>
        <v>#N/A</v>
      </c>
      <c r="DK888" s="33" t="e">
        <f t="shared" ca="1" si="1178"/>
        <v>#N/A</v>
      </c>
      <c r="DL888" s="33" t="e">
        <f t="shared" ca="1" si="1178"/>
        <v>#N/A</v>
      </c>
    </row>
    <row r="889" spans="1:116" x14ac:dyDescent="0.4">
      <c r="D889" t="s">
        <v>784</v>
      </c>
      <c r="E889" s="8" t="str">
        <f t="shared" si="1172"/>
        <v>889 HOURLY-PV</v>
      </c>
      <c r="G889" s="126"/>
      <c r="H889" s="27"/>
      <c r="I889" s="78"/>
      <c r="J889" s="78"/>
      <c r="K889" s="33"/>
      <c r="L889" s="33"/>
      <c r="M889" s="33"/>
      <c r="N889" s="33"/>
      <c r="O889" s="33"/>
      <c r="P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3"/>
      <c r="AV889" s="33"/>
      <c r="AW889" s="33"/>
      <c r="AX889" s="33"/>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c r="BV889" s="33"/>
      <c r="BW889" s="33"/>
      <c r="BX889" s="33"/>
      <c r="BY889" s="33"/>
      <c r="BZ889" s="33"/>
      <c r="CA889" s="33"/>
      <c r="CB889" s="33"/>
      <c r="CC889" s="33"/>
      <c r="CD889" s="33"/>
      <c r="CE889" s="33"/>
      <c r="CF889" s="33"/>
      <c r="CG889" s="33"/>
      <c r="CH889" s="33"/>
      <c r="CI889" s="33"/>
      <c r="CJ889" s="33"/>
      <c r="CK889" s="33"/>
      <c r="CL889" s="33"/>
      <c r="CN889" s="78"/>
      <c r="CO889" s="33"/>
      <c r="CP889" s="33"/>
      <c r="CQ889" s="33"/>
      <c r="CR889" s="33"/>
      <c r="CS889" s="33"/>
      <c r="CT889" s="33"/>
      <c r="CU889" s="33"/>
      <c r="CV889" s="33"/>
      <c r="CW889" s="33"/>
      <c r="CX889" s="33"/>
      <c r="CY889" s="33"/>
      <c r="CZ889" s="33"/>
      <c r="DA889" s="33"/>
      <c r="DB889" s="33"/>
      <c r="DC889" s="33"/>
      <c r="DD889" s="33"/>
      <c r="DE889" s="33"/>
      <c r="DF889" s="33"/>
      <c r="DG889" s="33"/>
      <c r="DH889" s="33"/>
      <c r="DI889" s="33"/>
      <c r="DJ889" s="33"/>
      <c r="DK889" s="33"/>
      <c r="DL889" s="33"/>
    </row>
    <row r="890" spans="1:116" x14ac:dyDescent="0.4">
      <c r="D890" t="s">
        <v>784</v>
      </c>
      <c r="E890" s="8" t="str">
        <f t="shared" si="1172"/>
        <v>890 HOURLY-PV</v>
      </c>
      <c r="G890" s="95" t="str">
        <f>"COGS - "&amp;G898&amp;":"</f>
        <v>COGS - (Secondary label):</v>
      </c>
      <c r="H890" s="12"/>
      <c r="I890" s="60"/>
      <c r="J890" s="60"/>
      <c r="K890" s="17"/>
      <c r="L890" s="17"/>
      <c r="M890" s="17"/>
      <c r="N890" s="17"/>
      <c r="O890" s="17"/>
      <c r="P890" s="17"/>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c r="CL890" s="19"/>
      <c r="CN890" s="60"/>
      <c r="CO890" s="19"/>
      <c r="CP890" s="19"/>
      <c r="CQ890" s="19"/>
      <c r="CR890" s="19"/>
      <c r="CS890" s="19"/>
      <c r="CT890" s="19"/>
      <c r="CU890" s="19"/>
      <c r="CV890" s="19"/>
      <c r="CW890" s="19"/>
      <c r="CX890" s="19"/>
      <c r="CY890" s="19"/>
      <c r="CZ890" s="19"/>
      <c r="DA890" s="19"/>
      <c r="DB890" s="19"/>
      <c r="DC890" s="19"/>
      <c r="DD890" s="19"/>
      <c r="DE890" s="19"/>
      <c r="DF890" s="19"/>
      <c r="DG890" s="19"/>
      <c r="DH890" s="19"/>
      <c r="DI890" s="19"/>
      <c r="DJ890" s="19"/>
      <c r="DK890" s="19"/>
      <c r="DL890" s="19"/>
    </row>
    <row r="891" spans="1:116" x14ac:dyDescent="0.4">
      <c r="D891" t="s">
        <v>784</v>
      </c>
      <c r="E891" s="8" t="str">
        <f t="shared" si="1172"/>
        <v>891 HOURLY-PV</v>
      </c>
      <c r="G891" s="145" t="s">
        <v>787</v>
      </c>
      <c r="H891" s="12"/>
      <c r="I891" s="60"/>
      <c r="J891" s="60"/>
      <c r="K891" s="139">
        <v>25</v>
      </c>
      <c r="L891" s="139">
        <v>25</v>
      </c>
      <c r="M891" s="139">
        <v>25</v>
      </c>
      <c r="N891" s="139">
        <v>25</v>
      </c>
      <c r="O891" s="139">
        <v>25</v>
      </c>
      <c r="P891" s="139">
        <v>25</v>
      </c>
      <c r="R891" s="19"/>
      <c r="S891" s="140" cm="1">
        <f t="array" ref="S891">INDEX($K:$P,ROW(),MATCH(S$3,$K$2:$P$2,0))</f>
        <v>25</v>
      </c>
      <c r="T891" s="140" cm="1">
        <f t="array" ref="T891">INDEX($K:$P,ROW(),MATCH(T$3,$K$2:$P$2,0))</f>
        <v>25</v>
      </c>
      <c r="U891" s="140" cm="1">
        <f t="array" ref="U891">INDEX($K:$P,ROW(),MATCH(U$3,$K$2:$P$2,0))</f>
        <v>25</v>
      </c>
      <c r="V891" s="140" cm="1">
        <f t="array" ref="V891">INDEX($K:$P,ROW(),MATCH(V$3,$K$2:$P$2,0))</f>
        <v>25</v>
      </c>
      <c r="W891" s="140" cm="1">
        <f t="array" ref="W891">INDEX($K:$P,ROW(),MATCH(W$3,$K$2:$P$2,0))</f>
        <v>25</v>
      </c>
      <c r="X891" s="140" cm="1">
        <f t="array" ref="X891">INDEX($K:$P,ROW(),MATCH(X$3,$K$2:$P$2,0))</f>
        <v>25</v>
      </c>
      <c r="Y891" s="140" cm="1">
        <f t="array" ref="Y891">INDEX($K:$P,ROW(),MATCH(Y$3,$K$2:$P$2,0))</f>
        <v>25</v>
      </c>
      <c r="Z891" s="140" cm="1">
        <f t="array" ref="Z891">INDEX($K:$P,ROW(),MATCH(Z$3,$K$2:$P$2,0))</f>
        <v>25</v>
      </c>
      <c r="AA891" s="140" cm="1">
        <f t="array" ref="AA891">INDEX($K:$P,ROW(),MATCH(AA$3,$K$2:$P$2,0))</f>
        <v>25</v>
      </c>
      <c r="AB891" s="140" cm="1">
        <f t="array" ref="AB891">INDEX($K:$P,ROW(),MATCH(AB$3,$K$2:$P$2,0))</f>
        <v>25</v>
      </c>
      <c r="AC891" s="140" cm="1">
        <f t="array" ref="AC891">INDEX($K:$P,ROW(),MATCH(AC$3,$K$2:$P$2,0))</f>
        <v>25</v>
      </c>
      <c r="AD891" s="140" cm="1">
        <f t="array" ref="AD891">INDEX($K:$P,ROW(),MATCH(AD$3,$K$2:$P$2,0))</f>
        <v>25</v>
      </c>
      <c r="AE891" s="140" cm="1">
        <f t="array" ref="AE891">INDEX($K:$P,ROW(),MATCH(AE$3,$K$2:$P$2,0))</f>
        <v>25</v>
      </c>
      <c r="AF891" s="140" cm="1">
        <f t="array" ref="AF891">INDEX($K:$P,ROW(),MATCH(AF$3,$K$2:$P$2,0))</f>
        <v>25</v>
      </c>
      <c r="AG891" s="140" cm="1">
        <f t="array" ref="AG891">INDEX($K:$P,ROW(),MATCH(AG$3,$K$2:$P$2,0))</f>
        <v>25</v>
      </c>
      <c r="AH891" s="140" cm="1">
        <f t="array" ref="AH891">INDEX($K:$P,ROW(),MATCH(AH$3,$K$2:$P$2,0))</f>
        <v>25</v>
      </c>
      <c r="AI891" s="140" cm="1">
        <f t="array" ref="AI891">INDEX($K:$P,ROW(),MATCH(AI$3,$K$2:$P$2,0))</f>
        <v>25</v>
      </c>
      <c r="AJ891" s="140" cm="1">
        <f t="array" ref="AJ891">INDEX($K:$P,ROW(),MATCH(AJ$3,$K$2:$P$2,0))</f>
        <v>25</v>
      </c>
      <c r="AK891" s="140" cm="1">
        <f t="array" ref="AK891">INDEX($K:$P,ROW(),MATCH(AK$3,$K$2:$P$2,0))</f>
        <v>25</v>
      </c>
      <c r="AL891" s="140" cm="1">
        <f t="array" ref="AL891">INDEX($K:$P,ROW(),MATCH(AL$3,$K$2:$P$2,0))</f>
        <v>25</v>
      </c>
      <c r="AM891" s="140" cm="1">
        <f t="array" ref="AM891">INDEX($K:$P,ROW(),MATCH(AM$3,$K$2:$P$2,0))</f>
        <v>25</v>
      </c>
      <c r="AN891" s="140" cm="1">
        <f t="array" ref="AN891">INDEX($K:$P,ROW(),MATCH(AN$3,$K$2:$P$2,0))</f>
        <v>25</v>
      </c>
      <c r="AO891" s="140" cm="1">
        <f t="array" ref="AO891">INDEX($K:$P,ROW(),MATCH(AO$3,$K$2:$P$2,0))</f>
        <v>25</v>
      </c>
      <c r="AP891" s="140" cm="1">
        <f t="array" ref="AP891">INDEX($K:$P,ROW(),MATCH(AP$3,$K$2:$P$2,0))</f>
        <v>25</v>
      </c>
      <c r="AQ891" s="140" cm="1">
        <f t="array" ref="AQ891">INDEX($K:$P,ROW(),MATCH(AQ$3,$K$2:$P$2,0))</f>
        <v>25</v>
      </c>
      <c r="AR891" s="140" cm="1">
        <f t="array" ref="AR891">INDEX($K:$P,ROW(),MATCH(AR$3,$K$2:$P$2,0))</f>
        <v>25</v>
      </c>
      <c r="AS891" s="140" cm="1">
        <f t="array" ref="AS891">INDEX($K:$P,ROW(),MATCH(AS$3,$K$2:$P$2,0))</f>
        <v>25</v>
      </c>
      <c r="AT891" s="140" cm="1">
        <f t="array" ref="AT891">INDEX($K:$P,ROW(),MATCH(AT$3,$K$2:$P$2,0))</f>
        <v>25</v>
      </c>
      <c r="AU891" s="140" cm="1">
        <f t="array" ref="AU891">INDEX($K:$P,ROW(),MATCH(AU$3,$K$2:$P$2,0))</f>
        <v>25</v>
      </c>
      <c r="AV891" s="140" cm="1">
        <f t="array" ref="AV891">INDEX($K:$P,ROW(),MATCH(AV$3,$K$2:$P$2,0))</f>
        <v>25</v>
      </c>
      <c r="AW891" s="140" cm="1">
        <f t="array" ref="AW891">INDEX($K:$P,ROW(),MATCH(AW$3,$K$2:$P$2,0))</f>
        <v>25</v>
      </c>
      <c r="AX891" s="140" cm="1">
        <f t="array" ref="AX891">INDEX($K:$P,ROW(),MATCH(AX$3,$K$2:$P$2,0))</f>
        <v>25</v>
      </c>
      <c r="AY891" s="140" cm="1">
        <f t="array" ref="AY891">INDEX($K:$P,ROW(),MATCH(AY$3,$K$2:$P$2,0))</f>
        <v>25</v>
      </c>
      <c r="AZ891" s="140" cm="1">
        <f t="array" ref="AZ891">INDEX($K:$P,ROW(),MATCH(AZ$3,$K$2:$P$2,0))</f>
        <v>25</v>
      </c>
      <c r="BA891" s="140" cm="1">
        <f t="array" ref="BA891">INDEX($K:$P,ROW(),MATCH(BA$3,$K$2:$P$2,0))</f>
        <v>25</v>
      </c>
      <c r="BB891" s="140" cm="1">
        <f t="array" ref="BB891">INDEX($K:$P,ROW(),MATCH(BB$3,$K$2:$P$2,0))</f>
        <v>25</v>
      </c>
      <c r="BC891" s="140" cm="1">
        <f t="array" ref="BC891">INDEX($K:$P,ROW(),MATCH(BC$3,$K$2:$P$2,0))</f>
        <v>25</v>
      </c>
      <c r="BD891" s="140" cm="1">
        <f t="array" ref="BD891">INDEX($K:$P,ROW(),MATCH(BD$3,$K$2:$P$2,0))</f>
        <v>25</v>
      </c>
      <c r="BE891" s="140" cm="1">
        <f t="array" ref="BE891">INDEX($K:$P,ROW(),MATCH(BE$3,$K$2:$P$2,0))</f>
        <v>25</v>
      </c>
      <c r="BF891" s="140" cm="1">
        <f t="array" ref="BF891">INDEX($K:$P,ROW(),MATCH(BF$3,$K$2:$P$2,0))</f>
        <v>25</v>
      </c>
      <c r="BG891" s="140" cm="1">
        <f t="array" ref="BG891">INDEX($K:$P,ROW(),MATCH(BG$3,$K$2:$P$2,0))</f>
        <v>25</v>
      </c>
      <c r="BH891" s="140" cm="1">
        <f t="array" ref="BH891">INDEX($K:$P,ROW(),MATCH(BH$3,$K$2:$P$2,0))</f>
        <v>25</v>
      </c>
      <c r="BI891" s="140" cm="1">
        <f t="array" ref="BI891">INDEX($K:$P,ROW(),MATCH(BI$3,$K$2:$P$2,0))</f>
        <v>25</v>
      </c>
      <c r="BJ891" s="140" cm="1">
        <f t="array" ref="BJ891">INDEX($K:$P,ROW(),MATCH(BJ$3,$K$2:$P$2,0))</f>
        <v>25</v>
      </c>
      <c r="BK891" s="140" cm="1">
        <f t="array" ref="BK891">INDEX($K:$P,ROW(),MATCH(BK$3,$K$2:$P$2,0))</f>
        <v>25</v>
      </c>
      <c r="BL891" s="140" cm="1">
        <f t="array" ref="BL891">INDEX($K:$P,ROW(),MATCH(BL$3,$K$2:$P$2,0))</f>
        <v>25</v>
      </c>
      <c r="BM891" s="140" cm="1">
        <f t="array" ref="BM891">INDEX($K:$P,ROW(),MATCH(BM$3,$K$2:$P$2,0))</f>
        <v>25</v>
      </c>
      <c r="BN891" s="140" cm="1">
        <f t="array" ref="BN891">INDEX($K:$P,ROW(),MATCH(BN$3,$K$2:$P$2,0))</f>
        <v>25</v>
      </c>
      <c r="BO891" s="140" cm="1">
        <f t="array" ref="BO891">INDEX($K:$P,ROW(),MATCH(BO$3,$K$2:$P$2,0))</f>
        <v>25</v>
      </c>
      <c r="BP891" s="140" cm="1">
        <f t="array" ref="BP891">INDEX($K:$P,ROW(),MATCH(BP$3,$K$2:$P$2,0))</f>
        <v>25</v>
      </c>
      <c r="BQ891" s="140" cm="1">
        <f t="array" ref="BQ891">INDEX($K:$P,ROW(),MATCH(BQ$3,$K$2:$P$2,0))</f>
        <v>25</v>
      </c>
      <c r="BR891" s="140" cm="1">
        <f t="array" ref="BR891">INDEX($K:$P,ROW(),MATCH(BR$3,$K$2:$P$2,0))</f>
        <v>25</v>
      </c>
      <c r="BS891" s="140" cm="1">
        <f t="array" ref="BS891">INDEX($K:$P,ROW(),MATCH(BS$3,$K$2:$P$2,0))</f>
        <v>25</v>
      </c>
      <c r="BT891" s="140" cm="1">
        <f t="array" ref="BT891">INDEX($K:$P,ROW(),MATCH(BT$3,$K$2:$P$2,0))</f>
        <v>25</v>
      </c>
      <c r="BU891" s="140" cm="1">
        <f t="array" ref="BU891">INDEX($K:$P,ROW(),MATCH(BU$3,$K$2:$P$2,0))</f>
        <v>25</v>
      </c>
      <c r="BV891" s="140" cm="1">
        <f t="array" ref="BV891">INDEX($K:$P,ROW(),MATCH(BV$3,$K$2:$P$2,0))</f>
        <v>25</v>
      </c>
      <c r="BW891" s="140" cm="1">
        <f t="array" ref="BW891">INDEX($K:$P,ROW(),MATCH(BW$3,$K$2:$P$2,0))</f>
        <v>25</v>
      </c>
      <c r="BX891" s="140" cm="1">
        <f t="array" ref="BX891">INDEX($K:$P,ROW(),MATCH(BX$3,$K$2:$P$2,0))</f>
        <v>25</v>
      </c>
      <c r="BY891" s="140" cm="1">
        <f t="array" ref="BY891">INDEX($K:$P,ROW(),MATCH(BY$3,$K$2:$P$2,0))</f>
        <v>25</v>
      </c>
      <c r="BZ891" s="140" cm="1">
        <f t="array" ref="BZ891">INDEX($K:$P,ROW(),MATCH(BZ$3,$K$2:$P$2,0))</f>
        <v>25</v>
      </c>
      <c r="CA891" s="140" cm="1">
        <f t="array" ref="CA891">INDEX($K:$P,ROW(),MATCH(CA$3,$K$2:$P$2,0))</f>
        <v>25</v>
      </c>
      <c r="CB891" s="140" cm="1">
        <f t="array" ref="CB891">INDEX($K:$P,ROW(),MATCH(CB$3,$K$2:$P$2,0))</f>
        <v>25</v>
      </c>
      <c r="CC891" s="140" cm="1">
        <f t="array" ref="CC891">INDEX($K:$P,ROW(),MATCH(CC$3,$K$2:$P$2,0))</f>
        <v>25</v>
      </c>
      <c r="CD891" s="140" cm="1">
        <f t="array" ref="CD891">INDEX($K:$P,ROW(),MATCH(CD$3,$K$2:$P$2,0))</f>
        <v>25</v>
      </c>
      <c r="CE891" s="140" cm="1">
        <f t="array" ref="CE891">INDEX($K:$P,ROW(),MATCH(CE$3,$K$2:$P$2,0))</f>
        <v>25</v>
      </c>
      <c r="CF891" s="140" cm="1">
        <f t="array" ref="CF891">INDEX($K:$P,ROW(),MATCH(CF$3,$K$2:$P$2,0))</f>
        <v>25</v>
      </c>
      <c r="CG891" s="140" cm="1">
        <f t="array" ref="CG891">INDEX($K:$P,ROW(),MATCH(CG$3,$K$2:$P$2,0))</f>
        <v>25</v>
      </c>
      <c r="CH891" s="140" cm="1">
        <f t="array" ref="CH891">INDEX($K:$P,ROW(),MATCH(CH$3,$K$2:$P$2,0))</f>
        <v>25</v>
      </c>
      <c r="CI891" s="140" cm="1">
        <f t="array" ref="CI891">INDEX($K:$P,ROW(),MATCH(CI$3,$K$2:$P$2,0))</f>
        <v>25</v>
      </c>
      <c r="CJ891" s="140" cm="1">
        <f t="array" ref="CJ891">INDEX($K:$P,ROW(),MATCH(CJ$3,$K$2:$P$2,0))</f>
        <v>25</v>
      </c>
      <c r="CK891" s="140" cm="1">
        <f t="array" ref="CK891">INDEX($K:$P,ROW(),MATCH(CK$3,$K$2:$P$2,0))</f>
        <v>25</v>
      </c>
      <c r="CL891" s="140" cm="1">
        <f t="array" ref="CL891">INDEX($K:$P,ROW(),MATCH(CL$3,$K$2:$P$2,0))</f>
        <v>25</v>
      </c>
      <c r="CM891" s="238"/>
      <c r="CN891" s="336"/>
      <c r="CO891" s="140" t="e" cm="1">
        <f t="array" ref="CO891">INDEX($K:$P,ROW(),MATCH(CO$3,$K$2:$P$2,0))</f>
        <v>#N/A</v>
      </c>
      <c r="CP891" s="140" t="e" cm="1">
        <f t="array" ref="CP891">INDEX($K:$P,ROW(),MATCH(CP$3,$K$2:$P$2,0))</f>
        <v>#N/A</v>
      </c>
      <c r="CQ891" s="140" t="e" cm="1">
        <f t="array" ref="CQ891">INDEX($K:$P,ROW(),MATCH(CQ$3,$K$2:$P$2,0))</f>
        <v>#N/A</v>
      </c>
      <c r="CR891" s="140" t="e" cm="1">
        <f t="array" ref="CR891">INDEX($K:$P,ROW(),MATCH(CR$3,$K$2:$P$2,0))</f>
        <v>#N/A</v>
      </c>
      <c r="CS891" s="140" t="e" cm="1">
        <f t="array" ref="CS891">INDEX($K:$P,ROW(),MATCH(CS$3,$K$2:$P$2,0))</f>
        <v>#N/A</v>
      </c>
      <c r="CT891" s="140" t="e" cm="1">
        <f t="array" ref="CT891">INDEX($K:$P,ROW(),MATCH(CT$3,$K$2:$P$2,0))</f>
        <v>#N/A</v>
      </c>
      <c r="CU891" s="140" t="e" cm="1">
        <f t="array" ref="CU891">INDEX($K:$P,ROW(),MATCH(CU$3,$K$2:$P$2,0))</f>
        <v>#N/A</v>
      </c>
      <c r="CV891" s="140" t="e" cm="1">
        <f t="array" ref="CV891">INDEX($K:$P,ROW(),MATCH(CV$3,$K$2:$P$2,0))</f>
        <v>#N/A</v>
      </c>
      <c r="CW891" s="140" t="e" cm="1">
        <f t="array" ref="CW891">INDEX($K:$P,ROW(),MATCH(CW$3,$K$2:$P$2,0))</f>
        <v>#N/A</v>
      </c>
      <c r="CX891" s="140" t="e" cm="1">
        <f t="array" ref="CX891">INDEX($K:$P,ROW(),MATCH(CX$3,$K$2:$P$2,0))</f>
        <v>#N/A</v>
      </c>
      <c r="CY891" s="140" t="e" cm="1">
        <f t="array" ref="CY891">INDEX($K:$P,ROW(),MATCH(CY$3,$K$2:$P$2,0))</f>
        <v>#N/A</v>
      </c>
      <c r="CZ891" s="140" t="e" cm="1">
        <f t="array" ref="CZ891">INDEX($K:$P,ROW(),MATCH(CZ$3,$K$2:$P$2,0))</f>
        <v>#N/A</v>
      </c>
      <c r="DA891" s="140" t="e" cm="1">
        <f t="array" ref="DA891">INDEX($K:$P,ROW(),MATCH(DA$3,$K$2:$P$2,0))</f>
        <v>#N/A</v>
      </c>
      <c r="DB891" s="140" t="e" cm="1">
        <f t="array" ref="DB891">INDEX($K:$P,ROW(),MATCH(DB$3,$K$2:$P$2,0))</f>
        <v>#N/A</v>
      </c>
      <c r="DC891" s="140" t="e" cm="1">
        <f t="array" ref="DC891">INDEX($K:$P,ROW(),MATCH(DC$3,$K$2:$P$2,0))</f>
        <v>#N/A</v>
      </c>
      <c r="DD891" s="140" t="e" cm="1">
        <f t="array" ref="DD891">INDEX($K:$P,ROW(),MATCH(DD$3,$K$2:$P$2,0))</f>
        <v>#N/A</v>
      </c>
      <c r="DE891" s="140" t="e" cm="1">
        <f t="array" ref="DE891">INDEX($K:$P,ROW(),MATCH(DE$3,$K$2:$P$2,0))</f>
        <v>#N/A</v>
      </c>
      <c r="DF891" s="140" t="e" cm="1">
        <f t="array" ref="DF891">INDEX($K:$P,ROW(),MATCH(DF$3,$K$2:$P$2,0))</f>
        <v>#N/A</v>
      </c>
      <c r="DG891" s="140" t="e" cm="1">
        <f t="array" ref="DG891">INDEX($K:$P,ROW(),MATCH(DG$3,$K$2:$P$2,0))</f>
        <v>#N/A</v>
      </c>
      <c r="DH891" s="140" t="e" cm="1">
        <f t="array" ref="DH891">INDEX($K:$P,ROW(),MATCH(DH$3,$K$2:$P$2,0))</f>
        <v>#N/A</v>
      </c>
      <c r="DI891" s="140" t="e" cm="1">
        <f t="array" ref="DI891">INDEX($K:$P,ROW(),MATCH(DI$3,$K$2:$P$2,0))</f>
        <v>#N/A</v>
      </c>
      <c r="DJ891" s="140" t="e" cm="1">
        <f t="array" ref="DJ891">INDEX($K:$P,ROW(),MATCH(DJ$3,$K$2:$P$2,0))</f>
        <v>#N/A</v>
      </c>
      <c r="DK891" s="140" t="e" cm="1">
        <f t="array" ref="DK891">INDEX($K:$P,ROW(),MATCH(DK$3,$K$2:$P$2,0))</f>
        <v>#N/A</v>
      </c>
      <c r="DL891" s="140" t="e" cm="1">
        <f t="array" ref="DL891">INDEX($K:$P,ROW(),MATCH(DL$3,$K$2:$P$2,0))</f>
        <v>#N/A</v>
      </c>
    </row>
    <row r="892" spans="1:116" x14ac:dyDescent="0.4">
      <c r="C892" t="s">
        <v>203</v>
      </c>
      <c r="D892" t="s">
        <v>784</v>
      </c>
      <c r="E892" s="8" t="str">
        <f t="shared" ref="E892" si="1179">ROW()&amp;" "&amp;D892</f>
        <v>892 HOURLY-PV</v>
      </c>
      <c r="G892" s="126" t="str">
        <f>"COGS - "&amp;G894</f>
        <v>COGS - (Primary label)</v>
      </c>
      <c r="H892" s="27"/>
      <c r="I892" s="78"/>
      <c r="J892" s="78"/>
      <c r="K892" s="33">
        <f t="shared" ref="K892:P892" ca="1" si="1180">SUMIF($3:$3,K$2,892:892)</f>
        <v>-150000000</v>
      </c>
      <c r="L892" s="33">
        <f t="shared" ca="1" si="1180"/>
        <v>-150000000</v>
      </c>
      <c r="M892" s="33">
        <f t="shared" ca="1" si="1180"/>
        <v>-150000000</v>
      </c>
      <c r="N892" s="33">
        <f t="shared" ca="1" si="1180"/>
        <v>-150000000</v>
      </c>
      <c r="O892" s="33">
        <f t="shared" ca="1" si="1180"/>
        <v>-150000000</v>
      </c>
      <c r="P892" s="33">
        <f t="shared" ca="1" si="1180"/>
        <v>-150000000</v>
      </c>
      <c r="R892" s="33"/>
      <c r="S892" s="33">
        <f ca="1">-S884*S891</f>
        <v>-12500000</v>
      </c>
      <c r="T892" s="33">
        <f t="shared" ref="T892:CE892" ca="1" si="1181">-T884*T891</f>
        <v>-12500000</v>
      </c>
      <c r="U892" s="33">
        <f t="shared" ca="1" si="1181"/>
        <v>-12500000</v>
      </c>
      <c r="V892" s="33">
        <f t="shared" ca="1" si="1181"/>
        <v>-12500000</v>
      </c>
      <c r="W892" s="33">
        <f t="shared" ca="1" si="1181"/>
        <v>-12500000</v>
      </c>
      <c r="X892" s="33">
        <f t="shared" ca="1" si="1181"/>
        <v>-12500000</v>
      </c>
      <c r="Y892" s="33">
        <f t="shared" ca="1" si="1181"/>
        <v>-12500000</v>
      </c>
      <c r="Z892" s="33">
        <f t="shared" ca="1" si="1181"/>
        <v>-12500000</v>
      </c>
      <c r="AA892" s="33">
        <f t="shared" ca="1" si="1181"/>
        <v>-12500000</v>
      </c>
      <c r="AB892" s="33">
        <f t="shared" ca="1" si="1181"/>
        <v>-12500000</v>
      </c>
      <c r="AC892" s="33">
        <f t="shared" ca="1" si="1181"/>
        <v>-12500000</v>
      </c>
      <c r="AD892" s="33">
        <f t="shared" ca="1" si="1181"/>
        <v>-12500000</v>
      </c>
      <c r="AE892" s="33">
        <f t="shared" ca="1" si="1181"/>
        <v>-12500000</v>
      </c>
      <c r="AF892" s="33">
        <f t="shared" ca="1" si="1181"/>
        <v>-12500000</v>
      </c>
      <c r="AG892" s="33">
        <f t="shared" ca="1" si="1181"/>
        <v>-12500000</v>
      </c>
      <c r="AH892" s="33">
        <f t="shared" ca="1" si="1181"/>
        <v>-12500000</v>
      </c>
      <c r="AI892" s="33">
        <f t="shared" ca="1" si="1181"/>
        <v>-12500000</v>
      </c>
      <c r="AJ892" s="33">
        <f t="shared" ca="1" si="1181"/>
        <v>-12500000</v>
      </c>
      <c r="AK892" s="33">
        <f t="shared" ca="1" si="1181"/>
        <v>-12500000</v>
      </c>
      <c r="AL892" s="33">
        <f t="shared" ca="1" si="1181"/>
        <v>-12500000</v>
      </c>
      <c r="AM892" s="33">
        <f t="shared" ca="1" si="1181"/>
        <v>-12500000</v>
      </c>
      <c r="AN892" s="33">
        <f t="shared" ca="1" si="1181"/>
        <v>-12500000</v>
      </c>
      <c r="AO892" s="33">
        <f t="shared" ca="1" si="1181"/>
        <v>-12500000</v>
      </c>
      <c r="AP892" s="33">
        <f t="shared" ca="1" si="1181"/>
        <v>-12500000</v>
      </c>
      <c r="AQ892" s="33">
        <f t="shared" ca="1" si="1181"/>
        <v>-12500000</v>
      </c>
      <c r="AR892" s="33">
        <f t="shared" ca="1" si="1181"/>
        <v>-12500000</v>
      </c>
      <c r="AS892" s="33">
        <f t="shared" ca="1" si="1181"/>
        <v>-12500000</v>
      </c>
      <c r="AT892" s="33">
        <f t="shared" ca="1" si="1181"/>
        <v>-12500000</v>
      </c>
      <c r="AU892" s="33">
        <f t="shared" ca="1" si="1181"/>
        <v>-12500000</v>
      </c>
      <c r="AV892" s="33">
        <f t="shared" ca="1" si="1181"/>
        <v>-12500000</v>
      </c>
      <c r="AW892" s="33">
        <f t="shared" ca="1" si="1181"/>
        <v>-12500000</v>
      </c>
      <c r="AX892" s="33">
        <f t="shared" ca="1" si="1181"/>
        <v>-12500000</v>
      </c>
      <c r="AY892" s="33">
        <f t="shared" ca="1" si="1181"/>
        <v>-12500000</v>
      </c>
      <c r="AZ892" s="33">
        <f t="shared" ca="1" si="1181"/>
        <v>-12500000</v>
      </c>
      <c r="BA892" s="33">
        <f t="shared" ca="1" si="1181"/>
        <v>-12500000</v>
      </c>
      <c r="BB892" s="33">
        <f t="shared" ca="1" si="1181"/>
        <v>-12500000</v>
      </c>
      <c r="BC892" s="33">
        <f t="shared" ca="1" si="1181"/>
        <v>-12500000</v>
      </c>
      <c r="BD892" s="33">
        <f t="shared" ca="1" si="1181"/>
        <v>-12500000</v>
      </c>
      <c r="BE892" s="33">
        <f t="shared" ca="1" si="1181"/>
        <v>-12500000</v>
      </c>
      <c r="BF892" s="33">
        <f t="shared" ca="1" si="1181"/>
        <v>-12500000</v>
      </c>
      <c r="BG892" s="33">
        <f t="shared" ca="1" si="1181"/>
        <v>-12500000</v>
      </c>
      <c r="BH892" s="33">
        <f t="shared" ca="1" si="1181"/>
        <v>-12500000</v>
      </c>
      <c r="BI892" s="33">
        <f t="shared" ca="1" si="1181"/>
        <v>-12500000</v>
      </c>
      <c r="BJ892" s="33">
        <f t="shared" ca="1" si="1181"/>
        <v>-12500000</v>
      </c>
      <c r="BK892" s="33">
        <f t="shared" ca="1" si="1181"/>
        <v>-12500000</v>
      </c>
      <c r="BL892" s="33">
        <f t="shared" ca="1" si="1181"/>
        <v>-12500000</v>
      </c>
      <c r="BM892" s="33">
        <f t="shared" ca="1" si="1181"/>
        <v>-12500000</v>
      </c>
      <c r="BN892" s="33">
        <f t="shared" ca="1" si="1181"/>
        <v>-12500000</v>
      </c>
      <c r="BO892" s="33">
        <f t="shared" ca="1" si="1181"/>
        <v>-12500000</v>
      </c>
      <c r="BP892" s="33">
        <f t="shared" ca="1" si="1181"/>
        <v>-12500000</v>
      </c>
      <c r="BQ892" s="33">
        <f t="shared" ca="1" si="1181"/>
        <v>-12500000</v>
      </c>
      <c r="BR892" s="33">
        <f t="shared" ca="1" si="1181"/>
        <v>-12500000</v>
      </c>
      <c r="BS892" s="33">
        <f t="shared" ca="1" si="1181"/>
        <v>-12500000</v>
      </c>
      <c r="BT892" s="33">
        <f t="shared" ca="1" si="1181"/>
        <v>-12500000</v>
      </c>
      <c r="BU892" s="33">
        <f t="shared" ca="1" si="1181"/>
        <v>-12500000</v>
      </c>
      <c r="BV892" s="33">
        <f t="shared" ca="1" si="1181"/>
        <v>-12500000</v>
      </c>
      <c r="BW892" s="33">
        <f t="shared" ca="1" si="1181"/>
        <v>-12500000</v>
      </c>
      <c r="BX892" s="33">
        <f t="shared" ca="1" si="1181"/>
        <v>-12500000</v>
      </c>
      <c r="BY892" s="33">
        <f t="shared" ca="1" si="1181"/>
        <v>-12500000</v>
      </c>
      <c r="BZ892" s="33">
        <f t="shared" ca="1" si="1181"/>
        <v>-12500000</v>
      </c>
      <c r="CA892" s="33">
        <f t="shared" ca="1" si="1181"/>
        <v>-12500000</v>
      </c>
      <c r="CB892" s="33">
        <f t="shared" ca="1" si="1181"/>
        <v>-12500000</v>
      </c>
      <c r="CC892" s="33">
        <f t="shared" ca="1" si="1181"/>
        <v>-12500000</v>
      </c>
      <c r="CD892" s="33">
        <f t="shared" ca="1" si="1181"/>
        <v>-12500000</v>
      </c>
      <c r="CE892" s="33">
        <f t="shared" ca="1" si="1181"/>
        <v>-12500000</v>
      </c>
      <c r="CF892" s="33">
        <f t="shared" ref="CF892:DL892" ca="1" si="1182">-CF884*CF891</f>
        <v>-12500000</v>
      </c>
      <c r="CG892" s="33">
        <f t="shared" ca="1" si="1182"/>
        <v>-12500000</v>
      </c>
      <c r="CH892" s="33">
        <f t="shared" ca="1" si="1182"/>
        <v>-12500000</v>
      </c>
      <c r="CI892" s="33">
        <f t="shared" ca="1" si="1182"/>
        <v>-12500000</v>
      </c>
      <c r="CJ892" s="33">
        <f t="shared" ca="1" si="1182"/>
        <v>-12500000</v>
      </c>
      <c r="CK892" s="33">
        <f t="shared" ca="1" si="1182"/>
        <v>-12500000</v>
      </c>
      <c r="CL892" s="33">
        <f t="shared" ca="1" si="1182"/>
        <v>-12500000</v>
      </c>
      <c r="CM892" s="33" t="e">
        <f t="shared" ca="1" si="1182"/>
        <v>#REF!</v>
      </c>
      <c r="CN892" s="33" t="e">
        <f t="shared" ca="1" si="1182"/>
        <v>#REF!</v>
      </c>
      <c r="CO892" s="33" t="e">
        <f t="shared" ca="1" si="1182"/>
        <v>#N/A</v>
      </c>
      <c r="CP892" s="33" t="e">
        <f t="shared" ca="1" si="1182"/>
        <v>#N/A</v>
      </c>
      <c r="CQ892" s="33" t="e">
        <f t="shared" ca="1" si="1182"/>
        <v>#N/A</v>
      </c>
      <c r="CR892" s="33" t="e">
        <f t="shared" ca="1" si="1182"/>
        <v>#N/A</v>
      </c>
      <c r="CS892" s="33" t="e">
        <f t="shared" ca="1" si="1182"/>
        <v>#N/A</v>
      </c>
      <c r="CT892" s="33" t="e">
        <f t="shared" ca="1" si="1182"/>
        <v>#N/A</v>
      </c>
      <c r="CU892" s="33" t="e">
        <f t="shared" ca="1" si="1182"/>
        <v>#N/A</v>
      </c>
      <c r="CV892" s="33" t="e">
        <f t="shared" ca="1" si="1182"/>
        <v>#N/A</v>
      </c>
      <c r="CW892" s="33" t="e">
        <f t="shared" ca="1" si="1182"/>
        <v>#N/A</v>
      </c>
      <c r="CX892" s="33" t="e">
        <f t="shared" ca="1" si="1182"/>
        <v>#N/A</v>
      </c>
      <c r="CY892" s="33" t="e">
        <f t="shared" ca="1" si="1182"/>
        <v>#N/A</v>
      </c>
      <c r="CZ892" s="33" t="e">
        <f t="shared" ca="1" si="1182"/>
        <v>#N/A</v>
      </c>
      <c r="DA892" s="33" t="e">
        <f t="shared" ca="1" si="1182"/>
        <v>#N/A</v>
      </c>
      <c r="DB892" s="33" t="e">
        <f t="shared" ca="1" si="1182"/>
        <v>#N/A</v>
      </c>
      <c r="DC892" s="33" t="e">
        <f t="shared" ca="1" si="1182"/>
        <v>#N/A</v>
      </c>
      <c r="DD892" s="33" t="e">
        <f t="shared" ca="1" si="1182"/>
        <v>#N/A</v>
      </c>
      <c r="DE892" s="33" t="e">
        <f t="shared" ca="1" si="1182"/>
        <v>#N/A</v>
      </c>
      <c r="DF892" s="33" t="e">
        <f t="shared" ca="1" si="1182"/>
        <v>#N/A</v>
      </c>
      <c r="DG892" s="33" t="e">
        <f t="shared" ca="1" si="1182"/>
        <v>#N/A</v>
      </c>
      <c r="DH892" s="33" t="e">
        <f t="shared" ca="1" si="1182"/>
        <v>#N/A</v>
      </c>
      <c r="DI892" s="33" t="e">
        <f t="shared" ca="1" si="1182"/>
        <v>#N/A</v>
      </c>
      <c r="DJ892" s="33" t="e">
        <f t="shared" ca="1" si="1182"/>
        <v>#N/A</v>
      </c>
      <c r="DK892" s="33" t="e">
        <f t="shared" ca="1" si="1182"/>
        <v>#N/A</v>
      </c>
      <c r="DL892" s="33" t="e">
        <f t="shared" ca="1" si="1182"/>
        <v>#N/A</v>
      </c>
    </row>
    <row r="893" spans="1:116" x14ac:dyDescent="0.4">
      <c r="D893" t="s">
        <v>784</v>
      </c>
      <c r="E893" s="8" t="str">
        <f t="shared" ref="E893" si="1183">ROW()&amp;" "&amp;D893</f>
        <v>893 HOURLY-PV</v>
      </c>
      <c r="G893" s="126"/>
      <c r="H893" s="27"/>
      <c r="I893" s="78"/>
      <c r="J893" s="78"/>
      <c r="K893" s="33"/>
      <c r="L893" s="33"/>
      <c r="M893" s="33"/>
      <c r="N893" s="33"/>
      <c r="O893" s="33"/>
      <c r="P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c r="CL893" s="33"/>
      <c r="CN893" s="78"/>
      <c r="CO893" s="33"/>
      <c r="CP893" s="33"/>
      <c r="CQ893" s="33"/>
      <c r="CR893" s="33"/>
      <c r="CS893" s="33"/>
      <c r="CT893" s="33"/>
      <c r="CU893" s="33"/>
      <c r="CV893" s="33"/>
      <c r="CW893" s="33"/>
      <c r="CX893" s="33"/>
      <c r="CY893" s="33"/>
      <c r="CZ893" s="33"/>
      <c r="DA893" s="33"/>
      <c r="DB893" s="33"/>
      <c r="DC893" s="33"/>
      <c r="DD893" s="33"/>
      <c r="DE893" s="33"/>
      <c r="DF893" s="33"/>
      <c r="DG893" s="33"/>
      <c r="DH893" s="33"/>
      <c r="DI893" s="33"/>
      <c r="DJ893" s="33"/>
      <c r="DK893" s="33"/>
      <c r="DL893" s="33"/>
    </row>
    <row r="894" spans="1:116" x14ac:dyDescent="0.4">
      <c r="B894" t="s">
        <v>332</v>
      </c>
      <c r="D894" t="s">
        <v>784</v>
      </c>
      <c r="E894" s="8" t="str">
        <f t="shared" si="1172"/>
        <v>894 HOURLY-PV</v>
      </c>
      <c r="G894" s="8" t="str">
        <f>G873</f>
        <v>(Primary label)</v>
      </c>
      <c r="H894" s="27"/>
      <c r="I894" s="78"/>
      <c r="J894" s="78"/>
      <c r="K894" s="33"/>
      <c r="L894" s="33"/>
      <c r="M894" s="33"/>
      <c r="N894" s="33"/>
      <c r="O894" s="33"/>
      <c r="P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c r="CL894" s="33"/>
      <c r="CN894" s="78"/>
      <c r="CO894" s="33"/>
      <c r="CP894" s="33"/>
      <c r="CQ894" s="33"/>
      <c r="CR894" s="33"/>
      <c r="CS894" s="33"/>
      <c r="CT894" s="33"/>
      <c r="CU894" s="33"/>
      <c r="CV894" s="33"/>
      <c r="CW894" s="33"/>
      <c r="CX894" s="33"/>
      <c r="CY894" s="33"/>
      <c r="CZ894" s="33"/>
      <c r="DA894" s="33"/>
      <c r="DB894" s="33"/>
      <c r="DC894" s="33"/>
      <c r="DD894" s="33"/>
      <c r="DE894" s="33"/>
      <c r="DF894" s="33"/>
      <c r="DG894" s="33"/>
      <c r="DH894" s="33"/>
      <c r="DI894" s="33"/>
      <c r="DJ894" s="33"/>
      <c r="DK894" s="33"/>
      <c r="DL894" s="33"/>
    </row>
    <row r="895" spans="1:116" x14ac:dyDescent="0.4">
      <c r="B895" t="s">
        <v>332</v>
      </c>
      <c r="D895" t="s">
        <v>784</v>
      </c>
      <c r="E895" s="8" t="str">
        <f>ROW()&amp;" "&amp;D895</f>
        <v>895 HOURLY-PV</v>
      </c>
      <c r="G895" s="241" t="str">
        <f>IFERROR(SUBSTITUTE(G881,":",""),"no unit")</f>
        <v>project</v>
      </c>
      <c r="H895" s="27"/>
      <c r="I895" s="78"/>
      <c r="J895" s="78"/>
      <c r="K895" s="33"/>
      <c r="L895" s="33"/>
      <c r="M895" s="33"/>
      <c r="N895" s="33"/>
      <c r="O895" s="33"/>
      <c r="P895" s="33"/>
      <c r="R895" s="33"/>
      <c r="S895" s="33"/>
      <c r="T895" s="33"/>
      <c r="U895" s="33"/>
      <c r="V895" s="33"/>
      <c r="W895" s="33"/>
      <c r="X895" s="33"/>
      <c r="Y895" s="33"/>
      <c r="Z895" s="33"/>
      <c r="AA895" s="33"/>
      <c r="AB895" s="33"/>
      <c r="AC895" s="33"/>
      <c r="AD895" s="33"/>
      <c r="AE895" s="33"/>
      <c r="AF895" s="33"/>
      <c r="AG895" s="33"/>
      <c r="AH895" s="33"/>
      <c r="AI895" s="33"/>
      <c r="AJ895" s="33"/>
      <c r="AK895" s="33"/>
      <c r="AL895" s="33"/>
      <c r="AM895" s="33"/>
      <c r="AN895" s="33"/>
      <c r="AO895" s="33"/>
      <c r="AP895" s="33"/>
      <c r="AQ895" s="33"/>
      <c r="AR895" s="33"/>
      <c r="AS895" s="33"/>
      <c r="AT895" s="33"/>
      <c r="AU895" s="33"/>
      <c r="AV895" s="33"/>
      <c r="AW895" s="33"/>
      <c r="AX895" s="33"/>
      <c r="AY895" s="33"/>
      <c r="AZ895" s="33"/>
      <c r="BA895" s="33"/>
      <c r="BB895" s="33"/>
      <c r="BC895" s="33"/>
      <c r="BD895" s="33"/>
      <c r="BE895" s="33"/>
      <c r="BF895" s="33"/>
      <c r="BG895" s="33"/>
      <c r="BH895" s="33"/>
      <c r="BI895" s="33"/>
      <c r="BJ895" s="33"/>
      <c r="BK895" s="33"/>
      <c r="BL895" s="33"/>
      <c r="BM895" s="33"/>
      <c r="BN895" s="33"/>
      <c r="BO895" s="33"/>
      <c r="BP895" s="33"/>
      <c r="BQ895" s="33"/>
      <c r="BR895" s="33"/>
      <c r="BS895" s="33"/>
      <c r="BT895" s="33"/>
      <c r="BU895" s="33"/>
      <c r="BV895" s="33"/>
      <c r="BW895" s="33"/>
      <c r="BX895" s="33"/>
      <c r="BY895" s="33"/>
      <c r="BZ895" s="33"/>
      <c r="CA895" s="33"/>
      <c r="CB895" s="33"/>
      <c r="CC895" s="33"/>
      <c r="CD895" s="33"/>
      <c r="CE895" s="33"/>
      <c r="CF895" s="33"/>
      <c r="CG895" s="33"/>
      <c r="CH895" s="33"/>
      <c r="CI895" s="33"/>
      <c r="CJ895" s="33"/>
      <c r="CK895" s="33"/>
      <c r="CL895" s="33"/>
      <c r="CN895" s="78"/>
      <c r="CO895" s="33"/>
      <c r="CP895" s="33"/>
      <c r="CQ895" s="33"/>
      <c r="CR895" s="33"/>
      <c r="CS895" s="33"/>
      <c r="CT895" s="33"/>
      <c r="CU895" s="33"/>
      <c r="CV895" s="33"/>
      <c r="CW895" s="33"/>
      <c r="CX895" s="33"/>
      <c r="CY895" s="33"/>
      <c r="CZ895" s="33"/>
      <c r="DA895" s="33"/>
      <c r="DB895" s="33"/>
      <c r="DC895" s="33"/>
      <c r="DD895" s="33"/>
      <c r="DE895" s="33"/>
      <c r="DF895" s="33"/>
      <c r="DG895" s="33"/>
      <c r="DH895" s="33"/>
      <c r="DI895" s="33"/>
      <c r="DJ895" s="33"/>
      <c r="DK895" s="33"/>
      <c r="DL895" s="33"/>
    </row>
    <row r="896" spans="1:116" x14ac:dyDescent="0.4">
      <c r="B896" t="s">
        <v>332</v>
      </c>
      <c r="D896" t="s">
        <v>784</v>
      </c>
      <c r="E896" s="8" t="str">
        <f t="shared" ref="E896:E901" si="1184">ROW()&amp;" "&amp;D896</f>
        <v>896 HOURLY-PV</v>
      </c>
      <c r="G896" s="8" t="s">
        <v>334</v>
      </c>
      <c r="H896" s="27"/>
      <c r="I896" s="78"/>
      <c r="J896" s="78"/>
      <c r="K896" s="33"/>
      <c r="L896" s="33"/>
      <c r="M896" s="33"/>
      <c r="N896" s="33"/>
      <c r="O896" s="33"/>
      <c r="P896" s="33"/>
      <c r="R896" s="33"/>
      <c r="S896" s="4" t="str">
        <f t="shared" ref="S896:CD896" si="1185">ADDRESS(ROW(S888),COLUMN(S888),2)</f>
        <v>S$888</v>
      </c>
      <c r="T896" s="4" t="str">
        <f t="shared" si="1185"/>
        <v>T$888</v>
      </c>
      <c r="U896" s="4" t="str">
        <f t="shared" si="1185"/>
        <v>U$888</v>
      </c>
      <c r="V896" s="4" t="str">
        <f t="shared" si="1185"/>
        <v>V$888</v>
      </c>
      <c r="W896" s="4" t="str">
        <f t="shared" si="1185"/>
        <v>W$888</v>
      </c>
      <c r="X896" s="4" t="str">
        <f t="shared" si="1185"/>
        <v>X$888</v>
      </c>
      <c r="Y896" s="4" t="str">
        <f t="shared" si="1185"/>
        <v>Y$888</v>
      </c>
      <c r="Z896" s="4" t="str">
        <f t="shared" si="1185"/>
        <v>Z$888</v>
      </c>
      <c r="AA896" s="4" t="str">
        <f t="shared" si="1185"/>
        <v>AA$888</v>
      </c>
      <c r="AB896" s="4" t="str">
        <f t="shared" si="1185"/>
        <v>AB$888</v>
      </c>
      <c r="AC896" s="4" t="str">
        <f t="shared" si="1185"/>
        <v>AC$888</v>
      </c>
      <c r="AD896" s="4" t="str">
        <f t="shared" si="1185"/>
        <v>AD$888</v>
      </c>
      <c r="AE896" s="4" t="str">
        <f t="shared" si="1185"/>
        <v>AE$888</v>
      </c>
      <c r="AF896" s="4" t="str">
        <f t="shared" si="1185"/>
        <v>AF$888</v>
      </c>
      <c r="AG896" s="4" t="str">
        <f t="shared" si="1185"/>
        <v>AG$888</v>
      </c>
      <c r="AH896" s="4" t="str">
        <f t="shared" si="1185"/>
        <v>AH$888</v>
      </c>
      <c r="AI896" s="4" t="str">
        <f t="shared" si="1185"/>
        <v>AI$888</v>
      </c>
      <c r="AJ896" s="4" t="str">
        <f t="shared" si="1185"/>
        <v>AJ$888</v>
      </c>
      <c r="AK896" s="4" t="str">
        <f t="shared" si="1185"/>
        <v>AK$888</v>
      </c>
      <c r="AL896" s="4" t="str">
        <f t="shared" si="1185"/>
        <v>AL$888</v>
      </c>
      <c r="AM896" s="4" t="str">
        <f t="shared" si="1185"/>
        <v>AM$888</v>
      </c>
      <c r="AN896" s="4" t="str">
        <f t="shared" si="1185"/>
        <v>AN$888</v>
      </c>
      <c r="AO896" s="4" t="str">
        <f t="shared" si="1185"/>
        <v>AO$888</v>
      </c>
      <c r="AP896" s="4" t="str">
        <f t="shared" si="1185"/>
        <v>AP$888</v>
      </c>
      <c r="AQ896" s="4" t="str">
        <f t="shared" si="1185"/>
        <v>AQ$888</v>
      </c>
      <c r="AR896" s="4" t="str">
        <f t="shared" si="1185"/>
        <v>AR$888</v>
      </c>
      <c r="AS896" s="4" t="str">
        <f t="shared" si="1185"/>
        <v>AS$888</v>
      </c>
      <c r="AT896" s="4" t="str">
        <f t="shared" si="1185"/>
        <v>AT$888</v>
      </c>
      <c r="AU896" s="4" t="str">
        <f t="shared" si="1185"/>
        <v>AU$888</v>
      </c>
      <c r="AV896" s="4" t="str">
        <f t="shared" si="1185"/>
        <v>AV$888</v>
      </c>
      <c r="AW896" s="4" t="str">
        <f t="shared" si="1185"/>
        <v>AW$888</v>
      </c>
      <c r="AX896" s="4" t="str">
        <f t="shared" si="1185"/>
        <v>AX$888</v>
      </c>
      <c r="AY896" s="4" t="str">
        <f t="shared" si="1185"/>
        <v>AY$888</v>
      </c>
      <c r="AZ896" s="4" t="str">
        <f t="shared" si="1185"/>
        <v>AZ$888</v>
      </c>
      <c r="BA896" s="4" t="str">
        <f t="shared" si="1185"/>
        <v>BA$888</v>
      </c>
      <c r="BB896" s="4" t="str">
        <f t="shared" si="1185"/>
        <v>BB$888</v>
      </c>
      <c r="BC896" s="4" t="str">
        <f t="shared" si="1185"/>
        <v>BC$888</v>
      </c>
      <c r="BD896" s="4" t="str">
        <f t="shared" si="1185"/>
        <v>BD$888</v>
      </c>
      <c r="BE896" s="4" t="str">
        <f t="shared" si="1185"/>
        <v>BE$888</v>
      </c>
      <c r="BF896" s="4" t="str">
        <f t="shared" si="1185"/>
        <v>BF$888</v>
      </c>
      <c r="BG896" s="4" t="str">
        <f t="shared" si="1185"/>
        <v>BG$888</v>
      </c>
      <c r="BH896" s="4" t="str">
        <f t="shared" si="1185"/>
        <v>BH$888</v>
      </c>
      <c r="BI896" s="4" t="str">
        <f t="shared" si="1185"/>
        <v>BI$888</v>
      </c>
      <c r="BJ896" s="4" t="str">
        <f t="shared" si="1185"/>
        <v>BJ$888</v>
      </c>
      <c r="BK896" s="4" t="str">
        <f t="shared" si="1185"/>
        <v>BK$888</v>
      </c>
      <c r="BL896" s="4" t="str">
        <f t="shared" si="1185"/>
        <v>BL$888</v>
      </c>
      <c r="BM896" s="4" t="str">
        <f t="shared" si="1185"/>
        <v>BM$888</v>
      </c>
      <c r="BN896" s="4" t="str">
        <f t="shared" si="1185"/>
        <v>BN$888</v>
      </c>
      <c r="BO896" s="4" t="str">
        <f t="shared" si="1185"/>
        <v>BO$888</v>
      </c>
      <c r="BP896" s="4" t="str">
        <f t="shared" si="1185"/>
        <v>BP$888</v>
      </c>
      <c r="BQ896" s="4" t="str">
        <f t="shared" si="1185"/>
        <v>BQ$888</v>
      </c>
      <c r="BR896" s="4" t="str">
        <f t="shared" si="1185"/>
        <v>BR$888</v>
      </c>
      <c r="BS896" s="4" t="str">
        <f t="shared" si="1185"/>
        <v>BS$888</v>
      </c>
      <c r="BT896" s="4" t="str">
        <f t="shared" si="1185"/>
        <v>BT$888</v>
      </c>
      <c r="BU896" s="4" t="str">
        <f t="shared" si="1185"/>
        <v>BU$888</v>
      </c>
      <c r="BV896" s="4" t="str">
        <f t="shared" si="1185"/>
        <v>BV$888</v>
      </c>
      <c r="BW896" s="4" t="str">
        <f t="shared" si="1185"/>
        <v>BW$888</v>
      </c>
      <c r="BX896" s="4" t="str">
        <f t="shared" si="1185"/>
        <v>BX$888</v>
      </c>
      <c r="BY896" s="4" t="str">
        <f t="shared" si="1185"/>
        <v>BY$888</v>
      </c>
      <c r="BZ896" s="4" t="str">
        <f t="shared" si="1185"/>
        <v>BZ$888</v>
      </c>
      <c r="CA896" s="4" t="str">
        <f t="shared" si="1185"/>
        <v>CA$888</v>
      </c>
      <c r="CB896" s="4" t="str">
        <f t="shared" si="1185"/>
        <v>CB$888</v>
      </c>
      <c r="CC896" s="4" t="str">
        <f t="shared" si="1185"/>
        <v>CC$888</v>
      </c>
      <c r="CD896" s="4" t="str">
        <f t="shared" si="1185"/>
        <v>CD$888</v>
      </c>
      <c r="CE896" s="4" t="str">
        <f t="shared" ref="CE896:CL896" si="1186">ADDRESS(ROW(CE888),COLUMN(CE888),2)</f>
        <v>CE$888</v>
      </c>
      <c r="CF896" s="4" t="str">
        <f t="shared" si="1186"/>
        <v>CF$888</v>
      </c>
      <c r="CG896" s="4" t="str">
        <f t="shared" si="1186"/>
        <v>CG$888</v>
      </c>
      <c r="CH896" s="4" t="str">
        <f t="shared" si="1186"/>
        <v>CH$888</v>
      </c>
      <c r="CI896" s="4" t="str">
        <f t="shared" si="1186"/>
        <v>CI$888</v>
      </c>
      <c r="CJ896" s="4" t="str">
        <f t="shared" si="1186"/>
        <v>CJ$888</v>
      </c>
      <c r="CK896" s="4" t="str">
        <f t="shared" si="1186"/>
        <v>CK$888</v>
      </c>
      <c r="CL896" s="4" t="str">
        <f t="shared" si="1186"/>
        <v>CL$888</v>
      </c>
      <c r="CN896" s="78"/>
      <c r="CO896" s="4" t="str">
        <f t="shared" ref="CO896:DL896" si="1187">ADDRESS(ROW(CO888),COLUMN(CO888),2)</f>
        <v>CO$888</v>
      </c>
      <c r="CP896" s="4" t="str">
        <f t="shared" si="1187"/>
        <v>CP$888</v>
      </c>
      <c r="CQ896" s="4" t="str">
        <f t="shared" si="1187"/>
        <v>CQ$888</v>
      </c>
      <c r="CR896" s="4" t="str">
        <f t="shared" si="1187"/>
        <v>CR$888</v>
      </c>
      <c r="CS896" s="4" t="str">
        <f t="shared" si="1187"/>
        <v>CS$888</v>
      </c>
      <c r="CT896" s="4" t="str">
        <f t="shared" si="1187"/>
        <v>CT$888</v>
      </c>
      <c r="CU896" s="4" t="str">
        <f t="shared" si="1187"/>
        <v>CU$888</v>
      </c>
      <c r="CV896" s="4" t="str">
        <f t="shared" si="1187"/>
        <v>CV$888</v>
      </c>
      <c r="CW896" s="4" t="str">
        <f t="shared" si="1187"/>
        <v>CW$888</v>
      </c>
      <c r="CX896" s="4" t="str">
        <f t="shared" si="1187"/>
        <v>CX$888</v>
      </c>
      <c r="CY896" s="4" t="str">
        <f t="shared" si="1187"/>
        <v>CY$888</v>
      </c>
      <c r="CZ896" s="4" t="str">
        <f t="shared" si="1187"/>
        <v>CZ$888</v>
      </c>
      <c r="DA896" s="4" t="str">
        <f t="shared" si="1187"/>
        <v>DA$888</v>
      </c>
      <c r="DB896" s="4" t="str">
        <f t="shared" si="1187"/>
        <v>DB$888</v>
      </c>
      <c r="DC896" s="4" t="str">
        <f t="shared" si="1187"/>
        <v>DC$888</v>
      </c>
      <c r="DD896" s="4" t="str">
        <f t="shared" si="1187"/>
        <v>DD$888</v>
      </c>
      <c r="DE896" s="4" t="str">
        <f t="shared" si="1187"/>
        <v>DE$888</v>
      </c>
      <c r="DF896" s="4" t="str">
        <f t="shared" si="1187"/>
        <v>DF$888</v>
      </c>
      <c r="DG896" s="4" t="str">
        <f t="shared" si="1187"/>
        <v>DG$888</v>
      </c>
      <c r="DH896" s="4" t="str">
        <f t="shared" si="1187"/>
        <v>DH$888</v>
      </c>
      <c r="DI896" s="4" t="str">
        <f t="shared" si="1187"/>
        <v>DI$888</v>
      </c>
      <c r="DJ896" s="4" t="str">
        <f t="shared" si="1187"/>
        <v>DJ$888</v>
      </c>
      <c r="DK896" s="4" t="str">
        <f t="shared" si="1187"/>
        <v>DK$888</v>
      </c>
      <c r="DL896" s="4" t="str">
        <f t="shared" si="1187"/>
        <v>DL$888</v>
      </c>
    </row>
    <row r="897" spans="1:116" x14ac:dyDescent="0.4">
      <c r="B897" t="s">
        <v>332</v>
      </c>
      <c r="D897" t="s">
        <v>784</v>
      </c>
      <c r="E897" s="8" t="str">
        <f t="shared" si="1184"/>
        <v>897 HOURLY-PV</v>
      </c>
      <c r="G897" s="128" t="s">
        <v>333</v>
      </c>
      <c r="H897" s="56"/>
      <c r="I897" s="79"/>
      <c r="J897" s="79"/>
      <c r="K897" s="15"/>
      <c r="L897" s="15"/>
      <c r="M897" s="15"/>
      <c r="N897" s="15"/>
      <c r="O897" s="15"/>
      <c r="P897" s="15"/>
      <c r="R897" s="15"/>
      <c r="S897" s="179" t="str">
        <f t="shared" ref="S897:AX897" si="1188">S876</f>
        <v>S$17</v>
      </c>
      <c r="T897" s="179" t="str">
        <f t="shared" si="1188"/>
        <v>T$17</v>
      </c>
      <c r="U897" s="179" t="str">
        <f t="shared" si="1188"/>
        <v>U$17</v>
      </c>
      <c r="V897" s="179" t="str">
        <f t="shared" si="1188"/>
        <v>V$17</v>
      </c>
      <c r="W897" s="179" t="str">
        <f t="shared" si="1188"/>
        <v>W$17</v>
      </c>
      <c r="X897" s="179" t="str">
        <f t="shared" si="1188"/>
        <v>X$17</v>
      </c>
      <c r="Y897" s="179" t="str">
        <f t="shared" si="1188"/>
        <v>Y$17</v>
      </c>
      <c r="Z897" s="179" t="str">
        <f t="shared" si="1188"/>
        <v>Z$17</v>
      </c>
      <c r="AA897" s="179" t="str">
        <f t="shared" si="1188"/>
        <v>AA$17</v>
      </c>
      <c r="AB897" s="179" t="str">
        <f t="shared" si="1188"/>
        <v>AB$17</v>
      </c>
      <c r="AC897" s="179" t="str">
        <f t="shared" si="1188"/>
        <v>AC$17</v>
      </c>
      <c r="AD897" s="179" t="str">
        <f t="shared" si="1188"/>
        <v>AD$17</v>
      </c>
      <c r="AE897" s="179" t="str">
        <f t="shared" si="1188"/>
        <v>AE$17</v>
      </c>
      <c r="AF897" s="179" t="str">
        <f t="shared" si="1188"/>
        <v>AF$17</v>
      </c>
      <c r="AG897" s="179" t="str">
        <f t="shared" si="1188"/>
        <v>AG$17</v>
      </c>
      <c r="AH897" s="179" t="str">
        <f t="shared" si="1188"/>
        <v>AH$17</v>
      </c>
      <c r="AI897" s="179" t="str">
        <f t="shared" si="1188"/>
        <v>AI$17</v>
      </c>
      <c r="AJ897" s="179" t="str">
        <f t="shared" si="1188"/>
        <v>AJ$17</v>
      </c>
      <c r="AK897" s="179" t="str">
        <f t="shared" si="1188"/>
        <v>AK$17</v>
      </c>
      <c r="AL897" s="179" t="str">
        <f t="shared" si="1188"/>
        <v>AL$17</v>
      </c>
      <c r="AM897" s="179" t="str">
        <f t="shared" si="1188"/>
        <v>AM$17</v>
      </c>
      <c r="AN897" s="179" t="str">
        <f t="shared" si="1188"/>
        <v>AN$17</v>
      </c>
      <c r="AO897" s="179" t="str">
        <f t="shared" si="1188"/>
        <v>AO$17</v>
      </c>
      <c r="AP897" s="179" t="str">
        <f t="shared" si="1188"/>
        <v>AP$17</v>
      </c>
      <c r="AQ897" s="179" t="str">
        <f t="shared" si="1188"/>
        <v>AQ$17</v>
      </c>
      <c r="AR897" s="179" t="str">
        <f t="shared" si="1188"/>
        <v>AR$17</v>
      </c>
      <c r="AS897" s="179" t="str">
        <f t="shared" si="1188"/>
        <v>AS$17</v>
      </c>
      <c r="AT897" s="179" t="str">
        <f t="shared" si="1188"/>
        <v>AT$17</v>
      </c>
      <c r="AU897" s="179" t="str">
        <f t="shared" si="1188"/>
        <v>AU$17</v>
      </c>
      <c r="AV897" s="179" t="str">
        <f t="shared" si="1188"/>
        <v>AV$17</v>
      </c>
      <c r="AW897" s="179" t="str">
        <f t="shared" si="1188"/>
        <v>AW$17</v>
      </c>
      <c r="AX897" s="179" t="str">
        <f t="shared" si="1188"/>
        <v>AX$17</v>
      </c>
      <c r="AY897" s="179" t="str">
        <f t="shared" ref="AY897:CD897" si="1189">AY876</f>
        <v>AY$17</v>
      </c>
      <c r="AZ897" s="179" t="str">
        <f t="shared" si="1189"/>
        <v>AZ$17</v>
      </c>
      <c r="BA897" s="179" t="str">
        <f t="shared" si="1189"/>
        <v>BA$17</v>
      </c>
      <c r="BB897" s="179" t="str">
        <f t="shared" si="1189"/>
        <v>BB$17</v>
      </c>
      <c r="BC897" s="179" t="str">
        <f t="shared" si="1189"/>
        <v>BC$17</v>
      </c>
      <c r="BD897" s="179" t="str">
        <f t="shared" si="1189"/>
        <v>BD$17</v>
      </c>
      <c r="BE897" s="179" t="str">
        <f t="shared" si="1189"/>
        <v>BE$17</v>
      </c>
      <c r="BF897" s="179" t="str">
        <f t="shared" si="1189"/>
        <v>BF$17</v>
      </c>
      <c r="BG897" s="179" t="str">
        <f t="shared" si="1189"/>
        <v>BG$17</v>
      </c>
      <c r="BH897" s="179" t="str">
        <f t="shared" si="1189"/>
        <v>BH$17</v>
      </c>
      <c r="BI897" s="179" t="str">
        <f t="shared" si="1189"/>
        <v>BI$17</v>
      </c>
      <c r="BJ897" s="179" t="str">
        <f t="shared" si="1189"/>
        <v>BJ$17</v>
      </c>
      <c r="BK897" s="179" t="str">
        <f t="shared" si="1189"/>
        <v>BK$17</v>
      </c>
      <c r="BL897" s="179" t="str">
        <f t="shared" si="1189"/>
        <v>BL$17</v>
      </c>
      <c r="BM897" s="179" t="str">
        <f t="shared" si="1189"/>
        <v>BM$17</v>
      </c>
      <c r="BN897" s="179" t="str">
        <f t="shared" si="1189"/>
        <v>BN$17</v>
      </c>
      <c r="BO897" s="179" t="str">
        <f t="shared" si="1189"/>
        <v>BO$17</v>
      </c>
      <c r="BP897" s="179" t="str">
        <f t="shared" si="1189"/>
        <v>BP$17</v>
      </c>
      <c r="BQ897" s="179" t="str">
        <f t="shared" si="1189"/>
        <v>BQ$17</v>
      </c>
      <c r="BR897" s="179" t="str">
        <f t="shared" si="1189"/>
        <v>BR$17</v>
      </c>
      <c r="BS897" s="179" t="str">
        <f t="shared" si="1189"/>
        <v>BS$17</v>
      </c>
      <c r="BT897" s="179" t="str">
        <f t="shared" si="1189"/>
        <v>BT$17</v>
      </c>
      <c r="BU897" s="179" t="str">
        <f t="shared" si="1189"/>
        <v>BU$17</v>
      </c>
      <c r="BV897" s="179" t="str">
        <f t="shared" si="1189"/>
        <v>BV$17</v>
      </c>
      <c r="BW897" s="179" t="str">
        <f t="shared" si="1189"/>
        <v>BW$17</v>
      </c>
      <c r="BX897" s="179" t="str">
        <f t="shared" si="1189"/>
        <v>BX$17</v>
      </c>
      <c r="BY897" s="179" t="str">
        <f t="shared" si="1189"/>
        <v>BY$17</v>
      </c>
      <c r="BZ897" s="179" t="str">
        <f t="shared" si="1189"/>
        <v>BZ$17</v>
      </c>
      <c r="CA897" s="179" t="str">
        <f t="shared" si="1189"/>
        <v>CA$17</v>
      </c>
      <c r="CB897" s="179" t="str">
        <f t="shared" si="1189"/>
        <v>CB$17</v>
      </c>
      <c r="CC897" s="179" t="str">
        <f t="shared" si="1189"/>
        <v>CC$17</v>
      </c>
      <c r="CD897" s="179" t="str">
        <f t="shared" si="1189"/>
        <v>CD$17</v>
      </c>
      <c r="CE897" s="179" t="str">
        <f t="shared" ref="CE897:CL897" si="1190">CE876</f>
        <v>CE$17</v>
      </c>
      <c r="CF897" s="179" t="str">
        <f t="shared" si="1190"/>
        <v>CF$17</v>
      </c>
      <c r="CG897" s="179" t="str">
        <f t="shared" si="1190"/>
        <v>CG$17</v>
      </c>
      <c r="CH897" s="179" t="str">
        <f t="shared" si="1190"/>
        <v>CH$17</v>
      </c>
      <c r="CI897" s="179" t="str">
        <f t="shared" si="1190"/>
        <v>CI$17</v>
      </c>
      <c r="CJ897" s="179" t="str">
        <f t="shared" si="1190"/>
        <v>CJ$17</v>
      </c>
      <c r="CK897" s="179" t="str">
        <f t="shared" si="1190"/>
        <v>CK$17</v>
      </c>
      <c r="CL897" s="179" t="str">
        <f t="shared" si="1190"/>
        <v>CL$17</v>
      </c>
      <c r="CN897" s="79"/>
      <c r="CO897" s="179" t="str">
        <f t="shared" ref="CO897:DL897" si="1191">CO876</f>
        <v>CO$17</v>
      </c>
      <c r="CP897" s="179" t="str">
        <f t="shared" si="1191"/>
        <v>CP$17</v>
      </c>
      <c r="CQ897" s="179" t="str">
        <f t="shared" si="1191"/>
        <v>CQ$17</v>
      </c>
      <c r="CR897" s="179" t="str">
        <f t="shared" si="1191"/>
        <v>CR$17</v>
      </c>
      <c r="CS897" s="179" t="str">
        <f t="shared" si="1191"/>
        <v>CS$17</v>
      </c>
      <c r="CT897" s="179" t="str">
        <f t="shared" si="1191"/>
        <v>CT$17</v>
      </c>
      <c r="CU897" s="179" t="str">
        <f t="shared" si="1191"/>
        <v>CU$17</v>
      </c>
      <c r="CV897" s="179" t="str">
        <f t="shared" si="1191"/>
        <v>CV$17</v>
      </c>
      <c r="CW897" s="179" t="str">
        <f t="shared" si="1191"/>
        <v>CW$17</v>
      </c>
      <c r="CX897" s="179" t="str">
        <f t="shared" si="1191"/>
        <v>CX$17</v>
      </c>
      <c r="CY897" s="179" t="str">
        <f t="shared" si="1191"/>
        <v>CY$17</v>
      </c>
      <c r="CZ897" s="179" t="str">
        <f t="shared" si="1191"/>
        <v>CZ$17</v>
      </c>
      <c r="DA897" s="179" t="str">
        <f t="shared" si="1191"/>
        <v>DA$17</v>
      </c>
      <c r="DB897" s="179" t="str">
        <f t="shared" si="1191"/>
        <v>DB$17</v>
      </c>
      <c r="DC897" s="179" t="str">
        <f t="shared" si="1191"/>
        <v>DC$17</v>
      </c>
      <c r="DD897" s="179" t="str">
        <f t="shared" si="1191"/>
        <v>DD$17</v>
      </c>
      <c r="DE897" s="179" t="str">
        <f t="shared" si="1191"/>
        <v>DE$17</v>
      </c>
      <c r="DF897" s="179" t="str">
        <f t="shared" si="1191"/>
        <v>DF$17</v>
      </c>
      <c r="DG897" s="179" t="str">
        <f t="shared" si="1191"/>
        <v>DG$17</v>
      </c>
      <c r="DH897" s="179" t="str">
        <f t="shared" si="1191"/>
        <v>DH$17</v>
      </c>
      <c r="DI897" s="179" t="str">
        <f t="shared" si="1191"/>
        <v>DI$17</v>
      </c>
      <c r="DJ897" s="179" t="str">
        <f t="shared" si="1191"/>
        <v>DJ$17</v>
      </c>
      <c r="DK897" s="179" t="str">
        <f t="shared" si="1191"/>
        <v>DK$17</v>
      </c>
      <c r="DL897" s="179" t="str">
        <f t="shared" si="1191"/>
        <v>DL$17</v>
      </c>
    </row>
    <row r="898" spans="1:116" x14ac:dyDescent="0.4">
      <c r="B898" t="s">
        <v>332</v>
      </c>
      <c r="D898" t="s">
        <v>784</v>
      </c>
      <c r="E898" s="8" t="str">
        <f t="shared" si="1184"/>
        <v>898 HOURLY-PV</v>
      </c>
      <c r="G898" s="8" t="str">
        <f>G877</f>
        <v>(Secondary label)</v>
      </c>
      <c r="H898" s="12"/>
      <c r="I898" s="60"/>
      <c r="J898" s="60"/>
      <c r="K898" s="15"/>
      <c r="L898" s="15"/>
      <c r="M898" s="15"/>
      <c r="N898" s="15"/>
      <c r="O898" s="15"/>
      <c r="P898" s="15"/>
      <c r="R898" s="15"/>
      <c r="S898" s="179">
        <f t="shared" ref="S898:AX898" si="1192">S877</f>
        <v>0</v>
      </c>
      <c r="T898" s="179">
        <f t="shared" si="1192"/>
        <v>0</v>
      </c>
      <c r="U898" s="179">
        <f t="shared" si="1192"/>
        <v>0</v>
      </c>
      <c r="V898" s="179">
        <f t="shared" si="1192"/>
        <v>0</v>
      </c>
      <c r="W898" s="179">
        <f t="shared" si="1192"/>
        <v>0</v>
      </c>
      <c r="X898" s="179">
        <f t="shared" si="1192"/>
        <v>0</v>
      </c>
      <c r="Y898" s="179">
        <f t="shared" si="1192"/>
        <v>0</v>
      </c>
      <c r="Z898" s="179">
        <f t="shared" si="1192"/>
        <v>0</v>
      </c>
      <c r="AA898" s="179">
        <f t="shared" si="1192"/>
        <v>0</v>
      </c>
      <c r="AB898" s="179">
        <f t="shared" si="1192"/>
        <v>0</v>
      </c>
      <c r="AC898" s="179">
        <f t="shared" si="1192"/>
        <v>0</v>
      </c>
      <c r="AD898" s="179">
        <f t="shared" si="1192"/>
        <v>0</v>
      </c>
      <c r="AE898" s="179">
        <f t="shared" si="1192"/>
        <v>0</v>
      </c>
      <c r="AF898" s="179">
        <f t="shared" si="1192"/>
        <v>0</v>
      </c>
      <c r="AG898" s="179">
        <f t="shared" si="1192"/>
        <v>0</v>
      </c>
      <c r="AH898" s="179">
        <f t="shared" si="1192"/>
        <v>0</v>
      </c>
      <c r="AI898" s="179">
        <f t="shared" si="1192"/>
        <v>0</v>
      </c>
      <c r="AJ898" s="179">
        <f t="shared" si="1192"/>
        <v>0</v>
      </c>
      <c r="AK898" s="179">
        <f t="shared" si="1192"/>
        <v>0</v>
      </c>
      <c r="AL898" s="179">
        <f t="shared" si="1192"/>
        <v>0</v>
      </c>
      <c r="AM898" s="179">
        <f t="shared" si="1192"/>
        <v>0</v>
      </c>
      <c r="AN898" s="179">
        <f t="shared" si="1192"/>
        <v>0</v>
      </c>
      <c r="AO898" s="179">
        <f t="shared" si="1192"/>
        <v>0</v>
      </c>
      <c r="AP898" s="179">
        <f t="shared" si="1192"/>
        <v>0</v>
      </c>
      <c r="AQ898" s="179">
        <f t="shared" si="1192"/>
        <v>0</v>
      </c>
      <c r="AR898" s="179">
        <f t="shared" si="1192"/>
        <v>0</v>
      </c>
      <c r="AS898" s="179">
        <f t="shared" si="1192"/>
        <v>0</v>
      </c>
      <c r="AT898" s="179">
        <f t="shared" si="1192"/>
        <v>0</v>
      </c>
      <c r="AU898" s="179">
        <f t="shared" si="1192"/>
        <v>0</v>
      </c>
      <c r="AV898" s="179">
        <f t="shared" si="1192"/>
        <v>0</v>
      </c>
      <c r="AW898" s="179">
        <f t="shared" si="1192"/>
        <v>0</v>
      </c>
      <c r="AX898" s="179">
        <f t="shared" si="1192"/>
        <v>0</v>
      </c>
      <c r="AY898" s="179">
        <f t="shared" ref="AY898:CD898" si="1193">AY877</f>
        <v>0</v>
      </c>
      <c r="AZ898" s="179">
        <f t="shared" si="1193"/>
        <v>0</v>
      </c>
      <c r="BA898" s="179">
        <f t="shared" si="1193"/>
        <v>0</v>
      </c>
      <c r="BB898" s="179">
        <f t="shared" si="1193"/>
        <v>0</v>
      </c>
      <c r="BC898" s="179">
        <f t="shared" si="1193"/>
        <v>0</v>
      </c>
      <c r="BD898" s="179">
        <f t="shared" si="1193"/>
        <v>0</v>
      </c>
      <c r="BE898" s="179">
        <f t="shared" si="1193"/>
        <v>0</v>
      </c>
      <c r="BF898" s="179">
        <f t="shared" si="1193"/>
        <v>0</v>
      </c>
      <c r="BG898" s="179">
        <f t="shared" si="1193"/>
        <v>0</v>
      </c>
      <c r="BH898" s="179">
        <f t="shared" si="1193"/>
        <v>0</v>
      </c>
      <c r="BI898" s="179">
        <f t="shared" si="1193"/>
        <v>0</v>
      </c>
      <c r="BJ898" s="179">
        <f t="shared" si="1193"/>
        <v>0</v>
      </c>
      <c r="BK898" s="179">
        <f t="shared" si="1193"/>
        <v>0</v>
      </c>
      <c r="BL898" s="179">
        <f t="shared" si="1193"/>
        <v>0</v>
      </c>
      <c r="BM898" s="179">
        <f t="shared" si="1193"/>
        <v>0</v>
      </c>
      <c r="BN898" s="179">
        <f t="shared" si="1193"/>
        <v>0</v>
      </c>
      <c r="BO898" s="179">
        <f t="shared" si="1193"/>
        <v>0</v>
      </c>
      <c r="BP898" s="179">
        <f t="shared" si="1193"/>
        <v>0</v>
      </c>
      <c r="BQ898" s="179">
        <f t="shared" si="1193"/>
        <v>0</v>
      </c>
      <c r="BR898" s="179">
        <f t="shared" si="1193"/>
        <v>0</v>
      </c>
      <c r="BS898" s="179">
        <f t="shared" si="1193"/>
        <v>0</v>
      </c>
      <c r="BT898" s="179">
        <f t="shared" si="1193"/>
        <v>0</v>
      </c>
      <c r="BU898" s="179">
        <f t="shared" si="1193"/>
        <v>0</v>
      </c>
      <c r="BV898" s="179">
        <f t="shared" si="1193"/>
        <v>0</v>
      </c>
      <c r="BW898" s="179">
        <f t="shared" si="1193"/>
        <v>0</v>
      </c>
      <c r="BX898" s="179">
        <f t="shared" si="1193"/>
        <v>0</v>
      </c>
      <c r="BY898" s="179">
        <f t="shared" si="1193"/>
        <v>0</v>
      </c>
      <c r="BZ898" s="179">
        <f t="shared" si="1193"/>
        <v>0</v>
      </c>
      <c r="CA898" s="179">
        <f t="shared" si="1193"/>
        <v>0</v>
      </c>
      <c r="CB898" s="179">
        <f t="shared" si="1193"/>
        <v>0</v>
      </c>
      <c r="CC898" s="179">
        <f t="shared" si="1193"/>
        <v>0</v>
      </c>
      <c r="CD898" s="179">
        <f t="shared" si="1193"/>
        <v>0</v>
      </c>
      <c r="CE898" s="179">
        <f t="shared" ref="CE898:CL898" si="1194">CE877</f>
        <v>0</v>
      </c>
      <c r="CF898" s="179">
        <f t="shared" si="1194"/>
        <v>0</v>
      </c>
      <c r="CG898" s="179">
        <f t="shared" si="1194"/>
        <v>0</v>
      </c>
      <c r="CH898" s="179">
        <f t="shared" si="1194"/>
        <v>0</v>
      </c>
      <c r="CI898" s="179">
        <f t="shared" si="1194"/>
        <v>0</v>
      </c>
      <c r="CJ898" s="179">
        <f t="shared" si="1194"/>
        <v>0</v>
      </c>
      <c r="CK898" s="179">
        <f t="shared" si="1194"/>
        <v>0</v>
      </c>
      <c r="CL898" s="179">
        <f t="shared" si="1194"/>
        <v>0</v>
      </c>
      <c r="CN898" s="60"/>
      <c r="CO898" s="179">
        <f t="shared" ref="CO898:DL898" si="1195">CO877</f>
        <v>0</v>
      </c>
      <c r="CP898" s="179">
        <f t="shared" si="1195"/>
        <v>0</v>
      </c>
      <c r="CQ898" s="179">
        <f t="shared" si="1195"/>
        <v>0</v>
      </c>
      <c r="CR898" s="179">
        <f t="shared" si="1195"/>
        <v>0</v>
      </c>
      <c r="CS898" s="179">
        <f t="shared" si="1195"/>
        <v>0</v>
      </c>
      <c r="CT898" s="179">
        <f t="shared" si="1195"/>
        <v>0</v>
      </c>
      <c r="CU898" s="179">
        <f t="shared" si="1195"/>
        <v>0</v>
      </c>
      <c r="CV898" s="179">
        <f t="shared" si="1195"/>
        <v>0</v>
      </c>
      <c r="CW898" s="179">
        <f t="shared" si="1195"/>
        <v>0</v>
      </c>
      <c r="CX898" s="179">
        <f t="shared" si="1195"/>
        <v>0</v>
      </c>
      <c r="CY898" s="179">
        <f t="shared" si="1195"/>
        <v>0</v>
      </c>
      <c r="CZ898" s="179">
        <f t="shared" si="1195"/>
        <v>0</v>
      </c>
      <c r="DA898" s="179">
        <f t="shared" si="1195"/>
        <v>0</v>
      </c>
      <c r="DB898" s="179">
        <f t="shared" si="1195"/>
        <v>0</v>
      </c>
      <c r="DC898" s="179">
        <f t="shared" si="1195"/>
        <v>0</v>
      </c>
      <c r="DD898" s="179">
        <f t="shared" si="1195"/>
        <v>0</v>
      </c>
      <c r="DE898" s="179">
        <f t="shared" si="1195"/>
        <v>0</v>
      </c>
      <c r="DF898" s="179">
        <f t="shared" si="1195"/>
        <v>0</v>
      </c>
      <c r="DG898" s="179">
        <f t="shared" si="1195"/>
        <v>0</v>
      </c>
      <c r="DH898" s="179">
        <f t="shared" si="1195"/>
        <v>0</v>
      </c>
      <c r="DI898" s="179">
        <f t="shared" si="1195"/>
        <v>0</v>
      </c>
      <c r="DJ898" s="179">
        <f t="shared" si="1195"/>
        <v>0</v>
      </c>
      <c r="DK898" s="179">
        <f t="shared" si="1195"/>
        <v>0</v>
      </c>
      <c r="DL898" s="179">
        <f t="shared" si="1195"/>
        <v>0</v>
      </c>
    </row>
    <row r="899" spans="1:116" x14ac:dyDescent="0.4">
      <c r="B899" t="s">
        <v>332</v>
      </c>
      <c r="D899" t="s">
        <v>784</v>
      </c>
      <c r="E899" s="8" t="str">
        <f t="shared" si="1184"/>
        <v>899 HOURLY-PV</v>
      </c>
      <c r="G899" s="8" t="str">
        <f>G878</f>
        <v xml:space="preserve">secondary unit </v>
      </c>
      <c r="H899" s="12"/>
      <c r="I899" s="60"/>
      <c r="J899" s="60"/>
      <c r="K899" s="15"/>
      <c r="L899" s="15"/>
      <c r="M899" s="15"/>
      <c r="N899" s="15"/>
      <c r="O899" s="15"/>
      <c r="P899" s="15"/>
      <c r="R899" s="15"/>
      <c r="S899" s="179"/>
      <c r="T899" s="179"/>
      <c r="U899" s="179"/>
      <c r="V899" s="179"/>
      <c r="W899" s="179"/>
      <c r="X899" s="179"/>
      <c r="Y899" s="179"/>
      <c r="Z899" s="179"/>
      <c r="AA899" s="179"/>
      <c r="AB899" s="179"/>
      <c r="AC899" s="179"/>
      <c r="AD899" s="179"/>
      <c r="AE899" s="179"/>
      <c r="AF899" s="179"/>
      <c r="AG899" s="179"/>
      <c r="AH899" s="179"/>
      <c r="AI899" s="179"/>
      <c r="AJ899" s="179"/>
      <c r="AK899" s="179"/>
      <c r="AL899" s="179"/>
      <c r="AM899" s="179"/>
      <c r="AN899" s="179"/>
      <c r="AO899" s="179"/>
      <c r="AP899" s="179"/>
      <c r="AQ899" s="179"/>
      <c r="AR899" s="179"/>
      <c r="AS899" s="179"/>
      <c r="AT899" s="179"/>
      <c r="AU899" s="179"/>
      <c r="AV899" s="179"/>
      <c r="AW899" s="179"/>
      <c r="AX899" s="179"/>
      <c r="AY899" s="179"/>
      <c r="AZ899" s="179"/>
      <c r="BA899" s="179"/>
      <c r="BB899" s="179"/>
      <c r="BC899" s="179"/>
      <c r="BD899" s="179"/>
      <c r="BE899" s="179"/>
      <c r="BF899" s="179"/>
      <c r="BG899" s="179"/>
      <c r="BH899" s="179"/>
      <c r="BI899" s="179"/>
      <c r="BJ899" s="179"/>
      <c r="BK899" s="179"/>
      <c r="BL899" s="179"/>
      <c r="BM899" s="179"/>
      <c r="BN899" s="179"/>
      <c r="BO899" s="179"/>
      <c r="BP899" s="179"/>
      <c r="BQ899" s="179"/>
      <c r="BR899" s="179"/>
      <c r="BS899" s="179"/>
      <c r="BT899" s="179"/>
      <c r="BU899" s="179"/>
      <c r="BV899" s="179"/>
      <c r="BW899" s="179"/>
      <c r="BX899" s="179"/>
      <c r="BY899" s="179"/>
      <c r="BZ899" s="179"/>
      <c r="CA899" s="179"/>
      <c r="CB899" s="179"/>
      <c r="CC899" s="179"/>
      <c r="CD899" s="179"/>
      <c r="CE899" s="179"/>
      <c r="CF899" s="179"/>
      <c r="CG899" s="179"/>
      <c r="CH899" s="179"/>
      <c r="CI899" s="179"/>
      <c r="CJ899" s="179"/>
      <c r="CK899" s="179"/>
      <c r="CL899" s="179"/>
      <c r="CN899" s="60"/>
      <c r="CO899" s="179"/>
      <c r="CP899" s="179"/>
      <c r="CQ899" s="179"/>
      <c r="CR899" s="179"/>
      <c r="CS899" s="179"/>
      <c r="CT899" s="179"/>
      <c r="CU899" s="179"/>
      <c r="CV899" s="179"/>
      <c r="CW899" s="179"/>
      <c r="CX899" s="179"/>
      <c r="CY899" s="179"/>
      <c r="CZ899" s="179"/>
      <c r="DA899" s="179"/>
      <c r="DB899" s="179"/>
      <c r="DC899" s="179"/>
      <c r="DD899" s="179"/>
      <c r="DE899" s="179"/>
      <c r="DF899" s="179"/>
      <c r="DG899" s="179"/>
      <c r="DH899" s="179"/>
      <c r="DI899" s="179"/>
      <c r="DJ899" s="179"/>
      <c r="DK899" s="179"/>
      <c r="DL899" s="179"/>
    </row>
    <row r="900" spans="1:116" x14ac:dyDescent="0.4">
      <c r="B900" t="s">
        <v>332</v>
      </c>
      <c r="D900" t="s">
        <v>784</v>
      </c>
      <c r="E900" s="8" t="str">
        <f t="shared" si="1184"/>
        <v>900 HOURLY-PV</v>
      </c>
      <c r="G900" s="8" t="str">
        <f>G879</f>
        <v>Secondary revenue driver</v>
      </c>
      <c r="H900" s="12"/>
      <c r="I900" s="60"/>
      <c r="J900" s="60"/>
      <c r="K900" s="15"/>
      <c r="L900" s="15"/>
      <c r="M900" s="15"/>
      <c r="N900" s="15"/>
      <c r="O900" s="15"/>
      <c r="P900" s="15"/>
      <c r="R900" s="15"/>
      <c r="S900" s="179" t="str">
        <f t="shared" ref="S900:AX900" si="1196">S879</f>
        <v>S$18</v>
      </c>
      <c r="T900" s="179" t="str">
        <f t="shared" si="1196"/>
        <v>T$18</v>
      </c>
      <c r="U900" s="179" t="str">
        <f t="shared" si="1196"/>
        <v>U$18</v>
      </c>
      <c r="V900" s="179" t="str">
        <f t="shared" si="1196"/>
        <v>V$18</v>
      </c>
      <c r="W900" s="179" t="str">
        <f t="shared" si="1196"/>
        <v>W$18</v>
      </c>
      <c r="X900" s="179" t="str">
        <f t="shared" si="1196"/>
        <v>X$18</v>
      </c>
      <c r="Y900" s="179" t="str">
        <f t="shared" si="1196"/>
        <v>Y$18</v>
      </c>
      <c r="Z900" s="179" t="str">
        <f t="shared" si="1196"/>
        <v>Z$18</v>
      </c>
      <c r="AA900" s="179" t="str">
        <f t="shared" si="1196"/>
        <v>AA$18</v>
      </c>
      <c r="AB900" s="179" t="str">
        <f t="shared" si="1196"/>
        <v>AB$18</v>
      </c>
      <c r="AC900" s="179" t="str">
        <f t="shared" si="1196"/>
        <v>AC$18</v>
      </c>
      <c r="AD900" s="179" t="str">
        <f t="shared" si="1196"/>
        <v>AD$18</v>
      </c>
      <c r="AE900" s="179" t="str">
        <f t="shared" si="1196"/>
        <v>AE$18</v>
      </c>
      <c r="AF900" s="179" t="str">
        <f t="shared" si="1196"/>
        <v>AF$18</v>
      </c>
      <c r="AG900" s="179" t="str">
        <f t="shared" si="1196"/>
        <v>AG$18</v>
      </c>
      <c r="AH900" s="179" t="str">
        <f t="shared" si="1196"/>
        <v>AH$18</v>
      </c>
      <c r="AI900" s="179" t="str">
        <f t="shared" si="1196"/>
        <v>AI$18</v>
      </c>
      <c r="AJ900" s="179" t="str">
        <f t="shared" si="1196"/>
        <v>AJ$18</v>
      </c>
      <c r="AK900" s="179" t="str">
        <f t="shared" si="1196"/>
        <v>AK$18</v>
      </c>
      <c r="AL900" s="179" t="str">
        <f t="shared" si="1196"/>
        <v>AL$18</v>
      </c>
      <c r="AM900" s="179" t="str">
        <f t="shared" si="1196"/>
        <v>AM$18</v>
      </c>
      <c r="AN900" s="179" t="str">
        <f t="shared" si="1196"/>
        <v>AN$18</v>
      </c>
      <c r="AO900" s="179" t="str">
        <f t="shared" si="1196"/>
        <v>AO$18</v>
      </c>
      <c r="AP900" s="179" t="str">
        <f t="shared" si="1196"/>
        <v>AP$18</v>
      </c>
      <c r="AQ900" s="179" t="str">
        <f t="shared" si="1196"/>
        <v>AQ$18</v>
      </c>
      <c r="AR900" s="179" t="str">
        <f t="shared" si="1196"/>
        <v>AR$18</v>
      </c>
      <c r="AS900" s="179" t="str">
        <f t="shared" si="1196"/>
        <v>AS$18</v>
      </c>
      <c r="AT900" s="179" t="str">
        <f t="shared" si="1196"/>
        <v>AT$18</v>
      </c>
      <c r="AU900" s="179" t="str">
        <f t="shared" si="1196"/>
        <v>AU$18</v>
      </c>
      <c r="AV900" s="179" t="str">
        <f t="shared" si="1196"/>
        <v>AV$18</v>
      </c>
      <c r="AW900" s="179" t="str">
        <f t="shared" si="1196"/>
        <v>AW$18</v>
      </c>
      <c r="AX900" s="179" t="str">
        <f t="shared" si="1196"/>
        <v>AX$18</v>
      </c>
      <c r="AY900" s="179" t="str">
        <f t="shared" ref="AY900:CD900" si="1197">AY879</f>
        <v>AY$18</v>
      </c>
      <c r="AZ900" s="179" t="str">
        <f t="shared" si="1197"/>
        <v>AZ$18</v>
      </c>
      <c r="BA900" s="179" t="str">
        <f t="shared" si="1197"/>
        <v>BA$18</v>
      </c>
      <c r="BB900" s="179" t="str">
        <f t="shared" si="1197"/>
        <v>BB$18</v>
      </c>
      <c r="BC900" s="179" t="str">
        <f t="shared" si="1197"/>
        <v>BC$18</v>
      </c>
      <c r="BD900" s="179" t="str">
        <f t="shared" si="1197"/>
        <v>BD$18</v>
      </c>
      <c r="BE900" s="179" t="str">
        <f t="shared" si="1197"/>
        <v>BE$18</v>
      </c>
      <c r="BF900" s="179" t="str">
        <f t="shared" si="1197"/>
        <v>BF$18</v>
      </c>
      <c r="BG900" s="179" t="str">
        <f t="shared" si="1197"/>
        <v>BG$18</v>
      </c>
      <c r="BH900" s="179" t="str">
        <f t="shared" si="1197"/>
        <v>BH$18</v>
      </c>
      <c r="BI900" s="179" t="str">
        <f t="shared" si="1197"/>
        <v>BI$18</v>
      </c>
      <c r="BJ900" s="179" t="str">
        <f t="shared" si="1197"/>
        <v>BJ$18</v>
      </c>
      <c r="BK900" s="179" t="str">
        <f t="shared" si="1197"/>
        <v>BK$18</v>
      </c>
      <c r="BL900" s="179" t="str">
        <f t="shared" si="1197"/>
        <v>BL$18</v>
      </c>
      <c r="BM900" s="179" t="str">
        <f t="shared" si="1197"/>
        <v>BM$18</v>
      </c>
      <c r="BN900" s="179" t="str">
        <f t="shared" si="1197"/>
        <v>BN$18</v>
      </c>
      <c r="BO900" s="179" t="str">
        <f t="shared" si="1197"/>
        <v>BO$18</v>
      </c>
      <c r="BP900" s="179" t="str">
        <f t="shared" si="1197"/>
        <v>BP$18</v>
      </c>
      <c r="BQ900" s="179" t="str">
        <f t="shared" si="1197"/>
        <v>BQ$18</v>
      </c>
      <c r="BR900" s="179" t="str">
        <f t="shared" si="1197"/>
        <v>BR$18</v>
      </c>
      <c r="BS900" s="179" t="str">
        <f t="shared" si="1197"/>
        <v>BS$18</v>
      </c>
      <c r="BT900" s="179" t="str">
        <f t="shared" si="1197"/>
        <v>BT$18</v>
      </c>
      <c r="BU900" s="179" t="str">
        <f t="shared" si="1197"/>
        <v>BU$18</v>
      </c>
      <c r="BV900" s="179" t="str">
        <f t="shared" si="1197"/>
        <v>BV$18</v>
      </c>
      <c r="BW900" s="179" t="str">
        <f t="shared" si="1197"/>
        <v>BW$18</v>
      </c>
      <c r="BX900" s="179" t="str">
        <f t="shared" si="1197"/>
        <v>BX$18</v>
      </c>
      <c r="BY900" s="179" t="str">
        <f t="shared" si="1197"/>
        <v>BY$18</v>
      </c>
      <c r="BZ900" s="179" t="str">
        <f t="shared" si="1197"/>
        <v>BZ$18</v>
      </c>
      <c r="CA900" s="179" t="str">
        <f t="shared" si="1197"/>
        <v>CA$18</v>
      </c>
      <c r="CB900" s="179" t="str">
        <f t="shared" si="1197"/>
        <v>CB$18</v>
      </c>
      <c r="CC900" s="179" t="str">
        <f t="shared" si="1197"/>
        <v>CC$18</v>
      </c>
      <c r="CD900" s="179" t="str">
        <f t="shared" si="1197"/>
        <v>CD$18</v>
      </c>
      <c r="CE900" s="179" t="str">
        <f t="shared" ref="CE900:CL900" si="1198">CE879</f>
        <v>CE$18</v>
      </c>
      <c r="CF900" s="179" t="str">
        <f t="shared" si="1198"/>
        <v>CF$18</v>
      </c>
      <c r="CG900" s="179" t="str">
        <f t="shared" si="1198"/>
        <v>CG$18</v>
      </c>
      <c r="CH900" s="179" t="str">
        <f t="shared" si="1198"/>
        <v>CH$18</v>
      </c>
      <c r="CI900" s="179" t="str">
        <f t="shared" si="1198"/>
        <v>CI$18</v>
      </c>
      <c r="CJ900" s="179" t="str">
        <f t="shared" si="1198"/>
        <v>CJ$18</v>
      </c>
      <c r="CK900" s="179" t="str">
        <f t="shared" si="1198"/>
        <v>CK$18</v>
      </c>
      <c r="CL900" s="179" t="str">
        <f t="shared" si="1198"/>
        <v>CL$18</v>
      </c>
      <c r="CN900" s="60"/>
      <c r="CO900" s="179" t="str">
        <f t="shared" ref="CO900:DL900" si="1199">CO879</f>
        <v>CO$18</v>
      </c>
      <c r="CP900" s="179" t="str">
        <f t="shared" si="1199"/>
        <v>CP$18</v>
      </c>
      <c r="CQ900" s="179" t="str">
        <f t="shared" si="1199"/>
        <v>CQ$18</v>
      </c>
      <c r="CR900" s="179" t="str">
        <f t="shared" si="1199"/>
        <v>CR$18</v>
      </c>
      <c r="CS900" s="179" t="str">
        <f t="shared" si="1199"/>
        <v>CS$18</v>
      </c>
      <c r="CT900" s="179" t="str">
        <f t="shared" si="1199"/>
        <v>CT$18</v>
      </c>
      <c r="CU900" s="179" t="str">
        <f t="shared" si="1199"/>
        <v>CU$18</v>
      </c>
      <c r="CV900" s="179" t="str">
        <f t="shared" si="1199"/>
        <v>CV$18</v>
      </c>
      <c r="CW900" s="179" t="str">
        <f t="shared" si="1199"/>
        <v>CW$18</v>
      </c>
      <c r="CX900" s="179" t="str">
        <f t="shared" si="1199"/>
        <v>CX$18</v>
      </c>
      <c r="CY900" s="179" t="str">
        <f t="shared" si="1199"/>
        <v>CY$18</v>
      </c>
      <c r="CZ900" s="179" t="str">
        <f t="shared" si="1199"/>
        <v>CZ$18</v>
      </c>
      <c r="DA900" s="179" t="str">
        <f t="shared" si="1199"/>
        <v>DA$18</v>
      </c>
      <c r="DB900" s="179" t="str">
        <f t="shared" si="1199"/>
        <v>DB$18</v>
      </c>
      <c r="DC900" s="179" t="str">
        <f t="shared" si="1199"/>
        <v>DC$18</v>
      </c>
      <c r="DD900" s="179" t="str">
        <f t="shared" si="1199"/>
        <v>DD$18</v>
      </c>
      <c r="DE900" s="179" t="str">
        <f t="shared" si="1199"/>
        <v>DE$18</v>
      </c>
      <c r="DF900" s="179" t="str">
        <f t="shared" si="1199"/>
        <v>DF$18</v>
      </c>
      <c r="DG900" s="179" t="str">
        <f t="shared" si="1199"/>
        <v>DG$18</v>
      </c>
      <c r="DH900" s="179" t="str">
        <f t="shared" si="1199"/>
        <v>DH$18</v>
      </c>
      <c r="DI900" s="179" t="str">
        <f t="shared" si="1199"/>
        <v>DI$18</v>
      </c>
      <c r="DJ900" s="179" t="str">
        <f t="shared" si="1199"/>
        <v>DJ$18</v>
      </c>
      <c r="DK900" s="179" t="str">
        <f t="shared" si="1199"/>
        <v>DK$18</v>
      </c>
      <c r="DL900" s="179" t="str">
        <f t="shared" si="1199"/>
        <v>DL$18</v>
      </c>
    </row>
    <row r="901" spans="1:116" x14ac:dyDescent="0.4">
      <c r="B901" t="s">
        <v>332</v>
      </c>
      <c r="D901" t="s">
        <v>784</v>
      </c>
      <c r="E901" s="8" t="str">
        <f t="shared" si="1184"/>
        <v>901 HOURLY-PV</v>
      </c>
      <c r="G901" s="8" t="str">
        <f>G880</f>
        <v>Secondary volume driver</v>
      </c>
      <c r="H901" s="12"/>
      <c r="I901" s="60"/>
      <c r="J901" s="60"/>
      <c r="K901" s="15"/>
      <c r="L901" s="15"/>
      <c r="M901" s="15"/>
      <c r="N901" s="15"/>
      <c r="O901" s="15"/>
      <c r="P901" s="15"/>
      <c r="R901" s="15"/>
      <c r="S901" s="179" t="str">
        <f t="shared" ref="S901:AX901" si="1200">S880</f>
        <v>S$19</v>
      </c>
      <c r="T901" s="179" t="str">
        <f t="shared" si="1200"/>
        <v>T$19</v>
      </c>
      <c r="U901" s="179" t="str">
        <f t="shared" si="1200"/>
        <v>U$19</v>
      </c>
      <c r="V901" s="179" t="str">
        <f t="shared" si="1200"/>
        <v>V$19</v>
      </c>
      <c r="W901" s="179" t="str">
        <f t="shared" si="1200"/>
        <v>W$19</v>
      </c>
      <c r="X901" s="179" t="str">
        <f t="shared" si="1200"/>
        <v>X$19</v>
      </c>
      <c r="Y901" s="179" t="str">
        <f t="shared" si="1200"/>
        <v>Y$19</v>
      </c>
      <c r="Z901" s="179" t="str">
        <f t="shared" si="1200"/>
        <v>Z$19</v>
      </c>
      <c r="AA901" s="179" t="str">
        <f t="shared" si="1200"/>
        <v>AA$19</v>
      </c>
      <c r="AB901" s="179" t="str">
        <f t="shared" si="1200"/>
        <v>AB$19</v>
      </c>
      <c r="AC901" s="179" t="str">
        <f t="shared" si="1200"/>
        <v>AC$19</v>
      </c>
      <c r="AD901" s="179" t="str">
        <f t="shared" si="1200"/>
        <v>AD$19</v>
      </c>
      <c r="AE901" s="179" t="str">
        <f t="shared" si="1200"/>
        <v>AE$19</v>
      </c>
      <c r="AF901" s="179" t="str">
        <f t="shared" si="1200"/>
        <v>AF$19</v>
      </c>
      <c r="AG901" s="179" t="str">
        <f t="shared" si="1200"/>
        <v>AG$19</v>
      </c>
      <c r="AH901" s="179" t="str">
        <f t="shared" si="1200"/>
        <v>AH$19</v>
      </c>
      <c r="AI901" s="179" t="str">
        <f t="shared" si="1200"/>
        <v>AI$19</v>
      </c>
      <c r="AJ901" s="179" t="str">
        <f t="shared" si="1200"/>
        <v>AJ$19</v>
      </c>
      <c r="AK901" s="179" t="str">
        <f t="shared" si="1200"/>
        <v>AK$19</v>
      </c>
      <c r="AL901" s="179" t="str">
        <f t="shared" si="1200"/>
        <v>AL$19</v>
      </c>
      <c r="AM901" s="179" t="str">
        <f t="shared" si="1200"/>
        <v>AM$19</v>
      </c>
      <c r="AN901" s="179" t="str">
        <f t="shared" si="1200"/>
        <v>AN$19</v>
      </c>
      <c r="AO901" s="179" t="str">
        <f t="shared" si="1200"/>
        <v>AO$19</v>
      </c>
      <c r="AP901" s="179" t="str">
        <f t="shared" si="1200"/>
        <v>AP$19</v>
      </c>
      <c r="AQ901" s="179" t="str">
        <f t="shared" si="1200"/>
        <v>AQ$19</v>
      </c>
      <c r="AR901" s="179" t="str">
        <f t="shared" si="1200"/>
        <v>AR$19</v>
      </c>
      <c r="AS901" s="179" t="str">
        <f t="shared" si="1200"/>
        <v>AS$19</v>
      </c>
      <c r="AT901" s="179" t="str">
        <f t="shared" si="1200"/>
        <v>AT$19</v>
      </c>
      <c r="AU901" s="179" t="str">
        <f t="shared" si="1200"/>
        <v>AU$19</v>
      </c>
      <c r="AV901" s="179" t="str">
        <f t="shared" si="1200"/>
        <v>AV$19</v>
      </c>
      <c r="AW901" s="179" t="str">
        <f t="shared" si="1200"/>
        <v>AW$19</v>
      </c>
      <c r="AX901" s="179" t="str">
        <f t="shared" si="1200"/>
        <v>AX$19</v>
      </c>
      <c r="AY901" s="179" t="str">
        <f t="shared" ref="AY901:CD901" si="1201">AY880</f>
        <v>AY$19</v>
      </c>
      <c r="AZ901" s="179" t="str">
        <f t="shared" si="1201"/>
        <v>AZ$19</v>
      </c>
      <c r="BA901" s="179" t="str">
        <f t="shared" si="1201"/>
        <v>BA$19</v>
      </c>
      <c r="BB901" s="179" t="str">
        <f t="shared" si="1201"/>
        <v>BB$19</v>
      </c>
      <c r="BC901" s="179" t="str">
        <f t="shared" si="1201"/>
        <v>BC$19</v>
      </c>
      <c r="BD901" s="179" t="str">
        <f t="shared" si="1201"/>
        <v>BD$19</v>
      </c>
      <c r="BE901" s="179" t="str">
        <f t="shared" si="1201"/>
        <v>BE$19</v>
      </c>
      <c r="BF901" s="179" t="str">
        <f t="shared" si="1201"/>
        <v>BF$19</v>
      </c>
      <c r="BG901" s="179" t="str">
        <f t="shared" si="1201"/>
        <v>BG$19</v>
      </c>
      <c r="BH901" s="179" t="str">
        <f t="shared" si="1201"/>
        <v>BH$19</v>
      </c>
      <c r="BI901" s="179" t="str">
        <f t="shared" si="1201"/>
        <v>BI$19</v>
      </c>
      <c r="BJ901" s="179" t="str">
        <f t="shared" si="1201"/>
        <v>BJ$19</v>
      </c>
      <c r="BK901" s="179" t="str">
        <f t="shared" si="1201"/>
        <v>BK$19</v>
      </c>
      <c r="BL901" s="179" t="str">
        <f t="shared" si="1201"/>
        <v>BL$19</v>
      </c>
      <c r="BM901" s="179" t="str">
        <f t="shared" si="1201"/>
        <v>BM$19</v>
      </c>
      <c r="BN901" s="179" t="str">
        <f t="shared" si="1201"/>
        <v>BN$19</v>
      </c>
      <c r="BO901" s="179" t="str">
        <f t="shared" si="1201"/>
        <v>BO$19</v>
      </c>
      <c r="BP901" s="179" t="str">
        <f t="shared" si="1201"/>
        <v>BP$19</v>
      </c>
      <c r="BQ901" s="179" t="str">
        <f t="shared" si="1201"/>
        <v>BQ$19</v>
      </c>
      <c r="BR901" s="179" t="str">
        <f t="shared" si="1201"/>
        <v>BR$19</v>
      </c>
      <c r="BS901" s="179" t="str">
        <f t="shared" si="1201"/>
        <v>BS$19</v>
      </c>
      <c r="BT901" s="179" t="str">
        <f t="shared" si="1201"/>
        <v>BT$19</v>
      </c>
      <c r="BU901" s="179" t="str">
        <f t="shared" si="1201"/>
        <v>BU$19</v>
      </c>
      <c r="BV901" s="179" t="str">
        <f t="shared" si="1201"/>
        <v>BV$19</v>
      </c>
      <c r="BW901" s="179" t="str">
        <f t="shared" si="1201"/>
        <v>BW$19</v>
      </c>
      <c r="BX901" s="179" t="str">
        <f t="shared" si="1201"/>
        <v>BX$19</v>
      </c>
      <c r="BY901" s="179" t="str">
        <f t="shared" si="1201"/>
        <v>BY$19</v>
      </c>
      <c r="BZ901" s="179" t="str">
        <f t="shared" si="1201"/>
        <v>BZ$19</v>
      </c>
      <c r="CA901" s="179" t="str">
        <f t="shared" si="1201"/>
        <v>CA$19</v>
      </c>
      <c r="CB901" s="179" t="str">
        <f t="shared" si="1201"/>
        <v>CB$19</v>
      </c>
      <c r="CC901" s="179" t="str">
        <f t="shared" si="1201"/>
        <v>CC$19</v>
      </c>
      <c r="CD901" s="179" t="str">
        <f t="shared" si="1201"/>
        <v>CD$19</v>
      </c>
      <c r="CE901" s="179" t="str">
        <f t="shared" ref="CE901:CL901" si="1202">CE880</f>
        <v>CE$19</v>
      </c>
      <c r="CF901" s="179" t="str">
        <f t="shared" si="1202"/>
        <v>CF$19</v>
      </c>
      <c r="CG901" s="179" t="str">
        <f t="shared" si="1202"/>
        <v>CG$19</v>
      </c>
      <c r="CH901" s="179" t="str">
        <f t="shared" si="1202"/>
        <v>CH$19</v>
      </c>
      <c r="CI901" s="179" t="str">
        <f t="shared" si="1202"/>
        <v>CI$19</v>
      </c>
      <c r="CJ901" s="179" t="str">
        <f t="shared" si="1202"/>
        <v>CJ$19</v>
      </c>
      <c r="CK901" s="179" t="str">
        <f t="shared" si="1202"/>
        <v>CK$19</v>
      </c>
      <c r="CL901" s="179" t="str">
        <f t="shared" si="1202"/>
        <v>CL$19</v>
      </c>
      <c r="CN901" s="60"/>
      <c r="CO901" s="179" t="str">
        <f t="shared" ref="CO901:DL901" si="1203">CO880</f>
        <v>CO$19</v>
      </c>
      <c r="CP901" s="179" t="str">
        <f t="shared" si="1203"/>
        <v>CP$19</v>
      </c>
      <c r="CQ901" s="179" t="str">
        <f t="shared" si="1203"/>
        <v>CQ$19</v>
      </c>
      <c r="CR901" s="179" t="str">
        <f t="shared" si="1203"/>
        <v>CR$19</v>
      </c>
      <c r="CS901" s="179" t="str">
        <f t="shared" si="1203"/>
        <v>CS$19</v>
      </c>
      <c r="CT901" s="179" t="str">
        <f t="shared" si="1203"/>
        <v>CT$19</v>
      </c>
      <c r="CU901" s="179" t="str">
        <f t="shared" si="1203"/>
        <v>CU$19</v>
      </c>
      <c r="CV901" s="179" t="str">
        <f t="shared" si="1203"/>
        <v>CV$19</v>
      </c>
      <c r="CW901" s="179" t="str">
        <f t="shared" si="1203"/>
        <v>CW$19</v>
      </c>
      <c r="CX901" s="179" t="str">
        <f t="shared" si="1203"/>
        <v>CX$19</v>
      </c>
      <c r="CY901" s="179" t="str">
        <f t="shared" si="1203"/>
        <v>CY$19</v>
      </c>
      <c r="CZ901" s="179" t="str">
        <f t="shared" si="1203"/>
        <v>CZ$19</v>
      </c>
      <c r="DA901" s="179" t="str">
        <f t="shared" si="1203"/>
        <v>DA$19</v>
      </c>
      <c r="DB901" s="179" t="str">
        <f t="shared" si="1203"/>
        <v>DB$19</v>
      </c>
      <c r="DC901" s="179" t="str">
        <f t="shared" si="1203"/>
        <v>DC$19</v>
      </c>
      <c r="DD901" s="179" t="str">
        <f t="shared" si="1203"/>
        <v>DD$19</v>
      </c>
      <c r="DE901" s="179" t="str">
        <f t="shared" si="1203"/>
        <v>DE$19</v>
      </c>
      <c r="DF901" s="179" t="str">
        <f t="shared" si="1203"/>
        <v>DF$19</v>
      </c>
      <c r="DG901" s="179" t="str">
        <f t="shared" si="1203"/>
        <v>DG$19</v>
      </c>
      <c r="DH901" s="179" t="str">
        <f t="shared" si="1203"/>
        <v>DH$19</v>
      </c>
      <c r="DI901" s="179" t="str">
        <f t="shared" si="1203"/>
        <v>DI$19</v>
      </c>
      <c r="DJ901" s="179" t="str">
        <f t="shared" si="1203"/>
        <v>DJ$19</v>
      </c>
      <c r="DK901" s="179" t="str">
        <f t="shared" si="1203"/>
        <v>DK$19</v>
      </c>
      <c r="DL901" s="179" t="str">
        <f t="shared" si="1203"/>
        <v>DL$19</v>
      </c>
    </row>
    <row r="902" spans="1:116" x14ac:dyDescent="0.4">
      <c r="E902" s="8"/>
      <c r="H902" s="12"/>
      <c r="I902" s="60"/>
      <c r="J902" s="60"/>
      <c r="K902" s="15"/>
      <c r="L902" s="15"/>
      <c r="M902" s="15"/>
      <c r="N902" s="15"/>
      <c r="O902" s="15"/>
      <c r="P902" s="15"/>
      <c r="R902" s="15"/>
      <c r="S902" s="179"/>
      <c r="T902" s="179"/>
      <c r="U902" s="179"/>
      <c r="V902" s="179"/>
      <c r="W902" s="179"/>
      <c r="X902" s="179"/>
      <c r="Y902" s="179"/>
      <c r="Z902" s="179"/>
      <c r="AA902" s="179"/>
      <c r="AB902" s="179"/>
      <c r="AC902" s="179"/>
      <c r="AD902" s="179"/>
      <c r="AE902" s="179"/>
      <c r="AF902" s="179"/>
      <c r="AG902" s="179"/>
      <c r="AH902" s="179"/>
      <c r="AI902" s="179"/>
      <c r="AJ902" s="179"/>
      <c r="AK902" s="179"/>
      <c r="AL902" s="179"/>
      <c r="AM902" s="179"/>
      <c r="AN902" s="179"/>
      <c r="AO902" s="179"/>
      <c r="AP902" s="179"/>
      <c r="AQ902" s="179"/>
      <c r="AR902" s="179"/>
      <c r="AS902" s="179"/>
      <c r="AT902" s="179"/>
      <c r="AU902" s="179"/>
      <c r="AV902" s="179"/>
      <c r="AW902" s="179"/>
      <c r="AX902" s="179"/>
      <c r="AY902" s="179"/>
      <c r="AZ902" s="179"/>
      <c r="BA902" s="179"/>
      <c r="BB902" s="179"/>
      <c r="BC902" s="179"/>
      <c r="BD902" s="179"/>
      <c r="BE902" s="179"/>
      <c r="BF902" s="179"/>
      <c r="BG902" s="179"/>
      <c r="BH902" s="179"/>
      <c r="BI902" s="179"/>
      <c r="BJ902" s="179"/>
      <c r="BK902" s="179"/>
      <c r="BL902" s="179"/>
      <c r="BM902" s="179"/>
      <c r="BN902" s="179"/>
      <c r="BO902" s="179"/>
      <c r="BP902" s="179"/>
      <c r="BQ902" s="179"/>
      <c r="BR902" s="179"/>
      <c r="BS902" s="179"/>
      <c r="BT902" s="179"/>
      <c r="BU902" s="179"/>
      <c r="BV902" s="179"/>
      <c r="BW902" s="179"/>
      <c r="BX902" s="179"/>
      <c r="BY902" s="179"/>
      <c r="BZ902" s="179"/>
      <c r="CA902" s="179"/>
      <c r="CB902" s="179"/>
      <c r="CC902" s="179"/>
      <c r="CD902" s="179"/>
      <c r="CE902" s="179"/>
      <c r="CF902" s="179"/>
      <c r="CG902" s="179"/>
      <c r="CH902" s="179"/>
      <c r="CI902" s="179"/>
      <c r="CJ902" s="179"/>
      <c r="CK902" s="179"/>
      <c r="CL902" s="179"/>
      <c r="CM902" s="179"/>
      <c r="CN902" s="179"/>
      <c r="CO902" s="179"/>
      <c r="CP902" s="179"/>
      <c r="CQ902" s="179"/>
      <c r="CR902" s="179"/>
      <c r="CS902" s="179"/>
      <c r="CT902" s="179"/>
      <c r="CU902" s="179"/>
      <c r="CV902" s="179"/>
      <c r="CW902" s="179"/>
      <c r="CX902" s="179"/>
      <c r="CY902" s="179"/>
      <c r="CZ902" s="179"/>
      <c r="DA902" s="179"/>
      <c r="DB902" s="179"/>
      <c r="DC902" s="179"/>
      <c r="DD902" s="179"/>
      <c r="DE902" s="179"/>
      <c r="DF902" s="179"/>
      <c r="DG902" s="179"/>
      <c r="DH902" s="179"/>
      <c r="DI902" s="179"/>
      <c r="DJ902" s="179"/>
      <c r="DK902" s="179"/>
      <c r="DL902" s="179"/>
    </row>
    <row r="903" spans="1:116" x14ac:dyDescent="0.4">
      <c r="E903" s="8"/>
      <c r="H903" s="12"/>
      <c r="I903" s="60"/>
      <c r="J903" s="60"/>
      <c r="K903" s="15"/>
      <c r="L903" s="15"/>
      <c r="M903" s="15"/>
      <c r="N903" s="15"/>
      <c r="O903" s="15"/>
      <c r="P903" s="15"/>
      <c r="R903" s="15"/>
      <c r="S903" s="179"/>
      <c r="T903" s="179"/>
      <c r="U903" s="179"/>
      <c r="V903" s="179"/>
      <c r="W903" s="179"/>
      <c r="X903" s="179"/>
      <c r="Y903" s="179"/>
      <c r="Z903" s="179"/>
      <c r="AA903" s="179"/>
      <c r="AB903" s="179"/>
      <c r="AC903" s="179"/>
      <c r="AD903" s="179"/>
      <c r="AE903" s="179"/>
      <c r="AF903" s="179"/>
      <c r="AG903" s="179"/>
      <c r="AH903" s="179"/>
      <c r="AI903" s="179"/>
      <c r="AJ903" s="179"/>
      <c r="AK903" s="179"/>
      <c r="AL903" s="179"/>
      <c r="AM903" s="179"/>
      <c r="AN903" s="179"/>
      <c r="AO903" s="179"/>
      <c r="AP903" s="179"/>
      <c r="AQ903" s="179"/>
      <c r="AR903" s="179"/>
      <c r="AS903" s="179"/>
      <c r="AT903" s="179"/>
      <c r="AU903" s="179"/>
      <c r="AV903" s="179"/>
      <c r="AW903" s="179"/>
      <c r="AX903" s="179"/>
      <c r="AY903" s="179"/>
      <c r="AZ903" s="179"/>
      <c r="BA903" s="179"/>
      <c r="BB903" s="179"/>
      <c r="BC903" s="179"/>
      <c r="BD903" s="179"/>
      <c r="BE903" s="179"/>
      <c r="BF903" s="179"/>
      <c r="BG903" s="179"/>
      <c r="BH903" s="179"/>
      <c r="BI903" s="179"/>
      <c r="BJ903" s="179"/>
      <c r="BK903" s="179"/>
      <c r="BL903" s="179"/>
      <c r="BM903" s="179"/>
      <c r="BN903" s="179"/>
      <c r="BO903" s="179"/>
      <c r="BP903" s="179"/>
      <c r="BQ903" s="179"/>
      <c r="BR903" s="179"/>
      <c r="BS903" s="179"/>
      <c r="BT903" s="179"/>
      <c r="BU903" s="179"/>
      <c r="BV903" s="179"/>
      <c r="BW903" s="179"/>
      <c r="BX903" s="179"/>
      <c r="BY903" s="179"/>
      <c r="BZ903" s="179"/>
      <c r="CA903" s="179"/>
      <c r="CB903" s="179"/>
      <c r="CC903" s="179"/>
      <c r="CD903" s="179"/>
      <c r="CE903" s="179"/>
      <c r="CF903" s="179"/>
      <c r="CG903" s="179"/>
      <c r="CH903" s="179"/>
      <c r="CI903" s="179"/>
      <c r="CJ903" s="179"/>
      <c r="CK903" s="179"/>
      <c r="CL903" s="179"/>
      <c r="CM903" s="179"/>
      <c r="CN903" s="179"/>
      <c r="CO903" s="179"/>
      <c r="CP903" s="179"/>
      <c r="CQ903" s="179"/>
      <c r="CR903" s="179"/>
      <c r="CS903" s="179"/>
      <c r="CT903" s="179"/>
      <c r="CU903" s="179"/>
      <c r="CV903" s="179"/>
      <c r="CW903" s="179"/>
      <c r="CX903" s="179"/>
      <c r="CY903" s="179"/>
      <c r="CZ903" s="179"/>
      <c r="DA903" s="179"/>
      <c r="DB903" s="179"/>
      <c r="DC903" s="179"/>
      <c r="DD903" s="179"/>
      <c r="DE903" s="179"/>
      <c r="DF903" s="179"/>
      <c r="DG903" s="179"/>
      <c r="DH903" s="179"/>
      <c r="DI903" s="179"/>
      <c r="DJ903" s="179"/>
      <c r="DK903" s="179"/>
      <c r="DL903" s="179"/>
    </row>
    <row r="904" spans="1:116" x14ac:dyDescent="0.4">
      <c r="E904" s="8"/>
      <c r="H904" s="12"/>
      <c r="I904" s="60"/>
      <c r="J904" s="60"/>
      <c r="K904" s="15"/>
      <c r="L904" s="15"/>
      <c r="M904" s="15"/>
      <c r="N904" s="15"/>
      <c r="O904" s="15"/>
      <c r="P904" s="15"/>
      <c r="R904" s="15"/>
      <c r="S904" s="179"/>
      <c r="T904" s="179"/>
      <c r="U904" s="179"/>
      <c r="V904" s="179"/>
      <c r="W904" s="179"/>
      <c r="X904" s="179"/>
      <c r="Y904" s="179"/>
      <c r="Z904" s="179"/>
      <c r="AA904" s="179"/>
      <c r="AB904" s="179"/>
      <c r="AC904" s="179"/>
      <c r="AD904" s="179"/>
      <c r="AE904" s="179"/>
      <c r="AF904" s="179"/>
      <c r="AG904" s="179"/>
      <c r="AH904" s="179"/>
      <c r="AI904" s="179"/>
      <c r="AJ904" s="179"/>
      <c r="AK904" s="179"/>
      <c r="AL904" s="179"/>
      <c r="AM904" s="179"/>
      <c r="AN904" s="179"/>
      <c r="AO904" s="179"/>
      <c r="AP904" s="179"/>
      <c r="AQ904" s="179"/>
      <c r="AR904" s="179"/>
      <c r="AS904" s="179"/>
      <c r="AT904" s="179"/>
      <c r="AU904" s="179"/>
      <c r="AV904" s="179"/>
      <c r="AW904" s="179"/>
      <c r="AX904" s="179"/>
      <c r="AY904" s="179"/>
      <c r="AZ904" s="179"/>
      <c r="BA904" s="179"/>
      <c r="BB904" s="179"/>
      <c r="BC904" s="179"/>
      <c r="BD904" s="179"/>
      <c r="BE904" s="179"/>
      <c r="BF904" s="179"/>
      <c r="BG904" s="179"/>
      <c r="BH904" s="179"/>
      <c r="BI904" s="179"/>
      <c r="BJ904" s="179"/>
      <c r="BK904" s="179"/>
      <c r="BL904" s="179"/>
      <c r="BM904" s="179"/>
      <c r="BN904" s="179"/>
      <c r="BO904" s="179"/>
      <c r="BP904" s="179"/>
      <c r="BQ904" s="179"/>
      <c r="BR904" s="179"/>
      <c r="BS904" s="179"/>
      <c r="BT904" s="179"/>
      <c r="BU904" s="179"/>
      <c r="BV904" s="179"/>
      <c r="BW904" s="179"/>
      <c r="BX904" s="179"/>
      <c r="BY904" s="179"/>
      <c r="BZ904" s="179"/>
      <c r="CA904" s="179"/>
      <c r="CB904" s="179"/>
      <c r="CC904" s="179"/>
      <c r="CD904" s="179"/>
      <c r="CE904" s="179"/>
      <c r="CF904" s="179"/>
      <c r="CG904" s="179"/>
      <c r="CH904" s="179"/>
      <c r="CI904" s="179"/>
      <c r="CJ904" s="179"/>
      <c r="CK904" s="179"/>
      <c r="CL904" s="179"/>
      <c r="CM904" s="179"/>
      <c r="CN904" s="179"/>
      <c r="CO904" s="179"/>
      <c r="CP904" s="179"/>
      <c r="CQ904" s="179"/>
      <c r="CR904" s="179"/>
      <c r="CS904" s="179"/>
      <c r="CT904" s="179"/>
      <c r="CU904" s="179"/>
      <c r="CV904" s="179"/>
      <c r="CW904" s="179"/>
      <c r="CX904" s="179"/>
      <c r="CY904" s="179"/>
      <c r="CZ904" s="179"/>
      <c r="DA904" s="179"/>
      <c r="DB904" s="179"/>
      <c r="DC904" s="179"/>
      <c r="DD904" s="179"/>
      <c r="DE904" s="179"/>
      <c r="DF904" s="179"/>
      <c r="DG904" s="179"/>
      <c r="DH904" s="179"/>
      <c r="DI904" s="179"/>
      <c r="DJ904" s="179"/>
      <c r="DK904" s="179"/>
      <c r="DL904" s="179"/>
    </row>
    <row r="905" spans="1:116" x14ac:dyDescent="0.4">
      <c r="E905" s="8"/>
      <c r="H905" s="12"/>
      <c r="I905" s="60"/>
      <c r="J905" s="60"/>
      <c r="K905" s="15"/>
      <c r="L905" s="15"/>
      <c r="M905" s="15"/>
      <c r="N905" s="15"/>
      <c r="O905" s="15"/>
      <c r="P905" s="15"/>
      <c r="R905" s="15"/>
      <c r="S905" s="179"/>
      <c r="T905" s="179"/>
      <c r="U905" s="179"/>
      <c r="V905" s="179"/>
      <c r="W905" s="179"/>
      <c r="X905" s="179"/>
      <c r="Y905" s="179"/>
      <c r="Z905" s="179"/>
      <c r="AA905" s="179"/>
      <c r="AB905" s="179"/>
      <c r="AC905" s="179"/>
      <c r="AD905" s="179"/>
      <c r="AE905" s="179"/>
      <c r="AF905" s="179"/>
      <c r="AG905" s="179"/>
      <c r="AH905" s="179"/>
      <c r="AI905" s="179"/>
      <c r="AJ905" s="179"/>
      <c r="AK905" s="179"/>
      <c r="AL905" s="179"/>
      <c r="AM905" s="179"/>
      <c r="AN905" s="179"/>
      <c r="AO905" s="179"/>
      <c r="AP905" s="179"/>
      <c r="AQ905" s="179"/>
      <c r="AR905" s="179"/>
      <c r="AS905" s="179"/>
      <c r="AT905" s="179"/>
      <c r="AU905" s="179"/>
      <c r="AV905" s="179"/>
      <c r="AW905" s="179"/>
      <c r="AX905" s="179"/>
      <c r="AY905" s="179"/>
      <c r="AZ905" s="179"/>
      <c r="BA905" s="179"/>
      <c r="BB905" s="179"/>
      <c r="BC905" s="179"/>
      <c r="BD905" s="179"/>
      <c r="BE905" s="179"/>
      <c r="BF905" s="179"/>
      <c r="BG905" s="179"/>
      <c r="BH905" s="179"/>
      <c r="BI905" s="179"/>
      <c r="BJ905" s="179"/>
      <c r="BK905" s="179"/>
      <c r="BL905" s="179"/>
      <c r="BM905" s="179"/>
      <c r="BN905" s="179"/>
      <c r="BO905" s="179"/>
      <c r="BP905" s="179"/>
      <c r="BQ905" s="179"/>
      <c r="BR905" s="179"/>
      <c r="BS905" s="179"/>
      <c r="BT905" s="179"/>
      <c r="BU905" s="179"/>
      <c r="BV905" s="179"/>
      <c r="BW905" s="179"/>
      <c r="BX905" s="179"/>
      <c r="BY905" s="179"/>
      <c r="BZ905" s="179"/>
      <c r="CA905" s="179"/>
      <c r="CB905" s="179"/>
      <c r="CC905" s="179"/>
      <c r="CD905" s="179"/>
      <c r="CE905" s="179"/>
      <c r="CF905" s="179"/>
      <c r="CG905" s="179"/>
      <c r="CH905" s="179"/>
      <c r="CI905" s="179"/>
      <c r="CJ905" s="179"/>
      <c r="CK905" s="179"/>
      <c r="CL905" s="179"/>
      <c r="CM905" s="179"/>
      <c r="CN905" s="179"/>
      <c r="CO905" s="179"/>
      <c r="CP905" s="179"/>
      <c r="CQ905" s="179"/>
      <c r="CR905" s="179"/>
      <c r="CS905" s="179"/>
      <c r="CT905" s="179"/>
      <c r="CU905" s="179"/>
      <c r="CV905" s="179"/>
      <c r="CW905" s="179"/>
      <c r="CX905" s="179"/>
      <c r="CY905" s="179"/>
      <c r="CZ905" s="179"/>
      <c r="DA905" s="179"/>
      <c r="DB905" s="179"/>
      <c r="DC905" s="179"/>
      <c r="DD905" s="179"/>
      <c r="DE905" s="179"/>
      <c r="DF905" s="179"/>
      <c r="DG905" s="179"/>
      <c r="DH905" s="179"/>
      <c r="DI905" s="179"/>
      <c r="DJ905" s="179"/>
      <c r="DK905" s="179"/>
      <c r="DL905" s="179"/>
    </row>
    <row r="906" spans="1:116" x14ac:dyDescent="0.4">
      <c r="E906" s="8"/>
      <c r="H906" s="12"/>
      <c r="I906" s="60"/>
      <c r="J906" s="60"/>
      <c r="K906" s="15"/>
      <c r="L906" s="15"/>
      <c r="M906" s="15"/>
      <c r="N906" s="15"/>
      <c r="O906" s="15"/>
      <c r="P906" s="15"/>
      <c r="R906" s="15"/>
      <c r="S906" s="179"/>
      <c r="T906" s="179"/>
      <c r="U906" s="179"/>
      <c r="V906" s="179"/>
      <c r="W906" s="179"/>
      <c r="X906" s="179"/>
      <c r="Y906" s="179"/>
      <c r="Z906" s="179"/>
      <c r="AA906" s="179"/>
      <c r="AB906" s="179"/>
      <c r="AC906" s="179"/>
      <c r="AD906" s="179"/>
      <c r="AE906" s="179"/>
      <c r="AF906" s="179"/>
      <c r="AG906" s="179"/>
      <c r="AH906" s="179"/>
      <c r="AI906" s="179"/>
      <c r="AJ906" s="179"/>
      <c r="AK906" s="179"/>
      <c r="AL906" s="179"/>
      <c r="AM906" s="179"/>
      <c r="AN906" s="179"/>
      <c r="AO906" s="179"/>
      <c r="AP906" s="179"/>
      <c r="AQ906" s="179"/>
      <c r="AR906" s="179"/>
      <c r="AS906" s="179"/>
      <c r="AT906" s="179"/>
      <c r="AU906" s="179"/>
      <c r="AV906" s="179"/>
      <c r="AW906" s="179"/>
      <c r="AX906" s="179"/>
      <c r="AY906" s="179"/>
      <c r="AZ906" s="179"/>
      <c r="BA906" s="179"/>
      <c r="BB906" s="179"/>
      <c r="BC906" s="179"/>
      <c r="BD906" s="179"/>
      <c r="BE906" s="179"/>
      <c r="BF906" s="179"/>
      <c r="BG906" s="179"/>
      <c r="BH906" s="179"/>
      <c r="BI906" s="179"/>
      <c r="BJ906" s="179"/>
      <c r="BK906" s="179"/>
      <c r="BL906" s="179"/>
      <c r="BM906" s="179"/>
      <c r="BN906" s="179"/>
      <c r="BO906" s="179"/>
      <c r="BP906" s="179"/>
      <c r="BQ906" s="179"/>
      <c r="BR906" s="179"/>
      <c r="BS906" s="179"/>
      <c r="BT906" s="179"/>
      <c r="BU906" s="179"/>
      <c r="BV906" s="179"/>
      <c r="BW906" s="179"/>
      <c r="BX906" s="179"/>
      <c r="BY906" s="179"/>
      <c r="BZ906" s="179"/>
      <c r="CA906" s="179"/>
      <c r="CB906" s="179"/>
      <c r="CC906" s="179"/>
      <c r="CD906" s="179"/>
      <c r="CE906" s="179"/>
      <c r="CF906" s="179"/>
      <c r="CG906" s="179"/>
      <c r="CH906" s="179"/>
      <c r="CI906" s="179"/>
      <c r="CJ906" s="179"/>
      <c r="CK906" s="179"/>
      <c r="CL906" s="179"/>
      <c r="CM906" s="179"/>
      <c r="CN906" s="179"/>
      <c r="CO906" s="179"/>
      <c r="CP906" s="179"/>
      <c r="CQ906" s="179"/>
      <c r="CR906" s="179"/>
      <c r="CS906" s="179"/>
      <c r="CT906" s="179"/>
      <c r="CU906" s="179"/>
      <c r="CV906" s="179"/>
      <c r="CW906" s="179"/>
      <c r="CX906" s="179"/>
      <c r="CY906" s="179"/>
      <c r="CZ906" s="179"/>
      <c r="DA906" s="179"/>
      <c r="DB906" s="179"/>
      <c r="DC906" s="179"/>
      <c r="DD906" s="179"/>
      <c r="DE906" s="179"/>
      <c r="DF906" s="179"/>
      <c r="DG906" s="179"/>
      <c r="DH906" s="179"/>
      <c r="DI906" s="179"/>
      <c r="DJ906" s="179"/>
      <c r="DK906" s="179"/>
      <c r="DL906" s="179"/>
    </row>
    <row r="907" spans="1:116" x14ac:dyDescent="0.4">
      <c r="E907" s="8"/>
      <c r="H907" s="12"/>
      <c r="I907" s="60"/>
      <c r="J907" s="60"/>
      <c r="K907" s="15"/>
      <c r="L907" s="15"/>
      <c r="M907" s="15"/>
      <c r="N907" s="15"/>
      <c r="O907" s="15"/>
      <c r="P907" s="15"/>
      <c r="R907" s="15"/>
      <c r="S907" s="179"/>
      <c r="T907" s="179"/>
      <c r="U907" s="179"/>
      <c r="V907" s="179"/>
      <c r="W907" s="179"/>
      <c r="X907" s="179"/>
      <c r="Y907" s="179"/>
      <c r="Z907" s="179"/>
      <c r="AA907" s="179"/>
      <c r="AB907" s="179"/>
      <c r="AC907" s="179"/>
      <c r="AD907" s="179"/>
      <c r="AE907" s="179"/>
      <c r="AF907" s="179"/>
      <c r="AG907" s="179"/>
      <c r="AH907" s="179"/>
      <c r="AI907" s="179"/>
      <c r="AJ907" s="179"/>
      <c r="AK907" s="179"/>
      <c r="AL907" s="179"/>
      <c r="AM907" s="179"/>
      <c r="AN907" s="179"/>
      <c r="AO907" s="179"/>
      <c r="AP907" s="179"/>
      <c r="AQ907" s="179"/>
      <c r="AR907" s="179"/>
      <c r="AS907" s="179"/>
      <c r="AT907" s="179"/>
      <c r="AU907" s="179"/>
      <c r="AV907" s="179"/>
      <c r="AW907" s="179"/>
      <c r="AX907" s="179"/>
      <c r="AY907" s="179"/>
      <c r="AZ907" s="179"/>
      <c r="BA907" s="179"/>
      <c r="BB907" s="179"/>
      <c r="BC907" s="179"/>
      <c r="BD907" s="179"/>
      <c r="BE907" s="179"/>
      <c r="BF907" s="179"/>
      <c r="BG907" s="179"/>
      <c r="BH907" s="179"/>
      <c r="BI907" s="179"/>
      <c r="BJ907" s="179"/>
      <c r="BK907" s="179"/>
      <c r="BL907" s="179"/>
      <c r="BM907" s="179"/>
      <c r="BN907" s="179"/>
      <c r="BO907" s="179"/>
      <c r="BP907" s="179"/>
      <c r="BQ907" s="179"/>
      <c r="BR907" s="179"/>
      <c r="BS907" s="179"/>
      <c r="BT907" s="179"/>
      <c r="BU907" s="179"/>
      <c r="BV907" s="179"/>
      <c r="BW907" s="179"/>
      <c r="BX907" s="179"/>
      <c r="BY907" s="179"/>
      <c r="BZ907" s="179"/>
      <c r="CA907" s="179"/>
      <c r="CB907" s="179"/>
      <c r="CC907" s="179"/>
      <c r="CD907" s="179"/>
      <c r="CE907" s="179"/>
      <c r="CF907" s="179"/>
      <c r="CG907" s="179"/>
      <c r="CH907" s="179"/>
      <c r="CI907" s="179"/>
      <c r="CJ907" s="179"/>
      <c r="CK907" s="179"/>
      <c r="CL907" s="179"/>
      <c r="CM907" s="179"/>
      <c r="CN907" s="179"/>
      <c r="CO907" s="179"/>
      <c r="CP907" s="179"/>
      <c r="CQ907" s="179"/>
      <c r="CR907" s="179"/>
      <c r="CS907" s="179"/>
      <c r="CT907" s="179"/>
      <c r="CU907" s="179"/>
      <c r="CV907" s="179"/>
      <c r="CW907" s="179"/>
      <c r="CX907" s="179"/>
      <c r="CY907" s="179"/>
      <c r="CZ907" s="179"/>
      <c r="DA907" s="179"/>
      <c r="DB907" s="179"/>
      <c r="DC907" s="179"/>
      <c r="DD907" s="179"/>
      <c r="DE907" s="179"/>
      <c r="DF907" s="179"/>
      <c r="DG907" s="179"/>
      <c r="DH907" s="179"/>
      <c r="DI907" s="179"/>
      <c r="DJ907" s="179"/>
      <c r="DK907" s="179"/>
      <c r="DL907" s="179"/>
    </row>
    <row r="908" spans="1:116" x14ac:dyDescent="0.4">
      <c r="E908" s="8"/>
      <c r="H908" s="12"/>
      <c r="I908" s="60"/>
      <c r="J908" s="60"/>
      <c r="K908" s="15"/>
      <c r="L908" s="15"/>
      <c r="M908" s="15"/>
      <c r="N908" s="15"/>
      <c r="O908" s="15"/>
      <c r="P908" s="15"/>
      <c r="R908" s="15"/>
      <c r="S908" s="179"/>
      <c r="T908" s="179"/>
      <c r="U908" s="179"/>
      <c r="V908" s="179"/>
      <c r="W908" s="179"/>
      <c r="X908" s="179"/>
      <c r="Y908" s="179"/>
      <c r="Z908" s="179"/>
      <c r="AA908" s="179"/>
      <c r="AB908" s="179"/>
      <c r="AC908" s="179"/>
      <c r="AD908" s="179"/>
      <c r="AE908" s="179"/>
      <c r="AF908" s="179"/>
      <c r="AG908" s="179"/>
      <c r="AH908" s="179"/>
      <c r="AI908" s="179"/>
      <c r="AJ908" s="179"/>
      <c r="AK908" s="179"/>
      <c r="AL908" s="179"/>
      <c r="AM908" s="179"/>
      <c r="AN908" s="179"/>
      <c r="AO908" s="179"/>
      <c r="AP908" s="179"/>
      <c r="AQ908" s="179"/>
      <c r="AR908" s="179"/>
      <c r="AS908" s="179"/>
      <c r="AT908" s="179"/>
      <c r="AU908" s="179"/>
      <c r="AV908" s="179"/>
      <c r="AW908" s="179"/>
      <c r="AX908" s="179"/>
      <c r="AY908" s="179"/>
      <c r="AZ908" s="179"/>
      <c r="BA908" s="179"/>
      <c r="BB908" s="179"/>
      <c r="BC908" s="179"/>
      <c r="BD908" s="179"/>
      <c r="BE908" s="179"/>
      <c r="BF908" s="179"/>
      <c r="BG908" s="179"/>
      <c r="BH908" s="179"/>
      <c r="BI908" s="179"/>
      <c r="BJ908" s="179"/>
      <c r="BK908" s="179"/>
      <c r="BL908" s="179"/>
      <c r="BM908" s="179"/>
      <c r="BN908" s="179"/>
      <c r="BO908" s="179"/>
      <c r="BP908" s="179"/>
      <c r="BQ908" s="179"/>
      <c r="BR908" s="179"/>
      <c r="BS908" s="179"/>
      <c r="BT908" s="179"/>
      <c r="BU908" s="179"/>
      <c r="BV908" s="179"/>
      <c r="BW908" s="179"/>
      <c r="BX908" s="179"/>
      <c r="BY908" s="179"/>
      <c r="BZ908" s="179"/>
      <c r="CA908" s="179"/>
      <c r="CB908" s="179"/>
      <c r="CC908" s="179"/>
      <c r="CD908" s="179"/>
      <c r="CE908" s="179"/>
      <c r="CF908" s="179"/>
      <c r="CG908" s="179"/>
      <c r="CH908" s="179"/>
      <c r="CI908" s="179"/>
      <c r="CJ908" s="179"/>
      <c r="CK908" s="179"/>
      <c r="CL908" s="179"/>
      <c r="CM908" s="179"/>
      <c r="CN908" s="179"/>
      <c r="CO908" s="179"/>
      <c r="CP908" s="179"/>
      <c r="CQ908" s="179"/>
      <c r="CR908" s="179"/>
      <c r="CS908" s="179"/>
      <c r="CT908" s="179"/>
      <c r="CU908" s="179"/>
      <c r="CV908" s="179"/>
      <c r="CW908" s="179"/>
      <c r="CX908" s="179"/>
      <c r="CY908" s="179"/>
      <c r="CZ908" s="179"/>
      <c r="DA908" s="179"/>
      <c r="DB908" s="179"/>
      <c r="DC908" s="179"/>
      <c r="DD908" s="179"/>
      <c r="DE908" s="179"/>
      <c r="DF908" s="179"/>
      <c r="DG908" s="179"/>
      <c r="DH908" s="179"/>
      <c r="DI908" s="179"/>
      <c r="DJ908" s="179"/>
      <c r="DK908" s="179"/>
      <c r="DL908" s="179"/>
    </row>
    <row r="909" spans="1:116" x14ac:dyDescent="0.4">
      <c r="E909" s="8"/>
      <c r="H909" s="12"/>
      <c r="I909" s="60"/>
      <c r="J909" s="60"/>
      <c r="K909" s="15"/>
      <c r="L909" s="15"/>
      <c r="M909" s="15"/>
      <c r="N909" s="15"/>
      <c r="O909" s="15"/>
      <c r="P909" s="15"/>
      <c r="R909" s="15"/>
      <c r="S909" s="179"/>
      <c r="T909" s="179"/>
      <c r="U909" s="179"/>
      <c r="V909" s="179"/>
      <c r="W909" s="179"/>
      <c r="X909" s="179"/>
      <c r="Y909" s="179"/>
      <c r="Z909" s="179"/>
      <c r="AA909" s="179"/>
      <c r="AB909" s="179"/>
      <c r="AC909" s="179"/>
      <c r="AD909" s="179"/>
      <c r="AE909" s="179"/>
      <c r="AF909" s="179"/>
      <c r="AG909" s="179"/>
      <c r="AH909" s="179"/>
      <c r="AI909" s="179"/>
      <c r="AJ909" s="179"/>
      <c r="AK909" s="179"/>
      <c r="AL909" s="179"/>
      <c r="AM909" s="179"/>
      <c r="AN909" s="179"/>
      <c r="AO909" s="179"/>
      <c r="AP909" s="179"/>
      <c r="AQ909" s="179"/>
      <c r="AR909" s="179"/>
      <c r="AS909" s="179"/>
      <c r="AT909" s="179"/>
      <c r="AU909" s="179"/>
      <c r="AV909" s="179"/>
      <c r="AW909" s="179"/>
      <c r="AX909" s="179"/>
      <c r="AY909" s="179"/>
      <c r="AZ909" s="179"/>
      <c r="BA909" s="179"/>
      <c r="BB909" s="179"/>
      <c r="BC909" s="179"/>
      <c r="BD909" s="179"/>
      <c r="BE909" s="179"/>
      <c r="BF909" s="179"/>
      <c r="BG909" s="179"/>
      <c r="BH909" s="179"/>
      <c r="BI909" s="179"/>
      <c r="BJ909" s="179"/>
      <c r="BK909" s="179"/>
      <c r="BL909" s="179"/>
      <c r="BM909" s="179"/>
      <c r="BN909" s="179"/>
      <c r="BO909" s="179"/>
      <c r="BP909" s="179"/>
      <c r="BQ909" s="179"/>
      <c r="BR909" s="179"/>
      <c r="BS909" s="179"/>
      <c r="BT909" s="179"/>
      <c r="BU909" s="179"/>
      <c r="BV909" s="179"/>
      <c r="BW909" s="179"/>
      <c r="BX909" s="179"/>
      <c r="BY909" s="179"/>
      <c r="BZ909" s="179"/>
      <c r="CA909" s="179"/>
      <c r="CB909" s="179"/>
      <c r="CC909" s="179"/>
      <c r="CD909" s="179"/>
      <c r="CE909" s="179"/>
      <c r="CF909" s="179"/>
      <c r="CG909" s="179"/>
      <c r="CH909" s="179"/>
      <c r="CI909" s="179"/>
      <c r="CJ909" s="179"/>
      <c r="CK909" s="179"/>
      <c r="CL909" s="179"/>
      <c r="CM909" s="179"/>
      <c r="CN909" s="179"/>
      <c r="CO909" s="179"/>
      <c r="CP909" s="179"/>
      <c r="CQ909" s="179"/>
      <c r="CR909" s="179"/>
      <c r="CS909" s="179"/>
      <c r="CT909" s="179"/>
      <c r="CU909" s="179"/>
      <c r="CV909" s="179"/>
      <c r="CW909" s="179"/>
      <c r="CX909" s="179"/>
      <c r="CY909" s="179"/>
      <c r="CZ909" s="179"/>
      <c r="DA909" s="179"/>
      <c r="DB909" s="179"/>
      <c r="DC909" s="179"/>
      <c r="DD909" s="179"/>
      <c r="DE909" s="179"/>
      <c r="DF909" s="179"/>
      <c r="DG909" s="179"/>
      <c r="DH909" s="179"/>
      <c r="DI909" s="179"/>
      <c r="DJ909" s="179"/>
      <c r="DK909" s="179"/>
      <c r="DL909" s="179"/>
    </row>
    <row r="910" spans="1:116" x14ac:dyDescent="0.4">
      <c r="E910" s="8"/>
      <c r="H910" s="12"/>
      <c r="I910" s="60"/>
      <c r="J910" s="60"/>
      <c r="K910" s="15"/>
      <c r="L910" s="15"/>
      <c r="M910" s="15"/>
      <c r="N910" s="15"/>
      <c r="O910" s="15"/>
      <c r="P910" s="15"/>
      <c r="R910" s="15"/>
      <c r="S910" s="179"/>
      <c r="T910" s="179"/>
      <c r="U910" s="179"/>
      <c r="V910" s="179"/>
      <c r="W910" s="179"/>
      <c r="X910" s="179"/>
      <c r="Y910" s="179"/>
      <c r="Z910" s="179"/>
      <c r="AA910" s="179"/>
      <c r="AB910" s="179"/>
      <c r="AC910" s="179"/>
      <c r="AD910" s="179"/>
      <c r="AE910" s="179"/>
      <c r="AF910" s="179"/>
      <c r="AG910" s="179"/>
      <c r="AH910" s="179"/>
      <c r="AI910" s="179"/>
      <c r="AJ910" s="179"/>
      <c r="AK910" s="179"/>
      <c r="AL910" s="179"/>
      <c r="AM910" s="179"/>
      <c r="AN910" s="179"/>
      <c r="AO910" s="179"/>
      <c r="AP910" s="179"/>
      <c r="AQ910" s="179"/>
      <c r="AR910" s="179"/>
      <c r="AS910" s="179"/>
      <c r="AT910" s="179"/>
      <c r="AU910" s="179"/>
      <c r="AV910" s="179"/>
      <c r="AW910" s="179"/>
      <c r="AX910" s="179"/>
      <c r="AY910" s="179"/>
      <c r="AZ910" s="179"/>
      <c r="BA910" s="179"/>
      <c r="BB910" s="179"/>
      <c r="BC910" s="179"/>
      <c r="BD910" s="179"/>
      <c r="BE910" s="179"/>
      <c r="BF910" s="179"/>
      <c r="BG910" s="179"/>
      <c r="BH910" s="179"/>
      <c r="BI910" s="179"/>
      <c r="BJ910" s="179"/>
      <c r="BK910" s="179"/>
      <c r="BL910" s="179"/>
      <c r="BM910" s="179"/>
      <c r="BN910" s="179"/>
      <c r="BO910" s="179"/>
      <c r="BP910" s="179"/>
      <c r="BQ910" s="179"/>
      <c r="BR910" s="179"/>
      <c r="BS910" s="179"/>
      <c r="BT910" s="179"/>
      <c r="BU910" s="179"/>
      <c r="BV910" s="179"/>
      <c r="BW910" s="179"/>
      <c r="BX910" s="179"/>
      <c r="BY910" s="179"/>
      <c r="BZ910" s="179"/>
      <c r="CA910" s="179"/>
      <c r="CB910" s="179"/>
      <c r="CC910" s="179"/>
      <c r="CD910" s="179"/>
      <c r="CE910" s="179"/>
      <c r="CF910" s="179"/>
      <c r="CG910" s="179"/>
      <c r="CH910" s="179"/>
      <c r="CI910" s="179"/>
      <c r="CJ910" s="179"/>
      <c r="CK910" s="179"/>
      <c r="CL910" s="179"/>
      <c r="CM910" s="179"/>
      <c r="CN910" s="179"/>
      <c r="CO910" s="179"/>
      <c r="CP910" s="179"/>
      <c r="CQ910" s="179"/>
      <c r="CR910" s="179"/>
      <c r="CS910" s="179"/>
      <c r="CT910" s="179"/>
      <c r="CU910" s="179"/>
      <c r="CV910" s="179"/>
      <c r="CW910" s="179"/>
      <c r="CX910" s="179"/>
      <c r="CY910" s="179"/>
      <c r="CZ910" s="179"/>
      <c r="DA910" s="179"/>
      <c r="DB910" s="179"/>
      <c r="DC910" s="179"/>
      <c r="DD910" s="179"/>
      <c r="DE910" s="179"/>
      <c r="DF910" s="179"/>
      <c r="DG910" s="179"/>
      <c r="DH910" s="179"/>
      <c r="DI910" s="179"/>
      <c r="DJ910" s="179"/>
      <c r="DK910" s="179"/>
      <c r="DL910" s="179"/>
    </row>
    <row r="911" spans="1:116" x14ac:dyDescent="0.4">
      <c r="E911" s="8"/>
      <c r="H911" s="12"/>
      <c r="I911" s="60"/>
      <c r="J911" s="60"/>
      <c r="K911" s="15"/>
      <c r="L911" s="15"/>
      <c r="M911" s="15"/>
      <c r="N911" s="15"/>
      <c r="O911" s="15"/>
      <c r="P911" s="15"/>
      <c r="R911" s="15"/>
      <c r="S911" s="179"/>
      <c r="T911" s="179"/>
      <c r="U911" s="179"/>
      <c r="V911" s="179"/>
      <c r="W911" s="179"/>
      <c r="X911" s="179"/>
      <c r="Y911" s="179"/>
      <c r="Z911" s="179"/>
      <c r="AA911" s="179"/>
      <c r="AB911" s="179"/>
      <c r="AC911" s="179"/>
      <c r="AD911" s="179"/>
      <c r="AE911" s="179"/>
      <c r="AF911" s="179"/>
      <c r="AG911" s="179"/>
      <c r="AH911" s="179"/>
      <c r="AI911" s="179"/>
      <c r="AJ911" s="179"/>
      <c r="AK911" s="179"/>
      <c r="AL911" s="179"/>
      <c r="AM911" s="179"/>
      <c r="AN911" s="179"/>
      <c r="AO911" s="179"/>
      <c r="AP911" s="179"/>
      <c r="AQ911" s="179"/>
      <c r="AR911" s="179"/>
      <c r="AS911" s="179"/>
      <c r="AT911" s="179"/>
      <c r="AU911" s="179"/>
      <c r="AV911" s="179"/>
      <c r="AW911" s="179"/>
      <c r="AX911" s="179"/>
      <c r="AY911" s="179"/>
      <c r="AZ911" s="179"/>
      <c r="BA911" s="179"/>
      <c r="BB911" s="179"/>
      <c r="BC911" s="179"/>
      <c r="BD911" s="179"/>
      <c r="BE911" s="179"/>
      <c r="BF911" s="179"/>
      <c r="BG911" s="179"/>
      <c r="BH911" s="179"/>
      <c r="BI911" s="179"/>
      <c r="BJ911" s="179"/>
      <c r="BK911" s="179"/>
      <c r="BL911" s="179"/>
      <c r="BM911" s="179"/>
      <c r="BN911" s="179"/>
      <c r="BO911" s="179"/>
      <c r="BP911" s="179"/>
      <c r="BQ911" s="179"/>
      <c r="BR911" s="179"/>
      <c r="BS911" s="179"/>
      <c r="BT911" s="179"/>
      <c r="BU911" s="179"/>
      <c r="BV911" s="179"/>
      <c r="BW911" s="179"/>
      <c r="BX911" s="179"/>
      <c r="BY911" s="179"/>
      <c r="BZ911" s="179"/>
      <c r="CA911" s="179"/>
      <c r="CB911" s="179"/>
      <c r="CC911" s="179"/>
      <c r="CD911" s="179"/>
      <c r="CE911" s="179"/>
      <c r="CF911" s="179"/>
      <c r="CG911" s="179"/>
      <c r="CH911" s="179"/>
      <c r="CI911" s="179"/>
      <c r="CJ911" s="179"/>
      <c r="CK911" s="179"/>
      <c r="CL911" s="179"/>
      <c r="CM911" s="179"/>
      <c r="CN911" s="179"/>
      <c r="CO911" s="179"/>
      <c r="CP911" s="179"/>
      <c r="CQ911" s="179"/>
      <c r="CR911" s="179"/>
      <c r="CS911" s="179"/>
      <c r="CT911" s="179"/>
      <c r="CU911" s="179"/>
      <c r="CV911" s="179"/>
      <c r="CW911" s="179"/>
      <c r="CX911" s="179"/>
      <c r="CY911" s="179"/>
      <c r="CZ911" s="179"/>
      <c r="DA911" s="179"/>
      <c r="DB911" s="179"/>
      <c r="DC911" s="179"/>
      <c r="DD911" s="179"/>
      <c r="DE911" s="179"/>
      <c r="DF911" s="179"/>
      <c r="DG911" s="179"/>
      <c r="DH911" s="179"/>
      <c r="DI911" s="179"/>
      <c r="DJ911" s="179"/>
      <c r="DK911" s="179"/>
      <c r="DL911" s="179"/>
    </row>
    <row r="912" spans="1:116" x14ac:dyDescent="0.4">
      <c r="A912" s="174"/>
      <c r="E912" s="8"/>
      <c r="G912" s="175" t="s">
        <v>490</v>
      </c>
      <c r="H912" s="174"/>
      <c r="I912" s="176"/>
      <c r="J912" s="176"/>
      <c r="K912" s="197"/>
      <c r="L912" s="197"/>
      <c r="M912" s="197"/>
      <c r="N912" s="197"/>
      <c r="O912" s="197"/>
      <c r="P912" s="197"/>
      <c r="R912" s="198"/>
      <c r="S912" s="174"/>
      <c r="T912" s="174"/>
      <c r="U912" s="174"/>
      <c r="V912" s="174"/>
      <c r="W912" s="174"/>
      <c r="X912" s="174"/>
      <c r="Y912" s="174"/>
      <c r="Z912" s="174"/>
      <c r="AA912" s="174"/>
      <c r="AB912" s="174"/>
      <c r="AC912" s="174"/>
      <c r="AD912" s="174"/>
      <c r="AE912" s="174"/>
      <c r="AF912" s="174"/>
      <c r="AG912" s="174"/>
      <c r="AH912" s="174"/>
      <c r="AI912" s="174"/>
      <c r="AJ912" s="174"/>
      <c r="AK912" s="174"/>
      <c r="AL912" s="174"/>
      <c r="AM912" s="174"/>
      <c r="AN912" s="174"/>
      <c r="AO912" s="174"/>
      <c r="AP912" s="174"/>
      <c r="AQ912" s="174"/>
      <c r="AR912" s="174"/>
      <c r="AS912" s="174"/>
      <c r="AT912" s="174"/>
      <c r="AU912" s="174"/>
      <c r="AV912" s="174"/>
      <c r="AW912" s="174"/>
      <c r="AX912" s="174"/>
      <c r="AY912" s="174"/>
      <c r="AZ912" s="174"/>
      <c r="BA912" s="174"/>
      <c r="BB912" s="174"/>
      <c r="BC912" s="174"/>
      <c r="BD912" s="174"/>
      <c r="BE912" s="174"/>
      <c r="BF912" s="174"/>
      <c r="BG912" s="174"/>
      <c r="BH912" s="174"/>
      <c r="BI912" s="174"/>
      <c r="BJ912" s="174"/>
      <c r="BK912" s="174"/>
      <c r="BL912" s="174"/>
      <c r="BM912" s="174"/>
      <c r="BN912" s="174"/>
      <c r="BO912" s="174"/>
      <c r="BP912" s="174"/>
      <c r="BQ912" s="174"/>
      <c r="BR912" s="174"/>
      <c r="BS912" s="174"/>
      <c r="BT912" s="174"/>
      <c r="BU912" s="174"/>
      <c r="BV912" s="174"/>
      <c r="BW912" s="174"/>
      <c r="BX912" s="174"/>
      <c r="BY912" s="174"/>
      <c r="BZ912" s="174"/>
      <c r="CA912" s="174"/>
      <c r="CB912" s="174"/>
      <c r="CC912" s="174"/>
      <c r="CD912" s="174"/>
      <c r="CE912" s="174"/>
      <c r="CF912" s="174"/>
      <c r="CG912" s="174"/>
      <c r="CH912" s="174"/>
      <c r="CI912" s="174"/>
      <c r="CJ912" s="174"/>
      <c r="CK912" s="174"/>
      <c r="CL912" s="174"/>
      <c r="CN912" s="176"/>
      <c r="CO912" s="174"/>
      <c r="CP912" s="174"/>
      <c r="CQ912" s="174"/>
      <c r="CR912" s="174"/>
      <c r="CS912" s="174"/>
      <c r="CT912" s="174"/>
      <c r="CU912" s="174"/>
      <c r="CV912" s="174"/>
      <c r="CW912" s="174"/>
      <c r="CX912" s="174"/>
      <c r="CY912" s="174"/>
      <c r="CZ912" s="174"/>
      <c r="DA912" s="174"/>
      <c r="DB912" s="174"/>
      <c r="DC912" s="174"/>
      <c r="DD912" s="174"/>
      <c r="DE912" s="174"/>
      <c r="DF912" s="174"/>
      <c r="DG912" s="174"/>
      <c r="DH912" s="174"/>
      <c r="DI912" s="174"/>
      <c r="DJ912" s="174"/>
      <c r="DK912" s="174"/>
      <c r="DL912" s="174"/>
    </row>
    <row r="913" spans="1:116" x14ac:dyDescent="0.4">
      <c r="A913" s="174"/>
      <c r="E913" s="8"/>
      <c r="G913" s="175" t="s">
        <v>492</v>
      </c>
      <c r="H913" s="174"/>
      <c r="I913" s="176"/>
      <c r="J913" s="176"/>
      <c r="K913" s="197"/>
      <c r="L913" s="197"/>
      <c r="M913" s="197"/>
      <c r="N913" s="197"/>
      <c r="O913" s="197"/>
      <c r="P913" s="197"/>
      <c r="R913" s="198"/>
      <c r="S913" s="174"/>
      <c r="T913" s="174"/>
      <c r="U913" s="174"/>
      <c r="V913" s="174"/>
      <c r="W913" s="174"/>
      <c r="X913" s="174"/>
      <c r="Y913" s="174"/>
      <c r="Z913" s="174"/>
      <c r="AA913" s="174"/>
      <c r="AB913" s="174"/>
      <c r="AC913" s="174"/>
      <c r="AD913" s="174"/>
      <c r="AE913" s="174"/>
      <c r="AF913" s="174"/>
      <c r="AG913" s="174"/>
      <c r="AH913" s="174"/>
      <c r="AI913" s="174"/>
      <c r="AJ913" s="174"/>
      <c r="AK913" s="174"/>
      <c r="AL913" s="174"/>
      <c r="AM913" s="174"/>
      <c r="AN913" s="174"/>
      <c r="AO913" s="174"/>
      <c r="AP913" s="174"/>
      <c r="AQ913" s="174"/>
      <c r="AR913" s="174"/>
      <c r="AS913" s="174"/>
      <c r="AT913" s="174"/>
      <c r="AU913" s="174"/>
      <c r="AV913" s="174"/>
      <c r="AW913" s="174"/>
      <c r="AX913" s="174"/>
      <c r="AY913" s="174"/>
      <c r="AZ913" s="174"/>
      <c r="BA913" s="174"/>
      <c r="BB913" s="174"/>
      <c r="BC913" s="174"/>
      <c r="BD913" s="174"/>
      <c r="BE913" s="174"/>
      <c r="BF913" s="174"/>
      <c r="BG913" s="174"/>
      <c r="BH913" s="174"/>
      <c r="BI913" s="174"/>
      <c r="BJ913" s="174"/>
      <c r="BK913" s="174"/>
      <c r="BL913" s="174"/>
      <c r="BM913" s="174"/>
      <c r="BN913" s="174"/>
      <c r="BO913" s="174"/>
      <c r="BP913" s="174"/>
      <c r="BQ913" s="174"/>
      <c r="BR913" s="174"/>
      <c r="BS913" s="174"/>
      <c r="BT913" s="174"/>
      <c r="BU913" s="174"/>
      <c r="BV913" s="174"/>
      <c r="BW913" s="174"/>
      <c r="BX913" s="174"/>
      <c r="BY913" s="174"/>
      <c r="BZ913" s="174"/>
      <c r="CA913" s="174"/>
      <c r="CB913" s="174"/>
      <c r="CC913" s="174"/>
      <c r="CD913" s="174"/>
      <c r="CE913" s="174"/>
      <c r="CF913" s="174"/>
      <c r="CG913" s="174"/>
      <c r="CH913" s="174"/>
      <c r="CI913" s="174"/>
      <c r="CJ913" s="174"/>
      <c r="CK913" s="174"/>
      <c r="CL913" s="174"/>
      <c r="CN913" s="176"/>
      <c r="CO913" s="174"/>
      <c r="CP913" s="174"/>
      <c r="CQ913" s="174"/>
      <c r="CR913" s="174"/>
      <c r="CS913" s="174"/>
      <c r="CT913" s="174"/>
      <c r="CU913" s="174"/>
      <c r="CV913" s="174"/>
      <c r="CW913" s="174"/>
      <c r="CX913" s="174"/>
      <c r="CY913" s="174"/>
      <c r="CZ913" s="174"/>
      <c r="DA913" s="174"/>
      <c r="DB913" s="174"/>
      <c r="DC913" s="174"/>
      <c r="DD913" s="174"/>
      <c r="DE913" s="174"/>
      <c r="DF913" s="174"/>
      <c r="DG913" s="174"/>
      <c r="DH913" s="174"/>
      <c r="DI913" s="174"/>
      <c r="DJ913" s="174"/>
      <c r="DK913" s="174"/>
      <c r="DL913" s="174"/>
    </row>
    <row r="914" spans="1:116" x14ac:dyDescent="0.4">
      <c r="A914" s="174"/>
      <c r="E914" s="8"/>
      <c r="G914" s="175" t="s">
        <v>461</v>
      </c>
      <c r="H914" s="174"/>
      <c r="I914" s="176"/>
      <c r="J914" s="176"/>
      <c r="K914" s="199"/>
      <c r="L914" s="199"/>
      <c r="M914" s="199"/>
      <c r="N914" s="199"/>
      <c r="O914" s="199"/>
      <c r="P914" s="199"/>
      <c r="R914" s="198"/>
      <c r="S914" s="199" t="str">
        <f t="shared" ref="S914:AX914" si="1204">ADDRESS(ROW(S328),COLUMN(S328),2)</f>
        <v>S$328</v>
      </c>
      <c r="T914" s="199" t="str">
        <f t="shared" si="1204"/>
        <v>T$328</v>
      </c>
      <c r="U914" s="199" t="str">
        <f t="shared" si="1204"/>
        <v>U$328</v>
      </c>
      <c r="V914" s="199" t="str">
        <f t="shared" si="1204"/>
        <v>V$328</v>
      </c>
      <c r="W914" s="199" t="str">
        <f t="shared" si="1204"/>
        <v>W$328</v>
      </c>
      <c r="X914" s="199" t="str">
        <f t="shared" si="1204"/>
        <v>X$328</v>
      </c>
      <c r="Y914" s="199" t="str">
        <f t="shared" si="1204"/>
        <v>Y$328</v>
      </c>
      <c r="Z914" s="199" t="str">
        <f t="shared" si="1204"/>
        <v>Z$328</v>
      </c>
      <c r="AA914" s="199" t="str">
        <f t="shared" si="1204"/>
        <v>AA$328</v>
      </c>
      <c r="AB914" s="199" t="str">
        <f t="shared" si="1204"/>
        <v>AB$328</v>
      </c>
      <c r="AC914" s="199" t="str">
        <f t="shared" si="1204"/>
        <v>AC$328</v>
      </c>
      <c r="AD914" s="199" t="str">
        <f t="shared" si="1204"/>
        <v>AD$328</v>
      </c>
      <c r="AE914" s="199" t="str">
        <f t="shared" si="1204"/>
        <v>AE$328</v>
      </c>
      <c r="AF914" s="199" t="str">
        <f t="shared" si="1204"/>
        <v>AF$328</v>
      </c>
      <c r="AG914" s="199" t="str">
        <f t="shared" si="1204"/>
        <v>AG$328</v>
      </c>
      <c r="AH914" s="199" t="str">
        <f t="shared" si="1204"/>
        <v>AH$328</v>
      </c>
      <c r="AI914" s="199" t="str">
        <f t="shared" si="1204"/>
        <v>AI$328</v>
      </c>
      <c r="AJ914" s="199" t="str">
        <f t="shared" si="1204"/>
        <v>AJ$328</v>
      </c>
      <c r="AK914" s="199" t="str">
        <f t="shared" si="1204"/>
        <v>AK$328</v>
      </c>
      <c r="AL914" s="199" t="str">
        <f t="shared" si="1204"/>
        <v>AL$328</v>
      </c>
      <c r="AM914" s="199" t="str">
        <f t="shared" si="1204"/>
        <v>AM$328</v>
      </c>
      <c r="AN914" s="199" t="str">
        <f t="shared" si="1204"/>
        <v>AN$328</v>
      </c>
      <c r="AO914" s="199" t="str">
        <f t="shared" si="1204"/>
        <v>AO$328</v>
      </c>
      <c r="AP914" s="199" t="str">
        <f t="shared" si="1204"/>
        <v>AP$328</v>
      </c>
      <c r="AQ914" s="199" t="str">
        <f t="shared" si="1204"/>
        <v>AQ$328</v>
      </c>
      <c r="AR914" s="199" t="str">
        <f t="shared" si="1204"/>
        <v>AR$328</v>
      </c>
      <c r="AS914" s="199" t="str">
        <f t="shared" si="1204"/>
        <v>AS$328</v>
      </c>
      <c r="AT914" s="199" t="str">
        <f t="shared" si="1204"/>
        <v>AT$328</v>
      </c>
      <c r="AU914" s="199" t="str">
        <f t="shared" si="1204"/>
        <v>AU$328</v>
      </c>
      <c r="AV914" s="199" t="str">
        <f t="shared" si="1204"/>
        <v>AV$328</v>
      </c>
      <c r="AW914" s="199" t="str">
        <f t="shared" si="1204"/>
        <v>AW$328</v>
      </c>
      <c r="AX914" s="199" t="str">
        <f t="shared" si="1204"/>
        <v>AX$328</v>
      </c>
      <c r="AY914" s="199" t="str">
        <f t="shared" ref="AY914:CD914" si="1205">ADDRESS(ROW(AY328),COLUMN(AY328),2)</f>
        <v>AY$328</v>
      </c>
      <c r="AZ914" s="199" t="str">
        <f t="shared" si="1205"/>
        <v>AZ$328</v>
      </c>
      <c r="BA914" s="199" t="str">
        <f t="shared" si="1205"/>
        <v>BA$328</v>
      </c>
      <c r="BB914" s="199" t="str">
        <f t="shared" si="1205"/>
        <v>BB$328</v>
      </c>
      <c r="BC914" s="199" t="str">
        <f t="shared" si="1205"/>
        <v>BC$328</v>
      </c>
      <c r="BD914" s="199" t="str">
        <f t="shared" si="1205"/>
        <v>BD$328</v>
      </c>
      <c r="BE914" s="199" t="str">
        <f t="shared" si="1205"/>
        <v>BE$328</v>
      </c>
      <c r="BF914" s="199" t="str">
        <f t="shared" si="1205"/>
        <v>BF$328</v>
      </c>
      <c r="BG914" s="199" t="str">
        <f t="shared" si="1205"/>
        <v>BG$328</v>
      </c>
      <c r="BH914" s="199" t="str">
        <f t="shared" si="1205"/>
        <v>BH$328</v>
      </c>
      <c r="BI914" s="199" t="str">
        <f t="shared" si="1205"/>
        <v>BI$328</v>
      </c>
      <c r="BJ914" s="199" t="str">
        <f t="shared" si="1205"/>
        <v>BJ$328</v>
      </c>
      <c r="BK914" s="199" t="str">
        <f t="shared" si="1205"/>
        <v>BK$328</v>
      </c>
      <c r="BL914" s="199" t="str">
        <f t="shared" si="1205"/>
        <v>BL$328</v>
      </c>
      <c r="BM914" s="199" t="str">
        <f t="shared" si="1205"/>
        <v>BM$328</v>
      </c>
      <c r="BN914" s="199" t="str">
        <f t="shared" si="1205"/>
        <v>BN$328</v>
      </c>
      <c r="BO914" s="199" t="str">
        <f t="shared" si="1205"/>
        <v>BO$328</v>
      </c>
      <c r="BP914" s="199" t="str">
        <f t="shared" si="1205"/>
        <v>BP$328</v>
      </c>
      <c r="BQ914" s="199" t="str">
        <f t="shared" si="1205"/>
        <v>BQ$328</v>
      </c>
      <c r="BR914" s="199" t="str">
        <f t="shared" si="1205"/>
        <v>BR$328</v>
      </c>
      <c r="BS914" s="199" t="str">
        <f t="shared" si="1205"/>
        <v>BS$328</v>
      </c>
      <c r="BT914" s="199" t="str">
        <f t="shared" si="1205"/>
        <v>BT$328</v>
      </c>
      <c r="BU914" s="199" t="str">
        <f t="shared" si="1205"/>
        <v>BU$328</v>
      </c>
      <c r="BV914" s="199" t="str">
        <f t="shared" si="1205"/>
        <v>BV$328</v>
      </c>
      <c r="BW914" s="199" t="str">
        <f t="shared" si="1205"/>
        <v>BW$328</v>
      </c>
      <c r="BX914" s="199" t="str">
        <f t="shared" si="1205"/>
        <v>BX$328</v>
      </c>
      <c r="BY914" s="199" t="str">
        <f t="shared" si="1205"/>
        <v>BY$328</v>
      </c>
      <c r="BZ914" s="199" t="str">
        <f t="shared" si="1205"/>
        <v>BZ$328</v>
      </c>
      <c r="CA914" s="199" t="str">
        <f t="shared" si="1205"/>
        <v>CA$328</v>
      </c>
      <c r="CB914" s="199" t="str">
        <f t="shared" si="1205"/>
        <v>CB$328</v>
      </c>
      <c r="CC914" s="199" t="str">
        <f t="shared" si="1205"/>
        <v>CC$328</v>
      </c>
      <c r="CD914" s="199" t="str">
        <f t="shared" si="1205"/>
        <v>CD$328</v>
      </c>
      <c r="CE914" s="199" t="str">
        <f t="shared" ref="CE914:DL914" si="1206">ADDRESS(ROW(CE328),COLUMN(CE328),2)</f>
        <v>CE$328</v>
      </c>
      <c r="CF914" s="199" t="str">
        <f t="shared" si="1206"/>
        <v>CF$328</v>
      </c>
      <c r="CG914" s="199" t="str">
        <f t="shared" si="1206"/>
        <v>CG$328</v>
      </c>
      <c r="CH914" s="199" t="str">
        <f t="shared" si="1206"/>
        <v>CH$328</v>
      </c>
      <c r="CI914" s="199" t="str">
        <f t="shared" si="1206"/>
        <v>CI$328</v>
      </c>
      <c r="CJ914" s="199" t="str">
        <f t="shared" si="1206"/>
        <v>CJ$328</v>
      </c>
      <c r="CK914" s="199" t="str">
        <f t="shared" si="1206"/>
        <v>CK$328</v>
      </c>
      <c r="CL914" s="199" t="str">
        <f t="shared" si="1206"/>
        <v>CL$328</v>
      </c>
      <c r="CM914" s="199" t="str">
        <f t="shared" si="1206"/>
        <v>CM$328</v>
      </c>
      <c r="CN914" s="199" t="str">
        <f t="shared" si="1206"/>
        <v>CN$328</v>
      </c>
      <c r="CO914" s="199" t="str">
        <f t="shared" si="1206"/>
        <v>CO$328</v>
      </c>
      <c r="CP914" s="199" t="str">
        <f t="shared" si="1206"/>
        <v>CP$328</v>
      </c>
      <c r="CQ914" s="199" t="str">
        <f t="shared" si="1206"/>
        <v>CQ$328</v>
      </c>
      <c r="CR914" s="199" t="str">
        <f t="shared" si="1206"/>
        <v>CR$328</v>
      </c>
      <c r="CS914" s="199" t="str">
        <f t="shared" si="1206"/>
        <v>CS$328</v>
      </c>
      <c r="CT914" s="199" t="str">
        <f t="shared" si="1206"/>
        <v>CT$328</v>
      </c>
      <c r="CU914" s="199" t="str">
        <f t="shared" si="1206"/>
        <v>CU$328</v>
      </c>
      <c r="CV914" s="199" t="str">
        <f t="shared" si="1206"/>
        <v>CV$328</v>
      </c>
      <c r="CW914" s="199" t="str">
        <f t="shared" si="1206"/>
        <v>CW$328</v>
      </c>
      <c r="CX914" s="199" t="str">
        <f t="shared" si="1206"/>
        <v>CX$328</v>
      </c>
      <c r="CY914" s="199" t="str">
        <f t="shared" si="1206"/>
        <v>CY$328</v>
      </c>
      <c r="CZ914" s="199" t="str">
        <f t="shared" si="1206"/>
        <v>CZ$328</v>
      </c>
      <c r="DA914" s="199" t="str">
        <f t="shared" si="1206"/>
        <v>DA$328</v>
      </c>
      <c r="DB914" s="199" t="str">
        <f t="shared" si="1206"/>
        <v>DB$328</v>
      </c>
      <c r="DC914" s="199" t="str">
        <f t="shared" si="1206"/>
        <v>DC$328</v>
      </c>
      <c r="DD914" s="199" t="str">
        <f t="shared" si="1206"/>
        <v>DD$328</v>
      </c>
      <c r="DE914" s="199" t="str">
        <f t="shared" si="1206"/>
        <v>DE$328</v>
      </c>
      <c r="DF914" s="199" t="str">
        <f t="shared" si="1206"/>
        <v>DF$328</v>
      </c>
      <c r="DG914" s="199" t="str">
        <f t="shared" si="1206"/>
        <v>DG$328</v>
      </c>
      <c r="DH914" s="199" t="str">
        <f t="shared" si="1206"/>
        <v>DH$328</v>
      </c>
      <c r="DI914" s="199" t="str">
        <f t="shared" si="1206"/>
        <v>DI$328</v>
      </c>
      <c r="DJ914" s="199" t="str">
        <f t="shared" si="1206"/>
        <v>DJ$328</v>
      </c>
      <c r="DK914" s="199" t="str">
        <f t="shared" si="1206"/>
        <v>DK$328</v>
      </c>
      <c r="DL914" s="199" t="str">
        <f t="shared" si="1206"/>
        <v>DL$328</v>
      </c>
    </row>
    <row r="915" spans="1:116" x14ac:dyDescent="0.4">
      <c r="A915" s="174"/>
      <c r="E915" s="8"/>
      <c r="G915" s="175" t="s">
        <v>462</v>
      </c>
      <c r="H915" s="200"/>
      <c r="I915" s="201"/>
      <c r="J915" s="201"/>
      <c r="K915" s="199"/>
      <c r="L915" s="199"/>
      <c r="M915" s="199"/>
      <c r="N915" s="199"/>
      <c r="O915" s="199"/>
      <c r="P915" s="199"/>
      <c r="R915" s="202"/>
      <c r="S915" s="339" t="str">
        <f t="shared" ref="S915:CE915" si="1207">S914</f>
        <v>S$328</v>
      </c>
      <c r="T915" s="339" t="str">
        <f t="shared" si="1207"/>
        <v>T$328</v>
      </c>
      <c r="U915" s="339" t="str">
        <f t="shared" si="1207"/>
        <v>U$328</v>
      </c>
      <c r="V915" s="339" t="str">
        <f t="shared" si="1207"/>
        <v>V$328</v>
      </c>
      <c r="W915" s="339" t="str">
        <f t="shared" si="1207"/>
        <v>W$328</v>
      </c>
      <c r="X915" s="339" t="str">
        <f t="shared" si="1207"/>
        <v>X$328</v>
      </c>
      <c r="Y915" s="339" t="str">
        <f t="shared" si="1207"/>
        <v>Y$328</v>
      </c>
      <c r="Z915" s="339" t="str">
        <f t="shared" si="1207"/>
        <v>Z$328</v>
      </c>
      <c r="AA915" s="339" t="str">
        <f t="shared" si="1207"/>
        <v>AA$328</v>
      </c>
      <c r="AB915" s="339" t="str">
        <f t="shared" si="1207"/>
        <v>AB$328</v>
      </c>
      <c r="AC915" s="339" t="str">
        <f t="shared" si="1207"/>
        <v>AC$328</v>
      </c>
      <c r="AD915" s="339" t="str">
        <f t="shared" si="1207"/>
        <v>AD$328</v>
      </c>
      <c r="AE915" s="339" t="str">
        <f t="shared" si="1207"/>
        <v>AE$328</v>
      </c>
      <c r="AF915" s="339" t="str">
        <f t="shared" si="1207"/>
        <v>AF$328</v>
      </c>
      <c r="AG915" s="339" t="str">
        <f t="shared" si="1207"/>
        <v>AG$328</v>
      </c>
      <c r="AH915" s="339" t="str">
        <f t="shared" si="1207"/>
        <v>AH$328</v>
      </c>
      <c r="AI915" s="339" t="str">
        <f t="shared" si="1207"/>
        <v>AI$328</v>
      </c>
      <c r="AJ915" s="339" t="str">
        <f t="shared" si="1207"/>
        <v>AJ$328</v>
      </c>
      <c r="AK915" s="339" t="str">
        <f t="shared" si="1207"/>
        <v>AK$328</v>
      </c>
      <c r="AL915" s="339" t="str">
        <f t="shared" si="1207"/>
        <v>AL$328</v>
      </c>
      <c r="AM915" s="339" t="str">
        <f t="shared" si="1207"/>
        <v>AM$328</v>
      </c>
      <c r="AN915" s="339" t="str">
        <f t="shared" si="1207"/>
        <v>AN$328</v>
      </c>
      <c r="AO915" s="339" t="str">
        <f t="shared" si="1207"/>
        <v>AO$328</v>
      </c>
      <c r="AP915" s="339" t="str">
        <f t="shared" si="1207"/>
        <v>AP$328</v>
      </c>
      <c r="AQ915" s="339" t="str">
        <f t="shared" si="1207"/>
        <v>AQ$328</v>
      </c>
      <c r="AR915" s="339" t="str">
        <f t="shared" si="1207"/>
        <v>AR$328</v>
      </c>
      <c r="AS915" s="339" t="str">
        <f t="shared" si="1207"/>
        <v>AS$328</v>
      </c>
      <c r="AT915" s="339" t="str">
        <f t="shared" si="1207"/>
        <v>AT$328</v>
      </c>
      <c r="AU915" s="339" t="str">
        <f t="shared" si="1207"/>
        <v>AU$328</v>
      </c>
      <c r="AV915" s="339" t="str">
        <f t="shared" si="1207"/>
        <v>AV$328</v>
      </c>
      <c r="AW915" s="339" t="str">
        <f t="shared" si="1207"/>
        <v>AW$328</v>
      </c>
      <c r="AX915" s="339" t="str">
        <f t="shared" si="1207"/>
        <v>AX$328</v>
      </c>
      <c r="AY915" s="339" t="str">
        <f t="shared" si="1207"/>
        <v>AY$328</v>
      </c>
      <c r="AZ915" s="339" t="str">
        <f t="shared" si="1207"/>
        <v>AZ$328</v>
      </c>
      <c r="BA915" s="339" t="str">
        <f t="shared" si="1207"/>
        <v>BA$328</v>
      </c>
      <c r="BB915" s="339" t="str">
        <f t="shared" si="1207"/>
        <v>BB$328</v>
      </c>
      <c r="BC915" s="339" t="str">
        <f t="shared" si="1207"/>
        <v>BC$328</v>
      </c>
      <c r="BD915" s="339" t="str">
        <f t="shared" si="1207"/>
        <v>BD$328</v>
      </c>
      <c r="BE915" s="339" t="str">
        <f t="shared" si="1207"/>
        <v>BE$328</v>
      </c>
      <c r="BF915" s="339" t="str">
        <f t="shared" si="1207"/>
        <v>BF$328</v>
      </c>
      <c r="BG915" s="339" t="str">
        <f t="shared" si="1207"/>
        <v>BG$328</v>
      </c>
      <c r="BH915" s="339" t="str">
        <f t="shared" si="1207"/>
        <v>BH$328</v>
      </c>
      <c r="BI915" s="339" t="str">
        <f t="shared" si="1207"/>
        <v>BI$328</v>
      </c>
      <c r="BJ915" s="339" t="str">
        <f t="shared" si="1207"/>
        <v>BJ$328</v>
      </c>
      <c r="BK915" s="339" t="str">
        <f t="shared" si="1207"/>
        <v>BK$328</v>
      </c>
      <c r="BL915" s="339" t="str">
        <f t="shared" si="1207"/>
        <v>BL$328</v>
      </c>
      <c r="BM915" s="339" t="str">
        <f t="shared" si="1207"/>
        <v>BM$328</v>
      </c>
      <c r="BN915" s="339" t="str">
        <f t="shared" si="1207"/>
        <v>BN$328</v>
      </c>
      <c r="BO915" s="339" t="str">
        <f t="shared" si="1207"/>
        <v>BO$328</v>
      </c>
      <c r="BP915" s="339" t="str">
        <f t="shared" si="1207"/>
        <v>BP$328</v>
      </c>
      <c r="BQ915" s="339" t="str">
        <f t="shared" si="1207"/>
        <v>BQ$328</v>
      </c>
      <c r="BR915" s="339" t="str">
        <f t="shared" si="1207"/>
        <v>BR$328</v>
      </c>
      <c r="BS915" s="339" t="str">
        <f t="shared" si="1207"/>
        <v>BS$328</v>
      </c>
      <c r="BT915" s="339" t="str">
        <f t="shared" si="1207"/>
        <v>BT$328</v>
      </c>
      <c r="BU915" s="339" t="str">
        <f t="shared" si="1207"/>
        <v>BU$328</v>
      </c>
      <c r="BV915" s="339" t="str">
        <f t="shared" si="1207"/>
        <v>BV$328</v>
      </c>
      <c r="BW915" s="339" t="str">
        <f t="shared" si="1207"/>
        <v>BW$328</v>
      </c>
      <c r="BX915" s="339" t="str">
        <f t="shared" si="1207"/>
        <v>BX$328</v>
      </c>
      <c r="BY915" s="339" t="str">
        <f t="shared" si="1207"/>
        <v>BY$328</v>
      </c>
      <c r="BZ915" s="339" t="str">
        <f t="shared" si="1207"/>
        <v>BZ$328</v>
      </c>
      <c r="CA915" s="339" t="str">
        <f t="shared" si="1207"/>
        <v>CA$328</v>
      </c>
      <c r="CB915" s="339" t="str">
        <f t="shared" si="1207"/>
        <v>CB$328</v>
      </c>
      <c r="CC915" s="339" t="str">
        <f t="shared" si="1207"/>
        <v>CC$328</v>
      </c>
      <c r="CD915" s="339" t="str">
        <f t="shared" si="1207"/>
        <v>CD$328</v>
      </c>
      <c r="CE915" s="339" t="str">
        <f t="shared" si="1207"/>
        <v>CE$328</v>
      </c>
      <c r="CF915" s="339" t="str">
        <f t="shared" ref="CF915:DL915" si="1208">CF914</f>
        <v>CF$328</v>
      </c>
      <c r="CG915" s="339" t="str">
        <f t="shared" si="1208"/>
        <v>CG$328</v>
      </c>
      <c r="CH915" s="339" t="str">
        <f t="shared" si="1208"/>
        <v>CH$328</v>
      </c>
      <c r="CI915" s="339" t="str">
        <f t="shared" si="1208"/>
        <v>CI$328</v>
      </c>
      <c r="CJ915" s="339" t="str">
        <f t="shared" si="1208"/>
        <v>CJ$328</v>
      </c>
      <c r="CK915" s="339" t="str">
        <f t="shared" si="1208"/>
        <v>CK$328</v>
      </c>
      <c r="CL915" s="339" t="str">
        <f t="shared" si="1208"/>
        <v>CL$328</v>
      </c>
      <c r="CM915" s="339" t="str">
        <f t="shared" si="1208"/>
        <v>CM$328</v>
      </c>
      <c r="CN915" s="339" t="str">
        <f t="shared" si="1208"/>
        <v>CN$328</v>
      </c>
      <c r="CO915" s="339" t="str">
        <f t="shared" si="1208"/>
        <v>CO$328</v>
      </c>
      <c r="CP915" s="339" t="str">
        <f t="shared" si="1208"/>
        <v>CP$328</v>
      </c>
      <c r="CQ915" s="339" t="str">
        <f t="shared" si="1208"/>
        <v>CQ$328</v>
      </c>
      <c r="CR915" s="339" t="str">
        <f t="shared" si="1208"/>
        <v>CR$328</v>
      </c>
      <c r="CS915" s="339" t="str">
        <f t="shared" si="1208"/>
        <v>CS$328</v>
      </c>
      <c r="CT915" s="339" t="str">
        <f t="shared" si="1208"/>
        <v>CT$328</v>
      </c>
      <c r="CU915" s="339" t="str">
        <f t="shared" si="1208"/>
        <v>CU$328</v>
      </c>
      <c r="CV915" s="339" t="str">
        <f t="shared" si="1208"/>
        <v>CV$328</v>
      </c>
      <c r="CW915" s="339" t="str">
        <f t="shared" si="1208"/>
        <v>CW$328</v>
      </c>
      <c r="CX915" s="339" t="str">
        <f t="shared" si="1208"/>
        <v>CX$328</v>
      </c>
      <c r="CY915" s="339" t="str">
        <f t="shared" si="1208"/>
        <v>CY$328</v>
      </c>
      <c r="CZ915" s="339" t="str">
        <f t="shared" si="1208"/>
        <v>CZ$328</v>
      </c>
      <c r="DA915" s="339" t="str">
        <f t="shared" si="1208"/>
        <v>DA$328</v>
      </c>
      <c r="DB915" s="339" t="str">
        <f t="shared" si="1208"/>
        <v>DB$328</v>
      </c>
      <c r="DC915" s="339" t="str">
        <f t="shared" si="1208"/>
        <v>DC$328</v>
      </c>
      <c r="DD915" s="339" t="str">
        <f t="shared" si="1208"/>
        <v>DD$328</v>
      </c>
      <c r="DE915" s="339" t="str">
        <f t="shared" si="1208"/>
        <v>DE$328</v>
      </c>
      <c r="DF915" s="339" t="str">
        <f t="shared" si="1208"/>
        <v>DF$328</v>
      </c>
      <c r="DG915" s="339" t="str">
        <f t="shared" si="1208"/>
        <v>DG$328</v>
      </c>
      <c r="DH915" s="339" t="str">
        <f t="shared" si="1208"/>
        <v>DH$328</v>
      </c>
      <c r="DI915" s="339" t="str">
        <f t="shared" si="1208"/>
        <v>DI$328</v>
      </c>
      <c r="DJ915" s="339" t="str">
        <f t="shared" si="1208"/>
        <v>DJ$328</v>
      </c>
      <c r="DK915" s="339" t="str">
        <f t="shared" si="1208"/>
        <v>DK$328</v>
      </c>
      <c r="DL915" s="339" t="str">
        <f t="shared" si="1208"/>
        <v>DL$328</v>
      </c>
    </row>
    <row r="916" spans="1:116" x14ac:dyDescent="0.4">
      <c r="A916" s="174"/>
      <c r="E916" s="8"/>
      <c r="G916" s="175" t="s">
        <v>491</v>
      </c>
      <c r="H916" s="200"/>
      <c r="I916" s="201"/>
      <c r="J916" s="201"/>
      <c r="K916" s="202"/>
      <c r="L916" s="202"/>
      <c r="M916" s="202"/>
      <c r="N916" s="202"/>
      <c r="O916" s="202"/>
      <c r="P916" s="202"/>
      <c r="R916" s="202"/>
      <c r="S916" s="199"/>
      <c r="T916" s="199"/>
      <c r="U916" s="199"/>
      <c r="V916" s="199"/>
      <c r="W916" s="199"/>
      <c r="X916" s="199"/>
      <c r="Y916" s="199"/>
      <c r="Z916" s="199"/>
      <c r="AA916" s="199"/>
      <c r="AB916" s="199"/>
      <c r="AC916" s="199"/>
      <c r="AD916" s="199"/>
      <c r="AE916" s="199"/>
      <c r="AF916" s="199"/>
      <c r="AG916" s="199"/>
      <c r="AH916" s="199"/>
      <c r="AI916" s="199"/>
      <c r="AJ916" s="199"/>
      <c r="AK916" s="199"/>
      <c r="AL916" s="199"/>
      <c r="AM916" s="199"/>
      <c r="AN916" s="199"/>
      <c r="AO916" s="199"/>
      <c r="AP916" s="199"/>
      <c r="AQ916" s="199"/>
      <c r="AR916" s="199"/>
      <c r="AS916" s="199"/>
      <c r="AT916" s="199"/>
      <c r="AU916" s="199"/>
      <c r="AV916" s="199"/>
      <c r="AW916" s="199"/>
      <c r="AX916" s="199"/>
      <c r="AY916" s="199"/>
      <c r="AZ916" s="199"/>
      <c r="BA916" s="199"/>
      <c r="BB916" s="199"/>
      <c r="BC916" s="199"/>
      <c r="BD916" s="199"/>
      <c r="BE916" s="199"/>
      <c r="BF916" s="199"/>
      <c r="BG916" s="199"/>
      <c r="BH916" s="199"/>
      <c r="BI916" s="199"/>
      <c r="BJ916" s="199"/>
      <c r="BK916" s="199"/>
      <c r="BL916" s="199"/>
      <c r="BM916" s="199"/>
      <c r="BN916" s="199"/>
      <c r="BO916" s="199"/>
      <c r="BP916" s="199"/>
      <c r="BQ916" s="199"/>
      <c r="BR916" s="199"/>
      <c r="BS916" s="199"/>
      <c r="BT916" s="199"/>
      <c r="BU916" s="199"/>
      <c r="BV916" s="199"/>
      <c r="BW916" s="199"/>
      <c r="BX916" s="199"/>
      <c r="BY916" s="199"/>
      <c r="BZ916" s="199"/>
      <c r="CA916" s="199"/>
      <c r="CB916" s="199"/>
      <c r="CC916" s="199"/>
      <c r="CD916" s="199"/>
      <c r="CE916" s="199"/>
      <c r="CF916" s="199"/>
      <c r="CG916" s="199"/>
      <c r="CH916" s="199"/>
      <c r="CI916" s="199"/>
      <c r="CJ916" s="199"/>
      <c r="CK916" s="199"/>
      <c r="CL916" s="199"/>
      <c r="CN916" s="201"/>
      <c r="CO916" s="199"/>
      <c r="CP916" s="199"/>
      <c r="CQ916" s="199"/>
      <c r="CR916" s="199"/>
      <c r="CS916" s="199"/>
      <c r="CT916" s="199"/>
      <c r="CU916" s="199"/>
      <c r="CV916" s="199"/>
      <c r="CW916" s="199"/>
      <c r="CX916" s="199"/>
      <c r="CY916" s="199"/>
      <c r="CZ916" s="199"/>
      <c r="DA916" s="199"/>
      <c r="DB916" s="199"/>
      <c r="DC916" s="199"/>
      <c r="DD916" s="199"/>
      <c r="DE916" s="199"/>
      <c r="DF916" s="199"/>
      <c r="DG916" s="199"/>
      <c r="DH916" s="199"/>
      <c r="DI916" s="199"/>
      <c r="DJ916" s="199"/>
      <c r="DK916" s="199"/>
      <c r="DL916" s="199"/>
    </row>
    <row r="917" spans="1:116" x14ac:dyDescent="0.4">
      <c r="A917" s="174"/>
      <c r="E917" s="8"/>
      <c r="G917" s="175" t="s">
        <v>505</v>
      </c>
      <c r="H917" s="200"/>
      <c r="I917" s="201"/>
      <c r="J917" s="201"/>
      <c r="K917" s="202"/>
      <c r="L917" s="202"/>
      <c r="M917" s="202"/>
      <c r="N917" s="202"/>
      <c r="O917" s="202"/>
      <c r="P917" s="202"/>
      <c r="R917" s="202"/>
      <c r="S917" s="190"/>
      <c r="T917" s="190"/>
      <c r="U917" s="190"/>
      <c r="V917" s="190"/>
      <c r="W917" s="190"/>
      <c r="X917" s="190"/>
      <c r="Y917" s="190"/>
      <c r="Z917" s="190"/>
      <c r="AA917" s="190"/>
      <c r="AB917" s="190"/>
      <c r="AC917" s="190"/>
      <c r="AD917" s="190"/>
      <c r="AE917" s="190"/>
      <c r="AF917" s="190"/>
      <c r="AG917" s="190"/>
      <c r="AH917" s="190"/>
      <c r="AI917" s="190"/>
      <c r="AJ917" s="190"/>
      <c r="AK917" s="190"/>
      <c r="AL917" s="190"/>
      <c r="AM917" s="190"/>
      <c r="AN917" s="190"/>
      <c r="AO917" s="190"/>
      <c r="AP917" s="190"/>
      <c r="AQ917" s="190"/>
      <c r="AR917" s="190"/>
      <c r="AS917" s="190"/>
      <c r="AT917" s="190"/>
      <c r="AU917" s="190"/>
      <c r="AV917" s="190"/>
      <c r="AW917" s="190"/>
      <c r="AX917" s="190"/>
      <c r="AY917" s="190"/>
      <c r="AZ917" s="190"/>
      <c r="BA917" s="190"/>
      <c r="BB917" s="190"/>
      <c r="BC917" s="190"/>
      <c r="BD917" s="190"/>
      <c r="BE917" s="190"/>
      <c r="BF917" s="190"/>
      <c r="BG917" s="190"/>
      <c r="BH917" s="190"/>
      <c r="BI917" s="190"/>
      <c r="BJ917" s="190"/>
      <c r="BK917" s="190"/>
      <c r="BL917" s="190"/>
      <c r="BM917" s="190"/>
      <c r="BN917" s="190"/>
      <c r="BO917" s="190"/>
      <c r="BP917" s="190"/>
      <c r="BQ917" s="190"/>
      <c r="BR917" s="190"/>
      <c r="BS917" s="190"/>
      <c r="BT917" s="190"/>
      <c r="BU917" s="190"/>
      <c r="BV917" s="190"/>
      <c r="BW917" s="190"/>
      <c r="BX917" s="190"/>
      <c r="BY917" s="190"/>
      <c r="BZ917" s="190"/>
      <c r="CA917" s="190"/>
      <c r="CB917" s="190"/>
      <c r="CC917" s="190"/>
      <c r="CD917" s="190"/>
      <c r="CE917" s="190"/>
      <c r="CF917" s="190"/>
      <c r="CG917" s="190"/>
      <c r="CH917" s="190"/>
      <c r="CI917" s="190"/>
      <c r="CJ917" s="190"/>
      <c r="CK917" s="190"/>
      <c r="CL917" s="190"/>
      <c r="CN917" s="201"/>
      <c r="CO917" s="190"/>
      <c r="CP917" s="190"/>
      <c r="CQ917" s="190"/>
      <c r="CR917" s="190"/>
      <c r="CS917" s="190"/>
      <c r="CT917" s="190"/>
      <c r="CU917" s="190"/>
      <c r="CV917" s="190"/>
      <c r="CW917" s="190"/>
      <c r="CX917" s="190"/>
      <c r="CY917" s="190"/>
      <c r="CZ917" s="190"/>
      <c r="DA917" s="190"/>
      <c r="DB917" s="190"/>
      <c r="DC917" s="190"/>
      <c r="DD917" s="190"/>
      <c r="DE917" s="190"/>
      <c r="DF917" s="190"/>
      <c r="DG917" s="190"/>
      <c r="DH917" s="190"/>
      <c r="DI917" s="190"/>
      <c r="DJ917" s="190"/>
      <c r="DK917" s="190"/>
      <c r="DL917" s="190"/>
    </row>
    <row r="918" spans="1:116" x14ac:dyDescent="0.4">
      <c r="A918" s="174"/>
      <c r="E918" s="8"/>
      <c r="G918" s="175" t="s">
        <v>463</v>
      </c>
      <c r="H918" s="200"/>
      <c r="I918" s="201"/>
      <c r="J918" s="201"/>
      <c r="K918" s="202"/>
      <c r="L918" s="202"/>
      <c r="M918" s="202"/>
      <c r="N918" s="202"/>
      <c r="O918" s="202"/>
      <c r="P918" s="202"/>
      <c r="R918" s="202"/>
      <c r="S918" s="190" t="str">
        <f t="shared" ref="S918:AX918" si="1209">S$22</f>
        <v>S$18</v>
      </c>
      <c r="T918" s="190" t="str">
        <f t="shared" si="1209"/>
        <v>T$18</v>
      </c>
      <c r="U918" s="190" t="str">
        <f t="shared" si="1209"/>
        <v>U$18</v>
      </c>
      <c r="V918" s="190" t="str">
        <f t="shared" si="1209"/>
        <v>V$18</v>
      </c>
      <c r="W918" s="190" t="str">
        <f t="shared" si="1209"/>
        <v>W$18</v>
      </c>
      <c r="X918" s="190" t="str">
        <f t="shared" si="1209"/>
        <v>X$18</v>
      </c>
      <c r="Y918" s="190" t="str">
        <f t="shared" si="1209"/>
        <v>Y$18</v>
      </c>
      <c r="Z918" s="190" t="str">
        <f t="shared" si="1209"/>
        <v>Z$18</v>
      </c>
      <c r="AA918" s="190" t="str">
        <f t="shared" si="1209"/>
        <v>AA$18</v>
      </c>
      <c r="AB918" s="190" t="str">
        <f t="shared" si="1209"/>
        <v>AB$18</v>
      </c>
      <c r="AC918" s="190" t="str">
        <f t="shared" si="1209"/>
        <v>AC$18</v>
      </c>
      <c r="AD918" s="190" t="str">
        <f t="shared" si="1209"/>
        <v>AD$18</v>
      </c>
      <c r="AE918" s="190" t="str">
        <f t="shared" si="1209"/>
        <v>AE$18</v>
      </c>
      <c r="AF918" s="190" t="str">
        <f t="shared" si="1209"/>
        <v>AF$18</v>
      </c>
      <c r="AG918" s="190" t="str">
        <f t="shared" si="1209"/>
        <v>AG$18</v>
      </c>
      <c r="AH918" s="190" t="str">
        <f t="shared" si="1209"/>
        <v>AH$18</v>
      </c>
      <c r="AI918" s="190" t="str">
        <f t="shared" si="1209"/>
        <v>AI$18</v>
      </c>
      <c r="AJ918" s="190" t="str">
        <f t="shared" si="1209"/>
        <v>AJ$18</v>
      </c>
      <c r="AK918" s="190" t="str">
        <f t="shared" si="1209"/>
        <v>AK$18</v>
      </c>
      <c r="AL918" s="190" t="str">
        <f t="shared" si="1209"/>
        <v>AL$18</v>
      </c>
      <c r="AM918" s="190" t="str">
        <f t="shared" si="1209"/>
        <v>AM$18</v>
      </c>
      <c r="AN918" s="190" t="str">
        <f t="shared" si="1209"/>
        <v>AN$18</v>
      </c>
      <c r="AO918" s="190" t="str">
        <f t="shared" si="1209"/>
        <v>AO$18</v>
      </c>
      <c r="AP918" s="190" t="str">
        <f t="shared" si="1209"/>
        <v>AP$18</v>
      </c>
      <c r="AQ918" s="190" t="str">
        <f t="shared" si="1209"/>
        <v>AQ$18</v>
      </c>
      <c r="AR918" s="190" t="str">
        <f t="shared" si="1209"/>
        <v>AR$18</v>
      </c>
      <c r="AS918" s="190" t="str">
        <f t="shared" si="1209"/>
        <v>AS$18</v>
      </c>
      <c r="AT918" s="190" t="str">
        <f t="shared" si="1209"/>
        <v>AT$18</v>
      </c>
      <c r="AU918" s="190" t="str">
        <f t="shared" si="1209"/>
        <v>AU$18</v>
      </c>
      <c r="AV918" s="190" t="str">
        <f t="shared" si="1209"/>
        <v>AV$18</v>
      </c>
      <c r="AW918" s="190" t="str">
        <f t="shared" si="1209"/>
        <v>AW$18</v>
      </c>
      <c r="AX918" s="190" t="str">
        <f t="shared" si="1209"/>
        <v>AX$18</v>
      </c>
      <c r="AY918" s="190" t="str">
        <f t="shared" ref="AY918:CD918" si="1210">AY$22</f>
        <v>AY$18</v>
      </c>
      <c r="AZ918" s="190" t="str">
        <f t="shared" si="1210"/>
        <v>AZ$18</v>
      </c>
      <c r="BA918" s="190" t="str">
        <f t="shared" si="1210"/>
        <v>BA$18</v>
      </c>
      <c r="BB918" s="190" t="str">
        <f t="shared" si="1210"/>
        <v>BB$18</v>
      </c>
      <c r="BC918" s="190" t="str">
        <f t="shared" si="1210"/>
        <v>BC$18</v>
      </c>
      <c r="BD918" s="190" t="str">
        <f t="shared" si="1210"/>
        <v>BD$18</v>
      </c>
      <c r="BE918" s="190" t="str">
        <f t="shared" si="1210"/>
        <v>BE$18</v>
      </c>
      <c r="BF918" s="190" t="str">
        <f t="shared" si="1210"/>
        <v>BF$18</v>
      </c>
      <c r="BG918" s="190" t="str">
        <f t="shared" si="1210"/>
        <v>BG$18</v>
      </c>
      <c r="BH918" s="190" t="str">
        <f t="shared" si="1210"/>
        <v>BH$18</v>
      </c>
      <c r="BI918" s="190" t="str">
        <f t="shared" si="1210"/>
        <v>BI$18</v>
      </c>
      <c r="BJ918" s="190" t="str">
        <f t="shared" si="1210"/>
        <v>BJ$18</v>
      </c>
      <c r="BK918" s="190" t="str">
        <f t="shared" si="1210"/>
        <v>BK$18</v>
      </c>
      <c r="BL918" s="190" t="str">
        <f t="shared" si="1210"/>
        <v>BL$18</v>
      </c>
      <c r="BM918" s="190" t="str">
        <f t="shared" si="1210"/>
        <v>BM$18</v>
      </c>
      <c r="BN918" s="190" t="str">
        <f t="shared" si="1210"/>
        <v>BN$18</v>
      </c>
      <c r="BO918" s="190" t="str">
        <f t="shared" si="1210"/>
        <v>BO$18</v>
      </c>
      <c r="BP918" s="190" t="str">
        <f t="shared" si="1210"/>
        <v>BP$18</v>
      </c>
      <c r="BQ918" s="190" t="str">
        <f t="shared" si="1210"/>
        <v>BQ$18</v>
      </c>
      <c r="BR918" s="190" t="str">
        <f t="shared" si="1210"/>
        <v>BR$18</v>
      </c>
      <c r="BS918" s="190" t="str">
        <f t="shared" si="1210"/>
        <v>BS$18</v>
      </c>
      <c r="BT918" s="190" t="str">
        <f t="shared" si="1210"/>
        <v>BT$18</v>
      </c>
      <c r="BU918" s="190" t="str">
        <f t="shared" si="1210"/>
        <v>BU$18</v>
      </c>
      <c r="BV918" s="190" t="str">
        <f t="shared" si="1210"/>
        <v>BV$18</v>
      </c>
      <c r="BW918" s="190" t="str">
        <f t="shared" si="1210"/>
        <v>BW$18</v>
      </c>
      <c r="BX918" s="190" t="str">
        <f t="shared" si="1210"/>
        <v>BX$18</v>
      </c>
      <c r="BY918" s="190" t="str">
        <f t="shared" si="1210"/>
        <v>BY$18</v>
      </c>
      <c r="BZ918" s="190" t="str">
        <f t="shared" si="1210"/>
        <v>BZ$18</v>
      </c>
      <c r="CA918" s="190" t="str">
        <f t="shared" si="1210"/>
        <v>CA$18</v>
      </c>
      <c r="CB918" s="190" t="str">
        <f t="shared" si="1210"/>
        <v>CB$18</v>
      </c>
      <c r="CC918" s="190" t="str">
        <f t="shared" si="1210"/>
        <v>CC$18</v>
      </c>
      <c r="CD918" s="190" t="str">
        <f t="shared" si="1210"/>
        <v>CD$18</v>
      </c>
      <c r="CE918" s="190" t="str">
        <f t="shared" ref="CE918:CL918" si="1211">CE$22</f>
        <v>CE$18</v>
      </c>
      <c r="CF918" s="190" t="str">
        <f t="shared" si="1211"/>
        <v>CF$18</v>
      </c>
      <c r="CG918" s="190" t="str">
        <f t="shared" si="1211"/>
        <v>CG$18</v>
      </c>
      <c r="CH918" s="190" t="str">
        <f t="shared" si="1211"/>
        <v>CH$18</v>
      </c>
      <c r="CI918" s="190" t="str">
        <f t="shared" si="1211"/>
        <v>CI$18</v>
      </c>
      <c r="CJ918" s="190" t="str">
        <f t="shared" si="1211"/>
        <v>CJ$18</v>
      </c>
      <c r="CK918" s="190" t="str">
        <f t="shared" si="1211"/>
        <v>CK$18</v>
      </c>
      <c r="CL918" s="190" t="str">
        <f t="shared" si="1211"/>
        <v>CL$18</v>
      </c>
      <c r="CN918" s="201"/>
      <c r="CO918" s="190" t="str">
        <f t="shared" ref="CO918:DL918" si="1212">CO$22</f>
        <v>CO$18</v>
      </c>
      <c r="CP918" s="190" t="str">
        <f t="shared" si="1212"/>
        <v>CP$18</v>
      </c>
      <c r="CQ918" s="190" t="str">
        <f t="shared" si="1212"/>
        <v>CQ$18</v>
      </c>
      <c r="CR918" s="190" t="str">
        <f t="shared" si="1212"/>
        <v>CR$18</v>
      </c>
      <c r="CS918" s="190" t="str">
        <f t="shared" si="1212"/>
        <v>CS$18</v>
      </c>
      <c r="CT918" s="190" t="str">
        <f t="shared" si="1212"/>
        <v>CT$18</v>
      </c>
      <c r="CU918" s="190" t="str">
        <f t="shared" si="1212"/>
        <v>CU$18</v>
      </c>
      <c r="CV918" s="190" t="str">
        <f t="shared" si="1212"/>
        <v>CV$18</v>
      </c>
      <c r="CW918" s="190" t="str">
        <f t="shared" si="1212"/>
        <v>CW$18</v>
      </c>
      <c r="CX918" s="190" t="str">
        <f t="shared" si="1212"/>
        <v>CX$18</v>
      </c>
      <c r="CY918" s="190" t="str">
        <f t="shared" si="1212"/>
        <v>CY$18</v>
      </c>
      <c r="CZ918" s="190" t="str">
        <f t="shared" si="1212"/>
        <v>CZ$18</v>
      </c>
      <c r="DA918" s="190" t="str">
        <f t="shared" si="1212"/>
        <v>DA$18</v>
      </c>
      <c r="DB918" s="190" t="str">
        <f t="shared" si="1212"/>
        <v>DB$18</v>
      </c>
      <c r="DC918" s="190" t="str">
        <f t="shared" si="1212"/>
        <v>DC$18</v>
      </c>
      <c r="DD918" s="190" t="str">
        <f t="shared" si="1212"/>
        <v>DD$18</v>
      </c>
      <c r="DE918" s="190" t="str">
        <f t="shared" si="1212"/>
        <v>DE$18</v>
      </c>
      <c r="DF918" s="190" t="str">
        <f t="shared" si="1212"/>
        <v>DF$18</v>
      </c>
      <c r="DG918" s="190" t="str">
        <f t="shared" si="1212"/>
        <v>DG$18</v>
      </c>
      <c r="DH918" s="190" t="str">
        <f t="shared" si="1212"/>
        <v>DH$18</v>
      </c>
      <c r="DI918" s="190" t="str">
        <f t="shared" si="1212"/>
        <v>DI$18</v>
      </c>
      <c r="DJ918" s="190" t="str">
        <f t="shared" si="1212"/>
        <v>DJ$18</v>
      </c>
      <c r="DK918" s="190" t="str">
        <f t="shared" si="1212"/>
        <v>DK$18</v>
      </c>
      <c r="DL918" s="190" t="str">
        <f t="shared" si="1212"/>
        <v>DL$18</v>
      </c>
    </row>
    <row r="919" spans="1:116" x14ac:dyDescent="0.4">
      <c r="A919" s="174"/>
      <c r="E919" s="8"/>
      <c r="G919" s="175" t="s">
        <v>464</v>
      </c>
      <c r="H919" s="200"/>
      <c r="I919" s="201"/>
      <c r="J919" s="201"/>
      <c r="K919" s="202"/>
      <c r="L919" s="202"/>
      <c r="M919" s="202"/>
      <c r="N919" s="202"/>
      <c r="O919" s="202"/>
      <c r="P919" s="202"/>
      <c r="R919" s="202"/>
      <c r="S919" s="190" t="str">
        <f t="shared" ref="S919:AX919" si="1213">S$23</f>
        <v>S$19</v>
      </c>
      <c r="T919" s="190" t="str">
        <f t="shared" si="1213"/>
        <v>T$19</v>
      </c>
      <c r="U919" s="190" t="str">
        <f t="shared" si="1213"/>
        <v>U$19</v>
      </c>
      <c r="V919" s="190" t="str">
        <f t="shared" si="1213"/>
        <v>V$19</v>
      </c>
      <c r="W919" s="190" t="str">
        <f t="shared" si="1213"/>
        <v>W$19</v>
      </c>
      <c r="X919" s="190" t="str">
        <f t="shared" si="1213"/>
        <v>X$19</v>
      </c>
      <c r="Y919" s="190" t="str">
        <f t="shared" si="1213"/>
        <v>Y$19</v>
      </c>
      <c r="Z919" s="190" t="str">
        <f t="shared" si="1213"/>
        <v>Z$19</v>
      </c>
      <c r="AA919" s="190" t="str">
        <f t="shared" si="1213"/>
        <v>AA$19</v>
      </c>
      <c r="AB919" s="190" t="str">
        <f t="shared" si="1213"/>
        <v>AB$19</v>
      </c>
      <c r="AC919" s="190" t="str">
        <f t="shared" si="1213"/>
        <v>AC$19</v>
      </c>
      <c r="AD919" s="190" t="str">
        <f t="shared" si="1213"/>
        <v>AD$19</v>
      </c>
      <c r="AE919" s="190" t="str">
        <f t="shared" si="1213"/>
        <v>AE$19</v>
      </c>
      <c r="AF919" s="190" t="str">
        <f t="shared" si="1213"/>
        <v>AF$19</v>
      </c>
      <c r="AG919" s="190" t="str">
        <f t="shared" si="1213"/>
        <v>AG$19</v>
      </c>
      <c r="AH919" s="190" t="str">
        <f t="shared" si="1213"/>
        <v>AH$19</v>
      </c>
      <c r="AI919" s="190" t="str">
        <f t="shared" si="1213"/>
        <v>AI$19</v>
      </c>
      <c r="AJ919" s="190" t="str">
        <f t="shared" si="1213"/>
        <v>AJ$19</v>
      </c>
      <c r="AK919" s="190" t="str">
        <f t="shared" si="1213"/>
        <v>AK$19</v>
      </c>
      <c r="AL919" s="190" t="str">
        <f t="shared" si="1213"/>
        <v>AL$19</v>
      </c>
      <c r="AM919" s="190" t="str">
        <f t="shared" si="1213"/>
        <v>AM$19</v>
      </c>
      <c r="AN919" s="190" t="str">
        <f t="shared" si="1213"/>
        <v>AN$19</v>
      </c>
      <c r="AO919" s="190" t="str">
        <f t="shared" si="1213"/>
        <v>AO$19</v>
      </c>
      <c r="AP919" s="190" t="str">
        <f t="shared" si="1213"/>
        <v>AP$19</v>
      </c>
      <c r="AQ919" s="190" t="str">
        <f t="shared" si="1213"/>
        <v>AQ$19</v>
      </c>
      <c r="AR919" s="190" t="str">
        <f t="shared" si="1213"/>
        <v>AR$19</v>
      </c>
      <c r="AS919" s="190" t="str">
        <f t="shared" si="1213"/>
        <v>AS$19</v>
      </c>
      <c r="AT919" s="190" t="str">
        <f t="shared" si="1213"/>
        <v>AT$19</v>
      </c>
      <c r="AU919" s="190" t="str">
        <f t="shared" si="1213"/>
        <v>AU$19</v>
      </c>
      <c r="AV919" s="190" t="str">
        <f t="shared" si="1213"/>
        <v>AV$19</v>
      </c>
      <c r="AW919" s="190" t="str">
        <f t="shared" si="1213"/>
        <v>AW$19</v>
      </c>
      <c r="AX919" s="190" t="str">
        <f t="shared" si="1213"/>
        <v>AX$19</v>
      </c>
      <c r="AY919" s="190" t="str">
        <f t="shared" ref="AY919:CD919" si="1214">AY$23</f>
        <v>AY$19</v>
      </c>
      <c r="AZ919" s="190" t="str">
        <f t="shared" si="1214"/>
        <v>AZ$19</v>
      </c>
      <c r="BA919" s="190" t="str">
        <f t="shared" si="1214"/>
        <v>BA$19</v>
      </c>
      <c r="BB919" s="190" t="str">
        <f t="shared" si="1214"/>
        <v>BB$19</v>
      </c>
      <c r="BC919" s="190" t="str">
        <f t="shared" si="1214"/>
        <v>BC$19</v>
      </c>
      <c r="BD919" s="190" t="str">
        <f t="shared" si="1214"/>
        <v>BD$19</v>
      </c>
      <c r="BE919" s="190" t="str">
        <f t="shared" si="1214"/>
        <v>BE$19</v>
      </c>
      <c r="BF919" s="190" t="str">
        <f t="shared" si="1214"/>
        <v>BF$19</v>
      </c>
      <c r="BG919" s="190" t="str">
        <f t="shared" si="1214"/>
        <v>BG$19</v>
      </c>
      <c r="BH919" s="190" t="str">
        <f t="shared" si="1214"/>
        <v>BH$19</v>
      </c>
      <c r="BI919" s="190" t="str">
        <f t="shared" si="1214"/>
        <v>BI$19</v>
      </c>
      <c r="BJ919" s="190" t="str">
        <f t="shared" si="1214"/>
        <v>BJ$19</v>
      </c>
      <c r="BK919" s="190" t="str">
        <f t="shared" si="1214"/>
        <v>BK$19</v>
      </c>
      <c r="BL919" s="190" t="str">
        <f t="shared" si="1214"/>
        <v>BL$19</v>
      </c>
      <c r="BM919" s="190" t="str">
        <f t="shared" si="1214"/>
        <v>BM$19</v>
      </c>
      <c r="BN919" s="190" t="str">
        <f t="shared" si="1214"/>
        <v>BN$19</v>
      </c>
      <c r="BO919" s="190" t="str">
        <f t="shared" si="1214"/>
        <v>BO$19</v>
      </c>
      <c r="BP919" s="190" t="str">
        <f t="shared" si="1214"/>
        <v>BP$19</v>
      </c>
      <c r="BQ919" s="190" t="str">
        <f t="shared" si="1214"/>
        <v>BQ$19</v>
      </c>
      <c r="BR919" s="190" t="str">
        <f t="shared" si="1214"/>
        <v>BR$19</v>
      </c>
      <c r="BS919" s="190" t="str">
        <f t="shared" si="1214"/>
        <v>BS$19</v>
      </c>
      <c r="BT919" s="190" t="str">
        <f t="shared" si="1214"/>
        <v>BT$19</v>
      </c>
      <c r="BU919" s="190" t="str">
        <f t="shared" si="1214"/>
        <v>BU$19</v>
      </c>
      <c r="BV919" s="190" t="str">
        <f t="shared" si="1214"/>
        <v>BV$19</v>
      </c>
      <c r="BW919" s="190" t="str">
        <f t="shared" si="1214"/>
        <v>BW$19</v>
      </c>
      <c r="BX919" s="190" t="str">
        <f t="shared" si="1214"/>
        <v>BX$19</v>
      </c>
      <c r="BY919" s="190" t="str">
        <f t="shared" si="1214"/>
        <v>BY$19</v>
      </c>
      <c r="BZ919" s="190" t="str">
        <f t="shared" si="1214"/>
        <v>BZ$19</v>
      </c>
      <c r="CA919" s="190" t="str">
        <f t="shared" si="1214"/>
        <v>CA$19</v>
      </c>
      <c r="CB919" s="190" t="str">
        <f t="shared" si="1214"/>
        <v>CB$19</v>
      </c>
      <c r="CC919" s="190" t="str">
        <f t="shared" si="1214"/>
        <v>CC$19</v>
      </c>
      <c r="CD919" s="190" t="str">
        <f t="shared" si="1214"/>
        <v>CD$19</v>
      </c>
      <c r="CE919" s="190" t="str">
        <f t="shared" ref="CE919:CL919" si="1215">CE$23</f>
        <v>CE$19</v>
      </c>
      <c r="CF919" s="190" t="str">
        <f t="shared" si="1215"/>
        <v>CF$19</v>
      </c>
      <c r="CG919" s="190" t="str">
        <f t="shared" si="1215"/>
        <v>CG$19</v>
      </c>
      <c r="CH919" s="190" t="str">
        <f t="shared" si="1215"/>
        <v>CH$19</v>
      </c>
      <c r="CI919" s="190" t="str">
        <f t="shared" si="1215"/>
        <v>CI$19</v>
      </c>
      <c r="CJ919" s="190" t="str">
        <f t="shared" si="1215"/>
        <v>CJ$19</v>
      </c>
      <c r="CK919" s="190" t="str">
        <f t="shared" si="1215"/>
        <v>CK$19</v>
      </c>
      <c r="CL919" s="190" t="str">
        <f t="shared" si="1215"/>
        <v>CL$19</v>
      </c>
      <c r="CN919" s="201"/>
      <c r="CO919" s="190" t="str">
        <f t="shared" ref="CO919:DL919" si="1216">CO$23</f>
        <v>CO$19</v>
      </c>
      <c r="CP919" s="190" t="str">
        <f t="shared" si="1216"/>
        <v>CP$19</v>
      </c>
      <c r="CQ919" s="190" t="str">
        <f t="shared" si="1216"/>
        <v>CQ$19</v>
      </c>
      <c r="CR919" s="190" t="str">
        <f t="shared" si="1216"/>
        <v>CR$19</v>
      </c>
      <c r="CS919" s="190" t="str">
        <f t="shared" si="1216"/>
        <v>CS$19</v>
      </c>
      <c r="CT919" s="190" t="str">
        <f t="shared" si="1216"/>
        <v>CT$19</v>
      </c>
      <c r="CU919" s="190" t="str">
        <f t="shared" si="1216"/>
        <v>CU$19</v>
      </c>
      <c r="CV919" s="190" t="str">
        <f t="shared" si="1216"/>
        <v>CV$19</v>
      </c>
      <c r="CW919" s="190" t="str">
        <f t="shared" si="1216"/>
        <v>CW$19</v>
      </c>
      <c r="CX919" s="190" t="str">
        <f t="shared" si="1216"/>
        <v>CX$19</v>
      </c>
      <c r="CY919" s="190" t="str">
        <f t="shared" si="1216"/>
        <v>CY$19</v>
      </c>
      <c r="CZ919" s="190" t="str">
        <f t="shared" si="1216"/>
        <v>CZ$19</v>
      </c>
      <c r="DA919" s="190" t="str">
        <f t="shared" si="1216"/>
        <v>DA$19</v>
      </c>
      <c r="DB919" s="190" t="str">
        <f t="shared" si="1216"/>
        <v>DB$19</v>
      </c>
      <c r="DC919" s="190" t="str">
        <f t="shared" si="1216"/>
        <v>DC$19</v>
      </c>
      <c r="DD919" s="190" t="str">
        <f t="shared" si="1216"/>
        <v>DD$19</v>
      </c>
      <c r="DE919" s="190" t="str">
        <f t="shared" si="1216"/>
        <v>DE$19</v>
      </c>
      <c r="DF919" s="190" t="str">
        <f t="shared" si="1216"/>
        <v>DF$19</v>
      </c>
      <c r="DG919" s="190" t="str">
        <f t="shared" si="1216"/>
        <v>DG$19</v>
      </c>
      <c r="DH919" s="190" t="str">
        <f t="shared" si="1216"/>
        <v>DH$19</v>
      </c>
      <c r="DI919" s="190" t="str">
        <f t="shared" si="1216"/>
        <v>DI$19</v>
      </c>
      <c r="DJ919" s="190" t="str">
        <f t="shared" si="1216"/>
        <v>DJ$19</v>
      </c>
      <c r="DK919" s="190" t="str">
        <f t="shared" si="1216"/>
        <v>DK$19</v>
      </c>
      <c r="DL919" s="190" t="str">
        <f t="shared" si="1216"/>
        <v>DL$19</v>
      </c>
    </row>
    <row r="920" spans="1:116" x14ac:dyDescent="0.4">
      <c r="A920" s="31" t="s">
        <v>218</v>
      </c>
      <c r="B920" s="31" t="s">
        <v>81</v>
      </c>
      <c r="C920" s="31"/>
      <c r="D920" t="s">
        <v>796</v>
      </c>
      <c r="E920" s="8" t="str">
        <f t="shared" ref="E920:E927" si="1217">ROW()&amp;" "&amp;D920</f>
        <v>920 ORIGINATIONS-PP</v>
      </c>
      <c r="F920" t="s">
        <v>795</v>
      </c>
      <c r="G920" s="66" t="s">
        <v>777</v>
      </c>
      <c r="H920" s="22"/>
      <c r="I920" s="299"/>
      <c r="J920" s="299"/>
      <c r="K920" s="22"/>
      <c r="L920" s="22"/>
      <c r="M920" s="22"/>
      <c r="N920" s="22"/>
      <c r="O920" s="22"/>
      <c r="P920" s="22"/>
      <c r="R920" s="66"/>
      <c r="S920" s="66"/>
      <c r="T920" s="66"/>
      <c r="U920" s="66"/>
      <c r="V920" s="66"/>
      <c r="W920" s="66"/>
      <c r="X920" s="66"/>
      <c r="Y920" s="66"/>
      <c r="Z920" s="66"/>
      <c r="AA920" s="66"/>
      <c r="AB920" s="66"/>
      <c r="AC920" s="66"/>
      <c r="AD920" s="66"/>
      <c r="AE920" s="66"/>
      <c r="AF920" s="66"/>
      <c r="AG920" s="66"/>
      <c r="AH920" s="66"/>
      <c r="AI920" s="66"/>
      <c r="AJ920" s="66"/>
      <c r="AK920" s="66"/>
      <c r="AL920" s="66"/>
      <c r="AM920" s="66"/>
      <c r="AN920" s="66"/>
      <c r="AO920" s="66"/>
      <c r="AP920" s="66"/>
      <c r="AQ920" s="66"/>
      <c r="AR920" s="66"/>
      <c r="AS920" s="66"/>
      <c r="AT920" s="66"/>
      <c r="AU920" s="66"/>
      <c r="AV920" s="66"/>
      <c r="AW920" s="66"/>
      <c r="AX920" s="66"/>
      <c r="AY920" s="66"/>
      <c r="AZ920" s="66"/>
      <c r="BA920" s="66"/>
      <c r="BB920" s="66"/>
      <c r="BC920" s="66"/>
      <c r="BD920" s="66"/>
      <c r="BE920" s="66"/>
      <c r="BF920" s="66"/>
      <c r="BG920" s="66"/>
      <c r="BH920" s="66"/>
      <c r="BI920" s="66"/>
      <c r="BJ920" s="66"/>
      <c r="BK920" s="66"/>
      <c r="BL920" s="66"/>
      <c r="BM920" s="66"/>
      <c r="BN920" s="66"/>
      <c r="BO920" s="66"/>
      <c r="BP920" s="66"/>
      <c r="BQ920" s="66"/>
      <c r="BR920" s="66"/>
      <c r="BS920" s="66"/>
      <c r="BT920" s="66"/>
      <c r="BU920" s="66"/>
      <c r="BV920" s="66"/>
      <c r="BW920" s="66"/>
      <c r="BX920" s="66"/>
      <c r="BY920" s="66"/>
      <c r="BZ920" s="66"/>
      <c r="CA920" s="66"/>
      <c r="CB920" s="66"/>
      <c r="CC920" s="66"/>
      <c r="CD920" s="66"/>
      <c r="CE920" s="66"/>
      <c r="CF920" s="66"/>
      <c r="CG920" s="66"/>
      <c r="CH920" s="66"/>
      <c r="CI920" s="66"/>
      <c r="CJ920" s="66"/>
      <c r="CK920" s="66"/>
      <c r="CL920" s="66"/>
      <c r="CM920" s="66"/>
      <c r="CN920" s="66"/>
      <c r="CO920" s="66"/>
      <c r="CP920" s="66"/>
      <c r="CQ920" s="66"/>
      <c r="CR920" s="66"/>
      <c r="CS920" s="66"/>
      <c r="CT920" s="66"/>
      <c r="CU920" s="66"/>
      <c r="CV920" s="66"/>
      <c r="CW920" s="66"/>
      <c r="CX920" s="66"/>
      <c r="CY920" s="66"/>
      <c r="CZ920" s="66"/>
      <c r="DA920" s="66"/>
      <c r="DB920" s="66"/>
      <c r="DC920" s="66"/>
      <c r="DD920" s="66"/>
      <c r="DE920" s="66"/>
      <c r="DF920" s="66"/>
      <c r="DG920" s="66"/>
      <c r="DH920" s="66"/>
      <c r="DI920" s="66"/>
      <c r="DJ920" s="66"/>
      <c r="DK920" s="66"/>
      <c r="DL920" s="66"/>
    </row>
    <row r="921" spans="1:116" x14ac:dyDescent="0.4">
      <c r="B921" t="s">
        <v>332</v>
      </c>
      <c r="D921" t="s">
        <v>796</v>
      </c>
      <c r="E921" s="8" t="str">
        <f t="shared" si="1217"/>
        <v>921 ORIGINATIONS-PP</v>
      </c>
      <c r="G921" s="95" t="str">
        <f>"% CAGR - "&amp;G928</f>
        <v>% CAGR - (Primary label)</v>
      </c>
      <c r="H921" s="31"/>
      <c r="I921" s="73"/>
      <c r="J921" s="73"/>
      <c r="K921" s="58"/>
      <c r="L921" s="58"/>
      <c r="M921" s="58"/>
      <c r="N921" s="58"/>
      <c r="O921" s="58"/>
      <c r="P921" s="58"/>
      <c r="R921" s="33"/>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row>
    <row r="922" spans="1:116" x14ac:dyDescent="0.4">
      <c r="D922" t="s">
        <v>796</v>
      </c>
      <c r="E922" s="8" t="str">
        <f t="shared" si="1217"/>
        <v>922 ORIGINATIONS-PP</v>
      </c>
      <c r="G922" s="125"/>
      <c r="H922" s="31"/>
      <c r="I922" s="73"/>
      <c r="J922" s="73"/>
      <c r="K922" s="58"/>
      <c r="L922" s="58"/>
      <c r="M922" s="58"/>
      <c r="N922" s="58"/>
      <c r="O922" s="58"/>
      <c r="P922" s="58"/>
      <c r="R922" s="33"/>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row>
    <row r="923" spans="1:116" x14ac:dyDescent="0.4">
      <c r="D923" t="s">
        <v>796</v>
      </c>
      <c r="E923" s="8" t="str">
        <f t="shared" si="1217"/>
        <v>923 ORIGINATIONS-PP</v>
      </c>
      <c r="G923" s="95" t="s">
        <v>343</v>
      </c>
      <c r="H923" s="31"/>
      <c r="I923" s="73"/>
      <c r="J923" s="73"/>
      <c r="K923" s="58"/>
      <c r="L923" s="58"/>
      <c r="M923" s="58"/>
      <c r="N923" s="58"/>
      <c r="O923" s="58"/>
      <c r="P923" s="58"/>
      <c r="R923" s="33"/>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row>
    <row r="924" spans="1:116" x14ac:dyDescent="0.4">
      <c r="A924" s="27"/>
      <c r="B924" s="27"/>
      <c r="C924" s="27"/>
      <c r="D924" t="s">
        <v>796</v>
      </c>
      <c r="E924" s="9" t="str">
        <f t="shared" ref="E924" si="1218">ROW()&amp;" "&amp;D924</f>
        <v>924 ORIGINATIONS-PP</v>
      </c>
      <c r="F924" s="27"/>
      <c r="G924" s="145" t="str">
        <f>"# of "&amp;G929&amp;"s originated"</f>
        <v># of units originated</v>
      </c>
      <c r="H924" s="31"/>
      <c r="I924" s="73"/>
      <c r="J924" s="73"/>
      <c r="K924" s="15">
        <v>100</v>
      </c>
      <c r="L924" s="15">
        <f ca="1">SUMIF($3:$3,L$2,924:924)</f>
        <v>99.999999999999986</v>
      </c>
      <c r="M924" s="15">
        <f ca="1">SUMIF($3:$3,M$2,924:924)</f>
        <v>99.999999999999986</v>
      </c>
      <c r="N924" s="15">
        <f ca="1">SUMIF($3:$3,N$2,924:924)</f>
        <v>99.999999999999986</v>
      </c>
      <c r="O924" s="15">
        <f ca="1">SUMIF($3:$3,O$2,924:924)</f>
        <v>99.999999999999986</v>
      </c>
      <c r="P924" s="15">
        <f ca="1">SUMIF($3:$3,P$2,924:924)</f>
        <v>99.999999999999986</v>
      </c>
      <c r="R924" s="33"/>
      <c r="S924" s="15" cm="1">
        <f t="array" aca="1" ref="S924" ca="1">INDEX($K:$P,ROW(),MATCH($S$3,$K$2:$P$2,0))*(1+INDIRECT(S915))^(YEAR(S$1)-YEAR($S$1))/S$5</f>
        <v>8.3333333333333339</v>
      </c>
      <c r="T924" s="15" cm="1">
        <f t="array" aca="1" ref="T924" ca="1">INDEX($K:$P,ROW(),MATCH($S$3,$K$2:$P$2,0))*(1+INDIRECT(T915))^(YEAR(T$1)-YEAR($S$1))/T$5</f>
        <v>8.3333333333333339</v>
      </c>
      <c r="U924" s="15" cm="1">
        <f t="array" aca="1" ref="U924" ca="1">INDEX($K:$P,ROW(),MATCH($S$3,$K$2:$P$2,0))*(1+INDIRECT(U915))^(YEAR(U$1)-YEAR($S$1))/U$5</f>
        <v>8.3333333333333339</v>
      </c>
      <c r="V924" s="15" cm="1">
        <f t="array" aca="1" ref="V924" ca="1">INDEX($K:$P,ROW(),MATCH($S$3,$K$2:$P$2,0))*(1+INDIRECT(V915))^(YEAR(V$1)-YEAR($S$1))/V$5</f>
        <v>8.3333333333333339</v>
      </c>
      <c r="W924" s="15" cm="1">
        <f t="array" aca="1" ref="W924" ca="1">INDEX($K:$P,ROW(),MATCH($S$3,$K$2:$P$2,0))*(1+INDIRECT(W915))^(YEAR(W$1)-YEAR($S$1))/W$5</f>
        <v>8.3333333333333339</v>
      </c>
      <c r="X924" s="15" cm="1">
        <f t="array" aca="1" ref="X924" ca="1">INDEX($K:$P,ROW(),MATCH($S$3,$K$2:$P$2,0))*(1+INDIRECT(X915))^(YEAR(X$1)-YEAR($S$1))/X$5</f>
        <v>8.3333333333333339</v>
      </c>
      <c r="Y924" s="15" cm="1">
        <f t="array" aca="1" ref="Y924" ca="1">INDEX($K:$P,ROW(),MATCH($S$3,$K$2:$P$2,0))*(1+INDIRECT(Y915))^(YEAR(Y$1)-YEAR($S$1))/Y$5</f>
        <v>8.3333333333333339</v>
      </c>
      <c r="Z924" s="15" cm="1">
        <f t="array" aca="1" ref="Z924" ca="1">INDEX($K:$P,ROW(),MATCH($S$3,$K$2:$P$2,0))*(1+INDIRECT(Z915))^(YEAR(Z$1)-YEAR($S$1))/Z$5</f>
        <v>8.3333333333333339</v>
      </c>
      <c r="AA924" s="15" cm="1">
        <f t="array" aca="1" ref="AA924" ca="1">INDEX($K:$P,ROW(),MATCH($S$3,$K$2:$P$2,0))*(1+INDIRECT(AA915))^(YEAR(AA$1)-YEAR($S$1))/AA$5</f>
        <v>8.3333333333333339</v>
      </c>
      <c r="AB924" s="15" cm="1">
        <f t="array" aca="1" ref="AB924" ca="1">INDEX($K:$P,ROW(),MATCH($S$3,$K$2:$P$2,0))*(1+INDIRECT(AB915))^(YEAR(AB$1)-YEAR($S$1))/AB$5</f>
        <v>8.3333333333333339</v>
      </c>
      <c r="AC924" s="15" cm="1">
        <f t="array" aca="1" ref="AC924" ca="1">INDEX($K:$P,ROW(),MATCH($S$3,$K$2:$P$2,0))*(1+INDIRECT(AC915))^(YEAR(AC$1)-YEAR($S$1))/AC$5</f>
        <v>8.3333333333333339</v>
      </c>
      <c r="AD924" s="15" cm="1">
        <f t="array" aca="1" ref="AD924" ca="1">INDEX($K:$P,ROW(),MATCH($S$3,$K$2:$P$2,0))*(1+INDIRECT(AD915))^(YEAR(AD$1)-YEAR($S$1))/AD$5</f>
        <v>8.3333333333333339</v>
      </c>
      <c r="AE924" s="15" cm="1">
        <f t="array" aca="1" ref="AE924" ca="1">INDEX($K:$P,ROW(),MATCH($S$3,$K$2:$P$2,0))*(1+INDIRECT(AE915))^(YEAR(AE$1)-YEAR($S$1))/AE$5</f>
        <v>8.3333333333333339</v>
      </c>
      <c r="AF924" s="15" cm="1">
        <f t="array" aca="1" ref="AF924" ca="1">INDEX($K:$P,ROW(),MATCH($S$3,$K$2:$P$2,0))*(1+INDIRECT(AF915))^(YEAR(AF$1)-YEAR($S$1))/AF$5</f>
        <v>8.3333333333333339</v>
      </c>
      <c r="AG924" s="15" cm="1">
        <f t="array" aca="1" ref="AG924" ca="1">INDEX($K:$P,ROW(),MATCH($S$3,$K$2:$P$2,0))*(1+INDIRECT(AG915))^(YEAR(AG$1)-YEAR($S$1))/AG$5</f>
        <v>8.3333333333333339</v>
      </c>
      <c r="AH924" s="15" cm="1">
        <f t="array" aca="1" ref="AH924" ca="1">INDEX($K:$P,ROW(),MATCH($S$3,$K$2:$P$2,0))*(1+INDIRECT(AH915))^(YEAR(AH$1)-YEAR($S$1))/AH$5</f>
        <v>8.3333333333333339</v>
      </c>
      <c r="AI924" s="15" cm="1">
        <f t="array" aca="1" ref="AI924" ca="1">INDEX($K:$P,ROW(),MATCH($S$3,$K$2:$P$2,0))*(1+INDIRECT(AI915))^(YEAR(AI$1)-YEAR($S$1))/AI$5</f>
        <v>8.3333333333333339</v>
      </c>
      <c r="AJ924" s="15" cm="1">
        <f t="array" aca="1" ref="AJ924" ca="1">INDEX($K:$P,ROW(),MATCH($S$3,$K$2:$P$2,0))*(1+INDIRECT(AJ915))^(YEAR(AJ$1)-YEAR($S$1))/AJ$5</f>
        <v>8.3333333333333339</v>
      </c>
      <c r="AK924" s="15" cm="1">
        <f t="array" aca="1" ref="AK924" ca="1">INDEX($K:$P,ROW(),MATCH($S$3,$K$2:$P$2,0))*(1+INDIRECT(AK915))^(YEAR(AK$1)-YEAR($S$1))/AK$5</f>
        <v>8.3333333333333339</v>
      </c>
      <c r="AL924" s="15" cm="1">
        <f t="array" aca="1" ref="AL924" ca="1">INDEX($K:$P,ROW(),MATCH($S$3,$K$2:$P$2,0))*(1+INDIRECT(AL915))^(YEAR(AL$1)-YEAR($S$1))/AL$5</f>
        <v>8.3333333333333339</v>
      </c>
      <c r="AM924" s="15" cm="1">
        <f t="array" aca="1" ref="AM924" ca="1">INDEX($K:$P,ROW(),MATCH($S$3,$K$2:$P$2,0))*(1+INDIRECT(AM915))^(YEAR(AM$1)-YEAR($S$1))/AM$5</f>
        <v>8.3333333333333339</v>
      </c>
      <c r="AN924" s="15" cm="1">
        <f t="array" aca="1" ref="AN924" ca="1">INDEX($K:$P,ROW(),MATCH($S$3,$K$2:$P$2,0))*(1+INDIRECT(AN915))^(YEAR(AN$1)-YEAR($S$1))/AN$5</f>
        <v>8.3333333333333339</v>
      </c>
      <c r="AO924" s="15" cm="1">
        <f t="array" aca="1" ref="AO924" ca="1">INDEX($K:$P,ROW(),MATCH($S$3,$K$2:$P$2,0))*(1+INDIRECT(AO915))^(YEAR(AO$1)-YEAR($S$1))/AO$5</f>
        <v>8.3333333333333339</v>
      </c>
      <c r="AP924" s="15" cm="1">
        <f t="array" aca="1" ref="AP924" ca="1">INDEX($K:$P,ROW(),MATCH($S$3,$K$2:$P$2,0))*(1+INDIRECT(AP915))^(YEAR(AP$1)-YEAR($S$1))/AP$5</f>
        <v>8.3333333333333339</v>
      </c>
      <c r="AQ924" s="15" cm="1">
        <f t="array" aca="1" ref="AQ924" ca="1">INDEX($K:$P,ROW(),MATCH($S$3,$K$2:$P$2,0))*(1+INDIRECT(AQ915))^(YEAR(AQ$1)-YEAR($S$1))/AQ$5</f>
        <v>8.3333333333333339</v>
      </c>
      <c r="AR924" s="15" cm="1">
        <f t="array" aca="1" ref="AR924" ca="1">INDEX($K:$P,ROW(),MATCH($S$3,$K$2:$P$2,0))*(1+INDIRECT(AR915))^(YEAR(AR$1)-YEAR($S$1))/AR$5</f>
        <v>8.3333333333333339</v>
      </c>
      <c r="AS924" s="15" cm="1">
        <f t="array" aca="1" ref="AS924" ca="1">INDEX($K:$P,ROW(),MATCH($S$3,$K$2:$P$2,0))*(1+INDIRECT(AS915))^(YEAR(AS$1)-YEAR($S$1))/AS$5</f>
        <v>8.3333333333333339</v>
      </c>
      <c r="AT924" s="15" cm="1">
        <f t="array" aca="1" ref="AT924" ca="1">INDEX($K:$P,ROW(),MATCH($S$3,$K$2:$P$2,0))*(1+INDIRECT(AT915))^(YEAR(AT$1)-YEAR($S$1))/AT$5</f>
        <v>8.3333333333333339</v>
      </c>
      <c r="AU924" s="15" cm="1">
        <f t="array" aca="1" ref="AU924" ca="1">INDEX($K:$P,ROW(),MATCH($S$3,$K$2:$P$2,0))*(1+INDIRECT(AU915))^(YEAR(AU$1)-YEAR($S$1))/AU$5</f>
        <v>8.3333333333333339</v>
      </c>
      <c r="AV924" s="15" cm="1">
        <f t="array" aca="1" ref="AV924" ca="1">INDEX($K:$P,ROW(),MATCH($S$3,$K$2:$P$2,0))*(1+INDIRECT(AV915))^(YEAR(AV$1)-YEAR($S$1))/AV$5</f>
        <v>8.3333333333333339</v>
      </c>
      <c r="AW924" s="15" cm="1">
        <f t="array" aca="1" ref="AW924" ca="1">INDEX($K:$P,ROW(),MATCH($S$3,$K$2:$P$2,0))*(1+INDIRECT(AW915))^(YEAR(AW$1)-YEAR($S$1))/AW$5</f>
        <v>8.3333333333333339</v>
      </c>
      <c r="AX924" s="15" cm="1">
        <f t="array" aca="1" ref="AX924" ca="1">INDEX($K:$P,ROW(),MATCH($S$3,$K$2:$P$2,0))*(1+INDIRECT(AX915))^(YEAR(AX$1)-YEAR($S$1))/AX$5</f>
        <v>8.3333333333333339</v>
      </c>
      <c r="AY924" s="15" cm="1">
        <f t="array" aca="1" ref="AY924" ca="1">INDEX($K:$P,ROW(),MATCH($S$3,$K$2:$P$2,0))*(1+INDIRECT(AY915))^(YEAR(AY$1)-YEAR($S$1))/AY$5</f>
        <v>8.3333333333333339</v>
      </c>
      <c r="AZ924" s="15" cm="1">
        <f t="array" aca="1" ref="AZ924" ca="1">INDEX($K:$P,ROW(),MATCH($S$3,$K$2:$P$2,0))*(1+INDIRECT(AZ915))^(YEAR(AZ$1)-YEAR($S$1))/AZ$5</f>
        <v>8.3333333333333339</v>
      </c>
      <c r="BA924" s="15" cm="1">
        <f t="array" aca="1" ref="BA924" ca="1">INDEX($K:$P,ROW(),MATCH($S$3,$K$2:$P$2,0))*(1+INDIRECT(BA915))^(YEAR(BA$1)-YEAR($S$1))/BA$5</f>
        <v>8.3333333333333339</v>
      </c>
      <c r="BB924" s="15" cm="1">
        <f t="array" aca="1" ref="BB924" ca="1">INDEX($K:$P,ROW(),MATCH($S$3,$K$2:$P$2,0))*(1+INDIRECT(BB915))^(YEAR(BB$1)-YEAR($S$1))/BB$5</f>
        <v>8.3333333333333339</v>
      </c>
      <c r="BC924" s="15" cm="1">
        <f t="array" aca="1" ref="BC924" ca="1">INDEX($K:$P,ROW(),MATCH($S$3,$K$2:$P$2,0))*(1+INDIRECT(BC915))^(YEAR(BC$1)-YEAR($S$1))/BC$5</f>
        <v>8.3333333333333339</v>
      </c>
      <c r="BD924" s="15" cm="1">
        <f t="array" aca="1" ref="BD924" ca="1">INDEX($K:$P,ROW(),MATCH($S$3,$K$2:$P$2,0))*(1+INDIRECT(BD915))^(YEAR(BD$1)-YEAR($S$1))/BD$5</f>
        <v>8.3333333333333339</v>
      </c>
      <c r="BE924" s="15" cm="1">
        <f t="array" aca="1" ref="BE924" ca="1">INDEX($K:$P,ROW(),MATCH($S$3,$K$2:$P$2,0))*(1+INDIRECT(BE915))^(YEAR(BE$1)-YEAR($S$1))/BE$5</f>
        <v>8.3333333333333339</v>
      </c>
      <c r="BF924" s="15" cm="1">
        <f t="array" aca="1" ref="BF924" ca="1">INDEX($K:$P,ROW(),MATCH($S$3,$K$2:$P$2,0))*(1+INDIRECT(BF915))^(YEAR(BF$1)-YEAR($S$1))/BF$5</f>
        <v>8.3333333333333339</v>
      </c>
      <c r="BG924" s="15" cm="1">
        <f t="array" aca="1" ref="BG924" ca="1">INDEX($K:$P,ROW(),MATCH($S$3,$K$2:$P$2,0))*(1+INDIRECT(BG915))^(YEAR(BG$1)-YEAR($S$1))/BG$5</f>
        <v>8.3333333333333339</v>
      </c>
      <c r="BH924" s="15" cm="1">
        <f t="array" aca="1" ref="BH924" ca="1">INDEX($K:$P,ROW(),MATCH($S$3,$K$2:$P$2,0))*(1+INDIRECT(BH915))^(YEAR(BH$1)-YEAR($S$1))/BH$5</f>
        <v>8.3333333333333339</v>
      </c>
      <c r="BI924" s="15" cm="1">
        <f t="array" aca="1" ref="BI924" ca="1">INDEX($K:$P,ROW(),MATCH($S$3,$K$2:$P$2,0))*(1+INDIRECT(BI915))^(YEAR(BI$1)-YEAR($S$1))/BI$5</f>
        <v>8.3333333333333339</v>
      </c>
      <c r="BJ924" s="15" cm="1">
        <f t="array" aca="1" ref="BJ924" ca="1">INDEX($K:$P,ROW(),MATCH($S$3,$K$2:$P$2,0))*(1+INDIRECT(BJ915))^(YEAR(BJ$1)-YEAR($S$1))/BJ$5</f>
        <v>8.3333333333333339</v>
      </c>
      <c r="BK924" s="15" cm="1">
        <f t="array" aca="1" ref="BK924" ca="1">INDEX($K:$P,ROW(),MATCH($S$3,$K$2:$P$2,0))*(1+INDIRECT(BK915))^(YEAR(BK$1)-YEAR($S$1))/BK$5</f>
        <v>8.3333333333333339</v>
      </c>
      <c r="BL924" s="15" cm="1">
        <f t="array" aca="1" ref="BL924" ca="1">INDEX($K:$P,ROW(),MATCH($S$3,$K$2:$P$2,0))*(1+INDIRECT(BL915))^(YEAR(BL$1)-YEAR($S$1))/BL$5</f>
        <v>8.3333333333333339</v>
      </c>
      <c r="BM924" s="15" cm="1">
        <f t="array" aca="1" ref="BM924" ca="1">INDEX($K:$P,ROW(),MATCH($S$3,$K$2:$P$2,0))*(1+INDIRECT(BM915))^(YEAR(BM$1)-YEAR($S$1))/BM$5</f>
        <v>8.3333333333333339</v>
      </c>
      <c r="BN924" s="15" cm="1">
        <f t="array" aca="1" ref="BN924" ca="1">INDEX($K:$P,ROW(),MATCH($S$3,$K$2:$P$2,0))*(1+INDIRECT(BN915))^(YEAR(BN$1)-YEAR($S$1))/BN$5</f>
        <v>8.3333333333333339</v>
      </c>
      <c r="BO924" s="15" cm="1">
        <f t="array" aca="1" ref="BO924" ca="1">INDEX($K:$P,ROW(),MATCH($S$3,$K$2:$P$2,0))*(1+INDIRECT(BO915))^(YEAR(BO$1)-YEAR($S$1))/BO$5</f>
        <v>8.3333333333333339</v>
      </c>
      <c r="BP924" s="15" cm="1">
        <f t="array" aca="1" ref="BP924" ca="1">INDEX($K:$P,ROW(),MATCH($S$3,$K$2:$P$2,0))*(1+INDIRECT(BP915))^(YEAR(BP$1)-YEAR($S$1))/BP$5</f>
        <v>8.3333333333333339</v>
      </c>
      <c r="BQ924" s="15" cm="1">
        <f t="array" aca="1" ref="BQ924" ca="1">INDEX($K:$P,ROW(),MATCH($S$3,$K$2:$P$2,0))*(1+INDIRECT(BQ915))^(YEAR(BQ$1)-YEAR($S$1))/BQ$5</f>
        <v>8.3333333333333339</v>
      </c>
      <c r="BR924" s="15" cm="1">
        <f t="array" aca="1" ref="BR924" ca="1">INDEX($K:$P,ROW(),MATCH($S$3,$K$2:$P$2,0))*(1+INDIRECT(BR915))^(YEAR(BR$1)-YEAR($S$1))/BR$5</f>
        <v>8.3333333333333339</v>
      </c>
      <c r="BS924" s="15" cm="1">
        <f t="array" aca="1" ref="BS924" ca="1">INDEX($K:$P,ROW(),MATCH($S$3,$K$2:$P$2,0))*(1+INDIRECT(BS915))^(YEAR(BS$1)-YEAR($S$1))/BS$5</f>
        <v>8.3333333333333339</v>
      </c>
      <c r="BT924" s="15" cm="1">
        <f t="array" aca="1" ref="BT924" ca="1">INDEX($K:$P,ROW(),MATCH($S$3,$K$2:$P$2,0))*(1+INDIRECT(BT915))^(YEAR(BT$1)-YEAR($S$1))/BT$5</f>
        <v>8.3333333333333339</v>
      </c>
      <c r="BU924" s="15" cm="1">
        <f t="array" aca="1" ref="BU924" ca="1">INDEX($K:$P,ROW(),MATCH($S$3,$K$2:$P$2,0))*(1+INDIRECT(BU915))^(YEAR(BU$1)-YEAR($S$1))/BU$5</f>
        <v>8.3333333333333339</v>
      </c>
      <c r="BV924" s="15" cm="1">
        <f t="array" aca="1" ref="BV924" ca="1">INDEX($K:$P,ROW(),MATCH($S$3,$K$2:$P$2,0))*(1+INDIRECT(BV915))^(YEAR(BV$1)-YEAR($S$1))/BV$5</f>
        <v>8.3333333333333339</v>
      </c>
      <c r="BW924" s="15" cm="1">
        <f t="array" aca="1" ref="BW924" ca="1">INDEX($K:$P,ROW(),MATCH($S$3,$K$2:$P$2,0))*(1+INDIRECT(BW915))^(YEAR(BW$1)-YEAR($S$1))/BW$5</f>
        <v>8.3333333333333339</v>
      </c>
      <c r="BX924" s="15" cm="1">
        <f t="array" aca="1" ref="BX924" ca="1">INDEX($K:$P,ROW(),MATCH($S$3,$K$2:$P$2,0))*(1+INDIRECT(BX915))^(YEAR(BX$1)-YEAR($S$1))/BX$5</f>
        <v>8.3333333333333339</v>
      </c>
      <c r="BY924" s="15" cm="1">
        <f t="array" aca="1" ref="BY924" ca="1">INDEX($K:$P,ROW(),MATCH($S$3,$K$2:$P$2,0))*(1+INDIRECT(BY915))^(YEAR(BY$1)-YEAR($S$1))/BY$5</f>
        <v>8.3333333333333339</v>
      </c>
      <c r="BZ924" s="15" cm="1">
        <f t="array" aca="1" ref="BZ924" ca="1">INDEX($K:$P,ROW(),MATCH($S$3,$K$2:$P$2,0))*(1+INDIRECT(BZ915))^(YEAR(BZ$1)-YEAR($S$1))/BZ$5</f>
        <v>8.3333333333333339</v>
      </c>
      <c r="CA924" s="15" cm="1">
        <f t="array" aca="1" ref="CA924" ca="1">INDEX($K:$P,ROW(),MATCH($S$3,$K$2:$P$2,0))*(1+INDIRECT(CA915))^(YEAR(CA$1)-YEAR($S$1))/CA$5</f>
        <v>8.3333333333333339</v>
      </c>
      <c r="CB924" s="15" cm="1">
        <f t="array" aca="1" ref="CB924" ca="1">INDEX($K:$P,ROW(),MATCH($S$3,$K$2:$P$2,0))*(1+INDIRECT(CB915))^(YEAR(CB$1)-YEAR($S$1))/CB$5</f>
        <v>8.3333333333333339</v>
      </c>
      <c r="CC924" s="15" cm="1">
        <f t="array" aca="1" ref="CC924" ca="1">INDEX($K:$P,ROW(),MATCH($S$3,$K$2:$P$2,0))*(1+INDIRECT(CC915))^(YEAR(CC$1)-YEAR($S$1))/CC$5</f>
        <v>8.3333333333333339</v>
      </c>
      <c r="CD924" s="15" cm="1">
        <f t="array" aca="1" ref="CD924" ca="1">INDEX($K:$P,ROW(),MATCH($S$3,$K$2:$P$2,0))*(1+INDIRECT(CD915))^(YEAR(CD$1)-YEAR($S$1))/CD$5</f>
        <v>8.3333333333333339</v>
      </c>
      <c r="CE924" s="15" cm="1">
        <f t="array" aca="1" ref="CE924" ca="1">INDEX($K:$P,ROW(),MATCH($S$3,$K$2:$P$2,0))*(1+INDIRECT(CE915))^(YEAR(CE$1)-YEAR($S$1))/CE$5</f>
        <v>8.3333333333333339</v>
      </c>
      <c r="CF924" s="15" cm="1">
        <f t="array" aca="1" ref="CF924" ca="1">INDEX($K:$P,ROW(),MATCH($S$3,$K$2:$P$2,0))*(1+INDIRECT(CF915))^(YEAR(CF$1)-YEAR($S$1))/CF$5</f>
        <v>8.3333333333333339</v>
      </c>
      <c r="CG924" s="15" cm="1">
        <f t="array" aca="1" ref="CG924" ca="1">INDEX($K:$P,ROW(),MATCH($S$3,$K$2:$P$2,0))*(1+INDIRECT(CG915))^(YEAR(CG$1)-YEAR($S$1))/CG$5</f>
        <v>8.3333333333333339</v>
      </c>
      <c r="CH924" s="15" cm="1">
        <f t="array" aca="1" ref="CH924" ca="1">INDEX($K:$P,ROW(),MATCH($S$3,$K$2:$P$2,0))*(1+INDIRECT(CH915))^(YEAR(CH$1)-YEAR($S$1))/CH$5</f>
        <v>8.3333333333333339</v>
      </c>
      <c r="CI924" s="15" cm="1">
        <f t="array" aca="1" ref="CI924" ca="1">INDEX($K:$P,ROW(),MATCH($S$3,$K$2:$P$2,0))*(1+INDIRECT(CI915))^(YEAR(CI$1)-YEAR($S$1))/CI$5</f>
        <v>8.3333333333333339</v>
      </c>
      <c r="CJ924" s="15" cm="1">
        <f t="array" aca="1" ref="CJ924" ca="1">INDEX($K:$P,ROW(),MATCH($S$3,$K$2:$P$2,0))*(1+INDIRECT(CJ915))^(YEAR(CJ$1)-YEAR($S$1))/CJ$5</f>
        <v>8.3333333333333339</v>
      </c>
      <c r="CK924" s="15" cm="1">
        <f t="array" aca="1" ref="CK924" ca="1">INDEX($K:$P,ROW(),MATCH($S$3,$K$2:$P$2,0))*(1+INDIRECT(CK915))^(YEAR(CK$1)-YEAR($S$1))/CK$5</f>
        <v>8.3333333333333339</v>
      </c>
      <c r="CL924" s="15" cm="1">
        <f t="array" aca="1" ref="CL924" ca="1">INDEX($K:$P,ROW(),MATCH($S$3,$K$2:$P$2,0))*(1+INDIRECT(CL915))^(YEAR(CL$1)-YEAR($S$1))/CL$5</f>
        <v>8.3333333333333339</v>
      </c>
      <c r="CM924" s="15" t="e" cm="1">
        <f t="array" aca="1" ref="CM924" ca="1">INDEX($K:$P,ROW(),MATCH($S$3,$K$2:$P$2,0))*(1+INDIRECT(CM915))^(YEAR(CM$1)-YEAR($S$1))/CM$5</f>
        <v>#DIV/0!</v>
      </c>
      <c r="CN924" s="15" t="e" cm="1">
        <f t="array" aca="1" ref="CN924" ca="1">INDEX($K:$P,ROW(),MATCH($S$3,$K$2:$P$2,0))*(1+INDIRECT(CN915))^(YEAR(CN$1)-YEAR($S$1))/CN$5</f>
        <v>#VALUE!</v>
      </c>
      <c r="CO924" s="15" t="e" cm="1">
        <f t="array" aca="1" ref="CO924" ca="1">INDEX($K:$P,ROW(),MATCH($S$3,$K$2:$P$2,0))*(1+INDIRECT(CO915))^(YEAR(CO$1)-YEAR($S$1))/CO$5</f>
        <v>#VALUE!</v>
      </c>
      <c r="CP924" s="15" t="e" cm="1">
        <f t="array" aca="1" ref="CP924" ca="1">INDEX($K:$P,ROW(),MATCH($S$3,$K$2:$P$2,0))*(1+INDIRECT(CP915))^(YEAR(CP$1)-YEAR($S$1))/CP$5</f>
        <v>#VALUE!</v>
      </c>
      <c r="CQ924" s="15" t="e" cm="1">
        <f t="array" aca="1" ref="CQ924" ca="1">INDEX($K:$P,ROW(),MATCH($S$3,$K$2:$P$2,0))*(1+INDIRECT(CQ915))^(YEAR(CQ$1)-YEAR($S$1))/CQ$5</f>
        <v>#VALUE!</v>
      </c>
      <c r="CR924" s="15" t="e" cm="1">
        <f t="array" aca="1" ref="CR924" ca="1">INDEX($K:$P,ROW(),MATCH($S$3,$K$2:$P$2,0))*(1+INDIRECT(CR915))^(YEAR(CR$1)-YEAR($S$1))/CR$5</f>
        <v>#VALUE!</v>
      </c>
      <c r="CS924" s="15" t="e" cm="1">
        <f t="array" aca="1" ref="CS924" ca="1">INDEX($K:$P,ROW(),MATCH($S$3,$K$2:$P$2,0))*(1+INDIRECT(CS915))^(YEAR(CS$1)-YEAR($S$1))/CS$5</f>
        <v>#VALUE!</v>
      </c>
      <c r="CT924" s="15" t="e" cm="1">
        <f t="array" aca="1" ref="CT924" ca="1">INDEX($K:$P,ROW(),MATCH($S$3,$K$2:$P$2,0))*(1+INDIRECT(CT915))^(YEAR(CT$1)-YEAR($S$1))/CT$5</f>
        <v>#VALUE!</v>
      </c>
      <c r="CU924" s="15" t="e" cm="1">
        <f t="array" aca="1" ref="CU924" ca="1">INDEX($K:$P,ROW(),MATCH($S$3,$K$2:$P$2,0))*(1+INDIRECT(CU915))^(YEAR(CU$1)-YEAR($S$1))/CU$5</f>
        <v>#VALUE!</v>
      </c>
      <c r="CV924" s="15" t="e" cm="1">
        <f t="array" aca="1" ref="CV924" ca="1">INDEX($K:$P,ROW(),MATCH($S$3,$K$2:$P$2,0))*(1+INDIRECT(CV915))^(YEAR(CV$1)-YEAR($S$1))/CV$5</f>
        <v>#VALUE!</v>
      </c>
      <c r="CW924" s="15" t="e" cm="1">
        <f t="array" aca="1" ref="CW924" ca="1">INDEX($K:$P,ROW(),MATCH($S$3,$K$2:$P$2,0))*(1+INDIRECT(CW915))^(YEAR(CW$1)-YEAR($S$1))/CW$5</f>
        <v>#VALUE!</v>
      </c>
      <c r="CX924" s="15" t="e" cm="1">
        <f t="array" aca="1" ref="CX924" ca="1">INDEX($K:$P,ROW(),MATCH($S$3,$K$2:$P$2,0))*(1+INDIRECT(CX915))^(YEAR(CX$1)-YEAR($S$1))/CX$5</f>
        <v>#VALUE!</v>
      </c>
      <c r="CY924" s="15" t="e" cm="1">
        <f t="array" aca="1" ref="CY924" ca="1">INDEX($K:$P,ROW(),MATCH($S$3,$K$2:$P$2,0))*(1+INDIRECT(CY915))^(YEAR(CY$1)-YEAR($S$1))/CY$5</f>
        <v>#VALUE!</v>
      </c>
      <c r="CZ924" s="15" t="e" cm="1">
        <f t="array" aca="1" ref="CZ924" ca="1">INDEX($K:$P,ROW(),MATCH($S$3,$K$2:$P$2,0))*(1+INDIRECT(CZ915))^(YEAR(CZ$1)-YEAR($S$1))/CZ$5</f>
        <v>#VALUE!</v>
      </c>
      <c r="DA924" s="15" t="e" cm="1">
        <f t="array" aca="1" ref="DA924" ca="1">INDEX($K:$P,ROW(),MATCH($S$3,$K$2:$P$2,0))*(1+INDIRECT(DA915))^(YEAR(DA$1)-YEAR($S$1))/DA$5</f>
        <v>#VALUE!</v>
      </c>
      <c r="DB924" s="15" t="e" cm="1">
        <f t="array" aca="1" ref="DB924" ca="1">INDEX($K:$P,ROW(),MATCH($S$3,$K$2:$P$2,0))*(1+INDIRECT(DB915))^(YEAR(DB$1)-YEAR($S$1))/DB$5</f>
        <v>#VALUE!</v>
      </c>
      <c r="DC924" s="15" t="e" cm="1">
        <f t="array" aca="1" ref="DC924" ca="1">INDEX($K:$P,ROW(),MATCH($S$3,$K$2:$P$2,0))*(1+INDIRECT(DC915))^(YEAR(DC$1)-YEAR($S$1))/DC$5</f>
        <v>#VALUE!</v>
      </c>
      <c r="DD924" s="15" t="e" cm="1">
        <f t="array" aca="1" ref="DD924" ca="1">INDEX($K:$P,ROW(),MATCH($S$3,$K$2:$P$2,0))*(1+INDIRECT(DD915))^(YEAR(DD$1)-YEAR($S$1))/DD$5</f>
        <v>#VALUE!</v>
      </c>
      <c r="DE924" s="15" t="e" cm="1">
        <f t="array" aca="1" ref="DE924" ca="1">INDEX($K:$P,ROW(),MATCH($S$3,$K$2:$P$2,0))*(1+INDIRECT(DE915))^(YEAR(DE$1)-YEAR($S$1))/DE$5</f>
        <v>#VALUE!</v>
      </c>
      <c r="DF924" s="15" t="e" cm="1">
        <f t="array" aca="1" ref="DF924" ca="1">INDEX($K:$P,ROW(),MATCH($S$3,$K$2:$P$2,0))*(1+INDIRECT(DF915))^(YEAR(DF$1)-YEAR($S$1))/DF$5</f>
        <v>#VALUE!</v>
      </c>
      <c r="DG924" s="15" t="e" cm="1">
        <f t="array" aca="1" ref="DG924" ca="1">INDEX($K:$P,ROW(),MATCH($S$3,$K$2:$P$2,0))*(1+INDIRECT(DG915))^(YEAR(DG$1)-YEAR($S$1))/DG$5</f>
        <v>#VALUE!</v>
      </c>
      <c r="DH924" s="15" t="e" cm="1">
        <f t="array" aca="1" ref="DH924" ca="1">INDEX($K:$P,ROW(),MATCH($S$3,$K$2:$P$2,0))*(1+INDIRECT(DH915))^(YEAR(DH$1)-YEAR($S$1))/DH$5</f>
        <v>#VALUE!</v>
      </c>
      <c r="DI924" s="15" t="e" cm="1">
        <f t="array" aca="1" ref="DI924" ca="1">INDEX($K:$P,ROW(),MATCH($S$3,$K$2:$P$2,0))*(1+INDIRECT(DI915))^(YEAR(DI$1)-YEAR($S$1))/DI$5</f>
        <v>#VALUE!</v>
      </c>
      <c r="DJ924" s="15" t="e" cm="1">
        <f t="array" aca="1" ref="DJ924" ca="1">INDEX($K:$P,ROW(),MATCH($S$3,$K$2:$P$2,0))*(1+INDIRECT(DJ915))^(YEAR(DJ$1)-YEAR($S$1))/DJ$5</f>
        <v>#VALUE!</v>
      </c>
      <c r="DK924" s="15" t="e" cm="1">
        <f t="array" aca="1" ref="DK924" ca="1">INDEX($K:$P,ROW(),MATCH($S$3,$K$2:$P$2,0))*(1+INDIRECT(DK915))^(YEAR(DK$1)-YEAR($S$1))/DK$5</f>
        <v>#VALUE!</v>
      </c>
      <c r="DL924" s="15" t="e" cm="1">
        <f t="array" aca="1" ref="DL924" ca="1">INDEX($K:$P,ROW(),MATCH($S$3,$K$2:$P$2,0))*(1+INDIRECT(DL915))^(YEAR(DL$1)-YEAR($S$1))/DL$5</f>
        <v>#VALUE!</v>
      </c>
    </row>
    <row r="925" spans="1:116" x14ac:dyDescent="0.4">
      <c r="D925" t="s">
        <v>796</v>
      </c>
      <c r="E925" s="8" t="str">
        <f t="shared" si="1217"/>
        <v>925 ORIGINATIONS-PP</v>
      </c>
      <c r="G925" s="145" t="str">
        <f>"Price/"&amp;G929</f>
        <v>Price/unit</v>
      </c>
      <c r="H925" s="31"/>
      <c r="I925" s="73"/>
      <c r="J925" s="73"/>
      <c r="K925" s="139">
        <v>20</v>
      </c>
      <c r="L925" s="139">
        <v>20</v>
      </c>
      <c r="M925" s="139">
        <v>20</v>
      </c>
      <c r="N925" s="139">
        <v>20</v>
      </c>
      <c r="O925" s="139">
        <v>20</v>
      </c>
      <c r="P925" s="139">
        <v>20</v>
      </c>
      <c r="R925" s="33"/>
      <c r="S925" s="140" cm="1">
        <f t="array" ref="S925">INDEX($K:$P,ROW(),MATCH(S$3,$K$2:$P$2,0))</f>
        <v>20</v>
      </c>
      <c r="T925" s="140" cm="1">
        <f t="array" ref="T925">INDEX($K:$P,ROW(),MATCH(T$3,$K$2:$P$2,0))</f>
        <v>20</v>
      </c>
      <c r="U925" s="140" cm="1">
        <f t="array" ref="U925">INDEX($K:$P,ROW(),MATCH(U$3,$K$2:$P$2,0))</f>
        <v>20</v>
      </c>
      <c r="V925" s="140" cm="1">
        <f t="array" ref="V925">INDEX($K:$P,ROW(),MATCH(V$3,$K$2:$P$2,0))</f>
        <v>20</v>
      </c>
      <c r="W925" s="140" cm="1">
        <f t="array" ref="W925">INDEX($K:$P,ROW(),MATCH(W$3,$K$2:$P$2,0))</f>
        <v>20</v>
      </c>
      <c r="X925" s="140" cm="1">
        <f t="array" ref="X925">INDEX($K:$P,ROW(),MATCH(X$3,$K$2:$P$2,0))</f>
        <v>20</v>
      </c>
      <c r="Y925" s="140" cm="1">
        <f t="array" ref="Y925">INDEX($K:$P,ROW(),MATCH(Y$3,$K$2:$P$2,0))</f>
        <v>20</v>
      </c>
      <c r="Z925" s="140" cm="1">
        <f t="array" ref="Z925">INDEX($K:$P,ROW(),MATCH(Z$3,$K$2:$P$2,0))</f>
        <v>20</v>
      </c>
      <c r="AA925" s="140" cm="1">
        <f t="array" ref="AA925">INDEX($K:$P,ROW(),MATCH(AA$3,$K$2:$P$2,0))</f>
        <v>20</v>
      </c>
      <c r="AB925" s="140" cm="1">
        <f t="array" ref="AB925">INDEX($K:$P,ROW(),MATCH(AB$3,$K$2:$P$2,0))</f>
        <v>20</v>
      </c>
      <c r="AC925" s="140" cm="1">
        <f t="array" ref="AC925">INDEX($K:$P,ROW(),MATCH(AC$3,$K$2:$P$2,0))</f>
        <v>20</v>
      </c>
      <c r="AD925" s="140" cm="1">
        <f t="array" ref="AD925">INDEX($K:$P,ROW(),MATCH(AD$3,$K$2:$P$2,0))</f>
        <v>20</v>
      </c>
      <c r="AE925" s="140" cm="1">
        <f t="array" ref="AE925">INDEX($K:$P,ROW(),MATCH(AE$3,$K$2:$P$2,0))</f>
        <v>20</v>
      </c>
      <c r="AF925" s="140" cm="1">
        <f t="array" ref="AF925">INDEX($K:$P,ROW(),MATCH(AF$3,$K$2:$P$2,0))</f>
        <v>20</v>
      </c>
      <c r="AG925" s="140" cm="1">
        <f t="array" ref="AG925">INDEX($K:$P,ROW(),MATCH(AG$3,$K$2:$P$2,0))</f>
        <v>20</v>
      </c>
      <c r="AH925" s="140" cm="1">
        <f t="array" ref="AH925">INDEX($K:$P,ROW(),MATCH(AH$3,$K$2:$P$2,0))</f>
        <v>20</v>
      </c>
      <c r="AI925" s="140" cm="1">
        <f t="array" ref="AI925">INDEX($K:$P,ROW(),MATCH(AI$3,$K$2:$P$2,0))</f>
        <v>20</v>
      </c>
      <c r="AJ925" s="140" cm="1">
        <f t="array" ref="AJ925">INDEX($K:$P,ROW(),MATCH(AJ$3,$K$2:$P$2,0))</f>
        <v>20</v>
      </c>
      <c r="AK925" s="140" cm="1">
        <f t="array" ref="AK925">INDEX($K:$P,ROW(),MATCH(AK$3,$K$2:$P$2,0))</f>
        <v>20</v>
      </c>
      <c r="AL925" s="140" cm="1">
        <f t="array" ref="AL925">INDEX($K:$P,ROW(),MATCH(AL$3,$K$2:$P$2,0))</f>
        <v>20</v>
      </c>
      <c r="AM925" s="140" cm="1">
        <f t="array" ref="AM925">INDEX($K:$P,ROW(),MATCH(AM$3,$K$2:$P$2,0))</f>
        <v>20</v>
      </c>
      <c r="AN925" s="140" cm="1">
        <f t="array" ref="AN925">INDEX($K:$P,ROW(),MATCH(AN$3,$K$2:$P$2,0))</f>
        <v>20</v>
      </c>
      <c r="AO925" s="140" cm="1">
        <f t="array" ref="AO925">INDEX($K:$P,ROW(),MATCH(AO$3,$K$2:$P$2,0))</f>
        <v>20</v>
      </c>
      <c r="AP925" s="140" cm="1">
        <f t="array" ref="AP925">INDEX($K:$P,ROW(),MATCH(AP$3,$K$2:$P$2,0))</f>
        <v>20</v>
      </c>
      <c r="AQ925" s="140" cm="1">
        <f t="array" ref="AQ925">INDEX($K:$P,ROW(),MATCH(AQ$3,$K$2:$P$2,0))</f>
        <v>20</v>
      </c>
      <c r="AR925" s="140" cm="1">
        <f t="array" ref="AR925">INDEX($K:$P,ROW(),MATCH(AR$3,$K$2:$P$2,0))</f>
        <v>20</v>
      </c>
      <c r="AS925" s="140" cm="1">
        <f t="array" ref="AS925">INDEX($K:$P,ROW(),MATCH(AS$3,$K$2:$P$2,0))</f>
        <v>20</v>
      </c>
      <c r="AT925" s="140" cm="1">
        <f t="array" ref="AT925">INDEX($K:$P,ROW(),MATCH(AT$3,$K$2:$P$2,0))</f>
        <v>20</v>
      </c>
      <c r="AU925" s="140" cm="1">
        <f t="array" ref="AU925">INDEX($K:$P,ROW(),MATCH(AU$3,$K$2:$P$2,0))</f>
        <v>20</v>
      </c>
      <c r="AV925" s="140" cm="1">
        <f t="array" ref="AV925">INDEX($K:$P,ROW(),MATCH(AV$3,$K$2:$P$2,0))</f>
        <v>20</v>
      </c>
      <c r="AW925" s="140" cm="1">
        <f t="array" ref="AW925">INDEX($K:$P,ROW(),MATCH(AW$3,$K$2:$P$2,0))</f>
        <v>20</v>
      </c>
      <c r="AX925" s="140" cm="1">
        <f t="array" ref="AX925">INDEX($K:$P,ROW(),MATCH(AX$3,$K$2:$P$2,0))</f>
        <v>20</v>
      </c>
      <c r="AY925" s="140" cm="1">
        <f t="array" ref="AY925">INDEX($K:$P,ROW(),MATCH(AY$3,$K$2:$P$2,0))</f>
        <v>20</v>
      </c>
      <c r="AZ925" s="140" cm="1">
        <f t="array" ref="AZ925">INDEX($K:$P,ROW(),MATCH(AZ$3,$K$2:$P$2,0))</f>
        <v>20</v>
      </c>
      <c r="BA925" s="140" cm="1">
        <f t="array" ref="BA925">INDEX($K:$P,ROW(),MATCH(BA$3,$K$2:$P$2,0))</f>
        <v>20</v>
      </c>
      <c r="BB925" s="140" cm="1">
        <f t="array" ref="BB925">INDEX($K:$P,ROW(),MATCH(BB$3,$K$2:$P$2,0))</f>
        <v>20</v>
      </c>
      <c r="BC925" s="140" cm="1">
        <f t="array" ref="BC925">INDEX($K:$P,ROW(),MATCH(BC$3,$K$2:$P$2,0))</f>
        <v>20</v>
      </c>
      <c r="BD925" s="140" cm="1">
        <f t="array" ref="BD925">INDEX($K:$P,ROW(),MATCH(BD$3,$K$2:$P$2,0))</f>
        <v>20</v>
      </c>
      <c r="BE925" s="140" cm="1">
        <f t="array" ref="BE925">INDEX($K:$P,ROW(),MATCH(BE$3,$K$2:$P$2,0))</f>
        <v>20</v>
      </c>
      <c r="BF925" s="140" cm="1">
        <f t="array" ref="BF925">INDEX($K:$P,ROW(),MATCH(BF$3,$K$2:$P$2,0))</f>
        <v>20</v>
      </c>
      <c r="BG925" s="140" cm="1">
        <f t="array" ref="BG925">INDEX($K:$P,ROW(),MATCH(BG$3,$K$2:$P$2,0))</f>
        <v>20</v>
      </c>
      <c r="BH925" s="140" cm="1">
        <f t="array" ref="BH925">INDEX($K:$P,ROW(),MATCH(BH$3,$K$2:$P$2,0))</f>
        <v>20</v>
      </c>
      <c r="BI925" s="140" cm="1">
        <f t="array" ref="BI925">INDEX($K:$P,ROW(),MATCH(BI$3,$K$2:$P$2,0))</f>
        <v>20</v>
      </c>
      <c r="BJ925" s="140" cm="1">
        <f t="array" ref="BJ925">INDEX($K:$P,ROW(),MATCH(BJ$3,$K$2:$P$2,0))</f>
        <v>20</v>
      </c>
      <c r="BK925" s="140" cm="1">
        <f t="array" ref="BK925">INDEX($K:$P,ROW(),MATCH(BK$3,$K$2:$P$2,0))</f>
        <v>20</v>
      </c>
      <c r="BL925" s="140" cm="1">
        <f t="array" ref="BL925">INDEX($K:$P,ROW(),MATCH(BL$3,$K$2:$P$2,0))</f>
        <v>20</v>
      </c>
      <c r="BM925" s="140" cm="1">
        <f t="array" ref="BM925">INDEX($K:$P,ROW(),MATCH(BM$3,$K$2:$P$2,0))</f>
        <v>20</v>
      </c>
      <c r="BN925" s="140" cm="1">
        <f t="array" ref="BN925">INDEX($K:$P,ROW(),MATCH(BN$3,$K$2:$P$2,0))</f>
        <v>20</v>
      </c>
      <c r="BO925" s="140" cm="1">
        <f t="array" ref="BO925">INDEX($K:$P,ROW(),MATCH(BO$3,$K$2:$P$2,0))</f>
        <v>20</v>
      </c>
      <c r="BP925" s="140" cm="1">
        <f t="array" ref="BP925">INDEX($K:$P,ROW(),MATCH(BP$3,$K$2:$P$2,0))</f>
        <v>20</v>
      </c>
      <c r="BQ925" s="140" cm="1">
        <f t="array" ref="BQ925">INDEX($K:$P,ROW(),MATCH(BQ$3,$K$2:$P$2,0))</f>
        <v>20</v>
      </c>
      <c r="BR925" s="140" cm="1">
        <f t="array" ref="BR925">INDEX($K:$P,ROW(),MATCH(BR$3,$K$2:$P$2,0))</f>
        <v>20</v>
      </c>
      <c r="BS925" s="140" cm="1">
        <f t="array" ref="BS925">INDEX($K:$P,ROW(),MATCH(BS$3,$K$2:$P$2,0))</f>
        <v>20</v>
      </c>
      <c r="BT925" s="140" cm="1">
        <f t="array" ref="BT925">INDEX($K:$P,ROW(),MATCH(BT$3,$K$2:$P$2,0))</f>
        <v>20</v>
      </c>
      <c r="BU925" s="140" cm="1">
        <f t="array" ref="BU925">INDEX($K:$P,ROW(),MATCH(BU$3,$K$2:$P$2,0))</f>
        <v>20</v>
      </c>
      <c r="BV925" s="140" cm="1">
        <f t="array" ref="BV925">INDEX($K:$P,ROW(),MATCH(BV$3,$K$2:$P$2,0))</f>
        <v>20</v>
      </c>
      <c r="BW925" s="140" cm="1">
        <f t="array" ref="BW925">INDEX($K:$P,ROW(),MATCH(BW$3,$K$2:$P$2,0))</f>
        <v>20</v>
      </c>
      <c r="BX925" s="140" cm="1">
        <f t="array" ref="BX925">INDEX($K:$P,ROW(),MATCH(BX$3,$K$2:$P$2,0))</f>
        <v>20</v>
      </c>
      <c r="BY925" s="140" cm="1">
        <f t="array" ref="BY925">INDEX($K:$P,ROW(),MATCH(BY$3,$K$2:$P$2,0))</f>
        <v>20</v>
      </c>
      <c r="BZ925" s="140" cm="1">
        <f t="array" ref="BZ925">INDEX($K:$P,ROW(),MATCH(BZ$3,$K$2:$P$2,0))</f>
        <v>20</v>
      </c>
      <c r="CA925" s="140" cm="1">
        <f t="array" ref="CA925">INDEX($K:$P,ROW(),MATCH(CA$3,$K$2:$P$2,0))</f>
        <v>20</v>
      </c>
      <c r="CB925" s="140" cm="1">
        <f t="array" ref="CB925">INDEX($K:$P,ROW(),MATCH(CB$3,$K$2:$P$2,0))</f>
        <v>20</v>
      </c>
      <c r="CC925" s="140" cm="1">
        <f t="array" ref="CC925">INDEX($K:$P,ROW(),MATCH(CC$3,$K$2:$P$2,0))</f>
        <v>20</v>
      </c>
      <c r="CD925" s="140" cm="1">
        <f t="array" ref="CD925">INDEX($K:$P,ROW(),MATCH(CD$3,$K$2:$P$2,0))</f>
        <v>20</v>
      </c>
      <c r="CE925" s="140" cm="1">
        <f t="array" ref="CE925">INDEX($K:$P,ROW(),MATCH(CE$3,$K$2:$P$2,0))</f>
        <v>20</v>
      </c>
      <c r="CF925" s="140" cm="1">
        <f t="array" ref="CF925">INDEX($K:$P,ROW(),MATCH(CF$3,$K$2:$P$2,0))</f>
        <v>20</v>
      </c>
      <c r="CG925" s="140" cm="1">
        <f t="array" ref="CG925">INDEX($K:$P,ROW(),MATCH(CG$3,$K$2:$P$2,0))</f>
        <v>20</v>
      </c>
      <c r="CH925" s="140" cm="1">
        <f t="array" ref="CH925">INDEX($K:$P,ROW(),MATCH(CH$3,$K$2:$P$2,0))</f>
        <v>20</v>
      </c>
      <c r="CI925" s="140" cm="1">
        <f t="array" ref="CI925">INDEX($K:$P,ROW(),MATCH(CI$3,$K$2:$P$2,0))</f>
        <v>20</v>
      </c>
      <c r="CJ925" s="140" cm="1">
        <f t="array" ref="CJ925">INDEX($K:$P,ROW(),MATCH(CJ$3,$K$2:$P$2,0))</f>
        <v>20</v>
      </c>
      <c r="CK925" s="140" cm="1">
        <f t="array" ref="CK925">INDEX($K:$P,ROW(),MATCH(CK$3,$K$2:$P$2,0))</f>
        <v>20</v>
      </c>
      <c r="CL925" s="140" cm="1">
        <f t="array" ref="CL925">INDEX($K:$P,ROW(),MATCH(CL$3,$K$2:$P$2,0))</f>
        <v>20</v>
      </c>
      <c r="CM925" s="225"/>
      <c r="CN925" s="338"/>
      <c r="CO925" s="140" t="e" cm="1">
        <f t="array" ref="CO925">INDEX($K:$P,ROW(),MATCH(CO$3,$K$2:$P$2,0))</f>
        <v>#N/A</v>
      </c>
      <c r="CP925" s="140" t="e" cm="1">
        <f t="array" ref="CP925">INDEX($K:$P,ROW(),MATCH(CP$3,$K$2:$P$2,0))</f>
        <v>#N/A</v>
      </c>
      <c r="CQ925" s="140" t="e" cm="1">
        <f t="array" ref="CQ925">INDEX($K:$P,ROW(),MATCH(CQ$3,$K$2:$P$2,0))</f>
        <v>#N/A</v>
      </c>
      <c r="CR925" s="140" t="e" cm="1">
        <f t="array" ref="CR925">INDEX($K:$P,ROW(),MATCH(CR$3,$K$2:$P$2,0))</f>
        <v>#N/A</v>
      </c>
      <c r="CS925" s="140" t="e" cm="1">
        <f t="array" ref="CS925">INDEX($K:$P,ROW(),MATCH(CS$3,$K$2:$P$2,0))</f>
        <v>#N/A</v>
      </c>
      <c r="CT925" s="140" t="e" cm="1">
        <f t="array" ref="CT925">INDEX($K:$P,ROW(),MATCH(CT$3,$K$2:$P$2,0))</f>
        <v>#N/A</v>
      </c>
      <c r="CU925" s="140" t="e" cm="1">
        <f t="array" ref="CU925">INDEX($K:$P,ROW(),MATCH(CU$3,$K$2:$P$2,0))</f>
        <v>#N/A</v>
      </c>
      <c r="CV925" s="140" t="e" cm="1">
        <f t="array" ref="CV925">INDEX($K:$P,ROW(),MATCH(CV$3,$K$2:$P$2,0))</f>
        <v>#N/A</v>
      </c>
      <c r="CW925" s="140" t="e" cm="1">
        <f t="array" ref="CW925">INDEX($K:$P,ROW(),MATCH(CW$3,$K$2:$P$2,0))</f>
        <v>#N/A</v>
      </c>
      <c r="CX925" s="140" t="e" cm="1">
        <f t="array" ref="CX925">INDEX($K:$P,ROW(),MATCH(CX$3,$K$2:$P$2,0))</f>
        <v>#N/A</v>
      </c>
      <c r="CY925" s="140" t="e" cm="1">
        <f t="array" ref="CY925">INDEX($K:$P,ROW(),MATCH(CY$3,$K$2:$P$2,0))</f>
        <v>#N/A</v>
      </c>
      <c r="CZ925" s="140" t="e" cm="1">
        <f t="array" ref="CZ925">INDEX($K:$P,ROW(),MATCH(CZ$3,$K$2:$P$2,0))</f>
        <v>#N/A</v>
      </c>
      <c r="DA925" s="140" t="e" cm="1">
        <f t="array" ref="DA925">INDEX($K:$P,ROW(),MATCH(DA$3,$K$2:$P$2,0))</f>
        <v>#N/A</v>
      </c>
      <c r="DB925" s="140" t="e" cm="1">
        <f t="array" ref="DB925">INDEX($K:$P,ROW(),MATCH(DB$3,$K$2:$P$2,0))</f>
        <v>#N/A</v>
      </c>
      <c r="DC925" s="140" t="e" cm="1">
        <f t="array" ref="DC925">INDEX($K:$P,ROW(),MATCH(DC$3,$K$2:$P$2,0))</f>
        <v>#N/A</v>
      </c>
      <c r="DD925" s="140" t="e" cm="1">
        <f t="array" ref="DD925">INDEX($K:$P,ROW(),MATCH(DD$3,$K$2:$P$2,0))</f>
        <v>#N/A</v>
      </c>
      <c r="DE925" s="140" t="e" cm="1">
        <f t="array" ref="DE925">INDEX($K:$P,ROW(),MATCH(DE$3,$K$2:$P$2,0))</f>
        <v>#N/A</v>
      </c>
      <c r="DF925" s="140" t="e" cm="1">
        <f t="array" ref="DF925">INDEX($K:$P,ROW(),MATCH(DF$3,$K$2:$P$2,0))</f>
        <v>#N/A</v>
      </c>
      <c r="DG925" s="140" t="e" cm="1">
        <f t="array" ref="DG925">INDEX($K:$P,ROW(),MATCH(DG$3,$K$2:$P$2,0))</f>
        <v>#N/A</v>
      </c>
      <c r="DH925" s="140" t="e" cm="1">
        <f t="array" ref="DH925">INDEX($K:$P,ROW(),MATCH(DH$3,$K$2:$P$2,0))</f>
        <v>#N/A</v>
      </c>
      <c r="DI925" s="140" t="e" cm="1">
        <f t="array" ref="DI925">INDEX($K:$P,ROW(),MATCH(DI$3,$K$2:$P$2,0))</f>
        <v>#N/A</v>
      </c>
      <c r="DJ925" s="140" t="e" cm="1">
        <f t="array" ref="DJ925">INDEX($K:$P,ROW(),MATCH(DJ$3,$K$2:$P$2,0))</f>
        <v>#N/A</v>
      </c>
      <c r="DK925" s="140" t="e" cm="1">
        <f t="array" ref="DK925">INDEX($K:$P,ROW(),MATCH(DK$3,$K$2:$P$2,0))</f>
        <v>#N/A</v>
      </c>
      <c r="DL925" s="140" t="e" cm="1">
        <f t="array" ref="DL925">INDEX($K:$P,ROW(),MATCH(DL$3,$K$2:$P$2,0))</f>
        <v>#N/A</v>
      </c>
    </row>
    <row r="926" spans="1:116" x14ac:dyDescent="0.4">
      <c r="A926" s="27"/>
      <c r="B926" s="27"/>
      <c r="D926" t="s">
        <v>796</v>
      </c>
      <c r="E926" s="9" t="str">
        <f t="shared" si="1217"/>
        <v>926 ORIGINATIONS-PP</v>
      </c>
      <c r="F926" s="27"/>
      <c r="G926" s="125" t="str">
        <f>"New originations - "&amp;G928</f>
        <v>New originations - (Primary label)</v>
      </c>
      <c r="H926" s="31"/>
      <c r="I926" s="73"/>
      <c r="J926" s="73"/>
      <c r="K926" s="33">
        <f t="shared" ref="K926:P926" ca="1" si="1219">SUMIF($3:$3,K$2,926:926)</f>
        <v>2000.0000000000007</v>
      </c>
      <c r="L926" s="33">
        <f t="shared" ca="1" si="1219"/>
        <v>2000.0000000000007</v>
      </c>
      <c r="M926" s="33">
        <f t="shared" ca="1" si="1219"/>
        <v>2000.0000000000007</v>
      </c>
      <c r="N926" s="33">
        <f t="shared" ca="1" si="1219"/>
        <v>2000.0000000000007</v>
      </c>
      <c r="O926" s="33">
        <f t="shared" ca="1" si="1219"/>
        <v>2000.0000000000007</v>
      </c>
      <c r="P926" s="33">
        <f t="shared" ca="1" si="1219"/>
        <v>2000.0000000000007</v>
      </c>
      <c r="R926" s="33"/>
      <c r="S926" s="33">
        <f ca="1">S924*S925</f>
        <v>166.66666666666669</v>
      </c>
      <c r="T926" s="33">
        <f t="shared" ref="T926:CE926" ca="1" si="1220">T924*T925</f>
        <v>166.66666666666669</v>
      </c>
      <c r="U926" s="33">
        <f t="shared" ca="1" si="1220"/>
        <v>166.66666666666669</v>
      </c>
      <c r="V926" s="33">
        <f t="shared" ca="1" si="1220"/>
        <v>166.66666666666669</v>
      </c>
      <c r="W926" s="33">
        <f t="shared" ca="1" si="1220"/>
        <v>166.66666666666669</v>
      </c>
      <c r="X926" s="33">
        <f t="shared" ca="1" si="1220"/>
        <v>166.66666666666669</v>
      </c>
      <c r="Y926" s="33">
        <f t="shared" ca="1" si="1220"/>
        <v>166.66666666666669</v>
      </c>
      <c r="Z926" s="33">
        <f t="shared" ca="1" si="1220"/>
        <v>166.66666666666669</v>
      </c>
      <c r="AA926" s="33">
        <f t="shared" ca="1" si="1220"/>
        <v>166.66666666666669</v>
      </c>
      <c r="AB926" s="33">
        <f t="shared" ca="1" si="1220"/>
        <v>166.66666666666669</v>
      </c>
      <c r="AC926" s="33">
        <f t="shared" ca="1" si="1220"/>
        <v>166.66666666666669</v>
      </c>
      <c r="AD926" s="33">
        <f t="shared" ca="1" si="1220"/>
        <v>166.66666666666669</v>
      </c>
      <c r="AE926" s="33">
        <f t="shared" ca="1" si="1220"/>
        <v>166.66666666666669</v>
      </c>
      <c r="AF926" s="33">
        <f t="shared" ca="1" si="1220"/>
        <v>166.66666666666669</v>
      </c>
      <c r="AG926" s="33">
        <f t="shared" ca="1" si="1220"/>
        <v>166.66666666666669</v>
      </c>
      <c r="AH926" s="33">
        <f t="shared" ca="1" si="1220"/>
        <v>166.66666666666669</v>
      </c>
      <c r="AI926" s="33">
        <f t="shared" ca="1" si="1220"/>
        <v>166.66666666666669</v>
      </c>
      <c r="AJ926" s="33">
        <f t="shared" ca="1" si="1220"/>
        <v>166.66666666666669</v>
      </c>
      <c r="AK926" s="33">
        <f t="shared" ca="1" si="1220"/>
        <v>166.66666666666669</v>
      </c>
      <c r="AL926" s="33">
        <f t="shared" ca="1" si="1220"/>
        <v>166.66666666666669</v>
      </c>
      <c r="AM926" s="33">
        <f t="shared" ca="1" si="1220"/>
        <v>166.66666666666669</v>
      </c>
      <c r="AN926" s="33">
        <f t="shared" ca="1" si="1220"/>
        <v>166.66666666666669</v>
      </c>
      <c r="AO926" s="33">
        <f t="shared" ca="1" si="1220"/>
        <v>166.66666666666669</v>
      </c>
      <c r="AP926" s="33">
        <f t="shared" ca="1" si="1220"/>
        <v>166.66666666666669</v>
      </c>
      <c r="AQ926" s="33">
        <f t="shared" ca="1" si="1220"/>
        <v>166.66666666666669</v>
      </c>
      <c r="AR926" s="33">
        <f t="shared" ca="1" si="1220"/>
        <v>166.66666666666669</v>
      </c>
      <c r="AS926" s="33">
        <f t="shared" ca="1" si="1220"/>
        <v>166.66666666666669</v>
      </c>
      <c r="AT926" s="33">
        <f t="shared" ca="1" si="1220"/>
        <v>166.66666666666669</v>
      </c>
      <c r="AU926" s="33">
        <f t="shared" ca="1" si="1220"/>
        <v>166.66666666666669</v>
      </c>
      <c r="AV926" s="33">
        <f t="shared" ca="1" si="1220"/>
        <v>166.66666666666669</v>
      </c>
      <c r="AW926" s="33">
        <f t="shared" ca="1" si="1220"/>
        <v>166.66666666666669</v>
      </c>
      <c r="AX926" s="33">
        <f t="shared" ca="1" si="1220"/>
        <v>166.66666666666669</v>
      </c>
      <c r="AY926" s="33">
        <f t="shared" ca="1" si="1220"/>
        <v>166.66666666666669</v>
      </c>
      <c r="AZ926" s="33">
        <f t="shared" ca="1" si="1220"/>
        <v>166.66666666666669</v>
      </c>
      <c r="BA926" s="33">
        <f t="shared" ca="1" si="1220"/>
        <v>166.66666666666669</v>
      </c>
      <c r="BB926" s="33">
        <f t="shared" ca="1" si="1220"/>
        <v>166.66666666666669</v>
      </c>
      <c r="BC926" s="33">
        <f t="shared" ca="1" si="1220"/>
        <v>166.66666666666669</v>
      </c>
      <c r="BD926" s="33">
        <f t="shared" ca="1" si="1220"/>
        <v>166.66666666666669</v>
      </c>
      <c r="BE926" s="33">
        <f t="shared" ca="1" si="1220"/>
        <v>166.66666666666669</v>
      </c>
      <c r="BF926" s="33">
        <f t="shared" ca="1" si="1220"/>
        <v>166.66666666666669</v>
      </c>
      <c r="BG926" s="33">
        <f t="shared" ca="1" si="1220"/>
        <v>166.66666666666669</v>
      </c>
      <c r="BH926" s="33">
        <f t="shared" ca="1" si="1220"/>
        <v>166.66666666666669</v>
      </c>
      <c r="BI926" s="33">
        <f t="shared" ca="1" si="1220"/>
        <v>166.66666666666669</v>
      </c>
      <c r="BJ926" s="33">
        <f t="shared" ca="1" si="1220"/>
        <v>166.66666666666669</v>
      </c>
      <c r="BK926" s="33">
        <f t="shared" ca="1" si="1220"/>
        <v>166.66666666666669</v>
      </c>
      <c r="BL926" s="33">
        <f t="shared" ca="1" si="1220"/>
        <v>166.66666666666669</v>
      </c>
      <c r="BM926" s="33">
        <f t="shared" ca="1" si="1220"/>
        <v>166.66666666666669</v>
      </c>
      <c r="BN926" s="33">
        <f t="shared" ca="1" si="1220"/>
        <v>166.66666666666669</v>
      </c>
      <c r="BO926" s="33">
        <f t="shared" ca="1" si="1220"/>
        <v>166.66666666666669</v>
      </c>
      <c r="BP926" s="33">
        <f t="shared" ca="1" si="1220"/>
        <v>166.66666666666669</v>
      </c>
      <c r="BQ926" s="33">
        <f t="shared" ca="1" si="1220"/>
        <v>166.66666666666669</v>
      </c>
      <c r="BR926" s="33">
        <f t="shared" ca="1" si="1220"/>
        <v>166.66666666666669</v>
      </c>
      <c r="BS926" s="33">
        <f t="shared" ca="1" si="1220"/>
        <v>166.66666666666669</v>
      </c>
      <c r="BT926" s="33">
        <f t="shared" ca="1" si="1220"/>
        <v>166.66666666666669</v>
      </c>
      <c r="BU926" s="33">
        <f t="shared" ca="1" si="1220"/>
        <v>166.66666666666669</v>
      </c>
      <c r="BV926" s="33">
        <f t="shared" ca="1" si="1220"/>
        <v>166.66666666666669</v>
      </c>
      <c r="BW926" s="33">
        <f t="shared" ca="1" si="1220"/>
        <v>166.66666666666669</v>
      </c>
      <c r="BX926" s="33">
        <f t="shared" ca="1" si="1220"/>
        <v>166.66666666666669</v>
      </c>
      <c r="BY926" s="33">
        <f t="shared" ca="1" si="1220"/>
        <v>166.66666666666669</v>
      </c>
      <c r="BZ926" s="33">
        <f t="shared" ca="1" si="1220"/>
        <v>166.66666666666669</v>
      </c>
      <c r="CA926" s="33">
        <f t="shared" ca="1" si="1220"/>
        <v>166.66666666666669</v>
      </c>
      <c r="CB926" s="33">
        <f t="shared" ca="1" si="1220"/>
        <v>166.66666666666669</v>
      </c>
      <c r="CC926" s="33">
        <f t="shared" ca="1" si="1220"/>
        <v>166.66666666666669</v>
      </c>
      <c r="CD926" s="33">
        <f t="shared" ca="1" si="1220"/>
        <v>166.66666666666669</v>
      </c>
      <c r="CE926" s="33">
        <f t="shared" ca="1" si="1220"/>
        <v>166.66666666666669</v>
      </c>
      <c r="CF926" s="33">
        <f t="shared" ref="CF926:DL926" ca="1" si="1221">CF924*CF925</f>
        <v>166.66666666666669</v>
      </c>
      <c r="CG926" s="33">
        <f t="shared" ca="1" si="1221"/>
        <v>166.66666666666669</v>
      </c>
      <c r="CH926" s="33">
        <f t="shared" ca="1" si="1221"/>
        <v>166.66666666666669</v>
      </c>
      <c r="CI926" s="33">
        <f t="shared" ca="1" si="1221"/>
        <v>166.66666666666669</v>
      </c>
      <c r="CJ926" s="33">
        <f t="shared" ca="1" si="1221"/>
        <v>166.66666666666669</v>
      </c>
      <c r="CK926" s="33">
        <f t="shared" ca="1" si="1221"/>
        <v>166.66666666666669</v>
      </c>
      <c r="CL926" s="33">
        <f t="shared" ca="1" si="1221"/>
        <v>166.66666666666669</v>
      </c>
      <c r="CM926" s="33" t="e">
        <f t="shared" ca="1" si="1221"/>
        <v>#DIV/0!</v>
      </c>
      <c r="CN926" s="33" t="e">
        <f t="shared" ca="1" si="1221"/>
        <v>#VALUE!</v>
      </c>
      <c r="CO926" s="33" t="e">
        <f t="shared" ca="1" si="1221"/>
        <v>#VALUE!</v>
      </c>
      <c r="CP926" s="33" t="e">
        <f t="shared" ca="1" si="1221"/>
        <v>#VALUE!</v>
      </c>
      <c r="CQ926" s="33" t="e">
        <f t="shared" ca="1" si="1221"/>
        <v>#VALUE!</v>
      </c>
      <c r="CR926" s="33" t="e">
        <f t="shared" ca="1" si="1221"/>
        <v>#VALUE!</v>
      </c>
      <c r="CS926" s="33" t="e">
        <f t="shared" ca="1" si="1221"/>
        <v>#VALUE!</v>
      </c>
      <c r="CT926" s="33" t="e">
        <f t="shared" ca="1" si="1221"/>
        <v>#VALUE!</v>
      </c>
      <c r="CU926" s="33" t="e">
        <f t="shared" ca="1" si="1221"/>
        <v>#VALUE!</v>
      </c>
      <c r="CV926" s="33" t="e">
        <f t="shared" ca="1" si="1221"/>
        <v>#VALUE!</v>
      </c>
      <c r="CW926" s="33" t="e">
        <f t="shared" ca="1" si="1221"/>
        <v>#VALUE!</v>
      </c>
      <c r="CX926" s="33" t="e">
        <f t="shared" ca="1" si="1221"/>
        <v>#VALUE!</v>
      </c>
      <c r="CY926" s="33" t="e">
        <f t="shared" ca="1" si="1221"/>
        <v>#VALUE!</v>
      </c>
      <c r="CZ926" s="33" t="e">
        <f t="shared" ca="1" si="1221"/>
        <v>#VALUE!</v>
      </c>
      <c r="DA926" s="33" t="e">
        <f t="shared" ca="1" si="1221"/>
        <v>#VALUE!</v>
      </c>
      <c r="DB926" s="33" t="e">
        <f t="shared" ca="1" si="1221"/>
        <v>#VALUE!</v>
      </c>
      <c r="DC926" s="33" t="e">
        <f t="shared" ca="1" si="1221"/>
        <v>#VALUE!</v>
      </c>
      <c r="DD926" s="33" t="e">
        <f t="shared" ca="1" si="1221"/>
        <v>#VALUE!</v>
      </c>
      <c r="DE926" s="33" t="e">
        <f t="shared" ca="1" si="1221"/>
        <v>#VALUE!</v>
      </c>
      <c r="DF926" s="33" t="e">
        <f t="shared" ca="1" si="1221"/>
        <v>#VALUE!</v>
      </c>
      <c r="DG926" s="33" t="e">
        <f t="shared" ca="1" si="1221"/>
        <v>#VALUE!</v>
      </c>
      <c r="DH926" s="33" t="e">
        <f t="shared" ca="1" si="1221"/>
        <v>#VALUE!</v>
      </c>
      <c r="DI926" s="33" t="e">
        <f t="shared" ca="1" si="1221"/>
        <v>#VALUE!</v>
      </c>
      <c r="DJ926" s="33" t="e">
        <f t="shared" ca="1" si="1221"/>
        <v>#VALUE!</v>
      </c>
      <c r="DK926" s="33" t="e">
        <f t="shared" ca="1" si="1221"/>
        <v>#VALUE!</v>
      </c>
      <c r="DL926" s="33" t="e">
        <f t="shared" ca="1" si="1221"/>
        <v>#VALUE!</v>
      </c>
    </row>
    <row r="927" spans="1:116" x14ac:dyDescent="0.4">
      <c r="A927" s="27"/>
      <c r="B927" s="27"/>
      <c r="C927" s="27"/>
      <c r="D927" t="s">
        <v>796</v>
      </c>
      <c r="E927" s="9" t="str">
        <f t="shared" si="1217"/>
        <v>927 ORIGINATIONS-PP</v>
      </c>
      <c r="F927" s="27"/>
      <c r="G927" s="127"/>
      <c r="H927" s="31"/>
      <c r="I927" s="73"/>
      <c r="J927" s="73"/>
      <c r="K927" s="38"/>
      <c r="L927" s="38"/>
      <c r="M927" s="38"/>
      <c r="N927" s="38"/>
      <c r="O927" s="38"/>
      <c r="P927" s="38"/>
      <c r="R927" s="33"/>
      <c r="S927" s="38"/>
      <c r="T927" s="38"/>
      <c r="U927" s="38"/>
      <c r="V927" s="38"/>
      <c r="W927" s="38"/>
      <c r="X927" s="38"/>
      <c r="Y927" s="38"/>
      <c r="Z927" s="38"/>
      <c r="AA927" s="38"/>
      <c r="AB927" s="38"/>
      <c r="AC927" s="38"/>
      <c r="AD927" s="38"/>
      <c r="AE927" s="38"/>
      <c r="AF927" s="38"/>
      <c r="AG927" s="38"/>
      <c r="AH927" s="38"/>
      <c r="AI927" s="38"/>
      <c r="AJ927" s="38"/>
      <c r="AK927" s="38"/>
      <c r="AL927" s="38"/>
      <c r="AM927" s="38"/>
      <c r="AN927" s="38"/>
      <c r="AO927" s="38"/>
      <c r="AP927" s="38"/>
      <c r="AQ927" s="38"/>
      <c r="AR927" s="38"/>
      <c r="AS927" s="38"/>
      <c r="AT927" s="38"/>
      <c r="AU927" s="38"/>
      <c r="AV927" s="38"/>
      <c r="AW927" s="38"/>
      <c r="AX927" s="38"/>
      <c r="AY927" s="38"/>
      <c r="AZ927" s="38"/>
      <c r="BA927" s="38"/>
      <c r="BB927" s="38"/>
      <c r="BC927" s="38"/>
      <c r="BD927" s="38"/>
      <c r="BE927" s="38"/>
      <c r="BF927" s="38"/>
      <c r="BG927" s="38"/>
      <c r="BH927" s="38"/>
      <c r="BI927" s="38"/>
      <c r="BJ927" s="38"/>
      <c r="BK927" s="38"/>
      <c r="BL927" s="38"/>
      <c r="BM927" s="38"/>
      <c r="BN927" s="38"/>
      <c r="BO927" s="38"/>
      <c r="BP927" s="38"/>
      <c r="BQ927" s="38"/>
      <c r="BR927" s="38"/>
      <c r="BS927" s="38"/>
      <c r="BT927" s="38"/>
      <c r="BU927" s="38"/>
      <c r="BV927" s="38"/>
      <c r="BW927" s="38"/>
      <c r="BX927" s="38"/>
      <c r="BY927" s="38"/>
      <c r="BZ927" s="38"/>
      <c r="CA927" s="38"/>
      <c r="CB927" s="38"/>
      <c r="CC927" s="38"/>
      <c r="CD927" s="38"/>
      <c r="CE927" s="38"/>
      <c r="CF927" s="38"/>
      <c r="CG927" s="38"/>
      <c r="CH927" s="38"/>
      <c r="CI927" s="38"/>
      <c r="CJ927" s="38"/>
      <c r="CK927" s="38"/>
      <c r="CL927" s="38"/>
      <c r="CM927" s="38"/>
      <c r="CN927" s="38"/>
      <c r="CO927" s="38"/>
      <c r="CP927" s="38"/>
      <c r="CQ927" s="38"/>
      <c r="CR927" s="38"/>
      <c r="CS927" s="38"/>
      <c r="CT927" s="38"/>
      <c r="CU927" s="38"/>
      <c r="CV927" s="38"/>
      <c r="CW927" s="38"/>
      <c r="CX927" s="38"/>
      <c r="CY927" s="38"/>
      <c r="CZ927" s="38"/>
      <c r="DA927" s="38"/>
      <c r="DB927" s="38"/>
      <c r="DC927" s="38"/>
      <c r="DD927" s="38"/>
      <c r="DE927" s="38"/>
      <c r="DF927" s="38"/>
      <c r="DG927" s="38"/>
      <c r="DH927" s="38"/>
      <c r="DI927" s="38"/>
      <c r="DJ927" s="38"/>
      <c r="DK927" s="38"/>
      <c r="DL927" s="38"/>
    </row>
    <row r="928" spans="1:116" x14ac:dyDescent="0.4">
      <c r="B928" t="s">
        <v>332</v>
      </c>
      <c r="D928" t="s">
        <v>796</v>
      </c>
      <c r="E928" s="8" t="str">
        <f>ROW()&amp;" "&amp;D928</f>
        <v>928 ORIGINATIONS-PP</v>
      </c>
      <c r="G928" s="136" t="str">
        <f>G912</f>
        <v>(Primary label)</v>
      </c>
      <c r="H928" s="31"/>
      <c r="I928" s="73"/>
      <c r="J928" s="73"/>
      <c r="K928" s="58"/>
      <c r="L928" s="58"/>
      <c r="M928" s="58"/>
      <c r="N928" s="58"/>
      <c r="O928" s="58"/>
      <c r="P928" s="58"/>
      <c r="R928" s="33"/>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row>
    <row r="929" spans="1:116" x14ac:dyDescent="0.4">
      <c r="B929" t="s">
        <v>332</v>
      </c>
      <c r="D929" t="s">
        <v>796</v>
      </c>
      <c r="E929" s="8" t="str">
        <f>ROW()&amp;" "&amp;D929</f>
        <v>929 ORIGINATIONS-PP</v>
      </c>
      <c r="G929" s="241" t="str">
        <f>IFERROR(SUBSTITUTE(G920,":",""),"no unit")</f>
        <v>unit</v>
      </c>
      <c r="H929" s="31"/>
      <c r="I929" s="73"/>
      <c r="J929" s="73"/>
      <c r="K929" s="58"/>
      <c r="L929" s="58"/>
      <c r="M929" s="58"/>
      <c r="N929" s="58"/>
      <c r="O929" s="58"/>
      <c r="P929" s="58"/>
      <c r="R929" s="33"/>
      <c r="CM929" s="8"/>
      <c r="CN929" s="8"/>
      <c r="CO929" s="8"/>
      <c r="CP929" s="8"/>
      <c r="CQ929" s="8"/>
      <c r="CR929" s="8"/>
      <c r="CS929" s="8"/>
      <c r="CT929" s="8"/>
      <c r="CU929" s="8"/>
      <c r="CV929" s="8"/>
      <c r="CW929" s="8"/>
      <c r="CX929" s="8"/>
      <c r="CY929" s="8"/>
      <c r="CZ929" s="8"/>
      <c r="DA929" s="8"/>
      <c r="DB929" s="8"/>
      <c r="DC929" s="8"/>
      <c r="DD929" s="8"/>
      <c r="DE929" s="8"/>
      <c r="DF929" s="8"/>
      <c r="DG929" s="8"/>
      <c r="DH929" s="8"/>
      <c r="DI929" s="8"/>
      <c r="DJ929" s="8"/>
      <c r="DK929" s="8"/>
      <c r="DL929" s="8"/>
    </row>
    <row r="930" spans="1:116" x14ac:dyDescent="0.4">
      <c r="B930" t="s">
        <v>332</v>
      </c>
      <c r="D930" t="s">
        <v>796</v>
      </c>
      <c r="E930" s="8" t="str">
        <f>ROW()&amp;" "&amp;D930</f>
        <v>930 ORIGINATIONS-PP</v>
      </c>
      <c r="G930" s="136" t="str">
        <f>G914</f>
        <v>Primary revenue driver</v>
      </c>
      <c r="H930" s="31"/>
      <c r="I930" s="73"/>
      <c r="J930" s="73"/>
      <c r="K930" s="58"/>
      <c r="L930" s="58"/>
      <c r="M930" s="58"/>
      <c r="N930" s="58"/>
      <c r="O930" s="58"/>
      <c r="P930" s="58"/>
      <c r="R930" s="33"/>
      <c r="S930" s="179" t="str">
        <f t="shared" ref="S930:AX930" si="1222">ADDRESS(ROW(S926),COLUMN(S926),2)</f>
        <v>S$926</v>
      </c>
      <c r="T930" s="179" t="str">
        <f t="shared" si="1222"/>
        <v>T$926</v>
      </c>
      <c r="U930" s="179" t="str">
        <f t="shared" si="1222"/>
        <v>U$926</v>
      </c>
      <c r="V930" s="179" t="str">
        <f t="shared" si="1222"/>
        <v>V$926</v>
      </c>
      <c r="W930" s="179" t="str">
        <f t="shared" si="1222"/>
        <v>W$926</v>
      </c>
      <c r="X930" s="179" t="str">
        <f t="shared" si="1222"/>
        <v>X$926</v>
      </c>
      <c r="Y930" s="179" t="str">
        <f t="shared" si="1222"/>
        <v>Y$926</v>
      </c>
      <c r="Z930" s="179" t="str">
        <f t="shared" si="1222"/>
        <v>Z$926</v>
      </c>
      <c r="AA930" s="179" t="str">
        <f t="shared" si="1222"/>
        <v>AA$926</v>
      </c>
      <c r="AB930" s="179" t="str">
        <f t="shared" si="1222"/>
        <v>AB$926</v>
      </c>
      <c r="AC930" s="179" t="str">
        <f t="shared" si="1222"/>
        <v>AC$926</v>
      </c>
      <c r="AD930" s="179" t="str">
        <f t="shared" si="1222"/>
        <v>AD$926</v>
      </c>
      <c r="AE930" s="179" t="str">
        <f t="shared" si="1222"/>
        <v>AE$926</v>
      </c>
      <c r="AF930" s="179" t="str">
        <f t="shared" si="1222"/>
        <v>AF$926</v>
      </c>
      <c r="AG930" s="179" t="str">
        <f t="shared" si="1222"/>
        <v>AG$926</v>
      </c>
      <c r="AH930" s="179" t="str">
        <f t="shared" si="1222"/>
        <v>AH$926</v>
      </c>
      <c r="AI930" s="179" t="str">
        <f t="shared" si="1222"/>
        <v>AI$926</v>
      </c>
      <c r="AJ930" s="179" t="str">
        <f t="shared" si="1222"/>
        <v>AJ$926</v>
      </c>
      <c r="AK930" s="179" t="str">
        <f t="shared" si="1222"/>
        <v>AK$926</v>
      </c>
      <c r="AL930" s="179" t="str">
        <f t="shared" si="1222"/>
        <v>AL$926</v>
      </c>
      <c r="AM930" s="179" t="str">
        <f t="shared" si="1222"/>
        <v>AM$926</v>
      </c>
      <c r="AN930" s="179" t="str">
        <f t="shared" si="1222"/>
        <v>AN$926</v>
      </c>
      <c r="AO930" s="179" t="str">
        <f t="shared" si="1222"/>
        <v>AO$926</v>
      </c>
      <c r="AP930" s="179" t="str">
        <f t="shared" si="1222"/>
        <v>AP$926</v>
      </c>
      <c r="AQ930" s="179" t="str">
        <f t="shared" si="1222"/>
        <v>AQ$926</v>
      </c>
      <c r="AR930" s="179" t="str">
        <f t="shared" si="1222"/>
        <v>AR$926</v>
      </c>
      <c r="AS930" s="179" t="str">
        <f t="shared" si="1222"/>
        <v>AS$926</v>
      </c>
      <c r="AT930" s="179" t="str">
        <f t="shared" si="1222"/>
        <v>AT$926</v>
      </c>
      <c r="AU930" s="179" t="str">
        <f t="shared" si="1222"/>
        <v>AU$926</v>
      </c>
      <c r="AV930" s="179" t="str">
        <f t="shared" si="1222"/>
        <v>AV$926</v>
      </c>
      <c r="AW930" s="179" t="str">
        <f t="shared" si="1222"/>
        <v>AW$926</v>
      </c>
      <c r="AX930" s="179" t="str">
        <f t="shared" si="1222"/>
        <v>AX$926</v>
      </c>
      <c r="AY930" s="179" t="str">
        <f t="shared" ref="AY930:CD930" si="1223">ADDRESS(ROW(AY926),COLUMN(AY926),2)</f>
        <v>AY$926</v>
      </c>
      <c r="AZ930" s="179" t="str">
        <f t="shared" si="1223"/>
        <v>AZ$926</v>
      </c>
      <c r="BA930" s="179" t="str">
        <f t="shared" si="1223"/>
        <v>BA$926</v>
      </c>
      <c r="BB930" s="179" t="str">
        <f t="shared" si="1223"/>
        <v>BB$926</v>
      </c>
      <c r="BC930" s="179" t="str">
        <f t="shared" si="1223"/>
        <v>BC$926</v>
      </c>
      <c r="BD930" s="179" t="str">
        <f t="shared" si="1223"/>
        <v>BD$926</v>
      </c>
      <c r="BE930" s="179" t="str">
        <f t="shared" si="1223"/>
        <v>BE$926</v>
      </c>
      <c r="BF930" s="179" t="str">
        <f t="shared" si="1223"/>
        <v>BF$926</v>
      </c>
      <c r="BG930" s="179" t="str">
        <f t="shared" si="1223"/>
        <v>BG$926</v>
      </c>
      <c r="BH930" s="179" t="str">
        <f t="shared" si="1223"/>
        <v>BH$926</v>
      </c>
      <c r="BI930" s="179" t="str">
        <f t="shared" si="1223"/>
        <v>BI$926</v>
      </c>
      <c r="BJ930" s="179" t="str">
        <f t="shared" si="1223"/>
        <v>BJ$926</v>
      </c>
      <c r="BK930" s="179" t="str">
        <f t="shared" si="1223"/>
        <v>BK$926</v>
      </c>
      <c r="BL930" s="179" t="str">
        <f t="shared" si="1223"/>
        <v>BL$926</v>
      </c>
      <c r="BM930" s="179" t="str">
        <f t="shared" si="1223"/>
        <v>BM$926</v>
      </c>
      <c r="BN930" s="179" t="str">
        <f t="shared" si="1223"/>
        <v>BN$926</v>
      </c>
      <c r="BO930" s="179" t="str">
        <f t="shared" si="1223"/>
        <v>BO$926</v>
      </c>
      <c r="BP930" s="179" t="str">
        <f t="shared" si="1223"/>
        <v>BP$926</v>
      </c>
      <c r="BQ930" s="179" t="str">
        <f t="shared" si="1223"/>
        <v>BQ$926</v>
      </c>
      <c r="BR930" s="179" t="str">
        <f t="shared" si="1223"/>
        <v>BR$926</v>
      </c>
      <c r="BS930" s="179" t="str">
        <f t="shared" si="1223"/>
        <v>BS$926</v>
      </c>
      <c r="BT930" s="179" t="str">
        <f t="shared" si="1223"/>
        <v>BT$926</v>
      </c>
      <c r="BU930" s="179" t="str">
        <f t="shared" si="1223"/>
        <v>BU$926</v>
      </c>
      <c r="BV930" s="179" t="str">
        <f t="shared" si="1223"/>
        <v>BV$926</v>
      </c>
      <c r="BW930" s="179" t="str">
        <f t="shared" si="1223"/>
        <v>BW$926</v>
      </c>
      <c r="BX930" s="179" t="str">
        <f t="shared" si="1223"/>
        <v>BX$926</v>
      </c>
      <c r="BY930" s="179" t="str">
        <f t="shared" si="1223"/>
        <v>BY$926</v>
      </c>
      <c r="BZ930" s="179" t="str">
        <f t="shared" si="1223"/>
        <v>BZ$926</v>
      </c>
      <c r="CA930" s="179" t="str">
        <f t="shared" si="1223"/>
        <v>CA$926</v>
      </c>
      <c r="CB930" s="179" t="str">
        <f t="shared" si="1223"/>
        <v>CB$926</v>
      </c>
      <c r="CC930" s="179" t="str">
        <f t="shared" si="1223"/>
        <v>CC$926</v>
      </c>
      <c r="CD930" s="179" t="str">
        <f t="shared" si="1223"/>
        <v>CD$926</v>
      </c>
      <c r="CE930" s="179" t="str">
        <f t="shared" ref="CE930:DL930" si="1224">ADDRESS(ROW(CE926),COLUMN(CE926),2)</f>
        <v>CE$926</v>
      </c>
      <c r="CF930" s="179" t="str">
        <f t="shared" si="1224"/>
        <v>CF$926</v>
      </c>
      <c r="CG930" s="179" t="str">
        <f t="shared" si="1224"/>
        <v>CG$926</v>
      </c>
      <c r="CH930" s="179" t="str">
        <f t="shared" si="1224"/>
        <v>CH$926</v>
      </c>
      <c r="CI930" s="179" t="str">
        <f t="shared" si="1224"/>
        <v>CI$926</v>
      </c>
      <c r="CJ930" s="179" t="str">
        <f t="shared" si="1224"/>
        <v>CJ$926</v>
      </c>
      <c r="CK930" s="179" t="str">
        <f t="shared" si="1224"/>
        <v>CK$926</v>
      </c>
      <c r="CL930" s="179" t="str">
        <f t="shared" si="1224"/>
        <v>CL$926</v>
      </c>
      <c r="CM930" s="179" t="str">
        <f t="shared" si="1224"/>
        <v>CM$926</v>
      </c>
      <c r="CN930" s="179" t="str">
        <f t="shared" si="1224"/>
        <v>CN$926</v>
      </c>
      <c r="CO930" s="179" t="str">
        <f t="shared" si="1224"/>
        <v>CO$926</v>
      </c>
      <c r="CP930" s="179" t="str">
        <f t="shared" si="1224"/>
        <v>CP$926</v>
      </c>
      <c r="CQ930" s="179" t="str">
        <f t="shared" si="1224"/>
        <v>CQ$926</v>
      </c>
      <c r="CR930" s="179" t="str">
        <f t="shared" si="1224"/>
        <v>CR$926</v>
      </c>
      <c r="CS930" s="179" t="str">
        <f t="shared" si="1224"/>
        <v>CS$926</v>
      </c>
      <c r="CT930" s="179" t="str">
        <f t="shared" si="1224"/>
        <v>CT$926</v>
      </c>
      <c r="CU930" s="179" t="str">
        <f t="shared" si="1224"/>
        <v>CU$926</v>
      </c>
      <c r="CV930" s="179" t="str">
        <f t="shared" si="1224"/>
        <v>CV$926</v>
      </c>
      <c r="CW930" s="179" t="str">
        <f t="shared" si="1224"/>
        <v>CW$926</v>
      </c>
      <c r="CX930" s="179" t="str">
        <f t="shared" si="1224"/>
        <v>CX$926</v>
      </c>
      <c r="CY930" s="179" t="str">
        <f t="shared" si="1224"/>
        <v>CY$926</v>
      </c>
      <c r="CZ930" s="179" t="str">
        <f t="shared" si="1224"/>
        <v>CZ$926</v>
      </c>
      <c r="DA930" s="179" t="str">
        <f t="shared" si="1224"/>
        <v>DA$926</v>
      </c>
      <c r="DB930" s="179" t="str">
        <f t="shared" si="1224"/>
        <v>DB$926</v>
      </c>
      <c r="DC930" s="179" t="str">
        <f t="shared" si="1224"/>
        <v>DC$926</v>
      </c>
      <c r="DD930" s="179" t="str">
        <f t="shared" si="1224"/>
        <v>DD$926</v>
      </c>
      <c r="DE930" s="179" t="str">
        <f t="shared" si="1224"/>
        <v>DE$926</v>
      </c>
      <c r="DF930" s="179" t="str">
        <f t="shared" si="1224"/>
        <v>DF$926</v>
      </c>
      <c r="DG930" s="179" t="str">
        <f t="shared" si="1224"/>
        <v>DG$926</v>
      </c>
      <c r="DH930" s="179" t="str">
        <f t="shared" si="1224"/>
        <v>DH$926</v>
      </c>
      <c r="DI930" s="179" t="str">
        <f t="shared" si="1224"/>
        <v>DI$926</v>
      </c>
      <c r="DJ930" s="179" t="str">
        <f t="shared" si="1224"/>
        <v>DJ$926</v>
      </c>
      <c r="DK930" s="179" t="str">
        <f t="shared" si="1224"/>
        <v>DK$926</v>
      </c>
      <c r="DL930" s="179" t="str">
        <f t="shared" si="1224"/>
        <v>DL$926</v>
      </c>
    </row>
    <row r="931" spans="1:116" x14ac:dyDescent="0.4">
      <c r="A931" s="3"/>
      <c r="B931" t="s">
        <v>332</v>
      </c>
      <c r="D931" t="s">
        <v>796</v>
      </c>
      <c r="E931" s="8" t="str">
        <f>ROW()&amp;" "&amp;D931</f>
        <v>931 ORIGINATIONS-PP</v>
      </c>
      <c r="G931" s="136" t="str">
        <f t="shared" ref="G931:G935" si="1225">G915</f>
        <v>Primary volume driver</v>
      </c>
      <c r="H931" s="208"/>
      <c r="I931" s="209"/>
      <c r="J931" s="209"/>
      <c r="K931" s="217"/>
      <c r="L931" s="217"/>
      <c r="M931" s="217"/>
      <c r="N931" s="217"/>
      <c r="O931" s="217"/>
      <c r="P931" s="217"/>
      <c r="R931" s="218"/>
      <c r="S931" s="212" t="str">
        <f>S915</f>
        <v>S$328</v>
      </c>
      <c r="T931" s="212" t="str">
        <f t="shared" ref="T931:CE931" si="1226">T915</f>
        <v>T$328</v>
      </c>
      <c r="U931" s="212" t="str">
        <f t="shared" si="1226"/>
        <v>U$328</v>
      </c>
      <c r="V931" s="212" t="str">
        <f t="shared" si="1226"/>
        <v>V$328</v>
      </c>
      <c r="W931" s="212" t="str">
        <f t="shared" si="1226"/>
        <v>W$328</v>
      </c>
      <c r="X931" s="212" t="str">
        <f t="shared" si="1226"/>
        <v>X$328</v>
      </c>
      <c r="Y931" s="212" t="str">
        <f t="shared" si="1226"/>
        <v>Y$328</v>
      </c>
      <c r="Z931" s="212" t="str">
        <f t="shared" si="1226"/>
        <v>Z$328</v>
      </c>
      <c r="AA931" s="212" t="str">
        <f t="shared" si="1226"/>
        <v>AA$328</v>
      </c>
      <c r="AB931" s="212" t="str">
        <f t="shared" si="1226"/>
        <v>AB$328</v>
      </c>
      <c r="AC931" s="212" t="str">
        <f t="shared" si="1226"/>
        <v>AC$328</v>
      </c>
      <c r="AD931" s="212" t="str">
        <f t="shared" si="1226"/>
        <v>AD$328</v>
      </c>
      <c r="AE931" s="212" t="str">
        <f t="shared" si="1226"/>
        <v>AE$328</v>
      </c>
      <c r="AF931" s="212" t="str">
        <f t="shared" si="1226"/>
        <v>AF$328</v>
      </c>
      <c r="AG931" s="212" t="str">
        <f t="shared" si="1226"/>
        <v>AG$328</v>
      </c>
      <c r="AH931" s="212" t="str">
        <f t="shared" si="1226"/>
        <v>AH$328</v>
      </c>
      <c r="AI931" s="212" t="str">
        <f t="shared" si="1226"/>
        <v>AI$328</v>
      </c>
      <c r="AJ931" s="212" t="str">
        <f t="shared" si="1226"/>
        <v>AJ$328</v>
      </c>
      <c r="AK931" s="212" t="str">
        <f t="shared" si="1226"/>
        <v>AK$328</v>
      </c>
      <c r="AL931" s="212" t="str">
        <f t="shared" si="1226"/>
        <v>AL$328</v>
      </c>
      <c r="AM931" s="212" t="str">
        <f t="shared" si="1226"/>
        <v>AM$328</v>
      </c>
      <c r="AN931" s="212" t="str">
        <f t="shared" si="1226"/>
        <v>AN$328</v>
      </c>
      <c r="AO931" s="212" t="str">
        <f t="shared" si="1226"/>
        <v>AO$328</v>
      </c>
      <c r="AP931" s="212" t="str">
        <f t="shared" si="1226"/>
        <v>AP$328</v>
      </c>
      <c r="AQ931" s="212" t="str">
        <f t="shared" si="1226"/>
        <v>AQ$328</v>
      </c>
      <c r="AR931" s="212" t="str">
        <f t="shared" si="1226"/>
        <v>AR$328</v>
      </c>
      <c r="AS931" s="212" t="str">
        <f t="shared" si="1226"/>
        <v>AS$328</v>
      </c>
      <c r="AT931" s="212" t="str">
        <f t="shared" si="1226"/>
        <v>AT$328</v>
      </c>
      <c r="AU931" s="212" t="str">
        <f t="shared" si="1226"/>
        <v>AU$328</v>
      </c>
      <c r="AV931" s="212" t="str">
        <f t="shared" si="1226"/>
        <v>AV$328</v>
      </c>
      <c r="AW931" s="212" t="str">
        <f t="shared" si="1226"/>
        <v>AW$328</v>
      </c>
      <c r="AX931" s="212" t="str">
        <f t="shared" si="1226"/>
        <v>AX$328</v>
      </c>
      <c r="AY931" s="212" t="str">
        <f t="shared" si="1226"/>
        <v>AY$328</v>
      </c>
      <c r="AZ931" s="212" t="str">
        <f t="shared" si="1226"/>
        <v>AZ$328</v>
      </c>
      <c r="BA931" s="212" t="str">
        <f t="shared" si="1226"/>
        <v>BA$328</v>
      </c>
      <c r="BB931" s="212" t="str">
        <f t="shared" si="1226"/>
        <v>BB$328</v>
      </c>
      <c r="BC931" s="212" t="str">
        <f t="shared" si="1226"/>
        <v>BC$328</v>
      </c>
      <c r="BD931" s="212" t="str">
        <f t="shared" si="1226"/>
        <v>BD$328</v>
      </c>
      <c r="BE931" s="212" t="str">
        <f t="shared" si="1226"/>
        <v>BE$328</v>
      </c>
      <c r="BF931" s="212" t="str">
        <f t="shared" si="1226"/>
        <v>BF$328</v>
      </c>
      <c r="BG931" s="212" t="str">
        <f t="shared" si="1226"/>
        <v>BG$328</v>
      </c>
      <c r="BH931" s="212" t="str">
        <f t="shared" si="1226"/>
        <v>BH$328</v>
      </c>
      <c r="BI931" s="212" t="str">
        <f t="shared" si="1226"/>
        <v>BI$328</v>
      </c>
      <c r="BJ931" s="212" t="str">
        <f t="shared" si="1226"/>
        <v>BJ$328</v>
      </c>
      <c r="BK931" s="212" t="str">
        <f t="shared" si="1226"/>
        <v>BK$328</v>
      </c>
      <c r="BL931" s="212" t="str">
        <f t="shared" si="1226"/>
        <v>BL$328</v>
      </c>
      <c r="BM931" s="212" t="str">
        <f t="shared" si="1226"/>
        <v>BM$328</v>
      </c>
      <c r="BN931" s="212" t="str">
        <f t="shared" si="1226"/>
        <v>BN$328</v>
      </c>
      <c r="BO931" s="212" t="str">
        <f t="shared" si="1226"/>
        <v>BO$328</v>
      </c>
      <c r="BP931" s="212" t="str">
        <f t="shared" si="1226"/>
        <v>BP$328</v>
      </c>
      <c r="BQ931" s="212" t="str">
        <f t="shared" si="1226"/>
        <v>BQ$328</v>
      </c>
      <c r="BR931" s="212" t="str">
        <f t="shared" si="1226"/>
        <v>BR$328</v>
      </c>
      <c r="BS931" s="212" t="str">
        <f t="shared" si="1226"/>
        <v>BS$328</v>
      </c>
      <c r="BT931" s="212" t="str">
        <f t="shared" si="1226"/>
        <v>BT$328</v>
      </c>
      <c r="BU931" s="212" t="str">
        <f t="shared" si="1226"/>
        <v>BU$328</v>
      </c>
      <c r="BV931" s="212" t="str">
        <f t="shared" si="1226"/>
        <v>BV$328</v>
      </c>
      <c r="BW931" s="212" t="str">
        <f t="shared" si="1226"/>
        <v>BW$328</v>
      </c>
      <c r="BX931" s="212" t="str">
        <f t="shared" si="1226"/>
        <v>BX$328</v>
      </c>
      <c r="BY931" s="212" t="str">
        <f t="shared" si="1226"/>
        <v>BY$328</v>
      </c>
      <c r="BZ931" s="212" t="str">
        <f t="shared" si="1226"/>
        <v>BZ$328</v>
      </c>
      <c r="CA931" s="212" t="str">
        <f t="shared" si="1226"/>
        <v>CA$328</v>
      </c>
      <c r="CB931" s="212" t="str">
        <f t="shared" si="1226"/>
        <v>CB$328</v>
      </c>
      <c r="CC931" s="212" t="str">
        <f t="shared" si="1226"/>
        <v>CC$328</v>
      </c>
      <c r="CD931" s="212" t="str">
        <f t="shared" si="1226"/>
        <v>CD$328</v>
      </c>
      <c r="CE931" s="212" t="str">
        <f t="shared" si="1226"/>
        <v>CE$328</v>
      </c>
      <c r="CF931" s="212" t="str">
        <f t="shared" ref="CF931:DL931" si="1227">CF915</f>
        <v>CF$328</v>
      </c>
      <c r="CG931" s="212" t="str">
        <f t="shared" si="1227"/>
        <v>CG$328</v>
      </c>
      <c r="CH931" s="212" t="str">
        <f t="shared" si="1227"/>
        <v>CH$328</v>
      </c>
      <c r="CI931" s="212" t="str">
        <f t="shared" si="1227"/>
        <v>CI$328</v>
      </c>
      <c r="CJ931" s="212" t="str">
        <f t="shared" si="1227"/>
        <v>CJ$328</v>
      </c>
      <c r="CK931" s="212" t="str">
        <f t="shared" si="1227"/>
        <v>CK$328</v>
      </c>
      <c r="CL931" s="212" t="str">
        <f t="shared" si="1227"/>
        <v>CL$328</v>
      </c>
      <c r="CM931" s="212" t="str">
        <f t="shared" si="1227"/>
        <v>CM$328</v>
      </c>
      <c r="CN931" s="212" t="str">
        <f t="shared" si="1227"/>
        <v>CN$328</v>
      </c>
      <c r="CO931" s="212" t="str">
        <f t="shared" si="1227"/>
        <v>CO$328</v>
      </c>
      <c r="CP931" s="212" t="str">
        <f t="shared" si="1227"/>
        <v>CP$328</v>
      </c>
      <c r="CQ931" s="212" t="str">
        <f t="shared" si="1227"/>
        <v>CQ$328</v>
      </c>
      <c r="CR931" s="212" t="str">
        <f t="shared" si="1227"/>
        <v>CR$328</v>
      </c>
      <c r="CS931" s="212" t="str">
        <f t="shared" si="1227"/>
        <v>CS$328</v>
      </c>
      <c r="CT931" s="212" t="str">
        <f t="shared" si="1227"/>
        <v>CT$328</v>
      </c>
      <c r="CU931" s="212" t="str">
        <f t="shared" si="1227"/>
        <v>CU$328</v>
      </c>
      <c r="CV931" s="212" t="str">
        <f t="shared" si="1227"/>
        <v>CV$328</v>
      </c>
      <c r="CW931" s="212" t="str">
        <f t="shared" si="1227"/>
        <v>CW$328</v>
      </c>
      <c r="CX931" s="212" t="str">
        <f t="shared" si="1227"/>
        <v>CX$328</v>
      </c>
      <c r="CY931" s="212" t="str">
        <f t="shared" si="1227"/>
        <v>CY$328</v>
      </c>
      <c r="CZ931" s="212" t="str">
        <f t="shared" si="1227"/>
        <v>CZ$328</v>
      </c>
      <c r="DA931" s="212" t="str">
        <f t="shared" si="1227"/>
        <v>DA$328</v>
      </c>
      <c r="DB931" s="212" t="str">
        <f t="shared" si="1227"/>
        <v>DB$328</v>
      </c>
      <c r="DC931" s="212" t="str">
        <f t="shared" si="1227"/>
        <v>DC$328</v>
      </c>
      <c r="DD931" s="212" t="str">
        <f t="shared" si="1227"/>
        <v>DD$328</v>
      </c>
      <c r="DE931" s="212" t="str">
        <f t="shared" si="1227"/>
        <v>DE$328</v>
      </c>
      <c r="DF931" s="212" t="str">
        <f t="shared" si="1227"/>
        <v>DF$328</v>
      </c>
      <c r="DG931" s="212" t="str">
        <f t="shared" si="1227"/>
        <v>DG$328</v>
      </c>
      <c r="DH931" s="212" t="str">
        <f t="shared" si="1227"/>
        <v>DH$328</v>
      </c>
      <c r="DI931" s="212" t="str">
        <f t="shared" si="1227"/>
        <v>DI$328</v>
      </c>
      <c r="DJ931" s="212" t="str">
        <f t="shared" si="1227"/>
        <v>DJ$328</v>
      </c>
      <c r="DK931" s="212" t="str">
        <f t="shared" si="1227"/>
        <v>DK$328</v>
      </c>
      <c r="DL931" s="212" t="str">
        <f t="shared" si="1227"/>
        <v>DL$328</v>
      </c>
    </row>
    <row r="932" spans="1:116" x14ac:dyDescent="0.4">
      <c r="B932" t="s">
        <v>332</v>
      </c>
      <c r="D932" t="s">
        <v>796</v>
      </c>
      <c r="E932" s="8" t="str">
        <f t="shared" ref="E932:E934" si="1228">ROW()&amp;" "&amp;D932</f>
        <v>932 ORIGINATIONS-PP</v>
      </c>
      <c r="G932" s="136" t="str">
        <f t="shared" si="1225"/>
        <v>(Secondary label)</v>
      </c>
      <c r="H932" s="12"/>
      <c r="I932" s="60"/>
      <c r="J932" s="60"/>
      <c r="K932" s="15"/>
      <c r="L932" s="15"/>
      <c r="M932" s="15"/>
      <c r="N932" s="15"/>
      <c r="O932" s="15"/>
      <c r="P932" s="15"/>
      <c r="R932" s="15"/>
      <c r="S932" s="179"/>
      <c r="T932" s="179"/>
      <c r="U932" s="179"/>
      <c r="V932" s="179"/>
      <c r="W932" s="179"/>
      <c r="X932" s="179"/>
      <c r="Y932" s="179"/>
      <c r="Z932" s="179"/>
      <c r="AA932" s="179"/>
      <c r="AB932" s="179"/>
      <c r="AC932" s="179"/>
      <c r="AD932" s="179"/>
      <c r="AE932" s="179"/>
      <c r="AF932" s="179"/>
      <c r="AG932" s="179"/>
      <c r="AH932" s="179"/>
      <c r="AI932" s="179"/>
      <c r="AJ932" s="179"/>
      <c r="AK932" s="179"/>
      <c r="AL932" s="179"/>
      <c r="AM932" s="179"/>
      <c r="AN932" s="179"/>
      <c r="AO932" s="179"/>
      <c r="AP932" s="179"/>
      <c r="AQ932" s="179"/>
      <c r="AR932" s="179"/>
      <c r="AS932" s="179"/>
      <c r="AT932" s="179"/>
      <c r="AU932" s="179"/>
      <c r="AV932" s="179"/>
      <c r="AW932" s="179"/>
      <c r="AX932" s="179"/>
      <c r="AY932" s="179"/>
      <c r="AZ932" s="179"/>
      <c r="BA932" s="179"/>
      <c r="BB932" s="179"/>
      <c r="BC932" s="179"/>
      <c r="BD932" s="179"/>
      <c r="BE932" s="179"/>
      <c r="BF932" s="179"/>
      <c r="BG932" s="179"/>
      <c r="BH932" s="179"/>
      <c r="BI932" s="179"/>
      <c r="BJ932" s="179"/>
      <c r="BK932" s="179"/>
      <c r="BL932" s="179"/>
      <c r="BM932" s="179"/>
      <c r="BN932" s="179"/>
      <c r="BO932" s="179"/>
      <c r="BP932" s="179"/>
      <c r="BQ932" s="179"/>
      <c r="BR932" s="179"/>
      <c r="BS932" s="179"/>
      <c r="BT932" s="179"/>
      <c r="BU932" s="179"/>
      <c r="BV932" s="179"/>
      <c r="BW932" s="179"/>
      <c r="BX932" s="179"/>
      <c r="BY932" s="179"/>
      <c r="BZ932" s="179"/>
      <c r="CA932" s="179"/>
      <c r="CB932" s="179"/>
      <c r="CC932" s="179"/>
      <c r="CD932" s="179"/>
      <c r="CE932" s="179"/>
      <c r="CF932" s="179"/>
      <c r="CG932" s="179"/>
      <c r="CH932" s="179"/>
      <c r="CI932" s="179"/>
      <c r="CJ932" s="179"/>
      <c r="CK932" s="179"/>
      <c r="CL932" s="179"/>
      <c r="CN932" s="60"/>
      <c r="CO932" s="179"/>
      <c r="CP932" s="179"/>
      <c r="CQ932" s="179"/>
      <c r="CR932" s="179"/>
      <c r="CS932" s="179"/>
      <c r="CT932" s="179"/>
      <c r="CU932" s="179"/>
      <c r="CV932" s="179"/>
      <c r="CW932" s="179"/>
      <c r="CX932" s="179"/>
      <c r="CY932" s="179"/>
      <c r="CZ932" s="179"/>
      <c r="DA932" s="179"/>
      <c r="DB932" s="179"/>
      <c r="DC932" s="179"/>
      <c r="DD932" s="179"/>
      <c r="DE932" s="179"/>
      <c r="DF932" s="179"/>
      <c r="DG932" s="179"/>
      <c r="DH932" s="179"/>
      <c r="DI932" s="179"/>
      <c r="DJ932" s="179"/>
      <c r="DK932" s="179"/>
      <c r="DL932" s="179"/>
    </row>
    <row r="933" spans="1:116" x14ac:dyDescent="0.4">
      <c r="B933" t="s">
        <v>332</v>
      </c>
      <c r="D933" t="s">
        <v>796</v>
      </c>
      <c r="E933" s="8" t="str">
        <f t="shared" si="1228"/>
        <v>933 ORIGINATIONS-PP</v>
      </c>
      <c r="G933" s="136" t="str">
        <f t="shared" si="1225"/>
        <v xml:space="preserve">secondary unit </v>
      </c>
      <c r="H933" s="12"/>
      <c r="I933" s="60"/>
      <c r="J933" s="60"/>
      <c r="K933" s="15"/>
      <c r="L933" s="15"/>
      <c r="M933" s="15"/>
      <c r="N933" s="15"/>
      <c r="O933" s="15"/>
      <c r="P933" s="15"/>
      <c r="R933" s="15"/>
      <c r="S933" s="179"/>
      <c r="T933" s="179"/>
      <c r="U933" s="179"/>
      <c r="V933" s="179"/>
      <c r="W933" s="179"/>
      <c r="X933" s="179"/>
      <c r="Y933" s="179"/>
      <c r="Z933" s="179"/>
      <c r="AA933" s="179"/>
      <c r="AB933" s="179"/>
      <c r="AC933" s="179"/>
      <c r="AD933" s="179"/>
      <c r="AE933" s="179"/>
      <c r="AF933" s="179"/>
      <c r="AG933" s="179"/>
      <c r="AH933" s="179"/>
      <c r="AI933" s="179"/>
      <c r="AJ933" s="179"/>
      <c r="AK933" s="179"/>
      <c r="AL933" s="179"/>
      <c r="AM933" s="179"/>
      <c r="AN933" s="179"/>
      <c r="AO933" s="179"/>
      <c r="AP933" s="179"/>
      <c r="AQ933" s="179"/>
      <c r="AR933" s="179"/>
      <c r="AS933" s="179"/>
      <c r="AT933" s="179"/>
      <c r="AU933" s="179"/>
      <c r="AV933" s="179"/>
      <c r="AW933" s="179"/>
      <c r="AX933" s="179"/>
      <c r="AY933" s="179"/>
      <c r="AZ933" s="179"/>
      <c r="BA933" s="179"/>
      <c r="BB933" s="179"/>
      <c r="BC933" s="179"/>
      <c r="BD933" s="179"/>
      <c r="BE933" s="179"/>
      <c r="BF933" s="179"/>
      <c r="BG933" s="179"/>
      <c r="BH933" s="179"/>
      <c r="BI933" s="179"/>
      <c r="BJ933" s="179"/>
      <c r="BK933" s="179"/>
      <c r="BL933" s="179"/>
      <c r="BM933" s="179"/>
      <c r="BN933" s="179"/>
      <c r="BO933" s="179"/>
      <c r="BP933" s="179"/>
      <c r="BQ933" s="179"/>
      <c r="BR933" s="179"/>
      <c r="BS933" s="179"/>
      <c r="BT933" s="179"/>
      <c r="BU933" s="179"/>
      <c r="BV933" s="179"/>
      <c r="BW933" s="179"/>
      <c r="BX933" s="179"/>
      <c r="BY933" s="179"/>
      <c r="BZ933" s="179"/>
      <c r="CA933" s="179"/>
      <c r="CB933" s="179"/>
      <c r="CC933" s="179"/>
      <c r="CD933" s="179"/>
      <c r="CE933" s="179"/>
      <c r="CF933" s="179"/>
      <c r="CG933" s="179"/>
      <c r="CH933" s="179"/>
      <c r="CI933" s="179"/>
      <c r="CJ933" s="179"/>
      <c r="CK933" s="179"/>
      <c r="CL933" s="179"/>
      <c r="CN933" s="60"/>
      <c r="CO933" s="179"/>
      <c r="CP933" s="179"/>
      <c r="CQ933" s="179"/>
      <c r="CR933" s="179"/>
      <c r="CS933" s="179"/>
      <c r="CT933" s="179"/>
      <c r="CU933" s="179"/>
      <c r="CV933" s="179"/>
      <c r="CW933" s="179"/>
      <c r="CX933" s="179"/>
      <c r="CY933" s="179"/>
      <c r="CZ933" s="179"/>
      <c r="DA933" s="179"/>
      <c r="DB933" s="179"/>
      <c r="DC933" s="179"/>
      <c r="DD933" s="179"/>
      <c r="DE933" s="179"/>
      <c r="DF933" s="179"/>
      <c r="DG933" s="179"/>
      <c r="DH933" s="179"/>
      <c r="DI933" s="179"/>
      <c r="DJ933" s="179"/>
      <c r="DK933" s="179"/>
      <c r="DL933" s="179"/>
    </row>
    <row r="934" spans="1:116" x14ac:dyDescent="0.4">
      <c r="B934" t="s">
        <v>332</v>
      </c>
      <c r="D934" t="s">
        <v>796</v>
      </c>
      <c r="E934" s="8" t="str">
        <f t="shared" si="1228"/>
        <v>934 ORIGINATIONS-PP</v>
      </c>
      <c r="G934" s="136" t="str">
        <f t="shared" si="1225"/>
        <v>Secondary revenue driver</v>
      </c>
      <c r="H934" s="12"/>
      <c r="I934" s="60"/>
      <c r="J934" s="60"/>
      <c r="K934" s="15"/>
      <c r="L934" s="15"/>
      <c r="M934" s="15"/>
      <c r="N934" s="15"/>
      <c r="O934" s="15"/>
      <c r="P934" s="15"/>
      <c r="R934" s="15"/>
      <c r="S934" s="179"/>
      <c r="T934" s="179"/>
      <c r="U934" s="179"/>
      <c r="V934" s="179"/>
      <c r="W934" s="179"/>
      <c r="X934" s="179"/>
      <c r="Y934" s="179"/>
      <c r="Z934" s="179"/>
      <c r="AA934" s="179"/>
      <c r="AB934" s="179"/>
      <c r="AC934" s="179"/>
      <c r="AD934" s="179"/>
      <c r="AE934" s="179"/>
      <c r="AF934" s="179"/>
      <c r="AG934" s="179"/>
      <c r="AH934" s="179"/>
      <c r="AI934" s="179"/>
      <c r="AJ934" s="179"/>
      <c r="AK934" s="179"/>
      <c r="AL934" s="179"/>
      <c r="AM934" s="179"/>
      <c r="AN934" s="179"/>
      <c r="AO934" s="179"/>
      <c r="AP934" s="179"/>
      <c r="AQ934" s="179"/>
      <c r="AR934" s="179"/>
      <c r="AS934" s="179"/>
      <c r="AT934" s="179"/>
      <c r="AU934" s="179"/>
      <c r="AV934" s="179"/>
      <c r="AW934" s="179"/>
      <c r="AX934" s="179"/>
      <c r="AY934" s="179"/>
      <c r="AZ934" s="179"/>
      <c r="BA934" s="179"/>
      <c r="BB934" s="179"/>
      <c r="BC934" s="179"/>
      <c r="BD934" s="179"/>
      <c r="BE934" s="179"/>
      <c r="BF934" s="179"/>
      <c r="BG934" s="179"/>
      <c r="BH934" s="179"/>
      <c r="BI934" s="179"/>
      <c r="BJ934" s="179"/>
      <c r="BK934" s="179"/>
      <c r="BL934" s="179"/>
      <c r="BM934" s="179"/>
      <c r="BN934" s="179"/>
      <c r="BO934" s="179"/>
      <c r="BP934" s="179"/>
      <c r="BQ934" s="179"/>
      <c r="BR934" s="179"/>
      <c r="BS934" s="179"/>
      <c r="BT934" s="179"/>
      <c r="BU934" s="179"/>
      <c r="BV934" s="179"/>
      <c r="BW934" s="179"/>
      <c r="BX934" s="179"/>
      <c r="BY934" s="179"/>
      <c r="BZ934" s="179"/>
      <c r="CA934" s="179"/>
      <c r="CB934" s="179"/>
      <c r="CC934" s="179"/>
      <c r="CD934" s="179"/>
      <c r="CE934" s="179"/>
      <c r="CF934" s="179"/>
      <c r="CG934" s="179"/>
      <c r="CH934" s="179"/>
      <c r="CI934" s="179"/>
      <c r="CJ934" s="179"/>
      <c r="CK934" s="179"/>
      <c r="CL934" s="179"/>
      <c r="CN934" s="60"/>
      <c r="CO934" s="179"/>
      <c r="CP934" s="179"/>
      <c r="CQ934" s="179"/>
      <c r="CR934" s="179"/>
      <c r="CS934" s="179"/>
      <c r="CT934" s="179"/>
      <c r="CU934" s="179"/>
      <c r="CV934" s="179"/>
      <c r="CW934" s="179"/>
      <c r="CX934" s="179"/>
      <c r="CY934" s="179"/>
      <c r="CZ934" s="179"/>
      <c r="DA934" s="179"/>
      <c r="DB934" s="179"/>
      <c r="DC934" s="179"/>
      <c r="DD934" s="179"/>
      <c r="DE934" s="179"/>
      <c r="DF934" s="179"/>
      <c r="DG934" s="179"/>
      <c r="DH934" s="179"/>
      <c r="DI934" s="179"/>
      <c r="DJ934" s="179"/>
      <c r="DK934" s="179"/>
      <c r="DL934" s="179"/>
    </row>
    <row r="935" spans="1:116" x14ac:dyDescent="0.4">
      <c r="B935" t="s">
        <v>332</v>
      </c>
      <c r="D935" t="s">
        <v>796</v>
      </c>
      <c r="E935" s="8" t="str">
        <f t="shared" ref="E935" si="1229">ROW()&amp;" "&amp;D935</f>
        <v>935 ORIGINATIONS-PP</v>
      </c>
      <c r="G935" s="136" t="str">
        <f t="shared" si="1225"/>
        <v>Secondary volume driver</v>
      </c>
    </row>
    <row r="937" spans="1:116" x14ac:dyDescent="0.4">
      <c r="A937" s="174"/>
      <c r="E937" s="8"/>
      <c r="G937" s="175" t="s">
        <v>490</v>
      </c>
      <c r="H937" s="174"/>
      <c r="I937" s="176"/>
      <c r="J937" s="176"/>
      <c r="K937" s="197"/>
      <c r="L937" s="197"/>
      <c r="M937" s="197"/>
      <c r="N937" s="197"/>
      <c r="O937" s="197"/>
      <c r="P937" s="197"/>
      <c r="R937" s="198"/>
      <c r="S937" s="174"/>
      <c r="T937" s="174"/>
      <c r="U937" s="174"/>
      <c r="V937" s="174"/>
      <c r="W937" s="174"/>
      <c r="X937" s="174"/>
      <c r="Y937" s="174"/>
      <c r="Z937" s="174"/>
      <c r="AA937" s="174"/>
      <c r="AB937" s="174"/>
      <c r="AC937" s="174"/>
      <c r="AD937" s="174"/>
      <c r="AE937" s="174"/>
      <c r="AF937" s="174"/>
      <c r="AG937" s="174"/>
      <c r="AH937" s="174"/>
      <c r="AI937" s="174"/>
      <c r="AJ937" s="174"/>
      <c r="AK937" s="174"/>
      <c r="AL937" s="174"/>
      <c r="AM937" s="174"/>
      <c r="AN937" s="174"/>
      <c r="AO937" s="174"/>
      <c r="AP937" s="174"/>
      <c r="AQ937" s="174"/>
      <c r="AR937" s="174"/>
      <c r="AS937" s="174"/>
      <c r="AT937" s="174"/>
      <c r="AU937" s="174"/>
      <c r="AV937" s="174"/>
      <c r="AW937" s="174"/>
      <c r="AX937" s="174"/>
      <c r="AY937" s="174"/>
      <c r="AZ937" s="174"/>
      <c r="BA937" s="174"/>
      <c r="BB937" s="174"/>
      <c r="BC937" s="174"/>
      <c r="BD937" s="174"/>
      <c r="BE937" s="174"/>
      <c r="BF937" s="174"/>
      <c r="BG937" s="174"/>
      <c r="BH937" s="174"/>
      <c r="BI937" s="174"/>
      <c r="BJ937" s="174"/>
      <c r="BK937" s="174"/>
      <c r="BL937" s="174"/>
      <c r="BM937" s="174"/>
      <c r="BN937" s="174"/>
      <c r="BO937" s="174"/>
      <c r="BP937" s="174"/>
      <c r="BQ937" s="174"/>
      <c r="BR937" s="174"/>
      <c r="BS937" s="174"/>
      <c r="BT937" s="174"/>
      <c r="BU937" s="174"/>
      <c r="BV937" s="174"/>
      <c r="BW937" s="174"/>
      <c r="BX937" s="174"/>
      <c r="BY937" s="174"/>
      <c r="BZ937" s="174"/>
      <c r="CA937" s="174"/>
      <c r="CB937" s="174"/>
      <c r="CC937" s="174"/>
      <c r="CD937" s="174"/>
      <c r="CE937" s="174"/>
      <c r="CF937" s="174"/>
      <c r="CG937" s="174"/>
      <c r="CH937" s="174"/>
      <c r="CI937" s="174"/>
      <c r="CJ937" s="174"/>
      <c r="CK937" s="174"/>
      <c r="CL937" s="174"/>
      <c r="CN937" s="176"/>
      <c r="CO937" s="174"/>
      <c r="CP937" s="174"/>
      <c r="CQ937" s="174"/>
      <c r="CR937" s="174"/>
      <c r="CS937" s="174"/>
      <c r="CT937" s="174"/>
      <c r="CU937" s="174"/>
      <c r="CV937" s="174"/>
      <c r="CW937" s="174"/>
      <c r="CX937" s="174"/>
      <c r="CY937" s="174"/>
      <c r="CZ937" s="174"/>
      <c r="DA937" s="174"/>
      <c r="DB937" s="174"/>
      <c r="DC937" s="174"/>
      <c r="DD937" s="174"/>
      <c r="DE937" s="174"/>
      <c r="DF937" s="174"/>
      <c r="DG937" s="174"/>
      <c r="DH937" s="174"/>
      <c r="DI937" s="174"/>
      <c r="DJ937" s="174"/>
      <c r="DK937" s="174"/>
      <c r="DL937" s="174"/>
    </row>
    <row r="938" spans="1:116" x14ac:dyDescent="0.4">
      <c r="A938" s="174"/>
      <c r="E938" s="8"/>
      <c r="G938" s="175" t="s">
        <v>492</v>
      </c>
      <c r="H938" s="174"/>
      <c r="I938" s="176"/>
      <c r="J938" s="176"/>
      <c r="K938" s="197"/>
      <c r="L938" s="197"/>
      <c r="M938" s="197"/>
      <c r="N938" s="197"/>
      <c r="O938" s="197"/>
      <c r="P938" s="197"/>
      <c r="R938" s="198"/>
      <c r="S938" s="174"/>
      <c r="T938" s="174"/>
      <c r="U938" s="174"/>
      <c r="V938" s="174"/>
      <c r="W938" s="174"/>
      <c r="X938" s="174"/>
      <c r="Y938" s="174"/>
      <c r="Z938" s="174"/>
      <c r="AA938" s="174"/>
      <c r="AB938" s="174"/>
      <c r="AC938" s="174"/>
      <c r="AD938" s="174"/>
      <c r="AE938" s="174"/>
      <c r="AF938" s="174"/>
      <c r="AG938" s="174"/>
      <c r="AH938" s="174"/>
      <c r="AI938" s="174"/>
      <c r="AJ938" s="174"/>
      <c r="AK938" s="174"/>
      <c r="AL938" s="174"/>
      <c r="AM938" s="174"/>
      <c r="AN938" s="174"/>
      <c r="AO938" s="174"/>
      <c r="AP938" s="174"/>
      <c r="AQ938" s="174"/>
      <c r="AR938" s="174"/>
      <c r="AS938" s="174"/>
      <c r="AT938" s="174"/>
      <c r="AU938" s="174"/>
      <c r="AV938" s="174"/>
      <c r="AW938" s="174"/>
      <c r="AX938" s="174"/>
      <c r="AY938" s="174"/>
      <c r="AZ938" s="174"/>
      <c r="BA938" s="174"/>
      <c r="BB938" s="174"/>
      <c r="BC938" s="174"/>
      <c r="BD938" s="174"/>
      <c r="BE938" s="174"/>
      <c r="BF938" s="174"/>
      <c r="BG938" s="174"/>
      <c r="BH938" s="174"/>
      <c r="BI938" s="174"/>
      <c r="BJ938" s="174"/>
      <c r="BK938" s="174"/>
      <c r="BL938" s="174"/>
      <c r="BM938" s="174"/>
      <c r="BN938" s="174"/>
      <c r="BO938" s="174"/>
      <c r="BP938" s="174"/>
      <c r="BQ938" s="174"/>
      <c r="BR938" s="174"/>
      <c r="BS938" s="174"/>
      <c r="BT938" s="174"/>
      <c r="BU938" s="174"/>
      <c r="BV938" s="174"/>
      <c r="BW938" s="174"/>
      <c r="BX938" s="174"/>
      <c r="BY938" s="174"/>
      <c r="BZ938" s="174"/>
      <c r="CA938" s="174"/>
      <c r="CB938" s="174"/>
      <c r="CC938" s="174"/>
      <c r="CD938" s="174"/>
      <c r="CE938" s="174"/>
      <c r="CF938" s="174"/>
      <c r="CG938" s="174"/>
      <c r="CH938" s="174"/>
      <c r="CI938" s="174"/>
      <c r="CJ938" s="174"/>
      <c r="CK938" s="174"/>
      <c r="CL938" s="174"/>
      <c r="CN938" s="176"/>
      <c r="CO938" s="174"/>
      <c r="CP938" s="174"/>
      <c r="CQ938" s="174"/>
      <c r="CR938" s="174"/>
      <c r="CS938" s="174"/>
      <c r="CT938" s="174"/>
      <c r="CU938" s="174"/>
      <c r="CV938" s="174"/>
      <c r="CW938" s="174"/>
      <c r="CX938" s="174"/>
      <c r="CY938" s="174"/>
      <c r="CZ938" s="174"/>
      <c r="DA938" s="174"/>
      <c r="DB938" s="174"/>
      <c r="DC938" s="174"/>
      <c r="DD938" s="174"/>
      <c r="DE938" s="174"/>
      <c r="DF938" s="174"/>
      <c r="DG938" s="174"/>
      <c r="DH938" s="174"/>
      <c r="DI938" s="174"/>
      <c r="DJ938" s="174"/>
      <c r="DK938" s="174"/>
      <c r="DL938" s="174"/>
    </row>
    <row r="939" spans="1:116" x14ac:dyDescent="0.4">
      <c r="A939" s="174"/>
      <c r="E939" s="8"/>
      <c r="G939" s="175" t="s">
        <v>461</v>
      </c>
      <c r="H939" s="174"/>
      <c r="I939" s="176"/>
      <c r="J939" s="176"/>
      <c r="K939" s="199"/>
      <c r="L939" s="199"/>
      <c r="M939" s="199"/>
      <c r="N939" s="199"/>
      <c r="O939" s="199"/>
      <c r="P939" s="199"/>
      <c r="R939" s="198"/>
      <c r="S939" s="199" t="str">
        <f t="shared" ref="S939:AX939" si="1230">ADDRESS(ROW(S354),COLUMN(S354),2)</f>
        <v>S$354</v>
      </c>
      <c r="T939" s="199" t="str">
        <f t="shared" si="1230"/>
        <v>T$354</v>
      </c>
      <c r="U939" s="199" t="str">
        <f t="shared" si="1230"/>
        <v>U$354</v>
      </c>
      <c r="V939" s="199" t="str">
        <f t="shared" si="1230"/>
        <v>V$354</v>
      </c>
      <c r="W939" s="199" t="str">
        <f t="shared" si="1230"/>
        <v>W$354</v>
      </c>
      <c r="X939" s="199" t="str">
        <f t="shared" si="1230"/>
        <v>X$354</v>
      </c>
      <c r="Y939" s="199" t="str">
        <f t="shared" si="1230"/>
        <v>Y$354</v>
      </c>
      <c r="Z939" s="199" t="str">
        <f t="shared" si="1230"/>
        <v>Z$354</v>
      </c>
      <c r="AA939" s="199" t="str">
        <f t="shared" si="1230"/>
        <v>AA$354</v>
      </c>
      <c r="AB939" s="199" t="str">
        <f t="shared" si="1230"/>
        <v>AB$354</v>
      </c>
      <c r="AC939" s="199" t="str">
        <f t="shared" si="1230"/>
        <v>AC$354</v>
      </c>
      <c r="AD939" s="199" t="str">
        <f t="shared" si="1230"/>
        <v>AD$354</v>
      </c>
      <c r="AE939" s="199" t="str">
        <f t="shared" si="1230"/>
        <v>AE$354</v>
      </c>
      <c r="AF939" s="199" t="str">
        <f t="shared" si="1230"/>
        <v>AF$354</v>
      </c>
      <c r="AG939" s="199" t="str">
        <f t="shared" si="1230"/>
        <v>AG$354</v>
      </c>
      <c r="AH939" s="199" t="str">
        <f t="shared" si="1230"/>
        <v>AH$354</v>
      </c>
      <c r="AI939" s="199" t="str">
        <f t="shared" si="1230"/>
        <v>AI$354</v>
      </c>
      <c r="AJ939" s="199" t="str">
        <f t="shared" si="1230"/>
        <v>AJ$354</v>
      </c>
      <c r="AK939" s="199" t="str">
        <f t="shared" si="1230"/>
        <v>AK$354</v>
      </c>
      <c r="AL939" s="199" t="str">
        <f t="shared" si="1230"/>
        <v>AL$354</v>
      </c>
      <c r="AM939" s="199" t="str">
        <f t="shared" si="1230"/>
        <v>AM$354</v>
      </c>
      <c r="AN939" s="199" t="str">
        <f t="shared" si="1230"/>
        <v>AN$354</v>
      </c>
      <c r="AO939" s="199" t="str">
        <f t="shared" si="1230"/>
        <v>AO$354</v>
      </c>
      <c r="AP939" s="199" t="str">
        <f t="shared" si="1230"/>
        <v>AP$354</v>
      </c>
      <c r="AQ939" s="199" t="str">
        <f t="shared" si="1230"/>
        <v>AQ$354</v>
      </c>
      <c r="AR939" s="199" t="str">
        <f t="shared" si="1230"/>
        <v>AR$354</v>
      </c>
      <c r="AS939" s="199" t="str">
        <f t="shared" si="1230"/>
        <v>AS$354</v>
      </c>
      <c r="AT939" s="199" t="str">
        <f t="shared" si="1230"/>
        <v>AT$354</v>
      </c>
      <c r="AU939" s="199" t="str">
        <f t="shared" si="1230"/>
        <v>AU$354</v>
      </c>
      <c r="AV939" s="199" t="str">
        <f t="shared" si="1230"/>
        <v>AV$354</v>
      </c>
      <c r="AW939" s="199" t="str">
        <f t="shared" si="1230"/>
        <v>AW$354</v>
      </c>
      <c r="AX939" s="199" t="str">
        <f t="shared" si="1230"/>
        <v>AX$354</v>
      </c>
      <c r="AY939" s="199" t="str">
        <f t="shared" ref="AY939:CD939" si="1231">ADDRESS(ROW(AY354),COLUMN(AY354),2)</f>
        <v>AY$354</v>
      </c>
      <c r="AZ939" s="199" t="str">
        <f t="shared" si="1231"/>
        <v>AZ$354</v>
      </c>
      <c r="BA939" s="199" t="str">
        <f t="shared" si="1231"/>
        <v>BA$354</v>
      </c>
      <c r="BB939" s="199" t="str">
        <f t="shared" si="1231"/>
        <v>BB$354</v>
      </c>
      <c r="BC939" s="199" t="str">
        <f t="shared" si="1231"/>
        <v>BC$354</v>
      </c>
      <c r="BD939" s="199" t="str">
        <f t="shared" si="1231"/>
        <v>BD$354</v>
      </c>
      <c r="BE939" s="199" t="str">
        <f t="shared" si="1231"/>
        <v>BE$354</v>
      </c>
      <c r="BF939" s="199" t="str">
        <f t="shared" si="1231"/>
        <v>BF$354</v>
      </c>
      <c r="BG939" s="199" t="str">
        <f t="shared" si="1231"/>
        <v>BG$354</v>
      </c>
      <c r="BH939" s="199" t="str">
        <f t="shared" si="1231"/>
        <v>BH$354</v>
      </c>
      <c r="BI939" s="199" t="str">
        <f t="shared" si="1231"/>
        <v>BI$354</v>
      </c>
      <c r="BJ939" s="199" t="str">
        <f t="shared" si="1231"/>
        <v>BJ$354</v>
      </c>
      <c r="BK939" s="199" t="str">
        <f t="shared" si="1231"/>
        <v>BK$354</v>
      </c>
      <c r="BL939" s="199" t="str">
        <f t="shared" si="1231"/>
        <v>BL$354</v>
      </c>
      <c r="BM939" s="199" t="str">
        <f t="shared" si="1231"/>
        <v>BM$354</v>
      </c>
      <c r="BN939" s="199" t="str">
        <f t="shared" si="1231"/>
        <v>BN$354</v>
      </c>
      <c r="BO939" s="199" t="str">
        <f t="shared" si="1231"/>
        <v>BO$354</v>
      </c>
      <c r="BP939" s="199" t="str">
        <f t="shared" si="1231"/>
        <v>BP$354</v>
      </c>
      <c r="BQ939" s="199" t="str">
        <f t="shared" si="1231"/>
        <v>BQ$354</v>
      </c>
      <c r="BR939" s="199" t="str">
        <f t="shared" si="1231"/>
        <v>BR$354</v>
      </c>
      <c r="BS939" s="199" t="str">
        <f t="shared" si="1231"/>
        <v>BS$354</v>
      </c>
      <c r="BT939" s="199" t="str">
        <f t="shared" si="1231"/>
        <v>BT$354</v>
      </c>
      <c r="BU939" s="199" t="str">
        <f t="shared" si="1231"/>
        <v>BU$354</v>
      </c>
      <c r="BV939" s="199" t="str">
        <f t="shared" si="1231"/>
        <v>BV$354</v>
      </c>
      <c r="BW939" s="199" t="str">
        <f t="shared" si="1231"/>
        <v>BW$354</v>
      </c>
      <c r="BX939" s="199" t="str">
        <f t="shared" si="1231"/>
        <v>BX$354</v>
      </c>
      <c r="BY939" s="199" t="str">
        <f t="shared" si="1231"/>
        <v>BY$354</v>
      </c>
      <c r="BZ939" s="199" t="str">
        <f t="shared" si="1231"/>
        <v>BZ$354</v>
      </c>
      <c r="CA939" s="199" t="str">
        <f t="shared" si="1231"/>
        <v>CA$354</v>
      </c>
      <c r="CB939" s="199" t="str">
        <f t="shared" si="1231"/>
        <v>CB$354</v>
      </c>
      <c r="CC939" s="199" t="str">
        <f t="shared" si="1231"/>
        <v>CC$354</v>
      </c>
      <c r="CD939" s="199" t="str">
        <f t="shared" si="1231"/>
        <v>CD$354</v>
      </c>
      <c r="CE939" s="199" t="str">
        <f t="shared" ref="CE939:DL939" si="1232">ADDRESS(ROW(CE354),COLUMN(CE354),2)</f>
        <v>CE$354</v>
      </c>
      <c r="CF939" s="199" t="str">
        <f t="shared" si="1232"/>
        <v>CF$354</v>
      </c>
      <c r="CG939" s="199" t="str">
        <f t="shared" si="1232"/>
        <v>CG$354</v>
      </c>
      <c r="CH939" s="199" t="str">
        <f t="shared" si="1232"/>
        <v>CH$354</v>
      </c>
      <c r="CI939" s="199" t="str">
        <f t="shared" si="1232"/>
        <v>CI$354</v>
      </c>
      <c r="CJ939" s="199" t="str">
        <f t="shared" si="1232"/>
        <v>CJ$354</v>
      </c>
      <c r="CK939" s="199" t="str">
        <f t="shared" si="1232"/>
        <v>CK$354</v>
      </c>
      <c r="CL939" s="199" t="str">
        <f t="shared" si="1232"/>
        <v>CL$354</v>
      </c>
      <c r="CM939" s="199" t="str">
        <f t="shared" si="1232"/>
        <v>CM$354</v>
      </c>
      <c r="CN939" s="199" t="str">
        <f t="shared" si="1232"/>
        <v>CN$354</v>
      </c>
      <c r="CO939" s="199" t="str">
        <f t="shared" si="1232"/>
        <v>CO$354</v>
      </c>
      <c r="CP939" s="199" t="str">
        <f t="shared" si="1232"/>
        <v>CP$354</v>
      </c>
      <c r="CQ939" s="199" t="str">
        <f t="shared" si="1232"/>
        <v>CQ$354</v>
      </c>
      <c r="CR939" s="199" t="str">
        <f t="shared" si="1232"/>
        <v>CR$354</v>
      </c>
      <c r="CS939" s="199" t="str">
        <f t="shared" si="1232"/>
        <v>CS$354</v>
      </c>
      <c r="CT939" s="199" t="str">
        <f t="shared" si="1232"/>
        <v>CT$354</v>
      </c>
      <c r="CU939" s="199" t="str">
        <f t="shared" si="1232"/>
        <v>CU$354</v>
      </c>
      <c r="CV939" s="199" t="str">
        <f t="shared" si="1232"/>
        <v>CV$354</v>
      </c>
      <c r="CW939" s="199" t="str">
        <f t="shared" si="1232"/>
        <v>CW$354</v>
      </c>
      <c r="CX939" s="199" t="str">
        <f t="shared" si="1232"/>
        <v>CX$354</v>
      </c>
      <c r="CY939" s="199" t="str">
        <f t="shared" si="1232"/>
        <v>CY$354</v>
      </c>
      <c r="CZ939" s="199" t="str">
        <f t="shared" si="1232"/>
        <v>CZ$354</v>
      </c>
      <c r="DA939" s="199" t="str">
        <f t="shared" si="1232"/>
        <v>DA$354</v>
      </c>
      <c r="DB939" s="199" t="str">
        <f t="shared" si="1232"/>
        <v>DB$354</v>
      </c>
      <c r="DC939" s="199" t="str">
        <f t="shared" si="1232"/>
        <v>DC$354</v>
      </c>
      <c r="DD939" s="199" t="str">
        <f t="shared" si="1232"/>
        <v>DD$354</v>
      </c>
      <c r="DE939" s="199" t="str">
        <f t="shared" si="1232"/>
        <v>DE$354</v>
      </c>
      <c r="DF939" s="199" t="str">
        <f t="shared" si="1232"/>
        <v>DF$354</v>
      </c>
      <c r="DG939" s="199" t="str">
        <f t="shared" si="1232"/>
        <v>DG$354</v>
      </c>
      <c r="DH939" s="199" t="str">
        <f t="shared" si="1232"/>
        <v>DH$354</v>
      </c>
      <c r="DI939" s="199" t="str">
        <f t="shared" si="1232"/>
        <v>DI$354</v>
      </c>
      <c r="DJ939" s="199" t="str">
        <f t="shared" si="1232"/>
        <v>DJ$354</v>
      </c>
      <c r="DK939" s="199" t="str">
        <f t="shared" si="1232"/>
        <v>DK$354</v>
      </c>
      <c r="DL939" s="199" t="str">
        <f t="shared" si="1232"/>
        <v>DL$354</v>
      </c>
    </row>
    <row r="940" spans="1:116" x14ac:dyDescent="0.4">
      <c r="A940" s="174"/>
      <c r="E940" s="8"/>
      <c r="G940" s="175" t="s">
        <v>462</v>
      </c>
      <c r="H940" s="200"/>
      <c r="I940" s="201"/>
      <c r="J940" s="201"/>
      <c r="K940" s="199"/>
      <c r="L940" s="199"/>
      <c r="M940" s="199"/>
      <c r="N940" s="199"/>
      <c r="O940" s="199"/>
      <c r="P940" s="199"/>
      <c r="R940" s="202"/>
      <c r="S940" s="339" t="str">
        <f>S876</f>
        <v>S$17</v>
      </c>
      <c r="T940" s="339" t="str">
        <f t="shared" ref="T940:CE940" si="1233">T876</f>
        <v>T$17</v>
      </c>
      <c r="U940" s="339" t="str">
        <f t="shared" si="1233"/>
        <v>U$17</v>
      </c>
      <c r="V940" s="339" t="str">
        <f t="shared" si="1233"/>
        <v>V$17</v>
      </c>
      <c r="W940" s="339" t="str">
        <f t="shared" si="1233"/>
        <v>W$17</v>
      </c>
      <c r="X940" s="339" t="str">
        <f t="shared" si="1233"/>
        <v>X$17</v>
      </c>
      <c r="Y940" s="339" t="str">
        <f t="shared" si="1233"/>
        <v>Y$17</v>
      </c>
      <c r="Z940" s="339" t="str">
        <f t="shared" si="1233"/>
        <v>Z$17</v>
      </c>
      <c r="AA940" s="339" t="str">
        <f t="shared" si="1233"/>
        <v>AA$17</v>
      </c>
      <c r="AB940" s="339" t="str">
        <f t="shared" si="1233"/>
        <v>AB$17</v>
      </c>
      <c r="AC940" s="339" t="str">
        <f t="shared" si="1233"/>
        <v>AC$17</v>
      </c>
      <c r="AD940" s="339" t="str">
        <f t="shared" si="1233"/>
        <v>AD$17</v>
      </c>
      <c r="AE940" s="339" t="str">
        <f t="shared" si="1233"/>
        <v>AE$17</v>
      </c>
      <c r="AF940" s="339" t="str">
        <f t="shared" si="1233"/>
        <v>AF$17</v>
      </c>
      <c r="AG940" s="339" t="str">
        <f t="shared" si="1233"/>
        <v>AG$17</v>
      </c>
      <c r="AH940" s="339" t="str">
        <f t="shared" si="1233"/>
        <v>AH$17</v>
      </c>
      <c r="AI940" s="339" t="str">
        <f t="shared" si="1233"/>
        <v>AI$17</v>
      </c>
      <c r="AJ940" s="339" t="str">
        <f t="shared" si="1233"/>
        <v>AJ$17</v>
      </c>
      <c r="AK940" s="339" t="str">
        <f t="shared" si="1233"/>
        <v>AK$17</v>
      </c>
      <c r="AL940" s="339" t="str">
        <f t="shared" si="1233"/>
        <v>AL$17</v>
      </c>
      <c r="AM940" s="339" t="str">
        <f t="shared" si="1233"/>
        <v>AM$17</v>
      </c>
      <c r="AN940" s="339" t="str">
        <f t="shared" si="1233"/>
        <v>AN$17</v>
      </c>
      <c r="AO940" s="339" t="str">
        <f t="shared" si="1233"/>
        <v>AO$17</v>
      </c>
      <c r="AP940" s="339" t="str">
        <f t="shared" si="1233"/>
        <v>AP$17</v>
      </c>
      <c r="AQ940" s="339" t="str">
        <f t="shared" si="1233"/>
        <v>AQ$17</v>
      </c>
      <c r="AR940" s="339" t="str">
        <f t="shared" si="1233"/>
        <v>AR$17</v>
      </c>
      <c r="AS940" s="339" t="str">
        <f t="shared" si="1233"/>
        <v>AS$17</v>
      </c>
      <c r="AT940" s="339" t="str">
        <f t="shared" si="1233"/>
        <v>AT$17</v>
      </c>
      <c r="AU940" s="339" t="str">
        <f t="shared" si="1233"/>
        <v>AU$17</v>
      </c>
      <c r="AV940" s="339" t="str">
        <f t="shared" si="1233"/>
        <v>AV$17</v>
      </c>
      <c r="AW940" s="339" t="str">
        <f t="shared" si="1233"/>
        <v>AW$17</v>
      </c>
      <c r="AX940" s="339" t="str">
        <f t="shared" si="1233"/>
        <v>AX$17</v>
      </c>
      <c r="AY940" s="339" t="str">
        <f t="shared" si="1233"/>
        <v>AY$17</v>
      </c>
      <c r="AZ940" s="339" t="str">
        <f t="shared" si="1233"/>
        <v>AZ$17</v>
      </c>
      <c r="BA940" s="339" t="str">
        <f t="shared" si="1233"/>
        <v>BA$17</v>
      </c>
      <c r="BB940" s="339" t="str">
        <f t="shared" si="1233"/>
        <v>BB$17</v>
      </c>
      <c r="BC940" s="339" t="str">
        <f t="shared" si="1233"/>
        <v>BC$17</v>
      </c>
      <c r="BD940" s="339" t="str">
        <f t="shared" si="1233"/>
        <v>BD$17</v>
      </c>
      <c r="BE940" s="339" t="str">
        <f t="shared" si="1233"/>
        <v>BE$17</v>
      </c>
      <c r="BF940" s="339" t="str">
        <f t="shared" si="1233"/>
        <v>BF$17</v>
      </c>
      <c r="BG940" s="339" t="str">
        <f t="shared" si="1233"/>
        <v>BG$17</v>
      </c>
      <c r="BH940" s="339" t="str">
        <f t="shared" si="1233"/>
        <v>BH$17</v>
      </c>
      <c r="BI940" s="339" t="str">
        <f t="shared" si="1233"/>
        <v>BI$17</v>
      </c>
      <c r="BJ940" s="339" t="str">
        <f t="shared" si="1233"/>
        <v>BJ$17</v>
      </c>
      <c r="BK940" s="339" t="str">
        <f t="shared" si="1233"/>
        <v>BK$17</v>
      </c>
      <c r="BL940" s="339" t="str">
        <f t="shared" si="1233"/>
        <v>BL$17</v>
      </c>
      <c r="BM940" s="339" t="str">
        <f t="shared" si="1233"/>
        <v>BM$17</v>
      </c>
      <c r="BN940" s="339" t="str">
        <f t="shared" si="1233"/>
        <v>BN$17</v>
      </c>
      <c r="BO940" s="339" t="str">
        <f t="shared" si="1233"/>
        <v>BO$17</v>
      </c>
      <c r="BP940" s="339" t="str">
        <f t="shared" si="1233"/>
        <v>BP$17</v>
      </c>
      <c r="BQ940" s="339" t="str">
        <f t="shared" si="1233"/>
        <v>BQ$17</v>
      </c>
      <c r="BR940" s="339" t="str">
        <f t="shared" si="1233"/>
        <v>BR$17</v>
      </c>
      <c r="BS940" s="339" t="str">
        <f t="shared" si="1233"/>
        <v>BS$17</v>
      </c>
      <c r="BT940" s="339" t="str">
        <f t="shared" si="1233"/>
        <v>BT$17</v>
      </c>
      <c r="BU940" s="339" t="str">
        <f t="shared" si="1233"/>
        <v>BU$17</v>
      </c>
      <c r="BV940" s="339" t="str">
        <f t="shared" si="1233"/>
        <v>BV$17</v>
      </c>
      <c r="BW940" s="339" t="str">
        <f t="shared" si="1233"/>
        <v>BW$17</v>
      </c>
      <c r="BX940" s="339" t="str">
        <f t="shared" si="1233"/>
        <v>BX$17</v>
      </c>
      <c r="BY940" s="339" t="str">
        <f t="shared" si="1233"/>
        <v>BY$17</v>
      </c>
      <c r="BZ940" s="339" t="str">
        <f t="shared" si="1233"/>
        <v>BZ$17</v>
      </c>
      <c r="CA940" s="339" t="str">
        <f t="shared" si="1233"/>
        <v>CA$17</v>
      </c>
      <c r="CB940" s="339" t="str">
        <f t="shared" si="1233"/>
        <v>CB$17</v>
      </c>
      <c r="CC940" s="339" t="str">
        <f t="shared" si="1233"/>
        <v>CC$17</v>
      </c>
      <c r="CD940" s="339" t="str">
        <f t="shared" si="1233"/>
        <v>CD$17</v>
      </c>
      <c r="CE940" s="339" t="str">
        <f t="shared" si="1233"/>
        <v>CE$17</v>
      </c>
      <c r="CF940" s="339" t="str">
        <f t="shared" ref="CF940:DL940" si="1234">CF876</f>
        <v>CF$17</v>
      </c>
      <c r="CG940" s="339" t="str">
        <f t="shared" si="1234"/>
        <v>CG$17</v>
      </c>
      <c r="CH940" s="339" t="str">
        <f t="shared" si="1234"/>
        <v>CH$17</v>
      </c>
      <c r="CI940" s="339" t="str">
        <f t="shared" si="1234"/>
        <v>CI$17</v>
      </c>
      <c r="CJ940" s="339" t="str">
        <f t="shared" si="1234"/>
        <v>CJ$17</v>
      </c>
      <c r="CK940" s="339" t="str">
        <f t="shared" si="1234"/>
        <v>CK$17</v>
      </c>
      <c r="CL940" s="339" t="str">
        <f t="shared" si="1234"/>
        <v>CL$17</v>
      </c>
      <c r="CM940" s="339">
        <f t="shared" si="1234"/>
        <v>0</v>
      </c>
      <c r="CN940" s="339">
        <f t="shared" si="1234"/>
        <v>0</v>
      </c>
      <c r="CO940" s="339" t="str">
        <f t="shared" si="1234"/>
        <v>CO$17</v>
      </c>
      <c r="CP940" s="339" t="str">
        <f t="shared" si="1234"/>
        <v>CP$17</v>
      </c>
      <c r="CQ940" s="339" t="str">
        <f t="shared" si="1234"/>
        <v>CQ$17</v>
      </c>
      <c r="CR940" s="339" t="str">
        <f t="shared" si="1234"/>
        <v>CR$17</v>
      </c>
      <c r="CS940" s="339" t="str">
        <f t="shared" si="1234"/>
        <v>CS$17</v>
      </c>
      <c r="CT940" s="339" t="str">
        <f t="shared" si="1234"/>
        <v>CT$17</v>
      </c>
      <c r="CU940" s="339" t="str">
        <f t="shared" si="1234"/>
        <v>CU$17</v>
      </c>
      <c r="CV940" s="339" t="str">
        <f t="shared" si="1234"/>
        <v>CV$17</v>
      </c>
      <c r="CW940" s="339" t="str">
        <f t="shared" si="1234"/>
        <v>CW$17</v>
      </c>
      <c r="CX940" s="339" t="str">
        <f t="shared" si="1234"/>
        <v>CX$17</v>
      </c>
      <c r="CY940" s="339" t="str">
        <f t="shared" si="1234"/>
        <v>CY$17</v>
      </c>
      <c r="CZ940" s="339" t="str">
        <f t="shared" si="1234"/>
        <v>CZ$17</v>
      </c>
      <c r="DA940" s="339" t="str">
        <f t="shared" si="1234"/>
        <v>DA$17</v>
      </c>
      <c r="DB940" s="339" t="str">
        <f t="shared" si="1234"/>
        <v>DB$17</v>
      </c>
      <c r="DC940" s="339" t="str">
        <f t="shared" si="1234"/>
        <v>DC$17</v>
      </c>
      <c r="DD940" s="339" t="str">
        <f t="shared" si="1234"/>
        <v>DD$17</v>
      </c>
      <c r="DE940" s="339" t="str">
        <f t="shared" si="1234"/>
        <v>DE$17</v>
      </c>
      <c r="DF940" s="339" t="str">
        <f t="shared" si="1234"/>
        <v>DF$17</v>
      </c>
      <c r="DG940" s="339" t="str">
        <f t="shared" si="1234"/>
        <v>DG$17</v>
      </c>
      <c r="DH940" s="339" t="str">
        <f t="shared" si="1234"/>
        <v>DH$17</v>
      </c>
      <c r="DI940" s="339" t="str">
        <f t="shared" si="1234"/>
        <v>DI$17</v>
      </c>
      <c r="DJ940" s="339" t="str">
        <f t="shared" si="1234"/>
        <v>DJ$17</v>
      </c>
      <c r="DK940" s="339" t="str">
        <f t="shared" si="1234"/>
        <v>DK$17</v>
      </c>
      <c r="DL940" s="339" t="str">
        <f t="shared" si="1234"/>
        <v>DL$17</v>
      </c>
    </row>
    <row r="941" spans="1:116" x14ac:dyDescent="0.4">
      <c r="A941" s="174"/>
      <c r="E941" s="8"/>
      <c r="G941" s="175" t="s">
        <v>491</v>
      </c>
      <c r="H941" s="200"/>
      <c r="I941" s="201"/>
      <c r="J941" s="201"/>
      <c r="K941" s="202"/>
      <c r="L941" s="202"/>
      <c r="M941" s="202"/>
      <c r="N941" s="202"/>
      <c r="O941" s="202"/>
      <c r="P941" s="202"/>
      <c r="R941" s="202"/>
      <c r="S941" s="199"/>
      <c r="T941" s="199"/>
      <c r="U941" s="199"/>
      <c r="V941" s="199"/>
      <c r="W941" s="199"/>
      <c r="X941" s="199"/>
      <c r="Y941" s="199"/>
      <c r="Z941" s="199"/>
      <c r="AA941" s="199"/>
      <c r="AB941" s="199"/>
      <c r="AC941" s="199"/>
      <c r="AD941" s="199"/>
      <c r="AE941" s="199"/>
      <c r="AF941" s="199"/>
      <c r="AG941" s="199"/>
      <c r="AH941" s="199"/>
      <c r="AI941" s="199"/>
      <c r="AJ941" s="199"/>
      <c r="AK941" s="199"/>
      <c r="AL941" s="199"/>
      <c r="AM941" s="199"/>
      <c r="AN941" s="199"/>
      <c r="AO941" s="199"/>
      <c r="AP941" s="199"/>
      <c r="AQ941" s="199"/>
      <c r="AR941" s="199"/>
      <c r="AS941" s="199"/>
      <c r="AT941" s="199"/>
      <c r="AU941" s="199"/>
      <c r="AV941" s="199"/>
      <c r="AW941" s="199"/>
      <c r="AX941" s="199"/>
      <c r="AY941" s="199"/>
      <c r="AZ941" s="199"/>
      <c r="BA941" s="199"/>
      <c r="BB941" s="199"/>
      <c r="BC941" s="199"/>
      <c r="BD941" s="199"/>
      <c r="BE941" s="199"/>
      <c r="BF941" s="199"/>
      <c r="BG941" s="199"/>
      <c r="BH941" s="199"/>
      <c r="BI941" s="199"/>
      <c r="BJ941" s="199"/>
      <c r="BK941" s="199"/>
      <c r="BL941" s="199"/>
      <c r="BM941" s="199"/>
      <c r="BN941" s="199"/>
      <c r="BO941" s="199"/>
      <c r="BP941" s="199"/>
      <c r="BQ941" s="199"/>
      <c r="BR941" s="199"/>
      <c r="BS941" s="199"/>
      <c r="BT941" s="199"/>
      <c r="BU941" s="199"/>
      <c r="BV941" s="199"/>
      <c r="BW941" s="199"/>
      <c r="BX941" s="199"/>
      <c r="BY941" s="199"/>
      <c r="BZ941" s="199"/>
      <c r="CA941" s="199"/>
      <c r="CB941" s="199"/>
      <c r="CC941" s="199"/>
      <c r="CD941" s="199"/>
      <c r="CE941" s="199"/>
      <c r="CF941" s="199"/>
      <c r="CG941" s="199"/>
      <c r="CH941" s="199"/>
      <c r="CI941" s="199"/>
      <c r="CJ941" s="199"/>
      <c r="CK941" s="199"/>
      <c r="CL941" s="199"/>
      <c r="CN941" s="201"/>
      <c r="CO941" s="199"/>
      <c r="CP941" s="199"/>
      <c r="CQ941" s="199"/>
      <c r="CR941" s="199"/>
      <c r="CS941" s="199"/>
      <c r="CT941" s="199"/>
      <c r="CU941" s="199"/>
      <c r="CV941" s="199"/>
      <c r="CW941" s="199"/>
      <c r="CX941" s="199"/>
      <c r="CY941" s="199"/>
      <c r="CZ941" s="199"/>
      <c r="DA941" s="199"/>
      <c r="DB941" s="199"/>
      <c r="DC941" s="199"/>
      <c r="DD941" s="199"/>
      <c r="DE941" s="199"/>
      <c r="DF941" s="199"/>
      <c r="DG941" s="199"/>
      <c r="DH941" s="199"/>
      <c r="DI941" s="199"/>
      <c r="DJ941" s="199"/>
      <c r="DK941" s="199"/>
      <c r="DL941" s="199"/>
    </row>
    <row r="942" spans="1:116" x14ac:dyDescent="0.4">
      <c r="A942" s="174"/>
      <c r="E942" s="8"/>
      <c r="G942" s="175" t="s">
        <v>505</v>
      </c>
      <c r="H942" s="200"/>
      <c r="I942" s="201"/>
      <c r="J942" s="201"/>
      <c r="K942" s="202"/>
      <c r="L942" s="202"/>
      <c r="M942" s="202"/>
      <c r="N942" s="202"/>
      <c r="O942" s="202"/>
      <c r="P942" s="202"/>
      <c r="R942" s="202"/>
      <c r="S942" s="190"/>
      <c r="T942" s="190"/>
      <c r="U942" s="190"/>
      <c r="V942" s="190"/>
      <c r="W942" s="190"/>
      <c r="X942" s="190"/>
      <c r="Y942" s="190"/>
      <c r="Z942" s="190"/>
      <c r="AA942" s="190"/>
      <c r="AB942" s="190"/>
      <c r="AC942" s="190"/>
      <c r="AD942" s="190"/>
      <c r="AE942" s="190"/>
      <c r="AF942" s="190"/>
      <c r="AG942" s="190"/>
      <c r="AH942" s="190"/>
      <c r="AI942" s="190"/>
      <c r="AJ942" s="190"/>
      <c r="AK942" s="190"/>
      <c r="AL942" s="190"/>
      <c r="AM942" s="190"/>
      <c r="AN942" s="190"/>
      <c r="AO942" s="190"/>
      <c r="AP942" s="190"/>
      <c r="AQ942" s="190"/>
      <c r="AR942" s="190"/>
      <c r="AS942" s="190"/>
      <c r="AT942" s="190"/>
      <c r="AU942" s="190"/>
      <c r="AV942" s="190"/>
      <c r="AW942" s="190"/>
      <c r="AX942" s="190"/>
      <c r="AY942" s="190"/>
      <c r="AZ942" s="190"/>
      <c r="BA942" s="190"/>
      <c r="BB942" s="190"/>
      <c r="BC942" s="190"/>
      <c r="BD942" s="190"/>
      <c r="BE942" s="190"/>
      <c r="BF942" s="190"/>
      <c r="BG942" s="190"/>
      <c r="BH942" s="190"/>
      <c r="BI942" s="190"/>
      <c r="BJ942" s="190"/>
      <c r="BK942" s="190"/>
      <c r="BL942" s="190"/>
      <c r="BM942" s="190"/>
      <c r="BN942" s="190"/>
      <c r="BO942" s="190"/>
      <c r="BP942" s="190"/>
      <c r="BQ942" s="190"/>
      <c r="BR942" s="190"/>
      <c r="BS942" s="190"/>
      <c r="BT942" s="190"/>
      <c r="BU942" s="190"/>
      <c r="BV942" s="190"/>
      <c r="BW942" s="190"/>
      <c r="BX942" s="190"/>
      <c r="BY942" s="190"/>
      <c r="BZ942" s="190"/>
      <c r="CA942" s="190"/>
      <c r="CB942" s="190"/>
      <c r="CC942" s="190"/>
      <c r="CD942" s="190"/>
      <c r="CE942" s="190"/>
      <c r="CF942" s="190"/>
      <c r="CG942" s="190"/>
      <c r="CH942" s="190"/>
      <c r="CI942" s="190"/>
      <c r="CJ942" s="190"/>
      <c r="CK942" s="190"/>
      <c r="CL942" s="190"/>
      <c r="CN942" s="201"/>
      <c r="CO942" s="190"/>
      <c r="CP942" s="190"/>
      <c r="CQ942" s="190"/>
      <c r="CR942" s="190"/>
      <c r="CS942" s="190"/>
      <c r="CT942" s="190"/>
      <c r="CU942" s="190"/>
      <c r="CV942" s="190"/>
      <c r="CW942" s="190"/>
      <c r="CX942" s="190"/>
      <c r="CY942" s="190"/>
      <c r="CZ942" s="190"/>
      <c r="DA942" s="190"/>
      <c r="DB942" s="190"/>
      <c r="DC942" s="190"/>
      <c r="DD942" s="190"/>
      <c r="DE942" s="190"/>
      <c r="DF942" s="190"/>
      <c r="DG942" s="190"/>
      <c r="DH942" s="190"/>
      <c r="DI942" s="190"/>
      <c r="DJ942" s="190"/>
      <c r="DK942" s="190"/>
      <c r="DL942" s="190"/>
    </row>
    <row r="943" spans="1:116" x14ac:dyDescent="0.4">
      <c r="A943" s="174"/>
      <c r="E943" s="8"/>
      <c r="G943" s="175" t="s">
        <v>463</v>
      </c>
      <c r="H943" s="200"/>
      <c r="I943" s="201"/>
      <c r="J943" s="201"/>
      <c r="K943" s="202"/>
      <c r="L943" s="202"/>
      <c r="M943" s="202"/>
      <c r="N943" s="202"/>
      <c r="O943" s="202"/>
      <c r="P943" s="202"/>
      <c r="R943" s="202"/>
      <c r="S943" s="190" t="str">
        <f t="shared" ref="S943:AX943" si="1235">S$22</f>
        <v>S$18</v>
      </c>
      <c r="T943" s="190" t="str">
        <f t="shared" si="1235"/>
        <v>T$18</v>
      </c>
      <c r="U943" s="190" t="str">
        <f t="shared" si="1235"/>
        <v>U$18</v>
      </c>
      <c r="V943" s="190" t="str">
        <f t="shared" si="1235"/>
        <v>V$18</v>
      </c>
      <c r="W943" s="190" t="str">
        <f t="shared" si="1235"/>
        <v>W$18</v>
      </c>
      <c r="X943" s="190" t="str">
        <f t="shared" si="1235"/>
        <v>X$18</v>
      </c>
      <c r="Y943" s="190" t="str">
        <f t="shared" si="1235"/>
        <v>Y$18</v>
      </c>
      <c r="Z943" s="190" t="str">
        <f t="shared" si="1235"/>
        <v>Z$18</v>
      </c>
      <c r="AA943" s="190" t="str">
        <f t="shared" si="1235"/>
        <v>AA$18</v>
      </c>
      <c r="AB943" s="190" t="str">
        <f t="shared" si="1235"/>
        <v>AB$18</v>
      </c>
      <c r="AC943" s="190" t="str">
        <f t="shared" si="1235"/>
        <v>AC$18</v>
      </c>
      <c r="AD943" s="190" t="str">
        <f t="shared" si="1235"/>
        <v>AD$18</v>
      </c>
      <c r="AE943" s="190" t="str">
        <f t="shared" si="1235"/>
        <v>AE$18</v>
      </c>
      <c r="AF943" s="190" t="str">
        <f t="shared" si="1235"/>
        <v>AF$18</v>
      </c>
      <c r="AG943" s="190" t="str">
        <f t="shared" si="1235"/>
        <v>AG$18</v>
      </c>
      <c r="AH943" s="190" t="str">
        <f t="shared" si="1235"/>
        <v>AH$18</v>
      </c>
      <c r="AI943" s="190" t="str">
        <f t="shared" si="1235"/>
        <v>AI$18</v>
      </c>
      <c r="AJ943" s="190" t="str">
        <f t="shared" si="1235"/>
        <v>AJ$18</v>
      </c>
      <c r="AK943" s="190" t="str">
        <f t="shared" si="1235"/>
        <v>AK$18</v>
      </c>
      <c r="AL943" s="190" t="str">
        <f t="shared" si="1235"/>
        <v>AL$18</v>
      </c>
      <c r="AM943" s="190" t="str">
        <f t="shared" si="1235"/>
        <v>AM$18</v>
      </c>
      <c r="AN943" s="190" t="str">
        <f t="shared" si="1235"/>
        <v>AN$18</v>
      </c>
      <c r="AO943" s="190" t="str">
        <f t="shared" si="1235"/>
        <v>AO$18</v>
      </c>
      <c r="AP943" s="190" t="str">
        <f t="shared" si="1235"/>
        <v>AP$18</v>
      </c>
      <c r="AQ943" s="190" t="str">
        <f t="shared" si="1235"/>
        <v>AQ$18</v>
      </c>
      <c r="AR943" s="190" t="str">
        <f t="shared" si="1235"/>
        <v>AR$18</v>
      </c>
      <c r="AS943" s="190" t="str">
        <f t="shared" si="1235"/>
        <v>AS$18</v>
      </c>
      <c r="AT943" s="190" t="str">
        <f t="shared" si="1235"/>
        <v>AT$18</v>
      </c>
      <c r="AU943" s="190" t="str">
        <f t="shared" si="1235"/>
        <v>AU$18</v>
      </c>
      <c r="AV943" s="190" t="str">
        <f t="shared" si="1235"/>
        <v>AV$18</v>
      </c>
      <c r="AW943" s="190" t="str">
        <f t="shared" si="1235"/>
        <v>AW$18</v>
      </c>
      <c r="AX943" s="190" t="str">
        <f t="shared" si="1235"/>
        <v>AX$18</v>
      </c>
      <c r="AY943" s="190" t="str">
        <f t="shared" ref="AY943:CD943" si="1236">AY$22</f>
        <v>AY$18</v>
      </c>
      <c r="AZ943" s="190" t="str">
        <f t="shared" si="1236"/>
        <v>AZ$18</v>
      </c>
      <c r="BA943" s="190" t="str">
        <f t="shared" si="1236"/>
        <v>BA$18</v>
      </c>
      <c r="BB943" s="190" t="str">
        <f t="shared" si="1236"/>
        <v>BB$18</v>
      </c>
      <c r="BC943" s="190" t="str">
        <f t="shared" si="1236"/>
        <v>BC$18</v>
      </c>
      <c r="BD943" s="190" t="str">
        <f t="shared" si="1236"/>
        <v>BD$18</v>
      </c>
      <c r="BE943" s="190" t="str">
        <f t="shared" si="1236"/>
        <v>BE$18</v>
      </c>
      <c r="BF943" s="190" t="str">
        <f t="shared" si="1236"/>
        <v>BF$18</v>
      </c>
      <c r="BG943" s="190" t="str">
        <f t="shared" si="1236"/>
        <v>BG$18</v>
      </c>
      <c r="BH943" s="190" t="str">
        <f t="shared" si="1236"/>
        <v>BH$18</v>
      </c>
      <c r="BI943" s="190" t="str">
        <f t="shared" si="1236"/>
        <v>BI$18</v>
      </c>
      <c r="BJ943" s="190" t="str">
        <f t="shared" si="1236"/>
        <v>BJ$18</v>
      </c>
      <c r="BK943" s="190" t="str">
        <f t="shared" si="1236"/>
        <v>BK$18</v>
      </c>
      <c r="BL943" s="190" t="str">
        <f t="shared" si="1236"/>
        <v>BL$18</v>
      </c>
      <c r="BM943" s="190" t="str">
        <f t="shared" si="1236"/>
        <v>BM$18</v>
      </c>
      <c r="BN943" s="190" t="str">
        <f t="shared" si="1236"/>
        <v>BN$18</v>
      </c>
      <c r="BO943" s="190" t="str">
        <f t="shared" si="1236"/>
        <v>BO$18</v>
      </c>
      <c r="BP943" s="190" t="str">
        <f t="shared" si="1236"/>
        <v>BP$18</v>
      </c>
      <c r="BQ943" s="190" t="str">
        <f t="shared" si="1236"/>
        <v>BQ$18</v>
      </c>
      <c r="BR943" s="190" t="str">
        <f t="shared" si="1236"/>
        <v>BR$18</v>
      </c>
      <c r="BS943" s="190" t="str">
        <f t="shared" si="1236"/>
        <v>BS$18</v>
      </c>
      <c r="BT943" s="190" t="str">
        <f t="shared" si="1236"/>
        <v>BT$18</v>
      </c>
      <c r="BU943" s="190" t="str">
        <f t="shared" si="1236"/>
        <v>BU$18</v>
      </c>
      <c r="BV943" s="190" t="str">
        <f t="shared" si="1236"/>
        <v>BV$18</v>
      </c>
      <c r="BW943" s="190" t="str">
        <f t="shared" si="1236"/>
        <v>BW$18</v>
      </c>
      <c r="BX943" s="190" t="str">
        <f t="shared" si="1236"/>
        <v>BX$18</v>
      </c>
      <c r="BY943" s="190" t="str">
        <f t="shared" si="1236"/>
        <v>BY$18</v>
      </c>
      <c r="BZ943" s="190" t="str">
        <f t="shared" si="1236"/>
        <v>BZ$18</v>
      </c>
      <c r="CA943" s="190" t="str">
        <f t="shared" si="1236"/>
        <v>CA$18</v>
      </c>
      <c r="CB943" s="190" t="str">
        <f t="shared" si="1236"/>
        <v>CB$18</v>
      </c>
      <c r="CC943" s="190" t="str">
        <f t="shared" si="1236"/>
        <v>CC$18</v>
      </c>
      <c r="CD943" s="190" t="str">
        <f t="shared" si="1236"/>
        <v>CD$18</v>
      </c>
      <c r="CE943" s="190" t="str">
        <f t="shared" ref="CE943:CL943" si="1237">CE$22</f>
        <v>CE$18</v>
      </c>
      <c r="CF943" s="190" t="str">
        <f t="shared" si="1237"/>
        <v>CF$18</v>
      </c>
      <c r="CG943" s="190" t="str">
        <f t="shared" si="1237"/>
        <v>CG$18</v>
      </c>
      <c r="CH943" s="190" t="str">
        <f t="shared" si="1237"/>
        <v>CH$18</v>
      </c>
      <c r="CI943" s="190" t="str">
        <f t="shared" si="1237"/>
        <v>CI$18</v>
      </c>
      <c r="CJ943" s="190" t="str">
        <f t="shared" si="1237"/>
        <v>CJ$18</v>
      </c>
      <c r="CK943" s="190" t="str">
        <f t="shared" si="1237"/>
        <v>CK$18</v>
      </c>
      <c r="CL943" s="190" t="str">
        <f t="shared" si="1237"/>
        <v>CL$18</v>
      </c>
      <c r="CN943" s="201"/>
      <c r="CO943" s="190" t="str">
        <f t="shared" ref="CO943:DL943" si="1238">CO$22</f>
        <v>CO$18</v>
      </c>
      <c r="CP943" s="190" t="str">
        <f t="shared" si="1238"/>
        <v>CP$18</v>
      </c>
      <c r="CQ943" s="190" t="str">
        <f t="shared" si="1238"/>
        <v>CQ$18</v>
      </c>
      <c r="CR943" s="190" t="str">
        <f t="shared" si="1238"/>
        <v>CR$18</v>
      </c>
      <c r="CS943" s="190" t="str">
        <f t="shared" si="1238"/>
        <v>CS$18</v>
      </c>
      <c r="CT943" s="190" t="str">
        <f t="shared" si="1238"/>
        <v>CT$18</v>
      </c>
      <c r="CU943" s="190" t="str">
        <f t="shared" si="1238"/>
        <v>CU$18</v>
      </c>
      <c r="CV943" s="190" t="str">
        <f t="shared" si="1238"/>
        <v>CV$18</v>
      </c>
      <c r="CW943" s="190" t="str">
        <f t="shared" si="1238"/>
        <v>CW$18</v>
      </c>
      <c r="CX943" s="190" t="str">
        <f t="shared" si="1238"/>
        <v>CX$18</v>
      </c>
      <c r="CY943" s="190" t="str">
        <f t="shared" si="1238"/>
        <v>CY$18</v>
      </c>
      <c r="CZ943" s="190" t="str">
        <f t="shared" si="1238"/>
        <v>CZ$18</v>
      </c>
      <c r="DA943" s="190" t="str">
        <f t="shared" si="1238"/>
        <v>DA$18</v>
      </c>
      <c r="DB943" s="190" t="str">
        <f t="shared" si="1238"/>
        <v>DB$18</v>
      </c>
      <c r="DC943" s="190" t="str">
        <f t="shared" si="1238"/>
        <v>DC$18</v>
      </c>
      <c r="DD943" s="190" t="str">
        <f t="shared" si="1238"/>
        <v>DD$18</v>
      </c>
      <c r="DE943" s="190" t="str">
        <f t="shared" si="1238"/>
        <v>DE$18</v>
      </c>
      <c r="DF943" s="190" t="str">
        <f t="shared" si="1238"/>
        <v>DF$18</v>
      </c>
      <c r="DG943" s="190" t="str">
        <f t="shared" si="1238"/>
        <v>DG$18</v>
      </c>
      <c r="DH943" s="190" t="str">
        <f t="shared" si="1238"/>
        <v>DH$18</v>
      </c>
      <c r="DI943" s="190" t="str">
        <f t="shared" si="1238"/>
        <v>DI$18</v>
      </c>
      <c r="DJ943" s="190" t="str">
        <f t="shared" si="1238"/>
        <v>DJ$18</v>
      </c>
      <c r="DK943" s="190" t="str">
        <f t="shared" si="1238"/>
        <v>DK$18</v>
      </c>
      <c r="DL943" s="190" t="str">
        <f t="shared" si="1238"/>
        <v>DL$18</v>
      </c>
    </row>
    <row r="944" spans="1:116" x14ac:dyDescent="0.4">
      <c r="A944" s="174"/>
      <c r="E944" s="8"/>
      <c r="G944" s="175" t="s">
        <v>464</v>
      </c>
      <c r="H944" s="200"/>
      <c r="I944" s="201"/>
      <c r="J944" s="201"/>
      <c r="K944" s="202"/>
      <c r="L944" s="202"/>
      <c r="M944" s="202"/>
      <c r="N944" s="202"/>
      <c r="O944" s="202"/>
      <c r="P944" s="202"/>
      <c r="R944" s="202"/>
      <c r="S944" s="190" t="str">
        <f t="shared" ref="S944:AX944" si="1239">S$23</f>
        <v>S$19</v>
      </c>
      <c r="T944" s="190" t="str">
        <f t="shared" si="1239"/>
        <v>T$19</v>
      </c>
      <c r="U944" s="190" t="str">
        <f t="shared" si="1239"/>
        <v>U$19</v>
      </c>
      <c r="V944" s="190" t="str">
        <f t="shared" si="1239"/>
        <v>V$19</v>
      </c>
      <c r="W944" s="190" t="str">
        <f t="shared" si="1239"/>
        <v>W$19</v>
      </c>
      <c r="X944" s="190" t="str">
        <f t="shared" si="1239"/>
        <v>X$19</v>
      </c>
      <c r="Y944" s="190" t="str">
        <f t="shared" si="1239"/>
        <v>Y$19</v>
      </c>
      <c r="Z944" s="190" t="str">
        <f t="shared" si="1239"/>
        <v>Z$19</v>
      </c>
      <c r="AA944" s="190" t="str">
        <f t="shared" si="1239"/>
        <v>AA$19</v>
      </c>
      <c r="AB944" s="190" t="str">
        <f t="shared" si="1239"/>
        <v>AB$19</v>
      </c>
      <c r="AC944" s="190" t="str">
        <f t="shared" si="1239"/>
        <v>AC$19</v>
      </c>
      <c r="AD944" s="190" t="str">
        <f t="shared" si="1239"/>
        <v>AD$19</v>
      </c>
      <c r="AE944" s="190" t="str">
        <f t="shared" si="1239"/>
        <v>AE$19</v>
      </c>
      <c r="AF944" s="190" t="str">
        <f t="shared" si="1239"/>
        <v>AF$19</v>
      </c>
      <c r="AG944" s="190" t="str">
        <f t="shared" si="1239"/>
        <v>AG$19</v>
      </c>
      <c r="AH944" s="190" t="str">
        <f t="shared" si="1239"/>
        <v>AH$19</v>
      </c>
      <c r="AI944" s="190" t="str">
        <f t="shared" si="1239"/>
        <v>AI$19</v>
      </c>
      <c r="AJ944" s="190" t="str">
        <f t="shared" si="1239"/>
        <v>AJ$19</v>
      </c>
      <c r="AK944" s="190" t="str">
        <f t="shared" si="1239"/>
        <v>AK$19</v>
      </c>
      <c r="AL944" s="190" t="str">
        <f t="shared" si="1239"/>
        <v>AL$19</v>
      </c>
      <c r="AM944" s="190" t="str">
        <f t="shared" si="1239"/>
        <v>AM$19</v>
      </c>
      <c r="AN944" s="190" t="str">
        <f t="shared" si="1239"/>
        <v>AN$19</v>
      </c>
      <c r="AO944" s="190" t="str">
        <f t="shared" si="1239"/>
        <v>AO$19</v>
      </c>
      <c r="AP944" s="190" t="str">
        <f t="shared" si="1239"/>
        <v>AP$19</v>
      </c>
      <c r="AQ944" s="190" t="str">
        <f t="shared" si="1239"/>
        <v>AQ$19</v>
      </c>
      <c r="AR944" s="190" t="str">
        <f t="shared" si="1239"/>
        <v>AR$19</v>
      </c>
      <c r="AS944" s="190" t="str">
        <f t="shared" si="1239"/>
        <v>AS$19</v>
      </c>
      <c r="AT944" s="190" t="str">
        <f t="shared" si="1239"/>
        <v>AT$19</v>
      </c>
      <c r="AU944" s="190" t="str">
        <f t="shared" si="1239"/>
        <v>AU$19</v>
      </c>
      <c r="AV944" s="190" t="str">
        <f t="shared" si="1239"/>
        <v>AV$19</v>
      </c>
      <c r="AW944" s="190" t="str">
        <f t="shared" si="1239"/>
        <v>AW$19</v>
      </c>
      <c r="AX944" s="190" t="str">
        <f t="shared" si="1239"/>
        <v>AX$19</v>
      </c>
      <c r="AY944" s="190" t="str">
        <f t="shared" ref="AY944:CD944" si="1240">AY$23</f>
        <v>AY$19</v>
      </c>
      <c r="AZ944" s="190" t="str">
        <f t="shared" si="1240"/>
        <v>AZ$19</v>
      </c>
      <c r="BA944" s="190" t="str">
        <f t="shared" si="1240"/>
        <v>BA$19</v>
      </c>
      <c r="BB944" s="190" t="str">
        <f t="shared" si="1240"/>
        <v>BB$19</v>
      </c>
      <c r="BC944" s="190" t="str">
        <f t="shared" si="1240"/>
        <v>BC$19</v>
      </c>
      <c r="BD944" s="190" t="str">
        <f t="shared" si="1240"/>
        <v>BD$19</v>
      </c>
      <c r="BE944" s="190" t="str">
        <f t="shared" si="1240"/>
        <v>BE$19</v>
      </c>
      <c r="BF944" s="190" t="str">
        <f t="shared" si="1240"/>
        <v>BF$19</v>
      </c>
      <c r="BG944" s="190" t="str">
        <f t="shared" si="1240"/>
        <v>BG$19</v>
      </c>
      <c r="BH944" s="190" t="str">
        <f t="shared" si="1240"/>
        <v>BH$19</v>
      </c>
      <c r="BI944" s="190" t="str">
        <f t="shared" si="1240"/>
        <v>BI$19</v>
      </c>
      <c r="BJ944" s="190" t="str">
        <f t="shared" si="1240"/>
        <v>BJ$19</v>
      </c>
      <c r="BK944" s="190" t="str">
        <f t="shared" si="1240"/>
        <v>BK$19</v>
      </c>
      <c r="BL944" s="190" t="str">
        <f t="shared" si="1240"/>
        <v>BL$19</v>
      </c>
      <c r="BM944" s="190" t="str">
        <f t="shared" si="1240"/>
        <v>BM$19</v>
      </c>
      <c r="BN944" s="190" t="str">
        <f t="shared" si="1240"/>
        <v>BN$19</v>
      </c>
      <c r="BO944" s="190" t="str">
        <f t="shared" si="1240"/>
        <v>BO$19</v>
      </c>
      <c r="BP944" s="190" t="str">
        <f t="shared" si="1240"/>
        <v>BP$19</v>
      </c>
      <c r="BQ944" s="190" t="str">
        <f t="shared" si="1240"/>
        <v>BQ$19</v>
      </c>
      <c r="BR944" s="190" t="str">
        <f t="shared" si="1240"/>
        <v>BR$19</v>
      </c>
      <c r="BS944" s="190" t="str">
        <f t="shared" si="1240"/>
        <v>BS$19</v>
      </c>
      <c r="BT944" s="190" t="str">
        <f t="shared" si="1240"/>
        <v>BT$19</v>
      </c>
      <c r="BU944" s="190" t="str">
        <f t="shared" si="1240"/>
        <v>BU$19</v>
      </c>
      <c r="BV944" s="190" t="str">
        <f t="shared" si="1240"/>
        <v>BV$19</v>
      </c>
      <c r="BW944" s="190" t="str">
        <f t="shared" si="1240"/>
        <v>BW$19</v>
      </c>
      <c r="BX944" s="190" t="str">
        <f t="shared" si="1240"/>
        <v>BX$19</v>
      </c>
      <c r="BY944" s="190" t="str">
        <f t="shared" si="1240"/>
        <v>BY$19</v>
      </c>
      <c r="BZ944" s="190" t="str">
        <f t="shared" si="1240"/>
        <v>BZ$19</v>
      </c>
      <c r="CA944" s="190" t="str">
        <f t="shared" si="1240"/>
        <v>CA$19</v>
      </c>
      <c r="CB944" s="190" t="str">
        <f t="shared" si="1240"/>
        <v>CB$19</v>
      </c>
      <c r="CC944" s="190" t="str">
        <f t="shared" si="1240"/>
        <v>CC$19</v>
      </c>
      <c r="CD944" s="190" t="str">
        <f t="shared" si="1240"/>
        <v>CD$19</v>
      </c>
      <c r="CE944" s="190" t="str">
        <f t="shared" ref="CE944:CL944" si="1241">CE$23</f>
        <v>CE$19</v>
      </c>
      <c r="CF944" s="190" t="str">
        <f t="shared" si="1241"/>
        <v>CF$19</v>
      </c>
      <c r="CG944" s="190" t="str">
        <f t="shared" si="1241"/>
        <v>CG$19</v>
      </c>
      <c r="CH944" s="190" t="str">
        <f t="shared" si="1241"/>
        <v>CH$19</v>
      </c>
      <c r="CI944" s="190" t="str">
        <f t="shared" si="1241"/>
        <v>CI$19</v>
      </c>
      <c r="CJ944" s="190" t="str">
        <f t="shared" si="1241"/>
        <v>CJ$19</v>
      </c>
      <c r="CK944" s="190" t="str">
        <f t="shared" si="1241"/>
        <v>CK$19</v>
      </c>
      <c r="CL944" s="190" t="str">
        <f t="shared" si="1241"/>
        <v>CL$19</v>
      </c>
      <c r="CN944" s="201"/>
      <c r="CO944" s="190" t="str">
        <f t="shared" ref="CO944:DL944" si="1242">CO$23</f>
        <v>CO$19</v>
      </c>
      <c r="CP944" s="190" t="str">
        <f t="shared" si="1242"/>
        <v>CP$19</v>
      </c>
      <c r="CQ944" s="190" t="str">
        <f t="shared" si="1242"/>
        <v>CQ$19</v>
      </c>
      <c r="CR944" s="190" t="str">
        <f t="shared" si="1242"/>
        <v>CR$19</v>
      </c>
      <c r="CS944" s="190" t="str">
        <f t="shared" si="1242"/>
        <v>CS$19</v>
      </c>
      <c r="CT944" s="190" t="str">
        <f t="shared" si="1242"/>
        <v>CT$19</v>
      </c>
      <c r="CU944" s="190" t="str">
        <f t="shared" si="1242"/>
        <v>CU$19</v>
      </c>
      <c r="CV944" s="190" t="str">
        <f t="shared" si="1242"/>
        <v>CV$19</v>
      </c>
      <c r="CW944" s="190" t="str">
        <f t="shared" si="1242"/>
        <v>CW$19</v>
      </c>
      <c r="CX944" s="190" t="str">
        <f t="shared" si="1242"/>
        <v>CX$19</v>
      </c>
      <c r="CY944" s="190" t="str">
        <f t="shared" si="1242"/>
        <v>CY$19</v>
      </c>
      <c r="CZ944" s="190" t="str">
        <f t="shared" si="1242"/>
        <v>CZ$19</v>
      </c>
      <c r="DA944" s="190" t="str">
        <f t="shared" si="1242"/>
        <v>DA$19</v>
      </c>
      <c r="DB944" s="190" t="str">
        <f t="shared" si="1242"/>
        <v>DB$19</v>
      </c>
      <c r="DC944" s="190" t="str">
        <f t="shared" si="1242"/>
        <v>DC$19</v>
      </c>
      <c r="DD944" s="190" t="str">
        <f t="shared" si="1242"/>
        <v>DD$19</v>
      </c>
      <c r="DE944" s="190" t="str">
        <f t="shared" si="1242"/>
        <v>DE$19</v>
      </c>
      <c r="DF944" s="190" t="str">
        <f t="shared" si="1242"/>
        <v>DF$19</v>
      </c>
      <c r="DG944" s="190" t="str">
        <f t="shared" si="1242"/>
        <v>DG$19</v>
      </c>
      <c r="DH944" s="190" t="str">
        <f t="shared" si="1242"/>
        <v>DH$19</v>
      </c>
      <c r="DI944" s="190" t="str">
        <f t="shared" si="1242"/>
        <v>DI$19</v>
      </c>
      <c r="DJ944" s="190" t="str">
        <f t="shared" si="1242"/>
        <v>DJ$19</v>
      </c>
      <c r="DK944" s="190" t="str">
        <f t="shared" si="1242"/>
        <v>DK$19</v>
      </c>
      <c r="DL944" s="190" t="str">
        <f t="shared" si="1242"/>
        <v>DL$19</v>
      </c>
    </row>
    <row r="945" spans="1:116" x14ac:dyDescent="0.4">
      <c r="A945" s="31" t="s">
        <v>218</v>
      </c>
      <c r="B945" s="31" t="s">
        <v>81</v>
      </c>
      <c r="C945" s="31"/>
      <c r="D945" t="s">
        <v>815</v>
      </c>
      <c r="E945" s="8" t="str">
        <f t="shared" ref="E945:E947" si="1243">ROW()&amp;" "&amp;D945</f>
        <v>945 LISTSALE-PV</v>
      </c>
      <c r="F945" t="s">
        <v>795</v>
      </c>
      <c r="G945" s="66" t="s">
        <v>777</v>
      </c>
      <c r="H945" s="22"/>
      <c r="I945" s="299"/>
      <c r="J945" s="299"/>
      <c r="K945" s="22"/>
      <c r="L945" s="22"/>
      <c r="M945" s="22"/>
      <c r="N945" s="22"/>
      <c r="O945" s="22"/>
      <c r="P945" s="22"/>
      <c r="R945" s="66"/>
      <c r="S945" s="66"/>
      <c r="T945" s="66"/>
      <c r="U945" s="66"/>
      <c r="V945" s="66"/>
      <c r="W945" s="66"/>
      <c r="X945" s="66"/>
      <c r="Y945" s="66"/>
      <c r="Z945" s="66"/>
      <c r="AA945" s="66"/>
      <c r="AB945" s="66"/>
      <c r="AC945" s="66"/>
      <c r="AD945" s="66"/>
      <c r="AE945" s="66"/>
      <c r="AF945" s="66"/>
      <c r="AG945" s="66"/>
      <c r="AH945" s="66"/>
      <c r="AI945" s="66"/>
      <c r="AJ945" s="66"/>
      <c r="AK945" s="66"/>
      <c r="AL945" s="66"/>
      <c r="AM945" s="66"/>
      <c r="AN945" s="66"/>
      <c r="AO945" s="66"/>
      <c r="AP945" s="66"/>
      <c r="AQ945" s="66"/>
      <c r="AR945" s="66"/>
      <c r="AS945" s="66"/>
      <c r="AT945" s="66"/>
      <c r="AU945" s="66"/>
      <c r="AV945" s="66"/>
      <c r="AW945" s="66"/>
      <c r="AX945" s="66"/>
      <c r="AY945" s="66"/>
      <c r="AZ945" s="66"/>
      <c r="BA945" s="66"/>
      <c r="BB945" s="66"/>
      <c r="BC945" s="66"/>
      <c r="BD945" s="66"/>
      <c r="BE945" s="66"/>
      <c r="BF945" s="66"/>
      <c r="BG945" s="66"/>
      <c r="BH945" s="66"/>
      <c r="BI945" s="66"/>
      <c r="BJ945" s="66"/>
      <c r="BK945" s="66"/>
      <c r="BL945" s="66"/>
      <c r="BM945" s="66"/>
      <c r="BN945" s="66"/>
      <c r="BO945" s="66"/>
      <c r="BP945" s="66"/>
      <c r="BQ945" s="66"/>
      <c r="BR945" s="66"/>
      <c r="BS945" s="66"/>
      <c r="BT945" s="66"/>
      <c r="BU945" s="66"/>
      <c r="BV945" s="66"/>
      <c r="BW945" s="66"/>
      <c r="BX945" s="66"/>
      <c r="BY945" s="66"/>
      <c r="BZ945" s="66"/>
      <c r="CA945" s="66"/>
      <c r="CB945" s="66"/>
      <c r="CC945" s="66"/>
      <c r="CD945" s="66"/>
      <c r="CE945" s="66"/>
      <c r="CF945" s="66"/>
      <c r="CG945" s="66"/>
      <c r="CH945" s="66"/>
      <c r="CI945" s="66"/>
      <c r="CJ945" s="66"/>
      <c r="CK945" s="66"/>
      <c r="CL945" s="66"/>
      <c r="CM945" s="66"/>
      <c r="CN945" s="66"/>
      <c r="CO945" s="66"/>
      <c r="CP945" s="66"/>
      <c r="CQ945" s="66"/>
      <c r="CR945" s="66"/>
      <c r="CS945" s="66"/>
      <c r="CT945" s="66"/>
      <c r="CU945" s="66"/>
      <c r="CV945" s="66"/>
      <c r="CW945" s="66"/>
      <c r="CX945" s="66"/>
      <c r="CY945" s="66"/>
      <c r="CZ945" s="66"/>
      <c r="DA945" s="66"/>
      <c r="DB945" s="66"/>
      <c r="DC945" s="66"/>
      <c r="DD945" s="66"/>
      <c r="DE945" s="66"/>
      <c r="DF945" s="66"/>
      <c r="DG945" s="66"/>
      <c r="DH945" s="66"/>
      <c r="DI945" s="66"/>
      <c r="DJ945" s="66"/>
      <c r="DK945" s="66"/>
      <c r="DL945" s="66"/>
    </row>
    <row r="946" spans="1:116" x14ac:dyDescent="0.4">
      <c r="B946" t="s">
        <v>332</v>
      </c>
      <c r="D946" t="s">
        <v>815</v>
      </c>
      <c r="E946" s="8" t="str">
        <f t="shared" si="1243"/>
        <v>946 LISTSALE-PV</v>
      </c>
      <c r="G946" s="95" t="s">
        <v>808</v>
      </c>
      <c r="H946" s="31"/>
      <c r="I946" s="73"/>
      <c r="J946" s="73"/>
      <c r="K946" s="58"/>
      <c r="L946" s="58"/>
      <c r="M946" s="58"/>
      <c r="N946" s="58"/>
      <c r="O946" s="58"/>
      <c r="P946" s="58"/>
      <c r="R946" s="33"/>
      <c r="CM946" s="8"/>
      <c r="CN946" s="8"/>
      <c r="CO946" s="8"/>
      <c r="CP946" s="8"/>
      <c r="CQ946" s="8"/>
      <c r="CR946" s="8"/>
      <c r="CS946" s="8"/>
      <c r="CT946" s="8"/>
      <c r="CU946" s="8"/>
      <c r="CV946" s="8"/>
      <c r="CW946" s="8"/>
      <c r="CX946" s="8"/>
      <c r="CY946" s="8"/>
      <c r="CZ946" s="8"/>
      <c r="DA946" s="8"/>
      <c r="DB946" s="8"/>
      <c r="DC946" s="8"/>
      <c r="DD946" s="8"/>
      <c r="DE946" s="8"/>
      <c r="DF946" s="8"/>
      <c r="DG946" s="8"/>
      <c r="DH946" s="8"/>
      <c r="DI946" s="8"/>
      <c r="DJ946" s="8"/>
      <c r="DK946" s="8"/>
      <c r="DL946" s="8"/>
    </row>
    <row r="947" spans="1:116" x14ac:dyDescent="0.4">
      <c r="D947" t="s">
        <v>815</v>
      </c>
      <c r="E947" s="8" t="str">
        <f t="shared" si="1243"/>
        <v>947 LISTSALE-PV</v>
      </c>
      <c r="G947" s="125"/>
      <c r="H947" s="31"/>
      <c r="I947" s="73"/>
      <c r="J947" s="73"/>
      <c r="K947" s="58"/>
      <c r="L947" s="58"/>
      <c r="M947" s="58"/>
      <c r="N947" s="58"/>
      <c r="O947" s="58"/>
      <c r="P947" s="58"/>
      <c r="R947" s="33"/>
      <c r="CM947" s="8"/>
      <c r="CN947" s="8"/>
      <c r="CO947" s="8"/>
      <c r="CP947" s="8"/>
      <c r="CQ947" s="8"/>
      <c r="CR947" s="8"/>
      <c r="CS947" s="8"/>
      <c r="CT947" s="8"/>
      <c r="CU947" s="8"/>
      <c r="CV947" s="8"/>
      <c r="CW947" s="8"/>
      <c r="CX947" s="8"/>
      <c r="CY947" s="8"/>
      <c r="CZ947" s="8"/>
      <c r="DA947" s="8"/>
      <c r="DB947" s="8"/>
      <c r="DC947" s="8"/>
      <c r="DD947" s="8"/>
      <c r="DE947" s="8"/>
      <c r="DF947" s="8"/>
      <c r="DG947" s="8"/>
      <c r="DH947" s="8"/>
      <c r="DI947" s="8"/>
      <c r="DJ947" s="8"/>
      <c r="DK947" s="8"/>
      <c r="DL947" s="8"/>
    </row>
    <row r="948" spans="1:116" x14ac:dyDescent="0.4">
      <c r="D948" t="s">
        <v>815</v>
      </c>
      <c r="E948" s="8" t="str">
        <f t="shared" ref="E948:E1002" si="1244">ROW()&amp;" "&amp;D948</f>
        <v>948 LISTSALE-PV</v>
      </c>
      <c r="G948" s="95" t="s">
        <v>809</v>
      </c>
      <c r="H948" s="31"/>
      <c r="I948" s="73"/>
      <c r="J948" s="73"/>
      <c r="K948" s="58"/>
      <c r="L948" s="58"/>
      <c r="M948" s="58"/>
      <c r="N948" s="58"/>
      <c r="O948" s="58"/>
      <c r="P948" s="58"/>
      <c r="R948" s="33"/>
      <c r="CM948" s="8"/>
      <c r="CN948" s="8"/>
      <c r="CO948" s="8"/>
      <c r="CP948" s="8"/>
      <c r="CQ948" s="8"/>
      <c r="CR948" s="8"/>
      <c r="CS948" s="8"/>
      <c r="CT948" s="8"/>
      <c r="CU948" s="8"/>
      <c r="CV948" s="8"/>
      <c r="CW948" s="8"/>
      <c r="CX948" s="8"/>
      <c r="CY948" s="8"/>
      <c r="CZ948" s="8"/>
      <c r="DA948" s="8"/>
      <c r="DB948" s="8"/>
      <c r="DC948" s="8"/>
      <c r="DD948" s="8"/>
      <c r="DE948" s="8"/>
      <c r="DF948" s="8"/>
      <c r="DG948" s="8"/>
      <c r="DH948" s="8"/>
      <c r="DI948" s="8"/>
      <c r="DJ948" s="8"/>
      <c r="DK948" s="8"/>
      <c r="DL948" s="8"/>
    </row>
    <row r="949" spans="1:116" x14ac:dyDescent="0.4">
      <c r="D949" t="s">
        <v>815</v>
      </c>
      <c r="E949" s="8" t="str">
        <f t="shared" si="1244"/>
        <v>949 LISTSALE-PV</v>
      </c>
      <c r="G949" s="145" t="s">
        <v>519</v>
      </c>
      <c r="H949" s="31"/>
      <c r="I949" s="73"/>
      <c r="J949" s="342"/>
      <c r="K949" s="342">
        <v>0.2</v>
      </c>
      <c r="L949" s="342">
        <v>0.2</v>
      </c>
      <c r="M949" s="342">
        <v>0.2</v>
      </c>
      <c r="N949" s="342">
        <v>0.2</v>
      </c>
      <c r="O949" s="342">
        <v>0.2</v>
      </c>
      <c r="P949" s="342">
        <v>0.2</v>
      </c>
      <c r="R949" s="33"/>
      <c r="S949" s="20" cm="1">
        <f t="array" ref="S949">INDEX($K:$P,ROW(),MATCH(S$3,$K$2:$P$2,0))</f>
        <v>0.2</v>
      </c>
      <c r="T949" s="20" cm="1">
        <f t="array" ref="T949">INDEX($K:$P,ROW(),MATCH(T$3,$K$2:$P$2,0))</f>
        <v>0.2</v>
      </c>
      <c r="U949" s="20" cm="1">
        <f t="array" ref="U949">INDEX($K:$P,ROW(),MATCH(U$3,$K$2:$P$2,0))</f>
        <v>0.2</v>
      </c>
      <c r="V949" s="20" cm="1">
        <f t="array" ref="V949">INDEX($K:$P,ROW(),MATCH(V$3,$K$2:$P$2,0))</f>
        <v>0.2</v>
      </c>
      <c r="W949" s="20" cm="1">
        <f t="array" ref="W949">INDEX($K:$P,ROW(),MATCH(W$3,$K$2:$P$2,0))</f>
        <v>0.2</v>
      </c>
      <c r="X949" s="20" cm="1">
        <f t="array" ref="X949">INDEX($K:$P,ROW(),MATCH(X$3,$K$2:$P$2,0))</f>
        <v>0.2</v>
      </c>
      <c r="Y949" s="20" cm="1">
        <f t="array" ref="Y949">INDEX($K:$P,ROW(),MATCH(Y$3,$K$2:$P$2,0))</f>
        <v>0.2</v>
      </c>
      <c r="Z949" s="20" cm="1">
        <f t="array" ref="Z949">INDEX($K:$P,ROW(),MATCH(Z$3,$K$2:$P$2,0))</f>
        <v>0.2</v>
      </c>
      <c r="AA949" s="20" cm="1">
        <f t="array" ref="AA949">INDEX($K:$P,ROW(),MATCH(AA$3,$K$2:$P$2,0))</f>
        <v>0.2</v>
      </c>
      <c r="AB949" s="20" cm="1">
        <f t="array" ref="AB949">INDEX($K:$P,ROW(),MATCH(AB$3,$K$2:$P$2,0))</f>
        <v>0.2</v>
      </c>
      <c r="AC949" s="20" cm="1">
        <f t="array" ref="AC949">INDEX($K:$P,ROW(),MATCH(AC$3,$K$2:$P$2,0))</f>
        <v>0.2</v>
      </c>
      <c r="AD949" s="20" cm="1">
        <f t="array" ref="AD949">INDEX($K:$P,ROW(),MATCH(AD$3,$K$2:$P$2,0))</f>
        <v>0.2</v>
      </c>
      <c r="AE949" s="20" cm="1">
        <f t="array" ref="AE949">INDEX($K:$P,ROW(),MATCH(AE$3,$K$2:$P$2,0))</f>
        <v>0.2</v>
      </c>
      <c r="AF949" s="20" cm="1">
        <f t="array" ref="AF949">INDEX($K:$P,ROW(),MATCH(AF$3,$K$2:$P$2,0))</f>
        <v>0.2</v>
      </c>
      <c r="AG949" s="20" cm="1">
        <f t="array" ref="AG949">INDEX($K:$P,ROW(),MATCH(AG$3,$K$2:$P$2,0))</f>
        <v>0.2</v>
      </c>
      <c r="AH949" s="20" cm="1">
        <f t="array" ref="AH949">INDEX($K:$P,ROW(),MATCH(AH$3,$K$2:$P$2,0))</f>
        <v>0.2</v>
      </c>
      <c r="AI949" s="20" cm="1">
        <f t="array" ref="AI949">INDEX($K:$P,ROW(),MATCH(AI$3,$K$2:$P$2,0))</f>
        <v>0.2</v>
      </c>
      <c r="AJ949" s="20" cm="1">
        <f t="array" ref="AJ949">INDEX($K:$P,ROW(),MATCH(AJ$3,$K$2:$P$2,0))</f>
        <v>0.2</v>
      </c>
      <c r="AK949" s="20" cm="1">
        <f t="array" ref="AK949">INDEX($K:$P,ROW(),MATCH(AK$3,$K$2:$P$2,0))</f>
        <v>0.2</v>
      </c>
      <c r="AL949" s="20" cm="1">
        <f t="array" ref="AL949">INDEX($K:$P,ROW(),MATCH(AL$3,$K$2:$P$2,0))</f>
        <v>0.2</v>
      </c>
      <c r="AM949" s="20" cm="1">
        <f t="array" ref="AM949">INDEX($K:$P,ROW(),MATCH(AM$3,$K$2:$P$2,0))</f>
        <v>0.2</v>
      </c>
      <c r="AN949" s="20" cm="1">
        <f t="array" ref="AN949">INDEX($K:$P,ROW(),MATCH(AN$3,$K$2:$P$2,0))</f>
        <v>0.2</v>
      </c>
      <c r="AO949" s="20" cm="1">
        <f t="array" ref="AO949">INDEX($K:$P,ROW(),MATCH(AO$3,$K$2:$P$2,0))</f>
        <v>0.2</v>
      </c>
      <c r="AP949" s="20" cm="1">
        <f t="array" ref="AP949">INDEX($K:$P,ROW(),MATCH(AP$3,$K$2:$P$2,0))</f>
        <v>0.2</v>
      </c>
      <c r="AQ949" s="20" cm="1">
        <f t="array" ref="AQ949">INDEX($K:$P,ROW(),MATCH(AQ$3,$K$2:$P$2,0))</f>
        <v>0.2</v>
      </c>
      <c r="AR949" s="20" cm="1">
        <f t="array" ref="AR949">INDEX($K:$P,ROW(),MATCH(AR$3,$K$2:$P$2,0))</f>
        <v>0.2</v>
      </c>
      <c r="AS949" s="20" cm="1">
        <f t="array" ref="AS949">INDEX($K:$P,ROW(),MATCH(AS$3,$K$2:$P$2,0))</f>
        <v>0.2</v>
      </c>
      <c r="AT949" s="20" cm="1">
        <f t="array" ref="AT949">INDEX($K:$P,ROW(),MATCH(AT$3,$K$2:$P$2,0))</f>
        <v>0.2</v>
      </c>
      <c r="AU949" s="20" cm="1">
        <f t="array" ref="AU949">INDEX($K:$P,ROW(),MATCH(AU$3,$K$2:$P$2,0))</f>
        <v>0.2</v>
      </c>
      <c r="AV949" s="20" cm="1">
        <f t="array" ref="AV949">INDEX($K:$P,ROW(),MATCH(AV$3,$K$2:$P$2,0))</f>
        <v>0.2</v>
      </c>
      <c r="AW949" s="20" cm="1">
        <f t="array" ref="AW949">INDEX($K:$P,ROW(),MATCH(AW$3,$K$2:$P$2,0))</f>
        <v>0.2</v>
      </c>
      <c r="AX949" s="20" cm="1">
        <f t="array" ref="AX949">INDEX($K:$P,ROW(),MATCH(AX$3,$K$2:$P$2,0))</f>
        <v>0.2</v>
      </c>
      <c r="AY949" s="20" cm="1">
        <f t="array" ref="AY949">INDEX($K:$P,ROW(),MATCH(AY$3,$K$2:$P$2,0))</f>
        <v>0.2</v>
      </c>
      <c r="AZ949" s="20" cm="1">
        <f t="array" ref="AZ949">INDEX($K:$P,ROW(),MATCH(AZ$3,$K$2:$P$2,0))</f>
        <v>0.2</v>
      </c>
      <c r="BA949" s="20" cm="1">
        <f t="array" ref="BA949">INDEX($K:$P,ROW(),MATCH(BA$3,$K$2:$P$2,0))</f>
        <v>0.2</v>
      </c>
      <c r="BB949" s="20" cm="1">
        <f t="array" ref="BB949">INDEX($K:$P,ROW(),MATCH(BB$3,$K$2:$P$2,0))</f>
        <v>0.2</v>
      </c>
      <c r="BC949" s="20" cm="1">
        <f t="array" ref="BC949">INDEX($K:$P,ROW(),MATCH(BC$3,$K$2:$P$2,0))</f>
        <v>0.2</v>
      </c>
      <c r="BD949" s="20" cm="1">
        <f t="array" ref="BD949">INDEX($K:$P,ROW(),MATCH(BD$3,$K$2:$P$2,0))</f>
        <v>0.2</v>
      </c>
      <c r="BE949" s="20" cm="1">
        <f t="array" ref="BE949">INDEX($K:$P,ROW(),MATCH(BE$3,$K$2:$P$2,0))</f>
        <v>0.2</v>
      </c>
      <c r="BF949" s="20" cm="1">
        <f t="array" ref="BF949">INDEX($K:$P,ROW(),MATCH(BF$3,$K$2:$P$2,0))</f>
        <v>0.2</v>
      </c>
      <c r="BG949" s="20" cm="1">
        <f t="array" ref="BG949">INDEX($K:$P,ROW(),MATCH(BG$3,$K$2:$P$2,0))</f>
        <v>0.2</v>
      </c>
      <c r="BH949" s="20" cm="1">
        <f t="array" ref="BH949">INDEX($K:$P,ROW(),MATCH(BH$3,$K$2:$P$2,0))</f>
        <v>0.2</v>
      </c>
      <c r="BI949" s="20" cm="1">
        <f t="array" ref="BI949">INDEX($K:$P,ROW(),MATCH(BI$3,$K$2:$P$2,0))</f>
        <v>0.2</v>
      </c>
      <c r="BJ949" s="20" cm="1">
        <f t="array" ref="BJ949">INDEX($K:$P,ROW(),MATCH(BJ$3,$K$2:$P$2,0))</f>
        <v>0.2</v>
      </c>
      <c r="BK949" s="20" cm="1">
        <f t="array" ref="BK949">INDEX($K:$P,ROW(),MATCH(BK$3,$K$2:$P$2,0))</f>
        <v>0.2</v>
      </c>
      <c r="BL949" s="20" cm="1">
        <f t="array" ref="BL949">INDEX($K:$P,ROW(),MATCH(BL$3,$K$2:$P$2,0))</f>
        <v>0.2</v>
      </c>
      <c r="BM949" s="20" cm="1">
        <f t="array" ref="BM949">INDEX($K:$P,ROW(),MATCH(BM$3,$K$2:$P$2,0))</f>
        <v>0.2</v>
      </c>
      <c r="BN949" s="20" cm="1">
        <f t="array" ref="BN949">INDEX($K:$P,ROW(),MATCH(BN$3,$K$2:$P$2,0))</f>
        <v>0.2</v>
      </c>
      <c r="BO949" s="20" cm="1">
        <f t="array" ref="BO949">INDEX($K:$P,ROW(),MATCH(BO$3,$K$2:$P$2,0))</f>
        <v>0.2</v>
      </c>
      <c r="BP949" s="20" cm="1">
        <f t="array" ref="BP949">INDEX($K:$P,ROW(),MATCH(BP$3,$K$2:$P$2,0))</f>
        <v>0.2</v>
      </c>
      <c r="BQ949" s="20" cm="1">
        <f t="array" ref="BQ949">INDEX($K:$P,ROW(),MATCH(BQ$3,$K$2:$P$2,0))</f>
        <v>0.2</v>
      </c>
      <c r="BR949" s="20" cm="1">
        <f t="array" ref="BR949">INDEX($K:$P,ROW(),MATCH(BR$3,$K$2:$P$2,0))</f>
        <v>0.2</v>
      </c>
      <c r="BS949" s="20" cm="1">
        <f t="array" ref="BS949">INDEX($K:$P,ROW(),MATCH(BS$3,$K$2:$P$2,0))</f>
        <v>0.2</v>
      </c>
      <c r="BT949" s="20" cm="1">
        <f t="array" ref="BT949">INDEX($K:$P,ROW(),MATCH(BT$3,$K$2:$P$2,0))</f>
        <v>0.2</v>
      </c>
      <c r="BU949" s="20" cm="1">
        <f t="array" ref="BU949">INDEX($K:$P,ROW(),MATCH(BU$3,$K$2:$P$2,0))</f>
        <v>0.2</v>
      </c>
      <c r="BV949" s="20" cm="1">
        <f t="array" ref="BV949">INDEX($K:$P,ROW(),MATCH(BV$3,$K$2:$P$2,0))</f>
        <v>0.2</v>
      </c>
      <c r="BW949" s="20" cm="1">
        <f t="array" ref="BW949">INDEX($K:$P,ROW(),MATCH(BW$3,$K$2:$P$2,0))</f>
        <v>0.2</v>
      </c>
      <c r="BX949" s="20" cm="1">
        <f t="array" ref="BX949">INDEX($K:$P,ROW(),MATCH(BX$3,$K$2:$P$2,0))</f>
        <v>0.2</v>
      </c>
      <c r="BY949" s="20" cm="1">
        <f t="array" ref="BY949">INDEX($K:$P,ROW(),MATCH(BY$3,$K$2:$P$2,0))</f>
        <v>0.2</v>
      </c>
      <c r="BZ949" s="20" cm="1">
        <f t="array" ref="BZ949">INDEX($K:$P,ROW(),MATCH(BZ$3,$K$2:$P$2,0))</f>
        <v>0.2</v>
      </c>
      <c r="CA949" s="20" cm="1">
        <f t="array" ref="CA949">INDEX($K:$P,ROW(),MATCH(CA$3,$K$2:$P$2,0))</f>
        <v>0.2</v>
      </c>
      <c r="CB949" s="20" cm="1">
        <f t="array" ref="CB949">INDEX($K:$P,ROW(),MATCH(CB$3,$K$2:$P$2,0))</f>
        <v>0.2</v>
      </c>
      <c r="CC949" s="20" cm="1">
        <f t="array" ref="CC949">INDEX($K:$P,ROW(),MATCH(CC$3,$K$2:$P$2,0))</f>
        <v>0.2</v>
      </c>
      <c r="CD949" s="20" cm="1">
        <f t="array" ref="CD949">INDEX($K:$P,ROW(),MATCH(CD$3,$K$2:$P$2,0))</f>
        <v>0.2</v>
      </c>
      <c r="CE949" s="20" cm="1">
        <f t="array" ref="CE949">INDEX($K:$P,ROW(),MATCH(CE$3,$K$2:$P$2,0))</f>
        <v>0.2</v>
      </c>
      <c r="CF949" s="20" cm="1">
        <f t="array" ref="CF949">INDEX($K:$P,ROW(),MATCH(CF$3,$K$2:$P$2,0))</f>
        <v>0.2</v>
      </c>
      <c r="CG949" s="20" cm="1">
        <f t="array" ref="CG949">INDEX($K:$P,ROW(),MATCH(CG$3,$K$2:$P$2,0))</f>
        <v>0.2</v>
      </c>
      <c r="CH949" s="20" cm="1">
        <f t="array" ref="CH949">INDEX($K:$P,ROW(),MATCH(CH$3,$K$2:$P$2,0))</f>
        <v>0.2</v>
      </c>
      <c r="CI949" s="20" cm="1">
        <f t="array" ref="CI949">INDEX($K:$P,ROW(),MATCH(CI$3,$K$2:$P$2,0))</f>
        <v>0.2</v>
      </c>
      <c r="CJ949" s="20" cm="1">
        <f t="array" ref="CJ949">INDEX($K:$P,ROW(),MATCH(CJ$3,$K$2:$P$2,0))</f>
        <v>0.2</v>
      </c>
      <c r="CK949" s="20" cm="1">
        <f t="array" ref="CK949">INDEX($K:$P,ROW(),MATCH(CK$3,$K$2:$P$2,0))</f>
        <v>0.2</v>
      </c>
      <c r="CL949" s="20" cm="1">
        <f t="array" ref="CL949">INDEX($K:$P,ROW(),MATCH(CL$3,$K$2:$P$2,0))</f>
        <v>0.2</v>
      </c>
      <c r="CM949" s="20" t="e" cm="1">
        <f t="array" ref="CM949">INDEX($K:$P,ROW(),MATCH(CM$3,$K$2:$P$2,0))</f>
        <v>#N/A</v>
      </c>
      <c r="CN949" s="20" t="e" cm="1">
        <f t="array" ref="CN949">INDEX($K:$P,ROW(),MATCH(CN$3,$K$2:$P$2,0))</f>
        <v>#N/A</v>
      </c>
      <c r="CO949" s="20" t="e" cm="1">
        <f t="array" ref="CO949">INDEX($K:$P,ROW(),MATCH(CO$3,$K$2:$P$2,0))</f>
        <v>#N/A</v>
      </c>
      <c r="CP949" s="20" t="e" cm="1">
        <f t="array" ref="CP949">INDEX($K:$P,ROW(),MATCH(CP$3,$K$2:$P$2,0))</f>
        <v>#N/A</v>
      </c>
      <c r="CQ949" s="20" t="e" cm="1">
        <f t="array" ref="CQ949">INDEX($K:$P,ROW(),MATCH(CQ$3,$K$2:$P$2,0))</f>
        <v>#N/A</v>
      </c>
      <c r="CR949" s="20" t="e" cm="1">
        <f t="array" ref="CR949">INDEX($K:$P,ROW(),MATCH(CR$3,$K$2:$P$2,0))</f>
        <v>#N/A</v>
      </c>
      <c r="CS949" s="20" t="e" cm="1">
        <f t="array" ref="CS949">INDEX($K:$P,ROW(),MATCH(CS$3,$K$2:$P$2,0))</f>
        <v>#N/A</v>
      </c>
      <c r="CT949" s="20" t="e" cm="1">
        <f t="array" ref="CT949">INDEX($K:$P,ROW(),MATCH(CT$3,$K$2:$P$2,0))</f>
        <v>#N/A</v>
      </c>
      <c r="CU949" s="20" t="e" cm="1">
        <f t="array" ref="CU949">INDEX($K:$P,ROW(),MATCH(CU$3,$K$2:$P$2,0))</f>
        <v>#N/A</v>
      </c>
      <c r="CV949" s="20" t="e" cm="1">
        <f t="array" ref="CV949">INDEX($K:$P,ROW(),MATCH(CV$3,$K$2:$P$2,0))</f>
        <v>#N/A</v>
      </c>
      <c r="CW949" s="20" t="e" cm="1">
        <f t="array" ref="CW949">INDEX($K:$P,ROW(),MATCH(CW$3,$K$2:$P$2,0))</f>
        <v>#N/A</v>
      </c>
      <c r="CX949" s="20" t="e" cm="1">
        <f t="array" ref="CX949">INDEX($K:$P,ROW(),MATCH(CX$3,$K$2:$P$2,0))</f>
        <v>#N/A</v>
      </c>
      <c r="CY949" s="20" t="e" cm="1">
        <f t="array" ref="CY949">INDEX($K:$P,ROW(),MATCH(CY$3,$K$2:$P$2,0))</f>
        <v>#N/A</v>
      </c>
      <c r="CZ949" s="20" t="e" cm="1">
        <f t="array" ref="CZ949">INDEX($K:$P,ROW(),MATCH(CZ$3,$K$2:$P$2,0))</f>
        <v>#N/A</v>
      </c>
      <c r="DA949" s="20" t="e" cm="1">
        <f t="array" ref="DA949">INDEX($K:$P,ROW(),MATCH(DA$3,$K$2:$P$2,0))</f>
        <v>#N/A</v>
      </c>
      <c r="DB949" s="20" t="e" cm="1">
        <f t="array" ref="DB949">INDEX($K:$P,ROW(),MATCH(DB$3,$K$2:$P$2,0))</f>
        <v>#N/A</v>
      </c>
      <c r="DC949" s="20" t="e" cm="1">
        <f t="array" ref="DC949">INDEX($K:$P,ROW(),MATCH(DC$3,$K$2:$P$2,0))</f>
        <v>#N/A</v>
      </c>
      <c r="DD949" s="20" t="e" cm="1">
        <f t="array" ref="DD949">INDEX($K:$P,ROW(),MATCH(DD$3,$K$2:$P$2,0))</f>
        <v>#N/A</v>
      </c>
      <c r="DE949" s="20" t="e" cm="1">
        <f t="array" ref="DE949">INDEX($K:$P,ROW(),MATCH(DE$3,$K$2:$P$2,0))</f>
        <v>#N/A</v>
      </c>
      <c r="DF949" s="20" t="e" cm="1">
        <f t="array" ref="DF949">INDEX($K:$P,ROW(),MATCH(DF$3,$K$2:$P$2,0))</f>
        <v>#N/A</v>
      </c>
      <c r="DG949" s="20" t="e" cm="1">
        <f t="array" ref="DG949">INDEX($K:$P,ROW(),MATCH(DG$3,$K$2:$P$2,0))</f>
        <v>#N/A</v>
      </c>
      <c r="DH949" s="20" t="e" cm="1">
        <f t="array" ref="DH949">INDEX($K:$P,ROW(),MATCH(DH$3,$K$2:$P$2,0))</f>
        <v>#N/A</v>
      </c>
      <c r="DI949" s="20" t="e" cm="1">
        <f t="array" ref="DI949">INDEX($K:$P,ROW(),MATCH(DI$3,$K$2:$P$2,0))</f>
        <v>#N/A</v>
      </c>
      <c r="DJ949" s="20" t="e" cm="1">
        <f t="array" ref="DJ949">INDEX($K:$P,ROW(),MATCH(DJ$3,$K$2:$P$2,0))</f>
        <v>#N/A</v>
      </c>
      <c r="DK949" s="20" t="e" cm="1">
        <f t="array" ref="DK949">INDEX($K:$P,ROW(),MATCH(DK$3,$K$2:$P$2,0))</f>
        <v>#N/A</v>
      </c>
      <c r="DL949" s="20" t="e" cm="1">
        <f t="array" ref="DL949">INDEX($K:$P,ROW(),MATCH(DL$3,$K$2:$P$2,0))</f>
        <v>#N/A</v>
      </c>
    </row>
    <row r="950" spans="1:116" x14ac:dyDescent="0.4">
      <c r="D950" t="s">
        <v>815</v>
      </c>
      <c r="E950" s="8" t="str">
        <f t="shared" si="1244"/>
        <v>950 LISTSALE-PV</v>
      </c>
      <c r="G950" s="145" t="s">
        <v>520</v>
      </c>
      <c r="H950" s="31"/>
      <c r="I950" s="73"/>
      <c r="J950" s="342"/>
      <c r="K950" s="342">
        <v>0.2</v>
      </c>
      <c r="L950" s="342">
        <v>0.2</v>
      </c>
      <c r="M950" s="342">
        <v>0.2</v>
      </c>
      <c r="N950" s="342">
        <v>0.2</v>
      </c>
      <c r="O950" s="342">
        <v>0.2</v>
      </c>
      <c r="P950" s="342">
        <v>0.2</v>
      </c>
      <c r="R950" s="33"/>
      <c r="S950" s="20" cm="1">
        <f t="array" ref="S950">INDEX($K:$P,ROW(),MATCH(S$3,$K$2:$P$2,0))</f>
        <v>0.2</v>
      </c>
      <c r="T950" s="20" cm="1">
        <f t="array" ref="T950">INDEX($K:$P,ROW(),MATCH(T$3,$K$2:$P$2,0))</f>
        <v>0.2</v>
      </c>
      <c r="U950" s="20" cm="1">
        <f t="array" ref="U950">INDEX($K:$P,ROW(),MATCH(U$3,$K$2:$P$2,0))</f>
        <v>0.2</v>
      </c>
      <c r="V950" s="20" cm="1">
        <f t="array" ref="V950">INDEX($K:$P,ROW(),MATCH(V$3,$K$2:$P$2,0))</f>
        <v>0.2</v>
      </c>
      <c r="W950" s="20" cm="1">
        <f t="array" ref="W950">INDEX($K:$P,ROW(),MATCH(W$3,$K$2:$P$2,0))</f>
        <v>0.2</v>
      </c>
      <c r="X950" s="20" cm="1">
        <f t="array" ref="X950">INDEX($K:$P,ROW(),MATCH(X$3,$K$2:$P$2,0))</f>
        <v>0.2</v>
      </c>
      <c r="Y950" s="20" cm="1">
        <f t="array" ref="Y950">INDEX($K:$P,ROW(),MATCH(Y$3,$K$2:$P$2,0))</f>
        <v>0.2</v>
      </c>
      <c r="Z950" s="20" cm="1">
        <f t="array" ref="Z950">INDEX($K:$P,ROW(),MATCH(Z$3,$K$2:$P$2,0))</f>
        <v>0.2</v>
      </c>
      <c r="AA950" s="20" cm="1">
        <f t="array" ref="AA950">INDEX($K:$P,ROW(),MATCH(AA$3,$K$2:$P$2,0))</f>
        <v>0.2</v>
      </c>
      <c r="AB950" s="20" cm="1">
        <f t="array" ref="AB950">INDEX($K:$P,ROW(),MATCH(AB$3,$K$2:$P$2,0))</f>
        <v>0.2</v>
      </c>
      <c r="AC950" s="20" cm="1">
        <f t="array" ref="AC950">INDEX($K:$P,ROW(),MATCH(AC$3,$K$2:$P$2,0))</f>
        <v>0.2</v>
      </c>
      <c r="AD950" s="20" cm="1">
        <f t="array" ref="AD950">INDEX($K:$P,ROW(),MATCH(AD$3,$K$2:$P$2,0))</f>
        <v>0.2</v>
      </c>
      <c r="AE950" s="20" cm="1">
        <f t="array" ref="AE950">INDEX($K:$P,ROW(),MATCH(AE$3,$K$2:$P$2,0))</f>
        <v>0.2</v>
      </c>
      <c r="AF950" s="20" cm="1">
        <f t="array" ref="AF950">INDEX($K:$P,ROW(),MATCH(AF$3,$K$2:$P$2,0))</f>
        <v>0.2</v>
      </c>
      <c r="AG950" s="20" cm="1">
        <f t="array" ref="AG950">INDEX($K:$P,ROW(),MATCH(AG$3,$K$2:$P$2,0))</f>
        <v>0.2</v>
      </c>
      <c r="AH950" s="20" cm="1">
        <f t="array" ref="AH950">INDEX($K:$P,ROW(),MATCH(AH$3,$K$2:$P$2,0))</f>
        <v>0.2</v>
      </c>
      <c r="AI950" s="20" cm="1">
        <f t="array" ref="AI950">INDEX($K:$P,ROW(),MATCH(AI$3,$K$2:$P$2,0))</f>
        <v>0.2</v>
      </c>
      <c r="AJ950" s="20" cm="1">
        <f t="array" ref="AJ950">INDEX($K:$P,ROW(),MATCH(AJ$3,$K$2:$P$2,0))</f>
        <v>0.2</v>
      </c>
      <c r="AK950" s="20" cm="1">
        <f t="array" ref="AK950">INDEX($K:$P,ROW(),MATCH(AK$3,$K$2:$P$2,0))</f>
        <v>0.2</v>
      </c>
      <c r="AL950" s="20" cm="1">
        <f t="array" ref="AL950">INDEX($K:$P,ROW(),MATCH(AL$3,$K$2:$P$2,0))</f>
        <v>0.2</v>
      </c>
      <c r="AM950" s="20" cm="1">
        <f t="array" ref="AM950">INDEX($K:$P,ROW(),MATCH(AM$3,$K$2:$P$2,0))</f>
        <v>0.2</v>
      </c>
      <c r="AN950" s="20" cm="1">
        <f t="array" ref="AN950">INDEX($K:$P,ROW(),MATCH(AN$3,$K$2:$P$2,0))</f>
        <v>0.2</v>
      </c>
      <c r="AO950" s="20" cm="1">
        <f t="array" ref="AO950">INDEX($K:$P,ROW(),MATCH(AO$3,$K$2:$P$2,0))</f>
        <v>0.2</v>
      </c>
      <c r="AP950" s="20" cm="1">
        <f t="array" ref="AP950">INDEX($K:$P,ROW(),MATCH(AP$3,$K$2:$P$2,0))</f>
        <v>0.2</v>
      </c>
      <c r="AQ950" s="20" cm="1">
        <f t="array" ref="AQ950">INDEX($K:$P,ROW(),MATCH(AQ$3,$K$2:$P$2,0))</f>
        <v>0.2</v>
      </c>
      <c r="AR950" s="20" cm="1">
        <f t="array" ref="AR950">INDEX($K:$P,ROW(),MATCH(AR$3,$K$2:$P$2,0))</f>
        <v>0.2</v>
      </c>
      <c r="AS950" s="20" cm="1">
        <f t="array" ref="AS950">INDEX($K:$P,ROW(),MATCH(AS$3,$K$2:$P$2,0))</f>
        <v>0.2</v>
      </c>
      <c r="AT950" s="20" cm="1">
        <f t="array" ref="AT950">INDEX($K:$P,ROW(),MATCH(AT$3,$K$2:$P$2,0))</f>
        <v>0.2</v>
      </c>
      <c r="AU950" s="20" cm="1">
        <f t="array" ref="AU950">INDEX($K:$P,ROW(),MATCH(AU$3,$K$2:$P$2,0))</f>
        <v>0.2</v>
      </c>
      <c r="AV950" s="20" cm="1">
        <f t="array" ref="AV950">INDEX($K:$P,ROW(),MATCH(AV$3,$K$2:$P$2,0))</f>
        <v>0.2</v>
      </c>
      <c r="AW950" s="20" cm="1">
        <f t="array" ref="AW950">INDEX($K:$P,ROW(),MATCH(AW$3,$K$2:$P$2,0))</f>
        <v>0.2</v>
      </c>
      <c r="AX950" s="20" cm="1">
        <f t="array" ref="AX950">INDEX($K:$P,ROW(),MATCH(AX$3,$K$2:$P$2,0))</f>
        <v>0.2</v>
      </c>
      <c r="AY950" s="20" cm="1">
        <f t="array" ref="AY950">INDEX($K:$P,ROW(),MATCH(AY$3,$K$2:$P$2,0))</f>
        <v>0.2</v>
      </c>
      <c r="AZ950" s="20" cm="1">
        <f t="array" ref="AZ950">INDEX($K:$P,ROW(),MATCH(AZ$3,$K$2:$P$2,0))</f>
        <v>0.2</v>
      </c>
      <c r="BA950" s="20" cm="1">
        <f t="array" ref="BA950">INDEX($K:$P,ROW(),MATCH(BA$3,$K$2:$P$2,0))</f>
        <v>0.2</v>
      </c>
      <c r="BB950" s="20" cm="1">
        <f t="array" ref="BB950">INDEX($K:$P,ROW(),MATCH(BB$3,$K$2:$P$2,0))</f>
        <v>0.2</v>
      </c>
      <c r="BC950" s="20" cm="1">
        <f t="array" ref="BC950">INDEX($K:$P,ROW(),MATCH(BC$3,$K$2:$P$2,0))</f>
        <v>0.2</v>
      </c>
      <c r="BD950" s="20" cm="1">
        <f t="array" ref="BD950">INDEX($K:$P,ROW(),MATCH(BD$3,$K$2:$P$2,0))</f>
        <v>0.2</v>
      </c>
      <c r="BE950" s="20" cm="1">
        <f t="array" ref="BE950">INDEX($K:$P,ROW(),MATCH(BE$3,$K$2:$P$2,0))</f>
        <v>0.2</v>
      </c>
      <c r="BF950" s="20" cm="1">
        <f t="array" ref="BF950">INDEX($K:$P,ROW(),MATCH(BF$3,$K$2:$P$2,0))</f>
        <v>0.2</v>
      </c>
      <c r="BG950" s="20" cm="1">
        <f t="array" ref="BG950">INDEX($K:$P,ROW(),MATCH(BG$3,$K$2:$P$2,0))</f>
        <v>0.2</v>
      </c>
      <c r="BH950" s="20" cm="1">
        <f t="array" ref="BH950">INDEX($K:$P,ROW(),MATCH(BH$3,$K$2:$P$2,0))</f>
        <v>0.2</v>
      </c>
      <c r="BI950" s="20" cm="1">
        <f t="array" ref="BI950">INDEX($K:$P,ROW(),MATCH(BI$3,$K$2:$P$2,0))</f>
        <v>0.2</v>
      </c>
      <c r="BJ950" s="20" cm="1">
        <f t="array" ref="BJ950">INDEX($K:$P,ROW(),MATCH(BJ$3,$K$2:$P$2,0))</f>
        <v>0.2</v>
      </c>
      <c r="BK950" s="20" cm="1">
        <f t="array" ref="BK950">INDEX($K:$P,ROW(),MATCH(BK$3,$K$2:$P$2,0))</f>
        <v>0.2</v>
      </c>
      <c r="BL950" s="20" cm="1">
        <f t="array" ref="BL950">INDEX($K:$P,ROW(),MATCH(BL$3,$K$2:$P$2,0))</f>
        <v>0.2</v>
      </c>
      <c r="BM950" s="20" cm="1">
        <f t="array" ref="BM950">INDEX($K:$P,ROW(),MATCH(BM$3,$K$2:$P$2,0))</f>
        <v>0.2</v>
      </c>
      <c r="BN950" s="20" cm="1">
        <f t="array" ref="BN950">INDEX($K:$P,ROW(),MATCH(BN$3,$K$2:$P$2,0))</f>
        <v>0.2</v>
      </c>
      <c r="BO950" s="20" cm="1">
        <f t="array" ref="BO950">INDEX($K:$P,ROW(),MATCH(BO$3,$K$2:$P$2,0))</f>
        <v>0.2</v>
      </c>
      <c r="BP950" s="20" cm="1">
        <f t="array" ref="BP950">INDEX($K:$P,ROW(),MATCH(BP$3,$K$2:$P$2,0))</f>
        <v>0.2</v>
      </c>
      <c r="BQ950" s="20" cm="1">
        <f t="array" ref="BQ950">INDEX($K:$P,ROW(),MATCH(BQ$3,$K$2:$P$2,0))</f>
        <v>0.2</v>
      </c>
      <c r="BR950" s="20" cm="1">
        <f t="array" ref="BR950">INDEX($K:$P,ROW(),MATCH(BR$3,$K$2:$P$2,0))</f>
        <v>0.2</v>
      </c>
      <c r="BS950" s="20" cm="1">
        <f t="array" ref="BS950">INDEX($K:$P,ROW(),MATCH(BS$3,$K$2:$P$2,0))</f>
        <v>0.2</v>
      </c>
      <c r="BT950" s="20" cm="1">
        <f t="array" ref="BT950">INDEX($K:$P,ROW(),MATCH(BT$3,$K$2:$P$2,0))</f>
        <v>0.2</v>
      </c>
      <c r="BU950" s="20" cm="1">
        <f t="array" ref="BU950">INDEX($K:$P,ROW(),MATCH(BU$3,$K$2:$P$2,0))</f>
        <v>0.2</v>
      </c>
      <c r="BV950" s="20" cm="1">
        <f t="array" ref="BV950">INDEX($K:$P,ROW(),MATCH(BV$3,$K$2:$P$2,0))</f>
        <v>0.2</v>
      </c>
      <c r="BW950" s="20" cm="1">
        <f t="array" ref="BW950">INDEX($K:$P,ROW(),MATCH(BW$3,$K$2:$P$2,0))</f>
        <v>0.2</v>
      </c>
      <c r="BX950" s="20" cm="1">
        <f t="array" ref="BX950">INDEX($K:$P,ROW(),MATCH(BX$3,$K$2:$P$2,0))</f>
        <v>0.2</v>
      </c>
      <c r="BY950" s="20" cm="1">
        <f t="array" ref="BY950">INDEX($K:$P,ROW(),MATCH(BY$3,$K$2:$P$2,0))</f>
        <v>0.2</v>
      </c>
      <c r="BZ950" s="20" cm="1">
        <f t="array" ref="BZ950">INDEX($K:$P,ROW(),MATCH(BZ$3,$K$2:$P$2,0))</f>
        <v>0.2</v>
      </c>
      <c r="CA950" s="20" cm="1">
        <f t="array" ref="CA950">INDEX($K:$P,ROW(),MATCH(CA$3,$K$2:$P$2,0))</f>
        <v>0.2</v>
      </c>
      <c r="CB950" s="20" cm="1">
        <f t="array" ref="CB950">INDEX($K:$P,ROW(),MATCH(CB$3,$K$2:$P$2,0))</f>
        <v>0.2</v>
      </c>
      <c r="CC950" s="20" cm="1">
        <f t="array" ref="CC950">INDEX($K:$P,ROW(),MATCH(CC$3,$K$2:$P$2,0))</f>
        <v>0.2</v>
      </c>
      <c r="CD950" s="20" cm="1">
        <f t="array" ref="CD950">INDEX($K:$P,ROW(),MATCH(CD$3,$K$2:$P$2,0))</f>
        <v>0.2</v>
      </c>
      <c r="CE950" s="20" cm="1">
        <f t="array" ref="CE950">INDEX($K:$P,ROW(),MATCH(CE$3,$K$2:$P$2,0))</f>
        <v>0.2</v>
      </c>
      <c r="CF950" s="20" cm="1">
        <f t="array" ref="CF950">INDEX($K:$P,ROW(),MATCH(CF$3,$K$2:$P$2,0))</f>
        <v>0.2</v>
      </c>
      <c r="CG950" s="20" cm="1">
        <f t="array" ref="CG950">INDEX($K:$P,ROW(),MATCH(CG$3,$K$2:$P$2,0))</f>
        <v>0.2</v>
      </c>
      <c r="CH950" s="20" cm="1">
        <f t="array" ref="CH950">INDEX($K:$P,ROW(),MATCH(CH$3,$K$2:$P$2,0))</f>
        <v>0.2</v>
      </c>
      <c r="CI950" s="20" cm="1">
        <f t="array" ref="CI950">INDEX($K:$P,ROW(),MATCH(CI$3,$K$2:$P$2,0))</f>
        <v>0.2</v>
      </c>
      <c r="CJ950" s="20" cm="1">
        <f t="array" ref="CJ950">INDEX($K:$P,ROW(),MATCH(CJ$3,$K$2:$P$2,0))</f>
        <v>0.2</v>
      </c>
      <c r="CK950" s="20" cm="1">
        <f t="array" ref="CK950">INDEX($K:$P,ROW(),MATCH(CK$3,$K$2:$P$2,0))</f>
        <v>0.2</v>
      </c>
      <c r="CL950" s="20" cm="1">
        <f t="array" ref="CL950">INDEX($K:$P,ROW(),MATCH(CL$3,$K$2:$P$2,0))</f>
        <v>0.2</v>
      </c>
      <c r="CM950" s="20" t="e" cm="1">
        <f t="array" ref="CM950">INDEX($K:$P,ROW(),MATCH(CM$3,$K$2:$P$2,0))</f>
        <v>#N/A</v>
      </c>
      <c r="CN950" s="20" t="e" cm="1">
        <f t="array" ref="CN950">INDEX($K:$P,ROW(),MATCH(CN$3,$K$2:$P$2,0))</f>
        <v>#N/A</v>
      </c>
      <c r="CO950" s="20" t="e" cm="1">
        <f t="array" ref="CO950">INDEX($K:$P,ROW(),MATCH(CO$3,$K$2:$P$2,0))</f>
        <v>#N/A</v>
      </c>
      <c r="CP950" s="20" t="e" cm="1">
        <f t="array" ref="CP950">INDEX($K:$P,ROW(),MATCH(CP$3,$K$2:$P$2,0))</f>
        <v>#N/A</v>
      </c>
      <c r="CQ950" s="20" t="e" cm="1">
        <f t="array" ref="CQ950">INDEX($K:$P,ROW(),MATCH(CQ$3,$K$2:$P$2,0))</f>
        <v>#N/A</v>
      </c>
      <c r="CR950" s="20" t="e" cm="1">
        <f t="array" ref="CR950">INDEX($K:$P,ROW(),MATCH(CR$3,$K$2:$P$2,0))</f>
        <v>#N/A</v>
      </c>
      <c r="CS950" s="20" t="e" cm="1">
        <f t="array" ref="CS950">INDEX($K:$P,ROW(),MATCH(CS$3,$K$2:$P$2,0))</f>
        <v>#N/A</v>
      </c>
      <c r="CT950" s="20" t="e" cm="1">
        <f t="array" ref="CT950">INDEX($K:$P,ROW(),MATCH(CT$3,$K$2:$P$2,0))</f>
        <v>#N/A</v>
      </c>
      <c r="CU950" s="20" t="e" cm="1">
        <f t="array" ref="CU950">INDEX($K:$P,ROW(),MATCH(CU$3,$K$2:$P$2,0))</f>
        <v>#N/A</v>
      </c>
      <c r="CV950" s="20" t="e" cm="1">
        <f t="array" ref="CV950">INDEX($K:$P,ROW(),MATCH(CV$3,$K$2:$P$2,0))</f>
        <v>#N/A</v>
      </c>
      <c r="CW950" s="20" t="e" cm="1">
        <f t="array" ref="CW950">INDEX($K:$P,ROW(),MATCH(CW$3,$K$2:$P$2,0))</f>
        <v>#N/A</v>
      </c>
      <c r="CX950" s="20" t="e" cm="1">
        <f t="array" ref="CX950">INDEX($K:$P,ROW(),MATCH(CX$3,$K$2:$P$2,0))</f>
        <v>#N/A</v>
      </c>
      <c r="CY950" s="20" t="e" cm="1">
        <f t="array" ref="CY950">INDEX($K:$P,ROW(),MATCH(CY$3,$K$2:$P$2,0))</f>
        <v>#N/A</v>
      </c>
      <c r="CZ950" s="20" t="e" cm="1">
        <f t="array" ref="CZ950">INDEX($K:$P,ROW(),MATCH(CZ$3,$K$2:$P$2,0))</f>
        <v>#N/A</v>
      </c>
      <c r="DA950" s="20" t="e" cm="1">
        <f t="array" ref="DA950">INDEX($K:$P,ROW(),MATCH(DA$3,$K$2:$P$2,0))</f>
        <v>#N/A</v>
      </c>
      <c r="DB950" s="20" t="e" cm="1">
        <f t="array" ref="DB950">INDEX($K:$P,ROW(),MATCH(DB$3,$K$2:$P$2,0))</f>
        <v>#N/A</v>
      </c>
      <c r="DC950" s="20" t="e" cm="1">
        <f t="array" ref="DC950">INDEX($K:$P,ROW(),MATCH(DC$3,$K$2:$P$2,0))</f>
        <v>#N/A</v>
      </c>
      <c r="DD950" s="20" t="e" cm="1">
        <f t="array" ref="DD950">INDEX($K:$P,ROW(),MATCH(DD$3,$K$2:$P$2,0))</f>
        <v>#N/A</v>
      </c>
      <c r="DE950" s="20" t="e" cm="1">
        <f t="array" ref="DE950">INDEX($K:$P,ROW(),MATCH(DE$3,$K$2:$P$2,0))</f>
        <v>#N/A</v>
      </c>
      <c r="DF950" s="20" t="e" cm="1">
        <f t="array" ref="DF950">INDEX($K:$P,ROW(),MATCH(DF$3,$K$2:$P$2,0))</f>
        <v>#N/A</v>
      </c>
      <c r="DG950" s="20" t="e" cm="1">
        <f t="array" ref="DG950">INDEX($K:$P,ROW(),MATCH(DG$3,$K$2:$P$2,0))</f>
        <v>#N/A</v>
      </c>
      <c r="DH950" s="20" t="e" cm="1">
        <f t="array" ref="DH950">INDEX($K:$P,ROW(),MATCH(DH$3,$K$2:$P$2,0))</f>
        <v>#N/A</v>
      </c>
      <c r="DI950" s="20" t="e" cm="1">
        <f t="array" ref="DI950">INDEX($K:$P,ROW(),MATCH(DI$3,$K$2:$P$2,0))</f>
        <v>#N/A</v>
      </c>
      <c r="DJ950" s="20" t="e" cm="1">
        <f t="array" ref="DJ950">INDEX($K:$P,ROW(),MATCH(DJ$3,$K$2:$P$2,0))</f>
        <v>#N/A</v>
      </c>
      <c r="DK950" s="20" t="e" cm="1">
        <f t="array" ref="DK950">INDEX($K:$P,ROW(),MATCH(DK$3,$K$2:$P$2,0))</f>
        <v>#N/A</v>
      </c>
      <c r="DL950" s="20" t="e" cm="1">
        <f t="array" ref="DL950">INDEX($K:$P,ROW(),MATCH(DL$3,$K$2:$P$2,0))</f>
        <v>#N/A</v>
      </c>
    </row>
    <row r="951" spans="1:116" x14ac:dyDescent="0.4">
      <c r="D951" t="s">
        <v>815</v>
      </c>
      <c r="E951" s="8" t="str">
        <f t="shared" si="1244"/>
        <v>951 LISTSALE-PV</v>
      </c>
      <c r="G951" s="145" t="s">
        <v>804</v>
      </c>
      <c r="H951" s="31"/>
      <c r="I951" s="73"/>
      <c r="J951" s="342"/>
      <c r="K951" s="342">
        <v>0.1</v>
      </c>
      <c r="L951" s="342">
        <v>0.1</v>
      </c>
      <c r="M951" s="342">
        <v>0.1</v>
      </c>
      <c r="N951" s="342">
        <v>0.1</v>
      </c>
      <c r="O951" s="342">
        <v>0.1</v>
      </c>
      <c r="P951" s="342">
        <v>0.1</v>
      </c>
      <c r="R951" s="33"/>
      <c r="S951" s="20" cm="1">
        <f t="array" ref="S951">INDEX($K:$P,ROW(),MATCH(S$3,$K$2:$P$2,0))</f>
        <v>0.1</v>
      </c>
      <c r="T951" s="20" cm="1">
        <f t="array" ref="T951">INDEX($K:$P,ROW(),MATCH(T$3,$K$2:$P$2,0))</f>
        <v>0.1</v>
      </c>
      <c r="U951" s="20" cm="1">
        <f t="array" ref="U951">INDEX($K:$P,ROW(),MATCH(U$3,$K$2:$P$2,0))</f>
        <v>0.1</v>
      </c>
      <c r="V951" s="20" cm="1">
        <f t="array" ref="V951">INDEX($K:$P,ROW(),MATCH(V$3,$K$2:$P$2,0))</f>
        <v>0.1</v>
      </c>
      <c r="W951" s="20" cm="1">
        <f t="array" ref="W951">INDEX($K:$P,ROW(),MATCH(W$3,$K$2:$P$2,0))</f>
        <v>0.1</v>
      </c>
      <c r="X951" s="20" cm="1">
        <f t="array" ref="X951">INDEX($K:$P,ROW(),MATCH(X$3,$K$2:$P$2,0))</f>
        <v>0.1</v>
      </c>
      <c r="Y951" s="20" cm="1">
        <f t="array" ref="Y951">INDEX($K:$P,ROW(),MATCH(Y$3,$K$2:$P$2,0))</f>
        <v>0.1</v>
      </c>
      <c r="Z951" s="20" cm="1">
        <f t="array" ref="Z951">INDEX($K:$P,ROW(),MATCH(Z$3,$K$2:$P$2,0))</f>
        <v>0.1</v>
      </c>
      <c r="AA951" s="20" cm="1">
        <f t="array" ref="AA951">INDEX($K:$P,ROW(),MATCH(AA$3,$K$2:$P$2,0))</f>
        <v>0.1</v>
      </c>
      <c r="AB951" s="20" cm="1">
        <f t="array" ref="AB951">INDEX($K:$P,ROW(),MATCH(AB$3,$K$2:$P$2,0))</f>
        <v>0.1</v>
      </c>
      <c r="AC951" s="20" cm="1">
        <f t="array" ref="AC951">INDEX($K:$P,ROW(),MATCH(AC$3,$K$2:$P$2,0))</f>
        <v>0.1</v>
      </c>
      <c r="AD951" s="20" cm="1">
        <f t="array" ref="AD951">INDEX($K:$P,ROW(),MATCH(AD$3,$K$2:$P$2,0))</f>
        <v>0.1</v>
      </c>
      <c r="AE951" s="20" cm="1">
        <f t="array" ref="AE951">INDEX($K:$P,ROW(),MATCH(AE$3,$K$2:$P$2,0))</f>
        <v>0.1</v>
      </c>
      <c r="AF951" s="20" cm="1">
        <f t="array" ref="AF951">INDEX($K:$P,ROW(),MATCH(AF$3,$K$2:$P$2,0))</f>
        <v>0.1</v>
      </c>
      <c r="AG951" s="20" cm="1">
        <f t="array" ref="AG951">INDEX($K:$P,ROW(),MATCH(AG$3,$K$2:$P$2,0))</f>
        <v>0.1</v>
      </c>
      <c r="AH951" s="20" cm="1">
        <f t="array" ref="AH951">INDEX($K:$P,ROW(),MATCH(AH$3,$K$2:$P$2,0))</f>
        <v>0.1</v>
      </c>
      <c r="AI951" s="20" cm="1">
        <f t="array" ref="AI951">INDEX($K:$P,ROW(),MATCH(AI$3,$K$2:$P$2,0))</f>
        <v>0.1</v>
      </c>
      <c r="AJ951" s="20" cm="1">
        <f t="array" ref="AJ951">INDEX($K:$P,ROW(),MATCH(AJ$3,$K$2:$P$2,0))</f>
        <v>0.1</v>
      </c>
      <c r="AK951" s="20" cm="1">
        <f t="array" ref="AK951">INDEX($K:$P,ROW(),MATCH(AK$3,$K$2:$P$2,0))</f>
        <v>0.1</v>
      </c>
      <c r="AL951" s="20" cm="1">
        <f t="array" ref="AL951">INDEX($K:$P,ROW(),MATCH(AL$3,$K$2:$P$2,0))</f>
        <v>0.1</v>
      </c>
      <c r="AM951" s="20" cm="1">
        <f t="array" ref="AM951">INDEX($K:$P,ROW(),MATCH(AM$3,$K$2:$P$2,0))</f>
        <v>0.1</v>
      </c>
      <c r="AN951" s="20" cm="1">
        <f t="array" ref="AN951">INDEX($K:$P,ROW(),MATCH(AN$3,$K$2:$P$2,0))</f>
        <v>0.1</v>
      </c>
      <c r="AO951" s="20" cm="1">
        <f t="array" ref="AO951">INDEX($K:$P,ROW(),MATCH(AO$3,$K$2:$P$2,0))</f>
        <v>0.1</v>
      </c>
      <c r="AP951" s="20" cm="1">
        <f t="array" ref="AP951">INDEX($K:$P,ROW(),MATCH(AP$3,$K$2:$P$2,0))</f>
        <v>0.1</v>
      </c>
      <c r="AQ951" s="20" cm="1">
        <f t="array" ref="AQ951">INDEX($K:$P,ROW(),MATCH(AQ$3,$K$2:$P$2,0))</f>
        <v>0.1</v>
      </c>
      <c r="AR951" s="20" cm="1">
        <f t="array" ref="AR951">INDEX($K:$P,ROW(),MATCH(AR$3,$K$2:$P$2,0))</f>
        <v>0.1</v>
      </c>
      <c r="AS951" s="20" cm="1">
        <f t="array" ref="AS951">INDEX($K:$P,ROW(),MATCH(AS$3,$K$2:$P$2,0))</f>
        <v>0.1</v>
      </c>
      <c r="AT951" s="20" cm="1">
        <f t="array" ref="AT951">INDEX($K:$P,ROW(),MATCH(AT$3,$K$2:$P$2,0))</f>
        <v>0.1</v>
      </c>
      <c r="AU951" s="20" cm="1">
        <f t="array" ref="AU951">INDEX($K:$P,ROW(),MATCH(AU$3,$K$2:$P$2,0))</f>
        <v>0.1</v>
      </c>
      <c r="AV951" s="20" cm="1">
        <f t="array" ref="AV951">INDEX($K:$P,ROW(),MATCH(AV$3,$K$2:$P$2,0))</f>
        <v>0.1</v>
      </c>
      <c r="AW951" s="20" cm="1">
        <f t="array" ref="AW951">INDEX($K:$P,ROW(),MATCH(AW$3,$K$2:$P$2,0))</f>
        <v>0.1</v>
      </c>
      <c r="AX951" s="20" cm="1">
        <f t="array" ref="AX951">INDEX($K:$P,ROW(),MATCH(AX$3,$K$2:$P$2,0))</f>
        <v>0.1</v>
      </c>
      <c r="AY951" s="20" cm="1">
        <f t="array" ref="AY951">INDEX($K:$P,ROW(),MATCH(AY$3,$K$2:$P$2,0))</f>
        <v>0.1</v>
      </c>
      <c r="AZ951" s="20" cm="1">
        <f t="array" ref="AZ951">INDEX($K:$P,ROW(),MATCH(AZ$3,$K$2:$P$2,0))</f>
        <v>0.1</v>
      </c>
      <c r="BA951" s="20" cm="1">
        <f t="array" ref="BA951">INDEX($K:$P,ROW(),MATCH(BA$3,$K$2:$P$2,0))</f>
        <v>0.1</v>
      </c>
      <c r="BB951" s="20" cm="1">
        <f t="array" ref="BB951">INDEX($K:$P,ROW(),MATCH(BB$3,$K$2:$P$2,0))</f>
        <v>0.1</v>
      </c>
      <c r="BC951" s="20" cm="1">
        <f t="array" ref="BC951">INDEX($K:$P,ROW(),MATCH(BC$3,$K$2:$P$2,0))</f>
        <v>0.1</v>
      </c>
      <c r="BD951" s="20" cm="1">
        <f t="array" ref="BD951">INDEX($K:$P,ROW(),MATCH(BD$3,$K$2:$P$2,0))</f>
        <v>0.1</v>
      </c>
      <c r="BE951" s="20" cm="1">
        <f t="array" ref="BE951">INDEX($K:$P,ROW(),MATCH(BE$3,$K$2:$P$2,0))</f>
        <v>0.1</v>
      </c>
      <c r="BF951" s="20" cm="1">
        <f t="array" ref="BF951">INDEX($K:$P,ROW(),MATCH(BF$3,$K$2:$P$2,0))</f>
        <v>0.1</v>
      </c>
      <c r="BG951" s="20" cm="1">
        <f t="array" ref="BG951">INDEX($K:$P,ROW(),MATCH(BG$3,$K$2:$P$2,0))</f>
        <v>0.1</v>
      </c>
      <c r="BH951" s="20" cm="1">
        <f t="array" ref="BH951">INDEX($K:$P,ROW(),MATCH(BH$3,$K$2:$P$2,0))</f>
        <v>0.1</v>
      </c>
      <c r="BI951" s="20" cm="1">
        <f t="array" ref="BI951">INDEX($K:$P,ROW(),MATCH(BI$3,$K$2:$P$2,0))</f>
        <v>0.1</v>
      </c>
      <c r="BJ951" s="20" cm="1">
        <f t="array" ref="BJ951">INDEX($K:$P,ROW(),MATCH(BJ$3,$K$2:$P$2,0))</f>
        <v>0.1</v>
      </c>
      <c r="BK951" s="20" cm="1">
        <f t="array" ref="BK951">INDEX($K:$P,ROW(),MATCH(BK$3,$K$2:$P$2,0))</f>
        <v>0.1</v>
      </c>
      <c r="BL951" s="20" cm="1">
        <f t="array" ref="BL951">INDEX($K:$P,ROW(),MATCH(BL$3,$K$2:$P$2,0))</f>
        <v>0.1</v>
      </c>
      <c r="BM951" s="20" cm="1">
        <f t="array" ref="BM951">INDEX($K:$P,ROW(),MATCH(BM$3,$K$2:$P$2,0))</f>
        <v>0.1</v>
      </c>
      <c r="BN951" s="20" cm="1">
        <f t="array" ref="BN951">INDEX($K:$P,ROW(),MATCH(BN$3,$K$2:$P$2,0))</f>
        <v>0.1</v>
      </c>
      <c r="BO951" s="20" cm="1">
        <f t="array" ref="BO951">INDEX($K:$P,ROW(),MATCH(BO$3,$K$2:$P$2,0))</f>
        <v>0.1</v>
      </c>
      <c r="BP951" s="20" cm="1">
        <f t="array" ref="BP951">INDEX($K:$P,ROW(),MATCH(BP$3,$K$2:$P$2,0))</f>
        <v>0.1</v>
      </c>
      <c r="BQ951" s="20" cm="1">
        <f t="array" ref="BQ951">INDEX($K:$P,ROW(),MATCH(BQ$3,$K$2:$P$2,0))</f>
        <v>0.1</v>
      </c>
      <c r="BR951" s="20" cm="1">
        <f t="array" ref="BR951">INDEX($K:$P,ROW(),MATCH(BR$3,$K$2:$P$2,0))</f>
        <v>0.1</v>
      </c>
      <c r="BS951" s="20" cm="1">
        <f t="array" ref="BS951">INDEX($K:$P,ROW(),MATCH(BS$3,$K$2:$P$2,0))</f>
        <v>0.1</v>
      </c>
      <c r="BT951" s="20" cm="1">
        <f t="array" ref="BT951">INDEX($K:$P,ROW(),MATCH(BT$3,$K$2:$P$2,0))</f>
        <v>0.1</v>
      </c>
      <c r="BU951" s="20" cm="1">
        <f t="array" ref="BU951">INDEX($K:$P,ROW(),MATCH(BU$3,$K$2:$P$2,0))</f>
        <v>0.1</v>
      </c>
      <c r="BV951" s="20" cm="1">
        <f t="array" ref="BV951">INDEX($K:$P,ROW(),MATCH(BV$3,$K$2:$P$2,0))</f>
        <v>0.1</v>
      </c>
      <c r="BW951" s="20" cm="1">
        <f t="array" ref="BW951">INDEX($K:$P,ROW(),MATCH(BW$3,$K$2:$P$2,0))</f>
        <v>0.1</v>
      </c>
      <c r="BX951" s="20" cm="1">
        <f t="array" ref="BX951">INDEX($K:$P,ROW(),MATCH(BX$3,$K$2:$P$2,0))</f>
        <v>0.1</v>
      </c>
      <c r="BY951" s="20" cm="1">
        <f t="array" ref="BY951">INDEX($K:$P,ROW(),MATCH(BY$3,$K$2:$P$2,0))</f>
        <v>0.1</v>
      </c>
      <c r="BZ951" s="20" cm="1">
        <f t="array" ref="BZ951">INDEX($K:$P,ROW(),MATCH(BZ$3,$K$2:$P$2,0))</f>
        <v>0.1</v>
      </c>
      <c r="CA951" s="20" cm="1">
        <f t="array" ref="CA951">INDEX($K:$P,ROW(),MATCH(CA$3,$K$2:$P$2,0))</f>
        <v>0.1</v>
      </c>
      <c r="CB951" s="20" cm="1">
        <f t="array" ref="CB951">INDEX($K:$P,ROW(),MATCH(CB$3,$K$2:$P$2,0))</f>
        <v>0.1</v>
      </c>
      <c r="CC951" s="20" cm="1">
        <f t="array" ref="CC951">INDEX($K:$P,ROW(),MATCH(CC$3,$K$2:$P$2,0))</f>
        <v>0.1</v>
      </c>
      <c r="CD951" s="20" cm="1">
        <f t="array" ref="CD951">INDEX($K:$P,ROW(),MATCH(CD$3,$K$2:$P$2,0))</f>
        <v>0.1</v>
      </c>
      <c r="CE951" s="20" cm="1">
        <f t="array" ref="CE951">INDEX($K:$P,ROW(),MATCH(CE$3,$K$2:$P$2,0))</f>
        <v>0.1</v>
      </c>
      <c r="CF951" s="20" cm="1">
        <f t="array" ref="CF951">INDEX($K:$P,ROW(),MATCH(CF$3,$K$2:$P$2,0))</f>
        <v>0.1</v>
      </c>
      <c r="CG951" s="20" cm="1">
        <f t="array" ref="CG951">INDEX($K:$P,ROW(),MATCH(CG$3,$K$2:$P$2,0))</f>
        <v>0.1</v>
      </c>
      <c r="CH951" s="20" cm="1">
        <f t="array" ref="CH951">INDEX($K:$P,ROW(),MATCH(CH$3,$K$2:$P$2,0))</f>
        <v>0.1</v>
      </c>
      <c r="CI951" s="20" cm="1">
        <f t="array" ref="CI951">INDEX($K:$P,ROW(),MATCH(CI$3,$K$2:$P$2,0))</f>
        <v>0.1</v>
      </c>
      <c r="CJ951" s="20" cm="1">
        <f t="array" ref="CJ951">INDEX($K:$P,ROW(),MATCH(CJ$3,$K$2:$P$2,0))</f>
        <v>0.1</v>
      </c>
      <c r="CK951" s="20" cm="1">
        <f t="array" ref="CK951">INDEX($K:$P,ROW(),MATCH(CK$3,$K$2:$P$2,0))</f>
        <v>0.1</v>
      </c>
      <c r="CL951" s="20" cm="1">
        <f t="array" ref="CL951">INDEX($K:$P,ROW(),MATCH(CL$3,$K$2:$P$2,0))</f>
        <v>0.1</v>
      </c>
      <c r="CM951" s="20" t="e" cm="1">
        <f t="array" ref="CM951">INDEX($K:$P,ROW(),MATCH(CM$3,$K$2:$P$2,0))</f>
        <v>#N/A</v>
      </c>
      <c r="CN951" s="20" t="e" cm="1">
        <f t="array" ref="CN951">INDEX($K:$P,ROW(),MATCH(CN$3,$K$2:$P$2,0))</f>
        <v>#N/A</v>
      </c>
      <c r="CO951" s="20" t="e" cm="1">
        <f t="array" ref="CO951">INDEX($K:$P,ROW(),MATCH(CO$3,$K$2:$P$2,0))</f>
        <v>#N/A</v>
      </c>
      <c r="CP951" s="20" t="e" cm="1">
        <f t="array" ref="CP951">INDEX($K:$P,ROW(),MATCH(CP$3,$K$2:$P$2,0))</f>
        <v>#N/A</v>
      </c>
      <c r="CQ951" s="20" t="e" cm="1">
        <f t="array" ref="CQ951">INDEX($K:$P,ROW(),MATCH(CQ$3,$K$2:$P$2,0))</f>
        <v>#N/A</v>
      </c>
      <c r="CR951" s="20" t="e" cm="1">
        <f t="array" ref="CR951">INDEX($K:$P,ROW(),MATCH(CR$3,$K$2:$P$2,0))</f>
        <v>#N/A</v>
      </c>
      <c r="CS951" s="20" t="e" cm="1">
        <f t="array" ref="CS951">INDEX($K:$P,ROW(),MATCH(CS$3,$K$2:$P$2,0))</f>
        <v>#N/A</v>
      </c>
      <c r="CT951" s="20" t="e" cm="1">
        <f t="array" ref="CT951">INDEX($K:$P,ROW(),MATCH(CT$3,$K$2:$P$2,0))</f>
        <v>#N/A</v>
      </c>
      <c r="CU951" s="20" t="e" cm="1">
        <f t="array" ref="CU951">INDEX($K:$P,ROW(),MATCH(CU$3,$K$2:$P$2,0))</f>
        <v>#N/A</v>
      </c>
      <c r="CV951" s="20" t="e" cm="1">
        <f t="array" ref="CV951">INDEX($K:$P,ROW(),MATCH(CV$3,$K$2:$P$2,0))</f>
        <v>#N/A</v>
      </c>
      <c r="CW951" s="20" t="e" cm="1">
        <f t="array" ref="CW951">INDEX($K:$P,ROW(),MATCH(CW$3,$K$2:$P$2,0))</f>
        <v>#N/A</v>
      </c>
      <c r="CX951" s="20" t="e" cm="1">
        <f t="array" ref="CX951">INDEX($K:$P,ROW(),MATCH(CX$3,$K$2:$P$2,0))</f>
        <v>#N/A</v>
      </c>
      <c r="CY951" s="20" t="e" cm="1">
        <f t="array" ref="CY951">INDEX($K:$P,ROW(),MATCH(CY$3,$K$2:$P$2,0))</f>
        <v>#N/A</v>
      </c>
      <c r="CZ951" s="20" t="e" cm="1">
        <f t="array" ref="CZ951">INDEX($K:$P,ROW(),MATCH(CZ$3,$K$2:$P$2,0))</f>
        <v>#N/A</v>
      </c>
      <c r="DA951" s="20" t="e" cm="1">
        <f t="array" ref="DA951">INDEX($K:$P,ROW(),MATCH(DA$3,$K$2:$P$2,0))</f>
        <v>#N/A</v>
      </c>
      <c r="DB951" s="20" t="e" cm="1">
        <f t="array" ref="DB951">INDEX($K:$P,ROW(),MATCH(DB$3,$K$2:$P$2,0))</f>
        <v>#N/A</v>
      </c>
      <c r="DC951" s="20" t="e" cm="1">
        <f t="array" ref="DC951">INDEX($K:$P,ROW(),MATCH(DC$3,$K$2:$P$2,0))</f>
        <v>#N/A</v>
      </c>
      <c r="DD951" s="20" t="e" cm="1">
        <f t="array" ref="DD951">INDEX($K:$P,ROW(),MATCH(DD$3,$K$2:$P$2,0))</f>
        <v>#N/A</v>
      </c>
      <c r="DE951" s="20" t="e" cm="1">
        <f t="array" ref="DE951">INDEX($K:$P,ROW(),MATCH(DE$3,$K$2:$P$2,0))</f>
        <v>#N/A</v>
      </c>
      <c r="DF951" s="20" t="e" cm="1">
        <f t="array" ref="DF951">INDEX($K:$P,ROW(),MATCH(DF$3,$K$2:$P$2,0))</f>
        <v>#N/A</v>
      </c>
      <c r="DG951" s="20" t="e" cm="1">
        <f t="array" ref="DG951">INDEX($K:$P,ROW(),MATCH(DG$3,$K$2:$P$2,0))</f>
        <v>#N/A</v>
      </c>
      <c r="DH951" s="20" t="e" cm="1">
        <f t="array" ref="DH951">INDEX($K:$P,ROW(),MATCH(DH$3,$K$2:$P$2,0))</f>
        <v>#N/A</v>
      </c>
      <c r="DI951" s="20" t="e" cm="1">
        <f t="array" ref="DI951">INDEX($K:$P,ROW(),MATCH(DI$3,$K$2:$P$2,0))</f>
        <v>#N/A</v>
      </c>
      <c r="DJ951" s="20" t="e" cm="1">
        <f t="array" ref="DJ951">INDEX($K:$P,ROW(),MATCH(DJ$3,$K$2:$P$2,0))</f>
        <v>#N/A</v>
      </c>
      <c r="DK951" s="20" t="e" cm="1">
        <f t="array" ref="DK951">INDEX($K:$P,ROW(),MATCH(DK$3,$K$2:$P$2,0))</f>
        <v>#N/A</v>
      </c>
      <c r="DL951" s="20" t="e" cm="1">
        <f t="array" ref="DL951">INDEX($K:$P,ROW(),MATCH(DL$3,$K$2:$P$2,0))</f>
        <v>#N/A</v>
      </c>
    </row>
    <row r="952" spans="1:116" x14ac:dyDescent="0.4">
      <c r="D952" t="s">
        <v>815</v>
      </c>
      <c r="E952" s="8" t="str">
        <f t="shared" si="1244"/>
        <v>952 LISTSALE-PV</v>
      </c>
      <c r="G952" s="145" t="s">
        <v>805</v>
      </c>
      <c r="H952" s="31"/>
      <c r="I952" s="73"/>
      <c r="J952" s="342"/>
      <c r="K952" s="342">
        <v>0.3</v>
      </c>
      <c r="L952" s="342">
        <v>0.3</v>
      </c>
      <c r="M952" s="342">
        <v>0.3</v>
      </c>
      <c r="N952" s="342">
        <v>0.3</v>
      </c>
      <c r="O952" s="342">
        <v>0.3</v>
      </c>
      <c r="P952" s="342">
        <v>0.3</v>
      </c>
      <c r="R952" s="33"/>
      <c r="S952" s="20" cm="1">
        <f t="array" ref="S952">INDEX($K:$P,ROW(),MATCH(S$3,$K$2:$P$2,0))</f>
        <v>0.3</v>
      </c>
      <c r="T952" s="20" cm="1">
        <f t="array" ref="T952">INDEX($K:$P,ROW(),MATCH(T$3,$K$2:$P$2,0))</f>
        <v>0.3</v>
      </c>
      <c r="U952" s="20" cm="1">
        <f t="array" ref="U952">INDEX($K:$P,ROW(),MATCH(U$3,$K$2:$P$2,0))</f>
        <v>0.3</v>
      </c>
      <c r="V952" s="20" cm="1">
        <f t="array" ref="V952">INDEX($K:$P,ROW(),MATCH(V$3,$K$2:$P$2,0))</f>
        <v>0.3</v>
      </c>
      <c r="W952" s="20" cm="1">
        <f t="array" ref="W952">INDEX($K:$P,ROW(),MATCH(W$3,$K$2:$P$2,0))</f>
        <v>0.3</v>
      </c>
      <c r="X952" s="20" cm="1">
        <f t="array" ref="X952">INDEX($K:$P,ROW(),MATCH(X$3,$K$2:$P$2,0))</f>
        <v>0.3</v>
      </c>
      <c r="Y952" s="20" cm="1">
        <f t="array" ref="Y952">INDEX($K:$P,ROW(),MATCH(Y$3,$K$2:$P$2,0))</f>
        <v>0.3</v>
      </c>
      <c r="Z952" s="20" cm="1">
        <f t="array" ref="Z952">INDEX($K:$P,ROW(),MATCH(Z$3,$K$2:$P$2,0))</f>
        <v>0.3</v>
      </c>
      <c r="AA952" s="20" cm="1">
        <f t="array" ref="AA952">INDEX($K:$P,ROW(),MATCH(AA$3,$K$2:$P$2,0))</f>
        <v>0.3</v>
      </c>
      <c r="AB952" s="20" cm="1">
        <f t="array" ref="AB952">INDEX($K:$P,ROW(),MATCH(AB$3,$K$2:$P$2,0))</f>
        <v>0.3</v>
      </c>
      <c r="AC952" s="20" cm="1">
        <f t="array" ref="AC952">INDEX($K:$P,ROW(),MATCH(AC$3,$K$2:$P$2,0))</f>
        <v>0.3</v>
      </c>
      <c r="AD952" s="20" cm="1">
        <f t="array" ref="AD952">INDEX($K:$P,ROW(),MATCH(AD$3,$K$2:$P$2,0))</f>
        <v>0.3</v>
      </c>
      <c r="AE952" s="20" cm="1">
        <f t="array" ref="AE952">INDEX($K:$P,ROW(),MATCH(AE$3,$K$2:$P$2,0))</f>
        <v>0.3</v>
      </c>
      <c r="AF952" s="20" cm="1">
        <f t="array" ref="AF952">INDEX($K:$P,ROW(),MATCH(AF$3,$K$2:$P$2,0))</f>
        <v>0.3</v>
      </c>
      <c r="AG952" s="20" cm="1">
        <f t="array" ref="AG952">INDEX($K:$P,ROW(),MATCH(AG$3,$K$2:$P$2,0))</f>
        <v>0.3</v>
      </c>
      <c r="AH952" s="20" cm="1">
        <f t="array" ref="AH952">INDEX($K:$P,ROW(),MATCH(AH$3,$K$2:$P$2,0))</f>
        <v>0.3</v>
      </c>
      <c r="AI952" s="20" cm="1">
        <f t="array" ref="AI952">INDEX($K:$P,ROW(),MATCH(AI$3,$K$2:$P$2,0))</f>
        <v>0.3</v>
      </c>
      <c r="AJ952" s="20" cm="1">
        <f t="array" ref="AJ952">INDEX($K:$P,ROW(),MATCH(AJ$3,$K$2:$P$2,0))</f>
        <v>0.3</v>
      </c>
      <c r="AK952" s="20" cm="1">
        <f t="array" ref="AK952">INDEX($K:$P,ROW(),MATCH(AK$3,$K$2:$P$2,0))</f>
        <v>0.3</v>
      </c>
      <c r="AL952" s="20" cm="1">
        <f t="array" ref="AL952">INDEX($K:$P,ROW(),MATCH(AL$3,$K$2:$P$2,0))</f>
        <v>0.3</v>
      </c>
      <c r="AM952" s="20" cm="1">
        <f t="array" ref="AM952">INDEX($K:$P,ROW(),MATCH(AM$3,$K$2:$P$2,0))</f>
        <v>0.3</v>
      </c>
      <c r="AN952" s="20" cm="1">
        <f t="array" ref="AN952">INDEX($K:$P,ROW(),MATCH(AN$3,$K$2:$P$2,0))</f>
        <v>0.3</v>
      </c>
      <c r="AO952" s="20" cm="1">
        <f t="array" ref="AO952">INDEX($K:$P,ROW(),MATCH(AO$3,$K$2:$P$2,0))</f>
        <v>0.3</v>
      </c>
      <c r="AP952" s="20" cm="1">
        <f t="array" ref="AP952">INDEX($K:$P,ROW(),MATCH(AP$3,$K$2:$P$2,0))</f>
        <v>0.3</v>
      </c>
      <c r="AQ952" s="20" cm="1">
        <f t="array" ref="AQ952">INDEX($K:$P,ROW(),MATCH(AQ$3,$K$2:$P$2,0))</f>
        <v>0.3</v>
      </c>
      <c r="AR952" s="20" cm="1">
        <f t="array" ref="AR952">INDEX($K:$P,ROW(),MATCH(AR$3,$K$2:$P$2,0))</f>
        <v>0.3</v>
      </c>
      <c r="AS952" s="20" cm="1">
        <f t="array" ref="AS952">INDEX($K:$P,ROW(),MATCH(AS$3,$K$2:$P$2,0))</f>
        <v>0.3</v>
      </c>
      <c r="AT952" s="20" cm="1">
        <f t="array" ref="AT952">INDEX($K:$P,ROW(),MATCH(AT$3,$K$2:$P$2,0))</f>
        <v>0.3</v>
      </c>
      <c r="AU952" s="20" cm="1">
        <f t="array" ref="AU952">INDEX($K:$P,ROW(),MATCH(AU$3,$K$2:$P$2,0))</f>
        <v>0.3</v>
      </c>
      <c r="AV952" s="20" cm="1">
        <f t="array" ref="AV952">INDEX($K:$P,ROW(),MATCH(AV$3,$K$2:$P$2,0))</f>
        <v>0.3</v>
      </c>
      <c r="AW952" s="20" cm="1">
        <f t="array" ref="AW952">INDEX($K:$P,ROW(),MATCH(AW$3,$K$2:$P$2,0))</f>
        <v>0.3</v>
      </c>
      <c r="AX952" s="20" cm="1">
        <f t="array" ref="AX952">INDEX($K:$P,ROW(),MATCH(AX$3,$K$2:$P$2,0))</f>
        <v>0.3</v>
      </c>
      <c r="AY952" s="20" cm="1">
        <f t="array" ref="AY952">INDEX($K:$P,ROW(),MATCH(AY$3,$K$2:$P$2,0))</f>
        <v>0.3</v>
      </c>
      <c r="AZ952" s="20" cm="1">
        <f t="array" ref="AZ952">INDEX($K:$P,ROW(),MATCH(AZ$3,$K$2:$P$2,0))</f>
        <v>0.3</v>
      </c>
      <c r="BA952" s="20" cm="1">
        <f t="array" ref="BA952">INDEX($K:$P,ROW(),MATCH(BA$3,$K$2:$P$2,0))</f>
        <v>0.3</v>
      </c>
      <c r="BB952" s="20" cm="1">
        <f t="array" ref="BB952">INDEX($K:$P,ROW(),MATCH(BB$3,$K$2:$P$2,0))</f>
        <v>0.3</v>
      </c>
      <c r="BC952" s="20" cm="1">
        <f t="array" ref="BC952">INDEX($K:$P,ROW(),MATCH(BC$3,$K$2:$P$2,0))</f>
        <v>0.3</v>
      </c>
      <c r="BD952" s="20" cm="1">
        <f t="array" ref="BD952">INDEX($K:$P,ROW(),MATCH(BD$3,$K$2:$P$2,0))</f>
        <v>0.3</v>
      </c>
      <c r="BE952" s="20" cm="1">
        <f t="array" ref="BE952">INDEX($K:$P,ROW(),MATCH(BE$3,$K$2:$P$2,0))</f>
        <v>0.3</v>
      </c>
      <c r="BF952" s="20" cm="1">
        <f t="array" ref="BF952">INDEX($K:$P,ROW(),MATCH(BF$3,$K$2:$P$2,0))</f>
        <v>0.3</v>
      </c>
      <c r="BG952" s="20" cm="1">
        <f t="array" ref="BG952">INDEX($K:$P,ROW(),MATCH(BG$3,$K$2:$P$2,0))</f>
        <v>0.3</v>
      </c>
      <c r="BH952" s="20" cm="1">
        <f t="array" ref="BH952">INDEX($K:$P,ROW(),MATCH(BH$3,$K$2:$P$2,0))</f>
        <v>0.3</v>
      </c>
      <c r="BI952" s="20" cm="1">
        <f t="array" ref="BI952">INDEX($K:$P,ROW(),MATCH(BI$3,$K$2:$P$2,0))</f>
        <v>0.3</v>
      </c>
      <c r="BJ952" s="20" cm="1">
        <f t="array" ref="BJ952">INDEX($K:$P,ROW(),MATCH(BJ$3,$K$2:$P$2,0))</f>
        <v>0.3</v>
      </c>
      <c r="BK952" s="20" cm="1">
        <f t="array" ref="BK952">INDEX($K:$P,ROW(),MATCH(BK$3,$K$2:$P$2,0))</f>
        <v>0.3</v>
      </c>
      <c r="BL952" s="20" cm="1">
        <f t="array" ref="BL952">INDEX($K:$P,ROW(),MATCH(BL$3,$K$2:$P$2,0))</f>
        <v>0.3</v>
      </c>
      <c r="BM952" s="20" cm="1">
        <f t="array" ref="BM952">INDEX($K:$P,ROW(),MATCH(BM$3,$K$2:$P$2,0))</f>
        <v>0.3</v>
      </c>
      <c r="BN952" s="20" cm="1">
        <f t="array" ref="BN952">INDEX($K:$P,ROW(),MATCH(BN$3,$K$2:$P$2,0))</f>
        <v>0.3</v>
      </c>
      <c r="BO952" s="20" cm="1">
        <f t="array" ref="BO952">INDEX($K:$P,ROW(),MATCH(BO$3,$K$2:$P$2,0))</f>
        <v>0.3</v>
      </c>
      <c r="BP952" s="20" cm="1">
        <f t="array" ref="BP952">INDEX($K:$P,ROW(),MATCH(BP$3,$K$2:$P$2,0))</f>
        <v>0.3</v>
      </c>
      <c r="BQ952" s="20" cm="1">
        <f t="array" ref="BQ952">INDEX($K:$P,ROW(),MATCH(BQ$3,$K$2:$P$2,0))</f>
        <v>0.3</v>
      </c>
      <c r="BR952" s="20" cm="1">
        <f t="array" ref="BR952">INDEX($K:$P,ROW(),MATCH(BR$3,$K$2:$P$2,0))</f>
        <v>0.3</v>
      </c>
      <c r="BS952" s="20" cm="1">
        <f t="array" ref="BS952">INDEX($K:$P,ROW(),MATCH(BS$3,$K$2:$P$2,0))</f>
        <v>0.3</v>
      </c>
      <c r="BT952" s="20" cm="1">
        <f t="array" ref="BT952">INDEX($K:$P,ROW(),MATCH(BT$3,$K$2:$P$2,0))</f>
        <v>0.3</v>
      </c>
      <c r="BU952" s="20" cm="1">
        <f t="array" ref="BU952">INDEX($K:$P,ROW(),MATCH(BU$3,$K$2:$P$2,0))</f>
        <v>0.3</v>
      </c>
      <c r="BV952" s="20" cm="1">
        <f t="array" ref="BV952">INDEX($K:$P,ROW(),MATCH(BV$3,$K$2:$P$2,0))</f>
        <v>0.3</v>
      </c>
      <c r="BW952" s="20" cm="1">
        <f t="array" ref="BW952">INDEX($K:$P,ROW(),MATCH(BW$3,$K$2:$P$2,0))</f>
        <v>0.3</v>
      </c>
      <c r="BX952" s="20" cm="1">
        <f t="array" ref="BX952">INDEX($K:$P,ROW(),MATCH(BX$3,$K$2:$P$2,0))</f>
        <v>0.3</v>
      </c>
      <c r="BY952" s="20" cm="1">
        <f t="array" ref="BY952">INDEX($K:$P,ROW(),MATCH(BY$3,$K$2:$P$2,0))</f>
        <v>0.3</v>
      </c>
      <c r="BZ952" s="20" cm="1">
        <f t="array" ref="BZ952">INDEX($K:$P,ROW(),MATCH(BZ$3,$K$2:$P$2,0))</f>
        <v>0.3</v>
      </c>
      <c r="CA952" s="20" cm="1">
        <f t="array" ref="CA952">INDEX($K:$P,ROW(),MATCH(CA$3,$K$2:$P$2,0))</f>
        <v>0.3</v>
      </c>
      <c r="CB952" s="20" cm="1">
        <f t="array" ref="CB952">INDEX($K:$P,ROW(),MATCH(CB$3,$K$2:$P$2,0))</f>
        <v>0.3</v>
      </c>
      <c r="CC952" s="20" cm="1">
        <f t="array" ref="CC952">INDEX($K:$P,ROW(),MATCH(CC$3,$K$2:$P$2,0))</f>
        <v>0.3</v>
      </c>
      <c r="CD952" s="20" cm="1">
        <f t="array" ref="CD952">INDEX($K:$P,ROW(),MATCH(CD$3,$K$2:$P$2,0))</f>
        <v>0.3</v>
      </c>
      <c r="CE952" s="20" cm="1">
        <f t="array" ref="CE952">INDEX($K:$P,ROW(),MATCH(CE$3,$K$2:$P$2,0))</f>
        <v>0.3</v>
      </c>
      <c r="CF952" s="20" cm="1">
        <f t="array" ref="CF952">INDEX($K:$P,ROW(),MATCH(CF$3,$K$2:$P$2,0))</f>
        <v>0.3</v>
      </c>
      <c r="CG952" s="20" cm="1">
        <f t="array" ref="CG952">INDEX($K:$P,ROW(),MATCH(CG$3,$K$2:$P$2,0))</f>
        <v>0.3</v>
      </c>
      <c r="CH952" s="20" cm="1">
        <f t="array" ref="CH952">INDEX($K:$P,ROW(),MATCH(CH$3,$K$2:$P$2,0))</f>
        <v>0.3</v>
      </c>
      <c r="CI952" s="20" cm="1">
        <f t="array" ref="CI952">INDEX($K:$P,ROW(),MATCH(CI$3,$K$2:$P$2,0))</f>
        <v>0.3</v>
      </c>
      <c r="CJ952" s="20" cm="1">
        <f t="array" ref="CJ952">INDEX($K:$P,ROW(),MATCH(CJ$3,$K$2:$P$2,0))</f>
        <v>0.3</v>
      </c>
      <c r="CK952" s="20" cm="1">
        <f t="array" ref="CK952">INDEX($K:$P,ROW(),MATCH(CK$3,$K$2:$P$2,0))</f>
        <v>0.3</v>
      </c>
      <c r="CL952" s="20" cm="1">
        <f t="array" ref="CL952">INDEX($K:$P,ROW(),MATCH(CL$3,$K$2:$P$2,0))</f>
        <v>0.3</v>
      </c>
      <c r="CM952" s="20" t="e" cm="1">
        <f t="array" ref="CM952">INDEX($K:$P,ROW(),MATCH(CM$3,$K$2:$P$2,0))</f>
        <v>#N/A</v>
      </c>
      <c r="CN952" s="20" t="e" cm="1">
        <f t="array" ref="CN952">INDEX($K:$P,ROW(),MATCH(CN$3,$K$2:$P$2,0))</f>
        <v>#N/A</v>
      </c>
      <c r="CO952" s="20" t="e" cm="1">
        <f t="array" ref="CO952">INDEX($K:$P,ROW(),MATCH(CO$3,$K$2:$P$2,0))</f>
        <v>#N/A</v>
      </c>
      <c r="CP952" s="20" t="e" cm="1">
        <f t="array" ref="CP952">INDEX($K:$P,ROW(),MATCH(CP$3,$K$2:$P$2,0))</f>
        <v>#N/A</v>
      </c>
      <c r="CQ952" s="20" t="e" cm="1">
        <f t="array" ref="CQ952">INDEX($K:$P,ROW(),MATCH(CQ$3,$K$2:$P$2,0))</f>
        <v>#N/A</v>
      </c>
      <c r="CR952" s="20" t="e" cm="1">
        <f t="array" ref="CR952">INDEX($K:$P,ROW(),MATCH(CR$3,$K$2:$P$2,0))</f>
        <v>#N/A</v>
      </c>
      <c r="CS952" s="20" t="e" cm="1">
        <f t="array" ref="CS952">INDEX($K:$P,ROW(),MATCH(CS$3,$K$2:$P$2,0))</f>
        <v>#N/A</v>
      </c>
      <c r="CT952" s="20" t="e" cm="1">
        <f t="array" ref="CT952">INDEX($K:$P,ROW(),MATCH(CT$3,$K$2:$P$2,0))</f>
        <v>#N/A</v>
      </c>
      <c r="CU952" s="20" t="e" cm="1">
        <f t="array" ref="CU952">INDEX($K:$P,ROW(),MATCH(CU$3,$K$2:$P$2,0))</f>
        <v>#N/A</v>
      </c>
      <c r="CV952" s="20" t="e" cm="1">
        <f t="array" ref="CV952">INDEX($K:$P,ROW(),MATCH(CV$3,$K$2:$P$2,0))</f>
        <v>#N/A</v>
      </c>
      <c r="CW952" s="20" t="e" cm="1">
        <f t="array" ref="CW952">INDEX($K:$P,ROW(),MATCH(CW$3,$K$2:$P$2,0))</f>
        <v>#N/A</v>
      </c>
      <c r="CX952" s="20" t="e" cm="1">
        <f t="array" ref="CX952">INDEX($K:$P,ROW(),MATCH(CX$3,$K$2:$P$2,0))</f>
        <v>#N/A</v>
      </c>
      <c r="CY952" s="20" t="e" cm="1">
        <f t="array" ref="CY952">INDEX($K:$P,ROW(),MATCH(CY$3,$K$2:$P$2,0))</f>
        <v>#N/A</v>
      </c>
      <c r="CZ952" s="20" t="e" cm="1">
        <f t="array" ref="CZ952">INDEX($K:$P,ROW(),MATCH(CZ$3,$K$2:$P$2,0))</f>
        <v>#N/A</v>
      </c>
      <c r="DA952" s="20" t="e" cm="1">
        <f t="array" ref="DA952">INDEX($K:$P,ROW(),MATCH(DA$3,$K$2:$P$2,0))</f>
        <v>#N/A</v>
      </c>
      <c r="DB952" s="20" t="e" cm="1">
        <f t="array" ref="DB952">INDEX($K:$P,ROW(),MATCH(DB$3,$K$2:$P$2,0))</f>
        <v>#N/A</v>
      </c>
      <c r="DC952" s="20" t="e" cm="1">
        <f t="array" ref="DC952">INDEX($K:$P,ROW(),MATCH(DC$3,$K$2:$P$2,0))</f>
        <v>#N/A</v>
      </c>
      <c r="DD952" s="20" t="e" cm="1">
        <f t="array" ref="DD952">INDEX($K:$P,ROW(),MATCH(DD$3,$K$2:$P$2,0))</f>
        <v>#N/A</v>
      </c>
      <c r="DE952" s="20" t="e" cm="1">
        <f t="array" ref="DE952">INDEX($K:$P,ROW(),MATCH(DE$3,$K$2:$P$2,0))</f>
        <v>#N/A</v>
      </c>
      <c r="DF952" s="20" t="e" cm="1">
        <f t="array" ref="DF952">INDEX($K:$P,ROW(),MATCH(DF$3,$K$2:$P$2,0))</f>
        <v>#N/A</v>
      </c>
      <c r="DG952" s="20" t="e" cm="1">
        <f t="array" ref="DG952">INDEX($K:$P,ROW(),MATCH(DG$3,$K$2:$P$2,0))</f>
        <v>#N/A</v>
      </c>
      <c r="DH952" s="20" t="e" cm="1">
        <f t="array" ref="DH952">INDEX($K:$P,ROW(),MATCH(DH$3,$K$2:$P$2,0))</f>
        <v>#N/A</v>
      </c>
      <c r="DI952" s="20" t="e" cm="1">
        <f t="array" ref="DI952">INDEX($K:$P,ROW(),MATCH(DI$3,$K$2:$P$2,0))</f>
        <v>#N/A</v>
      </c>
      <c r="DJ952" s="20" t="e" cm="1">
        <f t="array" ref="DJ952">INDEX($K:$P,ROW(),MATCH(DJ$3,$K$2:$P$2,0))</f>
        <v>#N/A</v>
      </c>
      <c r="DK952" s="20" t="e" cm="1">
        <f t="array" ref="DK952">INDEX($K:$P,ROW(),MATCH(DK$3,$K$2:$P$2,0))</f>
        <v>#N/A</v>
      </c>
      <c r="DL952" s="20" t="e" cm="1">
        <f t="array" ref="DL952">INDEX($K:$P,ROW(),MATCH(DL$3,$K$2:$P$2,0))</f>
        <v>#N/A</v>
      </c>
    </row>
    <row r="953" spans="1:116" x14ac:dyDescent="0.4">
      <c r="D953" t="s">
        <v>815</v>
      </c>
      <c r="E953" s="8" t="str">
        <f t="shared" si="1244"/>
        <v>953 LISTSALE-PV</v>
      </c>
      <c r="G953" s="145" t="s">
        <v>806</v>
      </c>
      <c r="H953" s="31"/>
      <c r="I953" s="73"/>
      <c r="J953" s="342"/>
      <c r="K953" s="342">
        <v>0.2</v>
      </c>
      <c r="L953" s="342">
        <v>0.2</v>
      </c>
      <c r="M953" s="342">
        <v>0.2</v>
      </c>
      <c r="N953" s="342">
        <v>0.2</v>
      </c>
      <c r="O953" s="342">
        <v>0.2</v>
      </c>
      <c r="P953" s="342">
        <v>0.2</v>
      </c>
      <c r="R953" s="33"/>
      <c r="S953" s="20" cm="1">
        <f t="array" ref="S953">INDEX($K:$P,ROW(),MATCH(S$3,$K$2:$P$2,0))</f>
        <v>0.2</v>
      </c>
      <c r="T953" s="20" cm="1">
        <f t="array" ref="T953">INDEX($K:$P,ROW(),MATCH(T$3,$K$2:$P$2,0))</f>
        <v>0.2</v>
      </c>
      <c r="U953" s="20" cm="1">
        <f t="array" ref="U953">INDEX($K:$P,ROW(),MATCH(U$3,$K$2:$P$2,0))</f>
        <v>0.2</v>
      </c>
      <c r="V953" s="20" cm="1">
        <f t="array" ref="V953">INDEX($K:$P,ROW(),MATCH(V$3,$K$2:$P$2,0))</f>
        <v>0.2</v>
      </c>
      <c r="W953" s="20" cm="1">
        <f t="array" ref="W953">INDEX($K:$P,ROW(),MATCH(W$3,$K$2:$P$2,0))</f>
        <v>0.2</v>
      </c>
      <c r="X953" s="20" cm="1">
        <f t="array" ref="X953">INDEX($K:$P,ROW(),MATCH(X$3,$K$2:$P$2,0))</f>
        <v>0.2</v>
      </c>
      <c r="Y953" s="20" cm="1">
        <f t="array" ref="Y953">INDEX($K:$P,ROW(),MATCH(Y$3,$K$2:$P$2,0))</f>
        <v>0.2</v>
      </c>
      <c r="Z953" s="20" cm="1">
        <f t="array" ref="Z953">INDEX($K:$P,ROW(),MATCH(Z$3,$K$2:$P$2,0))</f>
        <v>0.2</v>
      </c>
      <c r="AA953" s="20" cm="1">
        <f t="array" ref="AA953">INDEX($K:$P,ROW(),MATCH(AA$3,$K$2:$P$2,0))</f>
        <v>0.2</v>
      </c>
      <c r="AB953" s="20" cm="1">
        <f t="array" ref="AB953">INDEX($K:$P,ROW(),MATCH(AB$3,$K$2:$P$2,0))</f>
        <v>0.2</v>
      </c>
      <c r="AC953" s="20" cm="1">
        <f t="array" ref="AC953">INDEX($K:$P,ROW(),MATCH(AC$3,$K$2:$P$2,0))</f>
        <v>0.2</v>
      </c>
      <c r="AD953" s="20" cm="1">
        <f t="array" ref="AD953">INDEX($K:$P,ROW(),MATCH(AD$3,$K$2:$P$2,0))</f>
        <v>0.2</v>
      </c>
      <c r="AE953" s="20" cm="1">
        <f t="array" ref="AE953">INDEX($K:$P,ROW(),MATCH(AE$3,$K$2:$P$2,0))</f>
        <v>0.2</v>
      </c>
      <c r="AF953" s="20" cm="1">
        <f t="array" ref="AF953">INDEX($K:$P,ROW(),MATCH(AF$3,$K$2:$P$2,0))</f>
        <v>0.2</v>
      </c>
      <c r="AG953" s="20" cm="1">
        <f t="array" ref="AG953">INDEX($K:$P,ROW(),MATCH(AG$3,$K$2:$P$2,0))</f>
        <v>0.2</v>
      </c>
      <c r="AH953" s="20" cm="1">
        <f t="array" ref="AH953">INDEX($K:$P,ROW(),MATCH(AH$3,$K$2:$P$2,0))</f>
        <v>0.2</v>
      </c>
      <c r="AI953" s="20" cm="1">
        <f t="array" ref="AI953">INDEX($K:$P,ROW(),MATCH(AI$3,$K$2:$P$2,0))</f>
        <v>0.2</v>
      </c>
      <c r="AJ953" s="20" cm="1">
        <f t="array" ref="AJ953">INDEX($K:$P,ROW(),MATCH(AJ$3,$K$2:$P$2,0))</f>
        <v>0.2</v>
      </c>
      <c r="AK953" s="20" cm="1">
        <f t="array" ref="AK953">INDEX($K:$P,ROW(),MATCH(AK$3,$K$2:$P$2,0))</f>
        <v>0.2</v>
      </c>
      <c r="AL953" s="20" cm="1">
        <f t="array" ref="AL953">INDEX($K:$P,ROW(),MATCH(AL$3,$K$2:$P$2,0))</f>
        <v>0.2</v>
      </c>
      <c r="AM953" s="20" cm="1">
        <f t="array" ref="AM953">INDEX($K:$P,ROW(),MATCH(AM$3,$K$2:$P$2,0))</f>
        <v>0.2</v>
      </c>
      <c r="AN953" s="20" cm="1">
        <f t="array" ref="AN953">INDEX($K:$P,ROW(),MATCH(AN$3,$K$2:$P$2,0))</f>
        <v>0.2</v>
      </c>
      <c r="AO953" s="20" cm="1">
        <f t="array" ref="AO953">INDEX($K:$P,ROW(),MATCH(AO$3,$K$2:$P$2,0))</f>
        <v>0.2</v>
      </c>
      <c r="AP953" s="20" cm="1">
        <f t="array" ref="AP953">INDEX($K:$P,ROW(),MATCH(AP$3,$K$2:$P$2,0))</f>
        <v>0.2</v>
      </c>
      <c r="AQ953" s="20" cm="1">
        <f t="array" ref="AQ953">INDEX($K:$P,ROW(),MATCH(AQ$3,$K$2:$P$2,0))</f>
        <v>0.2</v>
      </c>
      <c r="AR953" s="20" cm="1">
        <f t="array" ref="AR953">INDEX($K:$P,ROW(),MATCH(AR$3,$K$2:$P$2,0))</f>
        <v>0.2</v>
      </c>
      <c r="AS953" s="20" cm="1">
        <f t="array" ref="AS953">INDEX($K:$P,ROW(),MATCH(AS$3,$K$2:$P$2,0))</f>
        <v>0.2</v>
      </c>
      <c r="AT953" s="20" cm="1">
        <f t="array" ref="AT953">INDEX($K:$P,ROW(),MATCH(AT$3,$K$2:$P$2,0))</f>
        <v>0.2</v>
      </c>
      <c r="AU953" s="20" cm="1">
        <f t="array" ref="AU953">INDEX($K:$P,ROW(),MATCH(AU$3,$K$2:$P$2,0))</f>
        <v>0.2</v>
      </c>
      <c r="AV953" s="20" cm="1">
        <f t="array" ref="AV953">INDEX($K:$P,ROW(),MATCH(AV$3,$K$2:$P$2,0))</f>
        <v>0.2</v>
      </c>
      <c r="AW953" s="20" cm="1">
        <f t="array" ref="AW953">INDEX($K:$P,ROW(),MATCH(AW$3,$K$2:$P$2,0))</f>
        <v>0.2</v>
      </c>
      <c r="AX953" s="20" cm="1">
        <f t="array" ref="AX953">INDEX($K:$P,ROW(),MATCH(AX$3,$K$2:$P$2,0))</f>
        <v>0.2</v>
      </c>
      <c r="AY953" s="20" cm="1">
        <f t="array" ref="AY953">INDEX($K:$P,ROW(),MATCH(AY$3,$K$2:$P$2,0))</f>
        <v>0.2</v>
      </c>
      <c r="AZ953" s="20" cm="1">
        <f t="array" ref="AZ953">INDEX($K:$P,ROW(),MATCH(AZ$3,$K$2:$P$2,0))</f>
        <v>0.2</v>
      </c>
      <c r="BA953" s="20" cm="1">
        <f t="array" ref="BA953">INDEX($K:$P,ROW(),MATCH(BA$3,$K$2:$P$2,0))</f>
        <v>0.2</v>
      </c>
      <c r="BB953" s="20" cm="1">
        <f t="array" ref="BB953">INDEX($K:$P,ROW(),MATCH(BB$3,$K$2:$P$2,0))</f>
        <v>0.2</v>
      </c>
      <c r="BC953" s="20" cm="1">
        <f t="array" ref="BC953">INDEX($K:$P,ROW(),MATCH(BC$3,$K$2:$P$2,0))</f>
        <v>0.2</v>
      </c>
      <c r="BD953" s="20" cm="1">
        <f t="array" ref="BD953">INDEX($K:$P,ROW(),MATCH(BD$3,$K$2:$P$2,0))</f>
        <v>0.2</v>
      </c>
      <c r="BE953" s="20" cm="1">
        <f t="array" ref="BE953">INDEX($K:$P,ROW(),MATCH(BE$3,$K$2:$P$2,0))</f>
        <v>0.2</v>
      </c>
      <c r="BF953" s="20" cm="1">
        <f t="array" ref="BF953">INDEX($K:$P,ROW(),MATCH(BF$3,$K$2:$P$2,0))</f>
        <v>0.2</v>
      </c>
      <c r="BG953" s="20" cm="1">
        <f t="array" ref="BG953">INDEX($K:$P,ROW(),MATCH(BG$3,$K$2:$P$2,0))</f>
        <v>0.2</v>
      </c>
      <c r="BH953" s="20" cm="1">
        <f t="array" ref="BH953">INDEX($K:$P,ROW(),MATCH(BH$3,$K$2:$P$2,0))</f>
        <v>0.2</v>
      </c>
      <c r="BI953" s="20" cm="1">
        <f t="array" ref="BI953">INDEX($K:$P,ROW(),MATCH(BI$3,$K$2:$P$2,0))</f>
        <v>0.2</v>
      </c>
      <c r="BJ953" s="20" cm="1">
        <f t="array" ref="BJ953">INDEX($K:$P,ROW(),MATCH(BJ$3,$K$2:$P$2,0))</f>
        <v>0.2</v>
      </c>
      <c r="BK953" s="20" cm="1">
        <f t="array" ref="BK953">INDEX($K:$P,ROW(),MATCH(BK$3,$K$2:$P$2,0))</f>
        <v>0.2</v>
      </c>
      <c r="BL953" s="20" cm="1">
        <f t="array" ref="BL953">INDEX($K:$P,ROW(),MATCH(BL$3,$K$2:$P$2,0))</f>
        <v>0.2</v>
      </c>
      <c r="BM953" s="20" cm="1">
        <f t="array" ref="BM953">INDEX($K:$P,ROW(),MATCH(BM$3,$K$2:$P$2,0))</f>
        <v>0.2</v>
      </c>
      <c r="BN953" s="20" cm="1">
        <f t="array" ref="BN953">INDEX($K:$P,ROW(),MATCH(BN$3,$K$2:$P$2,0))</f>
        <v>0.2</v>
      </c>
      <c r="BO953" s="20" cm="1">
        <f t="array" ref="BO953">INDEX($K:$P,ROW(),MATCH(BO$3,$K$2:$P$2,0))</f>
        <v>0.2</v>
      </c>
      <c r="BP953" s="20" cm="1">
        <f t="array" ref="BP953">INDEX($K:$P,ROW(),MATCH(BP$3,$K$2:$P$2,0))</f>
        <v>0.2</v>
      </c>
      <c r="BQ953" s="20" cm="1">
        <f t="array" ref="BQ953">INDEX($K:$P,ROW(),MATCH(BQ$3,$K$2:$P$2,0))</f>
        <v>0.2</v>
      </c>
      <c r="BR953" s="20" cm="1">
        <f t="array" ref="BR953">INDEX($K:$P,ROW(),MATCH(BR$3,$K$2:$P$2,0))</f>
        <v>0.2</v>
      </c>
      <c r="BS953" s="20" cm="1">
        <f t="array" ref="BS953">INDEX($K:$P,ROW(),MATCH(BS$3,$K$2:$P$2,0))</f>
        <v>0.2</v>
      </c>
      <c r="BT953" s="20" cm="1">
        <f t="array" ref="BT953">INDEX($K:$P,ROW(),MATCH(BT$3,$K$2:$P$2,0))</f>
        <v>0.2</v>
      </c>
      <c r="BU953" s="20" cm="1">
        <f t="array" ref="BU953">INDEX($K:$P,ROW(),MATCH(BU$3,$K$2:$P$2,0))</f>
        <v>0.2</v>
      </c>
      <c r="BV953" s="20" cm="1">
        <f t="array" ref="BV953">INDEX($K:$P,ROW(),MATCH(BV$3,$K$2:$P$2,0))</f>
        <v>0.2</v>
      </c>
      <c r="BW953" s="20" cm="1">
        <f t="array" ref="BW953">INDEX($K:$P,ROW(),MATCH(BW$3,$K$2:$P$2,0))</f>
        <v>0.2</v>
      </c>
      <c r="BX953" s="20" cm="1">
        <f t="array" ref="BX953">INDEX($K:$P,ROW(),MATCH(BX$3,$K$2:$P$2,0))</f>
        <v>0.2</v>
      </c>
      <c r="BY953" s="20" cm="1">
        <f t="array" ref="BY953">INDEX($K:$P,ROW(),MATCH(BY$3,$K$2:$P$2,0))</f>
        <v>0.2</v>
      </c>
      <c r="BZ953" s="20" cm="1">
        <f t="array" ref="BZ953">INDEX($K:$P,ROW(),MATCH(BZ$3,$K$2:$P$2,0))</f>
        <v>0.2</v>
      </c>
      <c r="CA953" s="20" cm="1">
        <f t="array" ref="CA953">INDEX($K:$P,ROW(),MATCH(CA$3,$K$2:$P$2,0))</f>
        <v>0.2</v>
      </c>
      <c r="CB953" s="20" cm="1">
        <f t="array" ref="CB953">INDEX($K:$P,ROW(),MATCH(CB$3,$K$2:$P$2,0))</f>
        <v>0.2</v>
      </c>
      <c r="CC953" s="20" cm="1">
        <f t="array" ref="CC953">INDEX($K:$P,ROW(),MATCH(CC$3,$K$2:$P$2,0))</f>
        <v>0.2</v>
      </c>
      <c r="CD953" s="20" cm="1">
        <f t="array" ref="CD953">INDEX($K:$P,ROW(),MATCH(CD$3,$K$2:$P$2,0))</f>
        <v>0.2</v>
      </c>
      <c r="CE953" s="20" cm="1">
        <f t="array" ref="CE953">INDEX($K:$P,ROW(),MATCH(CE$3,$K$2:$P$2,0))</f>
        <v>0.2</v>
      </c>
      <c r="CF953" s="20" cm="1">
        <f t="array" ref="CF953">INDEX($K:$P,ROW(),MATCH(CF$3,$K$2:$P$2,0))</f>
        <v>0.2</v>
      </c>
      <c r="CG953" s="20" cm="1">
        <f t="array" ref="CG953">INDEX($K:$P,ROW(),MATCH(CG$3,$K$2:$P$2,0))</f>
        <v>0.2</v>
      </c>
      <c r="CH953" s="20" cm="1">
        <f t="array" ref="CH953">INDEX($K:$P,ROW(),MATCH(CH$3,$K$2:$P$2,0))</f>
        <v>0.2</v>
      </c>
      <c r="CI953" s="20" cm="1">
        <f t="array" ref="CI953">INDEX($K:$P,ROW(),MATCH(CI$3,$K$2:$P$2,0))</f>
        <v>0.2</v>
      </c>
      <c r="CJ953" s="20" cm="1">
        <f t="array" ref="CJ953">INDEX($K:$P,ROW(),MATCH(CJ$3,$K$2:$P$2,0))</f>
        <v>0.2</v>
      </c>
      <c r="CK953" s="20" cm="1">
        <f t="array" ref="CK953">INDEX($K:$P,ROW(),MATCH(CK$3,$K$2:$P$2,0))</f>
        <v>0.2</v>
      </c>
      <c r="CL953" s="20" cm="1">
        <f t="array" ref="CL953">INDEX($K:$P,ROW(),MATCH(CL$3,$K$2:$P$2,0))</f>
        <v>0.2</v>
      </c>
      <c r="CM953" s="20" t="e" cm="1">
        <f t="array" ref="CM953">INDEX($K:$P,ROW(),MATCH(CM$3,$K$2:$P$2,0))</f>
        <v>#N/A</v>
      </c>
      <c r="CN953" s="20" t="e" cm="1">
        <f t="array" ref="CN953">INDEX($K:$P,ROW(),MATCH(CN$3,$K$2:$P$2,0))</f>
        <v>#N/A</v>
      </c>
      <c r="CO953" s="20" t="e" cm="1">
        <f t="array" ref="CO953">INDEX($K:$P,ROW(),MATCH(CO$3,$K$2:$P$2,0))</f>
        <v>#N/A</v>
      </c>
      <c r="CP953" s="20" t="e" cm="1">
        <f t="array" ref="CP953">INDEX($K:$P,ROW(),MATCH(CP$3,$K$2:$P$2,0))</f>
        <v>#N/A</v>
      </c>
      <c r="CQ953" s="20" t="e" cm="1">
        <f t="array" ref="CQ953">INDEX($K:$P,ROW(),MATCH(CQ$3,$K$2:$P$2,0))</f>
        <v>#N/A</v>
      </c>
      <c r="CR953" s="20" t="e" cm="1">
        <f t="array" ref="CR953">INDEX($K:$P,ROW(),MATCH(CR$3,$K$2:$P$2,0))</f>
        <v>#N/A</v>
      </c>
      <c r="CS953" s="20" t="e" cm="1">
        <f t="array" ref="CS953">INDEX($K:$P,ROW(),MATCH(CS$3,$K$2:$P$2,0))</f>
        <v>#N/A</v>
      </c>
      <c r="CT953" s="20" t="e" cm="1">
        <f t="array" ref="CT953">INDEX($K:$P,ROW(),MATCH(CT$3,$K$2:$P$2,0))</f>
        <v>#N/A</v>
      </c>
      <c r="CU953" s="20" t="e" cm="1">
        <f t="array" ref="CU953">INDEX($K:$P,ROW(),MATCH(CU$3,$K$2:$P$2,0))</f>
        <v>#N/A</v>
      </c>
      <c r="CV953" s="20" t="e" cm="1">
        <f t="array" ref="CV953">INDEX($K:$P,ROW(),MATCH(CV$3,$K$2:$P$2,0))</f>
        <v>#N/A</v>
      </c>
      <c r="CW953" s="20" t="e" cm="1">
        <f t="array" ref="CW953">INDEX($K:$P,ROW(),MATCH(CW$3,$K$2:$P$2,0))</f>
        <v>#N/A</v>
      </c>
      <c r="CX953" s="20" t="e" cm="1">
        <f t="array" ref="CX953">INDEX($K:$P,ROW(),MATCH(CX$3,$K$2:$P$2,0))</f>
        <v>#N/A</v>
      </c>
      <c r="CY953" s="20" t="e" cm="1">
        <f t="array" ref="CY953">INDEX($K:$P,ROW(),MATCH(CY$3,$K$2:$P$2,0))</f>
        <v>#N/A</v>
      </c>
      <c r="CZ953" s="20" t="e" cm="1">
        <f t="array" ref="CZ953">INDEX($K:$P,ROW(),MATCH(CZ$3,$K$2:$P$2,0))</f>
        <v>#N/A</v>
      </c>
      <c r="DA953" s="20" t="e" cm="1">
        <f t="array" ref="DA953">INDEX($K:$P,ROW(),MATCH(DA$3,$K$2:$P$2,0))</f>
        <v>#N/A</v>
      </c>
      <c r="DB953" s="20" t="e" cm="1">
        <f t="array" ref="DB953">INDEX($K:$P,ROW(),MATCH(DB$3,$K$2:$P$2,0))</f>
        <v>#N/A</v>
      </c>
      <c r="DC953" s="20" t="e" cm="1">
        <f t="array" ref="DC953">INDEX($K:$P,ROW(),MATCH(DC$3,$K$2:$P$2,0))</f>
        <v>#N/A</v>
      </c>
      <c r="DD953" s="20" t="e" cm="1">
        <f t="array" ref="DD953">INDEX($K:$P,ROW(),MATCH(DD$3,$K$2:$P$2,0))</f>
        <v>#N/A</v>
      </c>
      <c r="DE953" s="20" t="e" cm="1">
        <f t="array" ref="DE953">INDEX($K:$P,ROW(),MATCH(DE$3,$K$2:$P$2,0))</f>
        <v>#N/A</v>
      </c>
      <c r="DF953" s="20" t="e" cm="1">
        <f t="array" ref="DF953">INDEX($K:$P,ROW(),MATCH(DF$3,$K$2:$P$2,0))</f>
        <v>#N/A</v>
      </c>
      <c r="DG953" s="20" t="e" cm="1">
        <f t="array" ref="DG953">INDEX($K:$P,ROW(),MATCH(DG$3,$K$2:$P$2,0))</f>
        <v>#N/A</v>
      </c>
      <c r="DH953" s="20" t="e" cm="1">
        <f t="array" ref="DH953">INDEX($K:$P,ROW(),MATCH(DH$3,$K$2:$P$2,0))</f>
        <v>#N/A</v>
      </c>
      <c r="DI953" s="20" t="e" cm="1">
        <f t="array" ref="DI953">INDEX($K:$P,ROW(),MATCH(DI$3,$K$2:$P$2,0))</f>
        <v>#N/A</v>
      </c>
      <c r="DJ953" s="20" t="e" cm="1">
        <f t="array" ref="DJ953">INDEX($K:$P,ROW(),MATCH(DJ$3,$K$2:$P$2,0))</f>
        <v>#N/A</v>
      </c>
      <c r="DK953" s="20" t="e" cm="1">
        <f t="array" ref="DK953">INDEX($K:$P,ROW(),MATCH(DK$3,$K$2:$P$2,0))</f>
        <v>#N/A</v>
      </c>
      <c r="DL953" s="20" t="e" cm="1">
        <f t="array" ref="DL953">INDEX($K:$P,ROW(),MATCH(DL$3,$K$2:$P$2,0))</f>
        <v>#N/A</v>
      </c>
    </row>
    <row r="954" spans="1:116" x14ac:dyDescent="0.4">
      <c r="D954" t="s">
        <v>815</v>
      </c>
      <c r="E954" s="8" t="str">
        <f t="shared" si="1244"/>
        <v>954 LISTSALE-PV</v>
      </c>
      <c r="G954" s="127" t="str">
        <f>"# of "&amp;G998&amp;"s sold"</f>
        <v># of units sold</v>
      </c>
      <c r="H954" s="31"/>
      <c r="I954" s="73"/>
      <c r="J954" s="73"/>
      <c r="K954" s="58"/>
      <c r="L954" s="58"/>
      <c r="M954" s="58"/>
      <c r="N954" s="58"/>
      <c r="O954" s="58"/>
      <c r="P954" s="58"/>
      <c r="R954" s="33"/>
      <c r="CM954" s="8"/>
      <c r="CN954" s="8"/>
      <c r="CO954" s="8"/>
      <c r="CP954" s="8"/>
      <c r="CQ954" s="8"/>
      <c r="CR954" s="8"/>
      <c r="CS954" s="8"/>
      <c r="CT954" s="8"/>
      <c r="CU954" s="8"/>
      <c r="CV954" s="8"/>
      <c r="CW954" s="8"/>
      <c r="CX954" s="8"/>
      <c r="CY954" s="8"/>
      <c r="CZ954" s="8"/>
      <c r="DA954" s="8"/>
      <c r="DB954" s="8"/>
      <c r="DC954" s="8"/>
      <c r="DD954" s="8"/>
      <c r="DE954" s="8"/>
      <c r="DF954" s="8"/>
      <c r="DG954" s="8"/>
      <c r="DH954" s="8"/>
      <c r="DI954" s="8"/>
      <c r="DJ954" s="8"/>
      <c r="DK954" s="8"/>
      <c r="DL954" s="8"/>
    </row>
    <row r="955" spans="1:116" x14ac:dyDescent="0.4">
      <c r="D955" t="s">
        <v>815</v>
      </c>
      <c r="E955" s="8" t="str">
        <f t="shared" si="1244"/>
        <v>955 LISTSALE-PV</v>
      </c>
      <c r="G955" s="125"/>
      <c r="H955" s="31"/>
      <c r="I955" s="73"/>
      <c r="J955" s="73"/>
      <c r="K955" s="58"/>
      <c r="L955" s="58"/>
      <c r="M955" s="58"/>
      <c r="N955" s="58"/>
      <c r="O955" s="58"/>
      <c r="P955" s="58"/>
      <c r="R955" s="33"/>
      <c r="CM955" s="8"/>
      <c r="CN955" s="8"/>
      <c r="CO955" s="8"/>
      <c r="CP955" s="8"/>
      <c r="CQ955" s="8"/>
      <c r="CR955" s="8"/>
      <c r="CS955" s="8"/>
      <c r="CT955" s="8"/>
      <c r="CU955" s="8"/>
      <c r="CV955" s="8"/>
      <c r="CW955" s="8"/>
      <c r="CX955" s="8"/>
      <c r="CY955" s="8"/>
      <c r="CZ955" s="8"/>
      <c r="DA955" s="8"/>
      <c r="DB955" s="8"/>
      <c r="DC955" s="8"/>
      <c r="DD955" s="8"/>
      <c r="DE955" s="8"/>
      <c r="DF955" s="8"/>
      <c r="DG955" s="8"/>
      <c r="DH955" s="8"/>
      <c r="DI955" s="8"/>
      <c r="DJ955" s="8"/>
      <c r="DK955" s="8"/>
      <c r="DL955" s="8"/>
    </row>
    <row r="956" spans="1:116" x14ac:dyDescent="0.4">
      <c r="D956" t="s">
        <v>815</v>
      </c>
      <c r="E956" s="8" t="str">
        <f t="shared" si="1244"/>
        <v>956 LISTSALE-PV</v>
      </c>
      <c r="G956" s="95" t="s">
        <v>343</v>
      </c>
      <c r="H956" s="31"/>
      <c r="I956" s="73"/>
      <c r="J956" s="73"/>
      <c r="K956" s="58"/>
      <c r="L956" s="58"/>
      <c r="M956" s="58"/>
      <c r="N956" s="58"/>
      <c r="O956" s="58"/>
      <c r="P956" s="58"/>
      <c r="R956" s="33"/>
      <c r="CM956" s="8"/>
      <c r="CN956" s="8"/>
      <c r="CO956" s="8"/>
      <c r="CP956" s="8"/>
      <c r="CQ956" s="8"/>
      <c r="CR956" s="8"/>
      <c r="CS956" s="8"/>
      <c r="CT956" s="8"/>
      <c r="CU956" s="8"/>
      <c r="CV956" s="8"/>
      <c r="CW956" s="8"/>
      <c r="CX956" s="8"/>
      <c r="CY956" s="8"/>
      <c r="CZ956" s="8"/>
      <c r="DA956" s="8"/>
      <c r="DB956" s="8"/>
      <c r="DC956" s="8"/>
      <c r="DD956" s="8"/>
      <c r="DE956" s="8"/>
      <c r="DF956" s="8"/>
      <c r="DG956" s="8"/>
      <c r="DH956" s="8"/>
      <c r="DI956" s="8"/>
      <c r="DJ956" s="8"/>
      <c r="DK956" s="8"/>
      <c r="DL956" s="8"/>
    </row>
    <row r="957" spans="1:116" x14ac:dyDescent="0.4">
      <c r="D957" t="s">
        <v>815</v>
      </c>
      <c r="E957" s="8" t="str">
        <f t="shared" si="1244"/>
        <v>957 LISTSALE-PV</v>
      </c>
      <c r="G957" s="145" t="s">
        <v>519</v>
      </c>
      <c r="H957" s="31"/>
      <c r="I957" s="73"/>
      <c r="J957" s="73"/>
      <c r="K957" s="17">
        <f ca="1">SUMIF($3:$3,K$2,957:957)</f>
        <v>12000</v>
      </c>
      <c r="L957" s="17">
        <f ca="1">SUMIF($3:$3,L$2,957:957)</f>
        <v>12000</v>
      </c>
      <c r="M957" s="17">
        <f ca="1">SUMIF($3:$3,M$2,957:957)</f>
        <v>12000</v>
      </c>
      <c r="N957" s="17">
        <f ca="1">SUMIF($3:$3,N$2,957:957)</f>
        <v>12000</v>
      </c>
      <c r="O957" s="17">
        <f ca="1">SUMIF($3:$3,O$2,957:957)</f>
        <v>12000</v>
      </c>
      <c r="P957" s="17">
        <f ca="1">SUMIF($3:$3,P$2,957:957)</f>
        <v>12000</v>
      </c>
      <c r="R957" s="33"/>
      <c r="S957" s="15">
        <f ca="1">S949*S962</f>
        <v>1000</v>
      </c>
      <c r="T957" s="15">
        <f t="shared" ref="T957:CE957" ca="1" si="1245">T949*T962</f>
        <v>1000</v>
      </c>
      <c r="U957" s="15">
        <f t="shared" ca="1" si="1245"/>
        <v>1000</v>
      </c>
      <c r="V957" s="15">
        <f t="shared" ca="1" si="1245"/>
        <v>1000</v>
      </c>
      <c r="W957" s="15">
        <f t="shared" ca="1" si="1245"/>
        <v>1000</v>
      </c>
      <c r="X957" s="15">
        <f t="shared" ca="1" si="1245"/>
        <v>1000</v>
      </c>
      <c r="Y957" s="15">
        <f t="shared" ca="1" si="1245"/>
        <v>1000</v>
      </c>
      <c r="Z957" s="15">
        <f t="shared" ca="1" si="1245"/>
        <v>1000</v>
      </c>
      <c r="AA957" s="15">
        <f t="shared" ca="1" si="1245"/>
        <v>1000</v>
      </c>
      <c r="AB957" s="15">
        <f t="shared" ca="1" si="1245"/>
        <v>1000</v>
      </c>
      <c r="AC957" s="15">
        <f t="shared" ca="1" si="1245"/>
        <v>1000</v>
      </c>
      <c r="AD957" s="15">
        <f t="shared" ca="1" si="1245"/>
        <v>1000</v>
      </c>
      <c r="AE957" s="15">
        <f t="shared" ca="1" si="1245"/>
        <v>1000</v>
      </c>
      <c r="AF957" s="15">
        <f t="shared" ca="1" si="1245"/>
        <v>1000</v>
      </c>
      <c r="AG957" s="15">
        <f t="shared" ca="1" si="1245"/>
        <v>1000</v>
      </c>
      <c r="AH957" s="15">
        <f t="shared" ca="1" si="1245"/>
        <v>1000</v>
      </c>
      <c r="AI957" s="15">
        <f t="shared" ca="1" si="1245"/>
        <v>1000</v>
      </c>
      <c r="AJ957" s="15">
        <f t="shared" ca="1" si="1245"/>
        <v>1000</v>
      </c>
      <c r="AK957" s="15">
        <f t="shared" ca="1" si="1245"/>
        <v>1000</v>
      </c>
      <c r="AL957" s="15">
        <f t="shared" ca="1" si="1245"/>
        <v>1000</v>
      </c>
      <c r="AM957" s="15">
        <f t="shared" ca="1" si="1245"/>
        <v>1000</v>
      </c>
      <c r="AN957" s="15">
        <f t="shared" ca="1" si="1245"/>
        <v>1000</v>
      </c>
      <c r="AO957" s="15">
        <f t="shared" ca="1" si="1245"/>
        <v>1000</v>
      </c>
      <c r="AP957" s="15">
        <f t="shared" ca="1" si="1245"/>
        <v>1000</v>
      </c>
      <c r="AQ957" s="15">
        <f t="shared" ca="1" si="1245"/>
        <v>1000</v>
      </c>
      <c r="AR957" s="15">
        <f t="shared" ca="1" si="1245"/>
        <v>1000</v>
      </c>
      <c r="AS957" s="15">
        <f t="shared" ca="1" si="1245"/>
        <v>1000</v>
      </c>
      <c r="AT957" s="15">
        <f t="shared" ca="1" si="1245"/>
        <v>1000</v>
      </c>
      <c r="AU957" s="15">
        <f t="shared" ca="1" si="1245"/>
        <v>1000</v>
      </c>
      <c r="AV957" s="15">
        <f t="shared" ca="1" si="1245"/>
        <v>1000</v>
      </c>
      <c r="AW957" s="15">
        <f t="shared" ca="1" si="1245"/>
        <v>1000</v>
      </c>
      <c r="AX957" s="15">
        <f t="shared" ca="1" si="1245"/>
        <v>1000</v>
      </c>
      <c r="AY957" s="15">
        <f t="shared" ca="1" si="1245"/>
        <v>1000</v>
      </c>
      <c r="AZ957" s="15">
        <f t="shared" ca="1" si="1245"/>
        <v>1000</v>
      </c>
      <c r="BA957" s="15">
        <f t="shared" ca="1" si="1245"/>
        <v>1000</v>
      </c>
      <c r="BB957" s="15">
        <f t="shared" ca="1" si="1245"/>
        <v>1000</v>
      </c>
      <c r="BC957" s="15">
        <f t="shared" ca="1" si="1245"/>
        <v>1000</v>
      </c>
      <c r="BD957" s="15">
        <f t="shared" ca="1" si="1245"/>
        <v>1000</v>
      </c>
      <c r="BE957" s="15">
        <f t="shared" ca="1" si="1245"/>
        <v>1000</v>
      </c>
      <c r="BF957" s="15">
        <f t="shared" ca="1" si="1245"/>
        <v>1000</v>
      </c>
      <c r="BG957" s="15">
        <f t="shared" ca="1" si="1245"/>
        <v>1000</v>
      </c>
      <c r="BH957" s="15">
        <f t="shared" ca="1" si="1245"/>
        <v>1000</v>
      </c>
      <c r="BI957" s="15">
        <f t="shared" ca="1" si="1245"/>
        <v>1000</v>
      </c>
      <c r="BJ957" s="15">
        <f t="shared" ca="1" si="1245"/>
        <v>1000</v>
      </c>
      <c r="BK957" s="15">
        <f t="shared" ca="1" si="1245"/>
        <v>1000</v>
      </c>
      <c r="BL957" s="15">
        <f t="shared" ca="1" si="1245"/>
        <v>1000</v>
      </c>
      <c r="BM957" s="15">
        <f t="shared" ca="1" si="1245"/>
        <v>1000</v>
      </c>
      <c r="BN957" s="15">
        <f t="shared" ca="1" si="1245"/>
        <v>1000</v>
      </c>
      <c r="BO957" s="15">
        <f t="shared" ca="1" si="1245"/>
        <v>1000</v>
      </c>
      <c r="BP957" s="15">
        <f t="shared" ca="1" si="1245"/>
        <v>1000</v>
      </c>
      <c r="BQ957" s="15">
        <f t="shared" ca="1" si="1245"/>
        <v>1000</v>
      </c>
      <c r="BR957" s="15">
        <f t="shared" ca="1" si="1245"/>
        <v>1000</v>
      </c>
      <c r="BS957" s="15">
        <f t="shared" ca="1" si="1245"/>
        <v>1000</v>
      </c>
      <c r="BT957" s="15">
        <f t="shared" ca="1" si="1245"/>
        <v>1000</v>
      </c>
      <c r="BU957" s="15">
        <f t="shared" ca="1" si="1245"/>
        <v>1000</v>
      </c>
      <c r="BV957" s="15">
        <f t="shared" ca="1" si="1245"/>
        <v>1000</v>
      </c>
      <c r="BW957" s="15">
        <f t="shared" ca="1" si="1245"/>
        <v>1000</v>
      </c>
      <c r="BX957" s="15">
        <f t="shared" ca="1" si="1245"/>
        <v>1000</v>
      </c>
      <c r="BY957" s="15">
        <f t="shared" ca="1" si="1245"/>
        <v>1000</v>
      </c>
      <c r="BZ957" s="15">
        <f t="shared" ca="1" si="1245"/>
        <v>1000</v>
      </c>
      <c r="CA957" s="15">
        <f t="shared" ca="1" si="1245"/>
        <v>1000</v>
      </c>
      <c r="CB957" s="15">
        <f t="shared" ca="1" si="1245"/>
        <v>1000</v>
      </c>
      <c r="CC957" s="15">
        <f t="shared" ca="1" si="1245"/>
        <v>1000</v>
      </c>
      <c r="CD957" s="15">
        <f t="shared" ca="1" si="1245"/>
        <v>1000</v>
      </c>
      <c r="CE957" s="15">
        <f t="shared" ca="1" si="1245"/>
        <v>1000</v>
      </c>
      <c r="CF957" s="15">
        <f t="shared" ref="CF957:DL957" ca="1" si="1246">CF949*CF962</f>
        <v>1000</v>
      </c>
      <c r="CG957" s="15">
        <f t="shared" ca="1" si="1246"/>
        <v>1000</v>
      </c>
      <c r="CH957" s="15">
        <f t="shared" ca="1" si="1246"/>
        <v>1000</v>
      </c>
      <c r="CI957" s="15">
        <f t="shared" ca="1" si="1246"/>
        <v>1000</v>
      </c>
      <c r="CJ957" s="15">
        <f t="shared" ca="1" si="1246"/>
        <v>1000</v>
      </c>
      <c r="CK957" s="15">
        <f t="shared" ca="1" si="1246"/>
        <v>1000</v>
      </c>
      <c r="CL957" s="15">
        <f t="shared" ca="1" si="1246"/>
        <v>1000</v>
      </c>
      <c r="CM957" s="15" t="e">
        <f t="shared" ca="1" si="1246"/>
        <v>#N/A</v>
      </c>
      <c r="CN957" s="15" t="e">
        <f t="shared" ca="1" si="1246"/>
        <v>#N/A</v>
      </c>
      <c r="CO957" s="15" t="e">
        <f t="shared" ca="1" si="1246"/>
        <v>#N/A</v>
      </c>
      <c r="CP957" s="15" t="e">
        <f t="shared" ca="1" si="1246"/>
        <v>#N/A</v>
      </c>
      <c r="CQ957" s="15" t="e">
        <f t="shared" ca="1" si="1246"/>
        <v>#N/A</v>
      </c>
      <c r="CR957" s="15" t="e">
        <f t="shared" ca="1" si="1246"/>
        <v>#N/A</v>
      </c>
      <c r="CS957" s="15" t="e">
        <f t="shared" ca="1" si="1246"/>
        <v>#N/A</v>
      </c>
      <c r="CT957" s="15" t="e">
        <f t="shared" ca="1" si="1246"/>
        <v>#N/A</v>
      </c>
      <c r="CU957" s="15" t="e">
        <f t="shared" ca="1" si="1246"/>
        <v>#N/A</v>
      </c>
      <c r="CV957" s="15" t="e">
        <f t="shared" ca="1" si="1246"/>
        <v>#N/A</v>
      </c>
      <c r="CW957" s="15" t="e">
        <f t="shared" ca="1" si="1246"/>
        <v>#N/A</v>
      </c>
      <c r="CX957" s="15" t="e">
        <f t="shared" ca="1" si="1246"/>
        <v>#N/A</v>
      </c>
      <c r="CY957" s="15" t="e">
        <f t="shared" ca="1" si="1246"/>
        <v>#N/A</v>
      </c>
      <c r="CZ957" s="15" t="e">
        <f t="shared" ca="1" si="1246"/>
        <v>#N/A</v>
      </c>
      <c r="DA957" s="15" t="e">
        <f t="shared" ca="1" si="1246"/>
        <v>#N/A</v>
      </c>
      <c r="DB957" s="15" t="e">
        <f t="shared" ca="1" si="1246"/>
        <v>#N/A</v>
      </c>
      <c r="DC957" s="15" t="e">
        <f t="shared" ca="1" si="1246"/>
        <v>#N/A</v>
      </c>
      <c r="DD957" s="15" t="e">
        <f t="shared" ca="1" si="1246"/>
        <v>#N/A</v>
      </c>
      <c r="DE957" s="15" t="e">
        <f t="shared" ca="1" si="1246"/>
        <v>#N/A</v>
      </c>
      <c r="DF957" s="15" t="e">
        <f t="shared" ca="1" si="1246"/>
        <v>#N/A</v>
      </c>
      <c r="DG957" s="15" t="e">
        <f t="shared" ca="1" si="1246"/>
        <v>#N/A</v>
      </c>
      <c r="DH957" s="15" t="e">
        <f t="shared" ca="1" si="1246"/>
        <v>#N/A</v>
      </c>
      <c r="DI957" s="15" t="e">
        <f t="shared" ca="1" si="1246"/>
        <v>#N/A</v>
      </c>
      <c r="DJ957" s="15" t="e">
        <f t="shared" ca="1" si="1246"/>
        <v>#N/A</v>
      </c>
      <c r="DK957" s="15" t="e">
        <f t="shared" ca="1" si="1246"/>
        <v>#N/A</v>
      </c>
      <c r="DL957" s="15" t="e">
        <f t="shared" ca="1" si="1246"/>
        <v>#N/A</v>
      </c>
    </row>
    <row r="958" spans="1:116" x14ac:dyDescent="0.4">
      <c r="D958" t="s">
        <v>815</v>
      </c>
      <c r="E958" s="8" t="str">
        <f t="shared" si="1244"/>
        <v>958 LISTSALE-PV</v>
      </c>
      <c r="G958" s="145" t="s">
        <v>520</v>
      </c>
      <c r="H958" s="31"/>
      <c r="I958" s="73"/>
      <c r="J958" s="73"/>
      <c r="K958" s="17">
        <f ca="1">SUMIF($3:$3,K$2,958:958)</f>
        <v>12000</v>
      </c>
      <c r="L958" s="17">
        <f ca="1">SUMIF($3:$3,L$2,958:958)</f>
        <v>12000</v>
      </c>
      <c r="M958" s="17">
        <f ca="1">SUMIF($3:$3,M$2,958:958)</f>
        <v>12000</v>
      </c>
      <c r="N958" s="17">
        <f ca="1">SUMIF($3:$3,N$2,958:958)</f>
        <v>12000</v>
      </c>
      <c r="O958" s="17">
        <f ca="1">SUMIF($3:$3,O$2,958:958)</f>
        <v>12000</v>
      </c>
      <c r="P958" s="17">
        <f ca="1">SUMIF($3:$3,P$2,958:958)</f>
        <v>12000</v>
      </c>
      <c r="R958" s="33"/>
      <c r="S958" s="15">
        <f ca="1">S950*S962</f>
        <v>1000</v>
      </c>
      <c r="T958" s="15">
        <f t="shared" ref="T958:CE958" ca="1" si="1247">T950*T962</f>
        <v>1000</v>
      </c>
      <c r="U958" s="15">
        <f t="shared" ca="1" si="1247"/>
        <v>1000</v>
      </c>
      <c r="V958" s="15">
        <f t="shared" ca="1" si="1247"/>
        <v>1000</v>
      </c>
      <c r="W958" s="15">
        <f t="shared" ca="1" si="1247"/>
        <v>1000</v>
      </c>
      <c r="X958" s="15">
        <f t="shared" ca="1" si="1247"/>
        <v>1000</v>
      </c>
      <c r="Y958" s="15">
        <f t="shared" ca="1" si="1247"/>
        <v>1000</v>
      </c>
      <c r="Z958" s="15">
        <f t="shared" ca="1" si="1247"/>
        <v>1000</v>
      </c>
      <c r="AA958" s="15">
        <f t="shared" ca="1" si="1247"/>
        <v>1000</v>
      </c>
      <c r="AB958" s="15">
        <f t="shared" ca="1" si="1247"/>
        <v>1000</v>
      </c>
      <c r="AC958" s="15">
        <f t="shared" ca="1" si="1247"/>
        <v>1000</v>
      </c>
      <c r="AD958" s="15">
        <f t="shared" ca="1" si="1247"/>
        <v>1000</v>
      </c>
      <c r="AE958" s="15">
        <f t="shared" ca="1" si="1247"/>
        <v>1000</v>
      </c>
      <c r="AF958" s="15">
        <f t="shared" ca="1" si="1247"/>
        <v>1000</v>
      </c>
      <c r="AG958" s="15">
        <f t="shared" ca="1" si="1247"/>
        <v>1000</v>
      </c>
      <c r="AH958" s="15">
        <f t="shared" ca="1" si="1247"/>
        <v>1000</v>
      </c>
      <c r="AI958" s="15">
        <f t="shared" ca="1" si="1247"/>
        <v>1000</v>
      </c>
      <c r="AJ958" s="15">
        <f t="shared" ca="1" si="1247"/>
        <v>1000</v>
      </c>
      <c r="AK958" s="15">
        <f t="shared" ca="1" si="1247"/>
        <v>1000</v>
      </c>
      <c r="AL958" s="15">
        <f t="shared" ca="1" si="1247"/>
        <v>1000</v>
      </c>
      <c r="AM958" s="15">
        <f t="shared" ca="1" si="1247"/>
        <v>1000</v>
      </c>
      <c r="AN958" s="15">
        <f t="shared" ca="1" si="1247"/>
        <v>1000</v>
      </c>
      <c r="AO958" s="15">
        <f t="shared" ca="1" si="1247"/>
        <v>1000</v>
      </c>
      <c r="AP958" s="15">
        <f t="shared" ca="1" si="1247"/>
        <v>1000</v>
      </c>
      <c r="AQ958" s="15">
        <f t="shared" ca="1" si="1247"/>
        <v>1000</v>
      </c>
      <c r="AR958" s="15">
        <f t="shared" ca="1" si="1247"/>
        <v>1000</v>
      </c>
      <c r="AS958" s="15">
        <f t="shared" ca="1" si="1247"/>
        <v>1000</v>
      </c>
      <c r="AT958" s="15">
        <f t="shared" ca="1" si="1247"/>
        <v>1000</v>
      </c>
      <c r="AU958" s="15">
        <f t="shared" ca="1" si="1247"/>
        <v>1000</v>
      </c>
      <c r="AV958" s="15">
        <f t="shared" ca="1" si="1247"/>
        <v>1000</v>
      </c>
      <c r="AW958" s="15">
        <f t="shared" ca="1" si="1247"/>
        <v>1000</v>
      </c>
      <c r="AX958" s="15">
        <f t="shared" ca="1" si="1247"/>
        <v>1000</v>
      </c>
      <c r="AY958" s="15">
        <f t="shared" ca="1" si="1247"/>
        <v>1000</v>
      </c>
      <c r="AZ958" s="15">
        <f t="shared" ca="1" si="1247"/>
        <v>1000</v>
      </c>
      <c r="BA958" s="15">
        <f t="shared" ca="1" si="1247"/>
        <v>1000</v>
      </c>
      <c r="BB958" s="15">
        <f t="shared" ca="1" si="1247"/>
        <v>1000</v>
      </c>
      <c r="BC958" s="15">
        <f t="shared" ca="1" si="1247"/>
        <v>1000</v>
      </c>
      <c r="BD958" s="15">
        <f t="shared" ca="1" si="1247"/>
        <v>1000</v>
      </c>
      <c r="BE958" s="15">
        <f t="shared" ca="1" si="1247"/>
        <v>1000</v>
      </c>
      <c r="BF958" s="15">
        <f t="shared" ca="1" si="1247"/>
        <v>1000</v>
      </c>
      <c r="BG958" s="15">
        <f t="shared" ca="1" si="1247"/>
        <v>1000</v>
      </c>
      <c r="BH958" s="15">
        <f t="shared" ca="1" si="1247"/>
        <v>1000</v>
      </c>
      <c r="BI958" s="15">
        <f t="shared" ca="1" si="1247"/>
        <v>1000</v>
      </c>
      <c r="BJ958" s="15">
        <f t="shared" ca="1" si="1247"/>
        <v>1000</v>
      </c>
      <c r="BK958" s="15">
        <f t="shared" ca="1" si="1247"/>
        <v>1000</v>
      </c>
      <c r="BL958" s="15">
        <f t="shared" ca="1" si="1247"/>
        <v>1000</v>
      </c>
      <c r="BM958" s="15">
        <f t="shared" ca="1" si="1247"/>
        <v>1000</v>
      </c>
      <c r="BN958" s="15">
        <f t="shared" ca="1" si="1247"/>
        <v>1000</v>
      </c>
      <c r="BO958" s="15">
        <f t="shared" ca="1" si="1247"/>
        <v>1000</v>
      </c>
      <c r="BP958" s="15">
        <f t="shared" ca="1" si="1247"/>
        <v>1000</v>
      </c>
      <c r="BQ958" s="15">
        <f t="shared" ca="1" si="1247"/>
        <v>1000</v>
      </c>
      <c r="BR958" s="15">
        <f t="shared" ca="1" si="1247"/>
        <v>1000</v>
      </c>
      <c r="BS958" s="15">
        <f t="shared" ca="1" si="1247"/>
        <v>1000</v>
      </c>
      <c r="BT958" s="15">
        <f t="shared" ca="1" si="1247"/>
        <v>1000</v>
      </c>
      <c r="BU958" s="15">
        <f t="shared" ca="1" si="1247"/>
        <v>1000</v>
      </c>
      <c r="BV958" s="15">
        <f t="shared" ca="1" si="1247"/>
        <v>1000</v>
      </c>
      <c r="BW958" s="15">
        <f t="shared" ca="1" si="1247"/>
        <v>1000</v>
      </c>
      <c r="BX958" s="15">
        <f t="shared" ca="1" si="1247"/>
        <v>1000</v>
      </c>
      <c r="BY958" s="15">
        <f t="shared" ca="1" si="1247"/>
        <v>1000</v>
      </c>
      <c r="BZ958" s="15">
        <f t="shared" ca="1" si="1247"/>
        <v>1000</v>
      </c>
      <c r="CA958" s="15">
        <f t="shared" ca="1" si="1247"/>
        <v>1000</v>
      </c>
      <c r="CB958" s="15">
        <f t="shared" ca="1" si="1247"/>
        <v>1000</v>
      </c>
      <c r="CC958" s="15">
        <f t="shared" ca="1" si="1247"/>
        <v>1000</v>
      </c>
      <c r="CD958" s="15">
        <f t="shared" ca="1" si="1247"/>
        <v>1000</v>
      </c>
      <c r="CE958" s="15">
        <f t="shared" ca="1" si="1247"/>
        <v>1000</v>
      </c>
      <c r="CF958" s="15">
        <f t="shared" ref="CF958:DL958" ca="1" si="1248">CF950*CF962</f>
        <v>1000</v>
      </c>
      <c r="CG958" s="15">
        <f t="shared" ca="1" si="1248"/>
        <v>1000</v>
      </c>
      <c r="CH958" s="15">
        <f t="shared" ca="1" si="1248"/>
        <v>1000</v>
      </c>
      <c r="CI958" s="15">
        <f t="shared" ca="1" si="1248"/>
        <v>1000</v>
      </c>
      <c r="CJ958" s="15">
        <f t="shared" ca="1" si="1248"/>
        <v>1000</v>
      </c>
      <c r="CK958" s="15">
        <f t="shared" ca="1" si="1248"/>
        <v>1000</v>
      </c>
      <c r="CL958" s="15">
        <f t="shared" ca="1" si="1248"/>
        <v>1000</v>
      </c>
      <c r="CM958" s="15" t="e">
        <f t="shared" ca="1" si="1248"/>
        <v>#N/A</v>
      </c>
      <c r="CN958" s="15" t="e">
        <f t="shared" ca="1" si="1248"/>
        <v>#N/A</v>
      </c>
      <c r="CO958" s="15" t="e">
        <f t="shared" ca="1" si="1248"/>
        <v>#N/A</v>
      </c>
      <c r="CP958" s="15" t="e">
        <f t="shared" ca="1" si="1248"/>
        <v>#N/A</v>
      </c>
      <c r="CQ958" s="15" t="e">
        <f t="shared" ca="1" si="1248"/>
        <v>#N/A</v>
      </c>
      <c r="CR958" s="15" t="e">
        <f t="shared" ca="1" si="1248"/>
        <v>#N/A</v>
      </c>
      <c r="CS958" s="15" t="e">
        <f t="shared" ca="1" si="1248"/>
        <v>#N/A</v>
      </c>
      <c r="CT958" s="15" t="e">
        <f t="shared" ca="1" si="1248"/>
        <v>#N/A</v>
      </c>
      <c r="CU958" s="15" t="e">
        <f t="shared" ca="1" si="1248"/>
        <v>#N/A</v>
      </c>
      <c r="CV958" s="15" t="e">
        <f t="shared" ca="1" si="1248"/>
        <v>#N/A</v>
      </c>
      <c r="CW958" s="15" t="e">
        <f t="shared" ca="1" si="1248"/>
        <v>#N/A</v>
      </c>
      <c r="CX958" s="15" t="e">
        <f t="shared" ca="1" si="1248"/>
        <v>#N/A</v>
      </c>
      <c r="CY958" s="15" t="e">
        <f t="shared" ca="1" si="1248"/>
        <v>#N/A</v>
      </c>
      <c r="CZ958" s="15" t="e">
        <f t="shared" ca="1" si="1248"/>
        <v>#N/A</v>
      </c>
      <c r="DA958" s="15" t="e">
        <f t="shared" ca="1" si="1248"/>
        <v>#N/A</v>
      </c>
      <c r="DB958" s="15" t="e">
        <f t="shared" ca="1" si="1248"/>
        <v>#N/A</v>
      </c>
      <c r="DC958" s="15" t="e">
        <f t="shared" ca="1" si="1248"/>
        <v>#N/A</v>
      </c>
      <c r="DD958" s="15" t="e">
        <f t="shared" ca="1" si="1248"/>
        <v>#N/A</v>
      </c>
      <c r="DE958" s="15" t="e">
        <f t="shared" ca="1" si="1248"/>
        <v>#N/A</v>
      </c>
      <c r="DF958" s="15" t="e">
        <f t="shared" ca="1" si="1248"/>
        <v>#N/A</v>
      </c>
      <c r="DG958" s="15" t="e">
        <f t="shared" ca="1" si="1248"/>
        <v>#N/A</v>
      </c>
      <c r="DH958" s="15" t="e">
        <f t="shared" ca="1" si="1248"/>
        <v>#N/A</v>
      </c>
      <c r="DI958" s="15" t="e">
        <f t="shared" ca="1" si="1248"/>
        <v>#N/A</v>
      </c>
      <c r="DJ958" s="15" t="e">
        <f t="shared" ca="1" si="1248"/>
        <v>#N/A</v>
      </c>
      <c r="DK958" s="15" t="e">
        <f t="shared" ca="1" si="1248"/>
        <v>#N/A</v>
      </c>
      <c r="DL958" s="15" t="e">
        <f t="shared" ca="1" si="1248"/>
        <v>#N/A</v>
      </c>
    </row>
    <row r="959" spans="1:116" x14ac:dyDescent="0.4">
      <c r="D959" t="s">
        <v>815</v>
      </c>
      <c r="E959" s="8" t="str">
        <f t="shared" si="1244"/>
        <v>959 LISTSALE-PV</v>
      </c>
      <c r="G959" s="145" t="s">
        <v>804</v>
      </c>
      <c r="H959" s="31"/>
      <c r="I959" s="73"/>
      <c r="J959" s="73"/>
      <c r="K959" s="17">
        <f ca="1">SUMIF($3:$3,K$2,959:959)</f>
        <v>6000</v>
      </c>
      <c r="L959" s="17">
        <f ca="1">SUMIF($3:$3,L$2,959:959)</f>
        <v>6000</v>
      </c>
      <c r="M959" s="17">
        <f ca="1">SUMIF($3:$3,M$2,959:959)</f>
        <v>6000</v>
      </c>
      <c r="N959" s="17">
        <f ca="1">SUMIF($3:$3,N$2,959:959)</f>
        <v>6000</v>
      </c>
      <c r="O959" s="17">
        <f ca="1">SUMIF($3:$3,O$2,959:959)</f>
        <v>6000</v>
      </c>
      <c r="P959" s="17">
        <f ca="1">SUMIF($3:$3,P$2,959:959)</f>
        <v>6000</v>
      </c>
      <c r="R959" s="33"/>
      <c r="S959" s="15">
        <f ca="1">S951*S962</f>
        <v>500</v>
      </c>
      <c r="T959" s="15">
        <f t="shared" ref="T959:CE959" ca="1" si="1249">T951*T962</f>
        <v>500</v>
      </c>
      <c r="U959" s="15">
        <f t="shared" ca="1" si="1249"/>
        <v>500</v>
      </c>
      <c r="V959" s="15">
        <f t="shared" ca="1" si="1249"/>
        <v>500</v>
      </c>
      <c r="W959" s="15">
        <f t="shared" ca="1" si="1249"/>
        <v>500</v>
      </c>
      <c r="X959" s="15">
        <f t="shared" ca="1" si="1249"/>
        <v>500</v>
      </c>
      <c r="Y959" s="15">
        <f t="shared" ca="1" si="1249"/>
        <v>500</v>
      </c>
      <c r="Z959" s="15">
        <f t="shared" ca="1" si="1249"/>
        <v>500</v>
      </c>
      <c r="AA959" s="15">
        <f t="shared" ca="1" si="1249"/>
        <v>500</v>
      </c>
      <c r="AB959" s="15">
        <f t="shared" ca="1" si="1249"/>
        <v>500</v>
      </c>
      <c r="AC959" s="15">
        <f t="shared" ca="1" si="1249"/>
        <v>500</v>
      </c>
      <c r="AD959" s="15">
        <f t="shared" ca="1" si="1249"/>
        <v>500</v>
      </c>
      <c r="AE959" s="15">
        <f t="shared" ca="1" si="1249"/>
        <v>500</v>
      </c>
      <c r="AF959" s="15">
        <f t="shared" ca="1" si="1249"/>
        <v>500</v>
      </c>
      <c r="AG959" s="15">
        <f t="shared" ca="1" si="1249"/>
        <v>500</v>
      </c>
      <c r="AH959" s="15">
        <f t="shared" ca="1" si="1249"/>
        <v>500</v>
      </c>
      <c r="AI959" s="15">
        <f t="shared" ca="1" si="1249"/>
        <v>500</v>
      </c>
      <c r="AJ959" s="15">
        <f t="shared" ca="1" si="1249"/>
        <v>500</v>
      </c>
      <c r="AK959" s="15">
        <f t="shared" ca="1" si="1249"/>
        <v>500</v>
      </c>
      <c r="AL959" s="15">
        <f t="shared" ca="1" si="1249"/>
        <v>500</v>
      </c>
      <c r="AM959" s="15">
        <f t="shared" ca="1" si="1249"/>
        <v>500</v>
      </c>
      <c r="AN959" s="15">
        <f t="shared" ca="1" si="1249"/>
        <v>500</v>
      </c>
      <c r="AO959" s="15">
        <f t="shared" ca="1" si="1249"/>
        <v>500</v>
      </c>
      <c r="AP959" s="15">
        <f t="shared" ca="1" si="1249"/>
        <v>500</v>
      </c>
      <c r="AQ959" s="15">
        <f t="shared" ca="1" si="1249"/>
        <v>500</v>
      </c>
      <c r="AR959" s="15">
        <f t="shared" ca="1" si="1249"/>
        <v>500</v>
      </c>
      <c r="AS959" s="15">
        <f t="shared" ca="1" si="1249"/>
        <v>500</v>
      </c>
      <c r="AT959" s="15">
        <f t="shared" ca="1" si="1249"/>
        <v>500</v>
      </c>
      <c r="AU959" s="15">
        <f t="shared" ca="1" si="1249"/>
        <v>500</v>
      </c>
      <c r="AV959" s="15">
        <f t="shared" ca="1" si="1249"/>
        <v>500</v>
      </c>
      <c r="AW959" s="15">
        <f t="shared" ca="1" si="1249"/>
        <v>500</v>
      </c>
      <c r="AX959" s="15">
        <f t="shared" ca="1" si="1249"/>
        <v>500</v>
      </c>
      <c r="AY959" s="15">
        <f t="shared" ca="1" si="1249"/>
        <v>500</v>
      </c>
      <c r="AZ959" s="15">
        <f t="shared" ca="1" si="1249"/>
        <v>500</v>
      </c>
      <c r="BA959" s="15">
        <f t="shared" ca="1" si="1249"/>
        <v>500</v>
      </c>
      <c r="BB959" s="15">
        <f t="shared" ca="1" si="1249"/>
        <v>500</v>
      </c>
      <c r="BC959" s="15">
        <f t="shared" ca="1" si="1249"/>
        <v>500</v>
      </c>
      <c r="BD959" s="15">
        <f t="shared" ca="1" si="1249"/>
        <v>500</v>
      </c>
      <c r="BE959" s="15">
        <f t="shared" ca="1" si="1249"/>
        <v>500</v>
      </c>
      <c r="BF959" s="15">
        <f t="shared" ca="1" si="1249"/>
        <v>500</v>
      </c>
      <c r="BG959" s="15">
        <f t="shared" ca="1" si="1249"/>
        <v>500</v>
      </c>
      <c r="BH959" s="15">
        <f t="shared" ca="1" si="1249"/>
        <v>500</v>
      </c>
      <c r="BI959" s="15">
        <f t="shared" ca="1" si="1249"/>
        <v>500</v>
      </c>
      <c r="BJ959" s="15">
        <f t="shared" ca="1" si="1249"/>
        <v>500</v>
      </c>
      <c r="BK959" s="15">
        <f t="shared" ca="1" si="1249"/>
        <v>500</v>
      </c>
      <c r="BL959" s="15">
        <f t="shared" ca="1" si="1249"/>
        <v>500</v>
      </c>
      <c r="BM959" s="15">
        <f t="shared" ca="1" si="1249"/>
        <v>500</v>
      </c>
      <c r="BN959" s="15">
        <f t="shared" ca="1" si="1249"/>
        <v>500</v>
      </c>
      <c r="BO959" s="15">
        <f t="shared" ca="1" si="1249"/>
        <v>500</v>
      </c>
      <c r="BP959" s="15">
        <f t="shared" ca="1" si="1249"/>
        <v>500</v>
      </c>
      <c r="BQ959" s="15">
        <f t="shared" ca="1" si="1249"/>
        <v>500</v>
      </c>
      <c r="BR959" s="15">
        <f t="shared" ca="1" si="1249"/>
        <v>500</v>
      </c>
      <c r="BS959" s="15">
        <f t="shared" ca="1" si="1249"/>
        <v>500</v>
      </c>
      <c r="BT959" s="15">
        <f t="shared" ca="1" si="1249"/>
        <v>500</v>
      </c>
      <c r="BU959" s="15">
        <f t="shared" ca="1" si="1249"/>
        <v>500</v>
      </c>
      <c r="BV959" s="15">
        <f t="shared" ca="1" si="1249"/>
        <v>500</v>
      </c>
      <c r="BW959" s="15">
        <f t="shared" ca="1" si="1249"/>
        <v>500</v>
      </c>
      <c r="BX959" s="15">
        <f t="shared" ca="1" si="1249"/>
        <v>500</v>
      </c>
      <c r="BY959" s="15">
        <f t="shared" ca="1" si="1249"/>
        <v>500</v>
      </c>
      <c r="BZ959" s="15">
        <f t="shared" ca="1" si="1249"/>
        <v>500</v>
      </c>
      <c r="CA959" s="15">
        <f t="shared" ca="1" si="1249"/>
        <v>500</v>
      </c>
      <c r="CB959" s="15">
        <f t="shared" ca="1" si="1249"/>
        <v>500</v>
      </c>
      <c r="CC959" s="15">
        <f t="shared" ca="1" si="1249"/>
        <v>500</v>
      </c>
      <c r="CD959" s="15">
        <f t="shared" ca="1" si="1249"/>
        <v>500</v>
      </c>
      <c r="CE959" s="15">
        <f t="shared" ca="1" si="1249"/>
        <v>500</v>
      </c>
      <c r="CF959" s="15">
        <f t="shared" ref="CF959:DL959" ca="1" si="1250">CF951*CF962</f>
        <v>500</v>
      </c>
      <c r="CG959" s="15">
        <f t="shared" ca="1" si="1250"/>
        <v>500</v>
      </c>
      <c r="CH959" s="15">
        <f t="shared" ca="1" si="1250"/>
        <v>500</v>
      </c>
      <c r="CI959" s="15">
        <f t="shared" ca="1" si="1250"/>
        <v>500</v>
      </c>
      <c r="CJ959" s="15">
        <f t="shared" ca="1" si="1250"/>
        <v>500</v>
      </c>
      <c r="CK959" s="15">
        <f t="shared" ca="1" si="1250"/>
        <v>500</v>
      </c>
      <c r="CL959" s="15">
        <f t="shared" ca="1" si="1250"/>
        <v>500</v>
      </c>
      <c r="CM959" s="15" t="e">
        <f t="shared" ca="1" si="1250"/>
        <v>#N/A</v>
      </c>
      <c r="CN959" s="15" t="e">
        <f t="shared" ca="1" si="1250"/>
        <v>#N/A</v>
      </c>
      <c r="CO959" s="15" t="e">
        <f t="shared" ca="1" si="1250"/>
        <v>#N/A</v>
      </c>
      <c r="CP959" s="15" t="e">
        <f t="shared" ca="1" si="1250"/>
        <v>#N/A</v>
      </c>
      <c r="CQ959" s="15" t="e">
        <f t="shared" ca="1" si="1250"/>
        <v>#N/A</v>
      </c>
      <c r="CR959" s="15" t="e">
        <f t="shared" ca="1" si="1250"/>
        <v>#N/A</v>
      </c>
      <c r="CS959" s="15" t="e">
        <f t="shared" ca="1" si="1250"/>
        <v>#N/A</v>
      </c>
      <c r="CT959" s="15" t="e">
        <f t="shared" ca="1" si="1250"/>
        <v>#N/A</v>
      </c>
      <c r="CU959" s="15" t="e">
        <f t="shared" ca="1" si="1250"/>
        <v>#N/A</v>
      </c>
      <c r="CV959" s="15" t="e">
        <f t="shared" ca="1" si="1250"/>
        <v>#N/A</v>
      </c>
      <c r="CW959" s="15" t="e">
        <f t="shared" ca="1" si="1250"/>
        <v>#N/A</v>
      </c>
      <c r="CX959" s="15" t="e">
        <f t="shared" ca="1" si="1250"/>
        <v>#N/A</v>
      </c>
      <c r="CY959" s="15" t="e">
        <f t="shared" ca="1" si="1250"/>
        <v>#N/A</v>
      </c>
      <c r="CZ959" s="15" t="e">
        <f t="shared" ca="1" si="1250"/>
        <v>#N/A</v>
      </c>
      <c r="DA959" s="15" t="e">
        <f t="shared" ca="1" si="1250"/>
        <v>#N/A</v>
      </c>
      <c r="DB959" s="15" t="e">
        <f t="shared" ca="1" si="1250"/>
        <v>#N/A</v>
      </c>
      <c r="DC959" s="15" t="e">
        <f t="shared" ca="1" si="1250"/>
        <v>#N/A</v>
      </c>
      <c r="DD959" s="15" t="e">
        <f t="shared" ca="1" si="1250"/>
        <v>#N/A</v>
      </c>
      <c r="DE959" s="15" t="e">
        <f t="shared" ca="1" si="1250"/>
        <v>#N/A</v>
      </c>
      <c r="DF959" s="15" t="e">
        <f t="shared" ca="1" si="1250"/>
        <v>#N/A</v>
      </c>
      <c r="DG959" s="15" t="e">
        <f t="shared" ca="1" si="1250"/>
        <v>#N/A</v>
      </c>
      <c r="DH959" s="15" t="e">
        <f t="shared" ca="1" si="1250"/>
        <v>#N/A</v>
      </c>
      <c r="DI959" s="15" t="e">
        <f t="shared" ca="1" si="1250"/>
        <v>#N/A</v>
      </c>
      <c r="DJ959" s="15" t="e">
        <f t="shared" ca="1" si="1250"/>
        <v>#N/A</v>
      </c>
      <c r="DK959" s="15" t="e">
        <f t="shared" ca="1" si="1250"/>
        <v>#N/A</v>
      </c>
      <c r="DL959" s="15" t="e">
        <f t="shared" ca="1" si="1250"/>
        <v>#N/A</v>
      </c>
    </row>
    <row r="960" spans="1:116" x14ac:dyDescent="0.4">
      <c r="D960" t="s">
        <v>815</v>
      </c>
      <c r="E960" s="8" t="str">
        <f t="shared" si="1244"/>
        <v>960 LISTSALE-PV</v>
      </c>
      <c r="G960" s="145" t="s">
        <v>805</v>
      </c>
      <c r="H960" s="31"/>
      <c r="I960" s="73"/>
      <c r="J960" s="73"/>
      <c r="K960" s="17">
        <f ca="1">SUMIF($3:$3,K$2,960:960)</f>
        <v>18000</v>
      </c>
      <c r="L960" s="17">
        <f ca="1">SUMIF($3:$3,L$2,960:960)</f>
        <v>18000</v>
      </c>
      <c r="M960" s="17">
        <f ca="1">SUMIF($3:$3,M$2,960:960)</f>
        <v>18000</v>
      </c>
      <c r="N960" s="17">
        <f ca="1">SUMIF($3:$3,N$2,960:960)</f>
        <v>18000</v>
      </c>
      <c r="O960" s="17">
        <f ca="1">SUMIF($3:$3,O$2,960:960)</f>
        <v>18000</v>
      </c>
      <c r="P960" s="17">
        <f ca="1">SUMIF($3:$3,P$2,960:960)</f>
        <v>18000</v>
      </c>
      <c r="R960" s="33"/>
      <c r="S960" s="15">
        <f ca="1">S952*S962</f>
        <v>1500</v>
      </c>
      <c r="T960" s="15">
        <f t="shared" ref="T960:CE960" ca="1" si="1251">T952*T962</f>
        <v>1500</v>
      </c>
      <c r="U960" s="15">
        <f t="shared" ca="1" si="1251"/>
        <v>1500</v>
      </c>
      <c r="V960" s="15">
        <f t="shared" ca="1" si="1251"/>
        <v>1500</v>
      </c>
      <c r="W960" s="15">
        <f t="shared" ca="1" si="1251"/>
        <v>1500</v>
      </c>
      <c r="X960" s="15">
        <f t="shared" ca="1" si="1251"/>
        <v>1500</v>
      </c>
      <c r="Y960" s="15">
        <f t="shared" ca="1" si="1251"/>
        <v>1500</v>
      </c>
      <c r="Z960" s="15">
        <f t="shared" ca="1" si="1251"/>
        <v>1500</v>
      </c>
      <c r="AA960" s="15">
        <f t="shared" ca="1" si="1251"/>
        <v>1500</v>
      </c>
      <c r="AB960" s="15">
        <f t="shared" ca="1" si="1251"/>
        <v>1500</v>
      </c>
      <c r="AC960" s="15">
        <f t="shared" ca="1" si="1251"/>
        <v>1500</v>
      </c>
      <c r="AD960" s="15">
        <f t="shared" ca="1" si="1251"/>
        <v>1500</v>
      </c>
      <c r="AE960" s="15">
        <f t="shared" ca="1" si="1251"/>
        <v>1500</v>
      </c>
      <c r="AF960" s="15">
        <f t="shared" ca="1" si="1251"/>
        <v>1500</v>
      </c>
      <c r="AG960" s="15">
        <f t="shared" ca="1" si="1251"/>
        <v>1500</v>
      </c>
      <c r="AH960" s="15">
        <f t="shared" ca="1" si="1251"/>
        <v>1500</v>
      </c>
      <c r="AI960" s="15">
        <f t="shared" ca="1" si="1251"/>
        <v>1500</v>
      </c>
      <c r="AJ960" s="15">
        <f t="shared" ca="1" si="1251"/>
        <v>1500</v>
      </c>
      <c r="AK960" s="15">
        <f t="shared" ca="1" si="1251"/>
        <v>1500</v>
      </c>
      <c r="AL960" s="15">
        <f t="shared" ca="1" si="1251"/>
        <v>1500</v>
      </c>
      <c r="AM960" s="15">
        <f t="shared" ca="1" si="1251"/>
        <v>1500</v>
      </c>
      <c r="AN960" s="15">
        <f t="shared" ca="1" si="1251"/>
        <v>1500</v>
      </c>
      <c r="AO960" s="15">
        <f t="shared" ca="1" si="1251"/>
        <v>1500</v>
      </c>
      <c r="AP960" s="15">
        <f t="shared" ca="1" si="1251"/>
        <v>1500</v>
      </c>
      <c r="AQ960" s="15">
        <f t="shared" ca="1" si="1251"/>
        <v>1500</v>
      </c>
      <c r="AR960" s="15">
        <f t="shared" ca="1" si="1251"/>
        <v>1500</v>
      </c>
      <c r="AS960" s="15">
        <f t="shared" ca="1" si="1251"/>
        <v>1500</v>
      </c>
      <c r="AT960" s="15">
        <f t="shared" ca="1" si="1251"/>
        <v>1500</v>
      </c>
      <c r="AU960" s="15">
        <f t="shared" ca="1" si="1251"/>
        <v>1500</v>
      </c>
      <c r="AV960" s="15">
        <f t="shared" ca="1" si="1251"/>
        <v>1500</v>
      </c>
      <c r="AW960" s="15">
        <f t="shared" ca="1" si="1251"/>
        <v>1500</v>
      </c>
      <c r="AX960" s="15">
        <f t="shared" ca="1" si="1251"/>
        <v>1500</v>
      </c>
      <c r="AY960" s="15">
        <f t="shared" ca="1" si="1251"/>
        <v>1500</v>
      </c>
      <c r="AZ960" s="15">
        <f t="shared" ca="1" si="1251"/>
        <v>1500</v>
      </c>
      <c r="BA960" s="15">
        <f t="shared" ca="1" si="1251"/>
        <v>1500</v>
      </c>
      <c r="BB960" s="15">
        <f t="shared" ca="1" si="1251"/>
        <v>1500</v>
      </c>
      <c r="BC960" s="15">
        <f t="shared" ca="1" si="1251"/>
        <v>1500</v>
      </c>
      <c r="BD960" s="15">
        <f t="shared" ca="1" si="1251"/>
        <v>1500</v>
      </c>
      <c r="BE960" s="15">
        <f t="shared" ca="1" si="1251"/>
        <v>1500</v>
      </c>
      <c r="BF960" s="15">
        <f t="shared" ca="1" si="1251"/>
        <v>1500</v>
      </c>
      <c r="BG960" s="15">
        <f t="shared" ca="1" si="1251"/>
        <v>1500</v>
      </c>
      <c r="BH960" s="15">
        <f t="shared" ca="1" si="1251"/>
        <v>1500</v>
      </c>
      <c r="BI960" s="15">
        <f t="shared" ca="1" si="1251"/>
        <v>1500</v>
      </c>
      <c r="BJ960" s="15">
        <f t="shared" ca="1" si="1251"/>
        <v>1500</v>
      </c>
      <c r="BK960" s="15">
        <f t="shared" ca="1" si="1251"/>
        <v>1500</v>
      </c>
      <c r="BL960" s="15">
        <f t="shared" ca="1" si="1251"/>
        <v>1500</v>
      </c>
      <c r="BM960" s="15">
        <f t="shared" ca="1" si="1251"/>
        <v>1500</v>
      </c>
      <c r="BN960" s="15">
        <f t="shared" ca="1" si="1251"/>
        <v>1500</v>
      </c>
      <c r="BO960" s="15">
        <f t="shared" ca="1" si="1251"/>
        <v>1500</v>
      </c>
      <c r="BP960" s="15">
        <f t="shared" ca="1" si="1251"/>
        <v>1500</v>
      </c>
      <c r="BQ960" s="15">
        <f t="shared" ca="1" si="1251"/>
        <v>1500</v>
      </c>
      <c r="BR960" s="15">
        <f t="shared" ca="1" si="1251"/>
        <v>1500</v>
      </c>
      <c r="BS960" s="15">
        <f t="shared" ca="1" si="1251"/>
        <v>1500</v>
      </c>
      <c r="BT960" s="15">
        <f t="shared" ca="1" si="1251"/>
        <v>1500</v>
      </c>
      <c r="BU960" s="15">
        <f t="shared" ca="1" si="1251"/>
        <v>1500</v>
      </c>
      <c r="BV960" s="15">
        <f t="shared" ca="1" si="1251"/>
        <v>1500</v>
      </c>
      <c r="BW960" s="15">
        <f t="shared" ca="1" si="1251"/>
        <v>1500</v>
      </c>
      <c r="BX960" s="15">
        <f t="shared" ca="1" si="1251"/>
        <v>1500</v>
      </c>
      <c r="BY960" s="15">
        <f t="shared" ca="1" si="1251"/>
        <v>1500</v>
      </c>
      <c r="BZ960" s="15">
        <f t="shared" ca="1" si="1251"/>
        <v>1500</v>
      </c>
      <c r="CA960" s="15">
        <f t="shared" ca="1" si="1251"/>
        <v>1500</v>
      </c>
      <c r="CB960" s="15">
        <f t="shared" ca="1" si="1251"/>
        <v>1500</v>
      </c>
      <c r="CC960" s="15">
        <f t="shared" ca="1" si="1251"/>
        <v>1500</v>
      </c>
      <c r="CD960" s="15">
        <f t="shared" ca="1" si="1251"/>
        <v>1500</v>
      </c>
      <c r="CE960" s="15">
        <f t="shared" ca="1" si="1251"/>
        <v>1500</v>
      </c>
      <c r="CF960" s="15">
        <f t="shared" ref="CF960:DL960" ca="1" si="1252">CF952*CF962</f>
        <v>1500</v>
      </c>
      <c r="CG960" s="15">
        <f t="shared" ca="1" si="1252"/>
        <v>1500</v>
      </c>
      <c r="CH960" s="15">
        <f t="shared" ca="1" si="1252"/>
        <v>1500</v>
      </c>
      <c r="CI960" s="15">
        <f t="shared" ca="1" si="1252"/>
        <v>1500</v>
      </c>
      <c r="CJ960" s="15">
        <f t="shared" ca="1" si="1252"/>
        <v>1500</v>
      </c>
      <c r="CK960" s="15">
        <f t="shared" ca="1" si="1252"/>
        <v>1500</v>
      </c>
      <c r="CL960" s="15">
        <f t="shared" ca="1" si="1252"/>
        <v>1500</v>
      </c>
      <c r="CM960" s="15" t="e">
        <f t="shared" ca="1" si="1252"/>
        <v>#N/A</v>
      </c>
      <c r="CN960" s="15" t="e">
        <f t="shared" ca="1" si="1252"/>
        <v>#N/A</v>
      </c>
      <c r="CO960" s="15" t="e">
        <f t="shared" ca="1" si="1252"/>
        <v>#N/A</v>
      </c>
      <c r="CP960" s="15" t="e">
        <f t="shared" ca="1" si="1252"/>
        <v>#N/A</v>
      </c>
      <c r="CQ960" s="15" t="e">
        <f t="shared" ca="1" si="1252"/>
        <v>#N/A</v>
      </c>
      <c r="CR960" s="15" t="e">
        <f t="shared" ca="1" si="1252"/>
        <v>#N/A</v>
      </c>
      <c r="CS960" s="15" t="e">
        <f t="shared" ca="1" si="1252"/>
        <v>#N/A</v>
      </c>
      <c r="CT960" s="15" t="e">
        <f t="shared" ca="1" si="1252"/>
        <v>#N/A</v>
      </c>
      <c r="CU960" s="15" t="e">
        <f t="shared" ca="1" si="1252"/>
        <v>#N/A</v>
      </c>
      <c r="CV960" s="15" t="e">
        <f t="shared" ca="1" si="1252"/>
        <v>#N/A</v>
      </c>
      <c r="CW960" s="15" t="e">
        <f t="shared" ca="1" si="1252"/>
        <v>#N/A</v>
      </c>
      <c r="CX960" s="15" t="e">
        <f t="shared" ca="1" si="1252"/>
        <v>#N/A</v>
      </c>
      <c r="CY960" s="15" t="e">
        <f t="shared" ca="1" si="1252"/>
        <v>#N/A</v>
      </c>
      <c r="CZ960" s="15" t="e">
        <f t="shared" ca="1" si="1252"/>
        <v>#N/A</v>
      </c>
      <c r="DA960" s="15" t="e">
        <f t="shared" ca="1" si="1252"/>
        <v>#N/A</v>
      </c>
      <c r="DB960" s="15" t="e">
        <f t="shared" ca="1" si="1252"/>
        <v>#N/A</v>
      </c>
      <c r="DC960" s="15" t="e">
        <f t="shared" ca="1" si="1252"/>
        <v>#N/A</v>
      </c>
      <c r="DD960" s="15" t="e">
        <f t="shared" ca="1" si="1252"/>
        <v>#N/A</v>
      </c>
      <c r="DE960" s="15" t="e">
        <f t="shared" ca="1" si="1252"/>
        <v>#N/A</v>
      </c>
      <c r="DF960" s="15" t="e">
        <f t="shared" ca="1" si="1252"/>
        <v>#N/A</v>
      </c>
      <c r="DG960" s="15" t="e">
        <f t="shared" ca="1" si="1252"/>
        <v>#N/A</v>
      </c>
      <c r="DH960" s="15" t="e">
        <f t="shared" ca="1" si="1252"/>
        <v>#N/A</v>
      </c>
      <c r="DI960" s="15" t="e">
        <f t="shared" ca="1" si="1252"/>
        <v>#N/A</v>
      </c>
      <c r="DJ960" s="15" t="e">
        <f t="shared" ca="1" si="1252"/>
        <v>#N/A</v>
      </c>
      <c r="DK960" s="15" t="e">
        <f t="shared" ca="1" si="1252"/>
        <v>#N/A</v>
      </c>
      <c r="DL960" s="15" t="e">
        <f t="shared" ca="1" si="1252"/>
        <v>#N/A</v>
      </c>
    </row>
    <row r="961" spans="4:116" x14ac:dyDescent="0.4">
      <c r="D961" t="s">
        <v>815</v>
      </c>
      <c r="E961" s="8" t="str">
        <f t="shared" si="1244"/>
        <v>961 LISTSALE-PV</v>
      </c>
      <c r="G961" s="145" t="s">
        <v>806</v>
      </c>
      <c r="H961" s="31"/>
      <c r="I961" s="73"/>
      <c r="J961" s="73"/>
      <c r="K961" s="256">
        <f ca="1">SUMIF($3:$3,K$2,961:961)</f>
        <v>12000</v>
      </c>
      <c r="L961" s="256">
        <f ca="1">SUMIF($3:$3,L$2,961:961)</f>
        <v>12000</v>
      </c>
      <c r="M961" s="256">
        <f ca="1">SUMIF($3:$3,M$2,961:961)</f>
        <v>12000</v>
      </c>
      <c r="N961" s="256">
        <f ca="1">SUMIF($3:$3,N$2,961:961)</f>
        <v>12000</v>
      </c>
      <c r="O961" s="256">
        <f ca="1">SUMIF($3:$3,O$2,961:961)</f>
        <v>12000</v>
      </c>
      <c r="P961" s="256">
        <f ca="1">SUMIF($3:$3,P$2,961:961)</f>
        <v>12000</v>
      </c>
      <c r="R961" s="33"/>
      <c r="S961" s="15">
        <f ca="1">S953*S962</f>
        <v>1000</v>
      </c>
      <c r="T961" s="15">
        <f t="shared" ref="T961:CE961" ca="1" si="1253">T953*T962</f>
        <v>1000</v>
      </c>
      <c r="U961" s="15">
        <f t="shared" ca="1" si="1253"/>
        <v>1000</v>
      </c>
      <c r="V961" s="15">
        <f t="shared" ca="1" si="1253"/>
        <v>1000</v>
      </c>
      <c r="W961" s="15">
        <f t="shared" ca="1" si="1253"/>
        <v>1000</v>
      </c>
      <c r="X961" s="15">
        <f t="shared" ca="1" si="1253"/>
        <v>1000</v>
      </c>
      <c r="Y961" s="15">
        <f t="shared" ca="1" si="1253"/>
        <v>1000</v>
      </c>
      <c r="Z961" s="15">
        <f t="shared" ca="1" si="1253"/>
        <v>1000</v>
      </c>
      <c r="AA961" s="15">
        <f t="shared" ca="1" si="1253"/>
        <v>1000</v>
      </c>
      <c r="AB961" s="15">
        <f t="shared" ca="1" si="1253"/>
        <v>1000</v>
      </c>
      <c r="AC961" s="15">
        <f t="shared" ca="1" si="1253"/>
        <v>1000</v>
      </c>
      <c r="AD961" s="15">
        <f t="shared" ca="1" si="1253"/>
        <v>1000</v>
      </c>
      <c r="AE961" s="15">
        <f t="shared" ca="1" si="1253"/>
        <v>1000</v>
      </c>
      <c r="AF961" s="15">
        <f t="shared" ca="1" si="1253"/>
        <v>1000</v>
      </c>
      <c r="AG961" s="15">
        <f t="shared" ca="1" si="1253"/>
        <v>1000</v>
      </c>
      <c r="AH961" s="15">
        <f t="shared" ca="1" si="1253"/>
        <v>1000</v>
      </c>
      <c r="AI961" s="15">
        <f t="shared" ca="1" si="1253"/>
        <v>1000</v>
      </c>
      <c r="AJ961" s="15">
        <f t="shared" ca="1" si="1253"/>
        <v>1000</v>
      </c>
      <c r="AK961" s="15">
        <f t="shared" ca="1" si="1253"/>
        <v>1000</v>
      </c>
      <c r="AL961" s="15">
        <f t="shared" ca="1" si="1253"/>
        <v>1000</v>
      </c>
      <c r="AM961" s="15">
        <f t="shared" ca="1" si="1253"/>
        <v>1000</v>
      </c>
      <c r="AN961" s="15">
        <f t="shared" ca="1" si="1253"/>
        <v>1000</v>
      </c>
      <c r="AO961" s="15">
        <f t="shared" ca="1" si="1253"/>
        <v>1000</v>
      </c>
      <c r="AP961" s="15">
        <f t="shared" ca="1" si="1253"/>
        <v>1000</v>
      </c>
      <c r="AQ961" s="15">
        <f t="shared" ca="1" si="1253"/>
        <v>1000</v>
      </c>
      <c r="AR961" s="15">
        <f t="shared" ca="1" si="1253"/>
        <v>1000</v>
      </c>
      <c r="AS961" s="15">
        <f t="shared" ca="1" si="1253"/>
        <v>1000</v>
      </c>
      <c r="AT961" s="15">
        <f t="shared" ca="1" si="1253"/>
        <v>1000</v>
      </c>
      <c r="AU961" s="15">
        <f t="shared" ca="1" si="1253"/>
        <v>1000</v>
      </c>
      <c r="AV961" s="15">
        <f t="shared" ca="1" si="1253"/>
        <v>1000</v>
      </c>
      <c r="AW961" s="15">
        <f t="shared" ca="1" si="1253"/>
        <v>1000</v>
      </c>
      <c r="AX961" s="15">
        <f t="shared" ca="1" si="1253"/>
        <v>1000</v>
      </c>
      <c r="AY961" s="15">
        <f t="shared" ca="1" si="1253"/>
        <v>1000</v>
      </c>
      <c r="AZ961" s="15">
        <f t="shared" ca="1" si="1253"/>
        <v>1000</v>
      </c>
      <c r="BA961" s="15">
        <f t="shared" ca="1" si="1253"/>
        <v>1000</v>
      </c>
      <c r="BB961" s="15">
        <f t="shared" ca="1" si="1253"/>
        <v>1000</v>
      </c>
      <c r="BC961" s="15">
        <f t="shared" ca="1" si="1253"/>
        <v>1000</v>
      </c>
      <c r="BD961" s="15">
        <f t="shared" ca="1" si="1253"/>
        <v>1000</v>
      </c>
      <c r="BE961" s="15">
        <f t="shared" ca="1" si="1253"/>
        <v>1000</v>
      </c>
      <c r="BF961" s="15">
        <f t="shared" ca="1" si="1253"/>
        <v>1000</v>
      </c>
      <c r="BG961" s="15">
        <f t="shared" ca="1" si="1253"/>
        <v>1000</v>
      </c>
      <c r="BH961" s="15">
        <f t="shared" ca="1" si="1253"/>
        <v>1000</v>
      </c>
      <c r="BI961" s="15">
        <f t="shared" ca="1" si="1253"/>
        <v>1000</v>
      </c>
      <c r="BJ961" s="15">
        <f t="shared" ca="1" si="1253"/>
        <v>1000</v>
      </c>
      <c r="BK961" s="15">
        <f t="shared" ca="1" si="1253"/>
        <v>1000</v>
      </c>
      <c r="BL961" s="15">
        <f t="shared" ca="1" si="1253"/>
        <v>1000</v>
      </c>
      <c r="BM961" s="15">
        <f t="shared" ca="1" si="1253"/>
        <v>1000</v>
      </c>
      <c r="BN961" s="15">
        <f t="shared" ca="1" si="1253"/>
        <v>1000</v>
      </c>
      <c r="BO961" s="15">
        <f t="shared" ca="1" si="1253"/>
        <v>1000</v>
      </c>
      <c r="BP961" s="15">
        <f t="shared" ca="1" si="1253"/>
        <v>1000</v>
      </c>
      <c r="BQ961" s="15">
        <f t="shared" ca="1" si="1253"/>
        <v>1000</v>
      </c>
      <c r="BR961" s="15">
        <f t="shared" ca="1" si="1253"/>
        <v>1000</v>
      </c>
      <c r="BS961" s="15">
        <f t="shared" ca="1" si="1253"/>
        <v>1000</v>
      </c>
      <c r="BT961" s="15">
        <f t="shared" ca="1" si="1253"/>
        <v>1000</v>
      </c>
      <c r="BU961" s="15">
        <f t="shared" ca="1" si="1253"/>
        <v>1000</v>
      </c>
      <c r="BV961" s="15">
        <f t="shared" ca="1" si="1253"/>
        <v>1000</v>
      </c>
      <c r="BW961" s="15">
        <f t="shared" ca="1" si="1253"/>
        <v>1000</v>
      </c>
      <c r="BX961" s="15">
        <f t="shared" ca="1" si="1253"/>
        <v>1000</v>
      </c>
      <c r="BY961" s="15">
        <f t="shared" ca="1" si="1253"/>
        <v>1000</v>
      </c>
      <c r="BZ961" s="15">
        <f t="shared" ca="1" si="1253"/>
        <v>1000</v>
      </c>
      <c r="CA961" s="15">
        <f t="shared" ca="1" si="1253"/>
        <v>1000</v>
      </c>
      <c r="CB961" s="15">
        <f t="shared" ca="1" si="1253"/>
        <v>1000</v>
      </c>
      <c r="CC961" s="15">
        <f t="shared" ca="1" si="1253"/>
        <v>1000</v>
      </c>
      <c r="CD961" s="15">
        <f t="shared" ca="1" si="1253"/>
        <v>1000</v>
      </c>
      <c r="CE961" s="15">
        <f t="shared" ca="1" si="1253"/>
        <v>1000</v>
      </c>
      <c r="CF961" s="15">
        <f t="shared" ref="CF961:DL961" ca="1" si="1254">CF953*CF962</f>
        <v>1000</v>
      </c>
      <c r="CG961" s="15">
        <f t="shared" ca="1" si="1254"/>
        <v>1000</v>
      </c>
      <c r="CH961" s="15">
        <f t="shared" ca="1" si="1254"/>
        <v>1000</v>
      </c>
      <c r="CI961" s="15">
        <f t="shared" ca="1" si="1254"/>
        <v>1000</v>
      </c>
      <c r="CJ961" s="15">
        <f t="shared" ca="1" si="1254"/>
        <v>1000</v>
      </c>
      <c r="CK961" s="15">
        <f t="shared" ca="1" si="1254"/>
        <v>1000</v>
      </c>
      <c r="CL961" s="15">
        <f t="shared" ca="1" si="1254"/>
        <v>1000</v>
      </c>
      <c r="CM961" s="15" t="e">
        <f t="shared" ca="1" si="1254"/>
        <v>#N/A</v>
      </c>
      <c r="CN961" s="15" t="e">
        <f t="shared" ca="1" si="1254"/>
        <v>#N/A</v>
      </c>
      <c r="CO961" s="15" t="e">
        <f t="shared" ca="1" si="1254"/>
        <v>#N/A</v>
      </c>
      <c r="CP961" s="15" t="e">
        <f t="shared" ca="1" si="1254"/>
        <v>#N/A</v>
      </c>
      <c r="CQ961" s="15" t="e">
        <f t="shared" ca="1" si="1254"/>
        <v>#N/A</v>
      </c>
      <c r="CR961" s="15" t="e">
        <f t="shared" ca="1" si="1254"/>
        <v>#N/A</v>
      </c>
      <c r="CS961" s="15" t="e">
        <f t="shared" ca="1" si="1254"/>
        <v>#N/A</v>
      </c>
      <c r="CT961" s="15" t="e">
        <f t="shared" ca="1" si="1254"/>
        <v>#N/A</v>
      </c>
      <c r="CU961" s="15" t="e">
        <f t="shared" ca="1" si="1254"/>
        <v>#N/A</v>
      </c>
      <c r="CV961" s="15" t="e">
        <f t="shared" ca="1" si="1254"/>
        <v>#N/A</v>
      </c>
      <c r="CW961" s="15" t="e">
        <f t="shared" ca="1" si="1254"/>
        <v>#N/A</v>
      </c>
      <c r="CX961" s="15" t="e">
        <f t="shared" ca="1" si="1254"/>
        <v>#N/A</v>
      </c>
      <c r="CY961" s="15" t="e">
        <f t="shared" ca="1" si="1254"/>
        <v>#N/A</v>
      </c>
      <c r="CZ961" s="15" t="e">
        <f t="shared" ca="1" si="1254"/>
        <v>#N/A</v>
      </c>
      <c r="DA961" s="15" t="e">
        <f t="shared" ca="1" si="1254"/>
        <v>#N/A</v>
      </c>
      <c r="DB961" s="15" t="e">
        <f t="shared" ca="1" si="1254"/>
        <v>#N/A</v>
      </c>
      <c r="DC961" s="15" t="e">
        <f t="shared" ca="1" si="1254"/>
        <v>#N/A</v>
      </c>
      <c r="DD961" s="15" t="e">
        <f t="shared" ca="1" si="1254"/>
        <v>#N/A</v>
      </c>
      <c r="DE961" s="15" t="e">
        <f t="shared" ca="1" si="1254"/>
        <v>#N/A</v>
      </c>
      <c r="DF961" s="15" t="e">
        <f t="shared" ca="1" si="1254"/>
        <v>#N/A</v>
      </c>
      <c r="DG961" s="15" t="e">
        <f t="shared" ca="1" si="1254"/>
        <v>#N/A</v>
      </c>
      <c r="DH961" s="15" t="e">
        <f t="shared" ca="1" si="1254"/>
        <v>#N/A</v>
      </c>
      <c r="DI961" s="15" t="e">
        <f t="shared" ca="1" si="1254"/>
        <v>#N/A</v>
      </c>
      <c r="DJ961" s="15" t="e">
        <f t="shared" ca="1" si="1254"/>
        <v>#N/A</v>
      </c>
      <c r="DK961" s="15" t="e">
        <f t="shared" ca="1" si="1254"/>
        <v>#N/A</v>
      </c>
      <c r="DL961" s="15" t="e">
        <f t="shared" ca="1" si="1254"/>
        <v>#N/A</v>
      </c>
    </row>
    <row r="962" spans="4:116" s="27" customFormat="1" x14ac:dyDescent="0.4">
      <c r="D962" t="s">
        <v>815</v>
      </c>
      <c r="E962" s="8" t="str">
        <f t="shared" si="1244"/>
        <v>962 LISTSALE-PV</v>
      </c>
      <c r="G962" s="127" t="str">
        <f>"# of "&amp;G998&amp;"s sold"</f>
        <v># of units sold</v>
      </c>
      <c r="H962" s="31"/>
      <c r="I962" s="73"/>
      <c r="J962" s="73"/>
      <c r="K962" s="38">
        <f ca="1">SUMIF($3:$3,K$2,962:962)</f>
        <v>60000</v>
      </c>
      <c r="L962" s="38">
        <f ca="1">SUMIF($3:$3,L$2,962:962)</f>
        <v>60000</v>
      </c>
      <c r="M962" s="38">
        <f ca="1">SUMIF($3:$3,M$2,962:962)</f>
        <v>60000</v>
      </c>
      <c r="N962" s="38">
        <f ca="1">SUMIF($3:$3,N$2,962:962)</f>
        <v>60000</v>
      </c>
      <c r="O962" s="38">
        <f ca="1">SUMIF($3:$3,O$2,962:962)</f>
        <v>60000</v>
      </c>
      <c r="P962" s="38">
        <f ca="1">SUMIF($3:$3,P$2,962:962)</f>
        <v>60000</v>
      </c>
      <c r="R962" s="118"/>
      <c r="S962" s="117" cm="1">
        <f t="array" aca="1" ref="S962" ca="1">INDIRECT(S940)</f>
        <v>5000</v>
      </c>
      <c r="T962" s="117" cm="1">
        <f t="array" aca="1" ref="T962" ca="1">INDIRECT(T940)</f>
        <v>5000</v>
      </c>
      <c r="U962" s="117" cm="1">
        <f t="array" aca="1" ref="U962" ca="1">INDIRECT(U940)</f>
        <v>5000</v>
      </c>
      <c r="V962" s="117" cm="1">
        <f t="array" aca="1" ref="V962" ca="1">INDIRECT(V940)</f>
        <v>5000</v>
      </c>
      <c r="W962" s="117" cm="1">
        <f t="array" aca="1" ref="W962" ca="1">INDIRECT(W940)</f>
        <v>5000</v>
      </c>
      <c r="X962" s="117" cm="1">
        <f t="array" aca="1" ref="X962" ca="1">INDIRECT(X940)</f>
        <v>5000</v>
      </c>
      <c r="Y962" s="117" cm="1">
        <f t="array" aca="1" ref="Y962" ca="1">INDIRECT(Y940)</f>
        <v>5000</v>
      </c>
      <c r="Z962" s="117" cm="1">
        <f t="array" aca="1" ref="Z962" ca="1">INDIRECT(Z940)</f>
        <v>5000</v>
      </c>
      <c r="AA962" s="117" cm="1">
        <f t="array" aca="1" ref="AA962" ca="1">INDIRECT(AA940)</f>
        <v>5000</v>
      </c>
      <c r="AB962" s="117" cm="1">
        <f t="array" aca="1" ref="AB962" ca="1">INDIRECT(AB940)</f>
        <v>5000</v>
      </c>
      <c r="AC962" s="117" cm="1">
        <f t="array" aca="1" ref="AC962" ca="1">INDIRECT(AC940)</f>
        <v>5000</v>
      </c>
      <c r="AD962" s="117" cm="1">
        <f t="array" aca="1" ref="AD962" ca="1">INDIRECT(AD940)</f>
        <v>5000</v>
      </c>
      <c r="AE962" s="117" cm="1">
        <f t="array" aca="1" ref="AE962" ca="1">INDIRECT(AE940)</f>
        <v>5000</v>
      </c>
      <c r="AF962" s="117" cm="1">
        <f t="array" aca="1" ref="AF962" ca="1">INDIRECT(AF940)</f>
        <v>5000</v>
      </c>
      <c r="AG962" s="117" cm="1">
        <f t="array" aca="1" ref="AG962" ca="1">INDIRECT(AG940)</f>
        <v>5000</v>
      </c>
      <c r="AH962" s="117" cm="1">
        <f t="array" aca="1" ref="AH962" ca="1">INDIRECT(AH940)</f>
        <v>5000</v>
      </c>
      <c r="AI962" s="117" cm="1">
        <f t="array" aca="1" ref="AI962" ca="1">INDIRECT(AI940)</f>
        <v>5000</v>
      </c>
      <c r="AJ962" s="117" cm="1">
        <f t="array" aca="1" ref="AJ962" ca="1">INDIRECT(AJ940)</f>
        <v>5000</v>
      </c>
      <c r="AK962" s="117" cm="1">
        <f t="array" aca="1" ref="AK962" ca="1">INDIRECT(AK940)</f>
        <v>5000</v>
      </c>
      <c r="AL962" s="117" cm="1">
        <f t="array" aca="1" ref="AL962" ca="1">INDIRECT(AL940)</f>
        <v>5000</v>
      </c>
      <c r="AM962" s="117" cm="1">
        <f t="array" aca="1" ref="AM962" ca="1">INDIRECT(AM940)</f>
        <v>5000</v>
      </c>
      <c r="AN962" s="117" cm="1">
        <f t="array" aca="1" ref="AN962" ca="1">INDIRECT(AN940)</f>
        <v>5000</v>
      </c>
      <c r="AO962" s="117" cm="1">
        <f t="array" aca="1" ref="AO962" ca="1">INDIRECT(AO940)</f>
        <v>5000</v>
      </c>
      <c r="AP962" s="117" cm="1">
        <f t="array" aca="1" ref="AP962" ca="1">INDIRECT(AP940)</f>
        <v>5000</v>
      </c>
      <c r="AQ962" s="117" cm="1">
        <f t="array" aca="1" ref="AQ962" ca="1">INDIRECT(AQ940)</f>
        <v>5000</v>
      </c>
      <c r="AR962" s="117" cm="1">
        <f t="array" aca="1" ref="AR962" ca="1">INDIRECT(AR940)</f>
        <v>5000</v>
      </c>
      <c r="AS962" s="117" cm="1">
        <f t="array" aca="1" ref="AS962" ca="1">INDIRECT(AS940)</f>
        <v>5000</v>
      </c>
      <c r="AT962" s="117" cm="1">
        <f t="array" aca="1" ref="AT962" ca="1">INDIRECT(AT940)</f>
        <v>5000</v>
      </c>
      <c r="AU962" s="117" cm="1">
        <f t="array" aca="1" ref="AU962" ca="1">INDIRECT(AU940)</f>
        <v>5000</v>
      </c>
      <c r="AV962" s="117" cm="1">
        <f t="array" aca="1" ref="AV962" ca="1">INDIRECT(AV940)</f>
        <v>5000</v>
      </c>
      <c r="AW962" s="117" cm="1">
        <f t="array" aca="1" ref="AW962" ca="1">INDIRECT(AW940)</f>
        <v>5000</v>
      </c>
      <c r="AX962" s="117" cm="1">
        <f t="array" aca="1" ref="AX962" ca="1">INDIRECT(AX940)</f>
        <v>5000</v>
      </c>
      <c r="AY962" s="117" cm="1">
        <f t="array" aca="1" ref="AY962" ca="1">INDIRECT(AY940)</f>
        <v>5000</v>
      </c>
      <c r="AZ962" s="117" cm="1">
        <f t="array" aca="1" ref="AZ962" ca="1">INDIRECT(AZ940)</f>
        <v>5000</v>
      </c>
      <c r="BA962" s="117" cm="1">
        <f t="array" aca="1" ref="BA962" ca="1">INDIRECT(BA940)</f>
        <v>5000</v>
      </c>
      <c r="BB962" s="117" cm="1">
        <f t="array" aca="1" ref="BB962" ca="1">INDIRECT(BB940)</f>
        <v>5000</v>
      </c>
      <c r="BC962" s="117" cm="1">
        <f t="array" aca="1" ref="BC962" ca="1">INDIRECT(BC940)</f>
        <v>5000</v>
      </c>
      <c r="BD962" s="117" cm="1">
        <f t="array" aca="1" ref="BD962" ca="1">INDIRECT(BD940)</f>
        <v>5000</v>
      </c>
      <c r="BE962" s="117" cm="1">
        <f t="array" aca="1" ref="BE962" ca="1">INDIRECT(BE940)</f>
        <v>5000</v>
      </c>
      <c r="BF962" s="117" cm="1">
        <f t="array" aca="1" ref="BF962" ca="1">INDIRECT(BF940)</f>
        <v>5000</v>
      </c>
      <c r="BG962" s="117" cm="1">
        <f t="array" aca="1" ref="BG962" ca="1">INDIRECT(BG940)</f>
        <v>5000</v>
      </c>
      <c r="BH962" s="117" cm="1">
        <f t="array" aca="1" ref="BH962" ca="1">INDIRECT(BH940)</f>
        <v>5000</v>
      </c>
      <c r="BI962" s="117" cm="1">
        <f t="array" aca="1" ref="BI962" ca="1">INDIRECT(BI940)</f>
        <v>5000</v>
      </c>
      <c r="BJ962" s="117" cm="1">
        <f t="array" aca="1" ref="BJ962" ca="1">INDIRECT(BJ940)</f>
        <v>5000</v>
      </c>
      <c r="BK962" s="117" cm="1">
        <f t="array" aca="1" ref="BK962" ca="1">INDIRECT(BK940)</f>
        <v>5000</v>
      </c>
      <c r="BL962" s="117" cm="1">
        <f t="array" aca="1" ref="BL962" ca="1">INDIRECT(BL940)</f>
        <v>5000</v>
      </c>
      <c r="BM962" s="117" cm="1">
        <f t="array" aca="1" ref="BM962" ca="1">INDIRECT(BM940)</f>
        <v>5000</v>
      </c>
      <c r="BN962" s="117" cm="1">
        <f t="array" aca="1" ref="BN962" ca="1">INDIRECT(BN940)</f>
        <v>5000</v>
      </c>
      <c r="BO962" s="117" cm="1">
        <f t="array" aca="1" ref="BO962" ca="1">INDIRECT(BO940)</f>
        <v>5000</v>
      </c>
      <c r="BP962" s="117" cm="1">
        <f t="array" aca="1" ref="BP962" ca="1">INDIRECT(BP940)</f>
        <v>5000</v>
      </c>
      <c r="BQ962" s="117" cm="1">
        <f t="array" aca="1" ref="BQ962" ca="1">INDIRECT(BQ940)</f>
        <v>5000</v>
      </c>
      <c r="BR962" s="117" cm="1">
        <f t="array" aca="1" ref="BR962" ca="1">INDIRECT(BR940)</f>
        <v>5000</v>
      </c>
      <c r="BS962" s="117" cm="1">
        <f t="array" aca="1" ref="BS962" ca="1">INDIRECT(BS940)</f>
        <v>5000</v>
      </c>
      <c r="BT962" s="117" cm="1">
        <f t="array" aca="1" ref="BT962" ca="1">INDIRECT(BT940)</f>
        <v>5000</v>
      </c>
      <c r="BU962" s="117" cm="1">
        <f t="array" aca="1" ref="BU962" ca="1">INDIRECT(BU940)</f>
        <v>5000</v>
      </c>
      <c r="BV962" s="117" cm="1">
        <f t="array" aca="1" ref="BV962" ca="1">INDIRECT(BV940)</f>
        <v>5000</v>
      </c>
      <c r="BW962" s="117" cm="1">
        <f t="array" aca="1" ref="BW962" ca="1">INDIRECT(BW940)</f>
        <v>5000</v>
      </c>
      <c r="BX962" s="117" cm="1">
        <f t="array" aca="1" ref="BX962" ca="1">INDIRECT(BX940)</f>
        <v>5000</v>
      </c>
      <c r="BY962" s="117" cm="1">
        <f t="array" aca="1" ref="BY962" ca="1">INDIRECT(BY940)</f>
        <v>5000</v>
      </c>
      <c r="BZ962" s="117" cm="1">
        <f t="array" aca="1" ref="BZ962" ca="1">INDIRECT(BZ940)</f>
        <v>5000</v>
      </c>
      <c r="CA962" s="117" cm="1">
        <f t="array" aca="1" ref="CA962" ca="1">INDIRECT(CA940)</f>
        <v>5000</v>
      </c>
      <c r="CB962" s="117" cm="1">
        <f t="array" aca="1" ref="CB962" ca="1">INDIRECT(CB940)</f>
        <v>5000</v>
      </c>
      <c r="CC962" s="117" cm="1">
        <f t="array" aca="1" ref="CC962" ca="1">INDIRECT(CC940)</f>
        <v>5000</v>
      </c>
      <c r="CD962" s="117" cm="1">
        <f t="array" aca="1" ref="CD962" ca="1">INDIRECT(CD940)</f>
        <v>5000</v>
      </c>
      <c r="CE962" s="117" cm="1">
        <f t="array" aca="1" ref="CE962" ca="1">INDIRECT(CE940)</f>
        <v>5000</v>
      </c>
      <c r="CF962" s="117" cm="1">
        <f t="array" aca="1" ref="CF962" ca="1">INDIRECT(CF940)</f>
        <v>5000</v>
      </c>
      <c r="CG962" s="117" cm="1">
        <f t="array" aca="1" ref="CG962" ca="1">INDIRECT(CG940)</f>
        <v>5000</v>
      </c>
      <c r="CH962" s="117" cm="1">
        <f t="array" aca="1" ref="CH962" ca="1">INDIRECT(CH940)</f>
        <v>5000</v>
      </c>
      <c r="CI962" s="117" cm="1">
        <f t="array" aca="1" ref="CI962" ca="1">INDIRECT(CI940)</f>
        <v>5000</v>
      </c>
      <c r="CJ962" s="117" cm="1">
        <f t="array" aca="1" ref="CJ962" ca="1">INDIRECT(CJ940)</f>
        <v>5000</v>
      </c>
      <c r="CK962" s="117" cm="1">
        <f t="array" aca="1" ref="CK962" ca="1">INDIRECT(CK940)</f>
        <v>5000</v>
      </c>
      <c r="CL962" s="117" cm="1">
        <f t="array" aca="1" ref="CL962" ca="1">INDIRECT(CL940)</f>
        <v>5000</v>
      </c>
      <c r="CM962" s="117" t="e" cm="1">
        <f t="array" aca="1" ref="CM962" ca="1">INDIRECT(CM940)</f>
        <v>#REF!</v>
      </c>
      <c r="CN962" s="117" t="e" cm="1">
        <f t="array" aca="1" ref="CN962" ca="1">INDIRECT(CN940)</f>
        <v>#REF!</v>
      </c>
      <c r="CO962" s="117" cm="1">
        <f t="array" aca="1" ref="CO962" ca="1">INDIRECT(CO940)</f>
        <v>5000</v>
      </c>
      <c r="CP962" s="117" cm="1">
        <f t="array" aca="1" ref="CP962" ca="1">INDIRECT(CP940)</f>
        <v>5000</v>
      </c>
      <c r="CQ962" s="117" cm="1">
        <f t="array" aca="1" ref="CQ962" ca="1">INDIRECT(CQ940)</f>
        <v>5000</v>
      </c>
      <c r="CR962" s="117" cm="1">
        <f t="array" aca="1" ref="CR962" ca="1">INDIRECT(CR940)</f>
        <v>5000</v>
      </c>
      <c r="CS962" s="117" cm="1">
        <f t="array" aca="1" ref="CS962" ca="1">INDIRECT(CS940)</f>
        <v>5000</v>
      </c>
      <c r="CT962" s="117" cm="1">
        <f t="array" aca="1" ref="CT962" ca="1">INDIRECT(CT940)</f>
        <v>5000</v>
      </c>
      <c r="CU962" s="117" cm="1">
        <f t="array" aca="1" ref="CU962" ca="1">INDIRECT(CU940)</f>
        <v>5000</v>
      </c>
      <c r="CV962" s="117" cm="1">
        <f t="array" aca="1" ref="CV962" ca="1">INDIRECT(CV940)</f>
        <v>5000</v>
      </c>
      <c r="CW962" s="117" cm="1">
        <f t="array" aca="1" ref="CW962" ca="1">INDIRECT(CW940)</f>
        <v>5000</v>
      </c>
      <c r="CX962" s="117" cm="1">
        <f t="array" aca="1" ref="CX962" ca="1">INDIRECT(CX940)</f>
        <v>5000</v>
      </c>
      <c r="CY962" s="117" cm="1">
        <f t="array" aca="1" ref="CY962" ca="1">INDIRECT(CY940)</f>
        <v>5000</v>
      </c>
      <c r="CZ962" s="117" cm="1">
        <f t="array" aca="1" ref="CZ962" ca="1">INDIRECT(CZ940)</f>
        <v>5000</v>
      </c>
      <c r="DA962" s="117" cm="1">
        <f t="array" aca="1" ref="DA962" ca="1">INDIRECT(DA940)</f>
        <v>5000</v>
      </c>
      <c r="DB962" s="117" cm="1">
        <f t="array" aca="1" ref="DB962" ca="1">INDIRECT(DB940)</f>
        <v>5000</v>
      </c>
      <c r="DC962" s="117" cm="1">
        <f t="array" aca="1" ref="DC962" ca="1">INDIRECT(DC940)</f>
        <v>5000</v>
      </c>
      <c r="DD962" s="117" cm="1">
        <f t="array" aca="1" ref="DD962" ca="1">INDIRECT(DD940)</f>
        <v>5000</v>
      </c>
      <c r="DE962" s="117" cm="1">
        <f t="array" aca="1" ref="DE962" ca="1">INDIRECT(DE940)</f>
        <v>5000</v>
      </c>
      <c r="DF962" s="117" cm="1">
        <f t="array" aca="1" ref="DF962" ca="1">INDIRECT(DF940)</f>
        <v>5000</v>
      </c>
      <c r="DG962" s="117" cm="1">
        <f t="array" aca="1" ref="DG962" ca="1">INDIRECT(DG940)</f>
        <v>5000</v>
      </c>
      <c r="DH962" s="117" cm="1">
        <f t="array" aca="1" ref="DH962" ca="1">INDIRECT(DH940)</f>
        <v>5000</v>
      </c>
      <c r="DI962" s="117" cm="1">
        <f t="array" aca="1" ref="DI962" ca="1">INDIRECT(DI940)</f>
        <v>5000</v>
      </c>
      <c r="DJ962" s="117" cm="1">
        <f t="array" aca="1" ref="DJ962" ca="1">INDIRECT(DJ940)</f>
        <v>5000</v>
      </c>
      <c r="DK962" s="117" cm="1">
        <f t="array" aca="1" ref="DK962" ca="1">INDIRECT(DK940)</f>
        <v>5000</v>
      </c>
      <c r="DL962" s="117" cm="1">
        <f t="array" aca="1" ref="DL962" ca="1">INDIRECT(DL940)</f>
        <v>5000</v>
      </c>
    </row>
    <row r="963" spans="4:116" x14ac:dyDescent="0.4">
      <c r="D963" t="s">
        <v>815</v>
      </c>
      <c r="E963" s="8" t="str">
        <f t="shared" si="1244"/>
        <v>963 LISTSALE-PV</v>
      </c>
      <c r="G963" s="145"/>
      <c r="H963" s="31"/>
      <c r="I963" s="73"/>
      <c r="J963" s="73"/>
      <c r="K963" s="18"/>
      <c r="L963" s="18"/>
      <c r="M963" s="18"/>
      <c r="N963" s="18"/>
      <c r="O963" s="18"/>
      <c r="P963" s="18"/>
      <c r="R963" s="33"/>
      <c r="S963" s="19"/>
      <c r="T963" s="19"/>
      <c r="U963" s="19"/>
      <c r="V963" s="19"/>
      <c r="W963" s="19"/>
      <c r="X963" s="19"/>
      <c r="Y963" s="19"/>
      <c r="Z963" s="19"/>
      <c r="AA963" s="19"/>
      <c r="AB963" s="19"/>
      <c r="AC963" s="19"/>
      <c r="AD963" s="19"/>
      <c r="AE963" s="19"/>
      <c r="AF963" s="19"/>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c r="CK963" s="19"/>
      <c r="CL963" s="19"/>
      <c r="CN963" s="73"/>
      <c r="CO963" s="19"/>
      <c r="CP963" s="19"/>
      <c r="CQ963" s="19"/>
      <c r="CR963" s="19"/>
      <c r="CS963" s="19"/>
      <c r="CT963" s="19"/>
      <c r="CU963" s="19"/>
      <c r="CV963" s="19"/>
      <c r="CW963" s="19"/>
      <c r="CX963" s="19"/>
      <c r="CY963" s="19"/>
      <c r="CZ963" s="19"/>
      <c r="DA963" s="19"/>
      <c r="DB963" s="19"/>
      <c r="DC963" s="19"/>
      <c r="DD963" s="19"/>
      <c r="DE963" s="19"/>
      <c r="DF963" s="19"/>
      <c r="DG963" s="19"/>
      <c r="DH963" s="19"/>
      <c r="DI963" s="19"/>
      <c r="DJ963" s="19"/>
      <c r="DK963" s="19"/>
      <c r="DL963" s="19"/>
    </row>
    <row r="964" spans="4:116" x14ac:dyDescent="0.4">
      <c r="D964" t="s">
        <v>815</v>
      </c>
      <c r="E964" s="8" t="str">
        <f t="shared" si="1244"/>
        <v>964 LISTSALE-PV</v>
      </c>
      <c r="G964" s="95" t="str">
        <f>"$ price/"&amp;G998</f>
        <v>$ price/unit</v>
      </c>
      <c r="H964" s="31"/>
      <c r="I964" s="73"/>
      <c r="J964" s="73"/>
      <c r="K964" s="18"/>
      <c r="L964" s="18"/>
      <c r="M964" s="18"/>
      <c r="N964" s="18"/>
      <c r="O964" s="18"/>
      <c r="P964" s="18"/>
      <c r="R964" s="33"/>
      <c r="S964" s="19"/>
      <c r="T964" s="19"/>
      <c r="U964" s="19"/>
      <c r="V964" s="19"/>
      <c r="W964" s="19"/>
      <c r="X964" s="19"/>
      <c r="Y964" s="19"/>
      <c r="Z964" s="19"/>
      <c r="AA964" s="19"/>
      <c r="AB964" s="19"/>
      <c r="AC964" s="19"/>
      <c r="AD964" s="19"/>
      <c r="AE964" s="19"/>
      <c r="AF964" s="19"/>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c r="CK964" s="19"/>
      <c r="CL964" s="19"/>
      <c r="CN964" s="73"/>
      <c r="CO964" s="19"/>
      <c r="CP964" s="19"/>
      <c r="CQ964" s="19"/>
      <c r="CR964" s="19"/>
      <c r="CS964" s="19"/>
      <c r="CT964" s="19"/>
      <c r="CU964" s="19"/>
      <c r="CV964" s="19"/>
      <c r="CW964" s="19"/>
      <c r="CX964" s="19"/>
      <c r="CY964" s="19"/>
      <c r="CZ964" s="19"/>
      <c r="DA964" s="19"/>
      <c r="DB964" s="19"/>
      <c r="DC964" s="19"/>
      <c r="DD964" s="19"/>
      <c r="DE964" s="19"/>
      <c r="DF964" s="19"/>
      <c r="DG964" s="19"/>
      <c r="DH964" s="19"/>
      <c r="DI964" s="19"/>
      <c r="DJ964" s="19"/>
      <c r="DK964" s="19"/>
      <c r="DL964" s="19"/>
    </row>
    <row r="965" spans="4:116" x14ac:dyDescent="0.4">
      <c r="D965" t="s">
        <v>815</v>
      </c>
      <c r="E965" s="8" t="str">
        <f t="shared" si="1244"/>
        <v>965 LISTSALE-PV</v>
      </c>
      <c r="G965" s="145" t="s">
        <v>519</v>
      </c>
      <c r="H965" s="31"/>
      <c r="I965" s="73"/>
      <c r="J965" s="73"/>
      <c r="K965" s="18">
        <v>10</v>
      </c>
      <c r="L965" s="18">
        <v>10</v>
      </c>
      <c r="M965" s="18">
        <v>10</v>
      </c>
      <c r="N965" s="18">
        <v>10</v>
      </c>
      <c r="O965" s="18">
        <v>10</v>
      </c>
      <c r="P965" s="18">
        <v>10</v>
      </c>
      <c r="R965" s="33"/>
      <c r="S965" s="19" cm="1">
        <f t="array" ref="S965">INDEX($K:$P,ROW(),MATCH(S$3,$K$2:$P$2,0))</f>
        <v>10</v>
      </c>
      <c r="T965" s="19" cm="1">
        <f t="array" ref="T965">INDEX($K:$P,ROW(),MATCH(T$3,$K$2:$P$2,0))</f>
        <v>10</v>
      </c>
      <c r="U965" s="19" cm="1">
        <f t="array" ref="U965">INDEX($K:$P,ROW(),MATCH(U$3,$K$2:$P$2,0))</f>
        <v>10</v>
      </c>
      <c r="V965" s="19" cm="1">
        <f t="array" ref="V965">INDEX($K:$P,ROW(),MATCH(V$3,$K$2:$P$2,0))</f>
        <v>10</v>
      </c>
      <c r="W965" s="19" cm="1">
        <f t="array" ref="W965">INDEX($K:$P,ROW(),MATCH(W$3,$K$2:$P$2,0))</f>
        <v>10</v>
      </c>
      <c r="X965" s="19" cm="1">
        <f t="array" ref="X965">INDEX($K:$P,ROW(),MATCH(X$3,$K$2:$P$2,0))</f>
        <v>10</v>
      </c>
      <c r="Y965" s="19" cm="1">
        <f t="array" ref="Y965">INDEX($K:$P,ROW(),MATCH(Y$3,$K$2:$P$2,0))</f>
        <v>10</v>
      </c>
      <c r="Z965" s="19" cm="1">
        <f t="array" ref="Z965">INDEX($K:$P,ROW(),MATCH(Z$3,$K$2:$P$2,0))</f>
        <v>10</v>
      </c>
      <c r="AA965" s="19" cm="1">
        <f t="array" ref="AA965">INDEX($K:$P,ROW(),MATCH(AA$3,$K$2:$P$2,0))</f>
        <v>10</v>
      </c>
      <c r="AB965" s="19" cm="1">
        <f t="array" ref="AB965">INDEX($K:$P,ROW(),MATCH(AB$3,$K$2:$P$2,0))</f>
        <v>10</v>
      </c>
      <c r="AC965" s="19" cm="1">
        <f t="array" ref="AC965">INDEX($K:$P,ROW(),MATCH(AC$3,$K$2:$P$2,0))</f>
        <v>10</v>
      </c>
      <c r="AD965" s="19" cm="1">
        <f t="array" ref="AD965">INDEX($K:$P,ROW(),MATCH(AD$3,$K$2:$P$2,0))</f>
        <v>10</v>
      </c>
      <c r="AE965" s="19" cm="1">
        <f t="array" ref="AE965">INDEX($K:$P,ROW(),MATCH(AE$3,$K$2:$P$2,0))</f>
        <v>10</v>
      </c>
      <c r="AF965" s="19" cm="1">
        <f t="array" ref="AF965">INDEX($K:$P,ROW(),MATCH(AF$3,$K$2:$P$2,0))</f>
        <v>10</v>
      </c>
      <c r="AG965" s="19" cm="1">
        <f t="array" ref="AG965">INDEX($K:$P,ROW(),MATCH(AG$3,$K$2:$P$2,0))</f>
        <v>10</v>
      </c>
      <c r="AH965" s="19" cm="1">
        <f t="array" ref="AH965">INDEX($K:$P,ROW(),MATCH(AH$3,$K$2:$P$2,0))</f>
        <v>10</v>
      </c>
      <c r="AI965" s="19" cm="1">
        <f t="array" ref="AI965">INDEX($K:$P,ROW(),MATCH(AI$3,$K$2:$P$2,0))</f>
        <v>10</v>
      </c>
      <c r="AJ965" s="19" cm="1">
        <f t="array" ref="AJ965">INDEX($K:$P,ROW(),MATCH(AJ$3,$K$2:$P$2,0))</f>
        <v>10</v>
      </c>
      <c r="AK965" s="19" cm="1">
        <f t="array" ref="AK965">INDEX($K:$P,ROW(),MATCH(AK$3,$K$2:$P$2,0))</f>
        <v>10</v>
      </c>
      <c r="AL965" s="19" cm="1">
        <f t="array" ref="AL965">INDEX($K:$P,ROW(),MATCH(AL$3,$K$2:$P$2,0))</f>
        <v>10</v>
      </c>
      <c r="AM965" s="19" cm="1">
        <f t="array" ref="AM965">INDEX($K:$P,ROW(),MATCH(AM$3,$K$2:$P$2,0))</f>
        <v>10</v>
      </c>
      <c r="AN965" s="19" cm="1">
        <f t="array" ref="AN965">INDEX($K:$P,ROW(),MATCH(AN$3,$K$2:$P$2,0))</f>
        <v>10</v>
      </c>
      <c r="AO965" s="19" cm="1">
        <f t="array" ref="AO965">INDEX($K:$P,ROW(),MATCH(AO$3,$K$2:$P$2,0))</f>
        <v>10</v>
      </c>
      <c r="AP965" s="19" cm="1">
        <f t="array" ref="AP965">INDEX($K:$P,ROW(),MATCH(AP$3,$K$2:$P$2,0))</f>
        <v>10</v>
      </c>
      <c r="AQ965" s="19" cm="1">
        <f t="array" ref="AQ965">INDEX($K:$P,ROW(),MATCH(AQ$3,$K$2:$P$2,0))</f>
        <v>10</v>
      </c>
      <c r="AR965" s="19" cm="1">
        <f t="array" ref="AR965">INDEX($K:$P,ROW(),MATCH(AR$3,$K$2:$P$2,0))</f>
        <v>10</v>
      </c>
      <c r="AS965" s="19" cm="1">
        <f t="array" ref="AS965">INDEX($K:$P,ROW(),MATCH(AS$3,$K$2:$P$2,0))</f>
        <v>10</v>
      </c>
      <c r="AT965" s="19" cm="1">
        <f t="array" ref="AT965">INDEX($K:$P,ROW(),MATCH(AT$3,$K$2:$P$2,0))</f>
        <v>10</v>
      </c>
      <c r="AU965" s="19" cm="1">
        <f t="array" ref="AU965">INDEX($K:$P,ROW(),MATCH(AU$3,$K$2:$P$2,0))</f>
        <v>10</v>
      </c>
      <c r="AV965" s="19" cm="1">
        <f t="array" ref="AV965">INDEX($K:$P,ROW(),MATCH(AV$3,$K$2:$P$2,0))</f>
        <v>10</v>
      </c>
      <c r="AW965" s="19" cm="1">
        <f t="array" ref="AW965">INDEX($K:$P,ROW(),MATCH(AW$3,$K$2:$P$2,0))</f>
        <v>10</v>
      </c>
      <c r="AX965" s="19" cm="1">
        <f t="array" ref="AX965">INDEX($K:$P,ROW(),MATCH(AX$3,$K$2:$P$2,0))</f>
        <v>10</v>
      </c>
      <c r="AY965" s="19" cm="1">
        <f t="array" ref="AY965">INDEX($K:$P,ROW(),MATCH(AY$3,$K$2:$P$2,0))</f>
        <v>10</v>
      </c>
      <c r="AZ965" s="19" cm="1">
        <f t="array" ref="AZ965">INDEX($K:$P,ROW(),MATCH(AZ$3,$K$2:$P$2,0))</f>
        <v>10</v>
      </c>
      <c r="BA965" s="19" cm="1">
        <f t="array" ref="BA965">INDEX($K:$P,ROW(),MATCH(BA$3,$K$2:$P$2,0))</f>
        <v>10</v>
      </c>
      <c r="BB965" s="19" cm="1">
        <f t="array" ref="BB965">INDEX($K:$P,ROW(),MATCH(BB$3,$K$2:$P$2,0))</f>
        <v>10</v>
      </c>
      <c r="BC965" s="19" cm="1">
        <f t="array" ref="BC965">INDEX($K:$P,ROW(),MATCH(BC$3,$K$2:$P$2,0))</f>
        <v>10</v>
      </c>
      <c r="BD965" s="19" cm="1">
        <f t="array" ref="BD965">INDEX($K:$P,ROW(),MATCH(BD$3,$K$2:$P$2,0))</f>
        <v>10</v>
      </c>
      <c r="BE965" s="19" cm="1">
        <f t="array" ref="BE965">INDEX($K:$P,ROW(),MATCH(BE$3,$K$2:$P$2,0))</f>
        <v>10</v>
      </c>
      <c r="BF965" s="19" cm="1">
        <f t="array" ref="BF965">INDEX($K:$P,ROW(),MATCH(BF$3,$K$2:$P$2,0))</f>
        <v>10</v>
      </c>
      <c r="BG965" s="19" cm="1">
        <f t="array" ref="BG965">INDEX($K:$P,ROW(),MATCH(BG$3,$K$2:$P$2,0))</f>
        <v>10</v>
      </c>
      <c r="BH965" s="19" cm="1">
        <f t="array" ref="BH965">INDEX($K:$P,ROW(),MATCH(BH$3,$K$2:$P$2,0))</f>
        <v>10</v>
      </c>
      <c r="BI965" s="19" cm="1">
        <f t="array" ref="BI965">INDEX($K:$P,ROW(),MATCH(BI$3,$K$2:$P$2,0))</f>
        <v>10</v>
      </c>
      <c r="BJ965" s="19" cm="1">
        <f t="array" ref="BJ965">INDEX($K:$P,ROW(),MATCH(BJ$3,$K$2:$P$2,0))</f>
        <v>10</v>
      </c>
      <c r="BK965" s="19" cm="1">
        <f t="array" ref="BK965">INDEX($K:$P,ROW(),MATCH(BK$3,$K$2:$P$2,0))</f>
        <v>10</v>
      </c>
      <c r="BL965" s="19" cm="1">
        <f t="array" ref="BL965">INDEX($K:$P,ROW(),MATCH(BL$3,$K$2:$P$2,0))</f>
        <v>10</v>
      </c>
      <c r="BM965" s="19" cm="1">
        <f t="array" ref="BM965">INDEX($K:$P,ROW(),MATCH(BM$3,$K$2:$P$2,0))</f>
        <v>10</v>
      </c>
      <c r="BN965" s="19" cm="1">
        <f t="array" ref="BN965">INDEX($K:$P,ROW(),MATCH(BN$3,$K$2:$P$2,0))</f>
        <v>10</v>
      </c>
      <c r="BO965" s="19" cm="1">
        <f t="array" ref="BO965">INDEX($K:$P,ROW(),MATCH(BO$3,$K$2:$P$2,0))</f>
        <v>10</v>
      </c>
      <c r="BP965" s="19" cm="1">
        <f t="array" ref="BP965">INDEX($K:$P,ROW(),MATCH(BP$3,$K$2:$P$2,0))</f>
        <v>10</v>
      </c>
      <c r="BQ965" s="19" cm="1">
        <f t="array" ref="BQ965">INDEX($K:$P,ROW(),MATCH(BQ$3,$K$2:$P$2,0))</f>
        <v>10</v>
      </c>
      <c r="BR965" s="19" cm="1">
        <f t="array" ref="BR965">INDEX($K:$P,ROW(),MATCH(BR$3,$K$2:$P$2,0))</f>
        <v>10</v>
      </c>
      <c r="BS965" s="19" cm="1">
        <f t="array" ref="BS965">INDEX($K:$P,ROW(),MATCH(BS$3,$K$2:$P$2,0))</f>
        <v>10</v>
      </c>
      <c r="BT965" s="19" cm="1">
        <f t="array" ref="BT965">INDEX($K:$P,ROW(),MATCH(BT$3,$K$2:$P$2,0))</f>
        <v>10</v>
      </c>
      <c r="BU965" s="19" cm="1">
        <f t="array" ref="BU965">INDEX($K:$P,ROW(),MATCH(BU$3,$K$2:$P$2,0))</f>
        <v>10</v>
      </c>
      <c r="BV965" s="19" cm="1">
        <f t="array" ref="BV965">INDEX($K:$P,ROW(),MATCH(BV$3,$K$2:$P$2,0))</f>
        <v>10</v>
      </c>
      <c r="BW965" s="19" cm="1">
        <f t="array" ref="BW965">INDEX($K:$P,ROW(),MATCH(BW$3,$K$2:$P$2,0))</f>
        <v>10</v>
      </c>
      <c r="BX965" s="19" cm="1">
        <f t="array" ref="BX965">INDEX($K:$P,ROW(),MATCH(BX$3,$K$2:$P$2,0))</f>
        <v>10</v>
      </c>
      <c r="BY965" s="19" cm="1">
        <f t="array" ref="BY965">INDEX($K:$P,ROW(),MATCH(BY$3,$K$2:$P$2,0))</f>
        <v>10</v>
      </c>
      <c r="BZ965" s="19" cm="1">
        <f t="array" ref="BZ965">INDEX($K:$P,ROW(),MATCH(BZ$3,$K$2:$P$2,0))</f>
        <v>10</v>
      </c>
      <c r="CA965" s="19" cm="1">
        <f t="array" ref="CA965">INDEX($K:$P,ROW(),MATCH(CA$3,$K$2:$P$2,0))</f>
        <v>10</v>
      </c>
      <c r="CB965" s="19" cm="1">
        <f t="array" ref="CB965">INDEX($K:$P,ROW(),MATCH(CB$3,$K$2:$P$2,0))</f>
        <v>10</v>
      </c>
      <c r="CC965" s="19" cm="1">
        <f t="array" ref="CC965">INDEX($K:$P,ROW(),MATCH(CC$3,$K$2:$P$2,0))</f>
        <v>10</v>
      </c>
      <c r="CD965" s="19" cm="1">
        <f t="array" ref="CD965">INDEX($K:$P,ROW(),MATCH(CD$3,$K$2:$P$2,0))</f>
        <v>10</v>
      </c>
      <c r="CE965" s="19" cm="1">
        <f t="array" ref="CE965">INDEX($K:$P,ROW(),MATCH(CE$3,$K$2:$P$2,0))</f>
        <v>10</v>
      </c>
      <c r="CF965" s="19" cm="1">
        <f t="array" ref="CF965">INDEX($K:$P,ROW(),MATCH(CF$3,$K$2:$P$2,0))</f>
        <v>10</v>
      </c>
      <c r="CG965" s="19" cm="1">
        <f t="array" ref="CG965">INDEX($K:$P,ROW(),MATCH(CG$3,$K$2:$P$2,0))</f>
        <v>10</v>
      </c>
      <c r="CH965" s="19" cm="1">
        <f t="array" ref="CH965">INDEX($K:$P,ROW(),MATCH(CH$3,$K$2:$P$2,0))</f>
        <v>10</v>
      </c>
      <c r="CI965" s="19" cm="1">
        <f t="array" ref="CI965">INDEX($K:$P,ROW(),MATCH(CI$3,$K$2:$P$2,0))</f>
        <v>10</v>
      </c>
      <c r="CJ965" s="19" cm="1">
        <f t="array" ref="CJ965">INDEX($K:$P,ROW(),MATCH(CJ$3,$K$2:$P$2,0))</f>
        <v>10</v>
      </c>
      <c r="CK965" s="19" cm="1">
        <f t="array" ref="CK965">INDEX($K:$P,ROW(),MATCH(CK$3,$K$2:$P$2,0))</f>
        <v>10</v>
      </c>
      <c r="CL965" s="19" cm="1">
        <f t="array" ref="CL965">INDEX($K:$P,ROW(),MATCH(CL$3,$K$2:$P$2,0))</f>
        <v>10</v>
      </c>
      <c r="CM965" s="19" t="e" cm="1">
        <f t="array" ref="CM965">INDEX($K:$P,ROW(),MATCH(CM$3,$K$2:$P$2,0))</f>
        <v>#N/A</v>
      </c>
      <c r="CN965" s="19" t="e" cm="1">
        <f t="array" ref="CN965">INDEX($K:$P,ROW(),MATCH(CN$3,$K$2:$P$2,0))</f>
        <v>#N/A</v>
      </c>
      <c r="CO965" s="19" t="e" cm="1">
        <f t="array" ref="CO965">INDEX($K:$P,ROW(),MATCH(CO$3,$K$2:$P$2,0))</f>
        <v>#N/A</v>
      </c>
      <c r="CP965" s="19" t="e" cm="1">
        <f t="array" ref="CP965">INDEX($K:$P,ROW(),MATCH(CP$3,$K$2:$P$2,0))</f>
        <v>#N/A</v>
      </c>
      <c r="CQ965" s="19" t="e" cm="1">
        <f t="array" ref="CQ965">INDEX($K:$P,ROW(),MATCH(CQ$3,$K$2:$P$2,0))</f>
        <v>#N/A</v>
      </c>
      <c r="CR965" s="19" t="e" cm="1">
        <f t="array" ref="CR965">INDEX($K:$P,ROW(),MATCH(CR$3,$K$2:$P$2,0))</f>
        <v>#N/A</v>
      </c>
      <c r="CS965" s="19" t="e" cm="1">
        <f t="array" ref="CS965">INDEX($K:$P,ROW(),MATCH(CS$3,$K$2:$P$2,0))</f>
        <v>#N/A</v>
      </c>
      <c r="CT965" s="19" t="e" cm="1">
        <f t="array" ref="CT965">INDEX($K:$P,ROW(),MATCH(CT$3,$K$2:$P$2,0))</f>
        <v>#N/A</v>
      </c>
      <c r="CU965" s="19" t="e" cm="1">
        <f t="array" ref="CU965">INDEX($K:$P,ROW(),MATCH(CU$3,$K$2:$P$2,0))</f>
        <v>#N/A</v>
      </c>
      <c r="CV965" s="19" t="e" cm="1">
        <f t="array" ref="CV965">INDEX($K:$P,ROW(),MATCH(CV$3,$K$2:$P$2,0))</f>
        <v>#N/A</v>
      </c>
      <c r="CW965" s="19" t="e" cm="1">
        <f t="array" ref="CW965">INDEX($K:$P,ROW(),MATCH(CW$3,$K$2:$P$2,0))</f>
        <v>#N/A</v>
      </c>
      <c r="CX965" s="19" t="e" cm="1">
        <f t="array" ref="CX965">INDEX($K:$P,ROW(),MATCH(CX$3,$K$2:$P$2,0))</f>
        <v>#N/A</v>
      </c>
      <c r="CY965" s="19" t="e" cm="1">
        <f t="array" ref="CY965">INDEX($K:$P,ROW(),MATCH(CY$3,$K$2:$P$2,0))</f>
        <v>#N/A</v>
      </c>
      <c r="CZ965" s="19" t="e" cm="1">
        <f t="array" ref="CZ965">INDEX($K:$P,ROW(),MATCH(CZ$3,$K$2:$P$2,0))</f>
        <v>#N/A</v>
      </c>
      <c r="DA965" s="19" t="e" cm="1">
        <f t="array" ref="DA965">INDEX($K:$P,ROW(),MATCH(DA$3,$K$2:$P$2,0))</f>
        <v>#N/A</v>
      </c>
      <c r="DB965" s="19" t="e" cm="1">
        <f t="array" ref="DB965">INDEX($K:$P,ROW(),MATCH(DB$3,$K$2:$P$2,0))</f>
        <v>#N/A</v>
      </c>
      <c r="DC965" s="19" t="e" cm="1">
        <f t="array" ref="DC965">INDEX($K:$P,ROW(),MATCH(DC$3,$K$2:$P$2,0))</f>
        <v>#N/A</v>
      </c>
      <c r="DD965" s="19" t="e" cm="1">
        <f t="array" ref="DD965">INDEX($K:$P,ROW(),MATCH(DD$3,$K$2:$P$2,0))</f>
        <v>#N/A</v>
      </c>
      <c r="DE965" s="19" t="e" cm="1">
        <f t="array" ref="DE965">INDEX($K:$P,ROW(),MATCH(DE$3,$K$2:$P$2,0))</f>
        <v>#N/A</v>
      </c>
      <c r="DF965" s="19" t="e" cm="1">
        <f t="array" ref="DF965">INDEX($K:$P,ROW(),MATCH(DF$3,$K$2:$P$2,0))</f>
        <v>#N/A</v>
      </c>
      <c r="DG965" s="19" t="e" cm="1">
        <f t="array" ref="DG965">INDEX($K:$P,ROW(),MATCH(DG$3,$K$2:$P$2,0))</f>
        <v>#N/A</v>
      </c>
      <c r="DH965" s="19" t="e" cm="1">
        <f t="array" ref="DH965">INDEX($K:$P,ROW(),MATCH(DH$3,$K$2:$P$2,0))</f>
        <v>#N/A</v>
      </c>
      <c r="DI965" s="19" t="e" cm="1">
        <f t="array" ref="DI965">INDEX($K:$P,ROW(),MATCH(DI$3,$K$2:$P$2,0))</f>
        <v>#N/A</v>
      </c>
      <c r="DJ965" s="19" t="e" cm="1">
        <f t="array" ref="DJ965">INDEX($K:$P,ROW(),MATCH(DJ$3,$K$2:$P$2,0))</f>
        <v>#N/A</v>
      </c>
      <c r="DK965" s="19" t="e" cm="1">
        <f t="array" ref="DK965">INDEX($K:$P,ROW(),MATCH(DK$3,$K$2:$P$2,0))</f>
        <v>#N/A</v>
      </c>
      <c r="DL965" s="19" t="e" cm="1">
        <f t="array" ref="DL965">INDEX($K:$P,ROW(),MATCH(DL$3,$K$2:$P$2,0))</f>
        <v>#N/A</v>
      </c>
    </row>
    <row r="966" spans="4:116" x14ac:dyDescent="0.4">
      <c r="D966" t="s">
        <v>815</v>
      </c>
      <c r="E966" s="8" t="str">
        <f t="shared" si="1244"/>
        <v>966 LISTSALE-PV</v>
      </c>
      <c r="G966" s="145" t="s">
        <v>520</v>
      </c>
      <c r="H966" s="31"/>
      <c r="I966" s="73"/>
      <c r="J966" s="73"/>
      <c r="K966" s="18">
        <v>10</v>
      </c>
      <c r="L966" s="18">
        <v>10</v>
      </c>
      <c r="M966" s="18">
        <v>10</v>
      </c>
      <c r="N966" s="18">
        <v>10</v>
      </c>
      <c r="O966" s="18">
        <v>10</v>
      </c>
      <c r="P966" s="18">
        <v>10</v>
      </c>
      <c r="R966" s="33"/>
      <c r="S966" s="19" cm="1">
        <f t="array" ref="S966">INDEX($K:$P,ROW(),MATCH(S$3,$K$2:$P$2,0))</f>
        <v>10</v>
      </c>
      <c r="T966" s="19" cm="1">
        <f t="array" ref="T966">INDEX($K:$P,ROW(),MATCH(T$3,$K$2:$P$2,0))</f>
        <v>10</v>
      </c>
      <c r="U966" s="19" cm="1">
        <f t="array" ref="U966">INDEX($K:$P,ROW(),MATCH(U$3,$K$2:$P$2,0))</f>
        <v>10</v>
      </c>
      <c r="V966" s="19" cm="1">
        <f t="array" ref="V966">INDEX($K:$P,ROW(),MATCH(V$3,$K$2:$P$2,0))</f>
        <v>10</v>
      </c>
      <c r="W966" s="19" cm="1">
        <f t="array" ref="W966">INDEX($K:$P,ROW(),MATCH(W$3,$K$2:$P$2,0))</f>
        <v>10</v>
      </c>
      <c r="X966" s="19" cm="1">
        <f t="array" ref="X966">INDEX($K:$P,ROW(),MATCH(X$3,$K$2:$P$2,0))</f>
        <v>10</v>
      </c>
      <c r="Y966" s="19" cm="1">
        <f t="array" ref="Y966">INDEX($K:$P,ROW(),MATCH(Y$3,$K$2:$P$2,0))</f>
        <v>10</v>
      </c>
      <c r="Z966" s="19" cm="1">
        <f t="array" ref="Z966">INDEX($K:$P,ROW(),MATCH(Z$3,$K$2:$P$2,0))</f>
        <v>10</v>
      </c>
      <c r="AA966" s="19" cm="1">
        <f t="array" ref="AA966">INDEX($K:$P,ROW(),MATCH(AA$3,$K$2:$P$2,0))</f>
        <v>10</v>
      </c>
      <c r="AB966" s="19" cm="1">
        <f t="array" ref="AB966">INDEX($K:$P,ROW(),MATCH(AB$3,$K$2:$P$2,0))</f>
        <v>10</v>
      </c>
      <c r="AC966" s="19" cm="1">
        <f t="array" ref="AC966">INDEX($K:$P,ROW(),MATCH(AC$3,$K$2:$P$2,0))</f>
        <v>10</v>
      </c>
      <c r="AD966" s="19" cm="1">
        <f t="array" ref="AD966">INDEX($K:$P,ROW(),MATCH(AD$3,$K$2:$P$2,0))</f>
        <v>10</v>
      </c>
      <c r="AE966" s="19" cm="1">
        <f t="array" ref="AE966">INDEX($K:$P,ROW(),MATCH(AE$3,$K$2:$P$2,0))</f>
        <v>10</v>
      </c>
      <c r="AF966" s="19" cm="1">
        <f t="array" ref="AF966">INDEX($K:$P,ROW(),MATCH(AF$3,$K$2:$P$2,0))</f>
        <v>10</v>
      </c>
      <c r="AG966" s="19" cm="1">
        <f t="array" ref="AG966">INDEX($K:$P,ROW(),MATCH(AG$3,$K$2:$P$2,0))</f>
        <v>10</v>
      </c>
      <c r="AH966" s="19" cm="1">
        <f t="array" ref="AH966">INDEX($K:$P,ROW(),MATCH(AH$3,$K$2:$P$2,0))</f>
        <v>10</v>
      </c>
      <c r="AI966" s="19" cm="1">
        <f t="array" ref="AI966">INDEX($K:$P,ROW(),MATCH(AI$3,$K$2:$P$2,0))</f>
        <v>10</v>
      </c>
      <c r="AJ966" s="19" cm="1">
        <f t="array" ref="AJ966">INDEX($K:$P,ROW(),MATCH(AJ$3,$K$2:$P$2,0))</f>
        <v>10</v>
      </c>
      <c r="AK966" s="19" cm="1">
        <f t="array" ref="AK966">INDEX($K:$P,ROW(),MATCH(AK$3,$K$2:$P$2,0))</f>
        <v>10</v>
      </c>
      <c r="AL966" s="19" cm="1">
        <f t="array" ref="AL966">INDEX($K:$P,ROW(),MATCH(AL$3,$K$2:$P$2,0))</f>
        <v>10</v>
      </c>
      <c r="AM966" s="19" cm="1">
        <f t="array" ref="AM966">INDEX($K:$P,ROW(),MATCH(AM$3,$K$2:$P$2,0))</f>
        <v>10</v>
      </c>
      <c r="AN966" s="19" cm="1">
        <f t="array" ref="AN966">INDEX($K:$P,ROW(),MATCH(AN$3,$K$2:$P$2,0))</f>
        <v>10</v>
      </c>
      <c r="AO966" s="19" cm="1">
        <f t="array" ref="AO966">INDEX($K:$P,ROW(),MATCH(AO$3,$K$2:$P$2,0))</f>
        <v>10</v>
      </c>
      <c r="AP966" s="19" cm="1">
        <f t="array" ref="AP966">INDEX($K:$P,ROW(),MATCH(AP$3,$K$2:$P$2,0))</f>
        <v>10</v>
      </c>
      <c r="AQ966" s="19" cm="1">
        <f t="array" ref="AQ966">INDEX($K:$P,ROW(),MATCH(AQ$3,$K$2:$P$2,0))</f>
        <v>10</v>
      </c>
      <c r="AR966" s="19" cm="1">
        <f t="array" ref="AR966">INDEX($K:$P,ROW(),MATCH(AR$3,$K$2:$P$2,0))</f>
        <v>10</v>
      </c>
      <c r="AS966" s="19" cm="1">
        <f t="array" ref="AS966">INDEX($K:$P,ROW(),MATCH(AS$3,$K$2:$P$2,0))</f>
        <v>10</v>
      </c>
      <c r="AT966" s="19" cm="1">
        <f t="array" ref="AT966">INDEX($K:$P,ROW(),MATCH(AT$3,$K$2:$P$2,0))</f>
        <v>10</v>
      </c>
      <c r="AU966" s="19" cm="1">
        <f t="array" ref="AU966">INDEX($K:$P,ROW(),MATCH(AU$3,$K$2:$P$2,0))</f>
        <v>10</v>
      </c>
      <c r="AV966" s="19" cm="1">
        <f t="array" ref="AV966">INDEX($K:$P,ROW(),MATCH(AV$3,$K$2:$P$2,0))</f>
        <v>10</v>
      </c>
      <c r="AW966" s="19" cm="1">
        <f t="array" ref="AW966">INDEX($K:$P,ROW(),MATCH(AW$3,$K$2:$P$2,0))</f>
        <v>10</v>
      </c>
      <c r="AX966" s="19" cm="1">
        <f t="array" ref="AX966">INDEX($K:$P,ROW(),MATCH(AX$3,$K$2:$P$2,0))</f>
        <v>10</v>
      </c>
      <c r="AY966" s="19" cm="1">
        <f t="array" ref="AY966">INDEX($K:$P,ROW(),MATCH(AY$3,$K$2:$P$2,0))</f>
        <v>10</v>
      </c>
      <c r="AZ966" s="19" cm="1">
        <f t="array" ref="AZ966">INDEX($K:$P,ROW(),MATCH(AZ$3,$K$2:$P$2,0))</f>
        <v>10</v>
      </c>
      <c r="BA966" s="19" cm="1">
        <f t="array" ref="BA966">INDEX($K:$P,ROW(),MATCH(BA$3,$K$2:$P$2,0))</f>
        <v>10</v>
      </c>
      <c r="BB966" s="19" cm="1">
        <f t="array" ref="BB966">INDEX($K:$P,ROW(),MATCH(BB$3,$K$2:$P$2,0))</f>
        <v>10</v>
      </c>
      <c r="BC966" s="19" cm="1">
        <f t="array" ref="BC966">INDEX($K:$P,ROW(),MATCH(BC$3,$K$2:$P$2,0))</f>
        <v>10</v>
      </c>
      <c r="BD966" s="19" cm="1">
        <f t="array" ref="BD966">INDEX($K:$P,ROW(),MATCH(BD$3,$K$2:$P$2,0))</f>
        <v>10</v>
      </c>
      <c r="BE966" s="19" cm="1">
        <f t="array" ref="BE966">INDEX($K:$P,ROW(),MATCH(BE$3,$K$2:$P$2,0))</f>
        <v>10</v>
      </c>
      <c r="BF966" s="19" cm="1">
        <f t="array" ref="BF966">INDEX($K:$P,ROW(),MATCH(BF$3,$K$2:$P$2,0))</f>
        <v>10</v>
      </c>
      <c r="BG966" s="19" cm="1">
        <f t="array" ref="BG966">INDEX($K:$P,ROW(),MATCH(BG$3,$K$2:$P$2,0))</f>
        <v>10</v>
      </c>
      <c r="BH966" s="19" cm="1">
        <f t="array" ref="BH966">INDEX($K:$P,ROW(),MATCH(BH$3,$K$2:$P$2,0))</f>
        <v>10</v>
      </c>
      <c r="BI966" s="19" cm="1">
        <f t="array" ref="BI966">INDEX($K:$P,ROW(),MATCH(BI$3,$K$2:$P$2,0))</f>
        <v>10</v>
      </c>
      <c r="BJ966" s="19" cm="1">
        <f t="array" ref="BJ966">INDEX($K:$P,ROW(),MATCH(BJ$3,$K$2:$P$2,0))</f>
        <v>10</v>
      </c>
      <c r="BK966" s="19" cm="1">
        <f t="array" ref="BK966">INDEX($K:$P,ROW(),MATCH(BK$3,$K$2:$P$2,0))</f>
        <v>10</v>
      </c>
      <c r="BL966" s="19" cm="1">
        <f t="array" ref="BL966">INDEX($K:$P,ROW(),MATCH(BL$3,$K$2:$P$2,0))</f>
        <v>10</v>
      </c>
      <c r="BM966" s="19" cm="1">
        <f t="array" ref="BM966">INDEX($K:$P,ROW(),MATCH(BM$3,$K$2:$P$2,0))</f>
        <v>10</v>
      </c>
      <c r="BN966" s="19" cm="1">
        <f t="array" ref="BN966">INDEX($K:$P,ROW(),MATCH(BN$3,$K$2:$P$2,0))</f>
        <v>10</v>
      </c>
      <c r="BO966" s="19" cm="1">
        <f t="array" ref="BO966">INDEX($K:$P,ROW(),MATCH(BO$3,$K$2:$P$2,0))</f>
        <v>10</v>
      </c>
      <c r="BP966" s="19" cm="1">
        <f t="array" ref="BP966">INDEX($K:$P,ROW(),MATCH(BP$3,$K$2:$P$2,0))</f>
        <v>10</v>
      </c>
      <c r="BQ966" s="19" cm="1">
        <f t="array" ref="BQ966">INDEX($K:$P,ROW(),MATCH(BQ$3,$K$2:$P$2,0))</f>
        <v>10</v>
      </c>
      <c r="BR966" s="19" cm="1">
        <f t="array" ref="BR966">INDEX($K:$P,ROW(),MATCH(BR$3,$K$2:$P$2,0))</f>
        <v>10</v>
      </c>
      <c r="BS966" s="19" cm="1">
        <f t="array" ref="BS966">INDEX($K:$P,ROW(),MATCH(BS$3,$K$2:$P$2,0))</f>
        <v>10</v>
      </c>
      <c r="BT966" s="19" cm="1">
        <f t="array" ref="BT966">INDEX($K:$P,ROW(),MATCH(BT$3,$K$2:$P$2,0))</f>
        <v>10</v>
      </c>
      <c r="BU966" s="19" cm="1">
        <f t="array" ref="BU966">INDEX($K:$P,ROW(),MATCH(BU$3,$K$2:$P$2,0))</f>
        <v>10</v>
      </c>
      <c r="BV966" s="19" cm="1">
        <f t="array" ref="BV966">INDEX($K:$P,ROW(),MATCH(BV$3,$K$2:$P$2,0))</f>
        <v>10</v>
      </c>
      <c r="BW966" s="19" cm="1">
        <f t="array" ref="BW966">INDEX($K:$P,ROW(),MATCH(BW$3,$K$2:$P$2,0))</f>
        <v>10</v>
      </c>
      <c r="BX966" s="19" cm="1">
        <f t="array" ref="BX966">INDEX($K:$P,ROW(),MATCH(BX$3,$K$2:$P$2,0))</f>
        <v>10</v>
      </c>
      <c r="BY966" s="19" cm="1">
        <f t="array" ref="BY966">INDEX($K:$P,ROW(),MATCH(BY$3,$K$2:$P$2,0))</f>
        <v>10</v>
      </c>
      <c r="BZ966" s="19" cm="1">
        <f t="array" ref="BZ966">INDEX($K:$P,ROW(),MATCH(BZ$3,$K$2:$P$2,0))</f>
        <v>10</v>
      </c>
      <c r="CA966" s="19" cm="1">
        <f t="array" ref="CA966">INDEX($K:$P,ROW(),MATCH(CA$3,$K$2:$P$2,0))</f>
        <v>10</v>
      </c>
      <c r="CB966" s="19" cm="1">
        <f t="array" ref="CB966">INDEX($K:$P,ROW(),MATCH(CB$3,$K$2:$P$2,0))</f>
        <v>10</v>
      </c>
      <c r="CC966" s="19" cm="1">
        <f t="array" ref="CC966">INDEX($K:$P,ROW(),MATCH(CC$3,$K$2:$P$2,0))</f>
        <v>10</v>
      </c>
      <c r="CD966" s="19" cm="1">
        <f t="array" ref="CD966">INDEX($K:$P,ROW(),MATCH(CD$3,$K$2:$P$2,0))</f>
        <v>10</v>
      </c>
      <c r="CE966" s="19" cm="1">
        <f t="array" ref="CE966">INDEX($K:$P,ROW(),MATCH(CE$3,$K$2:$P$2,0))</f>
        <v>10</v>
      </c>
      <c r="CF966" s="19" cm="1">
        <f t="array" ref="CF966">INDEX($K:$P,ROW(),MATCH(CF$3,$K$2:$P$2,0))</f>
        <v>10</v>
      </c>
      <c r="CG966" s="19" cm="1">
        <f t="array" ref="CG966">INDEX($K:$P,ROW(),MATCH(CG$3,$K$2:$P$2,0))</f>
        <v>10</v>
      </c>
      <c r="CH966" s="19" cm="1">
        <f t="array" ref="CH966">INDEX($K:$P,ROW(),MATCH(CH$3,$K$2:$P$2,0))</f>
        <v>10</v>
      </c>
      <c r="CI966" s="19" cm="1">
        <f t="array" ref="CI966">INDEX($K:$P,ROW(),MATCH(CI$3,$K$2:$P$2,0))</f>
        <v>10</v>
      </c>
      <c r="CJ966" s="19" cm="1">
        <f t="array" ref="CJ966">INDEX($K:$P,ROW(),MATCH(CJ$3,$K$2:$P$2,0))</f>
        <v>10</v>
      </c>
      <c r="CK966" s="19" cm="1">
        <f t="array" ref="CK966">INDEX($K:$P,ROW(),MATCH(CK$3,$K$2:$P$2,0))</f>
        <v>10</v>
      </c>
      <c r="CL966" s="19" cm="1">
        <f t="array" ref="CL966">INDEX($K:$P,ROW(),MATCH(CL$3,$K$2:$P$2,0))</f>
        <v>10</v>
      </c>
      <c r="CM966" s="19" t="e" cm="1">
        <f t="array" ref="CM966">INDEX($K:$P,ROW(),MATCH(CM$3,$K$2:$P$2,0))</f>
        <v>#N/A</v>
      </c>
      <c r="CN966" s="19" t="e" cm="1">
        <f t="array" ref="CN966">INDEX($K:$P,ROW(),MATCH(CN$3,$K$2:$P$2,0))</f>
        <v>#N/A</v>
      </c>
      <c r="CO966" s="19" t="e" cm="1">
        <f t="array" ref="CO966">INDEX($K:$P,ROW(),MATCH(CO$3,$K$2:$P$2,0))</f>
        <v>#N/A</v>
      </c>
      <c r="CP966" s="19" t="e" cm="1">
        <f t="array" ref="CP966">INDEX($K:$P,ROW(),MATCH(CP$3,$K$2:$P$2,0))</f>
        <v>#N/A</v>
      </c>
      <c r="CQ966" s="19" t="e" cm="1">
        <f t="array" ref="CQ966">INDEX($K:$P,ROW(),MATCH(CQ$3,$K$2:$P$2,0))</f>
        <v>#N/A</v>
      </c>
      <c r="CR966" s="19" t="e" cm="1">
        <f t="array" ref="CR966">INDEX($K:$P,ROW(),MATCH(CR$3,$K$2:$P$2,0))</f>
        <v>#N/A</v>
      </c>
      <c r="CS966" s="19" t="e" cm="1">
        <f t="array" ref="CS966">INDEX($K:$P,ROW(),MATCH(CS$3,$K$2:$P$2,0))</f>
        <v>#N/A</v>
      </c>
      <c r="CT966" s="19" t="e" cm="1">
        <f t="array" ref="CT966">INDEX($K:$P,ROW(),MATCH(CT$3,$K$2:$P$2,0))</f>
        <v>#N/A</v>
      </c>
      <c r="CU966" s="19" t="e" cm="1">
        <f t="array" ref="CU966">INDEX($K:$P,ROW(),MATCH(CU$3,$K$2:$P$2,0))</f>
        <v>#N/A</v>
      </c>
      <c r="CV966" s="19" t="e" cm="1">
        <f t="array" ref="CV966">INDEX($K:$P,ROW(),MATCH(CV$3,$K$2:$P$2,0))</f>
        <v>#N/A</v>
      </c>
      <c r="CW966" s="19" t="e" cm="1">
        <f t="array" ref="CW966">INDEX($K:$P,ROW(),MATCH(CW$3,$K$2:$P$2,0))</f>
        <v>#N/A</v>
      </c>
      <c r="CX966" s="19" t="e" cm="1">
        <f t="array" ref="CX966">INDEX($K:$P,ROW(),MATCH(CX$3,$K$2:$P$2,0))</f>
        <v>#N/A</v>
      </c>
      <c r="CY966" s="19" t="e" cm="1">
        <f t="array" ref="CY966">INDEX($K:$P,ROW(),MATCH(CY$3,$K$2:$P$2,0))</f>
        <v>#N/A</v>
      </c>
      <c r="CZ966" s="19" t="e" cm="1">
        <f t="array" ref="CZ966">INDEX($K:$P,ROW(),MATCH(CZ$3,$K$2:$P$2,0))</f>
        <v>#N/A</v>
      </c>
      <c r="DA966" s="19" t="e" cm="1">
        <f t="array" ref="DA966">INDEX($K:$P,ROW(),MATCH(DA$3,$K$2:$P$2,0))</f>
        <v>#N/A</v>
      </c>
      <c r="DB966" s="19" t="e" cm="1">
        <f t="array" ref="DB966">INDEX($K:$P,ROW(),MATCH(DB$3,$K$2:$P$2,0))</f>
        <v>#N/A</v>
      </c>
      <c r="DC966" s="19" t="e" cm="1">
        <f t="array" ref="DC966">INDEX($K:$P,ROW(),MATCH(DC$3,$K$2:$P$2,0))</f>
        <v>#N/A</v>
      </c>
      <c r="DD966" s="19" t="e" cm="1">
        <f t="array" ref="DD966">INDEX($K:$P,ROW(),MATCH(DD$3,$K$2:$P$2,0))</f>
        <v>#N/A</v>
      </c>
      <c r="DE966" s="19" t="e" cm="1">
        <f t="array" ref="DE966">INDEX($K:$P,ROW(),MATCH(DE$3,$K$2:$P$2,0))</f>
        <v>#N/A</v>
      </c>
      <c r="DF966" s="19" t="e" cm="1">
        <f t="array" ref="DF966">INDEX($K:$P,ROW(),MATCH(DF$3,$K$2:$P$2,0))</f>
        <v>#N/A</v>
      </c>
      <c r="DG966" s="19" t="e" cm="1">
        <f t="array" ref="DG966">INDEX($K:$P,ROW(),MATCH(DG$3,$K$2:$P$2,0))</f>
        <v>#N/A</v>
      </c>
      <c r="DH966" s="19" t="e" cm="1">
        <f t="array" ref="DH966">INDEX($K:$P,ROW(),MATCH(DH$3,$K$2:$P$2,0))</f>
        <v>#N/A</v>
      </c>
      <c r="DI966" s="19" t="e" cm="1">
        <f t="array" ref="DI966">INDEX($K:$P,ROW(),MATCH(DI$3,$K$2:$P$2,0))</f>
        <v>#N/A</v>
      </c>
      <c r="DJ966" s="19" t="e" cm="1">
        <f t="array" ref="DJ966">INDEX($K:$P,ROW(),MATCH(DJ$3,$K$2:$P$2,0))</f>
        <v>#N/A</v>
      </c>
      <c r="DK966" s="19" t="e" cm="1">
        <f t="array" ref="DK966">INDEX($K:$P,ROW(),MATCH(DK$3,$K$2:$P$2,0))</f>
        <v>#N/A</v>
      </c>
      <c r="DL966" s="19" t="e" cm="1">
        <f t="array" ref="DL966">INDEX($K:$P,ROW(),MATCH(DL$3,$K$2:$P$2,0))</f>
        <v>#N/A</v>
      </c>
    </row>
    <row r="967" spans="4:116" x14ac:dyDescent="0.4">
      <c r="D967" t="s">
        <v>815</v>
      </c>
      <c r="E967" s="8" t="str">
        <f t="shared" si="1244"/>
        <v>967 LISTSALE-PV</v>
      </c>
      <c r="G967" s="145" t="s">
        <v>804</v>
      </c>
      <c r="H967" s="31"/>
      <c r="I967" s="73"/>
      <c r="J967" s="73"/>
      <c r="K967" s="18">
        <v>10</v>
      </c>
      <c r="L967" s="18">
        <v>10</v>
      </c>
      <c r="M967" s="18">
        <v>10</v>
      </c>
      <c r="N967" s="18">
        <v>10</v>
      </c>
      <c r="O967" s="18">
        <v>10</v>
      </c>
      <c r="P967" s="18">
        <v>10</v>
      </c>
      <c r="R967" s="33"/>
      <c r="S967" s="19" cm="1">
        <f t="array" ref="S967">INDEX($K:$P,ROW(),MATCH(S$3,$K$2:$P$2,0))</f>
        <v>10</v>
      </c>
      <c r="T967" s="19" cm="1">
        <f t="array" ref="T967">INDEX($K:$P,ROW(),MATCH(T$3,$K$2:$P$2,0))</f>
        <v>10</v>
      </c>
      <c r="U967" s="19" cm="1">
        <f t="array" ref="U967">INDEX($K:$P,ROW(),MATCH(U$3,$K$2:$P$2,0))</f>
        <v>10</v>
      </c>
      <c r="V967" s="19" cm="1">
        <f t="array" ref="V967">INDEX($K:$P,ROW(),MATCH(V$3,$K$2:$P$2,0))</f>
        <v>10</v>
      </c>
      <c r="W967" s="19" cm="1">
        <f t="array" ref="W967">INDEX($K:$P,ROW(),MATCH(W$3,$K$2:$P$2,0))</f>
        <v>10</v>
      </c>
      <c r="X967" s="19" cm="1">
        <f t="array" ref="X967">INDEX($K:$P,ROW(),MATCH(X$3,$K$2:$P$2,0))</f>
        <v>10</v>
      </c>
      <c r="Y967" s="19" cm="1">
        <f t="array" ref="Y967">INDEX($K:$P,ROW(),MATCH(Y$3,$K$2:$P$2,0))</f>
        <v>10</v>
      </c>
      <c r="Z967" s="19" cm="1">
        <f t="array" ref="Z967">INDEX($K:$P,ROW(),MATCH(Z$3,$K$2:$P$2,0))</f>
        <v>10</v>
      </c>
      <c r="AA967" s="19" cm="1">
        <f t="array" ref="AA967">INDEX($K:$P,ROW(),MATCH(AA$3,$K$2:$P$2,0))</f>
        <v>10</v>
      </c>
      <c r="AB967" s="19" cm="1">
        <f t="array" ref="AB967">INDEX($K:$P,ROW(),MATCH(AB$3,$K$2:$P$2,0))</f>
        <v>10</v>
      </c>
      <c r="AC967" s="19" cm="1">
        <f t="array" ref="AC967">INDEX($K:$P,ROW(),MATCH(AC$3,$K$2:$P$2,0))</f>
        <v>10</v>
      </c>
      <c r="AD967" s="19" cm="1">
        <f t="array" ref="AD967">INDEX($K:$P,ROW(),MATCH(AD$3,$K$2:$P$2,0))</f>
        <v>10</v>
      </c>
      <c r="AE967" s="19" cm="1">
        <f t="array" ref="AE967">INDEX($K:$P,ROW(),MATCH(AE$3,$K$2:$P$2,0))</f>
        <v>10</v>
      </c>
      <c r="AF967" s="19" cm="1">
        <f t="array" ref="AF967">INDEX($K:$P,ROW(),MATCH(AF$3,$K$2:$P$2,0))</f>
        <v>10</v>
      </c>
      <c r="AG967" s="19" cm="1">
        <f t="array" ref="AG967">INDEX($K:$P,ROW(),MATCH(AG$3,$K$2:$P$2,0))</f>
        <v>10</v>
      </c>
      <c r="AH967" s="19" cm="1">
        <f t="array" ref="AH967">INDEX($K:$P,ROW(),MATCH(AH$3,$K$2:$P$2,0))</f>
        <v>10</v>
      </c>
      <c r="AI967" s="19" cm="1">
        <f t="array" ref="AI967">INDEX($K:$P,ROW(),MATCH(AI$3,$K$2:$P$2,0))</f>
        <v>10</v>
      </c>
      <c r="AJ967" s="19" cm="1">
        <f t="array" ref="AJ967">INDEX($K:$P,ROW(),MATCH(AJ$3,$K$2:$P$2,0))</f>
        <v>10</v>
      </c>
      <c r="AK967" s="19" cm="1">
        <f t="array" ref="AK967">INDEX($K:$P,ROW(),MATCH(AK$3,$K$2:$P$2,0))</f>
        <v>10</v>
      </c>
      <c r="AL967" s="19" cm="1">
        <f t="array" ref="AL967">INDEX($K:$P,ROW(),MATCH(AL$3,$K$2:$P$2,0))</f>
        <v>10</v>
      </c>
      <c r="AM967" s="19" cm="1">
        <f t="array" ref="AM967">INDEX($K:$P,ROW(),MATCH(AM$3,$K$2:$P$2,0))</f>
        <v>10</v>
      </c>
      <c r="AN967" s="19" cm="1">
        <f t="array" ref="AN967">INDEX($K:$P,ROW(),MATCH(AN$3,$K$2:$P$2,0))</f>
        <v>10</v>
      </c>
      <c r="AO967" s="19" cm="1">
        <f t="array" ref="AO967">INDEX($K:$P,ROW(),MATCH(AO$3,$K$2:$P$2,0))</f>
        <v>10</v>
      </c>
      <c r="AP967" s="19" cm="1">
        <f t="array" ref="AP967">INDEX($K:$P,ROW(),MATCH(AP$3,$K$2:$P$2,0))</f>
        <v>10</v>
      </c>
      <c r="AQ967" s="19" cm="1">
        <f t="array" ref="AQ967">INDEX($K:$P,ROW(),MATCH(AQ$3,$K$2:$P$2,0))</f>
        <v>10</v>
      </c>
      <c r="AR967" s="19" cm="1">
        <f t="array" ref="AR967">INDEX($K:$P,ROW(),MATCH(AR$3,$K$2:$P$2,0))</f>
        <v>10</v>
      </c>
      <c r="AS967" s="19" cm="1">
        <f t="array" ref="AS967">INDEX($K:$P,ROW(),MATCH(AS$3,$K$2:$P$2,0))</f>
        <v>10</v>
      </c>
      <c r="AT967" s="19" cm="1">
        <f t="array" ref="AT967">INDEX($K:$P,ROW(),MATCH(AT$3,$K$2:$P$2,0))</f>
        <v>10</v>
      </c>
      <c r="AU967" s="19" cm="1">
        <f t="array" ref="AU967">INDEX($K:$P,ROW(),MATCH(AU$3,$K$2:$P$2,0))</f>
        <v>10</v>
      </c>
      <c r="AV967" s="19" cm="1">
        <f t="array" ref="AV967">INDEX($K:$P,ROW(),MATCH(AV$3,$K$2:$P$2,0))</f>
        <v>10</v>
      </c>
      <c r="AW967" s="19" cm="1">
        <f t="array" ref="AW967">INDEX($K:$P,ROW(),MATCH(AW$3,$K$2:$P$2,0))</f>
        <v>10</v>
      </c>
      <c r="AX967" s="19" cm="1">
        <f t="array" ref="AX967">INDEX($K:$P,ROW(),MATCH(AX$3,$K$2:$P$2,0))</f>
        <v>10</v>
      </c>
      <c r="AY967" s="19" cm="1">
        <f t="array" ref="AY967">INDEX($K:$P,ROW(),MATCH(AY$3,$K$2:$P$2,0))</f>
        <v>10</v>
      </c>
      <c r="AZ967" s="19" cm="1">
        <f t="array" ref="AZ967">INDEX($K:$P,ROW(),MATCH(AZ$3,$K$2:$P$2,0))</f>
        <v>10</v>
      </c>
      <c r="BA967" s="19" cm="1">
        <f t="array" ref="BA967">INDEX($K:$P,ROW(),MATCH(BA$3,$K$2:$P$2,0))</f>
        <v>10</v>
      </c>
      <c r="BB967" s="19" cm="1">
        <f t="array" ref="BB967">INDEX($K:$P,ROW(),MATCH(BB$3,$K$2:$P$2,0))</f>
        <v>10</v>
      </c>
      <c r="BC967" s="19" cm="1">
        <f t="array" ref="BC967">INDEX($K:$P,ROW(),MATCH(BC$3,$K$2:$P$2,0))</f>
        <v>10</v>
      </c>
      <c r="BD967" s="19" cm="1">
        <f t="array" ref="BD967">INDEX($K:$P,ROW(),MATCH(BD$3,$K$2:$P$2,0))</f>
        <v>10</v>
      </c>
      <c r="BE967" s="19" cm="1">
        <f t="array" ref="BE967">INDEX($K:$P,ROW(),MATCH(BE$3,$K$2:$P$2,0))</f>
        <v>10</v>
      </c>
      <c r="BF967" s="19" cm="1">
        <f t="array" ref="BF967">INDEX($K:$P,ROW(),MATCH(BF$3,$K$2:$P$2,0))</f>
        <v>10</v>
      </c>
      <c r="BG967" s="19" cm="1">
        <f t="array" ref="BG967">INDEX($K:$P,ROW(),MATCH(BG$3,$K$2:$P$2,0))</f>
        <v>10</v>
      </c>
      <c r="BH967" s="19" cm="1">
        <f t="array" ref="BH967">INDEX($K:$P,ROW(),MATCH(BH$3,$K$2:$P$2,0))</f>
        <v>10</v>
      </c>
      <c r="BI967" s="19" cm="1">
        <f t="array" ref="BI967">INDEX($K:$P,ROW(),MATCH(BI$3,$K$2:$P$2,0))</f>
        <v>10</v>
      </c>
      <c r="BJ967" s="19" cm="1">
        <f t="array" ref="BJ967">INDEX($K:$P,ROW(),MATCH(BJ$3,$K$2:$P$2,0))</f>
        <v>10</v>
      </c>
      <c r="BK967" s="19" cm="1">
        <f t="array" ref="BK967">INDEX($K:$P,ROW(),MATCH(BK$3,$K$2:$P$2,0))</f>
        <v>10</v>
      </c>
      <c r="BL967" s="19" cm="1">
        <f t="array" ref="BL967">INDEX($K:$P,ROW(),MATCH(BL$3,$K$2:$P$2,0))</f>
        <v>10</v>
      </c>
      <c r="BM967" s="19" cm="1">
        <f t="array" ref="BM967">INDEX($K:$P,ROW(),MATCH(BM$3,$K$2:$P$2,0))</f>
        <v>10</v>
      </c>
      <c r="BN967" s="19" cm="1">
        <f t="array" ref="BN967">INDEX($K:$P,ROW(),MATCH(BN$3,$K$2:$P$2,0))</f>
        <v>10</v>
      </c>
      <c r="BO967" s="19" cm="1">
        <f t="array" ref="BO967">INDEX($K:$P,ROW(),MATCH(BO$3,$K$2:$P$2,0))</f>
        <v>10</v>
      </c>
      <c r="BP967" s="19" cm="1">
        <f t="array" ref="BP967">INDEX($K:$P,ROW(),MATCH(BP$3,$K$2:$P$2,0))</f>
        <v>10</v>
      </c>
      <c r="BQ967" s="19" cm="1">
        <f t="array" ref="BQ967">INDEX($K:$P,ROW(),MATCH(BQ$3,$K$2:$P$2,0))</f>
        <v>10</v>
      </c>
      <c r="BR967" s="19" cm="1">
        <f t="array" ref="BR967">INDEX($K:$P,ROW(),MATCH(BR$3,$K$2:$P$2,0))</f>
        <v>10</v>
      </c>
      <c r="BS967" s="19" cm="1">
        <f t="array" ref="BS967">INDEX($K:$P,ROW(),MATCH(BS$3,$K$2:$P$2,0))</f>
        <v>10</v>
      </c>
      <c r="BT967" s="19" cm="1">
        <f t="array" ref="BT967">INDEX($K:$P,ROW(),MATCH(BT$3,$K$2:$P$2,0))</f>
        <v>10</v>
      </c>
      <c r="BU967" s="19" cm="1">
        <f t="array" ref="BU967">INDEX($K:$P,ROW(),MATCH(BU$3,$K$2:$P$2,0))</f>
        <v>10</v>
      </c>
      <c r="BV967" s="19" cm="1">
        <f t="array" ref="BV967">INDEX($K:$P,ROW(),MATCH(BV$3,$K$2:$P$2,0))</f>
        <v>10</v>
      </c>
      <c r="BW967" s="19" cm="1">
        <f t="array" ref="BW967">INDEX($K:$P,ROW(),MATCH(BW$3,$K$2:$P$2,0))</f>
        <v>10</v>
      </c>
      <c r="BX967" s="19" cm="1">
        <f t="array" ref="BX967">INDEX($K:$P,ROW(),MATCH(BX$3,$K$2:$P$2,0))</f>
        <v>10</v>
      </c>
      <c r="BY967" s="19" cm="1">
        <f t="array" ref="BY967">INDEX($K:$P,ROW(),MATCH(BY$3,$K$2:$P$2,0))</f>
        <v>10</v>
      </c>
      <c r="BZ967" s="19" cm="1">
        <f t="array" ref="BZ967">INDEX($K:$P,ROW(),MATCH(BZ$3,$K$2:$P$2,0))</f>
        <v>10</v>
      </c>
      <c r="CA967" s="19" cm="1">
        <f t="array" ref="CA967">INDEX($K:$P,ROW(),MATCH(CA$3,$K$2:$P$2,0))</f>
        <v>10</v>
      </c>
      <c r="CB967" s="19" cm="1">
        <f t="array" ref="CB967">INDEX($K:$P,ROW(),MATCH(CB$3,$K$2:$P$2,0))</f>
        <v>10</v>
      </c>
      <c r="CC967" s="19" cm="1">
        <f t="array" ref="CC967">INDEX($K:$P,ROW(),MATCH(CC$3,$K$2:$P$2,0))</f>
        <v>10</v>
      </c>
      <c r="CD967" s="19" cm="1">
        <f t="array" ref="CD967">INDEX($K:$P,ROW(),MATCH(CD$3,$K$2:$P$2,0))</f>
        <v>10</v>
      </c>
      <c r="CE967" s="19" cm="1">
        <f t="array" ref="CE967">INDEX($K:$P,ROW(),MATCH(CE$3,$K$2:$P$2,0))</f>
        <v>10</v>
      </c>
      <c r="CF967" s="19" cm="1">
        <f t="array" ref="CF967">INDEX($K:$P,ROW(),MATCH(CF$3,$K$2:$P$2,0))</f>
        <v>10</v>
      </c>
      <c r="CG967" s="19" cm="1">
        <f t="array" ref="CG967">INDEX($K:$P,ROW(),MATCH(CG$3,$K$2:$P$2,0))</f>
        <v>10</v>
      </c>
      <c r="CH967" s="19" cm="1">
        <f t="array" ref="CH967">INDEX($K:$P,ROW(),MATCH(CH$3,$K$2:$P$2,0))</f>
        <v>10</v>
      </c>
      <c r="CI967" s="19" cm="1">
        <f t="array" ref="CI967">INDEX($K:$P,ROW(),MATCH(CI$3,$K$2:$P$2,0))</f>
        <v>10</v>
      </c>
      <c r="CJ967" s="19" cm="1">
        <f t="array" ref="CJ967">INDEX($K:$P,ROW(),MATCH(CJ$3,$K$2:$P$2,0))</f>
        <v>10</v>
      </c>
      <c r="CK967" s="19" cm="1">
        <f t="array" ref="CK967">INDEX($K:$P,ROW(),MATCH(CK$3,$K$2:$P$2,0))</f>
        <v>10</v>
      </c>
      <c r="CL967" s="19" cm="1">
        <f t="array" ref="CL967">INDEX($K:$P,ROW(),MATCH(CL$3,$K$2:$P$2,0))</f>
        <v>10</v>
      </c>
      <c r="CM967" s="19" t="e" cm="1">
        <f t="array" ref="CM967">INDEX($K:$P,ROW(),MATCH(CM$3,$K$2:$P$2,0))</f>
        <v>#N/A</v>
      </c>
      <c r="CN967" s="19" t="e" cm="1">
        <f t="array" ref="CN967">INDEX($K:$P,ROW(),MATCH(CN$3,$K$2:$P$2,0))</f>
        <v>#N/A</v>
      </c>
      <c r="CO967" s="19" t="e" cm="1">
        <f t="array" ref="CO967">INDEX($K:$P,ROW(),MATCH(CO$3,$K$2:$P$2,0))</f>
        <v>#N/A</v>
      </c>
      <c r="CP967" s="19" t="e" cm="1">
        <f t="array" ref="CP967">INDEX($K:$P,ROW(),MATCH(CP$3,$K$2:$P$2,0))</f>
        <v>#N/A</v>
      </c>
      <c r="CQ967" s="19" t="e" cm="1">
        <f t="array" ref="CQ967">INDEX($K:$P,ROW(),MATCH(CQ$3,$K$2:$P$2,0))</f>
        <v>#N/A</v>
      </c>
      <c r="CR967" s="19" t="e" cm="1">
        <f t="array" ref="CR967">INDEX($K:$P,ROW(),MATCH(CR$3,$K$2:$P$2,0))</f>
        <v>#N/A</v>
      </c>
      <c r="CS967" s="19" t="e" cm="1">
        <f t="array" ref="CS967">INDEX($K:$P,ROW(),MATCH(CS$3,$K$2:$P$2,0))</f>
        <v>#N/A</v>
      </c>
      <c r="CT967" s="19" t="e" cm="1">
        <f t="array" ref="CT967">INDEX($K:$P,ROW(),MATCH(CT$3,$K$2:$P$2,0))</f>
        <v>#N/A</v>
      </c>
      <c r="CU967" s="19" t="e" cm="1">
        <f t="array" ref="CU967">INDEX($K:$P,ROW(),MATCH(CU$3,$K$2:$P$2,0))</f>
        <v>#N/A</v>
      </c>
      <c r="CV967" s="19" t="e" cm="1">
        <f t="array" ref="CV967">INDEX($K:$P,ROW(),MATCH(CV$3,$K$2:$P$2,0))</f>
        <v>#N/A</v>
      </c>
      <c r="CW967" s="19" t="e" cm="1">
        <f t="array" ref="CW967">INDEX($K:$P,ROW(),MATCH(CW$3,$K$2:$P$2,0))</f>
        <v>#N/A</v>
      </c>
      <c r="CX967" s="19" t="e" cm="1">
        <f t="array" ref="CX967">INDEX($K:$P,ROW(),MATCH(CX$3,$K$2:$P$2,0))</f>
        <v>#N/A</v>
      </c>
      <c r="CY967" s="19" t="e" cm="1">
        <f t="array" ref="CY967">INDEX($K:$P,ROW(),MATCH(CY$3,$K$2:$P$2,0))</f>
        <v>#N/A</v>
      </c>
      <c r="CZ967" s="19" t="e" cm="1">
        <f t="array" ref="CZ967">INDEX($K:$P,ROW(),MATCH(CZ$3,$K$2:$P$2,0))</f>
        <v>#N/A</v>
      </c>
      <c r="DA967" s="19" t="e" cm="1">
        <f t="array" ref="DA967">INDEX($K:$P,ROW(),MATCH(DA$3,$K$2:$P$2,0))</f>
        <v>#N/A</v>
      </c>
      <c r="DB967" s="19" t="e" cm="1">
        <f t="array" ref="DB967">INDEX($K:$P,ROW(),MATCH(DB$3,$K$2:$P$2,0))</f>
        <v>#N/A</v>
      </c>
      <c r="DC967" s="19" t="e" cm="1">
        <f t="array" ref="DC967">INDEX($K:$P,ROW(),MATCH(DC$3,$K$2:$P$2,0))</f>
        <v>#N/A</v>
      </c>
      <c r="DD967" s="19" t="e" cm="1">
        <f t="array" ref="DD967">INDEX($K:$P,ROW(),MATCH(DD$3,$K$2:$P$2,0))</f>
        <v>#N/A</v>
      </c>
      <c r="DE967" s="19" t="e" cm="1">
        <f t="array" ref="DE967">INDEX($K:$P,ROW(),MATCH(DE$3,$K$2:$P$2,0))</f>
        <v>#N/A</v>
      </c>
      <c r="DF967" s="19" t="e" cm="1">
        <f t="array" ref="DF967">INDEX($K:$P,ROW(),MATCH(DF$3,$K$2:$P$2,0))</f>
        <v>#N/A</v>
      </c>
      <c r="DG967" s="19" t="e" cm="1">
        <f t="array" ref="DG967">INDEX($K:$P,ROW(),MATCH(DG$3,$K$2:$P$2,0))</f>
        <v>#N/A</v>
      </c>
      <c r="DH967" s="19" t="e" cm="1">
        <f t="array" ref="DH967">INDEX($K:$P,ROW(),MATCH(DH$3,$K$2:$P$2,0))</f>
        <v>#N/A</v>
      </c>
      <c r="DI967" s="19" t="e" cm="1">
        <f t="array" ref="DI967">INDEX($K:$P,ROW(),MATCH(DI$3,$K$2:$P$2,0))</f>
        <v>#N/A</v>
      </c>
      <c r="DJ967" s="19" t="e" cm="1">
        <f t="array" ref="DJ967">INDEX($K:$P,ROW(),MATCH(DJ$3,$K$2:$P$2,0))</f>
        <v>#N/A</v>
      </c>
      <c r="DK967" s="19" t="e" cm="1">
        <f t="array" ref="DK967">INDEX($K:$P,ROW(),MATCH(DK$3,$K$2:$P$2,0))</f>
        <v>#N/A</v>
      </c>
      <c r="DL967" s="19" t="e" cm="1">
        <f t="array" ref="DL967">INDEX($K:$P,ROW(),MATCH(DL$3,$K$2:$P$2,0))</f>
        <v>#N/A</v>
      </c>
    </row>
    <row r="968" spans="4:116" x14ac:dyDescent="0.4">
      <c r="D968" t="s">
        <v>815</v>
      </c>
      <c r="E968" s="8" t="str">
        <f t="shared" si="1244"/>
        <v>968 LISTSALE-PV</v>
      </c>
      <c r="G968" s="145" t="s">
        <v>805</v>
      </c>
      <c r="H968" s="31"/>
      <c r="I968" s="73"/>
      <c r="J968" s="73"/>
      <c r="K968" s="18">
        <v>10</v>
      </c>
      <c r="L968" s="18">
        <v>10</v>
      </c>
      <c r="M968" s="18">
        <v>10</v>
      </c>
      <c r="N968" s="18">
        <v>10</v>
      </c>
      <c r="O968" s="18">
        <v>10</v>
      </c>
      <c r="P968" s="18">
        <v>10</v>
      </c>
      <c r="R968" s="33"/>
      <c r="S968" s="19" cm="1">
        <f t="array" ref="S968">INDEX($K:$P,ROW(),MATCH(S$3,$K$2:$P$2,0))</f>
        <v>10</v>
      </c>
      <c r="T968" s="19" cm="1">
        <f t="array" ref="T968">INDEX($K:$P,ROW(),MATCH(T$3,$K$2:$P$2,0))</f>
        <v>10</v>
      </c>
      <c r="U968" s="19" cm="1">
        <f t="array" ref="U968">INDEX($K:$P,ROW(),MATCH(U$3,$K$2:$P$2,0))</f>
        <v>10</v>
      </c>
      <c r="V968" s="19" cm="1">
        <f t="array" ref="V968">INDEX($K:$P,ROW(),MATCH(V$3,$K$2:$P$2,0))</f>
        <v>10</v>
      </c>
      <c r="W968" s="19" cm="1">
        <f t="array" ref="W968">INDEX($K:$P,ROW(),MATCH(W$3,$K$2:$P$2,0))</f>
        <v>10</v>
      </c>
      <c r="X968" s="19" cm="1">
        <f t="array" ref="X968">INDEX($K:$P,ROW(),MATCH(X$3,$K$2:$P$2,0))</f>
        <v>10</v>
      </c>
      <c r="Y968" s="19" cm="1">
        <f t="array" ref="Y968">INDEX($K:$P,ROW(),MATCH(Y$3,$K$2:$P$2,0))</f>
        <v>10</v>
      </c>
      <c r="Z968" s="19" cm="1">
        <f t="array" ref="Z968">INDEX($K:$P,ROW(),MATCH(Z$3,$K$2:$P$2,0))</f>
        <v>10</v>
      </c>
      <c r="AA968" s="19" cm="1">
        <f t="array" ref="AA968">INDEX($K:$P,ROW(),MATCH(AA$3,$K$2:$P$2,0))</f>
        <v>10</v>
      </c>
      <c r="AB968" s="19" cm="1">
        <f t="array" ref="AB968">INDEX($K:$P,ROW(),MATCH(AB$3,$K$2:$P$2,0))</f>
        <v>10</v>
      </c>
      <c r="AC968" s="19" cm="1">
        <f t="array" ref="AC968">INDEX($K:$P,ROW(),MATCH(AC$3,$K$2:$P$2,0))</f>
        <v>10</v>
      </c>
      <c r="AD968" s="19" cm="1">
        <f t="array" ref="AD968">INDEX($K:$P,ROW(),MATCH(AD$3,$K$2:$P$2,0))</f>
        <v>10</v>
      </c>
      <c r="AE968" s="19" cm="1">
        <f t="array" ref="AE968">INDEX($K:$P,ROW(),MATCH(AE$3,$K$2:$P$2,0))</f>
        <v>10</v>
      </c>
      <c r="AF968" s="19" cm="1">
        <f t="array" ref="AF968">INDEX($K:$P,ROW(),MATCH(AF$3,$K$2:$P$2,0))</f>
        <v>10</v>
      </c>
      <c r="AG968" s="19" cm="1">
        <f t="array" ref="AG968">INDEX($K:$P,ROW(),MATCH(AG$3,$K$2:$P$2,0))</f>
        <v>10</v>
      </c>
      <c r="AH968" s="19" cm="1">
        <f t="array" ref="AH968">INDEX($K:$P,ROW(),MATCH(AH$3,$K$2:$P$2,0))</f>
        <v>10</v>
      </c>
      <c r="AI968" s="19" cm="1">
        <f t="array" ref="AI968">INDEX($K:$P,ROW(),MATCH(AI$3,$K$2:$P$2,0))</f>
        <v>10</v>
      </c>
      <c r="AJ968" s="19" cm="1">
        <f t="array" ref="AJ968">INDEX($K:$P,ROW(),MATCH(AJ$3,$K$2:$P$2,0))</f>
        <v>10</v>
      </c>
      <c r="AK968" s="19" cm="1">
        <f t="array" ref="AK968">INDEX($K:$P,ROW(),MATCH(AK$3,$K$2:$P$2,0))</f>
        <v>10</v>
      </c>
      <c r="AL968" s="19" cm="1">
        <f t="array" ref="AL968">INDEX($K:$P,ROW(),MATCH(AL$3,$K$2:$P$2,0))</f>
        <v>10</v>
      </c>
      <c r="AM968" s="19" cm="1">
        <f t="array" ref="AM968">INDEX($K:$P,ROW(),MATCH(AM$3,$K$2:$P$2,0))</f>
        <v>10</v>
      </c>
      <c r="AN968" s="19" cm="1">
        <f t="array" ref="AN968">INDEX($K:$P,ROW(),MATCH(AN$3,$K$2:$P$2,0))</f>
        <v>10</v>
      </c>
      <c r="AO968" s="19" cm="1">
        <f t="array" ref="AO968">INDEX($K:$P,ROW(),MATCH(AO$3,$K$2:$P$2,0))</f>
        <v>10</v>
      </c>
      <c r="AP968" s="19" cm="1">
        <f t="array" ref="AP968">INDEX($K:$P,ROW(),MATCH(AP$3,$K$2:$P$2,0))</f>
        <v>10</v>
      </c>
      <c r="AQ968" s="19" cm="1">
        <f t="array" ref="AQ968">INDEX($K:$P,ROW(),MATCH(AQ$3,$K$2:$P$2,0))</f>
        <v>10</v>
      </c>
      <c r="AR968" s="19" cm="1">
        <f t="array" ref="AR968">INDEX($K:$P,ROW(),MATCH(AR$3,$K$2:$P$2,0))</f>
        <v>10</v>
      </c>
      <c r="AS968" s="19" cm="1">
        <f t="array" ref="AS968">INDEX($K:$P,ROW(),MATCH(AS$3,$K$2:$P$2,0))</f>
        <v>10</v>
      </c>
      <c r="AT968" s="19" cm="1">
        <f t="array" ref="AT968">INDEX($K:$P,ROW(),MATCH(AT$3,$K$2:$P$2,0))</f>
        <v>10</v>
      </c>
      <c r="AU968" s="19" cm="1">
        <f t="array" ref="AU968">INDEX($K:$P,ROW(),MATCH(AU$3,$K$2:$P$2,0))</f>
        <v>10</v>
      </c>
      <c r="AV968" s="19" cm="1">
        <f t="array" ref="AV968">INDEX($K:$P,ROW(),MATCH(AV$3,$K$2:$P$2,0))</f>
        <v>10</v>
      </c>
      <c r="AW968" s="19" cm="1">
        <f t="array" ref="AW968">INDEX($K:$P,ROW(),MATCH(AW$3,$K$2:$P$2,0))</f>
        <v>10</v>
      </c>
      <c r="AX968" s="19" cm="1">
        <f t="array" ref="AX968">INDEX($K:$P,ROW(),MATCH(AX$3,$K$2:$P$2,0))</f>
        <v>10</v>
      </c>
      <c r="AY968" s="19" cm="1">
        <f t="array" ref="AY968">INDEX($K:$P,ROW(),MATCH(AY$3,$K$2:$P$2,0))</f>
        <v>10</v>
      </c>
      <c r="AZ968" s="19" cm="1">
        <f t="array" ref="AZ968">INDEX($K:$P,ROW(),MATCH(AZ$3,$K$2:$P$2,0))</f>
        <v>10</v>
      </c>
      <c r="BA968" s="19" cm="1">
        <f t="array" ref="BA968">INDEX($K:$P,ROW(),MATCH(BA$3,$K$2:$P$2,0))</f>
        <v>10</v>
      </c>
      <c r="BB968" s="19" cm="1">
        <f t="array" ref="BB968">INDEX($K:$P,ROW(),MATCH(BB$3,$K$2:$P$2,0))</f>
        <v>10</v>
      </c>
      <c r="BC968" s="19" cm="1">
        <f t="array" ref="BC968">INDEX($K:$P,ROW(),MATCH(BC$3,$K$2:$P$2,0))</f>
        <v>10</v>
      </c>
      <c r="BD968" s="19" cm="1">
        <f t="array" ref="BD968">INDEX($K:$P,ROW(),MATCH(BD$3,$K$2:$P$2,0))</f>
        <v>10</v>
      </c>
      <c r="BE968" s="19" cm="1">
        <f t="array" ref="BE968">INDEX($K:$P,ROW(),MATCH(BE$3,$K$2:$P$2,0))</f>
        <v>10</v>
      </c>
      <c r="BF968" s="19" cm="1">
        <f t="array" ref="BF968">INDEX($K:$P,ROW(),MATCH(BF$3,$K$2:$P$2,0))</f>
        <v>10</v>
      </c>
      <c r="BG968" s="19" cm="1">
        <f t="array" ref="BG968">INDEX($K:$P,ROW(),MATCH(BG$3,$K$2:$P$2,0))</f>
        <v>10</v>
      </c>
      <c r="BH968" s="19" cm="1">
        <f t="array" ref="BH968">INDEX($K:$P,ROW(),MATCH(BH$3,$K$2:$P$2,0))</f>
        <v>10</v>
      </c>
      <c r="BI968" s="19" cm="1">
        <f t="array" ref="BI968">INDEX($K:$P,ROW(),MATCH(BI$3,$K$2:$P$2,0))</f>
        <v>10</v>
      </c>
      <c r="BJ968" s="19" cm="1">
        <f t="array" ref="BJ968">INDEX($K:$P,ROW(),MATCH(BJ$3,$K$2:$P$2,0))</f>
        <v>10</v>
      </c>
      <c r="BK968" s="19" cm="1">
        <f t="array" ref="BK968">INDEX($K:$P,ROW(),MATCH(BK$3,$K$2:$P$2,0))</f>
        <v>10</v>
      </c>
      <c r="BL968" s="19" cm="1">
        <f t="array" ref="BL968">INDEX($K:$P,ROW(),MATCH(BL$3,$K$2:$P$2,0))</f>
        <v>10</v>
      </c>
      <c r="BM968" s="19" cm="1">
        <f t="array" ref="BM968">INDEX($K:$P,ROW(),MATCH(BM$3,$K$2:$P$2,0))</f>
        <v>10</v>
      </c>
      <c r="BN968" s="19" cm="1">
        <f t="array" ref="BN968">INDEX($K:$P,ROW(),MATCH(BN$3,$K$2:$P$2,0))</f>
        <v>10</v>
      </c>
      <c r="BO968" s="19" cm="1">
        <f t="array" ref="BO968">INDEX($K:$P,ROW(),MATCH(BO$3,$K$2:$P$2,0))</f>
        <v>10</v>
      </c>
      <c r="BP968" s="19" cm="1">
        <f t="array" ref="BP968">INDEX($K:$P,ROW(),MATCH(BP$3,$K$2:$P$2,0))</f>
        <v>10</v>
      </c>
      <c r="BQ968" s="19" cm="1">
        <f t="array" ref="BQ968">INDEX($K:$P,ROW(),MATCH(BQ$3,$K$2:$P$2,0))</f>
        <v>10</v>
      </c>
      <c r="BR968" s="19" cm="1">
        <f t="array" ref="BR968">INDEX($K:$P,ROW(),MATCH(BR$3,$K$2:$P$2,0))</f>
        <v>10</v>
      </c>
      <c r="BS968" s="19" cm="1">
        <f t="array" ref="BS968">INDEX($K:$P,ROW(),MATCH(BS$3,$K$2:$P$2,0))</f>
        <v>10</v>
      </c>
      <c r="BT968" s="19" cm="1">
        <f t="array" ref="BT968">INDEX($K:$P,ROW(),MATCH(BT$3,$K$2:$P$2,0))</f>
        <v>10</v>
      </c>
      <c r="BU968" s="19" cm="1">
        <f t="array" ref="BU968">INDEX($K:$P,ROW(),MATCH(BU$3,$K$2:$P$2,0))</f>
        <v>10</v>
      </c>
      <c r="BV968" s="19" cm="1">
        <f t="array" ref="BV968">INDEX($K:$P,ROW(),MATCH(BV$3,$K$2:$P$2,0))</f>
        <v>10</v>
      </c>
      <c r="BW968" s="19" cm="1">
        <f t="array" ref="BW968">INDEX($K:$P,ROW(),MATCH(BW$3,$K$2:$P$2,0))</f>
        <v>10</v>
      </c>
      <c r="BX968" s="19" cm="1">
        <f t="array" ref="BX968">INDEX($K:$P,ROW(),MATCH(BX$3,$K$2:$P$2,0))</f>
        <v>10</v>
      </c>
      <c r="BY968" s="19" cm="1">
        <f t="array" ref="BY968">INDEX($K:$P,ROW(),MATCH(BY$3,$K$2:$P$2,0))</f>
        <v>10</v>
      </c>
      <c r="BZ968" s="19" cm="1">
        <f t="array" ref="BZ968">INDEX($K:$P,ROW(),MATCH(BZ$3,$K$2:$P$2,0))</f>
        <v>10</v>
      </c>
      <c r="CA968" s="19" cm="1">
        <f t="array" ref="CA968">INDEX($K:$P,ROW(),MATCH(CA$3,$K$2:$P$2,0))</f>
        <v>10</v>
      </c>
      <c r="CB968" s="19" cm="1">
        <f t="array" ref="CB968">INDEX($K:$P,ROW(),MATCH(CB$3,$K$2:$P$2,0))</f>
        <v>10</v>
      </c>
      <c r="CC968" s="19" cm="1">
        <f t="array" ref="CC968">INDEX($K:$P,ROW(),MATCH(CC$3,$K$2:$P$2,0))</f>
        <v>10</v>
      </c>
      <c r="CD968" s="19" cm="1">
        <f t="array" ref="CD968">INDEX($K:$P,ROW(),MATCH(CD$3,$K$2:$P$2,0))</f>
        <v>10</v>
      </c>
      <c r="CE968" s="19" cm="1">
        <f t="array" ref="CE968">INDEX($K:$P,ROW(),MATCH(CE$3,$K$2:$P$2,0))</f>
        <v>10</v>
      </c>
      <c r="CF968" s="19" cm="1">
        <f t="array" ref="CF968">INDEX($K:$P,ROW(),MATCH(CF$3,$K$2:$P$2,0))</f>
        <v>10</v>
      </c>
      <c r="CG968" s="19" cm="1">
        <f t="array" ref="CG968">INDEX($K:$P,ROW(),MATCH(CG$3,$K$2:$P$2,0))</f>
        <v>10</v>
      </c>
      <c r="CH968" s="19" cm="1">
        <f t="array" ref="CH968">INDEX($K:$P,ROW(),MATCH(CH$3,$K$2:$P$2,0))</f>
        <v>10</v>
      </c>
      <c r="CI968" s="19" cm="1">
        <f t="array" ref="CI968">INDEX($K:$P,ROW(),MATCH(CI$3,$K$2:$P$2,0))</f>
        <v>10</v>
      </c>
      <c r="CJ968" s="19" cm="1">
        <f t="array" ref="CJ968">INDEX($K:$P,ROW(),MATCH(CJ$3,$K$2:$P$2,0))</f>
        <v>10</v>
      </c>
      <c r="CK968" s="19" cm="1">
        <f t="array" ref="CK968">INDEX($K:$P,ROW(),MATCH(CK$3,$K$2:$P$2,0))</f>
        <v>10</v>
      </c>
      <c r="CL968" s="19" cm="1">
        <f t="array" ref="CL968">INDEX($K:$P,ROW(),MATCH(CL$3,$K$2:$P$2,0))</f>
        <v>10</v>
      </c>
      <c r="CM968" s="19" t="e" cm="1">
        <f t="array" ref="CM968">INDEX($K:$P,ROW(),MATCH(CM$3,$K$2:$P$2,0))</f>
        <v>#N/A</v>
      </c>
      <c r="CN968" s="19" t="e" cm="1">
        <f t="array" ref="CN968">INDEX($K:$P,ROW(),MATCH(CN$3,$K$2:$P$2,0))</f>
        <v>#N/A</v>
      </c>
      <c r="CO968" s="19" t="e" cm="1">
        <f t="array" ref="CO968">INDEX($K:$P,ROW(),MATCH(CO$3,$K$2:$P$2,0))</f>
        <v>#N/A</v>
      </c>
      <c r="CP968" s="19" t="e" cm="1">
        <f t="array" ref="CP968">INDEX($K:$P,ROW(),MATCH(CP$3,$K$2:$P$2,0))</f>
        <v>#N/A</v>
      </c>
      <c r="CQ968" s="19" t="e" cm="1">
        <f t="array" ref="CQ968">INDEX($K:$P,ROW(),MATCH(CQ$3,$K$2:$P$2,0))</f>
        <v>#N/A</v>
      </c>
      <c r="CR968" s="19" t="e" cm="1">
        <f t="array" ref="CR968">INDEX($K:$P,ROW(),MATCH(CR$3,$K$2:$P$2,0))</f>
        <v>#N/A</v>
      </c>
      <c r="CS968" s="19" t="e" cm="1">
        <f t="array" ref="CS968">INDEX($K:$P,ROW(),MATCH(CS$3,$K$2:$P$2,0))</f>
        <v>#N/A</v>
      </c>
      <c r="CT968" s="19" t="e" cm="1">
        <f t="array" ref="CT968">INDEX($K:$P,ROW(),MATCH(CT$3,$K$2:$P$2,0))</f>
        <v>#N/A</v>
      </c>
      <c r="CU968" s="19" t="e" cm="1">
        <f t="array" ref="CU968">INDEX($K:$P,ROW(),MATCH(CU$3,$K$2:$P$2,0))</f>
        <v>#N/A</v>
      </c>
      <c r="CV968" s="19" t="e" cm="1">
        <f t="array" ref="CV968">INDEX($K:$P,ROW(),MATCH(CV$3,$K$2:$P$2,0))</f>
        <v>#N/A</v>
      </c>
      <c r="CW968" s="19" t="e" cm="1">
        <f t="array" ref="CW968">INDEX($K:$P,ROW(),MATCH(CW$3,$K$2:$P$2,0))</f>
        <v>#N/A</v>
      </c>
      <c r="CX968" s="19" t="e" cm="1">
        <f t="array" ref="CX968">INDEX($K:$P,ROW(),MATCH(CX$3,$K$2:$P$2,0))</f>
        <v>#N/A</v>
      </c>
      <c r="CY968" s="19" t="e" cm="1">
        <f t="array" ref="CY968">INDEX($K:$P,ROW(),MATCH(CY$3,$K$2:$P$2,0))</f>
        <v>#N/A</v>
      </c>
      <c r="CZ968" s="19" t="e" cm="1">
        <f t="array" ref="CZ968">INDEX($K:$P,ROW(),MATCH(CZ$3,$K$2:$P$2,0))</f>
        <v>#N/A</v>
      </c>
      <c r="DA968" s="19" t="e" cm="1">
        <f t="array" ref="DA968">INDEX($K:$P,ROW(),MATCH(DA$3,$K$2:$P$2,0))</f>
        <v>#N/A</v>
      </c>
      <c r="DB968" s="19" t="e" cm="1">
        <f t="array" ref="DB968">INDEX($K:$P,ROW(),MATCH(DB$3,$K$2:$P$2,0))</f>
        <v>#N/A</v>
      </c>
      <c r="DC968" s="19" t="e" cm="1">
        <f t="array" ref="DC968">INDEX($K:$P,ROW(),MATCH(DC$3,$K$2:$P$2,0))</f>
        <v>#N/A</v>
      </c>
      <c r="DD968" s="19" t="e" cm="1">
        <f t="array" ref="DD968">INDEX($K:$P,ROW(),MATCH(DD$3,$K$2:$P$2,0))</f>
        <v>#N/A</v>
      </c>
      <c r="DE968" s="19" t="e" cm="1">
        <f t="array" ref="DE968">INDEX($K:$P,ROW(),MATCH(DE$3,$K$2:$P$2,0))</f>
        <v>#N/A</v>
      </c>
      <c r="DF968" s="19" t="e" cm="1">
        <f t="array" ref="DF968">INDEX($K:$P,ROW(),MATCH(DF$3,$K$2:$P$2,0))</f>
        <v>#N/A</v>
      </c>
      <c r="DG968" s="19" t="e" cm="1">
        <f t="array" ref="DG968">INDEX($K:$P,ROW(),MATCH(DG$3,$K$2:$P$2,0))</f>
        <v>#N/A</v>
      </c>
      <c r="DH968" s="19" t="e" cm="1">
        <f t="array" ref="DH968">INDEX($K:$P,ROW(),MATCH(DH$3,$K$2:$P$2,0))</f>
        <v>#N/A</v>
      </c>
      <c r="DI968" s="19" t="e" cm="1">
        <f t="array" ref="DI968">INDEX($K:$P,ROW(),MATCH(DI$3,$K$2:$P$2,0))</f>
        <v>#N/A</v>
      </c>
      <c r="DJ968" s="19" t="e" cm="1">
        <f t="array" ref="DJ968">INDEX($K:$P,ROW(),MATCH(DJ$3,$K$2:$P$2,0))</f>
        <v>#N/A</v>
      </c>
      <c r="DK968" s="19" t="e" cm="1">
        <f t="array" ref="DK968">INDEX($K:$P,ROW(),MATCH(DK$3,$K$2:$P$2,0))</f>
        <v>#N/A</v>
      </c>
      <c r="DL968" s="19" t="e" cm="1">
        <f t="array" ref="DL968">INDEX($K:$P,ROW(),MATCH(DL$3,$K$2:$P$2,0))</f>
        <v>#N/A</v>
      </c>
    </row>
    <row r="969" spans="4:116" x14ac:dyDescent="0.4">
      <c r="D969" t="s">
        <v>815</v>
      </c>
      <c r="E969" s="8" t="str">
        <f t="shared" si="1244"/>
        <v>969 LISTSALE-PV</v>
      </c>
      <c r="G969" s="145" t="s">
        <v>806</v>
      </c>
      <c r="H969" s="31"/>
      <c r="I969" s="73"/>
      <c r="J969" s="73"/>
      <c r="K969" s="18">
        <v>10</v>
      </c>
      <c r="L969" s="18">
        <v>10</v>
      </c>
      <c r="M969" s="18">
        <v>10</v>
      </c>
      <c r="N969" s="18">
        <v>10</v>
      </c>
      <c r="O969" s="18">
        <v>10</v>
      </c>
      <c r="P969" s="18">
        <v>10</v>
      </c>
      <c r="R969" s="33"/>
      <c r="S969" s="19" cm="1">
        <f t="array" ref="S969">INDEX($K:$P,ROW(),MATCH(S$3,$K$2:$P$2,0))</f>
        <v>10</v>
      </c>
      <c r="T969" s="19" cm="1">
        <f t="array" ref="T969">INDEX($K:$P,ROW(),MATCH(T$3,$K$2:$P$2,0))</f>
        <v>10</v>
      </c>
      <c r="U969" s="19" cm="1">
        <f t="array" ref="U969">INDEX($K:$P,ROW(),MATCH(U$3,$K$2:$P$2,0))</f>
        <v>10</v>
      </c>
      <c r="V969" s="19" cm="1">
        <f t="array" ref="V969">INDEX($K:$P,ROW(),MATCH(V$3,$K$2:$P$2,0))</f>
        <v>10</v>
      </c>
      <c r="W969" s="19" cm="1">
        <f t="array" ref="W969">INDEX($K:$P,ROW(),MATCH(W$3,$K$2:$P$2,0))</f>
        <v>10</v>
      </c>
      <c r="X969" s="19" cm="1">
        <f t="array" ref="X969">INDEX($K:$P,ROW(),MATCH(X$3,$K$2:$P$2,0))</f>
        <v>10</v>
      </c>
      <c r="Y969" s="19" cm="1">
        <f t="array" ref="Y969">INDEX($K:$P,ROW(),MATCH(Y$3,$K$2:$P$2,0))</f>
        <v>10</v>
      </c>
      <c r="Z969" s="19" cm="1">
        <f t="array" ref="Z969">INDEX($K:$P,ROW(),MATCH(Z$3,$K$2:$P$2,0))</f>
        <v>10</v>
      </c>
      <c r="AA969" s="19" cm="1">
        <f t="array" ref="AA969">INDEX($K:$P,ROW(),MATCH(AA$3,$K$2:$P$2,0))</f>
        <v>10</v>
      </c>
      <c r="AB969" s="19" cm="1">
        <f t="array" ref="AB969">INDEX($K:$P,ROW(),MATCH(AB$3,$K$2:$P$2,0))</f>
        <v>10</v>
      </c>
      <c r="AC969" s="19" cm="1">
        <f t="array" ref="AC969">INDEX($K:$P,ROW(),MATCH(AC$3,$K$2:$P$2,0))</f>
        <v>10</v>
      </c>
      <c r="AD969" s="19" cm="1">
        <f t="array" ref="AD969">INDEX($K:$P,ROW(),MATCH(AD$3,$K$2:$P$2,0))</f>
        <v>10</v>
      </c>
      <c r="AE969" s="19" cm="1">
        <f t="array" ref="AE969">INDEX($K:$P,ROW(),MATCH(AE$3,$K$2:$P$2,0))</f>
        <v>10</v>
      </c>
      <c r="AF969" s="19" cm="1">
        <f t="array" ref="AF969">INDEX($K:$P,ROW(),MATCH(AF$3,$K$2:$P$2,0))</f>
        <v>10</v>
      </c>
      <c r="AG969" s="19" cm="1">
        <f t="array" ref="AG969">INDEX($K:$P,ROW(),MATCH(AG$3,$K$2:$P$2,0))</f>
        <v>10</v>
      </c>
      <c r="AH969" s="19" cm="1">
        <f t="array" ref="AH969">INDEX($K:$P,ROW(),MATCH(AH$3,$K$2:$P$2,0))</f>
        <v>10</v>
      </c>
      <c r="AI969" s="19" cm="1">
        <f t="array" ref="AI969">INDEX($K:$P,ROW(),MATCH(AI$3,$K$2:$P$2,0))</f>
        <v>10</v>
      </c>
      <c r="AJ969" s="19" cm="1">
        <f t="array" ref="AJ969">INDEX($K:$P,ROW(),MATCH(AJ$3,$K$2:$P$2,0))</f>
        <v>10</v>
      </c>
      <c r="AK969" s="19" cm="1">
        <f t="array" ref="AK969">INDEX($K:$P,ROW(),MATCH(AK$3,$K$2:$P$2,0))</f>
        <v>10</v>
      </c>
      <c r="AL969" s="19" cm="1">
        <f t="array" ref="AL969">INDEX($K:$P,ROW(),MATCH(AL$3,$K$2:$P$2,0))</f>
        <v>10</v>
      </c>
      <c r="AM969" s="19" cm="1">
        <f t="array" ref="AM969">INDEX($K:$P,ROW(),MATCH(AM$3,$K$2:$P$2,0))</f>
        <v>10</v>
      </c>
      <c r="AN969" s="19" cm="1">
        <f t="array" ref="AN969">INDEX($K:$P,ROW(),MATCH(AN$3,$K$2:$P$2,0))</f>
        <v>10</v>
      </c>
      <c r="AO969" s="19" cm="1">
        <f t="array" ref="AO969">INDEX($K:$P,ROW(),MATCH(AO$3,$K$2:$P$2,0))</f>
        <v>10</v>
      </c>
      <c r="AP969" s="19" cm="1">
        <f t="array" ref="AP969">INDEX($K:$P,ROW(),MATCH(AP$3,$K$2:$P$2,0))</f>
        <v>10</v>
      </c>
      <c r="AQ969" s="19" cm="1">
        <f t="array" ref="AQ969">INDEX($K:$P,ROW(),MATCH(AQ$3,$K$2:$P$2,0))</f>
        <v>10</v>
      </c>
      <c r="AR969" s="19" cm="1">
        <f t="array" ref="AR969">INDEX($K:$P,ROW(),MATCH(AR$3,$K$2:$P$2,0))</f>
        <v>10</v>
      </c>
      <c r="AS969" s="19" cm="1">
        <f t="array" ref="AS969">INDEX($K:$P,ROW(),MATCH(AS$3,$K$2:$P$2,0))</f>
        <v>10</v>
      </c>
      <c r="AT969" s="19" cm="1">
        <f t="array" ref="AT969">INDEX($K:$P,ROW(),MATCH(AT$3,$K$2:$P$2,0))</f>
        <v>10</v>
      </c>
      <c r="AU969" s="19" cm="1">
        <f t="array" ref="AU969">INDEX($K:$P,ROW(),MATCH(AU$3,$K$2:$P$2,0))</f>
        <v>10</v>
      </c>
      <c r="AV969" s="19" cm="1">
        <f t="array" ref="AV969">INDEX($K:$P,ROW(),MATCH(AV$3,$K$2:$P$2,0))</f>
        <v>10</v>
      </c>
      <c r="AW969" s="19" cm="1">
        <f t="array" ref="AW969">INDEX($K:$P,ROW(),MATCH(AW$3,$K$2:$P$2,0))</f>
        <v>10</v>
      </c>
      <c r="AX969" s="19" cm="1">
        <f t="array" ref="AX969">INDEX($K:$P,ROW(),MATCH(AX$3,$K$2:$P$2,0))</f>
        <v>10</v>
      </c>
      <c r="AY969" s="19" cm="1">
        <f t="array" ref="AY969">INDEX($K:$P,ROW(),MATCH(AY$3,$K$2:$P$2,0))</f>
        <v>10</v>
      </c>
      <c r="AZ969" s="19" cm="1">
        <f t="array" ref="AZ969">INDEX($K:$P,ROW(),MATCH(AZ$3,$K$2:$P$2,0))</f>
        <v>10</v>
      </c>
      <c r="BA969" s="19" cm="1">
        <f t="array" ref="BA969">INDEX($K:$P,ROW(),MATCH(BA$3,$K$2:$P$2,0))</f>
        <v>10</v>
      </c>
      <c r="BB969" s="19" cm="1">
        <f t="array" ref="BB969">INDEX($K:$P,ROW(),MATCH(BB$3,$K$2:$P$2,0))</f>
        <v>10</v>
      </c>
      <c r="BC969" s="19" cm="1">
        <f t="array" ref="BC969">INDEX($K:$P,ROW(),MATCH(BC$3,$K$2:$P$2,0))</f>
        <v>10</v>
      </c>
      <c r="BD969" s="19" cm="1">
        <f t="array" ref="BD969">INDEX($K:$P,ROW(),MATCH(BD$3,$K$2:$P$2,0))</f>
        <v>10</v>
      </c>
      <c r="BE969" s="19" cm="1">
        <f t="array" ref="BE969">INDEX($K:$P,ROW(),MATCH(BE$3,$K$2:$P$2,0))</f>
        <v>10</v>
      </c>
      <c r="BF969" s="19" cm="1">
        <f t="array" ref="BF969">INDEX($K:$P,ROW(),MATCH(BF$3,$K$2:$P$2,0))</f>
        <v>10</v>
      </c>
      <c r="BG969" s="19" cm="1">
        <f t="array" ref="BG969">INDEX($K:$P,ROW(),MATCH(BG$3,$K$2:$P$2,0))</f>
        <v>10</v>
      </c>
      <c r="BH969" s="19" cm="1">
        <f t="array" ref="BH969">INDEX($K:$P,ROW(),MATCH(BH$3,$K$2:$P$2,0))</f>
        <v>10</v>
      </c>
      <c r="BI969" s="19" cm="1">
        <f t="array" ref="BI969">INDEX($K:$P,ROW(),MATCH(BI$3,$K$2:$P$2,0))</f>
        <v>10</v>
      </c>
      <c r="BJ969" s="19" cm="1">
        <f t="array" ref="BJ969">INDEX($K:$P,ROW(),MATCH(BJ$3,$K$2:$P$2,0))</f>
        <v>10</v>
      </c>
      <c r="BK969" s="19" cm="1">
        <f t="array" ref="BK969">INDEX($K:$P,ROW(),MATCH(BK$3,$K$2:$P$2,0))</f>
        <v>10</v>
      </c>
      <c r="BL969" s="19" cm="1">
        <f t="array" ref="BL969">INDEX($K:$P,ROW(),MATCH(BL$3,$K$2:$P$2,0))</f>
        <v>10</v>
      </c>
      <c r="BM969" s="19" cm="1">
        <f t="array" ref="BM969">INDEX($K:$P,ROW(),MATCH(BM$3,$K$2:$P$2,0))</f>
        <v>10</v>
      </c>
      <c r="BN969" s="19" cm="1">
        <f t="array" ref="BN969">INDEX($K:$P,ROW(),MATCH(BN$3,$K$2:$P$2,0))</f>
        <v>10</v>
      </c>
      <c r="BO969" s="19" cm="1">
        <f t="array" ref="BO969">INDEX($K:$P,ROW(),MATCH(BO$3,$K$2:$P$2,0))</f>
        <v>10</v>
      </c>
      <c r="BP969" s="19" cm="1">
        <f t="array" ref="BP969">INDEX($K:$P,ROW(),MATCH(BP$3,$K$2:$P$2,0))</f>
        <v>10</v>
      </c>
      <c r="BQ969" s="19" cm="1">
        <f t="array" ref="BQ969">INDEX($K:$P,ROW(),MATCH(BQ$3,$K$2:$P$2,0))</f>
        <v>10</v>
      </c>
      <c r="BR969" s="19" cm="1">
        <f t="array" ref="BR969">INDEX($K:$P,ROW(),MATCH(BR$3,$K$2:$P$2,0))</f>
        <v>10</v>
      </c>
      <c r="BS969" s="19" cm="1">
        <f t="array" ref="BS969">INDEX($K:$P,ROW(),MATCH(BS$3,$K$2:$P$2,0))</f>
        <v>10</v>
      </c>
      <c r="BT969" s="19" cm="1">
        <f t="array" ref="BT969">INDEX($K:$P,ROW(),MATCH(BT$3,$K$2:$P$2,0))</f>
        <v>10</v>
      </c>
      <c r="BU969" s="19" cm="1">
        <f t="array" ref="BU969">INDEX($K:$P,ROW(),MATCH(BU$3,$K$2:$P$2,0))</f>
        <v>10</v>
      </c>
      <c r="BV969" s="19" cm="1">
        <f t="array" ref="BV969">INDEX($K:$P,ROW(),MATCH(BV$3,$K$2:$P$2,0))</f>
        <v>10</v>
      </c>
      <c r="BW969" s="19" cm="1">
        <f t="array" ref="BW969">INDEX($K:$P,ROW(),MATCH(BW$3,$K$2:$P$2,0))</f>
        <v>10</v>
      </c>
      <c r="BX969" s="19" cm="1">
        <f t="array" ref="BX969">INDEX($K:$P,ROW(),MATCH(BX$3,$K$2:$P$2,0))</f>
        <v>10</v>
      </c>
      <c r="BY969" s="19" cm="1">
        <f t="array" ref="BY969">INDEX($K:$P,ROW(),MATCH(BY$3,$K$2:$P$2,0))</f>
        <v>10</v>
      </c>
      <c r="BZ969" s="19" cm="1">
        <f t="array" ref="BZ969">INDEX($K:$P,ROW(),MATCH(BZ$3,$K$2:$P$2,0))</f>
        <v>10</v>
      </c>
      <c r="CA969" s="19" cm="1">
        <f t="array" ref="CA969">INDEX($K:$P,ROW(),MATCH(CA$3,$K$2:$P$2,0))</f>
        <v>10</v>
      </c>
      <c r="CB969" s="19" cm="1">
        <f t="array" ref="CB969">INDEX($K:$P,ROW(),MATCH(CB$3,$K$2:$P$2,0))</f>
        <v>10</v>
      </c>
      <c r="CC969" s="19" cm="1">
        <f t="array" ref="CC969">INDEX($K:$P,ROW(),MATCH(CC$3,$K$2:$P$2,0))</f>
        <v>10</v>
      </c>
      <c r="CD969" s="19" cm="1">
        <f t="array" ref="CD969">INDEX($K:$P,ROW(),MATCH(CD$3,$K$2:$P$2,0))</f>
        <v>10</v>
      </c>
      <c r="CE969" s="19" cm="1">
        <f t="array" ref="CE969">INDEX($K:$P,ROW(),MATCH(CE$3,$K$2:$P$2,0))</f>
        <v>10</v>
      </c>
      <c r="CF969" s="19" cm="1">
        <f t="array" ref="CF969">INDEX($K:$P,ROW(),MATCH(CF$3,$K$2:$P$2,0))</f>
        <v>10</v>
      </c>
      <c r="CG969" s="19" cm="1">
        <f t="array" ref="CG969">INDEX($K:$P,ROW(),MATCH(CG$3,$K$2:$P$2,0))</f>
        <v>10</v>
      </c>
      <c r="CH969" s="19" cm="1">
        <f t="array" ref="CH969">INDEX($K:$P,ROW(),MATCH(CH$3,$K$2:$P$2,0))</f>
        <v>10</v>
      </c>
      <c r="CI969" s="19" cm="1">
        <f t="array" ref="CI969">INDEX($K:$P,ROW(),MATCH(CI$3,$K$2:$P$2,0))</f>
        <v>10</v>
      </c>
      <c r="CJ969" s="19" cm="1">
        <f t="array" ref="CJ969">INDEX($K:$P,ROW(),MATCH(CJ$3,$K$2:$P$2,0))</f>
        <v>10</v>
      </c>
      <c r="CK969" s="19" cm="1">
        <f t="array" ref="CK969">INDEX($K:$P,ROW(),MATCH(CK$3,$K$2:$P$2,0))</f>
        <v>10</v>
      </c>
      <c r="CL969" s="19" cm="1">
        <f t="array" ref="CL969">INDEX($K:$P,ROW(),MATCH(CL$3,$K$2:$P$2,0))</f>
        <v>10</v>
      </c>
      <c r="CM969" s="19" t="e" cm="1">
        <f t="array" ref="CM969">INDEX($K:$P,ROW(),MATCH(CM$3,$K$2:$P$2,0))</f>
        <v>#N/A</v>
      </c>
      <c r="CN969" s="19" t="e" cm="1">
        <f t="array" ref="CN969">INDEX($K:$P,ROW(),MATCH(CN$3,$K$2:$P$2,0))</f>
        <v>#N/A</v>
      </c>
      <c r="CO969" s="19" t="e" cm="1">
        <f t="array" ref="CO969">INDEX($K:$P,ROW(),MATCH(CO$3,$K$2:$P$2,0))</f>
        <v>#N/A</v>
      </c>
      <c r="CP969" s="19" t="e" cm="1">
        <f t="array" ref="CP969">INDEX($K:$P,ROW(),MATCH(CP$3,$K$2:$P$2,0))</f>
        <v>#N/A</v>
      </c>
      <c r="CQ969" s="19" t="e" cm="1">
        <f t="array" ref="CQ969">INDEX($K:$P,ROW(),MATCH(CQ$3,$K$2:$P$2,0))</f>
        <v>#N/A</v>
      </c>
      <c r="CR969" s="19" t="e" cm="1">
        <f t="array" ref="CR969">INDEX($K:$P,ROW(),MATCH(CR$3,$K$2:$P$2,0))</f>
        <v>#N/A</v>
      </c>
      <c r="CS969" s="19" t="e" cm="1">
        <f t="array" ref="CS969">INDEX($K:$P,ROW(),MATCH(CS$3,$K$2:$P$2,0))</f>
        <v>#N/A</v>
      </c>
      <c r="CT969" s="19" t="e" cm="1">
        <f t="array" ref="CT969">INDEX($K:$P,ROW(),MATCH(CT$3,$K$2:$P$2,0))</f>
        <v>#N/A</v>
      </c>
      <c r="CU969" s="19" t="e" cm="1">
        <f t="array" ref="CU969">INDEX($K:$P,ROW(),MATCH(CU$3,$K$2:$P$2,0))</f>
        <v>#N/A</v>
      </c>
      <c r="CV969" s="19" t="e" cm="1">
        <f t="array" ref="CV969">INDEX($K:$P,ROW(),MATCH(CV$3,$K$2:$P$2,0))</f>
        <v>#N/A</v>
      </c>
      <c r="CW969" s="19" t="e" cm="1">
        <f t="array" ref="CW969">INDEX($K:$P,ROW(),MATCH(CW$3,$K$2:$P$2,0))</f>
        <v>#N/A</v>
      </c>
      <c r="CX969" s="19" t="e" cm="1">
        <f t="array" ref="CX969">INDEX($K:$P,ROW(),MATCH(CX$3,$K$2:$P$2,0))</f>
        <v>#N/A</v>
      </c>
      <c r="CY969" s="19" t="e" cm="1">
        <f t="array" ref="CY969">INDEX($K:$P,ROW(),MATCH(CY$3,$K$2:$P$2,0))</f>
        <v>#N/A</v>
      </c>
      <c r="CZ969" s="19" t="e" cm="1">
        <f t="array" ref="CZ969">INDEX($K:$P,ROW(),MATCH(CZ$3,$K$2:$P$2,0))</f>
        <v>#N/A</v>
      </c>
      <c r="DA969" s="19" t="e" cm="1">
        <f t="array" ref="DA969">INDEX($K:$P,ROW(),MATCH(DA$3,$K$2:$P$2,0))</f>
        <v>#N/A</v>
      </c>
      <c r="DB969" s="19" t="e" cm="1">
        <f t="array" ref="DB969">INDEX($K:$P,ROW(),MATCH(DB$3,$K$2:$P$2,0))</f>
        <v>#N/A</v>
      </c>
      <c r="DC969" s="19" t="e" cm="1">
        <f t="array" ref="DC969">INDEX($K:$P,ROW(),MATCH(DC$3,$K$2:$P$2,0))</f>
        <v>#N/A</v>
      </c>
      <c r="DD969" s="19" t="e" cm="1">
        <f t="array" ref="DD969">INDEX($K:$P,ROW(),MATCH(DD$3,$K$2:$P$2,0))</f>
        <v>#N/A</v>
      </c>
      <c r="DE969" s="19" t="e" cm="1">
        <f t="array" ref="DE969">INDEX($K:$P,ROW(),MATCH(DE$3,$K$2:$P$2,0))</f>
        <v>#N/A</v>
      </c>
      <c r="DF969" s="19" t="e" cm="1">
        <f t="array" ref="DF969">INDEX($K:$P,ROW(),MATCH(DF$3,$K$2:$P$2,0))</f>
        <v>#N/A</v>
      </c>
      <c r="DG969" s="19" t="e" cm="1">
        <f t="array" ref="DG969">INDEX($K:$P,ROW(),MATCH(DG$3,$K$2:$P$2,0))</f>
        <v>#N/A</v>
      </c>
      <c r="DH969" s="19" t="e" cm="1">
        <f t="array" ref="DH969">INDEX($K:$P,ROW(),MATCH(DH$3,$K$2:$P$2,0))</f>
        <v>#N/A</v>
      </c>
      <c r="DI969" s="19" t="e" cm="1">
        <f t="array" ref="DI969">INDEX($K:$P,ROW(),MATCH(DI$3,$K$2:$P$2,0))</f>
        <v>#N/A</v>
      </c>
      <c r="DJ969" s="19" t="e" cm="1">
        <f t="array" ref="DJ969">INDEX($K:$P,ROW(),MATCH(DJ$3,$K$2:$P$2,0))</f>
        <v>#N/A</v>
      </c>
      <c r="DK969" s="19" t="e" cm="1">
        <f t="array" ref="DK969">INDEX($K:$P,ROW(),MATCH(DK$3,$K$2:$P$2,0))</f>
        <v>#N/A</v>
      </c>
      <c r="DL969" s="19" t="e" cm="1">
        <f t="array" ref="DL969">INDEX($K:$P,ROW(),MATCH(DL$3,$K$2:$P$2,0))</f>
        <v>#N/A</v>
      </c>
    </row>
    <row r="970" spans="4:116" x14ac:dyDescent="0.4">
      <c r="D970" t="s">
        <v>815</v>
      </c>
      <c r="E970" s="8" t="str">
        <f t="shared" si="1244"/>
        <v>970 LISTSALE-PV</v>
      </c>
      <c r="G970" s="127"/>
      <c r="H970" s="31"/>
      <c r="I970" s="73"/>
      <c r="J970" s="73"/>
      <c r="K970" s="18"/>
      <c r="L970" s="18"/>
      <c r="M970" s="18"/>
      <c r="N970" s="18"/>
      <c r="O970" s="18"/>
      <c r="P970" s="18"/>
      <c r="R970" s="33"/>
      <c r="S970" s="19"/>
      <c r="T970" s="19"/>
      <c r="U970" s="19"/>
      <c r="V970" s="19"/>
      <c r="W970" s="19"/>
      <c r="X970" s="19"/>
      <c r="Y970" s="19"/>
      <c r="Z970" s="19"/>
      <c r="AA970" s="19"/>
      <c r="AB970" s="19"/>
      <c r="AC970" s="19"/>
      <c r="AD970" s="19"/>
      <c r="AE970" s="19"/>
      <c r="AF970" s="19"/>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c r="CK970" s="19"/>
      <c r="CL970" s="19"/>
      <c r="CM970" s="19"/>
      <c r="CN970" s="19"/>
      <c r="CO970" s="19"/>
      <c r="CP970" s="19"/>
      <c r="CQ970" s="19"/>
      <c r="CR970" s="19"/>
      <c r="CS970" s="19"/>
      <c r="CT970" s="19"/>
      <c r="CU970" s="19"/>
      <c r="CV970" s="19"/>
      <c r="CW970" s="19"/>
      <c r="CX970" s="19"/>
      <c r="CY970" s="19"/>
      <c r="CZ970" s="19"/>
      <c r="DA970" s="19"/>
      <c r="DB970" s="19"/>
      <c r="DC970" s="19"/>
      <c r="DD970" s="19"/>
      <c r="DE970" s="19"/>
      <c r="DF970" s="19"/>
      <c r="DG970" s="19"/>
      <c r="DH970" s="19"/>
      <c r="DI970" s="19"/>
      <c r="DJ970" s="19"/>
      <c r="DK970" s="19"/>
      <c r="DL970" s="19"/>
    </row>
    <row r="971" spans="4:116" x14ac:dyDescent="0.4">
      <c r="D971" t="s">
        <v>815</v>
      </c>
      <c r="E971" s="8" t="str">
        <f t="shared" si="1244"/>
        <v>971 LISTSALE-PV</v>
      </c>
      <c r="G971" s="127" t="s">
        <v>807</v>
      </c>
      <c r="H971" s="31"/>
      <c r="I971" s="73"/>
      <c r="J971" s="73"/>
      <c r="K971" s="18"/>
      <c r="L971" s="18"/>
      <c r="M971" s="18"/>
      <c r="N971" s="18"/>
      <c r="O971" s="18"/>
      <c r="P971" s="18"/>
      <c r="R971" s="33"/>
      <c r="S971" s="19"/>
      <c r="T971" s="19"/>
      <c r="U971" s="19"/>
      <c r="V971" s="19"/>
      <c r="W971" s="19"/>
      <c r="X971" s="19"/>
      <c r="Y971" s="19"/>
      <c r="Z971" s="19"/>
      <c r="AA971" s="19"/>
      <c r="AB971" s="19"/>
      <c r="AC971" s="19"/>
      <c r="AD971" s="19"/>
      <c r="AE971" s="19"/>
      <c r="AF971" s="19"/>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c r="CK971" s="19"/>
      <c r="CL971" s="19"/>
      <c r="CM971" s="19"/>
      <c r="CN971" s="19"/>
      <c r="CO971" s="19"/>
      <c r="CP971" s="19"/>
      <c r="CQ971" s="19"/>
      <c r="CR971" s="19"/>
      <c r="CS971" s="19"/>
      <c r="CT971" s="19"/>
      <c r="CU971" s="19"/>
      <c r="CV971" s="19"/>
      <c r="CW971" s="19"/>
      <c r="CX971" s="19"/>
      <c r="CY971" s="19"/>
      <c r="CZ971" s="19"/>
      <c r="DA971" s="19"/>
      <c r="DB971" s="19"/>
      <c r="DC971" s="19"/>
      <c r="DD971" s="19"/>
      <c r="DE971" s="19"/>
      <c r="DF971" s="19"/>
      <c r="DG971" s="19"/>
      <c r="DH971" s="19"/>
      <c r="DI971" s="19"/>
      <c r="DJ971" s="19"/>
      <c r="DK971" s="19"/>
      <c r="DL971" s="19"/>
    </row>
    <row r="972" spans="4:116" x14ac:dyDescent="0.4">
      <c r="D972" t="s">
        <v>815</v>
      </c>
      <c r="E972" s="8" t="str">
        <f t="shared" si="1244"/>
        <v>972 LISTSALE-PV</v>
      </c>
      <c r="G972" s="158" t="s">
        <v>519</v>
      </c>
      <c r="H972" s="31"/>
      <c r="I972" s="73"/>
      <c r="J972" s="73"/>
      <c r="K972" s="23">
        <f ca="1">SUMIF($3:$3,K$2,972:972)</f>
        <v>120000</v>
      </c>
      <c r="L972" s="23">
        <f ca="1">SUMIF($3:$3,L$2,972:972)</f>
        <v>120000</v>
      </c>
      <c r="M972" s="23">
        <f ca="1">SUMIF($3:$3,M$2,972:972)</f>
        <v>120000</v>
      </c>
      <c r="N972" s="23">
        <f ca="1">SUMIF($3:$3,N$2,972:972)</f>
        <v>120000</v>
      </c>
      <c r="O972" s="23">
        <f ca="1">SUMIF($3:$3,O$2,972:972)</f>
        <v>120000</v>
      </c>
      <c r="P972" s="23">
        <f ca="1">SUMIF($3:$3,P$2,972:972)</f>
        <v>120000</v>
      </c>
      <c r="R972" s="33"/>
      <c r="S972" s="24">
        <f ca="1">+S957*S965</f>
        <v>10000</v>
      </c>
      <c r="T972" s="24">
        <f t="shared" ref="T972:CE973" ca="1" si="1255">+T957*T965</f>
        <v>10000</v>
      </c>
      <c r="U972" s="24">
        <f t="shared" ca="1" si="1255"/>
        <v>10000</v>
      </c>
      <c r="V972" s="24">
        <f t="shared" ca="1" si="1255"/>
        <v>10000</v>
      </c>
      <c r="W972" s="24">
        <f t="shared" ca="1" si="1255"/>
        <v>10000</v>
      </c>
      <c r="X972" s="24">
        <f t="shared" ca="1" si="1255"/>
        <v>10000</v>
      </c>
      <c r="Y972" s="24">
        <f t="shared" ca="1" si="1255"/>
        <v>10000</v>
      </c>
      <c r="Z972" s="24">
        <f t="shared" ca="1" si="1255"/>
        <v>10000</v>
      </c>
      <c r="AA972" s="24">
        <f t="shared" ca="1" si="1255"/>
        <v>10000</v>
      </c>
      <c r="AB972" s="24">
        <f t="shared" ca="1" si="1255"/>
        <v>10000</v>
      </c>
      <c r="AC972" s="24">
        <f t="shared" ca="1" si="1255"/>
        <v>10000</v>
      </c>
      <c r="AD972" s="24">
        <f t="shared" ca="1" si="1255"/>
        <v>10000</v>
      </c>
      <c r="AE972" s="24">
        <f t="shared" ca="1" si="1255"/>
        <v>10000</v>
      </c>
      <c r="AF972" s="24">
        <f t="shared" ca="1" si="1255"/>
        <v>10000</v>
      </c>
      <c r="AG972" s="24">
        <f t="shared" ca="1" si="1255"/>
        <v>10000</v>
      </c>
      <c r="AH972" s="24">
        <f t="shared" ca="1" si="1255"/>
        <v>10000</v>
      </c>
      <c r="AI972" s="24">
        <f t="shared" ca="1" si="1255"/>
        <v>10000</v>
      </c>
      <c r="AJ972" s="24">
        <f t="shared" ca="1" si="1255"/>
        <v>10000</v>
      </c>
      <c r="AK972" s="24">
        <f t="shared" ca="1" si="1255"/>
        <v>10000</v>
      </c>
      <c r="AL972" s="24">
        <f t="shared" ca="1" si="1255"/>
        <v>10000</v>
      </c>
      <c r="AM972" s="24">
        <f t="shared" ca="1" si="1255"/>
        <v>10000</v>
      </c>
      <c r="AN972" s="24">
        <f t="shared" ca="1" si="1255"/>
        <v>10000</v>
      </c>
      <c r="AO972" s="24">
        <f t="shared" ca="1" si="1255"/>
        <v>10000</v>
      </c>
      <c r="AP972" s="24">
        <f t="shared" ca="1" si="1255"/>
        <v>10000</v>
      </c>
      <c r="AQ972" s="24">
        <f t="shared" ca="1" si="1255"/>
        <v>10000</v>
      </c>
      <c r="AR972" s="24">
        <f t="shared" ca="1" si="1255"/>
        <v>10000</v>
      </c>
      <c r="AS972" s="24">
        <f t="shared" ca="1" si="1255"/>
        <v>10000</v>
      </c>
      <c r="AT972" s="24">
        <f t="shared" ca="1" si="1255"/>
        <v>10000</v>
      </c>
      <c r="AU972" s="24">
        <f t="shared" ca="1" si="1255"/>
        <v>10000</v>
      </c>
      <c r="AV972" s="24">
        <f t="shared" ca="1" si="1255"/>
        <v>10000</v>
      </c>
      <c r="AW972" s="24">
        <f t="shared" ca="1" si="1255"/>
        <v>10000</v>
      </c>
      <c r="AX972" s="24">
        <f t="shared" ca="1" si="1255"/>
        <v>10000</v>
      </c>
      <c r="AY972" s="24">
        <f t="shared" ca="1" si="1255"/>
        <v>10000</v>
      </c>
      <c r="AZ972" s="24">
        <f t="shared" ca="1" si="1255"/>
        <v>10000</v>
      </c>
      <c r="BA972" s="24">
        <f t="shared" ca="1" si="1255"/>
        <v>10000</v>
      </c>
      <c r="BB972" s="24">
        <f t="shared" ca="1" si="1255"/>
        <v>10000</v>
      </c>
      <c r="BC972" s="24">
        <f t="shared" ca="1" si="1255"/>
        <v>10000</v>
      </c>
      <c r="BD972" s="24">
        <f t="shared" ca="1" si="1255"/>
        <v>10000</v>
      </c>
      <c r="BE972" s="24">
        <f t="shared" ca="1" si="1255"/>
        <v>10000</v>
      </c>
      <c r="BF972" s="24">
        <f t="shared" ca="1" si="1255"/>
        <v>10000</v>
      </c>
      <c r="BG972" s="24">
        <f t="shared" ca="1" si="1255"/>
        <v>10000</v>
      </c>
      <c r="BH972" s="24">
        <f t="shared" ca="1" si="1255"/>
        <v>10000</v>
      </c>
      <c r="BI972" s="24">
        <f t="shared" ca="1" si="1255"/>
        <v>10000</v>
      </c>
      <c r="BJ972" s="24">
        <f t="shared" ca="1" si="1255"/>
        <v>10000</v>
      </c>
      <c r="BK972" s="24">
        <f t="shared" ca="1" si="1255"/>
        <v>10000</v>
      </c>
      <c r="BL972" s="24">
        <f t="shared" ca="1" si="1255"/>
        <v>10000</v>
      </c>
      <c r="BM972" s="24">
        <f t="shared" ca="1" si="1255"/>
        <v>10000</v>
      </c>
      <c r="BN972" s="24">
        <f t="shared" ca="1" si="1255"/>
        <v>10000</v>
      </c>
      <c r="BO972" s="24">
        <f t="shared" ca="1" si="1255"/>
        <v>10000</v>
      </c>
      <c r="BP972" s="24">
        <f t="shared" ca="1" si="1255"/>
        <v>10000</v>
      </c>
      <c r="BQ972" s="24">
        <f t="shared" ca="1" si="1255"/>
        <v>10000</v>
      </c>
      <c r="BR972" s="24">
        <f t="shared" ca="1" si="1255"/>
        <v>10000</v>
      </c>
      <c r="BS972" s="24">
        <f t="shared" ca="1" si="1255"/>
        <v>10000</v>
      </c>
      <c r="BT972" s="24">
        <f t="shared" ca="1" si="1255"/>
        <v>10000</v>
      </c>
      <c r="BU972" s="24">
        <f t="shared" ca="1" si="1255"/>
        <v>10000</v>
      </c>
      <c r="BV972" s="24">
        <f t="shared" ca="1" si="1255"/>
        <v>10000</v>
      </c>
      <c r="BW972" s="24">
        <f t="shared" ca="1" si="1255"/>
        <v>10000</v>
      </c>
      <c r="BX972" s="24">
        <f t="shared" ca="1" si="1255"/>
        <v>10000</v>
      </c>
      <c r="BY972" s="24">
        <f t="shared" ca="1" si="1255"/>
        <v>10000</v>
      </c>
      <c r="BZ972" s="24">
        <f t="shared" ca="1" si="1255"/>
        <v>10000</v>
      </c>
      <c r="CA972" s="24">
        <f t="shared" ca="1" si="1255"/>
        <v>10000</v>
      </c>
      <c r="CB972" s="24">
        <f t="shared" ca="1" si="1255"/>
        <v>10000</v>
      </c>
      <c r="CC972" s="24">
        <f t="shared" ca="1" si="1255"/>
        <v>10000</v>
      </c>
      <c r="CD972" s="24">
        <f t="shared" ca="1" si="1255"/>
        <v>10000</v>
      </c>
      <c r="CE972" s="24">
        <f t="shared" ca="1" si="1255"/>
        <v>10000</v>
      </c>
      <c r="CF972" s="24">
        <f t="shared" ref="CF972:DL976" ca="1" si="1256">+CF957*CF965</f>
        <v>10000</v>
      </c>
      <c r="CG972" s="24">
        <f t="shared" ca="1" si="1256"/>
        <v>10000</v>
      </c>
      <c r="CH972" s="24">
        <f t="shared" ca="1" si="1256"/>
        <v>10000</v>
      </c>
      <c r="CI972" s="24">
        <f t="shared" ca="1" si="1256"/>
        <v>10000</v>
      </c>
      <c r="CJ972" s="24">
        <f t="shared" ca="1" si="1256"/>
        <v>10000</v>
      </c>
      <c r="CK972" s="24">
        <f t="shared" ca="1" si="1256"/>
        <v>10000</v>
      </c>
      <c r="CL972" s="24">
        <f t="shared" ca="1" si="1256"/>
        <v>10000</v>
      </c>
      <c r="CM972" s="24" t="e">
        <f t="shared" ca="1" si="1256"/>
        <v>#N/A</v>
      </c>
      <c r="CN972" s="24" t="e">
        <f t="shared" ca="1" si="1256"/>
        <v>#N/A</v>
      </c>
      <c r="CO972" s="24" t="e">
        <f t="shared" ca="1" si="1256"/>
        <v>#N/A</v>
      </c>
      <c r="CP972" s="24" t="e">
        <f t="shared" ca="1" si="1256"/>
        <v>#N/A</v>
      </c>
      <c r="CQ972" s="24" t="e">
        <f t="shared" ca="1" si="1256"/>
        <v>#N/A</v>
      </c>
      <c r="CR972" s="24" t="e">
        <f t="shared" ca="1" si="1256"/>
        <v>#N/A</v>
      </c>
      <c r="CS972" s="24" t="e">
        <f t="shared" ca="1" si="1256"/>
        <v>#N/A</v>
      </c>
      <c r="CT972" s="24" t="e">
        <f t="shared" ca="1" si="1256"/>
        <v>#N/A</v>
      </c>
      <c r="CU972" s="24" t="e">
        <f t="shared" ca="1" si="1256"/>
        <v>#N/A</v>
      </c>
      <c r="CV972" s="24" t="e">
        <f t="shared" ca="1" si="1256"/>
        <v>#N/A</v>
      </c>
      <c r="CW972" s="24" t="e">
        <f t="shared" ca="1" si="1256"/>
        <v>#N/A</v>
      </c>
      <c r="CX972" s="24" t="e">
        <f t="shared" ca="1" si="1256"/>
        <v>#N/A</v>
      </c>
      <c r="CY972" s="24" t="e">
        <f t="shared" ca="1" si="1256"/>
        <v>#N/A</v>
      </c>
      <c r="CZ972" s="24" t="e">
        <f t="shared" ca="1" si="1256"/>
        <v>#N/A</v>
      </c>
      <c r="DA972" s="24" t="e">
        <f t="shared" ca="1" si="1256"/>
        <v>#N/A</v>
      </c>
      <c r="DB972" s="24" t="e">
        <f t="shared" ca="1" si="1256"/>
        <v>#N/A</v>
      </c>
      <c r="DC972" s="24" t="e">
        <f t="shared" ca="1" si="1256"/>
        <v>#N/A</v>
      </c>
      <c r="DD972" s="24" t="e">
        <f t="shared" ca="1" si="1256"/>
        <v>#N/A</v>
      </c>
      <c r="DE972" s="24" t="e">
        <f t="shared" ca="1" si="1256"/>
        <v>#N/A</v>
      </c>
      <c r="DF972" s="24" t="e">
        <f t="shared" ca="1" si="1256"/>
        <v>#N/A</v>
      </c>
      <c r="DG972" s="24" t="e">
        <f t="shared" ca="1" si="1256"/>
        <v>#N/A</v>
      </c>
      <c r="DH972" s="24" t="e">
        <f t="shared" ca="1" si="1256"/>
        <v>#N/A</v>
      </c>
      <c r="DI972" s="24" t="e">
        <f t="shared" ca="1" si="1256"/>
        <v>#N/A</v>
      </c>
      <c r="DJ972" s="24" t="e">
        <f t="shared" ca="1" si="1256"/>
        <v>#N/A</v>
      </c>
      <c r="DK972" s="24" t="e">
        <f t="shared" ca="1" si="1256"/>
        <v>#N/A</v>
      </c>
      <c r="DL972" s="24" t="e">
        <f t="shared" ca="1" si="1256"/>
        <v>#N/A</v>
      </c>
    </row>
    <row r="973" spans="4:116" x14ac:dyDescent="0.4">
      <c r="D973" t="s">
        <v>815</v>
      </c>
      <c r="E973" s="8" t="str">
        <f t="shared" si="1244"/>
        <v>973 LISTSALE-PV</v>
      </c>
      <c r="G973" s="158" t="s">
        <v>520</v>
      </c>
      <c r="H973" s="31"/>
      <c r="I973" s="73"/>
      <c r="J973" s="73"/>
      <c r="K973" s="23">
        <f ca="1">SUMIF($3:$3,K$2,973:973)</f>
        <v>120000</v>
      </c>
      <c r="L973" s="23">
        <f ca="1">SUMIF($3:$3,L$2,973:973)</f>
        <v>120000</v>
      </c>
      <c r="M973" s="23">
        <f ca="1">SUMIF($3:$3,M$2,973:973)</f>
        <v>120000</v>
      </c>
      <c r="N973" s="23">
        <f ca="1">SUMIF($3:$3,N$2,973:973)</f>
        <v>120000</v>
      </c>
      <c r="O973" s="23">
        <f ca="1">SUMIF($3:$3,O$2,973:973)</f>
        <v>120000</v>
      </c>
      <c r="P973" s="23">
        <f ca="1">SUMIF($3:$3,P$2,973:973)</f>
        <v>120000</v>
      </c>
      <c r="R973" s="33"/>
      <c r="S973" s="24">
        <f t="shared" ref="S973:AH976" ca="1" si="1257">+S958*S966</f>
        <v>10000</v>
      </c>
      <c r="T973" s="24">
        <f t="shared" ca="1" si="1257"/>
        <v>10000</v>
      </c>
      <c r="U973" s="24">
        <f t="shared" ca="1" si="1257"/>
        <v>10000</v>
      </c>
      <c r="V973" s="24">
        <f t="shared" ca="1" si="1257"/>
        <v>10000</v>
      </c>
      <c r="W973" s="24">
        <f t="shared" ca="1" si="1257"/>
        <v>10000</v>
      </c>
      <c r="X973" s="24">
        <f t="shared" ca="1" si="1257"/>
        <v>10000</v>
      </c>
      <c r="Y973" s="24">
        <f t="shared" ca="1" si="1257"/>
        <v>10000</v>
      </c>
      <c r="Z973" s="24">
        <f t="shared" ca="1" si="1257"/>
        <v>10000</v>
      </c>
      <c r="AA973" s="24">
        <f t="shared" ca="1" si="1257"/>
        <v>10000</v>
      </c>
      <c r="AB973" s="24">
        <f t="shared" ca="1" si="1257"/>
        <v>10000</v>
      </c>
      <c r="AC973" s="24">
        <f t="shared" ca="1" si="1257"/>
        <v>10000</v>
      </c>
      <c r="AD973" s="24">
        <f t="shared" ca="1" si="1257"/>
        <v>10000</v>
      </c>
      <c r="AE973" s="24">
        <f t="shared" ca="1" si="1257"/>
        <v>10000</v>
      </c>
      <c r="AF973" s="24">
        <f t="shared" ca="1" si="1257"/>
        <v>10000</v>
      </c>
      <c r="AG973" s="24">
        <f t="shared" ca="1" si="1257"/>
        <v>10000</v>
      </c>
      <c r="AH973" s="24">
        <f t="shared" ca="1" si="1257"/>
        <v>10000</v>
      </c>
      <c r="AI973" s="24">
        <f t="shared" ca="1" si="1255"/>
        <v>10000</v>
      </c>
      <c r="AJ973" s="24">
        <f t="shared" ca="1" si="1255"/>
        <v>10000</v>
      </c>
      <c r="AK973" s="24">
        <f t="shared" ca="1" si="1255"/>
        <v>10000</v>
      </c>
      <c r="AL973" s="24">
        <f t="shared" ca="1" si="1255"/>
        <v>10000</v>
      </c>
      <c r="AM973" s="24">
        <f t="shared" ca="1" si="1255"/>
        <v>10000</v>
      </c>
      <c r="AN973" s="24">
        <f t="shared" ca="1" si="1255"/>
        <v>10000</v>
      </c>
      <c r="AO973" s="24">
        <f t="shared" ca="1" si="1255"/>
        <v>10000</v>
      </c>
      <c r="AP973" s="24">
        <f t="shared" ca="1" si="1255"/>
        <v>10000</v>
      </c>
      <c r="AQ973" s="24">
        <f t="shared" ca="1" si="1255"/>
        <v>10000</v>
      </c>
      <c r="AR973" s="24">
        <f t="shared" ca="1" si="1255"/>
        <v>10000</v>
      </c>
      <c r="AS973" s="24">
        <f t="shared" ca="1" si="1255"/>
        <v>10000</v>
      </c>
      <c r="AT973" s="24">
        <f t="shared" ca="1" si="1255"/>
        <v>10000</v>
      </c>
      <c r="AU973" s="24">
        <f t="shared" ca="1" si="1255"/>
        <v>10000</v>
      </c>
      <c r="AV973" s="24">
        <f t="shared" ca="1" si="1255"/>
        <v>10000</v>
      </c>
      <c r="AW973" s="24">
        <f t="shared" ca="1" si="1255"/>
        <v>10000</v>
      </c>
      <c r="AX973" s="24">
        <f t="shared" ca="1" si="1255"/>
        <v>10000</v>
      </c>
      <c r="AY973" s="24">
        <f t="shared" ca="1" si="1255"/>
        <v>10000</v>
      </c>
      <c r="AZ973" s="24">
        <f t="shared" ca="1" si="1255"/>
        <v>10000</v>
      </c>
      <c r="BA973" s="24">
        <f t="shared" ca="1" si="1255"/>
        <v>10000</v>
      </c>
      <c r="BB973" s="24">
        <f t="shared" ca="1" si="1255"/>
        <v>10000</v>
      </c>
      <c r="BC973" s="24">
        <f t="shared" ca="1" si="1255"/>
        <v>10000</v>
      </c>
      <c r="BD973" s="24">
        <f t="shared" ca="1" si="1255"/>
        <v>10000</v>
      </c>
      <c r="BE973" s="24">
        <f t="shared" ca="1" si="1255"/>
        <v>10000</v>
      </c>
      <c r="BF973" s="24">
        <f t="shared" ca="1" si="1255"/>
        <v>10000</v>
      </c>
      <c r="BG973" s="24">
        <f t="shared" ca="1" si="1255"/>
        <v>10000</v>
      </c>
      <c r="BH973" s="24">
        <f t="shared" ca="1" si="1255"/>
        <v>10000</v>
      </c>
      <c r="BI973" s="24">
        <f t="shared" ca="1" si="1255"/>
        <v>10000</v>
      </c>
      <c r="BJ973" s="24">
        <f t="shared" ca="1" si="1255"/>
        <v>10000</v>
      </c>
      <c r="BK973" s="24">
        <f t="shared" ca="1" si="1255"/>
        <v>10000</v>
      </c>
      <c r="BL973" s="24">
        <f t="shared" ca="1" si="1255"/>
        <v>10000</v>
      </c>
      <c r="BM973" s="24">
        <f t="shared" ca="1" si="1255"/>
        <v>10000</v>
      </c>
      <c r="BN973" s="24">
        <f t="shared" ca="1" si="1255"/>
        <v>10000</v>
      </c>
      <c r="BO973" s="24">
        <f t="shared" ca="1" si="1255"/>
        <v>10000</v>
      </c>
      <c r="BP973" s="24">
        <f t="shared" ca="1" si="1255"/>
        <v>10000</v>
      </c>
      <c r="BQ973" s="24">
        <f t="shared" ca="1" si="1255"/>
        <v>10000</v>
      </c>
      <c r="BR973" s="24">
        <f t="shared" ca="1" si="1255"/>
        <v>10000</v>
      </c>
      <c r="BS973" s="24">
        <f t="shared" ca="1" si="1255"/>
        <v>10000</v>
      </c>
      <c r="BT973" s="24">
        <f t="shared" ca="1" si="1255"/>
        <v>10000</v>
      </c>
      <c r="BU973" s="24">
        <f t="shared" ca="1" si="1255"/>
        <v>10000</v>
      </c>
      <c r="BV973" s="24">
        <f t="shared" ca="1" si="1255"/>
        <v>10000</v>
      </c>
      <c r="BW973" s="24">
        <f t="shared" ca="1" si="1255"/>
        <v>10000</v>
      </c>
      <c r="BX973" s="24">
        <f t="shared" ca="1" si="1255"/>
        <v>10000</v>
      </c>
      <c r="BY973" s="24">
        <f t="shared" ca="1" si="1255"/>
        <v>10000</v>
      </c>
      <c r="BZ973" s="24">
        <f t="shared" ca="1" si="1255"/>
        <v>10000</v>
      </c>
      <c r="CA973" s="24">
        <f t="shared" ca="1" si="1255"/>
        <v>10000</v>
      </c>
      <c r="CB973" s="24">
        <f t="shared" ca="1" si="1255"/>
        <v>10000</v>
      </c>
      <c r="CC973" s="24">
        <f t="shared" ca="1" si="1255"/>
        <v>10000</v>
      </c>
      <c r="CD973" s="24">
        <f t="shared" ca="1" si="1255"/>
        <v>10000</v>
      </c>
      <c r="CE973" s="24">
        <f t="shared" ca="1" si="1255"/>
        <v>10000</v>
      </c>
      <c r="CF973" s="24">
        <f t="shared" ca="1" si="1256"/>
        <v>10000</v>
      </c>
      <c r="CG973" s="24">
        <f t="shared" ca="1" si="1256"/>
        <v>10000</v>
      </c>
      <c r="CH973" s="24">
        <f t="shared" ca="1" si="1256"/>
        <v>10000</v>
      </c>
      <c r="CI973" s="24">
        <f t="shared" ca="1" si="1256"/>
        <v>10000</v>
      </c>
      <c r="CJ973" s="24">
        <f t="shared" ca="1" si="1256"/>
        <v>10000</v>
      </c>
      <c r="CK973" s="24">
        <f t="shared" ca="1" si="1256"/>
        <v>10000</v>
      </c>
      <c r="CL973" s="24">
        <f t="shared" ca="1" si="1256"/>
        <v>10000</v>
      </c>
      <c r="CM973" s="24" t="e">
        <f t="shared" ca="1" si="1256"/>
        <v>#N/A</v>
      </c>
      <c r="CN973" s="24" t="e">
        <f t="shared" ca="1" si="1256"/>
        <v>#N/A</v>
      </c>
      <c r="CO973" s="24" t="e">
        <f t="shared" ca="1" si="1256"/>
        <v>#N/A</v>
      </c>
      <c r="CP973" s="24" t="e">
        <f t="shared" ca="1" si="1256"/>
        <v>#N/A</v>
      </c>
      <c r="CQ973" s="24" t="e">
        <f t="shared" ca="1" si="1256"/>
        <v>#N/A</v>
      </c>
      <c r="CR973" s="24" t="e">
        <f t="shared" ca="1" si="1256"/>
        <v>#N/A</v>
      </c>
      <c r="CS973" s="24" t="e">
        <f t="shared" ca="1" si="1256"/>
        <v>#N/A</v>
      </c>
      <c r="CT973" s="24" t="e">
        <f t="shared" ca="1" si="1256"/>
        <v>#N/A</v>
      </c>
      <c r="CU973" s="24" t="e">
        <f t="shared" ca="1" si="1256"/>
        <v>#N/A</v>
      </c>
      <c r="CV973" s="24" t="e">
        <f t="shared" ca="1" si="1256"/>
        <v>#N/A</v>
      </c>
      <c r="CW973" s="24" t="e">
        <f t="shared" ca="1" si="1256"/>
        <v>#N/A</v>
      </c>
      <c r="CX973" s="24" t="e">
        <f t="shared" ca="1" si="1256"/>
        <v>#N/A</v>
      </c>
      <c r="CY973" s="24" t="e">
        <f t="shared" ca="1" si="1256"/>
        <v>#N/A</v>
      </c>
      <c r="CZ973" s="24" t="e">
        <f t="shared" ca="1" si="1256"/>
        <v>#N/A</v>
      </c>
      <c r="DA973" s="24" t="e">
        <f t="shared" ca="1" si="1256"/>
        <v>#N/A</v>
      </c>
      <c r="DB973" s="24" t="e">
        <f t="shared" ca="1" si="1256"/>
        <v>#N/A</v>
      </c>
      <c r="DC973" s="24" t="e">
        <f t="shared" ca="1" si="1256"/>
        <v>#N/A</v>
      </c>
      <c r="DD973" s="24" t="e">
        <f t="shared" ca="1" si="1256"/>
        <v>#N/A</v>
      </c>
      <c r="DE973" s="24" t="e">
        <f t="shared" ca="1" si="1256"/>
        <v>#N/A</v>
      </c>
      <c r="DF973" s="24" t="e">
        <f t="shared" ca="1" si="1256"/>
        <v>#N/A</v>
      </c>
      <c r="DG973" s="24" t="e">
        <f t="shared" ca="1" si="1256"/>
        <v>#N/A</v>
      </c>
      <c r="DH973" s="24" t="e">
        <f t="shared" ca="1" si="1256"/>
        <v>#N/A</v>
      </c>
      <c r="DI973" s="24" t="e">
        <f t="shared" ca="1" si="1256"/>
        <v>#N/A</v>
      </c>
      <c r="DJ973" s="24" t="e">
        <f t="shared" ca="1" si="1256"/>
        <v>#N/A</v>
      </c>
      <c r="DK973" s="24" t="e">
        <f t="shared" ca="1" si="1256"/>
        <v>#N/A</v>
      </c>
      <c r="DL973" s="24" t="e">
        <f t="shared" ca="1" si="1256"/>
        <v>#N/A</v>
      </c>
    </row>
    <row r="974" spans="4:116" x14ac:dyDescent="0.4">
      <c r="D974" t="s">
        <v>815</v>
      </c>
      <c r="E974" s="8" t="str">
        <f t="shared" si="1244"/>
        <v>974 LISTSALE-PV</v>
      </c>
      <c r="G974" s="158" t="s">
        <v>804</v>
      </c>
      <c r="H974" s="31"/>
      <c r="I974" s="73"/>
      <c r="J974" s="73"/>
      <c r="K974" s="23">
        <f ca="1">SUMIF($3:$3,K$2,974:974)</f>
        <v>60000</v>
      </c>
      <c r="L974" s="23">
        <f ca="1">SUMIF($3:$3,L$2,974:974)</f>
        <v>60000</v>
      </c>
      <c r="M974" s="23">
        <f ca="1">SUMIF($3:$3,M$2,974:974)</f>
        <v>60000</v>
      </c>
      <c r="N974" s="23">
        <f ca="1">SUMIF($3:$3,N$2,974:974)</f>
        <v>60000</v>
      </c>
      <c r="O974" s="23">
        <f ca="1">SUMIF($3:$3,O$2,974:974)</f>
        <v>60000</v>
      </c>
      <c r="P974" s="23">
        <f ca="1">SUMIF($3:$3,P$2,974:974)</f>
        <v>60000</v>
      </c>
      <c r="R974" s="33"/>
      <c r="S974" s="24">
        <f t="shared" ca="1" si="1257"/>
        <v>5000</v>
      </c>
      <c r="T974" s="24">
        <f t="shared" ref="T974:CE976" ca="1" si="1258">+T959*T967</f>
        <v>5000</v>
      </c>
      <c r="U974" s="24">
        <f t="shared" ca="1" si="1258"/>
        <v>5000</v>
      </c>
      <c r="V974" s="24">
        <f t="shared" ca="1" si="1258"/>
        <v>5000</v>
      </c>
      <c r="W974" s="24">
        <f t="shared" ca="1" si="1258"/>
        <v>5000</v>
      </c>
      <c r="X974" s="24">
        <f t="shared" ca="1" si="1258"/>
        <v>5000</v>
      </c>
      <c r="Y974" s="24">
        <f t="shared" ca="1" si="1258"/>
        <v>5000</v>
      </c>
      <c r="Z974" s="24">
        <f t="shared" ca="1" si="1258"/>
        <v>5000</v>
      </c>
      <c r="AA974" s="24">
        <f t="shared" ca="1" si="1258"/>
        <v>5000</v>
      </c>
      <c r="AB974" s="24">
        <f t="shared" ca="1" si="1258"/>
        <v>5000</v>
      </c>
      <c r="AC974" s="24">
        <f t="shared" ca="1" si="1258"/>
        <v>5000</v>
      </c>
      <c r="AD974" s="24">
        <f t="shared" ca="1" si="1258"/>
        <v>5000</v>
      </c>
      <c r="AE974" s="24">
        <f t="shared" ca="1" si="1258"/>
        <v>5000</v>
      </c>
      <c r="AF974" s="24">
        <f t="shared" ca="1" si="1258"/>
        <v>5000</v>
      </c>
      <c r="AG974" s="24">
        <f t="shared" ca="1" si="1258"/>
        <v>5000</v>
      </c>
      <c r="AH974" s="24">
        <f t="shared" ca="1" si="1258"/>
        <v>5000</v>
      </c>
      <c r="AI974" s="24">
        <f t="shared" ca="1" si="1258"/>
        <v>5000</v>
      </c>
      <c r="AJ974" s="24">
        <f t="shared" ca="1" si="1258"/>
        <v>5000</v>
      </c>
      <c r="AK974" s="24">
        <f t="shared" ca="1" si="1258"/>
        <v>5000</v>
      </c>
      <c r="AL974" s="24">
        <f t="shared" ca="1" si="1258"/>
        <v>5000</v>
      </c>
      <c r="AM974" s="24">
        <f t="shared" ca="1" si="1258"/>
        <v>5000</v>
      </c>
      <c r="AN974" s="24">
        <f t="shared" ca="1" si="1258"/>
        <v>5000</v>
      </c>
      <c r="AO974" s="24">
        <f t="shared" ca="1" si="1258"/>
        <v>5000</v>
      </c>
      <c r="AP974" s="24">
        <f t="shared" ca="1" si="1258"/>
        <v>5000</v>
      </c>
      <c r="AQ974" s="24">
        <f t="shared" ca="1" si="1258"/>
        <v>5000</v>
      </c>
      <c r="AR974" s="24">
        <f t="shared" ca="1" si="1258"/>
        <v>5000</v>
      </c>
      <c r="AS974" s="24">
        <f t="shared" ca="1" si="1258"/>
        <v>5000</v>
      </c>
      <c r="AT974" s="24">
        <f t="shared" ca="1" si="1258"/>
        <v>5000</v>
      </c>
      <c r="AU974" s="24">
        <f t="shared" ca="1" si="1258"/>
        <v>5000</v>
      </c>
      <c r="AV974" s="24">
        <f t="shared" ca="1" si="1258"/>
        <v>5000</v>
      </c>
      <c r="AW974" s="24">
        <f t="shared" ca="1" si="1258"/>
        <v>5000</v>
      </c>
      <c r="AX974" s="24">
        <f t="shared" ca="1" si="1258"/>
        <v>5000</v>
      </c>
      <c r="AY974" s="24">
        <f t="shared" ca="1" si="1258"/>
        <v>5000</v>
      </c>
      <c r="AZ974" s="24">
        <f t="shared" ca="1" si="1258"/>
        <v>5000</v>
      </c>
      <c r="BA974" s="24">
        <f t="shared" ca="1" si="1258"/>
        <v>5000</v>
      </c>
      <c r="BB974" s="24">
        <f t="shared" ca="1" si="1258"/>
        <v>5000</v>
      </c>
      <c r="BC974" s="24">
        <f t="shared" ca="1" si="1258"/>
        <v>5000</v>
      </c>
      <c r="BD974" s="24">
        <f t="shared" ca="1" si="1258"/>
        <v>5000</v>
      </c>
      <c r="BE974" s="24">
        <f t="shared" ca="1" si="1258"/>
        <v>5000</v>
      </c>
      <c r="BF974" s="24">
        <f t="shared" ca="1" si="1258"/>
        <v>5000</v>
      </c>
      <c r="BG974" s="24">
        <f t="shared" ca="1" si="1258"/>
        <v>5000</v>
      </c>
      <c r="BH974" s="24">
        <f t="shared" ca="1" si="1258"/>
        <v>5000</v>
      </c>
      <c r="BI974" s="24">
        <f t="shared" ca="1" si="1258"/>
        <v>5000</v>
      </c>
      <c r="BJ974" s="24">
        <f t="shared" ca="1" si="1258"/>
        <v>5000</v>
      </c>
      <c r="BK974" s="24">
        <f t="shared" ca="1" si="1258"/>
        <v>5000</v>
      </c>
      <c r="BL974" s="24">
        <f t="shared" ca="1" si="1258"/>
        <v>5000</v>
      </c>
      <c r="BM974" s="24">
        <f t="shared" ca="1" si="1258"/>
        <v>5000</v>
      </c>
      <c r="BN974" s="24">
        <f t="shared" ca="1" si="1258"/>
        <v>5000</v>
      </c>
      <c r="BO974" s="24">
        <f t="shared" ca="1" si="1258"/>
        <v>5000</v>
      </c>
      <c r="BP974" s="24">
        <f t="shared" ca="1" si="1258"/>
        <v>5000</v>
      </c>
      <c r="BQ974" s="24">
        <f t="shared" ca="1" si="1258"/>
        <v>5000</v>
      </c>
      <c r="BR974" s="24">
        <f t="shared" ca="1" si="1258"/>
        <v>5000</v>
      </c>
      <c r="BS974" s="24">
        <f t="shared" ca="1" si="1258"/>
        <v>5000</v>
      </c>
      <c r="BT974" s="24">
        <f t="shared" ca="1" si="1258"/>
        <v>5000</v>
      </c>
      <c r="BU974" s="24">
        <f t="shared" ca="1" si="1258"/>
        <v>5000</v>
      </c>
      <c r="BV974" s="24">
        <f t="shared" ca="1" si="1258"/>
        <v>5000</v>
      </c>
      <c r="BW974" s="24">
        <f t="shared" ca="1" si="1258"/>
        <v>5000</v>
      </c>
      <c r="BX974" s="24">
        <f t="shared" ca="1" si="1258"/>
        <v>5000</v>
      </c>
      <c r="BY974" s="24">
        <f t="shared" ca="1" si="1258"/>
        <v>5000</v>
      </c>
      <c r="BZ974" s="24">
        <f t="shared" ca="1" si="1258"/>
        <v>5000</v>
      </c>
      <c r="CA974" s="24">
        <f t="shared" ca="1" si="1258"/>
        <v>5000</v>
      </c>
      <c r="CB974" s="24">
        <f t="shared" ca="1" si="1258"/>
        <v>5000</v>
      </c>
      <c r="CC974" s="24">
        <f t="shared" ca="1" si="1258"/>
        <v>5000</v>
      </c>
      <c r="CD974" s="24">
        <f t="shared" ca="1" si="1258"/>
        <v>5000</v>
      </c>
      <c r="CE974" s="24">
        <f t="shared" ca="1" si="1258"/>
        <v>5000</v>
      </c>
      <c r="CF974" s="24">
        <f t="shared" ca="1" si="1256"/>
        <v>5000</v>
      </c>
      <c r="CG974" s="24">
        <f t="shared" ca="1" si="1256"/>
        <v>5000</v>
      </c>
      <c r="CH974" s="24">
        <f t="shared" ca="1" si="1256"/>
        <v>5000</v>
      </c>
      <c r="CI974" s="24">
        <f t="shared" ca="1" si="1256"/>
        <v>5000</v>
      </c>
      <c r="CJ974" s="24">
        <f t="shared" ca="1" si="1256"/>
        <v>5000</v>
      </c>
      <c r="CK974" s="24">
        <f t="shared" ca="1" si="1256"/>
        <v>5000</v>
      </c>
      <c r="CL974" s="24">
        <f t="shared" ca="1" si="1256"/>
        <v>5000</v>
      </c>
      <c r="CM974" s="24" t="e">
        <f t="shared" ca="1" si="1256"/>
        <v>#N/A</v>
      </c>
      <c r="CN974" s="24" t="e">
        <f t="shared" ca="1" si="1256"/>
        <v>#N/A</v>
      </c>
      <c r="CO974" s="24" t="e">
        <f t="shared" ca="1" si="1256"/>
        <v>#N/A</v>
      </c>
      <c r="CP974" s="24" t="e">
        <f t="shared" ca="1" si="1256"/>
        <v>#N/A</v>
      </c>
      <c r="CQ974" s="24" t="e">
        <f t="shared" ca="1" si="1256"/>
        <v>#N/A</v>
      </c>
      <c r="CR974" s="24" t="e">
        <f t="shared" ca="1" si="1256"/>
        <v>#N/A</v>
      </c>
      <c r="CS974" s="24" t="e">
        <f t="shared" ca="1" si="1256"/>
        <v>#N/A</v>
      </c>
      <c r="CT974" s="24" t="e">
        <f t="shared" ca="1" si="1256"/>
        <v>#N/A</v>
      </c>
      <c r="CU974" s="24" t="e">
        <f t="shared" ca="1" si="1256"/>
        <v>#N/A</v>
      </c>
      <c r="CV974" s="24" t="e">
        <f t="shared" ca="1" si="1256"/>
        <v>#N/A</v>
      </c>
      <c r="CW974" s="24" t="e">
        <f t="shared" ca="1" si="1256"/>
        <v>#N/A</v>
      </c>
      <c r="CX974" s="24" t="e">
        <f t="shared" ca="1" si="1256"/>
        <v>#N/A</v>
      </c>
      <c r="CY974" s="24" t="e">
        <f t="shared" ca="1" si="1256"/>
        <v>#N/A</v>
      </c>
      <c r="CZ974" s="24" t="e">
        <f t="shared" ca="1" si="1256"/>
        <v>#N/A</v>
      </c>
      <c r="DA974" s="24" t="e">
        <f t="shared" ca="1" si="1256"/>
        <v>#N/A</v>
      </c>
      <c r="DB974" s="24" t="e">
        <f t="shared" ca="1" si="1256"/>
        <v>#N/A</v>
      </c>
      <c r="DC974" s="24" t="e">
        <f t="shared" ca="1" si="1256"/>
        <v>#N/A</v>
      </c>
      <c r="DD974" s="24" t="e">
        <f t="shared" ca="1" si="1256"/>
        <v>#N/A</v>
      </c>
      <c r="DE974" s="24" t="e">
        <f t="shared" ca="1" si="1256"/>
        <v>#N/A</v>
      </c>
      <c r="DF974" s="24" t="e">
        <f t="shared" ca="1" si="1256"/>
        <v>#N/A</v>
      </c>
      <c r="DG974" s="24" t="e">
        <f t="shared" ca="1" si="1256"/>
        <v>#N/A</v>
      </c>
      <c r="DH974" s="24" t="e">
        <f t="shared" ca="1" si="1256"/>
        <v>#N/A</v>
      </c>
      <c r="DI974" s="24" t="e">
        <f t="shared" ca="1" si="1256"/>
        <v>#N/A</v>
      </c>
      <c r="DJ974" s="24" t="e">
        <f t="shared" ca="1" si="1256"/>
        <v>#N/A</v>
      </c>
      <c r="DK974" s="24" t="e">
        <f t="shared" ca="1" si="1256"/>
        <v>#N/A</v>
      </c>
      <c r="DL974" s="24" t="e">
        <f t="shared" ca="1" si="1256"/>
        <v>#N/A</v>
      </c>
    </row>
    <row r="975" spans="4:116" x14ac:dyDescent="0.4">
      <c r="D975" t="s">
        <v>815</v>
      </c>
      <c r="E975" s="8" t="str">
        <f t="shared" si="1244"/>
        <v>975 LISTSALE-PV</v>
      </c>
      <c r="G975" s="158" t="s">
        <v>805</v>
      </c>
      <c r="H975" s="31"/>
      <c r="I975" s="73"/>
      <c r="J975" s="73"/>
      <c r="K975" s="23">
        <f ca="1">SUMIF($3:$3,K$2,975:975)</f>
        <v>180000</v>
      </c>
      <c r="L975" s="23">
        <f ca="1">SUMIF($3:$3,L$2,975:975)</f>
        <v>180000</v>
      </c>
      <c r="M975" s="23">
        <f ca="1">SUMIF($3:$3,M$2,975:975)</f>
        <v>180000</v>
      </c>
      <c r="N975" s="23">
        <f ca="1">SUMIF($3:$3,N$2,975:975)</f>
        <v>180000</v>
      </c>
      <c r="O975" s="23">
        <f ca="1">SUMIF($3:$3,O$2,975:975)</f>
        <v>180000</v>
      </c>
      <c r="P975" s="23">
        <f ca="1">SUMIF($3:$3,P$2,975:975)</f>
        <v>180000</v>
      </c>
      <c r="R975" s="33"/>
      <c r="S975" s="24">
        <f t="shared" ca="1" si="1257"/>
        <v>15000</v>
      </c>
      <c r="T975" s="24">
        <f t="shared" ca="1" si="1258"/>
        <v>15000</v>
      </c>
      <c r="U975" s="24">
        <f t="shared" ca="1" si="1258"/>
        <v>15000</v>
      </c>
      <c r="V975" s="24">
        <f t="shared" ca="1" si="1258"/>
        <v>15000</v>
      </c>
      <c r="W975" s="24">
        <f t="shared" ca="1" si="1258"/>
        <v>15000</v>
      </c>
      <c r="X975" s="24">
        <f t="shared" ca="1" si="1258"/>
        <v>15000</v>
      </c>
      <c r="Y975" s="24">
        <f t="shared" ca="1" si="1258"/>
        <v>15000</v>
      </c>
      <c r="Z975" s="24">
        <f t="shared" ca="1" si="1258"/>
        <v>15000</v>
      </c>
      <c r="AA975" s="24">
        <f t="shared" ca="1" si="1258"/>
        <v>15000</v>
      </c>
      <c r="AB975" s="24">
        <f t="shared" ca="1" si="1258"/>
        <v>15000</v>
      </c>
      <c r="AC975" s="24">
        <f t="shared" ca="1" si="1258"/>
        <v>15000</v>
      </c>
      <c r="AD975" s="24">
        <f t="shared" ca="1" si="1258"/>
        <v>15000</v>
      </c>
      <c r="AE975" s="24">
        <f t="shared" ca="1" si="1258"/>
        <v>15000</v>
      </c>
      <c r="AF975" s="24">
        <f t="shared" ca="1" si="1258"/>
        <v>15000</v>
      </c>
      <c r="AG975" s="24">
        <f t="shared" ca="1" si="1258"/>
        <v>15000</v>
      </c>
      <c r="AH975" s="24">
        <f t="shared" ca="1" si="1258"/>
        <v>15000</v>
      </c>
      <c r="AI975" s="24">
        <f t="shared" ca="1" si="1258"/>
        <v>15000</v>
      </c>
      <c r="AJ975" s="24">
        <f t="shared" ca="1" si="1258"/>
        <v>15000</v>
      </c>
      <c r="AK975" s="24">
        <f t="shared" ca="1" si="1258"/>
        <v>15000</v>
      </c>
      <c r="AL975" s="24">
        <f t="shared" ca="1" si="1258"/>
        <v>15000</v>
      </c>
      <c r="AM975" s="24">
        <f t="shared" ca="1" si="1258"/>
        <v>15000</v>
      </c>
      <c r="AN975" s="24">
        <f t="shared" ca="1" si="1258"/>
        <v>15000</v>
      </c>
      <c r="AO975" s="24">
        <f t="shared" ca="1" si="1258"/>
        <v>15000</v>
      </c>
      <c r="AP975" s="24">
        <f t="shared" ca="1" si="1258"/>
        <v>15000</v>
      </c>
      <c r="AQ975" s="24">
        <f t="shared" ca="1" si="1258"/>
        <v>15000</v>
      </c>
      <c r="AR975" s="24">
        <f t="shared" ca="1" si="1258"/>
        <v>15000</v>
      </c>
      <c r="AS975" s="24">
        <f t="shared" ca="1" si="1258"/>
        <v>15000</v>
      </c>
      <c r="AT975" s="24">
        <f t="shared" ca="1" si="1258"/>
        <v>15000</v>
      </c>
      <c r="AU975" s="24">
        <f t="shared" ca="1" si="1258"/>
        <v>15000</v>
      </c>
      <c r="AV975" s="24">
        <f t="shared" ca="1" si="1258"/>
        <v>15000</v>
      </c>
      <c r="AW975" s="24">
        <f t="shared" ca="1" si="1258"/>
        <v>15000</v>
      </c>
      <c r="AX975" s="24">
        <f t="shared" ca="1" si="1258"/>
        <v>15000</v>
      </c>
      <c r="AY975" s="24">
        <f t="shared" ca="1" si="1258"/>
        <v>15000</v>
      </c>
      <c r="AZ975" s="24">
        <f t="shared" ca="1" si="1258"/>
        <v>15000</v>
      </c>
      <c r="BA975" s="24">
        <f t="shared" ca="1" si="1258"/>
        <v>15000</v>
      </c>
      <c r="BB975" s="24">
        <f t="shared" ca="1" si="1258"/>
        <v>15000</v>
      </c>
      <c r="BC975" s="24">
        <f t="shared" ca="1" si="1258"/>
        <v>15000</v>
      </c>
      <c r="BD975" s="24">
        <f t="shared" ca="1" si="1258"/>
        <v>15000</v>
      </c>
      <c r="BE975" s="24">
        <f t="shared" ca="1" si="1258"/>
        <v>15000</v>
      </c>
      <c r="BF975" s="24">
        <f t="shared" ca="1" si="1258"/>
        <v>15000</v>
      </c>
      <c r="BG975" s="24">
        <f t="shared" ca="1" si="1258"/>
        <v>15000</v>
      </c>
      <c r="BH975" s="24">
        <f t="shared" ca="1" si="1258"/>
        <v>15000</v>
      </c>
      <c r="BI975" s="24">
        <f t="shared" ca="1" si="1258"/>
        <v>15000</v>
      </c>
      <c r="BJ975" s="24">
        <f t="shared" ca="1" si="1258"/>
        <v>15000</v>
      </c>
      <c r="BK975" s="24">
        <f t="shared" ca="1" si="1258"/>
        <v>15000</v>
      </c>
      <c r="BL975" s="24">
        <f t="shared" ca="1" si="1258"/>
        <v>15000</v>
      </c>
      <c r="BM975" s="24">
        <f t="shared" ca="1" si="1258"/>
        <v>15000</v>
      </c>
      <c r="BN975" s="24">
        <f t="shared" ca="1" si="1258"/>
        <v>15000</v>
      </c>
      <c r="BO975" s="24">
        <f t="shared" ca="1" si="1258"/>
        <v>15000</v>
      </c>
      <c r="BP975" s="24">
        <f t="shared" ca="1" si="1258"/>
        <v>15000</v>
      </c>
      <c r="BQ975" s="24">
        <f t="shared" ca="1" si="1258"/>
        <v>15000</v>
      </c>
      <c r="BR975" s="24">
        <f t="shared" ca="1" si="1258"/>
        <v>15000</v>
      </c>
      <c r="BS975" s="24">
        <f t="shared" ca="1" si="1258"/>
        <v>15000</v>
      </c>
      <c r="BT975" s="24">
        <f t="shared" ca="1" si="1258"/>
        <v>15000</v>
      </c>
      <c r="BU975" s="24">
        <f t="shared" ca="1" si="1258"/>
        <v>15000</v>
      </c>
      <c r="BV975" s="24">
        <f t="shared" ca="1" si="1258"/>
        <v>15000</v>
      </c>
      <c r="BW975" s="24">
        <f t="shared" ca="1" si="1258"/>
        <v>15000</v>
      </c>
      <c r="BX975" s="24">
        <f t="shared" ca="1" si="1258"/>
        <v>15000</v>
      </c>
      <c r="BY975" s="24">
        <f t="shared" ca="1" si="1258"/>
        <v>15000</v>
      </c>
      <c r="BZ975" s="24">
        <f t="shared" ca="1" si="1258"/>
        <v>15000</v>
      </c>
      <c r="CA975" s="24">
        <f t="shared" ca="1" si="1258"/>
        <v>15000</v>
      </c>
      <c r="CB975" s="24">
        <f t="shared" ca="1" si="1258"/>
        <v>15000</v>
      </c>
      <c r="CC975" s="24">
        <f t="shared" ca="1" si="1258"/>
        <v>15000</v>
      </c>
      <c r="CD975" s="24">
        <f t="shared" ca="1" si="1258"/>
        <v>15000</v>
      </c>
      <c r="CE975" s="24">
        <f t="shared" ca="1" si="1258"/>
        <v>15000</v>
      </c>
      <c r="CF975" s="24">
        <f t="shared" ca="1" si="1256"/>
        <v>15000</v>
      </c>
      <c r="CG975" s="24">
        <f t="shared" ca="1" si="1256"/>
        <v>15000</v>
      </c>
      <c r="CH975" s="24">
        <f t="shared" ca="1" si="1256"/>
        <v>15000</v>
      </c>
      <c r="CI975" s="24">
        <f t="shared" ca="1" si="1256"/>
        <v>15000</v>
      </c>
      <c r="CJ975" s="24">
        <f t="shared" ca="1" si="1256"/>
        <v>15000</v>
      </c>
      <c r="CK975" s="24">
        <f t="shared" ca="1" si="1256"/>
        <v>15000</v>
      </c>
      <c r="CL975" s="24">
        <f t="shared" ca="1" si="1256"/>
        <v>15000</v>
      </c>
      <c r="CM975" s="24" t="e">
        <f t="shared" ca="1" si="1256"/>
        <v>#N/A</v>
      </c>
      <c r="CN975" s="24" t="e">
        <f t="shared" ca="1" si="1256"/>
        <v>#N/A</v>
      </c>
      <c r="CO975" s="24" t="e">
        <f t="shared" ca="1" si="1256"/>
        <v>#N/A</v>
      </c>
      <c r="CP975" s="24" t="e">
        <f t="shared" ca="1" si="1256"/>
        <v>#N/A</v>
      </c>
      <c r="CQ975" s="24" t="e">
        <f t="shared" ca="1" si="1256"/>
        <v>#N/A</v>
      </c>
      <c r="CR975" s="24" t="e">
        <f t="shared" ca="1" si="1256"/>
        <v>#N/A</v>
      </c>
      <c r="CS975" s="24" t="e">
        <f t="shared" ca="1" si="1256"/>
        <v>#N/A</v>
      </c>
      <c r="CT975" s="24" t="e">
        <f t="shared" ca="1" si="1256"/>
        <v>#N/A</v>
      </c>
      <c r="CU975" s="24" t="e">
        <f t="shared" ca="1" si="1256"/>
        <v>#N/A</v>
      </c>
      <c r="CV975" s="24" t="e">
        <f t="shared" ca="1" si="1256"/>
        <v>#N/A</v>
      </c>
      <c r="CW975" s="24" t="e">
        <f t="shared" ca="1" si="1256"/>
        <v>#N/A</v>
      </c>
      <c r="CX975" s="24" t="e">
        <f t="shared" ca="1" si="1256"/>
        <v>#N/A</v>
      </c>
      <c r="CY975" s="24" t="e">
        <f t="shared" ca="1" si="1256"/>
        <v>#N/A</v>
      </c>
      <c r="CZ975" s="24" t="e">
        <f t="shared" ca="1" si="1256"/>
        <v>#N/A</v>
      </c>
      <c r="DA975" s="24" t="e">
        <f t="shared" ca="1" si="1256"/>
        <v>#N/A</v>
      </c>
      <c r="DB975" s="24" t="e">
        <f t="shared" ca="1" si="1256"/>
        <v>#N/A</v>
      </c>
      <c r="DC975" s="24" t="e">
        <f t="shared" ca="1" si="1256"/>
        <v>#N/A</v>
      </c>
      <c r="DD975" s="24" t="e">
        <f t="shared" ca="1" si="1256"/>
        <v>#N/A</v>
      </c>
      <c r="DE975" s="24" t="e">
        <f t="shared" ca="1" si="1256"/>
        <v>#N/A</v>
      </c>
      <c r="DF975" s="24" t="e">
        <f t="shared" ca="1" si="1256"/>
        <v>#N/A</v>
      </c>
      <c r="DG975" s="24" t="e">
        <f t="shared" ca="1" si="1256"/>
        <v>#N/A</v>
      </c>
      <c r="DH975" s="24" t="e">
        <f t="shared" ca="1" si="1256"/>
        <v>#N/A</v>
      </c>
      <c r="DI975" s="24" t="e">
        <f t="shared" ca="1" si="1256"/>
        <v>#N/A</v>
      </c>
      <c r="DJ975" s="24" t="e">
        <f t="shared" ca="1" si="1256"/>
        <v>#N/A</v>
      </c>
      <c r="DK975" s="24" t="e">
        <f t="shared" ca="1" si="1256"/>
        <v>#N/A</v>
      </c>
      <c r="DL975" s="24" t="e">
        <f t="shared" ca="1" si="1256"/>
        <v>#N/A</v>
      </c>
    </row>
    <row r="976" spans="4:116" x14ac:dyDescent="0.4">
      <c r="D976" t="s">
        <v>815</v>
      </c>
      <c r="E976" s="8" t="str">
        <f t="shared" si="1244"/>
        <v>976 LISTSALE-PV</v>
      </c>
      <c r="G976" s="158" t="s">
        <v>806</v>
      </c>
      <c r="H976" s="31"/>
      <c r="I976" s="73"/>
      <c r="J976" s="73"/>
      <c r="K976" s="258">
        <f ca="1">SUMIF($3:$3,K$2,976:976)</f>
        <v>120000</v>
      </c>
      <c r="L976" s="258">
        <f ca="1">SUMIF($3:$3,L$2,976:976)</f>
        <v>120000</v>
      </c>
      <c r="M976" s="258">
        <f ca="1">SUMIF($3:$3,M$2,976:976)</f>
        <v>120000</v>
      </c>
      <c r="N976" s="258">
        <f ca="1">SUMIF($3:$3,N$2,976:976)</f>
        <v>120000</v>
      </c>
      <c r="O976" s="258">
        <f ca="1">SUMIF($3:$3,O$2,976:976)</f>
        <v>120000</v>
      </c>
      <c r="P976" s="258">
        <f ca="1">SUMIF($3:$3,P$2,976:976)</f>
        <v>120000</v>
      </c>
      <c r="R976" s="33"/>
      <c r="S976" s="138">
        <f t="shared" ca="1" si="1257"/>
        <v>10000</v>
      </c>
      <c r="T976" s="138">
        <f t="shared" ca="1" si="1258"/>
        <v>10000</v>
      </c>
      <c r="U976" s="138">
        <f t="shared" ca="1" si="1258"/>
        <v>10000</v>
      </c>
      <c r="V976" s="138">
        <f t="shared" ca="1" si="1258"/>
        <v>10000</v>
      </c>
      <c r="W976" s="138">
        <f t="shared" ca="1" si="1258"/>
        <v>10000</v>
      </c>
      <c r="X976" s="138">
        <f t="shared" ca="1" si="1258"/>
        <v>10000</v>
      </c>
      <c r="Y976" s="138">
        <f t="shared" ca="1" si="1258"/>
        <v>10000</v>
      </c>
      <c r="Z976" s="138">
        <f t="shared" ca="1" si="1258"/>
        <v>10000</v>
      </c>
      <c r="AA976" s="138">
        <f t="shared" ca="1" si="1258"/>
        <v>10000</v>
      </c>
      <c r="AB976" s="138">
        <f t="shared" ca="1" si="1258"/>
        <v>10000</v>
      </c>
      <c r="AC976" s="138">
        <f t="shared" ca="1" si="1258"/>
        <v>10000</v>
      </c>
      <c r="AD976" s="138">
        <f t="shared" ca="1" si="1258"/>
        <v>10000</v>
      </c>
      <c r="AE976" s="138">
        <f t="shared" ca="1" si="1258"/>
        <v>10000</v>
      </c>
      <c r="AF976" s="138">
        <f t="shared" ca="1" si="1258"/>
        <v>10000</v>
      </c>
      <c r="AG976" s="138">
        <f t="shared" ca="1" si="1258"/>
        <v>10000</v>
      </c>
      <c r="AH976" s="138">
        <f t="shared" ca="1" si="1258"/>
        <v>10000</v>
      </c>
      <c r="AI976" s="138">
        <f t="shared" ca="1" si="1258"/>
        <v>10000</v>
      </c>
      <c r="AJ976" s="138">
        <f t="shared" ca="1" si="1258"/>
        <v>10000</v>
      </c>
      <c r="AK976" s="138">
        <f t="shared" ca="1" si="1258"/>
        <v>10000</v>
      </c>
      <c r="AL976" s="138">
        <f t="shared" ca="1" si="1258"/>
        <v>10000</v>
      </c>
      <c r="AM976" s="138">
        <f t="shared" ca="1" si="1258"/>
        <v>10000</v>
      </c>
      <c r="AN976" s="138">
        <f t="shared" ca="1" si="1258"/>
        <v>10000</v>
      </c>
      <c r="AO976" s="138">
        <f t="shared" ca="1" si="1258"/>
        <v>10000</v>
      </c>
      <c r="AP976" s="138">
        <f t="shared" ca="1" si="1258"/>
        <v>10000</v>
      </c>
      <c r="AQ976" s="138">
        <f t="shared" ca="1" si="1258"/>
        <v>10000</v>
      </c>
      <c r="AR976" s="138">
        <f t="shared" ca="1" si="1258"/>
        <v>10000</v>
      </c>
      <c r="AS976" s="138">
        <f t="shared" ca="1" si="1258"/>
        <v>10000</v>
      </c>
      <c r="AT976" s="138">
        <f t="shared" ca="1" si="1258"/>
        <v>10000</v>
      </c>
      <c r="AU976" s="138">
        <f t="shared" ca="1" si="1258"/>
        <v>10000</v>
      </c>
      <c r="AV976" s="138">
        <f t="shared" ca="1" si="1258"/>
        <v>10000</v>
      </c>
      <c r="AW976" s="138">
        <f t="shared" ca="1" si="1258"/>
        <v>10000</v>
      </c>
      <c r="AX976" s="138">
        <f t="shared" ca="1" si="1258"/>
        <v>10000</v>
      </c>
      <c r="AY976" s="138">
        <f t="shared" ca="1" si="1258"/>
        <v>10000</v>
      </c>
      <c r="AZ976" s="138">
        <f t="shared" ca="1" si="1258"/>
        <v>10000</v>
      </c>
      <c r="BA976" s="138">
        <f t="shared" ca="1" si="1258"/>
        <v>10000</v>
      </c>
      <c r="BB976" s="138">
        <f t="shared" ca="1" si="1258"/>
        <v>10000</v>
      </c>
      <c r="BC976" s="138">
        <f t="shared" ca="1" si="1258"/>
        <v>10000</v>
      </c>
      <c r="BD976" s="138">
        <f t="shared" ca="1" si="1258"/>
        <v>10000</v>
      </c>
      <c r="BE976" s="138">
        <f t="shared" ca="1" si="1258"/>
        <v>10000</v>
      </c>
      <c r="BF976" s="138">
        <f t="shared" ca="1" si="1258"/>
        <v>10000</v>
      </c>
      <c r="BG976" s="138">
        <f t="shared" ca="1" si="1258"/>
        <v>10000</v>
      </c>
      <c r="BH976" s="138">
        <f t="shared" ca="1" si="1258"/>
        <v>10000</v>
      </c>
      <c r="BI976" s="138">
        <f t="shared" ca="1" si="1258"/>
        <v>10000</v>
      </c>
      <c r="BJ976" s="138">
        <f t="shared" ca="1" si="1258"/>
        <v>10000</v>
      </c>
      <c r="BK976" s="138">
        <f t="shared" ca="1" si="1258"/>
        <v>10000</v>
      </c>
      <c r="BL976" s="138">
        <f t="shared" ca="1" si="1258"/>
        <v>10000</v>
      </c>
      <c r="BM976" s="138">
        <f t="shared" ca="1" si="1258"/>
        <v>10000</v>
      </c>
      <c r="BN976" s="138">
        <f t="shared" ca="1" si="1258"/>
        <v>10000</v>
      </c>
      <c r="BO976" s="138">
        <f t="shared" ca="1" si="1258"/>
        <v>10000</v>
      </c>
      <c r="BP976" s="138">
        <f t="shared" ca="1" si="1258"/>
        <v>10000</v>
      </c>
      <c r="BQ976" s="138">
        <f t="shared" ca="1" si="1258"/>
        <v>10000</v>
      </c>
      <c r="BR976" s="138">
        <f t="shared" ca="1" si="1258"/>
        <v>10000</v>
      </c>
      <c r="BS976" s="138">
        <f t="shared" ca="1" si="1258"/>
        <v>10000</v>
      </c>
      <c r="BT976" s="138">
        <f t="shared" ca="1" si="1258"/>
        <v>10000</v>
      </c>
      <c r="BU976" s="138">
        <f t="shared" ca="1" si="1258"/>
        <v>10000</v>
      </c>
      <c r="BV976" s="138">
        <f t="shared" ca="1" si="1258"/>
        <v>10000</v>
      </c>
      <c r="BW976" s="138">
        <f t="shared" ca="1" si="1258"/>
        <v>10000</v>
      </c>
      <c r="BX976" s="138">
        <f t="shared" ca="1" si="1258"/>
        <v>10000</v>
      </c>
      <c r="BY976" s="138">
        <f t="shared" ca="1" si="1258"/>
        <v>10000</v>
      </c>
      <c r="BZ976" s="138">
        <f t="shared" ca="1" si="1258"/>
        <v>10000</v>
      </c>
      <c r="CA976" s="138">
        <f t="shared" ca="1" si="1258"/>
        <v>10000</v>
      </c>
      <c r="CB976" s="138">
        <f t="shared" ca="1" si="1258"/>
        <v>10000</v>
      </c>
      <c r="CC976" s="138">
        <f t="shared" ca="1" si="1258"/>
        <v>10000</v>
      </c>
      <c r="CD976" s="138">
        <f t="shared" ca="1" si="1258"/>
        <v>10000</v>
      </c>
      <c r="CE976" s="138">
        <f t="shared" ca="1" si="1258"/>
        <v>10000</v>
      </c>
      <c r="CF976" s="138">
        <f t="shared" ca="1" si="1256"/>
        <v>10000</v>
      </c>
      <c r="CG976" s="138">
        <f t="shared" ca="1" si="1256"/>
        <v>10000</v>
      </c>
      <c r="CH976" s="138">
        <f t="shared" ca="1" si="1256"/>
        <v>10000</v>
      </c>
      <c r="CI976" s="138">
        <f t="shared" ca="1" si="1256"/>
        <v>10000</v>
      </c>
      <c r="CJ976" s="138">
        <f t="shared" ca="1" si="1256"/>
        <v>10000</v>
      </c>
      <c r="CK976" s="138">
        <f t="shared" ca="1" si="1256"/>
        <v>10000</v>
      </c>
      <c r="CL976" s="138">
        <f t="shared" ca="1" si="1256"/>
        <v>10000</v>
      </c>
      <c r="CM976" s="138" t="e">
        <f t="shared" ca="1" si="1256"/>
        <v>#N/A</v>
      </c>
      <c r="CN976" s="138" t="e">
        <f t="shared" ca="1" si="1256"/>
        <v>#N/A</v>
      </c>
      <c r="CO976" s="138" t="e">
        <f t="shared" ca="1" si="1256"/>
        <v>#N/A</v>
      </c>
      <c r="CP976" s="138" t="e">
        <f t="shared" ca="1" si="1256"/>
        <v>#N/A</v>
      </c>
      <c r="CQ976" s="138" t="e">
        <f t="shared" ca="1" si="1256"/>
        <v>#N/A</v>
      </c>
      <c r="CR976" s="138" t="e">
        <f t="shared" ca="1" si="1256"/>
        <v>#N/A</v>
      </c>
      <c r="CS976" s="138" t="e">
        <f t="shared" ca="1" si="1256"/>
        <v>#N/A</v>
      </c>
      <c r="CT976" s="138" t="e">
        <f t="shared" ca="1" si="1256"/>
        <v>#N/A</v>
      </c>
      <c r="CU976" s="138" t="e">
        <f t="shared" ca="1" si="1256"/>
        <v>#N/A</v>
      </c>
      <c r="CV976" s="138" t="e">
        <f t="shared" ca="1" si="1256"/>
        <v>#N/A</v>
      </c>
      <c r="CW976" s="138" t="e">
        <f t="shared" ca="1" si="1256"/>
        <v>#N/A</v>
      </c>
      <c r="CX976" s="138" t="e">
        <f t="shared" ca="1" si="1256"/>
        <v>#N/A</v>
      </c>
      <c r="CY976" s="138" t="e">
        <f t="shared" ca="1" si="1256"/>
        <v>#N/A</v>
      </c>
      <c r="CZ976" s="138" t="e">
        <f t="shared" ca="1" si="1256"/>
        <v>#N/A</v>
      </c>
      <c r="DA976" s="138" t="e">
        <f t="shared" ca="1" si="1256"/>
        <v>#N/A</v>
      </c>
      <c r="DB976" s="138" t="e">
        <f t="shared" ca="1" si="1256"/>
        <v>#N/A</v>
      </c>
      <c r="DC976" s="138" t="e">
        <f t="shared" ca="1" si="1256"/>
        <v>#N/A</v>
      </c>
      <c r="DD976" s="138" t="e">
        <f t="shared" ca="1" si="1256"/>
        <v>#N/A</v>
      </c>
      <c r="DE976" s="138" t="e">
        <f t="shared" ca="1" si="1256"/>
        <v>#N/A</v>
      </c>
      <c r="DF976" s="138" t="e">
        <f t="shared" ca="1" si="1256"/>
        <v>#N/A</v>
      </c>
      <c r="DG976" s="138" t="e">
        <f t="shared" ca="1" si="1256"/>
        <v>#N/A</v>
      </c>
      <c r="DH976" s="138" t="e">
        <f t="shared" ca="1" si="1256"/>
        <v>#N/A</v>
      </c>
      <c r="DI976" s="138" t="e">
        <f t="shared" ca="1" si="1256"/>
        <v>#N/A</v>
      </c>
      <c r="DJ976" s="138" t="e">
        <f t="shared" ca="1" si="1256"/>
        <v>#N/A</v>
      </c>
      <c r="DK976" s="138" t="e">
        <f t="shared" ca="1" si="1256"/>
        <v>#N/A</v>
      </c>
      <c r="DL976" s="138" t="e">
        <f t="shared" ca="1" si="1256"/>
        <v>#N/A</v>
      </c>
    </row>
    <row r="977" spans="1:116" x14ac:dyDescent="0.4">
      <c r="A977" s="27"/>
      <c r="B977" s="27"/>
      <c r="C977" t="s">
        <v>198</v>
      </c>
      <c r="D977" t="s">
        <v>815</v>
      </c>
      <c r="E977" s="8" t="str">
        <f t="shared" si="1244"/>
        <v>977 LISTSALE-PV</v>
      </c>
      <c r="F977" s="27"/>
      <c r="G977" s="126" t="s">
        <v>810</v>
      </c>
      <c r="H977" s="31"/>
      <c r="I977" s="73"/>
      <c r="J977" s="73"/>
      <c r="K977" s="33">
        <f ca="1">SUMIF($3:$3,K$2,977:977)</f>
        <v>600000</v>
      </c>
      <c r="L977" s="33">
        <f ca="1">SUMIF($3:$3,L$2,977:977)</f>
        <v>600000</v>
      </c>
      <c r="M977" s="33">
        <f ca="1">SUMIF($3:$3,M$2,977:977)</f>
        <v>600000</v>
      </c>
      <c r="N977" s="33">
        <f ca="1">SUMIF($3:$3,N$2,977:977)</f>
        <v>600000</v>
      </c>
      <c r="O977" s="33">
        <f ca="1">SUMIF($3:$3,O$2,977:977)</f>
        <v>600000</v>
      </c>
      <c r="P977" s="33">
        <f ca="1">SUMIF($3:$3,P$2,977:977)</f>
        <v>600000</v>
      </c>
      <c r="R977" s="33"/>
      <c r="S977" s="33">
        <f ca="1">SUM(S972:S976)</f>
        <v>50000</v>
      </c>
      <c r="T977" s="33">
        <f t="shared" ref="T977:CE977" ca="1" si="1259">SUM(T972:T976)</f>
        <v>50000</v>
      </c>
      <c r="U977" s="33">
        <f t="shared" ca="1" si="1259"/>
        <v>50000</v>
      </c>
      <c r="V977" s="33">
        <f t="shared" ca="1" si="1259"/>
        <v>50000</v>
      </c>
      <c r="W977" s="33">
        <f t="shared" ca="1" si="1259"/>
        <v>50000</v>
      </c>
      <c r="X977" s="33">
        <f t="shared" ca="1" si="1259"/>
        <v>50000</v>
      </c>
      <c r="Y977" s="33">
        <f t="shared" ca="1" si="1259"/>
        <v>50000</v>
      </c>
      <c r="Z977" s="33">
        <f t="shared" ca="1" si="1259"/>
        <v>50000</v>
      </c>
      <c r="AA977" s="33">
        <f t="shared" ca="1" si="1259"/>
        <v>50000</v>
      </c>
      <c r="AB977" s="33">
        <f t="shared" ca="1" si="1259"/>
        <v>50000</v>
      </c>
      <c r="AC977" s="33">
        <f t="shared" ca="1" si="1259"/>
        <v>50000</v>
      </c>
      <c r="AD977" s="33">
        <f t="shared" ca="1" si="1259"/>
        <v>50000</v>
      </c>
      <c r="AE977" s="33">
        <f t="shared" ca="1" si="1259"/>
        <v>50000</v>
      </c>
      <c r="AF977" s="33">
        <f t="shared" ca="1" si="1259"/>
        <v>50000</v>
      </c>
      <c r="AG977" s="33">
        <f t="shared" ca="1" si="1259"/>
        <v>50000</v>
      </c>
      <c r="AH977" s="33">
        <f t="shared" ca="1" si="1259"/>
        <v>50000</v>
      </c>
      <c r="AI977" s="33">
        <f t="shared" ca="1" si="1259"/>
        <v>50000</v>
      </c>
      <c r="AJ977" s="33">
        <f t="shared" ca="1" si="1259"/>
        <v>50000</v>
      </c>
      <c r="AK977" s="33">
        <f t="shared" ca="1" si="1259"/>
        <v>50000</v>
      </c>
      <c r="AL977" s="33">
        <f t="shared" ca="1" si="1259"/>
        <v>50000</v>
      </c>
      <c r="AM977" s="33">
        <f t="shared" ca="1" si="1259"/>
        <v>50000</v>
      </c>
      <c r="AN977" s="33">
        <f t="shared" ca="1" si="1259"/>
        <v>50000</v>
      </c>
      <c r="AO977" s="33">
        <f t="shared" ca="1" si="1259"/>
        <v>50000</v>
      </c>
      <c r="AP977" s="33">
        <f t="shared" ca="1" si="1259"/>
        <v>50000</v>
      </c>
      <c r="AQ977" s="33">
        <f t="shared" ca="1" si="1259"/>
        <v>50000</v>
      </c>
      <c r="AR977" s="33">
        <f t="shared" ca="1" si="1259"/>
        <v>50000</v>
      </c>
      <c r="AS977" s="33">
        <f t="shared" ca="1" si="1259"/>
        <v>50000</v>
      </c>
      <c r="AT977" s="33">
        <f t="shared" ca="1" si="1259"/>
        <v>50000</v>
      </c>
      <c r="AU977" s="33">
        <f t="shared" ca="1" si="1259"/>
        <v>50000</v>
      </c>
      <c r="AV977" s="33">
        <f t="shared" ca="1" si="1259"/>
        <v>50000</v>
      </c>
      <c r="AW977" s="33">
        <f t="shared" ca="1" si="1259"/>
        <v>50000</v>
      </c>
      <c r="AX977" s="33">
        <f t="shared" ca="1" si="1259"/>
        <v>50000</v>
      </c>
      <c r="AY977" s="33">
        <f t="shared" ca="1" si="1259"/>
        <v>50000</v>
      </c>
      <c r="AZ977" s="33">
        <f t="shared" ca="1" si="1259"/>
        <v>50000</v>
      </c>
      <c r="BA977" s="33">
        <f t="shared" ca="1" si="1259"/>
        <v>50000</v>
      </c>
      <c r="BB977" s="33">
        <f t="shared" ca="1" si="1259"/>
        <v>50000</v>
      </c>
      <c r="BC977" s="33">
        <f t="shared" ca="1" si="1259"/>
        <v>50000</v>
      </c>
      <c r="BD977" s="33">
        <f t="shared" ca="1" si="1259"/>
        <v>50000</v>
      </c>
      <c r="BE977" s="33">
        <f t="shared" ca="1" si="1259"/>
        <v>50000</v>
      </c>
      <c r="BF977" s="33">
        <f t="shared" ca="1" si="1259"/>
        <v>50000</v>
      </c>
      <c r="BG977" s="33">
        <f t="shared" ca="1" si="1259"/>
        <v>50000</v>
      </c>
      <c r="BH977" s="33">
        <f t="shared" ca="1" si="1259"/>
        <v>50000</v>
      </c>
      <c r="BI977" s="33">
        <f t="shared" ca="1" si="1259"/>
        <v>50000</v>
      </c>
      <c r="BJ977" s="33">
        <f t="shared" ca="1" si="1259"/>
        <v>50000</v>
      </c>
      <c r="BK977" s="33">
        <f t="shared" ca="1" si="1259"/>
        <v>50000</v>
      </c>
      <c r="BL977" s="33">
        <f t="shared" ca="1" si="1259"/>
        <v>50000</v>
      </c>
      <c r="BM977" s="33">
        <f t="shared" ca="1" si="1259"/>
        <v>50000</v>
      </c>
      <c r="BN977" s="33">
        <f t="shared" ca="1" si="1259"/>
        <v>50000</v>
      </c>
      <c r="BO977" s="33">
        <f t="shared" ca="1" si="1259"/>
        <v>50000</v>
      </c>
      <c r="BP977" s="33">
        <f t="shared" ca="1" si="1259"/>
        <v>50000</v>
      </c>
      <c r="BQ977" s="33">
        <f t="shared" ca="1" si="1259"/>
        <v>50000</v>
      </c>
      <c r="BR977" s="33">
        <f t="shared" ca="1" si="1259"/>
        <v>50000</v>
      </c>
      <c r="BS977" s="33">
        <f t="shared" ca="1" si="1259"/>
        <v>50000</v>
      </c>
      <c r="BT977" s="33">
        <f t="shared" ca="1" si="1259"/>
        <v>50000</v>
      </c>
      <c r="BU977" s="33">
        <f t="shared" ca="1" si="1259"/>
        <v>50000</v>
      </c>
      <c r="BV977" s="33">
        <f t="shared" ca="1" si="1259"/>
        <v>50000</v>
      </c>
      <c r="BW977" s="33">
        <f t="shared" ca="1" si="1259"/>
        <v>50000</v>
      </c>
      <c r="BX977" s="33">
        <f t="shared" ca="1" si="1259"/>
        <v>50000</v>
      </c>
      <c r="BY977" s="33">
        <f t="shared" ca="1" si="1259"/>
        <v>50000</v>
      </c>
      <c r="BZ977" s="33">
        <f t="shared" ca="1" si="1259"/>
        <v>50000</v>
      </c>
      <c r="CA977" s="33">
        <f t="shared" ca="1" si="1259"/>
        <v>50000</v>
      </c>
      <c r="CB977" s="33">
        <f t="shared" ca="1" si="1259"/>
        <v>50000</v>
      </c>
      <c r="CC977" s="33">
        <f t="shared" ca="1" si="1259"/>
        <v>50000</v>
      </c>
      <c r="CD977" s="33">
        <f t="shared" ca="1" si="1259"/>
        <v>50000</v>
      </c>
      <c r="CE977" s="33">
        <f t="shared" ca="1" si="1259"/>
        <v>50000</v>
      </c>
      <c r="CF977" s="33">
        <f t="shared" ref="CF977:DL977" ca="1" si="1260">SUM(CF972:CF976)</f>
        <v>50000</v>
      </c>
      <c r="CG977" s="33">
        <f t="shared" ca="1" si="1260"/>
        <v>50000</v>
      </c>
      <c r="CH977" s="33">
        <f t="shared" ca="1" si="1260"/>
        <v>50000</v>
      </c>
      <c r="CI977" s="33">
        <f t="shared" ca="1" si="1260"/>
        <v>50000</v>
      </c>
      <c r="CJ977" s="33">
        <f t="shared" ca="1" si="1260"/>
        <v>50000</v>
      </c>
      <c r="CK977" s="33">
        <f t="shared" ca="1" si="1260"/>
        <v>50000</v>
      </c>
      <c r="CL977" s="33">
        <f t="shared" ca="1" si="1260"/>
        <v>50000</v>
      </c>
      <c r="CM977" s="33" t="e">
        <f t="shared" ca="1" si="1260"/>
        <v>#N/A</v>
      </c>
      <c r="CN977" s="33" t="e">
        <f t="shared" ca="1" si="1260"/>
        <v>#N/A</v>
      </c>
      <c r="CO977" s="33" t="e">
        <f t="shared" ca="1" si="1260"/>
        <v>#N/A</v>
      </c>
      <c r="CP977" s="33" t="e">
        <f t="shared" ca="1" si="1260"/>
        <v>#N/A</v>
      </c>
      <c r="CQ977" s="33" t="e">
        <f t="shared" ca="1" si="1260"/>
        <v>#N/A</v>
      </c>
      <c r="CR977" s="33" t="e">
        <f t="shared" ca="1" si="1260"/>
        <v>#N/A</v>
      </c>
      <c r="CS977" s="33" t="e">
        <f t="shared" ca="1" si="1260"/>
        <v>#N/A</v>
      </c>
      <c r="CT977" s="33" t="e">
        <f t="shared" ca="1" si="1260"/>
        <v>#N/A</v>
      </c>
      <c r="CU977" s="33" t="e">
        <f t="shared" ca="1" si="1260"/>
        <v>#N/A</v>
      </c>
      <c r="CV977" s="33" t="e">
        <f t="shared" ca="1" si="1260"/>
        <v>#N/A</v>
      </c>
      <c r="CW977" s="33" t="e">
        <f t="shared" ca="1" si="1260"/>
        <v>#N/A</v>
      </c>
      <c r="CX977" s="33" t="e">
        <f t="shared" ca="1" si="1260"/>
        <v>#N/A</v>
      </c>
      <c r="CY977" s="33" t="e">
        <f t="shared" ca="1" si="1260"/>
        <v>#N/A</v>
      </c>
      <c r="CZ977" s="33" t="e">
        <f t="shared" ca="1" si="1260"/>
        <v>#N/A</v>
      </c>
      <c r="DA977" s="33" t="e">
        <f t="shared" ca="1" si="1260"/>
        <v>#N/A</v>
      </c>
      <c r="DB977" s="33" t="e">
        <f t="shared" ca="1" si="1260"/>
        <v>#N/A</v>
      </c>
      <c r="DC977" s="33" t="e">
        <f t="shared" ca="1" si="1260"/>
        <v>#N/A</v>
      </c>
      <c r="DD977" s="33" t="e">
        <f t="shared" ca="1" si="1260"/>
        <v>#N/A</v>
      </c>
      <c r="DE977" s="33" t="e">
        <f t="shared" ca="1" si="1260"/>
        <v>#N/A</v>
      </c>
      <c r="DF977" s="33" t="e">
        <f t="shared" ca="1" si="1260"/>
        <v>#N/A</v>
      </c>
      <c r="DG977" s="33" t="e">
        <f t="shared" ca="1" si="1260"/>
        <v>#N/A</v>
      </c>
      <c r="DH977" s="33" t="e">
        <f t="shared" ca="1" si="1260"/>
        <v>#N/A</v>
      </c>
      <c r="DI977" s="33" t="e">
        <f t="shared" ca="1" si="1260"/>
        <v>#N/A</v>
      </c>
      <c r="DJ977" s="33" t="e">
        <f t="shared" ca="1" si="1260"/>
        <v>#N/A</v>
      </c>
      <c r="DK977" s="33" t="e">
        <f t="shared" ca="1" si="1260"/>
        <v>#N/A</v>
      </c>
      <c r="DL977" s="33" t="e">
        <f t="shared" ca="1" si="1260"/>
        <v>#N/A</v>
      </c>
    </row>
    <row r="978" spans="1:116" x14ac:dyDescent="0.4">
      <c r="A978" s="27"/>
      <c r="B978" s="27"/>
      <c r="C978" s="27"/>
      <c r="D978" t="s">
        <v>815</v>
      </c>
      <c r="E978" s="8" t="str">
        <f t="shared" si="1244"/>
        <v>978 LISTSALE-PV</v>
      </c>
      <c r="F978" s="27"/>
      <c r="G978" s="125"/>
      <c r="H978" s="31"/>
      <c r="I978" s="73"/>
      <c r="J978" s="73"/>
      <c r="K978" s="38"/>
      <c r="L978" s="38"/>
      <c r="M978" s="38"/>
      <c r="N978" s="38"/>
      <c r="O978" s="38"/>
      <c r="P978" s="38"/>
      <c r="R978" s="33"/>
      <c r="S978" s="38"/>
      <c r="T978" s="38"/>
      <c r="U978" s="38"/>
      <c r="V978" s="38"/>
      <c r="W978" s="38"/>
      <c r="X978" s="38"/>
      <c r="Y978" s="38"/>
      <c r="Z978" s="38"/>
      <c r="AA978" s="38"/>
      <c r="AB978" s="38"/>
      <c r="AC978" s="38"/>
      <c r="AD978" s="38"/>
      <c r="AE978" s="38"/>
      <c r="AF978" s="38"/>
      <c r="AG978" s="38"/>
      <c r="AH978" s="38"/>
      <c r="AI978" s="38"/>
      <c r="AJ978" s="38"/>
      <c r="AK978" s="38"/>
      <c r="AL978" s="38"/>
      <c r="AM978" s="38"/>
      <c r="AN978" s="38"/>
      <c r="AO978" s="38"/>
      <c r="AP978" s="38"/>
      <c r="AQ978" s="38"/>
      <c r="AR978" s="38"/>
      <c r="AS978" s="38"/>
      <c r="AT978" s="38"/>
      <c r="AU978" s="38"/>
      <c r="AV978" s="38"/>
      <c r="AW978" s="38"/>
      <c r="AX978" s="38"/>
      <c r="AY978" s="38"/>
      <c r="AZ978" s="38"/>
      <c r="BA978" s="38"/>
      <c r="BB978" s="38"/>
      <c r="BC978" s="38"/>
      <c r="BD978" s="38"/>
      <c r="BE978" s="38"/>
      <c r="BF978" s="38"/>
      <c r="BG978" s="38"/>
      <c r="BH978" s="38"/>
      <c r="BI978" s="38"/>
      <c r="BJ978" s="38"/>
      <c r="BK978" s="38"/>
      <c r="BL978" s="38"/>
      <c r="BM978" s="38"/>
      <c r="BN978" s="38"/>
      <c r="BO978" s="38"/>
      <c r="BP978" s="38"/>
      <c r="BQ978" s="38"/>
      <c r="BR978" s="38"/>
      <c r="BS978" s="38"/>
      <c r="BT978" s="38"/>
      <c r="BU978" s="38"/>
      <c r="BV978" s="38"/>
      <c r="BW978" s="38"/>
      <c r="BX978" s="38"/>
      <c r="BY978" s="38"/>
      <c r="BZ978" s="38"/>
      <c r="CA978" s="38"/>
      <c r="CB978" s="38"/>
      <c r="CC978" s="38"/>
      <c r="CD978" s="38"/>
      <c r="CE978" s="38"/>
      <c r="CF978" s="38"/>
      <c r="CG978" s="38"/>
      <c r="CH978" s="38"/>
      <c r="CI978" s="38"/>
      <c r="CJ978" s="38"/>
      <c r="CK978" s="38"/>
      <c r="CL978" s="38"/>
      <c r="CM978" s="38"/>
      <c r="CN978" s="38"/>
      <c r="CO978" s="38"/>
      <c r="CP978" s="38"/>
      <c r="CQ978" s="38"/>
      <c r="CR978" s="38"/>
      <c r="CS978" s="38"/>
      <c r="CT978" s="38"/>
      <c r="CU978" s="38"/>
      <c r="CV978" s="38"/>
      <c r="CW978" s="38"/>
      <c r="CX978" s="38"/>
      <c r="CY978" s="38"/>
      <c r="CZ978" s="38"/>
      <c r="DA978" s="38"/>
      <c r="DB978" s="38"/>
      <c r="DC978" s="38"/>
      <c r="DD978" s="38"/>
      <c r="DE978" s="38"/>
      <c r="DF978" s="38"/>
      <c r="DG978" s="38"/>
      <c r="DH978" s="38"/>
      <c r="DI978" s="38"/>
      <c r="DJ978" s="38"/>
      <c r="DK978" s="38"/>
      <c r="DL978" s="38"/>
    </row>
    <row r="979" spans="1:116" x14ac:dyDescent="0.4">
      <c r="D979" t="s">
        <v>815</v>
      </c>
      <c r="E979" s="8" t="str">
        <f t="shared" ref="E979:E992" si="1261">ROW()&amp;" "&amp;D979</f>
        <v>979 LISTSALE-PV</v>
      </c>
      <c r="G979" s="95" t="str">
        <f>"$ COGS/"&amp;G998</f>
        <v>$ COGS/unit</v>
      </c>
      <c r="H979" s="31"/>
      <c r="I979" s="73"/>
      <c r="J979" s="73"/>
      <c r="K979" s="18"/>
      <c r="L979" s="18"/>
      <c r="M979" s="18"/>
      <c r="N979" s="18"/>
      <c r="O979" s="18"/>
      <c r="P979" s="18"/>
      <c r="R979" s="33"/>
      <c r="S979" s="19"/>
      <c r="T979" s="19"/>
      <c r="U979" s="19"/>
      <c r="V979" s="19"/>
      <c r="W979" s="19"/>
      <c r="X979" s="19"/>
      <c r="Y979" s="19"/>
      <c r="Z979" s="19"/>
      <c r="AA979" s="19"/>
      <c r="AB979" s="19"/>
      <c r="AC979" s="19"/>
      <c r="AD979" s="19"/>
      <c r="AE979" s="19"/>
      <c r="AF979" s="19"/>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c r="CK979" s="19"/>
      <c r="CL979" s="19"/>
      <c r="CN979" s="73"/>
      <c r="CO979" s="19"/>
      <c r="CP979" s="19"/>
      <c r="CQ979" s="19"/>
      <c r="CR979" s="19"/>
      <c r="CS979" s="19"/>
      <c r="CT979" s="19"/>
      <c r="CU979" s="19"/>
      <c r="CV979" s="19"/>
      <c r="CW979" s="19"/>
      <c r="CX979" s="19"/>
      <c r="CY979" s="19"/>
      <c r="CZ979" s="19"/>
      <c r="DA979" s="19"/>
      <c r="DB979" s="19"/>
      <c r="DC979" s="19"/>
      <c r="DD979" s="19"/>
      <c r="DE979" s="19"/>
      <c r="DF979" s="19"/>
      <c r="DG979" s="19"/>
      <c r="DH979" s="19"/>
      <c r="DI979" s="19"/>
      <c r="DJ979" s="19"/>
      <c r="DK979" s="19"/>
      <c r="DL979" s="19"/>
    </row>
    <row r="980" spans="1:116" x14ac:dyDescent="0.4">
      <c r="D980" t="s">
        <v>815</v>
      </c>
      <c r="E980" s="8" t="str">
        <f t="shared" si="1261"/>
        <v>980 LISTSALE-PV</v>
      </c>
      <c r="G980" s="145" t="s">
        <v>519</v>
      </c>
      <c r="H980" s="31"/>
      <c r="I980" s="73"/>
      <c r="J980" s="73"/>
      <c r="K980" s="18">
        <v>10</v>
      </c>
      <c r="L980" s="18">
        <v>10</v>
      </c>
      <c r="M980" s="18">
        <v>10</v>
      </c>
      <c r="N980" s="18">
        <v>10</v>
      </c>
      <c r="O980" s="18">
        <v>10</v>
      </c>
      <c r="P980" s="18">
        <v>10</v>
      </c>
      <c r="R980" s="33"/>
      <c r="S980" s="19" cm="1">
        <f t="array" ref="S980">INDEX($K:$P,ROW(),MATCH(S$3,$K$2:$P$2,0))</f>
        <v>10</v>
      </c>
      <c r="T980" s="19" cm="1">
        <f t="array" ref="T980">INDEX($K:$P,ROW(),MATCH(T$3,$K$2:$P$2,0))</f>
        <v>10</v>
      </c>
      <c r="U980" s="19" cm="1">
        <f t="array" ref="U980">INDEX($K:$P,ROW(),MATCH(U$3,$K$2:$P$2,0))</f>
        <v>10</v>
      </c>
      <c r="V980" s="19" cm="1">
        <f t="array" ref="V980">INDEX($K:$P,ROW(),MATCH(V$3,$K$2:$P$2,0))</f>
        <v>10</v>
      </c>
      <c r="W980" s="19" cm="1">
        <f t="array" ref="W980">INDEX($K:$P,ROW(),MATCH(W$3,$K$2:$P$2,0))</f>
        <v>10</v>
      </c>
      <c r="X980" s="19" cm="1">
        <f t="array" ref="X980">INDEX($K:$P,ROW(),MATCH(X$3,$K$2:$P$2,0))</f>
        <v>10</v>
      </c>
      <c r="Y980" s="19" cm="1">
        <f t="array" ref="Y980">INDEX($K:$P,ROW(),MATCH(Y$3,$K$2:$P$2,0))</f>
        <v>10</v>
      </c>
      <c r="Z980" s="19" cm="1">
        <f t="array" ref="Z980">INDEX($K:$P,ROW(),MATCH(Z$3,$K$2:$P$2,0))</f>
        <v>10</v>
      </c>
      <c r="AA980" s="19" cm="1">
        <f t="array" ref="AA980">INDEX($K:$P,ROW(),MATCH(AA$3,$K$2:$P$2,0))</f>
        <v>10</v>
      </c>
      <c r="AB980" s="19" cm="1">
        <f t="array" ref="AB980">INDEX($K:$P,ROW(),MATCH(AB$3,$K$2:$P$2,0))</f>
        <v>10</v>
      </c>
      <c r="AC980" s="19" cm="1">
        <f t="array" ref="AC980">INDEX($K:$P,ROW(),MATCH(AC$3,$K$2:$P$2,0))</f>
        <v>10</v>
      </c>
      <c r="AD980" s="19" cm="1">
        <f t="array" ref="AD980">INDEX($K:$P,ROW(),MATCH(AD$3,$K$2:$P$2,0))</f>
        <v>10</v>
      </c>
      <c r="AE980" s="19" cm="1">
        <f t="array" ref="AE980">INDEX($K:$P,ROW(),MATCH(AE$3,$K$2:$P$2,0))</f>
        <v>10</v>
      </c>
      <c r="AF980" s="19" cm="1">
        <f t="array" ref="AF980">INDEX($K:$P,ROW(),MATCH(AF$3,$K$2:$P$2,0))</f>
        <v>10</v>
      </c>
      <c r="AG980" s="19" cm="1">
        <f t="array" ref="AG980">INDEX($K:$P,ROW(),MATCH(AG$3,$K$2:$P$2,0))</f>
        <v>10</v>
      </c>
      <c r="AH980" s="19" cm="1">
        <f t="array" ref="AH980">INDEX($K:$P,ROW(),MATCH(AH$3,$K$2:$P$2,0))</f>
        <v>10</v>
      </c>
      <c r="AI980" s="19" cm="1">
        <f t="array" ref="AI980">INDEX($K:$P,ROW(),MATCH(AI$3,$K$2:$P$2,0))</f>
        <v>10</v>
      </c>
      <c r="AJ980" s="19" cm="1">
        <f t="array" ref="AJ980">INDEX($K:$P,ROW(),MATCH(AJ$3,$K$2:$P$2,0))</f>
        <v>10</v>
      </c>
      <c r="AK980" s="19" cm="1">
        <f t="array" ref="AK980">INDEX($K:$P,ROW(),MATCH(AK$3,$K$2:$P$2,0))</f>
        <v>10</v>
      </c>
      <c r="AL980" s="19" cm="1">
        <f t="array" ref="AL980">INDEX($K:$P,ROW(),MATCH(AL$3,$K$2:$P$2,0))</f>
        <v>10</v>
      </c>
      <c r="AM980" s="19" cm="1">
        <f t="array" ref="AM980">INDEX($K:$P,ROW(),MATCH(AM$3,$K$2:$P$2,0))</f>
        <v>10</v>
      </c>
      <c r="AN980" s="19" cm="1">
        <f t="array" ref="AN980">INDEX($K:$P,ROW(),MATCH(AN$3,$K$2:$P$2,0))</f>
        <v>10</v>
      </c>
      <c r="AO980" s="19" cm="1">
        <f t="array" ref="AO980">INDEX($K:$P,ROW(),MATCH(AO$3,$K$2:$P$2,0))</f>
        <v>10</v>
      </c>
      <c r="AP980" s="19" cm="1">
        <f t="array" ref="AP980">INDEX($K:$P,ROW(),MATCH(AP$3,$K$2:$P$2,0))</f>
        <v>10</v>
      </c>
      <c r="AQ980" s="19" cm="1">
        <f t="array" ref="AQ980">INDEX($K:$P,ROW(),MATCH(AQ$3,$K$2:$P$2,0))</f>
        <v>10</v>
      </c>
      <c r="AR980" s="19" cm="1">
        <f t="array" ref="AR980">INDEX($K:$P,ROW(),MATCH(AR$3,$K$2:$P$2,0))</f>
        <v>10</v>
      </c>
      <c r="AS980" s="19" cm="1">
        <f t="array" ref="AS980">INDEX($K:$P,ROW(),MATCH(AS$3,$K$2:$P$2,0))</f>
        <v>10</v>
      </c>
      <c r="AT980" s="19" cm="1">
        <f t="array" ref="AT980">INDEX($K:$P,ROW(),MATCH(AT$3,$K$2:$P$2,0))</f>
        <v>10</v>
      </c>
      <c r="AU980" s="19" cm="1">
        <f t="array" ref="AU980">INDEX($K:$P,ROW(),MATCH(AU$3,$K$2:$P$2,0))</f>
        <v>10</v>
      </c>
      <c r="AV980" s="19" cm="1">
        <f t="array" ref="AV980">INDEX($K:$P,ROW(),MATCH(AV$3,$K$2:$P$2,0))</f>
        <v>10</v>
      </c>
      <c r="AW980" s="19" cm="1">
        <f t="array" ref="AW980">INDEX($K:$P,ROW(),MATCH(AW$3,$K$2:$P$2,0))</f>
        <v>10</v>
      </c>
      <c r="AX980" s="19" cm="1">
        <f t="array" ref="AX980">INDEX($K:$P,ROW(),MATCH(AX$3,$K$2:$P$2,0))</f>
        <v>10</v>
      </c>
      <c r="AY980" s="19" cm="1">
        <f t="array" ref="AY980">INDEX($K:$P,ROW(),MATCH(AY$3,$K$2:$P$2,0))</f>
        <v>10</v>
      </c>
      <c r="AZ980" s="19" cm="1">
        <f t="array" ref="AZ980">INDEX($K:$P,ROW(),MATCH(AZ$3,$K$2:$P$2,0))</f>
        <v>10</v>
      </c>
      <c r="BA980" s="19" cm="1">
        <f t="array" ref="BA980">INDEX($K:$P,ROW(),MATCH(BA$3,$K$2:$P$2,0))</f>
        <v>10</v>
      </c>
      <c r="BB980" s="19" cm="1">
        <f t="array" ref="BB980">INDEX($K:$P,ROW(),MATCH(BB$3,$K$2:$P$2,0))</f>
        <v>10</v>
      </c>
      <c r="BC980" s="19" cm="1">
        <f t="array" ref="BC980">INDEX($K:$P,ROW(),MATCH(BC$3,$K$2:$P$2,0))</f>
        <v>10</v>
      </c>
      <c r="BD980" s="19" cm="1">
        <f t="array" ref="BD980">INDEX($K:$P,ROW(),MATCH(BD$3,$K$2:$P$2,0))</f>
        <v>10</v>
      </c>
      <c r="BE980" s="19" cm="1">
        <f t="array" ref="BE980">INDEX($K:$P,ROW(),MATCH(BE$3,$K$2:$P$2,0))</f>
        <v>10</v>
      </c>
      <c r="BF980" s="19" cm="1">
        <f t="array" ref="BF980">INDEX($K:$P,ROW(),MATCH(BF$3,$K$2:$P$2,0))</f>
        <v>10</v>
      </c>
      <c r="BG980" s="19" cm="1">
        <f t="array" ref="BG980">INDEX($K:$P,ROW(),MATCH(BG$3,$K$2:$P$2,0))</f>
        <v>10</v>
      </c>
      <c r="BH980" s="19" cm="1">
        <f t="array" ref="BH980">INDEX($K:$P,ROW(),MATCH(BH$3,$K$2:$P$2,0))</f>
        <v>10</v>
      </c>
      <c r="BI980" s="19" cm="1">
        <f t="array" ref="BI980">INDEX($K:$P,ROW(),MATCH(BI$3,$K$2:$P$2,0))</f>
        <v>10</v>
      </c>
      <c r="BJ980" s="19" cm="1">
        <f t="array" ref="BJ980">INDEX($K:$P,ROW(),MATCH(BJ$3,$K$2:$P$2,0))</f>
        <v>10</v>
      </c>
      <c r="BK980" s="19" cm="1">
        <f t="array" ref="BK980">INDEX($K:$P,ROW(),MATCH(BK$3,$K$2:$P$2,0))</f>
        <v>10</v>
      </c>
      <c r="BL980" s="19" cm="1">
        <f t="array" ref="BL980">INDEX($K:$P,ROW(),MATCH(BL$3,$K$2:$P$2,0))</f>
        <v>10</v>
      </c>
      <c r="BM980" s="19" cm="1">
        <f t="array" ref="BM980">INDEX($K:$P,ROW(),MATCH(BM$3,$K$2:$P$2,0))</f>
        <v>10</v>
      </c>
      <c r="BN980" s="19" cm="1">
        <f t="array" ref="BN980">INDEX($K:$P,ROW(),MATCH(BN$3,$K$2:$P$2,0))</f>
        <v>10</v>
      </c>
      <c r="BO980" s="19" cm="1">
        <f t="array" ref="BO980">INDEX($K:$P,ROW(),MATCH(BO$3,$K$2:$P$2,0))</f>
        <v>10</v>
      </c>
      <c r="BP980" s="19" cm="1">
        <f t="array" ref="BP980">INDEX($K:$P,ROW(),MATCH(BP$3,$K$2:$P$2,0))</f>
        <v>10</v>
      </c>
      <c r="BQ980" s="19" cm="1">
        <f t="array" ref="BQ980">INDEX($K:$P,ROW(),MATCH(BQ$3,$K$2:$P$2,0))</f>
        <v>10</v>
      </c>
      <c r="BR980" s="19" cm="1">
        <f t="array" ref="BR980">INDEX($K:$P,ROW(),MATCH(BR$3,$K$2:$P$2,0))</f>
        <v>10</v>
      </c>
      <c r="BS980" s="19" cm="1">
        <f t="array" ref="BS980">INDEX($K:$P,ROW(),MATCH(BS$3,$K$2:$P$2,0))</f>
        <v>10</v>
      </c>
      <c r="BT980" s="19" cm="1">
        <f t="array" ref="BT980">INDEX($K:$P,ROW(),MATCH(BT$3,$K$2:$P$2,0))</f>
        <v>10</v>
      </c>
      <c r="BU980" s="19" cm="1">
        <f t="array" ref="BU980">INDEX($K:$P,ROW(),MATCH(BU$3,$K$2:$P$2,0))</f>
        <v>10</v>
      </c>
      <c r="BV980" s="19" cm="1">
        <f t="array" ref="BV980">INDEX($K:$P,ROW(),MATCH(BV$3,$K$2:$P$2,0))</f>
        <v>10</v>
      </c>
      <c r="BW980" s="19" cm="1">
        <f t="array" ref="BW980">INDEX($K:$P,ROW(),MATCH(BW$3,$K$2:$P$2,0))</f>
        <v>10</v>
      </c>
      <c r="BX980" s="19" cm="1">
        <f t="array" ref="BX980">INDEX($K:$P,ROW(),MATCH(BX$3,$K$2:$P$2,0))</f>
        <v>10</v>
      </c>
      <c r="BY980" s="19" cm="1">
        <f t="array" ref="BY980">INDEX($K:$P,ROW(),MATCH(BY$3,$K$2:$P$2,0))</f>
        <v>10</v>
      </c>
      <c r="BZ980" s="19" cm="1">
        <f t="array" ref="BZ980">INDEX($K:$P,ROW(),MATCH(BZ$3,$K$2:$P$2,0))</f>
        <v>10</v>
      </c>
      <c r="CA980" s="19" cm="1">
        <f t="array" ref="CA980">INDEX($K:$P,ROW(),MATCH(CA$3,$K$2:$P$2,0))</f>
        <v>10</v>
      </c>
      <c r="CB980" s="19" cm="1">
        <f t="array" ref="CB980">INDEX($K:$P,ROW(),MATCH(CB$3,$K$2:$P$2,0))</f>
        <v>10</v>
      </c>
      <c r="CC980" s="19" cm="1">
        <f t="array" ref="CC980">INDEX($K:$P,ROW(),MATCH(CC$3,$K$2:$P$2,0))</f>
        <v>10</v>
      </c>
      <c r="CD980" s="19" cm="1">
        <f t="array" ref="CD980">INDEX($K:$P,ROW(),MATCH(CD$3,$K$2:$P$2,0))</f>
        <v>10</v>
      </c>
      <c r="CE980" s="19" cm="1">
        <f t="array" ref="CE980">INDEX($K:$P,ROW(),MATCH(CE$3,$K$2:$P$2,0))</f>
        <v>10</v>
      </c>
      <c r="CF980" s="19" cm="1">
        <f t="array" ref="CF980">INDEX($K:$P,ROW(),MATCH(CF$3,$K$2:$P$2,0))</f>
        <v>10</v>
      </c>
      <c r="CG980" s="19" cm="1">
        <f t="array" ref="CG980">INDEX($K:$P,ROW(),MATCH(CG$3,$K$2:$P$2,0))</f>
        <v>10</v>
      </c>
      <c r="CH980" s="19" cm="1">
        <f t="array" ref="CH980">INDEX($K:$P,ROW(),MATCH(CH$3,$K$2:$P$2,0))</f>
        <v>10</v>
      </c>
      <c r="CI980" s="19" cm="1">
        <f t="array" ref="CI980">INDEX($K:$P,ROW(),MATCH(CI$3,$K$2:$P$2,0))</f>
        <v>10</v>
      </c>
      <c r="CJ980" s="19" cm="1">
        <f t="array" ref="CJ980">INDEX($K:$P,ROW(),MATCH(CJ$3,$K$2:$P$2,0))</f>
        <v>10</v>
      </c>
      <c r="CK980" s="19" cm="1">
        <f t="array" ref="CK980">INDEX($K:$P,ROW(),MATCH(CK$3,$K$2:$P$2,0))</f>
        <v>10</v>
      </c>
      <c r="CL980" s="19" cm="1">
        <f t="array" ref="CL980">INDEX($K:$P,ROW(),MATCH(CL$3,$K$2:$P$2,0))</f>
        <v>10</v>
      </c>
      <c r="CM980" s="19" t="e" cm="1">
        <f t="array" ref="CM980">INDEX($K:$P,ROW(),MATCH(CM$3,$K$2:$P$2,0))</f>
        <v>#N/A</v>
      </c>
      <c r="CN980" s="19" t="e" cm="1">
        <f t="array" ref="CN980">INDEX($K:$P,ROW(),MATCH(CN$3,$K$2:$P$2,0))</f>
        <v>#N/A</v>
      </c>
      <c r="CO980" s="19" t="e" cm="1">
        <f t="array" ref="CO980">INDEX($K:$P,ROW(),MATCH(CO$3,$K$2:$P$2,0))</f>
        <v>#N/A</v>
      </c>
      <c r="CP980" s="19" t="e" cm="1">
        <f t="array" ref="CP980">INDEX($K:$P,ROW(),MATCH(CP$3,$K$2:$P$2,0))</f>
        <v>#N/A</v>
      </c>
      <c r="CQ980" s="19" t="e" cm="1">
        <f t="array" ref="CQ980">INDEX($K:$P,ROW(),MATCH(CQ$3,$K$2:$P$2,0))</f>
        <v>#N/A</v>
      </c>
      <c r="CR980" s="19" t="e" cm="1">
        <f t="array" ref="CR980">INDEX($K:$P,ROW(),MATCH(CR$3,$K$2:$P$2,0))</f>
        <v>#N/A</v>
      </c>
      <c r="CS980" s="19" t="e" cm="1">
        <f t="array" ref="CS980">INDEX($K:$P,ROW(),MATCH(CS$3,$K$2:$P$2,0))</f>
        <v>#N/A</v>
      </c>
      <c r="CT980" s="19" t="e" cm="1">
        <f t="array" ref="CT980">INDEX($K:$P,ROW(),MATCH(CT$3,$K$2:$P$2,0))</f>
        <v>#N/A</v>
      </c>
      <c r="CU980" s="19" t="e" cm="1">
        <f t="array" ref="CU980">INDEX($K:$P,ROW(),MATCH(CU$3,$K$2:$P$2,0))</f>
        <v>#N/A</v>
      </c>
      <c r="CV980" s="19" t="e" cm="1">
        <f t="array" ref="CV980">INDEX($K:$P,ROW(),MATCH(CV$3,$K$2:$P$2,0))</f>
        <v>#N/A</v>
      </c>
      <c r="CW980" s="19" t="e" cm="1">
        <f t="array" ref="CW980">INDEX($K:$P,ROW(),MATCH(CW$3,$K$2:$P$2,0))</f>
        <v>#N/A</v>
      </c>
      <c r="CX980" s="19" t="e" cm="1">
        <f t="array" ref="CX980">INDEX($K:$P,ROW(),MATCH(CX$3,$K$2:$P$2,0))</f>
        <v>#N/A</v>
      </c>
      <c r="CY980" s="19" t="e" cm="1">
        <f t="array" ref="CY980">INDEX($K:$P,ROW(),MATCH(CY$3,$K$2:$P$2,0))</f>
        <v>#N/A</v>
      </c>
      <c r="CZ980" s="19" t="e" cm="1">
        <f t="array" ref="CZ980">INDEX($K:$P,ROW(),MATCH(CZ$3,$K$2:$P$2,0))</f>
        <v>#N/A</v>
      </c>
      <c r="DA980" s="19" t="e" cm="1">
        <f t="array" ref="DA980">INDEX($K:$P,ROW(),MATCH(DA$3,$K$2:$P$2,0))</f>
        <v>#N/A</v>
      </c>
      <c r="DB980" s="19" t="e" cm="1">
        <f t="array" ref="DB980">INDEX($K:$P,ROW(),MATCH(DB$3,$K$2:$P$2,0))</f>
        <v>#N/A</v>
      </c>
      <c r="DC980" s="19" t="e" cm="1">
        <f t="array" ref="DC980">INDEX($K:$P,ROW(),MATCH(DC$3,$K$2:$P$2,0))</f>
        <v>#N/A</v>
      </c>
      <c r="DD980" s="19" t="e" cm="1">
        <f t="array" ref="DD980">INDEX($K:$P,ROW(),MATCH(DD$3,$K$2:$P$2,0))</f>
        <v>#N/A</v>
      </c>
      <c r="DE980" s="19" t="e" cm="1">
        <f t="array" ref="DE980">INDEX($K:$P,ROW(),MATCH(DE$3,$K$2:$P$2,0))</f>
        <v>#N/A</v>
      </c>
      <c r="DF980" s="19" t="e" cm="1">
        <f t="array" ref="DF980">INDEX($K:$P,ROW(),MATCH(DF$3,$K$2:$P$2,0))</f>
        <v>#N/A</v>
      </c>
      <c r="DG980" s="19" t="e" cm="1">
        <f t="array" ref="DG980">INDEX($K:$P,ROW(),MATCH(DG$3,$K$2:$P$2,0))</f>
        <v>#N/A</v>
      </c>
      <c r="DH980" s="19" t="e" cm="1">
        <f t="array" ref="DH980">INDEX($K:$P,ROW(),MATCH(DH$3,$K$2:$P$2,0))</f>
        <v>#N/A</v>
      </c>
      <c r="DI980" s="19" t="e" cm="1">
        <f t="array" ref="DI980">INDEX($K:$P,ROW(),MATCH(DI$3,$K$2:$P$2,0))</f>
        <v>#N/A</v>
      </c>
      <c r="DJ980" s="19" t="e" cm="1">
        <f t="array" ref="DJ980">INDEX($K:$P,ROW(),MATCH(DJ$3,$K$2:$P$2,0))</f>
        <v>#N/A</v>
      </c>
      <c r="DK980" s="19" t="e" cm="1">
        <f t="array" ref="DK980">INDEX($K:$P,ROW(),MATCH(DK$3,$K$2:$P$2,0))</f>
        <v>#N/A</v>
      </c>
      <c r="DL980" s="19" t="e" cm="1">
        <f t="array" ref="DL980">INDEX($K:$P,ROW(),MATCH(DL$3,$K$2:$P$2,0))</f>
        <v>#N/A</v>
      </c>
    </row>
    <row r="981" spans="1:116" x14ac:dyDescent="0.4">
      <c r="D981" t="s">
        <v>815</v>
      </c>
      <c r="E981" s="8" t="str">
        <f t="shared" si="1261"/>
        <v>981 LISTSALE-PV</v>
      </c>
      <c r="G981" s="145" t="s">
        <v>520</v>
      </c>
      <c r="H981" s="31"/>
      <c r="I981" s="73"/>
      <c r="J981" s="73"/>
      <c r="K981" s="18">
        <v>10</v>
      </c>
      <c r="L981" s="18">
        <v>10</v>
      </c>
      <c r="M981" s="18">
        <v>10</v>
      </c>
      <c r="N981" s="18">
        <v>10</v>
      </c>
      <c r="O981" s="18">
        <v>10</v>
      </c>
      <c r="P981" s="18">
        <v>10</v>
      </c>
      <c r="R981" s="33"/>
      <c r="S981" s="19" cm="1">
        <f t="array" ref="S981">INDEX($K:$P,ROW(),MATCH(S$3,$K$2:$P$2,0))</f>
        <v>10</v>
      </c>
      <c r="T981" s="19" cm="1">
        <f t="array" ref="T981">INDEX($K:$P,ROW(),MATCH(T$3,$K$2:$P$2,0))</f>
        <v>10</v>
      </c>
      <c r="U981" s="19" cm="1">
        <f t="array" ref="U981">INDEX($K:$P,ROW(),MATCH(U$3,$K$2:$P$2,0))</f>
        <v>10</v>
      </c>
      <c r="V981" s="19" cm="1">
        <f t="array" ref="V981">INDEX($K:$P,ROW(),MATCH(V$3,$K$2:$P$2,0))</f>
        <v>10</v>
      </c>
      <c r="W981" s="19" cm="1">
        <f t="array" ref="W981">INDEX($K:$P,ROW(),MATCH(W$3,$K$2:$P$2,0))</f>
        <v>10</v>
      </c>
      <c r="X981" s="19" cm="1">
        <f t="array" ref="X981">INDEX($K:$P,ROW(),MATCH(X$3,$K$2:$P$2,0))</f>
        <v>10</v>
      </c>
      <c r="Y981" s="19" cm="1">
        <f t="array" ref="Y981">INDEX($K:$P,ROW(),MATCH(Y$3,$K$2:$P$2,0))</f>
        <v>10</v>
      </c>
      <c r="Z981" s="19" cm="1">
        <f t="array" ref="Z981">INDEX($K:$P,ROW(),MATCH(Z$3,$K$2:$P$2,0))</f>
        <v>10</v>
      </c>
      <c r="AA981" s="19" cm="1">
        <f t="array" ref="AA981">INDEX($K:$P,ROW(),MATCH(AA$3,$K$2:$P$2,0))</f>
        <v>10</v>
      </c>
      <c r="AB981" s="19" cm="1">
        <f t="array" ref="AB981">INDEX($K:$P,ROW(),MATCH(AB$3,$K$2:$P$2,0))</f>
        <v>10</v>
      </c>
      <c r="AC981" s="19" cm="1">
        <f t="array" ref="AC981">INDEX($K:$P,ROW(),MATCH(AC$3,$K$2:$P$2,0))</f>
        <v>10</v>
      </c>
      <c r="AD981" s="19" cm="1">
        <f t="array" ref="AD981">INDEX($K:$P,ROW(),MATCH(AD$3,$K$2:$P$2,0))</f>
        <v>10</v>
      </c>
      <c r="AE981" s="19" cm="1">
        <f t="array" ref="AE981">INDEX($K:$P,ROW(),MATCH(AE$3,$K$2:$P$2,0))</f>
        <v>10</v>
      </c>
      <c r="AF981" s="19" cm="1">
        <f t="array" ref="AF981">INDEX($K:$P,ROW(),MATCH(AF$3,$K$2:$P$2,0))</f>
        <v>10</v>
      </c>
      <c r="AG981" s="19" cm="1">
        <f t="array" ref="AG981">INDEX($K:$P,ROW(),MATCH(AG$3,$K$2:$P$2,0))</f>
        <v>10</v>
      </c>
      <c r="AH981" s="19" cm="1">
        <f t="array" ref="AH981">INDEX($K:$P,ROW(),MATCH(AH$3,$K$2:$P$2,0))</f>
        <v>10</v>
      </c>
      <c r="AI981" s="19" cm="1">
        <f t="array" ref="AI981">INDEX($K:$P,ROW(),MATCH(AI$3,$K$2:$P$2,0))</f>
        <v>10</v>
      </c>
      <c r="AJ981" s="19" cm="1">
        <f t="array" ref="AJ981">INDEX($K:$P,ROW(),MATCH(AJ$3,$K$2:$P$2,0))</f>
        <v>10</v>
      </c>
      <c r="AK981" s="19" cm="1">
        <f t="array" ref="AK981">INDEX($K:$P,ROW(),MATCH(AK$3,$K$2:$P$2,0))</f>
        <v>10</v>
      </c>
      <c r="AL981" s="19" cm="1">
        <f t="array" ref="AL981">INDEX($K:$P,ROW(),MATCH(AL$3,$K$2:$P$2,0))</f>
        <v>10</v>
      </c>
      <c r="AM981" s="19" cm="1">
        <f t="array" ref="AM981">INDEX($K:$P,ROW(),MATCH(AM$3,$K$2:$P$2,0))</f>
        <v>10</v>
      </c>
      <c r="AN981" s="19" cm="1">
        <f t="array" ref="AN981">INDEX($K:$P,ROW(),MATCH(AN$3,$K$2:$P$2,0))</f>
        <v>10</v>
      </c>
      <c r="AO981" s="19" cm="1">
        <f t="array" ref="AO981">INDEX($K:$P,ROW(),MATCH(AO$3,$K$2:$P$2,0))</f>
        <v>10</v>
      </c>
      <c r="AP981" s="19" cm="1">
        <f t="array" ref="AP981">INDEX($K:$P,ROW(),MATCH(AP$3,$K$2:$P$2,0))</f>
        <v>10</v>
      </c>
      <c r="AQ981" s="19" cm="1">
        <f t="array" ref="AQ981">INDEX($K:$P,ROW(),MATCH(AQ$3,$K$2:$P$2,0))</f>
        <v>10</v>
      </c>
      <c r="AR981" s="19" cm="1">
        <f t="array" ref="AR981">INDEX($K:$P,ROW(),MATCH(AR$3,$K$2:$P$2,0))</f>
        <v>10</v>
      </c>
      <c r="AS981" s="19" cm="1">
        <f t="array" ref="AS981">INDEX($K:$P,ROW(),MATCH(AS$3,$K$2:$P$2,0))</f>
        <v>10</v>
      </c>
      <c r="AT981" s="19" cm="1">
        <f t="array" ref="AT981">INDEX($K:$P,ROW(),MATCH(AT$3,$K$2:$P$2,0))</f>
        <v>10</v>
      </c>
      <c r="AU981" s="19" cm="1">
        <f t="array" ref="AU981">INDEX($K:$P,ROW(),MATCH(AU$3,$K$2:$P$2,0))</f>
        <v>10</v>
      </c>
      <c r="AV981" s="19" cm="1">
        <f t="array" ref="AV981">INDEX($K:$P,ROW(),MATCH(AV$3,$K$2:$P$2,0))</f>
        <v>10</v>
      </c>
      <c r="AW981" s="19" cm="1">
        <f t="array" ref="AW981">INDEX($K:$P,ROW(),MATCH(AW$3,$K$2:$P$2,0))</f>
        <v>10</v>
      </c>
      <c r="AX981" s="19" cm="1">
        <f t="array" ref="AX981">INDEX($K:$P,ROW(),MATCH(AX$3,$K$2:$P$2,0))</f>
        <v>10</v>
      </c>
      <c r="AY981" s="19" cm="1">
        <f t="array" ref="AY981">INDEX($K:$P,ROW(),MATCH(AY$3,$K$2:$P$2,0))</f>
        <v>10</v>
      </c>
      <c r="AZ981" s="19" cm="1">
        <f t="array" ref="AZ981">INDEX($K:$P,ROW(),MATCH(AZ$3,$K$2:$P$2,0))</f>
        <v>10</v>
      </c>
      <c r="BA981" s="19" cm="1">
        <f t="array" ref="BA981">INDEX($K:$P,ROW(),MATCH(BA$3,$K$2:$P$2,0))</f>
        <v>10</v>
      </c>
      <c r="BB981" s="19" cm="1">
        <f t="array" ref="BB981">INDEX($K:$P,ROW(),MATCH(BB$3,$K$2:$P$2,0))</f>
        <v>10</v>
      </c>
      <c r="BC981" s="19" cm="1">
        <f t="array" ref="BC981">INDEX($K:$P,ROW(),MATCH(BC$3,$K$2:$P$2,0))</f>
        <v>10</v>
      </c>
      <c r="BD981" s="19" cm="1">
        <f t="array" ref="BD981">INDEX($K:$P,ROW(),MATCH(BD$3,$K$2:$P$2,0))</f>
        <v>10</v>
      </c>
      <c r="BE981" s="19" cm="1">
        <f t="array" ref="BE981">INDEX($K:$P,ROW(),MATCH(BE$3,$K$2:$P$2,0))</f>
        <v>10</v>
      </c>
      <c r="BF981" s="19" cm="1">
        <f t="array" ref="BF981">INDEX($K:$P,ROW(),MATCH(BF$3,$K$2:$P$2,0))</f>
        <v>10</v>
      </c>
      <c r="BG981" s="19" cm="1">
        <f t="array" ref="BG981">INDEX($K:$P,ROW(),MATCH(BG$3,$K$2:$P$2,0))</f>
        <v>10</v>
      </c>
      <c r="BH981" s="19" cm="1">
        <f t="array" ref="BH981">INDEX($K:$P,ROW(),MATCH(BH$3,$K$2:$P$2,0))</f>
        <v>10</v>
      </c>
      <c r="BI981" s="19" cm="1">
        <f t="array" ref="BI981">INDEX($K:$P,ROW(),MATCH(BI$3,$K$2:$P$2,0))</f>
        <v>10</v>
      </c>
      <c r="BJ981" s="19" cm="1">
        <f t="array" ref="BJ981">INDEX($K:$P,ROW(),MATCH(BJ$3,$K$2:$P$2,0))</f>
        <v>10</v>
      </c>
      <c r="BK981" s="19" cm="1">
        <f t="array" ref="BK981">INDEX($K:$P,ROW(),MATCH(BK$3,$K$2:$P$2,0))</f>
        <v>10</v>
      </c>
      <c r="BL981" s="19" cm="1">
        <f t="array" ref="BL981">INDEX($K:$P,ROW(),MATCH(BL$3,$K$2:$P$2,0))</f>
        <v>10</v>
      </c>
      <c r="BM981" s="19" cm="1">
        <f t="array" ref="BM981">INDEX($K:$P,ROW(),MATCH(BM$3,$K$2:$P$2,0))</f>
        <v>10</v>
      </c>
      <c r="BN981" s="19" cm="1">
        <f t="array" ref="BN981">INDEX($K:$P,ROW(),MATCH(BN$3,$K$2:$P$2,0))</f>
        <v>10</v>
      </c>
      <c r="BO981" s="19" cm="1">
        <f t="array" ref="BO981">INDEX($K:$P,ROW(),MATCH(BO$3,$K$2:$P$2,0))</f>
        <v>10</v>
      </c>
      <c r="BP981" s="19" cm="1">
        <f t="array" ref="BP981">INDEX($K:$P,ROW(),MATCH(BP$3,$K$2:$P$2,0))</f>
        <v>10</v>
      </c>
      <c r="BQ981" s="19" cm="1">
        <f t="array" ref="BQ981">INDEX($K:$P,ROW(),MATCH(BQ$3,$K$2:$P$2,0))</f>
        <v>10</v>
      </c>
      <c r="BR981" s="19" cm="1">
        <f t="array" ref="BR981">INDEX($K:$P,ROW(),MATCH(BR$3,$K$2:$P$2,0))</f>
        <v>10</v>
      </c>
      <c r="BS981" s="19" cm="1">
        <f t="array" ref="BS981">INDEX($K:$P,ROW(),MATCH(BS$3,$K$2:$P$2,0))</f>
        <v>10</v>
      </c>
      <c r="BT981" s="19" cm="1">
        <f t="array" ref="BT981">INDEX($K:$P,ROW(),MATCH(BT$3,$K$2:$P$2,0))</f>
        <v>10</v>
      </c>
      <c r="BU981" s="19" cm="1">
        <f t="array" ref="BU981">INDEX($K:$P,ROW(),MATCH(BU$3,$K$2:$P$2,0))</f>
        <v>10</v>
      </c>
      <c r="BV981" s="19" cm="1">
        <f t="array" ref="BV981">INDEX($K:$P,ROW(),MATCH(BV$3,$K$2:$P$2,0))</f>
        <v>10</v>
      </c>
      <c r="BW981" s="19" cm="1">
        <f t="array" ref="BW981">INDEX($K:$P,ROW(),MATCH(BW$3,$K$2:$P$2,0))</f>
        <v>10</v>
      </c>
      <c r="BX981" s="19" cm="1">
        <f t="array" ref="BX981">INDEX($K:$P,ROW(),MATCH(BX$3,$K$2:$P$2,0))</f>
        <v>10</v>
      </c>
      <c r="BY981" s="19" cm="1">
        <f t="array" ref="BY981">INDEX($K:$P,ROW(),MATCH(BY$3,$K$2:$P$2,0))</f>
        <v>10</v>
      </c>
      <c r="BZ981" s="19" cm="1">
        <f t="array" ref="BZ981">INDEX($K:$P,ROW(),MATCH(BZ$3,$K$2:$P$2,0))</f>
        <v>10</v>
      </c>
      <c r="CA981" s="19" cm="1">
        <f t="array" ref="CA981">INDEX($K:$P,ROW(),MATCH(CA$3,$K$2:$P$2,0))</f>
        <v>10</v>
      </c>
      <c r="CB981" s="19" cm="1">
        <f t="array" ref="CB981">INDEX($K:$P,ROW(),MATCH(CB$3,$K$2:$P$2,0))</f>
        <v>10</v>
      </c>
      <c r="CC981" s="19" cm="1">
        <f t="array" ref="CC981">INDEX($K:$P,ROW(),MATCH(CC$3,$K$2:$P$2,0))</f>
        <v>10</v>
      </c>
      <c r="CD981" s="19" cm="1">
        <f t="array" ref="CD981">INDEX($K:$P,ROW(),MATCH(CD$3,$K$2:$P$2,0))</f>
        <v>10</v>
      </c>
      <c r="CE981" s="19" cm="1">
        <f t="array" ref="CE981">INDEX($K:$P,ROW(),MATCH(CE$3,$K$2:$P$2,0))</f>
        <v>10</v>
      </c>
      <c r="CF981" s="19" cm="1">
        <f t="array" ref="CF981">INDEX($K:$P,ROW(),MATCH(CF$3,$K$2:$P$2,0))</f>
        <v>10</v>
      </c>
      <c r="CG981" s="19" cm="1">
        <f t="array" ref="CG981">INDEX($K:$P,ROW(),MATCH(CG$3,$K$2:$P$2,0))</f>
        <v>10</v>
      </c>
      <c r="CH981" s="19" cm="1">
        <f t="array" ref="CH981">INDEX($K:$P,ROW(),MATCH(CH$3,$K$2:$P$2,0))</f>
        <v>10</v>
      </c>
      <c r="CI981" s="19" cm="1">
        <f t="array" ref="CI981">INDEX($K:$P,ROW(),MATCH(CI$3,$K$2:$P$2,0))</f>
        <v>10</v>
      </c>
      <c r="CJ981" s="19" cm="1">
        <f t="array" ref="CJ981">INDEX($K:$P,ROW(),MATCH(CJ$3,$K$2:$P$2,0))</f>
        <v>10</v>
      </c>
      <c r="CK981" s="19" cm="1">
        <f t="array" ref="CK981">INDEX($K:$P,ROW(),MATCH(CK$3,$K$2:$P$2,0))</f>
        <v>10</v>
      </c>
      <c r="CL981" s="19" cm="1">
        <f t="array" ref="CL981">INDEX($K:$P,ROW(),MATCH(CL$3,$K$2:$P$2,0))</f>
        <v>10</v>
      </c>
      <c r="CM981" s="19" t="e" cm="1">
        <f t="array" ref="CM981">INDEX($K:$P,ROW(),MATCH(CM$3,$K$2:$P$2,0))</f>
        <v>#N/A</v>
      </c>
      <c r="CN981" s="19" t="e" cm="1">
        <f t="array" ref="CN981">INDEX($K:$P,ROW(),MATCH(CN$3,$K$2:$P$2,0))</f>
        <v>#N/A</v>
      </c>
      <c r="CO981" s="19" t="e" cm="1">
        <f t="array" ref="CO981">INDEX($K:$P,ROW(),MATCH(CO$3,$K$2:$P$2,0))</f>
        <v>#N/A</v>
      </c>
      <c r="CP981" s="19" t="e" cm="1">
        <f t="array" ref="CP981">INDEX($K:$P,ROW(),MATCH(CP$3,$K$2:$P$2,0))</f>
        <v>#N/A</v>
      </c>
      <c r="CQ981" s="19" t="e" cm="1">
        <f t="array" ref="CQ981">INDEX($K:$P,ROW(),MATCH(CQ$3,$K$2:$P$2,0))</f>
        <v>#N/A</v>
      </c>
      <c r="CR981" s="19" t="e" cm="1">
        <f t="array" ref="CR981">INDEX($K:$P,ROW(),MATCH(CR$3,$K$2:$P$2,0))</f>
        <v>#N/A</v>
      </c>
      <c r="CS981" s="19" t="e" cm="1">
        <f t="array" ref="CS981">INDEX($K:$P,ROW(),MATCH(CS$3,$K$2:$P$2,0))</f>
        <v>#N/A</v>
      </c>
      <c r="CT981" s="19" t="e" cm="1">
        <f t="array" ref="CT981">INDEX($K:$P,ROW(),MATCH(CT$3,$K$2:$P$2,0))</f>
        <v>#N/A</v>
      </c>
      <c r="CU981" s="19" t="e" cm="1">
        <f t="array" ref="CU981">INDEX($K:$P,ROW(),MATCH(CU$3,$K$2:$P$2,0))</f>
        <v>#N/A</v>
      </c>
      <c r="CV981" s="19" t="e" cm="1">
        <f t="array" ref="CV981">INDEX($K:$P,ROW(),MATCH(CV$3,$K$2:$P$2,0))</f>
        <v>#N/A</v>
      </c>
      <c r="CW981" s="19" t="e" cm="1">
        <f t="array" ref="CW981">INDEX($K:$P,ROW(),MATCH(CW$3,$K$2:$P$2,0))</f>
        <v>#N/A</v>
      </c>
      <c r="CX981" s="19" t="e" cm="1">
        <f t="array" ref="CX981">INDEX($K:$P,ROW(),MATCH(CX$3,$K$2:$P$2,0))</f>
        <v>#N/A</v>
      </c>
      <c r="CY981" s="19" t="e" cm="1">
        <f t="array" ref="CY981">INDEX($K:$P,ROW(),MATCH(CY$3,$K$2:$P$2,0))</f>
        <v>#N/A</v>
      </c>
      <c r="CZ981" s="19" t="e" cm="1">
        <f t="array" ref="CZ981">INDEX($K:$P,ROW(),MATCH(CZ$3,$K$2:$P$2,0))</f>
        <v>#N/A</v>
      </c>
      <c r="DA981" s="19" t="e" cm="1">
        <f t="array" ref="DA981">INDEX($K:$P,ROW(),MATCH(DA$3,$K$2:$P$2,0))</f>
        <v>#N/A</v>
      </c>
      <c r="DB981" s="19" t="e" cm="1">
        <f t="array" ref="DB981">INDEX($K:$P,ROW(),MATCH(DB$3,$K$2:$P$2,0))</f>
        <v>#N/A</v>
      </c>
      <c r="DC981" s="19" t="e" cm="1">
        <f t="array" ref="DC981">INDEX($K:$P,ROW(),MATCH(DC$3,$K$2:$P$2,0))</f>
        <v>#N/A</v>
      </c>
      <c r="DD981" s="19" t="e" cm="1">
        <f t="array" ref="DD981">INDEX($K:$P,ROW(),MATCH(DD$3,$K$2:$P$2,0))</f>
        <v>#N/A</v>
      </c>
      <c r="DE981" s="19" t="e" cm="1">
        <f t="array" ref="DE981">INDEX($K:$P,ROW(),MATCH(DE$3,$K$2:$P$2,0))</f>
        <v>#N/A</v>
      </c>
      <c r="DF981" s="19" t="e" cm="1">
        <f t="array" ref="DF981">INDEX($K:$P,ROW(),MATCH(DF$3,$K$2:$P$2,0))</f>
        <v>#N/A</v>
      </c>
      <c r="DG981" s="19" t="e" cm="1">
        <f t="array" ref="DG981">INDEX($K:$P,ROW(),MATCH(DG$3,$K$2:$P$2,0))</f>
        <v>#N/A</v>
      </c>
      <c r="DH981" s="19" t="e" cm="1">
        <f t="array" ref="DH981">INDEX($K:$P,ROW(),MATCH(DH$3,$K$2:$P$2,0))</f>
        <v>#N/A</v>
      </c>
      <c r="DI981" s="19" t="e" cm="1">
        <f t="array" ref="DI981">INDEX($K:$P,ROW(),MATCH(DI$3,$K$2:$P$2,0))</f>
        <v>#N/A</v>
      </c>
      <c r="DJ981" s="19" t="e" cm="1">
        <f t="array" ref="DJ981">INDEX($K:$P,ROW(),MATCH(DJ$3,$K$2:$P$2,0))</f>
        <v>#N/A</v>
      </c>
      <c r="DK981" s="19" t="e" cm="1">
        <f t="array" ref="DK981">INDEX($K:$P,ROW(),MATCH(DK$3,$K$2:$P$2,0))</f>
        <v>#N/A</v>
      </c>
      <c r="DL981" s="19" t="e" cm="1">
        <f t="array" ref="DL981">INDEX($K:$P,ROW(),MATCH(DL$3,$K$2:$P$2,0))</f>
        <v>#N/A</v>
      </c>
    </row>
    <row r="982" spans="1:116" x14ac:dyDescent="0.4">
      <c r="D982" t="s">
        <v>815</v>
      </c>
      <c r="E982" s="8" t="str">
        <f t="shared" si="1261"/>
        <v>982 LISTSALE-PV</v>
      </c>
      <c r="G982" s="145" t="s">
        <v>804</v>
      </c>
      <c r="H982" s="31"/>
      <c r="I982" s="73"/>
      <c r="J982" s="73"/>
      <c r="K982" s="18">
        <v>10</v>
      </c>
      <c r="L982" s="18">
        <v>10</v>
      </c>
      <c r="M982" s="18">
        <v>10</v>
      </c>
      <c r="N982" s="18">
        <v>10</v>
      </c>
      <c r="O982" s="18">
        <v>10</v>
      </c>
      <c r="P982" s="18">
        <v>10</v>
      </c>
      <c r="R982" s="33"/>
      <c r="S982" s="19" cm="1">
        <f t="array" ref="S982">INDEX($K:$P,ROW(),MATCH(S$3,$K$2:$P$2,0))</f>
        <v>10</v>
      </c>
      <c r="T982" s="19" cm="1">
        <f t="array" ref="T982">INDEX($K:$P,ROW(),MATCH(T$3,$K$2:$P$2,0))</f>
        <v>10</v>
      </c>
      <c r="U982" s="19" cm="1">
        <f t="array" ref="U982">INDEX($K:$P,ROW(),MATCH(U$3,$K$2:$P$2,0))</f>
        <v>10</v>
      </c>
      <c r="V982" s="19" cm="1">
        <f t="array" ref="V982">INDEX($K:$P,ROW(),MATCH(V$3,$K$2:$P$2,0))</f>
        <v>10</v>
      </c>
      <c r="W982" s="19" cm="1">
        <f t="array" ref="W982">INDEX($K:$P,ROW(),MATCH(W$3,$K$2:$P$2,0))</f>
        <v>10</v>
      </c>
      <c r="X982" s="19" cm="1">
        <f t="array" ref="X982">INDEX($K:$P,ROW(),MATCH(X$3,$K$2:$P$2,0))</f>
        <v>10</v>
      </c>
      <c r="Y982" s="19" cm="1">
        <f t="array" ref="Y982">INDEX($K:$P,ROW(),MATCH(Y$3,$K$2:$P$2,0))</f>
        <v>10</v>
      </c>
      <c r="Z982" s="19" cm="1">
        <f t="array" ref="Z982">INDEX($K:$P,ROW(),MATCH(Z$3,$K$2:$P$2,0))</f>
        <v>10</v>
      </c>
      <c r="AA982" s="19" cm="1">
        <f t="array" ref="AA982">INDEX($K:$P,ROW(),MATCH(AA$3,$K$2:$P$2,0))</f>
        <v>10</v>
      </c>
      <c r="AB982" s="19" cm="1">
        <f t="array" ref="AB982">INDEX($K:$P,ROW(),MATCH(AB$3,$K$2:$P$2,0))</f>
        <v>10</v>
      </c>
      <c r="AC982" s="19" cm="1">
        <f t="array" ref="AC982">INDEX($K:$P,ROW(),MATCH(AC$3,$K$2:$P$2,0))</f>
        <v>10</v>
      </c>
      <c r="AD982" s="19" cm="1">
        <f t="array" ref="AD982">INDEX($K:$P,ROW(),MATCH(AD$3,$K$2:$P$2,0))</f>
        <v>10</v>
      </c>
      <c r="AE982" s="19" cm="1">
        <f t="array" ref="AE982">INDEX($K:$P,ROW(),MATCH(AE$3,$K$2:$P$2,0))</f>
        <v>10</v>
      </c>
      <c r="AF982" s="19" cm="1">
        <f t="array" ref="AF982">INDEX($K:$P,ROW(),MATCH(AF$3,$K$2:$P$2,0))</f>
        <v>10</v>
      </c>
      <c r="AG982" s="19" cm="1">
        <f t="array" ref="AG982">INDEX($K:$P,ROW(),MATCH(AG$3,$K$2:$P$2,0))</f>
        <v>10</v>
      </c>
      <c r="AH982" s="19" cm="1">
        <f t="array" ref="AH982">INDEX($K:$P,ROW(),MATCH(AH$3,$K$2:$P$2,0))</f>
        <v>10</v>
      </c>
      <c r="AI982" s="19" cm="1">
        <f t="array" ref="AI982">INDEX($K:$P,ROW(),MATCH(AI$3,$K$2:$P$2,0))</f>
        <v>10</v>
      </c>
      <c r="AJ982" s="19" cm="1">
        <f t="array" ref="AJ982">INDEX($K:$P,ROW(),MATCH(AJ$3,$K$2:$P$2,0))</f>
        <v>10</v>
      </c>
      <c r="AK982" s="19" cm="1">
        <f t="array" ref="AK982">INDEX($K:$P,ROW(),MATCH(AK$3,$K$2:$P$2,0))</f>
        <v>10</v>
      </c>
      <c r="AL982" s="19" cm="1">
        <f t="array" ref="AL982">INDEX($K:$P,ROW(),MATCH(AL$3,$K$2:$P$2,0))</f>
        <v>10</v>
      </c>
      <c r="AM982" s="19" cm="1">
        <f t="array" ref="AM982">INDEX($K:$P,ROW(),MATCH(AM$3,$K$2:$P$2,0))</f>
        <v>10</v>
      </c>
      <c r="AN982" s="19" cm="1">
        <f t="array" ref="AN982">INDEX($K:$P,ROW(),MATCH(AN$3,$K$2:$P$2,0))</f>
        <v>10</v>
      </c>
      <c r="AO982" s="19" cm="1">
        <f t="array" ref="AO982">INDEX($K:$P,ROW(),MATCH(AO$3,$K$2:$P$2,0))</f>
        <v>10</v>
      </c>
      <c r="AP982" s="19" cm="1">
        <f t="array" ref="AP982">INDEX($K:$P,ROW(),MATCH(AP$3,$K$2:$P$2,0))</f>
        <v>10</v>
      </c>
      <c r="AQ982" s="19" cm="1">
        <f t="array" ref="AQ982">INDEX($K:$P,ROW(),MATCH(AQ$3,$K$2:$P$2,0))</f>
        <v>10</v>
      </c>
      <c r="AR982" s="19" cm="1">
        <f t="array" ref="AR982">INDEX($K:$P,ROW(),MATCH(AR$3,$K$2:$P$2,0))</f>
        <v>10</v>
      </c>
      <c r="AS982" s="19" cm="1">
        <f t="array" ref="AS982">INDEX($K:$P,ROW(),MATCH(AS$3,$K$2:$P$2,0))</f>
        <v>10</v>
      </c>
      <c r="AT982" s="19" cm="1">
        <f t="array" ref="AT982">INDEX($K:$P,ROW(),MATCH(AT$3,$K$2:$P$2,0))</f>
        <v>10</v>
      </c>
      <c r="AU982" s="19" cm="1">
        <f t="array" ref="AU982">INDEX($K:$P,ROW(),MATCH(AU$3,$K$2:$P$2,0))</f>
        <v>10</v>
      </c>
      <c r="AV982" s="19" cm="1">
        <f t="array" ref="AV982">INDEX($K:$P,ROW(),MATCH(AV$3,$K$2:$P$2,0))</f>
        <v>10</v>
      </c>
      <c r="AW982" s="19" cm="1">
        <f t="array" ref="AW982">INDEX($K:$P,ROW(),MATCH(AW$3,$K$2:$P$2,0))</f>
        <v>10</v>
      </c>
      <c r="AX982" s="19" cm="1">
        <f t="array" ref="AX982">INDEX($K:$P,ROW(),MATCH(AX$3,$K$2:$P$2,0))</f>
        <v>10</v>
      </c>
      <c r="AY982" s="19" cm="1">
        <f t="array" ref="AY982">INDEX($K:$P,ROW(),MATCH(AY$3,$K$2:$P$2,0))</f>
        <v>10</v>
      </c>
      <c r="AZ982" s="19" cm="1">
        <f t="array" ref="AZ982">INDEX($K:$P,ROW(),MATCH(AZ$3,$K$2:$P$2,0))</f>
        <v>10</v>
      </c>
      <c r="BA982" s="19" cm="1">
        <f t="array" ref="BA982">INDEX($K:$P,ROW(),MATCH(BA$3,$K$2:$P$2,0))</f>
        <v>10</v>
      </c>
      <c r="BB982" s="19" cm="1">
        <f t="array" ref="BB982">INDEX($K:$P,ROW(),MATCH(BB$3,$K$2:$P$2,0))</f>
        <v>10</v>
      </c>
      <c r="BC982" s="19" cm="1">
        <f t="array" ref="BC982">INDEX($K:$P,ROW(),MATCH(BC$3,$K$2:$P$2,0))</f>
        <v>10</v>
      </c>
      <c r="BD982" s="19" cm="1">
        <f t="array" ref="BD982">INDEX($K:$P,ROW(),MATCH(BD$3,$K$2:$P$2,0))</f>
        <v>10</v>
      </c>
      <c r="BE982" s="19" cm="1">
        <f t="array" ref="BE982">INDEX($K:$P,ROW(),MATCH(BE$3,$K$2:$P$2,0))</f>
        <v>10</v>
      </c>
      <c r="BF982" s="19" cm="1">
        <f t="array" ref="BF982">INDEX($K:$P,ROW(),MATCH(BF$3,$K$2:$P$2,0))</f>
        <v>10</v>
      </c>
      <c r="BG982" s="19" cm="1">
        <f t="array" ref="BG982">INDEX($K:$P,ROW(),MATCH(BG$3,$K$2:$P$2,0))</f>
        <v>10</v>
      </c>
      <c r="BH982" s="19" cm="1">
        <f t="array" ref="BH982">INDEX($K:$P,ROW(),MATCH(BH$3,$K$2:$P$2,0))</f>
        <v>10</v>
      </c>
      <c r="BI982" s="19" cm="1">
        <f t="array" ref="BI982">INDEX($K:$P,ROW(),MATCH(BI$3,$K$2:$P$2,0))</f>
        <v>10</v>
      </c>
      <c r="BJ982" s="19" cm="1">
        <f t="array" ref="BJ982">INDEX($K:$P,ROW(),MATCH(BJ$3,$K$2:$P$2,0))</f>
        <v>10</v>
      </c>
      <c r="BK982" s="19" cm="1">
        <f t="array" ref="BK982">INDEX($K:$P,ROW(),MATCH(BK$3,$K$2:$P$2,0))</f>
        <v>10</v>
      </c>
      <c r="BL982" s="19" cm="1">
        <f t="array" ref="BL982">INDEX($K:$P,ROW(),MATCH(BL$3,$K$2:$P$2,0))</f>
        <v>10</v>
      </c>
      <c r="BM982" s="19" cm="1">
        <f t="array" ref="BM982">INDEX($K:$P,ROW(),MATCH(BM$3,$K$2:$P$2,0))</f>
        <v>10</v>
      </c>
      <c r="BN982" s="19" cm="1">
        <f t="array" ref="BN982">INDEX($K:$P,ROW(),MATCH(BN$3,$K$2:$P$2,0))</f>
        <v>10</v>
      </c>
      <c r="BO982" s="19" cm="1">
        <f t="array" ref="BO982">INDEX($K:$P,ROW(),MATCH(BO$3,$K$2:$P$2,0))</f>
        <v>10</v>
      </c>
      <c r="BP982" s="19" cm="1">
        <f t="array" ref="BP982">INDEX($K:$P,ROW(),MATCH(BP$3,$K$2:$P$2,0))</f>
        <v>10</v>
      </c>
      <c r="BQ982" s="19" cm="1">
        <f t="array" ref="BQ982">INDEX($K:$P,ROW(),MATCH(BQ$3,$K$2:$P$2,0))</f>
        <v>10</v>
      </c>
      <c r="BR982" s="19" cm="1">
        <f t="array" ref="BR982">INDEX($K:$P,ROW(),MATCH(BR$3,$K$2:$P$2,0))</f>
        <v>10</v>
      </c>
      <c r="BS982" s="19" cm="1">
        <f t="array" ref="BS982">INDEX($K:$P,ROW(),MATCH(BS$3,$K$2:$P$2,0))</f>
        <v>10</v>
      </c>
      <c r="BT982" s="19" cm="1">
        <f t="array" ref="BT982">INDEX($K:$P,ROW(),MATCH(BT$3,$K$2:$P$2,0))</f>
        <v>10</v>
      </c>
      <c r="BU982" s="19" cm="1">
        <f t="array" ref="BU982">INDEX($K:$P,ROW(),MATCH(BU$3,$K$2:$P$2,0))</f>
        <v>10</v>
      </c>
      <c r="BV982" s="19" cm="1">
        <f t="array" ref="BV982">INDEX($K:$P,ROW(),MATCH(BV$3,$K$2:$P$2,0))</f>
        <v>10</v>
      </c>
      <c r="BW982" s="19" cm="1">
        <f t="array" ref="BW982">INDEX($K:$P,ROW(),MATCH(BW$3,$K$2:$P$2,0))</f>
        <v>10</v>
      </c>
      <c r="BX982" s="19" cm="1">
        <f t="array" ref="BX982">INDEX($K:$P,ROW(),MATCH(BX$3,$K$2:$P$2,0))</f>
        <v>10</v>
      </c>
      <c r="BY982" s="19" cm="1">
        <f t="array" ref="BY982">INDEX($K:$P,ROW(),MATCH(BY$3,$K$2:$P$2,0))</f>
        <v>10</v>
      </c>
      <c r="BZ982" s="19" cm="1">
        <f t="array" ref="BZ982">INDEX($K:$P,ROW(),MATCH(BZ$3,$K$2:$P$2,0))</f>
        <v>10</v>
      </c>
      <c r="CA982" s="19" cm="1">
        <f t="array" ref="CA982">INDEX($K:$P,ROW(),MATCH(CA$3,$K$2:$P$2,0))</f>
        <v>10</v>
      </c>
      <c r="CB982" s="19" cm="1">
        <f t="array" ref="CB982">INDEX($K:$P,ROW(),MATCH(CB$3,$K$2:$P$2,0))</f>
        <v>10</v>
      </c>
      <c r="CC982" s="19" cm="1">
        <f t="array" ref="CC982">INDEX($K:$P,ROW(),MATCH(CC$3,$K$2:$P$2,0))</f>
        <v>10</v>
      </c>
      <c r="CD982" s="19" cm="1">
        <f t="array" ref="CD982">INDEX($K:$P,ROW(),MATCH(CD$3,$K$2:$P$2,0))</f>
        <v>10</v>
      </c>
      <c r="CE982" s="19" cm="1">
        <f t="array" ref="CE982">INDEX($K:$P,ROW(),MATCH(CE$3,$K$2:$P$2,0))</f>
        <v>10</v>
      </c>
      <c r="CF982" s="19" cm="1">
        <f t="array" ref="CF982">INDEX($K:$P,ROW(),MATCH(CF$3,$K$2:$P$2,0))</f>
        <v>10</v>
      </c>
      <c r="CG982" s="19" cm="1">
        <f t="array" ref="CG982">INDEX($K:$P,ROW(),MATCH(CG$3,$K$2:$P$2,0))</f>
        <v>10</v>
      </c>
      <c r="CH982" s="19" cm="1">
        <f t="array" ref="CH982">INDEX($K:$P,ROW(),MATCH(CH$3,$K$2:$P$2,0))</f>
        <v>10</v>
      </c>
      <c r="CI982" s="19" cm="1">
        <f t="array" ref="CI982">INDEX($K:$P,ROW(),MATCH(CI$3,$K$2:$P$2,0))</f>
        <v>10</v>
      </c>
      <c r="CJ982" s="19" cm="1">
        <f t="array" ref="CJ982">INDEX($K:$P,ROW(),MATCH(CJ$3,$K$2:$P$2,0))</f>
        <v>10</v>
      </c>
      <c r="CK982" s="19" cm="1">
        <f t="array" ref="CK982">INDEX($K:$P,ROW(),MATCH(CK$3,$K$2:$P$2,0))</f>
        <v>10</v>
      </c>
      <c r="CL982" s="19" cm="1">
        <f t="array" ref="CL982">INDEX($K:$P,ROW(),MATCH(CL$3,$K$2:$P$2,0))</f>
        <v>10</v>
      </c>
      <c r="CM982" s="19" t="e" cm="1">
        <f t="array" ref="CM982">INDEX($K:$P,ROW(),MATCH(CM$3,$K$2:$P$2,0))</f>
        <v>#N/A</v>
      </c>
      <c r="CN982" s="19" t="e" cm="1">
        <f t="array" ref="CN982">INDEX($K:$P,ROW(),MATCH(CN$3,$K$2:$P$2,0))</f>
        <v>#N/A</v>
      </c>
      <c r="CO982" s="19" t="e" cm="1">
        <f t="array" ref="CO982">INDEX($K:$P,ROW(),MATCH(CO$3,$K$2:$P$2,0))</f>
        <v>#N/A</v>
      </c>
      <c r="CP982" s="19" t="e" cm="1">
        <f t="array" ref="CP982">INDEX($K:$P,ROW(),MATCH(CP$3,$K$2:$P$2,0))</f>
        <v>#N/A</v>
      </c>
      <c r="CQ982" s="19" t="e" cm="1">
        <f t="array" ref="CQ982">INDEX($K:$P,ROW(),MATCH(CQ$3,$K$2:$P$2,0))</f>
        <v>#N/A</v>
      </c>
      <c r="CR982" s="19" t="e" cm="1">
        <f t="array" ref="CR982">INDEX($K:$P,ROW(),MATCH(CR$3,$K$2:$P$2,0))</f>
        <v>#N/A</v>
      </c>
      <c r="CS982" s="19" t="e" cm="1">
        <f t="array" ref="CS982">INDEX($K:$P,ROW(),MATCH(CS$3,$K$2:$P$2,0))</f>
        <v>#N/A</v>
      </c>
      <c r="CT982" s="19" t="e" cm="1">
        <f t="array" ref="CT982">INDEX($K:$P,ROW(),MATCH(CT$3,$K$2:$P$2,0))</f>
        <v>#N/A</v>
      </c>
      <c r="CU982" s="19" t="e" cm="1">
        <f t="array" ref="CU982">INDEX($K:$P,ROW(),MATCH(CU$3,$K$2:$P$2,0))</f>
        <v>#N/A</v>
      </c>
      <c r="CV982" s="19" t="e" cm="1">
        <f t="array" ref="CV982">INDEX($K:$P,ROW(),MATCH(CV$3,$K$2:$P$2,0))</f>
        <v>#N/A</v>
      </c>
      <c r="CW982" s="19" t="e" cm="1">
        <f t="array" ref="CW982">INDEX($K:$P,ROW(),MATCH(CW$3,$K$2:$P$2,0))</f>
        <v>#N/A</v>
      </c>
      <c r="CX982" s="19" t="e" cm="1">
        <f t="array" ref="CX982">INDEX($K:$P,ROW(),MATCH(CX$3,$K$2:$P$2,0))</f>
        <v>#N/A</v>
      </c>
      <c r="CY982" s="19" t="e" cm="1">
        <f t="array" ref="CY982">INDEX($K:$P,ROW(),MATCH(CY$3,$K$2:$P$2,0))</f>
        <v>#N/A</v>
      </c>
      <c r="CZ982" s="19" t="e" cm="1">
        <f t="array" ref="CZ982">INDEX($K:$P,ROW(),MATCH(CZ$3,$K$2:$P$2,0))</f>
        <v>#N/A</v>
      </c>
      <c r="DA982" s="19" t="e" cm="1">
        <f t="array" ref="DA982">INDEX($K:$P,ROW(),MATCH(DA$3,$K$2:$P$2,0))</f>
        <v>#N/A</v>
      </c>
      <c r="DB982" s="19" t="e" cm="1">
        <f t="array" ref="DB982">INDEX($K:$P,ROW(),MATCH(DB$3,$K$2:$P$2,0))</f>
        <v>#N/A</v>
      </c>
      <c r="DC982" s="19" t="e" cm="1">
        <f t="array" ref="DC982">INDEX($K:$P,ROW(),MATCH(DC$3,$K$2:$P$2,0))</f>
        <v>#N/A</v>
      </c>
      <c r="DD982" s="19" t="e" cm="1">
        <f t="array" ref="DD982">INDEX($K:$P,ROW(),MATCH(DD$3,$K$2:$P$2,0))</f>
        <v>#N/A</v>
      </c>
      <c r="DE982" s="19" t="e" cm="1">
        <f t="array" ref="DE982">INDEX($K:$P,ROW(),MATCH(DE$3,$K$2:$P$2,0))</f>
        <v>#N/A</v>
      </c>
      <c r="DF982" s="19" t="e" cm="1">
        <f t="array" ref="DF982">INDEX($K:$P,ROW(),MATCH(DF$3,$K$2:$P$2,0))</f>
        <v>#N/A</v>
      </c>
      <c r="DG982" s="19" t="e" cm="1">
        <f t="array" ref="DG982">INDEX($K:$P,ROW(),MATCH(DG$3,$K$2:$P$2,0))</f>
        <v>#N/A</v>
      </c>
      <c r="DH982" s="19" t="e" cm="1">
        <f t="array" ref="DH982">INDEX($K:$P,ROW(),MATCH(DH$3,$K$2:$P$2,0))</f>
        <v>#N/A</v>
      </c>
      <c r="DI982" s="19" t="e" cm="1">
        <f t="array" ref="DI982">INDEX($K:$P,ROW(),MATCH(DI$3,$K$2:$P$2,0))</f>
        <v>#N/A</v>
      </c>
      <c r="DJ982" s="19" t="e" cm="1">
        <f t="array" ref="DJ982">INDEX($K:$P,ROW(),MATCH(DJ$3,$K$2:$P$2,0))</f>
        <v>#N/A</v>
      </c>
      <c r="DK982" s="19" t="e" cm="1">
        <f t="array" ref="DK982">INDEX($K:$P,ROW(),MATCH(DK$3,$K$2:$P$2,0))</f>
        <v>#N/A</v>
      </c>
      <c r="DL982" s="19" t="e" cm="1">
        <f t="array" ref="DL982">INDEX($K:$P,ROW(),MATCH(DL$3,$K$2:$P$2,0))</f>
        <v>#N/A</v>
      </c>
    </row>
    <row r="983" spans="1:116" x14ac:dyDescent="0.4">
      <c r="D983" t="s">
        <v>815</v>
      </c>
      <c r="E983" s="8" t="str">
        <f t="shared" si="1261"/>
        <v>983 LISTSALE-PV</v>
      </c>
      <c r="G983" s="145" t="s">
        <v>805</v>
      </c>
      <c r="H983" s="31"/>
      <c r="I983" s="73"/>
      <c r="J983" s="73"/>
      <c r="K983" s="18">
        <v>10</v>
      </c>
      <c r="L983" s="18">
        <v>10</v>
      </c>
      <c r="M983" s="18">
        <v>10</v>
      </c>
      <c r="N983" s="18">
        <v>10</v>
      </c>
      <c r="O983" s="18">
        <v>10</v>
      </c>
      <c r="P983" s="18">
        <v>10</v>
      </c>
      <c r="R983" s="33"/>
      <c r="S983" s="19" cm="1">
        <f t="array" ref="S983">INDEX($K:$P,ROW(),MATCH(S$3,$K$2:$P$2,0))</f>
        <v>10</v>
      </c>
      <c r="T983" s="19" cm="1">
        <f t="array" ref="T983">INDEX($K:$P,ROW(),MATCH(T$3,$K$2:$P$2,0))</f>
        <v>10</v>
      </c>
      <c r="U983" s="19" cm="1">
        <f t="array" ref="U983">INDEX($K:$P,ROW(),MATCH(U$3,$K$2:$P$2,0))</f>
        <v>10</v>
      </c>
      <c r="V983" s="19" cm="1">
        <f t="array" ref="V983">INDEX($K:$P,ROW(),MATCH(V$3,$K$2:$P$2,0))</f>
        <v>10</v>
      </c>
      <c r="W983" s="19" cm="1">
        <f t="array" ref="W983">INDEX($K:$P,ROW(),MATCH(W$3,$K$2:$P$2,0))</f>
        <v>10</v>
      </c>
      <c r="X983" s="19" cm="1">
        <f t="array" ref="X983">INDEX($K:$P,ROW(),MATCH(X$3,$K$2:$P$2,0))</f>
        <v>10</v>
      </c>
      <c r="Y983" s="19" cm="1">
        <f t="array" ref="Y983">INDEX($K:$P,ROW(),MATCH(Y$3,$K$2:$P$2,0))</f>
        <v>10</v>
      </c>
      <c r="Z983" s="19" cm="1">
        <f t="array" ref="Z983">INDEX($K:$P,ROW(),MATCH(Z$3,$K$2:$P$2,0))</f>
        <v>10</v>
      </c>
      <c r="AA983" s="19" cm="1">
        <f t="array" ref="AA983">INDEX($K:$P,ROW(),MATCH(AA$3,$K$2:$P$2,0))</f>
        <v>10</v>
      </c>
      <c r="AB983" s="19" cm="1">
        <f t="array" ref="AB983">INDEX($K:$P,ROW(),MATCH(AB$3,$K$2:$P$2,0))</f>
        <v>10</v>
      </c>
      <c r="AC983" s="19" cm="1">
        <f t="array" ref="AC983">INDEX($K:$P,ROW(),MATCH(AC$3,$K$2:$P$2,0))</f>
        <v>10</v>
      </c>
      <c r="AD983" s="19" cm="1">
        <f t="array" ref="AD983">INDEX($K:$P,ROW(),MATCH(AD$3,$K$2:$P$2,0))</f>
        <v>10</v>
      </c>
      <c r="AE983" s="19" cm="1">
        <f t="array" ref="AE983">INDEX($K:$P,ROW(),MATCH(AE$3,$K$2:$P$2,0))</f>
        <v>10</v>
      </c>
      <c r="AF983" s="19" cm="1">
        <f t="array" ref="AF983">INDEX($K:$P,ROW(),MATCH(AF$3,$K$2:$P$2,0))</f>
        <v>10</v>
      </c>
      <c r="AG983" s="19" cm="1">
        <f t="array" ref="AG983">INDEX($K:$P,ROW(),MATCH(AG$3,$K$2:$P$2,0))</f>
        <v>10</v>
      </c>
      <c r="AH983" s="19" cm="1">
        <f t="array" ref="AH983">INDEX($K:$P,ROW(),MATCH(AH$3,$K$2:$P$2,0))</f>
        <v>10</v>
      </c>
      <c r="AI983" s="19" cm="1">
        <f t="array" ref="AI983">INDEX($K:$P,ROW(),MATCH(AI$3,$K$2:$P$2,0))</f>
        <v>10</v>
      </c>
      <c r="AJ983" s="19" cm="1">
        <f t="array" ref="AJ983">INDEX($K:$P,ROW(),MATCH(AJ$3,$K$2:$P$2,0))</f>
        <v>10</v>
      </c>
      <c r="AK983" s="19" cm="1">
        <f t="array" ref="AK983">INDEX($K:$P,ROW(),MATCH(AK$3,$K$2:$P$2,0))</f>
        <v>10</v>
      </c>
      <c r="AL983" s="19" cm="1">
        <f t="array" ref="AL983">INDEX($K:$P,ROW(),MATCH(AL$3,$K$2:$P$2,0))</f>
        <v>10</v>
      </c>
      <c r="AM983" s="19" cm="1">
        <f t="array" ref="AM983">INDEX($K:$P,ROW(),MATCH(AM$3,$K$2:$P$2,0))</f>
        <v>10</v>
      </c>
      <c r="AN983" s="19" cm="1">
        <f t="array" ref="AN983">INDEX($K:$P,ROW(),MATCH(AN$3,$K$2:$P$2,0))</f>
        <v>10</v>
      </c>
      <c r="AO983" s="19" cm="1">
        <f t="array" ref="AO983">INDEX($K:$P,ROW(),MATCH(AO$3,$K$2:$P$2,0))</f>
        <v>10</v>
      </c>
      <c r="AP983" s="19" cm="1">
        <f t="array" ref="AP983">INDEX($K:$P,ROW(),MATCH(AP$3,$K$2:$P$2,0))</f>
        <v>10</v>
      </c>
      <c r="AQ983" s="19" cm="1">
        <f t="array" ref="AQ983">INDEX($K:$P,ROW(),MATCH(AQ$3,$K$2:$P$2,0))</f>
        <v>10</v>
      </c>
      <c r="AR983" s="19" cm="1">
        <f t="array" ref="AR983">INDEX($K:$P,ROW(),MATCH(AR$3,$K$2:$P$2,0))</f>
        <v>10</v>
      </c>
      <c r="AS983" s="19" cm="1">
        <f t="array" ref="AS983">INDEX($K:$P,ROW(),MATCH(AS$3,$K$2:$P$2,0))</f>
        <v>10</v>
      </c>
      <c r="AT983" s="19" cm="1">
        <f t="array" ref="AT983">INDEX($K:$P,ROW(),MATCH(AT$3,$K$2:$P$2,0))</f>
        <v>10</v>
      </c>
      <c r="AU983" s="19" cm="1">
        <f t="array" ref="AU983">INDEX($K:$P,ROW(),MATCH(AU$3,$K$2:$P$2,0))</f>
        <v>10</v>
      </c>
      <c r="AV983" s="19" cm="1">
        <f t="array" ref="AV983">INDEX($K:$P,ROW(),MATCH(AV$3,$K$2:$P$2,0))</f>
        <v>10</v>
      </c>
      <c r="AW983" s="19" cm="1">
        <f t="array" ref="AW983">INDEX($K:$P,ROW(),MATCH(AW$3,$K$2:$P$2,0))</f>
        <v>10</v>
      </c>
      <c r="AX983" s="19" cm="1">
        <f t="array" ref="AX983">INDEX($K:$P,ROW(),MATCH(AX$3,$K$2:$P$2,0))</f>
        <v>10</v>
      </c>
      <c r="AY983" s="19" cm="1">
        <f t="array" ref="AY983">INDEX($K:$P,ROW(),MATCH(AY$3,$K$2:$P$2,0))</f>
        <v>10</v>
      </c>
      <c r="AZ983" s="19" cm="1">
        <f t="array" ref="AZ983">INDEX($K:$P,ROW(),MATCH(AZ$3,$K$2:$P$2,0))</f>
        <v>10</v>
      </c>
      <c r="BA983" s="19" cm="1">
        <f t="array" ref="BA983">INDEX($K:$P,ROW(),MATCH(BA$3,$K$2:$P$2,0))</f>
        <v>10</v>
      </c>
      <c r="BB983" s="19" cm="1">
        <f t="array" ref="BB983">INDEX($K:$P,ROW(),MATCH(BB$3,$K$2:$P$2,0))</f>
        <v>10</v>
      </c>
      <c r="BC983" s="19" cm="1">
        <f t="array" ref="BC983">INDEX($K:$P,ROW(),MATCH(BC$3,$K$2:$P$2,0))</f>
        <v>10</v>
      </c>
      <c r="BD983" s="19" cm="1">
        <f t="array" ref="BD983">INDEX($K:$P,ROW(),MATCH(BD$3,$K$2:$P$2,0))</f>
        <v>10</v>
      </c>
      <c r="BE983" s="19" cm="1">
        <f t="array" ref="BE983">INDEX($K:$P,ROW(),MATCH(BE$3,$K$2:$P$2,0))</f>
        <v>10</v>
      </c>
      <c r="BF983" s="19" cm="1">
        <f t="array" ref="BF983">INDEX($K:$P,ROW(),MATCH(BF$3,$K$2:$P$2,0))</f>
        <v>10</v>
      </c>
      <c r="BG983" s="19" cm="1">
        <f t="array" ref="BG983">INDEX($K:$P,ROW(),MATCH(BG$3,$K$2:$P$2,0))</f>
        <v>10</v>
      </c>
      <c r="BH983" s="19" cm="1">
        <f t="array" ref="BH983">INDEX($K:$P,ROW(),MATCH(BH$3,$K$2:$P$2,0))</f>
        <v>10</v>
      </c>
      <c r="BI983" s="19" cm="1">
        <f t="array" ref="BI983">INDEX($K:$P,ROW(),MATCH(BI$3,$K$2:$P$2,0))</f>
        <v>10</v>
      </c>
      <c r="BJ983" s="19" cm="1">
        <f t="array" ref="BJ983">INDEX($K:$P,ROW(),MATCH(BJ$3,$K$2:$P$2,0))</f>
        <v>10</v>
      </c>
      <c r="BK983" s="19" cm="1">
        <f t="array" ref="BK983">INDEX($K:$P,ROW(),MATCH(BK$3,$K$2:$P$2,0))</f>
        <v>10</v>
      </c>
      <c r="BL983" s="19" cm="1">
        <f t="array" ref="BL983">INDEX($K:$P,ROW(),MATCH(BL$3,$K$2:$P$2,0))</f>
        <v>10</v>
      </c>
      <c r="BM983" s="19" cm="1">
        <f t="array" ref="BM983">INDEX($K:$P,ROW(),MATCH(BM$3,$K$2:$P$2,0))</f>
        <v>10</v>
      </c>
      <c r="BN983" s="19" cm="1">
        <f t="array" ref="BN983">INDEX($K:$P,ROW(),MATCH(BN$3,$K$2:$P$2,0))</f>
        <v>10</v>
      </c>
      <c r="BO983" s="19" cm="1">
        <f t="array" ref="BO983">INDEX($K:$P,ROW(),MATCH(BO$3,$K$2:$P$2,0))</f>
        <v>10</v>
      </c>
      <c r="BP983" s="19" cm="1">
        <f t="array" ref="BP983">INDEX($K:$P,ROW(),MATCH(BP$3,$K$2:$P$2,0))</f>
        <v>10</v>
      </c>
      <c r="BQ983" s="19" cm="1">
        <f t="array" ref="BQ983">INDEX($K:$P,ROW(),MATCH(BQ$3,$K$2:$P$2,0))</f>
        <v>10</v>
      </c>
      <c r="BR983" s="19" cm="1">
        <f t="array" ref="BR983">INDEX($K:$P,ROW(),MATCH(BR$3,$K$2:$P$2,0))</f>
        <v>10</v>
      </c>
      <c r="BS983" s="19" cm="1">
        <f t="array" ref="BS983">INDEX($K:$P,ROW(),MATCH(BS$3,$K$2:$P$2,0))</f>
        <v>10</v>
      </c>
      <c r="BT983" s="19" cm="1">
        <f t="array" ref="BT983">INDEX($K:$P,ROW(),MATCH(BT$3,$K$2:$P$2,0))</f>
        <v>10</v>
      </c>
      <c r="BU983" s="19" cm="1">
        <f t="array" ref="BU983">INDEX($K:$P,ROW(),MATCH(BU$3,$K$2:$P$2,0))</f>
        <v>10</v>
      </c>
      <c r="BV983" s="19" cm="1">
        <f t="array" ref="BV983">INDEX($K:$P,ROW(),MATCH(BV$3,$K$2:$P$2,0))</f>
        <v>10</v>
      </c>
      <c r="BW983" s="19" cm="1">
        <f t="array" ref="BW983">INDEX($K:$P,ROW(),MATCH(BW$3,$K$2:$P$2,0))</f>
        <v>10</v>
      </c>
      <c r="BX983" s="19" cm="1">
        <f t="array" ref="BX983">INDEX($K:$P,ROW(),MATCH(BX$3,$K$2:$P$2,0))</f>
        <v>10</v>
      </c>
      <c r="BY983" s="19" cm="1">
        <f t="array" ref="BY983">INDEX($K:$P,ROW(),MATCH(BY$3,$K$2:$P$2,0))</f>
        <v>10</v>
      </c>
      <c r="BZ983" s="19" cm="1">
        <f t="array" ref="BZ983">INDEX($K:$P,ROW(),MATCH(BZ$3,$K$2:$P$2,0))</f>
        <v>10</v>
      </c>
      <c r="CA983" s="19" cm="1">
        <f t="array" ref="CA983">INDEX($K:$P,ROW(),MATCH(CA$3,$K$2:$P$2,0))</f>
        <v>10</v>
      </c>
      <c r="CB983" s="19" cm="1">
        <f t="array" ref="CB983">INDEX($K:$P,ROW(),MATCH(CB$3,$K$2:$P$2,0))</f>
        <v>10</v>
      </c>
      <c r="CC983" s="19" cm="1">
        <f t="array" ref="CC983">INDEX($K:$P,ROW(),MATCH(CC$3,$K$2:$P$2,0))</f>
        <v>10</v>
      </c>
      <c r="CD983" s="19" cm="1">
        <f t="array" ref="CD983">INDEX($K:$P,ROW(),MATCH(CD$3,$K$2:$P$2,0))</f>
        <v>10</v>
      </c>
      <c r="CE983" s="19" cm="1">
        <f t="array" ref="CE983">INDEX($K:$P,ROW(),MATCH(CE$3,$K$2:$P$2,0))</f>
        <v>10</v>
      </c>
      <c r="CF983" s="19" cm="1">
        <f t="array" ref="CF983">INDEX($K:$P,ROW(),MATCH(CF$3,$K$2:$P$2,0))</f>
        <v>10</v>
      </c>
      <c r="CG983" s="19" cm="1">
        <f t="array" ref="CG983">INDEX($K:$P,ROW(),MATCH(CG$3,$K$2:$P$2,0))</f>
        <v>10</v>
      </c>
      <c r="CH983" s="19" cm="1">
        <f t="array" ref="CH983">INDEX($K:$P,ROW(),MATCH(CH$3,$K$2:$P$2,0))</f>
        <v>10</v>
      </c>
      <c r="CI983" s="19" cm="1">
        <f t="array" ref="CI983">INDEX($K:$P,ROW(),MATCH(CI$3,$K$2:$P$2,0))</f>
        <v>10</v>
      </c>
      <c r="CJ983" s="19" cm="1">
        <f t="array" ref="CJ983">INDEX($K:$P,ROW(),MATCH(CJ$3,$K$2:$P$2,0))</f>
        <v>10</v>
      </c>
      <c r="CK983" s="19" cm="1">
        <f t="array" ref="CK983">INDEX($K:$P,ROW(),MATCH(CK$3,$K$2:$P$2,0))</f>
        <v>10</v>
      </c>
      <c r="CL983" s="19" cm="1">
        <f t="array" ref="CL983">INDEX($K:$P,ROW(),MATCH(CL$3,$K$2:$P$2,0))</f>
        <v>10</v>
      </c>
      <c r="CM983" s="19" t="e" cm="1">
        <f t="array" ref="CM983">INDEX($K:$P,ROW(),MATCH(CM$3,$K$2:$P$2,0))</f>
        <v>#N/A</v>
      </c>
      <c r="CN983" s="19" t="e" cm="1">
        <f t="array" ref="CN983">INDEX($K:$P,ROW(),MATCH(CN$3,$K$2:$P$2,0))</f>
        <v>#N/A</v>
      </c>
      <c r="CO983" s="19" t="e" cm="1">
        <f t="array" ref="CO983">INDEX($K:$P,ROW(),MATCH(CO$3,$K$2:$P$2,0))</f>
        <v>#N/A</v>
      </c>
      <c r="CP983" s="19" t="e" cm="1">
        <f t="array" ref="CP983">INDEX($K:$P,ROW(),MATCH(CP$3,$K$2:$P$2,0))</f>
        <v>#N/A</v>
      </c>
      <c r="CQ983" s="19" t="e" cm="1">
        <f t="array" ref="CQ983">INDEX($K:$P,ROW(),MATCH(CQ$3,$K$2:$P$2,0))</f>
        <v>#N/A</v>
      </c>
      <c r="CR983" s="19" t="e" cm="1">
        <f t="array" ref="CR983">INDEX($K:$P,ROW(),MATCH(CR$3,$K$2:$P$2,0))</f>
        <v>#N/A</v>
      </c>
      <c r="CS983" s="19" t="e" cm="1">
        <f t="array" ref="CS983">INDEX($K:$P,ROW(),MATCH(CS$3,$K$2:$P$2,0))</f>
        <v>#N/A</v>
      </c>
      <c r="CT983" s="19" t="e" cm="1">
        <f t="array" ref="CT983">INDEX($K:$P,ROW(),MATCH(CT$3,$K$2:$P$2,0))</f>
        <v>#N/A</v>
      </c>
      <c r="CU983" s="19" t="e" cm="1">
        <f t="array" ref="CU983">INDEX($K:$P,ROW(),MATCH(CU$3,$K$2:$P$2,0))</f>
        <v>#N/A</v>
      </c>
      <c r="CV983" s="19" t="e" cm="1">
        <f t="array" ref="CV983">INDEX($K:$P,ROW(),MATCH(CV$3,$K$2:$P$2,0))</f>
        <v>#N/A</v>
      </c>
      <c r="CW983" s="19" t="e" cm="1">
        <f t="array" ref="CW983">INDEX($K:$P,ROW(),MATCH(CW$3,$K$2:$P$2,0))</f>
        <v>#N/A</v>
      </c>
      <c r="CX983" s="19" t="e" cm="1">
        <f t="array" ref="CX983">INDEX($K:$P,ROW(),MATCH(CX$3,$K$2:$P$2,0))</f>
        <v>#N/A</v>
      </c>
      <c r="CY983" s="19" t="e" cm="1">
        <f t="array" ref="CY983">INDEX($K:$P,ROW(),MATCH(CY$3,$K$2:$P$2,0))</f>
        <v>#N/A</v>
      </c>
      <c r="CZ983" s="19" t="e" cm="1">
        <f t="array" ref="CZ983">INDEX($K:$P,ROW(),MATCH(CZ$3,$K$2:$P$2,0))</f>
        <v>#N/A</v>
      </c>
      <c r="DA983" s="19" t="e" cm="1">
        <f t="array" ref="DA983">INDEX($K:$P,ROW(),MATCH(DA$3,$K$2:$P$2,0))</f>
        <v>#N/A</v>
      </c>
      <c r="DB983" s="19" t="e" cm="1">
        <f t="array" ref="DB983">INDEX($K:$P,ROW(),MATCH(DB$3,$K$2:$P$2,0))</f>
        <v>#N/A</v>
      </c>
      <c r="DC983" s="19" t="e" cm="1">
        <f t="array" ref="DC983">INDEX($K:$P,ROW(),MATCH(DC$3,$K$2:$P$2,0))</f>
        <v>#N/A</v>
      </c>
      <c r="DD983" s="19" t="e" cm="1">
        <f t="array" ref="DD983">INDEX($K:$P,ROW(),MATCH(DD$3,$K$2:$P$2,0))</f>
        <v>#N/A</v>
      </c>
      <c r="DE983" s="19" t="e" cm="1">
        <f t="array" ref="DE983">INDEX($K:$P,ROW(),MATCH(DE$3,$K$2:$P$2,0))</f>
        <v>#N/A</v>
      </c>
      <c r="DF983" s="19" t="e" cm="1">
        <f t="array" ref="DF983">INDEX($K:$P,ROW(),MATCH(DF$3,$K$2:$P$2,0))</f>
        <v>#N/A</v>
      </c>
      <c r="DG983" s="19" t="e" cm="1">
        <f t="array" ref="DG983">INDEX($K:$P,ROW(),MATCH(DG$3,$K$2:$P$2,0))</f>
        <v>#N/A</v>
      </c>
      <c r="DH983" s="19" t="e" cm="1">
        <f t="array" ref="DH983">INDEX($K:$P,ROW(),MATCH(DH$3,$K$2:$P$2,0))</f>
        <v>#N/A</v>
      </c>
      <c r="DI983" s="19" t="e" cm="1">
        <f t="array" ref="DI983">INDEX($K:$P,ROW(),MATCH(DI$3,$K$2:$P$2,0))</f>
        <v>#N/A</v>
      </c>
      <c r="DJ983" s="19" t="e" cm="1">
        <f t="array" ref="DJ983">INDEX($K:$P,ROW(),MATCH(DJ$3,$K$2:$P$2,0))</f>
        <v>#N/A</v>
      </c>
      <c r="DK983" s="19" t="e" cm="1">
        <f t="array" ref="DK983">INDEX($K:$P,ROW(),MATCH(DK$3,$K$2:$P$2,0))</f>
        <v>#N/A</v>
      </c>
      <c r="DL983" s="19" t="e" cm="1">
        <f t="array" ref="DL983">INDEX($K:$P,ROW(),MATCH(DL$3,$K$2:$P$2,0))</f>
        <v>#N/A</v>
      </c>
    </row>
    <row r="984" spans="1:116" x14ac:dyDescent="0.4">
      <c r="D984" t="s">
        <v>815</v>
      </c>
      <c r="E984" s="8" t="str">
        <f t="shared" si="1261"/>
        <v>984 LISTSALE-PV</v>
      </c>
      <c r="G984" s="145" t="s">
        <v>806</v>
      </c>
      <c r="H984" s="31"/>
      <c r="I984" s="73"/>
      <c r="J984" s="73"/>
      <c r="K984" s="18">
        <v>10</v>
      </c>
      <c r="L984" s="18">
        <v>10</v>
      </c>
      <c r="M984" s="18">
        <v>10</v>
      </c>
      <c r="N984" s="18">
        <v>10</v>
      </c>
      <c r="O984" s="18">
        <v>10</v>
      </c>
      <c r="P984" s="18">
        <v>10</v>
      </c>
      <c r="R984" s="33"/>
      <c r="S984" s="19" cm="1">
        <f t="array" ref="S984">INDEX($K:$P,ROW(),MATCH(S$3,$K$2:$P$2,0))</f>
        <v>10</v>
      </c>
      <c r="T984" s="19" cm="1">
        <f t="array" ref="T984">INDEX($K:$P,ROW(),MATCH(T$3,$K$2:$P$2,0))</f>
        <v>10</v>
      </c>
      <c r="U984" s="19" cm="1">
        <f t="array" ref="U984">INDEX($K:$P,ROW(),MATCH(U$3,$K$2:$P$2,0))</f>
        <v>10</v>
      </c>
      <c r="V984" s="19" cm="1">
        <f t="array" ref="V984">INDEX($K:$P,ROW(),MATCH(V$3,$K$2:$P$2,0))</f>
        <v>10</v>
      </c>
      <c r="W984" s="19" cm="1">
        <f t="array" ref="W984">INDEX($K:$P,ROW(),MATCH(W$3,$K$2:$P$2,0))</f>
        <v>10</v>
      </c>
      <c r="X984" s="19" cm="1">
        <f t="array" ref="X984">INDEX($K:$P,ROW(),MATCH(X$3,$K$2:$P$2,0))</f>
        <v>10</v>
      </c>
      <c r="Y984" s="19" cm="1">
        <f t="array" ref="Y984">INDEX($K:$P,ROW(),MATCH(Y$3,$K$2:$P$2,0))</f>
        <v>10</v>
      </c>
      <c r="Z984" s="19" cm="1">
        <f t="array" ref="Z984">INDEX($K:$P,ROW(),MATCH(Z$3,$K$2:$P$2,0))</f>
        <v>10</v>
      </c>
      <c r="AA984" s="19" cm="1">
        <f t="array" ref="AA984">INDEX($K:$P,ROW(),MATCH(AA$3,$K$2:$P$2,0))</f>
        <v>10</v>
      </c>
      <c r="AB984" s="19" cm="1">
        <f t="array" ref="AB984">INDEX($K:$P,ROW(),MATCH(AB$3,$K$2:$P$2,0))</f>
        <v>10</v>
      </c>
      <c r="AC984" s="19" cm="1">
        <f t="array" ref="AC984">INDEX($K:$P,ROW(),MATCH(AC$3,$K$2:$P$2,0))</f>
        <v>10</v>
      </c>
      <c r="AD984" s="19" cm="1">
        <f t="array" ref="AD984">INDEX($K:$P,ROW(),MATCH(AD$3,$K$2:$P$2,0))</f>
        <v>10</v>
      </c>
      <c r="AE984" s="19" cm="1">
        <f t="array" ref="AE984">INDEX($K:$P,ROW(),MATCH(AE$3,$K$2:$P$2,0))</f>
        <v>10</v>
      </c>
      <c r="AF984" s="19" cm="1">
        <f t="array" ref="AF984">INDEX($K:$P,ROW(),MATCH(AF$3,$K$2:$P$2,0))</f>
        <v>10</v>
      </c>
      <c r="AG984" s="19" cm="1">
        <f t="array" ref="AG984">INDEX($K:$P,ROW(),MATCH(AG$3,$K$2:$P$2,0))</f>
        <v>10</v>
      </c>
      <c r="AH984" s="19" cm="1">
        <f t="array" ref="AH984">INDEX($K:$P,ROW(),MATCH(AH$3,$K$2:$P$2,0))</f>
        <v>10</v>
      </c>
      <c r="AI984" s="19" cm="1">
        <f t="array" ref="AI984">INDEX($K:$P,ROW(),MATCH(AI$3,$K$2:$P$2,0))</f>
        <v>10</v>
      </c>
      <c r="AJ984" s="19" cm="1">
        <f t="array" ref="AJ984">INDEX($K:$P,ROW(),MATCH(AJ$3,$K$2:$P$2,0))</f>
        <v>10</v>
      </c>
      <c r="AK984" s="19" cm="1">
        <f t="array" ref="AK984">INDEX($K:$P,ROW(),MATCH(AK$3,$K$2:$P$2,0))</f>
        <v>10</v>
      </c>
      <c r="AL984" s="19" cm="1">
        <f t="array" ref="AL984">INDEX($K:$P,ROW(),MATCH(AL$3,$K$2:$P$2,0))</f>
        <v>10</v>
      </c>
      <c r="AM984" s="19" cm="1">
        <f t="array" ref="AM984">INDEX($K:$P,ROW(),MATCH(AM$3,$K$2:$P$2,0))</f>
        <v>10</v>
      </c>
      <c r="AN984" s="19" cm="1">
        <f t="array" ref="AN984">INDEX($K:$P,ROW(),MATCH(AN$3,$K$2:$P$2,0))</f>
        <v>10</v>
      </c>
      <c r="AO984" s="19" cm="1">
        <f t="array" ref="AO984">INDEX($K:$P,ROW(),MATCH(AO$3,$K$2:$P$2,0))</f>
        <v>10</v>
      </c>
      <c r="AP984" s="19" cm="1">
        <f t="array" ref="AP984">INDEX($K:$P,ROW(),MATCH(AP$3,$K$2:$P$2,0))</f>
        <v>10</v>
      </c>
      <c r="AQ984" s="19" cm="1">
        <f t="array" ref="AQ984">INDEX($K:$P,ROW(),MATCH(AQ$3,$K$2:$P$2,0))</f>
        <v>10</v>
      </c>
      <c r="AR984" s="19" cm="1">
        <f t="array" ref="AR984">INDEX($K:$P,ROW(),MATCH(AR$3,$K$2:$P$2,0))</f>
        <v>10</v>
      </c>
      <c r="AS984" s="19" cm="1">
        <f t="array" ref="AS984">INDEX($K:$P,ROW(),MATCH(AS$3,$K$2:$P$2,0))</f>
        <v>10</v>
      </c>
      <c r="AT984" s="19" cm="1">
        <f t="array" ref="AT984">INDEX($K:$P,ROW(),MATCH(AT$3,$K$2:$P$2,0))</f>
        <v>10</v>
      </c>
      <c r="AU984" s="19" cm="1">
        <f t="array" ref="AU984">INDEX($K:$P,ROW(),MATCH(AU$3,$K$2:$P$2,0))</f>
        <v>10</v>
      </c>
      <c r="AV984" s="19" cm="1">
        <f t="array" ref="AV984">INDEX($K:$P,ROW(),MATCH(AV$3,$K$2:$P$2,0))</f>
        <v>10</v>
      </c>
      <c r="AW984" s="19" cm="1">
        <f t="array" ref="AW984">INDEX($K:$P,ROW(),MATCH(AW$3,$K$2:$P$2,0))</f>
        <v>10</v>
      </c>
      <c r="AX984" s="19" cm="1">
        <f t="array" ref="AX984">INDEX($K:$P,ROW(),MATCH(AX$3,$K$2:$P$2,0))</f>
        <v>10</v>
      </c>
      <c r="AY984" s="19" cm="1">
        <f t="array" ref="AY984">INDEX($K:$P,ROW(),MATCH(AY$3,$K$2:$P$2,0))</f>
        <v>10</v>
      </c>
      <c r="AZ984" s="19" cm="1">
        <f t="array" ref="AZ984">INDEX($K:$P,ROW(),MATCH(AZ$3,$K$2:$P$2,0))</f>
        <v>10</v>
      </c>
      <c r="BA984" s="19" cm="1">
        <f t="array" ref="BA984">INDEX($K:$P,ROW(),MATCH(BA$3,$K$2:$P$2,0))</f>
        <v>10</v>
      </c>
      <c r="BB984" s="19" cm="1">
        <f t="array" ref="BB984">INDEX($K:$P,ROW(),MATCH(BB$3,$K$2:$P$2,0))</f>
        <v>10</v>
      </c>
      <c r="BC984" s="19" cm="1">
        <f t="array" ref="BC984">INDEX($K:$P,ROW(),MATCH(BC$3,$K$2:$P$2,0))</f>
        <v>10</v>
      </c>
      <c r="BD984" s="19" cm="1">
        <f t="array" ref="BD984">INDEX($K:$P,ROW(),MATCH(BD$3,$K$2:$P$2,0))</f>
        <v>10</v>
      </c>
      <c r="BE984" s="19" cm="1">
        <f t="array" ref="BE984">INDEX($K:$P,ROW(),MATCH(BE$3,$K$2:$P$2,0))</f>
        <v>10</v>
      </c>
      <c r="BF984" s="19" cm="1">
        <f t="array" ref="BF984">INDEX($K:$P,ROW(),MATCH(BF$3,$K$2:$P$2,0))</f>
        <v>10</v>
      </c>
      <c r="BG984" s="19" cm="1">
        <f t="array" ref="BG984">INDEX($K:$P,ROW(),MATCH(BG$3,$K$2:$P$2,0))</f>
        <v>10</v>
      </c>
      <c r="BH984" s="19" cm="1">
        <f t="array" ref="BH984">INDEX($K:$P,ROW(),MATCH(BH$3,$K$2:$P$2,0))</f>
        <v>10</v>
      </c>
      <c r="BI984" s="19" cm="1">
        <f t="array" ref="BI984">INDEX($K:$P,ROW(),MATCH(BI$3,$K$2:$P$2,0))</f>
        <v>10</v>
      </c>
      <c r="BJ984" s="19" cm="1">
        <f t="array" ref="BJ984">INDEX($K:$P,ROW(),MATCH(BJ$3,$K$2:$P$2,0))</f>
        <v>10</v>
      </c>
      <c r="BK984" s="19" cm="1">
        <f t="array" ref="BK984">INDEX($K:$P,ROW(),MATCH(BK$3,$K$2:$P$2,0))</f>
        <v>10</v>
      </c>
      <c r="BL984" s="19" cm="1">
        <f t="array" ref="BL984">INDEX($K:$P,ROW(),MATCH(BL$3,$K$2:$P$2,0))</f>
        <v>10</v>
      </c>
      <c r="BM984" s="19" cm="1">
        <f t="array" ref="BM984">INDEX($K:$P,ROW(),MATCH(BM$3,$K$2:$P$2,0))</f>
        <v>10</v>
      </c>
      <c r="BN984" s="19" cm="1">
        <f t="array" ref="BN984">INDEX($K:$P,ROW(),MATCH(BN$3,$K$2:$P$2,0))</f>
        <v>10</v>
      </c>
      <c r="BO984" s="19" cm="1">
        <f t="array" ref="BO984">INDEX($K:$P,ROW(),MATCH(BO$3,$K$2:$P$2,0))</f>
        <v>10</v>
      </c>
      <c r="BP984" s="19" cm="1">
        <f t="array" ref="BP984">INDEX($K:$P,ROW(),MATCH(BP$3,$K$2:$P$2,0))</f>
        <v>10</v>
      </c>
      <c r="BQ984" s="19" cm="1">
        <f t="array" ref="BQ984">INDEX($K:$P,ROW(),MATCH(BQ$3,$K$2:$P$2,0))</f>
        <v>10</v>
      </c>
      <c r="BR984" s="19" cm="1">
        <f t="array" ref="BR984">INDEX($K:$P,ROW(),MATCH(BR$3,$K$2:$P$2,0))</f>
        <v>10</v>
      </c>
      <c r="BS984" s="19" cm="1">
        <f t="array" ref="BS984">INDEX($K:$P,ROW(),MATCH(BS$3,$K$2:$P$2,0))</f>
        <v>10</v>
      </c>
      <c r="BT984" s="19" cm="1">
        <f t="array" ref="BT984">INDEX($K:$P,ROW(),MATCH(BT$3,$K$2:$P$2,0))</f>
        <v>10</v>
      </c>
      <c r="BU984" s="19" cm="1">
        <f t="array" ref="BU984">INDEX($K:$P,ROW(),MATCH(BU$3,$K$2:$P$2,0))</f>
        <v>10</v>
      </c>
      <c r="BV984" s="19" cm="1">
        <f t="array" ref="BV984">INDEX($K:$P,ROW(),MATCH(BV$3,$K$2:$P$2,0))</f>
        <v>10</v>
      </c>
      <c r="BW984" s="19" cm="1">
        <f t="array" ref="BW984">INDEX($K:$P,ROW(),MATCH(BW$3,$K$2:$P$2,0))</f>
        <v>10</v>
      </c>
      <c r="BX984" s="19" cm="1">
        <f t="array" ref="BX984">INDEX($K:$P,ROW(),MATCH(BX$3,$K$2:$P$2,0))</f>
        <v>10</v>
      </c>
      <c r="BY984" s="19" cm="1">
        <f t="array" ref="BY984">INDEX($K:$P,ROW(),MATCH(BY$3,$K$2:$P$2,0))</f>
        <v>10</v>
      </c>
      <c r="BZ984" s="19" cm="1">
        <f t="array" ref="BZ984">INDEX($K:$P,ROW(),MATCH(BZ$3,$K$2:$P$2,0))</f>
        <v>10</v>
      </c>
      <c r="CA984" s="19" cm="1">
        <f t="array" ref="CA984">INDEX($K:$P,ROW(),MATCH(CA$3,$K$2:$P$2,0))</f>
        <v>10</v>
      </c>
      <c r="CB984" s="19" cm="1">
        <f t="array" ref="CB984">INDEX($K:$P,ROW(),MATCH(CB$3,$K$2:$P$2,0))</f>
        <v>10</v>
      </c>
      <c r="CC984" s="19" cm="1">
        <f t="array" ref="CC984">INDEX($K:$P,ROW(),MATCH(CC$3,$K$2:$P$2,0))</f>
        <v>10</v>
      </c>
      <c r="CD984" s="19" cm="1">
        <f t="array" ref="CD984">INDEX($K:$P,ROW(),MATCH(CD$3,$K$2:$P$2,0))</f>
        <v>10</v>
      </c>
      <c r="CE984" s="19" cm="1">
        <f t="array" ref="CE984">INDEX($K:$P,ROW(),MATCH(CE$3,$K$2:$P$2,0))</f>
        <v>10</v>
      </c>
      <c r="CF984" s="19" cm="1">
        <f t="array" ref="CF984">INDEX($K:$P,ROW(),MATCH(CF$3,$K$2:$P$2,0))</f>
        <v>10</v>
      </c>
      <c r="CG984" s="19" cm="1">
        <f t="array" ref="CG984">INDEX($K:$P,ROW(),MATCH(CG$3,$K$2:$P$2,0))</f>
        <v>10</v>
      </c>
      <c r="CH984" s="19" cm="1">
        <f t="array" ref="CH984">INDEX($K:$P,ROW(),MATCH(CH$3,$K$2:$P$2,0))</f>
        <v>10</v>
      </c>
      <c r="CI984" s="19" cm="1">
        <f t="array" ref="CI984">INDEX($K:$P,ROW(),MATCH(CI$3,$K$2:$P$2,0))</f>
        <v>10</v>
      </c>
      <c r="CJ984" s="19" cm="1">
        <f t="array" ref="CJ984">INDEX($K:$P,ROW(),MATCH(CJ$3,$K$2:$P$2,0))</f>
        <v>10</v>
      </c>
      <c r="CK984" s="19" cm="1">
        <f t="array" ref="CK984">INDEX($K:$P,ROW(),MATCH(CK$3,$K$2:$P$2,0))</f>
        <v>10</v>
      </c>
      <c r="CL984" s="19" cm="1">
        <f t="array" ref="CL984">INDEX($K:$P,ROW(),MATCH(CL$3,$K$2:$P$2,0))</f>
        <v>10</v>
      </c>
      <c r="CM984" s="19" t="e" cm="1">
        <f t="array" ref="CM984">INDEX($K:$P,ROW(),MATCH(CM$3,$K$2:$P$2,0))</f>
        <v>#N/A</v>
      </c>
      <c r="CN984" s="19" t="e" cm="1">
        <f t="array" ref="CN984">INDEX($K:$P,ROW(),MATCH(CN$3,$K$2:$P$2,0))</f>
        <v>#N/A</v>
      </c>
      <c r="CO984" s="19" t="e" cm="1">
        <f t="array" ref="CO984">INDEX($K:$P,ROW(),MATCH(CO$3,$K$2:$P$2,0))</f>
        <v>#N/A</v>
      </c>
      <c r="CP984" s="19" t="e" cm="1">
        <f t="array" ref="CP984">INDEX($K:$P,ROW(),MATCH(CP$3,$K$2:$P$2,0))</f>
        <v>#N/A</v>
      </c>
      <c r="CQ984" s="19" t="e" cm="1">
        <f t="array" ref="CQ984">INDEX($K:$P,ROW(),MATCH(CQ$3,$K$2:$P$2,0))</f>
        <v>#N/A</v>
      </c>
      <c r="CR984" s="19" t="e" cm="1">
        <f t="array" ref="CR984">INDEX($K:$P,ROW(),MATCH(CR$3,$K$2:$P$2,0))</f>
        <v>#N/A</v>
      </c>
      <c r="CS984" s="19" t="e" cm="1">
        <f t="array" ref="CS984">INDEX($K:$P,ROW(),MATCH(CS$3,$K$2:$P$2,0))</f>
        <v>#N/A</v>
      </c>
      <c r="CT984" s="19" t="e" cm="1">
        <f t="array" ref="CT984">INDEX($K:$P,ROW(),MATCH(CT$3,$K$2:$P$2,0))</f>
        <v>#N/A</v>
      </c>
      <c r="CU984" s="19" t="e" cm="1">
        <f t="array" ref="CU984">INDEX($K:$P,ROW(),MATCH(CU$3,$K$2:$P$2,0))</f>
        <v>#N/A</v>
      </c>
      <c r="CV984" s="19" t="e" cm="1">
        <f t="array" ref="CV984">INDEX($K:$P,ROW(),MATCH(CV$3,$K$2:$P$2,0))</f>
        <v>#N/A</v>
      </c>
      <c r="CW984" s="19" t="e" cm="1">
        <f t="array" ref="CW984">INDEX($K:$P,ROW(),MATCH(CW$3,$K$2:$P$2,0))</f>
        <v>#N/A</v>
      </c>
      <c r="CX984" s="19" t="e" cm="1">
        <f t="array" ref="CX984">INDEX($K:$P,ROW(),MATCH(CX$3,$K$2:$P$2,0))</f>
        <v>#N/A</v>
      </c>
      <c r="CY984" s="19" t="e" cm="1">
        <f t="array" ref="CY984">INDEX($K:$P,ROW(),MATCH(CY$3,$K$2:$P$2,0))</f>
        <v>#N/A</v>
      </c>
      <c r="CZ984" s="19" t="e" cm="1">
        <f t="array" ref="CZ984">INDEX($K:$P,ROW(),MATCH(CZ$3,$K$2:$P$2,0))</f>
        <v>#N/A</v>
      </c>
      <c r="DA984" s="19" t="e" cm="1">
        <f t="array" ref="DA984">INDEX($K:$P,ROW(),MATCH(DA$3,$K$2:$P$2,0))</f>
        <v>#N/A</v>
      </c>
      <c r="DB984" s="19" t="e" cm="1">
        <f t="array" ref="DB984">INDEX($K:$P,ROW(),MATCH(DB$3,$K$2:$P$2,0))</f>
        <v>#N/A</v>
      </c>
      <c r="DC984" s="19" t="e" cm="1">
        <f t="array" ref="DC984">INDEX($K:$P,ROW(),MATCH(DC$3,$K$2:$P$2,0))</f>
        <v>#N/A</v>
      </c>
      <c r="DD984" s="19" t="e" cm="1">
        <f t="array" ref="DD984">INDEX($K:$P,ROW(),MATCH(DD$3,$K$2:$P$2,0))</f>
        <v>#N/A</v>
      </c>
      <c r="DE984" s="19" t="e" cm="1">
        <f t="array" ref="DE984">INDEX($K:$P,ROW(),MATCH(DE$3,$K$2:$P$2,0))</f>
        <v>#N/A</v>
      </c>
      <c r="DF984" s="19" t="e" cm="1">
        <f t="array" ref="DF984">INDEX($K:$P,ROW(),MATCH(DF$3,$K$2:$P$2,0))</f>
        <v>#N/A</v>
      </c>
      <c r="DG984" s="19" t="e" cm="1">
        <f t="array" ref="DG984">INDEX($K:$P,ROW(),MATCH(DG$3,$K$2:$P$2,0))</f>
        <v>#N/A</v>
      </c>
      <c r="DH984" s="19" t="e" cm="1">
        <f t="array" ref="DH984">INDEX($K:$P,ROW(),MATCH(DH$3,$K$2:$P$2,0))</f>
        <v>#N/A</v>
      </c>
      <c r="DI984" s="19" t="e" cm="1">
        <f t="array" ref="DI984">INDEX($K:$P,ROW(),MATCH(DI$3,$K$2:$P$2,0))</f>
        <v>#N/A</v>
      </c>
      <c r="DJ984" s="19" t="e" cm="1">
        <f t="array" ref="DJ984">INDEX($K:$P,ROW(),MATCH(DJ$3,$K$2:$P$2,0))</f>
        <v>#N/A</v>
      </c>
      <c r="DK984" s="19" t="e" cm="1">
        <f t="array" ref="DK984">INDEX($K:$P,ROW(),MATCH(DK$3,$K$2:$P$2,0))</f>
        <v>#N/A</v>
      </c>
      <c r="DL984" s="19" t="e" cm="1">
        <f t="array" ref="DL984">INDEX($K:$P,ROW(),MATCH(DL$3,$K$2:$P$2,0))</f>
        <v>#N/A</v>
      </c>
    </row>
    <row r="985" spans="1:116" x14ac:dyDescent="0.4">
      <c r="D985" t="s">
        <v>815</v>
      </c>
      <c r="E985" s="8" t="str">
        <f t="shared" si="1261"/>
        <v>985 LISTSALE-PV</v>
      </c>
      <c r="G985" s="127"/>
      <c r="H985" s="31"/>
      <c r="I985" s="73"/>
      <c r="J985" s="73"/>
      <c r="K985" s="18"/>
      <c r="L985" s="18"/>
      <c r="M985" s="18"/>
      <c r="N985" s="18"/>
      <c r="O985" s="18"/>
      <c r="P985" s="18"/>
      <c r="R985" s="33"/>
      <c r="S985" s="19"/>
      <c r="T985" s="19"/>
      <c r="U985" s="19"/>
      <c r="V985" s="19"/>
      <c r="W985" s="19"/>
      <c r="X985" s="19"/>
      <c r="Y985" s="19"/>
      <c r="Z985" s="19"/>
      <c r="AA985" s="19"/>
      <c r="AB985" s="19"/>
      <c r="AC985" s="19"/>
      <c r="AD985" s="19"/>
      <c r="AE985" s="19"/>
      <c r="AF985" s="19"/>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c r="CK985" s="19"/>
      <c r="CL985" s="19"/>
      <c r="CM985" s="19"/>
      <c r="CN985" s="19"/>
      <c r="CO985" s="19"/>
      <c r="CP985" s="19"/>
      <c r="CQ985" s="19"/>
      <c r="CR985" s="19"/>
      <c r="CS985" s="19"/>
      <c r="CT985" s="19"/>
      <c r="CU985" s="19"/>
      <c r="CV985" s="19"/>
      <c r="CW985" s="19"/>
      <c r="CX985" s="19"/>
      <c r="CY985" s="19"/>
      <c r="CZ985" s="19"/>
      <c r="DA985" s="19"/>
      <c r="DB985" s="19"/>
      <c r="DC985" s="19"/>
      <c r="DD985" s="19"/>
      <c r="DE985" s="19"/>
      <c r="DF985" s="19"/>
      <c r="DG985" s="19"/>
      <c r="DH985" s="19"/>
      <c r="DI985" s="19"/>
      <c r="DJ985" s="19"/>
      <c r="DK985" s="19"/>
      <c r="DL985" s="19"/>
    </row>
    <row r="986" spans="1:116" x14ac:dyDescent="0.4">
      <c r="D986" t="s">
        <v>815</v>
      </c>
      <c r="E986" s="8" t="str">
        <f t="shared" si="1261"/>
        <v>986 LISTSALE-PV</v>
      </c>
      <c r="G986" s="127" t="s">
        <v>522</v>
      </c>
      <c r="H986" s="31"/>
      <c r="I986" s="73"/>
      <c r="J986" s="73"/>
      <c r="K986" s="18"/>
      <c r="L986" s="18"/>
      <c r="M986" s="18"/>
      <c r="N986" s="18"/>
      <c r="O986" s="18"/>
      <c r="P986" s="18"/>
      <c r="R986" s="33"/>
      <c r="S986" s="19"/>
      <c r="T986" s="19"/>
      <c r="U986" s="19"/>
      <c r="V986" s="19"/>
      <c r="W986" s="19"/>
      <c r="X986" s="19"/>
      <c r="Y986" s="19"/>
      <c r="Z986" s="19"/>
      <c r="AA986" s="19"/>
      <c r="AB986" s="19"/>
      <c r="AC986" s="19"/>
      <c r="AD986" s="19"/>
      <c r="AE986" s="19"/>
      <c r="AF986" s="19"/>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c r="CK986" s="19"/>
      <c r="CL986" s="19"/>
      <c r="CM986" s="19"/>
      <c r="CN986" s="19"/>
      <c r="CO986" s="19"/>
      <c r="CP986" s="19"/>
      <c r="CQ986" s="19"/>
      <c r="CR986" s="19"/>
      <c r="CS986" s="19"/>
      <c r="CT986" s="19"/>
      <c r="CU986" s="19"/>
      <c r="CV986" s="19"/>
      <c r="CW986" s="19"/>
      <c r="CX986" s="19"/>
      <c r="CY986" s="19"/>
      <c r="CZ986" s="19"/>
      <c r="DA986" s="19"/>
      <c r="DB986" s="19"/>
      <c r="DC986" s="19"/>
      <c r="DD986" s="19"/>
      <c r="DE986" s="19"/>
      <c r="DF986" s="19"/>
      <c r="DG986" s="19"/>
      <c r="DH986" s="19"/>
      <c r="DI986" s="19"/>
      <c r="DJ986" s="19"/>
      <c r="DK986" s="19"/>
      <c r="DL986" s="19"/>
    </row>
    <row r="987" spans="1:116" x14ac:dyDescent="0.4">
      <c r="D987" t="s">
        <v>815</v>
      </c>
      <c r="E987" s="8" t="str">
        <f t="shared" si="1261"/>
        <v>987 LISTSALE-PV</v>
      </c>
      <c r="G987" s="158" t="s">
        <v>519</v>
      </c>
      <c r="H987" s="31"/>
      <c r="I987" s="73"/>
      <c r="J987" s="73"/>
      <c r="K987" s="23">
        <f ca="1">SUMIF($3:$3,K$2,987:987)</f>
        <v>-120000</v>
      </c>
      <c r="L987" s="23">
        <f ca="1">SUMIF($3:$3,L$2,987:987)</f>
        <v>-120000</v>
      </c>
      <c r="M987" s="23">
        <f ca="1">SUMIF($3:$3,M$2,987:987)</f>
        <v>-120000</v>
      </c>
      <c r="N987" s="23">
        <f ca="1">SUMIF($3:$3,N$2,987:987)</f>
        <v>-120000</v>
      </c>
      <c r="O987" s="23">
        <f ca="1">SUMIF($3:$3,O$2,987:987)</f>
        <v>-120000</v>
      </c>
      <c r="P987" s="23">
        <f ca="1">SUMIF($3:$3,P$2,987:987)</f>
        <v>-120000</v>
      </c>
      <c r="R987" s="33"/>
      <c r="S987" s="24">
        <f ca="1">-+S957*S980</f>
        <v>-10000</v>
      </c>
      <c r="T987" s="24">
        <f t="shared" ref="T987:CE987" ca="1" si="1262">-+T957*T980</f>
        <v>-10000</v>
      </c>
      <c r="U987" s="24">
        <f t="shared" ca="1" si="1262"/>
        <v>-10000</v>
      </c>
      <c r="V987" s="24">
        <f t="shared" ca="1" si="1262"/>
        <v>-10000</v>
      </c>
      <c r="W987" s="24">
        <f t="shared" ca="1" si="1262"/>
        <v>-10000</v>
      </c>
      <c r="X987" s="24">
        <f t="shared" ca="1" si="1262"/>
        <v>-10000</v>
      </c>
      <c r="Y987" s="24">
        <f t="shared" ca="1" si="1262"/>
        <v>-10000</v>
      </c>
      <c r="Z987" s="24">
        <f t="shared" ca="1" si="1262"/>
        <v>-10000</v>
      </c>
      <c r="AA987" s="24">
        <f t="shared" ca="1" si="1262"/>
        <v>-10000</v>
      </c>
      <c r="AB987" s="24">
        <f t="shared" ca="1" si="1262"/>
        <v>-10000</v>
      </c>
      <c r="AC987" s="24">
        <f t="shared" ca="1" si="1262"/>
        <v>-10000</v>
      </c>
      <c r="AD987" s="24">
        <f t="shared" ca="1" si="1262"/>
        <v>-10000</v>
      </c>
      <c r="AE987" s="24">
        <f t="shared" ca="1" si="1262"/>
        <v>-10000</v>
      </c>
      <c r="AF987" s="24">
        <f t="shared" ca="1" si="1262"/>
        <v>-10000</v>
      </c>
      <c r="AG987" s="24">
        <f t="shared" ca="1" si="1262"/>
        <v>-10000</v>
      </c>
      <c r="AH987" s="24">
        <f t="shared" ca="1" si="1262"/>
        <v>-10000</v>
      </c>
      <c r="AI987" s="24">
        <f t="shared" ca="1" si="1262"/>
        <v>-10000</v>
      </c>
      <c r="AJ987" s="24">
        <f t="shared" ca="1" si="1262"/>
        <v>-10000</v>
      </c>
      <c r="AK987" s="24">
        <f t="shared" ca="1" si="1262"/>
        <v>-10000</v>
      </c>
      <c r="AL987" s="24">
        <f t="shared" ca="1" si="1262"/>
        <v>-10000</v>
      </c>
      <c r="AM987" s="24">
        <f t="shared" ca="1" si="1262"/>
        <v>-10000</v>
      </c>
      <c r="AN987" s="24">
        <f t="shared" ca="1" si="1262"/>
        <v>-10000</v>
      </c>
      <c r="AO987" s="24">
        <f t="shared" ca="1" si="1262"/>
        <v>-10000</v>
      </c>
      <c r="AP987" s="24">
        <f t="shared" ca="1" si="1262"/>
        <v>-10000</v>
      </c>
      <c r="AQ987" s="24">
        <f t="shared" ca="1" si="1262"/>
        <v>-10000</v>
      </c>
      <c r="AR987" s="24">
        <f t="shared" ca="1" si="1262"/>
        <v>-10000</v>
      </c>
      <c r="AS987" s="24">
        <f t="shared" ca="1" si="1262"/>
        <v>-10000</v>
      </c>
      <c r="AT987" s="24">
        <f t="shared" ca="1" si="1262"/>
        <v>-10000</v>
      </c>
      <c r="AU987" s="24">
        <f t="shared" ca="1" si="1262"/>
        <v>-10000</v>
      </c>
      <c r="AV987" s="24">
        <f t="shared" ca="1" si="1262"/>
        <v>-10000</v>
      </c>
      <c r="AW987" s="24">
        <f t="shared" ca="1" si="1262"/>
        <v>-10000</v>
      </c>
      <c r="AX987" s="24">
        <f t="shared" ca="1" si="1262"/>
        <v>-10000</v>
      </c>
      <c r="AY987" s="24">
        <f t="shared" ca="1" si="1262"/>
        <v>-10000</v>
      </c>
      <c r="AZ987" s="24">
        <f t="shared" ca="1" si="1262"/>
        <v>-10000</v>
      </c>
      <c r="BA987" s="24">
        <f t="shared" ca="1" si="1262"/>
        <v>-10000</v>
      </c>
      <c r="BB987" s="24">
        <f t="shared" ca="1" si="1262"/>
        <v>-10000</v>
      </c>
      <c r="BC987" s="24">
        <f t="shared" ca="1" si="1262"/>
        <v>-10000</v>
      </c>
      <c r="BD987" s="24">
        <f t="shared" ca="1" si="1262"/>
        <v>-10000</v>
      </c>
      <c r="BE987" s="24">
        <f t="shared" ca="1" si="1262"/>
        <v>-10000</v>
      </c>
      <c r="BF987" s="24">
        <f t="shared" ca="1" si="1262"/>
        <v>-10000</v>
      </c>
      <c r="BG987" s="24">
        <f t="shared" ca="1" si="1262"/>
        <v>-10000</v>
      </c>
      <c r="BH987" s="24">
        <f t="shared" ca="1" si="1262"/>
        <v>-10000</v>
      </c>
      <c r="BI987" s="24">
        <f t="shared" ca="1" si="1262"/>
        <v>-10000</v>
      </c>
      <c r="BJ987" s="24">
        <f t="shared" ca="1" si="1262"/>
        <v>-10000</v>
      </c>
      <c r="BK987" s="24">
        <f t="shared" ca="1" si="1262"/>
        <v>-10000</v>
      </c>
      <c r="BL987" s="24">
        <f t="shared" ca="1" si="1262"/>
        <v>-10000</v>
      </c>
      <c r="BM987" s="24">
        <f t="shared" ca="1" si="1262"/>
        <v>-10000</v>
      </c>
      <c r="BN987" s="24">
        <f t="shared" ca="1" si="1262"/>
        <v>-10000</v>
      </c>
      <c r="BO987" s="24">
        <f t="shared" ca="1" si="1262"/>
        <v>-10000</v>
      </c>
      <c r="BP987" s="24">
        <f t="shared" ca="1" si="1262"/>
        <v>-10000</v>
      </c>
      <c r="BQ987" s="24">
        <f t="shared" ca="1" si="1262"/>
        <v>-10000</v>
      </c>
      <c r="BR987" s="24">
        <f t="shared" ca="1" si="1262"/>
        <v>-10000</v>
      </c>
      <c r="BS987" s="24">
        <f t="shared" ca="1" si="1262"/>
        <v>-10000</v>
      </c>
      <c r="BT987" s="24">
        <f t="shared" ca="1" si="1262"/>
        <v>-10000</v>
      </c>
      <c r="BU987" s="24">
        <f t="shared" ca="1" si="1262"/>
        <v>-10000</v>
      </c>
      <c r="BV987" s="24">
        <f t="shared" ca="1" si="1262"/>
        <v>-10000</v>
      </c>
      <c r="BW987" s="24">
        <f t="shared" ca="1" si="1262"/>
        <v>-10000</v>
      </c>
      <c r="BX987" s="24">
        <f t="shared" ca="1" si="1262"/>
        <v>-10000</v>
      </c>
      <c r="BY987" s="24">
        <f t="shared" ca="1" si="1262"/>
        <v>-10000</v>
      </c>
      <c r="BZ987" s="24">
        <f t="shared" ca="1" si="1262"/>
        <v>-10000</v>
      </c>
      <c r="CA987" s="24">
        <f t="shared" ca="1" si="1262"/>
        <v>-10000</v>
      </c>
      <c r="CB987" s="24">
        <f t="shared" ca="1" si="1262"/>
        <v>-10000</v>
      </c>
      <c r="CC987" s="24">
        <f t="shared" ca="1" si="1262"/>
        <v>-10000</v>
      </c>
      <c r="CD987" s="24">
        <f t="shared" ca="1" si="1262"/>
        <v>-10000</v>
      </c>
      <c r="CE987" s="24">
        <f t="shared" ca="1" si="1262"/>
        <v>-10000</v>
      </c>
      <c r="CF987" s="24">
        <f t="shared" ref="CF987:DL987" ca="1" si="1263">-+CF957*CF980</f>
        <v>-10000</v>
      </c>
      <c r="CG987" s="24">
        <f t="shared" ca="1" si="1263"/>
        <v>-10000</v>
      </c>
      <c r="CH987" s="24">
        <f t="shared" ca="1" si="1263"/>
        <v>-10000</v>
      </c>
      <c r="CI987" s="24">
        <f t="shared" ca="1" si="1263"/>
        <v>-10000</v>
      </c>
      <c r="CJ987" s="24">
        <f t="shared" ca="1" si="1263"/>
        <v>-10000</v>
      </c>
      <c r="CK987" s="24">
        <f t="shared" ca="1" si="1263"/>
        <v>-10000</v>
      </c>
      <c r="CL987" s="24">
        <f t="shared" ca="1" si="1263"/>
        <v>-10000</v>
      </c>
      <c r="CM987" s="24" t="e">
        <f t="shared" ca="1" si="1263"/>
        <v>#N/A</v>
      </c>
      <c r="CN987" s="24" t="e">
        <f t="shared" ca="1" si="1263"/>
        <v>#N/A</v>
      </c>
      <c r="CO987" s="24" t="e">
        <f t="shared" ca="1" si="1263"/>
        <v>#N/A</v>
      </c>
      <c r="CP987" s="24" t="e">
        <f t="shared" ca="1" si="1263"/>
        <v>#N/A</v>
      </c>
      <c r="CQ987" s="24" t="e">
        <f t="shared" ca="1" si="1263"/>
        <v>#N/A</v>
      </c>
      <c r="CR987" s="24" t="e">
        <f t="shared" ca="1" si="1263"/>
        <v>#N/A</v>
      </c>
      <c r="CS987" s="24" t="e">
        <f t="shared" ca="1" si="1263"/>
        <v>#N/A</v>
      </c>
      <c r="CT987" s="24" t="e">
        <f t="shared" ca="1" si="1263"/>
        <v>#N/A</v>
      </c>
      <c r="CU987" s="24" t="e">
        <f t="shared" ca="1" si="1263"/>
        <v>#N/A</v>
      </c>
      <c r="CV987" s="24" t="e">
        <f t="shared" ca="1" si="1263"/>
        <v>#N/A</v>
      </c>
      <c r="CW987" s="24" t="e">
        <f t="shared" ca="1" si="1263"/>
        <v>#N/A</v>
      </c>
      <c r="CX987" s="24" t="e">
        <f t="shared" ca="1" si="1263"/>
        <v>#N/A</v>
      </c>
      <c r="CY987" s="24" t="e">
        <f t="shared" ca="1" si="1263"/>
        <v>#N/A</v>
      </c>
      <c r="CZ987" s="24" t="e">
        <f t="shared" ca="1" si="1263"/>
        <v>#N/A</v>
      </c>
      <c r="DA987" s="24" t="e">
        <f t="shared" ca="1" si="1263"/>
        <v>#N/A</v>
      </c>
      <c r="DB987" s="24" t="e">
        <f t="shared" ca="1" si="1263"/>
        <v>#N/A</v>
      </c>
      <c r="DC987" s="24" t="e">
        <f t="shared" ca="1" si="1263"/>
        <v>#N/A</v>
      </c>
      <c r="DD987" s="24" t="e">
        <f t="shared" ca="1" si="1263"/>
        <v>#N/A</v>
      </c>
      <c r="DE987" s="24" t="e">
        <f t="shared" ca="1" si="1263"/>
        <v>#N/A</v>
      </c>
      <c r="DF987" s="24" t="e">
        <f t="shared" ca="1" si="1263"/>
        <v>#N/A</v>
      </c>
      <c r="DG987" s="24" t="e">
        <f t="shared" ca="1" si="1263"/>
        <v>#N/A</v>
      </c>
      <c r="DH987" s="24" t="e">
        <f t="shared" ca="1" si="1263"/>
        <v>#N/A</v>
      </c>
      <c r="DI987" s="24" t="e">
        <f t="shared" ca="1" si="1263"/>
        <v>#N/A</v>
      </c>
      <c r="DJ987" s="24" t="e">
        <f t="shared" ca="1" si="1263"/>
        <v>#N/A</v>
      </c>
      <c r="DK987" s="24" t="e">
        <f t="shared" ca="1" si="1263"/>
        <v>#N/A</v>
      </c>
      <c r="DL987" s="24" t="e">
        <f t="shared" ca="1" si="1263"/>
        <v>#N/A</v>
      </c>
    </row>
    <row r="988" spans="1:116" x14ac:dyDescent="0.4">
      <c r="D988" t="s">
        <v>815</v>
      </c>
      <c r="E988" s="8" t="str">
        <f t="shared" si="1261"/>
        <v>988 LISTSALE-PV</v>
      </c>
      <c r="G988" s="158" t="s">
        <v>520</v>
      </c>
      <c r="H988" s="31"/>
      <c r="I988" s="73"/>
      <c r="J988" s="73"/>
      <c r="K988" s="23">
        <f ca="1">SUMIF($3:$3,K$2,988:988)</f>
        <v>-120000</v>
      </c>
      <c r="L988" s="23">
        <f ca="1">SUMIF($3:$3,L$2,988:988)</f>
        <v>-120000</v>
      </c>
      <c r="M988" s="23">
        <f ca="1">SUMIF($3:$3,M$2,988:988)</f>
        <v>-120000</v>
      </c>
      <c r="N988" s="23">
        <f ca="1">SUMIF($3:$3,N$2,988:988)</f>
        <v>-120000</v>
      </c>
      <c r="O988" s="23">
        <f ca="1">SUMIF($3:$3,O$2,988:988)</f>
        <v>-120000</v>
      </c>
      <c r="P988" s="23">
        <f ca="1">SUMIF($3:$3,P$2,988:988)</f>
        <v>-120000</v>
      </c>
      <c r="R988" s="33"/>
      <c r="S988" s="24">
        <f ca="1">-+S958*S981</f>
        <v>-10000</v>
      </c>
      <c r="T988" s="24">
        <f t="shared" ref="T988:CE988" ca="1" si="1264">-+T958*T981</f>
        <v>-10000</v>
      </c>
      <c r="U988" s="24">
        <f t="shared" ca="1" si="1264"/>
        <v>-10000</v>
      </c>
      <c r="V988" s="24">
        <f t="shared" ca="1" si="1264"/>
        <v>-10000</v>
      </c>
      <c r="W988" s="24">
        <f t="shared" ca="1" si="1264"/>
        <v>-10000</v>
      </c>
      <c r="X988" s="24">
        <f t="shared" ca="1" si="1264"/>
        <v>-10000</v>
      </c>
      <c r="Y988" s="24">
        <f t="shared" ca="1" si="1264"/>
        <v>-10000</v>
      </c>
      <c r="Z988" s="24">
        <f t="shared" ca="1" si="1264"/>
        <v>-10000</v>
      </c>
      <c r="AA988" s="24">
        <f t="shared" ca="1" si="1264"/>
        <v>-10000</v>
      </c>
      <c r="AB988" s="24">
        <f t="shared" ca="1" si="1264"/>
        <v>-10000</v>
      </c>
      <c r="AC988" s="24">
        <f t="shared" ca="1" si="1264"/>
        <v>-10000</v>
      </c>
      <c r="AD988" s="24">
        <f t="shared" ca="1" si="1264"/>
        <v>-10000</v>
      </c>
      <c r="AE988" s="24">
        <f t="shared" ca="1" si="1264"/>
        <v>-10000</v>
      </c>
      <c r="AF988" s="24">
        <f t="shared" ca="1" si="1264"/>
        <v>-10000</v>
      </c>
      <c r="AG988" s="24">
        <f t="shared" ca="1" si="1264"/>
        <v>-10000</v>
      </c>
      <c r="AH988" s="24">
        <f t="shared" ca="1" si="1264"/>
        <v>-10000</v>
      </c>
      <c r="AI988" s="24">
        <f t="shared" ca="1" si="1264"/>
        <v>-10000</v>
      </c>
      <c r="AJ988" s="24">
        <f t="shared" ca="1" si="1264"/>
        <v>-10000</v>
      </c>
      <c r="AK988" s="24">
        <f t="shared" ca="1" si="1264"/>
        <v>-10000</v>
      </c>
      <c r="AL988" s="24">
        <f t="shared" ca="1" si="1264"/>
        <v>-10000</v>
      </c>
      <c r="AM988" s="24">
        <f t="shared" ca="1" si="1264"/>
        <v>-10000</v>
      </c>
      <c r="AN988" s="24">
        <f t="shared" ca="1" si="1264"/>
        <v>-10000</v>
      </c>
      <c r="AO988" s="24">
        <f t="shared" ca="1" si="1264"/>
        <v>-10000</v>
      </c>
      <c r="AP988" s="24">
        <f t="shared" ca="1" si="1264"/>
        <v>-10000</v>
      </c>
      <c r="AQ988" s="24">
        <f t="shared" ca="1" si="1264"/>
        <v>-10000</v>
      </c>
      <c r="AR988" s="24">
        <f t="shared" ca="1" si="1264"/>
        <v>-10000</v>
      </c>
      <c r="AS988" s="24">
        <f t="shared" ca="1" si="1264"/>
        <v>-10000</v>
      </c>
      <c r="AT988" s="24">
        <f t="shared" ca="1" si="1264"/>
        <v>-10000</v>
      </c>
      <c r="AU988" s="24">
        <f t="shared" ca="1" si="1264"/>
        <v>-10000</v>
      </c>
      <c r="AV988" s="24">
        <f t="shared" ca="1" si="1264"/>
        <v>-10000</v>
      </c>
      <c r="AW988" s="24">
        <f t="shared" ca="1" si="1264"/>
        <v>-10000</v>
      </c>
      <c r="AX988" s="24">
        <f t="shared" ca="1" si="1264"/>
        <v>-10000</v>
      </c>
      <c r="AY988" s="24">
        <f t="shared" ca="1" si="1264"/>
        <v>-10000</v>
      </c>
      <c r="AZ988" s="24">
        <f t="shared" ca="1" si="1264"/>
        <v>-10000</v>
      </c>
      <c r="BA988" s="24">
        <f t="shared" ca="1" si="1264"/>
        <v>-10000</v>
      </c>
      <c r="BB988" s="24">
        <f t="shared" ca="1" si="1264"/>
        <v>-10000</v>
      </c>
      <c r="BC988" s="24">
        <f t="shared" ca="1" si="1264"/>
        <v>-10000</v>
      </c>
      <c r="BD988" s="24">
        <f t="shared" ca="1" si="1264"/>
        <v>-10000</v>
      </c>
      <c r="BE988" s="24">
        <f t="shared" ca="1" si="1264"/>
        <v>-10000</v>
      </c>
      <c r="BF988" s="24">
        <f t="shared" ca="1" si="1264"/>
        <v>-10000</v>
      </c>
      <c r="BG988" s="24">
        <f t="shared" ca="1" si="1264"/>
        <v>-10000</v>
      </c>
      <c r="BH988" s="24">
        <f t="shared" ca="1" si="1264"/>
        <v>-10000</v>
      </c>
      <c r="BI988" s="24">
        <f t="shared" ca="1" si="1264"/>
        <v>-10000</v>
      </c>
      <c r="BJ988" s="24">
        <f t="shared" ca="1" si="1264"/>
        <v>-10000</v>
      </c>
      <c r="BK988" s="24">
        <f t="shared" ca="1" si="1264"/>
        <v>-10000</v>
      </c>
      <c r="BL988" s="24">
        <f t="shared" ca="1" si="1264"/>
        <v>-10000</v>
      </c>
      <c r="BM988" s="24">
        <f t="shared" ca="1" si="1264"/>
        <v>-10000</v>
      </c>
      <c r="BN988" s="24">
        <f t="shared" ca="1" si="1264"/>
        <v>-10000</v>
      </c>
      <c r="BO988" s="24">
        <f t="shared" ca="1" si="1264"/>
        <v>-10000</v>
      </c>
      <c r="BP988" s="24">
        <f t="shared" ca="1" si="1264"/>
        <v>-10000</v>
      </c>
      <c r="BQ988" s="24">
        <f t="shared" ca="1" si="1264"/>
        <v>-10000</v>
      </c>
      <c r="BR988" s="24">
        <f t="shared" ca="1" si="1264"/>
        <v>-10000</v>
      </c>
      <c r="BS988" s="24">
        <f t="shared" ca="1" si="1264"/>
        <v>-10000</v>
      </c>
      <c r="BT988" s="24">
        <f t="shared" ca="1" si="1264"/>
        <v>-10000</v>
      </c>
      <c r="BU988" s="24">
        <f t="shared" ca="1" si="1264"/>
        <v>-10000</v>
      </c>
      <c r="BV988" s="24">
        <f t="shared" ca="1" si="1264"/>
        <v>-10000</v>
      </c>
      <c r="BW988" s="24">
        <f t="shared" ca="1" si="1264"/>
        <v>-10000</v>
      </c>
      <c r="BX988" s="24">
        <f t="shared" ca="1" si="1264"/>
        <v>-10000</v>
      </c>
      <c r="BY988" s="24">
        <f t="shared" ca="1" si="1264"/>
        <v>-10000</v>
      </c>
      <c r="BZ988" s="24">
        <f t="shared" ca="1" si="1264"/>
        <v>-10000</v>
      </c>
      <c r="CA988" s="24">
        <f t="shared" ca="1" si="1264"/>
        <v>-10000</v>
      </c>
      <c r="CB988" s="24">
        <f t="shared" ca="1" si="1264"/>
        <v>-10000</v>
      </c>
      <c r="CC988" s="24">
        <f t="shared" ca="1" si="1264"/>
        <v>-10000</v>
      </c>
      <c r="CD988" s="24">
        <f t="shared" ca="1" si="1264"/>
        <v>-10000</v>
      </c>
      <c r="CE988" s="24">
        <f t="shared" ca="1" si="1264"/>
        <v>-10000</v>
      </c>
      <c r="CF988" s="24">
        <f t="shared" ref="CF988:DL988" ca="1" si="1265">-+CF958*CF981</f>
        <v>-10000</v>
      </c>
      <c r="CG988" s="24">
        <f t="shared" ca="1" si="1265"/>
        <v>-10000</v>
      </c>
      <c r="CH988" s="24">
        <f t="shared" ca="1" si="1265"/>
        <v>-10000</v>
      </c>
      <c r="CI988" s="24">
        <f t="shared" ca="1" si="1265"/>
        <v>-10000</v>
      </c>
      <c r="CJ988" s="24">
        <f t="shared" ca="1" si="1265"/>
        <v>-10000</v>
      </c>
      <c r="CK988" s="24">
        <f t="shared" ca="1" si="1265"/>
        <v>-10000</v>
      </c>
      <c r="CL988" s="24">
        <f t="shared" ca="1" si="1265"/>
        <v>-10000</v>
      </c>
      <c r="CM988" s="24" t="e">
        <f t="shared" ca="1" si="1265"/>
        <v>#N/A</v>
      </c>
      <c r="CN988" s="24" t="e">
        <f t="shared" ca="1" si="1265"/>
        <v>#N/A</v>
      </c>
      <c r="CO988" s="24" t="e">
        <f t="shared" ca="1" si="1265"/>
        <v>#N/A</v>
      </c>
      <c r="CP988" s="24" t="e">
        <f t="shared" ca="1" si="1265"/>
        <v>#N/A</v>
      </c>
      <c r="CQ988" s="24" t="e">
        <f t="shared" ca="1" si="1265"/>
        <v>#N/A</v>
      </c>
      <c r="CR988" s="24" t="e">
        <f t="shared" ca="1" si="1265"/>
        <v>#N/A</v>
      </c>
      <c r="CS988" s="24" t="e">
        <f t="shared" ca="1" si="1265"/>
        <v>#N/A</v>
      </c>
      <c r="CT988" s="24" t="e">
        <f t="shared" ca="1" si="1265"/>
        <v>#N/A</v>
      </c>
      <c r="CU988" s="24" t="e">
        <f t="shared" ca="1" si="1265"/>
        <v>#N/A</v>
      </c>
      <c r="CV988" s="24" t="e">
        <f t="shared" ca="1" si="1265"/>
        <v>#N/A</v>
      </c>
      <c r="CW988" s="24" t="e">
        <f t="shared" ca="1" si="1265"/>
        <v>#N/A</v>
      </c>
      <c r="CX988" s="24" t="e">
        <f t="shared" ca="1" si="1265"/>
        <v>#N/A</v>
      </c>
      <c r="CY988" s="24" t="e">
        <f t="shared" ca="1" si="1265"/>
        <v>#N/A</v>
      </c>
      <c r="CZ988" s="24" t="e">
        <f t="shared" ca="1" si="1265"/>
        <v>#N/A</v>
      </c>
      <c r="DA988" s="24" t="e">
        <f t="shared" ca="1" si="1265"/>
        <v>#N/A</v>
      </c>
      <c r="DB988" s="24" t="e">
        <f t="shared" ca="1" si="1265"/>
        <v>#N/A</v>
      </c>
      <c r="DC988" s="24" t="e">
        <f t="shared" ca="1" si="1265"/>
        <v>#N/A</v>
      </c>
      <c r="DD988" s="24" t="e">
        <f t="shared" ca="1" si="1265"/>
        <v>#N/A</v>
      </c>
      <c r="DE988" s="24" t="e">
        <f t="shared" ca="1" si="1265"/>
        <v>#N/A</v>
      </c>
      <c r="DF988" s="24" t="e">
        <f t="shared" ca="1" si="1265"/>
        <v>#N/A</v>
      </c>
      <c r="DG988" s="24" t="e">
        <f t="shared" ca="1" si="1265"/>
        <v>#N/A</v>
      </c>
      <c r="DH988" s="24" t="e">
        <f t="shared" ca="1" si="1265"/>
        <v>#N/A</v>
      </c>
      <c r="DI988" s="24" t="e">
        <f t="shared" ca="1" si="1265"/>
        <v>#N/A</v>
      </c>
      <c r="DJ988" s="24" t="e">
        <f t="shared" ca="1" si="1265"/>
        <v>#N/A</v>
      </c>
      <c r="DK988" s="24" t="e">
        <f t="shared" ca="1" si="1265"/>
        <v>#N/A</v>
      </c>
      <c r="DL988" s="24" t="e">
        <f t="shared" ca="1" si="1265"/>
        <v>#N/A</v>
      </c>
    </row>
    <row r="989" spans="1:116" x14ac:dyDescent="0.4">
      <c r="D989" t="s">
        <v>815</v>
      </c>
      <c r="E989" s="8" t="str">
        <f t="shared" si="1261"/>
        <v>989 LISTSALE-PV</v>
      </c>
      <c r="G989" s="158" t="s">
        <v>804</v>
      </c>
      <c r="H989" s="31"/>
      <c r="I989" s="73"/>
      <c r="J989" s="73"/>
      <c r="K989" s="23">
        <f ca="1">SUMIF($3:$3,K$2,989:989)</f>
        <v>-60000</v>
      </c>
      <c r="L989" s="23">
        <f ca="1">SUMIF($3:$3,L$2,989:989)</f>
        <v>-60000</v>
      </c>
      <c r="M989" s="23">
        <f ca="1">SUMIF($3:$3,M$2,989:989)</f>
        <v>-60000</v>
      </c>
      <c r="N989" s="23">
        <f ca="1">SUMIF($3:$3,N$2,989:989)</f>
        <v>-60000</v>
      </c>
      <c r="O989" s="23">
        <f ca="1">SUMIF($3:$3,O$2,989:989)</f>
        <v>-60000</v>
      </c>
      <c r="P989" s="23">
        <f ca="1">SUMIF($3:$3,P$2,989:989)</f>
        <v>-60000</v>
      </c>
      <c r="R989" s="33"/>
      <c r="S989" s="24">
        <f ca="1">-+S959*S982</f>
        <v>-5000</v>
      </c>
      <c r="T989" s="24">
        <f t="shared" ref="T989:CE989" ca="1" si="1266">-+T959*T982</f>
        <v>-5000</v>
      </c>
      <c r="U989" s="24">
        <f t="shared" ca="1" si="1266"/>
        <v>-5000</v>
      </c>
      <c r="V989" s="24">
        <f t="shared" ca="1" si="1266"/>
        <v>-5000</v>
      </c>
      <c r="W989" s="24">
        <f t="shared" ca="1" si="1266"/>
        <v>-5000</v>
      </c>
      <c r="X989" s="24">
        <f t="shared" ca="1" si="1266"/>
        <v>-5000</v>
      </c>
      <c r="Y989" s="24">
        <f t="shared" ca="1" si="1266"/>
        <v>-5000</v>
      </c>
      <c r="Z989" s="24">
        <f t="shared" ca="1" si="1266"/>
        <v>-5000</v>
      </c>
      <c r="AA989" s="24">
        <f t="shared" ca="1" si="1266"/>
        <v>-5000</v>
      </c>
      <c r="AB989" s="24">
        <f t="shared" ca="1" si="1266"/>
        <v>-5000</v>
      </c>
      <c r="AC989" s="24">
        <f t="shared" ca="1" si="1266"/>
        <v>-5000</v>
      </c>
      <c r="AD989" s="24">
        <f t="shared" ca="1" si="1266"/>
        <v>-5000</v>
      </c>
      <c r="AE989" s="24">
        <f t="shared" ca="1" si="1266"/>
        <v>-5000</v>
      </c>
      <c r="AF989" s="24">
        <f t="shared" ca="1" si="1266"/>
        <v>-5000</v>
      </c>
      <c r="AG989" s="24">
        <f t="shared" ca="1" si="1266"/>
        <v>-5000</v>
      </c>
      <c r="AH989" s="24">
        <f t="shared" ca="1" si="1266"/>
        <v>-5000</v>
      </c>
      <c r="AI989" s="24">
        <f t="shared" ca="1" si="1266"/>
        <v>-5000</v>
      </c>
      <c r="AJ989" s="24">
        <f t="shared" ca="1" si="1266"/>
        <v>-5000</v>
      </c>
      <c r="AK989" s="24">
        <f t="shared" ca="1" si="1266"/>
        <v>-5000</v>
      </c>
      <c r="AL989" s="24">
        <f t="shared" ca="1" si="1266"/>
        <v>-5000</v>
      </c>
      <c r="AM989" s="24">
        <f t="shared" ca="1" si="1266"/>
        <v>-5000</v>
      </c>
      <c r="AN989" s="24">
        <f t="shared" ca="1" si="1266"/>
        <v>-5000</v>
      </c>
      <c r="AO989" s="24">
        <f t="shared" ca="1" si="1266"/>
        <v>-5000</v>
      </c>
      <c r="AP989" s="24">
        <f t="shared" ca="1" si="1266"/>
        <v>-5000</v>
      </c>
      <c r="AQ989" s="24">
        <f t="shared" ca="1" si="1266"/>
        <v>-5000</v>
      </c>
      <c r="AR989" s="24">
        <f t="shared" ca="1" si="1266"/>
        <v>-5000</v>
      </c>
      <c r="AS989" s="24">
        <f t="shared" ca="1" si="1266"/>
        <v>-5000</v>
      </c>
      <c r="AT989" s="24">
        <f t="shared" ca="1" si="1266"/>
        <v>-5000</v>
      </c>
      <c r="AU989" s="24">
        <f t="shared" ca="1" si="1266"/>
        <v>-5000</v>
      </c>
      <c r="AV989" s="24">
        <f t="shared" ca="1" si="1266"/>
        <v>-5000</v>
      </c>
      <c r="AW989" s="24">
        <f t="shared" ca="1" si="1266"/>
        <v>-5000</v>
      </c>
      <c r="AX989" s="24">
        <f t="shared" ca="1" si="1266"/>
        <v>-5000</v>
      </c>
      <c r="AY989" s="24">
        <f t="shared" ca="1" si="1266"/>
        <v>-5000</v>
      </c>
      <c r="AZ989" s="24">
        <f t="shared" ca="1" si="1266"/>
        <v>-5000</v>
      </c>
      <c r="BA989" s="24">
        <f t="shared" ca="1" si="1266"/>
        <v>-5000</v>
      </c>
      <c r="BB989" s="24">
        <f t="shared" ca="1" si="1266"/>
        <v>-5000</v>
      </c>
      <c r="BC989" s="24">
        <f t="shared" ca="1" si="1266"/>
        <v>-5000</v>
      </c>
      <c r="BD989" s="24">
        <f t="shared" ca="1" si="1266"/>
        <v>-5000</v>
      </c>
      <c r="BE989" s="24">
        <f t="shared" ca="1" si="1266"/>
        <v>-5000</v>
      </c>
      <c r="BF989" s="24">
        <f t="shared" ca="1" si="1266"/>
        <v>-5000</v>
      </c>
      <c r="BG989" s="24">
        <f t="shared" ca="1" si="1266"/>
        <v>-5000</v>
      </c>
      <c r="BH989" s="24">
        <f t="shared" ca="1" si="1266"/>
        <v>-5000</v>
      </c>
      <c r="BI989" s="24">
        <f t="shared" ca="1" si="1266"/>
        <v>-5000</v>
      </c>
      <c r="BJ989" s="24">
        <f t="shared" ca="1" si="1266"/>
        <v>-5000</v>
      </c>
      <c r="BK989" s="24">
        <f t="shared" ca="1" si="1266"/>
        <v>-5000</v>
      </c>
      <c r="BL989" s="24">
        <f t="shared" ca="1" si="1266"/>
        <v>-5000</v>
      </c>
      <c r="BM989" s="24">
        <f t="shared" ca="1" si="1266"/>
        <v>-5000</v>
      </c>
      <c r="BN989" s="24">
        <f t="shared" ca="1" si="1266"/>
        <v>-5000</v>
      </c>
      <c r="BO989" s="24">
        <f t="shared" ca="1" si="1266"/>
        <v>-5000</v>
      </c>
      <c r="BP989" s="24">
        <f t="shared" ca="1" si="1266"/>
        <v>-5000</v>
      </c>
      <c r="BQ989" s="24">
        <f t="shared" ca="1" si="1266"/>
        <v>-5000</v>
      </c>
      <c r="BR989" s="24">
        <f t="shared" ca="1" si="1266"/>
        <v>-5000</v>
      </c>
      <c r="BS989" s="24">
        <f t="shared" ca="1" si="1266"/>
        <v>-5000</v>
      </c>
      <c r="BT989" s="24">
        <f t="shared" ca="1" si="1266"/>
        <v>-5000</v>
      </c>
      <c r="BU989" s="24">
        <f t="shared" ca="1" si="1266"/>
        <v>-5000</v>
      </c>
      <c r="BV989" s="24">
        <f t="shared" ca="1" si="1266"/>
        <v>-5000</v>
      </c>
      <c r="BW989" s="24">
        <f t="shared" ca="1" si="1266"/>
        <v>-5000</v>
      </c>
      <c r="BX989" s="24">
        <f t="shared" ca="1" si="1266"/>
        <v>-5000</v>
      </c>
      <c r="BY989" s="24">
        <f t="shared" ca="1" si="1266"/>
        <v>-5000</v>
      </c>
      <c r="BZ989" s="24">
        <f t="shared" ca="1" si="1266"/>
        <v>-5000</v>
      </c>
      <c r="CA989" s="24">
        <f t="shared" ca="1" si="1266"/>
        <v>-5000</v>
      </c>
      <c r="CB989" s="24">
        <f t="shared" ca="1" si="1266"/>
        <v>-5000</v>
      </c>
      <c r="CC989" s="24">
        <f t="shared" ca="1" si="1266"/>
        <v>-5000</v>
      </c>
      <c r="CD989" s="24">
        <f t="shared" ca="1" si="1266"/>
        <v>-5000</v>
      </c>
      <c r="CE989" s="24">
        <f t="shared" ca="1" si="1266"/>
        <v>-5000</v>
      </c>
      <c r="CF989" s="24">
        <f t="shared" ref="CF989:DL989" ca="1" si="1267">-+CF959*CF982</f>
        <v>-5000</v>
      </c>
      <c r="CG989" s="24">
        <f t="shared" ca="1" si="1267"/>
        <v>-5000</v>
      </c>
      <c r="CH989" s="24">
        <f t="shared" ca="1" si="1267"/>
        <v>-5000</v>
      </c>
      <c r="CI989" s="24">
        <f t="shared" ca="1" si="1267"/>
        <v>-5000</v>
      </c>
      <c r="CJ989" s="24">
        <f t="shared" ca="1" si="1267"/>
        <v>-5000</v>
      </c>
      <c r="CK989" s="24">
        <f t="shared" ca="1" si="1267"/>
        <v>-5000</v>
      </c>
      <c r="CL989" s="24">
        <f t="shared" ca="1" si="1267"/>
        <v>-5000</v>
      </c>
      <c r="CM989" s="24" t="e">
        <f t="shared" ca="1" si="1267"/>
        <v>#N/A</v>
      </c>
      <c r="CN989" s="24" t="e">
        <f t="shared" ca="1" si="1267"/>
        <v>#N/A</v>
      </c>
      <c r="CO989" s="24" t="e">
        <f t="shared" ca="1" si="1267"/>
        <v>#N/A</v>
      </c>
      <c r="CP989" s="24" t="e">
        <f t="shared" ca="1" si="1267"/>
        <v>#N/A</v>
      </c>
      <c r="CQ989" s="24" t="e">
        <f t="shared" ca="1" si="1267"/>
        <v>#N/A</v>
      </c>
      <c r="CR989" s="24" t="e">
        <f t="shared" ca="1" si="1267"/>
        <v>#N/A</v>
      </c>
      <c r="CS989" s="24" t="e">
        <f t="shared" ca="1" si="1267"/>
        <v>#N/A</v>
      </c>
      <c r="CT989" s="24" t="e">
        <f t="shared" ca="1" si="1267"/>
        <v>#N/A</v>
      </c>
      <c r="CU989" s="24" t="e">
        <f t="shared" ca="1" si="1267"/>
        <v>#N/A</v>
      </c>
      <c r="CV989" s="24" t="e">
        <f t="shared" ca="1" si="1267"/>
        <v>#N/A</v>
      </c>
      <c r="CW989" s="24" t="e">
        <f t="shared" ca="1" si="1267"/>
        <v>#N/A</v>
      </c>
      <c r="CX989" s="24" t="e">
        <f t="shared" ca="1" si="1267"/>
        <v>#N/A</v>
      </c>
      <c r="CY989" s="24" t="e">
        <f t="shared" ca="1" si="1267"/>
        <v>#N/A</v>
      </c>
      <c r="CZ989" s="24" t="e">
        <f t="shared" ca="1" si="1267"/>
        <v>#N/A</v>
      </c>
      <c r="DA989" s="24" t="e">
        <f t="shared" ca="1" si="1267"/>
        <v>#N/A</v>
      </c>
      <c r="DB989" s="24" t="e">
        <f t="shared" ca="1" si="1267"/>
        <v>#N/A</v>
      </c>
      <c r="DC989" s="24" t="e">
        <f t="shared" ca="1" si="1267"/>
        <v>#N/A</v>
      </c>
      <c r="DD989" s="24" t="e">
        <f t="shared" ca="1" si="1267"/>
        <v>#N/A</v>
      </c>
      <c r="DE989" s="24" t="e">
        <f t="shared" ca="1" si="1267"/>
        <v>#N/A</v>
      </c>
      <c r="DF989" s="24" t="e">
        <f t="shared" ca="1" si="1267"/>
        <v>#N/A</v>
      </c>
      <c r="DG989" s="24" t="e">
        <f t="shared" ca="1" si="1267"/>
        <v>#N/A</v>
      </c>
      <c r="DH989" s="24" t="e">
        <f t="shared" ca="1" si="1267"/>
        <v>#N/A</v>
      </c>
      <c r="DI989" s="24" t="e">
        <f t="shared" ca="1" si="1267"/>
        <v>#N/A</v>
      </c>
      <c r="DJ989" s="24" t="e">
        <f t="shared" ca="1" si="1267"/>
        <v>#N/A</v>
      </c>
      <c r="DK989" s="24" t="e">
        <f t="shared" ca="1" si="1267"/>
        <v>#N/A</v>
      </c>
      <c r="DL989" s="24" t="e">
        <f t="shared" ca="1" si="1267"/>
        <v>#N/A</v>
      </c>
    </row>
    <row r="990" spans="1:116" x14ac:dyDescent="0.4">
      <c r="D990" t="s">
        <v>815</v>
      </c>
      <c r="E990" s="8" t="str">
        <f t="shared" si="1261"/>
        <v>990 LISTSALE-PV</v>
      </c>
      <c r="G990" s="158" t="s">
        <v>805</v>
      </c>
      <c r="H990" s="31"/>
      <c r="I990" s="73"/>
      <c r="J990" s="73"/>
      <c r="K990" s="23">
        <f ca="1">SUMIF($3:$3,K$2,990:990)</f>
        <v>-180000</v>
      </c>
      <c r="L990" s="23">
        <f ca="1">SUMIF($3:$3,L$2,990:990)</f>
        <v>-180000</v>
      </c>
      <c r="M990" s="23">
        <f ca="1">SUMIF($3:$3,M$2,990:990)</f>
        <v>-180000</v>
      </c>
      <c r="N990" s="23">
        <f ca="1">SUMIF($3:$3,N$2,990:990)</f>
        <v>-180000</v>
      </c>
      <c r="O990" s="23">
        <f ca="1">SUMIF($3:$3,O$2,990:990)</f>
        <v>-180000</v>
      </c>
      <c r="P990" s="23">
        <f ca="1">SUMIF($3:$3,P$2,990:990)</f>
        <v>-180000</v>
      </c>
      <c r="R990" s="33"/>
      <c r="S990" s="24">
        <f ca="1">-+S960*S983</f>
        <v>-15000</v>
      </c>
      <c r="T990" s="24">
        <f t="shared" ref="T990:CE990" ca="1" si="1268">-+T960*T983</f>
        <v>-15000</v>
      </c>
      <c r="U990" s="24">
        <f t="shared" ca="1" si="1268"/>
        <v>-15000</v>
      </c>
      <c r="V990" s="24">
        <f t="shared" ca="1" si="1268"/>
        <v>-15000</v>
      </c>
      <c r="W990" s="24">
        <f t="shared" ca="1" si="1268"/>
        <v>-15000</v>
      </c>
      <c r="X990" s="24">
        <f t="shared" ca="1" si="1268"/>
        <v>-15000</v>
      </c>
      <c r="Y990" s="24">
        <f t="shared" ca="1" si="1268"/>
        <v>-15000</v>
      </c>
      <c r="Z990" s="24">
        <f t="shared" ca="1" si="1268"/>
        <v>-15000</v>
      </c>
      <c r="AA990" s="24">
        <f t="shared" ca="1" si="1268"/>
        <v>-15000</v>
      </c>
      <c r="AB990" s="24">
        <f t="shared" ca="1" si="1268"/>
        <v>-15000</v>
      </c>
      <c r="AC990" s="24">
        <f t="shared" ca="1" si="1268"/>
        <v>-15000</v>
      </c>
      <c r="AD990" s="24">
        <f t="shared" ca="1" si="1268"/>
        <v>-15000</v>
      </c>
      <c r="AE990" s="24">
        <f t="shared" ca="1" si="1268"/>
        <v>-15000</v>
      </c>
      <c r="AF990" s="24">
        <f t="shared" ca="1" si="1268"/>
        <v>-15000</v>
      </c>
      <c r="AG990" s="24">
        <f t="shared" ca="1" si="1268"/>
        <v>-15000</v>
      </c>
      <c r="AH990" s="24">
        <f t="shared" ca="1" si="1268"/>
        <v>-15000</v>
      </c>
      <c r="AI990" s="24">
        <f t="shared" ca="1" si="1268"/>
        <v>-15000</v>
      </c>
      <c r="AJ990" s="24">
        <f t="shared" ca="1" si="1268"/>
        <v>-15000</v>
      </c>
      <c r="AK990" s="24">
        <f t="shared" ca="1" si="1268"/>
        <v>-15000</v>
      </c>
      <c r="AL990" s="24">
        <f t="shared" ca="1" si="1268"/>
        <v>-15000</v>
      </c>
      <c r="AM990" s="24">
        <f t="shared" ca="1" si="1268"/>
        <v>-15000</v>
      </c>
      <c r="AN990" s="24">
        <f t="shared" ca="1" si="1268"/>
        <v>-15000</v>
      </c>
      <c r="AO990" s="24">
        <f t="shared" ca="1" si="1268"/>
        <v>-15000</v>
      </c>
      <c r="AP990" s="24">
        <f t="shared" ca="1" si="1268"/>
        <v>-15000</v>
      </c>
      <c r="AQ990" s="24">
        <f t="shared" ca="1" si="1268"/>
        <v>-15000</v>
      </c>
      <c r="AR990" s="24">
        <f t="shared" ca="1" si="1268"/>
        <v>-15000</v>
      </c>
      <c r="AS990" s="24">
        <f t="shared" ca="1" si="1268"/>
        <v>-15000</v>
      </c>
      <c r="AT990" s="24">
        <f t="shared" ca="1" si="1268"/>
        <v>-15000</v>
      </c>
      <c r="AU990" s="24">
        <f t="shared" ca="1" si="1268"/>
        <v>-15000</v>
      </c>
      <c r="AV990" s="24">
        <f t="shared" ca="1" si="1268"/>
        <v>-15000</v>
      </c>
      <c r="AW990" s="24">
        <f t="shared" ca="1" si="1268"/>
        <v>-15000</v>
      </c>
      <c r="AX990" s="24">
        <f t="shared" ca="1" si="1268"/>
        <v>-15000</v>
      </c>
      <c r="AY990" s="24">
        <f t="shared" ca="1" si="1268"/>
        <v>-15000</v>
      </c>
      <c r="AZ990" s="24">
        <f t="shared" ca="1" si="1268"/>
        <v>-15000</v>
      </c>
      <c r="BA990" s="24">
        <f t="shared" ca="1" si="1268"/>
        <v>-15000</v>
      </c>
      <c r="BB990" s="24">
        <f t="shared" ca="1" si="1268"/>
        <v>-15000</v>
      </c>
      <c r="BC990" s="24">
        <f t="shared" ca="1" si="1268"/>
        <v>-15000</v>
      </c>
      <c r="BD990" s="24">
        <f t="shared" ca="1" si="1268"/>
        <v>-15000</v>
      </c>
      <c r="BE990" s="24">
        <f t="shared" ca="1" si="1268"/>
        <v>-15000</v>
      </c>
      <c r="BF990" s="24">
        <f t="shared" ca="1" si="1268"/>
        <v>-15000</v>
      </c>
      <c r="BG990" s="24">
        <f t="shared" ca="1" si="1268"/>
        <v>-15000</v>
      </c>
      <c r="BH990" s="24">
        <f t="shared" ca="1" si="1268"/>
        <v>-15000</v>
      </c>
      <c r="BI990" s="24">
        <f t="shared" ca="1" si="1268"/>
        <v>-15000</v>
      </c>
      <c r="BJ990" s="24">
        <f t="shared" ca="1" si="1268"/>
        <v>-15000</v>
      </c>
      <c r="BK990" s="24">
        <f t="shared" ca="1" si="1268"/>
        <v>-15000</v>
      </c>
      <c r="BL990" s="24">
        <f t="shared" ca="1" si="1268"/>
        <v>-15000</v>
      </c>
      <c r="BM990" s="24">
        <f t="shared" ca="1" si="1268"/>
        <v>-15000</v>
      </c>
      <c r="BN990" s="24">
        <f t="shared" ca="1" si="1268"/>
        <v>-15000</v>
      </c>
      <c r="BO990" s="24">
        <f t="shared" ca="1" si="1268"/>
        <v>-15000</v>
      </c>
      <c r="BP990" s="24">
        <f t="shared" ca="1" si="1268"/>
        <v>-15000</v>
      </c>
      <c r="BQ990" s="24">
        <f t="shared" ca="1" si="1268"/>
        <v>-15000</v>
      </c>
      <c r="BR990" s="24">
        <f t="shared" ca="1" si="1268"/>
        <v>-15000</v>
      </c>
      <c r="BS990" s="24">
        <f t="shared" ca="1" si="1268"/>
        <v>-15000</v>
      </c>
      <c r="BT990" s="24">
        <f t="shared" ca="1" si="1268"/>
        <v>-15000</v>
      </c>
      <c r="BU990" s="24">
        <f t="shared" ca="1" si="1268"/>
        <v>-15000</v>
      </c>
      <c r="BV990" s="24">
        <f t="shared" ca="1" si="1268"/>
        <v>-15000</v>
      </c>
      <c r="BW990" s="24">
        <f t="shared" ca="1" si="1268"/>
        <v>-15000</v>
      </c>
      <c r="BX990" s="24">
        <f t="shared" ca="1" si="1268"/>
        <v>-15000</v>
      </c>
      <c r="BY990" s="24">
        <f t="shared" ca="1" si="1268"/>
        <v>-15000</v>
      </c>
      <c r="BZ990" s="24">
        <f t="shared" ca="1" si="1268"/>
        <v>-15000</v>
      </c>
      <c r="CA990" s="24">
        <f t="shared" ca="1" si="1268"/>
        <v>-15000</v>
      </c>
      <c r="CB990" s="24">
        <f t="shared" ca="1" si="1268"/>
        <v>-15000</v>
      </c>
      <c r="CC990" s="24">
        <f t="shared" ca="1" si="1268"/>
        <v>-15000</v>
      </c>
      <c r="CD990" s="24">
        <f t="shared" ca="1" si="1268"/>
        <v>-15000</v>
      </c>
      <c r="CE990" s="24">
        <f t="shared" ca="1" si="1268"/>
        <v>-15000</v>
      </c>
      <c r="CF990" s="24">
        <f t="shared" ref="CF990:DL990" ca="1" si="1269">-+CF960*CF983</f>
        <v>-15000</v>
      </c>
      <c r="CG990" s="24">
        <f t="shared" ca="1" si="1269"/>
        <v>-15000</v>
      </c>
      <c r="CH990" s="24">
        <f t="shared" ca="1" si="1269"/>
        <v>-15000</v>
      </c>
      <c r="CI990" s="24">
        <f t="shared" ca="1" si="1269"/>
        <v>-15000</v>
      </c>
      <c r="CJ990" s="24">
        <f t="shared" ca="1" si="1269"/>
        <v>-15000</v>
      </c>
      <c r="CK990" s="24">
        <f t="shared" ca="1" si="1269"/>
        <v>-15000</v>
      </c>
      <c r="CL990" s="24">
        <f t="shared" ca="1" si="1269"/>
        <v>-15000</v>
      </c>
      <c r="CM990" s="24" t="e">
        <f t="shared" ca="1" si="1269"/>
        <v>#N/A</v>
      </c>
      <c r="CN990" s="24" t="e">
        <f t="shared" ca="1" si="1269"/>
        <v>#N/A</v>
      </c>
      <c r="CO990" s="24" t="e">
        <f t="shared" ca="1" si="1269"/>
        <v>#N/A</v>
      </c>
      <c r="CP990" s="24" t="e">
        <f t="shared" ca="1" si="1269"/>
        <v>#N/A</v>
      </c>
      <c r="CQ990" s="24" t="e">
        <f t="shared" ca="1" si="1269"/>
        <v>#N/A</v>
      </c>
      <c r="CR990" s="24" t="e">
        <f t="shared" ca="1" si="1269"/>
        <v>#N/A</v>
      </c>
      <c r="CS990" s="24" t="e">
        <f t="shared" ca="1" si="1269"/>
        <v>#N/A</v>
      </c>
      <c r="CT990" s="24" t="e">
        <f t="shared" ca="1" si="1269"/>
        <v>#N/A</v>
      </c>
      <c r="CU990" s="24" t="e">
        <f t="shared" ca="1" si="1269"/>
        <v>#N/A</v>
      </c>
      <c r="CV990" s="24" t="e">
        <f t="shared" ca="1" si="1269"/>
        <v>#N/A</v>
      </c>
      <c r="CW990" s="24" t="e">
        <f t="shared" ca="1" si="1269"/>
        <v>#N/A</v>
      </c>
      <c r="CX990" s="24" t="e">
        <f t="shared" ca="1" si="1269"/>
        <v>#N/A</v>
      </c>
      <c r="CY990" s="24" t="e">
        <f t="shared" ca="1" si="1269"/>
        <v>#N/A</v>
      </c>
      <c r="CZ990" s="24" t="e">
        <f t="shared" ca="1" si="1269"/>
        <v>#N/A</v>
      </c>
      <c r="DA990" s="24" t="e">
        <f t="shared" ca="1" si="1269"/>
        <v>#N/A</v>
      </c>
      <c r="DB990" s="24" t="e">
        <f t="shared" ca="1" si="1269"/>
        <v>#N/A</v>
      </c>
      <c r="DC990" s="24" t="e">
        <f t="shared" ca="1" si="1269"/>
        <v>#N/A</v>
      </c>
      <c r="DD990" s="24" t="e">
        <f t="shared" ca="1" si="1269"/>
        <v>#N/A</v>
      </c>
      <c r="DE990" s="24" t="e">
        <f t="shared" ca="1" si="1269"/>
        <v>#N/A</v>
      </c>
      <c r="DF990" s="24" t="e">
        <f t="shared" ca="1" si="1269"/>
        <v>#N/A</v>
      </c>
      <c r="DG990" s="24" t="e">
        <f t="shared" ca="1" si="1269"/>
        <v>#N/A</v>
      </c>
      <c r="DH990" s="24" t="e">
        <f t="shared" ca="1" si="1269"/>
        <v>#N/A</v>
      </c>
      <c r="DI990" s="24" t="e">
        <f t="shared" ca="1" si="1269"/>
        <v>#N/A</v>
      </c>
      <c r="DJ990" s="24" t="e">
        <f t="shared" ca="1" si="1269"/>
        <v>#N/A</v>
      </c>
      <c r="DK990" s="24" t="e">
        <f t="shared" ca="1" si="1269"/>
        <v>#N/A</v>
      </c>
      <c r="DL990" s="24" t="e">
        <f t="shared" ca="1" si="1269"/>
        <v>#N/A</v>
      </c>
    </row>
    <row r="991" spans="1:116" x14ac:dyDescent="0.4">
      <c r="D991" t="s">
        <v>815</v>
      </c>
      <c r="E991" s="8" t="str">
        <f t="shared" si="1261"/>
        <v>991 LISTSALE-PV</v>
      </c>
      <c r="G991" s="158" t="s">
        <v>806</v>
      </c>
      <c r="H991" s="31"/>
      <c r="I991" s="73"/>
      <c r="J991" s="73"/>
      <c r="K991" s="258">
        <f ca="1">SUMIF($3:$3,K$2,991:991)</f>
        <v>-120000</v>
      </c>
      <c r="L991" s="258">
        <f ca="1">SUMIF($3:$3,L$2,991:991)</f>
        <v>-120000</v>
      </c>
      <c r="M991" s="258">
        <f ca="1">SUMIF($3:$3,M$2,991:991)</f>
        <v>-120000</v>
      </c>
      <c r="N991" s="258">
        <f ca="1">SUMIF($3:$3,N$2,991:991)</f>
        <v>-120000</v>
      </c>
      <c r="O991" s="258">
        <f ca="1">SUMIF($3:$3,O$2,991:991)</f>
        <v>-120000</v>
      </c>
      <c r="P991" s="258">
        <f ca="1">SUMIF($3:$3,P$2,991:991)</f>
        <v>-120000</v>
      </c>
      <c r="R991" s="33"/>
      <c r="S991" s="138">
        <f ca="1">-+S961*S984</f>
        <v>-10000</v>
      </c>
      <c r="T991" s="138">
        <f t="shared" ref="T991:CE991" ca="1" si="1270">-+T961*T984</f>
        <v>-10000</v>
      </c>
      <c r="U991" s="138">
        <f t="shared" ca="1" si="1270"/>
        <v>-10000</v>
      </c>
      <c r="V991" s="138">
        <f t="shared" ca="1" si="1270"/>
        <v>-10000</v>
      </c>
      <c r="W991" s="138">
        <f t="shared" ca="1" si="1270"/>
        <v>-10000</v>
      </c>
      <c r="X991" s="138">
        <f t="shared" ca="1" si="1270"/>
        <v>-10000</v>
      </c>
      <c r="Y991" s="138">
        <f t="shared" ca="1" si="1270"/>
        <v>-10000</v>
      </c>
      <c r="Z991" s="138">
        <f t="shared" ca="1" si="1270"/>
        <v>-10000</v>
      </c>
      <c r="AA991" s="138">
        <f t="shared" ca="1" si="1270"/>
        <v>-10000</v>
      </c>
      <c r="AB991" s="138">
        <f t="shared" ca="1" si="1270"/>
        <v>-10000</v>
      </c>
      <c r="AC991" s="138">
        <f t="shared" ca="1" si="1270"/>
        <v>-10000</v>
      </c>
      <c r="AD991" s="138">
        <f t="shared" ca="1" si="1270"/>
        <v>-10000</v>
      </c>
      <c r="AE991" s="138">
        <f t="shared" ca="1" si="1270"/>
        <v>-10000</v>
      </c>
      <c r="AF991" s="138">
        <f t="shared" ca="1" si="1270"/>
        <v>-10000</v>
      </c>
      <c r="AG991" s="138">
        <f t="shared" ca="1" si="1270"/>
        <v>-10000</v>
      </c>
      <c r="AH991" s="138">
        <f t="shared" ca="1" si="1270"/>
        <v>-10000</v>
      </c>
      <c r="AI991" s="138">
        <f t="shared" ca="1" si="1270"/>
        <v>-10000</v>
      </c>
      <c r="AJ991" s="138">
        <f t="shared" ca="1" si="1270"/>
        <v>-10000</v>
      </c>
      <c r="AK991" s="138">
        <f t="shared" ca="1" si="1270"/>
        <v>-10000</v>
      </c>
      <c r="AL991" s="138">
        <f t="shared" ca="1" si="1270"/>
        <v>-10000</v>
      </c>
      <c r="AM991" s="138">
        <f t="shared" ca="1" si="1270"/>
        <v>-10000</v>
      </c>
      <c r="AN991" s="138">
        <f t="shared" ca="1" si="1270"/>
        <v>-10000</v>
      </c>
      <c r="AO991" s="138">
        <f t="shared" ca="1" si="1270"/>
        <v>-10000</v>
      </c>
      <c r="AP991" s="138">
        <f t="shared" ca="1" si="1270"/>
        <v>-10000</v>
      </c>
      <c r="AQ991" s="138">
        <f t="shared" ca="1" si="1270"/>
        <v>-10000</v>
      </c>
      <c r="AR991" s="138">
        <f t="shared" ca="1" si="1270"/>
        <v>-10000</v>
      </c>
      <c r="AS991" s="138">
        <f t="shared" ca="1" si="1270"/>
        <v>-10000</v>
      </c>
      <c r="AT991" s="138">
        <f t="shared" ca="1" si="1270"/>
        <v>-10000</v>
      </c>
      <c r="AU991" s="138">
        <f t="shared" ca="1" si="1270"/>
        <v>-10000</v>
      </c>
      <c r="AV991" s="138">
        <f t="shared" ca="1" si="1270"/>
        <v>-10000</v>
      </c>
      <c r="AW991" s="138">
        <f t="shared" ca="1" si="1270"/>
        <v>-10000</v>
      </c>
      <c r="AX991" s="138">
        <f t="shared" ca="1" si="1270"/>
        <v>-10000</v>
      </c>
      <c r="AY991" s="138">
        <f t="shared" ca="1" si="1270"/>
        <v>-10000</v>
      </c>
      <c r="AZ991" s="138">
        <f t="shared" ca="1" si="1270"/>
        <v>-10000</v>
      </c>
      <c r="BA991" s="138">
        <f t="shared" ca="1" si="1270"/>
        <v>-10000</v>
      </c>
      <c r="BB991" s="138">
        <f t="shared" ca="1" si="1270"/>
        <v>-10000</v>
      </c>
      <c r="BC991" s="138">
        <f t="shared" ca="1" si="1270"/>
        <v>-10000</v>
      </c>
      <c r="BD991" s="138">
        <f t="shared" ca="1" si="1270"/>
        <v>-10000</v>
      </c>
      <c r="BE991" s="138">
        <f t="shared" ca="1" si="1270"/>
        <v>-10000</v>
      </c>
      <c r="BF991" s="138">
        <f t="shared" ca="1" si="1270"/>
        <v>-10000</v>
      </c>
      <c r="BG991" s="138">
        <f t="shared" ca="1" si="1270"/>
        <v>-10000</v>
      </c>
      <c r="BH991" s="138">
        <f t="shared" ca="1" si="1270"/>
        <v>-10000</v>
      </c>
      <c r="BI991" s="138">
        <f t="shared" ca="1" si="1270"/>
        <v>-10000</v>
      </c>
      <c r="BJ991" s="138">
        <f t="shared" ca="1" si="1270"/>
        <v>-10000</v>
      </c>
      <c r="BK991" s="138">
        <f t="shared" ca="1" si="1270"/>
        <v>-10000</v>
      </c>
      <c r="BL991" s="138">
        <f t="shared" ca="1" si="1270"/>
        <v>-10000</v>
      </c>
      <c r="BM991" s="138">
        <f t="shared" ca="1" si="1270"/>
        <v>-10000</v>
      </c>
      <c r="BN991" s="138">
        <f t="shared" ca="1" si="1270"/>
        <v>-10000</v>
      </c>
      <c r="BO991" s="138">
        <f t="shared" ca="1" si="1270"/>
        <v>-10000</v>
      </c>
      <c r="BP991" s="138">
        <f t="shared" ca="1" si="1270"/>
        <v>-10000</v>
      </c>
      <c r="BQ991" s="138">
        <f t="shared" ca="1" si="1270"/>
        <v>-10000</v>
      </c>
      <c r="BR991" s="138">
        <f t="shared" ca="1" si="1270"/>
        <v>-10000</v>
      </c>
      <c r="BS991" s="138">
        <f t="shared" ca="1" si="1270"/>
        <v>-10000</v>
      </c>
      <c r="BT991" s="138">
        <f t="shared" ca="1" si="1270"/>
        <v>-10000</v>
      </c>
      <c r="BU991" s="138">
        <f t="shared" ca="1" si="1270"/>
        <v>-10000</v>
      </c>
      <c r="BV991" s="138">
        <f t="shared" ca="1" si="1270"/>
        <v>-10000</v>
      </c>
      <c r="BW991" s="138">
        <f t="shared" ca="1" si="1270"/>
        <v>-10000</v>
      </c>
      <c r="BX991" s="138">
        <f t="shared" ca="1" si="1270"/>
        <v>-10000</v>
      </c>
      <c r="BY991" s="138">
        <f t="shared" ca="1" si="1270"/>
        <v>-10000</v>
      </c>
      <c r="BZ991" s="138">
        <f t="shared" ca="1" si="1270"/>
        <v>-10000</v>
      </c>
      <c r="CA991" s="138">
        <f t="shared" ca="1" si="1270"/>
        <v>-10000</v>
      </c>
      <c r="CB991" s="138">
        <f t="shared" ca="1" si="1270"/>
        <v>-10000</v>
      </c>
      <c r="CC991" s="138">
        <f t="shared" ca="1" si="1270"/>
        <v>-10000</v>
      </c>
      <c r="CD991" s="138">
        <f t="shared" ca="1" si="1270"/>
        <v>-10000</v>
      </c>
      <c r="CE991" s="138">
        <f t="shared" ca="1" si="1270"/>
        <v>-10000</v>
      </c>
      <c r="CF991" s="138">
        <f t="shared" ref="CF991:DL991" ca="1" si="1271">-+CF961*CF984</f>
        <v>-10000</v>
      </c>
      <c r="CG991" s="138">
        <f t="shared" ca="1" si="1271"/>
        <v>-10000</v>
      </c>
      <c r="CH991" s="138">
        <f t="shared" ca="1" si="1271"/>
        <v>-10000</v>
      </c>
      <c r="CI991" s="138">
        <f t="shared" ca="1" si="1271"/>
        <v>-10000</v>
      </c>
      <c r="CJ991" s="138">
        <f t="shared" ca="1" si="1271"/>
        <v>-10000</v>
      </c>
      <c r="CK991" s="138">
        <f t="shared" ca="1" si="1271"/>
        <v>-10000</v>
      </c>
      <c r="CL991" s="138">
        <f t="shared" ca="1" si="1271"/>
        <v>-10000</v>
      </c>
      <c r="CM991" s="138" t="e">
        <f t="shared" ca="1" si="1271"/>
        <v>#N/A</v>
      </c>
      <c r="CN991" s="138" t="e">
        <f t="shared" ca="1" si="1271"/>
        <v>#N/A</v>
      </c>
      <c r="CO991" s="138" t="e">
        <f t="shared" ca="1" si="1271"/>
        <v>#N/A</v>
      </c>
      <c r="CP991" s="138" t="e">
        <f t="shared" ca="1" si="1271"/>
        <v>#N/A</v>
      </c>
      <c r="CQ991" s="138" t="e">
        <f t="shared" ca="1" si="1271"/>
        <v>#N/A</v>
      </c>
      <c r="CR991" s="138" t="e">
        <f t="shared" ca="1" si="1271"/>
        <v>#N/A</v>
      </c>
      <c r="CS991" s="138" t="e">
        <f t="shared" ca="1" si="1271"/>
        <v>#N/A</v>
      </c>
      <c r="CT991" s="138" t="e">
        <f t="shared" ca="1" si="1271"/>
        <v>#N/A</v>
      </c>
      <c r="CU991" s="138" t="e">
        <f t="shared" ca="1" si="1271"/>
        <v>#N/A</v>
      </c>
      <c r="CV991" s="138" t="e">
        <f t="shared" ca="1" si="1271"/>
        <v>#N/A</v>
      </c>
      <c r="CW991" s="138" t="e">
        <f t="shared" ca="1" si="1271"/>
        <v>#N/A</v>
      </c>
      <c r="CX991" s="138" t="e">
        <f t="shared" ca="1" si="1271"/>
        <v>#N/A</v>
      </c>
      <c r="CY991" s="138" t="e">
        <f t="shared" ca="1" si="1271"/>
        <v>#N/A</v>
      </c>
      <c r="CZ991" s="138" t="e">
        <f t="shared" ca="1" si="1271"/>
        <v>#N/A</v>
      </c>
      <c r="DA991" s="138" t="e">
        <f t="shared" ca="1" si="1271"/>
        <v>#N/A</v>
      </c>
      <c r="DB991" s="138" t="e">
        <f t="shared" ca="1" si="1271"/>
        <v>#N/A</v>
      </c>
      <c r="DC991" s="138" t="e">
        <f t="shared" ca="1" si="1271"/>
        <v>#N/A</v>
      </c>
      <c r="DD991" s="138" t="e">
        <f t="shared" ca="1" si="1271"/>
        <v>#N/A</v>
      </c>
      <c r="DE991" s="138" t="e">
        <f t="shared" ca="1" si="1271"/>
        <v>#N/A</v>
      </c>
      <c r="DF991" s="138" t="e">
        <f t="shared" ca="1" si="1271"/>
        <v>#N/A</v>
      </c>
      <c r="DG991" s="138" t="e">
        <f t="shared" ca="1" si="1271"/>
        <v>#N/A</v>
      </c>
      <c r="DH991" s="138" t="e">
        <f t="shared" ca="1" si="1271"/>
        <v>#N/A</v>
      </c>
      <c r="DI991" s="138" t="e">
        <f t="shared" ca="1" si="1271"/>
        <v>#N/A</v>
      </c>
      <c r="DJ991" s="138" t="e">
        <f t="shared" ca="1" si="1271"/>
        <v>#N/A</v>
      </c>
      <c r="DK991" s="138" t="e">
        <f t="shared" ca="1" si="1271"/>
        <v>#N/A</v>
      </c>
      <c r="DL991" s="138" t="e">
        <f t="shared" ca="1" si="1271"/>
        <v>#N/A</v>
      </c>
    </row>
    <row r="992" spans="1:116" x14ac:dyDescent="0.4">
      <c r="A992" s="27"/>
      <c r="B992" s="27"/>
      <c r="C992" t="s">
        <v>203</v>
      </c>
      <c r="D992" t="s">
        <v>815</v>
      </c>
      <c r="E992" s="8" t="str">
        <f t="shared" si="1261"/>
        <v>992 LISTSALE-PV</v>
      </c>
      <c r="F992" s="27"/>
      <c r="G992" s="126" t="s">
        <v>811</v>
      </c>
      <c r="H992" s="31"/>
      <c r="I992" s="73"/>
      <c r="J992" s="73"/>
      <c r="K992" s="33">
        <f ca="1">SUMIF($3:$3,K$2,992:992)</f>
        <v>-600000</v>
      </c>
      <c r="L992" s="33">
        <f ca="1">SUMIF($3:$3,L$2,992:992)</f>
        <v>-600000</v>
      </c>
      <c r="M992" s="33">
        <f ca="1">SUMIF($3:$3,M$2,992:992)</f>
        <v>-600000</v>
      </c>
      <c r="N992" s="33">
        <f ca="1">SUMIF($3:$3,N$2,992:992)</f>
        <v>-600000</v>
      </c>
      <c r="O992" s="33">
        <f ca="1">SUMIF($3:$3,O$2,992:992)</f>
        <v>-600000</v>
      </c>
      <c r="P992" s="33">
        <f ca="1">SUMIF($3:$3,P$2,992:992)</f>
        <v>-600000</v>
      </c>
      <c r="R992" s="33"/>
      <c r="S992" s="33">
        <f ca="1">SUM(S987:S991)</f>
        <v>-50000</v>
      </c>
      <c r="T992" s="33">
        <f t="shared" ref="T992:CE992" ca="1" si="1272">SUM(T987:T991)</f>
        <v>-50000</v>
      </c>
      <c r="U992" s="33">
        <f t="shared" ca="1" si="1272"/>
        <v>-50000</v>
      </c>
      <c r="V992" s="33">
        <f t="shared" ca="1" si="1272"/>
        <v>-50000</v>
      </c>
      <c r="W992" s="33">
        <f t="shared" ca="1" si="1272"/>
        <v>-50000</v>
      </c>
      <c r="X992" s="33">
        <f t="shared" ca="1" si="1272"/>
        <v>-50000</v>
      </c>
      <c r="Y992" s="33">
        <f t="shared" ca="1" si="1272"/>
        <v>-50000</v>
      </c>
      <c r="Z992" s="33">
        <f t="shared" ca="1" si="1272"/>
        <v>-50000</v>
      </c>
      <c r="AA992" s="33">
        <f t="shared" ca="1" si="1272"/>
        <v>-50000</v>
      </c>
      <c r="AB992" s="33">
        <f t="shared" ca="1" si="1272"/>
        <v>-50000</v>
      </c>
      <c r="AC992" s="33">
        <f t="shared" ca="1" si="1272"/>
        <v>-50000</v>
      </c>
      <c r="AD992" s="33">
        <f t="shared" ca="1" si="1272"/>
        <v>-50000</v>
      </c>
      <c r="AE992" s="33">
        <f t="shared" ca="1" si="1272"/>
        <v>-50000</v>
      </c>
      <c r="AF992" s="33">
        <f t="shared" ca="1" si="1272"/>
        <v>-50000</v>
      </c>
      <c r="AG992" s="33">
        <f t="shared" ca="1" si="1272"/>
        <v>-50000</v>
      </c>
      <c r="AH992" s="33">
        <f t="shared" ca="1" si="1272"/>
        <v>-50000</v>
      </c>
      <c r="AI992" s="33">
        <f t="shared" ca="1" si="1272"/>
        <v>-50000</v>
      </c>
      <c r="AJ992" s="33">
        <f t="shared" ca="1" si="1272"/>
        <v>-50000</v>
      </c>
      <c r="AK992" s="33">
        <f t="shared" ca="1" si="1272"/>
        <v>-50000</v>
      </c>
      <c r="AL992" s="33">
        <f t="shared" ca="1" si="1272"/>
        <v>-50000</v>
      </c>
      <c r="AM992" s="33">
        <f t="shared" ca="1" si="1272"/>
        <v>-50000</v>
      </c>
      <c r="AN992" s="33">
        <f t="shared" ca="1" si="1272"/>
        <v>-50000</v>
      </c>
      <c r="AO992" s="33">
        <f t="shared" ca="1" si="1272"/>
        <v>-50000</v>
      </c>
      <c r="AP992" s="33">
        <f t="shared" ca="1" si="1272"/>
        <v>-50000</v>
      </c>
      <c r="AQ992" s="33">
        <f t="shared" ca="1" si="1272"/>
        <v>-50000</v>
      </c>
      <c r="AR992" s="33">
        <f t="shared" ca="1" si="1272"/>
        <v>-50000</v>
      </c>
      <c r="AS992" s="33">
        <f t="shared" ca="1" si="1272"/>
        <v>-50000</v>
      </c>
      <c r="AT992" s="33">
        <f t="shared" ca="1" si="1272"/>
        <v>-50000</v>
      </c>
      <c r="AU992" s="33">
        <f t="shared" ca="1" si="1272"/>
        <v>-50000</v>
      </c>
      <c r="AV992" s="33">
        <f t="shared" ca="1" si="1272"/>
        <v>-50000</v>
      </c>
      <c r="AW992" s="33">
        <f t="shared" ca="1" si="1272"/>
        <v>-50000</v>
      </c>
      <c r="AX992" s="33">
        <f t="shared" ca="1" si="1272"/>
        <v>-50000</v>
      </c>
      <c r="AY992" s="33">
        <f t="shared" ca="1" si="1272"/>
        <v>-50000</v>
      </c>
      <c r="AZ992" s="33">
        <f t="shared" ca="1" si="1272"/>
        <v>-50000</v>
      </c>
      <c r="BA992" s="33">
        <f t="shared" ca="1" si="1272"/>
        <v>-50000</v>
      </c>
      <c r="BB992" s="33">
        <f t="shared" ca="1" si="1272"/>
        <v>-50000</v>
      </c>
      <c r="BC992" s="33">
        <f t="shared" ca="1" si="1272"/>
        <v>-50000</v>
      </c>
      <c r="BD992" s="33">
        <f t="shared" ca="1" si="1272"/>
        <v>-50000</v>
      </c>
      <c r="BE992" s="33">
        <f t="shared" ca="1" si="1272"/>
        <v>-50000</v>
      </c>
      <c r="BF992" s="33">
        <f t="shared" ca="1" si="1272"/>
        <v>-50000</v>
      </c>
      <c r="BG992" s="33">
        <f t="shared" ca="1" si="1272"/>
        <v>-50000</v>
      </c>
      <c r="BH992" s="33">
        <f t="shared" ca="1" si="1272"/>
        <v>-50000</v>
      </c>
      <c r="BI992" s="33">
        <f t="shared" ca="1" si="1272"/>
        <v>-50000</v>
      </c>
      <c r="BJ992" s="33">
        <f t="shared" ca="1" si="1272"/>
        <v>-50000</v>
      </c>
      <c r="BK992" s="33">
        <f t="shared" ca="1" si="1272"/>
        <v>-50000</v>
      </c>
      <c r="BL992" s="33">
        <f t="shared" ca="1" si="1272"/>
        <v>-50000</v>
      </c>
      <c r="BM992" s="33">
        <f t="shared" ca="1" si="1272"/>
        <v>-50000</v>
      </c>
      <c r="BN992" s="33">
        <f t="shared" ca="1" si="1272"/>
        <v>-50000</v>
      </c>
      <c r="BO992" s="33">
        <f t="shared" ca="1" si="1272"/>
        <v>-50000</v>
      </c>
      <c r="BP992" s="33">
        <f t="shared" ca="1" si="1272"/>
        <v>-50000</v>
      </c>
      <c r="BQ992" s="33">
        <f t="shared" ca="1" si="1272"/>
        <v>-50000</v>
      </c>
      <c r="BR992" s="33">
        <f t="shared" ca="1" si="1272"/>
        <v>-50000</v>
      </c>
      <c r="BS992" s="33">
        <f t="shared" ca="1" si="1272"/>
        <v>-50000</v>
      </c>
      <c r="BT992" s="33">
        <f t="shared" ca="1" si="1272"/>
        <v>-50000</v>
      </c>
      <c r="BU992" s="33">
        <f t="shared" ca="1" si="1272"/>
        <v>-50000</v>
      </c>
      <c r="BV992" s="33">
        <f t="shared" ca="1" si="1272"/>
        <v>-50000</v>
      </c>
      <c r="BW992" s="33">
        <f t="shared" ca="1" si="1272"/>
        <v>-50000</v>
      </c>
      <c r="BX992" s="33">
        <f t="shared" ca="1" si="1272"/>
        <v>-50000</v>
      </c>
      <c r="BY992" s="33">
        <f t="shared" ca="1" si="1272"/>
        <v>-50000</v>
      </c>
      <c r="BZ992" s="33">
        <f t="shared" ca="1" si="1272"/>
        <v>-50000</v>
      </c>
      <c r="CA992" s="33">
        <f t="shared" ca="1" si="1272"/>
        <v>-50000</v>
      </c>
      <c r="CB992" s="33">
        <f t="shared" ca="1" si="1272"/>
        <v>-50000</v>
      </c>
      <c r="CC992" s="33">
        <f t="shared" ca="1" si="1272"/>
        <v>-50000</v>
      </c>
      <c r="CD992" s="33">
        <f t="shared" ca="1" si="1272"/>
        <v>-50000</v>
      </c>
      <c r="CE992" s="33">
        <f t="shared" ca="1" si="1272"/>
        <v>-50000</v>
      </c>
      <c r="CF992" s="33">
        <f t="shared" ref="CF992:DL992" ca="1" si="1273">SUM(CF987:CF991)</f>
        <v>-50000</v>
      </c>
      <c r="CG992" s="33">
        <f t="shared" ca="1" si="1273"/>
        <v>-50000</v>
      </c>
      <c r="CH992" s="33">
        <f t="shared" ca="1" si="1273"/>
        <v>-50000</v>
      </c>
      <c r="CI992" s="33">
        <f t="shared" ca="1" si="1273"/>
        <v>-50000</v>
      </c>
      <c r="CJ992" s="33">
        <f t="shared" ca="1" si="1273"/>
        <v>-50000</v>
      </c>
      <c r="CK992" s="33">
        <f t="shared" ca="1" si="1273"/>
        <v>-50000</v>
      </c>
      <c r="CL992" s="33">
        <f t="shared" ca="1" si="1273"/>
        <v>-50000</v>
      </c>
      <c r="CM992" s="33" t="e">
        <f t="shared" ca="1" si="1273"/>
        <v>#N/A</v>
      </c>
      <c r="CN992" s="33" t="e">
        <f t="shared" ca="1" si="1273"/>
        <v>#N/A</v>
      </c>
      <c r="CO992" s="33" t="e">
        <f t="shared" ca="1" si="1273"/>
        <v>#N/A</v>
      </c>
      <c r="CP992" s="33" t="e">
        <f t="shared" ca="1" si="1273"/>
        <v>#N/A</v>
      </c>
      <c r="CQ992" s="33" t="e">
        <f t="shared" ca="1" si="1273"/>
        <v>#N/A</v>
      </c>
      <c r="CR992" s="33" t="e">
        <f t="shared" ca="1" si="1273"/>
        <v>#N/A</v>
      </c>
      <c r="CS992" s="33" t="e">
        <f t="shared" ca="1" si="1273"/>
        <v>#N/A</v>
      </c>
      <c r="CT992" s="33" t="e">
        <f t="shared" ca="1" si="1273"/>
        <v>#N/A</v>
      </c>
      <c r="CU992" s="33" t="e">
        <f t="shared" ca="1" si="1273"/>
        <v>#N/A</v>
      </c>
      <c r="CV992" s="33" t="e">
        <f t="shared" ca="1" si="1273"/>
        <v>#N/A</v>
      </c>
      <c r="CW992" s="33" t="e">
        <f t="shared" ca="1" si="1273"/>
        <v>#N/A</v>
      </c>
      <c r="CX992" s="33" t="e">
        <f t="shared" ca="1" si="1273"/>
        <v>#N/A</v>
      </c>
      <c r="CY992" s="33" t="e">
        <f t="shared" ca="1" si="1273"/>
        <v>#N/A</v>
      </c>
      <c r="CZ992" s="33" t="e">
        <f t="shared" ca="1" si="1273"/>
        <v>#N/A</v>
      </c>
      <c r="DA992" s="33" t="e">
        <f t="shared" ca="1" si="1273"/>
        <v>#N/A</v>
      </c>
      <c r="DB992" s="33" t="e">
        <f t="shared" ca="1" si="1273"/>
        <v>#N/A</v>
      </c>
      <c r="DC992" s="33" t="e">
        <f t="shared" ca="1" si="1273"/>
        <v>#N/A</v>
      </c>
      <c r="DD992" s="33" t="e">
        <f t="shared" ca="1" si="1273"/>
        <v>#N/A</v>
      </c>
      <c r="DE992" s="33" t="e">
        <f t="shared" ca="1" si="1273"/>
        <v>#N/A</v>
      </c>
      <c r="DF992" s="33" t="e">
        <f t="shared" ca="1" si="1273"/>
        <v>#N/A</v>
      </c>
      <c r="DG992" s="33" t="e">
        <f t="shared" ca="1" si="1273"/>
        <v>#N/A</v>
      </c>
      <c r="DH992" s="33" t="e">
        <f t="shared" ca="1" si="1273"/>
        <v>#N/A</v>
      </c>
      <c r="DI992" s="33" t="e">
        <f t="shared" ca="1" si="1273"/>
        <v>#N/A</v>
      </c>
      <c r="DJ992" s="33" t="e">
        <f t="shared" ca="1" si="1273"/>
        <v>#N/A</v>
      </c>
      <c r="DK992" s="33" t="e">
        <f t="shared" ca="1" si="1273"/>
        <v>#N/A</v>
      </c>
      <c r="DL992" s="33" t="e">
        <f t="shared" ca="1" si="1273"/>
        <v>#N/A</v>
      </c>
    </row>
    <row r="993" spans="1:116" x14ac:dyDescent="0.4">
      <c r="A993" s="27"/>
      <c r="B993" s="27"/>
      <c r="C993" s="27"/>
      <c r="D993" t="s">
        <v>815</v>
      </c>
      <c r="E993" s="8" t="str">
        <f t="shared" ref="E993:E994" si="1274">ROW()&amp;" "&amp;D993</f>
        <v>993 LISTSALE-PV</v>
      </c>
      <c r="F993" s="27"/>
      <c r="G993" s="126"/>
      <c r="H993" s="31"/>
      <c r="I993" s="73"/>
      <c r="J993" s="73"/>
      <c r="K993" s="38"/>
      <c r="L993" s="38"/>
      <c r="M993" s="38"/>
      <c r="N993" s="38"/>
      <c r="O993" s="38"/>
      <c r="P993" s="38"/>
      <c r="R993" s="33"/>
      <c r="S993" s="38"/>
      <c r="T993" s="38"/>
      <c r="U993" s="38"/>
      <c r="V993" s="38"/>
      <c r="W993" s="38"/>
      <c r="X993" s="38"/>
      <c r="Y993" s="38"/>
      <c r="Z993" s="38"/>
      <c r="AA993" s="38"/>
      <c r="AB993" s="38"/>
      <c r="AC993" s="38"/>
      <c r="AD993" s="38"/>
      <c r="AE993" s="38"/>
      <c r="AF993" s="38"/>
      <c r="AG993" s="38"/>
      <c r="AH993" s="38"/>
      <c r="AI993" s="38"/>
      <c r="AJ993" s="38"/>
      <c r="AK993" s="38"/>
      <c r="AL993" s="38"/>
      <c r="AM993" s="38"/>
      <c r="AN993" s="38"/>
      <c r="AO993" s="38"/>
      <c r="AP993" s="38"/>
      <c r="AQ993" s="38"/>
      <c r="AR993" s="38"/>
      <c r="AS993" s="38"/>
      <c r="AT993" s="38"/>
      <c r="AU993" s="38"/>
      <c r="AV993" s="38"/>
      <c r="AW993" s="38"/>
      <c r="AX993" s="38"/>
      <c r="AY993" s="38"/>
      <c r="AZ993" s="38"/>
      <c r="BA993" s="38"/>
      <c r="BB993" s="38"/>
      <c r="BC993" s="38"/>
      <c r="BD993" s="38"/>
      <c r="BE993" s="38"/>
      <c r="BF993" s="38"/>
      <c r="BG993" s="38"/>
      <c r="BH993" s="38"/>
      <c r="BI993" s="38"/>
      <c r="BJ993" s="38"/>
      <c r="BK993" s="38"/>
      <c r="BL993" s="38"/>
      <c r="BM993" s="38"/>
      <c r="BN993" s="38"/>
      <c r="BO993" s="38"/>
      <c r="BP993" s="38"/>
      <c r="BQ993" s="38"/>
      <c r="BR993" s="38"/>
      <c r="BS993" s="38"/>
      <c r="BT993" s="38"/>
      <c r="BU993" s="38"/>
      <c r="BV993" s="38"/>
      <c r="BW993" s="38"/>
      <c r="BX993" s="38"/>
      <c r="BY993" s="38"/>
      <c r="BZ993" s="38"/>
      <c r="CA993" s="38"/>
      <c r="CB993" s="38"/>
      <c r="CC993" s="38"/>
      <c r="CD993" s="38"/>
      <c r="CE993" s="38"/>
      <c r="CF993" s="38"/>
      <c r="CG993" s="38"/>
      <c r="CH993" s="38"/>
      <c r="CI993" s="38"/>
      <c r="CJ993" s="38"/>
      <c r="CK993" s="38"/>
      <c r="CL993" s="38"/>
      <c r="CM993" s="38"/>
      <c r="CN993" s="38"/>
      <c r="CO993" s="38"/>
      <c r="CP993" s="38"/>
      <c r="CQ993" s="38"/>
      <c r="CR993" s="38"/>
      <c r="CS993" s="38"/>
      <c r="CT993" s="38"/>
      <c r="CU993" s="38"/>
      <c r="CV993" s="38"/>
      <c r="CW993" s="38"/>
      <c r="CX993" s="38"/>
      <c r="CY993" s="38"/>
      <c r="CZ993" s="38"/>
      <c r="DA993" s="38"/>
      <c r="DB993" s="38"/>
      <c r="DC993" s="38"/>
      <c r="DD993" s="38"/>
      <c r="DE993" s="38"/>
      <c r="DF993" s="38"/>
      <c r="DG993" s="38"/>
      <c r="DH993" s="38"/>
      <c r="DI993" s="38"/>
      <c r="DJ993" s="38"/>
      <c r="DK993" s="38"/>
      <c r="DL993" s="38"/>
    </row>
    <row r="994" spans="1:116" x14ac:dyDescent="0.4">
      <c r="A994" s="27"/>
      <c r="B994" s="27"/>
      <c r="C994" s="27"/>
      <c r="D994" t="s">
        <v>815</v>
      </c>
      <c r="E994" s="8" t="str">
        <f t="shared" si="1274"/>
        <v>994 LISTSALE-PV</v>
      </c>
      <c r="F994" s="27"/>
      <c r="G994" s="126" t="s">
        <v>812</v>
      </c>
      <c r="H994" s="31"/>
      <c r="I994" s="73"/>
      <c r="J994" s="73"/>
      <c r="K994" s="33">
        <f t="shared" ref="K994:P994" ca="1" si="1275">SUMIF($3:$3,K$2,994:994)</f>
        <v>0</v>
      </c>
      <c r="L994" s="33">
        <f t="shared" ca="1" si="1275"/>
        <v>0</v>
      </c>
      <c r="M994" s="33">
        <f t="shared" ca="1" si="1275"/>
        <v>0</v>
      </c>
      <c r="N994" s="33">
        <f t="shared" ca="1" si="1275"/>
        <v>0</v>
      </c>
      <c r="O994" s="33">
        <f t="shared" ca="1" si="1275"/>
        <v>0</v>
      </c>
      <c r="P994" s="33">
        <f t="shared" ca="1" si="1275"/>
        <v>0</v>
      </c>
      <c r="R994" s="33"/>
      <c r="S994" s="33">
        <f ca="1">+S977+S992</f>
        <v>0</v>
      </c>
      <c r="T994" s="33">
        <f t="shared" ref="T994:CE994" ca="1" si="1276">+T977+T992</f>
        <v>0</v>
      </c>
      <c r="U994" s="33">
        <f t="shared" ca="1" si="1276"/>
        <v>0</v>
      </c>
      <c r="V994" s="33">
        <f t="shared" ca="1" si="1276"/>
        <v>0</v>
      </c>
      <c r="W994" s="33">
        <f t="shared" ca="1" si="1276"/>
        <v>0</v>
      </c>
      <c r="X994" s="33">
        <f t="shared" ca="1" si="1276"/>
        <v>0</v>
      </c>
      <c r="Y994" s="33">
        <f t="shared" ca="1" si="1276"/>
        <v>0</v>
      </c>
      <c r="Z994" s="33">
        <f t="shared" ca="1" si="1276"/>
        <v>0</v>
      </c>
      <c r="AA994" s="33">
        <f t="shared" ca="1" si="1276"/>
        <v>0</v>
      </c>
      <c r="AB994" s="33">
        <f t="shared" ca="1" si="1276"/>
        <v>0</v>
      </c>
      <c r="AC994" s="33">
        <f t="shared" ca="1" si="1276"/>
        <v>0</v>
      </c>
      <c r="AD994" s="33">
        <f t="shared" ca="1" si="1276"/>
        <v>0</v>
      </c>
      <c r="AE994" s="33">
        <f t="shared" ca="1" si="1276"/>
        <v>0</v>
      </c>
      <c r="AF994" s="33">
        <f t="shared" ca="1" si="1276"/>
        <v>0</v>
      </c>
      <c r="AG994" s="33">
        <f t="shared" ca="1" si="1276"/>
        <v>0</v>
      </c>
      <c r="AH994" s="33">
        <f t="shared" ca="1" si="1276"/>
        <v>0</v>
      </c>
      <c r="AI994" s="33">
        <f t="shared" ca="1" si="1276"/>
        <v>0</v>
      </c>
      <c r="AJ994" s="33">
        <f t="shared" ca="1" si="1276"/>
        <v>0</v>
      </c>
      <c r="AK994" s="33">
        <f t="shared" ca="1" si="1276"/>
        <v>0</v>
      </c>
      <c r="AL994" s="33">
        <f t="shared" ca="1" si="1276"/>
        <v>0</v>
      </c>
      <c r="AM994" s="33">
        <f t="shared" ca="1" si="1276"/>
        <v>0</v>
      </c>
      <c r="AN994" s="33">
        <f t="shared" ca="1" si="1276"/>
        <v>0</v>
      </c>
      <c r="AO994" s="33">
        <f t="shared" ca="1" si="1276"/>
        <v>0</v>
      </c>
      <c r="AP994" s="33">
        <f t="shared" ca="1" si="1276"/>
        <v>0</v>
      </c>
      <c r="AQ994" s="33">
        <f t="shared" ca="1" si="1276"/>
        <v>0</v>
      </c>
      <c r="AR994" s="33">
        <f t="shared" ca="1" si="1276"/>
        <v>0</v>
      </c>
      <c r="AS994" s="33">
        <f t="shared" ca="1" si="1276"/>
        <v>0</v>
      </c>
      <c r="AT994" s="33">
        <f t="shared" ca="1" si="1276"/>
        <v>0</v>
      </c>
      <c r="AU994" s="33">
        <f t="shared" ca="1" si="1276"/>
        <v>0</v>
      </c>
      <c r="AV994" s="33">
        <f t="shared" ca="1" si="1276"/>
        <v>0</v>
      </c>
      <c r="AW994" s="33">
        <f t="shared" ca="1" si="1276"/>
        <v>0</v>
      </c>
      <c r="AX994" s="33">
        <f t="shared" ca="1" si="1276"/>
        <v>0</v>
      </c>
      <c r="AY994" s="33">
        <f t="shared" ca="1" si="1276"/>
        <v>0</v>
      </c>
      <c r="AZ994" s="33">
        <f t="shared" ca="1" si="1276"/>
        <v>0</v>
      </c>
      <c r="BA994" s="33">
        <f t="shared" ca="1" si="1276"/>
        <v>0</v>
      </c>
      <c r="BB994" s="33">
        <f t="shared" ca="1" si="1276"/>
        <v>0</v>
      </c>
      <c r="BC994" s="33">
        <f t="shared" ca="1" si="1276"/>
        <v>0</v>
      </c>
      <c r="BD994" s="33">
        <f t="shared" ca="1" si="1276"/>
        <v>0</v>
      </c>
      <c r="BE994" s="33">
        <f t="shared" ca="1" si="1276"/>
        <v>0</v>
      </c>
      <c r="BF994" s="33">
        <f t="shared" ca="1" si="1276"/>
        <v>0</v>
      </c>
      <c r="BG994" s="33">
        <f t="shared" ca="1" si="1276"/>
        <v>0</v>
      </c>
      <c r="BH994" s="33">
        <f t="shared" ca="1" si="1276"/>
        <v>0</v>
      </c>
      <c r="BI994" s="33">
        <f t="shared" ca="1" si="1276"/>
        <v>0</v>
      </c>
      <c r="BJ994" s="33">
        <f t="shared" ca="1" si="1276"/>
        <v>0</v>
      </c>
      <c r="BK994" s="33">
        <f t="shared" ca="1" si="1276"/>
        <v>0</v>
      </c>
      <c r="BL994" s="33">
        <f t="shared" ca="1" si="1276"/>
        <v>0</v>
      </c>
      <c r="BM994" s="33">
        <f t="shared" ca="1" si="1276"/>
        <v>0</v>
      </c>
      <c r="BN994" s="33">
        <f t="shared" ca="1" si="1276"/>
        <v>0</v>
      </c>
      <c r="BO994" s="33">
        <f t="shared" ca="1" si="1276"/>
        <v>0</v>
      </c>
      <c r="BP994" s="33">
        <f t="shared" ca="1" si="1276"/>
        <v>0</v>
      </c>
      <c r="BQ994" s="33">
        <f t="shared" ca="1" si="1276"/>
        <v>0</v>
      </c>
      <c r="BR994" s="33">
        <f t="shared" ca="1" si="1276"/>
        <v>0</v>
      </c>
      <c r="BS994" s="33">
        <f t="shared" ca="1" si="1276"/>
        <v>0</v>
      </c>
      <c r="BT994" s="33">
        <f t="shared" ca="1" si="1276"/>
        <v>0</v>
      </c>
      <c r="BU994" s="33">
        <f t="shared" ca="1" si="1276"/>
        <v>0</v>
      </c>
      <c r="BV994" s="33">
        <f t="shared" ca="1" si="1276"/>
        <v>0</v>
      </c>
      <c r="BW994" s="33">
        <f t="shared" ca="1" si="1276"/>
        <v>0</v>
      </c>
      <c r="BX994" s="33">
        <f t="shared" ca="1" si="1276"/>
        <v>0</v>
      </c>
      <c r="BY994" s="33">
        <f t="shared" ca="1" si="1276"/>
        <v>0</v>
      </c>
      <c r="BZ994" s="33">
        <f t="shared" ca="1" si="1276"/>
        <v>0</v>
      </c>
      <c r="CA994" s="33">
        <f t="shared" ca="1" si="1276"/>
        <v>0</v>
      </c>
      <c r="CB994" s="33">
        <f t="shared" ca="1" si="1276"/>
        <v>0</v>
      </c>
      <c r="CC994" s="33">
        <f t="shared" ca="1" si="1276"/>
        <v>0</v>
      </c>
      <c r="CD994" s="33">
        <f t="shared" ca="1" si="1276"/>
        <v>0</v>
      </c>
      <c r="CE994" s="33">
        <f t="shared" ca="1" si="1276"/>
        <v>0</v>
      </c>
      <c r="CF994" s="33">
        <f t="shared" ref="CF994:DL994" ca="1" si="1277">+CF977+CF992</f>
        <v>0</v>
      </c>
      <c r="CG994" s="33">
        <f t="shared" ca="1" si="1277"/>
        <v>0</v>
      </c>
      <c r="CH994" s="33">
        <f t="shared" ca="1" si="1277"/>
        <v>0</v>
      </c>
      <c r="CI994" s="33">
        <f t="shared" ca="1" si="1277"/>
        <v>0</v>
      </c>
      <c r="CJ994" s="33">
        <f t="shared" ca="1" si="1277"/>
        <v>0</v>
      </c>
      <c r="CK994" s="33">
        <f t="shared" ca="1" si="1277"/>
        <v>0</v>
      </c>
      <c r="CL994" s="33">
        <f t="shared" ca="1" si="1277"/>
        <v>0</v>
      </c>
      <c r="CM994" s="33" t="e">
        <f t="shared" ca="1" si="1277"/>
        <v>#N/A</v>
      </c>
      <c r="CN994" s="33" t="e">
        <f t="shared" ca="1" si="1277"/>
        <v>#N/A</v>
      </c>
      <c r="CO994" s="33" t="e">
        <f t="shared" ca="1" si="1277"/>
        <v>#N/A</v>
      </c>
      <c r="CP994" s="33" t="e">
        <f t="shared" ca="1" si="1277"/>
        <v>#N/A</v>
      </c>
      <c r="CQ994" s="33" t="e">
        <f t="shared" ca="1" si="1277"/>
        <v>#N/A</v>
      </c>
      <c r="CR994" s="33" t="e">
        <f t="shared" ca="1" si="1277"/>
        <v>#N/A</v>
      </c>
      <c r="CS994" s="33" t="e">
        <f t="shared" ca="1" si="1277"/>
        <v>#N/A</v>
      </c>
      <c r="CT994" s="33" t="e">
        <f t="shared" ca="1" si="1277"/>
        <v>#N/A</v>
      </c>
      <c r="CU994" s="33" t="e">
        <f t="shared" ca="1" si="1277"/>
        <v>#N/A</v>
      </c>
      <c r="CV994" s="33" t="e">
        <f t="shared" ca="1" si="1277"/>
        <v>#N/A</v>
      </c>
      <c r="CW994" s="33" t="e">
        <f t="shared" ca="1" si="1277"/>
        <v>#N/A</v>
      </c>
      <c r="CX994" s="33" t="e">
        <f t="shared" ca="1" si="1277"/>
        <v>#N/A</v>
      </c>
      <c r="CY994" s="33" t="e">
        <f t="shared" ca="1" si="1277"/>
        <v>#N/A</v>
      </c>
      <c r="CZ994" s="33" t="e">
        <f t="shared" ca="1" si="1277"/>
        <v>#N/A</v>
      </c>
      <c r="DA994" s="33" t="e">
        <f t="shared" ca="1" si="1277"/>
        <v>#N/A</v>
      </c>
      <c r="DB994" s="33" t="e">
        <f t="shared" ca="1" si="1277"/>
        <v>#N/A</v>
      </c>
      <c r="DC994" s="33" t="e">
        <f t="shared" ca="1" si="1277"/>
        <v>#N/A</v>
      </c>
      <c r="DD994" s="33" t="e">
        <f t="shared" ca="1" si="1277"/>
        <v>#N/A</v>
      </c>
      <c r="DE994" s="33" t="e">
        <f t="shared" ca="1" si="1277"/>
        <v>#N/A</v>
      </c>
      <c r="DF994" s="33" t="e">
        <f t="shared" ca="1" si="1277"/>
        <v>#N/A</v>
      </c>
      <c r="DG994" s="33" t="e">
        <f t="shared" ca="1" si="1277"/>
        <v>#N/A</v>
      </c>
      <c r="DH994" s="33" t="e">
        <f t="shared" ca="1" si="1277"/>
        <v>#N/A</v>
      </c>
      <c r="DI994" s="33" t="e">
        <f t="shared" ca="1" si="1277"/>
        <v>#N/A</v>
      </c>
      <c r="DJ994" s="33" t="e">
        <f t="shared" ca="1" si="1277"/>
        <v>#N/A</v>
      </c>
      <c r="DK994" s="33" t="e">
        <f t="shared" ca="1" si="1277"/>
        <v>#N/A</v>
      </c>
      <c r="DL994" s="33" t="e">
        <f t="shared" ca="1" si="1277"/>
        <v>#N/A</v>
      </c>
    </row>
    <row r="995" spans="1:116" x14ac:dyDescent="0.4">
      <c r="A995" s="27"/>
      <c r="B995" s="27"/>
      <c r="C995" s="27"/>
      <c r="D995" t="s">
        <v>815</v>
      </c>
      <c r="E995" s="8" t="str">
        <f t="shared" ref="E995:E996" si="1278">ROW()&amp;" "&amp;D995</f>
        <v>995 LISTSALE-PV</v>
      </c>
      <c r="F995" s="27"/>
      <c r="G995" s="145" t="s">
        <v>69</v>
      </c>
      <c r="H995" s="31"/>
      <c r="I995" s="73"/>
      <c r="J995" s="73"/>
      <c r="K995" s="20">
        <f ca="1">+IFERROR(K994/K977,0)</f>
        <v>0</v>
      </c>
      <c r="L995" s="20">
        <f t="shared" ref="L995:P995" ca="1" si="1279">+IFERROR(L994/L977,0)</f>
        <v>0</v>
      </c>
      <c r="M995" s="20">
        <f t="shared" ca="1" si="1279"/>
        <v>0</v>
      </c>
      <c r="N995" s="20">
        <f t="shared" ca="1" si="1279"/>
        <v>0</v>
      </c>
      <c r="O995" s="20">
        <f t="shared" ca="1" si="1279"/>
        <v>0</v>
      </c>
      <c r="P995" s="20">
        <f t="shared" ca="1" si="1279"/>
        <v>0</v>
      </c>
      <c r="R995" s="33"/>
      <c r="S995" s="20">
        <f ca="1">+IFERROR(S994/S977,0)</f>
        <v>0</v>
      </c>
      <c r="T995" s="20">
        <f t="shared" ref="T995:CE995" ca="1" si="1280">+IFERROR(T994/T977,0)</f>
        <v>0</v>
      </c>
      <c r="U995" s="20">
        <f t="shared" ca="1" si="1280"/>
        <v>0</v>
      </c>
      <c r="V995" s="20">
        <f t="shared" ca="1" si="1280"/>
        <v>0</v>
      </c>
      <c r="W995" s="20">
        <f t="shared" ca="1" si="1280"/>
        <v>0</v>
      </c>
      <c r="X995" s="20">
        <f t="shared" ca="1" si="1280"/>
        <v>0</v>
      </c>
      <c r="Y995" s="20">
        <f t="shared" ca="1" si="1280"/>
        <v>0</v>
      </c>
      <c r="Z995" s="20">
        <f t="shared" ca="1" si="1280"/>
        <v>0</v>
      </c>
      <c r="AA995" s="20">
        <f t="shared" ca="1" si="1280"/>
        <v>0</v>
      </c>
      <c r="AB995" s="20">
        <f t="shared" ca="1" si="1280"/>
        <v>0</v>
      </c>
      <c r="AC995" s="20">
        <f t="shared" ca="1" si="1280"/>
        <v>0</v>
      </c>
      <c r="AD995" s="20">
        <f t="shared" ca="1" si="1280"/>
        <v>0</v>
      </c>
      <c r="AE995" s="20">
        <f t="shared" ca="1" si="1280"/>
        <v>0</v>
      </c>
      <c r="AF995" s="20">
        <f t="shared" ca="1" si="1280"/>
        <v>0</v>
      </c>
      <c r="AG995" s="20">
        <f t="shared" ca="1" si="1280"/>
        <v>0</v>
      </c>
      <c r="AH995" s="20">
        <f t="shared" ca="1" si="1280"/>
        <v>0</v>
      </c>
      <c r="AI995" s="20">
        <f t="shared" ca="1" si="1280"/>
        <v>0</v>
      </c>
      <c r="AJ995" s="20">
        <f t="shared" ca="1" si="1280"/>
        <v>0</v>
      </c>
      <c r="AK995" s="20">
        <f t="shared" ca="1" si="1280"/>
        <v>0</v>
      </c>
      <c r="AL995" s="20">
        <f t="shared" ca="1" si="1280"/>
        <v>0</v>
      </c>
      <c r="AM995" s="20">
        <f t="shared" ca="1" si="1280"/>
        <v>0</v>
      </c>
      <c r="AN995" s="20">
        <f t="shared" ca="1" si="1280"/>
        <v>0</v>
      </c>
      <c r="AO995" s="20">
        <f t="shared" ca="1" si="1280"/>
        <v>0</v>
      </c>
      <c r="AP995" s="20">
        <f t="shared" ca="1" si="1280"/>
        <v>0</v>
      </c>
      <c r="AQ995" s="20">
        <f t="shared" ca="1" si="1280"/>
        <v>0</v>
      </c>
      <c r="AR995" s="20">
        <f t="shared" ca="1" si="1280"/>
        <v>0</v>
      </c>
      <c r="AS995" s="20">
        <f t="shared" ca="1" si="1280"/>
        <v>0</v>
      </c>
      <c r="AT995" s="20">
        <f t="shared" ca="1" si="1280"/>
        <v>0</v>
      </c>
      <c r="AU995" s="20">
        <f t="shared" ca="1" si="1280"/>
        <v>0</v>
      </c>
      <c r="AV995" s="20">
        <f t="shared" ca="1" si="1280"/>
        <v>0</v>
      </c>
      <c r="AW995" s="20">
        <f t="shared" ca="1" si="1280"/>
        <v>0</v>
      </c>
      <c r="AX995" s="20">
        <f t="shared" ca="1" si="1280"/>
        <v>0</v>
      </c>
      <c r="AY995" s="20">
        <f t="shared" ca="1" si="1280"/>
        <v>0</v>
      </c>
      <c r="AZ995" s="20">
        <f t="shared" ca="1" si="1280"/>
        <v>0</v>
      </c>
      <c r="BA995" s="20">
        <f t="shared" ca="1" si="1280"/>
        <v>0</v>
      </c>
      <c r="BB995" s="20">
        <f t="shared" ca="1" si="1280"/>
        <v>0</v>
      </c>
      <c r="BC995" s="20">
        <f t="shared" ca="1" si="1280"/>
        <v>0</v>
      </c>
      <c r="BD995" s="20">
        <f t="shared" ca="1" si="1280"/>
        <v>0</v>
      </c>
      <c r="BE995" s="20">
        <f t="shared" ca="1" si="1280"/>
        <v>0</v>
      </c>
      <c r="BF995" s="20">
        <f t="shared" ca="1" si="1280"/>
        <v>0</v>
      </c>
      <c r="BG995" s="20">
        <f t="shared" ca="1" si="1280"/>
        <v>0</v>
      </c>
      <c r="BH995" s="20">
        <f t="shared" ca="1" si="1280"/>
        <v>0</v>
      </c>
      <c r="BI995" s="20">
        <f t="shared" ca="1" si="1280"/>
        <v>0</v>
      </c>
      <c r="BJ995" s="20">
        <f t="shared" ca="1" si="1280"/>
        <v>0</v>
      </c>
      <c r="BK995" s="20">
        <f t="shared" ca="1" si="1280"/>
        <v>0</v>
      </c>
      <c r="BL995" s="20">
        <f t="shared" ca="1" si="1280"/>
        <v>0</v>
      </c>
      <c r="BM995" s="20">
        <f t="shared" ca="1" si="1280"/>
        <v>0</v>
      </c>
      <c r="BN995" s="20">
        <f t="shared" ca="1" si="1280"/>
        <v>0</v>
      </c>
      <c r="BO995" s="20">
        <f t="shared" ca="1" si="1280"/>
        <v>0</v>
      </c>
      <c r="BP995" s="20">
        <f t="shared" ca="1" si="1280"/>
        <v>0</v>
      </c>
      <c r="BQ995" s="20">
        <f t="shared" ca="1" si="1280"/>
        <v>0</v>
      </c>
      <c r="BR995" s="20">
        <f t="shared" ca="1" si="1280"/>
        <v>0</v>
      </c>
      <c r="BS995" s="20">
        <f t="shared" ca="1" si="1280"/>
        <v>0</v>
      </c>
      <c r="BT995" s="20">
        <f t="shared" ca="1" si="1280"/>
        <v>0</v>
      </c>
      <c r="BU995" s="20">
        <f t="shared" ca="1" si="1280"/>
        <v>0</v>
      </c>
      <c r="BV995" s="20">
        <f t="shared" ca="1" si="1280"/>
        <v>0</v>
      </c>
      <c r="BW995" s="20">
        <f t="shared" ca="1" si="1280"/>
        <v>0</v>
      </c>
      <c r="BX995" s="20">
        <f t="shared" ca="1" si="1280"/>
        <v>0</v>
      </c>
      <c r="BY995" s="20">
        <f t="shared" ca="1" si="1280"/>
        <v>0</v>
      </c>
      <c r="BZ995" s="20">
        <f t="shared" ca="1" si="1280"/>
        <v>0</v>
      </c>
      <c r="CA995" s="20">
        <f t="shared" ca="1" si="1280"/>
        <v>0</v>
      </c>
      <c r="CB995" s="20">
        <f t="shared" ca="1" si="1280"/>
        <v>0</v>
      </c>
      <c r="CC995" s="20">
        <f t="shared" ca="1" si="1280"/>
        <v>0</v>
      </c>
      <c r="CD995" s="20">
        <f t="shared" ca="1" si="1280"/>
        <v>0</v>
      </c>
      <c r="CE995" s="20">
        <f t="shared" ca="1" si="1280"/>
        <v>0</v>
      </c>
      <c r="CF995" s="20">
        <f t="shared" ref="CF995:DL995" ca="1" si="1281">+IFERROR(CF994/CF977,0)</f>
        <v>0</v>
      </c>
      <c r="CG995" s="20">
        <f t="shared" ca="1" si="1281"/>
        <v>0</v>
      </c>
      <c r="CH995" s="20">
        <f t="shared" ca="1" si="1281"/>
        <v>0</v>
      </c>
      <c r="CI995" s="20">
        <f t="shared" ca="1" si="1281"/>
        <v>0</v>
      </c>
      <c r="CJ995" s="20">
        <f t="shared" ca="1" si="1281"/>
        <v>0</v>
      </c>
      <c r="CK995" s="20">
        <f t="shared" ca="1" si="1281"/>
        <v>0</v>
      </c>
      <c r="CL995" s="20">
        <f t="shared" ca="1" si="1281"/>
        <v>0</v>
      </c>
      <c r="CM995" s="20">
        <f t="shared" ca="1" si="1281"/>
        <v>0</v>
      </c>
      <c r="CN995" s="20">
        <f t="shared" ca="1" si="1281"/>
        <v>0</v>
      </c>
      <c r="CO995" s="20">
        <f t="shared" ca="1" si="1281"/>
        <v>0</v>
      </c>
      <c r="CP995" s="20">
        <f t="shared" ca="1" si="1281"/>
        <v>0</v>
      </c>
      <c r="CQ995" s="20">
        <f t="shared" ca="1" si="1281"/>
        <v>0</v>
      </c>
      <c r="CR995" s="20">
        <f t="shared" ca="1" si="1281"/>
        <v>0</v>
      </c>
      <c r="CS995" s="20">
        <f t="shared" ca="1" si="1281"/>
        <v>0</v>
      </c>
      <c r="CT995" s="20">
        <f t="shared" ca="1" si="1281"/>
        <v>0</v>
      </c>
      <c r="CU995" s="20">
        <f t="shared" ca="1" si="1281"/>
        <v>0</v>
      </c>
      <c r="CV995" s="20">
        <f t="shared" ca="1" si="1281"/>
        <v>0</v>
      </c>
      <c r="CW995" s="20">
        <f t="shared" ca="1" si="1281"/>
        <v>0</v>
      </c>
      <c r="CX995" s="20">
        <f t="shared" ca="1" si="1281"/>
        <v>0</v>
      </c>
      <c r="CY995" s="20">
        <f t="shared" ca="1" si="1281"/>
        <v>0</v>
      </c>
      <c r="CZ995" s="20">
        <f t="shared" ca="1" si="1281"/>
        <v>0</v>
      </c>
      <c r="DA995" s="20">
        <f t="shared" ca="1" si="1281"/>
        <v>0</v>
      </c>
      <c r="DB995" s="20">
        <f t="shared" ca="1" si="1281"/>
        <v>0</v>
      </c>
      <c r="DC995" s="20">
        <f t="shared" ca="1" si="1281"/>
        <v>0</v>
      </c>
      <c r="DD995" s="20">
        <f t="shared" ca="1" si="1281"/>
        <v>0</v>
      </c>
      <c r="DE995" s="20">
        <f t="shared" ca="1" si="1281"/>
        <v>0</v>
      </c>
      <c r="DF995" s="20">
        <f t="shared" ca="1" si="1281"/>
        <v>0</v>
      </c>
      <c r="DG995" s="20">
        <f t="shared" ca="1" si="1281"/>
        <v>0</v>
      </c>
      <c r="DH995" s="20">
        <f t="shared" ca="1" si="1281"/>
        <v>0</v>
      </c>
      <c r="DI995" s="20">
        <f t="shared" ca="1" si="1281"/>
        <v>0</v>
      </c>
      <c r="DJ995" s="20">
        <f t="shared" ca="1" si="1281"/>
        <v>0</v>
      </c>
      <c r="DK995" s="20">
        <f t="shared" ca="1" si="1281"/>
        <v>0</v>
      </c>
      <c r="DL995" s="20">
        <f t="shared" ca="1" si="1281"/>
        <v>0</v>
      </c>
    </row>
    <row r="996" spans="1:116" x14ac:dyDescent="0.4">
      <c r="A996" s="27"/>
      <c r="B996" s="27"/>
      <c r="C996" s="27"/>
      <c r="D996" t="s">
        <v>815</v>
      </c>
      <c r="E996" s="8" t="str">
        <f t="shared" si="1278"/>
        <v>996 LISTSALE-PV</v>
      </c>
      <c r="F996" s="27"/>
      <c r="G996" s="126"/>
      <c r="H996" s="31"/>
      <c r="I996" s="73"/>
      <c r="J996" s="73"/>
      <c r="K996" s="38"/>
      <c r="L996" s="38"/>
      <c r="M996" s="38"/>
      <c r="N996" s="38"/>
      <c r="O996" s="38"/>
      <c r="P996" s="38"/>
      <c r="R996" s="33"/>
      <c r="S996" s="38"/>
      <c r="T996" s="38"/>
      <c r="U996" s="38"/>
      <c r="V996" s="38"/>
      <c r="W996" s="38"/>
      <c r="X996" s="38"/>
      <c r="Y996" s="38"/>
      <c r="Z996" s="38"/>
      <c r="AA996" s="38"/>
      <c r="AB996" s="38"/>
      <c r="AC996" s="38"/>
      <c r="AD996" s="38"/>
      <c r="AE996" s="38"/>
      <c r="AF996" s="38"/>
      <c r="AG996" s="38"/>
      <c r="AH996" s="38"/>
      <c r="AI996" s="38"/>
      <c r="AJ996" s="38"/>
      <c r="AK996" s="38"/>
      <c r="AL996" s="38"/>
      <c r="AM996" s="38"/>
      <c r="AN996" s="38"/>
      <c r="AO996" s="38"/>
      <c r="AP996" s="38"/>
      <c r="AQ996" s="38"/>
      <c r="AR996" s="38"/>
      <c r="AS996" s="38"/>
      <c r="AT996" s="38"/>
      <c r="AU996" s="38"/>
      <c r="AV996" s="38"/>
      <c r="AW996" s="38"/>
      <c r="AX996" s="38"/>
      <c r="AY996" s="38"/>
      <c r="AZ996" s="38"/>
      <c r="BA996" s="38"/>
      <c r="BB996" s="38"/>
      <c r="BC996" s="38"/>
      <c r="BD996" s="38"/>
      <c r="BE996" s="38"/>
      <c r="BF996" s="38"/>
      <c r="BG996" s="38"/>
      <c r="BH996" s="38"/>
      <c r="BI996" s="38"/>
      <c r="BJ996" s="38"/>
      <c r="BK996" s="38"/>
      <c r="BL996" s="38"/>
      <c r="BM996" s="38"/>
      <c r="BN996" s="38"/>
      <c r="BO996" s="38"/>
      <c r="BP996" s="38"/>
      <c r="BQ996" s="38"/>
      <c r="BR996" s="38"/>
      <c r="BS996" s="38"/>
      <c r="BT996" s="38"/>
      <c r="BU996" s="38"/>
      <c r="BV996" s="38"/>
      <c r="BW996" s="38"/>
      <c r="BX996" s="38"/>
      <c r="BY996" s="38"/>
      <c r="BZ996" s="38"/>
      <c r="CA996" s="38"/>
      <c r="CB996" s="38"/>
      <c r="CC996" s="38"/>
      <c r="CD996" s="38"/>
      <c r="CE996" s="38"/>
      <c r="CF996" s="38"/>
      <c r="CG996" s="38"/>
      <c r="CH996" s="38"/>
      <c r="CI996" s="38"/>
      <c r="CJ996" s="38"/>
      <c r="CK996" s="38"/>
      <c r="CL996" s="38"/>
      <c r="CM996" s="38"/>
      <c r="CN996" s="38"/>
      <c r="CO996" s="38"/>
      <c r="CP996" s="38"/>
      <c r="CQ996" s="38"/>
      <c r="CR996" s="38"/>
      <c r="CS996" s="38"/>
      <c r="CT996" s="38"/>
      <c r="CU996" s="38"/>
      <c r="CV996" s="38"/>
      <c r="CW996" s="38"/>
      <c r="CX996" s="38"/>
      <c r="CY996" s="38"/>
      <c r="CZ996" s="38"/>
      <c r="DA996" s="38"/>
      <c r="DB996" s="38"/>
      <c r="DC996" s="38"/>
      <c r="DD996" s="38"/>
      <c r="DE996" s="38"/>
      <c r="DF996" s="38"/>
      <c r="DG996" s="38"/>
      <c r="DH996" s="38"/>
      <c r="DI996" s="38"/>
      <c r="DJ996" s="38"/>
      <c r="DK996" s="38"/>
      <c r="DL996" s="38"/>
    </row>
    <row r="997" spans="1:116" x14ac:dyDescent="0.4">
      <c r="B997" t="s">
        <v>332</v>
      </c>
      <c r="D997" t="s">
        <v>815</v>
      </c>
      <c r="E997" s="8" t="str">
        <f t="shared" si="1244"/>
        <v>997 LISTSALE-PV</v>
      </c>
      <c r="G997" s="136" t="str">
        <f>G937</f>
        <v>(Primary label)</v>
      </c>
      <c r="H997" s="31"/>
      <c r="I997" s="73"/>
      <c r="J997" s="73"/>
      <c r="K997" s="58"/>
      <c r="L997" s="58"/>
      <c r="M997" s="58"/>
      <c r="N997" s="58"/>
      <c r="O997" s="58"/>
      <c r="P997" s="58"/>
      <c r="R997" s="33"/>
    </row>
    <row r="998" spans="1:116" x14ac:dyDescent="0.4">
      <c r="A998" s="3"/>
      <c r="B998" t="s">
        <v>332</v>
      </c>
      <c r="D998" t="s">
        <v>815</v>
      </c>
      <c r="E998" s="8" t="str">
        <f t="shared" si="1244"/>
        <v>998 LISTSALE-PV</v>
      </c>
      <c r="G998" s="241" t="str">
        <f>IFERROR(SUBSTITUTE(G945,":",""),"no unit")</f>
        <v>unit</v>
      </c>
      <c r="H998" s="208"/>
      <c r="I998" s="209"/>
      <c r="J998" s="209"/>
      <c r="K998" s="217"/>
      <c r="L998" s="217"/>
      <c r="M998" s="217"/>
      <c r="N998" s="217"/>
      <c r="O998" s="217"/>
      <c r="P998" s="217"/>
      <c r="R998" s="218"/>
    </row>
    <row r="999" spans="1:116" x14ac:dyDescent="0.4">
      <c r="B999" t="s">
        <v>332</v>
      </c>
      <c r="D999" t="s">
        <v>815</v>
      </c>
      <c r="E999" s="8" t="str">
        <f t="shared" si="1244"/>
        <v>999 LISTSALE-PV</v>
      </c>
      <c r="G999" s="136" t="str">
        <f t="shared" ref="G999:G1004" si="1282">G939</f>
        <v>Primary revenue driver</v>
      </c>
      <c r="H999" s="12"/>
      <c r="I999" s="60"/>
      <c r="J999" s="60"/>
      <c r="K999" s="15"/>
      <c r="L999" s="15"/>
      <c r="M999" s="15"/>
      <c r="N999" s="15"/>
      <c r="O999" s="15"/>
      <c r="P999" s="15"/>
      <c r="R999" s="15"/>
      <c r="S999" s="179" t="str">
        <f t="shared" ref="S999:AX999" si="1283">ADDRESS(ROW(S977),COLUMN(S977),2)</f>
        <v>S$977</v>
      </c>
      <c r="T999" s="179" t="str">
        <f t="shared" si="1283"/>
        <v>T$977</v>
      </c>
      <c r="U999" s="179" t="str">
        <f t="shared" si="1283"/>
        <v>U$977</v>
      </c>
      <c r="V999" s="179" t="str">
        <f t="shared" si="1283"/>
        <v>V$977</v>
      </c>
      <c r="W999" s="179" t="str">
        <f t="shared" si="1283"/>
        <v>W$977</v>
      </c>
      <c r="X999" s="179" t="str">
        <f t="shared" si="1283"/>
        <v>X$977</v>
      </c>
      <c r="Y999" s="179" t="str">
        <f t="shared" si="1283"/>
        <v>Y$977</v>
      </c>
      <c r="Z999" s="179" t="str">
        <f t="shared" si="1283"/>
        <v>Z$977</v>
      </c>
      <c r="AA999" s="179" t="str">
        <f t="shared" si="1283"/>
        <v>AA$977</v>
      </c>
      <c r="AB999" s="179" t="str">
        <f t="shared" si="1283"/>
        <v>AB$977</v>
      </c>
      <c r="AC999" s="179" t="str">
        <f t="shared" si="1283"/>
        <v>AC$977</v>
      </c>
      <c r="AD999" s="179" t="str">
        <f t="shared" si="1283"/>
        <v>AD$977</v>
      </c>
      <c r="AE999" s="179" t="str">
        <f t="shared" si="1283"/>
        <v>AE$977</v>
      </c>
      <c r="AF999" s="179" t="str">
        <f t="shared" si="1283"/>
        <v>AF$977</v>
      </c>
      <c r="AG999" s="179" t="str">
        <f t="shared" si="1283"/>
        <v>AG$977</v>
      </c>
      <c r="AH999" s="179" t="str">
        <f t="shared" si="1283"/>
        <v>AH$977</v>
      </c>
      <c r="AI999" s="179" t="str">
        <f t="shared" si="1283"/>
        <v>AI$977</v>
      </c>
      <c r="AJ999" s="179" t="str">
        <f t="shared" si="1283"/>
        <v>AJ$977</v>
      </c>
      <c r="AK999" s="179" t="str">
        <f t="shared" si="1283"/>
        <v>AK$977</v>
      </c>
      <c r="AL999" s="179" t="str">
        <f t="shared" si="1283"/>
        <v>AL$977</v>
      </c>
      <c r="AM999" s="179" t="str">
        <f t="shared" si="1283"/>
        <v>AM$977</v>
      </c>
      <c r="AN999" s="179" t="str">
        <f t="shared" si="1283"/>
        <v>AN$977</v>
      </c>
      <c r="AO999" s="179" t="str">
        <f t="shared" si="1283"/>
        <v>AO$977</v>
      </c>
      <c r="AP999" s="179" t="str">
        <f t="shared" si="1283"/>
        <v>AP$977</v>
      </c>
      <c r="AQ999" s="179" t="str">
        <f t="shared" si="1283"/>
        <v>AQ$977</v>
      </c>
      <c r="AR999" s="179" t="str">
        <f t="shared" si="1283"/>
        <v>AR$977</v>
      </c>
      <c r="AS999" s="179" t="str">
        <f t="shared" si="1283"/>
        <v>AS$977</v>
      </c>
      <c r="AT999" s="179" t="str">
        <f t="shared" si="1283"/>
        <v>AT$977</v>
      </c>
      <c r="AU999" s="179" t="str">
        <f t="shared" si="1283"/>
        <v>AU$977</v>
      </c>
      <c r="AV999" s="179" t="str">
        <f t="shared" si="1283"/>
        <v>AV$977</v>
      </c>
      <c r="AW999" s="179" t="str">
        <f t="shared" si="1283"/>
        <v>AW$977</v>
      </c>
      <c r="AX999" s="179" t="str">
        <f t="shared" si="1283"/>
        <v>AX$977</v>
      </c>
      <c r="AY999" s="179" t="str">
        <f t="shared" ref="AY999:CD999" si="1284">ADDRESS(ROW(AY977),COLUMN(AY977),2)</f>
        <v>AY$977</v>
      </c>
      <c r="AZ999" s="179" t="str">
        <f t="shared" si="1284"/>
        <v>AZ$977</v>
      </c>
      <c r="BA999" s="179" t="str">
        <f t="shared" si="1284"/>
        <v>BA$977</v>
      </c>
      <c r="BB999" s="179" t="str">
        <f t="shared" si="1284"/>
        <v>BB$977</v>
      </c>
      <c r="BC999" s="179" t="str">
        <f t="shared" si="1284"/>
        <v>BC$977</v>
      </c>
      <c r="BD999" s="179" t="str">
        <f t="shared" si="1284"/>
        <v>BD$977</v>
      </c>
      <c r="BE999" s="179" t="str">
        <f t="shared" si="1284"/>
        <v>BE$977</v>
      </c>
      <c r="BF999" s="179" t="str">
        <f t="shared" si="1284"/>
        <v>BF$977</v>
      </c>
      <c r="BG999" s="179" t="str">
        <f t="shared" si="1284"/>
        <v>BG$977</v>
      </c>
      <c r="BH999" s="179" t="str">
        <f t="shared" si="1284"/>
        <v>BH$977</v>
      </c>
      <c r="BI999" s="179" t="str">
        <f t="shared" si="1284"/>
        <v>BI$977</v>
      </c>
      <c r="BJ999" s="179" t="str">
        <f t="shared" si="1284"/>
        <v>BJ$977</v>
      </c>
      <c r="BK999" s="179" t="str">
        <f t="shared" si="1284"/>
        <v>BK$977</v>
      </c>
      <c r="BL999" s="179" t="str">
        <f t="shared" si="1284"/>
        <v>BL$977</v>
      </c>
      <c r="BM999" s="179" t="str">
        <f t="shared" si="1284"/>
        <v>BM$977</v>
      </c>
      <c r="BN999" s="179" t="str">
        <f t="shared" si="1284"/>
        <v>BN$977</v>
      </c>
      <c r="BO999" s="179" t="str">
        <f t="shared" si="1284"/>
        <v>BO$977</v>
      </c>
      <c r="BP999" s="179" t="str">
        <f t="shared" si="1284"/>
        <v>BP$977</v>
      </c>
      <c r="BQ999" s="179" t="str">
        <f t="shared" si="1284"/>
        <v>BQ$977</v>
      </c>
      <c r="BR999" s="179" t="str">
        <f t="shared" si="1284"/>
        <v>BR$977</v>
      </c>
      <c r="BS999" s="179" t="str">
        <f t="shared" si="1284"/>
        <v>BS$977</v>
      </c>
      <c r="BT999" s="179" t="str">
        <f t="shared" si="1284"/>
        <v>BT$977</v>
      </c>
      <c r="BU999" s="179" t="str">
        <f t="shared" si="1284"/>
        <v>BU$977</v>
      </c>
      <c r="BV999" s="179" t="str">
        <f t="shared" si="1284"/>
        <v>BV$977</v>
      </c>
      <c r="BW999" s="179" t="str">
        <f t="shared" si="1284"/>
        <v>BW$977</v>
      </c>
      <c r="BX999" s="179" t="str">
        <f t="shared" si="1284"/>
        <v>BX$977</v>
      </c>
      <c r="BY999" s="179" t="str">
        <f t="shared" si="1284"/>
        <v>BY$977</v>
      </c>
      <c r="BZ999" s="179" t="str">
        <f t="shared" si="1284"/>
        <v>BZ$977</v>
      </c>
      <c r="CA999" s="179" t="str">
        <f t="shared" si="1284"/>
        <v>CA$977</v>
      </c>
      <c r="CB999" s="179" t="str">
        <f t="shared" si="1284"/>
        <v>CB$977</v>
      </c>
      <c r="CC999" s="179" t="str">
        <f t="shared" si="1284"/>
        <v>CC$977</v>
      </c>
      <c r="CD999" s="179" t="str">
        <f t="shared" si="1284"/>
        <v>CD$977</v>
      </c>
      <c r="CE999" s="179" t="str">
        <f t="shared" ref="CE999:DL999" si="1285">ADDRESS(ROW(CE977),COLUMN(CE977),2)</f>
        <v>CE$977</v>
      </c>
      <c r="CF999" s="179" t="str">
        <f t="shared" si="1285"/>
        <v>CF$977</v>
      </c>
      <c r="CG999" s="179" t="str">
        <f t="shared" si="1285"/>
        <v>CG$977</v>
      </c>
      <c r="CH999" s="179" t="str">
        <f t="shared" si="1285"/>
        <v>CH$977</v>
      </c>
      <c r="CI999" s="179" t="str">
        <f t="shared" si="1285"/>
        <v>CI$977</v>
      </c>
      <c r="CJ999" s="179" t="str">
        <f t="shared" si="1285"/>
        <v>CJ$977</v>
      </c>
      <c r="CK999" s="179" t="str">
        <f t="shared" si="1285"/>
        <v>CK$977</v>
      </c>
      <c r="CL999" s="179" t="str">
        <f t="shared" si="1285"/>
        <v>CL$977</v>
      </c>
      <c r="CM999" s="179" t="str">
        <f t="shared" si="1285"/>
        <v>CM$977</v>
      </c>
      <c r="CN999" s="179" t="str">
        <f t="shared" si="1285"/>
        <v>CN$977</v>
      </c>
      <c r="CO999" s="179" t="str">
        <f t="shared" si="1285"/>
        <v>CO$977</v>
      </c>
      <c r="CP999" s="179" t="str">
        <f t="shared" si="1285"/>
        <v>CP$977</v>
      </c>
      <c r="CQ999" s="179" t="str">
        <f t="shared" si="1285"/>
        <v>CQ$977</v>
      </c>
      <c r="CR999" s="179" t="str">
        <f t="shared" si="1285"/>
        <v>CR$977</v>
      </c>
      <c r="CS999" s="179" t="str">
        <f t="shared" si="1285"/>
        <v>CS$977</v>
      </c>
      <c r="CT999" s="179" t="str">
        <f t="shared" si="1285"/>
        <v>CT$977</v>
      </c>
      <c r="CU999" s="179" t="str">
        <f t="shared" si="1285"/>
        <v>CU$977</v>
      </c>
      <c r="CV999" s="179" t="str">
        <f t="shared" si="1285"/>
        <v>CV$977</v>
      </c>
      <c r="CW999" s="179" t="str">
        <f t="shared" si="1285"/>
        <v>CW$977</v>
      </c>
      <c r="CX999" s="179" t="str">
        <f t="shared" si="1285"/>
        <v>CX$977</v>
      </c>
      <c r="CY999" s="179" t="str">
        <f t="shared" si="1285"/>
        <v>CY$977</v>
      </c>
      <c r="CZ999" s="179" t="str">
        <f t="shared" si="1285"/>
        <v>CZ$977</v>
      </c>
      <c r="DA999" s="179" t="str">
        <f t="shared" si="1285"/>
        <v>DA$977</v>
      </c>
      <c r="DB999" s="179" t="str">
        <f t="shared" si="1285"/>
        <v>DB$977</v>
      </c>
      <c r="DC999" s="179" t="str">
        <f t="shared" si="1285"/>
        <v>DC$977</v>
      </c>
      <c r="DD999" s="179" t="str">
        <f t="shared" si="1285"/>
        <v>DD$977</v>
      </c>
      <c r="DE999" s="179" t="str">
        <f t="shared" si="1285"/>
        <v>DE$977</v>
      </c>
      <c r="DF999" s="179" t="str">
        <f t="shared" si="1285"/>
        <v>DF$977</v>
      </c>
      <c r="DG999" s="179" t="str">
        <f t="shared" si="1285"/>
        <v>DG$977</v>
      </c>
      <c r="DH999" s="179" t="str">
        <f t="shared" si="1285"/>
        <v>DH$977</v>
      </c>
      <c r="DI999" s="179" t="str">
        <f t="shared" si="1285"/>
        <v>DI$977</v>
      </c>
      <c r="DJ999" s="179" t="str">
        <f t="shared" si="1285"/>
        <v>DJ$977</v>
      </c>
      <c r="DK999" s="179" t="str">
        <f t="shared" si="1285"/>
        <v>DK$977</v>
      </c>
      <c r="DL999" s="179" t="str">
        <f t="shared" si="1285"/>
        <v>DL$977</v>
      </c>
    </row>
    <row r="1000" spans="1:116" x14ac:dyDescent="0.4">
      <c r="B1000" t="s">
        <v>332</v>
      </c>
      <c r="D1000" t="s">
        <v>815</v>
      </c>
      <c r="E1000" s="8" t="str">
        <f t="shared" si="1244"/>
        <v>1000 LISTSALE-PV</v>
      </c>
      <c r="G1000" s="136" t="str">
        <f t="shared" si="1282"/>
        <v>Primary volume driver</v>
      </c>
      <c r="H1000" s="12"/>
      <c r="I1000" s="60"/>
      <c r="J1000" s="60"/>
      <c r="K1000" s="212">
        <f t="shared" ref="K1000:R1000" si="1286">K940</f>
        <v>0</v>
      </c>
      <c r="L1000" s="212">
        <f t="shared" si="1286"/>
        <v>0</v>
      </c>
      <c r="M1000" s="212">
        <f t="shared" si="1286"/>
        <v>0</v>
      </c>
      <c r="N1000" s="212">
        <f t="shared" si="1286"/>
        <v>0</v>
      </c>
      <c r="O1000" s="212">
        <f t="shared" si="1286"/>
        <v>0</v>
      </c>
      <c r="P1000" s="212">
        <f t="shared" si="1286"/>
        <v>0</v>
      </c>
      <c r="Q1000" s="212"/>
      <c r="R1000" s="212">
        <f t="shared" si="1286"/>
        <v>0</v>
      </c>
      <c r="S1000" s="212" t="str">
        <f t="shared" ref="S1000:AX1000" si="1287">S940</f>
        <v>S$17</v>
      </c>
      <c r="T1000" s="212" t="str">
        <f t="shared" si="1287"/>
        <v>T$17</v>
      </c>
      <c r="U1000" s="212" t="str">
        <f t="shared" si="1287"/>
        <v>U$17</v>
      </c>
      <c r="V1000" s="212" t="str">
        <f t="shared" si="1287"/>
        <v>V$17</v>
      </c>
      <c r="W1000" s="212" t="str">
        <f t="shared" si="1287"/>
        <v>W$17</v>
      </c>
      <c r="X1000" s="212" t="str">
        <f t="shared" si="1287"/>
        <v>X$17</v>
      </c>
      <c r="Y1000" s="212" t="str">
        <f t="shared" si="1287"/>
        <v>Y$17</v>
      </c>
      <c r="Z1000" s="212" t="str">
        <f t="shared" si="1287"/>
        <v>Z$17</v>
      </c>
      <c r="AA1000" s="212" t="str">
        <f t="shared" si="1287"/>
        <v>AA$17</v>
      </c>
      <c r="AB1000" s="212" t="str">
        <f t="shared" si="1287"/>
        <v>AB$17</v>
      </c>
      <c r="AC1000" s="212" t="str">
        <f t="shared" si="1287"/>
        <v>AC$17</v>
      </c>
      <c r="AD1000" s="212" t="str">
        <f t="shared" si="1287"/>
        <v>AD$17</v>
      </c>
      <c r="AE1000" s="212" t="str">
        <f t="shared" si="1287"/>
        <v>AE$17</v>
      </c>
      <c r="AF1000" s="212" t="str">
        <f t="shared" si="1287"/>
        <v>AF$17</v>
      </c>
      <c r="AG1000" s="212" t="str">
        <f t="shared" si="1287"/>
        <v>AG$17</v>
      </c>
      <c r="AH1000" s="212" t="str">
        <f t="shared" si="1287"/>
        <v>AH$17</v>
      </c>
      <c r="AI1000" s="212" t="str">
        <f t="shared" si="1287"/>
        <v>AI$17</v>
      </c>
      <c r="AJ1000" s="212" t="str">
        <f t="shared" si="1287"/>
        <v>AJ$17</v>
      </c>
      <c r="AK1000" s="212" t="str">
        <f t="shared" si="1287"/>
        <v>AK$17</v>
      </c>
      <c r="AL1000" s="212" t="str">
        <f t="shared" si="1287"/>
        <v>AL$17</v>
      </c>
      <c r="AM1000" s="212" t="str">
        <f t="shared" si="1287"/>
        <v>AM$17</v>
      </c>
      <c r="AN1000" s="212" t="str">
        <f t="shared" si="1287"/>
        <v>AN$17</v>
      </c>
      <c r="AO1000" s="212" t="str">
        <f t="shared" si="1287"/>
        <v>AO$17</v>
      </c>
      <c r="AP1000" s="212" t="str">
        <f t="shared" si="1287"/>
        <v>AP$17</v>
      </c>
      <c r="AQ1000" s="212" t="str">
        <f t="shared" si="1287"/>
        <v>AQ$17</v>
      </c>
      <c r="AR1000" s="212" t="str">
        <f t="shared" si="1287"/>
        <v>AR$17</v>
      </c>
      <c r="AS1000" s="212" t="str">
        <f t="shared" si="1287"/>
        <v>AS$17</v>
      </c>
      <c r="AT1000" s="212" t="str">
        <f t="shared" si="1287"/>
        <v>AT$17</v>
      </c>
      <c r="AU1000" s="212" t="str">
        <f t="shared" si="1287"/>
        <v>AU$17</v>
      </c>
      <c r="AV1000" s="212" t="str">
        <f t="shared" si="1287"/>
        <v>AV$17</v>
      </c>
      <c r="AW1000" s="212" t="str">
        <f t="shared" si="1287"/>
        <v>AW$17</v>
      </c>
      <c r="AX1000" s="212" t="str">
        <f t="shared" si="1287"/>
        <v>AX$17</v>
      </c>
      <c r="AY1000" s="212" t="str">
        <f t="shared" ref="AY1000:CD1000" si="1288">AY940</f>
        <v>AY$17</v>
      </c>
      <c r="AZ1000" s="212" t="str">
        <f t="shared" si="1288"/>
        <v>AZ$17</v>
      </c>
      <c r="BA1000" s="212" t="str">
        <f t="shared" si="1288"/>
        <v>BA$17</v>
      </c>
      <c r="BB1000" s="212" t="str">
        <f t="shared" si="1288"/>
        <v>BB$17</v>
      </c>
      <c r="BC1000" s="212" t="str">
        <f t="shared" si="1288"/>
        <v>BC$17</v>
      </c>
      <c r="BD1000" s="212" t="str">
        <f t="shared" si="1288"/>
        <v>BD$17</v>
      </c>
      <c r="BE1000" s="212" t="str">
        <f t="shared" si="1288"/>
        <v>BE$17</v>
      </c>
      <c r="BF1000" s="212" t="str">
        <f t="shared" si="1288"/>
        <v>BF$17</v>
      </c>
      <c r="BG1000" s="212" t="str">
        <f t="shared" si="1288"/>
        <v>BG$17</v>
      </c>
      <c r="BH1000" s="212" t="str">
        <f t="shared" si="1288"/>
        <v>BH$17</v>
      </c>
      <c r="BI1000" s="212" t="str">
        <f t="shared" si="1288"/>
        <v>BI$17</v>
      </c>
      <c r="BJ1000" s="212" t="str">
        <f t="shared" si="1288"/>
        <v>BJ$17</v>
      </c>
      <c r="BK1000" s="212" t="str">
        <f t="shared" si="1288"/>
        <v>BK$17</v>
      </c>
      <c r="BL1000" s="212" t="str">
        <f t="shared" si="1288"/>
        <v>BL$17</v>
      </c>
      <c r="BM1000" s="212" t="str">
        <f t="shared" si="1288"/>
        <v>BM$17</v>
      </c>
      <c r="BN1000" s="212" t="str">
        <f t="shared" si="1288"/>
        <v>BN$17</v>
      </c>
      <c r="BO1000" s="212" t="str">
        <f t="shared" si="1288"/>
        <v>BO$17</v>
      </c>
      <c r="BP1000" s="212" t="str">
        <f t="shared" si="1288"/>
        <v>BP$17</v>
      </c>
      <c r="BQ1000" s="212" t="str">
        <f t="shared" si="1288"/>
        <v>BQ$17</v>
      </c>
      <c r="BR1000" s="212" t="str">
        <f t="shared" si="1288"/>
        <v>BR$17</v>
      </c>
      <c r="BS1000" s="212" t="str">
        <f t="shared" si="1288"/>
        <v>BS$17</v>
      </c>
      <c r="BT1000" s="212" t="str">
        <f t="shared" si="1288"/>
        <v>BT$17</v>
      </c>
      <c r="BU1000" s="212" t="str">
        <f t="shared" si="1288"/>
        <v>BU$17</v>
      </c>
      <c r="BV1000" s="212" t="str">
        <f t="shared" si="1288"/>
        <v>BV$17</v>
      </c>
      <c r="BW1000" s="212" t="str">
        <f t="shared" si="1288"/>
        <v>BW$17</v>
      </c>
      <c r="BX1000" s="212" t="str">
        <f t="shared" si="1288"/>
        <v>BX$17</v>
      </c>
      <c r="BY1000" s="212" t="str">
        <f t="shared" si="1288"/>
        <v>BY$17</v>
      </c>
      <c r="BZ1000" s="212" t="str">
        <f t="shared" si="1288"/>
        <v>BZ$17</v>
      </c>
      <c r="CA1000" s="212" t="str">
        <f t="shared" si="1288"/>
        <v>CA$17</v>
      </c>
      <c r="CB1000" s="212" t="str">
        <f t="shared" si="1288"/>
        <v>CB$17</v>
      </c>
      <c r="CC1000" s="212" t="str">
        <f t="shared" si="1288"/>
        <v>CC$17</v>
      </c>
      <c r="CD1000" s="212" t="str">
        <f t="shared" si="1288"/>
        <v>CD$17</v>
      </c>
      <c r="CE1000" s="212" t="str">
        <f t="shared" ref="CE1000:DL1000" si="1289">CE940</f>
        <v>CE$17</v>
      </c>
      <c r="CF1000" s="212" t="str">
        <f t="shared" si="1289"/>
        <v>CF$17</v>
      </c>
      <c r="CG1000" s="212" t="str">
        <f t="shared" si="1289"/>
        <v>CG$17</v>
      </c>
      <c r="CH1000" s="212" t="str">
        <f t="shared" si="1289"/>
        <v>CH$17</v>
      </c>
      <c r="CI1000" s="212" t="str">
        <f t="shared" si="1289"/>
        <v>CI$17</v>
      </c>
      <c r="CJ1000" s="212" t="str">
        <f t="shared" si="1289"/>
        <v>CJ$17</v>
      </c>
      <c r="CK1000" s="212" t="str">
        <f t="shared" si="1289"/>
        <v>CK$17</v>
      </c>
      <c r="CL1000" s="212" t="str">
        <f t="shared" si="1289"/>
        <v>CL$17</v>
      </c>
      <c r="CM1000" s="212">
        <f t="shared" si="1289"/>
        <v>0</v>
      </c>
      <c r="CN1000" s="212">
        <f t="shared" si="1289"/>
        <v>0</v>
      </c>
      <c r="CO1000" s="212" t="str">
        <f t="shared" si="1289"/>
        <v>CO$17</v>
      </c>
      <c r="CP1000" s="212" t="str">
        <f t="shared" si="1289"/>
        <v>CP$17</v>
      </c>
      <c r="CQ1000" s="212" t="str">
        <f t="shared" si="1289"/>
        <v>CQ$17</v>
      </c>
      <c r="CR1000" s="212" t="str">
        <f t="shared" si="1289"/>
        <v>CR$17</v>
      </c>
      <c r="CS1000" s="212" t="str">
        <f t="shared" si="1289"/>
        <v>CS$17</v>
      </c>
      <c r="CT1000" s="212" t="str">
        <f t="shared" si="1289"/>
        <v>CT$17</v>
      </c>
      <c r="CU1000" s="212" t="str">
        <f t="shared" si="1289"/>
        <v>CU$17</v>
      </c>
      <c r="CV1000" s="212" t="str">
        <f t="shared" si="1289"/>
        <v>CV$17</v>
      </c>
      <c r="CW1000" s="212" t="str">
        <f t="shared" si="1289"/>
        <v>CW$17</v>
      </c>
      <c r="CX1000" s="212" t="str">
        <f t="shared" si="1289"/>
        <v>CX$17</v>
      </c>
      <c r="CY1000" s="212" t="str">
        <f t="shared" si="1289"/>
        <v>CY$17</v>
      </c>
      <c r="CZ1000" s="212" t="str">
        <f t="shared" si="1289"/>
        <v>CZ$17</v>
      </c>
      <c r="DA1000" s="212" t="str">
        <f t="shared" si="1289"/>
        <v>DA$17</v>
      </c>
      <c r="DB1000" s="212" t="str">
        <f t="shared" si="1289"/>
        <v>DB$17</v>
      </c>
      <c r="DC1000" s="212" t="str">
        <f t="shared" si="1289"/>
        <v>DC$17</v>
      </c>
      <c r="DD1000" s="212" t="str">
        <f t="shared" si="1289"/>
        <v>DD$17</v>
      </c>
      <c r="DE1000" s="212" t="str">
        <f t="shared" si="1289"/>
        <v>DE$17</v>
      </c>
      <c r="DF1000" s="212" t="str">
        <f t="shared" si="1289"/>
        <v>DF$17</v>
      </c>
      <c r="DG1000" s="212" t="str">
        <f t="shared" si="1289"/>
        <v>DG$17</v>
      </c>
      <c r="DH1000" s="212" t="str">
        <f t="shared" si="1289"/>
        <v>DH$17</v>
      </c>
      <c r="DI1000" s="212" t="str">
        <f t="shared" si="1289"/>
        <v>DI$17</v>
      </c>
      <c r="DJ1000" s="212" t="str">
        <f t="shared" si="1289"/>
        <v>DJ$17</v>
      </c>
      <c r="DK1000" s="212" t="str">
        <f t="shared" si="1289"/>
        <v>DK$17</v>
      </c>
      <c r="DL1000" s="212" t="str">
        <f t="shared" si="1289"/>
        <v>DL$17</v>
      </c>
    </row>
    <row r="1001" spans="1:116" x14ac:dyDescent="0.4">
      <c r="B1001" t="s">
        <v>332</v>
      </c>
      <c r="D1001" t="s">
        <v>815</v>
      </c>
      <c r="E1001" s="8" t="str">
        <f t="shared" si="1244"/>
        <v>1001 LISTSALE-PV</v>
      </c>
      <c r="G1001" s="136" t="str">
        <f t="shared" si="1282"/>
        <v>(Secondary label)</v>
      </c>
      <c r="H1001" s="12"/>
      <c r="I1001" s="60"/>
      <c r="J1001" s="60"/>
      <c r="K1001" s="15"/>
      <c r="L1001" s="15"/>
      <c r="M1001" s="15"/>
      <c r="N1001" s="15"/>
      <c r="O1001" s="15"/>
      <c r="P1001" s="15"/>
      <c r="R1001" s="15"/>
      <c r="S1001" s="179"/>
      <c r="T1001" s="179"/>
      <c r="U1001" s="179"/>
      <c r="V1001" s="179"/>
      <c r="W1001" s="179"/>
      <c r="X1001" s="179"/>
      <c r="Y1001" s="179"/>
      <c r="Z1001" s="179"/>
      <c r="AA1001" s="179"/>
      <c r="AB1001" s="179"/>
      <c r="AC1001" s="179"/>
      <c r="AD1001" s="179"/>
      <c r="AE1001" s="179"/>
      <c r="AF1001" s="179"/>
      <c r="AG1001" s="179"/>
      <c r="AH1001" s="179"/>
      <c r="AI1001" s="179"/>
      <c r="AJ1001" s="179"/>
      <c r="AK1001" s="179"/>
      <c r="AL1001" s="179"/>
      <c r="AM1001" s="179"/>
      <c r="AN1001" s="179"/>
      <c r="AO1001" s="179"/>
      <c r="AP1001" s="179"/>
      <c r="AQ1001" s="179"/>
      <c r="AR1001" s="179"/>
      <c r="AS1001" s="179"/>
      <c r="AT1001" s="179"/>
      <c r="AU1001" s="179"/>
      <c r="AV1001" s="179"/>
      <c r="AW1001" s="179"/>
      <c r="AX1001" s="179"/>
      <c r="AY1001" s="179"/>
      <c r="AZ1001" s="179"/>
      <c r="BA1001" s="179"/>
      <c r="BB1001" s="179"/>
      <c r="BC1001" s="179"/>
      <c r="BD1001" s="179"/>
      <c r="BE1001" s="179"/>
      <c r="BF1001" s="179"/>
      <c r="BG1001" s="179"/>
      <c r="BH1001" s="179"/>
      <c r="BI1001" s="179"/>
      <c r="BJ1001" s="179"/>
      <c r="BK1001" s="179"/>
      <c r="BL1001" s="179"/>
      <c r="BM1001" s="179"/>
      <c r="BN1001" s="179"/>
      <c r="BO1001" s="179"/>
      <c r="BP1001" s="179"/>
      <c r="BQ1001" s="179"/>
      <c r="BR1001" s="179"/>
      <c r="BS1001" s="179"/>
      <c r="BT1001" s="179"/>
      <c r="BU1001" s="179"/>
      <c r="BV1001" s="179"/>
      <c r="BW1001" s="179"/>
      <c r="BX1001" s="179"/>
      <c r="BY1001" s="179"/>
      <c r="BZ1001" s="179"/>
      <c r="CA1001" s="179"/>
      <c r="CB1001" s="179"/>
      <c r="CC1001" s="179"/>
      <c r="CD1001" s="179"/>
      <c r="CE1001" s="179"/>
      <c r="CF1001" s="179"/>
      <c r="CG1001" s="179"/>
      <c r="CH1001" s="179"/>
      <c r="CI1001" s="179"/>
      <c r="CJ1001" s="179"/>
      <c r="CK1001" s="179"/>
      <c r="CL1001" s="179"/>
      <c r="CN1001" s="60"/>
      <c r="CO1001" s="179"/>
      <c r="CP1001" s="179"/>
      <c r="CQ1001" s="179"/>
      <c r="CR1001" s="179"/>
      <c r="CS1001" s="179"/>
      <c r="CT1001" s="179"/>
      <c r="CU1001" s="179"/>
      <c r="CV1001" s="179"/>
      <c r="CW1001" s="179"/>
      <c r="CX1001" s="179"/>
      <c r="CY1001" s="179"/>
      <c r="CZ1001" s="179"/>
      <c r="DA1001" s="179"/>
      <c r="DB1001" s="179"/>
      <c r="DC1001" s="179"/>
      <c r="DD1001" s="179"/>
      <c r="DE1001" s="179"/>
      <c r="DF1001" s="179"/>
      <c r="DG1001" s="179"/>
      <c r="DH1001" s="179"/>
      <c r="DI1001" s="179"/>
      <c r="DJ1001" s="179"/>
      <c r="DK1001" s="179"/>
      <c r="DL1001" s="179"/>
    </row>
    <row r="1002" spans="1:116" x14ac:dyDescent="0.4">
      <c r="B1002" t="s">
        <v>332</v>
      </c>
      <c r="D1002" t="s">
        <v>815</v>
      </c>
      <c r="E1002" s="8" t="str">
        <f t="shared" si="1244"/>
        <v>1002 LISTSALE-PV</v>
      </c>
      <c r="G1002" s="136" t="str">
        <f t="shared" si="1282"/>
        <v xml:space="preserve">secondary unit </v>
      </c>
    </row>
    <row r="1003" spans="1:116" x14ac:dyDescent="0.4">
      <c r="B1003" t="s">
        <v>332</v>
      </c>
      <c r="D1003" t="s">
        <v>815</v>
      </c>
      <c r="E1003" s="8" t="str">
        <f t="shared" ref="E1003:E1004" si="1290">ROW()&amp;" "&amp;D1003</f>
        <v>1003 LISTSALE-PV</v>
      </c>
      <c r="G1003" s="136" t="str">
        <f t="shared" si="1282"/>
        <v>Secondary revenue driver</v>
      </c>
      <c r="H1003" s="12"/>
      <c r="I1003" s="60"/>
      <c r="J1003" s="60"/>
      <c r="K1003" s="15"/>
      <c r="L1003" s="15"/>
      <c r="M1003" s="15"/>
      <c r="N1003" s="15"/>
      <c r="O1003" s="15"/>
      <c r="P1003" s="15"/>
      <c r="R1003" s="15"/>
      <c r="S1003" s="76"/>
      <c r="T1003" s="76"/>
      <c r="U1003" s="76"/>
      <c r="V1003" s="76"/>
      <c r="W1003" s="76"/>
      <c r="X1003" s="76"/>
      <c r="Y1003" s="76"/>
      <c r="Z1003" s="76"/>
      <c r="AA1003" s="76"/>
      <c r="AB1003" s="76"/>
      <c r="AC1003" s="76"/>
      <c r="AD1003" s="76"/>
      <c r="AE1003" s="76"/>
      <c r="AF1003" s="76"/>
      <c r="AG1003" s="76"/>
      <c r="AH1003" s="76"/>
      <c r="AI1003" s="76"/>
      <c r="AJ1003" s="76"/>
      <c r="AK1003" s="76"/>
      <c r="AL1003" s="76"/>
      <c r="AM1003" s="76"/>
      <c r="AN1003" s="76"/>
      <c r="AO1003" s="76"/>
      <c r="AP1003" s="76"/>
      <c r="AQ1003" s="76"/>
      <c r="AR1003" s="76"/>
      <c r="AS1003" s="76"/>
      <c r="AT1003" s="76"/>
      <c r="AU1003" s="76"/>
      <c r="AV1003" s="76"/>
      <c r="AW1003" s="76"/>
      <c r="AX1003" s="76"/>
      <c r="AY1003" s="76"/>
      <c r="AZ1003" s="76"/>
      <c r="BA1003" s="76"/>
      <c r="BB1003" s="76"/>
      <c r="BC1003" s="76"/>
      <c r="BD1003" s="76"/>
      <c r="BE1003" s="76"/>
      <c r="BF1003" s="76"/>
      <c r="BG1003" s="76"/>
      <c r="BH1003" s="76"/>
      <c r="BI1003" s="76"/>
      <c r="BJ1003" s="76"/>
      <c r="BK1003" s="76"/>
      <c r="BL1003" s="76"/>
      <c r="BM1003" s="76"/>
      <c r="BN1003" s="76"/>
      <c r="BO1003" s="76"/>
      <c r="BP1003" s="76"/>
      <c r="BQ1003" s="76"/>
      <c r="BR1003" s="76"/>
      <c r="BS1003" s="76"/>
      <c r="BT1003" s="76"/>
      <c r="BU1003" s="76"/>
      <c r="BV1003" s="76"/>
      <c r="BW1003" s="76"/>
      <c r="BX1003" s="76"/>
      <c r="BY1003" s="76"/>
      <c r="BZ1003" s="76"/>
      <c r="CA1003" s="76"/>
      <c r="CB1003" s="76"/>
      <c r="CC1003" s="76"/>
      <c r="CD1003" s="76"/>
      <c r="CE1003" s="76"/>
      <c r="CF1003" s="76"/>
      <c r="CG1003" s="76"/>
      <c r="CH1003" s="76"/>
      <c r="CI1003" s="76"/>
      <c r="CJ1003" s="76"/>
      <c r="CK1003" s="76"/>
      <c r="CL1003" s="76"/>
      <c r="CN1003" s="60"/>
      <c r="CO1003" s="76"/>
      <c r="CP1003" s="76"/>
      <c r="CQ1003" s="76"/>
      <c r="CR1003" s="76"/>
      <c r="CS1003" s="76"/>
      <c r="CT1003" s="76"/>
      <c r="CU1003" s="76"/>
      <c r="CV1003" s="76"/>
      <c r="CW1003" s="76"/>
      <c r="CX1003" s="76"/>
      <c r="CY1003" s="76"/>
      <c r="CZ1003" s="76"/>
      <c r="DA1003" s="76"/>
      <c r="DB1003" s="76"/>
      <c r="DC1003" s="76"/>
      <c r="DD1003" s="76"/>
      <c r="DE1003" s="76"/>
      <c r="DF1003" s="76"/>
      <c r="DG1003" s="76"/>
      <c r="DH1003" s="76"/>
      <c r="DI1003" s="76"/>
      <c r="DJ1003" s="76"/>
      <c r="DK1003" s="76"/>
      <c r="DL1003" s="76"/>
    </row>
    <row r="1004" spans="1:116" x14ac:dyDescent="0.4">
      <c r="B1004" t="s">
        <v>332</v>
      </c>
      <c r="D1004" t="s">
        <v>815</v>
      </c>
      <c r="E1004" s="8" t="str">
        <f t="shared" si="1290"/>
        <v>1004 LISTSALE-PV</v>
      </c>
      <c r="G1004" s="136" t="str">
        <f t="shared" si="1282"/>
        <v>Secondary volume driver</v>
      </c>
      <c r="H1004" s="12"/>
      <c r="I1004" s="60"/>
      <c r="J1004" s="60"/>
      <c r="K1004" s="15"/>
      <c r="L1004" s="15"/>
      <c r="M1004" s="15"/>
      <c r="N1004" s="15"/>
      <c r="O1004" s="15"/>
      <c r="P1004" s="15"/>
      <c r="R1004" s="15"/>
      <c r="S1004" s="76"/>
      <c r="T1004" s="76"/>
      <c r="U1004" s="76"/>
      <c r="V1004" s="76"/>
      <c r="W1004" s="76"/>
      <c r="X1004" s="76"/>
      <c r="Y1004" s="76"/>
      <c r="Z1004" s="76"/>
      <c r="AA1004" s="76"/>
      <c r="AB1004" s="76"/>
      <c r="AC1004" s="76"/>
      <c r="AD1004" s="76"/>
      <c r="AE1004" s="76"/>
      <c r="AF1004" s="76"/>
      <c r="AG1004" s="76"/>
      <c r="AH1004" s="76"/>
      <c r="AI1004" s="76"/>
      <c r="AJ1004" s="76"/>
      <c r="AK1004" s="76"/>
      <c r="AL1004" s="76"/>
      <c r="AM1004" s="76"/>
      <c r="AN1004" s="76"/>
      <c r="AO1004" s="76"/>
      <c r="AP1004" s="76"/>
      <c r="AQ1004" s="76"/>
      <c r="AR1004" s="76"/>
      <c r="AS1004" s="76"/>
      <c r="AT1004" s="76"/>
      <c r="AU1004" s="76"/>
      <c r="AV1004" s="76"/>
      <c r="AW1004" s="76"/>
      <c r="AX1004" s="76"/>
      <c r="AY1004" s="76"/>
      <c r="AZ1004" s="76"/>
      <c r="BA1004" s="76"/>
      <c r="BB1004" s="76"/>
      <c r="BC1004" s="76"/>
      <c r="BD1004" s="76"/>
      <c r="BE1004" s="76"/>
      <c r="BF1004" s="76"/>
      <c r="BG1004" s="76"/>
      <c r="BH1004" s="76"/>
      <c r="BI1004" s="76"/>
      <c r="BJ1004" s="76"/>
      <c r="BK1004" s="76"/>
      <c r="BL1004" s="76"/>
      <c r="BM1004" s="76"/>
      <c r="BN1004" s="76"/>
      <c r="BO1004" s="76"/>
      <c r="BP1004" s="76"/>
      <c r="BQ1004" s="76"/>
      <c r="BR1004" s="76"/>
      <c r="BS1004" s="76"/>
      <c r="BT1004" s="76"/>
      <c r="BU1004" s="76"/>
      <c r="BV1004" s="76"/>
      <c r="BW1004" s="76"/>
      <c r="BX1004" s="76"/>
      <c r="BY1004" s="76"/>
      <c r="BZ1004" s="76"/>
      <c r="CA1004" s="76"/>
      <c r="CB1004" s="76"/>
      <c r="CC1004" s="76"/>
      <c r="CD1004" s="76"/>
      <c r="CE1004" s="76"/>
      <c r="CF1004" s="76"/>
      <c r="CG1004" s="76"/>
      <c r="CH1004" s="76"/>
      <c r="CI1004" s="76"/>
      <c r="CJ1004" s="76"/>
      <c r="CK1004" s="76"/>
      <c r="CL1004" s="76"/>
      <c r="CN1004" s="60"/>
      <c r="CO1004" s="76"/>
      <c r="CP1004" s="76"/>
      <c r="CQ1004" s="76"/>
      <c r="CR1004" s="76"/>
      <c r="CS1004" s="76"/>
      <c r="CT1004" s="76"/>
      <c r="CU1004" s="76"/>
      <c r="CV1004" s="76"/>
      <c r="CW1004" s="76"/>
      <c r="CX1004" s="76"/>
      <c r="CY1004" s="76"/>
      <c r="CZ1004" s="76"/>
      <c r="DA1004" s="76"/>
      <c r="DB1004" s="76"/>
      <c r="DC1004" s="76"/>
      <c r="DD1004" s="76"/>
      <c r="DE1004" s="76"/>
      <c r="DF1004" s="76"/>
      <c r="DG1004" s="76"/>
      <c r="DH1004" s="76"/>
      <c r="DI1004" s="76"/>
      <c r="DJ1004" s="76"/>
      <c r="DK1004" s="76"/>
      <c r="DL1004" s="76"/>
    </row>
    <row r="1005" spans="1:116" x14ac:dyDescent="0.4">
      <c r="E1005" s="8"/>
      <c r="H1005" s="12"/>
      <c r="I1005" s="60"/>
      <c r="J1005" s="60"/>
      <c r="K1005" s="15"/>
      <c r="L1005" s="15"/>
      <c r="M1005" s="15"/>
      <c r="N1005" s="15"/>
      <c r="O1005" s="15"/>
      <c r="P1005" s="15"/>
      <c r="R1005" s="15"/>
      <c r="S1005" s="76"/>
      <c r="T1005" s="76"/>
      <c r="U1005" s="76"/>
      <c r="V1005" s="76"/>
      <c r="W1005" s="76"/>
      <c r="X1005" s="76"/>
      <c r="Y1005" s="76"/>
      <c r="Z1005" s="76"/>
      <c r="AA1005" s="76"/>
      <c r="AB1005" s="76"/>
      <c r="AC1005" s="76"/>
      <c r="AD1005" s="76"/>
      <c r="AE1005" s="76"/>
      <c r="AF1005" s="76"/>
      <c r="AG1005" s="76"/>
      <c r="AH1005" s="76"/>
      <c r="AI1005" s="76"/>
      <c r="AJ1005" s="76"/>
      <c r="AK1005" s="76"/>
      <c r="AL1005" s="76"/>
      <c r="AM1005" s="76"/>
      <c r="AN1005" s="76"/>
      <c r="AO1005" s="76"/>
      <c r="AP1005" s="76"/>
      <c r="AQ1005" s="76"/>
      <c r="AR1005" s="76"/>
      <c r="AS1005" s="76"/>
      <c r="AT1005" s="76"/>
      <c r="AU1005" s="76"/>
      <c r="AV1005" s="76"/>
      <c r="AW1005" s="76"/>
      <c r="AX1005" s="76"/>
      <c r="AY1005" s="76"/>
      <c r="AZ1005" s="76"/>
      <c r="BA1005" s="76"/>
      <c r="BB1005" s="76"/>
      <c r="BC1005" s="76"/>
      <c r="BD1005" s="76"/>
      <c r="BE1005" s="76"/>
      <c r="BF1005" s="76"/>
      <c r="BG1005" s="76"/>
      <c r="BH1005" s="76"/>
      <c r="BI1005" s="76"/>
      <c r="BJ1005" s="76"/>
      <c r="BK1005" s="76"/>
      <c r="BL1005" s="76"/>
      <c r="BM1005" s="76"/>
      <c r="BN1005" s="76"/>
      <c r="BO1005" s="76"/>
      <c r="BP1005" s="76"/>
      <c r="BQ1005" s="76"/>
      <c r="BR1005" s="76"/>
      <c r="BS1005" s="76"/>
      <c r="BT1005" s="76"/>
      <c r="BU1005" s="76"/>
      <c r="BV1005" s="76"/>
      <c r="BW1005" s="76"/>
      <c r="BX1005" s="76"/>
      <c r="BY1005" s="76"/>
      <c r="BZ1005" s="76"/>
      <c r="CA1005" s="76"/>
      <c r="CB1005" s="76"/>
      <c r="CC1005" s="76"/>
      <c r="CD1005" s="76"/>
      <c r="CE1005" s="76"/>
      <c r="CF1005" s="76"/>
      <c r="CG1005" s="76"/>
      <c r="CH1005" s="76"/>
      <c r="CI1005" s="76"/>
      <c r="CJ1005" s="76"/>
      <c r="CK1005" s="76"/>
      <c r="CL1005" s="76"/>
      <c r="CN1005" s="60"/>
      <c r="CO1005" s="76"/>
      <c r="CP1005" s="76"/>
      <c r="CQ1005" s="76"/>
      <c r="CR1005" s="76"/>
      <c r="CS1005" s="76"/>
      <c r="CT1005" s="76"/>
      <c r="CU1005" s="76"/>
      <c r="CV1005" s="76"/>
      <c r="CW1005" s="76"/>
      <c r="CX1005" s="76"/>
      <c r="CY1005" s="76"/>
      <c r="CZ1005" s="76"/>
      <c r="DA1005" s="76"/>
      <c r="DB1005" s="76"/>
      <c r="DC1005" s="76"/>
      <c r="DD1005" s="76"/>
      <c r="DE1005" s="76"/>
      <c r="DF1005" s="76"/>
      <c r="DG1005" s="76"/>
      <c r="DH1005" s="76"/>
      <c r="DI1005" s="76"/>
      <c r="DJ1005" s="76"/>
      <c r="DK1005" s="76"/>
      <c r="DL1005" s="76"/>
    </row>
    <row r="1006" spans="1:116" x14ac:dyDescent="0.4">
      <c r="A1006" s="174"/>
      <c r="E1006" s="8"/>
      <c r="G1006" s="175" t="s">
        <v>490</v>
      </c>
      <c r="H1006" s="174"/>
      <c r="I1006" s="176"/>
      <c r="J1006" s="176"/>
      <c r="K1006" s="197"/>
      <c r="L1006" s="197"/>
      <c r="M1006" s="197"/>
      <c r="N1006" s="197"/>
      <c r="O1006" s="197"/>
      <c r="P1006" s="197"/>
      <c r="R1006" s="198"/>
      <c r="S1006" s="174"/>
      <c r="T1006" s="174"/>
      <c r="U1006" s="174"/>
      <c r="V1006" s="174"/>
      <c r="W1006" s="174"/>
      <c r="X1006" s="174"/>
      <c r="Y1006" s="174"/>
      <c r="Z1006" s="174"/>
      <c r="AA1006" s="174"/>
      <c r="AB1006" s="174"/>
      <c r="AC1006" s="174"/>
      <c r="AD1006" s="174"/>
      <c r="AE1006" s="174"/>
      <c r="AF1006" s="174"/>
      <c r="AG1006" s="174"/>
      <c r="AH1006" s="174"/>
      <c r="AI1006" s="174"/>
      <c r="AJ1006" s="174"/>
      <c r="AK1006" s="174"/>
      <c r="AL1006" s="174"/>
      <c r="AM1006" s="174"/>
      <c r="AN1006" s="174"/>
      <c r="AO1006" s="174"/>
      <c r="AP1006" s="174"/>
      <c r="AQ1006" s="174"/>
      <c r="AR1006" s="174"/>
      <c r="AS1006" s="174"/>
      <c r="AT1006" s="174"/>
      <c r="AU1006" s="174"/>
      <c r="AV1006" s="174"/>
      <c r="AW1006" s="174"/>
      <c r="AX1006" s="174"/>
      <c r="AY1006" s="174"/>
      <c r="AZ1006" s="174"/>
      <c r="BA1006" s="174"/>
      <c r="BB1006" s="174"/>
      <c r="BC1006" s="174"/>
      <c r="BD1006" s="174"/>
      <c r="BE1006" s="174"/>
      <c r="BF1006" s="174"/>
      <c r="BG1006" s="174"/>
      <c r="BH1006" s="174"/>
      <c r="BI1006" s="174"/>
      <c r="BJ1006" s="174"/>
      <c r="BK1006" s="174"/>
      <c r="BL1006" s="174"/>
      <c r="BM1006" s="174"/>
      <c r="BN1006" s="174"/>
      <c r="BO1006" s="174"/>
      <c r="BP1006" s="174"/>
      <c r="BQ1006" s="174"/>
      <c r="BR1006" s="174"/>
      <c r="BS1006" s="174"/>
      <c r="BT1006" s="174"/>
      <c r="BU1006" s="174"/>
      <c r="BV1006" s="174"/>
      <c r="BW1006" s="174"/>
      <c r="BX1006" s="174"/>
      <c r="BY1006" s="174"/>
      <c r="BZ1006" s="174"/>
      <c r="CA1006" s="174"/>
      <c r="CB1006" s="174"/>
      <c r="CC1006" s="174"/>
      <c r="CD1006" s="174"/>
      <c r="CE1006" s="174"/>
      <c r="CF1006" s="174"/>
      <c r="CG1006" s="174"/>
      <c r="CH1006" s="174"/>
      <c r="CI1006" s="174"/>
      <c r="CJ1006" s="174"/>
      <c r="CK1006" s="174"/>
      <c r="CL1006" s="174"/>
      <c r="CN1006" s="176"/>
      <c r="CO1006" s="174"/>
      <c r="CP1006" s="174"/>
      <c r="CQ1006" s="174"/>
      <c r="CR1006" s="174"/>
      <c r="CS1006" s="174"/>
      <c r="CT1006" s="174"/>
      <c r="CU1006" s="174"/>
      <c r="CV1006" s="174"/>
      <c r="CW1006" s="174"/>
      <c r="CX1006" s="174"/>
      <c r="CY1006" s="174"/>
      <c r="CZ1006" s="174"/>
      <c r="DA1006" s="174"/>
      <c r="DB1006" s="174"/>
      <c r="DC1006" s="174"/>
      <c r="DD1006" s="174"/>
      <c r="DE1006" s="174"/>
      <c r="DF1006" s="174"/>
      <c r="DG1006" s="174"/>
      <c r="DH1006" s="174"/>
      <c r="DI1006" s="174"/>
      <c r="DJ1006" s="174"/>
      <c r="DK1006" s="174"/>
      <c r="DL1006" s="174"/>
    </row>
    <row r="1007" spans="1:116" x14ac:dyDescent="0.4">
      <c r="A1007" s="174"/>
      <c r="E1007" s="8"/>
      <c r="G1007" s="175" t="s">
        <v>492</v>
      </c>
      <c r="H1007" s="174"/>
      <c r="I1007" s="176"/>
      <c r="J1007" s="176"/>
      <c r="K1007" s="197"/>
      <c r="L1007" s="197"/>
      <c r="M1007" s="197"/>
      <c r="N1007" s="197"/>
      <c r="O1007" s="197"/>
      <c r="P1007" s="197"/>
      <c r="R1007" s="198"/>
      <c r="S1007" s="174"/>
      <c r="T1007" s="174"/>
      <c r="U1007" s="174"/>
      <c r="V1007" s="174"/>
      <c r="W1007" s="174"/>
      <c r="X1007" s="174"/>
      <c r="Y1007" s="174"/>
      <c r="Z1007" s="174"/>
      <c r="AA1007" s="174"/>
      <c r="AB1007" s="174"/>
      <c r="AC1007" s="174"/>
      <c r="AD1007" s="174"/>
      <c r="AE1007" s="174"/>
      <c r="AF1007" s="174"/>
      <c r="AG1007" s="174"/>
      <c r="AH1007" s="174"/>
      <c r="AI1007" s="174"/>
      <c r="AJ1007" s="174"/>
      <c r="AK1007" s="174"/>
      <c r="AL1007" s="174"/>
      <c r="AM1007" s="174"/>
      <c r="AN1007" s="174"/>
      <c r="AO1007" s="174"/>
      <c r="AP1007" s="174"/>
      <c r="AQ1007" s="174"/>
      <c r="AR1007" s="174"/>
      <c r="AS1007" s="174"/>
      <c r="AT1007" s="174"/>
      <c r="AU1007" s="174"/>
      <c r="AV1007" s="174"/>
      <c r="AW1007" s="174"/>
      <c r="AX1007" s="174"/>
      <c r="AY1007" s="174"/>
      <c r="AZ1007" s="174"/>
      <c r="BA1007" s="174"/>
      <c r="BB1007" s="174"/>
      <c r="BC1007" s="174"/>
      <c r="BD1007" s="174"/>
      <c r="BE1007" s="174"/>
      <c r="BF1007" s="174"/>
      <c r="BG1007" s="174"/>
      <c r="BH1007" s="174"/>
      <c r="BI1007" s="174"/>
      <c r="BJ1007" s="174"/>
      <c r="BK1007" s="174"/>
      <c r="BL1007" s="174"/>
      <c r="BM1007" s="174"/>
      <c r="BN1007" s="174"/>
      <c r="BO1007" s="174"/>
      <c r="BP1007" s="174"/>
      <c r="BQ1007" s="174"/>
      <c r="BR1007" s="174"/>
      <c r="BS1007" s="174"/>
      <c r="BT1007" s="174"/>
      <c r="BU1007" s="174"/>
      <c r="BV1007" s="174"/>
      <c r="BW1007" s="174"/>
      <c r="BX1007" s="174"/>
      <c r="BY1007" s="174"/>
      <c r="BZ1007" s="174"/>
      <c r="CA1007" s="174"/>
      <c r="CB1007" s="174"/>
      <c r="CC1007" s="174"/>
      <c r="CD1007" s="174"/>
      <c r="CE1007" s="174"/>
      <c r="CF1007" s="174"/>
      <c r="CG1007" s="174"/>
      <c r="CH1007" s="174"/>
      <c r="CI1007" s="174"/>
      <c r="CJ1007" s="174"/>
      <c r="CK1007" s="174"/>
      <c r="CL1007" s="174"/>
      <c r="CN1007" s="176"/>
      <c r="CO1007" s="174"/>
      <c r="CP1007" s="174"/>
      <c r="CQ1007" s="174"/>
      <c r="CR1007" s="174"/>
      <c r="CS1007" s="174"/>
      <c r="CT1007" s="174"/>
      <c r="CU1007" s="174"/>
      <c r="CV1007" s="174"/>
      <c r="CW1007" s="174"/>
      <c r="CX1007" s="174"/>
      <c r="CY1007" s="174"/>
      <c r="CZ1007" s="174"/>
      <c r="DA1007" s="174"/>
      <c r="DB1007" s="174"/>
      <c r="DC1007" s="174"/>
      <c r="DD1007" s="174"/>
      <c r="DE1007" s="174"/>
      <c r="DF1007" s="174"/>
      <c r="DG1007" s="174"/>
      <c r="DH1007" s="174"/>
      <c r="DI1007" s="174"/>
      <c r="DJ1007" s="174"/>
      <c r="DK1007" s="174"/>
      <c r="DL1007" s="174"/>
    </row>
    <row r="1008" spans="1:116" x14ac:dyDescent="0.4">
      <c r="A1008" s="174"/>
      <c r="E1008" s="8"/>
      <c r="G1008" s="175" t="s">
        <v>461</v>
      </c>
      <c r="H1008" s="174"/>
      <c r="I1008" s="176"/>
      <c r="J1008" s="176"/>
      <c r="K1008" s="197"/>
      <c r="L1008" s="197"/>
      <c r="M1008" s="197"/>
      <c r="N1008" s="197"/>
      <c r="O1008" s="197"/>
      <c r="P1008" s="197"/>
      <c r="R1008" s="198"/>
      <c r="S1008" s="199" t="str">
        <f t="shared" ref="S1008:AX1008" si="1291">S$20</f>
        <v>S$16</v>
      </c>
      <c r="T1008" s="199" t="str">
        <f t="shared" si="1291"/>
        <v>T$16</v>
      </c>
      <c r="U1008" s="199" t="str">
        <f t="shared" si="1291"/>
        <v>U$16</v>
      </c>
      <c r="V1008" s="199" t="str">
        <f t="shared" si="1291"/>
        <v>V$16</v>
      </c>
      <c r="W1008" s="199" t="str">
        <f t="shared" si="1291"/>
        <v>W$16</v>
      </c>
      <c r="X1008" s="199" t="str">
        <f t="shared" si="1291"/>
        <v>X$16</v>
      </c>
      <c r="Y1008" s="199" t="str">
        <f t="shared" si="1291"/>
        <v>Y$16</v>
      </c>
      <c r="Z1008" s="199" t="str">
        <f t="shared" si="1291"/>
        <v>Z$16</v>
      </c>
      <c r="AA1008" s="199" t="str">
        <f t="shared" si="1291"/>
        <v>AA$16</v>
      </c>
      <c r="AB1008" s="199" t="str">
        <f t="shared" si="1291"/>
        <v>AB$16</v>
      </c>
      <c r="AC1008" s="199" t="str">
        <f t="shared" si="1291"/>
        <v>AC$16</v>
      </c>
      <c r="AD1008" s="199" t="str">
        <f t="shared" si="1291"/>
        <v>AD$16</v>
      </c>
      <c r="AE1008" s="199" t="str">
        <f t="shared" si="1291"/>
        <v>AE$16</v>
      </c>
      <c r="AF1008" s="199" t="str">
        <f t="shared" si="1291"/>
        <v>AF$16</v>
      </c>
      <c r="AG1008" s="199" t="str">
        <f t="shared" si="1291"/>
        <v>AG$16</v>
      </c>
      <c r="AH1008" s="199" t="str">
        <f t="shared" si="1291"/>
        <v>AH$16</v>
      </c>
      <c r="AI1008" s="199" t="str">
        <f t="shared" si="1291"/>
        <v>AI$16</v>
      </c>
      <c r="AJ1008" s="199" t="str">
        <f t="shared" si="1291"/>
        <v>AJ$16</v>
      </c>
      <c r="AK1008" s="199" t="str">
        <f t="shared" si="1291"/>
        <v>AK$16</v>
      </c>
      <c r="AL1008" s="199" t="str">
        <f t="shared" si="1291"/>
        <v>AL$16</v>
      </c>
      <c r="AM1008" s="199" t="str">
        <f t="shared" si="1291"/>
        <v>AM$16</v>
      </c>
      <c r="AN1008" s="199" t="str">
        <f t="shared" si="1291"/>
        <v>AN$16</v>
      </c>
      <c r="AO1008" s="199" t="str">
        <f t="shared" si="1291"/>
        <v>AO$16</v>
      </c>
      <c r="AP1008" s="199" t="str">
        <f t="shared" si="1291"/>
        <v>AP$16</v>
      </c>
      <c r="AQ1008" s="199" t="str">
        <f t="shared" si="1291"/>
        <v>AQ$16</v>
      </c>
      <c r="AR1008" s="199" t="str">
        <f t="shared" si="1291"/>
        <v>AR$16</v>
      </c>
      <c r="AS1008" s="199" t="str">
        <f t="shared" si="1291"/>
        <v>AS$16</v>
      </c>
      <c r="AT1008" s="199" t="str">
        <f t="shared" si="1291"/>
        <v>AT$16</v>
      </c>
      <c r="AU1008" s="199" t="str">
        <f t="shared" si="1291"/>
        <v>AU$16</v>
      </c>
      <c r="AV1008" s="199" t="str">
        <f t="shared" si="1291"/>
        <v>AV$16</v>
      </c>
      <c r="AW1008" s="199" t="str">
        <f t="shared" si="1291"/>
        <v>AW$16</v>
      </c>
      <c r="AX1008" s="199" t="str">
        <f t="shared" si="1291"/>
        <v>AX$16</v>
      </c>
      <c r="AY1008" s="199" t="str">
        <f t="shared" ref="AY1008:CD1008" si="1292">AY$20</f>
        <v>AY$16</v>
      </c>
      <c r="AZ1008" s="199" t="str">
        <f t="shared" si="1292"/>
        <v>AZ$16</v>
      </c>
      <c r="BA1008" s="199" t="str">
        <f t="shared" si="1292"/>
        <v>BA$16</v>
      </c>
      <c r="BB1008" s="199" t="str">
        <f t="shared" si="1292"/>
        <v>BB$16</v>
      </c>
      <c r="BC1008" s="199" t="str">
        <f t="shared" si="1292"/>
        <v>BC$16</v>
      </c>
      <c r="BD1008" s="199" t="str">
        <f t="shared" si="1292"/>
        <v>BD$16</v>
      </c>
      <c r="BE1008" s="199" t="str">
        <f t="shared" si="1292"/>
        <v>BE$16</v>
      </c>
      <c r="BF1008" s="199" t="str">
        <f t="shared" si="1292"/>
        <v>BF$16</v>
      </c>
      <c r="BG1008" s="199" t="str">
        <f t="shared" si="1292"/>
        <v>BG$16</v>
      </c>
      <c r="BH1008" s="199" t="str">
        <f t="shared" si="1292"/>
        <v>BH$16</v>
      </c>
      <c r="BI1008" s="199" t="str">
        <f t="shared" si="1292"/>
        <v>BI$16</v>
      </c>
      <c r="BJ1008" s="199" t="str">
        <f t="shared" si="1292"/>
        <v>BJ$16</v>
      </c>
      <c r="BK1008" s="199" t="str">
        <f t="shared" si="1292"/>
        <v>BK$16</v>
      </c>
      <c r="BL1008" s="199" t="str">
        <f t="shared" si="1292"/>
        <v>BL$16</v>
      </c>
      <c r="BM1008" s="199" t="str">
        <f t="shared" si="1292"/>
        <v>BM$16</v>
      </c>
      <c r="BN1008" s="199" t="str">
        <f t="shared" si="1292"/>
        <v>BN$16</v>
      </c>
      <c r="BO1008" s="199" t="str">
        <f t="shared" si="1292"/>
        <v>BO$16</v>
      </c>
      <c r="BP1008" s="199" t="str">
        <f t="shared" si="1292"/>
        <v>BP$16</v>
      </c>
      <c r="BQ1008" s="199" t="str">
        <f t="shared" si="1292"/>
        <v>BQ$16</v>
      </c>
      <c r="BR1008" s="199" t="str">
        <f t="shared" si="1292"/>
        <v>BR$16</v>
      </c>
      <c r="BS1008" s="199" t="str">
        <f t="shared" si="1292"/>
        <v>BS$16</v>
      </c>
      <c r="BT1008" s="199" t="str">
        <f t="shared" si="1292"/>
        <v>BT$16</v>
      </c>
      <c r="BU1008" s="199" t="str">
        <f t="shared" si="1292"/>
        <v>BU$16</v>
      </c>
      <c r="BV1008" s="199" t="str">
        <f t="shared" si="1292"/>
        <v>BV$16</v>
      </c>
      <c r="BW1008" s="199" t="str">
        <f t="shared" si="1292"/>
        <v>BW$16</v>
      </c>
      <c r="BX1008" s="199" t="str">
        <f t="shared" si="1292"/>
        <v>BX$16</v>
      </c>
      <c r="BY1008" s="199" t="str">
        <f t="shared" si="1292"/>
        <v>BY$16</v>
      </c>
      <c r="BZ1008" s="199" t="str">
        <f t="shared" si="1292"/>
        <v>BZ$16</v>
      </c>
      <c r="CA1008" s="199" t="str">
        <f t="shared" si="1292"/>
        <v>CA$16</v>
      </c>
      <c r="CB1008" s="199" t="str">
        <f t="shared" si="1292"/>
        <v>CB$16</v>
      </c>
      <c r="CC1008" s="199" t="str">
        <f t="shared" si="1292"/>
        <v>CC$16</v>
      </c>
      <c r="CD1008" s="199" t="str">
        <f t="shared" si="1292"/>
        <v>CD$16</v>
      </c>
      <c r="CE1008" s="199" t="str">
        <f t="shared" ref="CE1008:CL1008" si="1293">CE$20</f>
        <v>CE$16</v>
      </c>
      <c r="CF1008" s="199" t="str">
        <f t="shared" si="1293"/>
        <v>CF$16</v>
      </c>
      <c r="CG1008" s="199" t="str">
        <f t="shared" si="1293"/>
        <v>CG$16</v>
      </c>
      <c r="CH1008" s="199" t="str">
        <f t="shared" si="1293"/>
        <v>CH$16</v>
      </c>
      <c r="CI1008" s="199" t="str">
        <f t="shared" si="1293"/>
        <v>CI$16</v>
      </c>
      <c r="CJ1008" s="199" t="str">
        <f t="shared" si="1293"/>
        <v>CJ$16</v>
      </c>
      <c r="CK1008" s="199" t="str">
        <f t="shared" si="1293"/>
        <v>CK$16</v>
      </c>
      <c r="CL1008" s="199" t="str">
        <f t="shared" si="1293"/>
        <v>CL$16</v>
      </c>
      <c r="CN1008" s="176"/>
      <c r="CO1008" s="199" t="str">
        <f t="shared" ref="CO1008:DL1008" si="1294">CO$20</f>
        <v>CO$16</v>
      </c>
      <c r="CP1008" s="199" t="str">
        <f t="shared" si="1294"/>
        <v>CP$16</v>
      </c>
      <c r="CQ1008" s="199" t="str">
        <f t="shared" si="1294"/>
        <v>CQ$16</v>
      </c>
      <c r="CR1008" s="199" t="str">
        <f t="shared" si="1294"/>
        <v>CR$16</v>
      </c>
      <c r="CS1008" s="199" t="str">
        <f t="shared" si="1294"/>
        <v>CS$16</v>
      </c>
      <c r="CT1008" s="199" t="str">
        <f t="shared" si="1294"/>
        <v>CT$16</v>
      </c>
      <c r="CU1008" s="199" t="str">
        <f t="shared" si="1294"/>
        <v>CU$16</v>
      </c>
      <c r="CV1008" s="199" t="str">
        <f t="shared" si="1294"/>
        <v>CV$16</v>
      </c>
      <c r="CW1008" s="199" t="str">
        <f t="shared" si="1294"/>
        <v>CW$16</v>
      </c>
      <c r="CX1008" s="199" t="str">
        <f t="shared" si="1294"/>
        <v>CX$16</v>
      </c>
      <c r="CY1008" s="199" t="str">
        <f t="shared" si="1294"/>
        <v>CY$16</v>
      </c>
      <c r="CZ1008" s="199" t="str">
        <f t="shared" si="1294"/>
        <v>CZ$16</v>
      </c>
      <c r="DA1008" s="199" t="str">
        <f t="shared" si="1294"/>
        <v>DA$16</v>
      </c>
      <c r="DB1008" s="199" t="str">
        <f t="shared" si="1294"/>
        <v>DB$16</v>
      </c>
      <c r="DC1008" s="199" t="str">
        <f t="shared" si="1294"/>
        <v>DC$16</v>
      </c>
      <c r="DD1008" s="199" t="str">
        <f t="shared" si="1294"/>
        <v>DD$16</v>
      </c>
      <c r="DE1008" s="199" t="str">
        <f t="shared" si="1294"/>
        <v>DE$16</v>
      </c>
      <c r="DF1008" s="199" t="str">
        <f t="shared" si="1294"/>
        <v>DF$16</v>
      </c>
      <c r="DG1008" s="199" t="str">
        <f t="shared" si="1294"/>
        <v>DG$16</v>
      </c>
      <c r="DH1008" s="199" t="str">
        <f t="shared" si="1294"/>
        <v>DH$16</v>
      </c>
      <c r="DI1008" s="199" t="str">
        <f t="shared" si="1294"/>
        <v>DI$16</v>
      </c>
      <c r="DJ1008" s="199" t="str">
        <f t="shared" si="1294"/>
        <v>DJ$16</v>
      </c>
      <c r="DK1008" s="199" t="str">
        <f t="shared" si="1294"/>
        <v>DK$16</v>
      </c>
      <c r="DL1008" s="199" t="str">
        <f t="shared" si="1294"/>
        <v>DL$16</v>
      </c>
    </row>
    <row r="1009" spans="1:116" x14ac:dyDescent="0.4">
      <c r="A1009" s="174"/>
      <c r="E1009" s="8"/>
      <c r="G1009" s="175" t="s">
        <v>462</v>
      </c>
      <c r="H1009" s="200"/>
      <c r="I1009" s="201"/>
      <c r="J1009" s="201"/>
      <c r="K1009" s="202"/>
      <c r="L1009" s="202"/>
      <c r="M1009" s="202"/>
      <c r="N1009" s="202"/>
      <c r="O1009" s="202"/>
      <c r="P1009" s="202"/>
      <c r="R1009" s="202"/>
      <c r="S1009" s="199" t="str">
        <f t="shared" ref="S1009:AX1009" si="1295">S$21</f>
        <v>S$17</v>
      </c>
      <c r="T1009" s="199" t="str">
        <f t="shared" si="1295"/>
        <v>T$17</v>
      </c>
      <c r="U1009" s="199" t="str">
        <f t="shared" si="1295"/>
        <v>U$17</v>
      </c>
      <c r="V1009" s="199" t="str">
        <f t="shared" si="1295"/>
        <v>V$17</v>
      </c>
      <c r="W1009" s="199" t="str">
        <f t="shared" si="1295"/>
        <v>W$17</v>
      </c>
      <c r="X1009" s="199" t="str">
        <f t="shared" si="1295"/>
        <v>X$17</v>
      </c>
      <c r="Y1009" s="199" t="str">
        <f t="shared" si="1295"/>
        <v>Y$17</v>
      </c>
      <c r="Z1009" s="199" t="str">
        <f t="shared" si="1295"/>
        <v>Z$17</v>
      </c>
      <c r="AA1009" s="199" t="str">
        <f t="shared" si="1295"/>
        <v>AA$17</v>
      </c>
      <c r="AB1009" s="199" t="str">
        <f t="shared" si="1295"/>
        <v>AB$17</v>
      </c>
      <c r="AC1009" s="199" t="str">
        <f t="shared" si="1295"/>
        <v>AC$17</v>
      </c>
      <c r="AD1009" s="199" t="str">
        <f t="shared" si="1295"/>
        <v>AD$17</v>
      </c>
      <c r="AE1009" s="199" t="str">
        <f t="shared" si="1295"/>
        <v>AE$17</v>
      </c>
      <c r="AF1009" s="199" t="str">
        <f t="shared" si="1295"/>
        <v>AF$17</v>
      </c>
      <c r="AG1009" s="199" t="str">
        <f t="shared" si="1295"/>
        <v>AG$17</v>
      </c>
      <c r="AH1009" s="199" t="str">
        <f t="shared" si="1295"/>
        <v>AH$17</v>
      </c>
      <c r="AI1009" s="199" t="str">
        <f t="shared" si="1295"/>
        <v>AI$17</v>
      </c>
      <c r="AJ1009" s="199" t="str">
        <f t="shared" si="1295"/>
        <v>AJ$17</v>
      </c>
      <c r="AK1009" s="199" t="str">
        <f t="shared" si="1295"/>
        <v>AK$17</v>
      </c>
      <c r="AL1009" s="199" t="str">
        <f t="shared" si="1295"/>
        <v>AL$17</v>
      </c>
      <c r="AM1009" s="199" t="str">
        <f t="shared" si="1295"/>
        <v>AM$17</v>
      </c>
      <c r="AN1009" s="199" t="str">
        <f t="shared" si="1295"/>
        <v>AN$17</v>
      </c>
      <c r="AO1009" s="199" t="str">
        <f t="shared" si="1295"/>
        <v>AO$17</v>
      </c>
      <c r="AP1009" s="199" t="str">
        <f t="shared" si="1295"/>
        <v>AP$17</v>
      </c>
      <c r="AQ1009" s="199" t="str">
        <f t="shared" si="1295"/>
        <v>AQ$17</v>
      </c>
      <c r="AR1009" s="199" t="str">
        <f t="shared" si="1295"/>
        <v>AR$17</v>
      </c>
      <c r="AS1009" s="199" t="str">
        <f t="shared" si="1295"/>
        <v>AS$17</v>
      </c>
      <c r="AT1009" s="199" t="str">
        <f t="shared" si="1295"/>
        <v>AT$17</v>
      </c>
      <c r="AU1009" s="199" t="str">
        <f t="shared" si="1295"/>
        <v>AU$17</v>
      </c>
      <c r="AV1009" s="199" t="str">
        <f t="shared" si="1295"/>
        <v>AV$17</v>
      </c>
      <c r="AW1009" s="199" t="str">
        <f t="shared" si="1295"/>
        <v>AW$17</v>
      </c>
      <c r="AX1009" s="199" t="str">
        <f t="shared" si="1295"/>
        <v>AX$17</v>
      </c>
      <c r="AY1009" s="199" t="str">
        <f t="shared" ref="AY1009:CD1009" si="1296">AY$21</f>
        <v>AY$17</v>
      </c>
      <c r="AZ1009" s="199" t="str">
        <f t="shared" si="1296"/>
        <v>AZ$17</v>
      </c>
      <c r="BA1009" s="199" t="str">
        <f t="shared" si="1296"/>
        <v>BA$17</v>
      </c>
      <c r="BB1009" s="199" t="str">
        <f t="shared" si="1296"/>
        <v>BB$17</v>
      </c>
      <c r="BC1009" s="199" t="str">
        <f t="shared" si="1296"/>
        <v>BC$17</v>
      </c>
      <c r="BD1009" s="199" t="str">
        <f t="shared" si="1296"/>
        <v>BD$17</v>
      </c>
      <c r="BE1009" s="199" t="str">
        <f t="shared" si="1296"/>
        <v>BE$17</v>
      </c>
      <c r="BF1009" s="199" t="str">
        <f t="shared" si="1296"/>
        <v>BF$17</v>
      </c>
      <c r="BG1009" s="199" t="str">
        <f t="shared" si="1296"/>
        <v>BG$17</v>
      </c>
      <c r="BH1009" s="199" t="str">
        <f t="shared" si="1296"/>
        <v>BH$17</v>
      </c>
      <c r="BI1009" s="199" t="str">
        <f t="shared" si="1296"/>
        <v>BI$17</v>
      </c>
      <c r="BJ1009" s="199" t="str">
        <f t="shared" si="1296"/>
        <v>BJ$17</v>
      </c>
      <c r="BK1009" s="199" t="str">
        <f t="shared" si="1296"/>
        <v>BK$17</v>
      </c>
      <c r="BL1009" s="199" t="str">
        <f t="shared" si="1296"/>
        <v>BL$17</v>
      </c>
      <c r="BM1009" s="199" t="str">
        <f t="shared" si="1296"/>
        <v>BM$17</v>
      </c>
      <c r="BN1009" s="199" t="str">
        <f t="shared" si="1296"/>
        <v>BN$17</v>
      </c>
      <c r="BO1009" s="199" t="str">
        <f t="shared" si="1296"/>
        <v>BO$17</v>
      </c>
      <c r="BP1009" s="199" t="str">
        <f t="shared" si="1296"/>
        <v>BP$17</v>
      </c>
      <c r="BQ1009" s="199" t="str">
        <f t="shared" si="1296"/>
        <v>BQ$17</v>
      </c>
      <c r="BR1009" s="199" t="str">
        <f t="shared" si="1296"/>
        <v>BR$17</v>
      </c>
      <c r="BS1009" s="199" t="str">
        <f t="shared" si="1296"/>
        <v>BS$17</v>
      </c>
      <c r="BT1009" s="199" t="str">
        <f t="shared" si="1296"/>
        <v>BT$17</v>
      </c>
      <c r="BU1009" s="199" t="str">
        <f t="shared" si="1296"/>
        <v>BU$17</v>
      </c>
      <c r="BV1009" s="199" t="str">
        <f t="shared" si="1296"/>
        <v>BV$17</v>
      </c>
      <c r="BW1009" s="199" t="str">
        <f t="shared" si="1296"/>
        <v>BW$17</v>
      </c>
      <c r="BX1009" s="199" t="str">
        <f t="shared" si="1296"/>
        <v>BX$17</v>
      </c>
      <c r="BY1009" s="199" t="str">
        <f t="shared" si="1296"/>
        <v>BY$17</v>
      </c>
      <c r="BZ1009" s="199" t="str">
        <f t="shared" si="1296"/>
        <v>BZ$17</v>
      </c>
      <c r="CA1009" s="199" t="str">
        <f t="shared" si="1296"/>
        <v>CA$17</v>
      </c>
      <c r="CB1009" s="199" t="str">
        <f t="shared" si="1296"/>
        <v>CB$17</v>
      </c>
      <c r="CC1009" s="199" t="str">
        <f t="shared" si="1296"/>
        <v>CC$17</v>
      </c>
      <c r="CD1009" s="199" t="str">
        <f t="shared" si="1296"/>
        <v>CD$17</v>
      </c>
      <c r="CE1009" s="199" t="str">
        <f t="shared" ref="CE1009:CL1009" si="1297">CE$21</f>
        <v>CE$17</v>
      </c>
      <c r="CF1009" s="199" t="str">
        <f t="shared" si="1297"/>
        <v>CF$17</v>
      </c>
      <c r="CG1009" s="199" t="str">
        <f t="shared" si="1297"/>
        <v>CG$17</v>
      </c>
      <c r="CH1009" s="199" t="str">
        <f t="shared" si="1297"/>
        <v>CH$17</v>
      </c>
      <c r="CI1009" s="199" t="str">
        <f t="shared" si="1297"/>
        <v>CI$17</v>
      </c>
      <c r="CJ1009" s="199" t="str">
        <f t="shared" si="1297"/>
        <v>CJ$17</v>
      </c>
      <c r="CK1009" s="199" t="str">
        <f t="shared" si="1297"/>
        <v>CK$17</v>
      </c>
      <c r="CL1009" s="199" t="str">
        <f t="shared" si="1297"/>
        <v>CL$17</v>
      </c>
      <c r="CN1009" s="201"/>
      <c r="CO1009" s="199" t="str">
        <f t="shared" ref="CO1009:DL1009" si="1298">CO$21</f>
        <v>CO$17</v>
      </c>
      <c r="CP1009" s="199" t="str">
        <f t="shared" si="1298"/>
        <v>CP$17</v>
      </c>
      <c r="CQ1009" s="199" t="str">
        <f t="shared" si="1298"/>
        <v>CQ$17</v>
      </c>
      <c r="CR1009" s="199" t="str">
        <f t="shared" si="1298"/>
        <v>CR$17</v>
      </c>
      <c r="CS1009" s="199" t="str">
        <f t="shared" si="1298"/>
        <v>CS$17</v>
      </c>
      <c r="CT1009" s="199" t="str">
        <f t="shared" si="1298"/>
        <v>CT$17</v>
      </c>
      <c r="CU1009" s="199" t="str">
        <f t="shared" si="1298"/>
        <v>CU$17</v>
      </c>
      <c r="CV1009" s="199" t="str">
        <f t="shared" si="1298"/>
        <v>CV$17</v>
      </c>
      <c r="CW1009" s="199" t="str">
        <f t="shared" si="1298"/>
        <v>CW$17</v>
      </c>
      <c r="CX1009" s="199" t="str">
        <f t="shared" si="1298"/>
        <v>CX$17</v>
      </c>
      <c r="CY1009" s="199" t="str">
        <f t="shared" si="1298"/>
        <v>CY$17</v>
      </c>
      <c r="CZ1009" s="199" t="str">
        <f t="shared" si="1298"/>
        <v>CZ$17</v>
      </c>
      <c r="DA1009" s="199" t="str">
        <f t="shared" si="1298"/>
        <v>DA$17</v>
      </c>
      <c r="DB1009" s="199" t="str">
        <f t="shared" si="1298"/>
        <v>DB$17</v>
      </c>
      <c r="DC1009" s="199" t="str">
        <f t="shared" si="1298"/>
        <v>DC$17</v>
      </c>
      <c r="DD1009" s="199" t="str">
        <f t="shared" si="1298"/>
        <v>DD$17</v>
      </c>
      <c r="DE1009" s="199" t="str">
        <f t="shared" si="1298"/>
        <v>DE$17</v>
      </c>
      <c r="DF1009" s="199" t="str">
        <f t="shared" si="1298"/>
        <v>DF$17</v>
      </c>
      <c r="DG1009" s="199" t="str">
        <f t="shared" si="1298"/>
        <v>DG$17</v>
      </c>
      <c r="DH1009" s="199" t="str">
        <f t="shared" si="1298"/>
        <v>DH$17</v>
      </c>
      <c r="DI1009" s="199" t="str">
        <f t="shared" si="1298"/>
        <v>DI$17</v>
      </c>
      <c r="DJ1009" s="199" t="str">
        <f t="shared" si="1298"/>
        <v>DJ$17</v>
      </c>
      <c r="DK1009" s="199" t="str">
        <f t="shared" si="1298"/>
        <v>DK$17</v>
      </c>
      <c r="DL1009" s="199" t="str">
        <f t="shared" si="1298"/>
        <v>DL$17</v>
      </c>
    </row>
    <row r="1010" spans="1:116" x14ac:dyDescent="0.4">
      <c r="A1010" s="174"/>
      <c r="E1010" s="8"/>
      <c r="G1010" s="175" t="s">
        <v>491</v>
      </c>
      <c r="H1010" s="200"/>
      <c r="I1010" s="201"/>
      <c r="J1010" s="201"/>
      <c r="K1010" s="202"/>
      <c r="L1010" s="202"/>
      <c r="M1010" s="202"/>
      <c r="N1010" s="202"/>
      <c r="O1010" s="202"/>
      <c r="P1010" s="202"/>
      <c r="R1010" s="202"/>
      <c r="S1010" s="190"/>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190"/>
      <c r="AN1010" s="190"/>
      <c r="AO1010" s="190"/>
      <c r="AP1010" s="190"/>
      <c r="AQ1010" s="190"/>
      <c r="AR1010" s="190"/>
      <c r="AS1010" s="190"/>
      <c r="AT1010" s="190"/>
      <c r="AU1010" s="190"/>
      <c r="AV1010" s="190"/>
      <c r="AW1010" s="190"/>
      <c r="AX1010" s="190"/>
      <c r="AY1010" s="190"/>
      <c r="AZ1010" s="190"/>
      <c r="BA1010" s="190"/>
      <c r="BB1010" s="190"/>
      <c r="BC1010" s="190"/>
      <c r="BD1010" s="190"/>
      <c r="BE1010" s="190"/>
      <c r="BF1010" s="190"/>
      <c r="BG1010" s="190"/>
      <c r="BH1010" s="190"/>
      <c r="BI1010" s="190"/>
      <c r="BJ1010" s="190"/>
      <c r="BK1010" s="190"/>
      <c r="BL1010" s="190"/>
      <c r="BM1010" s="190"/>
      <c r="BN1010" s="190"/>
      <c r="BO1010" s="190"/>
      <c r="BP1010" s="190"/>
      <c r="BQ1010" s="190"/>
      <c r="BR1010" s="190"/>
      <c r="BS1010" s="190"/>
      <c r="BT1010" s="190"/>
      <c r="BU1010" s="190"/>
      <c r="BV1010" s="190"/>
      <c r="BW1010" s="190"/>
      <c r="BX1010" s="190"/>
      <c r="BY1010" s="190"/>
      <c r="BZ1010" s="190"/>
      <c r="CA1010" s="190"/>
      <c r="CB1010" s="190"/>
      <c r="CC1010" s="190"/>
      <c r="CD1010" s="190"/>
      <c r="CE1010" s="190"/>
      <c r="CF1010" s="190"/>
      <c r="CG1010" s="190"/>
      <c r="CH1010" s="190"/>
      <c r="CI1010" s="190"/>
      <c r="CJ1010" s="190"/>
      <c r="CK1010" s="190"/>
      <c r="CL1010" s="190"/>
      <c r="CN1010" s="201"/>
      <c r="CO1010" s="190"/>
      <c r="CP1010" s="190"/>
      <c r="CQ1010" s="190"/>
      <c r="CR1010" s="190"/>
      <c r="CS1010" s="190"/>
      <c r="CT1010" s="190"/>
      <c r="CU1010" s="190"/>
      <c r="CV1010" s="190"/>
      <c r="CW1010" s="190"/>
      <c r="CX1010" s="190"/>
      <c r="CY1010" s="190"/>
      <c r="CZ1010" s="190"/>
      <c r="DA1010" s="190"/>
      <c r="DB1010" s="190"/>
      <c r="DC1010" s="190"/>
      <c r="DD1010" s="190"/>
      <c r="DE1010" s="190"/>
      <c r="DF1010" s="190"/>
      <c r="DG1010" s="190"/>
      <c r="DH1010" s="190"/>
      <c r="DI1010" s="190"/>
      <c r="DJ1010" s="190"/>
      <c r="DK1010" s="190"/>
      <c r="DL1010" s="190"/>
    </row>
    <row r="1011" spans="1:116" x14ac:dyDescent="0.4">
      <c r="A1011" s="174"/>
      <c r="E1011" s="8"/>
      <c r="G1011" s="175" t="s">
        <v>505</v>
      </c>
      <c r="H1011" s="200"/>
      <c r="I1011" s="201"/>
      <c r="J1011" s="201"/>
      <c r="K1011" s="202"/>
      <c r="L1011" s="202"/>
      <c r="M1011" s="202"/>
      <c r="N1011" s="202"/>
      <c r="O1011" s="202"/>
      <c r="P1011" s="202"/>
      <c r="R1011" s="202"/>
      <c r="S1011" s="190"/>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190"/>
      <c r="AN1011" s="190"/>
      <c r="AO1011" s="190"/>
      <c r="AP1011" s="190"/>
      <c r="AQ1011" s="190"/>
      <c r="AR1011" s="190"/>
      <c r="AS1011" s="190"/>
      <c r="AT1011" s="190"/>
      <c r="AU1011" s="190"/>
      <c r="AV1011" s="190"/>
      <c r="AW1011" s="190"/>
      <c r="AX1011" s="190"/>
      <c r="AY1011" s="190"/>
      <c r="AZ1011" s="190"/>
      <c r="BA1011" s="190"/>
      <c r="BB1011" s="190"/>
      <c r="BC1011" s="190"/>
      <c r="BD1011" s="190"/>
      <c r="BE1011" s="190"/>
      <c r="BF1011" s="190"/>
      <c r="BG1011" s="190"/>
      <c r="BH1011" s="190"/>
      <c r="BI1011" s="190"/>
      <c r="BJ1011" s="190"/>
      <c r="BK1011" s="190"/>
      <c r="BL1011" s="190"/>
      <c r="BM1011" s="190"/>
      <c r="BN1011" s="190"/>
      <c r="BO1011" s="190"/>
      <c r="BP1011" s="190"/>
      <c r="BQ1011" s="190"/>
      <c r="BR1011" s="190"/>
      <c r="BS1011" s="190"/>
      <c r="BT1011" s="190"/>
      <c r="BU1011" s="190"/>
      <c r="BV1011" s="190"/>
      <c r="BW1011" s="190"/>
      <c r="BX1011" s="190"/>
      <c r="BY1011" s="190"/>
      <c r="BZ1011" s="190"/>
      <c r="CA1011" s="190"/>
      <c r="CB1011" s="190"/>
      <c r="CC1011" s="190"/>
      <c r="CD1011" s="190"/>
      <c r="CE1011" s="190"/>
      <c r="CF1011" s="190"/>
      <c r="CG1011" s="190"/>
      <c r="CH1011" s="190"/>
      <c r="CI1011" s="190"/>
      <c r="CJ1011" s="190"/>
      <c r="CK1011" s="190"/>
      <c r="CL1011" s="190"/>
      <c r="CN1011" s="201"/>
      <c r="CO1011" s="190"/>
      <c r="CP1011" s="190"/>
      <c r="CQ1011" s="190"/>
      <c r="CR1011" s="190"/>
      <c r="CS1011" s="190"/>
      <c r="CT1011" s="190"/>
      <c r="CU1011" s="190"/>
      <c r="CV1011" s="190"/>
      <c r="CW1011" s="190"/>
      <c r="CX1011" s="190"/>
      <c r="CY1011" s="190"/>
      <c r="CZ1011" s="190"/>
      <c r="DA1011" s="190"/>
      <c r="DB1011" s="190"/>
      <c r="DC1011" s="190"/>
      <c r="DD1011" s="190"/>
      <c r="DE1011" s="190"/>
      <c r="DF1011" s="190"/>
      <c r="DG1011" s="190"/>
      <c r="DH1011" s="190"/>
      <c r="DI1011" s="190"/>
      <c r="DJ1011" s="190"/>
      <c r="DK1011" s="190"/>
      <c r="DL1011" s="190"/>
    </row>
    <row r="1012" spans="1:116" x14ac:dyDescent="0.4">
      <c r="A1012" s="174"/>
      <c r="E1012" s="8"/>
      <c r="G1012" s="175" t="s">
        <v>463</v>
      </c>
      <c r="H1012" s="200"/>
      <c r="I1012" s="201"/>
      <c r="J1012" s="201"/>
      <c r="K1012" s="202"/>
      <c r="L1012" s="202"/>
      <c r="M1012" s="202"/>
      <c r="N1012" s="202"/>
      <c r="O1012" s="202"/>
      <c r="P1012" s="202"/>
      <c r="R1012" s="202"/>
      <c r="S1012" s="190" t="str">
        <f t="shared" ref="S1012:AX1012" si="1299">S$22</f>
        <v>S$18</v>
      </c>
      <c r="T1012" s="190" t="str">
        <f t="shared" si="1299"/>
        <v>T$18</v>
      </c>
      <c r="U1012" s="190" t="str">
        <f t="shared" si="1299"/>
        <v>U$18</v>
      </c>
      <c r="V1012" s="190" t="str">
        <f t="shared" si="1299"/>
        <v>V$18</v>
      </c>
      <c r="W1012" s="190" t="str">
        <f t="shared" si="1299"/>
        <v>W$18</v>
      </c>
      <c r="X1012" s="190" t="str">
        <f t="shared" si="1299"/>
        <v>X$18</v>
      </c>
      <c r="Y1012" s="190" t="str">
        <f t="shared" si="1299"/>
        <v>Y$18</v>
      </c>
      <c r="Z1012" s="190" t="str">
        <f t="shared" si="1299"/>
        <v>Z$18</v>
      </c>
      <c r="AA1012" s="190" t="str">
        <f t="shared" si="1299"/>
        <v>AA$18</v>
      </c>
      <c r="AB1012" s="190" t="str">
        <f t="shared" si="1299"/>
        <v>AB$18</v>
      </c>
      <c r="AC1012" s="190" t="str">
        <f t="shared" si="1299"/>
        <v>AC$18</v>
      </c>
      <c r="AD1012" s="190" t="str">
        <f t="shared" si="1299"/>
        <v>AD$18</v>
      </c>
      <c r="AE1012" s="190" t="str">
        <f t="shared" si="1299"/>
        <v>AE$18</v>
      </c>
      <c r="AF1012" s="190" t="str">
        <f t="shared" si="1299"/>
        <v>AF$18</v>
      </c>
      <c r="AG1012" s="190" t="str">
        <f t="shared" si="1299"/>
        <v>AG$18</v>
      </c>
      <c r="AH1012" s="190" t="str">
        <f t="shared" si="1299"/>
        <v>AH$18</v>
      </c>
      <c r="AI1012" s="190" t="str">
        <f t="shared" si="1299"/>
        <v>AI$18</v>
      </c>
      <c r="AJ1012" s="190" t="str">
        <f t="shared" si="1299"/>
        <v>AJ$18</v>
      </c>
      <c r="AK1012" s="190" t="str">
        <f t="shared" si="1299"/>
        <v>AK$18</v>
      </c>
      <c r="AL1012" s="190" t="str">
        <f t="shared" si="1299"/>
        <v>AL$18</v>
      </c>
      <c r="AM1012" s="190" t="str">
        <f t="shared" si="1299"/>
        <v>AM$18</v>
      </c>
      <c r="AN1012" s="190" t="str">
        <f t="shared" si="1299"/>
        <v>AN$18</v>
      </c>
      <c r="AO1012" s="190" t="str">
        <f t="shared" si="1299"/>
        <v>AO$18</v>
      </c>
      <c r="AP1012" s="190" t="str">
        <f t="shared" si="1299"/>
        <v>AP$18</v>
      </c>
      <c r="AQ1012" s="190" t="str">
        <f t="shared" si="1299"/>
        <v>AQ$18</v>
      </c>
      <c r="AR1012" s="190" t="str">
        <f t="shared" si="1299"/>
        <v>AR$18</v>
      </c>
      <c r="AS1012" s="190" t="str">
        <f t="shared" si="1299"/>
        <v>AS$18</v>
      </c>
      <c r="AT1012" s="190" t="str">
        <f t="shared" si="1299"/>
        <v>AT$18</v>
      </c>
      <c r="AU1012" s="190" t="str">
        <f t="shared" si="1299"/>
        <v>AU$18</v>
      </c>
      <c r="AV1012" s="190" t="str">
        <f t="shared" si="1299"/>
        <v>AV$18</v>
      </c>
      <c r="AW1012" s="190" t="str">
        <f t="shared" si="1299"/>
        <v>AW$18</v>
      </c>
      <c r="AX1012" s="190" t="str">
        <f t="shared" si="1299"/>
        <v>AX$18</v>
      </c>
      <c r="AY1012" s="190" t="str">
        <f t="shared" ref="AY1012:CD1012" si="1300">AY$22</f>
        <v>AY$18</v>
      </c>
      <c r="AZ1012" s="190" t="str">
        <f t="shared" si="1300"/>
        <v>AZ$18</v>
      </c>
      <c r="BA1012" s="190" t="str">
        <f t="shared" si="1300"/>
        <v>BA$18</v>
      </c>
      <c r="BB1012" s="190" t="str">
        <f t="shared" si="1300"/>
        <v>BB$18</v>
      </c>
      <c r="BC1012" s="190" t="str">
        <f t="shared" si="1300"/>
        <v>BC$18</v>
      </c>
      <c r="BD1012" s="190" t="str">
        <f t="shared" si="1300"/>
        <v>BD$18</v>
      </c>
      <c r="BE1012" s="190" t="str">
        <f t="shared" si="1300"/>
        <v>BE$18</v>
      </c>
      <c r="BF1012" s="190" t="str">
        <f t="shared" si="1300"/>
        <v>BF$18</v>
      </c>
      <c r="BG1012" s="190" t="str">
        <f t="shared" si="1300"/>
        <v>BG$18</v>
      </c>
      <c r="BH1012" s="190" t="str">
        <f t="shared" si="1300"/>
        <v>BH$18</v>
      </c>
      <c r="BI1012" s="190" t="str">
        <f t="shared" si="1300"/>
        <v>BI$18</v>
      </c>
      <c r="BJ1012" s="190" t="str">
        <f t="shared" si="1300"/>
        <v>BJ$18</v>
      </c>
      <c r="BK1012" s="190" t="str">
        <f t="shared" si="1300"/>
        <v>BK$18</v>
      </c>
      <c r="BL1012" s="190" t="str">
        <f t="shared" si="1300"/>
        <v>BL$18</v>
      </c>
      <c r="BM1012" s="190" t="str">
        <f t="shared" si="1300"/>
        <v>BM$18</v>
      </c>
      <c r="BN1012" s="190" t="str">
        <f t="shared" si="1300"/>
        <v>BN$18</v>
      </c>
      <c r="BO1012" s="190" t="str">
        <f t="shared" si="1300"/>
        <v>BO$18</v>
      </c>
      <c r="BP1012" s="190" t="str">
        <f t="shared" si="1300"/>
        <v>BP$18</v>
      </c>
      <c r="BQ1012" s="190" t="str">
        <f t="shared" si="1300"/>
        <v>BQ$18</v>
      </c>
      <c r="BR1012" s="190" t="str">
        <f t="shared" si="1300"/>
        <v>BR$18</v>
      </c>
      <c r="BS1012" s="190" t="str">
        <f t="shared" si="1300"/>
        <v>BS$18</v>
      </c>
      <c r="BT1012" s="190" t="str">
        <f t="shared" si="1300"/>
        <v>BT$18</v>
      </c>
      <c r="BU1012" s="190" t="str">
        <f t="shared" si="1300"/>
        <v>BU$18</v>
      </c>
      <c r="BV1012" s="190" t="str">
        <f t="shared" si="1300"/>
        <v>BV$18</v>
      </c>
      <c r="BW1012" s="190" t="str">
        <f t="shared" si="1300"/>
        <v>BW$18</v>
      </c>
      <c r="BX1012" s="190" t="str">
        <f t="shared" si="1300"/>
        <v>BX$18</v>
      </c>
      <c r="BY1012" s="190" t="str">
        <f t="shared" si="1300"/>
        <v>BY$18</v>
      </c>
      <c r="BZ1012" s="190" t="str">
        <f t="shared" si="1300"/>
        <v>BZ$18</v>
      </c>
      <c r="CA1012" s="190" t="str">
        <f t="shared" si="1300"/>
        <v>CA$18</v>
      </c>
      <c r="CB1012" s="190" t="str">
        <f t="shared" si="1300"/>
        <v>CB$18</v>
      </c>
      <c r="CC1012" s="190" t="str">
        <f t="shared" si="1300"/>
        <v>CC$18</v>
      </c>
      <c r="CD1012" s="190" t="str">
        <f t="shared" si="1300"/>
        <v>CD$18</v>
      </c>
      <c r="CE1012" s="190" t="str">
        <f t="shared" ref="CE1012:CL1012" si="1301">CE$22</f>
        <v>CE$18</v>
      </c>
      <c r="CF1012" s="190" t="str">
        <f t="shared" si="1301"/>
        <v>CF$18</v>
      </c>
      <c r="CG1012" s="190" t="str">
        <f t="shared" si="1301"/>
        <v>CG$18</v>
      </c>
      <c r="CH1012" s="190" t="str">
        <f t="shared" si="1301"/>
        <v>CH$18</v>
      </c>
      <c r="CI1012" s="190" t="str">
        <f t="shared" si="1301"/>
        <v>CI$18</v>
      </c>
      <c r="CJ1012" s="190" t="str">
        <f t="shared" si="1301"/>
        <v>CJ$18</v>
      </c>
      <c r="CK1012" s="190" t="str">
        <f t="shared" si="1301"/>
        <v>CK$18</v>
      </c>
      <c r="CL1012" s="190" t="str">
        <f t="shared" si="1301"/>
        <v>CL$18</v>
      </c>
      <c r="CN1012" s="201"/>
      <c r="CO1012" s="190" t="str">
        <f t="shared" ref="CO1012:DL1012" si="1302">CO$22</f>
        <v>CO$18</v>
      </c>
      <c r="CP1012" s="190" t="str">
        <f t="shared" si="1302"/>
        <v>CP$18</v>
      </c>
      <c r="CQ1012" s="190" t="str">
        <f t="shared" si="1302"/>
        <v>CQ$18</v>
      </c>
      <c r="CR1012" s="190" t="str">
        <f t="shared" si="1302"/>
        <v>CR$18</v>
      </c>
      <c r="CS1012" s="190" t="str">
        <f t="shared" si="1302"/>
        <v>CS$18</v>
      </c>
      <c r="CT1012" s="190" t="str">
        <f t="shared" si="1302"/>
        <v>CT$18</v>
      </c>
      <c r="CU1012" s="190" t="str">
        <f t="shared" si="1302"/>
        <v>CU$18</v>
      </c>
      <c r="CV1012" s="190" t="str">
        <f t="shared" si="1302"/>
        <v>CV$18</v>
      </c>
      <c r="CW1012" s="190" t="str">
        <f t="shared" si="1302"/>
        <v>CW$18</v>
      </c>
      <c r="CX1012" s="190" t="str">
        <f t="shared" si="1302"/>
        <v>CX$18</v>
      </c>
      <c r="CY1012" s="190" t="str">
        <f t="shared" si="1302"/>
        <v>CY$18</v>
      </c>
      <c r="CZ1012" s="190" t="str">
        <f t="shared" si="1302"/>
        <v>CZ$18</v>
      </c>
      <c r="DA1012" s="190" t="str">
        <f t="shared" si="1302"/>
        <v>DA$18</v>
      </c>
      <c r="DB1012" s="190" t="str">
        <f t="shared" si="1302"/>
        <v>DB$18</v>
      </c>
      <c r="DC1012" s="190" t="str">
        <f t="shared" si="1302"/>
        <v>DC$18</v>
      </c>
      <c r="DD1012" s="190" t="str">
        <f t="shared" si="1302"/>
        <v>DD$18</v>
      </c>
      <c r="DE1012" s="190" t="str">
        <f t="shared" si="1302"/>
        <v>DE$18</v>
      </c>
      <c r="DF1012" s="190" t="str">
        <f t="shared" si="1302"/>
        <v>DF$18</v>
      </c>
      <c r="DG1012" s="190" t="str">
        <f t="shared" si="1302"/>
        <v>DG$18</v>
      </c>
      <c r="DH1012" s="190" t="str">
        <f t="shared" si="1302"/>
        <v>DH$18</v>
      </c>
      <c r="DI1012" s="190" t="str">
        <f t="shared" si="1302"/>
        <v>DI$18</v>
      </c>
      <c r="DJ1012" s="190" t="str">
        <f t="shared" si="1302"/>
        <v>DJ$18</v>
      </c>
      <c r="DK1012" s="190" t="str">
        <f t="shared" si="1302"/>
        <v>DK$18</v>
      </c>
      <c r="DL1012" s="190" t="str">
        <f t="shared" si="1302"/>
        <v>DL$18</v>
      </c>
    </row>
    <row r="1013" spans="1:116" x14ac:dyDescent="0.4">
      <c r="A1013" s="174"/>
      <c r="E1013" s="8"/>
      <c r="G1013" s="175" t="s">
        <v>464</v>
      </c>
      <c r="H1013" s="200"/>
      <c r="I1013" s="201"/>
      <c r="J1013" s="201"/>
      <c r="K1013" s="202"/>
      <c r="L1013" s="202"/>
      <c r="M1013" s="202"/>
      <c r="N1013" s="202"/>
      <c r="O1013" s="202"/>
      <c r="P1013" s="202"/>
      <c r="R1013" s="202"/>
      <c r="S1013" s="190" t="str">
        <f t="shared" ref="S1013:AX1013" si="1303">S$23</f>
        <v>S$19</v>
      </c>
      <c r="T1013" s="190" t="str">
        <f t="shared" si="1303"/>
        <v>T$19</v>
      </c>
      <c r="U1013" s="190" t="str">
        <f t="shared" si="1303"/>
        <v>U$19</v>
      </c>
      <c r="V1013" s="190" t="str">
        <f t="shared" si="1303"/>
        <v>V$19</v>
      </c>
      <c r="W1013" s="190" t="str">
        <f t="shared" si="1303"/>
        <v>W$19</v>
      </c>
      <c r="X1013" s="190" t="str">
        <f t="shared" si="1303"/>
        <v>X$19</v>
      </c>
      <c r="Y1013" s="190" t="str">
        <f t="shared" si="1303"/>
        <v>Y$19</v>
      </c>
      <c r="Z1013" s="190" t="str">
        <f t="shared" si="1303"/>
        <v>Z$19</v>
      </c>
      <c r="AA1013" s="190" t="str">
        <f t="shared" si="1303"/>
        <v>AA$19</v>
      </c>
      <c r="AB1013" s="190" t="str">
        <f t="shared" si="1303"/>
        <v>AB$19</v>
      </c>
      <c r="AC1013" s="190" t="str">
        <f t="shared" si="1303"/>
        <v>AC$19</v>
      </c>
      <c r="AD1013" s="190" t="str">
        <f t="shared" si="1303"/>
        <v>AD$19</v>
      </c>
      <c r="AE1013" s="190" t="str">
        <f t="shared" si="1303"/>
        <v>AE$19</v>
      </c>
      <c r="AF1013" s="190" t="str">
        <f t="shared" si="1303"/>
        <v>AF$19</v>
      </c>
      <c r="AG1013" s="190" t="str">
        <f t="shared" si="1303"/>
        <v>AG$19</v>
      </c>
      <c r="AH1013" s="190" t="str">
        <f t="shared" si="1303"/>
        <v>AH$19</v>
      </c>
      <c r="AI1013" s="190" t="str">
        <f t="shared" si="1303"/>
        <v>AI$19</v>
      </c>
      <c r="AJ1013" s="190" t="str">
        <f t="shared" si="1303"/>
        <v>AJ$19</v>
      </c>
      <c r="AK1013" s="190" t="str">
        <f t="shared" si="1303"/>
        <v>AK$19</v>
      </c>
      <c r="AL1013" s="190" t="str">
        <f t="shared" si="1303"/>
        <v>AL$19</v>
      </c>
      <c r="AM1013" s="190" t="str">
        <f t="shared" si="1303"/>
        <v>AM$19</v>
      </c>
      <c r="AN1013" s="190" t="str">
        <f t="shared" si="1303"/>
        <v>AN$19</v>
      </c>
      <c r="AO1013" s="190" t="str">
        <f t="shared" si="1303"/>
        <v>AO$19</v>
      </c>
      <c r="AP1013" s="190" t="str">
        <f t="shared" si="1303"/>
        <v>AP$19</v>
      </c>
      <c r="AQ1013" s="190" t="str">
        <f t="shared" si="1303"/>
        <v>AQ$19</v>
      </c>
      <c r="AR1013" s="190" t="str">
        <f t="shared" si="1303"/>
        <v>AR$19</v>
      </c>
      <c r="AS1013" s="190" t="str">
        <f t="shared" si="1303"/>
        <v>AS$19</v>
      </c>
      <c r="AT1013" s="190" t="str">
        <f t="shared" si="1303"/>
        <v>AT$19</v>
      </c>
      <c r="AU1013" s="190" t="str">
        <f t="shared" si="1303"/>
        <v>AU$19</v>
      </c>
      <c r="AV1013" s="190" t="str">
        <f t="shared" si="1303"/>
        <v>AV$19</v>
      </c>
      <c r="AW1013" s="190" t="str">
        <f t="shared" si="1303"/>
        <v>AW$19</v>
      </c>
      <c r="AX1013" s="190" t="str">
        <f t="shared" si="1303"/>
        <v>AX$19</v>
      </c>
      <c r="AY1013" s="190" t="str">
        <f t="shared" ref="AY1013:CD1013" si="1304">AY$23</f>
        <v>AY$19</v>
      </c>
      <c r="AZ1013" s="190" t="str">
        <f t="shared" si="1304"/>
        <v>AZ$19</v>
      </c>
      <c r="BA1013" s="190" t="str">
        <f t="shared" si="1304"/>
        <v>BA$19</v>
      </c>
      <c r="BB1013" s="190" t="str">
        <f t="shared" si="1304"/>
        <v>BB$19</v>
      </c>
      <c r="BC1013" s="190" t="str">
        <f t="shared" si="1304"/>
        <v>BC$19</v>
      </c>
      <c r="BD1013" s="190" t="str">
        <f t="shared" si="1304"/>
        <v>BD$19</v>
      </c>
      <c r="BE1013" s="190" t="str">
        <f t="shared" si="1304"/>
        <v>BE$19</v>
      </c>
      <c r="BF1013" s="190" t="str">
        <f t="shared" si="1304"/>
        <v>BF$19</v>
      </c>
      <c r="BG1013" s="190" t="str">
        <f t="shared" si="1304"/>
        <v>BG$19</v>
      </c>
      <c r="BH1013" s="190" t="str">
        <f t="shared" si="1304"/>
        <v>BH$19</v>
      </c>
      <c r="BI1013" s="190" t="str">
        <f t="shared" si="1304"/>
        <v>BI$19</v>
      </c>
      <c r="BJ1013" s="190" t="str">
        <f t="shared" si="1304"/>
        <v>BJ$19</v>
      </c>
      <c r="BK1013" s="190" t="str">
        <f t="shared" si="1304"/>
        <v>BK$19</v>
      </c>
      <c r="BL1013" s="190" t="str">
        <f t="shared" si="1304"/>
        <v>BL$19</v>
      </c>
      <c r="BM1013" s="190" t="str">
        <f t="shared" si="1304"/>
        <v>BM$19</v>
      </c>
      <c r="BN1013" s="190" t="str">
        <f t="shared" si="1304"/>
        <v>BN$19</v>
      </c>
      <c r="BO1013" s="190" t="str">
        <f t="shared" si="1304"/>
        <v>BO$19</v>
      </c>
      <c r="BP1013" s="190" t="str">
        <f t="shared" si="1304"/>
        <v>BP$19</v>
      </c>
      <c r="BQ1013" s="190" t="str">
        <f t="shared" si="1304"/>
        <v>BQ$19</v>
      </c>
      <c r="BR1013" s="190" t="str">
        <f t="shared" si="1304"/>
        <v>BR$19</v>
      </c>
      <c r="BS1013" s="190" t="str">
        <f t="shared" si="1304"/>
        <v>BS$19</v>
      </c>
      <c r="BT1013" s="190" t="str">
        <f t="shared" si="1304"/>
        <v>BT$19</v>
      </c>
      <c r="BU1013" s="190" t="str">
        <f t="shared" si="1304"/>
        <v>BU$19</v>
      </c>
      <c r="BV1013" s="190" t="str">
        <f t="shared" si="1304"/>
        <v>BV$19</v>
      </c>
      <c r="BW1013" s="190" t="str">
        <f t="shared" si="1304"/>
        <v>BW$19</v>
      </c>
      <c r="BX1013" s="190" t="str">
        <f t="shared" si="1304"/>
        <v>BX$19</v>
      </c>
      <c r="BY1013" s="190" t="str">
        <f t="shared" si="1304"/>
        <v>BY$19</v>
      </c>
      <c r="BZ1013" s="190" t="str">
        <f t="shared" si="1304"/>
        <v>BZ$19</v>
      </c>
      <c r="CA1013" s="190" t="str">
        <f t="shared" si="1304"/>
        <v>CA$19</v>
      </c>
      <c r="CB1013" s="190" t="str">
        <f t="shared" si="1304"/>
        <v>CB$19</v>
      </c>
      <c r="CC1013" s="190" t="str">
        <f t="shared" si="1304"/>
        <v>CC$19</v>
      </c>
      <c r="CD1013" s="190" t="str">
        <f t="shared" si="1304"/>
        <v>CD$19</v>
      </c>
      <c r="CE1013" s="190" t="str">
        <f t="shared" ref="CE1013:CL1013" si="1305">CE$23</f>
        <v>CE$19</v>
      </c>
      <c r="CF1013" s="190" t="str">
        <f t="shared" si="1305"/>
        <v>CF$19</v>
      </c>
      <c r="CG1013" s="190" t="str">
        <f t="shared" si="1305"/>
        <v>CG$19</v>
      </c>
      <c r="CH1013" s="190" t="str">
        <f t="shared" si="1305"/>
        <v>CH$19</v>
      </c>
      <c r="CI1013" s="190" t="str">
        <f t="shared" si="1305"/>
        <v>CI$19</v>
      </c>
      <c r="CJ1013" s="190" t="str">
        <f t="shared" si="1305"/>
        <v>CJ$19</v>
      </c>
      <c r="CK1013" s="190" t="str">
        <f t="shared" si="1305"/>
        <v>CK$19</v>
      </c>
      <c r="CL1013" s="190" t="str">
        <f t="shared" si="1305"/>
        <v>CL$19</v>
      </c>
      <c r="CN1013" s="201"/>
      <c r="CO1013" s="190" t="str">
        <f t="shared" ref="CO1013:DL1013" si="1306">CO$23</f>
        <v>CO$19</v>
      </c>
      <c r="CP1013" s="190" t="str">
        <f t="shared" si="1306"/>
        <v>CP$19</v>
      </c>
      <c r="CQ1013" s="190" t="str">
        <f t="shared" si="1306"/>
        <v>CQ$19</v>
      </c>
      <c r="CR1013" s="190" t="str">
        <f t="shared" si="1306"/>
        <v>CR$19</v>
      </c>
      <c r="CS1013" s="190" t="str">
        <f t="shared" si="1306"/>
        <v>CS$19</v>
      </c>
      <c r="CT1013" s="190" t="str">
        <f t="shared" si="1306"/>
        <v>CT$19</v>
      </c>
      <c r="CU1013" s="190" t="str">
        <f t="shared" si="1306"/>
        <v>CU$19</v>
      </c>
      <c r="CV1013" s="190" t="str">
        <f t="shared" si="1306"/>
        <v>CV$19</v>
      </c>
      <c r="CW1013" s="190" t="str">
        <f t="shared" si="1306"/>
        <v>CW$19</v>
      </c>
      <c r="CX1013" s="190" t="str">
        <f t="shared" si="1306"/>
        <v>CX$19</v>
      </c>
      <c r="CY1013" s="190" t="str">
        <f t="shared" si="1306"/>
        <v>CY$19</v>
      </c>
      <c r="CZ1013" s="190" t="str">
        <f t="shared" si="1306"/>
        <v>CZ$19</v>
      </c>
      <c r="DA1013" s="190" t="str">
        <f t="shared" si="1306"/>
        <v>DA$19</v>
      </c>
      <c r="DB1013" s="190" t="str">
        <f t="shared" si="1306"/>
        <v>DB$19</v>
      </c>
      <c r="DC1013" s="190" t="str">
        <f t="shared" si="1306"/>
        <v>DC$19</v>
      </c>
      <c r="DD1013" s="190" t="str">
        <f t="shared" si="1306"/>
        <v>DD$19</v>
      </c>
      <c r="DE1013" s="190" t="str">
        <f t="shared" si="1306"/>
        <v>DE$19</v>
      </c>
      <c r="DF1013" s="190" t="str">
        <f t="shared" si="1306"/>
        <v>DF$19</v>
      </c>
      <c r="DG1013" s="190" t="str">
        <f t="shared" si="1306"/>
        <v>DG$19</v>
      </c>
      <c r="DH1013" s="190" t="str">
        <f t="shared" si="1306"/>
        <v>DH$19</v>
      </c>
      <c r="DI1013" s="190" t="str">
        <f t="shared" si="1306"/>
        <v>DI$19</v>
      </c>
      <c r="DJ1013" s="190" t="str">
        <f t="shared" si="1306"/>
        <v>DJ$19</v>
      </c>
      <c r="DK1013" s="190" t="str">
        <f t="shared" si="1306"/>
        <v>DK$19</v>
      </c>
      <c r="DL1013" s="190" t="str">
        <f t="shared" si="1306"/>
        <v>DL$19</v>
      </c>
    </row>
    <row r="1014" spans="1:116" x14ac:dyDescent="0.4">
      <c r="A1014" s="31" t="s">
        <v>218</v>
      </c>
      <c r="C1014" s="31"/>
      <c r="D1014" t="s">
        <v>850</v>
      </c>
      <c r="E1014" s="8" t="str">
        <f t="shared" ref="E1014:E1024" si="1307">ROW()&amp;" "&amp;D1014</f>
        <v>1014 LAMORT-PV</v>
      </c>
      <c r="F1014" t="s">
        <v>351</v>
      </c>
      <c r="G1014" s="66" t="s">
        <v>306</v>
      </c>
      <c r="H1014" s="22"/>
      <c r="I1014" s="299"/>
      <c r="J1014" s="299"/>
      <c r="K1014" s="22"/>
      <c r="L1014" s="22"/>
      <c r="M1014" s="22"/>
      <c r="N1014" s="22"/>
      <c r="O1014" s="22"/>
      <c r="P1014" s="22"/>
      <c r="R1014" s="66"/>
      <c r="S1014" s="301"/>
      <c r="T1014" s="301"/>
      <c r="U1014" s="301"/>
      <c r="V1014" s="301"/>
      <c r="W1014" s="301"/>
      <c r="X1014" s="301"/>
      <c r="Y1014" s="301"/>
      <c r="Z1014" s="301"/>
      <c r="AA1014" s="301"/>
      <c r="AB1014" s="301"/>
      <c r="AC1014" s="301"/>
      <c r="AD1014" s="301"/>
      <c r="AE1014" s="301"/>
      <c r="AF1014" s="301"/>
      <c r="AG1014" s="301"/>
      <c r="AH1014" s="301"/>
      <c r="AI1014" s="301"/>
      <c r="AJ1014" s="301"/>
      <c r="AK1014" s="301"/>
      <c r="AL1014" s="301"/>
      <c r="AM1014" s="301"/>
      <c r="AN1014" s="301"/>
      <c r="AO1014" s="301"/>
      <c r="AP1014" s="301"/>
      <c r="AQ1014" s="301"/>
      <c r="AR1014" s="301"/>
      <c r="AS1014" s="301"/>
      <c r="AT1014" s="301"/>
      <c r="AU1014" s="301"/>
      <c r="AV1014" s="301"/>
      <c r="AW1014" s="301"/>
      <c r="AX1014" s="301"/>
      <c r="AY1014" s="301"/>
      <c r="AZ1014" s="301"/>
      <c r="BA1014" s="301"/>
      <c r="BB1014" s="301"/>
      <c r="BC1014" s="301"/>
      <c r="BD1014" s="301"/>
      <c r="BE1014" s="301"/>
      <c r="BF1014" s="301"/>
      <c r="BG1014" s="301"/>
      <c r="BH1014" s="301"/>
      <c r="BI1014" s="301"/>
      <c r="BJ1014" s="301"/>
      <c r="BK1014" s="301"/>
      <c r="BL1014" s="301"/>
      <c r="BM1014" s="301"/>
      <c r="BN1014" s="301"/>
      <c r="BO1014" s="301"/>
      <c r="BP1014" s="301"/>
      <c r="BQ1014" s="301"/>
      <c r="BR1014" s="301"/>
      <c r="BS1014" s="301"/>
      <c r="BT1014" s="301"/>
      <c r="BU1014" s="301"/>
      <c r="BV1014" s="301"/>
      <c r="BW1014" s="301"/>
      <c r="BX1014" s="301"/>
      <c r="BY1014" s="301"/>
      <c r="BZ1014" s="301"/>
      <c r="CA1014" s="301"/>
      <c r="CB1014" s="301"/>
      <c r="CC1014" s="301"/>
      <c r="CD1014" s="301"/>
      <c r="CE1014" s="301"/>
      <c r="CF1014" s="301"/>
      <c r="CG1014" s="301"/>
      <c r="CH1014" s="301"/>
      <c r="CI1014" s="301"/>
      <c r="CJ1014" s="301"/>
      <c r="CK1014" s="301"/>
      <c r="CL1014" s="301"/>
      <c r="CN1014" s="299"/>
      <c r="CO1014" s="301"/>
      <c r="CP1014" s="301"/>
      <c r="CQ1014" s="301"/>
      <c r="CR1014" s="301"/>
      <c r="CS1014" s="301"/>
      <c r="CT1014" s="301"/>
      <c r="CU1014" s="301"/>
      <c r="CV1014" s="301"/>
      <c r="CW1014" s="301"/>
      <c r="CX1014" s="301"/>
      <c r="CY1014" s="301"/>
      <c r="CZ1014" s="301"/>
      <c r="DA1014" s="301"/>
      <c r="DB1014" s="301"/>
      <c r="DC1014" s="301"/>
      <c r="DD1014" s="301"/>
      <c r="DE1014" s="301"/>
      <c r="DF1014" s="301"/>
      <c r="DG1014" s="301"/>
      <c r="DH1014" s="301"/>
      <c r="DI1014" s="301"/>
      <c r="DJ1014" s="301"/>
      <c r="DK1014" s="301"/>
      <c r="DL1014" s="301"/>
    </row>
    <row r="1015" spans="1:116" x14ac:dyDescent="0.4">
      <c r="A1015" s="31"/>
      <c r="B1015" t="str">
        <f>E1015</f>
        <v>1015 LAMORT-PV</v>
      </c>
      <c r="D1015" t="s">
        <v>850</v>
      </c>
      <c r="E1015" s="12" t="str">
        <f t="shared" si="1307"/>
        <v>1015 LAMORT-PV</v>
      </c>
      <c r="G1015" s="129" t="str">
        <f>"Assumptions - "&amp;G1014</f>
        <v>Assumptions - Volume driven amortizing loan - no defaults:</v>
      </c>
      <c r="H1015" s="31"/>
      <c r="I1015" s="73"/>
      <c r="J1015" s="73"/>
      <c r="K1015" s="31"/>
      <c r="L1015" s="31"/>
      <c r="M1015" s="31"/>
      <c r="N1015" s="31"/>
      <c r="O1015" s="31"/>
      <c r="P1015" s="31"/>
      <c r="R1015" s="67"/>
      <c r="S1015" s="239"/>
      <c r="T1015" s="239"/>
      <c r="U1015" s="239"/>
      <c r="V1015" s="239"/>
      <c r="W1015" s="239"/>
      <c r="X1015" s="239"/>
      <c r="Y1015" s="239"/>
      <c r="Z1015" s="239"/>
      <c r="AA1015" s="239"/>
      <c r="AB1015" s="239"/>
      <c r="AC1015" s="239"/>
      <c r="AD1015" s="239"/>
      <c r="AE1015" s="239"/>
      <c r="AF1015" s="239"/>
      <c r="AG1015" s="239"/>
      <c r="AH1015" s="239"/>
      <c r="AI1015" s="239"/>
      <c r="AJ1015" s="239"/>
      <c r="AK1015" s="239"/>
      <c r="AL1015" s="239"/>
      <c r="AM1015" s="239"/>
      <c r="AN1015" s="239"/>
      <c r="AO1015" s="239"/>
      <c r="AP1015" s="239"/>
      <c r="AQ1015" s="239"/>
      <c r="AR1015" s="239"/>
      <c r="AS1015" s="239"/>
      <c r="AT1015" s="239"/>
      <c r="AU1015" s="239"/>
      <c r="AV1015" s="239"/>
      <c r="AW1015" s="239"/>
      <c r="AX1015" s="239"/>
      <c r="AY1015" s="239"/>
      <c r="AZ1015" s="239"/>
      <c r="BA1015" s="239"/>
      <c r="BB1015" s="239"/>
      <c r="BC1015" s="239"/>
      <c r="BD1015" s="239"/>
      <c r="BE1015" s="239"/>
      <c r="BF1015" s="239"/>
      <c r="BG1015" s="239"/>
      <c r="BH1015" s="239"/>
      <c r="BI1015" s="239"/>
      <c r="BJ1015" s="239"/>
      <c r="BK1015" s="239"/>
      <c r="BL1015" s="239"/>
      <c r="BM1015" s="239"/>
      <c r="BN1015" s="239"/>
      <c r="BO1015" s="239"/>
      <c r="BP1015" s="239"/>
      <c r="BQ1015" s="239"/>
      <c r="BR1015" s="239"/>
      <c r="BS1015" s="239"/>
      <c r="BT1015" s="239"/>
      <c r="BU1015" s="239"/>
      <c r="BV1015" s="239"/>
      <c r="BW1015" s="239"/>
      <c r="BX1015" s="239"/>
      <c r="BY1015" s="239"/>
      <c r="BZ1015" s="239"/>
      <c r="CA1015" s="239"/>
      <c r="CB1015" s="239"/>
      <c r="CC1015" s="239"/>
      <c r="CD1015" s="239"/>
      <c r="CE1015" s="239"/>
      <c r="CF1015" s="239"/>
      <c r="CG1015" s="239"/>
      <c r="CH1015" s="239"/>
      <c r="CI1015" s="239"/>
      <c r="CJ1015" s="239"/>
      <c r="CK1015" s="239"/>
      <c r="CL1015" s="239"/>
      <c r="CN1015" s="73"/>
      <c r="CO1015" s="239"/>
      <c r="CP1015" s="239"/>
      <c r="CQ1015" s="239"/>
      <c r="CR1015" s="239"/>
      <c r="CS1015" s="239"/>
      <c r="CT1015" s="239"/>
      <c r="CU1015" s="239"/>
      <c r="CV1015" s="239"/>
      <c r="CW1015" s="239"/>
      <c r="CX1015" s="239"/>
      <c r="CY1015" s="239"/>
      <c r="CZ1015" s="239"/>
      <c r="DA1015" s="239"/>
      <c r="DB1015" s="239"/>
      <c r="DC1015" s="239"/>
      <c r="DD1015" s="239"/>
      <c r="DE1015" s="239"/>
      <c r="DF1015" s="239"/>
      <c r="DG1015" s="239"/>
      <c r="DH1015" s="239"/>
      <c r="DI1015" s="239"/>
      <c r="DJ1015" s="239"/>
      <c r="DK1015" s="239"/>
      <c r="DL1015" s="239"/>
    </row>
    <row r="1016" spans="1:116" x14ac:dyDescent="0.4">
      <c r="A1016" s="31"/>
      <c r="B1016" t="str">
        <f>E1016</f>
        <v>1016 LAMORT-PV</v>
      </c>
      <c r="D1016" t="s">
        <v>850</v>
      </c>
      <c r="E1016" s="12" t="str">
        <f t="shared" si="1307"/>
        <v>1016 LAMORT-PV</v>
      </c>
      <c r="F1016" s="31"/>
      <c r="G1016" s="159" t="s">
        <v>287</v>
      </c>
      <c r="H1016" s="57">
        <v>12</v>
      </c>
      <c r="I1016" s="31"/>
      <c r="J1016" s="31"/>
      <c r="K1016" s="31"/>
      <c r="L1016" s="31"/>
      <c r="M1016" s="31"/>
      <c r="N1016" s="31"/>
      <c r="O1016" s="31"/>
      <c r="P1016" s="31"/>
      <c r="R1016" s="31"/>
      <c r="S1016" s="73"/>
      <c r="T1016" s="73"/>
      <c r="U1016" s="73"/>
      <c r="V1016" s="73"/>
      <c r="W1016" s="73"/>
      <c r="X1016" s="73"/>
      <c r="Y1016" s="73"/>
      <c r="Z1016" s="73"/>
      <c r="AA1016" s="73"/>
      <c r="AB1016" s="73"/>
      <c r="AC1016" s="73"/>
      <c r="AD1016" s="73"/>
      <c r="AE1016" s="73"/>
      <c r="AF1016" s="73"/>
      <c r="AG1016" s="73"/>
      <c r="AH1016" s="73"/>
      <c r="AI1016" s="73"/>
      <c r="AJ1016" s="73"/>
      <c r="AK1016" s="73"/>
      <c r="AL1016" s="73"/>
      <c r="AM1016" s="73"/>
      <c r="AN1016" s="73"/>
      <c r="AO1016" s="73"/>
      <c r="AP1016" s="73"/>
      <c r="AQ1016" s="73"/>
      <c r="AR1016" s="73"/>
      <c r="AS1016" s="73"/>
      <c r="AT1016" s="73"/>
      <c r="AU1016" s="73"/>
      <c r="AV1016" s="73"/>
      <c r="AW1016" s="73"/>
      <c r="AX1016" s="73"/>
      <c r="AY1016" s="73"/>
      <c r="AZ1016" s="73"/>
      <c r="BA1016" s="73"/>
      <c r="BB1016" s="73"/>
      <c r="BC1016" s="73"/>
      <c r="BD1016" s="73"/>
      <c r="BE1016" s="73"/>
      <c r="BF1016" s="73"/>
      <c r="BG1016" s="73"/>
      <c r="BH1016" s="73"/>
      <c r="BI1016" s="73"/>
      <c r="BJ1016" s="73"/>
      <c r="BK1016" s="73"/>
      <c r="BL1016" s="73"/>
      <c r="BM1016" s="73"/>
      <c r="BN1016" s="73"/>
      <c r="BO1016" s="73"/>
      <c r="BP1016" s="73"/>
      <c r="BQ1016" s="73"/>
      <c r="BR1016" s="73"/>
      <c r="BS1016" s="73"/>
      <c r="BT1016" s="73"/>
      <c r="BU1016" s="73"/>
      <c r="BV1016" s="73"/>
      <c r="BW1016" s="73"/>
      <c r="BX1016" s="73"/>
      <c r="BY1016" s="73"/>
      <c r="BZ1016" s="73"/>
      <c r="CA1016" s="73"/>
      <c r="CB1016" s="73"/>
      <c r="CC1016" s="73"/>
      <c r="CD1016" s="73"/>
      <c r="CE1016" s="73"/>
      <c r="CF1016" s="73"/>
      <c r="CG1016" s="73"/>
      <c r="CH1016" s="73"/>
      <c r="CI1016" s="73"/>
      <c r="CJ1016" s="73"/>
      <c r="CK1016" s="73"/>
      <c r="CL1016" s="73"/>
      <c r="CN1016" s="31"/>
      <c r="CO1016" s="73"/>
      <c r="CP1016" s="73"/>
      <c r="CQ1016" s="73"/>
      <c r="CR1016" s="73"/>
      <c r="CS1016" s="73"/>
      <c r="CT1016" s="73"/>
      <c r="CU1016" s="73"/>
      <c r="CV1016" s="73"/>
      <c r="CW1016" s="73"/>
      <c r="CX1016" s="73"/>
      <c r="CY1016" s="73"/>
      <c r="CZ1016" s="73"/>
      <c r="DA1016" s="73"/>
      <c r="DB1016" s="73"/>
      <c r="DC1016" s="73"/>
      <c r="DD1016" s="73"/>
      <c r="DE1016" s="73"/>
      <c r="DF1016" s="73"/>
      <c r="DG1016" s="73"/>
      <c r="DH1016" s="73"/>
      <c r="DI1016" s="73"/>
      <c r="DJ1016" s="73"/>
      <c r="DK1016" s="73"/>
      <c r="DL1016" s="73"/>
    </row>
    <row r="1017" spans="1:116" x14ac:dyDescent="0.4">
      <c r="A1017" s="31"/>
      <c r="B1017" t="str">
        <f>E1017</f>
        <v>1017 LAMORT-PV</v>
      </c>
      <c r="D1017" t="s">
        <v>850</v>
      </c>
      <c r="E1017" s="12" t="str">
        <f t="shared" si="1307"/>
        <v>1017 LAMORT-PV</v>
      </c>
      <c r="F1017" s="31"/>
      <c r="G1017" s="159" t="s">
        <v>288</v>
      </c>
      <c r="H1017" s="59">
        <v>0.1</v>
      </c>
      <c r="I1017" s="31"/>
      <c r="J1017" s="31"/>
      <c r="K1017" s="31"/>
      <c r="L1017" s="31"/>
      <c r="M1017" s="31"/>
      <c r="N1017" s="31"/>
      <c r="O1017" s="31"/>
      <c r="P1017" s="31"/>
      <c r="R1017" s="31"/>
      <c r="S1017" s="73"/>
      <c r="T1017" s="73"/>
      <c r="U1017" s="73"/>
      <c r="V1017" s="73"/>
      <c r="W1017" s="73"/>
      <c r="X1017" s="73"/>
      <c r="Y1017" s="73"/>
      <c r="Z1017" s="73"/>
      <c r="AA1017" s="73"/>
      <c r="AB1017" s="73"/>
      <c r="AC1017" s="73"/>
      <c r="AD1017" s="73"/>
      <c r="AE1017" s="73"/>
      <c r="AF1017" s="73"/>
      <c r="AG1017" s="73"/>
      <c r="AH1017" s="73"/>
      <c r="AI1017" s="73"/>
      <c r="AJ1017" s="73"/>
      <c r="AK1017" s="73"/>
      <c r="AL1017" s="73"/>
      <c r="AM1017" s="73"/>
      <c r="AN1017" s="73"/>
      <c r="AO1017" s="73"/>
      <c r="AP1017" s="73"/>
      <c r="AQ1017" s="73"/>
      <c r="AR1017" s="73"/>
      <c r="AS1017" s="73"/>
      <c r="AT1017" s="73"/>
      <c r="AU1017" s="73"/>
      <c r="AV1017" s="73"/>
      <c r="AW1017" s="73"/>
      <c r="AX1017" s="73"/>
      <c r="AY1017" s="73"/>
      <c r="AZ1017" s="73"/>
      <c r="BA1017" s="73"/>
      <c r="BB1017" s="73"/>
      <c r="BC1017" s="73"/>
      <c r="BD1017" s="73"/>
      <c r="BE1017" s="73"/>
      <c r="BF1017" s="73"/>
      <c r="BG1017" s="73"/>
      <c r="BH1017" s="73"/>
      <c r="BI1017" s="73"/>
      <c r="BJ1017" s="73"/>
      <c r="BK1017" s="73"/>
      <c r="BL1017" s="73"/>
      <c r="BM1017" s="73"/>
      <c r="BN1017" s="73"/>
      <c r="BO1017" s="73"/>
      <c r="BP1017" s="73"/>
      <c r="BQ1017" s="73"/>
      <c r="BR1017" s="73"/>
      <c r="BS1017" s="73"/>
      <c r="BT1017" s="73"/>
      <c r="BU1017" s="73"/>
      <c r="BV1017" s="73"/>
      <c r="BW1017" s="73"/>
      <c r="BX1017" s="73"/>
      <c r="BY1017" s="73"/>
      <c r="BZ1017" s="73"/>
      <c r="CA1017" s="73"/>
      <c r="CB1017" s="73"/>
      <c r="CC1017" s="73"/>
      <c r="CD1017" s="73"/>
      <c r="CE1017" s="73"/>
      <c r="CF1017" s="73"/>
      <c r="CG1017" s="73"/>
      <c r="CH1017" s="73"/>
      <c r="CI1017" s="73"/>
      <c r="CJ1017" s="73"/>
      <c r="CK1017" s="73"/>
      <c r="CL1017" s="73"/>
      <c r="CN1017" s="31"/>
      <c r="CO1017" s="73"/>
      <c r="CP1017" s="73"/>
      <c r="CQ1017" s="73"/>
      <c r="CR1017" s="73"/>
      <c r="CS1017" s="73"/>
      <c r="CT1017" s="73"/>
      <c r="CU1017" s="73"/>
      <c r="CV1017" s="73"/>
      <c r="CW1017" s="73"/>
      <c r="CX1017" s="73"/>
      <c r="CY1017" s="73"/>
      <c r="CZ1017" s="73"/>
      <c r="DA1017" s="73"/>
      <c r="DB1017" s="73"/>
      <c r="DC1017" s="73"/>
      <c r="DD1017" s="73"/>
      <c r="DE1017" s="73"/>
      <c r="DF1017" s="73"/>
      <c r="DG1017" s="73"/>
      <c r="DH1017" s="73"/>
      <c r="DI1017" s="73"/>
      <c r="DJ1017" s="73"/>
      <c r="DK1017" s="73"/>
      <c r="DL1017" s="73"/>
    </row>
    <row r="1018" spans="1:116" x14ac:dyDescent="0.4">
      <c r="A1018" s="31"/>
      <c r="B1018" t="str">
        <f>E1018</f>
        <v>1018 LAMORT-PV</v>
      </c>
      <c r="D1018" t="s">
        <v>850</v>
      </c>
      <c r="E1018" s="12" t="str">
        <f t="shared" si="1307"/>
        <v>1018 LAMORT-PV</v>
      </c>
      <c r="F1018" s="31"/>
      <c r="G1018" s="159" t="s">
        <v>304</v>
      </c>
      <c r="H1018" s="59">
        <v>0.1</v>
      </c>
      <c r="I1018" s="31"/>
      <c r="J1018" s="31"/>
      <c r="K1018" s="31"/>
      <c r="L1018" s="31"/>
      <c r="M1018" s="31"/>
      <c r="N1018" s="31"/>
      <c r="O1018" s="31"/>
      <c r="P1018" s="31"/>
      <c r="R1018" s="31"/>
      <c r="S1018" s="73"/>
      <c r="T1018" s="73"/>
      <c r="U1018" s="73"/>
      <c r="V1018" s="73"/>
      <c r="W1018" s="73"/>
      <c r="X1018" s="73"/>
      <c r="Y1018" s="73"/>
      <c r="Z1018" s="73"/>
      <c r="AA1018" s="73"/>
      <c r="AB1018" s="73"/>
      <c r="AC1018" s="73"/>
      <c r="AD1018" s="73"/>
      <c r="AE1018" s="73"/>
      <c r="AF1018" s="73"/>
      <c r="AG1018" s="73"/>
      <c r="AH1018" s="73"/>
      <c r="AI1018" s="73"/>
      <c r="AJ1018" s="73"/>
      <c r="AK1018" s="73"/>
      <c r="AL1018" s="73"/>
      <c r="AM1018" s="73"/>
      <c r="AN1018" s="73"/>
      <c r="AO1018" s="73"/>
      <c r="AP1018" s="73"/>
      <c r="AQ1018" s="73"/>
      <c r="AR1018" s="73"/>
      <c r="AS1018" s="73"/>
      <c r="AT1018" s="73"/>
      <c r="AU1018" s="73"/>
      <c r="AV1018" s="73"/>
      <c r="AW1018" s="73"/>
      <c r="AX1018" s="73"/>
      <c r="AY1018" s="73"/>
      <c r="AZ1018" s="73"/>
      <c r="BA1018" s="73"/>
      <c r="BB1018" s="73"/>
      <c r="BC1018" s="73"/>
      <c r="BD1018" s="73"/>
      <c r="BE1018" s="73"/>
      <c r="BF1018" s="73"/>
      <c r="BG1018" s="73"/>
      <c r="BH1018" s="73"/>
      <c r="BI1018" s="73"/>
      <c r="BJ1018" s="73"/>
      <c r="BK1018" s="73"/>
      <c r="BL1018" s="73"/>
      <c r="BM1018" s="73"/>
      <c r="BN1018" s="73"/>
      <c r="BO1018" s="73"/>
      <c r="BP1018" s="73"/>
      <c r="BQ1018" s="73"/>
      <c r="BR1018" s="73"/>
      <c r="BS1018" s="73"/>
      <c r="BT1018" s="73"/>
      <c r="BU1018" s="73"/>
      <c r="BV1018" s="73"/>
      <c r="BW1018" s="73"/>
      <c r="BX1018" s="73"/>
      <c r="BY1018" s="73"/>
      <c r="BZ1018" s="73"/>
      <c r="CA1018" s="73"/>
      <c r="CB1018" s="73"/>
      <c r="CC1018" s="73"/>
      <c r="CD1018" s="73"/>
      <c r="CE1018" s="73"/>
      <c r="CF1018" s="73"/>
      <c r="CG1018" s="73"/>
      <c r="CH1018" s="73"/>
      <c r="CI1018" s="73"/>
      <c r="CJ1018" s="73"/>
      <c r="CK1018" s="73"/>
      <c r="CL1018" s="73"/>
      <c r="CN1018" s="31"/>
      <c r="CO1018" s="73"/>
      <c r="CP1018" s="73"/>
      <c r="CQ1018" s="73"/>
      <c r="CR1018" s="73"/>
      <c r="CS1018" s="73"/>
      <c r="CT1018" s="73"/>
      <c r="CU1018" s="73"/>
      <c r="CV1018" s="73"/>
      <c r="CW1018" s="73"/>
      <c r="CX1018" s="73"/>
      <c r="CY1018" s="73"/>
      <c r="CZ1018" s="73"/>
      <c r="DA1018" s="73"/>
      <c r="DB1018" s="73"/>
      <c r="DC1018" s="73"/>
      <c r="DD1018" s="73"/>
      <c r="DE1018" s="73"/>
      <c r="DF1018" s="73"/>
      <c r="DG1018" s="73"/>
      <c r="DH1018" s="73"/>
      <c r="DI1018" s="73"/>
      <c r="DJ1018" s="73"/>
      <c r="DK1018" s="73"/>
      <c r="DL1018" s="73"/>
    </row>
    <row r="1019" spans="1:116" x14ac:dyDescent="0.4">
      <c r="A1019" s="31"/>
      <c r="B1019" s="31"/>
      <c r="C1019" s="31"/>
      <c r="D1019" t="s">
        <v>850</v>
      </c>
      <c r="E1019" s="12" t="str">
        <f t="shared" si="1307"/>
        <v>1019 LAMORT-PV</v>
      </c>
      <c r="F1019" s="31"/>
      <c r="G1019" s="159" t="s">
        <v>305</v>
      </c>
      <c r="H1019" s="59">
        <v>0.5</v>
      </c>
      <c r="I1019" s="31"/>
      <c r="J1019" s="31"/>
      <c r="K1019" s="31"/>
      <c r="L1019" s="31"/>
      <c r="M1019" s="31"/>
      <c r="N1019" s="31"/>
      <c r="O1019" s="31"/>
      <c r="P1019" s="31"/>
      <c r="R1019" s="31"/>
      <c r="S1019" s="73"/>
      <c r="T1019" s="73"/>
      <c r="U1019" s="73"/>
      <c r="V1019" s="73"/>
      <c r="W1019" s="73"/>
      <c r="X1019" s="73"/>
      <c r="Y1019" s="73"/>
      <c r="Z1019" s="73"/>
      <c r="AA1019" s="73"/>
      <c r="AB1019" s="73"/>
      <c r="AC1019" s="73"/>
      <c r="AD1019" s="73"/>
      <c r="AE1019" s="73"/>
      <c r="AF1019" s="73"/>
      <c r="AG1019" s="73"/>
      <c r="AH1019" s="73"/>
      <c r="AI1019" s="73"/>
      <c r="AJ1019" s="73"/>
      <c r="AK1019" s="73"/>
      <c r="AL1019" s="73"/>
      <c r="AM1019" s="73"/>
      <c r="AN1019" s="73"/>
      <c r="AO1019" s="73"/>
      <c r="AP1019" s="73"/>
      <c r="AQ1019" s="73"/>
      <c r="AR1019" s="73"/>
      <c r="AS1019" s="73"/>
      <c r="AT1019" s="73"/>
      <c r="AU1019" s="73"/>
      <c r="AV1019" s="73"/>
      <c r="AW1019" s="73"/>
      <c r="AX1019" s="73"/>
      <c r="AY1019" s="73"/>
      <c r="AZ1019" s="73"/>
      <c r="BA1019" s="73"/>
      <c r="BB1019" s="73"/>
      <c r="BC1019" s="73"/>
      <c r="BD1019" s="73"/>
      <c r="BE1019" s="73"/>
      <c r="BF1019" s="73"/>
      <c r="BG1019" s="73"/>
      <c r="BH1019" s="73"/>
      <c r="BI1019" s="73"/>
      <c r="BJ1019" s="73"/>
      <c r="BK1019" s="73"/>
      <c r="BL1019" s="73"/>
      <c r="BM1019" s="73"/>
      <c r="BN1019" s="73"/>
      <c r="BO1019" s="73"/>
      <c r="BP1019" s="73"/>
      <c r="BQ1019" s="73"/>
      <c r="BR1019" s="73"/>
      <c r="BS1019" s="73"/>
      <c r="BT1019" s="73"/>
      <c r="BU1019" s="73"/>
      <c r="BV1019" s="73"/>
      <c r="BW1019" s="73"/>
      <c r="BX1019" s="73"/>
      <c r="BY1019" s="73"/>
      <c r="BZ1019" s="73"/>
      <c r="CA1019" s="73"/>
      <c r="CB1019" s="73"/>
      <c r="CC1019" s="73"/>
      <c r="CD1019" s="73"/>
      <c r="CE1019" s="73"/>
      <c r="CF1019" s="73"/>
      <c r="CG1019" s="73"/>
      <c r="CH1019" s="73"/>
      <c r="CI1019" s="73"/>
      <c r="CJ1019" s="73"/>
      <c r="CK1019" s="73"/>
      <c r="CL1019" s="73"/>
      <c r="CN1019" s="31"/>
      <c r="CO1019" s="73"/>
      <c r="CP1019" s="73"/>
      <c r="CQ1019" s="73"/>
      <c r="CR1019" s="73"/>
      <c r="CS1019" s="73"/>
      <c r="CT1019" s="73"/>
      <c r="CU1019" s="73"/>
      <c r="CV1019" s="73"/>
      <c r="CW1019" s="73"/>
      <c r="CX1019" s="73"/>
      <c r="CY1019" s="73"/>
      <c r="CZ1019" s="73"/>
      <c r="DA1019" s="73"/>
      <c r="DB1019" s="73"/>
      <c r="DC1019" s="73"/>
      <c r="DD1019" s="73"/>
      <c r="DE1019" s="73"/>
      <c r="DF1019" s="73"/>
      <c r="DG1019" s="73"/>
      <c r="DH1019" s="73"/>
      <c r="DI1019" s="73"/>
      <c r="DJ1019" s="73"/>
      <c r="DK1019" s="73"/>
      <c r="DL1019" s="73"/>
    </row>
    <row r="1020" spans="1:116" x14ac:dyDescent="0.4">
      <c r="D1020" t="s">
        <v>850</v>
      </c>
      <c r="E1020" t="str">
        <f t="shared" si="1307"/>
        <v>1020 LAMORT-PV</v>
      </c>
      <c r="F1020" s="292"/>
      <c r="G1020" s="160" t="s">
        <v>289</v>
      </c>
      <c r="H1020" s="91">
        <v>0</v>
      </c>
      <c r="I1020" s="31"/>
      <c r="J1020" s="31"/>
      <c r="K1020" s="31"/>
      <c r="L1020" s="31"/>
      <c r="M1020" s="31"/>
      <c r="N1020" s="31"/>
      <c r="O1020" s="31"/>
      <c r="P1020" s="31"/>
      <c r="R1020" s="31"/>
      <c r="S1020" s="73"/>
      <c r="T1020" s="73"/>
      <c r="U1020" s="73"/>
      <c r="V1020" s="73"/>
      <c r="W1020" s="73"/>
      <c r="X1020" s="73"/>
      <c r="Y1020" s="73"/>
      <c r="Z1020" s="73"/>
      <c r="AA1020" s="73"/>
      <c r="AB1020" s="73"/>
      <c r="AC1020" s="73"/>
      <c r="AD1020" s="73"/>
      <c r="AE1020" s="73"/>
      <c r="AF1020" s="73"/>
      <c r="AG1020" s="73"/>
      <c r="AH1020" s="73"/>
      <c r="AI1020" s="73"/>
      <c r="AJ1020" s="73"/>
      <c r="AK1020" s="73"/>
      <c r="AL1020" s="73"/>
      <c r="AM1020" s="73"/>
      <c r="AN1020" s="73"/>
      <c r="AO1020" s="73"/>
      <c r="AP1020" s="73"/>
      <c r="AQ1020" s="73"/>
      <c r="AR1020" s="73"/>
      <c r="AS1020" s="73"/>
      <c r="AT1020" s="73"/>
      <c r="AU1020" s="73"/>
      <c r="AV1020" s="73"/>
      <c r="AW1020" s="73"/>
      <c r="AX1020" s="73"/>
      <c r="AY1020" s="73"/>
      <c r="AZ1020" s="73"/>
      <c r="BA1020" s="73"/>
      <c r="BB1020" s="73"/>
      <c r="BC1020" s="73"/>
      <c r="BD1020" s="73"/>
      <c r="BE1020" s="73"/>
      <c r="BF1020" s="73"/>
      <c r="BG1020" s="73"/>
      <c r="BH1020" s="73"/>
      <c r="BI1020" s="73"/>
      <c r="BJ1020" s="73"/>
      <c r="BK1020" s="73"/>
      <c r="BL1020" s="73"/>
      <c r="BM1020" s="73"/>
      <c r="BN1020" s="73"/>
      <c r="BO1020" s="73"/>
      <c r="BP1020" s="73"/>
      <c r="BQ1020" s="73"/>
      <c r="BR1020" s="73"/>
      <c r="BS1020" s="73"/>
      <c r="BT1020" s="73"/>
      <c r="BU1020" s="73"/>
      <c r="BV1020" s="73"/>
      <c r="BW1020" s="73"/>
      <c r="BX1020" s="73"/>
      <c r="BY1020" s="73"/>
      <c r="BZ1020" s="73"/>
      <c r="CA1020" s="73"/>
      <c r="CB1020" s="73"/>
      <c r="CC1020" s="73"/>
      <c r="CD1020" s="73"/>
      <c r="CE1020" s="73"/>
      <c r="CF1020" s="73"/>
      <c r="CG1020" s="73"/>
      <c r="CH1020" s="73"/>
      <c r="CI1020" s="73"/>
      <c r="CJ1020" s="73"/>
      <c r="CK1020" s="73"/>
      <c r="CL1020" s="73"/>
      <c r="CN1020" s="31"/>
      <c r="CO1020" s="73"/>
      <c r="CP1020" s="73"/>
      <c r="CQ1020" s="73"/>
      <c r="CR1020" s="73"/>
      <c r="CS1020" s="73"/>
      <c r="CT1020" s="73"/>
      <c r="CU1020" s="73"/>
      <c r="CV1020" s="73"/>
      <c r="CW1020" s="73"/>
      <c r="CX1020" s="73"/>
      <c r="CY1020" s="73"/>
      <c r="CZ1020" s="73"/>
      <c r="DA1020" s="73"/>
      <c r="DB1020" s="73"/>
      <c r="DC1020" s="73"/>
      <c r="DD1020" s="73"/>
      <c r="DE1020" s="73"/>
      <c r="DF1020" s="73"/>
      <c r="DG1020" s="73"/>
      <c r="DH1020" s="73"/>
      <c r="DI1020" s="73"/>
      <c r="DJ1020" s="73"/>
      <c r="DK1020" s="73"/>
      <c r="DL1020" s="73"/>
    </row>
    <row r="1021" spans="1:116" x14ac:dyDescent="0.4">
      <c r="D1021" t="s">
        <v>850</v>
      </c>
      <c r="E1021" t="str">
        <f t="shared" si="1307"/>
        <v>1021 LAMORT-PV</v>
      </c>
      <c r="F1021" s="292"/>
      <c r="G1021" s="127"/>
      <c r="H1021" s="31"/>
      <c r="I1021" s="31"/>
      <c r="J1021" s="31"/>
      <c r="K1021" s="31"/>
      <c r="L1021" s="31"/>
      <c r="M1021" s="31"/>
      <c r="N1021" s="31"/>
      <c r="O1021" s="31"/>
      <c r="P1021" s="31"/>
      <c r="R1021" s="31"/>
      <c r="S1021" s="73"/>
      <c r="T1021" s="73"/>
      <c r="U1021" s="73"/>
      <c r="V1021" s="73"/>
      <c r="W1021" s="73"/>
      <c r="X1021" s="73"/>
      <c r="Y1021" s="73"/>
      <c r="Z1021" s="73"/>
      <c r="AA1021" s="73"/>
      <c r="AB1021" s="73"/>
      <c r="AC1021" s="73"/>
      <c r="AD1021" s="73"/>
      <c r="AE1021" s="73"/>
      <c r="AF1021" s="73"/>
      <c r="AG1021" s="73"/>
      <c r="AH1021" s="73"/>
      <c r="AI1021" s="73"/>
      <c r="AJ1021" s="73"/>
      <c r="AK1021" s="73"/>
      <c r="AL1021" s="73"/>
      <c r="AM1021" s="73"/>
      <c r="AN1021" s="73"/>
      <c r="AO1021" s="73"/>
      <c r="AP1021" s="73"/>
      <c r="AQ1021" s="73"/>
      <c r="AR1021" s="73"/>
      <c r="AS1021" s="73"/>
      <c r="AT1021" s="73"/>
      <c r="AU1021" s="73"/>
      <c r="AV1021" s="73"/>
      <c r="AW1021" s="73"/>
      <c r="AX1021" s="73"/>
      <c r="AY1021" s="73"/>
      <c r="AZ1021" s="73"/>
      <c r="BA1021" s="73"/>
      <c r="BB1021" s="73"/>
      <c r="BC1021" s="73"/>
      <c r="BD1021" s="73"/>
      <c r="BE1021" s="73"/>
      <c r="BF1021" s="73"/>
      <c r="BG1021" s="73"/>
      <c r="BH1021" s="73"/>
      <c r="BI1021" s="73"/>
      <c r="BJ1021" s="73"/>
      <c r="BK1021" s="73"/>
      <c r="BL1021" s="73"/>
      <c r="BM1021" s="73"/>
      <c r="BN1021" s="73"/>
      <c r="BO1021" s="73"/>
      <c r="BP1021" s="73"/>
      <c r="BQ1021" s="73"/>
      <c r="BR1021" s="73"/>
      <c r="BS1021" s="73"/>
      <c r="BT1021" s="73"/>
      <c r="BU1021" s="73"/>
      <c r="BV1021" s="73"/>
      <c r="BW1021" s="73"/>
      <c r="BX1021" s="73"/>
      <c r="BY1021" s="73"/>
      <c r="BZ1021" s="73"/>
      <c r="CA1021" s="73"/>
      <c r="CB1021" s="73"/>
      <c r="CC1021" s="73"/>
      <c r="CD1021" s="73"/>
      <c r="CE1021" s="73"/>
      <c r="CF1021" s="73"/>
      <c r="CG1021" s="73"/>
      <c r="CH1021" s="73"/>
      <c r="CI1021" s="73"/>
      <c r="CJ1021" s="73"/>
      <c r="CK1021" s="73"/>
      <c r="CL1021" s="73"/>
      <c r="CN1021" s="31"/>
      <c r="CO1021" s="73"/>
      <c r="CP1021" s="73"/>
      <c r="CQ1021" s="73"/>
      <c r="CR1021" s="73"/>
      <c r="CS1021" s="73"/>
      <c r="CT1021" s="73"/>
      <c r="CU1021" s="73"/>
      <c r="CV1021" s="73"/>
      <c r="CW1021" s="73"/>
      <c r="CX1021" s="73"/>
      <c r="CY1021" s="73"/>
      <c r="CZ1021" s="73"/>
      <c r="DA1021" s="73"/>
      <c r="DB1021" s="73"/>
      <c r="DC1021" s="73"/>
      <c r="DD1021" s="73"/>
      <c r="DE1021" s="73"/>
      <c r="DF1021" s="73"/>
      <c r="DG1021" s="73"/>
      <c r="DH1021" s="73"/>
      <c r="DI1021" s="73"/>
      <c r="DJ1021" s="73"/>
      <c r="DK1021" s="73"/>
      <c r="DL1021" s="73"/>
    </row>
    <row r="1022" spans="1:116" x14ac:dyDescent="0.4">
      <c r="D1022" t="s">
        <v>850</v>
      </c>
      <c r="E1022" t="str">
        <f t="shared" si="1307"/>
        <v>1022 LAMORT-PV</v>
      </c>
      <c r="G1022" s="95" t="s">
        <v>290</v>
      </c>
      <c r="R1022" s="92"/>
      <c r="S1022" s="154"/>
      <c r="T1022" s="154"/>
      <c r="U1022" s="154"/>
      <c r="V1022" s="154"/>
      <c r="W1022" s="154"/>
      <c r="X1022" s="154"/>
      <c r="Y1022" s="154"/>
      <c r="Z1022" s="154"/>
      <c r="AA1022" s="154"/>
      <c r="AB1022" s="154"/>
      <c r="AC1022" s="154"/>
      <c r="AD1022" s="154"/>
      <c r="AE1022" s="154"/>
      <c r="AF1022" s="154"/>
      <c r="AG1022" s="154"/>
      <c r="AH1022" s="154"/>
      <c r="AI1022" s="154"/>
      <c r="AJ1022" s="154"/>
      <c r="AK1022" s="154"/>
      <c r="AL1022" s="154"/>
      <c r="AM1022" s="154"/>
      <c r="AN1022" s="154"/>
      <c r="AO1022" s="154"/>
      <c r="AP1022" s="154"/>
      <c r="AQ1022" s="154"/>
      <c r="AR1022" s="154"/>
      <c r="AS1022" s="154"/>
      <c r="AT1022" s="154"/>
      <c r="AU1022" s="154"/>
      <c r="AV1022" s="154"/>
      <c r="AW1022" s="154"/>
      <c r="AX1022" s="154"/>
      <c r="AY1022" s="154"/>
      <c r="AZ1022" s="154"/>
      <c r="BA1022" s="154"/>
      <c r="BB1022" s="154"/>
      <c r="BC1022" s="154"/>
      <c r="BD1022" s="154"/>
      <c r="BE1022" s="154"/>
      <c r="BF1022" s="154"/>
      <c r="BG1022" s="154"/>
      <c r="BH1022" s="154"/>
      <c r="BI1022" s="154"/>
      <c r="BJ1022" s="154"/>
      <c r="BK1022" s="154"/>
      <c r="BL1022" s="154"/>
      <c r="BM1022" s="154"/>
      <c r="BN1022" s="154"/>
      <c r="BO1022" s="154"/>
      <c r="BP1022" s="154"/>
      <c r="BQ1022" s="154"/>
      <c r="BR1022" s="154"/>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O1022" s="154"/>
      <c r="CP1022" s="154"/>
      <c r="CQ1022" s="154"/>
      <c r="CR1022" s="154"/>
      <c r="CS1022" s="154"/>
      <c r="CT1022" s="154"/>
      <c r="CU1022" s="154"/>
      <c r="CV1022" s="154"/>
      <c r="CW1022" s="154"/>
      <c r="CX1022" s="154"/>
      <c r="CY1022" s="154"/>
      <c r="CZ1022" s="154"/>
      <c r="DA1022" s="154"/>
      <c r="DB1022" s="154"/>
      <c r="DC1022" s="154"/>
      <c r="DD1022" s="154"/>
      <c r="DE1022" s="154"/>
      <c r="DF1022" s="154"/>
      <c r="DG1022" s="154"/>
      <c r="DH1022" s="154"/>
      <c r="DI1022" s="154"/>
      <c r="DJ1022" s="154"/>
      <c r="DK1022" s="154"/>
      <c r="DL1022" s="154"/>
    </row>
    <row r="1023" spans="1:116" x14ac:dyDescent="0.4">
      <c r="D1023" t="s">
        <v>850</v>
      </c>
      <c r="E1023" t="str">
        <f t="shared" si="1307"/>
        <v>1023 LAMORT-PV</v>
      </c>
      <c r="G1023" s="158" t="s">
        <v>289</v>
      </c>
      <c r="K1023" s="24">
        <f ca="1">SUMIF($4:$4,K$2,1023:1023)</f>
        <v>2410371.7343070023</v>
      </c>
      <c r="L1023" s="24">
        <f ca="1">SUMIF($4:$4,L$2,1023:1023)</f>
        <v>1817076.3391021655</v>
      </c>
      <c r="M1023" s="24">
        <f ca="1">SUMIF($4:$4,M$2,1023:1023)</f>
        <v>1280465.3505646121</v>
      </c>
      <c r="N1023" s="24">
        <f ca="1">SUMIF($4:$4,N$2,1023:1023)</f>
        <v>795123.04832099844</v>
      </c>
      <c r="O1023" s="24">
        <f ca="1">SUMIF($4:$4,O$2,1023:1023)</f>
        <v>356151.13872759964</v>
      </c>
      <c r="P1023" s="24">
        <f ca="1">SUMIF($4:$4,P$2,1023:1023)</f>
        <v>-40880.680920696119</v>
      </c>
      <c r="R1023"/>
      <c r="S1023" s="80">
        <f>H1020</f>
        <v>0</v>
      </c>
      <c r="T1023" s="62">
        <f t="shared" ref="T1023" ca="1" si="1308">S1028</f>
        <v>451875.38971832854</v>
      </c>
      <c r="U1023" s="62">
        <f t="shared" ref="U1023" ca="1" si="1309">T1028</f>
        <v>856027.20757399953</v>
      </c>
      <c r="V1023" s="62">
        <f t="shared" ref="V1023" ca="1" si="1310">U1028</f>
        <v>1212853.1499992018</v>
      </c>
      <c r="W1023" s="62">
        <f t="shared" ref="W1023" ca="1" si="1311">V1028</f>
        <v>1522747.5992891891</v>
      </c>
      <c r="X1023" s="62">
        <f t="shared" ref="X1023" ca="1" si="1312">W1028</f>
        <v>1786101.6512200886</v>
      </c>
      <c r="Y1023" s="62">
        <f t="shared" ref="Y1023" ca="1" si="1313">X1028</f>
        <v>2003303.1424365591</v>
      </c>
      <c r="Z1023" s="62">
        <f t="shared" ref="Z1023" ca="1" si="1314">Y1028</f>
        <v>2174736.6776112206</v>
      </c>
      <c r="AA1023" s="62">
        <f t="shared" ref="AA1023" ca="1" si="1315">Z1028</f>
        <v>2300783.6563777551</v>
      </c>
      <c r="AB1023" s="62">
        <f t="shared" ref="AB1023" ca="1" si="1316">AA1028</f>
        <v>2381822.3000395643</v>
      </c>
      <c r="AC1023" s="62">
        <f t="shared" ref="AC1023" ca="1" si="1317">AB1028</f>
        <v>2418227.6780558536</v>
      </c>
      <c r="AD1023" s="62">
        <f t="shared" ref="AD1023" ca="1" si="1318">AC1028</f>
        <v>2410371.7343070023</v>
      </c>
      <c r="AE1023" s="62">
        <f t="shared" ref="AE1023" ca="1" si="1319">AD1028</f>
        <v>2358623.3131410531</v>
      </c>
      <c r="AF1023" s="62">
        <f t="shared" ref="AF1023" ca="1" si="1320">AE1028</f>
        <v>2307306.1288181534</v>
      </c>
      <c r="AG1023" s="62">
        <f t="shared" ref="AG1023" ca="1" si="1321">AF1028</f>
        <v>2256416.5876979446</v>
      </c>
      <c r="AH1023" s="62">
        <f t="shared" ref="AH1023" ca="1" si="1322">AG1028</f>
        <v>2205951.1260870709</v>
      </c>
      <c r="AI1023" s="62">
        <f t="shared" ref="AI1023" ca="1" si="1323">AH1028</f>
        <v>2155906.2099896213</v>
      </c>
      <c r="AJ1023" s="62">
        <f t="shared" ref="AJ1023" ca="1" si="1324">AI1028</f>
        <v>2106278.3348596506</v>
      </c>
      <c r="AK1023" s="62">
        <f t="shared" ref="AK1023" ca="1" si="1325">AJ1028</f>
        <v>2057064.0253557628</v>
      </c>
      <c r="AL1023" s="62">
        <f t="shared" ref="AL1023" ca="1" si="1326">AK1028</f>
        <v>2008259.8350977406</v>
      </c>
      <c r="AM1023" s="62">
        <f t="shared" ref="AM1023" ca="1" si="1327">AL1028</f>
        <v>1959862.346425202</v>
      </c>
      <c r="AN1023" s="62">
        <f t="shared" ref="AN1023" ca="1" si="1328">AM1028</f>
        <v>1911868.170158268</v>
      </c>
      <c r="AO1023" s="62">
        <f t="shared" ref="AO1023" ca="1" si="1329">AN1028</f>
        <v>1864273.9453602249</v>
      </c>
      <c r="AP1023" s="62">
        <f t="shared" ref="AP1023" ca="1" si="1330">AO1028</f>
        <v>1817076.3391021655</v>
      </c>
      <c r="AQ1023" s="62">
        <f t="shared" ref="AQ1023" ca="1" si="1331">AP1028</f>
        <v>1770272.0462295902</v>
      </c>
      <c r="AR1023" s="62">
        <f t="shared" ref="AR1023" ca="1" si="1332">AQ1028</f>
        <v>1723857.7891309527</v>
      </c>
      <c r="AS1023" s="62">
        <f t="shared" ref="AS1023" ca="1" si="1333">AR1028</f>
        <v>1677830.3175081373</v>
      </c>
      <c r="AT1023" s="62">
        <f t="shared" ref="AT1023" ca="1" si="1334">AS1028</f>
        <v>1632186.4081488454</v>
      </c>
      <c r="AU1023" s="62">
        <f t="shared" ref="AU1023" ca="1" si="1335">AT1028</f>
        <v>1586922.8647008808</v>
      </c>
      <c r="AV1023" s="62">
        <f t="shared" ref="AV1023" ca="1" si="1336">AU1028</f>
        <v>1542036.5174483159</v>
      </c>
      <c r="AW1023" s="62">
        <f t="shared" ref="AW1023" ca="1" si="1337">AV1028</f>
        <v>1497524.2230895224</v>
      </c>
      <c r="AX1023" s="62">
        <f t="shared" ref="AX1023" ca="1" si="1338">AW1028</f>
        <v>1453382.8645170522</v>
      </c>
      <c r="AY1023" s="62">
        <f t="shared" ref="AY1023" ca="1" si="1339">AX1028</f>
        <v>1409609.3505993527</v>
      </c>
      <c r="AZ1023" s="62">
        <f t="shared" ref="AZ1023" ca="1" si="1340">AY1028</f>
        <v>1366200.6159643007</v>
      </c>
      <c r="BA1023" s="62">
        <f t="shared" ref="BA1023" ca="1" si="1341">AZ1028</f>
        <v>1323153.6207845407</v>
      </c>
      <c r="BB1023" s="62">
        <f t="shared" ref="BB1023" ca="1" si="1342">BA1028</f>
        <v>1280465.3505646121</v>
      </c>
      <c r="BC1023" s="62">
        <f t="shared" ref="BC1023" ca="1" si="1343">BB1028</f>
        <v>1238132.8159298496</v>
      </c>
      <c r="BD1023" s="62">
        <f t="shared" ref="BD1023" ca="1" si="1344">BC1028</f>
        <v>1196153.0524170434</v>
      </c>
      <c r="BE1023" s="62">
        <f t="shared" ref="BE1023" ca="1" si="1345">BD1028</f>
        <v>1154523.1202668438</v>
      </c>
      <c r="BF1023" s="62">
        <f t="shared" ref="BF1023" ca="1" si="1346">BE1028</f>
        <v>1113240.104217896</v>
      </c>
      <c r="BG1023" s="62">
        <f t="shared" ref="BG1023" ca="1" si="1347">BF1028</f>
        <v>1072301.1133026895</v>
      </c>
      <c r="BH1023" s="62">
        <f t="shared" ref="BH1023" ca="1" si="1348">BG1028</f>
        <v>1031703.2806451096</v>
      </c>
      <c r="BI1023" s="62">
        <f t="shared" ref="BI1023" ca="1" si="1349">BH1028</f>
        <v>991443.76325967617</v>
      </c>
      <c r="BJ1023" s="62">
        <f t="shared" ref="BJ1023" ca="1" si="1350">BI1028</f>
        <v>951519.74185245472</v>
      </c>
      <c r="BK1023" s="62">
        <f t="shared" ref="BK1023" ca="1" si="1351">BJ1028</f>
        <v>911928.42062362679</v>
      </c>
      <c r="BL1023" s="62">
        <f t="shared" ref="BL1023" ca="1" si="1352">BK1028</f>
        <v>872667.02707170579</v>
      </c>
      <c r="BM1023" s="62">
        <f t="shared" ref="BM1023" ca="1" si="1353">BL1028</f>
        <v>833732.81179938407</v>
      </c>
      <c r="BN1023" s="62">
        <f t="shared" ref="BN1023" ca="1" si="1354">BM1028</f>
        <v>795123.04832099844</v>
      </c>
      <c r="BO1023" s="62">
        <f t="shared" ref="BO1023" ca="1" si="1355">BN1028</f>
        <v>756835.03287159931</v>
      </c>
      <c r="BP1023" s="62">
        <f t="shared" ref="BP1023" ca="1" si="1356">BO1028</f>
        <v>718866.08421761182</v>
      </c>
      <c r="BQ1023" s="62">
        <f t="shared" ref="BQ1023" ca="1" si="1357">BP1028</f>
        <v>681213.5434690743</v>
      </c>
      <c r="BR1023" s="62">
        <f t="shared" ref="BR1023" ca="1" si="1358">BQ1028</f>
        <v>643874.77389344119</v>
      </c>
      <c r="BS1023" s="62">
        <f t="shared" ref="BS1023" ca="1" si="1359">BR1028</f>
        <v>606847.16073093843</v>
      </c>
      <c r="BT1023" s="62">
        <f t="shared" ref="BT1023" ca="1" si="1360">BS1028</f>
        <v>570128.11101145647</v>
      </c>
      <c r="BU1023" s="62">
        <f t="shared" ref="BU1023" ca="1" si="1361">BT1028</f>
        <v>533715.0533729702</v>
      </c>
      <c r="BV1023" s="62">
        <f t="shared" ref="BV1023" ca="1" si="1362">BU1028</f>
        <v>497605.43788147136</v>
      </c>
      <c r="BW1023" s="62">
        <f t="shared" ref="BW1023" ca="1" si="1363">BV1028</f>
        <v>461796.73585240159</v>
      </c>
      <c r="BX1023" s="62">
        <f t="shared" ref="BX1023" ca="1" si="1364">BW1028</f>
        <v>426286.43967357406</v>
      </c>
      <c r="BY1023" s="62">
        <f t="shared" ref="BY1023" ca="1" si="1365">BX1028</f>
        <v>391072.06262957014</v>
      </c>
      <c r="BZ1023" s="62">
        <f t="shared" ref="BZ1023" ca="1" si="1366">BY1028</f>
        <v>356151.13872759964</v>
      </c>
      <c r="CA1023" s="62">
        <f t="shared" ref="CA1023" ca="1" si="1367">BZ1028</f>
        <v>321521.22252481221</v>
      </c>
      <c r="CB1023" s="62">
        <f t="shared" ref="CB1023" ca="1" si="1368">CA1028</f>
        <v>287179.88895704795</v>
      </c>
      <c r="CC1023" s="62">
        <f t="shared" ref="CC1023" ca="1" si="1369">CB1028</f>
        <v>253124.73316901503</v>
      </c>
      <c r="CD1023" s="62">
        <f t="shared" ref="CD1023" ca="1" si="1370">CC1028</f>
        <v>219353.37034588249</v>
      </c>
      <c r="CE1023" s="62">
        <f t="shared" ref="CE1023" ca="1" si="1371">CD1028</f>
        <v>185863.43554627604</v>
      </c>
      <c r="CF1023" s="62">
        <f t="shared" ref="CF1023" ca="1" si="1372">CE1028</f>
        <v>152652.58353666624</v>
      </c>
      <c r="CG1023" s="62">
        <f t="shared" ref="CG1023" ca="1" si="1373">CF1028</f>
        <v>119718.48862713657</v>
      </c>
      <c r="CH1023" s="62">
        <f t="shared" ref="CH1023" ca="1" si="1374">CG1028</f>
        <v>87058.844508519629</v>
      </c>
      <c r="CI1023" s="62">
        <f t="shared" ref="CI1023" ca="1" si="1375">CH1028</f>
        <v>54671.364090891206</v>
      </c>
      <c r="CJ1023" s="62">
        <f t="shared" ref="CJ1023" ca="1" si="1376">CI1028</f>
        <v>22553.779343409697</v>
      </c>
      <c r="CK1023" s="62">
        <f t="shared" ref="CK1023" ca="1" si="1377">CJ1028</f>
        <v>-9296.1588645095471</v>
      </c>
      <c r="CL1023" s="62">
        <f t="shared" ref="CL1023" ca="1" si="1378">CK1028</f>
        <v>-40880.680920696119</v>
      </c>
      <c r="CO1023" s="62">
        <f t="shared" ref="CO1023" si="1379">CN1028</f>
        <v>0</v>
      </c>
      <c r="CP1023" s="62">
        <f t="shared" ref="CP1023" ca="1" si="1380">CO1028</f>
        <v>-43957.943615004799</v>
      </c>
      <c r="CQ1023" s="62">
        <f t="shared" ref="CQ1023" ca="1" si="1381">CP1028</f>
        <v>-45056.892205379918</v>
      </c>
      <c r="CR1023" s="62">
        <f t="shared" ref="CR1023" ca="1" si="1382">CQ1028</f>
        <v>-46183.314510514414</v>
      </c>
      <c r="CS1023" s="62">
        <f t="shared" ref="CS1023" ca="1" si="1383">CR1028</f>
        <v>-47337.897373277272</v>
      </c>
      <c r="CT1023" s="62">
        <f t="shared" ref="CT1023" ca="1" si="1384">CS1028</f>
        <v>-48521.344807609203</v>
      </c>
      <c r="CU1023" s="62">
        <f t="shared" ref="CU1023" ca="1" si="1385">CT1028</f>
        <v>-49734.378427799435</v>
      </c>
      <c r="CV1023" s="62">
        <f t="shared" ref="CV1023" ca="1" si="1386">CU1028</f>
        <v>-50977.737888494419</v>
      </c>
      <c r="CW1023" s="62">
        <f t="shared" ref="CW1023" ca="1" si="1387">CV1028</f>
        <v>-52252.18133570678</v>
      </c>
      <c r="CX1023" s="62">
        <f t="shared" ref="CX1023" ca="1" si="1388">CW1028</f>
        <v>-53558.485869099452</v>
      </c>
      <c r="CY1023" s="62">
        <f t="shared" ref="CY1023" ca="1" si="1389">CX1028</f>
        <v>-54897.448015826936</v>
      </c>
      <c r="CZ1023" s="62">
        <f t="shared" ref="CZ1023" ca="1" si="1390">CY1028</f>
        <v>-55354.926749292157</v>
      </c>
      <c r="DA1023" s="62">
        <f t="shared" ref="DA1023" ca="1" si="1391">CZ1028</f>
        <v>-56738.799918024459</v>
      </c>
      <c r="DB1023" s="62">
        <f t="shared" ref="DB1023" ca="1" si="1392">DA1028</f>
        <v>-58157.26991597507</v>
      </c>
      <c r="DC1023" s="62">
        <f t="shared" ref="DC1023" ca="1" si="1393">DB1028</f>
        <v>-59611.201663874446</v>
      </c>
      <c r="DD1023" s="62">
        <f t="shared" ref="DD1023" ca="1" si="1394">DC1028</f>
        <v>-61101.481705471306</v>
      </c>
      <c r="DE1023" s="62">
        <f t="shared" ref="DE1023" ca="1" si="1395">DD1028</f>
        <v>-62629.018748108087</v>
      </c>
      <c r="DF1023" s="62">
        <f t="shared" ref="DF1023" ca="1" si="1396">DE1028</f>
        <v>-64194.744216810788</v>
      </c>
      <c r="DG1023" s="62">
        <f t="shared" ref="DG1023" ca="1" si="1397">DF1028</f>
        <v>-65799.612822231051</v>
      </c>
      <c r="DH1023" s="62">
        <f t="shared" ref="DH1023" ca="1" si="1398">DG1028</f>
        <v>-67444.603142786829</v>
      </c>
      <c r="DI1023" s="62">
        <f t="shared" ref="DI1023" ca="1" si="1399">DH1028</f>
        <v>-69130.718221356496</v>
      </c>
      <c r="DJ1023" s="62">
        <f t="shared" ref="DJ1023" ca="1" si="1400">DI1028</f>
        <v>-70858.986176890408</v>
      </c>
      <c r="DK1023" s="62">
        <f t="shared" ref="DK1023" ca="1" si="1401">DJ1028</f>
        <v>-72630.460831312666</v>
      </c>
      <c r="DL1023" s="62">
        <f t="shared" ref="DL1023" ca="1" si="1402">DK1028</f>
        <v>-74446.222352095487</v>
      </c>
    </row>
    <row r="1024" spans="1:116" x14ac:dyDescent="0.4">
      <c r="D1024" t="s">
        <v>850</v>
      </c>
      <c r="E1024" t="str">
        <f t="shared" si="1307"/>
        <v>1024 LAMORT-PV</v>
      </c>
      <c r="G1024" s="158" t="str">
        <f>"New loans originated - "&amp;SUBSTITUTE(G1014,":","")</f>
        <v>New loans originated - Volume driven amortizing loan - no defaults</v>
      </c>
      <c r="K1024" s="24">
        <f ca="1">SUMIF($4:$4,K$2,1024:1024)</f>
        <v>500000</v>
      </c>
      <c r="L1024" s="24">
        <f ca="1">SUMIF($4:$4,L$2,1024:1024)</f>
        <v>500000</v>
      </c>
      <c r="M1024" s="24">
        <f ca="1">SUMIF($4:$4,M$2,1024:1024)</f>
        <v>500000</v>
      </c>
      <c r="N1024" s="24">
        <f ca="1">SUMIF($4:$4,N$2,1024:1024)</f>
        <v>500000</v>
      </c>
      <c r="O1024" s="24">
        <f ca="1">SUMIF($4:$4,O$2,1024:1024)</f>
        <v>500000</v>
      </c>
      <c r="P1024" s="24">
        <f ca="1">SUMIF($4:$4,P$2,1024:1024)</f>
        <v>500000</v>
      </c>
      <c r="R1024"/>
      <c r="S1024" s="80" cm="1">
        <f t="array" aca="1" ref="S1024" ca="1">S1025*INDIRECT(S1009)</f>
        <v>500000</v>
      </c>
      <c r="T1024" s="80" cm="1">
        <f t="array" aca="1" ref="T1024" ca="1">T1025*INDIRECT(T1009)</f>
        <v>500000</v>
      </c>
      <c r="U1024" s="80" cm="1">
        <f t="array" aca="1" ref="U1024" ca="1">U1025*INDIRECT(U1009)</f>
        <v>500000</v>
      </c>
      <c r="V1024" s="80" cm="1">
        <f t="array" aca="1" ref="V1024" ca="1">V1025*INDIRECT(V1009)</f>
        <v>500000</v>
      </c>
      <c r="W1024" s="80" cm="1">
        <f t="array" aca="1" ref="W1024" ca="1">W1025*INDIRECT(W1009)</f>
        <v>500000</v>
      </c>
      <c r="X1024" s="80" cm="1">
        <f t="array" aca="1" ref="X1024" ca="1">X1025*INDIRECT(X1009)</f>
        <v>500000</v>
      </c>
      <c r="Y1024" s="80" cm="1">
        <f t="array" aca="1" ref="Y1024" ca="1">Y1025*INDIRECT(Y1009)</f>
        <v>500000</v>
      </c>
      <c r="Z1024" s="80" cm="1">
        <f t="array" aca="1" ref="Z1024" ca="1">Z1025*INDIRECT(Z1009)</f>
        <v>500000</v>
      </c>
      <c r="AA1024" s="80" cm="1">
        <f t="array" aca="1" ref="AA1024" ca="1">AA1025*INDIRECT(AA1009)</f>
        <v>500000</v>
      </c>
      <c r="AB1024" s="80" cm="1">
        <f t="array" aca="1" ref="AB1024" ca="1">AB1025*INDIRECT(AB1009)</f>
        <v>500000</v>
      </c>
      <c r="AC1024" s="80" cm="1">
        <f t="array" aca="1" ref="AC1024" ca="1">AC1025*INDIRECT(AC1009)</f>
        <v>500000</v>
      </c>
      <c r="AD1024" s="80" cm="1">
        <f t="array" aca="1" ref="AD1024" ca="1">AD1025*INDIRECT(AD1009)</f>
        <v>500000</v>
      </c>
      <c r="AE1024" s="80" cm="1">
        <f t="array" aca="1" ref="AE1024" ca="1">AE1025*INDIRECT(AE1009)</f>
        <v>500000</v>
      </c>
      <c r="AF1024" s="80" cm="1">
        <f t="array" aca="1" ref="AF1024" ca="1">AF1025*INDIRECT(AF1009)</f>
        <v>500000</v>
      </c>
      <c r="AG1024" s="80" cm="1">
        <f t="array" aca="1" ref="AG1024" ca="1">AG1025*INDIRECT(AG1009)</f>
        <v>500000</v>
      </c>
      <c r="AH1024" s="80" cm="1">
        <f t="array" aca="1" ref="AH1024" ca="1">AH1025*INDIRECT(AH1009)</f>
        <v>500000</v>
      </c>
      <c r="AI1024" s="80" cm="1">
        <f t="array" aca="1" ref="AI1024" ca="1">AI1025*INDIRECT(AI1009)</f>
        <v>500000</v>
      </c>
      <c r="AJ1024" s="80" cm="1">
        <f t="array" aca="1" ref="AJ1024" ca="1">AJ1025*INDIRECT(AJ1009)</f>
        <v>500000</v>
      </c>
      <c r="AK1024" s="80" cm="1">
        <f t="array" aca="1" ref="AK1024" ca="1">AK1025*INDIRECT(AK1009)</f>
        <v>500000</v>
      </c>
      <c r="AL1024" s="80" cm="1">
        <f t="array" aca="1" ref="AL1024" ca="1">AL1025*INDIRECT(AL1009)</f>
        <v>500000</v>
      </c>
      <c r="AM1024" s="80" cm="1">
        <f t="array" aca="1" ref="AM1024" ca="1">AM1025*INDIRECT(AM1009)</f>
        <v>500000</v>
      </c>
      <c r="AN1024" s="80" cm="1">
        <f t="array" aca="1" ref="AN1024" ca="1">AN1025*INDIRECT(AN1009)</f>
        <v>500000</v>
      </c>
      <c r="AO1024" s="80" cm="1">
        <f t="array" aca="1" ref="AO1024" ca="1">AO1025*INDIRECT(AO1009)</f>
        <v>500000</v>
      </c>
      <c r="AP1024" s="80" cm="1">
        <f t="array" aca="1" ref="AP1024" ca="1">AP1025*INDIRECT(AP1009)</f>
        <v>500000</v>
      </c>
      <c r="AQ1024" s="80" cm="1">
        <f t="array" aca="1" ref="AQ1024" ca="1">AQ1025*INDIRECT(AQ1009)</f>
        <v>500000</v>
      </c>
      <c r="AR1024" s="80" cm="1">
        <f t="array" aca="1" ref="AR1024" ca="1">AR1025*INDIRECT(AR1009)</f>
        <v>500000</v>
      </c>
      <c r="AS1024" s="80" cm="1">
        <f t="array" aca="1" ref="AS1024" ca="1">AS1025*INDIRECT(AS1009)</f>
        <v>500000</v>
      </c>
      <c r="AT1024" s="80" cm="1">
        <f t="array" aca="1" ref="AT1024" ca="1">AT1025*INDIRECT(AT1009)</f>
        <v>500000</v>
      </c>
      <c r="AU1024" s="80" cm="1">
        <f t="array" aca="1" ref="AU1024" ca="1">AU1025*INDIRECT(AU1009)</f>
        <v>500000</v>
      </c>
      <c r="AV1024" s="80" cm="1">
        <f t="array" aca="1" ref="AV1024" ca="1">AV1025*INDIRECT(AV1009)</f>
        <v>500000</v>
      </c>
      <c r="AW1024" s="80" cm="1">
        <f t="array" aca="1" ref="AW1024" ca="1">AW1025*INDIRECT(AW1009)</f>
        <v>500000</v>
      </c>
      <c r="AX1024" s="80" cm="1">
        <f t="array" aca="1" ref="AX1024" ca="1">AX1025*INDIRECT(AX1009)</f>
        <v>500000</v>
      </c>
      <c r="AY1024" s="80" cm="1">
        <f t="array" aca="1" ref="AY1024" ca="1">AY1025*INDIRECT(AY1009)</f>
        <v>500000</v>
      </c>
      <c r="AZ1024" s="80" cm="1">
        <f t="array" aca="1" ref="AZ1024" ca="1">AZ1025*INDIRECT(AZ1009)</f>
        <v>500000</v>
      </c>
      <c r="BA1024" s="80" cm="1">
        <f t="array" aca="1" ref="BA1024" ca="1">BA1025*INDIRECT(BA1009)</f>
        <v>500000</v>
      </c>
      <c r="BB1024" s="80" cm="1">
        <f t="array" aca="1" ref="BB1024" ca="1">BB1025*INDIRECT(BB1009)</f>
        <v>500000</v>
      </c>
      <c r="BC1024" s="80" cm="1">
        <f t="array" aca="1" ref="BC1024" ca="1">BC1025*INDIRECT(BC1009)</f>
        <v>500000</v>
      </c>
      <c r="BD1024" s="80" cm="1">
        <f t="array" aca="1" ref="BD1024" ca="1">BD1025*INDIRECT(BD1009)</f>
        <v>500000</v>
      </c>
      <c r="BE1024" s="80" cm="1">
        <f t="array" aca="1" ref="BE1024" ca="1">BE1025*INDIRECT(BE1009)</f>
        <v>500000</v>
      </c>
      <c r="BF1024" s="80" cm="1">
        <f t="array" aca="1" ref="BF1024" ca="1">BF1025*INDIRECT(BF1009)</f>
        <v>500000</v>
      </c>
      <c r="BG1024" s="80" cm="1">
        <f t="array" aca="1" ref="BG1024" ca="1">BG1025*INDIRECT(BG1009)</f>
        <v>500000</v>
      </c>
      <c r="BH1024" s="80" cm="1">
        <f t="array" aca="1" ref="BH1024" ca="1">BH1025*INDIRECT(BH1009)</f>
        <v>500000</v>
      </c>
      <c r="BI1024" s="80" cm="1">
        <f t="array" aca="1" ref="BI1024" ca="1">BI1025*INDIRECT(BI1009)</f>
        <v>500000</v>
      </c>
      <c r="BJ1024" s="80" cm="1">
        <f t="array" aca="1" ref="BJ1024" ca="1">BJ1025*INDIRECT(BJ1009)</f>
        <v>500000</v>
      </c>
      <c r="BK1024" s="80" cm="1">
        <f t="array" aca="1" ref="BK1024" ca="1">BK1025*INDIRECT(BK1009)</f>
        <v>500000</v>
      </c>
      <c r="BL1024" s="80" cm="1">
        <f t="array" aca="1" ref="BL1024" ca="1">BL1025*INDIRECT(BL1009)</f>
        <v>500000</v>
      </c>
      <c r="BM1024" s="80" cm="1">
        <f t="array" aca="1" ref="BM1024" ca="1">BM1025*INDIRECT(BM1009)</f>
        <v>500000</v>
      </c>
      <c r="BN1024" s="80" cm="1">
        <f t="array" aca="1" ref="BN1024" ca="1">BN1025*INDIRECT(BN1009)</f>
        <v>500000</v>
      </c>
      <c r="BO1024" s="80" cm="1">
        <f t="array" aca="1" ref="BO1024" ca="1">BO1025*INDIRECT(BO1009)</f>
        <v>500000</v>
      </c>
      <c r="BP1024" s="80" cm="1">
        <f t="array" aca="1" ref="BP1024" ca="1">BP1025*INDIRECT(BP1009)</f>
        <v>500000</v>
      </c>
      <c r="BQ1024" s="80" cm="1">
        <f t="array" aca="1" ref="BQ1024" ca="1">BQ1025*INDIRECT(BQ1009)</f>
        <v>500000</v>
      </c>
      <c r="BR1024" s="80" cm="1">
        <f t="array" aca="1" ref="BR1024" ca="1">BR1025*INDIRECT(BR1009)</f>
        <v>500000</v>
      </c>
      <c r="BS1024" s="80" cm="1">
        <f t="array" aca="1" ref="BS1024" ca="1">BS1025*INDIRECT(BS1009)</f>
        <v>500000</v>
      </c>
      <c r="BT1024" s="80" cm="1">
        <f t="array" aca="1" ref="BT1024" ca="1">BT1025*INDIRECT(BT1009)</f>
        <v>500000</v>
      </c>
      <c r="BU1024" s="80" cm="1">
        <f t="array" aca="1" ref="BU1024" ca="1">BU1025*INDIRECT(BU1009)</f>
        <v>500000</v>
      </c>
      <c r="BV1024" s="80" cm="1">
        <f t="array" aca="1" ref="BV1024" ca="1">BV1025*INDIRECT(BV1009)</f>
        <v>500000</v>
      </c>
      <c r="BW1024" s="80" cm="1">
        <f t="array" aca="1" ref="BW1024" ca="1">BW1025*INDIRECT(BW1009)</f>
        <v>500000</v>
      </c>
      <c r="BX1024" s="80" cm="1">
        <f t="array" aca="1" ref="BX1024" ca="1">BX1025*INDIRECT(BX1009)</f>
        <v>500000</v>
      </c>
      <c r="BY1024" s="80" cm="1">
        <f t="array" aca="1" ref="BY1024" ca="1">BY1025*INDIRECT(BY1009)</f>
        <v>500000</v>
      </c>
      <c r="BZ1024" s="80" cm="1">
        <f t="array" aca="1" ref="BZ1024" ca="1">BZ1025*INDIRECT(BZ1009)</f>
        <v>500000</v>
      </c>
      <c r="CA1024" s="80" cm="1">
        <f t="array" aca="1" ref="CA1024" ca="1">CA1025*INDIRECT(CA1009)</f>
        <v>500000</v>
      </c>
      <c r="CB1024" s="80" cm="1">
        <f t="array" aca="1" ref="CB1024" ca="1">CB1025*INDIRECT(CB1009)</f>
        <v>500000</v>
      </c>
      <c r="CC1024" s="80" cm="1">
        <f t="array" aca="1" ref="CC1024" ca="1">CC1025*INDIRECT(CC1009)</f>
        <v>500000</v>
      </c>
      <c r="CD1024" s="80" cm="1">
        <f t="array" aca="1" ref="CD1024" ca="1">CD1025*INDIRECT(CD1009)</f>
        <v>500000</v>
      </c>
      <c r="CE1024" s="80" cm="1">
        <f t="array" aca="1" ref="CE1024" ca="1">CE1025*INDIRECT(CE1009)</f>
        <v>500000</v>
      </c>
      <c r="CF1024" s="80" cm="1">
        <f t="array" aca="1" ref="CF1024" ca="1">CF1025*INDIRECT(CF1009)</f>
        <v>500000</v>
      </c>
      <c r="CG1024" s="80" cm="1">
        <f t="array" aca="1" ref="CG1024" ca="1">CG1025*INDIRECT(CG1009)</f>
        <v>500000</v>
      </c>
      <c r="CH1024" s="80" cm="1">
        <f t="array" aca="1" ref="CH1024" ca="1">CH1025*INDIRECT(CH1009)</f>
        <v>500000</v>
      </c>
      <c r="CI1024" s="80" cm="1">
        <f t="array" aca="1" ref="CI1024" ca="1">CI1025*INDIRECT(CI1009)</f>
        <v>500000</v>
      </c>
      <c r="CJ1024" s="80" cm="1">
        <f t="array" aca="1" ref="CJ1024" ca="1">CJ1025*INDIRECT(CJ1009)</f>
        <v>500000</v>
      </c>
      <c r="CK1024" s="80" cm="1">
        <f t="array" aca="1" ref="CK1024" ca="1">CK1025*INDIRECT(CK1009)</f>
        <v>500000</v>
      </c>
      <c r="CL1024" s="80" cm="1">
        <f t="array" aca="1" ref="CL1024" ca="1">CL1025*INDIRECT(CL1009)</f>
        <v>500000</v>
      </c>
      <c r="CO1024" s="80" cm="1">
        <f t="array" aca="1" ref="CO1024" ca="1">CO1025*INDIRECT(CO1009)</f>
        <v>0</v>
      </c>
      <c r="CP1024" s="80" cm="1">
        <f t="array" aca="1" ref="CP1024" ca="1">CP1025*INDIRECT(CP1009)</f>
        <v>0</v>
      </c>
      <c r="CQ1024" s="80" cm="1">
        <f t="array" aca="1" ref="CQ1024" ca="1">CQ1025*INDIRECT(CQ1009)</f>
        <v>0</v>
      </c>
      <c r="CR1024" s="80" cm="1">
        <f t="array" aca="1" ref="CR1024" ca="1">CR1025*INDIRECT(CR1009)</f>
        <v>0</v>
      </c>
      <c r="CS1024" s="80" cm="1">
        <f t="array" aca="1" ref="CS1024" ca="1">CS1025*INDIRECT(CS1009)</f>
        <v>0</v>
      </c>
      <c r="CT1024" s="80" cm="1">
        <f t="array" aca="1" ref="CT1024" ca="1">CT1025*INDIRECT(CT1009)</f>
        <v>0</v>
      </c>
      <c r="CU1024" s="80" cm="1">
        <f t="array" aca="1" ref="CU1024" ca="1">CU1025*INDIRECT(CU1009)</f>
        <v>0</v>
      </c>
      <c r="CV1024" s="80" cm="1">
        <f t="array" aca="1" ref="CV1024" ca="1">CV1025*INDIRECT(CV1009)</f>
        <v>0</v>
      </c>
      <c r="CW1024" s="80" cm="1">
        <f t="array" aca="1" ref="CW1024" ca="1">CW1025*INDIRECT(CW1009)</f>
        <v>0</v>
      </c>
      <c r="CX1024" s="80" cm="1">
        <f t="array" aca="1" ref="CX1024" ca="1">CX1025*INDIRECT(CX1009)</f>
        <v>0</v>
      </c>
      <c r="CY1024" s="80" cm="1">
        <f t="array" aca="1" ref="CY1024" ca="1">CY1025*INDIRECT(CY1009)</f>
        <v>0</v>
      </c>
      <c r="CZ1024" s="80" cm="1">
        <f t="array" aca="1" ref="CZ1024" ca="1">CZ1025*INDIRECT(CZ1009)</f>
        <v>0</v>
      </c>
      <c r="DA1024" s="80" cm="1">
        <f t="array" aca="1" ref="DA1024" ca="1">DA1025*INDIRECT(DA1009)</f>
        <v>0</v>
      </c>
      <c r="DB1024" s="80" cm="1">
        <f t="array" aca="1" ref="DB1024" ca="1">DB1025*INDIRECT(DB1009)</f>
        <v>0</v>
      </c>
      <c r="DC1024" s="80" cm="1">
        <f t="array" aca="1" ref="DC1024" ca="1">DC1025*INDIRECT(DC1009)</f>
        <v>0</v>
      </c>
      <c r="DD1024" s="80" cm="1">
        <f t="array" aca="1" ref="DD1024" ca="1">DD1025*INDIRECT(DD1009)</f>
        <v>0</v>
      </c>
      <c r="DE1024" s="80" cm="1">
        <f t="array" aca="1" ref="DE1024" ca="1">DE1025*INDIRECT(DE1009)</f>
        <v>0</v>
      </c>
      <c r="DF1024" s="80" cm="1">
        <f t="array" aca="1" ref="DF1024" ca="1">DF1025*INDIRECT(DF1009)</f>
        <v>0</v>
      </c>
      <c r="DG1024" s="80" cm="1">
        <f t="array" aca="1" ref="DG1024" ca="1">DG1025*INDIRECT(DG1009)</f>
        <v>0</v>
      </c>
      <c r="DH1024" s="80" cm="1">
        <f t="array" aca="1" ref="DH1024" ca="1">DH1025*INDIRECT(DH1009)</f>
        <v>0</v>
      </c>
      <c r="DI1024" s="80" cm="1">
        <f t="array" aca="1" ref="DI1024" ca="1">DI1025*INDIRECT(DI1009)</f>
        <v>0</v>
      </c>
      <c r="DJ1024" s="80" cm="1">
        <f t="array" aca="1" ref="DJ1024" ca="1">DJ1025*INDIRECT(DJ1009)</f>
        <v>0</v>
      </c>
      <c r="DK1024" s="80" cm="1">
        <f t="array" aca="1" ref="DK1024" ca="1">DK1025*INDIRECT(DK1009)</f>
        <v>0</v>
      </c>
      <c r="DL1024" s="80" cm="1">
        <f t="array" aca="1" ref="DL1024" ca="1">DL1025*INDIRECT(DL1009)</f>
        <v>0</v>
      </c>
    </row>
    <row r="1025" spans="1:116" x14ac:dyDescent="0.4">
      <c r="A1025" s="12"/>
      <c r="B1025" t="str">
        <f>E1025</f>
        <v>1025 LAMORT-PV</v>
      </c>
      <c r="C1025" s="12"/>
      <c r="D1025" t="s">
        <v>850</v>
      </c>
      <c r="E1025" t="str">
        <f>ROW()&amp;" "&amp;D1025</f>
        <v>1025 LAMORT-PV</v>
      </c>
      <c r="F1025" s="12"/>
      <c r="G1025" s="145" t="s">
        <v>308</v>
      </c>
      <c r="H1025" s="12"/>
      <c r="I1025" s="60"/>
      <c r="J1025" s="60"/>
      <c r="K1025" s="18">
        <v>100</v>
      </c>
      <c r="L1025" s="18">
        <v>100</v>
      </c>
      <c r="M1025" s="18">
        <v>100</v>
      </c>
      <c r="N1025" s="18">
        <v>100</v>
      </c>
      <c r="O1025" s="18">
        <v>100</v>
      </c>
      <c r="P1025" s="18">
        <v>100</v>
      </c>
      <c r="R1025" s="12"/>
      <c r="S1025" s="147" cm="1">
        <f t="array" ref="S1025">IFERROR(INDEX($K:$Q,ROW(),MATCH(S$3,$K$2:$Q$2,0)),0)</f>
        <v>100</v>
      </c>
      <c r="T1025" s="147" cm="1">
        <f t="array" ref="T1025">IFERROR(INDEX($K:$Q,ROW(),MATCH(T$3,$K$2:$Q$2,0)),0)</f>
        <v>100</v>
      </c>
      <c r="U1025" s="147" cm="1">
        <f t="array" ref="U1025">IFERROR(INDEX($K:$Q,ROW(),MATCH(U$3,$K$2:$Q$2,0)),0)</f>
        <v>100</v>
      </c>
      <c r="V1025" s="147" cm="1">
        <f t="array" ref="V1025">IFERROR(INDEX($K:$Q,ROW(),MATCH(V$3,$K$2:$Q$2,0)),0)</f>
        <v>100</v>
      </c>
      <c r="W1025" s="147" cm="1">
        <f t="array" ref="W1025">IFERROR(INDEX($K:$Q,ROW(),MATCH(W$3,$K$2:$Q$2,0)),0)</f>
        <v>100</v>
      </c>
      <c r="X1025" s="147" cm="1">
        <f t="array" ref="X1025">IFERROR(INDEX($K:$Q,ROW(),MATCH(X$3,$K$2:$Q$2,0)),0)</f>
        <v>100</v>
      </c>
      <c r="Y1025" s="147" cm="1">
        <f t="array" ref="Y1025">IFERROR(INDEX($K:$Q,ROW(),MATCH(Y$3,$K$2:$Q$2,0)),0)</f>
        <v>100</v>
      </c>
      <c r="Z1025" s="147" cm="1">
        <f t="array" ref="Z1025">IFERROR(INDEX($K:$Q,ROW(),MATCH(Z$3,$K$2:$Q$2,0)),0)</f>
        <v>100</v>
      </c>
      <c r="AA1025" s="147" cm="1">
        <f t="array" ref="AA1025">IFERROR(INDEX($K:$Q,ROW(),MATCH(AA$3,$K$2:$Q$2,0)),0)</f>
        <v>100</v>
      </c>
      <c r="AB1025" s="147" cm="1">
        <f t="array" ref="AB1025">IFERROR(INDEX($K:$Q,ROW(),MATCH(AB$3,$K$2:$Q$2,0)),0)</f>
        <v>100</v>
      </c>
      <c r="AC1025" s="147" cm="1">
        <f t="array" ref="AC1025">IFERROR(INDEX($K:$Q,ROW(),MATCH(AC$3,$K$2:$Q$2,0)),0)</f>
        <v>100</v>
      </c>
      <c r="AD1025" s="147" cm="1">
        <f t="array" ref="AD1025">IFERROR(INDEX($K:$Q,ROW(),MATCH(AD$3,$K$2:$Q$2,0)),0)</f>
        <v>100</v>
      </c>
      <c r="AE1025" s="147" cm="1">
        <f t="array" ref="AE1025">IFERROR(INDEX($K:$Q,ROW(),MATCH(AE$3,$K$2:$Q$2,0)),0)</f>
        <v>100</v>
      </c>
      <c r="AF1025" s="147" cm="1">
        <f t="array" ref="AF1025">IFERROR(INDEX($K:$Q,ROW(),MATCH(AF$3,$K$2:$Q$2,0)),0)</f>
        <v>100</v>
      </c>
      <c r="AG1025" s="147" cm="1">
        <f t="array" ref="AG1025">IFERROR(INDEX($K:$Q,ROW(),MATCH(AG$3,$K$2:$Q$2,0)),0)</f>
        <v>100</v>
      </c>
      <c r="AH1025" s="147" cm="1">
        <f t="array" ref="AH1025">IFERROR(INDEX($K:$Q,ROW(),MATCH(AH$3,$K$2:$Q$2,0)),0)</f>
        <v>100</v>
      </c>
      <c r="AI1025" s="147" cm="1">
        <f t="array" ref="AI1025">IFERROR(INDEX($K:$Q,ROW(),MATCH(AI$3,$K$2:$Q$2,0)),0)</f>
        <v>100</v>
      </c>
      <c r="AJ1025" s="147" cm="1">
        <f t="array" ref="AJ1025">IFERROR(INDEX($K:$Q,ROW(),MATCH(AJ$3,$K$2:$Q$2,0)),0)</f>
        <v>100</v>
      </c>
      <c r="AK1025" s="147" cm="1">
        <f t="array" ref="AK1025">IFERROR(INDEX($K:$Q,ROW(),MATCH(AK$3,$K$2:$Q$2,0)),0)</f>
        <v>100</v>
      </c>
      <c r="AL1025" s="147" cm="1">
        <f t="array" ref="AL1025">IFERROR(INDEX($K:$Q,ROW(),MATCH(AL$3,$K$2:$Q$2,0)),0)</f>
        <v>100</v>
      </c>
      <c r="AM1025" s="147" cm="1">
        <f t="array" ref="AM1025">IFERROR(INDEX($K:$Q,ROW(),MATCH(AM$3,$K$2:$Q$2,0)),0)</f>
        <v>100</v>
      </c>
      <c r="AN1025" s="147" cm="1">
        <f t="array" ref="AN1025">IFERROR(INDEX($K:$Q,ROW(),MATCH(AN$3,$K$2:$Q$2,0)),0)</f>
        <v>100</v>
      </c>
      <c r="AO1025" s="147" cm="1">
        <f t="array" ref="AO1025">IFERROR(INDEX($K:$Q,ROW(),MATCH(AO$3,$K$2:$Q$2,0)),0)</f>
        <v>100</v>
      </c>
      <c r="AP1025" s="147" cm="1">
        <f t="array" ref="AP1025">IFERROR(INDEX($K:$Q,ROW(),MATCH(AP$3,$K$2:$Q$2,0)),0)</f>
        <v>100</v>
      </c>
      <c r="AQ1025" s="147" cm="1">
        <f t="array" ref="AQ1025">IFERROR(INDEX($K:$Q,ROW(),MATCH(AQ$3,$K$2:$Q$2,0)),0)</f>
        <v>100</v>
      </c>
      <c r="AR1025" s="147" cm="1">
        <f t="array" ref="AR1025">IFERROR(INDEX($K:$Q,ROW(),MATCH(AR$3,$K$2:$Q$2,0)),0)</f>
        <v>100</v>
      </c>
      <c r="AS1025" s="147" cm="1">
        <f t="array" ref="AS1025">IFERROR(INDEX($K:$Q,ROW(),MATCH(AS$3,$K$2:$Q$2,0)),0)</f>
        <v>100</v>
      </c>
      <c r="AT1025" s="147" cm="1">
        <f t="array" ref="AT1025">IFERROR(INDEX($K:$Q,ROW(),MATCH(AT$3,$K$2:$Q$2,0)),0)</f>
        <v>100</v>
      </c>
      <c r="AU1025" s="147" cm="1">
        <f t="array" ref="AU1025">IFERROR(INDEX($K:$Q,ROW(),MATCH(AU$3,$K$2:$Q$2,0)),0)</f>
        <v>100</v>
      </c>
      <c r="AV1025" s="147" cm="1">
        <f t="array" ref="AV1025">IFERROR(INDEX($K:$Q,ROW(),MATCH(AV$3,$K$2:$Q$2,0)),0)</f>
        <v>100</v>
      </c>
      <c r="AW1025" s="147" cm="1">
        <f t="array" ref="AW1025">IFERROR(INDEX($K:$Q,ROW(),MATCH(AW$3,$K$2:$Q$2,0)),0)</f>
        <v>100</v>
      </c>
      <c r="AX1025" s="147" cm="1">
        <f t="array" ref="AX1025">IFERROR(INDEX($K:$Q,ROW(),MATCH(AX$3,$K$2:$Q$2,0)),0)</f>
        <v>100</v>
      </c>
      <c r="AY1025" s="147" cm="1">
        <f t="array" ref="AY1025">IFERROR(INDEX($K:$Q,ROW(),MATCH(AY$3,$K$2:$Q$2,0)),0)</f>
        <v>100</v>
      </c>
      <c r="AZ1025" s="147" cm="1">
        <f t="array" ref="AZ1025">IFERROR(INDEX($K:$Q,ROW(),MATCH(AZ$3,$K$2:$Q$2,0)),0)</f>
        <v>100</v>
      </c>
      <c r="BA1025" s="147" cm="1">
        <f t="array" ref="BA1025">IFERROR(INDEX($K:$Q,ROW(),MATCH(BA$3,$K$2:$Q$2,0)),0)</f>
        <v>100</v>
      </c>
      <c r="BB1025" s="147" cm="1">
        <f t="array" ref="BB1025">IFERROR(INDEX($K:$Q,ROW(),MATCH(BB$3,$K$2:$Q$2,0)),0)</f>
        <v>100</v>
      </c>
      <c r="BC1025" s="147" cm="1">
        <f t="array" ref="BC1025">IFERROR(INDEX($K:$Q,ROW(),MATCH(BC$3,$K$2:$Q$2,0)),0)</f>
        <v>100</v>
      </c>
      <c r="BD1025" s="147" cm="1">
        <f t="array" ref="BD1025">IFERROR(INDEX($K:$Q,ROW(),MATCH(BD$3,$K$2:$Q$2,0)),0)</f>
        <v>100</v>
      </c>
      <c r="BE1025" s="147" cm="1">
        <f t="array" ref="BE1025">IFERROR(INDEX($K:$Q,ROW(),MATCH(BE$3,$K$2:$Q$2,0)),0)</f>
        <v>100</v>
      </c>
      <c r="BF1025" s="147" cm="1">
        <f t="array" ref="BF1025">IFERROR(INDEX($K:$Q,ROW(),MATCH(BF$3,$K$2:$Q$2,0)),0)</f>
        <v>100</v>
      </c>
      <c r="BG1025" s="147" cm="1">
        <f t="array" ref="BG1025">IFERROR(INDEX($K:$Q,ROW(),MATCH(BG$3,$K$2:$Q$2,0)),0)</f>
        <v>100</v>
      </c>
      <c r="BH1025" s="147" cm="1">
        <f t="array" ref="BH1025">IFERROR(INDEX($K:$Q,ROW(),MATCH(BH$3,$K$2:$Q$2,0)),0)</f>
        <v>100</v>
      </c>
      <c r="BI1025" s="147" cm="1">
        <f t="array" ref="BI1025">IFERROR(INDEX($K:$Q,ROW(),MATCH(BI$3,$K$2:$Q$2,0)),0)</f>
        <v>100</v>
      </c>
      <c r="BJ1025" s="147" cm="1">
        <f t="array" ref="BJ1025">IFERROR(INDEX($K:$Q,ROW(),MATCH(BJ$3,$K$2:$Q$2,0)),0)</f>
        <v>100</v>
      </c>
      <c r="BK1025" s="147" cm="1">
        <f t="array" ref="BK1025">IFERROR(INDEX($K:$Q,ROW(),MATCH(BK$3,$K$2:$Q$2,0)),0)</f>
        <v>100</v>
      </c>
      <c r="BL1025" s="147" cm="1">
        <f t="array" ref="BL1025">IFERROR(INDEX($K:$Q,ROW(),MATCH(BL$3,$K$2:$Q$2,0)),0)</f>
        <v>100</v>
      </c>
      <c r="BM1025" s="147" cm="1">
        <f t="array" ref="BM1025">IFERROR(INDEX($K:$Q,ROW(),MATCH(BM$3,$K$2:$Q$2,0)),0)</f>
        <v>100</v>
      </c>
      <c r="BN1025" s="147" cm="1">
        <f t="array" ref="BN1025">IFERROR(INDEX($K:$Q,ROW(),MATCH(BN$3,$K$2:$Q$2,0)),0)</f>
        <v>100</v>
      </c>
      <c r="BO1025" s="147" cm="1">
        <f t="array" ref="BO1025">IFERROR(INDEX($K:$Q,ROW(),MATCH(BO$3,$K$2:$Q$2,0)),0)</f>
        <v>100</v>
      </c>
      <c r="BP1025" s="147" cm="1">
        <f t="array" ref="BP1025">IFERROR(INDEX($K:$Q,ROW(),MATCH(BP$3,$K$2:$Q$2,0)),0)</f>
        <v>100</v>
      </c>
      <c r="BQ1025" s="147" cm="1">
        <f t="array" ref="BQ1025">IFERROR(INDEX($K:$Q,ROW(),MATCH(BQ$3,$K$2:$Q$2,0)),0)</f>
        <v>100</v>
      </c>
      <c r="BR1025" s="147" cm="1">
        <f t="array" ref="BR1025">IFERROR(INDEX($K:$Q,ROW(),MATCH(BR$3,$K$2:$Q$2,0)),0)</f>
        <v>100</v>
      </c>
      <c r="BS1025" s="147" cm="1">
        <f t="array" ref="BS1025">IFERROR(INDEX($K:$Q,ROW(),MATCH(BS$3,$K$2:$Q$2,0)),0)</f>
        <v>100</v>
      </c>
      <c r="BT1025" s="147" cm="1">
        <f t="array" ref="BT1025">IFERROR(INDEX($K:$Q,ROW(),MATCH(BT$3,$K$2:$Q$2,0)),0)</f>
        <v>100</v>
      </c>
      <c r="BU1025" s="147" cm="1">
        <f t="array" ref="BU1025">IFERROR(INDEX($K:$Q,ROW(),MATCH(BU$3,$K$2:$Q$2,0)),0)</f>
        <v>100</v>
      </c>
      <c r="BV1025" s="147" cm="1">
        <f t="array" ref="BV1025">IFERROR(INDEX($K:$Q,ROW(),MATCH(BV$3,$K$2:$Q$2,0)),0)</f>
        <v>100</v>
      </c>
      <c r="BW1025" s="147" cm="1">
        <f t="array" ref="BW1025">IFERROR(INDEX($K:$Q,ROW(),MATCH(BW$3,$K$2:$Q$2,0)),0)</f>
        <v>100</v>
      </c>
      <c r="BX1025" s="147" cm="1">
        <f t="array" ref="BX1025">IFERROR(INDEX($K:$Q,ROW(),MATCH(BX$3,$K$2:$Q$2,0)),0)</f>
        <v>100</v>
      </c>
      <c r="BY1025" s="147" cm="1">
        <f t="array" ref="BY1025">IFERROR(INDEX($K:$Q,ROW(),MATCH(BY$3,$K$2:$Q$2,0)),0)</f>
        <v>100</v>
      </c>
      <c r="BZ1025" s="147" cm="1">
        <f t="array" ref="BZ1025">IFERROR(INDEX($K:$Q,ROW(),MATCH(BZ$3,$K$2:$Q$2,0)),0)</f>
        <v>100</v>
      </c>
      <c r="CA1025" s="147" cm="1">
        <f t="array" ref="CA1025">IFERROR(INDEX($K:$Q,ROW(),MATCH(CA$3,$K$2:$Q$2,0)),0)</f>
        <v>100</v>
      </c>
      <c r="CB1025" s="147" cm="1">
        <f t="array" ref="CB1025">IFERROR(INDEX($K:$Q,ROW(),MATCH(CB$3,$K$2:$Q$2,0)),0)</f>
        <v>100</v>
      </c>
      <c r="CC1025" s="147" cm="1">
        <f t="array" ref="CC1025">IFERROR(INDEX($K:$Q,ROW(),MATCH(CC$3,$K$2:$Q$2,0)),0)</f>
        <v>100</v>
      </c>
      <c r="CD1025" s="147" cm="1">
        <f t="array" ref="CD1025">IFERROR(INDEX($K:$Q,ROW(),MATCH(CD$3,$K$2:$Q$2,0)),0)</f>
        <v>100</v>
      </c>
      <c r="CE1025" s="147" cm="1">
        <f t="array" ref="CE1025">IFERROR(INDEX($K:$Q,ROW(),MATCH(CE$3,$K$2:$Q$2,0)),0)</f>
        <v>100</v>
      </c>
      <c r="CF1025" s="147" cm="1">
        <f t="array" ref="CF1025">IFERROR(INDEX($K:$Q,ROW(),MATCH(CF$3,$K$2:$Q$2,0)),0)</f>
        <v>100</v>
      </c>
      <c r="CG1025" s="147" cm="1">
        <f t="array" ref="CG1025">IFERROR(INDEX($K:$Q,ROW(),MATCH(CG$3,$K$2:$Q$2,0)),0)</f>
        <v>100</v>
      </c>
      <c r="CH1025" s="147" cm="1">
        <f t="array" ref="CH1025">IFERROR(INDEX($K:$Q,ROW(),MATCH(CH$3,$K$2:$Q$2,0)),0)</f>
        <v>100</v>
      </c>
      <c r="CI1025" s="147" cm="1">
        <f t="array" ref="CI1025">IFERROR(INDEX($K:$Q,ROW(),MATCH(CI$3,$K$2:$Q$2,0)),0)</f>
        <v>100</v>
      </c>
      <c r="CJ1025" s="147" cm="1">
        <f t="array" ref="CJ1025">IFERROR(INDEX($K:$Q,ROW(),MATCH(CJ$3,$K$2:$Q$2,0)),0)</f>
        <v>100</v>
      </c>
      <c r="CK1025" s="147" cm="1">
        <f t="array" ref="CK1025">IFERROR(INDEX($K:$Q,ROW(),MATCH(CK$3,$K$2:$Q$2,0)),0)</f>
        <v>100</v>
      </c>
      <c r="CL1025" s="147" cm="1">
        <f t="array" ref="CL1025">IFERROR(INDEX($K:$Q,ROW(),MATCH(CL$3,$K$2:$Q$2,0)),0)</f>
        <v>100</v>
      </c>
      <c r="CN1025" s="60"/>
      <c r="CO1025" s="147" cm="1">
        <f t="array" ref="CO1025">IFERROR(INDEX($K:$Q,ROW(),MATCH(CO$3,$K$2:$Q$2,0)),0)</f>
        <v>0</v>
      </c>
      <c r="CP1025" s="147" cm="1">
        <f t="array" ref="CP1025">IFERROR(INDEX($K:$Q,ROW(),MATCH(CP$3,$K$2:$Q$2,0)),0)</f>
        <v>0</v>
      </c>
      <c r="CQ1025" s="147" cm="1">
        <f t="array" ref="CQ1025">IFERROR(INDEX($K:$Q,ROW(),MATCH(CQ$3,$K$2:$Q$2,0)),0)</f>
        <v>0</v>
      </c>
      <c r="CR1025" s="147" cm="1">
        <f t="array" ref="CR1025">IFERROR(INDEX($K:$Q,ROW(),MATCH(CR$3,$K$2:$Q$2,0)),0)</f>
        <v>0</v>
      </c>
      <c r="CS1025" s="147" cm="1">
        <f t="array" ref="CS1025">IFERROR(INDEX($K:$Q,ROW(),MATCH(CS$3,$K$2:$Q$2,0)),0)</f>
        <v>0</v>
      </c>
      <c r="CT1025" s="147" cm="1">
        <f t="array" ref="CT1025">IFERROR(INDEX($K:$Q,ROW(),MATCH(CT$3,$K$2:$Q$2,0)),0)</f>
        <v>0</v>
      </c>
      <c r="CU1025" s="147" cm="1">
        <f t="array" ref="CU1025">IFERROR(INDEX($K:$Q,ROW(),MATCH(CU$3,$K$2:$Q$2,0)),0)</f>
        <v>0</v>
      </c>
      <c r="CV1025" s="147" cm="1">
        <f t="array" ref="CV1025">IFERROR(INDEX($K:$Q,ROW(),MATCH(CV$3,$K$2:$Q$2,0)),0)</f>
        <v>0</v>
      </c>
      <c r="CW1025" s="147" cm="1">
        <f t="array" ref="CW1025">IFERROR(INDEX($K:$Q,ROW(),MATCH(CW$3,$K$2:$Q$2,0)),0)</f>
        <v>0</v>
      </c>
      <c r="CX1025" s="147" cm="1">
        <f t="array" ref="CX1025">IFERROR(INDEX($K:$Q,ROW(),MATCH(CX$3,$K$2:$Q$2,0)),0)</f>
        <v>0</v>
      </c>
      <c r="CY1025" s="147" cm="1">
        <f t="array" ref="CY1025">IFERROR(INDEX($K:$Q,ROW(),MATCH(CY$3,$K$2:$Q$2,0)),0)</f>
        <v>0</v>
      </c>
      <c r="CZ1025" s="147" cm="1">
        <f t="array" ref="CZ1025">IFERROR(INDEX($K:$Q,ROW(),MATCH(CZ$3,$K$2:$Q$2,0)),0)</f>
        <v>0</v>
      </c>
      <c r="DA1025" s="147" cm="1">
        <f t="array" ref="DA1025">IFERROR(INDEX($K:$Q,ROW(),MATCH(DA$3,$K$2:$Q$2,0)),0)</f>
        <v>0</v>
      </c>
      <c r="DB1025" s="147" cm="1">
        <f t="array" ref="DB1025">IFERROR(INDEX($K:$Q,ROW(),MATCH(DB$3,$K$2:$Q$2,0)),0)</f>
        <v>0</v>
      </c>
      <c r="DC1025" s="147" cm="1">
        <f t="array" ref="DC1025">IFERROR(INDEX($K:$Q,ROW(),MATCH(DC$3,$K$2:$Q$2,0)),0)</f>
        <v>0</v>
      </c>
      <c r="DD1025" s="147" cm="1">
        <f t="array" ref="DD1025">IFERROR(INDEX($K:$Q,ROW(),MATCH(DD$3,$K$2:$Q$2,0)),0)</f>
        <v>0</v>
      </c>
      <c r="DE1025" s="147" cm="1">
        <f t="array" ref="DE1025">IFERROR(INDEX($K:$Q,ROW(),MATCH(DE$3,$K$2:$Q$2,0)),0)</f>
        <v>0</v>
      </c>
      <c r="DF1025" s="147" cm="1">
        <f t="array" ref="DF1025">IFERROR(INDEX($K:$Q,ROW(),MATCH(DF$3,$K$2:$Q$2,0)),0)</f>
        <v>0</v>
      </c>
      <c r="DG1025" s="147" cm="1">
        <f t="array" ref="DG1025">IFERROR(INDEX($K:$Q,ROW(),MATCH(DG$3,$K$2:$Q$2,0)),0)</f>
        <v>0</v>
      </c>
      <c r="DH1025" s="147" cm="1">
        <f t="array" ref="DH1025">IFERROR(INDEX($K:$Q,ROW(),MATCH(DH$3,$K$2:$Q$2,0)),0)</f>
        <v>0</v>
      </c>
      <c r="DI1025" s="147" cm="1">
        <f t="array" ref="DI1025">IFERROR(INDEX($K:$Q,ROW(),MATCH(DI$3,$K$2:$Q$2,0)),0)</f>
        <v>0</v>
      </c>
      <c r="DJ1025" s="147" cm="1">
        <f t="array" ref="DJ1025">IFERROR(INDEX($K:$Q,ROW(),MATCH(DJ$3,$K$2:$Q$2,0)),0)</f>
        <v>0</v>
      </c>
      <c r="DK1025" s="147" cm="1">
        <f t="array" ref="DK1025">IFERROR(INDEX($K:$Q,ROW(),MATCH(DK$3,$K$2:$Q$2,0)),0)</f>
        <v>0</v>
      </c>
      <c r="DL1025" s="147" cm="1">
        <f t="array" ref="DL1025">IFERROR(INDEX($K:$Q,ROW(),MATCH(DL$3,$K$2:$Q$2,0)),0)</f>
        <v>0</v>
      </c>
    </row>
    <row r="1026" spans="1:116" x14ac:dyDescent="0.4">
      <c r="D1026" t="s">
        <v>850</v>
      </c>
      <c r="E1026" t="str">
        <f>ROW()&amp;" "&amp;D1026</f>
        <v>1026 LAMORT-PV</v>
      </c>
      <c r="G1026" s="158" t="str">
        <f>"Prepayment - "&amp;SUBSTITUTE(G1014,":","")</f>
        <v>Prepayment - Volume driven amortizing loan - no defaults</v>
      </c>
      <c r="K1026" s="24">
        <f>SUMIF($4:$4,K$2,1026:1026)</f>
        <v>0</v>
      </c>
      <c r="L1026" s="24">
        <f>SUMIF($4:$4,L$2,1026:1026)</f>
        <v>0</v>
      </c>
      <c r="M1026" s="24">
        <f>SUMIF($4:$4,M$2,1026:1026)</f>
        <v>0</v>
      </c>
      <c r="N1026" s="24">
        <f>SUMIF($4:$4,N$2,1026:1026)</f>
        <v>0</v>
      </c>
      <c r="O1026" s="24">
        <f>SUMIF($4:$4,O$2,1026:1026)</f>
        <v>0</v>
      </c>
      <c r="P1026" s="24">
        <f>SUMIF($4:$4,P$2,1026:1026)</f>
        <v>0</v>
      </c>
      <c r="R1026"/>
      <c r="S1026" s="74">
        <v>0</v>
      </c>
      <c r="T1026" s="133">
        <v>0</v>
      </c>
      <c r="U1026" s="133">
        <v>0</v>
      </c>
      <c r="V1026" s="74">
        <v>0</v>
      </c>
      <c r="W1026" s="74">
        <v>0</v>
      </c>
      <c r="X1026" s="74">
        <v>0</v>
      </c>
      <c r="Y1026" s="74">
        <v>0</v>
      </c>
      <c r="Z1026" s="74">
        <v>0</v>
      </c>
      <c r="AA1026" s="74">
        <v>0</v>
      </c>
      <c r="AB1026" s="74">
        <v>0</v>
      </c>
      <c r="AC1026" s="74">
        <v>0</v>
      </c>
      <c r="AD1026" s="74">
        <v>0</v>
      </c>
      <c r="AE1026" s="74">
        <v>0</v>
      </c>
      <c r="AF1026" s="74">
        <v>0</v>
      </c>
      <c r="AG1026" s="74">
        <v>0</v>
      </c>
      <c r="AH1026" s="74">
        <v>0</v>
      </c>
      <c r="AI1026" s="74">
        <v>0</v>
      </c>
      <c r="AJ1026" s="74">
        <v>0</v>
      </c>
      <c r="AK1026" s="74">
        <v>0</v>
      </c>
      <c r="AL1026" s="74">
        <v>0</v>
      </c>
      <c r="AM1026" s="74">
        <v>0</v>
      </c>
      <c r="AN1026" s="74">
        <v>0</v>
      </c>
      <c r="AO1026" s="74">
        <v>0</v>
      </c>
      <c r="AP1026" s="74">
        <v>0</v>
      </c>
      <c r="AQ1026" s="74">
        <v>0</v>
      </c>
      <c r="AR1026" s="74">
        <v>0</v>
      </c>
      <c r="AS1026" s="74">
        <v>0</v>
      </c>
      <c r="AT1026" s="74">
        <v>0</v>
      </c>
      <c r="AU1026" s="74">
        <v>0</v>
      </c>
      <c r="AV1026" s="74">
        <v>0</v>
      </c>
      <c r="AW1026" s="74">
        <v>0</v>
      </c>
      <c r="AX1026" s="74">
        <v>0</v>
      </c>
      <c r="AY1026" s="74">
        <v>0</v>
      </c>
      <c r="AZ1026" s="74">
        <v>0</v>
      </c>
      <c r="BA1026" s="74">
        <v>0</v>
      </c>
      <c r="BB1026" s="74">
        <v>0</v>
      </c>
      <c r="BC1026" s="74">
        <v>0</v>
      </c>
      <c r="BD1026" s="74">
        <v>0</v>
      </c>
      <c r="BE1026" s="74">
        <v>0</v>
      </c>
      <c r="BF1026" s="74">
        <v>0</v>
      </c>
      <c r="BG1026" s="74">
        <v>0</v>
      </c>
      <c r="BH1026" s="74">
        <v>0</v>
      </c>
      <c r="BI1026" s="74">
        <v>0</v>
      </c>
      <c r="BJ1026" s="74">
        <v>0</v>
      </c>
      <c r="BK1026" s="74">
        <v>0</v>
      </c>
      <c r="BL1026" s="74">
        <v>0</v>
      </c>
      <c r="BM1026" s="74">
        <v>0</v>
      </c>
      <c r="BN1026" s="74">
        <v>0</v>
      </c>
      <c r="BO1026" s="74">
        <v>0</v>
      </c>
      <c r="BP1026" s="74">
        <v>0</v>
      </c>
      <c r="BQ1026" s="74">
        <v>0</v>
      </c>
      <c r="BR1026" s="74">
        <v>0</v>
      </c>
      <c r="BS1026" s="74">
        <v>0</v>
      </c>
      <c r="BT1026" s="74">
        <v>0</v>
      </c>
      <c r="BU1026" s="74">
        <v>0</v>
      </c>
      <c r="BV1026" s="74">
        <v>0</v>
      </c>
      <c r="BW1026" s="74">
        <v>0</v>
      </c>
      <c r="BX1026" s="74">
        <v>0</v>
      </c>
      <c r="BY1026" s="74">
        <v>0</v>
      </c>
      <c r="BZ1026" s="74">
        <v>0</v>
      </c>
      <c r="CA1026" s="74">
        <v>0</v>
      </c>
      <c r="CB1026" s="74">
        <v>0</v>
      </c>
      <c r="CC1026" s="74">
        <v>0</v>
      </c>
      <c r="CD1026" s="74">
        <v>0</v>
      </c>
      <c r="CE1026" s="74">
        <v>0</v>
      </c>
      <c r="CF1026" s="74">
        <v>0</v>
      </c>
      <c r="CG1026" s="74">
        <v>0</v>
      </c>
      <c r="CH1026" s="74">
        <v>0</v>
      </c>
      <c r="CI1026" s="74">
        <v>0</v>
      </c>
      <c r="CJ1026" s="74">
        <v>0</v>
      </c>
      <c r="CK1026" s="74">
        <v>0</v>
      </c>
      <c r="CL1026" s="74">
        <v>0</v>
      </c>
      <c r="CO1026" s="74">
        <v>0</v>
      </c>
      <c r="CP1026" s="74">
        <v>0</v>
      </c>
      <c r="CQ1026" s="74">
        <v>0</v>
      </c>
      <c r="CR1026" s="74">
        <v>0</v>
      </c>
      <c r="CS1026" s="74">
        <v>0</v>
      </c>
      <c r="CT1026" s="74">
        <v>0</v>
      </c>
      <c r="CU1026" s="74">
        <v>0</v>
      </c>
      <c r="CV1026" s="74">
        <v>0</v>
      </c>
      <c r="CW1026" s="74">
        <v>0</v>
      </c>
      <c r="CX1026" s="74">
        <v>0</v>
      </c>
      <c r="CY1026" s="74">
        <v>0</v>
      </c>
      <c r="CZ1026" s="74">
        <v>0</v>
      </c>
      <c r="DA1026" s="74">
        <v>0</v>
      </c>
      <c r="DB1026" s="74">
        <v>0</v>
      </c>
      <c r="DC1026" s="74">
        <v>0</v>
      </c>
      <c r="DD1026" s="74">
        <v>0</v>
      </c>
      <c r="DE1026" s="74">
        <v>0</v>
      </c>
      <c r="DF1026" s="74">
        <v>0</v>
      </c>
      <c r="DG1026" s="74">
        <v>0</v>
      </c>
      <c r="DH1026" s="74">
        <v>0</v>
      </c>
      <c r="DI1026" s="74">
        <v>0</v>
      </c>
      <c r="DJ1026" s="74">
        <v>0</v>
      </c>
      <c r="DK1026" s="74">
        <v>0</v>
      </c>
      <c r="DL1026" s="74">
        <v>0</v>
      </c>
    </row>
    <row r="1027" spans="1:116" x14ac:dyDescent="0.4">
      <c r="A1027" s="98"/>
      <c r="D1027" t="s">
        <v>850</v>
      </c>
      <c r="E1027" t="str">
        <f>ROW()&amp;" "&amp;D1027</f>
        <v>1027 LAMORT-PV</v>
      </c>
      <c r="G1027" s="158" t="str">
        <f>"Principal payments - "&amp;SUBSTITUTE(G1014,":","")</f>
        <v>Principal payments - Volume driven amortizing loan - no defaults</v>
      </c>
      <c r="K1027" s="138">
        <f ca="1">SUMIF($4:$4,K$2,1027:1027)</f>
        <v>-551748.4211659492</v>
      </c>
      <c r="L1027" s="138">
        <f ca="1">SUMIF($4:$4,L$2,1027:1027)</f>
        <v>-546804.29287257546</v>
      </c>
      <c r="M1027" s="138">
        <f ca="1">SUMIF($4:$4,M$2,1027:1027)</f>
        <v>-542332.53463476256</v>
      </c>
      <c r="N1027" s="138">
        <f ca="1">SUMIF($4:$4,N$2,1027:1027)</f>
        <v>-538288.01544939913</v>
      </c>
      <c r="O1027" s="138">
        <f ca="1">SUMIF($4:$4,O$2,1027:1027)</f>
        <v>-534629.91620278743</v>
      </c>
      <c r="P1027" s="138">
        <f ca="1">SUMIF($4:$4,P$2,1027:1027)</f>
        <v>-531321.31770571833</v>
      </c>
      <c r="R1027"/>
      <c r="S1027" s="62">
        <f t="shared" ref="S1027:CD1027" ca="1" si="1403">S1039-S1030</f>
        <v>-48124.610281671463</v>
      </c>
      <c r="T1027" s="62">
        <f t="shared" ca="1" si="1403"/>
        <v>-95848.18214432901</v>
      </c>
      <c r="U1027" s="62">
        <f t="shared" ca="1" si="1403"/>
        <v>-143174.05757479771</v>
      </c>
      <c r="V1027" s="62">
        <f t="shared" ca="1" si="1403"/>
        <v>-190105.55071001255</v>
      </c>
      <c r="W1027" s="62">
        <f t="shared" ca="1" si="1403"/>
        <v>-236645.94806910056</v>
      </c>
      <c r="X1027" s="62">
        <f t="shared" ca="1" si="1403"/>
        <v>-282798.50878352951</v>
      </c>
      <c r="Y1027" s="62">
        <f t="shared" ca="1" si="1403"/>
        <v>-328566.46482533828</v>
      </c>
      <c r="Z1027" s="62">
        <f t="shared" ca="1" si="1403"/>
        <v>-373953.02123346523</v>
      </c>
      <c r="AA1027" s="62">
        <f t="shared" ca="1" si="1403"/>
        <v>-418961.35633819114</v>
      </c>
      <c r="AB1027" s="62">
        <f t="shared" ca="1" si="1403"/>
        <v>-463594.62198371097</v>
      </c>
      <c r="AC1027" s="62">
        <f t="shared" ca="1" si="1403"/>
        <v>-507855.94374885148</v>
      </c>
      <c r="AD1027" s="62">
        <f t="shared" ca="1" si="1403"/>
        <v>-551748.4211659492</v>
      </c>
      <c r="AE1027" s="62">
        <f t="shared" ca="1" si="1403"/>
        <v>-551317.18432289956</v>
      </c>
      <c r="AF1027" s="62">
        <f t="shared" ca="1" si="1403"/>
        <v>-550889.5411202088</v>
      </c>
      <c r="AG1027" s="62">
        <f t="shared" ca="1" si="1403"/>
        <v>-550465.4616108737</v>
      </c>
      <c r="AH1027" s="62">
        <f t="shared" ca="1" si="1403"/>
        <v>-550044.91609744972</v>
      </c>
      <c r="AI1027" s="62">
        <f t="shared" ca="1" si="1403"/>
        <v>-549627.87512997095</v>
      </c>
      <c r="AJ1027" s="62">
        <f t="shared" ca="1" si="1403"/>
        <v>-549214.3095038879</v>
      </c>
      <c r="AK1027" s="62">
        <f t="shared" ca="1" si="1403"/>
        <v>-548804.19025802216</v>
      </c>
      <c r="AL1027" s="62">
        <f t="shared" ca="1" si="1403"/>
        <v>-548397.48867253866</v>
      </c>
      <c r="AM1027" s="62">
        <f t="shared" ca="1" si="1403"/>
        <v>-547994.17626693414</v>
      </c>
      <c r="AN1027" s="62">
        <f t="shared" ca="1" si="1403"/>
        <v>-547594.22479804303</v>
      </c>
      <c r="AO1027" s="62">
        <f t="shared" ca="1" si="1403"/>
        <v>-547197.60625805939</v>
      </c>
      <c r="AP1027" s="62">
        <f t="shared" ca="1" si="1403"/>
        <v>-546804.29287257546</v>
      </c>
      <c r="AQ1027" s="62">
        <f t="shared" ca="1" si="1403"/>
        <v>-546414.2570986374</v>
      </c>
      <c r="AR1027" s="62">
        <f t="shared" ca="1" si="1403"/>
        <v>-546027.47162281536</v>
      </c>
      <c r="AS1027" s="62">
        <f t="shared" ca="1" si="1403"/>
        <v>-545643.90935929189</v>
      </c>
      <c r="AT1027" s="62">
        <f t="shared" ca="1" si="1403"/>
        <v>-545263.54344796448</v>
      </c>
      <c r="AU1027" s="62">
        <f t="shared" ca="1" si="1403"/>
        <v>-544886.34725256485</v>
      </c>
      <c r="AV1027" s="62">
        <f t="shared" ca="1" si="1403"/>
        <v>-544512.29435879341</v>
      </c>
      <c r="AW1027" s="62">
        <f t="shared" ca="1" si="1403"/>
        <v>-544141.35857247014</v>
      </c>
      <c r="AX1027" s="62">
        <f t="shared" ca="1" si="1403"/>
        <v>-543773.51391769957</v>
      </c>
      <c r="AY1027" s="62">
        <f t="shared" ca="1" si="1403"/>
        <v>-543408.73463505204</v>
      </c>
      <c r="AZ1027" s="62">
        <f t="shared" ca="1" si="1403"/>
        <v>-543046.99517975992</v>
      </c>
      <c r="BA1027" s="62">
        <f t="shared" ca="1" si="1403"/>
        <v>-542688.27021992858</v>
      </c>
      <c r="BB1027" s="62">
        <f t="shared" ca="1" si="1403"/>
        <v>-542332.53463476256</v>
      </c>
      <c r="BC1027" s="62">
        <f t="shared" ca="1" si="1403"/>
        <v>-541979.76351280627</v>
      </c>
      <c r="BD1027" s="62">
        <f t="shared" ca="1" si="1403"/>
        <v>-541629.93215019954</v>
      </c>
      <c r="BE1027" s="62">
        <f t="shared" ca="1" si="1403"/>
        <v>-541283.01604894781</v>
      </c>
      <c r="BF1027" s="62">
        <f t="shared" ca="1" si="1403"/>
        <v>-540938.99091520661</v>
      </c>
      <c r="BG1027" s="62">
        <f t="shared" ca="1" si="1403"/>
        <v>-540597.83265757991</v>
      </c>
      <c r="BH1027" s="62">
        <f t="shared" ca="1" si="1403"/>
        <v>-540259.51738543343</v>
      </c>
      <c r="BI1027" s="62">
        <f t="shared" ca="1" si="1403"/>
        <v>-539924.02140722144</v>
      </c>
      <c r="BJ1027" s="62">
        <f t="shared" ca="1" si="1403"/>
        <v>-539591.32122882793</v>
      </c>
      <c r="BK1027" s="62">
        <f t="shared" ca="1" si="1403"/>
        <v>-539261.39355192101</v>
      </c>
      <c r="BL1027" s="62">
        <f t="shared" ca="1" si="1403"/>
        <v>-538934.21527232172</v>
      </c>
      <c r="BM1027" s="62">
        <f t="shared" ca="1" si="1403"/>
        <v>-538609.76347838563</v>
      </c>
      <c r="BN1027" s="62">
        <f t="shared" ca="1" si="1403"/>
        <v>-538288.01544939913</v>
      </c>
      <c r="BO1027" s="62">
        <f t="shared" ca="1" si="1403"/>
        <v>-537968.94865398749</v>
      </c>
      <c r="BP1027" s="62">
        <f t="shared" ca="1" si="1403"/>
        <v>-537652.54074853752</v>
      </c>
      <c r="BQ1027" s="62">
        <f t="shared" ca="1" si="1403"/>
        <v>-537338.76957563311</v>
      </c>
      <c r="BR1027" s="62">
        <f t="shared" ca="1" si="1403"/>
        <v>-537027.61316250276</v>
      </c>
      <c r="BS1027" s="62">
        <f t="shared" ca="1" si="1403"/>
        <v>-536719.04971948196</v>
      </c>
      <c r="BT1027" s="62">
        <f t="shared" ca="1" si="1403"/>
        <v>-536413.05763848627</v>
      </c>
      <c r="BU1027" s="62">
        <f t="shared" ca="1" si="1403"/>
        <v>-536109.61549149884</v>
      </c>
      <c r="BV1027" s="62">
        <f t="shared" ca="1" si="1403"/>
        <v>-535808.70202906977</v>
      </c>
      <c r="BW1027" s="62">
        <f t="shared" ca="1" si="1403"/>
        <v>-535510.29617882753</v>
      </c>
      <c r="BX1027" s="62">
        <f t="shared" ca="1" si="1403"/>
        <v>-535214.37704400392</v>
      </c>
      <c r="BY1027" s="62">
        <f t="shared" ca="1" si="1403"/>
        <v>-534920.9239019705</v>
      </c>
      <c r="BZ1027" s="62">
        <f t="shared" ca="1" si="1403"/>
        <v>-534629.91620278743</v>
      </c>
      <c r="CA1027" s="62">
        <f t="shared" ca="1" si="1403"/>
        <v>-534341.33356776426</v>
      </c>
      <c r="CB1027" s="62">
        <f t="shared" ca="1" si="1403"/>
        <v>-534055.15578803292</v>
      </c>
      <c r="CC1027" s="62">
        <f t="shared" ca="1" si="1403"/>
        <v>-533771.36282313254</v>
      </c>
      <c r="CD1027" s="62">
        <f t="shared" ca="1" si="1403"/>
        <v>-533489.93479960645</v>
      </c>
      <c r="CE1027" s="62">
        <f t="shared" ref="CE1027:CL1027" ca="1" si="1404">CE1039-CE1030</f>
        <v>-533210.85200960981</v>
      </c>
      <c r="CF1027" s="62">
        <f t="shared" ca="1" si="1404"/>
        <v>-532934.09490952967</v>
      </c>
      <c r="CG1027" s="62">
        <f t="shared" ca="1" si="1404"/>
        <v>-532659.64411861694</v>
      </c>
      <c r="CH1027" s="62">
        <f t="shared" ca="1" si="1404"/>
        <v>-532387.48041762842</v>
      </c>
      <c r="CI1027" s="62">
        <f t="shared" ca="1" si="1404"/>
        <v>-532117.58474748151</v>
      </c>
      <c r="CJ1027" s="62">
        <f t="shared" ca="1" si="1404"/>
        <v>-531849.93820791924</v>
      </c>
      <c r="CK1027" s="62">
        <f t="shared" ca="1" si="1404"/>
        <v>-531584.52205618657</v>
      </c>
      <c r="CL1027" s="62">
        <f t="shared" ca="1" si="1404"/>
        <v>-531321.31770571833</v>
      </c>
      <c r="CO1027" s="62">
        <f ca="1">CO1039+CO1030</f>
        <v>-43957.943615004799</v>
      </c>
      <c r="CP1027" s="62">
        <f t="shared" ref="CP1027:DL1027" ca="1" si="1405">CP1039+CP1030</f>
        <v>-1098.9485903751199</v>
      </c>
      <c r="CQ1027" s="62">
        <f t="shared" ca="1" si="1405"/>
        <v>-1126.4223051344979</v>
      </c>
      <c r="CR1027" s="62">
        <f t="shared" ca="1" si="1405"/>
        <v>-1154.5828627628605</v>
      </c>
      <c r="CS1027" s="62">
        <f t="shared" ca="1" si="1405"/>
        <v>-1183.4474343319318</v>
      </c>
      <c r="CT1027" s="62">
        <f t="shared" ca="1" si="1405"/>
        <v>-1213.0336201902301</v>
      </c>
      <c r="CU1027" s="62">
        <f t="shared" ca="1" si="1405"/>
        <v>-1243.359460694986</v>
      </c>
      <c r="CV1027" s="62">
        <f t="shared" ca="1" si="1405"/>
        <v>-1274.4434472123605</v>
      </c>
      <c r="CW1027" s="62">
        <f t="shared" ca="1" si="1405"/>
        <v>-1306.3045333926696</v>
      </c>
      <c r="CX1027" s="62">
        <f t="shared" ca="1" si="1405"/>
        <v>-1338.9621467274865</v>
      </c>
      <c r="CY1027" s="62">
        <f t="shared" ca="1" si="1405"/>
        <v>-457.47873346522448</v>
      </c>
      <c r="CZ1027" s="62">
        <f t="shared" ca="1" si="1405"/>
        <v>-1383.8731687323041</v>
      </c>
      <c r="DA1027" s="62">
        <f t="shared" ca="1" si="1405"/>
        <v>-1418.4699979506115</v>
      </c>
      <c r="DB1027" s="62">
        <f t="shared" ca="1" si="1405"/>
        <v>-1453.9317478993769</v>
      </c>
      <c r="DC1027" s="62">
        <f t="shared" ca="1" si="1405"/>
        <v>-1490.2800415968613</v>
      </c>
      <c r="DD1027" s="62">
        <f t="shared" ca="1" si="1405"/>
        <v>-1527.5370426367826</v>
      </c>
      <c r="DE1027" s="62">
        <f t="shared" ca="1" si="1405"/>
        <v>-1565.7254687027023</v>
      </c>
      <c r="DF1027" s="62">
        <f t="shared" ca="1" si="1405"/>
        <v>-1604.8686054202699</v>
      </c>
      <c r="DG1027" s="62">
        <f t="shared" ca="1" si="1405"/>
        <v>-1644.9903205557764</v>
      </c>
      <c r="DH1027" s="62">
        <f t="shared" ca="1" si="1405"/>
        <v>-1686.1150785696709</v>
      </c>
      <c r="DI1027" s="62">
        <f t="shared" ca="1" si="1405"/>
        <v>-1728.2679555339125</v>
      </c>
      <c r="DJ1027" s="62">
        <f t="shared" ca="1" si="1405"/>
        <v>-1771.4746544222603</v>
      </c>
      <c r="DK1027" s="62">
        <f t="shared" ca="1" si="1405"/>
        <v>-1815.7615207828167</v>
      </c>
      <c r="DL1027" s="62">
        <f t="shared" ca="1" si="1405"/>
        <v>-1861.1555588023873</v>
      </c>
    </row>
    <row r="1028" spans="1:116" x14ac:dyDescent="0.4">
      <c r="A1028" s="98"/>
      <c r="B1028" s="57"/>
      <c r="C1028" t="s">
        <v>240</v>
      </c>
      <c r="D1028" t="s">
        <v>850</v>
      </c>
      <c r="E1028" t="str">
        <f t="shared" ref="E1028:E1031" si="1406">ROW()&amp;" "&amp;D1028</f>
        <v>1028 LAMORT-PV</v>
      </c>
      <c r="F1028" s="27"/>
      <c r="G1028" s="126" t="str">
        <f>"Loan - "&amp;SUBSTITUTE(G1014,":","")</f>
        <v>Loan - Volume driven amortizing loan - no defaults</v>
      </c>
      <c r="I1028" s="74"/>
      <c r="J1028" s="74"/>
      <c r="K1028" s="33">
        <f ca="1">SUMIF($4:$4,K$2,1028:1028)</f>
        <v>2358623.3131410531</v>
      </c>
      <c r="L1028" s="33">
        <f ca="1">SUMIF($4:$4,L$2,1028:1028)</f>
        <v>1770272.0462295902</v>
      </c>
      <c r="M1028" s="33">
        <f ca="1">SUMIF($4:$4,M$2,1028:1028)</f>
        <v>1238132.8159298496</v>
      </c>
      <c r="N1028" s="33">
        <f ca="1">SUMIF($4:$4,N$2,1028:1028)</f>
        <v>756835.03287159931</v>
      </c>
      <c r="O1028" s="33">
        <f ca="1">SUMIF($4:$4,O$2,1028:1028)</f>
        <v>321521.22252481221</v>
      </c>
      <c r="P1028" s="33">
        <f ca="1">SUMIF($4:$4,P$2,1028:1028)</f>
        <v>-72201.998626414454</v>
      </c>
      <c r="Q1028" s="33"/>
      <c r="R1028" s="53">
        <f>S1023</f>
        <v>0</v>
      </c>
      <c r="S1028" s="381">
        <f t="shared" ref="S1028:CD1028" ca="1" si="1407">SUM(S1026:S1027,S1023:S1024)</f>
        <v>451875.38971832854</v>
      </c>
      <c r="T1028" s="381">
        <f t="shared" ca="1" si="1407"/>
        <v>856027.20757399953</v>
      </c>
      <c r="U1028" s="381">
        <f t="shared" ca="1" si="1407"/>
        <v>1212853.1499992018</v>
      </c>
      <c r="V1028" s="381">
        <f t="shared" ca="1" si="1407"/>
        <v>1522747.5992891891</v>
      </c>
      <c r="W1028" s="381">
        <f t="shared" ca="1" si="1407"/>
        <v>1786101.6512200886</v>
      </c>
      <c r="X1028" s="381">
        <f t="shared" ca="1" si="1407"/>
        <v>2003303.1424365591</v>
      </c>
      <c r="Y1028" s="381">
        <f t="shared" ca="1" si="1407"/>
        <v>2174736.6776112206</v>
      </c>
      <c r="Z1028" s="381">
        <f t="shared" ca="1" si="1407"/>
        <v>2300783.6563777551</v>
      </c>
      <c r="AA1028" s="381">
        <f t="shared" ca="1" si="1407"/>
        <v>2381822.3000395643</v>
      </c>
      <c r="AB1028" s="381">
        <f t="shared" ca="1" si="1407"/>
        <v>2418227.6780558536</v>
      </c>
      <c r="AC1028" s="381">
        <f t="shared" ca="1" si="1407"/>
        <v>2410371.7343070023</v>
      </c>
      <c r="AD1028" s="381">
        <f t="shared" ca="1" si="1407"/>
        <v>2358623.3131410531</v>
      </c>
      <c r="AE1028" s="381">
        <f t="shared" ca="1" si="1407"/>
        <v>2307306.1288181534</v>
      </c>
      <c r="AF1028" s="381">
        <f t="shared" ca="1" si="1407"/>
        <v>2256416.5876979446</v>
      </c>
      <c r="AG1028" s="381">
        <f t="shared" ca="1" si="1407"/>
        <v>2205951.1260870709</v>
      </c>
      <c r="AH1028" s="381">
        <f t="shared" ca="1" si="1407"/>
        <v>2155906.2099896213</v>
      </c>
      <c r="AI1028" s="381">
        <f t="shared" ca="1" si="1407"/>
        <v>2106278.3348596506</v>
      </c>
      <c r="AJ1028" s="381">
        <f t="shared" ca="1" si="1407"/>
        <v>2057064.0253557628</v>
      </c>
      <c r="AK1028" s="381">
        <f t="shared" ca="1" si="1407"/>
        <v>2008259.8350977406</v>
      </c>
      <c r="AL1028" s="381">
        <f t="shared" ca="1" si="1407"/>
        <v>1959862.346425202</v>
      </c>
      <c r="AM1028" s="381">
        <f t="shared" ca="1" si="1407"/>
        <v>1911868.170158268</v>
      </c>
      <c r="AN1028" s="381">
        <f t="shared" ca="1" si="1407"/>
        <v>1864273.9453602249</v>
      </c>
      <c r="AO1028" s="381">
        <f t="shared" ca="1" si="1407"/>
        <v>1817076.3391021655</v>
      </c>
      <c r="AP1028" s="381">
        <f t="shared" ca="1" si="1407"/>
        <v>1770272.0462295902</v>
      </c>
      <c r="AQ1028" s="381">
        <f t="shared" ca="1" si="1407"/>
        <v>1723857.7891309527</v>
      </c>
      <c r="AR1028" s="381">
        <f t="shared" ca="1" si="1407"/>
        <v>1677830.3175081373</v>
      </c>
      <c r="AS1028" s="381">
        <f t="shared" ca="1" si="1407"/>
        <v>1632186.4081488454</v>
      </c>
      <c r="AT1028" s="381">
        <f t="shared" ca="1" si="1407"/>
        <v>1586922.8647008808</v>
      </c>
      <c r="AU1028" s="381">
        <f t="shared" ca="1" si="1407"/>
        <v>1542036.5174483159</v>
      </c>
      <c r="AV1028" s="381">
        <f t="shared" ca="1" si="1407"/>
        <v>1497524.2230895224</v>
      </c>
      <c r="AW1028" s="381">
        <f t="shared" ca="1" si="1407"/>
        <v>1453382.8645170522</v>
      </c>
      <c r="AX1028" s="381">
        <f t="shared" ca="1" si="1407"/>
        <v>1409609.3505993527</v>
      </c>
      <c r="AY1028" s="381">
        <f t="shared" ca="1" si="1407"/>
        <v>1366200.6159643007</v>
      </c>
      <c r="AZ1028" s="381">
        <f t="shared" ca="1" si="1407"/>
        <v>1323153.6207845407</v>
      </c>
      <c r="BA1028" s="381">
        <f t="shared" ca="1" si="1407"/>
        <v>1280465.3505646121</v>
      </c>
      <c r="BB1028" s="381">
        <f t="shared" ca="1" si="1407"/>
        <v>1238132.8159298496</v>
      </c>
      <c r="BC1028" s="381">
        <f t="shared" ca="1" si="1407"/>
        <v>1196153.0524170434</v>
      </c>
      <c r="BD1028" s="381">
        <f t="shared" ca="1" si="1407"/>
        <v>1154523.1202668438</v>
      </c>
      <c r="BE1028" s="381">
        <f t="shared" ca="1" si="1407"/>
        <v>1113240.104217896</v>
      </c>
      <c r="BF1028" s="381">
        <f t="shared" ca="1" si="1407"/>
        <v>1072301.1133026895</v>
      </c>
      <c r="BG1028" s="381">
        <f t="shared" ca="1" si="1407"/>
        <v>1031703.2806451096</v>
      </c>
      <c r="BH1028" s="381">
        <f t="shared" ca="1" si="1407"/>
        <v>991443.76325967617</v>
      </c>
      <c r="BI1028" s="381">
        <f t="shared" ca="1" si="1407"/>
        <v>951519.74185245472</v>
      </c>
      <c r="BJ1028" s="381">
        <f t="shared" ca="1" si="1407"/>
        <v>911928.42062362679</v>
      </c>
      <c r="BK1028" s="381">
        <f t="shared" ca="1" si="1407"/>
        <v>872667.02707170579</v>
      </c>
      <c r="BL1028" s="381">
        <f t="shared" ca="1" si="1407"/>
        <v>833732.81179938407</v>
      </c>
      <c r="BM1028" s="381">
        <f t="shared" ca="1" si="1407"/>
        <v>795123.04832099844</v>
      </c>
      <c r="BN1028" s="381">
        <f t="shared" ca="1" si="1407"/>
        <v>756835.03287159931</v>
      </c>
      <c r="BO1028" s="381">
        <f t="shared" ca="1" si="1407"/>
        <v>718866.08421761182</v>
      </c>
      <c r="BP1028" s="381">
        <f t="shared" ca="1" si="1407"/>
        <v>681213.5434690743</v>
      </c>
      <c r="BQ1028" s="381">
        <f t="shared" ca="1" si="1407"/>
        <v>643874.77389344119</v>
      </c>
      <c r="BR1028" s="381">
        <f t="shared" ca="1" si="1407"/>
        <v>606847.16073093843</v>
      </c>
      <c r="BS1028" s="381">
        <f t="shared" ca="1" si="1407"/>
        <v>570128.11101145647</v>
      </c>
      <c r="BT1028" s="381">
        <f t="shared" ca="1" si="1407"/>
        <v>533715.0533729702</v>
      </c>
      <c r="BU1028" s="381">
        <f t="shared" ca="1" si="1407"/>
        <v>497605.43788147136</v>
      </c>
      <c r="BV1028" s="381">
        <f t="shared" ca="1" si="1407"/>
        <v>461796.73585240159</v>
      </c>
      <c r="BW1028" s="381">
        <f t="shared" ca="1" si="1407"/>
        <v>426286.43967357406</v>
      </c>
      <c r="BX1028" s="381">
        <f t="shared" ca="1" si="1407"/>
        <v>391072.06262957014</v>
      </c>
      <c r="BY1028" s="381">
        <f t="shared" ca="1" si="1407"/>
        <v>356151.13872759964</v>
      </c>
      <c r="BZ1028" s="381">
        <f t="shared" ca="1" si="1407"/>
        <v>321521.22252481221</v>
      </c>
      <c r="CA1028" s="381">
        <f t="shared" ca="1" si="1407"/>
        <v>287179.88895704795</v>
      </c>
      <c r="CB1028" s="381">
        <f t="shared" ca="1" si="1407"/>
        <v>253124.73316901503</v>
      </c>
      <c r="CC1028" s="381">
        <f t="shared" ca="1" si="1407"/>
        <v>219353.37034588249</v>
      </c>
      <c r="CD1028" s="381">
        <f t="shared" ca="1" si="1407"/>
        <v>185863.43554627604</v>
      </c>
      <c r="CE1028" s="381">
        <f t="shared" ref="CE1028:CL1028" ca="1" si="1408">SUM(CE1026:CE1027,CE1023:CE1024)</f>
        <v>152652.58353666624</v>
      </c>
      <c r="CF1028" s="381">
        <f t="shared" ca="1" si="1408"/>
        <v>119718.48862713657</v>
      </c>
      <c r="CG1028" s="381">
        <f t="shared" ca="1" si="1408"/>
        <v>87058.844508519629</v>
      </c>
      <c r="CH1028" s="381">
        <f t="shared" ca="1" si="1408"/>
        <v>54671.364090891206</v>
      </c>
      <c r="CI1028" s="381">
        <f t="shared" ca="1" si="1408"/>
        <v>22553.779343409697</v>
      </c>
      <c r="CJ1028" s="381">
        <f t="shared" ca="1" si="1408"/>
        <v>-9296.1588645095471</v>
      </c>
      <c r="CK1028" s="381">
        <f t="shared" ca="1" si="1408"/>
        <v>-40880.680920696119</v>
      </c>
      <c r="CL1028" s="381">
        <f t="shared" ca="1" si="1408"/>
        <v>-72201.998626414454</v>
      </c>
      <c r="CM1028" s="272"/>
      <c r="CN1028" s="382"/>
      <c r="CO1028" s="381">
        <f t="shared" ref="CO1028:DL1028" ca="1" si="1409">SUM(CO1026:CO1027,CO1023:CO1024)</f>
        <v>-43957.943615004799</v>
      </c>
      <c r="CP1028" s="381">
        <f t="shared" ca="1" si="1409"/>
        <v>-45056.892205379918</v>
      </c>
      <c r="CQ1028" s="381">
        <f t="shared" ca="1" si="1409"/>
        <v>-46183.314510514414</v>
      </c>
      <c r="CR1028" s="381">
        <f t="shared" ca="1" si="1409"/>
        <v>-47337.897373277272</v>
      </c>
      <c r="CS1028" s="381">
        <f t="shared" ca="1" si="1409"/>
        <v>-48521.344807609203</v>
      </c>
      <c r="CT1028" s="381">
        <f t="shared" ca="1" si="1409"/>
        <v>-49734.378427799435</v>
      </c>
      <c r="CU1028" s="381">
        <f t="shared" ca="1" si="1409"/>
        <v>-50977.737888494419</v>
      </c>
      <c r="CV1028" s="381">
        <f t="shared" ca="1" si="1409"/>
        <v>-52252.18133570678</v>
      </c>
      <c r="CW1028" s="381">
        <f t="shared" ca="1" si="1409"/>
        <v>-53558.485869099452</v>
      </c>
      <c r="CX1028" s="381">
        <f t="shared" ca="1" si="1409"/>
        <v>-54897.448015826936</v>
      </c>
      <c r="CY1028" s="381">
        <f t="shared" ca="1" si="1409"/>
        <v>-55354.926749292157</v>
      </c>
      <c r="CZ1028" s="381">
        <f t="shared" ca="1" si="1409"/>
        <v>-56738.799918024459</v>
      </c>
      <c r="DA1028" s="381">
        <f t="shared" ca="1" si="1409"/>
        <v>-58157.26991597507</v>
      </c>
      <c r="DB1028" s="381">
        <f t="shared" ca="1" si="1409"/>
        <v>-59611.201663874446</v>
      </c>
      <c r="DC1028" s="381">
        <f t="shared" ca="1" si="1409"/>
        <v>-61101.481705471306</v>
      </c>
      <c r="DD1028" s="381">
        <f t="shared" ca="1" si="1409"/>
        <v>-62629.018748108087</v>
      </c>
      <c r="DE1028" s="381">
        <f t="shared" ca="1" si="1409"/>
        <v>-64194.744216810788</v>
      </c>
      <c r="DF1028" s="381">
        <f t="shared" ca="1" si="1409"/>
        <v>-65799.612822231051</v>
      </c>
      <c r="DG1028" s="381">
        <f t="shared" ca="1" si="1409"/>
        <v>-67444.603142786829</v>
      </c>
      <c r="DH1028" s="381">
        <f t="shared" ca="1" si="1409"/>
        <v>-69130.718221356496</v>
      </c>
      <c r="DI1028" s="381">
        <f t="shared" ca="1" si="1409"/>
        <v>-70858.986176890408</v>
      </c>
      <c r="DJ1028" s="381">
        <f t="shared" ca="1" si="1409"/>
        <v>-72630.460831312666</v>
      </c>
      <c r="DK1028" s="381">
        <f t="shared" ca="1" si="1409"/>
        <v>-74446.222352095487</v>
      </c>
      <c r="DL1028" s="381">
        <f t="shared" ca="1" si="1409"/>
        <v>-76307.377910897878</v>
      </c>
    </row>
    <row r="1029" spans="1:116" x14ac:dyDescent="0.4">
      <c r="A1029" s="99"/>
      <c r="B1029" s="57" t="s">
        <v>244</v>
      </c>
      <c r="C1029" s="57"/>
      <c r="D1029" t="s">
        <v>850</v>
      </c>
      <c r="E1029" t="str">
        <f t="shared" si="1406"/>
        <v>1029 LAMORT-PV</v>
      </c>
      <c r="G1029" s="125"/>
      <c r="R1029"/>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J1029" s="62"/>
      <c r="BK1029" s="62"/>
      <c r="BL1029" s="62"/>
      <c r="BM1029" s="62"/>
      <c r="BN1029" s="62"/>
      <c r="BO1029" s="62"/>
      <c r="BP1029" s="62"/>
      <c r="BQ1029" s="62"/>
      <c r="BR1029" s="62"/>
      <c r="BS1029" s="62"/>
      <c r="BT1029" s="62"/>
      <c r="BU1029" s="62"/>
      <c r="BV1029" s="62"/>
      <c r="BW1029" s="62"/>
      <c r="BX1029" s="62"/>
      <c r="BY1029" s="62"/>
      <c r="BZ1029" s="62"/>
      <c r="CA1029" s="62"/>
      <c r="CB1029" s="62"/>
      <c r="CC1029" s="62"/>
      <c r="CD1029" s="62"/>
      <c r="CE1029" s="62"/>
      <c r="CF1029" s="62"/>
      <c r="CG1029" s="62"/>
      <c r="CH1029" s="62"/>
      <c r="CI1029" s="62"/>
      <c r="CJ1029" s="62"/>
      <c r="CK1029" s="62"/>
      <c r="CL1029" s="62"/>
      <c r="CO1029" s="62"/>
      <c r="CP1029" s="62"/>
      <c r="CQ1029" s="62"/>
      <c r="CR1029" s="62"/>
      <c r="CS1029" s="62"/>
      <c r="CT1029" s="62"/>
      <c r="CU1029" s="62"/>
      <c r="CV1029" s="62"/>
      <c r="CW1029" s="62"/>
      <c r="CX1029" s="62"/>
      <c r="CY1029" s="62"/>
      <c r="CZ1029" s="62"/>
      <c r="DA1029" s="62"/>
      <c r="DB1029" s="62"/>
      <c r="DC1029" s="62"/>
      <c r="DD1029" s="62"/>
      <c r="DE1029" s="62"/>
      <c r="DF1029" s="62"/>
      <c r="DG1029" s="62"/>
      <c r="DH1029" s="62"/>
      <c r="DI1029" s="62"/>
      <c r="DJ1029" s="62"/>
      <c r="DK1029" s="62"/>
      <c r="DL1029" s="62"/>
    </row>
    <row r="1030" spans="1:116" x14ac:dyDescent="0.4">
      <c r="A1030" s="99"/>
      <c r="B1030" s="57"/>
      <c r="C1030" t="s">
        <v>198</v>
      </c>
      <c r="D1030" t="s">
        <v>850</v>
      </c>
      <c r="E1030" t="str">
        <f t="shared" si="1406"/>
        <v>1030 LAMORT-PV</v>
      </c>
      <c r="G1030" s="126" t="str">
        <f>"Interest income - "&amp;SUBSTITUTE(G1014,":","")</f>
        <v>Interest income - Volume driven amortizing loan - no defaults</v>
      </c>
      <c r="I1030" s="93"/>
      <c r="J1030" s="93"/>
      <c r="K1030" s="28">
        <f t="shared" ref="K1030:P1030" ca="1" si="1410">SUMIF($3:$3,K$2,1030:1030)</f>
        <v>212657.08488857304</v>
      </c>
      <c r="L1030" s="28">
        <f t="shared" ca="1" si="1410"/>
        <v>258407.3863507738</v>
      </c>
      <c r="M1030" s="28">
        <f t="shared" ca="1" si="1410"/>
        <v>202195.34973905084</v>
      </c>
      <c r="N1030" s="28">
        <f t="shared" ca="1" si="1410"/>
        <v>151353.90249756069</v>
      </c>
      <c r="O1030" s="28">
        <f t="shared" ca="1" si="1410"/>
        <v>105369.92978609759</v>
      </c>
      <c r="P1030" s="28">
        <f t="shared" ca="1" si="1410"/>
        <v>63779.340590537104</v>
      </c>
      <c r="R1030" s="27"/>
      <c r="S1030" s="93">
        <f t="shared" ref="S1030:CD1030" ca="1" si="1411">SUM(S1023:S1024,S1026)*$H1017/12</f>
        <v>4166.666666666667</v>
      </c>
      <c r="T1030" s="93">
        <f t="shared" ca="1" si="1411"/>
        <v>7932.2949143194055</v>
      </c>
      <c r="U1030" s="93">
        <f t="shared" ca="1" si="1411"/>
        <v>11300.226729783331</v>
      </c>
      <c r="V1030" s="93">
        <f t="shared" ca="1" si="1411"/>
        <v>14273.776249993351</v>
      </c>
      <c r="W1030" s="93">
        <f t="shared" ca="1" si="1411"/>
        <v>16856.229994076577</v>
      </c>
      <c r="X1030" s="93">
        <f t="shared" ca="1" si="1411"/>
        <v>19050.847093500739</v>
      </c>
      <c r="Y1030" s="93">
        <f t="shared" ca="1" si="1411"/>
        <v>20860.859520304661</v>
      </c>
      <c r="Z1030" s="93">
        <f t="shared" ca="1" si="1411"/>
        <v>22289.472313426839</v>
      </c>
      <c r="AA1030" s="93">
        <f t="shared" ca="1" si="1411"/>
        <v>23339.86380314796</v>
      </c>
      <c r="AB1030" s="93">
        <f t="shared" ca="1" si="1411"/>
        <v>24015.185833663036</v>
      </c>
      <c r="AC1030" s="93">
        <f t="shared" ca="1" si="1411"/>
        <v>24318.56398379878</v>
      </c>
      <c r="AD1030" s="93">
        <f t="shared" ca="1" si="1411"/>
        <v>24253.097785891689</v>
      </c>
      <c r="AE1030" s="93">
        <f t="shared" ca="1" si="1411"/>
        <v>23821.860942842108</v>
      </c>
      <c r="AF1030" s="93">
        <f t="shared" ca="1" si="1411"/>
        <v>23394.217740151278</v>
      </c>
      <c r="AG1030" s="93">
        <f t="shared" ca="1" si="1411"/>
        <v>22970.138230816203</v>
      </c>
      <c r="AH1030" s="93">
        <f t="shared" ca="1" si="1411"/>
        <v>22549.592717392257</v>
      </c>
      <c r="AI1030" s="93">
        <f t="shared" ca="1" si="1411"/>
        <v>22132.551749913513</v>
      </c>
      <c r="AJ1030" s="93">
        <f t="shared" ca="1" si="1411"/>
        <v>21718.986123830422</v>
      </c>
      <c r="AK1030" s="93">
        <f t="shared" ca="1" si="1411"/>
        <v>21308.866877964691</v>
      </c>
      <c r="AL1030" s="93">
        <f t="shared" ca="1" si="1411"/>
        <v>20902.165292481171</v>
      </c>
      <c r="AM1030" s="93">
        <f t="shared" ca="1" si="1411"/>
        <v>20498.852886876684</v>
      </c>
      <c r="AN1030" s="93">
        <f t="shared" ca="1" si="1411"/>
        <v>20098.901417985569</v>
      </c>
      <c r="AO1030" s="93">
        <f t="shared" ca="1" si="1411"/>
        <v>19702.282878001872</v>
      </c>
      <c r="AP1030" s="93">
        <f t="shared" ca="1" si="1411"/>
        <v>19308.969492518048</v>
      </c>
      <c r="AQ1030" s="93">
        <f t="shared" ca="1" si="1411"/>
        <v>18918.93371857992</v>
      </c>
      <c r="AR1030" s="93">
        <f t="shared" ca="1" si="1411"/>
        <v>18532.148242757939</v>
      </c>
      <c r="AS1030" s="93">
        <f t="shared" ca="1" si="1411"/>
        <v>18148.585979234478</v>
      </c>
      <c r="AT1030" s="93">
        <f t="shared" ca="1" si="1411"/>
        <v>17768.220067907048</v>
      </c>
      <c r="AU1030" s="93">
        <f t="shared" ca="1" si="1411"/>
        <v>17391.02387250734</v>
      </c>
      <c r="AV1030" s="93">
        <f t="shared" ca="1" si="1411"/>
        <v>17016.970978735964</v>
      </c>
      <c r="AW1030" s="93">
        <f t="shared" ca="1" si="1411"/>
        <v>16646.035192412688</v>
      </c>
      <c r="AX1030" s="93">
        <f t="shared" ca="1" si="1411"/>
        <v>16278.190537642104</v>
      </c>
      <c r="AY1030" s="93">
        <f t="shared" ca="1" si="1411"/>
        <v>15913.411254994608</v>
      </c>
      <c r="AZ1030" s="93">
        <f t="shared" ca="1" si="1411"/>
        <v>15551.671799702506</v>
      </c>
      <c r="BA1030" s="93">
        <f t="shared" ca="1" si="1411"/>
        <v>15192.946839871174</v>
      </c>
      <c r="BB1030" s="93">
        <f t="shared" ca="1" si="1411"/>
        <v>14837.211254705102</v>
      </c>
      <c r="BC1030" s="93">
        <f t="shared" ca="1" si="1411"/>
        <v>14484.440132748749</v>
      </c>
      <c r="BD1030" s="93">
        <f t="shared" ca="1" si="1411"/>
        <v>14134.608770142027</v>
      </c>
      <c r="BE1030" s="93">
        <f t="shared" ca="1" si="1411"/>
        <v>13787.692668890368</v>
      </c>
      <c r="BF1030" s="93">
        <f t="shared" ca="1" si="1411"/>
        <v>13443.667535149134</v>
      </c>
      <c r="BG1030" s="93">
        <f t="shared" ca="1" si="1411"/>
        <v>13102.509277522413</v>
      </c>
      <c r="BH1030" s="93">
        <f t="shared" ca="1" si="1411"/>
        <v>12764.194005375915</v>
      </c>
      <c r="BI1030" s="93">
        <f t="shared" ca="1" si="1411"/>
        <v>12428.69802716397</v>
      </c>
      <c r="BJ1030" s="93">
        <f t="shared" ca="1" si="1411"/>
        <v>12095.997848770457</v>
      </c>
      <c r="BK1030" s="93">
        <f t="shared" ca="1" si="1411"/>
        <v>11766.070171863556</v>
      </c>
      <c r="BL1030" s="93">
        <f t="shared" ca="1" si="1411"/>
        <v>11438.891892264217</v>
      </c>
      <c r="BM1030" s="93">
        <f t="shared" ca="1" si="1411"/>
        <v>11114.440098328203</v>
      </c>
      <c r="BN1030" s="93">
        <f t="shared" ca="1" si="1411"/>
        <v>10792.692069341654</v>
      </c>
      <c r="BO1030" s="93">
        <f t="shared" ca="1" si="1411"/>
        <v>10473.625273929994</v>
      </c>
      <c r="BP1030" s="93">
        <f t="shared" ca="1" si="1411"/>
        <v>10157.217368480098</v>
      </c>
      <c r="BQ1030" s="93">
        <f t="shared" ca="1" si="1411"/>
        <v>9843.4461955756178</v>
      </c>
      <c r="BR1030" s="93">
        <f t="shared" ca="1" si="1411"/>
        <v>9532.289782445343</v>
      </c>
      <c r="BS1030" s="93">
        <f t="shared" ca="1" si="1411"/>
        <v>9223.7263394244874</v>
      </c>
      <c r="BT1030" s="93">
        <f t="shared" ca="1" si="1411"/>
        <v>8917.7342584288035</v>
      </c>
      <c r="BU1030" s="93">
        <f t="shared" ca="1" si="1411"/>
        <v>8614.2921114414185</v>
      </c>
      <c r="BV1030" s="93">
        <f t="shared" ca="1" si="1411"/>
        <v>8313.378649012262</v>
      </c>
      <c r="BW1030" s="93">
        <f t="shared" ca="1" si="1411"/>
        <v>8014.9727987700135</v>
      </c>
      <c r="BX1030" s="93">
        <f t="shared" ca="1" si="1411"/>
        <v>7719.0536639464508</v>
      </c>
      <c r="BY1030" s="93">
        <f t="shared" ca="1" si="1411"/>
        <v>7425.6005219130848</v>
      </c>
      <c r="BZ1030" s="93">
        <f t="shared" ca="1" si="1411"/>
        <v>7134.5928227299983</v>
      </c>
      <c r="CA1030" s="93">
        <f t="shared" ca="1" si="1411"/>
        <v>6846.0101877067691</v>
      </c>
      <c r="CB1030" s="93">
        <f t="shared" ca="1" si="1411"/>
        <v>6559.8324079753993</v>
      </c>
      <c r="CC1030" s="93">
        <f t="shared" ca="1" si="1411"/>
        <v>6276.0394430751257</v>
      </c>
      <c r="CD1030" s="93">
        <f t="shared" ca="1" si="1411"/>
        <v>5994.6114195490218</v>
      </c>
      <c r="CE1030" s="93">
        <f t="shared" ref="CE1030:CL1030" ca="1" si="1412">SUM(CE1023:CE1024,CE1026)*$H1017/12</f>
        <v>5715.5286295523001</v>
      </c>
      <c r="CF1030" s="93">
        <f t="shared" ca="1" si="1412"/>
        <v>5438.7715294722193</v>
      </c>
      <c r="CG1030" s="93">
        <f t="shared" ca="1" si="1412"/>
        <v>5164.3207385594715</v>
      </c>
      <c r="CH1030" s="93">
        <f t="shared" ca="1" si="1412"/>
        <v>4892.1570375709971</v>
      </c>
      <c r="CI1030" s="93">
        <f t="shared" ca="1" si="1412"/>
        <v>4622.2613674240938</v>
      </c>
      <c r="CJ1030" s="93">
        <f t="shared" ca="1" si="1412"/>
        <v>4354.6148278617475</v>
      </c>
      <c r="CK1030" s="93">
        <f t="shared" ca="1" si="1412"/>
        <v>4089.1986761290877</v>
      </c>
      <c r="CL1030" s="93">
        <f t="shared" ca="1" si="1412"/>
        <v>3825.9943256608658</v>
      </c>
      <c r="CN1030" s="93"/>
      <c r="CO1030" s="93">
        <f t="shared" ref="CO1030:CX1030" ca="1" si="1413">SUM(CO1023:CO1024,CO1026)*$H1017/CO$5</f>
        <v>0</v>
      </c>
      <c r="CP1030" s="93">
        <f t="shared" ca="1" si="1413"/>
        <v>-1098.9485903751199</v>
      </c>
      <c r="CQ1030" s="93">
        <f t="shared" ca="1" si="1413"/>
        <v>-1126.4223051344979</v>
      </c>
      <c r="CR1030" s="93">
        <f t="shared" ca="1" si="1413"/>
        <v>-1154.5828627628605</v>
      </c>
      <c r="CS1030" s="93">
        <f t="shared" ca="1" si="1413"/>
        <v>-1183.4474343319318</v>
      </c>
      <c r="CT1030" s="93">
        <f t="shared" ca="1" si="1413"/>
        <v>-1213.0336201902301</v>
      </c>
      <c r="CU1030" s="93">
        <f t="shared" ca="1" si="1413"/>
        <v>-1243.359460694986</v>
      </c>
      <c r="CV1030" s="93">
        <f t="shared" ca="1" si="1413"/>
        <v>-1274.4434472123605</v>
      </c>
      <c r="CW1030" s="93">
        <f t="shared" ca="1" si="1413"/>
        <v>-1306.3045333926696</v>
      </c>
      <c r="CX1030" s="93">
        <f t="shared" ca="1" si="1413"/>
        <v>-1338.9621467274865</v>
      </c>
      <c r="CY1030" s="93">
        <f ca="1">SUM(CY1023:CY1024,CY1026)*$H1017/CL$5</f>
        <v>-457.47873346522448</v>
      </c>
      <c r="CZ1030" s="93">
        <f t="shared" ref="CZ1030:DL1030" ca="1" si="1414">SUM(CZ1023:CZ1024,CZ1026)*$H1017/CZ$5</f>
        <v>-1383.8731687323041</v>
      </c>
      <c r="DA1030" s="93">
        <f t="shared" ca="1" si="1414"/>
        <v>-1418.4699979506115</v>
      </c>
      <c r="DB1030" s="93">
        <f t="shared" ca="1" si="1414"/>
        <v>-1453.9317478993769</v>
      </c>
      <c r="DC1030" s="93">
        <f t="shared" ca="1" si="1414"/>
        <v>-1490.2800415968613</v>
      </c>
      <c r="DD1030" s="93">
        <f t="shared" ca="1" si="1414"/>
        <v>-1527.5370426367826</v>
      </c>
      <c r="DE1030" s="93">
        <f t="shared" ca="1" si="1414"/>
        <v>-1565.7254687027023</v>
      </c>
      <c r="DF1030" s="93">
        <f t="shared" ca="1" si="1414"/>
        <v>-1604.8686054202699</v>
      </c>
      <c r="DG1030" s="93">
        <f t="shared" ca="1" si="1414"/>
        <v>-1644.9903205557764</v>
      </c>
      <c r="DH1030" s="93">
        <f t="shared" ca="1" si="1414"/>
        <v>-1686.1150785696709</v>
      </c>
      <c r="DI1030" s="93">
        <f t="shared" ca="1" si="1414"/>
        <v>-1728.2679555339125</v>
      </c>
      <c r="DJ1030" s="93">
        <f t="shared" ca="1" si="1414"/>
        <v>-1771.4746544222603</v>
      </c>
      <c r="DK1030" s="93">
        <f t="shared" ca="1" si="1414"/>
        <v>-1815.7615207828167</v>
      </c>
      <c r="DL1030" s="93">
        <f t="shared" ca="1" si="1414"/>
        <v>-1861.1555588023873</v>
      </c>
    </row>
    <row r="1031" spans="1:116" x14ac:dyDescent="0.4">
      <c r="A1031" s="99"/>
      <c r="B1031" s="57"/>
      <c r="C1031" s="57"/>
      <c r="D1031" t="s">
        <v>850</v>
      </c>
      <c r="E1031" t="str">
        <f t="shared" si="1406"/>
        <v>1031 LAMORT-PV</v>
      </c>
      <c r="G1031" s="125"/>
      <c r="R103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c r="BP1031" s="1"/>
      <c r="BQ1031" s="1"/>
      <c r="BR1031" s="1"/>
      <c r="BS1031" s="1"/>
      <c r="BT1031" s="1"/>
      <c r="BU1031" s="1"/>
      <c r="BV1031" s="1"/>
      <c r="BW1031" s="1"/>
      <c r="BX1031" s="1"/>
      <c r="BY1031" s="1"/>
      <c r="BZ1031" s="1"/>
      <c r="CA1031" s="1"/>
      <c r="CB1031" s="1"/>
      <c r="CC1031" s="1"/>
      <c r="CD1031" s="1"/>
      <c r="CE1031" s="1"/>
      <c r="CF1031" s="1"/>
      <c r="CG1031" s="1"/>
      <c r="CH1031" s="1"/>
      <c r="CI1031" s="1"/>
      <c r="CJ1031" s="1"/>
      <c r="CK1031" s="1"/>
      <c r="CL1031" s="1"/>
      <c r="CO1031" s="1"/>
      <c r="CP1031" s="1"/>
      <c r="CQ1031" s="1"/>
      <c r="CR1031" s="1"/>
      <c r="CS1031" s="1"/>
      <c r="CT1031" s="1"/>
      <c r="CU1031" s="1"/>
      <c r="CV1031" s="1"/>
      <c r="CW1031" s="1"/>
      <c r="CX1031" s="1"/>
      <c r="CY1031" s="1"/>
      <c r="CZ1031" s="1"/>
      <c r="DA1031" s="1"/>
      <c r="DB1031" s="1"/>
      <c r="DC1031" s="1"/>
      <c r="DD1031" s="1"/>
      <c r="DE1031" s="1"/>
      <c r="DF1031" s="1"/>
      <c r="DG1031" s="1"/>
      <c r="DH1031" s="1"/>
      <c r="DI1031" s="1"/>
      <c r="DJ1031" s="1"/>
      <c r="DK1031" s="1"/>
      <c r="DL1031" s="1"/>
    </row>
    <row r="1032" spans="1:116" x14ac:dyDescent="0.4">
      <c r="A1032" s="99"/>
      <c r="B1032" s="57"/>
      <c r="C1032" s="57"/>
      <c r="D1032" t="s">
        <v>850</v>
      </c>
      <c r="E1032" t="str">
        <f>ROW()&amp;" "&amp;D1032</f>
        <v>1032 LAMORT-PV</v>
      </c>
      <c r="G1032" s="95" t="s">
        <v>309</v>
      </c>
      <c r="R1032"/>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c r="BP1032" s="1"/>
      <c r="BQ1032" s="1"/>
      <c r="BR1032" s="1"/>
      <c r="BS1032" s="1"/>
      <c r="BT1032" s="1"/>
      <c r="BU1032" s="1"/>
      <c r="BV1032" s="1"/>
      <c r="BW1032" s="1"/>
      <c r="BX1032" s="1"/>
      <c r="BY1032" s="1"/>
      <c r="BZ1032" s="1"/>
      <c r="CA1032" s="1"/>
      <c r="CB1032" s="1"/>
      <c r="CC1032" s="1"/>
      <c r="CD1032" s="1"/>
      <c r="CE1032" s="1"/>
      <c r="CF1032" s="1"/>
      <c r="CG1032" s="1"/>
      <c r="CH1032" s="1"/>
      <c r="CI1032" s="1"/>
      <c r="CJ1032" s="1"/>
      <c r="CK1032" s="1"/>
      <c r="CL1032" s="1"/>
      <c r="CO1032" s="1"/>
      <c r="CP1032" s="1"/>
      <c r="CQ1032" s="1"/>
      <c r="CR1032" s="1"/>
      <c r="CS1032" s="1"/>
      <c r="CT1032" s="1"/>
      <c r="CU1032" s="1"/>
      <c r="CV1032" s="1"/>
      <c r="CW1032" s="1"/>
      <c r="CX1032" s="1"/>
      <c r="CY1032" s="1"/>
      <c r="CZ1032" s="1"/>
      <c r="DA1032" s="1"/>
      <c r="DB1032" s="1"/>
      <c r="DC1032" s="1"/>
      <c r="DD1032" s="1"/>
      <c r="DE1032" s="1"/>
      <c r="DF1032" s="1"/>
      <c r="DG1032" s="1"/>
      <c r="DH1032" s="1"/>
      <c r="DI1032" s="1"/>
      <c r="DJ1032" s="1"/>
      <c r="DK1032" s="1"/>
      <c r="DL1032" s="1"/>
    </row>
    <row r="1033" spans="1:116" x14ac:dyDescent="0.4">
      <c r="A1033" s="99"/>
      <c r="B1033" s="57"/>
      <c r="C1033" t="s">
        <v>235</v>
      </c>
      <c r="D1033" t="s">
        <v>850</v>
      </c>
      <c r="E1033" t="str">
        <f>ROW()&amp;" "&amp;D1033</f>
        <v>1033 LAMORT-PV</v>
      </c>
      <c r="G1033" s="158" t="str">
        <f>G1024</f>
        <v>New loans originated - Volume driven amortizing loan - no defaults</v>
      </c>
      <c r="K1033" s="53">
        <f ca="1">SUMIF($3:$3,K$2,1033:1033)</f>
        <v>-6000000</v>
      </c>
      <c r="L1033" s="53">
        <f ca="1">SUMIF($3:$3,L$2,1033:1033)</f>
        <v>-6000000</v>
      </c>
      <c r="M1033" s="53">
        <f ca="1">SUMIF($3:$3,M$2,1033:1033)</f>
        <v>-6000000</v>
      </c>
      <c r="N1033" s="53">
        <f ca="1">SUMIF($3:$3,N$2,1033:1033)</f>
        <v>-6000000</v>
      </c>
      <c r="O1033" s="53">
        <f ca="1">SUMIF($3:$3,O$2,1033:1033)</f>
        <v>-6000000</v>
      </c>
      <c r="P1033" s="53">
        <f ca="1">SUMIF($3:$3,P$2,1033:1033)</f>
        <v>-6000000</v>
      </c>
      <c r="R1033"/>
      <c r="S1033" s="62">
        <f t="shared" ref="S1033:CD1033" ca="1" si="1415">-S1024</f>
        <v>-500000</v>
      </c>
      <c r="T1033" s="62">
        <f t="shared" ca="1" si="1415"/>
        <v>-500000</v>
      </c>
      <c r="U1033" s="62">
        <f t="shared" ca="1" si="1415"/>
        <v>-500000</v>
      </c>
      <c r="V1033" s="62">
        <f t="shared" ca="1" si="1415"/>
        <v>-500000</v>
      </c>
      <c r="W1033" s="62">
        <f t="shared" ca="1" si="1415"/>
        <v>-500000</v>
      </c>
      <c r="X1033" s="62">
        <f t="shared" ca="1" si="1415"/>
        <v>-500000</v>
      </c>
      <c r="Y1033" s="62">
        <f t="shared" ca="1" si="1415"/>
        <v>-500000</v>
      </c>
      <c r="Z1033" s="62">
        <f t="shared" ca="1" si="1415"/>
        <v>-500000</v>
      </c>
      <c r="AA1033" s="62">
        <f t="shared" ca="1" si="1415"/>
        <v>-500000</v>
      </c>
      <c r="AB1033" s="62">
        <f t="shared" ca="1" si="1415"/>
        <v>-500000</v>
      </c>
      <c r="AC1033" s="62">
        <f t="shared" ca="1" si="1415"/>
        <v>-500000</v>
      </c>
      <c r="AD1033" s="62">
        <f t="shared" ca="1" si="1415"/>
        <v>-500000</v>
      </c>
      <c r="AE1033" s="62">
        <f t="shared" ca="1" si="1415"/>
        <v>-500000</v>
      </c>
      <c r="AF1033" s="62">
        <f t="shared" ca="1" si="1415"/>
        <v>-500000</v>
      </c>
      <c r="AG1033" s="62">
        <f t="shared" ca="1" si="1415"/>
        <v>-500000</v>
      </c>
      <c r="AH1033" s="62">
        <f t="shared" ca="1" si="1415"/>
        <v>-500000</v>
      </c>
      <c r="AI1033" s="62">
        <f t="shared" ca="1" si="1415"/>
        <v>-500000</v>
      </c>
      <c r="AJ1033" s="62">
        <f t="shared" ca="1" si="1415"/>
        <v>-500000</v>
      </c>
      <c r="AK1033" s="62">
        <f t="shared" ca="1" si="1415"/>
        <v>-500000</v>
      </c>
      <c r="AL1033" s="62">
        <f t="shared" ca="1" si="1415"/>
        <v>-500000</v>
      </c>
      <c r="AM1033" s="62">
        <f t="shared" ca="1" si="1415"/>
        <v>-500000</v>
      </c>
      <c r="AN1033" s="62">
        <f t="shared" ca="1" si="1415"/>
        <v>-500000</v>
      </c>
      <c r="AO1033" s="62">
        <f t="shared" ca="1" si="1415"/>
        <v>-500000</v>
      </c>
      <c r="AP1033" s="62">
        <f t="shared" ca="1" si="1415"/>
        <v>-500000</v>
      </c>
      <c r="AQ1033" s="62">
        <f t="shared" ca="1" si="1415"/>
        <v>-500000</v>
      </c>
      <c r="AR1033" s="62">
        <f t="shared" ca="1" si="1415"/>
        <v>-500000</v>
      </c>
      <c r="AS1033" s="62">
        <f t="shared" ca="1" si="1415"/>
        <v>-500000</v>
      </c>
      <c r="AT1033" s="62">
        <f t="shared" ca="1" si="1415"/>
        <v>-500000</v>
      </c>
      <c r="AU1033" s="62">
        <f t="shared" ca="1" si="1415"/>
        <v>-500000</v>
      </c>
      <c r="AV1033" s="62">
        <f t="shared" ca="1" si="1415"/>
        <v>-500000</v>
      </c>
      <c r="AW1033" s="62">
        <f t="shared" ca="1" si="1415"/>
        <v>-500000</v>
      </c>
      <c r="AX1033" s="62">
        <f t="shared" ca="1" si="1415"/>
        <v>-500000</v>
      </c>
      <c r="AY1033" s="62">
        <f t="shared" ca="1" si="1415"/>
        <v>-500000</v>
      </c>
      <c r="AZ1033" s="62">
        <f t="shared" ca="1" si="1415"/>
        <v>-500000</v>
      </c>
      <c r="BA1033" s="62">
        <f t="shared" ca="1" si="1415"/>
        <v>-500000</v>
      </c>
      <c r="BB1033" s="62">
        <f t="shared" ca="1" si="1415"/>
        <v>-500000</v>
      </c>
      <c r="BC1033" s="62">
        <f t="shared" ca="1" si="1415"/>
        <v>-500000</v>
      </c>
      <c r="BD1033" s="62">
        <f t="shared" ca="1" si="1415"/>
        <v>-500000</v>
      </c>
      <c r="BE1033" s="62">
        <f t="shared" ca="1" si="1415"/>
        <v>-500000</v>
      </c>
      <c r="BF1033" s="62">
        <f t="shared" ca="1" si="1415"/>
        <v>-500000</v>
      </c>
      <c r="BG1033" s="62">
        <f t="shared" ca="1" si="1415"/>
        <v>-500000</v>
      </c>
      <c r="BH1033" s="62">
        <f t="shared" ca="1" si="1415"/>
        <v>-500000</v>
      </c>
      <c r="BI1033" s="62">
        <f t="shared" ca="1" si="1415"/>
        <v>-500000</v>
      </c>
      <c r="BJ1033" s="62">
        <f t="shared" ca="1" si="1415"/>
        <v>-500000</v>
      </c>
      <c r="BK1033" s="62">
        <f t="shared" ca="1" si="1415"/>
        <v>-500000</v>
      </c>
      <c r="BL1033" s="62">
        <f t="shared" ca="1" si="1415"/>
        <v>-500000</v>
      </c>
      <c r="BM1033" s="62">
        <f t="shared" ca="1" si="1415"/>
        <v>-500000</v>
      </c>
      <c r="BN1033" s="62">
        <f t="shared" ca="1" si="1415"/>
        <v>-500000</v>
      </c>
      <c r="BO1033" s="62">
        <f t="shared" ca="1" si="1415"/>
        <v>-500000</v>
      </c>
      <c r="BP1033" s="62">
        <f t="shared" ca="1" si="1415"/>
        <v>-500000</v>
      </c>
      <c r="BQ1033" s="62">
        <f t="shared" ca="1" si="1415"/>
        <v>-500000</v>
      </c>
      <c r="BR1033" s="62">
        <f t="shared" ca="1" si="1415"/>
        <v>-500000</v>
      </c>
      <c r="BS1033" s="62">
        <f t="shared" ca="1" si="1415"/>
        <v>-500000</v>
      </c>
      <c r="BT1033" s="62">
        <f t="shared" ca="1" si="1415"/>
        <v>-500000</v>
      </c>
      <c r="BU1033" s="62">
        <f t="shared" ca="1" si="1415"/>
        <v>-500000</v>
      </c>
      <c r="BV1033" s="62">
        <f t="shared" ca="1" si="1415"/>
        <v>-500000</v>
      </c>
      <c r="BW1033" s="62">
        <f t="shared" ca="1" si="1415"/>
        <v>-500000</v>
      </c>
      <c r="BX1033" s="62">
        <f t="shared" ca="1" si="1415"/>
        <v>-500000</v>
      </c>
      <c r="BY1033" s="62">
        <f t="shared" ca="1" si="1415"/>
        <v>-500000</v>
      </c>
      <c r="BZ1033" s="62">
        <f t="shared" ca="1" si="1415"/>
        <v>-500000</v>
      </c>
      <c r="CA1033" s="62">
        <f t="shared" ca="1" si="1415"/>
        <v>-500000</v>
      </c>
      <c r="CB1033" s="62">
        <f t="shared" ca="1" si="1415"/>
        <v>-500000</v>
      </c>
      <c r="CC1033" s="62">
        <f t="shared" ca="1" si="1415"/>
        <v>-500000</v>
      </c>
      <c r="CD1033" s="62">
        <f t="shared" ca="1" si="1415"/>
        <v>-500000</v>
      </c>
      <c r="CE1033" s="62">
        <f t="shared" ref="CE1033:CL1033" ca="1" si="1416">-CE1024</f>
        <v>-500000</v>
      </c>
      <c r="CF1033" s="62">
        <f t="shared" ca="1" si="1416"/>
        <v>-500000</v>
      </c>
      <c r="CG1033" s="62">
        <f t="shared" ca="1" si="1416"/>
        <v>-500000</v>
      </c>
      <c r="CH1033" s="62">
        <f t="shared" ca="1" si="1416"/>
        <v>-500000</v>
      </c>
      <c r="CI1033" s="62">
        <f t="shared" ca="1" si="1416"/>
        <v>-500000</v>
      </c>
      <c r="CJ1033" s="62">
        <f t="shared" ca="1" si="1416"/>
        <v>-500000</v>
      </c>
      <c r="CK1033" s="62">
        <f t="shared" ca="1" si="1416"/>
        <v>-500000</v>
      </c>
      <c r="CL1033" s="62">
        <f t="shared" ca="1" si="1416"/>
        <v>-500000</v>
      </c>
      <c r="CO1033" s="62">
        <f t="shared" ref="CO1033:DL1033" ca="1" si="1417">-CO1024</f>
        <v>0</v>
      </c>
      <c r="CP1033" s="62">
        <f t="shared" ca="1" si="1417"/>
        <v>0</v>
      </c>
      <c r="CQ1033" s="62">
        <f t="shared" ca="1" si="1417"/>
        <v>0</v>
      </c>
      <c r="CR1033" s="62">
        <f t="shared" ca="1" si="1417"/>
        <v>0</v>
      </c>
      <c r="CS1033" s="62">
        <f t="shared" ca="1" si="1417"/>
        <v>0</v>
      </c>
      <c r="CT1033" s="62">
        <f t="shared" ca="1" si="1417"/>
        <v>0</v>
      </c>
      <c r="CU1033" s="62">
        <f t="shared" ca="1" si="1417"/>
        <v>0</v>
      </c>
      <c r="CV1033" s="62">
        <f t="shared" ca="1" si="1417"/>
        <v>0</v>
      </c>
      <c r="CW1033" s="62">
        <f t="shared" ca="1" si="1417"/>
        <v>0</v>
      </c>
      <c r="CX1033" s="62">
        <f t="shared" ca="1" si="1417"/>
        <v>0</v>
      </c>
      <c r="CY1033" s="62">
        <f t="shared" ca="1" si="1417"/>
        <v>0</v>
      </c>
      <c r="CZ1033" s="62">
        <f t="shared" ca="1" si="1417"/>
        <v>0</v>
      </c>
      <c r="DA1033" s="62">
        <f t="shared" ca="1" si="1417"/>
        <v>0</v>
      </c>
      <c r="DB1033" s="62">
        <f t="shared" ca="1" si="1417"/>
        <v>0</v>
      </c>
      <c r="DC1033" s="62">
        <f t="shared" ca="1" si="1417"/>
        <v>0</v>
      </c>
      <c r="DD1033" s="62">
        <f t="shared" ca="1" si="1417"/>
        <v>0</v>
      </c>
      <c r="DE1033" s="62">
        <f t="shared" ca="1" si="1417"/>
        <v>0</v>
      </c>
      <c r="DF1033" s="62">
        <f t="shared" ca="1" si="1417"/>
        <v>0</v>
      </c>
      <c r="DG1033" s="62">
        <f t="shared" ca="1" si="1417"/>
        <v>0</v>
      </c>
      <c r="DH1033" s="62">
        <f t="shared" ca="1" si="1417"/>
        <v>0</v>
      </c>
      <c r="DI1033" s="62">
        <f t="shared" ca="1" si="1417"/>
        <v>0</v>
      </c>
      <c r="DJ1033" s="62">
        <f t="shared" ca="1" si="1417"/>
        <v>0</v>
      </c>
      <c r="DK1033" s="62">
        <f t="shared" ca="1" si="1417"/>
        <v>0</v>
      </c>
      <c r="DL1033" s="62">
        <f t="shared" ca="1" si="1417"/>
        <v>0</v>
      </c>
    </row>
    <row r="1034" spans="1:116" x14ac:dyDescent="0.4">
      <c r="A1034" s="99"/>
      <c r="B1034" s="57"/>
      <c r="C1034" t="s">
        <v>235</v>
      </c>
      <c r="D1034" t="s">
        <v>850</v>
      </c>
      <c r="E1034" t="str">
        <f>ROW()&amp;" "&amp;D1034</f>
        <v>1034 LAMORT-PV</v>
      </c>
      <c r="G1034" s="158" t="str">
        <f>G1026</f>
        <v>Prepayment - Volume driven amortizing loan - no defaults</v>
      </c>
      <c r="K1034" s="53">
        <f>SUMIF($3:$3,K$2,1034:1034)</f>
        <v>0</v>
      </c>
      <c r="L1034" s="53">
        <f>SUMIF($3:$3,L$2,1034:1034)</f>
        <v>0</v>
      </c>
      <c r="M1034" s="53">
        <f>SUMIF($3:$3,M$2,1034:1034)</f>
        <v>0</v>
      </c>
      <c r="N1034" s="53">
        <f>SUMIF($3:$3,N$2,1034:1034)</f>
        <v>0</v>
      </c>
      <c r="O1034" s="53">
        <f>SUMIF($3:$3,O$2,1034:1034)</f>
        <v>0</v>
      </c>
      <c r="P1034" s="53">
        <f>SUMIF($3:$3,P$2,1034:1034)</f>
        <v>0</v>
      </c>
      <c r="R1034"/>
      <c r="S1034" s="62">
        <f t="shared" ref="S1034:CD1034" si="1418">-S1026</f>
        <v>0</v>
      </c>
      <c r="T1034" s="62">
        <f t="shared" si="1418"/>
        <v>0</v>
      </c>
      <c r="U1034" s="62">
        <f t="shared" si="1418"/>
        <v>0</v>
      </c>
      <c r="V1034" s="62">
        <f t="shared" si="1418"/>
        <v>0</v>
      </c>
      <c r="W1034" s="62">
        <f t="shared" si="1418"/>
        <v>0</v>
      </c>
      <c r="X1034" s="62">
        <f t="shared" si="1418"/>
        <v>0</v>
      </c>
      <c r="Y1034" s="62">
        <f t="shared" si="1418"/>
        <v>0</v>
      </c>
      <c r="Z1034" s="62">
        <f t="shared" si="1418"/>
        <v>0</v>
      </c>
      <c r="AA1034" s="62">
        <f t="shared" si="1418"/>
        <v>0</v>
      </c>
      <c r="AB1034" s="62">
        <f t="shared" si="1418"/>
        <v>0</v>
      </c>
      <c r="AC1034" s="62">
        <f t="shared" si="1418"/>
        <v>0</v>
      </c>
      <c r="AD1034" s="62">
        <f t="shared" si="1418"/>
        <v>0</v>
      </c>
      <c r="AE1034" s="62">
        <f t="shared" si="1418"/>
        <v>0</v>
      </c>
      <c r="AF1034" s="62">
        <f t="shared" si="1418"/>
        <v>0</v>
      </c>
      <c r="AG1034" s="62">
        <f t="shared" si="1418"/>
        <v>0</v>
      </c>
      <c r="AH1034" s="62">
        <f t="shared" si="1418"/>
        <v>0</v>
      </c>
      <c r="AI1034" s="62">
        <f t="shared" si="1418"/>
        <v>0</v>
      </c>
      <c r="AJ1034" s="62">
        <f t="shared" si="1418"/>
        <v>0</v>
      </c>
      <c r="AK1034" s="62">
        <f t="shared" si="1418"/>
        <v>0</v>
      </c>
      <c r="AL1034" s="62">
        <f t="shared" si="1418"/>
        <v>0</v>
      </c>
      <c r="AM1034" s="62">
        <f t="shared" si="1418"/>
        <v>0</v>
      </c>
      <c r="AN1034" s="62">
        <f t="shared" si="1418"/>
        <v>0</v>
      </c>
      <c r="AO1034" s="62">
        <f t="shared" si="1418"/>
        <v>0</v>
      </c>
      <c r="AP1034" s="62">
        <f t="shared" si="1418"/>
        <v>0</v>
      </c>
      <c r="AQ1034" s="62">
        <f t="shared" si="1418"/>
        <v>0</v>
      </c>
      <c r="AR1034" s="62">
        <f t="shared" si="1418"/>
        <v>0</v>
      </c>
      <c r="AS1034" s="62">
        <f t="shared" si="1418"/>
        <v>0</v>
      </c>
      <c r="AT1034" s="62">
        <f t="shared" si="1418"/>
        <v>0</v>
      </c>
      <c r="AU1034" s="62">
        <f t="shared" si="1418"/>
        <v>0</v>
      </c>
      <c r="AV1034" s="62">
        <f t="shared" si="1418"/>
        <v>0</v>
      </c>
      <c r="AW1034" s="62">
        <f t="shared" si="1418"/>
        <v>0</v>
      </c>
      <c r="AX1034" s="62">
        <f t="shared" si="1418"/>
        <v>0</v>
      </c>
      <c r="AY1034" s="62">
        <f t="shared" si="1418"/>
        <v>0</v>
      </c>
      <c r="AZ1034" s="62">
        <f t="shared" si="1418"/>
        <v>0</v>
      </c>
      <c r="BA1034" s="62">
        <f t="shared" si="1418"/>
        <v>0</v>
      </c>
      <c r="BB1034" s="62">
        <f t="shared" si="1418"/>
        <v>0</v>
      </c>
      <c r="BC1034" s="62">
        <f t="shared" si="1418"/>
        <v>0</v>
      </c>
      <c r="BD1034" s="62">
        <f t="shared" si="1418"/>
        <v>0</v>
      </c>
      <c r="BE1034" s="62">
        <f t="shared" si="1418"/>
        <v>0</v>
      </c>
      <c r="BF1034" s="62">
        <f t="shared" si="1418"/>
        <v>0</v>
      </c>
      <c r="BG1034" s="62">
        <f t="shared" si="1418"/>
        <v>0</v>
      </c>
      <c r="BH1034" s="62">
        <f t="shared" si="1418"/>
        <v>0</v>
      </c>
      <c r="BI1034" s="62">
        <f t="shared" si="1418"/>
        <v>0</v>
      </c>
      <c r="BJ1034" s="62">
        <f t="shared" si="1418"/>
        <v>0</v>
      </c>
      <c r="BK1034" s="62">
        <f t="shared" si="1418"/>
        <v>0</v>
      </c>
      <c r="BL1034" s="62">
        <f t="shared" si="1418"/>
        <v>0</v>
      </c>
      <c r="BM1034" s="62">
        <f t="shared" si="1418"/>
        <v>0</v>
      </c>
      <c r="BN1034" s="62">
        <f t="shared" si="1418"/>
        <v>0</v>
      </c>
      <c r="BO1034" s="62">
        <f t="shared" si="1418"/>
        <v>0</v>
      </c>
      <c r="BP1034" s="62">
        <f t="shared" si="1418"/>
        <v>0</v>
      </c>
      <c r="BQ1034" s="62">
        <f t="shared" si="1418"/>
        <v>0</v>
      </c>
      <c r="BR1034" s="62">
        <f t="shared" si="1418"/>
        <v>0</v>
      </c>
      <c r="BS1034" s="62">
        <f t="shared" si="1418"/>
        <v>0</v>
      </c>
      <c r="BT1034" s="62">
        <f t="shared" si="1418"/>
        <v>0</v>
      </c>
      <c r="BU1034" s="62">
        <f t="shared" si="1418"/>
        <v>0</v>
      </c>
      <c r="BV1034" s="62">
        <f t="shared" si="1418"/>
        <v>0</v>
      </c>
      <c r="BW1034" s="62">
        <f t="shared" si="1418"/>
        <v>0</v>
      </c>
      <c r="BX1034" s="62">
        <f t="shared" si="1418"/>
        <v>0</v>
      </c>
      <c r="BY1034" s="62">
        <f t="shared" si="1418"/>
        <v>0</v>
      </c>
      <c r="BZ1034" s="62">
        <f t="shared" si="1418"/>
        <v>0</v>
      </c>
      <c r="CA1034" s="62">
        <f t="shared" si="1418"/>
        <v>0</v>
      </c>
      <c r="CB1034" s="62">
        <f t="shared" si="1418"/>
        <v>0</v>
      </c>
      <c r="CC1034" s="62">
        <f t="shared" si="1418"/>
        <v>0</v>
      </c>
      <c r="CD1034" s="62">
        <f t="shared" si="1418"/>
        <v>0</v>
      </c>
      <c r="CE1034" s="62">
        <f t="shared" ref="CE1034:CL1034" si="1419">-CE1026</f>
        <v>0</v>
      </c>
      <c r="CF1034" s="62">
        <f t="shared" si="1419"/>
        <v>0</v>
      </c>
      <c r="CG1034" s="62">
        <f t="shared" si="1419"/>
        <v>0</v>
      </c>
      <c r="CH1034" s="62">
        <f t="shared" si="1419"/>
        <v>0</v>
      </c>
      <c r="CI1034" s="62">
        <f t="shared" si="1419"/>
        <v>0</v>
      </c>
      <c r="CJ1034" s="62">
        <f t="shared" si="1419"/>
        <v>0</v>
      </c>
      <c r="CK1034" s="62">
        <f t="shared" si="1419"/>
        <v>0</v>
      </c>
      <c r="CL1034" s="62">
        <f t="shared" si="1419"/>
        <v>0</v>
      </c>
      <c r="CO1034" s="62">
        <f t="shared" ref="CO1034:DL1035" si="1420">-CO1026</f>
        <v>0</v>
      </c>
      <c r="CP1034" s="62">
        <f t="shared" si="1420"/>
        <v>0</v>
      </c>
      <c r="CQ1034" s="62">
        <f t="shared" si="1420"/>
        <v>0</v>
      </c>
      <c r="CR1034" s="62">
        <f t="shared" si="1420"/>
        <v>0</v>
      </c>
      <c r="CS1034" s="62">
        <f t="shared" si="1420"/>
        <v>0</v>
      </c>
      <c r="CT1034" s="62">
        <f t="shared" si="1420"/>
        <v>0</v>
      </c>
      <c r="CU1034" s="62">
        <f t="shared" si="1420"/>
        <v>0</v>
      </c>
      <c r="CV1034" s="62">
        <f t="shared" si="1420"/>
        <v>0</v>
      </c>
      <c r="CW1034" s="62">
        <f t="shared" si="1420"/>
        <v>0</v>
      </c>
      <c r="CX1034" s="62">
        <f t="shared" si="1420"/>
        <v>0</v>
      </c>
      <c r="CY1034" s="62">
        <f t="shared" si="1420"/>
        <v>0</v>
      </c>
      <c r="CZ1034" s="62">
        <f t="shared" si="1420"/>
        <v>0</v>
      </c>
      <c r="DA1034" s="62">
        <f t="shared" si="1420"/>
        <v>0</v>
      </c>
      <c r="DB1034" s="62">
        <f t="shared" si="1420"/>
        <v>0</v>
      </c>
      <c r="DC1034" s="62">
        <f t="shared" si="1420"/>
        <v>0</v>
      </c>
      <c r="DD1034" s="62">
        <f t="shared" si="1420"/>
        <v>0</v>
      </c>
      <c r="DE1034" s="62">
        <f t="shared" si="1420"/>
        <v>0</v>
      </c>
      <c r="DF1034" s="62">
        <f t="shared" si="1420"/>
        <v>0</v>
      </c>
      <c r="DG1034" s="62">
        <f t="shared" si="1420"/>
        <v>0</v>
      </c>
      <c r="DH1034" s="62">
        <f t="shared" si="1420"/>
        <v>0</v>
      </c>
      <c r="DI1034" s="62">
        <f t="shared" si="1420"/>
        <v>0</v>
      </c>
      <c r="DJ1034" s="62">
        <f t="shared" si="1420"/>
        <v>0</v>
      </c>
      <c r="DK1034" s="62">
        <f t="shared" si="1420"/>
        <v>0</v>
      </c>
      <c r="DL1034" s="62">
        <f t="shared" si="1420"/>
        <v>0</v>
      </c>
    </row>
    <row r="1035" spans="1:116" x14ac:dyDescent="0.4">
      <c r="A1035" s="99"/>
      <c r="B1035" s="57"/>
      <c r="C1035" t="s">
        <v>235</v>
      </c>
      <c r="D1035" t="s">
        <v>850</v>
      </c>
      <c r="E1035" t="str">
        <f>ROW()&amp;" "&amp;D1035</f>
        <v>1035 LAMORT-PV</v>
      </c>
      <c r="G1035" s="158" t="str">
        <f>G1027</f>
        <v>Principal payments - Volume driven amortizing loan - no defaults</v>
      </c>
      <c r="K1035" s="53">
        <f ca="1">SUMIF($3:$3,K$2,1035:1035)</f>
        <v>3641376.6868589474</v>
      </c>
      <c r="L1035" s="53">
        <f ca="1">SUMIF($3:$3,L$2,1035:1035)</f>
        <v>6588351.2669114629</v>
      </c>
      <c r="M1035" s="53">
        <f ca="1">SUMIF($3:$3,M$2,1035:1035)</f>
        <v>6532139.230299741</v>
      </c>
      <c r="N1035" s="53">
        <f ca="1">SUMIF($3:$3,N$2,1035:1035)</f>
        <v>6481297.7830582494</v>
      </c>
      <c r="O1035" s="53">
        <f ca="1">SUMIF($3:$3,O$2,1035:1035)</f>
        <v>6435313.8103467869</v>
      </c>
      <c r="P1035" s="53">
        <f ca="1">SUMIF($3:$3,P$2,1035:1035)</f>
        <v>6393723.2211512271</v>
      </c>
      <c r="R1035"/>
      <c r="S1035" s="62">
        <f t="shared" ref="S1035:CD1035" ca="1" si="1421">-S1027</f>
        <v>48124.610281671463</v>
      </c>
      <c r="T1035" s="62">
        <f t="shared" ca="1" si="1421"/>
        <v>95848.18214432901</v>
      </c>
      <c r="U1035" s="62">
        <f t="shared" ca="1" si="1421"/>
        <v>143174.05757479771</v>
      </c>
      <c r="V1035" s="62">
        <f t="shared" ca="1" si="1421"/>
        <v>190105.55071001255</v>
      </c>
      <c r="W1035" s="62">
        <f t="shared" ca="1" si="1421"/>
        <v>236645.94806910056</v>
      </c>
      <c r="X1035" s="62">
        <f t="shared" ca="1" si="1421"/>
        <v>282798.50878352951</v>
      </c>
      <c r="Y1035" s="62">
        <f t="shared" ca="1" si="1421"/>
        <v>328566.46482533828</v>
      </c>
      <c r="Z1035" s="62">
        <f t="shared" ca="1" si="1421"/>
        <v>373953.02123346523</v>
      </c>
      <c r="AA1035" s="62">
        <f t="shared" ca="1" si="1421"/>
        <v>418961.35633819114</v>
      </c>
      <c r="AB1035" s="62">
        <f t="shared" ca="1" si="1421"/>
        <v>463594.62198371097</v>
      </c>
      <c r="AC1035" s="62">
        <f t="shared" ca="1" si="1421"/>
        <v>507855.94374885148</v>
      </c>
      <c r="AD1035" s="62">
        <f t="shared" ca="1" si="1421"/>
        <v>551748.4211659492</v>
      </c>
      <c r="AE1035" s="62">
        <f t="shared" ca="1" si="1421"/>
        <v>551317.18432289956</v>
      </c>
      <c r="AF1035" s="62">
        <f t="shared" ca="1" si="1421"/>
        <v>550889.5411202088</v>
      </c>
      <c r="AG1035" s="62">
        <f t="shared" ca="1" si="1421"/>
        <v>550465.4616108737</v>
      </c>
      <c r="AH1035" s="62">
        <f t="shared" ca="1" si="1421"/>
        <v>550044.91609744972</v>
      </c>
      <c r="AI1035" s="62">
        <f t="shared" ca="1" si="1421"/>
        <v>549627.87512997095</v>
      </c>
      <c r="AJ1035" s="62">
        <f t="shared" ca="1" si="1421"/>
        <v>549214.3095038879</v>
      </c>
      <c r="AK1035" s="62">
        <f t="shared" ca="1" si="1421"/>
        <v>548804.19025802216</v>
      </c>
      <c r="AL1035" s="62">
        <f t="shared" ca="1" si="1421"/>
        <v>548397.48867253866</v>
      </c>
      <c r="AM1035" s="62">
        <f t="shared" ca="1" si="1421"/>
        <v>547994.17626693414</v>
      </c>
      <c r="AN1035" s="62">
        <f t="shared" ca="1" si="1421"/>
        <v>547594.22479804303</v>
      </c>
      <c r="AO1035" s="62">
        <f t="shared" ca="1" si="1421"/>
        <v>547197.60625805939</v>
      </c>
      <c r="AP1035" s="62">
        <f t="shared" ca="1" si="1421"/>
        <v>546804.29287257546</v>
      </c>
      <c r="AQ1035" s="62">
        <f t="shared" ca="1" si="1421"/>
        <v>546414.2570986374</v>
      </c>
      <c r="AR1035" s="62">
        <f t="shared" ca="1" si="1421"/>
        <v>546027.47162281536</v>
      </c>
      <c r="AS1035" s="62">
        <f t="shared" ca="1" si="1421"/>
        <v>545643.90935929189</v>
      </c>
      <c r="AT1035" s="62">
        <f t="shared" ca="1" si="1421"/>
        <v>545263.54344796448</v>
      </c>
      <c r="AU1035" s="62">
        <f t="shared" ca="1" si="1421"/>
        <v>544886.34725256485</v>
      </c>
      <c r="AV1035" s="62">
        <f t="shared" ca="1" si="1421"/>
        <v>544512.29435879341</v>
      </c>
      <c r="AW1035" s="62">
        <f t="shared" ca="1" si="1421"/>
        <v>544141.35857247014</v>
      </c>
      <c r="AX1035" s="62">
        <f t="shared" ca="1" si="1421"/>
        <v>543773.51391769957</v>
      </c>
      <c r="AY1035" s="62">
        <f t="shared" ca="1" si="1421"/>
        <v>543408.73463505204</v>
      </c>
      <c r="AZ1035" s="62">
        <f t="shared" ca="1" si="1421"/>
        <v>543046.99517975992</v>
      </c>
      <c r="BA1035" s="62">
        <f t="shared" ca="1" si="1421"/>
        <v>542688.27021992858</v>
      </c>
      <c r="BB1035" s="62">
        <f t="shared" ca="1" si="1421"/>
        <v>542332.53463476256</v>
      </c>
      <c r="BC1035" s="62">
        <f t="shared" ca="1" si="1421"/>
        <v>541979.76351280627</v>
      </c>
      <c r="BD1035" s="62">
        <f t="shared" ca="1" si="1421"/>
        <v>541629.93215019954</v>
      </c>
      <c r="BE1035" s="62">
        <f t="shared" ca="1" si="1421"/>
        <v>541283.01604894781</v>
      </c>
      <c r="BF1035" s="62">
        <f t="shared" ca="1" si="1421"/>
        <v>540938.99091520661</v>
      </c>
      <c r="BG1035" s="62">
        <f t="shared" ca="1" si="1421"/>
        <v>540597.83265757991</v>
      </c>
      <c r="BH1035" s="62">
        <f t="shared" ca="1" si="1421"/>
        <v>540259.51738543343</v>
      </c>
      <c r="BI1035" s="62">
        <f t="shared" ca="1" si="1421"/>
        <v>539924.02140722144</v>
      </c>
      <c r="BJ1035" s="62">
        <f t="shared" ca="1" si="1421"/>
        <v>539591.32122882793</v>
      </c>
      <c r="BK1035" s="62">
        <f t="shared" ca="1" si="1421"/>
        <v>539261.39355192101</v>
      </c>
      <c r="BL1035" s="62">
        <f t="shared" ca="1" si="1421"/>
        <v>538934.21527232172</v>
      </c>
      <c r="BM1035" s="62">
        <f t="shared" ca="1" si="1421"/>
        <v>538609.76347838563</v>
      </c>
      <c r="BN1035" s="62">
        <f t="shared" ca="1" si="1421"/>
        <v>538288.01544939913</v>
      </c>
      <c r="BO1035" s="62">
        <f t="shared" ca="1" si="1421"/>
        <v>537968.94865398749</v>
      </c>
      <c r="BP1035" s="62">
        <f t="shared" ca="1" si="1421"/>
        <v>537652.54074853752</v>
      </c>
      <c r="BQ1035" s="62">
        <f t="shared" ca="1" si="1421"/>
        <v>537338.76957563311</v>
      </c>
      <c r="BR1035" s="62">
        <f t="shared" ca="1" si="1421"/>
        <v>537027.61316250276</v>
      </c>
      <c r="BS1035" s="62">
        <f t="shared" ca="1" si="1421"/>
        <v>536719.04971948196</v>
      </c>
      <c r="BT1035" s="62">
        <f t="shared" ca="1" si="1421"/>
        <v>536413.05763848627</v>
      </c>
      <c r="BU1035" s="62">
        <f t="shared" ca="1" si="1421"/>
        <v>536109.61549149884</v>
      </c>
      <c r="BV1035" s="62">
        <f t="shared" ca="1" si="1421"/>
        <v>535808.70202906977</v>
      </c>
      <c r="BW1035" s="62">
        <f t="shared" ca="1" si="1421"/>
        <v>535510.29617882753</v>
      </c>
      <c r="BX1035" s="62">
        <f t="shared" ca="1" si="1421"/>
        <v>535214.37704400392</v>
      </c>
      <c r="BY1035" s="62">
        <f t="shared" ca="1" si="1421"/>
        <v>534920.9239019705</v>
      </c>
      <c r="BZ1035" s="62">
        <f t="shared" ca="1" si="1421"/>
        <v>534629.91620278743</v>
      </c>
      <c r="CA1035" s="62">
        <f t="shared" ca="1" si="1421"/>
        <v>534341.33356776426</v>
      </c>
      <c r="CB1035" s="62">
        <f t="shared" ca="1" si="1421"/>
        <v>534055.15578803292</v>
      </c>
      <c r="CC1035" s="62">
        <f t="shared" ca="1" si="1421"/>
        <v>533771.36282313254</v>
      </c>
      <c r="CD1035" s="62">
        <f t="shared" ca="1" si="1421"/>
        <v>533489.93479960645</v>
      </c>
      <c r="CE1035" s="62">
        <f t="shared" ref="CE1035:CL1035" ca="1" si="1422">-CE1027</f>
        <v>533210.85200960981</v>
      </c>
      <c r="CF1035" s="62">
        <f t="shared" ca="1" si="1422"/>
        <v>532934.09490952967</v>
      </c>
      <c r="CG1035" s="62">
        <f t="shared" ca="1" si="1422"/>
        <v>532659.64411861694</v>
      </c>
      <c r="CH1035" s="62">
        <f t="shared" ca="1" si="1422"/>
        <v>532387.48041762842</v>
      </c>
      <c r="CI1035" s="62">
        <f t="shared" ca="1" si="1422"/>
        <v>532117.58474748151</v>
      </c>
      <c r="CJ1035" s="62">
        <f t="shared" ca="1" si="1422"/>
        <v>531849.93820791924</v>
      </c>
      <c r="CK1035" s="62">
        <f t="shared" ca="1" si="1422"/>
        <v>531584.52205618657</v>
      </c>
      <c r="CL1035" s="62">
        <f t="shared" ca="1" si="1422"/>
        <v>531321.31770571833</v>
      </c>
      <c r="CO1035" s="62">
        <f t="shared" ref="CO1035:DK1035" ca="1" si="1423">-CO1027</f>
        <v>43957.943615004799</v>
      </c>
      <c r="CP1035" s="62">
        <f t="shared" ca="1" si="1423"/>
        <v>1098.9485903751199</v>
      </c>
      <c r="CQ1035" s="62">
        <f t="shared" ca="1" si="1423"/>
        <v>1126.4223051344979</v>
      </c>
      <c r="CR1035" s="62">
        <f t="shared" ca="1" si="1423"/>
        <v>1154.5828627628605</v>
      </c>
      <c r="CS1035" s="62">
        <f t="shared" ca="1" si="1423"/>
        <v>1183.4474343319318</v>
      </c>
      <c r="CT1035" s="62">
        <f t="shared" ca="1" si="1423"/>
        <v>1213.0336201902301</v>
      </c>
      <c r="CU1035" s="62">
        <f t="shared" ca="1" si="1423"/>
        <v>1243.359460694986</v>
      </c>
      <c r="CV1035" s="62">
        <f t="shared" ca="1" si="1423"/>
        <v>1274.4434472123605</v>
      </c>
      <c r="CW1035" s="62">
        <f t="shared" ca="1" si="1423"/>
        <v>1306.3045333926696</v>
      </c>
      <c r="CX1035" s="62">
        <f t="shared" ca="1" si="1423"/>
        <v>1338.9621467274865</v>
      </c>
      <c r="CY1035" s="62">
        <f t="shared" ca="1" si="1423"/>
        <v>457.47873346522448</v>
      </c>
      <c r="CZ1035" s="62">
        <f t="shared" ca="1" si="1423"/>
        <v>1383.8731687323041</v>
      </c>
      <c r="DA1035" s="62">
        <f t="shared" ca="1" si="1423"/>
        <v>1418.4699979506115</v>
      </c>
      <c r="DB1035" s="62">
        <f t="shared" ca="1" si="1423"/>
        <v>1453.9317478993769</v>
      </c>
      <c r="DC1035" s="62">
        <f t="shared" ca="1" si="1423"/>
        <v>1490.2800415968613</v>
      </c>
      <c r="DD1035" s="62">
        <f t="shared" ca="1" si="1423"/>
        <v>1527.5370426367826</v>
      </c>
      <c r="DE1035" s="62">
        <f t="shared" ca="1" si="1423"/>
        <v>1565.7254687027023</v>
      </c>
      <c r="DF1035" s="62">
        <f t="shared" ca="1" si="1423"/>
        <v>1604.8686054202699</v>
      </c>
      <c r="DG1035" s="62">
        <f t="shared" ca="1" si="1423"/>
        <v>1644.9903205557764</v>
      </c>
      <c r="DH1035" s="62">
        <f t="shared" ca="1" si="1423"/>
        <v>1686.1150785696709</v>
      </c>
      <c r="DI1035" s="62">
        <f t="shared" ca="1" si="1423"/>
        <v>1728.2679555339125</v>
      </c>
      <c r="DJ1035" s="62">
        <f t="shared" ca="1" si="1423"/>
        <v>1771.4746544222603</v>
      </c>
      <c r="DK1035" s="62">
        <f t="shared" ca="1" si="1423"/>
        <v>1815.7615207828167</v>
      </c>
      <c r="DL1035" s="62">
        <f t="shared" ca="1" si="1420"/>
        <v>1861.1555588023873</v>
      </c>
    </row>
    <row r="1036" spans="1:116" x14ac:dyDescent="0.4">
      <c r="A1036" s="99"/>
      <c r="B1036" s="57"/>
      <c r="C1036" s="57"/>
      <c r="D1036" t="s">
        <v>850</v>
      </c>
      <c r="E1036" t="str">
        <f>ROW()&amp;" "&amp;D1036</f>
        <v>1036 LAMORT-PV</v>
      </c>
      <c r="G1036" s="125"/>
      <c r="R1036"/>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c r="BP1036" s="1"/>
      <c r="BQ1036" s="1"/>
      <c r="BR1036" s="1"/>
      <c r="BS1036" s="1"/>
      <c r="BT1036" s="1"/>
      <c r="BU1036" s="1"/>
      <c r="BV1036" s="1"/>
      <c r="BW1036" s="1"/>
      <c r="BX1036" s="1"/>
      <c r="BY1036" s="1"/>
      <c r="BZ1036" s="1"/>
      <c r="CA1036" s="1"/>
      <c r="CB1036" s="1"/>
      <c r="CC1036" s="1"/>
      <c r="CD1036" s="1"/>
      <c r="CE1036" s="1"/>
      <c r="CF1036" s="1"/>
      <c r="CG1036" s="1"/>
      <c r="CH1036" s="1"/>
      <c r="CI1036" s="1"/>
      <c r="CJ1036" s="1"/>
      <c r="CK1036" s="1"/>
      <c r="CL1036" s="1"/>
      <c r="CO1036" s="1"/>
      <c r="CP1036" s="1"/>
      <c r="CQ1036" s="1"/>
      <c r="CR1036" s="1"/>
      <c r="CS1036" s="1"/>
      <c r="CT1036" s="1"/>
      <c r="CU1036" s="1"/>
      <c r="CV1036" s="1"/>
      <c r="CW1036" s="1"/>
      <c r="CX1036" s="1"/>
      <c r="CY1036" s="1"/>
      <c r="CZ1036" s="1"/>
      <c r="DA1036" s="1"/>
      <c r="DB1036" s="1"/>
      <c r="DC1036" s="1"/>
      <c r="DD1036" s="1"/>
      <c r="DE1036" s="1"/>
      <c r="DF1036" s="1"/>
      <c r="DG1036" s="1"/>
      <c r="DH1036" s="1"/>
      <c r="DI1036" s="1"/>
      <c r="DJ1036" s="1"/>
      <c r="DK1036" s="1"/>
      <c r="DL1036" s="1"/>
    </row>
    <row r="1037" spans="1:116" x14ac:dyDescent="0.4">
      <c r="A1037" s="100"/>
      <c r="B1037" s="293"/>
      <c r="C1037" s="293"/>
      <c r="D1037" t="s">
        <v>850</v>
      </c>
      <c r="E1037" t="str">
        <f t="shared" ref="E1037:E1040" si="1424">ROW()&amp;" "&amp;D1037</f>
        <v>1037 LAMORT-PV</v>
      </c>
      <c r="F1037" s="27"/>
      <c r="G1037" s="95" t="s">
        <v>291</v>
      </c>
      <c r="R1037"/>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c r="BP1037" s="1"/>
      <c r="BQ1037" s="1"/>
      <c r="BR1037" s="1"/>
      <c r="BS1037" s="1"/>
      <c r="BT1037" s="1"/>
      <c r="BU1037" s="1"/>
      <c r="BV1037" s="1"/>
      <c r="BW1037" s="1"/>
      <c r="BX1037" s="1"/>
      <c r="BY1037" s="1"/>
      <c r="BZ1037" s="1"/>
      <c r="CA1037" s="1"/>
      <c r="CB1037" s="1"/>
      <c r="CC1037" s="1"/>
      <c r="CD1037" s="1"/>
      <c r="CE1037" s="1"/>
      <c r="CF1037" s="1"/>
      <c r="CG1037" s="1"/>
      <c r="CH1037" s="1"/>
      <c r="CI1037" s="1"/>
      <c r="CJ1037" s="1"/>
      <c r="CK1037" s="1"/>
      <c r="CL1037" s="1"/>
      <c r="CO1037" s="1"/>
      <c r="CP1037" s="1"/>
      <c r="CQ1037" s="1"/>
      <c r="CR1037" s="1"/>
      <c r="CS1037" s="1"/>
      <c r="CT1037" s="1"/>
      <c r="CU1037" s="1"/>
      <c r="CV1037" s="1"/>
      <c r="CW1037" s="1"/>
      <c r="CX1037" s="1"/>
      <c r="CY1037" s="1"/>
      <c r="CZ1037" s="1"/>
      <c r="DA1037" s="1"/>
      <c r="DB1037" s="1"/>
      <c r="DC1037" s="1"/>
      <c r="DD1037" s="1"/>
      <c r="DE1037" s="1"/>
      <c r="DF1037" s="1"/>
      <c r="DG1037" s="1"/>
      <c r="DH1037" s="1"/>
      <c r="DI1037" s="1"/>
      <c r="DJ1037" s="1"/>
      <c r="DK1037" s="1"/>
      <c r="DL1037" s="1"/>
    </row>
    <row r="1038" spans="1:116" x14ac:dyDescent="0.4">
      <c r="A1038" s="99"/>
      <c r="B1038" s="57"/>
      <c r="D1038" t="s">
        <v>850</v>
      </c>
      <c r="E1038" t="str">
        <f t="shared" si="1424"/>
        <v>1038 LAMORT-PV</v>
      </c>
      <c r="G1038" s="158" t="s">
        <v>292</v>
      </c>
      <c r="I1038" s="80"/>
      <c r="J1038" s="80"/>
      <c r="K1038" s="81">
        <f ca="1">SUMIF($3:$3,K$2,1038:1038)</f>
        <v>-527495.32338005747</v>
      </c>
      <c r="L1038" s="81">
        <f ca="1">SUMIF($3:$3,L$2,1038:1038)</f>
        <v>-527495.32338005747</v>
      </c>
      <c r="M1038" s="81">
        <f ca="1">SUMIF($3:$3,M$2,1038:1038)</f>
        <v>-527495.32338005747</v>
      </c>
      <c r="N1038" s="81">
        <f ca="1">SUMIF($3:$3,N$2,1038:1038)</f>
        <v>-527495.32338005747</v>
      </c>
      <c r="O1038" s="81">
        <f ca="1">SUMIF($3:$3,O$2,1038:1038)</f>
        <v>-527495.32338005747</v>
      </c>
      <c r="P1038" s="81">
        <f ca="1">SUMIF($3:$3,P$2,1038:1038)</f>
        <v>-527495.32338005747</v>
      </c>
      <c r="R1038" s="53"/>
      <c r="S1038" s="94">
        <f ca="1">+PMT($H1017/12,$H1016,S1024+S1026+S1023,0)</f>
        <v>-43957.943615004799</v>
      </c>
      <c r="T1038" s="94">
        <f t="shared" ref="T1038:CE1038" ca="1" si="1425">+PMT($H1017/12,$H1016,T1024+T1026,0)</f>
        <v>-43957.943615004799</v>
      </c>
      <c r="U1038" s="94">
        <f t="shared" ca="1" si="1425"/>
        <v>-43957.943615004799</v>
      </c>
      <c r="V1038" s="94">
        <f t="shared" ca="1" si="1425"/>
        <v>-43957.943615004799</v>
      </c>
      <c r="W1038" s="94">
        <f t="shared" ca="1" si="1425"/>
        <v>-43957.943615004799</v>
      </c>
      <c r="X1038" s="94">
        <f t="shared" ca="1" si="1425"/>
        <v>-43957.943615004799</v>
      </c>
      <c r="Y1038" s="94">
        <f t="shared" ca="1" si="1425"/>
        <v>-43957.943615004799</v>
      </c>
      <c r="Z1038" s="94">
        <f t="shared" ca="1" si="1425"/>
        <v>-43957.943615004799</v>
      </c>
      <c r="AA1038" s="94">
        <f t="shared" ca="1" si="1425"/>
        <v>-43957.943615004799</v>
      </c>
      <c r="AB1038" s="94">
        <f t="shared" ca="1" si="1425"/>
        <v>-43957.943615004799</v>
      </c>
      <c r="AC1038" s="94">
        <f t="shared" ca="1" si="1425"/>
        <v>-43957.943615004799</v>
      </c>
      <c r="AD1038" s="94">
        <f t="shared" ca="1" si="1425"/>
        <v>-43957.943615004799</v>
      </c>
      <c r="AE1038" s="94">
        <f t="shared" ca="1" si="1425"/>
        <v>-43957.943615004799</v>
      </c>
      <c r="AF1038" s="94">
        <f t="shared" ca="1" si="1425"/>
        <v>-43957.943615004799</v>
      </c>
      <c r="AG1038" s="94">
        <f t="shared" ca="1" si="1425"/>
        <v>-43957.943615004799</v>
      </c>
      <c r="AH1038" s="94">
        <f t="shared" ca="1" si="1425"/>
        <v>-43957.943615004799</v>
      </c>
      <c r="AI1038" s="94">
        <f t="shared" ca="1" si="1425"/>
        <v>-43957.943615004799</v>
      </c>
      <c r="AJ1038" s="94">
        <f t="shared" ca="1" si="1425"/>
        <v>-43957.943615004799</v>
      </c>
      <c r="AK1038" s="94">
        <f t="shared" ca="1" si="1425"/>
        <v>-43957.943615004799</v>
      </c>
      <c r="AL1038" s="94">
        <f t="shared" ca="1" si="1425"/>
        <v>-43957.943615004799</v>
      </c>
      <c r="AM1038" s="94">
        <f t="shared" ca="1" si="1425"/>
        <v>-43957.943615004799</v>
      </c>
      <c r="AN1038" s="94">
        <f t="shared" ca="1" si="1425"/>
        <v>-43957.943615004799</v>
      </c>
      <c r="AO1038" s="94">
        <f t="shared" ca="1" si="1425"/>
        <v>-43957.943615004799</v>
      </c>
      <c r="AP1038" s="94">
        <f t="shared" ca="1" si="1425"/>
        <v>-43957.943615004799</v>
      </c>
      <c r="AQ1038" s="94">
        <f t="shared" ca="1" si="1425"/>
        <v>-43957.943615004799</v>
      </c>
      <c r="AR1038" s="94">
        <f t="shared" ca="1" si="1425"/>
        <v>-43957.943615004799</v>
      </c>
      <c r="AS1038" s="94">
        <f t="shared" ca="1" si="1425"/>
        <v>-43957.943615004799</v>
      </c>
      <c r="AT1038" s="94">
        <f t="shared" ca="1" si="1425"/>
        <v>-43957.943615004799</v>
      </c>
      <c r="AU1038" s="94">
        <f t="shared" ca="1" si="1425"/>
        <v>-43957.943615004799</v>
      </c>
      <c r="AV1038" s="94">
        <f t="shared" ca="1" si="1425"/>
        <v>-43957.943615004799</v>
      </c>
      <c r="AW1038" s="94">
        <f t="shared" ca="1" si="1425"/>
        <v>-43957.943615004799</v>
      </c>
      <c r="AX1038" s="94">
        <f t="shared" ca="1" si="1425"/>
        <v>-43957.943615004799</v>
      </c>
      <c r="AY1038" s="94">
        <f t="shared" ca="1" si="1425"/>
        <v>-43957.943615004799</v>
      </c>
      <c r="AZ1038" s="94">
        <f t="shared" ca="1" si="1425"/>
        <v>-43957.943615004799</v>
      </c>
      <c r="BA1038" s="94">
        <f t="shared" ca="1" si="1425"/>
        <v>-43957.943615004799</v>
      </c>
      <c r="BB1038" s="94">
        <f t="shared" ca="1" si="1425"/>
        <v>-43957.943615004799</v>
      </c>
      <c r="BC1038" s="94">
        <f t="shared" ca="1" si="1425"/>
        <v>-43957.943615004799</v>
      </c>
      <c r="BD1038" s="94">
        <f t="shared" ca="1" si="1425"/>
        <v>-43957.943615004799</v>
      </c>
      <c r="BE1038" s="94">
        <f t="shared" ca="1" si="1425"/>
        <v>-43957.943615004799</v>
      </c>
      <c r="BF1038" s="94">
        <f t="shared" ca="1" si="1425"/>
        <v>-43957.943615004799</v>
      </c>
      <c r="BG1038" s="94">
        <f t="shared" ca="1" si="1425"/>
        <v>-43957.943615004799</v>
      </c>
      <c r="BH1038" s="94">
        <f t="shared" ca="1" si="1425"/>
        <v>-43957.943615004799</v>
      </c>
      <c r="BI1038" s="94">
        <f t="shared" ca="1" si="1425"/>
        <v>-43957.943615004799</v>
      </c>
      <c r="BJ1038" s="94">
        <f t="shared" ca="1" si="1425"/>
        <v>-43957.943615004799</v>
      </c>
      <c r="BK1038" s="94">
        <f t="shared" ca="1" si="1425"/>
        <v>-43957.943615004799</v>
      </c>
      <c r="BL1038" s="94">
        <f t="shared" ca="1" si="1425"/>
        <v>-43957.943615004799</v>
      </c>
      <c r="BM1038" s="94">
        <f t="shared" ca="1" si="1425"/>
        <v>-43957.943615004799</v>
      </c>
      <c r="BN1038" s="94">
        <f t="shared" ca="1" si="1425"/>
        <v>-43957.943615004799</v>
      </c>
      <c r="BO1038" s="94">
        <f t="shared" ca="1" si="1425"/>
        <v>-43957.943615004799</v>
      </c>
      <c r="BP1038" s="94">
        <f t="shared" ca="1" si="1425"/>
        <v>-43957.943615004799</v>
      </c>
      <c r="BQ1038" s="94">
        <f t="shared" ca="1" si="1425"/>
        <v>-43957.943615004799</v>
      </c>
      <c r="BR1038" s="94">
        <f t="shared" ca="1" si="1425"/>
        <v>-43957.943615004799</v>
      </c>
      <c r="BS1038" s="94">
        <f t="shared" ca="1" si="1425"/>
        <v>-43957.943615004799</v>
      </c>
      <c r="BT1038" s="94">
        <f t="shared" ca="1" si="1425"/>
        <v>-43957.943615004799</v>
      </c>
      <c r="BU1038" s="94">
        <f t="shared" ca="1" si="1425"/>
        <v>-43957.943615004799</v>
      </c>
      <c r="BV1038" s="94">
        <f t="shared" ca="1" si="1425"/>
        <v>-43957.943615004799</v>
      </c>
      <c r="BW1038" s="94">
        <f t="shared" ca="1" si="1425"/>
        <v>-43957.943615004799</v>
      </c>
      <c r="BX1038" s="94">
        <f t="shared" ca="1" si="1425"/>
        <v>-43957.943615004799</v>
      </c>
      <c r="BY1038" s="94">
        <f t="shared" ca="1" si="1425"/>
        <v>-43957.943615004799</v>
      </c>
      <c r="BZ1038" s="94">
        <f t="shared" ca="1" si="1425"/>
        <v>-43957.943615004799</v>
      </c>
      <c r="CA1038" s="94">
        <f t="shared" ca="1" si="1425"/>
        <v>-43957.943615004799</v>
      </c>
      <c r="CB1038" s="94">
        <f t="shared" ca="1" si="1425"/>
        <v>-43957.943615004799</v>
      </c>
      <c r="CC1038" s="94">
        <f t="shared" ca="1" si="1425"/>
        <v>-43957.943615004799</v>
      </c>
      <c r="CD1038" s="94">
        <f t="shared" ca="1" si="1425"/>
        <v>-43957.943615004799</v>
      </c>
      <c r="CE1038" s="94">
        <f t="shared" ca="1" si="1425"/>
        <v>-43957.943615004799</v>
      </c>
      <c r="CF1038" s="94">
        <f t="shared" ref="CF1038:CL1038" ca="1" si="1426">+PMT($H1017/12,$H1016,CF1024+CF1026,0)</f>
        <v>-43957.943615004799</v>
      </c>
      <c r="CG1038" s="94">
        <f t="shared" ca="1" si="1426"/>
        <v>-43957.943615004799</v>
      </c>
      <c r="CH1038" s="94">
        <f t="shared" ca="1" si="1426"/>
        <v>-43957.943615004799</v>
      </c>
      <c r="CI1038" s="94">
        <f t="shared" ca="1" si="1426"/>
        <v>-43957.943615004799</v>
      </c>
      <c r="CJ1038" s="94">
        <f t="shared" ca="1" si="1426"/>
        <v>-43957.943615004799</v>
      </c>
      <c r="CK1038" s="94">
        <f t="shared" ca="1" si="1426"/>
        <v>-43957.943615004799</v>
      </c>
      <c r="CL1038" s="94">
        <f t="shared" ca="1" si="1426"/>
        <v>-43957.943615004799</v>
      </c>
      <c r="CN1038" s="80"/>
      <c r="CO1038" s="94">
        <f t="shared" ref="CO1038:CX1038" ca="1" si="1427">+PMT($H1017/CO$5,$H1016/12*4,CO1024+CO1026,0)</f>
        <v>0</v>
      </c>
      <c r="CP1038" s="94">
        <f t="shared" ca="1" si="1427"/>
        <v>0</v>
      </c>
      <c r="CQ1038" s="94">
        <f t="shared" ca="1" si="1427"/>
        <v>0</v>
      </c>
      <c r="CR1038" s="94">
        <f t="shared" ca="1" si="1427"/>
        <v>0</v>
      </c>
      <c r="CS1038" s="94">
        <f t="shared" ca="1" si="1427"/>
        <v>0</v>
      </c>
      <c r="CT1038" s="94">
        <f t="shared" ca="1" si="1427"/>
        <v>0</v>
      </c>
      <c r="CU1038" s="94">
        <f t="shared" ca="1" si="1427"/>
        <v>0</v>
      </c>
      <c r="CV1038" s="94">
        <f t="shared" ca="1" si="1427"/>
        <v>0</v>
      </c>
      <c r="CW1038" s="94">
        <f t="shared" ca="1" si="1427"/>
        <v>0</v>
      </c>
      <c r="CX1038" s="94">
        <f t="shared" ca="1" si="1427"/>
        <v>0</v>
      </c>
      <c r="CY1038" s="94">
        <f ca="1">+PMT($H1017/CL$5,$H1016/12*4,CY1024+CY1026,0)</f>
        <v>0</v>
      </c>
      <c r="CZ1038" s="94">
        <f t="shared" ref="CZ1038:DL1038" ca="1" si="1428">+PMT($H1017/CZ$5,$H1016/12*4,CZ1024+CZ1026,0)</f>
        <v>0</v>
      </c>
      <c r="DA1038" s="94">
        <f t="shared" ca="1" si="1428"/>
        <v>0</v>
      </c>
      <c r="DB1038" s="94">
        <f t="shared" ca="1" si="1428"/>
        <v>0</v>
      </c>
      <c r="DC1038" s="94">
        <f t="shared" ca="1" si="1428"/>
        <v>0</v>
      </c>
      <c r="DD1038" s="94">
        <f t="shared" ca="1" si="1428"/>
        <v>0</v>
      </c>
      <c r="DE1038" s="94">
        <f t="shared" ca="1" si="1428"/>
        <v>0</v>
      </c>
      <c r="DF1038" s="94">
        <f t="shared" ca="1" si="1428"/>
        <v>0</v>
      </c>
      <c r="DG1038" s="94">
        <f t="shared" ca="1" si="1428"/>
        <v>0</v>
      </c>
      <c r="DH1038" s="94">
        <f t="shared" ca="1" si="1428"/>
        <v>0</v>
      </c>
      <c r="DI1038" s="94">
        <f t="shared" ca="1" si="1428"/>
        <v>0</v>
      </c>
      <c r="DJ1038" s="94">
        <f t="shared" ca="1" si="1428"/>
        <v>0</v>
      </c>
      <c r="DK1038" s="94">
        <f t="shared" ca="1" si="1428"/>
        <v>0</v>
      </c>
      <c r="DL1038" s="94">
        <f t="shared" ca="1" si="1428"/>
        <v>0</v>
      </c>
    </row>
    <row r="1039" spans="1:116" x14ac:dyDescent="0.4">
      <c r="D1039" t="s">
        <v>850</v>
      </c>
      <c r="E1039" s="8" t="str">
        <f t="shared" si="1424"/>
        <v>1039 LAMORT-PV</v>
      </c>
      <c r="G1039" s="126" t="s">
        <v>293</v>
      </c>
      <c r="H1039" s="27"/>
      <c r="I1039" s="77"/>
      <c r="J1039" s="77"/>
      <c r="K1039" s="77">
        <f ca="1">SUMIF($3:$3,K$2,1039:1039)</f>
        <v>-3428719.6019703746</v>
      </c>
      <c r="L1039" s="77">
        <f ca="1">SUMIF($3:$3,L$2,1039:1039)</f>
        <v>-6329943.8805606915</v>
      </c>
      <c r="M1039" s="77">
        <f ca="1">SUMIF($3:$3,M$2,1039:1039)</f>
        <v>-6329943.8805606915</v>
      </c>
      <c r="N1039" s="77">
        <f ca="1">SUMIF($3:$3,N$2,1039:1039)</f>
        <v>-6329943.8805606915</v>
      </c>
      <c r="O1039" s="77">
        <f ca="1">SUMIF($3:$3,O$2,1039:1039)</f>
        <v>-6329943.8805606915</v>
      </c>
      <c r="P1039" s="77">
        <f ca="1">SUMIF($3:$3,P$2,1039:1039)</f>
        <v>-6329943.8805606915</v>
      </c>
      <c r="R1039" s="28"/>
      <c r="S1039" s="93" cm="1">
        <f t="array" aca="1" ref="S1039" ca="1">SUM(INDEX(1036:1036,1,MAX(COLUMN($R:$R),COLUMN()-($H1016-1))):S1038)</f>
        <v>-43957.943615004799</v>
      </c>
      <c r="T1039" s="93" cm="1">
        <f t="array" aca="1" ref="T1039" ca="1">SUM(INDEX(1036:1036,1,MAX(COLUMN($R:$R),COLUMN()-($H1016-1))):T1038)</f>
        <v>-87915.887230009597</v>
      </c>
      <c r="U1039" s="93" cm="1">
        <f t="array" aca="1" ref="U1039" ca="1">SUM(INDEX(1036:1036,1,MAX(COLUMN($R:$R),COLUMN()-($H1016-1))):U1038)</f>
        <v>-131873.8308450144</v>
      </c>
      <c r="V1039" s="93" cm="1">
        <f t="array" aca="1" ref="V1039" ca="1">SUM(INDEX(1036:1036,1,MAX(COLUMN($R:$R),COLUMN()-($H1016-1))):V1038)</f>
        <v>-175831.77446001919</v>
      </c>
      <c r="W1039" s="93" cm="1">
        <f t="array" aca="1" ref="W1039" ca="1">SUM(INDEX(1036:1036,1,MAX(COLUMN($R:$R),COLUMN()-($H1016-1))):W1038)</f>
        <v>-219789.71807502399</v>
      </c>
      <c r="X1039" s="93" cm="1">
        <f t="array" aca="1" ref="X1039" ca="1">SUM(INDEX(1036:1036,1,MAX(COLUMN($R:$R),COLUMN()-($H1016-1))):X1038)</f>
        <v>-263747.66169002879</v>
      </c>
      <c r="Y1039" s="93" cm="1">
        <f t="array" aca="1" ref="Y1039" ca="1">SUM(INDEX(1036:1036,1,MAX(COLUMN($R:$R),COLUMN()-($H1016-1))):Y1038)</f>
        <v>-307705.60530503362</v>
      </c>
      <c r="Z1039" s="93" cm="1">
        <f t="array" aca="1" ref="Z1039" ca="1">SUM(INDEX(1036:1036,1,MAX(COLUMN($R:$R),COLUMN()-($H1016-1))):Z1038)</f>
        <v>-351663.54892003839</v>
      </c>
      <c r="AA1039" s="93" cm="1">
        <f t="array" aca="1" ref="AA1039" ca="1">SUM(INDEX(1036:1036,1,MAX(COLUMN($R:$R),COLUMN()-($H1016-1))):AA1038)</f>
        <v>-395621.49253504316</v>
      </c>
      <c r="AB1039" s="93" cm="1">
        <f t="array" aca="1" ref="AB1039" ca="1">SUM(INDEX(1036:1036,1,MAX(COLUMN($R:$R),COLUMN()-($H1016-1))):AB1038)</f>
        <v>-439579.43615004793</v>
      </c>
      <c r="AC1039" s="93" cm="1">
        <f t="array" aca="1" ref="AC1039" ca="1">SUM(INDEX(1036:1036,1,MAX(COLUMN($R:$R),COLUMN()-($H1016-1))):AC1038)</f>
        <v>-483537.3797650527</v>
      </c>
      <c r="AD1039" s="93" cm="1">
        <f t="array" aca="1" ref="AD1039" ca="1">SUM(INDEX(1036:1036,1,MAX(COLUMN($R:$R),COLUMN()-($H1016-1))):AD1038)</f>
        <v>-527495.32338005747</v>
      </c>
      <c r="AE1039" s="93" cm="1">
        <f t="array" aca="1" ref="AE1039" ca="1">SUM(INDEX(1036:1036,1,MAX(COLUMN($R:$R),COLUMN()-($H1016-1))):AE1038)</f>
        <v>-527495.32338005747</v>
      </c>
      <c r="AF1039" s="93" cm="1">
        <f t="array" aca="1" ref="AF1039" ca="1">SUM(INDEX(1036:1036,1,MAX(COLUMN($R:$R),COLUMN()-($H1016-1))):AF1038)</f>
        <v>-527495.32338005747</v>
      </c>
      <c r="AG1039" s="93" cm="1">
        <f t="array" aca="1" ref="AG1039" ca="1">SUM(INDEX(1036:1036,1,MAX(COLUMN($R:$R),COLUMN()-($H1016-1))):AG1038)</f>
        <v>-527495.32338005747</v>
      </c>
      <c r="AH1039" s="93" cm="1">
        <f t="array" aca="1" ref="AH1039" ca="1">SUM(INDEX(1036:1036,1,MAX(COLUMN($R:$R),COLUMN()-($H1016-1))):AH1038)</f>
        <v>-527495.32338005747</v>
      </c>
      <c r="AI1039" s="93" cm="1">
        <f t="array" aca="1" ref="AI1039" ca="1">SUM(INDEX(1036:1036,1,MAX(COLUMN($R:$R),COLUMN()-($H1016-1))):AI1038)</f>
        <v>-527495.32338005747</v>
      </c>
      <c r="AJ1039" s="93" cm="1">
        <f t="array" aca="1" ref="AJ1039" ca="1">SUM(INDEX(1036:1036,1,MAX(COLUMN($R:$R),COLUMN()-($H1016-1))):AJ1038)</f>
        <v>-527495.32338005747</v>
      </c>
      <c r="AK1039" s="93" cm="1">
        <f t="array" aca="1" ref="AK1039" ca="1">SUM(INDEX(1036:1036,1,MAX(COLUMN($R:$R),COLUMN()-($H1016-1))):AK1038)</f>
        <v>-527495.32338005747</v>
      </c>
      <c r="AL1039" s="93" cm="1">
        <f t="array" aca="1" ref="AL1039" ca="1">SUM(INDEX(1036:1036,1,MAX(COLUMN($R:$R),COLUMN()-($H1016-1))):AL1038)</f>
        <v>-527495.32338005747</v>
      </c>
      <c r="AM1039" s="93" cm="1">
        <f t="array" aca="1" ref="AM1039" ca="1">SUM(INDEX(1036:1036,1,MAX(COLUMN($R:$R),COLUMN()-($H1016-1))):AM1038)</f>
        <v>-527495.32338005747</v>
      </c>
      <c r="AN1039" s="93" cm="1">
        <f t="array" aca="1" ref="AN1039" ca="1">SUM(INDEX(1036:1036,1,MAX(COLUMN($R:$R),COLUMN()-($H1016-1))):AN1038)</f>
        <v>-527495.32338005747</v>
      </c>
      <c r="AO1039" s="93" cm="1">
        <f t="array" aca="1" ref="AO1039" ca="1">SUM(INDEX(1036:1036,1,MAX(COLUMN($R:$R),COLUMN()-($H1016-1))):AO1038)</f>
        <v>-527495.32338005747</v>
      </c>
      <c r="AP1039" s="93" cm="1">
        <f t="array" aca="1" ref="AP1039" ca="1">SUM(INDEX(1036:1036,1,MAX(COLUMN($R:$R),COLUMN()-($H1016-1))):AP1038)</f>
        <v>-527495.32338005747</v>
      </c>
      <c r="AQ1039" s="93" cm="1">
        <f t="array" aca="1" ref="AQ1039" ca="1">SUM(INDEX(1036:1036,1,MAX(COLUMN($R:$R),COLUMN()-($H1016-1))):AQ1038)</f>
        <v>-527495.32338005747</v>
      </c>
      <c r="AR1039" s="93" cm="1">
        <f t="array" aca="1" ref="AR1039" ca="1">SUM(INDEX(1036:1036,1,MAX(COLUMN($R:$R),COLUMN()-($H1016-1))):AR1038)</f>
        <v>-527495.32338005747</v>
      </c>
      <c r="AS1039" s="93" cm="1">
        <f t="array" aca="1" ref="AS1039" ca="1">SUM(INDEX(1036:1036,1,MAX(COLUMN($R:$R),COLUMN()-($H1016-1))):AS1038)</f>
        <v>-527495.32338005747</v>
      </c>
      <c r="AT1039" s="93" cm="1">
        <f t="array" aca="1" ref="AT1039" ca="1">SUM(INDEX(1036:1036,1,MAX(COLUMN($R:$R),COLUMN()-($H1016-1))):AT1038)</f>
        <v>-527495.32338005747</v>
      </c>
      <c r="AU1039" s="93" cm="1">
        <f t="array" aca="1" ref="AU1039" ca="1">SUM(INDEX(1036:1036,1,MAX(COLUMN($R:$R),COLUMN()-($H1016-1))):AU1038)</f>
        <v>-527495.32338005747</v>
      </c>
      <c r="AV1039" s="93" cm="1">
        <f t="array" aca="1" ref="AV1039" ca="1">SUM(INDEX(1036:1036,1,MAX(COLUMN($R:$R),COLUMN()-($H1016-1))):AV1038)</f>
        <v>-527495.32338005747</v>
      </c>
      <c r="AW1039" s="93" cm="1">
        <f t="array" aca="1" ref="AW1039" ca="1">SUM(INDEX(1036:1036,1,MAX(COLUMN($R:$R),COLUMN()-($H1016-1))):AW1038)</f>
        <v>-527495.32338005747</v>
      </c>
      <c r="AX1039" s="93" cm="1">
        <f t="array" aca="1" ref="AX1039" ca="1">SUM(INDEX(1036:1036,1,MAX(COLUMN($R:$R),COLUMN()-($H1016-1))):AX1038)</f>
        <v>-527495.32338005747</v>
      </c>
      <c r="AY1039" s="93" cm="1">
        <f t="array" aca="1" ref="AY1039" ca="1">SUM(INDEX(1036:1036,1,MAX(COLUMN($R:$R),COLUMN()-($H1016-1))):AY1038)</f>
        <v>-527495.32338005747</v>
      </c>
      <c r="AZ1039" s="93" cm="1">
        <f t="array" aca="1" ref="AZ1039" ca="1">SUM(INDEX(1036:1036,1,MAX(COLUMN($R:$R),COLUMN()-($H1016-1))):AZ1038)</f>
        <v>-527495.32338005747</v>
      </c>
      <c r="BA1039" s="93" cm="1">
        <f t="array" aca="1" ref="BA1039" ca="1">SUM(INDEX(1036:1036,1,MAX(COLUMN($R:$R),COLUMN()-($H1016-1))):BA1038)</f>
        <v>-527495.32338005747</v>
      </c>
      <c r="BB1039" s="93" cm="1">
        <f t="array" aca="1" ref="BB1039" ca="1">SUM(INDEX(1036:1036,1,MAX(COLUMN($R:$R),COLUMN()-($H1016-1))):BB1038)</f>
        <v>-527495.32338005747</v>
      </c>
      <c r="BC1039" s="93" cm="1">
        <f t="array" aca="1" ref="BC1039" ca="1">SUM(INDEX(1036:1036,1,MAX(COLUMN($R:$R),COLUMN()-($H1016-1))):BC1038)</f>
        <v>-527495.32338005747</v>
      </c>
      <c r="BD1039" s="93" cm="1">
        <f t="array" aca="1" ref="BD1039" ca="1">SUM(INDEX(1036:1036,1,MAX(COLUMN($R:$R),COLUMN()-($H1016-1))):BD1038)</f>
        <v>-527495.32338005747</v>
      </c>
      <c r="BE1039" s="93" cm="1">
        <f t="array" aca="1" ref="BE1039" ca="1">SUM(INDEX(1036:1036,1,MAX(COLUMN($R:$R),COLUMN()-($H1016-1))):BE1038)</f>
        <v>-527495.32338005747</v>
      </c>
      <c r="BF1039" s="93" cm="1">
        <f t="array" aca="1" ref="BF1039" ca="1">SUM(INDEX(1036:1036,1,MAX(COLUMN($R:$R),COLUMN()-($H1016-1))):BF1038)</f>
        <v>-527495.32338005747</v>
      </c>
      <c r="BG1039" s="93" cm="1">
        <f t="array" aca="1" ref="BG1039" ca="1">SUM(INDEX(1036:1036,1,MAX(COLUMN($R:$R),COLUMN()-($H1016-1))):BG1038)</f>
        <v>-527495.32338005747</v>
      </c>
      <c r="BH1039" s="93" cm="1">
        <f t="array" aca="1" ref="BH1039" ca="1">SUM(INDEX(1036:1036,1,MAX(COLUMN($R:$R),COLUMN()-($H1016-1))):BH1038)</f>
        <v>-527495.32338005747</v>
      </c>
      <c r="BI1039" s="93" cm="1">
        <f t="array" aca="1" ref="BI1039" ca="1">SUM(INDEX(1036:1036,1,MAX(COLUMN($R:$R),COLUMN()-($H1016-1))):BI1038)</f>
        <v>-527495.32338005747</v>
      </c>
      <c r="BJ1039" s="93" cm="1">
        <f t="array" aca="1" ref="BJ1039" ca="1">SUM(INDEX(1036:1036,1,MAX(COLUMN($R:$R),COLUMN()-($H1016-1))):BJ1038)</f>
        <v>-527495.32338005747</v>
      </c>
      <c r="BK1039" s="93" cm="1">
        <f t="array" aca="1" ref="BK1039" ca="1">SUM(INDEX(1036:1036,1,MAX(COLUMN($R:$R),COLUMN()-($H1016-1))):BK1038)</f>
        <v>-527495.32338005747</v>
      </c>
      <c r="BL1039" s="93" cm="1">
        <f t="array" aca="1" ref="BL1039" ca="1">SUM(INDEX(1036:1036,1,MAX(COLUMN($R:$R),COLUMN()-($H1016-1))):BL1038)</f>
        <v>-527495.32338005747</v>
      </c>
      <c r="BM1039" s="93" cm="1">
        <f t="array" aca="1" ref="BM1039" ca="1">SUM(INDEX(1036:1036,1,MAX(COLUMN($R:$R),COLUMN()-($H1016-1))):BM1038)</f>
        <v>-527495.32338005747</v>
      </c>
      <c r="BN1039" s="93" cm="1">
        <f t="array" aca="1" ref="BN1039" ca="1">SUM(INDEX(1036:1036,1,MAX(COLUMN($R:$R),COLUMN()-($H1016-1))):BN1038)</f>
        <v>-527495.32338005747</v>
      </c>
      <c r="BO1039" s="93" cm="1">
        <f t="array" aca="1" ref="BO1039" ca="1">SUM(INDEX(1036:1036,1,MAX(COLUMN($R:$R),COLUMN()-($H1016-1))):BO1038)</f>
        <v>-527495.32338005747</v>
      </c>
      <c r="BP1039" s="93" cm="1">
        <f t="array" aca="1" ref="BP1039" ca="1">SUM(INDEX(1036:1036,1,MAX(COLUMN($R:$R),COLUMN()-($H1016-1))):BP1038)</f>
        <v>-527495.32338005747</v>
      </c>
      <c r="BQ1039" s="93" cm="1">
        <f t="array" aca="1" ref="BQ1039" ca="1">SUM(INDEX(1036:1036,1,MAX(COLUMN($R:$R),COLUMN()-($H1016-1))):BQ1038)</f>
        <v>-527495.32338005747</v>
      </c>
      <c r="BR1039" s="93" cm="1">
        <f t="array" aca="1" ref="BR1039" ca="1">SUM(INDEX(1036:1036,1,MAX(COLUMN($R:$R),COLUMN()-($H1016-1))):BR1038)</f>
        <v>-527495.32338005747</v>
      </c>
      <c r="BS1039" s="93" cm="1">
        <f t="array" aca="1" ref="BS1039" ca="1">SUM(INDEX(1036:1036,1,MAX(COLUMN($R:$R),COLUMN()-($H1016-1))):BS1038)</f>
        <v>-527495.32338005747</v>
      </c>
      <c r="BT1039" s="93" cm="1">
        <f t="array" aca="1" ref="BT1039" ca="1">SUM(INDEX(1036:1036,1,MAX(COLUMN($R:$R),COLUMN()-($H1016-1))):BT1038)</f>
        <v>-527495.32338005747</v>
      </c>
      <c r="BU1039" s="93" cm="1">
        <f t="array" aca="1" ref="BU1039" ca="1">SUM(INDEX(1036:1036,1,MAX(COLUMN($R:$R),COLUMN()-($H1016-1))):BU1038)</f>
        <v>-527495.32338005747</v>
      </c>
      <c r="BV1039" s="93" cm="1">
        <f t="array" aca="1" ref="BV1039" ca="1">SUM(INDEX(1036:1036,1,MAX(COLUMN($R:$R),COLUMN()-($H1016-1))):BV1038)</f>
        <v>-527495.32338005747</v>
      </c>
      <c r="BW1039" s="93" cm="1">
        <f t="array" aca="1" ref="BW1039" ca="1">SUM(INDEX(1036:1036,1,MAX(COLUMN($R:$R),COLUMN()-($H1016-1))):BW1038)</f>
        <v>-527495.32338005747</v>
      </c>
      <c r="BX1039" s="93" cm="1">
        <f t="array" aca="1" ref="BX1039" ca="1">SUM(INDEX(1036:1036,1,MAX(COLUMN($R:$R),COLUMN()-($H1016-1))):BX1038)</f>
        <v>-527495.32338005747</v>
      </c>
      <c r="BY1039" s="93" cm="1">
        <f t="array" aca="1" ref="BY1039" ca="1">SUM(INDEX(1036:1036,1,MAX(COLUMN($R:$R),COLUMN()-($H1016-1))):BY1038)</f>
        <v>-527495.32338005747</v>
      </c>
      <c r="BZ1039" s="93" cm="1">
        <f t="array" aca="1" ref="BZ1039" ca="1">SUM(INDEX(1036:1036,1,MAX(COLUMN($R:$R),COLUMN()-($H1016-1))):BZ1038)</f>
        <v>-527495.32338005747</v>
      </c>
      <c r="CA1039" s="93" cm="1">
        <f t="array" aca="1" ref="CA1039" ca="1">SUM(INDEX(1036:1036,1,MAX(COLUMN($R:$R),COLUMN()-($H1016-1))):CA1038)</f>
        <v>-527495.32338005747</v>
      </c>
      <c r="CB1039" s="93" cm="1">
        <f t="array" aca="1" ref="CB1039" ca="1">SUM(INDEX(1036:1036,1,MAX(COLUMN($R:$R),COLUMN()-($H1016-1))):CB1038)</f>
        <v>-527495.32338005747</v>
      </c>
      <c r="CC1039" s="93" cm="1">
        <f t="array" aca="1" ref="CC1039" ca="1">SUM(INDEX(1036:1036,1,MAX(COLUMN($R:$R),COLUMN()-($H1016-1))):CC1038)</f>
        <v>-527495.32338005747</v>
      </c>
      <c r="CD1039" s="93" cm="1">
        <f t="array" aca="1" ref="CD1039" ca="1">SUM(INDEX(1036:1036,1,MAX(COLUMN($R:$R),COLUMN()-($H1016-1))):CD1038)</f>
        <v>-527495.32338005747</v>
      </c>
      <c r="CE1039" s="93" cm="1">
        <f t="array" aca="1" ref="CE1039" ca="1">SUM(INDEX(1036:1036,1,MAX(COLUMN($R:$R),COLUMN()-($H1016-1))):CE1038)</f>
        <v>-527495.32338005747</v>
      </c>
      <c r="CF1039" s="93" cm="1">
        <f t="array" aca="1" ref="CF1039" ca="1">SUM(INDEX(1036:1036,1,MAX(COLUMN($R:$R),COLUMN()-($H1016-1))):CF1038)</f>
        <v>-527495.32338005747</v>
      </c>
      <c r="CG1039" s="93" cm="1">
        <f t="array" aca="1" ref="CG1039" ca="1">SUM(INDEX(1036:1036,1,MAX(COLUMN($R:$R),COLUMN()-($H1016-1))):CG1038)</f>
        <v>-527495.32338005747</v>
      </c>
      <c r="CH1039" s="93" cm="1">
        <f t="array" aca="1" ref="CH1039" ca="1">SUM(INDEX(1036:1036,1,MAX(COLUMN($R:$R),COLUMN()-($H1016-1))):CH1038)</f>
        <v>-527495.32338005747</v>
      </c>
      <c r="CI1039" s="93" cm="1">
        <f t="array" aca="1" ref="CI1039" ca="1">SUM(INDEX(1036:1036,1,MAX(COLUMN($R:$R),COLUMN()-($H1016-1))):CI1038)</f>
        <v>-527495.32338005747</v>
      </c>
      <c r="CJ1039" s="93" cm="1">
        <f t="array" aca="1" ref="CJ1039" ca="1">SUM(INDEX(1036:1036,1,MAX(COLUMN($R:$R),COLUMN()-($H1016-1))):CJ1038)</f>
        <v>-527495.32338005747</v>
      </c>
      <c r="CK1039" s="93" cm="1">
        <f t="array" aca="1" ref="CK1039" ca="1">SUM(INDEX(1036:1036,1,MAX(COLUMN($R:$R),COLUMN()-($H1016-1))):CK1038)</f>
        <v>-527495.32338005747</v>
      </c>
      <c r="CL1039" s="93" cm="1">
        <f t="array" aca="1" ref="CL1039" ca="1">SUM(INDEX(1036:1036,1,MAX(COLUMN($R:$R),COLUMN()-($H1016-1))):CL1038)</f>
        <v>-527495.32338005747</v>
      </c>
      <c r="CN1039" s="77"/>
      <c r="CO1039" s="93" cm="1">
        <f t="array" aca="1" ref="CO1039" ca="1">SUM(INDEX(1036:1036,1,MAX(COLUMN($R:$R),COLUMN()-($H1016/CO$5))):CO1038)</f>
        <v>-43957.943615004799</v>
      </c>
      <c r="CP1039" s="93" cm="1">
        <f t="array" aca="1" ref="CP1039" ca="1">SUM(INDEX(1036:1036,1,MAX(COLUMN($R:$R),COLUMN()-($H1016/CP$5))):CP1038)</f>
        <v>0</v>
      </c>
      <c r="CQ1039" s="93" cm="1">
        <f t="array" aca="1" ref="CQ1039" ca="1">SUM(INDEX(1036:1036,1,MAX(COLUMN($R:$R),COLUMN()-($H1016/CQ$5))):CQ1038)</f>
        <v>0</v>
      </c>
      <c r="CR1039" s="93" cm="1">
        <f t="array" aca="1" ref="CR1039" ca="1">SUM(INDEX(1036:1036,1,MAX(COLUMN($R:$R),COLUMN()-($H1016/CR$5))):CR1038)</f>
        <v>0</v>
      </c>
      <c r="CS1039" s="93" cm="1">
        <f t="array" aca="1" ref="CS1039" ca="1">SUM(INDEX(1036:1036,1,MAX(COLUMN($R:$R),COLUMN()-($H1016/CS$5))):CS1038)</f>
        <v>0</v>
      </c>
      <c r="CT1039" s="93" cm="1">
        <f t="array" aca="1" ref="CT1039" ca="1">SUM(INDEX(1036:1036,1,MAX(COLUMN($R:$R),COLUMN()-($H1016/CT$5))):CT1038)</f>
        <v>0</v>
      </c>
      <c r="CU1039" s="93" cm="1">
        <f t="array" aca="1" ref="CU1039" ca="1">SUM(INDEX(1036:1036,1,MAX(COLUMN($R:$R),COLUMN()-($H1016/CU$5))):CU1038)</f>
        <v>0</v>
      </c>
      <c r="CV1039" s="93" cm="1">
        <f t="array" aca="1" ref="CV1039" ca="1">SUM(INDEX(1036:1036,1,MAX(COLUMN($R:$R),COLUMN()-($H1016/CV$5))):CV1038)</f>
        <v>0</v>
      </c>
      <c r="CW1039" s="93" cm="1">
        <f t="array" aca="1" ref="CW1039" ca="1">SUM(INDEX(1036:1036,1,MAX(COLUMN($R:$R),COLUMN()-($H1016/CW$5))):CW1038)</f>
        <v>0</v>
      </c>
      <c r="CX1039" s="93" cm="1">
        <f t="array" aca="1" ref="CX1039" ca="1">SUM(INDEX(1036:1036,1,MAX(COLUMN($R:$R),COLUMN()-($H1016/CX$5))):CX1038)</f>
        <v>0</v>
      </c>
      <c r="CY1039" s="93" cm="1">
        <f t="array" aca="1" ref="CY1039" ca="1">SUM(INDEX(1036:1036,1,MAX(COLUMN($R:$R),COLUMN()-($H1016/CL$5))):CY1038)</f>
        <v>0</v>
      </c>
      <c r="CZ1039" s="93" cm="1">
        <f t="array" aca="1" ref="CZ1039" ca="1">SUM(INDEX(1036:1036,1,MAX(COLUMN($R:$R),COLUMN()-($H1016/CZ$5))):CZ1038)</f>
        <v>0</v>
      </c>
      <c r="DA1039" s="93" cm="1">
        <f t="array" aca="1" ref="DA1039" ca="1">SUM(INDEX(1036:1036,1,MAX(COLUMN($R:$R),COLUMN()-($H1016/DA$5))):DA1038)</f>
        <v>0</v>
      </c>
      <c r="DB1039" s="93" cm="1">
        <f t="array" aca="1" ref="DB1039" ca="1">SUM(INDEX(1036:1036,1,MAX(COLUMN($R:$R),COLUMN()-($H1016/DB$5))):DB1038)</f>
        <v>0</v>
      </c>
      <c r="DC1039" s="93" cm="1">
        <f t="array" aca="1" ref="DC1039" ca="1">SUM(INDEX(1036:1036,1,MAX(COLUMN($R:$R),COLUMN()-($H1016/DC$5))):DC1038)</f>
        <v>0</v>
      </c>
      <c r="DD1039" s="93" cm="1">
        <f t="array" aca="1" ref="DD1039" ca="1">SUM(INDEX(1036:1036,1,MAX(COLUMN($R:$R),COLUMN()-($H1016/DD$5))):DD1038)</f>
        <v>0</v>
      </c>
      <c r="DE1039" s="93" cm="1">
        <f t="array" aca="1" ref="DE1039" ca="1">SUM(INDEX(1036:1036,1,MAX(COLUMN($R:$R),COLUMN()-($H1016/DE$5))):DE1038)</f>
        <v>0</v>
      </c>
      <c r="DF1039" s="93" cm="1">
        <f t="array" aca="1" ref="DF1039" ca="1">SUM(INDEX(1036:1036,1,MAX(COLUMN($R:$R),COLUMN()-($H1016/DF$5))):DF1038)</f>
        <v>0</v>
      </c>
      <c r="DG1039" s="93" cm="1">
        <f t="array" aca="1" ref="DG1039" ca="1">SUM(INDEX(1036:1036,1,MAX(COLUMN($R:$R),COLUMN()-($H1016/DG$5))):DG1038)</f>
        <v>0</v>
      </c>
      <c r="DH1039" s="93" cm="1">
        <f t="array" aca="1" ref="DH1039" ca="1">SUM(INDEX(1036:1036,1,MAX(COLUMN($R:$R),COLUMN()-($H1016/DH$5))):DH1038)</f>
        <v>0</v>
      </c>
      <c r="DI1039" s="93" cm="1">
        <f t="array" aca="1" ref="DI1039" ca="1">SUM(INDEX(1036:1036,1,MAX(COLUMN($R:$R),COLUMN()-($H1016/DI$5))):DI1038)</f>
        <v>0</v>
      </c>
      <c r="DJ1039" s="93" cm="1">
        <f t="array" aca="1" ref="DJ1039" ca="1">SUM(INDEX(1036:1036,1,MAX(COLUMN($R:$R),COLUMN()-($H1016/DJ$5))):DJ1038)</f>
        <v>0</v>
      </c>
      <c r="DK1039" s="93" cm="1">
        <f t="array" aca="1" ref="DK1039" ca="1">SUM(INDEX(1036:1036,1,MAX(COLUMN($R:$R),COLUMN()-($H1016/DK$5))):DK1038)</f>
        <v>0</v>
      </c>
      <c r="DL1039" s="93" cm="1">
        <f t="array" aca="1" ref="DL1039" ca="1">SUM(INDEX(1036:1036,1,MAX(COLUMN($R:$R),COLUMN()-($H1016/DL$5))):DL1038)</f>
        <v>0</v>
      </c>
    </row>
    <row r="1040" spans="1:116" x14ac:dyDescent="0.4">
      <c r="B1040" t="s">
        <v>244</v>
      </c>
      <c r="D1040" t="s">
        <v>850</v>
      </c>
      <c r="E1040" s="8" t="str">
        <f t="shared" si="1424"/>
        <v>1040 LAMORT-PV</v>
      </c>
      <c r="G1040" s="125"/>
      <c r="I1040" s="53"/>
      <c r="J1040" s="53"/>
      <c r="R1040"/>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c r="BP1040" s="1"/>
      <c r="BQ1040" s="1"/>
      <c r="BR1040" s="1"/>
      <c r="BS1040" s="1"/>
      <c r="BT1040" s="1"/>
      <c r="BU1040" s="1"/>
      <c r="BV1040" s="1"/>
      <c r="BW1040" s="1"/>
      <c r="BX1040" s="1"/>
      <c r="BY1040" s="1"/>
      <c r="BZ1040" s="1"/>
      <c r="CA1040" s="1"/>
      <c r="CB1040" s="1"/>
      <c r="CC1040" s="1"/>
      <c r="CD1040" s="1"/>
      <c r="CE1040" s="1"/>
      <c r="CF1040" s="1"/>
      <c r="CG1040" s="1"/>
      <c r="CH1040" s="1"/>
      <c r="CI1040" s="1"/>
      <c r="CJ1040" s="1"/>
      <c r="CK1040" s="1"/>
      <c r="CL1040" s="1"/>
      <c r="CM1040" s="1"/>
      <c r="CO1040" s="1"/>
      <c r="CP1040" s="1"/>
      <c r="CQ1040" s="1"/>
      <c r="CR1040" s="1"/>
      <c r="CS1040" s="1"/>
      <c r="CT1040" s="1"/>
      <c r="CU1040" s="1"/>
      <c r="CV1040" s="1"/>
      <c r="CW1040" s="1"/>
      <c r="CX1040" s="1"/>
      <c r="CY1040" s="1"/>
      <c r="CZ1040" s="1"/>
      <c r="DA1040" s="1"/>
      <c r="DB1040" s="1"/>
      <c r="DC1040" s="1"/>
      <c r="DD1040" s="1"/>
      <c r="DE1040" s="1"/>
      <c r="DF1040" s="1"/>
      <c r="DG1040" s="1"/>
      <c r="DH1040" s="1"/>
      <c r="DI1040" s="1"/>
      <c r="DJ1040" s="1"/>
      <c r="DK1040" s="1"/>
      <c r="DL1040" s="1"/>
    </row>
    <row r="1041" spans="1:116" x14ac:dyDescent="0.4">
      <c r="B1041" t="s">
        <v>332</v>
      </c>
      <c r="D1041" t="s">
        <v>850</v>
      </c>
      <c r="E1041" s="8" t="str">
        <f>ROW()&amp;" "&amp;D1041</f>
        <v>1041 LAMORT-PV</v>
      </c>
      <c r="G1041" s="136" t="str">
        <f>G1006</f>
        <v>(Primary label)</v>
      </c>
      <c r="H1041" s="27"/>
      <c r="I1041" s="78"/>
      <c r="J1041" s="78"/>
      <c r="K1041" s="33"/>
      <c r="L1041" s="33"/>
      <c r="M1041" s="33"/>
      <c r="N1041" s="33"/>
      <c r="O1041" s="33"/>
      <c r="P1041" s="33"/>
      <c r="R1041" s="33"/>
      <c r="S1041" s="77"/>
      <c r="T1041" s="77"/>
      <c r="U1041" s="77"/>
      <c r="V1041" s="77"/>
      <c r="W1041" s="77"/>
      <c r="X1041" s="77"/>
      <c r="Y1041" s="77"/>
      <c r="Z1041" s="77"/>
      <c r="AA1041" s="77"/>
      <c r="AB1041" s="77"/>
      <c r="AC1041" s="77"/>
      <c r="AD1041" s="77"/>
      <c r="AE1041" s="77"/>
      <c r="AF1041" s="77"/>
      <c r="AG1041" s="77"/>
      <c r="AH1041" s="77"/>
      <c r="AI1041" s="77"/>
      <c r="AJ1041" s="77"/>
      <c r="AK1041" s="77"/>
      <c r="AL1041" s="77"/>
      <c r="AM1041" s="77"/>
      <c r="AN1041" s="77"/>
      <c r="AO1041" s="77"/>
      <c r="AP1041" s="77"/>
      <c r="AQ1041" s="77"/>
      <c r="AR1041" s="77"/>
      <c r="AS1041" s="77"/>
      <c r="AT1041" s="77"/>
      <c r="AU1041" s="77"/>
      <c r="AV1041" s="77"/>
      <c r="AW1041" s="77"/>
      <c r="AX1041" s="77"/>
      <c r="AY1041" s="77"/>
      <c r="AZ1041" s="77"/>
      <c r="BA1041" s="77"/>
      <c r="BB1041" s="77"/>
      <c r="BC1041" s="77"/>
      <c r="BD1041" s="77"/>
      <c r="BE1041" s="77"/>
      <c r="BF1041" s="77"/>
      <c r="BG1041" s="77"/>
      <c r="BH1041" s="77"/>
      <c r="BI1041" s="77"/>
      <c r="BJ1041" s="77"/>
      <c r="BK1041" s="77"/>
      <c r="BL1041" s="77"/>
      <c r="BM1041" s="77"/>
      <c r="BN1041" s="77"/>
      <c r="BO1041" s="77"/>
      <c r="BP1041" s="77"/>
      <c r="BQ1041" s="77"/>
      <c r="BR1041" s="77"/>
      <c r="BS1041" s="77"/>
      <c r="BT1041" s="77"/>
      <c r="BU1041" s="77"/>
      <c r="BV1041" s="77"/>
      <c r="BW1041" s="77"/>
      <c r="BX1041" s="77"/>
      <c r="BY1041" s="77"/>
      <c r="BZ1041" s="77"/>
      <c r="CA1041" s="77"/>
      <c r="CB1041" s="77"/>
      <c r="CC1041" s="77"/>
      <c r="CD1041" s="77"/>
      <c r="CE1041" s="77"/>
      <c r="CF1041" s="77"/>
      <c r="CG1041" s="77"/>
      <c r="CH1041" s="77"/>
      <c r="CI1041" s="77"/>
      <c r="CJ1041" s="77"/>
      <c r="CK1041" s="77"/>
      <c r="CL1041" s="77"/>
      <c r="CM1041" s="77"/>
      <c r="CN1041" s="77"/>
      <c r="CO1041" s="77"/>
      <c r="CP1041" s="77"/>
      <c r="CQ1041" s="77"/>
      <c r="CR1041" s="77"/>
      <c r="CS1041" s="77"/>
      <c r="CT1041" s="77"/>
      <c r="CU1041" s="77"/>
      <c r="CV1041" s="77"/>
      <c r="CW1041" s="77"/>
      <c r="CX1041" s="77"/>
      <c r="CY1041" s="77"/>
      <c r="CZ1041" s="77"/>
      <c r="DA1041" s="77"/>
      <c r="DB1041" s="77"/>
      <c r="DC1041" s="77"/>
      <c r="DD1041" s="77"/>
      <c r="DE1041" s="77"/>
      <c r="DF1041" s="77"/>
      <c r="DG1041" s="77"/>
      <c r="DH1041" s="77"/>
      <c r="DI1041" s="77"/>
      <c r="DJ1041" s="77"/>
      <c r="DK1041" s="77"/>
      <c r="DL1041" s="77"/>
    </row>
    <row r="1042" spans="1:116" x14ac:dyDescent="0.4">
      <c r="B1042" t="s">
        <v>332</v>
      </c>
      <c r="D1042" t="s">
        <v>850</v>
      </c>
      <c r="E1042" s="8" t="str">
        <f>ROW()&amp;" "&amp;D1042</f>
        <v>1042 LAMORT-PV</v>
      </c>
      <c r="G1042" s="136" t="str">
        <f>G1007</f>
        <v>primary unit</v>
      </c>
      <c r="H1042" s="27"/>
      <c r="I1042" s="78"/>
      <c r="J1042" s="78"/>
      <c r="K1042" s="33"/>
      <c r="L1042" s="33"/>
      <c r="M1042" s="33"/>
      <c r="N1042" s="33"/>
      <c r="O1042" s="33"/>
      <c r="P1042" s="33"/>
      <c r="R1042" s="33"/>
      <c r="S1042" s="77"/>
      <c r="T1042" s="77"/>
      <c r="U1042" s="77"/>
      <c r="V1042" s="77"/>
      <c r="W1042" s="77"/>
      <c r="X1042" s="77"/>
      <c r="Y1042" s="77"/>
      <c r="Z1042" s="77"/>
      <c r="AA1042" s="77"/>
      <c r="AB1042" s="77"/>
      <c r="AC1042" s="77"/>
      <c r="AD1042" s="77"/>
      <c r="AE1042" s="77"/>
      <c r="AF1042" s="77"/>
      <c r="AG1042" s="77"/>
      <c r="AH1042" s="77"/>
      <c r="AI1042" s="77"/>
      <c r="AJ1042" s="77"/>
      <c r="AK1042" s="77"/>
      <c r="AL1042" s="77"/>
      <c r="AM1042" s="77"/>
      <c r="AN1042" s="77"/>
      <c r="AO1042" s="77"/>
      <c r="AP1042" s="77"/>
      <c r="AQ1042" s="77"/>
      <c r="AR1042" s="77"/>
      <c r="AS1042" s="77"/>
      <c r="AT1042" s="77"/>
      <c r="AU1042" s="77"/>
      <c r="AV1042" s="77"/>
      <c r="AW1042" s="77"/>
      <c r="AX1042" s="77"/>
      <c r="AY1042" s="77"/>
      <c r="AZ1042" s="77"/>
      <c r="BA1042" s="77"/>
      <c r="BB1042" s="77"/>
      <c r="BC1042" s="77"/>
      <c r="BD1042" s="77"/>
      <c r="BE1042" s="77"/>
      <c r="BF1042" s="77"/>
      <c r="BG1042" s="77"/>
      <c r="BH1042" s="77"/>
      <c r="BI1042" s="77"/>
      <c r="BJ1042" s="77"/>
      <c r="BK1042" s="77"/>
      <c r="BL1042" s="77"/>
      <c r="BM1042" s="77"/>
      <c r="BN1042" s="77"/>
      <c r="BO1042" s="77"/>
      <c r="BP1042" s="77"/>
      <c r="BQ1042" s="77"/>
      <c r="BR1042" s="77"/>
      <c r="BS1042" s="77"/>
      <c r="BT1042" s="77"/>
      <c r="BU1042" s="77"/>
      <c r="BV1042" s="77"/>
      <c r="BW1042" s="77"/>
      <c r="BX1042" s="77"/>
      <c r="BY1042" s="77"/>
      <c r="BZ1042" s="77"/>
      <c r="CA1042" s="77"/>
      <c r="CB1042" s="77"/>
      <c r="CC1042" s="77"/>
      <c r="CD1042" s="77"/>
      <c r="CE1042" s="77"/>
      <c r="CF1042" s="77"/>
      <c r="CG1042" s="77"/>
      <c r="CH1042" s="77"/>
      <c r="CI1042" s="77"/>
      <c r="CJ1042" s="77"/>
      <c r="CK1042" s="77"/>
      <c r="CL1042" s="77"/>
      <c r="CM1042" s="77"/>
      <c r="CN1042" s="77"/>
      <c r="CO1042" s="77"/>
      <c r="CP1042" s="77"/>
      <c r="CQ1042" s="77"/>
      <c r="CR1042" s="77"/>
      <c r="CS1042" s="77"/>
      <c r="CT1042" s="77"/>
      <c r="CU1042" s="77"/>
      <c r="CV1042" s="77"/>
      <c r="CW1042" s="77"/>
      <c r="CX1042" s="77"/>
      <c r="CY1042" s="77"/>
      <c r="CZ1042" s="77"/>
      <c r="DA1042" s="77"/>
      <c r="DB1042" s="77"/>
      <c r="DC1042" s="77"/>
      <c r="DD1042" s="77"/>
      <c r="DE1042" s="77"/>
      <c r="DF1042" s="77"/>
      <c r="DG1042" s="77"/>
      <c r="DH1042" s="77"/>
      <c r="DI1042" s="77"/>
      <c r="DJ1042" s="77"/>
      <c r="DK1042" s="77"/>
      <c r="DL1042" s="77"/>
    </row>
    <row r="1043" spans="1:116" x14ac:dyDescent="0.4">
      <c r="B1043" t="s">
        <v>332</v>
      </c>
      <c r="D1043" t="s">
        <v>850</v>
      </c>
      <c r="E1043" s="8" t="str">
        <f>ROW()&amp;" "&amp;D1043</f>
        <v>1043 LAMORT-PV</v>
      </c>
      <c r="G1043" s="136" t="str">
        <f>G1008</f>
        <v>Primary revenue driver</v>
      </c>
      <c r="K1043" s="53"/>
      <c r="L1043" s="53"/>
      <c r="M1043" s="53"/>
      <c r="N1043" s="53"/>
      <c r="O1043" s="53"/>
      <c r="P1043" s="53"/>
      <c r="R1043" s="24"/>
      <c r="S1043" s="179" t="str">
        <f>ADDRESS(ROW(S1028),COLUMN(S1028),2)</f>
        <v>S$1028</v>
      </c>
      <c r="T1043" s="179" t="str">
        <f t="shared" ref="T1043:CE1043" si="1429">ADDRESS(ROW(T1028),COLUMN(T1028),2)</f>
        <v>T$1028</v>
      </c>
      <c r="U1043" s="179" t="str">
        <f t="shared" si="1429"/>
        <v>U$1028</v>
      </c>
      <c r="V1043" s="179" t="str">
        <f t="shared" si="1429"/>
        <v>V$1028</v>
      </c>
      <c r="W1043" s="179" t="str">
        <f t="shared" si="1429"/>
        <v>W$1028</v>
      </c>
      <c r="X1043" s="179" t="str">
        <f t="shared" si="1429"/>
        <v>X$1028</v>
      </c>
      <c r="Y1043" s="179" t="str">
        <f t="shared" si="1429"/>
        <v>Y$1028</v>
      </c>
      <c r="Z1043" s="179" t="str">
        <f t="shared" si="1429"/>
        <v>Z$1028</v>
      </c>
      <c r="AA1043" s="179" t="str">
        <f t="shared" si="1429"/>
        <v>AA$1028</v>
      </c>
      <c r="AB1043" s="179" t="str">
        <f t="shared" si="1429"/>
        <v>AB$1028</v>
      </c>
      <c r="AC1043" s="179" t="str">
        <f t="shared" si="1429"/>
        <v>AC$1028</v>
      </c>
      <c r="AD1043" s="179" t="str">
        <f t="shared" si="1429"/>
        <v>AD$1028</v>
      </c>
      <c r="AE1043" s="179" t="str">
        <f t="shared" si="1429"/>
        <v>AE$1028</v>
      </c>
      <c r="AF1043" s="179" t="str">
        <f t="shared" si="1429"/>
        <v>AF$1028</v>
      </c>
      <c r="AG1043" s="179" t="str">
        <f t="shared" si="1429"/>
        <v>AG$1028</v>
      </c>
      <c r="AH1043" s="179" t="str">
        <f t="shared" si="1429"/>
        <v>AH$1028</v>
      </c>
      <c r="AI1043" s="179" t="str">
        <f t="shared" si="1429"/>
        <v>AI$1028</v>
      </c>
      <c r="AJ1043" s="179" t="str">
        <f t="shared" si="1429"/>
        <v>AJ$1028</v>
      </c>
      <c r="AK1043" s="179" t="str">
        <f t="shared" si="1429"/>
        <v>AK$1028</v>
      </c>
      <c r="AL1043" s="179" t="str">
        <f t="shared" si="1429"/>
        <v>AL$1028</v>
      </c>
      <c r="AM1043" s="179" t="str">
        <f t="shared" si="1429"/>
        <v>AM$1028</v>
      </c>
      <c r="AN1043" s="179" t="str">
        <f t="shared" si="1429"/>
        <v>AN$1028</v>
      </c>
      <c r="AO1043" s="179" t="str">
        <f t="shared" si="1429"/>
        <v>AO$1028</v>
      </c>
      <c r="AP1043" s="179" t="str">
        <f t="shared" si="1429"/>
        <v>AP$1028</v>
      </c>
      <c r="AQ1043" s="179" t="str">
        <f t="shared" si="1429"/>
        <v>AQ$1028</v>
      </c>
      <c r="AR1043" s="179" t="str">
        <f t="shared" si="1429"/>
        <v>AR$1028</v>
      </c>
      <c r="AS1043" s="179" t="str">
        <f t="shared" si="1429"/>
        <v>AS$1028</v>
      </c>
      <c r="AT1043" s="179" t="str">
        <f t="shared" si="1429"/>
        <v>AT$1028</v>
      </c>
      <c r="AU1043" s="179" t="str">
        <f t="shared" si="1429"/>
        <v>AU$1028</v>
      </c>
      <c r="AV1043" s="179" t="str">
        <f t="shared" si="1429"/>
        <v>AV$1028</v>
      </c>
      <c r="AW1043" s="179" t="str">
        <f t="shared" si="1429"/>
        <v>AW$1028</v>
      </c>
      <c r="AX1043" s="179" t="str">
        <f t="shared" si="1429"/>
        <v>AX$1028</v>
      </c>
      <c r="AY1043" s="179" t="str">
        <f t="shared" si="1429"/>
        <v>AY$1028</v>
      </c>
      <c r="AZ1043" s="179" t="str">
        <f t="shared" si="1429"/>
        <v>AZ$1028</v>
      </c>
      <c r="BA1043" s="179" t="str">
        <f t="shared" si="1429"/>
        <v>BA$1028</v>
      </c>
      <c r="BB1043" s="179" t="str">
        <f t="shared" si="1429"/>
        <v>BB$1028</v>
      </c>
      <c r="BC1043" s="179" t="str">
        <f t="shared" si="1429"/>
        <v>BC$1028</v>
      </c>
      <c r="BD1043" s="179" t="str">
        <f t="shared" si="1429"/>
        <v>BD$1028</v>
      </c>
      <c r="BE1043" s="179" t="str">
        <f t="shared" si="1429"/>
        <v>BE$1028</v>
      </c>
      <c r="BF1043" s="179" t="str">
        <f t="shared" si="1429"/>
        <v>BF$1028</v>
      </c>
      <c r="BG1043" s="179" t="str">
        <f t="shared" si="1429"/>
        <v>BG$1028</v>
      </c>
      <c r="BH1043" s="179" t="str">
        <f t="shared" si="1429"/>
        <v>BH$1028</v>
      </c>
      <c r="BI1043" s="179" t="str">
        <f t="shared" si="1429"/>
        <v>BI$1028</v>
      </c>
      <c r="BJ1043" s="179" t="str">
        <f t="shared" si="1429"/>
        <v>BJ$1028</v>
      </c>
      <c r="BK1043" s="179" t="str">
        <f t="shared" si="1429"/>
        <v>BK$1028</v>
      </c>
      <c r="BL1043" s="179" t="str">
        <f t="shared" si="1429"/>
        <v>BL$1028</v>
      </c>
      <c r="BM1043" s="179" t="str">
        <f t="shared" si="1429"/>
        <v>BM$1028</v>
      </c>
      <c r="BN1043" s="179" t="str">
        <f t="shared" si="1429"/>
        <v>BN$1028</v>
      </c>
      <c r="BO1043" s="179" t="str">
        <f t="shared" si="1429"/>
        <v>BO$1028</v>
      </c>
      <c r="BP1043" s="179" t="str">
        <f t="shared" si="1429"/>
        <v>BP$1028</v>
      </c>
      <c r="BQ1043" s="179" t="str">
        <f t="shared" si="1429"/>
        <v>BQ$1028</v>
      </c>
      <c r="BR1043" s="179" t="str">
        <f t="shared" si="1429"/>
        <v>BR$1028</v>
      </c>
      <c r="BS1043" s="179" t="str">
        <f t="shared" si="1429"/>
        <v>BS$1028</v>
      </c>
      <c r="BT1043" s="179" t="str">
        <f t="shared" si="1429"/>
        <v>BT$1028</v>
      </c>
      <c r="BU1043" s="179" t="str">
        <f t="shared" si="1429"/>
        <v>BU$1028</v>
      </c>
      <c r="BV1043" s="179" t="str">
        <f t="shared" si="1429"/>
        <v>BV$1028</v>
      </c>
      <c r="BW1043" s="179" t="str">
        <f t="shared" si="1429"/>
        <v>BW$1028</v>
      </c>
      <c r="BX1043" s="179" t="str">
        <f t="shared" si="1429"/>
        <v>BX$1028</v>
      </c>
      <c r="BY1043" s="179" t="str">
        <f t="shared" si="1429"/>
        <v>BY$1028</v>
      </c>
      <c r="BZ1043" s="179" t="str">
        <f t="shared" si="1429"/>
        <v>BZ$1028</v>
      </c>
      <c r="CA1043" s="179" t="str">
        <f t="shared" si="1429"/>
        <v>CA$1028</v>
      </c>
      <c r="CB1043" s="179" t="str">
        <f t="shared" si="1429"/>
        <v>CB$1028</v>
      </c>
      <c r="CC1043" s="179" t="str">
        <f t="shared" si="1429"/>
        <v>CC$1028</v>
      </c>
      <c r="CD1043" s="179" t="str">
        <f t="shared" si="1429"/>
        <v>CD$1028</v>
      </c>
      <c r="CE1043" s="179" t="str">
        <f t="shared" si="1429"/>
        <v>CE$1028</v>
      </c>
      <c r="CF1043" s="179" t="str">
        <f t="shared" ref="CF1043:DL1043" si="1430">ADDRESS(ROW(CF1028),COLUMN(CF1028),2)</f>
        <v>CF$1028</v>
      </c>
      <c r="CG1043" s="179" t="str">
        <f t="shared" si="1430"/>
        <v>CG$1028</v>
      </c>
      <c r="CH1043" s="179" t="str">
        <f t="shared" si="1430"/>
        <v>CH$1028</v>
      </c>
      <c r="CI1043" s="179" t="str">
        <f t="shared" si="1430"/>
        <v>CI$1028</v>
      </c>
      <c r="CJ1043" s="179" t="str">
        <f t="shared" si="1430"/>
        <v>CJ$1028</v>
      </c>
      <c r="CK1043" s="179" t="str">
        <f t="shared" si="1430"/>
        <v>CK$1028</v>
      </c>
      <c r="CL1043" s="179" t="str">
        <f t="shared" si="1430"/>
        <v>CL$1028</v>
      </c>
      <c r="CM1043" s="179" t="str">
        <f t="shared" si="1430"/>
        <v>CM$1028</v>
      </c>
      <c r="CN1043" s="179" t="str">
        <f t="shared" si="1430"/>
        <v>CN$1028</v>
      </c>
      <c r="CO1043" s="179" t="str">
        <f t="shared" si="1430"/>
        <v>CO$1028</v>
      </c>
      <c r="CP1043" s="179" t="str">
        <f t="shared" si="1430"/>
        <v>CP$1028</v>
      </c>
      <c r="CQ1043" s="179" t="str">
        <f t="shared" si="1430"/>
        <v>CQ$1028</v>
      </c>
      <c r="CR1043" s="179" t="str">
        <f t="shared" si="1430"/>
        <v>CR$1028</v>
      </c>
      <c r="CS1043" s="179" t="str">
        <f t="shared" si="1430"/>
        <v>CS$1028</v>
      </c>
      <c r="CT1043" s="179" t="str">
        <f t="shared" si="1430"/>
        <v>CT$1028</v>
      </c>
      <c r="CU1043" s="179" t="str">
        <f t="shared" si="1430"/>
        <v>CU$1028</v>
      </c>
      <c r="CV1043" s="179" t="str">
        <f t="shared" si="1430"/>
        <v>CV$1028</v>
      </c>
      <c r="CW1043" s="179" t="str">
        <f t="shared" si="1430"/>
        <v>CW$1028</v>
      </c>
      <c r="CX1043" s="179" t="str">
        <f t="shared" si="1430"/>
        <v>CX$1028</v>
      </c>
      <c r="CY1043" s="179" t="str">
        <f t="shared" si="1430"/>
        <v>CY$1028</v>
      </c>
      <c r="CZ1043" s="179" t="str">
        <f t="shared" si="1430"/>
        <v>CZ$1028</v>
      </c>
      <c r="DA1043" s="179" t="str">
        <f t="shared" si="1430"/>
        <v>DA$1028</v>
      </c>
      <c r="DB1043" s="179" t="str">
        <f t="shared" si="1430"/>
        <v>DB$1028</v>
      </c>
      <c r="DC1043" s="179" t="str">
        <f t="shared" si="1430"/>
        <v>DC$1028</v>
      </c>
      <c r="DD1043" s="179" t="str">
        <f t="shared" si="1430"/>
        <v>DD$1028</v>
      </c>
      <c r="DE1043" s="179" t="str">
        <f t="shared" si="1430"/>
        <v>DE$1028</v>
      </c>
      <c r="DF1043" s="179" t="str">
        <f t="shared" si="1430"/>
        <v>DF$1028</v>
      </c>
      <c r="DG1043" s="179" t="str">
        <f t="shared" si="1430"/>
        <v>DG$1028</v>
      </c>
      <c r="DH1043" s="179" t="str">
        <f t="shared" si="1430"/>
        <v>DH$1028</v>
      </c>
      <c r="DI1043" s="179" t="str">
        <f t="shared" si="1430"/>
        <v>DI$1028</v>
      </c>
      <c r="DJ1043" s="179" t="str">
        <f t="shared" si="1430"/>
        <v>DJ$1028</v>
      </c>
      <c r="DK1043" s="179" t="str">
        <f t="shared" si="1430"/>
        <v>DK$1028</v>
      </c>
      <c r="DL1043" s="179" t="str">
        <f t="shared" si="1430"/>
        <v>DL$1028</v>
      </c>
    </row>
    <row r="1044" spans="1:116" x14ac:dyDescent="0.4">
      <c r="B1044" t="s">
        <v>332</v>
      </c>
      <c r="D1044" t="s">
        <v>850</v>
      </c>
      <c r="E1044" s="8" t="str">
        <f>ROW()&amp;" "&amp;D1044</f>
        <v>1044 LAMORT-PV</v>
      </c>
      <c r="G1044" s="136" t="str">
        <f>G1009</f>
        <v>Primary volume driver</v>
      </c>
      <c r="H1044" s="12"/>
      <c r="I1044" s="60"/>
      <c r="J1044" s="60"/>
      <c r="K1044" s="15"/>
      <c r="L1044" s="15"/>
      <c r="M1044" s="15"/>
      <c r="N1044" s="15"/>
      <c r="O1044" s="15"/>
      <c r="P1044" s="15"/>
      <c r="R1044" s="15"/>
      <c r="S1044" s="179" t="str">
        <f t="shared" ref="S1044:CD1044" si="1431">S1009</f>
        <v>S$17</v>
      </c>
      <c r="T1044" s="179" t="str">
        <f t="shared" si="1431"/>
        <v>T$17</v>
      </c>
      <c r="U1044" s="179" t="str">
        <f t="shared" si="1431"/>
        <v>U$17</v>
      </c>
      <c r="V1044" s="179" t="str">
        <f t="shared" si="1431"/>
        <v>V$17</v>
      </c>
      <c r="W1044" s="179" t="str">
        <f t="shared" si="1431"/>
        <v>W$17</v>
      </c>
      <c r="X1044" s="179" t="str">
        <f t="shared" si="1431"/>
        <v>X$17</v>
      </c>
      <c r="Y1044" s="179" t="str">
        <f t="shared" si="1431"/>
        <v>Y$17</v>
      </c>
      <c r="Z1044" s="179" t="str">
        <f t="shared" si="1431"/>
        <v>Z$17</v>
      </c>
      <c r="AA1044" s="179" t="str">
        <f t="shared" si="1431"/>
        <v>AA$17</v>
      </c>
      <c r="AB1044" s="179" t="str">
        <f t="shared" si="1431"/>
        <v>AB$17</v>
      </c>
      <c r="AC1044" s="179" t="str">
        <f t="shared" si="1431"/>
        <v>AC$17</v>
      </c>
      <c r="AD1044" s="179" t="str">
        <f t="shared" si="1431"/>
        <v>AD$17</v>
      </c>
      <c r="AE1044" s="179" t="str">
        <f t="shared" si="1431"/>
        <v>AE$17</v>
      </c>
      <c r="AF1044" s="179" t="str">
        <f t="shared" si="1431"/>
        <v>AF$17</v>
      </c>
      <c r="AG1044" s="179" t="str">
        <f t="shared" si="1431"/>
        <v>AG$17</v>
      </c>
      <c r="AH1044" s="179" t="str">
        <f t="shared" si="1431"/>
        <v>AH$17</v>
      </c>
      <c r="AI1044" s="179" t="str">
        <f t="shared" si="1431"/>
        <v>AI$17</v>
      </c>
      <c r="AJ1044" s="179" t="str">
        <f t="shared" si="1431"/>
        <v>AJ$17</v>
      </c>
      <c r="AK1044" s="179" t="str">
        <f t="shared" si="1431"/>
        <v>AK$17</v>
      </c>
      <c r="AL1044" s="179" t="str">
        <f t="shared" si="1431"/>
        <v>AL$17</v>
      </c>
      <c r="AM1044" s="179" t="str">
        <f t="shared" si="1431"/>
        <v>AM$17</v>
      </c>
      <c r="AN1044" s="179" t="str">
        <f t="shared" si="1431"/>
        <v>AN$17</v>
      </c>
      <c r="AO1044" s="179" t="str">
        <f t="shared" si="1431"/>
        <v>AO$17</v>
      </c>
      <c r="AP1044" s="179" t="str">
        <f t="shared" si="1431"/>
        <v>AP$17</v>
      </c>
      <c r="AQ1044" s="179" t="str">
        <f t="shared" si="1431"/>
        <v>AQ$17</v>
      </c>
      <c r="AR1044" s="179" t="str">
        <f t="shared" si="1431"/>
        <v>AR$17</v>
      </c>
      <c r="AS1044" s="179" t="str">
        <f t="shared" si="1431"/>
        <v>AS$17</v>
      </c>
      <c r="AT1044" s="179" t="str">
        <f t="shared" si="1431"/>
        <v>AT$17</v>
      </c>
      <c r="AU1044" s="179" t="str">
        <f t="shared" si="1431"/>
        <v>AU$17</v>
      </c>
      <c r="AV1044" s="179" t="str">
        <f t="shared" si="1431"/>
        <v>AV$17</v>
      </c>
      <c r="AW1044" s="179" t="str">
        <f t="shared" si="1431"/>
        <v>AW$17</v>
      </c>
      <c r="AX1044" s="179" t="str">
        <f t="shared" si="1431"/>
        <v>AX$17</v>
      </c>
      <c r="AY1044" s="179" t="str">
        <f t="shared" si="1431"/>
        <v>AY$17</v>
      </c>
      <c r="AZ1044" s="179" t="str">
        <f t="shared" si="1431"/>
        <v>AZ$17</v>
      </c>
      <c r="BA1044" s="179" t="str">
        <f t="shared" si="1431"/>
        <v>BA$17</v>
      </c>
      <c r="BB1044" s="179" t="str">
        <f t="shared" si="1431"/>
        <v>BB$17</v>
      </c>
      <c r="BC1044" s="179" t="str">
        <f t="shared" si="1431"/>
        <v>BC$17</v>
      </c>
      <c r="BD1044" s="179" t="str">
        <f t="shared" si="1431"/>
        <v>BD$17</v>
      </c>
      <c r="BE1044" s="179" t="str">
        <f t="shared" si="1431"/>
        <v>BE$17</v>
      </c>
      <c r="BF1044" s="179" t="str">
        <f t="shared" si="1431"/>
        <v>BF$17</v>
      </c>
      <c r="BG1044" s="179" t="str">
        <f t="shared" si="1431"/>
        <v>BG$17</v>
      </c>
      <c r="BH1044" s="179" t="str">
        <f t="shared" si="1431"/>
        <v>BH$17</v>
      </c>
      <c r="BI1044" s="179" t="str">
        <f t="shared" si="1431"/>
        <v>BI$17</v>
      </c>
      <c r="BJ1044" s="179" t="str">
        <f t="shared" si="1431"/>
        <v>BJ$17</v>
      </c>
      <c r="BK1044" s="179" t="str">
        <f t="shared" si="1431"/>
        <v>BK$17</v>
      </c>
      <c r="BL1044" s="179" t="str">
        <f t="shared" si="1431"/>
        <v>BL$17</v>
      </c>
      <c r="BM1044" s="179" t="str">
        <f t="shared" si="1431"/>
        <v>BM$17</v>
      </c>
      <c r="BN1044" s="179" t="str">
        <f t="shared" si="1431"/>
        <v>BN$17</v>
      </c>
      <c r="BO1044" s="179" t="str">
        <f t="shared" si="1431"/>
        <v>BO$17</v>
      </c>
      <c r="BP1044" s="179" t="str">
        <f t="shared" si="1431"/>
        <v>BP$17</v>
      </c>
      <c r="BQ1044" s="179" t="str">
        <f t="shared" si="1431"/>
        <v>BQ$17</v>
      </c>
      <c r="BR1044" s="179" t="str">
        <f t="shared" si="1431"/>
        <v>BR$17</v>
      </c>
      <c r="BS1044" s="179" t="str">
        <f t="shared" si="1431"/>
        <v>BS$17</v>
      </c>
      <c r="BT1044" s="179" t="str">
        <f t="shared" si="1431"/>
        <v>BT$17</v>
      </c>
      <c r="BU1044" s="179" t="str">
        <f t="shared" si="1431"/>
        <v>BU$17</v>
      </c>
      <c r="BV1044" s="179" t="str">
        <f t="shared" si="1431"/>
        <v>BV$17</v>
      </c>
      <c r="BW1044" s="179" t="str">
        <f t="shared" si="1431"/>
        <v>BW$17</v>
      </c>
      <c r="BX1044" s="179" t="str">
        <f t="shared" si="1431"/>
        <v>BX$17</v>
      </c>
      <c r="BY1044" s="179" t="str">
        <f t="shared" si="1431"/>
        <v>BY$17</v>
      </c>
      <c r="BZ1044" s="179" t="str">
        <f t="shared" si="1431"/>
        <v>BZ$17</v>
      </c>
      <c r="CA1044" s="179" t="str">
        <f t="shared" si="1431"/>
        <v>CA$17</v>
      </c>
      <c r="CB1044" s="179" t="str">
        <f t="shared" si="1431"/>
        <v>CB$17</v>
      </c>
      <c r="CC1044" s="179" t="str">
        <f t="shared" si="1431"/>
        <v>CC$17</v>
      </c>
      <c r="CD1044" s="179" t="str">
        <f t="shared" si="1431"/>
        <v>CD$17</v>
      </c>
      <c r="CE1044" s="179" t="str">
        <f t="shared" ref="CE1044:CL1044" si="1432">CE1009</f>
        <v>CE$17</v>
      </c>
      <c r="CF1044" s="179" t="str">
        <f t="shared" si="1432"/>
        <v>CF$17</v>
      </c>
      <c r="CG1044" s="179" t="str">
        <f t="shared" si="1432"/>
        <v>CG$17</v>
      </c>
      <c r="CH1044" s="179" t="str">
        <f t="shared" si="1432"/>
        <v>CH$17</v>
      </c>
      <c r="CI1044" s="179" t="str">
        <f t="shared" si="1432"/>
        <v>CI$17</v>
      </c>
      <c r="CJ1044" s="179" t="str">
        <f t="shared" si="1432"/>
        <v>CJ$17</v>
      </c>
      <c r="CK1044" s="179" t="str">
        <f t="shared" si="1432"/>
        <v>CK$17</v>
      </c>
      <c r="CL1044" s="179" t="str">
        <f t="shared" si="1432"/>
        <v>CL$17</v>
      </c>
      <c r="CN1044" s="60"/>
      <c r="CO1044" s="179" t="str">
        <f t="shared" ref="CO1044:DK1044" si="1433">CO1009</f>
        <v>CO$17</v>
      </c>
      <c r="CP1044" s="179" t="str">
        <f t="shared" si="1433"/>
        <v>CP$17</v>
      </c>
      <c r="CQ1044" s="179" t="str">
        <f t="shared" si="1433"/>
        <v>CQ$17</v>
      </c>
      <c r="CR1044" s="179" t="str">
        <f t="shared" si="1433"/>
        <v>CR$17</v>
      </c>
      <c r="CS1044" s="179" t="str">
        <f t="shared" si="1433"/>
        <v>CS$17</v>
      </c>
      <c r="CT1044" s="179" t="str">
        <f t="shared" si="1433"/>
        <v>CT$17</v>
      </c>
      <c r="CU1044" s="179" t="str">
        <f t="shared" si="1433"/>
        <v>CU$17</v>
      </c>
      <c r="CV1044" s="179" t="str">
        <f t="shared" si="1433"/>
        <v>CV$17</v>
      </c>
      <c r="CW1044" s="179" t="str">
        <f t="shared" si="1433"/>
        <v>CW$17</v>
      </c>
      <c r="CX1044" s="179" t="str">
        <f t="shared" si="1433"/>
        <v>CX$17</v>
      </c>
      <c r="CY1044" s="179" t="str">
        <f t="shared" si="1433"/>
        <v>CY$17</v>
      </c>
      <c r="CZ1044" s="179" t="str">
        <f t="shared" si="1433"/>
        <v>CZ$17</v>
      </c>
      <c r="DA1044" s="179" t="str">
        <f t="shared" si="1433"/>
        <v>DA$17</v>
      </c>
      <c r="DB1044" s="179" t="str">
        <f t="shared" si="1433"/>
        <v>DB$17</v>
      </c>
      <c r="DC1044" s="179" t="str">
        <f t="shared" si="1433"/>
        <v>DC$17</v>
      </c>
      <c r="DD1044" s="179" t="str">
        <f t="shared" si="1433"/>
        <v>DD$17</v>
      </c>
      <c r="DE1044" s="179" t="str">
        <f t="shared" si="1433"/>
        <v>DE$17</v>
      </c>
      <c r="DF1044" s="179" t="str">
        <f t="shared" si="1433"/>
        <v>DF$17</v>
      </c>
      <c r="DG1044" s="179" t="str">
        <f t="shared" si="1433"/>
        <v>DG$17</v>
      </c>
      <c r="DH1044" s="179" t="str">
        <f t="shared" si="1433"/>
        <v>DH$17</v>
      </c>
      <c r="DI1044" s="179" t="str">
        <f t="shared" si="1433"/>
        <v>DI$17</v>
      </c>
      <c r="DJ1044" s="179" t="str">
        <f t="shared" si="1433"/>
        <v>DJ$17</v>
      </c>
      <c r="DK1044" s="179" t="str">
        <f t="shared" si="1433"/>
        <v>DK$17</v>
      </c>
      <c r="DL1044" s="179" t="str">
        <f t="shared" ref="DL1044:DL1045" si="1434">DL1009</f>
        <v>DL$17</v>
      </c>
    </row>
    <row r="1045" spans="1:116" x14ac:dyDescent="0.4">
      <c r="B1045" t="s">
        <v>332</v>
      </c>
      <c r="D1045" t="s">
        <v>850</v>
      </c>
      <c r="E1045" s="8" t="str">
        <f t="shared" ref="E1045:E1048" si="1435">ROW()&amp;" "&amp;D1045</f>
        <v>1045 LAMORT-PV</v>
      </c>
      <c r="G1045" s="191" t="str">
        <f>G1014</f>
        <v>Volume driven amortizing loan - no defaults:</v>
      </c>
      <c r="H1045" s="12"/>
      <c r="I1045" s="60"/>
      <c r="J1045" s="60"/>
      <c r="K1045" s="15"/>
      <c r="L1045" s="15"/>
      <c r="M1045" s="15"/>
      <c r="N1045" s="15"/>
      <c r="O1045" s="15"/>
      <c r="P1045" s="15"/>
      <c r="R1045" s="15"/>
      <c r="S1045" s="179">
        <f t="shared" ref="S1045:CD1045" si="1436">S1010</f>
        <v>0</v>
      </c>
      <c r="T1045" s="179">
        <f t="shared" si="1436"/>
        <v>0</v>
      </c>
      <c r="U1045" s="179">
        <f t="shared" si="1436"/>
        <v>0</v>
      </c>
      <c r="V1045" s="179">
        <f t="shared" si="1436"/>
        <v>0</v>
      </c>
      <c r="W1045" s="179">
        <f t="shared" si="1436"/>
        <v>0</v>
      </c>
      <c r="X1045" s="179">
        <f t="shared" si="1436"/>
        <v>0</v>
      </c>
      <c r="Y1045" s="179">
        <f t="shared" si="1436"/>
        <v>0</v>
      </c>
      <c r="Z1045" s="179">
        <f t="shared" si="1436"/>
        <v>0</v>
      </c>
      <c r="AA1045" s="179">
        <f t="shared" si="1436"/>
        <v>0</v>
      </c>
      <c r="AB1045" s="179">
        <f t="shared" si="1436"/>
        <v>0</v>
      </c>
      <c r="AC1045" s="179">
        <f t="shared" si="1436"/>
        <v>0</v>
      </c>
      <c r="AD1045" s="179">
        <f t="shared" si="1436"/>
        <v>0</v>
      </c>
      <c r="AE1045" s="179">
        <f t="shared" si="1436"/>
        <v>0</v>
      </c>
      <c r="AF1045" s="179">
        <f t="shared" si="1436"/>
        <v>0</v>
      </c>
      <c r="AG1045" s="179">
        <f t="shared" si="1436"/>
        <v>0</v>
      </c>
      <c r="AH1045" s="179">
        <f t="shared" si="1436"/>
        <v>0</v>
      </c>
      <c r="AI1045" s="179">
        <f t="shared" si="1436"/>
        <v>0</v>
      </c>
      <c r="AJ1045" s="179">
        <f t="shared" si="1436"/>
        <v>0</v>
      </c>
      <c r="AK1045" s="179">
        <f t="shared" si="1436"/>
        <v>0</v>
      </c>
      <c r="AL1045" s="179">
        <f t="shared" si="1436"/>
        <v>0</v>
      </c>
      <c r="AM1045" s="179">
        <f t="shared" si="1436"/>
        <v>0</v>
      </c>
      <c r="AN1045" s="179">
        <f t="shared" si="1436"/>
        <v>0</v>
      </c>
      <c r="AO1045" s="179">
        <f t="shared" si="1436"/>
        <v>0</v>
      </c>
      <c r="AP1045" s="179">
        <f t="shared" si="1436"/>
        <v>0</v>
      </c>
      <c r="AQ1045" s="179">
        <f t="shared" si="1436"/>
        <v>0</v>
      </c>
      <c r="AR1045" s="179">
        <f t="shared" si="1436"/>
        <v>0</v>
      </c>
      <c r="AS1045" s="179">
        <f t="shared" si="1436"/>
        <v>0</v>
      </c>
      <c r="AT1045" s="179">
        <f t="shared" si="1436"/>
        <v>0</v>
      </c>
      <c r="AU1045" s="179">
        <f t="shared" si="1436"/>
        <v>0</v>
      </c>
      <c r="AV1045" s="179">
        <f t="shared" si="1436"/>
        <v>0</v>
      </c>
      <c r="AW1045" s="179">
        <f t="shared" si="1436"/>
        <v>0</v>
      </c>
      <c r="AX1045" s="179">
        <f t="shared" si="1436"/>
        <v>0</v>
      </c>
      <c r="AY1045" s="179">
        <f t="shared" si="1436"/>
        <v>0</v>
      </c>
      <c r="AZ1045" s="179">
        <f t="shared" si="1436"/>
        <v>0</v>
      </c>
      <c r="BA1045" s="179">
        <f t="shared" si="1436"/>
        <v>0</v>
      </c>
      <c r="BB1045" s="179">
        <f t="shared" si="1436"/>
        <v>0</v>
      </c>
      <c r="BC1045" s="179">
        <f t="shared" si="1436"/>
        <v>0</v>
      </c>
      <c r="BD1045" s="179">
        <f t="shared" si="1436"/>
        <v>0</v>
      </c>
      <c r="BE1045" s="179">
        <f t="shared" si="1436"/>
        <v>0</v>
      </c>
      <c r="BF1045" s="179">
        <f t="shared" si="1436"/>
        <v>0</v>
      </c>
      <c r="BG1045" s="179">
        <f t="shared" si="1436"/>
        <v>0</v>
      </c>
      <c r="BH1045" s="179">
        <f t="shared" si="1436"/>
        <v>0</v>
      </c>
      <c r="BI1045" s="179">
        <f t="shared" si="1436"/>
        <v>0</v>
      </c>
      <c r="BJ1045" s="179">
        <f t="shared" si="1436"/>
        <v>0</v>
      </c>
      <c r="BK1045" s="179">
        <f t="shared" si="1436"/>
        <v>0</v>
      </c>
      <c r="BL1045" s="179">
        <f t="shared" si="1436"/>
        <v>0</v>
      </c>
      <c r="BM1045" s="179">
        <f t="shared" si="1436"/>
        <v>0</v>
      </c>
      <c r="BN1045" s="179">
        <f t="shared" si="1436"/>
        <v>0</v>
      </c>
      <c r="BO1045" s="179">
        <f t="shared" si="1436"/>
        <v>0</v>
      </c>
      <c r="BP1045" s="179">
        <f t="shared" si="1436"/>
        <v>0</v>
      </c>
      <c r="BQ1045" s="179">
        <f t="shared" si="1436"/>
        <v>0</v>
      </c>
      <c r="BR1045" s="179">
        <f t="shared" si="1436"/>
        <v>0</v>
      </c>
      <c r="BS1045" s="179">
        <f t="shared" si="1436"/>
        <v>0</v>
      </c>
      <c r="BT1045" s="179">
        <f t="shared" si="1436"/>
        <v>0</v>
      </c>
      <c r="BU1045" s="179">
        <f t="shared" si="1436"/>
        <v>0</v>
      </c>
      <c r="BV1045" s="179">
        <f t="shared" si="1436"/>
        <v>0</v>
      </c>
      <c r="BW1045" s="179">
        <f t="shared" si="1436"/>
        <v>0</v>
      </c>
      <c r="BX1045" s="179">
        <f t="shared" si="1436"/>
        <v>0</v>
      </c>
      <c r="BY1045" s="179">
        <f t="shared" si="1436"/>
        <v>0</v>
      </c>
      <c r="BZ1045" s="179">
        <f t="shared" si="1436"/>
        <v>0</v>
      </c>
      <c r="CA1045" s="179">
        <f t="shared" si="1436"/>
        <v>0</v>
      </c>
      <c r="CB1045" s="179">
        <f t="shared" si="1436"/>
        <v>0</v>
      </c>
      <c r="CC1045" s="179">
        <f t="shared" si="1436"/>
        <v>0</v>
      </c>
      <c r="CD1045" s="179">
        <f t="shared" si="1436"/>
        <v>0</v>
      </c>
      <c r="CE1045" s="179">
        <f t="shared" ref="CE1045:CL1045" si="1437">CE1010</f>
        <v>0</v>
      </c>
      <c r="CF1045" s="179">
        <f t="shared" si="1437"/>
        <v>0</v>
      </c>
      <c r="CG1045" s="179">
        <f t="shared" si="1437"/>
        <v>0</v>
      </c>
      <c r="CH1045" s="179">
        <f t="shared" si="1437"/>
        <v>0</v>
      </c>
      <c r="CI1045" s="179">
        <f t="shared" si="1437"/>
        <v>0</v>
      </c>
      <c r="CJ1045" s="179">
        <f t="shared" si="1437"/>
        <v>0</v>
      </c>
      <c r="CK1045" s="179">
        <f t="shared" si="1437"/>
        <v>0</v>
      </c>
      <c r="CL1045" s="179">
        <f t="shared" si="1437"/>
        <v>0</v>
      </c>
      <c r="CN1045" s="60"/>
      <c r="CO1045" s="179">
        <f t="shared" ref="CO1045:DK1045" si="1438">CO1010</f>
        <v>0</v>
      </c>
      <c r="CP1045" s="179">
        <f t="shared" si="1438"/>
        <v>0</v>
      </c>
      <c r="CQ1045" s="179">
        <f t="shared" si="1438"/>
        <v>0</v>
      </c>
      <c r="CR1045" s="179">
        <f t="shared" si="1438"/>
        <v>0</v>
      </c>
      <c r="CS1045" s="179">
        <f t="shared" si="1438"/>
        <v>0</v>
      </c>
      <c r="CT1045" s="179">
        <f t="shared" si="1438"/>
        <v>0</v>
      </c>
      <c r="CU1045" s="179">
        <f t="shared" si="1438"/>
        <v>0</v>
      </c>
      <c r="CV1045" s="179">
        <f t="shared" si="1438"/>
        <v>0</v>
      </c>
      <c r="CW1045" s="179">
        <f t="shared" si="1438"/>
        <v>0</v>
      </c>
      <c r="CX1045" s="179">
        <f t="shared" si="1438"/>
        <v>0</v>
      </c>
      <c r="CY1045" s="179">
        <f t="shared" si="1438"/>
        <v>0</v>
      </c>
      <c r="CZ1045" s="179">
        <f t="shared" si="1438"/>
        <v>0</v>
      </c>
      <c r="DA1045" s="179">
        <f t="shared" si="1438"/>
        <v>0</v>
      </c>
      <c r="DB1045" s="179">
        <f t="shared" si="1438"/>
        <v>0</v>
      </c>
      <c r="DC1045" s="179">
        <f t="shared" si="1438"/>
        <v>0</v>
      </c>
      <c r="DD1045" s="179">
        <f t="shared" si="1438"/>
        <v>0</v>
      </c>
      <c r="DE1045" s="179">
        <f t="shared" si="1438"/>
        <v>0</v>
      </c>
      <c r="DF1045" s="179">
        <f t="shared" si="1438"/>
        <v>0</v>
      </c>
      <c r="DG1045" s="179">
        <f t="shared" si="1438"/>
        <v>0</v>
      </c>
      <c r="DH1045" s="179">
        <f t="shared" si="1438"/>
        <v>0</v>
      </c>
      <c r="DI1045" s="179">
        <f t="shared" si="1438"/>
        <v>0</v>
      </c>
      <c r="DJ1045" s="179">
        <f t="shared" si="1438"/>
        <v>0</v>
      </c>
      <c r="DK1045" s="179">
        <f t="shared" si="1438"/>
        <v>0</v>
      </c>
      <c r="DL1045" s="179">
        <f t="shared" si="1434"/>
        <v>0</v>
      </c>
    </row>
    <row r="1046" spans="1:116" x14ac:dyDescent="0.4">
      <c r="B1046" t="s">
        <v>332</v>
      </c>
      <c r="D1046" t="s">
        <v>850</v>
      </c>
      <c r="E1046" s="8" t="str">
        <f t="shared" si="1435"/>
        <v>1046 LAMORT-PV</v>
      </c>
      <c r="G1046" s="241" t="str">
        <f>IFERROR(SUBSTITUTE(TRIM(MID(G1014, SEARCH("-", G1014) + 1, LEN(G1014))),":",""),"no unit")</f>
        <v>no defaults</v>
      </c>
      <c r="H1046" s="12"/>
      <c r="I1046" s="60"/>
      <c r="J1046" s="60"/>
      <c r="K1046" s="15"/>
      <c r="L1046" s="15"/>
      <c r="M1046" s="15"/>
      <c r="N1046" s="15"/>
      <c r="O1046" s="15"/>
      <c r="P1046" s="15"/>
      <c r="R1046" s="15"/>
      <c r="S1046" s="179"/>
      <c r="T1046" s="179"/>
      <c r="U1046" s="179"/>
      <c r="V1046" s="179"/>
      <c r="W1046" s="179"/>
      <c r="X1046" s="179"/>
      <c r="Y1046" s="179"/>
      <c r="Z1046" s="179"/>
      <c r="AA1046" s="179"/>
      <c r="AB1046" s="179"/>
      <c r="AC1046" s="179"/>
      <c r="AD1046" s="179"/>
      <c r="AE1046" s="179"/>
      <c r="AF1046" s="179"/>
      <c r="AG1046" s="179"/>
      <c r="AH1046" s="179"/>
      <c r="AI1046" s="179"/>
      <c r="AJ1046" s="179"/>
      <c r="AK1046" s="179"/>
      <c r="AL1046" s="179"/>
      <c r="AM1046" s="179"/>
      <c r="AN1046" s="179"/>
      <c r="AO1046" s="179"/>
      <c r="AP1046" s="179"/>
      <c r="AQ1046" s="179"/>
      <c r="AR1046" s="179"/>
      <c r="AS1046" s="179"/>
      <c r="AT1046" s="179"/>
      <c r="AU1046" s="179"/>
      <c r="AV1046" s="179"/>
      <c r="AW1046" s="179"/>
      <c r="AX1046" s="179"/>
      <c r="AY1046" s="179"/>
      <c r="AZ1046" s="179"/>
      <c r="BA1046" s="179"/>
      <c r="BB1046" s="179"/>
      <c r="BC1046" s="179"/>
      <c r="BD1046" s="179"/>
      <c r="BE1046" s="179"/>
      <c r="BF1046" s="179"/>
      <c r="BG1046" s="179"/>
      <c r="BH1046" s="179"/>
      <c r="BI1046" s="179"/>
      <c r="BJ1046" s="179"/>
      <c r="BK1046" s="179"/>
      <c r="BL1046" s="179"/>
      <c r="BM1046" s="179"/>
      <c r="BN1046" s="179"/>
      <c r="BO1046" s="179"/>
      <c r="BP1046" s="179"/>
      <c r="BQ1046" s="179"/>
      <c r="BR1046" s="179"/>
      <c r="BS1046" s="179"/>
      <c r="BT1046" s="179"/>
      <c r="BU1046" s="179"/>
      <c r="BV1046" s="179"/>
      <c r="BW1046" s="179"/>
      <c r="BX1046" s="179"/>
      <c r="BY1046" s="179"/>
      <c r="BZ1046" s="179"/>
      <c r="CA1046" s="179"/>
      <c r="CB1046" s="179"/>
      <c r="CC1046" s="179"/>
      <c r="CD1046" s="179"/>
      <c r="CE1046" s="179"/>
      <c r="CF1046" s="179"/>
      <c r="CG1046" s="179"/>
      <c r="CH1046" s="179"/>
      <c r="CI1046" s="179"/>
      <c r="CJ1046" s="179"/>
      <c r="CK1046" s="179"/>
      <c r="CL1046" s="179"/>
      <c r="CN1046" s="60"/>
      <c r="CO1046" s="179"/>
      <c r="CP1046" s="179"/>
      <c r="CQ1046" s="179"/>
      <c r="CR1046" s="179"/>
      <c r="CS1046" s="179"/>
      <c r="CT1046" s="179"/>
      <c r="CU1046" s="179"/>
      <c r="CV1046" s="179"/>
      <c r="CW1046" s="179"/>
      <c r="CX1046" s="179"/>
      <c r="CY1046" s="179"/>
      <c r="CZ1046" s="179"/>
      <c r="DA1046" s="179"/>
      <c r="DB1046" s="179"/>
      <c r="DC1046" s="179"/>
      <c r="DD1046" s="179"/>
      <c r="DE1046" s="179"/>
      <c r="DF1046" s="179"/>
      <c r="DG1046" s="179"/>
      <c r="DH1046" s="179"/>
      <c r="DI1046" s="179"/>
      <c r="DJ1046" s="179"/>
      <c r="DK1046" s="179"/>
      <c r="DL1046" s="179"/>
    </row>
    <row r="1047" spans="1:116" x14ac:dyDescent="0.4">
      <c r="B1047" t="s">
        <v>332</v>
      </c>
      <c r="D1047" t="s">
        <v>850</v>
      </c>
      <c r="E1047" s="8" t="str">
        <f t="shared" si="1435"/>
        <v>1047 LAMORT-PV</v>
      </c>
      <c r="G1047" s="136" t="str">
        <f>G1012</f>
        <v>Secondary revenue driver</v>
      </c>
      <c r="H1047" s="90"/>
      <c r="I1047" s="213"/>
      <c r="J1047" s="213"/>
      <c r="K1047" s="214"/>
      <c r="L1047" s="214"/>
      <c r="M1047" s="214"/>
      <c r="N1047" s="214"/>
      <c r="O1047" s="214"/>
      <c r="P1047" s="214"/>
      <c r="R1047" s="214"/>
      <c r="S1047" s="4"/>
      <c r="T1047" s="4"/>
      <c r="U1047" s="4"/>
      <c r="V1047" s="4"/>
      <c r="W1047" s="4"/>
      <c r="X1047" s="4"/>
      <c r="Y1047" s="4"/>
      <c r="Z1047" s="4"/>
      <c r="AA1047" s="4"/>
      <c r="AB1047" s="4"/>
      <c r="AC1047" s="4"/>
      <c r="AD1047" s="4"/>
      <c r="AE1047" s="4"/>
      <c r="AF1047" s="4"/>
      <c r="AG1047" s="4"/>
      <c r="AH1047" s="4"/>
      <c r="AI1047" s="4"/>
      <c r="AJ1047" s="4"/>
      <c r="AK1047" s="4"/>
      <c r="AL1047" s="4"/>
      <c r="AM1047" s="4"/>
      <c r="AN1047" s="4"/>
      <c r="AO1047" s="4"/>
      <c r="AP1047" s="4"/>
      <c r="AQ1047" s="4"/>
      <c r="AR1047" s="4"/>
      <c r="AS1047" s="4"/>
      <c r="AT1047" s="4"/>
      <c r="AU1047" s="4"/>
      <c r="AV1047" s="4"/>
      <c r="AW1047" s="4"/>
      <c r="AX1047" s="4"/>
      <c r="AY1047" s="4"/>
      <c r="AZ1047" s="4"/>
      <c r="BA1047" s="4"/>
      <c r="BB1047" s="4"/>
      <c r="BC1047" s="4"/>
      <c r="BD1047" s="4"/>
      <c r="BE1047" s="4"/>
      <c r="BF1047" s="4"/>
      <c r="BG1047" s="4"/>
      <c r="BH1047" s="4"/>
      <c r="BI1047" s="4"/>
      <c r="BJ1047" s="4"/>
      <c r="BK1047" s="4"/>
      <c r="BL1047" s="4"/>
      <c r="BM1047" s="4"/>
      <c r="BN1047" s="4"/>
      <c r="BO1047" s="4"/>
      <c r="BP1047" s="4"/>
      <c r="BQ1047" s="4"/>
      <c r="BR1047" s="4"/>
      <c r="BS1047" s="4"/>
      <c r="BT1047" s="4"/>
      <c r="BU1047" s="4"/>
      <c r="BV1047" s="4"/>
      <c r="BW1047" s="4"/>
      <c r="BX1047" s="4"/>
      <c r="BY1047" s="4"/>
      <c r="BZ1047" s="4"/>
      <c r="CA1047" s="4"/>
      <c r="CB1047" s="4"/>
      <c r="CC1047" s="4"/>
      <c r="CD1047" s="4"/>
      <c r="CE1047" s="4"/>
      <c r="CF1047" s="4"/>
      <c r="CG1047" s="4"/>
      <c r="CH1047" s="4"/>
      <c r="CI1047" s="4"/>
      <c r="CJ1047" s="4"/>
      <c r="CK1047" s="4"/>
      <c r="CL1047" s="4"/>
      <c r="CN1047" s="213"/>
      <c r="CO1047" s="4"/>
      <c r="CP1047" s="4"/>
      <c r="CQ1047" s="4"/>
      <c r="CR1047" s="4"/>
      <c r="CS1047" s="4"/>
      <c r="CT1047" s="4"/>
      <c r="CU1047" s="4"/>
      <c r="CV1047" s="4"/>
      <c r="CW1047" s="4"/>
      <c r="CX1047" s="4"/>
      <c r="CY1047" s="4"/>
      <c r="CZ1047" s="4"/>
      <c r="DA1047" s="4"/>
      <c r="DB1047" s="4"/>
      <c r="DC1047" s="4"/>
      <c r="DD1047" s="4"/>
      <c r="DE1047" s="4"/>
      <c r="DF1047" s="4"/>
      <c r="DG1047" s="4"/>
      <c r="DH1047" s="4"/>
      <c r="DI1047" s="4"/>
      <c r="DJ1047" s="4"/>
      <c r="DK1047" s="4"/>
      <c r="DL1047" s="4"/>
    </row>
    <row r="1048" spans="1:116" x14ac:dyDescent="0.4">
      <c r="B1048" t="s">
        <v>332</v>
      </c>
      <c r="D1048" t="s">
        <v>850</v>
      </c>
      <c r="E1048" s="8" t="str">
        <f t="shared" si="1435"/>
        <v>1048 LAMORT-PV</v>
      </c>
      <c r="G1048" s="136" t="str">
        <f>G1013</f>
        <v>Secondary volume driver</v>
      </c>
      <c r="H1048" s="12"/>
      <c r="I1048" s="60"/>
      <c r="J1048" s="60"/>
      <c r="K1048" s="15"/>
      <c r="L1048" s="15"/>
      <c r="M1048" s="15"/>
      <c r="N1048" s="15"/>
      <c r="O1048" s="15"/>
      <c r="P1048" s="15"/>
      <c r="R1048" s="15"/>
      <c r="S1048" s="179" t="str">
        <f t="shared" ref="S1048:CD1048" si="1439">S1013</f>
        <v>S$19</v>
      </c>
      <c r="T1048" s="179" t="str">
        <f t="shared" si="1439"/>
        <v>T$19</v>
      </c>
      <c r="U1048" s="179" t="str">
        <f t="shared" si="1439"/>
        <v>U$19</v>
      </c>
      <c r="V1048" s="179" t="str">
        <f t="shared" si="1439"/>
        <v>V$19</v>
      </c>
      <c r="W1048" s="179" t="str">
        <f t="shared" si="1439"/>
        <v>W$19</v>
      </c>
      <c r="X1048" s="179" t="str">
        <f t="shared" si="1439"/>
        <v>X$19</v>
      </c>
      <c r="Y1048" s="179" t="str">
        <f t="shared" si="1439"/>
        <v>Y$19</v>
      </c>
      <c r="Z1048" s="179" t="str">
        <f t="shared" si="1439"/>
        <v>Z$19</v>
      </c>
      <c r="AA1048" s="179" t="str">
        <f t="shared" si="1439"/>
        <v>AA$19</v>
      </c>
      <c r="AB1048" s="179" t="str">
        <f t="shared" si="1439"/>
        <v>AB$19</v>
      </c>
      <c r="AC1048" s="179" t="str">
        <f t="shared" si="1439"/>
        <v>AC$19</v>
      </c>
      <c r="AD1048" s="179" t="str">
        <f t="shared" si="1439"/>
        <v>AD$19</v>
      </c>
      <c r="AE1048" s="179" t="str">
        <f t="shared" si="1439"/>
        <v>AE$19</v>
      </c>
      <c r="AF1048" s="179" t="str">
        <f t="shared" si="1439"/>
        <v>AF$19</v>
      </c>
      <c r="AG1048" s="179" t="str">
        <f t="shared" si="1439"/>
        <v>AG$19</v>
      </c>
      <c r="AH1048" s="179" t="str">
        <f t="shared" si="1439"/>
        <v>AH$19</v>
      </c>
      <c r="AI1048" s="179" t="str">
        <f t="shared" si="1439"/>
        <v>AI$19</v>
      </c>
      <c r="AJ1048" s="179" t="str">
        <f t="shared" si="1439"/>
        <v>AJ$19</v>
      </c>
      <c r="AK1048" s="179" t="str">
        <f t="shared" si="1439"/>
        <v>AK$19</v>
      </c>
      <c r="AL1048" s="179" t="str">
        <f t="shared" si="1439"/>
        <v>AL$19</v>
      </c>
      <c r="AM1048" s="179" t="str">
        <f t="shared" si="1439"/>
        <v>AM$19</v>
      </c>
      <c r="AN1048" s="179" t="str">
        <f t="shared" si="1439"/>
        <v>AN$19</v>
      </c>
      <c r="AO1048" s="179" t="str">
        <f t="shared" si="1439"/>
        <v>AO$19</v>
      </c>
      <c r="AP1048" s="179" t="str">
        <f t="shared" si="1439"/>
        <v>AP$19</v>
      </c>
      <c r="AQ1048" s="179" t="str">
        <f t="shared" si="1439"/>
        <v>AQ$19</v>
      </c>
      <c r="AR1048" s="179" t="str">
        <f t="shared" si="1439"/>
        <v>AR$19</v>
      </c>
      <c r="AS1048" s="179" t="str">
        <f t="shared" si="1439"/>
        <v>AS$19</v>
      </c>
      <c r="AT1048" s="179" t="str">
        <f t="shared" si="1439"/>
        <v>AT$19</v>
      </c>
      <c r="AU1048" s="179" t="str">
        <f t="shared" si="1439"/>
        <v>AU$19</v>
      </c>
      <c r="AV1048" s="179" t="str">
        <f t="shared" si="1439"/>
        <v>AV$19</v>
      </c>
      <c r="AW1048" s="179" t="str">
        <f t="shared" si="1439"/>
        <v>AW$19</v>
      </c>
      <c r="AX1048" s="179" t="str">
        <f t="shared" si="1439"/>
        <v>AX$19</v>
      </c>
      <c r="AY1048" s="179" t="str">
        <f t="shared" si="1439"/>
        <v>AY$19</v>
      </c>
      <c r="AZ1048" s="179" t="str">
        <f t="shared" si="1439"/>
        <v>AZ$19</v>
      </c>
      <c r="BA1048" s="179" t="str">
        <f t="shared" si="1439"/>
        <v>BA$19</v>
      </c>
      <c r="BB1048" s="179" t="str">
        <f t="shared" si="1439"/>
        <v>BB$19</v>
      </c>
      <c r="BC1048" s="179" t="str">
        <f t="shared" si="1439"/>
        <v>BC$19</v>
      </c>
      <c r="BD1048" s="179" t="str">
        <f t="shared" si="1439"/>
        <v>BD$19</v>
      </c>
      <c r="BE1048" s="179" t="str">
        <f t="shared" si="1439"/>
        <v>BE$19</v>
      </c>
      <c r="BF1048" s="179" t="str">
        <f t="shared" si="1439"/>
        <v>BF$19</v>
      </c>
      <c r="BG1048" s="179" t="str">
        <f t="shared" si="1439"/>
        <v>BG$19</v>
      </c>
      <c r="BH1048" s="179" t="str">
        <f t="shared" si="1439"/>
        <v>BH$19</v>
      </c>
      <c r="BI1048" s="179" t="str">
        <f t="shared" si="1439"/>
        <v>BI$19</v>
      </c>
      <c r="BJ1048" s="179" t="str">
        <f t="shared" si="1439"/>
        <v>BJ$19</v>
      </c>
      <c r="BK1048" s="179" t="str">
        <f t="shared" si="1439"/>
        <v>BK$19</v>
      </c>
      <c r="BL1048" s="179" t="str">
        <f t="shared" si="1439"/>
        <v>BL$19</v>
      </c>
      <c r="BM1048" s="179" t="str">
        <f t="shared" si="1439"/>
        <v>BM$19</v>
      </c>
      <c r="BN1048" s="179" t="str">
        <f t="shared" si="1439"/>
        <v>BN$19</v>
      </c>
      <c r="BO1048" s="179" t="str">
        <f t="shared" si="1439"/>
        <v>BO$19</v>
      </c>
      <c r="BP1048" s="179" t="str">
        <f t="shared" si="1439"/>
        <v>BP$19</v>
      </c>
      <c r="BQ1048" s="179" t="str">
        <f t="shared" si="1439"/>
        <v>BQ$19</v>
      </c>
      <c r="BR1048" s="179" t="str">
        <f t="shared" si="1439"/>
        <v>BR$19</v>
      </c>
      <c r="BS1048" s="179" t="str">
        <f t="shared" si="1439"/>
        <v>BS$19</v>
      </c>
      <c r="BT1048" s="179" t="str">
        <f t="shared" si="1439"/>
        <v>BT$19</v>
      </c>
      <c r="BU1048" s="179" t="str">
        <f t="shared" si="1439"/>
        <v>BU$19</v>
      </c>
      <c r="BV1048" s="179" t="str">
        <f t="shared" si="1439"/>
        <v>BV$19</v>
      </c>
      <c r="BW1048" s="179" t="str">
        <f t="shared" si="1439"/>
        <v>BW$19</v>
      </c>
      <c r="BX1048" s="179" t="str">
        <f t="shared" si="1439"/>
        <v>BX$19</v>
      </c>
      <c r="BY1048" s="179" t="str">
        <f t="shared" si="1439"/>
        <v>BY$19</v>
      </c>
      <c r="BZ1048" s="179" t="str">
        <f t="shared" si="1439"/>
        <v>BZ$19</v>
      </c>
      <c r="CA1048" s="179" t="str">
        <f t="shared" si="1439"/>
        <v>CA$19</v>
      </c>
      <c r="CB1048" s="179" t="str">
        <f t="shared" si="1439"/>
        <v>CB$19</v>
      </c>
      <c r="CC1048" s="179" t="str">
        <f t="shared" si="1439"/>
        <v>CC$19</v>
      </c>
      <c r="CD1048" s="179" t="str">
        <f t="shared" si="1439"/>
        <v>CD$19</v>
      </c>
      <c r="CE1048" s="179" t="str">
        <f t="shared" ref="CE1048:CL1048" si="1440">CE1013</f>
        <v>CE$19</v>
      </c>
      <c r="CF1048" s="179" t="str">
        <f t="shared" si="1440"/>
        <v>CF$19</v>
      </c>
      <c r="CG1048" s="179" t="str">
        <f t="shared" si="1440"/>
        <v>CG$19</v>
      </c>
      <c r="CH1048" s="179" t="str">
        <f t="shared" si="1440"/>
        <v>CH$19</v>
      </c>
      <c r="CI1048" s="179" t="str">
        <f t="shared" si="1440"/>
        <v>CI$19</v>
      </c>
      <c r="CJ1048" s="179" t="str">
        <f t="shared" si="1440"/>
        <v>CJ$19</v>
      </c>
      <c r="CK1048" s="179" t="str">
        <f t="shared" si="1440"/>
        <v>CK$19</v>
      </c>
      <c r="CL1048" s="179" t="str">
        <f t="shared" si="1440"/>
        <v>CL$19</v>
      </c>
      <c r="CN1048" s="60"/>
      <c r="CO1048" s="179" t="str">
        <f t="shared" ref="CO1048:DL1048" si="1441">CO1013</f>
        <v>CO$19</v>
      </c>
      <c r="CP1048" s="179" t="str">
        <f t="shared" si="1441"/>
        <v>CP$19</v>
      </c>
      <c r="CQ1048" s="179" t="str">
        <f t="shared" si="1441"/>
        <v>CQ$19</v>
      </c>
      <c r="CR1048" s="179" t="str">
        <f t="shared" si="1441"/>
        <v>CR$19</v>
      </c>
      <c r="CS1048" s="179" t="str">
        <f t="shared" si="1441"/>
        <v>CS$19</v>
      </c>
      <c r="CT1048" s="179" t="str">
        <f t="shared" si="1441"/>
        <v>CT$19</v>
      </c>
      <c r="CU1048" s="179" t="str">
        <f t="shared" si="1441"/>
        <v>CU$19</v>
      </c>
      <c r="CV1048" s="179" t="str">
        <f t="shared" si="1441"/>
        <v>CV$19</v>
      </c>
      <c r="CW1048" s="179" t="str">
        <f t="shared" si="1441"/>
        <v>CW$19</v>
      </c>
      <c r="CX1048" s="179" t="str">
        <f t="shared" si="1441"/>
        <v>CX$19</v>
      </c>
      <c r="CY1048" s="179" t="str">
        <f t="shared" si="1441"/>
        <v>CY$19</v>
      </c>
      <c r="CZ1048" s="179" t="str">
        <f t="shared" si="1441"/>
        <v>CZ$19</v>
      </c>
      <c r="DA1048" s="179" t="str">
        <f t="shared" si="1441"/>
        <v>DA$19</v>
      </c>
      <c r="DB1048" s="179" t="str">
        <f t="shared" si="1441"/>
        <v>DB$19</v>
      </c>
      <c r="DC1048" s="179" t="str">
        <f t="shared" si="1441"/>
        <v>DC$19</v>
      </c>
      <c r="DD1048" s="179" t="str">
        <f t="shared" si="1441"/>
        <v>DD$19</v>
      </c>
      <c r="DE1048" s="179" t="str">
        <f t="shared" si="1441"/>
        <v>DE$19</v>
      </c>
      <c r="DF1048" s="179" t="str">
        <f t="shared" si="1441"/>
        <v>DF$19</v>
      </c>
      <c r="DG1048" s="179" t="str">
        <f t="shared" si="1441"/>
        <v>DG$19</v>
      </c>
      <c r="DH1048" s="179" t="str">
        <f t="shared" si="1441"/>
        <v>DH$19</v>
      </c>
      <c r="DI1048" s="179" t="str">
        <f t="shared" si="1441"/>
        <v>DI$19</v>
      </c>
      <c r="DJ1048" s="179" t="str">
        <f t="shared" si="1441"/>
        <v>DJ$19</v>
      </c>
      <c r="DK1048" s="179" t="str">
        <f t="shared" si="1441"/>
        <v>DK$19</v>
      </c>
      <c r="DL1048" s="179" t="str">
        <f t="shared" si="1441"/>
        <v>DL$19</v>
      </c>
    </row>
    <row r="1049" spans="1:116" x14ac:dyDescent="0.4">
      <c r="E1049" s="8"/>
      <c r="H1049" s="12"/>
      <c r="I1049" s="60"/>
      <c r="J1049" s="60"/>
      <c r="K1049" s="15"/>
      <c r="L1049" s="15"/>
      <c r="M1049" s="15"/>
      <c r="N1049" s="15"/>
      <c r="O1049" s="15"/>
      <c r="P1049" s="15"/>
      <c r="R1049" s="15"/>
      <c r="S1049" s="76"/>
      <c r="T1049" s="76"/>
      <c r="U1049" s="76"/>
      <c r="V1049" s="76"/>
      <c r="W1049" s="76"/>
      <c r="X1049" s="76"/>
      <c r="Y1049" s="76"/>
      <c r="Z1049" s="76"/>
      <c r="AA1049" s="76"/>
      <c r="AB1049" s="76"/>
      <c r="AC1049" s="76"/>
      <c r="AD1049" s="76"/>
      <c r="AE1049" s="76"/>
      <c r="AF1049" s="76"/>
      <c r="AG1049" s="76"/>
      <c r="AH1049" s="76"/>
      <c r="AI1049" s="76"/>
      <c r="AJ1049" s="76"/>
      <c r="AK1049" s="76"/>
      <c r="AL1049" s="76"/>
      <c r="AM1049" s="76"/>
      <c r="AN1049" s="76"/>
      <c r="AO1049" s="76"/>
      <c r="AP1049" s="76"/>
      <c r="AQ1049" s="76"/>
      <c r="AR1049" s="76"/>
      <c r="AS1049" s="76"/>
      <c r="AT1049" s="76"/>
      <c r="AU1049" s="76"/>
      <c r="AV1049" s="76"/>
      <c r="AW1049" s="76"/>
      <c r="AX1049" s="76"/>
      <c r="AY1049" s="76"/>
      <c r="AZ1049" s="76"/>
      <c r="BA1049" s="76"/>
      <c r="BB1049" s="76"/>
      <c r="BC1049" s="76"/>
      <c r="BD1049" s="76"/>
      <c r="BE1049" s="76"/>
      <c r="BF1049" s="76"/>
      <c r="BG1049" s="76"/>
      <c r="BH1049" s="76"/>
      <c r="BI1049" s="76"/>
      <c r="BJ1049" s="76"/>
      <c r="BK1049" s="76"/>
      <c r="BL1049" s="76"/>
      <c r="BM1049" s="76"/>
      <c r="BN1049" s="76"/>
      <c r="BO1049" s="76"/>
      <c r="BP1049" s="76"/>
      <c r="BQ1049" s="76"/>
      <c r="BR1049" s="76"/>
      <c r="BS1049" s="76"/>
      <c r="BT1049" s="76"/>
      <c r="BU1049" s="76"/>
      <c r="BV1049" s="76"/>
      <c r="BW1049" s="76"/>
      <c r="BX1049" s="76"/>
      <c r="BY1049" s="76"/>
      <c r="BZ1049" s="76"/>
      <c r="CA1049" s="76"/>
      <c r="CB1049" s="76"/>
      <c r="CC1049" s="76"/>
      <c r="CD1049" s="76"/>
      <c r="CE1049" s="76"/>
      <c r="CF1049" s="76"/>
      <c r="CG1049" s="76"/>
      <c r="CH1049" s="76"/>
      <c r="CI1049" s="76"/>
      <c r="CJ1049" s="76"/>
      <c r="CK1049" s="76"/>
      <c r="CL1049" s="76"/>
      <c r="CN1049" s="60"/>
      <c r="CO1049" s="76"/>
      <c r="CP1049" s="76"/>
      <c r="CQ1049" s="76"/>
      <c r="CR1049" s="76"/>
      <c r="CS1049" s="76"/>
      <c r="CT1049" s="76"/>
      <c r="CU1049" s="76"/>
      <c r="CV1049" s="76"/>
      <c r="CW1049" s="76"/>
      <c r="CX1049" s="76"/>
      <c r="CY1049" s="76"/>
      <c r="CZ1049" s="76"/>
      <c r="DA1049" s="76"/>
      <c r="DB1049" s="76"/>
      <c r="DC1049" s="76"/>
      <c r="DD1049" s="76"/>
      <c r="DE1049" s="76"/>
      <c r="DF1049" s="76"/>
      <c r="DG1049" s="76"/>
      <c r="DH1049" s="76"/>
      <c r="DI1049" s="76"/>
      <c r="DJ1049" s="76"/>
      <c r="DK1049" s="76"/>
      <c r="DL1049" s="76"/>
    </row>
    <row r="1050" spans="1:116" x14ac:dyDescent="0.4">
      <c r="A1050" s="174"/>
      <c r="E1050" s="8"/>
      <c r="G1050" s="175" t="s">
        <v>490</v>
      </c>
      <c r="H1050" s="174"/>
      <c r="I1050" s="176"/>
      <c r="J1050" s="176"/>
      <c r="K1050" s="197"/>
      <c r="L1050" s="197"/>
      <c r="M1050" s="197"/>
      <c r="N1050" s="197"/>
      <c r="O1050" s="197"/>
      <c r="P1050" s="197"/>
      <c r="R1050" s="198"/>
      <c r="S1050" s="174"/>
      <c r="T1050" s="174"/>
      <c r="U1050" s="174"/>
      <c r="V1050" s="174"/>
      <c r="W1050" s="174"/>
      <c r="X1050" s="174"/>
      <c r="Y1050" s="174"/>
      <c r="Z1050" s="174"/>
      <c r="AA1050" s="174"/>
      <c r="AB1050" s="174"/>
      <c r="AC1050" s="174"/>
      <c r="AD1050" s="174"/>
      <c r="AE1050" s="174"/>
      <c r="AF1050" s="174"/>
      <c r="AG1050" s="174"/>
      <c r="AH1050" s="174"/>
      <c r="AI1050" s="174"/>
      <c r="AJ1050" s="174"/>
      <c r="AK1050" s="174"/>
      <c r="AL1050" s="174"/>
      <c r="AM1050" s="174"/>
      <c r="AN1050" s="174"/>
      <c r="AO1050" s="174"/>
      <c r="AP1050" s="174"/>
      <c r="AQ1050" s="174"/>
      <c r="AR1050" s="174"/>
      <c r="AS1050" s="174"/>
      <c r="AT1050" s="174"/>
      <c r="AU1050" s="174"/>
      <c r="AV1050" s="174"/>
      <c r="AW1050" s="174"/>
      <c r="AX1050" s="174"/>
      <c r="AY1050" s="174"/>
      <c r="AZ1050" s="174"/>
      <c r="BA1050" s="174"/>
      <c r="BB1050" s="174"/>
      <c r="BC1050" s="174"/>
      <c r="BD1050" s="174"/>
      <c r="BE1050" s="174"/>
      <c r="BF1050" s="174"/>
      <c r="BG1050" s="174"/>
      <c r="BH1050" s="174"/>
      <c r="BI1050" s="174"/>
      <c r="BJ1050" s="174"/>
      <c r="BK1050" s="174"/>
      <c r="BL1050" s="174"/>
      <c r="BM1050" s="174"/>
      <c r="BN1050" s="174"/>
      <c r="BO1050" s="174"/>
      <c r="BP1050" s="174"/>
      <c r="BQ1050" s="174"/>
      <c r="BR1050" s="174"/>
      <c r="BS1050" s="174"/>
      <c r="BT1050" s="174"/>
      <c r="BU1050" s="174"/>
      <c r="BV1050" s="174"/>
      <c r="BW1050" s="174"/>
      <c r="BX1050" s="174"/>
      <c r="BY1050" s="174"/>
      <c r="BZ1050" s="174"/>
      <c r="CA1050" s="174"/>
      <c r="CB1050" s="174"/>
      <c r="CC1050" s="174"/>
      <c r="CD1050" s="174"/>
      <c r="CE1050" s="174"/>
      <c r="CF1050" s="174"/>
      <c r="CG1050" s="174"/>
      <c r="CH1050" s="174"/>
      <c r="CI1050" s="174"/>
      <c r="CJ1050" s="174"/>
      <c r="CK1050" s="174"/>
      <c r="CL1050" s="174"/>
      <c r="CN1050" s="176"/>
      <c r="CO1050" s="174"/>
      <c r="CP1050" s="174"/>
      <c r="CQ1050" s="174"/>
      <c r="CR1050" s="174"/>
      <c r="CS1050" s="174"/>
      <c r="CT1050" s="174"/>
      <c r="CU1050" s="174"/>
      <c r="CV1050" s="174"/>
      <c r="CW1050" s="174"/>
      <c r="CX1050" s="174"/>
      <c r="CY1050" s="174"/>
      <c r="CZ1050" s="174"/>
      <c r="DA1050" s="174"/>
      <c r="DB1050" s="174"/>
      <c r="DC1050" s="174"/>
      <c r="DD1050" s="174"/>
      <c r="DE1050" s="174"/>
      <c r="DF1050" s="174"/>
      <c r="DG1050" s="174"/>
      <c r="DH1050" s="174"/>
      <c r="DI1050" s="174"/>
      <c r="DJ1050" s="174"/>
      <c r="DK1050" s="174"/>
      <c r="DL1050" s="174"/>
    </row>
    <row r="1051" spans="1:116" x14ac:dyDescent="0.4">
      <c r="A1051" s="174"/>
      <c r="E1051" s="8"/>
      <c r="G1051" s="175" t="s">
        <v>492</v>
      </c>
      <c r="H1051" s="174"/>
      <c r="I1051" s="176"/>
      <c r="J1051" s="176"/>
      <c r="K1051" s="197"/>
      <c r="L1051" s="197"/>
      <c r="M1051" s="197"/>
      <c r="N1051" s="197"/>
      <c r="O1051" s="197"/>
      <c r="P1051" s="197"/>
      <c r="R1051" s="198"/>
      <c r="S1051" s="174"/>
      <c r="T1051" s="174"/>
      <c r="U1051" s="174"/>
      <c r="V1051" s="174"/>
      <c r="W1051" s="174"/>
      <c r="X1051" s="174"/>
      <c r="Y1051" s="174"/>
      <c r="Z1051" s="174"/>
      <c r="AA1051" s="174"/>
      <c r="AB1051" s="174"/>
      <c r="AC1051" s="174"/>
      <c r="AD1051" s="174"/>
      <c r="AE1051" s="174"/>
      <c r="AF1051" s="174"/>
      <c r="AG1051" s="174"/>
      <c r="AH1051" s="174"/>
      <c r="AI1051" s="174"/>
      <c r="AJ1051" s="174"/>
      <c r="AK1051" s="174"/>
      <c r="AL1051" s="174"/>
      <c r="AM1051" s="174"/>
      <c r="AN1051" s="174"/>
      <c r="AO1051" s="174"/>
      <c r="AP1051" s="174"/>
      <c r="AQ1051" s="174"/>
      <c r="AR1051" s="174"/>
      <c r="AS1051" s="174"/>
      <c r="AT1051" s="174"/>
      <c r="AU1051" s="174"/>
      <c r="AV1051" s="174"/>
      <c r="AW1051" s="174"/>
      <c r="AX1051" s="174"/>
      <c r="AY1051" s="174"/>
      <c r="AZ1051" s="174"/>
      <c r="BA1051" s="174"/>
      <c r="BB1051" s="174"/>
      <c r="BC1051" s="174"/>
      <c r="BD1051" s="174"/>
      <c r="BE1051" s="174"/>
      <c r="BF1051" s="174"/>
      <c r="BG1051" s="174"/>
      <c r="BH1051" s="174"/>
      <c r="BI1051" s="174"/>
      <c r="BJ1051" s="174"/>
      <c r="BK1051" s="174"/>
      <c r="BL1051" s="174"/>
      <c r="BM1051" s="174"/>
      <c r="BN1051" s="174"/>
      <c r="BO1051" s="174"/>
      <c r="BP1051" s="174"/>
      <c r="BQ1051" s="174"/>
      <c r="BR1051" s="174"/>
      <c r="BS1051" s="174"/>
      <c r="BT1051" s="174"/>
      <c r="BU1051" s="174"/>
      <c r="BV1051" s="174"/>
      <c r="BW1051" s="174"/>
      <c r="BX1051" s="174"/>
      <c r="BY1051" s="174"/>
      <c r="BZ1051" s="174"/>
      <c r="CA1051" s="174"/>
      <c r="CB1051" s="174"/>
      <c r="CC1051" s="174"/>
      <c r="CD1051" s="174"/>
      <c r="CE1051" s="174"/>
      <c r="CF1051" s="174"/>
      <c r="CG1051" s="174"/>
      <c r="CH1051" s="174"/>
      <c r="CI1051" s="174"/>
      <c r="CJ1051" s="174"/>
      <c r="CK1051" s="174"/>
      <c r="CL1051" s="174"/>
      <c r="CN1051" s="176"/>
      <c r="CO1051" s="174"/>
      <c r="CP1051" s="174"/>
      <c r="CQ1051" s="174"/>
      <c r="CR1051" s="174"/>
      <c r="CS1051" s="174"/>
      <c r="CT1051" s="174"/>
      <c r="CU1051" s="174"/>
      <c r="CV1051" s="174"/>
      <c r="CW1051" s="174"/>
      <c r="CX1051" s="174"/>
      <c r="CY1051" s="174"/>
      <c r="CZ1051" s="174"/>
      <c r="DA1051" s="174"/>
      <c r="DB1051" s="174"/>
      <c r="DC1051" s="174"/>
      <c r="DD1051" s="174"/>
      <c r="DE1051" s="174"/>
      <c r="DF1051" s="174"/>
      <c r="DG1051" s="174"/>
      <c r="DH1051" s="174"/>
      <c r="DI1051" s="174"/>
      <c r="DJ1051" s="174"/>
      <c r="DK1051" s="174"/>
      <c r="DL1051" s="174"/>
    </row>
    <row r="1052" spans="1:116" x14ac:dyDescent="0.4">
      <c r="A1052" s="174"/>
      <c r="E1052" s="8"/>
      <c r="G1052" s="175" t="s">
        <v>461</v>
      </c>
      <c r="H1052" s="174"/>
      <c r="I1052" s="176"/>
      <c r="J1052" s="176"/>
      <c r="K1052" s="197"/>
      <c r="L1052" s="197"/>
      <c r="M1052" s="197"/>
      <c r="N1052" s="197"/>
      <c r="O1052" s="197"/>
      <c r="P1052" s="197"/>
      <c r="R1052" s="198"/>
      <c r="S1052" s="199" t="str">
        <f t="shared" ref="S1052:AX1052" si="1442">S$20</f>
        <v>S$16</v>
      </c>
      <c r="T1052" s="199" t="str">
        <f t="shared" si="1442"/>
        <v>T$16</v>
      </c>
      <c r="U1052" s="199" t="str">
        <f t="shared" si="1442"/>
        <v>U$16</v>
      </c>
      <c r="V1052" s="199" t="str">
        <f t="shared" si="1442"/>
        <v>V$16</v>
      </c>
      <c r="W1052" s="199" t="str">
        <f t="shared" si="1442"/>
        <v>W$16</v>
      </c>
      <c r="X1052" s="199" t="str">
        <f t="shared" si="1442"/>
        <v>X$16</v>
      </c>
      <c r="Y1052" s="199" t="str">
        <f t="shared" si="1442"/>
        <v>Y$16</v>
      </c>
      <c r="Z1052" s="199" t="str">
        <f t="shared" si="1442"/>
        <v>Z$16</v>
      </c>
      <c r="AA1052" s="199" t="str">
        <f t="shared" si="1442"/>
        <v>AA$16</v>
      </c>
      <c r="AB1052" s="199" t="str">
        <f t="shared" si="1442"/>
        <v>AB$16</v>
      </c>
      <c r="AC1052" s="199" t="str">
        <f t="shared" si="1442"/>
        <v>AC$16</v>
      </c>
      <c r="AD1052" s="199" t="str">
        <f t="shared" si="1442"/>
        <v>AD$16</v>
      </c>
      <c r="AE1052" s="199" t="str">
        <f t="shared" si="1442"/>
        <v>AE$16</v>
      </c>
      <c r="AF1052" s="199" t="str">
        <f t="shared" si="1442"/>
        <v>AF$16</v>
      </c>
      <c r="AG1052" s="199" t="str">
        <f t="shared" si="1442"/>
        <v>AG$16</v>
      </c>
      <c r="AH1052" s="199" t="str">
        <f t="shared" si="1442"/>
        <v>AH$16</v>
      </c>
      <c r="AI1052" s="199" t="str">
        <f t="shared" si="1442"/>
        <v>AI$16</v>
      </c>
      <c r="AJ1052" s="199" t="str">
        <f t="shared" si="1442"/>
        <v>AJ$16</v>
      </c>
      <c r="AK1052" s="199" t="str">
        <f t="shared" si="1442"/>
        <v>AK$16</v>
      </c>
      <c r="AL1052" s="199" t="str">
        <f t="shared" si="1442"/>
        <v>AL$16</v>
      </c>
      <c r="AM1052" s="199" t="str">
        <f t="shared" si="1442"/>
        <v>AM$16</v>
      </c>
      <c r="AN1052" s="199" t="str">
        <f t="shared" si="1442"/>
        <v>AN$16</v>
      </c>
      <c r="AO1052" s="199" t="str">
        <f t="shared" si="1442"/>
        <v>AO$16</v>
      </c>
      <c r="AP1052" s="199" t="str">
        <f t="shared" si="1442"/>
        <v>AP$16</v>
      </c>
      <c r="AQ1052" s="199" t="str">
        <f t="shared" si="1442"/>
        <v>AQ$16</v>
      </c>
      <c r="AR1052" s="199" t="str">
        <f t="shared" si="1442"/>
        <v>AR$16</v>
      </c>
      <c r="AS1052" s="199" t="str">
        <f t="shared" si="1442"/>
        <v>AS$16</v>
      </c>
      <c r="AT1052" s="199" t="str">
        <f t="shared" si="1442"/>
        <v>AT$16</v>
      </c>
      <c r="AU1052" s="199" t="str">
        <f t="shared" si="1442"/>
        <v>AU$16</v>
      </c>
      <c r="AV1052" s="199" t="str">
        <f t="shared" si="1442"/>
        <v>AV$16</v>
      </c>
      <c r="AW1052" s="199" t="str">
        <f t="shared" si="1442"/>
        <v>AW$16</v>
      </c>
      <c r="AX1052" s="199" t="str">
        <f t="shared" si="1442"/>
        <v>AX$16</v>
      </c>
      <c r="AY1052" s="199" t="str">
        <f t="shared" ref="AY1052:CD1052" si="1443">AY$20</f>
        <v>AY$16</v>
      </c>
      <c r="AZ1052" s="199" t="str">
        <f t="shared" si="1443"/>
        <v>AZ$16</v>
      </c>
      <c r="BA1052" s="199" t="str">
        <f t="shared" si="1443"/>
        <v>BA$16</v>
      </c>
      <c r="BB1052" s="199" t="str">
        <f t="shared" si="1443"/>
        <v>BB$16</v>
      </c>
      <c r="BC1052" s="199" t="str">
        <f t="shared" si="1443"/>
        <v>BC$16</v>
      </c>
      <c r="BD1052" s="199" t="str">
        <f t="shared" si="1443"/>
        <v>BD$16</v>
      </c>
      <c r="BE1052" s="199" t="str">
        <f t="shared" si="1443"/>
        <v>BE$16</v>
      </c>
      <c r="BF1052" s="199" t="str">
        <f t="shared" si="1443"/>
        <v>BF$16</v>
      </c>
      <c r="BG1052" s="199" t="str">
        <f t="shared" si="1443"/>
        <v>BG$16</v>
      </c>
      <c r="BH1052" s="199" t="str">
        <f t="shared" si="1443"/>
        <v>BH$16</v>
      </c>
      <c r="BI1052" s="199" t="str">
        <f t="shared" si="1443"/>
        <v>BI$16</v>
      </c>
      <c r="BJ1052" s="199" t="str">
        <f t="shared" si="1443"/>
        <v>BJ$16</v>
      </c>
      <c r="BK1052" s="199" t="str">
        <f t="shared" si="1443"/>
        <v>BK$16</v>
      </c>
      <c r="BL1052" s="199" t="str">
        <f t="shared" si="1443"/>
        <v>BL$16</v>
      </c>
      <c r="BM1052" s="199" t="str">
        <f t="shared" si="1443"/>
        <v>BM$16</v>
      </c>
      <c r="BN1052" s="199" t="str">
        <f t="shared" si="1443"/>
        <v>BN$16</v>
      </c>
      <c r="BO1052" s="199" t="str">
        <f t="shared" si="1443"/>
        <v>BO$16</v>
      </c>
      <c r="BP1052" s="199" t="str">
        <f t="shared" si="1443"/>
        <v>BP$16</v>
      </c>
      <c r="BQ1052" s="199" t="str">
        <f t="shared" si="1443"/>
        <v>BQ$16</v>
      </c>
      <c r="BR1052" s="199" t="str">
        <f t="shared" si="1443"/>
        <v>BR$16</v>
      </c>
      <c r="BS1052" s="199" t="str">
        <f t="shared" si="1443"/>
        <v>BS$16</v>
      </c>
      <c r="BT1052" s="199" t="str">
        <f t="shared" si="1443"/>
        <v>BT$16</v>
      </c>
      <c r="BU1052" s="199" t="str">
        <f t="shared" si="1443"/>
        <v>BU$16</v>
      </c>
      <c r="BV1052" s="199" t="str">
        <f t="shared" si="1443"/>
        <v>BV$16</v>
      </c>
      <c r="BW1052" s="199" t="str">
        <f t="shared" si="1443"/>
        <v>BW$16</v>
      </c>
      <c r="BX1052" s="199" t="str">
        <f t="shared" si="1443"/>
        <v>BX$16</v>
      </c>
      <c r="BY1052" s="199" t="str">
        <f t="shared" si="1443"/>
        <v>BY$16</v>
      </c>
      <c r="BZ1052" s="199" t="str">
        <f t="shared" si="1443"/>
        <v>BZ$16</v>
      </c>
      <c r="CA1052" s="199" t="str">
        <f t="shared" si="1443"/>
        <v>CA$16</v>
      </c>
      <c r="CB1052" s="199" t="str">
        <f t="shared" si="1443"/>
        <v>CB$16</v>
      </c>
      <c r="CC1052" s="199" t="str">
        <f t="shared" si="1443"/>
        <v>CC$16</v>
      </c>
      <c r="CD1052" s="199" t="str">
        <f t="shared" si="1443"/>
        <v>CD$16</v>
      </c>
      <c r="CE1052" s="199" t="str">
        <f t="shared" ref="CE1052:CL1052" si="1444">CE$20</f>
        <v>CE$16</v>
      </c>
      <c r="CF1052" s="199" t="str">
        <f t="shared" si="1444"/>
        <v>CF$16</v>
      </c>
      <c r="CG1052" s="199" t="str">
        <f t="shared" si="1444"/>
        <v>CG$16</v>
      </c>
      <c r="CH1052" s="199" t="str">
        <f t="shared" si="1444"/>
        <v>CH$16</v>
      </c>
      <c r="CI1052" s="199" t="str">
        <f t="shared" si="1444"/>
        <v>CI$16</v>
      </c>
      <c r="CJ1052" s="199" t="str">
        <f t="shared" si="1444"/>
        <v>CJ$16</v>
      </c>
      <c r="CK1052" s="199" t="str">
        <f t="shared" si="1444"/>
        <v>CK$16</v>
      </c>
      <c r="CL1052" s="199" t="str">
        <f t="shared" si="1444"/>
        <v>CL$16</v>
      </c>
      <c r="CN1052" s="176"/>
      <c r="CO1052" s="199" t="str">
        <f t="shared" ref="CO1052:DL1052" si="1445">CO$20</f>
        <v>CO$16</v>
      </c>
      <c r="CP1052" s="199" t="str">
        <f t="shared" si="1445"/>
        <v>CP$16</v>
      </c>
      <c r="CQ1052" s="199" t="str">
        <f t="shared" si="1445"/>
        <v>CQ$16</v>
      </c>
      <c r="CR1052" s="199" t="str">
        <f t="shared" si="1445"/>
        <v>CR$16</v>
      </c>
      <c r="CS1052" s="199" t="str">
        <f t="shared" si="1445"/>
        <v>CS$16</v>
      </c>
      <c r="CT1052" s="199" t="str">
        <f t="shared" si="1445"/>
        <v>CT$16</v>
      </c>
      <c r="CU1052" s="199" t="str">
        <f t="shared" si="1445"/>
        <v>CU$16</v>
      </c>
      <c r="CV1052" s="199" t="str">
        <f t="shared" si="1445"/>
        <v>CV$16</v>
      </c>
      <c r="CW1052" s="199" t="str">
        <f t="shared" si="1445"/>
        <v>CW$16</v>
      </c>
      <c r="CX1052" s="199" t="str">
        <f t="shared" si="1445"/>
        <v>CX$16</v>
      </c>
      <c r="CY1052" s="199" t="str">
        <f t="shared" si="1445"/>
        <v>CY$16</v>
      </c>
      <c r="CZ1052" s="199" t="str">
        <f t="shared" si="1445"/>
        <v>CZ$16</v>
      </c>
      <c r="DA1052" s="199" t="str">
        <f t="shared" si="1445"/>
        <v>DA$16</v>
      </c>
      <c r="DB1052" s="199" t="str">
        <f t="shared" si="1445"/>
        <v>DB$16</v>
      </c>
      <c r="DC1052" s="199" t="str">
        <f t="shared" si="1445"/>
        <v>DC$16</v>
      </c>
      <c r="DD1052" s="199" t="str">
        <f t="shared" si="1445"/>
        <v>DD$16</v>
      </c>
      <c r="DE1052" s="199" t="str">
        <f t="shared" si="1445"/>
        <v>DE$16</v>
      </c>
      <c r="DF1052" s="199" t="str">
        <f t="shared" si="1445"/>
        <v>DF$16</v>
      </c>
      <c r="DG1052" s="199" t="str">
        <f t="shared" si="1445"/>
        <v>DG$16</v>
      </c>
      <c r="DH1052" s="199" t="str">
        <f t="shared" si="1445"/>
        <v>DH$16</v>
      </c>
      <c r="DI1052" s="199" t="str">
        <f t="shared" si="1445"/>
        <v>DI$16</v>
      </c>
      <c r="DJ1052" s="199" t="str">
        <f t="shared" si="1445"/>
        <v>DJ$16</v>
      </c>
      <c r="DK1052" s="199" t="str">
        <f t="shared" si="1445"/>
        <v>DK$16</v>
      </c>
      <c r="DL1052" s="199" t="str">
        <f t="shared" si="1445"/>
        <v>DL$16</v>
      </c>
    </row>
    <row r="1053" spans="1:116" x14ac:dyDescent="0.4">
      <c r="A1053" s="174"/>
      <c r="E1053" s="8"/>
      <c r="G1053" s="175" t="s">
        <v>462</v>
      </c>
      <c r="H1053" s="200"/>
      <c r="I1053" s="201"/>
      <c r="J1053" s="201"/>
      <c r="K1053" s="202"/>
      <c r="L1053" s="202"/>
      <c r="M1053" s="202"/>
      <c r="N1053" s="202"/>
      <c r="O1053" s="202"/>
      <c r="P1053" s="202"/>
      <c r="R1053" s="202"/>
      <c r="S1053" s="199" t="str">
        <f t="shared" ref="S1053:AX1053" si="1446">S$21</f>
        <v>S$17</v>
      </c>
      <c r="T1053" s="199" t="str">
        <f t="shared" si="1446"/>
        <v>T$17</v>
      </c>
      <c r="U1053" s="199" t="str">
        <f t="shared" si="1446"/>
        <v>U$17</v>
      </c>
      <c r="V1053" s="199" t="str">
        <f t="shared" si="1446"/>
        <v>V$17</v>
      </c>
      <c r="W1053" s="199" t="str">
        <f t="shared" si="1446"/>
        <v>W$17</v>
      </c>
      <c r="X1053" s="199" t="str">
        <f t="shared" si="1446"/>
        <v>X$17</v>
      </c>
      <c r="Y1053" s="199" t="str">
        <f t="shared" si="1446"/>
        <v>Y$17</v>
      </c>
      <c r="Z1053" s="199" t="str">
        <f t="shared" si="1446"/>
        <v>Z$17</v>
      </c>
      <c r="AA1053" s="199" t="str">
        <f t="shared" si="1446"/>
        <v>AA$17</v>
      </c>
      <c r="AB1053" s="199" t="str">
        <f t="shared" si="1446"/>
        <v>AB$17</v>
      </c>
      <c r="AC1053" s="199" t="str">
        <f t="shared" si="1446"/>
        <v>AC$17</v>
      </c>
      <c r="AD1053" s="199" t="str">
        <f t="shared" si="1446"/>
        <v>AD$17</v>
      </c>
      <c r="AE1053" s="199" t="str">
        <f t="shared" si="1446"/>
        <v>AE$17</v>
      </c>
      <c r="AF1053" s="199" t="str">
        <f t="shared" si="1446"/>
        <v>AF$17</v>
      </c>
      <c r="AG1053" s="199" t="str">
        <f t="shared" si="1446"/>
        <v>AG$17</v>
      </c>
      <c r="AH1053" s="199" t="str">
        <f t="shared" si="1446"/>
        <v>AH$17</v>
      </c>
      <c r="AI1053" s="199" t="str">
        <f t="shared" si="1446"/>
        <v>AI$17</v>
      </c>
      <c r="AJ1053" s="199" t="str">
        <f t="shared" si="1446"/>
        <v>AJ$17</v>
      </c>
      <c r="AK1053" s="199" t="str">
        <f t="shared" si="1446"/>
        <v>AK$17</v>
      </c>
      <c r="AL1053" s="199" t="str">
        <f t="shared" si="1446"/>
        <v>AL$17</v>
      </c>
      <c r="AM1053" s="199" t="str">
        <f t="shared" si="1446"/>
        <v>AM$17</v>
      </c>
      <c r="AN1053" s="199" t="str">
        <f t="shared" si="1446"/>
        <v>AN$17</v>
      </c>
      <c r="AO1053" s="199" t="str">
        <f t="shared" si="1446"/>
        <v>AO$17</v>
      </c>
      <c r="AP1053" s="199" t="str">
        <f t="shared" si="1446"/>
        <v>AP$17</v>
      </c>
      <c r="AQ1053" s="199" t="str">
        <f t="shared" si="1446"/>
        <v>AQ$17</v>
      </c>
      <c r="AR1053" s="199" t="str">
        <f t="shared" si="1446"/>
        <v>AR$17</v>
      </c>
      <c r="AS1053" s="199" t="str">
        <f t="shared" si="1446"/>
        <v>AS$17</v>
      </c>
      <c r="AT1053" s="199" t="str">
        <f t="shared" si="1446"/>
        <v>AT$17</v>
      </c>
      <c r="AU1053" s="199" t="str">
        <f t="shared" si="1446"/>
        <v>AU$17</v>
      </c>
      <c r="AV1053" s="199" t="str">
        <f t="shared" si="1446"/>
        <v>AV$17</v>
      </c>
      <c r="AW1053" s="199" t="str">
        <f t="shared" si="1446"/>
        <v>AW$17</v>
      </c>
      <c r="AX1053" s="199" t="str">
        <f t="shared" si="1446"/>
        <v>AX$17</v>
      </c>
      <c r="AY1053" s="199" t="str">
        <f t="shared" ref="AY1053:CD1053" si="1447">AY$21</f>
        <v>AY$17</v>
      </c>
      <c r="AZ1053" s="199" t="str">
        <f t="shared" si="1447"/>
        <v>AZ$17</v>
      </c>
      <c r="BA1053" s="199" t="str">
        <f t="shared" si="1447"/>
        <v>BA$17</v>
      </c>
      <c r="BB1053" s="199" t="str">
        <f t="shared" si="1447"/>
        <v>BB$17</v>
      </c>
      <c r="BC1053" s="199" t="str">
        <f t="shared" si="1447"/>
        <v>BC$17</v>
      </c>
      <c r="BD1053" s="199" t="str">
        <f t="shared" si="1447"/>
        <v>BD$17</v>
      </c>
      <c r="BE1053" s="199" t="str">
        <f t="shared" si="1447"/>
        <v>BE$17</v>
      </c>
      <c r="BF1053" s="199" t="str">
        <f t="shared" si="1447"/>
        <v>BF$17</v>
      </c>
      <c r="BG1053" s="199" t="str">
        <f t="shared" si="1447"/>
        <v>BG$17</v>
      </c>
      <c r="BH1053" s="199" t="str">
        <f t="shared" si="1447"/>
        <v>BH$17</v>
      </c>
      <c r="BI1053" s="199" t="str">
        <f t="shared" si="1447"/>
        <v>BI$17</v>
      </c>
      <c r="BJ1053" s="199" t="str">
        <f t="shared" si="1447"/>
        <v>BJ$17</v>
      </c>
      <c r="BK1053" s="199" t="str">
        <f t="shared" si="1447"/>
        <v>BK$17</v>
      </c>
      <c r="BL1053" s="199" t="str">
        <f t="shared" si="1447"/>
        <v>BL$17</v>
      </c>
      <c r="BM1053" s="199" t="str">
        <f t="shared" si="1447"/>
        <v>BM$17</v>
      </c>
      <c r="BN1053" s="199" t="str">
        <f t="shared" si="1447"/>
        <v>BN$17</v>
      </c>
      <c r="BO1053" s="199" t="str">
        <f t="shared" si="1447"/>
        <v>BO$17</v>
      </c>
      <c r="BP1053" s="199" t="str">
        <f t="shared" si="1447"/>
        <v>BP$17</v>
      </c>
      <c r="BQ1053" s="199" t="str">
        <f t="shared" si="1447"/>
        <v>BQ$17</v>
      </c>
      <c r="BR1053" s="199" t="str">
        <f t="shared" si="1447"/>
        <v>BR$17</v>
      </c>
      <c r="BS1053" s="199" t="str">
        <f t="shared" si="1447"/>
        <v>BS$17</v>
      </c>
      <c r="BT1053" s="199" t="str">
        <f t="shared" si="1447"/>
        <v>BT$17</v>
      </c>
      <c r="BU1053" s="199" t="str">
        <f t="shared" si="1447"/>
        <v>BU$17</v>
      </c>
      <c r="BV1053" s="199" t="str">
        <f t="shared" si="1447"/>
        <v>BV$17</v>
      </c>
      <c r="BW1053" s="199" t="str">
        <f t="shared" si="1447"/>
        <v>BW$17</v>
      </c>
      <c r="BX1053" s="199" t="str">
        <f t="shared" si="1447"/>
        <v>BX$17</v>
      </c>
      <c r="BY1053" s="199" t="str">
        <f t="shared" si="1447"/>
        <v>BY$17</v>
      </c>
      <c r="BZ1053" s="199" t="str">
        <f t="shared" si="1447"/>
        <v>BZ$17</v>
      </c>
      <c r="CA1053" s="199" t="str">
        <f t="shared" si="1447"/>
        <v>CA$17</v>
      </c>
      <c r="CB1053" s="199" t="str">
        <f t="shared" si="1447"/>
        <v>CB$17</v>
      </c>
      <c r="CC1053" s="199" t="str">
        <f t="shared" si="1447"/>
        <v>CC$17</v>
      </c>
      <c r="CD1053" s="199" t="str">
        <f t="shared" si="1447"/>
        <v>CD$17</v>
      </c>
      <c r="CE1053" s="199" t="str">
        <f t="shared" ref="CE1053:CL1053" si="1448">CE$21</f>
        <v>CE$17</v>
      </c>
      <c r="CF1053" s="199" t="str">
        <f t="shared" si="1448"/>
        <v>CF$17</v>
      </c>
      <c r="CG1053" s="199" t="str">
        <f t="shared" si="1448"/>
        <v>CG$17</v>
      </c>
      <c r="CH1053" s="199" t="str">
        <f t="shared" si="1448"/>
        <v>CH$17</v>
      </c>
      <c r="CI1053" s="199" t="str">
        <f t="shared" si="1448"/>
        <v>CI$17</v>
      </c>
      <c r="CJ1053" s="199" t="str">
        <f t="shared" si="1448"/>
        <v>CJ$17</v>
      </c>
      <c r="CK1053" s="199" t="str">
        <f t="shared" si="1448"/>
        <v>CK$17</v>
      </c>
      <c r="CL1053" s="199" t="str">
        <f t="shared" si="1448"/>
        <v>CL$17</v>
      </c>
      <c r="CN1053" s="201"/>
      <c r="CO1053" s="199" t="str">
        <f t="shared" ref="CO1053:DL1053" si="1449">CO$21</f>
        <v>CO$17</v>
      </c>
      <c r="CP1053" s="199" t="str">
        <f t="shared" si="1449"/>
        <v>CP$17</v>
      </c>
      <c r="CQ1053" s="199" t="str">
        <f t="shared" si="1449"/>
        <v>CQ$17</v>
      </c>
      <c r="CR1053" s="199" t="str">
        <f t="shared" si="1449"/>
        <v>CR$17</v>
      </c>
      <c r="CS1053" s="199" t="str">
        <f t="shared" si="1449"/>
        <v>CS$17</v>
      </c>
      <c r="CT1053" s="199" t="str">
        <f t="shared" si="1449"/>
        <v>CT$17</v>
      </c>
      <c r="CU1053" s="199" t="str">
        <f t="shared" si="1449"/>
        <v>CU$17</v>
      </c>
      <c r="CV1053" s="199" t="str">
        <f t="shared" si="1449"/>
        <v>CV$17</v>
      </c>
      <c r="CW1053" s="199" t="str">
        <f t="shared" si="1449"/>
        <v>CW$17</v>
      </c>
      <c r="CX1053" s="199" t="str">
        <f t="shared" si="1449"/>
        <v>CX$17</v>
      </c>
      <c r="CY1053" s="199" t="str">
        <f t="shared" si="1449"/>
        <v>CY$17</v>
      </c>
      <c r="CZ1053" s="199" t="str">
        <f t="shared" si="1449"/>
        <v>CZ$17</v>
      </c>
      <c r="DA1053" s="199" t="str">
        <f t="shared" si="1449"/>
        <v>DA$17</v>
      </c>
      <c r="DB1053" s="199" t="str">
        <f t="shared" si="1449"/>
        <v>DB$17</v>
      </c>
      <c r="DC1053" s="199" t="str">
        <f t="shared" si="1449"/>
        <v>DC$17</v>
      </c>
      <c r="DD1053" s="199" t="str">
        <f t="shared" si="1449"/>
        <v>DD$17</v>
      </c>
      <c r="DE1053" s="199" t="str">
        <f t="shared" si="1449"/>
        <v>DE$17</v>
      </c>
      <c r="DF1053" s="199" t="str">
        <f t="shared" si="1449"/>
        <v>DF$17</v>
      </c>
      <c r="DG1053" s="199" t="str">
        <f t="shared" si="1449"/>
        <v>DG$17</v>
      </c>
      <c r="DH1053" s="199" t="str">
        <f t="shared" si="1449"/>
        <v>DH$17</v>
      </c>
      <c r="DI1053" s="199" t="str">
        <f t="shared" si="1449"/>
        <v>DI$17</v>
      </c>
      <c r="DJ1053" s="199" t="str">
        <f t="shared" si="1449"/>
        <v>DJ$17</v>
      </c>
      <c r="DK1053" s="199" t="str">
        <f t="shared" si="1449"/>
        <v>DK$17</v>
      </c>
      <c r="DL1053" s="199" t="str">
        <f t="shared" si="1449"/>
        <v>DL$17</v>
      </c>
    </row>
    <row r="1054" spans="1:116" x14ac:dyDescent="0.4">
      <c r="A1054" s="174"/>
      <c r="E1054" s="8"/>
      <c r="G1054" s="175" t="s">
        <v>491</v>
      </c>
      <c r="H1054" s="200"/>
      <c r="I1054" s="201"/>
      <c r="J1054" s="201"/>
      <c r="K1054" s="202"/>
      <c r="L1054" s="202"/>
      <c r="M1054" s="202"/>
      <c r="N1054" s="202"/>
      <c r="O1054" s="202"/>
      <c r="P1054" s="202"/>
      <c r="R1054" s="202"/>
      <c r="S1054" s="190"/>
      <c r="T1054" s="190"/>
      <c r="U1054" s="190"/>
      <c r="V1054" s="190"/>
      <c r="W1054" s="190"/>
      <c r="X1054" s="190"/>
      <c r="Y1054" s="190"/>
      <c r="Z1054" s="190"/>
      <c r="AA1054" s="190"/>
      <c r="AB1054" s="190"/>
      <c r="AC1054" s="190"/>
      <c r="AD1054" s="190"/>
      <c r="AE1054" s="190"/>
      <c r="AF1054" s="190"/>
      <c r="AG1054" s="190"/>
      <c r="AH1054" s="190"/>
      <c r="AI1054" s="190"/>
      <c r="AJ1054" s="190"/>
      <c r="AK1054" s="190"/>
      <c r="AL1054" s="190"/>
      <c r="AM1054" s="190"/>
      <c r="AN1054" s="190"/>
      <c r="AO1054" s="190"/>
      <c r="AP1054" s="190"/>
      <c r="AQ1054" s="190"/>
      <c r="AR1054" s="190"/>
      <c r="AS1054" s="190"/>
      <c r="AT1054" s="190"/>
      <c r="AU1054" s="190"/>
      <c r="AV1054" s="190"/>
      <c r="AW1054" s="190"/>
      <c r="AX1054" s="190"/>
      <c r="AY1054" s="190"/>
      <c r="AZ1054" s="190"/>
      <c r="BA1054" s="190"/>
      <c r="BB1054" s="190"/>
      <c r="BC1054" s="190"/>
      <c r="BD1054" s="190"/>
      <c r="BE1054" s="190"/>
      <c r="BF1054" s="190"/>
      <c r="BG1054" s="190"/>
      <c r="BH1054" s="190"/>
      <c r="BI1054" s="190"/>
      <c r="BJ1054" s="190"/>
      <c r="BK1054" s="190"/>
      <c r="BL1054" s="190"/>
      <c r="BM1054" s="190"/>
      <c r="BN1054" s="190"/>
      <c r="BO1054" s="190"/>
      <c r="BP1054" s="190"/>
      <c r="BQ1054" s="190"/>
      <c r="BR1054" s="190"/>
      <c r="BS1054" s="190"/>
      <c r="BT1054" s="190"/>
      <c r="BU1054" s="190"/>
      <c r="BV1054" s="190"/>
      <c r="BW1054" s="190"/>
      <c r="BX1054" s="190"/>
      <c r="BY1054" s="190"/>
      <c r="BZ1054" s="190"/>
      <c r="CA1054" s="190"/>
      <c r="CB1054" s="190"/>
      <c r="CC1054" s="190"/>
      <c r="CD1054" s="190"/>
      <c r="CE1054" s="190"/>
      <c r="CF1054" s="190"/>
      <c r="CG1054" s="190"/>
      <c r="CH1054" s="190"/>
      <c r="CI1054" s="190"/>
      <c r="CJ1054" s="190"/>
      <c r="CK1054" s="190"/>
      <c r="CL1054" s="190"/>
      <c r="CN1054" s="201"/>
      <c r="CO1054" s="190"/>
      <c r="CP1054" s="190"/>
      <c r="CQ1054" s="190"/>
      <c r="CR1054" s="190"/>
      <c r="CS1054" s="190"/>
      <c r="CT1054" s="190"/>
      <c r="CU1054" s="190"/>
      <c r="CV1054" s="190"/>
      <c r="CW1054" s="190"/>
      <c r="CX1054" s="190"/>
      <c r="CY1054" s="190"/>
      <c r="CZ1054" s="190"/>
      <c r="DA1054" s="190"/>
      <c r="DB1054" s="190"/>
      <c r="DC1054" s="190"/>
      <c r="DD1054" s="190"/>
      <c r="DE1054" s="190"/>
      <c r="DF1054" s="190"/>
      <c r="DG1054" s="190"/>
      <c r="DH1054" s="190"/>
      <c r="DI1054" s="190"/>
      <c r="DJ1054" s="190"/>
      <c r="DK1054" s="190"/>
      <c r="DL1054" s="190"/>
    </row>
    <row r="1055" spans="1:116" x14ac:dyDescent="0.4">
      <c r="A1055" s="174"/>
      <c r="E1055" s="8"/>
      <c r="G1055" s="175" t="s">
        <v>505</v>
      </c>
      <c r="H1055" s="200"/>
      <c r="I1055" s="201"/>
      <c r="J1055" s="201"/>
      <c r="K1055" s="202"/>
      <c r="L1055" s="202"/>
      <c r="M1055" s="202"/>
      <c r="N1055" s="202"/>
      <c r="O1055" s="202"/>
      <c r="P1055" s="202"/>
      <c r="R1055" s="202"/>
      <c r="S1055" s="190"/>
      <c r="T1055" s="190"/>
      <c r="U1055" s="190"/>
      <c r="V1055" s="190"/>
      <c r="W1055" s="190"/>
      <c r="X1055" s="190"/>
      <c r="Y1055" s="190"/>
      <c r="Z1055" s="190"/>
      <c r="AA1055" s="190"/>
      <c r="AB1055" s="190"/>
      <c r="AC1055" s="190"/>
      <c r="AD1055" s="190"/>
      <c r="AE1055" s="190"/>
      <c r="AF1055" s="190"/>
      <c r="AG1055" s="190"/>
      <c r="AH1055" s="190"/>
      <c r="AI1055" s="190"/>
      <c r="AJ1055" s="190"/>
      <c r="AK1055" s="190"/>
      <c r="AL1055" s="190"/>
      <c r="AM1055" s="190"/>
      <c r="AN1055" s="190"/>
      <c r="AO1055" s="190"/>
      <c r="AP1055" s="190"/>
      <c r="AQ1055" s="190"/>
      <c r="AR1055" s="190"/>
      <c r="AS1055" s="190"/>
      <c r="AT1055" s="190"/>
      <c r="AU1055" s="190"/>
      <c r="AV1055" s="190"/>
      <c r="AW1055" s="190"/>
      <c r="AX1055" s="190"/>
      <c r="AY1055" s="190"/>
      <c r="AZ1055" s="190"/>
      <c r="BA1055" s="190"/>
      <c r="BB1055" s="190"/>
      <c r="BC1055" s="190"/>
      <c r="BD1055" s="190"/>
      <c r="BE1055" s="190"/>
      <c r="BF1055" s="190"/>
      <c r="BG1055" s="190"/>
      <c r="BH1055" s="190"/>
      <c r="BI1055" s="190"/>
      <c r="BJ1055" s="190"/>
      <c r="BK1055" s="190"/>
      <c r="BL1055" s="190"/>
      <c r="BM1055" s="190"/>
      <c r="BN1055" s="190"/>
      <c r="BO1055" s="190"/>
      <c r="BP1055" s="190"/>
      <c r="BQ1055" s="190"/>
      <c r="BR1055" s="190"/>
      <c r="BS1055" s="190"/>
      <c r="BT1055" s="190"/>
      <c r="BU1055" s="190"/>
      <c r="BV1055" s="190"/>
      <c r="BW1055" s="190"/>
      <c r="BX1055" s="190"/>
      <c r="BY1055" s="190"/>
      <c r="BZ1055" s="190"/>
      <c r="CA1055" s="190"/>
      <c r="CB1055" s="190"/>
      <c r="CC1055" s="190"/>
      <c r="CD1055" s="190"/>
      <c r="CE1055" s="190"/>
      <c r="CF1055" s="190"/>
      <c r="CG1055" s="190"/>
      <c r="CH1055" s="190"/>
      <c r="CI1055" s="190"/>
      <c r="CJ1055" s="190"/>
      <c r="CK1055" s="190"/>
      <c r="CL1055" s="190"/>
      <c r="CN1055" s="201"/>
      <c r="CO1055" s="190"/>
      <c r="CP1055" s="190"/>
      <c r="CQ1055" s="190"/>
      <c r="CR1055" s="190"/>
      <c r="CS1055" s="190"/>
      <c r="CT1055" s="190"/>
      <c r="CU1055" s="190"/>
      <c r="CV1055" s="190"/>
      <c r="CW1055" s="190"/>
      <c r="CX1055" s="190"/>
      <c r="CY1055" s="190"/>
      <c r="CZ1055" s="190"/>
      <c r="DA1055" s="190"/>
      <c r="DB1055" s="190"/>
      <c r="DC1055" s="190"/>
      <c r="DD1055" s="190"/>
      <c r="DE1055" s="190"/>
      <c r="DF1055" s="190"/>
      <c r="DG1055" s="190"/>
      <c r="DH1055" s="190"/>
      <c r="DI1055" s="190"/>
      <c r="DJ1055" s="190"/>
      <c r="DK1055" s="190"/>
      <c r="DL1055" s="190"/>
    </row>
    <row r="1056" spans="1:116" x14ac:dyDescent="0.4">
      <c r="A1056" s="174"/>
      <c r="E1056" s="8"/>
      <c r="G1056" s="175" t="s">
        <v>463</v>
      </c>
      <c r="H1056" s="200"/>
      <c r="I1056" s="201"/>
      <c r="J1056" s="201"/>
      <c r="K1056" s="202"/>
      <c r="L1056" s="202"/>
      <c r="M1056" s="202"/>
      <c r="N1056" s="202"/>
      <c r="O1056" s="202"/>
      <c r="P1056" s="202"/>
      <c r="R1056" s="202"/>
      <c r="S1056" s="190" t="str">
        <f t="shared" ref="S1056:AX1056" si="1450">S$22</f>
        <v>S$18</v>
      </c>
      <c r="T1056" s="190" t="str">
        <f t="shared" si="1450"/>
        <v>T$18</v>
      </c>
      <c r="U1056" s="190" t="str">
        <f t="shared" si="1450"/>
        <v>U$18</v>
      </c>
      <c r="V1056" s="190" t="str">
        <f t="shared" si="1450"/>
        <v>V$18</v>
      </c>
      <c r="W1056" s="190" t="str">
        <f t="shared" si="1450"/>
        <v>W$18</v>
      </c>
      <c r="X1056" s="190" t="str">
        <f t="shared" si="1450"/>
        <v>X$18</v>
      </c>
      <c r="Y1056" s="190" t="str">
        <f t="shared" si="1450"/>
        <v>Y$18</v>
      </c>
      <c r="Z1056" s="190" t="str">
        <f t="shared" si="1450"/>
        <v>Z$18</v>
      </c>
      <c r="AA1056" s="190" t="str">
        <f t="shared" si="1450"/>
        <v>AA$18</v>
      </c>
      <c r="AB1056" s="190" t="str">
        <f t="shared" si="1450"/>
        <v>AB$18</v>
      </c>
      <c r="AC1056" s="190" t="str">
        <f t="shared" si="1450"/>
        <v>AC$18</v>
      </c>
      <c r="AD1056" s="190" t="str">
        <f t="shared" si="1450"/>
        <v>AD$18</v>
      </c>
      <c r="AE1056" s="190" t="str">
        <f t="shared" si="1450"/>
        <v>AE$18</v>
      </c>
      <c r="AF1056" s="190" t="str">
        <f t="shared" si="1450"/>
        <v>AF$18</v>
      </c>
      <c r="AG1056" s="190" t="str">
        <f t="shared" si="1450"/>
        <v>AG$18</v>
      </c>
      <c r="AH1056" s="190" t="str">
        <f t="shared" si="1450"/>
        <v>AH$18</v>
      </c>
      <c r="AI1056" s="190" t="str">
        <f t="shared" si="1450"/>
        <v>AI$18</v>
      </c>
      <c r="AJ1056" s="190" t="str">
        <f t="shared" si="1450"/>
        <v>AJ$18</v>
      </c>
      <c r="AK1056" s="190" t="str">
        <f t="shared" si="1450"/>
        <v>AK$18</v>
      </c>
      <c r="AL1056" s="190" t="str">
        <f t="shared" si="1450"/>
        <v>AL$18</v>
      </c>
      <c r="AM1056" s="190" t="str">
        <f t="shared" si="1450"/>
        <v>AM$18</v>
      </c>
      <c r="AN1056" s="190" t="str">
        <f t="shared" si="1450"/>
        <v>AN$18</v>
      </c>
      <c r="AO1056" s="190" t="str">
        <f t="shared" si="1450"/>
        <v>AO$18</v>
      </c>
      <c r="AP1056" s="190" t="str">
        <f t="shared" si="1450"/>
        <v>AP$18</v>
      </c>
      <c r="AQ1056" s="190" t="str">
        <f t="shared" si="1450"/>
        <v>AQ$18</v>
      </c>
      <c r="AR1056" s="190" t="str">
        <f t="shared" si="1450"/>
        <v>AR$18</v>
      </c>
      <c r="AS1056" s="190" t="str">
        <f t="shared" si="1450"/>
        <v>AS$18</v>
      </c>
      <c r="AT1056" s="190" t="str">
        <f t="shared" si="1450"/>
        <v>AT$18</v>
      </c>
      <c r="AU1056" s="190" t="str">
        <f t="shared" si="1450"/>
        <v>AU$18</v>
      </c>
      <c r="AV1056" s="190" t="str">
        <f t="shared" si="1450"/>
        <v>AV$18</v>
      </c>
      <c r="AW1056" s="190" t="str">
        <f t="shared" si="1450"/>
        <v>AW$18</v>
      </c>
      <c r="AX1056" s="190" t="str">
        <f t="shared" si="1450"/>
        <v>AX$18</v>
      </c>
      <c r="AY1056" s="190" t="str">
        <f t="shared" ref="AY1056:CD1056" si="1451">AY$22</f>
        <v>AY$18</v>
      </c>
      <c r="AZ1056" s="190" t="str">
        <f t="shared" si="1451"/>
        <v>AZ$18</v>
      </c>
      <c r="BA1056" s="190" t="str">
        <f t="shared" si="1451"/>
        <v>BA$18</v>
      </c>
      <c r="BB1056" s="190" t="str">
        <f t="shared" si="1451"/>
        <v>BB$18</v>
      </c>
      <c r="BC1056" s="190" t="str">
        <f t="shared" si="1451"/>
        <v>BC$18</v>
      </c>
      <c r="BD1056" s="190" t="str">
        <f t="shared" si="1451"/>
        <v>BD$18</v>
      </c>
      <c r="BE1056" s="190" t="str">
        <f t="shared" si="1451"/>
        <v>BE$18</v>
      </c>
      <c r="BF1056" s="190" t="str">
        <f t="shared" si="1451"/>
        <v>BF$18</v>
      </c>
      <c r="BG1056" s="190" t="str">
        <f t="shared" si="1451"/>
        <v>BG$18</v>
      </c>
      <c r="BH1056" s="190" t="str">
        <f t="shared" si="1451"/>
        <v>BH$18</v>
      </c>
      <c r="BI1056" s="190" t="str">
        <f t="shared" si="1451"/>
        <v>BI$18</v>
      </c>
      <c r="BJ1056" s="190" t="str">
        <f t="shared" si="1451"/>
        <v>BJ$18</v>
      </c>
      <c r="BK1056" s="190" t="str">
        <f t="shared" si="1451"/>
        <v>BK$18</v>
      </c>
      <c r="BL1056" s="190" t="str">
        <f t="shared" si="1451"/>
        <v>BL$18</v>
      </c>
      <c r="BM1056" s="190" t="str">
        <f t="shared" si="1451"/>
        <v>BM$18</v>
      </c>
      <c r="BN1056" s="190" t="str">
        <f t="shared" si="1451"/>
        <v>BN$18</v>
      </c>
      <c r="BO1056" s="190" t="str">
        <f t="shared" si="1451"/>
        <v>BO$18</v>
      </c>
      <c r="BP1056" s="190" t="str">
        <f t="shared" si="1451"/>
        <v>BP$18</v>
      </c>
      <c r="BQ1056" s="190" t="str">
        <f t="shared" si="1451"/>
        <v>BQ$18</v>
      </c>
      <c r="BR1056" s="190" t="str">
        <f t="shared" si="1451"/>
        <v>BR$18</v>
      </c>
      <c r="BS1056" s="190" t="str">
        <f t="shared" si="1451"/>
        <v>BS$18</v>
      </c>
      <c r="BT1056" s="190" t="str">
        <f t="shared" si="1451"/>
        <v>BT$18</v>
      </c>
      <c r="BU1056" s="190" t="str">
        <f t="shared" si="1451"/>
        <v>BU$18</v>
      </c>
      <c r="BV1056" s="190" t="str">
        <f t="shared" si="1451"/>
        <v>BV$18</v>
      </c>
      <c r="BW1056" s="190" t="str">
        <f t="shared" si="1451"/>
        <v>BW$18</v>
      </c>
      <c r="BX1056" s="190" t="str">
        <f t="shared" si="1451"/>
        <v>BX$18</v>
      </c>
      <c r="BY1056" s="190" t="str">
        <f t="shared" si="1451"/>
        <v>BY$18</v>
      </c>
      <c r="BZ1056" s="190" t="str">
        <f t="shared" si="1451"/>
        <v>BZ$18</v>
      </c>
      <c r="CA1056" s="190" t="str">
        <f t="shared" si="1451"/>
        <v>CA$18</v>
      </c>
      <c r="CB1056" s="190" t="str">
        <f t="shared" si="1451"/>
        <v>CB$18</v>
      </c>
      <c r="CC1056" s="190" t="str">
        <f t="shared" si="1451"/>
        <v>CC$18</v>
      </c>
      <c r="CD1056" s="190" t="str">
        <f t="shared" si="1451"/>
        <v>CD$18</v>
      </c>
      <c r="CE1056" s="190" t="str">
        <f t="shared" ref="CE1056:CL1056" si="1452">CE$22</f>
        <v>CE$18</v>
      </c>
      <c r="CF1056" s="190" t="str">
        <f t="shared" si="1452"/>
        <v>CF$18</v>
      </c>
      <c r="CG1056" s="190" t="str">
        <f t="shared" si="1452"/>
        <v>CG$18</v>
      </c>
      <c r="CH1056" s="190" t="str">
        <f t="shared" si="1452"/>
        <v>CH$18</v>
      </c>
      <c r="CI1056" s="190" t="str">
        <f t="shared" si="1452"/>
        <v>CI$18</v>
      </c>
      <c r="CJ1056" s="190" t="str">
        <f t="shared" si="1452"/>
        <v>CJ$18</v>
      </c>
      <c r="CK1056" s="190" t="str">
        <f t="shared" si="1452"/>
        <v>CK$18</v>
      </c>
      <c r="CL1056" s="190" t="str">
        <f t="shared" si="1452"/>
        <v>CL$18</v>
      </c>
      <c r="CN1056" s="201"/>
      <c r="CO1056" s="190" t="str">
        <f t="shared" ref="CO1056:DL1056" si="1453">CO$22</f>
        <v>CO$18</v>
      </c>
      <c r="CP1056" s="190" t="str">
        <f t="shared" si="1453"/>
        <v>CP$18</v>
      </c>
      <c r="CQ1056" s="190" t="str">
        <f t="shared" si="1453"/>
        <v>CQ$18</v>
      </c>
      <c r="CR1056" s="190" t="str">
        <f t="shared" si="1453"/>
        <v>CR$18</v>
      </c>
      <c r="CS1056" s="190" t="str">
        <f t="shared" si="1453"/>
        <v>CS$18</v>
      </c>
      <c r="CT1056" s="190" t="str">
        <f t="shared" si="1453"/>
        <v>CT$18</v>
      </c>
      <c r="CU1056" s="190" t="str">
        <f t="shared" si="1453"/>
        <v>CU$18</v>
      </c>
      <c r="CV1056" s="190" t="str">
        <f t="shared" si="1453"/>
        <v>CV$18</v>
      </c>
      <c r="CW1056" s="190" t="str">
        <f t="shared" si="1453"/>
        <v>CW$18</v>
      </c>
      <c r="CX1056" s="190" t="str">
        <f t="shared" si="1453"/>
        <v>CX$18</v>
      </c>
      <c r="CY1056" s="190" t="str">
        <f t="shared" si="1453"/>
        <v>CY$18</v>
      </c>
      <c r="CZ1056" s="190" t="str">
        <f t="shared" si="1453"/>
        <v>CZ$18</v>
      </c>
      <c r="DA1056" s="190" t="str">
        <f t="shared" si="1453"/>
        <v>DA$18</v>
      </c>
      <c r="DB1056" s="190" t="str">
        <f t="shared" si="1453"/>
        <v>DB$18</v>
      </c>
      <c r="DC1056" s="190" t="str">
        <f t="shared" si="1453"/>
        <v>DC$18</v>
      </c>
      <c r="DD1056" s="190" t="str">
        <f t="shared" si="1453"/>
        <v>DD$18</v>
      </c>
      <c r="DE1056" s="190" t="str">
        <f t="shared" si="1453"/>
        <v>DE$18</v>
      </c>
      <c r="DF1056" s="190" t="str">
        <f t="shared" si="1453"/>
        <v>DF$18</v>
      </c>
      <c r="DG1056" s="190" t="str">
        <f t="shared" si="1453"/>
        <v>DG$18</v>
      </c>
      <c r="DH1056" s="190" t="str">
        <f t="shared" si="1453"/>
        <v>DH$18</v>
      </c>
      <c r="DI1056" s="190" t="str">
        <f t="shared" si="1453"/>
        <v>DI$18</v>
      </c>
      <c r="DJ1056" s="190" t="str">
        <f t="shared" si="1453"/>
        <v>DJ$18</v>
      </c>
      <c r="DK1056" s="190" t="str">
        <f t="shared" si="1453"/>
        <v>DK$18</v>
      </c>
      <c r="DL1056" s="190" t="str">
        <f t="shared" si="1453"/>
        <v>DL$18</v>
      </c>
    </row>
    <row r="1057" spans="1:116" x14ac:dyDescent="0.4">
      <c r="A1057" s="174"/>
      <c r="E1057" s="8"/>
      <c r="G1057" s="175" t="s">
        <v>464</v>
      </c>
      <c r="H1057" s="200"/>
      <c r="I1057" s="201"/>
      <c r="J1057" s="201"/>
      <c r="K1057" s="202"/>
      <c r="L1057" s="202"/>
      <c r="M1057" s="202"/>
      <c r="N1057" s="202"/>
      <c r="O1057" s="202"/>
      <c r="P1057" s="202"/>
      <c r="R1057" s="202"/>
      <c r="S1057" s="190" t="str">
        <f t="shared" ref="S1057:AX1057" si="1454">S$23</f>
        <v>S$19</v>
      </c>
      <c r="T1057" s="190" t="str">
        <f t="shared" si="1454"/>
        <v>T$19</v>
      </c>
      <c r="U1057" s="190" t="str">
        <f t="shared" si="1454"/>
        <v>U$19</v>
      </c>
      <c r="V1057" s="190" t="str">
        <f t="shared" si="1454"/>
        <v>V$19</v>
      </c>
      <c r="W1057" s="190" t="str">
        <f t="shared" si="1454"/>
        <v>W$19</v>
      </c>
      <c r="X1057" s="190" t="str">
        <f t="shared" si="1454"/>
        <v>X$19</v>
      </c>
      <c r="Y1057" s="190" t="str">
        <f t="shared" si="1454"/>
        <v>Y$19</v>
      </c>
      <c r="Z1057" s="190" t="str">
        <f t="shared" si="1454"/>
        <v>Z$19</v>
      </c>
      <c r="AA1057" s="190" t="str">
        <f t="shared" si="1454"/>
        <v>AA$19</v>
      </c>
      <c r="AB1057" s="190" t="str">
        <f t="shared" si="1454"/>
        <v>AB$19</v>
      </c>
      <c r="AC1057" s="190" t="str">
        <f t="shared" si="1454"/>
        <v>AC$19</v>
      </c>
      <c r="AD1057" s="190" t="str">
        <f t="shared" si="1454"/>
        <v>AD$19</v>
      </c>
      <c r="AE1057" s="190" t="str">
        <f t="shared" si="1454"/>
        <v>AE$19</v>
      </c>
      <c r="AF1057" s="190" t="str">
        <f t="shared" si="1454"/>
        <v>AF$19</v>
      </c>
      <c r="AG1057" s="190" t="str">
        <f t="shared" si="1454"/>
        <v>AG$19</v>
      </c>
      <c r="AH1057" s="190" t="str">
        <f t="shared" si="1454"/>
        <v>AH$19</v>
      </c>
      <c r="AI1057" s="190" t="str">
        <f t="shared" si="1454"/>
        <v>AI$19</v>
      </c>
      <c r="AJ1057" s="190" t="str">
        <f t="shared" si="1454"/>
        <v>AJ$19</v>
      </c>
      <c r="AK1057" s="190" t="str">
        <f t="shared" si="1454"/>
        <v>AK$19</v>
      </c>
      <c r="AL1057" s="190" t="str">
        <f t="shared" si="1454"/>
        <v>AL$19</v>
      </c>
      <c r="AM1057" s="190" t="str">
        <f t="shared" si="1454"/>
        <v>AM$19</v>
      </c>
      <c r="AN1057" s="190" t="str">
        <f t="shared" si="1454"/>
        <v>AN$19</v>
      </c>
      <c r="AO1057" s="190" t="str">
        <f t="shared" si="1454"/>
        <v>AO$19</v>
      </c>
      <c r="AP1057" s="190" t="str">
        <f t="shared" si="1454"/>
        <v>AP$19</v>
      </c>
      <c r="AQ1057" s="190" t="str">
        <f t="shared" si="1454"/>
        <v>AQ$19</v>
      </c>
      <c r="AR1057" s="190" t="str">
        <f t="shared" si="1454"/>
        <v>AR$19</v>
      </c>
      <c r="AS1057" s="190" t="str">
        <f t="shared" si="1454"/>
        <v>AS$19</v>
      </c>
      <c r="AT1057" s="190" t="str">
        <f t="shared" si="1454"/>
        <v>AT$19</v>
      </c>
      <c r="AU1057" s="190" t="str">
        <f t="shared" si="1454"/>
        <v>AU$19</v>
      </c>
      <c r="AV1057" s="190" t="str">
        <f t="shared" si="1454"/>
        <v>AV$19</v>
      </c>
      <c r="AW1057" s="190" t="str">
        <f t="shared" si="1454"/>
        <v>AW$19</v>
      </c>
      <c r="AX1057" s="190" t="str">
        <f t="shared" si="1454"/>
        <v>AX$19</v>
      </c>
      <c r="AY1057" s="190" t="str">
        <f t="shared" ref="AY1057:CD1057" si="1455">AY$23</f>
        <v>AY$19</v>
      </c>
      <c r="AZ1057" s="190" t="str">
        <f t="shared" si="1455"/>
        <v>AZ$19</v>
      </c>
      <c r="BA1057" s="190" t="str">
        <f t="shared" si="1455"/>
        <v>BA$19</v>
      </c>
      <c r="BB1057" s="190" t="str">
        <f t="shared" si="1455"/>
        <v>BB$19</v>
      </c>
      <c r="BC1057" s="190" t="str">
        <f t="shared" si="1455"/>
        <v>BC$19</v>
      </c>
      <c r="BD1057" s="190" t="str">
        <f t="shared" si="1455"/>
        <v>BD$19</v>
      </c>
      <c r="BE1057" s="190" t="str">
        <f t="shared" si="1455"/>
        <v>BE$19</v>
      </c>
      <c r="BF1057" s="190" t="str">
        <f t="shared" si="1455"/>
        <v>BF$19</v>
      </c>
      <c r="BG1057" s="190" t="str">
        <f t="shared" si="1455"/>
        <v>BG$19</v>
      </c>
      <c r="BH1057" s="190" t="str">
        <f t="shared" si="1455"/>
        <v>BH$19</v>
      </c>
      <c r="BI1057" s="190" t="str">
        <f t="shared" si="1455"/>
        <v>BI$19</v>
      </c>
      <c r="BJ1057" s="190" t="str">
        <f t="shared" si="1455"/>
        <v>BJ$19</v>
      </c>
      <c r="BK1057" s="190" t="str">
        <f t="shared" si="1455"/>
        <v>BK$19</v>
      </c>
      <c r="BL1057" s="190" t="str">
        <f t="shared" si="1455"/>
        <v>BL$19</v>
      </c>
      <c r="BM1057" s="190" t="str">
        <f t="shared" si="1455"/>
        <v>BM$19</v>
      </c>
      <c r="BN1057" s="190" t="str">
        <f t="shared" si="1455"/>
        <v>BN$19</v>
      </c>
      <c r="BO1057" s="190" t="str">
        <f t="shared" si="1455"/>
        <v>BO$19</v>
      </c>
      <c r="BP1057" s="190" t="str">
        <f t="shared" si="1455"/>
        <v>BP$19</v>
      </c>
      <c r="BQ1057" s="190" t="str">
        <f t="shared" si="1455"/>
        <v>BQ$19</v>
      </c>
      <c r="BR1057" s="190" t="str">
        <f t="shared" si="1455"/>
        <v>BR$19</v>
      </c>
      <c r="BS1057" s="190" t="str">
        <f t="shared" si="1455"/>
        <v>BS$19</v>
      </c>
      <c r="BT1057" s="190" t="str">
        <f t="shared" si="1455"/>
        <v>BT$19</v>
      </c>
      <c r="BU1057" s="190" t="str">
        <f t="shared" si="1455"/>
        <v>BU$19</v>
      </c>
      <c r="BV1057" s="190" t="str">
        <f t="shared" si="1455"/>
        <v>BV$19</v>
      </c>
      <c r="BW1057" s="190" t="str">
        <f t="shared" si="1455"/>
        <v>BW$19</v>
      </c>
      <c r="BX1057" s="190" t="str">
        <f t="shared" si="1455"/>
        <v>BX$19</v>
      </c>
      <c r="BY1057" s="190" t="str">
        <f t="shared" si="1455"/>
        <v>BY$19</v>
      </c>
      <c r="BZ1057" s="190" t="str">
        <f t="shared" si="1455"/>
        <v>BZ$19</v>
      </c>
      <c r="CA1057" s="190" t="str">
        <f t="shared" si="1455"/>
        <v>CA$19</v>
      </c>
      <c r="CB1057" s="190" t="str">
        <f t="shared" si="1455"/>
        <v>CB$19</v>
      </c>
      <c r="CC1057" s="190" t="str">
        <f t="shared" si="1455"/>
        <v>CC$19</v>
      </c>
      <c r="CD1057" s="190" t="str">
        <f t="shared" si="1455"/>
        <v>CD$19</v>
      </c>
      <c r="CE1057" s="190" t="str">
        <f t="shared" ref="CE1057:CL1057" si="1456">CE$23</f>
        <v>CE$19</v>
      </c>
      <c r="CF1057" s="190" t="str">
        <f t="shared" si="1456"/>
        <v>CF$19</v>
      </c>
      <c r="CG1057" s="190" t="str">
        <f t="shared" si="1456"/>
        <v>CG$19</v>
      </c>
      <c r="CH1057" s="190" t="str">
        <f t="shared" si="1456"/>
        <v>CH$19</v>
      </c>
      <c r="CI1057" s="190" t="str">
        <f t="shared" si="1456"/>
        <v>CI$19</v>
      </c>
      <c r="CJ1057" s="190" t="str">
        <f t="shared" si="1456"/>
        <v>CJ$19</v>
      </c>
      <c r="CK1057" s="190" t="str">
        <f t="shared" si="1456"/>
        <v>CK$19</v>
      </c>
      <c r="CL1057" s="190" t="str">
        <f t="shared" si="1456"/>
        <v>CL$19</v>
      </c>
      <c r="CN1057" s="201"/>
      <c r="CO1057" s="190" t="str">
        <f t="shared" ref="CO1057:DL1057" si="1457">CO$23</f>
        <v>CO$19</v>
      </c>
      <c r="CP1057" s="190" t="str">
        <f t="shared" si="1457"/>
        <v>CP$19</v>
      </c>
      <c r="CQ1057" s="190" t="str">
        <f t="shared" si="1457"/>
        <v>CQ$19</v>
      </c>
      <c r="CR1057" s="190" t="str">
        <f t="shared" si="1457"/>
        <v>CR$19</v>
      </c>
      <c r="CS1057" s="190" t="str">
        <f t="shared" si="1457"/>
        <v>CS$19</v>
      </c>
      <c r="CT1057" s="190" t="str">
        <f t="shared" si="1457"/>
        <v>CT$19</v>
      </c>
      <c r="CU1057" s="190" t="str">
        <f t="shared" si="1457"/>
        <v>CU$19</v>
      </c>
      <c r="CV1057" s="190" t="str">
        <f t="shared" si="1457"/>
        <v>CV$19</v>
      </c>
      <c r="CW1057" s="190" t="str">
        <f t="shared" si="1457"/>
        <v>CW$19</v>
      </c>
      <c r="CX1057" s="190" t="str">
        <f t="shared" si="1457"/>
        <v>CX$19</v>
      </c>
      <c r="CY1057" s="190" t="str">
        <f t="shared" si="1457"/>
        <v>CY$19</v>
      </c>
      <c r="CZ1057" s="190" t="str">
        <f t="shared" si="1457"/>
        <v>CZ$19</v>
      </c>
      <c r="DA1057" s="190" t="str">
        <f t="shared" si="1457"/>
        <v>DA$19</v>
      </c>
      <c r="DB1057" s="190" t="str">
        <f t="shared" si="1457"/>
        <v>DB$19</v>
      </c>
      <c r="DC1057" s="190" t="str">
        <f t="shared" si="1457"/>
        <v>DC$19</v>
      </c>
      <c r="DD1057" s="190" t="str">
        <f t="shared" si="1457"/>
        <v>DD$19</v>
      </c>
      <c r="DE1057" s="190" t="str">
        <f t="shared" si="1457"/>
        <v>DE$19</v>
      </c>
      <c r="DF1057" s="190" t="str">
        <f t="shared" si="1457"/>
        <v>DF$19</v>
      </c>
      <c r="DG1057" s="190" t="str">
        <f t="shared" si="1457"/>
        <v>DG$19</v>
      </c>
      <c r="DH1057" s="190" t="str">
        <f t="shared" si="1457"/>
        <v>DH$19</v>
      </c>
      <c r="DI1057" s="190" t="str">
        <f t="shared" si="1457"/>
        <v>DI$19</v>
      </c>
      <c r="DJ1057" s="190" t="str">
        <f t="shared" si="1457"/>
        <v>DJ$19</v>
      </c>
      <c r="DK1057" s="190" t="str">
        <f t="shared" si="1457"/>
        <v>DK$19</v>
      </c>
      <c r="DL1057" s="190" t="str">
        <f t="shared" si="1457"/>
        <v>DL$19</v>
      </c>
    </row>
    <row r="1058" spans="1:116" x14ac:dyDescent="0.4">
      <c r="A1058" s="31" t="s">
        <v>218</v>
      </c>
      <c r="B1058" s="31" t="s">
        <v>243</v>
      </c>
      <c r="C1058" s="31"/>
      <c r="D1058" t="s">
        <v>858</v>
      </c>
      <c r="E1058" s="8" t="str">
        <f t="shared" ref="E1058:E1085" si="1458">ROW()&amp;" "&amp;D1058</f>
        <v>1058 LTERMY-PV</v>
      </c>
      <c r="F1058" t="s">
        <v>350</v>
      </c>
      <c r="G1058" s="70" t="s">
        <v>859</v>
      </c>
      <c r="H1058" s="48"/>
      <c r="I1058" s="297"/>
      <c r="J1058" s="297"/>
      <c r="K1058" s="48"/>
      <c r="L1058" s="48"/>
      <c r="M1058" s="48"/>
      <c r="N1058" s="48"/>
      <c r="O1058" s="48"/>
      <c r="P1058" s="48"/>
      <c r="R1058" s="70"/>
      <c r="S1058" s="298"/>
      <c r="T1058" s="298"/>
      <c r="U1058" s="298"/>
      <c r="V1058" s="298"/>
      <c r="W1058" s="298"/>
      <c r="X1058" s="298"/>
      <c r="Y1058" s="298"/>
      <c r="Z1058" s="298"/>
      <c r="AA1058" s="298"/>
      <c r="AB1058" s="298"/>
      <c r="AC1058" s="298"/>
      <c r="AD1058" s="298"/>
      <c r="AE1058" s="298"/>
      <c r="AF1058" s="298"/>
      <c r="AG1058" s="298"/>
      <c r="AH1058" s="298"/>
      <c r="AI1058" s="298"/>
      <c r="AJ1058" s="298"/>
      <c r="AK1058" s="298"/>
      <c r="AL1058" s="298"/>
      <c r="AM1058" s="298"/>
      <c r="AN1058" s="298"/>
      <c r="AO1058" s="298"/>
      <c r="AP1058" s="298"/>
      <c r="AQ1058" s="298"/>
      <c r="AR1058" s="298"/>
      <c r="AS1058" s="298"/>
      <c r="AT1058" s="298"/>
      <c r="AU1058" s="298"/>
      <c r="AV1058" s="298"/>
      <c r="AW1058" s="298"/>
      <c r="AX1058" s="298"/>
      <c r="AY1058" s="298"/>
      <c r="AZ1058" s="298"/>
      <c r="BA1058" s="298"/>
      <c r="BB1058" s="298"/>
      <c r="BC1058" s="298"/>
      <c r="BD1058" s="298"/>
      <c r="BE1058" s="298"/>
      <c r="BF1058" s="298"/>
      <c r="BG1058" s="298"/>
      <c r="BH1058" s="298"/>
      <c r="BI1058" s="298"/>
      <c r="BJ1058" s="298"/>
      <c r="BK1058" s="298"/>
      <c r="BL1058" s="298"/>
      <c r="BM1058" s="298"/>
      <c r="BN1058" s="298"/>
      <c r="BO1058" s="298"/>
      <c r="BP1058" s="298"/>
      <c r="BQ1058" s="298"/>
      <c r="BR1058" s="298"/>
      <c r="BS1058" s="298"/>
      <c r="BT1058" s="298"/>
      <c r="BU1058" s="298"/>
      <c r="BV1058" s="298"/>
      <c r="BW1058" s="298"/>
      <c r="BX1058" s="298"/>
      <c r="BY1058" s="298"/>
      <c r="BZ1058" s="298"/>
      <c r="CA1058" s="298"/>
      <c r="CB1058" s="298"/>
      <c r="CC1058" s="298"/>
      <c r="CD1058" s="298"/>
      <c r="CE1058" s="298"/>
      <c r="CF1058" s="298"/>
      <c r="CG1058" s="298"/>
      <c r="CH1058" s="298"/>
      <c r="CI1058" s="298"/>
      <c r="CJ1058" s="298"/>
      <c r="CK1058" s="298"/>
      <c r="CL1058" s="298"/>
      <c r="CN1058" s="297"/>
      <c r="CO1058" s="298"/>
      <c r="CP1058" s="298"/>
      <c r="CQ1058" s="298"/>
      <c r="CR1058" s="298"/>
      <c r="CS1058" s="298"/>
      <c r="CT1058" s="298"/>
      <c r="CU1058" s="298"/>
      <c r="CV1058" s="298"/>
      <c r="CW1058" s="298"/>
      <c r="CX1058" s="298"/>
      <c r="CY1058" s="298"/>
      <c r="CZ1058" s="298"/>
      <c r="DA1058" s="298"/>
      <c r="DB1058" s="298"/>
      <c r="DC1058" s="298"/>
      <c r="DD1058" s="298"/>
      <c r="DE1058" s="298"/>
      <c r="DF1058" s="298"/>
      <c r="DG1058" s="298"/>
      <c r="DH1058" s="298"/>
      <c r="DI1058" s="298"/>
      <c r="DJ1058" s="298"/>
      <c r="DK1058" s="298"/>
      <c r="DL1058" s="298"/>
    </row>
    <row r="1059" spans="1:116" x14ac:dyDescent="0.4">
      <c r="B1059" t="str">
        <f>E1059</f>
        <v>1059 LTERMY-PV</v>
      </c>
      <c r="D1059" t="s">
        <v>858</v>
      </c>
      <c r="E1059" t="str">
        <f t="shared" si="1458"/>
        <v>1059 LTERMY-PV</v>
      </c>
      <c r="G1059" s="95" t="str">
        <f>"Assumptions - "&amp;G1058</f>
        <v>Assumptions - Rolling fixed term loan - multiple borrowings w/ annual control:</v>
      </c>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1:116" x14ac:dyDescent="0.4">
      <c r="A1060" s="31"/>
      <c r="B1060" t="str">
        <f>E1060</f>
        <v>1060 LTERMY-PV</v>
      </c>
      <c r="D1060" t="s">
        <v>858</v>
      </c>
      <c r="E1060" t="str">
        <f t="shared" si="1458"/>
        <v>1060 LTERMY-PV</v>
      </c>
      <c r="F1060" s="31"/>
      <c r="G1060" s="159" t="s">
        <v>287</v>
      </c>
      <c r="H1060" s="57">
        <v>4</v>
      </c>
      <c r="I1060" s="31"/>
      <c r="J1060" s="31"/>
      <c r="K1060" s="31"/>
      <c r="L1060" s="31"/>
      <c r="M1060" s="31"/>
      <c r="N1060" s="31"/>
      <c r="O1060" s="31"/>
      <c r="P1060" s="31"/>
      <c r="R1060" s="31"/>
      <c r="S1060" s="73"/>
      <c r="T1060" s="73"/>
      <c r="U1060" s="73"/>
      <c r="V1060" s="73"/>
      <c r="W1060" s="73"/>
      <c r="X1060" s="73"/>
      <c r="Y1060" s="73"/>
      <c r="Z1060" s="73"/>
      <c r="AA1060" s="73"/>
      <c r="AB1060" s="73"/>
      <c r="AC1060" s="73"/>
      <c r="AD1060" s="73"/>
      <c r="AE1060" s="73"/>
      <c r="AF1060" s="73"/>
      <c r="AG1060" s="73"/>
      <c r="AH1060" s="73"/>
      <c r="AI1060" s="73"/>
      <c r="AJ1060" s="73"/>
      <c r="AK1060" s="73"/>
      <c r="AL1060" s="73"/>
      <c r="AM1060" s="73"/>
      <c r="AN1060" s="73"/>
      <c r="AO1060" s="73"/>
      <c r="AP1060" s="73"/>
      <c r="AQ1060" s="73"/>
      <c r="AR1060" s="73"/>
      <c r="AS1060" s="73"/>
      <c r="AT1060" s="73"/>
      <c r="AU1060" s="73"/>
      <c r="AV1060" s="73"/>
      <c r="AW1060" s="73"/>
      <c r="AX1060" s="73"/>
      <c r="AY1060" s="73"/>
      <c r="AZ1060" s="73"/>
      <c r="BA1060" s="73"/>
      <c r="BB1060" s="73"/>
      <c r="BC1060" s="73"/>
      <c r="BD1060" s="73"/>
      <c r="BE1060" s="73"/>
      <c r="BF1060" s="73"/>
      <c r="BG1060" s="73"/>
      <c r="BH1060" s="73"/>
      <c r="BI1060" s="73"/>
      <c r="BJ1060" s="73"/>
      <c r="BK1060" s="73"/>
      <c r="BL1060" s="73"/>
      <c r="BM1060" s="73"/>
      <c r="BN1060" s="73"/>
      <c r="BO1060" s="73"/>
      <c r="BP1060" s="73"/>
      <c r="BQ1060" s="73"/>
      <c r="BR1060" s="73"/>
      <c r="BS1060" s="73"/>
      <c r="BT1060" s="73"/>
      <c r="BU1060" s="73"/>
      <c r="BV1060" s="73"/>
      <c r="BW1060" s="73"/>
      <c r="BX1060" s="73"/>
      <c r="BY1060" s="73"/>
      <c r="BZ1060" s="73"/>
      <c r="CA1060" s="73"/>
      <c r="CB1060" s="73"/>
      <c r="CC1060" s="73"/>
      <c r="CD1060" s="73"/>
      <c r="CE1060" s="73"/>
      <c r="CF1060" s="73"/>
      <c r="CG1060" s="73"/>
      <c r="CH1060" s="73"/>
      <c r="CI1060" s="73"/>
      <c r="CJ1060" s="73"/>
      <c r="CK1060" s="73"/>
      <c r="CL1060" s="73"/>
      <c r="CN1060" s="31"/>
      <c r="CO1060" s="73"/>
      <c r="CP1060" s="73"/>
      <c r="CQ1060" s="73"/>
      <c r="CR1060" s="73"/>
      <c r="CS1060" s="73"/>
      <c r="CT1060" s="73"/>
      <c r="CU1060" s="73"/>
      <c r="CV1060" s="73"/>
      <c r="CW1060" s="73"/>
      <c r="CX1060" s="73"/>
      <c r="CY1060" s="73"/>
      <c r="CZ1060" s="73"/>
      <c r="DA1060" s="73"/>
      <c r="DB1060" s="73"/>
      <c r="DC1060" s="73"/>
      <c r="DD1060" s="73"/>
      <c r="DE1060" s="73"/>
      <c r="DF1060" s="73"/>
      <c r="DG1060" s="73"/>
      <c r="DH1060" s="73"/>
      <c r="DI1060" s="73"/>
      <c r="DJ1060" s="73"/>
      <c r="DK1060" s="73"/>
      <c r="DL1060" s="73"/>
    </row>
    <row r="1061" spans="1:116" x14ac:dyDescent="0.4">
      <c r="A1061" s="31"/>
      <c r="B1061" t="str">
        <f>E1061</f>
        <v>1061 LTERMY-PV</v>
      </c>
      <c r="D1061" t="s">
        <v>858</v>
      </c>
      <c r="E1061" t="str">
        <f t="shared" si="1458"/>
        <v>1061 LTERMY-PV</v>
      </c>
      <c r="F1061" s="31"/>
      <c r="G1061" s="159" t="s">
        <v>863</v>
      </c>
      <c r="H1061" s="57">
        <v>3</v>
      </c>
      <c r="I1061" s="31"/>
      <c r="J1061" s="31"/>
      <c r="K1061" s="31"/>
      <c r="L1061" s="31"/>
      <c r="M1061" s="31"/>
      <c r="N1061" s="31"/>
      <c r="O1061" s="31"/>
      <c r="P1061" s="31"/>
      <c r="R1061" s="31"/>
      <c r="S1061" s="73"/>
      <c r="T1061" s="73"/>
      <c r="U1061" s="73"/>
      <c r="V1061" s="73"/>
      <c r="W1061" s="73"/>
      <c r="X1061" s="73"/>
      <c r="Y1061" s="73"/>
      <c r="Z1061" s="73"/>
      <c r="AA1061" s="73"/>
      <c r="AB1061" s="73"/>
      <c r="AC1061" s="73"/>
      <c r="AD1061" s="73"/>
      <c r="AE1061" s="73"/>
      <c r="AF1061" s="73"/>
      <c r="AG1061" s="73"/>
      <c r="AH1061" s="73"/>
      <c r="AI1061" s="73"/>
      <c r="AJ1061" s="73"/>
      <c r="AK1061" s="73"/>
      <c r="AL1061" s="73"/>
      <c r="AM1061" s="73"/>
      <c r="AN1061" s="73"/>
      <c r="AO1061" s="73"/>
      <c r="AP1061" s="73"/>
      <c r="AQ1061" s="73"/>
      <c r="AR1061" s="73"/>
      <c r="AS1061" s="73"/>
      <c r="AT1061" s="73"/>
      <c r="AU1061" s="73"/>
      <c r="AV1061" s="73"/>
      <c r="AW1061" s="73"/>
      <c r="AX1061" s="73"/>
      <c r="AY1061" s="73"/>
      <c r="AZ1061" s="73"/>
      <c r="BA1061" s="73"/>
      <c r="BB1061" s="73"/>
      <c r="BC1061" s="73"/>
      <c r="BD1061" s="73"/>
      <c r="BE1061" s="73"/>
      <c r="BF1061" s="73"/>
      <c r="BG1061" s="73"/>
      <c r="BH1061" s="73"/>
      <c r="BI1061" s="73"/>
      <c r="BJ1061" s="73"/>
      <c r="BK1061" s="73"/>
      <c r="BL1061" s="73"/>
      <c r="BM1061" s="73"/>
      <c r="BN1061" s="73"/>
      <c r="BO1061" s="73"/>
      <c r="BP1061" s="73"/>
      <c r="BQ1061" s="73"/>
      <c r="BR1061" s="73"/>
      <c r="BS1061" s="73"/>
      <c r="BT1061" s="73"/>
      <c r="BU1061" s="73"/>
      <c r="BV1061" s="73"/>
      <c r="BW1061" s="73"/>
      <c r="BX1061" s="73"/>
      <c r="BY1061" s="73"/>
      <c r="BZ1061" s="73"/>
      <c r="CA1061" s="73"/>
      <c r="CB1061" s="73"/>
      <c r="CC1061" s="73"/>
      <c r="CD1061" s="73"/>
      <c r="CE1061" s="73"/>
      <c r="CF1061" s="73"/>
      <c r="CG1061" s="73"/>
      <c r="CH1061" s="73"/>
      <c r="CI1061" s="73"/>
      <c r="CJ1061" s="73"/>
      <c r="CK1061" s="73"/>
      <c r="CL1061" s="73"/>
      <c r="CN1061" s="31"/>
      <c r="CO1061" s="73"/>
      <c r="CP1061" s="73"/>
      <c r="CQ1061" s="73"/>
      <c r="CR1061" s="73"/>
      <c r="CS1061" s="73"/>
      <c r="CT1061" s="73"/>
      <c r="CU1061" s="73"/>
      <c r="CV1061" s="73"/>
      <c r="CW1061" s="73"/>
      <c r="CX1061" s="73"/>
      <c r="CY1061" s="73"/>
      <c r="CZ1061" s="73"/>
      <c r="DA1061" s="73"/>
      <c r="DB1061" s="73"/>
      <c r="DC1061" s="73"/>
      <c r="DD1061" s="73"/>
      <c r="DE1061" s="73"/>
      <c r="DF1061" s="73"/>
      <c r="DG1061" s="73"/>
      <c r="DH1061" s="73"/>
      <c r="DI1061" s="73"/>
      <c r="DJ1061" s="73"/>
      <c r="DK1061" s="73"/>
      <c r="DL1061" s="73"/>
    </row>
    <row r="1062" spans="1:116" x14ac:dyDescent="0.4">
      <c r="A1062" s="31"/>
      <c r="B1062" t="str">
        <f>E1062</f>
        <v>1062 LTERMY-PV</v>
      </c>
      <c r="D1062" t="s">
        <v>858</v>
      </c>
      <c r="E1062" t="str">
        <f t="shared" si="1458"/>
        <v>1062 LTERMY-PV</v>
      </c>
      <c r="F1062" s="31"/>
      <c r="G1062" s="159" t="s">
        <v>288</v>
      </c>
      <c r="H1062" s="59">
        <v>0.1</v>
      </c>
      <c r="I1062" s="31"/>
      <c r="J1062" s="31"/>
      <c r="K1062" s="31"/>
      <c r="L1062" s="31"/>
      <c r="M1062" s="31"/>
      <c r="N1062" s="31"/>
      <c r="O1062" s="31"/>
      <c r="P1062" s="31"/>
      <c r="R1062" s="31"/>
      <c r="S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c r="CL1062" s="73"/>
      <c r="CN1062" s="31"/>
      <c r="CO1062" s="73"/>
      <c r="CP1062" s="73"/>
      <c r="CQ1062" s="73"/>
      <c r="CR1062" s="73"/>
      <c r="CS1062" s="73"/>
      <c r="CT1062" s="73"/>
      <c r="CU1062" s="73"/>
      <c r="CV1062" s="73"/>
      <c r="CW1062" s="73"/>
      <c r="CX1062" s="73"/>
      <c r="CY1062" s="73"/>
      <c r="CZ1062" s="73"/>
      <c r="DA1062" s="73"/>
      <c r="DB1062" s="73"/>
      <c r="DC1062" s="73"/>
      <c r="DD1062" s="73"/>
      <c r="DE1062" s="73"/>
      <c r="DF1062" s="73"/>
      <c r="DG1062" s="73"/>
      <c r="DH1062" s="73"/>
      <c r="DI1062" s="73"/>
      <c r="DJ1062" s="73"/>
      <c r="DK1062" s="73"/>
      <c r="DL1062" s="73"/>
    </row>
    <row r="1063" spans="1:116" x14ac:dyDescent="0.4">
      <c r="A1063" s="31"/>
      <c r="B1063" t="str">
        <f>E1063</f>
        <v>1063 LTERMY-PV</v>
      </c>
      <c r="D1063" t="s">
        <v>858</v>
      </c>
      <c r="E1063" t="str">
        <f t="shared" si="1458"/>
        <v>1063 LTERMY-PV</v>
      </c>
      <c r="F1063" s="31"/>
      <c r="G1063" s="158" t="s">
        <v>289</v>
      </c>
      <c r="H1063" s="23">
        <v>1000</v>
      </c>
      <c r="I1063" s="31"/>
      <c r="J1063" s="31"/>
      <c r="K1063" s="31"/>
      <c r="L1063" s="31"/>
      <c r="M1063" s="31"/>
      <c r="N1063" s="31"/>
      <c r="O1063" s="31"/>
      <c r="P1063" s="31"/>
      <c r="R1063" s="31"/>
      <c r="S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c r="CL1063" s="73"/>
      <c r="CN1063" s="31"/>
      <c r="CO1063" s="73"/>
      <c r="CP1063" s="73"/>
      <c r="CQ1063" s="73"/>
      <c r="CR1063" s="73"/>
      <c r="CS1063" s="73"/>
      <c r="CT1063" s="73"/>
      <c r="CU1063" s="73"/>
      <c r="CV1063" s="73"/>
      <c r="CW1063" s="73"/>
      <c r="CX1063" s="73"/>
      <c r="CY1063" s="73"/>
      <c r="CZ1063" s="73"/>
      <c r="DA1063" s="73"/>
      <c r="DB1063" s="73"/>
      <c r="DC1063" s="73"/>
      <c r="DD1063" s="73"/>
      <c r="DE1063" s="73"/>
      <c r="DF1063" s="73"/>
      <c r="DG1063" s="73"/>
      <c r="DH1063" s="73"/>
      <c r="DI1063" s="73"/>
      <c r="DJ1063" s="73"/>
      <c r="DK1063" s="73"/>
      <c r="DL1063" s="73"/>
    </row>
    <row r="1064" spans="1:116" x14ac:dyDescent="0.4">
      <c r="A1064" s="31"/>
      <c r="B1064" t="str">
        <f t="shared" ref="B1064:B1077" si="1459">E1064</f>
        <v>1064 LTERMY-PV</v>
      </c>
      <c r="C1064" s="31"/>
      <c r="D1064" t="s">
        <v>858</v>
      </c>
      <c r="E1064" t="str">
        <f t="shared" si="1458"/>
        <v>1064 LTERMY-PV</v>
      </c>
      <c r="F1064" s="31"/>
      <c r="G1064" s="127"/>
      <c r="H1064" s="31"/>
      <c r="I1064" s="31"/>
      <c r="J1064" s="31"/>
      <c r="K1064" s="31"/>
      <c r="L1064" s="31"/>
      <c r="M1064" s="31"/>
      <c r="N1064" s="31"/>
      <c r="O1064" s="31"/>
      <c r="P1064" s="31"/>
      <c r="R1064" s="31"/>
      <c r="S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c r="CL1064" s="73"/>
      <c r="CN1064" s="31"/>
      <c r="CO1064" s="73"/>
      <c r="CP1064" s="73"/>
      <c r="CQ1064" s="73"/>
      <c r="CR1064" s="73"/>
      <c r="CS1064" s="73"/>
      <c r="CT1064" s="73"/>
      <c r="CU1064" s="73"/>
      <c r="CV1064" s="73"/>
      <c r="CW1064" s="73"/>
      <c r="CX1064" s="73"/>
      <c r="CY1064" s="73"/>
      <c r="CZ1064" s="73"/>
      <c r="DA1064" s="73"/>
      <c r="DB1064" s="73"/>
      <c r="DC1064" s="73"/>
      <c r="DD1064" s="73"/>
      <c r="DE1064" s="73"/>
      <c r="DF1064" s="73"/>
      <c r="DG1064" s="73"/>
      <c r="DH1064" s="73"/>
      <c r="DI1064" s="73"/>
      <c r="DJ1064" s="73"/>
      <c r="DK1064" s="73"/>
      <c r="DL1064" s="73"/>
    </row>
    <row r="1065" spans="1:116" x14ac:dyDescent="0.4">
      <c r="B1065" t="str">
        <f t="shared" si="1459"/>
        <v>1065 LTERMY-PV</v>
      </c>
      <c r="D1065" t="s">
        <v>858</v>
      </c>
      <c r="E1065" t="str">
        <f t="shared" si="1458"/>
        <v>1065 LTERMY-PV</v>
      </c>
      <c r="F1065" s="292"/>
      <c r="G1065" s="95" t="s">
        <v>290</v>
      </c>
      <c r="R1065" s="92"/>
      <c r="S1065" s="154"/>
      <c r="T1065" s="154"/>
      <c r="U1065" s="154"/>
      <c r="V1065" s="154"/>
      <c r="W1065" s="154"/>
      <c r="X1065" s="154"/>
      <c r="Y1065" s="154"/>
      <c r="Z1065" s="154"/>
      <c r="AA1065" s="154"/>
      <c r="AB1065" s="154"/>
      <c r="AC1065" s="154"/>
      <c r="AD1065" s="154"/>
      <c r="AE1065" s="154"/>
      <c r="AF1065" s="154"/>
      <c r="AG1065" s="154"/>
      <c r="AH1065" s="154"/>
      <c r="AI1065" s="154"/>
      <c r="AJ1065" s="154"/>
      <c r="AK1065" s="154"/>
      <c r="AL1065" s="154"/>
      <c r="AM1065" s="154"/>
      <c r="AN1065" s="154"/>
      <c r="AO1065" s="154"/>
      <c r="AP1065" s="154"/>
      <c r="AQ1065" s="154"/>
      <c r="AR1065" s="154"/>
      <c r="AS1065" s="154"/>
      <c r="AT1065" s="154"/>
      <c r="AU1065" s="154"/>
      <c r="AV1065" s="154"/>
      <c r="AW1065" s="154"/>
      <c r="AX1065" s="154"/>
      <c r="AY1065" s="154"/>
      <c r="AZ1065" s="154"/>
      <c r="BA1065" s="154"/>
      <c r="BB1065" s="154"/>
      <c r="BC1065" s="154"/>
      <c r="BD1065" s="154"/>
      <c r="BE1065" s="154"/>
      <c r="BF1065" s="154"/>
      <c r="BG1065" s="154"/>
      <c r="BH1065" s="154"/>
      <c r="BI1065" s="154"/>
      <c r="BJ1065" s="154"/>
      <c r="BK1065" s="154"/>
      <c r="BL1065" s="154"/>
      <c r="BM1065" s="154"/>
      <c r="BN1065" s="154"/>
      <c r="BO1065" s="154"/>
      <c r="BP1065" s="154"/>
      <c r="BQ1065" s="154"/>
      <c r="BR1065" s="154"/>
      <c r="BS1065" s="154"/>
      <c r="BT1065" s="154"/>
      <c r="BU1065" s="154"/>
      <c r="BV1065" s="154"/>
      <c r="BW1065" s="154"/>
      <c r="BX1065" s="154"/>
      <c r="BY1065" s="154"/>
      <c r="BZ1065" s="154"/>
      <c r="CA1065" s="154"/>
      <c r="CB1065" s="154"/>
      <c r="CC1065" s="154"/>
      <c r="CD1065" s="154"/>
      <c r="CE1065" s="154"/>
      <c r="CF1065" s="154"/>
      <c r="CG1065" s="154"/>
      <c r="CH1065" s="154"/>
      <c r="CI1065" s="154"/>
      <c r="CJ1065" s="154"/>
      <c r="CK1065" s="154"/>
      <c r="CL1065" s="154"/>
      <c r="CO1065" s="154"/>
      <c r="CP1065" s="154"/>
      <c r="CQ1065" s="154"/>
      <c r="CR1065" s="154"/>
      <c r="CS1065" s="154"/>
      <c r="CT1065" s="154"/>
      <c r="CU1065" s="154"/>
      <c r="CV1065" s="154"/>
      <c r="CW1065" s="154"/>
      <c r="CX1065" s="154"/>
      <c r="CY1065" s="154"/>
      <c r="CZ1065" s="154"/>
      <c r="DA1065" s="154"/>
      <c r="DB1065" s="154"/>
      <c r="DC1065" s="154"/>
      <c r="DD1065" s="154"/>
      <c r="DE1065" s="154"/>
      <c r="DF1065" s="154"/>
      <c r="DG1065" s="154"/>
      <c r="DH1065" s="154"/>
      <c r="DI1065" s="154"/>
      <c r="DJ1065" s="154"/>
      <c r="DK1065" s="154"/>
      <c r="DL1065" s="154"/>
    </row>
    <row r="1066" spans="1:116" x14ac:dyDescent="0.4">
      <c r="B1066" t="str">
        <f t="shared" si="1459"/>
        <v>1066 LTERMY-PV</v>
      </c>
      <c r="D1066" t="s">
        <v>858</v>
      </c>
      <c r="E1066" t="str">
        <f t="shared" si="1458"/>
        <v>1066 LTERMY-PV</v>
      </c>
      <c r="F1066" s="292"/>
      <c r="G1066" s="158" t="s">
        <v>289</v>
      </c>
      <c r="K1066" s="24">
        <f>H1063</f>
        <v>1000</v>
      </c>
      <c r="L1066" s="24">
        <f ca="1">K1070</f>
        <v>1500000</v>
      </c>
      <c r="M1066" s="24">
        <f ca="1">L1070</f>
        <v>1500000</v>
      </c>
      <c r="N1066" s="24">
        <f ca="1">M1070</f>
        <v>1500000</v>
      </c>
      <c r="O1066" s="24">
        <f ca="1">N1070</f>
        <v>1500000</v>
      </c>
      <c r="P1066" s="24">
        <f ca="1">O1070</f>
        <v>1500000</v>
      </c>
      <c r="R1066"/>
      <c r="S1066" s="80">
        <f>H1063</f>
        <v>1000</v>
      </c>
      <c r="T1066" s="62">
        <f t="shared" ref="T1066" ca="1" si="1460">S1070</f>
        <v>501000</v>
      </c>
      <c r="U1066" s="62">
        <f t="shared" ref="U1066" ca="1" si="1461">T1070</f>
        <v>1001000</v>
      </c>
      <c r="V1066" s="62">
        <f t="shared" ref="V1066" ca="1" si="1462">U1070</f>
        <v>1500000</v>
      </c>
      <c r="W1066" s="62">
        <f t="shared" ref="W1066" ca="1" si="1463">V1070</f>
        <v>1500000</v>
      </c>
      <c r="X1066" s="62">
        <f t="shared" ref="X1066" ca="1" si="1464">W1070</f>
        <v>1500000</v>
      </c>
      <c r="Y1066" s="62">
        <f t="shared" ref="Y1066" ca="1" si="1465">X1070</f>
        <v>1500000</v>
      </c>
      <c r="Z1066" s="62">
        <f t="shared" ref="Z1066" ca="1" si="1466">Y1070</f>
        <v>1500000</v>
      </c>
      <c r="AA1066" s="62">
        <f t="shared" ref="AA1066" ca="1" si="1467">Z1070</f>
        <v>1500000</v>
      </c>
      <c r="AB1066" s="62">
        <f t="shared" ref="AB1066" ca="1" si="1468">AA1070</f>
        <v>1500000</v>
      </c>
      <c r="AC1066" s="62">
        <f t="shared" ref="AC1066" ca="1" si="1469">AB1070</f>
        <v>1500000</v>
      </c>
      <c r="AD1066" s="62">
        <f t="shared" ref="AD1066" ca="1" si="1470">AC1070</f>
        <v>1500000</v>
      </c>
      <c r="AE1066" s="62">
        <f t="shared" ref="AE1066" ca="1" si="1471">AD1070</f>
        <v>1500000</v>
      </c>
      <c r="AF1066" s="62">
        <f t="shared" ref="AF1066" ca="1" si="1472">AE1070</f>
        <v>1500000</v>
      </c>
      <c r="AG1066" s="62">
        <f t="shared" ref="AG1066" ca="1" si="1473">AF1070</f>
        <v>1500000</v>
      </c>
      <c r="AH1066" s="62">
        <f t="shared" ref="AH1066" ca="1" si="1474">AG1070</f>
        <v>1500000</v>
      </c>
      <c r="AI1066" s="62">
        <f t="shared" ref="AI1066" ca="1" si="1475">AH1070</f>
        <v>1500000</v>
      </c>
      <c r="AJ1066" s="62">
        <f t="shared" ref="AJ1066" ca="1" si="1476">AI1070</f>
        <v>1500000</v>
      </c>
      <c r="AK1066" s="62">
        <f t="shared" ref="AK1066" ca="1" si="1477">AJ1070</f>
        <v>1500000</v>
      </c>
      <c r="AL1066" s="62">
        <f t="shared" ref="AL1066" ca="1" si="1478">AK1070</f>
        <v>1500000</v>
      </c>
      <c r="AM1066" s="62">
        <f t="shared" ref="AM1066" ca="1" si="1479">AL1070</f>
        <v>1500000</v>
      </c>
      <c r="AN1066" s="62">
        <f t="shared" ref="AN1066" ca="1" si="1480">AM1070</f>
        <v>1500000</v>
      </c>
      <c r="AO1066" s="62">
        <f t="shared" ref="AO1066" ca="1" si="1481">AN1070</f>
        <v>1500000</v>
      </c>
      <c r="AP1066" s="62">
        <f t="shared" ref="AP1066" ca="1" si="1482">AO1070</f>
        <v>1500000</v>
      </c>
      <c r="AQ1066" s="62">
        <f t="shared" ref="AQ1066" ca="1" si="1483">AP1070</f>
        <v>1500000</v>
      </c>
      <c r="AR1066" s="62">
        <f t="shared" ref="AR1066" ca="1" si="1484">AQ1070</f>
        <v>1500000</v>
      </c>
      <c r="AS1066" s="62">
        <f t="shared" ref="AS1066" ca="1" si="1485">AR1070</f>
        <v>1500000</v>
      </c>
      <c r="AT1066" s="62">
        <f t="shared" ref="AT1066" ca="1" si="1486">AS1070</f>
        <v>1500000</v>
      </c>
      <c r="AU1066" s="62">
        <f t="shared" ref="AU1066" ca="1" si="1487">AT1070</f>
        <v>1500000</v>
      </c>
      <c r="AV1066" s="62">
        <f t="shared" ref="AV1066" ca="1" si="1488">AU1070</f>
        <v>1500000</v>
      </c>
      <c r="AW1066" s="62">
        <f t="shared" ref="AW1066" ca="1" si="1489">AV1070</f>
        <v>1500000</v>
      </c>
      <c r="AX1066" s="62">
        <f t="shared" ref="AX1066" ca="1" si="1490">AW1070</f>
        <v>1500000</v>
      </c>
      <c r="AY1066" s="62">
        <f t="shared" ref="AY1066" ca="1" si="1491">AX1070</f>
        <v>1500000</v>
      </c>
      <c r="AZ1066" s="62">
        <f t="shared" ref="AZ1066" ca="1" si="1492">AY1070</f>
        <v>1500000</v>
      </c>
      <c r="BA1066" s="62">
        <f t="shared" ref="BA1066" ca="1" si="1493">AZ1070</f>
        <v>1500000</v>
      </c>
      <c r="BB1066" s="62">
        <f t="shared" ref="BB1066" ca="1" si="1494">BA1070</f>
        <v>1500000</v>
      </c>
      <c r="BC1066" s="62">
        <f t="shared" ref="BC1066" ca="1" si="1495">BB1070</f>
        <v>1500000</v>
      </c>
      <c r="BD1066" s="62">
        <f t="shared" ref="BD1066" ca="1" si="1496">BC1070</f>
        <v>1500000</v>
      </c>
      <c r="BE1066" s="62">
        <f t="shared" ref="BE1066" ca="1" si="1497">BD1070</f>
        <v>1500000</v>
      </c>
      <c r="BF1066" s="62">
        <f t="shared" ref="BF1066" ca="1" si="1498">BE1070</f>
        <v>1500000</v>
      </c>
      <c r="BG1066" s="62">
        <f t="shared" ref="BG1066" ca="1" si="1499">BF1070</f>
        <v>1500000</v>
      </c>
      <c r="BH1066" s="62">
        <f t="shared" ref="BH1066" ca="1" si="1500">BG1070</f>
        <v>1500000</v>
      </c>
      <c r="BI1066" s="62">
        <f t="shared" ref="BI1066" ca="1" si="1501">BH1070</f>
        <v>1500000</v>
      </c>
      <c r="BJ1066" s="62">
        <f t="shared" ref="BJ1066" ca="1" si="1502">BI1070</f>
        <v>1500000</v>
      </c>
      <c r="BK1066" s="62">
        <f t="shared" ref="BK1066" ca="1" si="1503">BJ1070</f>
        <v>1500000</v>
      </c>
      <c r="BL1066" s="62">
        <f t="shared" ref="BL1066" ca="1" si="1504">BK1070</f>
        <v>1500000</v>
      </c>
      <c r="BM1066" s="62">
        <f t="shared" ref="BM1066" ca="1" si="1505">BL1070</f>
        <v>1500000</v>
      </c>
      <c r="BN1066" s="62">
        <f t="shared" ref="BN1066" ca="1" si="1506">BM1070</f>
        <v>1500000</v>
      </c>
      <c r="BO1066" s="62">
        <f t="shared" ref="BO1066" ca="1" si="1507">BN1070</f>
        <v>1500000</v>
      </c>
      <c r="BP1066" s="62">
        <f t="shared" ref="BP1066" ca="1" si="1508">BO1070</f>
        <v>1500000</v>
      </c>
      <c r="BQ1066" s="62">
        <f t="shared" ref="BQ1066" ca="1" si="1509">BP1070</f>
        <v>1500000</v>
      </c>
      <c r="BR1066" s="62">
        <f t="shared" ref="BR1066" ca="1" si="1510">BQ1070</f>
        <v>1500000</v>
      </c>
      <c r="BS1066" s="62">
        <f t="shared" ref="BS1066" ca="1" si="1511">BR1070</f>
        <v>1500000</v>
      </c>
      <c r="BT1066" s="62">
        <f t="shared" ref="BT1066" ca="1" si="1512">BS1070</f>
        <v>1500000</v>
      </c>
      <c r="BU1066" s="62">
        <f t="shared" ref="BU1066" ca="1" si="1513">BT1070</f>
        <v>1500000</v>
      </c>
      <c r="BV1066" s="62">
        <f t="shared" ref="BV1066" ca="1" si="1514">BU1070</f>
        <v>1500000</v>
      </c>
      <c r="BW1066" s="62">
        <f t="shared" ref="BW1066" ca="1" si="1515">BV1070</f>
        <v>1500000</v>
      </c>
      <c r="BX1066" s="62">
        <f t="shared" ref="BX1066" ca="1" si="1516">BW1070</f>
        <v>1500000</v>
      </c>
      <c r="BY1066" s="62">
        <f t="shared" ref="BY1066" ca="1" si="1517">BX1070</f>
        <v>1500000</v>
      </c>
      <c r="BZ1066" s="62">
        <f t="shared" ref="BZ1066" ca="1" si="1518">BY1070</f>
        <v>1500000</v>
      </c>
      <c r="CA1066" s="62">
        <f t="shared" ref="CA1066" ca="1" si="1519">BZ1070</f>
        <v>1500000</v>
      </c>
      <c r="CB1066" s="62">
        <f t="shared" ref="CB1066" ca="1" si="1520">CA1070</f>
        <v>1500000</v>
      </c>
      <c r="CC1066" s="62">
        <f t="shared" ref="CC1066" ca="1" si="1521">CB1070</f>
        <v>1500000</v>
      </c>
      <c r="CD1066" s="62">
        <f t="shared" ref="CD1066" ca="1" si="1522">CC1070</f>
        <v>1500000</v>
      </c>
      <c r="CE1066" s="62">
        <f t="shared" ref="CE1066" ca="1" si="1523">CD1070</f>
        <v>1500000</v>
      </c>
      <c r="CF1066" s="62">
        <f t="shared" ref="CF1066" ca="1" si="1524">CE1070</f>
        <v>1500000</v>
      </c>
      <c r="CG1066" s="62">
        <f t="shared" ref="CG1066" ca="1" si="1525">CF1070</f>
        <v>1500000</v>
      </c>
      <c r="CH1066" s="62">
        <f t="shared" ref="CH1066" ca="1" si="1526">CG1070</f>
        <v>1500000</v>
      </c>
      <c r="CI1066" s="62">
        <f t="shared" ref="CI1066" ca="1" si="1527">CH1070</f>
        <v>1500000</v>
      </c>
      <c r="CJ1066" s="62">
        <f t="shared" ref="CJ1066" ca="1" si="1528">CI1070</f>
        <v>1500000</v>
      </c>
      <c r="CK1066" s="62">
        <f t="shared" ref="CK1066" ca="1" si="1529">CJ1070</f>
        <v>1500000</v>
      </c>
      <c r="CL1066" s="62">
        <f t="shared" ref="CL1066" ca="1" si="1530">CK1070</f>
        <v>1500000</v>
      </c>
      <c r="CO1066" s="62" t="e">
        <f t="shared" ref="CO1066" ca="1" si="1531">CN1070</f>
        <v>#REF!</v>
      </c>
      <c r="CP1066" s="62" t="e">
        <f t="shared" ref="CP1066" ca="1" si="1532">CO1070</f>
        <v>#REF!</v>
      </c>
      <c r="CQ1066" s="62" t="e">
        <f t="shared" ref="CQ1066" ca="1" si="1533">CP1070</f>
        <v>#REF!</v>
      </c>
      <c r="CR1066" s="62" t="e">
        <f t="shared" ref="CR1066" ca="1" si="1534">CQ1070</f>
        <v>#REF!</v>
      </c>
      <c r="CS1066" s="62" t="e">
        <f t="shared" ref="CS1066" ca="1" si="1535">CR1070</f>
        <v>#REF!</v>
      </c>
      <c r="CT1066" s="62" t="e">
        <f t="shared" ref="CT1066" ca="1" si="1536">CS1070</f>
        <v>#REF!</v>
      </c>
      <c r="CU1066" s="62" t="e">
        <f t="shared" ref="CU1066" ca="1" si="1537">CT1070</f>
        <v>#REF!</v>
      </c>
      <c r="CV1066" s="62" t="e">
        <f t="shared" ref="CV1066" ca="1" si="1538">CU1070</f>
        <v>#REF!</v>
      </c>
      <c r="CW1066" s="62" t="e">
        <f t="shared" ref="CW1066" ca="1" si="1539">CV1070</f>
        <v>#REF!</v>
      </c>
      <c r="CX1066" s="62" t="e">
        <f t="shared" ref="CX1066" ca="1" si="1540">CW1070</f>
        <v>#REF!</v>
      </c>
      <c r="CY1066" s="62" t="e">
        <f t="shared" ref="CY1066" ca="1" si="1541">CX1070</f>
        <v>#REF!</v>
      </c>
      <c r="CZ1066" s="62" t="e">
        <f t="shared" ref="CZ1066" ca="1" si="1542">CY1070</f>
        <v>#REF!</v>
      </c>
      <c r="DA1066" s="62" t="e">
        <f t="shared" ref="DA1066" ca="1" si="1543">CZ1070</f>
        <v>#REF!</v>
      </c>
      <c r="DB1066" s="62" t="e">
        <f t="shared" ref="DB1066" ca="1" si="1544">DA1070</f>
        <v>#REF!</v>
      </c>
      <c r="DC1066" s="62" t="e">
        <f t="shared" ref="DC1066" ca="1" si="1545">DB1070</f>
        <v>#REF!</v>
      </c>
      <c r="DD1066" s="62" t="e">
        <f t="shared" ref="DD1066" ca="1" si="1546">DC1070</f>
        <v>#REF!</v>
      </c>
      <c r="DE1066" s="62" t="e">
        <f t="shared" ref="DE1066" ca="1" si="1547">DD1070</f>
        <v>#REF!</v>
      </c>
      <c r="DF1066" s="62" t="e">
        <f t="shared" ref="DF1066" ca="1" si="1548">DE1070</f>
        <v>#REF!</v>
      </c>
      <c r="DG1066" s="62" t="e">
        <f t="shared" ref="DG1066" ca="1" si="1549">DF1070</f>
        <v>#REF!</v>
      </c>
      <c r="DH1066" s="62" t="e">
        <f t="shared" ref="DH1066" ca="1" si="1550">DG1070</f>
        <v>#REF!</v>
      </c>
      <c r="DI1066" s="62" t="e">
        <f t="shared" ref="DI1066" ca="1" si="1551">DH1070</f>
        <v>#REF!</v>
      </c>
      <c r="DJ1066" s="62" t="e">
        <f t="shared" ref="DJ1066" ca="1" si="1552">DI1070</f>
        <v>#REF!</v>
      </c>
      <c r="DK1066" s="62" t="e">
        <f t="shared" ref="DK1066" ca="1" si="1553">DJ1070</f>
        <v>#REF!</v>
      </c>
      <c r="DL1066" s="62" t="e">
        <f t="shared" ref="DL1066" ca="1" si="1554">DK1070</f>
        <v>#REF!</v>
      </c>
    </row>
    <row r="1067" spans="1:116" x14ac:dyDescent="0.4">
      <c r="B1067" t="str">
        <f t="shared" si="1459"/>
        <v>1067 LTERMY-PV</v>
      </c>
      <c r="D1067" t="s">
        <v>858</v>
      </c>
      <c r="E1067" t="str">
        <f t="shared" si="1458"/>
        <v>1067 LTERMY-PV</v>
      </c>
      <c r="F1067" s="292"/>
      <c r="G1067" s="145" t="s">
        <v>864</v>
      </c>
      <c r="K1067" s="18">
        <v>100</v>
      </c>
      <c r="L1067" s="18">
        <v>100</v>
      </c>
      <c r="M1067" s="18">
        <v>100</v>
      </c>
      <c r="N1067" s="18">
        <v>100</v>
      </c>
      <c r="O1067" s="18">
        <v>100</v>
      </c>
      <c r="P1067" s="18">
        <v>100</v>
      </c>
      <c r="R1067" s="12"/>
      <c r="S1067" s="147" cm="1">
        <f t="array" ref="S1067">IFERROR(INDEX($K:$Q,ROW(),MATCH(S$3,$K$2:$Q$2,0)),0)</f>
        <v>100</v>
      </c>
      <c r="T1067" s="147" cm="1">
        <f t="array" ref="T1067">IFERROR(INDEX($K:$Q,ROW(),MATCH(T$3,$K$2:$Q$2,0)),0)</f>
        <v>100</v>
      </c>
      <c r="U1067" s="147" cm="1">
        <f t="array" ref="U1067">IFERROR(INDEX($K:$Q,ROW(),MATCH(U$3,$K$2:$Q$2,0)),0)</f>
        <v>100</v>
      </c>
      <c r="V1067" s="147" cm="1">
        <f t="array" ref="V1067">IFERROR(INDEX($K:$Q,ROW(),MATCH(V$3,$K$2:$Q$2,0)),0)</f>
        <v>100</v>
      </c>
      <c r="W1067" s="147" cm="1">
        <f t="array" ref="W1067">IFERROR(INDEX($K:$Q,ROW(),MATCH(W$3,$K$2:$Q$2,0)),0)</f>
        <v>100</v>
      </c>
      <c r="X1067" s="147" cm="1">
        <f t="array" ref="X1067">IFERROR(INDEX($K:$Q,ROW(),MATCH(X$3,$K$2:$Q$2,0)),0)</f>
        <v>100</v>
      </c>
      <c r="Y1067" s="147" cm="1">
        <f t="array" ref="Y1067">IFERROR(INDEX($K:$Q,ROW(),MATCH(Y$3,$K$2:$Q$2,0)),0)</f>
        <v>100</v>
      </c>
      <c r="Z1067" s="147" cm="1">
        <f t="array" ref="Z1067">IFERROR(INDEX($K:$Q,ROW(),MATCH(Z$3,$K$2:$Q$2,0)),0)</f>
        <v>100</v>
      </c>
      <c r="AA1067" s="147" cm="1">
        <f t="array" ref="AA1067">IFERROR(INDEX($K:$Q,ROW(),MATCH(AA$3,$K$2:$Q$2,0)),0)</f>
        <v>100</v>
      </c>
      <c r="AB1067" s="147" cm="1">
        <f t="array" ref="AB1067">IFERROR(INDEX($K:$Q,ROW(),MATCH(AB$3,$K$2:$Q$2,0)),0)</f>
        <v>100</v>
      </c>
      <c r="AC1067" s="147" cm="1">
        <f t="array" ref="AC1067">IFERROR(INDEX($K:$Q,ROW(),MATCH(AC$3,$K$2:$Q$2,0)),0)</f>
        <v>100</v>
      </c>
      <c r="AD1067" s="147" cm="1">
        <f t="array" ref="AD1067">IFERROR(INDEX($K:$Q,ROW(),MATCH(AD$3,$K$2:$Q$2,0)),0)</f>
        <v>100</v>
      </c>
      <c r="AE1067" s="147" cm="1">
        <f t="array" ref="AE1067">IFERROR(INDEX($K:$Q,ROW(),MATCH(AE$3,$K$2:$Q$2,0)),0)</f>
        <v>100</v>
      </c>
      <c r="AF1067" s="147" cm="1">
        <f t="array" ref="AF1067">IFERROR(INDEX($K:$Q,ROW(),MATCH(AF$3,$K$2:$Q$2,0)),0)</f>
        <v>100</v>
      </c>
      <c r="AG1067" s="147" cm="1">
        <f t="array" ref="AG1067">IFERROR(INDEX($K:$Q,ROW(),MATCH(AG$3,$K$2:$Q$2,0)),0)</f>
        <v>100</v>
      </c>
      <c r="AH1067" s="147" cm="1">
        <f t="array" ref="AH1067">IFERROR(INDEX($K:$Q,ROW(),MATCH(AH$3,$K$2:$Q$2,0)),0)</f>
        <v>100</v>
      </c>
      <c r="AI1067" s="147" cm="1">
        <f t="array" ref="AI1067">IFERROR(INDEX($K:$Q,ROW(),MATCH(AI$3,$K$2:$Q$2,0)),0)</f>
        <v>100</v>
      </c>
      <c r="AJ1067" s="147" cm="1">
        <f t="array" ref="AJ1067">IFERROR(INDEX($K:$Q,ROW(),MATCH(AJ$3,$K$2:$Q$2,0)),0)</f>
        <v>100</v>
      </c>
      <c r="AK1067" s="147" cm="1">
        <f t="array" ref="AK1067">IFERROR(INDEX($K:$Q,ROW(),MATCH(AK$3,$K$2:$Q$2,0)),0)</f>
        <v>100</v>
      </c>
      <c r="AL1067" s="147" cm="1">
        <f t="array" ref="AL1067">IFERROR(INDEX($K:$Q,ROW(),MATCH(AL$3,$K$2:$Q$2,0)),0)</f>
        <v>100</v>
      </c>
      <c r="AM1067" s="147" cm="1">
        <f t="array" ref="AM1067">IFERROR(INDEX($K:$Q,ROW(),MATCH(AM$3,$K$2:$Q$2,0)),0)</f>
        <v>100</v>
      </c>
      <c r="AN1067" s="147" cm="1">
        <f t="array" ref="AN1067">IFERROR(INDEX($K:$Q,ROW(),MATCH(AN$3,$K$2:$Q$2,0)),0)</f>
        <v>100</v>
      </c>
      <c r="AO1067" s="147" cm="1">
        <f t="array" ref="AO1067">IFERROR(INDEX($K:$Q,ROW(),MATCH(AO$3,$K$2:$Q$2,0)),0)</f>
        <v>100</v>
      </c>
      <c r="AP1067" s="147" cm="1">
        <f t="array" ref="AP1067">IFERROR(INDEX($K:$Q,ROW(),MATCH(AP$3,$K$2:$Q$2,0)),0)</f>
        <v>100</v>
      </c>
      <c r="AQ1067" s="147" cm="1">
        <f t="array" ref="AQ1067">IFERROR(INDEX($K:$Q,ROW(),MATCH(AQ$3,$K$2:$Q$2,0)),0)</f>
        <v>100</v>
      </c>
      <c r="AR1067" s="147" cm="1">
        <f t="array" ref="AR1067">IFERROR(INDEX($K:$Q,ROW(),MATCH(AR$3,$K$2:$Q$2,0)),0)</f>
        <v>100</v>
      </c>
      <c r="AS1067" s="147" cm="1">
        <f t="array" ref="AS1067">IFERROR(INDEX($K:$Q,ROW(),MATCH(AS$3,$K$2:$Q$2,0)),0)</f>
        <v>100</v>
      </c>
      <c r="AT1067" s="147" cm="1">
        <f t="array" ref="AT1067">IFERROR(INDEX($K:$Q,ROW(),MATCH(AT$3,$K$2:$Q$2,0)),0)</f>
        <v>100</v>
      </c>
      <c r="AU1067" s="147" cm="1">
        <f t="array" ref="AU1067">IFERROR(INDEX($K:$Q,ROW(),MATCH(AU$3,$K$2:$Q$2,0)),0)</f>
        <v>100</v>
      </c>
      <c r="AV1067" s="147" cm="1">
        <f t="array" ref="AV1067">IFERROR(INDEX($K:$Q,ROW(),MATCH(AV$3,$K$2:$Q$2,0)),0)</f>
        <v>100</v>
      </c>
      <c r="AW1067" s="147" cm="1">
        <f t="array" ref="AW1067">IFERROR(INDEX($K:$Q,ROW(),MATCH(AW$3,$K$2:$Q$2,0)),0)</f>
        <v>100</v>
      </c>
      <c r="AX1067" s="147" cm="1">
        <f t="array" ref="AX1067">IFERROR(INDEX($K:$Q,ROW(),MATCH(AX$3,$K$2:$Q$2,0)),0)</f>
        <v>100</v>
      </c>
      <c r="AY1067" s="147" cm="1">
        <f t="array" ref="AY1067">IFERROR(INDEX($K:$Q,ROW(),MATCH(AY$3,$K$2:$Q$2,0)),0)</f>
        <v>100</v>
      </c>
      <c r="AZ1067" s="147" cm="1">
        <f t="array" ref="AZ1067">IFERROR(INDEX($K:$Q,ROW(),MATCH(AZ$3,$K$2:$Q$2,0)),0)</f>
        <v>100</v>
      </c>
      <c r="BA1067" s="147" cm="1">
        <f t="array" ref="BA1067">IFERROR(INDEX($K:$Q,ROW(),MATCH(BA$3,$K$2:$Q$2,0)),0)</f>
        <v>100</v>
      </c>
      <c r="BB1067" s="147" cm="1">
        <f t="array" ref="BB1067">IFERROR(INDEX($K:$Q,ROW(),MATCH(BB$3,$K$2:$Q$2,0)),0)</f>
        <v>100</v>
      </c>
      <c r="BC1067" s="147" cm="1">
        <f t="array" ref="BC1067">IFERROR(INDEX($K:$Q,ROW(),MATCH(BC$3,$K$2:$Q$2,0)),0)</f>
        <v>100</v>
      </c>
      <c r="BD1067" s="147" cm="1">
        <f t="array" ref="BD1067">IFERROR(INDEX($K:$Q,ROW(),MATCH(BD$3,$K$2:$Q$2,0)),0)</f>
        <v>100</v>
      </c>
      <c r="BE1067" s="147" cm="1">
        <f t="array" ref="BE1067">IFERROR(INDEX($K:$Q,ROW(),MATCH(BE$3,$K$2:$Q$2,0)),0)</f>
        <v>100</v>
      </c>
      <c r="BF1067" s="147" cm="1">
        <f t="array" ref="BF1067">IFERROR(INDEX($K:$Q,ROW(),MATCH(BF$3,$K$2:$Q$2,0)),0)</f>
        <v>100</v>
      </c>
      <c r="BG1067" s="147" cm="1">
        <f t="array" ref="BG1067">IFERROR(INDEX($K:$Q,ROW(),MATCH(BG$3,$K$2:$Q$2,0)),0)</f>
        <v>100</v>
      </c>
      <c r="BH1067" s="147" cm="1">
        <f t="array" ref="BH1067">IFERROR(INDEX($K:$Q,ROW(),MATCH(BH$3,$K$2:$Q$2,0)),0)</f>
        <v>100</v>
      </c>
      <c r="BI1067" s="147" cm="1">
        <f t="array" ref="BI1067">IFERROR(INDEX($K:$Q,ROW(),MATCH(BI$3,$K$2:$Q$2,0)),0)</f>
        <v>100</v>
      </c>
      <c r="BJ1067" s="147" cm="1">
        <f t="array" ref="BJ1067">IFERROR(INDEX($K:$Q,ROW(),MATCH(BJ$3,$K$2:$Q$2,0)),0)</f>
        <v>100</v>
      </c>
      <c r="BK1067" s="147" cm="1">
        <f t="array" ref="BK1067">IFERROR(INDEX($K:$Q,ROW(),MATCH(BK$3,$K$2:$Q$2,0)),0)</f>
        <v>100</v>
      </c>
      <c r="BL1067" s="147" cm="1">
        <f t="array" ref="BL1067">IFERROR(INDEX($K:$Q,ROW(),MATCH(BL$3,$K$2:$Q$2,0)),0)</f>
        <v>100</v>
      </c>
      <c r="BM1067" s="147" cm="1">
        <f t="array" ref="BM1067">IFERROR(INDEX($K:$Q,ROW(),MATCH(BM$3,$K$2:$Q$2,0)),0)</f>
        <v>100</v>
      </c>
      <c r="BN1067" s="147" cm="1">
        <f t="array" ref="BN1067">IFERROR(INDEX($K:$Q,ROW(),MATCH(BN$3,$K$2:$Q$2,0)),0)</f>
        <v>100</v>
      </c>
      <c r="BO1067" s="147" cm="1">
        <f t="array" ref="BO1067">IFERROR(INDEX($K:$Q,ROW(),MATCH(BO$3,$K$2:$Q$2,0)),0)</f>
        <v>100</v>
      </c>
      <c r="BP1067" s="147" cm="1">
        <f t="array" ref="BP1067">IFERROR(INDEX($K:$Q,ROW(),MATCH(BP$3,$K$2:$Q$2,0)),0)</f>
        <v>100</v>
      </c>
      <c r="BQ1067" s="147" cm="1">
        <f t="array" ref="BQ1067">IFERROR(INDEX($K:$Q,ROW(),MATCH(BQ$3,$K$2:$Q$2,0)),0)</f>
        <v>100</v>
      </c>
      <c r="BR1067" s="147" cm="1">
        <f t="array" ref="BR1067">IFERROR(INDEX($K:$Q,ROW(),MATCH(BR$3,$K$2:$Q$2,0)),0)</f>
        <v>100</v>
      </c>
      <c r="BS1067" s="147" cm="1">
        <f t="array" ref="BS1067">IFERROR(INDEX($K:$Q,ROW(),MATCH(BS$3,$K$2:$Q$2,0)),0)</f>
        <v>100</v>
      </c>
      <c r="BT1067" s="147" cm="1">
        <f t="array" ref="BT1067">IFERROR(INDEX($K:$Q,ROW(),MATCH(BT$3,$K$2:$Q$2,0)),0)</f>
        <v>100</v>
      </c>
      <c r="BU1067" s="147" cm="1">
        <f t="array" ref="BU1067">IFERROR(INDEX($K:$Q,ROW(),MATCH(BU$3,$K$2:$Q$2,0)),0)</f>
        <v>100</v>
      </c>
      <c r="BV1067" s="147" cm="1">
        <f t="array" ref="BV1067">IFERROR(INDEX($K:$Q,ROW(),MATCH(BV$3,$K$2:$Q$2,0)),0)</f>
        <v>100</v>
      </c>
      <c r="BW1067" s="147" cm="1">
        <f t="array" ref="BW1067">IFERROR(INDEX($K:$Q,ROW(),MATCH(BW$3,$K$2:$Q$2,0)),0)</f>
        <v>100</v>
      </c>
      <c r="BX1067" s="147" cm="1">
        <f t="array" ref="BX1067">IFERROR(INDEX($K:$Q,ROW(),MATCH(BX$3,$K$2:$Q$2,0)),0)</f>
        <v>100</v>
      </c>
      <c r="BY1067" s="147" cm="1">
        <f t="array" ref="BY1067">IFERROR(INDEX($K:$Q,ROW(),MATCH(BY$3,$K$2:$Q$2,0)),0)</f>
        <v>100</v>
      </c>
      <c r="BZ1067" s="147" cm="1">
        <f t="array" ref="BZ1067">IFERROR(INDEX($K:$Q,ROW(),MATCH(BZ$3,$K$2:$Q$2,0)),0)</f>
        <v>100</v>
      </c>
      <c r="CA1067" s="147" cm="1">
        <f t="array" ref="CA1067">IFERROR(INDEX($K:$Q,ROW(),MATCH(CA$3,$K$2:$Q$2,0)),0)</f>
        <v>100</v>
      </c>
      <c r="CB1067" s="147" cm="1">
        <f t="array" ref="CB1067">IFERROR(INDEX($K:$Q,ROW(),MATCH(CB$3,$K$2:$Q$2,0)),0)</f>
        <v>100</v>
      </c>
      <c r="CC1067" s="147" cm="1">
        <f t="array" ref="CC1067">IFERROR(INDEX($K:$Q,ROW(),MATCH(CC$3,$K$2:$Q$2,0)),0)</f>
        <v>100</v>
      </c>
      <c r="CD1067" s="147" cm="1">
        <f t="array" ref="CD1067">IFERROR(INDEX($K:$Q,ROW(),MATCH(CD$3,$K$2:$Q$2,0)),0)</f>
        <v>100</v>
      </c>
      <c r="CE1067" s="147" cm="1">
        <f t="array" ref="CE1067">IFERROR(INDEX($K:$Q,ROW(),MATCH(CE$3,$K$2:$Q$2,0)),0)</f>
        <v>100</v>
      </c>
      <c r="CF1067" s="147" cm="1">
        <f t="array" ref="CF1067">IFERROR(INDEX($K:$Q,ROW(),MATCH(CF$3,$K$2:$Q$2,0)),0)</f>
        <v>100</v>
      </c>
      <c r="CG1067" s="147" cm="1">
        <f t="array" ref="CG1067">IFERROR(INDEX($K:$Q,ROW(),MATCH(CG$3,$K$2:$Q$2,0)),0)</f>
        <v>100</v>
      </c>
      <c r="CH1067" s="147" cm="1">
        <f t="array" ref="CH1067">IFERROR(INDEX($K:$Q,ROW(),MATCH(CH$3,$K$2:$Q$2,0)),0)</f>
        <v>100</v>
      </c>
      <c r="CI1067" s="147" cm="1">
        <f t="array" ref="CI1067">IFERROR(INDEX($K:$Q,ROW(),MATCH(CI$3,$K$2:$Q$2,0)),0)</f>
        <v>100</v>
      </c>
      <c r="CJ1067" s="147" cm="1">
        <f t="array" ref="CJ1067">IFERROR(INDEX($K:$Q,ROW(),MATCH(CJ$3,$K$2:$Q$2,0)),0)</f>
        <v>100</v>
      </c>
      <c r="CK1067" s="147" cm="1">
        <f t="array" ref="CK1067">IFERROR(INDEX($K:$Q,ROW(),MATCH(CK$3,$K$2:$Q$2,0)),0)</f>
        <v>100</v>
      </c>
      <c r="CL1067" s="147" cm="1">
        <f t="array" ref="CL1067">IFERROR(INDEX($K:$Q,ROW(),MATCH(CL$3,$K$2:$Q$2,0)),0)</f>
        <v>100</v>
      </c>
      <c r="CN1067" s="60"/>
      <c r="CO1067" s="147" cm="1">
        <f t="array" ref="CO1067">IFERROR(INDEX($K:$Q,ROW(),MATCH(CO$3,$K$2:$Q$2,0)),0)</f>
        <v>0</v>
      </c>
      <c r="CP1067" s="147" cm="1">
        <f t="array" ref="CP1067">IFERROR(INDEX($K:$Q,ROW(),MATCH(CP$3,$K$2:$Q$2,0)),0)</f>
        <v>0</v>
      </c>
      <c r="CQ1067" s="147" cm="1">
        <f t="array" ref="CQ1067">IFERROR(INDEX($K:$Q,ROW(),MATCH(CQ$3,$K$2:$Q$2,0)),0)</f>
        <v>0</v>
      </c>
      <c r="CR1067" s="147" cm="1">
        <f t="array" ref="CR1067">IFERROR(INDEX($K:$Q,ROW(),MATCH(CR$3,$K$2:$Q$2,0)),0)</f>
        <v>0</v>
      </c>
      <c r="CS1067" s="147" cm="1">
        <f t="array" ref="CS1067">IFERROR(INDEX($K:$Q,ROW(),MATCH(CS$3,$K$2:$Q$2,0)),0)</f>
        <v>0</v>
      </c>
      <c r="CT1067" s="147" cm="1">
        <f t="array" ref="CT1067">IFERROR(INDEX($K:$Q,ROW(),MATCH(CT$3,$K$2:$Q$2,0)),0)</f>
        <v>0</v>
      </c>
      <c r="CU1067" s="147" cm="1">
        <f t="array" ref="CU1067">IFERROR(INDEX($K:$Q,ROW(),MATCH(CU$3,$K$2:$Q$2,0)),0)</f>
        <v>0</v>
      </c>
      <c r="CV1067" s="147" cm="1">
        <f t="array" ref="CV1067">IFERROR(INDEX($K:$Q,ROW(),MATCH(CV$3,$K$2:$Q$2,0)),0)</f>
        <v>0</v>
      </c>
      <c r="CW1067" s="147" cm="1">
        <f t="array" ref="CW1067">IFERROR(INDEX($K:$Q,ROW(),MATCH(CW$3,$K$2:$Q$2,0)),0)</f>
        <v>0</v>
      </c>
      <c r="CX1067" s="147" cm="1">
        <f t="array" ref="CX1067">IFERROR(INDEX($K:$Q,ROW(),MATCH(CX$3,$K$2:$Q$2,0)),0)</f>
        <v>0</v>
      </c>
      <c r="CY1067" s="147" cm="1">
        <f t="array" ref="CY1067">IFERROR(INDEX($K:$Q,ROW(),MATCH(CY$3,$K$2:$Q$2,0)),0)</f>
        <v>0</v>
      </c>
      <c r="CZ1067" s="147" cm="1">
        <f t="array" ref="CZ1067">IFERROR(INDEX($K:$Q,ROW(),MATCH(CZ$3,$K$2:$Q$2,0)),0)</f>
        <v>0</v>
      </c>
      <c r="DA1067" s="147" cm="1">
        <f t="array" ref="DA1067">IFERROR(INDEX($K:$Q,ROW(),MATCH(DA$3,$K$2:$Q$2,0)),0)</f>
        <v>0</v>
      </c>
      <c r="DB1067" s="147" cm="1">
        <f t="array" ref="DB1067">IFERROR(INDEX($K:$Q,ROW(),MATCH(DB$3,$K$2:$Q$2,0)),0)</f>
        <v>0</v>
      </c>
      <c r="DC1067" s="147" cm="1">
        <f t="array" ref="DC1067">IFERROR(INDEX($K:$Q,ROW(),MATCH(DC$3,$K$2:$Q$2,0)),0)</f>
        <v>0</v>
      </c>
      <c r="DD1067" s="147" cm="1">
        <f t="array" ref="DD1067">IFERROR(INDEX($K:$Q,ROW(),MATCH(DD$3,$K$2:$Q$2,0)),0)</f>
        <v>0</v>
      </c>
      <c r="DE1067" s="147" cm="1">
        <f t="array" ref="DE1067">IFERROR(INDEX($K:$Q,ROW(),MATCH(DE$3,$K$2:$Q$2,0)),0)</f>
        <v>0</v>
      </c>
      <c r="DF1067" s="147" cm="1">
        <f t="array" ref="DF1067">IFERROR(INDEX($K:$Q,ROW(),MATCH(DF$3,$K$2:$Q$2,0)),0)</f>
        <v>0</v>
      </c>
      <c r="DG1067" s="147" cm="1">
        <f t="array" ref="DG1067">IFERROR(INDEX($K:$Q,ROW(),MATCH(DG$3,$K$2:$Q$2,0)),0)</f>
        <v>0</v>
      </c>
      <c r="DH1067" s="147" cm="1">
        <f t="array" ref="DH1067">IFERROR(INDEX($K:$Q,ROW(),MATCH(DH$3,$K$2:$Q$2,0)),0)</f>
        <v>0</v>
      </c>
      <c r="DI1067" s="147" cm="1">
        <f t="array" ref="DI1067">IFERROR(INDEX($K:$Q,ROW(),MATCH(DI$3,$K$2:$Q$2,0)),0)</f>
        <v>0</v>
      </c>
      <c r="DJ1067" s="147" cm="1">
        <f t="array" ref="DJ1067">IFERROR(INDEX($K:$Q,ROW(),MATCH(DJ$3,$K$2:$Q$2,0)),0)</f>
        <v>0</v>
      </c>
      <c r="DK1067" s="147" cm="1">
        <f t="array" ref="DK1067">IFERROR(INDEX($K:$Q,ROW(),MATCH(DK$3,$K$2:$Q$2,0)),0)</f>
        <v>0</v>
      </c>
      <c r="DL1067" s="147" cm="1">
        <f t="array" ref="DL1067">IFERROR(INDEX($K:$Q,ROW(),MATCH(DL$3,$K$2:$Q$2,0)),0)</f>
        <v>0</v>
      </c>
    </row>
    <row r="1068" spans="1:116" x14ac:dyDescent="0.4">
      <c r="B1068" t="str">
        <f t="shared" si="1459"/>
        <v>1068 LTERMY-PV</v>
      </c>
      <c r="D1068" t="s">
        <v>858</v>
      </c>
      <c r="E1068" t="str">
        <f t="shared" si="1458"/>
        <v>1068 LTERMY-PV</v>
      </c>
      <c r="G1068" s="158" t="str">
        <f>"New borrowing - "&amp;SUBSTITUTE(G1058,":","")</f>
        <v>New borrowing - Rolling fixed term loan - multiple borrowings w/ annual control</v>
      </c>
      <c r="K1068" s="24">
        <f ca="1">SUMIF($3:$3,K$2,1068:1068)</f>
        <v>6000000</v>
      </c>
      <c r="L1068" s="24">
        <f ca="1">SUMIF($3:$3,L$2,1068:1068)</f>
        <v>6000000</v>
      </c>
      <c r="M1068" s="24">
        <f ca="1">SUMIF($3:$3,M$2,1068:1068)</f>
        <v>6000000</v>
      </c>
      <c r="N1068" s="24">
        <f ca="1">SUMIF($3:$3,N$2,1068:1068)</f>
        <v>6000000</v>
      </c>
      <c r="O1068" s="24">
        <f ca="1">SUMIF($3:$3,O$2,1068:1068)</f>
        <v>6000000</v>
      </c>
      <c r="P1068" s="24">
        <f ca="1">SUMIF($3:$3,P$2,1068:1068)</f>
        <v>6000000</v>
      </c>
      <c r="R1068" s="53">
        <f>H1063</f>
        <v>1000</v>
      </c>
      <c r="S1068" s="80" cm="1">
        <f t="array" aca="1" ref="S1068" ca="1">+S1067*INDIRECT(S1053)</f>
        <v>500000</v>
      </c>
      <c r="T1068" s="80" cm="1">
        <f t="array" aca="1" ref="T1068" ca="1">+T1067*INDIRECT(T1053)</f>
        <v>500000</v>
      </c>
      <c r="U1068" s="80" cm="1">
        <f t="array" aca="1" ref="U1068" ca="1">+U1067*INDIRECT(U1053)</f>
        <v>500000</v>
      </c>
      <c r="V1068" s="80" cm="1">
        <f t="array" aca="1" ref="V1068" ca="1">+V1067*INDIRECT(V1053)</f>
        <v>500000</v>
      </c>
      <c r="W1068" s="80" cm="1">
        <f t="array" aca="1" ref="W1068" ca="1">+W1067*INDIRECT(W1053)</f>
        <v>500000</v>
      </c>
      <c r="X1068" s="80" cm="1">
        <f t="array" aca="1" ref="X1068" ca="1">+X1067*INDIRECT(X1053)</f>
        <v>500000</v>
      </c>
      <c r="Y1068" s="80" cm="1">
        <f t="array" aca="1" ref="Y1068" ca="1">+Y1067*INDIRECT(Y1053)</f>
        <v>500000</v>
      </c>
      <c r="Z1068" s="80" cm="1">
        <f t="array" aca="1" ref="Z1068" ca="1">+Z1067*INDIRECT(Z1053)</f>
        <v>500000</v>
      </c>
      <c r="AA1068" s="80" cm="1">
        <f t="array" aca="1" ref="AA1068" ca="1">+AA1067*INDIRECT(AA1053)</f>
        <v>500000</v>
      </c>
      <c r="AB1068" s="80" cm="1">
        <f t="array" aca="1" ref="AB1068" ca="1">+AB1067*INDIRECT(AB1053)</f>
        <v>500000</v>
      </c>
      <c r="AC1068" s="80" cm="1">
        <f t="array" aca="1" ref="AC1068" ca="1">+AC1067*INDIRECT(AC1053)</f>
        <v>500000</v>
      </c>
      <c r="AD1068" s="80" cm="1">
        <f t="array" aca="1" ref="AD1068" ca="1">+AD1067*INDIRECT(AD1053)</f>
        <v>500000</v>
      </c>
      <c r="AE1068" s="80" cm="1">
        <f t="array" aca="1" ref="AE1068" ca="1">+AE1067*INDIRECT(AE1053)</f>
        <v>500000</v>
      </c>
      <c r="AF1068" s="80" cm="1">
        <f t="array" aca="1" ref="AF1068" ca="1">+AF1067*INDIRECT(AF1053)</f>
        <v>500000</v>
      </c>
      <c r="AG1068" s="80" cm="1">
        <f t="array" aca="1" ref="AG1068" ca="1">+AG1067*INDIRECT(AG1053)</f>
        <v>500000</v>
      </c>
      <c r="AH1068" s="80" cm="1">
        <f t="array" aca="1" ref="AH1068" ca="1">+AH1067*INDIRECT(AH1053)</f>
        <v>500000</v>
      </c>
      <c r="AI1068" s="80" cm="1">
        <f t="array" aca="1" ref="AI1068" ca="1">+AI1067*INDIRECT(AI1053)</f>
        <v>500000</v>
      </c>
      <c r="AJ1068" s="80" cm="1">
        <f t="array" aca="1" ref="AJ1068" ca="1">+AJ1067*INDIRECT(AJ1053)</f>
        <v>500000</v>
      </c>
      <c r="AK1068" s="80" cm="1">
        <f t="array" aca="1" ref="AK1068" ca="1">+AK1067*INDIRECT(AK1053)</f>
        <v>500000</v>
      </c>
      <c r="AL1068" s="80" cm="1">
        <f t="array" aca="1" ref="AL1068" ca="1">+AL1067*INDIRECT(AL1053)</f>
        <v>500000</v>
      </c>
      <c r="AM1068" s="80" cm="1">
        <f t="array" aca="1" ref="AM1068" ca="1">+AM1067*INDIRECT(AM1053)</f>
        <v>500000</v>
      </c>
      <c r="AN1068" s="80" cm="1">
        <f t="array" aca="1" ref="AN1068" ca="1">+AN1067*INDIRECT(AN1053)</f>
        <v>500000</v>
      </c>
      <c r="AO1068" s="80" cm="1">
        <f t="array" aca="1" ref="AO1068" ca="1">+AO1067*INDIRECT(AO1053)</f>
        <v>500000</v>
      </c>
      <c r="AP1068" s="80" cm="1">
        <f t="array" aca="1" ref="AP1068" ca="1">+AP1067*INDIRECT(AP1053)</f>
        <v>500000</v>
      </c>
      <c r="AQ1068" s="80" cm="1">
        <f t="array" aca="1" ref="AQ1068" ca="1">+AQ1067*INDIRECT(AQ1053)</f>
        <v>500000</v>
      </c>
      <c r="AR1068" s="80" cm="1">
        <f t="array" aca="1" ref="AR1068" ca="1">+AR1067*INDIRECT(AR1053)</f>
        <v>500000</v>
      </c>
      <c r="AS1068" s="80" cm="1">
        <f t="array" aca="1" ref="AS1068" ca="1">+AS1067*INDIRECT(AS1053)</f>
        <v>500000</v>
      </c>
      <c r="AT1068" s="80" cm="1">
        <f t="array" aca="1" ref="AT1068" ca="1">+AT1067*INDIRECT(AT1053)</f>
        <v>500000</v>
      </c>
      <c r="AU1068" s="80" cm="1">
        <f t="array" aca="1" ref="AU1068" ca="1">+AU1067*INDIRECT(AU1053)</f>
        <v>500000</v>
      </c>
      <c r="AV1068" s="80" cm="1">
        <f t="array" aca="1" ref="AV1068" ca="1">+AV1067*INDIRECT(AV1053)</f>
        <v>500000</v>
      </c>
      <c r="AW1068" s="80" cm="1">
        <f t="array" aca="1" ref="AW1068" ca="1">+AW1067*INDIRECT(AW1053)</f>
        <v>500000</v>
      </c>
      <c r="AX1068" s="80" cm="1">
        <f t="array" aca="1" ref="AX1068" ca="1">+AX1067*INDIRECT(AX1053)</f>
        <v>500000</v>
      </c>
      <c r="AY1068" s="80" cm="1">
        <f t="array" aca="1" ref="AY1068" ca="1">+AY1067*INDIRECT(AY1053)</f>
        <v>500000</v>
      </c>
      <c r="AZ1068" s="80" cm="1">
        <f t="array" aca="1" ref="AZ1068" ca="1">+AZ1067*INDIRECT(AZ1053)</f>
        <v>500000</v>
      </c>
      <c r="BA1068" s="80" cm="1">
        <f t="array" aca="1" ref="BA1068" ca="1">+BA1067*INDIRECT(BA1053)</f>
        <v>500000</v>
      </c>
      <c r="BB1068" s="80" cm="1">
        <f t="array" aca="1" ref="BB1068" ca="1">+BB1067*INDIRECT(BB1053)</f>
        <v>500000</v>
      </c>
      <c r="BC1068" s="80" cm="1">
        <f t="array" aca="1" ref="BC1068" ca="1">+BC1067*INDIRECT(BC1053)</f>
        <v>500000</v>
      </c>
      <c r="BD1068" s="80" cm="1">
        <f t="array" aca="1" ref="BD1068" ca="1">+BD1067*INDIRECT(BD1053)</f>
        <v>500000</v>
      </c>
      <c r="BE1068" s="80" cm="1">
        <f t="array" aca="1" ref="BE1068" ca="1">+BE1067*INDIRECT(BE1053)</f>
        <v>500000</v>
      </c>
      <c r="BF1068" s="80" cm="1">
        <f t="array" aca="1" ref="BF1068" ca="1">+BF1067*INDIRECT(BF1053)</f>
        <v>500000</v>
      </c>
      <c r="BG1068" s="80" cm="1">
        <f t="array" aca="1" ref="BG1068" ca="1">+BG1067*INDIRECT(BG1053)</f>
        <v>500000</v>
      </c>
      <c r="BH1068" s="80" cm="1">
        <f t="array" aca="1" ref="BH1068" ca="1">+BH1067*INDIRECT(BH1053)</f>
        <v>500000</v>
      </c>
      <c r="BI1068" s="80" cm="1">
        <f t="array" aca="1" ref="BI1068" ca="1">+BI1067*INDIRECT(BI1053)</f>
        <v>500000</v>
      </c>
      <c r="BJ1068" s="80" cm="1">
        <f t="array" aca="1" ref="BJ1068" ca="1">+BJ1067*INDIRECT(BJ1053)</f>
        <v>500000</v>
      </c>
      <c r="BK1068" s="80" cm="1">
        <f t="array" aca="1" ref="BK1068" ca="1">+BK1067*INDIRECT(BK1053)</f>
        <v>500000</v>
      </c>
      <c r="BL1068" s="80" cm="1">
        <f t="array" aca="1" ref="BL1068" ca="1">+BL1067*INDIRECT(BL1053)</f>
        <v>500000</v>
      </c>
      <c r="BM1068" s="80" cm="1">
        <f t="array" aca="1" ref="BM1068" ca="1">+BM1067*INDIRECT(BM1053)</f>
        <v>500000</v>
      </c>
      <c r="BN1068" s="80" cm="1">
        <f t="array" aca="1" ref="BN1068" ca="1">+BN1067*INDIRECT(BN1053)</f>
        <v>500000</v>
      </c>
      <c r="BO1068" s="80" cm="1">
        <f t="array" aca="1" ref="BO1068" ca="1">+BO1067*INDIRECT(BO1053)</f>
        <v>500000</v>
      </c>
      <c r="BP1068" s="80" cm="1">
        <f t="array" aca="1" ref="BP1068" ca="1">+BP1067*INDIRECT(BP1053)</f>
        <v>500000</v>
      </c>
      <c r="BQ1068" s="80" cm="1">
        <f t="array" aca="1" ref="BQ1068" ca="1">+BQ1067*INDIRECT(BQ1053)</f>
        <v>500000</v>
      </c>
      <c r="BR1068" s="80" cm="1">
        <f t="array" aca="1" ref="BR1068" ca="1">+BR1067*INDIRECT(BR1053)</f>
        <v>500000</v>
      </c>
      <c r="BS1068" s="80" cm="1">
        <f t="array" aca="1" ref="BS1068" ca="1">+BS1067*INDIRECT(BS1053)</f>
        <v>500000</v>
      </c>
      <c r="BT1068" s="80" cm="1">
        <f t="array" aca="1" ref="BT1068" ca="1">+BT1067*INDIRECT(BT1053)</f>
        <v>500000</v>
      </c>
      <c r="BU1068" s="80" cm="1">
        <f t="array" aca="1" ref="BU1068" ca="1">+BU1067*INDIRECT(BU1053)</f>
        <v>500000</v>
      </c>
      <c r="BV1068" s="80" cm="1">
        <f t="array" aca="1" ref="BV1068" ca="1">+BV1067*INDIRECT(BV1053)</f>
        <v>500000</v>
      </c>
      <c r="BW1068" s="80" cm="1">
        <f t="array" aca="1" ref="BW1068" ca="1">+BW1067*INDIRECT(BW1053)</f>
        <v>500000</v>
      </c>
      <c r="BX1068" s="80" cm="1">
        <f t="array" aca="1" ref="BX1068" ca="1">+BX1067*INDIRECT(BX1053)</f>
        <v>500000</v>
      </c>
      <c r="BY1068" s="80" cm="1">
        <f t="array" aca="1" ref="BY1068" ca="1">+BY1067*INDIRECT(BY1053)</f>
        <v>500000</v>
      </c>
      <c r="BZ1068" s="80" cm="1">
        <f t="array" aca="1" ref="BZ1068" ca="1">+BZ1067*INDIRECT(BZ1053)</f>
        <v>500000</v>
      </c>
      <c r="CA1068" s="80" cm="1">
        <f t="array" aca="1" ref="CA1068" ca="1">+CA1067*INDIRECT(CA1053)</f>
        <v>500000</v>
      </c>
      <c r="CB1068" s="80" cm="1">
        <f t="array" aca="1" ref="CB1068" ca="1">+CB1067*INDIRECT(CB1053)</f>
        <v>500000</v>
      </c>
      <c r="CC1068" s="80" cm="1">
        <f t="array" aca="1" ref="CC1068" ca="1">+CC1067*INDIRECT(CC1053)</f>
        <v>500000</v>
      </c>
      <c r="CD1068" s="80" cm="1">
        <f t="array" aca="1" ref="CD1068" ca="1">+CD1067*INDIRECT(CD1053)</f>
        <v>500000</v>
      </c>
      <c r="CE1068" s="80" cm="1">
        <f t="array" aca="1" ref="CE1068" ca="1">+CE1067*INDIRECT(CE1053)</f>
        <v>500000</v>
      </c>
      <c r="CF1068" s="80" cm="1">
        <f t="array" aca="1" ref="CF1068" ca="1">+CF1067*INDIRECT(CF1053)</f>
        <v>500000</v>
      </c>
      <c r="CG1068" s="80" cm="1">
        <f t="array" aca="1" ref="CG1068" ca="1">+CG1067*INDIRECT(CG1053)</f>
        <v>500000</v>
      </c>
      <c r="CH1068" s="80" cm="1">
        <f t="array" aca="1" ref="CH1068" ca="1">+CH1067*INDIRECT(CH1053)</f>
        <v>500000</v>
      </c>
      <c r="CI1068" s="80" cm="1">
        <f t="array" aca="1" ref="CI1068" ca="1">+CI1067*INDIRECT(CI1053)</f>
        <v>500000</v>
      </c>
      <c r="CJ1068" s="80" cm="1">
        <f t="array" aca="1" ref="CJ1068" ca="1">+CJ1067*INDIRECT(CJ1053)</f>
        <v>500000</v>
      </c>
      <c r="CK1068" s="80" cm="1">
        <f t="array" aca="1" ref="CK1068" ca="1">+CK1067*INDIRECT(CK1053)</f>
        <v>500000</v>
      </c>
      <c r="CL1068" s="80" cm="1">
        <f t="array" aca="1" ref="CL1068" ca="1">+CL1067*INDIRECT(CL1053)</f>
        <v>500000</v>
      </c>
      <c r="CM1068" s="80" t="e" cm="1">
        <f t="array" aca="1" ref="CM1068" ca="1">+CM1067*INDIRECT(CM1053)</f>
        <v>#REF!</v>
      </c>
      <c r="CN1068" s="80" t="e" cm="1">
        <f t="array" aca="1" ref="CN1068" ca="1">+CN1067*INDIRECT(CN1053)</f>
        <v>#REF!</v>
      </c>
      <c r="CO1068" s="80" cm="1">
        <f t="array" aca="1" ref="CO1068" ca="1">+CO1067*INDIRECT(CO1053)</f>
        <v>0</v>
      </c>
      <c r="CP1068" s="80" cm="1">
        <f t="array" aca="1" ref="CP1068" ca="1">+CP1067*INDIRECT(CP1053)</f>
        <v>0</v>
      </c>
      <c r="CQ1068" s="80" cm="1">
        <f t="array" aca="1" ref="CQ1068" ca="1">+CQ1067*INDIRECT(CQ1053)</f>
        <v>0</v>
      </c>
      <c r="CR1068" s="80" cm="1">
        <f t="array" aca="1" ref="CR1068" ca="1">+CR1067*INDIRECT(CR1053)</f>
        <v>0</v>
      </c>
      <c r="CS1068" s="80" cm="1">
        <f t="array" aca="1" ref="CS1068" ca="1">+CS1067*INDIRECT(CS1053)</f>
        <v>0</v>
      </c>
      <c r="CT1068" s="80" cm="1">
        <f t="array" aca="1" ref="CT1068" ca="1">+CT1067*INDIRECT(CT1053)</f>
        <v>0</v>
      </c>
      <c r="CU1068" s="80" cm="1">
        <f t="array" aca="1" ref="CU1068" ca="1">+CU1067*INDIRECT(CU1053)</f>
        <v>0</v>
      </c>
      <c r="CV1068" s="80" cm="1">
        <f t="array" aca="1" ref="CV1068" ca="1">+CV1067*INDIRECT(CV1053)</f>
        <v>0</v>
      </c>
      <c r="CW1068" s="80" cm="1">
        <f t="array" aca="1" ref="CW1068" ca="1">+CW1067*INDIRECT(CW1053)</f>
        <v>0</v>
      </c>
      <c r="CX1068" s="80" cm="1">
        <f t="array" aca="1" ref="CX1068" ca="1">+CX1067*INDIRECT(CX1053)</f>
        <v>0</v>
      </c>
      <c r="CY1068" s="80" cm="1">
        <f t="array" aca="1" ref="CY1068" ca="1">+CY1067*INDIRECT(CY1053)</f>
        <v>0</v>
      </c>
      <c r="CZ1068" s="80" cm="1">
        <f t="array" aca="1" ref="CZ1068" ca="1">+CZ1067*INDIRECT(CZ1053)</f>
        <v>0</v>
      </c>
      <c r="DA1068" s="80" cm="1">
        <f t="array" aca="1" ref="DA1068" ca="1">+DA1067*INDIRECT(DA1053)</f>
        <v>0</v>
      </c>
      <c r="DB1068" s="80" cm="1">
        <f t="array" aca="1" ref="DB1068" ca="1">+DB1067*INDIRECT(DB1053)</f>
        <v>0</v>
      </c>
      <c r="DC1068" s="80" cm="1">
        <f t="array" aca="1" ref="DC1068" ca="1">+DC1067*INDIRECT(DC1053)</f>
        <v>0</v>
      </c>
      <c r="DD1068" s="80" cm="1">
        <f t="array" aca="1" ref="DD1068" ca="1">+DD1067*INDIRECT(DD1053)</f>
        <v>0</v>
      </c>
      <c r="DE1068" s="80" cm="1">
        <f t="array" aca="1" ref="DE1068" ca="1">+DE1067*INDIRECT(DE1053)</f>
        <v>0</v>
      </c>
      <c r="DF1068" s="80" cm="1">
        <f t="array" aca="1" ref="DF1068" ca="1">+DF1067*INDIRECT(DF1053)</f>
        <v>0</v>
      </c>
      <c r="DG1068" s="80" cm="1">
        <f t="array" aca="1" ref="DG1068" ca="1">+DG1067*INDIRECT(DG1053)</f>
        <v>0</v>
      </c>
      <c r="DH1068" s="80" cm="1">
        <f t="array" aca="1" ref="DH1068" ca="1">+DH1067*INDIRECT(DH1053)</f>
        <v>0</v>
      </c>
      <c r="DI1068" s="80" cm="1">
        <f t="array" aca="1" ref="DI1068" ca="1">+DI1067*INDIRECT(DI1053)</f>
        <v>0</v>
      </c>
      <c r="DJ1068" s="80" cm="1">
        <f t="array" aca="1" ref="DJ1068" ca="1">+DJ1067*INDIRECT(DJ1053)</f>
        <v>0</v>
      </c>
      <c r="DK1068" s="80" cm="1">
        <f t="array" aca="1" ref="DK1068" ca="1">+DK1067*INDIRECT(DK1053)</f>
        <v>0</v>
      </c>
      <c r="DL1068" s="80" cm="1">
        <f t="array" aca="1" ref="DL1068" ca="1">+DL1067*INDIRECT(DL1053)</f>
        <v>0</v>
      </c>
    </row>
    <row r="1069" spans="1:116" x14ac:dyDescent="0.4">
      <c r="B1069" t="str">
        <f t="shared" si="1459"/>
        <v>1069 LTERMY-PV</v>
      </c>
      <c r="D1069" t="s">
        <v>858</v>
      </c>
      <c r="E1069" t="str">
        <f t="shared" si="1458"/>
        <v>1069 LTERMY-PV</v>
      </c>
      <c r="G1069" s="158" t="str">
        <f>"Repayment - "&amp;SUBSTITUTE(G1058,":","")</f>
        <v>Repayment - Rolling fixed term loan - multiple borrowings w/ annual control</v>
      </c>
      <c r="K1069" s="138">
        <f ca="1">SUMIF($3:$3,K$2,1069:1069)</f>
        <v>-4501000</v>
      </c>
      <c r="L1069" s="138">
        <f ca="1">SUMIF($3:$3,L$2,1069:1069)</f>
        <v>-6000000</v>
      </c>
      <c r="M1069" s="138">
        <f ca="1">SUMIF($3:$3,M$2,1069:1069)</f>
        <v>-6000000</v>
      </c>
      <c r="N1069" s="138">
        <f ca="1">SUMIF($3:$3,N$2,1069:1069)</f>
        <v>-6000000</v>
      </c>
      <c r="O1069" s="138">
        <f ca="1">SUMIF($3:$3,O$2,1069:1069)</f>
        <v>-6000000</v>
      </c>
      <c r="P1069" s="138">
        <f ca="1">SUMIF($3:$3,P$2,1069:1069)</f>
        <v>-6000000</v>
      </c>
      <c r="R1069" s="225"/>
      <c r="S1069" s="226">
        <f ca="1">-IF(COUNT($R1068:S1068)&lt;$H1060,0,OFFSET(S1068,0,-$H1060+1))-$J$2183*(COUNT(R1068:$S1068)=($H1060-$H1061+1))</f>
        <v>0</v>
      </c>
      <c r="T1069" s="226">
        <f ca="1">-IF(COUNT($R1068:T1068)&lt;$H1060,0,OFFSET(T1068,0,-$H1060+1))-$J$2183*(COUNT(S1068:$S1068)=($H1060-$H1061+1))</f>
        <v>0</v>
      </c>
      <c r="U1069" s="226">
        <f ca="1">-IF(COUNT($R1068:U1068)&lt;$H1060,0,OFFSET(U1068,0,-$H1060+1))-$J$2183*(COUNT($S1068:T1068)=($H1060-$H1061+1))</f>
        <v>-1000</v>
      </c>
      <c r="V1069" s="226">
        <f ca="1">-IF(COUNT($R1068:V1068)&lt;$H1060,0,OFFSET(V1068,0,-$H1060+1))-$J$2183*(COUNT($S1068:U1068)=($H1060-$H1061+1))</f>
        <v>-500000</v>
      </c>
      <c r="W1069" s="226">
        <f ca="1">-IF(COUNT($R1068:W1068)&lt;$H1060,0,OFFSET(W1068,0,-$H1060+1))-$J$2183*(COUNT($S1068:V1068)=($H1060-$H1061+1))</f>
        <v>-500000</v>
      </c>
      <c r="X1069" s="226">
        <f ca="1">-IF(COUNT($R1068:X1068)&lt;$H1060,0,OFFSET(X1068,0,-$H1060+1))-$J$2183*(COUNT($S1068:W1068)=($H1060-$H1061+1))</f>
        <v>-500000</v>
      </c>
      <c r="Y1069" s="226">
        <f ca="1">-IF(COUNT($R1068:Y1068)&lt;$H1060,0,OFFSET(Y1068,0,-$H1060+1))-$J$2183*(COUNT($S1068:X1068)=($H1060-$H1061+1))</f>
        <v>-500000</v>
      </c>
      <c r="Z1069" s="226">
        <f ca="1">-IF(COUNT($R1068:Z1068)&lt;$H1060,0,OFFSET(Z1068,0,-$H1060+1))-$J$2183*(COUNT($S1068:Y1068)=($H1060-$H1061+1))</f>
        <v>-500000</v>
      </c>
      <c r="AA1069" s="226">
        <f ca="1">-IF(COUNT($R1068:AA1068)&lt;$H1060,0,OFFSET(AA1068,0,-$H1060+1))-$J$2183*(COUNT($S1068:Z1068)=($H1060-$H1061+1))</f>
        <v>-500000</v>
      </c>
      <c r="AB1069" s="226">
        <f ca="1">-IF(COUNT($R1068:AB1068)&lt;$H1060,0,OFFSET(AB1068,0,-$H1060+1))-$J$2183*(COUNT($S1068:AA1068)=($H1060-$H1061+1))</f>
        <v>-500000</v>
      </c>
      <c r="AC1069" s="226">
        <f ca="1">-IF(COUNT($R1068:AC1068)&lt;$H1060,0,OFFSET(AC1068,0,-$H1060+1))-$J$2183*(COUNT($S1068:AB1068)=($H1060-$H1061+1))</f>
        <v>-500000</v>
      </c>
      <c r="AD1069" s="226">
        <f ca="1">-IF(COUNT($R1068:AD1068)&lt;$H1060,0,OFFSET(AD1068,0,-$H1060+1))-$J$2183*(COUNT($S1068:AC1068)=($H1060-$H1061+1))</f>
        <v>-500000</v>
      </c>
      <c r="AE1069" s="226">
        <f ca="1">-IF(COUNT($R1068:AE1068)&lt;$H1060,0,OFFSET(AE1068,0,-$H1060+1))-$J$2183*(COUNT($S1068:AD1068)=($H1060-$H1061+1))</f>
        <v>-500000</v>
      </c>
      <c r="AF1069" s="226">
        <f ca="1">-IF(COUNT($R1068:AF1068)&lt;$H1060,0,OFFSET(AF1068,0,-$H1060+1))-$J$2183*(COUNT($S1068:AE1068)=($H1060-$H1061+1))</f>
        <v>-500000</v>
      </c>
      <c r="AG1069" s="226">
        <f ca="1">-IF(COUNT($R1068:AG1068)&lt;$H1060,0,OFFSET(AG1068,0,-$H1060+1))-$J$2183*(COUNT($S1068:AF1068)=($H1060-$H1061+1))</f>
        <v>-500000</v>
      </c>
      <c r="AH1069" s="226">
        <f ca="1">-IF(COUNT($R1068:AH1068)&lt;$H1060,0,OFFSET(AH1068,0,-$H1060+1))-$J$2183*(COUNT($S1068:AG1068)=($H1060-$H1061+1))</f>
        <v>-500000</v>
      </c>
      <c r="AI1069" s="226">
        <f ca="1">-IF(COUNT($R1068:AI1068)&lt;$H1060,0,OFFSET(AI1068,0,-$H1060+1))-$J$2183*(COUNT($S1068:AH1068)=($H1060-$H1061+1))</f>
        <v>-500000</v>
      </c>
      <c r="AJ1069" s="226">
        <f ca="1">-IF(COUNT($R1068:AJ1068)&lt;$H1060,0,OFFSET(AJ1068,0,-$H1060+1))-$J$2183*(COUNT($S1068:AI1068)=($H1060-$H1061+1))</f>
        <v>-500000</v>
      </c>
      <c r="AK1069" s="226">
        <f ca="1">-IF(COUNT($R1068:AK1068)&lt;$H1060,0,OFFSET(AK1068,0,-$H1060+1))-$J$2183*(COUNT($S1068:AJ1068)=($H1060-$H1061+1))</f>
        <v>-500000</v>
      </c>
      <c r="AL1069" s="226">
        <f ca="1">-IF(COUNT($R1068:AL1068)&lt;$H1060,0,OFFSET(AL1068,0,-$H1060+1))-$J$2183*(COUNT($S1068:AK1068)=($H1060-$H1061+1))</f>
        <v>-500000</v>
      </c>
      <c r="AM1069" s="226">
        <f ca="1">-IF(COUNT($R1068:AM1068)&lt;$H1060,0,OFFSET(AM1068,0,-$H1060+1))-$J$2183*(COUNT($S1068:AL1068)=($H1060-$H1061+1))</f>
        <v>-500000</v>
      </c>
      <c r="AN1069" s="226">
        <f ca="1">-IF(COUNT($R1068:AN1068)&lt;$H1060,0,OFFSET(AN1068,0,-$H1060+1))-$J$2183*(COUNT($S1068:AM1068)=($H1060-$H1061+1))</f>
        <v>-500000</v>
      </c>
      <c r="AO1069" s="226">
        <f ca="1">-IF(COUNT($R1068:AO1068)&lt;$H1060,0,OFFSET(AO1068,0,-$H1060+1))-$J$2183*(COUNT($S1068:AN1068)=($H1060-$H1061+1))</f>
        <v>-500000</v>
      </c>
      <c r="AP1069" s="226">
        <f ca="1">-IF(COUNT($R1068:AP1068)&lt;$H1060,0,OFFSET(AP1068,0,-$H1060+1))-$J$2183*(COUNT($S1068:AO1068)=($H1060-$H1061+1))</f>
        <v>-500000</v>
      </c>
      <c r="AQ1069" s="226">
        <f ca="1">-IF(COUNT($R1068:AQ1068)&lt;$H1060,0,OFFSET(AQ1068,0,-$H1060+1))-$J$2183*(COUNT($S1068:AP1068)=($H1060-$H1061+1))</f>
        <v>-500000</v>
      </c>
      <c r="AR1069" s="226">
        <f ca="1">-IF(COUNT($R1068:AR1068)&lt;$H1060,0,OFFSET(AR1068,0,-$H1060+1))-$J$2183*(COUNT($S1068:AQ1068)=($H1060-$H1061+1))</f>
        <v>-500000</v>
      </c>
      <c r="AS1069" s="226">
        <f ca="1">-IF(COUNT($R1068:AS1068)&lt;$H1060,0,OFFSET(AS1068,0,-$H1060+1))-$J$2183*(COUNT($S1068:AR1068)=($H1060-$H1061+1))</f>
        <v>-500000</v>
      </c>
      <c r="AT1069" s="226">
        <f ca="1">-IF(COUNT($R1068:AT1068)&lt;$H1060,0,OFFSET(AT1068,0,-$H1060+1))-$J$2183*(COUNT($S1068:AS1068)=($H1060-$H1061+1))</f>
        <v>-500000</v>
      </c>
      <c r="AU1069" s="226">
        <f ca="1">-IF(COUNT($R1068:AU1068)&lt;$H1060,0,OFFSET(AU1068,0,-$H1060+1))-$J$2183*(COUNT($S1068:AT1068)=($H1060-$H1061+1))</f>
        <v>-500000</v>
      </c>
      <c r="AV1069" s="226">
        <f ca="1">-IF(COUNT($R1068:AV1068)&lt;$H1060,0,OFFSET(AV1068,0,-$H1060+1))-$J$2183*(COUNT($S1068:AU1068)=($H1060-$H1061+1))</f>
        <v>-500000</v>
      </c>
      <c r="AW1069" s="226">
        <f ca="1">-IF(COUNT($R1068:AW1068)&lt;$H1060,0,OFFSET(AW1068,0,-$H1060+1))-$J$2183*(COUNT($S1068:AV1068)=($H1060-$H1061+1))</f>
        <v>-500000</v>
      </c>
      <c r="AX1069" s="226">
        <f ca="1">-IF(COUNT($R1068:AX1068)&lt;$H1060,0,OFFSET(AX1068,0,-$H1060+1))-$J$2183*(COUNT($S1068:AW1068)=($H1060-$H1061+1))</f>
        <v>-500000</v>
      </c>
      <c r="AY1069" s="226">
        <f ca="1">-IF(COUNT($R1068:AY1068)&lt;$H1060,0,OFFSET(AY1068,0,-$H1060+1))-$J$2183*(COUNT($S1068:AX1068)=($H1060-$H1061+1))</f>
        <v>-500000</v>
      </c>
      <c r="AZ1069" s="226">
        <f ca="1">-IF(COUNT($R1068:AZ1068)&lt;$H1060,0,OFFSET(AZ1068,0,-$H1060+1))-$J$2183*(COUNT($S1068:AY1068)=($H1060-$H1061+1))</f>
        <v>-500000</v>
      </c>
      <c r="BA1069" s="226">
        <f ca="1">-IF(COUNT($R1068:BA1068)&lt;$H1060,0,OFFSET(BA1068,0,-$H1060+1))-$J$2183*(COUNT($S1068:AZ1068)=($H1060-$H1061+1))</f>
        <v>-500000</v>
      </c>
      <c r="BB1069" s="226">
        <f ca="1">-IF(COUNT($R1068:BB1068)&lt;$H1060,0,OFFSET(BB1068,0,-$H1060+1))-$J$2183*(COUNT($S1068:BA1068)=($H1060-$H1061+1))</f>
        <v>-500000</v>
      </c>
      <c r="BC1069" s="226">
        <f ca="1">-IF(COUNT($R1068:BC1068)&lt;$H1060,0,OFFSET(BC1068,0,-$H1060+1))-$J$2183*(COUNT($S1068:BB1068)=($H1060-$H1061+1))</f>
        <v>-500000</v>
      </c>
      <c r="BD1069" s="226">
        <f ca="1">-IF(COUNT($R1068:BD1068)&lt;$H1060,0,OFFSET(BD1068,0,-$H1060+1))-$J$2183*(COUNT($S1068:BC1068)=($H1060-$H1061+1))</f>
        <v>-500000</v>
      </c>
      <c r="BE1069" s="226">
        <f ca="1">-IF(COUNT($R1068:BE1068)&lt;$H1060,0,OFFSET(BE1068,0,-$H1060+1))-$J$2183*(COUNT($S1068:BD1068)=($H1060-$H1061+1))</f>
        <v>-500000</v>
      </c>
      <c r="BF1069" s="226">
        <f ca="1">-IF(COUNT($R1068:BF1068)&lt;$H1060,0,OFFSET(BF1068,0,-$H1060+1))-$J$2183*(COUNT($S1068:BE1068)=($H1060-$H1061+1))</f>
        <v>-500000</v>
      </c>
      <c r="BG1069" s="226">
        <f ca="1">-IF(COUNT($R1068:BG1068)&lt;$H1060,0,OFFSET(BG1068,0,-$H1060+1))-$J$2183*(COUNT($S1068:BF1068)=($H1060-$H1061+1))</f>
        <v>-500000</v>
      </c>
      <c r="BH1069" s="226">
        <f ca="1">-IF(COUNT($R1068:BH1068)&lt;$H1060,0,OFFSET(BH1068,0,-$H1060+1))-$J$2183*(COUNT($S1068:BG1068)=($H1060-$H1061+1))</f>
        <v>-500000</v>
      </c>
      <c r="BI1069" s="226">
        <f ca="1">-IF(COUNT($R1068:BI1068)&lt;$H1060,0,OFFSET(BI1068,0,-$H1060+1))-$J$2183*(COUNT($S1068:BH1068)=($H1060-$H1061+1))</f>
        <v>-500000</v>
      </c>
      <c r="BJ1069" s="226">
        <f ca="1">-IF(COUNT($R1068:BJ1068)&lt;$H1060,0,OFFSET(BJ1068,0,-$H1060+1))-$J$2183*(COUNT($S1068:BI1068)=($H1060-$H1061+1))</f>
        <v>-500000</v>
      </c>
      <c r="BK1069" s="226">
        <f ca="1">-IF(COUNT($R1068:BK1068)&lt;$H1060,0,OFFSET(BK1068,0,-$H1060+1))-$J$2183*(COUNT($S1068:BJ1068)=($H1060-$H1061+1))</f>
        <v>-500000</v>
      </c>
      <c r="BL1069" s="226">
        <f ca="1">-IF(COUNT($R1068:BL1068)&lt;$H1060,0,OFFSET(BL1068,0,-$H1060+1))-$J$2183*(COUNT($S1068:BK1068)=($H1060-$H1061+1))</f>
        <v>-500000</v>
      </c>
      <c r="BM1069" s="226">
        <f ca="1">-IF(COUNT($R1068:BM1068)&lt;$H1060,0,OFFSET(BM1068,0,-$H1060+1))-$J$2183*(COUNT($S1068:BL1068)=($H1060-$H1061+1))</f>
        <v>-500000</v>
      </c>
      <c r="BN1069" s="226">
        <f ca="1">-IF(COUNT($R1068:BN1068)&lt;$H1060,0,OFFSET(BN1068,0,-$H1060+1))-$J$2183*(COUNT($S1068:BM1068)=($H1060-$H1061+1))</f>
        <v>-500000</v>
      </c>
      <c r="BO1069" s="226">
        <f ca="1">-IF(COUNT($R1068:BO1068)&lt;$H1060,0,OFFSET(BO1068,0,-$H1060+1))-$J$2183*(COUNT($S1068:BN1068)=($H1060-$H1061+1))</f>
        <v>-500000</v>
      </c>
      <c r="BP1069" s="226">
        <f ca="1">-IF(COUNT($R1068:BP1068)&lt;$H1060,0,OFFSET(BP1068,0,-$H1060+1))-$J$2183*(COUNT($S1068:BO1068)=($H1060-$H1061+1))</f>
        <v>-500000</v>
      </c>
      <c r="BQ1069" s="226">
        <f ca="1">-IF(COUNT($R1068:BQ1068)&lt;$H1060,0,OFFSET(BQ1068,0,-$H1060+1))-$J$2183*(COUNT($S1068:BP1068)=($H1060-$H1061+1))</f>
        <v>-500000</v>
      </c>
      <c r="BR1069" s="226">
        <f ca="1">-IF(COUNT($R1068:BR1068)&lt;$H1060,0,OFFSET(BR1068,0,-$H1060+1))-$J$2183*(COUNT($S1068:BQ1068)=($H1060-$H1061+1))</f>
        <v>-500000</v>
      </c>
      <c r="BS1069" s="226">
        <f ca="1">-IF(COUNT($R1068:BS1068)&lt;$H1060,0,OFFSET(BS1068,0,-$H1060+1))-$J$2183*(COUNT($S1068:BR1068)=($H1060-$H1061+1))</f>
        <v>-500000</v>
      </c>
      <c r="BT1069" s="226">
        <f ca="1">-IF(COUNT($R1068:BT1068)&lt;$H1060,0,OFFSET(BT1068,0,-$H1060+1))-$J$2183*(COUNT($S1068:BS1068)=($H1060-$H1061+1))</f>
        <v>-500000</v>
      </c>
      <c r="BU1069" s="226">
        <f ca="1">-IF(COUNT($R1068:BU1068)&lt;$H1060,0,OFFSET(BU1068,0,-$H1060+1))-$J$2183*(COUNT($S1068:BT1068)=($H1060-$H1061+1))</f>
        <v>-500000</v>
      </c>
      <c r="BV1069" s="226">
        <f ca="1">-IF(COUNT($R1068:BV1068)&lt;$H1060,0,OFFSET(BV1068,0,-$H1060+1))-$J$2183*(COUNT($S1068:BU1068)=($H1060-$H1061+1))</f>
        <v>-500000</v>
      </c>
      <c r="BW1069" s="226">
        <f ca="1">-IF(COUNT($R1068:BW1068)&lt;$H1060,0,OFFSET(BW1068,0,-$H1060+1))-$J$2183*(COUNT($S1068:BV1068)=($H1060-$H1061+1))</f>
        <v>-500000</v>
      </c>
      <c r="BX1069" s="226">
        <f ca="1">-IF(COUNT($R1068:BX1068)&lt;$H1060,0,OFFSET(BX1068,0,-$H1060+1))-$J$2183*(COUNT($S1068:BW1068)=($H1060-$H1061+1))</f>
        <v>-500000</v>
      </c>
      <c r="BY1069" s="226">
        <f ca="1">-IF(COUNT($R1068:BY1068)&lt;$H1060,0,OFFSET(BY1068,0,-$H1060+1))-$J$2183*(COUNT($S1068:BX1068)=($H1060-$H1061+1))</f>
        <v>-500000</v>
      </c>
      <c r="BZ1069" s="226">
        <f ca="1">-IF(COUNT($R1068:BZ1068)&lt;$H1060,0,OFFSET(BZ1068,0,-$H1060+1))-$J$2183*(COUNT($S1068:BY1068)=($H1060-$H1061+1))</f>
        <v>-500000</v>
      </c>
      <c r="CA1069" s="226">
        <f ca="1">-IF(COUNT($R1068:CA1068)&lt;$H1060,0,OFFSET(CA1068,0,-$H1060+1))-$J$2183*(COUNT($S1068:BZ1068)=($H1060-$H1061+1))</f>
        <v>-500000</v>
      </c>
      <c r="CB1069" s="226">
        <f ca="1">-IF(COUNT($R1068:CB1068)&lt;$H1060,0,OFFSET(CB1068,0,-$H1060+1))-$J$2183*(COUNT($S1068:CA1068)=($H1060-$H1061+1))</f>
        <v>-500000</v>
      </c>
      <c r="CC1069" s="226">
        <f ca="1">-IF(COUNT($R1068:CC1068)&lt;$H1060,0,OFFSET(CC1068,0,-$H1060+1))-$J$2183*(COUNT($S1068:CB1068)=($H1060-$H1061+1))</f>
        <v>-500000</v>
      </c>
      <c r="CD1069" s="226">
        <f ca="1">-IF(COUNT($R1068:CD1068)&lt;$H1060,0,OFFSET(CD1068,0,-$H1060+1))-$J$2183*(COUNT($S1068:CC1068)=($H1060-$H1061+1))</f>
        <v>-500000</v>
      </c>
      <c r="CE1069" s="226">
        <f ca="1">-IF(COUNT($R1068:CE1068)&lt;$H1060,0,OFFSET(CE1068,0,-$H1060+1))-$J$2183*(COUNT($S1068:CD1068)=($H1060-$H1061+1))</f>
        <v>-500000</v>
      </c>
      <c r="CF1069" s="226">
        <f ca="1">-IF(COUNT($R1068:CF1068)&lt;$H1060,0,OFFSET(CF1068,0,-$H1060+1))-$J$2183*(COUNT($S1068:CE1068)=($H1060-$H1061+1))</f>
        <v>-500000</v>
      </c>
      <c r="CG1069" s="226">
        <f ca="1">-IF(COUNT($R1068:CG1068)&lt;$H1060,0,OFFSET(CG1068,0,-$H1060+1))-$J$2183*(COUNT($S1068:CF1068)=($H1060-$H1061+1))</f>
        <v>-500000</v>
      </c>
      <c r="CH1069" s="226">
        <f ca="1">-IF(COUNT($R1068:CH1068)&lt;$H1060,0,OFFSET(CH1068,0,-$H1060+1))-$J$2183*(COUNT($S1068:CG1068)=($H1060-$H1061+1))</f>
        <v>-500000</v>
      </c>
      <c r="CI1069" s="226">
        <f ca="1">-IF(COUNT($R1068:CI1068)&lt;$H1060,0,OFFSET(CI1068,0,-$H1060+1))-$J$2183*(COUNT($S1068:CH1068)=($H1060-$H1061+1))</f>
        <v>-500000</v>
      </c>
      <c r="CJ1069" s="226">
        <f ca="1">-IF(COUNT($R1068:CJ1068)&lt;$H1060,0,OFFSET(CJ1068,0,-$H1060+1))-$J$2183*(COUNT($S1068:CI1068)=($H1060-$H1061+1))</f>
        <v>-500000</v>
      </c>
      <c r="CK1069" s="226">
        <f ca="1">-IF(COUNT($R1068:CK1068)&lt;$H1060,0,OFFSET(CK1068,0,-$H1060+1))-$J$2183*(COUNT($S1068:CJ1068)=($H1060-$H1061+1))</f>
        <v>-500000</v>
      </c>
      <c r="CL1069" s="226">
        <f ca="1">-IF(COUNT($R1068:CL1068)&lt;$H1060,0,OFFSET(CL1068,0,-$H1060+1))-$J$2183*(COUNT($S1068:CK1068)=($H1060-$H1061+1))</f>
        <v>-500000</v>
      </c>
      <c r="CM1069" s="225"/>
      <c r="CN1069" s="321"/>
      <c r="CO1069" s="226">
        <f ca="1">-IF(COUNT($R1068:CO1068)&lt;$H1060,0,OFFSET(CO1068,0,-$H1060+1))-$J$2183*(COUNT($S1068:CN1068)=($H1060-$H1061+1))</f>
        <v>-500000</v>
      </c>
      <c r="CP1069" s="226" t="e">
        <f ca="1">-IF(COUNT($R1068:CP1068)&lt;$H1060,0,OFFSET(CP1068,0,-$H1060+1))-$J$2183*(COUNT($S1068:CO1068)=($H1060-$H1061+1))</f>
        <v>#REF!</v>
      </c>
      <c r="CQ1069" s="226" t="e">
        <f ca="1">-IF(COUNT($R1068:CQ1068)&lt;$H1060,0,OFFSET(CQ1068,0,-$H1060+1))-$J$2183*(COUNT($S1068:CP1068)=($H1060-$H1061+1))</f>
        <v>#REF!</v>
      </c>
      <c r="CR1069" s="226">
        <f ca="1">-IF(COUNT($R1068:CR1068)&lt;$H1060,0,OFFSET(CR1068,0,-$H1060+1))-$J$2183*(COUNT($S1068:CQ1068)=($H1060-$H1061+1))</f>
        <v>0</v>
      </c>
      <c r="CS1069" s="226">
        <f ca="1">-IF(COUNT($R1068:CS1068)&lt;$H1060,0,OFFSET(CS1068,0,-$H1060+1))-$J$2183*(COUNT($S1068:CR1068)=($H1060-$H1061+1))</f>
        <v>0</v>
      </c>
      <c r="CT1069" s="226">
        <f ca="1">-IF(COUNT($R1068:CT1068)&lt;$H1060,0,OFFSET(CT1068,0,-$H1060+1))-$J$2183*(COUNT($S1068:CS1068)=($H1060-$H1061+1))</f>
        <v>0</v>
      </c>
      <c r="CU1069" s="226">
        <f ca="1">-IF(COUNT($R1068:CU1068)&lt;$H1060,0,OFFSET(CU1068,0,-$H1060+1))-$J$2183*(COUNT($S1068:CT1068)=($H1060-$H1061+1))</f>
        <v>0</v>
      </c>
      <c r="CV1069" s="226">
        <f ca="1">-IF(COUNT($R1068:CV1068)&lt;$H1060,0,OFFSET(CV1068,0,-$H1060+1))-$J$2183*(COUNT($S1068:CU1068)=($H1060-$H1061+1))</f>
        <v>0</v>
      </c>
      <c r="CW1069" s="226">
        <f ca="1">-IF(COUNT($R1068:CW1068)&lt;$H1060,0,OFFSET(CW1068,0,-$H1060+1))-$J$2183*(COUNT($S1068:CV1068)=($H1060-$H1061+1))</f>
        <v>0</v>
      </c>
      <c r="CX1069" s="226">
        <f ca="1">-IF(COUNT($R1068:CX1068)&lt;$H1060,0,OFFSET(CX1068,0,-$H1060+1))-$J$2183*(COUNT($S1068:CW1068)=($H1060-$H1061+1))</f>
        <v>0</v>
      </c>
      <c r="CY1069" s="226">
        <f ca="1">-IF(COUNT($R1068:CY1068)&lt;$H1060,0,OFFSET(CY1068,0,-$H1060+1))-$J$2183*(COUNT($S1068:CX1068)=($H1060-$H1061+1))</f>
        <v>0</v>
      </c>
      <c r="CZ1069" s="226">
        <f ca="1">-IF(COUNT($R1068:CZ1068)&lt;$H1060,0,OFFSET(CZ1068,0,-$H1060+1))-$J$2183*(COUNT($S1068:CY1068)=($H1060-$H1061+1))</f>
        <v>0</v>
      </c>
      <c r="DA1069" s="226">
        <f ca="1">-IF(COUNT($R1068:DA1068)&lt;$H1060,0,OFFSET(DA1068,0,-$H1060+1))-$J$2183*(COUNT($S1068:CZ1068)=($H1060-$H1061+1))</f>
        <v>0</v>
      </c>
      <c r="DB1069" s="226">
        <f ca="1">-IF(COUNT($R1068:DB1068)&lt;$H1060,0,OFFSET(DB1068,0,-$H1060+1))-$J$2183*(COUNT($S1068:DA1068)=($H1060-$H1061+1))</f>
        <v>0</v>
      </c>
      <c r="DC1069" s="226">
        <f ca="1">-IF(COUNT($R1068:DC1068)&lt;$H1060,0,OFFSET(DC1068,0,-$H1060+1))-$J$2183*(COUNT($S1068:DB1068)=($H1060-$H1061+1))</f>
        <v>0</v>
      </c>
      <c r="DD1069" s="226">
        <f ca="1">-IF(COUNT($R1068:DD1068)&lt;$H1060,0,OFFSET(DD1068,0,-$H1060+1))-$J$2183*(COUNT($S1068:DC1068)=($H1060-$H1061+1))</f>
        <v>0</v>
      </c>
      <c r="DE1069" s="226">
        <f ca="1">-IF(COUNT($R1068:DE1068)&lt;$H1060,0,OFFSET(DE1068,0,-$H1060+1))-$J$2183*(COUNT($S1068:DD1068)=($H1060-$H1061+1))</f>
        <v>0</v>
      </c>
      <c r="DF1069" s="226">
        <f ca="1">-IF(COUNT($R1068:DF1068)&lt;$H1060,0,OFFSET(DF1068,0,-$H1060+1))-$J$2183*(COUNT($S1068:DE1068)=($H1060-$H1061+1))</f>
        <v>0</v>
      </c>
      <c r="DG1069" s="226">
        <f ca="1">-IF(COUNT($R1068:DG1068)&lt;$H1060,0,OFFSET(DG1068,0,-$H1060+1))-$J$2183*(COUNT($S1068:DF1068)=($H1060-$H1061+1))</f>
        <v>0</v>
      </c>
      <c r="DH1069" s="226">
        <f ca="1">-IF(COUNT($R1068:DH1068)&lt;$H1060,0,OFFSET(DH1068,0,-$H1060+1))-$J$2183*(COUNT($S1068:DG1068)=($H1060-$H1061+1))</f>
        <v>0</v>
      </c>
      <c r="DI1069" s="226">
        <f ca="1">-IF(COUNT($R1068:DI1068)&lt;$H1060,0,OFFSET(DI1068,0,-$H1060+1))-$J$2183*(COUNT($S1068:DH1068)=($H1060-$H1061+1))</f>
        <v>0</v>
      </c>
      <c r="DJ1069" s="226">
        <f ca="1">-IF(COUNT($R1068:DJ1068)&lt;$H1060,0,OFFSET(DJ1068,0,-$H1060+1))-$J$2183*(COUNT($S1068:DI1068)=($H1060-$H1061+1))</f>
        <v>0</v>
      </c>
      <c r="DK1069" s="226">
        <f ca="1">-IF(COUNT($R1068:DK1068)&lt;$H1060,0,OFFSET(DK1068,0,-$H1060+1))-$J$2183*(COUNT($S1068:DJ1068)=($H1060-$H1061+1))</f>
        <v>0</v>
      </c>
      <c r="DL1069" s="226">
        <f ca="1">-IF(COUNT($R1068:DL1068)&lt;$H1060,0,OFFSET(DL1068,0,-$H1060+1))-$J$2183*(COUNT($S1068:DK1068)=($H1060-$H1061+1))</f>
        <v>0</v>
      </c>
    </row>
    <row r="1070" spans="1:116" x14ac:dyDescent="0.4">
      <c r="B1070" t="str">
        <f t="shared" si="1459"/>
        <v>1070 LTERMY-PV</v>
      </c>
      <c r="C1070" t="s">
        <v>240</v>
      </c>
      <c r="D1070" t="s">
        <v>858</v>
      </c>
      <c r="E1070" t="str">
        <f t="shared" si="1458"/>
        <v>1070 LTERMY-PV</v>
      </c>
      <c r="G1070" s="126" t="str">
        <f>"Loan - "&amp;SUBSTITUTE(G1058,":","")</f>
        <v>Loan - Rolling fixed term loan - multiple borrowings w/ annual control</v>
      </c>
      <c r="I1070" s="80"/>
      <c r="J1070" s="80"/>
      <c r="K1070" s="33">
        <f t="shared" ref="K1070:P1070" ca="1" si="1555">SUMIF($4:$4,K$2,1070:1070)</f>
        <v>1500000</v>
      </c>
      <c r="L1070" s="33">
        <f t="shared" ca="1" si="1555"/>
        <v>1500000</v>
      </c>
      <c r="M1070" s="33">
        <f t="shared" ca="1" si="1555"/>
        <v>1500000</v>
      </c>
      <c r="N1070" s="33">
        <f t="shared" ca="1" si="1555"/>
        <v>1500000</v>
      </c>
      <c r="O1070" s="33">
        <f t="shared" ca="1" si="1555"/>
        <v>1500000</v>
      </c>
      <c r="P1070" s="33">
        <f t="shared" ca="1" si="1555"/>
        <v>1500000</v>
      </c>
      <c r="R1070" s="28">
        <f>S1066</f>
        <v>1000</v>
      </c>
      <c r="S1070" s="93">
        <f ca="1">SUM(S1066,S1068:S1069)</f>
        <v>501000</v>
      </c>
      <c r="T1070" s="93">
        <f t="shared" ref="T1070:CE1070" ca="1" si="1556">SUM(T1066,T1068:T1069)</f>
        <v>1001000</v>
      </c>
      <c r="U1070" s="93">
        <f t="shared" ca="1" si="1556"/>
        <v>1500000</v>
      </c>
      <c r="V1070" s="93">
        <f t="shared" ca="1" si="1556"/>
        <v>1500000</v>
      </c>
      <c r="W1070" s="93">
        <f t="shared" ca="1" si="1556"/>
        <v>1500000</v>
      </c>
      <c r="X1070" s="93">
        <f t="shared" ca="1" si="1556"/>
        <v>1500000</v>
      </c>
      <c r="Y1070" s="93">
        <f t="shared" ca="1" si="1556"/>
        <v>1500000</v>
      </c>
      <c r="Z1070" s="93">
        <f t="shared" ca="1" si="1556"/>
        <v>1500000</v>
      </c>
      <c r="AA1070" s="93">
        <f t="shared" ca="1" si="1556"/>
        <v>1500000</v>
      </c>
      <c r="AB1070" s="93">
        <f t="shared" ca="1" si="1556"/>
        <v>1500000</v>
      </c>
      <c r="AC1070" s="93">
        <f t="shared" ca="1" si="1556"/>
        <v>1500000</v>
      </c>
      <c r="AD1070" s="93">
        <f t="shared" ca="1" si="1556"/>
        <v>1500000</v>
      </c>
      <c r="AE1070" s="93">
        <f t="shared" ca="1" si="1556"/>
        <v>1500000</v>
      </c>
      <c r="AF1070" s="93">
        <f t="shared" ca="1" si="1556"/>
        <v>1500000</v>
      </c>
      <c r="AG1070" s="93">
        <f t="shared" ca="1" si="1556"/>
        <v>1500000</v>
      </c>
      <c r="AH1070" s="93">
        <f t="shared" ca="1" si="1556"/>
        <v>1500000</v>
      </c>
      <c r="AI1070" s="93">
        <f t="shared" ca="1" si="1556"/>
        <v>1500000</v>
      </c>
      <c r="AJ1070" s="93">
        <f t="shared" ca="1" si="1556"/>
        <v>1500000</v>
      </c>
      <c r="AK1070" s="93">
        <f t="shared" ca="1" si="1556"/>
        <v>1500000</v>
      </c>
      <c r="AL1070" s="93">
        <f t="shared" ca="1" si="1556"/>
        <v>1500000</v>
      </c>
      <c r="AM1070" s="93">
        <f t="shared" ca="1" si="1556"/>
        <v>1500000</v>
      </c>
      <c r="AN1070" s="93">
        <f t="shared" ca="1" si="1556"/>
        <v>1500000</v>
      </c>
      <c r="AO1070" s="93">
        <f t="shared" ca="1" si="1556"/>
        <v>1500000</v>
      </c>
      <c r="AP1070" s="93">
        <f t="shared" ca="1" si="1556"/>
        <v>1500000</v>
      </c>
      <c r="AQ1070" s="93">
        <f t="shared" ca="1" si="1556"/>
        <v>1500000</v>
      </c>
      <c r="AR1070" s="93">
        <f t="shared" ca="1" si="1556"/>
        <v>1500000</v>
      </c>
      <c r="AS1070" s="93">
        <f t="shared" ca="1" si="1556"/>
        <v>1500000</v>
      </c>
      <c r="AT1070" s="93">
        <f t="shared" ca="1" si="1556"/>
        <v>1500000</v>
      </c>
      <c r="AU1070" s="93">
        <f t="shared" ca="1" si="1556"/>
        <v>1500000</v>
      </c>
      <c r="AV1070" s="93">
        <f t="shared" ca="1" si="1556"/>
        <v>1500000</v>
      </c>
      <c r="AW1070" s="93">
        <f t="shared" ca="1" si="1556"/>
        <v>1500000</v>
      </c>
      <c r="AX1070" s="93">
        <f t="shared" ca="1" si="1556"/>
        <v>1500000</v>
      </c>
      <c r="AY1070" s="93">
        <f t="shared" ca="1" si="1556"/>
        <v>1500000</v>
      </c>
      <c r="AZ1070" s="93">
        <f t="shared" ca="1" si="1556"/>
        <v>1500000</v>
      </c>
      <c r="BA1070" s="93">
        <f t="shared" ca="1" si="1556"/>
        <v>1500000</v>
      </c>
      <c r="BB1070" s="93">
        <f t="shared" ca="1" si="1556"/>
        <v>1500000</v>
      </c>
      <c r="BC1070" s="93">
        <f t="shared" ca="1" si="1556"/>
        <v>1500000</v>
      </c>
      <c r="BD1070" s="93">
        <f t="shared" ca="1" si="1556"/>
        <v>1500000</v>
      </c>
      <c r="BE1070" s="93">
        <f t="shared" ca="1" si="1556"/>
        <v>1500000</v>
      </c>
      <c r="BF1070" s="93">
        <f t="shared" ca="1" si="1556"/>
        <v>1500000</v>
      </c>
      <c r="BG1070" s="93">
        <f t="shared" ca="1" si="1556"/>
        <v>1500000</v>
      </c>
      <c r="BH1070" s="93">
        <f t="shared" ca="1" si="1556"/>
        <v>1500000</v>
      </c>
      <c r="BI1070" s="93">
        <f t="shared" ca="1" si="1556"/>
        <v>1500000</v>
      </c>
      <c r="BJ1070" s="93">
        <f t="shared" ca="1" si="1556"/>
        <v>1500000</v>
      </c>
      <c r="BK1070" s="93">
        <f t="shared" ca="1" si="1556"/>
        <v>1500000</v>
      </c>
      <c r="BL1070" s="93">
        <f t="shared" ca="1" si="1556"/>
        <v>1500000</v>
      </c>
      <c r="BM1070" s="93">
        <f t="shared" ca="1" si="1556"/>
        <v>1500000</v>
      </c>
      <c r="BN1070" s="93">
        <f t="shared" ca="1" si="1556"/>
        <v>1500000</v>
      </c>
      <c r="BO1070" s="93">
        <f t="shared" ca="1" si="1556"/>
        <v>1500000</v>
      </c>
      <c r="BP1070" s="93">
        <f t="shared" ca="1" si="1556"/>
        <v>1500000</v>
      </c>
      <c r="BQ1070" s="93">
        <f t="shared" ca="1" si="1556"/>
        <v>1500000</v>
      </c>
      <c r="BR1070" s="93">
        <f t="shared" ca="1" si="1556"/>
        <v>1500000</v>
      </c>
      <c r="BS1070" s="93">
        <f t="shared" ca="1" si="1556"/>
        <v>1500000</v>
      </c>
      <c r="BT1070" s="93">
        <f t="shared" ca="1" si="1556"/>
        <v>1500000</v>
      </c>
      <c r="BU1070" s="93">
        <f t="shared" ca="1" si="1556"/>
        <v>1500000</v>
      </c>
      <c r="BV1070" s="93">
        <f t="shared" ca="1" si="1556"/>
        <v>1500000</v>
      </c>
      <c r="BW1070" s="93">
        <f t="shared" ca="1" si="1556"/>
        <v>1500000</v>
      </c>
      <c r="BX1070" s="93">
        <f t="shared" ca="1" si="1556"/>
        <v>1500000</v>
      </c>
      <c r="BY1070" s="93">
        <f t="shared" ca="1" si="1556"/>
        <v>1500000</v>
      </c>
      <c r="BZ1070" s="93">
        <f t="shared" ca="1" si="1556"/>
        <v>1500000</v>
      </c>
      <c r="CA1070" s="93">
        <f t="shared" ca="1" si="1556"/>
        <v>1500000</v>
      </c>
      <c r="CB1070" s="93">
        <f t="shared" ca="1" si="1556"/>
        <v>1500000</v>
      </c>
      <c r="CC1070" s="93">
        <f t="shared" ca="1" si="1556"/>
        <v>1500000</v>
      </c>
      <c r="CD1070" s="93">
        <f t="shared" ca="1" si="1556"/>
        <v>1500000</v>
      </c>
      <c r="CE1070" s="93">
        <f t="shared" ca="1" si="1556"/>
        <v>1500000</v>
      </c>
      <c r="CF1070" s="93">
        <f t="shared" ref="CF1070:DL1070" ca="1" si="1557">SUM(CF1066,CF1068:CF1069)</f>
        <v>1500000</v>
      </c>
      <c r="CG1070" s="93">
        <f t="shared" ca="1" si="1557"/>
        <v>1500000</v>
      </c>
      <c r="CH1070" s="93">
        <f t="shared" ca="1" si="1557"/>
        <v>1500000</v>
      </c>
      <c r="CI1070" s="93">
        <f t="shared" ca="1" si="1557"/>
        <v>1500000</v>
      </c>
      <c r="CJ1070" s="93">
        <f t="shared" ca="1" si="1557"/>
        <v>1500000</v>
      </c>
      <c r="CK1070" s="93">
        <f t="shared" ca="1" si="1557"/>
        <v>1500000</v>
      </c>
      <c r="CL1070" s="93">
        <f t="shared" ca="1" si="1557"/>
        <v>1500000</v>
      </c>
      <c r="CM1070" s="93" t="e">
        <f t="shared" ca="1" si="1557"/>
        <v>#REF!</v>
      </c>
      <c r="CN1070" s="93" t="e">
        <f t="shared" ca="1" si="1557"/>
        <v>#REF!</v>
      </c>
      <c r="CO1070" s="93" t="e">
        <f t="shared" ca="1" si="1557"/>
        <v>#REF!</v>
      </c>
      <c r="CP1070" s="93" t="e">
        <f t="shared" ca="1" si="1557"/>
        <v>#REF!</v>
      </c>
      <c r="CQ1070" s="93" t="e">
        <f t="shared" ca="1" si="1557"/>
        <v>#REF!</v>
      </c>
      <c r="CR1070" s="93" t="e">
        <f t="shared" ca="1" si="1557"/>
        <v>#REF!</v>
      </c>
      <c r="CS1070" s="93" t="e">
        <f t="shared" ca="1" si="1557"/>
        <v>#REF!</v>
      </c>
      <c r="CT1070" s="93" t="e">
        <f t="shared" ca="1" si="1557"/>
        <v>#REF!</v>
      </c>
      <c r="CU1070" s="93" t="e">
        <f t="shared" ca="1" si="1557"/>
        <v>#REF!</v>
      </c>
      <c r="CV1070" s="93" t="e">
        <f t="shared" ca="1" si="1557"/>
        <v>#REF!</v>
      </c>
      <c r="CW1070" s="93" t="e">
        <f t="shared" ca="1" si="1557"/>
        <v>#REF!</v>
      </c>
      <c r="CX1070" s="93" t="e">
        <f t="shared" ca="1" si="1557"/>
        <v>#REF!</v>
      </c>
      <c r="CY1070" s="93" t="e">
        <f t="shared" ca="1" si="1557"/>
        <v>#REF!</v>
      </c>
      <c r="CZ1070" s="93" t="e">
        <f t="shared" ca="1" si="1557"/>
        <v>#REF!</v>
      </c>
      <c r="DA1070" s="93" t="e">
        <f t="shared" ca="1" si="1557"/>
        <v>#REF!</v>
      </c>
      <c r="DB1070" s="93" t="e">
        <f t="shared" ca="1" si="1557"/>
        <v>#REF!</v>
      </c>
      <c r="DC1070" s="93" t="e">
        <f t="shared" ca="1" si="1557"/>
        <v>#REF!</v>
      </c>
      <c r="DD1070" s="93" t="e">
        <f t="shared" ca="1" si="1557"/>
        <v>#REF!</v>
      </c>
      <c r="DE1070" s="93" t="e">
        <f t="shared" ca="1" si="1557"/>
        <v>#REF!</v>
      </c>
      <c r="DF1070" s="93" t="e">
        <f t="shared" ca="1" si="1557"/>
        <v>#REF!</v>
      </c>
      <c r="DG1070" s="93" t="e">
        <f t="shared" ca="1" si="1557"/>
        <v>#REF!</v>
      </c>
      <c r="DH1070" s="93" t="e">
        <f t="shared" ca="1" si="1557"/>
        <v>#REF!</v>
      </c>
      <c r="DI1070" s="93" t="e">
        <f t="shared" ca="1" si="1557"/>
        <v>#REF!</v>
      </c>
      <c r="DJ1070" s="93" t="e">
        <f t="shared" ca="1" si="1557"/>
        <v>#REF!</v>
      </c>
      <c r="DK1070" s="93" t="e">
        <f t="shared" ca="1" si="1557"/>
        <v>#REF!</v>
      </c>
      <c r="DL1070" s="93" t="e">
        <f t="shared" ca="1" si="1557"/>
        <v>#REF!</v>
      </c>
    </row>
    <row r="1071" spans="1:116" x14ac:dyDescent="0.4">
      <c r="A1071" s="98"/>
      <c r="B1071" t="str">
        <f t="shared" si="1459"/>
        <v>1071 LTERMY-PV</v>
      </c>
      <c r="C1071" s="59"/>
      <c r="D1071" t="s">
        <v>858</v>
      </c>
      <c r="E1071" t="str">
        <f t="shared" si="1458"/>
        <v>1071 LTERMY-PV</v>
      </c>
      <c r="G1071" s="125"/>
      <c r="R1071"/>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J1071" s="62"/>
      <c r="BK1071" s="62"/>
      <c r="BL1071" s="62"/>
      <c r="BM1071" s="62"/>
      <c r="BN1071" s="62"/>
      <c r="BO1071" s="62"/>
      <c r="BP1071" s="62"/>
      <c r="BQ1071" s="62"/>
      <c r="BR1071" s="62"/>
      <c r="BS1071" s="62"/>
      <c r="BT1071" s="62"/>
      <c r="BU1071" s="62"/>
      <c r="BV1071" s="62"/>
      <c r="BW1071" s="62"/>
      <c r="BX1071" s="62"/>
      <c r="BY1071" s="62"/>
      <c r="BZ1071" s="62"/>
      <c r="CA1071" s="62"/>
      <c r="CB1071" s="62"/>
      <c r="CC1071" s="62"/>
      <c r="CD1071" s="62"/>
      <c r="CE1071" s="62"/>
      <c r="CF1071" s="62"/>
      <c r="CG1071" s="62"/>
      <c r="CH1071" s="62"/>
      <c r="CI1071" s="62"/>
      <c r="CJ1071" s="62"/>
      <c r="CK1071" s="62"/>
      <c r="CL1071" s="62"/>
      <c r="CM1071" s="62"/>
      <c r="CN1071" s="62"/>
      <c r="CO1071" s="62"/>
      <c r="CP1071" s="62"/>
      <c r="CQ1071" s="62"/>
      <c r="CR1071" s="62"/>
      <c r="CS1071" s="62"/>
      <c r="CT1071" s="62"/>
      <c r="CU1071" s="62"/>
      <c r="CV1071" s="62"/>
      <c r="CW1071" s="62"/>
      <c r="CX1071" s="62"/>
      <c r="CY1071" s="62"/>
      <c r="CZ1071" s="62"/>
      <c r="DA1071" s="62"/>
      <c r="DB1071" s="62"/>
      <c r="DC1071" s="62"/>
      <c r="DD1071" s="62"/>
      <c r="DE1071" s="62"/>
      <c r="DF1071" s="62"/>
      <c r="DG1071" s="62"/>
      <c r="DH1071" s="62"/>
      <c r="DI1071" s="62"/>
      <c r="DJ1071" s="62"/>
      <c r="DK1071" s="62"/>
      <c r="DL1071" s="62"/>
    </row>
    <row r="1072" spans="1:116" x14ac:dyDescent="0.4">
      <c r="A1072" s="98"/>
      <c r="B1072" t="str">
        <f t="shared" si="1459"/>
        <v>1072 LTERMY-PV</v>
      </c>
      <c r="C1072" t="s">
        <v>228</v>
      </c>
      <c r="D1072" t="s">
        <v>858</v>
      </c>
      <c r="E1072" t="str">
        <f t="shared" si="1458"/>
        <v>1072 LTERMY-PV</v>
      </c>
      <c r="G1072" s="126" t="str">
        <f>"Interest income - "&amp;SUBSTITUTE(G1058,":","")</f>
        <v>Interest income - Rolling fixed term loan - multiple borrowings w/ annual control</v>
      </c>
      <c r="J1072" s="93">
        <f>SUMIF($5:$5,I$2,1070:1070)</f>
        <v>0</v>
      </c>
      <c r="K1072" s="28">
        <f t="shared" ref="K1072:P1072" ca="1" si="1558">SUMIF($3:$3,K$2,1072:1072)</f>
        <v>175035</v>
      </c>
      <c r="L1072" s="28">
        <f t="shared" ca="1" si="1558"/>
        <v>200010</v>
      </c>
      <c r="M1072" s="28">
        <f t="shared" ca="1" si="1558"/>
        <v>200010</v>
      </c>
      <c r="N1072" s="28">
        <f t="shared" ca="1" si="1558"/>
        <v>200010</v>
      </c>
      <c r="O1072" s="28">
        <f t="shared" ca="1" si="1558"/>
        <v>200010</v>
      </c>
      <c r="P1072" s="28">
        <f t="shared" ca="1" si="1558"/>
        <v>200010</v>
      </c>
      <c r="R1072" s="27"/>
      <c r="S1072" s="93">
        <f ca="1">SUM(S1065:S1068)*$H1062/12</f>
        <v>4175.833333333333</v>
      </c>
      <c r="T1072" s="93">
        <f t="shared" ref="T1072:CE1072" ca="1" si="1559">SUM(T1065:T1068)*$H1062/12</f>
        <v>8342.5</v>
      </c>
      <c r="U1072" s="93">
        <f t="shared" ca="1" si="1559"/>
        <v>12509.166666666666</v>
      </c>
      <c r="V1072" s="93">
        <f t="shared" ca="1" si="1559"/>
        <v>16667.5</v>
      </c>
      <c r="W1072" s="93">
        <f t="shared" ca="1" si="1559"/>
        <v>16667.5</v>
      </c>
      <c r="X1072" s="93">
        <f t="shared" ca="1" si="1559"/>
        <v>16667.5</v>
      </c>
      <c r="Y1072" s="93">
        <f t="shared" ca="1" si="1559"/>
        <v>16667.5</v>
      </c>
      <c r="Z1072" s="93">
        <f t="shared" ca="1" si="1559"/>
        <v>16667.5</v>
      </c>
      <c r="AA1072" s="93">
        <f t="shared" ca="1" si="1559"/>
        <v>16667.5</v>
      </c>
      <c r="AB1072" s="93">
        <f t="shared" ca="1" si="1559"/>
        <v>16667.5</v>
      </c>
      <c r="AC1072" s="93">
        <f t="shared" ca="1" si="1559"/>
        <v>16667.5</v>
      </c>
      <c r="AD1072" s="93">
        <f t="shared" ca="1" si="1559"/>
        <v>16667.5</v>
      </c>
      <c r="AE1072" s="93">
        <f t="shared" ca="1" si="1559"/>
        <v>16667.5</v>
      </c>
      <c r="AF1072" s="93">
        <f t="shared" ca="1" si="1559"/>
        <v>16667.5</v>
      </c>
      <c r="AG1072" s="93">
        <f t="shared" ca="1" si="1559"/>
        <v>16667.5</v>
      </c>
      <c r="AH1072" s="93">
        <f t="shared" ca="1" si="1559"/>
        <v>16667.5</v>
      </c>
      <c r="AI1072" s="93">
        <f t="shared" ca="1" si="1559"/>
        <v>16667.5</v>
      </c>
      <c r="AJ1072" s="93">
        <f t="shared" ca="1" si="1559"/>
        <v>16667.5</v>
      </c>
      <c r="AK1072" s="93">
        <f t="shared" ca="1" si="1559"/>
        <v>16667.5</v>
      </c>
      <c r="AL1072" s="93">
        <f t="shared" ca="1" si="1559"/>
        <v>16667.5</v>
      </c>
      <c r="AM1072" s="93">
        <f t="shared" ca="1" si="1559"/>
        <v>16667.5</v>
      </c>
      <c r="AN1072" s="93">
        <f t="shared" ca="1" si="1559"/>
        <v>16667.5</v>
      </c>
      <c r="AO1072" s="93">
        <f t="shared" ca="1" si="1559"/>
        <v>16667.5</v>
      </c>
      <c r="AP1072" s="93">
        <f t="shared" ca="1" si="1559"/>
        <v>16667.5</v>
      </c>
      <c r="AQ1072" s="93">
        <f t="shared" ca="1" si="1559"/>
        <v>16667.5</v>
      </c>
      <c r="AR1072" s="93">
        <f t="shared" ca="1" si="1559"/>
        <v>16667.5</v>
      </c>
      <c r="AS1072" s="93">
        <f t="shared" ca="1" si="1559"/>
        <v>16667.5</v>
      </c>
      <c r="AT1072" s="93">
        <f t="shared" ca="1" si="1559"/>
        <v>16667.5</v>
      </c>
      <c r="AU1072" s="93">
        <f t="shared" ca="1" si="1559"/>
        <v>16667.5</v>
      </c>
      <c r="AV1072" s="93">
        <f t="shared" ca="1" si="1559"/>
        <v>16667.5</v>
      </c>
      <c r="AW1072" s="93">
        <f t="shared" ca="1" si="1559"/>
        <v>16667.5</v>
      </c>
      <c r="AX1072" s="93">
        <f t="shared" ca="1" si="1559"/>
        <v>16667.5</v>
      </c>
      <c r="AY1072" s="93">
        <f t="shared" ca="1" si="1559"/>
        <v>16667.5</v>
      </c>
      <c r="AZ1072" s="93">
        <f t="shared" ca="1" si="1559"/>
        <v>16667.5</v>
      </c>
      <c r="BA1072" s="93">
        <f t="shared" ca="1" si="1559"/>
        <v>16667.5</v>
      </c>
      <c r="BB1072" s="93">
        <f t="shared" ca="1" si="1559"/>
        <v>16667.5</v>
      </c>
      <c r="BC1072" s="93">
        <f t="shared" ca="1" si="1559"/>
        <v>16667.5</v>
      </c>
      <c r="BD1072" s="93">
        <f t="shared" ca="1" si="1559"/>
        <v>16667.5</v>
      </c>
      <c r="BE1072" s="93">
        <f t="shared" ca="1" si="1559"/>
        <v>16667.5</v>
      </c>
      <c r="BF1072" s="93">
        <f t="shared" ca="1" si="1559"/>
        <v>16667.5</v>
      </c>
      <c r="BG1072" s="93">
        <f t="shared" ca="1" si="1559"/>
        <v>16667.5</v>
      </c>
      <c r="BH1072" s="93">
        <f t="shared" ca="1" si="1559"/>
        <v>16667.5</v>
      </c>
      <c r="BI1072" s="93">
        <f t="shared" ca="1" si="1559"/>
        <v>16667.5</v>
      </c>
      <c r="BJ1072" s="93">
        <f t="shared" ca="1" si="1559"/>
        <v>16667.5</v>
      </c>
      <c r="BK1072" s="93">
        <f t="shared" ca="1" si="1559"/>
        <v>16667.5</v>
      </c>
      <c r="BL1072" s="93">
        <f t="shared" ca="1" si="1559"/>
        <v>16667.5</v>
      </c>
      <c r="BM1072" s="93">
        <f t="shared" ca="1" si="1559"/>
        <v>16667.5</v>
      </c>
      <c r="BN1072" s="93">
        <f t="shared" ca="1" si="1559"/>
        <v>16667.5</v>
      </c>
      <c r="BO1072" s="93">
        <f t="shared" ca="1" si="1559"/>
        <v>16667.5</v>
      </c>
      <c r="BP1072" s="93">
        <f t="shared" ca="1" si="1559"/>
        <v>16667.5</v>
      </c>
      <c r="BQ1072" s="93">
        <f t="shared" ca="1" si="1559"/>
        <v>16667.5</v>
      </c>
      <c r="BR1072" s="93">
        <f t="shared" ca="1" si="1559"/>
        <v>16667.5</v>
      </c>
      <c r="BS1072" s="93">
        <f t="shared" ca="1" si="1559"/>
        <v>16667.5</v>
      </c>
      <c r="BT1072" s="93">
        <f t="shared" ca="1" si="1559"/>
        <v>16667.5</v>
      </c>
      <c r="BU1072" s="93">
        <f t="shared" ca="1" si="1559"/>
        <v>16667.5</v>
      </c>
      <c r="BV1072" s="93">
        <f t="shared" ca="1" si="1559"/>
        <v>16667.5</v>
      </c>
      <c r="BW1072" s="93">
        <f t="shared" ca="1" si="1559"/>
        <v>16667.5</v>
      </c>
      <c r="BX1072" s="93">
        <f t="shared" ca="1" si="1559"/>
        <v>16667.5</v>
      </c>
      <c r="BY1072" s="93">
        <f t="shared" ca="1" si="1559"/>
        <v>16667.5</v>
      </c>
      <c r="BZ1072" s="93">
        <f t="shared" ca="1" si="1559"/>
        <v>16667.5</v>
      </c>
      <c r="CA1072" s="93">
        <f t="shared" ca="1" si="1559"/>
        <v>16667.5</v>
      </c>
      <c r="CB1072" s="93">
        <f t="shared" ca="1" si="1559"/>
        <v>16667.5</v>
      </c>
      <c r="CC1072" s="93">
        <f t="shared" ca="1" si="1559"/>
        <v>16667.5</v>
      </c>
      <c r="CD1072" s="93">
        <f t="shared" ca="1" si="1559"/>
        <v>16667.5</v>
      </c>
      <c r="CE1072" s="93">
        <f t="shared" ca="1" si="1559"/>
        <v>16667.5</v>
      </c>
      <c r="CF1072" s="93">
        <f t="shared" ref="CF1072:DL1072" ca="1" si="1560">SUM(CF1065:CF1068)*$H1062/12</f>
        <v>16667.5</v>
      </c>
      <c r="CG1072" s="93">
        <f t="shared" ca="1" si="1560"/>
        <v>16667.5</v>
      </c>
      <c r="CH1072" s="93">
        <f t="shared" ca="1" si="1560"/>
        <v>16667.5</v>
      </c>
      <c r="CI1072" s="93">
        <f t="shared" ca="1" si="1560"/>
        <v>16667.5</v>
      </c>
      <c r="CJ1072" s="93">
        <f t="shared" ca="1" si="1560"/>
        <v>16667.5</v>
      </c>
      <c r="CK1072" s="93">
        <f t="shared" ca="1" si="1560"/>
        <v>16667.5</v>
      </c>
      <c r="CL1072" s="93">
        <f t="shared" ca="1" si="1560"/>
        <v>16667.5</v>
      </c>
      <c r="CM1072" s="93" t="e">
        <f t="shared" ca="1" si="1560"/>
        <v>#REF!</v>
      </c>
      <c r="CN1072" s="93" t="e">
        <f t="shared" ca="1" si="1560"/>
        <v>#REF!</v>
      </c>
      <c r="CO1072" s="93" t="e">
        <f t="shared" ca="1" si="1560"/>
        <v>#REF!</v>
      </c>
      <c r="CP1072" s="93" t="e">
        <f t="shared" ca="1" si="1560"/>
        <v>#REF!</v>
      </c>
      <c r="CQ1072" s="93" t="e">
        <f t="shared" ca="1" si="1560"/>
        <v>#REF!</v>
      </c>
      <c r="CR1072" s="93" t="e">
        <f t="shared" ca="1" si="1560"/>
        <v>#REF!</v>
      </c>
      <c r="CS1072" s="93" t="e">
        <f t="shared" ca="1" si="1560"/>
        <v>#REF!</v>
      </c>
      <c r="CT1072" s="93" t="e">
        <f t="shared" ca="1" si="1560"/>
        <v>#REF!</v>
      </c>
      <c r="CU1072" s="93" t="e">
        <f t="shared" ca="1" si="1560"/>
        <v>#REF!</v>
      </c>
      <c r="CV1072" s="93" t="e">
        <f t="shared" ca="1" si="1560"/>
        <v>#REF!</v>
      </c>
      <c r="CW1072" s="93" t="e">
        <f t="shared" ca="1" si="1560"/>
        <v>#REF!</v>
      </c>
      <c r="CX1072" s="93" t="e">
        <f t="shared" ca="1" si="1560"/>
        <v>#REF!</v>
      </c>
      <c r="CY1072" s="93" t="e">
        <f t="shared" ca="1" si="1560"/>
        <v>#REF!</v>
      </c>
      <c r="CZ1072" s="93" t="e">
        <f t="shared" ca="1" si="1560"/>
        <v>#REF!</v>
      </c>
      <c r="DA1072" s="93" t="e">
        <f t="shared" ca="1" si="1560"/>
        <v>#REF!</v>
      </c>
      <c r="DB1072" s="93" t="e">
        <f t="shared" ca="1" si="1560"/>
        <v>#REF!</v>
      </c>
      <c r="DC1072" s="93" t="e">
        <f t="shared" ca="1" si="1560"/>
        <v>#REF!</v>
      </c>
      <c r="DD1072" s="93" t="e">
        <f t="shared" ca="1" si="1560"/>
        <v>#REF!</v>
      </c>
      <c r="DE1072" s="93" t="e">
        <f t="shared" ca="1" si="1560"/>
        <v>#REF!</v>
      </c>
      <c r="DF1072" s="93" t="e">
        <f t="shared" ca="1" si="1560"/>
        <v>#REF!</v>
      </c>
      <c r="DG1072" s="93" t="e">
        <f t="shared" ca="1" si="1560"/>
        <v>#REF!</v>
      </c>
      <c r="DH1072" s="93" t="e">
        <f t="shared" ca="1" si="1560"/>
        <v>#REF!</v>
      </c>
      <c r="DI1072" s="93" t="e">
        <f t="shared" ca="1" si="1560"/>
        <v>#REF!</v>
      </c>
      <c r="DJ1072" s="93" t="e">
        <f t="shared" ca="1" si="1560"/>
        <v>#REF!</v>
      </c>
      <c r="DK1072" s="93" t="e">
        <f t="shared" ca="1" si="1560"/>
        <v>#REF!</v>
      </c>
      <c r="DL1072" s="93" t="e">
        <f t="shared" ca="1" si="1560"/>
        <v>#REF!</v>
      </c>
    </row>
    <row r="1073" spans="1:116" x14ac:dyDescent="0.4">
      <c r="A1073" s="98"/>
      <c r="B1073" t="str">
        <f t="shared" si="1459"/>
        <v>1073 LTERMY-PV</v>
      </c>
      <c r="D1073" t="s">
        <v>858</v>
      </c>
      <c r="E1073" t="str">
        <f t="shared" si="1458"/>
        <v>1073 LTERMY-PV</v>
      </c>
      <c r="G1073" s="126"/>
      <c r="J1073" s="93"/>
      <c r="K1073" s="28"/>
      <c r="L1073" s="28"/>
      <c r="M1073" s="28"/>
      <c r="N1073" s="28"/>
      <c r="O1073" s="28"/>
      <c r="P1073" s="28"/>
      <c r="Q1073" s="28"/>
      <c r="R1073" s="28"/>
      <c r="S1073" s="28"/>
      <c r="T1073" s="28"/>
      <c r="U1073" s="28"/>
      <c r="V1073" s="28"/>
      <c r="W1073" s="28"/>
      <c r="X1073" s="28"/>
      <c r="Y1073" s="28"/>
      <c r="Z1073" s="28"/>
      <c r="AA1073" s="28"/>
      <c r="AB1073" s="28"/>
      <c r="AC1073" s="28"/>
      <c r="AD1073" s="28"/>
      <c r="AE1073" s="28"/>
      <c r="AF1073" s="28"/>
      <c r="AG1073" s="28"/>
      <c r="AH1073" s="28"/>
      <c r="AI1073" s="28"/>
      <c r="AJ1073" s="28"/>
      <c r="AK1073" s="28"/>
      <c r="AL1073" s="28"/>
      <c r="AM1073" s="28"/>
      <c r="AN1073" s="28"/>
      <c r="AO1073" s="28"/>
      <c r="AP1073" s="28"/>
      <c r="AQ1073" s="28"/>
      <c r="AR1073" s="28"/>
      <c r="AS1073" s="28"/>
      <c r="AT1073" s="28"/>
      <c r="AU1073" s="28"/>
      <c r="AV1073" s="28"/>
      <c r="AW1073" s="28"/>
      <c r="AX1073" s="28"/>
      <c r="AY1073" s="28"/>
      <c r="AZ1073" s="28"/>
      <c r="BA1073" s="28"/>
      <c r="BB1073" s="28"/>
      <c r="BC1073" s="28"/>
      <c r="BD1073" s="28"/>
      <c r="BE1073" s="28"/>
      <c r="BF1073" s="28"/>
      <c r="BG1073" s="28"/>
      <c r="BH1073" s="28"/>
      <c r="BI1073" s="28"/>
      <c r="BJ1073" s="28"/>
      <c r="BK1073" s="28"/>
      <c r="BL1073" s="28"/>
      <c r="BM1073" s="28"/>
      <c r="BN1073" s="28"/>
      <c r="BO1073" s="28"/>
      <c r="BP1073" s="28"/>
      <c r="BQ1073" s="28"/>
      <c r="BR1073" s="28"/>
      <c r="BS1073" s="28"/>
      <c r="BT1073" s="28"/>
      <c r="BU1073" s="28"/>
      <c r="BV1073" s="28"/>
      <c r="BW1073" s="28"/>
      <c r="BX1073" s="28"/>
      <c r="BY1073" s="28"/>
      <c r="BZ1073" s="28"/>
      <c r="CA1073" s="28"/>
      <c r="CB1073" s="28"/>
      <c r="CC1073" s="28"/>
      <c r="CD1073" s="28"/>
      <c r="CE1073" s="28"/>
      <c r="CF1073" s="28"/>
      <c r="CG1073" s="28"/>
      <c r="CH1073" s="28"/>
      <c r="CI1073" s="28"/>
      <c r="CJ1073" s="28"/>
      <c r="CK1073" s="28"/>
      <c r="CL1073" s="28"/>
      <c r="CM1073" s="28"/>
      <c r="CN1073" s="28"/>
      <c r="CO1073" s="28"/>
      <c r="CP1073" s="28"/>
      <c r="CQ1073" s="28"/>
      <c r="CR1073" s="28"/>
      <c r="CS1073" s="28"/>
      <c r="CT1073" s="28"/>
      <c r="CU1073" s="28"/>
      <c r="CV1073" s="28"/>
      <c r="CW1073" s="28"/>
      <c r="CX1073" s="28"/>
      <c r="CY1073" s="28"/>
      <c r="CZ1073" s="28"/>
      <c r="DA1073" s="28"/>
      <c r="DB1073" s="28"/>
      <c r="DC1073" s="28"/>
      <c r="DD1073" s="28"/>
      <c r="DE1073" s="28"/>
      <c r="DF1073" s="28"/>
      <c r="DG1073" s="28"/>
      <c r="DH1073" s="28"/>
      <c r="DI1073" s="28"/>
      <c r="DJ1073" s="28"/>
      <c r="DK1073" s="28"/>
      <c r="DL1073" s="28"/>
    </row>
    <row r="1074" spans="1:116" x14ac:dyDescent="0.4">
      <c r="A1074" s="98"/>
      <c r="B1074" t="str">
        <f t="shared" si="1459"/>
        <v>1074 LTERMY-PV</v>
      </c>
      <c r="D1074" t="s">
        <v>858</v>
      </c>
      <c r="E1074" t="str">
        <f t="shared" si="1458"/>
        <v>1074 LTERMY-PV</v>
      </c>
      <c r="G1074" s="127" t="s">
        <v>861</v>
      </c>
      <c r="J1074" s="93"/>
      <c r="K1074" s="28"/>
      <c r="L1074" s="28"/>
      <c r="M1074" s="28"/>
      <c r="N1074" s="28"/>
      <c r="O1074" s="28"/>
      <c r="P1074" s="28"/>
      <c r="Q1074" s="28"/>
      <c r="R1074" s="28"/>
      <c r="S1074" s="28"/>
      <c r="T1074" s="28"/>
      <c r="U1074" s="28"/>
      <c r="V1074" s="28"/>
      <c r="W1074" s="28"/>
      <c r="X1074" s="28"/>
      <c r="Y1074" s="28"/>
      <c r="Z1074" s="28"/>
      <c r="AA1074" s="28"/>
      <c r="AB1074" s="28"/>
      <c r="AC1074" s="28"/>
      <c r="AD1074" s="28"/>
      <c r="AE1074" s="28"/>
      <c r="AF1074" s="28"/>
      <c r="AG1074" s="28"/>
      <c r="AH1074" s="28"/>
      <c r="AI1074" s="28"/>
      <c r="AJ1074" s="28"/>
      <c r="AK1074" s="28"/>
      <c r="AL1074" s="28"/>
      <c r="AM1074" s="28"/>
      <c r="AN1074" s="28"/>
      <c r="AO1074" s="28"/>
      <c r="AP1074" s="28"/>
      <c r="AQ1074" s="28"/>
      <c r="AR1074" s="28"/>
      <c r="AS1074" s="28"/>
      <c r="AT1074" s="28"/>
      <c r="AU1074" s="28"/>
      <c r="AV1074" s="28"/>
      <c r="AW1074" s="28"/>
      <c r="AX1074" s="28"/>
      <c r="AY1074" s="28"/>
      <c r="AZ1074" s="28"/>
      <c r="BA1074" s="28"/>
      <c r="BB1074" s="28"/>
      <c r="BC1074" s="28"/>
      <c r="BD1074" s="28"/>
      <c r="BE1074" s="28"/>
      <c r="BF1074" s="28"/>
      <c r="BG1074" s="28"/>
      <c r="BH1074" s="28"/>
      <c r="BI1074" s="28"/>
      <c r="BJ1074" s="28"/>
      <c r="BK1074" s="28"/>
      <c r="BL1074" s="28"/>
      <c r="BM1074" s="28"/>
      <c r="BN1074" s="28"/>
      <c r="BO1074" s="28"/>
      <c r="BP1074" s="28"/>
      <c r="BQ1074" s="28"/>
      <c r="BR1074" s="28"/>
      <c r="BS1074" s="28"/>
      <c r="BT1074" s="28"/>
      <c r="BU1074" s="28"/>
      <c r="BV1074" s="28"/>
      <c r="BW1074" s="28"/>
      <c r="BX1074" s="28"/>
      <c r="BY1074" s="28"/>
      <c r="BZ1074" s="28"/>
      <c r="CA1074" s="28"/>
      <c r="CB1074" s="28"/>
      <c r="CC1074" s="28"/>
      <c r="CD1074" s="28"/>
      <c r="CE1074" s="28"/>
      <c r="CF1074" s="28"/>
      <c r="CG1074" s="28"/>
      <c r="CH1074" s="28"/>
      <c r="CI1074" s="28"/>
      <c r="CJ1074" s="28"/>
      <c r="CK1074" s="28"/>
      <c r="CL1074" s="28"/>
      <c r="CM1074" s="28"/>
      <c r="CN1074" s="28"/>
      <c r="CO1074" s="28"/>
      <c r="CP1074" s="28"/>
      <c r="CQ1074" s="28"/>
      <c r="CR1074" s="28"/>
      <c r="CS1074" s="28"/>
      <c r="CT1074" s="28"/>
      <c r="CU1074" s="28"/>
      <c r="CV1074" s="28"/>
      <c r="CW1074" s="28"/>
      <c r="CX1074" s="28"/>
      <c r="CY1074" s="28"/>
      <c r="CZ1074" s="28"/>
      <c r="DA1074" s="28"/>
      <c r="DB1074" s="28"/>
      <c r="DC1074" s="28"/>
      <c r="DD1074" s="28"/>
      <c r="DE1074" s="28"/>
      <c r="DF1074" s="28"/>
      <c r="DG1074" s="28"/>
      <c r="DH1074" s="28"/>
      <c r="DI1074" s="28"/>
      <c r="DJ1074" s="28"/>
      <c r="DK1074" s="28"/>
      <c r="DL1074" s="28"/>
    </row>
    <row r="1075" spans="1:116" x14ac:dyDescent="0.4">
      <c r="A1075" s="98"/>
      <c r="B1075" t="str">
        <f t="shared" si="1459"/>
        <v>1075 LTERMY-PV</v>
      </c>
      <c r="C1075" t="s">
        <v>235</v>
      </c>
      <c r="D1075" t="s">
        <v>858</v>
      </c>
      <c r="E1075" t="str">
        <f t="shared" si="1458"/>
        <v>1075 LTERMY-PV</v>
      </c>
      <c r="G1075" s="158" t="str">
        <f>"Loans issued - "&amp;SUBSTITUTE(G1058,":","")</f>
        <v>Loans issued - Rolling fixed term loan - multiple borrowings w/ annual control</v>
      </c>
      <c r="J1075" s="93"/>
      <c r="K1075" s="53">
        <f ca="1">-K1068</f>
        <v>-6000000</v>
      </c>
      <c r="L1075" s="53">
        <f t="shared" ref="L1075:P1075" ca="1" si="1561">-L1068</f>
        <v>-6000000</v>
      </c>
      <c r="M1075" s="53">
        <f t="shared" ca="1" si="1561"/>
        <v>-6000000</v>
      </c>
      <c r="N1075" s="53">
        <f t="shared" ca="1" si="1561"/>
        <v>-6000000</v>
      </c>
      <c r="O1075" s="53">
        <f t="shared" ca="1" si="1561"/>
        <v>-6000000</v>
      </c>
      <c r="P1075" s="53">
        <f t="shared" ca="1" si="1561"/>
        <v>-6000000</v>
      </c>
      <c r="Q1075" s="53"/>
      <c r="R1075" s="53">
        <f t="shared" ref="R1075:CC1075" si="1562">-R1068</f>
        <v>-1000</v>
      </c>
      <c r="S1075" s="53">
        <f t="shared" ca="1" si="1562"/>
        <v>-500000</v>
      </c>
      <c r="T1075" s="53">
        <f t="shared" ca="1" si="1562"/>
        <v>-500000</v>
      </c>
      <c r="U1075" s="53">
        <f t="shared" ca="1" si="1562"/>
        <v>-500000</v>
      </c>
      <c r="V1075" s="53">
        <f t="shared" ca="1" si="1562"/>
        <v>-500000</v>
      </c>
      <c r="W1075" s="53">
        <f t="shared" ca="1" si="1562"/>
        <v>-500000</v>
      </c>
      <c r="X1075" s="53">
        <f t="shared" ca="1" si="1562"/>
        <v>-500000</v>
      </c>
      <c r="Y1075" s="53">
        <f t="shared" ca="1" si="1562"/>
        <v>-500000</v>
      </c>
      <c r="Z1075" s="53">
        <f t="shared" ca="1" si="1562"/>
        <v>-500000</v>
      </c>
      <c r="AA1075" s="53">
        <f t="shared" ca="1" si="1562"/>
        <v>-500000</v>
      </c>
      <c r="AB1075" s="53">
        <f t="shared" ca="1" si="1562"/>
        <v>-500000</v>
      </c>
      <c r="AC1075" s="53">
        <f t="shared" ca="1" si="1562"/>
        <v>-500000</v>
      </c>
      <c r="AD1075" s="53">
        <f t="shared" ca="1" si="1562"/>
        <v>-500000</v>
      </c>
      <c r="AE1075" s="53">
        <f t="shared" ca="1" si="1562"/>
        <v>-500000</v>
      </c>
      <c r="AF1075" s="53">
        <f t="shared" ca="1" si="1562"/>
        <v>-500000</v>
      </c>
      <c r="AG1075" s="53">
        <f t="shared" ca="1" si="1562"/>
        <v>-500000</v>
      </c>
      <c r="AH1075" s="53">
        <f t="shared" ca="1" si="1562"/>
        <v>-500000</v>
      </c>
      <c r="AI1075" s="53">
        <f t="shared" ca="1" si="1562"/>
        <v>-500000</v>
      </c>
      <c r="AJ1075" s="53">
        <f t="shared" ca="1" si="1562"/>
        <v>-500000</v>
      </c>
      <c r="AK1075" s="53">
        <f t="shared" ca="1" si="1562"/>
        <v>-500000</v>
      </c>
      <c r="AL1075" s="53">
        <f t="shared" ca="1" si="1562"/>
        <v>-500000</v>
      </c>
      <c r="AM1075" s="53">
        <f t="shared" ca="1" si="1562"/>
        <v>-500000</v>
      </c>
      <c r="AN1075" s="53">
        <f t="shared" ca="1" si="1562"/>
        <v>-500000</v>
      </c>
      <c r="AO1075" s="53">
        <f t="shared" ca="1" si="1562"/>
        <v>-500000</v>
      </c>
      <c r="AP1075" s="53">
        <f t="shared" ca="1" si="1562"/>
        <v>-500000</v>
      </c>
      <c r="AQ1075" s="53">
        <f t="shared" ca="1" si="1562"/>
        <v>-500000</v>
      </c>
      <c r="AR1075" s="53">
        <f t="shared" ca="1" si="1562"/>
        <v>-500000</v>
      </c>
      <c r="AS1075" s="53">
        <f t="shared" ca="1" si="1562"/>
        <v>-500000</v>
      </c>
      <c r="AT1075" s="53">
        <f t="shared" ca="1" si="1562"/>
        <v>-500000</v>
      </c>
      <c r="AU1075" s="53">
        <f t="shared" ca="1" si="1562"/>
        <v>-500000</v>
      </c>
      <c r="AV1075" s="53">
        <f t="shared" ca="1" si="1562"/>
        <v>-500000</v>
      </c>
      <c r="AW1075" s="53">
        <f t="shared" ca="1" si="1562"/>
        <v>-500000</v>
      </c>
      <c r="AX1075" s="53">
        <f t="shared" ca="1" si="1562"/>
        <v>-500000</v>
      </c>
      <c r="AY1075" s="53">
        <f t="shared" ca="1" si="1562"/>
        <v>-500000</v>
      </c>
      <c r="AZ1075" s="53">
        <f t="shared" ca="1" si="1562"/>
        <v>-500000</v>
      </c>
      <c r="BA1075" s="53">
        <f t="shared" ca="1" si="1562"/>
        <v>-500000</v>
      </c>
      <c r="BB1075" s="53">
        <f t="shared" ca="1" si="1562"/>
        <v>-500000</v>
      </c>
      <c r="BC1075" s="53">
        <f t="shared" ca="1" si="1562"/>
        <v>-500000</v>
      </c>
      <c r="BD1075" s="53">
        <f t="shared" ca="1" si="1562"/>
        <v>-500000</v>
      </c>
      <c r="BE1075" s="53">
        <f t="shared" ca="1" si="1562"/>
        <v>-500000</v>
      </c>
      <c r="BF1075" s="53">
        <f t="shared" ca="1" si="1562"/>
        <v>-500000</v>
      </c>
      <c r="BG1075" s="53">
        <f t="shared" ca="1" si="1562"/>
        <v>-500000</v>
      </c>
      <c r="BH1075" s="53">
        <f t="shared" ca="1" si="1562"/>
        <v>-500000</v>
      </c>
      <c r="BI1075" s="53">
        <f t="shared" ca="1" si="1562"/>
        <v>-500000</v>
      </c>
      <c r="BJ1075" s="53">
        <f t="shared" ca="1" si="1562"/>
        <v>-500000</v>
      </c>
      <c r="BK1075" s="53">
        <f t="shared" ca="1" si="1562"/>
        <v>-500000</v>
      </c>
      <c r="BL1075" s="53">
        <f t="shared" ca="1" si="1562"/>
        <v>-500000</v>
      </c>
      <c r="BM1075" s="53">
        <f t="shared" ca="1" si="1562"/>
        <v>-500000</v>
      </c>
      <c r="BN1075" s="53">
        <f t="shared" ca="1" si="1562"/>
        <v>-500000</v>
      </c>
      <c r="BO1075" s="53">
        <f t="shared" ca="1" si="1562"/>
        <v>-500000</v>
      </c>
      <c r="BP1075" s="53">
        <f t="shared" ca="1" si="1562"/>
        <v>-500000</v>
      </c>
      <c r="BQ1075" s="53">
        <f t="shared" ca="1" si="1562"/>
        <v>-500000</v>
      </c>
      <c r="BR1075" s="53">
        <f t="shared" ca="1" si="1562"/>
        <v>-500000</v>
      </c>
      <c r="BS1075" s="53">
        <f t="shared" ca="1" si="1562"/>
        <v>-500000</v>
      </c>
      <c r="BT1075" s="53">
        <f t="shared" ca="1" si="1562"/>
        <v>-500000</v>
      </c>
      <c r="BU1075" s="53">
        <f t="shared" ca="1" si="1562"/>
        <v>-500000</v>
      </c>
      <c r="BV1075" s="53">
        <f t="shared" ca="1" si="1562"/>
        <v>-500000</v>
      </c>
      <c r="BW1075" s="53">
        <f t="shared" ca="1" si="1562"/>
        <v>-500000</v>
      </c>
      <c r="BX1075" s="53">
        <f t="shared" ca="1" si="1562"/>
        <v>-500000</v>
      </c>
      <c r="BY1075" s="53">
        <f t="shared" ca="1" si="1562"/>
        <v>-500000</v>
      </c>
      <c r="BZ1075" s="53">
        <f t="shared" ca="1" si="1562"/>
        <v>-500000</v>
      </c>
      <c r="CA1075" s="53">
        <f t="shared" ca="1" si="1562"/>
        <v>-500000</v>
      </c>
      <c r="CB1075" s="53">
        <f t="shared" ca="1" si="1562"/>
        <v>-500000</v>
      </c>
      <c r="CC1075" s="53">
        <f t="shared" ca="1" si="1562"/>
        <v>-500000</v>
      </c>
      <c r="CD1075" s="53">
        <f t="shared" ref="CD1075:DL1075" ca="1" si="1563">-CD1068</f>
        <v>-500000</v>
      </c>
      <c r="CE1075" s="53">
        <f t="shared" ca="1" si="1563"/>
        <v>-500000</v>
      </c>
      <c r="CF1075" s="53">
        <f t="shared" ca="1" si="1563"/>
        <v>-500000</v>
      </c>
      <c r="CG1075" s="53">
        <f t="shared" ca="1" si="1563"/>
        <v>-500000</v>
      </c>
      <c r="CH1075" s="53">
        <f t="shared" ca="1" si="1563"/>
        <v>-500000</v>
      </c>
      <c r="CI1075" s="53">
        <f t="shared" ca="1" si="1563"/>
        <v>-500000</v>
      </c>
      <c r="CJ1075" s="53">
        <f t="shared" ca="1" si="1563"/>
        <v>-500000</v>
      </c>
      <c r="CK1075" s="53">
        <f t="shared" ca="1" si="1563"/>
        <v>-500000</v>
      </c>
      <c r="CL1075" s="53">
        <f t="shared" ca="1" si="1563"/>
        <v>-500000</v>
      </c>
      <c r="CM1075" s="53" t="e">
        <f t="shared" ca="1" si="1563"/>
        <v>#REF!</v>
      </c>
      <c r="CN1075" s="53" t="e">
        <f t="shared" ca="1" si="1563"/>
        <v>#REF!</v>
      </c>
      <c r="CO1075" s="53">
        <f t="shared" ca="1" si="1563"/>
        <v>0</v>
      </c>
      <c r="CP1075" s="53">
        <f t="shared" ca="1" si="1563"/>
        <v>0</v>
      </c>
      <c r="CQ1075" s="53">
        <f t="shared" ca="1" si="1563"/>
        <v>0</v>
      </c>
      <c r="CR1075" s="53">
        <f t="shared" ca="1" si="1563"/>
        <v>0</v>
      </c>
      <c r="CS1075" s="53">
        <f t="shared" ca="1" si="1563"/>
        <v>0</v>
      </c>
      <c r="CT1075" s="53">
        <f t="shared" ca="1" si="1563"/>
        <v>0</v>
      </c>
      <c r="CU1075" s="53">
        <f t="shared" ca="1" si="1563"/>
        <v>0</v>
      </c>
      <c r="CV1075" s="53">
        <f t="shared" ca="1" si="1563"/>
        <v>0</v>
      </c>
      <c r="CW1075" s="53">
        <f t="shared" ca="1" si="1563"/>
        <v>0</v>
      </c>
      <c r="CX1075" s="53">
        <f t="shared" ca="1" si="1563"/>
        <v>0</v>
      </c>
      <c r="CY1075" s="53">
        <f t="shared" ca="1" si="1563"/>
        <v>0</v>
      </c>
      <c r="CZ1075" s="53">
        <f t="shared" ca="1" si="1563"/>
        <v>0</v>
      </c>
      <c r="DA1075" s="53">
        <f t="shared" ca="1" si="1563"/>
        <v>0</v>
      </c>
      <c r="DB1075" s="53">
        <f t="shared" ca="1" si="1563"/>
        <v>0</v>
      </c>
      <c r="DC1075" s="53">
        <f t="shared" ca="1" si="1563"/>
        <v>0</v>
      </c>
      <c r="DD1075" s="53">
        <f t="shared" ca="1" si="1563"/>
        <v>0</v>
      </c>
      <c r="DE1075" s="53">
        <f t="shared" ca="1" si="1563"/>
        <v>0</v>
      </c>
      <c r="DF1075" s="53">
        <f t="shared" ca="1" si="1563"/>
        <v>0</v>
      </c>
      <c r="DG1075" s="53">
        <f t="shared" ca="1" si="1563"/>
        <v>0</v>
      </c>
      <c r="DH1075" s="53">
        <f t="shared" ca="1" si="1563"/>
        <v>0</v>
      </c>
      <c r="DI1075" s="53">
        <f t="shared" ca="1" si="1563"/>
        <v>0</v>
      </c>
      <c r="DJ1075" s="53">
        <f t="shared" ca="1" si="1563"/>
        <v>0</v>
      </c>
      <c r="DK1075" s="53">
        <f t="shared" ca="1" si="1563"/>
        <v>0</v>
      </c>
      <c r="DL1075" s="53">
        <f t="shared" ca="1" si="1563"/>
        <v>0</v>
      </c>
    </row>
    <row r="1076" spans="1:116" x14ac:dyDescent="0.4">
      <c r="A1076" s="98"/>
      <c r="B1076" t="str">
        <f t="shared" si="1459"/>
        <v>1076 LTERMY-PV</v>
      </c>
      <c r="C1076" t="s">
        <v>235</v>
      </c>
      <c r="D1076" t="s">
        <v>858</v>
      </c>
      <c r="E1076" t="str">
        <f t="shared" si="1458"/>
        <v>1076 LTERMY-PV</v>
      </c>
      <c r="G1076" s="158" t="str">
        <f>"Loans repaid- "&amp;SUBSTITUTE(G1058,":","")</f>
        <v>Loans repaid- Rolling fixed term loan - multiple borrowings w/ annual control</v>
      </c>
      <c r="J1076" s="93"/>
      <c r="K1076" s="53">
        <f ca="1">-K1069</f>
        <v>4501000</v>
      </c>
      <c r="L1076" s="53">
        <f t="shared" ref="L1076:P1076" ca="1" si="1564">-L1069</f>
        <v>6000000</v>
      </c>
      <c r="M1076" s="53">
        <f t="shared" ca="1" si="1564"/>
        <v>6000000</v>
      </c>
      <c r="N1076" s="53">
        <f t="shared" ca="1" si="1564"/>
        <v>6000000</v>
      </c>
      <c r="O1076" s="53">
        <f t="shared" ca="1" si="1564"/>
        <v>6000000</v>
      </c>
      <c r="P1076" s="53">
        <f t="shared" ca="1" si="1564"/>
        <v>6000000</v>
      </c>
      <c r="Q1076" s="53"/>
      <c r="R1076" s="53">
        <f t="shared" ref="R1076:CC1076" si="1565">-R1069</f>
        <v>0</v>
      </c>
      <c r="S1076" s="53">
        <f t="shared" ca="1" si="1565"/>
        <v>0</v>
      </c>
      <c r="T1076" s="53">
        <f t="shared" ca="1" si="1565"/>
        <v>0</v>
      </c>
      <c r="U1076" s="53">
        <f t="shared" ca="1" si="1565"/>
        <v>1000</v>
      </c>
      <c r="V1076" s="53">
        <f t="shared" ca="1" si="1565"/>
        <v>500000</v>
      </c>
      <c r="W1076" s="53">
        <f t="shared" ca="1" si="1565"/>
        <v>500000</v>
      </c>
      <c r="X1076" s="53">
        <f t="shared" ca="1" si="1565"/>
        <v>500000</v>
      </c>
      <c r="Y1076" s="53">
        <f t="shared" ca="1" si="1565"/>
        <v>500000</v>
      </c>
      <c r="Z1076" s="53">
        <f t="shared" ca="1" si="1565"/>
        <v>500000</v>
      </c>
      <c r="AA1076" s="53">
        <f t="shared" ca="1" si="1565"/>
        <v>500000</v>
      </c>
      <c r="AB1076" s="53">
        <f t="shared" ca="1" si="1565"/>
        <v>500000</v>
      </c>
      <c r="AC1076" s="53">
        <f t="shared" ca="1" si="1565"/>
        <v>500000</v>
      </c>
      <c r="AD1076" s="53">
        <f t="shared" ca="1" si="1565"/>
        <v>500000</v>
      </c>
      <c r="AE1076" s="53">
        <f t="shared" ca="1" si="1565"/>
        <v>500000</v>
      </c>
      <c r="AF1076" s="53">
        <f t="shared" ca="1" si="1565"/>
        <v>500000</v>
      </c>
      <c r="AG1076" s="53">
        <f t="shared" ca="1" si="1565"/>
        <v>500000</v>
      </c>
      <c r="AH1076" s="53">
        <f t="shared" ca="1" si="1565"/>
        <v>500000</v>
      </c>
      <c r="AI1076" s="53">
        <f t="shared" ca="1" si="1565"/>
        <v>500000</v>
      </c>
      <c r="AJ1076" s="53">
        <f t="shared" ca="1" si="1565"/>
        <v>500000</v>
      </c>
      <c r="AK1076" s="53">
        <f t="shared" ca="1" si="1565"/>
        <v>500000</v>
      </c>
      <c r="AL1076" s="53">
        <f t="shared" ca="1" si="1565"/>
        <v>500000</v>
      </c>
      <c r="AM1076" s="53">
        <f t="shared" ca="1" si="1565"/>
        <v>500000</v>
      </c>
      <c r="AN1076" s="53">
        <f t="shared" ca="1" si="1565"/>
        <v>500000</v>
      </c>
      <c r="AO1076" s="53">
        <f t="shared" ca="1" si="1565"/>
        <v>500000</v>
      </c>
      <c r="AP1076" s="53">
        <f t="shared" ca="1" si="1565"/>
        <v>500000</v>
      </c>
      <c r="AQ1076" s="53">
        <f t="shared" ca="1" si="1565"/>
        <v>500000</v>
      </c>
      <c r="AR1076" s="53">
        <f t="shared" ca="1" si="1565"/>
        <v>500000</v>
      </c>
      <c r="AS1076" s="53">
        <f t="shared" ca="1" si="1565"/>
        <v>500000</v>
      </c>
      <c r="AT1076" s="53">
        <f t="shared" ca="1" si="1565"/>
        <v>500000</v>
      </c>
      <c r="AU1076" s="53">
        <f t="shared" ca="1" si="1565"/>
        <v>500000</v>
      </c>
      <c r="AV1076" s="53">
        <f t="shared" ca="1" si="1565"/>
        <v>500000</v>
      </c>
      <c r="AW1076" s="53">
        <f t="shared" ca="1" si="1565"/>
        <v>500000</v>
      </c>
      <c r="AX1076" s="53">
        <f t="shared" ca="1" si="1565"/>
        <v>500000</v>
      </c>
      <c r="AY1076" s="53">
        <f t="shared" ca="1" si="1565"/>
        <v>500000</v>
      </c>
      <c r="AZ1076" s="53">
        <f t="shared" ca="1" si="1565"/>
        <v>500000</v>
      </c>
      <c r="BA1076" s="53">
        <f t="shared" ca="1" si="1565"/>
        <v>500000</v>
      </c>
      <c r="BB1076" s="53">
        <f t="shared" ca="1" si="1565"/>
        <v>500000</v>
      </c>
      <c r="BC1076" s="53">
        <f t="shared" ca="1" si="1565"/>
        <v>500000</v>
      </c>
      <c r="BD1076" s="53">
        <f t="shared" ca="1" si="1565"/>
        <v>500000</v>
      </c>
      <c r="BE1076" s="53">
        <f t="shared" ca="1" si="1565"/>
        <v>500000</v>
      </c>
      <c r="BF1076" s="53">
        <f t="shared" ca="1" si="1565"/>
        <v>500000</v>
      </c>
      <c r="BG1076" s="53">
        <f t="shared" ca="1" si="1565"/>
        <v>500000</v>
      </c>
      <c r="BH1076" s="53">
        <f t="shared" ca="1" si="1565"/>
        <v>500000</v>
      </c>
      <c r="BI1076" s="53">
        <f t="shared" ca="1" si="1565"/>
        <v>500000</v>
      </c>
      <c r="BJ1076" s="53">
        <f t="shared" ca="1" si="1565"/>
        <v>500000</v>
      </c>
      <c r="BK1076" s="53">
        <f t="shared" ca="1" si="1565"/>
        <v>500000</v>
      </c>
      <c r="BL1076" s="53">
        <f t="shared" ca="1" si="1565"/>
        <v>500000</v>
      </c>
      <c r="BM1076" s="53">
        <f t="shared" ca="1" si="1565"/>
        <v>500000</v>
      </c>
      <c r="BN1076" s="53">
        <f t="shared" ca="1" si="1565"/>
        <v>500000</v>
      </c>
      <c r="BO1076" s="53">
        <f t="shared" ca="1" si="1565"/>
        <v>500000</v>
      </c>
      <c r="BP1076" s="53">
        <f t="shared" ca="1" si="1565"/>
        <v>500000</v>
      </c>
      <c r="BQ1076" s="53">
        <f t="shared" ca="1" si="1565"/>
        <v>500000</v>
      </c>
      <c r="BR1076" s="53">
        <f t="shared" ca="1" si="1565"/>
        <v>500000</v>
      </c>
      <c r="BS1076" s="53">
        <f t="shared" ca="1" si="1565"/>
        <v>500000</v>
      </c>
      <c r="BT1076" s="53">
        <f t="shared" ca="1" si="1565"/>
        <v>500000</v>
      </c>
      <c r="BU1076" s="53">
        <f t="shared" ca="1" si="1565"/>
        <v>500000</v>
      </c>
      <c r="BV1076" s="53">
        <f t="shared" ca="1" si="1565"/>
        <v>500000</v>
      </c>
      <c r="BW1076" s="53">
        <f t="shared" ca="1" si="1565"/>
        <v>500000</v>
      </c>
      <c r="BX1076" s="53">
        <f t="shared" ca="1" si="1565"/>
        <v>500000</v>
      </c>
      <c r="BY1076" s="53">
        <f t="shared" ca="1" si="1565"/>
        <v>500000</v>
      </c>
      <c r="BZ1076" s="53">
        <f t="shared" ca="1" si="1565"/>
        <v>500000</v>
      </c>
      <c r="CA1076" s="53">
        <f t="shared" ca="1" si="1565"/>
        <v>500000</v>
      </c>
      <c r="CB1076" s="53">
        <f t="shared" ca="1" si="1565"/>
        <v>500000</v>
      </c>
      <c r="CC1076" s="53">
        <f t="shared" ca="1" si="1565"/>
        <v>500000</v>
      </c>
      <c r="CD1076" s="53">
        <f t="shared" ref="CD1076:DL1076" ca="1" si="1566">-CD1069</f>
        <v>500000</v>
      </c>
      <c r="CE1076" s="53">
        <f t="shared" ca="1" si="1566"/>
        <v>500000</v>
      </c>
      <c r="CF1076" s="53">
        <f t="shared" ca="1" si="1566"/>
        <v>500000</v>
      </c>
      <c r="CG1076" s="53">
        <f t="shared" ca="1" si="1566"/>
        <v>500000</v>
      </c>
      <c r="CH1076" s="53">
        <f t="shared" ca="1" si="1566"/>
        <v>500000</v>
      </c>
      <c r="CI1076" s="53">
        <f t="shared" ca="1" si="1566"/>
        <v>500000</v>
      </c>
      <c r="CJ1076" s="53">
        <f t="shared" ca="1" si="1566"/>
        <v>500000</v>
      </c>
      <c r="CK1076" s="53">
        <f t="shared" ca="1" si="1566"/>
        <v>500000</v>
      </c>
      <c r="CL1076" s="53">
        <f t="shared" ca="1" si="1566"/>
        <v>500000</v>
      </c>
      <c r="CM1076" s="53">
        <f t="shared" si="1566"/>
        <v>0</v>
      </c>
      <c r="CN1076" s="53">
        <f t="shared" si="1566"/>
        <v>0</v>
      </c>
      <c r="CO1076" s="53">
        <f t="shared" ca="1" si="1566"/>
        <v>500000</v>
      </c>
      <c r="CP1076" s="53" t="e">
        <f t="shared" ca="1" si="1566"/>
        <v>#REF!</v>
      </c>
      <c r="CQ1076" s="53" t="e">
        <f t="shared" ca="1" si="1566"/>
        <v>#REF!</v>
      </c>
      <c r="CR1076" s="53">
        <f t="shared" ca="1" si="1566"/>
        <v>0</v>
      </c>
      <c r="CS1076" s="53">
        <f t="shared" ca="1" si="1566"/>
        <v>0</v>
      </c>
      <c r="CT1076" s="53">
        <f t="shared" ca="1" si="1566"/>
        <v>0</v>
      </c>
      <c r="CU1076" s="53">
        <f t="shared" ca="1" si="1566"/>
        <v>0</v>
      </c>
      <c r="CV1076" s="53">
        <f t="shared" ca="1" si="1566"/>
        <v>0</v>
      </c>
      <c r="CW1076" s="53">
        <f t="shared" ca="1" si="1566"/>
        <v>0</v>
      </c>
      <c r="CX1076" s="53">
        <f t="shared" ca="1" si="1566"/>
        <v>0</v>
      </c>
      <c r="CY1076" s="53">
        <f t="shared" ca="1" si="1566"/>
        <v>0</v>
      </c>
      <c r="CZ1076" s="53">
        <f t="shared" ca="1" si="1566"/>
        <v>0</v>
      </c>
      <c r="DA1076" s="53">
        <f t="shared" ca="1" si="1566"/>
        <v>0</v>
      </c>
      <c r="DB1076" s="53">
        <f t="shared" ca="1" si="1566"/>
        <v>0</v>
      </c>
      <c r="DC1076" s="53">
        <f t="shared" ca="1" si="1566"/>
        <v>0</v>
      </c>
      <c r="DD1076" s="53">
        <f t="shared" ca="1" si="1566"/>
        <v>0</v>
      </c>
      <c r="DE1076" s="53">
        <f t="shared" ca="1" si="1566"/>
        <v>0</v>
      </c>
      <c r="DF1076" s="53">
        <f t="shared" ca="1" si="1566"/>
        <v>0</v>
      </c>
      <c r="DG1076" s="53">
        <f t="shared" ca="1" si="1566"/>
        <v>0</v>
      </c>
      <c r="DH1076" s="53">
        <f t="shared" ca="1" si="1566"/>
        <v>0</v>
      </c>
      <c r="DI1076" s="53">
        <f t="shared" ca="1" si="1566"/>
        <v>0</v>
      </c>
      <c r="DJ1076" s="53">
        <f t="shared" ca="1" si="1566"/>
        <v>0</v>
      </c>
      <c r="DK1076" s="53">
        <f t="shared" ca="1" si="1566"/>
        <v>0</v>
      </c>
      <c r="DL1076" s="53">
        <f t="shared" ca="1" si="1566"/>
        <v>0</v>
      </c>
    </row>
    <row r="1077" spans="1:116" x14ac:dyDescent="0.4">
      <c r="A1077" s="98"/>
      <c r="B1077" t="str">
        <f t="shared" si="1459"/>
        <v>1077 LTERMY-PV</v>
      </c>
      <c r="D1077" t="s">
        <v>858</v>
      </c>
      <c r="E1077" t="str">
        <f t="shared" si="1458"/>
        <v>1077 LTERMY-PV</v>
      </c>
      <c r="G1077" s="158"/>
      <c r="J1077" s="93"/>
      <c r="K1077" s="28"/>
      <c r="L1077" s="28"/>
      <c r="M1077" s="28"/>
      <c r="N1077" s="28"/>
      <c r="O1077" s="28"/>
      <c r="P1077" s="28"/>
      <c r="R1077" s="27"/>
      <c r="S1077" s="93"/>
      <c r="T1077" s="93"/>
      <c r="U1077" s="93"/>
      <c r="V1077" s="93"/>
      <c r="W1077" s="93"/>
      <c r="X1077" s="93"/>
      <c r="Y1077" s="93"/>
      <c r="Z1077" s="93"/>
      <c r="AA1077" s="93"/>
      <c r="AB1077" s="93"/>
      <c r="AC1077" s="93"/>
      <c r="AD1077" s="93"/>
      <c r="AE1077" s="93"/>
      <c r="AF1077" s="93"/>
      <c r="AG1077" s="93"/>
      <c r="AH1077" s="93"/>
      <c r="AI1077" s="93"/>
      <c r="AJ1077" s="93"/>
      <c r="AK1077" s="93"/>
      <c r="AL1077" s="93"/>
      <c r="AM1077" s="93"/>
      <c r="AN1077" s="93"/>
      <c r="AO1077" s="93"/>
      <c r="AP1077" s="93"/>
      <c r="AQ1077" s="93"/>
      <c r="AR1077" s="93"/>
      <c r="AS1077" s="93"/>
      <c r="AT1077" s="93"/>
      <c r="AU1077" s="93"/>
      <c r="AV1077" s="93"/>
      <c r="AW1077" s="93"/>
      <c r="AX1077" s="93"/>
      <c r="AY1077" s="93"/>
      <c r="AZ1077" s="93"/>
      <c r="BA1077" s="93"/>
      <c r="BB1077" s="93"/>
      <c r="BC1077" s="93"/>
      <c r="BD1077" s="93"/>
      <c r="BE1077" s="93"/>
      <c r="BF1077" s="93"/>
      <c r="BG1077" s="93"/>
      <c r="BH1077" s="93"/>
      <c r="BI1077" s="93"/>
      <c r="BJ1077" s="93"/>
      <c r="BK1077" s="93"/>
      <c r="BL1077" s="93"/>
      <c r="BM1077" s="93"/>
      <c r="BN1077" s="93"/>
      <c r="BO1077" s="93"/>
      <c r="BP1077" s="93"/>
      <c r="BQ1077" s="93"/>
      <c r="BR1077" s="93"/>
      <c r="BS1077" s="93"/>
      <c r="BT1077" s="93"/>
      <c r="BU1077" s="93"/>
      <c r="BV1077" s="93"/>
      <c r="BW1077" s="93"/>
      <c r="BX1077" s="93"/>
      <c r="BY1077" s="93"/>
      <c r="BZ1077" s="93"/>
      <c r="CA1077" s="93"/>
      <c r="CB1077" s="93"/>
      <c r="CC1077" s="93"/>
      <c r="CD1077" s="93"/>
      <c r="CE1077" s="93"/>
      <c r="CF1077" s="93"/>
      <c r="CG1077" s="93"/>
      <c r="CH1077" s="93"/>
      <c r="CI1077" s="93"/>
      <c r="CJ1077" s="93"/>
      <c r="CK1077" s="93"/>
      <c r="CL1077" s="93"/>
      <c r="CM1077" s="93"/>
      <c r="CN1077" s="93"/>
      <c r="CO1077" s="93"/>
      <c r="CP1077" s="93"/>
      <c r="CQ1077" s="93"/>
      <c r="CR1077" s="93"/>
      <c r="CS1077" s="93"/>
      <c r="CT1077" s="93"/>
      <c r="CU1077" s="93"/>
      <c r="CV1077" s="93"/>
      <c r="CW1077" s="93"/>
      <c r="CX1077" s="93"/>
      <c r="CY1077" s="93"/>
      <c r="CZ1077" s="93"/>
      <c r="DA1077" s="93"/>
      <c r="DB1077" s="93"/>
      <c r="DC1077" s="93"/>
      <c r="DD1077" s="93"/>
      <c r="DE1077" s="93"/>
      <c r="DF1077" s="93"/>
      <c r="DG1077" s="93"/>
      <c r="DH1077" s="93"/>
      <c r="DI1077" s="93"/>
      <c r="DJ1077" s="93"/>
      <c r="DK1077" s="93"/>
      <c r="DL1077" s="93"/>
    </row>
    <row r="1078" spans="1:116" x14ac:dyDescent="0.4">
      <c r="B1078" t="s">
        <v>332</v>
      </c>
      <c r="D1078" t="s">
        <v>858</v>
      </c>
      <c r="E1078" s="8" t="str">
        <f t="shared" si="1458"/>
        <v>1078 LTERMY-PV</v>
      </c>
      <c r="G1078" s="136" t="str">
        <f>G1050</f>
        <v>(Primary label)</v>
      </c>
      <c r="H1078" s="27"/>
      <c r="I1078" s="78"/>
      <c r="J1078" s="78"/>
      <c r="K1078" s="33"/>
      <c r="L1078" s="33"/>
      <c r="M1078" s="33"/>
      <c r="N1078" s="33"/>
      <c r="O1078" s="33"/>
      <c r="P1078" s="33"/>
      <c r="R1078" s="33"/>
      <c r="S1078" s="77"/>
      <c r="T1078" s="77"/>
      <c r="U1078" s="77"/>
      <c r="V1078" s="77"/>
      <c r="W1078" s="77"/>
      <c r="X1078" s="77"/>
      <c r="Y1078" s="77"/>
      <c r="Z1078" s="77"/>
      <c r="AA1078" s="77"/>
      <c r="AB1078" s="77"/>
      <c r="AC1078" s="77"/>
      <c r="AD1078" s="77"/>
      <c r="AE1078" s="77"/>
      <c r="AF1078" s="77"/>
      <c r="AG1078" s="77"/>
      <c r="AH1078" s="77"/>
      <c r="AI1078" s="77"/>
      <c r="AJ1078" s="77"/>
      <c r="AK1078" s="77"/>
      <c r="AL1078" s="77"/>
      <c r="AM1078" s="77"/>
      <c r="AN1078" s="77"/>
      <c r="AO1078" s="77"/>
      <c r="AP1078" s="77"/>
      <c r="AQ1078" s="77"/>
      <c r="AR1078" s="77"/>
      <c r="AS1078" s="77"/>
      <c r="AT1078" s="77"/>
      <c r="AU1078" s="77"/>
      <c r="AV1078" s="77"/>
      <c r="AW1078" s="77"/>
      <c r="AX1078" s="77"/>
      <c r="AY1078" s="77"/>
      <c r="AZ1078" s="77"/>
      <c r="BA1078" s="77"/>
      <c r="BB1078" s="77"/>
      <c r="BC1078" s="77"/>
      <c r="BD1078" s="77"/>
      <c r="BE1078" s="77"/>
      <c r="BF1078" s="77"/>
      <c r="BG1078" s="77"/>
      <c r="BH1078" s="77"/>
      <c r="BI1078" s="77"/>
      <c r="BJ1078" s="77"/>
      <c r="BK1078" s="77"/>
      <c r="BL1078" s="77"/>
      <c r="BM1078" s="77"/>
      <c r="BN1078" s="77"/>
      <c r="BO1078" s="77"/>
      <c r="BP1078" s="77"/>
      <c r="BQ1078" s="77"/>
      <c r="BR1078" s="77"/>
      <c r="BS1078" s="77"/>
      <c r="BT1078" s="77"/>
      <c r="BU1078" s="77"/>
      <c r="BV1078" s="77"/>
      <c r="BW1078" s="77"/>
      <c r="BX1078" s="77"/>
      <c r="BY1078" s="77"/>
      <c r="BZ1078" s="77"/>
      <c r="CA1078" s="77"/>
      <c r="CB1078" s="77"/>
      <c r="CC1078" s="77"/>
      <c r="CD1078" s="77"/>
      <c r="CE1078" s="77"/>
      <c r="CF1078" s="77"/>
      <c r="CG1078" s="77"/>
      <c r="CH1078" s="77"/>
      <c r="CI1078" s="77"/>
      <c r="CJ1078" s="77"/>
      <c r="CK1078" s="77"/>
      <c r="CL1078" s="77"/>
      <c r="CM1078" s="77"/>
      <c r="CN1078" s="77"/>
      <c r="CO1078" s="77"/>
      <c r="CP1078" s="77"/>
      <c r="CQ1078" s="77"/>
      <c r="CR1078" s="77"/>
      <c r="CS1078" s="77"/>
      <c r="CT1078" s="77"/>
      <c r="CU1078" s="77"/>
      <c r="CV1078" s="77"/>
      <c r="CW1078" s="77"/>
      <c r="CX1078" s="77"/>
      <c r="CY1078" s="77"/>
      <c r="CZ1078" s="77"/>
      <c r="DA1078" s="77"/>
      <c r="DB1078" s="77"/>
      <c r="DC1078" s="77"/>
      <c r="DD1078" s="77"/>
      <c r="DE1078" s="77"/>
      <c r="DF1078" s="77"/>
      <c r="DG1078" s="77"/>
      <c r="DH1078" s="77"/>
      <c r="DI1078" s="77"/>
      <c r="DJ1078" s="77"/>
      <c r="DK1078" s="77"/>
      <c r="DL1078" s="77"/>
    </row>
    <row r="1079" spans="1:116" x14ac:dyDescent="0.4">
      <c r="B1079" t="s">
        <v>332</v>
      </c>
      <c r="D1079" t="s">
        <v>858</v>
      </c>
      <c r="E1079" s="8" t="str">
        <f t="shared" si="1458"/>
        <v>1079 LTERMY-PV</v>
      </c>
      <c r="G1079" s="136" t="str">
        <f>G1051</f>
        <v>primary unit</v>
      </c>
      <c r="H1079" s="27"/>
      <c r="I1079" s="78"/>
      <c r="J1079" s="78"/>
      <c r="K1079" s="33"/>
      <c r="L1079" s="33"/>
      <c r="M1079" s="33"/>
      <c r="N1079" s="33"/>
      <c r="O1079" s="33"/>
      <c r="P1079" s="33"/>
      <c r="R1079" s="33"/>
      <c r="S1079" s="77"/>
      <c r="T1079" s="77"/>
      <c r="U1079" s="77"/>
      <c r="V1079" s="77"/>
      <c r="W1079" s="77"/>
      <c r="X1079" s="77"/>
      <c r="Y1079" s="77"/>
      <c r="Z1079" s="77"/>
      <c r="AA1079" s="77"/>
      <c r="AB1079" s="77"/>
      <c r="AC1079" s="77"/>
      <c r="AD1079" s="77"/>
      <c r="AE1079" s="77"/>
      <c r="AF1079" s="77"/>
      <c r="AG1079" s="77"/>
      <c r="AH1079" s="77"/>
      <c r="AI1079" s="77"/>
      <c r="AJ1079" s="77"/>
      <c r="AK1079" s="77"/>
      <c r="AL1079" s="77"/>
      <c r="AM1079" s="77"/>
      <c r="AN1079" s="77"/>
      <c r="AO1079" s="77"/>
      <c r="AP1079" s="77"/>
      <c r="AQ1079" s="77"/>
      <c r="AR1079" s="77"/>
      <c r="AS1079" s="77"/>
      <c r="AT1079" s="77"/>
      <c r="AU1079" s="77"/>
      <c r="AV1079" s="77"/>
      <c r="AW1079" s="77"/>
      <c r="AX1079" s="77"/>
      <c r="AY1079" s="77"/>
      <c r="AZ1079" s="77"/>
      <c r="BA1079" s="77"/>
      <c r="BB1079" s="77"/>
      <c r="BC1079" s="77"/>
      <c r="BD1079" s="77"/>
      <c r="BE1079" s="77"/>
      <c r="BF1079" s="77"/>
      <c r="BG1079" s="77"/>
      <c r="BH1079" s="77"/>
      <c r="BI1079" s="77"/>
      <c r="BJ1079" s="77"/>
      <c r="BK1079" s="77"/>
      <c r="BL1079" s="77"/>
      <c r="BM1079" s="77"/>
      <c r="BN1079" s="77"/>
      <c r="BO1079" s="77"/>
      <c r="BP1079" s="77"/>
      <c r="BQ1079" s="77"/>
      <c r="BR1079" s="77"/>
      <c r="BS1079" s="77"/>
      <c r="BT1079" s="77"/>
      <c r="BU1079" s="77"/>
      <c r="BV1079" s="77"/>
      <c r="BW1079" s="77"/>
      <c r="BX1079" s="77"/>
      <c r="BY1079" s="77"/>
      <c r="BZ1079" s="77"/>
      <c r="CA1079" s="77"/>
      <c r="CB1079" s="77"/>
      <c r="CC1079" s="77"/>
      <c r="CD1079" s="77"/>
      <c r="CE1079" s="77"/>
      <c r="CF1079" s="77"/>
      <c r="CG1079" s="77"/>
      <c r="CH1079" s="77"/>
      <c r="CI1079" s="77"/>
      <c r="CJ1079" s="77"/>
      <c r="CK1079" s="77"/>
      <c r="CL1079" s="77"/>
      <c r="CM1079" s="77"/>
      <c r="CN1079" s="77"/>
      <c r="CO1079" s="77"/>
      <c r="CP1079" s="77"/>
      <c r="CQ1079" s="77"/>
      <c r="CR1079" s="77"/>
      <c r="CS1079" s="77"/>
      <c r="CT1079" s="77"/>
      <c r="CU1079" s="77"/>
      <c r="CV1079" s="77"/>
      <c r="CW1079" s="77"/>
      <c r="CX1079" s="77"/>
      <c r="CY1079" s="77"/>
      <c r="CZ1079" s="77"/>
      <c r="DA1079" s="77"/>
      <c r="DB1079" s="77"/>
      <c r="DC1079" s="77"/>
      <c r="DD1079" s="77"/>
      <c r="DE1079" s="77"/>
      <c r="DF1079" s="77"/>
      <c r="DG1079" s="77"/>
      <c r="DH1079" s="77"/>
      <c r="DI1079" s="77"/>
      <c r="DJ1079" s="77"/>
      <c r="DK1079" s="77"/>
      <c r="DL1079" s="77"/>
    </row>
    <row r="1080" spans="1:116" x14ac:dyDescent="0.4">
      <c r="B1080" t="s">
        <v>332</v>
      </c>
      <c r="D1080" t="s">
        <v>858</v>
      </c>
      <c r="E1080" s="8" t="str">
        <f t="shared" si="1458"/>
        <v>1080 LTERMY-PV</v>
      </c>
      <c r="G1080" s="191" t="str">
        <f>G1052</f>
        <v>Primary revenue driver</v>
      </c>
      <c r="H1080" s="3"/>
      <c r="I1080" s="4"/>
      <c r="J1080" s="4"/>
      <c r="K1080" s="219"/>
      <c r="L1080" s="219"/>
      <c r="M1080" s="219"/>
      <c r="N1080" s="219"/>
      <c r="O1080" s="219"/>
      <c r="P1080" s="219"/>
      <c r="Q1080" s="3"/>
      <c r="R1080" s="220"/>
      <c r="S1080" s="212" t="str">
        <f>ADDRESS(ROW(S1072),COLUMN(S1072),2)</f>
        <v>S$1072</v>
      </c>
      <c r="T1080" s="212" t="str">
        <f t="shared" ref="T1080:CE1080" si="1567">ADDRESS(ROW(T1072),COLUMN(T1072),2)</f>
        <v>T$1072</v>
      </c>
      <c r="U1080" s="212" t="str">
        <f t="shared" si="1567"/>
        <v>U$1072</v>
      </c>
      <c r="V1080" s="212" t="str">
        <f t="shared" si="1567"/>
        <v>V$1072</v>
      </c>
      <c r="W1080" s="212" t="str">
        <f t="shared" si="1567"/>
        <v>W$1072</v>
      </c>
      <c r="X1080" s="212" t="str">
        <f t="shared" si="1567"/>
        <v>X$1072</v>
      </c>
      <c r="Y1080" s="212" t="str">
        <f t="shared" si="1567"/>
        <v>Y$1072</v>
      </c>
      <c r="Z1080" s="212" t="str">
        <f t="shared" si="1567"/>
        <v>Z$1072</v>
      </c>
      <c r="AA1080" s="212" t="str">
        <f t="shared" si="1567"/>
        <v>AA$1072</v>
      </c>
      <c r="AB1080" s="212" t="str">
        <f t="shared" si="1567"/>
        <v>AB$1072</v>
      </c>
      <c r="AC1080" s="212" t="str">
        <f t="shared" si="1567"/>
        <v>AC$1072</v>
      </c>
      <c r="AD1080" s="212" t="str">
        <f t="shared" si="1567"/>
        <v>AD$1072</v>
      </c>
      <c r="AE1080" s="212" t="str">
        <f t="shared" si="1567"/>
        <v>AE$1072</v>
      </c>
      <c r="AF1080" s="212" t="str">
        <f t="shared" si="1567"/>
        <v>AF$1072</v>
      </c>
      <c r="AG1080" s="212" t="str">
        <f t="shared" si="1567"/>
        <v>AG$1072</v>
      </c>
      <c r="AH1080" s="212" t="str">
        <f t="shared" si="1567"/>
        <v>AH$1072</v>
      </c>
      <c r="AI1080" s="212" t="str">
        <f t="shared" si="1567"/>
        <v>AI$1072</v>
      </c>
      <c r="AJ1080" s="212" t="str">
        <f t="shared" si="1567"/>
        <v>AJ$1072</v>
      </c>
      <c r="AK1080" s="212" t="str">
        <f t="shared" si="1567"/>
        <v>AK$1072</v>
      </c>
      <c r="AL1080" s="212" t="str">
        <f t="shared" si="1567"/>
        <v>AL$1072</v>
      </c>
      <c r="AM1080" s="212" t="str">
        <f t="shared" si="1567"/>
        <v>AM$1072</v>
      </c>
      <c r="AN1080" s="212" t="str">
        <f t="shared" si="1567"/>
        <v>AN$1072</v>
      </c>
      <c r="AO1080" s="212" t="str">
        <f t="shared" si="1567"/>
        <v>AO$1072</v>
      </c>
      <c r="AP1080" s="212" t="str">
        <f t="shared" si="1567"/>
        <v>AP$1072</v>
      </c>
      <c r="AQ1080" s="212" t="str">
        <f t="shared" si="1567"/>
        <v>AQ$1072</v>
      </c>
      <c r="AR1080" s="212" t="str">
        <f t="shared" si="1567"/>
        <v>AR$1072</v>
      </c>
      <c r="AS1080" s="212" t="str">
        <f t="shared" si="1567"/>
        <v>AS$1072</v>
      </c>
      <c r="AT1080" s="212" t="str">
        <f t="shared" si="1567"/>
        <v>AT$1072</v>
      </c>
      <c r="AU1080" s="212" t="str">
        <f t="shared" si="1567"/>
        <v>AU$1072</v>
      </c>
      <c r="AV1080" s="212" t="str">
        <f t="shared" si="1567"/>
        <v>AV$1072</v>
      </c>
      <c r="AW1080" s="212" t="str">
        <f t="shared" si="1567"/>
        <v>AW$1072</v>
      </c>
      <c r="AX1080" s="212" t="str">
        <f t="shared" si="1567"/>
        <v>AX$1072</v>
      </c>
      <c r="AY1080" s="212" t="str">
        <f t="shared" si="1567"/>
        <v>AY$1072</v>
      </c>
      <c r="AZ1080" s="212" t="str">
        <f t="shared" si="1567"/>
        <v>AZ$1072</v>
      </c>
      <c r="BA1080" s="212" t="str">
        <f t="shared" si="1567"/>
        <v>BA$1072</v>
      </c>
      <c r="BB1080" s="212" t="str">
        <f t="shared" si="1567"/>
        <v>BB$1072</v>
      </c>
      <c r="BC1080" s="212" t="str">
        <f t="shared" si="1567"/>
        <v>BC$1072</v>
      </c>
      <c r="BD1080" s="212" t="str">
        <f t="shared" si="1567"/>
        <v>BD$1072</v>
      </c>
      <c r="BE1080" s="212" t="str">
        <f t="shared" si="1567"/>
        <v>BE$1072</v>
      </c>
      <c r="BF1080" s="212" t="str">
        <f t="shared" si="1567"/>
        <v>BF$1072</v>
      </c>
      <c r="BG1080" s="212" t="str">
        <f t="shared" si="1567"/>
        <v>BG$1072</v>
      </c>
      <c r="BH1080" s="212" t="str">
        <f t="shared" si="1567"/>
        <v>BH$1072</v>
      </c>
      <c r="BI1080" s="212" t="str">
        <f t="shared" si="1567"/>
        <v>BI$1072</v>
      </c>
      <c r="BJ1080" s="212" t="str">
        <f t="shared" si="1567"/>
        <v>BJ$1072</v>
      </c>
      <c r="BK1080" s="212" t="str">
        <f t="shared" si="1567"/>
        <v>BK$1072</v>
      </c>
      <c r="BL1080" s="212" t="str">
        <f t="shared" si="1567"/>
        <v>BL$1072</v>
      </c>
      <c r="BM1080" s="212" t="str">
        <f t="shared" si="1567"/>
        <v>BM$1072</v>
      </c>
      <c r="BN1080" s="212" t="str">
        <f t="shared" si="1567"/>
        <v>BN$1072</v>
      </c>
      <c r="BO1080" s="212" t="str">
        <f t="shared" si="1567"/>
        <v>BO$1072</v>
      </c>
      <c r="BP1080" s="212" t="str">
        <f t="shared" si="1567"/>
        <v>BP$1072</v>
      </c>
      <c r="BQ1080" s="212" t="str">
        <f t="shared" si="1567"/>
        <v>BQ$1072</v>
      </c>
      <c r="BR1080" s="212" t="str">
        <f t="shared" si="1567"/>
        <v>BR$1072</v>
      </c>
      <c r="BS1080" s="212" t="str">
        <f t="shared" si="1567"/>
        <v>BS$1072</v>
      </c>
      <c r="BT1080" s="212" t="str">
        <f t="shared" si="1567"/>
        <v>BT$1072</v>
      </c>
      <c r="BU1080" s="212" t="str">
        <f t="shared" si="1567"/>
        <v>BU$1072</v>
      </c>
      <c r="BV1080" s="212" t="str">
        <f t="shared" si="1567"/>
        <v>BV$1072</v>
      </c>
      <c r="BW1080" s="212" t="str">
        <f t="shared" si="1567"/>
        <v>BW$1072</v>
      </c>
      <c r="BX1080" s="212" t="str">
        <f t="shared" si="1567"/>
        <v>BX$1072</v>
      </c>
      <c r="BY1080" s="212" t="str">
        <f t="shared" si="1567"/>
        <v>BY$1072</v>
      </c>
      <c r="BZ1080" s="212" t="str">
        <f t="shared" si="1567"/>
        <v>BZ$1072</v>
      </c>
      <c r="CA1080" s="212" t="str">
        <f t="shared" si="1567"/>
        <v>CA$1072</v>
      </c>
      <c r="CB1080" s="212" t="str">
        <f t="shared" si="1567"/>
        <v>CB$1072</v>
      </c>
      <c r="CC1080" s="212" t="str">
        <f t="shared" si="1567"/>
        <v>CC$1072</v>
      </c>
      <c r="CD1080" s="212" t="str">
        <f t="shared" si="1567"/>
        <v>CD$1072</v>
      </c>
      <c r="CE1080" s="212" t="str">
        <f t="shared" si="1567"/>
        <v>CE$1072</v>
      </c>
      <c r="CF1080" s="212" t="str">
        <f t="shared" ref="CF1080:DL1080" si="1568">ADDRESS(ROW(CF1072),COLUMN(CF1072),2)</f>
        <v>CF$1072</v>
      </c>
      <c r="CG1080" s="212" t="str">
        <f t="shared" si="1568"/>
        <v>CG$1072</v>
      </c>
      <c r="CH1080" s="212" t="str">
        <f t="shared" si="1568"/>
        <v>CH$1072</v>
      </c>
      <c r="CI1080" s="212" t="str">
        <f t="shared" si="1568"/>
        <v>CI$1072</v>
      </c>
      <c r="CJ1080" s="212" t="str">
        <f t="shared" si="1568"/>
        <v>CJ$1072</v>
      </c>
      <c r="CK1080" s="212" t="str">
        <f t="shared" si="1568"/>
        <v>CK$1072</v>
      </c>
      <c r="CL1080" s="212" t="str">
        <f t="shared" si="1568"/>
        <v>CL$1072</v>
      </c>
      <c r="CM1080" s="212" t="str">
        <f t="shared" si="1568"/>
        <v>CM$1072</v>
      </c>
      <c r="CN1080" s="212" t="str">
        <f t="shared" si="1568"/>
        <v>CN$1072</v>
      </c>
      <c r="CO1080" s="212" t="str">
        <f t="shared" si="1568"/>
        <v>CO$1072</v>
      </c>
      <c r="CP1080" s="212" t="str">
        <f t="shared" si="1568"/>
        <v>CP$1072</v>
      </c>
      <c r="CQ1080" s="212" t="str">
        <f t="shared" si="1568"/>
        <v>CQ$1072</v>
      </c>
      <c r="CR1080" s="212" t="str">
        <f t="shared" si="1568"/>
        <v>CR$1072</v>
      </c>
      <c r="CS1080" s="212" t="str">
        <f t="shared" si="1568"/>
        <v>CS$1072</v>
      </c>
      <c r="CT1080" s="212" t="str">
        <f t="shared" si="1568"/>
        <v>CT$1072</v>
      </c>
      <c r="CU1080" s="212" t="str">
        <f t="shared" si="1568"/>
        <v>CU$1072</v>
      </c>
      <c r="CV1080" s="212" t="str">
        <f t="shared" si="1568"/>
        <v>CV$1072</v>
      </c>
      <c r="CW1080" s="212" t="str">
        <f t="shared" si="1568"/>
        <v>CW$1072</v>
      </c>
      <c r="CX1080" s="212" t="str">
        <f t="shared" si="1568"/>
        <v>CX$1072</v>
      </c>
      <c r="CY1080" s="212" t="str">
        <f t="shared" si="1568"/>
        <v>CY$1072</v>
      </c>
      <c r="CZ1080" s="212" t="str">
        <f t="shared" si="1568"/>
        <v>CZ$1072</v>
      </c>
      <c r="DA1080" s="212" t="str">
        <f t="shared" si="1568"/>
        <v>DA$1072</v>
      </c>
      <c r="DB1080" s="212" t="str">
        <f t="shared" si="1568"/>
        <v>DB$1072</v>
      </c>
      <c r="DC1080" s="212" t="str">
        <f t="shared" si="1568"/>
        <v>DC$1072</v>
      </c>
      <c r="DD1080" s="212" t="str">
        <f t="shared" si="1568"/>
        <v>DD$1072</v>
      </c>
      <c r="DE1080" s="212" t="str">
        <f t="shared" si="1568"/>
        <v>DE$1072</v>
      </c>
      <c r="DF1080" s="212" t="str">
        <f t="shared" si="1568"/>
        <v>DF$1072</v>
      </c>
      <c r="DG1080" s="212" t="str">
        <f t="shared" si="1568"/>
        <v>DG$1072</v>
      </c>
      <c r="DH1080" s="212" t="str">
        <f t="shared" si="1568"/>
        <v>DH$1072</v>
      </c>
      <c r="DI1080" s="212" t="str">
        <f t="shared" si="1568"/>
        <v>DI$1072</v>
      </c>
      <c r="DJ1080" s="212" t="str">
        <f t="shared" si="1568"/>
        <v>DJ$1072</v>
      </c>
      <c r="DK1080" s="212" t="str">
        <f t="shared" si="1568"/>
        <v>DK$1072</v>
      </c>
      <c r="DL1080" s="212" t="str">
        <f t="shared" si="1568"/>
        <v>DL$1072</v>
      </c>
    </row>
    <row r="1081" spans="1:116" x14ac:dyDescent="0.4">
      <c r="B1081" t="s">
        <v>332</v>
      </c>
      <c r="D1081" t="s">
        <v>858</v>
      </c>
      <c r="E1081" s="8" t="str">
        <f t="shared" si="1458"/>
        <v>1081 LTERMY-PV</v>
      </c>
      <c r="G1081" s="136" t="str">
        <f>G1053</f>
        <v>Primary volume driver</v>
      </c>
      <c r="H1081" s="12"/>
      <c r="I1081" s="60"/>
      <c r="J1081" s="60"/>
      <c r="K1081" s="15"/>
      <c r="L1081" s="15"/>
      <c r="M1081" s="15"/>
      <c r="N1081" s="15"/>
      <c r="O1081" s="15"/>
      <c r="P1081" s="15"/>
      <c r="R1081" s="15"/>
      <c r="S1081" s="179" t="str">
        <f>S1053</f>
        <v>S$17</v>
      </c>
      <c r="T1081" s="179" t="str">
        <f t="shared" ref="T1081:CE1081" si="1569">T1053</f>
        <v>T$17</v>
      </c>
      <c r="U1081" s="179" t="str">
        <f t="shared" si="1569"/>
        <v>U$17</v>
      </c>
      <c r="V1081" s="179" t="str">
        <f t="shared" si="1569"/>
        <v>V$17</v>
      </c>
      <c r="W1081" s="179" t="str">
        <f t="shared" si="1569"/>
        <v>W$17</v>
      </c>
      <c r="X1081" s="179" t="str">
        <f t="shared" si="1569"/>
        <v>X$17</v>
      </c>
      <c r="Y1081" s="179" t="str">
        <f t="shared" si="1569"/>
        <v>Y$17</v>
      </c>
      <c r="Z1081" s="179" t="str">
        <f t="shared" si="1569"/>
        <v>Z$17</v>
      </c>
      <c r="AA1081" s="179" t="str">
        <f t="shared" si="1569"/>
        <v>AA$17</v>
      </c>
      <c r="AB1081" s="179" t="str">
        <f t="shared" si="1569"/>
        <v>AB$17</v>
      </c>
      <c r="AC1081" s="179" t="str">
        <f t="shared" si="1569"/>
        <v>AC$17</v>
      </c>
      <c r="AD1081" s="179" t="str">
        <f t="shared" si="1569"/>
        <v>AD$17</v>
      </c>
      <c r="AE1081" s="179" t="str">
        <f t="shared" si="1569"/>
        <v>AE$17</v>
      </c>
      <c r="AF1081" s="179" t="str">
        <f t="shared" si="1569"/>
        <v>AF$17</v>
      </c>
      <c r="AG1081" s="179" t="str">
        <f t="shared" si="1569"/>
        <v>AG$17</v>
      </c>
      <c r="AH1081" s="179" t="str">
        <f t="shared" si="1569"/>
        <v>AH$17</v>
      </c>
      <c r="AI1081" s="179" t="str">
        <f t="shared" si="1569"/>
        <v>AI$17</v>
      </c>
      <c r="AJ1081" s="179" t="str">
        <f t="shared" si="1569"/>
        <v>AJ$17</v>
      </c>
      <c r="AK1081" s="179" t="str">
        <f t="shared" si="1569"/>
        <v>AK$17</v>
      </c>
      <c r="AL1081" s="179" t="str">
        <f t="shared" si="1569"/>
        <v>AL$17</v>
      </c>
      <c r="AM1081" s="179" t="str">
        <f t="shared" si="1569"/>
        <v>AM$17</v>
      </c>
      <c r="AN1081" s="179" t="str">
        <f t="shared" si="1569"/>
        <v>AN$17</v>
      </c>
      <c r="AO1081" s="179" t="str">
        <f t="shared" si="1569"/>
        <v>AO$17</v>
      </c>
      <c r="AP1081" s="179" t="str">
        <f t="shared" si="1569"/>
        <v>AP$17</v>
      </c>
      <c r="AQ1081" s="179" t="str">
        <f t="shared" si="1569"/>
        <v>AQ$17</v>
      </c>
      <c r="AR1081" s="179" t="str">
        <f t="shared" si="1569"/>
        <v>AR$17</v>
      </c>
      <c r="AS1081" s="179" t="str">
        <f t="shared" si="1569"/>
        <v>AS$17</v>
      </c>
      <c r="AT1081" s="179" t="str">
        <f t="shared" si="1569"/>
        <v>AT$17</v>
      </c>
      <c r="AU1081" s="179" t="str">
        <f t="shared" si="1569"/>
        <v>AU$17</v>
      </c>
      <c r="AV1081" s="179" t="str">
        <f t="shared" si="1569"/>
        <v>AV$17</v>
      </c>
      <c r="AW1081" s="179" t="str">
        <f t="shared" si="1569"/>
        <v>AW$17</v>
      </c>
      <c r="AX1081" s="179" t="str">
        <f t="shared" si="1569"/>
        <v>AX$17</v>
      </c>
      <c r="AY1081" s="179" t="str">
        <f t="shared" si="1569"/>
        <v>AY$17</v>
      </c>
      <c r="AZ1081" s="179" t="str">
        <f t="shared" si="1569"/>
        <v>AZ$17</v>
      </c>
      <c r="BA1081" s="179" t="str">
        <f t="shared" si="1569"/>
        <v>BA$17</v>
      </c>
      <c r="BB1081" s="179" t="str">
        <f t="shared" si="1569"/>
        <v>BB$17</v>
      </c>
      <c r="BC1081" s="179" t="str">
        <f t="shared" si="1569"/>
        <v>BC$17</v>
      </c>
      <c r="BD1081" s="179" t="str">
        <f t="shared" si="1569"/>
        <v>BD$17</v>
      </c>
      <c r="BE1081" s="179" t="str">
        <f t="shared" si="1569"/>
        <v>BE$17</v>
      </c>
      <c r="BF1081" s="179" t="str">
        <f t="shared" si="1569"/>
        <v>BF$17</v>
      </c>
      <c r="BG1081" s="179" t="str">
        <f t="shared" si="1569"/>
        <v>BG$17</v>
      </c>
      <c r="BH1081" s="179" t="str">
        <f t="shared" si="1569"/>
        <v>BH$17</v>
      </c>
      <c r="BI1081" s="179" t="str">
        <f t="shared" si="1569"/>
        <v>BI$17</v>
      </c>
      <c r="BJ1081" s="179" t="str">
        <f t="shared" si="1569"/>
        <v>BJ$17</v>
      </c>
      <c r="BK1081" s="179" t="str">
        <f t="shared" si="1569"/>
        <v>BK$17</v>
      </c>
      <c r="BL1081" s="179" t="str">
        <f t="shared" si="1569"/>
        <v>BL$17</v>
      </c>
      <c r="BM1081" s="179" t="str">
        <f t="shared" si="1569"/>
        <v>BM$17</v>
      </c>
      <c r="BN1081" s="179" t="str">
        <f t="shared" si="1569"/>
        <v>BN$17</v>
      </c>
      <c r="BO1081" s="179" t="str">
        <f t="shared" si="1569"/>
        <v>BO$17</v>
      </c>
      <c r="BP1081" s="179" t="str">
        <f t="shared" si="1569"/>
        <v>BP$17</v>
      </c>
      <c r="BQ1081" s="179" t="str">
        <f t="shared" si="1569"/>
        <v>BQ$17</v>
      </c>
      <c r="BR1081" s="179" t="str">
        <f t="shared" si="1569"/>
        <v>BR$17</v>
      </c>
      <c r="BS1081" s="179" t="str">
        <f t="shared" si="1569"/>
        <v>BS$17</v>
      </c>
      <c r="BT1081" s="179" t="str">
        <f t="shared" si="1569"/>
        <v>BT$17</v>
      </c>
      <c r="BU1081" s="179" t="str">
        <f t="shared" si="1569"/>
        <v>BU$17</v>
      </c>
      <c r="BV1081" s="179" t="str">
        <f t="shared" si="1569"/>
        <v>BV$17</v>
      </c>
      <c r="BW1081" s="179" t="str">
        <f t="shared" si="1569"/>
        <v>BW$17</v>
      </c>
      <c r="BX1081" s="179" t="str">
        <f t="shared" si="1569"/>
        <v>BX$17</v>
      </c>
      <c r="BY1081" s="179" t="str">
        <f t="shared" si="1569"/>
        <v>BY$17</v>
      </c>
      <c r="BZ1081" s="179" t="str">
        <f t="shared" si="1569"/>
        <v>BZ$17</v>
      </c>
      <c r="CA1081" s="179" t="str">
        <f t="shared" si="1569"/>
        <v>CA$17</v>
      </c>
      <c r="CB1081" s="179" t="str">
        <f t="shared" si="1569"/>
        <v>CB$17</v>
      </c>
      <c r="CC1081" s="179" t="str">
        <f t="shared" si="1569"/>
        <v>CC$17</v>
      </c>
      <c r="CD1081" s="179" t="str">
        <f t="shared" si="1569"/>
        <v>CD$17</v>
      </c>
      <c r="CE1081" s="179" t="str">
        <f t="shared" si="1569"/>
        <v>CE$17</v>
      </c>
      <c r="CF1081" s="179" t="str">
        <f t="shared" ref="CF1081:DL1081" si="1570">CF1053</f>
        <v>CF$17</v>
      </c>
      <c r="CG1081" s="179" t="str">
        <f t="shared" si="1570"/>
        <v>CG$17</v>
      </c>
      <c r="CH1081" s="179" t="str">
        <f t="shared" si="1570"/>
        <v>CH$17</v>
      </c>
      <c r="CI1081" s="179" t="str">
        <f t="shared" si="1570"/>
        <v>CI$17</v>
      </c>
      <c r="CJ1081" s="179" t="str">
        <f t="shared" si="1570"/>
        <v>CJ$17</v>
      </c>
      <c r="CK1081" s="179" t="str">
        <f t="shared" si="1570"/>
        <v>CK$17</v>
      </c>
      <c r="CL1081" s="179" t="str">
        <f t="shared" si="1570"/>
        <v>CL$17</v>
      </c>
      <c r="CM1081" s="179">
        <f t="shared" si="1570"/>
        <v>0</v>
      </c>
      <c r="CN1081" s="179">
        <f t="shared" si="1570"/>
        <v>0</v>
      </c>
      <c r="CO1081" s="179" t="str">
        <f t="shared" si="1570"/>
        <v>CO$17</v>
      </c>
      <c r="CP1081" s="179" t="str">
        <f t="shared" si="1570"/>
        <v>CP$17</v>
      </c>
      <c r="CQ1081" s="179" t="str">
        <f t="shared" si="1570"/>
        <v>CQ$17</v>
      </c>
      <c r="CR1081" s="179" t="str">
        <f t="shared" si="1570"/>
        <v>CR$17</v>
      </c>
      <c r="CS1081" s="179" t="str">
        <f t="shared" si="1570"/>
        <v>CS$17</v>
      </c>
      <c r="CT1081" s="179" t="str">
        <f t="shared" si="1570"/>
        <v>CT$17</v>
      </c>
      <c r="CU1081" s="179" t="str">
        <f t="shared" si="1570"/>
        <v>CU$17</v>
      </c>
      <c r="CV1081" s="179" t="str">
        <f t="shared" si="1570"/>
        <v>CV$17</v>
      </c>
      <c r="CW1081" s="179" t="str">
        <f t="shared" si="1570"/>
        <v>CW$17</v>
      </c>
      <c r="CX1081" s="179" t="str">
        <f t="shared" si="1570"/>
        <v>CX$17</v>
      </c>
      <c r="CY1081" s="179" t="str">
        <f t="shared" si="1570"/>
        <v>CY$17</v>
      </c>
      <c r="CZ1081" s="179" t="str">
        <f t="shared" si="1570"/>
        <v>CZ$17</v>
      </c>
      <c r="DA1081" s="179" t="str">
        <f t="shared" si="1570"/>
        <v>DA$17</v>
      </c>
      <c r="DB1081" s="179" t="str">
        <f t="shared" si="1570"/>
        <v>DB$17</v>
      </c>
      <c r="DC1081" s="179" t="str">
        <f t="shared" si="1570"/>
        <v>DC$17</v>
      </c>
      <c r="DD1081" s="179" t="str">
        <f t="shared" si="1570"/>
        <v>DD$17</v>
      </c>
      <c r="DE1081" s="179" t="str">
        <f t="shared" si="1570"/>
        <v>DE$17</v>
      </c>
      <c r="DF1081" s="179" t="str">
        <f t="shared" si="1570"/>
        <v>DF$17</v>
      </c>
      <c r="DG1081" s="179" t="str">
        <f t="shared" si="1570"/>
        <v>DG$17</v>
      </c>
      <c r="DH1081" s="179" t="str">
        <f t="shared" si="1570"/>
        <v>DH$17</v>
      </c>
      <c r="DI1081" s="179" t="str">
        <f t="shared" si="1570"/>
        <v>DI$17</v>
      </c>
      <c r="DJ1081" s="179" t="str">
        <f t="shared" si="1570"/>
        <v>DJ$17</v>
      </c>
      <c r="DK1081" s="179" t="str">
        <f t="shared" si="1570"/>
        <v>DK$17</v>
      </c>
      <c r="DL1081" s="179" t="str">
        <f t="shared" si="1570"/>
        <v>DL$17</v>
      </c>
    </row>
    <row r="1082" spans="1:116" x14ac:dyDescent="0.4">
      <c r="B1082" t="s">
        <v>332</v>
      </c>
      <c r="D1082" t="s">
        <v>858</v>
      </c>
      <c r="E1082" s="8" t="str">
        <f t="shared" si="1458"/>
        <v>1082 LTERMY-PV</v>
      </c>
      <c r="G1082" s="136" t="str">
        <f>G1058</f>
        <v>Rolling fixed term loan - multiple borrowings w/ annual control:</v>
      </c>
      <c r="H1082" s="12"/>
      <c r="I1082" s="60"/>
      <c r="J1082" s="60"/>
      <c r="K1082" s="15"/>
      <c r="L1082" s="15"/>
      <c r="M1082" s="15"/>
      <c r="N1082" s="15"/>
      <c r="O1082" s="15"/>
      <c r="P1082" s="15"/>
      <c r="R1082" s="15"/>
      <c r="S1082" s="179"/>
      <c r="T1082" s="179"/>
      <c r="U1082" s="179"/>
      <c r="V1082" s="179"/>
      <c r="W1082" s="179"/>
      <c r="X1082" s="179"/>
      <c r="Y1082" s="179"/>
      <c r="Z1082" s="179"/>
      <c r="AA1082" s="179"/>
      <c r="AB1082" s="179"/>
      <c r="AC1082" s="179"/>
      <c r="AD1082" s="179"/>
      <c r="AE1082" s="179"/>
      <c r="AF1082" s="179"/>
      <c r="AG1082" s="179"/>
      <c r="AH1082" s="179"/>
      <c r="AI1082" s="179"/>
      <c r="AJ1082" s="179"/>
      <c r="AK1082" s="179"/>
      <c r="AL1082" s="179"/>
      <c r="AM1082" s="179"/>
      <c r="AN1082" s="179"/>
      <c r="AO1082" s="179"/>
      <c r="AP1082" s="179"/>
      <c r="AQ1082" s="179"/>
      <c r="AR1082" s="179"/>
      <c r="AS1082" s="179"/>
      <c r="AT1082" s="179"/>
      <c r="AU1082" s="179"/>
      <c r="AV1082" s="179"/>
      <c r="AW1082" s="179"/>
      <c r="AX1082" s="179"/>
      <c r="AY1082" s="179"/>
      <c r="AZ1082" s="179"/>
      <c r="BA1082" s="179"/>
      <c r="BB1082" s="179"/>
      <c r="BC1082" s="179"/>
      <c r="BD1082" s="179"/>
      <c r="BE1082" s="179"/>
      <c r="BF1082" s="179"/>
      <c r="BG1082" s="179"/>
      <c r="BH1082" s="179"/>
      <c r="BI1082" s="179"/>
      <c r="BJ1082" s="179"/>
      <c r="BK1082" s="179"/>
      <c r="BL1082" s="179"/>
      <c r="BM1082" s="179"/>
      <c r="BN1082" s="179"/>
      <c r="BO1082" s="179"/>
      <c r="BP1082" s="179"/>
      <c r="BQ1082" s="179"/>
      <c r="BR1082" s="179"/>
      <c r="BS1082" s="179"/>
      <c r="BT1082" s="179"/>
      <c r="BU1082" s="179"/>
      <c r="BV1082" s="179"/>
      <c r="BW1082" s="179"/>
      <c r="BX1082" s="179"/>
      <c r="BY1082" s="179"/>
      <c r="BZ1082" s="179"/>
      <c r="CA1082" s="179"/>
      <c r="CB1082" s="179"/>
      <c r="CC1082" s="179"/>
      <c r="CD1082" s="179"/>
      <c r="CE1082" s="179"/>
      <c r="CF1082" s="179"/>
      <c r="CG1082" s="179"/>
      <c r="CH1082" s="179"/>
      <c r="CI1082" s="179"/>
      <c r="CJ1082" s="179"/>
      <c r="CK1082" s="179"/>
      <c r="CL1082" s="179"/>
      <c r="CN1082" s="60"/>
      <c r="CO1082" s="179"/>
      <c r="CP1082" s="179"/>
      <c r="CQ1082" s="179"/>
      <c r="CR1082" s="179"/>
      <c r="CS1082" s="179"/>
      <c r="CT1082" s="179"/>
      <c r="CU1082" s="179"/>
      <c r="CV1082" s="179"/>
      <c r="CW1082" s="179"/>
      <c r="CX1082" s="179"/>
      <c r="CY1082" s="179"/>
      <c r="CZ1082" s="179"/>
      <c r="DA1082" s="179"/>
      <c r="DB1082" s="179"/>
      <c r="DC1082" s="179"/>
      <c r="DD1082" s="179"/>
      <c r="DE1082" s="179"/>
      <c r="DF1082" s="179"/>
      <c r="DG1082" s="179"/>
      <c r="DH1082" s="179"/>
      <c r="DI1082" s="179"/>
      <c r="DJ1082" s="179"/>
      <c r="DK1082" s="179"/>
      <c r="DL1082" s="179"/>
    </row>
    <row r="1083" spans="1:116" x14ac:dyDescent="0.4">
      <c r="B1083" t="s">
        <v>332</v>
      </c>
      <c r="D1083" t="s">
        <v>858</v>
      </c>
      <c r="E1083" s="8" t="str">
        <f t="shared" si="1458"/>
        <v>1083 LTERMY-PV</v>
      </c>
      <c r="G1083" s="383" t="str">
        <f>IFERROR(SUBSTITUTE(TRIM(MID(G1058, SEARCH("-", G1058) + 1, LEN(G1058))),":",""),"no unit")</f>
        <v>multiple borrowings w/ annual control</v>
      </c>
      <c r="H1083" s="12"/>
      <c r="I1083" s="60"/>
      <c r="J1083" s="60"/>
      <c r="K1083" s="15"/>
      <c r="L1083" s="15"/>
      <c r="M1083" s="15"/>
      <c r="N1083" s="15"/>
      <c r="O1083" s="15"/>
      <c r="P1083" s="15"/>
      <c r="R1083" s="15"/>
      <c r="S1083" s="179"/>
      <c r="T1083" s="179"/>
      <c r="U1083" s="179"/>
      <c r="V1083" s="179"/>
      <c r="W1083" s="179"/>
      <c r="X1083" s="179"/>
      <c r="Y1083" s="179"/>
      <c r="Z1083" s="179"/>
      <c r="AA1083" s="179"/>
      <c r="AB1083" s="179"/>
      <c r="AC1083" s="179"/>
      <c r="AD1083" s="179"/>
      <c r="AE1083" s="179"/>
      <c r="AF1083" s="179"/>
      <c r="AG1083" s="179"/>
      <c r="AH1083" s="179"/>
      <c r="AI1083" s="179"/>
      <c r="AJ1083" s="179"/>
      <c r="AK1083" s="179"/>
      <c r="AL1083" s="179"/>
      <c r="AM1083" s="179"/>
      <c r="AN1083" s="179"/>
      <c r="AO1083" s="179"/>
      <c r="AP1083" s="179"/>
      <c r="AQ1083" s="179"/>
      <c r="AR1083" s="179"/>
      <c r="AS1083" s="179"/>
      <c r="AT1083" s="179"/>
      <c r="AU1083" s="179"/>
      <c r="AV1083" s="179"/>
      <c r="AW1083" s="179"/>
      <c r="AX1083" s="179"/>
      <c r="AY1083" s="179"/>
      <c r="AZ1083" s="179"/>
      <c r="BA1083" s="179"/>
      <c r="BB1083" s="179"/>
      <c r="BC1083" s="179"/>
      <c r="BD1083" s="179"/>
      <c r="BE1083" s="179"/>
      <c r="BF1083" s="179"/>
      <c r="BG1083" s="179"/>
      <c r="BH1083" s="179"/>
      <c r="BI1083" s="179"/>
      <c r="BJ1083" s="179"/>
      <c r="BK1083" s="179"/>
      <c r="BL1083" s="179"/>
      <c r="BM1083" s="179"/>
      <c r="BN1083" s="179"/>
      <c r="BO1083" s="179"/>
      <c r="BP1083" s="179"/>
      <c r="BQ1083" s="179"/>
      <c r="BR1083" s="179"/>
      <c r="BS1083" s="179"/>
      <c r="BT1083" s="179"/>
      <c r="BU1083" s="179"/>
      <c r="BV1083" s="179"/>
      <c r="BW1083" s="179"/>
      <c r="BX1083" s="179"/>
      <c r="BY1083" s="179"/>
      <c r="BZ1083" s="179"/>
      <c r="CA1083" s="179"/>
      <c r="CB1083" s="179"/>
      <c r="CC1083" s="179"/>
      <c r="CD1083" s="179"/>
      <c r="CE1083" s="179"/>
      <c r="CF1083" s="179"/>
      <c r="CG1083" s="179"/>
      <c r="CH1083" s="179"/>
      <c r="CI1083" s="179"/>
      <c r="CJ1083" s="179"/>
      <c r="CK1083" s="179"/>
      <c r="CL1083" s="179"/>
      <c r="CN1083" s="60"/>
      <c r="CO1083" s="179"/>
      <c r="CP1083" s="179"/>
      <c r="CQ1083" s="179"/>
      <c r="CR1083" s="179"/>
      <c r="CS1083" s="179"/>
      <c r="CT1083" s="179"/>
      <c r="CU1083" s="179"/>
      <c r="CV1083" s="179"/>
      <c r="CW1083" s="179"/>
      <c r="CX1083" s="179"/>
      <c r="CY1083" s="179"/>
      <c r="CZ1083" s="179"/>
      <c r="DA1083" s="179"/>
      <c r="DB1083" s="179"/>
      <c r="DC1083" s="179"/>
      <c r="DD1083" s="179"/>
      <c r="DE1083" s="179"/>
      <c r="DF1083" s="179"/>
      <c r="DG1083" s="179"/>
      <c r="DH1083" s="179"/>
      <c r="DI1083" s="179"/>
      <c r="DJ1083" s="179"/>
      <c r="DK1083" s="179"/>
      <c r="DL1083" s="179"/>
    </row>
    <row r="1084" spans="1:116" x14ac:dyDescent="0.4">
      <c r="B1084" t="s">
        <v>332</v>
      </c>
      <c r="D1084" t="s">
        <v>858</v>
      </c>
      <c r="E1084" s="8" t="str">
        <f t="shared" si="1458"/>
        <v>1084 LTERMY-PV</v>
      </c>
      <c r="G1084" s="136" t="str">
        <f>G1056</f>
        <v>Secondary revenue driver</v>
      </c>
      <c r="H1084" s="12"/>
      <c r="I1084" s="60"/>
      <c r="J1084" s="60"/>
      <c r="K1084" s="15"/>
      <c r="L1084" s="15"/>
      <c r="M1084" s="15"/>
      <c r="N1084" s="15"/>
      <c r="O1084" s="15"/>
      <c r="P1084" s="15"/>
      <c r="R1084" s="15"/>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c r="BP1084" s="1"/>
      <c r="BQ1084" s="1"/>
      <c r="BR1084" s="1"/>
      <c r="BS1084" s="1"/>
      <c r="BT1084" s="1"/>
      <c r="BU1084" s="1"/>
      <c r="BV1084" s="1"/>
      <c r="BW1084" s="1"/>
      <c r="BX1084" s="1"/>
      <c r="BY1084" s="1"/>
      <c r="BZ1084" s="1"/>
      <c r="CA1084" s="1"/>
      <c r="CB1084" s="1"/>
      <c r="CC1084" s="1"/>
      <c r="CD1084" s="1"/>
      <c r="CE1084" s="1"/>
      <c r="CF1084" s="1"/>
      <c r="CG1084" s="1"/>
      <c r="CH1084" s="1"/>
      <c r="CI1084" s="1"/>
      <c r="CJ1084" s="1"/>
      <c r="CK1084" s="1"/>
      <c r="CL1084" s="1"/>
      <c r="CN1084" s="60"/>
      <c r="CO1084" s="1"/>
      <c r="CP1084" s="1"/>
      <c r="CQ1084" s="1"/>
      <c r="CR1084" s="1"/>
      <c r="CS1084" s="1"/>
      <c r="CT1084" s="1"/>
      <c r="CU1084" s="1"/>
      <c r="CV1084" s="1"/>
      <c r="CW1084" s="1"/>
      <c r="CX1084" s="1"/>
      <c r="CY1084" s="1"/>
      <c r="CZ1084" s="1"/>
      <c r="DA1084" s="1"/>
      <c r="DB1084" s="1"/>
      <c r="DC1084" s="1"/>
      <c r="DD1084" s="1"/>
      <c r="DE1084" s="1"/>
      <c r="DF1084" s="1"/>
      <c r="DG1084" s="1"/>
      <c r="DH1084" s="1"/>
      <c r="DI1084" s="1"/>
      <c r="DJ1084" s="1"/>
      <c r="DK1084" s="1"/>
      <c r="DL1084" s="1"/>
    </row>
    <row r="1085" spans="1:116" x14ac:dyDescent="0.4">
      <c r="B1085" t="s">
        <v>332</v>
      </c>
      <c r="D1085" t="s">
        <v>858</v>
      </c>
      <c r="E1085" s="8" t="str">
        <f t="shared" si="1458"/>
        <v>1085 LTERMY-PV</v>
      </c>
      <c r="G1085" s="136" t="str">
        <f>G1057</f>
        <v>Secondary volume driver</v>
      </c>
      <c r="H1085" s="12"/>
      <c r="I1085" s="60"/>
      <c r="J1085" s="60"/>
      <c r="K1085" s="15"/>
      <c r="L1085" s="15"/>
      <c r="M1085" s="15"/>
      <c r="N1085" s="15"/>
      <c r="O1085" s="15"/>
      <c r="P1085" s="15"/>
      <c r="R1085" s="15"/>
      <c r="S1085" s="179"/>
      <c r="T1085" s="179"/>
      <c r="U1085" s="179"/>
      <c r="V1085" s="179"/>
      <c r="W1085" s="179"/>
      <c r="X1085" s="179"/>
      <c r="Y1085" s="179"/>
      <c r="Z1085" s="179"/>
      <c r="AA1085" s="179"/>
      <c r="AB1085" s="179"/>
      <c r="AC1085" s="179"/>
      <c r="AD1085" s="179"/>
      <c r="AE1085" s="179"/>
      <c r="AF1085" s="179"/>
      <c r="AG1085" s="179"/>
      <c r="AH1085" s="179"/>
      <c r="AI1085" s="179"/>
      <c r="AJ1085" s="179"/>
      <c r="AK1085" s="179"/>
      <c r="AL1085" s="179"/>
      <c r="AM1085" s="179"/>
      <c r="AN1085" s="179"/>
      <c r="AO1085" s="179"/>
      <c r="AP1085" s="179"/>
      <c r="AQ1085" s="179"/>
      <c r="AR1085" s="179"/>
      <c r="AS1085" s="179"/>
      <c r="AT1085" s="179"/>
      <c r="AU1085" s="179"/>
      <c r="AV1085" s="179"/>
      <c r="AW1085" s="179"/>
      <c r="AX1085" s="179"/>
      <c r="AY1085" s="179"/>
      <c r="AZ1085" s="179"/>
      <c r="BA1085" s="179"/>
      <c r="BB1085" s="179"/>
      <c r="BC1085" s="179"/>
      <c r="BD1085" s="179"/>
      <c r="BE1085" s="179"/>
      <c r="BF1085" s="179"/>
      <c r="BG1085" s="179"/>
      <c r="BH1085" s="179"/>
      <c r="BI1085" s="179"/>
      <c r="BJ1085" s="179"/>
      <c r="BK1085" s="179"/>
      <c r="BL1085" s="179"/>
      <c r="BM1085" s="179"/>
      <c r="BN1085" s="179"/>
      <c r="BO1085" s="179"/>
      <c r="BP1085" s="179"/>
      <c r="BQ1085" s="179"/>
      <c r="BR1085" s="179"/>
      <c r="BS1085" s="179"/>
      <c r="BT1085" s="179"/>
      <c r="BU1085" s="179"/>
      <c r="BV1085" s="179"/>
      <c r="BW1085" s="179"/>
      <c r="BX1085" s="179"/>
      <c r="BY1085" s="179"/>
      <c r="BZ1085" s="179"/>
      <c r="CA1085" s="179"/>
      <c r="CB1085" s="179"/>
      <c r="CC1085" s="179"/>
      <c r="CD1085" s="179"/>
      <c r="CE1085" s="179"/>
      <c r="CF1085" s="179"/>
      <c r="CG1085" s="179"/>
      <c r="CH1085" s="179"/>
      <c r="CI1085" s="179"/>
      <c r="CJ1085" s="179"/>
      <c r="CK1085" s="179"/>
      <c r="CL1085" s="179"/>
      <c r="CN1085" s="60"/>
      <c r="CO1085" s="179"/>
      <c r="CP1085" s="179"/>
      <c r="CQ1085" s="179"/>
      <c r="CR1085" s="179"/>
      <c r="CS1085" s="179"/>
      <c r="CT1085" s="179"/>
      <c r="CU1085" s="179"/>
      <c r="CV1085" s="179"/>
      <c r="CW1085" s="179"/>
      <c r="CX1085" s="179"/>
      <c r="CY1085" s="179"/>
      <c r="CZ1085" s="179"/>
      <c r="DA1085" s="179"/>
      <c r="DB1085" s="179"/>
      <c r="DC1085" s="179"/>
      <c r="DD1085" s="179"/>
      <c r="DE1085" s="179"/>
      <c r="DF1085" s="179"/>
      <c r="DG1085" s="179"/>
      <c r="DH1085" s="179"/>
      <c r="DI1085" s="179"/>
      <c r="DJ1085" s="179"/>
      <c r="DK1085" s="179"/>
      <c r="DL1085" s="179"/>
    </row>
    <row r="1086" spans="1:116" x14ac:dyDescent="0.4">
      <c r="E1086" s="8"/>
      <c r="H1086" s="12"/>
      <c r="I1086" s="60"/>
      <c r="J1086" s="60"/>
      <c r="K1086" s="15"/>
      <c r="L1086" s="15"/>
      <c r="M1086" s="15"/>
      <c r="N1086" s="15"/>
      <c r="O1086" s="15"/>
      <c r="P1086" s="15"/>
      <c r="R1086" s="15"/>
      <c r="S1086" s="76"/>
      <c r="T1086" s="76"/>
      <c r="U1086" s="76"/>
      <c r="V1086" s="76"/>
      <c r="W1086" s="76"/>
      <c r="X1086" s="76"/>
      <c r="Y1086" s="76"/>
      <c r="Z1086" s="76"/>
      <c r="AA1086" s="76"/>
      <c r="AB1086" s="76"/>
      <c r="AC1086" s="76"/>
      <c r="AD1086" s="76"/>
      <c r="AE1086" s="76"/>
      <c r="AF1086" s="76"/>
      <c r="AG1086" s="76"/>
      <c r="AH1086" s="76"/>
      <c r="AI1086" s="76"/>
      <c r="AJ1086" s="76"/>
      <c r="AK1086" s="76"/>
      <c r="AL1086" s="76"/>
      <c r="AM1086" s="76"/>
      <c r="AN1086" s="76"/>
      <c r="AO1086" s="76"/>
      <c r="AP1086" s="76"/>
      <c r="AQ1086" s="76"/>
      <c r="AR1086" s="76"/>
      <c r="AS1086" s="76"/>
      <c r="AT1086" s="76"/>
      <c r="AU1086" s="76"/>
      <c r="AV1086" s="76"/>
      <c r="AW1086" s="76"/>
      <c r="AX1086" s="76"/>
      <c r="AY1086" s="76"/>
      <c r="AZ1086" s="76"/>
      <c r="BA1086" s="76"/>
      <c r="BB1086" s="76"/>
      <c r="BC1086" s="76"/>
      <c r="BD1086" s="76"/>
      <c r="BE1086" s="76"/>
      <c r="BF1086" s="76"/>
      <c r="BG1086" s="76"/>
      <c r="BH1086" s="76"/>
      <c r="BI1086" s="76"/>
      <c r="BJ1086" s="76"/>
      <c r="BK1086" s="76"/>
      <c r="BL1086" s="76"/>
      <c r="BM1086" s="76"/>
      <c r="BN1086" s="76"/>
      <c r="BO1086" s="76"/>
      <c r="BP1086" s="76"/>
      <c r="BQ1086" s="76"/>
      <c r="BR1086" s="76"/>
      <c r="BS1086" s="76"/>
      <c r="BT1086" s="76"/>
      <c r="BU1086" s="76"/>
      <c r="BV1086" s="76"/>
      <c r="BW1086" s="76"/>
      <c r="BX1086" s="76"/>
      <c r="BY1086" s="76"/>
      <c r="BZ1086" s="76"/>
      <c r="CA1086" s="76"/>
      <c r="CB1086" s="76"/>
      <c r="CC1086" s="76"/>
      <c r="CD1086" s="76"/>
      <c r="CE1086" s="76"/>
      <c r="CF1086" s="76"/>
      <c r="CG1086" s="76"/>
      <c r="CH1086" s="76"/>
      <c r="CI1086" s="76"/>
      <c r="CJ1086" s="76"/>
      <c r="CK1086" s="76"/>
      <c r="CL1086" s="76"/>
      <c r="CN1086" s="60"/>
      <c r="CO1086" s="76"/>
      <c r="CP1086" s="76"/>
      <c r="CQ1086" s="76"/>
      <c r="CR1086" s="76"/>
      <c r="CS1086" s="76"/>
      <c r="CT1086" s="76"/>
      <c r="CU1086" s="76"/>
      <c r="CV1086" s="76"/>
      <c r="CW1086" s="76"/>
      <c r="CX1086" s="76"/>
      <c r="CY1086" s="76"/>
      <c r="CZ1086" s="76"/>
      <c r="DA1086" s="76"/>
      <c r="DB1086" s="76"/>
      <c r="DC1086" s="76"/>
      <c r="DD1086" s="76"/>
      <c r="DE1086" s="76"/>
      <c r="DF1086" s="76"/>
      <c r="DG1086" s="76"/>
      <c r="DH1086" s="76"/>
      <c r="DI1086" s="76"/>
      <c r="DJ1086" s="76"/>
      <c r="DK1086" s="76"/>
      <c r="DL1086" s="76"/>
    </row>
    <row r="1087" spans="1:116" x14ac:dyDescent="0.4">
      <c r="E1087" s="8"/>
      <c r="H1087" s="12"/>
      <c r="I1087" s="60"/>
      <c r="J1087" s="60"/>
      <c r="K1087" s="15"/>
      <c r="L1087" s="15"/>
      <c r="M1087" s="15"/>
      <c r="N1087" s="15"/>
      <c r="O1087" s="15"/>
      <c r="P1087" s="15"/>
      <c r="R1087" s="15"/>
      <c r="S1087" s="76"/>
      <c r="T1087" s="76"/>
      <c r="U1087" s="76"/>
      <c r="V1087" s="76"/>
      <c r="W1087" s="76"/>
      <c r="X1087" s="76"/>
      <c r="Y1087" s="76"/>
      <c r="Z1087" s="76"/>
      <c r="AA1087" s="76"/>
      <c r="AB1087" s="76"/>
      <c r="AC1087" s="76"/>
      <c r="AD1087" s="76"/>
      <c r="AE1087" s="76"/>
      <c r="AF1087" s="76"/>
      <c r="AG1087" s="76"/>
      <c r="AH1087" s="76"/>
      <c r="AI1087" s="76"/>
      <c r="AJ1087" s="76"/>
      <c r="AK1087" s="76"/>
      <c r="AL1087" s="76"/>
      <c r="AM1087" s="76"/>
      <c r="AN1087" s="76"/>
      <c r="AO1087" s="76"/>
      <c r="AP1087" s="76"/>
      <c r="AQ1087" s="76"/>
      <c r="AR1087" s="76"/>
      <c r="AS1087" s="76"/>
      <c r="AT1087" s="76"/>
      <c r="AU1087" s="76"/>
      <c r="AV1087" s="76"/>
      <c r="AW1087" s="76"/>
      <c r="AX1087" s="76"/>
      <c r="AY1087" s="76"/>
      <c r="AZ1087" s="76"/>
      <c r="BA1087" s="76"/>
      <c r="BB1087" s="76"/>
      <c r="BC1087" s="76"/>
      <c r="BD1087" s="76"/>
      <c r="BE1087" s="76"/>
      <c r="BF1087" s="76"/>
      <c r="BG1087" s="76"/>
      <c r="BH1087" s="76"/>
      <c r="BI1087" s="76"/>
      <c r="BJ1087" s="76"/>
      <c r="BK1087" s="76"/>
      <c r="BL1087" s="76"/>
      <c r="BM1087" s="76"/>
      <c r="BN1087" s="76"/>
      <c r="BO1087" s="76"/>
      <c r="BP1087" s="76"/>
      <c r="BQ1087" s="76"/>
      <c r="BR1087" s="76"/>
      <c r="BS1087" s="76"/>
      <c r="BT1087" s="76"/>
      <c r="BU1087" s="76"/>
      <c r="BV1087" s="76"/>
      <c r="BW1087" s="76"/>
      <c r="BX1087" s="76"/>
      <c r="BY1087" s="76"/>
      <c r="BZ1087" s="76"/>
      <c r="CA1087" s="76"/>
      <c r="CB1087" s="76"/>
      <c r="CC1087" s="76"/>
      <c r="CD1087" s="76"/>
      <c r="CE1087" s="76"/>
      <c r="CF1087" s="76"/>
      <c r="CG1087" s="76"/>
      <c r="CH1087" s="76"/>
      <c r="CI1087" s="76"/>
      <c r="CJ1087" s="76"/>
      <c r="CK1087" s="76"/>
      <c r="CL1087" s="76"/>
      <c r="CN1087" s="60"/>
      <c r="CO1087" s="76"/>
      <c r="CP1087" s="76"/>
      <c r="CQ1087" s="76"/>
      <c r="CR1087" s="76"/>
      <c r="CS1087" s="76"/>
      <c r="CT1087" s="76"/>
      <c r="CU1087" s="76"/>
      <c r="CV1087" s="76"/>
      <c r="CW1087" s="76"/>
      <c r="CX1087" s="76"/>
      <c r="CY1087" s="76"/>
      <c r="CZ1087" s="76"/>
      <c r="DA1087" s="76"/>
      <c r="DB1087" s="76"/>
      <c r="DC1087" s="76"/>
      <c r="DD1087" s="76"/>
      <c r="DE1087" s="76"/>
      <c r="DF1087" s="76"/>
      <c r="DG1087" s="76"/>
      <c r="DH1087" s="76"/>
      <c r="DI1087" s="76"/>
      <c r="DJ1087" s="76"/>
      <c r="DK1087" s="76"/>
      <c r="DL1087" s="76"/>
    </row>
    <row r="1088" spans="1:116" x14ac:dyDescent="0.4">
      <c r="E1088" s="8"/>
      <c r="H1088" s="12"/>
      <c r="I1088" s="60"/>
      <c r="J1088" s="60"/>
      <c r="K1088" s="15"/>
      <c r="L1088" s="15"/>
      <c r="M1088" s="15"/>
      <c r="N1088" s="15"/>
      <c r="O1088" s="15"/>
      <c r="P1088" s="15"/>
      <c r="R1088" s="15"/>
      <c r="S1088" s="76"/>
      <c r="T1088" s="76"/>
      <c r="U1088" s="76"/>
      <c r="V1088" s="76"/>
      <c r="W1088" s="76"/>
      <c r="X1088" s="76"/>
      <c r="Y1088" s="76"/>
      <c r="Z1088" s="76"/>
      <c r="AA1088" s="76"/>
      <c r="AB1088" s="76"/>
      <c r="AC1088" s="76"/>
      <c r="AD1088" s="76"/>
      <c r="AE1088" s="76"/>
      <c r="AF1088" s="76"/>
      <c r="AG1088" s="76"/>
      <c r="AH1088" s="76"/>
      <c r="AI1088" s="76"/>
      <c r="AJ1088" s="76"/>
      <c r="AK1088" s="76"/>
      <c r="AL1088" s="76"/>
      <c r="AM1088" s="76"/>
      <c r="AN1088" s="76"/>
      <c r="AO1088" s="76"/>
      <c r="AP1088" s="76"/>
      <c r="AQ1088" s="76"/>
      <c r="AR1088" s="76"/>
      <c r="AS1088" s="76"/>
      <c r="AT1088" s="76"/>
      <c r="AU1088" s="76"/>
      <c r="AV1088" s="76"/>
      <c r="AW1088" s="76"/>
      <c r="AX1088" s="76"/>
      <c r="AY1088" s="76"/>
      <c r="AZ1088" s="76"/>
      <c r="BA1088" s="76"/>
      <c r="BB1088" s="76"/>
      <c r="BC1088" s="76"/>
      <c r="BD1088" s="76"/>
      <c r="BE1088" s="76"/>
      <c r="BF1088" s="76"/>
      <c r="BG1088" s="76"/>
      <c r="BH1088" s="76"/>
      <c r="BI1088" s="76"/>
      <c r="BJ1088" s="76"/>
      <c r="BK1088" s="76"/>
      <c r="BL1088" s="76"/>
      <c r="BM1088" s="76"/>
      <c r="BN1088" s="76"/>
      <c r="BO1088" s="76"/>
      <c r="BP1088" s="76"/>
      <c r="BQ1088" s="76"/>
      <c r="BR1088" s="76"/>
      <c r="BS1088" s="76"/>
      <c r="BT1088" s="76"/>
      <c r="BU1088" s="76"/>
      <c r="BV1088" s="76"/>
      <c r="BW1088" s="76"/>
      <c r="BX1088" s="76"/>
      <c r="BY1088" s="76"/>
      <c r="BZ1088" s="76"/>
      <c r="CA1088" s="76"/>
      <c r="CB1088" s="76"/>
      <c r="CC1088" s="76"/>
      <c r="CD1088" s="76"/>
      <c r="CE1088" s="76"/>
      <c r="CF1088" s="76"/>
      <c r="CG1088" s="76"/>
      <c r="CH1088" s="76"/>
      <c r="CI1088" s="76"/>
      <c r="CJ1088" s="76"/>
      <c r="CK1088" s="76"/>
      <c r="CL1088" s="76"/>
      <c r="CN1088" s="60"/>
      <c r="CO1088" s="76"/>
      <c r="CP1088" s="76"/>
      <c r="CQ1088" s="76"/>
      <c r="CR1088" s="76"/>
      <c r="CS1088" s="76"/>
      <c r="CT1088" s="76"/>
      <c r="CU1088" s="76"/>
      <c r="CV1088" s="76"/>
      <c r="CW1088" s="76"/>
      <c r="CX1088" s="76"/>
      <c r="CY1088" s="76"/>
      <c r="CZ1088" s="76"/>
      <c r="DA1088" s="76"/>
      <c r="DB1088" s="76"/>
      <c r="DC1088" s="76"/>
      <c r="DD1088" s="76"/>
      <c r="DE1088" s="76"/>
      <c r="DF1088" s="76"/>
      <c r="DG1088" s="76"/>
      <c r="DH1088" s="76"/>
      <c r="DI1088" s="76"/>
      <c r="DJ1088" s="76"/>
      <c r="DK1088" s="76"/>
      <c r="DL1088" s="76"/>
    </row>
    <row r="1089" spans="1:116" x14ac:dyDescent="0.4">
      <c r="E1089" s="8"/>
      <c r="H1089" s="12"/>
      <c r="I1089" s="60"/>
      <c r="J1089" s="60"/>
      <c r="K1089" s="15"/>
      <c r="L1089" s="15"/>
      <c r="M1089" s="15"/>
      <c r="N1089" s="15"/>
      <c r="O1089" s="15"/>
      <c r="P1089" s="15"/>
      <c r="R1089" s="15"/>
      <c r="S1089" s="76"/>
      <c r="T1089" s="76"/>
      <c r="U1089" s="76"/>
      <c r="V1089" s="76"/>
      <c r="W1089" s="76"/>
      <c r="X1089" s="76"/>
      <c r="Y1089" s="76"/>
      <c r="Z1089" s="76"/>
      <c r="AA1089" s="76"/>
      <c r="AB1089" s="76"/>
      <c r="AC1089" s="76"/>
      <c r="AD1089" s="76"/>
      <c r="AE1089" s="76"/>
      <c r="AF1089" s="76"/>
      <c r="AG1089" s="76"/>
      <c r="AH1089" s="76"/>
      <c r="AI1089" s="76"/>
      <c r="AJ1089" s="76"/>
      <c r="AK1089" s="76"/>
      <c r="AL1089" s="76"/>
      <c r="AM1089" s="76"/>
      <c r="AN1089" s="76"/>
      <c r="AO1089" s="76"/>
      <c r="AP1089" s="76"/>
      <c r="AQ1089" s="76"/>
      <c r="AR1089" s="76"/>
      <c r="AS1089" s="76"/>
      <c r="AT1089" s="76"/>
      <c r="AU1089" s="76"/>
      <c r="AV1089" s="76"/>
      <c r="AW1089" s="76"/>
      <c r="AX1089" s="76"/>
      <c r="AY1089" s="76"/>
      <c r="AZ1089" s="76"/>
      <c r="BA1089" s="76"/>
      <c r="BB1089" s="76"/>
      <c r="BC1089" s="76"/>
      <c r="BD1089" s="76"/>
      <c r="BE1089" s="76"/>
      <c r="BF1089" s="76"/>
      <c r="BG1089" s="76"/>
      <c r="BH1089" s="76"/>
      <c r="BI1089" s="76"/>
      <c r="BJ1089" s="76"/>
      <c r="BK1089" s="76"/>
      <c r="BL1089" s="76"/>
      <c r="BM1089" s="76"/>
      <c r="BN1089" s="76"/>
      <c r="BO1089" s="76"/>
      <c r="BP1089" s="76"/>
      <c r="BQ1089" s="76"/>
      <c r="BR1089" s="76"/>
      <c r="BS1089" s="76"/>
      <c r="BT1089" s="76"/>
      <c r="BU1089" s="76"/>
      <c r="BV1089" s="76"/>
      <c r="BW1089" s="76"/>
      <c r="BX1089" s="76"/>
      <c r="BY1089" s="76"/>
      <c r="BZ1089" s="76"/>
      <c r="CA1089" s="76"/>
      <c r="CB1089" s="76"/>
      <c r="CC1089" s="76"/>
      <c r="CD1089" s="76"/>
      <c r="CE1089" s="76"/>
      <c r="CF1089" s="76"/>
      <c r="CG1089" s="76"/>
      <c r="CH1089" s="76"/>
      <c r="CI1089" s="76"/>
      <c r="CJ1089" s="76"/>
      <c r="CK1089" s="76"/>
      <c r="CL1089" s="76"/>
      <c r="CN1089" s="60"/>
      <c r="CO1089" s="76"/>
      <c r="CP1089" s="76"/>
      <c r="CQ1089" s="76"/>
      <c r="CR1089" s="76"/>
      <c r="CS1089" s="76"/>
      <c r="CT1089" s="76"/>
      <c r="CU1089" s="76"/>
      <c r="CV1089" s="76"/>
      <c r="CW1089" s="76"/>
      <c r="CX1089" s="76"/>
      <c r="CY1089" s="76"/>
      <c r="CZ1089" s="76"/>
      <c r="DA1089" s="76"/>
      <c r="DB1089" s="76"/>
      <c r="DC1089" s="76"/>
      <c r="DD1089" s="76"/>
      <c r="DE1089" s="76"/>
      <c r="DF1089" s="76"/>
      <c r="DG1089" s="76"/>
      <c r="DH1089" s="76"/>
      <c r="DI1089" s="76"/>
      <c r="DJ1089" s="76"/>
      <c r="DK1089" s="76"/>
      <c r="DL1089" s="76"/>
    </row>
    <row r="1090" spans="1:116" x14ac:dyDescent="0.4">
      <c r="E1090" s="8"/>
      <c r="H1090" s="12"/>
      <c r="I1090" s="60"/>
      <c r="J1090" s="60"/>
      <c r="K1090" s="15"/>
      <c r="L1090" s="15"/>
      <c r="M1090" s="15"/>
      <c r="N1090" s="15"/>
      <c r="O1090" s="15"/>
      <c r="P1090" s="15"/>
      <c r="R1090" s="15"/>
      <c r="S1090" s="76"/>
      <c r="T1090" s="76"/>
      <c r="U1090" s="76"/>
      <c r="V1090" s="76"/>
      <c r="W1090" s="76"/>
      <c r="X1090" s="76"/>
      <c r="Y1090" s="76"/>
      <c r="Z1090" s="76"/>
      <c r="AA1090" s="76"/>
      <c r="AB1090" s="76"/>
      <c r="AC1090" s="76"/>
      <c r="AD1090" s="76"/>
      <c r="AE1090" s="76"/>
      <c r="AF1090" s="76"/>
      <c r="AG1090" s="76"/>
      <c r="AH1090" s="76"/>
      <c r="AI1090" s="76"/>
      <c r="AJ1090" s="76"/>
      <c r="AK1090" s="76"/>
      <c r="AL1090" s="76"/>
      <c r="AM1090" s="76"/>
      <c r="AN1090" s="76"/>
      <c r="AO1090" s="76"/>
      <c r="AP1090" s="76"/>
      <c r="AQ1090" s="76"/>
      <c r="AR1090" s="76"/>
      <c r="AS1090" s="76"/>
      <c r="AT1090" s="76"/>
      <c r="AU1090" s="76"/>
      <c r="AV1090" s="76"/>
      <c r="AW1090" s="76"/>
      <c r="AX1090" s="76"/>
      <c r="AY1090" s="76"/>
      <c r="AZ1090" s="76"/>
      <c r="BA1090" s="76"/>
      <c r="BB1090" s="76"/>
      <c r="BC1090" s="76"/>
      <c r="BD1090" s="76"/>
      <c r="BE1090" s="76"/>
      <c r="BF1090" s="76"/>
      <c r="BG1090" s="76"/>
      <c r="BH1090" s="76"/>
      <c r="BI1090" s="76"/>
      <c r="BJ1090" s="76"/>
      <c r="BK1090" s="76"/>
      <c r="BL1090" s="76"/>
      <c r="BM1090" s="76"/>
      <c r="BN1090" s="76"/>
      <c r="BO1090" s="76"/>
      <c r="BP1090" s="76"/>
      <c r="BQ1090" s="76"/>
      <c r="BR1090" s="76"/>
      <c r="BS1090" s="76"/>
      <c r="BT1090" s="76"/>
      <c r="BU1090" s="76"/>
      <c r="BV1090" s="76"/>
      <c r="BW1090" s="76"/>
      <c r="BX1090" s="76"/>
      <c r="BY1090" s="76"/>
      <c r="BZ1090" s="76"/>
      <c r="CA1090" s="76"/>
      <c r="CB1090" s="76"/>
      <c r="CC1090" s="76"/>
      <c r="CD1090" s="76"/>
      <c r="CE1090" s="76"/>
      <c r="CF1090" s="76"/>
      <c r="CG1090" s="76"/>
      <c r="CH1090" s="76"/>
      <c r="CI1090" s="76"/>
      <c r="CJ1090" s="76"/>
      <c r="CK1090" s="76"/>
      <c r="CL1090" s="76"/>
      <c r="CN1090" s="60"/>
      <c r="CO1090" s="76"/>
      <c r="CP1090" s="76"/>
      <c r="CQ1090" s="76"/>
      <c r="CR1090" s="76"/>
      <c r="CS1090" s="76"/>
      <c r="CT1090" s="76"/>
      <c r="CU1090" s="76"/>
      <c r="CV1090" s="76"/>
      <c r="CW1090" s="76"/>
      <c r="CX1090" s="76"/>
      <c r="CY1090" s="76"/>
      <c r="CZ1090" s="76"/>
      <c r="DA1090" s="76"/>
      <c r="DB1090" s="76"/>
      <c r="DC1090" s="76"/>
      <c r="DD1090" s="76"/>
      <c r="DE1090" s="76"/>
      <c r="DF1090" s="76"/>
      <c r="DG1090" s="76"/>
      <c r="DH1090" s="76"/>
      <c r="DI1090" s="76"/>
      <c r="DJ1090" s="76"/>
      <c r="DK1090" s="76"/>
      <c r="DL1090" s="76"/>
    </row>
    <row r="1091" spans="1:116" x14ac:dyDescent="0.4">
      <c r="E1091" s="8"/>
      <c r="H1091" s="12"/>
      <c r="I1091" s="60"/>
      <c r="J1091" s="60"/>
      <c r="K1091" s="15"/>
      <c r="L1091" s="15"/>
      <c r="M1091" s="15"/>
      <c r="N1091" s="15"/>
      <c r="O1091" s="15"/>
      <c r="P1091" s="15"/>
      <c r="R1091" s="15"/>
      <c r="S1091" s="76"/>
      <c r="T1091" s="76"/>
      <c r="U1091" s="76"/>
      <c r="V1091" s="76"/>
      <c r="W1091" s="76"/>
      <c r="X1091" s="76"/>
      <c r="Y1091" s="76"/>
      <c r="Z1091" s="76"/>
      <c r="AA1091" s="76"/>
      <c r="AB1091" s="76"/>
      <c r="AC1091" s="76"/>
      <c r="AD1091" s="76"/>
      <c r="AE1091" s="76"/>
      <c r="AF1091" s="76"/>
      <c r="AG1091" s="76"/>
      <c r="AH1091" s="76"/>
      <c r="AI1091" s="76"/>
      <c r="AJ1091" s="76"/>
      <c r="AK1091" s="76"/>
      <c r="AL1091" s="76"/>
      <c r="AM1091" s="76"/>
      <c r="AN1091" s="76"/>
      <c r="AO1091" s="76"/>
      <c r="AP1091" s="76"/>
      <c r="AQ1091" s="76"/>
      <c r="AR1091" s="76"/>
      <c r="AS1091" s="76"/>
      <c r="AT1091" s="76"/>
      <c r="AU1091" s="76"/>
      <c r="AV1091" s="76"/>
      <c r="AW1091" s="76"/>
      <c r="AX1091" s="76"/>
      <c r="AY1091" s="76"/>
      <c r="AZ1091" s="76"/>
      <c r="BA1091" s="76"/>
      <c r="BB1091" s="76"/>
      <c r="BC1091" s="76"/>
      <c r="BD1091" s="76"/>
      <c r="BE1091" s="76"/>
      <c r="BF1091" s="76"/>
      <c r="BG1091" s="76"/>
      <c r="BH1091" s="76"/>
      <c r="BI1091" s="76"/>
      <c r="BJ1091" s="76"/>
      <c r="BK1091" s="76"/>
      <c r="BL1091" s="76"/>
      <c r="BM1091" s="76"/>
      <c r="BN1091" s="76"/>
      <c r="BO1091" s="76"/>
      <c r="BP1091" s="76"/>
      <c r="BQ1091" s="76"/>
      <c r="BR1091" s="76"/>
      <c r="BS1091" s="76"/>
      <c r="BT1091" s="76"/>
      <c r="BU1091" s="76"/>
      <c r="BV1091" s="76"/>
      <c r="BW1091" s="76"/>
      <c r="BX1091" s="76"/>
      <c r="BY1091" s="76"/>
      <c r="BZ1091" s="76"/>
      <c r="CA1091" s="76"/>
      <c r="CB1091" s="76"/>
      <c r="CC1091" s="76"/>
      <c r="CD1091" s="76"/>
      <c r="CE1091" s="76"/>
      <c r="CF1091" s="76"/>
      <c r="CG1091" s="76"/>
      <c r="CH1091" s="76"/>
      <c r="CI1091" s="76"/>
      <c r="CJ1091" s="76"/>
      <c r="CK1091" s="76"/>
      <c r="CL1091" s="76"/>
      <c r="CN1091" s="60"/>
      <c r="CO1091" s="76"/>
      <c r="CP1091" s="76"/>
      <c r="CQ1091" s="76"/>
      <c r="CR1091" s="76"/>
      <c r="CS1091" s="76"/>
      <c r="CT1091" s="76"/>
      <c r="CU1091" s="76"/>
      <c r="CV1091" s="76"/>
      <c r="CW1091" s="76"/>
      <c r="CX1091" s="76"/>
      <c r="CY1091" s="76"/>
      <c r="CZ1091" s="76"/>
      <c r="DA1091" s="76"/>
      <c r="DB1091" s="76"/>
      <c r="DC1091" s="76"/>
      <c r="DD1091" s="76"/>
      <c r="DE1091" s="76"/>
      <c r="DF1091" s="76"/>
      <c r="DG1091" s="76"/>
      <c r="DH1091" s="76"/>
      <c r="DI1091" s="76"/>
      <c r="DJ1091" s="76"/>
      <c r="DK1091" s="76"/>
      <c r="DL1091" s="76"/>
    </row>
    <row r="1092" spans="1:116" x14ac:dyDescent="0.4">
      <c r="E1092" s="8"/>
      <c r="H1092" s="12"/>
      <c r="I1092" s="60"/>
      <c r="J1092" s="60"/>
      <c r="K1092" s="15"/>
      <c r="L1092" s="15"/>
      <c r="M1092" s="15"/>
      <c r="N1092" s="15"/>
      <c r="O1092" s="15"/>
      <c r="P1092" s="15"/>
      <c r="R1092" s="15"/>
      <c r="S1092" s="76"/>
      <c r="T1092" s="76"/>
      <c r="U1092" s="76"/>
      <c r="V1092" s="76"/>
      <c r="W1092" s="76"/>
      <c r="X1092" s="76"/>
      <c r="Y1092" s="76"/>
      <c r="Z1092" s="76"/>
      <c r="AA1092" s="76"/>
      <c r="AB1092" s="76"/>
      <c r="AC1092" s="76"/>
      <c r="AD1092" s="76"/>
      <c r="AE1092" s="76"/>
      <c r="AF1092" s="76"/>
      <c r="AG1092" s="76"/>
      <c r="AH1092" s="76"/>
      <c r="AI1092" s="76"/>
      <c r="AJ1092" s="76"/>
      <c r="AK1092" s="76"/>
      <c r="AL1092" s="76"/>
      <c r="AM1092" s="76"/>
      <c r="AN1092" s="76"/>
      <c r="AO1092" s="76"/>
      <c r="AP1092" s="76"/>
      <c r="AQ1092" s="76"/>
      <c r="AR1092" s="76"/>
      <c r="AS1092" s="76"/>
      <c r="AT1092" s="76"/>
      <c r="AU1092" s="76"/>
      <c r="AV1092" s="76"/>
      <c r="AW1092" s="76"/>
      <c r="AX1092" s="76"/>
      <c r="AY1092" s="76"/>
      <c r="AZ1092" s="76"/>
      <c r="BA1092" s="76"/>
      <c r="BB1092" s="76"/>
      <c r="BC1092" s="76"/>
      <c r="BD1092" s="76"/>
      <c r="BE1092" s="76"/>
      <c r="BF1092" s="76"/>
      <c r="BG1092" s="76"/>
      <c r="BH1092" s="76"/>
      <c r="BI1092" s="76"/>
      <c r="BJ1092" s="76"/>
      <c r="BK1092" s="76"/>
      <c r="BL1092" s="76"/>
      <c r="BM1092" s="76"/>
      <c r="BN1092" s="76"/>
      <c r="BO1092" s="76"/>
      <c r="BP1092" s="76"/>
      <c r="BQ1092" s="76"/>
      <c r="BR1092" s="76"/>
      <c r="BS1092" s="76"/>
      <c r="BT1092" s="76"/>
      <c r="BU1092" s="76"/>
      <c r="BV1092" s="76"/>
      <c r="BW1092" s="76"/>
      <c r="BX1092" s="76"/>
      <c r="BY1092" s="76"/>
      <c r="BZ1092" s="76"/>
      <c r="CA1092" s="76"/>
      <c r="CB1092" s="76"/>
      <c r="CC1092" s="76"/>
      <c r="CD1092" s="76"/>
      <c r="CE1092" s="76"/>
      <c r="CF1092" s="76"/>
      <c r="CG1092" s="76"/>
      <c r="CH1092" s="76"/>
      <c r="CI1092" s="76"/>
      <c r="CJ1092" s="76"/>
      <c r="CK1092" s="76"/>
      <c r="CL1092" s="76"/>
      <c r="CN1092" s="60"/>
      <c r="CO1092" s="76"/>
      <c r="CP1092" s="76"/>
      <c r="CQ1092" s="76"/>
      <c r="CR1092" s="76"/>
      <c r="CS1092" s="76"/>
      <c r="CT1092" s="76"/>
      <c r="CU1092" s="76"/>
      <c r="CV1092" s="76"/>
      <c r="CW1092" s="76"/>
      <c r="CX1092" s="76"/>
      <c r="CY1092" s="76"/>
      <c r="CZ1092" s="76"/>
      <c r="DA1092" s="76"/>
      <c r="DB1092" s="76"/>
      <c r="DC1092" s="76"/>
      <c r="DD1092" s="76"/>
      <c r="DE1092" s="76"/>
      <c r="DF1092" s="76"/>
      <c r="DG1092" s="76"/>
      <c r="DH1092" s="76"/>
      <c r="DI1092" s="76"/>
      <c r="DJ1092" s="76"/>
      <c r="DK1092" s="76"/>
      <c r="DL1092" s="76"/>
    </row>
    <row r="1093" spans="1:116" x14ac:dyDescent="0.4">
      <c r="E1093" s="8"/>
      <c r="H1093" s="12"/>
      <c r="I1093" s="60"/>
      <c r="J1093" s="60"/>
      <c r="K1093" s="15"/>
      <c r="L1093" s="15"/>
      <c r="M1093" s="15"/>
      <c r="N1093" s="15"/>
      <c r="O1093" s="15"/>
      <c r="P1093" s="15"/>
      <c r="R1093" s="15"/>
      <c r="S1093" s="76"/>
      <c r="T1093" s="76"/>
      <c r="U1093" s="76"/>
      <c r="V1093" s="76"/>
      <c r="W1093" s="76"/>
      <c r="X1093" s="76"/>
      <c r="Y1093" s="76"/>
      <c r="Z1093" s="76"/>
      <c r="AA1093" s="76"/>
      <c r="AB1093" s="76"/>
      <c r="AC1093" s="76"/>
      <c r="AD1093" s="76"/>
      <c r="AE1093" s="76"/>
      <c r="AF1093" s="76"/>
      <c r="AG1093" s="76"/>
      <c r="AH1093" s="76"/>
      <c r="AI1093" s="76"/>
      <c r="AJ1093" s="76"/>
      <c r="AK1093" s="76"/>
      <c r="AL1093" s="76"/>
      <c r="AM1093" s="76"/>
      <c r="AN1093" s="76"/>
      <c r="AO1093" s="76"/>
      <c r="AP1093" s="76"/>
      <c r="AQ1093" s="76"/>
      <c r="AR1093" s="76"/>
      <c r="AS1093" s="76"/>
      <c r="AT1093" s="76"/>
      <c r="AU1093" s="76"/>
      <c r="AV1093" s="76"/>
      <c r="AW1093" s="76"/>
      <c r="AX1093" s="76"/>
      <c r="AY1093" s="76"/>
      <c r="AZ1093" s="76"/>
      <c r="BA1093" s="76"/>
      <c r="BB1093" s="76"/>
      <c r="BC1093" s="76"/>
      <c r="BD1093" s="76"/>
      <c r="BE1093" s="76"/>
      <c r="BF1093" s="76"/>
      <c r="BG1093" s="76"/>
      <c r="BH1093" s="76"/>
      <c r="BI1093" s="76"/>
      <c r="BJ1093" s="76"/>
      <c r="BK1093" s="76"/>
      <c r="BL1093" s="76"/>
      <c r="BM1093" s="76"/>
      <c r="BN1093" s="76"/>
      <c r="BO1093" s="76"/>
      <c r="BP1093" s="76"/>
      <c r="BQ1093" s="76"/>
      <c r="BR1093" s="76"/>
      <c r="BS1093" s="76"/>
      <c r="BT1093" s="76"/>
      <c r="BU1093" s="76"/>
      <c r="BV1093" s="76"/>
      <c r="BW1093" s="76"/>
      <c r="BX1093" s="76"/>
      <c r="BY1093" s="76"/>
      <c r="BZ1093" s="76"/>
      <c r="CA1093" s="76"/>
      <c r="CB1093" s="76"/>
      <c r="CC1093" s="76"/>
      <c r="CD1093" s="76"/>
      <c r="CE1093" s="76"/>
      <c r="CF1093" s="76"/>
      <c r="CG1093" s="76"/>
      <c r="CH1093" s="76"/>
      <c r="CI1093" s="76"/>
      <c r="CJ1093" s="76"/>
      <c r="CK1093" s="76"/>
      <c r="CL1093" s="76"/>
      <c r="CN1093" s="60"/>
      <c r="CO1093" s="76"/>
      <c r="CP1093" s="76"/>
      <c r="CQ1093" s="76"/>
      <c r="CR1093" s="76"/>
      <c r="CS1093" s="76"/>
      <c r="CT1093" s="76"/>
      <c r="CU1093" s="76"/>
      <c r="CV1093" s="76"/>
      <c r="CW1093" s="76"/>
      <c r="CX1093" s="76"/>
      <c r="CY1093" s="76"/>
      <c r="CZ1093" s="76"/>
      <c r="DA1093" s="76"/>
      <c r="DB1093" s="76"/>
      <c r="DC1093" s="76"/>
      <c r="DD1093" s="76"/>
      <c r="DE1093" s="76"/>
      <c r="DF1093" s="76"/>
      <c r="DG1093" s="76"/>
      <c r="DH1093" s="76"/>
      <c r="DI1093" s="76"/>
      <c r="DJ1093" s="76"/>
      <c r="DK1093" s="76"/>
      <c r="DL1093" s="76"/>
    </row>
    <row r="1094" spans="1:116" x14ac:dyDescent="0.4">
      <c r="E1094" s="8"/>
      <c r="H1094" s="12"/>
      <c r="I1094" s="60"/>
      <c r="J1094" s="60"/>
      <c r="K1094" s="15"/>
      <c r="L1094" s="15"/>
      <c r="M1094" s="15"/>
      <c r="N1094" s="15"/>
      <c r="O1094" s="15"/>
      <c r="P1094" s="15"/>
      <c r="R1094" s="15"/>
      <c r="S1094" s="76"/>
      <c r="T1094" s="76"/>
      <c r="U1094" s="76"/>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c r="CN1094" s="60"/>
      <c r="CO1094" s="76"/>
      <c r="CP1094" s="76"/>
      <c r="CQ1094" s="76"/>
      <c r="CR1094" s="76"/>
      <c r="CS1094" s="76"/>
      <c r="CT1094" s="76"/>
      <c r="CU1094" s="76"/>
      <c r="CV1094" s="76"/>
      <c r="CW1094" s="76"/>
      <c r="CX1094" s="76"/>
      <c r="CY1094" s="76"/>
      <c r="CZ1094" s="76"/>
      <c r="DA1094" s="76"/>
      <c r="DB1094" s="76"/>
      <c r="DC1094" s="76"/>
      <c r="DD1094" s="76"/>
      <c r="DE1094" s="76"/>
      <c r="DF1094" s="76"/>
      <c r="DG1094" s="76"/>
      <c r="DH1094" s="76"/>
      <c r="DI1094" s="76"/>
      <c r="DJ1094" s="76"/>
      <c r="DK1094" s="76"/>
      <c r="DL1094" s="76"/>
    </row>
    <row r="1095" spans="1:116" x14ac:dyDescent="0.4">
      <c r="E1095" s="8"/>
      <c r="H1095" s="12"/>
      <c r="I1095" s="60"/>
      <c r="J1095" s="60"/>
      <c r="K1095" s="15"/>
      <c r="L1095" s="15"/>
      <c r="M1095" s="15"/>
      <c r="N1095" s="15"/>
      <c r="O1095" s="15"/>
      <c r="P1095" s="15"/>
      <c r="R1095" s="15"/>
      <c r="S1095" s="76"/>
      <c r="T1095" s="76"/>
      <c r="U1095" s="76"/>
      <c r="V1095" s="76"/>
      <c r="W1095" s="76"/>
      <c r="X1095" s="76"/>
      <c r="Y1095" s="76"/>
      <c r="Z1095" s="76"/>
      <c r="AA1095" s="76"/>
      <c r="AB1095" s="76"/>
      <c r="AC1095" s="76"/>
      <c r="AD1095" s="76"/>
      <c r="AE1095" s="76"/>
      <c r="AF1095" s="76"/>
      <c r="AG1095" s="76"/>
      <c r="AH1095" s="76"/>
      <c r="AI1095" s="76"/>
      <c r="AJ1095" s="76"/>
      <c r="AK1095" s="76"/>
      <c r="AL1095" s="76"/>
      <c r="AM1095" s="76"/>
      <c r="AN1095" s="76"/>
      <c r="AO1095" s="76"/>
      <c r="AP1095" s="76"/>
      <c r="AQ1095" s="76"/>
      <c r="AR1095" s="76"/>
      <c r="AS1095" s="76"/>
      <c r="AT1095" s="76"/>
      <c r="AU1095" s="76"/>
      <c r="AV1095" s="76"/>
      <c r="AW1095" s="76"/>
      <c r="AX1095" s="76"/>
      <c r="AY1095" s="76"/>
      <c r="AZ1095" s="76"/>
      <c r="BA1095" s="76"/>
      <c r="BB1095" s="76"/>
      <c r="BC1095" s="76"/>
      <c r="BD1095" s="76"/>
      <c r="BE1095" s="76"/>
      <c r="BF1095" s="76"/>
      <c r="BG1095" s="76"/>
      <c r="BH1095" s="76"/>
      <c r="BI1095" s="76"/>
      <c r="BJ1095" s="76"/>
      <c r="BK1095" s="76"/>
      <c r="BL1095" s="76"/>
      <c r="BM1095" s="76"/>
      <c r="BN1095" s="76"/>
      <c r="BO1095" s="76"/>
      <c r="BP1095" s="76"/>
      <c r="BQ1095" s="76"/>
      <c r="BR1095" s="76"/>
      <c r="BS1095" s="76"/>
      <c r="BT1095" s="76"/>
      <c r="BU1095" s="76"/>
      <c r="BV1095" s="76"/>
      <c r="BW1095" s="76"/>
      <c r="BX1095" s="76"/>
      <c r="BY1095" s="76"/>
      <c r="BZ1095" s="76"/>
      <c r="CA1095" s="76"/>
      <c r="CB1095" s="76"/>
      <c r="CC1095" s="76"/>
      <c r="CD1095" s="76"/>
      <c r="CE1095" s="76"/>
      <c r="CF1095" s="76"/>
      <c r="CG1095" s="76"/>
      <c r="CH1095" s="76"/>
      <c r="CI1095" s="76"/>
      <c r="CJ1095" s="76"/>
      <c r="CK1095" s="76"/>
      <c r="CL1095" s="76"/>
      <c r="CN1095" s="60"/>
      <c r="CO1095" s="76"/>
      <c r="CP1095" s="76"/>
      <c r="CQ1095" s="76"/>
      <c r="CR1095" s="76"/>
      <c r="CS1095" s="76"/>
      <c r="CT1095" s="76"/>
      <c r="CU1095" s="76"/>
      <c r="CV1095" s="76"/>
      <c r="CW1095" s="76"/>
      <c r="CX1095" s="76"/>
      <c r="CY1095" s="76"/>
      <c r="CZ1095" s="76"/>
      <c r="DA1095" s="76"/>
      <c r="DB1095" s="76"/>
      <c r="DC1095" s="76"/>
      <c r="DD1095" s="76"/>
      <c r="DE1095" s="76"/>
      <c r="DF1095" s="76"/>
      <c r="DG1095" s="76"/>
      <c r="DH1095" s="76"/>
      <c r="DI1095" s="76"/>
      <c r="DJ1095" s="76"/>
      <c r="DK1095" s="76"/>
      <c r="DL1095" s="76"/>
    </row>
    <row r="1096" spans="1:116" x14ac:dyDescent="0.4">
      <c r="E1096" s="8"/>
      <c r="H1096" s="12"/>
      <c r="I1096" s="60"/>
      <c r="J1096" s="60"/>
      <c r="K1096" s="15"/>
      <c r="L1096" s="15"/>
      <c r="M1096" s="15"/>
      <c r="N1096" s="15"/>
      <c r="O1096" s="15"/>
      <c r="P1096" s="15"/>
      <c r="R1096" s="15"/>
      <c r="S1096" s="76"/>
      <c r="T1096" s="76"/>
      <c r="U1096" s="76"/>
      <c r="V1096" s="76"/>
      <c r="W1096" s="76"/>
      <c r="X1096" s="76"/>
      <c r="Y1096" s="76"/>
      <c r="Z1096" s="76"/>
      <c r="AA1096" s="76"/>
      <c r="AB1096" s="76"/>
      <c r="AC1096" s="76"/>
      <c r="AD1096" s="76"/>
      <c r="AE1096" s="76"/>
      <c r="AF1096" s="76"/>
      <c r="AG1096" s="76"/>
      <c r="AH1096" s="76"/>
      <c r="AI1096" s="76"/>
      <c r="AJ1096" s="76"/>
      <c r="AK1096" s="76"/>
      <c r="AL1096" s="76"/>
      <c r="AM1096" s="76"/>
      <c r="AN1096" s="76"/>
      <c r="AO1096" s="76"/>
      <c r="AP1096" s="76"/>
      <c r="AQ1096" s="76"/>
      <c r="AR1096" s="76"/>
      <c r="AS1096" s="76"/>
      <c r="AT1096" s="76"/>
      <c r="AU1096" s="76"/>
      <c r="AV1096" s="76"/>
      <c r="AW1096" s="76"/>
      <c r="AX1096" s="76"/>
      <c r="AY1096" s="76"/>
      <c r="AZ1096" s="76"/>
      <c r="BA1096" s="76"/>
      <c r="BB1096" s="76"/>
      <c r="BC1096" s="76"/>
      <c r="BD1096" s="76"/>
      <c r="BE1096" s="76"/>
      <c r="BF1096" s="76"/>
      <c r="BG1096" s="76"/>
      <c r="BH1096" s="76"/>
      <c r="BI1096" s="76"/>
      <c r="BJ1096" s="76"/>
      <c r="BK1096" s="76"/>
      <c r="BL1096" s="76"/>
      <c r="BM1096" s="76"/>
      <c r="BN1096" s="76"/>
      <c r="BO1096" s="76"/>
      <c r="BP1096" s="76"/>
      <c r="BQ1096" s="76"/>
      <c r="BR1096" s="76"/>
      <c r="BS1096" s="76"/>
      <c r="BT1096" s="76"/>
      <c r="BU1096" s="76"/>
      <c r="BV1096" s="76"/>
      <c r="BW1096" s="76"/>
      <c r="BX1096" s="76"/>
      <c r="BY1096" s="76"/>
      <c r="BZ1096" s="76"/>
      <c r="CA1096" s="76"/>
      <c r="CB1096" s="76"/>
      <c r="CC1096" s="76"/>
      <c r="CD1096" s="76"/>
      <c r="CE1096" s="76"/>
      <c r="CF1096" s="76"/>
      <c r="CG1096" s="76"/>
      <c r="CH1096" s="76"/>
      <c r="CI1096" s="76"/>
      <c r="CJ1096" s="76"/>
      <c r="CK1096" s="76"/>
      <c r="CL1096" s="76"/>
      <c r="CN1096" s="60"/>
      <c r="CO1096" s="76"/>
      <c r="CP1096" s="76"/>
      <c r="CQ1096" s="76"/>
      <c r="CR1096" s="76"/>
      <c r="CS1096" s="76"/>
      <c r="CT1096" s="76"/>
      <c r="CU1096" s="76"/>
      <c r="CV1096" s="76"/>
      <c r="CW1096" s="76"/>
      <c r="CX1096" s="76"/>
      <c r="CY1096" s="76"/>
      <c r="CZ1096" s="76"/>
      <c r="DA1096" s="76"/>
      <c r="DB1096" s="76"/>
      <c r="DC1096" s="76"/>
      <c r="DD1096" s="76"/>
      <c r="DE1096" s="76"/>
      <c r="DF1096" s="76"/>
      <c r="DG1096" s="76"/>
      <c r="DH1096" s="76"/>
      <c r="DI1096" s="76"/>
      <c r="DJ1096" s="76"/>
      <c r="DK1096" s="76"/>
      <c r="DL1096" s="76"/>
    </row>
    <row r="1097" spans="1:116" x14ac:dyDescent="0.4">
      <c r="E1097" s="8"/>
      <c r="H1097" s="12"/>
      <c r="I1097" s="60"/>
      <c r="J1097" s="60"/>
      <c r="K1097" s="15"/>
      <c r="L1097" s="15"/>
      <c r="M1097" s="15"/>
      <c r="N1097" s="15"/>
      <c r="O1097" s="15"/>
      <c r="P1097" s="15"/>
      <c r="R1097" s="15"/>
      <c r="S1097" s="76"/>
      <c r="T1097" s="76"/>
      <c r="U1097" s="76"/>
      <c r="V1097" s="76"/>
      <c r="W1097" s="76"/>
      <c r="X1097" s="76"/>
      <c r="Y1097" s="76"/>
      <c r="Z1097" s="76"/>
      <c r="AA1097" s="76"/>
      <c r="AB1097" s="76"/>
      <c r="AC1097" s="76"/>
      <c r="AD1097" s="76"/>
      <c r="AE1097" s="76"/>
      <c r="AF1097" s="76"/>
      <c r="AG1097" s="76"/>
      <c r="AH1097" s="76"/>
      <c r="AI1097" s="76"/>
      <c r="AJ1097" s="76"/>
      <c r="AK1097" s="76"/>
      <c r="AL1097" s="76"/>
      <c r="AM1097" s="76"/>
      <c r="AN1097" s="76"/>
      <c r="AO1097" s="76"/>
      <c r="AP1097" s="76"/>
      <c r="AQ1097" s="76"/>
      <c r="AR1097" s="76"/>
      <c r="AS1097" s="76"/>
      <c r="AT1097" s="76"/>
      <c r="AU1097" s="76"/>
      <c r="AV1097" s="76"/>
      <c r="AW1097" s="76"/>
      <c r="AX1097" s="76"/>
      <c r="AY1097" s="76"/>
      <c r="AZ1097" s="76"/>
      <c r="BA1097" s="76"/>
      <c r="BB1097" s="76"/>
      <c r="BC1097" s="76"/>
      <c r="BD1097" s="76"/>
      <c r="BE1097" s="76"/>
      <c r="BF1097" s="76"/>
      <c r="BG1097" s="76"/>
      <c r="BH1097" s="76"/>
      <c r="BI1097" s="76"/>
      <c r="BJ1097" s="76"/>
      <c r="BK1097" s="76"/>
      <c r="BL1097" s="76"/>
      <c r="BM1097" s="76"/>
      <c r="BN1097" s="76"/>
      <c r="BO1097" s="76"/>
      <c r="BP1097" s="76"/>
      <c r="BQ1097" s="76"/>
      <c r="BR1097" s="76"/>
      <c r="BS1097" s="76"/>
      <c r="BT1097" s="76"/>
      <c r="BU1097" s="76"/>
      <c r="BV1097" s="76"/>
      <c r="BW1097" s="76"/>
      <c r="BX1097" s="76"/>
      <c r="BY1097" s="76"/>
      <c r="BZ1097" s="76"/>
      <c r="CA1097" s="76"/>
      <c r="CB1097" s="76"/>
      <c r="CC1097" s="76"/>
      <c r="CD1097" s="76"/>
      <c r="CE1097" s="76"/>
      <c r="CF1097" s="76"/>
      <c r="CG1097" s="76"/>
      <c r="CH1097" s="76"/>
      <c r="CI1097" s="76"/>
      <c r="CJ1097" s="76"/>
      <c r="CK1097" s="76"/>
      <c r="CL1097" s="76"/>
      <c r="CN1097" s="60"/>
      <c r="CO1097" s="76"/>
      <c r="CP1097" s="76"/>
      <c r="CQ1097" s="76"/>
      <c r="CR1097" s="76"/>
      <c r="CS1097" s="76"/>
      <c r="CT1097" s="76"/>
      <c r="CU1097" s="76"/>
      <c r="CV1097" s="76"/>
      <c r="CW1097" s="76"/>
      <c r="CX1097" s="76"/>
      <c r="CY1097" s="76"/>
      <c r="CZ1097" s="76"/>
      <c r="DA1097" s="76"/>
      <c r="DB1097" s="76"/>
      <c r="DC1097" s="76"/>
      <c r="DD1097" s="76"/>
      <c r="DE1097" s="76"/>
      <c r="DF1097" s="76"/>
      <c r="DG1097" s="76"/>
      <c r="DH1097" s="76"/>
      <c r="DI1097" s="76"/>
      <c r="DJ1097" s="76"/>
      <c r="DK1097" s="76"/>
      <c r="DL1097" s="76"/>
    </row>
    <row r="1098" spans="1:116" x14ac:dyDescent="0.4">
      <c r="CO1098" s="8"/>
      <c r="CP1098" s="8"/>
      <c r="CQ1098" s="8"/>
      <c r="CR1098" s="8"/>
      <c r="CS1098" s="8"/>
      <c r="CT1098" s="8"/>
      <c r="CU1098" s="8"/>
      <c r="CV1098" s="8"/>
      <c r="CW1098" s="8"/>
      <c r="CX1098" s="8"/>
      <c r="CY1098" s="8"/>
      <c r="CZ1098" s="8"/>
      <c r="DA1098" s="8"/>
      <c r="DB1098" s="8"/>
      <c r="DC1098" s="8"/>
      <c r="DD1098" s="8"/>
      <c r="DE1098" s="8"/>
      <c r="DF1098" s="8"/>
      <c r="DG1098" s="8"/>
      <c r="DH1098" s="8"/>
      <c r="DI1098" s="8"/>
      <c r="DJ1098" s="8"/>
      <c r="DK1098" s="8"/>
      <c r="DL1098" s="8"/>
    </row>
    <row r="1099" spans="1:116" x14ac:dyDescent="0.4">
      <c r="CO1099" s="8"/>
      <c r="CP1099" s="8"/>
      <c r="CQ1099" s="8"/>
      <c r="CR1099" s="8"/>
      <c r="CS1099" s="8"/>
      <c r="CT1099" s="8"/>
      <c r="CU1099" s="8"/>
      <c r="CV1099" s="8"/>
      <c r="CW1099" s="8"/>
      <c r="CX1099" s="8"/>
      <c r="CY1099" s="8"/>
      <c r="CZ1099" s="8"/>
      <c r="DA1099" s="8"/>
      <c r="DB1099" s="8"/>
      <c r="DC1099" s="8"/>
      <c r="DD1099" s="8"/>
      <c r="DE1099" s="8"/>
      <c r="DF1099" s="8"/>
      <c r="DG1099" s="8"/>
      <c r="DH1099" s="8"/>
      <c r="DI1099" s="8"/>
      <c r="DJ1099" s="8"/>
      <c r="DK1099" s="8"/>
      <c r="DL1099" s="8"/>
    </row>
    <row r="1100" spans="1:116" x14ac:dyDescent="0.4">
      <c r="A1100" s="206" t="s">
        <v>481</v>
      </c>
      <c r="B1100" s="27" t="s">
        <v>481</v>
      </c>
      <c r="C1100" s="27" t="s">
        <v>481</v>
      </c>
      <c r="D1100" s="27"/>
      <c r="E1100" s="27" t="s">
        <v>481</v>
      </c>
      <c r="F1100" s="27" t="s">
        <v>481</v>
      </c>
      <c r="G1100" s="206" t="s">
        <v>481</v>
      </c>
      <c r="H1100" s="206" t="s">
        <v>481</v>
      </c>
      <c r="I1100" s="206" t="s">
        <v>481</v>
      </c>
      <c r="J1100" s="206"/>
      <c r="K1100" s="206" t="s">
        <v>481</v>
      </c>
      <c r="L1100" s="206" t="s">
        <v>481</v>
      </c>
      <c r="M1100" s="206" t="s">
        <v>481</v>
      </c>
      <c r="N1100" s="206" t="s">
        <v>481</v>
      </c>
      <c r="O1100" s="206" t="s">
        <v>481</v>
      </c>
      <c r="P1100" s="206" t="s">
        <v>481</v>
      </c>
      <c r="R1100" s="206" t="s">
        <v>481</v>
      </c>
      <c r="S1100" s="206" t="s">
        <v>481</v>
      </c>
      <c r="T1100" s="206" t="s">
        <v>481</v>
      </c>
      <c r="U1100" s="206" t="s">
        <v>481</v>
      </c>
      <c r="V1100" s="206" t="s">
        <v>481</v>
      </c>
      <c r="W1100" s="206" t="s">
        <v>481</v>
      </c>
      <c r="X1100" s="206" t="s">
        <v>481</v>
      </c>
      <c r="Y1100" s="206" t="s">
        <v>481</v>
      </c>
      <c r="Z1100" s="206" t="s">
        <v>481</v>
      </c>
      <c r="AA1100" s="206" t="s">
        <v>481</v>
      </c>
      <c r="AB1100" s="206" t="s">
        <v>481</v>
      </c>
      <c r="AC1100" s="206" t="s">
        <v>481</v>
      </c>
      <c r="AD1100" s="206" t="s">
        <v>481</v>
      </c>
      <c r="AE1100" s="206" t="s">
        <v>481</v>
      </c>
      <c r="AF1100" s="206" t="s">
        <v>481</v>
      </c>
      <c r="AG1100" s="206" t="s">
        <v>481</v>
      </c>
      <c r="AH1100" s="206" t="s">
        <v>481</v>
      </c>
      <c r="AI1100" s="206" t="s">
        <v>481</v>
      </c>
      <c r="AJ1100" s="206" t="s">
        <v>481</v>
      </c>
      <c r="AK1100" s="206" t="s">
        <v>481</v>
      </c>
      <c r="AL1100" s="206" t="s">
        <v>481</v>
      </c>
      <c r="AM1100" s="206" t="s">
        <v>481</v>
      </c>
      <c r="AN1100" s="206" t="s">
        <v>481</v>
      </c>
      <c r="AO1100" s="206" t="s">
        <v>481</v>
      </c>
      <c r="AP1100" s="206" t="s">
        <v>481</v>
      </c>
      <c r="AQ1100" s="206" t="s">
        <v>481</v>
      </c>
      <c r="AR1100" s="206" t="s">
        <v>481</v>
      </c>
      <c r="AS1100" s="206" t="s">
        <v>481</v>
      </c>
      <c r="AT1100" s="206" t="s">
        <v>481</v>
      </c>
      <c r="AU1100" s="206" t="s">
        <v>481</v>
      </c>
      <c r="AV1100" s="206" t="s">
        <v>481</v>
      </c>
      <c r="AW1100" s="206" t="s">
        <v>481</v>
      </c>
      <c r="AX1100" s="206" t="s">
        <v>481</v>
      </c>
      <c r="AY1100" s="206" t="s">
        <v>481</v>
      </c>
      <c r="AZ1100" s="206" t="s">
        <v>481</v>
      </c>
      <c r="BA1100" s="206" t="s">
        <v>481</v>
      </c>
      <c r="BB1100" s="206" t="s">
        <v>481</v>
      </c>
      <c r="BC1100" s="206" t="s">
        <v>481</v>
      </c>
      <c r="BD1100" s="206" t="s">
        <v>481</v>
      </c>
      <c r="BE1100" s="206" t="s">
        <v>481</v>
      </c>
      <c r="BF1100" s="206" t="s">
        <v>481</v>
      </c>
      <c r="BG1100" s="206" t="s">
        <v>481</v>
      </c>
      <c r="BH1100" s="206" t="s">
        <v>481</v>
      </c>
      <c r="BI1100" s="206" t="s">
        <v>481</v>
      </c>
      <c r="BJ1100" s="206" t="s">
        <v>481</v>
      </c>
      <c r="BK1100" s="206" t="s">
        <v>481</v>
      </c>
      <c r="BL1100" s="206" t="s">
        <v>481</v>
      </c>
      <c r="BM1100" s="206" t="s">
        <v>481</v>
      </c>
      <c r="BN1100" s="206" t="s">
        <v>481</v>
      </c>
      <c r="BO1100" s="206" t="s">
        <v>481</v>
      </c>
      <c r="BP1100" s="206" t="s">
        <v>481</v>
      </c>
      <c r="BQ1100" s="206" t="s">
        <v>481</v>
      </c>
      <c r="BR1100" s="206" t="s">
        <v>481</v>
      </c>
      <c r="BS1100" s="206" t="s">
        <v>481</v>
      </c>
      <c r="BT1100" s="206" t="s">
        <v>481</v>
      </c>
      <c r="BU1100" s="206" t="s">
        <v>481</v>
      </c>
      <c r="BV1100" s="206" t="s">
        <v>481</v>
      </c>
      <c r="BW1100" s="206" t="s">
        <v>481</v>
      </c>
      <c r="BX1100" s="206" t="s">
        <v>481</v>
      </c>
      <c r="BY1100" s="206" t="s">
        <v>481</v>
      </c>
      <c r="BZ1100" s="206" t="s">
        <v>481</v>
      </c>
      <c r="CA1100" s="206" t="s">
        <v>481</v>
      </c>
      <c r="CB1100" s="206" t="s">
        <v>481</v>
      </c>
      <c r="CC1100" s="206" t="s">
        <v>481</v>
      </c>
      <c r="CD1100" s="206" t="s">
        <v>481</v>
      </c>
      <c r="CE1100" s="206" t="s">
        <v>481</v>
      </c>
      <c r="CF1100" s="206" t="s">
        <v>481</v>
      </c>
      <c r="CG1100" s="206" t="s">
        <v>481</v>
      </c>
      <c r="CH1100" s="206" t="s">
        <v>481</v>
      </c>
      <c r="CI1100" s="206" t="s">
        <v>481</v>
      </c>
      <c r="CJ1100" s="206" t="s">
        <v>481</v>
      </c>
      <c r="CK1100" s="206" t="s">
        <v>481</v>
      </c>
      <c r="CL1100" s="206" t="s">
        <v>481</v>
      </c>
      <c r="CN1100" s="206" t="s">
        <v>481</v>
      </c>
      <c r="CO1100" s="206" t="s">
        <v>481</v>
      </c>
      <c r="CP1100" s="206" t="s">
        <v>481</v>
      </c>
      <c r="CQ1100" s="206" t="s">
        <v>481</v>
      </c>
      <c r="CR1100" s="206" t="s">
        <v>481</v>
      </c>
      <c r="CS1100" s="206" t="s">
        <v>481</v>
      </c>
      <c r="CT1100" s="206" t="s">
        <v>481</v>
      </c>
      <c r="CU1100" s="206" t="s">
        <v>481</v>
      </c>
      <c r="CV1100" s="206" t="s">
        <v>481</v>
      </c>
      <c r="CW1100" s="206" t="s">
        <v>481</v>
      </c>
      <c r="CX1100" s="206" t="s">
        <v>481</v>
      </c>
      <c r="CY1100" s="206" t="s">
        <v>481</v>
      </c>
      <c r="CZ1100" s="206" t="s">
        <v>481</v>
      </c>
      <c r="DA1100" s="206" t="s">
        <v>481</v>
      </c>
      <c r="DB1100" s="206" t="s">
        <v>481</v>
      </c>
      <c r="DC1100" s="206" t="s">
        <v>481</v>
      </c>
      <c r="DD1100" s="206" t="s">
        <v>481</v>
      </c>
      <c r="DE1100" s="206" t="s">
        <v>481</v>
      </c>
      <c r="DF1100" s="206" t="s">
        <v>481</v>
      </c>
      <c r="DG1100" s="206" t="s">
        <v>481</v>
      </c>
      <c r="DH1100" s="206" t="s">
        <v>481</v>
      </c>
      <c r="DI1100" s="206" t="s">
        <v>481</v>
      </c>
      <c r="DJ1100" s="206" t="s">
        <v>481</v>
      </c>
      <c r="DK1100" s="206" t="s">
        <v>481</v>
      </c>
      <c r="DL1100" s="206" t="s">
        <v>481</v>
      </c>
    </row>
    <row r="1101" spans="1:116" x14ac:dyDescent="0.4">
      <c r="A1101" s="206"/>
      <c r="B1101" s="27"/>
      <c r="C1101" s="27"/>
      <c r="D1101" s="27"/>
      <c r="E1101" s="27"/>
      <c r="F1101" s="27"/>
      <c r="G1101" s="206"/>
      <c r="H1101" s="206"/>
      <c r="I1101" s="206"/>
      <c r="J1101" s="206"/>
      <c r="K1101" s="206"/>
      <c r="L1101" s="206"/>
      <c r="M1101" s="206"/>
      <c r="N1101" s="206"/>
      <c r="O1101" s="206"/>
      <c r="P1101" s="206"/>
      <c r="R1101" s="206"/>
      <c r="S1101" s="206"/>
      <c r="T1101" s="206"/>
      <c r="U1101" s="206"/>
      <c r="V1101" s="206"/>
      <c r="W1101" s="206"/>
      <c r="X1101" s="206"/>
      <c r="Y1101" s="206"/>
      <c r="Z1101" s="206"/>
      <c r="AA1101" s="206"/>
      <c r="AB1101" s="206"/>
      <c r="AC1101" s="206"/>
      <c r="AD1101" s="206"/>
      <c r="AE1101" s="206"/>
      <c r="AF1101" s="206"/>
      <c r="AG1101" s="206"/>
      <c r="AH1101" s="206"/>
      <c r="AI1101" s="206"/>
      <c r="AJ1101" s="206"/>
      <c r="AK1101" s="206"/>
      <c r="AL1101" s="206"/>
      <c r="AM1101" s="206"/>
      <c r="AN1101" s="206"/>
      <c r="AO1101" s="206"/>
      <c r="AP1101" s="206"/>
      <c r="AQ1101" s="206"/>
      <c r="AR1101" s="206"/>
      <c r="AS1101" s="206"/>
      <c r="AT1101" s="206"/>
      <c r="AU1101" s="206"/>
      <c r="AV1101" s="206"/>
      <c r="AW1101" s="206"/>
      <c r="AX1101" s="206"/>
      <c r="AY1101" s="206"/>
      <c r="AZ1101" s="206"/>
      <c r="BA1101" s="206"/>
      <c r="BB1101" s="206"/>
      <c r="BC1101" s="206"/>
      <c r="BD1101" s="206"/>
      <c r="BE1101" s="206"/>
      <c r="BF1101" s="206"/>
      <c r="BG1101" s="206"/>
      <c r="BH1101" s="206"/>
      <c r="BI1101" s="206"/>
      <c r="BJ1101" s="206"/>
      <c r="BK1101" s="206"/>
      <c r="BL1101" s="206"/>
      <c r="BM1101" s="206"/>
      <c r="BN1101" s="206"/>
      <c r="BO1101" s="206"/>
      <c r="BP1101" s="206"/>
      <c r="BQ1101" s="206"/>
      <c r="BR1101" s="206"/>
      <c r="BS1101" s="206"/>
      <c r="BT1101" s="206"/>
      <c r="BU1101" s="206"/>
      <c r="BV1101" s="206"/>
      <c r="BW1101" s="206"/>
      <c r="BX1101" s="206"/>
      <c r="BY1101" s="206"/>
      <c r="BZ1101" s="206"/>
      <c r="CA1101" s="206"/>
      <c r="CB1101" s="206"/>
      <c r="CC1101" s="206"/>
      <c r="CD1101" s="206"/>
      <c r="CE1101" s="206"/>
      <c r="CF1101" s="206"/>
      <c r="CG1101" s="206"/>
      <c r="CH1101" s="206"/>
      <c r="CI1101" s="206"/>
      <c r="CJ1101" s="206"/>
      <c r="CK1101" s="206"/>
      <c r="CL1101" s="206"/>
      <c r="CN1101" s="206"/>
      <c r="CO1101" s="206"/>
      <c r="CP1101" s="206"/>
      <c r="CQ1101" s="206"/>
      <c r="CR1101" s="206"/>
      <c r="CS1101" s="206"/>
      <c r="CT1101" s="206"/>
      <c r="CU1101" s="206"/>
      <c r="CV1101" s="206"/>
      <c r="CW1101" s="206"/>
      <c r="CX1101" s="206"/>
      <c r="CY1101" s="206"/>
      <c r="CZ1101" s="206"/>
      <c r="DA1101" s="206"/>
      <c r="DB1101" s="206"/>
      <c r="DC1101" s="206"/>
      <c r="DD1101" s="206"/>
      <c r="DE1101" s="206"/>
      <c r="DF1101" s="206"/>
      <c r="DG1101" s="206"/>
      <c r="DH1101" s="206"/>
      <c r="DI1101" s="206"/>
      <c r="DJ1101" s="206"/>
      <c r="DK1101" s="206"/>
      <c r="DL1101" s="206"/>
    </row>
    <row r="1102" spans="1:116" x14ac:dyDescent="0.4">
      <c r="A1102" s="206"/>
      <c r="B1102" s="27"/>
      <c r="C1102" s="27"/>
      <c r="D1102" s="27"/>
      <c r="E1102" s="27"/>
      <c r="F1102" s="27"/>
      <c r="G1102" s="206"/>
      <c r="H1102" s="206"/>
      <c r="I1102" s="206"/>
      <c r="J1102" s="206"/>
      <c r="K1102" s="206"/>
      <c r="L1102" s="206"/>
      <c r="M1102" s="206"/>
      <c r="N1102" s="206"/>
      <c r="O1102" s="206"/>
      <c r="P1102" s="206"/>
      <c r="R1102" s="206"/>
      <c r="S1102" s="206"/>
      <c r="T1102" s="206"/>
      <c r="U1102" s="206"/>
      <c r="V1102" s="206"/>
      <c r="W1102" s="206"/>
      <c r="X1102" s="206"/>
      <c r="Y1102" s="206"/>
      <c r="Z1102" s="206"/>
      <c r="AA1102" s="206"/>
      <c r="AB1102" s="206"/>
      <c r="AC1102" s="206"/>
      <c r="AD1102" s="206"/>
      <c r="AE1102" s="206"/>
      <c r="AF1102" s="206"/>
      <c r="AG1102" s="206"/>
      <c r="AH1102" s="206"/>
      <c r="AI1102" s="206"/>
      <c r="AJ1102" s="206"/>
      <c r="AK1102" s="206"/>
      <c r="AL1102" s="206"/>
      <c r="AM1102" s="206"/>
      <c r="AN1102" s="206"/>
      <c r="AO1102" s="206"/>
      <c r="AP1102" s="206"/>
      <c r="AQ1102" s="206"/>
      <c r="AR1102" s="206"/>
      <c r="AS1102" s="206"/>
      <c r="AT1102" s="206"/>
      <c r="AU1102" s="206"/>
      <c r="AV1102" s="206"/>
      <c r="AW1102" s="206"/>
      <c r="AX1102" s="206"/>
      <c r="AY1102" s="206"/>
      <c r="AZ1102" s="206"/>
      <c r="BA1102" s="206"/>
      <c r="BB1102" s="206"/>
      <c r="BC1102" s="206"/>
      <c r="BD1102" s="206"/>
      <c r="BE1102" s="206"/>
      <c r="BF1102" s="206"/>
      <c r="BG1102" s="206"/>
      <c r="BH1102" s="206"/>
      <c r="BI1102" s="206"/>
      <c r="BJ1102" s="206"/>
      <c r="BK1102" s="206"/>
      <c r="BL1102" s="206"/>
      <c r="BM1102" s="206"/>
      <c r="BN1102" s="206"/>
      <c r="BO1102" s="206"/>
      <c r="BP1102" s="206"/>
      <c r="BQ1102" s="206"/>
      <c r="BR1102" s="206"/>
      <c r="BS1102" s="206"/>
      <c r="BT1102" s="206"/>
      <c r="BU1102" s="206"/>
      <c r="BV1102" s="206"/>
      <c r="BW1102" s="206"/>
      <c r="BX1102" s="206"/>
      <c r="BY1102" s="206"/>
      <c r="BZ1102" s="206"/>
      <c r="CA1102" s="206"/>
      <c r="CB1102" s="206"/>
      <c r="CC1102" s="206"/>
      <c r="CD1102" s="206"/>
      <c r="CE1102" s="206"/>
      <c r="CF1102" s="206"/>
      <c r="CG1102" s="206"/>
      <c r="CH1102" s="206"/>
      <c r="CI1102" s="206"/>
      <c r="CJ1102" s="206"/>
      <c r="CK1102" s="206"/>
      <c r="CL1102" s="206"/>
      <c r="CN1102" s="206"/>
      <c r="CO1102" s="206"/>
      <c r="CP1102" s="206"/>
      <c r="CQ1102" s="206"/>
      <c r="CR1102" s="206"/>
      <c r="CS1102" s="206"/>
      <c r="CT1102" s="206"/>
      <c r="CU1102" s="206"/>
      <c r="CV1102" s="206"/>
      <c r="CW1102" s="206"/>
      <c r="CX1102" s="206"/>
      <c r="CY1102" s="206"/>
      <c r="CZ1102" s="206"/>
      <c r="DA1102" s="206"/>
      <c r="DB1102" s="206"/>
      <c r="DC1102" s="206"/>
      <c r="DD1102" s="206"/>
      <c r="DE1102" s="206"/>
      <c r="DF1102" s="206"/>
      <c r="DG1102" s="206"/>
      <c r="DH1102" s="206"/>
      <c r="DI1102" s="206"/>
      <c r="DJ1102" s="206"/>
      <c r="DK1102" s="206"/>
      <c r="DL1102" s="206"/>
    </row>
    <row r="1103" spans="1:116" x14ac:dyDescent="0.4">
      <c r="A1103" s="206"/>
      <c r="B1103" s="27"/>
      <c r="C1103" s="27"/>
      <c r="D1103" s="27"/>
      <c r="E1103" s="27"/>
      <c r="F1103" s="27"/>
      <c r="G1103" s="206"/>
      <c r="H1103" s="206"/>
      <c r="I1103" s="206"/>
      <c r="J1103" s="206"/>
      <c r="K1103" s="206"/>
      <c r="L1103" s="206"/>
      <c r="M1103" s="206"/>
      <c r="N1103" s="206"/>
      <c r="O1103" s="206"/>
      <c r="P1103" s="206"/>
      <c r="R1103" s="206"/>
      <c r="S1103" s="206"/>
      <c r="T1103" s="206"/>
      <c r="U1103" s="206"/>
      <c r="V1103" s="206"/>
      <c r="W1103" s="206"/>
      <c r="X1103" s="206"/>
      <c r="Y1103" s="206"/>
      <c r="Z1103" s="206"/>
      <c r="AA1103" s="206"/>
      <c r="AB1103" s="206"/>
      <c r="AC1103" s="206"/>
      <c r="AD1103" s="206"/>
      <c r="AE1103" s="206"/>
      <c r="AF1103" s="206"/>
      <c r="AG1103" s="206"/>
      <c r="AH1103" s="206"/>
      <c r="AI1103" s="206"/>
      <c r="AJ1103" s="206"/>
      <c r="AK1103" s="206"/>
      <c r="AL1103" s="206"/>
      <c r="AM1103" s="206"/>
      <c r="AN1103" s="206"/>
      <c r="AO1103" s="206"/>
      <c r="AP1103" s="206"/>
      <c r="AQ1103" s="206"/>
      <c r="AR1103" s="206"/>
      <c r="AS1103" s="206"/>
      <c r="AT1103" s="206"/>
      <c r="AU1103" s="206"/>
      <c r="AV1103" s="206"/>
      <c r="AW1103" s="206"/>
      <c r="AX1103" s="206"/>
      <c r="AY1103" s="206"/>
      <c r="AZ1103" s="206"/>
      <c r="BA1103" s="206"/>
      <c r="BB1103" s="206"/>
      <c r="BC1103" s="206"/>
      <c r="BD1103" s="206"/>
      <c r="BE1103" s="206"/>
      <c r="BF1103" s="206"/>
      <c r="BG1103" s="206"/>
      <c r="BH1103" s="206"/>
      <c r="BI1103" s="206"/>
      <c r="BJ1103" s="206"/>
      <c r="BK1103" s="206"/>
      <c r="BL1103" s="206"/>
      <c r="BM1103" s="206"/>
      <c r="BN1103" s="206"/>
      <c r="BO1103" s="206"/>
      <c r="BP1103" s="206"/>
      <c r="BQ1103" s="206"/>
      <c r="BR1103" s="206"/>
      <c r="BS1103" s="206"/>
      <c r="BT1103" s="206"/>
      <c r="BU1103" s="206"/>
      <c r="BV1103" s="206"/>
      <c r="BW1103" s="206"/>
      <c r="BX1103" s="206"/>
      <c r="BY1103" s="206"/>
      <c r="BZ1103" s="206"/>
      <c r="CA1103" s="206"/>
      <c r="CB1103" s="206"/>
      <c r="CC1103" s="206"/>
      <c r="CD1103" s="206"/>
      <c r="CE1103" s="206"/>
      <c r="CF1103" s="206"/>
      <c r="CG1103" s="206"/>
      <c r="CH1103" s="206"/>
      <c r="CI1103" s="206"/>
      <c r="CJ1103" s="206"/>
      <c r="CK1103" s="206"/>
      <c r="CL1103" s="206"/>
      <c r="CN1103" s="206"/>
      <c r="CO1103" s="206"/>
      <c r="CP1103" s="206"/>
      <c r="CQ1103" s="206"/>
      <c r="CR1103" s="206"/>
      <c r="CS1103" s="206"/>
      <c r="CT1103" s="206"/>
      <c r="CU1103" s="206"/>
      <c r="CV1103" s="206"/>
      <c r="CW1103" s="206"/>
      <c r="CX1103" s="206"/>
      <c r="CY1103" s="206"/>
      <c r="CZ1103" s="206"/>
      <c r="DA1103" s="206"/>
      <c r="DB1103" s="206"/>
      <c r="DC1103" s="206"/>
      <c r="DD1103" s="206"/>
      <c r="DE1103" s="206"/>
      <c r="DF1103" s="206"/>
      <c r="DG1103" s="206"/>
      <c r="DH1103" s="206"/>
      <c r="DI1103" s="206"/>
      <c r="DJ1103" s="206"/>
      <c r="DK1103" s="206"/>
      <c r="DL1103" s="206"/>
    </row>
    <row r="1104" spans="1:116" x14ac:dyDescent="0.4">
      <c r="A1104" s="206"/>
      <c r="B1104" s="27"/>
      <c r="C1104" s="27"/>
      <c r="D1104" s="27"/>
      <c r="E1104" s="27"/>
      <c r="F1104" s="27"/>
      <c r="G1104" s="206"/>
      <c r="H1104" s="206"/>
      <c r="I1104" s="206"/>
      <c r="J1104" s="206"/>
      <c r="K1104" s="206"/>
      <c r="L1104" s="206"/>
      <c r="M1104" s="206"/>
      <c r="N1104" s="206"/>
      <c r="O1104" s="206"/>
      <c r="P1104" s="206"/>
      <c r="R1104" s="206"/>
      <c r="S1104" s="206"/>
      <c r="T1104" s="206"/>
      <c r="U1104" s="206"/>
      <c r="V1104" s="206"/>
      <c r="W1104" s="206"/>
      <c r="X1104" s="206"/>
      <c r="Y1104" s="206"/>
      <c r="Z1104" s="206"/>
      <c r="AA1104" s="206"/>
      <c r="AB1104" s="206"/>
      <c r="AC1104" s="206"/>
      <c r="AD1104" s="206"/>
      <c r="AE1104" s="206"/>
      <c r="AF1104" s="206"/>
      <c r="AG1104" s="206"/>
      <c r="AH1104" s="206"/>
      <c r="AI1104" s="206"/>
      <c r="AJ1104" s="206"/>
      <c r="AK1104" s="206"/>
      <c r="AL1104" s="206"/>
      <c r="AM1104" s="206"/>
      <c r="AN1104" s="206"/>
      <c r="AO1104" s="206"/>
      <c r="AP1104" s="206"/>
      <c r="AQ1104" s="206"/>
      <c r="AR1104" s="206"/>
      <c r="AS1104" s="206"/>
      <c r="AT1104" s="206"/>
      <c r="AU1104" s="206"/>
      <c r="AV1104" s="206"/>
      <c r="AW1104" s="206"/>
      <c r="AX1104" s="206"/>
      <c r="AY1104" s="206"/>
      <c r="AZ1104" s="206"/>
      <c r="BA1104" s="206"/>
      <c r="BB1104" s="206"/>
      <c r="BC1104" s="206"/>
      <c r="BD1104" s="206"/>
      <c r="BE1104" s="206"/>
      <c r="BF1104" s="206"/>
      <c r="BG1104" s="206"/>
      <c r="BH1104" s="206"/>
      <c r="BI1104" s="206"/>
      <c r="BJ1104" s="206"/>
      <c r="BK1104" s="206"/>
      <c r="BL1104" s="206"/>
      <c r="BM1104" s="206"/>
      <c r="BN1104" s="206"/>
      <c r="BO1104" s="206"/>
      <c r="BP1104" s="206"/>
      <c r="BQ1104" s="206"/>
      <c r="BR1104" s="206"/>
      <c r="BS1104" s="206"/>
      <c r="BT1104" s="206"/>
      <c r="BU1104" s="206"/>
      <c r="BV1104" s="206"/>
      <c r="BW1104" s="206"/>
      <c r="BX1104" s="206"/>
      <c r="BY1104" s="206"/>
      <c r="BZ1104" s="206"/>
      <c r="CA1104" s="206"/>
      <c r="CB1104" s="206"/>
      <c r="CC1104" s="206"/>
      <c r="CD1104" s="206"/>
      <c r="CE1104" s="206"/>
      <c r="CF1104" s="206"/>
      <c r="CG1104" s="206"/>
      <c r="CH1104" s="206"/>
      <c r="CI1104" s="206"/>
      <c r="CJ1104" s="206"/>
      <c r="CK1104" s="206"/>
      <c r="CL1104" s="206"/>
      <c r="CN1104" s="206"/>
      <c r="CO1104" s="206"/>
      <c r="CP1104" s="206"/>
      <c r="CQ1104" s="206"/>
      <c r="CR1104" s="206"/>
      <c r="CS1104" s="206"/>
      <c r="CT1104" s="206"/>
      <c r="CU1104" s="206"/>
      <c r="CV1104" s="206"/>
      <c r="CW1104" s="206"/>
      <c r="CX1104" s="206"/>
      <c r="CY1104" s="206"/>
      <c r="CZ1104" s="206"/>
      <c r="DA1104" s="206"/>
      <c r="DB1104" s="206"/>
      <c r="DC1104" s="206"/>
      <c r="DD1104" s="206"/>
      <c r="DE1104" s="206"/>
      <c r="DF1104" s="206"/>
      <c r="DG1104" s="206"/>
      <c r="DH1104" s="206"/>
      <c r="DI1104" s="206"/>
      <c r="DJ1104" s="206"/>
      <c r="DK1104" s="206"/>
      <c r="DL1104" s="206"/>
    </row>
    <row r="1105" spans="1:116" x14ac:dyDescent="0.4">
      <c r="A1105" s="206"/>
      <c r="B1105" s="27"/>
      <c r="C1105" s="27"/>
      <c r="D1105" s="27"/>
      <c r="E1105" s="27"/>
      <c r="F1105" s="27"/>
      <c r="G1105" s="206"/>
      <c r="H1105" s="206"/>
      <c r="I1105" s="206"/>
      <c r="J1105" s="206"/>
      <c r="K1105" s="206"/>
      <c r="L1105" s="206"/>
      <c r="M1105" s="206"/>
      <c r="N1105" s="206"/>
      <c r="O1105" s="206"/>
      <c r="P1105" s="206"/>
      <c r="R1105" s="206"/>
      <c r="S1105" s="206"/>
      <c r="T1105" s="206"/>
      <c r="U1105" s="206"/>
      <c r="V1105" s="206"/>
      <c r="W1105" s="206"/>
      <c r="X1105" s="206"/>
      <c r="Y1105" s="206"/>
      <c r="Z1105" s="206"/>
      <c r="AA1105" s="206"/>
      <c r="AB1105" s="206"/>
      <c r="AC1105" s="206"/>
      <c r="AD1105" s="206"/>
      <c r="AE1105" s="206"/>
      <c r="AF1105" s="206"/>
      <c r="AG1105" s="206"/>
      <c r="AH1105" s="206"/>
      <c r="AI1105" s="206"/>
      <c r="AJ1105" s="206"/>
      <c r="AK1105" s="206"/>
      <c r="AL1105" s="206"/>
      <c r="AM1105" s="206"/>
      <c r="AN1105" s="206"/>
      <c r="AO1105" s="206"/>
      <c r="AP1105" s="206"/>
      <c r="AQ1105" s="206"/>
      <c r="AR1105" s="206"/>
      <c r="AS1105" s="206"/>
      <c r="AT1105" s="206"/>
      <c r="AU1105" s="206"/>
      <c r="AV1105" s="206"/>
      <c r="AW1105" s="206"/>
      <c r="AX1105" s="206"/>
      <c r="AY1105" s="206"/>
      <c r="AZ1105" s="206"/>
      <c r="BA1105" s="206"/>
      <c r="BB1105" s="206"/>
      <c r="BC1105" s="206"/>
      <c r="BD1105" s="206"/>
      <c r="BE1105" s="206"/>
      <c r="BF1105" s="206"/>
      <c r="BG1105" s="206"/>
      <c r="BH1105" s="206"/>
      <c r="BI1105" s="206"/>
      <c r="BJ1105" s="206"/>
      <c r="BK1105" s="206"/>
      <c r="BL1105" s="206"/>
      <c r="BM1105" s="206"/>
      <c r="BN1105" s="206"/>
      <c r="BO1105" s="206"/>
      <c r="BP1105" s="206"/>
      <c r="BQ1105" s="206"/>
      <c r="BR1105" s="206"/>
      <c r="BS1105" s="206"/>
      <c r="BT1105" s="206"/>
      <c r="BU1105" s="206"/>
      <c r="BV1105" s="206"/>
      <c r="BW1105" s="206"/>
      <c r="BX1105" s="206"/>
      <c r="BY1105" s="206"/>
      <c r="BZ1105" s="206"/>
      <c r="CA1105" s="206"/>
      <c r="CB1105" s="206"/>
      <c r="CC1105" s="206"/>
      <c r="CD1105" s="206"/>
      <c r="CE1105" s="206"/>
      <c r="CF1105" s="206"/>
      <c r="CG1105" s="206"/>
      <c r="CH1105" s="206"/>
      <c r="CI1105" s="206"/>
      <c r="CJ1105" s="206"/>
      <c r="CK1105" s="206"/>
      <c r="CL1105" s="206"/>
      <c r="CN1105" s="206"/>
      <c r="CO1105" s="206"/>
      <c r="CP1105" s="206"/>
      <c r="CQ1105" s="206"/>
      <c r="CR1105" s="206"/>
      <c r="CS1105" s="206"/>
      <c r="CT1105" s="206"/>
      <c r="CU1105" s="206"/>
      <c r="CV1105" s="206"/>
      <c r="CW1105" s="206"/>
      <c r="CX1105" s="206"/>
      <c r="CY1105" s="206"/>
      <c r="CZ1105" s="206"/>
      <c r="DA1105" s="206"/>
      <c r="DB1105" s="206"/>
      <c r="DC1105" s="206"/>
      <c r="DD1105" s="206"/>
      <c r="DE1105" s="206"/>
      <c r="DF1105" s="206"/>
      <c r="DG1105" s="206"/>
      <c r="DH1105" s="206"/>
      <c r="DI1105" s="206"/>
      <c r="DJ1105" s="206"/>
      <c r="DK1105" s="206"/>
      <c r="DL1105" s="206"/>
    </row>
    <row r="1106" spans="1:116" x14ac:dyDescent="0.4">
      <c r="A1106" s="206"/>
      <c r="B1106" s="27"/>
      <c r="C1106" s="27"/>
      <c r="D1106" s="27"/>
      <c r="E1106" s="27"/>
      <c r="F1106" s="27"/>
      <c r="G1106" s="206"/>
      <c r="H1106" s="206"/>
      <c r="I1106" s="206"/>
      <c r="J1106" s="206"/>
      <c r="K1106" s="206"/>
      <c r="L1106" s="206"/>
      <c r="M1106" s="206"/>
      <c r="N1106" s="206"/>
      <c r="O1106" s="206"/>
      <c r="P1106" s="206"/>
      <c r="R1106" s="206"/>
      <c r="S1106" s="206"/>
      <c r="T1106" s="206"/>
      <c r="U1106" s="206"/>
      <c r="V1106" s="206"/>
      <c r="W1106" s="206"/>
      <c r="X1106" s="206"/>
      <c r="Y1106" s="206"/>
      <c r="Z1106" s="206"/>
      <c r="AA1106" s="206"/>
      <c r="AB1106" s="206"/>
      <c r="AC1106" s="206"/>
      <c r="AD1106" s="206"/>
      <c r="AE1106" s="206"/>
      <c r="AF1106" s="206"/>
      <c r="AG1106" s="206"/>
      <c r="AH1106" s="206"/>
      <c r="AI1106" s="206"/>
      <c r="AJ1106" s="206"/>
      <c r="AK1106" s="206"/>
      <c r="AL1106" s="206"/>
      <c r="AM1106" s="206"/>
      <c r="AN1106" s="206"/>
      <c r="AO1106" s="206"/>
      <c r="AP1106" s="206"/>
      <c r="AQ1106" s="206"/>
      <c r="AR1106" s="206"/>
      <c r="AS1106" s="206"/>
      <c r="AT1106" s="206"/>
      <c r="AU1106" s="206"/>
      <c r="AV1106" s="206"/>
      <c r="AW1106" s="206"/>
      <c r="AX1106" s="206"/>
      <c r="AY1106" s="206"/>
      <c r="AZ1106" s="206"/>
      <c r="BA1106" s="206"/>
      <c r="BB1106" s="206"/>
      <c r="BC1106" s="206"/>
      <c r="BD1106" s="206"/>
      <c r="BE1106" s="206"/>
      <c r="BF1106" s="206"/>
      <c r="BG1106" s="206"/>
      <c r="BH1106" s="206"/>
      <c r="BI1106" s="206"/>
      <c r="BJ1106" s="206"/>
      <c r="BK1106" s="206"/>
      <c r="BL1106" s="206"/>
      <c r="BM1106" s="206"/>
      <c r="BN1106" s="206"/>
      <c r="BO1106" s="206"/>
      <c r="BP1106" s="206"/>
      <c r="BQ1106" s="206"/>
      <c r="BR1106" s="206"/>
      <c r="BS1106" s="206"/>
      <c r="BT1106" s="206"/>
      <c r="BU1106" s="206"/>
      <c r="BV1106" s="206"/>
      <c r="BW1106" s="206"/>
      <c r="BX1106" s="206"/>
      <c r="BY1106" s="206"/>
      <c r="BZ1106" s="206"/>
      <c r="CA1106" s="206"/>
      <c r="CB1106" s="206"/>
      <c r="CC1106" s="206"/>
      <c r="CD1106" s="206"/>
      <c r="CE1106" s="206"/>
      <c r="CF1106" s="206"/>
      <c r="CG1106" s="206"/>
      <c r="CH1106" s="206"/>
      <c r="CI1106" s="206"/>
      <c r="CJ1106" s="206"/>
      <c r="CK1106" s="206"/>
      <c r="CL1106" s="206"/>
      <c r="CN1106" s="206"/>
      <c r="CO1106" s="206"/>
      <c r="CP1106" s="206"/>
      <c r="CQ1106" s="206"/>
      <c r="CR1106" s="206"/>
      <c r="CS1106" s="206"/>
      <c r="CT1106" s="206"/>
      <c r="CU1106" s="206"/>
      <c r="CV1106" s="206"/>
      <c r="CW1106" s="206"/>
      <c r="CX1106" s="206"/>
      <c r="CY1106" s="206"/>
      <c r="CZ1106" s="206"/>
      <c r="DA1106" s="206"/>
      <c r="DB1106" s="206"/>
      <c r="DC1106" s="206"/>
      <c r="DD1106" s="206"/>
      <c r="DE1106" s="206"/>
      <c r="DF1106" s="206"/>
      <c r="DG1106" s="206"/>
      <c r="DH1106" s="206"/>
      <c r="DI1106" s="206"/>
      <c r="DJ1106" s="206"/>
      <c r="DK1106" s="206"/>
      <c r="DL1106" s="206"/>
    </row>
    <row r="1107" spans="1:116" x14ac:dyDescent="0.4">
      <c r="A1107" s="206"/>
      <c r="B1107" s="27"/>
      <c r="C1107" s="27"/>
      <c r="D1107" s="27"/>
      <c r="E1107" s="27"/>
      <c r="F1107" s="27"/>
      <c r="G1107" s="206"/>
      <c r="H1107" s="206"/>
      <c r="I1107" s="206"/>
      <c r="J1107" s="206"/>
      <c r="K1107" s="206"/>
      <c r="L1107" s="206"/>
      <c r="M1107" s="206"/>
      <c r="N1107" s="206"/>
      <c r="O1107" s="206"/>
      <c r="P1107" s="206"/>
      <c r="R1107" s="206"/>
      <c r="S1107" s="206"/>
      <c r="T1107" s="206"/>
      <c r="U1107" s="206"/>
      <c r="V1107" s="206"/>
      <c r="W1107" s="206"/>
      <c r="X1107" s="206"/>
      <c r="Y1107" s="206"/>
      <c r="Z1107" s="206"/>
      <c r="AA1107" s="206"/>
      <c r="AB1107" s="206"/>
      <c r="AC1107" s="206"/>
      <c r="AD1107" s="206"/>
      <c r="AE1107" s="206"/>
      <c r="AF1107" s="206"/>
      <c r="AG1107" s="206"/>
      <c r="AH1107" s="206"/>
      <c r="AI1107" s="206"/>
      <c r="AJ1107" s="206"/>
      <c r="AK1107" s="206"/>
      <c r="AL1107" s="206"/>
      <c r="AM1107" s="206"/>
      <c r="AN1107" s="206"/>
      <c r="AO1107" s="206"/>
      <c r="AP1107" s="206"/>
      <c r="AQ1107" s="206"/>
      <c r="AR1107" s="206"/>
      <c r="AS1107" s="206"/>
      <c r="AT1107" s="206"/>
      <c r="AU1107" s="206"/>
      <c r="AV1107" s="206"/>
      <c r="AW1107" s="206"/>
      <c r="AX1107" s="206"/>
      <c r="AY1107" s="206"/>
      <c r="AZ1107" s="206"/>
      <c r="BA1107" s="206"/>
      <c r="BB1107" s="206"/>
      <c r="BC1107" s="206"/>
      <c r="BD1107" s="206"/>
      <c r="BE1107" s="206"/>
      <c r="BF1107" s="206"/>
      <c r="BG1107" s="206"/>
      <c r="BH1107" s="206"/>
      <c r="BI1107" s="206"/>
      <c r="BJ1107" s="206"/>
      <c r="BK1107" s="206"/>
      <c r="BL1107" s="206"/>
      <c r="BM1107" s="206"/>
      <c r="BN1107" s="206"/>
      <c r="BO1107" s="206"/>
      <c r="BP1107" s="206"/>
      <c r="BQ1107" s="206"/>
      <c r="BR1107" s="206"/>
      <c r="BS1107" s="206"/>
      <c r="BT1107" s="206"/>
      <c r="BU1107" s="206"/>
      <c r="BV1107" s="206"/>
      <c r="BW1107" s="206"/>
      <c r="BX1107" s="206"/>
      <c r="BY1107" s="206"/>
      <c r="BZ1107" s="206"/>
      <c r="CA1107" s="206"/>
      <c r="CB1107" s="206"/>
      <c r="CC1107" s="206"/>
      <c r="CD1107" s="206"/>
      <c r="CE1107" s="206"/>
      <c r="CF1107" s="206"/>
      <c r="CG1107" s="206"/>
      <c r="CH1107" s="206"/>
      <c r="CI1107" s="206"/>
      <c r="CJ1107" s="206"/>
      <c r="CK1107" s="206"/>
      <c r="CL1107" s="206"/>
      <c r="CN1107" s="206"/>
      <c r="CO1107" s="206"/>
      <c r="CP1107" s="206"/>
      <c r="CQ1107" s="206"/>
      <c r="CR1107" s="206"/>
      <c r="CS1107" s="206"/>
      <c r="CT1107" s="206"/>
      <c r="CU1107" s="206"/>
      <c r="CV1107" s="206"/>
      <c r="CW1107" s="206"/>
      <c r="CX1107" s="206"/>
      <c r="CY1107" s="206"/>
      <c r="CZ1107" s="206"/>
      <c r="DA1107" s="206"/>
      <c r="DB1107" s="206"/>
      <c r="DC1107" s="206"/>
      <c r="DD1107" s="206"/>
      <c r="DE1107" s="206"/>
      <c r="DF1107" s="206"/>
      <c r="DG1107" s="206"/>
      <c r="DH1107" s="206"/>
      <c r="DI1107" s="206"/>
      <c r="DJ1107" s="206"/>
      <c r="DK1107" s="206"/>
      <c r="DL1107" s="206"/>
    </row>
    <row r="1108" spans="1:116" x14ac:dyDescent="0.4">
      <c r="A1108" s="206"/>
      <c r="B1108" s="27"/>
      <c r="C1108" s="27"/>
      <c r="D1108" s="27"/>
      <c r="E1108" s="27"/>
      <c r="F1108" s="27"/>
      <c r="G1108" s="206"/>
      <c r="H1108" s="206"/>
      <c r="I1108" s="206"/>
      <c r="J1108" s="206"/>
      <c r="K1108" s="206"/>
      <c r="L1108" s="206"/>
      <c r="M1108" s="206"/>
      <c r="N1108" s="206"/>
      <c r="O1108" s="206"/>
      <c r="P1108" s="206"/>
      <c r="R1108" s="206"/>
      <c r="S1108" s="206"/>
      <c r="T1108" s="206"/>
      <c r="U1108" s="206"/>
      <c r="V1108" s="206"/>
      <c r="W1108" s="206"/>
      <c r="X1108" s="206"/>
      <c r="Y1108" s="206"/>
      <c r="Z1108" s="206"/>
      <c r="AA1108" s="206"/>
      <c r="AB1108" s="206"/>
      <c r="AC1108" s="206"/>
      <c r="AD1108" s="206"/>
      <c r="AE1108" s="206"/>
      <c r="AF1108" s="206"/>
      <c r="AG1108" s="206"/>
      <c r="AH1108" s="206"/>
      <c r="AI1108" s="206"/>
      <c r="AJ1108" s="206"/>
      <c r="AK1108" s="206"/>
      <c r="AL1108" s="206"/>
      <c r="AM1108" s="206"/>
      <c r="AN1108" s="206"/>
      <c r="AO1108" s="206"/>
      <c r="AP1108" s="206"/>
      <c r="AQ1108" s="206"/>
      <c r="AR1108" s="206"/>
      <c r="AS1108" s="206"/>
      <c r="AT1108" s="206"/>
      <c r="AU1108" s="206"/>
      <c r="AV1108" s="206"/>
      <c r="AW1108" s="206"/>
      <c r="AX1108" s="206"/>
      <c r="AY1108" s="206"/>
      <c r="AZ1108" s="206"/>
      <c r="BA1108" s="206"/>
      <c r="BB1108" s="206"/>
      <c r="BC1108" s="206"/>
      <c r="BD1108" s="206"/>
      <c r="BE1108" s="206"/>
      <c r="BF1108" s="206"/>
      <c r="BG1108" s="206"/>
      <c r="BH1108" s="206"/>
      <c r="BI1108" s="206"/>
      <c r="BJ1108" s="206"/>
      <c r="BK1108" s="206"/>
      <c r="BL1108" s="206"/>
      <c r="BM1108" s="206"/>
      <c r="BN1108" s="206"/>
      <c r="BO1108" s="206"/>
      <c r="BP1108" s="206"/>
      <c r="BQ1108" s="206"/>
      <c r="BR1108" s="206"/>
      <c r="BS1108" s="206"/>
      <c r="BT1108" s="206"/>
      <c r="BU1108" s="206"/>
      <c r="BV1108" s="206"/>
      <c r="BW1108" s="206"/>
      <c r="BX1108" s="206"/>
      <c r="BY1108" s="206"/>
      <c r="BZ1108" s="206"/>
      <c r="CA1108" s="206"/>
      <c r="CB1108" s="206"/>
      <c r="CC1108" s="206"/>
      <c r="CD1108" s="206"/>
      <c r="CE1108" s="206"/>
      <c r="CF1108" s="206"/>
      <c r="CG1108" s="206"/>
      <c r="CH1108" s="206"/>
      <c r="CI1108" s="206"/>
      <c r="CJ1108" s="206"/>
      <c r="CK1108" s="206"/>
      <c r="CL1108" s="206"/>
      <c r="CN1108" s="206"/>
      <c r="CO1108" s="206"/>
      <c r="CP1108" s="206"/>
      <c r="CQ1108" s="206"/>
      <c r="CR1108" s="206"/>
      <c r="CS1108" s="206"/>
      <c r="CT1108" s="206"/>
      <c r="CU1108" s="206"/>
      <c r="CV1108" s="206"/>
      <c r="CW1108" s="206"/>
      <c r="CX1108" s="206"/>
      <c r="CY1108" s="206"/>
      <c r="CZ1108" s="206"/>
      <c r="DA1108" s="206"/>
      <c r="DB1108" s="206"/>
      <c r="DC1108" s="206"/>
      <c r="DD1108" s="206"/>
      <c r="DE1108" s="206"/>
      <c r="DF1108" s="206"/>
      <c r="DG1108" s="206"/>
      <c r="DH1108" s="206"/>
      <c r="DI1108" s="206"/>
      <c r="DJ1108" s="206"/>
      <c r="DK1108" s="206"/>
      <c r="DL1108" s="206"/>
    </row>
    <row r="1109" spans="1:116" x14ac:dyDescent="0.4">
      <c r="A1109" s="164"/>
      <c r="G1109" s="204"/>
      <c r="H1109" s="164"/>
      <c r="I1109" s="205"/>
      <c r="J1109" s="205"/>
      <c r="K1109" s="164"/>
      <c r="L1109" s="164"/>
      <c r="M1109" s="164"/>
      <c r="N1109" s="164"/>
      <c r="O1109" s="164"/>
      <c r="P1109" s="164"/>
      <c r="R1109" s="204"/>
      <c r="S1109" s="204"/>
      <c r="T1109" s="204"/>
      <c r="U1109" s="204"/>
      <c r="V1109" s="204"/>
      <c r="W1109" s="204"/>
      <c r="X1109" s="204"/>
      <c r="Y1109" s="204"/>
      <c r="Z1109" s="204"/>
      <c r="AA1109" s="204"/>
      <c r="AB1109" s="204"/>
      <c r="AC1109" s="204"/>
      <c r="AD1109" s="204"/>
      <c r="AE1109" s="204"/>
      <c r="AF1109" s="204"/>
      <c r="AG1109" s="204"/>
      <c r="AH1109" s="204"/>
      <c r="AI1109" s="204"/>
      <c r="AJ1109" s="204"/>
      <c r="AK1109" s="204"/>
      <c r="AL1109" s="204"/>
      <c r="AM1109" s="204"/>
      <c r="AN1109" s="204"/>
      <c r="AO1109" s="204"/>
      <c r="AP1109" s="204"/>
      <c r="AQ1109" s="204"/>
      <c r="AR1109" s="204"/>
      <c r="AS1109" s="204"/>
      <c r="AT1109" s="204"/>
      <c r="AU1109" s="204"/>
      <c r="AV1109" s="204"/>
      <c r="AW1109" s="204"/>
      <c r="AX1109" s="204"/>
      <c r="AY1109" s="204"/>
      <c r="AZ1109" s="204"/>
      <c r="BA1109" s="204"/>
      <c r="BB1109" s="204"/>
      <c r="BC1109" s="204"/>
      <c r="BD1109" s="204"/>
      <c r="BE1109" s="204"/>
      <c r="BF1109" s="204"/>
      <c r="BG1109" s="204"/>
      <c r="BH1109" s="204"/>
      <c r="BI1109" s="204"/>
      <c r="BJ1109" s="204"/>
      <c r="BK1109" s="204"/>
      <c r="BL1109" s="204"/>
      <c r="BM1109" s="204"/>
      <c r="BN1109" s="204"/>
      <c r="BO1109" s="204"/>
      <c r="BP1109" s="204"/>
      <c r="BQ1109" s="204"/>
      <c r="BR1109" s="204"/>
      <c r="BS1109" s="204"/>
      <c r="BT1109" s="204"/>
      <c r="BU1109" s="204"/>
      <c r="BV1109" s="204"/>
      <c r="BW1109" s="204"/>
      <c r="BX1109" s="204"/>
      <c r="BY1109" s="204"/>
      <c r="BZ1109" s="204"/>
      <c r="CA1109" s="204"/>
      <c r="CB1109" s="204"/>
      <c r="CC1109" s="204"/>
      <c r="CD1109" s="204"/>
      <c r="CE1109" s="204"/>
      <c r="CF1109" s="204"/>
      <c r="CG1109" s="204"/>
      <c r="CH1109" s="204"/>
      <c r="CI1109" s="204"/>
      <c r="CJ1109" s="204"/>
      <c r="CK1109" s="204"/>
      <c r="CL1109" s="204"/>
      <c r="CN1109" s="205"/>
      <c r="CO1109" s="204"/>
      <c r="CP1109" s="204"/>
      <c r="CQ1109" s="204"/>
      <c r="CR1109" s="204"/>
      <c r="CS1109" s="204"/>
      <c r="CT1109" s="204"/>
      <c r="CU1109" s="204"/>
      <c r="CV1109" s="204"/>
      <c r="CW1109" s="204"/>
      <c r="CX1109" s="204"/>
      <c r="CY1109" s="204"/>
      <c r="CZ1109" s="204"/>
      <c r="DA1109" s="204"/>
      <c r="DB1109" s="204"/>
      <c r="DC1109" s="204"/>
      <c r="DD1109" s="204"/>
      <c r="DE1109" s="204"/>
      <c r="DF1109" s="204"/>
      <c r="DG1109" s="204"/>
      <c r="DH1109" s="204"/>
      <c r="DI1109" s="204"/>
      <c r="DJ1109" s="204"/>
      <c r="DK1109" s="204"/>
      <c r="DL1109" s="204"/>
    </row>
    <row r="1110" spans="1:116" x14ac:dyDescent="0.4">
      <c r="A1110" s="164"/>
      <c r="G1110" s="204"/>
      <c r="H1110" s="164"/>
      <c r="I1110" s="205"/>
      <c r="J1110" s="205"/>
      <c r="K1110" s="164"/>
      <c r="L1110" s="164"/>
      <c r="M1110" s="164"/>
      <c r="N1110" s="164"/>
      <c r="O1110" s="164"/>
      <c r="P1110" s="164"/>
      <c r="R1110" s="204"/>
      <c r="S1110" s="204"/>
      <c r="T1110" s="204"/>
      <c r="U1110" s="204"/>
      <c r="V1110" s="204"/>
      <c r="W1110" s="204"/>
      <c r="X1110" s="204"/>
      <c r="Y1110" s="204"/>
      <c r="Z1110" s="204"/>
      <c r="AA1110" s="204"/>
      <c r="AB1110" s="204"/>
      <c r="AC1110" s="204"/>
      <c r="AD1110" s="204"/>
      <c r="AE1110" s="204"/>
      <c r="AF1110" s="204"/>
      <c r="AG1110" s="204"/>
      <c r="AH1110" s="204"/>
      <c r="AI1110" s="204"/>
      <c r="AJ1110" s="204"/>
      <c r="AK1110" s="204"/>
      <c r="AL1110" s="204"/>
      <c r="AM1110" s="204"/>
      <c r="AN1110" s="204"/>
      <c r="AO1110" s="204"/>
      <c r="AP1110" s="204"/>
      <c r="AQ1110" s="204"/>
      <c r="AR1110" s="204"/>
      <c r="AS1110" s="204"/>
      <c r="AT1110" s="204"/>
      <c r="AU1110" s="204"/>
      <c r="AV1110" s="204"/>
      <c r="AW1110" s="204"/>
      <c r="AX1110" s="204"/>
      <c r="AY1110" s="204"/>
      <c r="AZ1110" s="204"/>
      <c r="BA1110" s="204"/>
      <c r="BB1110" s="204"/>
      <c r="BC1110" s="204"/>
      <c r="BD1110" s="204"/>
      <c r="BE1110" s="204"/>
      <c r="BF1110" s="204"/>
      <c r="BG1110" s="204"/>
      <c r="BH1110" s="204"/>
      <c r="BI1110" s="204"/>
      <c r="BJ1110" s="204"/>
      <c r="BK1110" s="204"/>
      <c r="BL1110" s="204"/>
      <c r="BM1110" s="204"/>
      <c r="BN1110" s="204"/>
      <c r="BO1110" s="204"/>
      <c r="BP1110" s="204"/>
      <c r="BQ1110" s="204"/>
      <c r="BR1110" s="204"/>
      <c r="BS1110" s="204"/>
      <c r="BT1110" s="204"/>
      <c r="BU1110" s="204"/>
      <c r="BV1110" s="204"/>
      <c r="BW1110" s="204"/>
      <c r="BX1110" s="204"/>
      <c r="BY1110" s="204"/>
      <c r="BZ1110" s="204"/>
      <c r="CA1110" s="204"/>
      <c r="CB1110" s="204"/>
      <c r="CC1110" s="204"/>
      <c r="CD1110" s="204"/>
      <c r="CE1110" s="204"/>
      <c r="CF1110" s="204"/>
      <c r="CG1110" s="204"/>
      <c r="CH1110" s="204"/>
      <c r="CI1110" s="204"/>
      <c r="CJ1110" s="204"/>
      <c r="CK1110" s="204"/>
      <c r="CL1110" s="204"/>
      <c r="CN1110" s="205"/>
      <c r="CO1110" s="204"/>
      <c r="CP1110" s="204"/>
      <c r="CQ1110" s="204"/>
      <c r="CR1110" s="204"/>
      <c r="CS1110" s="204"/>
      <c r="CT1110" s="204"/>
      <c r="CU1110" s="204"/>
      <c r="CV1110" s="204"/>
      <c r="CW1110" s="204"/>
      <c r="CX1110" s="204"/>
      <c r="CY1110" s="204"/>
      <c r="CZ1110" s="204"/>
      <c r="DA1110" s="204"/>
      <c r="DB1110" s="204"/>
      <c r="DC1110" s="204"/>
      <c r="DD1110" s="204"/>
      <c r="DE1110" s="204"/>
      <c r="DF1110" s="204"/>
      <c r="DG1110" s="204"/>
      <c r="DH1110" s="204"/>
      <c r="DI1110" s="204"/>
      <c r="DJ1110" s="204"/>
      <c r="DK1110" s="204"/>
      <c r="DL1110" s="204"/>
    </row>
    <row r="1111" spans="1:116" x14ac:dyDescent="0.4">
      <c r="A1111" s="164"/>
      <c r="G1111" s="204"/>
      <c r="H1111" s="164"/>
      <c r="I1111" s="205"/>
      <c r="J1111" s="205"/>
      <c r="K1111" s="164"/>
      <c r="L1111" s="164"/>
      <c r="M1111" s="164"/>
      <c r="N1111" s="164"/>
      <c r="O1111" s="164"/>
      <c r="P1111" s="164"/>
      <c r="R1111" s="204"/>
      <c r="S1111" s="204"/>
      <c r="T1111" s="204"/>
      <c r="U1111" s="204"/>
      <c r="V1111" s="204"/>
      <c r="W1111" s="204"/>
      <c r="X1111" s="204"/>
      <c r="Y1111" s="204"/>
      <c r="Z1111" s="204"/>
      <c r="AA1111" s="204"/>
      <c r="AB1111" s="204"/>
      <c r="AC1111" s="204"/>
      <c r="AD1111" s="204"/>
      <c r="AE1111" s="204"/>
      <c r="AF1111" s="204"/>
      <c r="AG1111" s="204"/>
      <c r="AH1111" s="204"/>
      <c r="AI1111" s="204"/>
      <c r="AJ1111" s="204"/>
      <c r="AK1111" s="204"/>
      <c r="AL1111" s="204"/>
      <c r="AM1111" s="204"/>
      <c r="AN1111" s="204"/>
      <c r="AO1111" s="204"/>
      <c r="AP1111" s="204"/>
      <c r="AQ1111" s="204"/>
      <c r="AR1111" s="204"/>
      <c r="AS1111" s="204"/>
      <c r="AT1111" s="204"/>
      <c r="AU1111" s="204"/>
      <c r="AV1111" s="204"/>
      <c r="AW1111" s="204"/>
      <c r="AX1111" s="204"/>
      <c r="AY1111" s="204"/>
      <c r="AZ1111" s="204"/>
      <c r="BA1111" s="204"/>
      <c r="BB1111" s="204"/>
      <c r="BC1111" s="204"/>
      <c r="BD1111" s="204"/>
      <c r="BE1111" s="204"/>
      <c r="BF1111" s="204"/>
      <c r="BG1111" s="204"/>
      <c r="BH1111" s="204"/>
      <c r="BI1111" s="204"/>
      <c r="BJ1111" s="204"/>
      <c r="BK1111" s="204"/>
      <c r="BL1111" s="204"/>
      <c r="BM1111" s="204"/>
      <c r="BN1111" s="204"/>
      <c r="BO1111" s="204"/>
      <c r="BP1111" s="204"/>
      <c r="BQ1111" s="204"/>
      <c r="BR1111" s="204"/>
      <c r="BS1111" s="204"/>
      <c r="BT1111" s="204"/>
      <c r="BU1111" s="204"/>
      <c r="BV1111" s="204"/>
      <c r="BW1111" s="204"/>
      <c r="BX1111" s="204"/>
      <c r="BY1111" s="204"/>
      <c r="BZ1111" s="204"/>
      <c r="CA1111" s="204"/>
      <c r="CB1111" s="204"/>
      <c r="CC1111" s="204"/>
      <c r="CD1111" s="204"/>
      <c r="CE1111" s="204"/>
      <c r="CF1111" s="204"/>
      <c r="CG1111" s="204"/>
      <c r="CH1111" s="204"/>
      <c r="CI1111" s="204"/>
      <c r="CJ1111" s="204"/>
      <c r="CK1111" s="204"/>
      <c r="CL1111" s="204"/>
      <c r="CN1111" s="205"/>
      <c r="CO1111" s="204"/>
      <c r="CP1111" s="204"/>
      <c r="CQ1111" s="204"/>
      <c r="CR1111" s="204"/>
      <c r="CS1111" s="204"/>
      <c r="CT1111" s="204"/>
      <c r="CU1111" s="204"/>
      <c r="CV1111" s="204"/>
      <c r="CW1111" s="204"/>
      <c r="CX1111" s="204"/>
      <c r="CY1111" s="204"/>
      <c r="CZ1111" s="204"/>
      <c r="DA1111" s="204"/>
      <c r="DB1111" s="204"/>
      <c r="DC1111" s="204"/>
      <c r="DD1111" s="204"/>
      <c r="DE1111" s="204"/>
      <c r="DF1111" s="204"/>
      <c r="DG1111" s="204"/>
      <c r="DH1111" s="204"/>
      <c r="DI1111" s="204"/>
      <c r="DJ1111" s="204"/>
      <c r="DK1111" s="204"/>
      <c r="DL1111" s="204"/>
    </row>
    <row r="1112" spans="1:116" x14ac:dyDescent="0.4">
      <c r="A1112" s="164"/>
      <c r="G1112" s="204"/>
      <c r="H1112" s="164"/>
      <c r="I1112" s="205"/>
      <c r="J1112" s="205"/>
      <c r="K1112" s="164"/>
      <c r="L1112" s="164"/>
      <c r="M1112" s="164"/>
      <c r="N1112" s="164"/>
      <c r="O1112" s="164"/>
      <c r="P1112" s="164"/>
      <c r="R1112" s="204"/>
      <c r="S1112" s="204"/>
      <c r="T1112" s="204"/>
      <c r="U1112" s="204"/>
      <c r="V1112" s="204"/>
      <c r="W1112" s="204"/>
      <c r="X1112" s="204"/>
      <c r="Y1112" s="204"/>
      <c r="Z1112" s="204"/>
      <c r="AA1112" s="204"/>
      <c r="AB1112" s="204"/>
      <c r="AC1112" s="204"/>
      <c r="AD1112" s="204"/>
      <c r="AE1112" s="204"/>
      <c r="AF1112" s="204"/>
      <c r="AG1112" s="204"/>
      <c r="AH1112" s="204"/>
      <c r="AI1112" s="204"/>
      <c r="AJ1112" s="204"/>
      <c r="AK1112" s="204"/>
      <c r="AL1112" s="204"/>
      <c r="AM1112" s="204"/>
      <c r="AN1112" s="204"/>
      <c r="AO1112" s="204"/>
      <c r="AP1112" s="204"/>
      <c r="AQ1112" s="204"/>
      <c r="AR1112" s="204"/>
      <c r="AS1112" s="204"/>
      <c r="AT1112" s="204"/>
      <c r="AU1112" s="204"/>
      <c r="AV1112" s="204"/>
      <c r="AW1112" s="204"/>
      <c r="AX1112" s="204"/>
      <c r="AY1112" s="204"/>
      <c r="AZ1112" s="204"/>
      <c r="BA1112" s="204"/>
      <c r="BB1112" s="204"/>
      <c r="BC1112" s="204"/>
      <c r="BD1112" s="204"/>
      <c r="BE1112" s="204"/>
      <c r="BF1112" s="204"/>
      <c r="BG1112" s="204"/>
      <c r="BH1112" s="204"/>
      <c r="BI1112" s="204"/>
      <c r="BJ1112" s="204"/>
      <c r="BK1112" s="204"/>
      <c r="BL1112" s="204"/>
      <c r="BM1112" s="204"/>
      <c r="BN1112" s="204"/>
      <c r="BO1112" s="204"/>
      <c r="BP1112" s="204"/>
      <c r="BQ1112" s="204"/>
      <c r="BR1112" s="204"/>
      <c r="BS1112" s="204"/>
      <c r="BT1112" s="204"/>
      <c r="BU1112" s="204"/>
      <c r="BV1112" s="204"/>
      <c r="BW1112" s="204"/>
      <c r="BX1112" s="204"/>
      <c r="BY1112" s="204"/>
      <c r="BZ1112" s="204"/>
      <c r="CA1112" s="204"/>
      <c r="CB1112" s="204"/>
      <c r="CC1112" s="204"/>
      <c r="CD1112" s="204"/>
      <c r="CE1112" s="204"/>
      <c r="CF1112" s="204"/>
      <c r="CG1112" s="204"/>
      <c r="CH1112" s="204"/>
      <c r="CI1112" s="204"/>
      <c r="CJ1112" s="204"/>
      <c r="CK1112" s="204"/>
      <c r="CL1112" s="204"/>
      <c r="CN1112" s="205"/>
      <c r="CO1112" s="204"/>
      <c r="CP1112" s="204"/>
      <c r="CQ1112" s="204"/>
      <c r="CR1112" s="204"/>
      <c r="CS1112" s="204"/>
      <c r="CT1112" s="204"/>
      <c r="CU1112" s="204"/>
      <c r="CV1112" s="204"/>
      <c r="CW1112" s="204"/>
      <c r="CX1112" s="204"/>
      <c r="CY1112" s="204"/>
      <c r="CZ1112" s="204"/>
      <c r="DA1112" s="204"/>
      <c r="DB1112" s="204"/>
      <c r="DC1112" s="204"/>
      <c r="DD1112" s="204"/>
      <c r="DE1112" s="204"/>
      <c r="DF1112" s="204"/>
      <c r="DG1112" s="204"/>
      <c r="DH1112" s="204"/>
      <c r="DI1112" s="204"/>
      <c r="DJ1112" s="204"/>
      <c r="DK1112" s="204"/>
      <c r="DL1112" s="204"/>
    </row>
    <row r="1113" spans="1:116" x14ac:dyDescent="0.4">
      <c r="A1113" s="164"/>
      <c r="G1113" s="204"/>
      <c r="H1113" s="164"/>
      <c r="I1113" s="205"/>
      <c r="J1113" s="205"/>
      <c r="K1113" s="164"/>
      <c r="L1113" s="164"/>
      <c r="M1113" s="164"/>
      <c r="N1113" s="164"/>
      <c r="O1113" s="164"/>
      <c r="P1113" s="164"/>
      <c r="R1113" s="204"/>
      <c r="S1113" s="204"/>
      <c r="T1113" s="204"/>
      <c r="U1113" s="204"/>
      <c r="V1113" s="204"/>
      <c r="W1113" s="204"/>
      <c r="X1113" s="204"/>
      <c r="Y1113" s="204"/>
      <c r="Z1113" s="204"/>
      <c r="AA1113" s="204"/>
      <c r="AB1113" s="204"/>
      <c r="AC1113" s="204"/>
      <c r="AD1113" s="204"/>
      <c r="AE1113" s="204"/>
      <c r="AF1113" s="204"/>
      <c r="AG1113" s="204"/>
      <c r="AH1113" s="204"/>
      <c r="AI1113" s="204"/>
      <c r="AJ1113" s="204"/>
      <c r="AK1113" s="204"/>
      <c r="AL1113" s="204"/>
      <c r="AM1113" s="204"/>
      <c r="AN1113" s="204"/>
      <c r="AO1113" s="204"/>
      <c r="AP1113" s="204"/>
      <c r="AQ1113" s="204"/>
      <c r="AR1113" s="204"/>
      <c r="AS1113" s="204"/>
      <c r="AT1113" s="204"/>
      <c r="AU1113" s="204"/>
      <c r="AV1113" s="204"/>
      <c r="AW1113" s="204"/>
      <c r="AX1113" s="204"/>
      <c r="AY1113" s="204"/>
      <c r="AZ1113" s="204"/>
      <c r="BA1113" s="204"/>
      <c r="BB1113" s="204"/>
      <c r="BC1113" s="204"/>
      <c r="BD1113" s="204"/>
      <c r="BE1113" s="204"/>
      <c r="BF1113" s="204"/>
      <c r="BG1113" s="204"/>
      <c r="BH1113" s="204"/>
      <c r="BI1113" s="204"/>
      <c r="BJ1113" s="204"/>
      <c r="BK1113" s="204"/>
      <c r="BL1113" s="204"/>
      <c r="BM1113" s="204"/>
      <c r="BN1113" s="204"/>
      <c r="BO1113" s="204"/>
      <c r="BP1113" s="204"/>
      <c r="BQ1113" s="204"/>
      <c r="BR1113" s="204"/>
      <c r="BS1113" s="204"/>
      <c r="BT1113" s="204"/>
      <c r="BU1113" s="204"/>
      <c r="BV1113" s="204"/>
      <c r="BW1113" s="204"/>
      <c r="BX1113" s="204"/>
      <c r="BY1113" s="204"/>
      <c r="BZ1113" s="204"/>
      <c r="CA1113" s="204"/>
      <c r="CB1113" s="204"/>
      <c r="CC1113" s="204"/>
      <c r="CD1113" s="204"/>
      <c r="CE1113" s="204"/>
      <c r="CF1113" s="204"/>
      <c r="CG1113" s="204"/>
      <c r="CH1113" s="204"/>
      <c r="CI1113" s="204"/>
      <c r="CJ1113" s="204"/>
      <c r="CK1113" s="204"/>
      <c r="CL1113" s="204"/>
      <c r="CN1113" s="205"/>
      <c r="CO1113" s="204"/>
      <c r="CP1113" s="204"/>
      <c r="CQ1113" s="204"/>
      <c r="CR1113" s="204"/>
      <c r="CS1113" s="204"/>
      <c r="CT1113" s="204"/>
      <c r="CU1113" s="204"/>
      <c r="CV1113" s="204"/>
      <c r="CW1113" s="204"/>
      <c r="CX1113" s="204"/>
      <c r="CY1113" s="204"/>
      <c r="CZ1113" s="204"/>
      <c r="DA1113" s="204"/>
      <c r="DB1113" s="204"/>
      <c r="DC1113" s="204"/>
      <c r="DD1113" s="204"/>
      <c r="DE1113" s="204"/>
      <c r="DF1113" s="204"/>
      <c r="DG1113" s="204"/>
      <c r="DH1113" s="204"/>
      <c r="DI1113" s="204"/>
      <c r="DJ1113" s="204"/>
      <c r="DK1113" s="204"/>
      <c r="DL1113" s="204"/>
    </row>
    <row r="1114" spans="1:116" x14ac:dyDescent="0.4">
      <c r="A1114" s="164"/>
      <c r="G1114" s="204"/>
      <c r="H1114" s="164"/>
      <c r="I1114" s="205"/>
      <c r="J1114" s="205"/>
      <c r="K1114" s="164"/>
      <c r="L1114" s="164"/>
      <c r="M1114" s="164"/>
      <c r="N1114" s="164"/>
      <c r="O1114" s="164"/>
      <c r="P1114" s="164"/>
      <c r="R1114" s="204"/>
      <c r="S1114" s="204"/>
      <c r="T1114" s="204"/>
      <c r="U1114" s="204"/>
      <c r="V1114" s="204"/>
      <c r="W1114" s="204"/>
      <c r="X1114" s="204"/>
      <c r="Y1114" s="204"/>
      <c r="Z1114" s="204"/>
      <c r="AA1114" s="204"/>
      <c r="AB1114" s="204"/>
      <c r="AC1114" s="204"/>
      <c r="AD1114" s="204"/>
      <c r="AE1114" s="204"/>
      <c r="AF1114" s="204"/>
      <c r="AG1114" s="204"/>
      <c r="AH1114" s="204"/>
      <c r="AI1114" s="204"/>
      <c r="AJ1114" s="204"/>
      <c r="AK1114" s="204"/>
      <c r="AL1114" s="204"/>
      <c r="AM1114" s="204"/>
      <c r="AN1114" s="204"/>
      <c r="AO1114" s="204"/>
      <c r="AP1114" s="204"/>
      <c r="AQ1114" s="204"/>
      <c r="AR1114" s="204"/>
      <c r="AS1114" s="204"/>
      <c r="AT1114" s="204"/>
      <c r="AU1114" s="204"/>
      <c r="AV1114" s="204"/>
      <c r="AW1114" s="204"/>
      <c r="AX1114" s="204"/>
      <c r="AY1114" s="204"/>
      <c r="AZ1114" s="204"/>
      <c r="BA1114" s="204"/>
      <c r="BB1114" s="204"/>
      <c r="BC1114" s="204"/>
      <c r="BD1114" s="204"/>
      <c r="BE1114" s="204"/>
      <c r="BF1114" s="204"/>
      <c r="BG1114" s="204"/>
      <c r="BH1114" s="204"/>
      <c r="BI1114" s="204"/>
      <c r="BJ1114" s="204"/>
      <c r="BK1114" s="204"/>
      <c r="BL1114" s="204"/>
      <c r="BM1114" s="204"/>
      <c r="BN1114" s="204"/>
      <c r="BO1114" s="204"/>
      <c r="BP1114" s="204"/>
      <c r="BQ1114" s="204"/>
      <c r="BR1114" s="204"/>
      <c r="BS1114" s="204"/>
      <c r="BT1114" s="204"/>
      <c r="BU1114" s="204"/>
      <c r="BV1114" s="204"/>
      <c r="BW1114" s="204"/>
      <c r="BX1114" s="204"/>
      <c r="BY1114" s="204"/>
      <c r="BZ1114" s="204"/>
      <c r="CA1114" s="204"/>
      <c r="CB1114" s="204"/>
      <c r="CC1114" s="204"/>
      <c r="CD1114" s="204"/>
      <c r="CE1114" s="204"/>
      <c r="CF1114" s="204"/>
      <c r="CG1114" s="204"/>
      <c r="CH1114" s="204"/>
      <c r="CI1114" s="204"/>
      <c r="CJ1114" s="204"/>
      <c r="CK1114" s="204"/>
      <c r="CL1114" s="204"/>
      <c r="CN1114" s="205"/>
      <c r="CO1114" s="204"/>
      <c r="CP1114" s="204"/>
      <c r="CQ1114" s="204"/>
      <c r="CR1114" s="204"/>
      <c r="CS1114" s="204"/>
      <c r="CT1114" s="204"/>
      <c r="CU1114" s="204"/>
      <c r="CV1114" s="204"/>
      <c r="CW1114" s="204"/>
      <c r="CX1114" s="204"/>
      <c r="CY1114" s="204"/>
      <c r="CZ1114" s="204"/>
      <c r="DA1114" s="204"/>
      <c r="DB1114" s="204"/>
      <c r="DC1114" s="204"/>
      <c r="DD1114" s="204"/>
      <c r="DE1114" s="204"/>
      <c r="DF1114" s="204"/>
      <c r="DG1114" s="204"/>
      <c r="DH1114" s="204"/>
      <c r="DI1114" s="204"/>
      <c r="DJ1114" s="204"/>
      <c r="DK1114" s="204"/>
      <c r="DL1114" s="204"/>
    </row>
    <row r="1115" spans="1:116" x14ac:dyDescent="0.4">
      <c r="A1115" s="164"/>
      <c r="G1115" s="204"/>
      <c r="H1115" s="164"/>
      <c r="I1115" s="205"/>
      <c r="J1115" s="205"/>
      <c r="K1115" s="164"/>
      <c r="L1115" s="164"/>
      <c r="M1115" s="164"/>
      <c r="N1115" s="164"/>
      <c r="O1115" s="164"/>
      <c r="P1115" s="164"/>
      <c r="R1115" s="204"/>
      <c r="S1115" s="204"/>
      <c r="T1115" s="204"/>
      <c r="U1115" s="204"/>
      <c r="V1115" s="204"/>
      <c r="W1115" s="204"/>
      <c r="X1115" s="204"/>
      <c r="Y1115" s="204"/>
      <c r="Z1115" s="204"/>
      <c r="AA1115" s="204"/>
      <c r="AB1115" s="204"/>
      <c r="AC1115" s="204"/>
      <c r="AD1115" s="204"/>
      <c r="AE1115" s="204"/>
      <c r="AF1115" s="204"/>
      <c r="AG1115" s="204"/>
      <c r="AH1115" s="204"/>
      <c r="AI1115" s="204"/>
      <c r="AJ1115" s="204"/>
      <c r="AK1115" s="204"/>
      <c r="AL1115" s="204"/>
      <c r="AM1115" s="204"/>
      <c r="AN1115" s="204"/>
      <c r="AO1115" s="204"/>
      <c r="AP1115" s="204"/>
      <c r="AQ1115" s="204"/>
      <c r="AR1115" s="204"/>
      <c r="AS1115" s="204"/>
      <c r="AT1115" s="204"/>
      <c r="AU1115" s="204"/>
      <c r="AV1115" s="204"/>
      <c r="AW1115" s="204"/>
      <c r="AX1115" s="204"/>
      <c r="AY1115" s="204"/>
      <c r="AZ1115" s="204"/>
      <c r="BA1115" s="204"/>
      <c r="BB1115" s="204"/>
      <c r="BC1115" s="204"/>
      <c r="BD1115" s="204"/>
      <c r="BE1115" s="204"/>
      <c r="BF1115" s="204"/>
      <c r="BG1115" s="204"/>
      <c r="BH1115" s="204"/>
      <c r="BI1115" s="204"/>
      <c r="BJ1115" s="204"/>
      <c r="BK1115" s="204"/>
      <c r="BL1115" s="204"/>
      <c r="BM1115" s="204"/>
      <c r="BN1115" s="204"/>
      <c r="BO1115" s="204"/>
      <c r="BP1115" s="204"/>
      <c r="BQ1115" s="204"/>
      <c r="BR1115" s="204"/>
      <c r="BS1115" s="204"/>
      <c r="BT1115" s="204"/>
      <c r="BU1115" s="204"/>
      <c r="BV1115" s="204"/>
      <c r="BW1115" s="204"/>
      <c r="BX1115" s="204"/>
      <c r="BY1115" s="204"/>
      <c r="BZ1115" s="204"/>
      <c r="CA1115" s="204"/>
      <c r="CB1115" s="204"/>
      <c r="CC1115" s="204"/>
      <c r="CD1115" s="204"/>
      <c r="CE1115" s="204"/>
      <c r="CF1115" s="204"/>
      <c r="CG1115" s="204"/>
      <c r="CH1115" s="204"/>
      <c r="CI1115" s="204"/>
      <c r="CJ1115" s="204"/>
      <c r="CK1115" s="204"/>
      <c r="CL1115" s="204"/>
      <c r="CN1115" s="205"/>
      <c r="CO1115" s="204"/>
      <c r="CP1115" s="204"/>
      <c r="CQ1115" s="204"/>
      <c r="CR1115" s="204"/>
      <c r="CS1115" s="204"/>
      <c r="CT1115" s="204"/>
      <c r="CU1115" s="204"/>
      <c r="CV1115" s="204"/>
      <c r="CW1115" s="204"/>
      <c r="CX1115" s="204"/>
      <c r="CY1115" s="204"/>
      <c r="CZ1115" s="204"/>
      <c r="DA1115" s="204"/>
      <c r="DB1115" s="204"/>
      <c r="DC1115" s="204"/>
      <c r="DD1115" s="204"/>
      <c r="DE1115" s="204"/>
      <c r="DF1115" s="204"/>
      <c r="DG1115" s="204"/>
      <c r="DH1115" s="204"/>
      <c r="DI1115" s="204"/>
      <c r="DJ1115" s="204"/>
      <c r="DK1115" s="204"/>
      <c r="DL1115" s="204"/>
    </row>
    <row r="1116" spans="1:116" x14ac:dyDescent="0.4">
      <c r="A1116" s="164"/>
      <c r="G1116" s="204"/>
      <c r="H1116" s="164"/>
      <c r="I1116" s="205"/>
      <c r="J1116" s="205"/>
      <c r="K1116" s="164"/>
      <c r="L1116" s="164"/>
      <c r="M1116" s="164"/>
      <c r="N1116" s="164"/>
      <c r="O1116" s="164"/>
      <c r="P1116" s="164"/>
      <c r="R1116" s="204"/>
      <c r="S1116" s="204"/>
      <c r="T1116" s="204"/>
      <c r="U1116" s="204"/>
      <c r="V1116" s="204"/>
      <c r="W1116" s="204"/>
      <c r="X1116" s="204"/>
      <c r="Y1116" s="204"/>
      <c r="Z1116" s="204"/>
      <c r="AA1116" s="204"/>
      <c r="AB1116" s="204"/>
      <c r="AC1116" s="204"/>
      <c r="AD1116" s="204"/>
      <c r="AE1116" s="204"/>
      <c r="AF1116" s="204"/>
      <c r="AG1116" s="204"/>
      <c r="AH1116" s="204"/>
      <c r="AI1116" s="204"/>
      <c r="AJ1116" s="204"/>
      <c r="AK1116" s="204"/>
      <c r="AL1116" s="204"/>
      <c r="AM1116" s="204"/>
      <c r="AN1116" s="204"/>
      <c r="AO1116" s="204"/>
      <c r="AP1116" s="204"/>
      <c r="AQ1116" s="204"/>
      <c r="AR1116" s="204"/>
      <c r="AS1116" s="204"/>
      <c r="AT1116" s="204"/>
      <c r="AU1116" s="204"/>
      <c r="AV1116" s="204"/>
      <c r="AW1116" s="204"/>
      <c r="AX1116" s="204"/>
      <c r="AY1116" s="204"/>
      <c r="AZ1116" s="204"/>
      <c r="BA1116" s="204"/>
      <c r="BB1116" s="204"/>
      <c r="BC1116" s="204"/>
      <c r="BD1116" s="204"/>
      <c r="BE1116" s="204"/>
      <c r="BF1116" s="204"/>
      <c r="BG1116" s="204"/>
      <c r="BH1116" s="204"/>
      <c r="BI1116" s="204"/>
      <c r="BJ1116" s="204"/>
      <c r="BK1116" s="204"/>
      <c r="BL1116" s="204"/>
      <c r="BM1116" s="204"/>
      <c r="BN1116" s="204"/>
      <c r="BO1116" s="204"/>
      <c r="BP1116" s="204"/>
      <c r="BQ1116" s="204"/>
      <c r="BR1116" s="204"/>
      <c r="BS1116" s="204"/>
      <c r="BT1116" s="204"/>
      <c r="BU1116" s="204"/>
      <c r="BV1116" s="204"/>
      <c r="BW1116" s="204"/>
      <c r="BX1116" s="204"/>
      <c r="BY1116" s="204"/>
      <c r="BZ1116" s="204"/>
      <c r="CA1116" s="204"/>
      <c r="CB1116" s="204"/>
      <c r="CC1116" s="204"/>
      <c r="CD1116" s="204"/>
      <c r="CE1116" s="204"/>
      <c r="CF1116" s="204"/>
      <c r="CG1116" s="204"/>
      <c r="CH1116" s="204"/>
      <c r="CI1116" s="204"/>
      <c r="CJ1116" s="204"/>
      <c r="CK1116" s="204"/>
      <c r="CL1116" s="204"/>
      <c r="CN1116" s="205"/>
      <c r="CO1116" s="204"/>
      <c r="CP1116" s="204"/>
      <c r="CQ1116" s="204"/>
      <c r="CR1116" s="204"/>
      <c r="CS1116" s="204"/>
      <c r="CT1116" s="204"/>
      <c r="CU1116" s="204"/>
      <c r="CV1116" s="204"/>
      <c r="CW1116" s="204"/>
      <c r="CX1116" s="204"/>
      <c r="CY1116" s="204"/>
      <c r="CZ1116" s="204"/>
      <c r="DA1116" s="204"/>
      <c r="DB1116" s="204"/>
      <c r="DC1116" s="204"/>
      <c r="DD1116" s="204"/>
      <c r="DE1116" s="204"/>
      <c r="DF1116" s="204"/>
      <c r="DG1116" s="204"/>
      <c r="DH1116" s="204"/>
      <c r="DI1116" s="204"/>
      <c r="DJ1116" s="204"/>
      <c r="DK1116" s="204"/>
      <c r="DL1116" s="204"/>
    </row>
    <row r="1117" spans="1:116" x14ac:dyDescent="0.4">
      <c r="A1117" s="164"/>
      <c r="G1117" s="204"/>
      <c r="H1117" s="164"/>
      <c r="I1117" s="205"/>
      <c r="J1117" s="205"/>
      <c r="K1117" s="164"/>
      <c r="L1117" s="164"/>
      <c r="M1117" s="164"/>
      <c r="N1117" s="164"/>
      <c r="O1117" s="164"/>
      <c r="P1117" s="164"/>
      <c r="R1117" s="204"/>
      <c r="S1117" s="204"/>
      <c r="T1117" s="204"/>
      <c r="U1117" s="204"/>
      <c r="V1117" s="204"/>
      <c r="W1117" s="204"/>
      <c r="X1117" s="204"/>
      <c r="Y1117" s="204"/>
      <c r="Z1117" s="204"/>
      <c r="AA1117" s="204"/>
      <c r="AB1117" s="204"/>
      <c r="AC1117" s="204"/>
      <c r="AD1117" s="204"/>
      <c r="AE1117" s="204"/>
      <c r="AF1117" s="204"/>
      <c r="AG1117" s="204"/>
      <c r="AH1117" s="204"/>
      <c r="AI1117" s="204"/>
      <c r="AJ1117" s="204"/>
      <c r="AK1117" s="204"/>
      <c r="AL1117" s="204"/>
      <c r="AM1117" s="204"/>
      <c r="AN1117" s="204"/>
      <c r="AO1117" s="204"/>
      <c r="AP1117" s="204"/>
      <c r="AQ1117" s="204"/>
      <c r="AR1117" s="204"/>
      <c r="AS1117" s="204"/>
      <c r="AT1117" s="204"/>
      <c r="AU1117" s="204"/>
      <c r="AV1117" s="204"/>
      <c r="AW1117" s="204"/>
      <c r="AX1117" s="204"/>
      <c r="AY1117" s="204"/>
      <c r="AZ1117" s="204"/>
      <c r="BA1117" s="204"/>
      <c r="BB1117" s="204"/>
      <c r="BC1117" s="204"/>
      <c r="BD1117" s="204"/>
      <c r="BE1117" s="204"/>
      <c r="BF1117" s="204"/>
      <c r="BG1117" s="204"/>
      <c r="BH1117" s="204"/>
      <c r="BI1117" s="204"/>
      <c r="BJ1117" s="204"/>
      <c r="BK1117" s="204"/>
      <c r="BL1117" s="204"/>
      <c r="BM1117" s="204"/>
      <c r="BN1117" s="204"/>
      <c r="BO1117" s="204"/>
      <c r="BP1117" s="204"/>
      <c r="BQ1117" s="204"/>
      <c r="BR1117" s="204"/>
      <c r="BS1117" s="204"/>
      <c r="BT1117" s="204"/>
      <c r="BU1117" s="204"/>
      <c r="BV1117" s="204"/>
      <c r="BW1117" s="204"/>
      <c r="BX1117" s="204"/>
      <c r="BY1117" s="204"/>
      <c r="BZ1117" s="204"/>
      <c r="CA1117" s="204"/>
      <c r="CB1117" s="204"/>
      <c r="CC1117" s="204"/>
      <c r="CD1117" s="204"/>
      <c r="CE1117" s="204"/>
      <c r="CF1117" s="204"/>
      <c r="CG1117" s="204"/>
      <c r="CH1117" s="204"/>
      <c r="CI1117" s="204"/>
      <c r="CJ1117" s="204"/>
      <c r="CK1117" s="204"/>
      <c r="CL1117" s="204"/>
      <c r="CN1117" s="205"/>
      <c r="CO1117" s="204"/>
      <c r="CP1117" s="204"/>
      <c r="CQ1117" s="204"/>
      <c r="CR1117" s="204"/>
      <c r="CS1117" s="204"/>
      <c r="CT1117" s="204"/>
      <c r="CU1117" s="204"/>
      <c r="CV1117" s="204"/>
      <c r="CW1117" s="204"/>
      <c r="CX1117" s="204"/>
      <c r="CY1117" s="204"/>
      <c r="CZ1117" s="204"/>
      <c r="DA1117" s="204"/>
      <c r="DB1117" s="204"/>
      <c r="DC1117" s="204"/>
      <c r="DD1117" s="204"/>
      <c r="DE1117" s="204"/>
      <c r="DF1117" s="204"/>
      <c r="DG1117" s="204"/>
      <c r="DH1117" s="204"/>
      <c r="DI1117" s="204"/>
      <c r="DJ1117" s="204"/>
      <c r="DK1117" s="204"/>
      <c r="DL1117" s="204"/>
    </row>
    <row r="1118" spans="1:116" x14ac:dyDescent="0.4">
      <c r="A1118" s="174"/>
      <c r="E1118" s="8"/>
      <c r="G1118" s="175" t="s">
        <v>490</v>
      </c>
      <c r="H1118" s="174"/>
      <c r="I1118" s="176"/>
      <c r="J1118" s="176"/>
      <c r="K1118" s="197"/>
      <c r="L1118" s="197"/>
      <c r="M1118" s="197"/>
      <c r="N1118" s="197"/>
      <c r="O1118" s="197"/>
      <c r="P1118" s="197"/>
      <c r="R1118" s="198"/>
      <c r="S1118" s="174"/>
      <c r="T1118" s="174"/>
      <c r="U1118" s="174"/>
      <c r="V1118" s="174"/>
      <c r="W1118" s="174"/>
      <c r="X1118" s="174"/>
      <c r="Y1118" s="174"/>
      <c r="Z1118" s="174"/>
      <c r="AA1118" s="174"/>
      <c r="AB1118" s="174"/>
      <c r="AC1118" s="174"/>
      <c r="AD1118" s="174"/>
      <c r="AE1118" s="174"/>
      <c r="AF1118" s="174"/>
      <c r="AG1118" s="174"/>
      <c r="AH1118" s="174"/>
      <c r="AI1118" s="174"/>
      <c r="AJ1118" s="174"/>
      <c r="AK1118" s="174"/>
      <c r="AL1118" s="174"/>
      <c r="AM1118" s="174"/>
      <c r="AN1118" s="174"/>
      <c r="AO1118" s="174"/>
      <c r="AP1118" s="174"/>
      <c r="AQ1118" s="174"/>
      <c r="AR1118" s="174"/>
      <c r="AS1118" s="174"/>
      <c r="AT1118" s="174"/>
      <c r="AU1118" s="174"/>
      <c r="AV1118" s="174"/>
      <c r="AW1118" s="174"/>
      <c r="AX1118" s="174"/>
      <c r="AY1118" s="174"/>
      <c r="AZ1118" s="174"/>
      <c r="BA1118" s="174"/>
      <c r="BB1118" s="174"/>
      <c r="BC1118" s="174"/>
      <c r="BD1118" s="174"/>
      <c r="BE1118" s="174"/>
      <c r="BF1118" s="174"/>
      <c r="BG1118" s="174"/>
      <c r="BH1118" s="174"/>
      <c r="BI1118" s="174"/>
      <c r="BJ1118" s="174"/>
      <c r="BK1118" s="174"/>
      <c r="BL1118" s="174"/>
      <c r="BM1118" s="174"/>
      <c r="BN1118" s="174"/>
      <c r="BO1118" s="174"/>
      <c r="BP1118" s="174"/>
      <c r="BQ1118" s="174"/>
      <c r="BR1118" s="174"/>
      <c r="BS1118" s="174"/>
      <c r="BT1118" s="174"/>
      <c r="BU1118" s="174"/>
      <c r="BV1118" s="174"/>
      <c r="BW1118" s="174"/>
      <c r="BX1118" s="174"/>
      <c r="BY1118" s="174"/>
      <c r="BZ1118" s="174"/>
      <c r="CA1118" s="174"/>
      <c r="CB1118" s="174"/>
      <c r="CC1118" s="174"/>
      <c r="CD1118" s="174"/>
      <c r="CE1118" s="174"/>
      <c r="CF1118" s="174"/>
      <c r="CG1118" s="174"/>
      <c r="CH1118" s="174"/>
      <c r="CI1118" s="174"/>
      <c r="CJ1118" s="174"/>
      <c r="CK1118" s="174"/>
      <c r="CL1118" s="174"/>
      <c r="CN1118" s="176"/>
      <c r="CO1118" s="174"/>
      <c r="CP1118" s="174"/>
      <c r="CQ1118" s="174"/>
      <c r="CR1118" s="174"/>
      <c r="CS1118" s="174"/>
      <c r="CT1118" s="174"/>
      <c r="CU1118" s="174"/>
      <c r="CV1118" s="174"/>
      <c r="CW1118" s="174"/>
      <c r="CX1118" s="174"/>
      <c r="CY1118" s="174"/>
      <c r="CZ1118" s="174"/>
      <c r="DA1118" s="174"/>
      <c r="DB1118" s="174"/>
      <c r="DC1118" s="174"/>
      <c r="DD1118" s="174"/>
      <c r="DE1118" s="174"/>
      <c r="DF1118" s="174"/>
      <c r="DG1118" s="174"/>
      <c r="DH1118" s="174"/>
      <c r="DI1118" s="174"/>
      <c r="DJ1118" s="174"/>
      <c r="DK1118" s="174"/>
      <c r="DL1118" s="174"/>
    </row>
    <row r="1119" spans="1:116" x14ac:dyDescent="0.4">
      <c r="A1119" s="174"/>
      <c r="E1119" s="8"/>
      <c r="G1119" s="175" t="s">
        <v>492</v>
      </c>
      <c r="H1119" s="174"/>
      <c r="I1119" s="176"/>
      <c r="J1119" s="176"/>
      <c r="K1119" s="197"/>
      <c r="L1119" s="197"/>
      <c r="M1119" s="197"/>
      <c r="N1119" s="197"/>
      <c r="O1119" s="197"/>
      <c r="P1119" s="197"/>
      <c r="R1119" s="198"/>
      <c r="S1119" s="174"/>
      <c r="T1119" s="174"/>
      <c r="U1119" s="174"/>
      <c r="V1119" s="174"/>
      <c r="W1119" s="174"/>
      <c r="X1119" s="174"/>
      <c r="Y1119" s="174"/>
      <c r="Z1119" s="174"/>
      <c r="AA1119" s="174"/>
      <c r="AB1119" s="174"/>
      <c r="AC1119" s="174"/>
      <c r="AD1119" s="174"/>
      <c r="AE1119" s="174"/>
      <c r="AF1119" s="174"/>
      <c r="AG1119" s="174"/>
      <c r="AH1119" s="174"/>
      <c r="AI1119" s="174"/>
      <c r="AJ1119" s="174"/>
      <c r="AK1119" s="174"/>
      <c r="AL1119" s="174"/>
      <c r="AM1119" s="174"/>
      <c r="AN1119" s="174"/>
      <c r="AO1119" s="174"/>
      <c r="AP1119" s="174"/>
      <c r="AQ1119" s="174"/>
      <c r="AR1119" s="174"/>
      <c r="AS1119" s="174"/>
      <c r="AT1119" s="174"/>
      <c r="AU1119" s="174"/>
      <c r="AV1119" s="174"/>
      <c r="AW1119" s="174"/>
      <c r="AX1119" s="174"/>
      <c r="AY1119" s="174"/>
      <c r="AZ1119" s="174"/>
      <c r="BA1119" s="174"/>
      <c r="BB1119" s="174"/>
      <c r="BC1119" s="174"/>
      <c r="BD1119" s="174"/>
      <c r="BE1119" s="174"/>
      <c r="BF1119" s="174"/>
      <c r="BG1119" s="174"/>
      <c r="BH1119" s="174"/>
      <c r="BI1119" s="174"/>
      <c r="BJ1119" s="174"/>
      <c r="BK1119" s="174"/>
      <c r="BL1119" s="174"/>
      <c r="BM1119" s="174"/>
      <c r="BN1119" s="174"/>
      <c r="BO1119" s="174"/>
      <c r="BP1119" s="174"/>
      <c r="BQ1119" s="174"/>
      <c r="BR1119" s="174"/>
      <c r="BS1119" s="174"/>
      <c r="BT1119" s="174"/>
      <c r="BU1119" s="174"/>
      <c r="BV1119" s="174"/>
      <c r="BW1119" s="174"/>
      <c r="BX1119" s="174"/>
      <c r="BY1119" s="174"/>
      <c r="BZ1119" s="174"/>
      <c r="CA1119" s="174"/>
      <c r="CB1119" s="174"/>
      <c r="CC1119" s="174"/>
      <c r="CD1119" s="174"/>
      <c r="CE1119" s="174"/>
      <c r="CF1119" s="174"/>
      <c r="CG1119" s="174"/>
      <c r="CH1119" s="174"/>
      <c r="CI1119" s="174"/>
      <c r="CJ1119" s="174"/>
      <c r="CK1119" s="174"/>
      <c r="CL1119" s="174"/>
      <c r="CN1119" s="176"/>
      <c r="CO1119" s="174"/>
      <c r="CP1119" s="174"/>
      <c r="CQ1119" s="174"/>
      <c r="CR1119" s="174"/>
      <c r="CS1119" s="174"/>
      <c r="CT1119" s="174"/>
      <c r="CU1119" s="174"/>
      <c r="CV1119" s="174"/>
      <c r="CW1119" s="174"/>
      <c r="CX1119" s="174"/>
      <c r="CY1119" s="174"/>
      <c r="CZ1119" s="174"/>
      <c r="DA1119" s="174"/>
      <c r="DB1119" s="174"/>
      <c r="DC1119" s="174"/>
      <c r="DD1119" s="174"/>
      <c r="DE1119" s="174"/>
      <c r="DF1119" s="174"/>
      <c r="DG1119" s="174"/>
      <c r="DH1119" s="174"/>
      <c r="DI1119" s="174"/>
      <c r="DJ1119" s="174"/>
      <c r="DK1119" s="174"/>
      <c r="DL1119" s="174"/>
    </row>
    <row r="1120" spans="1:116" x14ac:dyDescent="0.4">
      <c r="A1120" s="174"/>
      <c r="E1120" s="8"/>
      <c r="G1120" s="175" t="s">
        <v>461</v>
      </c>
      <c r="H1120" s="174"/>
      <c r="I1120" s="176"/>
      <c r="J1120" s="176"/>
      <c r="K1120" s="197"/>
      <c r="L1120" s="197"/>
      <c r="M1120" s="197"/>
      <c r="N1120" s="197"/>
      <c r="O1120" s="197"/>
      <c r="P1120" s="197"/>
      <c r="R1120" s="198"/>
      <c r="S1120" s="199" t="str">
        <f t="shared" ref="S1120:AX1120" si="1571">S$20</f>
        <v>S$16</v>
      </c>
      <c r="T1120" s="199" t="str">
        <f t="shared" si="1571"/>
        <v>T$16</v>
      </c>
      <c r="U1120" s="199" t="str">
        <f t="shared" si="1571"/>
        <v>U$16</v>
      </c>
      <c r="V1120" s="199" t="str">
        <f t="shared" si="1571"/>
        <v>V$16</v>
      </c>
      <c r="W1120" s="199" t="str">
        <f t="shared" si="1571"/>
        <v>W$16</v>
      </c>
      <c r="X1120" s="199" t="str">
        <f t="shared" si="1571"/>
        <v>X$16</v>
      </c>
      <c r="Y1120" s="199" t="str">
        <f t="shared" si="1571"/>
        <v>Y$16</v>
      </c>
      <c r="Z1120" s="199" t="str">
        <f t="shared" si="1571"/>
        <v>Z$16</v>
      </c>
      <c r="AA1120" s="199" t="str">
        <f t="shared" si="1571"/>
        <v>AA$16</v>
      </c>
      <c r="AB1120" s="199" t="str">
        <f t="shared" si="1571"/>
        <v>AB$16</v>
      </c>
      <c r="AC1120" s="199" t="str">
        <f t="shared" si="1571"/>
        <v>AC$16</v>
      </c>
      <c r="AD1120" s="199" t="str">
        <f t="shared" si="1571"/>
        <v>AD$16</v>
      </c>
      <c r="AE1120" s="199" t="str">
        <f t="shared" si="1571"/>
        <v>AE$16</v>
      </c>
      <c r="AF1120" s="199" t="str">
        <f t="shared" si="1571"/>
        <v>AF$16</v>
      </c>
      <c r="AG1120" s="199" t="str">
        <f t="shared" si="1571"/>
        <v>AG$16</v>
      </c>
      <c r="AH1120" s="199" t="str">
        <f t="shared" si="1571"/>
        <v>AH$16</v>
      </c>
      <c r="AI1120" s="199" t="str">
        <f t="shared" si="1571"/>
        <v>AI$16</v>
      </c>
      <c r="AJ1120" s="199" t="str">
        <f t="shared" si="1571"/>
        <v>AJ$16</v>
      </c>
      <c r="AK1120" s="199" t="str">
        <f t="shared" si="1571"/>
        <v>AK$16</v>
      </c>
      <c r="AL1120" s="199" t="str">
        <f t="shared" si="1571"/>
        <v>AL$16</v>
      </c>
      <c r="AM1120" s="199" t="str">
        <f t="shared" si="1571"/>
        <v>AM$16</v>
      </c>
      <c r="AN1120" s="199" t="str">
        <f t="shared" si="1571"/>
        <v>AN$16</v>
      </c>
      <c r="AO1120" s="199" t="str">
        <f t="shared" si="1571"/>
        <v>AO$16</v>
      </c>
      <c r="AP1120" s="199" t="str">
        <f t="shared" si="1571"/>
        <v>AP$16</v>
      </c>
      <c r="AQ1120" s="199" t="str">
        <f t="shared" si="1571"/>
        <v>AQ$16</v>
      </c>
      <c r="AR1120" s="199" t="str">
        <f t="shared" si="1571"/>
        <v>AR$16</v>
      </c>
      <c r="AS1120" s="199" t="str">
        <f t="shared" si="1571"/>
        <v>AS$16</v>
      </c>
      <c r="AT1120" s="199" t="str">
        <f t="shared" si="1571"/>
        <v>AT$16</v>
      </c>
      <c r="AU1120" s="199" t="str">
        <f t="shared" si="1571"/>
        <v>AU$16</v>
      </c>
      <c r="AV1120" s="199" t="str">
        <f t="shared" si="1571"/>
        <v>AV$16</v>
      </c>
      <c r="AW1120" s="199" t="str">
        <f t="shared" si="1571"/>
        <v>AW$16</v>
      </c>
      <c r="AX1120" s="199" t="str">
        <f t="shared" si="1571"/>
        <v>AX$16</v>
      </c>
      <c r="AY1120" s="199" t="str">
        <f t="shared" ref="AY1120:CD1120" si="1572">AY$20</f>
        <v>AY$16</v>
      </c>
      <c r="AZ1120" s="199" t="str">
        <f t="shared" si="1572"/>
        <v>AZ$16</v>
      </c>
      <c r="BA1120" s="199" t="str">
        <f t="shared" si="1572"/>
        <v>BA$16</v>
      </c>
      <c r="BB1120" s="199" t="str">
        <f t="shared" si="1572"/>
        <v>BB$16</v>
      </c>
      <c r="BC1120" s="199" t="str">
        <f t="shared" si="1572"/>
        <v>BC$16</v>
      </c>
      <c r="BD1120" s="199" t="str">
        <f t="shared" si="1572"/>
        <v>BD$16</v>
      </c>
      <c r="BE1120" s="199" t="str">
        <f t="shared" si="1572"/>
        <v>BE$16</v>
      </c>
      <c r="BF1120" s="199" t="str">
        <f t="shared" si="1572"/>
        <v>BF$16</v>
      </c>
      <c r="BG1120" s="199" t="str">
        <f t="shared" si="1572"/>
        <v>BG$16</v>
      </c>
      <c r="BH1120" s="199" t="str">
        <f t="shared" si="1572"/>
        <v>BH$16</v>
      </c>
      <c r="BI1120" s="199" t="str">
        <f t="shared" si="1572"/>
        <v>BI$16</v>
      </c>
      <c r="BJ1120" s="199" t="str">
        <f t="shared" si="1572"/>
        <v>BJ$16</v>
      </c>
      <c r="BK1120" s="199" t="str">
        <f t="shared" si="1572"/>
        <v>BK$16</v>
      </c>
      <c r="BL1120" s="199" t="str">
        <f t="shared" si="1572"/>
        <v>BL$16</v>
      </c>
      <c r="BM1120" s="199" t="str">
        <f t="shared" si="1572"/>
        <v>BM$16</v>
      </c>
      <c r="BN1120" s="199" t="str">
        <f t="shared" si="1572"/>
        <v>BN$16</v>
      </c>
      <c r="BO1120" s="199" t="str">
        <f t="shared" si="1572"/>
        <v>BO$16</v>
      </c>
      <c r="BP1120" s="199" t="str">
        <f t="shared" si="1572"/>
        <v>BP$16</v>
      </c>
      <c r="BQ1120" s="199" t="str">
        <f t="shared" si="1572"/>
        <v>BQ$16</v>
      </c>
      <c r="BR1120" s="199" t="str">
        <f t="shared" si="1572"/>
        <v>BR$16</v>
      </c>
      <c r="BS1120" s="199" t="str">
        <f t="shared" si="1572"/>
        <v>BS$16</v>
      </c>
      <c r="BT1120" s="199" t="str">
        <f t="shared" si="1572"/>
        <v>BT$16</v>
      </c>
      <c r="BU1120" s="199" t="str">
        <f t="shared" si="1572"/>
        <v>BU$16</v>
      </c>
      <c r="BV1120" s="199" t="str">
        <f t="shared" si="1572"/>
        <v>BV$16</v>
      </c>
      <c r="BW1120" s="199" t="str">
        <f t="shared" si="1572"/>
        <v>BW$16</v>
      </c>
      <c r="BX1120" s="199" t="str">
        <f t="shared" si="1572"/>
        <v>BX$16</v>
      </c>
      <c r="BY1120" s="199" t="str">
        <f t="shared" si="1572"/>
        <v>BY$16</v>
      </c>
      <c r="BZ1120" s="199" t="str">
        <f t="shared" si="1572"/>
        <v>BZ$16</v>
      </c>
      <c r="CA1120" s="199" t="str">
        <f t="shared" si="1572"/>
        <v>CA$16</v>
      </c>
      <c r="CB1120" s="199" t="str">
        <f t="shared" si="1572"/>
        <v>CB$16</v>
      </c>
      <c r="CC1120" s="199" t="str">
        <f t="shared" si="1572"/>
        <v>CC$16</v>
      </c>
      <c r="CD1120" s="199" t="str">
        <f t="shared" si="1572"/>
        <v>CD$16</v>
      </c>
      <c r="CE1120" s="199" t="str">
        <f t="shared" ref="CE1120:CL1120" si="1573">CE$20</f>
        <v>CE$16</v>
      </c>
      <c r="CF1120" s="199" t="str">
        <f t="shared" si="1573"/>
        <v>CF$16</v>
      </c>
      <c r="CG1120" s="199" t="str">
        <f t="shared" si="1573"/>
        <v>CG$16</v>
      </c>
      <c r="CH1120" s="199" t="str">
        <f t="shared" si="1573"/>
        <v>CH$16</v>
      </c>
      <c r="CI1120" s="199" t="str">
        <f t="shared" si="1573"/>
        <v>CI$16</v>
      </c>
      <c r="CJ1120" s="199" t="str">
        <f t="shared" si="1573"/>
        <v>CJ$16</v>
      </c>
      <c r="CK1120" s="199" t="str">
        <f t="shared" si="1573"/>
        <v>CK$16</v>
      </c>
      <c r="CL1120" s="199" t="str">
        <f t="shared" si="1573"/>
        <v>CL$16</v>
      </c>
      <c r="CN1120" s="176"/>
      <c r="CO1120" s="199" t="str">
        <f t="shared" ref="CO1120:DL1120" si="1574">CO$20</f>
        <v>CO$16</v>
      </c>
      <c r="CP1120" s="199" t="str">
        <f t="shared" si="1574"/>
        <v>CP$16</v>
      </c>
      <c r="CQ1120" s="199" t="str">
        <f t="shared" si="1574"/>
        <v>CQ$16</v>
      </c>
      <c r="CR1120" s="199" t="str">
        <f t="shared" si="1574"/>
        <v>CR$16</v>
      </c>
      <c r="CS1120" s="199" t="str">
        <f t="shared" si="1574"/>
        <v>CS$16</v>
      </c>
      <c r="CT1120" s="199" t="str">
        <f t="shared" si="1574"/>
        <v>CT$16</v>
      </c>
      <c r="CU1120" s="199" t="str">
        <f t="shared" si="1574"/>
        <v>CU$16</v>
      </c>
      <c r="CV1120" s="199" t="str">
        <f t="shared" si="1574"/>
        <v>CV$16</v>
      </c>
      <c r="CW1120" s="199" t="str">
        <f t="shared" si="1574"/>
        <v>CW$16</v>
      </c>
      <c r="CX1120" s="199" t="str">
        <f t="shared" si="1574"/>
        <v>CX$16</v>
      </c>
      <c r="CY1120" s="199" t="str">
        <f t="shared" si="1574"/>
        <v>CY$16</v>
      </c>
      <c r="CZ1120" s="199" t="str">
        <f t="shared" si="1574"/>
        <v>CZ$16</v>
      </c>
      <c r="DA1120" s="199" t="str">
        <f t="shared" si="1574"/>
        <v>DA$16</v>
      </c>
      <c r="DB1120" s="199" t="str">
        <f t="shared" si="1574"/>
        <v>DB$16</v>
      </c>
      <c r="DC1120" s="199" t="str">
        <f t="shared" si="1574"/>
        <v>DC$16</v>
      </c>
      <c r="DD1120" s="199" t="str">
        <f t="shared" si="1574"/>
        <v>DD$16</v>
      </c>
      <c r="DE1120" s="199" t="str">
        <f t="shared" si="1574"/>
        <v>DE$16</v>
      </c>
      <c r="DF1120" s="199" t="str">
        <f t="shared" si="1574"/>
        <v>DF$16</v>
      </c>
      <c r="DG1120" s="199" t="str">
        <f t="shared" si="1574"/>
        <v>DG$16</v>
      </c>
      <c r="DH1120" s="199" t="str">
        <f t="shared" si="1574"/>
        <v>DH$16</v>
      </c>
      <c r="DI1120" s="199" t="str">
        <f t="shared" si="1574"/>
        <v>DI$16</v>
      </c>
      <c r="DJ1120" s="199" t="str">
        <f t="shared" si="1574"/>
        <v>DJ$16</v>
      </c>
      <c r="DK1120" s="199" t="str">
        <f t="shared" si="1574"/>
        <v>DK$16</v>
      </c>
      <c r="DL1120" s="199" t="str">
        <f t="shared" si="1574"/>
        <v>DL$16</v>
      </c>
    </row>
    <row r="1121" spans="1:116" x14ac:dyDescent="0.4">
      <c r="A1121" s="174"/>
      <c r="E1121" s="8"/>
      <c r="G1121" s="175" t="s">
        <v>462</v>
      </c>
      <c r="H1121" s="200"/>
      <c r="I1121" s="201"/>
      <c r="J1121" s="201"/>
      <c r="K1121" s="202"/>
      <c r="L1121" s="202"/>
      <c r="M1121" s="202"/>
      <c r="N1121" s="202"/>
      <c r="O1121" s="202"/>
      <c r="P1121" s="202"/>
      <c r="R1121" s="202"/>
      <c r="S1121" s="199" t="str">
        <f t="shared" ref="S1121:AX1121" si="1575">S$21</f>
        <v>S$17</v>
      </c>
      <c r="T1121" s="199" t="str">
        <f t="shared" si="1575"/>
        <v>T$17</v>
      </c>
      <c r="U1121" s="199" t="str">
        <f t="shared" si="1575"/>
        <v>U$17</v>
      </c>
      <c r="V1121" s="199" t="str">
        <f t="shared" si="1575"/>
        <v>V$17</v>
      </c>
      <c r="W1121" s="199" t="str">
        <f t="shared" si="1575"/>
        <v>W$17</v>
      </c>
      <c r="X1121" s="199" t="str">
        <f t="shared" si="1575"/>
        <v>X$17</v>
      </c>
      <c r="Y1121" s="199" t="str">
        <f t="shared" si="1575"/>
        <v>Y$17</v>
      </c>
      <c r="Z1121" s="199" t="str">
        <f t="shared" si="1575"/>
        <v>Z$17</v>
      </c>
      <c r="AA1121" s="199" t="str">
        <f t="shared" si="1575"/>
        <v>AA$17</v>
      </c>
      <c r="AB1121" s="199" t="str">
        <f t="shared" si="1575"/>
        <v>AB$17</v>
      </c>
      <c r="AC1121" s="199" t="str">
        <f t="shared" si="1575"/>
        <v>AC$17</v>
      </c>
      <c r="AD1121" s="199" t="str">
        <f t="shared" si="1575"/>
        <v>AD$17</v>
      </c>
      <c r="AE1121" s="199" t="str">
        <f t="shared" si="1575"/>
        <v>AE$17</v>
      </c>
      <c r="AF1121" s="199" t="str">
        <f t="shared" si="1575"/>
        <v>AF$17</v>
      </c>
      <c r="AG1121" s="199" t="str">
        <f t="shared" si="1575"/>
        <v>AG$17</v>
      </c>
      <c r="AH1121" s="199" t="str">
        <f t="shared" si="1575"/>
        <v>AH$17</v>
      </c>
      <c r="AI1121" s="199" t="str">
        <f t="shared" si="1575"/>
        <v>AI$17</v>
      </c>
      <c r="AJ1121" s="199" t="str">
        <f t="shared" si="1575"/>
        <v>AJ$17</v>
      </c>
      <c r="AK1121" s="199" t="str">
        <f t="shared" si="1575"/>
        <v>AK$17</v>
      </c>
      <c r="AL1121" s="199" t="str">
        <f t="shared" si="1575"/>
        <v>AL$17</v>
      </c>
      <c r="AM1121" s="199" t="str">
        <f t="shared" si="1575"/>
        <v>AM$17</v>
      </c>
      <c r="AN1121" s="199" t="str">
        <f t="shared" si="1575"/>
        <v>AN$17</v>
      </c>
      <c r="AO1121" s="199" t="str">
        <f t="shared" si="1575"/>
        <v>AO$17</v>
      </c>
      <c r="AP1121" s="199" t="str">
        <f t="shared" si="1575"/>
        <v>AP$17</v>
      </c>
      <c r="AQ1121" s="199" t="str">
        <f t="shared" si="1575"/>
        <v>AQ$17</v>
      </c>
      <c r="AR1121" s="199" t="str">
        <f t="shared" si="1575"/>
        <v>AR$17</v>
      </c>
      <c r="AS1121" s="199" t="str">
        <f t="shared" si="1575"/>
        <v>AS$17</v>
      </c>
      <c r="AT1121" s="199" t="str">
        <f t="shared" si="1575"/>
        <v>AT$17</v>
      </c>
      <c r="AU1121" s="199" t="str">
        <f t="shared" si="1575"/>
        <v>AU$17</v>
      </c>
      <c r="AV1121" s="199" t="str">
        <f t="shared" si="1575"/>
        <v>AV$17</v>
      </c>
      <c r="AW1121" s="199" t="str">
        <f t="shared" si="1575"/>
        <v>AW$17</v>
      </c>
      <c r="AX1121" s="199" t="str">
        <f t="shared" si="1575"/>
        <v>AX$17</v>
      </c>
      <c r="AY1121" s="199" t="str">
        <f t="shared" ref="AY1121:CD1121" si="1576">AY$21</f>
        <v>AY$17</v>
      </c>
      <c r="AZ1121" s="199" t="str">
        <f t="shared" si="1576"/>
        <v>AZ$17</v>
      </c>
      <c r="BA1121" s="199" t="str">
        <f t="shared" si="1576"/>
        <v>BA$17</v>
      </c>
      <c r="BB1121" s="199" t="str">
        <f t="shared" si="1576"/>
        <v>BB$17</v>
      </c>
      <c r="BC1121" s="199" t="str">
        <f t="shared" si="1576"/>
        <v>BC$17</v>
      </c>
      <c r="BD1121" s="199" t="str">
        <f t="shared" si="1576"/>
        <v>BD$17</v>
      </c>
      <c r="BE1121" s="199" t="str">
        <f t="shared" si="1576"/>
        <v>BE$17</v>
      </c>
      <c r="BF1121" s="199" t="str">
        <f t="shared" si="1576"/>
        <v>BF$17</v>
      </c>
      <c r="BG1121" s="199" t="str">
        <f t="shared" si="1576"/>
        <v>BG$17</v>
      </c>
      <c r="BH1121" s="199" t="str">
        <f t="shared" si="1576"/>
        <v>BH$17</v>
      </c>
      <c r="BI1121" s="199" t="str">
        <f t="shared" si="1576"/>
        <v>BI$17</v>
      </c>
      <c r="BJ1121" s="199" t="str">
        <f t="shared" si="1576"/>
        <v>BJ$17</v>
      </c>
      <c r="BK1121" s="199" t="str">
        <f t="shared" si="1576"/>
        <v>BK$17</v>
      </c>
      <c r="BL1121" s="199" t="str">
        <f t="shared" si="1576"/>
        <v>BL$17</v>
      </c>
      <c r="BM1121" s="199" t="str">
        <f t="shared" si="1576"/>
        <v>BM$17</v>
      </c>
      <c r="BN1121" s="199" t="str">
        <f t="shared" si="1576"/>
        <v>BN$17</v>
      </c>
      <c r="BO1121" s="199" t="str">
        <f t="shared" si="1576"/>
        <v>BO$17</v>
      </c>
      <c r="BP1121" s="199" t="str">
        <f t="shared" si="1576"/>
        <v>BP$17</v>
      </c>
      <c r="BQ1121" s="199" t="str">
        <f t="shared" si="1576"/>
        <v>BQ$17</v>
      </c>
      <c r="BR1121" s="199" t="str">
        <f t="shared" si="1576"/>
        <v>BR$17</v>
      </c>
      <c r="BS1121" s="199" t="str">
        <f t="shared" si="1576"/>
        <v>BS$17</v>
      </c>
      <c r="BT1121" s="199" t="str">
        <f t="shared" si="1576"/>
        <v>BT$17</v>
      </c>
      <c r="BU1121" s="199" t="str">
        <f t="shared" si="1576"/>
        <v>BU$17</v>
      </c>
      <c r="BV1121" s="199" t="str">
        <f t="shared" si="1576"/>
        <v>BV$17</v>
      </c>
      <c r="BW1121" s="199" t="str">
        <f t="shared" si="1576"/>
        <v>BW$17</v>
      </c>
      <c r="BX1121" s="199" t="str">
        <f t="shared" si="1576"/>
        <v>BX$17</v>
      </c>
      <c r="BY1121" s="199" t="str">
        <f t="shared" si="1576"/>
        <v>BY$17</v>
      </c>
      <c r="BZ1121" s="199" t="str">
        <f t="shared" si="1576"/>
        <v>BZ$17</v>
      </c>
      <c r="CA1121" s="199" t="str">
        <f t="shared" si="1576"/>
        <v>CA$17</v>
      </c>
      <c r="CB1121" s="199" t="str">
        <f t="shared" si="1576"/>
        <v>CB$17</v>
      </c>
      <c r="CC1121" s="199" t="str">
        <f t="shared" si="1576"/>
        <v>CC$17</v>
      </c>
      <c r="CD1121" s="199" t="str">
        <f t="shared" si="1576"/>
        <v>CD$17</v>
      </c>
      <c r="CE1121" s="199" t="str">
        <f t="shared" ref="CE1121:CL1121" si="1577">CE$21</f>
        <v>CE$17</v>
      </c>
      <c r="CF1121" s="199" t="str">
        <f t="shared" si="1577"/>
        <v>CF$17</v>
      </c>
      <c r="CG1121" s="199" t="str">
        <f t="shared" si="1577"/>
        <v>CG$17</v>
      </c>
      <c r="CH1121" s="199" t="str">
        <f t="shared" si="1577"/>
        <v>CH$17</v>
      </c>
      <c r="CI1121" s="199" t="str">
        <f t="shared" si="1577"/>
        <v>CI$17</v>
      </c>
      <c r="CJ1121" s="199" t="str">
        <f t="shared" si="1577"/>
        <v>CJ$17</v>
      </c>
      <c r="CK1121" s="199" t="str">
        <f t="shared" si="1577"/>
        <v>CK$17</v>
      </c>
      <c r="CL1121" s="199" t="str">
        <f t="shared" si="1577"/>
        <v>CL$17</v>
      </c>
      <c r="CN1121" s="201"/>
      <c r="CO1121" s="199" t="str">
        <f t="shared" ref="CO1121:DL1121" si="1578">CO$21</f>
        <v>CO$17</v>
      </c>
      <c r="CP1121" s="199" t="str">
        <f t="shared" si="1578"/>
        <v>CP$17</v>
      </c>
      <c r="CQ1121" s="199" t="str">
        <f t="shared" si="1578"/>
        <v>CQ$17</v>
      </c>
      <c r="CR1121" s="199" t="str">
        <f t="shared" si="1578"/>
        <v>CR$17</v>
      </c>
      <c r="CS1121" s="199" t="str">
        <f t="shared" si="1578"/>
        <v>CS$17</v>
      </c>
      <c r="CT1121" s="199" t="str">
        <f t="shared" si="1578"/>
        <v>CT$17</v>
      </c>
      <c r="CU1121" s="199" t="str">
        <f t="shared" si="1578"/>
        <v>CU$17</v>
      </c>
      <c r="CV1121" s="199" t="str">
        <f t="shared" si="1578"/>
        <v>CV$17</v>
      </c>
      <c r="CW1121" s="199" t="str">
        <f t="shared" si="1578"/>
        <v>CW$17</v>
      </c>
      <c r="CX1121" s="199" t="str">
        <f t="shared" si="1578"/>
        <v>CX$17</v>
      </c>
      <c r="CY1121" s="199" t="str">
        <f t="shared" si="1578"/>
        <v>CY$17</v>
      </c>
      <c r="CZ1121" s="199" t="str">
        <f t="shared" si="1578"/>
        <v>CZ$17</v>
      </c>
      <c r="DA1121" s="199" t="str">
        <f t="shared" si="1578"/>
        <v>DA$17</v>
      </c>
      <c r="DB1121" s="199" t="str">
        <f t="shared" si="1578"/>
        <v>DB$17</v>
      </c>
      <c r="DC1121" s="199" t="str">
        <f t="shared" si="1578"/>
        <v>DC$17</v>
      </c>
      <c r="DD1121" s="199" t="str">
        <f t="shared" si="1578"/>
        <v>DD$17</v>
      </c>
      <c r="DE1121" s="199" t="str">
        <f t="shared" si="1578"/>
        <v>DE$17</v>
      </c>
      <c r="DF1121" s="199" t="str">
        <f t="shared" si="1578"/>
        <v>DF$17</v>
      </c>
      <c r="DG1121" s="199" t="str">
        <f t="shared" si="1578"/>
        <v>DG$17</v>
      </c>
      <c r="DH1121" s="199" t="str">
        <f t="shared" si="1578"/>
        <v>DH$17</v>
      </c>
      <c r="DI1121" s="199" t="str">
        <f t="shared" si="1578"/>
        <v>DI$17</v>
      </c>
      <c r="DJ1121" s="199" t="str">
        <f t="shared" si="1578"/>
        <v>DJ$17</v>
      </c>
      <c r="DK1121" s="199" t="str">
        <f t="shared" si="1578"/>
        <v>DK$17</v>
      </c>
      <c r="DL1121" s="199" t="str">
        <f t="shared" si="1578"/>
        <v>DL$17</v>
      </c>
    </row>
    <row r="1122" spans="1:116" x14ac:dyDescent="0.4">
      <c r="A1122" s="174"/>
      <c r="E1122" s="8"/>
      <c r="G1122" s="175" t="s">
        <v>491</v>
      </c>
      <c r="H1122" s="200"/>
      <c r="I1122" s="201"/>
      <c r="J1122" s="201"/>
      <c r="K1122" s="202"/>
      <c r="L1122" s="202"/>
      <c r="M1122" s="202"/>
      <c r="N1122" s="202"/>
      <c r="O1122" s="202"/>
      <c r="P1122" s="202"/>
      <c r="R1122" s="202"/>
      <c r="S1122" s="190"/>
      <c r="T1122" s="190"/>
      <c r="U1122" s="190"/>
      <c r="V1122" s="190"/>
      <c r="W1122" s="190"/>
      <c r="X1122" s="190"/>
      <c r="Y1122" s="190"/>
      <c r="Z1122" s="190"/>
      <c r="AA1122" s="190"/>
      <c r="AB1122" s="190"/>
      <c r="AC1122" s="190"/>
      <c r="AD1122" s="190"/>
      <c r="AE1122" s="190"/>
      <c r="AF1122" s="190"/>
      <c r="AG1122" s="190"/>
      <c r="AH1122" s="190"/>
      <c r="AI1122" s="190"/>
      <c r="AJ1122" s="190"/>
      <c r="AK1122" s="190"/>
      <c r="AL1122" s="190"/>
      <c r="AM1122" s="190"/>
      <c r="AN1122" s="190"/>
      <c r="AO1122" s="190"/>
      <c r="AP1122" s="190"/>
      <c r="AQ1122" s="190"/>
      <c r="AR1122" s="190"/>
      <c r="AS1122" s="190"/>
      <c r="AT1122" s="190"/>
      <c r="AU1122" s="190"/>
      <c r="AV1122" s="190"/>
      <c r="AW1122" s="190"/>
      <c r="AX1122" s="190"/>
      <c r="AY1122" s="190"/>
      <c r="AZ1122" s="190"/>
      <c r="BA1122" s="190"/>
      <c r="BB1122" s="190"/>
      <c r="BC1122" s="190"/>
      <c r="BD1122" s="190"/>
      <c r="BE1122" s="190"/>
      <c r="BF1122" s="190"/>
      <c r="BG1122" s="190"/>
      <c r="BH1122" s="190"/>
      <c r="BI1122" s="190"/>
      <c r="BJ1122" s="190"/>
      <c r="BK1122" s="190"/>
      <c r="BL1122" s="190"/>
      <c r="BM1122" s="190"/>
      <c r="BN1122" s="190"/>
      <c r="BO1122" s="190"/>
      <c r="BP1122" s="190"/>
      <c r="BQ1122" s="190"/>
      <c r="BR1122" s="190"/>
      <c r="BS1122" s="190"/>
      <c r="BT1122" s="190"/>
      <c r="BU1122" s="190"/>
      <c r="BV1122" s="190"/>
      <c r="BW1122" s="190"/>
      <c r="BX1122" s="190"/>
      <c r="BY1122" s="190"/>
      <c r="BZ1122" s="190"/>
      <c r="CA1122" s="190"/>
      <c r="CB1122" s="190"/>
      <c r="CC1122" s="190"/>
      <c r="CD1122" s="190"/>
      <c r="CE1122" s="190"/>
      <c r="CF1122" s="190"/>
      <c r="CG1122" s="190"/>
      <c r="CH1122" s="190"/>
      <c r="CI1122" s="190"/>
      <c r="CJ1122" s="190"/>
      <c r="CK1122" s="190"/>
      <c r="CL1122" s="190"/>
      <c r="CN1122" s="201"/>
      <c r="CO1122" s="190"/>
      <c r="CP1122" s="190"/>
      <c r="CQ1122" s="190"/>
      <c r="CR1122" s="190"/>
      <c r="CS1122" s="190"/>
      <c r="CT1122" s="190"/>
      <c r="CU1122" s="190"/>
      <c r="CV1122" s="190"/>
      <c r="CW1122" s="190"/>
      <c r="CX1122" s="190"/>
      <c r="CY1122" s="190"/>
      <c r="CZ1122" s="190"/>
      <c r="DA1122" s="190"/>
      <c r="DB1122" s="190"/>
      <c r="DC1122" s="190"/>
      <c r="DD1122" s="190"/>
      <c r="DE1122" s="190"/>
      <c r="DF1122" s="190"/>
      <c r="DG1122" s="190"/>
      <c r="DH1122" s="190"/>
      <c r="DI1122" s="190"/>
      <c r="DJ1122" s="190"/>
      <c r="DK1122" s="190"/>
      <c r="DL1122" s="190"/>
    </row>
    <row r="1123" spans="1:116" x14ac:dyDescent="0.4">
      <c r="A1123" s="174"/>
      <c r="E1123" s="8"/>
      <c r="G1123" s="175" t="s">
        <v>505</v>
      </c>
      <c r="H1123" s="200"/>
      <c r="I1123" s="201"/>
      <c r="J1123" s="201"/>
      <c r="K1123" s="202"/>
      <c r="L1123" s="202"/>
      <c r="M1123" s="202"/>
      <c r="N1123" s="202"/>
      <c r="O1123" s="202"/>
      <c r="P1123" s="202"/>
      <c r="R1123" s="202"/>
      <c r="S1123" s="190"/>
      <c r="T1123" s="190"/>
      <c r="U1123" s="190"/>
      <c r="V1123" s="190"/>
      <c r="W1123" s="190"/>
      <c r="X1123" s="190"/>
      <c r="Y1123" s="190"/>
      <c r="Z1123" s="190"/>
      <c r="AA1123" s="190"/>
      <c r="AB1123" s="190"/>
      <c r="AC1123" s="190"/>
      <c r="AD1123" s="190"/>
      <c r="AE1123" s="190"/>
      <c r="AF1123" s="190"/>
      <c r="AG1123" s="190"/>
      <c r="AH1123" s="190"/>
      <c r="AI1123" s="190"/>
      <c r="AJ1123" s="190"/>
      <c r="AK1123" s="190"/>
      <c r="AL1123" s="190"/>
      <c r="AM1123" s="190"/>
      <c r="AN1123" s="190"/>
      <c r="AO1123" s="190"/>
      <c r="AP1123" s="190"/>
      <c r="AQ1123" s="190"/>
      <c r="AR1123" s="190"/>
      <c r="AS1123" s="190"/>
      <c r="AT1123" s="190"/>
      <c r="AU1123" s="190"/>
      <c r="AV1123" s="190"/>
      <c r="AW1123" s="190"/>
      <c r="AX1123" s="190"/>
      <c r="AY1123" s="190"/>
      <c r="AZ1123" s="190"/>
      <c r="BA1123" s="190"/>
      <c r="BB1123" s="190"/>
      <c r="BC1123" s="190"/>
      <c r="BD1123" s="190"/>
      <c r="BE1123" s="190"/>
      <c r="BF1123" s="190"/>
      <c r="BG1123" s="190"/>
      <c r="BH1123" s="190"/>
      <c r="BI1123" s="190"/>
      <c r="BJ1123" s="190"/>
      <c r="BK1123" s="190"/>
      <c r="BL1123" s="190"/>
      <c r="BM1123" s="190"/>
      <c r="BN1123" s="190"/>
      <c r="BO1123" s="190"/>
      <c r="BP1123" s="190"/>
      <c r="BQ1123" s="190"/>
      <c r="BR1123" s="190"/>
      <c r="BS1123" s="190"/>
      <c r="BT1123" s="190"/>
      <c r="BU1123" s="190"/>
      <c r="BV1123" s="190"/>
      <c r="BW1123" s="190"/>
      <c r="BX1123" s="190"/>
      <c r="BY1123" s="190"/>
      <c r="BZ1123" s="190"/>
      <c r="CA1123" s="190"/>
      <c r="CB1123" s="190"/>
      <c r="CC1123" s="190"/>
      <c r="CD1123" s="190"/>
      <c r="CE1123" s="190"/>
      <c r="CF1123" s="190"/>
      <c r="CG1123" s="190"/>
      <c r="CH1123" s="190"/>
      <c r="CI1123" s="190"/>
      <c r="CJ1123" s="190"/>
      <c r="CK1123" s="190"/>
      <c r="CL1123" s="190"/>
      <c r="CN1123" s="201"/>
      <c r="CO1123" s="190"/>
      <c r="CP1123" s="190"/>
      <c r="CQ1123" s="190"/>
      <c r="CR1123" s="190"/>
      <c r="CS1123" s="190"/>
      <c r="CT1123" s="190"/>
      <c r="CU1123" s="190"/>
      <c r="CV1123" s="190"/>
      <c r="CW1123" s="190"/>
      <c r="CX1123" s="190"/>
      <c r="CY1123" s="190"/>
      <c r="CZ1123" s="190"/>
      <c r="DA1123" s="190"/>
      <c r="DB1123" s="190"/>
      <c r="DC1123" s="190"/>
      <c r="DD1123" s="190"/>
      <c r="DE1123" s="190"/>
      <c r="DF1123" s="190"/>
      <c r="DG1123" s="190"/>
      <c r="DH1123" s="190"/>
      <c r="DI1123" s="190"/>
      <c r="DJ1123" s="190"/>
      <c r="DK1123" s="190"/>
      <c r="DL1123" s="190"/>
    </row>
    <row r="1124" spans="1:116" x14ac:dyDescent="0.4">
      <c r="A1124" s="174"/>
      <c r="E1124" s="8"/>
      <c r="G1124" s="175" t="s">
        <v>463</v>
      </c>
      <c r="H1124" s="200"/>
      <c r="I1124" s="201"/>
      <c r="J1124" s="201"/>
      <c r="K1124" s="202"/>
      <c r="L1124" s="202"/>
      <c r="M1124" s="202"/>
      <c r="N1124" s="202"/>
      <c r="O1124" s="202"/>
      <c r="P1124" s="202"/>
      <c r="R1124" s="202"/>
      <c r="S1124" s="190" t="str">
        <f t="shared" ref="S1124:AX1124" si="1579">S$22</f>
        <v>S$18</v>
      </c>
      <c r="T1124" s="190" t="str">
        <f t="shared" si="1579"/>
        <v>T$18</v>
      </c>
      <c r="U1124" s="190" t="str">
        <f t="shared" si="1579"/>
        <v>U$18</v>
      </c>
      <c r="V1124" s="190" t="str">
        <f t="shared" si="1579"/>
        <v>V$18</v>
      </c>
      <c r="W1124" s="190" t="str">
        <f t="shared" si="1579"/>
        <v>W$18</v>
      </c>
      <c r="X1124" s="190" t="str">
        <f t="shared" si="1579"/>
        <v>X$18</v>
      </c>
      <c r="Y1124" s="190" t="str">
        <f t="shared" si="1579"/>
        <v>Y$18</v>
      </c>
      <c r="Z1124" s="190" t="str">
        <f t="shared" si="1579"/>
        <v>Z$18</v>
      </c>
      <c r="AA1124" s="190" t="str">
        <f t="shared" si="1579"/>
        <v>AA$18</v>
      </c>
      <c r="AB1124" s="190" t="str">
        <f t="shared" si="1579"/>
        <v>AB$18</v>
      </c>
      <c r="AC1124" s="190" t="str">
        <f t="shared" si="1579"/>
        <v>AC$18</v>
      </c>
      <c r="AD1124" s="190" t="str">
        <f t="shared" si="1579"/>
        <v>AD$18</v>
      </c>
      <c r="AE1124" s="190" t="str">
        <f t="shared" si="1579"/>
        <v>AE$18</v>
      </c>
      <c r="AF1124" s="190" t="str">
        <f t="shared" si="1579"/>
        <v>AF$18</v>
      </c>
      <c r="AG1124" s="190" t="str">
        <f t="shared" si="1579"/>
        <v>AG$18</v>
      </c>
      <c r="AH1124" s="190" t="str">
        <f t="shared" si="1579"/>
        <v>AH$18</v>
      </c>
      <c r="AI1124" s="190" t="str">
        <f t="shared" si="1579"/>
        <v>AI$18</v>
      </c>
      <c r="AJ1124" s="190" t="str">
        <f t="shared" si="1579"/>
        <v>AJ$18</v>
      </c>
      <c r="AK1124" s="190" t="str">
        <f t="shared" si="1579"/>
        <v>AK$18</v>
      </c>
      <c r="AL1124" s="190" t="str">
        <f t="shared" si="1579"/>
        <v>AL$18</v>
      </c>
      <c r="AM1124" s="190" t="str">
        <f t="shared" si="1579"/>
        <v>AM$18</v>
      </c>
      <c r="AN1124" s="190" t="str">
        <f t="shared" si="1579"/>
        <v>AN$18</v>
      </c>
      <c r="AO1124" s="190" t="str">
        <f t="shared" si="1579"/>
        <v>AO$18</v>
      </c>
      <c r="AP1124" s="190" t="str">
        <f t="shared" si="1579"/>
        <v>AP$18</v>
      </c>
      <c r="AQ1124" s="190" t="str">
        <f t="shared" si="1579"/>
        <v>AQ$18</v>
      </c>
      <c r="AR1124" s="190" t="str">
        <f t="shared" si="1579"/>
        <v>AR$18</v>
      </c>
      <c r="AS1124" s="190" t="str">
        <f t="shared" si="1579"/>
        <v>AS$18</v>
      </c>
      <c r="AT1124" s="190" t="str">
        <f t="shared" si="1579"/>
        <v>AT$18</v>
      </c>
      <c r="AU1124" s="190" t="str">
        <f t="shared" si="1579"/>
        <v>AU$18</v>
      </c>
      <c r="AV1124" s="190" t="str">
        <f t="shared" si="1579"/>
        <v>AV$18</v>
      </c>
      <c r="AW1124" s="190" t="str">
        <f t="shared" si="1579"/>
        <v>AW$18</v>
      </c>
      <c r="AX1124" s="190" t="str">
        <f t="shared" si="1579"/>
        <v>AX$18</v>
      </c>
      <c r="AY1124" s="190" t="str">
        <f t="shared" ref="AY1124:CD1124" si="1580">AY$22</f>
        <v>AY$18</v>
      </c>
      <c r="AZ1124" s="190" t="str">
        <f t="shared" si="1580"/>
        <v>AZ$18</v>
      </c>
      <c r="BA1124" s="190" t="str">
        <f t="shared" si="1580"/>
        <v>BA$18</v>
      </c>
      <c r="BB1124" s="190" t="str">
        <f t="shared" si="1580"/>
        <v>BB$18</v>
      </c>
      <c r="BC1124" s="190" t="str">
        <f t="shared" si="1580"/>
        <v>BC$18</v>
      </c>
      <c r="BD1124" s="190" t="str">
        <f t="shared" si="1580"/>
        <v>BD$18</v>
      </c>
      <c r="BE1124" s="190" t="str">
        <f t="shared" si="1580"/>
        <v>BE$18</v>
      </c>
      <c r="BF1124" s="190" t="str">
        <f t="shared" si="1580"/>
        <v>BF$18</v>
      </c>
      <c r="BG1124" s="190" t="str">
        <f t="shared" si="1580"/>
        <v>BG$18</v>
      </c>
      <c r="BH1124" s="190" t="str">
        <f t="shared" si="1580"/>
        <v>BH$18</v>
      </c>
      <c r="BI1124" s="190" t="str">
        <f t="shared" si="1580"/>
        <v>BI$18</v>
      </c>
      <c r="BJ1124" s="190" t="str">
        <f t="shared" si="1580"/>
        <v>BJ$18</v>
      </c>
      <c r="BK1124" s="190" t="str">
        <f t="shared" si="1580"/>
        <v>BK$18</v>
      </c>
      <c r="BL1124" s="190" t="str">
        <f t="shared" si="1580"/>
        <v>BL$18</v>
      </c>
      <c r="BM1124" s="190" t="str">
        <f t="shared" si="1580"/>
        <v>BM$18</v>
      </c>
      <c r="BN1124" s="190" t="str">
        <f t="shared" si="1580"/>
        <v>BN$18</v>
      </c>
      <c r="BO1124" s="190" t="str">
        <f t="shared" si="1580"/>
        <v>BO$18</v>
      </c>
      <c r="BP1124" s="190" t="str">
        <f t="shared" si="1580"/>
        <v>BP$18</v>
      </c>
      <c r="BQ1124" s="190" t="str">
        <f t="shared" si="1580"/>
        <v>BQ$18</v>
      </c>
      <c r="BR1124" s="190" t="str">
        <f t="shared" si="1580"/>
        <v>BR$18</v>
      </c>
      <c r="BS1124" s="190" t="str">
        <f t="shared" si="1580"/>
        <v>BS$18</v>
      </c>
      <c r="BT1124" s="190" t="str">
        <f t="shared" si="1580"/>
        <v>BT$18</v>
      </c>
      <c r="BU1124" s="190" t="str">
        <f t="shared" si="1580"/>
        <v>BU$18</v>
      </c>
      <c r="BV1124" s="190" t="str">
        <f t="shared" si="1580"/>
        <v>BV$18</v>
      </c>
      <c r="BW1124" s="190" t="str">
        <f t="shared" si="1580"/>
        <v>BW$18</v>
      </c>
      <c r="BX1124" s="190" t="str">
        <f t="shared" si="1580"/>
        <v>BX$18</v>
      </c>
      <c r="BY1124" s="190" t="str">
        <f t="shared" si="1580"/>
        <v>BY$18</v>
      </c>
      <c r="BZ1124" s="190" t="str">
        <f t="shared" si="1580"/>
        <v>BZ$18</v>
      </c>
      <c r="CA1124" s="190" t="str">
        <f t="shared" si="1580"/>
        <v>CA$18</v>
      </c>
      <c r="CB1124" s="190" t="str">
        <f t="shared" si="1580"/>
        <v>CB$18</v>
      </c>
      <c r="CC1124" s="190" t="str">
        <f t="shared" si="1580"/>
        <v>CC$18</v>
      </c>
      <c r="CD1124" s="190" t="str">
        <f t="shared" si="1580"/>
        <v>CD$18</v>
      </c>
      <c r="CE1124" s="190" t="str">
        <f t="shared" ref="CE1124:CL1124" si="1581">CE$22</f>
        <v>CE$18</v>
      </c>
      <c r="CF1124" s="190" t="str">
        <f t="shared" si="1581"/>
        <v>CF$18</v>
      </c>
      <c r="CG1124" s="190" t="str">
        <f t="shared" si="1581"/>
        <v>CG$18</v>
      </c>
      <c r="CH1124" s="190" t="str">
        <f t="shared" si="1581"/>
        <v>CH$18</v>
      </c>
      <c r="CI1124" s="190" t="str">
        <f t="shared" si="1581"/>
        <v>CI$18</v>
      </c>
      <c r="CJ1124" s="190" t="str">
        <f t="shared" si="1581"/>
        <v>CJ$18</v>
      </c>
      <c r="CK1124" s="190" t="str">
        <f t="shared" si="1581"/>
        <v>CK$18</v>
      </c>
      <c r="CL1124" s="190" t="str">
        <f t="shared" si="1581"/>
        <v>CL$18</v>
      </c>
      <c r="CN1124" s="201"/>
      <c r="CO1124" s="190" t="str">
        <f t="shared" ref="CO1124:DL1124" si="1582">CO$22</f>
        <v>CO$18</v>
      </c>
      <c r="CP1124" s="190" t="str">
        <f t="shared" si="1582"/>
        <v>CP$18</v>
      </c>
      <c r="CQ1124" s="190" t="str">
        <f t="shared" si="1582"/>
        <v>CQ$18</v>
      </c>
      <c r="CR1124" s="190" t="str">
        <f t="shared" si="1582"/>
        <v>CR$18</v>
      </c>
      <c r="CS1124" s="190" t="str">
        <f t="shared" si="1582"/>
        <v>CS$18</v>
      </c>
      <c r="CT1124" s="190" t="str">
        <f t="shared" si="1582"/>
        <v>CT$18</v>
      </c>
      <c r="CU1124" s="190" t="str">
        <f t="shared" si="1582"/>
        <v>CU$18</v>
      </c>
      <c r="CV1124" s="190" t="str">
        <f t="shared" si="1582"/>
        <v>CV$18</v>
      </c>
      <c r="CW1124" s="190" t="str">
        <f t="shared" si="1582"/>
        <v>CW$18</v>
      </c>
      <c r="CX1124" s="190" t="str">
        <f t="shared" si="1582"/>
        <v>CX$18</v>
      </c>
      <c r="CY1124" s="190" t="str">
        <f t="shared" si="1582"/>
        <v>CY$18</v>
      </c>
      <c r="CZ1124" s="190" t="str">
        <f t="shared" si="1582"/>
        <v>CZ$18</v>
      </c>
      <c r="DA1124" s="190" t="str">
        <f t="shared" si="1582"/>
        <v>DA$18</v>
      </c>
      <c r="DB1124" s="190" t="str">
        <f t="shared" si="1582"/>
        <v>DB$18</v>
      </c>
      <c r="DC1124" s="190" t="str">
        <f t="shared" si="1582"/>
        <v>DC$18</v>
      </c>
      <c r="DD1124" s="190" t="str">
        <f t="shared" si="1582"/>
        <v>DD$18</v>
      </c>
      <c r="DE1124" s="190" t="str">
        <f t="shared" si="1582"/>
        <v>DE$18</v>
      </c>
      <c r="DF1124" s="190" t="str">
        <f t="shared" si="1582"/>
        <v>DF$18</v>
      </c>
      <c r="DG1124" s="190" t="str">
        <f t="shared" si="1582"/>
        <v>DG$18</v>
      </c>
      <c r="DH1124" s="190" t="str">
        <f t="shared" si="1582"/>
        <v>DH$18</v>
      </c>
      <c r="DI1124" s="190" t="str">
        <f t="shared" si="1582"/>
        <v>DI$18</v>
      </c>
      <c r="DJ1124" s="190" t="str">
        <f t="shared" si="1582"/>
        <v>DJ$18</v>
      </c>
      <c r="DK1124" s="190" t="str">
        <f t="shared" si="1582"/>
        <v>DK$18</v>
      </c>
      <c r="DL1124" s="190" t="str">
        <f t="shared" si="1582"/>
        <v>DL$18</v>
      </c>
    </row>
    <row r="1125" spans="1:116" x14ac:dyDescent="0.4">
      <c r="A1125" s="174"/>
      <c r="E1125" s="8"/>
      <c r="G1125" s="175" t="s">
        <v>464</v>
      </c>
      <c r="H1125" s="200"/>
      <c r="I1125" s="201"/>
      <c r="J1125" s="201"/>
      <c r="K1125" s="202"/>
      <c r="L1125" s="202"/>
      <c r="M1125" s="202"/>
      <c r="N1125" s="202"/>
      <c r="O1125" s="202"/>
      <c r="P1125" s="202"/>
      <c r="R1125" s="202"/>
      <c r="S1125" s="190" t="str">
        <f t="shared" ref="S1125:AX1125" si="1583">S$23</f>
        <v>S$19</v>
      </c>
      <c r="T1125" s="190" t="str">
        <f t="shared" si="1583"/>
        <v>T$19</v>
      </c>
      <c r="U1125" s="190" t="str">
        <f t="shared" si="1583"/>
        <v>U$19</v>
      </c>
      <c r="V1125" s="190" t="str">
        <f t="shared" si="1583"/>
        <v>V$19</v>
      </c>
      <c r="W1125" s="190" t="str">
        <f t="shared" si="1583"/>
        <v>W$19</v>
      </c>
      <c r="X1125" s="190" t="str">
        <f t="shared" si="1583"/>
        <v>X$19</v>
      </c>
      <c r="Y1125" s="190" t="str">
        <f t="shared" si="1583"/>
        <v>Y$19</v>
      </c>
      <c r="Z1125" s="190" t="str">
        <f t="shared" si="1583"/>
        <v>Z$19</v>
      </c>
      <c r="AA1125" s="190" t="str">
        <f t="shared" si="1583"/>
        <v>AA$19</v>
      </c>
      <c r="AB1125" s="190" t="str">
        <f t="shared" si="1583"/>
        <v>AB$19</v>
      </c>
      <c r="AC1125" s="190" t="str">
        <f t="shared" si="1583"/>
        <v>AC$19</v>
      </c>
      <c r="AD1125" s="190" t="str">
        <f t="shared" si="1583"/>
        <v>AD$19</v>
      </c>
      <c r="AE1125" s="190" t="str">
        <f t="shared" si="1583"/>
        <v>AE$19</v>
      </c>
      <c r="AF1125" s="190" t="str">
        <f t="shared" si="1583"/>
        <v>AF$19</v>
      </c>
      <c r="AG1125" s="190" t="str">
        <f t="shared" si="1583"/>
        <v>AG$19</v>
      </c>
      <c r="AH1125" s="190" t="str">
        <f t="shared" si="1583"/>
        <v>AH$19</v>
      </c>
      <c r="AI1125" s="190" t="str">
        <f t="shared" si="1583"/>
        <v>AI$19</v>
      </c>
      <c r="AJ1125" s="190" t="str">
        <f t="shared" si="1583"/>
        <v>AJ$19</v>
      </c>
      <c r="AK1125" s="190" t="str">
        <f t="shared" si="1583"/>
        <v>AK$19</v>
      </c>
      <c r="AL1125" s="190" t="str">
        <f t="shared" si="1583"/>
        <v>AL$19</v>
      </c>
      <c r="AM1125" s="190" t="str">
        <f t="shared" si="1583"/>
        <v>AM$19</v>
      </c>
      <c r="AN1125" s="190" t="str">
        <f t="shared" si="1583"/>
        <v>AN$19</v>
      </c>
      <c r="AO1125" s="190" t="str">
        <f t="shared" si="1583"/>
        <v>AO$19</v>
      </c>
      <c r="AP1125" s="190" t="str">
        <f t="shared" si="1583"/>
        <v>AP$19</v>
      </c>
      <c r="AQ1125" s="190" t="str">
        <f t="shared" si="1583"/>
        <v>AQ$19</v>
      </c>
      <c r="AR1125" s="190" t="str">
        <f t="shared" si="1583"/>
        <v>AR$19</v>
      </c>
      <c r="AS1125" s="190" t="str">
        <f t="shared" si="1583"/>
        <v>AS$19</v>
      </c>
      <c r="AT1125" s="190" t="str">
        <f t="shared" si="1583"/>
        <v>AT$19</v>
      </c>
      <c r="AU1125" s="190" t="str">
        <f t="shared" si="1583"/>
        <v>AU$19</v>
      </c>
      <c r="AV1125" s="190" t="str">
        <f t="shared" si="1583"/>
        <v>AV$19</v>
      </c>
      <c r="AW1125" s="190" t="str">
        <f t="shared" si="1583"/>
        <v>AW$19</v>
      </c>
      <c r="AX1125" s="190" t="str">
        <f t="shared" si="1583"/>
        <v>AX$19</v>
      </c>
      <c r="AY1125" s="190" t="str">
        <f t="shared" ref="AY1125:CD1125" si="1584">AY$23</f>
        <v>AY$19</v>
      </c>
      <c r="AZ1125" s="190" t="str">
        <f t="shared" si="1584"/>
        <v>AZ$19</v>
      </c>
      <c r="BA1125" s="190" t="str">
        <f t="shared" si="1584"/>
        <v>BA$19</v>
      </c>
      <c r="BB1125" s="190" t="str">
        <f t="shared" si="1584"/>
        <v>BB$19</v>
      </c>
      <c r="BC1125" s="190" t="str">
        <f t="shared" si="1584"/>
        <v>BC$19</v>
      </c>
      <c r="BD1125" s="190" t="str">
        <f t="shared" si="1584"/>
        <v>BD$19</v>
      </c>
      <c r="BE1125" s="190" t="str">
        <f t="shared" si="1584"/>
        <v>BE$19</v>
      </c>
      <c r="BF1125" s="190" t="str">
        <f t="shared" si="1584"/>
        <v>BF$19</v>
      </c>
      <c r="BG1125" s="190" t="str">
        <f t="shared" si="1584"/>
        <v>BG$19</v>
      </c>
      <c r="BH1125" s="190" t="str">
        <f t="shared" si="1584"/>
        <v>BH$19</v>
      </c>
      <c r="BI1125" s="190" t="str">
        <f t="shared" si="1584"/>
        <v>BI$19</v>
      </c>
      <c r="BJ1125" s="190" t="str">
        <f t="shared" si="1584"/>
        <v>BJ$19</v>
      </c>
      <c r="BK1125" s="190" t="str">
        <f t="shared" si="1584"/>
        <v>BK$19</v>
      </c>
      <c r="BL1125" s="190" t="str">
        <f t="shared" si="1584"/>
        <v>BL$19</v>
      </c>
      <c r="BM1125" s="190" t="str">
        <f t="shared" si="1584"/>
        <v>BM$19</v>
      </c>
      <c r="BN1125" s="190" t="str">
        <f t="shared" si="1584"/>
        <v>BN$19</v>
      </c>
      <c r="BO1125" s="190" t="str">
        <f t="shared" si="1584"/>
        <v>BO$19</v>
      </c>
      <c r="BP1125" s="190" t="str">
        <f t="shared" si="1584"/>
        <v>BP$19</v>
      </c>
      <c r="BQ1125" s="190" t="str">
        <f t="shared" si="1584"/>
        <v>BQ$19</v>
      </c>
      <c r="BR1125" s="190" t="str">
        <f t="shared" si="1584"/>
        <v>BR$19</v>
      </c>
      <c r="BS1125" s="190" t="str">
        <f t="shared" si="1584"/>
        <v>BS$19</v>
      </c>
      <c r="BT1125" s="190" t="str">
        <f t="shared" si="1584"/>
        <v>BT$19</v>
      </c>
      <c r="BU1125" s="190" t="str">
        <f t="shared" si="1584"/>
        <v>BU$19</v>
      </c>
      <c r="BV1125" s="190" t="str">
        <f t="shared" si="1584"/>
        <v>BV$19</v>
      </c>
      <c r="BW1125" s="190" t="str">
        <f t="shared" si="1584"/>
        <v>BW$19</v>
      </c>
      <c r="BX1125" s="190" t="str">
        <f t="shared" si="1584"/>
        <v>BX$19</v>
      </c>
      <c r="BY1125" s="190" t="str">
        <f t="shared" si="1584"/>
        <v>BY$19</v>
      </c>
      <c r="BZ1125" s="190" t="str">
        <f t="shared" si="1584"/>
        <v>BZ$19</v>
      </c>
      <c r="CA1125" s="190" t="str">
        <f t="shared" si="1584"/>
        <v>CA$19</v>
      </c>
      <c r="CB1125" s="190" t="str">
        <f t="shared" si="1584"/>
        <v>CB$19</v>
      </c>
      <c r="CC1125" s="190" t="str">
        <f t="shared" si="1584"/>
        <v>CC$19</v>
      </c>
      <c r="CD1125" s="190" t="str">
        <f t="shared" si="1584"/>
        <v>CD$19</v>
      </c>
      <c r="CE1125" s="190" t="str">
        <f t="shared" ref="CE1125:CL1125" si="1585">CE$23</f>
        <v>CE$19</v>
      </c>
      <c r="CF1125" s="190" t="str">
        <f t="shared" si="1585"/>
        <v>CF$19</v>
      </c>
      <c r="CG1125" s="190" t="str">
        <f t="shared" si="1585"/>
        <v>CG$19</v>
      </c>
      <c r="CH1125" s="190" t="str">
        <f t="shared" si="1585"/>
        <v>CH$19</v>
      </c>
      <c r="CI1125" s="190" t="str">
        <f t="shared" si="1585"/>
        <v>CI$19</v>
      </c>
      <c r="CJ1125" s="190" t="str">
        <f t="shared" si="1585"/>
        <v>CJ$19</v>
      </c>
      <c r="CK1125" s="190" t="str">
        <f t="shared" si="1585"/>
        <v>CK$19</v>
      </c>
      <c r="CL1125" s="190" t="str">
        <f t="shared" si="1585"/>
        <v>CL$19</v>
      </c>
      <c r="CN1125" s="201"/>
      <c r="CO1125" s="190" t="str">
        <f t="shared" ref="CO1125:DL1125" si="1586">CO$23</f>
        <v>CO$19</v>
      </c>
      <c r="CP1125" s="190" t="str">
        <f t="shared" si="1586"/>
        <v>CP$19</v>
      </c>
      <c r="CQ1125" s="190" t="str">
        <f t="shared" si="1586"/>
        <v>CQ$19</v>
      </c>
      <c r="CR1125" s="190" t="str">
        <f t="shared" si="1586"/>
        <v>CR$19</v>
      </c>
      <c r="CS1125" s="190" t="str">
        <f t="shared" si="1586"/>
        <v>CS$19</v>
      </c>
      <c r="CT1125" s="190" t="str">
        <f t="shared" si="1586"/>
        <v>CT$19</v>
      </c>
      <c r="CU1125" s="190" t="str">
        <f t="shared" si="1586"/>
        <v>CU$19</v>
      </c>
      <c r="CV1125" s="190" t="str">
        <f t="shared" si="1586"/>
        <v>CV$19</v>
      </c>
      <c r="CW1125" s="190" t="str">
        <f t="shared" si="1586"/>
        <v>CW$19</v>
      </c>
      <c r="CX1125" s="190" t="str">
        <f t="shared" si="1586"/>
        <v>CX$19</v>
      </c>
      <c r="CY1125" s="190" t="str">
        <f t="shared" si="1586"/>
        <v>CY$19</v>
      </c>
      <c r="CZ1125" s="190" t="str">
        <f t="shared" si="1586"/>
        <v>CZ$19</v>
      </c>
      <c r="DA1125" s="190" t="str">
        <f t="shared" si="1586"/>
        <v>DA$19</v>
      </c>
      <c r="DB1125" s="190" t="str">
        <f t="shared" si="1586"/>
        <v>DB$19</v>
      </c>
      <c r="DC1125" s="190" t="str">
        <f t="shared" si="1586"/>
        <v>DC$19</v>
      </c>
      <c r="DD1125" s="190" t="str">
        <f t="shared" si="1586"/>
        <v>DD$19</v>
      </c>
      <c r="DE1125" s="190" t="str">
        <f t="shared" si="1586"/>
        <v>DE$19</v>
      </c>
      <c r="DF1125" s="190" t="str">
        <f t="shared" si="1586"/>
        <v>DF$19</v>
      </c>
      <c r="DG1125" s="190" t="str">
        <f t="shared" si="1586"/>
        <v>DG$19</v>
      </c>
      <c r="DH1125" s="190" t="str">
        <f t="shared" si="1586"/>
        <v>DH$19</v>
      </c>
      <c r="DI1125" s="190" t="str">
        <f t="shared" si="1586"/>
        <v>DI$19</v>
      </c>
      <c r="DJ1125" s="190" t="str">
        <f t="shared" si="1586"/>
        <v>DJ$19</v>
      </c>
      <c r="DK1125" s="190" t="str">
        <f t="shared" si="1586"/>
        <v>DK$19</v>
      </c>
      <c r="DL1125" s="190" t="str">
        <f t="shared" si="1586"/>
        <v>DL$19</v>
      </c>
    </row>
    <row r="1126" spans="1:116" x14ac:dyDescent="0.4">
      <c r="A1126" s="31" t="s">
        <v>218</v>
      </c>
      <c r="B1126" s="31" t="s">
        <v>243</v>
      </c>
      <c r="C1126" s="31"/>
      <c r="D1126" t="s">
        <v>865</v>
      </c>
      <c r="E1126" s="8" t="str">
        <f t="shared" ref="E1126:E1153" si="1587">ROW()&amp;" "&amp;D1126</f>
        <v>1126 LTERMY-S</v>
      </c>
      <c r="F1126" t="s">
        <v>350</v>
      </c>
      <c r="G1126" s="70" t="s">
        <v>859</v>
      </c>
      <c r="H1126" s="48"/>
      <c r="I1126" s="297"/>
      <c r="J1126" s="297"/>
      <c r="K1126" s="48"/>
      <c r="L1126" s="48"/>
      <c r="M1126" s="48"/>
      <c r="N1126" s="48"/>
      <c r="O1126" s="48"/>
      <c r="P1126" s="48"/>
      <c r="R1126" s="70"/>
      <c r="S1126" s="298"/>
      <c r="T1126" s="298"/>
      <c r="U1126" s="298"/>
      <c r="V1126" s="298"/>
      <c r="W1126" s="298"/>
      <c r="X1126" s="298"/>
      <c r="Y1126" s="298"/>
      <c r="Z1126" s="298"/>
      <c r="AA1126" s="298"/>
      <c r="AB1126" s="298"/>
      <c r="AC1126" s="298"/>
      <c r="AD1126" s="298"/>
      <c r="AE1126" s="298"/>
      <c r="AF1126" s="298"/>
      <c r="AG1126" s="298"/>
      <c r="AH1126" s="298"/>
      <c r="AI1126" s="298"/>
      <c r="AJ1126" s="298"/>
      <c r="AK1126" s="298"/>
      <c r="AL1126" s="298"/>
      <c r="AM1126" s="298"/>
      <c r="AN1126" s="298"/>
      <c r="AO1126" s="298"/>
      <c r="AP1126" s="298"/>
      <c r="AQ1126" s="298"/>
      <c r="AR1126" s="298"/>
      <c r="AS1126" s="298"/>
      <c r="AT1126" s="298"/>
      <c r="AU1126" s="298"/>
      <c r="AV1126" s="298"/>
      <c r="AW1126" s="298"/>
      <c r="AX1126" s="298"/>
      <c r="AY1126" s="298"/>
      <c r="AZ1126" s="298"/>
      <c r="BA1126" s="298"/>
      <c r="BB1126" s="298"/>
      <c r="BC1126" s="298"/>
      <c r="BD1126" s="298"/>
      <c r="BE1126" s="298"/>
      <c r="BF1126" s="298"/>
      <c r="BG1126" s="298"/>
      <c r="BH1126" s="298"/>
      <c r="BI1126" s="298"/>
      <c r="BJ1126" s="298"/>
      <c r="BK1126" s="298"/>
      <c r="BL1126" s="298"/>
      <c r="BM1126" s="298"/>
      <c r="BN1126" s="298"/>
      <c r="BO1126" s="298"/>
      <c r="BP1126" s="298"/>
      <c r="BQ1126" s="298"/>
      <c r="BR1126" s="298"/>
      <c r="BS1126" s="298"/>
      <c r="BT1126" s="298"/>
      <c r="BU1126" s="298"/>
      <c r="BV1126" s="298"/>
      <c r="BW1126" s="298"/>
      <c r="BX1126" s="298"/>
      <c r="BY1126" s="298"/>
      <c r="BZ1126" s="298"/>
      <c r="CA1126" s="298"/>
      <c r="CB1126" s="298"/>
      <c r="CC1126" s="298"/>
      <c r="CD1126" s="298"/>
      <c r="CE1126" s="298"/>
      <c r="CF1126" s="298"/>
      <c r="CG1126" s="298"/>
      <c r="CH1126" s="298"/>
      <c r="CI1126" s="298"/>
      <c r="CJ1126" s="298"/>
      <c r="CK1126" s="298"/>
      <c r="CL1126" s="298"/>
      <c r="CN1126" s="297"/>
      <c r="CO1126" s="298"/>
      <c r="CP1126" s="298"/>
      <c r="CQ1126" s="298"/>
      <c r="CR1126" s="298"/>
      <c r="CS1126" s="298"/>
      <c r="CT1126" s="298"/>
      <c r="CU1126" s="298"/>
      <c r="CV1126" s="298"/>
      <c r="CW1126" s="298"/>
      <c r="CX1126" s="298"/>
      <c r="CY1126" s="298"/>
      <c r="CZ1126" s="298"/>
      <c r="DA1126" s="298"/>
      <c r="DB1126" s="298"/>
      <c r="DC1126" s="298"/>
      <c r="DD1126" s="298"/>
      <c r="DE1126" s="298"/>
      <c r="DF1126" s="298"/>
      <c r="DG1126" s="298"/>
      <c r="DH1126" s="298"/>
      <c r="DI1126" s="298"/>
      <c r="DJ1126" s="298"/>
      <c r="DK1126" s="298"/>
      <c r="DL1126" s="298"/>
    </row>
    <row r="1127" spans="1:116" x14ac:dyDescent="0.4">
      <c r="B1127" t="str">
        <f>E1127</f>
        <v>1127 LTERMY-S</v>
      </c>
      <c r="D1127" t="s">
        <v>865</v>
      </c>
      <c r="E1127" t="str">
        <f t="shared" si="1587"/>
        <v>1127 LTERMY-S</v>
      </c>
      <c r="G1127" s="95" t="str">
        <f>"Assumptions - "&amp;G1126</f>
        <v>Assumptions - Rolling fixed term loan - multiple borrowings w/ annual control:</v>
      </c>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1:116" x14ac:dyDescent="0.4">
      <c r="A1128" s="31"/>
      <c r="B1128" t="str">
        <f>E1128</f>
        <v>1128 LTERMY-S</v>
      </c>
      <c r="D1128" t="s">
        <v>865</v>
      </c>
      <c r="E1128" t="str">
        <f t="shared" si="1587"/>
        <v>1128 LTERMY-S</v>
      </c>
      <c r="F1128" s="31"/>
      <c r="G1128" s="159" t="s">
        <v>287</v>
      </c>
      <c r="H1128" s="57">
        <v>4</v>
      </c>
      <c r="I1128" s="31"/>
      <c r="J1128" s="31"/>
      <c r="K1128" s="31"/>
      <c r="L1128" s="31"/>
      <c r="M1128" s="31"/>
      <c r="N1128" s="31"/>
      <c r="O1128" s="31"/>
      <c r="P1128" s="31"/>
      <c r="R1128" s="31"/>
      <c r="S1128" s="73"/>
      <c r="T1128" s="73"/>
      <c r="U1128" s="73"/>
      <c r="V1128" s="73"/>
      <c r="W1128" s="73"/>
      <c r="X1128" s="73"/>
      <c r="Y1128" s="73"/>
      <c r="Z1128" s="73"/>
      <c r="AA1128" s="73"/>
      <c r="AB1128" s="73"/>
      <c r="AC1128" s="73"/>
      <c r="AD1128" s="73"/>
      <c r="AE1128" s="73"/>
      <c r="AF1128" s="73"/>
      <c r="AG1128" s="73"/>
      <c r="AH1128" s="73"/>
      <c r="AI1128" s="73"/>
      <c r="AJ1128" s="73"/>
      <c r="AK1128" s="73"/>
      <c r="AL1128" s="73"/>
      <c r="AM1128" s="73"/>
      <c r="AN1128" s="73"/>
      <c r="AO1128" s="73"/>
      <c r="AP1128" s="73"/>
      <c r="AQ1128" s="73"/>
      <c r="AR1128" s="73"/>
      <c r="AS1128" s="73"/>
      <c r="AT1128" s="73"/>
      <c r="AU1128" s="73"/>
      <c r="AV1128" s="73"/>
      <c r="AW1128" s="73"/>
      <c r="AX1128" s="73"/>
      <c r="AY1128" s="73"/>
      <c r="AZ1128" s="73"/>
      <c r="BA1128" s="73"/>
      <c r="BB1128" s="73"/>
      <c r="BC1128" s="73"/>
      <c r="BD1128" s="73"/>
      <c r="BE1128" s="73"/>
      <c r="BF1128" s="73"/>
      <c r="BG1128" s="73"/>
      <c r="BH1128" s="73"/>
      <c r="BI1128" s="73"/>
      <c r="BJ1128" s="73"/>
      <c r="BK1128" s="73"/>
      <c r="BL1128" s="73"/>
      <c r="BM1128" s="73"/>
      <c r="BN1128" s="73"/>
      <c r="BO1128" s="73"/>
      <c r="BP1128" s="73"/>
      <c r="BQ1128" s="73"/>
      <c r="BR1128" s="73"/>
      <c r="BS1128" s="73"/>
      <c r="BT1128" s="73"/>
      <c r="BU1128" s="73"/>
      <c r="BV1128" s="73"/>
      <c r="BW1128" s="73"/>
      <c r="BX1128" s="73"/>
      <c r="BY1128" s="73"/>
      <c r="BZ1128" s="73"/>
      <c r="CA1128" s="73"/>
      <c r="CB1128" s="73"/>
      <c r="CC1128" s="73"/>
      <c r="CD1128" s="73"/>
      <c r="CE1128" s="73"/>
      <c r="CF1128" s="73"/>
      <c r="CG1128" s="73"/>
      <c r="CH1128" s="73"/>
      <c r="CI1128" s="73"/>
      <c r="CJ1128" s="73"/>
      <c r="CK1128" s="73"/>
      <c r="CL1128" s="73"/>
      <c r="CN1128" s="31"/>
      <c r="CO1128" s="73"/>
      <c r="CP1128" s="73"/>
      <c r="CQ1128" s="73"/>
      <c r="CR1128" s="73"/>
      <c r="CS1128" s="73"/>
      <c r="CT1128" s="73"/>
      <c r="CU1128" s="73"/>
      <c r="CV1128" s="73"/>
      <c r="CW1128" s="73"/>
      <c r="CX1128" s="73"/>
      <c r="CY1128" s="73"/>
      <c r="CZ1128" s="73"/>
      <c r="DA1128" s="73"/>
      <c r="DB1128" s="73"/>
      <c r="DC1128" s="73"/>
      <c r="DD1128" s="73"/>
      <c r="DE1128" s="73"/>
      <c r="DF1128" s="73"/>
      <c r="DG1128" s="73"/>
      <c r="DH1128" s="73"/>
      <c r="DI1128" s="73"/>
      <c r="DJ1128" s="73"/>
      <c r="DK1128" s="73"/>
      <c r="DL1128" s="73"/>
    </row>
    <row r="1129" spans="1:116" x14ac:dyDescent="0.4">
      <c r="A1129" s="31"/>
      <c r="B1129" t="str">
        <f>E1129</f>
        <v>1129 LTERMY-S</v>
      </c>
      <c r="D1129" t="s">
        <v>865</v>
      </c>
      <c r="E1129" t="str">
        <f t="shared" si="1587"/>
        <v>1129 LTERMY-S</v>
      </c>
      <c r="F1129" s="31"/>
      <c r="G1129" s="159" t="s">
        <v>863</v>
      </c>
      <c r="H1129" s="57">
        <v>3</v>
      </c>
      <c r="I1129" s="31"/>
      <c r="J1129" s="31"/>
      <c r="K1129" s="31"/>
      <c r="L1129" s="31"/>
      <c r="M1129" s="31"/>
      <c r="N1129" s="31"/>
      <c r="O1129" s="31"/>
      <c r="P1129" s="31"/>
      <c r="R1129" s="31"/>
      <c r="S1129" s="73"/>
      <c r="T1129" s="73"/>
      <c r="U1129" s="73"/>
      <c r="V1129" s="73"/>
      <c r="W1129" s="73"/>
      <c r="X1129" s="73"/>
      <c r="Y1129" s="73"/>
      <c r="Z1129" s="73"/>
      <c r="AA1129" s="73"/>
      <c r="AB1129" s="73"/>
      <c r="AC1129" s="73"/>
      <c r="AD1129" s="73"/>
      <c r="AE1129" s="73"/>
      <c r="AF1129" s="73"/>
      <c r="AG1129" s="73"/>
      <c r="AH1129" s="73"/>
      <c r="AI1129" s="73"/>
      <c r="AJ1129" s="73"/>
      <c r="AK1129" s="73"/>
      <c r="AL1129" s="73"/>
      <c r="AM1129" s="73"/>
      <c r="AN1129" s="73"/>
      <c r="AO1129" s="73"/>
      <c r="AP1129" s="73"/>
      <c r="AQ1129" s="73"/>
      <c r="AR1129" s="73"/>
      <c r="AS1129" s="73"/>
      <c r="AT1129" s="73"/>
      <c r="AU1129" s="73"/>
      <c r="AV1129" s="73"/>
      <c r="AW1129" s="73"/>
      <c r="AX1129" s="73"/>
      <c r="AY1129" s="73"/>
      <c r="AZ1129" s="73"/>
      <c r="BA1129" s="73"/>
      <c r="BB1129" s="73"/>
      <c r="BC1129" s="73"/>
      <c r="BD1129" s="73"/>
      <c r="BE1129" s="73"/>
      <c r="BF1129" s="73"/>
      <c r="BG1129" s="73"/>
      <c r="BH1129" s="73"/>
      <c r="BI1129" s="73"/>
      <c r="BJ1129" s="73"/>
      <c r="BK1129" s="73"/>
      <c r="BL1129" s="73"/>
      <c r="BM1129" s="73"/>
      <c r="BN1129" s="73"/>
      <c r="BO1129" s="73"/>
      <c r="BP1129" s="73"/>
      <c r="BQ1129" s="73"/>
      <c r="BR1129" s="73"/>
      <c r="BS1129" s="73"/>
      <c r="BT1129" s="73"/>
      <c r="BU1129" s="73"/>
      <c r="BV1129" s="73"/>
      <c r="BW1129" s="73"/>
      <c r="BX1129" s="73"/>
      <c r="BY1129" s="73"/>
      <c r="BZ1129" s="73"/>
      <c r="CA1129" s="73"/>
      <c r="CB1129" s="73"/>
      <c r="CC1129" s="73"/>
      <c r="CD1129" s="73"/>
      <c r="CE1129" s="73"/>
      <c r="CF1129" s="73"/>
      <c r="CG1129" s="73"/>
      <c r="CH1129" s="73"/>
      <c r="CI1129" s="73"/>
      <c r="CJ1129" s="73"/>
      <c r="CK1129" s="73"/>
      <c r="CL1129" s="73"/>
      <c r="CN1129" s="31"/>
      <c r="CO1129" s="73"/>
      <c r="CP1129" s="73"/>
      <c r="CQ1129" s="73"/>
      <c r="CR1129" s="73"/>
      <c r="CS1129" s="73"/>
      <c r="CT1129" s="73"/>
      <c r="CU1129" s="73"/>
      <c r="CV1129" s="73"/>
      <c r="CW1129" s="73"/>
      <c r="CX1129" s="73"/>
      <c r="CY1129" s="73"/>
      <c r="CZ1129" s="73"/>
      <c r="DA1129" s="73"/>
      <c r="DB1129" s="73"/>
      <c r="DC1129" s="73"/>
      <c r="DD1129" s="73"/>
      <c r="DE1129" s="73"/>
      <c r="DF1129" s="73"/>
      <c r="DG1129" s="73"/>
      <c r="DH1129" s="73"/>
      <c r="DI1129" s="73"/>
      <c r="DJ1129" s="73"/>
      <c r="DK1129" s="73"/>
      <c r="DL1129" s="73"/>
    </row>
    <row r="1130" spans="1:116" x14ac:dyDescent="0.4">
      <c r="A1130" s="31"/>
      <c r="B1130" t="str">
        <f>E1130</f>
        <v>1130 LTERMY-S</v>
      </c>
      <c r="D1130" t="s">
        <v>865</v>
      </c>
      <c r="E1130" t="str">
        <f t="shared" si="1587"/>
        <v>1130 LTERMY-S</v>
      </c>
      <c r="F1130" s="31"/>
      <c r="G1130" s="159" t="s">
        <v>288</v>
      </c>
      <c r="H1130" s="59">
        <v>0.1</v>
      </c>
      <c r="I1130" s="31"/>
      <c r="J1130" s="31"/>
      <c r="K1130" s="31"/>
      <c r="L1130" s="31"/>
      <c r="M1130" s="31"/>
      <c r="N1130" s="31"/>
      <c r="O1130" s="31"/>
      <c r="P1130" s="31"/>
      <c r="R1130" s="31"/>
      <c r="S1130" s="73"/>
      <c r="T1130" s="73"/>
      <c r="U1130" s="73"/>
      <c r="V1130" s="73"/>
      <c r="W1130" s="73"/>
      <c r="X1130" s="73"/>
      <c r="Y1130" s="73"/>
      <c r="Z1130" s="73"/>
      <c r="AA1130" s="73"/>
      <c r="AB1130" s="73"/>
      <c r="AC1130" s="73"/>
      <c r="AD1130" s="73"/>
      <c r="AE1130" s="73"/>
      <c r="AF1130" s="73"/>
      <c r="AG1130" s="73"/>
      <c r="AH1130" s="73"/>
      <c r="AI1130" s="73"/>
      <c r="AJ1130" s="73"/>
      <c r="AK1130" s="73"/>
      <c r="AL1130" s="73"/>
      <c r="AM1130" s="73"/>
      <c r="AN1130" s="73"/>
      <c r="AO1130" s="73"/>
      <c r="AP1130" s="73"/>
      <c r="AQ1130" s="73"/>
      <c r="AR1130" s="73"/>
      <c r="AS1130" s="73"/>
      <c r="AT1130" s="73"/>
      <c r="AU1130" s="73"/>
      <c r="AV1130" s="73"/>
      <c r="AW1130" s="73"/>
      <c r="AX1130" s="73"/>
      <c r="AY1130" s="73"/>
      <c r="AZ1130" s="73"/>
      <c r="BA1130" s="73"/>
      <c r="BB1130" s="73"/>
      <c r="BC1130" s="73"/>
      <c r="BD1130" s="73"/>
      <c r="BE1130" s="73"/>
      <c r="BF1130" s="73"/>
      <c r="BG1130" s="73"/>
      <c r="BH1130" s="73"/>
      <c r="BI1130" s="73"/>
      <c r="BJ1130" s="73"/>
      <c r="BK1130" s="73"/>
      <c r="BL1130" s="73"/>
      <c r="BM1130" s="73"/>
      <c r="BN1130" s="73"/>
      <c r="BO1130" s="73"/>
      <c r="BP1130" s="73"/>
      <c r="BQ1130" s="73"/>
      <c r="BR1130" s="73"/>
      <c r="BS1130" s="73"/>
      <c r="BT1130" s="73"/>
      <c r="BU1130" s="73"/>
      <c r="BV1130" s="73"/>
      <c r="BW1130" s="73"/>
      <c r="BX1130" s="73"/>
      <c r="BY1130" s="73"/>
      <c r="BZ1130" s="73"/>
      <c r="CA1130" s="73"/>
      <c r="CB1130" s="73"/>
      <c r="CC1130" s="73"/>
      <c r="CD1130" s="73"/>
      <c r="CE1130" s="73"/>
      <c r="CF1130" s="73"/>
      <c r="CG1130" s="73"/>
      <c r="CH1130" s="73"/>
      <c r="CI1130" s="73"/>
      <c r="CJ1130" s="73"/>
      <c r="CK1130" s="73"/>
      <c r="CL1130" s="73"/>
      <c r="CN1130" s="31"/>
      <c r="CO1130" s="73"/>
      <c r="CP1130" s="73"/>
      <c r="CQ1130" s="73"/>
      <c r="CR1130" s="73"/>
      <c r="CS1130" s="73"/>
      <c r="CT1130" s="73"/>
      <c r="CU1130" s="73"/>
      <c r="CV1130" s="73"/>
      <c r="CW1130" s="73"/>
      <c r="CX1130" s="73"/>
      <c r="CY1130" s="73"/>
      <c r="CZ1130" s="73"/>
      <c r="DA1130" s="73"/>
      <c r="DB1130" s="73"/>
      <c r="DC1130" s="73"/>
      <c r="DD1130" s="73"/>
      <c r="DE1130" s="73"/>
      <c r="DF1130" s="73"/>
      <c r="DG1130" s="73"/>
      <c r="DH1130" s="73"/>
      <c r="DI1130" s="73"/>
      <c r="DJ1130" s="73"/>
      <c r="DK1130" s="73"/>
      <c r="DL1130" s="73"/>
    </row>
    <row r="1131" spans="1:116" x14ac:dyDescent="0.4">
      <c r="A1131" s="31"/>
      <c r="B1131" t="str">
        <f>E1131</f>
        <v>1131 LTERMY-S</v>
      </c>
      <c r="D1131" t="s">
        <v>865</v>
      </c>
      <c r="E1131" t="str">
        <f t="shared" si="1587"/>
        <v>1131 LTERMY-S</v>
      </c>
      <c r="F1131" s="31"/>
      <c r="G1131" s="158" t="s">
        <v>289</v>
      </c>
      <c r="H1131" s="23">
        <v>1000</v>
      </c>
      <c r="I1131" s="31"/>
      <c r="J1131" s="31"/>
      <c r="K1131" s="31"/>
      <c r="L1131" s="31"/>
      <c r="M1131" s="31"/>
      <c r="N1131" s="31"/>
      <c r="O1131" s="31"/>
      <c r="P1131" s="31"/>
      <c r="R1131" s="31"/>
      <c r="S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c r="CL1131" s="73"/>
      <c r="CN1131" s="31"/>
      <c r="CO1131" s="73"/>
      <c r="CP1131" s="73"/>
      <c r="CQ1131" s="73"/>
      <c r="CR1131" s="73"/>
      <c r="CS1131" s="73"/>
      <c r="CT1131" s="73"/>
      <c r="CU1131" s="73"/>
      <c r="CV1131" s="73"/>
      <c r="CW1131" s="73"/>
      <c r="CX1131" s="73"/>
      <c r="CY1131" s="73"/>
      <c r="CZ1131" s="73"/>
      <c r="DA1131" s="73"/>
      <c r="DB1131" s="73"/>
      <c r="DC1131" s="73"/>
      <c r="DD1131" s="73"/>
      <c r="DE1131" s="73"/>
      <c r="DF1131" s="73"/>
      <c r="DG1131" s="73"/>
      <c r="DH1131" s="73"/>
      <c r="DI1131" s="73"/>
      <c r="DJ1131" s="73"/>
      <c r="DK1131" s="73"/>
      <c r="DL1131" s="73"/>
    </row>
    <row r="1132" spans="1:116" x14ac:dyDescent="0.4">
      <c r="A1132" s="31"/>
      <c r="B1132" t="str">
        <f t="shared" ref="B1132:B1145" si="1588">E1132</f>
        <v>1132 LTERMY-S</v>
      </c>
      <c r="C1132" s="31"/>
      <c r="D1132" t="s">
        <v>865</v>
      </c>
      <c r="E1132" t="str">
        <f t="shared" si="1587"/>
        <v>1132 LTERMY-S</v>
      </c>
      <c r="F1132" s="31"/>
      <c r="G1132" s="127"/>
      <c r="H1132" s="31"/>
      <c r="I1132" s="31"/>
      <c r="J1132" s="31"/>
      <c r="K1132" s="31"/>
      <c r="L1132" s="31"/>
      <c r="M1132" s="31"/>
      <c r="N1132" s="31"/>
      <c r="O1132" s="31"/>
      <c r="P1132" s="31"/>
      <c r="R1132" s="31"/>
      <c r="S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c r="CL1132" s="73"/>
      <c r="CN1132" s="31"/>
      <c r="CO1132" s="73"/>
      <c r="CP1132" s="73"/>
      <c r="CQ1132" s="73"/>
      <c r="CR1132" s="73"/>
      <c r="CS1132" s="73"/>
      <c r="CT1132" s="73"/>
      <c r="CU1132" s="73"/>
      <c r="CV1132" s="73"/>
      <c r="CW1132" s="73"/>
      <c r="CX1132" s="73"/>
      <c r="CY1132" s="73"/>
      <c r="CZ1132" s="73"/>
      <c r="DA1132" s="73"/>
      <c r="DB1132" s="73"/>
      <c r="DC1132" s="73"/>
      <c r="DD1132" s="73"/>
      <c r="DE1132" s="73"/>
      <c r="DF1132" s="73"/>
      <c r="DG1132" s="73"/>
      <c r="DH1132" s="73"/>
      <c r="DI1132" s="73"/>
      <c r="DJ1132" s="73"/>
      <c r="DK1132" s="73"/>
      <c r="DL1132" s="73"/>
    </row>
    <row r="1133" spans="1:116" x14ac:dyDescent="0.4">
      <c r="B1133" t="str">
        <f t="shared" si="1588"/>
        <v>1133 LTERMY-S</v>
      </c>
      <c r="D1133" t="s">
        <v>865</v>
      </c>
      <c r="E1133" t="str">
        <f t="shared" si="1587"/>
        <v>1133 LTERMY-S</v>
      </c>
      <c r="F1133" s="292"/>
      <c r="G1133" s="95" t="s">
        <v>290</v>
      </c>
      <c r="R1133" s="92"/>
      <c r="S1133" s="154"/>
      <c r="T1133" s="154"/>
      <c r="U1133" s="154"/>
      <c r="V1133" s="154"/>
      <c r="W1133" s="154"/>
      <c r="X1133" s="154"/>
      <c r="Y1133" s="154"/>
      <c r="Z1133" s="154"/>
      <c r="AA1133" s="154"/>
      <c r="AB1133" s="154"/>
      <c r="AC1133" s="154"/>
      <c r="AD1133" s="154"/>
      <c r="AE1133" s="154"/>
      <c r="AF1133" s="154"/>
      <c r="AG1133" s="154"/>
      <c r="AH1133" s="154"/>
      <c r="AI1133" s="154"/>
      <c r="AJ1133" s="154"/>
      <c r="AK1133" s="154"/>
      <c r="AL1133" s="154"/>
      <c r="AM1133" s="154"/>
      <c r="AN1133" s="154"/>
      <c r="AO1133" s="154"/>
      <c r="AP1133" s="154"/>
      <c r="AQ1133" s="154"/>
      <c r="AR1133" s="154"/>
      <c r="AS1133" s="154"/>
      <c r="AT1133" s="154"/>
      <c r="AU1133" s="154"/>
      <c r="AV1133" s="154"/>
      <c r="AW1133" s="154"/>
      <c r="AX1133" s="154"/>
      <c r="AY1133" s="154"/>
      <c r="AZ1133" s="154"/>
      <c r="BA1133" s="154"/>
      <c r="BB1133" s="154"/>
      <c r="BC1133" s="154"/>
      <c r="BD1133" s="154"/>
      <c r="BE1133" s="154"/>
      <c r="BF1133" s="154"/>
      <c r="BG1133" s="154"/>
      <c r="BH1133" s="154"/>
      <c r="BI1133" s="154"/>
      <c r="BJ1133" s="154"/>
      <c r="BK1133" s="154"/>
      <c r="BL1133" s="154"/>
      <c r="BM1133" s="154"/>
      <c r="BN1133" s="154"/>
      <c r="BO1133" s="154"/>
      <c r="BP1133" s="154"/>
      <c r="BQ1133" s="154"/>
      <c r="BR1133" s="154"/>
      <c r="BS1133" s="154"/>
      <c r="BT1133" s="154"/>
      <c r="BU1133" s="154"/>
      <c r="BV1133" s="154"/>
      <c r="BW1133" s="154"/>
      <c r="BX1133" s="154"/>
      <c r="BY1133" s="154"/>
      <c r="BZ1133" s="154"/>
      <c r="CA1133" s="154"/>
      <c r="CB1133" s="154"/>
      <c r="CC1133" s="154"/>
      <c r="CD1133" s="154"/>
      <c r="CE1133" s="154"/>
      <c r="CF1133" s="154"/>
      <c r="CG1133" s="154"/>
      <c r="CH1133" s="154"/>
      <c r="CI1133" s="154"/>
      <c r="CJ1133" s="154"/>
      <c r="CK1133" s="154"/>
      <c r="CL1133" s="154"/>
      <c r="CO1133" s="154"/>
      <c r="CP1133" s="154"/>
      <c r="CQ1133" s="154"/>
      <c r="CR1133" s="154"/>
      <c r="CS1133" s="154"/>
      <c r="CT1133" s="154"/>
      <c r="CU1133" s="154"/>
      <c r="CV1133" s="154"/>
      <c r="CW1133" s="154"/>
      <c r="CX1133" s="154"/>
      <c r="CY1133" s="154"/>
      <c r="CZ1133" s="154"/>
      <c r="DA1133" s="154"/>
      <c r="DB1133" s="154"/>
      <c r="DC1133" s="154"/>
      <c r="DD1133" s="154"/>
      <c r="DE1133" s="154"/>
      <c r="DF1133" s="154"/>
      <c r="DG1133" s="154"/>
      <c r="DH1133" s="154"/>
      <c r="DI1133" s="154"/>
      <c r="DJ1133" s="154"/>
      <c r="DK1133" s="154"/>
      <c r="DL1133" s="154"/>
    </row>
    <row r="1134" spans="1:116" x14ac:dyDescent="0.4">
      <c r="B1134" t="str">
        <f t="shared" si="1588"/>
        <v>1134 LTERMY-S</v>
      </c>
      <c r="D1134" t="s">
        <v>865</v>
      </c>
      <c r="E1134" t="str">
        <f t="shared" si="1587"/>
        <v>1134 LTERMY-S</v>
      </c>
      <c r="F1134" s="292"/>
      <c r="G1134" s="158" t="s">
        <v>289</v>
      </c>
      <c r="K1134" s="24">
        <f>H1131</f>
        <v>1000</v>
      </c>
      <c r="L1134" s="24">
        <f ca="1">K1138</f>
        <v>1500000</v>
      </c>
      <c r="M1134" s="24">
        <f ca="1">L1138</f>
        <v>1500000</v>
      </c>
      <c r="N1134" s="24">
        <f ca="1">M1138</f>
        <v>1500000</v>
      </c>
      <c r="O1134" s="24">
        <f ca="1">N1138</f>
        <v>1500000</v>
      </c>
      <c r="P1134" s="24">
        <f ca="1">O1138</f>
        <v>1500000</v>
      </c>
      <c r="R1134"/>
      <c r="S1134" s="80">
        <f>H1131</f>
        <v>1000</v>
      </c>
      <c r="T1134" s="62">
        <f t="shared" ref="T1134" ca="1" si="1589">S1138</f>
        <v>501000</v>
      </c>
      <c r="U1134" s="62">
        <f t="shared" ref="U1134" ca="1" si="1590">T1138</f>
        <v>1001000</v>
      </c>
      <c r="V1134" s="62">
        <f t="shared" ref="V1134" ca="1" si="1591">U1138</f>
        <v>1500000</v>
      </c>
      <c r="W1134" s="62">
        <f t="shared" ref="W1134" ca="1" si="1592">V1138</f>
        <v>1500000</v>
      </c>
      <c r="X1134" s="62">
        <f t="shared" ref="X1134" ca="1" si="1593">W1138</f>
        <v>1500000</v>
      </c>
      <c r="Y1134" s="62">
        <f t="shared" ref="Y1134" ca="1" si="1594">X1138</f>
        <v>1500000</v>
      </c>
      <c r="Z1134" s="62">
        <f t="shared" ref="Z1134" ca="1" si="1595">Y1138</f>
        <v>1500000</v>
      </c>
      <c r="AA1134" s="62">
        <f t="shared" ref="AA1134" ca="1" si="1596">Z1138</f>
        <v>1500000</v>
      </c>
      <c r="AB1134" s="62">
        <f t="shared" ref="AB1134" ca="1" si="1597">AA1138</f>
        <v>1500000</v>
      </c>
      <c r="AC1134" s="62">
        <f t="shared" ref="AC1134" ca="1" si="1598">AB1138</f>
        <v>1500000</v>
      </c>
      <c r="AD1134" s="62">
        <f t="shared" ref="AD1134" ca="1" si="1599">AC1138</f>
        <v>1500000</v>
      </c>
      <c r="AE1134" s="62">
        <f t="shared" ref="AE1134" ca="1" si="1600">AD1138</f>
        <v>1500000</v>
      </c>
      <c r="AF1134" s="62">
        <f t="shared" ref="AF1134" ca="1" si="1601">AE1138</f>
        <v>1500000</v>
      </c>
      <c r="AG1134" s="62">
        <f t="shared" ref="AG1134" ca="1" si="1602">AF1138</f>
        <v>1500000</v>
      </c>
      <c r="AH1134" s="62">
        <f t="shared" ref="AH1134" ca="1" si="1603">AG1138</f>
        <v>1500000</v>
      </c>
      <c r="AI1134" s="62">
        <f t="shared" ref="AI1134" ca="1" si="1604">AH1138</f>
        <v>1500000</v>
      </c>
      <c r="AJ1134" s="62">
        <f t="shared" ref="AJ1134" ca="1" si="1605">AI1138</f>
        <v>1500000</v>
      </c>
      <c r="AK1134" s="62">
        <f t="shared" ref="AK1134" ca="1" si="1606">AJ1138</f>
        <v>1500000</v>
      </c>
      <c r="AL1134" s="62">
        <f t="shared" ref="AL1134" ca="1" si="1607">AK1138</f>
        <v>1500000</v>
      </c>
      <c r="AM1134" s="62">
        <f t="shared" ref="AM1134" ca="1" si="1608">AL1138</f>
        <v>1500000</v>
      </c>
      <c r="AN1134" s="62">
        <f t="shared" ref="AN1134" ca="1" si="1609">AM1138</f>
        <v>1500000</v>
      </c>
      <c r="AO1134" s="62">
        <f t="shared" ref="AO1134" ca="1" si="1610">AN1138</f>
        <v>1500000</v>
      </c>
      <c r="AP1134" s="62">
        <f t="shared" ref="AP1134" ca="1" si="1611">AO1138</f>
        <v>1500000</v>
      </c>
      <c r="AQ1134" s="62">
        <f t="shared" ref="AQ1134" ca="1" si="1612">AP1138</f>
        <v>1500000</v>
      </c>
      <c r="AR1134" s="62">
        <f t="shared" ref="AR1134" ca="1" si="1613">AQ1138</f>
        <v>1500000</v>
      </c>
      <c r="AS1134" s="62">
        <f t="shared" ref="AS1134" ca="1" si="1614">AR1138</f>
        <v>1500000</v>
      </c>
      <c r="AT1134" s="62">
        <f t="shared" ref="AT1134" ca="1" si="1615">AS1138</f>
        <v>1500000</v>
      </c>
      <c r="AU1134" s="62">
        <f t="shared" ref="AU1134" ca="1" si="1616">AT1138</f>
        <v>1500000</v>
      </c>
      <c r="AV1134" s="62">
        <f t="shared" ref="AV1134" ca="1" si="1617">AU1138</f>
        <v>1500000</v>
      </c>
      <c r="AW1134" s="62">
        <f t="shared" ref="AW1134" ca="1" si="1618">AV1138</f>
        <v>1500000</v>
      </c>
      <c r="AX1134" s="62">
        <f t="shared" ref="AX1134" ca="1" si="1619">AW1138</f>
        <v>1500000</v>
      </c>
      <c r="AY1134" s="62">
        <f t="shared" ref="AY1134" ca="1" si="1620">AX1138</f>
        <v>1500000</v>
      </c>
      <c r="AZ1134" s="62">
        <f t="shared" ref="AZ1134" ca="1" si="1621">AY1138</f>
        <v>1500000</v>
      </c>
      <c r="BA1134" s="62">
        <f t="shared" ref="BA1134" ca="1" si="1622">AZ1138</f>
        <v>1500000</v>
      </c>
      <c r="BB1134" s="62">
        <f t="shared" ref="BB1134" ca="1" si="1623">BA1138</f>
        <v>1500000</v>
      </c>
      <c r="BC1134" s="62">
        <f t="shared" ref="BC1134" ca="1" si="1624">BB1138</f>
        <v>1500000</v>
      </c>
      <c r="BD1134" s="62">
        <f t="shared" ref="BD1134" ca="1" si="1625">BC1138</f>
        <v>1500000</v>
      </c>
      <c r="BE1134" s="62">
        <f t="shared" ref="BE1134" ca="1" si="1626">BD1138</f>
        <v>1500000</v>
      </c>
      <c r="BF1134" s="62">
        <f t="shared" ref="BF1134" ca="1" si="1627">BE1138</f>
        <v>1500000</v>
      </c>
      <c r="BG1134" s="62">
        <f t="shared" ref="BG1134" ca="1" si="1628">BF1138</f>
        <v>1500000</v>
      </c>
      <c r="BH1134" s="62">
        <f t="shared" ref="BH1134" ca="1" si="1629">BG1138</f>
        <v>1500000</v>
      </c>
      <c r="BI1134" s="62">
        <f t="shared" ref="BI1134" ca="1" si="1630">BH1138</f>
        <v>1500000</v>
      </c>
      <c r="BJ1134" s="62">
        <f t="shared" ref="BJ1134" ca="1" si="1631">BI1138</f>
        <v>1500000</v>
      </c>
      <c r="BK1134" s="62">
        <f t="shared" ref="BK1134" ca="1" si="1632">BJ1138</f>
        <v>1500000</v>
      </c>
      <c r="BL1134" s="62">
        <f t="shared" ref="BL1134" ca="1" si="1633">BK1138</f>
        <v>1500000</v>
      </c>
      <c r="BM1134" s="62">
        <f t="shared" ref="BM1134" ca="1" si="1634">BL1138</f>
        <v>1500000</v>
      </c>
      <c r="BN1134" s="62">
        <f t="shared" ref="BN1134" ca="1" si="1635">BM1138</f>
        <v>1500000</v>
      </c>
      <c r="BO1134" s="62">
        <f t="shared" ref="BO1134" ca="1" si="1636">BN1138</f>
        <v>1500000</v>
      </c>
      <c r="BP1134" s="62">
        <f t="shared" ref="BP1134" ca="1" si="1637">BO1138</f>
        <v>1500000</v>
      </c>
      <c r="BQ1134" s="62">
        <f t="shared" ref="BQ1134" ca="1" si="1638">BP1138</f>
        <v>1500000</v>
      </c>
      <c r="BR1134" s="62">
        <f t="shared" ref="BR1134" ca="1" si="1639">BQ1138</f>
        <v>1500000</v>
      </c>
      <c r="BS1134" s="62">
        <f t="shared" ref="BS1134" ca="1" si="1640">BR1138</f>
        <v>1500000</v>
      </c>
      <c r="BT1134" s="62">
        <f t="shared" ref="BT1134" ca="1" si="1641">BS1138</f>
        <v>1500000</v>
      </c>
      <c r="BU1134" s="62">
        <f t="shared" ref="BU1134" ca="1" si="1642">BT1138</f>
        <v>1500000</v>
      </c>
      <c r="BV1134" s="62">
        <f t="shared" ref="BV1134" ca="1" si="1643">BU1138</f>
        <v>1500000</v>
      </c>
      <c r="BW1134" s="62">
        <f t="shared" ref="BW1134" ca="1" si="1644">BV1138</f>
        <v>1500000</v>
      </c>
      <c r="BX1134" s="62">
        <f t="shared" ref="BX1134" ca="1" si="1645">BW1138</f>
        <v>1500000</v>
      </c>
      <c r="BY1134" s="62">
        <f t="shared" ref="BY1134" ca="1" si="1646">BX1138</f>
        <v>1500000</v>
      </c>
      <c r="BZ1134" s="62">
        <f t="shared" ref="BZ1134" ca="1" si="1647">BY1138</f>
        <v>1500000</v>
      </c>
      <c r="CA1134" s="62">
        <f t="shared" ref="CA1134" ca="1" si="1648">BZ1138</f>
        <v>1500000</v>
      </c>
      <c r="CB1134" s="62">
        <f t="shared" ref="CB1134" ca="1" si="1649">CA1138</f>
        <v>1500000</v>
      </c>
      <c r="CC1134" s="62">
        <f t="shared" ref="CC1134" ca="1" si="1650">CB1138</f>
        <v>1500000</v>
      </c>
      <c r="CD1134" s="62">
        <f t="shared" ref="CD1134" ca="1" si="1651">CC1138</f>
        <v>1500000</v>
      </c>
      <c r="CE1134" s="62">
        <f t="shared" ref="CE1134" ca="1" si="1652">CD1138</f>
        <v>1500000</v>
      </c>
      <c r="CF1134" s="62">
        <f t="shared" ref="CF1134" ca="1" si="1653">CE1138</f>
        <v>1500000</v>
      </c>
      <c r="CG1134" s="62">
        <f t="shared" ref="CG1134" ca="1" si="1654">CF1138</f>
        <v>1500000</v>
      </c>
      <c r="CH1134" s="62">
        <f t="shared" ref="CH1134" ca="1" si="1655">CG1138</f>
        <v>1500000</v>
      </c>
      <c r="CI1134" s="62">
        <f t="shared" ref="CI1134" ca="1" si="1656">CH1138</f>
        <v>1500000</v>
      </c>
      <c r="CJ1134" s="62">
        <f t="shared" ref="CJ1134" ca="1" si="1657">CI1138</f>
        <v>1500000</v>
      </c>
      <c r="CK1134" s="62">
        <f t="shared" ref="CK1134" ca="1" si="1658">CJ1138</f>
        <v>1500000</v>
      </c>
      <c r="CL1134" s="62">
        <f t="shared" ref="CL1134" ca="1" si="1659">CK1138</f>
        <v>1500000</v>
      </c>
      <c r="CO1134" s="62" t="e">
        <f t="shared" ref="CO1134" ca="1" si="1660">CN1138</f>
        <v>#REF!</v>
      </c>
      <c r="CP1134" s="62" t="e">
        <f t="shared" ref="CP1134" ca="1" si="1661">CO1138</f>
        <v>#REF!</v>
      </c>
      <c r="CQ1134" s="62" t="e">
        <f t="shared" ref="CQ1134" ca="1" si="1662">CP1138</f>
        <v>#REF!</v>
      </c>
      <c r="CR1134" s="62" t="e">
        <f t="shared" ref="CR1134" ca="1" si="1663">CQ1138</f>
        <v>#REF!</v>
      </c>
      <c r="CS1134" s="62" t="e">
        <f t="shared" ref="CS1134" ca="1" si="1664">CR1138</f>
        <v>#REF!</v>
      </c>
      <c r="CT1134" s="62" t="e">
        <f t="shared" ref="CT1134" ca="1" si="1665">CS1138</f>
        <v>#REF!</v>
      </c>
      <c r="CU1134" s="62" t="e">
        <f t="shared" ref="CU1134" ca="1" si="1666">CT1138</f>
        <v>#REF!</v>
      </c>
      <c r="CV1134" s="62" t="e">
        <f t="shared" ref="CV1134" ca="1" si="1667">CU1138</f>
        <v>#REF!</v>
      </c>
      <c r="CW1134" s="62" t="e">
        <f t="shared" ref="CW1134" ca="1" si="1668">CV1138</f>
        <v>#REF!</v>
      </c>
      <c r="CX1134" s="62" t="e">
        <f t="shared" ref="CX1134" ca="1" si="1669">CW1138</f>
        <v>#REF!</v>
      </c>
      <c r="CY1134" s="62" t="e">
        <f t="shared" ref="CY1134" ca="1" si="1670">CX1138</f>
        <v>#REF!</v>
      </c>
      <c r="CZ1134" s="62" t="e">
        <f t="shared" ref="CZ1134" ca="1" si="1671">CY1138</f>
        <v>#REF!</v>
      </c>
      <c r="DA1134" s="62" t="e">
        <f t="shared" ref="DA1134" ca="1" si="1672">CZ1138</f>
        <v>#REF!</v>
      </c>
      <c r="DB1134" s="62" t="e">
        <f t="shared" ref="DB1134" ca="1" si="1673">DA1138</f>
        <v>#REF!</v>
      </c>
      <c r="DC1134" s="62" t="e">
        <f t="shared" ref="DC1134" ca="1" si="1674">DB1138</f>
        <v>#REF!</v>
      </c>
      <c r="DD1134" s="62" t="e">
        <f t="shared" ref="DD1134" ca="1" si="1675">DC1138</f>
        <v>#REF!</v>
      </c>
      <c r="DE1134" s="62" t="e">
        <f t="shared" ref="DE1134" ca="1" si="1676">DD1138</f>
        <v>#REF!</v>
      </c>
      <c r="DF1134" s="62" t="e">
        <f t="shared" ref="DF1134" ca="1" si="1677">DE1138</f>
        <v>#REF!</v>
      </c>
      <c r="DG1134" s="62" t="e">
        <f t="shared" ref="DG1134" ca="1" si="1678">DF1138</f>
        <v>#REF!</v>
      </c>
      <c r="DH1134" s="62" t="e">
        <f t="shared" ref="DH1134" ca="1" si="1679">DG1138</f>
        <v>#REF!</v>
      </c>
      <c r="DI1134" s="62" t="e">
        <f t="shared" ref="DI1134" ca="1" si="1680">DH1138</f>
        <v>#REF!</v>
      </c>
      <c r="DJ1134" s="62" t="e">
        <f t="shared" ref="DJ1134" ca="1" si="1681">DI1138</f>
        <v>#REF!</v>
      </c>
      <c r="DK1134" s="62" t="e">
        <f t="shared" ref="DK1134" ca="1" si="1682">DJ1138</f>
        <v>#REF!</v>
      </c>
      <c r="DL1134" s="62" t="e">
        <f t="shared" ref="DL1134" ca="1" si="1683">DK1138</f>
        <v>#REF!</v>
      </c>
    </row>
    <row r="1135" spans="1:116" x14ac:dyDescent="0.4">
      <c r="B1135" t="str">
        <f t="shared" si="1588"/>
        <v>1135 LTERMY-S</v>
      </c>
      <c r="D1135" t="s">
        <v>865</v>
      </c>
      <c r="E1135" t="str">
        <f t="shared" si="1587"/>
        <v>1135 LTERMY-S</v>
      </c>
      <c r="F1135" s="292"/>
      <c r="G1135" s="145" t="s">
        <v>864</v>
      </c>
      <c r="K1135" s="18">
        <v>100</v>
      </c>
      <c r="L1135" s="18">
        <v>100</v>
      </c>
      <c r="M1135" s="18">
        <v>100</v>
      </c>
      <c r="N1135" s="18">
        <v>100</v>
      </c>
      <c r="O1135" s="18">
        <v>100</v>
      </c>
      <c r="P1135" s="18">
        <v>100</v>
      </c>
      <c r="R1135" s="12"/>
      <c r="S1135" s="147" cm="1">
        <f t="array" ref="S1135">IFERROR(INDEX($K:$Q,ROW(),MATCH(S$3,$K$2:$Q$2,0)),0)</f>
        <v>100</v>
      </c>
      <c r="T1135" s="147" cm="1">
        <f t="array" ref="T1135">IFERROR(INDEX($K:$Q,ROW(),MATCH(T$3,$K$2:$Q$2,0)),0)</f>
        <v>100</v>
      </c>
      <c r="U1135" s="147" cm="1">
        <f t="array" ref="U1135">IFERROR(INDEX($K:$Q,ROW(),MATCH(U$3,$K$2:$Q$2,0)),0)</f>
        <v>100</v>
      </c>
      <c r="V1135" s="147" cm="1">
        <f t="array" ref="V1135">IFERROR(INDEX($K:$Q,ROW(),MATCH(V$3,$K$2:$Q$2,0)),0)</f>
        <v>100</v>
      </c>
      <c r="W1135" s="147" cm="1">
        <f t="array" ref="W1135">IFERROR(INDEX($K:$Q,ROW(),MATCH(W$3,$K$2:$Q$2,0)),0)</f>
        <v>100</v>
      </c>
      <c r="X1135" s="147" cm="1">
        <f t="array" ref="X1135">IFERROR(INDEX($K:$Q,ROW(),MATCH(X$3,$K$2:$Q$2,0)),0)</f>
        <v>100</v>
      </c>
      <c r="Y1135" s="147" cm="1">
        <f t="array" ref="Y1135">IFERROR(INDEX($K:$Q,ROW(),MATCH(Y$3,$K$2:$Q$2,0)),0)</f>
        <v>100</v>
      </c>
      <c r="Z1135" s="147" cm="1">
        <f t="array" ref="Z1135">IFERROR(INDEX($K:$Q,ROW(),MATCH(Z$3,$K$2:$Q$2,0)),0)</f>
        <v>100</v>
      </c>
      <c r="AA1135" s="147" cm="1">
        <f t="array" ref="AA1135">IFERROR(INDEX($K:$Q,ROW(),MATCH(AA$3,$K$2:$Q$2,0)),0)</f>
        <v>100</v>
      </c>
      <c r="AB1135" s="147" cm="1">
        <f t="array" ref="AB1135">IFERROR(INDEX($K:$Q,ROW(),MATCH(AB$3,$K$2:$Q$2,0)),0)</f>
        <v>100</v>
      </c>
      <c r="AC1135" s="147" cm="1">
        <f t="array" ref="AC1135">IFERROR(INDEX($K:$Q,ROW(),MATCH(AC$3,$K$2:$Q$2,0)),0)</f>
        <v>100</v>
      </c>
      <c r="AD1135" s="147" cm="1">
        <f t="array" ref="AD1135">IFERROR(INDEX($K:$Q,ROW(),MATCH(AD$3,$K$2:$Q$2,0)),0)</f>
        <v>100</v>
      </c>
      <c r="AE1135" s="147" cm="1">
        <f t="array" ref="AE1135">IFERROR(INDEX($K:$Q,ROW(),MATCH(AE$3,$K$2:$Q$2,0)),0)</f>
        <v>100</v>
      </c>
      <c r="AF1135" s="147" cm="1">
        <f t="array" ref="AF1135">IFERROR(INDEX($K:$Q,ROW(),MATCH(AF$3,$K$2:$Q$2,0)),0)</f>
        <v>100</v>
      </c>
      <c r="AG1135" s="147" cm="1">
        <f t="array" ref="AG1135">IFERROR(INDEX($K:$Q,ROW(),MATCH(AG$3,$K$2:$Q$2,0)),0)</f>
        <v>100</v>
      </c>
      <c r="AH1135" s="147" cm="1">
        <f t="array" ref="AH1135">IFERROR(INDEX($K:$Q,ROW(),MATCH(AH$3,$K$2:$Q$2,0)),0)</f>
        <v>100</v>
      </c>
      <c r="AI1135" s="147" cm="1">
        <f t="array" ref="AI1135">IFERROR(INDEX($K:$Q,ROW(),MATCH(AI$3,$K$2:$Q$2,0)),0)</f>
        <v>100</v>
      </c>
      <c r="AJ1135" s="147" cm="1">
        <f t="array" ref="AJ1135">IFERROR(INDEX($K:$Q,ROW(),MATCH(AJ$3,$K$2:$Q$2,0)),0)</f>
        <v>100</v>
      </c>
      <c r="AK1135" s="147" cm="1">
        <f t="array" ref="AK1135">IFERROR(INDEX($K:$Q,ROW(),MATCH(AK$3,$K$2:$Q$2,0)),0)</f>
        <v>100</v>
      </c>
      <c r="AL1135" s="147" cm="1">
        <f t="array" ref="AL1135">IFERROR(INDEX($K:$Q,ROW(),MATCH(AL$3,$K$2:$Q$2,0)),0)</f>
        <v>100</v>
      </c>
      <c r="AM1135" s="147" cm="1">
        <f t="array" ref="AM1135">IFERROR(INDEX($K:$Q,ROW(),MATCH(AM$3,$K$2:$Q$2,0)),0)</f>
        <v>100</v>
      </c>
      <c r="AN1135" s="147" cm="1">
        <f t="array" ref="AN1135">IFERROR(INDEX($K:$Q,ROW(),MATCH(AN$3,$K$2:$Q$2,0)),0)</f>
        <v>100</v>
      </c>
      <c r="AO1135" s="147" cm="1">
        <f t="array" ref="AO1135">IFERROR(INDEX($K:$Q,ROW(),MATCH(AO$3,$K$2:$Q$2,0)),0)</f>
        <v>100</v>
      </c>
      <c r="AP1135" s="147" cm="1">
        <f t="array" ref="AP1135">IFERROR(INDEX($K:$Q,ROW(),MATCH(AP$3,$K$2:$Q$2,0)),0)</f>
        <v>100</v>
      </c>
      <c r="AQ1135" s="147" cm="1">
        <f t="array" ref="AQ1135">IFERROR(INDEX($K:$Q,ROW(),MATCH(AQ$3,$K$2:$Q$2,0)),0)</f>
        <v>100</v>
      </c>
      <c r="AR1135" s="147" cm="1">
        <f t="array" ref="AR1135">IFERROR(INDEX($K:$Q,ROW(),MATCH(AR$3,$K$2:$Q$2,0)),0)</f>
        <v>100</v>
      </c>
      <c r="AS1135" s="147" cm="1">
        <f t="array" ref="AS1135">IFERROR(INDEX($K:$Q,ROW(),MATCH(AS$3,$K$2:$Q$2,0)),0)</f>
        <v>100</v>
      </c>
      <c r="AT1135" s="147" cm="1">
        <f t="array" ref="AT1135">IFERROR(INDEX($K:$Q,ROW(),MATCH(AT$3,$K$2:$Q$2,0)),0)</f>
        <v>100</v>
      </c>
      <c r="AU1135" s="147" cm="1">
        <f t="array" ref="AU1135">IFERROR(INDEX($K:$Q,ROW(),MATCH(AU$3,$K$2:$Q$2,0)),0)</f>
        <v>100</v>
      </c>
      <c r="AV1135" s="147" cm="1">
        <f t="array" ref="AV1135">IFERROR(INDEX($K:$Q,ROW(),MATCH(AV$3,$K$2:$Q$2,0)),0)</f>
        <v>100</v>
      </c>
      <c r="AW1135" s="147" cm="1">
        <f t="array" ref="AW1135">IFERROR(INDEX($K:$Q,ROW(),MATCH(AW$3,$K$2:$Q$2,0)),0)</f>
        <v>100</v>
      </c>
      <c r="AX1135" s="147" cm="1">
        <f t="array" ref="AX1135">IFERROR(INDEX($K:$Q,ROW(),MATCH(AX$3,$K$2:$Q$2,0)),0)</f>
        <v>100</v>
      </c>
      <c r="AY1135" s="147" cm="1">
        <f t="array" ref="AY1135">IFERROR(INDEX($K:$Q,ROW(),MATCH(AY$3,$K$2:$Q$2,0)),0)</f>
        <v>100</v>
      </c>
      <c r="AZ1135" s="147" cm="1">
        <f t="array" ref="AZ1135">IFERROR(INDEX($K:$Q,ROW(),MATCH(AZ$3,$K$2:$Q$2,0)),0)</f>
        <v>100</v>
      </c>
      <c r="BA1135" s="147" cm="1">
        <f t="array" ref="BA1135">IFERROR(INDEX($K:$Q,ROW(),MATCH(BA$3,$K$2:$Q$2,0)),0)</f>
        <v>100</v>
      </c>
      <c r="BB1135" s="147" cm="1">
        <f t="array" ref="BB1135">IFERROR(INDEX($K:$Q,ROW(),MATCH(BB$3,$K$2:$Q$2,0)),0)</f>
        <v>100</v>
      </c>
      <c r="BC1135" s="147" cm="1">
        <f t="array" ref="BC1135">IFERROR(INDEX($K:$Q,ROW(),MATCH(BC$3,$K$2:$Q$2,0)),0)</f>
        <v>100</v>
      </c>
      <c r="BD1135" s="147" cm="1">
        <f t="array" ref="BD1135">IFERROR(INDEX($K:$Q,ROW(),MATCH(BD$3,$K$2:$Q$2,0)),0)</f>
        <v>100</v>
      </c>
      <c r="BE1135" s="147" cm="1">
        <f t="array" ref="BE1135">IFERROR(INDEX($K:$Q,ROW(),MATCH(BE$3,$K$2:$Q$2,0)),0)</f>
        <v>100</v>
      </c>
      <c r="BF1135" s="147" cm="1">
        <f t="array" ref="BF1135">IFERROR(INDEX($K:$Q,ROW(),MATCH(BF$3,$K$2:$Q$2,0)),0)</f>
        <v>100</v>
      </c>
      <c r="BG1135" s="147" cm="1">
        <f t="array" ref="BG1135">IFERROR(INDEX($K:$Q,ROW(),MATCH(BG$3,$K$2:$Q$2,0)),0)</f>
        <v>100</v>
      </c>
      <c r="BH1135" s="147" cm="1">
        <f t="array" ref="BH1135">IFERROR(INDEX($K:$Q,ROW(),MATCH(BH$3,$K$2:$Q$2,0)),0)</f>
        <v>100</v>
      </c>
      <c r="BI1135" s="147" cm="1">
        <f t="array" ref="BI1135">IFERROR(INDEX($K:$Q,ROW(),MATCH(BI$3,$K$2:$Q$2,0)),0)</f>
        <v>100</v>
      </c>
      <c r="BJ1135" s="147" cm="1">
        <f t="array" ref="BJ1135">IFERROR(INDEX($K:$Q,ROW(),MATCH(BJ$3,$K$2:$Q$2,0)),0)</f>
        <v>100</v>
      </c>
      <c r="BK1135" s="147" cm="1">
        <f t="array" ref="BK1135">IFERROR(INDEX($K:$Q,ROW(),MATCH(BK$3,$K$2:$Q$2,0)),0)</f>
        <v>100</v>
      </c>
      <c r="BL1135" s="147" cm="1">
        <f t="array" ref="BL1135">IFERROR(INDEX($K:$Q,ROW(),MATCH(BL$3,$K$2:$Q$2,0)),0)</f>
        <v>100</v>
      </c>
      <c r="BM1135" s="147" cm="1">
        <f t="array" ref="BM1135">IFERROR(INDEX($K:$Q,ROW(),MATCH(BM$3,$K$2:$Q$2,0)),0)</f>
        <v>100</v>
      </c>
      <c r="BN1135" s="147" cm="1">
        <f t="array" ref="BN1135">IFERROR(INDEX($K:$Q,ROW(),MATCH(BN$3,$K$2:$Q$2,0)),0)</f>
        <v>100</v>
      </c>
      <c r="BO1135" s="147" cm="1">
        <f t="array" ref="BO1135">IFERROR(INDEX($K:$Q,ROW(),MATCH(BO$3,$K$2:$Q$2,0)),0)</f>
        <v>100</v>
      </c>
      <c r="BP1135" s="147" cm="1">
        <f t="array" ref="BP1135">IFERROR(INDEX($K:$Q,ROW(),MATCH(BP$3,$K$2:$Q$2,0)),0)</f>
        <v>100</v>
      </c>
      <c r="BQ1135" s="147" cm="1">
        <f t="array" ref="BQ1135">IFERROR(INDEX($K:$Q,ROW(),MATCH(BQ$3,$K$2:$Q$2,0)),0)</f>
        <v>100</v>
      </c>
      <c r="BR1135" s="147" cm="1">
        <f t="array" ref="BR1135">IFERROR(INDEX($K:$Q,ROW(),MATCH(BR$3,$K$2:$Q$2,0)),0)</f>
        <v>100</v>
      </c>
      <c r="BS1135" s="147" cm="1">
        <f t="array" ref="BS1135">IFERROR(INDEX($K:$Q,ROW(),MATCH(BS$3,$K$2:$Q$2,0)),0)</f>
        <v>100</v>
      </c>
      <c r="BT1135" s="147" cm="1">
        <f t="array" ref="BT1135">IFERROR(INDEX($K:$Q,ROW(),MATCH(BT$3,$K$2:$Q$2,0)),0)</f>
        <v>100</v>
      </c>
      <c r="BU1135" s="147" cm="1">
        <f t="array" ref="BU1135">IFERROR(INDEX($K:$Q,ROW(),MATCH(BU$3,$K$2:$Q$2,0)),0)</f>
        <v>100</v>
      </c>
      <c r="BV1135" s="147" cm="1">
        <f t="array" ref="BV1135">IFERROR(INDEX($K:$Q,ROW(),MATCH(BV$3,$K$2:$Q$2,0)),0)</f>
        <v>100</v>
      </c>
      <c r="BW1135" s="147" cm="1">
        <f t="array" ref="BW1135">IFERROR(INDEX($K:$Q,ROW(),MATCH(BW$3,$K$2:$Q$2,0)),0)</f>
        <v>100</v>
      </c>
      <c r="BX1135" s="147" cm="1">
        <f t="array" ref="BX1135">IFERROR(INDEX($K:$Q,ROW(),MATCH(BX$3,$K$2:$Q$2,0)),0)</f>
        <v>100</v>
      </c>
      <c r="BY1135" s="147" cm="1">
        <f t="array" ref="BY1135">IFERROR(INDEX($K:$Q,ROW(),MATCH(BY$3,$K$2:$Q$2,0)),0)</f>
        <v>100</v>
      </c>
      <c r="BZ1135" s="147" cm="1">
        <f t="array" ref="BZ1135">IFERROR(INDEX($K:$Q,ROW(),MATCH(BZ$3,$K$2:$Q$2,0)),0)</f>
        <v>100</v>
      </c>
      <c r="CA1135" s="147" cm="1">
        <f t="array" ref="CA1135">IFERROR(INDEX($K:$Q,ROW(),MATCH(CA$3,$K$2:$Q$2,0)),0)</f>
        <v>100</v>
      </c>
      <c r="CB1135" s="147" cm="1">
        <f t="array" ref="CB1135">IFERROR(INDEX($K:$Q,ROW(),MATCH(CB$3,$K$2:$Q$2,0)),0)</f>
        <v>100</v>
      </c>
      <c r="CC1135" s="147" cm="1">
        <f t="array" ref="CC1135">IFERROR(INDEX($K:$Q,ROW(),MATCH(CC$3,$K$2:$Q$2,0)),0)</f>
        <v>100</v>
      </c>
      <c r="CD1135" s="147" cm="1">
        <f t="array" ref="CD1135">IFERROR(INDEX($K:$Q,ROW(),MATCH(CD$3,$K$2:$Q$2,0)),0)</f>
        <v>100</v>
      </c>
      <c r="CE1135" s="147" cm="1">
        <f t="array" ref="CE1135">IFERROR(INDEX($K:$Q,ROW(),MATCH(CE$3,$K$2:$Q$2,0)),0)</f>
        <v>100</v>
      </c>
      <c r="CF1135" s="147" cm="1">
        <f t="array" ref="CF1135">IFERROR(INDEX($K:$Q,ROW(),MATCH(CF$3,$K$2:$Q$2,0)),0)</f>
        <v>100</v>
      </c>
      <c r="CG1135" s="147" cm="1">
        <f t="array" ref="CG1135">IFERROR(INDEX($K:$Q,ROW(),MATCH(CG$3,$K$2:$Q$2,0)),0)</f>
        <v>100</v>
      </c>
      <c r="CH1135" s="147" cm="1">
        <f t="array" ref="CH1135">IFERROR(INDEX($K:$Q,ROW(),MATCH(CH$3,$K$2:$Q$2,0)),0)</f>
        <v>100</v>
      </c>
      <c r="CI1135" s="147" cm="1">
        <f t="array" ref="CI1135">IFERROR(INDEX($K:$Q,ROW(),MATCH(CI$3,$K$2:$Q$2,0)),0)</f>
        <v>100</v>
      </c>
      <c r="CJ1135" s="147" cm="1">
        <f t="array" ref="CJ1135">IFERROR(INDEX($K:$Q,ROW(),MATCH(CJ$3,$K$2:$Q$2,0)),0)</f>
        <v>100</v>
      </c>
      <c r="CK1135" s="147" cm="1">
        <f t="array" ref="CK1135">IFERROR(INDEX($K:$Q,ROW(),MATCH(CK$3,$K$2:$Q$2,0)),0)</f>
        <v>100</v>
      </c>
      <c r="CL1135" s="147" cm="1">
        <f t="array" ref="CL1135">IFERROR(INDEX($K:$Q,ROW(),MATCH(CL$3,$K$2:$Q$2,0)),0)</f>
        <v>100</v>
      </c>
      <c r="CN1135" s="60"/>
      <c r="CO1135" s="147" cm="1">
        <f t="array" ref="CO1135">IFERROR(INDEX($K:$Q,ROW(),MATCH(CO$3,$K$2:$Q$2,0)),0)</f>
        <v>0</v>
      </c>
      <c r="CP1135" s="147" cm="1">
        <f t="array" ref="CP1135">IFERROR(INDEX($K:$Q,ROW(),MATCH(CP$3,$K$2:$Q$2,0)),0)</f>
        <v>0</v>
      </c>
      <c r="CQ1135" s="147" cm="1">
        <f t="array" ref="CQ1135">IFERROR(INDEX($K:$Q,ROW(),MATCH(CQ$3,$K$2:$Q$2,0)),0)</f>
        <v>0</v>
      </c>
      <c r="CR1135" s="147" cm="1">
        <f t="array" ref="CR1135">IFERROR(INDEX($K:$Q,ROW(),MATCH(CR$3,$K$2:$Q$2,0)),0)</f>
        <v>0</v>
      </c>
      <c r="CS1135" s="147" cm="1">
        <f t="array" ref="CS1135">IFERROR(INDEX($K:$Q,ROW(),MATCH(CS$3,$K$2:$Q$2,0)),0)</f>
        <v>0</v>
      </c>
      <c r="CT1135" s="147" cm="1">
        <f t="array" ref="CT1135">IFERROR(INDEX($K:$Q,ROW(),MATCH(CT$3,$K$2:$Q$2,0)),0)</f>
        <v>0</v>
      </c>
      <c r="CU1135" s="147" cm="1">
        <f t="array" ref="CU1135">IFERROR(INDEX($K:$Q,ROW(),MATCH(CU$3,$K$2:$Q$2,0)),0)</f>
        <v>0</v>
      </c>
      <c r="CV1135" s="147" cm="1">
        <f t="array" ref="CV1135">IFERROR(INDEX($K:$Q,ROW(),MATCH(CV$3,$K$2:$Q$2,0)),0)</f>
        <v>0</v>
      </c>
      <c r="CW1135" s="147" cm="1">
        <f t="array" ref="CW1135">IFERROR(INDEX($K:$Q,ROW(),MATCH(CW$3,$K$2:$Q$2,0)),0)</f>
        <v>0</v>
      </c>
      <c r="CX1135" s="147" cm="1">
        <f t="array" ref="CX1135">IFERROR(INDEX($K:$Q,ROW(),MATCH(CX$3,$K$2:$Q$2,0)),0)</f>
        <v>0</v>
      </c>
      <c r="CY1135" s="147" cm="1">
        <f t="array" ref="CY1135">IFERROR(INDEX($K:$Q,ROW(),MATCH(CY$3,$K$2:$Q$2,0)),0)</f>
        <v>0</v>
      </c>
      <c r="CZ1135" s="147" cm="1">
        <f t="array" ref="CZ1135">IFERROR(INDEX($K:$Q,ROW(),MATCH(CZ$3,$K$2:$Q$2,0)),0)</f>
        <v>0</v>
      </c>
      <c r="DA1135" s="147" cm="1">
        <f t="array" ref="DA1135">IFERROR(INDEX($K:$Q,ROW(),MATCH(DA$3,$K$2:$Q$2,0)),0)</f>
        <v>0</v>
      </c>
      <c r="DB1135" s="147" cm="1">
        <f t="array" ref="DB1135">IFERROR(INDEX($K:$Q,ROW(),MATCH(DB$3,$K$2:$Q$2,0)),0)</f>
        <v>0</v>
      </c>
      <c r="DC1135" s="147" cm="1">
        <f t="array" ref="DC1135">IFERROR(INDEX($K:$Q,ROW(),MATCH(DC$3,$K$2:$Q$2,0)),0)</f>
        <v>0</v>
      </c>
      <c r="DD1135" s="147" cm="1">
        <f t="array" ref="DD1135">IFERROR(INDEX($K:$Q,ROW(),MATCH(DD$3,$K$2:$Q$2,0)),0)</f>
        <v>0</v>
      </c>
      <c r="DE1135" s="147" cm="1">
        <f t="array" ref="DE1135">IFERROR(INDEX($K:$Q,ROW(),MATCH(DE$3,$K$2:$Q$2,0)),0)</f>
        <v>0</v>
      </c>
      <c r="DF1135" s="147" cm="1">
        <f t="array" ref="DF1135">IFERROR(INDEX($K:$Q,ROW(),MATCH(DF$3,$K$2:$Q$2,0)),0)</f>
        <v>0</v>
      </c>
      <c r="DG1135" s="147" cm="1">
        <f t="array" ref="DG1135">IFERROR(INDEX($K:$Q,ROW(),MATCH(DG$3,$K$2:$Q$2,0)),0)</f>
        <v>0</v>
      </c>
      <c r="DH1135" s="147" cm="1">
        <f t="array" ref="DH1135">IFERROR(INDEX($K:$Q,ROW(),MATCH(DH$3,$K$2:$Q$2,0)),0)</f>
        <v>0</v>
      </c>
      <c r="DI1135" s="147" cm="1">
        <f t="array" ref="DI1135">IFERROR(INDEX($K:$Q,ROW(),MATCH(DI$3,$K$2:$Q$2,0)),0)</f>
        <v>0</v>
      </c>
      <c r="DJ1135" s="147" cm="1">
        <f t="array" ref="DJ1135">IFERROR(INDEX($K:$Q,ROW(),MATCH(DJ$3,$K$2:$Q$2,0)),0)</f>
        <v>0</v>
      </c>
      <c r="DK1135" s="147" cm="1">
        <f t="array" ref="DK1135">IFERROR(INDEX($K:$Q,ROW(),MATCH(DK$3,$K$2:$Q$2,0)),0)</f>
        <v>0</v>
      </c>
      <c r="DL1135" s="147" cm="1">
        <f t="array" ref="DL1135">IFERROR(INDEX($K:$Q,ROW(),MATCH(DL$3,$K$2:$Q$2,0)),0)</f>
        <v>0</v>
      </c>
    </row>
    <row r="1136" spans="1:116" x14ac:dyDescent="0.4">
      <c r="B1136" t="str">
        <f t="shared" si="1588"/>
        <v>1136 LTERMY-S</v>
      </c>
      <c r="D1136" t="s">
        <v>865</v>
      </c>
      <c r="E1136" t="str">
        <f t="shared" si="1587"/>
        <v>1136 LTERMY-S</v>
      </c>
      <c r="G1136" s="158" t="str">
        <f>"New borrowing - "&amp;SUBSTITUTE(G1126,":","")</f>
        <v>New borrowing - Rolling fixed term loan - multiple borrowings w/ annual control</v>
      </c>
      <c r="K1136" s="24">
        <f ca="1">SUMIF($3:$3,K$2,1136:1136)</f>
        <v>6000000</v>
      </c>
      <c r="L1136" s="24">
        <f ca="1">SUMIF($3:$3,L$2,1136:1136)</f>
        <v>6000000</v>
      </c>
      <c r="M1136" s="24">
        <f ca="1">SUMIF($3:$3,M$2,1136:1136)</f>
        <v>6000000</v>
      </c>
      <c r="N1136" s="24">
        <f ca="1">SUMIF($3:$3,N$2,1136:1136)</f>
        <v>6000000</v>
      </c>
      <c r="O1136" s="24">
        <f ca="1">SUMIF($3:$3,O$2,1136:1136)</f>
        <v>6000000</v>
      </c>
      <c r="P1136" s="24">
        <f ca="1">SUMIF($3:$3,P$2,1136:1136)</f>
        <v>6000000</v>
      </c>
      <c r="R1136" s="53">
        <f>H1131</f>
        <v>1000</v>
      </c>
      <c r="S1136" s="80" cm="1">
        <f t="array" aca="1" ref="S1136" ca="1">+S1135*INDIRECT(S1121)</f>
        <v>500000</v>
      </c>
      <c r="T1136" s="80" cm="1">
        <f t="array" aca="1" ref="T1136" ca="1">+T1135*INDIRECT(T1121)</f>
        <v>500000</v>
      </c>
      <c r="U1136" s="80" cm="1">
        <f t="array" aca="1" ref="U1136" ca="1">+U1135*INDIRECT(U1121)</f>
        <v>500000</v>
      </c>
      <c r="V1136" s="80" cm="1">
        <f t="array" aca="1" ref="V1136" ca="1">+V1135*INDIRECT(V1121)</f>
        <v>500000</v>
      </c>
      <c r="W1136" s="80" cm="1">
        <f t="array" aca="1" ref="W1136" ca="1">+W1135*INDIRECT(W1121)</f>
        <v>500000</v>
      </c>
      <c r="X1136" s="80" cm="1">
        <f t="array" aca="1" ref="X1136" ca="1">+X1135*INDIRECT(X1121)</f>
        <v>500000</v>
      </c>
      <c r="Y1136" s="80" cm="1">
        <f t="array" aca="1" ref="Y1136" ca="1">+Y1135*INDIRECT(Y1121)</f>
        <v>500000</v>
      </c>
      <c r="Z1136" s="80" cm="1">
        <f t="array" aca="1" ref="Z1136" ca="1">+Z1135*INDIRECT(Z1121)</f>
        <v>500000</v>
      </c>
      <c r="AA1136" s="80" cm="1">
        <f t="array" aca="1" ref="AA1136" ca="1">+AA1135*INDIRECT(AA1121)</f>
        <v>500000</v>
      </c>
      <c r="AB1136" s="80" cm="1">
        <f t="array" aca="1" ref="AB1136" ca="1">+AB1135*INDIRECT(AB1121)</f>
        <v>500000</v>
      </c>
      <c r="AC1136" s="80" cm="1">
        <f t="array" aca="1" ref="AC1136" ca="1">+AC1135*INDIRECT(AC1121)</f>
        <v>500000</v>
      </c>
      <c r="AD1136" s="80" cm="1">
        <f t="array" aca="1" ref="AD1136" ca="1">+AD1135*INDIRECT(AD1121)</f>
        <v>500000</v>
      </c>
      <c r="AE1136" s="80" cm="1">
        <f t="array" aca="1" ref="AE1136" ca="1">+AE1135*INDIRECT(AE1121)</f>
        <v>500000</v>
      </c>
      <c r="AF1136" s="80" cm="1">
        <f t="array" aca="1" ref="AF1136" ca="1">+AF1135*INDIRECT(AF1121)</f>
        <v>500000</v>
      </c>
      <c r="AG1136" s="80" cm="1">
        <f t="array" aca="1" ref="AG1136" ca="1">+AG1135*INDIRECT(AG1121)</f>
        <v>500000</v>
      </c>
      <c r="AH1136" s="80" cm="1">
        <f t="array" aca="1" ref="AH1136" ca="1">+AH1135*INDIRECT(AH1121)</f>
        <v>500000</v>
      </c>
      <c r="AI1136" s="80" cm="1">
        <f t="array" aca="1" ref="AI1136" ca="1">+AI1135*INDIRECT(AI1121)</f>
        <v>500000</v>
      </c>
      <c r="AJ1136" s="80" cm="1">
        <f t="array" aca="1" ref="AJ1136" ca="1">+AJ1135*INDIRECT(AJ1121)</f>
        <v>500000</v>
      </c>
      <c r="AK1136" s="80" cm="1">
        <f t="array" aca="1" ref="AK1136" ca="1">+AK1135*INDIRECT(AK1121)</f>
        <v>500000</v>
      </c>
      <c r="AL1136" s="80" cm="1">
        <f t="array" aca="1" ref="AL1136" ca="1">+AL1135*INDIRECT(AL1121)</f>
        <v>500000</v>
      </c>
      <c r="AM1136" s="80" cm="1">
        <f t="array" aca="1" ref="AM1136" ca="1">+AM1135*INDIRECT(AM1121)</f>
        <v>500000</v>
      </c>
      <c r="AN1136" s="80" cm="1">
        <f t="array" aca="1" ref="AN1136" ca="1">+AN1135*INDIRECT(AN1121)</f>
        <v>500000</v>
      </c>
      <c r="AO1136" s="80" cm="1">
        <f t="array" aca="1" ref="AO1136" ca="1">+AO1135*INDIRECT(AO1121)</f>
        <v>500000</v>
      </c>
      <c r="AP1136" s="80" cm="1">
        <f t="array" aca="1" ref="AP1136" ca="1">+AP1135*INDIRECT(AP1121)</f>
        <v>500000</v>
      </c>
      <c r="AQ1136" s="80" cm="1">
        <f t="array" aca="1" ref="AQ1136" ca="1">+AQ1135*INDIRECT(AQ1121)</f>
        <v>500000</v>
      </c>
      <c r="AR1136" s="80" cm="1">
        <f t="array" aca="1" ref="AR1136" ca="1">+AR1135*INDIRECT(AR1121)</f>
        <v>500000</v>
      </c>
      <c r="AS1136" s="80" cm="1">
        <f t="array" aca="1" ref="AS1136" ca="1">+AS1135*INDIRECT(AS1121)</f>
        <v>500000</v>
      </c>
      <c r="AT1136" s="80" cm="1">
        <f t="array" aca="1" ref="AT1136" ca="1">+AT1135*INDIRECT(AT1121)</f>
        <v>500000</v>
      </c>
      <c r="AU1136" s="80" cm="1">
        <f t="array" aca="1" ref="AU1136" ca="1">+AU1135*INDIRECT(AU1121)</f>
        <v>500000</v>
      </c>
      <c r="AV1136" s="80" cm="1">
        <f t="array" aca="1" ref="AV1136" ca="1">+AV1135*INDIRECT(AV1121)</f>
        <v>500000</v>
      </c>
      <c r="AW1136" s="80" cm="1">
        <f t="array" aca="1" ref="AW1136" ca="1">+AW1135*INDIRECT(AW1121)</f>
        <v>500000</v>
      </c>
      <c r="AX1136" s="80" cm="1">
        <f t="array" aca="1" ref="AX1136" ca="1">+AX1135*INDIRECT(AX1121)</f>
        <v>500000</v>
      </c>
      <c r="AY1136" s="80" cm="1">
        <f t="array" aca="1" ref="AY1136" ca="1">+AY1135*INDIRECT(AY1121)</f>
        <v>500000</v>
      </c>
      <c r="AZ1136" s="80" cm="1">
        <f t="array" aca="1" ref="AZ1136" ca="1">+AZ1135*INDIRECT(AZ1121)</f>
        <v>500000</v>
      </c>
      <c r="BA1136" s="80" cm="1">
        <f t="array" aca="1" ref="BA1136" ca="1">+BA1135*INDIRECT(BA1121)</f>
        <v>500000</v>
      </c>
      <c r="BB1136" s="80" cm="1">
        <f t="array" aca="1" ref="BB1136" ca="1">+BB1135*INDIRECT(BB1121)</f>
        <v>500000</v>
      </c>
      <c r="BC1136" s="80" cm="1">
        <f t="array" aca="1" ref="BC1136" ca="1">+BC1135*INDIRECT(BC1121)</f>
        <v>500000</v>
      </c>
      <c r="BD1136" s="80" cm="1">
        <f t="array" aca="1" ref="BD1136" ca="1">+BD1135*INDIRECT(BD1121)</f>
        <v>500000</v>
      </c>
      <c r="BE1136" s="80" cm="1">
        <f t="array" aca="1" ref="BE1136" ca="1">+BE1135*INDIRECT(BE1121)</f>
        <v>500000</v>
      </c>
      <c r="BF1136" s="80" cm="1">
        <f t="array" aca="1" ref="BF1136" ca="1">+BF1135*INDIRECT(BF1121)</f>
        <v>500000</v>
      </c>
      <c r="BG1136" s="80" cm="1">
        <f t="array" aca="1" ref="BG1136" ca="1">+BG1135*INDIRECT(BG1121)</f>
        <v>500000</v>
      </c>
      <c r="BH1136" s="80" cm="1">
        <f t="array" aca="1" ref="BH1136" ca="1">+BH1135*INDIRECT(BH1121)</f>
        <v>500000</v>
      </c>
      <c r="BI1136" s="80" cm="1">
        <f t="array" aca="1" ref="BI1136" ca="1">+BI1135*INDIRECT(BI1121)</f>
        <v>500000</v>
      </c>
      <c r="BJ1136" s="80" cm="1">
        <f t="array" aca="1" ref="BJ1136" ca="1">+BJ1135*INDIRECT(BJ1121)</f>
        <v>500000</v>
      </c>
      <c r="BK1136" s="80" cm="1">
        <f t="array" aca="1" ref="BK1136" ca="1">+BK1135*INDIRECT(BK1121)</f>
        <v>500000</v>
      </c>
      <c r="BL1136" s="80" cm="1">
        <f t="array" aca="1" ref="BL1136" ca="1">+BL1135*INDIRECT(BL1121)</f>
        <v>500000</v>
      </c>
      <c r="BM1136" s="80" cm="1">
        <f t="array" aca="1" ref="BM1136" ca="1">+BM1135*INDIRECT(BM1121)</f>
        <v>500000</v>
      </c>
      <c r="BN1136" s="80" cm="1">
        <f t="array" aca="1" ref="BN1136" ca="1">+BN1135*INDIRECT(BN1121)</f>
        <v>500000</v>
      </c>
      <c r="BO1136" s="80" cm="1">
        <f t="array" aca="1" ref="BO1136" ca="1">+BO1135*INDIRECT(BO1121)</f>
        <v>500000</v>
      </c>
      <c r="BP1136" s="80" cm="1">
        <f t="array" aca="1" ref="BP1136" ca="1">+BP1135*INDIRECT(BP1121)</f>
        <v>500000</v>
      </c>
      <c r="BQ1136" s="80" cm="1">
        <f t="array" aca="1" ref="BQ1136" ca="1">+BQ1135*INDIRECT(BQ1121)</f>
        <v>500000</v>
      </c>
      <c r="BR1136" s="80" cm="1">
        <f t="array" aca="1" ref="BR1136" ca="1">+BR1135*INDIRECT(BR1121)</f>
        <v>500000</v>
      </c>
      <c r="BS1136" s="80" cm="1">
        <f t="array" aca="1" ref="BS1136" ca="1">+BS1135*INDIRECT(BS1121)</f>
        <v>500000</v>
      </c>
      <c r="BT1136" s="80" cm="1">
        <f t="array" aca="1" ref="BT1136" ca="1">+BT1135*INDIRECT(BT1121)</f>
        <v>500000</v>
      </c>
      <c r="BU1136" s="80" cm="1">
        <f t="array" aca="1" ref="BU1136" ca="1">+BU1135*INDIRECT(BU1121)</f>
        <v>500000</v>
      </c>
      <c r="BV1136" s="80" cm="1">
        <f t="array" aca="1" ref="BV1136" ca="1">+BV1135*INDIRECT(BV1121)</f>
        <v>500000</v>
      </c>
      <c r="BW1136" s="80" cm="1">
        <f t="array" aca="1" ref="BW1136" ca="1">+BW1135*INDIRECT(BW1121)</f>
        <v>500000</v>
      </c>
      <c r="BX1136" s="80" cm="1">
        <f t="array" aca="1" ref="BX1136" ca="1">+BX1135*INDIRECT(BX1121)</f>
        <v>500000</v>
      </c>
      <c r="BY1136" s="80" cm="1">
        <f t="array" aca="1" ref="BY1136" ca="1">+BY1135*INDIRECT(BY1121)</f>
        <v>500000</v>
      </c>
      <c r="BZ1136" s="80" cm="1">
        <f t="array" aca="1" ref="BZ1136" ca="1">+BZ1135*INDIRECT(BZ1121)</f>
        <v>500000</v>
      </c>
      <c r="CA1136" s="80" cm="1">
        <f t="array" aca="1" ref="CA1136" ca="1">+CA1135*INDIRECT(CA1121)</f>
        <v>500000</v>
      </c>
      <c r="CB1136" s="80" cm="1">
        <f t="array" aca="1" ref="CB1136" ca="1">+CB1135*INDIRECT(CB1121)</f>
        <v>500000</v>
      </c>
      <c r="CC1136" s="80" cm="1">
        <f t="array" aca="1" ref="CC1136" ca="1">+CC1135*INDIRECT(CC1121)</f>
        <v>500000</v>
      </c>
      <c r="CD1136" s="80" cm="1">
        <f t="array" aca="1" ref="CD1136" ca="1">+CD1135*INDIRECT(CD1121)</f>
        <v>500000</v>
      </c>
      <c r="CE1136" s="80" cm="1">
        <f t="array" aca="1" ref="CE1136" ca="1">+CE1135*INDIRECT(CE1121)</f>
        <v>500000</v>
      </c>
      <c r="CF1136" s="80" cm="1">
        <f t="array" aca="1" ref="CF1136" ca="1">+CF1135*INDIRECT(CF1121)</f>
        <v>500000</v>
      </c>
      <c r="CG1136" s="80" cm="1">
        <f t="array" aca="1" ref="CG1136" ca="1">+CG1135*INDIRECT(CG1121)</f>
        <v>500000</v>
      </c>
      <c r="CH1136" s="80" cm="1">
        <f t="array" aca="1" ref="CH1136" ca="1">+CH1135*INDIRECT(CH1121)</f>
        <v>500000</v>
      </c>
      <c r="CI1136" s="80" cm="1">
        <f t="array" aca="1" ref="CI1136" ca="1">+CI1135*INDIRECT(CI1121)</f>
        <v>500000</v>
      </c>
      <c r="CJ1136" s="80" cm="1">
        <f t="array" aca="1" ref="CJ1136" ca="1">+CJ1135*INDIRECT(CJ1121)</f>
        <v>500000</v>
      </c>
      <c r="CK1136" s="80" cm="1">
        <f t="array" aca="1" ref="CK1136" ca="1">+CK1135*INDIRECT(CK1121)</f>
        <v>500000</v>
      </c>
      <c r="CL1136" s="80" cm="1">
        <f t="array" aca="1" ref="CL1136" ca="1">+CL1135*INDIRECT(CL1121)</f>
        <v>500000</v>
      </c>
      <c r="CM1136" s="80" t="e" cm="1">
        <f t="array" aca="1" ref="CM1136" ca="1">+CM1135*INDIRECT(CM1121)</f>
        <v>#REF!</v>
      </c>
      <c r="CN1136" s="80" t="e" cm="1">
        <f t="array" aca="1" ref="CN1136" ca="1">+CN1135*INDIRECT(CN1121)</f>
        <v>#REF!</v>
      </c>
      <c r="CO1136" s="80" cm="1">
        <f t="array" aca="1" ref="CO1136" ca="1">+CO1135*INDIRECT(CO1121)</f>
        <v>0</v>
      </c>
      <c r="CP1136" s="80" cm="1">
        <f t="array" aca="1" ref="CP1136" ca="1">+CP1135*INDIRECT(CP1121)</f>
        <v>0</v>
      </c>
      <c r="CQ1136" s="80" cm="1">
        <f t="array" aca="1" ref="CQ1136" ca="1">+CQ1135*INDIRECT(CQ1121)</f>
        <v>0</v>
      </c>
      <c r="CR1136" s="80" cm="1">
        <f t="array" aca="1" ref="CR1136" ca="1">+CR1135*INDIRECT(CR1121)</f>
        <v>0</v>
      </c>
      <c r="CS1136" s="80" cm="1">
        <f t="array" aca="1" ref="CS1136" ca="1">+CS1135*INDIRECT(CS1121)</f>
        <v>0</v>
      </c>
      <c r="CT1136" s="80" cm="1">
        <f t="array" aca="1" ref="CT1136" ca="1">+CT1135*INDIRECT(CT1121)</f>
        <v>0</v>
      </c>
      <c r="CU1136" s="80" cm="1">
        <f t="array" aca="1" ref="CU1136" ca="1">+CU1135*INDIRECT(CU1121)</f>
        <v>0</v>
      </c>
      <c r="CV1136" s="80" cm="1">
        <f t="array" aca="1" ref="CV1136" ca="1">+CV1135*INDIRECT(CV1121)</f>
        <v>0</v>
      </c>
      <c r="CW1136" s="80" cm="1">
        <f t="array" aca="1" ref="CW1136" ca="1">+CW1135*INDIRECT(CW1121)</f>
        <v>0</v>
      </c>
      <c r="CX1136" s="80" cm="1">
        <f t="array" aca="1" ref="CX1136" ca="1">+CX1135*INDIRECT(CX1121)</f>
        <v>0</v>
      </c>
      <c r="CY1136" s="80" cm="1">
        <f t="array" aca="1" ref="CY1136" ca="1">+CY1135*INDIRECT(CY1121)</f>
        <v>0</v>
      </c>
      <c r="CZ1136" s="80" cm="1">
        <f t="array" aca="1" ref="CZ1136" ca="1">+CZ1135*INDIRECT(CZ1121)</f>
        <v>0</v>
      </c>
      <c r="DA1136" s="80" cm="1">
        <f t="array" aca="1" ref="DA1136" ca="1">+DA1135*INDIRECT(DA1121)</f>
        <v>0</v>
      </c>
      <c r="DB1136" s="80" cm="1">
        <f t="array" aca="1" ref="DB1136" ca="1">+DB1135*INDIRECT(DB1121)</f>
        <v>0</v>
      </c>
      <c r="DC1136" s="80" cm="1">
        <f t="array" aca="1" ref="DC1136" ca="1">+DC1135*INDIRECT(DC1121)</f>
        <v>0</v>
      </c>
      <c r="DD1136" s="80" cm="1">
        <f t="array" aca="1" ref="DD1136" ca="1">+DD1135*INDIRECT(DD1121)</f>
        <v>0</v>
      </c>
      <c r="DE1136" s="80" cm="1">
        <f t="array" aca="1" ref="DE1136" ca="1">+DE1135*INDIRECT(DE1121)</f>
        <v>0</v>
      </c>
      <c r="DF1136" s="80" cm="1">
        <f t="array" aca="1" ref="DF1136" ca="1">+DF1135*INDIRECT(DF1121)</f>
        <v>0</v>
      </c>
      <c r="DG1136" s="80" cm="1">
        <f t="array" aca="1" ref="DG1136" ca="1">+DG1135*INDIRECT(DG1121)</f>
        <v>0</v>
      </c>
      <c r="DH1136" s="80" cm="1">
        <f t="array" aca="1" ref="DH1136" ca="1">+DH1135*INDIRECT(DH1121)</f>
        <v>0</v>
      </c>
      <c r="DI1136" s="80" cm="1">
        <f t="array" aca="1" ref="DI1136" ca="1">+DI1135*INDIRECT(DI1121)</f>
        <v>0</v>
      </c>
      <c r="DJ1136" s="80" cm="1">
        <f t="array" aca="1" ref="DJ1136" ca="1">+DJ1135*INDIRECT(DJ1121)</f>
        <v>0</v>
      </c>
      <c r="DK1136" s="80" cm="1">
        <f t="array" aca="1" ref="DK1136" ca="1">+DK1135*INDIRECT(DK1121)</f>
        <v>0</v>
      </c>
      <c r="DL1136" s="80" cm="1">
        <f t="array" aca="1" ref="DL1136" ca="1">+DL1135*INDIRECT(DL1121)</f>
        <v>0</v>
      </c>
    </row>
    <row r="1137" spans="1:116" x14ac:dyDescent="0.4">
      <c r="B1137" t="str">
        <f t="shared" si="1588"/>
        <v>1137 LTERMY-S</v>
      </c>
      <c r="D1137" t="s">
        <v>865</v>
      </c>
      <c r="E1137" t="str">
        <f t="shared" si="1587"/>
        <v>1137 LTERMY-S</v>
      </c>
      <c r="G1137" s="158" t="str">
        <f>"Repayment - "&amp;SUBSTITUTE(G1126,":","")</f>
        <v>Repayment - Rolling fixed term loan - multiple borrowings w/ annual control</v>
      </c>
      <c r="K1137" s="138">
        <f ca="1">SUMIF($3:$3,K$2,1137:1137)</f>
        <v>-4501000</v>
      </c>
      <c r="L1137" s="138">
        <f ca="1">SUMIF($3:$3,L$2,1137:1137)</f>
        <v>-6000000</v>
      </c>
      <c r="M1137" s="138">
        <f ca="1">SUMIF($3:$3,M$2,1137:1137)</f>
        <v>-6000000</v>
      </c>
      <c r="N1137" s="138">
        <f ca="1">SUMIF($3:$3,N$2,1137:1137)</f>
        <v>-6000000</v>
      </c>
      <c r="O1137" s="138">
        <f ca="1">SUMIF($3:$3,O$2,1137:1137)</f>
        <v>-6000000</v>
      </c>
      <c r="P1137" s="138">
        <f ca="1">SUMIF($3:$3,P$2,1137:1137)</f>
        <v>-6000000</v>
      </c>
      <c r="R1137" s="225"/>
      <c r="S1137" s="226">
        <f ca="1">-IF(COUNT($R1136:S1136)&lt;$H1128,0,OFFSET(S1136,0,-$H1128+1))-$J$2183*(COUNT(R1136:$S1136)=($H1128-$H1129+1))</f>
        <v>0</v>
      </c>
      <c r="T1137" s="226">
        <f ca="1">-IF(COUNT($R1136:T1136)&lt;$H1128,0,OFFSET(T1136,0,-$H1128+1))-$J$2183*(COUNT(S1136:$S1136)=($H1128-$H1129+1))</f>
        <v>0</v>
      </c>
      <c r="U1137" s="226">
        <f ca="1">-IF(COUNT($R1136:U1136)&lt;$H1128,0,OFFSET(U1136,0,-$H1128+1))-$J$2183*(COUNT($S1136:T1136)=($H1128-$H1129+1))</f>
        <v>-1000</v>
      </c>
      <c r="V1137" s="226">
        <f ca="1">-IF(COUNT($R1136:V1136)&lt;$H1128,0,OFFSET(V1136,0,-$H1128+1))-$J$2183*(COUNT($S1136:U1136)=($H1128-$H1129+1))</f>
        <v>-500000</v>
      </c>
      <c r="W1137" s="226">
        <f ca="1">-IF(COUNT($R1136:W1136)&lt;$H1128,0,OFFSET(W1136,0,-$H1128+1))-$J$2183*(COUNT($S1136:V1136)=($H1128-$H1129+1))</f>
        <v>-500000</v>
      </c>
      <c r="X1137" s="226">
        <f ca="1">-IF(COUNT($R1136:X1136)&lt;$H1128,0,OFFSET(X1136,0,-$H1128+1))-$J$2183*(COUNT($S1136:W1136)=($H1128-$H1129+1))</f>
        <v>-500000</v>
      </c>
      <c r="Y1137" s="226">
        <f ca="1">-IF(COUNT($R1136:Y1136)&lt;$H1128,0,OFFSET(Y1136,0,-$H1128+1))-$J$2183*(COUNT($S1136:X1136)=($H1128-$H1129+1))</f>
        <v>-500000</v>
      </c>
      <c r="Z1137" s="226">
        <f ca="1">-IF(COUNT($R1136:Z1136)&lt;$H1128,0,OFFSET(Z1136,0,-$H1128+1))-$J$2183*(COUNT($S1136:Y1136)=($H1128-$H1129+1))</f>
        <v>-500000</v>
      </c>
      <c r="AA1137" s="226">
        <f ca="1">-IF(COUNT($R1136:AA1136)&lt;$H1128,0,OFFSET(AA1136,0,-$H1128+1))-$J$2183*(COUNT($S1136:Z1136)=($H1128-$H1129+1))</f>
        <v>-500000</v>
      </c>
      <c r="AB1137" s="226">
        <f ca="1">-IF(COUNT($R1136:AB1136)&lt;$H1128,0,OFFSET(AB1136,0,-$H1128+1))-$J$2183*(COUNT($S1136:AA1136)=($H1128-$H1129+1))</f>
        <v>-500000</v>
      </c>
      <c r="AC1137" s="226">
        <f ca="1">-IF(COUNT($R1136:AC1136)&lt;$H1128,0,OFFSET(AC1136,0,-$H1128+1))-$J$2183*(COUNT($S1136:AB1136)=($H1128-$H1129+1))</f>
        <v>-500000</v>
      </c>
      <c r="AD1137" s="226">
        <f ca="1">-IF(COUNT($R1136:AD1136)&lt;$H1128,0,OFFSET(AD1136,0,-$H1128+1))-$J$2183*(COUNT($S1136:AC1136)=($H1128-$H1129+1))</f>
        <v>-500000</v>
      </c>
      <c r="AE1137" s="226">
        <f ca="1">-IF(COUNT($R1136:AE1136)&lt;$H1128,0,OFFSET(AE1136,0,-$H1128+1))-$J$2183*(COUNT($S1136:AD1136)=($H1128-$H1129+1))</f>
        <v>-500000</v>
      </c>
      <c r="AF1137" s="226">
        <f ca="1">-IF(COUNT($R1136:AF1136)&lt;$H1128,0,OFFSET(AF1136,0,-$H1128+1))-$J$2183*(COUNT($S1136:AE1136)=($H1128-$H1129+1))</f>
        <v>-500000</v>
      </c>
      <c r="AG1137" s="226">
        <f ca="1">-IF(COUNT($R1136:AG1136)&lt;$H1128,0,OFFSET(AG1136,0,-$H1128+1))-$J$2183*(COUNT($S1136:AF1136)=($H1128-$H1129+1))</f>
        <v>-500000</v>
      </c>
      <c r="AH1137" s="226">
        <f ca="1">-IF(COUNT($R1136:AH1136)&lt;$H1128,0,OFFSET(AH1136,0,-$H1128+1))-$J$2183*(COUNT($S1136:AG1136)=($H1128-$H1129+1))</f>
        <v>-500000</v>
      </c>
      <c r="AI1137" s="226">
        <f ca="1">-IF(COUNT($R1136:AI1136)&lt;$H1128,0,OFFSET(AI1136,0,-$H1128+1))-$J$2183*(COUNT($S1136:AH1136)=($H1128-$H1129+1))</f>
        <v>-500000</v>
      </c>
      <c r="AJ1137" s="226">
        <f ca="1">-IF(COUNT($R1136:AJ1136)&lt;$H1128,0,OFFSET(AJ1136,0,-$H1128+1))-$J$2183*(COUNT($S1136:AI1136)=($H1128-$H1129+1))</f>
        <v>-500000</v>
      </c>
      <c r="AK1137" s="226">
        <f ca="1">-IF(COUNT($R1136:AK1136)&lt;$H1128,0,OFFSET(AK1136,0,-$H1128+1))-$J$2183*(COUNT($S1136:AJ1136)=($H1128-$H1129+1))</f>
        <v>-500000</v>
      </c>
      <c r="AL1137" s="226">
        <f ca="1">-IF(COUNT($R1136:AL1136)&lt;$H1128,0,OFFSET(AL1136,0,-$H1128+1))-$J$2183*(COUNT($S1136:AK1136)=($H1128-$H1129+1))</f>
        <v>-500000</v>
      </c>
      <c r="AM1137" s="226">
        <f ca="1">-IF(COUNT($R1136:AM1136)&lt;$H1128,0,OFFSET(AM1136,0,-$H1128+1))-$J$2183*(COUNT($S1136:AL1136)=($H1128-$H1129+1))</f>
        <v>-500000</v>
      </c>
      <c r="AN1137" s="226">
        <f ca="1">-IF(COUNT($R1136:AN1136)&lt;$H1128,0,OFFSET(AN1136,0,-$H1128+1))-$J$2183*(COUNT($S1136:AM1136)=($H1128-$H1129+1))</f>
        <v>-500000</v>
      </c>
      <c r="AO1137" s="226">
        <f ca="1">-IF(COUNT($R1136:AO1136)&lt;$H1128,0,OFFSET(AO1136,0,-$H1128+1))-$J$2183*(COUNT($S1136:AN1136)=($H1128-$H1129+1))</f>
        <v>-500000</v>
      </c>
      <c r="AP1137" s="226">
        <f ca="1">-IF(COUNT($R1136:AP1136)&lt;$H1128,0,OFFSET(AP1136,0,-$H1128+1))-$J$2183*(COUNT($S1136:AO1136)=($H1128-$H1129+1))</f>
        <v>-500000</v>
      </c>
      <c r="AQ1137" s="226">
        <f ca="1">-IF(COUNT($R1136:AQ1136)&lt;$H1128,0,OFFSET(AQ1136,0,-$H1128+1))-$J$2183*(COUNT($S1136:AP1136)=($H1128-$H1129+1))</f>
        <v>-500000</v>
      </c>
      <c r="AR1137" s="226">
        <f ca="1">-IF(COUNT($R1136:AR1136)&lt;$H1128,0,OFFSET(AR1136,0,-$H1128+1))-$J$2183*(COUNT($S1136:AQ1136)=($H1128-$H1129+1))</f>
        <v>-500000</v>
      </c>
      <c r="AS1137" s="226">
        <f ca="1">-IF(COUNT($R1136:AS1136)&lt;$H1128,0,OFFSET(AS1136,0,-$H1128+1))-$J$2183*(COUNT($S1136:AR1136)=($H1128-$H1129+1))</f>
        <v>-500000</v>
      </c>
      <c r="AT1137" s="226">
        <f ca="1">-IF(COUNT($R1136:AT1136)&lt;$H1128,0,OFFSET(AT1136,0,-$H1128+1))-$J$2183*(COUNT($S1136:AS1136)=($H1128-$H1129+1))</f>
        <v>-500000</v>
      </c>
      <c r="AU1137" s="226">
        <f ca="1">-IF(COUNT($R1136:AU1136)&lt;$H1128,0,OFFSET(AU1136,0,-$H1128+1))-$J$2183*(COUNT($S1136:AT1136)=($H1128-$H1129+1))</f>
        <v>-500000</v>
      </c>
      <c r="AV1137" s="226">
        <f ca="1">-IF(COUNT($R1136:AV1136)&lt;$H1128,0,OFFSET(AV1136,0,-$H1128+1))-$J$2183*(COUNT($S1136:AU1136)=($H1128-$H1129+1))</f>
        <v>-500000</v>
      </c>
      <c r="AW1137" s="226">
        <f ca="1">-IF(COUNT($R1136:AW1136)&lt;$H1128,0,OFFSET(AW1136,0,-$H1128+1))-$J$2183*(COUNT($S1136:AV1136)=($H1128-$H1129+1))</f>
        <v>-500000</v>
      </c>
      <c r="AX1137" s="226">
        <f ca="1">-IF(COUNT($R1136:AX1136)&lt;$H1128,0,OFFSET(AX1136,0,-$H1128+1))-$J$2183*(COUNT($S1136:AW1136)=($H1128-$H1129+1))</f>
        <v>-500000</v>
      </c>
      <c r="AY1137" s="226">
        <f ca="1">-IF(COUNT($R1136:AY1136)&lt;$H1128,0,OFFSET(AY1136,0,-$H1128+1))-$J$2183*(COUNT($S1136:AX1136)=($H1128-$H1129+1))</f>
        <v>-500000</v>
      </c>
      <c r="AZ1137" s="226">
        <f ca="1">-IF(COUNT($R1136:AZ1136)&lt;$H1128,0,OFFSET(AZ1136,0,-$H1128+1))-$J$2183*(COUNT($S1136:AY1136)=($H1128-$H1129+1))</f>
        <v>-500000</v>
      </c>
      <c r="BA1137" s="226">
        <f ca="1">-IF(COUNT($R1136:BA1136)&lt;$H1128,0,OFFSET(BA1136,0,-$H1128+1))-$J$2183*(COUNT($S1136:AZ1136)=($H1128-$H1129+1))</f>
        <v>-500000</v>
      </c>
      <c r="BB1137" s="226">
        <f ca="1">-IF(COUNT($R1136:BB1136)&lt;$H1128,0,OFFSET(BB1136,0,-$H1128+1))-$J$2183*(COUNT($S1136:BA1136)=($H1128-$H1129+1))</f>
        <v>-500000</v>
      </c>
      <c r="BC1137" s="226">
        <f ca="1">-IF(COUNT($R1136:BC1136)&lt;$H1128,0,OFFSET(BC1136,0,-$H1128+1))-$J$2183*(COUNT($S1136:BB1136)=($H1128-$H1129+1))</f>
        <v>-500000</v>
      </c>
      <c r="BD1137" s="226">
        <f ca="1">-IF(COUNT($R1136:BD1136)&lt;$H1128,0,OFFSET(BD1136,0,-$H1128+1))-$J$2183*(COUNT($S1136:BC1136)=($H1128-$H1129+1))</f>
        <v>-500000</v>
      </c>
      <c r="BE1137" s="226">
        <f ca="1">-IF(COUNT($R1136:BE1136)&lt;$H1128,0,OFFSET(BE1136,0,-$H1128+1))-$J$2183*(COUNT($S1136:BD1136)=($H1128-$H1129+1))</f>
        <v>-500000</v>
      </c>
      <c r="BF1137" s="226">
        <f ca="1">-IF(COUNT($R1136:BF1136)&lt;$H1128,0,OFFSET(BF1136,0,-$H1128+1))-$J$2183*(COUNT($S1136:BE1136)=($H1128-$H1129+1))</f>
        <v>-500000</v>
      </c>
      <c r="BG1137" s="226">
        <f ca="1">-IF(COUNT($R1136:BG1136)&lt;$H1128,0,OFFSET(BG1136,0,-$H1128+1))-$J$2183*(COUNT($S1136:BF1136)=($H1128-$H1129+1))</f>
        <v>-500000</v>
      </c>
      <c r="BH1137" s="226">
        <f ca="1">-IF(COUNT($R1136:BH1136)&lt;$H1128,0,OFFSET(BH1136,0,-$H1128+1))-$J$2183*(COUNT($S1136:BG1136)=($H1128-$H1129+1))</f>
        <v>-500000</v>
      </c>
      <c r="BI1137" s="226">
        <f ca="1">-IF(COUNT($R1136:BI1136)&lt;$H1128,0,OFFSET(BI1136,0,-$H1128+1))-$J$2183*(COUNT($S1136:BH1136)=($H1128-$H1129+1))</f>
        <v>-500000</v>
      </c>
      <c r="BJ1137" s="226">
        <f ca="1">-IF(COUNT($R1136:BJ1136)&lt;$H1128,0,OFFSET(BJ1136,0,-$H1128+1))-$J$2183*(COUNT($S1136:BI1136)=($H1128-$H1129+1))</f>
        <v>-500000</v>
      </c>
      <c r="BK1137" s="226">
        <f ca="1">-IF(COUNT($R1136:BK1136)&lt;$H1128,0,OFFSET(BK1136,0,-$H1128+1))-$J$2183*(COUNT($S1136:BJ1136)=($H1128-$H1129+1))</f>
        <v>-500000</v>
      </c>
      <c r="BL1137" s="226">
        <f ca="1">-IF(COUNT($R1136:BL1136)&lt;$H1128,0,OFFSET(BL1136,0,-$H1128+1))-$J$2183*(COUNT($S1136:BK1136)=($H1128-$H1129+1))</f>
        <v>-500000</v>
      </c>
      <c r="BM1137" s="226">
        <f ca="1">-IF(COUNT($R1136:BM1136)&lt;$H1128,0,OFFSET(BM1136,0,-$H1128+1))-$J$2183*(COUNT($S1136:BL1136)=($H1128-$H1129+1))</f>
        <v>-500000</v>
      </c>
      <c r="BN1137" s="226">
        <f ca="1">-IF(COUNT($R1136:BN1136)&lt;$H1128,0,OFFSET(BN1136,0,-$H1128+1))-$J$2183*(COUNT($S1136:BM1136)=($H1128-$H1129+1))</f>
        <v>-500000</v>
      </c>
      <c r="BO1137" s="226">
        <f ca="1">-IF(COUNT($R1136:BO1136)&lt;$H1128,0,OFFSET(BO1136,0,-$H1128+1))-$J$2183*(COUNT($S1136:BN1136)=($H1128-$H1129+1))</f>
        <v>-500000</v>
      </c>
      <c r="BP1137" s="226">
        <f ca="1">-IF(COUNT($R1136:BP1136)&lt;$H1128,0,OFFSET(BP1136,0,-$H1128+1))-$J$2183*(COUNT($S1136:BO1136)=($H1128-$H1129+1))</f>
        <v>-500000</v>
      </c>
      <c r="BQ1137" s="226">
        <f ca="1">-IF(COUNT($R1136:BQ1136)&lt;$H1128,0,OFFSET(BQ1136,0,-$H1128+1))-$J$2183*(COUNT($S1136:BP1136)=($H1128-$H1129+1))</f>
        <v>-500000</v>
      </c>
      <c r="BR1137" s="226">
        <f ca="1">-IF(COUNT($R1136:BR1136)&lt;$H1128,0,OFFSET(BR1136,0,-$H1128+1))-$J$2183*(COUNT($S1136:BQ1136)=($H1128-$H1129+1))</f>
        <v>-500000</v>
      </c>
      <c r="BS1137" s="226">
        <f ca="1">-IF(COUNT($R1136:BS1136)&lt;$H1128,0,OFFSET(BS1136,0,-$H1128+1))-$J$2183*(COUNT($S1136:BR1136)=($H1128-$H1129+1))</f>
        <v>-500000</v>
      </c>
      <c r="BT1137" s="226">
        <f ca="1">-IF(COUNT($R1136:BT1136)&lt;$H1128,0,OFFSET(BT1136,0,-$H1128+1))-$J$2183*(COUNT($S1136:BS1136)=($H1128-$H1129+1))</f>
        <v>-500000</v>
      </c>
      <c r="BU1137" s="226">
        <f ca="1">-IF(COUNT($R1136:BU1136)&lt;$H1128,0,OFFSET(BU1136,0,-$H1128+1))-$J$2183*(COUNT($S1136:BT1136)=($H1128-$H1129+1))</f>
        <v>-500000</v>
      </c>
      <c r="BV1137" s="226">
        <f ca="1">-IF(COUNT($R1136:BV1136)&lt;$H1128,0,OFFSET(BV1136,0,-$H1128+1))-$J$2183*(COUNT($S1136:BU1136)=($H1128-$H1129+1))</f>
        <v>-500000</v>
      </c>
      <c r="BW1137" s="226">
        <f ca="1">-IF(COUNT($R1136:BW1136)&lt;$H1128,0,OFFSET(BW1136,0,-$H1128+1))-$J$2183*(COUNT($S1136:BV1136)=($H1128-$H1129+1))</f>
        <v>-500000</v>
      </c>
      <c r="BX1137" s="226">
        <f ca="1">-IF(COUNT($R1136:BX1136)&lt;$H1128,0,OFFSET(BX1136,0,-$H1128+1))-$J$2183*(COUNT($S1136:BW1136)=($H1128-$H1129+1))</f>
        <v>-500000</v>
      </c>
      <c r="BY1137" s="226">
        <f ca="1">-IF(COUNT($R1136:BY1136)&lt;$H1128,0,OFFSET(BY1136,0,-$H1128+1))-$J$2183*(COUNT($S1136:BX1136)=($H1128-$H1129+1))</f>
        <v>-500000</v>
      </c>
      <c r="BZ1137" s="226">
        <f ca="1">-IF(COUNT($R1136:BZ1136)&lt;$H1128,0,OFFSET(BZ1136,0,-$H1128+1))-$J$2183*(COUNT($S1136:BY1136)=($H1128-$H1129+1))</f>
        <v>-500000</v>
      </c>
      <c r="CA1137" s="226">
        <f ca="1">-IF(COUNT($R1136:CA1136)&lt;$H1128,0,OFFSET(CA1136,0,-$H1128+1))-$J$2183*(COUNT($S1136:BZ1136)=($H1128-$H1129+1))</f>
        <v>-500000</v>
      </c>
      <c r="CB1137" s="226">
        <f ca="1">-IF(COUNT($R1136:CB1136)&lt;$H1128,0,OFFSET(CB1136,0,-$H1128+1))-$J$2183*(COUNT($S1136:CA1136)=($H1128-$H1129+1))</f>
        <v>-500000</v>
      </c>
      <c r="CC1137" s="226">
        <f ca="1">-IF(COUNT($R1136:CC1136)&lt;$H1128,0,OFFSET(CC1136,0,-$H1128+1))-$J$2183*(COUNT($S1136:CB1136)=($H1128-$H1129+1))</f>
        <v>-500000</v>
      </c>
      <c r="CD1137" s="226">
        <f ca="1">-IF(COUNT($R1136:CD1136)&lt;$H1128,0,OFFSET(CD1136,0,-$H1128+1))-$J$2183*(COUNT($S1136:CC1136)=($H1128-$H1129+1))</f>
        <v>-500000</v>
      </c>
      <c r="CE1137" s="226">
        <f ca="1">-IF(COUNT($R1136:CE1136)&lt;$H1128,0,OFFSET(CE1136,0,-$H1128+1))-$J$2183*(COUNT($S1136:CD1136)=($H1128-$H1129+1))</f>
        <v>-500000</v>
      </c>
      <c r="CF1137" s="226">
        <f ca="1">-IF(COUNT($R1136:CF1136)&lt;$H1128,0,OFFSET(CF1136,0,-$H1128+1))-$J$2183*(COUNT($S1136:CE1136)=($H1128-$H1129+1))</f>
        <v>-500000</v>
      </c>
      <c r="CG1137" s="226">
        <f ca="1">-IF(COUNT($R1136:CG1136)&lt;$H1128,0,OFFSET(CG1136,0,-$H1128+1))-$J$2183*(COUNT($S1136:CF1136)=($H1128-$H1129+1))</f>
        <v>-500000</v>
      </c>
      <c r="CH1137" s="226">
        <f ca="1">-IF(COUNT($R1136:CH1136)&lt;$H1128,0,OFFSET(CH1136,0,-$H1128+1))-$J$2183*(COUNT($S1136:CG1136)=($H1128-$H1129+1))</f>
        <v>-500000</v>
      </c>
      <c r="CI1137" s="226">
        <f ca="1">-IF(COUNT($R1136:CI1136)&lt;$H1128,0,OFFSET(CI1136,0,-$H1128+1))-$J$2183*(COUNT($S1136:CH1136)=($H1128-$H1129+1))</f>
        <v>-500000</v>
      </c>
      <c r="CJ1137" s="226">
        <f ca="1">-IF(COUNT($R1136:CJ1136)&lt;$H1128,0,OFFSET(CJ1136,0,-$H1128+1))-$J$2183*(COUNT($S1136:CI1136)=($H1128-$H1129+1))</f>
        <v>-500000</v>
      </c>
      <c r="CK1137" s="226">
        <f ca="1">-IF(COUNT($R1136:CK1136)&lt;$H1128,0,OFFSET(CK1136,0,-$H1128+1))-$J$2183*(COUNT($S1136:CJ1136)=($H1128-$H1129+1))</f>
        <v>-500000</v>
      </c>
      <c r="CL1137" s="226">
        <f ca="1">-IF(COUNT($R1136:CL1136)&lt;$H1128,0,OFFSET(CL1136,0,-$H1128+1))-$J$2183*(COUNT($S1136:CK1136)=($H1128-$H1129+1))</f>
        <v>-500000</v>
      </c>
      <c r="CM1137" s="225"/>
      <c r="CN1137" s="321"/>
      <c r="CO1137" s="226">
        <f ca="1">-IF(COUNT($R1136:CO1136)&lt;$H1128,0,OFFSET(CO1136,0,-$H1128+1))-$J$2183*(COUNT($S1136:CN1136)=($H1128-$H1129+1))</f>
        <v>-500000</v>
      </c>
      <c r="CP1137" s="226" t="e">
        <f ca="1">-IF(COUNT($R1136:CP1136)&lt;$H1128,0,OFFSET(CP1136,0,-$H1128+1))-$J$2183*(COUNT($S1136:CO1136)=($H1128-$H1129+1))</f>
        <v>#REF!</v>
      </c>
      <c r="CQ1137" s="226" t="e">
        <f ca="1">-IF(COUNT($R1136:CQ1136)&lt;$H1128,0,OFFSET(CQ1136,0,-$H1128+1))-$J$2183*(COUNT($S1136:CP1136)=($H1128-$H1129+1))</f>
        <v>#REF!</v>
      </c>
      <c r="CR1137" s="226">
        <f ca="1">-IF(COUNT($R1136:CR1136)&lt;$H1128,0,OFFSET(CR1136,0,-$H1128+1))-$J$2183*(COUNT($S1136:CQ1136)=($H1128-$H1129+1))</f>
        <v>0</v>
      </c>
      <c r="CS1137" s="226">
        <f ca="1">-IF(COUNT($R1136:CS1136)&lt;$H1128,0,OFFSET(CS1136,0,-$H1128+1))-$J$2183*(COUNT($S1136:CR1136)=($H1128-$H1129+1))</f>
        <v>0</v>
      </c>
      <c r="CT1137" s="226">
        <f ca="1">-IF(COUNT($R1136:CT1136)&lt;$H1128,0,OFFSET(CT1136,0,-$H1128+1))-$J$2183*(COUNT($S1136:CS1136)=($H1128-$H1129+1))</f>
        <v>0</v>
      </c>
      <c r="CU1137" s="226">
        <f ca="1">-IF(COUNT($R1136:CU1136)&lt;$H1128,0,OFFSET(CU1136,0,-$H1128+1))-$J$2183*(COUNT($S1136:CT1136)=($H1128-$H1129+1))</f>
        <v>0</v>
      </c>
      <c r="CV1137" s="226">
        <f ca="1">-IF(COUNT($R1136:CV1136)&lt;$H1128,0,OFFSET(CV1136,0,-$H1128+1))-$J$2183*(COUNT($S1136:CU1136)=($H1128-$H1129+1))</f>
        <v>0</v>
      </c>
      <c r="CW1137" s="226">
        <f ca="1">-IF(COUNT($R1136:CW1136)&lt;$H1128,0,OFFSET(CW1136,0,-$H1128+1))-$J$2183*(COUNT($S1136:CV1136)=($H1128-$H1129+1))</f>
        <v>0</v>
      </c>
      <c r="CX1137" s="226">
        <f ca="1">-IF(COUNT($R1136:CX1136)&lt;$H1128,0,OFFSET(CX1136,0,-$H1128+1))-$J$2183*(COUNT($S1136:CW1136)=($H1128-$H1129+1))</f>
        <v>0</v>
      </c>
      <c r="CY1137" s="226">
        <f ca="1">-IF(COUNT($R1136:CY1136)&lt;$H1128,0,OFFSET(CY1136,0,-$H1128+1))-$J$2183*(COUNT($S1136:CX1136)=($H1128-$H1129+1))</f>
        <v>0</v>
      </c>
      <c r="CZ1137" s="226">
        <f ca="1">-IF(COUNT($R1136:CZ1136)&lt;$H1128,0,OFFSET(CZ1136,0,-$H1128+1))-$J$2183*(COUNT($S1136:CY1136)=($H1128-$H1129+1))</f>
        <v>0</v>
      </c>
      <c r="DA1137" s="226">
        <f ca="1">-IF(COUNT($R1136:DA1136)&lt;$H1128,0,OFFSET(DA1136,0,-$H1128+1))-$J$2183*(COUNT($S1136:CZ1136)=($H1128-$H1129+1))</f>
        <v>0</v>
      </c>
      <c r="DB1137" s="226">
        <f ca="1">-IF(COUNT($R1136:DB1136)&lt;$H1128,0,OFFSET(DB1136,0,-$H1128+1))-$J$2183*(COUNT($S1136:DA1136)=($H1128-$H1129+1))</f>
        <v>0</v>
      </c>
      <c r="DC1137" s="226">
        <f ca="1">-IF(COUNT($R1136:DC1136)&lt;$H1128,0,OFFSET(DC1136,0,-$H1128+1))-$J$2183*(COUNT($S1136:DB1136)=($H1128-$H1129+1))</f>
        <v>0</v>
      </c>
      <c r="DD1137" s="226">
        <f ca="1">-IF(COUNT($R1136:DD1136)&lt;$H1128,0,OFFSET(DD1136,0,-$H1128+1))-$J$2183*(COUNT($S1136:DC1136)=($H1128-$H1129+1))</f>
        <v>0</v>
      </c>
      <c r="DE1137" s="226">
        <f ca="1">-IF(COUNT($R1136:DE1136)&lt;$H1128,0,OFFSET(DE1136,0,-$H1128+1))-$J$2183*(COUNT($S1136:DD1136)=($H1128-$H1129+1))</f>
        <v>0</v>
      </c>
      <c r="DF1137" s="226">
        <f ca="1">-IF(COUNT($R1136:DF1136)&lt;$H1128,0,OFFSET(DF1136,0,-$H1128+1))-$J$2183*(COUNT($S1136:DE1136)=($H1128-$H1129+1))</f>
        <v>0</v>
      </c>
      <c r="DG1137" s="226">
        <f ca="1">-IF(COUNT($R1136:DG1136)&lt;$H1128,0,OFFSET(DG1136,0,-$H1128+1))-$J$2183*(COUNT($S1136:DF1136)=($H1128-$H1129+1))</f>
        <v>0</v>
      </c>
      <c r="DH1137" s="226">
        <f ca="1">-IF(COUNT($R1136:DH1136)&lt;$H1128,0,OFFSET(DH1136,0,-$H1128+1))-$J$2183*(COUNT($S1136:DG1136)=($H1128-$H1129+1))</f>
        <v>0</v>
      </c>
      <c r="DI1137" s="226">
        <f ca="1">-IF(COUNT($R1136:DI1136)&lt;$H1128,0,OFFSET(DI1136,0,-$H1128+1))-$J$2183*(COUNT($S1136:DH1136)=($H1128-$H1129+1))</f>
        <v>0</v>
      </c>
      <c r="DJ1137" s="226">
        <f ca="1">-IF(COUNT($R1136:DJ1136)&lt;$H1128,0,OFFSET(DJ1136,0,-$H1128+1))-$J$2183*(COUNT($S1136:DI1136)=($H1128-$H1129+1))</f>
        <v>0</v>
      </c>
      <c r="DK1137" s="226">
        <f ca="1">-IF(COUNT($R1136:DK1136)&lt;$H1128,0,OFFSET(DK1136,0,-$H1128+1))-$J$2183*(COUNT($S1136:DJ1136)=($H1128-$H1129+1))</f>
        <v>0</v>
      </c>
      <c r="DL1137" s="226">
        <f ca="1">-IF(COUNT($R1136:DL1136)&lt;$H1128,0,OFFSET(DL1136,0,-$H1128+1))-$J$2183*(COUNT($S1136:DK1136)=($H1128-$H1129+1))</f>
        <v>0</v>
      </c>
    </row>
    <row r="1138" spans="1:116" x14ac:dyDescent="0.4">
      <c r="B1138" t="str">
        <f t="shared" si="1588"/>
        <v>1138 LTERMY-S</v>
      </c>
      <c r="C1138" t="s">
        <v>240</v>
      </c>
      <c r="D1138" t="s">
        <v>865</v>
      </c>
      <c r="E1138" t="str">
        <f t="shared" si="1587"/>
        <v>1138 LTERMY-S</v>
      </c>
      <c r="G1138" s="126" t="str">
        <f>"Loan - "&amp;SUBSTITUTE(G1126,":","")</f>
        <v>Loan - Rolling fixed term loan - multiple borrowings w/ annual control</v>
      </c>
      <c r="I1138" s="80"/>
      <c r="J1138" s="80"/>
      <c r="K1138" s="33">
        <f t="shared" ref="K1138:P1138" ca="1" si="1684">SUMIF($4:$4,K$2,1138:1138)</f>
        <v>1500000</v>
      </c>
      <c r="L1138" s="33">
        <f t="shared" ca="1" si="1684"/>
        <v>1500000</v>
      </c>
      <c r="M1138" s="33">
        <f t="shared" ca="1" si="1684"/>
        <v>1500000</v>
      </c>
      <c r="N1138" s="33">
        <f t="shared" ca="1" si="1684"/>
        <v>1500000</v>
      </c>
      <c r="O1138" s="33">
        <f t="shared" ca="1" si="1684"/>
        <v>1500000</v>
      </c>
      <c r="P1138" s="33">
        <f t="shared" ca="1" si="1684"/>
        <v>1500000</v>
      </c>
      <c r="R1138" s="28">
        <f>S1134</f>
        <v>1000</v>
      </c>
      <c r="S1138" s="93">
        <f ca="1">SUM(S1134,S1136:S1137)</f>
        <v>501000</v>
      </c>
      <c r="T1138" s="93">
        <f t="shared" ref="T1138" ca="1" si="1685">SUM(T1134,T1136:T1137)</f>
        <v>1001000</v>
      </c>
      <c r="U1138" s="93">
        <f t="shared" ref="U1138" ca="1" si="1686">SUM(U1134,U1136:U1137)</f>
        <v>1500000</v>
      </c>
      <c r="V1138" s="93">
        <f t="shared" ref="V1138" ca="1" si="1687">SUM(V1134,V1136:V1137)</f>
        <v>1500000</v>
      </c>
      <c r="W1138" s="93">
        <f t="shared" ref="W1138" ca="1" si="1688">SUM(W1134,W1136:W1137)</f>
        <v>1500000</v>
      </c>
      <c r="X1138" s="93">
        <f t="shared" ref="X1138" ca="1" si="1689">SUM(X1134,X1136:X1137)</f>
        <v>1500000</v>
      </c>
      <c r="Y1138" s="93">
        <f t="shared" ref="Y1138" ca="1" si="1690">SUM(Y1134,Y1136:Y1137)</f>
        <v>1500000</v>
      </c>
      <c r="Z1138" s="93">
        <f t="shared" ref="Z1138" ca="1" si="1691">SUM(Z1134,Z1136:Z1137)</f>
        <v>1500000</v>
      </c>
      <c r="AA1138" s="93">
        <f t="shared" ref="AA1138" ca="1" si="1692">SUM(AA1134,AA1136:AA1137)</f>
        <v>1500000</v>
      </c>
      <c r="AB1138" s="93">
        <f t="shared" ref="AB1138" ca="1" si="1693">SUM(AB1134,AB1136:AB1137)</f>
        <v>1500000</v>
      </c>
      <c r="AC1138" s="93">
        <f t="shared" ref="AC1138" ca="1" si="1694">SUM(AC1134,AC1136:AC1137)</f>
        <v>1500000</v>
      </c>
      <c r="AD1138" s="93">
        <f t="shared" ref="AD1138" ca="1" si="1695">SUM(AD1134,AD1136:AD1137)</f>
        <v>1500000</v>
      </c>
      <c r="AE1138" s="93">
        <f t="shared" ref="AE1138" ca="1" si="1696">SUM(AE1134,AE1136:AE1137)</f>
        <v>1500000</v>
      </c>
      <c r="AF1138" s="93">
        <f t="shared" ref="AF1138" ca="1" si="1697">SUM(AF1134,AF1136:AF1137)</f>
        <v>1500000</v>
      </c>
      <c r="AG1138" s="93">
        <f t="shared" ref="AG1138" ca="1" si="1698">SUM(AG1134,AG1136:AG1137)</f>
        <v>1500000</v>
      </c>
      <c r="AH1138" s="93">
        <f t="shared" ref="AH1138" ca="1" si="1699">SUM(AH1134,AH1136:AH1137)</f>
        <v>1500000</v>
      </c>
      <c r="AI1138" s="93">
        <f t="shared" ref="AI1138" ca="1" si="1700">SUM(AI1134,AI1136:AI1137)</f>
        <v>1500000</v>
      </c>
      <c r="AJ1138" s="93">
        <f t="shared" ref="AJ1138" ca="1" si="1701">SUM(AJ1134,AJ1136:AJ1137)</f>
        <v>1500000</v>
      </c>
      <c r="AK1138" s="93">
        <f t="shared" ref="AK1138" ca="1" si="1702">SUM(AK1134,AK1136:AK1137)</f>
        <v>1500000</v>
      </c>
      <c r="AL1138" s="93">
        <f t="shared" ref="AL1138" ca="1" si="1703">SUM(AL1134,AL1136:AL1137)</f>
        <v>1500000</v>
      </c>
      <c r="AM1138" s="93">
        <f t="shared" ref="AM1138" ca="1" si="1704">SUM(AM1134,AM1136:AM1137)</f>
        <v>1500000</v>
      </c>
      <c r="AN1138" s="93">
        <f t="shared" ref="AN1138" ca="1" si="1705">SUM(AN1134,AN1136:AN1137)</f>
        <v>1500000</v>
      </c>
      <c r="AO1138" s="93">
        <f t="shared" ref="AO1138" ca="1" si="1706">SUM(AO1134,AO1136:AO1137)</f>
        <v>1500000</v>
      </c>
      <c r="AP1138" s="93">
        <f t="shared" ref="AP1138" ca="1" si="1707">SUM(AP1134,AP1136:AP1137)</f>
        <v>1500000</v>
      </c>
      <c r="AQ1138" s="93">
        <f t="shared" ref="AQ1138" ca="1" si="1708">SUM(AQ1134,AQ1136:AQ1137)</f>
        <v>1500000</v>
      </c>
      <c r="AR1138" s="93">
        <f t="shared" ref="AR1138" ca="1" si="1709">SUM(AR1134,AR1136:AR1137)</f>
        <v>1500000</v>
      </c>
      <c r="AS1138" s="93">
        <f t="shared" ref="AS1138" ca="1" si="1710">SUM(AS1134,AS1136:AS1137)</f>
        <v>1500000</v>
      </c>
      <c r="AT1138" s="93">
        <f t="shared" ref="AT1138" ca="1" si="1711">SUM(AT1134,AT1136:AT1137)</f>
        <v>1500000</v>
      </c>
      <c r="AU1138" s="93">
        <f t="shared" ref="AU1138" ca="1" si="1712">SUM(AU1134,AU1136:AU1137)</f>
        <v>1500000</v>
      </c>
      <c r="AV1138" s="93">
        <f t="shared" ref="AV1138" ca="1" si="1713">SUM(AV1134,AV1136:AV1137)</f>
        <v>1500000</v>
      </c>
      <c r="AW1138" s="93">
        <f t="shared" ref="AW1138" ca="1" si="1714">SUM(AW1134,AW1136:AW1137)</f>
        <v>1500000</v>
      </c>
      <c r="AX1138" s="93">
        <f t="shared" ref="AX1138" ca="1" si="1715">SUM(AX1134,AX1136:AX1137)</f>
        <v>1500000</v>
      </c>
      <c r="AY1138" s="93">
        <f t="shared" ref="AY1138" ca="1" si="1716">SUM(AY1134,AY1136:AY1137)</f>
        <v>1500000</v>
      </c>
      <c r="AZ1138" s="93">
        <f t="shared" ref="AZ1138" ca="1" si="1717">SUM(AZ1134,AZ1136:AZ1137)</f>
        <v>1500000</v>
      </c>
      <c r="BA1138" s="93">
        <f t="shared" ref="BA1138" ca="1" si="1718">SUM(BA1134,BA1136:BA1137)</f>
        <v>1500000</v>
      </c>
      <c r="BB1138" s="93">
        <f t="shared" ref="BB1138" ca="1" si="1719">SUM(BB1134,BB1136:BB1137)</f>
        <v>1500000</v>
      </c>
      <c r="BC1138" s="93">
        <f t="shared" ref="BC1138" ca="1" si="1720">SUM(BC1134,BC1136:BC1137)</f>
        <v>1500000</v>
      </c>
      <c r="BD1138" s="93">
        <f t="shared" ref="BD1138" ca="1" si="1721">SUM(BD1134,BD1136:BD1137)</f>
        <v>1500000</v>
      </c>
      <c r="BE1138" s="93">
        <f t="shared" ref="BE1138" ca="1" si="1722">SUM(BE1134,BE1136:BE1137)</f>
        <v>1500000</v>
      </c>
      <c r="BF1138" s="93">
        <f t="shared" ref="BF1138" ca="1" si="1723">SUM(BF1134,BF1136:BF1137)</f>
        <v>1500000</v>
      </c>
      <c r="BG1138" s="93">
        <f t="shared" ref="BG1138" ca="1" si="1724">SUM(BG1134,BG1136:BG1137)</f>
        <v>1500000</v>
      </c>
      <c r="BH1138" s="93">
        <f t="shared" ref="BH1138" ca="1" si="1725">SUM(BH1134,BH1136:BH1137)</f>
        <v>1500000</v>
      </c>
      <c r="BI1138" s="93">
        <f t="shared" ref="BI1138" ca="1" si="1726">SUM(BI1134,BI1136:BI1137)</f>
        <v>1500000</v>
      </c>
      <c r="BJ1138" s="93">
        <f t="shared" ref="BJ1138" ca="1" si="1727">SUM(BJ1134,BJ1136:BJ1137)</f>
        <v>1500000</v>
      </c>
      <c r="BK1138" s="93">
        <f t="shared" ref="BK1138" ca="1" si="1728">SUM(BK1134,BK1136:BK1137)</f>
        <v>1500000</v>
      </c>
      <c r="BL1138" s="93">
        <f t="shared" ref="BL1138" ca="1" si="1729">SUM(BL1134,BL1136:BL1137)</f>
        <v>1500000</v>
      </c>
      <c r="BM1138" s="93">
        <f t="shared" ref="BM1138" ca="1" si="1730">SUM(BM1134,BM1136:BM1137)</f>
        <v>1500000</v>
      </c>
      <c r="BN1138" s="93">
        <f t="shared" ref="BN1138" ca="1" si="1731">SUM(BN1134,BN1136:BN1137)</f>
        <v>1500000</v>
      </c>
      <c r="BO1138" s="93">
        <f t="shared" ref="BO1138" ca="1" si="1732">SUM(BO1134,BO1136:BO1137)</f>
        <v>1500000</v>
      </c>
      <c r="BP1138" s="93">
        <f t="shared" ref="BP1138" ca="1" si="1733">SUM(BP1134,BP1136:BP1137)</f>
        <v>1500000</v>
      </c>
      <c r="BQ1138" s="93">
        <f t="shared" ref="BQ1138" ca="1" si="1734">SUM(BQ1134,BQ1136:BQ1137)</f>
        <v>1500000</v>
      </c>
      <c r="BR1138" s="93">
        <f t="shared" ref="BR1138" ca="1" si="1735">SUM(BR1134,BR1136:BR1137)</f>
        <v>1500000</v>
      </c>
      <c r="BS1138" s="93">
        <f t="shared" ref="BS1138" ca="1" si="1736">SUM(BS1134,BS1136:BS1137)</f>
        <v>1500000</v>
      </c>
      <c r="BT1138" s="93">
        <f t="shared" ref="BT1138" ca="1" si="1737">SUM(BT1134,BT1136:BT1137)</f>
        <v>1500000</v>
      </c>
      <c r="BU1138" s="93">
        <f t="shared" ref="BU1138" ca="1" si="1738">SUM(BU1134,BU1136:BU1137)</f>
        <v>1500000</v>
      </c>
      <c r="BV1138" s="93">
        <f t="shared" ref="BV1138" ca="1" si="1739">SUM(BV1134,BV1136:BV1137)</f>
        <v>1500000</v>
      </c>
      <c r="BW1138" s="93">
        <f t="shared" ref="BW1138" ca="1" si="1740">SUM(BW1134,BW1136:BW1137)</f>
        <v>1500000</v>
      </c>
      <c r="BX1138" s="93">
        <f t="shared" ref="BX1138" ca="1" si="1741">SUM(BX1134,BX1136:BX1137)</f>
        <v>1500000</v>
      </c>
      <c r="BY1138" s="93">
        <f t="shared" ref="BY1138" ca="1" si="1742">SUM(BY1134,BY1136:BY1137)</f>
        <v>1500000</v>
      </c>
      <c r="BZ1138" s="93">
        <f t="shared" ref="BZ1138" ca="1" si="1743">SUM(BZ1134,BZ1136:BZ1137)</f>
        <v>1500000</v>
      </c>
      <c r="CA1138" s="93">
        <f t="shared" ref="CA1138" ca="1" si="1744">SUM(CA1134,CA1136:CA1137)</f>
        <v>1500000</v>
      </c>
      <c r="CB1138" s="93">
        <f t="shared" ref="CB1138" ca="1" si="1745">SUM(CB1134,CB1136:CB1137)</f>
        <v>1500000</v>
      </c>
      <c r="CC1138" s="93">
        <f t="shared" ref="CC1138" ca="1" si="1746">SUM(CC1134,CC1136:CC1137)</f>
        <v>1500000</v>
      </c>
      <c r="CD1138" s="93">
        <f t="shared" ref="CD1138" ca="1" si="1747">SUM(CD1134,CD1136:CD1137)</f>
        <v>1500000</v>
      </c>
      <c r="CE1138" s="93">
        <f t="shared" ref="CE1138" ca="1" si="1748">SUM(CE1134,CE1136:CE1137)</f>
        <v>1500000</v>
      </c>
      <c r="CF1138" s="93">
        <f t="shared" ref="CF1138" ca="1" si="1749">SUM(CF1134,CF1136:CF1137)</f>
        <v>1500000</v>
      </c>
      <c r="CG1138" s="93">
        <f t="shared" ref="CG1138" ca="1" si="1750">SUM(CG1134,CG1136:CG1137)</f>
        <v>1500000</v>
      </c>
      <c r="CH1138" s="93">
        <f t="shared" ref="CH1138" ca="1" si="1751">SUM(CH1134,CH1136:CH1137)</f>
        <v>1500000</v>
      </c>
      <c r="CI1138" s="93">
        <f t="shared" ref="CI1138" ca="1" si="1752">SUM(CI1134,CI1136:CI1137)</f>
        <v>1500000</v>
      </c>
      <c r="CJ1138" s="93">
        <f t="shared" ref="CJ1138" ca="1" si="1753">SUM(CJ1134,CJ1136:CJ1137)</f>
        <v>1500000</v>
      </c>
      <c r="CK1138" s="93">
        <f t="shared" ref="CK1138" ca="1" si="1754">SUM(CK1134,CK1136:CK1137)</f>
        <v>1500000</v>
      </c>
      <c r="CL1138" s="93">
        <f t="shared" ref="CL1138" ca="1" si="1755">SUM(CL1134,CL1136:CL1137)</f>
        <v>1500000</v>
      </c>
      <c r="CM1138" s="93" t="e">
        <f t="shared" ref="CM1138" ca="1" si="1756">SUM(CM1134,CM1136:CM1137)</f>
        <v>#REF!</v>
      </c>
      <c r="CN1138" s="93" t="e">
        <f t="shared" ref="CN1138" ca="1" si="1757">SUM(CN1134,CN1136:CN1137)</f>
        <v>#REF!</v>
      </c>
      <c r="CO1138" s="93" t="e">
        <f t="shared" ref="CO1138" ca="1" si="1758">SUM(CO1134,CO1136:CO1137)</f>
        <v>#REF!</v>
      </c>
      <c r="CP1138" s="93" t="e">
        <f t="shared" ref="CP1138" ca="1" si="1759">SUM(CP1134,CP1136:CP1137)</f>
        <v>#REF!</v>
      </c>
      <c r="CQ1138" s="93" t="e">
        <f t="shared" ref="CQ1138" ca="1" si="1760">SUM(CQ1134,CQ1136:CQ1137)</f>
        <v>#REF!</v>
      </c>
      <c r="CR1138" s="93" t="e">
        <f t="shared" ref="CR1138" ca="1" si="1761">SUM(CR1134,CR1136:CR1137)</f>
        <v>#REF!</v>
      </c>
      <c r="CS1138" s="93" t="e">
        <f t="shared" ref="CS1138" ca="1" si="1762">SUM(CS1134,CS1136:CS1137)</f>
        <v>#REF!</v>
      </c>
      <c r="CT1138" s="93" t="e">
        <f t="shared" ref="CT1138" ca="1" si="1763">SUM(CT1134,CT1136:CT1137)</f>
        <v>#REF!</v>
      </c>
      <c r="CU1138" s="93" t="e">
        <f t="shared" ref="CU1138" ca="1" si="1764">SUM(CU1134,CU1136:CU1137)</f>
        <v>#REF!</v>
      </c>
      <c r="CV1138" s="93" t="e">
        <f t="shared" ref="CV1138" ca="1" si="1765">SUM(CV1134,CV1136:CV1137)</f>
        <v>#REF!</v>
      </c>
      <c r="CW1138" s="93" t="e">
        <f t="shared" ref="CW1138" ca="1" si="1766">SUM(CW1134,CW1136:CW1137)</f>
        <v>#REF!</v>
      </c>
      <c r="CX1138" s="93" t="e">
        <f t="shared" ref="CX1138" ca="1" si="1767">SUM(CX1134,CX1136:CX1137)</f>
        <v>#REF!</v>
      </c>
      <c r="CY1138" s="93" t="e">
        <f t="shared" ref="CY1138" ca="1" si="1768">SUM(CY1134,CY1136:CY1137)</f>
        <v>#REF!</v>
      </c>
      <c r="CZ1138" s="93" t="e">
        <f t="shared" ref="CZ1138" ca="1" si="1769">SUM(CZ1134,CZ1136:CZ1137)</f>
        <v>#REF!</v>
      </c>
      <c r="DA1138" s="93" t="e">
        <f t="shared" ref="DA1138" ca="1" si="1770">SUM(DA1134,DA1136:DA1137)</f>
        <v>#REF!</v>
      </c>
      <c r="DB1138" s="93" t="e">
        <f t="shared" ref="DB1138" ca="1" si="1771">SUM(DB1134,DB1136:DB1137)</f>
        <v>#REF!</v>
      </c>
      <c r="DC1138" s="93" t="e">
        <f t="shared" ref="DC1138" ca="1" si="1772">SUM(DC1134,DC1136:DC1137)</f>
        <v>#REF!</v>
      </c>
      <c r="DD1138" s="93" t="e">
        <f t="shared" ref="DD1138" ca="1" si="1773">SUM(DD1134,DD1136:DD1137)</f>
        <v>#REF!</v>
      </c>
      <c r="DE1138" s="93" t="e">
        <f t="shared" ref="DE1138" ca="1" si="1774">SUM(DE1134,DE1136:DE1137)</f>
        <v>#REF!</v>
      </c>
      <c r="DF1138" s="93" t="e">
        <f t="shared" ref="DF1138" ca="1" si="1775">SUM(DF1134,DF1136:DF1137)</f>
        <v>#REF!</v>
      </c>
      <c r="DG1138" s="93" t="e">
        <f t="shared" ref="DG1138" ca="1" si="1776">SUM(DG1134,DG1136:DG1137)</f>
        <v>#REF!</v>
      </c>
      <c r="DH1138" s="93" t="e">
        <f t="shared" ref="DH1138" ca="1" si="1777">SUM(DH1134,DH1136:DH1137)</f>
        <v>#REF!</v>
      </c>
      <c r="DI1138" s="93" t="e">
        <f t="shared" ref="DI1138" ca="1" si="1778">SUM(DI1134,DI1136:DI1137)</f>
        <v>#REF!</v>
      </c>
      <c r="DJ1138" s="93" t="e">
        <f t="shared" ref="DJ1138" ca="1" si="1779">SUM(DJ1134,DJ1136:DJ1137)</f>
        <v>#REF!</v>
      </c>
      <c r="DK1138" s="93" t="e">
        <f t="shared" ref="DK1138" ca="1" si="1780">SUM(DK1134,DK1136:DK1137)</f>
        <v>#REF!</v>
      </c>
      <c r="DL1138" s="93" t="e">
        <f t="shared" ref="DL1138" ca="1" si="1781">SUM(DL1134,DL1136:DL1137)</f>
        <v>#REF!</v>
      </c>
    </row>
    <row r="1139" spans="1:116" x14ac:dyDescent="0.4">
      <c r="A1139" s="98"/>
      <c r="B1139" t="str">
        <f t="shared" si="1588"/>
        <v>1139 LTERMY-S</v>
      </c>
      <c r="C1139" s="59"/>
      <c r="D1139" t="s">
        <v>865</v>
      </c>
      <c r="E1139" t="str">
        <f t="shared" si="1587"/>
        <v>1139 LTERMY-S</v>
      </c>
      <c r="G1139" s="125"/>
      <c r="R1139"/>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J1139" s="62"/>
      <c r="BK1139" s="62"/>
      <c r="BL1139" s="62"/>
      <c r="BM1139" s="62"/>
      <c r="BN1139" s="62"/>
      <c r="BO1139" s="62"/>
      <c r="BP1139" s="62"/>
      <c r="BQ1139" s="62"/>
      <c r="BR1139" s="62"/>
      <c r="BS1139" s="62"/>
      <c r="BT1139" s="62"/>
      <c r="BU1139" s="62"/>
      <c r="BV1139" s="62"/>
      <c r="BW1139" s="62"/>
      <c r="BX1139" s="62"/>
      <c r="BY1139" s="62"/>
      <c r="BZ1139" s="62"/>
      <c r="CA1139" s="62"/>
      <c r="CB1139" s="62"/>
      <c r="CC1139" s="62"/>
      <c r="CD1139" s="62"/>
      <c r="CE1139" s="62"/>
      <c r="CF1139" s="62"/>
      <c r="CG1139" s="62"/>
      <c r="CH1139" s="62"/>
      <c r="CI1139" s="62"/>
      <c r="CJ1139" s="62"/>
      <c r="CK1139" s="62"/>
      <c r="CL1139" s="62"/>
      <c r="CM1139" s="62"/>
      <c r="CN1139" s="62"/>
      <c r="CO1139" s="62"/>
      <c r="CP1139" s="62"/>
      <c r="CQ1139" s="62"/>
      <c r="CR1139" s="62"/>
      <c r="CS1139" s="62"/>
      <c r="CT1139" s="62"/>
      <c r="CU1139" s="62"/>
      <c r="CV1139" s="62"/>
      <c r="CW1139" s="62"/>
      <c r="CX1139" s="62"/>
      <c r="CY1139" s="62"/>
      <c r="CZ1139" s="62"/>
      <c r="DA1139" s="62"/>
      <c r="DB1139" s="62"/>
      <c r="DC1139" s="62"/>
      <c r="DD1139" s="62"/>
      <c r="DE1139" s="62"/>
      <c r="DF1139" s="62"/>
      <c r="DG1139" s="62"/>
      <c r="DH1139" s="62"/>
      <c r="DI1139" s="62"/>
      <c r="DJ1139" s="62"/>
      <c r="DK1139" s="62"/>
      <c r="DL1139" s="62"/>
    </row>
    <row r="1140" spans="1:116" x14ac:dyDescent="0.4">
      <c r="A1140" s="98"/>
      <c r="B1140" t="str">
        <f t="shared" si="1588"/>
        <v>1140 LTERMY-S</v>
      </c>
      <c r="C1140" t="s">
        <v>228</v>
      </c>
      <c r="D1140" t="s">
        <v>865</v>
      </c>
      <c r="E1140" t="str">
        <f t="shared" si="1587"/>
        <v>1140 LTERMY-S</v>
      </c>
      <c r="G1140" s="126" t="str">
        <f>"Interest income - "&amp;SUBSTITUTE(G1126,":","")</f>
        <v>Interest income - Rolling fixed term loan - multiple borrowings w/ annual control</v>
      </c>
      <c r="J1140" s="93">
        <f>SUMIF($5:$5,I$2,1138:1138)</f>
        <v>0</v>
      </c>
      <c r="K1140" s="28">
        <f t="shared" ref="K1140:P1140" ca="1" si="1782">SUMIF($3:$3,K$2,1140:1140)</f>
        <v>175035</v>
      </c>
      <c r="L1140" s="28">
        <f t="shared" ca="1" si="1782"/>
        <v>200010</v>
      </c>
      <c r="M1140" s="28">
        <f t="shared" ca="1" si="1782"/>
        <v>200010</v>
      </c>
      <c r="N1140" s="28">
        <f t="shared" ca="1" si="1782"/>
        <v>200010</v>
      </c>
      <c r="O1140" s="28">
        <f t="shared" ca="1" si="1782"/>
        <v>200010</v>
      </c>
      <c r="P1140" s="28">
        <f t="shared" ca="1" si="1782"/>
        <v>200010</v>
      </c>
      <c r="R1140" s="27"/>
      <c r="S1140" s="93">
        <f ca="1">SUM(S1133:S1136)*$H1130/12</f>
        <v>4175.833333333333</v>
      </c>
      <c r="T1140" s="93">
        <f t="shared" ref="T1140:CE1140" ca="1" si="1783">SUM(T1133:T1136)*$H1130/12</f>
        <v>8342.5</v>
      </c>
      <c r="U1140" s="93">
        <f t="shared" ca="1" si="1783"/>
        <v>12509.166666666666</v>
      </c>
      <c r="V1140" s="93">
        <f t="shared" ca="1" si="1783"/>
        <v>16667.5</v>
      </c>
      <c r="W1140" s="93">
        <f t="shared" ca="1" si="1783"/>
        <v>16667.5</v>
      </c>
      <c r="X1140" s="93">
        <f t="shared" ca="1" si="1783"/>
        <v>16667.5</v>
      </c>
      <c r="Y1140" s="93">
        <f t="shared" ca="1" si="1783"/>
        <v>16667.5</v>
      </c>
      <c r="Z1140" s="93">
        <f t="shared" ca="1" si="1783"/>
        <v>16667.5</v>
      </c>
      <c r="AA1140" s="93">
        <f t="shared" ca="1" si="1783"/>
        <v>16667.5</v>
      </c>
      <c r="AB1140" s="93">
        <f t="shared" ca="1" si="1783"/>
        <v>16667.5</v>
      </c>
      <c r="AC1140" s="93">
        <f t="shared" ca="1" si="1783"/>
        <v>16667.5</v>
      </c>
      <c r="AD1140" s="93">
        <f t="shared" ca="1" si="1783"/>
        <v>16667.5</v>
      </c>
      <c r="AE1140" s="93">
        <f t="shared" ca="1" si="1783"/>
        <v>16667.5</v>
      </c>
      <c r="AF1140" s="93">
        <f t="shared" ca="1" si="1783"/>
        <v>16667.5</v>
      </c>
      <c r="AG1140" s="93">
        <f t="shared" ca="1" si="1783"/>
        <v>16667.5</v>
      </c>
      <c r="AH1140" s="93">
        <f t="shared" ca="1" si="1783"/>
        <v>16667.5</v>
      </c>
      <c r="AI1140" s="93">
        <f t="shared" ca="1" si="1783"/>
        <v>16667.5</v>
      </c>
      <c r="AJ1140" s="93">
        <f t="shared" ca="1" si="1783"/>
        <v>16667.5</v>
      </c>
      <c r="AK1140" s="93">
        <f t="shared" ca="1" si="1783"/>
        <v>16667.5</v>
      </c>
      <c r="AL1140" s="93">
        <f t="shared" ca="1" si="1783"/>
        <v>16667.5</v>
      </c>
      <c r="AM1140" s="93">
        <f t="shared" ca="1" si="1783"/>
        <v>16667.5</v>
      </c>
      <c r="AN1140" s="93">
        <f t="shared" ca="1" si="1783"/>
        <v>16667.5</v>
      </c>
      <c r="AO1140" s="93">
        <f t="shared" ca="1" si="1783"/>
        <v>16667.5</v>
      </c>
      <c r="AP1140" s="93">
        <f t="shared" ca="1" si="1783"/>
        <v>16667.5</v>
      </c>
      <c r="AQ1140" s="93">
        <f t="shared" ca="1" si="1783"/>
        <v>16667.5</v>
      </c>
      <c r="AR1140" s="93">
        <f t="shared" ca="1" si="1783"/>
        <v>16667.5</v>
      </c>
      <c r="AS1140" s="93">
        <f t="shared" ca="1" si="1783"/>
        <v>16667.5</v>
      </c>
      <c r="AT1140" s="93">
        <f t="shared" ca="1" si="1783"/>
        <v>16667.5</v>
      </c>
      <c r="AU1140" s="93">
        <f t="shared" ca="1" si="1783"/>
        <v>16667.5</v>
      </c>
      <c r="AV1140" s="93">
        <f t="shared" ca="1" si="1783"/>
        <v>16667.5</v>
      </c>
      <c r="AW1140" s="93">
        <f t="shared" ca="1" si="1783"/>
        <v>16667.5</v>
      </c>
      <c r="AX1140" s="93">
        <f t="shared" ca="1" si="1783"/>
        <v>16667.5</v>
      </c>
      <c r="AY1140" s="93">
        <f t="shared" ca="1" si="1783"/>
        <v>16667.5</v>
      </c>
      <c r="AZ1140" s="93">
        <f t="shared" ca="1" si="1783"/>
        <v>16667.5</v>
      </c>
      <c r="BA1140" s="93">
        <f t="shared" ca="1" si="1783"/>
        <v>16667.5</v>
      </c>
      <c r="BB1140" s="93">
        <f t="shared" ca="1" si="1783"/>
        <v>16667.5</v>
      </c>
      <c r="BC1140" s="93">
        <f t="shared" ca="1" si="1783"/>
        <v>16667.5</v>
      </c>
      <c r="BD1140" s="93">
        <f t="shared" ca="1" si="1783"/>
        <v>16667.5</v>
      </c>
      <c r="BE1140" s="93">
        <f t="shared" ca="1" si="1783"/>
        <v>16667.5</v>
      </c>
      <c r="BF1140" s="93">
        <f t="shared" ca="1" si="1783"/>
        <v>16667.5</v>
      </c>
      <c r="BG1140" s="93">
        <f t="shared" ca="1" si="1783"/>
        <v>16667.5</v>
      </c>
      <c r="BH1140" s="93">
        <f t="shared" ca="1" si="1783"/>
        <v>16667.5</v>
      </c>
      <c r="BI1140" s="93">
        <f t="shared" ca="1" si="1783"/>
        <v>16667.5</v>
      </c>
      <c r="BJ1140" s="93">
        <f t="shared" ca="1" si="1783"/>
        <v>16667.5</v>
      </c>
      <c r="BK1140" s="93">
        <f t="shared" ca="1" si="1783"/>
        <v>16667.5</v>
      </c>
      <c r="BL1140" s="93">
        <f t="shared" ca="1" si="1783"/>
        <v>16667.5</v>
      </c>
      <c r="BM1140" s="93">
        <f t="shared" ca="1" si="1783"/>
        <v>16667.5</v>
      </c>
      <c r="BN1140" s="93">
        <f t="shared" ca="1" si="1783"/>
        <v>16667.5</v>
      </c>
      <c r="BO1140" s="93">
        <f t="shared" ca="1" si="1783"/>
        <v>16667.5</v>
      </c>
      <c r="BP1140" s="93">
        <f t="shared" ca="1" si="1783"/>
        <v>16667.5</v>
      </c>
      <c r="BQ1140" s="93">
        <f t="shared" ca="1" si="1783"/>
        <v>16667.5</v>
      </c>
      <c r="BR1140" s="93">
        <f t="shared" ca="1" si="1783"/>
        <v>16667.5</v>
      </c>
      <c r="BS1140" s="93">
        <f t="shared" ca="1" si="1783"/>
        <v>16667.5</v>
      </c>
      <c r="BT1140" s="93">
        <f t="shared" ca="1" si="1783"/>
        <v>16667.5</v>
      </c>
      <c r="BU1140" s="93">
        <f t="shared" ca="1" si="1783"/>
        <v>16667.5</v>
      </c>
      <c r="BV1140" s="93">
        <f t="shared" ca="1" si="1783"/>
        <v>16667.5</v>
      </c>
      <c r="BW1140" s="93">
        <f t="shared" ca="1" si="1783"/>
        <v>16667.5</v>
      </c>
      <c r="BX1140" s="93">
        <f t="shared" ca="1" si="1783"/>
        <v>16667.5</v>
      </c>
      <c r="BY1140" s="93">
        <f t="shared" ca="1" si="1783"/>
        <v>16667.5</v>
      </c>
      <c r="BZ1140" s="93">
        <f t="shared" ca="1" si="1783"/>
        <v>16667.5</v>
      </c>
      <c r="CA1140" s="93">
        <f t="shared" ca="1" si="1783"/>
        <v>16667.5</v>
      </c>
      <c r="CB1140" s="93">
        <f t="shared" ca="1" si="1783"/>
        <v>16667.5</v>
      </c>
      <c r="CC1140" s="93">
        <f t="shared" ca="1" si="1783"/>
        <v>16667.5</v>
      </c>
      <c r="CD1140" s="93">
        <f t="shared" ca="1" si="1783"/>
        <v>16667.5</v>
      </c>
      <c r="CE1140" s="93">
        <f t="shared" ca="1" si="1783"/>
        <v>16667.5</v>
      </c>
      <c r="CF1140" s="93">
        <f t="shared" ref="CF1140:DL1140" ca="1" si="1784">SUM(CF1133:CF1136)*$H1130/12</f>
        <v>16667.5</v>
      </c>
      <c r="CG1140" s="93">
        <f t="shared" ca="1" si="1784"/>
        <v>16667.5</v>
      </c>
      <c r="CH1140" s="93">
        <f t="shared" ca="1" si="1784"/>
        <v>16667.5</v>
      </c>
      <c r="CI1140" s="93">
        <f t="shared" ca="1" si="1784"/>
        <v>16667.5</v>
      </c>
      <c r="CJ1140" s="93">
        <f t="shared" ca="1" si="1784"/>
        <v>16667.5</v>
      </c>
      <c r="CK1140" s="93">
        <f t="shared" ca="1" si="1784"/>
        <v>16667.5</v>
      </c>
      <c r="CL1140" s="93">
        <f t="shared" ca="1" si="1784"/>
        <v>16667.5</v>
      </c>
      <c r="CM1140" s="93" t="e">
        <f t="shared" ca="1" si="1784"/>
        <v>#REF!</v>
      </c>
      <c r="CN1140" s="93" t="e">
        <f t="shared" ca="1" si="1784"/>
        <v>#REF!</v>
      </c>
      <c r="CO1140" s="93" t="e">
        <f t="shared" ca="1" si="1784"/>
        <v>#REF!</v>
      </c>
      <c r="CP1140" s="93" t="e">
        <f t="shared" ca="1" si="1784"/>
        <v>#REF!</v>
      </c>
      <c r="CQ1140" s="93" t="e">
        <f t="shared" ca="1" si="1784"/>
        <v>#REF!</v>
      </c>
      <c r="CR1140" s="93" t="e">
        <f t="shared" ca="1" si="1784"/>
        <v>#REF!</v>
      </c>
      <c r="CS1140" s="93" t="e">
        <f t="shared" ca="1" si="1784"/>
        <v>#REF!</v>
      </c>
      <c r="CT1140" s="93" t="e">
        <f t="shared" ca="1" si="1784"/>
        <v>#REF!</v>
      </c>
      <c r="CU1140" s="93" t="e">
        <f t="shared" ca="1" si="1784"/>
        <v>#REF!</v>
      </c>
      <c r="CV1140" s="93" t="e">
        <f t="shared" ca="1" si="1784"/>
        <v>#REF!</v>
      </c>
      <c r="CW1140" s="93" t="e">
        <f t="shared" ca="1" si="1784"/>
        <v>#REF!</v>
      </c>
      <c r="CX1140" s="93" t="e">
        <f t="shared" ca="1" si="1784"/>
        <v>#REF!</v>
      </c>
      <c r="CY1140" s="93" t="e">
        <f t="shared" ca="1" si="1784"/>
        <v>#REF!</v>
      </c>
      <c r="CZ1140" s="93" t="e">
        <f t="shared" ca="1" si="1784"/>
        <v>#REF!</v>
      </c>
      <c r="DA1140" s="93" t="e">
        <f t="shared" ca="1" si="1784"/>
        <v>#REF!</v>
      </c>
      <c r="DB1140" s="93" t="e">
        <f t="shared" ca="1" si="1784"/>
        <v>#REF!</v>
      </c>
      <c r="DC1140" s="93" t="e">
        <f t="shared" ca="1" si="1784"/>
        <v>#REF!</v>
      </c>
      <c r="DD1140" s="93" t="e">
        <f t="shared" ca="1" si="1784"/>
        <v>#REF!</v>
      </c>
      <c r="DE1140" s="93" t="e">
        <f t="shared" ca="1" si="1784"/>
        <v>#REF!</v>
      </c>
      <c r="DF1140" s="93" t="e">
        <f t="shared" ca="1" si="1784"/>
        <v>#REF!</v>
      </c>
      <c r="DG1140" s="93" t="e">
        <f t="shared" ca="1" si="1784"/>
        <v>#REF!</v>
      </c>
      <c r="DH1140" s="93" t="e">
        <f t="shared" ca="1" si="1784"/>
        <v>#REF!</v>
      </c>
      <c r="DI1140" s="93" t="e">
        <f t="shared" ca="1" si="1784"/>
        <v>#REF!</v>
      </c>
      <c r="DJ1140" s="93" t="e">
        <f t="shared" ca="1" si="1784"/>
        <v>#REF!</v>
      </c>
      <c r="DK1140" s="93" t="e">
        <f t="shared" ca="1" si="1784"/>
        <v>#REF!</v>
      </c>
      <c r="DL1140" s="93" t="e">
        <f t="shared" ca="1" si="1784"/>
        <v>#REF!</v>
      </c>
    </row>
    <row r="1141" spans="1:116" x14ac:dyDescent="0.4">
      <c r="A1141" s="98"/>
      <c r="B1141" t="str">
        <f t="shared" si="1588"/>
        <v>1141 LTERMY-S</v>
      </c>
      <c r="D1141" t="s">
        <v>865</v>
      </c>
      <c r="E1141" t="str">
        <f t="shared" si="1587"/>
        <v>1141 LTERMY-S</v>
      </c>
      <c r="G1141" s="126"/>
      <c r="J1141" s="93"/>
      <c r="K1141" s="28"/>
      <c r="L1141" s="28"/>
      <c r="M1141" s="28"/>
      <c r="N1141" s="28"/>
      <c r="O1141" s="28"/>
      <c r="P1141" s="28"/>
      <c r="Q1141" s="28"/>
      <c r="R1141" s="28"/>
      <c r="S1141" s="28"/>
      <c r="T1141" s="28"/>
      <c r="U1141" s="28"/>
      <c r="V1141" s="28"/>
      <c r="W1141" s="28"/>
      <c r="X1141" s="28"/>
      <c r="Y1141" s="28"/>
      <c r="Z1141" s="28"/>
      <c r="AA1141" s="28"/>
      <c r="AB1141" s="28"/>
      <c r="AC1141" s="28"/>
      <c r="AD1141" s="28"/>
      <c r="AE1141" s="28"/>
      <c r="AF1141" s="28"/>
      <c r="AG1141" s="28"/>
      <c r="AH1141" s="28"/>
      <c r="AI1141" s="28"/>
      <c r="AJ1141" s="28"/>
      <c r="AK1141" s="28"/>
      <c r="AL1141" s="28"/>
      <c r="AM1141" s="28"/>
      <c r="AN1141" s="28"/>
      <c r="AO1141" s="28"/>
      <c r="AP1141" s="28"/>
      <c r="AQ1141" s="28"/>
      <c r="AR1141" s="28"/>
      <c r="AS1141" s="28"/>
      <c r="AT1141" s="28"/>
      <c r="AU1141" s="28"/>
      <c r="AV1141" s="28"/>
      <c r="AW1141" s="28"/>
      <c r="AX1141" s="28"/>
      <c r="AY1141" s="28"/>
      <c r="AZ1141" s="28"/>
      <c r="BA1141" s="28"/>
      <c r="BB1141" s="28"/>
      <c r="BC1141" s="28"/>
      <c r="BD1141" s="28"/>
      <c r="BE1141" s="28"/>
      <c r="BF1141" s="28"/>
      <c r="BG1141" s="28"/>
      <c r="BH1141" s="28"/>
      <c r="BI1141" s="28"/>
      <c r="BJ1141" s="28"/>
      <c r="BK1141" s="28"/>
      <c r="BL1141" s="28"/>
      <c r="BM1141" s="28"/>
      <c r="BN1141" s="28"/>
      <c r="BO1141" s="28"/>
      <c r="BP1141" s="28"/>
      <c r="BQ1141" s="28"/>
      <c r="BR1141" s="28"/>
      <c r="BS1141" s="28"/>
      <c r="BT1141" s="28"/>
      <c r="BU1141" s="28"/>
      <c r="BV1141" s="28"/>
      <c r="BW1141" s="28"/>
      <c r="BX1141" s="28"/>
      <c r="BY1141" s="28"/>
      <c r="BZ1141" s="28"/>
      <c r="CA1141" s="28"/>
      <c r="CB1141" s="28"/>
      <c r="CC1141" s="28"/>
      <c r="CD1141" s="28"/>
      <c r="CE1141" s="28"/>
      <c r="CF1141" s="28"/>
      <c r="CG1141" s="28"/>
      <c r="CH1141" s="28"/>
      <c r="CI1141" s="28"/>
      <c r="CJ1141" s="28"/>
      <c r="CK1141" s="28"/>
      <c r="CL1141" s="28"/>
      <c r="CM1141" s="28"/>
      <c r="CN1141" s="28"/>
      <c r="CO1141" s="28"/>
      <c r="CP1141" s="28"/>
      <c r="CQ1141" s="28"/>
      <c r="CR1141" s="28"/>
      <c r="CS1141" s="28"/>
      <c r="CT1141" s="28"/>
      <c r="CU1141" s="28"/>
      <c r="CV1141" s="28"/>
      <c r="CW1141" s="28"/>
      <c r="CX1141" s="28"/>
      <c r="CY1141" s="28"/>
      <c r="CZ1141" s="28"/>
      <c r="DA1141" s="28"/>
      <c r="DB1141" s="28"/>
      <c r="DC1141" s="28"/>
      <c r="DD1141" s="28"/>
      <c r="DE1141" s="28"/>
      <c r="DF1141" s="28"/>
      <c r="DG1141" s="28"/>
      <c r="DH1141" s="28"/>
      <c r="DI1141" s="28"/>
      <c r="DJ1141" s="28"/>
      <c r="DK1141" s="28"/>
      <c r="DL1141" s="28"/>
    </row>
    <row r="1142" spans="1:116" x14ac:dyDescent="0.4">
      <c r="A1142" s="98"/>
      <c r="B1142" t="str">
        <f t="shared" si="1588"/>
        <v>1142 LTERMY-S</v>
      </c>
      <c r="D1142" t="s">
        <v>865</v>
      </c>
      <c r="E1142" t="str">
        <f t="shared" si="1587"/>
        <v>1142 LTERMY-S</v>
      </c>
      <c r="G1142" s="127" t="s">
        <v>861</v>
      </c>
      <c r="J1142" s="93"/>
      <c r="K1142" s="28"/>
      <c r="L1142" s="28"/>
      <c r="M1142" s="28"/>
      <c r="N1142" s="28"/>
      <c r="O1142" s="28"/>
      <c r="P1142" s="28"/>
      <c r="Q1142" s="28"/>
      <c r="R1142" s="28"/>
      <c r="S1142" s="28"/>
      <c r="T1142" s="28"/>
      <c r="U1142" s="28"/>
      <c r="V1142" s="28"/>
      <c r="W1142" s="28"/>
      <c r="X1142" s="28"/>
      <c r="Y1142" s="28"/>
      <c r="Z1142" s="28"/>
      <c r="AA1142" s="28"/>
      <c r="AB1142" s="28"/>
      <c r="AC1142" s="28"/>
      <c r="AD1142" s="28"/>
      <c r="AE1142" s="28"/>
      <c r="AF1142" s="28"/>
      <c r="AG1142" s="28"/>
      <c r="AH1142" s="28"/>
      <c r="AI1142" s="28"/>
      <c r="AJ1142" s="28"/>
      <c r="AK1142" s="28"/>
      <c r="AL1142" s="28"/>
      <c r="AM1142" s="28"/>
      <c r="AN1142" s="28"/>
      <c r="AO1142" s="28"/>
      <c r="AP1142" s="28"/>
      <c r="AQ1142" s="28"/>
      <c r="AR1142" s="28"/>
      <c r="AS1142" s="28"/>
      <c r="AT1142" s="28"/>
      <c r="AU1142" s="28"/>
      <c r="AV1142" s="28"/>
      <c r="AW1142" s="28"/>
      <c r="AX1142" s="28"/>
      <c r="AY1142" s="28"/>
      <c r="AZ1142" s="28"/>
      <c r="BA1142" s="28"/>
      <c r="BB1142" s="28"/>
      <c r="BC1142" s="28"/>
      <c r="BD1142" s="28"/>
      <c r="BE1142" s="28"/>
      <c r="BF1142" s="28"/>
      <c r="BG1142" s="28"/>
      <c r="BH1142" s="28"/>
      <c r="BI1142" s="28"/>
      <c r="BJ1142" s="28"/>
      <c r="BK1142" s="28"/>
      <c r="BL1142" s="28"/>
      <c r="BM1142" s="28"/>
      <c r="BN1142" s="28"/>
      <c r="BO1142" s="28"/>
      <c r="BP1142" s="28"/>
      <c r="BQ1142" s="28"/>
      <c r="BR1142" s="28"/>
      <c r="BS1142" s="28"/>
      <c r="BT1142" s="28"/>
      <c r="BU1142" s="28"/>
      <c r="BV1142" s="28"/>
      <c r="BW1142" s="28"/>
      <c r="BX1142" s="28"/>
      <c r="BY1142" s="28"/>
      <c r="BZ1142" s="28"/>
      <c r="CA1142" s="28"/>
      <c r="CB1142" s="28"/>
      <c r="CC1142" s="28"/>
      <c r="CD1142" s="28"/>
      <c r="CE1142" s="28"/>
      <c r="CF1142" s="28"/>
      <c r="CG1142" s="28"/>
      <c r="CH1142" s="28"/>
      <c r="CI1142" s="28"/>
      <c r="CJ1142" s="28"/>
      <c r="CK1142" s="28"/>
      <c r="CL1142" s="28"/>
      <c r="CM1142" s="28"/>
      <c r="CN1142" s="28"/>
      <c r="CO1142" s="28"/>
      <c r="CP1142" s="28"/>
      <c r="CQ1142" s="28"/>
      <c r="CR1142" s="28"/>
      <c r="CS1142" s="28"/>
      <c r="CT1142" s="28"/>
      <c r="CU1142" s="28"/>
      <c r="CV1142" s="28"/>
      <c r="CW1142" s="28"/>
      <c r="CX1142" s="28"/>
      <c r="CY1142" s="28"/>
      <c r="CZ1142" s="28"/>
      <c r="DA1142" s="28"/>
      <c r="DB1142" s="28"/>
      <c r="DC1142" s="28"/>
      <c r="DD1142" s="28"/>
      <c r="DE1142" s="28"/>
      <c r="DF1142" s="28"/>
      <c r="DG1142" s="28"/>
      <c r="DH1142" s="28"/>
      <c r="DI1142" s="28"/>
      <c r="DJ1142" s="28"/>
      <c r="DK1142" s="28"/>
      <c r="DL1142" s="28"/>
    </row>
    <row r="1143" spans="1:116" x14ac:dyDescent="0.4">
      <c r="A1143" s="98"/>
      <c r="B1143" t="str">
        <f t="shared" si="1588"/>
        <v>1143 LTERMY-S</v>
      </c>
      <c r="C1143" t="s">
        <v>235</v>
      </c>
      <c r="D1143" t="s">
        <v>865</v>
      </c>
      <c r="E1143" t="str">
        <f t="shared" si="1587"/>
        <v>1143 LTERMY-S</v>
      </c>
      <c r="G1143" s="158" t="str">
        <f>"Loans issued - "&amp;SUBSTITUTE(G1126,":","")</f>
        <v>Loans issued - Rolling fixed term loan - multiple borrowings w/ annual control</v>
      </c>
      <c r="J1143" s="93"/>
      <c r="K1143" s="53">
        <f ca="1">-K1136</f>
        <v>-6000000</v>
      </c>
      <c r="L1143" s="53">
        <f t="shared" ref="L1143:P1143" ca="1" si="1785">-L1136</f>
        <v>-6000000</v>
      </c>
      <c r="M1143" s="53">
        <f t="shared" ca="1" si="1785"/>
        <v>-6000000</v>
      </c>
      <c r="N1143" s="53">
        <f t="shared" ca="1" si="1785"/>
        <v>-6000000</v>
      </c>
      <c r="O1143" s="53">
        <f t="shared" ca="1" si="1785"/>
        <v>-6000000</v>
      </c>
      <c r="P1143" s="53">
        <f t="shared" ca="1" si="1785"/>
        <v>-6000000</v>
      </c>
      <c r="Q1143" s="53"/>
      <c r="R1143" s="53">
        <f t="shared" ref="R1143:CC1143" si="1786">-R1136</f>
        <v>-1000</v>
      </c>
      <c r="S1143" s="53">
        <f t="shared" ca="1" si="1786"/>
        <v>-500000</v>
      </c>
      <c r="T1143" s="53">
        <f t="shared" ca="1" si="1786"/>
        <v>-500000</v>
      </c>
      <c r="U1143" s="53">
        <f t="shared" ca="1" si="1786"/>
        <v>-500000</v>
      </c>
      <c r="V1143" s="53">
        <f t="shared" ca="1" si="1786"/>
        <v>-500000</v>
      </c>
      <c r="W1143" s="53">
        <f t="shared" ca="1" si="1786"/>
        <v>-500000</v>
      </c>
      <c r="X1143" s="53">
        <f t="shared" ca="1" si="1786"/>
        <v>-500000</v>
      </c>
      <c r="Y1143" s="53">
        <f t="shared" ca="1" si="1786"/>
        <v>-500000</v>
      </c>
      <c r="Z1143" s="53">
        <f t="shared" ca="1" si="1786"/>
        <v>-500000</v>
      </c>
      <c r="AA1143" s="53">
        <f t="shared" ca="1" si="1786"/>
        <v>-500000</v>
      </c>
      <c r="AB1143" s="53">
        <f t="shared" ca="1" si="1786"/>
        <v>-500000</v>
      </c>
      <c r="AC1143" s="53">
        <f t="shared" ca="1" si="1786"/>
        <v>-500000</v>
      </c>
      <c r="AD1143" s="53">
        <f t="shared" ca="1" si="1786"/>
        <v>-500000</v>
      </c>
      <c r="AE1143" s="53">
        <f t="shared" ca="1" si="1786"/>
        <v>-500000</v>
      </c>
      <c r="AF1143" s="53">
        <f t="shared" ca="1" si="1786"/>
        <v>-500000</v>
      </c>
      <c r="AG1143" s="53">
        <f t="shared" ca="1" si="1786"/>
        <v>-500000</v>
      </c>
      <c r="AH1143" s="53">
        <f t="shared" ca="1" si="1786"/>
        <v>-500000</v>
      </c>
      <c r="AI1143" s="53">
        <f t="shared" ca="1" si="1786"/>
        <v>-500000</v>
      </c>
      <c r="AJ1143" s="53">
        <f t="shared" ca="1" si="1786"/>
        <v>-500000</v>
      </c>
      <c r="AK1143" s="53">
        <f t="shared" ca="1" si="1786"/>
        <v>-500000</v>
      </c>
      <c r="AL1143" s="53">
        <f t="shared" ca="1" si="1786"/>
        <v>-500000</v>
      </c>
      <c r="AM1143" s="53">
        <f t="shared" ca="1" si="1786"/>
        <v>-500000</v>
      </c>
      <c r="AN1143" s="53">
        <f t="shared" ca="1" si="1786"/>
        <v>-500000</v>
      </c>
      <c r="AO1143" s="53">
        <f t="shared" ca="1" si="1786"/>
        <v>-500000</v>
      </c>
      <c r="AP1143" s="53">
        <f t="shared" ca="1" si="1786"/>
        <v>-500000</v>
      </c>
      <c r="AQ1143" s="53">
        <f t="shared" ca="1" si="1786"/>
        <v>-500000</v>
      </c>
      <c r="AR1143" s="53">
        <f t="shared" ca="1" si="1786"/>
        <v>-500000</v>
      </c>
      <c r="AS1143" s="53">
        <f t="shared" ca="1" si="1786"/>
        <v>-500000</v>
      </c>
      <c r="AT1143" s="53">
        <f t="shared" ca="1" si="1786"/>
        <v>-500000</v>
      </c>
      <c r="AU1143" s="53">
        <f t="shared" ca="1" si="1786"/>
        <v>-500000</v>
      </c>
      <c r="AV1143" s="53">
        <f t="shared" ca="1" si="1786"/>
        <v>-500000</v>
      </c>
      <c r="AW1143" s="53">
        <f t="shared" ca="1" si="1786"/>
        <v>-500000</v>
      </c>
      <c r="AX1143" s="53">
        <f t="shared" ca="1" si="1786"/>
        <v>-500000</v>
      </c>
      <c r="AY1143" s="53">
        <f t="shared" ca="1" si="1786"/>
        <v>-500000</v>
      </c>
      <c r="AZ1143" s="53">
        <f t="shared" ca="1" si="1786"/>
        <v>-500000</v>
      </c>
      <c r="BA1143" s="53">
        <f t="shared" ca="1" si="1786"/>
        <v>-500000</v>
      </c>
      <c r="BB1143" s="53">
        <f t="shared" ca="1" si="1786"/>
        <v>-500000</v>
      </c>
      <c r="BC1143" s="53">
        <f t="shared" ca="1" si="1786"/>
        <v>-500000</v>
      </c>
      <c r="BD1143" s="53">
        <f t="shared" ca="1" si="1786"/>
        <v>-500000</v>
      </c>
      <c r="BE1143" s="53">
        <f t="shared" ca="1" si="1786"/>
        <v>-500000</v>
      </c>
      <c r="BF1143" s="53">
        <f t="shared" ca="1" si="1786"/>
        <v>-500000</v>
      </c>
      <c r="BG1143" s="53">
        <f t="shared" ca="1" si="1786"/>
        <v>-500000</v>
      </c>
      <c r="BH1143" s="53">
        <f t="shared" ca="1" si="1786"/>
        <v>-500000</v>
      </c>
      <c r="BI1143" s="53">
        <f t="shared" ca="1" si="1786"/>
        <v>-500000</v>
      </c>
      <c r="BJ1143" s="53">
        <f t="shared" ca="1" si="1786"/>
        <v>-500000</v>
      </c>
      <c r="BK1143" s="53">
        <f t="shared" ca="1" si="1786"/>
        <v>-500000</v>
      </c>
      <c r="BL1143" s="53">
        <f t="shared" ca="1" si="1786"/>
        <v>-500000</v>
      </c>
      <c r="BM1143" s="53">
        <f t="shared" ca="1" si="1786"/>
        <v>-500000</v>
      </c>
      <c r="BN1143" s="53">
        <f t="shared" ca="1" si="1786"/>
        <v>-500000</v>
      </c>
      <c r="BO1143" s="53">
        <f t="shared" ca="1" si="1786"/>
        <v>-500000</v>
      </c>
      <c r="BP1143" s="53">
        <f t="shared" ca="1" si="1786"/>
        <v>-500000</v>
      </c>
      <c r="BQ1143" s="53">
        <f t="shared" ca="1" si="1786"/>
        <v>-500000</v>
      </c>
      <c r="BR1143" s="53">
        <f t="shared" ca="1" si="1786"/>
        <v>-500000</v>
      </c>
      <c r="BS1143" s="53">
        <f t="shared" ca="1" si="1786"/>
        <v>-500000</v>
      </c>
      <c r="BT1143" s="53">
        <f t="shared" ca="1" si="1786"/>
        <v>-500000</v>
      </c>
      <c r="BU1143" s="53">
        <f t="shared" ca="1" si="1786"/>
        <v>-500000</v>
      </c>
      <c r="BV1143" s="53">
        <f t="shared" ca="1" si="1786"/>
        <v>-500000</v>
      </c>
      <c r="BW1143" s="53">
        <f t="shared" ca="1" si="1786"/>
        <v>-500000</v>
      </c>
      <c r="BX1143" s="53">
        <f t="shared" ca="1" si="1786"/>
        <v>-500000</v>
      </c>
      <c r="BY1143" s="53">
        <f t="shared" ca="1" si="1786"/>
        <v>-500000</v>
      </c>
      <c r="BZ1143" s="53">
        <f t="shared" ca="1" si="1786"/>
        <v>-500000</v>
      </c>
      <c r="CA1143" s="53">
        <f t="shared" ca="1" si="1786"/>
        <v>-500000</v>
      </c>
      <c r="CB1143" s="53">
        <f t="shared" ca="1" si="1786"/>
        <v>-500000</v>
      </c>
      <c r="CC1143" s="53">
        <f t="shared" ca="1" si="1786"/>
        <v>-500000</v>
      </c>
      <c r="CD1143" s="53">
        <f t="shared" ref="CD1143:DL1143" ca="1" si="1787">-CD1136</f>
        <v>-500000</v>
      </c>
      <c r="CE1143" s="53">
        <f t="shared" ca="1" si="1787"/>
        <v>-500000</v>
      </c>
      <c r="CF1143" s="53">
        <f t="shared" ca="1" si="1787"/>
        <v>-500000</v>
      </c>
      <c r="CG1143" s="53">
        <f t="shared" ca="1" si="1787"/>
        <v>-500000</v>
      </c>
      <c r="CH1143" s="53">
        <f t="shared" ca="1" si="1787"/>
        <v>-500000</v>
      </c>
      <c r="CI1143" s="53">
        <f t="shared" ca="1" si="1787"/>
        <v>-500000</v>
      </c>
      <c r="CJ1143" s="53">
        <f t="shared" ca="1" si="1787"/>
        <v>-500000</v>
      </c>
      <c r="CK1143" s="53">
        <f t="shared" ca="1" si="1787"/>
        <v>-500000</v>
      </c>
      <c r="CL1143" s="53">
        <f t="shared" ca="1" si="1787"/>
        <v>-500000</v>
      </c>
      <c r="CM1143" s="53" t="e">
        <f t="shared" ca="1" si="1787"/>
        <v>#REF!</v>
      </c>
      <c r="CN1143" s="53" t="e">
        <f t="shared" ca="1" si="1787"/>
        <v>#REF!</v>
      </c>
      <c r="CO1143" s="53">
        <f t="shared" ca="1" si="1787"/>
        <v>0</v>
      </c>
      <c r="CP1143" s="53">
        <f t="shared" ca="1" si="1787"/>
        <v>0</v>
      </c>
      <c r="CQ1143" s="53">
        <f t="shared" ca="1" si="1787"/>
        <v>0</v>
      </c>
      <c r="CR1143" s="53">
        <f t="shared" ca="1" si="1787"/>
        <v>0</v>
      </c>
      <c r="CS1143" s="53">
        <f t="shared" ca="1" si="1787"/>
        <v>0</v>
      </c>
      <c r="CT1143" s="53">
        <f t="shared" ca="1" si="1787"/>
        <v>0</v>
      </c>
      <c r="CU1143" s="53">
        <f t="shared" ca="1" si="1787"/>
        <v>0</v>
      </c>
      <c r="CV1143" s="53">
        <f t="shared" ca="1" si="1787"/>
        <v>0</v>
      </c>
      <c r="CW1143" s="53">
        <f t="shared" ca="1" si="1787"/>
        <v>0</v>
      </c>
      <c r="CX1143" s="53">
        <f t="shared" ca="1" si="1787"/>
        <v>0</v>
      </c>
      <c r="CY1143" s="53">
        <f t="shared" ca="1" si="1787"/>
        <v>0</v>
      </c>
      <c r="CZ1143" s="53">
        <f t="shared" ca="1" si="1787"/>
        <v>0</v>
      </c>
      <c r="DA1143" s="53">
        <f t="shared" ca="1" si="1787"/>
        <v>0</v>
      </c>
      <c r="DB1143" s="53">
        <f t="shared" ca="1" si="1787"/>
        <v>0</v>
      </c>
      <c r="DC1143" s="53">
        <f t="shared" ca="1" si="1787"/>
        <v>0</v>
      </c>
      <c r="DD1143" s="53">
        <f t="shared" ca="1" si="1787"/>
        <v>0</v>
      </c>
      <c r="DE1143" s="53">
        <f t="shared" ca="1" si="1787"/>
        <v>0</v>
      </c>
      <c r="DF1143" s="53">
        <f t="shared" ca="1" si="1787"/>
        <v>0</v>
      </c>
      <c r="DG1143" s="53">
        <f t="shared" ca="1" si="1787"/>
        <v>0</v>
      </c>
      <c r="DH1143" s="53">
        <f t="shared" ca="1" si="1787"/>
        <v>0</v>
      </c>
      <c r="DI1143" s="53">
        <f t="shared" ca="1" si="1787"/>
        <v>0</v>
      </c>
      <c r="DJ1143" s="53">
        <f t="shared" ca="1" si="1787"/>
        <v>0</v>
      </c>
      <c r="DK1143" s="53">
        <f t="shared" ca="1" si="1787"/>
        <v>0</v>
      </c>
      <c r="DL1143" s="53">
        <f t="shared" ca="1" si="1787"/>
        <v>0</v>
      </c>
    </row>
    <row r="1144" spans="1:116" x14ac:dyDescent="0.4">
      <c r="A1144" s="98"/>
      <c r="B1144" t="str">
        <f t="shared" si="1588"/>
        <v>1144 LTERMY-S</v>
      </c>
      <c r="C1144" t="s">
        <v>235</v>
      </c>
      <c r="D1144" t="s">
        <v>865</v>
      </c>
      <c r="E1144" t="str">
        <f t="shared" si="1587"/>
        <v>1144 LTERMY-S</v>
      </c>
      <c r="G1144" s="158" t="str">
        <f>"Loans repaid- "&amp;SUBSTITUTE(G1126,":","")</f>
        <v>Loans repaid- Rolling fixed term loan - multiple borrowings w/ annual control</v>
      </c>
      <c r="J1144" s="93"/>
      <c r="K1144" s="53">
        <f ca="1">-K1137</f>
        <v>4501000</v>
      </c>
      <c r="L1144" s="53">
        <f t="shared" ref="L1144:P1144" ca="1" si="1788">-L1137</f>
        <v>6000000</v>
      </c>
      <c r="M1144" s="53">
        <f t="shared" ca="1" si="1788"/>
        <v>6000000</v>
      </c>
      <c r="N1144" s="53">
        <f t="shared" ca="1" si="1788"/>
        <v>6000000</v>
      </c>
      <c r="O1144" s="53">
        <f t="shared" ca="1" si="1788"/>
        <v>6000000</v>
      </c>
      <c r="P1144" s="53">
        <f t="shared" ca="1" si="1788"/>
        <v>6000000</v>
      </c>
      <c r="Q1144" s="53"/>
      <c r="R1144" s="53">
        <f t="shared" ref="R1144:CC1144" si="1789">-R1137</f>
        <v>0</v>
      </c>
      <c r="S1144" s="53">
        <f t="shared" ca="1" si="1789"/>
        <v>0</v>
      </c>
      <c r="T1144" s="53">
        <f t="shared" ca="1" si="1789"/>
        <v>0</v>
      </c>
      <c r="U1144" s="53">
        <f t="shared" ca="1" si="1789"/>
        <v>1000</v>
      </c>
      <c r="V1144" s="53">
        <f t="shared" ca="1" si="1789"/>
        <v>500000</v>
      </c>
      <c r="W1144" s="53">
        <f t="shared" ca="1" si="1789"/>
        <v>500000</v>
      </c>
      <c r="X1144" s="53">
        <f t="shared" ca="1" si="1789"/>
        <v>500000</v>
      </c>
      <c r="Y1144" s="53">
        <f t="shared" ca="1" si="1789"/>
        <v>500000</v>
      </c>
      <c r="Z1144" s="53">
        <f t="shared" ca="1" si="1789"/>
        <v>500000</v>
      </c>
      <c r="AA1144" s="53">
        <f t="shared" ca="1" si="1789"/>
        <v>500000</v>
      </c>
      <c r="AB1144" s="53">
        <f t="shared" ca="1" si="1789"/>
        <v>500000</v>
      </c>
      <c r="AC1144" s="53">
        <f t="shared" ca="1" si="1789"/>
        <v>500000</v>
      </c>
      <c r="AD1144" s="53">
        <f t="shared" ca="1" si="1789"/>
        <v>500000</v>
      </c>
      <c r="AE1144" s="53">
        <f t="shared" ca="1" si="1789"/>
        <v>500000</v>
      </c>
      <c r="AF1144" s="53">
        <f t="shared" ca="1" si="1789"/>
        <v>500000</v>
      </c>
      <c r="AG1144" s="53">
        <f t="shared" ca="1" si="1789"/>
        <v>500000</v>
      </c>
      <c r="AH1144" s="53">
        <f t="shared" ca="1" si="1789"/>
        <v>500000</v>
      </c>
      <c r="AI1144" s="53">
        <f t="shared" ca="1" si="1789"/>
        <v>500000</v>
      </c>
      <c r="AJ1144" s="53">
        <f t="shared" ca="1" si="1789"/>
        <v>500000</v>
      </c>
      <c r="AK1144" s="53">
        <f t="shared" ca="1" si="1789"/>
        <v>500000</v>
      </c>
      <c r="AL1144" s="53">
        <f t="shared" ca="1" si="1789"/>
        <v>500000</v>
      </c>
      <c r="AM1144" s="53">
        <f t="shared" ca="1" si="1789"/>
        <v>500000</v>
      </c>
      <c r="AN1144" s="53">
        <f t="shared" ca="1" si="1789"/>
        <v>500000</v>
      </c>
      <c r="AO1144" s="53">
        <f t="shared" ca="1" si="1789"/>
        <v>500000</v>
      </c>
      <c r="AP1144" s="53">
        <f t="shared" ca="1" si="1789"/>
        <v>500000</v>
      </c>
      <c r="AQ1144" s="53">
        <f t="shared" ca="1" si="1789"/>
        <v>500000</v>
      </c>
      <c r="AR1144" s="53">
        <f t="shared" ca="1" si="1789"/>
        <v>500000</v>
      </c>
      <c r="AS1144" s="53">
        <f t="shared" ca="1" si="1789"/>
        <v>500000</v>
      </c>
      <c r="AT1144" s="53">
        <f t="shared" ca="1" si="1789"/>
        <v>500000</v>
      </c>
      <c r="AU1144" s="53">
        <f t="shared" ca="1" si="1789"/>
        <v>500000</v>
      </c>
      <c r="AV1144" s="53">
        <f t="shared" ca="1" si="1789"/>
        <v>500000</v>
      </c>
      <c r="AW1144" s="53">
        <f t="shared" ca="1" si="1789"/>
        <v>500000</v>
      </c>
      <c r="AX1144" s="53">
        <f t="shared" ca="1" si="1789"/>
        <v>500000</v>
      </c>
      <c r="AY1144" s="53">
        <f t="shared" ca="1" si="1789"/>
        <v>500000</v>
      </c>
      <c r="AZ1144" s="53">
        <f t="shared" ca="1" si="1789"/>
        <v>500000</v>
      </c>
      <c r="BA1144" s="53">
        <f t="shared" ca="1" si="1789"/>
        <v>500000</v>
      </c>
      <c r="BB1144" s="53">
        <f t="shared" ca="1" si="1789"/>
        <v>500000</v>
      </c>
      <c r="BC1144" s="53">
        <f t="shared" ca="1" si="1789"/>
        <v>500000</v>
      </c>
      <c r="BD1144" s="53">
        <f t="shared" ca="1" si="1789"/>
        <v>500000</v>
      </c>
      <c r="BE1144" s="53">
        <f t="shared" ca="1" si="1789"/>
        <v>500000</v>
      </c>
      <c r="BF1144" s="53">
        <f t="shared" ca="1" si="1789"/>
        <v>500000</v>
      </c>
      <c r="BG1144" s="53">
        <f t="shared" ca="1" si="1789"/>
        <v>500000</v>
      </c>
      <c r="BH1144" s="53">
        <f t="shared" ca="1" si="1789"/>
        <v>500000</v>
      </c>
      <c r="BI1144" s="53">
        <f t="shared" ca="1" si="1789"/>
        <v>500000</v>
      </c>
      <c r="BJ1144" s="53">
        <f t="shared" ca="1" si="1789"/>
        <v>500000</v>
      </c>
      <c r="BK1144" s="53">
        <f t="shared" ca="1" si="1789"/>
        <v>500000</v>
      </c>
      <c r="BL1144" s="53">
        <f t="shared" ca="1" si="1789"/>
        <v>500000</v>
      </c>
      <c r="BM1144" s="53">
        <f t="shared" ca="1" si="1789"/>
        <v>500000</v>
      </c>
      <c r="BN1144" s="53">
        <f t="shared" ca="1" si="1789"/>
        <v>500000</v>
      </c>
      <c r="BO1144" s="53">
        <f t="shared" ca="1" si="1789"/>
        <v>500000</v>
      </c>
      <c r="BP1144" s="53">
        <f t="shared" ca="1" si="1789"/>
        <v>500000</v>
      </c>
      <c r="BQ1144" s="53">
        <f t="shared" ca="1" si="1789"/>
        <v>500000</v>
      </c>
      <c r="BR1144" s="53">
        <f t="shared" ca="1" si="1789"/>
        <v>500000</v>
      </c>
      <c r="BS1144" s="53">
        <f t="shared" ca="1" si="1789"/>
        <v>500000</v>
      </c>
      <c r="BT1144" s="53">
        <f t="shared" ca="1" si="1789"/>
        <v>500000</v>
      </c>
      <c r="BU1144" s="53">
        <f t="shared" ca="1" si="1789"/>
        <v>500000</v>
      </c>
      <c r="BV1144" s="53">
        <f t="shared" ca="1" si="1789"/>
        <v>500000</v>
      </c>
      <c r="BW1144" s="53">
        <f t="shared" ca="1" si="1789"/>
        <v>500000</v>
      </c>
      <c r="BX1144" s="53">
        <f t="shared" ca="1" si="1789"/>
        <v>500000</v>
      </c>
      <c r="BY1144" s="53">
        <f t="shared" ca="1" si="1789"/>
        <v>500000</v>
      </c>
      <c r="BZ1144" s="53">
        <f t="shared" ca="1" si="1789"/>
        <v>500000</v>
      </c>
      <c r="CA1144" s="53">
        <f t="shared" ca="1" si="1789"/>
        <v>500000</v>
      </c>
      <c r="CB1144" s="53">
        <f t="shared" ca="1" si="1789"/>
        <v>500000</v>
      </c>
      <c r="CC1144" s="53">
        <f t="shared" ca="1" si="1789"/>
        <v>500000</v>
      </c>
      <c r="CD1144" s="53">
        <f t="shared" ref="CD1144:DL1144" ca="1" si="1790">-CD1137</f>
        <v>500000</v>
      </c>
      <c r="CE1144" s="53">
        <f t="shared" ca="1" si="1790"/>
        <v>500000</v>
      </c>
      <c r="CF1144" s="53">
        <f t="shared" ca="1" si="1790"/>
        <v>500000</v>
      </c>
      <c r="CG1144" s="53">
        <f t="shared" ca="1" si="1790"/>
        <v>500000</v>
      </c>
      <c r="CH1144" s="53">
        <f t="shared" ca="1" si="1790"/>
        <v>500000</v>
      </c>
      <c r="CI1144" s="53">
        <f t="shared" ca="1" si="1790"/>
        <v>500000</v>
      </c>
      <c r="CJ1144" s="53">
        <f t="shared" ca="1" si="1790"/>
        <v>500000</v>
      </c>
      <c r="CK1144" s="53">
        <f t="shared" ca="1" si="1790"/>
        <v>500000</v>
      </c>
      <c r="CL1144" s="53">
        <f t="shared" ca="1" si="1790"/>
        <v>500000</v>
      </c>
      <c r="CM1144" s="53">
        <f t="shared" si="1790"/>
        <v>0</v>
      </c>
      <c r="CN1144" s="53">
        <f t="shared" si="1790"/>
        <v>0</v>
      </c>
      <c r="CO1144" s="53">
        <f t="shared" ca="1" si="1790"/>
        <v>500000</v>
      </c>
      <c r="CP1144" s="53" t="e">
        <f t="shared" ca="1" si="1790"/>
        <v>#REF!</v>
      </c>
      <c r="CQ1144" s="53" t="e">
        <f t="shared" ca="1" si="1790"/>
        <v>#REF!</v>
      </c>
      <c r="CR1144" s="53">
        <f t="shared" ca="1" si="1790"/>
        <v>0</v>
      </c>
      <c r="CS1144" s="53">
        <f t="shared" ca="1" si="1790"/>
        <v>0</v>
      </c>
      <c r="CT1144" s="53">
        <f t="shared" ca="1" si="1790"/>
        <v>0</v>
      </c>
      <c r="CU1144" s="53">
        <f t="shared" ca="1" si="1790"/>
        <v>0</v>
      </c>
      <c r="CV1144" s="53">
        <f t="shared" ca="1" si="1790"/>
        <v>0</v>
      </c>
      <c r="CW1144" s="53">
        <f t="shared" ca="1" si="1790"/>
        <v>0</v>
      </c>
      <c r="CX1144" s="53">
        <f t="shared" ca="1" si="1790"/>
        <v>0</v>
      </c>
      <c r="CY1144" s="53">
        <f t="shared" ca="1" si="1790"/>
        <v>0</v>
      </c>
      <c r="CZ1144" s="53">
        <f t="shared" ca="1" si="1790"/>
        <v>0</v>
      </c>
      <c r="DA1144" s="53">
        <f t="shared" ca="1" si="1790"/>
        <v>0</v>
      </c>
      <c r="DB1144" s="53">
        <f t="shared" ca="1" si="1790"/>
        <v>0</v>
      </c>
      <c r="DC1144" s="53">
        <f t="shared" ca="1" si="1790"/>
        <v>0</v>
      </c>
      <c r="DD1144" s="53">
        <f t="shared" ca="1" si="1790"/>
        <v>0</v>
      </c>
      <c r="DE1144" s="53">
        <f t="shared" ca="1" si="1790"/>
        <v>0</v>
      </c>
      <c r="DF1144" s="53">
        <f t="shared" ca="1" si="1790"/>
        <v>0</v>
      </c>
      <c r="DG1144" s="53">
        <f t="shared" ca="1" si="1790"/>
        <v>0</v>
      </c>
      <c r="DH1144" s="53">
        <f t="shared" ca="1" si="1790"/>
        <v>0</v>
      </c>
      <c r="DI1144" s="53">
        <f t="shared" ca="1" si="1790"/>
        <v>0</v>
      </c>
      <c r="DJ1144" s="53">
        <f t="shared" ca="1" si="1790"/>
        <v>0</v>
      </c>
      <c r="DK1144" s="53">
        <f t="shared" ca="1" si="1790"/>
        <v>0</v>
      </c>
      <c r="DL1144" s="53">
        <f t="shared" ca="1" si="1790"/>
        <v>0</v>
      </c>
    </row>
    <row r="1145" spans="1:116" x14ac:dyDescent="0.4">
      <c r="A1145" s="98"/>
      <c r="B1145" t="str">
        <f t="shared" si="1588"/>
        <v>1145 LTERMY-S</v>
      </c>
      <c r="D1145" t="s">
        <v>865</v>
      </c>
      <c r="E1145" t="str">
        <f t="shared" si="1587"/>
        <v>1145 LTERMY-S</v>
      </c>
      <c r="G1145" s="158"/>
      <c r="J1145" s="93"/>
      <c r="K1145" s="28"/>
      <c r="L1145" s="28"/>
      <c r="M1145" s="28"/>
      <c r="N1145" s="28"/>
      <c r="O1145" s="28"/>
      <c r="P1145" s="28"/>
      <c r="R1145" s="27"/>
      <c r="S1145" s="93"/>
      <c r="T1145" s="93"/>
      <c r="U1145" s="93"/>
      <c r="V1145" s="93"/>
      <c r="W1145" s="93"/>
      <c r="X1145" s="93"/>
      <c r="Y1145" s="93"/>
      <c r="Z1145" s="93"/>
      <c r="AA1145" s="93"/>
      <c r="AB1145" s="93"/>
      <c r="AC1145" s="93"/>
      <c r="AD1145" s="93"/>
      <c r="AE1145" s="93"/>
      <c r="AF1145" s="93"/>
      <c r="AG1145" s="93"/>
      <c r="AH1145" s="93"/>
      <c r="AI1145" s="93"/>
      <c r="AJ1145" s="93"/>
      <c r="AK1145" s="93"/>
      <c r="AL1145" s="93"/>
      <c r="AM1145" s="93"/>
      <c r="AN1145" s="93"/>
      <c r="AO1145" s="93"/>
      <c r="AP1145" s="93"/>
      <c r="AQ1145" s="93"/>
      <c r="AR1145" s="93"/>
      <c r="AS1145" s="93"/>
      <c r="AT1145" s="93"/>
      <c r="AU1145" s="93"/>
      <c r="AV1145" s="93"/>
      <c r="AW1145" s="93"/>
      <c r="AX1145" s="93"/>
      <c r="AY1145" s="93"/>
      <c r="AZ1145" s="93"/>
      <c r="BA1145" s="93"/>
      <c r="BB1145" s="93"/>
      <c r="BC1145" s="93"/>
      <c r="BD1145" s="93"/>
      <c r="BE1145" s="93"/>
      <c r="BF1145" s="93"/>
      <c r="BG1145" s="93"/>
      <c r="BH1145" s="93"/>
      <c r="BI1145" s="93"/>
      <c r="BJ1145" s="93"/>
      <c r="BK1145" s="93"/>
      <c r="BL1145" s="93"/>
      <c r="BM1145" s="93"/>
      <c r="BN1145" s="93"/>
      <c r="BO1145" s="93"/>
      <c r="BP1145" s="93"/>
      <c r="BQ1145" s="93"/>
      <c r="BR1145" s="93"/>
      <c r="BS1145" s="93"/>
      <c r="BT1145" s="93"/>
      <c r="BU1145" s="93"/>
      <c r="BV1145" s="93"/>
      <c r="BW1145" s="93"/>
      <c r="BX1145" s="93"/>
      <c r="BY1145" s="93"/>
      <c r="BZ1145" s="93"/>
      <c r="CA1145" s="93"/>
      <c r="CB1145" s="93"/>
      <c r="CC1145" s="93"/>
      <c r="CD1145" s="93"/>
      <c r="CE1145" s="93"/>
      <c r="CF1145" s="93"/>
      <c r="CG1145" s="93"/>
      <c r="CH1145" s="93"/>
      <c r="CI1145" s="93"/>
      <c r="CJ1145" s="93"/>
      <c r="CK1145" s="93"/>
      <c r="CL1145" s="93"/>
      <c r="CN1145" s="93"/>
      <c r="CO1145" s="93"/>
      <c r="CP1145" s="93"/>
      <c r="CQ1145" s="93"/>
      <c r="CR1145" s="93"/>
      <c r="CS1145" s="93"/>
      <c r="CT1145" s="93"/>
      <c r="CU1145" s="93"/>
      <c r="CV1145" s="93"/>
      <c r="CW1145" s="93"/>
      <c r="CX1145" s="93"/>
      <c r="CY1145" s="93"/>
      <c r="CZ1145" s="93"/>
      <c r="DA1145" s="93"/>
      <c r="DB1145" s="93"/>
      <c r="DC1145" s="93"/>
      <c r="DD1145" s="93"/>
      <c r="DE1145" s="93"/>
      <c r="DF1145" s="93"/>
      <c r="DG1145" s="93"/>
      <c r="DH1145" s="93"/>
      <c r="DI1145" s="93"/>
      <c r="DJ1145" s="93"/>
      <c r="DK1145" s="93"/>
      <c r="DL1145" s="93"/>
    </row>
    <row r="1146" spans="1:116" x14ac:dyDescent="0.4">
      <c r="B1146" t="s">
        <v>332</v>
      </c>
      <c r="D1146" t="s">
        <v>865</v>
      </c>
      <c r="E1146" s="8" t="str">
        <f t="shared" si="1587"/>
        <v>1146 LTERMY-S</v>
      </c>
      <c r="G1146" s="136" t="str">
        <f>G1118</f>
        <v>(Primary label)</v>
      </c>
      <c r="H1146" s="27"/>
      <c r="I1146" s="78"/>
      <c r="J1146" s="78"/>
      <c r="K1146" s="33"/>
      <c r="L1146" s="33"/>
      <c r="M1146" s="33"/>
      <c r="N1146" s="33"/>
      <c r="O1146" s="33"/>
      <c r="P1146" s="33"/>
      <c r="R1146" s="33"/>
      <c r="S1146" s="77"/>
      <c r="T1146" s="77"/>
      <c r="U1146" s="77"/>
      <c r="V1146" s="77"/>
      <c r="W1146" s="77"/>
      <c r="X1146" s="77"/>
      <c r="Y1146" s="77"/>
      <c r="Z1146" s="77"/>
      <c r="AA1146" s="77"/>
      <c r="AB1146" s="77"/>
      <c r="AC1146" s="77"/>
      <c r="AD1146" s="77"/>
      <c r="AE1146" s="77"/>
      <c r="AF1146" s="77"/>
      <c r="AG1146" s="77"/>
      <c r="AH1146" s="77"/>
      <c r="AI1146" s="77"/>
      <c r="AJ1146" s="77"/>
      <c r="AK1146" s="77"/>
      <c r="AL1146" s="77"/>
      <c r="AM1146" s="77"/>
      <c r="AN1146" s="77"/>
      <c r="AO1146" s="77"/>
      <c r="AP1146" s="77"/>
      <c r="AQ1146" s="77"/>
      <c r="AR1146" s="77"/>
      <c r="AS1146" s="77"/>
      <c r="AT1146" s="77"/>
      <c r="AU1146" s="77"/>
      <c r="AV1146" s="77"/>
      <c r="AW1146" s="77"/>
      <c r="AX1146" s="77"/>
      <c r="AY1146" s="77"/>
      <c r="AZ1146" s="77"/>
      <c r="BA1146" s="77"/>
      <c r="BB1146" s="77"/>
      <c r="BC1146" s="77"/>
      <c r="BD1146" s="77"/>
      <c r="BE1146" s="77"/>
      <c r="BF1146" s="77"/>
      <c r="BG1146" s="77"/>
      <c r="BH1146" s="77"/>
      <c r="BI1146" s="77"/>
      <c r="BJ1146" s="77"/>
      <c r="BK1146" s="77"/>
      <c r="BL1146" s="77"/>
      <c r="BM1146" s="77"/>
      <c r="BN1146" s="77"/>
      <c r="BO1146" s="77"/>
      <c r="BP1146" s="77"/>
      <c r="BQ1146" s="77"/>
      <c r="BR1146" s="77"/>
      <c r="BS1146" s="77"/>
      <c r="BT1146" s="77"/>
      <c r="BU1146" s="77"/>
      <c r="BV1146" s="77"/>
      <c r="BW1146" s="77"/>
      <c r="BX1146" s="77"/>
      <c r="BY1146" s="77"/>
      <c r="BZ1146" s="77"/>
      <c r="CA1146" s="77"/>
      <c r="CB1146" s="77"/>
      <c r="CC1146" s="77"/>
      <c r="CD1146" s="77"/>
      <c r="CE1146" s="77"/>
      <c r="CF1146" s="77"/>
      <c r="CG1146" s="77"/>
      <c r="CH1146" s="77"/>
      <c r="CI1146" s="77"/>
      <c r="CJ1146" s="77"/>
      <c r="CK1146" s="77"/>
      <c r="CL1146" s="77"/>
      <c r="CN1146" s="78"/>
      <c r="CO1146" s="77"/>
      <c r="CP1146" s="77"/>
      <c r="CQ1146" s="77"/>
      <c r="CR1146" s="77"/>
      <c r="CS1146" s="77"/>
      <c r="CT1146" s="77"/>
      <c r="CU1146" s="77"/>
      <c r="CV1146" s="77"/>
      <c r="CW1146" s="77"/>
      <c r="CX1146" s="77"/>
      <c r="CY1146" s="77"/>
      <c r="CZ1146" s="77"/>
      <c r="DA1146" s="77"/>
      <c r="DB1146" s="77"/>
      <c r="DC1146" s="77"/>
      <c r="DD1146" s="77"/>
      <c r="DE1146" s="77"/>
      <c r="DF1146" s="77"/>
      <c r="DG1146" s="77"/>
      <c r="DH1146" s="77"/>
      <c r="DI1146" s="77"/>
      <c r="DJ1146" s="77"/>
      <c r="DK1146" s="77"/>
      <c r="DL1146" s="77"/>
    </row>
    <row r="1147" spans="1:116" x14ac:dyDescent="0.4">
      <c r="B1147" t="s">
        <v>332</v>
      </c>
      <c r="D1147" t="s">
        <v>865</v>
      </c>
      <c r="E1147" s="8" t="str">
        <f t="shared" si="1587"/>
        <v>1147 LTERMY-S</v>
      </c>
      <c r="G1147" s="136" t="str">
        <f>G1119</f>
        <v>primary unit</v>
      </c>
      <c r="H1147" s="27"/>
      <c r="I1147" s="78"/>
      <c r="J1147" s="78"/>
      <c r="K1147" s="33"/>
      <c r="L1147" s="33"/>
      <c r="M1147" s="33"/>
      <c r="N1147" s="33"/>
      <c r="O1147" s="33"/>
      <c r="P1147" s="33"/>
      <c r="R1147" s="33"/>
      <c r="S1147" s="77"/>
      <c r="T1147" s="77"/>
      <c r="U1147" s="77"/>
      <c r="V1147" s="77"/>
      <c r="W1147" s="77"/>
      <c r="X1147" s="77"/>
      <c r="Y1147" s="77"/>
      <c r="Z1147" s="77"/>
      <c r="AA1147" s="77"/>
      <c r="AB1147" s="77"/>
      <c r="AC1147" s="77"/>
      <c r="AD1147" s="77"/>
      <c r="AE1147" s="77"/>
      <c r="AF1147" s="77"/>
      <c r="AG1147" s="77"/>
      <c r="AH1147" s="77"/>
      <c r="AI1147" s="77"/>
      <c r="AJ1147" s="77"/>
      <c r="AK1147" s="77"/>
      <c r="AL1147" s="77"/>
      <c r="AM1147" s="77"/>
      <c r="AN1147" s="77"/>
      <c r="AO1147" s="77"/>
      <c r="AP1147" s="77"/>
      <c r="AQ1147" s="77"/>
      <c r="AR1147" s="77"/>
      <c r="AS1147" s="77"/>
      <c r="AT1147" s="77"/>
      <c r="AU1147" s="77"/>
      <c r="AV1147" s="77"/>
      <c r="AW1147" s="77"/>
      <c r="AX1147" s="77"/>
      <c r="AY1147" s="77"/>
      <c r="AZ1147" s="77"/>
      <c r="BA1147" s="77"/>
      <c r="BB1147" s="77"/>
      <c r="BC1147" s="77"/>
      <c r="BD1147" s="77"/>
      <c r="BE1147" s="77"/>
      <c r="BF1147" s="77"/>
      <c r="BG1147" s="77"/>
      <c r="BH1147" s="77"/>
      <c r="BI1147" s="77"/>
      <c r="BJ1147" s="77"/>
      <c r="BK1147" s="77"/>
      <c r="BL1147" s="77"/>
      <c r="BM1147" s="77"/>
      <c r="BN1147" s="77"/>
      <c r="BO1147" s="77"/>
      <c r="BP1147" s="77"/>
      <c r="BQ1147" s="77"/>
      <c r="BR1147" s="77"/>
      <c r="BS1147" s="77"/>
      <c r="BT1147" s="77"/>
      <c r="BU1147" s="77"/>
      <c r="BV1147" s="77"/>
      <c r="BW1147" s="77"/>
      <c r="BX1147" s="77"/>
      <c r="BY1147" s="77"/>
      <c r="BZ1147" s="77"/>
      <c r="CA1147" s="77"/>
      <c r="CB1147" s="77"/>
      <c r="CC1147" s="77"/>
      <c r="CD1147" s="77"/>
      <c r="CE1147" s="77"/>
      <c r="CF1147" s="77"/>
      <c r="CG1147" s="77"/>
      <c r="CH1147" s="77"/>
      <c r="CI1147" s="77"/>
      <c r="CJ1147" s="77"/>
      <c r="CK1147" s="77"/>
      <c r="CL1147" s="77"/>
      <c r="CN1147" s="78"/>
      <c r="CO1147" s="77"/>
      <c r="CP1147" s="77"/>
      <c r="CQ1147" s="77"/>
      <c r="CR1147" s="77"/>
      <c r="CS1147" s="77"/>
      <c r="CT1147" s="77"/>
      <c r="CU1147" s="77"/>
      <c r="CV1147" s="77"/>
      <c r="CW1147" s="77"/>
      <c r="CX1147" s="77"/>
      <c r="CY1147" s="77"/>
      <c r="CZ1147" s="77"/>
      <c r="DA1147" s="77"/>
      <c r="DB1147" s="77"/>
      <c r="DC1147" s="77"/>
      <c r="DD1147" s="77"/>
      <c r="DE1147" s="77"/>
      <c r="DF1147" s="77"/>
      <c r="DG1147" s="77"/>
      <c r="DH1147" s="77"/>
      <c r="DI1147" s="77"/>
      <c r="DJ1147" s="77"/>
      <c r="DK1147" s="77"/>
      <c r="DL1147" s="77"/>
    </row>
    <row r="1148" spans="1:116" x14ac:dyDescent="0.4">
      <c r="B1148" t="s">
        <v>332</v>
      </c>
      <c r="D1148" t="s">
        <v>865</v>
      </c>
      <c r="E1148" s="8" t="str">
        <f t="shared" si="1587"/>
        <v>1148 LTERMY-S</v>
      </c>
      <c r="G1148" s="136" t="str">
        <f>G1120</f>
        <v>Primary revenue driver</v>
      </c>
      <c r="K1148" s="53"/>
      <c r="L1148" s="53"/>
      <c r="M1148" s="53"/>
      <c r="N1148" s="53"/>
      <c r="O1148" s="53"/>
      <c r="P1148" s="53"/>
      <c r="R1148" s="24"/>
      <c r="S1148" s="179">
        <f t="shared" ref="S1148:AX1148" si="1791">S1119</f>
        <v>0</v>
      </c>
      <c r="T1148" s="179">
        <f t="shared" si="1791"/>
        <v>0</v>
      </c>
      <c r="U1148" s="179">
        <f t="shared" si="1791"/>
        <v>0</v>
      </c>
      <c r="V1148" s="179">
        <f t="shared" si="1791"/>
        <v>0</v>
      </c>
      <c r="W1148" s="179">
        <f t="shared" si="1791"/>
        <v>0</v>
      </c>
      <c r="X1148" s="179">
        <f t="shared" si="1791"/>
        <v>0</v>
      </c>
      <c r="Y1148" s="179">
        <f t="shared" si="1791"/>
        <v>0</v>
      </c>
      <c r="Z1148" s="179">
        <f t="shared" si="1791"/>
        <v>0</v>
      </c>
      <c r="AA1148" s="179">
        <f t="shared" si="1791"/>
        <v>0</v>
      </c>
      <c r="AB1148" s="179">
        <f t="shared" si="1791"/>
        <v>0</v>
      </c>
      <c r="AC1148" s="179">
        <f t="shared" si="1791"/>
        <v>0</v>
      </c>
      <c r="AD1148" s="179">
        <f t="shared" si="1791"/>
        <v>0</v>
      </c>
      <c r="AE1148" s="179">
        <f t="shared" si="1791"/>
        <v>0</v>
      </c>
      <c r="AF1148" s="179">
        <f t="shared" si="1791"/>
        <v>0</v>
      </c>
      <c r="AG1148" s="179">
        <f t="shared" si="1791"/>
        <v>0</v>
      </c>
      <c r="AH1148" s="179">
        <f t="shared" si="1791"/>
        <v>0</v>
      </c>
      <c r="AI1148" s="179">
        <f t="shared" si="1791"/>
        <v>0</v>
      </c>
      <c r="AJ1148" s="179">
        <f t="shared" si="1791"/>
        <v>0</v>
      </c>
      <c r="AK1148" s="179">
        <f t="shared" si="1791"/>
        <v>0</v>
      </c>
      <c r="AL1148" s="179">
        <f t="shared" si="1791"/>
        <v>0</v>
      </c>
      <c r="AM1148" s="179">
        <f t="shared" si="1791"/>
        <v>0</v>
      </c>
      <c r="AN1148" s="179">
        <f t="shared" si="1791"/>
        <v>0</v>
      </c>
      <c r="AO1148" s="179">
        <f t="shared" si="1791"/>
        <v>0</v>
      </c>
      <c r="AP1148" s="179">
        <f t="shared" si="1791"/>
        <v>0</v>
      </c>
      <c r="AQ1148" s="179">
        <f t="shared" si="1791"/>
        <v>0</v>
      </c>
      <c r="AR1148" s="179">
        <f t="shared" si="1791"/>
        <v>0</v>
      </c>
      <c r="AS1148" s="179">
        <f t="shared" si="1791"/>
        <v>0</v>
      </c>
      <c r="AT1148" s="179">
        <f t="shared" si="1791"/>
        <v>0</v>
      </c>
      <c r="AU1148" s="179">
        <f t="shared" si="1791"/>
        <v>0</v>
      </c>
      <c r="AV1148" s="179">
        <f t="shared" si="1791"/>
        <v>0</v>
      </c>
      <c r="AW1148" s="179">
        <f t="shared" si="1791"/>
        <v>0</v>
      </c>
      <c r="AX1148" s="179">
        <f t="shared" si="1791"/>
        <v>0</v>
      </c>
      <c r="AY1148" s="179">
        <f t="shared" ref="AY1148:CD1148" si="1792">AY1119</f>
        <v>0</v>
      </c>
      <c r="AZ1148" s="179">
        <f t="shared" si="1792"/>
        <v>0</v>
      </c>
      <c r="BA1148" s="179">
        <f t="shared" si="1792"/>
        <v>0</v>
      </c>
      <c r="BB1148" s="179">
        <f t="shared" si="1792"/>
        <v>0</v>
      </c>
      <c r="BC1148" s="179">
        <f t="shared" si="1792"/>
        <v>0</v>
      </c>
      <c r="BD1148" s="179">
        <f t="shared" si="1792"/>
        <v>0</v>
      </c>
      <c r="BE1148" s="179">
        <f t="shared" si="1792"/>
        <v>0</v>
      </c>
      <c r="BF1148" s="179">
        <f t="shared" si="1792"/>
        <v>0</v>
      </c>
      <c r="BG1148" s="179">
        <f t="shared" si="1792"/>
        <v>0</v>
      </c>
      <c r="BH1148" s="179">
        <f t="shared" si="1792"/>
        <v>0</v>
      </c>
      <c r="BI1148" s="179">
        <f t="shared" si="1792"/>
        <v>0</v>
      </c>
      <c r="BJ1148" s="179">
        <f t="shared" si="1792"/>
        <v>0</v>
      </c>
      <c r="BK1148" s="179">
        <f t="shared" si="1792"/>
        <v>0</v>
      </c>
      <c r="BL1148" s="179">
        <f t="shared" si="1792"/>
        <v>0</v>
      </c>
      <c r="BM1148" s="179">
        <f t="shared" si="1792"/>
        <v>0</v>
      </c>
      <c r="BN1148" s="179">
        <f t="shared" si="1792"/>
        <v>0</v>
      </c>
      <c r="BO1148" s="179">
        <f t="shared" si="1792"/>
        <v>0</v>
      </c>
      <c r="BP1148" s="179">
        <f t="shared" si="1792"/>
        <v>0</v>
      </c>
      <c r="BQ1148" s="179">
        <f t="shared" si="1792"/>
        <v>0</v>
      </c>
      <c r="BR1148" s="179">
        <f t="shared" si="1792"/>
        <v>0</v>
      </c>
      <c r="BS1148" s="179">
        <f t="shared" si="1792"/>
        <v>0</v>
      </c>
      <c r="BT1148" s="179">
        <f t="shared" si="1792"/>
        <v>0</v>
      </c>
      <c r="BU1148" s="179">
        <f t="shared" si="1792"/>
        <v>0</v>
      </c>
      <c r="BV1148" s="179">
        <f t="shared" si="1792"/>
        <v>0</v>
      </c>
      <c r="BW1148" s="179">
        <f t="shared" si="1792"/>
        <v>0</v>
      </c>
      <c r="BX1148" s="179">
        <f t="shared" si="1792"/>
        <v>0</v>
      </c>
      <c r="BY1148" s="179">
        <f t="shared" si="1792"/>
        <v>0</v>
      </c>
      <c r="BZ1148" s="179">
        <f t="shared" si="1792"/>
        <v>0</v>
      </c>
      <c r="CA1148" s="179">
        <f t="shared" si="1792"/>
        <v>0</v>
      </c>
      <c r="CB1148" s="179">
        <f t="shared" si="1792"/>
        <v>0</v>
      </c>
      <c r="CC1148" s="179">
        <f t="shared" si="1792"/>
        <v>0</v>
      </c>
      <c r="CD1148" s="179">
        <f t="shared" si="1792"/>
        <v>0</v>
      </c>
      <c r="CE1148" s="179">
        <f t="shared" ref="CE1148:CL1148" si="1793">CE1119</f>
        <v>0</v>
      </c>
      <c r="CF1148" s="179">
        <f t="shared" si="1793"/>
        <v>0</v>
      </c>
      <c r="CG1148" s="179">
        <f t="shared" si="1793"/>
        <v>0</v>
      </c>
      <c r="CH1148" s="179">
        <f t="shared" si="1793"/>
        <v>0</v>
      </c>
      <c r="CI1148" s="179">
        <f t="shared" si="1793"/>
        <v>0</v>
      </c>
      <c r="CJ1148" s="179">
        <f t="shared" si="1793"/>
        <v>0</v>
      </c>
      <c r="CK1148" s="179">
        <f t="shared" si="1793"/>
        <v>0</v>
      </c>
      <c r="CL1148" s="179">
        <f t="shared" si="1793"/>
        <v>0</v>
      </c>
      <c r="CO1148" s="179">
        <f t="shared" ref="CO1148:DL1148" si="1794">CO1119</f>
        <v>0</v>
      </c>
      <c r="CP1148" s="179">
        <f t="shared" si="1794"/>
        <v>0</v>
      </c>
      <c r="CQ1148" s="179">
        <f t="shared" si="1794"/>
        <v>0</v>
      </c>
      <c r="CR1148" s="179">
        <f t="shared" si="1794"/>
        <v>0</v>
      </c>
      <c r="CS1148" s="179">
        <f t="shared" si="1794"/>
        <v>0</v>
      </c>
      <c r="CT1148" s="179">
        <f t="shared" si="1794"/>
        <v>0</v>
      </c>
      <c r="CU1148" s="179">
        <f t="shared" si="1794"/>
        <v>0</v>
      </c>
      <c r="CV1148" s="179">
        <f t="shared" si="1794"/>
        <v>0</v>
      </c>
      <c r="CW1148" s="179">
        <f t="shared" si="1794"/>
        <v>0</v>
      </c>
      <c r="CX1148" s="179">
        <f t="shared" si="1794"/>
        <v>0</v>
      </c>
      <c r="CY1148" s="179">
        <f t="shared" si="1794"/>
        <v>0</v>
      </c>
      <c r="CZ1148" s="179">
        <f t="shared" si="1794"/>
        <v>0</v>
      </c>
      <c r="DA1148" s="179">
        <f t="shared" si="1794"/>
        <v>0</v>
      </c>
      <c r="DB1148" s="179">
        <f t="shared" si="1794"/>
        <v>0</v>
      </c>
      <c r="DC1148" s="179">
        <f t="shared" si="1794"/>
        <v>0</v>
      </c>
      <c r="DD1148" s="179">
        <f t="shared" si="1794"/>
        <v>0</v>
      </c>
      <c r="DE1148" s="179">
        <f t="shared" si="1794"/>
        <v>0</v>
      </c>
      <c r="DF1148" s="179">
        <f t="shared" si="1794"/>
        <v>0</v>
      </c>
      <c r="DG1148" s="179">
        <f t="shared" si="1794"/>
        <v>0</v>
      </c>
      <c r="DH1148" s="179">
        <f t="shared" si="1794"/>
        <v>0</v>
      </c>
      <c r="DI1148" s="179">
        <f t="shared" si="1794"/>
        <v>0</v>
      </c>
      <c r="DJ1148" s="179">
        <f t="shared" si="1794"/>
        <v>0</v>
      </c>
      <c r="DK1148" s="179">
        <f t="shared" si="1794"/>
        <v>0</v>
      </c>
      <c r="DL1148" s="179">
        <f t="shared" si="1794"/>
        <v>0</v>
      </c>
    </row>
    <row r="1149" spans="1:116" x14ac:dyDescent="0.4">
      <c r="B1149" t="s">
        <v>332</v>
      </c>
      <c r="D1149" t="s">
        <v>865</v>
      </c>
      <c r="E1149" s="8" t="str">
        <f t="shared" si="1587"/>
        <v>1149 LTERMY-S</v>
      </c>
      <c r="G1149" s="136" t="str">
        <f>G1121</f>
        <v>Primary volume driver</v>
      </c>
      <c r="H1149" s="12"/>
      <c r="I1149" s="60"/>
      <c r="J1149" s="60"/>
      <c r="K1149" s="15"/>
      <c r="L1149" s="15"/>
      <c r="M1149" s="15"/>
      <c r="N1149" s="15"/>
      <c r="O1149" s="15"/>
      <c r="P1149" s="15"/>
      <c r="R1149" s="15"/>
      <c r="S1149" s="179" t="str">
        <f t="shared" ref="S1149:AX1149" si="1795">S1120</f>
        <v>S$16</v>
      </c>
      <c r="T1149" s="179" t="str">
        <f t="shared" si="1795"/>
        <v>T$16</v>
      </c>
      <c r="U1149" s="179" t="str">
        <f t="shared" si="1795"/>
        <v>U$16</v>
      </c>
      <c r="V1149" s="179" t="str">
        <f t="shared" si="1795"/>
        <v>V$16</v>
      </c>
      <c r="W1149" s="179" t="str">
        <f t="shared" si="1795"/>
        <v>W$16</v>
      </c>
      <c r="X1149" s="179" t="str">
        <f t="shared" si="1795"/>
        <v>X$16</v>
      </c>
      <c r="Y1149" s="179" t="str">
        <f t="shared" si="1795"/>
        <v>Y$16</v>
      </c>
      <c r="Z1149" s="179" t="str">
        <f t="shared" si="1795"/>
        <v>Z$16</v>
      </c>
      <c r="AA1149" s="179" t="str">
        <f t="shared" si="1795"/>
        <v>AA$16</v>
      </c>
      <c r="AB1149" s="179" t="str">
        <f t="shared" si="1795"/>
        <v>AB$16</v>
      </c>
      <c r="AC1149" s="179" t="str">
        <f t="shared" si="1795"/>
        <v>AC$16</v>
      </c>
      <c r="AD1149" s="179" t="str">
        <f t="shared" si="1795"/>
        <v>AD$16</v>
      </c>
      <c r="AE1149" s="179" t="str">
        <f t="shared" si="1795"/>
        <v>AE$16</v>
      </c>
      <c r="AF1149" s="179" t="str">
        <f t="shared" si="1795"/>
        <v>AF$16</v>
      </c>
      <c r="AG1149" s="179" t="str">
        <f t="shared" si="1795"/>
        <v>AG$16</v>
      </c>
      <c r="AH1149" s="179" t="str">
        <f t="shared" si="1795"/>
        <v>AH$16</v>
      </c>
      <c r="AI1149" s="179" t="str">
        <f t="shared" si="1795"/>
        <v>AI$16</v>
      </c>
      <c r="AJ1149" s="179" t="str">
        <f t="shared" si="1795"/>
        <v>AJ$16</v>
      </c>
      <c r="AK1149" s="179" t="str">
        <f t="shared" si="1795"/>
        <v>AK$16</v>
      </c>
      <c r="AL1149" s="179" t="str">
        <f t="shared" si="1795"/>
        <v>AL$16</v>
      </c>
      <c r="AM1149" s="179" t="str">
        <f t="shared" si="1795"/>
        <v>AM$16</v>
      </c>
      <c r="AN1149" s="179" t="str">
        <f t="shared" si="1795"/>
        <v>AN$16</v>
      </c>
      <c r="AO1149" s="179" t="str">
        <f t="shared" si="1795"/>
        <v>AO$16</v>
      </c>
      <c r="AP1149" s="179" t="str">
        <f t="shared" si="1795"/>
        <v>AP$16</v>
      </c>
      <c r="AQ1149" s="179" t="str">
        <f t="shared" si="1795"/>
        <v>AQ$16</v>
      </c>
      <c r="AR1149" s="179" t="str">
        <f t="shared" si="1795"/>
        <v>AR$16</v>
      </c>
      <c r="AS1149" s="179" t="str">
        <f t="shared" si="1795"/>
        <v>AS$16</v>
      </c>
      <c r="AT1149" s="179" t="str">
        <f t="shared" si="1795"/>
        <v>AT$16</v>
      </c>
      <c r="AU1149" s="179" t="str">
        <f t="shared" si="1795"/>
        <v>AU$16</v>
      </c>
      <c r="AV1149" s="179" t="str">
        <f t="shared" si="1795"/>
        <v>AV$16</v>
      </c>
      <c r="AW1149" s="179" t="str">
        <f t="shared" si="1795"/>
        <v>AW$16</v>
      </c>
      <c r="AX1149" s="179" t="str">
        <f t="shared" si="1795"/>
        <v>AX$16</v>
      </c>
      <c r="AY1149" s="179" t="str">
        <f t="shared" ref="AY1149:CD1149" si="1796">AY1120</f>
        <v>AY$16</v>
      </c>
      <c r="AZ1149" s="179" t="str">
        <f t="shared" si="1796"/>
        <v>AZ$16</v>
      </c>
      <c r="BA1149" s="179" t="str">
        <f t="shared" si="1796"/>
        <v>BA$16</v>
      </c>
      <c r="BB1149" s="179" t="str">
        <f t="shared" si="1796"/>
        <v>BB$16</v>
      </c>
      <c r="BC1149" s="179" t="str">
        <f t="shared" si="1796"/>
        <v>BC$16</v>
      </c>
      <c r="BD1149" s="179" t="str">
        <f t="shared" si="1796"/>
        <v>BD$16</v>
      </c>
      <c r="BE1149" s="179" t="str">
        <f t="shared" si="1796"/>
        <v>BE$16</v>
      </c>
      <c r="BF1149" s="179" t="str">
        <f t="shared" si="1796"/>
        <v>BF$16</v>
      </c>
      <c r="BG1149" s="179" t="str">
        <f t="shared" si="1796"/>
        <v>BG$16</v>
      </c>
      <c r="BH1149" s="179" t="str">
        <f t="shared" si="1796"/>
        <v>BH$16</v>
      </c>
      <c r="BI1149" s="179" t="str">
        <f t="shared" si="1796"/>
        <v>BI$16</v>
      </c>
      <c r="BJ1149" s="179" t="str">
        <f t="shared" si="1796"/>
        <v>BJ$16</v>
      </c>
      <c r="BK1149" s="179" t="str">
        <f t="shared" si="1796"/>
        <v>BK$16</v>
      </c>
      <c r="BL1149" s="179" t="str">
        <f t="shared" si="1796"/>
        <v>BL$16</v>
      </c>
      <c r="BM1149" s="179" t="str">
        <f t="shared" si="1796"/>
        <v>BM$16</v>
      </c>
      <c r="BN1149" s="179" t="str">
        <f t="shared" si="1796"/>
        <v>BN$16</v>
      </c>
      <c r="BO1149" s="179" t="str">
        <f t="shared" si="1796"/>
        <v>BO$16</v>
      </c>
      <c r="BP1149" s="179" t="str">
        <f t="shared" si="1796"/>
        <v>BP$16</v>
      </c>
      <c r="BQ1149" s="179" t="str">
        <f t="shared" si="1796"/>
        <v>BQ$16</v>
      </c>
      <c r="BR1149" s="179" t="str">
        <f t="shared" si="1796"/>
        <v>BR$16</v>
      </c>
      <c r="BS1149" s="179" t="str">
        <f t="shared" si="1796"/>
        <v>BS$16</v>
      </c>
      <c r="BT1149" s="179" t="str">
        <f t="shared" si="1796"/>
        <v>BT$16</v>
      </c>
      <c r="BU1149" s="179" t="str">
        <f t="shared" si="1796"/>
        <v>BU$16</v>
      </c>
      <c r="BV1149" s="179" t="str">
        <f t="shared" si="1796"/>
        <v>BV$16</v>
      </c>
      <c r="BW1149" s="179" t="str">
        <f t="shared" si="1796"/>
        <v>BW$16</v>
      </c>
      <c r="BX1149" s="179" t="str">
        <f t="shared" si="1796"/>
        <v>BX$16</v>
      </c>
      <c r="BY1149" s="179" t="str">
        <f t="shared" si="1796"/>
        <v>BY$16</v>
      </c>
      <c r="BZ1149" s="179" t="str">
        <f t="shared" si="1796"/>
        <v>BZ$16</v>
      </c>
      <c r="CA1149" s="179" t="str">
        <f t="shared" si="1796"/>
        <v>CA$16</v>
      </c>
      <c r="CB1149" s="179" t="str">
        <f t="shared" si="1796"/>
        <v>CB$16</v>
      </c>
      <c r="CC1149" s="179" t="str">
        <f t="shared" si="1796"/>
        <v>CC$16</v>
      </c>
      <c r="CD1149" s="179" t="str">
        <f t="shared" si="1796"/>
        <v>CD$16</v>
      </c>
      <c r="CE1149" s="179" t="str">
        <f t="shared" ref="CE1149:CL1149" si="1797">CE1120</f>
        <v>CE$16</v>
      </c>
      <c r="CF1149" s="179" t="str">
        <f t="shared" si="1797"/>
        <v>CF$16</v>
      </c>
      <c r="CG1149" s="179" t="str">
        <f t="shared" si="1797"/>
        <v>CG$16</v>
      </c>
      <c r="CH1149" s="179" t="str">
        <f t="shared" si="1797"/>
        <v>CH$16</v>
      </c>
      <c r="CI1149" s="179" t="str">
        <f t="shared" si="1797"/>
        <v>CI$16</v>
      </c>
      <c r="CJ1149" s="179" t="str">
        <f t="shared" si="1797"/>
        <v>CJ$16</v>
      </c>
      <c r="CK1149" s="179" t="str">
        <f t="shared" si="1797"/>
        <v>CK$16</v>
      </c>
      <c r="CL1149" s="179" t="str">
        <f t="shared" si="1797"/>
        <v>CL$16</v>
      </c>
      <c r="CN1149" s="60"/>
      <c r="CO1149" s="179" t="str">
        <f t="shared" ref="CO1149:DL1149" si="1798">CO1120</f>
        <v>CO$16</v>
      </c>
      <c r="CP1149" s="179" t="str">
        <f t="shared" si="1798"/>
        <v>CP$16</v>
      </c>
      <c r="CQ1149" s="179" t="str">
        <f t="shared" si="1798"/>
        <v>CQ$16</v>
      </c>
      <c r="CR1149" s="179" t="str">
        <f t="shared" si="1798"/>
        <v>CR$16</v>
      </c>
      <c r="CS1149" s="179" t="str">
        <f t="shared" si="1798"/>
        <v>CS$16</v>
      </c>
      <c r="CT1149" s="179" t="str">
        <f t="shared" si="1798"/>
        <v>CT$16</v>
      </c>
      <c r="CU1149" s="179" t="str">
        <f t="shared" si="1798"/>
        <v>CU$16</v>
      </c>
      <c r="CV1149" s="179" t="str">
        <f t="shared" si="1798"/>
        <v>CV$16</v>
      </c>
      <c r="CW1149" s="179" t="str">
        <f t="shared" si="1798"/>
        <v>CW$16</v>
      </c>
      <c r="CX1149" s="179" t="str">
        <f t="shared" si="1798"/>
        <v>CX$16</v>
      </c>
      <c r="CY1149" s="179" t="str">
        <f t="shared" si="1798"/>
        <v>CY$16</v>
      </c>
      <c r="CZ1149" s="179" t="str">
        <f t="shared" si="1798"/>
        <v>CZ$16</v>
      </c>
      <c r="DA1149" s="179" t="str">
        <f t="shared" si="1798"/>
        <v>DA$16</v>
      </c>
      <c r="DB1149" s="179" t="str">
        <f t="shared" si="1798"/>
        <v>DB$16</v>
      </c>
      <c r="DC1149" s="179" t="str">
        <f t="shared" si="1798"/>
        <v>DC$16</v>
      </c>
      <c r="DD1149" s="179" t="str">
        <f t="shared" si="1798"/>
        <v>DD$16</v>
      </c>
      <c r="DE1149" s="179" t="str">
        <f t="shared" si="1798"/>
        <v>DE$16</v>
      </c>
      <c r="DF1149" s="179" t="str">
        <f t="shared" si="1798"/>
        <v>DF$16</v>
      </c>
      <c r="DG1149" s="179" t="str">
        <f t="shared" si="1798"/>
        <v>DG$16</v>
      </c>
      <c r="DH1149" s="179" t="str">
        <f t="shared" si="1798"/>
        <v>DH$16</v>
      </c>
      <c r="DI1149" s="179" t="str">
        <f t="shared" si="1798"/>
        <v>DI$16</v>
      </c>
      <c r="DJ1149" s="179" t="str">
        <f t="shared" si="1798"/>
        <v>DJ$16</v>
      </c>
      <c r="DK1149" s="179" t="str">
        <f t="shared" si="1798"/>
        <v>DK$16</v>
      </c>
      <c r="DL1149" s="179" t="str">
        <f t="shared" si="1798"/>
        <v>DL$16</v>
      </c>
    </row>
    <row r="1150" spans="1:116" x14ac:dyDescent="0.4">
      <c r="B1150" t="s">
        <v>332</v>
      </c>
      <c r="D1150" t="s">
        <v>865</v>
      </c>
      <c r="E1150" s="8" t="str">
        <f t="shared" si="1587"/>
        <v>1150 LTERMY-S</v>
      </c>
      <c r="G1150" s="191" t="str">
        <f>G1126</f>
        <v>Rolling fixed term loan - multiple borrowings w/ annual control:</v>
      </c>
      <c r="H1150" s="12"/>
      <c r="I1150" s="60"/>
      <c r="J1150" s="60"/>
      <c r="K1150" s="15"/>
      <c r="L1150" s="15"/>
      <c r="M1150" s="15"/>
      <c r="N1150" s="15"/>
      <c r="O1150" s="15"/>
      <c r="P1150" s="15"/>
      <c r="R1150" s="15"/>
      <c r="S1150" s="179" t="str">
        <f t="shared" ref="S1150:AX1150" si="1799">S1121</f>
        <v>S$17</v>
      </c>
      <c r="T1150" s="179" t="str">
        <f t="shared" si="1799"/>
        <v>T$17</v>
      </c>
      <c r="U1150" s="179" t="str">
        <f t="shared" si="1799"/>
        <v>U$17</v>
      </c>
      <c r="V1150" s="179" t="str">
        <f t="shared" si="1799"/>
        <v>V$17</v>
      </c>
      <c r="W1150" s="179" t="str">
        <f t="shared" si="1799"/>
        <v>W$17</v>
      </c>
      <c r="X1150" s="179" t="str">
        <f t="shared" si="1799"/>
        <v>X$17</v>
      </c>
      <c r="Y1150" s="179" t="str">
        <f t="shared" si="1799"/>
        <v>Y$17</v>
      </c>
      <c r="Z1150" s="179" t="str">
        <f t="shared" si="1799"/>
        <v>Z$17</v>
      </c>
      <c r="AA1150" s="179" t="str">
        <f t="shared" si="1799"/>
        <v>AA$17</v>
      </c>
      <c r="AB1150" s="179" t="str">
        <f t="shared" si="1799"/>
        <v>AB$17</v>
      </c>
      <c r="AC1150" s="179" t="str">
        <f t="shared" si="1799"/>
        <v>AC$17</v>
      </c>
      <c r="AD1150" s="179" t="str">
        <f t="shared" si="1799"/>
        <v>AD$17</v>
      </c>
      <c r="AE1150" s="179" t="str">
        <f t="shared" si="1799"/>
        <v>AE$17</v>
      </c>
      <c r="AF1150" s="179" t="str">
        <f t="shared" si="1799"/>
        <v>AF$17</v>
      </c>
      <c r="AG1150" s="179" t="str">
        <f t="shared" si="1799"/>
        <v>AG$17</v>
      </c>
      <c r="AH1150" s="179" t="str">
        <f t="shared" si="1799"/>
        <v>AH$17</v>
      </c>
      <c r="AI1150" s="179" t="str">
        <f t="shared" si="1799"/>
        <v>AI$17</v>
      </c>
      <c r="AJ1150" s="179" t="str">
        <f t="shared" si="1799"/>
        <v>AJ$17</v>
      </c>
      <c r="AK1150" s="179" t="str">
        <f t="shared" si="1799"/>
        <v>AK$17</v>
      </c>
      <c r="AL1150" s="179" t="str">
        <f t="shared" si="1799"/>
        <v>AL$17</v>
      </c>
      <c r="AM1150" s="179" t="str">
        <f t="shared" si="1799"/>
        <v>AM$17</v>
      </c>
      <c r="AN1150" s="179" t="str">
        <f t="shared" si="1799"/>
        <v>AN$17</v>
      </c>
      <c r="AO1150" s="179" t="str">
        <f t="shared" si="1799"/>
        <v>AO$17</v>
      </c>
      <c r="AP1150" s="179" t="str">
        <f t="shared" si="1799"/>
        <v>AP$17</v>
      </c>
      <c r="AQ1150" s="179" t="str">
        <f t="shared" si="1799"/>
        <v>AQ$17</v>
      </c>
      <c r="AR1150" s="179" t="str">
        <f t="shared" si="1799"/>
        <v>AR$17</v>
      </c>
      <c r="AS1150" s="179" t="str">
        <f t="shared" si="1799"/>
        <v>AS$17</v>
      </c>
      <c r="AT1150" s="179" t="str">
        <f t="shared" si="1799"/>
        <v>AT$17</v>
      </c>
      <c r="AU1150" s="179" t="str">
        <f t="shared" si="1799"/>
        <v>AU$17</v>
      </c>
      <c r="AV1150" s="179" t="str">
        <f t="shared" si="1799"/>
        <v>AV$17</v>
      </c>
      <c r="AW1150" s="179" t="str">
        <f t="shared" si="1799"/>
        <v>AW$17</v>
      </c>
      <c r="AX1150" s="179" t="str">
        <f t="shared" si="1799"/>
        <v>AX$17</v>
      </c>
      <c r="AY1150" s="179" t="str">
        <f t="shared" ref="AY1150:CD1150" si="1800">AY1121</f>
        <v>AY$17</v>
      </c>
      <c r="AZ1150" s="179" t="str">
        <f t="shared" si="1800"/>
        <v>AZ$17</v>
      </c>
      <c r="BA1150" s="179" t="str">
        <f t="shared" si="1800"/>
        <v>BA$17</v>
      </c>
      <c r="BB1150" s="179" t="str">
        <f t="shared" si="1800"/>
        <v>BB$17</v>
      </c>
      <c r="BC1150" s="179" t="str">
        <f t="shared" si="1800"/>
        <v>BC$17</v>
      </c>
      <c r="BD1150" s="179" t="str">
        <f t="shared" si="1800"/>
        <v>BD$17</v>
      </c>
      <c r="BE1150" s="179" t="str">
        <f t="shared" si="1800"/>
        <v>BE$17</v>
      </c>
      <c r="BF1150" s="179" t="str">
        <f t="shared" si="1800"/>
        <v>BF$17</v>
      </c>
      <c r="BG1150" s="179" t="str">
        <f t="shared" si="1800"/>
        <v>BG$17</v>
      </c>
      <c r="BH1150" s="179" t="str">
        <f t="shared" si="1800"/>
        <v>BH$17</v>
      </c>
      <c r="BI1150" s="179" t="str">
        <f t="shared" si="1800"/>
        <v>BI$17</v>
      </c>
      <c r="BJ1150" s="179" t="str">
        <f t="shared" si="1800"/>
        <v>BJ$17</v>
      </c>
      <c r="BK1150" s="179" t="str">
        <f t="shared" si="1800"/>
        <v>BK$17</v>
      </c>
      <c r="BL1150" s="179" t="str">
        <f t="shared" si="1800"/>
        <v>BL$17</v>
      </c>
      <c r="BM1150" s="179" t="str">
        <f t="shared" si="1800"/>
        <v>BM$17</v>
      </c>
      <c r="BN1150" s="179" t="str">
        <f t="shared" si="1800"/>
        <v>BN$17</v>
      </c>
      <c r="BO1150" s="179" t="str">
        <f t="shared" si="1800"/>
        <v>BO$17</v>
      </c>
      <c r="BP1150" s="179" t="str">
        <f t="shared" si="1800"/>
        <v>BP$17</v>
      </c>
      <c r="BQ1150" s="179" t="str">
        <f t="shared" si="1800"/>
        <v>BQ$17</v>
      </c>
      <c r="BR1150" s="179" t="str">
        <f t="shared" si="1800"/>
        <v>BR$17</v>
      </c>
      <c r="BS1150" s="179" t="str">
        <f t="shared" si="1800"/>
        <v>BS$17</v>
      </c>
      <c r="BT1150" s="179" t="str">
        <f t="shared" si="1800"/>
        <v>BT$17</v>
      </c>
      <c r="BU1150" s="179" t="str">
        <f t="shared" si="1800"/>
        <v>BU$17</v>
      </c>
      <c r="BV1150" s="179" t="str">
        <f t="shared" si="1800"/>
        <v>BV$17</v>
      </c>
      <c r="BW1150" s="179" t="str">
        <f t="shared" si="1800"/>
        <v>BW$17</v>
      </c>
      <c r="BX1150" s="179" t="str">
        <f t="shared" si="1800"/>
        <v>BX$17</v>
      </c>
      <c r="BY1150" s="179" t="str">
        <f t="shared" si="1800"/>
        <v>BY$17</v>
      </c>
      <c r="BZ1150" s="179" t="str">
        <f t="shared" si="1800"/>
        <v>BZ$17</v>
      </c>
      <c r="CA1150" s="179" t="str">
        <f t="shared" si="1800"/>
        <v>CA$17</v>
      </c>
      <c r="CB1150" s="179" t="str">
        <f t="shared" si="1800"/>
        <v>CB$17</v>
      </c>
      <c r="CC1150" s="179" t="str">
        <f t="shared" si="1800"/>
        <v>CC$17</v>
      </c>
      <c r="CD1150" s="179" t="str">
        <f t="shared" si="1800"/>
        <v>CD$17</v>
      </c>
      <c r="CE1150" s="179" t="str">
        <f t="shared" ref="CE1150:CL1150" si="1801">CE1121</f>
        <v>CE$17</v>
      </c>
      <c r="CF1150" s="179" t="str">
        <f t="shared" si="1801"/>
        <v>CF$17</v>
      </c>
      <c r="CG1150" s="179" t="str">
        <f t="shared" si="1801"/>
        <v>CG$17</v>
      </c>
      <c r="CH1150" s="179" t="str">
        <f t="shared" si="1801"/>
        <v>CH$17</v>
      </c>
      <c r="CI1150" s="179" t="str">
        <f t="shared" si="1801"/>
        <v>CI$17</v>
      </c>
      <c r="CJ1150" s="179" t="str">
        <f t="shared" si="1801"/>
        <v>CJ$17</v>
      </c>
      <c r="CK1150" s="179" t="str">
        <f t="shared" si="1801"/>
        <v>CK$17</v>
      </c>
      <c r="CL1150" s="179" t="str">
        <f t="shared" si="1801"/>
        <v>CL$17</v>
      </c>
      <c r="CN1150" s="60"/>
      <c r="CO1150" s="179" t="str">
        <f t="shared" ref="CO1150:DL1150" si="1802">CO1121</f>
        <v>CO$17</v>
      </c>
      <c r="CP1150" s="179" t="str">
        <f t="shared" si="1802"/>
        <v>CP$17</v>
      </c>
      <c r="CQ1150" s="179" t="str">
        <f t="shared" si="1802"/>
        <v>CQ$17</v>
      </c>
      <c r="CR1150" s="179" t="str">
        <f t="shared" si="1802"/>
        <v>CR$17</v>
      </c>
      <c r="CS1150" s="179" t="str">
        <f t="shared" si="1802"/>
        <v>CS$17</v>
      </c>
      <c r="CT1150" s="179" t="str">
        <f t="shared" si="1802"/>
        <v>CT$17</v>
      </c>
      <c r="CU1150" s="179" t="str">
        <f t="shared" si="1802"/>
        <v>CU$17</v>
      </c>
      <c r="CV1150" s="179" t="str">
        <f t="shared" si="1802"/>
        <v>CV$17</v>
      </c>
      <c r="CW1150" s="179" t="str">
        <f t="shared" si="1802"/>
        <v>CW$17</v>
      </c>
      <c r="CX1150" s="179" t="str">
        <f t="shared" si="1802"/>
        <v>CX$17</v>
      </c>
      <c r="CY1150" s="179" t="str">
        <f t="shared" si="1802"/>
        <v>CY$17</v>
      </c>
      <c r="CZ1150" s="179" t="str">
        <f t="shared" si="1802"/>
        <v>CZ$17</v>
      </c>
      <c r="DA1150" s="179" t="str">
        <f t="shared" si="1802"/>
        <v>DA$17</v>
      </c>
      <c r="DB1150" s="179" t="str">
        <f t="shared" si="1802"/>
        <v>DB$17</v>
      </c>
      <c r="DC1150" s="179" t="str">
        <f t="shared" si="1802"/>
        <v>DC$17</v>
      </c>
      <c r="DD1150" s="179" t="str">
        <f t="shared" si="1802"/>
        <v>DD$17</v>
      </c>
      <c r="DE1150" s="179" t="str">
        <f t="shared" si="1802"/>
        <v>DE$17</v>
      </c>
      <c r="DF1150" s="179" t="str">
        <f t="shared" si="1802"/>
        <v>DF$17</v>
      </c>
      <c r="DG1150" s="179" t="str">
        <f t="shared" si="1802"/>
        <v>DG$17</v>
      </c>
      <c r="DH1150" s="179" t="str">
        <f t="shared" si="1802"/>
        <v>DH$17</v>
      </c>
      <c r="DI1150" s="179" t="str">
        <f t="shared" si="1802"/>
        <v>DI$17</v>
      </c>
      <c r="DJ1150" s="179" t="str">
        <f t="shared" si="1802"/>
        <v>DJ$17</v>
      </c>
      <c r="DK1150" s="179" t="str">
        <f t="shared" si="1802"/>
        <v>DK$17</v>
      </c>
      <c r="DL1150" s="179" t="str">
        <f t="shared" si="1802"/>
        <v>DL$17</v>
      </c>
    </row>
    <row r="1151" spans="1:116" x14ac:dyDescent="0.4">
      <c r="B1151" t="s">
        <v>332</v>
      </c>
      <c r="D1151" t="s">
        <v>865</v>
      </c>
      <c r="E1151" s="8" t="str">
        <f t="shared" si="1587"/>
        <v>1151 LTERMY-S</v>
      </c>
      <c r="G1151" s="241" t="str">
        <f>IFERROR(SUBSTITUTE(TRIM(MID(G1126, SEARCH("-", G1126) + 1, LEN(G1126))),":",""),"no unit")</f>
        <v>multiple borrowings w/ annual control</v>
      </c>
      <c r="H1151" s="12"/>
      <c r="I1151" s="60"/>
      <c r="J1151" s="60"/>
      <c r="K1151" s="15"/>
      <c r="L1151" s="15"/>
      <c r="M1151" s="15"/>
      <c r="N1151" s="15"/>
      <c r="O1151" s="15"/>
      <c r="P1151" s="15"/>
      <c r="R1151" s="15"/>
      <c r="S1151" s="179"/>
      <c r="T1151" s="179"/>
      <c r="U1151" s="179"/>
      <c r="V1151" s="179"/>
      <c r="W1151" s="179"/>
      <c r="X1151" s="179"/>
      <c r="Y1151" s="179"/>
      <c r="Z1151" s="179"/>
      <c r="AA1151" s="179"/>
      <c r="AB1151" s="179"/>
      <c r="AC1151" s="179"/>
      <c r="AD1151" s="179"/>
      <c r="AE1151" s="179"/>
      <c r="AF1151" s="179"/>
      <c r="AG1151" s="179"/>
      <c r="AH1151" s="179"/>
      <c r="AI1151" s="179"/>
      <c r="AJ1151" s="179"/>
      <c r="AK1151" s="179"/>
      <c r="AL1151" s="179"/>
      <c r="AM1151" s="179"/>
      <c r="AN1151" s="179"/>
      <c r="AO1151" s="179"/>
      <c r="AP1151" s="179"/>
      <c r="AQ1151" s="179"/>
      <c r="AR1151" s="179"/>
      <c r="AS1151" s="179"/>
      <c r="AT1151" s="179"/>
      <c r="AU1151" s="179"/>
      <c r="AV1151" s="179"/>
      <c r="AW1151" s="179"/>
      <c r="AX1151" s="179"/>
      <c r="AY1151" s="179"/>
      <c r="AZ1151" s="179"/>
      <c r="BA1151" s="179"/>
      <c r="BB1151" s="179"/>
      <c r="BC1151" s="179"/>
      <c r="BD1151" s="179"/>
      <c r="BE1151" s="179"/>
      <c r="BF1151" s="179"/>
      <c r="BG1151" s="179"/>
      <c r="BH1151" s="179"/>
      <c r="BI1151" s="179"/>
      <c r="BJ1151" s="179"/>
      <c r="BK1151" s="179"/>
      <c r="BL1151" s="179"/>
      <c r="BM1151" s="179"/>
      <c r="BN1151" s="179"/>
      <c r="BO1151" s="179"/>
      <c r="BP1151" s="179"/>
      <c r="BQ1151" s="179"/>
      <c r="BR1151" s="179"/>
      <c r="BS1151" s="179"/>
      <c r="BT1151" s="179"/>
      <c r="BU1151" s="179"/>
      <c r="BV1151" s="179"/>
      <c r="BW1151" s="179"/>
      <c r="BX1151" s="179"/>
      <c r="BY1151" s="179"/>
      <c r="BZ1151" s="179"/>
      <c r="CA1151" s="179"/>
      <c r="CB1151" s="179"/>
      <c r="CC1151" s="179"/>
      <c r="CD1151" s="179"/>
      <c r="CE1151" s="179"/>
      <c r="CF1151" s="179"/>
      <c r="CG1151" s="179"/>
      <c r="CH1151" s="179"/>
      <c r="CI1151" s="179"/>
      <c r="CJ1151" s="179"/>
      <c r="CK1151" s="179"/>
      <c r="CL1151" s="179"/>
      <c r="CN1151" s="60"/>
      <c r="CO1151" s="179"/>
      <c r="CP1151" s="179"/>
      <c r="CQ1151" s="179"/>
      <c r="CR1151" s="179"/>
      <c r="CS1151" s="179"/>
      <c r="CT1151" s="179"/>
      <c r="CU1151" s="179"/>
      <c r="CV1151" s="179"/>
      <c r="CW1151" s="179"/>
      <c r="CX1151" s="179"/>
      <c r="CY1151" s="179"/>
      <c r="CZ1151" s="179"/>
      <c r="DA1151" s="179"/>
      <c r="DB1151" s="179"/>
      <c r="DC1151" s="179"/>
      <c r="DD1151" s="179"/>
      <c r="DE1151" s="179"/>
      <c r="DF1151" s="179"/>
      <c r="DG1151" s="179"/>
      <c r="DH1151" s="179"/>
      <c r="DI1151" s="179"/>
      <c r="DJ1151" s="179"/>
      <c r="DK1151" s="179"/>
      <c r="DL1151" s="179"/>
    </row>
    <row r="1152" spans="1:116" x14ac:dyDescent="0.4">
      <c r="A1152" s="3"/>
      <c r="B1152" t="s">
        <v>332</v>
      </c>
      <c r="D1152" t="s">
        <v>865</v>
      </c>
      <c r="E1152" s="8" t="str">
        <f t="shared" si="1587"/>
        <v>1152 LTERMY-S</v>
      </c>
      <c r="G1152" s="191" t="str">
        <f>G1124</f>
        <v>Secondary revenue driver</v>
      </c>
      <c r="H1152" s="90"/>
      <c r="I1152" s="213"/>
      <c r="J1152" s="213"/>
      <c r="K1152" s="214"/>
      <c r="L1152" s="214"/>
      <c r="M1152" s="214"/>
      <c r="N1152" s="214"/>
      <c r="O1152" s="214"/>
      <c r="P1152" s="214"/>
      <c r="R1152" s="214"/>
      <c r="S1152" s="4" t="str">
        <f t="shared" ref="S1152:AX1152" si="1803">ADDRESS(ROW(S1137),COLUMN(S1137),2)</f>
        <v>S$1137</v>
      </c>
      <c r="T1152" s="4" t="str">
        <f t="shared" si="1803"/>
        <v>T$1137</v>
      </c>
      <c r="U1152" s="4" t="str">
        <f t="shared" si="1803"/>
        <v>U$1137</v>
      </c>
      <c r="V1152" s="4" t="str">
        <f t="shared" si="1803"/>
        <v>V$1137</v>
      </c>
      <c r="W1152" s="4" t="str">
        <f t="shared" si="1803"/>
        <v>W$1137</v>
      </c>
      <c r="X1152" s="4" t="str">
        <f t="shared" si="1803"/>
        <v>X$1137</v>
      </c>
      <c r="Y1152" s="4" t="str">
        <f t="shared" si="1803"/>
        <v>Y$1137</v>
      </c>
      <c r="Z1152" s="4" t="str">
        <f t="shared" si="1803"/>
        <v>Z$1137</v>
      </c>
      <c r="AA1152" s="4" t="str">
        <f t="shared" si="1803"/>
        <v>AA$1137</v>
      </c>
      <c r="AB1152" s="4" t="str">
        <f t="shared" si="1803"/>
        <v>AB$1137</v>
      </c>
      <c r="AC1152" s="4" t="str">
        <f t="shared" si="1803"/>
        <v>AC$1137</v>
      </c>
      <c r="AD1152" s="4" t="str">
        <f t="shared" si="1803"/>
        <v>AD$1137</v>
      </c>
      <c r="AE1152" s="4" t="str">
        <f t="shared" si="1803"/>
        <v>AE$1137</v>
      </c>
      <c r="AF1152" s="4" t="str">
        <f t="shared" si="1803"/>
        <v>AF$1137</v>
      </c>
      <c r="AG1152" s="4" t="str">
        <f t="shared" si="1803"/>
        <v>AG$1137</v>
      </c>
      <c r="AH1152" s="4" t="str">
        <f t="shared" si="1803"/>
        <v>AH$1137</v>
      </c>
      <c r="AI1152" s="4" t="str">
        <f t="shared" si="1803"/>
        <v>AI$1137</v>
      </c>
      <c r="AJ1152" s="4" t="str">
        <f t="shared" si="1803"/>
        <v>AJ$1137</v>
      </c>
      <c r="AK1152" s="4" t="str">
        <f t="shared" si="1803"/>
        <v>AK$1137</v>
      </c>
      <c r="AL1152" s="4" t="str">
        <f t="shared" si="1803"/>
        <v>AL$1137</v>
      </c>
      <c r="AM1152" s="4" t="str">
        <f t="shared" si="1803"/>
        <v>AM$1137</v>
      </c>
      <c r="AN1152" s="4" t="str">
        <f t="shared" si="1803"/>
        <v>AN$1137</v>
      </c>
      <c r="AO1152" s="4" t="str">
        <f t="shared" si="1803"/>
        <v>AO$1137</v>
      </c>
      <c r="AP1152" s="4" t="str">
        <f t="shared" si="1803"/>
        <v>AP$1137</v>
      </c>
      <c r="AQ1152" s="4" t="str">
        <f t="shared" si="1803"/>
        <v>AQ$1137</v>
      </c>
      <c r="AR1152" s="4" t="str">
        <f t="shared" si="1803"/>
        <v>AR$1137</v>
      </c>
      <c r="AS1152" s="4" t="str">
        <f t="shared" si="1803"/>
        <v>AS$1137</v>
      </c>
      <c r="AT1152" s="4" t="str">
        <f t="shared" si="1803"/>
        <v>AT$1137</v>
      </c>
      <c r="AU1152" s="4" t="str">
        <f t="shared" si="1803"/>
        <v>AU$1137</v>
      </c>
      <c r="AV1152" s="4" t="str">
        <f t="shared" si="1803"/>
        <v>AV$1137</v>
      </c>
      <c r="AW1152" s="4" t="str">
        <f t="shared" si="1803"/>
        <v>AW$1137</v>
      </c>
      <c r="AX1152" s="4" t="str">
        <f t="shared" si="1803"/>
        <v>AX$1137</v>
      </c>
      <c r="AY1152" s="4" t="str">
        <f t="shared" ref="AY1152:CD1152" si="1804">ADDRESS(ROW(AY1137),COLUMN(AY1137),2)</f>
        <v>AY$1137</v>
      </c>
      <c r="AZ1152" s="4" t="str">
        <f t="shared" si="1804"/>
        <v>AZ$1137</v>
      </c>
      <c r="BA1152" s="4" t="str">
        <f t="shared" si="1804"/>
        <v>BA$1137</v>
      </c>
      <c r="BB1152" s="4" t="str">
        <f t="shared" si="1804"/>
        <v>BB$1137</v>
      </c>
      <c r="BC1152" s="4" t="str">
        <f t="shared" si="1804"/>
        <v>BC$1137</v>
      </c>
      <c r="BD1152" s="4" t="str">
        <f t="shared" si="1804"/>
        <v>BD$1137</v>
      </c>
      <c r="BE1152" s="4" t="str">
        <f t="shared" si="1804"/>
        <v>BE$1137</v>
      </c>
      <c r="BF1152" s="4" t="str">
        <f t="shared" si="1804"/>
        <v>BF$1137</v>
      </c>
      <c r="BG1152" s="4" t="str">
        <f t="shared" si="1804"/>
        <v>BG$1137</v>
      </c>
      <c r="BH1152" s="4" t="str">
        <f t="shared" si="1804"/>
        <v>BH$1137</v>
      </c>
      <c r="BI1152" s="4" t="str">
        <f t="shared" si="1804"/>
        <v>BI$1137</v>
      </c>
      <c r="BJ1152" s="4" t="str">
        <f t="shared" si="1804"/>
        <v>BJ$1137</v>
      </c>
      <c r="BK1152" s="4" t="str">
        <f t="shared" si="1804"/>
        <v>BK$1137</v>
      </c>
      <c r="BL1152" s="4" t="str">
        <f t="shared" si="1804"/>
        <v>BL$1137</v>
      </c>
      <c r="BM1152" s="4" t="str">
        <f t="shared" si="1804"/>
        <v>BM$1137</v>
      </c>
      <c r="BN1152" s="4" t="str">
        <f t="shared" si="1804"/>
        <v>BN$1137</v>
      </c>
      <c r="BO1152" s="4" t="str">
        <f t="shared" si="1804"/>
        <v>BO$1137</v>
      </c>
      <c r="BP1152" s="4" t="str">
        <f t="shared" si="1804"/>
        <v>BP$1137</v>
      </c>
      <c r="BQ1152" s="4" t="str">
        <f t="shared" si="1804"/>
        <v>BQ$1137</v>
      </c>
      <c r="BR1152" s="4" t="str">
        <f t="shared" si="1804"/>
        <v>BR$1137</v>
      </c>
      <c r="BS1152" s="4" t="str">
        <f t="shared" si="1804"/>
        <v>BS$1137</v>
      </c>
      <c r="BT1152" s="4" t="str">
        <f t="shared" si="1804"/>
        <v>BT$1137</v>
      </c>
      <c r="BU1152" s="4" t="str">
        <f t="shared" si="1804"/>
        <v>BU$1137</v>
      </c>
      <c r="BV1152" s="4" t="str">
        <f t="shared" si="1804"/>
        <v>BV$1137</v>
      </c>
      <c r="BW1152" s="4" t="str">
        <f t="shared" si="1804"/>
        <v>BW$1137</v>
      </c>
      <c r="BX1152" s="4" t="str">
        <f t="shared" si="1804"/>
        <v>BX$1137</v>
      </c>
      <c r="BY1152" s="4" t="str">
        <f t="shared" si="1804"/>
        <v>BY$1137</v>
      </c>
      <c r="BZ1152" s="4" t="str">
        <f t="shared" si="1804"/>
        <v>BZ$1137</v>
      </c>
      <c r="CA1152" s="4" t="str">
        <f t="shared" si="1804"/>
        <v>CA$1137</v>
      </c>
      <c r="CB1152" s="4" t="str">
        <f t="shared" si="1804"/>
        <v>CB$1137</v>
      </c>
      <c r="CC1152" s="4" t="str">
        <f t="shared" si="1804"/>
        <v>CC$1137</v>
      </c>
      <c r="CD1152" s="4" t="str">
        <f t="shared" si="1804"/>
        <v>CD$1137</v>
      </c>
      <c r="CE1152" s="4" t="str">
        <f t="shared" ref="CE1152:CL1152" si="1805">ADDRESS(ROW(CE1137),COLUMN(CE1137),2)</f>
        <v>CE$1137</v>
      </c>
      <c r="CF1152" s="4" t="str">
        <f t="shared" si="1805"/>
        <v>CF$1137</v>
      </c>
      <c r="CG1152" s="4" t="str">
        <f t="shared" si="1805"/>
        <v>CG$1137</v>
      </c>
      <c r="CH1152" s="4" t="str">
        <f t="shared" si="1805"/>
        <v>CH$1137</v>
      </c>
      <c r="CI1152" s="4" t="str">
        <f t="shared" si="1805"/>
        <v>CI$1137</v>
      </c>
      <c r="CJ1152" s="4" t="str">
        <f t="shared" si="1805"/>
        <v>CJ$1137</v>
      </c>
      <c r="CK1152" s="4" t="str">
        <f t="shared" si="1805"/>
        <v>CK$1137</v>
      </c>
      <c r="CL1152" s="4" t="str">
        <f t="shared" si="1805"/>
        <v>CL$1137</v>
      </c>
      <c r="CN1152" s="213"/>
      <c r="CO1152" s="4" t="str">
        <f t="shared" ref="CO1152:DL1152" si="1806">ADDRESS(ROW(CO1137),COLUMN(CO1137),2)</f>
        <v>CO$1137</v>
      </c>
      <c r="CP1152" s="4" t="str">
        <f t="shared" si="1806"/>
        <v>CP$1137</v>
      </c>
      <c r="CQ1152" s="4" t="str">
        <f t="shared" si="1806"/>
        <v>CQ$1137</v>
      </c>
      <c r="CR1152" s="4" t="str">
        <f t="shared" si="1806"/>
        <v>CR$1137</v>
      </c>
      <c r="CS1152" s="4" t="str">
        <f t="shared" si="1806"/>
        <v>CS$1137</v>
      </c>
      <c r="CT1152" s="4" t="str">
        <f t="shared" si="1806"/>
        <v>CT$1137</v>
      </c>
      <c r="CU1152" s="4" t="str">
        <f t="shared" si="1806"/>
        <v>CU$1137</v>
      </c>
      <c r="CV1152" s="4" t="str">
        <f t="shared" si="1806"/>
        <v>CV$1137</v>
      </c>
      <c r="CW1152" s="4" t="str">
        <f t="shared" si="1806"/>
        <v>CW$1137</v>
      </c>
      <c r="CX1152" s="4" t="str">
        <f t="shared" si="1806"/>
        <v>CX$1137</v>
      </c>
      <c r="CY1152" s="4" t="str">
        <f t="shared" si="1806"/>
        <v>CY$1137</v>
      </c>
      <c r="CZ1152" s="4" t="str">
        <f t="shared" si="1806"/>
        <v>CZ$1137</v>
      </c>
      <c r="DA1152" s="4" t="str">
        <f t="shared" si="1806"/>
        <v>DA$1137</v>
      </c>
      <c r="DB1152" s="4" t="str">
        <f t="shared" si="1806"/>
        <v>DB$1137</v>
      </c>
      <c r="DC1152" s="4" t="str">
        <f t="shared" si="1806"/>
        <v>DC$1137</v>
      </c>
      <c r="DD1152" s="4" t="str">
        <f t="shared" si="1806"/>
        <v>DD$1137</v>
      </c>
      <c r="DE1152" s="4" t="str">
        <f t="shared" si="1806"/>
        <v>DE$1137</v>
      </c>
      <c r="DF1152" s="4" t="str">
        <f t="shared" si="1806"/>
        <v>DF$1137</v>
      </c>
      <c r="DG1152" s="4" t="str">
        <f t="shared" si="1806"/>
        <v>DG$1137</v>
      </c>
      <c r="DH1152" s="4" t="str">
        <f t="shared" si="1806"/>
        <v>DH$1137</v>
      </c>
      <c r="DI1152" s="4" t="str">
        <f t="shared" si="1806"/>
        <v>DI$1137</v>
      </c>
      <c r="DJ1152" s="4" t="str">
        <f t="shared" si="1806"/>
        <v>DJ$1137</v>
      </c>
      <c r="DK1152" s="4" t="str">
        <f t="shared" si="1806"/>
        <v>DK$1137</v>
      </c>
      <c r="DL1152" s="4" t="str">
        <f t="shared" si="1806"/>
        <v>DL$1137</v>
      </c>
    </row>
    <row r="1153" spans="1:116" x14ac:dyDescent="0.4">
      <c r="B1153" t="s">
        <v>332</v>
      </c>
      <c r="D1153" t="s">
        <v>865</v>
      </c>
      <c r="E1153" s="8" t="str">
        <f t="shared" si="1587"/>
        <v>1153 LTERMY-S</v>
      </c>
      <c r="G1153" s="136" t="str">
        <f>G1125</f>
        <v>Secondary volume driver</v>
      </c>
      <c r="H1153" s="12"/>
      <c r="I1153" s="60"/>
      <c r="J1153" s="60"/>
      <c r="K1153" s="15"/>
      <c r="L1153" s="15"/>
      <c r="M1153" s="15"/>
      <c r="N1153" s="15"/>
      <c r="O1153" s="15"/>
      <c r="P1153" s="15"/>
      <c r="R1153" s="15"/>
      <c r="S1153" s="179" t="str">
        <f t="shared" ref="S1153:AX1153" si="1807">S1124</f>
        <v>S$18</v>
      </c>
      <c r="T1153" s="179" t="str">
        <f t="shared" si="1807"/>
        <v>T$18</v>
      </c>
      <c r="U1153" s="179" t="str">
        <f t="shared" si="1807"/>
        <v>U$18</v>
      </c>
      <c r="V1153" s="179" t="str">
        <f t="shared" si="1807"/>
        <v>V$18</v>
      </c>
      <c r="W1153" s="179" t="str">
        <f t="shared" si="1807"/>
        <v>W$18</v>
      </c>
      <c r="X1153" s="179" t="str">
        <f t="shared" si="1807"/>
        <v>X$18</v>
      </c>
      <c r="Y1153" s="179" t="str">
        <f t="shared" si="1807"/>
        <v>Y$18</v>
      </c>
      <c r="Z1153" s="179" t="str">
        <f t="shared" si="1807"/>
        <v>Z$18</v>
      </c>
      <c r="AA1153" s="179" t="str">
        <f t="shared" si="1807"/>
        <v>AA$18</v>
      </c>
      <c r="AB1153" s="179" t="str">
        <f t="shared" si="1807"/>
        <v>AB$18</v>
      </c>
      <c r="AC1153" s="179" t="str">
        <f t="shared" si="1807"/>
        <v>AC$18</v>
      </c>
      <c r="AD1153" s="179" t="str">
        <f t="shared" si="1807"/>
        <v>AD$18</v>
      </c>
      <c r="AE1153" s="179" t="str">
        <f t="shared" si="1807"/>
        <v>AE$18</v>
      </c>
      <c r="AF1153" s="179" t="str">
        <f t="shared" si="1807"/>
        <v>AF$18</v>
      </c>
      <c r="AG1153" s="179" t="str">
        <f t="shared" si="1807"/>
        <v>AG$18</v>
      </c>
      <c r="AH1153" s="179" t="str">
        <f t="shared" si="1807"/>
        <v>AH$18</v>
      </c>
      <c r="AI1153" s="179" t="str">
        <f t="shared" si="1807"/>
        <v>AI$18</v>
      </c>
      <c r="AJ1153" s="179" t="str">
        <f t="shared" si="1807"/>
        <v>AJ$18</v>
      </c>
      <c r="AK1153" s="179" t="str">
        <f t="shared" si="1807"/>
        <v>AK$18</v>
      </c>
      <c r="AL1153" s="179" t="str">
        <f t="shared" si="1807"/>
        <v>AL$18</v>
      </c>
      <c r="AM1153" s="179" t="str">
        <f t="shared" si="1807"/>
        <v>AM$18</v>
      </c>
      <c r="AN1153" s="179" t="str">
        <f t="shared" si="1807"/>
        <v>AN$18</v>
      </c>
      <c r="AO1153" s="179" t="str">
        <f t="shared" si="1807"/>
        <v>AO$18</v>
      </c>
      <c r="AP1153" s="179" t="str">
        <f t="shared" si="1807"/>
        <v>AP$18</v>
      </c>
      <c r="AQ1153" s="179" t="str">
        <f t="shared" si="1807"/>
        <v>AQ$18</v>
      </c>
      <c r="AR1153" s="179" t="str">
        <f t="shared" si="1807"/>
        <v>AR$18</v>
      </c>
      <c r="AS1153" s="179" t="str">
        <f t="shared" si="1807"/>
        <v>AS$18</v>
      </c>
      <c r="AT1153" s="179" t="str">
        <f t="shared" si="1807"/>
        <v>AT$18</v>
      </c>
      <c r="AU1153" s="179" t="str">
        <f t="shared" si="1807"/>
        <v>AU$18</v>
      </c>
      <c r="AV1153" s="179" t="str">
        <f t="shared" si="1807"/>
        <v>AV$18</v>
      </c>
      <c r="AW1153" s="179" t="str">
        <f t="shared" si="1807"/>
        <v>AW$18</v>
      </c>
      <c r="AX1153" s="179" t="str">
        <f t="shared" si="1807"/>
        <v>AX$18</v>
      </c>
      <c r="AY1153" s="179" t="str">
        <f t="shared" ref="AY1153:CD1153" si="1808">AY1124</f>
        <v>AY$18</v>
      </c>
      <c r="AZ1153" s="179" t="str">
        <f t="shared" si="1808"/>
        <v>AZ$18</v>
      </c>
      <c r="BA1153" s="179" t="str">
        <f t="shared" si="1808"/>
        <v>BA$18</v>
      </c>
      <c r="BB1153" s="179" t="str">
        <f t="shared" si="1808"/>
        <v>BB$18</v>
      </c>
      <c r="BC1153" s="179" t="str">
        <f t="shared" si="1808"/>
        <v>BC$18</v>
      </c>
      <c r="BD1153" s="179" t="str">
        <f t="shared" si="1808"/>
        <v>BD$18</v>
      </c>
      <c r="BE1153" s="179" t="str">
        <f t="shared" si="1808"/>
        <v>BE$18</v>
      </c>
      <c r="BF1153" s="179" t="str">
        <f t="shared" si="1808"/>
        <v>BF$18</v>
      </c>
      <c r="BG1153" s="179" t="str">
        <f t="shared" si="1808"/>
        <v>BG$18</v>
      </c>
      <c r="BH1153" s="179" t="str">
        <f t="shared" si="1808"/>
        <v>BH$18</v>
      </c>
      <c r="BI1153" s="179" t="str">
        <f t="shared" si="1808"/>
        <v>BI$18</v>
      </c>
      <c r="BJ1153" s="179" t="str">
        <f t="shared" si="1808"/>
        <v>BJ$18</v>
      </c>
      <c r="BK1153" s="179" t="str">
        <f t="shared" si="1808"/>
        <v>BK$18</v>
      </c>
      <c r="BL1153" s="179" t="str">
        <f t="shared" si="1808"/>
        <v>BL$18</v>
      </c>
      <c r="BM1153" s="179" t="str">
        <f t="shared" si="1808"/>
        <v>BM$18</v>
      </c>
      <c r="BN1153" s="179" t="str">
        <f t="shared" si="1808"/>
        <v>BN$18</v>
      </c>
      <c r="BO1153" s="179" t="str">
        <f t="shared" si="1808"/>
        <v>BO$18</v>
      </c>
      <c r="BP1153" s="179" t="str">
        <f t="shared" si="1808"/>
        <v>BP$18</v>
      </c>
      <c r="BQ1153" s="179" t="str">
        <f t="shared" si="1808"/>
        <v>BQ$18</v>
      </c>
      <c r="BR1153" s="179" t="str">
        <f t="shared" si="1808"/>
        <v>BR$18</v>
      </c>
      <c r="BS1153" s="179" t="str">
        <f t="shared" si="1808"/>
        <v>BS$18</v>
      </c>
      <c r="BT1153" s="179" t="str">
        <f t="shared" si="1808"/>
        <v>BT$18</v>
      </c>
      <c r="BU1153" s="179" t="str">
        <f t="shared" si="1808"/>
        <v>BU$18</v>
      </c>
      <c r="BV1153" s="179" t="str">
        <f t="shared" si="1808"/>
        <v>BV$18</v>
      </c>
      <c r="BW1153" s="179" t="str">
        <f t="shared" si="1808"/>
        <v>BW$18</v>
      </c>
      <c r="BX1153" s="179" t="str">
        <f t="shared" si="1808"/>
        <v>BX$18</v>
      </c>
      <c r="BY1153" s="179" t="str">
        <f t="shared" si="1808"/>
        <v>BY$18</v>
      </c>
      <c r="BZ1153" s="179" t="str">
        <f t="shared" si="1808"/>
        <v>BZ$18</v>
      </c>
      <c r="CA1153" s="179" t="str">
        <f t="shared" si="1808"/>
        <v>CA$18</v>
      </c>
      <c r="CB1153" s="179" t="str">
        <f t="shared" si="1808"/>
        <v>CB$18</v>
      </c>
      <c r="CC1153" s="179" t="str">
        <f t="shared" si="1808"/>
        <v>CC$18</v>
      </c>
      <c r="CD1153" s="179" t="str">
        <f t="shared" si="1808"/>
        <v>CD$18</v>
      </c>
      <c r="CE1153" s="179" t="str">
        <f t="shared" ref="CE1153:CL1153" si="1809">CE1124</f>
        <v>CE$18</v>
      </c>
      <c r="CF1153" s="179" t="str">
        <f t="shared" si="1809"/>
        <v>CF$18</v>
      </c>
      <c r="CG1153" s="179" t="str">
        <f t="shared" si="1809"/>
        <v>CG$18</v>
      </c>
      <c r="CH1153" s="179" t="str">
        <f t="shared" si="1809"/>
        <v>CH$18</v>
      </c>
      <c r="CI1153" s="179" t="str">
        <f t="shared" si="1809"/>
        <v>CI$18</v>
      </c>
      <c r="CJ1153" s="179" t="str">
        <f t="shared" si="1809"/>
        <v>CJ$18</v>
      </c>
      <c r="CK1153" s="179" t="str">
        <f t="shared" si="1809"/>
        <v>CK$18</v>
      </c>
      <c r="CL1153" s="179" t="str">
        <f t="shared" si="1809"/>
        <v>CL$18</v>
      </c>
      <c r="CN1153" s="60"/>
      <c r="CO1153" s="179" t="str">
        <f t="shared" ref="CO1153:DL1153" si="1810">CO1124</f>
        <v>CO$18</v>
      </c>
      <c r="CP1153" s="179" t="str">
        <f t="shared" si="1810"/>
        <v>CP$18</v>
      </c>
      <c r="CQ1153" s="179" t="str">
        <f t="shared" si="1810"/>
        <v>CQ$18</v>
      </c>
      <c r="CR1153" s="179" t="str">
        <f t="shared" si="1810"/>
        <v>CR$18</v>
      </c>
      <c r="CS1153" s="179" t="str">
        <f t="shared" si="1810"/>
        <v>CS$18</v>
      </c>
      <c r="CT1153" s="179" t="str">
        <f t="shared" si="1810"/>
        <v>CT$18</v>
      </c>
      <c r="CU1153" s="179" t="str">
        <f t="shared" si="1810"/>
        <v>CU$18</v>
      </c>
      <c r="CV1153" s="179" t="str">
        <f t="shared" si="1810"/>
        <v>CV$18</v>
      </c>
      <c r="CW1153" s="179" t="str">
        <f t="shared" si="1810"/>
        <v>CW$18</v>
      </c>
      <c r="CX1153" s="179" t="str">
        <f t="shared" si="1810"/>
        <v>CX$18</v>
      </c>
      <c r="CY1153" s="179" t="str">
        <f t="shared" si="1810"/>
        <v>CY$18</v>
      </c>
      <c r="CZ1153" s="179" t="str">
        <f t="shared" si="1810"/>
        <v>CZ$18</v>
      </c>
      <c r="DA1153" s="179" t="str">
        <f t="shared" si="1810"/>
        <v>DA$18</v>
      </c>
      <c r="DB1153" s="179" t="str">
        <f t="shared" si="1810"/>
        <v>DB$18</v>
      </c>
      <c r="DC1153" s="179" t="str">
        <f t="shared" si="1810"/>
        <v>DC$18</v>
      </c>
      <c r="DD1153" s="179" t="str">
        <f t="shared" si="1810"/>
        <v>DD$18</v>
      </c>
      <c r="DE1153" s="179" t="str">
        <f t="shared" si="1810"/>
        <v>DE$18</v>
      </c>
      <c r="DF1153" s="179" t="str">
        <f t="shared" si="1810"/>
        <v>DF$18</v>
      </c>
      <c r="DG1153" s="179" t="str">
        <f t="shared" si="1810"/>
        <v>DG$18</v>
      </c>
      <c r="DH1153" s="179" t="str">
        <f t="shared" si="1810"/>
        <v>DH$18</v>
      </c>
      <c r="DI1153" s="179" t="str">
        <f t="shared" si="1810"/>
        <v>DI$18</v>
      </c>
      <c r="DJ1153" s="179" t="str">
        <f t="shared" si="1810"/>
        <v>DJ$18</v>
      </c>
      <c r="DK1153" s="179" t="str">
        <f t="shared" si="1810"/>
        <v>DK$18</v>
      </c>
      <c r="DL1153" s="179" t="str">
        <f t="shared" si="1810"/>
        <v>DL$18</v>
      </c>
    </row>
    <row r="1154" spans="1:116" x14ac:dyDescent="0.4">
      <c r="CO1154" s="8"/>
      <c r="CP1154" s="8"/>
      <c r="CQ1154" s="8"/>
      <c r="CR1154" s="8"/>
      <c r="CS1154" s="8"/>
      <c r="CT1154" s="8"/>
      <c r="CU1154" s="8"/>
      <c r="CV1154" s="8"/>
      <c r="CW1154" s="8"/>
      <c r="CX1154" s="8"/>
      <c r="CY1154" s="8"/>
      <c r="CZ1154" s="8"/>
      <c r="DA1154" s="8"/>
      <c r="DB1154" s="8"/>
      <c r="DC1154" s="8"/>
      <c r="DD1154" s="8"/>
      <c r="DE1154" s="8"/>
      <c r="DF1154" s="8"/>
      <c r="DG1154" s="8"/>
      <c r="DH1154" s="8"/>
      <c r="DI1154" s="8"/>
      <c r="DJ1154" s="8"/>
      <c r="DK1154" s="8"/>
      <c r="DL1154" s="8"/>
    </row>
    <row r="1155" spans="1:116" x14ac:dyDescent="0.4">
      <c r="A1155" s="174"/>
      <c r="E1155" s="8"/>
      <c r="G1155" s="175" t="s">
        <v>490</v>
      </c>
      <c r="H1155" s="174"/>
      <c r="I1155" s="176"/>
      <c r="J1155" s="176"/>
      <c r="K1155" s="197"/>
      <c r="L1155" s="197"/>
      <c r="M1155" s="197"/>
      <c r="N1155" s="197"/>
      <c r="O1155" s="197"/>
      <c r="P1155" s="197"/>
      <c r="R1155" s="198"/>
      <c r="S1155" s="174"/>
      <c r="T1155" s="174"/>
      <c r="U1155" s="174"/>
      <c r="V1155" s="174"/>
      <c r="W1155" s="174"/>
      <c r="X1155" s="174"/>
      <c r="Y1155" s="174"/>
      <c r="Z1155" s="174"/>
      <c r="AA1155" s="174"/>
      <c r="AB1155" s="174"/>
      <c r="AC1155" s="174"/>
      <c r="AD1155" s="174"/>
      <c r="AE1155" s="174"/>
      <c r="AF1155" s="174"/>
      <c r="AG1155" s="174"/>
      <c r="AH1155" s="174"/>
      <c r="AI1155" s="174"/>
      <c r="AJ1155" s="174"/>
      <c r="AK1155" s="174"/>
      <c r="AL1155" s="174"/>
      <c r="AM1155" s="174"/>
      <c r="AN1155" s="174"/>
      <c r="AO1155" s="174"/>
      <c r="AP1155" s="174"/>
      <c r="AQ1155" s="174"/>
      <c r="AR1155" s="174"/>
      <c r="AS1155" s="174"/>
      <c r="AT1155" s="174"/>
      <c r="AU1155" s="174"/>
      <c r="AV1155" s="174"/>
      <c r="AW1155" s="174"/>
      <c r="AX1155" s="174"/>
      <c r="AY1155" s="174"/>
      <c r="AZ1155" s="174"/>
      <c r="BA1155" s="174"/>
      <c r="BB1155" s="174"/>
      <c r="BC1155" s="174"/>
      <c r="BD1155" s="174"/>
      <c r="BE1155" s="174"/>
      <c r="BF1155" s="174"/>
      <c r="BG1155" s="174"/>
      <c r="BH1155" s="174"/>
      <c r="BI1155" s="174"/>
      <c r="BJ1155" s="174"/>
      <c r="BK1155" s="174"/>
      <c r="BL1155" s="174"/>
      <c r="BM1155" s="174"/>
      <c r="BN1155" s="174"/>
      <c r="BO1155" s="174"/>
      <c r="BP1155" s="174"/>
      <c r="BQ1155" s="174"/>
      <c r="BR1155" s="174"/>
      <c r="BS1155" s="174"/>
      <c r="BT1155" s="174"/>
      <c r="BU1155" s="174"/>
      <c r="BV1155" s="174"/>
      <c r="BW1155" s="174"/>
      <c r="BX1155" s="174"/>
      <c r="BY1155" s="174"/>
      <c r="BZ1155" s="174"/>
      <c r="CA1155" s="174"/>
      <c r="CB1155" s="174"/>
      <c r="CC1155" s="174"/>
      <c r="CD1155" s="174"/>
      <c r="CE1155" s="174"/>
      <c r="CF1155" s="174"/>
      <c r="CG1155" s="174"/>
      <c r="CH1155" s="174"/>
      <c r="CI1155" s="174"/>
      <c r="CJ1155" s="174"/>
      <c r="CK1155" s="174"/>
      <c r="CL1155" s="174"/>
      <c r="CN1155" s="176"/>
      <c r="CO1155" s="174"/>
      <c r="CP1155" s="174"/>
      <c r="CQ1155" s="174"/>
      <c r="CR1155" s="174"/>
      <c r="CS1155" s="174"/>
      <c r="CT1155" s="174"/>
      <c r="CU1155" s="174"/>
      <c r="CV1155" s="174"/>
      <c r="CW1155" s="174"/>
      <c r="CX1155" s="174"/>
      <c r="CY1155" s="174"/>
      <c r="CZ1155" s="174"/>
      <c r="DA1155" s="174"/>
      <c r="DB1155" s="174"/>
      <c r="DC1155" s="174"/>
      <c r="DD1155" s="174"/>
      <c r="DE1155" s="174"/>
      <c r="DF1155" s="174"/>
      <c r="DG1155" s="174"/>
      <c r="DH1155" s="174"/>
      <c r="DI1155" s="174"/>
      <c r="DJ1155" s="174"/>
      <c r="DK1155" s="174"/>
      <c r="DL1155" s="174"/>
    </row>
    <row r="1156" spans="1:116" x14ac:dyDescent="0.4">
      <c r="A1156" s="174"/>
      <c r="E1156" s="8"/>
      <c r="G1156" s="175" t="s">
        <v>492</v>
      </c>
      <c r="H1156" s="174"/>
      <c r="I1156" s="176"/>
      <c r="J1156" s="176"/>
      <c r="K1156" s="197"/>
      <c r="L1156" s="197"/>
      <c r="M1156" s="197"/>
      <c r="N1156" s="197"/>
      <c r="O1156" s="197"/>
      <c r="P1156" s="197"/>
      <c r="R1156" s="198"/>
      <c r="S1156" s="174"/>
      <c r="T1156" s="174"/>
      <c r="U1156" s="174"/>
      <c r="V1156" s="174"/>
      <c r="W1156" s="174"/>
      <c r="X1156" s="174"/>
      <c r="Y1156" s="174"/>
      <c r="Z1156" s="174"/>
      <c r="AA1156" s="174"/>
      <c r="AB1156" s="174"/>
      <c r="AC1156" s="174"/>
      <c r="AD1156" s="174"/>
      <c r="AE1156" s="174"/>
      <c r="AF1156" s="174"/>
      <c r="AG1156" s="174"/>
      <c r="AH1156" s="174"/>
      <c r="AI1156" s="174"/>
      <c r="AJ1156" s="174"/>
      <c r="AK1156" s="174"/>
      <c r="AL1156" s="174"/>
      <c r="AM1156" s="174"/>
      <c r="AN1156" s="174"/>
      <c r="AO1156" s="174"/>
      <c r="AP1156" s="174"/>
      <c r="AQ1156" s="174"/>
      <c r="AR1156" s="174"/>
      <c r="AS1156" s="174"/>
      <c r="AT1156" s="174"/>
      <c r="AU1156" s="174"/>
      <c r="AV1156" s="174"/>
      <c r="AW1156" s="174"/>
      <c r="AX1156" s="174"/>
      <c r="AY1156" s="174"/>
      <c r="AZ1156" s="174"/>
      <c r="BA1156" s="174"/>
      <c r="BB1156" s="174"/>
      <c r="BC1156" s="174"/>
      <c r="BD1156" s="174"/>
      <c r="BE1156" s="174"/>
      <c r="BF1156" s="174"/>
      <c r="BG1156" s="174"/>
      <c r="BH1156" s="174"/>
      <c r="BI1156" s="174"/>
      <c r="BJ1156" s="174"/>
      <c r="BK1156" s="174"/>
      <c r="BL1156" s="174"/>
      <c r="BM1156" s="174"/>
      <c r="BN1156" s="174"/>
      <c r="BO1156" s="174"/>
      <c r="BP1156" s="174"/>
      <c r="BQ1156" s="174"/>
      <c r="BR1156" s="174"/>
      <c r="BS1156" s="174"/>
      <c r="BT1156" s="174"/>
      <c r="BU1156" s="174"/>
      <c r="BV1156" s="174"/>
      <c r="BW1156" s="174"/>
      <c r="BX1156" s="174"/>
      <c r="BY1156" s="174"/>
      <c r="BZ1156" s="174"/>
      <c r="CA1156" s="174"/>
      <c r="CB1156" s="174"/>
      <c r="CC1156" s="174"/>
      <c r="CD1156" s="174"/>
      <c r="CE1156" s="174"/>
      <c r="CF1156" s="174"/>
      <c r="CG1156" s="174"/>
      <c r="CH1156" s="174"/>
      <c r="CI1156" s="174"/>
      <c r="CJ1156" s="174"/>
      <c r="CK1156" s="174"/>
      <c r="CL1156" s="174"/>
      <c r="CN1156" s="176"/>
      <c r="CO1156" s="174"/>
      <c r="CP1156" s="174"/>
      <c r="CQ1156" s="174"/>
      <c r="CR1156" s="174"/>
      <c r="CS1156" s="174"/>
      <c r="CT1156" s="174"/>
      <c r="CU1156" s="174"/>
      <c r="CV1156" s="174"/>
      <c r="CW1156" s="174"/>
      <c r="CX1156" s="174"/>
      <c r="CY1156" s="174"/>
      <c r="CZ1156" s="174"/>
      <c r="DA1156" s="174"/>
      <c r="DB1156" s="174"/>
      <c r="DC1156" s="174"/>
      <c r="DD1156" s="174"/>
      <c r="DE1156" s="174"/>
      <c r="DF1156" s="174"/>
      <c r="DG1156" s="174"/>
      <c r="DH1156" s="174"/>
      <c r="DI1156" s="174"/>
      <c r="DJ1156" s="174"/>
      <c r="DK1156" s="174"/>
      <c r="DL1156" s="174"/>
    </row>
    <row r="1157" spans="1:116" x14ac:dyDescent="0.4">
      <c r="A1157" s="174"/>
      <c r="E1157" s="8"/>
      <c r="G1157" s="175" t="s">
        <v>461</v>
      </c>
      <c r="H1157" s="174"/>
      <c r="I1157" s="176"/>
      <c r="J1157" s="176"/>
      <c r="K1157" s="197"/>
      <c r="L1157" s="197"/>
      <c r="M1157" s="197"/>
      <c r="N1157" s="197"/>
      <c r="O1157" s="197"/>
      <c r="P1157" s="197"/>
      <c r="R1157" s="198"/>
      <c r="S1157" s="199" t="str">
        <f t="shared" ref="S1157:AX1157" si="1811">S$20</f>
        <v>S$16</v>
      </c>
      <c r="T1157" s="199" t="str">
        <f t="shared" si="1811"/>
        <v>T$16</v>
      </c>
      <c r="U1157" s="199" t="str">
        <f t="shared" si="1811"/>
        <v>U$16</v>
      </c>
      <c r="V1157" s="199" t="str">
        <f t="shared" si="1811"/>
        <v>V$16</v>
      </c>
      <c r="W1157" s="199" t="str">
        <f t="shared" si="1811"/>
        <v>W$16</v>
      </c>
      <c r="X1157" s="199" t="str">
        <f t="shared" si="1811"/>
        <v>X$16</v>
      </c>
      <c r="Y1157" s="199" t="str">
        <f t="shared" si="1811"/>
        <v>Y$16</v>
      </c>
      <c r="Z1157" s="199" t="str">
        <f t="shared" si="1811"/>
        <v>Z$16</v>
      </c>
      <c r="AA1157" s="199" t="str">
        <f t="shared" si="1811"/>
        <v>AA$16</v>
      </c>
      <c r="AB1157" s="199" t="str">
        <f t="shared" si="1811"/>
        <v>AB$16</v>
      </c>
      <c r="AC1157" s="199" t="str">
        <f t="shared" si="1811"/>
        <v>AC$16</v>
      </c>
      <c r="AD1157" s="199" t="str">
        <f t="shared" si="1811"/>
        <v>AD$16</v>
      </c>
      <c r="AE1157" s="199" t="str">
        <f t="shared" si="1811"/>
        <v>AE$16</v>
      </c>
      <c r="AF1157" s="199" t="str">
        <f t="shared" si="1811"/>
        <v>AF$16</v>
      </c>
      <c r="AG1157" s="199" t="str">
        <f t="shared" si="1811"/>
        <v>AG$16</v>
      </c>
      <c r="AH1157" s="199" t="str">
        <f t="shared" si="1811"/>
        <v>AH$16</v>
      </c>
      <c r="AI1157" s="199" t="str">
        <f t="shared" si="1811"/>
        <v>AI$16</v>
      </c>
      <c r="AJ1157" s="199" t="str">
        <f t="shared" si="1811"/>
        <v>AJ$16</v>
      </c>
      <c r="AK1157" s="199" t="str">
        <f t="shared" si="1811"/>
        <v>AK$16</v>
      </c>
      <c r="AL1157" s="199" t="str">
        <f t="shared" si="1811"/>
        <v>AL$16</v>
      </c>
      <c r="AM1157" s="199" t="str">
        <f t="shared" si="1811"/>
        <v>AM$16</v>
      </c>
      <c r="AN1157" s="199" t="str">
        <f t="shared" si="1811"/>
        <v>AN$16</v>
      </c>
      <c r="AO1157" s="199" t="str">
        <f t="shared" si="1811"/>
        <v>AO$16</v>
      </c>
      <c r="AP1157" s="199" t="str">
        <f t="shared" si="1811"/>
        <v>AP$16</v>
      </c>
      <c r="AQ1157" s="199" t="str">
        <f t="shared" si="1811"/>
        <v>AQ$16</v>
      </c>
      <c r="AR1157" s="199" t="str">
        <f t="shared" si="1811"/>
        <v>AR$16</v>
      </c>
      <c r="AS1157" s="199" t="str">
        <f t="shared" si="1811"/>
        <v>AS$16</v>
      </c>
      <c r="AT1157" s="199" t="str">
        <f t="shared" si="1811"/>
        <v>AT$16</v>
      </c>
      <c r="AU1157" s="199" t="str">
        <f t="shared" si="1811"/>
        <v>AU$16</v>
      </c>
      <c r="AV1157" s="199" t="str">
        <f t="shared" si="1811"/>
        <v>AV$16</v>
      </c>
      <c r="AW1157" s="199" t="str">
        <f t="shared" si="1811"/>
        <v>AW$16</v>
      </c>
      <c r="AX1157" s="199" t="str">
        <f t="shared" si="1811"/>
        <v>AX$16</v>
      </c>
      <c r="AY1157" s="199" t="str">
        <f t="shared" ref="AY1157:CD1157" si="1812">AY$20</f>
        <v>AY$16</v>
      </c>
      <c r="AZ1157" s="199" t="str">
        <f t="shared" si="1812"/>
        <v>AZ$16</v>
      </c>
      <c r="BA1157" s="199" t="str">
        <f t="shared" si="1812"/>
        <v>BA$16</v>
      </c>
      <c r="BB1157" s="199" t="str">
        <f t="shared" si="1812"/>
        <v>BB$16</v>
      </c>
      <c r="BC1157" s="199" t="str">
        <f t="shared" si="1812"/>
        <v>BC$16</v>
      </c>
      <c r="BD1157" s="199" t="str">
        <f t="shared" si="1812"/>
        <v>BD$16</v>
      </c>
      <c r="BE1157" s="199" t="str">
        <f t="shared" si="1812"/>
        <v>BE$16</v>
      </c>
      <c r="BF1157" s="199" t="str">
        <f t="shared" si="1812"/>
        <v>BF$16</v>
      </c>
      <c r="BG1157" s="199" t="str">
        <f t="shared" si="1812"/>
        <v>BG$16</v>
      </c>
      <c r="BH1157" s="199" t="str">
        <f t="shared" si="1812"/>
        <v>BH$16</v>
      </c>
      <c r="BI1157" s="199" t="str">
        <f t="shared" si="1812"/>
        <v>BI$16</v>
      </c>
      <c r="BJ1157" s="199" t="str">
        <f t="shared" si="1812"/>
        <v>BJ$16</v>
      </c>
      <c r="BK1157" s="199" t="str">
        <f t="shared" si="1812"/>
        <v>BK$16</v>
      </c>
      <c r="BL1157" s="199" t="str">
        <f t="shared" si="1812"/>
        <v>BL$16</v>
      </c>
      <c r="BM1157" s="199" t="str">
        <f t="shared" si="1812"/>
        <v>BM$16</v>
      </c>
      <c r="BN1157" s="199" t="str">
        <f t="shared" si="1812"/>
        <v>BN$16</v>
      </c>
      <c r="BO1157" s="199" t="str">
        <f t="shared" si="1812"/>
        <v>BO$16</v>
      </c>
      <c r="BP1157" s="199" t="str">
        <f t="shared" si="1812"/>
        <v>BP$16</v>
      </c>
      <c r="BQ1157" s="199" t="str">
        <f t="shared" si="1812"/>
        <v>BQ$16</v>
      </c>
      <c r="BR1157" s="199" t="str">
        <f t="shared" si="1812"/>
        <v>BR$16</v>
      </c>
      <c r="BS1157" s="199" t="str">
        <f t="shared" si="1812"/>
        <v>BS$16</v>
      </c>
      <c r="BT1157" s="199" t="str">
        <f t="shared" si="1812"/>
        <v>BT$16</v>
      </c>
      <c r="BU1157" s="199" t="str">
        <f t="shared" si="1812"/>
        <v>BU$16</v>
      </c>
      <c r="BV1157" s="199" t="str">
        <f t="shared" si="1812"/>
        <v>BV$16</v>
      </c>
      <c r="BW1157" s="199" t="str">
        <f t="shared" si="1812"/>
        <v>BW$16</v>
      </c>
      <c r="BX1157" s="199" t="str">
        <f t="shared" si="1812"/>
        <v>BX$16</v>
      </c>
      <c r="BY1157" s="199" t="str">
        <f t="shared" si="1812"/>
        <v>BY$16</v>
      </c>
      <c r="BZ1157" s="199" t="str">
        <f t="shared" si="1812"/>
        <v>BZ$16</v>
      </c>
      <c r="CA1157" s="199" t="str">
        <f t="shared" si="1812"/>
        <v>CA$16</v>
      </c>
      <c r="CB1157" s="199" t="str">
        <f t="shared" si="1812"/>
        <v>CB$16</v>
      </c>
      <c r="CC1157" s="199" t="str">
        <f t="shared" si="1812"/>
        <v>CC$16</v>
      </c>
      <c r="CD1157" s="199" t="str">
        <f t="shared" si="1812"/>
        <v>CD$16</v>
      </c>
      <c r="CE1157" s="199" t="str">
        <f t="shared" ref="CE1157:CL1157" si="1813">CE$20</f>
        <v>CE$16</v>
      </c>
      <c r="CF1157" s="199" t="str">
        <f t="shared" si="1813"/>
        <v>CF$16</v>
      </c>
      <c r="CG1157" s="199" t="str">
        <f t="shared" si="1813"/>
        <v>CG$16</v>
      </c>
      <c r="CH1157" s="199" t="str">
        <f t="shared" si="1813"/>
        <v>CH$16</v>
      </c>
      <c r="CI1157" s="199" t="str">
        <f t="shared" si="1813"/>
        <v>CI$16</v>
      </c>
      <c r="CJ1157" s="199" t="str">
        <f t="shared" si="1813"/>
        <v>CJ$16</v>
      </c>
      <c r="CK1157" s="199" t="str">
        <f t="shared" si="1813"/>
        <v>CK$16</v>
      </c>
      <c r="CL1157" s="199" t="str">
        <f t="shared" si="1813"/>
        <v>CL$16</v>
      </c>
      <c r="CN1157" s="176"/>
      <c r="CO1157" s="199" t="str">
        <f t="shared" ref="CO1157:DL1157" si="1814">CO$20</f>
        <v>CO$16</v>
      </c>
      <c r="CP1157" s="199" t="str">
        <f t="shared" si="1814"/>
        <v>CP$16</v>
      </c>
      <c r="CQ1157" s="199" t="str">
        <f t="shared" si="1814"/>
        <v>CQ$16</v>
      </c>
      <c r="CR1157" s="199" t="str">
        <f t="shared" si="1814"/>
        <v>CR$16</v>
      </c>
      <c r="CS1157" s="199" t="str">
        <f t="shared" si="1814"/>
        <v>CS$16</v>
      </c>
      <c r="CT1157" s="199" t="str">
        <f t="shared" si="1814"/>
        <v>CT$16</v>
      </c>
      <c r="CU1157" s="199" t="str">
        <f t="shared" si="1814"/>
        <v>CU$16</v>
      </c>
      <c r="CV1157" s="199" t="str">
        <f t="shared" si="1814"/>
        <v>CV$16</v>
      </c>
      <c r="CW1157" s="199" t="str">
        <f t="shared" si="1814"/>
        <v>CW$16</v>
      </c>
      <c r="CX1157" s="199" t="str">
        <f t="shared" si="1814"/>
        <v>CX$16</v>
      </c>
      <c r="CY1157" s="199" t="str">
        <f t="shared" si="1814"/>
        <v>CY$16</v>
      </c>
      <c r="CZ1157" s="199" t="str">
        <f t="shared" si="1814"/>
        <v>CZ$16</v>
      </c>
      <c r="DA1157" s="199" t="str">
        <f t="shared" si="1814"/>
        <v>DA$16</v>
      </c>
      <c r="DB1157" s="199" t="str">
        <f t="shared" si="1814"/>
        <v>DB$16</v>
      </c>
      <c r="DC1157" s="199" t="str">
        <f t="shared" si="1814"/>
        <v>DC$16</v>
      </c>
      <c r="DD1157" s="199" t="str">
        <f t="shared" si="1814"/>
        <v>DD$16</v>
      </c>
      <c r="DE1157" s="199" t="str">
        <f t="shared" si="1814"/>
        <v>DE$16</v>
      </c>
      <c r="DF1157" s="199" t="str">
        <f t="shared" si="1814"/>
        <v>DF$16</v>
      </c>
      <c r="DG1157" s="199" t="str">
        <f t="shared" si="1814"/>
        <v>DG$16</v>
      </c>
      <c r="DH1157" s="199" t="str">
        <f t="shared" si="1814"/>
        <v>DH$16</v>
      </c>
      <c r="DI1157" s="199" t="str">
        <f t="shared" si="1814"/>
        <v>DI$16</v>
      </c>
      <c r="DJ1157" s="199" t="str">
        <f t="shared" si="1814"/>
        <v>DJ$16</v>
      </c>
      <c r="DK1157" s="199" t="str">
        <f t="shared" si="1814"/>
        <v>DK$16</v>
      </c>
      <c r="DL1157" s="199" t="str">
        <f t="shared" si="1814"/>
        <v>DL$16</v>
      </c>
    </row>
    <row r="1158" spans="1:116" x14ac:dyDescent="0.4">
      <c r="A1158" s="174"/>
      <c r="E1158" s="8"/>
      <c r="G1158" s="175" t="s">
        <v>462</v>
      </c>
      <c r="H1158" s="200"/>
      <c r="I1158" s="201"/>
      <c r="J1158" s="201"/>
      <c r="K1158" s="202"/>
      <c r="L1158" s="202"/>
      <c r="M1158" s="202"/>
      <c r="N1158" s="202"/>
      <c r="O1158" s="202"/>
      <c r="P1158" s="202"/>
      <c r="R1158" s="202"/>
      <c r="S1158" s="199" t="str">
        <f t="shared" ref="S1158:AX1158" si="1815">S$21</f>
        <v>S$17</v>
      </c>
      <c r="T1158" s="199" t="str">
        <f t="shared" si="1815"/>
        <v>T$17</v>
      </c>
      <c r="U1158" s="199" t="str">
        <f t="shared" si="1815"/>
        <v>U$17</v>
      </c>
      <c r="V1158" s="199" t="str">
        <f t="shared" si="1815"/>
        <v>V$17</v>
      </c>
      <c r="W1158" s="199" t="str">
        <f t="shared" si="1815"/>
        <v>W$17</v>
      </c>
      <c r="X1158" s="199" t="str">
        <f t="shared" si="1815"/>
        <v>X$17</v>
      </c>
      <c r="Y1158" s="199" t="str">
        <f t="shared" si="1815"/>
        <v>Y$17</v>
      </c>
      <c r="Z1158" s="199" t="str">
        <f t="shared" si="1815"/>
        <v>Z$17</v>
      </c>
      <c r="AA1158" s="199" t="str">
        <f t="shared" si="1815"/>
        <v>AA$17</v>
      </c>
      <c r="AB1158" s="199" t="str">
        <f t="shared" si="1815"/>
        <v>AB$17</v>
      </c>
      <c r="AC1158" s="199" t="str">
        <f t="shared" si="1815"/>
        <v>AC$17</v>
      </c>
      <c r="AD1158" s="199" t="str">
        <f t="shared" si="1815"/>
        <v>AD$17</v>
      </c>
      <c r="AE1158" s="199" t="str">
        <f t="shared" si="1815"/>
        <v>AE$17</v>
      </c>
      <c r="AF1158" s="199" t="str">
        <f t="shared" si="1815"/>
        <v>AF$17</v>
      </c>
      <c r="AG1158" s="199" t="str">
        <f t="shared" si="1815"/>
        <v>AG$17</v>
      </c>
      <c r="AH1158" s="199" t="str">
        <f t="shared" si="1815"/>
        <v>AH$17</v>
      </c>
      <c r="AI1158" s="199" t="str">
        <f t="shared" si="1815"/>
        <v>AI$17</v>
      </c>
      <c r="AJ1158" s="199" t="str">
        <f t="shared" si="1815"/>
        <v>AJ$17</v>
      </c>
      <c r="AK1158" s="199" t="str">
        <f t="shared" si="1815"/>
        <v>AK$17</v>
      </c>
      <c r="AL1158" s="199" t="str">
        <f t="shared" si="1815"/>
        <v>AL$17</v>
      </c>
      <c r="AM1158" s="199" t="str">
        <f t="shared" si="1815"/>
        <v>AM$17</v>
      </c>
      <c r="AN1158" s="199" t="str">
        <f t="shared" si="1815"/>
        <v>AN$17</v>
      </c>
      <c r="AO1158" s="199" t="str">
        <f t="shared" si="1815"/>
        <v>AO$17</v>
      </c>
      <c r="AP1158" s="199" t="str">
        <f t="shared" si="1815"/>
        <v>AP$17</v>
      </c>
      <c r="AQ1158" s="199" t="str">
        <f t="shared" si="1815"/>
        <v>AQ$17</v>
      </c>
      <c r="AR1158" s="199" t="str">
        <f t="shared" si="1815"/>
        <v>AR$17</v>
      </c>
      <c r="AS1158" s="199" t="str">
        <f t="shared" si="1815"/>
        <v>AS$17</v>
      </c>
      <c r="AT1158" s="199" t="str">
        <f t="shared" si="1815"/>
        <v>AT$17</v>
      </c>
      <c r="AU1158" s="199" t="str">
        <f t="shared" si="1815"/>
        <v>AU$17</v>
      </c>
      <c r="AV1158" s="199" t="str">
        <f t="shared" si="1815"/>
        <v>AV$17</v>
      </c>
      <c r="AW1158" s="199" t="str">
        <f t="shared" si="1815"/>
        <v>AW$17</v>
      </c>
      <c r="AX1158" s="199" t="str">
        <f t="shared" si="1815"/>
        <v>AX$17</v>
      </c>
      <c r="AY1158" s="199" t="str">
        <f t="shared" ref="AY1158:CD1158" si="1816">AY$21</f>
        <v>AY$17</v>
      </c>
      <c r="AZ1158" s="199" t="str">
        <f t="shared" si="1816"/>
        <v>AZ$17</v>
      </c>
      <c r="BA1158" s="199" t="str">
        <f t="shared" si="1816"/>
        <v>BA$17</v>
      </c>
      <c r="BB1158" s="199" t="str">
        <f t="shared" si="1816"/>
        <v>BB$17</v>
      </c>
      <c r="BC1158" s="199" t="str">
        <f t="shared" si="1816"/>
        <v>BC$17</v>
      </c>
      <c r="BD1158" s="199" t="str">
        <f t="shared" si="1816"/>
        <v>BD$17</v>
      </c>
      <c r="BE1158" s="199" t="str">
        <f t="shared" si="1816"/>
        <v>BE$17</v>
      </c>
      <c r="BF1158" s="199" t="str">
        <f t="shared" si="1816"/>
        <v>BF$17</v>
      </c>
      <c r="BG1158" s="199" t="str">
        <f t="shared" si="1816"/>
        <v>BG$17</v>
      </c>
      <c r="BH1158" s="199" t="str">
        <f t="shared" si="1816"/>
        <v>BH$17</v>
      </c>
      <c r="BI1158" s="199" t="str">
        <f t="shared" si="1816"/>
        <v>BI$17</v>
      </c>
      <c r="BJ1158" s="199" t="str">
        <f t="shared" si="1816"/>
        <v>BJ$17</v>
      </c>
      <c r="BK1158" s="199" t="str">
        <f t="shared" si="1816"/>
        <v>BK$17</v>
      </c>
      <c r="BL1158" s="199" t="str">
        <f t="shared" si="1816"/>
        <v>BL$17</v>
      </c>
      <c r="BM1158" s="199" t="str">
        <f t="shared" si="1816"/>
        <v>BM$17</v>
      </c>
      <c r="BN1158" s="199" t="str">
        <f t="shared" si="1816"/>
        <v>BN$17</v>
      </c>
      <c r="BO1158" s="199" t="str">
        <f t="shared" si="1816"/>
        <v>BO$17</v>
      </c>
      <c r="BP1158" s="199" t="str">
        <f t="shared" si="1816"/>
        <v>BP$17</v>
      </c>
      <c r="BQ1158" s="199" t="str">
        <f t="shared" si="1816"/>
        <v>BQ$17</v>
      </c>
      <c r="BR1158" s="199" t="str">
        <f t="shared" si="1816"/>
        <v>BR$17</v>
      </c>
      <c r="BS1158" s="199" t="str">
        <f t="shared" si="1816"/>
        <v>BS$17</v>
      </c>
      <c r="BT1158" s="199" t="str">
        <f t="shared" si="1816"/>
        <v>BT$17</v>
      </c>
      <c r="BU1158" s="199" t="str">
        <f t="shared" si="1816"/>
        <v>BU$17</v>
      </c>
      <c r="BV1158" s="199" t="str">
        <f t="shared" si="1816"/>
        <v>BV$17</v>
      </c>
      <c r="BW1158" s="199" t="str">
        <f t="shared" si="1816"/>
        <v>BW$17</v>
      </c>
      <c r="BX1158" s="199" t="str">
        <f t="shared" si="1816"/>
        <v>BX$17</v>
      </c>
      <c r="BY1158" s="199" t="str">
        <f t="shared" si="1816"/>
        <v>BY$17</v>
      </c>
      <c r="BZ1158" s="199" t="str">
        <f t="shared" si="1816"/>
        <v>BZ$17</v>
      </c>
      <c r="CA1158" s="199" t="str">
        <f t="shared" si="1816"/>
        <v>CA$17</v>
      </c>
      <c r="CB1158" s="199" t="str">
        <f t="shared" si="1816"/>
        <v>CB$17</v>
      </c>
      <c r="CC1158" s="199" t="str">
        <f t="shared" si="1816"/>
        <v>CC$17</v>
      </c>
      <c r="CD1158" s="199" t="str">
        <f t="shared" si="1816"/>
        <v>CD$17</v>
      </c>
      <c r="CE1158" s="199" t="str">
        <f t="shared" ref="CE1158:CL1158" si="1817">CE$21</f>
        <v>CE$17</v>
      </c>
      <c r="CF1158" s="199" t="str">
        <f t="shared" si="1817"/>
        <v>CF$17</v>
      </c>
      <c r="CG1158" s="199" t="str">
        <f t="shared" si="1817"/>
        <v>CG$17</v>
      </c>
      <c r="CH1158" s="199" t="str">
        <f t="shared" si="1817"/>
        <v>CH$17</v>
      </c>
      <c r="CI1158" s="199" t="str">
        <f t="shared" si="1817"/>
        <v>CI$17</v>
      </c>
      <c r="CJ1158" s="199" t="str">
        <f t="shared" si="1817"/>
        <v>CJ$17</v>
      </c>
      <c r="CK1158" s="199" t="str">
        <f t="shared" si="1817"/>
        <v>CK$17</v>
      </c>
      <c r="CL1158" s="199" t="str">
        <f t="shared" si="1817"/>
        <v>CL$17</v>
      </c>
      <c r="CN1158" s="201"/>
      <c r="CO1158" s="199" t="str">
        <f t="shared" ref="CO1158:DL1158" si="1818">CO$21</f>
        <v>CO$17</v>
      </c>
      <c r="CP1158" s="199" t="str">
        <f t="shared" si="1818"/>
        <v>CP$17</v>
      </c>
      <c r="CQ1158" s="199" t="str">
        <f t="shared" si="1818"/>
        <v>CQ$17</v>
      </c>
      <c r="CR1158" s="199" t="str">
        <f t="shared" si="1818"/>
        <v>CR$17</v>
      </c>
      <c r="CS1158" s="199" t="str">
        <f t="shared" si="1818"/>
        <v>CS$17</v>
      </c>
      <c r="CT1158" s="199" t="str">
        <f t="shared" si="1818"/>
        <v>CT$17</v>
      </c>
      <c r="CU1158" s="199" t="str">
        <f t="shared" si="1818"/>
        <v>CU$17</v>
      </c>
      <c r="CV1158" s="199" t="str">
        <f t="shared" si="1818"/>
        <v>CV$17</v>
      </c>
      <c r="CW1158" s="199" t="str">
        <f t="shared" si="1818"/>
        <v>CW$17</v>
      </c>
      <c r="CX1158" s="199" t="str">
        <f t="shared" si="1818"/>
        <v>CX$17</v>
      </c>
      <c r="CY1158" s="199" t="str">
        <f t="shared" si="1818"/>
        <v>CY$17</v>
      </c>
      <c r="CZ1158" s="199" t="str">
        <f t="shared" si="1818"/>
        <v>CZ$17</v>
      </c>
      <c r="DA1158" s="199" t="str">
        <f t="shared" si="1818"/>
        <v>DA$17</v>
      </c>
      <c r="DB1158" s="199" t="str">
        <f t="shared" si="1818"/>
        <v>DB$17</v>
      </c>
      <c r="DC1158" s="199" t="str">
        <f t="shared" si="1818"/>
        <v>DC$17</v>
      </c>
      <c r="DD1158" s="199" t="str">
        <f t="shared" si="1818"/>
        <v>DD$17</v>
      </c>
      <c r="DE1158" s="199" t="str">
        <f t="shared" si="1818"/>
        <v>DE$17</v>
      </c>
      <c r="DF1158" s="199" t="str">
        <f t="shared" si="1818"/>
        <v>DF$17</v>
      </c>
      <c r="DG1158" s="199" t="str">
        <f t="shared" si="1818"/>
        <v>DG$17</v>
      </c>
      <c r="DH1158" s="199" t="str">
        <f t="shared" si="1818"/>
        <v>DH$17</v>
      </c>
      <c r="DI1158" s="199" t="str">
        <f t="shared" si="1818"/>
        <v>DI$17</v>
      </c>
      <c r="DJ1158" s="199" t="str">
        <f t="shared" si="1818"/>
        <v>DJ$17</v>
      </c>
      <c r="DK1158" s="199" t="str">
        <f t="shared" si="1818"/>
        <v>DK$17</v>
      </c>
      <c r="DL1158" s="199" t="str">
        <f t="shared" si="1818"/>
        <v>DL$17</v>
      </c>
    </row>
    <row r="1159" spans="1:116" x14ac:dyDescent="0.4">
      <c r="A1159" s="174"/>
      <c r="E1159" s="8"/>
      <c r="G1159" s="175" t="s">
        <v>491</v>
      </c>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t="s">
        <v>505</v>
      </c>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t="s">
        <v>463</v>
      </c>
      <c r="H1161" s="200"/>
      <c r="I1161" s="201"/>
      <c r="J1161" s="201"/>
      <c r="K1161" s="202"/>
      <c r="L1161" s="202"/>
      <c r="M1161" s="202"/>
      <c r="N1161" s="202"/>
      <c r="O1161" s="202"/>
      <c r="P1161" s="202"/>
      <c r="R1161" s="202"/>
      <c r="S1161" s="190" t="str">
        <f t="shared" ref="S1161:AX1161" si="1819">S$22</f>
        <v>S$18</v>
      </c>
      <c r="T1161" s="190" t="str">
        <f t="shared" si="1819"/>
        <v>T$18</v>
      </c>
      <c r="U1161" s="190" t="str">
        <f t="shared" si="1819"/>
        <v>U$18</v>
      </c>
      <c r="V1161" s="190" t="str">
        <f t="shared" si="1819"/>
        <v>V$18</v>
      </c>
      <c r="W1161" s="190" t="str">
        <f t="shared" si="1819"/>
        <v>W$18</v>
      </c>
      <c r="X1161" s="190" t="str">
        <f t="shared" si="1819"/>
        <v>X$18</v>
      </c>
      <c r="Y1161" s="190" t="str">
        <f t="shared" si="1819"/>
        <v>Y$18</v>
      </c>
      <c r="Z1161" s="190" t="str">
        <f t="shared" si="1819"/>
        <v>Z$18</v>
      </c>
      <c r="AA1161" s="190" t="str">
        <f t="shared" si="1819"/>
        <v>AA$18</v>
      </c>
      <c r="AB1161" s="190" t="str">
        <f t="shared" si="1819"/>
        <v>AB$18</v>
      </c>
      <c r="AC1161" s="190" t="str">
        <f t="shared" si="1819"/>
        <v>AC$18</v>
      </c>
      <c r="AD1161" s="190" t="str">
        <f t="shared" si="1819"/>
        <v>AD$18</v>
      </c>
      <c r="AE1161" s="190" t="str">
        <f t="shared" si="1819"/>
        <v>AE$18</v>
      </c>
      <c r="AF1161" s="190" t="str">
        <f t="shared" si="1819"/>
        <v>AF$18</v>
      </c>
      <c r="AG1161" s="190" t="str">
        <f t="shared" si="1819"/>
        <v>AG$18</v>
      </c>
      <c r="AH1161" s="190" t="str">
        <f t="shared" si="1819"/>
        <v>AH$18</v>
      </c>
      <c r="AI1161" s="190" t="str">
        <f t="shared" si="1819"/>
        <v>AI$18</v>
      </c>
      <c r="AJ1161" s="190" t="str">
        <f t="shared" si="1819"/>
        <v>AJ$18</v>
      </c>
      <c r="AK1161" s="190" t="str">
        <f t="shared" si="1819"/>
        <v>AK$18</v>
      </c>
      <c r="AL1161" s="190" t="str">
        <f t="shared" si="1819"/>
        <v>AL$18</v>
      </c>
      <c r="AM1161" s="190" t="str">
        <f t="shared" si="1819"/>
        <v>AM$18</v>
      </c>
      <c r="AN1161" s="190" t="str">
        <f t="shared" si="1819"/>
        <v>AN$18</v>
      </c>
      <c r="AO1161" s="190" t="str">
        <f t="shared" si="1819"/>
        <v>AO$18</v>
      </c>
      <c r="AP1161" s="190" t="str">
        <f t="shared" si="1819"/>
        <v>AP$18</v>
      </c>
      <c r="AQ1161" s="190" t="str">
        <f t="shared" si="1819"/>
        <v>AQ$18</v>
      </c>
      <c r="AR1161" s="190" t="str">
        <f t="shared" si="1819"/>
        <v>AR$18</v>
      </c>
      <c r="AS1161" s="190" t="str">
        <f t="shared" si="1819"/>
        <v>AS$18</v>
      </c>
      <c r="AT1161" s="190" t="str">
        <f t="shared" si="1819"/>
        <v>AT$18</v>
      </c>
      <c r="AU1161" s="190" t="str">
        <f t="shared" si="1819"/>
        <v>AU$18</v>
      </c>
      <c r="AV1161" s="190" t="str">
        <f t="shared" si="1819"/>
        <v>AV$18</v>
      </c>
      <c r="AW1161" s="190" t="str">
        <f t="shared" si="1819"/>
        <v>AW$18</v>
      </c>
      <c r="AX1161" s="190" t="str">
        <f t="shared" si="1819"/>
        <v>AX$18</v>
      </c>
      <c r="AY1161" s="190" t="str">
        <f t="shared" ref="AY1161:CD1161" si="1820">AY$22</f>
        <v>AY$18</v>
      </c>
      <c r="AZ1161" s="190" t="str">
        <f t="shared" si="1820"/>
        <v>AZ$18</v>
      </c>
      <c r="BA1161" s="190" t="str">
        <f t="shared" si="1820"/>
        <v>BA$18</v>
      </c>
      <c r="BB1161" s="190" t="str">
        <f t="shared" si="1820"/>
        <v>BB$18</v>
      </c>
      <c r="BC1161" s="190" t="str">
        <f t="shared" si="1820"/>
        <v>BC$18</v>
      </c>
      <c r="BD1161" s="190" t="str">
        <f t="shared" si="1820"/>
        <v>BD$18</v>
      </c>
      <c r="BE1161" s="190" t="str">
        <f t="shared" si="1820"/>
        <v>BE$18</v>
      </c>
      <c r="BF1161" s="190" t="str">
        <f t="shared" si="1820"/>
        <v>BF$18</v>
      </c>
      <c r="BG1161" s="190" t="str">
        <f t="shared" si="1820"/>
        <v>BG$18</v>
      </c>
      <c r="BH1161" s="190" t="str">
        <f t="shared" si="1820"/>
        <v>BH$18</v>
      </c>
      <c r="BI1161" s="190" t="str">
        <f t="shared" si="1820"/>
        <v>BI$18</v>
      </c>
      <c r="BJ1161" s="190" t="str">
        <f t="shared" si="1820"/>
        <v>BJ$18</v>
      </c>
      <c r="BK1161" s="190" t="str">
        <f t="shared" si="1820"/>
        <v>BK$18</v>
      </c>
      <c r="BL1161" s="190" t="str">
        <f t="shared" si="1820"/>
        <v>BL$18</v>
      </c>
      <c r="BM1161" s="190" t="str">
        <f t="shared" si="1820"/>
        <v>BM$18</v>
      </c>
      <c r="BN1161" s="190" t="str">
        <f t="shared" si="1820"/>
        <v>BN$18</v>
      </c>
      <c r="BO1161" s="190" t="str">
        <f t="shared" si="1820"/>
        <v>BO$18</v>
      </c>
      <c r="BP1161" s="190" t="str">
        <f t="shared" si="1820"/>
        <v>BP$18</v>
      </c>
      <c r="BQ1161" s="190" t="str">
        <f t="shared" si="1820"/>
        <v>BQ$18</v>
      </c>
      <c r="BR1161" s="190" t="str">
        <f t="shared" si="1820"/>
        <v>BR$18</v>
      </c>
      <c r="BS1161" s="190" t="str">
        <f t="shared" si="1820"/>
        <v>BS$18</v>
      </c>
      <c r="BT1161" s="190" t="str">
        <f t="shared" si="1820"/>
        <v>BT$18</v>
      </c>
      <c r="BU1161" s="190" t="str">
        <f t="shared" si="1820"/>
        <v>BU$18</v>
      </c>
      <c r="BV1161" s="190" t="str">
        <f t="shared" si="1820"/>
        <v>BV$18</v>
      </c>
      <c r="BW1161" s="190" t="str">
        <f t="shared" si="1820"/>
        <v>BW$18</v>
      </c>
      <c r="BX1161" s="190" t="str">
        <f t="shared" si="1820"/>
        <v>BX$18</v>
      </c>
      <c r="BY1161" s="190" t="str">
        <f t="shared" si="1820"/>
        <v>BY$18</v>
      </c>
      <c r="BZ1161" s="190" t="str">
        <f t="shared" si="1820"/>
        <v>BZ$18</v>
      </c>
      <c r="CA1161" s="190" t="str">
        <f t="shared" si="1820"/>
        <v>CA$18</v>
      </c>
      <c r="CB1161" s="190" t="str">
        <f t="shared" si="1820"/>
        <v>CB$18</v>
      </c>
      <c r="CC1161" s="190" t="str">
        <f t="shared" si="1820"/>
        <v>CC$18</v>
      </c>
      <c r="CD1161" s="190" t="str">
        <f t="shared" si="1820"/>
        <v>CD$18</v>
      </c>
      <c r="CE1161" s="190" t="str">
        <f t="shared" ref="CE1161:CL1161" si="1821">CE$22</f>
        <v>CE$18</v>
      </c>
      <c r="CF1161" s="190" t="str">
        <f t="shared" si="1821"/>
        <v>CF$18</v>
      </c>
      <c r="CG1161" s="190" t="str">
        <f t="shared" si="1821"/>
        <v>CG$18</v>
      </c>
      <c r="CH1161" s="190" t="str">
        <f t="shared" si="1821"/>
        <v>CH$18</v>
      </c>
      <c r="CI1161" s="190" t="str">
        <f t="shared" si="1821"/>
        <v>CI$18</v>
      </c>
      <c r="CJ1161" s="190" t="str">
        <f t="shared" si="1821"/>
        <v>CJ$18</v>
      </c>
      <c r="CK1161" s="190" t="str">
        <f t="shared" si="1821"/>
        <v>CK$18</v>
      </c>
      <c r="CL1161" s="190" t="str">
        <f t="shared" si="1821"/>
        <v>CL$18</v>
      </c>
      <c r="CN1161" s="201"/>
      <c r="CO1161" s="190" t="str">
        <f t="shared" ref="CO1161:DL1161" si="1822">CO$22</f>
        <v>CO$18</v>
      </c>
      <c r="CP1161" s="190" t="str">
        <f t="shared" si="1822"/>
        <v>CP$18</v>
      </c>
      <c r="CQ1161" s="190" t="str">
        <f t="shared" si="1822"/>
        <v>CQ$18</v>
      </c>
      <c r="CR1161" s="190" t="str">
        <f t="shared" si="1822"/>
        <v>CR$18</v>
      </c>
      <c r="CS1161" s="190" t="str">
        <f t="shared" si="1822"/>
        <v>CS$18</v>
      </c>
      <c r="CT1161" s="190" t="str">
        <f t="shared" si="1822"/>
        <v>CT$18</v>
      </c>
      <c r="CU1161" s="190" t="str">
        <f t="shared" si="1822"/>
        <v>CU$18</v>
      </c>
      <c r="CV1161" s="190" t="str">
        <f t="shared" si="1822"/>
        <v>CV$18</v>
      </c>
      <c r="CW1161" s="190" t="str">
        <f t="shared" si="1822"/>
        <v>CW$18</v>
      </c>
      <c r="CX1161" s="190" t="str">
        <f t="shared" si="1822"/>
        <v>CX$18</v>
      </c>
      <c r="CY1161" s="190" t="str">
        <f t="shared" si="1822"/>
        <v>CY$18</v>
      </c>
      <c r="CZ1161" s="190" t="str">
        <f t="shared" si="1822"/>
        <v>CZ$18</v>
      </c>
      <c r="DA1161" s="190" t="str">
        <f t="shared" si="1822"/>
        <v>DA$18</v>
      </c>
      <c r="DB1161" s="190" t="str">
        <f t="shared" si="1822"/>
        <v>DB$18</v>
      </c>
      <c r="DC1161" s="190" t="str">
        <f t="shared" si="1822"/>
        <v>DC$18</v>
      </c>
      <c r="DD1161" s="190" t="str">
        <f t="shared" si="1822"/>
        <v>DD$18</v>
      </c>
      <c r="DE1161" s="190" t="str">
        <f t="shared" si="1822"/>
        <v>DE$18</v>
      </c>
      <c r="DF1161" s="190" t="str">
        <f t="shared" si="1822"/>
        <v>DF$18</v>
      </c>
      <c r="DG1161" s="190" t="str">
        <f t="shared" si="1822"/>
        <v>DG$18</v>
      </c>
      <c r="DH1161" s="190" t="str">
        <f t="shared" si="1822"/>
        <v>DH$18</v>
      </c>
      <c r="DI1161" s="190" t="str">
        <f t="shared" si="1822"/>
        <v>DI$18</v>
      </c>
      <c r="DJ1161" s="190" t="str">
        <f t="shared" si="1822"/>
        <v>DJ$18</v>
      </c>
      <c r="DK1161" s="190" t="str">
        <f t="shared" si="1822"/>
        <v>DK$18</v>
      </c>
      <c r="DL1161" s="190" t="str">
        <f t="shared" si="1822"/>
        <v>DL$18</v>
      </c>
    </row>
    <row r="1162" spans="1:116" x14ac:dyDescent="0.4">
      <c r="A1162" s="174"/>
      <c r="E1162" s="8"/>
      <c r="G1162" s="175" t="s">
        <v>464</v>
      </c>
      <c r="H1162" s="200"/>
      <c r="I1162" s="201"/>
      <c r="J1162" s="201"/>
      <c r="K1162" s="202"/>
      <c r="L1162" s="202"/>
      <c r="M1162" s="202"/>
      <c r="N1162" s="202"/>
      <c r="O1162" s="202"/>
      <c r="P1162" s="202"/>
      <c r="R1162" s="202"/>
      <c r="S1162" s="190" t="str">
        <f t="shared" ref="S1162:AX1162" si="1823">S$23</f>
        <v>S$19</v>
      </c>
      <c r="T1162" s="190" t="str">
        <f t="shared" si="1823"/>
        <v>T$19</v>
      </c>
      <c r="U1162" s="190" t="str">
        <f t="shared" si="1823"/>
        <v>U$19</v>
      </c>
      <c r="V1162" s="190" t="str">
        <f t="shared" si="1823"/>
        <v>V$19</v>
      </c>
      <c r="W1162" s="190" t="str">
        <f t="shared" si="1823"/>
        <v>W$19</v>
      </c>
      <c r="X1162" s="190" t="str">
        <f t="shared" si="1823"/>
        <v>X$19</v>
      </c>
      <c r="Y1162" s="190" t="str">
        <f t="shared" si="1823"/>
        <v>Y$19</v>
      </c>
      <c r="Z1162" s="190" t="str">
        <f t="shared" si="1823"/>
        <v>Z$19</v>
      </c>
      <c r="AA1162" s="190" t="str">
        <f t="shared" si="1823"/>
        <v>AA$19</v>
      </c>
      <c r="AB1162" s="190" t="str">
        <f t="shared" si="1823"/>
        <v>AB$19</v>
      </c>
      <c r="AC1162" s="190" t="str">
        <f t="shared" si="1823"/>
        <v>AC$19</v>
      </c>
      <c r="AD1162" s="190" t="str">
        <f t="shared" si="1823"/>
        <v>AD$19</v>
      </c>
      <c r="AE1162" s="190" t="str">
        <f t="shared" si="1823"/>
        <v>AE$19</v>
      </c>
      <c r="AF1162" s="190" t="str">
        <f t="shared" si="1823"/>
        <v>AF$19</v>
      </c>
      <c r="AG1162" s="190" t="str">
        <f t="shared" si="1823"/>
        <v>AG$19</v>
      </c>
      <c r="AH1162" s="190" t="str">
        <f t="shared" si="1823"/>
        <v>AH$19</v>
      </c>
      <c r="AI1162" s="190" t="str">
        <f t="shared" si="1823"/>
        <v>AI$19</v>
      </c>
      <c r="AJ1162" s="190" t="str">
        <f t="shared" si="1823"/>
        <v>AJ$19</v>
      </c>
      <c r="AK1162" s="190" t="str">
        <f t="shared" si="1823"/>
        <v>AK$19</v>
      </c>
      <c r="AL1162" s="190" t="str">
        <f t="shared" si="1823"/>
        <v>AL$19</v>
      </c>
      <c r="AM1162" s="190" t="str">
        <f t="shared" si="1823"/>
        <v>AM$19</v>
      </c>
      <c r="AN1162" s="190" t="str">
        <f t="shared" si="1823"/>
        <v>AN$19</v>
      </c>
      <c r="AO1162" s="190" t="str">
        <f t="shared" si="1823"/>
        <v>AO$19</v>
      </c>
      <c r="AP1162" s="190" t="str">
        <f t="shared" si="1823"/>
        <v>AP$19</v>
      </c>
      <c r="AQ1162" s="190" t="str">
        <f t="shared" si="1823"/>
        <v>AQ$19</v>
      </c>
      <c r="AR1162" s="190" t="str">
        <f t="shared" si="1823"/>
        <v>AR$19</v>
      </c>
      <c r="AS1162" s="190" t="str">
        <f t="shared" si="1823"/>
        <v>AS$19</v>
      </c>
      <c r="AT1162" s="190" t="str">
        <f t="shared" si="1823"/>
        <v>AT$19</v>
      </c>
      <c r="AU1162" s="190" t="str">
        <f t="shared" si="1823"/>
        <v>AU$19</v>
      </c>
      <c r="AV1162" s="190" t="str">
        <f t="shared" si="1823"/>
        <v>AV$19</v>
      </c>
      <c r="AW1162" s="190" t="str">
        <f t="shared" si="1823"/>
        <v>AW$19</v>
      </c>
      <c r="AX1162" s="190" t="str">
        <f t="shared" si="1823"/>
        <v>AX$19</v>
      </c>
      <c r="AY1162" s="190" t="str">
        <f t="shared" ref="AY1162:CD1162" si="1824">AY$23</f>
        <v>AY$19</v>
      </c>
      <c r="AZ1162" s="190" t="str">
        <f t="shared" si="1824"/>
        <v>AZ$19</v>
      </c>
      <c r="BA1162" s="190" t="str">
        <f t="shared" si="1824"/>
        <v>BA$19</v>
      </c>
      <c r="BB1162" s="190" t="str">
        <f t="shared" si="1824"/>
        <v>BB$19</v>
      </c>
      <c r="BC1162" s="190" t="str">
        <f t="shared" si="1824"/>
        <v>BC$19</v>
      </c>
      <c r="BD1162" s="190" t="str">
        <f t="shared" si="1824"/>
        <v>BD$19</v>
      </c>
      <c r="BE1162" s="190" t="str">
        <f t="shared" si="1824"/>
        <v>BE$19</v>
      </c>
      <c r="BF1162" s="190" t="str">
        <f t="shared" si="1824"/>
        <v>BF$19</v>
      </c>
      <c r="BG1162" s="190" t="str">
        <f t="shared" si="1824"/>
        <v>BG$19</v>
      </c>
      <c r="BH1162" s="190" t="str">
        <f t="shared" si="1824"/>
        <v>BH$19</v>
      </c>
      <c r="BI1162" s="190" t="str">
        <f t="shared" si="1824"/>
        <v>BI$19</v>
      </c>
      <c r="BJ1162" s="190" t="str">
        <f t="shared" si="1824"/>
        <v>BJ$19</v>
      </c>
      <c r="BK1162" s="190" t="str">
        <f t="shared" si="1824"/>
        <v>BK$19</v>
      </c>
      <c r="BL1162" s="190" t="str">
        <f t="shared" si="1824"/>
        <v>BL$19</v>
      </c>
      <c r="BM1162" s="190" t="str">
        <f t="shared" si="1824"/>
        <v>BM$19</v>
      </c>
      <c r="BN1162" s="190" t="str">
        <f t="shared" si="1824"/>
        <v>BN$19</v>
      </c>
      <c r="BO1162" s="190" t="str">
        <f t="shared" si="1824"/>
        <v>BO$19</v>
      </c>
      <c r="BP1162" s="190" t="str">
        <f t="shared" si="1824"/>
        <v>BP$19</v>
      </c>
      <c r="BQ1162" s="190" t="str">
        <f t="shared" si="1824"/>
        <v>BQ$19</v>
      </c>
      <c r="BR1162" s="190" t="str">
        <f t="shared" si="1824"/>
        <v>BR$19</v>
      </c>
      <c r="BS1162" s="190" t="str">
        <f t="shared" si="1824"/>
        <v>BS$19</v>
      </c>
      <c r="BT1162" s="190" t="str">
        <f t="shared" si="1824"/>
        <v>BT$19</v>
      </c>
      <c r="BU1162" s="190" t="str">
        <f t="shared" si="1824"/>
        <v>BU$19</v>
      </c>
      <c r="BV1162" s="190" t="str">
        <f t="shared" si="1824"/>
        <v>BV$19</v>
      </c>
      <c r="BW1162" s="190" t="str">
        <f t="shared" si="1824"/>
        <v>BW$19</v>
      </c>
      <c r="BX1162" s="190" t="str">
        <f t="shared" si="1824"/>
        <v>BX$19</v>
      </c>
      <c r="BY1162" s="190" t="str">
        <f t="shared" si="1824"/>
        <v>BY$19</v>
      </c>
      <c r="BZ1162" s="190" t="str">
        <f t="shared" si="1824"/>
        <v>BZ$19</v>
      </c>
      <c r="CA1162" s="190" t="str">
        <f t="shared" si="1824"/>
        <v>CA$19</v>
      </c>
      <c r="CB1162" s="190" t="str">
        <f t="shared" si="1824"/>
        <v>CB$19</v>
      </c>
      <c r="CC1162" s="190" t="str">
        <f t="shared" si="1824"/>
        <v>CC$19</v>
      </c>
      <c r="CD1162" s="190" t="str">
        <f t="shared" si="1824"/>
        <v>CD$19</v>
      </c>
      <c r="CE1162" s="190" t="str">
        <f t="shared" ref="CE1162:CL1162" si="1825">CE$23</f>
        <v>CE$19</v>
      </c>
      <c r="CF1162" s="190" t="str">
        <f t="shared" si="1825"/>
        <v>CF$19</v>
      </c>
      <c r="CG1162" s="190" t="str">
        <f t="shared" si="1825"/>
        <v>CG$19</v>
      </c>
      <c r="CH1162" s="190" t="str">
        <f t="shared" si="1825"/>
        <v>CH$19</v>
      </c>
      <c r="CI1162" s="190" t="str">
        <f t="shared" si="1825"/>
        <v>CI$19</v>
      </c>
      <c r="CJ1162" s="190" t="str">
        <f t="shared" si="1825"/>
        <v>CJ$19</v>
      </c>
      <c r="CK1162" s="190" t="str">
        <f t="shared" si="1825"/>
        <v>CK$19</v>
      </c>
      <c r="CL1162" s="190" t="str">
        <f t="shared" si="1825"/>
        <v>CL$19</v>
      </c>
      <c r="CN1162" s="201"/>
      <c r="CO1162" s="190" t="str">
        <f t="shared" ref="CO1162:DL1162" si="1826">CO$23</f>
        <v>CO$19</v>
      </c>
      <c r="CP1162" s="190" t="str">
        <f t="shared" si="1826"/>
        <v>CP$19</v>
      </c>
      <c r="CQ1162" s="190" t="str">
        <f t="shared" si="1826"/>
        <v>CQ$19</v>
      </c>
      <c r="CR1162" s="190" t="str">
        <f t="shared" si="1826"/>
        <v>CR$19</v>
      </c>
      <c r="CS1162" s="190" t="str">
        <f t="shared" si="1826"/>
        <v>CS$19</v>
      </c>
      <c r="CT1162" s="190" t="str">
        <f t="shared" si="1826"/>
        <v>CT$19</v>
      </c>
      <c r="CU1162" s="190" t="str">
        <f t="shared" si="1826"/>
        <v>CU$19</v>
      </c>
      <c r="CV1162" s="190" t="str">
        <f t="shared" si="1826"/>
        <v>CV$19</v>
      </c>
      <c r="CW1162" s="190" t="str">
        <f t="shared" si="1826"/>
        <v>CW$19</v>
      </c>
      <c r="CX1162" s="190" t="str">
        <f t="shared" si="1826"/>
        <v>CX$19</v>
      </c>
      <c r="CY1162" s="190" t="str">
        <f t="shared" si="1826"/>
        <v>CY$19</v>
      </c>
      <c r="CZ1162" s="190" t="str">
        <f t="shared" si="1826"/>
        <v>CZ$19</v>
      </c>
      <c r="DA1162" s="190" t="str">
        <f t="shared" si="1826"/>
        <v>DA$19</v>
      </c>
      <c r="DB1162" s="190" t="str">
        <f t="shared" si="1826"/>
        <v>DB$19</v>
      </c>
      <c r="DC1162" s="190" t="str">
        <f t="shared" si="1826"/>
        <v>DC$19</v>
      </c>
      <c r="DD1162" s="190" t="str">
        <f t="shared" si="1826"/>
        <v>DD$19</v>
      </c>
      <c r="DE1162" s="190" t="str">
        <f t="shared" si="1826"/>
        <v>DE$19</v>
      </c>
      <c r="DF1162" s="190" t="str">
        <f t="shared" si="1826"/>
        <v>DF$19</v>
      </c>
      <c r="DG1162" s="190" t="str">
        <f t="shared" si="1826"/>
        <v>DG$19</v>
      </c>
      <c r="DH1162" s="190" t="str">
        <f t="shared" si="1826"/>
        <v>DH$19</v>
      </c>
      <c r="DI1162" s="190" t="str">
        <f t="shared" si="1826"/>
        <v>DI$19</v>
      </c>
      <c r="DJ1162" s="190" t="str">
        <f t="shared" si="1826"/>
        <v>DJ$19</v>
      </c>
      <c r="DK1162" s="190" t="str">
        <f t="shared" si="1826"/>
        <v>DK$19</v>
      </c>
      <c r="DL1162" s="190" t="str">
        <f t="shared" si="1826"/>
        <v>DL$19</v>
      </c>
    </row>
    <row r="1163" spans="1:116" x14ac:dyDescent="0.4">
      <c r="A1163" s="142" t="s">
        <v>218</v>
      </c>
      <c r="B1163" s="31" t="s">
        <v>81</v>
      </c>
      <c r="C1163" s="31"/>
      <c r="D1163" t="s">
        <v>760</v>
      </c>
      <c r="E1163" s="8" t="str">
        <f t="shared" ref="E1163:E1170" si="1827">ROW()&amp;" "&amp;D1163</f>
        <v>1163 WCAR-S</v>
      </c>
      <c r="F1163" t="s">
        <v>223</v>
      </c>
      <c r="G1163" s="143" t="s">
        <v>221</v>
      </c>
      <c r="H1163" s="142"/>
      <c r="I1163" s="144"/>
      <c r="J1163" s="144"/>
      <c r="K1163" s="142"/>
      <c r="L1163" s="142"/>
      <c r="M1163" s="142"/>
      <c r="N1163" s="142"/>
      <c r="O1163" s="142"/>
      <c r="P1163" s="142"/>
      <c r="R1163" s="143"/>
      <c r="S1163" s="143"/>
      <c r="T1163" s="143"/>
      <c r="U1163" s="143"/>
      <c r="V1163" s="143"/>
      <c r="W1163" s="143"/>
      <c r="X1163" s="143"/>
      <c r="Y1163" s="143"/>
      <c r="Z1163" s="143"/>
      <c r="AA1163" s="143"/>
      <c r="AB1163" s="143"/>
      <c r="AC1163" s="143"/>
      <c r="AD1163" s="143"/>
      <c r="AE1163" s="143"/>
      <c r="AF1163" s="143"/>
      <c r="AG1163" s="143"/>
      <c r="AH1163" s="143"/>
      <c r="AI1163" s="143"/>
      <c r="AJ1163" s="143"/>
      <c r="AK1163" s="143"/>
      <c r="AL1163" s="143"/>
      <c r="AM1163" s="143"/>
      <c r="AN1163" s="143"/>
      <c r="AO1163" s="143"/>
      <c r="AP1163" s="143"/>
      <c r="AQ1163" s="143"/>
      <c r="AR1163" s="143"/>
      <c r="AS1163" s="143"/>
      <c r="AT1163" s="143"/>
      <c r="AU1163" s="143"/>
      <c r="AV1163" s="143"/>
      <c r="AW1163" s="143"/>
      <c r="AX1163" s="143"/>
      <c r="AY1163" s="143"/>
      <c r="AZ1163" s="143"/>
      <c r="BA1163" s="143"/>
      <c r="BB1163" s="143"/>
      <c r="BC1163" s="143"/>
      <c r="BD1163" s="143"/>
      <c r="BE1163" s="143"/>
      <c r="BF1163" s="143"/>
      <c r="BG1163" s="143"/>
      <c r="BH1163" s="143"/>
      <c r="BI1163" s="143"/>
      <c r="BJ1163" s="143"/>
      <c r="BK1163" s="143"/>
      <c r="BL1163" s="143"/>
      <c r="BM1163" s="143"/>
      <c r="BN1163" s="143"/>
      <c r="BO1163" s="143"/>
      <c r="BP1163" s="143"/>
      <c r="BQ1163" s="143"/>
      <c r="BR1163" s="143"/>
      <c r="BS1163" s="143"/>
      <c r="BT1163" s="143"/>
      <c r="BU1163" s="143"/>
      <c r="BV1163" s="143"/>
      <c r="BW1163" s="143"/>
      <c r="BX1163" s="143"/>
      <c r="BY1163" s="143"/>
      <c r="BZ1163" s="143"/>
      <c r="CA1163" s="143"/>
      <c r="CB1163" s="143"/>
      <c r="CC1163" s="143"/>
      <c r="CD1163" s="143"/>
      <c r="CE1163" s="143"/>
      <c r="CF1163" s="143"/>
      <c r="CG1163" s="143"/>
      <c r="CH1163" s="143"/>
      <c r="CI1163" s="143"/>
      <c r="CJ1163" s="143"/>
      <c r="CK1163" s="143"/>
      <c r="CL1163" s="143"/>
      <c r="CN1163" s="144"/>
      <c r="CO1163" s="143"/>
      <c r="CP1163" s="143"/>
      <c r="CQ1163" s="143"/>
      <c r="CR1163" s="143"/>
      <c r="CS1163" s="143"/>
      <c r="CT1163" s="143"/>
      <c r="CU1163" s="143"/>
      <c r="CV1163" s="143"/>
      <c r="CW1163" s="143"/>
      <c r="CX1163" s="143"/>
      <c r="CY1163" s="143"/>
      <c r="CZ1163" s="143"/>
      <c r="DA1163" s="143"/>
      <c r="DB1163" s="143"/>
      <c r="DC1163" s="143"/>
      <c r="DD1163" s="143"/>
      <c r="DE1163" s="143"/>
      <c r="DF1163" s="143"/>
      <c r="DG1163" s="143"/>
      <c r="DH1163" s="143"/>
      <c r="DI1163" s="143"/>
      <c r="DJ1163" s="143"/>
      <c r="DK1163" s="143"/>
      <c r="DL1163" s="143"/>
    </row>
    <row r="1164" spans="1:116" x14ac:dyDescent="0.4">
      <c r="B1164" t="str">
        <f t="shared" ref="B1164:B1169" si="1828">E1164</f>
        <v>1164 WCAR-S</v>
      </c>
      <c r="D1164" t="s">
        <v>760</v>
      </c>
      <c r="E1164" s="8" t="str">
        <f t="shared" si="1827"/>
        <v>1164 WCAR-S</v>
      </c>
      <c r="G1164" s="129" t="str">
        <f>G1166&amp;":"</f>
        <v>Accounts receivable - (Primary label):</v>
      </c>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1:116" x14ac:dyDescent="0.4">
      <c r="B1165" t="str">
        <f t="shared" si="1828"/>
        <v>1165 WCAR-S</v>
      </c>
      <c r="D1165" t="s">
        <v>760</v>
      </c>
      <c r="E1165" s="8" t="str">
        <f t="shared" si="1827"/>
        <v>1165 WCAR-S</v>
      </c>
      <c r="G1165" s="145" t="s">
        <v>222</v>
      </c>
      <c r="H1165" s="12"/>
      <c r="I1165" s="60"/>
      <c r="J1165" s="60"/>
      <c r="K1165" s="17">
        <v>30</v>
      </c>
      <c r="L1165" s="17">
        <v>30</v>
      </c>
      <c r="M1165" s="17">
        <v>30</v>
      </c>
      <c r="N1165" s="17">
        <v>30</v>
      </c>
      <c r="O1165" s="17">
        <v>30</v>
      </c>
      <c r="P1165" s="17">
        <v>30</v>
      </c>
      <c r="R1165" s="15"/>
      <c r="S1165" s="15" cm="1">
        <f t="array" ref="S1165">INDEX($K:$P,ROW(),MATCH(S$3,$K$2:$P$2,0))</f>
        <v>30</v>
      </c>
      <c r="T1165" s="15" cm="1">
        <f t="array" ref="T1165">INDEX($K:$P,ROW(),MATCH(T$3,$K$2:$P$2,0))</f>
        <v>30</v>
      </c>
      <c r="U1165" s="15" cm="1">
        <f t="array" ref="U1165">INDEX($K:$P,ROW(),MATCH(U$3,$K$2:$P$2,0))</f>
        <v>30</v>
      </c>
      <c r="V1165" s="15" cm="1">
        <f t="array" ref="V1165">INDEX($K:$P,ROW(),MATCH(V$3,$K$2:$P$2,0))</f>
        <v>30</v>
      </c>
      <c r="W1165" s="15" cm="1">
        <f t="array" ref="W1165">INDEX($K:$P,ROW(),MATCH(W$3,$K$2:$P$2,0))</f>
        <v>30</v>
      </c>
      <c r="X1165" s="15" cm="1">
        <f t="array" ref="X1165">INDEX($K:$P,ROW(),MATCH(X$3,$K$2:$P$2,0))</f>
        <v>30</v>
      </c>
      <c r="Y1165" s="15" cm="1">
        <f t="array" ref="Y1165">INDEX($K:$P,ROW(),MATCH(Y$3,$K$2:$P$2,0))</f>
        <v>30</v>
      </c>
      <c r="Z1165" s="15" cm="1">
        <f t="array" ref="Z1165">INDEX($K:$P,ROW(),MATCH(Z$3,$K$2:$P$2,0))</f>
        <v>30</v>
      </c>
      <c r="AA1165" s="15" cm="1">
        <f t="array" ref="AA1165">INDEX($K:$P,ROW(),MATCH(AA$3,$K$2:$P$2,0))</f>
        <v>30</v>
      </c>
      <c r="AB1165" s="15" cm="1">
        <f t="array" ref="AB1165">INDEX($K:$P,ROW(),MATCH(AB$3,$K$2:$P$2,0))</f>
        <v>30</v>
      </c>
      <c r="AC1165" s="15" cm="1">
        <f t="array" ref="AC1165">INDEX($K:$P,ROW(),MATCH(AC$3,$K$2:$P$2,0))</f>
        <v>30</v>
      </c>
      <c r="AD1165" s="15" cm="1">
        <f t="array" ref="AD1165">INDEX($K:$P,ROW(),MATCH(AD$3,$K$2:$P$2,0))</f>
        <v>30</v>
      </c>
      <c r="AE1165" s="15" cm="1">
        <f t="array" ref="AE1165">INDEX($K:$P,ROW(),MATCH(AE$3,$K$2:$P$2,0))</f>
        <v>30</v>
      </c>
      <c r="AF1165" s="15" cm="1">
        <f t="array" ref="AF1165">INDEX($K:$P,ROW(),MATCH(AF$3,$K$2:$P$2,0))</f>
        <v>30</v>
      </c>
      <c r="AG1165" s="15" cm="1">
        <f t="array" ref="AG1165">INDEX($K:$P,ROW(),MATCH(AG$3,$K$2:$P$2,0))</f>
        <v>30</v>
      </c>
      <c r="AH1165" s="15" cm="1">
        <f t="array" ref="AH1165">INDEX($K:$P,ROW(),MATCH(AH$3,$K$2:$P$2,0))</f>
        <v>30</v>
      </c>
      <c r="AI1165" s="15" cm="1">
        <f t="array" ref="AI1165">INDEX($K:$P,ROW(),MATCH(AI$3,$K$2:$P$2,0))</f>
        <v>30</v>
      </c>
      <c r="AJ1165" s="15" cm="1">
        <f t="array" ref="AJ1165">INDEX($K:$P,ROW(),MATCH(AJ$3,$K$2:$P$2,0))</f>
        <v>30</v>
      </c>
      <c r="AK1165" s="15" cm="1">
        <f t="array" ref="AK1165">INDEX($K:$P,ROW(),MATCH(AK$3,$K$2:$P$2,0))</f>
        <v>30</v>
      </c>
      <c r="AL1165" s="15" cm="1">
        <f t="array" ref="AL1165">INDEX($K:$P,ROW(),MATCH(AL$3,$K$2:$P$2,0))</f>
        <v>30</v>
      </c>
      <c r="AM1165" s="15" cm="1">
        <f t="array" ref="AM1165">INDEX($K:$P,ROW(),MATCH(AM$3,$K$2:$P$2,0))</f>
        <v>30</v>
      </c>
      <c r="AN1165" s="15" cm="1">
        <f t="array" ref="AN1165">INDEX($K:$P,ROW(),MATCH(AN$3,$K$2:$P$2,0))</f>
        <v>30</v>
      </c>
      <c r="AO1165" s="15" cm="1">
        <f t="array" ref="AO1165">INDEX($K:$P,ROW(),MATCH(AO$3,$K$2:$P$2,0))</f>
        <v>30</v>
      </c>
      <c r="AP1165" s="15" cm="1">
        <f t="array" ref="AP1165">INDEX($K:$P,ROW(),MATCH(AP$3,$K$2:$P$2,0))</f>
        <v>30</v>
      </c>
      <c r="AQ1165" s="15" cm="1">
        <f t="array" ref="AQ1165">INDEX($K:$P,ROW(),MATCH(AQ$3,$K$2:$P$2,0))</f>
        <v>30</v>
      </c>
      <c r="AR1165" s="15" cm="1">
        <f t="array" ref="AR1165">INDEX($K:$P,ROW(),MATCH(AR$3,$K$2:$P$2,0))</f>
        <v>30</v>
      </c>
      <c r="AS1165" s="15" cm="1">
        <f t="array" ref="AS1165">INDEX($K:$P,ROW(),MATCH(AS$3,$K$2:$P$2,0))</f>
        <v>30</v>
      </c>
      <c r="AT1165" s="15" cm="1">
        <f t="array" ref="AT1165">INDEX($K:$P,ROW(),MATCH(AT$3,$K$2:$P$2,0))</f>
        <v>30</v>
      </c>
      <c r="AU1165" s="15" cm="1">
        <f t="array" ref="AU1165">INDEX($K:$P,ROW(),MATCH(AU$3,$K$2:$P$2,0))</f>
        <v>30</v>
      </c>
      <c r="AV1165" s="15" cm="1">
        <f t="array" ref="AV1165">INDEX($K:$P,ROW(),MATCH(AV$3,$K$2:$P$2,0))</f>
        <v>30</v>
      </c>
      <c r="AW1165" s="15" cm="1">
        <f t="array" ref="AW1165">INDEX($K:$P,ROW(),MATCH(AW$3,$K$2:$P$2,0))</f>
        <v>30</v>
      </c>
      <c r="AX1165" s="15" cm="1">
        <f t="array" ref="AX1165">INDEX($K:$P,ROW(),MATCH(AX$3,$K$2:$P$2,0))</f>
        <v>30</v>
      </c>
      <c r="AY1165" s="15" cm="1">
        <f t="array" ref="AY1165">INDEX($K:$P,ROW(),MATCH(AY$3,$K$2:$P$2,0))</f>
        <v>30</v>
      </c>
      <c r="AZ1165" s="15" cm="1">
        <f t="array" ref="AZ1165">INDEX($K:$P,ROW(),MATCH(AZ$3,$K$2:$P$2,0))</f>
        <v>30</v>
      </c>
      <c r="BA1165" s="15" cm="1">
        <f t="array" ref="BA1165">INDEX($K:$P,ROW(),MATCH(BA$3,$K$2:$P$2,0))</f>
        <v>30</v>
      </c>
      <c r="BB1165" s="15" cm="1">
        <f t="array" ref="BB1165">INDEX($K:$P,ROW(),MATCH(BB$3,$K$2:$P$2,0))</f>
        <v>30</v>
      </c>
      <c r="BC1165" s="15" cm="1">
        <f t="array" ref="BC1165">INDEX($K:$P,ROW(),MATCH(BC$3,$K$2:$P$2,0))</f>
        <v>30</v>
      </c>
      <c r="BD1165" s="15" cm="1">
        <f t="array" ref="BD1165">INDEX($K:$P,ROW(),MATCH(BD$3,$K$2:$P$2,0))</f>
        <v>30</v>
      </c>
      <c r="BE1165" s="15" cm="1">
        <f t="array" ref="BE1165">INDEX($K:$P,ROW(),MATCH(BE$3,$K$2:$P$2,0))</f>
        <v>30</v>
      </c>
      <c r="BF1165" s="15" cm="1">
        <f t="array" ref="BF1165">INDEX($K:$P,ROW(),MATCH(BF$3,$K$2:$P$2,0))</f>
        <v>30</v>
      </c>
      <c r="BG1165" s="15" cm="1">
        <f t="array" ref="BG1165">INDEX($K:$P,ROW(),MATCH(BG$3,$K$2:$P$2,0))</f>
        <v>30</v>
      </c>
      <c r="BH1165" s="15" cm="1">
        <f t="array" ref="BH1165">INDEX($K:$P,ROW(),MATCH(BH$3,$K$2:$P$2,0))</f>
        <v>30</v>
      </c>
      <c r="BI1165" s="15" cm="1">
        <f t="array" ref="BI1165">INDEX($K:$P,ROW(),MATCH(BI$3,$K$2:$P$2,0))</f>
        <v>30</v>
      </c>
      <c r="BJ1165" s="15" cm="1">
        <f t="array" ref="BJ1165">INDEX($K:$P,ROW(),MATCH(BJ$3,$K$2:$P$2,0))</f>
        <v>30</v>
      </c>
      <c r="BK1165" s="15" cm="1">
        <f t="array" ref="BK1165">INDEX($K:$P,ROW(),MATCH(BK$3,$K$2:$P$2,0))</f>
        <v>30</v>
      </c>
      <c r="BL1165" s="15" cm="1">
        <f t="array" ref="BL1165">INDEX($K:$P,ROW(),MATCH(BL$3,$K$2:$P$2,0))</f>
        <v>30</v>
      </c>
      <c r="BM1165" s="15" cm="1">
        <f t="array" ref="BM1165">INDEX($K:$P,ROW(),MATCH(BM$3,$K$2:$P$2,0))</f>
        <v>30</v>
      </c>
      <c r="BN1165" s="15" cm="1">
        <f t="array" ref="BN1165">INDEX($K:$P,ROW(),MATCH(BN$3,$K$2:$P$2,0))</f>
        <v>30</v>
      </c>
      <c r="BO1165" s="15" cm="1">
        <f t="array" ref="BO1165">INDEX($K:$P,ROW(),MATCH(BO$3,$K$2:$P$2,0))</f>
        <v>30</v>
      </c>
      <c r="BP1165" s="15" cm="1">
        <f t="array" ref="BP1165">INDEX($K:$P,ROW(),MATCH(BP$3,$K$2:$P$2,0))</f>
        <v>30</v>
      </c>
      <c r="BQ1165" s="15" cm="1">
        <f t="array" ref="BQ1165">INDEX($K:$P,ROW(),MATCH(BQ$3,$K$2:$P$2,0))</f>
        <v>30</v>
      </c>
      <c r="BR1165" s="15" cm="1">
        <f t="array" ref="BR1165">INDEX($K:$P,ROW(),MATCH(BR$3,$K$2:$P$2,0))</f>
        <v>30</v>
      </c>
      <c r="BS1165" s="15" cm="1">
        <f t="array" ref="BS1165">INDEX($K:$P,ROW(),MATCH(BS$3,$K$2:$P$2,0))</f>
        <v>30</v>
      </c>
      <c r="BT1165" s="15" cm="1">
        <f t="array" ref="BT1165">INDEX($K:$P,ROW(),MATCH(BT$3,$K$2:$P$2,0))</f>
        <v>30</v>
      </c>
      <c r="BU1165" s="15" cm="1">
        <f t="array" ref="BU1165">INDEX($K:$P,ROW(),MATCH(BU$3,$K$2:$P$2,0))</f>
        <v>30</v>
      </c>
      <c r="BV1165" s="15" cm="1">
        <f t="array" ref="BV1165">INDEX($K:$P,ROW(),MATCH(BV$3,$K$2:$P$2,0))</f>
        <v>30</v>
      </c>
      <c r="BW1165" s="15" cm="1">
        <f t="array" ref="BW1165">INDEX($K:$P,ROW(),MATCH(BW$3,$K$2:$P$2,0))</f>
        <v>30</v>
      </c>
      <c r="BX1165" s="15" cm="1">
        <f t="array" ref="BX1165">INDEX($K:$P,ROW(),MATCH(BX$3,$K$2:$P$2,0))</f>
        <v>30</v>
      </c>
      <c r="BY1165" s="15" cm="1">
        <f t="array" ref="BY1165">INDEX($K:$P,ROW(),MATCH(BY$3,$K$2:$P$2,0))</f>
        <v>30</v>
      </c>
      <c r="BZ1165" s="15" cm="1">
        <f t="array" ref="BZ1165">INDEX($K:$P,ROW(),MATCH(BZ$3,$K$2:$P$2,0))</f>
        <v>30</v>
      </c>
      <c r="CA1165" s="15" cm="1">
        <f t="array" ref="CA1165">INDEX($K:$P,ROW(),MATCH(CA$3,$K$2:$P$2,0))</f>
        <v>30</v>
      </c>
      <c r="CB1165" s="15" cm="1">
        <f t="array" ref="CB1165">INDEX($K:$P,ROW(),MATCH(CB$3,$K$2:$P$2,0))</f>
        <v>30</v>
      </c>
      <c r="CC1165" s="15" cm="1">
        <f t="array" ref="CC1165">INDEX($K:$P,ROW(),MATCH(CC$3,$K$2:$P$2,0))</f>
        <v>30</v>
      </c>
      <c r="CD1165" s="15" cm="1">
        <f t="array" ref="CD1165">INDEX($K:$P,ROW(),MATCH(CD$3,$K$2:$P$2,0))</f>
        <v>30</v>
      </c>
      <c r="CE1165" s="15" cm="1">
        <f t="array" ref="CE1165">INDEX($K:$P,ROW(),MATCH(CE$3,$K$2:$P$2,0))</f>
        <v>30</v>
      </c>
      <c r="CF1165" s="15" cm="1">
        <f t="array" ref="CF1165">INDEX($K:$P,ROW(),MATCH(CF$3,$K$2:$P$2,0))</f>
        <v>30</v>
      </c>
      <c r="CG1165" s="15" cm="1">
        <f t="array" ref="CG1165">INDEX($K:$P,ROW(),MATCH(CG$3,$K$2:$P$2,0))</f>
        <v>30</v>
      </c>
      <c r="CH1165" s="15" cm="1">
        <f t="array" ref="CH1165">INDEX($K:$P,ROW(),MATCH(CH$3,$K$2:$P$2,0))</f>
        <v>30</v>
      </c>
      <c r="CI1165" s="15" cm="1">
        <f t="array" ref="CI1165">INDEX($K:$P,ROW(),MATCH(CI$3,$K$2:$P$2,0))</f>
        <v>30</v>
      </c>
      <c r="CJ1165" s="15" cm="1">
        <f t="array" ref="CJ1165">INDEX($K:$P,ROW(),MATCH(CJ$3,$K$2:$P$2,0))</f>
        <v>30</v>
      </c>
      <c r="CK1165" s="15" cm="1">
        <f t="array" ref="CK1165">INDEX($K:$P,ROW(),MATCH(CK$3,$K$2:$P$2,0))</f>
        <v>30</v>
      </c>
      <c r="CL1165" s="15" cm="1">
        <f t="array" ref="CL1165">INDEX($K:$P,ROW(),MATCH(CL$3,$K$2:$P$2,0))</f>
        <v>30</v>
      </c>
      <c r="CN1165" s="60"/>
      <c r="CO1165" s="15" t="e" cm="1">
        <f t="array" ref="CO1165">INDEX($K:$P,ROW(),MATCH(CO$3,$K$2:$P$2,0))</f>
        <v>#N/A</v>
      </c>
      <c r="CP1165" s="15" t="e" cm="1">
        <f t="array" ref="CP1165">INDEX($K:$P,ROW(),MATCH(CP$3,$K$2:$P$2,0))</f>
        <v>#N/A</v>
      </c>
      <c r="CQ1165" s="15" t="e" cm="1">
        <f t="array" ref="CQ1165">INDEX($K:$P,ROW(),MATCH(CQ$3,$K$2:$P$2,0))</f>
        <v>#N/A</v>
      </c>
      <c r="CR1165" s="15" t="e" cm="1">
        <f t="array" ref="CR1165">INDEX($K:$P,ROW(),MATCH(CR$3,$K$2:$P$2,0))</f>
        <v>#N/A</v>
      </c>
      <c r="CS1165" s="15" t="e" cm="1">
        <f t="array" ref="CS1165">INDEX($K:$P,ROW(),MATCH(CS$3,$K$2:$P$2,0))</f>
        <v>#N/A</v>
      </c>
      <c r="CT1165" s="15" t="e" cm="1">
        <f t="array" ref="CT1165">INDEX($K:$P,ROW(),MATCH(CT$3,$K$2:$P$2,0))</f>
        <v>#N/A</v>
      </c>
      <c r="CU1165" s="15" t="e" cm="1">
        <f t="array" ref="CU1165">INDEX($K:$P,ROW(),MATCH(CU$3,$K$2:$P$2,0))</f>
        <v>#N/A</v>
      </c>
      <c r="CV1165" s="15" t="e" cm="1">
        <f t="array" ref="CV1165">INDEX($K:$P,ROW(),MATCH(CV$3,$K$2:$P$2,0))</f>
        <v>#N/A</v>
      </c>
      <c r="CW1165" s="15" t="e" cm="1">
        <f t="array" ref="CW1165">INDEX($K:$P,ROW(),MATCH(CW$3,$K$2:$P$2,0))</f>
        <v>#N/A</v>
      </c>
      <c r="CX1165" s="15" t="e" cm="1">
        <f t="array" ref="CX1165">INDEX($K:$P,ROW(),MATCH(CX$3,$K$2:$P$2,0))</f>
        <v>#N/A</v>
      </c>
      <c r="CY1165" s="15" t="e" cm="1">
        <f t="array" ref="CY1165">INDEX($K:$P,ROW(),MATCH(CY$3,$K$2:$P$2,0))</f>
        <v>#N/A</v>
      </c>
      <c r="CZ1165" s="15" t="e" cm="1">
        <f t="array" ref="CZ1165">INDEX($K:$P,ROW(),MATCH(CZ$3,$K$2:$P$2,0))</f>
        <v>#N/A</v>
      </c>
      <c r="DA1165" s="15" t="e" cm="1">
        <f t="array" ref="DA1165">INDEX($K:$P,ROW(),MATCH(DA$3,$K$2:$P$2,0))</f>
        <v>#N/A</v>
      </c>
      <c r="DB1165" s="15" t="e" cm="1">
        <f t="array" ref="DB1165">INDEX($K:$P,ROW(),MATCH(DB$3,$K$2:$P$2,0))</f>
        <v>#N/A</v>
      </c>
      <c r="DC1165" s="15" t="e" cm="1">
        <f t="array" ref="DC1165">INDEX($K:$P,ROW(),MATCH(DC$3,$K$2:$P$2,0))</f>
        <v>#N/A</v>
      </c>
      <c r="DD1165" s="15" t="e" cm="1">
        <f t="array" ref="DD1165">INDEX($K:$P,ROW(),MATCH(DD$3,$K$2:$P$2,0))</f>
        <v>#N/A</v>
      </c>
      <c r="DE1165" s="15" t="e" cm="1">
        <f t="array" ref="DE1165">INDEX($K:$P,ROW(),MATCH(DE$3,$K$2:$P$2,0))</f>
        <v>#N/A</v>
      </c>
      <c r="DF1165" s="15" t="e" cm="1">
        <f t="array" ref="DF1165">INDEX($K:$P,ROW(),MATCH(DF$3,$K$2:$P$2,0))</f>
        <v>#N/A</v>
      </c>
      <c r="DG1165" s="15" t="e" cm="1">
        <f t="array" ref="DG1165">INDEX($K:$P,ROW(),MATCH(DG$3,$K$2:$P$2,0))</f>
        <v>#N/A</v>
      </c>
      <c r="DH1165" s="15" t="e" cm="1">
        <f t="array" ref="DH1165">INDEX($K:$P,ROW(),MATCH(DH$3,$K$2:$P$2,0))</f>
        <v>#N/A</v>
      </c>
      <c r="DI1165" s="15" t="e" cm="1">
        <f t="array" ref="DI1165">INDEX($K:$P,ROW(),MATCH(DI$3,$K$2:$P$2,0))</f>
        <v>#N/A</v>
      </c>
      <c r="DJ1165" s="15" t="e" cm="1">
        <f t="array" ref="DJ1165">INDEX($K:$P,ROW(),MATCH(DJ$3,$K$2:$P$2,0))</f>
        <v>#N/A</v>
      </c>
      <c r="DK1165" s="15" t="e" cm="1">
        <f t="array" ref="DK1165">INDEX($K:$P,ROW(),MATCH(DK$3,$K$2:$P$2,0))</f>
        <v>#N/A</v>
      </c>
      <c r="DL1165" s="15" t="e" cm="1">
        <f t="array" ref="DL1165">INDEX($K:$P,ROW(),MATCH(DL$3,$K$2:$P$2,0))</f>
        <v>#N/A</v>
      </c>
    </row>
    <row r="1166" spans="1:116" x14ac:dyDescent="0.4">
      <c r="B1166" t="str">
        <f t="shared" si="1828"/>
        <v>1166 WCAR-S</v>
      </c>
      <c r="C1166" t="s">
        <v>224</v>
      </c>
      <c r="D1166" t="s">
        <v>760</v>
      </c>
      <c r="E1166" s="8" t="str">
        <f t="shared" si="1827"/>
        <v>1166 WCAR-S</v>
      </c>
      <c r="G1166" s="126" t="str">
        <f>"Accounts receivable"&amp;" - "&amp;G1170</f>
        <v>Accounts receivable - (Primary label)</v>
      </c>
      <c r="H1166" s="27"/>
      <c r="I1166" s="78"/>
      <c r="J1166" s="78"/>
      <c r="K1166" s="118">
        <f t="shared" ref="K1166:P1166" ca="1" si="1829">SUMIF($4:$4,K$2,1166:1166)</f>
        <v>821.91780821917803</v>
      </c>
      <c r="L1166" s="118">
        <f t="shared" ca="1" si="1829"/>
        <v>821.91780821917803</v>
      </c>
      <c r="M1166" s="118">
        <f t="shared" ca="1" si="1829"/>
        <v>821.91780821917803</v>
      </c>
      <c r="N1166" s="118">
        <f t="shared" ca="1" si="1829"/>
        <v>821.91780821917803</v>
      </c>
      <c r="O1166" s="118">
        <f t="shared" ca="1" si="1829"/>
        <v>821.91780821917803</v>
      </c>
      <c r="P1166" s="118">
        <f t="shared" ca="1" si="1829"/>
        <v>821.91780821917803</v>
      </c>
      <c r="R1166" s="33"/>
      <c r="S1166" s="118" cm="1">
        <f t="array" aca="1" ref="S1166" ca="1">MIN(S1165/365*INDIRECT(S1157),R1166+INDIRECT(S1157))</f>
        <v>821.91780821917803</v>
      </c>
      <c r="T1166" s="118" cm="1">
        <f t="array" aca="1" ref="T1166" ca="1">MIN(T1165/365*INDIRECT(T1157),S1166+INDIRECT(T1157))</f>
        <v>821.91780821917803</v>
      </c>
      <c r="U1166" s="118" cm="1">
        <f t="array" aca="1" ref="U1166" ca="1">MIN(U1165/365*INDIRECT(U1157),T1166+INDIRECT(U1157))</f>
        <v>821.91780821917803</v>
      </c>
      <c r="V1166" s="118" cm="1">
        <f t="array" aca="1" ref="V1166" ca="1">MIN(V1165/365*INDIRECT(V1157),U1166+INDIRECT(V1157))</f>
        <v>821.91780821917803</v>
      </c>
      <c r="W1166" s="118" cm="1">
        <f t="array" aca="1" ref="W1166" ca="1">MIN(W1165/365*INDIRECT(W1157),V1166+INDIRECT(W1157))</f>
        <v>821.91780821917803</v>
      </c>
      <c r="X1166" s="118" cm="1">
        <f t="array" aca="1" ref="X1166" ca="1">MIN(X1165/365*INDIRECT(X1157),W1166+INDIRECT(X1157))</f>
        <v>821.91780821917803</v>
      </c>
      <c r="Y1166" s="118" cm="1">
        <f t="array" aca="1" ref="Y1166" ca="1">MIN(Y1165/365*INDIRECT(Y1157),X1166+INDIRECT(Y1157))</f>
        <v>821.91780821917803</v>
      </c>
      <c r="Z1166" s="118" cm="1">
        <f t="array" aca="1" ref="Z1166" ca="1">MIN(Z1165/365*INDIRECT(Z1157),Y1166+INDIRECT(Z1157))</f>
        <v>821.91780821917803</v>
      </c>
      <c r="AA1166" s="118" cm="1">
        <f t="array" aca="1" ref="AA1166" ca="1">MIN(AA1165/365*INDIRECT(AA1157),Z1166+INDIRECT(AA1157))</f>
        <v>821.91780821917803</v>
      </c>
      <c r="AB1166" s="118" cm="1">
        <f t="array" aca="1" ref="AB1166" ca="1">MIN(AB1165/365*INDIRECT(AB1157),AA1166+INDIRECT(AB1157))</f>
        <v>821.91780821917803</v>
      </c>
      <c r="AC1166" s="118" cm="1">
        <f t="array" aca="1" ref="AC1166" ca="1">MIN(AC1165/365*INDIRECT(AC1157),AB1166+INDIRECT(AC1157))</f>
        <v>821.91780821917803</v>
      </c>
      <c r="AD1166" s="118" cm="1">
        <f t="array" aca="1" ref="AD1166" ca="1">MIN(AD1165/365*INDIRECT(AD1157),AC1166+INDIRECT(AD1157))</f>
        <v>821.91780821917803</v>
      </c>
      <c r="AE1166" s="118" cm="1">
        <f t="array" aca="1" ref="AE1166" ca="1">MIN(AE1165/365*INDIRECT(AE1157),AD1166+INDIRECT(AE1157))</f>
        <v>821.91780821917803</v>
      </c>
      <c r="AF1166" s="118" cm="1">
        <f t="array" aca="1" ref="AF1166" ca="1">MIN(AF1165/365*INDIRECT(AF1157),AE1166+INDIRECT(AF1157))</f>
        <v>821.91780821917803</v>
      </c>
      <c r="AG1166" s="118" cm="1">
        <f t="array" aca="1" ref="AG1166" ca="1">MIN(AG1165/365*INDIRECT(AG1157),AF1166+INDIRECT(AG1157))</f>
        <v>821.91780821917803</v>
      </c>
      <c r="AH1166" s="118" cm="1">
        <f t="array" aca="1" ref="AH1166" ca="1">MIN(AH1165/365*INDIRECT(AH1157),AG1166+INDIRECT(AH1157))</f>
        <v>821.91780821917803</v>
      </c>
      <c r="AI1166" s="118" cm="1">
        <f t="array" aca="1" ref="AI1166" ca="1">MIN(AI1165/365*INDIRECT(AI1157),AH1166+INDIRECT(AI1157))</f>
        <v>821.91780821917803</v>
      </c>
      <c r="AJ1166" s="118" cm="1">
        <f t="array" aca="1" ref="AJ1166" ca="1">MIN(AJ1165/365*INDIRECT(AJ1157),AI1166+INDIRECT(AJ1157))</f>
        <v>821.91780821917803</v>
      </c>
      <c r="AK1166" s="118" cm="1">
        <f t="array" aca="1" ref="AK1166" ca="1">MIN(AK1165/365*INDIRECT(AK1157),AJ1166+INDIRECT(AK1157))</f>
        <v>821.91780821917803</v>
      </c>
      <c r="AL1166" s="118" cm="1">
        <f t="array" aca="1" ref="AL1166" ca="1">MIN(AL1165/365*INDIRECT(AL1157),AK1166+INDIRECT(AL1157))</f>
        <v>821.91780821917803</v>
      </c>
      <c r="AM1166" s="118" cm="1">
        <f t="array" aca="1" ref="AM1166" ca="1">MIN(AM1165/365*INDIRECT(AM1157),AL1166+INDIRECT(AM1157))</f>
        <v>821.91780821917803</v>
      </c>
      <c r="AN1166" s="118" cm="1">
        <f t="array" aca="1" ref="AN1166" ca="1">MIN(AN1165/365*INDIRECT(AN1157),AM1166+INDIRECT(AN1157))</f>
        <v>821.91780821917803</v>
      </c>
      <c r="AO1166" s="118" cm="1">
        <f t="array" aca="1" ref="AO1166" ca="1">MIN(AO1165/365*INDIRECT(AO1157),AN1166+INDIRECT(AO1157))</f>
        <v>821.91780821917803</v>
      </c>
      <c r="AP1166" s="118" cm="1">
        <f t="array" aca="1" ref="AP1166" ca="1">MIN(AP1165/365*INDIRECT(AP1157),AO1166+INDIRECT(AP1157))</f>
        <v>821.91780821917803</v>
      </c>
      <c r="AQ1166" s="118" cm="1">
        <f t="array" aca="1" ref="AQ1166" ca="1">MIN(AQ1165/365*INDIRECT(AQ1157),AP1166+INDIRECT(AQ1157))</f>
        <v>821.91780821917803</v>
      </c>
      <c r="AR1166" s="118" cm="1">
        <f t="array" aca="1" ref="AR1166" ca="1">MIN(AR1165/365*INDIRECT(AR1157),AQ1166+INDIRECT(AR1157))</f>
        <v>821.91780821917803</v>
      </c>
      <c r="AS1166" s="118" cm="1">
        <f t="array" aca="1" ref="AS1166" ca="1">MIN(AS1165/365*INDIRECT(AS1157),AR1166+INDIRECT(AS1157))</f>
        <v>821.91780821917803</v>
      </c>
      <c r="AT1166" s="118" cm="1">
        <f t="array" aca="1" ref="AT1166" ca="1">MIN(AT1165/365*INDIRECT(AT1157),AS1166+INDIRECT(AT1157))</f>
        <v>821.91780821917803</v>
      </c>
      <c r="AU1166" s="118" cm="1">
        <f t="array" aca="1" ref="AU1166" ca="1">MIN(AU1165/365*INDIRECT(AU1157),AT1166+INDIRECT(AU1157))</f>
        <v>821.91780821917803</v>
      </c>
      <c r="AV1166" s="118" cm="1">
        <f t="array" aca="1" ref="AV1166" ca="1">MIN(AV1165/365*INDIRECT(AV1157),AU1166+INDIRECT(AV1157))</f>
        <v>821.91780821917803</v>
      </c>
      <c r="AW1166" s="118" cm="1">
        <f t="array" aca="1" ref="AW1166" ca="1">MIN(AW1165/365*INDIRECT(AW1157),AV1166+INDIRECT(AW1157))</f>
        <v>821.91780821917803</v>
      </c>
      <c r="AX1166" s="118" cm="1">
        <f t="array" aca="1" ref="AX1166" ca="1">MIN(AX1165/365*INDIRECT(AX1157),AW1166+INDIRECT(AX1157))</f>
        <v>821.91780821917803</v>
      </c>
      <c r="AY1166" s="118" cm="1">
        <f t="array" aca="1" ref="AY1166" ca="1">MIN(AY1165/365*INDIRECT(AY1157),AX1166+INDIRECT(AY1157))</f>
        <v>821.91780821917803</v>
      </c>
      <c r="AZ1166" s="118" cm="1">
        <f t="array" aca="1" ref="AZ1166" ca="1">MIN(AZ1165/365*INDIRECT(AZ1157),AY1166+INDIRECT(AZ1157))</f>
        <v>821.91780821917803</v>
      </c>
      <c r="BA1166" s="118" cm="1">
        <f t="array" aca="1" ref="BA1166" ca="1">MIN(BA1165/365*INDIRECT(BA1157),AZ1166+INDIRECT(BA1157))</f>
        <v>821.91780821917803</v>
      </c>
      <c r="BB1166" s="118" cm="1">
        <f t="array" aca="1" ref="BB1166" ca="1">MIN(BB1165/365*INDIRECT(BB1157),BA1166+INDIRECT(BB1157))</f>
        <v>821.91780821917803</v>
      </c>
      <c r="BC1166" s="118" cm="1">
        <f t="array" aca="1" ref="BC1166" ca="1">MIN(BC1165/365*INDIRECT(BC1157),BB1166+INDIRECT(BC1157))</f>
        <v>821.91780821917803</v>
      </c>
      <c r="BD1166" s="118" cm="1">
        <f t="array" aca="1" ref="BD1166" ca="1">MIN(BD1165/365*INDIRECT(BD1157),BC1166+INDIRECT(BD1157))</f>
        <v>821.91780821917803</v>
      </c>
      <c r="BE1166" s="118" cm="1">
        <f t="array" aca="1" ref="BE1166" ca="1">MIN(BE1165/365*INDIRECT(BE1157),BD1166+INDIRECT(BE1157))</f>
        <v>821.91780821917803</v>
      </c>
      <c r="BF1166" s="118" cm="1">
        <f t="array" aca="1" ref="BF1166" ca="1">MIN(BF1165/365*INDIRECT(BF1157),BE1166+INDIRECT(BF1157))</f>
        <v>821.91780821917803</v>
      </c>
      <c r="BG1166" s="118" cm="1">
        <f t="array" aca="1" ref="BG1166" ca="1">MIN(BG1165/365*INDIRECT(BG1157),BF1166+INDIRECT(BG1157))</f>
        <v>821.91780821917803</v>
      </c>
      <c r="BH1166" s="118" cm="1">
        <f t="array" aca="1" ref="BH1166" ca="1">MIN(BH1165/365*INDIRECT(BH1157),BG1166+INDIRECT(BH1157))</f>
        <v>821.91780821917803</v>
      </c>
      <c r="BI1166" s="118" cm="1">
        <f t="array" aca="1" ref="BI1166" ca="1">MIN(BI1165/365*INDIRECT(BI1157),BH1166+INDIRECT(BI1157))</f>
        <v>821.91780821917803</v>
      </c>
      <c r="BJ1166" s="118" cm="1">
        <f t="array" aca="1" ref="BJ1166" ca="1">MIN(BJ1165/365*INDIRECT(BJ1157),BI1166+INDIRECT(BJ1157))</f>
        <v>821.91780821917803</v>
      </c>
      <c r="BK1166" s="118" cm="1">
        <f t="array" aca="1" ref="BK1166" ca="1">MIN(BK1165/365*INDIRECT(BK1157),BJ1166+INDIRECT(BK1157))</f>
        <v>821.91780821917803</v>
      </c>
      <c r="BL1166" s="118" cm="1">
        <f t="array" aca="1" ref="BL1166" ca="1">MIN(BL1165/365*INDIRECT(BL1157),BK1166+INDIRECT(BL1157))</f>
        <v>821.91780821917803</v>
      </c>
      <c r="BM1166" s="118" cm="1">
        <f t="array" aca="1" ref="BM1166" ca="1">MIN(BM1165/365*INDIRECT(BM1157),BL1166+INDIRECT(BM1157))</f>
        <v>821.91780821917803</v>
      </c>
      <c r="BN1166" s="118" cm="1">
        <f t="array" aca="1" ref="BN1166" ca="1">MIN(BN1165/365*INDIRECT(BN1157),BM1166+INDIRECT(BN1157))</f>
        <v>821.91780821917803</v>
      </c>
      <c r="BO1166" s="118" cm="1">
        <f t="array" aca="1" ref="BO1166" ca="1">MIN(BO1165/365*INDIRECT(BO1157),BN1166+INDIRECT(BO1157))</f>
        <v>821.91780821917803</v>
      </c>
      <c r="BP1166" s="118" cm="1">
        <f t="array" aca="1" ref="BP1166" ca="1">MIN(BP1165/365*INDIRECT(BP1157),BO1166+INDIRECT(BP1157))</f>
        <v>821.91780821917803</v>
      </c>
      <c r="BQ1166" s="118" cm="1">
        <f t="array" aca="1" ref="BQ1166" ca="1">MIN(BQ1165/365*INDIRECT(BQ1157),BP1166+INDIRECT(BQ1157))</f>
        <v>821.91780821917803</v>
      </c>
      <c r="BR1166" s="118" cm="1">
        <f t="array" aca="1" ref="BR1166" ca="1">MIN(BR1165/365*INDIRECT(BR1157),BQ1166+INDIRECT(BR1157))</f>
        <v>821.91780821917803</v>
      </c>
      <c r="BS1166" s="118" cm="1">
        <f t="array" aca="1" ref="BS1166" ca="1">MIN(BS1165/365*INDIRECT(BS1157),BR1166+INDIRECT(BS1157))</f>
        <v>821.91780821917803</v>
      </c>
      <c r="BT1166" s="118" cm="1">
        <f t="array" aca="1" ref="BT1166" ca="1">MIN(BT1165/365*INDIRECT(BT1157),BS1166+INDIRECT(BT1157))</f>
        <v>821.91780821917803</v>
      </c>
      <c r="BU1166" s="118" cm="1">
        <f t="array" aca="1" ref="BU1166" ca="1">MIN(BU1165/365*INDIRECT(BU1157),BT1166+INDIRECT(BU1157))</f>
        <v>821.91780821917803</v>
      </c>
      <c r="BV1166" s="118" cm="1">
        <f t="array" aca="1" ref="BV1166" ca="1">MIN(BV1165/365*INDIRECT(BV1157),BU1166+INDIRECT(BV1157))</f>
        <v>821.91780821917803</v>
      </c>
      <c r="BW1166" s="118" cm="1">
        <f t="array" aca="1" ref="BW1166" ca="1">MIN(BW1165/365*INDIRECT(BW1157),BV1166+INDIRECT(BW1157))</f>
        <v>821.91780821917803</v>
      </c>
      <c r="BX1166" s="118" cm="1">
        <f t="array" aca="1" ref="BX1166" ca="1">MIN(BX1165/365*INDIRECT(BX1157),BW1166+INDIRECT(BX1157))</f>
        <v>821.91780821917803</v>
      </c>
      <c r="BY1166" s="118" cm="1">
        <f t="array" aca="1" ref="BY1166" ca="1">MIN(BY1165/365*INDIRECT(BY1157),BX1166+INDIRECT(BY1157))</f>
        <v>821.91780821917803</v>
      </c>
      <c r="BZ1166" s="118" cm="1">
        <f t="array" aca="1" ref="BZ1166" ca="1">MIN(BZ1165/365*INDIRECT(BZ1157),BY1166+INDIRECT(BZ1157))</f>
        <v>821.91780821917803</v>
      </c>
      <c r="CA1166" s="118" cm="1">
        <f t="array" aca="1" ref="CA1166" ca="1">MIN(CA1165/365*INDIRECT(CA1157),BZ1166+INDIRECT(CA1157))</f>
        <v>821.91780821917803</v>
      </c>
      <c r="CB1166" s="118" cm="1">
        <f t="array" aca="1" ref="CB1166" ca="1">MIN(CB1165/365*INDIRECT(CB1157),CA1166+INDIRECT(CB1157))</f>
        <v>821.91780821917803</v>
      </c>
      <c r="CC1166" s="118" cm="1">
        <f t="array" aca="1" ref="CC1166" ca="1">MIN(CC1165/365*INDIRECT(CC1157),CB1166+INDIRECT(CC1157))</f>
        <v>821.91780821917803</v>
      </c>
      <c r="CD1166" s="118" cm="1">
        <f t="array" aca="1" ref="CD1166" ca="1">MIN(CD1165/365*INDIRECT(CD1157),CC1166+INDIRECT(CD1157))</f>
        <v>821.91780821917803</v>
      </c>
      <c r="CE1166" s="118" cm="1">
        <f t="array" aca="1" ref="CE1166" ca="1">MIN(CE1165/365*INDIRECT(CE1157),CD1166+INDIRECT(CE1157))</f>
        <v>821.91780821917803</v>
      </c>
      <c r="CF1166" s="118" cm="1">
        <f t="array" aca="1" ref="CF1166" ca="1">MIN(CF1165/365*INDIRECT(CF1157),CE1166+INDIRECT(CF1157))</f>
        <v>821.91780821917803</v>
      </c>
      <c r="CG1166" s="118" cm="1">
        <f t="array" aca="1" ref="CG1166" ca="1">MIN(CG1165/365*INDIRECT(CG1157),CF1166+INDIRECT(CG1157))</f>
        <v>821.91780821917803</v>
      </c>
      <c r="CH1166" s="118" cm="1">
        <f t="array" aca="1" ref="CH1166" ca="1">MIN(CH1165/365*INDIRECT(CH1157),CG1166+INDIRECT(CH1157))</f>
        <v>821.91780821917803</v>
      </c>
      <c r="CI1166" s="118" cm="1">
        <f t="array" aca="1" ref="CI1166" ca="1">MIN(CI1165/365*INDIRECT(CI1157),CH1166+INDIRECT(CI1157))</f>
        <v>821.91780821917803</v>
      </c>
      <c r="CJ1166" s="118" cm="1">
        <f t="array" aca="1" ref="CJ1166" ca="1">MIN(CJ1165/365*INDIRECT(CJ1157),CI1166+INDIRECT(CJ1157))</f>
        <v>821.91780821917803</v>
      </c>
      <c r="CK1166" s="118" cm="1">
        <f t="array" aca="1" ref="CK1166" ca="1">MIN(CK1165/365*INDIRECT(CK1157),CJ1166+INDIRECT(CK1157))</f>
        <v>821.91780821917803</v>
      </c>
      <c r="CL1166" s="118" cm="1">
        <f t="array" aca="1" ref="CL1166" ca="1">MIN(CL1165/365*INDIRECT(CL1157),CK1166+INDIRECT(CL1157))</f>
        <v>821.91780821917803</v>
      </c>
      <c r="CN1166" s="78"/>
      <c r="CO1166" s="118" t="e" cm="1">
        <f t="array" aca="1" ref="CO1166" ca="1">MIN(CO1165/365*INDIRECT(CO1157),CN1166+INDIRECT(CO1157))</f>
        <v>#N/A</v>
      </c>
      <c r="CP1166" s="118" t="e" cm="1">
        <f t="array" aca="1" ref="CP1166" ca="1">MIN(CP1165/365*INDIRECT(CP1157),CO1166+INDIRECT(CP1157))</f>
        <v>#N/A</v>
      </c>
      <c r="CQ1166" s="118" t="e" cm="1">
        <f t="array" aca="1" ref="CQ1166" ca="1">MIN(CQ1165/365*INDIRECT(CQ1157),CP1166+INDIRECT(CQ1157))</f>
        <v>#N/A</v>
      </c>
      <c r="CR1166" s="118" t="e" cm="1">
        <f t="array" aca="1" ref="CR1166" ca="1">MIN(CR1165/365*INDIRECT(CR1157),CQ1166+INDIRECT(CR1157))</f>
        <v>#N/A</v>
      </c>
      <c r="CS1166" s="118" t="e" cm="1">
        <f t="array" aca="1" ref="CS1166" ca="1">MIN(CS1165/365*INDIRECT(CS1157),CR1166+INDIRECT(CS1157))</f>
        <v>#N/A</v>
      </c>
      <c r="CT1166" s="118" t="e" cm="1">
        <f t="array" aca="1" ref="CT1166" ca="1">MIN(CT1165/365*INDIRECT(CT1157),CS1166+INDIRECT(CT1157))</f>
        <v>#N/A</v>
      </c>
      <c r="CU1166" s="118" t="e" cm="1">
        <f t="array" aca="1" ref="CU1166" ca="1">MIN(CU1165/365*INDIRECT(CU1157),CT1166+INDIRECT(CU1157))</f>
        <v>#N/A</v>
      </c>
      <c r="CV1166" s="118" t="e" cm="1">
        <f t="array" aca="1" ref="CV1166" ca="1">MIN(CV1165/365*INDIRECT(CV1157),CU1166+INDIRECT(CV1157))</f>
        <v>#N/A</v>
      </c>
      <c r="CW1166" s="118" t="e" cm="1">
        <f t="array" aca="1" ref="CW1166" ca="1">MIN(CW1165/365*INDIRECT(CW1157),CV1166+INDIRECT(CW1157))</f>
        <v>#N/A</v>
      </c>
      <c r="CX1166" s="118" t="e" cm="1">
        <f t="array" aca="1" ref="CX1166" ca="1">MIN(CX1165/365*INDIRECT(CX1157),CW1166+INDIRECT(CX1157))</f>
        <v>#N/A</v>
      </c>
      <c r="CY1166" s="118" t="e" cm="1">
        <f t="array" aca="1" ref="CY1166" ca="1">MIN(CY1165/365*INDIRECT(CY1157),CX1166+INDIRECT(CY1157))</f>
        <v>#N/A</v>
      </c>
      <c r="CZ1166" s="118" t="e" cm="1">
        <f t="array" aca="1" ref="CZ1166" ca="1">MIN(CZ1165/365*INDIRECT(CZ1157),CY1166+INDIRECT(CZ1157))</f>
        <v>#N/A</v>
      </c>
      <c r="DA1166" s="118" t="e" cm="1">
        <f t="array" aca="1" ref="DA1166" ca="1">MIN(DA1165/365*INDIRECT(DA1157),CZ1166+INDIRECT(DA1157))</f>
        <v>#N/A</v>
      </c>
      <c r="DB1166" s="118" t="e" cm="1">
        <f t="array" aca="1" ref="DB1166" ca="1">MIN(DB1165/365*INDIRECT(DB1157),DA1166+INDIRECT(DB1157))</f>
        <v>#N/A</v>
      </c>
      <c r="DC1166" s="118" t="e" cm="1">
        <f t="array" aca="1" ref="DC1166" ca="1">MIN(DC1165/365*INDIRECT(DC1157),DB1166+INDIRECT(DC1157))</f>
        <v>#N/A</v>
      </c>
      <c r="DD1166" s="118" t="e" cm="1">
        <f t="array" aca="1" ref="DD1166" ca="1">MIN(DD1165/365*INDIRECT(DD1157),DC1166+INDIRECT(DD1157))</f>
        <v>#N/A</v>
      </c>
      <c r="DE1166" s="118" t="e" cm="1">
        <f t="array" aca="1" ref="DE1166" ca="1">MIN(DE1165/365*INDIRECT(DE1157),DD1166+INDIRECT(DE1157))</f>
        <v>#N/A</v>
      </c>
      <c r="DF1166" s="118" t="e" cm="1">
        <f t="array" aca="1" ref="DF1166" ca="1">MIN(DF1165/365*INDIRECT(DF1157),DE1166+INDIRECT(DF1157))</f>
        <v>#N/A</v>
      </c>
      <c r="DG1166" s="118" t="e" cm="1">
        <f t="array" aca="1" ref="DG1166" ca="1">MIN(DG1165/365*INDIRECT(DG1157),DF1166+INDIRECT(DG1157))</f>
        <v>#N/A</v>
      </c>
      <c r="DH1166" s="118" t="e" cm="1">
        <f t="array" aca="1" ref="DH1166" ca="1">MIN(DH1165/365*INDIRECT(DH1157),DG1166+INDIRECT(DH1157))</f>
        <v>#N/A</v>
      </c>
      <c r="DI1166" s="118" t="e" cm="1">
        <f t="array" aca="1" ref="DI1166" ca="1">MIN(DI1165/365*INDIRECT(DI1157),DH1166+INDIRECT(DI1157))</f>
        <v>#N/A</v>
      </c>
      <c r="DJ1166" s="118" t="e" cm="1">
        <f t="array" aca="1" ref="DJ1166" ca="1">MIN(DJ1165/365*INDIRECT(DJ1157),DI1166+INDIRECT(DJ1157))</f>
        <v>#N/A</v>
      </c>
      <c r="DK1166" s="118" t="e" cm="1">
        <f t="array" aca="1" ref="DK1166" ca="1">MIN(DK1165/365*INDIRECT(DK1157),DJ1166+INDIRECT(DK1157))</f>
        <v>#N/A</v>
      </c>
      <c r="DL1166" s="118" t="e" cm="1">
        <f t="array" aca="1" ref="DL1166" ca="1">MIN(DL1165/365*INDIRECT(DL1157),DK1166+INDIRECT(DL1157))</f>
        <v>#N/A</v>
      </c>
    </row>
    <row r="1167" spans="1:116" x14ac:dyDescent="0.4">
      <c r="B1167" t="str">
        <f t="shared" si="1828"/>
        <v>1167 WCAR-S</v>
      </c>
      <c r="D1167" t="s">
        <v>760</v>
      </c>
      <c r="E1167" s="8" t="str">
        <f t="shared" si="1827"/>
        <v>1167 WCAR-S</v>
      </c>
      <c r="G1167" s="126"/>
      <c r="H1167" s="27"/>
      <c r="I1167" s="78"/>
      <c r="J1167" s="78"/>
      <c r="K1167" s="33"/>
      <c r="L1167" s="33"/>
      <c r="M1167" s="33"/>
      <c r="N1167" s="33"/>
      <c r="O1167" s="33"/>
      <c r="P1167" s="33"/>
      <c r="R1167" s="33"/>
      <c r="S1167" s="33"/>
      <c r="T1167" s="33"/>
      <c r="U1167" s="33"/>
      <c r="V1167" s="33"/>
      <c r="W1167" s="33"/>
      <c r="X1167" s="33"/>
      <c r="Y1167" s="33"/>
      <c r="Z1167" s="33"/>
      <c r="AA1167" s="33"/>
      <c r="AB1167" s="33"/>
      <c r="AC1167" s="33"/>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c r="AY1167" s="33"/>
      <c r="AZ1167" s="33"/>
      <c r="BA1167" s="33"/>
      <c r="BB1167" s="33"/>
      <c r="BC1167" s="33"/>
      <c r="BD1167" s="33"/>
      <c r="BE1167" s="33"/>
      <c r="BF1167" s="33"/>
      <c r="BG1167" s="33"/>
      <c r="BH1167" s="33"/>
      <c r="BI1167" s="33"/>
      <c r="BJ1167" s="33"/>
      <c r="BK1167" s="33"/>
      <c r="BL1167" s="33"/>
      <c r="BM1167" s="33"/>
      <c r="BN1167" s="33"/>
      <c r="BO1167" s="33"/>
      <c r="BP1167" s="33"/>
      <c r="BQ1167" s="33"/>
      <c r="BR1167" s="33"/>
      <c r="BS1167" s="33"/>
      <c r="BT1167" s="33"/>
      <c r="BU1167" s="33"/>
      <c r="BV1167" s="33"/>
      <c r="BW1167" s="33"/>
      <c r="BX1167" s="33"/>
      <c r="BY1167" s="33"/>
      <c r="BZ1167" s="33"/>
      <c r="CA1167" s="33"/>
      <c r="CB1167" s="33"/>
      <c r="CC1167" s="33"/>
      <c r="CD1167" s="33"/>
      <c r="CE1167" s="33"/>
      <c r="CF1167" s="33"/>
      <c r="CG1167" s="33"/>
      <c r="CH1167" s="33"/>
      <c r="CI1167" s="33"/>
      <c r="CJ1167" s="33"/>
      <c r="CK1167" s="33"/>
      <c r="CL1167" s="33"/>
      <c r="CN1167" s="78"/>
      <c r="CO1167" s="33"/>
      <c r="CP1167" s="33"/>
      <c r="CQ1167" s="33"/>
      <c r="CR1167" s="33"/>
      <c r="CS1167" s="33"/>
      <c r="CT1167" s="33"/>
      <c r="CU1167" s="33"/>
      <c r="CV1167" s="33"/>
      <c r="CW1167" s="33"/>
      <c r="CX1167" s="33"/>
      <c r="CY1167" s="33"/>
      <c r="CZ1167" s="33"/>
      <c r="DA1167" s="33"/>
      <c r="DB1167" s="33"/>
      <c r="DC1167" s="33"/>
      <c r="DD1167" s="33"/>
      <c r="DE1167" s="33"/>
      <c r="DF1167" s="33"/>
      <c r="DG1167" s="33"/>
      <c r="DH1167" s="33"/>
      <c r="DI1167" s="33"/>
      <c r="DJ1167" s="33"/>
      <c r="DK1167" s="33"/>
      <c r="DL1167" s="33"/>
    </row>
    <row r="1168" spans="1:116" x14ac:dyDescent="0.4">
      <c r="B1168" t="str">
        <f t="shared" si="1828"/>
        <v>1168 WCAR-S</v>
      </c>
      <c r="C1168" t="s">
        <v>234</v>
      </c>
      <c r="D1168" t="s">
        <v>760</v>
      </c>
      <c r="E1168" s="8" t="str">
        <f t="shared" si="1827"/>
        <v>1168 WCAR-S</v>
      </c>
      <c r="G1168" s="126" t="str">
        <f>"Change in "&amp;G1166</f>
        <v>Change in Accounts receivable - (Primary label)</v>
      </c>
      <c r="K1168" s="33">
        <f t="shared" ref="K1168:P1168" ca="1" si="1830">SUMIF($3:$3,K$2,1166:1166)</f>
        <v>9863.0136986301368</v>
      </c>
      <c r="L1168" s="33">
        <f t="shared" ca="1" si="1830"/>
        <v>9863.0136986301368</v>
      </c>
      <c r="M1168" s="33">
        <f t="shared" ca="1" si="1830"/>
        <v>9863.0136986301368</v>
      </c>
      <c r="N1168" s="33">
        <f t="shared" ca="1" si="1830"/>
        <v>9863.0136986301368</v>
      </c>
      <c r="O1168" s="33">
        <f t="shared" ca="1" si="1830"/>
        <v>9863.0136986301368</v>
      </c>
      <c r="P1168" s="33">
        <f t="shared" ca="1" si="1830"/>
        <v>9863.0136986301368</v>
      </c>
      <c r="R1168" s="33"/>
      <c r="S1168" s="33">
        <f t="shared" ref="S1168:AX1168" ca="1" si="1831">R1166-S1166</f>
        <v>-821.91780821917803</v>
      </c>
      <c r="T1168" s="33">
        <f t="shared" ca="1" si="1831"/>
        <v>0</v>
      </c>
      <c r="U1168" s="33">
        <f t="shared" ca="1" si="1831"/>
        <v>0</v>
      </c>
      <c r="V1168" s="33">
        <f t="shared" ca="1" si="1831"/>
        <v>0</v>
      </c>
      <c r="W1168" s="33">
        <f t="shared" ca="1" si="1831"/>
        <v>0</v>
      </c>
      <c r="X1168" s="33">
        <f t="shared" ca="1" si="1831"/>
        <v>0</v>
      </c>
      <c r="Y1168" s="33">
        <f t="shared" ca="1" si="1831"/>
        <v>0</v>
      </c>
      <c r="Z1168" s="33">
        <f t="shared" ca="1" si="1831"/>
        <v>0</v>
      </c>
      <c r="AA1168" s="33">
        <f t="shared" ca="1" si="1831"/>
        <v>0</v>
      </c>
      <c r="AB1168" s="33">
        <f t="shared" ca="1" si="1831"/>
        <v>0</v>
      </c>
      <c r="AC1168" s="33">
        <f t="shared" ca="1" si="1831"/>
        <v>0</v>
      </c>
      <c r="AD1168" s="33">
        <f t="shared" ca="1" si="1831"/>
        <v>0</v>
      </c>
      <c r="AE1168" s="33">
        <f t="shared" ca="1" si="1831"/>
        <v>0</v>
      </c>
      <c r="AF1168" s="33">
        <f t="shared" ca="1" si="1831"/>
        <v>0</v>
      </c>
      <c r="AG1168" s="33">
        <f t="shared" ca="1" si="1831"/>
        <v>0</v>
      </c>
      <c r="AH1168" s="33">
        <f t="shared" ca="1" si="1831"/>
        <v>0</v>
      </c>
      <c r="AI1168" s="33">
        <f t="shared" ca="1" si="1831"/>
        <v>0</v>
      </c>
      <c r="AJ1168" s="33">
        <f t="shared" ca="1" si="1831"/>
        <v>0</v>
      </c>
      <c r="AK1168" s="33">
        <f t="shared" ca="1" si="1831"/>
        <v>0</v>
      </c>
      <c r="AL1168" s="33">
        <f t="shared" ca="1" si="1831"/>
        <v>0</v>
      </c>
      <c r="AM1168" s="33">
        <f t="shared" ca="1" si="1831"/>
        <v>0</v>
      </c>
      <c r="AN1168" s="33">
        <f t="shared" ca="1" si="1831"/>
        <v>0</v>
      </c>
      <c r="AO1168" s="33">
        <f t="shared" ca="1" si="1831"/>
        <v>0</v>
      </c>
      <c r="AP1168" s="33">
        <f t="shared" ca="1" si="1831"/>
        <v>0</v>
      </c>
      <c r="AQ1168" s="33">
        <f t="shared" ca="1" si="1831"/>
        <v>0</v>
      </c>
      <c r="AR1168" s="33">
        <f t="shared" ca="1" si="1831"/>
        <v>0</v>
      </c>
      <c r="AS1168" s="33">
        <f t="shared" ca="1" si="1831"/>
        <v>0</v>
      </c>
      <c r="AT1168" s="33">
        <f t="shared" ca="1" si="1831"/>
        <v>0</v>
      </c>
      <c r="AU1168" s="33">
        <f t="shared" ca="1" si="1831"/>
        <v>0</v>
      </c>
      <c r="AV1168" s="33">
        <f t="shared" ca="1" si="1831"/>
        <v>0</v>
      </c>
      <c r="AW1168" s="33">
        <f t="shared" ca="1" si="1831"/>
        <v>0</v>
      </c>
      <c r="AX1168" s="33">
        <f t="shared" ca="1" si="1831"/>
        <v>0</v>
      </c>
      <c r="AY1168" s="33">
        <f t="shared" ref="AY1168:CD1168" ca="1" si="1832">AX1166-AY1166</f>
        <v>0</v>
      </c>
      <c r="AZ1168" s="33">
        <f t="shared" ca="1" si="1832"/>
        <v>0</v>
      </c>
      <c r="BA1168" s="33">
        <f t="shared" ca="1" si="1832"/>
        <v>0</v>
      </c>
      <c r="BB1168" s="33">
        <f t="shared" ca="1" si="1832"/>
        <v>0</v>
      </c>
      <c r="BC1168" s="33">
        <f t="shared" ca="1" si="1832"/>
        <v>0</v>
      </c>
      <c r="BD1168" s="33">
        <f t="shared" ca="1" si="1832"/>
        <v>0</v>
      </c>
      <c r="BE1168" s="33">
        <f t="shared" ca="1" si="1832"/>
        <v>0</v>
      </c>
      <c r="BF1168" s="33">
        <f t="shared" ca="1" si="1832"/>
        <v>0</v>
      </c>
      <c r="BG1168" s="33">
        <f t="shared" ca="1" si="1832"/>
        <v>0</v>
      </c>
      <c r="BH1168" s="33">
        <f t="shared" ca="1" si="1832"/>
        <v>0</v>
      </c>
      <c r="BI1168" s="33">
        <f t="shared" ca="1" si="1832"/>
        <v>0</v>
      </c>
      <c r="BJ1168" s="33">
        <f t="shared" ca="1" si="1832"/>
        <v>0</v>
      </c>
      <c r="BK1168" s="33">
        <f t="shared" ca="1" si="1832"/>
        <v>0</v>
      </c>
      <c r="BL1168" s="33">
        <f t="shared" ca="1" si="1832"/>
        <v>0</v>
      </c>
      <c r="BM1168" s="33">
        <f t="shared" ca="1" si="1832"/>
        <v>0</v>
      </c>
      <c r="BN1168" s="33">
        <f t="shared" ca="1" si="1832"/>
        <v>0</v>
      </c>
      <c r="BO1168" s="33">
        <f t="shared" ca="1" si="1832"/>
        <v>0</v>
      </c>
      <c r="BP1168" s="33">
        <f t="shared" ca="1" si="1832"/>
        <v>0</v>
      </c>
      <c r="BQ1168" s="33">
        <f t="shared" ca="1" si="1832"/>
        <v>0</v>
      </c>
      <c r="BR1168" s="33">
        <f t="shared" ca="1" si="1832"/>
        <v>0</v>
      </c>
      <c r="BS1168" s="33">
        <f t="shared" ca="1" si="1832"/>
        <v>0</v>
      </c>
      <c r="BT1168" s="33">
        <f t="shared" ca="1" si="1832"/>
        <v>0</v>
      </c>
      <c r="BU1168" s="33">
        <f t="shared" ca="1" si="1832"/>
        <v>0</v>
      </c>
      <c r="BV1168" s="33">
        <f t="shared" ca="1" si="1832"/>
        <v>0</v>
      </c>
      <c r="BW1168" s="33">
        <f t="shared" ca="1" si="1832"/>
        <v>0</v>
      </c>
      <c r="BX1168" s="33">
        <f t="shared" ca="1" si="1832"/>
        <v>0</v>
      </c>
      <c r="BY1168" s="33">
        <f t="shared" ca="1" si="1832"/>
        <v>0</v>
      </c>
      <c r="BZ1168" s="33">
        <f t="shared" ca="1" si="1832"/>
        <v>0</v>
      </c>
      <c r="CA1168" s="33">
        <f t="shared" ca="1" si="1832"/>
        <v>0</v>
      </c>
      <c r="CB1168" s="33">
        <f t="shared" ca="1" si="1832"/>
        <v>0</v>
      </c>
      <c r="CC1168" s="33">
        <f t="shared" ca="1" si="1832"/>
        <v>0</v>
      </c>
      <c r="CD1168" s="33">
        <f t="shared" ca="1" si="1832"/>
        <v>0</v>
      </c>
      <c r="CE1168" s="33">
        <f t="shared" ref="CE1168:CL1168" ca="1" si="1833">CD1166-CE1166</f>
        <v>0</v>
      </c>
      <c r="CF1168" s="33">
        <f t="shared" ca="1" si="1833"/>
        <v>0</v>
      </c>
      <c r="CG1168" s="33">
        <f t="shared" ca="1" si="1833"/>
        <v>0</v>
      </c>
      <c r="CH1168" s="33">
        <f t="shared" ca="1" si="1833"/>
        <v>0</v>
      </c>
      <c r="CI1168" s="33">
        <f t="shared" ca="1" si="1833"/>
        <v>0</v>
      </c>
      <c r="CJ1168" s="33">
        <f t="shared" ca="1" si="1833"/>
        <v>0</v>
      </c>
      <c r="CK1168" s="33">
        <f t="shared" ca="1" si="1833"/>
        <v>0</v>
      </c>
      <c r="CL1168" s="33">
        <f t="shared" ca="1" si="1833"/>
        <v>0</v>
      </c>
      <c r="CO1168" s="33" t="e">
        <f t="shared" ref="CO1168:DL1168" ca="1" si="1834">CN1166-CO1166</f>
        <v>#N/A</v>
      </c>
      <c r="CP1168" s="33" t="e">
        <f t="shared" ca="1" si="1834"/>
        <v>#N/A</v>
      </c>
      <c r="CQ1168" s="33" t="e">
        <f t="shared" ca="1" si="1834"/>
        <v>#N/A</v>
      </c>
      <c r="CR1168" s="33" t="e">
        <f t="shared" ca="1" si="1834"/>
        <v>#N/A</v>
      </c>
      <c r="CS1168" s="33" t="e">
        <f t="shared" ca="1" si="1834"/>
        <v>#N/A</v>
      </c>
      <c r="CT1168" s="33" t="e">
        <f t="shared" ca="1" si="1834"/>
        <v>#N/A</v>
      </c>
      <c r="CU1168" s="33" t="e">
        <f t="shared" ca="1" si="1834"/>
        <v>#N/A</v>
      </c>
      <c r="CV1168" s="33" t="e">
        <f t="shared" ca="1" si="1834"/>
        <v>#N/A</v>
      </c>
      <c r="CW1168" s="33" t="e">
        <f t="shared" ca="1" si="1834"/>
        <v>#N/A</v>
      </c>
      <c r="CX1168" s="33" t="e">
        <f t="shared" ca="1" si="1834"/>
        <v>#N/A</v>
      </c>
      <c r="CY1168" s="33" t="e">
        <f t="shared" ca="1" si="1834"/>
        <v>#N/A</v>
      </c>
      <c r="CZ1168" s="33" t="e">
        <f t="shared" ca="1" si="1834"/>
        <v>#N/A</v>
      </c>
      <c r="DA1168" s="33" t="e">
        <f t="shared" ca="1" si="1834"/>
        <v>#N/A</v>
      </c>
      <c r="DB1168" s="33" t="e">
        <f t="shared" ca="1" si="1834"/>
        <v>#N/A</v>
      </c>
      <c r="DC1168" s="33" t="e">
        <f t="shared" ca="1" si="1834"/>
        <v>#N/A</v>
      </c>
      <c r="DD1168" s="33" t="e">
        <f t="shared" ca="1" si="1834"/>
        <v>#N/A</v>
      </c>
      <c r="DE1168" s="33" t="e">
        <f t="shared" ca="1" si="1834"/>
        <v>#N/A</v>
      </c>
      <c r="DF1168" s="33" t="e">
        <f t="shared" ca="1" si="1834"/>
        <v>#N/A</v>
      </c>
      <c r="DG1168" s="33" t="e">
        <f t="shared" ca="1" si="1834"/>
        <v>#N/A</v>
      </c>
      <c r="DH1168" s="33" t="e">
        <f t="shared" ca="1" si="1834"/>
        <v>#N/A</v>
      </c>
      <c r="DI1168" s="33" t="e">
        <f t="shared" ca="1" si="1834"/>
        <v>#N/A</v>
      </c>
      <c r="DJ1168" s="33" t="e">
        <f t="shared" ca="1" si="1834"/>
        <v>#N/A</v>
      </c>
      <c r="DK1168" s="33" t="e">
        <f t="shared" ca="1" si="1834"/>
        <v>#N/A</v>
      </c>
      <c r="DL1168" s="33" t="e">
        <f t="shared" ca="1" si="1834"/>
        <v>#N/A</v>
      </c>
    </row>
    <row r="1169" spans="1:116" x14ac:dyDescent="0.4">
      <c r="B1169" t="str">
        <f t="shared" si="1828"/>
        <v>1169 WCAR-S</v>
      </c>
      <c r="D1169" t="s">
        <v>760</v>
      </c>
      <c r="E1169" s="8" t="str">
        <f t="shared" si="1827"/>
        <v>1169 WCAR-S</v>
      </c>
      <c r="G1169" s="125"/>
      <c r="K1169" s="53"/>
      <c r="L1169" s="53"/>
      <c r="M1169" s="53"/>
      <c r="N1169" s="53"/>
      <c r="O1169" s="53"/>
      <c r="P1169" s="53"/>
      <c r="R1169" s="24"/>
      <c r="S1169" s="24"/>
      <c r="T1169" s="24"/>
      <c r="U1169" s="24"/>
      <c r="V1169" s="24"/>
      <c r="W1169" s="24"/>
      <c r="X1169" s="24"/>
      <c r="Y1169" s="24"/>
      <c r="Z1169" s="24"/>
      <c r="AA1169" s="24"/>
      <c r="AB1169" s="24"/>
      <c r="AC1169" s="24"/>
      <c r="AD1169" s="24"/>
      <c r="AE1169" s="24"/>
      <c r="AF1169" s="24"/>
      <c r="AG1169" s="24"/>
      <c r="AH1169" s="24"/>
      <c r="AI1169" s="24"/>
      <c r="AJ1169" s="24"/>
      <c r="AK1169" s="24"/>
      <c r="AL1169" s="24"/>
      <c r="AM1169" s="24"/>
      <c r="AN1169" s="24"/>
      <c r="AO1169" s="24"/>
      <c r="AP1169" s="24"/>
      <c r="AQ1169" s="24"/>
      <c r="AR1169" s="24"/>
      <c r="AS1169" s="24"/>
      <c r="AT1169" s="24"/>
      <c r="AU1169" s="24"/>
      <c r="AV1169" s="24"/>
      <c r="AW1169" s="24"/>
      <c r="AX1169" s="24"/>
      <c r="AY1169" s="24"/>
      <c r="AZ1169" s="24"/>
      <c r="BA1169" s="24"/>
      <c r="BB1169" s="24"/>
      <c r="BC1169" s="24"/>
      <c r="BD1169" s="24"/>
      <c r="BE1169" s="24"/>
      <c r="BF1169" s="24"/>
      <c r="BG1169" s="24"/>
      <c r="BH1169" s="24"/>
      <c r="BI1169" s="24"/>
      <c r="BJ1169" s="24"/>
      <c r="BK1169" s="24"/>
      <c r="BL1169" s="24"/>
      <c r="BM1169" s="24"/>
      <c r="BN1169" s="24"/>
      <c r="BO1169" s="24"/>
      <c r="BP1169" s="24"/>
      <c r="BQ1169" s="24"/>
      <c r="BR1169" s="24"/>
      <c r="BS1169" s="24"/>
      <c r="BT1169" s="24"/>
      <c r="BU1169" s="24"/>
      <c r="BV1169" s="24"/>
      <c r="BW1169" s="24"/>
      <c r="BX1169" s="24"/>
      <c r="BY1169" s="24"/>
      <c r="BZ1169" s="24"/>
      <c r="CA1169" s="24"/>
      <c r="CB1169" s="24"/>
      <c r="CC1169" s="24"/>
      <c r="CD1169" s="24"/>
      <c r="CE1169" s="24"/>
      <c r="CF1169" s="24"/>
      <c r="CG1169" s="24"/>
      <c r="CH1169" s="24"/>
      <c r="CI1169" s="24"/>
      <c r="CJ1169" s="24"/>
      <c r="CK1169" s="24"/>
      <c r="CL1169" s="24"/>
      <c r="CO1169" s="24"/>
      <c r="CP1169" s="24"/>
      <c r="CQ1169" s="24"/>
      <c r="CR1169" s="24"/>
      <c r="CS1169" s="24"/>
      <c r="CT1169" s="24"/>
      <c r="CU1169" s="24"/>
      <c r="CV1169" s="24"/>
      <c r="CW1169" s="24"/>
      <c r="CX1169" s="24"/>
      <c r="CY1169" s="24"/>
      <c r="CZ1169" s="24"/>
      <c r="DA1169" s="24"/>
      <c r="DB1169" s="24"/>
      <c r="DC1169" s="24"/>
      <c r="DD1169" s="24"/>
      <c r="DE1169" s="24"/>
      <c r="DF1169" s="24"/>
      <c r="DG1169" s="24"/>
      <c r="DH1169" s="24"/>
      <c r="DI1169" s="24"/>
      <c r="DJ1169" s="24"/>
      <c r="DK1169" s="24"/>
      <c r="DL1169" s="24"/>
    </row>
    <row r="1170" spans="1:116" x14ac:dyDescent="0.4">
      <c r="B1170" t="s">
        <v>332</v>
      </c>
      <c r="D1170" t="s">
        <v>760</v>
      </c>
      <c r="E1170" s="8" t="str">
        <f t="shared" si="1827"/>
        <v>1170 WCAR-S</v>
      </c>
      <c r="G1170" s="136" t="str">
        <f>G1155</f>
        <v>(Primary label)</v>
      </c>
      <c r="K1170" s="53"/>
      <c r="L1170" s="53"/>
      <c r="M1170" s="53"/>
      <c r="N1170" s="53"/>
      <c r="O1170" s="53"/>
      <c r="P1170" s="53"/>
      <c r="R1170" s="24"/>
      <c r="S1170" s="24"/>
      <c r="T1170" s="24"/>
      <c r="U1170" s="24"/>
      <c r="V1170" s="24"/>
      <c r="W1170" s="24"/>
      <c r="X1170" s="24"/>
      <c r="Y1170" s="24"/>
      <c r="Z1170" s="24"/>
      <c r="AA1170" s="24"/>
      <c r="AB1170" s="24"/>
      <c r="AC1170" s="24"/>
      <c r="AD1170" s="24"/>
      <c r="AE1170" s="24"/>
      <c r="AF1170" s="24"/>
      <c r="AG1170" s="24"/>
      <c r="AH1170" s="24"/>
      <c r="AI1170" s="24"/>
      <c r="AJ1170" s="24"/>
      <c r="AK1170" s="24"/>
      <c r="AL1170" s="24"/>
      <c r="AM1170" s="24"/>
      <c r="AN1170" s="24"/>
      <c r="AO1170" s="24"/>
      <c r="AP1170" s="24"/>
      <c r="AQ1170" s="24"/>
      <c r="AR1170" s="24"/>
      <c r="AS1170" s="24"/>
      <c r="AT1170" s="24"/>
      <c r="AU1170" s="24"/>
      <c r="AV1170" s="24"/>
      <c r="AW1170" s="24"/>
      <c r="AX1170" s="24"/>
      <c r="AY1170" s="24"/>
      <c r="AZ1170" s="24"/>
      <c r="BA1170" s="24"/>
      <c r="BB1170" s="24"/>
      <c r="BC1170" s="24"/>
      <c r="BD1170" s="24"/>
      <c r="BE1170" s="24"/>
      <c r="BF1170" s="24"/>
      <c r="BG1170" s="24"/>
      <c r="BH1170" s="24"/>
      <c r="BI1170" s="24"/>
      <c r="BJ1170" s="24"/>
      <c r="BK1170" s="24"/>
      <c r="BL1170" s="24"/>
      <c r="BM1170" s="24"/>
      <c r="BN1170" s="24"/>
      <c r="BO1170" s="24"/>
      <c r="BP1170" s="24"/>
      <c r="BQ1170" s="24"/>
      <c r="BR1170" s="24"/>
      <c r="BS1170" s="24"/>
      <c r="BT1170" s="24"/>
      <c r="BU1170" s="24"/>
      <c r="BV1170" s="24"/>
      <c r="BW1170" s="24"/>
      <c r="BX1170" s="24"/>
      <c r="BY1170" s="24"/>
      <c r="BZ1170" s="24"/>
      <c r="CA1170" s="24"/>
      <c r="CB1170" s="24"/>
      <c r="CC1170" s="24"/>
      <c r="CD1170" s="24"/>
      <c r="CE1170" s="24"/>
      <c r="CF1170" s="24"/>
      <c r="CG1170" s="24"/>
      <c r="CH1170" s="24"/>
      <c r="CI1170" s="24"/>
      <c r="CJ1170" s="24"/>
      <c r="CK1170" s="24"/>
      <c r="CL1170" s="24"/>
      <c r="CO1170" s="24"/>
      <c r="CP1170" s="24"/>
      <c r="CQ1170" s="24"/>
      <c r="CR1170" s="24"/>
      <c r="CS1170" s="24"/>
      <c r="CT1170" s="24"/>
      <c r="CU1170" s="24"/>
      <c r="CV1170" s="24"/>
      <c r="CW1170" s="24"/>
      <c r="CX1170" s="24"/>
      <c r="CY1170" s="24"/>
      <c r="CZ1170" s="24"/>
      <c r="DA1170" s="24"/>
      <c r="DB1170" s="24"/>
      <c r="DC1170" s="24"/>
      <c r="DD1170" s="24"/>
      <c r="DE1170" s="24"/>
      <c r="DF1170" s="24"/>
      <c r="DG1170" s="24"/>
      <c r="DH1170" s="24"/>
      <c r="DI1170" s="24"/>
      <c r="DJ1170" s="24"/>
      <c r="DK1170" s="24"/>
      <c r="DL1170" s="24"/>
    </row>
    <row r="1171" spans="1:116" x14ac:dyDescent="0.4">
      <c r="B1171" t="s">
        <v>332</v>
      </c>
      <c r="D1171" t="s">
        <v>760</v>
      </c>
      <c r="E1171" s="8" t="str">
        <f>ROW()&amp;" "&amp;D1171</f>
        <v>1171 WCAR-S</v>
      </c>
      <c r="G1171" s="136" t="str">
        <f>G1156</f>
        <v>primary unit</v>
      </c>
      <c r="K1171" s="53"/>
      <c r="L1171" s="53"/>
      <c r="M1171" s="53"/>
      <c r="N1171" s="53"/>
      <c r="O1171" s="53"/>
      <c r="P1171" s="53"/>
      <c r="R1171" s="24"/>
      <c r="S1171" s="24"/>
      <c r="T1171" s="24"/>
      <c r="U1171" s="24"/>
      <c r="V1171" s="24"/>
      <c r="W1171" s="24"/>
      <c r="X1171" s="24"/>
      <c r="Y1171" s="24"/>
      <c r="Z1171" s="24"/>
      <c r="AA1171" s="24"/>
      <c r="AB1171" s="24"/>
      <c r="AC1171" s="24"/>
      <c r="AD1171" s="24"/>
      <c r="AE1171" s="24"/>
      <c r="AF1171" s="24"/>
      <c r="AG1171" s="24"/>
      <c r="AH1171" s="24"/>
      <c r="AI1171" s="24"/>
      <c r="AJ1171" s="24"/>
      <c r="AK1171" s="24"/>
      <c r="AL1171" s="24"/>
      <c r="AM1171" s="24"/>
      <c r="AN1171" s="24"/>
      <c r="AO1171" s="24"/>
      <c r="AP1171" s="24"/>
      <c r="AQ1171" s="24"/>
      <c r="AR1171" s="24"/>
      <c r="AS1171" s="24"/>
      <c r="AT1171" s="24"/>
      <c r="AU1171" s="24"/>
      <c r="AV1171" s="24"/>
      <c r="AW1171" s="24"/>
      <c r="AX1171" s="24"/>
      <c r="AY1171" s="24"/>
      <c r="AZ1171" s="24"/>
      <c r="BA1171" s="24"/>
      <c r="BB1171" s="24"/>
      <c r="BC1171" s="24"/>
      <c r="BD1171" s="24"/>
      <c r="BE1171" s="24"/>
      <c r="BF1171" s="24"/>
      <c r="BG1171" s="24"/>
      <c r="BH1171" s="24"/>
      <c r="BI1171" s="24"/>
      <c r="BJ1171" s="24"/>
      <c r="BK1171" s="24"/>
      <c r="BL1171" s="24"/>
      <c r="BM1171" s="24"/>
      <c r="BN1171" s="24"/>
      <c r="BO1171" s="24"/>
      <c r="BP1171" s="24"/>
      <c r="BQ1171" s="24"/>
      <c r="BR1171" s="24"/>
      <c r="BS1171" s="24"/>
      <c r="BT1171" s="24"/>
      <c r="BU1171" s="24"/>
      <c r="BV1171" s="24"/>
      <c r="BW1171" s="24"/>
      <c r="BX1171" s="24"/>
      <c r="BY1171" s="24"/>
      <c r="BZ1171" s="24"/>
      <c r="CA1171" s="24"/>
      <c r="CB1171" s="24"/>
      <c r="CC1171" s="24"/>
      <c r="CD1171" s="24"/>
      <c r="CE1171" s="24"/>
      <c r="CF1171" s="24"/>
      <c r="CG1171" s="24"/>
      <c r="CH1171" s="24"/>
      <c r="CI1171" s="24"/>
      <c r="CJ1171" s="24"/>
      <c r="CK1171" s="24"/>
      <c r="CL1171" s="24"/>
      <c r="CO1171" s="24"/>
      <c r="CP1171" s="24"/>
      <c r="CQ1171" s="24"/>
      <c r="CR1171" s="24"/>
      <c r="CS1171" s="24"/>
      <c r="CT1171" s="24"/>
      <c r="CU1171" s="24"/>
      <c r="CV1171" s="24"/>
      <c r="CW1171" s="24"/>
      <c r="CX1171" s="24"/>
      <c r="CY1171" s="24"/>
      <c r="CZ1171" s="24"/>
      <c r="DA1171" s="24"/>
      <c r="DB1171" s="24"/>
      <c r="DC1171" s="24"/>
      <c r="DD1171" s="24"/>
      <c r="DE1171" s="24"/>
      <c r="DF1171" s="24"/>
      <c r="DG1171" s="24"/>
      <c r="DH1171" s="24"/>
      <c r="DI1171" s="24"/>
      <c r="DJ1171" s="24"/>
      <c r="DK1171" s="24"/>
      <c r="DL1171" s="24"/>
    </row>
    <row r="1172" spans="1:116" x14ac:dyDescent="0.4">
      <c r="B1172" t="s">
        <v>332</v>
      </c>
      <c r="D1172" t="s">
        <v>760</v>
      </c>
      <c r="E1172" s="8" t="str">
        <f t="shared" ref="E1172:E1219" si="1835">ROW()&amp;" "&amp;D1172</f>
        <v>1172 WCAR-S</v>
      </c>
      <c r="G1172" s="136" t="str">
        <f>G1157</f>
        <v>Primary revenue driver</v>
      </c>
      <c r="K1172" s="53"/>
      <c r="L1172" s="53"/>
      <c r="M1172" s="53"/>
      <c r="N1172" s="53"/>
      <c r="O1172" s="53"/>
      <c r="P1172" s="53"/>
      <c r="R1172" s="24"/>
      <c r="S1172" s="179" t="str">
        <f t="shared" ref="S1172:AX1172" si="1836">S1157</f>
        <v>S$16</v>
      </c>
      <c r="T1172" s="179" t="str">
        <f t="shared" si="1836"/>
        <v>T$16</v>
      </c>
      <c r="U1172" s="179" t="str">
        <f t="shared" si="1836"/>
        <v>U$16</v>
      </c>
      <c r="V1172" s="179" t="str">
        <f t="shared" si="1836"/>
        <v>V$16</v>
      </c>
      <c r="W1172" s="179" t="str">
        <f t="shared" si="1836"/>
        <v>W$16</v>
      </c>
      <c r="X1172" s="179" t="str">
        <f t="shared" si="1836"/>
        <v>X$16</v>
      </c>
      <c r="Y1172" s="179" t="str">
        <f t="shared" si="1836"/>
        <v>Y$16</v>
      </c>
      <c r="Z1172" s="179" t="str">
        <f t="shared" si="1836"/>
        <v>Z$16</v>
      </c>
      <c r="AA1172" s="179" t="str">
        <f t="shared" si="1836"/>
        <v>AA$16</v>
      </c>
      <c r="AB1172" s="179" t="str">
        <f t="shared" si="1836"/>
        <v>AB$16</v>
      </c>
      <c r="AC1172" s="179" t="str">
        <f t="shared" si="1836"/>
        <v>AC$16</v>
      </c>
      <c r="AD1172" s="179" t="str">
        <f t="shared" si="1836"/>
        <v>AD$16</v>
      </c>
      <c r="AE1172" s="179" t="str">
        <f t="shared" si="1836"/>
        <v>AE$16</v>
      </c>
      <c r="AF1172" s="179" t="str">
        <f t="shared" si="1836"/>
        <v>AF$16</v>
      </c>
      <c r="AG1172" s="179" t="str">
        <f t="shared" si="1836"/>
        <v>AG$16</v>
      </c>
      <c r="AH1172" s="179" t="str">
        <f t="shared" si="1836"/>
        <v>AH$16</v>
      </c>
      <c r="AI1172" s="179" t="str">
        <f t="shared" si="1836"/>
        <v>AI$16</v>
      </c>
      <c r="AJ1172" s="179" t="str">
        <f t="shared" si="1836"/>
        <v>AJ$16</v>
      </c>
      <c r="AK1172" s="179" t="str">
        <f t="shared" si="1836"/>
        <v>AK$16</v>
      </c>
      <c r="AL1172" s="179" t="str">
        <f t="shared" si="1836"/>
        <v>AL$16</v>
      </c>
      <c r="AM1172" s="179" t="str">
        <f t="shared" si="1836"/>
        <v>AM$16</v>
      </c>
      <c r="AN1172" s="179" t="str">
        <f t="shared" si="1836"/>
        <v>AN$16</v>
      </c>
      <c r="AO1172" s="179" t="str">
        <f t="shared" si="1836"/>
        <v>AO$16</v>
      </c>
      <c r="AP1172" s="179" t="str">
        <f t="shared" si="1836"/>
        <v>AP$16</v>
      </c>
      <c r="AQ1172" s="179" t="str">
        <f t="shared" si="1836"/>
        <v>AQ$16</v>
      </c>
      <c r="AR1172" s="179" t="str">
        <f t="shared" si="1836"/>
        <v>AR$16</v>
      </c>
      <c r="AS1172" s="179" t="str">
        <f t="shared" si="1836"/>
        <v>AS$16</v>
      </c>
      <c r="AT1172" s="179" t="str">
        <f t="shared" si="1836"/>
        <v>AT$16</v>
      </c>
      <c r="AU1172" s="179" t="str">
        <f t="shared" si="1836"/>
        <v>AU$16</v>
      </c>
      <c r="AV1172" s="179" t="str">
        <f t="shared" si="1836"/>
        <v>AV$16</v>
      </c>
      <c r="AW1172" s="179" t="str">
        <f t="shared" si="1836"/>
        <v>AW$16</v>
      </c>
      <c r="AX1172" s="179" t="str">
        <f t="shared" si="1836"/>
        <v>AX$16</v>
      </c>
      <c r="AY1172" s="179" t="str">
        <f t="shared" ref="AY1172:CD1172" si="1837">AY1157</f>
        <v>AY$16</v>
      </c>
      <c r="AZ1172" s="179" t="str">
        <f t="shared" si="1837"/>
        <v>AZ$16</v>
      </c>
      <c r="BA1172" s="179" t="str">
        <f t="shared" si="1837"/>
        <v>BA$16</v>
      </c>
      <c r="BB1172" s="179" t="str">
        <f t="shared" si="1837"/>
        <v>BB$16</v>
      </c>
      <c r="BC1172" s="179" t="str">
        <f t="shared" si="1837"/>
        <v>BC$16</v>
      </c>
      <c r="BD1172" s="179" t="str">
        <f t="shared" si="1837"/>
        <v>BD$16</v>
      </c>
      <c r="BE1172" s="179" t="str">
        <f t="shared" si="1837"/>
        <v>BE$16</v>
      </c>
      <c r="BF1172" s="179" t="str">
        <f t="shared" si="1837"/>
        <v>BF$16</v>
      </c>
      <c r="BG1172" s="179" t="str">
        <f t="shared" si="1837"/>
        <v>BG$16</v>
      </c>
      <c r="BH1172" s="179" t="str">
        <f t="shared" si="1837"/>
        <v>BH$16</v>
      </c>
      <c r="BI1172" s="179" t="str">
        <f t="shared" si="1837"/>
        <v>BI$16</v>
      </c>
      <c r="BJ1172" s="179" t="str">
        <f t="shared" si="1837"/>
        <v>BJ$16</v>
      </c>
      <c r="BK1172" s="179" t="str">
        <f t="shared" si="1837"/>
        <v>BK$16</v>
      </c>
      <c r="BL1172" s="179" t="str">
        <f t="shared" si="1837"/>
        <v>BL$16</v>
      </c>
      <c r="BM1172" s="179" t="str">
        <f t="shared" si="1837"/>
        <v>BM$16</v>
      </c>
      <c r="BN1172" s="179" t="str">
        <f t="shared" si="1837"/>
        <v>BN$16</v>
      </c>
      <c r="BO1172" s="179" t="str">
        <f t="shared" si="1837"/>
        <v>BO$16</v>
      </c>
      <c r="BP1172" s="179" t="str">
        <f t="shared" si="1837"/>
        <v>BP$16</v>
      </c>
      <c r="BQ1172" s="179" t="str">
        <f t="shared" si="1837"/>
        <v>BQ$16</v>
      </c>
      <c r="BR1172" s="179" t="str">
        <f t="shared" si="1837"/>
        <v>BR$16</v>
      </c>
      <c r="BS1172" s="179" t="str">
        <f t="shared" si="1837"/>
        <v>BS$16</v>
      </c>
      <c r="BT1172" s="179" t="str">
        <f t="shared" si="1837"/>
        <v>BT$16</v>
      </c>
      <c r="BU1172" s="179" t="str">
        <f t="shared" si="1837"/>
        <v>BU$16</v>
      </c>
      <c r="BV1172" s="179" t="str">
        <f t="shared" si="1837"/>
        <v>BV$16</v>
      </c>
      <c r="BW1172" s="179" t="str">
        <f t="shared" si="1837"/>
        <v>BW$16</v>
      </c>
      <c r="BX1172" s="179" t="str">
        <f t="shared" si="1837"/>
        <v>BX$16</v>
      </c>
      <c r="BY1172" s="179" t="str">
        <f t="shared" si="1837"/>
        <v>BY$16</v>
      </c>
      <c r="BZ1172" s="179" t="str">
        <f t="shared" si="1837"/>
        <v>BZ$16</v>
      </c>
      <c r="CA1172" s="179" t="str">
        <f t="shared" si="1837"/>
        <v>CA$16</v>
      </c>
      <c r="CB1172" s="179" t="str">
        <f t="shared" si="1837"/>
        <v>CB$16</v>
      </c>
      <c r="CC1172" s="179" t="str">
        <f t="shared" si="1837"/>
        <v>CC$16</v>
      </c>
      <c r="CD1172" s="179" t="str">
        <f t="shared" si="1837"/>
        <v>CD$16</v>
      </c>
      <c r="CE1172" s="179" t="str">
        <f t="shared" ref="CE1172:CL1172" si="1838">CE1157</f>
        <v>CE$16</v>
      </c>
      <c r="CF1172" s="179" t="str">
        <f t="shared" si="1838"/>
        <v>CF$16</v>
      </c>
      <c r="CG1172" s="179" t="str">
        <f t="shared" si="1838"/>
        <v>CG$16</v>
      </c>
      <c r="CH1172" s="179" t="str">
        <f t="shared" si="1838"/>
        <v>CH$16</v>
      </c>
      <c r="CI1172" s="179" t="str">
        <f t="shared" si="1838"/>
        <v>CI$16</v>
      </c>
      <c r="CJ1172" s="179" t="str">
        <f t="shared" si="1838"/>
        <v>CJ$16</v>
      </c>
      <c r="CK1172" s="179" t="str">
        <f t="shared" si="1838"/>
        <v>CK$16</v>
      </c>
      <c r="CL1172" s="179" t="str">
        <f t="shared" si="1838"/>
        <v>CL$16</v>
      </c>
      <c r="CO1172" s="179" t="str">
        <f t="shared" ref="CO1172:DL1172" si="1839">CO1157</f>
        <v>CO$16</v>
      </c>
      <c r="CP1172" s="179" t="str">
        <f t="shared" si="1839"/>
        <v>CP$16</v>
      </c>
      <c r="CQ1172" s="179" t="str">
        <f t="shared" si="1839"/>
        <v>CQ$16</v>
      </c>
      <c r="CR1172" s="179" t="str">
        <f t="shared" si="1839"/>
        <v>CR$16</v>
      </c>
      <c r="CS1172" s="179" t="str">
        <f t="shared" si="1839"/>
        <v>CS$16</v>
      </c>
      <c r="CT1172" s="179" t="str">
        <f t="shared" si="1839"/>
        <v>CT$16</v>
      </c>
      <c r="CU1172" s="179" t="str">
        <f t="shared" si="1839"/>
        <v>CU$16</v>
      </c>
      <c r="CV1172" s="179" t="str">
        <f t="shared" si="1839"/>
        <v>CV$16</v>
      </c>
      <c r="CW1172" s="179" t="str">
        <f t="shared" si="1839"/>
        <v>CW$16</v>
      </c>
      <c r="CX1172" s="179" t="str">
        <f t="shared" si="1839"/>
        <v>CX$16</v>
      </c>
      <c r="CY1172" s="179" t="str">
        <f t="shared" si="1839"/>
        <v>CY$16</v>
      </c>
      <c r="CZ1172" s="179" t="str">
        <f t="shared" si="1839"/>
        <v>CZ$16</v>
      </c>
      <c r="DA1172" s="179" t="str">
        <f t="shared" si="1839"/>
        <v>DA$16</v>
      </c>
      <c r="DB1172" s="179" t="str">
        <f t="shared" si="1839"/>
        <v>DB$16</v>
      </c>
      <c r="DC1172" s="179" t="str">
        <f t="shared" si="1839"/>
        <v>DC$16</v>
      </c>
      <c r="DD1172" s="179" t="str">
        <f t="shared" si="1839"/>
        <v>DD$16</v>
      </c>
      <c r="DE1172" s="179" t="str">
        <f t="shared" si="1839"/>
        <v>DE$16</v>
      </c>
      <c r="DF1172" s="179" t="str">
        <f t="shared" si="1839"/>
        <v>DF$16</v>
      </c>
      <c r="DG1172" s="179" t="str">
        <f t="shared" si="1839"/>
        <v>DG$16</v>
      </c>
      <c r="DH1172" s="179" t="str">
        <f t="shared" si="1839"/>
        <v>DH$16</v>
      </c>
      <c r="DI1172" s="179" t="str">
        <f t="shared" si="1839"/>
        <v>DI$16</v>
      </c>
      <c r="DJ1172" s="179" t="str">
        <f t="shared" si="1839"/>
        <v>DJ$16</v>
      </c>
      <c r="DK1172" s="179" t="str">
        <f t="shared" si="1839"/>
        <v>DK$16</v>
      </c>
      <c r="DL1172" s="179" t="str">
        <f t="shared" si="1839"/>
        <v>DL$16</v>
      </c>
    </row>
    <row r="1173" spans="1:116" x14ac:dyDescent="0.4">
      <c r="B1173" t="s">
        <v>332</v>
      </c>
      <c r="D1173" t="s">
        <v>760</v>
      </c>
      <c r="E1173" s="8" t="str">
        <f t="shared" si="1835"/>
        <v>1173 WCAR-S</v>
      </c>
      <c r="G1173" s="136" t="str">
        <f>G1158</f>
        <v>Primary volume driver</v>
      </c>
      <c r="H1173" s="56"/>
      <c r="I1173" s="79"/>
      <c r="J1173" s="79"/>
      <c r="K1173" s="15"/>
      <c r="L1173" s="15"/>
      <c r="M1173" s="15"/>
      <c r="N1173" s="15"/>
      <c r="O1173" s="15"/>
      <c r="P1173" s="15"/>
      <c r="R1173" s="15"/>
      <c r="S1173" s="179" t="str">
        <f t="shared" ref="S1173:AX1173" si="1840">S1158</f>
        <v>S$17</v>
      </c>
      <c r="T1173" s="179" t="str">
        <f t="shared" si="1840"/>
        <v>T$17</v>
      </c>
      <c r="U1173" s="179" t="str">
        <f t="shared" si="1840"/>
        <v>U$17</v>
      </c>
      <c r="V1173" s="179" t="str">
        <f t="shared" si="1840"/>
        <v>V$17</v>
      </c>
      <c r="W1173" s="179" t="str">
        <f t="shared" si="1840"/>
        <v>W$17</v>
      </c>
      <c r="X1173" s="179" t="str">
        <f t="shared" si="1840"/>
        <v>X$17</v>
      </c>
      <c r="Y1173" s="179" t="str">
        <f t="shared" si="1840"/>
        <v>Y$17</v>
      </c>
      <c r="Z1173" s="179" t="str">
        <f t="shared" si="1840"/>
        <v>Z$17</v>
      </c>
      <c r="AA1173" s="179" t="str">
        <f t="shared" si="1840"/>
        <v>AA$17</v>
      </c>
      <c r="AB1173" s="179" t="str">
        <f t="shared" si="1840"/>
        <v>AB$17</v>
      </c>
      <c r="AC1173" s="179" t="str">
        <f t="shared" si="1840"/>
        <v>AC$17</v>
      </c>
      <c r="AD1173" s="179" t="str">
        <f t="shared" si="1840"/>
        <v>AD$17</v>
      </c>
      <c r="AE1173" s="179" t="str">
        <f t="shared" si="1840"/>
        <v>AE$17</v>
      </c>
      <c r="AF1173" s="179" t="str">
        <f t="shared" si="1840"/>
        <v>AF$17</v>
      </c>
      <c r="AG1173" s="179" t="str">
        <f t="shared" si="1840"/>
        <v>AG$17</v>
      </c>
      <c r="AH1173" s="179" t="str">
        <f t="shared" si="1840"/>
        <v>AH$17</v>
      </c>
      <c r="AI1173" s="179" t="str">
        <f t="shared" si="1840"/>
        <v>AI$17</v>
      </c>
      <c r="AJ1173" s="179" t="str">
        <f t="shared" si="1840"/>
        <v>AJ$17</v>
      </c>
      <c r="AK1173" s="179" t="str">
        <f t="shared" si="1840"/>
        <v>AK$17</v>
      </c>
      <c r="AL1173" s="179" t="str">
        <f t="shared" si="1840"/>
        <v>AL$17</v>
      </c>
      <c r="AM1173" s="179" t="str">
        <f t="shared" si="1840"/>
        <v>AM$17</v>
      </c>
      <c r="AN1173" s="179" t="str">
        <f t="shared" si="1840"/>
        <v>AN$17</v>
      </c>
      <c r="AO1173" s="179" t="str">
        <f t="shared" si="1840"/>
        <v>AO$17</v>
      </c>
      <c r="AP1173" s="179" t="str">
        <f t="shared" si="1840"/>
        <v>AP$17</v>
      </c>
      <c r="AQ1173" s="179" t="str">
        <f t="shared" si="1840"/>
        <v>AQ$17</v>
      </c>
      <c r="AR1173" s="179" t="str">
        <f t="shared" si="1840"/>
        <v>AR$17</v>
      </c>
      <c r="AS1173" s="179" t="str">
        <f t="shared" si="1840"/>
        <v>AS$17</v>
      </c>
      <c r="AT1173" s="179" t="str">
        <f t="shared" si="1840"/>
        <v>AT$17</v>
      </c>
      <c r="AU1173" s="179" t="str">
        <f t="shared" si="1840"/>
        <v>AU$17</v>
      </c>
      <c r="AV1173" s="179" t="str">
        <f t="shared" si="1840"/>
        <v>AV$17</v>
      </c>
      <c r="AW1173" s="179" t="str">
        <f t="shared" si="1840"/>
        <v>AW$17</v>
      </c>
      <c r="AX1173" s="179" t="str">
        <f t="shared" si="1840"/>
        <v>AX$17</v>
      </c>
      <c r="AY1173" s="179" t="str">
        <f t="shared" ref="AY1173:CD1173" si="1841">AY1158</f>
        <v>AY$17</v>
      </c>
      <c r="AZ1173" s="179" t="str">
        <f t="shared" si="1841"/>
        <v>AZ$17</v>
      </c>
      <c r="BA1173" s="179" t="str">
        <f t="shared" si="1841"/>
        <v>BA$17</v>
      </c>
      <c r="BB1173" s="179" t="str">
        <f t="shared" si="1841"/>
        <v>BB$17</v>
      </c>
      <c r="BC1173" s="179" t="str">
        <f t="shared" si="1841"/>
        <v>BC$17</v>
      </c>
      <c r="BD1173" s="179" t="str">
        <f t="shared" si="1841"/>
        <v>BD$17</v>
      </c>
      <c r="BE1173" s="179" t="str">
        <f t="shared" si="1841"/>
        <v>BE$17</v>
      </c>
      <c r="BF1173" s="179" t="str">
        <f t="shared" si="1841"/>
        <v>BF$17</v>
      </c>
      <c r="BG1173" s="179" t="str">
        <f t="shared" si="1841"/>
        <v>BG$17</v>
      </c>
      <c r="BH1173" s="179" t="str">
        <f t="shared" si="1841"/>
        <v>BH$17</v>
      </c>
      <c r="BI1173" s="179" t="str">
        <f t="shared" si="1841"/>
        <v>BI$17</v>
      </c>
      <c r="BJ1173" s="179" t="str">
        <f t="shared" si="1841"/>
        <v>BJ$17</v>
      </c>
      <c r="BK1173" s="179" t="str">
        <f t="shared" si="1841"/>
        <v>BK$17</v>
      </c>
      <c r="BL1173" s="179" t="str">
        <f t="shared" si="1841"/>
        <v>BL$17</v>
      </c>
      <c r="BM1173" s="179" t="str">
        <f t="shared" si="1841"/>
        <v>BM$17</v>
      </c>
      <c r="BN1173" s="179" t="str">
        <f t="shared" si="1841"/>
        <v>BN$17</v>
      </c>
      <c r="BO1173" s="179" t="str">
        <f t="shared" si="1841"/>
        <v>BO$17</v>
      </c>
      <c r="BP1173" s="179" t="str">
        <f t="shared" si="1841"/>
        <v>BP$17</v>
      </c>
      <c r="BQ1173" s="179" t="str">
        <f t="shared" si="1841"/>
        <v>BQ$17</v>
      </c>
      <c r="BR1173" s="179" t="str">
        <f t="shared" si="1841"/>
        <v>BR$17</v>
      </c>
      <c r="BS1173" s="179" t="str">
        <f t="shared" si="1841"/>
        <v>BS$17</v>
      </c>
      <c r="BT1173" s="179" t="str">
        <f t="shared" si="1841"/>
        <v>BT$17</v>
      </c>
      <c r="BU1173" s="179" t="str">
        <f t="shared" si="1841"/>
        <v>BU$17</v>
      </c>
      <c r="BV1173" s="179" t="str">
        <f t="shared" si="1841"/>
        <v>BV$17</v>
      </c>
      <c r="BW1173" s="179" t="str">
        <f t="shared" si="1841"/>
        <v>BW$17</v>
      </c>
      <c r="BX1173" s="179" t="str">
        <f t="shared" si="1841"/>
        <v>BX$17</v>
      </c>
      <c r="BY1173" s="179" t="str">
        <f t="shared" si="1841"/>
        <v>BY$17</v>
      </c>
      <c r="BZ1173" s="179" t="str">
        <f t="shared" si="1841"/>
        <v>BZ$17</v>
      </c>
      <c r="CA1173" s="179" t="str">
        <f t="shared" si="1841"/>
        <v>CA$17</v>
      </c>
      <c r="CB1173" s="179" t="str">
        <f t="shared" si="1841"/>
        <v>CB$17</v>
      </c>
      <c r="CC1173" s="179" t="str">
        <f t="shared" si="1841"/>
        <v>CC$17</v>
      </c>
      <c r="CD1173" s="179" t="str">
        <f t="shared" si="1841"/>
        <v>CD$17</v>
      </c>
      <c r="CE1173" s="179" t="str">
        <f t="shared" ref="CE1173:CL1173" si="1842">CE1158</f>
        <v>CE$17</v>
      </c>
      <c r="CF1173" s="179" t="str">
        <f t="shared" si="1842"/>
        <v>CF$17</v>
      </c>
      <c r="CG1173" s="179" t="str">
        <f t="shared" si="1842"/>
        <v>CG$17</v>
      </c>
      <c r="CH1173" s="179" t="str">
        <f t="shared" si="1842"/>
        <v>CH$17</v>
      </c>
      <c r="CI1173" s="179" t="str">
        <f t="shared" si="1842"/>
        <v>CI$17</v>
      </c>
      <c r="CJ1173" s="179" t="str">
        <f t="shared" si="1842"/>
        <v>CJ$17</v>
      </c>
      <c r="CK1173" s="179" t="str">
        <f t="shared" si="1842"/>
        <v>CK$17</v>
      </c>
      <c r="CL1173" s="179" t="str">
        <f t="shared" si="1842"/>
        <v>CL$17</v>
      </c>
      <c r="CN1173" s="79"/>
      <c r="CO1173" s="179" t="str">
        <f t="shared" ref="CO1173:DL1173" si="1843">CO1158</f>
        <v>CO$17</v>
      </c>
      <c r="CP1173" s="179" t="str">
        <f t="shared" si="1843"/>
        <v>CP$17</v>
      </c>
      <c r="CQ1173" s="179" t="str">
        <f t="shared" si="1843"/>
        <v>CQ$17</v>
      </c>
      <c r="CR1173" s="179" t="str">
        <f t="shared" si="1843"/>
        <v>CR$17</v>
      </c>
      <c r="CS1173" s="179" t="str">
        <f t="shared" si="1843"/>
        <v>CS$17</v>
      </c>
      <c r="CT1173" s="179" t="str">
        <f t="shared" si="1843"/>
        <v>CT$17</v>
      </c>
      <c r="CU1173" s="179" t="str">
        <f t="shared" si="1843"/>
        <v>CU$17</v>
      </c>
      <c r="CV1173" s="179" t="str">
        <f t="shared" si="1843"/>
        <v>CV$17</v>
      </c>
      <c r="CW1173" s="179" t="str">
        <f t="shared" si="1843"/>
        <v>CW$17</v>
      </c>
      <c r="CX1173" s="179" t="str">
        <f t="shared" si="1843"/>
        <v>CX$17</v>
      </c>
      <c r="CY1173" s="179" t="str">
        <f t="shared" si="1843"/>
        <v>CY$17</v>
      </c>
      <c r="CZ1173" s="179" t="str">
        <f t="shared" si="1843"/>
        <v>CZ$17</v>
      </c>
      <c r="DA1173" s="179" t="str">
        <f t="shared" si="1843"/>
        <v>DA$17</v>
      </c>
      <c r="DB1173" s="179" t="str">
        <f t="shared" si="1843"/>
        <v>DB$17</v>
      </c>
      <c r="DC1173" s="179" t="str">
        <f t="shared" si="1843"/>
        <v>DC$17</v>
      </c>
      <c r="DD1173" s="179" t="str">
        <f t="shared" si="1843"/>
        <v>DD$17</v>
      </c>
      <c r="DE1173" s="179" t="str">
        <f t="shared" si="1843"/>
        <v>DE$17</v>
      </c>
      <c r="DF1173" s="179" t="str">
        <f t="shared" si="1843"/>
        <v>DF$17</v>
      </c>
      <c r="DG1173" s="179" t="str">
        <f t="shared" si="1843"/>
        <v>DG$17</v>
      </c>
      <c r="DH1173" s="179" t="str">
        <f t="shared" si="1843"/>
        <v>DH$17</v>
      </c>
      <c r="DI1173" s="179" t="str">
        <f t="shared" si="1843"/>
        <v>DI$17</v>
      </c>
      <c r="DJ1173" s="179" t="str">
        <f t="shared" si="1843"/>
        <v>DJ$17</v>
      </c>
      <c r="DK1173" s="179" t="str">
        <f t="shared" si="1843"/>
        <v>DK$17</v>
      </c>
      <c r="DL1173" s="179" t="str">
        <f t="shared" si="1843"/>
        <v>DL$17</v>
      </c>
    </row>
    <row r="1174" spans="1:116" x14ac:dyDescent="0.4">
      <c r="B1174" t="s">
        <v>332</v>
      </c>
      <c r="D1174" t="s">
        <v>760</v>
      </c>
      <c r="E1174" s="8" t="str">
        <f t="shared" si="1835"/>
        <v>1174 WCAR-S</v>
      </c>
      <c r="G1174" s="136" t="str">
        <f>G1159</f>
        <v>(Secondary label)</v>
      </c>
      <c r="H1174" s="12"/>
      <c r="I1174" s="60"/>
      <c r="J1174" s="60"/>
      <c r="K1174" s="15"/>
      <c r="L1174" s="15"/>
      <c r="M1174" s="15"/>
      <c r="N1174" s="15"/>
      <c r="O1174" s="15"/>
      <c r="P1174" s="15"/>
      <c r="R1174" s="15"/>
      <c r="S1174" s="179">
        <f t="shared" ref="S1174:AX1174" si="1844">S1159</f>
        <v>0</v>
      </c>
      <c r="T1174" s="179">
        <f t="shared" si="1844"/>
        <v>0</v>
      </c>
      <c r="U1174" s="179">
        <f t="shared" si="1844"/>
        <v>0</v>
      </c>
      <c r="V1174" s="179">
        <f t="shared" si="1844"/>
        <v>0</v>
      </c>
      <c r="W1174" s="179">
        <f t="shared" si="1844"/>
        <v>0</v>
      </c>
      <c r="X1174" s="179">
        <f t="shared" si="1844"/>
        <v>0</v>
      </c>
      <c r="Y1174" s="179">
        <f t="shared" si="1844"/>
        <v>0</v>
      </c>
      <c r="Z1174" s="179">
        <f t="shared" si="1844"/>
        <v>0</v>
      </c>
      <c r="AA1174" s="179">
        <f t="shared" si="1844"/>
        <v>0</v>
      </c>
      <c r="AB1174" s="179">
        <f t="shared" si="1844"/>
        <v>0</v>
      </c>
      <c r="AC1174" s="179">
        <f t="shared" si="1844"/>
        <v>0</v>
      </c>
      <c r="AD1174" s="179">
        <f t="shared" si="1844"/>
        <v>0</v>
      </c>
      <c r="AE1174" s="179">
        <f t="shared" si="1844"/>
        <v>0</v>
      </c>
      <c r="AF1174" s="179">
        <f t="shared" si="1844"/>
        <v>0</v>
      </c>
      <c r="AG1174" s="179">
        <f t="shared" si="1844"/>
        <v>0</v>
      </c>
      <c r="AH1174" s="179">
        <f t="shared" si="1844"/>
        <v>0</v>
      </c>
      <c r="AI1174" s="179">
        <f t="shared" si="1844"/>
        <v>0</v>
      </c>
      <c r="AJ1174" s="179">
        <f t="shared" si="1844"/>
        <v>0</v>
      </c>
      <c r="AK1174" s="179">
        <f t="shared" si="1844"/>
        <v>0</v>
      </c>
      <c r="AL1174" s="179">
        <f t="shared" si="1844"/>
        <v>0</v>
      </c>
      <c r="AM1174" s="179">
        <f t="shared" si="1844"/>
        <v>0</v>
      </c>
      <c r="AN1174" s="179">
        <f t="shared" si="1844"/>
        <v>0</v>
      </c>
      <c r="AO1174" s="179">
        <f t="shared" si="1844"/>
        <v>0</v>
      </c>
      <c r="AP1174" s="179">
        <f t="shared" si="1844"/>
        <v>0</v>
      </c>
      <c r="AQ1174" s="179">
        <f t="shared" si="1844"/>
        <v>0</v>
      </c>
      <c r="AR1174" s="179">
        <f t="shared" si="1844"/>
        <v>0</v>
      </c>
      <c r="AS1174" s="179">
        <f t="shared" si="1844"/>
        <v>0</v>
      </c>
      <c r="AT1174" s="179">
        <f t="shared" si="1844"/>
        <v>0</v>
      </c>
      <c r="AU1174" s="179">
        <f t="shared" si="1844"/>
        <v>0</v>
      </c>
      <c r="AV1174" s="179">
        <f t="shared" si="1844"/>
        <v>0</v>
      </c>
      <c r="AW1174" s="179">
        <f t="shared" si="1844"/>
        <v>0</v>
      </c>
      <c r="AX1174" s="179">
        <f t="shared" si="1844"/>
        <v>0</v>
      </c>
      <c r="AY1174" s="179">
        <f t="shared" ref="AY1174:CD1174" si="1845">AY1159</f>
        <v>0</v>
      </c>
      <c r="AZ1174" s="179">
        <f t="shared" si="1845"/>
        <v>0</v>
      </c>
      <c r="BA1174" s="179">
        <f t="shared" si="1845"/>
        <v>0</v>
      </c>
      <c r="BB1174" s="179">
        <f t="shared" si="1845"/>
        <v>0</v>
      </c>
      <c r="BC1174" s="179">
        <f t="shared" si="1845"/>
        <v>0</v>
      </c>
      <c r="BD1174" s="179">
        <f t="shared" si="1845"/>
        <v>0</v>
      </c>
      <c r="BE1174" s="179">
        <f t="shared" si="1845"/>
        <v>0</v>
      </c>
      <c r="BF1174" s="179">
        <f t="shared" si="1845"/>
        <v>0</v>
      </c>
      <c r="BG1174" s="179">
        <f t="shared" si="1845"/>
        <v>0</v>
      </c>
      <c r="BH1174" s="179">
        <f t="shared" si="1845"/>
        <v>0</v>
      </c>
      <c r="BI1174" s="179">
        <f t="shared" si="1845"/>
        <v>0</v>
      </c>
      <c r="BJ1174" s="179">
        <f t="shared" si="1845"/>
        <v>0</v>
      </c>
      <c r="BK1174" s="179">
        <f t="shared" si="1845"/>
        <v>0</v>
      </c>
      <c r="BL1174" s="179">
        <f t="shared" si="1845"/>
        <v>0</v>
      </c>
      <c r="BM1174" s="179">
        <f t="shared" si="1845"/>
        <v>0</v>
      </c>
      <c r="BN1174" s="179">
        <f t="shared" si="1845"/>
        <v>0</v>
      </c>
      <c r="BO1174" s="179">
        <f t="shared" si="1845"/>
        <v>0</v>
      </c>
      <c r="BP1174" s="179">
        <f t="shared" si="1845"/>
        <v>0</v>
      </c>
      <c r="BQ1174" s="179">
        <f t="shared" si="1845"/>
        <v>0</v>
      </c>
      <c r="BR1174" s="179">
        <f t="shared" si="1845"/>
        <v>0</v>
      </c>
      <c r="BS1174" s="179">
        <f t="shared" si="1845"/>
        <v>0</v>
      </c>
      <c r="BT1174" s="179">
        <f t="shared" si="1845"/>
        <v>0</v>
      </c>
      <c r="BU1174" s="179">
        <f t="shared" si="1845"/>
        <v>0</v>
      </c>
      <c r="BV1174" s="179">
        <f t="shared" si="1845"/>
        <v>0</v>
      </c>
      <c r="BW1174" s="179">
        <f t="shared" si="1845"/>
        <v>0</v>
      </c>
      <c r="BX1174" s="179">
        <f t="shared" si="1845"/>
        <v>0</v>
      </c>
      <c r="BY1174" s="179">
        <f t="shared" si="1845"/>
        <v>0</v>
      </c>
      <c r="BZ1174" s="179">
        <f t="shared" si="1845"/>
        <v>0</v>
      </c>
      <c r="CA1174" s="179">
        <f t="shared" si="1845"/>
        <v>0</v>
      </c>
      <c r="CB1174" s="179">
        <f t="shared" si="1845"/>
        <v>0</v>
      </c>
      <c r="CC1174" s="179">
        <f t="shared" si="1845"/>
        <v>0</v>
      </c>
      <c r="CD1174" s="179">
        <f t="shared" si="1845"/>
        <v>0</v>
      </c>
      <c r="CE1174" s="179">
        <f t="shared" ref="CE1174:CL1174" si="1846">CE1159</f>
        <v>0</v>
      </c>
      <c r="CF1174" s="179">
        <f t="shared" si="1846"/>
        <v>0</v>
      </c>
      <c r="CG1174" s="179">
        <f t="shared" si="1846"/>
        <v>0</v>
      </c>
      <c r="CH1174" s="179">
        <f t="shared" si="1846"/>
        <v>0</v>
      </c>
      <c r="CI1174" s="179">
        <f t="shared" si="1846"/>
        <v>0</v>
      </c>
      <c r="CJ1174" s="179">
        <f t="shared" si="1846"/>
        <v>0</v>
      </c>
      <c r="CK1174" s="179">
        <f t="shared" si="1846"/>
        <v>0</v>
      </c>
      <c r="CL1174" s="179">
        <f t="shared" si="1846"/>
        <v>0</v>
      </c>
      <c r="CN1174" s="60"/>
      <c r="CO1174" s="179">
        <f t="shared" ref="CO1174:DL1174" si="1847">CO1159</f>
        <v>0</v>
      </c>
      <c r="CP1174" s="179">
        <f t="shared" si="1847"/>
        <v>0</v>
      </c>
      <c r="CQ1174" s="179">
        <f t="shared" si="1847"/>
        <v>0</v>
      </c>
      <c r="CR1174" s="179">
        <f t="shared" si="1847"/>
        <v>0</v>
      </c>
      <c r="CS1174" s="179">
        <f t="shared" si="1847"/>
        <v>0</v>
      </c>
      <c r="CT1174" s="179">
        <f t="shared" si="1847"/>
        <v>0</v>
      </c>
      <c r="CU1174" s="179">
        <f t="shared" si="1847"/>
        <v>0</v>
      </c>
      <c r="CV1174" s="179">
        <f t="shared" si="1847"/>
        <v>0</v>
      </c>
      <c r="CW1174" s="179">
        <f t="shared" si="1847"/>
        <v>0</v>
      </c>
      <c r="CX1174" s="179">
        <f t="shared" si="1847"/>
        <v>0</v>
      </c>
      <c r="CY1174" s="179">
        <f t="shared" si="1847"/>
        <v>0</v>
      </c>
      <c r="CZ1174" s="179">
        <f t="shared" si="1847"/>
        <v>0</v>
      </c>
      <c r="DA1174" s="179">
        <f t="shared" si="1847"/>
        <v>0</v>
      </c>
      <c r="DB1174" s="179">
        <f t="shared" si="1847"/>
        <v>0</v>
      </c>
      <c r="DC1174" s="179">
        <f t="shared" si="1847"/>
        <v>0</v>
      </c>
      <c r="DD1174" s="179">
        <f t="shared" si="1847"/>
        <v>0</v>
      </c>
      <c r="DE1174" s="179">
        <f t="shared" si="1847"/>
        <v>0</v>
      </c>
      <c r="DF1174" s="179">
        <f t="shared" si="1847"/>
        <v>0</v>
      </c>
      <c r="DG1174" s="179">
        <f t="shared" si="1847"/>
        <v>0</v>
      </c>
      <c r="DH1174" s="179">
        <f t="shared" si="1847"/>
        <v>0</v>
      </c>
      <c r="DI1174" s="179">
        <f t="shared" si="1847"/>
        <v>0</v>
      </c>
      <c r="DJ1174" s="179">
        <f t="shared" si="1847"/>
        <v>0</v>
      </c>
      <c r="DK1174" s="179">
        <f t="shared" si="1847"/>
        <v>0</v>
      </c>
      <c r="DL1174" s="179">
        <f t="shared" si="1847"/>
        <v>0</v>
      </c>
    </row>
    <row r="1175" spans="1:116" x14ac:dyDescent="0.4">
      <c r="B1175" t="s">
        <v>332</v>
      </c>
      <c r="D1175" t="s">
        <v>760</v>
      </c>
      <c r="E1175" s="8" t="str">
        <f t="shared" ref="E1175" si="1848">ROW()&amp;" "&amp;D1175</f>
        <v>1175 WCAR-S</v>
      </c>
      <c r="G1175" s="241" t="str">
        <f>IFERROR(SUBSTITUTE(TRIM(MID(G1163, SEARCH("-", G1163) + 1, LEN(G1163))),":",""),"no unit")</f>
        <v>revenue</v>
      </c>
      <c r="H1175" s="12"/>
      <c r="I1175" s="60"/>
      <c r="J1175" s="60"/>
      <c r="K1175" s="15"/>
      <c r="L1175" s="15"/>
      <c r="M1175" s="15"/>
      <c r="N1175" s="15"/>
      <c r="O1175" s="15"/>
      <c r="P1175" s="15"/>
      <c r="R1175" s="15"/>
      <c r="S1175" s="179"/>
      <c r="T1175" s="179"/>
      <c r="U1175" s="179"/>
      <c r="V1175" s="179"/>
      <c r="W1175" s="179"/>
      <c r="X1175" s="179"/>
      <c r="Y1175" s="179"/>
      <c r="Z1175" s="179"/>
      <c r="AA1175" s="179"/>
      <c r="AB1175" s="179"/>
      <c r="AC1175" s="179"/>
      <c r="AD1175" s="179"/>
      <c r="AE1175" s="179"/>
      <c r="AF1175" s="179"/>
      <c r="AG1175" s="179"/>
      <c r="AH1175" s="179"/>
      <c r="AI1175" s="179"/>
      <c r="AJ1175" s="179"/>
      <c r="AK1175" s="179"/>
      <c r="AL1175" s="179"/>
      <c r="AM1175" s="179"/>
      <c r="AN1175" s="179"/>
      <c r="AO1175" s="179"/>
      <c r="AP1175" s="179"/>
      <c r="AQ1175" s="179"/>
      <c r="AR1175" s="179"/>
      <c r="AS1175" s="179"/>
      <c r="AT1175" s="179"/>
      <c r="AU1175" s="179"/>
      <c r="AV1175" s="179"/>
      <c r="AW1175" s="179"/>
      <c r="AX1175" s="179"/>
      <c r="AY1175" s="179"/>
      <c r="AZ1175" s="179"/>
      <c r="BA1175" s="179"/>
      <c r="BB1175" s="179"/>
      <c r="BC1175" s="179"/>
      <c r="BD1175" s="179"/>
      <c r="BE1175" s="179"/>
      <c r="BF1175" s="179"/>
      <c r="BG1175" s="179"/>
      <c r="BH1175" s="179"/>
      <c r="BI1175" s="179"/>
      <c r="BJ1175" s="179"/>
      <c r="BK1175" s="179"/>
      <c r="BL1175" s="179"/>
      <c r="BM1175" s="179"/>
      <c r="BN1175" s="179"/>
      <c r="BO1175" s="179"/>
      <c r="BP1175" s="179"/>
      <c r="BQ1175" s="179"/>
      <c r="BR1175" s="179"/>
      <c r="BS1175" s="179"/>
      <c r="BT1175" s="179"/>
      <c r="BU1175" s="179"/>
      <c r="BV1175" s="179"/>
      <c r="BW1175" s="179"/>
      <c r="BX1175" s="179"/>
      <c r="BY1175" s="179"/>
      <c r="BZ1175" s="179"/>
      <c r="CA1175" s="179"/>
      <c r="CB1175" s="179"/>
      <c r="CC1175" s="179"/>
      <c r="CD1175" s="179"/>
      <c r="CE1175" s="179"/>
      <c r="CF1175" s="179"/>
      <c r="CG1175" s="179"/>
      <c r="CH1175" s="179"/>
      <c r="CI1175" s="179"/>
      <c r="CJ1175" s="179"/>
      <c r="CK1175" s="179"/>
      <c r="CL1175" s="179"/>
      <c r="CN1175" s="60"/>
      <c r="CO1175" s="179"/>
      <c r="CP1175" s="179"/>
      <c r="CQ1175" s="179"/>
      <c r="CR1175" s="179"/>
      <c r="CS1175" s="179"/>
      <c r="CT1175" s="179"/>
      <c r="CU1175" s="179"/>
      <c r="CV1175" s="179"/>
      <c r="CW1175" s="179"/>
      <c r="CX1175" s="179"/>
      <c r="CY1175" s="179"/>
      <c r="CZ1175" s="179"/>
      <c r="DA1175" s="179"/>
      <c r="DB1175" s="179"/>
      <c r="DC1175" s="179"/>
      <c r="DD1175" s="179"/>
      <c r="DE1175" s="179"/>
      <c r="DF1175" s="179"/>
      <c r="DG1175" s="179"/>
      <c r="DH1175" s="179"/>
      <c r="DI1175" s="179"/>
      <c r="DJ1175" s="179"/>
      <c r="DK1175" s="179"/>
      <c r="DL1175" s="179"/>
    </row>
    <row r="1176" spans="1:116" x14ac:dyDescent="0.4">
      <c r="A1176" s="3"/>
      <c r="B1176" t="s">
        <v>332</v>
      </c>
      <c r="D1176" t="s">
        <v>760</v>
      </c>
      <c r="E1176" s="8" t="str">
        <f t="shared" si="1835"/>
        <v>1176 WCAR-S</v>
      </c>
      <c r="G1176" s="191" t="str">
        <f>G1161</f>
        <v>Secondary revenue driver</v>
      </c>
      <c r="H1176" s="90"/>
      <c r="I1176" s="213"/>
      <c r="J1176" s="213"/>
      <c r="K1176" s="214"/>
      <c r="L1176" s="214"/>
      <c r="M1176" s="214"/>
      <c r="N1176" s="214"/>
      <c r="O1176" s="214"/>
      <c r="P1176" s="214"/>
      <c r="R1176" s="214"/>
      <c r="S1176" s="4" t="str">
        <f t="shared" ref="S1176:AX1176" si="1849">ADDRESS(ROW(S1166),COLUMN(),2)</f>
        <v>S$1166</v>
      </c>
      <c r="T1176" s="4" t="str">
        <f t="shared" si="1849"/>
        <v>T$1166</v>
      </c>
      <c r="U1176" s="4" t="str">
        <f t="shared" si="1849"/>
        <v>U$1166</v>
      </c>
      <c r="V1176" s="4" t="str">
        <f t="shared" si="1849"/>
        <v>V$1166</v>
      </c>
      <c r="W1176" s="4" t="str">
        <f t="shared" si="1849"/>
        <v>W$1166</v>
      </c>
      <c r="X1176" s="4" t="str">
        <f t="shared" si="1849"/>
        <v>X$1166</v>
      </c>
      <c r="Y1176" s="4" t="str">
        <f t="shared" si="1849"/>
        <v>Y$1166</v>
      </c>
      <c r="Z1176" s="4" t="str">
        <f t="shared" si="1849"/>
        <v>Z$1166</v>
      </c>
      <c r="AA1176" s="4" t="str">
        <f t="shared" si="1849"/>
        <v>AA$1166</v>
      </c>
      <c r="AB1176" s="4" t="str">
        <f t="shared" si="1849"/>
        <v>AB$1166</v>
      </c>
      <c r="AC1176" s="4" t="str">
        <f t="shared" si="1849"/>
        <v>AC$1166</v>
      </c>
      <c r="AD1176" s="4" t="str">
        <f t="shared" si="1849"/>
        <v>AD$1166</v>
      </c>
      <c r="AE1176" s="4" t="str">
        <f t="shared" si="1849"/>
        <v>AE$1166</v>
      </c>
      <c r="AF1176" s="4" t="str">
        <f t="shared" si="1849"/>
        <v>AF$1166</v>
      </c>
      <c r="AG1176" s="4" t="str">
        <f t="shared" si="1849"/>
        <v>AG$1166</v>
      </c>
      <c r="AH1176" s="4" t="str">
        <f t="shared" si="1849"/>
        <v>AH$1166</v>
      </c>
      <c r="AI1176" s="4" t="str">
        <f t="shared" si="1849"/>
        <v>AI$1166</v>
      </c>
      <c r="AJ1176" s="4" t="str">
        <f t="shared" si="1849"/>
        <v>AJ$1166</v>
      </c>
      <c r="AK1176" s="4" t="str">
        <f t="shared" si="1849"/>
        <v>AK$1166</v>
      </c>
      <c r="AL1176" s="4" t="str">
        <f t="shared" si="1849"/>
        <v>AL$1166</v>
      </c>
      <c r="AM1176" s="4" t="str">
        <f t="shared" si="1849"/>
        <v>AM$1166</v>
      </c>
      <c r="AN1176" s="4" t="str">
        <f t="shared" si="1849"/>
        <v>AN$1166</v>
      </c>
      <c r="AO1176" s="4" t="str">
        <f t="shared" si="1849"/>
        <v>AO$1166</v>
      </c>
      <c r="AP1176" s="4" t="str">
        <f t="shared" si="1849"/>
        <v>AP$1166</v>
      </c>
      <c r="AQ1176" s="4" t="str">
        <f t="shared" si="1849"/>
        <v>AQ$1166</v>
      </c>
      <c r="AR1176" s="4" t="str">
        <f t="shared" si="1849"/>
        <v>AR$1166</v>
      </c>
      <c r="AS1176" s="4" t="str">
        <f t="shared" si="1849"/>
        <v>AS$1166</v>
      </c>
      <c r="AT1176" s="4" t="str">
        <f t="shared" si="1849"/>
        <v>AT$1166</v>
      </c>
      <c r="AU1176" s="4" t="str">
        <f t="shared" si="1849"/>
        <v>AU$1166</v>
      </c>
      <c r="AV1176" s="4" t="str">
        <f t="shared" si="1849"/>
        <v>AV$1166</v>
      </c>
      <c r="AW1176" s="4" t="str">
        <f t="shared" si="1849"/>
        <v>AW$1166</v>
      </c>
      <c r="AX1176" s="4" t="str">
        <f t="shared" si="1849"/>
        <v>AX$1166</v>
      </c>
      <c r="AY1176" s="4" t="str">
        <f t="shared" ref="AY1176:CD1176" si="1850">ADDRESS(ROW(AY1166),COLUMN(),2)</f>
        <v>AY$1166</v>
      </c>
      <c r="AZ1176" s="4" t="str">
        <f t="shared" si="1850"/>
        <v>AZ$1166</v>
      </c>
      <c r="BA1176" s="4" t="str">
        <f t="shared" si="1850"/>
        <v>BA$1166</v>
      </c>
      <c r="BB1176" s="4" t="str">
        <f t="shared" si="1850"/>
        <v>BB$1166</v>
      </c>
      <c r="BC1176" s="4" t="str">
        <f t="shared" si="1850"/>
        <v>BC$1166</v>
      </c>
      <c r="BD1176" s="4" t="str">
        <f t="shared" si="1850"/>
        <v>BD$1166</v>
      </c>
      <c r="BE1176" s="4" t="str">
        <f t="shared" si="1850"/>
        <v>BE$1166</v>
      </c>
      <c r="BF1176" s="4" t="str">
        <f t="shared" si="1850"/>
        <v>BF$1166</v>
      </c>
      <c r="BG1176" s="4" t="str">
        <f t="shared" si="1850"/>
        <v>BG$1166</v>
      </c>
      <c r="BH1176" s="4" t="str">
        <f t="shared" si="1850"/>
        <v>BH$1166</v>
      </c>
      <c r="BI1176" s="4" t="str">
        <f t="shared" si="1850"/>
        <v>BI$1166</v>
      </c>
      <c r="BJ1176" s="4" t="str">
        <f t="shared" si="1850"/>
        <v>BJ$1166</v>
      </c>
      <c r="BK1176" s="4" t="str">
        <f t="shared" si="1850"/>
        <v>BK$1166</v>
      </c>
      <c r="BL1176" s="4" t="str">
        <f t="shared" si="1850"/>
        <v>BL$1166</v>
      </c>
      <c r="BM1176" s="4" t="str">
        <f t="shared" si="1850"/>
        <v>BM$1166</v>
      </c>
      <c r="BN1176" s="4" t="str">
        <f t="shared" si="1850"/>
        <v>BN$1166</v>
      </c>
      <c r="BO1176" s="4" t="str">
        <f t="shared" si="1850"/>
        <v>BO$1166</v>
      </c>
      <c r="BP1176" s="4" t="str">
        <f t="shared" si="1850"/>
        <v>BP$1166</v>
      </c>
      <c r="BQ1176" s="4" t="str">
        <f t="shared" si="1850"/>
        <v>BQ$1166</v>
      </c>
      <c r="BR1176" s="4" t="str">
        <f t="shared" si="1850"/>
        <v>BR$1166</v>
      </c>
      <c r="BS1176" s="4" t="str">
        <f t="shared" si="1850"/>
        <v>BS$1166</v>
      </c>
      <c r="BT1176" s="4" t="str">
        <f t="shared" si="1850"/>
        <v>BT$1166</v>
      </c>
      <c r="BU1176" s="4" t="str">
        <f t="shared" si="1850"/>
        <v>BU$1166</v>
      </c>
      <c r="BV1176" s="4" t="str">
        <f t="shared" si="1850"/>
        <v>BV$1166</v>
      </c>
      <c r="BW1176" s="4" t="str">
        <f t="shared" si="1850"/>
        <v>BW$1166</v>
      </c>
      <c r="BX1176" s="4" t="str">
        <f t="shared" si="1850"/>
        <v>BX$1166</v>
      </c>
      <c r="BY1176" s="4" t="str">
        <f t="shared" si="1850"/>
        <v>BY$1166</v>
      </c>
      <c r="BZ1176" s="4" t="str">
        <f t="shared" si="1850"/>
        <v>BZ$1166</v>
      </c>
      <c r="CA1176" s="4" t="str">
        <f t="shared" si="1850"/>
        <v>CA$1166</v>
      </c>
      <c r="CB1176" s="4" t="str">
        <f t="shared" si="1850"/>
        <v>CB$1166</v>
      </c>
      <c r="CC1176" s="4" t="str">
        <f t="shared" si="1850"/>
        <v>CC$1166</v>
      </c>
      <c r="CD1176" s="4" t="str">
        <f t="shared" si="1850"/>
        <v>CD$1166</v>
      </c>
      <c r="CE1176" s="4" t="str">
        <f t="shared" ref="CE1176:CL1176" si="1851">ADDRESS(ROW(CE1166),COLUMN(),2)</f>
        <v>CE$1166</v>
      </c>
      <c r="CF1176" s="4" t="str">
        <f t="shared" si="1851"/>
        <v>CF$1166</v>
      </c>
      <c r="CG1176" s="4" t="str">
        <f t="shared" si="1851"/>
        <v>CG$1166</v>
      </c>
      <c r="CH1176" s="4" t="str">
        <f t="shared" si="1851"/>
        <v>CH$1166</v>
      </c>
      <c r="CI1176" s="4" t="str">
        <f t="shared" si="1851"/>
        <v>CI$1166</v>
      </c>
      <c r="CJ1176" s="4" t="str">
        <f t="shared" si="1851"/>
        <v>CJ$1166</v>
      </c>
      <c r="CK1176" s="4" t="str">
        <f t="shared" si="1851"/>
        <v>CK$1166</v>
      </c>
      <c r="CL1176" s="4" t="str">
        <f t="shared" si="1851"/>
        <v>CL$1166</v>
      </c>
      <c r="CN1176" s="213"/>
      <c r="CO1176" s="4" t="str">
        <f t="shared" ref="CO1176:DL1176" si="1852">ADDRESS(ROW(CO1166),COLUMN(),2)</f>
        <v>CO$1166</v>
      </c>
      <c r="CP1176" s="4" t="str">
        <f t="shared" si="1852"/>
        <v>CP$1166</v>
      </c>
      <c r="CQ1176" s="4" t="str">
        <f t="shared" si="1852"/>
        <v>CQ$1166</v>
      </c>
      <c r="CR1176" s="4" t="str">
        <f t="shared" si="1852"/>
        <v>CR$1166</v>
      </c>
      <c r="CS1176" s="4" t="str">
        <f t="shared" si="1852"/>
        <v>CS$1166</v>
      </c>
      <c r="CT1176" s="4" t="str">
        <f t="shared" si="1852"/>
        <v>CT$1166</v>
      </c>
      <c r="CU1176" s="4" t="str">
        <f t="shared" si="1852"/>
        <v>CU$1166</v>
      </c>
      <c r="CV1176" s="4" t="str">
        <f t="shared" si="1852"/>
        <v>CV$1166</v>
      </c>
      <c r="CW1176" s="4" t="str">
        <f t="shared" si="1852"/>
        <v>CW$1166</v>
      </c>
      <c r="CX1176" s="4" t="str">
        <f t="shared" si="1852"/>
        <v>CX$1166</v>
      </c>
      <c r="CY1176" s="4" t="str">
        <f t="shared" si="1852"/>
        <v>CY$1166</v>
      </c>
      <c r="CZ1176" s="4" t="str">
        <f t="shared" si="1852"/>
        <v>CZ$1166</v>
      </c>
      <c r="DA1176" s="4" t="str">
        <f t="shared" si="1852"/>
        <v>DA$1166</v>
      </c>
      <c r="DB1176" s="4" t="str">
        <f t="shared" si="1852"/>
        <v>DB$1166</v>
      </c>
      <c r="DC1176" s="4" t="str">
        <f t="shared" si="1852"/>
        <v>DC$1166</v>
      </c>
      <c r="DD1176" s="4" t="str">
        <f t="shared" si="1852"/>
        <v>DD$1166</v>
      </c>
      <c r="DE1176" s="4" t="str">
        <f t="shared" si="1852"/>
        <v>DE$1166</v>
      </c>
      <c r="DF1176" s="4" t="str">
        <f t="shared" si="1852"/>
        <v>DF$1166</v>
      </c>
      <c r="DG1176" s="4" t="str">
        <f t="shared" si="1852"/>
        <v>DG$1166</v>
      </c>
      <c r="DH1176" s="4" t="str">
        <f t="shared" si="1852"/>
        <v>DH$1166</v>
      </c>
      <c r="DI1176" s="4" t="str">
        <f t="shared" si="1852"/>
        <v>DI$1166</v>
      </c>
      <c r="DJ1176" s="4" t="str">
        <f t="shared" si="1852"/>
        <v>DJ$1166</v>
      </c>
      <c r="DK1176" s="4" t="str">
        <f t="shared" si="1852"/>
        <v>DK$1166</v>
      </c>
      <c r="DL1176" s="4" t="str">
        <f t="shared" si="1852"/>
        <v>DL$1166</v>
      </c>
    </row>
    <row r="1177" spans="1:116" x14ac:dyDescent="0.4">
      <c r="B1177" t="s">
        <v>332</v>
      </c>
      <c r="D1177" t="s">
        <v>760</v>
      </c>
      <c r="E1177" s="8" t="str">
        <f t="shared" si="1835"/>
        <v>1177 WCAR-S</v>
      </c>
      <c r="G1177" s="136" t="str">
        <f>G1162</f>
        <v>Secondary volume driver</v>
      </c>
      <c r="H1177" s="12"/>
      <c r="I1177" s="60"/>
      <c r="J1177" s="60"/>
      <c r="K1177" s="15"/>
      <c r="L1177" s="15"/>
      <c r="M1177" s="15"/>
      <c r="N1177" s="15"/>
      <c r="O1177" s="15"/>
      <c r="P1177" s="15"/>
      <c r="R1177" s="15"/>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c r="BP1177" s="1"/>
      <c r="BQ1177" s="1"/>
      <c r="BR1177" s="1"/>
      <c r="BS1177" s="1"/>
      <c r="BT1177" s="1"/>
      <c r="BU1177" s="1"/>
      <c r="BV1177" s="1"/>
      <c r="BW1177" s="1"/>
      <c r="BX1177" s="1"/>
      <c r="BY1177" s="1"/>
      <c r="BZ1177" s="1"/>
      <c r="CA1177" s="1"/>
      <c r="CB1177" s="1"/>
      <c r="CC1177" s="1"/>
      <c r="CD1177" s="1"/>
      <c r="CE1177" s="1"/>
      <c r="CF1177" s="1"/>
      <c r="CG1177" s="1"/>
      <c r="CH1177" s="1"/>
      <c r="CI1177" s="1"/>
      <c r="CJ1177" s="1"/>
      <c r="CK1177" s="1"/>
      <c r="CL1177" s="1"/>
      <c r="CN1177" s="60"/>
      <c r="CO1177" s="1"/>
      <c r="CP1177" s="1"/>
      <c r="CQ1177" s="1"/>
      <c r="CR1177" s="1"/>
      <c r="CS1177" s="1"/>
      <c r="CT1177" s="1"/>
      <c r="CU1177" s="1"/>
      <c r="CV1177" s="1"/>
      <c r="CW1177" s="1"/>
      <c r="CX1177" s="1"/>
      <c r="CY1177" s="1"/>
      <c r="CZ1177" s="1"/>
      <c r="DA1177" s="1"/>
      <c r="DB1177" s="1"/>
      <c r="DC1177" s="1"/>
      <c r="DD1177" s="1"/>
      <c r="DE1177" s="1"/>
      <c r="DF1177" s="1"/>
      <c r="DG1177" s="1"/>
      <c r="DH1177" s="1"/>
      <c r="DI1177" s="1"/>
      <c r="DJ1177" s="1"/>
      <c r="DK1177" s="1"/>
      <c r="DL1177" s="1"/>
    </row>
    <row r="1178" spans="1:116" x14ac:dyDescent="0.4">
      <c r="E1178" s="8"/>
      <c r="G1178" s="136"/>
      <c r="H1178" s="12"/>
      <c r="I1178" s="60"/>
      <c r="J1178" s="60"/>
      <c r="K1178" s="15"/>
      <c r="L1178" s="15"/>
      <c r="M1178" s="15"/>
      <c r="N1178" s="15"/>
      <c r="O1178" s="15"/>
      <c r="P1178" s="15"/>
      <c r="R1178" s="15"/>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c r="BP1178" s="1"/>
      <c r="BQ1178" s="1"/>
      <c r="BR1178" s="1"/>
      <c r="BS1178" s="1"/>
      <c r="BT1178" s="1"/>
      <c r="BU1178" s="1"/>
      <c r="BV1178" s="1"/>
      <c r="BW1178" s="1"/>
      <c r="BX1178" s="1"/>
      <c r="BY1178" s="1"/>
      <c r="BZ1178" s="1"/>
      <c r="CA1178" s="1"/>
      <c r="CB1178" s="1"/>
      <c r="CC1178" s="1"/>
      <c r="CD1178" s="1"/>
      <c r="CE1178" s="1"/>
      <c r="CF1178" s="1"/>
      <c r="CG1178" s="1"/>
      <c r="CH1178" s="1"/>
      <c r="CI1178" s="1"/>
      <c r="CJ1178" s="1"/>
      <c r="CK1178" s="1"/>
      <c r="CL1178" s="1"/>
      <c r="CN1178" s="60"/>
      <c r="CO1178" s="1"/>
      <c r="CP1178" s="1"/>
      <c r="CQ1178" s="1"/>
      <c r="CR1178" s="1"/>
      <c r="CS1178" s="1"/>
      <c r="CT1178" s="1"/>
      <c r="CU1178" s="1"/>
      <c r="CV1178" s="1"/>
      <c r="CW1178" s="1"/>
      <c r="CX1178" s="1"/>
      <c r="CY1178" s="1"/>
      <c r="CZ1178" s="1"/>
      <c r="DA1178" s="1"/>
      <c r="DB1178" s="1"/>
      <c r="DC1178" s="1"/>
      <c r="DD1178" s="1"/>
      <c r="DE1178" s="1"/>
      <c r="DF1178" s="1"/>
      <c r="DG1178" s="1"/>
      <c r="DH1178" s="1"/>
      <c r="DI1178" s="1"/>
      <c r="DJ1178" s="1"/>
      <c r="DK1178" s="1"/>
      <c r="DL1178" s="1"/>
    </row>
    <row r="1179" spans="1:116" x14ac:dyDescent="0.4">
      <c r="A1179" s="174"/>
      <c r="E1179" s="8"/>
      <c r="G1179" s="175" t="s">
        <v>490</v>
      </c>
      <c r="H1179" s="136"/>
      <c r="I1179" s="194"/>
      <c r="J1179" s="194"/>
      <c r="K1179" s="195"/>
      <c r="L1179" s="195"/>
      <c r="M1179" s="195"/>
      <c r="N1179" s="195"/>
      <c r="O1179" s="195"/>
      <c r="P1179" s="195"/>
      <c r="R1179" s="195"/>
      <c r="S1179" s="196"/>
      <c r="T1179" s="196"/>
      <c r="U1179" s="196"/>
      <c r="V1179" s="196"/>
      <c r="W1179" s="196"/>
      <c r="X1179" s="196"/>
      <c r="Y1179" s="196"/>
      <c r="Z1179" s="196"/>
      <c r="AA1179" s="196"/>
      <c r="AB1179" s="196"/>
      <c r="AC1179" s="196"/>
      <c r="AD1179" s="196"/>
      <c r="AE1179" s="196"/>
      <c r="AF1179" s="196"/>
      <c r="AG1179" s="196"/>
      <c r="AH1179" s="196"/>
      <c r="AI1179" s="196"/>
      <c r="AJ1179" s="196"/>
      <c r="AK1179" s="196"/>
      <c r="AL1179" s="196"/>
      <c r="AM1179" s="196"/>
      <c r="AN1179" s="196"/>
      <c r="AO1179" s="196"/>
      <c r="AP1179" s="196"/>
      <c r="AQ1179" s="196"/>
      <c r="AR1179" s="196"/>
      <c r="AS1179" s="196"/>
      <c r="AT1179" s="196"/>
      <c r="AU1179" s="196"/>
      <c r="AV1179" s="196"/>
      <c r="AW1179" s="196"/>
      <c r="AX1179" s="196"/>
      <c r="AY1179" s="196"/>
      <c r="AZ1179" s="196"/>
      <c r="BA1179" s="196"/>
      <c r="BB1179" s="196"/>
      <c r="BC1179" s="196"/>
      <c r="BD1179" s="196"/>
      <c r="BE1179" s="196"/>
      <c r="BF1179" s="196"/>
      <c r="BG1179" s="196"/>
      <c r="BH1179" s="196"/>
      <c r="BI1179" s="196"/>
      <c r="BJ1179" s="196"/>
      <c r="BK1179" s="196"/>
      <c r="BL1179" s="196"/>
      <c r="BM1179" s="196"/>
      <c r="BN1179" s="196"/>
      <c r="BO1179" s="196"/>
      <c r="BP1179" s="196"/>
      <c r="BQ1179" s="196"/>
      <c r="BR1179" s="196"/>
      <c r="BS1179" s="196"/>
      <c r="BT1179" s="196"/>
      <c r="BU1179" s="196"/>
      <c r="BV1179" s="196"/>
      <c r="BW1179" s="196"/>
      <c r="BX1179" s="196"/>
      <c r="BY1179" s="196"/>
      <c r="BZ1179" s="196"/>
      <c r="CA1179" s="196"/>
      <c r="CB1179" s="196"/>
      <c r="CC1179" s="196"/>
      <c r="CD1179" s="196"/>
      <c r="CE1179" s="196"/>
      <c r="CF1179" s="196"/>
      <c r="CG1179" s="196"/>
      <c r="CH1179" s="196"/>
      <c r="CI1179" s="196"/>
      <c r="CJ1179" s="196"/>
      <c r="CK1179" s="196"/>
      <c r="CL1179" s="196"/>
      <c r="CN1179" s="194"/>
      <c r="CO1179" s="196"/>
      <c r="CP1179" s="196"/>
      <c r="CQ1179" s="196"/>
      <c r="CR1179" s="196"/>
      <c r="CS1179" s="196"/>
      <c r="CT1179" s="196"/>
      <c r="CU1179" s="196"/>
      <c r="CV1179" s="196"/>
      <c r="CW1179" s="196"/>
      <c r="CX1179" s="196"/>
      <c r="CY1179" s="196"/>
      <c r="CZ1179" s="196"/>
      <c r="DA1179" s="196"/>
      <c r="DB1179" s="196"/>
      <c r="DC1179" s="196"/>
      <c r="DD1179" s="196"/>
      <c r="DE1179" s="196"/>
      <c r="DF1179" s="196"/>
      <c r="DG1179" s="196"/>
      <c r="DH1179" s="196"/>
      <c r="DI1179" s="196"/>
      <c r="DJ1179" s="196"/>
      <c r="DK1179" s="196"/>
      <c r="DL1179" s="196"/>
    </row>
    <row r="1180" spans="1:116" x14ac:dyDescent="0.4">
      <c r="A1180" s="174"/>
      <c r="E1180" s="8"/>
      <c r="G1180" s="175" t="s">
        <v>492</v>
      </c>
      <c r="H1180" s="136"/>
      <c r="I1180" s="194"/>
      <c r="J1180" s="194"/>
      <c r="K1180" s="195"/>
      <c r="L1180" s="195"/>
      <c r="M1180" s="195"/>
      <c r="N1180" s="195"/>
      <c r="O1180" s="195"/>
      <c r="P1180" s="195"/>
      <c r="R1180" s="195"/>
      <c r="S1180" s="196"/>
      <c r="T1180" s="196"/>
      <c r="U1180" s="196"/>
      <c r="V1180" s="196"/>
      <c r="W1180" s="196"/>
      <c r="X1180" s="196"/>
      <c r="Y1180" s="196"/>
      <c r="Z1180" s="196"/>
      <c r="AA1180" s="196"/>
      <c r="AB1180" s="196"/>
      <c r="AC1180" s="196"/>
      <c r="AD1180" s="196"/>
      <c r="AE1180" s="196"/>
      <c r="AF1180" s="196"/>
      <c r="AG1180" s="196"/>
      <c r="AH1180" s="196"/>
      <c r="AI1180" s="196"/>
      <c r="AJ1180" s="196"/>
      <c r="AK1180" s="196"/>
      <c r="AL1180" s="196"/>
      <c r="AM1180" s="196"/>
      <c r="AN1180" s="196"/>
      <c r="AO1180" s="196"/>
      <c r="AP1180" s="196"/>
      <c r="AQ1180" s="196"/>
      <c r="AR1180" s="196"/>
      <c r="AS1180" s="196"/>
      <c r="AT1180" s="196"/>
      <c r="AU1180" s="196"/>
      <c r="AV1180" s="196"/>
      <c r="AW1180" s="196"/>
      <c r="AX1180" s="196"/>
      <c r="AY1180" s="196"/>
      <c r="AZ1180" s="196"/>
      <c r="BA1180" s="196"/>
      <c r="BB1180" s="196"/>
      <c r="BC1180" s="196"/>
      <c r="BD1180" s="196"/>
      <c r="BE1180" s="196"/>
      <c r="BF1180" s="196"/>
      <c r="BG1180" s="196"/>
      <c r="BH1180" s="196"/>
      <c r="BI1180" s="196"/>
      <c r="BJ1180" s="196"/>
      <c r="BK1180" s="196"/>
      <c r="BL1180" s="196"/>
      <c r="BM1180" s="196"/>
      <c r="BN1180" s="196"/>
      <c r="BO1180" s="196"/>
      <c r="BP1180" s="196"/>
      <c r="BQ1180" s="196"/>
      <c r="BR1180" s="196"/>
      <c r="BS1180" s="196"/>
      <c r="BT1180" s="196"/>
      <c r="BU1180" s="196"/>
      <c r="BV1180" s="196"/>
      <c r="BW1180" s="196"/>
      <c r="BX1180" s="196"/>
      <c r="BY1180" s="196"/>
      <c r="BZ1180" s="196"/>
      <c r="CA1180" s="196"/>
      <c r="CB1180" s="196"/>
      <c r="CC1180" s="196"/>
      <c r="CD1180" s="196"/>
      <c r="CE1180" s="196"/>
      <c r="CF1180" s="196"/>
      <c r="CG1180" s="196"/>
      <c r="CH1180" s="196"/>
      <c r="CI1180" s="196"/>
      <c r="CJ1180" s="196"/>
      <c r="CK1180" s="196"/>
      <c r="CL1180" s="196"/>
      <c r="CN1180" s="194"/>
      <c r="CO1180" s="196"/>
      <c r="CP1180" s="196"/>
      <c r="CQ1180" s="196"/>
      <c r="CR1180" s="196"/>
      <c r="CS1180" s="196"/>
      <c r="CT1180" s="196"/>
      <c r="CU1180" s="196"/>
      <c r="CV1180" s="196"/>
      <c r="CW1180" s="196"/>
      <c r="CX1180" s="196"/>
      <c r="CY1180" s="196"/>
      <c r="CZ1180" s="196"/>
      <c r="DA1180" s="196"/>
      <c r="DB1180" s="196"/>
      <c r="DC1180" s="196"/>
      <c r="DD1180" s="196"/>
      <c r="DE1180" s="196"/>
      <c r="DF1180" s="196"/>
      <c r="DG1180" s="196"/>
      <c r="DH1180" s="196"/>
      <c r="DI1180" s="196"/>
      <c r="DJ1180" s="196"/>
      <c r="DK1180" s="196"/>
      <c r="DL1180" s="196"/>
    </row>
    <row r="1181" spans="1:116" x14ac:dyDescent="0.4">
      <c r="A1181" s="174"/>
      <c r="E1181" s="8"/>
      <c r="G1181" s="175" t="s">
        <v>461</v>
      </c>
      <c r="H1181" s="136"/>
      <c r="I1181" s="176"/>
      <c r="J1181" s="176"/>
      <c r="K1181" s="197"/>
      <c r="L1181" s="197"/>
      <c r="M1181" s="197"/>
      <c r="N1181" s="197"/>
      <c r="O1181" s="197"/>
      <c r="P1181" s="197"/>
      <c r="R1181" s="198"/>
      <c r="S1181" s="199" t="str">
        <f t="shared" ref="S1181:AX1181" si="1853">S$20</f>
        <v>S$16</v>
      </c>
      <c r="T1181" s="199" t="str">
        <f t="shared" si="1853"/>
        <v>T$16</v>
      </c>
      <c r="U1181" s="199" t="str">
        <f t="shared" si="1853"/>
        <v>U$16</v>
      </c>
      <c r="V1181" s="199" t="str">
        <f t="shared" si="1853"/>
        <v>V$16</v>
      </c>
      <c r="W1181" s="199" t="str">
        <f t="shared" si="1853"/>
        <v>W$16</v>
      </c>
      <c r="X1181" s="199" t="str">
        <f t="shared" si="1853"/>
        <v>X$16</v>
      </c>
      <c r="Y1181" s="199" t="str">
        <f t="shared" si="1853"/>
        <v>Y$16</v>
      </c>
      <c r="Z1181" s="199" t="str">
        <f t="shared" si="1853"/>
        <v>Z$16</v>
      </c>
      <c r="AA1181" s="199" t="str">
        <f t="shared" si="1853"/>
        <v>AA$16</v>
      </c>
      <c r="AB1181" s="199" t="str">
        <f t="shared" si="1853"/>
        <v>AB$16</v>
      </c>
      <c r="AC1181" s="199" t="str">
        <f t="shared" si="1853"/>
        <v>AC$16</v>
      </c>
      <c r="AD1181" s="199" t="str">
        <f t="shared" si="1853"/>
        <v>AD$16</v>
      </c>
      <c r="AE1181" s="199" t="str">
        <f t="shared" si="1853"/>
        <v>AE$16</v>
      </c>
      <c r="AF1181" s="199" t="str">
        <f t="shared" si="1853"/>
        <v>AF$16</v>
      </c>
      <c r="AG1181" s="199" t="str">
        <f t="shared" si="1853"/>
        <v>AG$16</v>
      </c>
      <c r="AH1181" s="199" t="str">
        <f t="shared" si="1853"/>
        <v>AH$16</v>
      </c>
      <c r="AI1181" s="199" t="str">
        <f t="shared" si="1853"/>
        <v>AI$16</v>
      </c>
      <c r="AJ1181" s="199" t="str">
        <f t="shared" si="1853"/>
        <v>AJ$16</v>
      </c>
      <c r="AK1181" s="199" t="str">
        <f t="shared" si="1853"/>
        <v>AK$16</v>
      </c>
      <c r="AL1181" s="199" t="str">
        <f t="shared" si="1853"/>
        <v>AL$16</v>
      </c>
      <c r="AM1181" s="199" t="str">
        <f t="shared" si="1853"/>
        <v>AM$16</v>
      </c>
      <c r="AN1181" s="199" t="str">
        <f t="shared" si="1853"/>
        <v>AN$16</v>
      </c>
      <c r="AO1181" s="199" t="str">
        <f t="shared" si="1853"/>
        <v>AO$16</v>
      </c>
      <c r="AP1181" s="199" t="str">
        <f t="shared" si="1853"/>
        <v>AP$16</v>
      </c>
      <c r="AQ1181" s="199" t="str">
        <f t="shared" si="1853"/>
        <v>AQ$16</v>
      </c>
      <c r="AR1181" s="199" t="str">
        <f t="shared" si="1853"/>
        <v>AR$16</v>
      </c>
      <c r="AS1181" s="199" t="str">
        <f t="shared" si="1853"/>
        <v>AS$16</v>
      </c>
      <c r="AT1181" s="199" t="str">
        <f t="shared" si="1853"/>
        <v>AT$16</v>
      </c>
      <c r="AU1181" s="199" t="str">
        <f t="shared" si="1853"/>
        <v>AU$16</v>
      </c>
      <c r="AV1181" s="199" t="str">
        <f t="shared" si="1853"/>
        <v>AV$16</v>
      </c>
      <c r="AW1181" s="199" t="str">
        <f t="shared" si="1853"/>
        <v>AW$16</v>
      </c>
      <c r="AX1181" s="199" t="str">
        <f t="shared" si="1853"/>
        <v>AX$16</v>
      </c>
      <c r="AY1181" s="199" t="str">
        <f t="shared" ref="AY1181:CD1181" si="1854">AY$20</f>
        <v>AY$16</v>
      </c>
      <c r="AZ1181" s="199" t="str">
        <f t="shared" si="1854"/>
        <v>AZ$16</v>
      </c>
      <c r="BA1181" s="199" t="str">
        <f t="shared" si="1854"/>
        <v>BA$16</v>
      </c>
      <c r="BB1181" s="199" t="str">
        <f t="shared" si="1854"/>
        <v>BB$16</v>
      </c>
      <c r="BC1181" s="199" t="str">
        <f t="shared" si="1854"/>
        <v>BC$16</v>
      </c>
      <c r="BD1181" s="199" t="str">
        <f t="shared" si="1854"/>
        <v>BD$16</v>
      </c>
      <c r="BE1181" s="199" t="str">
        <f t="shared" si="1854"/>
        <v>BE$16</v>
      </c>
      <c r="BF1181" s="199" t="str">
        <f t="shared" si="1854"/>
        <v>BF$16</v>
      </c>
      <c r="BG1181" s="199" t="str">
        <f t="shared" si="1854"/>
        <v>BG$16</v>
      </c>
      <c r="BH1181" s="199" t="str">
        <f t="shared" si="1854"/>
        <v>BH$16</v>
      </c>
      <c r="BI1181" s="199" t="str">
        <f t="shared" si="1854"/>
        <v>BI$16</v>
      </c>
      <c r="BJ1181" s="199" t="str">
        <f t="shared" si="1854"/>
        <v>BJ$16</v>
      </c>
      <c r="BK1181" s="199" t="str">
        <f t="shared" si="1854"/>
        <v>BK$16</v>
      </c>
      <c r="BL1181" s="199" t="str">
        <f t="shared" si="1854"/>
        <v>BL$16</v>
      </c>
      <c r="BM1181" s="199" t="str">
        <f t="shared" si="1854"/>
        <v>BM$16</v>
      </c>
      <c r="BN1181" s="199" t="str">
        <f t="shared" si="1854"/>
        <v>BN$16</v>
      </c>
      <c r="BO1181" s="199" t="str">
        <f t="shared" si="1854"/>
        <v>BO$16</v>
      </c>
      <c r="BP1181" s="199" t="str">
        <f t="shared" si="1854"/>
        <v>BP$16</v>
      </c>
      <c r="BQ1181" s="199" t="str">
        <f t="shared" si="1854"/>
        <v>BQ$16</v>
      </c>
      <c r="BR1181" s="199" t="str">
        <f t="shared" si="1854"/>
        <v>BR$16</v>
      </c>
      <c r="BS1181" s="199" t="str">
        <f t="shared" si="1854"/>
        <v>BS$16</v>
      </c>
      <c r="BT1181" s="199" t="str">
        <f t="shared" si="1854"/>
        <v>BT$16</v>
      </c>
      <c r="BU1181" s="199" t="str">
        <f t="shared" si="1854"/>
        <v>BU$16</v>
      </c>
      <c r="BV1181" s="199" t="str">
        <f t="shared" si="1854"/>
        <v>BV$16</v>
      </c>
      <c r="BW1181" s="199" t="str">
        <f t="shared" si="1854"/>
        <v>BW$16</v>
      </c>
      <c r="BX1181" s="199" t="str">
        <f t="shared" si="1854"/>
        <v>BX$16</v>
      </c>
      <c r="BY1181" s="199" t="str">
        <f t="shared" si="1854"/>
        <v>BY$16</v>
      </c>
      <c r="BZ1181" s="199" t="str">
        <f t="shared" si="1854"/>
        <v>BZ$16</v>
      </c>
      <c r="CA1181" s="199" t="str">
        <f t="shared" si="1854"/>
        <v>CA$16</v>
      </c>
      <c r="CB1181" s="199" t="str">
        <f t="shared" si="1854"/>
        <v>CB$16</v>
      </c>
      <c r="CC1181" s="199" t="str">
        <f t="shared" si="1854"/>
        <v>CC$16</v>
      </c>
      <c r="CD1181" s="199" t="str">
        <f t="shared" si="1854"/>
        <v>CD$16</v>
      </c>
      <c r="CE1181" s="199" t="str">
        <f t="shared" ref="CE1181:CL1181" si="1855">CE$20</f>
        <v>CE$16</v>
      </c>
      <c r="CF1181" s="199" t="str">
        <f t="shared" si="1855"/>
        <v>CF$16</v>
      </c>
      <c r="CG1181" s="199" t="str">
        <f t="shared" si="1855"/>
        <v>CG$16</v>
      </c>
      <c r="CH1181" s="199" t="str">
        <f t="shared" si="1855"/>
        <v>CH$16</v>
      </c>
      <c r="CI1181" s="199" t="str">
        <f t="shared" si="1855"/>
        <v>CI$16</v>
      </c>
      <c r="CJ1181" s="199" t="str">
        <f t="shared" si="1855"/>
        <v>CJ$16</v>
      </c>
      <c r="CK1181" s="199" t="str">
        <f t="shared" si="1855"/>
        <v>CK$16</v>
      </c>
      <c r="CL1181" s="199" t="str">
        <f t="shared" si="1855"/>
        <v>CL$16</v>
      </c>
      <c r="CN1181" s="176"/>
      <c r="CO1181" s="199" t="str">
        <f t="shared" ref="CO1181:DL1181" si="1856">CO$20</f>
        <v>CO$16</v>
      </c>
      <c r="CP1181" s="199" t="str">
        <f t="shared" si="1856"/>
        <v>CP$16</v>
      </c>
      <c r="CQ1181" s="199" t="str">
        <f t="shared" si="1856"/>
        <v>CQ$16</v>
      </c>
      <c r="CR1181" s="199" t="str">
        <f t="shared" si="1856"/>
        <v>CR$16</v>
      </c>
      <c r="CS1181" s="199" t="str">
        <f t="shared" si="1856"/>
        <v>CS$16</v>
      </c>
      <c r="CT1181" s="199" t="str">
        <f t="shared" si="1856"/>
        <v>CT$16</v>
      </c>
      <c r="CU1181" s="199" t="str">
        <f t="shared" si="1856"/>
        <v>CU$16</v>
      </c>
      <c r="CV1181" s="199" t="str">
        <f t="shared" si="1856"/>
        <v>CV$16</v>
      </c>
      <c r="CW1181" s="199" t="str">
        <f t="shared" si="1856"/>
        <v>CW$16</v>
      </c>
      <c r="CX1181" s="199" t="str">
        <f t="shared" si="1856"/>
        <v>CX$16</v>
      </c>
      <c r="CY1181" s="199" t="str">
        <f t="shared" si="1856"/>
        <v>CY$16</v>
      </c>
      <c r="CZ1181" s="199" t="str">
        <f t="shared" si="1856"/>
        <v>CZ$16</v>
      </c>
      <c r="DA1181" s="199" t="str">
        <f t="shared" si="1856"/>
        <v>DA$16</v>
      </c>
      <c r="DB1181" s="199" t="str">
        <f t="shared" si="1856"/>
        <v>DB$16</v>
      </c>
      <c r="DC1181" s="199" t="str">
        <f t="shared" si="1856"/>
        <v>DC$16</v>
      </c>
      <c r="DD1181" s="199" t="str">
        <f t="shared" si="1856"/>
        <v>DD$16</v>
      </c>
      <c r="DE1181" s="199" t="str">
        <f t="shared" si="1856"/>
        <v>DE$16</v>
      </c>
      <c r="DF1181" s="199" t="str">
        <f t="shared" si="1856"/>
        <v>DF$16</v>
      </c>
      <c r="DG1181" s="199" t="str">
        <f t="shared" si="1856"/>
        <v>DG$16</v>
      </c>
      <c r="DH1181" s="199" t="str">
        <f t="shared" si="1856"/>
        <v>DH$16</v>
      </c>
      <c r="DI1181" s="199" t="str">
        <f t="shared" si="1856"/>
        <v>DI$16</v>
      </c>
      <c r="DJ1181" s="199" t="str">
        <f t="shared" si="1856"/>
        <v>DJ$16</v>
      </c>
      <c r="DK1181" s="199" t="str">
        <f t="shared" si="1856"/>
        <v>DK$16</v>
      </c>
      <c r="DL1181" s="199" t="str">
        <f t="shared" si="1856"/>
        <v>DL$16</v>
      </c>
    </row>
    <row r="1182" spans="1:116" x14ac:dyDescent="0.4">
      <c r="A1182" s="174"/>
      <c r="E1182" s="8"/>
      <c r="G1182" s="175" t="s">
        <v>462</v>
      </c>
      <c r="H1182" s="136"/>
      <c r="I1182" s="176"/>
      <c r="J1182" s="176"/>
      <c r="K1182" s="197"/>
      <c r="L1182" s="197"/>
      <c r="M1182" s="197"/>
      <c r="N1182" s="197"/>
      <c r="O1182" s="197"/>
      <c r="P1182" s="197"/>
      <c r="R1182" s="198"/>
      <c r="S1182" s="199" t="str">
        <f t="shared" ref="S1182:AX1182" si="1857">S$21</f>
        <v>S$17</v>
      </c>
      <c r="T1182" s="199" t="str">
        <f t="shared" si="1857"/>
        <v>T$17</v>
      </c>
      <c r="U1182" s="199" t="str">
        <f t="shared" si="1857"/>
        <v>U$17</v>
      </c>
      <c r="V1182" s="199" t="str">
        <f t="shared" si="1857"/>
        <v>V$17</v>
      </c>
      <c r="W1182" s="199" t="str">
        <f t="shared" si="1857"/>
        <v>W$17</v>
      </c>
      <c r="X1182" s="199" t="str">
        <f t="shared" si="1857"/>
        <v>X$17</v>
      </c>
      <c r="Y1182" s="199" t="str">
        <f t="shared" si="1857"/>
        <v>Y$17</v>
      </c>
      <c r="Z1182" s="199" t="str">
        <f t="shared" si="1857"/>
        <v>Z$17</v>
      </c>
      <c r="AA1182" s="199" t="str">
        <f t="shared" si="1857"/>
        <v>AA$17</v>
      </c>
      <c r="AB1182" s="199" t="str">
        <f t="shared" si="1857"/>
        <v>AB$17</v>
      </c>
      <c r="AC1182" s="199" t="str">
        <f t="shared" si="1857"/>
        <v>AC$17</v>
      </c>
      <c r="AD1182" s="199" t="str">
        <f t="shared" si="1857"/>
        <v>AD$17</v>
      </c>
      <c r="AE1182" s="199" t="str">
        <f t="shared" si="1857"/>
        <v>AE$17</v>
      </c>
      <c r="AF1182" s="199" t="str">
        <f t="shared" si="1857"/>
        <v>AF$17</v>
      </c>
      <c r="AG1182" s="199" t="str">
        <f t="shared" si="1857"/>
        <v>AG$17</v>
      </c>
      <c r="AH1182" s="199" t="str">
        <f t="shared" si="1857"/>
        <v>AH$17</v>
      </c>
      <c r="AI1182" s="199" t="str">
        <f t="shared" si="1857"/>
        <v>AI$17</v>
      </c>
      <c r="AJ1182" s="199" t="str">
        <f t="shared" si="1857"/>
        <v>AJ$17</v>
      </c>
      <c r="AK1182" s="199" t="str">
        <f t="shared" si="1857"/>
        <v>AK$17</v>
      </c>
      <c r="AL1182" s="199" t="str">
        <f t="shared" si="1857"/>
        <v>AL$17</v>
      </c>
      <c r="AM1182" s="199" t="str">
        <f t="shared" si="1857"/>
        <v>AM$17</v>
      </c>
      <c r="AN1182" s="199" t="str">
        <f t="shared" si="1857"/>
        <v>AN$17</v>
      </c>
      <c r="AO1182" s="199" t="str">
        <f t="shared" si="1857"/>
        <v>AO$17</v>
      </c>
      <c r="AP1182" s="199" t="str">
        <f t="shared" si="1857"/>
        <v>AP$17</v>
      </c>
      <c r="AQ1182" s="199" t="str">
        <f t="shared" si="1857"/>
        <v>AQ$17</v>
      </c>
      <c r="AR1182" s="199" t="str">
        <f t="shared" si="1857"/>
        <v>AR$17</v>
      </c>
      <c r="AS1182" s="199" t="str">
        <f t="shared" si="1857"/>
        <v>AS$17</v>
      </c>
      <c r="AT1182" s="199" t="str">
        <f t="shared" si="1857"/>
        <v>AT$17</v>
      </c>
      <c r="AU1182" s="199" t="str">
        <f t="shared" si="1857"/>
        <v>AU$17</v>
      </c>
      <c r="AV1182" s="199" t="str">
        <f t="shared" si="1857"/>
        <v>AV$17</v>
      </c>
      <c r="AW1182" s="199" t="str">
        <f t="shared" si="1857"/>
        <v>AW$17</v>
      </c>
      <c r="AX1182" s="199" t="str">
        <f t="shared" si="1857"/>
        <v>AX$17</v>
      </c>
      <c r="AY1182" s="199" t="str">
        <f t="shared" ref="AY1182:CD1182" si="1858">AY$21</f>
        <v>AY$17</v>
      </c>
      <c r="AZ1182" s="199" t="str">
        <f t="shared" si="1858"/>
        <v>AZ$17</v>
      </c>
      <c r="BA1182" s="199" t="str">
        <f t="shared" si="1858"/>
        <v>BA$17</v>
      </c>
      <c r="BB1182" s="199" t="str">
        <f t="shared" si="1858"/>
        <v>BB$17</v>
      </c>
      <c r="BC1182" s="199" t="str">
        <f t="shared" si="1858"/>
        <v>BC$17</v>
      </c>
      <c r="BD1182" s="199" t="str">
        <f t="shared" si="1858"/>
        <v>BD$17</v>
      </c>
      <c r="BE1182" s="199" t="str">
        <f t="shared" si="1858"/>
        <v>BE$17</v>
      </c>
      <c r="BF1182" s="199" t="str">
        <f t="shared" si="1858"/>
        <v>BF$17</v>
      </c>
      <c r="BG1182" s="199" t="str">
        <f t="shared" si="1858"/>
        <v>BG$17</v>
      </c>
      <c r="BH1182" s="199" t="str">
        <f t="shared" si="1858"/>
        <v>BH$17</v>
      </c>
      <c r="BI1182" s="199" t="str">
        <f t="shared" si="1858"/>
        <v>BI$17</v>
      </c>
      <c r="BJ1182" s="199" t="str">
        <f t="shared" si="1858"/>
        <v>BJ$17</v>
      </c>
      <c r="BK1182" s="199" t="str">
        <f t="shared" si="1858"/>
        <v>BK$17</v>
      </c>
      <c r="BL1182" s="199" t="str">
        <f t="shared" si="1858"/>
        <v>BL$17</v>
      </c>
      <c r="BM1182" s="199" t="str">
        <f t="shared" si="1858"/>
        <v>BM$17</v>
      </c>
      <c r="BN1182" s="199" t="str">
        <f t="shared" si="1858"/>
        <v>BN$17</v>
      </c>
      <c r="BO1182" s="199" t="str">
        <f t="shared" si="1858"/>
        <v>BO$17</v>
      </c>
      <c r="BP1182" s="199" t="str">
        <f t="shared" si="1858"/>
        <v>BP$17</v>
      </c>
      <c r="BQ1182" s="199" t="str">
        <f t="shared" si="1858"/>
        <v>BQ$17</v>
      </c>
      <c r="BR1182" s="199" t="str">
        <f t="shared" si="1858"/>
        <v>BR$17</v>
      </c>
      <c r="BS1182" s="199" t="str">
        <f t="shared" si="1858"/>
        <v>BS$17</v>
      </c>
      <c r="BT1182" s="199" t="str">
        <f t="shared" si="1858"/>
        <v>BT$17</v>
      </c>
      <c r="BU1182" s="199" t="str">
        <f t="shared" si="1858"/>
        <v>BU$17</v>
      </c>
      <c r="BV1182" s="199" t="str">
        <f t="shared" si="1858"/>
        <v>BV$17</v>
      </c>
      <c r="BW1182" s="199" t="str">
        <f t="shared" si="1858"/>
        <v>BW$17</v>
      </c>
      <c r="BX1182" s="199" t="str">
        <f t="shared" si="1858"/>
        <v>BX$17</v>
      </c>
      <c r="BY1182" s="199" t="str">
        <f t="shared" si="1858"/>
        <v>BY$17</v>
      </c>
      <c r="BZ1182" s="199" t="str">
        <f t="shared" si="1858"/>
        <v>BZ$17</v>
      </c>
      <c r="CA1182" s="199" t="str">
        <f t="shared" si="1858"/>
        <v>CA$17</v>
      </c>
      <c r="CB1182" s="199" t="str">
        <f t="shared" si="1858"/>
        <v>CB$17</v>
      </c>
      <c r="CC1182" s="199" t="str">
        <f t="shared" si="1858"/>
        <v>CC$17</v>
      </c>
      <c r="CD1182" s="199" t="str">
        <f t="shared" si="1858"/>
        <v>CD$17</v>
      </c>
      <c r="CE1182" s="199" t="str">
        <f t="shared" ref="CE1182:CL1182" si="1859">CE$21</f>
        <v>CE$17</v>
      </c>
      <c r="CF1182" s="199" t="str">
        <f t="shared" si="1859"/>
        <v>CF$17</v>
      </c>
      <c r="CG1182" s="199" t="str">
        <f t="shared" si="1859"/>
        <v>CG$17</v>
      </c>
      <c r="CH1182" s="199" t="str">
        <f t="shared" si="1859"/>
        <v>CH$17</v>
      </c>
      <c r="CI1182" s="199" t="str">
        <f t="shared" si="1859"/>
        <v>CI$17</v>
      </c>
      <c r="CJ1182" s="199" t="str">
        <f t="shared" si="1859"/>
        <v>CJ$17</v>
      </c>
      <c r="CK1182" s="199" t="str">
        <f t="shared" si="1859"/>
        <v>CK$17</v>
      </c>
      <c r="CL1182" s="199" t="str">
        <f t="shared" si="1859"/>
        <v>CL$17</v>
      </c>
      <c r="CN1182" s="176"/>
      <c r="CO1182" s="199" t="str">
        <f t="shared" ref="CO1182:DL1182" si="1860">CO$21</f>
        <v>CO$17</v>
      </c>
      <c r="CP1182" s="199" t="str">
        <f t="shared" si="1860"/>
        <v>CP$17</v>
      </c>
      <c r="CQ1182" s="199" t="str">
        <f t="shared" si="1860"/>
        <v>CQ$17</v>
      </c>
      <c r="CR1182" s="199" t="str">
        <f t="shared" si="1860"/>
        <v>CR$17</v>
      </c>
      <c r="CS1182" s="199" t="str">
        <f t="shared" si="1860"/>
        <v>CS$17</v>
      </c>
      <c r="CT1182" s="199" t="str">
        <f t="shared" si="1860"/>
        <v>CT$17</v>
      </c>
      <c r="CU1182" s="199" t="str">
        <f t="shared" si="1860"/>
        <v>CU$17</v>
      </c>
      <c r="CV1182" s="199" t="str">
        <f t="shared" si="1860"/>
        <v>CV$17</v>
      </c>
      <c r="CW1182" s="199" t="str">
        <f t="shared" si="1860"/>
        <v>CW$17</v>
      </c>
      <c r="CX1182" s="199" t="str">
        <f t="shared" si="1860"/>
        <v>CX$17</v>
      </c>
      <c r="CY1182" s="199" t="str">
        <f t="shared" si="1860"/>
        <v>CY$17</v>
      </c>
      <c r="CZ1182" s="199" t="str">
        <f t="shared" si="1860"/>
        <v>CZ$17</v>
      </c>
      <c r="DA1182" s="199" t="str">
        <f t="shared" si="1860"/>
        <v>DA$17</v>
      </c>
      <c r="DB1182" s="199" t="str">
        <f t="shared" si="1860"/>
        <v>DB$17</v>
      </c>
      <c r="DC1182" s="199" t="str">
        <f t="shared" si="1860"/>
        <v>DC$17</v>
      </c>
      <c r="DD1182" s="199" t="str">
        <f t="shared" si="1860"/>
        <v>DD$17</v>
      </c>
      <c r="DE1182" s="199" t="str">
        <f t="shared" si="1860"/>
        <v>DE$17</v>
      </c>
      <c r="DF1182" s="199" t="str">
        <f t="shared" si="1860"/>
        <v>DF$17</v>
      </c>
      <c r="DG1182" s="199" t="str">
        <f t="shared" si="1860"/>
        <v>DG$17</v>
      </c>
      <c r="DH1182" s="199" t="str">
        <f t="shared" si="1860"/>
        <v>DH$17</v>
      </c>
      <c r="DI1182" s="199" t="str">
        <f t="shared" si="1860"/>
        <v>DI$17</v>
      </c>
      <c r="DJ1182" s="199" t="str">
        <f t="shared" si="1860"/>
        <v>DJ$17</v>
      </c>
      <c r="DK1182" s="199" t="str">
        <f t="shared" si="1860"/>
        <v>DK$17</v>
      </c>
      <c r="DL1182" s="199" t="str">
        <f t="shared" si="1860"/>
        <v>DL$17</v>
      </c>
    </row>
    <row r="1183" spans="1:116" x14ac:dyDescent="0.4">
      <c r="A1183" s="174"/>
      <c r="E1183" s="8"/>
      <c r="G1183" s="175" t="s">
        <v>491</v>
      </c>
      <c r="H1183" s="8"/>
      <c r="I1183" s="201"/>
      <c r="J1183" s="201"/>
      <c r="K1183" s="202"/>
      <c r="L1183" s="202"/>
      <c r="M1183" s="202"/>
      <c r="N1183" s="202"/>
      <c r="O1183" s="202"/>
      <c r="P1183" s="202"/>
      <c r="R1183" s="202"/>
      <c r="S1183" s="174"/>
      <c r="T1183" s="174"/>
      <c r="U1183" s="174"/>
      <c r="V1183" s="174"/>
      <c r="W1183" s="174"/>
      <c r="X1183" s="174"/>
      <c r="Y1183" s="174"/>
      <c r="Z1183" s="174"/>
      <c r="AA1183" s="174"/>
      <c r="AB1183" s="174"/>
      <c r="AC1183" s="174"/>
      <c r="AD1183" s="174"/>
      <c r="AE1183" s="174"/>
      <c r="AF1183" s="174"/>
      <c r="AG1183" s="174"/>
      <c r="AH1183" s="174"/>
      <c r="AI1183" s="174"/>
      <c r="AJ1183" s="174"/>
      <c r="AK1183" s="174"/>
      <c r="AL1183" s="174"/>
      <c r="AM1183" s="174"/>
      <c r="AN1183" s="174"/>
      <c r="AO1183" s="174"/>
      <c r="AP1183" s="174"/>
      <c r="AQ1183" s="174"/>
      <c r="AR1183" s="174"/>
      <c r="AS1183" s="174"/>
      <c r="AT1183" s="174"/>
      <c r="AU1183" s="174"/>
      <c r="AV1183" s="174"/>
      <c r="AW1183" s="174"/>
      <c r="AX1183" s="174"/>
      <c r="AY1183" s="174"/>
      <c r="AZ1183" s="174"/>
      <c r="BA1183" s="174"/>
      <c r="BB1183" s="174"/>
      <c r="BC1183" s="174"/>
      <c r="BD1183" s="174"/>
      <c r="BE1183" s="174"/>
      <c r="BF1183" s="174"/>
      <c r="BG1183" s="174"/>
      <c r="BH1183" s="174"/>
      <c r="BI1183" s="174"/>
      <c r="BJ1183" s="174"/>
      <c r="BK1183" s="174"/>
      <c r="BL1183" s="174"/>
      <c r="BM1183" s="174"/>
      <c r="BN1183" s="174"/>
      <c r="BO1183" s="174"/>
      <c r="BP1183" s="174"/>
      <c r="BQ1183" s="174"/>
      <c r="BR1183" s="174"/>
      <c r="BS1183" s="174"/>
      <c r="BT1183" s="174"/>
      <c r="BU1183" s="174"/>
      <c r="BV1183" s="174"/>
      <c r="BW1183" s="174"/>
      <c r="BX1183" s="174"/>
      <c r="BY1183" s="174"/>
      <c r="BZ1183" s="174"/>
      <c r="CA1183" s="174"/>
      <c r="CB1183" s="174"/>
      <c r="CC1183" s="174"/>
      <c r="CD1183" s="174"/>
      <c r="CE1183" s="174"/>
      <c r="CF1183" s="174"/>
      <c r="CG1183" s="174"/>
      <c r="CH1183" s="174"/>
      <c r="CI1183" s="174"/>
      <c r="CJ1183" s="174"/>
      <c r="CK1183" s="174"/>
      <c r="CL1183" s="174"/>
      <c r="CN1183" s="201"/>
      <c r="CO1183" s="174"/>
      <c r="CP1183" s="174"/>
      <c r="CQ1183" s="174"/>
      <c r="CR1183" s="174"/>
      <c r="CS1183" s="174"/>
      <c r="CT1183" s="174"/>
      <c r="CU1183" s="174"/>
      <c r="CV1183" s="174"/>
      <c r="CW1183" s="174"/>
      <c r="CX1183" s="174"/>
      <c r="CY1183" s="174"/>
      <c r="CZ1183" s="174"/>
      <c r="DA1183" s="174"/>
      <c r="DB1183" s="174"/>
      <c r="DC1183" s="174"/>
      <c r="DD1183" s="174"/>
      <c r="DE1183" s="174"/>
      <c r="DF1183" s="174"/>
      <c r="DG1183" s="174"/>
      <c r="DH1183" s="174"/>
      <c r="DI1183" s="174"/>
      <c r="DJ1183" s="174"/>
      <c r="DK1183" s="174"/>
      <c r="DL1183" s="174"/>
    </row>
    <row r="1184" spans="1:116" x14ac:dyDescent="0.4">
      <c r="A1184" s="174"/>
      <c r="E1184" s="8"/>
      <c r="G1184" s="175" t="s">
        <v>505</v>
      </c>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t="s">
        <v>463</v>
      </c>
      <c r="H1185" s="8"/>
      <c r="I1185" s="201"/>
      <c r="J1185" s="201"/>
      <c r="K1185" s="202"/>
      <c r="L1185" s="202"/>
      <c r="M1185" s="202"/>
      <c r="N1185" s="202"/>
      <c r="O1185" s="202"/>
      <c r="P1185" s="202"/>
      <c r="R1185" s="202"/>
      <c r="S1185" s="190" t="str">
        <f t="shared" ref="S1185:AX1185" si="1861">S$22</f>
        <v>S$18</v>
      </c>
      <c r="T1185" s="190" t="str">
        <f t="shared" si="1861"/>
        <v>T$18</v>
      </c>
      <c r="U1185" s="190" t="str">
        <f t="shared" si="1861"/>
        <v>U$18</v>
      </c>
      <c r="V1185" s="190" t="str">
        <f t="shared" si="1861"/>
        <v>V$18</v>
      </c>
      <c r="W1185" s="190" t="str">
        <f t="shared" si="1861"/>
        <v>W$18</v>
      </c>
      <c r="X1185" s="190" t="str">
        <f t="shared" si="1861"/>
        <v>X$18</v>
      </c>
      <c r="Y1185" s="190" t="str">
        <f t="shared" si="1861"/>
        <v>Y$18</v>
      </c>
      <c r="Z1185" s="190" t="str">
        <f t="shared" si="1861"/>
        <v>Z$18</v>
      </c>
      <c r="AA1185" s="190" t="str">
        <f t="shared" si="1861"/>
        <v>AA$18</v>
      </c>
      <c r="AB1185" s="190" t="str">
        <f t="shared" si="1861"/>
        <v>AB$18</v>
      </c>
      <c r="AC1185" s="190" t="str">
        <f t="shared" si="1861"/>
        <v>AC$18</v>
      </c>
      <c r="AD1185" s="190" t="str">
        <f t="shared" si="1861"/>
        <v>AD$18</v>
      </c>
      <c r="AE1185" s="190" t="str">
        <f t="shared" si="1861"/>
        <v>AE$18</v>
      </c>
      <c r="AF1185" s="190" t="str">
        <f t="shared" si="1861"/>
        <v>AF$18</v>
      </c>
      <c r="AG1185" s="190" t="str">
        <f t="shared" si="1861"/>
        <v>AG$18</v>
      </c>
      <c r="AH1185" s="190" t="str">
        <f t="shared" si="1861"/>
        <v>AH$18</v>
      </c>
      <c r="AI1185" s="190" t="str">
        <f t="shared" si="1861"/>
        <v>AI$18</v>
      </c>
      <c r="AJ1185" s="190" t="str">
        <f t="shared" si="1861"/>
        <v>AJ$18</v>
      </c>
      <c r="AK1185" s="190" t="str">
        <f t="shared" si="1861"/>
        <v>AK$18</v>
      </c>
      <c r="AL1185" s="190" t="str">
        <f t="shared" si="1861"/>
        <v>AL$18</v>
      </c>
      <c r="AM1185" s="190" t="str">
        <f t="shared" si="1861"/>
        <v>AM$18</v>
      </c>
      <c r="AN1185" s="190" t="str">
        <f t="shared" si="1861"/>
        <v>AN$18</v>
      </c>
      <c r="AO1185" s="190" t="str">
        <f t="shared" si="1861"/>
        <v>AO$18</v>
      </c>
      <c r="AP1185" s="190" t="str">
        <f t="shared" si="1861"/>
        <v>AP$18</v>
      </c>
      <c r="AQ1185" s="190" t="str">
        <f t="shared" si="1861"/>
        <v>AQ$18</v>
      </c>
      <c r="AR1185" s="190" t="str">
        <f t="shared" si="1861"/>
        <v>AR$18</v>
      </c>
      <c r="AS1185" s="190" t="str">
        <f t="shared" si="1861"/>
        <v>AS$18</v>
      </c>
      <c r="AT1185" s="190" t="str">
        <f t="shared" si="1861"/>
        <v>AT$18</v>
      </c>
      <c r="AU1185" s="190" t="str">
        <f t="shared" si="1861"/>
        <v>AU$18</v>
      </c>
      <c r="AV1185" s="190" t="str">
        <f t="shared" si="1861"/>
        <v>AV$18</v>
      </c>
      <c r="AW1185" s="190" t="str">
        <f t="shared" si="1861"/>
        <v>AW$18</v>
      </c>
      <c r="AX1185" s="190" t="str">
        <f t="shared" si="1861"/>
        <v>AX$18</v>
      </c>
      <c r="AY1185" s="190" t="str">
        <f t="shared" ref="AY1185:CD1185" si="1862">AY$22</f>
        <v>AY$18</v>
      </c>
      <c r="AZ1185" s="190" t="str">
        <f t="shared" si="1862"/>
        <v>AZ$18</v>
      </c>
      <c r="BA1185" s="190" t="str">
        <f t="shared" si="1862"/>
        <v>BA$18</v>
      </c>
      <c r="BB1185" s="190" t="str">
        <f t="shared" si="1862"/>
        <v>BB$18</v>
      </c>
      <c r="BC1185" s="190" t="str">
        <f t="shared" si="1862"/>
        <v>BC$18</v>
      </c>
      <c r="BD1185" s="190" t="str">
        <f t="shared" si="1862"/>
        <v>BD$18</v>
      </c>
      <c r="BE1185" s="190" t="str">
        <f t="shared" si="1862"/>
        <v>BE$18</v>
      </c>
      <c r="BF1185" s="190" t="str">
        <f t="shared" si="1862"/>
        <v>BF$18</v>
      </c>
      <c r="BG1185" s="190" t="str">
        <f t="shared" si="1862"/>
        <v>BG$18</v>
      </c>
      <c r="BH1185" s="190" t="str">
        <f t="shared" si="1862"/>
        <v>BH$18</v>
      </c>
      <c r="BI1185" s="190" t="str">
        <f t="shared" si="1862"/>
        <v>BI$18</v>
      </c>
      <c r="BJ1185" s="190" t="str">
        <f t="shared" si="1862"/>
        <v>BJ$18</v>
      </c>
      <c r="BK1185" s="190" t="str">
        <f t="shared" si="1862"/>
        <v>BK$18</v>
      </c>
      <c r="BL1185" s="190" t="str">
        <f t="shared" si="1862"/>
        <v>BL$18</v>
      </c>
      <c r="BM1185" s="190" t="str">
        <f t="shared" si="1862"/>
        <v>BM$18</v>
      </c>
      <c r="BN1185" s="190" t="str">
        <f t="shared" si="1862"/>
        <v>BN$18</v>
      </c>
      <c r="BO1185" s="190" t="str">
        <f t="shared" si="1862"/>
        <v>BO$18</v>
      </c>
      <c r="BP1185" s="190" t="str">
        <f t="shared" si="1862"/>
        <v>BP$18</v>
      </c>
      <c r="BQ1185" s="190" t="str">
        <f t="shared" si="1862"/>
        <v>BQ$18</v>
      </c>
      <c r="BR1185" s="190" t="str">
        <f t="shared" si="1862"/>
        <v>BR$18</v>
      </c>
      <c r="BS1185" s="190" t="str">
        <f t="shared" si="1862"/>
        <v>BS$18</v>
      </c>
      <c r="BT1185" s="190" t="str">
        <f t="shared" si="1862"/>
        <v>BT$18</v>
      </c>
      <c r="BU1185" s="190" t="str">
        <f t="shared" si="1862"/>
        <v>BU$18</v>
      </c>
      <c r="BV1185" s="190" t="str">
        <f t="shared" si="1862"/>
        <v>BV$18</v>
      </c>
      <c r="BW1185" s="190" t="str">
        <f t="shared" si="1862"/>
        <v>BW$18</v>
      </c>
      <c r="BX1185" s="190" t="str">
        <f t="shared" si="1862"/>
        <v>BX$18</v>
      </c>
      <c r="BY1185" s="190" t="str">
        <f t="shared" si="1862"/>
        <v>BY$18</v>
      </c>
      <c r="BZ1185" s="190" t="str">
        <f t="shared" si="1862"/>
        <v>BZ$18</v>
      </c>
      <c r="CA1185" s="190" t="str">
        <f t="shared" si="1862"/>
        <v>CA$18</v>
      </c>
      <c r="CB1185" s="190" t="str">
        <f t="shared" si="1862"/>
        <v>CB$18</v>
      </c>
      <c r="CC1185" s="190" t="str">
        <f t="shared" si="1862"/>
        <v>CC$18</v>
      </c>
      <c r="CD1185" s="190" t="str">
        <f t="shared" si="1862"/>
        <v>CD$18</v>
      </c>
      <c r="CE1185" s="190" t="str">
        <f t="shared" ref="CE1185:CL1185" si="1863">CE$22</f>
        <v>CE$18</v>
      </c>
      <c r="CF1185" s="190" t="str">
        <f t="shared" si="1863"/>
        <v>CF$18</v>
      </c>
      <c r="CG1185" s="190" t="str">
        <f t="shared" si="1863"/>
        <v>CG$18</v>
      </c>
      <c r="CH1185" s="190" t="str">
        <f t="shared" si="1863"/>
        <v>CH$18</v>
      </c>
      <c r="CI1185" s="190" t="str">
        <f t="shared" si="1863"/>
        <v>CI$18</v>
      </c>
      <c r="CJ1185" s="190" t="str">
        <f t="shared" si="1863"/>
        <v>CJ$18</v>
      </c>
      <c r="CK1185" s="190" t="str">
        <f t="shared" si="1863"/>
        <v>CK$18</v>
      </c>
      <c r="CL1185" s="190" t="str">
        <f t="shared" si="1863"/>
        <v>CL$18</v>
      </c>
      <c r="CN1185" s="201"/>
      <c r="CO1185" s="190" t="str">
        <f t="shared" ref="CO1185:DL1185" si="1864">CO$22</f>
        <v>CO$18</v>
      </c>
      <c r="CP1185" s="190" t="str">
        <f t="shared" si="1864"/>
        <v>CP$18</v>
      </c>
      <c r="CQ1185" s="190" t="str">
        <f t="shared" si="1864"/>
        <v>CQ$18</v>
      </c>
      <c r="CR1185" s="190" t="str">
        <f t="shared" si="1864"/>
        <v>CR$18</v>
      </c>
      <c r="CS1185" s="190" t="str">
        <f t="shared" si="1864"/>
        <v>CS$18</v>
      </c>
      <c r="CT1185" s="190" t="str">
        <f t="shared" si="1864"/>
        <v>CT$18</v>
      </c>
      <c r="CU1185" s="190" t="str">
        <f t="shared" si="1864"/>
        <v>CU$18</v>
      </c>
      <c r="CV1185" s="190" t="str">
        <f t="shared" si="1864"/>
        <v>CV$18</v>
      </c>
      <c r="CW1185" s="190" t="str">
        <f t="shared" si="1864"/>
        <v>CW$18</v>
      </c>
      <c r="CX1185" s="190" t="str">
        <f t="shared" si="1864"/>
        <v>CX$18</v>
      </c>
      <c r="CY1185" s="190" t="str">
        <f t="shared" si="1864"/>
        <v>CY$18</v>
      </c>
      <c r="CZ1185" s="190" t="str">
        <f t="shared" si="1864"/>
        <v>CZ$18</v>
      </c>
      <c r="DA1185" s="190" t="str">
        <f t="shared" si="1864"/>
        <v>DA$18</v>
      </c>
      <c r="DB1185" s="190" t="str">
        <f t="shared" si="1864"/>
        <v>DB$18</v>
      </c>
      <c r="DC1185" s="190" t="str">
        <f t="shared" si="1864"/>
        <v>DC$18</v>
      </c>
      <c r="DD1185" s="190" t="str">
        <f t="shared" si="1864"/>
        <v>DD$18</v>
      </c>
      <c r="DE1185" s="190" t="str">
        <f t="shared" si="1864"/>
        <v>DE$18</v>
      </c>
      <c r="DF1185" s="190" t="str">
        <f t="shared" si="1864"/>
        <v>DF$18</v>
      </c>
      <c r="DG1185" s="190" t="str">
        <f t="shared" si="1864"/>
        <v>DG$18</v>
      </c>
      <c r="DH1185" s="190" t="str">
        <f t="shared" si="1864"/>
        <v>DH$18</v>
      </c>
      <c r="DI1185" s="190" t="str">
        <f t="shared" si="1864"/>
        <v>DI$18</v>
      </c>
      <c r="DJ1185" s="190" t="str">
        <f t="shared" si="1864"/>
        <v>DJ$18</v>
      </c>
      <c r="DK1185" s="190" t="str">
        <f t="shared" si="1864"/>
        <v>DK$18</v>
      </c>
      <c r="DL1185" s="190" t="str">
        <f t="shared" si="1864"/>
        <v>DL$18</v>
      </c>
    </row>
    <row r="1186" spans="1:116" x14ac:dyDescent="0.4">
      <c r="A1186" s="174"/>
      <c r="E1186" s="8"/>
      <c r="G1186" s="175" t="s">
        <v>464</v>
      </c>
      <c r="H1186" s="200"/>
      <c r="I1186" s="201"/>
      <c r="J1186" s="201"/>
      <c r="K1186" s="202"/>
      <c r="L1186" s="202"/>
      <c r="M1186" s="202"/>
      <c r="N1186" s="202"/>
      <c r="O1186" s="202"/>
      <c r="P1186" s="202"/>
      <c r="R1186" s="202"/>
      <c r="S1186" s="190" t="str">
        <f t="shared" ref="S1186:AX1186" si="1865">S$23</f>
        <v>S$19</v>
      </c>
      <c r="T1186" s="190" t="str">
        <f t="shared" si="1865"/>
        <v>T$19</v>
      </c>
      <c r="U1186" s="190" t="str">
        <f t="shared" si="1865"/>
        <v>U$19</v>
      </c>
      <c r="V1186" s="190" t="str">
        <f t="shared" si="1865"/>
        <v>V$19</v>
      </c>
      <c r="W1186" s="190" t="str">
        <f t="shared" si="1865"/>
        <v>W$19</v>
      </c>
      <c r="X1186" s="190" t="str">
        <f t="shared" si="1865"/>
        <v>X$19</v>
      </c>
      <c r="Y1186" s="190" t="str">
        <f t="shared" si="1865"/>
        <v>Y$19</v>
      </c>
      <c r="Z1186" s="190" t="str">
        <f t="shared" si="1865"/>
        <v>Z$19</v>
      </c>
      <c r="AA1186" s="190" t="str">
        <f t="shared" si="1865"/>
        <v>AA$19</v>
      </c>
      <c r="AB1186" s="190" t="str">
        <f t="shared" si="1865"/>
        <v>AB$19</v>
      </c>
      <c r="AC1186" s="190" t="str">
        <f t="shared" si="1865"/>
        <v>AC$19</v>
      </c>
      <c r="AD1186" s="190" t="str">
        <f t="shared" si="1865"/>
        <v>AD$19</v>
      </c>
      <c r="AE1186" s="190" t="str">
        <f t="shared" si="1865"/>
        <v>AE$19</v>
      </c>
      <c r="AF1186" s="190" t="str">
        <f t="shared" si="1865"/>
        <v>AF$19</v>
      </c>
      <c r="AG1186" s="190" t="str">
        <f t="shared" si="1865"/>
        <v>AG$19</v>
      </c>
      <c r="AH1186" s="190" t="str">
        <f t="shared" si="1865"/>
        <v>AH$19</v>
      </c>
      <c r="AI1186" s="190" t="str">
        <f t="shared" si="1865"/>
        <v>AI$19</v>
      </c>
      <c r="AJ1186" s="190" t="str">
        <f t="shared" si="1865"/>
        <v>AJ$19</v>
      </c>
      <c r="AK1186" s="190" t="str">
        <f t="shared" si="1865"/>
        <v>AK$19</v>
      </c>
      <c r="AL1186" s="190" t="str">
        <f t="shared" si="1865"/>
        <v>AL$19</v>
      </c>
      <c r="AM1186" s="190" t="str">
        <f t="shared" si="1865"/>
        <v>AM$19</v>
      </c>
      <c r="AN1186" s="190" t="str">
        <f t="shared" si="1865"/>
        <v>AN$19</v>
      </c>
      <c r="AO1186" s="190" t="str">
        <f t="shared" si="1865"/>
        <v>AO$19</v>
      </c>
      <c r="AP1186" s="190" t="str">
        <f t="shared" si="1865"/>
        <v>AP$19</v>
      </c>
      <c r="AQ1186" s="190" t="str">
        <f t="shared" si="1865"/>
        <v>AQ$19</v>
      </c>
      <c r="AR1186" s="190" t="str">
        <f t="shared" si="1865"/>
        <v>AR$19</v>
      </c>
      <c r="AS1186" s="190" t="str">
        <f t="shared" si="1865"/>
        <v>AS$19</v>
      </c>
      <c r="AT1186" s="190" t="str">
        <f t="shared" si="1865"/>
        <v>AT$19</v>
      </c>
      <c r="AU1186" s="190" t="str">
        <f t="shared" si="1865"/>
        <v>AU$19</v>
      </c>
      <c r="AV1186" s="190" t="str">
        <f t="shared" si="1865"/>
        <v>AV$19</v>
      </c>
      <c r="AW1186" s="190" t="str">
        <f t="shared" si="1865"/>
        <v>AW$19</v>
      </c>
      <c r="AX1186" s="190" t="str">
        <f t="shared" si="1865"/>
        <v>AX$19</v>
      </c>
      <c r="AY1186" s="190" t="str">
        <f t="shared" ref="AY1186:CD1186" si="1866">AY$23</f>
        <v>AY$19</v>
      </c>
      <c r="AZ1186" s="190" t="str">
        <f t="shared" si="1866"/>
        <v>AZ$19</v>
      </c>
      <c r="BA1186" s="190" t="str">
        <f t="shared" si="1866"/>
        <v>BA$19</v>
      </c>
      <c r="BB1186" s="190" t="str">
        <f t="shared" si="1866"/>
        <v>BB$19</v>
      </c>
      <c r="BC1186" s="190" t="str">
        <f t="shared" si="1866"/>
        <v>BC$19</v>
      </c>
      <c r="BD1186" s="190" t="str">
        <f t="shared" si="1866"/>
        <v>BD$19</v>
      </c>
      <c r="BE1186" s="190" t="str">
        <f t="shared" si="1866"/>
        <v>BE$19</v>
      </c>
      <c r="BF1186" s="190" t="str">
        <f t="shared" si="1866"/>
        <v>BF$19</v>
      </c>
      <c r="BG1186" s="190" t="str">
        <f t="shared" si="1866"/>
        <v>BG$19</v>
      </c>
      <c r="BH1186" s="190" t="str">
        <f t="shared" si="1866"/>
        <v>BH$19</v>
      </c>
      <c r="BI1186" s="190" t="str">
        <f t="shared" si="1866"/>
        <v>BI$19</v>
      </c>
      <c r="BJ1186" s="190" t="str">
        <f t="shared" si="1866"/>
        <v>BJ$19</v>
      </c>
      <c r="BK1186" s="190" t="str">
        <f t="shared" si="1866"/>
        <v>BK$19</v>
      </c>
      <c r="BL1186" s="190" t="str">
        <f t="shared" si="1866"/>
        <v>BL$19</v>
      </c>
      <c r="BM1186" s="190" t="str">
        <f t="shared" si="1866"/>
        <v>BM$19</v>
      </c>
      <c r="BN1186" s="190" t="str">
        <f t="shared" si="1866"/>
        <v>BN$19</v>
      </c>
      <c r="BO1186" s="190" t="str">
        <f t="shared" si="1866"/>
        <v>BO$19</v>
      </c>
      <c r="BP1186" s="190" t="str">
        <f t="shared" si="1866"/>
        <v>BP$19</v>
      </c>
      <c r="BQ1186" s="190" t="str">
        <f t="shared" si="1866"/>
        <v>BQ$19</v>
      </c>
      <c r="BR1186" s="190" t="str">
        <f t="shared" si="1866"/>
        <v>BR$19</v>
      </c>
      <c r="BS1186" s="190" t="str">
        <f t="shared" si="1866"/>
        <v>BS$19</v>
      </c>
      <c r="BT1186" s="190" t="str">
        <f t="shared" si="1866"/>
        <v>BT$19</v>
      </c>
      <c r="BU1186" s="190" t="str">
        <f t="shared" si="1866"/>
        <v>BU$19</v>
      </c>
      <c r="BV1186" s="190" t="str">
        <f t="shared" si="1866"/>
        <v>BV$19</v>
      </c>
      <c r="BW1186" s="190" t="str">
        <f t="shared" si="1866"/>
        <v>BW$19</v>
      </c>
      <c r="BX1186" s="190" t="str">
        <f t="shared" si="1866"/>
        <v>BX$19</v>
      </c>
      <c r="BY1186" s="190" t="str">
        <f t="shared" si="1866"/>
        <v>BY$19</v>
      </c>
      <c r="BZ1186" s="190" t="str">
        <f t="shared" si="1866"/>
        <v>BZ$19</v>
      </c>
      <c r="CA1186" s="190" t="str">
        <f t="shared" si="1866"/>
        <v>CA$19</v>
      </c>
      <c r="CB1186" s="190" t="str">
        <f t="shared" si="1866"/>
        <v>CB$19</v>
      </c>
      <c r="CC1186" s="190" t="str">
        <f t="shared" si="1866"/>
        <v>CC$19</v>
      </c>
      <c r="CD1186" s="190" t="str">
        <f t="shared" si="1866"/>
        <v>CD$19</v>
      </c>
      <c r="CE1186" s="190" t="str">
        <f t="shared" ref="CE1186:CL1186" si="1867">CE$23</f>
        <v>CE$19</v>
      </c>
      <c r="CF1186" s="190" t="str">
        <f t="shared" si="1867"/>
        <v>CF$19</v>
      </c>
      <c r="CG1186" s="190" t="str">
        <f t="shared" si="1867"/>
        <v>CG$19</v>
      </c>
      <c r="CH1186" s="190" t="str">
        <f t="shared" si="1867"/>
        <v>CH$19</v>
      </c>
      <c r="CI1186" s="190" t="str">
        <f t="shared" si="1867"/>
        <v>CI$19</v>
      </c>
      <c r="CJ1186" s="190" t="str">
        <f t="shared" si="1867"/>
        <v>CJ$19</v>
      </c>
      <c r="CK1186" s="190" t="str">
        <f t="shared" si="1867"/>
        <v>CK$19</v>
      </c>
      <c r="CL1186" s="190" t="str">
        <f t="shared" si="1867"/>
        <v>CL$19</v>
      </c>
      <c r="CN1186" s="201"/>
      <c r="CO1186" s="190" t="str">
        <f t="shared" ref="CO1186:DL1186" si="1868">CO$23</f>
        <v>CO$19</v>
      </c>
      <c r="CP1186" s="190" t="str">
        <f t="shared" si="1868"/>
        <v>CP$19</v>
      </c>
      <c r="CQ1186" s="190" t="str">
        <f t="shared" si="1868"/>
        <v>CQ$19</v>
      </c>
      <c r="CR1186" s="190" t="str">
        <f t="shared" si="1868"/>
        <v>CR$19</v>
      </c>
      <c r="CS1186" s="190" t="str">
        <f t="shared" si="1868"/>
        <v>CS$19</v>
      </c>
      <c r="CT1186" s="190" t="str">
        <f t="shared" si="1868"/>
        <v>CT$19</v>
      </c>
      <c r="CU1186" s="190" t="str">
        <f t="shared" si="1868"/>
        <v>CU$19</v>
      </c>
      <c r="CV1186" s="190" t="str">
        <f t="shared" si="1868"/>
        <v>CV$19</v>
      </c>
      <c r="CW1186" s="190" t="str">
        <f t="shared" si="1868"/>
        <v>CW$19</v>
      </c>
      <c r="CX1186" s="190" t="str">
        <f t="shared" si="1868"/>
        <v>CX$19</v>
      </c>
      <c r="CY1186" s="190" t="str">
        <f t="shared" si="1868"/>
        <v>CY$19</v>
      </c>
      <c r="CZ1186" s="190" t="str">
        <f t="shared" si="1868"/>
        <v>CZ$19</v>
      </c>
      <c r="DA1186" s="190" t="str">
        <f t="shared" si="1868"/>
        <v>DA$19</v>
      </c>
      <c r="DB1186" s="190" t="str">
        <f t="shared" si="1868"/>
        <v>DB$19</v>
      </c>
      <c r="DC1186" s="190" t="str">
        <f t="shared" si="1868"/>
        <v>DC$19</v>
      </c>
      <c r="DD1186" s="190" t="str">
        <f t="shared" si="1868"/>
        <v>DD$19</v>
      </c>
      <c r="DE1186" s="190" t="str">
        <f t="shared" si="1868"/>
        <v>DE$19</v>
      </c>
      <c r="DF1186" s="190" t="str">
        <f t="shared" si="1868"/>
        <v>DF$19</v>
      </c>
      <c r="DG1186" s="190" t="str">
        <f t="shared" si="1868"/>
        <v>DG$19</v>
      </c>
      <c r="DH1186" s="190" t="str">
        <f t="shared" si="1868"/>
        <v>DH$19</v>
      </c>
      <c r="DI1186" s="190" t="str">
        <f t="shared" si="1868"/>
        <v>DI$19</v>
      </c>
      <c r="DJ1186" s="190" t="str">
        <f t="shared" si="1868"/>
        <v>DJ$19</v>
      </c>
      <c r="DK1186" s="190" t="str">
        <f t="shared" si="1868"/>
        <v>DK$19</v>
      </c>
      <c r="DL1186" s="190" t="str">
        <f t="shared" si="1868"/>
        <v>DL$19</v>
      </c>
    </row>
    <row r="1187" spans="1:116" x14ac:dyDescent="0.4">
      <c r="A1187" s="31" t="s">
        <v>218</v>
      </c>
      <c r="B1187" s="31" t="s">
        <v>81</v>
      </c>
      <c r="C1187" s="31"/>
      <c r="D1187" t="s">
        <v>837</v>
      </c>
      <c r="E1187" s="8" t="str">
        <f t="shared" ref="E1187:E1195" si="1869">ROW()&amp;" "&amp;D1187</f>
        <v>1187 DCSALESQUOTA-S</v>
      </c>
      <c r="F1187" t="s">
        <v>845</v>
      </c>
      <c r="G1187" s="66" t="s">
        <v>844</v>
      </c>
      <c r="H1187" s="22"/>
      <c r="I1187" s="299"/>
      <c r="J1187" s="299"/>
      <c r="K1187" s="22"/>
      <c r="L1187" s="22"/>
      <c r="M1187" s="22"/>
      <c r="N1187" s="22"/>
      <c r="O1187" s="22"/>
      <c r="P1187" s="22"/>
      <c r="R1187" s="66"/>
      <c r="S1187" s="300"/>
      <c r="T1187" s="300"/>
      <c r="U1187" s="300"/>
      <c r="V1187" s="300"/>
      <c r="W1187" s="300"/>
      <c r="X1187" s="300"/>
      <c r="Y1187" s="300"/>
      <c r="Z1187" s="300"/>
      <c r="AA1187" s="300"/>
      <c r="AB1187" s="300"/>
      <c r="AC1187" s="300"/>
      <c r="AD1187" s="300"/>
      <c r="AE1187" s="300"/>
      <c r="AF1187" s="300"/>
      <c r="AG1187" s="300"/>
      <c r="AH1187" s="300"/>
      <c r="AI1187" s="300"/>
      <c r="AJ1187" s="300"/>
      <c r="AK1187" s="300"/>
      <c r="AL1187" s="300"/>
      <c r="AM1187" s="300"/>
      <c r="AN1187" s="300"/>
      <c r="AO1187" s="300"/>
      <c r="AP1187" s="300"/>
      <c r="AQ1187" s="300"/>
      <c r="AR1187" s="300"/>
      <c r="AS1187" s="300"/>
      <c r="AT1187" s="300"/>
      <c r="AU1187" s="300"/>
      <c r="AV1187" s="300"/>
      <c r="AW1187" s="300"/>
      <c r="AX1187" s="300"/>
      <c r="AY1187" s="300"/>
      <c r="AZ1187" s="300"/>
      <c r="BA1187" s="300"/>
      <c r="BB1187" s="300"/>
      <c r="BC1187" s="300"/>
      <c r="BD1187" s="300"/>
      <c r="BE1187" s="300"/>
      <c r="BF1187" s="300"/>
      <c r="BG1187" s="300"/>
      <c r="BH1187" s="300"/>
      <c r="BI1187" s="300"/>
      <c r="BJ1187" s="300"/>
      <c r="BK1187" s="300"/>
      <c r="BL1187" s="300"/>
      <c r="BM1187" s="300"/>
      <c r="BN1187" s="300"/>
      <c r="BO1187" s="300"/>
      <c r="BP1187" s="300"/>
      <c r="BQ1187" s="300"/>
      <c r="BR1187" s="300"/>
      <c r="BS1187" s="300"/>
      <c r="BT1187" s="300"/>
      <c r="BU1187" s="300"/>
      <c r="BV1187" s="300"/>
      <c r="BW1187" s="300"/>
      <c r="BX1187" s="300"/>
      <c r="BY1187" s="300"/>
      <c r="BZ1187" s="300"/>
      <c r="CA1187" s="300"/>
      <c r="CB1187" s="300"/>
      <c r="CC1187" s="300"/>
      <c r="CD1187" s="300"/>
      <c r="CE1187" s="300"/>
      <c r="CF1187" s="300"/>
      <c r="CG1187" s="300"/>
      <c r="CH1187" s="300"/>
      <c r="CI1187" s="300"/>
      <c r="CJ1187" s="300"/>
      <c r="CK1187" s="300"/>
      <c r="CL1187" s="300"/>
      <c r="CM1187" s="300"/>
      <c r="CN1187" s="300"/>
      <c r="CO1187" s="300"/>
      <c r="CP1187" s="300"/>
      <c r="CQ1187" s="300"/>
      <c r="CR1187" s="300"/>
      <c r="CS1187" s="300"/>
      <c r="CT1187" s="300"/>
      <c r="CU1187" s="300"/>
      <c r="CV1187" s="300"/>
      <c r="CW1187" s="300"/>
      <c r="CX1187" s="300"/>
      <c r="CY1187" s="300"/>
      <c r="CZ1187" s="300"/>
      <c r="DA1187" s="300"/>
      <c r="DB1187" s="300"/>
      <c r="DC1187" s="300"/>
      <c r="DD1187" s="300"/>
      <c r="DE1187" s="300"/>
      <c r="DF1187" s="300"/>
      <c r="DG1187" s="300"/>
      <c r="DH1187" s="300"/>
      <c r="DI1187" s="300"/>
      <c r="DJ1187" s="300"/>
      <c r="DK1187" s="300"/>
      <c r="DL1187" s="300"/>
    </row>
    <row r="1188" spans="1:116" x14ac:dyDescent="0.4">
      <c r="A1188" s="31"/>
      <c r="B1188" t="str">
        <f t="shared" ref="B1188:B1190" si="1870">E1188</f>
        <v>1188 DCSALESQUOTA-S</v>
      </c>
      <c r="C1188" s="31"/>
      <c r="D1188" t="s">
        <v>837</v>
      </c>
      <c r="E1188" s="8" t="str">
        <f t="shared" si="1869"/>
        <v>1188 DCSALESQUOTA-S</v>
      </c>
      <c r="G1188" s="125" t="s">
        <v>841</v>
      </c>
      <c r="H1188" s="31"/>
      <c r="I1188" s="73"/>
      <c r="J1188" s="73"/>
      <c r="K1188" s="31"/>
      <c r="L1188" s="31"/>
      <c r="M1188" s="31"/>
      <c r="N1188" s="31"/>
      <c r="O1188" s="31"/>
      <c r="P1188" s="31"/>
      <c r="R1188" s="67"/>
      <c r="S1188" s="147" cm="1">
        <f t="array" aca="1" ref="S1188" ca="1">+INDIRECT(S1181)*12</f>
        <v>120000</v>
      </c>
      <c r="T1188" s="147" cm="1">
        <f t="array" aca="1" ref="T1188" ca="1">+INDIRECT(T1181)*12</f>
        <v>120000</v>
      </c>
      <c r="U1188" s="147" cm="1">
        <f t="array" aca="1" ref="U1188" ca="1">+INDIRECT(U1181)*12</f>
        <v>120000</v>
      </c>
      <c r="V1188" s="147" cm="1">
        <f t="array" aca="1" ref="V1188" ca="1">+INDIRECT(V1181)*12</f>
        <v>120000</v>
      </c>
      <c r="W1188" s="147" cm="1">
        <f t="array" aca="1" ref="W1188" ca="1">+INDIRECT(W1181)*12</f>
        <v>120000</v>
      </c>
      <c r="X1188" s="147" cm="1">
        <f t="array" aca="1" ref="X1188" ca="1">+INDIRECT(X1181)*12</f>
        <v>120000</v>
      </c>
      <c r="Y1188" s="147" cm="1">
        <f t="array" aca="1" ref="Y1188" ca="1">+INDIRECT(Y1181)*12</f>
        <v>120000</v>
      </c>
      <c r="Z1188" s="147" cm="1">
        <f t="array" aca="1" ref="Z1188" ca="1">+INDIRECT(Z1181)*12</f>
        <v>120000</v>
      </c>
      <c r="AA1188" s="147" cm="1">
        <f t="array" aca="1" ref="AA1188" ca="1">+INDIRECT(AA1181)*12</f>
        <v>120000</v>
      </c>
      <c r="AB1188" s="147" cm="1">
        <f t="array" aca="1" ref="AB1188" ca="1">+INDIRECT(AB1181)*12</f>
        <v>120000</v>
      </c>
      <c r="AC1188" s="147" cm="1">
        <f t="array" aca="1" ref="AC1188" ca="1">+INDIRECT(AC1181)*12</f>
        <v>120000</v>
      </c>
      <c r="AD1188" s="147" cm="1">
        <f t="array" aca="1" ref="AD1188" ca="1">+INDIRECT(AD1181)*12</f>
        <v>120000</v>
      </c>
      <c r="AE1188" s="147" cm="1">
        <f t="array" aca="1" ref="AE1188" ca="1">+INDIRECT(AE1181)*12</f>
        <v>120000</v>
      </c>
      <c r="AF1188" s="147" cm="1">
        <f t="array" aca="1" ref="AF1188" ca="1">+INDIRECT(AF1181)*12</f>
        <v>120000</v>
      </c>
      <c r="AG1188" s="147" cm="1">
        <f t="array" aca="1" ref="AG1188" ca="1">+INDIRECT(AG1181)*12</f>
        <v>120000</v>
      </c>
      <c r="AH1188" s="147" cm="1">
        <f t="array" aca="1" ref="AH1188" ca="1">+INDIRECT(AH1181)*12</f>
        <v>120000</v>
      </c>
      <c r="AI1188" s="147" cm="1">
        <f t="array" aca="1" ref="AI1188" ca="1">+INDIRECT(AI1181)*12</f>
        <v>120000</v>
      </c>
      <c r="AJ1188" s="147" cm="1">
        <f t="array" aca="1" ref="AJ1188" ca="1">+INDIRECT(AJ1181)*12</f>
        <v>120000</v>
      </c>
      <c r="AK1188" s="147" cm="1">
        <f t="array" aca="1" ref="AK1188" ca="1">+INDIRECT(AK1181)*12</f>
        <v>120000</v>
      </c>
      <c r="AL1188" s="147" cm="1">
        <f t="array" aca="1" ref="AL1188" ca="1">+INDIRECT(AL1181)*12</f>
        <v>120000</v>
      </c>
      <c r="AM1188" s="147" cm="1">
        <f t="array" aca="1" ref="AM1188" ca="1">+INDIRECT(AM1181)*12</f>
        <v>120000</v>
      </c>
      <c r="AN1188" s="147" cm="1">
        <f t="array" aca="1" ref="AN1188" ca="1">+INDIRECT(AN1181)*12</f>
        <v>120000</v>
      </c>
      <c r="AO1188" s="147" cm="1">
        <f t="array" aca="1" ref="AO1188" ca="1">+INDIRECT(AO1181)*12</f>
        <v>120000</v>
      </c>
      <c r="AP1188" s="147" cm="1">
        <f t="array" aca="1" ref="AP1188" ca="1">+INDIRECT(AP1181)*12</f>
        <v>120000</v>
      </c>
      <c r="AQ1188" s="147" cm="1">
        <f t="array" aca="1" ref="AQ1188" ca="1">+INDIRECT(AQ1181)*12</f>
        <v>120000</v>
      </c>
      <c r="AR1188" s="147" cm="1">
        <f t="array" aca="1" ref="AR1188" ca="1">+INDIRECT(AR1181)*12</f>
        <v>120000</v>
      </c>
      <c r="AS1188" s="147" cm="1">
        <f t="array" aca="1" ref="AS1188" ca="1">+INDIRECT(AS1181)*12</f>
        <v>120000</v>
      </c>
      <c r="AT1188" s="147" cm="1">
        <f t="array" aca="1" ref="AT1188" ca="1">+INDIRECT(AT1181)*12</f>
        <v>120000</v>
      </c>
      <c r="AU1188" s="147" cm="1">
        <f t="array" aca="1" ref="AU1188" ca="1">+INDIRECT(AU1181)*12</f>
        <v>120000</v>
      </c>
      <c r="AV1188" s="147" cm="1">
        <f t="array" aca="1" ref="AV1188" ca="1">+INDIRECT(AV1181)*12</f>
        <v>120000</v>
      </c>
      <c r="AW1188" s="147" cm="1">
        <f t="array" aca="1" ref="AW1188" ca="1">+INDIRECT(AW1181)*12</f>
        <v>120000</v>
      </c>
      <c r="AX1188" s="147" cm="1">
        <f t="array" aca="1" ref="AX1188" ca="1">+INDIRECT(AX1181)*12</f>
        <v>120000</v>
      </c>
      <c r="AY1188" s="147" cm="1">
        <f t="array" aca="1" ref="AY1188" ca="1">+INDIRECT(AY1181)*12</f>
        <v>120000</v>
      </c>
      <c r="AZ1188" s="147" cm="1">
        <f t="array" aca="1" ref="AZ1188" ca="1">+INDIRECT(AZ1181)*12</f>
        <v>120000</v>
      </c>
      <c r="BA1188" s="147" cm="1">
        <f t="array" aca="1" ref="BA1188" ca="1">+INDIRECT(BA1181)*12</f>
        <v>120000</v>
      </c>
      <c r="BB1188" s="147" cm="1">
        <f t="array" aca="1" ref="BB1188" ca="1">+INDIRECT(BB1181)*12</f>
        <v>120000</v>
      </c>
      <c r="BC1188" s="147" cm="1">
        <f t="array" aca="1" ref="BC1188" ca="1">+INDIRECT(BC1181)*12</f>
        <v>120000</v>
      </c>
      <c r="BD1188" s="147" cm="1">
        <f t="array" aca="1" ref="BD1188" ca="1">+INDIRECT(BD1181)*12</f>
        <v>120000</v>
      </c>
      <c r="BE1188" s="147" cm="1">
        <f t="array" aca="1" ref="BE1188" ca="1">+INDIRECT(BE1181)*12</f>
        <v>120000</v>
      </c>
      <c r="BF1188" s="147" cm="1">
        <f t="array" aca="1" ref="BF1188" ca="1">+INDIRECT(BF1181)*12</f>
        <v>120000</v>
      </c>
      <c r="BG1188" s="147" cm="1">
        <f t="array" aca="1" ref="BG1188" ca="1">+INDIRECT(BG1181)*12</f>
        <v>120000</v>
      </c>
      <c r="BH1188" s="147" cm="1">
        <f t="array" aca="1" ref="BH1188" ca="1">+INDIRECT(BH1181)*12</f>
        <v>120000</v>
      </c>
      <c r="BI1188" s="147" cm="1">
        <f t="array" aca="1" ref="BI1188" ca="1">+INDIRECT(BI1181)*12</f>
        <v>120000</v>
      </c>
      <c r="BJ1188" s="147" cm="1">
        <f t="array" aca="1" ref="BJ1188" ca="1">+INDIRECT(BJ1181)*12</f>
        <v>120000</v>
      </c>
      <c r="BK1188" s="147" cm="1">
        <f t="array" aca="1" ref="BK1188" ca="1">+INDIRECT(BK1181)*12</f>
        <v>120000</v>
      </c>
      <c r="BL1188" s="147" cm="1">
        <f t="array" aca="1" ref="BL1188" ca="1">+INDIRECT(BL1181)*12</f>
        <v>120000</v>
      </c>
      <c r="BM1188" s="147" cm="1">
        <f t="array" aca="1" ref="BM1188" ca="1">+INDIRECT(BM1181)*12</f>
        <v>120000</v>
      </c>
      <c r="BN1188" s="147" cm="1">
        <f t="array" aca="1" ref="BN1188" ca="1">+INDIRECT(BN1181)*12</f>
        <v>120000</v>
      </c>
      <c r="BO1188" s="147" cm="1">
        <f t="array" aca="1" ref="BO1188" ca="1">+INDIRECT(BO1181)*12</f>
        <v>120000</v>
      </c>
      <c r="BP1188" s="147" cm="1">
        <f t="array" aca="1" ref="BP1188" ca="1">+INDIRECT(BP1181)*12</f>
        <v>120000</v>
      </c>
      <c r="BQ1188" s="147" cm="1">
        <f t="array" aca="1" ref="BQ1188" ca="1">+INDIRECT(BQ1181)*12</f>
        <v>120000</v>
      </c>
      <c r="BR1188" s="147" cm="1">
        <f t="array" aca="1" ref="BR1188" ca="1">+INDIRECT(BR1181)*12</f>
        <v>120000</v>
      </c>
      <c r="BS1188" s="147" cm="1">
        <f t="array" aca="1" ref="BS1188" ca="1">+INDIRECT(BS1181)*12</f>
        <v>120000</v>
      </c>
      <c r="BT1188" s="147" cm="1">
        <f t="array" aca="1" ref="BT1188" ca="1">+INDIRECT(BT1181)*12</f>
        <v>120000</v>
      </c>
      <c r="BU1188" s="147" cm="1">
        <f t="array" aca="1" ref="BU1188" ca="1">+INDIRECT(BU1181)*12</f>
        <v>120000</v>
      </c>
      <c r="BV1188" s="147" cm="1">
        <f t="array" aca="1" ref="BV1188" ca="1">+INDIRECT(BV1181)*12</f>
        <v>120000</v>
      </c>
      <c r="BW1188" s="147" cm="1">
        <f t="array" aca="1" ref="BW1188" ca="1">+INDIRECT(BW1181)*12</f>
        <v>120000</v>
      </c>
      <c r="BX1188" s="147" cm="1">
        <f t="array" aca="1" ref="BX1188" ca="1">+INDIRECT(BX1181)*12</f>
        <v>120000</v>
      </c>
      <c r="BY1188" s="147" cm="1">
        <f t="array" aca="1" ref="BY1188" ca="1">+INDIRECT(BY1181)*12</f>
        <v>120000</v>
      </c>
      <c r="BZ1188" s="147" cm="1">
        <f t="array" aca="1" ref="BZ1188" ca="1">+INDIRECT(BZ1181)*12</f>
        <v>120000</v>
      </c>
      <c r="CA1188" s="147" cm="1">
        <f t="array" aca="1" ref="CA1188" ca="1">+INDIRECT(CA1181)*12</f>
        <v>120000</v>
      </c>
      <c r="CB1188" s="147" cm="1">
        <f t="array" aca="1" ref="CB1188" ca="1">+INDIRECT(CB1181)*12</f>
        <v>120000</v>
      </c>
      <c r="CC1188" s="147" cm="1">
        <f t="array" aca="1" ref="CC1188" ca="1">+INDIRECT(CC1181)*12</f>
        <v>120000</v>
      </c>
      <c r="CD1188" s="147" cm="1">
        <f t="array" aca="1" ref="CD1188" ca="1">+INDIRECT(CD1181)*12</f>
        <v>120000</v>
      </c>
      <c r="CE1188" s="147" cm="1">
        <f t="array" aca="1" ref="CE1188" ca="1">+INDIRECT(CE1181)*12</f>
        <v>120000</v>
      </c>
      <c r="CF1188" s="147" cm="1">
        <f t="array" aca="1" ref="CF1188" ca="1">+INDIRECT(CF1181)*12</f>
        <v>120000</v>
      </c>
      <c r="CG1188" s="147" cm="1">
        <f t="array" aca="1" ref="CG1188" ca="1">+INDIRECT(CG1181)*12</f>
        <v>120000</v>
      </c>
      <c r="CH1188" s="147" cm="1">
        <f t="array" aca="1" ref="CH1188" ca="1">+INDIRECT(CH1181)*12</f>
        <v>120000</v>
      </c>
      <c r="CI1188" s="147" cm="1">
        <f t="array" aca="1" ref="CI1188" ca="1">+INDIRECT(CI1181)*12</f>
        <v>120000</v>
      </c>
      <c r="CJ1188" s="147" cm="1">
        <f t="array" aca="1" ref="CJ1188" ca="1">+INDIRECT(CJ1181)*12</f>
        <v>120000</v>
      </c>
      <c r="CK1188" s="147" cm="1">
        <f t="array" aca="1" ref="CK1188" ca="1">+INDIRECT(CK1181)*12</f>
        <v>120000</v>
      </c>
      <c r="CL1188" s="147" cm="1">
        <f t="array" aca="1" ref="CL1188" ca="1">+INDIRECT(CL1181)*12</f>
        <v>120000</v>
      </c>
      <c r="CM1188" s="147" t="e" cm="1">
        <f t="array" aca="1" ref="CM1188" ca="1">+INDIRECT(CM1181)*12</f>
        <v>#REF!</v>
      </c>
      <c r="CN1188" s="147" t="e" cm="1">
        <f t="array" aca="1" ref="CN1188" ca="1">+INDIRECT(CN1181)*12</f>
        <v>#REF!</v>
      </c>
      <c r="CO1188" s="147" cm="1">
        <f t="array" aca="1" ref="CO1188" ca="1">+INDIRECT(CO1181)*12</f>
        <v>120000</v>
      </c>
      <c r="CP1188" s="147" cm="1">
        <f t="array" aca="1" ref="CP1188" ca="1">+INDIRECT(CP1181)*12</f>
        <v>120000</v>
      </c>
      <c r="CQ1188" s="147" cm="1">
        <f t="array" aca="1" ref="CQ1188" ca="1">+INDIRECT(CQ1181)*12</f>
        <v>120000</v>
      </c>
      <c r="CR1188" s="147" cm="1">
        <f t="array" aca="1" ref="CR1188" ca="1">+INDIRECT(CR1181)*12</f>
        <v>120000</v>
      </c>
      <c r="CS1188" s="147" cm="1">
        <f t="array" aca="1" ref="CS1188" ca="1">+INDIRECT(CS1181)*12</f>
        <v>120000</v>
      </c>
      <c r="CT1188" s="147" cm="1">
        <f t="array" aca="1" ref="CT1188" ca="1">+INDIRECT(CT1181)*12</f>
        <v>120000</v>
      </c>
      <c r="CU1188" s="147" cm="1">
        <f t="array" aca="1" ref="CU1188" ca="1">+INDIRECT(CU1181)*12</f>
        <v>120000</v>
      </c>
      <c r="CV1188" s="147" cm="1">
        <f t="array" aca="1" ref="CV1188" ca="1">+INDIRECT(CV1181)*12</f>
        <v>120000</v>
      </c>
      <c r="CW1188" s="147" cm="1">
        <f t="array" aca="1" ref="CW1188" ca="1">+INDIRECT(CW1181)*12</f>
        <v>120000</v>
      </c>
      <c r="CX1188" s="147" cm="1">
        <f t="array" aca="1" ref="CX1188" ca="1">+INDIRECT(CX1181)*12</f>
        <v>120000</v>
      </c>
      <c r="CY1188" s="147" cm="1">
        <f t="array" aca="1" ref="CY1188" ca="1">+INDIRECT(CY1181)*12</f>
        <v>120000</v>
      </c>
      <c r="CZ1188" s="147" cm="1">
        <f t="array" aca="1" ref="CZ1188" ca="1">+INDIRECT(CZ1181)*12</f>
        <v>120000</v>
      </c>
      <c r="DA1188" s="147" cm="1">
        <f t="array" aca="1" ref="DA1188" ca="1">+INDIRECT(DA1181)*12</f>
        <v>120000</v>
      </c>
      <c r="DB1188" s="147" cm="1">
        <f t="array" aca="1" ref="DB1188" ca="1">+INDIRECT(DB1181)*12</f>
        <v>120000</v>
      </c>
      <c r="DC1188" s="147" cm="1">
        <f t="array" aca="1" ref="DC1188" ca="1">+INDIRECT(DC1181)*12</f>
        <v>120000</v>
      </c>
      <c r="DD1188" s="147" cm="1">
        <f t="array" aca="1" ref="DD1188" ca="1">+INDIRECT(DD1181)*12</f>
        <v>120000</v>
      </c>
      <c r="DE1188" s="147" cm="1">
        <f t="array" aca="1" ref="DE1188" ca="1">+INDIRECT(DE1181)*12</f>
        <v>120000</v>
      </c>
      <c r="DF1188" s="147" cm="1">
        <f t="array" aca="1" ref="DF1188" ca="1">+INDIRECT(DF1181)*12</f>
        <v>120000</v>
      </c>
      <c r="DG1188" s="147" cm="1">
        <f t="array" aca="1" ref="DG1188" ca="1">+INDIRECT(DG1181)*12</f>
        <v>120000</v>
      </c>
      <c r="DH1188" s="147" cm="1">
        <f t="array" aca="1" ref="DH1188" ca="1">+INDIRECT(DH1181)*12</f>
        <v>120000</v>
      </c>
      <c r="DI1188" s="147" cm="1">
        <f t="array" aca="1" ref="DI1188" ca="1">+INDIRECT(DI1181)*12</f>
        <v>120000</v>
      </c>
      <c r="DJ1188" s="147" cm="1">
        <f t="array" aca="1" ref="DJ1188" ca="1">+INDIRECT(DJ1181)*12</f>
        <v>120000</v>
      </c>
      <c r="DK1188" s="147" cm="1">
        <f t="array" aca="1" ref="DK1188" ca="1">+INDIRECT(DK1181)*12</f>
        <v>120000</v>
      </c>
      <c r="DL1188" s="147" cm="1">
        <f t="array" aca="1" ref="DL1188" ca="1">+INDIRECT(DL1181)*12</f>
        <v>120000</v>
      </c>
    </row>
    <row r="1189" spans="1:116" x14ac:dyDescent="0.4">
      <c r="A1189" s="31"/>
      <c r="B1189" t="str">
        <f t="shared" si="1870"/>
        <v>1189 DCSALESQUOTA-S</v>
      </c>
      <c r="C1189" s="31"/>
      <c r="D1189" t="s">
        <v>837</v>
      </c>
      <c r="E1189" s="8" t="str">
        <f t="shared" si="1869"/>
        <v>1189 DCSALESQUOTA-S</v>
      </c>
      <c r="G1189" s="67"/>
      <c r="H1189" s="31"/>
      <c r="I1189" s="73"/>
      <c r="J1189" s="73"/>
      <c r="K1189" s="31"/>
      <c r="L1189" s="31"/>
      <c r="M1189" s="31"/>
      <c r="N1189" s="31"/>
      <c r="O1189" s="31"/>
      <c r="P1189" s="31"/>
      <c r="R1189" s="67"/>
      <c r="S1189" s="156"/>
      <c r="T1189" s="156"/>
      <c r="U1189" s="156"/>
      <c r="V1189" s="156"/>
      <c r="W1189" s="156"/>
      <c r="X1189" s="156"/>
      <c r="Y1189" s="156"/>
      <c r="Z1189" s="156"/>
      <c r="AA1189" s="156"/>
      <c r="AB1189" s="156"/>
      <c r="AC1189" s="156"/>
      <c r="AD1189" s="156"/>
      <c r="AE1189" s="156"/>
      <c r="AF1189" s="156"/>
      <c r="AG1189" s="156"/>
      <c r="AH1189" s="156"/>
      <c r="AI1189" s="156"/>
      <c r="AJ1189" s="156"/>
      <c r="AK1189" s="156"/>
      <c r="AL1189" s="156"/>
      <c r="AM1189" s="156"/>
      <c r="AN1189" s="156"/>
      <c r="AO1189" s="156"/>
      <c r="AP1189" s="156"/>
      <c r="AQ1189" s="156"/>
      <c r="AR1189" s="156"/>
      <c r="AS1189" s="156"/>
      <c r="AT1189" s="156"/>
      <c r="AU1189" s="156"/>
      <c r="AV1189" s="156"/>
      <c r="AW1189" s="156"/>
      <c r="AX1189" s="156"/>
      <c r="AY1189" s="156"/>
      <c r="AZ1189" s="156"/>
      <c r="BA1189" s="156"/>
      <c r="BB1189" s="156"/>
      <c r="BC1189" s="156"/>
      <c r="BD1189" s="156"/>
      <c r="BE1189" s="156"/>
      <c r="BF1189" s="156"/>
      <c r="BG1189" s="156"/>
      <c r="BH1189" s="156"/>
      <c r="BI1189" s="156"/>
      <c r="BJ1189" s="156"/>
      <c r="BK1189" s="156"/>
      <c r="BL1189" s="156"/>
      <c r="BM1189" s="156"/>
      <c r="BN1189" s="156"/>
      <c r="BO1189" s="156"/>
      <c r="BP1189" s="156"/>
      <c r="BQ1189" s="156"/>
      <c r="BR1189" s="156"/>
      <c r="BS1189" s="156"/>
      <c r="BT1189" s="156"/>
      <c r="BU1189" s="156"/>
      <c r="BV1189" s="156"/>
      <c r="BW1189" s="156"/>
      <c r="BX1189" s="156"/>
      <c r="BY1189" s="156"/>
      <c r="BZ1189" s="156"/>
      <c r="CA1189" s="156"/>
      <c r="CB1189" s="156"/>
      <c r="CC1189" s="156"/>
      <c r="CD1189" s="156"/>
      <c r="CE1189" s="156"/>
      <c r="CF1189" s="156"/>
      <c r="CG1189" s="156"/>
      <c r="CH1189" s="156"/>
      <c r="CI1189" s="156"/>
      <c r="CJ1189" s="156"/>
      <c r="CK1189" s="156"/>
      <c r="CL1189" s="156"/>
      <c r="CN1189" s="73"/>
      <c r="CO1189" s="156"/>
      <c r="CP1189" s="156"/>
      <c r="CQ1189" s="156"/>
      <c r="CR1189" s="156"/>
      <c r="CS1189" s="156"/>
      <c r="CT1189" s="156"/>
      <c r="CU1189" s="156"/>
      <c r="CV1189" s="156"/>
      <c r="CW1189" s="156"/>
      <c r="CX1189" s="156"/>
      <c r="CY1189" s="156"/>
      <c r="CZ1189" s="156"/>
      <c r="DA1189" s="156"/>
      <c r="DB1189" s="156"/>
      <c r="DC1189" s="156"/>
      <c r="DD1189" s="156"/>
      <c r="DE1189" s="156"/>
      <c r="DF1189" s="156"/>
      <c r="DG1189" s="156"/>
      <c r="DH1189" s="156"/>
      <c r="DI1189" s="156"/>
      <c r="DJ1189" s="156"/>
      <c r="DK1189" s="156"/>
      <c r="DL1189" s="156"/>
    </row>
    <row r="1190" spans="1:116" x14ac:dyDescent="0.4">
      <c r="A1190" s="31"/>
      <c r="B1190" t="str">
        <f t="shared" si="1870"/>
        <v>1190 DCSALESQUOTA-S</v>
      </c>
      <c r="C1190" s="31"/>
      <c r="D1190" t="s">
        <v>837</v>
      </c>
      <c r="E1190" s="8" t="str">
        <f t="shared" si="1869"/>
        <v>1190 DCSALESQUOTA-S</v>
      </c>
      <c r="G1190" s="95" t="str">
        <f>G1196&amp;":"</f>
        <v>SALESQUOTA Direct Cost - (Primary label):</v>
      </c>
      <c r="H1190" s="31"/>
      <c r="I1190" s="73"/>
      <c r="J1190" s="73"/>
      <c r="K1190" s="31"/>
      <c r="L1190" s="31"/>
      <c r="M1190" s="31"/>
      <c r="N1190" s="31"/>
      <c r="O1190" s="31"/>
      <c r="P1190" s="31"/>
      <c r="R1190" s="67"/>
      <c r="S1190" s="156"/>
      <c r="T1190" s="156"/>
      <c r="U1190" s="156"/>
      <c r="V1190" s="156"/>
      <c r="W1190" s="156"/>
      <c r="X1190" s="156"/>
      <c r="Y1190" s="156"/>
      <c r="Z1190" s="156"/>
      <c r="AA1190" s="156"/>
      <c r="AB1190" s="156"/>
      <c r="AC1190" s="156"/>
      <c r="AD1190" s="156"/>
      <c r="AE1190" s="156"/>
      <c r="AF1190" s="156"/>
      <c r="AG1190" s="156"/>
      <c r="AH1190" s="156"/>
      <c r="AI1190" s="156"/>
      <c r="AJ1190" s="156"/>
      <c r="AK1190" s="156"/>
      <c r="AL1190" s="156"/>
      <c r="AM1190" s="156"/>
      <c r="AN1190" s="156"/>
      <c r="AO1190" s="156"/>
      <c r="AP1190" s="156"/>
      <c r="AQ1190" s="156"/>
      <c r="AR1190" s="156"/>
      <c r="AS1190" s="156"/>
      <c r="AT1190" s="156"/>
      <c r="AU1190" s="156"/>
      <c r="AV1190" s="156"/>
      <c r="AW1190" s="156"/>
      <c r="AX1190" s="156"/>
      <c r="AY1190" s="156"/>
      <c r="AZ1190" s="156"/>
      <c r="BA1190" s="156"/>
      <c r="BB1190" s="156"/>
      <c r="BC1190" s="156"/>
      <c r="BD1190" s="156"/>
      <c r="BE1190" s="156"/>
      <c r="BF1190" s="156"/>
      <c r="BG1190" s="156"/>
      <c r="BH1190" s="156"/>
      <c r="BI1190" s="156"/>
      <c r="BJ1190" s="156"/>
      <c r="BK1190" s="156"/>
      <c r="BL1190" s="156"/>
      <c r="BM1190" s="156"/>
      <c r="BN1190" s="156"/>
      <c r="BO1190" s="156"/>
      <c r="BP1190" s="156"/>
      <c r="BQ1190" s="156"/>
      <c r="BR1190" s="156"/>
      <c r="BS1190" s="156"/>
      <c r="BT1190" s="156"/>
      <c r="BU1190" s="156"/>
      <c r="BV1190" s="156"/>
      <c r="BW1190" s="156"/>
      <c r="BX1190" s="156"/>
      <c r="BY1190" s="156"/>
      <c r="BZ1190" s="156"/>
      <c r="CA1190" s="156"/>
      <c r="CB1190" s="156"/>
      <c r="CC1190" s="156"/>
      <c r="CD1190" s="156"/>
      <c r="CE1190" s="156"/>
      <c r="CF1190" s="156"/>
      <c r="CG1190" s="156"/>
      <c r="CH1190" s="156"/>
      <c r="CI1190" s="156"/>
      <c r="CJ1190" s="156"/>
      <c r="CK1190" s="156"/>
      <c r="CL1190" s="156"/>
      <c r="CN1190" s="73"/>
      <c r="CO1190" s="156"/>
      <c r="CP1190" s="156"/>
      <c r="CQ1190" s="156"/>
      <c r="CR1190" s="156"/>
      <c r="CS1190" s="156"/>
      <c r="CT1190" s="156"/>
      <c r="CU1190" s="156"/>
      <c r="CV1190" s="156"/>
      <c r="CW1190" s="156"/>
      <c r="CX1190" s="156"/>
      <c r="CY1190" s="156"/>
      <c r="CZ1190" s="156"/>
      <c r="DA1190" s="156"/>
      <c r="DB1190" s="156"/>
      <c r="DC1190" s="156"/>
      <c r="DD1190" s="156"/>
      <c r="DE1190" s="156"/>
      <c r="DF1190" s="156"/>
      <c r="DG1190" s="156"/>
      <c r="DH1190" s="156"/>
      <c r="DI1190" s="156"/>
      <c r="DJ1190" s="156"/>
      <c r="DK1190" s="156"/>
      <c r="DL1190" s="156"/>
    </row>
    <row r="1191" spans="1:116" x14ac:dyDescent="0.4">
      <c r="B1191" t="str">
        <f>E1191</f>
        <v>1191 DCSALESQUOTA-S</v>
      </c>
      <c r="D1191" t="s">
        <v>837</v>
      </c>
      <c r="E1191" s="8" t="str">
        <f t="shared" si="1869"/>
        <v>1191 DCSALESQUOTA-S</v>
      </c>
      <c r="G1191" s="145" t="s">
        <v>838</v>
      </c>
      <c r="H1191" s="12"/>
      <c r="I1191" s="60"/>
      <c r="J1191" s="60"/>
      <c r="K1191" s="18">
        <v>800000</v>
      </c>
      <c r="L1191" s="18">
        <v>800000</v>
      </c>
      <c r="M1191" s="18">
        <v>800000</v>
      </c>
      <c r="N1191" s="18">
        <v>800000</v>
      </c>
      <c r="O1191" s="18">
        <v>800000</v>
      </c>
      <c r="P1191" s="18">
        <v>800000</v>
      </c>
      <c r="R1191" s="19"/>
      <c r="S1191" s="147" cm="1">
        <f t="array" ref="S1191">INDEX($K:$P,ROW(),MATCH(S$3,$K$2:$P$2,0))</f>
        <v>800000</v>
      </c>
      <c r="T1191" s="147" cm="1">
        <f t="array" ref="T1191">INDEX($K:$P,ROW(),MATCH(T$3,$K$2:$P$2,0))</f>
        <v>800000</v>
      </c>
      <c r="U1191" s="147" cm="1">
        <f t="array" ref="U1191">INDEX($K:$P,ROW(),MATCH(U$3,$K$2:$P$2,0))</f>
        <v>800000</v>
      </c>
      <c r="V1191" s="147" cm="1">
        <f t="array" ref="V1191">INDEX($K:$P,ROW(),MATCH(V$3,$K$2:$P$2,0))</f>
        <v>800000</v>
      </c>
      <c r="W1191" s="147" cm="1">
        <f t="array" ref="W1191">INDEX($K:$P,ROW(),MATCH(W$3,$K$2:$P$2,0))</f>
        <v>800000</v>
      </c>
      <c r="X1191" s="147" cm="1">
        <f t="array" ref="X1191">INDEX($K:$P,ROW(),MATCH(X$3,$K$2:$P$2,0))</f>
        <v>800000</v>
      </c>
      <c r="Y1191" s="147" cm="1">
        <f t="array" ref="Y1191">INDEX($K:$P,ROW(),MATCH(Y$3,$K$2:$P$2,0))</f>
        <v>800000</v>
      </c>
      <c r="Z1191" s="147" cm="1">
        <f t="array" ref="Z1191">INDEX($K:$P,ROW(),MATCH(Z$3,$K$2:$P$2,0))</f>
        <v>800000</v>
      </c>
      <c r="AA1191" s="147" cm="1">
        <f t="array" ref="AA1191">INDEX($K:$P,ROW(),MATCH(AA$3,$K$2:$P$2,0))</f>
        <v>800000</v>
      </c>
      <c r="AB1191" s="147" cm="1">
        <f t="array" ref="AB1191">INDEX($K:$P,ROW(),MATCH(AB$3,$K$2:$P$2,0))</f>
        <v>800000</v>
      </c>
      <c r="AC1191" s="147" cm="1">
        <f t="array" ref="AC1191">INDEX($K:$P,ROW(),MATCH(AC$3,$K$2:$P$2,0))</f>
        <v>800000</v>
      </c>
      <c r="AD1191" s="147" cm="1">
        <f t="array" ref="AD1191">INDEX($K:$P,ROW(),MATCH(AD$3,$K$2:$P$2,0))</f>
        <v>800000</v>
      </c>
      <c r="AE1191" s="147" cm="1">
        <f t="array" ref="AE1191">INDEX($K:$P,ROW(),MATCH(AE$3,$K$2:$P$2,0))</f>
        <v>800000</v>
      </c>
      <c r="AF1191" s="147" cm="1">
        <f t="array" ref="AF1191">INDEX($K:$P,ROW(),MATCH(AF$3,$K$2:$P$2,0))</f>
        <v>800000</v>
      </c>
      <c r="AG1191" s="147" cm="1">
        <f t="array" ref="AG1191">INDEX($K:$P,ROW(),MATCH(AG$3,$K$2:$P$2,0))</f>
        <v>800000</v>
      </c>
      <c r="AH1191" s="147" cm="1">
        <f t="array" ref="AH1191">INDEX($K:$P,ROW(),MATCH(AH$3,$K$2:$P$2,0))</f>
        <v>800000</v>
      </c>
      <c r="AI1191" s="147" cm="1">
        <f t="array" ref="AI1191">INDEX($K:$P,ROW(),MATCH(AI$3,$K$2:$P$2,0))</f>
        <v>800000</v>
      </c>
      <c r="AJ1191" s="147" cm="1">
        <f t="array" ref="AJ1191">INDEX($K:$P,ROW(),MATCH(AJ$3,$K$2:$P$2,0))</f>
        <v>800000</v>
      </c>
      <c r="AK1191" s="147" cm="1">
        <f t="array" ref="AK1191">INDEX($K:$P,ROW(),MATCH(AK$3,$K$2:$P$2,0))</f>
        <v>800000</v>
      </c>
      <c r="AL1191" s="147" cm="1">
        <f t="array" ref="AL1191">INDEX($K:$P,ROW(),MATCH(AL$3,$K$2:$P$2,0))</f>
        <v>800000</v>
      </c>
      <c r="AM1191" s="147" cm="1">
        <f t="array" ref="AM1191">INDEX($K:$P,ROW(),MATCH(AM$3,$K$2:$P$2,0))</f>
        <v>800000</v>
      </c>
      <c r="AN1191" s="147" cm="1">
        <f t="array" ref="AN1191">INDEX($K:$P,ROW(),MATCH(AN$3,$K$2:$P$2,0))</f>
        <v>800000</v>
      </c>
      <c r="AO1191" s="147" cm="1">
        <f t="array" ref="AO1191">INDEX($K:$P,ROW(),MATCH(AO$3,$K$2:$P$2,0))</f>
        <v>800000</v>
      </c>
      <c r="AP1191" s="147" cm="1">
        <f t="array" ref="AP1191">INDEX($K:$P,ROW(),MATCH(AP$3,$K$2:$P$2,0))</f>
        <v>800000</v>
      </c>
      <c r="AQ1191" s="147" cm="1">
        <f t="array" ref="AQ1191">INDEX($K:$P,ROW(),MATCH(AQ$3,$K$2:$P$2,0))</f>
        <v>800000</v>
      </c>
      <c r="AR1191" s="147" cm="1">
        <f t="array" ref="AR1191">INDEX($K:$P,ROW(),MATCH(AR$3,$K$2:$P$2,0))</f>
        <v>800000</v>
      </c>
      <c r="AS1191" s="147" cm="1">
        <f t="array" ref="AS1191">INDEX($K:$P,ROW(),MATCH(AS$3,$K$2:$P$2,0))</f>
        <v>800000</v>
      </c>
      <c r="AT1191" s="147" cm="1">
        <f t="array" ref="AT1191">INDEX($K:$P,ROW(),MATCH(AT$3,$K$2:$P$2,0))</f>
        <v>800000</v>
      </c>
      <c r="AU1191" s="147" cm="1">
        <f t="array" ref="AU1191">INDEX($K:$P,ROW(),MATCH(AU$3,$K$2:$P$2,0))</f>
        <v>800000</v>
      </c>
      <c r="AV1191" s="147" cm="1">
        <f t="array" ref="AV1191">INDEX($K:$P,ROW(),MATCH(AV$3,$K$2:$P$2,0))</f>
        <v>800000</v>
      </c>
      <c r="AW1191" s="147" cm="1">
        <f t="array" ref="AW1191">INDEX($K:$P,ROW(),MATCH(AW$3,$K$2:$P$2,0))</f>
        <v>800000</v>
      </c>
      <c r="AX1191" s="147" cm="1">
        <f t="array" ref="AX1191">INDEX($K:$P,ROW(),MATCH(AX$3,$K$2:$P$2,0))</f>
        <v>800000</v>
      </c>
      <c r="AY1191" s="147" cm="1">
        <f t="array" ref="AY1191">INDEX($K:$P,ROW(),MATCH(AY$3,$K$2:$P$2,0))</f>
        <v>800000</v>
      </c>
      <c r="AZ1191" s="147" cm="1">
        <f t="array" ref="AZ1191">INDEX($K:$P,ROW(),MATCH(AZ$3,$K$2:$P$2,0))</f>
        <v>800000</v>
      </c>
      <c r="BA1191" s="147" cm="1">
        <f t="array" ref="BA1191">INDEX($K:$P,ROW(),MATCH(BA$3,$K$2:$P$2,0))</f>
        <v>800000</v>
      </c>
      <c r="BB1191" s="147" cm="1">
        <f t="array" ref="BB1191">INDEX($K:$P,ROW(),MATCH(BB$3,$K$2:$P$2,0))</f>
        <v>800000</v>
      </c>
      <c r="BC1191" s="147" cm="1">
        <f t="array" ref="BC1191">INDEX($K:$P,ROW(),MATCH(BC$3,$K$2:$P$2,0))</f>
        <v>800000</v>
      </c>
      <c r="BD1191" s="147" cm="1">
        <f t="array" ref="BD1191">INDEX($K:$P,ROW(),MATCH(BD$3,$K$2:$P$2,0))</f>
        <v>800000</v>
      </c>
      <c r="BE1191" s="147" cm="1">
        <f t="array" ref="BE1191">INDEX($K:$P,ROW(),MATCH(BE$3,$K$2:$P$2,0))</f>
        <v>800000</v>
      </c>
      <c r="BF1191" s="147" cm="1">
        <f t="array" ref="BF1191">INDEX($K:$P,ROW(),MATCH(BF$3,$K$2:$P$2,0))</f>
        <v>800000</v>
      </c>
      <c r="BG1191" s="147" cm="1">
        <f t="array" ref="BG1191">INDEX($K:$P,ROW(),MATCH(BG$3,$K$2:$P$2,0))</f>
        <v>800000</v>
      </c>
      <c r="BH1191" s="147" cm="1">
        <f t="array" ref="BH1191">INDEX($K:$P,ROW(),MATCH(BH$3,$K$2:$P$2,0))</f>
        <v>800000</v>
      </c>
      <c r="BI1191" s="147" cm="1">
        <f t="array" ref="BI1191">INDEX($K:$P,ROW(),MATCH(BI$3,$K$2:$P$2,0))</f>
        <v>800000</v>
      </c>
      <c r="BJ1191" s="147" cm="1">
        <f t="array" ref="BJ1191">INDEX($K:$P,ROW(),MATCH(BJ$3,$K$2:$P$2,0))</f>
        <v>800000</v>
      </c>
      <c r="BK1191" s="147" cm="1">
        <f t="array" ref="BK1191">INDEX($K:$P,ROW(),MATCH(BK$3,$K$2:$P$2,0))</f>
        <v>800000</v>
      </c>
      <c r="BL1191" s="147" cm="1">
        <f t="array" ref="BL1191">INDEX($K:$P,ROW(),MATCH(BL$3,$K$2:$P$2,0))</f>
        <v>800000</v>
      </c>
      <c r="BM1191" s="147" cm="1">
        <f t="array" ref="BM1191">INDEX($K:$P,ROW(),MATCH(BM$3,$K$2:$P$2,0))</f>
        <v>800000</v>
      </c>
      <c r="BN1191" s="147" cm="1">
        <f t="array" ref="BN1191">INDEX($K:$P,ROW(),MATCH(BN$3,$K$2:$P$2,0))</f>
        <v>800000</v>
      </c>
      <c r="BO1191" s="147" cm="1">
        <f t="array" ref="BO1191">INDEX($K:$P,ROW(),MATCH(BO$3,$K$2:$P$2,0))</f>
        <v>800000</v>
      </c>
      <c r="BP1191" s="147" cm="1">
        <f t="array" ref="BP1191">INDEX($K:$P,ROW(),MATCH(BP$3,$K$2:$P$2,0))</f>
        <v>800000</v>
      </c>
      <c r="BQ1191" s="147" cm="1">
        <f t="array" ref="BQ1191">INDEX($K:$P,ROW(),MATCH(BQ$3,$K$2:$P$2,0))</f>
        <v>800000</v>
      </c>
      <c r="BR1191" s="147" cm="1">
        <f t="array" ref="BR1191">INDEX($K:$P,ROW(),MATCH(BR$3,$K$2:$P$2,0))</f>
        <v>800000</v>
      </c>
      <c r="BS1191" s="147" cm="1">
        <f t="array" ref="BS1191">INDEX($K:$P,ROW(),MATCH(BS$3,$K$2:$P$2,0))</f>
        <v>800000</v>
      </c>
      <c r="BT1191" s="147" cm="1">
        <f t="array" ref="BT1191">INDEX($K:$P,ROW(),MATCH(BT$3,$K$2:$P$2,0))</f>
        <v>800000</v>
      </c>
      <c r="BU1191" s="147" cm="1">
        <f t="array" ref="BU1191">INDEX($K:$P,ROW(),MATCH(BU$3,$K$2:$P$2,0))</f>
        <v>800000</v>
      </c>
      <c r="BV1191" s="147" cm="1">
        <f t="array" ref="BV1191">INDEX($K:$P,ROW(),MATCH(BV$3,$K$2:$P$2,0))</f>
        <v>800000</v>
      </c>
      <c r="BW1191" s="147" cm="1">
        <f t="array" ref="BW1191">INDEX($K:$P,ROW(),MATCH(BW$3,$K$2:$P$2,0))</f>
        <v>800000</v>
      </c>
      <c r="BX1191" s="147" cm="1">
        <f t="array" ref="BX1191">INDEX($K:$P,ROW(),MATCH(BX$3,$K$2:$P$2,0))</f>
        <v>800000</v>
      </c>
      <c r="BY1191" s="147" cm="1">
        <f t="array" ref="BY1191">INDEX($K:$P,ROW(),MATCH(BY$3,$K$2:$P$2,0))</f>
        <v>800000</v>
      </c>
      <c r="BZ1191" s="147" cm="1">
        <f t="array" ref="BZ1191">INDEX($K:$P,ROW(),MATCH(BZ$3,$K$2:$P$2,0))</f>
        <v>800000</v>
      </c>
      <c r="CA1191" s="147" cm="1">
        <f t="array" ref="CA1191">INDEX($K:$P,ROW(),MATCH(CA$3,$K$2:$P$2,0))</f>
        <v>800000</v>
      </c>
      <c r="CB1191" s="147" cm="1">
        <f t="array" ref="CB1191">INDEX($K:$P,ROW(),MATCH(CB$3,$K$2:$P$2,0))</f>
        <v>800000</v>
      </c>
      <c r="CC1191" s="147" cm="1">
        <f t="array" ref="CC1191">INDEX($K:$P,ROW(),MATCH(CC$3,$K$2:$P$2,0))</f>
        <v>800000</v>
      </c>
      <c r="CD1191" s="147" cm="1">
        <f t="array" ref="CD1191">INDEX($K:$P,ROW(),MATCH(CD$3,$K$2:$P$2,0))</f>
        <v>800000</v>
      </c>
      <c r="CE1191" s="147" cm="1">
        <f t="array" ref="CE1191">INDEX($K:$P,ROW(),MATCH(CE$3,$K$2:$P$2,0))</f>
        <v>800000</v>
      </c>
      <c r="CF1191" s="147" cm="1">
        <f t="array" ref="CF1191">INDEX($K:$P,ROW(),MATCH(CF$3,$K$2:$P$2,0))</f>
        <v>800000</v>
      </c>
      <c r="CG1191" s="147" cm="1">
        <f t="array" ref="CG1191">INDEX($K:$P,ROW(),MATCH(CG$3,$K$2:$P$2,0))</f>
        <v>800000</v>
      </c>
      <c r="CH1191" s="147" cm="1">
        <f t="array" ref="CH1191">INDEX($K:$P,ROW(),MATCH(CH$3,$K$2:$P$2,0))</f>
        <v>800000</v>
      </c>
      <c r="CI1191" s="147" cm="1">
        <f t="array" ref="CI1191">INDEX($K:$P,ROW(),MATCH(CI$3,$K$2:$P$2,0))</f>
        <v>800000</v>
      </c>
      <c r="CJ1191" s="147" cm="1">
        <f t="array" ref="CJ1191">INDEX($K:$P,ROW(),MATCH(CJ$3,$K$2:$P$2,0))</f>
        <v>800000</v>
      </c>
      <c r="CK1191" s="147" cm="1">
        <f t="array" ref="CK1191">INDEX($K:$P,ROW(),MATCH(CK$3,$K$2:$P$2,0))</f>
        <v>800000</v>
      </c>
      <c r="CL1191" s="147" cm="1">
        <f t="array" ref="CL1191">INDEX($K:$P,ROW(),MATCH(CL$3,$K$2:$P$2,0))</f>
        <v>800000</v>
      </c>
      <c r="CN1191" s="60"/>
      <c r="CO1191" s="147" t="e" cm="1">
        <f t="array" ref="CO1191">INDEX($K:$P,ROW(),MATCH(CO$3,$K$2:$P$2,0))</f>
        <v>#N/A</v>
      </c>
      <c r="CP1191" s="147" t="e" cm="1">
        <f t="array" ref="CP1191">INDEX($K:$P,ROW(),MATCH(CP$3,$K$2:$P$2,0))</f>
        <v>#N/A</v>
      </c>
      <c r="CQ1191" s="147" t="e" cm="1">
        <f t="array" ref="CQ1191">INDEX($K:$P,ROW(),MATCH(CQ$3,$K$2:$P$2,0))</f>
        <v>#N/A</v>
      </c>
      <c r="CR1191" s="147" t="e" cm="1">
        <f t="array" ref="CR1191">INDEX($K:$P,ROW(),MATCH(CR$3,$K$2:$P$2,0))</f>
        <v>#N/A</v>
      </c>
      <c r="CS1191" s="147" t="e" cm="1">
        <f t="array" ref="CS1191">INDEX($K:$P,ROW(),MATCH(CS$3,$K$2:$P$2,0))</f>
        <v>#N/A</v>
      </c>
      <c r="CT1191" s="147" t="e" cm="1">
        <f t="array" ref="CT1191">INDEX($K:$P,ROW(),MATCH(CT$3,$K$2:$P$2,0))</f>
        <v>#N/A</v>
      </c>
      <c r="CU1191" s="147" t="e" cm="1">
        <f t="array" ref="CU1191">INDEX($K:$P,ROW(),MATCH(CU$3,$K$2:$P$2,0))</f>
        <v>#N/A</v>
      </c>
      <c r="CV1191" s="147" t="e" cm="1">
        <f t="array" ref="CV1191">INDEX($K:$P,ROW(),MATCH(CV$3,$K$2:$P$2,0))</f>
        <v>#N/A</v>
      </c>
      <c r="CW1191" s="147" t="e" cm="1">
        <f t="array" ref="CW1191">INDEX($K:$P,ROW(),MATCH(CW$3,$K$2:$P$2,0))</f>
        <v>#N/A</v>
      </c>
      <c r="CX1191" s="147" t="e" cm="1">
        <f t="array" ref="CX1191">INDEX($K:$P,ROW(),MATCH(CX$3,$K$2:$P$2,0))</f>
        <v>#N/A</v>
      </c>
      <c r="CY1191" s="147" t="e" cm="1">
        <f t="array" ref="CY1191">INDEX($K:$P,ROW(),MATCH(CY$3,$K$2:$P$2,0))</f>
        <v>#N/A</v>
      </c>
      <c r="CZ1191" s="147" t="e" cm="1">
        <f t="array" ref="CZ1191">INDEX($K:$P,ROW(),MATCH(CZ$3,$K$2:$P$2,0))</f>
        <v>#N/A</v>
      </c>
      <c r="DA1191" s="147" t="e" cm="1">
        <f t="array" ref="DA1191">INDEX($K:$P,ROW(),MATCH(DA$3,$K$2:$P$2,0))</f>
        <v>#N/A</v>
      </c>
      <c r="DB1191" s="147" t="e" cm="1">
        <f t="array" ref="DB1191">INDEX($K:$P,ROW(),MATCH(DB$3,$K$2:$P$2,0))</f>
        <v>#N/A</v>
      </c>
      <c r="DC1191" s="147" t="e" cm="1">
        <f t="array" ref="DC1191">INDEX($K:$P,ROW(),MATCH(DC$3,$K$2:$P$2,0))</f>
        <v>#N/A</v>
      </c>
      <c r="DD1191" s="147" t="e" cm="1">
        <f t="array" ref="DD1191">INDEX($K:$P,ROW(),MATCH(DD$3,$K$2:$P$2,0))</f>
        <v>#N/A</v>
      </c>
      <c r="DE1191" s="147" t="e" cm="1">
        <f t="array" ref="DE1191">INDEX($K:$P,ROW(),MATCH(DE$3,$K$2:$P$2,0))</f>
        <v>#N/A</v>
      </c>
      <c r="DF1191" s="147" t="e" cm="1">
        <f t="array" ref="DF1191">INDEX($K:$P,ROW(),MATCH(DF$3,$K$2:$P$2,0))</f>
        <v>#N/A</v>
      </c>
      <c r="DG1191" s="147" t="e" cm="1">
        <f t="array" ref="DG1191">INDEX($K:$P,ROW(),MATCH(DG$3,$K$2:$P$2,0))</f>
        <v>#N/A</v>
      </c>
      <c r="DH1191" s="147" t="e" cm="1">
        <f t="array" ref="DH1191">INDEX($K:$P,ROW(),MATCH(DH$3,$K$2:$P$2,0))</f>
        <v>#N/A</v>
      </c>
      <c r="DI1191" s="147" t="e" cm="1">
        <f t="array" ref="DI1191">INDEX($K:$P,ROW(),MATCH(DI$3,$K$2:$P$2,0))</f>
        <v>#N/A</v>
      </c>
      <c r="DJ1191" s="147" t="e" cm="1">
        <f t="array" ref="DJ1191">INDEX($K:$P,ROW(),MATCH(DJ$3,$K$2:$P$2,0))</f>
        <v>#N/A</v>
      </c>
      <c r="DK1191" s="147" t="e" cm="1">
        <f t="array" ref="DK1191">INDEX($K:$P,ROW(),MATCH(DK$3,$K$2:$P$2,0))</f>
        <v>#N/A</v>
      </c>
      <c r="DL1191" s="147" t="e" cm="1">
        <f t="array" ref="DL1191">INDEX($K:$P,ROW(),MATCH(DL$3,$K$2:$P$2,0))</f>
        <v>#N/A</v>
      </c>
    </row>
    <row r="1192" spans="1:116" x14ac:dyDescent="0.4">
      <c r="B1192" t="str">
        <f t="shared" ref="B1192:B1195" si="1871">E1192</f>
        <v>1192 DCSALESQUOTA-S</v>
      </c>
      <c r="D1192" t="s">
        <v>837</v>
      </c>
      <c r="E1192" s="8" t="str">
        <f t="shared" si="1869"/>
        <v>1192 DCSALESQUOTA-S</v>
      </c>
      <c r="G1192" s="145" t="s">
        <v>839</v>
      </c>
      <c r="H1192" s="12"/>
      <c r="I1192" s="60"/>
      <c r="J1192" s="60"/>
      <c r="K1192" s="166">
        <v>0.8</v>
      </c>
      <c r="L1192" s="166">
        <v>0.8</v>
      </c>
      <c r="M1192" s="166">
        <v>0.8</v>
      </c>
      <c r="N1192" s="166">
        <v>0.8</v>
      </c>
      <c r="O1192" s="166">
        <v>0.8</v>
      </c>
      <c r="P1192" s="166">
        <v>0.8</v>
      </c>
      <c r="R1192" s="19"/>
      <c r="S1192" s="150" cm="1">
        <f t="array" ref="S1192">INDEX($K:$P,ROW(),MATCH(S$3,$K$2:$P$2,0))</f>
        <v>0.8</v>
      </c>
      <c r="T1192" s="150" cm="1">
        <f t="array" ref="T1192">INDEX($K:$P,ROW(),MATCH(T$3,$K$2:$P$2,0))</f>
        <v>0.8</v>
      </c>
      <c r="U1192" s="150" cm="1">
        <f t="array" ref="U1192">INDEX($K:$P,ROW(),MATCH(U$3,$K$2:$P$2,0))</f>
        <v>0.8</v>
      </c>
      <c r="V1192" s="150" cm="1">
        <f t="array" ref="V1192">INDEX($K:$P,ROW(),MATCH(V$3,$K$2:$P$2,0))</f>
        <v>0.8</v>
      </c>
      <c r="W1192" s="150" cm="1">
        <f t="array" ref="W1192">INDEX($K:$P,ROW(),MATCH(W$3,$K$2:$P$2,0))</f>
        <v>0.8</v>
      </c>
      <c r="X1192" s="150" cm="1">
        <f t="array" ref="X1192">INDEX($K:$P,ROW(),MATCH(X$3,$K$2:$P$2,0))</f>
        <v>0.8</v>
      </c>
      <c r="Y1192" s="150" cm="1">
        <f t="array" ref="Y1192">INDEX($K:$P,ROW(),MATCH(Y$3,$K$2:$P$2,0))</f>
        <v>0.8</v>
      </c>
      <c r="Z1192" s="150" cm="1">
        <f t="array" ref="Z1192">INDEX($K:$P,ROW(),MATCH(Z$3,$K$2:$P$2,0))</f>
        <v>0.8</v>
      </c>
      <c r="AA1192" s="150" cm="1">
        <f t="array" ref="AA1192">INDEX($K:$P,ROW(),MATCH(AA$3,$K$2:$P$2,0))</f>
        <v>0.8</v>
      </c>
      <c r="AB1192" s="150" cm="1">
        <f t="array" ref="AB1192">INDEX($K:$P,ROW(),MATCH(AB$3,$K$2:$P$2,0))</f>
        <v>0.8</v>
      </c>
      <c r="AC1192" s="150" cm="1">
        <f t="array" ref="AC1192">INDEX($K:$P,ROW(),MATCH(AC$3,$K$2:$P$2,0))</f>
        <v>0.8</v>
      </c>
      <c r="AD1192" s="150" cm="1">
        <f t="array" ref="AD1192">INDEX($K:$P,ROW(),MATCH(AD$3,$K$2:$P$2,0))</f>
        <v>0.8</v>
      </c>
      <c r="AE1192" s="150" cm="1">
        <f t="array" ref="AE1192">INDEX($K:$P,ROW(),MATCH(AE$3,$K$2:$P$2,0))</f>
        <v>0.8</v>
      </c>
      <c r="AF1192" s="150" cm="1">
        <f t="array" ref="AF1192">INDEX($K:$P,ROW(),MATCH(AF$3,$K$2:$P$2,0))</f>
        <v>0.8</v>
      </c>
      <c r="AG1192" s="150" cm="1">
        <f t="array" ref="AG1192">INDEX($K:$P,ROW(),MATCH(AG$3,$K$2:$P$2,0))</f>
        <v>0.8</v>
      </c>
      <c r="AH1192" s="150" cm="1">
        <f t="array" ref="AH1192">INDEX($K:$P,ROW(),MATCH(AH$3,$K$2:$P$2,0))</f>
        <v>0.8</v>
      </c>
      <c r="AI1192" s="150" cm="1">
        <f t="array" ref="AI1192">INDEX($K:$P,ROW(),MATCH(AI$3,$K$2:$P$2,0))</f>
        <v>0.8</v>
      </c>
      <c r="AJ1192" s="150" cm="1">
        <f t="array" ref="AJ1192">INDEX($K:$P,ROW(),MATCH(AJ$3,$K$2:$P$2,0))</f>
        <v>0.8</v>
      </c>
      <c r="AK1192" s="150" cm="1">
        <f t="array" ref="AK1192">INDEX($K:$P,ROW(),MATCH(AK$3,$K$2:$P$2,0))</f>
        <v>0.8</v>
      </c>
      <c r="AL1192" s="150" cm="1">
        <f t="array" ref="AL1192">INDEX($K:$P,ROW(),MATCH(AL$3,$K$2:$P$2,0))</f>
        <v>0.8</v>
      </c>
      <c r="AM1192" s="150" cm="1">
        <f t="array" ref="AM1192">INDEX($K:$P,ROW(),MATCH(AM$3,$K$2:$P$2,0))</f>
        <v>0.8</v>
      </c>
      <c r="AN1192" s="150" cm="1">
        <f t="array" ref="AN1192">INDEX($K:$P,ROW(),MATCH(AN$3,$K$2:$P$2,0))</f>
        <v>0.8</v>
      </c>
      <c r="AO1192" s="150" cm="1">
        <f t="array" ref="AO1192">INDEX($K:$P,ROW(),MATCH(AO$3,$K$2:$P$2,0))</f>
        <v>0.8</v>
      </c>
      <c r="AP1192" s="150" cm="1">
        <f t="array" ref="AP1192">INDEX($K:$P,ROW(),MATCH(AP$3,$K$2:$P$2,0))</f>
        <v>0.8</v>
      </c>
      <c r="AQ1192" s="150" cm="1">
        <f t="array" ref="AQ1192">INDEX($K:$P,ROW(),MATCH(AQ$3,$K$2:$P$2,0))</f>
        <v>0.8</v>
      </c>
      <c r="AR1192" s="150" cm="1">
        <f t="array" ref="AR1192">INDEX($K:$P,ROW(),MATCH(AR$3,$K$2:$P$2,0))</f>
        <v>0.8</v>
      </c>
      <c r="AS1192" s="150" cm="1">
        <f t="array" ref="AS1192">INDEX($K:$P,ROW(),MATCH(AS$3,$K$2:$P$2,0))</f>
        <v>0.8</v>
      </c>
      <c r="AT1192" s="150" cm="1">
        <f t="array" ref="AT1192">INDEX($K:$P,ROW(),MATCH(AT$3,$K$2:$P$2,0))</f>
        <v>0.8</v>
      </c>
      <c r="AU1192" s="150" cm="1">
        <f t="array" ref="AU1192">INDEX($K:$P,ROW(),MATCH(AU$3,$K$2:$P$2,0))</f>
        <v>0.8</v>
      </c>
      <c r="AV1192" s="150" cm="1">
        <f t="array" ref="AV1192">INDEX($K:$P,ROW(),MATCH(AV$3,$K$2:$P$2,0))</f>
        <v>0.8</v>
      </c>
      <c r="AW1192" s="150" cm="1">
        <f t="array" ref="AW1192">INDEX($K:$P,ROW(),MATCH(AW$3,$K$2:$P$2,0))</f>
        <v>0.8</v>
      </c>
      <c r="AX1192" s="150" cm="1">
        <f t="array" ref="AX1192">INDEX($K:$P,ROW(),MATCH(AX$3,$K$2:$P$2,0))</f>
        <v>0.8</v>
      </c>
      <c r="AY1192" s="150" cm="1">
        <f t="array" ref="AY1192">INDEX($K:$P,ROW(),MATCH(AY$3,$K$2:$P$2,0))</f>
        <v>0.8</v>
      </c>
      <c r="AZ1192" s="150" cm="1">
        <f t="array" ref="AZ1192">INDEX($K:$P,ROW(),MATCH(AZ$3,$K$2:$P$2,0))</f>
        <v>0.8</v>
      </c>
      <c r="BA1192" s="150" cm="1">
        <f t="array" ref="BA1192">INDEX($K:$P,ROW(),MATCH(BA$3,$K$2:$P$2,0))</f>
        <v>0.8</v>
      </c>
      <c r="BB1192" s="150" cm="1">
        <f t="array" ref="BB1192">INDEX($K:$P,ROW(),MATCH(BB$3,$K$2:$P$2,0))</f>
        <v>0.8</v>
      </c>
      <c r="BC1192" s="150" cm="1">
        <f t="array" ref="BC1192">INDEX($K:$P,ROW(),MATCH(BC$3,$K$2:$P$2,0))</f>
        <v>0.8</v>
      </c>
      <c r="BD1192" s="150" cm="1">
        <f t="array" ref="BD1192">INDEX($K:$P,ROW(),MATCH(BD$3,$K$2:$P$2,0))</f>
        <v>0.8</v>
      </c>
      <c r="BE1192" s="150" cm="1">
        <f t="array" ref="BE1192">INDEX($K:$P,ROW(),MATCH(BE$3,$K$2:$P$2,0))</f>
        <v>0.8</v>
      </c>
      <c r="BF1192" s="150" cm="1">
        <f t="array" ref="BF1192">INDEX($K:$P,ROW(),MATCH(BF$3,$K$2:$P$2,0))</f>
        <v>0.8</v>
      </c>
      <c r="BG1192" s="150" cm="1">
        <f t="array" ref="BG1192">INDEX($K:$P,ROW(),MATCH(BG$3,$K$2:$P$2,0))</f>
        <v>0.8</v>
      </c>
      <c r="BH1192" s="150" cm="1">
        <f t="array" ref="BH1192">INDEX($K:$P,ROW(),MATCH(BH$3,$K$2:$P$2,0))</f>
        <v>0.8</v>
      </c>
      <c r="BI1192" s="150" cm="1">
        <f t="array" ref="BI1192">INDEX($K:$P,ROW(),MATCH(BI$3,$K$2:$P$2,0))</f>
        <v>0.8</v>
      </c>
      <c r="BJ1192" s="150" cm="1">
        <f t="array" ref="BJ1192">INDEX($K:$P,ROW(),MATCH(BJ$3,$K$2:$P$2,0))</f>
        <v>0.8</v>
      </c>
      <c r="BK1192" s="150" cm="1">
        <f t="array" ref="BK1192">INDEX($K:$P,ROW(),MATCH(BK$3,$K$2:$P$2,0))</f>
        <v>0.8</v>
      </c>
      <c r="BL1192" s="150" cm="1">
        <f t="array" ref="BL1192">INDEX($K:$P,ROW(),MATCH(BL$3,$K$2:$P$2,0))</f>
        <v>0.8</v>
      </c>
      <c r="BM1192" s="150" cm="1">
        <f t="array" ref="BM1192">INDEX($K:$P,ROW(),MATCH(BM$3,$K$2:$P$2,0))</f>
        <v>0.8</v>
      </c>
      <c r="BN1192" s="150" cm="1">
        <f t="array" ref="BN1192">INDEX($K:$P,ROW(),MATCH(BN$3,$K$2:$P$2,0))</f>
        <v>0.8</v>
      </c>
      <c r="BO1192" s="150" cm="1">
        <f t="array" ref="BO1192">INDEX($K:$P,ROW(),MATCH(BO$3,$K$2:$P$2,0))</f>
        <v>0.8</v>
      </c>
      <c r="BP1192" s="150" cm="1">
        <f t="array" ref="BP1192">INDEX($K:$P,ROW(),MATCH(BP$3,$K$2:$P$2,0))</f>
        <v>0.8</v>
      </c>
      <c r="BQ1192" s="150" cm="1">
        <f t="array" ref="BQ1192">INDEX($K:$P,ROW(),MATCH(BQ$3,$K$2:$P$2,0))</f>
        <v>0.8</v>
      </c>
      <c r="BR1192" s="150" cm="1">
        <f t="array" ref="BR1192">INDEX($K:$P,ROW(),MATCH(BR$3,$K$2:$P$2,0))</f>
        <v>0.8</v>
      </c>
      <c r="BS1192" s="150" cm="1">
        <f t="array" ref="BS1192">INDEX($K:$P,ROW(),MATCH(BS$3,$K$2:$P$2,0))</f>
        <v>0.8</v>
      </c>
      <c r="BT1192" s="150" cm="1">
        <f t="array" ref="BT1192">INDEX($K:$P,ROW(),MATCH(BT$3,$K$2:$P$2,0))</f>
        <v>0.8</v>
      </c>
      <c r="BU1192" s="150" cm="1">
        <f t="array" ref="BU1192">INDEX($K:$P,ROW(),MATCH(BU$3,$K$2:$P$2,0))</f>
        <v>0.8</v>
      </c>
      <c r="BV1192" s="150" cm="1">
        <f t="array" ref="BV1192">INDEX($K:$P,ROW(),MATCH(BV$3,$K$2:$P$2,0))</f>
        <v>0.8</v>
      </c>
      <c r="BW1192" s="150" cm="1">
        <f t="array" ref="BW1192">INDEX($K:$P,ROW(),MATCH(BW$3,$K$2:$P$2,0))</f>
        <v>0.8</v>
      </c>
      <c r="BX1192" s="150" cm="1">
        <f t="array" ref="BX1192">INDEX($K:$P,ROW(),MATCH(BX$3,$K$2:$P$2,0))</f>
        <v>0.8</v>
      </c>
      <c r="BY1192" s="150" cm="1">
        <f t="array" ref="BY1192">INDEX($K:$P,ROW(),MATCH(BY$3,$K$2:$P$2,0))</f>
        <v>0.8</v>
      </c>
      <c r="BZ1192" s="150" cm="1">
        <f t="array" ref="BZ1192">INDEX($K:$P,ROW(),MATCH(BZ$3,$K$2:$P$2,0))</f>
        <v>0.8</v>
      </c>
      <c r="CA1192" s="150" cm="1">
        <f t="array" ref="CA1192">INDEX($K:$P,ROW(),MATCH(CA$3,$K$2:$P$2,0))</f>
        <v>0.8</v>
      </c>
      <c r="CB1192" s="150" cm="1">
        <f t="array" ref="CB1192">INDEX($K:$P,ROW(),MATCH(CB$3,$K$2:$P$2,0))</f>
        <v>0.8</v>
      </c>
      <c r="CC1192" s="150" cm="1">
        <f t="array" ref="CC1192">INDEX($K:$P,ROW(),MATCH(CC$3,$K$2:$P$2,0))</f>
        <v>0.8</v>
      </c>
      <c r="CD1192" s="150" cm="1">
        <f t="array" ref="CD1192">INDEX($K:$P,ROW(),MATCH(CD$3,$K$2:$P$2,0))</f>
        <v>0.8</v>
      </c>
      <c r="CE1192" s="150" cm="1">
        <f t="array" ref="CE1192">INDEX($K:$P,ROW(),MATCH(CE$3,$K$2:$P$2,0))</f>
        <v>0.8</v>
      </c>
      <c r="CF1192" s="150" cm="1">
        <f t="array" ref="CF1192">INDEX($K:$P,ROW(),MATCH(CF$3,$K$2:$P$2,0))</f>
        <v>0.8</v>
      </c>
      <c r="CG1192" s="150" cm="1">
        <f t="array" ref="CG1192">INDEX($K:$P,ROW(),MATCH(CG$3,$K$2:$P$2,0))</f>
        <v>0.8</v>
      </c>
      <c r="CH1192" s="150" cm="1">
        <f t="array" ref="CH1192">INDEX($K:$P,ROW(),MATCH(CH$3,$K$2:$P$2,0))</f>
        <v>0.8</v>
      </c>
      <c r="CI1192" s="150" cm="1">
        <f t="array" ref="CI1192">INDEX($K:$P,ROW(),MATCH(CI$3,$K$2:$P$2,0))</f>
        <v>0.8</v>
      </c>
      <c r="CJ1192" s="150" cm="1">
        <f t="array" ref="CJ1192">INDEX($K:$P,ROW(),MATCH(CJ$3,$K$2:$P$2,0))</f>
        <v>0.8</v>
      </c>
      <c r="CK1192" s="150" cm="1">
        <f t="array" ref="CK1192">INDEX($K:$P,ROW(),MATCH(CK$3,$K$2:$P$2,0))</f>
        <v>0.8</v>
      </c>
      <c r="CL1192" s="150" cm="1">
        <f t="array" ref="CL1192">INDEX($K:$P,ROW(),MATCH(CL$3,$K$2:$P$2,0))</f>
        <v>0.8</v>
      </c>
      <c r="CM1192" s="361"/>
      <c r="CN1192" s="255"/>
      <c r="CO1192" s="150" t="e" cm="1">
        <f t="array" ref="CO1192">INDEX($K:$P,ROW(),MATCH(CO$3,$K$2:$P$2,0))</f>
        <v>#N/A</v>
      </c>
      <c r="CP1192" s="150" t="e" cm="1">
        <f t="array" ref="CP1192">INDEX($K:$P,ROW(),MATCH(CP$3,$K$2:$P$2,0))</f>
        <v>#N/A</v>
      </c>
      <c r="CQ1192" s="150" t="e" cm="1">
        <f t="array" ref="CQ1192">INDEX($K:$P,ROW(),MATCH(CQ$3,$K$2:$P$2,0))</f>
        <v>#N/A</v>
      </c>
      <c r="CR1192" s="150" t="e" cm="1">
        <f t="array" ref="CR1192">INDEX($K:$P,ROW(),MATCH(CR$3,$K$2:$P$2,0))</f>
        <v>#N/A</v>
      </c>
      <c r="CS1192" s="150" t="e" cm="1">
        <f t="array" ref="CS1192">INDEX($K:$P,ROW(),MATCH(CS$3,$K$2:$P$2,0))</f>
        <v>#N/A</v>
      </c>
      <c r="CT1192" s="150" t="e" cm="1">
        <f t="array" ref="CT1192">INDEX($K:$P,ROW(),MATCH(CT$3,$K$2:$P$2,0))</f>
        <v>#N/A</v>
      </c>
      <c r="CU1192" s="150" t="e" cm="1">
        <f t="array" ref="CU1192">INDEX($K:$P,ROW(),MATCH(CU$3,$K$2:$P$2,0))</f>
        <v>#N/A</v>
      </c>
      <c r="CV1192" s="150" t="e" cm="1">
        <f t="array" ref="CV1192">INDEX($K:$P,ROW(),MATCH(CV$3,$K$2:$P$2,0))</f>
        <v>#N/A</v>
      </c>
      <c r="CW1192" s="150" t="e" cm="1">
        <f t="array" ref="CW1192">INDEX($K:$P,ROW(),MATCH(CW$3,$K$2:$P$2,0))</f>
        <v>#N/A</v>
      </c>
      <c r="CX1192" s="150" t="e" cm="1">
        <f t="array" ref="CX1192">INDEX($K:$P,ROW(),MATCH(CX$3,$K$2:$P$2,0))</f>
        <v>#N/A</v>
      </c>
      <c r="CY1192" s="150" t="e" cm="1">
        <f t="array" ref="CY1192">INDEX($K:$P,ROW(),MATCH(CY$3,$K$2:$P$2,0))</f>
        <v>#N/A</v>
      </c>
      <c r="CZ1192" s="150" t="e" cm="1">
        <f t="array" ref="CZ1192">INDEX($K:$P,ROW(),MATCH(CZ$3,$K$2:$P$2,0))</f>
        <v>#N/A</v>
      </c>
      <c r="DA1192" s="150" t="e" cm="1">
        <f t="array" ref="DA1192">INDEX($K:$P,ROW(),MATCH(DA$3,$K$2:$P$2,0))</f>
        <v>#N/A</v>
      </c>
      <c r="DB1192" s="150" t="e" cm="1">
        <f t="array" ref="DB1192">INDEX($K:$P,ROW(),MATCH(DB$3,$K$2:$P$2,0))</f>
        <v>#N/A</v>
      </c>
      <c r="DC1192" s="150" t="e" cm="1">
        <f t="array" ref="DC1192">INDEX($K:$P,ROW(),MATCH(DC$3,$K$2:$P$2,0))</f>
        <v>#N/A</v>
      </c>
      <c r="DD1192" s="150" t="e" cm="1">
        <f t="array" ref="DD1192">INDEX($K:$P,ROW(),MATCH(DD$3,$K$2:$P$2,0))</f>
        <v>#N/A</v>
      </c>
      <c r="DE1192" s="150" t="e" cm="1">
        <f t="array" ref="DE1192">INDEX($K:$P,ROW(),MATCH(DE$3,$K$2:$P$2,0))</f>
        <v>#N/A</v>
      </c>
      <c r="DF1192" s="150" t="e" cm="1">
        <f t="array" ref="DF1192">INDEX($K:$P,ROW(),MATCH(DF$3,$K$2:$P$2,0))</f>
        <v>#N/A</v>
      </c>
      <c r="DG1192" s="150" t="e" cm="1">
        <f t="array" ref="DG1192">INDEX($K:$P,ROW(),MATCH(DG$3,$K$2:$P$2,0))</f>
        <v>#N/A</v>
      </c>
      <c r="DH1192" s="150" t="e" cm="1">
        <f t="array" ref="DH1192">INDEX($K:$P,ROW(),MATCH(DH$3,$K$2:$P$2,0))</f>
        <v>#N/A</v>
      </c>
      <c r="DI1192" s="150" t="e" cm="1">
        <f t="array" ref="DI1192">INDEX($K:$P,ROW(),MATCH(DI$3,$K$2:$P$2,0))</f>
        <v>#N/A</v>
      </c>
      <c r="DJ1192" s="150" t="e" cm="1">
        <f t="array" ref="DJ1192">INDEX($K:$P,ROW(),MATCH(DJ$3,$K$2:$P$2,0))</f>
        <v>#N/A</v>
      </c>
      <c r="DK1192" s="150" t="e" cm="1">
        <f t="array" ref="DK1192">INDEX($K:$P,ROW(),MATCH(DK$3,$K$2:$P$2,0))</f>
        <v>#N/A</v>
      </c>
      <c r="DL1192" s="150" t="e" cm="1">
        <f t="array" ref="DL1192">INDEX($K:$P,ROW(),MATCH(DL$3,$K$2:$P$2,0))</f>
        <v>#N/A</v>
      </c>
    </row>
    <row r="1193" spans="1:116" x14ac:dyDescent="0.4">
      <c r="B1193" t="str">
        <f t="shared" si="1871"/>
        <v>1193 DCSALESQUOTA-S</v>
      </c>
      <c r="D1193" t="s">
        <v>837</v>
      </c>
      <c r="E1193" s="8" t="str">
        <f t="shared" si="1869"/>
        <v>1193 DCSALESQUOTA-S</v>
      </c>
      <c r="G1193" s="145" t="s">
        <v>840</v>
      </c>
      <c r="H1193" s="12"/>
      <c r="I1193" s="60"/>
      <c r="J1193" s="60"/>
      <c r="K1193" s="181">
        <f>+K1191*K1192</f>
        <v>640000</v>
      </c>
      <c r="L1193" s="181">
        <f t="shared" ref="L1193:P1193" si="1872">+L1191*L1192</f>
        <v>640000</v>
      </c>
      <c r="M1193" s="181">
        <f t="shared" si="1872"/>
        <v>640000</v>
      </c>
      <c r="N1193" s="181">
        <f t="shared" si="1872"/>
        <v>640000</v>
      </c>
      <c r="O1193" s="181">
        <f t="shared" si="1872"/>
        <v>640000</v>
      </c>
      <c r="P1193" s="181">
        <f t="shared" si="1872"/>
        <v>640000</v>
      </c>
      <c r="R1193" s="19"/>
      <c r="S1193" s="147">
        <f>+S1191*S1192</f>
        <v>640000</v>
      </c>
      <c r="T1193" s="147">
        <f t="shared" ref="T1193:CE1193" si="1873">+T1191*T1192</f>
        <v>640000</v>
      </c>
      <c r="U1193" s="147">
        <f t="shared" si="1873"/>
        <v>640000</v>
      </c>
      <c r="V1193" s="147">
        <f t="shared" si="1873"/>
        <v>640000</v>
      </c>
      <c r="W1193" s="147">
        <f t="shared" si="1873"/>
        <v>640000</v>
      </c>
      <c r="X1193" s="147">
        <f t="shared" si="1873"/>
        <v>640000</v>
      </c>
      <c r="Y1193" s="147">
        <f t="shared" si="1873"/>
        <v>640000</v>
      </c>
      <c r="Z1193" s="147">
        <f t="shared" si="1873"/>
        <v>640000</v>
      </c>
      <c r="AA1193" s="147">
        <f t="shared" si="1873"/>
        <v>640000</v>
      </c>
      <c r="AB1193" s="147">
        <f t="shared" si="1873"/>
        <v>640000</v>
      </c>
      <c r="AC1193" s="147">
        <f t="shared" si="1873"/>
        <v>640000</v>
      </c>
      <c r="AD1193" s="147">
        <f t="shared" si="1873"/>
        <v>640000</v>
      </c>
      <c r="AE1193" s="147">
        <f t="shared" si="1873"/>
        <v>640000</v>
      </c>
      <c r="AF1193" s="147">
        <f t="shared" si="1873"/>
        <v>640000</v>
      </c>
      <c r="AG1193" s="147">
        <f t="shared" si="1873"/>
        <v>640000</v>
      </c>
      <c r="AH1193" s="147">
        <f t="shared" si="1873"/>
        <v>640000</v>
      </c>
      <c r="AI1193" s="147">
        <f t="shared" si="1873"/>
        <v>640000</v>
      </c>
      <c r="AJ1193" s="147">
        <f t="shared" si="1873"/>
        <v>640000</v>
      </c>
      <c r="AK1193" s="147">
        <f t="shared" si="1873"/>
        <v>640000</v>
      </c>
      <c r="AL1193" s="147">
        <f t="shared" si="1873"/>
        <v>640000</v>
      </c>
      <c r="AM1193" s="147">
        <f t="shared" si="1873"/>
        <v>640000</v>
      </c>
      <c r="AN1193" s="147">
        <f t="shared" si="1873"/>
        <v>640000</v>
      </c>
      <c r="AO1193" s="147">
        <f t="shared" si="1873"/>
        <v>640000</v>
      </c>
      <c r="AP1193" s="147">
        <f t="shared" si="1873"/>
        <v>640000</v>
      </c>
      <c r="AQ1193" s="147">
        <f t="shared" si="1873"/>
        <v>640000</v>
      </c>
      <c r="AR1193" s="147">
        <f t="shared" si="1873"/>
        <v>640000</v>
      </c>
      <c r="AS1193" s="147">
        <f t="shared" si="1873"/>
        <v>640000</v>
      </c>
      <c r="AT1193" s="147">
        <f t="shared" si="1873"/>
        <v>640000</v>
      </c>
      <c r="AU1193" s="147">
        <f t="shared" si="1873"/>
        <v>640000</v>
      </c>
      <c r="AV1193" s="147">
        <f t="shared" si="1873"/>
        <v>640000</v>
      </c>
      <c r="AW1193" s="147">
        <f t="shared" si="1873"/>
        <v>640000</v>
      </c>
      <c r="AX1193" s="147">
        <f t="shared" si="1873"/>
        <v>640000</v>
      </c>
      <c r="AY1193" s="147">
        <f t="shared" si="1873"/>
        <v>640000</v>
      </c>
      <c r="AZ1193" s="147">
        <f t="shared" si="1873"/>
        <v>640000</v>
      </c>
      <c r="BA1193" s="147">
        <f t="shared" si="1873"/>
        <v>640000</v>
      </c>
      <c r="BB1193" s="147">
        <f t="shared" si="1873"/>
        <v>640000</v>
      </c>
      <c r="BC1193" s="147">
        <f t="shared" si="1873"/>
        <v>640000</v>
      </c>
      <c r="BD1193" s="147">
        <f t="shared" si="1873"/>
        <v>640000</v>
      </c>
      <c r="BE1193" s="147">
        <f t="shared" si="1873"/>
        <v>640000</v>
      </c>
      <c r="BF1193" s="147">
        <f t="shared" si="1873"/>
        <v>640000</v>
      </c>
      <c r="BG1193" s="147">
        <f t="shared" si="1873"/>
        <v>640000</v>
      </c>
      <c r="BH1193" s="147">
        <f t="shared" si="1873"/>
        <v>640000</v>
      </c>
      <c r="BI1193" s="147">
        <f t="shared" si="1873"/>
        <v>640000</v>
      </c>
      <c r="BJ1193" s="147">
        <f t="shared" si="1873"/>
        <v>640000</v>
      </c>
      <c r="BK1193" s="147">
        <f t="shared" si="1873"/>
        <v>640000</v>
      </c>
      <c r="BL1193" s="147">
        <f t="shared" si="1873"/>
        <v>640000</v>
      </c>
      <c r="BM1193" s="147">
        <f t="shared" si="1873"/>
        <v>640000</v>
      </c>
      <c r="BN1193" s="147">
        <f t="shared" si="1873"/>
        <v>640000</v>
      </c>
      <c r="BO1193" s="147">
        <f t="shared" si="1873"/>
        <v>640000</v>
      </c>
      <c r="BP1193" s="147">
        <f t="shared" si="1873"/>
        <v>640000</v>
      </c>
      <c r="BQ1193" s="147">
        <f t="shared" si="1873"/>
        <v>640000</v>
      </c>
      <c r="BR1193" s="147">
        <f t="shared" si="1873"/>
        <v>640000</v>
      </c>
      <c r="BS1193" s="147">
        <f t="shared" si="1873"/>
        <v>640000</v>
      </c>
      <c r="BT1193" s="147">
        <f t="shared" si="1873"/>
        <v>640000</v>
      </c>
      <c r="BU1193" s="147">
        <f t="shared" si="1873"/>
        <v>640000</v>
      </c>
      <c r="BV1193" s="147">
        <f t="shared" si="1873"/>
        <v>640000</v>
      </c>
      <c r="BW1193" s="147">
        <f t="shared" si="1873"/>
        <v>640000</v>
      </c>
      <c r="BX1193" s="147">
        <f t="shared" si="1873"/>
        <v>640000</v>
      </c>
      <c r="BY1193" s="147">
        <f t="shared" si="1873"/>
        <v>640000</v>
      </c>
      <c r="BZ1193" s="147">
        <f t="shared" si="1873"/>
        <v>640000</v>
      </c>
      <c r="CA1193" s="147">
        <f t="shared" si="1873"/>
        <v>640000</v>
      </c>
      <c r="CB1193" s="147">
        <f t="shared" si="1873"/>
        <v>640000</v>
      </c>
      <c r="CC1193" s="147">
        <f t="shared" si="1873"/>
        <v>640000</v>
      </c>
      <c r="CD1193" s="147">
        <f t="shared" si="1873"/>
        <v>640000</v>
      </c>
      <c r="CE1193" s="147">
        <f t="shared" si="1873"/>
        <v>640000</v>
      </c>
      <c r="CF1193" s="147">
        <f t="shared" ref="CF1193:DL1193" si="1874">+CF1191*CF1192</f>
        <v>640000</v>
      </c>
      <c r="CG1193" s="147">
        <f t="shared" si="1874"/>
        <v>640000</v>
      </c>
      <c r="CH1193" s="147">
        <f t="shared" si="1874"/>
        <v>640000</v>
      </c>
      <c r="CI1193" s="147">
        <f t="shared" si="1874"/>
        <v>640000</v>
      </c>
      <c r="CJ1193" s="147">
        <f t="shared" si="1874"/>
        <v>640000</v>
      </c>
      <c r="CK1193" s="147">
        <f t="shared" si="1874"/>
        <v>640000</v>
      </c>
      <c r="CL1193" s="147">
        <f t="shared" si="1874"/>
        <v>640000</v>
      </c>
      <c r="CM1193" s="147">
        <f t="shared" si="1874"/>
        <v>0</v>
      </c>
      <c r="CN1193" s="147">
        <f t="shared" si="1874"/>
        <v>0</v>
      </c>
      <c r="CO1193" s="147" t="e">
        <f t="shared" si="1874"/>
        <v>#N/A</v>
      </c>
      <c r="CP1193" s="147" t="e">
        <f t="shared" si="1874"/>
        <v>#N/A</v>
      </c>
      <c r="CQ1193" s="147" t="e">
        <f t="shared" si="1874"/>
        <v>#N/A</v>
      </c>
      <c r="CR1193" s="147" t="e">
        <f t="shared" si="1874"/>
        <v>#N/A</v>
      </c>
      <c r="CS1193" s="147" t="e">
        <f t="shared" si="1874"/>
        <v>#N/A</v>
      </c>
      <c r="CT1193" s="147" t="e">
        <f t="shared" si="1874"/>
        <v>#N/A</v>
      </c>
      <c r="CU1193" s="147" t="e">
        <f t="shared" si="1874"/>
        <v>#N/A</v>
      </c>
      <c r="CV1193" s="147" t="e">
        <f t="shared" si="1874"/>
        <v>#N/A</v>
      </c>
      <c r="CW1193" s="147" t="e">
        <f t="shared" si="1874"/>
        <v>#N/A</v>
      </c>
      <c r="CX1193" s="147" t="e">
        <f t="shared" si="1874"/>
        <v>#N/A</v>
      </c>
      <c r="CY1193" s="147" t="e">
        <f t="shared" si="1874"/>
        <v>#N/A</v>
      </c>
      <c r="CZ1193" s="147" t="e">
        <f t="shared" si="1874"/>
        <v>#N/A</v>
      </c>
      <c r="DA1193" s="147" t="e">
        <f t="shared" si="1874"/>
        <v>#N/A</v>
      </c>
      <c r="DB1193" s="147" t="e">
        <f t="shared" si="1874"/>
        <v>#N/A</v>
      </c>
      <c r="DC1193" s="147" t="e">
        <f t="shared" si="1874"/>
        <v>#N/A</v>
      </c>
      <c r="DD1193" s="147" t="e">
        <f t="shared" si="1874"/>
        <v>#N/A</v>
      </c>
      <c r="DE1193" s="147" t="e">
        <f t="shared" si="1874"/>
        <v>#N/A</v>
      </c>
      <c r="DF1193" s="147" t="e">
        <f t="shared" si="1874"/>
        <v>#N/A</v>
      </c>
      <c r="DG1193" s="147" t="e">
        <f t="shared" si="1874"/>
        <v>#N/A</v>
      </c>
      <c r="DH1193" s="147" t="e">
        <f t="shared" si="1874"/>
        <v>#N/A</v>
      </c>
      <c r="DI1193" s="147" t="e">
        <f t="shared" si="1874"/>
        <v>#N/A</v>
      </c>
      <c r="DJ1193" s="147" t="e">
        <f t="shared" si="1874"/>
        <v>#N/A</v>
      </c>
      <c r="DK1193" s="147" t="e">
        <f t="shared" si="1874"/>
        <v>#N/A</v>
      </c>
      <c r="DL1193" s="147" t="e">
        <f t="shared" si="1874"/>
        <v>#N/A</v>
      </c>
    </row>
    <row r="1194" spans="1:116" x14ac:dyDescent="0.4">
      <c r="B1194" t="str">
        <f t="shared" si="1871"/>
        <v>1194 DCSALESQUOTA-S</v>
      </c>
      <c r="D1194" t="s">
        <v>837</v>
      </c>
      <c r="E1194" s="8" t="str">
        <f t="shared" si="1869"/>
        <v>1194 DCSALESQUOTA-S</v>
      </c>
      <c r="G1194" s="145" t="s">
        <v>842</v>
      </c>
      <c r="H1194" s="12"/>
      <c r="I1194" s="60"/>
      <c r="J1194" s="60"/>
      <c r="K1194" s="15">
        <f t="shared" ref="K1194:P1194" ca="1" si="1875">SUMIF($4:$4,K$2,1194:1194)</f>
        <v>1</v>
      </c>
      <c r="L1194" s="15">
        <f t="shared" ca="1" si="1875"/>
        <v>1</v>
      </c>
      <c r="M1194" s="15">
        <f t="shared" ca="1" si="1875"/>
        <v>1</v>
      </c>
      <c r="N1194" s="15">
        <f t="shared" ca="1" si="1875"/>
        <v>1</v>
      </c>
      <c r="O1194" s="15">
        <f t="shared" ca="1" si="1875"/>
        <v>1</v>
      </c>
      <c r="P1194" s="15">
        <f t="shared" ca="1" si="1875"/>
        <v>1</v>
      </c>
      <c r="R1194" s="19"/>
      <c r="S1194" s="76">
        <f ca="1">+ROUNDUP(S1188/S1193,0)</f>
        <v>1</v>
      </c>
      <c r="T1194" s="76">
        <f t="shared" ref="T1194:CE1194" ca="1" si="1876">+ROUNDUP(T1188/T1193,0)</f>
        <v>1</v>
      </c>
      <c r="U1194" s="76">
        <f t="shared" ca="1" si="1876"/>
        <v>1</v>
      </c>
      <c r="V1194" s="76">
        <f t="shared" ca="1" si="1876"/>
        <v>1</v>
      </c>
      <c r="W1194" s="76">
        <f t="shared" ca="1" si="1876"/>
        <v>1</v>
      </c>
      <c r="X1194" s="76">
        <f t="shared" ca="1" si="1876"/>
        <v>1</v>
      </c>
      <c r="Y1194" s="76">
        <f t="shared" ca="1" si="1876"/>
        <v>1</v>
      </c>
      <c r="Z1194" s="76">
        <f t="shared" ca="1" si="1876"/>
        <v>1</v>
      </c>
      <c r="AA1194" s="76">
        <f t="shared" ca="1" si="1876"/>
        <v>1</v>
      </c>
      <c r="AB1194" s="76">
        <f t="shared" ca="1" si="1876"/>
        <v>1</v>
      </c>
      <c r="AC1194" s="76">
        <f t="shared" ca="1" si="1876"/>
        <v>1</v>
      </c>
      <c r="AD1194" s="76">
        <f t="shared" ca="1" si="1876"/>
        <v>1</v>
      </c>
      <c r="AE1194" s="76">
        <f t="shared" ca="1" si="1876"/>
        <v>1</v>
      </c>
      <c r="AF1194" s="76">
        <f t="shared" ca="1" si="1876"/>
        <v>1</v>
      </c>
      <c r="AG1194" s="76">
        <f t="shared" ca="1" si="1876"/>
        <v>1</v>
      </c>
      <c r="AH1194" s="76">
        <f t="shared" ca="1" si="1876"/>
        <v>1</v>
      </c>
      <c r="AI1194" s="76">
        <f t="shared" ca="1" si="1876"/>
        <v>1</v>
      </c>
      <c r="AJ1194" s="76">
        <f t="shared" ca="1" si="1876"/>
        <v>1</v>
      </c>
      <c r="AK1194" s="76">
        <f t="shared" ca="1" si="1876"/>
        <v>1</v>
      </c>
      <c r="AL1194" s="76">
        <f t="shared" ca="1" si="1876"/>
        <v>1</v>
      </c>
      <c r="AM1194" s="76">
        <f t="shared" ca="1" si="1876"/>
        <v>1</v>
      </c>
      <c r="AN1194" s="76">
        <f t="shared" ca="1" si="1876"/>
        <v>1</v>
      </c>
      <c r="AO1194" s="76">
        <f t="shared" ca="1" si="1876"/>
        <v>1</v>
      </c>
      <c r="AP1194" s="76">
        <f t="shared" ca="1" si="1876"/>
        <v>1</v>
      </c>
      <c r="AQ1194" s="76">
        <f t="shared" ca="1" si="1876"/>
        <v>1</v>
      </c>
      <c r="AR1194" s="76">
        <f t="shared" ca="1" si="1876"/>
        <v>1</v>
      </c>
      <c r="AS1194" s="76">
        <f t="shared" ca="1" si="1876"/>
        <v>1</v>
      </c>
      <c r="AT1194" s="76">
        <f t="shared" ca="1" si="1876"/>
        <v>1</v>
      </c>
      <c r="AU1194" s="76">
        <f t="shared" ca="1" si="1876"/>
        <v>1</v>
      </c>
      <c r="AV1194" s="76">
        <f t="shared" ca="1" si="1876"/>
        <v>1</v>
      </c>
      <c r="AW1194" s="76">
        <f t="shared" ca="1" si="1876"/>
        <v>1</v>
      </c>
      <c r="AX1194" s="76">
        <f t="shared" ca="1" si="1876"/>
        <v>1</v>
      </c>
      <c r="AY1194" s="76">
        <f t="shared" ca="1" si="1876"/>
        <v>1</v>
      </c>
      <c r="AZ1194" s="76">
        <f t="shared" ca="1" si="1876"/>
        <v>1</v>
      </c>
      <c r="BA1194" s="76">
        <f t="shared" ca="1" si="1876"/>
        <v>1</v>
      </c>
      <c r="BB1194" s="76">
        <f t="shared" ca="1" si="1876"/>
        <v>1</v>
      </c>
      <c r="BC1194" s="76">
        <f t="shared" ca="1" si="1876"/>
        <v>1</v>
      </c>
      <c r="BD1194" s="76">
        <f t="shared" ca="1" si="1876"/>
        <v>1</v>
      </c>
      <c r="BE1194" s="76">
        <f t="shared" ca="1" si="1876"/>
        <v>1</v>
      </c>
      <c r="BF1194" s="76">
        <f t="shared" ca="1" si="1876"/>
        <v>1</v>
      </c>
      <c r="BG1194" s="76">
        <f t="shared" ca="1" si="1876"/>
        <v>1</v>
      </c>
      <c r="BH1194" s="76">
        <f t="shared" ca="1" si="1876"/>
        <v>1</v>
      </c>
      <c r="BI1194" s="76">
        <f t="shared" ca="1" si="1876"/>
        <v>1</v>
      </c>
      <c r="BJ1194" s="76">
        <f t="shared" ca="1" si="1876"/>
        <v>1</v>
      </c>
      <c r="BK1194" s="76">
        <f t="shared" ca="1" si="1876"/>
        <v>1</v>
      </c>
      <c r="BL1194" s="76">
        <f t="shared" ca="1" si="1876"/>
        <v>1</v>
      </c>
      <c r="BM1194" s="76">
        <f t="shared" ca="1" si="1876"/>
        <v>1</v>
      </c>
      <c r="BN1194" s="76">
        <f t="shared" ca="1" si="1876"/>
        <v>1</v>
      </c>
      <c r="BO1194" s="76">
        <f t="shared" ca="1" si="1876"/>
        <v>1</v>
      </c>
      <c r="BP1194" s="76">
        <f t="shared" ca="1" si="1876"/>
        <v>1</v>
      </c>
      <c r="BQ1194" s="76">
        <f t="shared" ca="1" si="1876"/>
        <v>1</v>
      </c>
      <c r="BR1194" s="76">
        <f t="shared" ca="1" si="1876"/>
        <v>1</v>
      </c>
      <c r="BS1194" s="76">
        <f t="shared" ca="1" si="1876"/>
        <v>1</v>
      </c>
      <c r="BT1194" s="76">
        <f t="shared" ca="1" si="1876"/>
        <v>1</v>
      </c>
      <c r="BU1194" s="76">
        <f t="shared" ca="1" si="1876"/>
        <v>1</v>
      </c>
      <c r="BV1194" s="76">
        <f t="shared" ca="1" si="1876"/>
        <v>1</v>
      </c>
      <c r="BW1194" s="76">
        <f t="shared" ca="1" si="1876"/>
        <v>1</v>
      </c>
      <c r="BX1194" s="76">
        <f t="shared" ca="1" si="1876"/>
        <v>1</v>
      </c>
      <c r="BY1194" s="76">
        <f t="shared" ca="1" si="1876"/>
        <v>1</v>
      </c>
      <c r="BZ1194" s="76">
        <f t="shared" ca="1" si="1876"/>
        <v>1</v>
      </c>
      <c r="CA1194" s="76">
        <f t="shared" ca="1" si="1876"/>
        <v>1</v>
      </c>
      <c r="CB1194" s="76">
        <f t="shared" ca="1" si="1876"/>
        <v>1</v>
      </c>
      <c r="CC1194" s="76">
        <f t="shared" ca="1" si="1876"/>
        <v>1</v>
      </c>
      <c r="CD1194" s="76">
        <f t="shared" ca="1" si="1876"/>
        <v>1</v>
      </c>
      <c r="CE1194" s="76">
        <f t="shared" ca="1" si="1876"/>
        <v>1</v>
      </c>
      <c r="CF1194" s="76">
        <f t="shared" ref="CF1194:DL1194" ca="1" si="1877">+ROUNDUP(CF1188/CF1193,0)</f>
        <v>1</v>
      </c>
      <c r="CG1194" s="76">
        <f t="shared" ca="1" si="1877"/>
        <v>1</v>
      </c>
      <c r="CH1194" s="76">
        <f t="shared" ca="1" si="1877"/>
        <v>1</v>
      </c>
      <c r="CI1194" s="76">
        <f t="shared" ca="1" si="1877"/>
        <v>1</v>
      </c>
      <c r="CJ1194" s="76">
        <f t="shared" ca="1" si="1877"/>
        <v>1</v>
      </c>
      <c r="CK1194" s="76">
        <f t="shared" ca="1" si="1877"/>
        <v>1</v>
      </c>
      <c r="CL1194" s="76">
        <f t="shared" ca="1" si="1877"/>
        <v>1</v>
      </c>
      <c r="CM1194" s="76" t="e">
        <f t="shared" ca="1" si="1877"/>
        <v>#REF!</v>
      </c>
      <c r="CN1194" s="76" t="e">
        <f t="shared" ca="1" si="1877"/>
        <v>#REF!</v>
      </c>
      <c r="CO1194" s="76" t="e">
        <f t="shared" ca="1" si="1877"/>
        <v>#N/A</v>
      </c>
      <c r="CP1194" s="76" t="e">
        <f t="shared" ca="1" si="1877"/>
        <v>#N/A</v>
      </c>
      <c r="CQ1194" s="76" t="e">
        <f t="shared" ca="1" si="1877"/>
        <v>#N/A</v>
      </c>
      <c r="CR1194" s="76" t="e">
        <f t="shared" ca="1" si="1877"/>
        <v>#N/A</v>
      </c>
      <c r="CS1194" s="76" t="e">
        <f t="shared" ca="1" si="1877"/>
        <v>#N/A</v>
      </c>
      <c r="CT1194" s="76" t="e">
        <f t="shared" ca="1" si="1877"/>
        <v>#N/A</v>
      </c>
      <c r="CU1194" s="76" t="e">
        <f t="shared" ca="1" si="1877"/>
        <v>#N/A</v>
      </c>
      <c r="CV1194" s="76" t="e">
        <f t="shared" ca="1" si="1877"/>
        <v>#N/A</v>
      </c>
      <c r="CW1194" s="76" t="e">
        <f t="shared" ca="1" si="1877"/>
        <v>#N/A</v>
      </c>
      <c r="CX1194" s="76" t="e">
        <f t="shared" ca="1" si="1877"/>
        <v>#N/A</v>
      </c>
      <c r="CY1194" s="76" t="e">
        <f t="shared" ca="1" si="1877"/>
        <v>#N/A</v>
      </c>
      <c r="CZ1194" s="76" t="e">
        <f t="shared" ca="1" si="1877"/>
        <v>#N/A</v>
      </c>
      <c r="DA1194" s="76" t="e">
        <f t="shared" ca="1" si="1877"/>
        <v>#N/A</v>
      </c>
      <c r="DB1194" s="76" t="e">
        <f t="shared" ca="1" si="1877"/>
        <v>#N/A</v>
      </c>
      <c r="DC1194" s="76" t="e">
        <f t="shared" ca="1" si="1877"/>
        <v>#N/A</v>
      </c>
      <c r="DD1194" s="76" t="e">
        <f t="shared" ca="1" si="1877"/>
        <v>#N/A</v>
      </c>
      <c r="DE1194" s="76" t="e">
        <f t="shared" ca="1" si="1877"/>
        <v>#N/A</v>
      </c>
      <c r="DF1194" s="76" t="e">
        <f t="shared" ca="1" si="1877"/>
        <v>#N/A</v>
      </c>
      <c r="DG1194" s="76" t="e">
        <f t="shared" ca="1" si="1877"/>
        <v>#N/A</v>
      </c>
      <c r="DH1194" s="76" t="e">
        <f t="shared" ca="1" si="1877"/>
        <v>#N/A</v>
      </c>
      <c r="DI1194" s="76" t="e">
        <f t="shared" ca="1" si="1877"/>
        <v>#N/A</v>
      </c>
      <c r="DJ1194" s="76" t="e">
        <f t="shared" ca="1" si="1877"/>
        <v>#N/A</v>
      </c>
      <c r="DK1194" s="76" t="e">
        <f t="shared" ca="1" si="1877"/>
        <v>#N/A</v>
      </c>
      <c r="DL1194" s="76" t="e">
        <f t="shared" ca="1" si="1877"/>
        <v>#N/A</v>
      </c>
    </row>
    <row r="1195" spans="1:116" x14ac:dyDescent="0.4">
      <c r="B1195" t="str">
        <f t="shared" si="1871"/>
        <v>1195 DCSALESQUOTA-S</v>
      </c>
      <c r="D1195" t="s">
        <v>837</v>
      </c>
      <c r="E1195" s="8" t="str">
        <f t="shared" si="1869"/>
        <v>1195 DCSALESQUOTA-S</v>
      </c>
      <c r="G1195" s="145" t="s">
        <v>843</v>
      </c>
      <c r="H1195" s="12"/>
      <c r="I1195" s="60"/>
      <c r="J1195" s="60"/>
      <c r="K1195" s="139">
        <v>100000</v>
      </c>
      <c r="L1195" s="139">
        <v>100000</v>
      </c>
      <c r="M1195" s="139">
        <v>100000</v>
      </c>
      <c r="N1195" s="139">
        <v>100000</v>
      </c>
      <c r="O1195" s="139">
        <v>100000</v>
      </c>
      <c r="P1195" s="139">
        <v>100000</v>
      </c>
      <c r="R1195" s="19"/>
      <c r="S1195" s="147" cm="1">
        <f t="array" ref="S1195">INDEX($K:$P,ROW(),MATCH(S$3,$K$2:$P$2,0))</f>
        <v>100000</v>
      </c>
      <c r="T1195" s="147" cm="1">
        <f t="array" ref="T1195">INDEX($K:$P,ROW(),MATCH(T$3,$K$2:$P$2,0))</f>
        <v>100000</v>
      </c>
      <c r="U1195" s="147" cm="1">
        <f t="array" ref="U1195">INDEX($K:$P,ROW(),MATCH(U$3,$K$2:$P$2,0))</f>
        <v>100000</v>
      </c>
      <c r="V1195" s="147" cm="1">
        <f t="array" ref="V1195">INDEX($K:$P,ROW(),MATCH(V$3,$K$2:$P$2,0))</f>
        <v>100000</v>
      </c>
      <c r="W1195" s="147" cm="1">
        <f t="array" ref="W1195">INDEX($K:$P,ROW(),MATCH(W$3,$K$2:$P$2,0))</f>
        <v>100000</v>
      </c>
      <c r="X1195" s="147" cm="1">
        <f t="array" ref="X1195">INDEX($K:$P,ROW(),MATCH(X$3,$K$2:$P$2,0))</f>
        <v>100000</v>
      </c>
      <c r="Y1195" s="147" cm="1">
        <f t="array" ref="Y1195">INDEX($K:$P,ROW(),MATCH(Y$3,$K$2:$P$2,0))</f>
        <v>100000</v>
      </c>
      <c r="Z1195" s="147" cm="1">
        <f t="array" ref="Z1195">INDEX($K:$P,ROW(),MATCH(Z$3,$K$2:$P$2,0))</f>
        <v>100000</v>
      </c>
      <c r="AA1195" s="147" cm="1">
        <f t="array" ref="AA1195">INDEX($K:$P,ROW(),MATCH(AA$3,$K$2:$P$2,0))</f>
        <v>100000</v>
      </c>
      <c r="AB1195" s="147" cm="1">
        <f t="array" ref="AB1195">INDEX($K:$P,ROW(),MATCH(AB$3,$K$2:$P$2,0))</f>
        <v>100000</v>
      </c>
      <c r="AC1195" s="147" cm="1">
        <f t="array" ref="AC1195">INDEX($K:$P,ROW(),MATCH(AC$3,$K$2:$P$2,0))</f>
        <v>100000</v>
      </c>
      <c r="AD1195" s="147" cm="1">
        <f t="array" ref="AD1195">INDEX($K:$P,ROW(),MATCH(AD$3,$K$2:$P$2,0))</f>
        <v>100000</v>
      </c>
      <c r="AE1195" s="147" cm="1">
        <f t="array" ref="AE1195">INDEX($K:$P,ROW(),MATCH(AE$3,$K$2:$P$2,0))</f>
        <v>100000</v>
      </c>
      <c r="AF1195" s="147" cm="1">
        <f t="array" ref="AF1195">INDEX($K:$P,ROW(),MATCH(AF$3,$K$2:$P$2,0))</f>
        <v>100000</v>
      </c>
      <c r="AG1195" s="147" cm="1">
        <f t="array" ref="AG1195">INDEX($K:$P,ROW(),MATCH(AG$3,$K$2:$P$2,0))</f>
        <v>100000</v>
      </c>
      <c r="AH1195" s="147" cm="1">
        <f t="array" ref="AH1195">INDEX($K:$P,ROW(),MATCH(AH$3,$K$2:$P$2,0))</f>
        <v>100000</v>
      </c>
      <c r="AI1195" s="147" cm="1">
        <f t="array" ref="AI1195">INDEX($K:$P,ROW(),MATCH(AI$3,$K$2:$P$2,0))</f>
        <v>100000</v>
      </c>
      <c r="AJ1195" s="147" cm="1">
        <f t="array" ref="AJ1195">INDEX($K:$P,ROW(),MATCH(AJ$3,$K$2:$P$2,0))</f>
        <v>100000</v>
      </c>
      <c r="AK1195" s="147" cm="1">
        <f t="array" ref="AK1195">INDEX($K:$P,ROW(),MATCH(AK$3,$K$2:$P$2,0))</f>
        <v>100000</v>
      </c>
      <c r="AL1195" s="147" cm="1">
        <f t="array" ref="AL1195">INDEX($K:$P,ROW(),MATCH(AL$3,$K$2:$P$2,0))</f>
        <v>100000</v>
      </c>
      <c r="AM1195" s="147" cm="1">
        <f t="array" ref="AM1195">INDEX($K:$P,ROW(),MATCH(AM$3,$K$2:$P$2,0))</f>
        <v>100000</v>
      </c>
      <c r="AN1195" s="147" cm="1">
        <f t="array" ref="AN1195">INDEX($K:$P,ROW(),MATCH(AN$3,$K$2:$P$2,0))</f>
        <v>100000</v>
      </c>
      <c r="AO1195" s="147" cm="1">
        <f t="array" ref="AO1195">INDEX($K:$P,ROW(),MATCH(AO$3,$K$2:$P$2,0))</f>
        <v>100000</v>
      </c>
      <c r="AP1195" s="147" cm="1">
        <f t="array" ref="AP1195">INDEX($K:$P,ROW(),MATCH(AP$3,$K$2:$P$2,0))</f>
        <v>100000</v>
      </c>
      <c r="AQ1195" s="147" cm="1">
        <f t="array" ref="AQ1195">INDEX($K:$P,ROW(),MATCH(AQ$3,$K$2:$P$2,0))</f>
        <v>100000</v>
      </c>
      <c r="AR1195" s="147" cm="1">
        <f t="array" ref="AR1195">INDEX($K:$P,ROW(),MATCH(AR$3,$K$2:$P$2,0))</f>
        <v>100000</v>
      </c>
      <c r="AS1195" s="147" cm="1">
        <f t="array" ref="AS1195">INDEX($K:$P,ROW(),MATCH(AS$3,$K$2:$P$2,0))</f>
        <v>100000</v>
      </c>
      <c r="AT1195" s="147" cm="1">
        <f t="array" ref="AT1195">INDEX($K:$P,ROW(),MATCH(AT$3,$K$2:$P$2,0))</f>
        <v>100000</v>
      </c>
      <c r="AU1195" s="147" cm="1">
        <f t="array" ref="AU1195">INDEX($K:$P,ROW(),MATCH(AU$3,$K$2:$P$2,0))</f>
        <v>100000</v>
      </c>
      <c r="AV1195" s="147" cm="1">
        <f t="array" ref="AV1195">INDEX($K:$P,ROW(),MATCH(AV$3,$K$2:$P$2,0))</f>
        <v>100000</v>
      </c>
      <c r="AW1195" s="147" cm="1">
        <f t="array" ref="AW1195">INDEX($K:$P,ROW(),MATCH(AW$3,$K$2:$P$2,0))</f>
        <v>100000</v>
      </c>
      <c r="AX1195" s="147" cm="1">
        <f t="array" ref="AX1195">INDEX($K:$P,ROW(),MATCH(AX$3,$K$2:$P$2,0))</f>
        <v>100000</v>
      </c>
      <c r="AY1195" s="147" cm="1">
        <f t="array" ref="AY1195">INDEX($K:$P,ROW(),MATCH(AY$3,$K$2:$P$2,0))</f>
        <v>100000</v>
      </c>
      <c r="AZ1195" s="147" cm="1">
        <f t="array" ref="AZ1195">INDEX($K:$P,ROW(),MATCH(AZ$3,$K$2:$P$2,0))</f>
        <v>100000</v>
      </c>
      <c r="BA1195" s="147" cm="1">
        <f t="array" ref="BA1195">INDEX($K:$P,ROW(),MATCH(BA$3,$K$2:$P$2,0))</f>
        <v>100000</v>
      </c>
      <c r="BB1195" s="147" cm="1">
        <f t="array" ref="BB1195">INDEX($K:$P,ROW(),MATCH(BB$3,$K$2:$P$2,0))</f>
        <v>100000</v>
      </c>
      <c r="BC1195" s="147" cm="1">
        <f t="array" ref="BC1195">INDEX($K:$P,ROW(),MATCH(BC$3,$K$2:$P$2,0))</f>
        <v>100000</v>
      </c>
      <c r="BD1195" s="147" cm="1">
        <f t="array" ref="BD1195">INDEX($K:$P,ROW(),MATCH(BD$3,$K$2:$P$2,0))</f>
        <v>100000</v>
      </c>
      <c r="BE1195" s="147" cm="1">
        <f t="array" ref="BE1195">INDEX($K:$P,ROW(),MATCH(BE$3,$K$2:$P$2,0))</f>
        <v>100000</v>
      </c>
      <c r="BF1195" s="147" cm="1">
        <f t="array" ref="BF1195">INDEX($K:$P,ROW(),MATCH(BF$3,$K$2:$P$2,0))</f>
        <v>100000</v>
      </c>
      <c r="BG1195" s="147" cm="1">
        <f t="array" ref="BG1195">INDEX($K:$P,ROW(),MATCH(BG$3,$K$2:$P$2,0))</f>
        <v>100000</v>
      </c>
      <c r="BH1195" s="147" cm="1">
        <f t="array" ref="BH1195">INDEX($K:$P,ROW(),MATCH(BH$3,$K$2:$P$2,0))</f>
        <v>100000</v>
      </c>
      <c r="BI1195" s="147" cm="1">
        <f t="array" ref="BI1195">INDEX($K:$P,ROW(),MATCH(BI$3,$K$2:$P$2,0))</f>
        <v>100000</v>
      </c>
      <c r="BJ1195" s="147" cm="1">
        <f t="array" ref="BJ1195">INDEX($K:$P,ROW(),MATCH(BJ$3,$K$2:$P$2,0))</f>
        <v>100000</v>
      </c>
      <c r="BK1195" s="147" cm="1">
        <f t="array" ref="BK1195">INDEX($K:$P,ROW(),MATCH(BK$3,$K$2:$P$2,0))</f>
        <v>100000</v>
      </c>
      <c r="BL1195" s="147" cm="1">
        <f t="array" ref="BL1195">INDEX($K:$P,ROW(),MATCH(BL$3,$K$2:$P$2,0))</f>
        <v>100000</v>
      </c>
      <c r="BM1195" s="147" cm="1">
        <f t="array" ref="BM1195">INDEX($K:$P,ROW(),MATCH(BM$3,$K$2:$P$2,0))</f>
        <v>100000</v>
      </c>
      <c r="BN1195" s="147" cm="1">
        <f t="array" ref="BN1195">INDEX($K:$P,ROW(),MATCH(BN$3,$K$2:$P$2,0))</f>
        <v>100000</v>
      </c>
      <c r="BO1195" s="147" cm="1">
        <f t="array" ref="BO1195">INDEX($K:$P,ROW(),MATCH(BO$3,$K$2:$P$2,0))</f>
        <v>100000</v>
      </c>
      <c r="BP1195" s="147" cm="1">
        <f t="array" ref="BP1195">INDEX($K:$P,ROW(),MATCH(BP$3,$K$2:$P$2,0))</f>
        <v>100000</v>
      </c>
      <c r="BQ1195" s="147" cm="1">
        <f t="array" ref="BQ1195">INDEX($K:$P,ROW(),MATCH(BQ$3,$K$2:$P$2,0))</f>
        <v>100000</v>
      </c>
      <c r="BR1195" s="147" cm="1">
        <f t="array" ref="BR1195">INDEX($K:$P,ROW(),MATCH(BR$3,$K$2:$P$2,0))</f>
        <v>100000</v>
      </c>
      <c r="BS1195" s="147" cm="1">
        <f t="array" ref="BS1195">INDEX($K:$P,ROW(),MATCH(BS$3,$K$2:$P$2,0))</f>
        <v>100000</v>
      </c>
      <c r="BT1195" s="147" cm="1">
        <f t="array" ref="BT1195">INDEX($K:$P,ROW(),MATCH(BT$3,$K$2:$P$2,0))</f>
        <v>100000</v>
      </c>
      <c r="BU1195" s="147" cm="1">
        <f t="array" ref="BU1195">INDEX($K:$P,ROW(),MATCH(BU$3,$K$2:$P$2,0))</f>
        <v>100000</v>
      </c>
      <c r="BV1195" s="147" cm="1">
        <f t="array" ref="BV1195">INDEX($K:$P,ROW(),MATCH(BV$3,$K$2:$P$2,0))</f>
        <v>100000</v>
      </c>
      <c r="BW1195" s="147" cm="1">
        <f t="array" ref="BW1195">INDEX($K:$P,ROW(),MATCH(BW$3,$K$2:$P$2,0))</f>
        <v>100000</v>
      </c>
      <c r="BX1195" s="147" cm="1">
        <f t="array" ref="BX1195">INDEX($K:$P,ROW(),MATCH(BX$3,$K$2:$P$2,0))</f>
        <v>100000</v>
      </c>
      <c r="BY1195" s="147" cm="1">
        <f t="array" ref="BY1195">INDEX($K:$P,ROW(),MATCH(BY$3,$K$2:$P$2,0))</f>
        <v>100000</v>
      </c>
      <c r="BZ1195" s="147" cm="1">
        <f t="array" ref="BZ1195">INDEX($K:$P,ROW(),MATCH(BZ$3,$K$2:$P$2,0))</f>
        <v>100000</v>
      </c>
      <c r="CA1195" s="147" cm="1">
        <f t="array" ref="CA1195">INDEX($K:$P,ROW(),MATCH(CA$3,$K$2:$P$2,0))</f>
        <v>100000</v>
      </c>
      <c r="CB1195" s="147" cm="1">
        <f t="array" ref="CB1195">INDEX($K:$P,ROW(),MATCH(CB$3,$K$2:$P$2,0))</f>
        <v>100000</v>
      </c>
      <c r="CC1195" s="147" cm="1">
        <f t="array" ref="CC1195">INDEX($K:$P,ROW(),MATCH(CC$3,$K$2:$P$2,0))</f>
        <v>100000</v>
      </c>
      <c r="CD1195" s="147" cm="1">
        <f t="array" ref="CD1195">INDEX($K:$P,ROW(),MATCH(CD$3,$K$2:$P$2,0))</f>
        <v>100000</v>
      </c>
      <c r="CE1195" s="147" cm="1">
        <f t="array" ref="CE1195">INDEX($K:$P,ROW(),MATCH(CE$3,$K$2:$P$2,0))</f>
        <v>100000</v>
      </c>
      <c r="CF1195" s="147" cm="1">
        <f t="array" ref="CF1195">INDEX($K:$P,ROW(),MATCH(CF$3,$K$2:$P$2,0))</f>
        <v>100000</v>
      </c>
      <c r="CG1195" s="147" cm="1">
        <f t="array" ref="CG1195">INDEX($K:$P,ROW(),MATCH(CG$3,$K$2:$P$2,0))</f>
        <v>100000</v>
      </c>
      <c r="CH1195" s="147" cm="1">
        <f t="array" ref="CH1195">INDEX($K:$P,ROW(),MATCH(CH$3,$K$2:$P$2,0))</f>
        <v>100000</v>
      </c>
      <c r="CI1195" s="147" cm="1">
        <f t="array" ref="CI1195">INDEX($K:$P,ROW(),MATCH(CI$3,$K$2:$P$2,0))</f>
        <v>100000</v>
      </c>
      <c r="CJ1195" s="147" cm="1">
        <f t="array" ref="CJ1195">INDEX($K:$P,ROW(),MATCH(CJ$3,$K$2:$P$2,0))</f>
        <v>100000</v>
      </c>
      <c r="CK1195" s="147" cm="1">
        <f t="array" ref="CK1195">INDEX($K:$P,ROW(),MATCH(CK$3,$K$2:$P$2,0))</f>
        <v>100000</v>
      </c>
      <c r="CL1195" s="147" cm="1">
        <f t="array" ref="CL1195">INDEX($K:$P,ROW(),MATCH(CL$3,$K$2:$P$2,0))</f>
        <v>100000</v>
      </c>
      <c r="CM1195" s="53"/>
      <c r="CN1195" s="356"/>
      <c r="CO1195" s="147" t="e" cm="1">
        <f t="array" ref="CO1195">INDEX($K:$P,ROW(),MATCH(CO$3,$K$2:$P$2,0))</f>
        <v>#N/A</v>
      </c>
      <c r="CP1195" s="147" t="e" cm="1">
        <f t="array" ref="CP1195">INDEX($K:$P,ROW(),MATCH(CP$3,$K$2:$P$2,0))</f>
        <v>#N/A</v>
      </c>
      <c r="CQ1195" s="147" t="e" cm="1">
        <f t="array" ref="CQ1195">INDEX($K:$P,ROW(),MATCH(CQ$3,$K$2:$P$2,0))</f>
        <v>#N/A</v>
      </c>
      <c r="CR1195" s="147" t="e" cm="1">
        <f t="array" ref="CR1195">INDEX($K:$P,ROW(),MATCH(CR$3,$K$2:$P$2,0))</f>
        <v>#N/A</v>
      </c>
      <c r="CS1195" s="147" t="e" cm="1">
        <f t="array" ref="CS1195">INDEX($K:$P,ROW(),MATCH(CS$3,$K$2:$P$2,0))</f>
        <v>#N/A</v>
      </c>
      <c r="CT1195" s="147" t="e" cm="1">
        <f t="array" ref="CT1195">INDEX($K:$P,ROW(),MATCH(CT$3,$K$2:$P$2,0))</f>
        <v>#N/A</v>
      </c>
      <c r="CU1195" s="147" t="e" cm="1">
        <f t="array" ref="CU1195">INDEX($K:$P,ROW(),MATCH(CU$3,$K$2:$P$2,0))</f>
        <v>#N/A</v>
      </c>
      <c r="CV1195" s="147" t="e" cm="1">
        <f t="array" ref="CV1195">INDEX($K:$P,ROW(),MATCH(CV$3,$K$2:$P$2,0))</f>
        <v>#N/A</v>
      </c>
      <c r="CW1195" s="147" t="e" cm="1">
        <f t="array" ref="CW1195">INDEX($K:$P,ROW(),MATCH(CW$3,$K$2:$P$2,0))</f>
        <v>#N/A</v>
      </c>
      <c r="CX1195" s="147" t="e" cm="1">
        <f t="array" ref="CX1195">INDEX($K:$P,ROW(),MATCH(CX$3,$K$2:$P$2,0))</f>
        <v>#N/A</v>
      </c>
      <c r="CY1195" s="147" t="e" cm="1">
        <f t="array" ref="CY1195">INDEX($K:$P,ROW(),MATCH(CY$3,$K$2:$P$2,0))</f>
        <v>#N/A</v>
      </c>
      <c r="CZ1195" s="147" t="e" cm="1">
        <f t="array" ref="CZ1195">INDEX($K:$P,ROW(),MATCH(CZ$3,$K$2:$P$2,0))</f>
        <v>#N/A</v>
      </c>
      <c r="DA1195" s="147" t="e" cm="1">
        <f t="array" ref="DA1195">INDEX($K:$P,ROW(),MATCH(DA$3,$K$2:$P$2,0))</f>
        <v>#N/A</v>
      </c>
      <c r="DB1195" s="147" t="e" cm="1">
        <f t="array" ref="DB1195">INDEX($K:$P,ROW(),MATCH(DB$3,$K$2:$P$2,0))</f>
        <v>#N/A</v>
      </c>
      <c r="DC1195" s="147" t="e" cm="1">
        <f t="array" ref="DC1195">INDEX($K:$P,ROW(),MATCH(DC$3,$K$2:$P$2,0))</f>
        <v>#N/A</v>
      </c>
      <c r="DD1195" s="147" t="e" cm="1">
        <f t="array" ref="DD1195">INDEX($K:$P,ROW(),MATCH(DD$3,$K$2:$P$2,0))</f>
        <v>#N/A</v>
      </c>
      <c r="DE1195" s="147" t="e" cm="1">
        <f t="array" ref="DE1195">INDEX($K:$P,ROW(),MATCH(DE$3,$K$2:$P$2,0))</f>
        <v>#N/A</v>
      </c>
      <c r="DF1195" s="147" t="e" cm="1">
        <f t="array" ref="DF1195">INDEX($K:$P,ROW(),MATCH(DF$3,$K$2:$P$2,0))</f>
        <v>#N/A</v>
      </c>
      <c r="DG1195" s="147" t="e" cm="1">
        <f t="array" ref="DG1195">INDEX($K:$P,ROW(),MATCH(DG$3,$K$2:$P$2,0))</f>
        <v>#N/A</v>
      </c>
      <c r="DH1195" s="147" t="e" cm="1">
        <f t="array" ref="DH1195">INDEX($K:$P,ROW(),MATCH(DH$3,$K$2:$P$2,0))</f>
        <v>#N/A</v>
      </c>
      <c r="DI1195" s="147" t="e" cm="1">
        <f t="array" ref="DI1195">INDEX($K:$P,ROW(),MATCH(DI$3,$K$2:$P$2,0))</f>
        <v>#N/A</v>
      </c>
      <c r="DJ1195" s="147" t="e" cm="1">
        <f t="array" ref="DJ1195">INDEX($K:$P,ROW(),MATCH(DJ$3,$K$2:$P$2,0))</f>
        <v>#N/A</v>
      </c>
      <c r="DK1195" s="147" t="e" cm="1">
        <f t="array" ref="DK1195">INDEX($K:$P,ROW(),MATCH(DK$3,$K$2:$P$2,0))</f>
        <v>#N/A</v>
      </c>
      <c r="DL1195" s="147" t="e" cm="1">
        <f t="array" ref="DL1195">INDEX($K:$P,ROW(),MATCH(DL$3,$K$2:$P$2,0))</f>
        <v>#N/A</v>
      </c>
    </row>
    <row r="1196" spans="1:116" x14ac:dyDescent="0.4">
      <c r="A1196" s="27"/>
      <c r="B1196" s="27"/>
      <c r="C1196" s="27" t="s">
        <v>203</v>
      </c>
      <c r="D1196" t="s">
        <v>837</v>
      </c>
      <c r="E1196" s="8" t="str">
        <f t="shared" ref="E1196:E1197" si="1878">ROW()&amp;" "&amp;D1196</f>
        <v>1196 DCSALESQUOTA-S</v>
      </c>
      <c r="F1196" s="27"/>
      <c r="G1196" s="126" t="str">
        <f>SUBSTITUTE(G1187,":","")&amp;" - "&amp;G1198</f>
        <v>SALESQUOTA Direct Cost - (Primary label)</v>
      </c>
      <c r="H1196" s="27"/>
      <c r="I1196" s="78"/>
      <c r="J1196" s="78"/>
      <c r="K1196" s="33">
        <f t="shared" ref="K1196:P1196" ca="1" si="1879">SUMIF($3:$3,K$2,1196:1196)</f>
        <v>-1200000</v>
      </c>
      <c r="L1196" s="33">
        <f t="shared" ca="1" si="1879"/>
        <v>-1200000</v>
      </c>
      <c r="M1196" s="33">
        <f t="shared" ca="1" si="1879"/>
        <v>-1200000</v>
      </c>
      <c r="N1196" s="33">
        <f t="shared" ca="1" si="1879"/>
        <v>-1200000</v>
      </c>
      <c r="O1196" s="33">
        <f t="shared" ca="1" si="1879"/>
        <v>-1200000</v>
      </c>
      <c r="P1196" s="33">
        <f t="shared" ca="1" si="1879"/>
        <v>-1200000</v>
      </c>
      <c r="R1196" s="33"/>
      <c r="S1196" s="148">
        <f ca="1">-+S1195*S1194</f>
        <v>-100000</v>
      </c>
      <c r="T1196" s="148">
        <f t="shared" ref="T1196:CE1196" ca="1" si="1880">-+T1195*T1194</f>
        <v>-100000</v>
      </c>
      <c r="U1196" s="148">
        <f t="shared" ca="1" si="1880"/>
        <v>-100000</v>
      </c>
      <c r="V1196" s="148">
        <f t="shared" ca="1" si="1880"/>
        <v>-100000</v>
      </c>
      <c r="W1196" s="148">
        <f t="shared" ca="1" si="1880"/>
        <v>-100000</v>
      </c>
      <c r="X1196" s="148">
        <f t="shared" ca="1" si="1880"/>
        <v>-100000</v>
      </c>
      <c r="Y1196" s="148">
        <f t="shared" ca="1" si="1880"/>
        <v>-100000</v>
      </c>
      <c r="Z1196" s="148">
        <f t="shared" ca="1" si="1880"/>
        <v>-100000</v>
      </c>
      <c r="AA1196" s="148">
        <f t="shared" ca="1" si="1880"/>
        <v>-100000</v>
      </c>
      <c r="AB1196" s="148">
        <f t="shared" ca="1" si="1880"/>
        <v>-100000</v>
      </c>
      <c r="AC1196" s="148">
        <f t="shared" ca="1" si="1880"/>
        <v>-100000</v>
      </c>
      <c r="AD1196" s="148">
        <f t="shared" ca="1" si="1880"/>
        <v>-100000</v>
      </c>
      <c r="AE1196" s="148">
        <f t="shared" ca="1" si="1880"/>
        <v>-100000</v>
      </c>
      <c r="AF1196" s="148">
        <f t="shared" ca="1" si="1880"/>
        <v>-100000</v>
      </c>
      <c r="AG1196" s="148">
        <f t="shared" ca="1" si="1880"/>
        <v>-100000</v>
      </c>
      <c r="AH1196" s="148">
        <f t="shared" ca="1" si="1880"/>
        <v>-100000</v>
      </c>
      <c r="AI1196" s="148">
        <f t="shared" ca="1" si="1880"/>
        <v>-100000</v>
      </c>
      <c r="AJ1196" s="148">
        <f t="shared" ca="1" si="1880"/>
        <v>-100000</v>
      </c>
      <c r="AK1196" s="148">
        <f t="shared" ca="1" si="1880"/>
        <v>-100000</v>
      </c>
      <c r="AL1196" s="148">
        <f t="shared" ca="1" si="1880"/>
        <v>-100000</v>
      </c>
      <c r="AM1196" s="148">
        <f t="shared" ca="1" si="1880"/>
        <v>-100000</v>
      </c>
      <c r="AN1196" s="148">
        <f t="shared" ca="1" si="1880"/>
        <v>-100000</v>
      </c>
      <c r="AO1196" s="148">
        <f t="shared" ca="1" si="1880"/>
        <v>-100000</v>
      </c>
      <c r="AP1196" s="148">
        <f t="shared" ca="1" si="1880"/>
        <v>-100000</v>
      </c>
      <c r="AQ1196" s="148">
        <f t="shared" ca="1" si="1880"/>
        <v>-100000</v>
      </c>
      <c r="AR1196" s="148">
        <f t="shared" ca="1" si="1880"/>
        <v>-100000</v>
      </c>
      <c r="AS1196" s="148">
        <f t="shared" ca="1" si="1880"/>
        <v>-100000</v>
      </c>
      <c r="AT1196" s="148">
        <f t="shared" ca="1" si="1880"/>
        <v>-100000</v>
      </c>
      <c r="AU1196" s="148">
        <f t="shared" ca="1" si="1880"/>
        <v>-100000</v>
      </c>
      <c r="AV1196" s="148">
        <f t="shared" ca="1" si="1880"/>
        <v>-100000</v>
      </c>
      <c r="AW1196" s="148">
        <f t="shared" ca="1" si="1880"/>
        <v>-100000</v>
      </c>
      <c r="AX1196" s="148">
        <f t="shared" ca="1" si="1880"/>
        <v>-100000</v>
      </c>
      <c r="AY1196" s="148">
        <f t="shared" ca="1" si="1880"/>
        <v>-100000</v>
      </c>
      <c r="AZ1196" s="148">
        <f t="shared" ca="1" si="1880"/>
        <v>-100000</v>
      </c>
      <c r="BA1196" s="148">
        <f t="shared" ca="1" si="1880"/>
        <v>-100000</v>
      </c>
      <c r="BB1196" s="148">
        <f t="shared" ca="1" si="1880"/>
        <v>-100000</v>
      </c>
      <c r="BC1196" s="148">
        <f t="shared" ca="1" si="1880"/>
        <v>-100000</v>
      </c>
      <c r="BD1196" s="148">
        <f t="shared" ca="1" si="1880"/>
        <v>-100000</v>
      </c>
      <c r="BE1196" s="148">
        <f t="shared" ca="1" si="1880"/>
        <v>-100000</v>
      </c>
      <c r="BF1196" s="148">
        <f t="shared" ca="1" si="1880"/>
        <v>-100000</v>
      </c>
      <c r="BG1196" s="148">
        <f t="shared" ca="1" si="1880"/>
        <v>-100000</v>
      </c>
      <c r="BH1196" s="148">
        <f t="shared" ca="1" si="1880"/>
        <v>-100000</v>
      </c>
      <c r="BI1196" s="148">
        <f t="shared" ca="1" si="1880"/>
        <v>-100000</v>
      </c>
      <c r="BJ1196" s="148">
        <f t="shared" ca="1" si="1880"/>
        <v>-100000</v>
      </c>
      <c r="BK1196" s="148">
        <f t="shared" ca="1" si="1880"/>
        <v>-100000</v>
      </c>
      <c r="BL1196" s="148">
        <f t="shared" ca="1" si="1880"/>
        <v>-100000</v>
      </c>
      <c r="BM1196" s="148">
        <f t="shared" ca="1" si="1880"/>
        <v>-100000</v>
      </c>
      <c r="BN1196" s="148">
        <f t="shared" ca="1" si="1880"/>
        <v>-100000</v>
      </c>
      <c r="BO1196" s="148">
        <f t="shared" ca="1" si="1880"/>
        <v>-100000</v>
      </c>
      <c r="BP1196" s="148">
        <f t="shared" ca="1" si="1880"/>
        <v>-100000</v>
      </c>
      <c r="BQ1196" s="148">
        <f t="shared" ca="1" si="1880"/>
        <v>-100000</v>
      </c>
      <c r="BR1196" s="148">
        <f t="shared" ca="1" si="1880"/>
        <v>-100000</v>
      </c>
      <c r="BS1196" s="148">
        <f t="shared" ca="1" si="1880"/>
        <v>-100000</v>
      </c>
      <c r="BT1196" s="148">
        <f t="shared" ca="1" si="1880"/>
        <v>-100000</v>
      </c>
      <c r="BU1196" s="148">
        <f t="shared" ca="1" si="1880"/>
        <v>-100000</v>
      </c>
      <c r="BV1196" s="148">
        <f t="shared" ca="1" si="1880"/>
        <v>-100000</v>
      </c>
      <c r="BW1196" s="148">
        <f t="shared" ca="1" si="1880"/>
        <v>-100000</v>
      </c>
      <c r="BX1196" s="148">
        <f t="shared" ca="1" si="1880"/>
        <v>-100000</v>
      </c>
      <c r="BY1196" s="148">
        <f t="shared" ca="1" si="1880"/>
        <v>-100000</v>
      </c>
      <c r="BZ1196" s="148">
        <f t="shared" ca="1" si="1880"/>
        <v>-100000</v>
      </c>
      <c r="CA1196" s="148">
        <f t="shared" ca="1" si="1880"/>
        <v>-100000</v>
      </c>
      <c r="CB1196" s="148">
        <f t="shared" ca="1" si="1880"/>
        <v>-100000</v>
      </c>
      <c r="CC1196" s="148">
        <f t="shared" ca="1" si="1880"/>
        <v>-100000</v>
      </c>
      <c r="CD1196" s="148">
        <f t="shared" ca="1" si="1880"/>
        <v>-100000</v>
      </c>
      <c r="CE1196" s="148">
        <f t="shared" ca="1" si="1880"/>
        <v>-100000</v>
      </c>
      <c r="CF1196" s="148">
        <f t="shared" ref="CF1196:DL1196" ca="1" si="1881">-+CF1195*CF1194</f>
        <v>-100000</v>
      </c>
      <c r="CG1196" s="148">
        <f t="shared" ca="1" si="1881"/>
        <v>-100000</v>
      </c>
      <c r="CH1196" s="148">
        <f t="shared" ca="1" si="1881"/>
        <v>-100000</v>
      </c>
      <c r="CI1196" s="148">
        <f t="shared" ca="1" si="1881"/>
        <v>-100000</v>
      </c>
      <c r="CJ1196" s="148">
        <f t="shared" ca="1" si="1881"/>
        <v>-100000</v>
      </c>
      <c r="CK1196" s="148">
        <f t="shared" ca="1" si="1881"/>
        <v>-100000</v>
      </c>
      <c r="CL1196" s="148">
        <f t="shared" ca="1" si="1881"/>
        <v>-100000</v>
      </c>
      <c r="CM1196" s="148" t="e">
        <f t="shared" ca="1" si="1881"/>
        <v>#REF!</v>
      </c>
      <c r="CN1196" s="148" t="e">
        <f t="shared" ca="1" si="1881"/>
        <v>#REF!</v>
      </c>
      <c r="CO1196" s="148" t="e">
        <f t="shared" ca="1" si="1881"/>
        <v>#N/A</v>
      </c>
      <c r="CP1196" s="148" t="e">
        <f t="shared" ca="1" si="1881"/>
        <v>#N/A</v>
      </c>
      <c r="CQ1196" s="148" t="e">
        <f t="shared" ca="1" si="1881"/>
        <v>#N/A</v>
      </c>
      <c r="CR1196" s="148" t="e">
        <f t="shared" ca="1" si="1881"/>
        <v>#N/A</v>
      </c>
      <c r="CS1196" s="148" t="e">
        <f t="shared" ca="1" si="1881"/>
        <v>#N/A</v>
      </c>
      <c r="CT1196" s="148" t="e">
        <f t="shared" ca="1" si="1881"/>
        <v>#N/A</v>
      </c>
      <c r="CU1196" s="148" t="e">
        <f t="shared" ca="1" si="1881"/>
        <v>#N/A</v>
      </c>
      <c r="CV1196" s="148" t="e">
        <f t="shared" ca="1" si="1881"/>
        <v>#N/A</v>
      </c>
      <c r="CW1196" s="148" t="e">
        <f t="shared" ca="1" si="1881"/>
        <v>#N/A</v>
      </c>
      <c r="CX1196" s="148" t="e">
        <f t="shared" ca="1" si="1881"/>
        <v>#N/A</v>
      </c>
      <c r="CY1196" s="148" t="e">
        <f t="shared" ca="1" si="1881"/>
        <v>#N/A</v>
      </c>
      <c r="CZ1196" s="148" t="e">
        <f t="shared" ca="1" si="1881"/>
        <v>#N/A</v>
      </c>
      <c r="DA1196" s="148" t="e">
        <f t="shared" ca="1" si="1881"/>
        <v>#N/A</v>
      </c>
      <c r="DB1196" s="148" t="e">
        <f t="shared" ca="1" si="1881"/>
        <v>#N/A</v>
      </c>
      <c r="DC1196" s="148" t="e">
        <f t="shared" ca="1" si="1881"/>
        <v>#N/A</v>
      </c>
      <c r="DD1196" s="148" t="e">
        <f t="shared" ca="1" si="1881"/>
        <v>#N/A</v>
      </c>
      <c r="DE1196" s="148" t="e">
        <f t="shared" ca="1" si="1881"/>
        <v>#N/A</v>
      </c>
      <c r="DF1196" s="148" t="e">
        <f t="shared" ca="1" si="1881"/>
        <v>#N/A</v>
      </c>
      <c r="DG1196" s="148" t="e">
        <f t="shared" ca="1" si="1881"/>
        <v>#N/A</v>
      </c>
      <c r="DH1196" s="148" t="e">
        <f t="shared" ca="1" si="1881"/>
        <v>#N/A</v>
      </c>
      <c r="DI1196" s="148" t="e">
        <f t="shared" ca="1" si="1881"/>
        <v>#N/A</v>
      </c>
      <c r="DJ1196" s="148" t="e">
        <f t="shared" ca="1" si="1881"/>
        <v>#N/A</v>
      </c>
      <c r="DK1196" s="148" t="e">
        <f t="shared" ca="1" si="1881"/>
        <v>#N/A</v>
      </c>
      <c r="DL1196" s="148" t="e">
        <f t="shared" ca="1" si="1881"/>
        <v>#N/A</v>
      </c>
    </row>
    <row r="1197" spans="1:116" x14ac:dyDescent="0.4">
      <c r="B1197" t="s">
        <v>244</v>
      </c>
      <c r="D1197" t="s">
        <v>837</v>
      </c>
      <c r="E1197" s="8" t="str">
        <f t="shared" si="1878"/>
        <v>1197 DCSALESQUOTA-S</v>
      </c>
      <c r="G1197" s="13"/>
      <c r="H1197" s="12"/>
      <c r="I1197" s="60"/>
      <c r="J1197" s="60"/>
      <c r="R1197" s="9"/>
      <c r="S1197" s="149"/>
      <c r="T1197" s="149"/>
      <c r="U1197" s="149"/>
      <c r="V1197" s="149"/>
      <c r="W1197" s="149"/>
      <c r="X1197" s="149"/>
      <c r="Y1197" s="149"/>
      <c r="Z1197" s="149"/>
      <c r="AA1197" s="149"/>
      <c r="AB1197" s="149"/>
      <c r="AC1197" s="149"/>
      <c r="AD1197" s="149"/>
      <c r="AE1197" s="149"/>
      <c r="AF1197" s="149"/>
      <c r="AG1197" s="149"/>
      <c r="AH1197" s="149"/>
      <c r="AI1197" s="149"/>
      <c r="AJ1197" s="149"/>
      <c r="AK1197" s="149"/>
      <c r="AL1197" s="149"/>
      <c r="AM1197" s="149"/>
      <c r="AN1197" s="149"/>
      <c r="AO1197" s="149"/>
      <c r="AP1197" s="149"/>
      <c r="AQ1197" s="149"/>
      <c r="AR1197" s="149"/>
      <c r="AS1197" s="149"/>
      <c r="AT1197" s="149"/>
      <c r="AU1197" s="149"/>
      <c r="AV1197" s="149"/>
      <c r="AW1197" s="149"/>
      <c r="AX1197" s="149"/>
      <c r="AY1197" s="149"/>
      <c r="AZ1197" s="149"/>
      <c r="BA1197" s="149"/>
      <c r="BB1197" s="149"/>
      <c r="BC1197" s="149"/>
      <c r="BD1197" s="149"/>
      <c r="BE1197" s="149"/>
      <c r="BF1197" s="149"/>
      <c r="BG1197" s="149"/>
      <c r="BH1197" s="149"/>
      <c r="BI1197" s="149"/>
      <c r="BJ1197" s="149"/>
      <c r="BK1197" s="149"/>
      <c r="BL1197" s="149"/>
      <c r="BM1197" s="149"/>
      <c r="BN1197" s="149"/>
      <c r="BO1197" s="149"/>
      <c r="BP1197" s="149"/>
      <c r="BQ1197" s="149"/>
      <c r="BR1197" s="149"/>
      <c r="BS1197" s="149"/>
      <c r="BT1197" s="149"/>
      <c r="BU1197" s="149"/>
      <c r="BV1197" s="149"/>
      <c r="BW1197" s="149"/>
      <c r="BX1197" s="149"/>
      <c r="BY1197" s="149"/>
      <c r="BZ1197" s="149"/>
      <c r="CA1197" s="149"/>
      <c r="CB1197" s="149"/>
      <c r="CC1197" s="149"/>
      <c r="CD1197" s="149"/>
      <c r="CE1197" s="149"/>
      <c r="CF1197" s="149"/>
      <c r="CG1197" s="149"/>
      <c r="CH1197" s="149"/>
      <c r="CI1197" s="149"/>
      <c r="CJ1197" s="149"/>
      <c r="CK1197" s="149"/>
      <c r="CL1197" s="149"/>
      <c r="CN1197" s="60"/>
      <c r="CO1197" s="149"/>
      <c r="CP1197" s="149"/>
      <c r="CQ1197" s="149"/>
      <c r="CR1197" s="149"/>
      <c r="CS1197" s="149"/>
      <c r="CT1197" s="149"/>
      <c r="CU1197" s="149"/>
      <c r="CV1197" s="149"/>
      <c r="CW1197" s="149"/>
      <c r="CX1197" s="149"/>
      <c r="CY1197" s="149"/>
      <c r="CZ1197" s="149"/>
      <c r="DA1197" s="149"/>
      <c r="DB1197" s="149"/>
      <c r="DC1197" s="149"/>
      <c r="DD1197" s="149"/>
      <c r="DE1197" s="149"/>
      <c r="DF1197" s="149"/>
      <c r="DG1197" s="149"/>
      <c r="DH1197" s="149"/>
      <c r="DI1197" s="149"/>
      <c r="DJ1197" s="149"/>
      <c r="DK1197" s="149"/>
      <c r="DL1197" s="149"/>
    </row>
    <row r="1198" spans="1:116" x14ac:dyDescent="0.4">
      <c r="B1198" t="s">
        <v>332</v>
      </c>
      <c r="D1198" t="s">
        <v>837</v>
      </c>
      <c r="E1198" s="8" t="str">
        <f>ROW()&amp;" "&amp;D1198</f>
        <v>1198 DCSALESQUOTA-S</v>
      </c>
      <c r="G1198" s="8" t="str">
        <f>G1179</f>
        <v>(Primary label)</v>
      </c>
      <c r="H1198" s="12"/>
      <c r="I1198" s="60"/>
      <c r="J1198" s="60"/>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N1198" s="60"/>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1:116" x14ac:dyDescent="0.4">
      <c r="B1199" t="s">
        <v>332</v>
      </c>
      <c r="D1199" t="s">
        <v>837</v>
      </c>
      <c r="E1199" s="8" t="str">
        <f>ROW()&amp;" "&amp;D1199</f>
        <v>1199 DCSALESQUOTA-S</v>
      </c>
      <c r="G1199" s="8" t="str">
        <f>G1180</f>
        <v>primary unit</v>
      </c>
      <c r="H1199" s="12"/>
      <c r="I1199" s="60"/>
      <c r="J1199" s="60"/>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N1199" s="60"/>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6" x14ac:dyDescent="0.4">
      <c r="B1200" t="s">
        <v>332</v>
      </c>
      <c r="D1200" t="s">
        <v>837</v>
      </c>
      <c r="E1200" s="8" t="str">
        <f>ROW()&amp;" "&amp;D1200</f>
        <v>1200 DCSALESQUOTA-S</v>
      </c>
      <c r="G1200" s="8" t="str">
        <f>G1181</f>
        <v>Primary revenue driver</v>
      </c>
      <c r="K1200" s="53"/>
      <c r="L1200" s="53"/>
      <c r="M1200" s="53"/>
      <c r="N1200" s="53"/>
      <c r="O1200" s="53"/>
      <c r="P1200" s="53"/>
      <c r="R1200" s="24"/>
      <c r="S1200" s="215">
        <f t="shared" ref="S1200:AX1200" si="1882">S1180</f>
        <v>0</v>
      </c>
      <c r="T1200" s="215">
        <f t="shared" si="1882"/>
        <v>0</v>
      </c>
      <c r="U1200" s="215">
        <f t="shared" si="1882"/>
        <v>0</v>
      </c>
      <c r="V1200" s="215">
        <f t="shared" si="1882"/>
        <v>0</v>
      </c>
      <c r="W1200" s="215">
        <f t="shared" si="1882"/>
        <v>0</v>
      </c>
      <c r="X1200" s="215">
        <f t="shared" si="1882"/>
        <v>0</v>
      </c>
      <c r="Y1200" s="215">
        <f t="shared" si="1882"/>
        <v>0</v>
      </c>
      <c r="Z1200" s="215">
        <f t="shared" si="1882"/>
        <v>0</v>
      </c>
      <c r="AA1200" s="215">
        <f t="shared" si="1882"/>
        <v>0</v>
      </c>
      <c r="AB1200" s="215">
        <f t="shared" si="1882"/>
        <v>0</v>
      </c>
      <c r="AC1200" s="215">
        <f t="shared" si="1882"/>
        <v>0</v>
      </c>
      <c r="AD1200" s="215">
        <f t="shared" si="1882"/>
        <v>0</v>
      </c>
      <c r="AE1200" s="215">
        <f t="shared" si="1882"/>
        <v>0</v>
      </c>
      <c r="AF1200" s="215">
        <f t="shared" si="1882"/>
        <v>0</v>
      </c>
      <c r="AG1200" s="215">
        <f t="shared" si="1882"/>
        <v>0</v>
      </c>
      <c r="AH1200" s="215">
        <f t="shared" si="1882"/>
        <v>0</v>
      </c>
      <c r="AI1200" s="215">
        <f t="shared" si="1882"/>
        <v>0</v>
      </c>
      <c r="AJ1200" s="215">
        <f t="shared" si="1882"/>
        <v>0</v>
      </c>
      <c r="AK1200" s="215">
        <f t="shared" si="1882"/>
        <v>0</v>
      </c>
      <c r="AL1200" s="215">
        <f t="shared" si="1882"/>
        <v>0</v>
      </c>
      <c r="AM1200" s="215">
        <f t="shared" si="1882"/>
        <v>0</v>
      </c>
      <c r="AN1200" s="215">
        <f t="shared" si="1882"/>
        <v>0</v>
      </c>
      <c r="AO1200" s="215">
        <f t="shared" si="1882"/>
        <v>0</v>
      </c>
      <c r="AP1200" s="215">
        <f t="shared" si="1882"/>
        <v>0</v>
      </c>
      <c r="AQ1200" s="215">
        <f t="shared" si="1882"/>
        <v>0</v>
      </c>
      <c r="AR1200" s="215">
        <f t="shared" si="1882"/>
        <v>0</v>
      </c>
      <c r="AS1200" s="215">
        <f t="shared" si="1882"/>
        <v>0</v>
      </c>
      <c r="AT1200" s="215">
        <f t="shared" si="1882"/>
        <v>0</v>
      </c>
      <c r="AU1200" s="215">
        <f t="shared" si="1882"/>
        <v>0</v>
      </c>
      <c r="AV1200" s="215">
        <f t="shared" si="1882"/>
        <v>0</v>
      </c>
      <c r="AW1200" s="215">
        <f t="shared" si="1882"/>
        <v>0</v>
      </c>
      <c r="AX1200" s="215">
        <f t="shared" si="1882"/>
        <v>0</v>
      </c>
      <c r="AY1200" s="215">
        <f t="shared" ref="AY1200:CD1200" si="1883">AY1180</f>
        <v>0</v>
      </c>
      <c r="AZ1200" s="215">
        <f t="shared" si="1883"/>
        <v>0</v>
      </c>
      <c r="BA1200" s="215">
        <f t="shared" si="1883"/>
        <v>0</v>
      </c>
      <c r="BB1200" s="215">
        <f t="shared" si="1883"/>
        <v>0</v>
      </c>
      <c r="BC1200" s="215">
        <f t="shared" si="1883"/>
        <v>0</v>
      </c>
      <c r="BD1200" s="215">
        <f t="shared" si="1883"/>
        <v>0</v>
      </c>
      <c r="BE1200" s="215">
        <f t="shared" si="1883"/>
        <v>0</v>
      </c>
      <c r="BF1200" s="215">
        <f t="shared" si="1883"/>
        <v>0</v>
      </c>
      <c r="BG1200" s="215">
        <f t="shared" si="1883"/>
        <v>0</v>
      </c>
      <c r="BH1200" s="215">
        <f t="shared" si="1883"/>
        <v>0</v>
      </c>
      <c r="BI1200" s="215">
        <f t="shared" si="1883"/>
        <v>0</v>
      </c>
      <c r="BJ1200" s="215">
        <f t="shared" si="1883"/>
        <v>0</v>
      </c>
      <c r="BK1200" s="215">
        <f t="shared" si="1883"/>
        <v>0</v>
      </c>
      <c r="BL1200" s="215">
        <f t="shared" si="1883"/>
        <v>0</v>
      </c>
      <c r="BM1200" s="215">
        <f t="shared" si="1883"/>
        <v>0</v>
      </c>
      <c r="BN1200" s="215">
        <f t="shared" si="1883"/>
        <v>0</v>
      </c>
      <c r="BO1200" s="215">
        <f t="shared" si="1883"/>
        <v>0</v>
      </c>
      <c r="BP1200" s="215">
        <f t="shared" si="1883"/>
        <v>0</v>
      </c>
      <c r="BQ1200" s="215">
        <f t="shared" si="1883"/>
        <v>0</v>
      </c>
      <c r="BR1200" s="215">
        <f t="shared" si="1883"/>
        <v>0</v>
      </c>
      <c r="BS1200" s="215">
        <f t="shared" si="1883"/>
        <v>0</v>
      </c>
      <c r="BT1200" s="215">
        <f t="shared" si="1883"/>
        <v>0</v>
      </c>
      <c r="BU1200" s="215">
        <f t="shared" si="1883"/>
        <v>0</v>
      </c>
      <c r="BV1200" s="215">
        <f t="shared" si="1883"/>
        <v>0</v>
      </c>
      <c r="BW1200" s="215">
        <f t="shared" si="1883"/>
        <v>0</v>
      </c>
      <c r="BX1200" s="215">
        <f t="shared" si="1883"/>
        <v>0</v>
      </c>
      <c r="BY1200" s="215">
        <f t="shared" si="1883"/>
        <v>0</v>
      </c>
      <c r="BZ1200" s="215">
        <f t="shared" si="1883"/>
        <v>0</v>
      </c>
      <c r="CA1200" s="215">
        <f t="shared" si="1883"/>
        <v>0</v>
      </c>
      <c r="CB1200" s="215">
        <f t="shared" si="1883"/>
        <v>0</v>
      </c>
      <c r="CC1200" s="215">
        <f t="shared" si="1883"/>
        <v>0</v>
      </c>
      <c r="CD1200" s="215">
        <f t="shared" si="1883"/>
        <v>0</v>
      </c>
      <c r="CE1200" s="215">
        <f t="shared" ref="CE1200:CL1200" si="1884">CE1180</f>
        <v>0</v>
      </c>
      <c r="CF1200" s="215">
        <f t="shared" si="1884"/>
        <v>0</v>
      </c>
      <c r="CG1200" s="215">
        <f t="shared" si="1884"/>
        <v>0</v>
      </c>
      <c r="CH1200" s="215">
        <f t="shared" si="1884"/>
        <v>0</v>
      </c>
      <c r="CI1200" s="215">
        <f t="shared" si="1884"/>
        <v>0</v>
      </c>
      <c r="CJ1200" s="215">
        <f t="shared" si="1884"/>
        <v>0</v>
      </c>
      <c r="CK1200" s="215">
        <f t="shared" si="1884"/>
        <v>0</v>
      </c>
      <c r="CL1200" s="215">
        <f t="shared" si="1884"/>
        <v>0</v>
      </c>
      <c r="CO1200" s="215">
        <f t="shared" ref="CO1200:DL1200" si="1885">CO1180</f>
        <v>0</v>
      </c>
      <c r="CP1200" s="215">
        <f t="shared" si="1885"/>
        <v>0</v>
      </c>
      <c r="CQ1200" s="215">
        <f t="shared" si="1885"/>
        <v>0</v>
      </c>
      <c r="CR1200" s="215">
        <f t="shared" si="1885"/>
        <v>0</v>
      </c>
      <c r="CS1200" s="215">
        <f t="shared" si="1885"/>
        <v>0</v>
      </c>
      <c r="CT1200" s="215">
        <f t="shared" si="1885"/>
        <v>0</v>
      </c>
      <c r="CU1200" s="215">
        <f t="shared" si="1885"/>
        <v>0</v>
      </c>
      <c r="CV1200" s="215">
        <f t="shared" si="1885"/>
        <v>0</v>
      </c>
      <c r="CW1200" s="215">
        <f t="shared" si="1885"/>
        <v>0</v>
      </c>
      <c r="CX1200" s="215">
        <f t="shared" si="1885"/>
        <v>0</v>
      </c>
      <c r="CY1200" s="215">
        <f t="shared" si="1885"/>
        <v>0</v>
      </c>
      <c r="CZ1200" s="215">
        <f t="shared" si="1885"/>
        <v>0</v>
      </c>
      <c r="DA1200" s="215">
        <f t="shared" si="1885"/>
        <v>0</v>
      </c>
      <c r="DB1200" s="215">
        <f t="shared" si="1885"/>
        <v>0</v>
      </c>
      <c r="DC1200" s="215">
        <f t="shared" si="1885"/>
        <v>0</v>
      </c>
      <c r="DD1200" s="215">
        <f t="shared" si="1885"/>
        <v>0</v>
      </c>
      <c r="DE1200" s="215">
        <f t="shared" si="1885"/>
        <v>0</v>
      </c>
      <c r="DF1200" s="215">
        <f t="shared" si="1885"/>
        <v>0</v>
      </c>
      <c r="DG1200" s="215">
        <f t="shared" si="1885"/>
        <v>0</v>
      </c>
      <c r="DH1200" s="215">
        <f t="shared" si="1885"/>
        <v>0</v>
      </c>
      <c r="DI1200" s="215">
        <f t="shared" si="1885"/>
        <v>0</v>
      </c>
      <c r="DJ1200" s="215">
        <f t="shared" si="1885"/>
        <v>0</v>
      </c>
      <c r="DK1200" s="215">
        <f t="shared" si="1885"/>
        <v>0</v>
      </c>
      <c r="DL1200" s="215">
        <f t="shared" si="1885"/>
        <v>0</v>
      </c>
    </row>
    <row r="1201" spans="1:116" x14ac:dyDescent="0.4">
      <c r="B1201" t="s">
        <v>332</v>
      </c>
      <c r="D1201" t="s">
        <v>837</v>
      </c>
      <c r="E1201" s="8" t="str">
        <f>ROW()&amp;" "&amp;D1201</f>
        <v>1201 DCSALESQUOTA-S</v>
      </c>
      <c r="G1201" s="8" t="str">
        <f>G1182</f>
        <v>Primary volume driver</v>
      </c>
      <c r="H1201" s="56"/>
      <c r="I1201" s="79"/>
      <c r="J1201" s="79"/>
      <c r="K1201" s="15"/>
      <c r="L1201" s="15"/>
      <c r="M1201" s="15"/>
      <c r="N1201" s="15"/>
      <c r="O1201" s="15"/>
      <c r="P1201" s="15"/>
      <c r="R1201" s="15"/>
      <c r="S1201" s="215" t="str">
        <f t="shared" ref="S1201:AX1201" si="1886">S1181</f>
        <v>S$16</v>
      </c>
      <c r="T1201" s="215" t="str">
        <f t="shared" si="1886"/>
        <v>T$16</v>
      </c>
      <c r="U1201" s="215" t="str">
        <f t="shared" si="1886"/>
        <v>U$16</v>
      </c>
      <c r="V1201" s="215" t="str">
        <f t="shared" si="1886"/>
        <v>V$16</v>
      </c>
      <c r="W1201" s="215" t="str">
        <f t="shared" si="1886"/>
        <v>W$16</v>
      </c>
      <c r="X1201" s="215" t="str">
        <f t="shared" si="1886"/>
        <v>X$16</v>
      </c>
      <c r="Y1201" s="215" t="str">
        <f t="shared" si="1886"/>
        <v>Y$16</v>
      </c>
      <c r="Z1201" s="215" t="str">
        <f t="shared" si="1886"/>
        <v>Z$16</v>
      </c>
      <c r="AA1201" s="215" t="str">
        <f t="shared" si="1886"/>
        <v>AA$16</v>
      </c>
      <c r="AB1201" s="215" t="str">
        <f t="shared" si="1886"/>
        <v>AB$16</v>
      </c>
      <c r="AC1201" s="215" t="str">
        <f t="shared" si="1886"/>
        <v>AC$16</v>
      </c>
      <c r="AD1201" s="215" t="str">
        <f t="shared" si="1886"/>
        <v>AD$16</v>
      </c>
      <c r="AE1201" s="215" t="str">
        <f t="shared" si="1886"/>
        <v>AE$16</v>
      </c>
      <c r="AF1201" s="215" t="str">
        <f t="shared" si="1886"/>
        <v>AF$16</v>
      </c>
      <c r="AG1201" s="215" t="str">
        <f t="shared" si="1886"/>
        <v>AG$16</v>
      </c>
      <c r="AH1201" s="215" t="str">
        <f t="shared" si="1886"/>
        <v>AH$16</v>
      </c>
      <c r="AI1201" s="215" t="str">
        <f t="shared" si="1886"/>
        <v>AI$16</v>
      </c>
      <c r="AJ1201" s="215" t="str">
        <f t="shared" si="1886"/>
        <v>AJ$16</v>
      </c>
      <c r="AK1201" s="215" t="str">
        <f t="shared" si="1886"/>
        <v>AK$16</v>
      </c>
      <c r="AL1201" s="215" t="str">
        <f t="shared" si="1886"/>
        <v>AL$16</v>
      </c>
      <c r="AM1201" s="215" t="str">
        <f t="shared" si="1886"/>
        <v>AM$16</v>
      </c>
      <c r="AN1201" s="215" t="str">
        <f t="shared" si="1886"/>
        <v>AN$16</v>
      </c>
      <c r="AO1201" s="215" t="str">
        <f t="shared" si="1886"/>
        <v>AO$16</v>
      </c>
      <c r="AP1201" s="215" t="str">
        <f t="shared" si="1886"/>
        <v>AP$16</v>
      </c>
      <c r="AQ1201" s="215" t="str">
        <f t="shared" si="1886"/>
        <v>AQ$16</v>
      </c>
      <c r="AR1201" s="215" t="str">
        <f t="shared" si="1886"/>
        <v>AR$16</v>
      </c>
      <c r="AS1201" s="215" t="str">
        <f t="shared" si="1886"/>
        <v>AS$16</v>
      </c>
      <c r="AT1201" s="215" t="str">
        <f t="shared" si="1886"/>
        <v>AT$16</v>
      </c>
      <c r="AU1201" s="215" t="str">
        <f t="shared" si="1886"/>
        <v>AU$16</v>
      </c>
      <c r="AV1201" s="215" t="str">
        <f t="shared" si="1886"/>
        <v>AV$16</v>
      </c>
      <c r="AW1201" s="215" t="str">
        <f t="shared" si="1886"/>
        <v>AW$16</v>
      </c>
      <c r="AX1201" s="215" t="str">
        <f t="shared" si="1886"/>
        <v>AX$16</v>
      </c>
      <c r="AY1201" s="215" t="str">
        <f t="shared" ref="AY1201:CD1201" si="1887">AY1181</f>
        <v>AY$16</v>
      </c>
      <c r="AZ1201" s="215" t="str">
        <f t="shared" si="1887"/>
        <v>AZ$16</v>
      </c>
      <c r="BA1201" s="215" t="str">
        <f t="shared" si="1887"/>
        <v>BA$16</v>
      </c>
      <c r="BB1201" s="215" t="str">
        <f t="shared" si="1887"/>
        <v>BB$16</v>
      </c>
      <c r="BC1201" s="215" t="str">
        <f t="shared" si="1887"/>
        <v>BC$16</v>
      </c>
      <c r="BD1201" s="215" t="str">
        <f t="shared" si="1887"/>
        <v>BD$16</v>
      </c>
      <c r="BE1201" s="215" t="str">
        <f t="shared" si="1887"/>
        <v>BE$16</v>
      </c>
      <c r="BF1201" s="215" t="str">
        <f t="shared" si="1887"/>
        <v>BF$16</v>
      </c>
      <c r="BG1201" s="215" t="str">
        <f t="shared" si="1887"/>
        <v>BG$16</v>
      </c>
      <c r="BH1201" s="215" t="str">
        <f t="shared" si="1887"/>
        <v>BH$16</v>
      </c>
      <c r="BI1201" s="215" t="str">
        <f t="shared" si="1887"/>
        <v>BI$16</v>
      </c>
      <c r="BJ1201" s="215" t="str">
        <f t="shared" si="1887"/>
        <v>BJ$16</v>
      </c>
      <c r="BK1201" s="215" t="str">
        <f t="shared" si="1887"/>
        <v>BK$16</v>
      </c>
      <c r="BL1201" s="215" t="str">
        <f t="shared" si="1887"/>
        <v>BL$16</v>
      </c>
      <c r="BM1201" s="215" t="str">
        <f t="shared" si="1887"/>
        <v>BM$16</v>
      </c>
      <c r="BN1201" s="215" t="str">
        <f t="shared" si="1887"/>
        <v>BN$16</v>
      </c>
      <c r="BO1201" s="215" t="str">
        <f t="shared" si="1887"/>
        <v>BO$16</v>
      </c>
      <c r="BP1201" s="215" t="str">
        <f t="shared" si="1887"/>
        <v>BP$16</v>
      </c>
      <c r="BQ1201" s="215" t="str">
        <f t="shared" si="1887"/>
        <v>BQ$16</v>
      </c>
      <c r="BR1201" s="215" t="str">
        <f t="shared" si="1887"/>
        <v>BR$16</v>
      </c>
      <c r="BS1201" s="215" t="str">
        <f t="shared" si="1887"/>
        <v>BS$16</v>
      </c>
      <c r="BT1201" s="215" t="str">
        <f t="shared" si="1887"/>
        <v>BT$16</v>
      </c>
      <c r="BU1201" s="215" t="str">
        <f t="shared" si="1887"/>
        <v>BU$16</v>
      </c>
      <c r="BV1201" s="215" t="str">
        <f t="shared" si="1887"/>
        <v>BV$16</v>
      </c>
      <c r="BW1201" s="215" t="str">
        <f t="shared" si="1887"/>
        <v>BW$16</v>
      </c>
      <c r="BX1201" s="215" t="str">
        <f t="shared" si="1887"/>
        <v>BX$16</v>
      </c>
      <c r="BY1201" s="215" t="str">
        <f t="shared" si="1887"/>
        <v>BY$16</v>
      </c>
      <c r="BZ1201" s="215" t="str">
        <f t="shared" si="1887"/>
        <v>BZ$16</v>
      </c>
      <c r="CA1201" s="215" t="str">
        <f t="shared" si="1887"/>
        <v>CA$16</v>
      </c>
      <c r="CB1201" s="215" t="str">
        <f t="shared" si="1887"/>
        <v>CB$16</v>
      </c>
      <c r="CC1201" s="215" t="str">
        <f t="shared" si="1887"/>
        <v>CC$16</v>
      </c>
      <c r="CD1201" s="215" t="str">
        <f t="shared" si="1887"/>
        <v>CD$16</v>
      </c>
      <c r="CE1201" s="215" t="str">
        <f t="shared" ref="CE1201:CL1201" si="1888">CE1181</f>
        <v>CE$16</v>
      </c>
      <c r="CF1201" s="215" t="str">
        <f t="shared" si="1888"/>
        <v>CF$16</v>
      </c>
      <c r="CG1201" s="215" t="str">
        <f t="shared" si="1888"/>
        <v>CG$16</v>
      </c>
      <c r="CH1201" s="215" t="str">
        <f t="shared" si="1888"/>
        <v>CH$16</v>
      </c>
      <c r="CI1201" s="215" t="str">
        <f t="shared" si="1888"/>
        <v>CI$16</v>
      </c>
      <c r="CJ1201" s="215" t="str">
        <f t="shared" si="1888"/>
        <v>CJ$16</v>
      </c>
      <c r="CK1201" s="215" t="str">
        <f t="shared" si="1888"/>
        <v>CK$16</v>
      </c>
      <c r="CL1201" s="215" t="str">
        <f t="shared" si="1888"/>
        <v>CL$16</v>
      </c>
      <c r="CN1201" s="79"/>
      <c r="CO1201" s="215" t="str">
        <f t="shared" ref="CO1201:DL1201" si="1889">CO1181</f>
        <v>CO$16</v>
      </c>
      <c r="CP1201" s="215" t="str">
        <f t="shared" si="1889"/>
        <v>CP$16</v>
      </c>
      <c r="CQ1201" s="215" t="str">
        <f t="shared" si="1889"/>
        <v>CQ$16</v>
      </c>
      <c r="CR1201" s="215" t="str">
        <f t="shared" si="1889"/>
        <v>CR$16</v>
      </c>
      <c r="CS1201" s="215" t="str">
        <f t="shared" si="1889"/>
        <v>CS$16</v>
      </c>
      <c r="CT1201" s="215" t="str">
        <f t="shared" si="1889"/>
        <v>CT$16</v>
      </c>
      <c r="CU1201" s="215" t="str">
        <f t="shared" si="1889"/>
        <v>CU$16</v>
      </c>
      <c r="CV1201" s="215" t="str">
        <f t="shared" si="1889"/>
        <v>CV$16</v>
      </c>
      <c r="CW1201" s="215" t="str">
        <f t="shared" si="1889"/>
        <v>CW$16</v>
      </c>
      <c r="CX1201" s="215" t="str">
        <f t="shared" si="1889"/>
        <v>CX$16</v>
      </c>
      <c r="CY1201" s="215" t="str">
        <f t="shared" si="1889"/>
        <v>CY$16</v>
      </c>
      <c r="CZ1201" s="215" t="str">
        <f t="shared" si="1889"/>
        <v>CZ$16</v>
      </c>
      <c r="DA1201" s="215" t="str">
        <f t="shared" si="1889"/>
        <v>DA$16</v>
      </c>
      <c r="DB1201" s="215" t="str">
        <f t="shared" si="1889"/>
        <v>DB$16</v>
      </c>
      <c r="DC1201" s="215" t="str">
        <f t="shared" si="1889"/>
        <v>DC$16</v>
      </c>
      <c r="DD1201" s="215" t="str">
        <f t="shared" si="1889"/>
        <v>DD$16</v>
      </c>
      <c r="DE1201" s="215" t="str">
        <f t="shared" si="1889"/>
        <v>DE$16</v>
      </c>
      <c r="DF1201" s="215" t="str">
        <f t="shared" si="1889"/>
        <v>DF$16</v>
      </c>
      <c r="DG1201" s="215" t="str">
        <f t="shared" si="1889"/>
        <v>DG$16</v>
      </c>
      <c r="DH1201" s="215" t="str">
        <f t="shared" si="1889"/>
        <v>DH$16</v>
      </c>
      <c r="DI1201" s="215" t="str">
        <f t="shared" si="1889"/>
        <v>DI$16</v>
      </c>
      <c r="DJ1201" s="215" t="str">
        <f t="shared" si="1889"/>
        <v>DJ$16</v>
      </c>
      <c r="DK1201" s="215" t="str">
        <f t="shared" si="1889"/>
        <v>DK$16</v>
      </c>
      <c r="DL1201" s="215" t="str">
        <f t="shared" si="1889"/>
        <v>DL$16</v>
      </c>
    </row>
    <row r="1202" spans="1:116" x14ac:dyDescent="0.4">
      <c r="B1202" t="s">
        <v>332</v>
      </c>
      <c r="D1202" t="s">
        <v>837</v>
      </c>
      <c r="E1202" s="8" t="str">
        <f t="shared" ref="E1202:E1205" si="1890">ROW()&amp;" "&amp;D1202</f>
        <v>1202 DCSALESQUOTA-S</v>
      </c>
      <c r="G1202" s="89" t="str">
        <f>G1187</f>
        <v>SALESQUOTA Direct Cost:</v>
      </c>
      <c r="H1202" s="12"/>
      <c r="I1202" s="60"/>
      <c r="J1202" s="60"/>
      <c r="K1202" s="15"/>
      <c r="L1202" s="15"/>
      <c r="M1202" s="15"/>
      <c r="N1202" s="15"/>
      <c r="O1202" s="15"/>
      <c r="P1202" s="15"/>
      <c r="R1202" s="15"/>
      <c r="S1202" s="215">
        <f t="shared" ref="S1202:AX1202" si="1891">S1183</f>
        <v>0</v>
      </c>
      <c r="T1202" s="215">
        <f t="shared" si="1891"/>
        <v>0</v>
      </c>
      <c r="U1202" s="215">
        <f t="shared" si="1891"/>
        <v>0</v>
      </c>
      <c r="V1202" s="215">
        <f t="shared" si="1891"/>
        <v>0</v>
      </c>
      <c r="W1202" s="215">
        <f t="shared" si="1891"/>
        <v>0</v>
      </c>
      <c r="X1202" s="215">
        <f t="shared" si="1891"/>
        <v>0</v>
      </c>
      <c r="Y1202" s="215">
        <f t="shared" si="1891"/>
        <v>0</v>
      </c>
      <c r="Z1202" s="215">
        <f t="shared" si="1891"/>
        <v>0</v>
      </c>
      <c r="AA1202" s="215">
        <f t="shared" si="1891"/>
        <v>0</v>
      </c>
      <c r="AB1202" s="215">
        <f t="shared" si="1891"/>
        <v>0</v>
      </c>
      <c r="AC1202" s="215">
        <f t="shared" si="1891"/>
        <v>0</v>
      </c>
      <c r="AD1202" s="215">
        <f t="shared" si="1891"/>
        <v>0</v>
      </c>
      <c r="AE1202" s="215">
        <f t="shared" si="1891"/>
        <v>0</v>
      </c>
      <c r="AF1202" s="215">
        <f t="shared" si="1891"/>
        <v>0</v>
      </c>
      <c r="AG1202" s="215">
        <f t="shared" si="1891"/>
        <v>0</v>
      </c>
      <c r="AH1202" s="215">
        <f t="shared" si="1891"/>
        <v>0</v>
      </c>
      <c r="AI1202" s="215">
        <f t="shared" si="1891"/>
        <v>0</v>
      </c>
      <c r="AJ1202" s="215">
        <f t="shared" si="1891"/>
        <v>0</v>
      </c>
      <c r="AK1202" s="215">
        <f t="shared" si="1891"/>
        <v>0</v>
      </c>
      <c r="AL1202" s="215">
        <f t="shared" si="1891"/>
        <v>0</v>
      </c>
      <c r="AM1202" s="215">
        <f t="shared" si="1891"/>
        <v>0</v>
      </c>
      <c r="AN1202" s="215">
        <f t="shared" si="1891"/>
        <v>0</v>
      </c>
      <c r="AO1202" s="215">
        <f t="shared" si="1891"/>
        <v>0</v>
      </c>
      <c r="AP1202" s="215">
        <f t="shared" si="1891"/>
        <v>0</v>
      </c>
      <c r="AQ1202" s="215">
        <f t="shared" si="1891"/>
        <v>0</v>
      </c>
      <c r="AR1202" s="215">
        <f t="shared" si="1891"/>
        <v>0</v>
      </c>
      <c r="AS1202" s="215">
        <f t="shared" si="1891"/>
        <v>0</v>
      </c>
      <c r="AT1202" s="215">
        <f t="shared" si="1891"/>
        <v>0</v>
      </c>
      <c r="AU1202" s="215">
        <f t="shared" si="1891"/>
        <v>0</v>
      </c>
      <c r="AV1202" s="215">
        <f t="shared" si="1891"/>
        <v>0</v>
      </c>
      <c r="AW1202" s="215">
        <f t="shared" si="1891"/>
        <v>0</v>
      </c>
      <c r="AX1202" s="215">
        <f t="shared" si="1891"/>
        <v>0</v>
      </c>
      <c r="AY1202" s="215">
        <f t="shared" ref="AY1202:CD1202" si="1892">AY1183</f>
        <v>0</v>
      </c>
      <c r="AZ1202" s="215">
        <f t="shared" si="1892"/>
        <v>0</v>
      </c>
      <c r="BA1202" s="215">
        <f t="shared" si="1892"/>
        <v>0</v>
      </c>
      <c r="BB1202" s="215">
        <f t="shared" si="1892"/>
        <v>0</v>
      </c>
      <c r="BC1202" s="215">
        <f t="shared" si="1892"/>
        <v>0</v>
      </c>
      <c r="BD1202" s="215">
        <f t="shared" si="1892"/>
        <v>0</v>
      </c>
      <c r="BE1202" s="215">
        <f t="shared" si="1892"/>
        <v>0</v>
      </c>
      <c r="BF1202" s="215">
        <f t="shared" si="1892"/>
        <v>0</v>
      </c>
      <c r="BG1202" s="215">
        <f t="shared" si="1892"/>
        <v>0</v>
      </c>
      <c r="BH1202" s="215">
        <f t="shared" si="1892"/>
        <v>0</v>
      </c>
      <c r="BI1202" s="215">
        <f t="shared" si="1892"/>
        <v>0</v>
      </c>
      <c r="BJ1202" s="215">
        <f t="shared" si="1892"/>
        <v>0</v>
      </c>
      <c r="BK1202" s="215">
        <f t="shared" si="1892"/>
        <v>0</v>
      </c>
      <c r="BL1202" s="215">
        <f t="shared" si="1892"/>
        <v>0</v>
      </c>
      <c r="BM1202" s="215">
        <f t="shared" si="1892"/>
        <v>0</v>
      </c>
      <c r="BN1202" s="215">
        <f t="shared" si="1892"/>
        <v>0</v>
      </c>
      <c r="BO1202" s="215">
        <f t="shared" si="1892"/>
        <v>0</v>
      </c>
      <c r="BP1202" s="215">
        <f t="shared" si="1892"/>
        <v>0</v>
      </c>
      <c r="BQ1202" s="215">
        <f t="shared" si="1892"/>
        <v>0</v>
      </c>
      <c r="BR1202" s="215">
        <f t="shared" si="1892"/>
        <v>0</v>
      </c>
      <c r="BS1202" s="215">
        <f t="shared" si="1892"/>
        <v>0</v>
      </c>
      <c r="BT1202" s="215">
        <f t="shared" si="1892"/>
        <v>0</v>
      </c>
      <c r="BU1202" s="215">
        <f t="shared" si="1892"/>
        <v>0</v>
      </c>
      <c r="BV1202" s="215">
        <f t="shared" si="1892"/>
        <v>0</v>
      </c>
      <c r="BW1202" s="215">
        <f t="shared" si="1892"/>
        <v>0</v>
      </c>
      <c r="BX1202" s="215">
        <f t="shared" si="1892"/>
        <v>0</v>
      </c>
      <c r="BY1202" s="215">
        <f t="shared" si="1892"/>
        <v>0</v>
      </c>
      <c r="BZ1202" s="215">
        <f t="shared" si="1892"/>
        <v>0</v>
      </c>
      <c r="CA1202" s="215">
        <f t="shared" si="1892"/>
        <v>0</v>
      </c>
      <c r="CB1202" s="215">
        <f t="shared" si="1892"/>
        <v>0</v>
      </c>
      <c r="CC1202" s="215">
        <f t="shared" si="1892"/>
        <v>0</v>
      </c>
      <c r="CD1202" s="215">
        <f t="shared" si="1892"/>
        <v>0</v>
      </c>
      <c r="CE1202" s="215">
        <f t="shared" ref="CE1202:CL1202" si="1893">CE1183</f>
        <v>0</v>
      </c>
      <c r="CF1202" s="215">
        <f t="shared" si="1893"/>
        <v>0</v>
      </c>
      <c r="CG1202" s="215">
        <f t="shared" si="1893"/>
        <v>0</v>
      </c>
      <c r="CH1202" s="215">
        <f t="shared" si="1893"/>
        <v>0</v>
      </c>
      <c r="CI1202" s="215">
        <f t="shared" si="1893"/>
        <v>0</v>
      </c>
      <c r="CJ1202" s="215">
        <f t="shared" si="1893"/>
        <v>0</v>
      </c>
      <c r="CK1202" s="215">
        <f t="shared" si="1893"/>
        <v>0</v>
      </c>
      <c r="CL1202" s="215">
        <f t="shared" si="1893"/>
        <v>0</v>
      </c>
      <c r="CN1202" s="60"/>
      <c r="CO1202" s="215">
        <f t="shared" ref="CO1202:DL1202" si="1894">CO1183</f>
        <v>0</v>
      </c>
      <c r="CP1202" s="215">
        <f t="shared" si="1894"/>
        <v>0</v>
      </c>
      <c r="CQ1202" s="215">
        <f t="shared" si="1894"/>
        <v>0</v>
      </c>
      <c r="CR1202" s="215">
        <f t="shared" si="1894"/>
        <v>0</v>
      </c>
      <c r="CS1202" s="215">
        <f t="shared" si="1894"/>
        <v>0</v>
      </c>
      <c r="CT1202" s="215">
        <f t="shared" si="1894"/>
        <v>0</v>
      </c>
      <c r="CU1202" s="215">
        <f t="shared" si="1894"/>
        <v>0</v>
      </c>
      <c r="CV1202" s="215">
        <f t="shared" si="1894"/>
        <v>0</v>
      </c>
      <c r="CW1202" s="215">
        <f t="shared" si="1894"/>
        <v>0</v>
      </c>
      <c r="CX1202" s="215">
        <f t="shared" si="1894"/>
        <v>0</v>
      </c>
      <c r="CY1202" s="215">
        <f t="shared" si="1894"/>
        <v>0</v>
      </c>
      <c r="CZ1202" s="215">
        <f t="shared" si="1894"/>
        <v>0</v>
      </c>
      <c r="DA1202" s="215">
        <f t="shared" si="1894"/>
        <v>0</v>
      </c>
      <c r="DB1202" s="215">
        <f t="shared" si="1894"/>
        <v>0</v>
      </c>
      <c r="DC1202" s="215">
        <f t="shared" si="1894"/>
        <v>0</v>
      </c>
      <c r="DD1202" s="215">
        <f t="shared" si="1894"/>
        <v>0</v>
      </c>
      <c r="DE1202" s="215">
        <f t="shared" si="1894"/>
        <v>0</v>
      </c>
      <c r="DF1202" s="215">
        <f t="shared" si="1894"/>
        <v>0</v>
      </c>
      <c r="DG1202" s="215">
        <f t="shared" si="1894"/>
        <v>0</v>
      </c>
      <c r="DH1202" s="215">
        <f t="shared" si="1894"/>
        <v>0</v>
      </c>
      <c r="DI1202" s="215">
        <f t="shared" si="1894"/>
        <v>0</v>
      </c>
      <c r="DJ1202" s="215">
        <f t="shared" si="1894"/>
        <v>0</v>
      </c>
      <c r="DK1202" s="215">
        <f t="shared" si="1894"/>
        <v>0</v>
      </c>
      <c r="DL1202" s="215">
        <f t="shared" si="1894"/>
        <v>0</v>
      </c>
    </row>
    <row r="1203" spans="1:116" x14ac:dyDescent="0.4">
      <c r="B1203" t="s">
        <v>332</v>
      </c>
      <c r="D1203" t="s">
        <v>837</v>
      </c>
      <c r="E1203" s="8" t="str">
        <f t="shared" si="1890"/>
        <v>1203 DCSALESQUOTA-S</v>
      </c>
      <c r="G1203" s="241" t="str">
        <f>IFERROR(SUBSTITUTE(TRIM(MID(G1187, SEARCH("-", G1187) + 1, LEN(G1187))),":",""),"no unit")</f>
        <v>no unit</v>
      </c>
      <c r="H1203" s="12"/>
      <c r="I1203" s="60"/>
      <c r="J1203" s="60"/>
      <c r="K1203" s="15"/>
      <c r="L1203" s="15"/>
      <c r="M1203" s="15"/>
      <c r="N1203" s="15"/>
      <c r="O1203" s="15"/>
      <c r="P1203" s="15"/>
      <c r="R1203" s="15"/>
      <c r="S1203" s="215"/>
      <c r="T1203" s="215"/>
      <c r="U1203" s="215"/>
      <c r="V1203" s="215"/>
      <c r="W1203" s="215"/>
      <c r="X1203" s="215"/>
      <c r="Y1203" s="215"/>
      <c r="Z1203" s="215"/>
      <c r="AA1203" s="215"/>
      <c r="AB1203" s="215"/>
      <c r="AC1203" s="215"/>
      <c r="AD1203" s="215"/>
      <c r="AE1203" s="215"/>
      <c r="AF1203" s="215"/>
      <c r="AG1203" s="215"/>
      <c r="AH1203" s="215"/>
      <c r="AI1203" s="215"/>
      <c r="AJ1203" s="215"/>
      <c r="AK1203" s="215"/>
      <c r="AL1203" s="215"/>
      <c r="AM1203" s="215"/>
      <c r="AN1203" s="215"/>
      <c r="AO1203" s="215"/>
      <c r="AP1203" s="215"/>
      <c r="AQ1203" s="215"/>
      <c r="AR1203" s="215"/>
      <c r="AS1203" s="215"/>
      <c r="AT1203" s="215"/>
      <c r="AU1203" s="215"/>
      <c r="AV1203" s="215"/>
      <c r="AW1203" s="215"/>
      <c r="AX1203" s="215"/>
      <c r="AY1203" s="215"/>
      <c r="AZ1203" s="215"/>
      <c r="BA1203" s="215"/>
      <c r="BB1203" s="215"/>
      <c r="BC1203" s="215"/>
      <c r="BD1203" s="215"/>
      <c r="BE1203" s="215"/>
      <c r="BF1203" s="215"/>
      <c r="BG1203" s="215"/>
      <c r="BH1203" s="215"/>
      <c r="BI1203" s="215"/>
      <c r="BJ1203" s="215"/>
      <c r="BK1203" s="215"/>
      <c r="BL1203" s="215"/>
      <c r="BM1203" s="215"/>
      <c r="BN1203" s="215"/>
      <c r="BO1203" s="215"/>
      <c r="BP1203" s="215"/>
      <c r="BQ1203" s="215"/>
      <c r="BR1203" s="215"/>
      <c r="BS1203" s="215"/>
      <c r="BT1203" s="215"/>
      <c r="BU1203" s="215"/>
      <c r="BV1203" s="215"/>
      <c r="BW1203" s="215"/>
      <c r="BX1203" s="215"/>
      <c r="BY1203" s="215"/>
      <c r="BZ1203" s="215"/>
      <c r="CA1203" s="215"/>
      <c r="CB1203" s="215"/>
      <c r="CC1203" s="215"/>
      <c r="CD1203" s="215"/>
      <c r="CE1203" s="215"/>
      <c r="CF1203" s="215"/>
      <c r="CG1203" s="215"/>
      <c r="CH1203" s="215"/>
      <c r="CI1203" s="215"/>
      <c r="CJ1203" s="215"/>
      <c r="CK1203" s="215"/>
      <c r="CL1203" s="215"/>
      <c r="CN1203" s="60"/>
      <c r="CO1203" s="215"/>
      <c r="CP1203" s="215"/>
      <c r="CQ1203" s="215"/>
      <c r="CR1203" s="215"/>
      <c r="CS1203" s="215"/>
      <c r="CT1203" s="215"/>
      <c r="CU1203" s="215"/>
      <c r="CV1203" s="215"/>
      <c r="CW1203" s="215"/>
      <c r="CX1203" s="215"/>
      <c r="CY1203" s="215"/>
      <c r="CZ1203" s="215"/>
      <c r="DA1203" s="215"/>
      <c r="DB1203" s="215"/>
      <c r="DC1203" s="215"/>
      <c r="DD1203" s="215"/>
      <c r="DE1203" s="215"/>
      <c r="DF1203" s="215"/>
      <c r="DG1203" s="215"/>
      <c r="DH1203" s="215"/>
      <c r="DI1203" s="215"/>
      <c r="DJ1203" s="215"/>
      <c r="DK1203" s="215"/>
      <c r="DL1203" s="215"/>
    </row>
    <row r="1204" spans="1:116" x14ac:dyDescent="0.4">
      <c r="A1204" s="3"/>
      <c r="B1204" t="s">
        <v>332</v>
      </c>
      <c r="D1204" t="s">
        <v>837</v>
      </c>
      <c r="E1204" s="8" t="str">
        <f t="shared" si="1890"/>
        <v>1204 DCSALESQUOTA-S</v>
      </c>
      <c r="G1204" s="89" t="str">
        <f>G1185</f>
        <v>Secondary revenue driver</v>
      </c>
      <c r="H1204" s="90"/>
      <c r="I1204" s="213"/>
      <c r="J1204" s="213"/>
      <c r="K1204" s="214"/>
      <c r="L1204" s="214"/>
      <c r="M1204" s="214"/>
      <c r="N1204" s="214"/>
      <c r="O1204" s="214"/>
      <c r="P1204" s="214"/>
      <c r="R1204" s="214"/>
      <c r="S1204" s="4" t="str">
        <f t="shared" ref="S1204:CD1204" si="1895">ADDRESS(ROW(S1196),COLUMN(S1196),2)</f>
        <v>S$1196</v>
      </c>
      <c r="T1204" s="4" t="str">
        <f t="shared" si="1895"/>
        <v>T$1196</v>
      </c>
      <c r="U1204" s="4" t="str">
        <f t="shared" si="1895"/>
        <v>U$1196</v>
      </c>
      <c r="V1204" s="4" t="str">
        <f t="shared" si="1895"/>
        <v>V$1196</v>
      </c>
      <c r="W1204" s="4" t="str">
        <f t="shared" si="1895"/>
        <v>W$1196</v>
      </c>
      <c r="X1204" s="4" t="str">
        <f t="shared" si="1895"/>
        <v>X$1196</v>
      </c>
      <c r="Y1204" s="4" t="str">
        <f t="shared" si="1895"/>
        <v>Y$1196</v>
      </c>
      <c r="Z1204" s="4" t="str">
        <f t="shared" si="1895"/>
        <v>Z$1196</v>
      </c>
      <c r="AA1204" s="4" t="str">
        <f t="shared" si="1895"/>
        <v>AA$1196</v>
      </c>
      <c r="AB1204" s="4" t="str">
        <f t="shared" si="1895"/>
        <v>AB$1196</v>
      </c>
      <c r="AC1204" s="4" t="str">
        <f t="shared" si="1895"/>
        <v>AC$1196</v>
      </c>
      <c r="AD1204" s="4" t="str">
        <f t="shared" si="1895"/>
        <v>AD$1196</v>
      </c>
      <c r="AE1204" s="4" t="str">
        <f t="shared" si="1895"/>
        <v>AE$1196</v>
      </c>
      <c r="AF1204" s="4" t="str">
        <f t="shared" si="1895"/>
        <v>AF$1196</v>
      </c>
      <c r="AG1204" s="4" t="str">
        <f t="shared" si="1895"/>
        <v>AG$1196</v>
      </c>
      <c r="AH1204" s="4" t="str">
        <f t="shared" si="1895"/>
        <v>AH$1196</v>
      </c>
      <c r="AI1204" s="4" t="str">
        <f t="shared" si="1895"/>
        <v>AI$1196</v>
      </c>
      <c r="AJ1204" s="4" t="str">
        <f t="shared" si="1895"/>
        <v>AJ$1196</v>
      </c>
      <c r="AK1204" s="4" t="str">
        <f t="shared" si="1895"/>
        <v>AK$1196</v>
      </c>
      <c r="AL1204" s="4" t="str">
        <f t="shared" si="1895"/>
        <v>AL$1196</v>
      </c>
      <c r="AM1204" s="4" t="str">
        <f t="shared" si="1895"/>
        <v>AM$1196</v>
      </c>
      <c r="AN1204" s="4" t="str">
        <f t="shared" si="1895"/>
        <v>AN$1196</v>
      </c>
      <c r="AO1204" s="4" t="str">
        <f t="shared" si="1895"/>
        <v>AO$1196</v>
      </c>
      <c r="AP1204" s="4" t="str">
        <f t="shared" si="1895"/>
        <v>AP$1196</v>
      </c>
      <c r="AQ1204" s="4" t="str">
        <f t="shared" si="1895"/>
        <v>AQ$1196</v>
      </c>
      <c r="AR1204" s="4" t="str">
        <f t="shared" si="1895"/>
        <v>AR$1196</v>
      </c>
      <c r="AS1204" s="4" t="str">
        <f t="shared" si="1895"/>
        <v>AS$1196</v>
      </c>
      <c r="AT1204" s="4" t="str">
        <f t="shared" si="1895"/>
        <v>AT$1196</v>
      </c>
      <c r="AU1204" s="4" t="str">
        <f t="shared" si="1895"/>
        <v>AU$1196</v>
      </c>
      <c r="AV1204" s="4" t="str">
        <f t="shared" si="1895"/>
        <v>AV$1196</v>
      </c>
      <c r="AW1204" s="4" t="str">
        <f t="shared" si="1895"/>
        <v>AW$1196</v>
      </c>
      <c r="AX1204" s="4" t="str">
        <f t="shared" si="1895"/>
        <v>AX$1196</v>
      </c>
      <c r="AY1204" s="4" t="str">
        <f t="shared" si="1895"/>
        <v>AY$1196</v>
      </c>
      <c r="AZ1204" s="4" t="str">
        <f t="shared" si="1895"/>
        <v>AZ$1196</v>
      </c>
      <c r="BA1204" s="4" t="str">
        <f t="shared" si="1895"/>
        <v>BA$1196</v>
      </c>
      <c r="BB1204" s="4" t="str">
        <f t="shared" si="1895"/>
        <v>BB$1196</v>
      </c>
      <c r="BC1204" s="4" t="str">
        <f t="shared" si="1895"/>
        <v>BC$1196</v>
      </c>
      <c r="BD1204" s="4" t="str">
        <f t="shared" si="1895"/>
        <v>BD$1196</v>
      </c>
      <c r="BE1204" s="4" t="str">
        <f t="shared" si="1895"/>
        <v>BE$1196</v>
      </c>
      <c r="BF1204" s="4" t="str">
        <f t="shared" si="1895"/>
        <v>BF$1196</v>
      </c>
      <c r="BG1204" s="4" t="str">
        <f t="shared" si="1895"/>
        <v>BG$1196</v>
      </c>
      <c r="BH1204" s="4" t="str">
        <f t="shared" si="1895"/>
        <v>BH$1196</v>
      </c>
      <c r="BI1204" s="4" t="str">
        <f t="shared" si="1895"/>
        <v>BI$1196</v>
      </c>
      <c r="BJ1204" s="4" t="str">
        <f t="shared" si="1895"/>
        <v>BJ$1196</v>
      </c>
      <c r="BK1204" s="4" t="str">
        <f t="shared" si="1895"/>
        <v>BK$1196</v>
      </c>
      <c r="BL1204" s="4" t="str">
        <f t="shared" si="1895"/>
        <v>BL$1196</v>
      </c>
      <c r="BM1204" s="4" t="str">
        <f t="shared" si="1895"/>
        <v>BM$1196</v>
      </c>
      <c r="BN1204" s="4" t="str">
        <f t="shared" si="1895"/>
        <v>BN$1196</v>
      </c>
      <c r="BO1204" s="4" t="str">
        <f t="shared" si="1895"/>
        <v>BO$1196</v>
      </c>
      <c r="BP1204" s="4" t="str">
        <f t="shared" si="1895"/>
        <v>BP$1196</v>
      </c>
      <c r="BQ1204" s="4" t="str">
        <f t="shared" si="1895"/>
        <v>BQ$1196</v>
      </c>
      <c r="BR1204" s="4" t="str">
        <f t="shared" si="1895"/>
        <v>BR$1196</v>
      </c>
      <c r="BS1204" s="4" t="str">
        <f t="shared" si="1895"/>
        <v>BS$1196</v>
      </c>
      <c r="BT1204" s="4" t="str">
        <f t="shared" si="1895"/>
        <v>BT$1196</v>
      </c>
      <c r="BU1204" s="4" t="str">
        <f t="shared" si="1895"/>
        <v>BU$1196</v>
      </c>
      <c r="BV1204" s="4" t="str">
        <f t="shared" si="1895"/>
        <v>BV$1196</v>
      </c>
      <c r="BW1204" s="4" t="str">
        <f t="shared" si="1895"/>
        <v>BW$1196</v>
      </c>
      <c r="BX1204" s="4" t="str">
        <f t="shared" si="1895"/>
        <v>BX$1196</v>
      </c>
      <c r="BY1204" s="4" t="str">
        <f t="shared" si="1895"/>
        <v>BY$1196</v>
      </c>
      <c r="BZ1204" s="4" t="str">
        <f t="shared" si="1895"/>
        <v>BZ$1196</v>
      </c>
      <c r="CA1204" s="4" t="str">
        <f t="shared" si="1895"/>
        <v>CA$1196</v>
      </c>
      <c r="CB1204" s="4" t="str">
        <f t="shared" si="1895"/>
        <v>CB$1196</v>
      </c>
      <c r="CC1204" s="4" t="str">
        <f t="shared" si="1895"/>
        <v>CC$1196</v>
      </c>
      <c r="CD1204" s="4" t="str">
        <f t="shared" si="1895"/>
        <v>CD$1196</v>
      </c>
      <c r="CE1204" s="4" t="str">
        <f t="shared" ref="CE1204:CL1204" si="1896">ADDRESS(ROW(CE1196),COLUMN(CE1196),2)</f>
        <v>CE$1196</v>
      </c>
      <c r="CF1204" s="4" t="str">
        <f t="shared" si="1896"/>
        <v>CF$1196</v>
      </c>
      <c r="CG1204" s="4" t="str">
        <f t="shared" si="1896"/>
        <v>CG$1196</v>
      </c>
      <c r="CH1204" s="4" t="str">
        <f t="shared" si="1896"/>
        <v>CH$1196</v>
      </c>
      <c r="CI1204" s="4" t="str">
        <f t="shared" si="1896"/>
        <v>CI$1196</v>
      </c>
      <c r="CJ1204" s="4" t="str">
        <f t="shared" si="1896"/>
        <v>CJ$1196</v>
      </c>
      <c r="CK1204" s="4" t="str">
        <f t="shared" si="1896"/>
        <v>CK$1196</v>
      </c>
      <c r="CL1204" s="4" t="str">
        <f t="shared" si="1896"/>
        <v>CL$1196</v>
      </c>
      <c r="CN1204" s="213"/>
      <c r="CO1204" s="4" t="str">
        <f t="shared" ref="CO1204:DL1204" si="1897">ADDRESS(ROW(CO1196),COLUMN(CO1196),2)</f>
        <v>CO$1196</v>
      </c>
      <c r="CP1204" s="4" t="str">
        <f t="shared" si="1897"/>
        <v>CP$1196</v>
      </c>
      <c r="CQ1204" s="4" t="str">
        <f t="shared" si="1897"/>
        <v>CQ$1196</v>
      </c>
      <c r="CR1204" s="4" t="str">
        <f t="shared" si="1897"/>
        <v>CR$1196</v>
      </c>
      <c r="CS1204" s="4" t="str">
        <f t="shared" si="1897"/>
        <v>CS$1196</v>
      </c>
      <c r="CT1204" s="4" t="str">
        <f t="shared" si="1897"/>
        <v>CT$1196</v>
      </c>
      <c r="CU1204" s="4" t="str">
        <f t="shared" si="1897"/>
        <v>CU$1196</v>
      </c>
      <c r="CV1204" s="4" t="str">
        <f t="shared" si="1897"/>
        <v>CV$1196</v>
      </c>
      <c r="CW1204" s="4" t="str">
        <f t="shared" si="1897"/>
        <v>CW$1196</v>
      </c>
      <c r="CX1204" s="4" t="str">
        <f t="shared" si="1897"/>
        <v>CX$1196</v>
      </c>
      <c r="CY1204" s="4" t="str">
        <f t="shared" si="1897"/>
        <v>CY$1196</v>
      </c>
      <c r="CZ1204" s="4" t="str">
        <f t="shared" si="1897"/>
        <v>CZ$1196</v>
      </c>
      <c r="DA1204" s="4" t="str">
        <f t="shared" si="1897"/>
        <v>DA$1196</v>
      </c>
      <c r="DB1204" s="4" t="str">
        <f t="shared" si="1897"/>
        <v>DB$1196</v>
      </c>
      <c r="DC1204" s="4" t="str">
        <f t="shared" si="1897"/>
        <v>DC$1196</v>
      </c>
      <c r="DD1204" s="4" t="str">
        <f t="shared" si="1897"/>
        <v>DD$1196</v>
      </c>
      <c r="DE1204" s="4" t="str">
        <f t="shared" si="1897"/>
        <v>DE$1196</v>
      </c>
      <c r="DF1204" s="4" t="str">
        <f t="shared" si="1897"/>
        <v>DF$1196</v>
      </c>
      <c r="DG1204" s="4" t="str">
        <f t="shared" si="1897"/>
        <v>DG$1196</v>
      </c>
      <c r="DH1204" s="4" t="str">
        <f t="shared" si="1897"/>
        <v>DH$1196</v>
      </c>
      <c r="DI1204" s="4" t="str">
        <f t="shared" si="1897"/>
        <v>DI$1196</v>
      </c>
      <c r="DJ1204" s="4" t="str">
        <f t="shared" si="1897"/>
        <v>DJ$1196</v>
      </c>
      <c r="DK1204" s="4" t="str">
        <f t="shared" si="1897"/>
        <v>DK$1196</v>
      </c>
      <c r="DL1204" s="4" t="str">
        <f t="shared" si="1897"/>
        <v>DL$1196</v>
      </c>
    </row>
    <row r="1205" spans="1:116" x14ac:dyDescent="0.4">
      <c r="B1205" t="s">
        <v>332</v>
      </c>
      <c r="D1205" t="s">
        <v>837</v>
      </c>
      <c r="E1205" s="8" t="str">
        <f t="shared" si="1890"/>
        <v>1205 DCSALESQUOTA-S</v>
      </c>
      <c r="G1205" s="8" t="str">
        <f>G1186</f>
        <v>Secondary volume driver</v>
      </c>
      <c r="H1205" s="12"/>
      <c r="I1205" s="60"/>
      <c r="J1205" s="60"/>
      <c r="K1205" s="15"/>
      <c r="L1205" s="15"/>
      <c r="M1205" s="15"/>
      <c r="N1205" s="15"/>
      <c r="O1205" s="15"/>
      <c r="P1205" s="15"/>
      <c r="R1205" s="15"/>
      <c r="S1205" s="215" t="str">
        <f t="shared" ref="S1205:CD1205" si="1898">S1185</f>
        <v>S$18</v>
      </c>
      <c r="T1205" s="215" t="str">
        <f t="shared" si="1898"/>
        <v>T$18</v>
      </c>
      <c r="U1205" s="215" t="str">
        <f t="shared" si="1898"/>
        <v>U$18</v>
      </c>
      <c r="V1205" s="215" t="str">
        <f t="shared" si="1898"/>
        <v>V$18</v>
      </c>
      <c r="W1205" s="215" t="str">
        <f t="shared" si="1898"/>
        <v>W$18</v>
      </c>
      <c r="X1205" s="215" t="str">
        <f t="shared" si="1898"/>
        <v>X$18</v>
      </c>
      <c r="Y1205" s="215" t="str">
        <f t="shared" si="1898"/>
        <v>Y$18</v>
      </c>
      <c r="Z1205" s="215" t="str">
        <f t="shared" si="1898"/>
        <v>Z$18</v>
      </c>
      <c r="AA1205" s="215" t="str">
        <f t="shared" si="1898"/>
        <v>AA$18</v>
      </c>
      <c r="AB1205" s="215" t="str">
        <f t="shared" si="1898"/>
        <v>AB$18</v>
      </c>
      <c r="AC1205" s="215" t="str">
        <f t="shared" si="1898"/>
        <v>AC$18</v>
      </c>
      <c r="AD1205" s="215" t="str">
        <f t="shared" si="1898"/>
        <v>AD$18</v>
      </c>
      <c r="AE1205" s="215" t="str">
        <f t="shared" si="1898"/>
        <v>AE$18</v>
      </c>
      <c r="AF1205" s="215" t="str">
        <f t="shared" si="1898"/>
        <v>AF$18</v>
      </c>
      <c r="AG1205" s="215" t="str">
        <f t="shared" si="1898"/>
        <v>AG$18</v>
      </c>
      <c r="AH1205" s="215" t="str">
        <f t="shared" si="1898"/>
        <v>AH$18</v>
      </c>
      <c r="AI1205" s="215" t="str">
        <f t="shared" si="1898"/>
        <v>AI$18</v>
      </c>
      <c r="AJ1205" s="215" t="str">
        <f t="shared" si="1898"/>
        <v>AJ$18</v>
      </c>
      <c r="AK1205" s="215" t="str">
        <f t="shared" si="1898"/>
        <v>AK$18</v>
      </c>
      <c r="AL1205" s="215" t="str">
        <f t="shared" si="1898"/>
        <v>AL$18</v>
      </c>
      <c r="AM1205" s="215" t="str">
        <f t="shared" si="1898"/>
        <v>AM$18</v>
      </c>
      <c r="AN1205" s="215" t="str">
        <f t="shared" si="1898"/>
        <v>AN$18</v>
      </c>
      <c r="AO1205" s="215" t="str">
        <f t="shared" si="1898"/>
        <v>AO$18</v>
      </c>
      <c r="AP1205" s="215" t="str">
        <f t="shared" si="1898"/>
        <v>AP$18</v>
      </c>
      <c r="AQ1205" s="215" t="str">
        <f t="shared" si="1898"/>
        <v>AQ$18</v>
      </c>
      <c r="AR1205" s="215" t="str">
        <f t="shared" si="1898"/>
        <v>AR$18</v>
      </c>
      <c r="AS1205" s="215" t="str">
        <f t="shared" si="1898"/>
        <v>AS$18</v>
      </c>
      <c r="AT1205" s="215" t="str">
        <f t="shared" si="1898"/>
        <v>AT$18</v>
      </c>
      <c r="AU1205" s="215" t="str">
        <f t="shared" si="1898"/>
        <v>AU$18</v>
      </c>
      <c r="AV1205" s="215" t="str">
        <f t="shared" si="1898"/>
        <v>AV$18</v>
      </c>
      <c r="AW1205" s="215" t="str">
        <f t="shared" si="1898"/>
        <v>AW$18</v>
      </c>
      <c r="AX1205" s="215" t="str">
        <f t="shared" si="1898"/>
        <v>AX$18</v>
      </c>
      <c r="AY1205" s="215" t="str">
        <f t="shared" si="1898"/>
        <v>AY$18</v>
      </c>
      <c r="AZ1205" s="215" t="str">
        <f t="shared" si="1898"/>
        <v>AZ$18</v>
      </c>
      <c r="BA1205" s="215" t="str">
        <f t="shared" si="1898"/>
        <v>BA$18</v>
      </c>
      <c r="BB1205" s="215" t="str">
        <f t="shared" si="1898"/>
        <v>BB$18</v>
      </c>
      <c r="BC1205" s="215" t="str">
        <f t="shared" si="1898"/>
        <v>BC$18</v>
      </c>
      <c r="BD1205" s="215" t="str">
        <f t="shared" si="1898"/>
        <v>BD$18</v>
      </c>
      <c r="BE1205" s="215" t="str">
        <f t="shared" si="1898"/>
        <v>BE$18</v>
      </c>
      <c r="BF1205" s="215" t="str">
        <f t="shared" si="1898"/>
        <v>BF$18</v>
      </c>
      <c r="BG1205" s="215" t="str">
        <f t="shared" si="1898"/>
        <v>BG$18</v>
      </c>
      <c r="BH1205" s="215" t="str">
        <f t="shared" si="1898"/>
        <v>BH$18</v>
      </c>
      <c r="BI1205" s="215" t="str">
        <f t="shared" si="1898"/>
        <v>BI$18</v>
      </c>
      <c r="BJ1205" s="215" t="str">
        <f t="shared" si="1898"/>
        <v>BJ$18</v>
      </c>
      <c r="BK1205" s="215" t="str">
        <f t="shared" si="1898"/>
        <v>BK$18</v>
      </c>
      <c r="BL1205" s="215" t="str">
        <f t="shared" si="1898"/>
        <v>BL$18</v>
      </c>
      <c r="BM1205" s="215" t="str">
        <f t="shared" si="1898"/>
        <v>BM$18</v>
      </c>
      <c r="BN1205" s="215" t="str">
        <f t="shared" si="1898"/>
        <v>BN$18</v>
      </c>
      <c r="BO1205" s="215" t="str">
        <f t="shared" si="1898"/>
        <v>BO$18</v>
      </c>
      <c r="BP1205" s="215" t="str">
        <f t="shared" si="1898"/>
        <v>BP$18</v>
      </c>
      <c r="BQ1205" s="215" t="str">
        <f t="shared" si="1898"/>
        <v>BQ$18</v>
      </c>
      <c r="BR1205" s="215" t="str">
        <f t="shared" si="1898"/>
        <v>BR$18</v>
      </c>
      <c r="BS1205" s="215" t="str">
        <f t="shared" si="1898"/>
        <v>BS$18</v>
      </c>
      <c r="BT1205" s="215" t="str">
        <f t="shared" si="1898"/>
        <v>BT$18</v>
      </c>
      <c r="BU1205" s="215" t="str">
        <f t="shared" si="1898"/>
        <v>BU$18</v>
      </c>
      <c r="BV1205" s="215" t="str">
        <f t="shared" si="1898"/>
        <v>BV$18</v>
      </c>
      <c r="BW1205" s="215" t="str">
        <f t="shared" si="1898"/>
        <v>BW$18</v>
      </c>
      <c r="BX1205" s="215" t="str">
        <f t="shared" si="1898"/>
        <v>BX$18</v>
      </c>
      <c r="BY1205" s="215" t="str">
        <f t="shared" si="1898"/>
        <v>BY$18</v>
      </c>
      <c r="BZ1205" s="215" t="str">
        <f t="shared" si="1898"/>
        <v>BZ$18</v>
      </c>
      <c r="CA1205" s="215" t="str">
        <f t="shared" si="1898"/>
        <v>CA$18</v>
      </c>
      <c r="CB1205" s="215" t="str">
        <f t="shared" si="1898"/>
        <v>CB$18</v>
      </c>
      <c r="CC1205" s="215" t="str">
        <f t="shared" si="1898"/>
        <v>CC$18</v>
      </c>
      <c r="CD1205" s="215" t="str">
        <f t="shared" si="1898"/>
        <v>CD$18</v>
      </c>
      <c r="CE1205" s="215" t="str">
        <f t="shared" ref="CE1205:CL1205" si="1899">CE1185</f>
        <v>CE$18</v>
      </c>
      <c r="CF1205" s="215" t="str">
        <f t="shared" si="1899"/>
        <v>CF$18</v>
      </c>
      <c r="CG1205" s="215" t="str">
        <f t="shared" si="1899"/>
        <v>CG$18</v>
      </c>
      <c r="CH1205" s="215" t="str">
        <f t="shared" si="1899"/>
        <v>CH$18</v>
      </c>
      <c r="CI1205" s="215" t="str">
        <f t="shared" si="1899"/>
        <v>CI$18</v>
      </c>
      <c r="CJ1205" s="215" t="str">
        <f t="shared" si="1899"/>
        <v>CJ$18</v>
      </c>
      <c r="CK1205" s="215" t="str">
        <f t="shared" si="1899"/>
        <v>CK$18</v>
      </c>
      <c r="CL1205" s="215" t="str">
        <f t="shared" si="1899"/>
        <v>CL$18</v>
      </c>
      <c r="CN1205" s="60"/>
      <c r="CO1205" s="215" t="str">
        <f t="shared" ref="CO1205:DL1205" si="1900">CO1185</f>
        <v>CO$18</v>
      </c>
      <c r="CP1205" s="215" t="str">
        <f t="shared" si="1900"/>
        <v>CP$18</v>
      </c>
      <c r="CQ1205" s="215" t="str">
        <f t="shared" si="1900"/>
        <v>CQ$18</v>
      </c>
      <c r="CR1205" s="215" t="str">
        <f t="shared" si="1900"/>
        <v>CR$18</v>
      </c>
      <c r="CS1205" s="215" t="str">
        <f t="shared" si="1900"/>
        <v>CS$18</v>
      </c>
      <c r="CT1205" s="215" t="str">
        <f t="shared" si="1900"/>
        <v>CT$18</v>
      </c>
      <c r="CU1205" s="215" t="str">
        <f t="shared" si="1900"/>
        <v>CU$18</v>
      </c>
      <c r="CV1205" s="215" t="str">
        <f t="shared" si="1900"/>
        <v>CV$18</v>
      </c>
      <c r="CW1205" s="215" t="str">
        <f t="shared" si="1900"/>
        <v>CW$18</v>
      </c>
      <c r="CX1205" s="215" t="str">
        <f t="shared" si="1900"/>
        <v>CX$18</v>
      </c>
      <c r="CY1205" s="215" t="str">
        <f t="shared" si="1900"/>
        <v>CY$18</v>
      </c>
      <c r="CZ1205" s="215" t="str">
        <f t="shared" si="1900"/>
        <v>CZ$18</v>
      </c>
      <c r="DA1205" s="215" t="str">
        <f t="shared" si="1900"/>
        <v>DA$18</v>
      </c>
      <c r="DB1205" s="215" t="str">
        <f t="shared" si="1900"/>
        <v>DB$18</v>
      </c>
      <c r="DC1205" s="215" t="str">
        <f t="shared" si="1900"/>
        <v>DC$18</v>
      </c>
      <c r="DD1205" s="215" t="str">
        <f t="shared" si="1900"/>
        <v>DD$18</v>
      </c>
      <c r="DE1205" s="215" t="str">
        <f t="shared" si="1900"/>
        <v>DE$18</v>
      </c>
      <c r="DF1205" s="215" t="str">
        <f t="shared" si="1900"/>
        <v>DF$18</v>
      </c>
      <c r="DG1205" s="215" t="str">
        <f t="shared" si="1900"/>
        <v>DG$18</v>
      </c>
      <c r="DH1205" s="215" t="str">
        <f t="shared" si="1900"/>
        <v>DH$18</v>
      </c>
      <c r="DI1205" s="215" t="str">
        <f t="shared" si="1900"/>
        <v>DI$18</v>
      </c>
      <c r="DJ1205" s="215" t="str">
        <f t="shared" si="1900"/>
        <v>DJ$18</v>
      </c>
      <c r="DK1205" s="215" t="str">
        <f t="shared" si="1900"/>
        <v>DK$18</v>
      </c>
      <c r="DL1205" s="215" t="str">
        <f t="shared" si="1900"/>
        <v>DL$18</v>
      </c>
    </row>
    <row r="1206" spans="1:116"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c r="CN1206" s="60"/>
      <c r="CO1206" s="76"/>
      <c r="CP1206" s="76"/>
      <c r="CQ1206" s="76"/>
      <c r="CR1206" s="76"/>
      <c r="CS1206" s="76"/>
      <c r="CT1206" s="76"/>
      <c r="CU1206" s="76"/>
      <c r="CV1206" s="76"/>
      <c r="CW1206" s="76"/>
      <c r="CX1206" s="76"/>
      <c r="CY1206" s="76"/>
      <c r="CZ1206" s="76"/>
      <c r="DA1206" s="76"/>
      <c r="DB1206" s="76"/>
      <c r="DC1206" s="76"/>
      <c r="DD1206" s="76"/>
      <c r="DE1206" s="76"/>
      <c r="DF1206" s="76"/>
      <c r="DG1206" s="76"/>
      <c r="DH1206" s="76"/>
      <c r="DI1206" s="76"/>
      <c r="DJ1206" s="76"/>
      <c r="DK1206" s="76"/>
      <c r="DL1206" s="76"/>
    </row>
    <row r="1207" spans="1:116" x14ac:dyDescent="0.4">
      <c r="A1207" s="174"/>
      <c r="E1207" s="8"/>
      <c r="G1207" s="175" t="s">
        <v>490</v>
      </c>
      <c r="H1207" s="193"/>
      <c r="I1207" s="194"/>
      <c r="J1207" s="194"/>
      <c r="K1207" s="195"/>
      <c r="L1207" s="195"/>
      <c r="M1207" s="195"/>
      <c r="N1207" s="195"/>
      <c r="O1207" s="195"/>
      <c r="P1207" s="195"/>
      <c r="R1207" s="195"/>
      <c r="S1207" s="196"/>
      <c r="T1207" s="196"/>
      <c r="U1207" s="196"/>
      <c r="V1207" s="196"/>
      <c r="W1207" s="196"/>
      <c r="X1207" s="196"/>
      <c r="Y1207" s="196"/>
      <c r="Z1207" s="196"/>
      <c r="AA1207" s="196"/>
      <c r="AB1207" s="196"/>
      <c r="AC1207" s="196"/>
      <c r="AD1207" s="196"/>
      <c r="AE1207" s="196"/>
      <c r="AF1207" s="196"/>
      <c r="AG1207" s="196"/>
      <c r="AH1207" s="196"/>
      <c r="AI1207" s="196"/>
      <c r="AJ1207" s="196"/>
      <c r="AK1207" s="196"/>
      <c r="AL1207" s="196"/>
      <c r="AM1207" s="196"/>
      <c r="AN1207" s="196"/>
      <c r="AO1207" s="196"/>
      <c r="AP1207" s="196"/>
      <c r="AQ1207" s="196"/>
      <c r="AR1207" s="196"/>
      <c r="AS1207" s="196"/>
      <c r="AT1207" s="196"/>
      <c r="AU1207" s="196"/>
      <c r="AV1207" s="196"/>
      <c r="AW1207" s="196"/>
      <c r="AX1207" s="196"/>
      <c r="AY1207" s="196"/>
      <c r="AZ1207" s="196"/>
      <c r="BA1207" s="196"/>
      <c r="BB1207" s="196"/>
      <c r="BC1207" s="196"/>
      <c r="BD1207" s="196"/>
      <c r="BE1207" s="196"/>
      <c r="BF1207" s="196"/>
      <c r="BG1207" s="196"/>
      <c r="BH1207" s="196"/>
      <c r="BI1207" s="196"/>
      <c r="BJ1207" s="196"/>
      <c r="BK1207" s="196"/>
      <c r="BL1207" s="196"/>
      <c r="BM1207" s="196"/>
      <c r="BN1207" s="196"/>
      <c r="BO1207" s="196"/>
      <c r="BP1207" s="196"/>
      <c r="BQ1207" s="196"/>
      <c r="BR1207" s="196"/>
      <c r="BS1207" s="196"/>
      <c r="BT1207" s="196"/>
      <c r="BU1207" s="196"/>
      <c r="BV1207" s="196"/>
      <c r="BW1207" s="196"/>
      <c r="BX1207" s="196"/>
      <c r="BY1207" s="196"/>
      <c r="BZ1207" s="196"/>
      <c r="CA1207" s="196"/>
      <c r="CB1207" s="196"/>
      <c r="CC1207" s="196"/>
      <c r="CD1207" s="196"/>
      <c r="CE1207" s="196"/>
      <c r="CF1207" s="196"/>
      <c r="CG1207" s="196"/>
      <c r="CH1207" s="196"/>
      <c r="CI1207" s="196"/>
      <c r="CJ1207" s="196"/>
      <c r="CK1207" s="196"/>
      <c r="CL1207" s="196"/>
      <c r="CN1207" s="194"/>
      <c r="CO1207" s="196"/>
      <c r="CP1207" s="196"/>
      <c r="CQ1207" s="196"/>
      <c r="CR1207" s="196"/>
      <c r="CS1207" s="196"/>
      <c r="CT1207" s="196"/>
      <c r="CU1207" s="196"/>
      <c r="CV1207" s="196"/>
      <c r="CW1207" s="196"/>
      <c r="CX1207" s="196"/>
      <c r="CY1207" s="196"/>
      <c r="CZ1207" s="196"/>
      <c r="DA1207" s="196"/>
      <c r="DB1207" s="196"/>
      <c r="DC1207" s="196"/>
      <c r="DD1207" s="196"/>
      <c r="DE1207" s="196"/>
      <c r="DF1207" s="196"/>
      <c r="DG1207" s="196"/>
      <c r="DH1207" s="196"/>
      <c r="DI1207" s="196"/>
      <c r="DJ1207" s="196"/>
      <c r="DK1207" s="196"/>
      <c r="DL1207" s="196"/>
    </row>
    <row r="1208" spans="1:116" x14ac:dyDescent="0.4">
      <c r="A1208" s="174"/>
      <c r="E1208" s="8"/>
      <c r="G1208" s="175" t="s">
        <v>492</v>
      </c>
      <c r="H1208" s="193"/>
      <c r="I1208" s="194"/>
      <c r="J1208" s="194"/>
      <c r="K1208" s="195"/>
      <c r="L1208" s="195"/>
      <c r="M1208" s="195"/>
      <c r="N1208" s="195"/>
      <c r="O1208" s="195"/>
      <c r="P1208" s="195"/>
      <c r="R1208" s="195"/>
      <c r="S1208" s="196"/>
      <c r="T1208" s="196"/>
      <c r="U1208" s="196"/>
      <c r="V1208" s="196"/>
      <c r="W1208" s="196"/>
      <c r="X1208" s="196"/>
      <c r="Y1208" s="196"/>
      <c r="Z1208" s="196"/>
      <c r="AA1208" s="196"/>
      <c r="AB1208" s="196"/>
      <c r="AC1208" s="196"/>
      <c r="AD1208" s="196"/>
      <c r="AE1208" s="196"/>
      <c r="AF1208" s="196"/>
      <c r="AG1208" s="196"/>
      <c r="AH1208" s="196"/>
      <c r="AI1208" s="196"/>
      <c r="AJ1208" s="196"/>
      <c r="AK1208" s="196"/>
      <c r="AL1208" s="196"/>
      <c r="AM1208" s="196"/>
      <c r="AN1208" s="196"/>
      <c r="AO1208" s="196"/>
      <c r="AP1208" s="196"/>
      <c r="AQ1208" s="196"/>
      <c r="AR1208" s="196"/>
      <c r="AS1208" s="196"/>
      <c r="AT1208" s="196"/>
      <c r="AU1208" s="196"/>
      <c r="AV1208" s="196"/>
      <c r="AW1208" s="196"/>
      <c r="AX1208" s="196"/>
      <c r="AY1208" s="196"/>
      <c r="AZ1208" s="196"/>
      <c r="BA1208" s="196"/>
      <c r="BB1208" s="196"/>
      <c r="BC1208" s="196"/>
      <c r="BD1208" s="196"/>
      <c r="BE1208" s="196"/>
      <c r="BF1208" s="196"/>
      <c r="BG1208" s="196"/>
      <c r="BH1208" s="196"/>
      <c r="BI1208" s="196"/>
      <c r="BJ1208" s="196"/>
      <c r="BK1208" s="196"/>
      <c r="BL1208" s="196"/>
      <c r="BM1208" s="196"/>
      <c r="BN1208" s="196"/>
      <c r="BO1208" s="196"/>
      <c r="BP1208" s="196"/>
      <c r="BQ1208" s="196"/>
      <c r="BR1208" s="196"/>
      <c r="BS1208" s="196"/>
      <c r="BT1208" s="196"/>
      <c r="BU1208" s="196"/>
      <c r="BV1208" s="196"/>
      <c r="BW1208" s="196"/>
      <c r="BX1208" s="196"/>
      <c r="BY1208" s="196"/>
      <c r="BZ1208" s="196"/>
      <c r="CA1208" s="196"/>
      <c r="CB1208" s="196"/>
      <c r="CC1208" s="196"/>
      <c r="CD1208" s="196"/>
      <c r="CE1208" s="196"/>
      <c r="CF1208" s="196"/>
      <c r="CG1208" s="196"/>
      <c r="CH1208" s="196"/>
      <c r="CI1208" s="196"/>
      <c r="CJ1208" s="196"/>
      <c r="CK1208" s="196"/>
      <c r="CL1208" s="196"/>
      <c r="CN1208" s="194"/>
      <c r="CO1208" s="196"/>
      <c r="CP1208" s="196"/>
      <c r="CQ1208" s="196"/>
      <c r="CR1208" s="196"/>
      <c r="CS1208" s="196"/>
      <c r="CT1208" s="196"/>
      <c r="CU1208" s="196"/>
      <c r="CV1208" s="196"/>
      <c r="CW1208" s="196"/>
      <c r="CX1208" s="196"/>
      <c r="CY1208" s="196"/>
      <c r="CZ1208" s="196"/>
      <c r="DA1208" s="196"/>
      <c r="DB1208" s="196"/>
      <c r="DC1208" s="196"/>
      <c r="DD1208" s="196"/>
      <c r="DE1208" s="196"/>
      <c r="DF1208" s="196"/>
      <c r="DG1208" s="196"/>
      <c r="DH1208" s="196"/>
      <c r="DI1208" s="196"/>
      <c r="DJ1208" s="196"/>
      <c r="DK1208" s="196"/>
      <c r="DL1208" s="196"/>
    </row>
    <row r="1209" spans="1:116" x14ac:dyDescent="0.4">
      <c r="A1209" s="174"/>
      <c r="E1209" s="8"/>
      <c r="G1209" s="175" t="s">
        <v>461</v>
      </c>
      <c r="H1209" s="174"/>
      <c r="I1209" s="176"/>
      <c r="J1209" s="176"/>
      <c r="K1209" s="197"/>
      <c r="L1209" s="197"/>
      <c r="M1209" s="197"/>
      <c r="N1209" s="197"/>
      <c r="O1209" s="197"/>
      <c r="P1209" s="197"/>
      <c r="R1209" s="198"/>
      <c r="S1209" s="199" t="str">
        <f t="shared" ref="S1209:AX1209" si="1901">S$20</f>
        <v>S$16</v>
      </c>
      <c r="T1209" s="199" t="str">
        <f t="shared" si="1901"/>
        <v>T$16</v>
      </c>
      <c r="U1209" s="199" t="str">
        <f t="shared" si="1901"/>
        <v>U$16</v>
      </c>
      <c r="V1209" s="199" t="str">
        <f t="shared" si="1901"/>
        <v>V$16</v>
      </c>
      <c r="W1209" s="199" t="str">
        <f t="shared" si="1901"/>
        <v>W$16</v>
      </c>
      <c r="X1209" s="199" t="str">
        <f t="shared" si="1901"/>
        <v>X$16</v>
      </c>
      <c r="Y1209" s="199" t="str">
        <f t="shared" si="1901"/>
        <v>Y$16</v>
      </c>
      <c r="Z1209" s="199" t="str">
        <f t="shared" si="1901"/>
        <v>Z$16</v>
      </c>
      <c r="AA1209" s="199" t="str">
        <f t="shared" si="1901"/>
        <v>AA$16</v>
      </c>
      <c r="AB1209" s="199" t="str">
        <f t="shared" si="1901"/>
        <v>AB$16</v>
      </c>
      <c r="AC1209" s="199" t="str">
        <f t="shared" si="1901"/>
        <v>AC$16</v>
      </c>
      <c r="AD1209" s="199" t="str">
        <f t="shared" si="1901"/>
        <v>AD$16</v>
      </c>
      <c r="AE1209" s="199" t="str">
        <f t="shared" si="1901"/>
        <v>AE$16</v>
      </c>
      <c r="AF1209" s="199" t="str">
        <f t="shared" si="1901"/>
        <v>AF$16</v>
      </c>
      <c r="AG1209" s="199" t="str">
        <f t="shared" si="1901"/>
        <v>AG$16</v>
      </c>
      <c r="AH1209" s="199" t="str">
        <f t="shared" si="1901"/>
        <v>AH$16</v>
      </c>
      <c r="AI1209" s="199" t="str">
        <f t="shared" si="1901"/>
        <v>AI$16</v>
      </c>
      <c r="AJ1209" s="199" t="str">
        <f t="shared" si="1901"/>
        <v>AJ$16</v>
      </c>
      <c r="AK1209" s="199" t="str">
        <f t="shared" si="1901"/>
        <v>AK$16</v>
      </c>
      <c r="AL1209" s="199" t="str">
        <f t="shared" si="1901"/>
        <v>AL$16</v>
      </c>
      <c r="AM1209" s="199" t="str">
        <f t="shared" si="1901"/>
        <v>AM$16</v>
      </c>
      <c r="AN1209" s="199" t="str">
        <f t="shared" si="1901"/>
        <v>AN$16</v>
      </c>
      <c r="AO1209" s="199" t="str">
        <f t="shared" si="1901"/>
        <v>AO$16</v>
      </c>
      <c r="AP1209" s="199" t="str">
        <f t="shared" si="1901"/>
        <v>AP$16</v>
      </c>
      <c r="AQ1209" s="199" t="str">
        <f t="shared" si="1901"/>
        <v>AQ$16</v>
      </c>
      <c r="AR1209" s="199" t="str">
        <f t="shared" si="1901"/>
        <v>AR$16</v>
      </c>
      <c r="AS1209" s="199" t="str">
        <f t="shared" si="1901"/>
        <v>AS$16</v>
      </c>
      <c r="AT1209" s="199" t="str">
        <f t="shared" si="1901"/>
        <v>AT$16</v>
      </c>
      <c r="AU1209" s="199" t="str">
        <f t="shared" si="1901"/>
        <v>AU$16</v>
      </c>
      <c r="AV1209" s="199" t="str">
        <f t="shared" si="1901"/>
        <v>AV$16</v>
      </c>
      <c r="AW1209" s="199" t="str">
        <f t="shared" si="1901"/>
        <v>AW$16</v>
      </c>
      <c r="AX1209" s="199" t="str">
        <f t="shared" si="1901"/>
        <v>AX$16</v>
      </c>
      <c r="AY1209" s="199" t="str">
        <f t="shared" ref="AY1209:CD1209" si="1902">AY$20</f>
        <v>AY$16</v>
      </c>
      <c r="AZ1209" s="199" t="str">
        <f t="shared" si="1902"/>
        <v>AZ$16</v>
      </c>
      <c r="BA1209" s="199" t="str">
        <f t="shared" si="1902"/>
        <v>BA$16</v>
      </c>
      <c r="BB1209" s="199" t="str">
        <f t="shared" si="1902"/>
        <v>BB$16</v>
      </c>
      <c r="BC1209" s="199" t="str">
        <f t="shared" si="1902"/>
        <v>BC$16</v>
      </c>
      <c r="BD1209" s="199" t="str">
        <f t="shared" si="1902"/>
        <v>BD$16</v>
      </c>
      <c r="BE1209" s="199" t="str">
        <f t="shared" si="1902"/>
        <v>BE$16</v>
      </c>
      <c r="BF1209" s="199" t="str">
        <f t="shared" si="1902"/>
        <v>BF$16</v>
      </c>
      <c r="BG1209" s="199" t="str">
        <f t="shared" si="1902"/>
        <v>BG$16</v>
      </c>
      <c r="BH1209" s="199" t="str">
        <f t="shared" si="1902"/>
        <v>BH$16</v>
      </c>
      <c r="BI1209" s="199" t="str">
        <f t="shared" si="1902"/>
        <v>BI$16</v>
      </c>
      <c r="BJ1209" s="199" t="str">
        <f t="shared" si="1902"/>
        <v>BJ$16</v>
      </c>
      <c r="BK1209" s="199" t="str">
        <f t="shared" si="1902"/>
        <v>BK$16</v>
      </c>
      <c r="BL1209" s="199" t="str">
        <f t="shared" si="1902"/>
        <v>BL$16</v>
      </c>
      <c r="BM1209" s="199" t="str">
        <f t="shared" si="1902"/>
        <v>BM$16</v>
      </c>
      <c r="BN1209" s="199" t="str">
        <f t="shared" si="1902"/>
        <v>BN$16</v>
      </c>
      <c r="BO1209" s="199" t="str">
        <f t="shared" si="1902"/>
        <v>BO$16</v>
      </c>
      <c r="BP1209" s="199" t="str">
        <f t="shared" si="1902"/>
        <v>BP$16</v>
      </c>
      <c r="BQ1209" s="199" t="str">
        <f t="shared" si="1902"/>
        <v>BQ$16</v>
      </c>
      <c r="BR1209" s="199" t="str">
        <f t="shared" si="1902"/>
        <v>BR$16</v>
      </c>
      <c r="BS1209" s="199" t="str">
        <f t="shared" si="1902"/>
        <v>BS$16</v>
      </c>
      <c r="BT1209" s="199" t="str">
        <f t="shared" si="1902"/>
        <v>BT$16</v>
      </c>
      <c r="BU1209" s="199" t="str">
        <f t="shared" si="1902"/>
        <v>BU$16</v>
      </c>
      <c r="BV1209" s="199" t="str">
        <f t="shared" si="1902"/>
        <v>BV$16</v>
      </c>
      <c r="BW1209" s="199" t="str">
        <f t="shared" si="1902"/>
        <v>BW$16</v>
      </c>
      <c r="BX1209" s="199" t="str">
        <f t="shared" si="1902"/>
        <v>BX$16</v>
      </c>
      <c r="BY1209" s="199" t="str">
        <f t="shared" si="1902"/>
        <v>BY$16</v>
      </c>
      <c r="BZ1209" s="199" t="str">
        <f t="shared" si="1902"/>
        <v>BZ$16</v>
      </c>
      <c r="CA1209" s="199" t="str">
        <f t="shared" si="1902"/>
        <v>CA$16</v>
      </c>
      <c r="CB1209" s="199" t="str">
        <f t="shared" si="1902"/>
        <v>CB$16</v>
      </c>
      <c r="CC1209" s="199" t="str">
        <f t="shared" si="1902"/>
        <v>CC$16</v>
      </c>
      <c r="CD1209" s="199" t="str">
        <f t="shared" si="1902"/>
        <v>CD$16</v>
      </c>
      <c r="CE1209" s="199" t="str">
        <f t="shared" ref="CE1209:CL1209" si="1903">CE$20</f>
        <v>CE$16</v>
      </c>
      <c r="CF1209" s="199" t="str">
        <f t="shared" si="1903"/>
        <v>CF$16</v>
      </c>
      <c r="CG1209" s="199" t="str">
        <f t="shared" si="1903"/>
        <v>CG$16</v>
      </c>
      <c r="CH1209" s="199" t="str">
        <f t="shared" si="1903"/>
        <v>CH$16</v>
      </c>
      <c r="CI1209" s="199" t="str">
        <f t="shared" si="1903"/>
        <v>CI$16</v>
      </c>
      <c r="CJ1209" s="199" t="str">
        <f t="shared" si="1903"/>
        <v>CJ$16</v>
      </c>
      <c r="CK1209" s="199" t="str">
        <f t="shared" si="1903"/>
        <v>CK$16</v>
      </c>
      <c r="CL1209" s="199" t="str">
        <f t="shared" si="1903"/>
        <v>CL$16</v>
      </c>
      <c r="CN1209" s="176"/>
      <c r="CO1209" s="199" t="str">
        <f t="shared" ref="CO1209:DL1209" si="1904">CO$20</f>
        <v>CO$16</v>
      </c>
      <c r="CP1209" s="199" t="str">
        <f t="shared" si="1904"/>
        <v>CP$16</v>
      </c>
      <c r="CQ1209" s="199" t="str">
        <f t="shared" si="1904"/>
        <v>CQ$16</v>
      </c>
      <c r="CR1209" s="199" t="str">
        <f t="shared" si="1904"/>
        <v>CR$16</v>
      </c>
      <c r="CS1209" s="199" t="str">
        <f t="shared" si="1904"/>
        <v>CS$16</v>
      </c>
      <c r="CT1209" s="199" t="str">
        <f t="shared" si="1904"/>
        <v>CT$16</v>
      </c>
      <c r="CU1209" s="199" t="str">
        <f t="shared" si="1904"/>
        <v>CU$16</v>
      </c>
      <c r="CV1209" s="199" t="str">
        <f t="shared" si="1904"/>
        <v>CV$16</v>
      </c>
      <c r="CW1209" s="199" t="str">
        <f t="shared" si="1904"/>
        <v>CW$16</v>
      </c>
      <c r="CX1209" s="199" t="str">
        <f t="shared" si="1904"/>
        <v>CX$16</v>
      </c>
      <c r="CY1209" s="199" t="str">
        <f t="shared" si="1904"/>
        <v>CY$16</v>
      </c>
      <c r="CZ1209" s="199" t="str">
        <f t="shared" si="1904"/>
        <v>CZ$16</v>
      </c>
      <c r="DA1209" s="199" t="str">
        <f t="shared" si="1904"/>
        <v>DA$16</v>
      </c>
      <c r="DB1209" s="199" t="str">
        <f t="shared" si="1904"/>
        <v>DB$16</v>
      </c>
      <c r="DC1209" s="199" t="str">
        <f t="shared" si="1904"/>
        <v>DC$16</v>
      </c>
      <c r="DD1209" s="199" t="str">
        <f t="shared" si="1904"/>
        <v>DD$16</v>
      </c>
      <c r="DE1209" s="199" t="str">
        <f t="shared" si="1904"/>
        <v>DE$16</v>
      </c>
      <c r="DF1209" s="199" t="str">
        <f t="shared" si="1904"/>
        <v>DF$16</v>
      </c>
      <c r="DG1209" s="199" t="str">
        <f t="shared" si="1904"/>
        <v>DG$16</v>
      </c>
      <c r="DH1209" s="199" t="str">
        <f t="shared" si="1904"/>
        <v>DH$16</v>
      </c>
      <c r="DI1209" s="199" t="str">
        <f t="shared" si="1904"/>
        <v>DI$16</v>
      </c>
      <c r="DJ1209" s="199" t="str">
        <f t="shared" si="1904"/>
        <v>DJ$16</v>
      </c>
      <c r="DK1209" s="199" t="str">
        <f t="shared" si="1904"/>
        <v>DK$16</v>
      </c>
      <c r="DL1209" s="199" t="str">
        <f t="shared" si="1904"/>
        <v>DL$16</v>
      </c>
    </row>
    <row r="1210" spans="1:116" x14ac:dyDescent="0.4">
      <c r="A1210" s="174"/>
      <c r="E1210" s="8"/>
      <c r="G1210" s="175" t="s">
        <v>462</v>
      </c>
      <c r="H1210" s="174"/>
      <c r="I1210" s="176"/>
      <c r="J1210" s="176"/>
      <c r="K1210" s="197"/>
      <c r="L1210" s="197"/>
      <c r="M1210" s="197"/>
      <c r="N1210" s="197"/>
      <c r="O1210" s="197"/>
      <c r="P1210" s="197"/>
      <c r="R1210" s="198"/>
      <c r="S1210" s="199" t="str">
        <f t="shared" ref="S1210:AX1210" si="1905">S$21</f>
        <v>S$17</v>
      </c>
      <c r="T1210" s="199" t="str">
        <f t="shared" si="1905"/>
        <v>T$17</v>
      </c>
      <c r="U1210" s="199" t="str">
        <f t="shared" si="1905"/>
        <v>U$17</v>
      </c>
      <c r="V1210" s="199" t="str">
        <f t="shared" si="1905"/>
        <v>V$17</v>
      </c>
      <c r="W1210" s="199" t="str">
        <f t="shared" si="1905"/>
        <v>W$17</v>
      </c>
      <c r="X1210" s="199" t="str">
        <f t="shared" si="1905"/>
        <v>X$17</v>
      </c>
      <c r="Y1210" s="199" t="str">
        <f t="shared" si="1905"/>
        <v>Y$17</v>
      </c>
      <c r="Z1210" s="199" t="str">
        <f t="shared" si="1905"/>
        <v>Z$17</v>
      </c>
      <c r="AA1210" s="199" t="str">
        <f t="shared" si="1905"/>
        <v>AA$17</v>
      </c>
      <c r="AB1210" s="199" t="str">
        <f t="shared" si="1905"/>
        <v>AB$17</v>
      </c>
      <c r="AC1210" s="199" t="str">
        <f t="shared" si="1905"/>
        <v>AC$17</v>
      </c>
      <c r="AD1210" s="199" t="str">
        <f t="shared" si="1905"/>
        <v>AD$17</v>
      </c>
      <c r="AE1210" s="199" t="str">
        <f t="shared" si="1905"/>
        <v>AE$17</v>
      </c>
      <c r="AF1210" s="199" t="str">
        <f t="shared" si="1905"/>
        <v>AF$17</v>
      </c>
      <c r="AG1210" s="199" t="str">
        <f t="shared" si="1905"/>
        <v>AG$17</v>
      </c>
      <c r="AH1210" s="199" t="str">
        <f t="shared" si="1905"/>
        <v>AH$17</v>
      </c>
      <c r="AI1210" s="199" t="str">
        <f t="shared" si="1905"/>
        <v>AI$17</v>
      </c>
      <c r="AJ1210" s="199" t="str">
        <f t="shared" si="1905"/>
        <v>AJ$17</v>
      </c>
      <c r="AK1210" s="199" t="str">
        <f t="shared" si="1905"/>
        <v>AK$17</v>
      </c>
      <c r="AL1210" s="199" t="str">
        <f t="shared" si="1905"/>
        <v>AL$17</v>
      </c>
      <c r="AM1210" s="199" t="str">
        <f t="shared" si="1905"/>
        <v>AM$17</v>
      </c>
      <c r="AN1210" s="199" t="str">
        <f t="shared" si="1905"/>
        <v>AN$17</v>
      </c>
      <c r="AO1210" s="199" t="str">
        <f t="shared" si="1905"/>
        <v>AO$17</v>
      </c>
      <c r="AP1210" s="199" t="str">
        <f t="shared" si="1905"/>
        <v>AP$17</v>
      </c>
      <c r="AQ1210" s="199" t="str">
        <f t="shared" si="1905"/>
        <v>AQ$17</v>
      </c>
      <c r="AR1210" s="199" t="str">
        <f t="shared" si="1905"/>
        <v>AR$17</v>
      </c>
      <c r="AS1210" s="199" t="str">
        <f t="shared" si="1905"/>
        <v>AS$17</v>
      </c>
      <c r="AT1210" s="199" t="str">
        <f t="shared" si="1905"/>
        <v>AT$17</v>
      </c>
      <c r="AU1210" s="199" t="str">
        <f t="shared" si="1905"/>
        <v>AU$17</v>
      </c>
      <c r="AV1210" s="199" t="str">
        <f t="shared" si="1905"/>
        <v>AV$17</v>
      </c>
      <c r="AW1210" s="199" t="str">
        <f t="shared" si="1905"/>
        <v>AW$17</v>
      </c>
      <c r="AX1210" s="199" t="str">
        <f t="shared" si="1905"/>
        <v>AX$17</v>
      </c>
      <c r="AY1210" s="199" t="str">
        <f t="shared" ref="AY1210:CD1210" si="1906">AY$21</f>
        <v>AY$17</v>
      </c>
      <c r="AZ1210" s="199" t="str">
        <f t="shared" si="1906"/>
        <v>AZ$17</v>
      </c>
      <c r="BA1210" s="199" t="str">
        <f t="shared" si="1906"/>
        <v>BA$17</v>
      </c>
      <c r="BB1210" s="199" t="str">
        <f t="shared" si="1906"/>
        <v>BB$17</v>
      </c>
      <c r="BC1210" s="199" t="str">
        <f t="shared" si="1906"/>
        <v>BC$17</v>
      </c>
      <c r="BD1210" s="199" t="str">
        <f t="shared" si="1906"/>
        <v>BD$17</v>
      </c>
      <c r="BE1210" s="199" t="str">
        <f t="shared" si="1906"/>
        <v>BE$17</v>
      </c>
      <c r="BF1210" s="199" t="str">
        <f t="shared" si="1906"/>
        <v>BF$17</v>
      </c>
      <c r="BG1210" s="199" t="str">
        <f t="shared" si="1906"/>
        <v>BG$17</v>
      </c>
      <c r="BH1210" s="199" t="str">
        <f t="shared" si="1906"/>
        <v>BH$17</v>
      </c>
      <c r="BI1210" s="199" t="str">
        <f t="shared" si="1906"/>
        <v>BI$17</v>
      </c>
      <c r="BJ1210" s="199" t="str">
        <f t="shared" si="1906"/>
        <v>BJ$17</v>
      </c>
      <c r="BK1210" s="199" t="str">
        <f t="shared" si="1906"/>
        <v>BK$17</v>
      </c>
      <c r="BL1210" s="199" t="str">
        <f t="shared" si="1906"/>
        <v>BL$17</v>
      </c>
      <c r="BM1210" s="199" t="str">
        <f t="shared" si="1906"/>
        <v>BM$17</v>
      </c>
      <c r="BN1210" s="199" t="str">
        <f t="shared" si="1906"/>
        <v>BN$17</v>
      </c>
      <c r="BO1210" s="199" t="str">
        <f t="shared" si="1906"/>
        <v>BO$17</v>
      </c>
      <c r="BP1210" s="199" t="str">
        <f t="shared" si="1906"/>
        <v>BP$17</v>
      </c>
      <c r="BQ1210" s="199" t="str">
        <f t="shared" si="1906"/>
        <v>BQ$17</v>
      </c>
      <c r="BR1210" s="199" t="str">
        <f t="shared" si="1906"/>
        <v>BR$17</v>
      </c>
      <c r="BS1210" s="199" t="str">
        <f t="shared" si="1906"/>
        <v>BS$17</v>
      </c>
      <c r="BT1210" s="199" t="str">
        <f t="shared" si="1906"/>
        <v>BT$17</v>
      </c>
      <c r="BU1210" s="199" t="str">
        <f t="shared" si="1906"/>
        <v>BU$17</v>
      </c>
      <c r="BV1210" s="199" t="str">
        <f t="shared" si="1906"/>
        <v>BV$17</v>
      </c>
      <c r="BW1210" s="199" t="str">
        <f t="shared" si="1906"/>
        <v>BW$17</v>
      </c>
      <c r="BX1210" s="199" t="str">
        <f t="shared" si="1906"/>
        <v>BX$17</v>
      </c>
      <c r="BY1210" s="199" t="str">
        <f t="shared" si="1906"/>
        <v>BY$17</v>
      </c>
      <c r="BZ1210" s="199" t="str">
        <f t="shared" si="1906"/>
        <v>BZ$17</v>
      </c>
      <c r="CA1210" s="199" t="str">
        <f t="shared" si="1906"/>
        <v>CA$17</v>
      </c>
      <c r="CB1210" s="199" t="str">
        <f t="shared" si="1906"/>
        <v>CB$17</v>
      </c>
      <c r="CC1210" s="199" t="str">
        <f t="shared" si="1906"/>
        <v>CC$17</v>
      </c>
      <c r="CD1210" s="199" t="str">
        <f t="shared" si="1906"/>
        <v>CD$17</v>
      </c>
      <c r="CE1210" s="199" t="str">
        <f t="shared" ref="CE1210:CL1210" si="1907">CE$21</f>
        <v>CE$17</v>
      </c>
      <c r="CF1210" s="199" t="str">
        <f t="shared" si="1907"/>
        <v>CF$17</v>
      </c>
      <c r="CG1210" s="199" t="str">
        <f t="shared" si="1907"/>
        <v>CG$17</v>
      </c>
      <c r="CH1210" s="199" t="str">
        <f t="shared" si="1907"/>
        <v>CH$17</v>
      </c>
      <c r="CI1210" s="199" t="str">
        <f t="shared" si="1907"/>
        <v>CI$17</v>
      </c>
      <c r="CJ1210" s="199" t="str">
        <f t="shared" si="1907"/>
        <v>CJ$17</v>
      </c>
      <c r="CK1210" s="199" t="str">
        <f t="shared" si="1907"/>
        <v>CK$17</v>
      </c>
      <c r="CL1210" s="199" t="str">
        <f t="shared" si="1907"/>
        <v>CL$17</v>
      </c>
      <c r="CN1210" s="176"/>
      <c r="CO1210" s="199" t="str">
        <f t="shared" ref="CO1210:DL1210" si="1908">CO$21</f>
        <v>CO$17</v>
      </c>
      <c r="CP1210" s="199" t="str">
        <f t="shared" si="1908"/>
        <v>CP$17</v>
      </c>
      <c r="CQ1210" s="199" t="str">
        <f t="shared" si="1908"/>
        <v>CQ$17</v>
      </c>
      <c r="CR1210" s="199" t="str">
        <f t="shared" si="1908"/>
        <v>CR$17</v>
      </c>
      <c r="CS1210" s="199" t="str">
        <f t="shared" si="1908"/>
        <v>CS$17</v>
      </c>
      <c r="CT1210" s="199" t="str">
        <f t="shared" si="1908"/>
        <v>CT$17</v>
      </c>
      <c r="CU1210" s="199" t="str">
        <f t="shared" si="1908"/>
        <v>CU$17</v>
      </c>
      <c r="CV1210" s="199" t="str">
        <f t="shared" si="1908"/>
        <v>CV$17</v>
      </c>
      <c r="CW1210" s="199" t="str">
        <f t="shared" si="1908"/>
        <v>CW$17</v>
      </c>
      <c r="CX1210" s="199" t="str">
        <f t="shared" si="1908"/>
        <v>CX$17</v>
      </c>
      <c r="CY1210" s="199" t="str">
        <f t="shared" si="1908"/>
        <v>CY$17</v>
      </c>
      <c r="CZ1210" s="199" t="str">
        <f t="shared" si="1908"/>
        <v>CZ$17</v>
      </c>
      <c r="DA1210" s="199" t="str">
        <f t="shared" si="1908"/>
        <v>DA$17</v>
      </c>
      <c r="DB1210" s="199" t="str">
        <f t="shared" si="1908"/>
        <v>DB$17</v>
      </c>
      <c r="DC1210" s="199" t="str">
        <f t="shared" si="1908"/>
        <v>DC$17</v>
      </c>
      <c r="DD1210" s="199" t="str">
        <f t="shared" si="1908"/>
        <v>DD$17</v>
      </c>
      <c r="DE1210" s="199" t="str">
        <f t="shared" si="1908"/>
        <v>DE$17</v>
      </c>
      <c r="DF1210" s="199" t="str">
        <f t="shared" si="1908"/>
        <v>DF$17</v>
      </c>
      <c r="DG1210" s="199" t="str">
        <f t="shared" si="1908"/>
        <v>DG$17</v>
      </c>
      <c r="DH1210" s="199" t="str">
        <f t="shared" si="1908"/>
        <v>DH$17</v>
      </c>
      <c r="DI1210" s="199" t="str">
        <f t="shared" si="1908"/>
        <v>DI$17</v>
      </c>
      <c r="DJ1210" s="199" t="str">
        <f t="shared" si="1908"/>
        <v>DJ$17</v>
      </c>
      <c r="DK1210" s="199" t="str">
        <f t="shared" si="1908"/>
        <v>DK$17</v>
      </c>
      <c r="DL1210" s="199" t="str">
        <f t="shared" si="1908"/>
        <v>DL$17</v>
      </c>
    </row>
    <row r="1211" spans="1:116" x14ac:dyDescent="0.4">
      <c r="A1211" s="174"/>
      <c r="E1211" s="8"/>
      <c r="G1211" s="175" t="s">
        <v>491</v>
      </c>
      <c r="H1211" s="200"/>
      <c r="I1211" s="201"/>
      <c r="J1211" s="201"/>
      <c r="K1211" s="202"/>
      <c r="L1211" s="202"/>
      <c r="M1211" s="202"/>
      <c r="N1211" s="202"/>
      <c r="O1211" s="202"/>
      <c r="P1211" s="202"/>
      <c r="R1211" s="202"/>
      <c r="S1211" s="174"/>
      <c r="T1211" s="174"/>
      <c r="U1211" s="174"/>
      <c r="V1211" s="174"/>
      <c r="W1211" s="174"/>
      <c r="X1211" s="174"/>
      <c r="Y1211" s="174"/>
      <c r="Z1211" s="174"/>
      <c r="AA1211" s="174"/>
      <c r="AB1211" s="174"/>
      <c r="AC1211" s="174"/>
      <c r="AD1211" s="174"/>
      <c r="AE1211" s="174"/>
      <c r="AF1211" s="174"/>
      <c r="AG1211" s="174"/>
      <c r="AH1211" s="174"/>
      <c r="AI1211" s="174"/>
      <c r="AJ1211" s="174"/>
      <c r="AK1211" s="174"/>
      <c r="AL1211" s="174"/>
      <c r="AM1211" s="174"/>
      <c r="AN1211" s="174"/>
      <c r="AO1211" s="174"/>
      <c r="AP1211" s="174"/>
      <c r="AQ1211" s="174"/>
      <c r="AR1211" s="174"/>
      <c r="AS1211" s="174"/>
      <c r="AT1211" s="174"/>
      <c r="AU1211" s="174"/>
      <c r="AV1211" s="174"/>
      <c r="AW1211" s="174"/>
      <c r="AX1211" s="174"/>
      <c r="AY1211" s="174"/>
      <c r="AZ1211" s="174"/>
      <c r="BA1211" s="174"/>
      <c r="BB1211" s="174"/>
      <c r="BC1211" s="174"/>
      <c r="BD1211" s="174"/>
      <c r="BE1211" s="174"/>
      <c r="BF1211" s="174"/>
      <c r="BG1211" s="174"/>
      <c r="BH1211" s="174"/>
      <c r="BI1211" s="174"/>
      <c r="BJ1211" s="174"/>
      <c r="BK1211" s="174"/>
      <c r="BL1211" s="174"/>
      <c r="BM1211" s="174"/>
      <c r="BN1211" s="174"/>
      <c r="BO1211" s="174"/>
      <c r="BP1211" s="174"/>
      <c r="BQ1211" s="174"/>
      <c r="BR1211" s="174"/>
      <c r="BS1211" s="174"/>
      <c r="BT1211" s="174"/>
      <c r="BU1211" s="174"/>
      <c r="BV1211" s="174"/>
      <c r="BW1211" s="174"/>
      <c r="BX1211" s="174"/>
      <c r="BY1211" s="174"/>
      <c r="BZ1211" s="174"/>
      <c r="CA1211" s="174"/>
      <c r="CB1211" s="174"/>
      <c r="CC1211" s="174"/>
      <c r="CD1211" s="174"/>
      <c r="CE1211" s="174"/>
      <c r="CF1211" s="174"/>
      <c r="CG1211" s="174"/>
      <c r="CH1211" s="174"/>
      <c r="CI1211" s="174"/>
      <c r="CJ1211" s="174"/>
      <c r="CK1211" s="174"/>
      <c r="CL1211" s="174"/>
      <c r="CN1211" s="201"/>
      <c r="CO1211" s="174"/>
      <c r="CP1211" s="174"/>
      <c r="CQ1211" s="174"/>
      <c r="CR1211" s="174"/>
      <c r="CS1211" s="174"/>
      <c r="CT1211" s="174"/>
      <c r="CU1211" s="174"/>
      <c r="CV1211" s="174"/>
      <c r="CW1211" s="174"/>
      <c r="CX1211" s="174"/>
      <c r="CY1211" s="174"/>
      <c r="CZ1211" s="174"/>
      <c r="DA1211" s="174"/>
      <c r="DB1211" s="174"/>
      <c r="DC1211" s="174"/>
      <c r="DD1211" s="174"/>
      <c r="DE1211" s="174"/>
      <c r="DF1211" s="174"/>
      <c r="DG1211" s="174"/>
      <c r="DH1211" s="174"/>
      <c r="DI1211" s="174"/>
      <c r="DJ1211" s="174"/>
      <c r="DK1211" s="174"/>
      <c r="DL1211" s="174"/>
    </row>
    <row r="1212" spans="1:116" x14ac:dyDescent="0.4">
      <c r="A1212" s="174"/>
      <c r="E1212" s="8"/>
      <c r="G1212" s="175" t="s">
        <v>505</v>
      </c>
      <c r="H1212" s="200"/>
      <c r="I1212" s="201"/>
      <c r="J1212" s="201"/>
      <c r="K1212" s="202"/>
      <c r="L1212" s="202"/>
      <c r="M1212" s="202"/>
      <c r="N1212" s="202"/>
      <c r="O1212" s="202"/>
      <c r="P1212" s="202"/>
      <c r="R1212" s="202"/>
      <c r="S1212" s="190"/>
      <c r="T1212" s="190"/>
      <c r="U1212" s="190"/>
      <c r="V1212" s="190"/>
      <c r="W1212" s="190"/>
      <c r="X1212" s="190"/>
      <c r="Y1212" s="190"/>
      <c r="Z1212" s="190"/>
      <c r="AA1212" s="190"/>
      <c r="AB1212" s="190"/>
      <c r="AC1212" s="190"/>
      <c r="AD1212" s="190"/>
      <c r="AE1212" s="190"/>
      <c r="AF1212" s="190"/>
      <c r="AG1212" s="190"/>
      <c r="AH1212" s="190"/>
      <c r="AI1212" s="190"/>
      <c r="AJ1212" s="190"/>
      <c r="AK1212" s="190"/>
      <c r="AL1212" s="190"/>
      <c r="AM1212" s="190"/>
      <c r="AN1212" s="190"/>
      <c r="AO1212" s="190"/>
      <c r="AP1212" s="190"/>
      <c r="AQ1212" s="190"/>
      <c r="AR1212" s="190"/>
      <c r="AS1212" s="190"/>
      <c r="AT1212" s="190"/>
      <c r="AU1212" s="190"/>
      <c r="AV1212" s="190"/>
      <c r="AW1212" s="190"/>
      <c r="AX1212" s="190"/>
      <c r="AY1212" s="190"/>
      <c r="AZ1212" s="190"/>
      <c r="BA1212" s="190"/>
      <c r="BB1212" s="190"/>
      <c r="BC1212" s="190"/>
      <c r="BD1212" s="190"/>
      <c r="BE1212" s="190"/>
      <c r="BF1212" s="190"/>
      <c r="BG1212" s="190"/>
      <c r="BH1212" s="190"/>
      <c r="BI1212" s="190"/>
      <c r="BJ1212" s="190"/>
      <c r="BK1212" s="190"/>
      <c r="BL1212" s="190"/>
      <c r="BM1212" s="190"/>
      <c r="BN1212" s="190"/>
      <c r="BO1212" s="190"/>
      <c r="BP1212" s="190"/>
      <c r="BQ1212" s="190"/>
      <c r="BR1212" s="190"/>
      <c r="BS1212" s="190"/>
      <c r="BT1212" s="190"/>
      <c r="BU1212" s="190"/>
      <c r="BV1212" s="190"/>
      <c r="BW1212" s="190"/>
      <c r="BX1212" s="190"/>
      <c r="BY1212" s="190"/>
      <c r="BZ1212" s="190"/>
      <c r="CA1212" s="190"/>
      <c r="CB1212" s="190"/>
      <c r="CC1212" s="190"/>
      <c r="CD1212" s="190"/>
      <c r="CE1212" s="190"/>
      <c r="CF1212" s="190"/>
      <c r="CG1212" s="190"/>
      <c r="CH1212" s="190"/>
      <c r="CI1212" s="190"/>
      <c r="CJ1212" s="190"/>
      <c r="CK1212" s="190"/>
      <c r="CL1212" s="190"/>
      <c r="CN1212" s="201"/>
      <c r="CO1212" s="190"/>
      <c r="CP1212" s="190"/>
      <c r="CQ1212" s="190"/>
      <c r="CR1212" s="190"/>
      <c r="CS1212" s="190"/>
      <c r="CT1212" s="190"/>
      <c r="CU1212" s="190"/>
      <c r="CV1212" s="190"/>
      <c r="CW1212" s="190"/>
      <c r="CX1212" s="190"/>
      <c r="CY1212" s="190"/>
      <c r="CZ1212" s="190"/>
      <c r="DA1212" s="190"/>
      <c r="DB1212" s="190"/>
      <c r="DC1212" s="190"/>
      <c r="DD1212" s="190"/>
      <c r="DE1212" s="190"/>
      <c r="DF1212" s="190"/>
      <c r="DG1212" s="190"/>
      <c r="DH1212" s="190"/>
      <c r="DI1212" s="190"/>
      <c r="DJ1212" s="190"/>
      <c r="DK1212" s="190"/>
      <c r="DL1212" s="190"/>
    </row>
    <row r="1213" spans="1:116" x14ac:dyDescent="0.4">
      <c r="A1213" s="174"/>
      <c r="E1213" s="8"/>
      <c r="G1213" s="175" t="s">
        <v>463</v>
      </c>
      <c r="H1213" s="200"/>
      <c r="I1213" s="201"/>
      <c r="J1213" s="201"/>
      <c r="K1213" s="202"/>
      <c r="L1213" s="202"/>
      <c r="M1213" s="202"/>
      <c r="N1213" s="202"/>
      <c r="O1213" s="202"/>
      <c r="P1213" s="202"/>
      <c r="R1213" s="202"/>
      <c r="S1213" s="190" t="str">
        <f t="shared" ref="S1213:AX1213" si="1909">S$22</f>
        <v>S$18</v>
      </c>
      <c r="T1213" s="190" t="str">
        <f t="shared" si="1909"/>
        <v>T$18</v>
      </c>
      <c r="U1213" s="190" t="str">
        <f t="shared" si="1909"/>
        <v>U$18</v>
      </c>
      <c r="V1213" s="190" t="str">
        <f t="shared" si="1909"/>
        <v>V$18</v>
      </c>
      <c r="W1213" s="190" t="str">
        <f t="shared" si="1909"/>
        <v>W$18</v>
      </c>
      <c r="X1213" s="190" t="str">
        <f t="shared" si="1909"/>
        <v>X$18</v>
      </c>
      <c r="Y1213" s="190" t="str">
        <f t="shared" si="1909"/>
        <v>Y$18</v>
      </c>
      <c r="Z1213" s="190" t="str">
        <f t="shared" si="1909"/>
        <v>Z$18</v>
      </c>
      <c r="AA1213" s="190" t="str">
        <f t="shared" si="1909"/>
        <v>AA$18</v>
      </c>
      <c r="AB1213" s="190" t="str">
        <f t="shared" si="1909"/>
        <v>AB$18</v>
      </c>
      <c r="AC1213" s="190" t="str">
        <f t="shared" si="1909"/>
        <v>AC$18</v>
      </c>
      <c r="AD1213" s="190" t="str">
        <f t="shared" si="1909"/>
        <v>AD$18</v>
      </c>
      <c r="AE1213" s="190" t="str">
        <f t="shared" si="1909"/>
        <v>AE$18</v>
      </c>
      <c r="AF1213" s="190" t="str">
        <f t="shared" si="1909"/>
        <v>AF$18</v>
      </c>
      <c r="AG1213" s="190" t="str">
        <f t="shared" si="1909"/>
        <v>AG$18</v>
      </c>
      <c r="AH1213" s="190" t="str">
        <f t="shared" si="1909"/>
        <v>AH$18</v>
      </c>
      <c r="AI1213" s="190" t="str">
        <f t="shared" si="1909"/>
        <v>AI$18</v>
      </c>
      <c r="AJ1213" s="190" t="str">
        <f t="shared" si="1909"/>
        <v>AJ$18</v>
      </c>
      <c r="AK1213" s="190" t="str">
        <f t="shared" si="1909"/>
        <v>AK$18</v>
      </c>
      <c r="AL1213" s="190" t="str">
        <f t="shared" si="1909"/>
        <v>AL$18</v>
      </c>
      <c r="AM1213" s="190" t="str">
        <f t="shared" si="1909"/>
        <v>AM$18</v>
      </c>
      <c r="AN1213" s="190" t="str">
        <f t="shared" si="1909"/>
        <v>AN$18</v>
      </c>
      <c r="AO1213" s="190" t="str">
        <f t="shared" si="1909"/>
        <v>AO$18</v>
      </c>
      <c r="AP1213" s="190" t="str">
        <f t="shared" si="1909"/>
        <v>AP$18</v>
      </c>
      <c r="AQ1213" s="190" t="str">
        <f t="shared" si="1909"/>
        <v>AQ$18</v>
      </c>
      <c r="AR1213" s="190" t="str">
        <f t="shared" si="1909"/>
        <v>AR$18</v>
      </c>
      <c r="AS1213" s="190" t="str">
        <f t="shared" si="1909"/>
        <v>AS$18</v>
      </c>
      <c r="AT1213" s="190" t="str">
        <f t="shared" si="1909"/>
        <v>AT$18</v>
      </c>
      <c r="AU1213" s="190" t="str">
        <f t="shared" si="1909"/>
        <v>AU$18</v>
      </c>
      <c r="AV1213" s="190" t="str">
        <f t="shared" si="1909"/>
        <v>AV$18</v>
      </c>
      <c r="AW1213" s="190" t="str">
        <f t="shared" si="1909"/>
        <v>AW$18</v>
      </c>
      <c r="AX1213" s="190" t="str">
        <f t="shared" si="1909"/>
        <v>AX$18</v>
      </c>
      <c r="AY1213" s="190" t="str">
        <f t="shared" ref="AY1213:CD1213" si="1910">AY$22</f>
        <v>AY$18</v>
      </c>
      <c r="AZ1213" s="190" t="str">
        <f t="shared" si="1910"/>
        <v>AZ$18</v>
      </c>
      <c r="BA1213" s="190" t="str">
        <f t="shared" si="1910"/>
        <v>BA$18</v>
      </c>
      <c r="BB1213" s="190" t="str">
        <f t="shared" si="1910"/>
        <v>BB$18</v>
      </c>
      <c r="BC1213" s="190" t="str">
        <f t="shared" si="1910"/>
        <v>BC$18</v>
      </c>
      <c r="BD1213" s="190" t="str">
        <f t="shared" si="1910"/>
        <v>BD$18</v>
      </c>
      <c r="BE1213" s="190" t="str">
        <f t="shared" si="1910"/>
        <v>BE$18</v>
      </c>
      <c r="BF1213" s="190" t="str">
        <f t="shared" si="1910"/>
        <v>BF$18</v>
      </c>
      <c r="BG1213" s="190" t="str">
        <f t="shared" si="1910"/>
        <v>BG$18</v>
      </c>
      <c r="BH1213" s="190" t="str">
        <f t="shared" si="1910"/>
        <v>BH$18</v>
      </c>
      <c r="BI1213" s="190" t="str">
        <f t="shared" si="1910"/>
        <v>BI$18</v>
      </c>
      <c r="BJ1213" s="190" t="str">
        <f t="shared" si="1910"/>
        <v>BJ$18</v>
      </c>
      <c r="BK1213" s="190" t="str">
        <f t="shared" si="1910"/>
        <v>BK$18</v>
      </c>
      <c r="BL1213" s="190" t="str">
        <f t="shared" si="1910"/>
        <v>BL$18</v>
      </c>
      <c r="BM1213" s="190" t="str">
        <f t="shared" si="1910"/>
        <v>BM$18</v>
      </c>
      <c r="BN1213" s="190" t="str">
        <f t="shared" si="1910"/>
        <v>BN$18</v>
      </c>
      <c r="BO1213" s="190" t="str">
        <f t="shared" si="1910"/>
        <v>BO$18</v>
      </c>
      <c r="BP1213" s="190" t="str">
        <f t="shared" si="1910"/>
        <v>BP$18</v>
      </c>
      <c r="BQ1213" s="190" t="str">
        <f t="shared" si="1910"/>
        <v>BQ$18</v>
      </c>
      <c r="BR1213" s="190" t="str">
        <f t="shared" si="1910"/>
        <v>BR$18</v>
      </c>
      <c r="BS1213" s="190" t="str">
        <f t="shared" si="1910"/>
        <v>BS$18</v>
      </c>
      <c r="BT1213" s="190" t="str">
        <f t="shared" si="1910"/>
        <v>BT$18</v>
      </c>
      <c r="BU1213" s="190" t="str">
        <f t="shared" si="1910"/>
        <v>BU$18</v>
      </c>
      <c r="BV1213" s="190" t="str">
        <f t="shared" si="1910"/>
        <v>BV$18</v>
      </c>
      <c r="BW1213" s="190" t="str">
        <f t="shared" si="1910"/>
        <v>BW$18</v>
      </c>
      <c r="BX1213" s="190" t="str">
        <f t="shared" si="1910"/>
        <v>BX$18</v>
      </c>
      <c r="BY1213" s="190" t="str">
        <f t="shared" si="1910"/>
        <v>BY$18</v>
      </c>
      <c r="BZ1213" s="190" t="str">
        <f t="shared" si="1910"/>
        <v>BZ$18</v>
      </c>
      <c r="CA1213" s="190" t="str">
        <f t="shared" si="1910"/>
        <v>CA$18</v>
      </c>
      <c r="CB1213" s="190" t="str">
        <f t="shared" si="1910"/>
        <v>CB$18</v>
      </c>
      <c r="CC1213" s="190" t="str">
        <f t="shared" si="1910"/>
        <v>CC$18</v>
      </c>
      <c r="CD1213" s="190" t="str">
        <f t="shared" si="1910"/>
        <v>CD$18</v>
      </c>
      <c r="CE1213" s="190" t="str">
        <f t="shared" ref="CE1213:CL1213" si="1911">CE$22</f>
        <v>CE$18</v>
      </c>
      <c r="CF1213" s="190" t="str">
        <f t="shared" si="1911"/>
        <v>CF$18</v>
      </c>
      <c r="CG1213" s="190" t="str">
        <f t="shared" si="1911"/>
        <v>CG$18</v>
      </c>
      <c r="CH1213" s="190" t="str">
        <f t="shared" si="1911"/>
        <v>CH$18</v>
      </c>
      <c r="CI1213" s="190" t="str">
        <f t="shared" si="1911"/>
        <v>CI$18</v>
      </c>
      <c r="CJ1213" s="190" t="str">
        <f t="shared" si="1911"/>
        <v>CJ$18</v>
      </c>
      <c r="CK1213" s="190" t="str">
        <f t="shared" si="1911"/>
        <v>CK$18</v>
      </c>
      <c r="CL1213" s="190" t="str">
        <f t="shared" si="1911"/>
        <v>CL$18</v>
      </c>
      <c r="CN1213" s="201"/>
      <c r="CO1213" s="190" t="str">
        <f t="shared" ref="CO1213:DL1213" si="1912">CO$22</f>
        <v>CO$18</v>
      </c>
      <c r="CP1213" s="190" t="str">
        <f t="shared" si="1912"/>
        <v>CP$18</v>
      </c>
      <c r="CQ1213" s="190" t="str">
        <f t="shared" si="1912"/>
        <v>CQ$18</v>
      </c>
      <c r="CR1213" s="190" t="str">
        <f t="shared" si="1912"/>
        <v>CR$18</v>
      </c>
      <c r="CS1213" s="190" t="str">
        <f t="shared" si="1912"/>
        <v>CS$18</v>
      </c>
      <c r="CT1213" s="190" t="str">
        <f t="shared" si="1912"/>
        <v>CT$18</v>
      </c>
      <c r="CU1213" s="190" t="str">
        <f t="shared" si="1912"/>
        <v>CU$18</v>
      </c>
      <c r="CV1213" s="190" t="str">
        <f t="shared" si="1912"/>
        <v>CV$18</v>
      </c>
      <c r="CW1213" s="190" t="str">
        <f t="shared" si="1912"/>
        <v>CW$18</v>
      </c>
      <c r="CX1213" s="190" t="str">
        <f t="shared" si="1912"/>
        <v>CX$18</v>
      </c>
      <c r="CY1213" s="190" t="str">
        <f t="shared" si="1912"/>
        <v>CY$18</v>
      </c>
      <c r="CZ1213" s="190" t="str">
        <f t="shared" si="1912"/>
        <v>CZ$18</v>
      </c>
      <c r="DA1213" s="190" t="str">
        <f t="shared" si="1912"/>
        <v>DA$18</v>
      </c>
      <c r="DB1213" s="190" t="str">
        <f t="shared" si="1912"/>
        <v>DB$18</v>
      </c>
      <c r="DC1213" s="190" t="str">
        <f t="shared" si="1912"/>
        <v>DC$18</v>
      </c>
      <c r="DD1213" s="190" t="str">
        <f t="shared" si="1912"/>
        <v>DD$18</v>
      </c>
      <c r="DE1213" s="190" t="str">
        <f t="shared" si="1912"/>
        <v>DE$18</v>
      </c>
      <c r="DF1213" s="190" t="str">
        <f t="shared" si="1912"/>
        <v>DF$18</v>
      </c>
      <c r="DG1213" s="190" t="str">
        <f t="shared" si="1912"/>
        <v>DG$18</v>
      </c>
      <c r="DH1213" s="190" t="str">
        <f t="shared" si="1912"/>
        <v>DH$18</v>
      </c>
      <c r="DI1213" s="190" t="str">
        <f t="shared" si="1912"/>
        <v>DI$18</v>
      </c>
      <c r="DJ1213" s="190" t="str">
        <f t="shared" si="1912"/>
        <v>DJ$18</v>
      </c>
      <c r="DK1213" s="190" t="str">
        <f t="shared" si="1912"/>
        <v>DK$18</v>
      </c>
      <c r="DL1213" s="190" t="str">
        <f t="shared" si="1912"/>
        <v>DL$18</v>
      </c>
    </row>
    <row r="1214" spans="1:116" x14ac:dyDescent="0.4">
      <c r="A1214" s="174"/>
      <c r="E1214" s="8"/>
      <c r="G1214" s="175" t="s">
        <v>464</v>
      </c>
      <c r="H1214" s="200"/>
      <c r="I1214" s="201"/>
      <c r="J1214" s="201"/>
      <c r="K1214" s="202"/>
      <c r="L1214" s="202"/>
      <c r="M1214" s="202"/>
      <c r="N1214" s="202"/>
      <c r="O1214" s="202"/>
      <c r="P1214" s="202"/>
      <c r="R1214" s="202"/>
      <c r="S1214" s="190" t="str">
        <f t="shared" ref="S1214:AX1214" si="1913">S$23</f>
        <v>S$19</v>
      </c>
      <c r="T1214" s="190" t="str">
        <f t="shared" si="1913"/>
        <v>T$19</v>
      </c>
      <c r="U1214" s="190" t="str">
        <f t="shared" si="1913"/>
        <v>U$19</v>
      </c>
      <c r="V1214" s="190" t="str">
        <f t="shared" si="1913"/>
        <v>V$19</v>
      </c>
      <c r="W1214" s="190" t="str">
        <f t="shared" si="1913"/>
        <v>W$19</v>
      </c>
      <c r="X1214" s="190" t="str">
        <f t="shared" si="1913"/>
        <v>X$19</v>
      </c>
      <c r="Y1214" s="190" t="str">
        <f t="shared" si="1913"/>
        <v>Y$19</v>
      </c>
      <c r="Z1214" s="190" t="str">
        <f t="shared" si="1913"/>
        <v>Z$19</v>
      </c>
      <c r="AA1214" s="190" t="str">
        <f t="shared" si="1913"/>
        <v>AA$19</v>
      </c>
      <c r="AB1214" s="190" t="str">
        <f t="shared" si="1913"/>
        <v>AB$19</v>
      </c>
      <c r="AC1214" s="190" t="str">
        <f t="shared" si="1913"/>
        <v>AC$19</v>
      </c>
      <c r="AD1214" s="190" t="str">
        <f t="shared" si="1913"/>
        <v>AD$19</v>
      </c>
      <c r="AE1214" s="190" t="str">
        <f t="shared" si="1913"/>
        <v>AE$19</v>
      </c>
      <c r="AF1214" s="190" t="str">
        <f t="shared" si="1913"/>
        <v>AF$19</v>
      </c>
      <c r="AG1214" s="190" t="str">
        <f t="shared" si="1913"/>
        <v>AG$19</v>
      </c>
      <c r="AH1214" s="190" t="str">
        <f t="shared" si="1913"/>
        <v>AH$19</v>
      </c>
      <c r="AI1214" s="190" t="str">
        <f t="shared" si="1913"/>
        <v>AI$19</v>
      </c>
      <c r="AJ1214" s="190" t="str">
        <f t="shared" si="1913"/>
        <v>AJ$19</v>
      </c>
      <c r="AK1214" s="190" t="str">
        <f t="shared" si="1913"/>
        <v>AK$19</v>
      </c>
      <c r="AL1214" s="190" t="str">
        <f t="shared" si="1913"/>
        <v>AL$19</v>
      </c>
      <c r="AM1214" s="190" t="str">
        <f t="shared" si="1913"/>
        <v>AM$19</v>
      </c>
      <c r="AN1214" s="190" t="str">
        <f t="shared" si="1913"/>
        <v>AN$19</v>
      </c>
      <c r="AO1214" s="190" t="str">
        <f t="shared" si="1913"/>
        <v>AO$19</v>
      </c>
      <c r="AP1214" s="190" t="str">
        <f t="shared" si="1913"/>
        <v>AP$19</v>
      </c>
      <c r="AQ1214" s="190" t="str">
        <f t="shared" si="1913"/>
        <v>AQ$19</v>
      </c>
      <c r="AR1214" s="190" t="str">
        <f t="shared" si="1913"/>
        <v>AR$19</v>
      </c>
      <c r="AS1214" s="190" t="str">
        <f t="shared" si="1913"/>
        <v>AS$19</v>
      </c>
      <c r="AT1214" s="190" t="str">
        <f t="shared" si="1913"/>
        <v>AT$19</v>
      </c>
      <c r="AU1214" s="190" t="str">
        <f t="shared" si="1913"/>
        <v>AU$19</v>
      </c>
      <c r="AV1214" s="190" t="str">
        <f t="shared" si="1913"/>
        <v>AV$19</v>
      </c>
      <c r="AW1214" s="190" t="str">
        <f t="shared" si="1913"/>
        <v>AW$19</v>
      </c>
      <c r="AX1214" s="190" t="str">
        <f t="shared" si="1913"/>
        <v>AX$19</v>
      </c>
      <c r="AY1214" s="190" t="str">
        <f t="shared" ref="AY1214:CD1214" si="1914">AY$23</f>
        <v>AY$19</v>
      </c>
      <c r="AZ1214" s="190" t="str">
        <f t="shared" si="1914"/>
        <v>AZ$19</v>
      </c>
      <c r="BA1214" s="190" t="str">
        <f t="shared" si="1914"/>
        <v>BA$19</v>
      </c>
      <c r="BB1214" s="190" t="str">
        <f t="shared" si="1914"/>
        <v>BB$19</v>
      </c>
      <c r="BC1214" s="190" t="str">
        <f t="shared" si="1914"/>
        <v>BC$19</v>
      </c>
      <c r="BD1214" s="190" t="str">
        <f t="shared" si="1914"/>
        <v>BD$19</v>
      </c>
      <c r="BE1214" s="190" t="str">
        <f t="shared" si="1914"/>
        <v>BE$19</v>
      </c>
      <c r="BF1214" s="190" t="str">
        <f t="shared" si="1914"/>
        <v>BF$19</v>
      </c>
      <c r="BG1214" s="190" t="str">
        <f t="shared" si="1914"/>
        <v>BG$19</v>
      </c>
      <c r="BH1214" s="190" t="str">
        <f t="shared" si="1914"/>
        <v>BH$19</v>
      </c>
      <c r="BI1214" s="190" t="str">
        <f t="shared" si="1914"/>
        <v>BI$19</v>
      </c>
      <c r="BJ1214" s="190" t="str">
        <f t="shared" si="1914"/>
        <v>BJ$19</v>
      </c>
      <c r="BK1214" s="190" t="str">
        <f t="shared" si="1914"/>
        <v>BK$19</v>
      </c>
      <c r="BL1214" s="190" t="str">
        <f t="shared" si="1914"/>
        <v>BL$19</v>
      </c>
      <c r="BM1214" s="190" t="str">
        <f t="shared" si="1914"/>
        <v>BM$19</v>
      </c>
      <c r="BN1214" s="190" t="str">
        <f t="shared" si="1914"/>
        <v>BN$19</v>
      </c>
      <c r="BO1214" s="190" t="str">
        <f t="shared" si="1914"/>
        <v>BO$19</v>
      </c>
      <c r="BP1214" s="190" t="str">
        <f t="shared" si="1914"/>
        <v>BP$19</v>
      </c>
      <c r="BQ1214" s="190" t="str">
        <f t="shared" si="1914"/>
        <v>BQ$19</v>
      </c>
      <c r="BR1214" s="190" t="str">
        <f t="shared" si="1914"/>
        <v>BR$19</v>
      </c>
      <c r="BS1214" s="190" t="str">
        <f t="shared" si="1914"/>
        <v>BS$19</v>
      </c>
      <c r="BT1214" s="190" t="str">
        <f t="shared" si="1914"/>
        <v>BT$19</v>
      </c>
      <c r="BU1214" s="190" t="str">
        <f t="shared" si="1914"/>
        <v>BU$19</v>
      </c>
      <c r="BV1214" s="190" t="str">
        <f t="shared" si="1914"/>
        <v>BV$19</v>
      </c>
      <c r="BW1214" s="190" t="str">
        <f t="shared" si="1914"/>
        <v>BW$19</v>
      </c>
      <c r="BX1214" s="190" t="str">
        <f t="shared" si="1914"/>
        <v>BX$19</v>
      </c>
      <c r="BY1214" s="190" t="str">
        <f t="shared" si="1914"/>
        <v>BY$19</v>
      </c>
      <c r="BZ1214" s="190" t="str">
        <f t="shared" si="1914"/>
        <v>BZ$19</v>
      </c>
      <c r="CA1214" s="190" t="str">
        <f t="shared" si="1914"/>
        <v>CA$19</v>
      </c>
      <c r="CB1214" s="190" t="str">
        <f t="shared" si="1914"/>
        <v>CB$19</v>
      </c>
      <c r="CC1214" s="190" t="str">
        <f t="shared" si="1914"/>
        <v>CC$19</v>
      </c>
      <c r="CD1214" s="190" t="str">
        <f t="shared" si="1914"/>
        <v>CD$19</v>
      </c>
      <c r="CE1214" s="190" t="str">
        <f t="shared" ref="CE1214:CL1214" si="1915">CE$23</f>
        <v>CE$19</v>
      </c>
      <c r="CF1214" s="190" t="str">
        <f t="shared" si="1915"/>
        <v>CF$19</v>
      </c>
      <c r="CG1214" s="190" t="str">
        <f t="shared" si="1915"/>
        <v>CG$19</v>
      </c>
      <c r="CH1214" s="190" t="str">
        <f t="shared" si="1915"/>
        <v>CH$19</v>
      </c>
      <c r="CI1214" s="190" t="str">
        <f t="shared" si="1915"/>
        <v>CI$19</v>
      </c>
      <c r="CJ1214" s="190" t="str">
        <f t="shared" si="1915"/>
        <v>CJ$19</v>
      </c>
      <c r="CK1214" s="190" t="str">
        <f t="shared" si="1915"/>
        <v>CK$19</v>
      </c>
      <c r="CL1214" s="190" t="str">
        <f t="shared" si="1915"/>
        <v>CL$19</v>
      </c>
      <c r="CN1214" s="201"/>
      <c r="CO1214" s="190" t="str">
        <f t="shared" ref="CO1214:DL1214" si="1916">CO$23</f>
        <v>CO$19</v>
      </c>
      <c r="CP1214" s="190" t="str">
        <f t="shared" si="1916"/>
        <v>CP$19</v>
      </c>
      <c r="CQ1214" s="190" t="str">
        <f t="shared" si="1916"/>
        <v>CQ$19</v>
      </c>
      <c r="CR1214" s="190" t="str">
        <f t="shared" si="1916"/>
        <v>CR$19</v>
      </c>
      <c r="CS1214" s="190" t="str">
        <f t="shared" si="1916"/>
        <v>CS$19</v>
      </c>
      <c r="CT1214" s="190" t="str">
        <f t="shared" si="1916"/>
        <v>CT$19</v>
      </c>
      <c r="CU1214" s="190" t="str">
        <f t="shared" si="1916"/>
        <v>CU$19</v>
      </c>
      <c r="CV1214" s="190" t="str">
        <f t="shared" si="1916"/>
        <v>CV$19</v>
      </c>
      <c r="CW1214" s="190" t="str">
        <f t="shared" si="1916"/>
        <v>CW$19</v>
      </c>
      <c r="CX1214" s="190" t="str">
        <f t="shared" si="1916"/>
        <v>CX$19</v>
      </c>
      <c r="CY1214" s="190" t="str">
        <f t="shared" si="1916"/>
        <v>CY$19</v>
      </c>
      <c r="CZ1214" s="190" t="str">
        <f t="shared" si="1916"/>
        <v>CZ$19</v>
      </c>
      <c r="DA1214" s="190" t="str">
        <f t="shared" si="1916"/>
        <v>DA$19</v>
      </c>
      <c r="DB1214" s="190" t="str">
        <f t="shared" si="1916"/>
        <v>DB$19</v>
      </c>
      <c r="DC1214" s="190" t="str">
        <f t="shared" si="1916"/>
        <v>DC$19</v>
      </c>
      <c r="DD1214" s="190" t="str">
        <f t="shared" si="1916"/>
        <v>DD$19</v>
      </c>
      <c r="DE1214" s="190" t="str">
        <f t="shared" si="1916"/>
        <v>DE$19</v>
      </c>
      <c r="DF1214" s="190" t="str">
        <f t="shared" si="1916"/>
        <v>DF$19</v>
      </c>
      <c r="DG1214" s="190" t="str">
        <f t="shared" si="1916"/>
        <v>DG$19</v>
      </c>
      <c r="DH1214" s="190" t="str">
        <f t="shared" si="1916"/>
        <v>DH$19</v>
      </c>
      <c r="DI1214" s="190" t="str">
        <f t="shared" si="1916"/>
        <v>DI$19</v>
      </c>
      <c r="DJ1214" s="190" t="str">
        <f t="shared" si="1916"/>
        <v>DJ$19</v>
      </c>
      <c r="DK1214" s="190" t="str">
        <f t="shared" si="1916"/>
        <v>DK$19</v>
      </c>
      <c r="DL1214" s="190" t="str">
        <f t="shared" si="1916"/>
        <v>DL$19</v>
      </c>
    </row>
    <row r="1215" spans="1:116" x14ac:dyDescent="0.4">
      <c r="A1215" s="31" t="s">
        <v>218</v>
      </c>
      <c r="B1215" s="31" t="s">
        <v>81</v>
      </c>
      <c r="C1215" s="31"/>
      <c r="D1215" t="s">
        <v>797</v>
      </c>
      <c r="E1215" s="8" t="str">
        <f t="shared" si="1835"/>
        <v>1215 DCV-S</v>
      </c>
      <c r="F1215" t="s">
        <v>438</v>
      </c>
      <c r="G1215" s="66" t="s">
        <v>798</v>
      </c>
      <c r="H1215" s="22"/>
      <c r="I1215" s="299"/>
      <c r="J1215" s="299"/>
      <c r="K1215" s="22"/>
      <c r="L1215" s="22"/>
      <c r="M1215" s="22"/>
      <c r="N1215" s="22"/>
      <c r="O1215" s="22"/>
      <c r="P1215" s="22"/>
      <c r="R1215" s="66"/>
      <c r="S1215" s="300"/>
      <c r="T1215" s="300"/>
      <c r="U1215" s="300"/>
      <c r="V1215" s="300"/>
      <c r="W1215" s="300"/>
      <c r="X1215" s="300"/>
      <c r="Y1215" s="300"/>
      <c r="Z1215" s="300"/>
      <c r="AA1215" s="300"/>
      <c r="AB1215" s="300"/>
      <c r="AC1215" s="300"/>
      <c r="AD1215" s="300"/>
      <c r="AE1215" s="300"/>
      <c r="AF1215" s="300"/>
      <c r="AG1215" s="300"/>
      <c r="AH1215" s="300"/>
      <c r="AI1215" s="300"/>
      <c r="AJ1215" s="300"/>
      <c r="AK1215" s="300"/>
      <c r="AL1215" s="300"/>
      <c r="AM1215" s="300"/>
      <c r="AN1215" s="300"/>
      <c r="AO1215" s="300"/>
      <c r="AP1215" s="300"/>
      <c r="AQ1215" s="300"/>
      <c r="AR1215" s="300"/>
      <c r="AS1215" s="300"/>
      <c r="AT1215" s="300"/>
      <c r="AU1215" s="300"/>
      <c r="AV1215" s="300"/>
      <c r="AW1215" s="300"/>
      <c r="AX1215" s="300"/>
      <c r="AY1215" s="300"/>
      <c r="AZ1215" s="300"/>
      <c r="BA1215" s="300"/>
      <c r="BB1215" s="300"/>
      <c r="BC1215" s="300"/>
      <c r="BD1215" s="300"/>
      <c r="BE1215" s="300"/>
      <c r="BF1215" s="300"/>
      <c r="BG1215" s="300"/>
      <c r="BH1215" s="300"/>
      <c r="BI1215" s="300"/>
      <c r="BJ1215" s="300"/>
      <c r="BK1215" s="300"/>
      <c r="BL1215" s="300"/>
      <c r="BM1215" s="300"/>
      <c r="BN1215" s="300"/>
      <c r="BO1215" s="300"/>
      <c r="BP1215" s="300"/>
      <c r="BQ1215" s="300"/>
      <c r="BR1215" s="300"/>
      <c r="BS1215" s="300"/>
      <c r="BT1215" s="300"/>
      <c r="BU1215" s="300"/>
      <c r="BV1215" s="300"/>
      <c r="BW1215" s="300"/>
      <c r="BX1215" s="300"/>
      <c r="BY1215" s="300"/>
      <c r="BZ1215" s="300"/>
      <c r="CA1215" s="300"/>
      <c r="CB1215" s="300"/>
      <c r="CC1215" s="300"/>
      <c r="CD1215" s="300"/>
      <c r="CE1215" s="300"/>
      <c r="CF1215" s="300"/>
      <c r="CG1215" s="300"/>
      <c r="CH1215" s="300"/>
      <c r="CI1215" s="300"/>
      <c r="CJ1215" s="300"/>
      <c r="CK1215" s="300"/>
      <c r="CL1215" s="300"/>
      <c r="CN1215" s="299"/>
      <c r="CO1215" s="300"/>
      <c r="CP1215" s="300"/>
      <c r="CQ1215" s="300"/>
      <c r="CR1215" s="300"/>
      <c r="CS1215" s="300"/>
      <c r="CT1215" s="300"/>
      <c r="CU1215" s="300"/>
      <c r="CV1215" s="300"/>
      <c r="CW1215" s="300"/>
      <c r="CX1215" s="300"/>
      <c r="CY1215" s="300"/>
      <c r="CZ1215" s="300"/>
      <c r="DA1215" s="300"/>
      <c r="DB1215" s="300"/>
      <c r="DC1215" s="300"/>
      <c r="DD1215" s="300"/>
      <c r="DE1215" s="300"/>
      <c r="DF1215" s="300"/>
      <c r="DG1215" s="300"/>
      <c r="DH1215" s="300"/>
      <c r="DI1215" s="300"/>
      <c r="DJ1215" s="300"/>
      <c r="DK1215" s="300"/>
      <c r="DL1215" s="300"/>
    </row>
    <row r="1216" spans="1:116" x14ac:dyDescent="0.4">
      <c r="A1216" s="31"/>
      <c r="C1216" s="31"/>
      <c r="D1216" t="s">
        <v>797</v>
      </c>
      <c r="E1216" s="8" t="str">
        <f t="shared" si="1835"/>
        <v>1216 DCV-S</v>
      </c>
      <c r="G1216" s="95" t="str">
        <f>G1218&amp;":"</f>
        <v>DC volume driven  - (Primary label):</v>
      </c>
      <c r="H1216" s="31"/>
      <c r="I1216" s="73"/>
      <c r="J1216" s="73"/>
      <c r="K1216" s="31"/>
      <c r="L1216" s="31"/>
      <c r="M1216" s="31"/>
      <c r="N1216" s="31"/>
      <c r="O1216" s="31"/>
      <c r="P1216" s="31"/>
      <c r="R1216" s="67"/>
      <c r="S1216" s="156"/>
      <c r="T1216" s="156"/>
      <c r="U1216" s="156"/>
      <c r="V1216" s="156"/>
      <c r="W1216" s="156"/>
      <c r="X1216" s="156"/>
      <c r="Y1216" s="156"/>
      <c r="Z1216" s="156"/>
      <c r="AA1216" s="156"/>
      <c r="AB1216" s="156"/>
      <c r="AC1216" s="156"/>
      <c r="AD1216" s="156"/>
      <c r="AE1216" s="156"/>
      <c r="AF1216" s="156"/>
      <c r="AG1216" s="156"/>
      <c r="AH1216" s="156"/>
      <c r="AI1216" s="156"/>
      <c r="AJ1216" s="156"/>
      <c r="AK1216" s="156"/>
      <c r="AL1216" s="156"/>
      <c r="AM1216" s="156"/>
      <c r="AN1216" s="156"/>
      <c r="AO1216" s="156"/>
      <c r="AP1216" s="156"/>
      <c r="AQ1216" s="156"/>
      <c r="AR1216" s="156"/>
      <c r="AS1216" s="156"/>
      <c r="AT1216" s="156"/>
      <c r="AU1216" s="156"/>
      <c r="AV1216" s="156"/>
      <c r="AW1216" s="156"/>
      <c r="AX1216" s="156"/>
      <c r="AY1216" s="156"/>
      <c r="AZ1216" s="156"/>
      <c r="BA1216" s="156"/>
      <c r="BB1216" s="156"/>
      <c r="BC1216" s="156"/>
      <c r="BD1216" s="156"/>
      <c r="BE1216" s="156"/>
      <c r="BF1216" s="156"/>
      <c r="BG1216" s="156"/>
      <c r="BH1216" s="156"/>
      <c r="BI1216" s="156"/>
      <c r="BJ1216" s="156"/>
      <c r="BK1216" s="156"/>
      <c r="BL1216" s="156"/>
      <c r="BM1216" s="156"/>
      <c r="BN1216" s="156"/>
      <c r="BO1216" s="156"/>
      <c r="BP1216" s="156"/>
      <c r="BQ1216" s="156"/>
      <c r="BR1216" s="156"/>
      <c r="BS1216" s="156"/>
      <c r="BT1216" s="156"/>
      <c r="BU1216" s="156"/>
      <c r="BV1216" s="156"/>
      <c r="BW1216" s="156"/>
      <c r="BX1216" s="156"/>
      <c r="BY1216" s="156"/>
      <c r="BZ1216" s="156"/>
      <c r="CA1216" s="156"/>
      <c r="CB1216" s="156"/>
      <c r="CC1216" s="156"/>
      <c r="CD1216" s="156"/>
      <c r="CE1216" s="156"/>
      <c r="CF1216" s="156"/>
      <c r="CG1216" s="156"/>
      <c r="CH1216" s="156"/>
      <c r="CI1216" s="156"/>
      <c r="CJ1216" s="156"/>
      <c r="CK1216" s="156"/>
      <c r="CL1216" s="156"/>
      <c r="CN1216" s="73"/>
      <c r="CO1216" s="156"/>
      <c r="CP1216" s="156"/>
      <c r="CQ1216" s="156"/>
      <c r="CR1216" s="156"/>
      <c r="CS1216" s="156"/>
      <c r="CT1216" s="156"/>
      <c r="CU1216" s="156"/>
      <c r="CV1216" s="156"/>
      <c r="CW1216" s="156"/>
      <c r="CX1216" s="156"/>
      <c r="CY1216" s="156"/>
      <c r="CZ1216" s="156"/>
      <c r="DA1216" s="156"/>
      <c r="DB1216" s="156"/>
      <c r="DC1216" s="156"/>
      <c r="DD1216" s="156"/>
      <c r="DE1216" s="156"/>
      <c r="DF1216" s="156"/>
      <c r="DG1216" s="156"/>
      <c r="DH1216" s="156"/>
      <c r="DI1216" s="156"/>
      <c r="DJ1216" s="156"/>
      <c r="DK1216" s="156"/>
      <c r="DL1216" s="156"/>
    </row>
    <row r="1217" spans="1:116" x14ac:dyDescent="0.4">
      <c r="B1217" t="str">
        <f>E1217</f>
        <v>1217 DCV-S</v>
      </c>
      <c r="D1217" t="s">
        <v>797</v>
      </c>
      <c r="E1217" s="8" t="str">
        <f t="shared" si="1835"/>
        <v>1217 DCV-S</v>
      </c>
      <c r="G1217" s="145" t="str">
        <f>"$ cost/"&amp;G1221</f>
        <v>$ cost/primary unit</v>
      </c>
      <c r="H1217" s="12"/>
      <c r="I1217" s="60"/>
      <c r="J1217" s="60"/>
      <c r="K1217" s="18">
        <v>5</v>
      </c>
      <c r="L1217" s="18">
        <v>5</v>
      </c>
      <c r="M1217" s="18">
        <v>5</v>
      </c>
      <c r="N1217" s="18">
        <v>5</v>
      </c>
      <c r="O1217" s="18">
        <v>5</v>
      </c>
      <c r="P1217" s="18">
        <v>5</v>
      </c>
      <c r="R1217" s="19"/>
      <c r="S1217" s="147" cm="1">
        <f t="array" ref="S1217">INDEX($K:$P,ROW(),MATCH(S$3,$K$2:$P$2,0))</f>
        <v>5</v>
      </c>
      <c r="T1217" s="147" cm="1">
        <f t="array" ref="T1217">INDEX($K:$P,ROW(),MATCH(T$3,$K$2:$P$2,0))</f>
        <v>5</v>
      </c>
      <c r="U1217" s="147" cm="1">
        <f t="array" ref="U1217">INDEX($K:$P,ROW(),MATCH(U$3,$K$2:$P$2,0))</f>
        <v>5</v>
      </c>
      <c r="V1217" s="147" cm="1">
        <f t="array" ref="V1217">INDEX($K:$P,ROW(),MATCH(V$3,$K$2:$P$2,0))</f>
        <v>5</v>
      </c>
      <c r="W1217" s="147" cm="1">
        <f t="array" ref="W1217">INDEX($K:$P,ROW(),MATCH(W$3,$K$2:$P$2,0))</f>
        <v>5</v>
      </c>
      <c r="X1217" s="147" cm="1">
        <f t="array" ref="X1217">INDEX($K:$P,ROW(),MATCH(X$3,$K$2:$P$2,0))</f>
        <v>5</v>
      </c>
      <c r="Y1217" s="147" cm="1">
        <f t="array" ref="Y1217">INDEX($K:$P,ROW(),MATCH(Y$3,$K$2:$P$2,0))</f>
        <v>5</v>
      </c>
      <c r="Z1217" s="147" cm="1">
        <f t="array" ref="Z1217">INDEX($K:$P,ROW(),MATCH(Z$3,$K$2:$P$2,0))</f>
        <v>5</v>
      </c>
      <c r="AA1217" s="147" cm="1">
        <f t="array" ref="AA1217">INDEX($K:$P,ROW(),MATCH(AA$3,$K$2:$P$2,0))</f>
        <v>5</v>
      </c>
      <c r="AB1217" s="147" cm="1">
        <f t="array" ref="AB1217">INDEX($K:$P,ROW(),MATCH(AB$3,$K$2:$P$2,0))</f>
        <v>5</v>
      </c>
      <c r="AC1217" s="147" cm="1">
        <f t="array" ref="AC1217">INDEX($K:$P,ROW(),MATCH(AC$3,$K$2:$P$2,0))</f>
        <v>5</v>
      </c>
      <c r="AD1217" s="147" cm="1">
        <f t="array" ref="AD1217">INDEX($K:$P,ROW(),MATCH(AD$3,$K$2:$P$2,0))</f>
        <v>5</v>
      </c>
      <c r="AE1217" s="147" cm="1">
        <f t="array" ref="AE1217">INDEX($K:$P,ROW(),MATCH(AE$3,$K$2:$P$2,0))</f>
        <v>5</v>
      </c>
      <c r="AF1217" s="147" cm="1">
        <f t="array" ref="AF1217">INDEX($K:$P,ROW(),MATCH(AF$3,$K$2:$P$2,0))</f>
        <v>5</v>
      </c>
      <c r="AG1217" s="147" cm="1">
        <f t="array" ref="AG1217">INDEX($K:$P,ROW(),MATCH(AG$3,$K$2:$P$2,0))</f>
        <v>5</v>
      </c>
      <c r="AH1217" s="147" cm="1">
        <f t="array" ref="AH1217">INDEX($K:$P,ROW(),MATCH(AH$3,$K$2:$P$2,0))</f>
        <v>5</v>
      </c>
      <c r="AI1217" s="147" cm="1">
        <f t="array" ref="AI1217">INDEX($K:$P,ROW(),MATCH(AI$3,$K$2:$P$2,0))</f>
        <v>5</v>
      </c>
      <c r="AJ1217" s="147" cm="1">
        <f t="array" ref="AJ1217">INDEX($K:$P,ROW(),MATCH(AJ$3,$K$2:$P$2,0))</f>
        <v>5</v>
      </c>
      <c r="AK1217" s="147" cm="1">
        <f t="array" ref="AK1217">INDEX($K:$P,ROW(),MATCH(AK$3,$K$2:$P$2,0))</f>
        <v>5</v>
      </c>
      <c r="AL1217" s="147" cm="1">
        <f t="array" ref="AL1217">INDEX($K:$P,ROW(),MATCH(AL$3,$K$2:$P$2,0))</f>
        <v>5</v>
      </c>
      <c r="AM1217" s="147" cm="1">
        <f t="array" ref="AM1217">INDEX($K:$P,ROW(),MATCH(AM$3,$K$2:$P$2,0))</f>
        <v>5</v>
      </c>
      <c r="AN1217" s="147" cm="1">
        <f t="array" ref="AN1217">INDEX($K:$P,ROW(),MATCH(AN$3,$K$2:$P$2,0))</f>
        <v>5</v>
      </c>
      <c r="AO1217" s="147" cm="1">
        <f t="array" ref="AO1217">INDEX($K:$P,ROW(),MATCH(AO$3,$K$2:$P$2,0))</f>
        <v>5</v>
      </c>
      <c r="AP1217" s="147" cm="1">
        <f t="array" ref="AP1217">INDEX($K:$P,ROW(),MATCH(AP$3,$K$2:$P$2,0))</f>
        <v>5</v>
      </c>
      <c r="AQ1217" s="147" cm="1">
        <f t="array" ref="AQ1217">INDEX($K:$P,ROW(),MATCH(AQ$3,$K$2:$P$2,0))</f>
        <v>5</v>
      </c>
      <c r="AR1217" s="147" cm="1">
        <f t="array" ref="AR1217">INDEX($K:$P,ROW(),MATCH(AR$3,$K$2:$P$2,0))</f>
        <v>5</v>
      </c>
      <c r="AS1217" s="147" cm="1">
        <f t="array" ref="AS1217">INDEX($K:$P,ROW(),MATCH(AS$3,$K$2:$P$2,0))</f>
        <v>5</v>
      </c>
      <c r="AT1217" s="147" cm="1">
        <f t="array" ref="AT1217">INDEX($K:$P,ROW(),MATCH(AT$3,$K$2:$P$2,0))</f>
        <v>5</v>
      </c>
      <c r="AU1217" s="147" cm="1">
        <f t="array" ref="AU1217">INDEX($K:$P,ROW(),MATCH(AU$3,$K$2:$P$2,0))</f>
        <v>5</v>
      </c>
      <c r="AV1217" s="147" cm="1">
        <f t="array" ref="AV1217">INDEX($K:$P,ROW(),MATCH(AV$3,$K$2:$P$2,0))</f>
        <v>5</v>
      </c>
      <c r="AW1217" s="147" cm="1">
        <f t="array" ref="AW1217">INDEX($K:$P,ROW(),MATCH(AW$3,$K$2:$P$2,0))</f>
        <v>5</v>
      </c>
      <c r="AX1217" s="147" cm="1">
        <f t="array" ref="AX1217">INDEX($K:$P,ROW(),MATCH(AX$3,$K$2:$P$2,0))</f>
        <v>5</v>
      </c>
      <c r="AY1217" s="147" cm="1">
        <f t="array" ref="AY1217">INDEX($K:$P,ROW(),MATCH(AY$3,$K$2:$P$2,0))</f>
        <v>5</v>
      </c>
      <c r="AZ1217" s="147" cm="1">
        <f t="array" ref="AZ1217">INDEX($K:$P,ROW(),MATCH(AZ$3,$K$2:$P$2,0))</f>
        <v>5</v>
      </c>
      <c r="BA1217" s="147" cm="1">
        <f t="array" ref="BA1217">INDEX($K:$P,ROW(),MATCH(BA$3,$K$2:$P$2,0))</f>
        <v>5</v>
      </c>
      <c r="BB1217" s="147" cm="1">
        <f t="array" ref="BB1217">INDEX($K:$P,ROW(),MATCH(BB$3,$K$2:$P$2,0))</f>
        <v>5</v>
      </c>
      <c r="BC1217" s="147" cm="1">
        <f t="array" ref="BC1217">INDEX($K:$P,ROW(),MATCH(BC$3,$K$2:$P$2,0))</f>
        <v>5</v>
      </c>
      <c r="BD1217" s="147" cm="1">
        <f t="array" ref="BD1217">INDEX($K:$P,ROW(),MATCH(BD$3,$K$2:$P$2,0))</f>
        <v>5</v>
      </c>
      <c r="BE1217" s="147" cm="1">
        <f t="array" ref="BE1217">INDEX($K:$P,ROW(),MATCH(BE$3,$K$2:$P$2,0))</f>
        <v>5</v>
      </c>
      <c r="BF1217" s="147" cm="1">
        <f t="array" ref="BF1217">INDEX($K:$P,ROW(),MATCH(BF$3,$K$2:$P$2,0))</f>
        <v>5</v>
      </c>
      <c r="BG1217" s="147" cm="1">
        <f t="array" ref="BG1217">INDEX($K:$P,ROW(),MATCH(BG$3,$K$2:$P$2,0))</f>
        <v>5</v>
      </c>
      <c r="BH1217" s="147" cm="1">
        <f t="array" ref="BH1217">INDEX($K:$P,ROW(),MATCH(BH$3,$K$2:$P$2,0))</f>
        <v>5</v>
      </c>
      <c r="BI1217" s="147" cm="1">
        <f t="array" ref="BI1217">INDEX($K:$P,ROW(),MATCH(BI$3,$K$2:$P$2,0))</f>
        <v>5</v>
      </c>
      <c r="BJ1217" s="147" cm="1">
        <f t="array" ref="BJ1217">INDEX($K:$P,ROW(),MATCH(BJ$3,$K$2:$P$2,0))</f>
        <v>5</v>
      </c>
      <c r="BK1217" s="147" cm="1">
        <f t="array" ref="BK1217">INDEX($K:$P,ROW(),MATCH(BK$3,$K$2:$P$2,0))</f>
        <v>5</v>
      </c>
      <c r="BL1217" s="147" cm="1">
        <f t="array" ref="BL1217">INDEX($K:$P,ROW(),MATCH(BL$3,$K$2:$P$2,0))</f>
        <v>5</v>
      </c>
      <c r="BM1217" s="147" cm="1">
        <f t="array" ref="BM1217">INDEX($K:$P,ROW(),MATCH(BM$3,$K$2:$P$2,0))</f>
        <v>5</v>
      </c>
      <c r="BN1217" s="147" cm="1">
        <f t="array" ref="BN1217">INDEX($K:$P,ROW(),MATCH(BN$3,$K$2:$P$2,0))</f>
        <v>5</v>
      </c>
      <c r="BO1217" s="147" cm="1">
        <f t="array" ref="BO1217">INDEX($K:$P,ROW(),MATCH(BO$3,$K$2:$P$2,0))</f>
        <v>5</v>
      </c>
      <c r="BP1217" s="147" cm="1">
        <f t="array" ref="BP1217">INDEX($K:$P,ROW(),MATCH(BP$3,$K$2:$P$2,0))</f>
        <v>5</v>
      </c>
      <c r="BQ1217" s="147" cm="1">
        <f t="array" ref="BQ1217">INDEX($K:$P,ROW(),MATCH(BQ$3,$K$2:$P$2,0))</f>
        <v>5</v>
      </c>
      <c r="BR1217" s="147" cm="1">
        <f t="array" ref="BR1217">INDEX($K:$P,ROW(),MATCH(BR$3,$K$2:$P$2,0))</f>
        <v>5</v>
      </c>
      <c r="BS1217" s="147" cm="1">
        <f t="array" ref="BS1217">INDEX($K:$P,ROW(),MATCH(BS$3,$K$2:$P$2,0))</f>
        <v>5</v>
      </c>
      <c r="BT1217" s="147" cm="1">
        <f t="array" ref="BT1217">INDEX($K:$P,ROW(),MATCH(BT$3,$K$2:$P$2,0))</f>
        <v>5</v>
      </c>
      <c r="BU1217" s="147" cm="1">
        <f t="array" ref="BU1217">INDEX($K:$P,ROW(),MATCH(BU$3,$K$2:$P$2,0))</f>
        <v>5</v>
      </c>
      <c r="BV1217" s="147" cm="1">
        <f t="array" ref="BV1217">INDEX($K:$P,ROW(),MATCH(BV$3,$K$2:$P$2,0))</f>
        <v>5</v>
      </c>
      <c r="BW1217" s="147" cm="1">
        <f t="array" ref="BW1217">INDEX($K:$P,ROW(),MATCH(BW$3,$K$2:$P$2,0))</f>
        <v>5</v>
      </c>
      <c r="BX1217" s="147" cm="1">
        <f t="array" ref="BX1217">INDEX($K:$P,ROW(),MATCH(BX$3,$K$2:$P$2,0))</f>
        <v>5</v>
      </c>
      <c r="BY1217" s="147" cm="1">
        <f t="array" ref="BY1217">INDEX($K:$P,ROW(),MATCH(BY$3,$K$2:$P$2,0))</f>
        <v>5</v>
      </c>
      <c r="BZ1217" s="147" cm="1">
        <f t="array" ref="BZ1217">INDEX($K:$P,ROW(),MATCH(BZ$3,$K$2:$P$2,0))</f>
        <v>5</v>
      </c>
      <c r="CA1217" s="147" cm="1">
        <f t="array" ref="CA1217">INDEX($K:$P,ROW(),MATCH(CA$3,$K$2:$P$2,0))</f>
        <v>5</v>
      </c>
      <c r="CB1217" s="147" cm="1">
        <f t="array" ref="CB1217">INDEX($K:$P,ROW(),MATCH(CB$3,$K$2:$P$2,0))</f>
        <v>5</v>
      </c>
      <c r="CC1217" s="147" cm="1">
        <f t="array" ref="CC1217">INDEX($K:$P,ROW(),MATCH(CC$3,$K$2:$P$2,0))</f>
        <v>5</v>
      </c>
      <c r="CD1217" s="147" cm="1">
        <f t="array" ref="CD1217">INDEX($K:$P,ROW(),MATCH(CD$3,$K$2:$P$2,0))</f>
        <v>5</v>
      </c>
      <c r="CE1217" s="147" cm="1">
        <f t="array" ref="CE1217">INDEX($K:$P,ROW(),MATCH(CE$3,$K$2:$P$2,0))</f>
        <v>5</v>
      </c>
      <c r="CF1217" s="147" cm="1">
        <f t="array" ref="CF1217">INDEX($K:$P,ROW(),MATCH(CF$3,$K$2:$P$2,0))</f>
        <v>5</v>
      </c>
      <c r="CG1217" s="147" cm="1">
        <f t="array" ref="CG1217">INDEX($K:$P,ROW(),MATCH(CG$3,$K$2:$P$2,0))</f>
        <v>5</v>
      </c>
      <c r="CH1217" s="147" cm="1">
        <f t="array" ref="CH1217">INDEX($K:$P,ROW(),MATCH(CH$3,$K$2:$P$2,0))</f>
        <v>5</v>
      </c>
      <c r="CI1217" s="147" cm="1">
        <f t="array" ref="CI1217">INDEX($K:$P,ROW(),MATCH(CI$3,$K$2:$P$2,0))</f>
        <v>5</v>
      </c>
      <c r="CJ1217" s="147" cm="1">
        <f t="array" ref="CJ1217">INDEX($K:$P,ROW(),MATCH(CJ$3,$K$2:$P$2,0))</f>
        <v>5</v>
      </c>
      <c r="CK1217" s="147" cm="1">
        <f t="array" ref="CK1217">INDEX($K:$P,ROW(),MATCH(CK$3,$K$2:$P$2,0))</f>
        <v>5</v>
      </c>
      <c r="CL1217" s="147" cm="1">
        <f t="array" ref="CL1217">INDEX($K:$P,ROW(),MATCH(CL$3,$K$2:$P$2,0))</f>
        <v>5</v>
      </c>
      <c r="CN1217" s="60"/>
      <c r="CO1217" s="147" t="e" cm="1">
        <f t="array" ref="CO1217">INDEX($K:$P,ROW(),MATCH(CO$3,$K$2:$P$2,0))</f>
        <v>#N/A</v>
      </c>
      <c r="CP1217" s="147" t="e" cm="1">
        <f t="array" ref="CP1217">INDEX($K:$P,ROW(),MATCH(CP$3,$K$2:$P$2,0))</f>
        <v>#N/A</v>
      </c>
      <c r="CQ1217" s="147" t="e" cm="1">
        <f t="array" ref="CQ1217">INDEX($K:$P,ROW(),MATCH(CQ$3,$K$2:$P$2,0))</f>
        <v>#N/A</v>
      </c>
      <c r="CR1217" s="147" t="e" cm="1">
        <f t="array" ref="CR1217">INDEX($K:$P,ROW(),MATCH(CR$3,$K$2:$P$2,0))</f>
        <v>#N/A</v>
      </c>
      <c r="CS1217" s="147" t="e" cm="1">
        <f t="array" ref="CS1217">INDEX($K:$P,ROW(),MATCH(CS$3,$K$2:$P$2,0))</f>
        <v>#N/A</v>
      </c>
      <c r="CT1217" s="147" t="e" cm="1">
        <f t="array" ref="CT1217">INDEX($K:$P,ROW(),MATCH(CT$3,$K$2:$P$2,0))</f>
        <v>#N/A</v>
      </c>
      <c r="CU1217" s="147" t="e" cm="1">
        <f t="array" ref="CU1217">INDEX($K:$P,ROW(),MATCH(CU$3,$K$2:$P$2,0))</f>
        <v>#N/A</v>
      </c>
      <c r="CV1217" s="147" t="e" cm="1">
        <f t="array" ref="CV1217">INDEX($K:$P,ROW(),MATCH(CV$3,$K$2:$P$2,0))</f>
        <v>#N/A</v>
      </c>
      <c r="CW1217" s="147" t="e" cm="1">
        <f t="array" ref="CW1217">INDEX($K:$P,ROW(),MATCH(CW$3,$K$2:$P$2,0))</f>
        <v>#N/A</v>
      </c>
      <c r="CX1217" s="147" t="e" cm="1">
        <f t="array" ref="CX1217">INDEX($K:$P,ROW(),MATCH(CX$3,$K$2:$P$2,0))</f>
        <v>#N/A</v>
      </c>
      <c r="CY1217" s="147" t="e" cm="1">
        <f t="array" ref="CY1217">INDEX($K:$P,ROW(),MATCH(CY$3,$K$2:$P$2,0))</f>
        <v>#N/A</v>
      </c>
      <c r="CZ1217" s="147" t="e" cm="1">
        <f t="array" ref="CZ1217">INDEX($K:$P,ROW(),MATCH(CZ$3,$K$2:$P$2,0))</f>
        <v>#N/A</v>
      </c>
      <c r="DA1217" s="147" t="e" cm="1">
        <f t="array" ref="DA1217">INDEX($K:$P,ROW(),MATCH(DA$3,$K$2:$P$2,0))</f>
        <v>#N/A</v>
      </c>
      <c r="DB1217" s="147" t="e" cm="1">
        <f t="array" ref="DB1217">INDEX($K:$P,ROW(),MATCH(DB$3,$K$2:$P$2,0))</f>
        <v>#N/A</v>
      </c>
      <c r="DC1217" s="147" t="e" cm="1">
        <f t="array" ref="DC1217">INDEX($K:$P,ROW(),MATCH(DC$3,$K$2:$P$2,0))</f>
        <v>#N/A</v>
      </c>
      <c r="DD1217" s="147" t="e" cm="1">
        <f t="array" ref="DD1217">INDEX($K:$P,ROW(),MATCH(DD$3,$K$2:$P$2,0))</f>
        <v>#N/A</v>
      </c>
      <c r="DE1217" s="147" t="e" cm="1">
        <f t="array" ref="DE1217">INDEX($K:$P,ROW(),MATCH(DE$3,$K$2:$P$2,0))</f>
        <v>#N/A</v>
      </c>
      <c r="DF1217" s="147" t="e" cm="1">
        <f t="array" ref="DF1217">INDEX($K:$P,ROW(),MATCH(DF$3,$K$2:$P$2,0))</f>
        <v>#N/A</v>
      </c>
      <c r="DG1217" s="147" t="e" cm="1">
        <f t="array" ref="DG1217">INDEX($K:$P,ROW(),MATCH(DG$3,$K$2:$P$2,0))</f>
        <v>#N/A</v>
      </c>
      <c r="DH1217" s="147" t="e" cm="1">
        <f t="array" ref="DH1217">INDEX($K:$P,ROW(),MATCH(DH$3,$K$2:$P$2,0))</f>
        <v>#N/A</v>
      </c>
      <c r="DI1217" s="147" t="e" cm="1">
        <f t="array" ref="DI1217">INDEX($K:$P,ROW(),MATCH(DI$3,$K$2:$P$2,0))</f>
        <v>#N/A</v>
      </c>
      <c r="DJ1217" s="147" t="e" cm="1">
        <f t="array" ref="DJ1217">INDEX($K:$P,ROW(),MATCH(DJ$3,$K$2:$P$2,0))</f>
        <v>#N/A</v>
      </c>
      <c r="DK1217" s="147" t="e" cm="1">
        <f t="array" ref="DK1217">INDEX($K:$P,ROW(),MATCH(DK$3,$K$2:$P$2,0))</f>
        <v>#N/A</v>
      </c>
      <c r="DL1217" s="147" t="e" cm="1">
        <f t="array" ref="DL1217">INDEX($K:$P,ROW(),MATCH(DL$3,$K$2:$P$2,0))</f>
        <v>#N/A</v>
      </c>
    </row>
    <row r="1218" spans="1:116" x14ac:dyDescent="0.4">
      <c r="A1218" s="27"/>
      <c r="B1218" s="27"/>
      <c r="C1218" s="27" t="s">
        <v>203</v>
      </c>
      <c r="D1218" t="s">
        <v>797</v>
      </c>
      <c r="E1218" s="8" t="str">
        <f t="shared" si="1835"/>
        <v>1218 DCV-S</v>
      </c>
      <c r="F1218" s="27"/>
      <c r="G1218" s="126" t="str">
        <f>SUBSTITUTE(G1215,":","")&amp;" - "&amp;G1220</f>
        <v>DC volume driven  - (Primary label)</v>
      </c>
      <c r="H1218" s="27"/>
      <c r="I1218" s="78"/>
      <c r="J1218" s="78"/>
      <c r="K1218" s="118">
        <f t="shared" ref="K1218:P1218" ca="1" si="1917">SUMIF($3:$3,K$2,1218:1218)</f>
        <v>-300000</v>
      </c>
      <c r="L1218" s="118">
        <f t="shared" ca="1" si="1917"/>
        <v>-300000</v>
      </c>
      <c r="M1218" s="118">
        <f t="shared" ca="1" si="1917"/>
        <v>-300000</v>
      </c>
      <c r="N1218" s="118">
        <f t="shared" ca="1" si="1917"/>
        <v>-300000</v>
      </c>
      <c r="O1218" s="118">
        <f t="shared" ca="1" si="1917"/>
        <v>-300000</v>
      </c>
      <c r="P1218" s="118">
        <f t="shared" ca="1" si="1917"/>
        <v>-300000</v>
      </c>
      <c r="R1218" s="33"/>
      <c r="S1218" s="148" cm="1">
        <f t="array" aca="1" ref="S1218" ca="1">-S1217*INDIRECT(S1210)</f>
        <v>-25000</v>
      </c>
      <c r="T1218" s="148" cm="1">
        <f t="array" aca="1" ref="T1218" ca="1">-T1217*INDIRECT(T1210)</f>
        <v>-25000</v>
      </c>
      <c r="U1218" s="148" cm="1">
        <f t="array" aca="1" ref="U1218" ca="1">-U1217*INDIRECT(U1210)</f>
        <v>-25000</v>
      </c>
      <c r="V1218" s="148" cm="1">
        <f t="array" aca="1" ref="V1218" ca="1">-V1217*INDIRECT(V1210)</f>
        <v>-25000</v>
      </c>
      <c r="W1218" s="148" cm="1">
        <f t="array" aca="1" ref="W1218" ca="1">-W1217*INDIRECT(W1210)</f>
        <v>-25000</v>
      </c>
      <c r="X1218" s="148" cm="1">
        <f t="array" aca="1" ref="X1218" ca="1">-X1217*INDIRECT(X1210)</f>
        <v>-25000</v>
      </c>
      <c r="Y1218" s="148" cm="1">
        <f t="array" aca="1" ref="Y1218" ca="1">-Y1217*INDIRECT(Y1210)</f>
        <v>-25000</v>
      </c>
      <c r="Z1218" s="148" cm="1">
        <f t="array" aca="1" ref="Z1218" ca="1">-Z1217*INDIRECT(Z1210)</f>
        <v>-25000</v>
      </c>
      <c r="AA1218" s="148" cm="1">
        <f t="array" aca="1" ref="AA1218" ca="1">-AA1217*INDIRECT(AA1210)</f>
        <v>-25000</v>
      </c>
      <c r="AB1218" s="148" cm="1">
        <f t="array" aca="1" ref="AB1218" ca="1">-AB1217*INDIRECT(AB1210)</f>
        <v>-25000</v>
      </c>
      <c r="AC1218" s="148" cm="1">
        <f t="array" aca="1" ref="AC1218" ca="1">-AC1217*INDIRECT(AC1210)</f>
        <v>-25000</v>
      </c>
      <c r="AD1218" s="148" cm="1">
        <f t="array" aca="1" ref="AD1218" ca="1">-AD1217*INDIRECT(AD1210)</f>
        <v>-25000</v>
      </c>
      <c r="AE1218" s="148" cm="1">
        <f t="array" aca="1" ref="AE1218" ca="1">-AE1217*INDIRECT(AE1210)</f>
        <v>-25000</v>
      </c>
      <c r="AF1218" s="148" cm="1">
        <f t="array" aca="1" ref="AF1218" ca="1">-AF1217*INDIRECT(AF1210)</f>
        <v>-25000</v>
      </c>
      <c r="AG1218" s="148" cm="1">
        <f t="array" aca="1" ref="AG1218" ca="1">-AG1217*INDIRECT(AG1210)</f>
        <v>-25000</v>
      </c>
      <c r="AH1218" s="148" cm="1">
        <f t="array" aca="1" ref="AH1218" ca="1">-AH1217*INDIRECT(AH1210)</f>
        <v>-25000</v>
      </c>
      <c r="AI1218" s="148" cm="1">
        <f t="array" aca="1" ref="AI1218" ca="1">-AI1217*INDIRECT(AI1210)</f>
        <v>-25000</v>
      </c>
      <c r="AJ1218" s="148" cm="1">
        <f t="array" aca="1" ref="AJ1218" ca="1">-AJ1217*INDIRECT(AJ1210)</f>
        <v>-25000</v>
      </c>
      <c r="AK1218" s="148" cm="1">
        <f t="array" aca="1" ref="AK1218" ca="1">-AK1217*INDIRECT(AK1210)</f>
        <v>-25000</v>
      </c>
      <c r="AL1218" s="148" cm="1">
        <f t="array" aca="1" ref="AL1218" ca="1">-AL1217*INDIRECT(AL1210)</f>
        <v>-25000</v>
      </c>
      <c r="AM1218" s="148" cm="1">
        <f t="array" aca="1" ref="AM1218" ca="1">-AM1217*INDIRECT(AM1210)</f>
        <v>-25000</v>
      </c>
      <c r="AN1218" s="148" cm="1">
        <f t="array" aca="1" ref="AN1218" ca="1">-AN1217*INDIRECT(AN1210)</f>
        <v>-25000</v>
      </c>
      <c r="AO1218" s="148" cm="1">
        <f t="array" aca="1" ref="AO1218" ca="1">-AO1217*INDIRECT(AO1210)</f>
        <v>-25000</v>
      </c>
      <c r="AP1218" s="148" cm="1">
        <f t="array" aca="1" ref="AP1218" ca="1">-AP1217*INDIRECT(AP1210)</f>
        <v>-25000</v>
      </c>
      <c r="AQ1218" s="148" cm="1">
        <f t="array" aca="1" ref="AQ1218" ca="1">-AQ1217*INDIRECT(AQ1210)</f>
        <v>-25000</v>
      </c>
      <c r="AR1218" s="148" cm="1">
        <f t="array" aca="1" ref="AR1218" ca="1">-AR1217*INDIRECT(AR1210)</f>
        <v>-25000</v>
      </c>
      <c r="AS1218" s="148" cm="1">
        <f t="array" aca="1" ref="AS1218" ca="1">-AS1217*INDIRECT(AS1210)</f>
        <v>-25000</v>
      </c>
      <c r="AT1218" s="148" cm="1">
        <f t="array" aca="1" ref="AT1218" ca="1">-AT1217*INDIRECT(AT1210)</f>
        <v>-25000</v>
      </c>
      <c r="AU1218" s="148" cm="1">
        <f t="array" aca="1" ref="AU1218" ca="1">-AU1217*INDIRECT(AU1210)</f>
        <v>-25000</v>
      </c>
      <c r="AV1218" s="148" cm="1">
        <f t="array" aca="1" ref="AV1218" ca="1">-AV1217*INDIRECT(AV1210)</f>
        <v>-25000</v>
      </c>
      <c r="AW1218" s="148" cm="1">
        <f t="array" aca="1" ref="AW1218" ca="1">-AW1217*INDIRECT(AW1210)</f>
        <v>-25000</v>
      </c>
      <c r="AX1218" s="148" cm="1">
        <f t="array" aca="1" ref="AX1218" ca="1">-AX1217*INDIRECT(AX1210)</f>
        <v>-25000</v>
      </c>
      <c r="AY1218" s="148" cm="1">
        <f t="array" aca="1" ref="AY1218" ca="1">-AY1217*INDIRECT(AY1210)</f>
        <v>-25000</v>
      </c>
      <c r="AZ1218" s="148" cm="1">
        <f t="array" aca="1" ref="AZ1218" ca="1">-AZ1217*INDIRECT(AZ1210)</f>
        <v>-25000</v>
      </c>
      <c r="BA1218" s="148" cm="1">
        <f t="array" aca="1" ref="BA1218" ca="1">-BA1217*INDIRECT(BA1210)</f>
        <v>-25000</v>
      </c>
      <c r="BB1218" s="148" cm="1">
        <f t="array" aca="1" ref="BB1218" ca="1">-BB1217*INDIRECT(BB1210)</f>
        <v>-25000</v>
      </c>
      <c r="BC1218" s="148" cm="1">
        <f t="array" aca="1" ref="BC1218" ca="1">-BC1217*INDIRECT(BC1210)</f>
        <v>-25000</v>
      </c>
      <c r="BD1218" s="148" cm="1">
        <f t="array" aca="1" ref="BD1218" ca="1">-BD1217*INDIRECT(BD1210)</f>
        <v>-25000</v>
      </c>
      <c r="BE1218" s="148" cm="1">
        <f t="array" aca="1" ref="BE1218" ca="1">-BE1217*INDIRECT(BE1210)</f>
        <v>-25000</v>
      </c>
      <c r="BF1218" s="148" cm="1">
        <f t="array" aca="1" ref="BF1218" ca="1">-BF1217*INDIRECT(BF1210)</f>
        <v>-25000</v>
      </c>
      <c r="BG1218" s="148" cm="1">
        <f t="array" aca="1" ref="BG1218" ca="1">-BG1217*INDIRECT(BG1210)</f>
        <v>-25000</v>
      </c>
      <c r="BH1218" s="148" cm="1">
        <f t="array" aca="1" ref="BH1218" ca="1">-BH1217*INDIRECT(BH1210)</f>
        <v>-25000</v>
      </c>
      <c r="BI1218" s="148" cm="1">
        <f t="array" aca="1" ref="BI1218" ca="1">-BI1217*INDIRECT(BI1210)</f>
        <v>-25000</v>
      </c>
      <c r="BJ1218" s="148" cm="1">
        <f t="array" aca="1" ref="BJ1218" ca="1">-BJ1217*INDIRECT(BJ1210)</f>
        <v>-25000</v>
      </c>
      <c r="BK1218" s="148" cm="1">
        <f t="array" aca="1" ref="BK1218" ca="1">-BK1217*INDIRECT(BK1210)</f>
        <v>-25000</v>
      </c>
      <c r="BL1218" s="148" cm="1">
        <f t="array" aca="1" ref="BL1218" ca="1">-BL1217*INDIRECT(BL1210)</f>
        <v>-25000</v>
      </c>
      <c r="BM1218" s="148" cm="1">
        <f t="array" aca="1" ref="BM1218" ca="1">-BM1217*INDIRECT(BM1210)</f>
        <v>-25000</v>
      </c>
      <c r="BN1218" s="148" cm="1">
        <f t="array" aca="1" ref="BN1218" ca="1">-BN1217*INDIRECT(BN1210)</f>
        <v>-25000</v>
      </c>
      <c r="BO1218" s="148" cm="1">
        <f t="array" aca="1" ref="BO1218" ca="1">-BO1217*INDIRECT(BO1210)</f>
        <v>-25000</v>
      </c>
      <c r="BP1218" s="148" cm="1">
        <f t="array" aca="1" ref="BP1218" ca="1">-BP1217*INDIRECT(BP1210)</f>
        <v>-25000</v>
      </c>
      <c r="BQ1218" s="148" cm="1">
        <f t="array" aca="1" ref="BQ1218" ca="1">-BQ1217*INDIRECT(BQ1210)</f>
        <v>-25000</v>
      </c>
      <c r="BR1218" s="148" cm="1">
        <f t="array" aca="1" ref="BR1218" ca="1">-BR1217*INDIRECT(BR1210)</f>
        <v>-25000</v>
      </c>
      <c r="BS1218" s="148" cm="1">
        <f t="array" aca="1" ref="BS1218" ca="1">-BS1217*INDIRECT(BS1210)</f>
        <v>-25000</v>
      </c>
      <c r="BT1218" s="148" cm="1">
        <f t="array" aca="1" ref="BT1218" ca="1">-BT1217*INDIRECT(BT1210)</f>
        <v>-25000</v>
      </c>
      <c r="BU1218" s="148" cm="1">
        <f t="array" aca="1" ref="BU1218" ca="1">-BU1217*INDIRECT(BU1210)</f>
        <v>-25000</v>
      </c>
      <c r="BV1218" s="148" cm="1">
        <f t="array" aca="1" ref="BV1218" ca="1">-BV1217*INDIRECT(BV1210)</f>
        <v>-25000</v>
      </c>
      <c r="BW1218" s="148" cm="1">
        <f t="array" aca="1" ref="BW1218" ca="1">-BW1217*INDIRECT(BW1210)</f>
        <v>-25000</v>
      </c>
      <c r="BX1218" s="148" cm="1">
        <f t="array" aca="1" ref="BX1218" ca="1">-BX1217*INDIRECT(BX1210)</f>
        <v>-25000</v>
      </c>
      <c r="BY1218" s="148" cm="1">
        <f t="array" aca="1" ref="BY1218" ca="1">-BY1217*INDIRECT(BY1210)</f>
        <v>-25000</v>
      </c>
      <c r="BZ1218" s="148" cm="1">
        <f t="array" aca="1" ref="BZ1218" ca="1">-BZ1217*INDIRECT(BZ1210)</f>
        <v>-25000</v>
      </c>
      <c r="CA1218" s="148" cm="1">
        <f t="array" aca="1" ref="CA1218" ca="1">-CA1217*INDIRECT(CA1210)</f>
        <v>-25000</v>
      </c>
      <c r="CB1218" s="148" cm="1">
        <f t="array" aca="1" ref="CB1218" ca="1">-CB1217*INDIRECT(CB1210)</f>
        <v>-25000</v>
      </c>
      <c r="CC1218" s="148" cm="1">
        <f t="array" aca="1" ref="CC1218" ca="1">-CC1217*INDIRECT(CC1210)</f>
        <v>-25000</v>
      </c>
      <c r="CD1218" s="148" cm="1">
        <f t="array" aca="1" ref="CD1218" ca="1">-CD1217*INDIRECT(CD1210)</f>
        <v>-25000</v>
      </c>
      <c r="CE1218" s="148" cm="1">
        <f t="array" aca="1" ref="CE1218" ca="1">-CE1217*INDIRECT(CE1210)</f>
        <v>-25000</v>
      </c>
      <c r="CF1218" s="148" cm="1">
        <f t="array" aca="1" ref="CF1218" ca="1">-CF1217*INDIRECT(CF1210)</f>
        <v>-25000</v>
      </c>
      <c r="CG1218" s="148" cm="1">
        <f t="array" aca="1" ref="CG1218" ca="1">-CG1217*INDIRECT(CG1210)</f>
        <v>-25000</v>
      </c>
      <c r="CH1218" s="148" cm="1">
        <f t="array" aca="1" ref="CH1218" ca="1">-CH1217*INDIRECT(CH1210)</f>
        <v>-25000</v>
      </c>
      <c r="CI1218" s="148" cm="1">
        <f t="array" aca="1" ref="CI1218" ca="1">-CI1217*INDIRECT(CI1210)</f>
        <v>-25000</v>
      </c>
      <c r="CJ1218" s="148" cm="1">
        <f t="array" aca="1" ref="CJ1218" ca="1">-CJ1217*INDIRECT(CJ1210)</f>
        <v>-25000</v>
      </c>
      <c r="CK1218" s="148" cm="1">
        <f t="array" aca="1" ref="CK1218" ca="1">-CK1217*INDIRECT(CK1210)</f>
        <v>-25000</v>
      </c>
      <c r="CL1218" s="148" cm="1">
        <f t="array" aca="1" ref="CL1218" ca="1">-CL1217*INDIRECT(CL1210)</f>
        <v>-25000</v>
      </c>
      <c r="CN1218" s="78"/>
      <c r="CO1218" s="148" t="e" cm="1">
        <f t="array" aca="1" ref="CO1218" ca="1">-CO1217*INDIRECT(CO1210)</f>
        <v>#N/A</v>
      </c>
      <c r="CP1218" s="148" t="e" cm="1">
        <f t="array" aca="1" ref="CP1218" ca="1">-CP1217*INDIRECT(CP1210)</f>
        <v>#N/A</v>
      </c>
      <c r="CQ1218" s="148" t="e" cm="1">
        <f t="array" aca="1" ref="CQ1218" ca="1">-CQ1217*INDIRECT(CQ1210)</f>
        <v>#N/A</v>
      </c>
      <c r="CR1218" s="148" t="e" cm="1">
        <f t="array" aca="1" ref="CR1218" ca="1">-CR1217*INDIRECT(CR1210)</f>
        <v>#N/A</v>
      </c>
      <c r="CS1218" s="148" t="e" cm="1">
        <f t="array" aca="1" ref="CS1218" ca="1">-CS1217*INDIRECT(CS1210)</f>
        <v>#N/A</v>
      </c>
      <c r="CT1218" s="148" t="e" cm="1">
        <f t="array" aca="1" ref="CT1218" ca="1">-CT1217*INDIRECT(CT1210)</f>
        <v>#N/A</v>
      </c>
      <c r="CU1218" s="148" t="e" cm="1">
        <f t="array" aca="1" ref="CU1218" ca="1">-CU1217*INDIRECT(CU1210)</f>
        <v>#N/A</v>
      </c>
      <c r="CV1218" s="148" t="e" cm="1">
        <f t="array" aca="1" ref="CV1218" ca="1">-CV1217*INDIRECT(CV1210)</f>
        <v>#N/A</v>
      </c>
      <c r="CW1218" s="148" t="e" cm="1">
        <f t="array" aca="1" ref="CW1218" ca="1">-CW1217*INDIRECT(CW1210)</f>
        <v>#N/A</v>
      </c>
      <c r="CX1218" s="148" t="e" cm="1">
        <f t="array" aca="1" ref="CX1218" ca="1">-CX1217*INDIRECT(CX1210)</f>
        <v>#N/A</v>
      </c>
      <c r="CY1218" s="148" t="e" cm="1">
        <f t="array" aca="1" ref="CY1218" ca="1">-CY1217*INDIRECT(CY1210)</f>
        <v>#N/A</v>
      </c>
      <c r="CZ1218" s="148" t="e" cm="1">
        <f t="array" aca="1" ref="CZ1218" ca="1">-CZ1217*INDIRECT(CZ1210)</f>
        <v>#N/A</v>
      </c>
      <c r="DA1218" s="148" t="e" cm="1">
        <f t="array" aca="1" ref="DA1218" ca="1">-DA1217*INDIRECT(DA1210)</f>
        <v>#N/A</v>
      </c>
      <c r="DB1218" s="148" t="e" cm="1">
        <f t="array" aca="1" ref="DB1218" ca="1">-DB1217*INDIRECT(DB1210)</f>
        <v>#N/A</v>
      </c>
      <c r="DC1218" s="148" t="e" cm="1">
        <f t="array" aca="1" ref="DC1218" ca="1">-DC1217*INDIRECT(DC1210)</f>
        <v>#N/A</v>
      </c>
      <c r="DD1218" s="148" t="e" cm="1">
        <f t="array" aca="1" ref="DD1218" ca="1">-DD1217*INDIRECT(DD1210)</f>
        <v>#N/A</v>
      </c>
      <c r="DE1218" s="148" t="e" cm="1">
        <f t="array" aca="1" ref="DE1218" ca="1">-DE1217*INDIRECT(DE1210)</f>
        <v>#N/A</v>
      </c>
      <c r="DF1218" s="148" t="e" cm="1">
        <f t="array" aca="1" ref="DF1218" ca="1">-DF1217*INDIRECT(DF1210)</f>
        <v>#N/A</v>
      </c>
      <c r="DG1218" s="148" t="e" cm="1">
        <f t="array" aca="1" ref="DG1218" ca="1">-DG1217*INDIRECT(DG1210)</f>
        <v>#N/A</v>
      </c>
      <c r="DH1218" s="148" t="e" cm="1">
        <f t="array" aca="1" ref="DH1218" ca="1">-DH1217*INDIRECT(DH1210)</f>
        <v>#N/A</v>
      </c>
      <c r="DI1218" s="148" t="e" cm="1">
        <f t="array" aca="1" ref="DI1218" ca="1">-DI1217*INDIRECT(DI1210)</f>
        <v>#N/A</v>
      </c>
      <c r="DJ1218" s="148" t="e" cm="1">
        <f t="array" aca="1" ref="DJ1218" ca="1">-DJ1217*INDIRECT(DJ1210)</f>
        <v>#N/A</v>
      </c>
      <c r="DK1218" s="148" t="e" cm="1">
        <f t="array" aca="1" ref="DK1218" ca="1">-DK1217*INDIRECT(DK1210)</f>
        <v>#N/A</v>
      </c>
      <c r="DL1218" s="148" t="e" cm="1">
        <f t="array" aca="1" ref="DL1218" ca="1">-DL1217*INDIRECT(DL1210)</f>
        <v>#N/A</v>
      </c>
    </row>
    <row r="1219" spans="1:116" x14ac:dyDescent="0.4">
      <c r="B1219" t="s">
        <v>244</v>
      </c>
      <c r="D1219" t="s">
        <v>797</v>
      </c>
      <c r="E1219" s="8" t="str">
        <f t="shared" si="1835"/>
        <v>1219 DCV-S</v>
      </c>
      <c r="G1219" s="13"/>
      <c r="H1219" s="12"/>
      <c r="I1219" s="60"/>
      <c r="J1219" s="60"/>
      <c r="R1219" s="9"/>
      <c r="S1219" s="149"/>
      <c r="T1219" s="149"/>
      <c r="U1219" s="149"/>
      <c r="V1219" s="149"/>
      <c r="W1219" s="149"/>
      <c r="X1219" s="149"/>
      <c r="Y1219" s="149"/>
      <c r="Z1219" s="149"/>
      <c r="AA1219" s="149"/>
      <c r="AB1219" s="149"/>
      <c r="AC1219" s="149"/>
      <c r="AD1219" s="149"/>
      <c r="AE1219" s="149"/>
      <c r="AF1219" s="149"/>
      <c r="AG1219" s="149"/>
      <c r="AH1219" s="149"/>
      <c r="AI1219" s="149"/>
      <c r="AJ1219" s="149"/>
      <c r="AK1219" s="149"/>
      <c r="AL1219" s="149"/>
      <c r="AM1219" s="149"/>
      <c r="AN1219" s="149"/>
      <c r="AO1219" s="149"/>
      <c r="AP1219" s="149"/>
      <c r="AQ1219" s="149"/>
      <c r="AR1219" s="149"/>
      <c r="AS1219" s="149"/>
      <c r="AT1219" s="149"/>
      <c r="AU1219" s="149"/>
      <c r="AV1219" s="149"/>
      <c r="AW1219" s="149"/>
      <c r="AX1219" s="149"/>
      <c r="AY1219" s="149"/>
      <c r="AZ1219" s="149"/>
      <c r="BA1219" s="149"/>
      <c r="BB1219" s="149"/>
      <c r="BC1219" s="149"/>
      <c r="BD1219" s="149"/>
      <c r="BE1219" s="149"/>
      <c r="BF1219" s="149"/>
      <c r="BG1219" s="149"/>
      <c r="BH1219" s="149"/>
      <c r="BI1219" s="149"/>
      <c r="BJ1219" s="149"/>
      <c r="BK1219" s="149"/>
      <c r="BL1219" s="149"/>
      <c r="BM1219" s="149"/>
      <c r="BN1219" s="149"/>
      <c r="BO1219" s="149"/>
      <c r="BP1219" s="149"/>
      <c r="BQ1219" s="149"/>
      <c r="BR1219" s="149"/>
      <c r="BS1219" s="149"/>
      <c r="BT1219" s="149"/>
      <c r="BU1219" s="149"/>
      <c r="BV1219" s="149"/>
      <c r="BW1219" s="149"/>
      <c r="BX1219" s="149"/>
      <c r="BY1219" s="149"/>
      <c r="BZ1219" s="149"/>
      <c r="CA1219" s="149"/>
      <c r="CB1219" s="149"/>
      <c r="CC1219" s="149"/>
      <c r="CD1219" s="149"/>
      <c r="CE1219" s="149"/>
      <c r="CF1219" s="149"/>
      <c r="CG1219" s="149"/>
      <c r="CH1219" s="149"/>
      <c r="CI1219" s="149"/>
      <c r="CJ1219" s="149"/>
      <c r="CK1219" s="149"/>
      <c r="CL1219" s="149"/>
      <c r="CN1219" s="60"/>
      <c r="CO1219" s="149"/>
      <c r="CP1219" s="149"/>
      <c r="CQ1219" s="149"/>
      <c r="CR1219" s="149"/>
      <c r="CS1219" s="149"/>
      <c r="CT1219" s="149"/>
      <c r="CU1219" s="149"/>
      <c r="CV1219" s="149"/>
      <c r="CW1219" s="149"/>
      <c r="CX1219" s="149"/>
      <c r="CY1219" s="149"/>
      <c r="CZ1219" s="149"/>
      <c r="DA1219" s="149"/>
      <c r="DB1219" s="149"/>
      <c r="DC1219" s="149"/>
      <c r="DD1219" s="149"/>
      <c r="DE1219" s="149"/>
      <c r="DF1219" s="149"/>
      <c r="DG1219" s="149"/>
      <c r="DH1219" s="149"/>
      <c r="DI1219" s="149"/>
      <c r="DJ1219" s="149"/>
      <c r="DK1219" s="149"/>
      <c r="DL1219" s="149"/>
    </row>
    <row r="1220" spans="1:116" x14ac:dyDescent="0.4">
      <c r="B1220" t="s">
        <v>332</v>
      </c>
      <c r="D1220" t="s">
        <v>797</v>
      </c>
      <c r="E1220" s="8" t="str">
        <f>ROW()&amp;" "&amp;D1220</f>
        <v>1220 DCV-S</v>
      </c>
      <c r="G1220" s="8" t="str">
        <f>G1207</f>
        <v>(Primary label)</v>
      </c>
      <c r="H1220" s="12"/>
      <c r="I1220" s="60"/>
      <c r="J1220" s="60"/>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N1220" s="60"/>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c r="DK1220" s="72"/>
      <c r="DL1220" s="72"/>
    </row>
    <row r="1221" spans="1:116" x14ac:dyDescent="0.4">
      <c r="B1221" t="s">
        <v>332</v>
      </c>
      <c r="D1221" t="s">
        <v>797</v>
      </c>
      <c r="E1221" s="8" t="str">
        <f>ROW()&amp;" "&amp;D1221</f>
        <v>1221 DCV-S</v>
      </c>
      <c r="G1221" s="8" t="str">
        <f>G1208</f>
        <v>primary unit</v>
      </c>
      <c r="H1221" s="12"/>
      <c r="I1221" s="60"/>
      <c r="J1221" s="60"/>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N1221" s="60"/>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c r="DK1221" s="72"/>
      <c r="DL1221" s="72"/>
    </row>
    <row r="1222" spans="1:116" x14ac:dyDescent="0.4">
      <c r="B1222" t="s">
        <v>332</v>
      </c>
      <c r="D1222" t="s">
        <v>797</v>
      </c>
      <c r="E1222" s="8" t="str">
        <f>ROW()&amp;" "&amp;D1222</f>
        <v>1222 DCV-S</v>
      </c>
      <c r="G1222" s="8" t="str">
        <f>G1209</f>
        <v>Primary revenue driver</v>
      </c>
      <c r="K1222" s="53"/>
      <c r="L1222" s="53"/>
      <c r="M1222" s="53"/>
      <c r="N1222" s="53"/>
      <c r="O1222" s="53"/>
      <c r="P1222" s="53"/>
      <c r="R1222" s="24"/>
      <c r="S1222" s="215" t="str">
        <f t="shared" ref="S1222:AX1222" si="1918">S1209</f>
        <v>S$16</v>
      </c>
      <c r="T1222" s="215" t="str">
        <f t="shared" si="1918"/>
        <v>T$16</v>
      </c>
      <c r="U1222" s="215" t="str">
        <f t="shared" si="1918"/>
        <v>U$16</v>
      </c>
      <c r="V1222" s="215" t="str">
        <f t="shared" si="1918"/>
        <v>V$16</v>
      </c>
      <c r="W1222" s="215" t="str">
        <f t="shared" si="1918"/>
        <v>W$16</v>
      </c>
      <c r="X1222" s="215" t="str">
        <f t="shared" si="1918"/>
        <v>X$16</v>
      </c>
      <c r="Y1222" s="215" t="str">
        <f t="shared" si="1918"/>
        <v>Y$16</v>
      </c>
      <c r="Z1222" s="215" t="str">
        <f t="shared" si="1918"/>
        <v>Z$16</v>
      </c>
      <c r="AA1222" s="215" t="str">
        <f t="shared" si="1918"/>
        <v>AA$16</v>
      </c>
      <c r="AB1222" s="215" t="str">
        <f t="shared" si="1918"/>
        <v>AB$16</v>
      </c>
      <c r="AC1222" s="215" t="str">
        <f t="shared" si="1918"/>
        <v>AC$16</v>
      </c>
      <c r="AD1222" s="215" t="str">
        <f t="shared" si="1918"/>
        <v>AD$16</v>
      </c>
      <c r="AE1222" s="215" t="str">
        <f t="shared" si="1918"/>
        <v>AE$16</v>
      </c>
      <c r="AF1222" s="215" t="str">
        <f t="shared" si="1918"/>
        <v>AF$16</v>
      </c>
      <c r="AG1222" s="215" t="str">
        <f t="shared" si="1918"/>
        <v>AG$16</v>
      </c>
      <c r="AH1222" s="215" t="str">
        <f t="shared" si="1918"/>
        <v>AH$16</v>
      </c>
      <c r="AI1222" s="215" t="str">
        <f t="shared" si="1918"/>
        <v>AI$16</v>
      </c>
      <c r="AJ1222" s="215" t="str">
        <f t="shared" si="1918"/>
        <v>AJ$16</v>
      </c>
      <c r="AK1222" s="215" t="str">
        <f t="shared" si="1918"/>
        <v>AK$16</v>
      </c>
      <c r="AL1222" s="215" t="str">
        <f t="shared" si="1918"/>
        <v>AL$16</v>
      </c>
      <c r="AM1222" s="215" t="str">
        <f t="shared" si="1918"/>
        <v>AM$16</v>
      </c>
      <c r="AN1222" s="215" t="str">
        <f t="shared" si="1918"/>
        <v>AN$16</v>
      </c>
      <c r="AO1222" s="215" t="str">
        <f t="shared" si="1918"/>
        <v>AO$16</v>
      </c>
      <c r="AP1222" s="215" t="str">
        <f t="shared" si="1918"/>
        <v>AP$16</v>
      </c>
      <c r="AQ1222" s="215" t="str">
        <f t="shared" si="1918"/>
        <v>AQ$16</v>
      </c>
      <c r="AR1222" s="215" t="str">
        <f t="shared" si="1918"/>
        <v>AR$16</v>
      </c>
      <c r="AS1222" s="215" t="str">
        <f t="shared" si="1918"/>
        <v>AS$16</v>
      </c>
      <c r="AT1222" s="215" t="str">
        <f t="shared" si="1918"/>
        <v>AT$16</v>
      </c>
      <c r="AU1222" s="215" t="str">
        <f t="shared" si="1918"/>
        <v>AU$16</v>
      </c>
      <c r="AV1222" s="215" t="str">
        <f t="shared" si="1918"/>
        <v>AV$16</v>
      </c>
      <c r="AW1222" s="215" t="str">
        <f t="shared" si="1918"/>
        <v>AW$16</v>
      </c>
      <c r="AX1222" s="215" t="str">
        <f t="shared" si="1918"/>
        <v>AX$16</v>
      </c>
      <c r="AY1222" s="215" t="str">
        <f t="shared" ref="AY1222:CD1222" si="1919">AY1209</f>
        <v>AY$16</v>
      </c>
      <c r="AZ1222" s="215" t="str">
        <f t="shared" si="1919"/>
        <v>AZ$16</v>
      </c>
      <c r="BA1222" s="215" t="str">
        <f t="shared" si="1919"/>
        <v>BA$16</v>
      </c>
      <c r="BB1222" s="215" t="str">
        <f t="shared" si="1919"/>
        <v>BB$16</v>
      </c>
      <c r="BC1222" s="215" t="str">
        <f t="shared" si="1919"/>
        <v>BC$16</v>
      </c>
      <c r="BD1222" s="215" t="str">
        <f t="shared" si="1919"/>
        <v>BD$16</v>
      </c>
      <c r="BE1222" s="215" t="str">
        <f t="shared" si="1919"/>
        <v>BE$16</v>
      </c>
      <c r="BF1222" s="215" t="str">
        <f t="shared" si="1919"/>
        <v>BF$16</v>
      </c>
      <c r="BG1222" s="215" t="str">
        <f t="shared" si="1919"/>
        <v>BG$16</v>
      </c>
      <c r="BH1222" s="215" t="str">
        <f t="shared" si="1919"/>
        <v>BH$16</v>
      </c>
      <c r="BI1222" s="215" t="str">
        <f t="shared" si="1919"/>
        <v>BI$16</v>
      </c>
      <c r="BJ1222" s="215" t="str">
        <f t="shared" si="1919"/>
        <v>BJ$16</v>
      </c>
      <c r="BK1222" s="215" t="str">
        <f t="shared" si="1919"/>
        <v>BK$16</v>
      </c>
      <c r="BL1222" s="215" t="str">
        <f t="shared" si="1919"/>
        <v>BL$16</v>
      </c>
      <c r="BM1222" s="215" t="str">
        <f t="shared" si="1919"/>
        <v>BM$16</v>
      </c>
      <c r="BN1222" s="215" t="str">
        <f t="shared" si="1919"/>
        <v>BN$16</v>
      </c>
      <c r="BO1222" s="215" t="str">
        <f t="shared" si="1919"/>
        <v>BO$16</v>
      </c>
      <c r="BP1222" s="215" t="str">
        <f t="shared" si="1919"/>
        <v>BP$16</v>
      </c>
      <c r="BQ1222" s="215" t="str">
        <f t="shared" si="1919"/>
        <v>BQ$16</v>
      </c>
      <c r="BR1222" s="215" t="str">
        <f t="shared" si="1919"/>
        <v>BR$16</v>
      </c>
      <c r="BS1222" s="215" t="str">
        <f t="shared" si="1919"/>
        <v>BS$16</v>
      </c>
      <c r="BT1222" s="215" t="str">
        <f t="shared" si="1919"/>
        <v>BT$16</v>
      </c>
      <c r="BU1222" s="215" t="str">
        <f t="shared" si="1919"/>
        <v>BU$16</v>
      </c>
      <c r="BV1222" s="215" t="str">
        <f t="shared" si="1919"/>
        <v>BV$16</v>
      </c>
      <c r="BW1222" s="215" t="str">
        <f t="shared" si="1919"/>
        <v>BW$16</v>
      </c>
      <c r="BX1222" s="215" t="str">
        <f t="shared" si="1919"/>
        <v>BX$16</v>
      </c>
      <c r="BY1222" s="215" t="str">
        <f t="shared" si="1919"/>
        <v>BY$16</v>
      </c>
      <c r="BZ1222" s="215" t="str">
        <f t="shared" si="1919"/>
        <v>BZ$16</v>
      </c>
      <c r="CA1222" s="215" t="str">
        <f t="shared" si="1919"/>
        <v>CA$16</v>
      </c>
      <c r="CB1222" s="215" t="str">
        <f t="shared" si="1919"/>
        <v>CB$16</v>
      </c>
      <c r="CC1222" s="215" t="str">
        <f t="shared" si="1919"/>
        <v>CC$16</v>
      </c>
      <c r="CD1222" s="215" t="str">
        <f t="shared" si="1919"/>
        <v>CD$16</v>
      </c>
      <c r="CE1222" s="215" t="str">
        <f t="shared" ref="CE1222:CL1222" si="1920">CE1209</f>
        <v>CE$16</v>
      </c>
      <c r="CF1222" s="215" t="str">
        <f t="shared" si="1920"/>
        <v>CF$16</v>
      </c>
      <c r="CG1222" s="215" t="str">
        <f t="shared" si="1920"/>
        <v>CG$16</v>
      </c>
      <c r="CH1222" s="215" t="str">
        <f t="shared" si="1920"/>
        <v>CH$16</v>
      </c>
      <c r="CI1222" s="215" t="str">
        <f t="shared" si="1920"/>
        <v>CI$16</v>
      </c>
      <c r="CJ1222" s="215" t="str">
        <f t="shared" si="1920"/>
        <v>CJ$16</v>
      </c>
      <c r="CK1222" s="215" t="str">
        <f t="shared" si="1920"/>
        <v>CK$16</v>
      </c>
      <c r="CL1222" s="215" t="str">
        <f t="shared" si="1920"/>
        <v>CL$16</v>
      </c>
      <c r="CO1222" s="215" t="str">
        <f t="shared" ref="CO1222:DL1222" si="1921">CO1209</f>
        <v>CO$16</v>
      </c>
      <c r="CP1222" s="215" t="str">
        <f t="shared" si="1921"/>
        <v>CP$16</v>
      </c>
      <c r="CQ1222" s="215" t="str">
        <f t="shared" si="1921"/>
        <v>CQ$16</v>
      </c>
      <c r="CR1222" s="215" t="str">
        <f t="shared" si="1921"/>
        <v>CR$16</v>
      </c>
      <c r="CS1222" s="215" t="str">
        <f t="shared" si="1921"/>
        <v>CS$16</v>
      </c>
      <c r="CT1222" s="215" t="str">
        <f t="shared" si="1921"/>
        <v>CT$16</v>
      </c>
      <c r="CU1222" s="215" t="str">
        <f t="shared" si="1921"/>
        <v>CU$16</v>
      </c>
      <c r="CV1222" s="215" t="str">
        <f t="shared" si="1921"/>
        <v>CV$16</v>
      </c>
      <c r="CW1222" s="215" t="str">
        <f t="shared" si="1921"/>
        <v>CW$16</v>
      </c>
      <c r="CX1222" s="215" t="str">
        <f t="shared" si="1921"/>
        <v>CX$16</v>
      </c>
      <c r="CY1222" s="215" t="str">
        <f t="shared" si="1921"/>
        <v>CY$16</v>
      </c>
      <c r="CZ1222" s="215" t="str">
        <f t="shared" si="1921"/>
        <v>CZ$16</v>
      </c>
      <c r="DA1222" s="215" t="str">
        <f t="shared" si="1921"/>
        <v>DA$16</v>
      </c>
      <c r="DB1222" s="215" t="str">
        <f t="shared" si="1921"/>
        <v>DB$16</v>
      </c>
      <c r="DC1222" s="215" t="str">
        <f t="shared" si="1921"/>
        <v>DC$16</v>
      </c>
      <c r="DD1222" s="215" t="str">
        <f t="shared" si="1921"/>
        <v>DD$16</v>
      </c>
      <c r="DE1222" s="215" t="str">
        <f t="shared" si="1921"/>
        <v>DE$16</v>
      </c>
      <c r="DF1222" s="215" t="str">
        <f t="shared" si="1921"/>
        <v>DF$16</v>
      </c>
      <c r="DG1222" s="215" t="str">
        <f t="shared" si="1921"/>
        <v>DG$16</v>
      </c>
      <c r="DH1222" s="215" t="str">
        <f t="shared" si="1921"/>
        <v>DH$16</v>
      </c>
      <c r="DI1222" s="215" t="str">
        <f t="shared" si="1921"/>
        <v>DI$16</v>
      </c>
      <c r="DJ1222" s="215" t="str">
        <f t="shared" si="1921"/>
        <v>DJ$16</v>
      </c>
      <c r="DK1222" s="215" t="str">
        <f t="shared" si="1921"/>
        <v>DK$16</v>
      </c>
      <c r="DL1222" s="215" t="str">
        <f t="shared" si="1921"/>
        <v>DL$16</v>
      </c>
    </row>
    <row r="1223" spans="1:116" x14ac:dyDescent="0.4">
      <c r="B1223" t="s">
        <v>332</v>
      </c>
      <c r="D1223" t="s">
        <v>797</v>
      </c>
      <c r="E1223" s="8" t="str">
        <f>ROW()&amp;" "&amp;D1223</f>
        <v>1223 DCV-S</v>
      </c>
      <c r="G1223" s="8" t="str">
        <f>G1210</f>
        <v>Primary volume driver</v>
      </c>
      <c r="H1223" s="56"/>
      <c r="I1223" s="79"/>
      <c r="J1223" s="79"/>
      <c r="K1223" s="15"/>
      <c r="L1223" s="15"/>
      <c r="M1223" s="15"/>
      <c r="N1223" s="15"/>
      <c r="O1223" s="15"/>
      <c r="P1223" s="15"/>
      <c r="R1223" s="15"/>
      <c r="S1223" s="215" t="str">
        <f t="shared" ref="S1223:AX1223" si="1922">S1210</f>
        <v>S$17</v>
      </c>
      <c r="T1223" s="215" t="str">
        <f t="shared" si="1922"/>
        <v>T$17</v>
      </c>
      <c r="U1223" s="215" t="str">
        <f t="shared" si="1922"/>
        <v>U$17</v>
      </c>
      <c r="V1223" s="215" t="str">
        <f t="shared" si="1922"/>
        <v>V$17</v>
      </c>
      <c r="W1223" s="215" t="str">
        <f t="shared" si="1922"/>
        <v>W$17</v>
      </c>
      <c r="X1223" s="215" t="str">
        <f t="shared" si="1922"/>
        <v>X$17</v>
      </c>
      <c r="Y1223" s="215" t="str">
        <f t="shared" si="1922"/>
        <v>Y$17</v>
      </c>
      <c r="Z1223" s="215" t="str">
        <f t="shared" si="1922"/>
        <v>Z$17</v>
      </c>
      <c r="AA1223" s="215" t="str">
        <f t="shared" si="1922"/>
        <v>AA$17</v>
      </c>
      <c r="AB1223" s="215" t="str">
        <f t="shared" si="1922"/>
        <v>AB$17</v>
      </c>
      <c r="AC1223" s="215" t="str">
        <f t="shared" si="1922"/>
        <v>AC$17</v>
      </c>
      <c r="AD1223" s="215" t="str">
        <f t="shared" si="1922"/>
        <v>AD$17</v>
      </c>
      <c r="AE1223" s="215" t="str">
        <f t="shared" si="1922"/>
        <v>AE$17</v>
      </c>
      <c r="AF1223" s="215" t="str">
        <f t="shared" si="1922"/>
        <v>AF$17</v>
      </c>
      <c r="AG1223" s="215" t="str">
        <f t="shared" si="1922"/>
        <v>AG$17</v>
      </c>
      <c r="AH1223" s="215" t="str">
        <f t="shared" si="1922"/>
        <v>AH$17</v>
      </c>
      <c r="AI1223" s="215" t="str">
        <f t="shared" si="1922"/>
        <v>AI$17</v>
      </c>
      <c r="AJ1223" s="215" t="str">
        <f t="shared" si="1922"/>
        <v>AJ$17</v>
      </c>
      <c r="AK1223" s="215" t="str">
        <f t="shared" si="1922"/>
        <v>AK$17</v>
      </c>
      <c r="AL1223" s="215" t="str">
        <f t="shared" si="1922"/>
        <v>AL$17</v>
      </c>
      <c r="AM1223" s="215" t="str">
        <f t="shared" si="1922"/>
        <v>AM$17</v>
      </c>
      <c r="AN1223" s="215" t="str">
        <f t="shared" si="1922"/>
        <v>AN$17</v>
      </c>
      <c r="AO1223" s="215" t="str">
        <f t="shared" si="1922"/>
        <v>AO$17</v>
      </c>
      <c r="AP1223" s="215" t="str">
        <f t="shared" si="1922"/>
        <v>AP$17</v>
      </c>
      <c r="AQ1223" s="215" t="str">
        <f t="shared" si="1922"/>
        <v>AQ$17</v>
      </c>
      <c r="AR1223" s="215" t="str">
        <f t="shared" si="1922"/>
        <v>AR$17</v>
      </c>
      <c r="AS1223" s="215" t="str">
        <f t="shared" si="1922"/>
        <v>AS$17</v>
      </c>
      <c r="AT1223" s="215" t="str">
        <f t="shared" si="1922"/>
        <v>AT$17</v>
      </c>
      <c r="AU1223" s="215" t="str">
        <f t="shared" si="1922"/>
        <v>AU$17</v>
      </c>
      <c r="AV1223" s="215" t="str">
        <f t="shared" si="1922"/>
        <v>AV$17</v>
      </c>
      <c r="AW1223" s="215" t="str">
        <f t="shared" si="1922"/>
        <v>AW$17</v>
      </c>
      <c r="AX1223" s="215" t="str">
        <f t="shared" si="1922"/>
        <v>AX$17</v>
      </c>
      <c r="AY1223" s="215" t="str">
        <f t="shared" ref="AY1223:CD1223" si="1923">AY1210</f>
        <v>AY$17</v>
      </c>
      <c r="AZ1223" s="215" t="str">
        <f t="shared" si="1923"/>
        <v>AZ$17</v>
      </c>
      <c r="BA1223" s="215" t="str">
        <f t="shared" si="1923"/>
        <v>BA$17</v>
      </c>
      <c r="BB1223" s="215" t="str">
        <f t="shared" si="1923"/>
        <v>BB$17</v>
      </c>
      <c r="BC1223" s="215" t="str">
        <f t="shared" si="1923"/>
        <v>BC$17</v>
      </c>
      <c r="BD1223" s="215" t="str">
        <f t="shared" si="1923"/>
        <v>BD$17</v>
      </c>
      <c r="BE1223" s="215" t="str">
        <f t="shared" si="1923"/>
        <v>BE$17</v>
      </c>
      <c r="BF1223" s="215" t="str">
        <f t="shared" si="1923"/>
        <v>BF$17</v>
      </c>
      <c r="BG1223" s="215" t="str">
        <f t="shared" si="1923"/>
        <v>BG$17</v>
      </c>
      <c r="BH1223" s="215" t="str">
        <f t="shared" si="1923"/>
        <v>BH$17</v>
      </c>
      <c r="BI1223" s="215" t="str">
        <f t="shared" si="1923"/>
        <v>BI$17</v>
      </c>
      <c r="BJ1223" s="215" t="str">
        <f t="shared" si="1923"/>
        <v>BJ$17</v>
      </c>
      <c r="BK1223" s="215" t="str">
        <f t="shared" si="1923"/>
        <v>BK$17</v>
      </c>
      <c r="BL1223" s="215" t="str">
        <f t="shared" si="1923"/>
        <v>BL$17</v>
      </c>
      <c r="BM1223" s="215" t="str">
        <f t="shared" si="1923"/>
        <v>BM$17</v>
      </c>
      <c r="BN1223" s="215" t="str">
        <f t="shared" si="1923"/>
        <v>BN$17</v>
      </c>
      <c r="BO1223" s="215" t="str">
        <f t="shared" si="1923"/>
        <v>BO$17</v>
      </c>
      <c r="BP1223" s="215" t="str">
        <f t="shared" si="1923"/>
        <v>BP$17</v>
      </c>
      <c r="BQ1223" s="215" t="str">
        <f t="shared" si="1923"/>
        <v>BQ$17</v>
      </c>
      <c r="BR1223" s="215" t="str">
        <f t="shared" si="1923"/>
        <v>BR$17</v>
      </c>
      <c r="BS1223" s="215" t="str">
        <f t="shared" si="1923"/>
        <v>BS$17</v>
      </c>
      <c r="BT1223" s="215" t="str">
        <f t="shared" si="1923"/>
        <v>BT$17</v>
      </c>
      <c r="BU1223" s="215" t="str">
        <f t="shared" si="1923"/>
        <v>BU$17</v>
      </c>
      <c r="BV1223" s="215" t="str">
        <f t="shared" si="1923"/>
        <v>BV$17</v>
      </c>
      <c r="BW1223" s="215" t="str">
        <f t="shared" si="1923"/>
        <v>BW$17</v>
      </c>
      <c r="BX1223" s="215" t="str">
        <f t="shared" si="1923"/>
        <v>BX$17</v>
      </c>
      <c r="BY1223" s="215" t="str">
        <f t="shared" si="1923"/>
        <v>BY$17</v>
      </c>
      <c r="BZ1223" s="215" t="str">
        <f t="shared" si="1923"/>
        <v>BZ$17</v>
      </c>
      <c r="CA1223" s="215" t="str">
        <f t="shared" si="1923"/>
        <v>CA$17</v>
      </c>
      <c r="CB1223" s="215" t="str">
        <f t="shared" si="1923"/>
        <v>CB$17</v>
      </c>
      <c r="CC1223" s="215" t="str">
        <f t="shared" si="1923"/>
        <v>CC$17</v>
      </c>
      <c r="CD1223" s="215" t="str">
        <f t="shared" si="1923"/>
        <v>CD$17</v>
      </c>
      <c r="CE1223" s="215" t="str">
        <f t="shared" ref="CE1223:CL1223" si="1924">CE1210</f>
        <v>CE$17</v>
      </c>
      <c r="CF1223" s="215" t="str">
        <f t="shared" si="1924"/>
        <v>CF$17</v>
      </c>
      <c r="CG1223" s="215" t="str">
        <f t="shared" si="1924"/>
        <v>CG$17</v>
      </c>
      <c r="CH1223" s="215" t="str">
        <f t="shared" si="1924"/>
        <v>CH$17</v>
      </c>
      <c r="CI1223" s="215" t="str">
        <f t="shared" si="1924"/>
        <v>CI$17</v>
      </c>
      <c r="CJ1223" s="215" t="str">
        <f t="shared" si="1924"/>
        <v>CJ$17</v>
      </c>
      <c r="CK1223" s="215" t="str">
        <f t="shared" si="1924"/>
        <v>CK$17</v>
      </c>
      <c r="CL1223" s="215" t="str">
        <f t="shared" si="1924"/>
        <v>CL$17</v>
      </c>
      <c r="CN1223" s="79"/>
      <c r="CO1223" s="215" t="str">
        <f t="shared" ref="CO1223:DL1223" si="1925">CO1210</f>
        <v>CO$17</v>
      </c>
      <c r="CP1223" s="215" t="str">
        <f t="shared" si="1925"/>
        <v>CP$17</v>
      </c>
      <c r="CQ1223" s="215" t="str">
        <f t="shared" si="1925"/>
        <v>CQ$17</v>
      </c>
      <c r="CR1223" s="215" t="str">
        <f t="shared" si="1925"/>
        <v>CR$17</v>
      </c>
      <c r="CS1223" s="215" t="str">
        <f t="shared" si="1925"/>
        <v>CS$17</v>
      </c>
      <c r="CT1223" s="215" t="str">
        <f t="shared" si="1925"/>
        <v>CT$17</v>
      </c>
      <c r="CU1223" s="215" t="str">
        <f t="shared" si="1925"/>
        <v>CU$17</v>
      </c>
      <c r="CV1223" s="215" t="str">
        <f t="shared" si="1925"/>
        <v>CV$17</v>
      </c>
      <c r="CW1223" s="215" t="str">
        <f t="shared" si="1925"/>
        <v>CW$17</v>
      </c>
      <c r="CX1223" s="215" t="str">
        <f t="shared" si="1925"/>
        <v>CX$17</v>
      </c>
      <c r="CY1223" s="215" t="str">
        <f t="shared" si="1925"/>
        <v>CY$17</v>
      </c>
      <c r="CZ1223" s="215" t="str">
        <f t="shared" si="1925"/>
        <v>CZ$17</v>
      </c>
      <c r="DA1223" s="215" t="str">
        <f t="shared" si="1925"/>
        <v>DA$17</v>
      </c>
      <c r="DB1223" s="215" t="str">
        <f t="shared" si="1925"/>
        <v>DB$17</v>
      </c>
      <c r="DC1223" s="215" t="str">
        <f t="shared" si="1925"/>
        <v>DC$17</v>
      </c>
      <c r="DD1223" s="215" t="str">
        <f t="shared" si="1925"/>
        <v>DD$17</v>
      </c>
      <c r="DE1223" s="215" t="str">
        <f t="shared" si="1925"/>
        <v>DE$17</v>
      </c>
      <c r="DF1223" s="215" t="str">
        <f t="shared" si="1925"/>
        <v>DF$17</v>
      </c>
      <c r="DG1223" s="215" t="str">
        <f t="shared" si="1925"/>
        <v>DG$17</v>
      </c>
      <c r="DH1223" s="215" t="str">
        <f t="shared" si="1925"/>
        <v>DH$17</v>
      </c>
      <c r="DI1223" s="215" t="str">
        <f t="shared" si="1925"/>
        <v>DI$17</v>
      </c>
      <c r="DJ1223" s="215" t="str">
        <f t="shared" si="1925"/>
        <v>DJ$17</v>
      </c>
      <c r="DK1223" s="215" t="str">
        <f t="shared" si="1925"/>
        <v>DK$17</v>
      </c>
      <c r="DL1223" s="215" t="str">
        <f t="shared" si="1925"/>
        <v>DL$17</v>
      </c>
    </row>
    <row r="1224" spans="1:116" x14ac:dyDescent="0.4">
      <c r="B1224" t="s">
        <v>332</v>
      </c>
      <c r="D1224" t="s">
        <v>797</v>
      </c>
      <c r="E1224" s="8" t="str">
        <f t="shared" ref="E1224:E1227" si="1926">ROW()&amp;" "&amp;D1224</f>
        <v>1224 DCV-S</v>
      </c>
      <c r="G1224" s="89" t="str">
        <f>G1215</f>
        <v xml:space="preserve">DC volume driven: </v>
      </c>
      <c r="H1224" s="12"/>
      <c r="I1224" s="60"/>
      <c r="J1224" s="60"/>
      <c r="K1224" s="15"/>
      <c r="L1224" s="15"/>
      <c r="M1224" s="15"/>
      <c r="N1224" s="15"/>
      <c r="O1224" s="15"/>
      <c r="P1224" s="15"/>
      <c r="R1224" s="15"/>
      <c r="S1224" s="215">
        <f t="shared" ref="S1224:AX1224" si="1927">S1212</f>
        <v>0</v>
      </c>
      <c r="T1224" s="215">
        <f t="shared" si="1927"/>
        <v>0</v>
      </c>
      <c r="U1224" s="215">
        <f t="shared" si="1927"/>
        <v>0</v>
      </c>
      <c r="V1224" s="215">
        <f t="shared" si="1927"/>
        <v>0</v>
      </c>
      <c r="W1224" s="215">
        <f t="shared" si="1927"/>
        <v>0</v>
      </c>
      <c r="X1224" s="215">
        <f t="shared" si="1927"/>
        <v>0</v>
      </c>
      <c r="Y1224" s="215">
        <f t="shared" si="1927"/>
        <v>0</v>
      </c>
      <c r="Z1224" s="215">
        <f t="shared" si="1927"/>
        <v>0</v>
      </c>
      <c r="AA1224" s="215">
        <f t="shared" si="1927"/>
        <v>0</v>
      </c>
      <c r="AB1224" s="215">
        <f t="shared" si="1927"/>
        <v>0</v>
      </c>
      <c r="AC1224" s="215">
        <f t="shared" si="1927"/>
        <v>0</v>
      </c>
      <c r="AD1224" s="215">
        <f t="shared" si="1927"/>
        <v>0</v>
      </c>
      <c r="AE1224" s="215">
        <f t="shared" si="1927"/>
        <v>0</v>
      </c>
      <c r="AF1224" s="215">
        <f t="shared" si="1927"/>
        <v>0</v>
      </c>
      <c r="AG1224" s="215">
        <f t="shared" si="1927"/>
        <v>0</v>
      </c>
      <c r="AH1224" s="215">
        <f t="shared" si="1927"/>
        <v>0</v>
      </c>
      <c r="AI1224" s="215">
        <f t="shared" si="1927"/>
        <v>0</v>
      </c>
      <c r="AJ1224" s="215">
        <f t="shared" si="1927"/>
        <v>0</v>
      </c>
      <c r="AK1224" s="215">
        <f t="shared" si="1927"/>
        <v>0</v>
      </c>
      <c r="AL1224" s="215">
        <f t="shared" si="1927"/>
        <v>0</v>
      </c>
      <c r="AM1224" s="215">
        <f t="shared" si="1927"/>
        <v>0</v>
      </c>
      <c r="AN1224" s="215">
        <f t="shared" si="1927"/>
        <v>0</v>
      </c>
      <c r="AO1224" s="215">
        <f t="shared" si="1927"/>
        <v>0</v>
      </c>
      <c r="AP1224" s="215">
        <f t="shared" si="1927"/>
        <v>0</v>
      </c>
      <c r="AQ1224" s="215">
        <f t="shared" si="1927"/>
        <v>0</v>
      </c>
      <c r="AR1224" s="215">
        <f t="shared" si="1927"/>
        <v>0</v>
      </c>
      <c r="AS1224" s="215">
        <f t="shared" si="1927"/>
        <v>0</v>
      </c>
      <c r="AT1224" s="215">
        <f t="shared" si="1927"/>
        <v>0</v>
      </c>
      <c r="AU1224" s="215">
        <f t="shared" si="1927"/>
        <v>0</v>
      </c>
      <c r="AV1224" s="215">
        <f t="shared" si="1927"/>
        <v>0</v>
      </c>
      <c r="AW1224" s="215">
        <f t="shared" si="1927"/>
        <v>0</v>
      </c>
      <c r="AX1224" s="215">
        <f t="shared" si="1927"/>
        <v>0</v>
      </c>
      <c r="AY1224" s="215">
        <f t="shared" ref="AY1224:CD1224" si="1928">AY1212</f>
        <v>0</v>
      </c>
      <c r="AZ1224" s="215">
        <f t="shared" si="1928"/>
        <v>0</v>
      </c>
      <c r="BA1224" s="215">
        <f t="shared" si="1928"/>
        <v>0</v>
      </c>
      <c r="BB1224" s="215">
        <f t="shared" si="1928"/>
        <v>0</v>
      </c>
      <c r="BC1224" s="215">
        <f t="shared" si="1928"/>
        <v>0</v>
      </c>
      <c r="BD1224" s="215">
        <f t="shared" si="1928"/>
        <v>0</v>
      </c>
      <c r="BE1224" s="215">
        <f t="shared" si="1928"/>
        <v>0</v>
      </c>
      <c r="BF1224" s="215">
        <f t="shared" si="1928"/>
        <v>0</v>
      </c>
      <c r="BG1224" s="215">
        <f t="shared" si="1928"/>
        <v>0</v>
      </c>
      <c r="BH1224" s="215">
        <f t="shared" si="1928"/>
        <v>0</v>
      </c>
      <c r="BI1224" s="215">
        <f t="shared" si="1928"/>
        <v>0</v>
      </c>
      <c r="BJ1224" s="215">
        <f t="shared" si="1928"/>
        <v>0</v>
      </c>
      <c r="BK1224" s="215">
        <f t="shared" si="1928"/>
        <v>0</v>
      </c>
      <c r="BL1224" s="215">
        <f t="shared" si="1928"/>
        <v>0</v>
      </c>
      <c r="BM1224" s="215">
        <f t="shared" si="1928"/>
        <v>0</v>
      </c>
      <c r="BN1224" s="215">
        <f t="shared" si="1928"/>
        <v>0</v>
      </c>
      <c r="BO1224" s="215">
        <f t="shared" si="1928"/>
        <v>0</v>
      </c>
      <c r="BP1224" s="215">
        <f t="shared" si="1928"/>
        <v>0</v>
      </c>
      <c r="BQ1224" s="215">
        <f t="shared" si="1928"/>
        <v>0</v>
      </c>
      <c r="BR1224" s="215">
        <f t="shared" si="1928"/>
        <v>0</v>
      </c>
      <c r="BS1224" s="215">
        <f t="shared" si="1928"/>
        <v>0</v>
      </c>
      <c r="BT1224" s="215">
        <f t="shared" si="1928"/>
        <v>0</v>
      </c>
      <c r="BU1224" s="215">
        <f t="shared" si="1928"/>
        <v>0</v>
      </c>
      <c r="BV1224" s="215">
        <f t="shared" si="1928"/>
        <v>0</v>
      </c>
      <c r="BW1224" s="215">
        <f t="shared" si="1928"/>
        <v>0</v>
      </c>
      <c r="BX1224" s="215">
        <f t="shared" si="1928"/>
        <v>0</v>
      </c>
      <c r="BY1224" s="215">
        <f t="shared" si="1928"/>
        <v>0</v>
      </c>
      <c r="BZ1224" s="215">
        <f t="shared" si="1928"/>
        <v>0</v>
      </c>
      <c r="CA1224" s="215">
        <f t="shared" si="1928"/>
        <v>0</v>
      </c>
      <c r="CB1224" s="215">
        <f t="shared" si="1928"/>
        <v>0</v>
      </c>
      <c r="CC1224" s="215">
        <f t="shared" si="1928"/>
        <v>0</v>
      </c>
      <c r="CD1224" s="215">
        <f t="shared" si="1928"/>
        <v>0</v>
      </c>
      <c r="CE1224" s="215">
        <f t="shared" ref="CE1224:CL1224" si="1929">CE1212</f>
        <v>0</v>
      </c>
      <c r="CF1224" s="215">
        <f t="shared" si="1929"/>
        <v>0</v>
      </c>
      <c r="CG1224" s="215">
        <f t="shared" si="1929"/>
        <v>0</v>
      </c>
      <c r="CH1224" s="215">
        <f t="shared" si="1929"/>
        <v>0</v>
      </c>
      <c r="CI1224" s="215">
        <f t="shared" si="1929"/>
        <v>0</v>
      </c>
      <c r="CJ1224" s="215">
        <f t="shared" si="1929"/>
        <v>0</v>
      </c>
      <c r="CK1224" s="215">
        <f t="shared" si="1929"/>
        <v>0</v>
      </c>
      <c r="CL1224" s="215">
        <f t="shared" si="1929"/>
        <v>0</v>
      </c>
      <c r="CN1224" s="60"/>
      <c r="CO1224" s="215">
        <f t="shared" ref="CO1224:DL1224" si="1930">CO1212</f>
        <v>0</v>
      </c>
      <c r="CP1224" s="215">
        <f t="shared" si="1930"/>
        <v>0</v>
      </c>
      <c r="CQ1224" s="215">
        <f t="shared" si="1930"/>
        <v>0</v>
      </c>
      <c r="CR1224" s="215">
        <f t="shared" si="1930"/>
        <v>0</v>
      </c>
      <c r="CS1224" s="215">
        <f t="shared" si="1930"/>
        <v>0</v>
      </c>
      <c r="CT1224" s="215">
        <f t="shared" si="1930"/>
        <v>0</v>
      </c>
      <c r="CU1224" s="215">
        <f t="shared" si="1930"/>
        <v>0</v>
      </c>
      <c r="CV1224" s="215">
        <f t="shared" si="1930"/>
        <v>0</v>
      </c>
      <c r="CW1224" s="215">
        <f t="shared" si="1930"/>
        <v>0</v>
      </c>
      <c r="CX1224" s="215">
        <f t="shared" si="1930"/>
        <v>0</v>
      </c>
      <c r="CY1224" s="215">
        <f t="shared" si="1930"/>
        <v>0</v>
      </c>
      <c r="CZ1224" s="215">
        <f t="shared" si="1930"/>
        <v>0</v>
      </c>
      <c r="DA1224" s="215">
        <f t="shared" si="1930"/>
        <v>0</v>
      </c>
      <c r="DB1224" s="215">
        <f t="shared" si="1930"/>
        <v>0</v>
      </c>
      <c r="DC1224" s="215">
        <f t="shared" si="1930"/>
        <v>0</v>
      </c>
      <c r="DD1224" s="215">
        <f t="shared" si="1930"/>
        <v>0</v>
      </c>
      <c r="DE1224" s="215">
        <f t="shared" si="1930"/>
        <v>0</v>
      </c>
      <c r="DF1224" s="215">
        <f t="shared" si="1930"/>
        <v>0</v>
      </c>
      <c r="DG1224" s="215">
        <f t="shared" si="1930"/>
        <v>0</v>
      </c>
      <c r="DH1224" s="215">
        <f t="shared" si="1930"/>
        <v>0</v>
      </c>
      <c r="DI1224" s="215">
        <f t="shared" si="1930"/>
        <v>0</v>
      </c>
      <c r="DJ1224" s="215">
        <f t="shared" si="1930"/>
        <v>0</v>
      </c>
      <c r="DK1224" s="215">
        <f t="shared" si="1930"/>
        <v>0</v>
      </c>
      <c r="DL1224" s="215">
        <f t="shared" si="1930"/>
        <v>0</v>
      </c>
    </row>
    <row r="1225" spans="1:116" x14ac:dyDescent="0.4">
      <c r="B1225" t="s">
        <v>332</v>
      </c>
      <c r="D1225" t="s">
        <v>797</v>
      </c>
      <c r="E1225" s="8" t="str">
        <f t="shared" ref="E1225" si="1931">ROW()&amp;" "&amp;D1225</f>
        <v>1225 DCV-S</v>
      </c>
      <c r="G1225" s="241" t="str">
        <f>IFERROR(SUBSTITUTE(TRIM(MID(G1215, SEARCH("-", G1215) + 1, LEN(G1215))),":",""),"no unit")</f>
        <v>no unit</v>
      </c>
      <c r="H1225" s="12"/>
      <c r="I1225" s="60"/>
      <c r="J1225" s="60"/>
      <c r="K1225" s="15"/>
      <c r="L1225" s="15"/>
      <c r="M1225" s="15"/>
      <c r="N1225" s="15"/>
      <c r="O1225" s="15"/>
      <c r="P1225" s="15"/>
      <c r="R1225" s="15"/>
      <c r="S1225" s="215"/>
      <c r="T1225" s="215"/>
      <c r="U1225" s="215"/>
      <c r="V1225" s="215"/>
      <c r="W1225" s="215"/>
      <c r="X1225" s="215"/>
      <c r="Y1225" s="215"/>
      <c r="Z1225" s="215"/>
      <c r="AA1225" s="215"/>
      <c r="AB1225" s="215"/>
      <c r="AC1225" s="215"/>
      <c r="AD1225" s="215"/>
      <c r="AE1225" s="215"/>
      <c r="AF1225" s="215"/>
      <c r="AG1225" s="215"/>
      <c r="AH1225" s="215"/>
      <c r="AI1225" s="215"/>
      <c r="AJ1225" s="215"/>
      <c r="AK1225" s="215"/>
      <c r="AL1225" s="215"/>
      <c r="AM1225" s="215"/>
      <c r="AN1225" s="215"/>
      <c r="AO1225" s="215"/>
      <c r="AP1225" s="215"/>
      <c r="AQ1225" s="215"/>
      <c r="AR1225" s="215"/>
      <c r="AS1225" s="215"/>
      <c r="AT1225" s="215"/>
      <c r="AU1225" s="215"/>
      <c r="AV1225" s="215"/>
      <c r="AW1225" s="215"/>
      <c r="AX1225" s="215"/>
      <c r="AY1225" s="215"/>
      <c r="AZ1225" s="215"/>
      <c r="BA1225" s="215"/>
      <c r="BB1225" s="215"/>
      <c r="BC1225" s="215"/>
      <c r="BD1225" s="215"/>
      <c r="BE1225" s="215"/>
      <c r="BF1225" s="215"/>
      <c r="BG1225" s="215"/>
      <c r="BH1225" s="215"/>
      <c r="BI1225" s="215"/>
      <c r="BJ1225" s="215"/>
      <c r="BK1225" s="215"/>
      <c r="BL1225" s="215"/>
      <c r="BM1225" s="215"/>
      <c r="BN1225" s="215"/>
      <c r="BO1225" s="215"/>
      <c r="BP1225" s="215"/>
      <c r="BQ1225" s="215"/>
      <c r="BR1225" s="215"/>
      <c r="BS1225" s="215"/>
      <c r="BT1225" s="215"/>
      <c r="BU1225" s="215"/>
      <c r="BV1225" s="215"/>
      <c r="BW1225" s="215"/>
      <c r="BX1225" s="215"/>
      <c r="BY1225" s="215"/>
      <c r="BZ1225" s="215"/>
      <c r="CA1225" s="215"/>
      <c r="CB1225" s="215"/>
      <c r="CC1225" s="215"/>
      <c r="CD1225" s="215"/>
      <c r="CE1225" s="215"/>
      <c r="CF1225" s="215"/>
      <c r="CG1225" s="215"/>
      <c r="CH1225" s="215"/>
      <c r="CI1225" s="215"/>
      <c r="CJ1225" s="215"/>
      <c r="CK1225" s="215"/>
      <c r="CL1225" s="215"/>
      <c r="CN1225" s="60"/>
      <c r="CO1225" s="215"/>
      <c r="CP1225" s="215"/>
      <c r="CQ1225" s="215"/>
      <c r="CR1225" s="215"/>
      <c r="CS1225" s="215"/>
      <c r="CT1225" s="215"/>
      <c r="CU1225" s="215"/>
      <c r="CV1225" s="215"/>
      <c r="CW1225" s="215"/>
      <c r="CX1225" s="215"/>
      <c r="CY1225" s="215"/>
      <c r="CZ1225" s="215"/>
      <c r="DA1225" s="215"/>
      <c r="DB1225" s="215"/>
      <c r="DC1225" s="215"/>
      <c r="DD1225" s="215"/>
      <c r="DE1225" s="215"/>
      <c r="DF1225" s="215"/>
      <c r="DG1225" s="215"/>
      <c r="DH1225" s="215"/>
      <c r="DI1225" s="215"/>
      <c r="DJ1225" s="215"/>
      <c r="DK1225" s="215"/>
      <c r="DL1225" s="215"/>
    </row>
    <row r="1226" spans="1:116" x14ac:dyDescent="0.4">
      <c r="A1226" s="3"/>
      <c r="B1226" t="s">
        <v>332</v>
      </c>
      <c r="D1226" t="s">
        <v>797</v>
      </c>
      <c r="E1226" s="8" t="str">
        <f t="shared" si="1926"/>
        <v>1226 DCV-S</v>
      </c>
      <c r="G1226" s="89" t="str">
        <f>G1213</f>
        <v>Secondary revenue driver</v>
      </c>
      <c r="H1226" s="90"/>
      <c r="I1226" s="213"/>
      <c r="J1226" s="213"/>
      <c r="K1226" s="214"/>
      <c r="L1226" s="214"/>
      <c r="M1226" s="214"/>
      <c r="N1226" s="214"/>
      <c r="O1226" s="214"/>
      <c r="P1226" s="214"/>
      <c r="R1226" s="214"/>
      <c r="S1226" s="4" t="str">
        <f t="shared" ref="S1226:AX1226" si="1932">ADDRESS(ROW(S1218),COLUMN(S1218),2)</f>
        <v>S$1218</v>
      </c>
      <c r="T1226" s="4" t="str">
        <f t="shared" si="1932"/>
        <v>T$1218</v>
      </c>
      <c r="U1226" s="4" t="str">
        <f t="shared" si="1932"/>
        <v>U$1218</v>
      </c>
      <c r="V1226" s="4" t="str">
        <f t="shared" si="1932"/>
        <v>V$1218</v>
      </c>
      <c r="W1226" s="4" t="str">
        <f t="shared" si="1932"/>
        <v>W$1218</v>
      </c>
      <c r="X1226" s="4" t="str">
        <f t="shared" si="1932"/>
        <v>X$1218</v>
      </c>
      <c r="Y1226" s="4" t="str">
        <f t="shared" si="1932"/>
        <v>Y$1218</v>
      </c>
      <c r="Z1226" s="4" t="str">
        <f t="shared" si="1932"/>
        <v>Z$1218</v>
      </c>
      <c r="AA1226" s="4" t="str">
        <f t="shared" si="1932"/>
        <v>AA$1218</v>
      </c>
      <c r="AB1226" s="4" t="str">
        <f t="shared" si="1932"/>
        <v>AB$1218</v>
      </c>
      <c r="AC1226" s="4" t="str">
        <f t="shared" si="1932"/>
        <v>AC$1218</v>
      </c>
      <c r="AD1226" s="4" t="str">
        <f t="shared" si="1932"/>
        <v>AD$1218</v>
      </c>
      <c r="AE1226" s="4" t="str">
        <f t="shared" si="1932"/>
        <v>AE$1218</v>
      </c>
      <c r="AF1226" s="4" t="str">
        <f t="shared" si="1932"/>
        <v>AF$1218</v>
      </c>
      <c r="AG1226" s="4" t="str">
        <f t="shared" si="1932"/>
        <v>AG$1218</v>
      </c>
      <c r="AH1226" s="4" t="str">
        <f t="shared" si="1932"/>
        <v>AH$1218</v>
      </c>
      <c r="AI1226" s="4" t="str">
        <f t="shared" si="1932"/>
        <v>AI$1218</v>
      </c>
      <c r="AJ1226" s="4" t="str">
        <f t="shared" si="1932"/>
        <v>AJ$1218</v>
      </c>
      <c r="AK1226" s="4" t="str">
        <f t="shared" si="1932"/>
        <v>AK$1218</v>
      </c>
      <c r="AL1226" s="4" t="str">
        <f t="shared" si="1932"/>
        <v>AL$1218</v>
      </c>
      <c r="AM1226" s="4" t="str">
        <f t="shared" si="1932"/>
        <v>AM$1218</v>
      </c>
      <c r="AN1226" s="4" t="str">
        <f t="shared" si="1932"/>
        <v>AN$1218</v>
      </c>
      <c r="AO1226" s="4" t="str">
        <f t="shared" si="1932"/>
        <v>AO$1218</v>
      </c>
      <c r="AP1226" s="4" t="str">
        <f t="shared" si="1932"/>
        <v>AP$1218</v>
      </c>
      <c r="AQ1226" s="4" t="str">
        <f t="shared" si="1932"/>
        <v>AQ$1218</v>
      </c>
      <c r="AR1226" s="4" t="str">
        <f t="shared" si="1932"/>
        <v>AR$1218</v>
      </c>
      <c r="AS1226" s="4" t="str">
        <f t="shared" si="1932"/>
        <v>AS$1218</v>
      </c>
      <c r="AT1226" s="4" t="str">
        <f t="shared" si="1932"/>
        <v>AT$1218</v>
      </c>
      <c r="AU1226" s="4" t="str">
        <f t="shared" si="1932"/>
        <v>AU$1218</v>
      </c>
      <c r="AV1226" s="4" t="str">
        <f t="shared" si="1932"/>
        <v>AV$1218</v>
      </c>
      <c r="AW1226" s="4" t="str">
        <f t="shared" si="1932"/>
        <v>AW$1218</v>
      </c>
      <c r="AX1226" s="4" t="str">
        <f t="shared" si="1932"/>
        <v>AX$1218</v>
      </c>
      <c r="AY1226" s="4" t="str">
        <f t="shared" ref="AY1226:CD1226" si="1933">ADDRESS(ROW(AY1218),COLUMN(AY1218),2)</f>
        <v>AY$1218</v>
      </c>
      <c r="AZ1226" s="4" t="str">
        <f t="shared" si="1933"/>
        <v>AZ$1218</v>
      </c>
      <c r="BA1226" s="4" t="str">
        <f t="shared" si="1933"/>
        <v>BA$1218</v>
      </c>
      <c r="BB1226" s="4" t="str">
        <f t="shared" si="1933"/>
        <v>BB$1218</v>
      </c>
      <c r="BC1226" s="4" t="str">
        <f t="shared" si="1933"/>
        <v>BC$1218</v>
      </c>
      <c r="BD1226" s="4" t="str">
        <f t="shared" si="1933"/>
        <v>BD$1218</v>
      </c>
      <c r="BE1226" s="4" t="str">
        <f t="shared" si="1933"/>
        <v>BE$1218</v>
      </c>
      <c r="BF1226" s="4" t="str">
        <f t="shared" si="1933"/>
        <v>BF$1218</v>
      </c>
      <c r="BG1226" s="4" t="str">
        <f t="shared" si="1933"/>
        <v>BG$1218</v>
      </c>
      <c r="BH1226" s="4" t="str">
        <f t="shared" si="1933"/>
        <v>BH$1218</v>
      </c>
      <c r="BI1226" s="4" t="str">
        <f t="shared" si="1933"/>
        <v>BI$1218</v>
      </c>
      <c r="BJ1226" s="4" t="str">
        <f t="shared" si="1933"/>
        <v>BJ$1218</v>
      </c>
      <c r="BK1226" s="4" t="str">
        <f t="shared" si="1933"/>
        <v>BK$1218</v>
      </c>
      <c r="BL1226" s="4" t="str">
        <f t="shared" si="1933"/>
        <v>BL$1218</v>
      </c>
      <c r="BM1226" s="4" t="str">
        <f t="shared" si="1933"/>
        <v>BM$1218</v>
      </c>
      <c r="BN1226" s="4" t="str">
        <f t="shared" si="1933"/>
        <v>BN$1218</v>
      </c>
      <c r="BO1226" s="4" t="str">
        <f t="shared" si="1933"/>
        <v>BO$1218</v>
      </c>
      <c r="BP1226" s="4" t="str">
        <f t="shared" si="1933"/>
        <v>BP$1218</v>
      </c>
      <c r="BQ1226" s="4" t="str">
        <f t="shared" si="1933"/>
        <v>BQ$1218</v>
      </c>
      <c r="BR1226" s="4" t="str">
        <f t="shared" si="1933"/>
        <v>BR$1218</v>
      </c>
      <c r="BS1226" s="4" t="str">
        <f t="shared" si="1933"/>
        <v>BS$1218</v>
      </c>
      <c r="BT1226" s="4" t="str">
        <f t="shared" si="1933"/>
        <v>BT$1218</v>
      </c>
      <c r="BU1226" s="4" t="str">
        <f t="shared" si="1933"/>
        <v>BU$1218</v>
      </c>
      <c r="BV1226" s="4" t="str">
        <f t="shared" si="1933"/>
        <v>BV$1218</v>
      </c>
      <c r="BW1226" s="4" t="str">
        <f t="shared" si="1933"/>
        <v>BW$1218</v>
      </c>
      <c r="BX1226" s="4" t="str">
        <f t="shared" si="1933"/>
        <v>BX$1218</v>
      </c>
      <c r="BY1226" s="4" t="str">
        <f t="shared" si="1933"/>
        <v>BY$1218</v>
      </c>
      <c r="BZ1226" s="4" t="str">
        <f t="shared" si="1933"/>
        <v>BZ$1218</v>
      </c>
      <c r="CA1226" s="4" t="str">
        <f t="shared" si="1933"/>
        <v>CA$1218</v>
      </c>
      <c r="CB1226" s="4" t="str">
        <f t="shared" si="1933"/>
        <v>CB$1218</v>
      </c>
      <c r="CC1226" s="4" t="str">
        <f t="shared" si="1933"/>
        <v>CC$1218</v>
      </c>
      <c r="CD1226" s="4" t="str">
        <f t="shared" si="1933"/>
        <v>CD$1218</v>
      </c>
      <c r="CE1226" s="4" t="str">
        <f t="shared" ref="CE1226:CL1226" si="1934">ADDRESS(ROW(CE1218),COLUMN(CE1218),2)</f>
        <v>CE$1218</v>
      </c>
      <c r="CF1226" s="4" t="str">
        <f t="shared" si="1934"/>
        <v>CF$1218</v>
      </c>
      <c r="CG1226" s="4" t="str">
        <f t="shared" si="1934"/>
        <v>CG$1218</v>
      </c>
      <c r="CH1226" s="4" t="str">
        <f t="shared" si="1934"/>
        <v>CH$1218</v>
      </c>
      <c r="CI1226" s="4" t="str">
        <f t="shared" si="1934"/>
        <v>CI$1218</v>
      </c>
      <c r="CJ1226" s="4" t="str">
        <f t="shared" si="1934"/>
        <v>CJ$1218</v>
      </c>
      <c r="CK1226" s="4" t="str">
        <f t="shared" si="1934"/>
        <v>CK$1218</v>
      </c>
      <c r="CL1226" s="4" t="str">
        <f t="shared" si="1934"/>
        <v>CL$1218</v>
      </c>
      <c r="CN1226" s="213"/>
      <c r="CO1226" s="4" t="str">
        <f t="shared" ref="CO1226:DL1226" si="1935">ADDRESS(ROW(CO1218),COLUMN(CO1218),2)</f>
        <v>CO$1218</v>
      </c>
      <c r="CP1226" s="4" t="str">
        <f t="shared" si="1935"/>
        <v>CP$1218</v>
      </c>
      <c r="CQ1226" s="4" t="str">
        <f t="shared" si="1935"/>
        <v>CQ$1218</v>
      </c>
      <c r="CR1226" s="4" t="str">
        <f t="shared" si="1935"/>
        <v>CR$1218</v>
      </c>
      <c r="CS1226" s="4" t="str">
        <f t="shared" si="1935"/>
        <v>CS$1218</v>
      </c>
      <c r="CT1226" s="4" t="str">
        <f t="shared" si="1935"/>
        <v>CT$1218</v>
      </c>
      <c r="CU1226" s="4" t="str">
        <f t="shared" si="1935"/>
        <v>CU$1218</v>
      </c>
      <c r="CV1226" s="4" t="str">
        <f t="shared" si="1935"/>
        <v>CV$1218</v>
      </c>
      <c r="CW1226" s="4" t="str">
        <f t="shared" si="1935"/>
        <v>CW$1218</v>
      </c>
      <c r="CX1226" s="4" t="str">
        <f t="shared" si="1935"/>
        <v>CX$1218</v>
      </c>
      <c r="CY1226" s="4" t="str">
        <f t="shared" si="1935"/>
        <v>CY$1218</v>
      </c>
      <c r="CZ1226" s="4" t="str">
        <f t="shared" si="1935"/>
        <v>CZ$1218</v>
      </c>
      <c r="DA1226" s="4" t="str">
        <f t="shared" si="1935"/>
        <v>DA$1218</v>
      </c>
      <c r="DB1226" s="4" t="str">
        <f t="shared" si="1935"/>
        <v>DB$1218</v>
      </c>
      <c r="DC1226" s="4" t="str">
        <f t="shared" si="1935"/>
        <v>DC$1218</v>
      </c>
      <c r="DD1226" s="4" t="str">
        <f t="shared" si="1935"/>
        <v>DD$1218</v>
      </c>
      <c r="DE1226" s="4" t="str">
        <f t="shared" si="1935"/>
        <v>DE$1218</v>
      </c>
      <c r="DF1226" s="4" t="str">
        <f t="shared" si="1935"/>
        <v>DF$1218</v>
      </c>
      <c r="DG1226" s="4" t="str">
        <f t="shared" si="1935"/>
        <v>DG$1218</v>
      </c>
      <c r="DH1226" s="4" t="str">
        <f t="shared" si="1935"/>
        <v>DH$1218</v>
      </c>
      <c r="DI1226" s="4" t="str">
        <f t="shared" si="1935"/>
        <v>DI$1218</v>
      </c>
      <c r="DJ1226" s="4" t="str">
        <f t="shared" si="1935"/>
        <v>DJ$1218</v>
      </c>
      <c r="DK1226" s="4" t="str">
        <f t="shared" si="1935"/>
        <v>DK$1218</v>
      </c>
      <c r="DL1226" s="4" t="str">
        <f t="shared" si="1935"/>
        <v>DL$1218</v>
      </c>
    </row>
    <row r="1227" spans="1:116" x14ac:dyDescent="0.4">
      <c r="B1227" t="s">
        <v>332</v>
      </c>
      <c r="D1227" t="s">
        <v>797</v>
      </c>
      <c r="E1227" s="8" t="str">
        <f t="shared" si="1926"/>
        <v>1227 DCV-S</v>
      </c>
      <c r="G1227" s="8" t="str">
        <f>G1214</f>
        <v>Secondary volume driver</v>
      </c>
      <c r="H1227" s="12"/>
      <c r="I1227" s="60"/>
      <c r="J1227" s="60"/>
      <c r="K1227" s="15"/>
      <c r="L1227" s="15"/>
      <c r="M1227" s="15"/>
      <c r="N1227" s="15"/>
      <c r="O1227" s="15"/>
      <c r="P1227" s="15"/>
      <c r="R1227" s="15"/>
      <c r="S1227" s="215" t="str">
        <f t="shared" ref="S1227:AX1227" si="1936">S1214</f>
        <v>S$19</v>
      </c>
      <c r="T1227" s="215" t="str">
        <f t="shared" si="1936"/>
        <v>T$19</v>
      </c>
      <c r="U1227" s="215" t="str">
        <f t="shared" si="1936"/>
        <v>U$19</v>
      </c>
      <c r="V1227" s="215" t="str">
        <f t="shared" si="1936"/>
        <v>V$19</v>
      </c>
      <c r="W1227" s="215" t="str">
        <f t="shared" si="1936"/>
        <v>W$19</v>
      </c>
      <c r="X1227" s="215" t="str">
        <f t="shared" si="1936"/>
        <v>X$19</v>
      </c>
      <c r="Y1227" s="215" t="str">
        <f t="shared" si="1936"/>
        <v>Y$19</v>
      </c>
      <c r="Z1227" s="215" t="str">
        <f t="shared" si="1936"/>
        <v>Z$19</v>
      </c>
      <c r="AA1227" s="215" t="str">
        <f t="shared" si="1936"/>
        <v>AA$19</v>
      </c>
      <c r="AB1227" s="215" t="str">
        <f t="shared" si="1936"/>
        <v>AB$19</v>
      </c>
      <c r="AC1227" s="215" t="str">
        <f t="shared" si="1936"/>
        <v>AC$19</v>
      </c>
      <c r="AD1227" s="215" t="str">
        <f t="shared" si="1936"/>
        <v>AD$19</v>
      </c>
      <c r="AE1227" s="215" t="str">
        <f t="shared" si="1936"/>
        <v>AE$19</v>
      </c>
      <c r="AF1227" s="215" t="str">
        <f t="shared" si="1936"/>
        <v>AF$19</v>
      </c>
      <c r="AG1227" s="215" t="str">
        <f t="shared" si="1936"/>
        <v>AG$19</v>
      </c>
      <c r="AH1227" s="215" t="str">
        <f t="shared" si="1936"/>
        <v>AH$19</v>
      </c>
      <c r="AI1227" s="215" t="str">
        <f t="shared" si="1936"/>
        <v>AI$19</v>
      </c>
      <c r="AJ1227" s="215" t="str">
        <f t="shared" si="1936"/>
        <v>AJ$19</v>
      </c>
      <c r="AK1227" s="215" t="str">
        <f t="shared" si="1936"/>
        <v>AK$19</v>
      </c>
      <c r="AL1227" s="215" t="str">
        <f t="shared" si="1936"/>
        <v>AL$19</v>
      </c>
      <c r="AM1227" s="215" t="str">
        <f t="shared" si="1936"/>
        <v>AM$19</v>
      </c>
      <c r="AN1227" s="215" t="str">
        <f t="shared" si="1936"/>
        <v>AN$19</v>
      </c>
      <c r="AO1227" s="215" t="str">
        <f t="shared" si="1936"/>
        <v>AO$19</v>
      </c>
      <c r="AP1227" s="215" t="str">
        <f t="shared" si="1936"/>
        <v>AP$19</v>
      </c>
      <c r="AQ1227" s="215" t="str">
        <f t="shared" si="1936"/>
        <v>AQ$19</v>
      </c>
      <c r="AR1227" s="215" t="str">
        <f t="shared" si="1936"/>
        <v>AR$19</v>
      </c>
      <c r="AS1227" s="215" t="str">
        <f t="shared" si="1936"/>
        <v>AS$19</v>
      </c>
      <c r="AT1227" s="215" t="str">
        <f t="shared" si="1936"/>
        <v>AT$19</v>
      </c>
      <c r="AU1227" s="215" t="str">
        <f t="shared" si="1936"/>
        <v>AU$19</v>
      </c>
      <c r="AV1227" s="215" t="str">
        <f t="shared" si="1936"/>
        <v>AV$19</v>
      </c>
      <c r="AW1227" s="215" t="str">
        <f t="shared" si="1936"/>
        <v>AW$19</v>
      </c>
      <c r="AX1227" s="215" t="str">
        <f t="shared" si="1936"/>
        <v>AX$19</v>
      </c>
      <c r="AY1227" s="215" t="str">
        <f t="shared" ref="AY1227:CD1227" si="1937">AY1214</f>
        <v>AY$19</v>
      </c>
      <c r="AZ1227" s="215" t="str">
        <f t="shared" si="1937"/>
        <v>AZ$19</v>
      </c>
      <c r="BA1227" s="215" t="str">
        <f t="shared" si="1937"/>
        <v>BA$19</v>
      </c>
      <c r="BB1227" s="215" t="str">
        <f t="shared" si="1937"/>
        <v>BB$19</v>
      </c>
      <c r="BC1227" s="215" t="str">
        <f t="shared" si="1937"/>
        <v>BC$19</v>
      </c>
      <c r="BD1227" s="215" t="str">
        <f t="shared" si="1937"/>
        <v>BD$19</v>
      </c>
      <c r="BE1227" s="215" t="str">
        <f t="shared" si="1937"/>
        <v>BE$19</v>
      </c>
      <c r="BF1227" s="215" t="str">
        <f t="shared" si="1937"/>
        <v>BF$19</v>
      </c>
      <c r="BG1227" s="215" t="str">
        <f t="shared" si="1937"/>
        <v>BG$19</v>
      </c>
      <c r="BH1227" s="215" t="str">
        <f t="shared" si="1937"/>
        <v>BH$19</v>
      </c>
      <c r="BI1227" s="215" t="str">
        <f t="shared" si="1937"/>
        <v>BI$19</v>
      </c>
      <c r="BJ1227" s="215" t="str">
        <f t="shared" si="1937"/>
        <v>BJ$19</v>
      </c>
      <c r="BK1227" s="215" t="str">
        <f t="shared" si="1937"/>
        <v>BK$19</v>
      </c>
      <c r="BL1227" s="215" t="str">
        <f t="shared" si="1937"/>
        <v>BL$19</v>
      </c>
      <c r="BM1227" s="215" t="str">
        <f t="shared" si="1937"/>
        <v>BM$19</v>
      </c>
      <c r="BN1227" s="215" t="str">
        <f t="shared" si="1937"/>
        <v>BN$19</v>
      </c>
      <c r="BO1227" s="215" t="str">
        <f t="shared" si="1937"/>
        <v>BO$19</v>
      </c>
      <c r="BP1227" s="215" t="str">
        <f t="shared" si="1937"/>
        <v>BP$19</v>
      </c>
      <c r="BQ1227" s="215" t="str">
        <f t="shared" si="1937"/>
        <v>BQ$19</v>
      </c>
      <c r="BR1227" s="215" t="str">
        <f t="shared" si="1937"/>
        <v>BR$19</v>
      </c>
      <c r="BS1227" s="215" t="str">
        <f t="shared" si="1937"/>
        <v>BS$19</v>
      </c>
      <c r="BT1227" s="215" t="str">
        <f t="shared" si="1937"/>
        <v>BT$19</v>
      </c>
      <c r="BU1227" s="215" t="str">
        <f t="shared" si="1937"/>
        <v>BU$19</v>
      </c>
      <c r="BV1227" s="215" t="str">
        <f t="shared" si="1937"/>
        <v>BV$19</v>
      </c>
      <c r="BW1227" s="215" t="str">
        <f t="shared" si="1937"/>
        <v>BW$19</v>
      </c>
      <c r="BX1227" s="215" t="str">
        <f t="shared" si="1937"/>
        <v>BX$19</v>
      </c>
      <c r="BY1227" s="215" t="str">
        <f t="shared" si="1937"/>
        <v>BY$19</v>
      </c>
      <c r="BZ1227" s="215" t="str">
        <f t="shared" si="1937"/>
        <v>BZ$19</v>
      </c>
      <c r="CA1227" s="215" t="str">
        <f t="shared" si="1937"/>
        <v>CA$19</v>
      </c>
      <c r="CB1227" s="215" t="str">
        <f t="shared" si="1937"/>
        <v>CB$19</v>
      </c>
      <c r="CC1227" s="215" t="str">
        <f t="shared" si="1937"/>
        <v>CC$19</v>
      </c>
      <c r="CD1227" s="215" t="str">
        <f t="shared" si="1937"/>
        <v>CD$19</v>
      </c>
      <c r="CE1227" s="215" t="str">
        <f t="shared" ref="CE1227:CL1227" si="1938">CE1214</f>
        <v>CE$19</v>
      </c>
      <c r="CF1227" s="215" t="str">
        <f t="shared" si="1938"/>
        <v>CF$19</v>
      </c>
      <c r="CG1227" s="215" t="str">
        <f t="shared" si="1938"/>
        <v>CG$19</v>
      </c>
      <c r="CH1227" s="215" t="str">
        <f t="shared" si="1938"/>
        <v>CH$19</v>
      </c>
      <c r="CI1227" s="215" t="str">
        <f t="shared" si="1938"/>
        <v>CI$19</v>
      </c>
      <c r="CJ1227" s="215" t="str">
        <f t="shared" si="1938"/>
        <v>CJ$19</v>
      </c>
      <c r="CK1227" s="215" t="str">
        <f t="shared" si="1938"/>
        <v>CK$19</v>
      </c>
      <c r="CL1227" s="215" t="str">
        <f t="shared" si="1938"/>
        <v>CL$19</v>
      </c>
      <c r="CN1227" s="60"/>
      <c r="CO1227" s="215" t="str">
        <f t="shared" ref="CO1227:DL1227" si="1939">CO1214</f>
        <v>CO$19</v>
      </c>
      <c r="CP1227" s="215" t="str">
        <f t="shared" si="1939"/>
        <v>CP$19</v>
      </c>
      <c r="CQ1227" s="215" t="str">
        <f t="shared" si="1939"/>
        <v>CQ$19</v>
      </c>
      <c r="CR1227" s="215" t="str">
        <f t="shared" si="1939"/>
        <v>CR$19</v>
      </c>
      <c r="CS1227" s="215" t="str">
        <f t="shared" si="1939"/>
        <v>CS$19</v>
      </c>
      <c r="CT1227" s="215" t="str">
        <f t="shared" si="1939"/>
        <v>CT$19</v>
      </c>
      <c r="CU1227" s="215" t="str">
        <f t="shared" si="1939"/>
        <v>CU$19</v>
      </c>
      <c r="CV1227" s="215" t="str">
        <f t="shared" si="1939"/>
        <v>CV$19</v>
      </c>
      <c r="CW1227" s="215" t="str">
        <f t="shared" si="1939"/>
        <v>CW$19</v>
      </c>
      <c r="CX1227" s="215" t="str">
        <f t="shared" si="1939"/>
        <v>CX$19</v>
      </c>
      <c r="CY1227" s="215" t="str">
        <f t="shared" si="1939"/>
        <v>CY$19</v>
      </c>
      <c r="CZ1227" s="215" t="str">
        <f t="shared" si="1939"/>
        <v>CZ$19</v>
      </c>
      <c r="DA1227" s="215" t="str">
        <f t="shared" si="1939"/>
        <v>DA$19</v>
      </c>
      <c r="DB1227" s="215" t="str">
        <f t="shared" si="1939"/>
        <v>DB$19</v>
      </c>
      <c r="DC1227" s="215" t="str">
        <f t="shared" si="1939"/>
        <v>DC$19</v>
      </c>
      <c r="DD1227" s="215" t="str">
        <f t="shared" si="1939"/>
        <v>DD$19</v>
      </c>
      <c r="DE1227" s="215" t="str">
        <f t="shared" si="1939"/>
        <v>DE$19</v>
      </c>
      <c r="DF1227" s="215" t="str">
        <f t="shared" si="1939"/>
        <v>DF$19</v>
      </c>
      <c r="DG1227" s="215" t="str">
        <f t="shared" si="1939"/>
        <v>DG$19</v>
      </c>
      <c r="DH1227" s="215" t="str">
        <f t="shared" si="1939"/>
        <v>DH$19</v>
      </c>
      <c r="DI1227" s="215" t="str">
        <f t="shared" si="1939"/>
        <v>DI$19</v>
      </c>
      <c r="DJ1227" s="215" t="str">
        <f t="shared" si="1939"/>
        <v>DJ$19</v>
      </c>
      <c r="DK1227" s="215" t="str">
        <f t="shared" si="1939"/>
        <v>DK$19</v>
      </c>
      <c r="DL1227" s="215" t="str">
        <f t="shared" si="1939"/>
        <v>DL$19</v>
      </c>
    </row>
    <row r="1228" spans="1:116" x14ac:dyDescent="0.4">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c r="CN1228" s="60"/>
      <c r="CO1228" s="76"/>
      <c r="CP1228" s="76"/>
      <c r="CQ1228" s="76"/>
      <c r="CR1228" s="76"/>
      <c r="CS1228" s="76"/>
      <c r="CT1228" s="76"/>
      <c r="CU1228" s="76"/>
      <c r="CV1228" s="76"/>
      <c r="CW1228" s="76"/>
      <c r="CX1228" s="76"/>
      <c r="CY1228" s="76"/>
      <c r="CZ1228" s="76"/>
      <c r="DA1228" s="76"/>
      <c r="DB1228" s="76"/>
      <c r="DC1228" s="76"/>
      <c r="DD1228" s="76"/>
      <c r="DE1228" s="76"/>
      <c r="DF1228" s="76"/>
      <c r="DG1228" s="76"/>
      <c r="DH1228" s="76"/>
      <c r="DI1228" s="76"/>
      <c r="DJ1228" s="76"/>
      <c r="DK1228" s="76"/>
      <c r="DL1228" s="76"/>
    </row>
    <row r="1229" spans="1:116" x14ac:dyDescent="0.4">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c r="CN1229" s="60"/>
      <c r="CO1229" s="76"/>
      <c r="CP1229" s="76"/>
      <c r="CQ1229" s="76"/>
      <c r="CR1229" s="76"/>
      <c r="CS1229" s="76"/>
      <c r="CT1229" s="76"/>
      <c r="CU1229" s="76"/>
      <c r="CV1229" s="76"/>
      <c r="CW1229" s="76"/>
      <c r="CX1229" s="76"/>
      <c r="CY1229" s="76"/>
      <c r="CZ1229" s="76"/>
      <c r="DA1229" s="76"/>
      <c r="DB1229" s="76"/>
      <c r="DC1229" s="76"/>
      <c r="DD1229" s="76"/>
      <c r="DE1229" s="76"/>
      <c r="DF1229" s="76"/>
      <c r="DG1229" s="76"/>
      <c r="DH1229" s="76"/>
      <c r="DI1229" s="76"/>
      <c r="DJ1229" s="76"/>
      <c r="DK1229" s="76"/>
      <c r="DL1229" s="76"/>
    </row>
    <row r="1230" spans="1:116" x14ac:dyDescent="0.4">
      <c r="A1230" s="174"/>
      <c r="E1230" s="8"/>
      <c r="G1230" s="175" t="s">
        <v>490</v>
      </c>
      <c r="H1230" s="193"/>
      <c r="I1230" s="194"/>
      <c r="J1230" s="194"/>
      <c r="K1230" s="195"/>
      <c r="L1230" s="195"/>
      <c r="M1230" s="195"/>
      <c r="N1230" s="195"/>
      <c r="O1230" s="195"/>
      <c r="P1230" s="195"/>
      <c r="R1230" s="195"/>
      <c r="S1230" s="196"/>
      <c r="T1230" s="196"/>
      <c r="U1230" s="196"/>
      <c r="V1230" s="196"/>
      <c r="W1230" s="196"/>
      <c r="X1230" s="196"/>
      <c r="Y1230" s="196"/>
      <c r="Z1230" s="196"/>
      <c r="AA1230" s="196"/>
      <c r="AB1230" s="196"/>
      <c r="AC1230" s="196"/>
      <c r="AD1230" s="196"/>
      <c r="AE1230" s="196"/>
      <c r="AF1230" s="196"/>
      <c r="AG1230" s="196"/>
      <c r="AH1230" s="196"/>
      <c r="AI1230" s="196"/>
      <c r="AJ1230" s="196"/>
      <c r="AK1230" s="196"/>
      <c r="AL1230" s="196"/>
      <c r="AM1230" s="196"/>
      <c r="AN1230" s="196"/>
      <c r="AO1230" s="196"/>
      <c r="AP1230" s="196"/>
      <c r="AQ1230" s="196"/>
      <c r="AR1230" s="196"/>
      <c r="AS1230" s="196"/>
      <c r="AT1230" s="196"/>
      <c r="AU1230" s="196"/>
      <c r="AV1230" s="196"/>
      <c r="AW1230" s="196"/>
      <c r="AX1230" s="196"/>
      <c r="AY1230" s="196"/>
      <c r="AZ1230" s="196"/>
      <c r="BA1230" s="196"/>
      <c r="BB1230" s="196"/>
      <c r="BC1230" s="196"/>
      <c r="BD1230" s="196"/>
      <c r="BE1230" s="196"/>
      <c r="BF1230" s="196"/>
      <c r="BG1230" s="196"/>
      <c r="BH1230" s="196"/>
      <c r="BI1230" s="196"/>
      <c r="BJ1230" s="196"/>
      <c r="BK1230" s="196"/>
      <c r="BL1230" s="196"/>
      <c r="BM1230" s="196"/>
      <c r="BN1230" s="196"/>
      <c r="BO1230" s="196"/>
      <c r="BP1230" s="196"/>
      <c r="BQ1230" s="196"/>
      <c r="BR1230" s="196"/>
      <c r="BS1230" s="196"/>
      <c r="BT1230" s="196"/>
      <c r="BU1230" s="196"/>
      <c r="BV1230" s="196"/>
      <c r="BW1230" s="196"/>
      <c r="BX1230" s="196"/>
      <c r="BY1230" s="196"/>
      <c r="BZ1230" s="196"/>
      <c r="CA1230" s="196"/>
      <c r="CB1230" s="196"/>
      <c r="CC1230" s="196"/>
      <c r="CD1230" s="196"/>
      <c r="CE1230" s="196"/>
      <c r="CF1230" s="196"/>
      <c r="CG1230" s="196"/>
      <c r="CH1230" s="196"/>
      <c r="CI1230" s="196"/>
      <c r="CJ1230" s="196"/>
      <c r="CK1230" s="196"/>
      <c r="CL1230" s="196"/>
      <c r="CN1230" s="194"/>
      <c r="CO1230" s="196"/>
      <c r="CP1230" s="196"/>
      <c r="CQ1230" s="196"/>
      <c r="CR1230" s="196"/>
      <c r="CS1230" s="196"/>
      <c r="CT1230" s="196"/>
      <c r="CU1230" s="196"/>
      <c r="CV1230" s="196"/>
      <c r="CW1230" s="196"/>
      <c r="CX1230" s="196"/>
      <c r="CY1230" s="196"/>
      <c r="CZ1230" s="196"/>
      <c r="DA1230" s="196"/>
      <c r="DB1230" s="196"/>
      <c r="DC1230" s="196"/>
      <c r="DD1230" s="196"/>
      <c r="DE1230" s="196"/>
      <c r="DF1230" s="196"/>
      <c r="DG1230" s="196"/>
      <c r="DH1230" s="196"/>
      <c r="DI1230" s="196"/>
      <c r="DJ1230" s="196"/>
      <c r="DK1230" s="196"/>
      <c r="DL1230" s="196"/>
    </row>
    <row r="1231" spans="1:116" x14ac:dyDescent="0.4">
      <c r="A1231" s="174"/>
      <c r="E1231" s="8"/>
      <c r="G1231" s="175" t="s">
        <v>492</v>
      </c>
      <c r="H1231" s="193"/>
      <c r="I1231" s="194"/>
      <c r="J1231" s="194"/>
      <c r="K1231" s="195"/>
      <c r="L1231" s="195"/>
      <c r="M1231" s="195"/>
      <c r="N1231" s="195"/>
      <c r="O1231" s="195"/>
      <c r="P1231" s="195"/>
      <c r="R1231" s="195"/>
      <c r="S1231" s="196"/>
      <c r="T1231" s="196"/>
      <c r="U1231" s="196"/>
      <c r="V1231" s="196"/>
      <c r="W1231" s="196"/>
      <c r="X1231" s="196"/>
      <c r="Y1231" s="196"/>
      <c r="Z1231" s="196"/>
      <c r="AA1231" s="196"/>
      <c r="AB1231" s="196"/>
      <c r="AC1231" s="196"/>
      <c r="AD1231" s="196"/>
      <c r="AE1231" s="196"/>
      <c r="AF1231" s="196"/>
      <c r="AG1231" s="196"/>
      <c r="AH1231" s="196"/>
      <c r="AI1231" s="196"/>
      <c r="AJ1231" s="196"/>
      <c r="AK1231" s="196"/>
      <c r="AL1231" s="196"/>
      <c r="AM1231" s="196"/>
      <c r="AN1231" s="196"/>
      <c r="AO1231" s="196"/>
      <c r="AP1231" s="196"/>
      <c r="AQ1231" s="196"/>
      <c r="AR1231" s="196"/>
      <c r="AS1231" s="196"/>
      <c r="AT1231" s="196"/>
      <c r="AU1231" s="196"/>
      <c r="AV1231" s="196"/>
      <c r="AW1231" s="196"/>
      <c r="AX1231" s="196"/>
      <c r="AY1231" s="196"/>
      <c r="AZ1231" s="196"/>
      <c r="BA1231" s="196"/>
      <c r="BB1231" s="196"/>
      <c r="BC1231" s="196"/>
      <c r="BD1231" s="196"/>
      <c r="BE1231" s="196"/>
      <c r="BF1231" s="196"/>
      <c r="BG1231" s="196"/>
      <c r="BH1231" s="196"/>
      <c r="BI1231" s="196"/>
      <c r="BJ1231" s="196"/>
      <c r="BK1231" s="196"/>
      <c r="BL1231" s="196"/>
      <c r="BM1231" s="196"/>
      <c r="BN1231" s="196"/>
      <c r="BO1231" s="196"/>
      <c r="BP1231" s="196"/>
      <c r="BQ1231" s="196"/>
      <c r="BR1231" s="196"/>
      <c r="BS1231" s="196"/>
      <c r="BT1231" s="196"/>
      <c r="BU1231" s="196"/>
      <c r="BV1231" s="196"/>
      <c r="BW1231" s="196"/>
      <c r="BX1231" s="196"/>
      <c r="BY1231" s="196"/>
      <c r="BZ1231" s="196"/>
      <c r="CA1231" s="196"/>
      <c r="CB1231" s="196"/>
      <c r="CC1231" s="196"/>
      <c r="CD1231" s="196"/>
      <c r="CE1231" s="196"/>
      <c r="CF1231" s="196"/>
      <c r="CG1231" s="196"/>
      <c r="CH1231" s="196"/>
      <c r="CI1231" s="196"/>
      <c r="CJ1231" s="196"/>
      <c r="CK1231" s="196"/>
      <c r="CL1231" s="196"/>
      <c r="CN1231" s="194"/>
      <c r="CO1231" s="196"/>
      <c r="CP1231" s="196"/>
      <c r="CQ1231" s="196"/>
      <c r="CR1231" s="196"/>
      <c r="CS1231" s="196"/>
      <c r="CT1231" s="196"/>
      <c r="CU1231" s="196"/>
      <c r="CV1231" s="196"/>
      <c r="CW1231" s="196"/>
      <c r="CX1231" s="196"/>
      <c r="CY1231" s="196"/>
      <c r="CZ1231" s="196"/>
      <c r="DA1231" s="196"/>
      <c r="DB1231" s="196"/>
      <c r="DC1231" s="196"/>
      <c r="DD1231" s="196"/>
      <c r="DE1231" s="196"/>
      <c r="DF1231" s="196"/>
      <c r="DG1231" s="196"/>
      <c r="DH1231" s="196"/>
      <c r="DI1231" s="196"/>
      <c r="DJ1231" s="196"/>
      <c r="DK1231" s="196"/>
      <c r="DL1231" s="196"/>
    </row>
    <row r="1232" spans="1:116" x14ac:dyDescent="0.4">
      <c r="A1232" s="174"/>
      <c r="E1232" s="8"/>
      <c r="G1232" s="175" t="s">
        <v>461</v>
      </c>
      <c r="H1232" s="174"/>
      <c r="I1232" s="176"/>
      <c r="J1232" s="176"/>
      <c r="K1232" s="197"/>
      <c r="L1232" s="197"/>
      <c r="M1232" s="197"/>
      <c r="N1232" s="197"/>
      <c r="O1232" s="197"/>
      <c r="P1232" s="197"/>
      <c r="R1232" s="198"/>
      <c r="S1232" s="199" t="str">
        <f t="shared" ref="S1232:AX1232" si="1940">S$20</f>
        <v>S$16</v>
      </c>
      <c r="T1232" s="199" t="str">
        <f t="shared" si="1940"/>
        <v>T$16</v>
      </c>
      <c r="U1232" s="199" t="str">
        <f t="shared" si="1940"/>
        <v>U$16</v>
      </c>
      <c r="V1232" s="199" t="str">
        <f t="shared" si="1940"/>
        <v>V$16</v>
      </c>
      <c r="W1232" s="199" t="str">
        <f t="shared" si="1940"/>
        <v>W$16</v>
      </c>
      <c r="X1232" s="199" t="str">
        <f t="shared" si="1940"/>
        <v>X$16</v>
      </c>
      <c r="Y1232" s="199" t="str">
        <f t="shared" si="1940"/>
        <v>Y$16</v>
      </c>
      <c r="Z1232" s="199" t="str">
        <f t="shared" si="1940"/>
        <v>Z$16</v>
      </c>
      <c r="AA1232" s="199" t="str">
        <f t="shared" si="1940"/>
        <v>AA$16</v>
      </c>
      <c r="AB1232" s="199" t="str">
        <f t="shared" si="1940"/>
        <v>AB$16</v>
      </c>
      <c r="AC1232" s="199" t="str">
        <f t="shared" si="1940"/>
        <v>AC$16</v>
      </c>
      <c r="AD1232" s="199" t="str">
        <f t="shared" si="1940"/>
        <v>AD$16</v>
      </c>
      <c r="AE1232" s="199" t="str">
        <f t="shared" si="1940"/>
        <v>AE$16</v>
      </c>
      <c r="AF1232" s="199" t="str">
        <f t="shared" si="1940"/>
        <v>AF$16</v>
      </c>
      <c r="AG1232" s="199" t="str">
        <f t="shared" si="1940"/>
        <v>AG$16</v>
      </c>
      <c r="AH1232" s="199" t="str">
        <f t="shared" si="1940"/>
        <v>AH$16</v>
      </c>
      <c r="AI1232" s="199" t="str">
        <f t="shared" si="1940"/>
        <v>AI$16</v>
      </c>
      <c r="AJ1232" s="199" t="str">
        <f t="shared" si="1940"/>
        <v>AJ$16</v>
      </c>
      <c r="AK1232" s="199" t="str">
        <f t="shared" si="1940"/>
        <v>AK$16</v>
      </c>
      <c r="AL1232" s="199" t="str">
        <f t="shared" si="1940"/>
        <v>AL$16</v>
      </c>
      <c r="AM1232" s="199" t="str">
        <f t="shared" si="1940"/>
        <v>AM$16</v>
      </c>
      <c r="AN1232" s="199" t="str">
        <f t="shared" si="1940"/>
        <v>AN$16</v>
      </c>
      <c r="AO1232" s="199" t="str">
        <f t="shared" si="1940"/>
        <v>AO$16</v>
      </c>
      <c r="AP1232" s="199" t="str">
        <f t="shared" si="1940"/>
        <v>AP$16</v>
      </c>
      <c r="AQ1232" s="199" t="str">
        <f t="shared" si="1940"/>
        <v>AQ$16</v>
      </c>
      <c r="AR1232" s="199" t="str">
        <f t="shared" si="1940"/>
        <v>AR$16</v>
      </c>
      <c r="AS1232" s="199" t="str">
        <f t="shared" si="1940"/>
        <v>AS$16</v>
      </c>
      <c r="AT1232" s="199" t="str">
        <f t="shared" si="1940"/>
        <v>AT$16</v>
      </c>
      <c r="AU1232" s="199" t="str">
        <f t="shared" si="1940"/>
        <v>AU$16</v>
      </c>
      <c r="AV1232" s="199" t="str">
        <f t="shared" si="1940"/>
        <v>AV$16</v>
      </c>
      <c r="AW1232" s="199" t="str">
        <f t="shared" si="1940"/>
        <v>AW$16</v>
      </c>
      <c r="AX1232" s="199" t="str">
        <f t="shared" si="1940"/>
        <v>AX$16</v>
      </c>
      <c r="AY1232" s="199" t="str">
        <f t="shared" ref="AY1232:CD1232" si="1941">AY$20</f>
        <v>AY$16</v>
      </c>
      <c r="AZ1232" s="199" t="str">
        <f t="shared" si="1941"/>
        <v>AZ$16</v>
      </c>
      <c r="BA1232" s="199" t="str">
        <f t="shared" si="1941"/>
        <v>BA$16</v>
      </c>
      <c r="BB1232" s="199" t="str">
        <f t="shared" si="1941"/>
        <v>BB$16</v>
      </c>
      <c r="BC1232" s="199" t="str">
        <f t="shared" si="1941"/>
        <v>BC$16</v>
      </c>
      <c r="BD1232" s="199" t="str">
        <f t="shared" si="1941"/>
        <v>BD$16</v>
      </c>
      <c r="BE1232" s="199" t="str">
        <f t="shared" si="1941"/>
        <v>BE$16</v>
      </c>
      <c r="BF1232" s="199" t="str">
        <f t="shared" si="1941"/>
        <v>BF$16</v>
      </c>
      <c r="BG1232" s="199" t="str">
        <f t="shared" si="1941"/>
        <v>BG$16</v>
      </c>
      <c r="BH1232" s="199" t="str">
        <f t="shared" si="1941"/>
        <v>BH$16</v>
      </c>
      <c r="BI1232" s="199" t="str">
        <f t="shared" si="1941"/>
        <v>BI$16</v>
      </c>
      <c r="BJ1232" s="199" t="str">
        <f t="shared" si="1941"/>
        <v>BJ$16</v>
      </c>
      <c r="BK1232" s="199" t="str">
        <f t="shared" si="1941"/>
        <v>BK$16</v>
      </c>
      <c r="BL1232" s="199" t="str">
        <f t="shared" si="1941"/>
        <v>BL$16</v>
      </c>
      <c r="BM1232" s="199" t="str">
        <f t="shared" si="1941"/>
        <v>BM$16</v>
      </c>
      <c r="BN1232" s="199" t="str">
        <f t="shared" si="1941"/>
        <v>BN$16</v>
      </c>
      <c r="BO1232" s="199" t="str">
        <f t="shared" si="1941"/>
        <v>BO$16</v>
      </c>
      <c r="BP1232" s="199" t="str">
        <f t="shared" si="1941"/>
        <v>BP$16</v>
      </c>
      <c r="BQ1232" s="199" t="str">
        <f t="shared" si="1941"/>
        <v>BQ$16</v>
      </c>
      <c r="BR1232" s="199" t="str">
        <f t="shared" si="1941"/>
        <v>BR$16</v>
      </c>
      <c r="BS1232" s="199" t="str">
        <f t="shared" si="1941"/>
        <v>BS$16</v>
      </c>
      <c r="BT1232" s="199" t="str">
        <f t="shared" si="1941"/>
        <v>BT$16</v>
      </c>
      <c r="BU1232" s="199" t="str">
        <f t="shared" si="1941"/>
        <v>BU$16</v>
      </c>
      <c r="BV1232" s="199" t="str">
        <f t="shared" si="1941"/>
        <v>BV$16</v>
      </c>
      <c r="BW1232" s="199" t="str">
        <f t="shared" si="1941"/>
        <v>BW$16</v>
      </c>
      <c r="BX1232" s="199" t="str">
        <f t="shared" si="1941"/>
        <v>BX$16</v>
      </c>
      <c r="BY1232" s="199" t="str">
        <f t="shared" si="1941"/>
        <v>BY$16</v>
      </c>
      <c r="BZ1232" s="199" t="str">
        <f t="shared" si="1941"/>
        <v>BZ$16</v>
      </c>
      <c r="CA1232" s="199" t="str">
        <f t="shared" si="1941"/>
        <v>CA$16</v>
      </c>
      <c r="CB1232" s="199" t="str">
        <f t="shared" si="1941"/>
        <v>CB$16</v>
      </c>
      <c r="CC1232" s="199" t="str">
        <f t="shared" si="1941"/>
        <v>CC$16</v>
      </c>
      <c r="CD1232" s="199" t="str">
        <f t="shared" si="1941"/>
        <v>CD$16</v>
      </c>
      <c r="CE1232" s="199" t="str">
        <f t="shared" ref="CE1232:CL1232" si="1942">CE$20</f>
        <v>CE$16</v>
      </c>
      <c r="CF1232" s="199" t="str">
        <f t="shared" si="1942"/>
        <v>CF$16</v>
      </c>
      <c r="CG1232" s="199" t="str">
        <f t="shared" si="1942"/>
        <v>CG$16</v>
      </c>
      <c r="CH1232" s="199" t="str">
        <f t="shared" si="1942"/>
        <v>CH$16</v>
      </c>
      <c r="CI1232" s="199" t="str">
        <f t="shared" si="1942"/>
        <v>CI$16</v>
      </c>
      <c r="CJ1232" s="199" t="str">
        <f t="shared" si="1942"/>
        <v>CJ$16</v>
      </c>
      <c r="CK1232" s="199" t="str">
        <f t="shared" si="1942"/>
        <v>CK$16</v>
      </c>
      <c r="CL1232" s="199" t="str">
        <f t="shared" si="1942"/>
        <v>CL$16</v>
      </c>
      <c r="CN1232" s="176"/>
      <c r="CO1232" s="199" t="str">
        <f t="shared" ref="CO1232:DL1232" si="1943">CO$20</f>
        <v>CO$16</v>
      </c>
      <c r="CP1232" s="199" t="str">
        <f t="shared" si="1943"/>
        <v>CP$16</v>
      </c>
      <c r="CQ1232" s="199" t="str">
        <f t="shared" si="1943"/>
        <v>CQ$16</v>
      </c>
      <c r="CR1232" s="199" t="str">
        <f t="shared" si="1943"/>
        <v>CR$16</v>
      </c>
      <c r="CS1232" s="199" t="str">
        <f t="shared" si="1943"/>
        <v>CS$16</v>
      </c>
      <c r="CT1232" s="199" t="str">
        <f t="shared" si="1943"/>
        <v>CT$16</v>
      </c>
      <c r="CU1232" s="199" t="str">
        <f t="shared" si="1943"/>
        <v>CU$16</v>
      </c>
      <c r="CV1232" s="199" t="str">
        <f t="shared" si="1943"/>
        <v>CV$16</v>
      </c>
      <c r="CW1232" s="199" t="str">
        <f t="shared" si="1943"/>
        <v>CW$16</v>
      </c>
      <c r="CX1232" s="199" t="str">
        <f t="shared" si="1943"/>
        <v>CX$16</v>
      </c>
      <c r="CY1232" s="199" t="str">
        <f t="shared" si="1943"/>
        <v>CY$16</v>
      </c>
      <c r="CZ1232" s="199" t="str">
        <f t="shared" si="1943"/>
        <v>CZ$16</v>
      </c>
      <c r="DA1232" s="199" t="str">
        <f t="shared" si="1943"/>
        <v>DA$16</v>
      </c>
      <c r="DB1232" s="199" t="str">
        <f t="shared" si="1943"/>
        <v>DB$16</v>
      </c>
      <c r="DC1232" s="199" t="str">
        <f t="shared" si="1943"/>
        <v>DC$16</v>
      </c>
      <c r="DD1232" s="199" t="str">
        <f t="shared" si="1943"/>
        <v>DD$16</v>
      </c>
      <c r="DE1232" s="199" t="str">
        <f t="shared" si="1943"/>
        <v>DE$16</v>
      </c>
      <c r="DF1232" s="199" t="str">
        <f t="shared" si="1943"/>
        <v>DF$16</v>
      </c>
      <c r="DG1232" s="199" t="str">
        <f t="shared" si="1943"/>
        <v>DG$16</v>
      </c>
      <c r="DH1232" s="199" t="str">
        <f t="shared" si="1943"/>
        <v>DH$16</v>
      </c>
      <c r="DI1232" s="199" t="str">
        <f t="shared" si="1943"/>
        <v>DI$16</v>
      </c>
      <c r="DJ1232" s="199" t="str">
        <f t="shared" si="1943"/>
        <v>DJ$16</v>
      </c>
      <c r="DK1232" s="199" t="str">
        <f t="shared" si="1943"/>
        <v>DK$16</v>
      </c>
      <c r="DL1232" s="199" t="str">
        <f t="shared" si="1943"/>
        <v>DL$16</v>
      </c>
    </row>
    <row r="1233" spans="1:116" x14ac:dyDescent="0.4">
      <c r="A1233" s="174"/>
      <c r="E1233" s="8"/>
      <c r="G1233" s="175" t="s">
        <v>462</v>
      </c>
      <c r="H1233" s="174"/>
      <c r="I1233" s="176"/>
      <c r="J1233" s="176"/>
      <c r="K1233" s="197"/>
      <c r="L1233" s="197"/>
      <c r="M1233" s="197"/>
      <c r="N1233" s="197"/>
      <c r="O1233" s="197"/>
      <c r="P1233" s="197"/>
      <c r="R1233" s="198"/>
      <c r="S1233" s="199" t="str">
        <f t="shared" ref="S1233:AX1233" si="1944">S$21</f>
        <v>S$17</v>
      </c>
      <c r="T1233" s="199" t="str">
        <f t="shared" si="1944"/>
        <v>T$17</v>
      </c>
      <c r="U1233" s="199" t="str">
        <f t="shared" si="1944"/>
        <v>U$17</v>
      </c>
      <c r="V1233" s="199" t="str">
        <f t="shared" si="1944"/>
        <v>V$17</v>
      </c>
      <c r="W1233" s="199" t="str">
        <f t="shared" si="1944"/>
        <v>W$17</v>
      </c>
      <c r="X1233" s="199" t="str">
        <f t="shared" si="1944"/>
        <v>X$17</v>
      </c>
      <c r="Y1233" s="199" t="str">
        <f t="shared" si="1944"/>
        <v>Y$17</v>
      </c>
      <c r="Z1233" s="199" t="str">
        <f t="shared" si="1944"/>
        <v>Z$17</v>
      </c>
      <c r="AA1233" s="199" t="str">
        <f t="shared" si="1944"/>
        <v>AA$17</v>
      </c>
      <c r="AB1233" s="199" t="str">
        <f t="shared" si="1944"/>
        <v>AB$17</v>
      </c>
      <c r="AC1233" s="199" t="str">
        <f t="shared" si="1944"/>
        <v>AC$17</v>
      </c>
      <c r="AD1233" s="199" t="str">
        <f t="shared" si="1944"/>
        <v>AD$17</v>
      </c>
      <c r="AE1233" s="199" t="str">
        <f t="shared" si="1944"/>
        <v>AE$17</v>
      </c>
      <c r="AF1233" s="199" t="str">
        <f t="shared" si="1944"/>
        <v>AF$17</v>
      </c>
      <c r="AG1233" s="199" t="str">
        <f t="shared" si="1944"/>
        <v>AG$17</v>
      </c>
      <c r="AH1233" s="199" t="str">
        <f t="shared" si="1944"/>
        <v>AH$17</v>
      </c>
      <c r="AI1233" s="199" t="str">
        <f t="shared" si="1944"/>
        <v>AI$17</v>
      </c>
      <c r="AJ1233" s="199" t="str">
        <f t="shared" si="1944"/>
        <v>AJ$17</v>
      </c>
      <c r="AK1233" s="199" t="str">
        <f t="shared" si="1944"/>
        <v>AK$17</v>
      </c>
      <c r="AL1233" s="199" t="str">
        <f t="shared" si="1944"/>
        <v>AL$17</v>
      </c>
      <c r="AM1233" s="199" t="str">
        <f t="shared" si="1944"/>
        <v>AM$17</v>
      </c>
      <c r="AN1233" s="199" t="str">
        <f t="shared" si="1944"/>
        <v>AN$17</v>
      </c>
      <c r="AO1233" s="199" t="str">
        <f t="shared" si="1944"/>
        <v>AO$17</v>
      </c>
      <c r="AP1233" s="199" t="str">
        <f t="shared" si="1944"/>
        <v>AP$17</v>
      </c>
      <c r="AQ1233" s="199" t="str">
        <f t="shared" si="1944"/>
        <v>AQ$17</v>
      </c>
      <c r="AR1233" s="199" t="str">
        <f t="shared" si="1944"/>
        <v>AR$17</v>
      </c>
      <c r="AS1233" s="199" t="str">
        <f t="shared" si="1944"/>
        <v>AS$17</v>
      </c>
      <c r="AT1233" s="199" t="str">
        <f t="shared" si="1944"/>
        <v>AT$17</v>
      </c>
      <c r="AU1233" s="199" t="str">
        <f t="shared" si="1944"/>
        <v>AU$17</v>
      </c>
      <c r="AV1233" s="199" t="str">
        <f t="shared" si="1944"/>
        <v>AV$17</v>
      </c>
      <c r="AW1233" s="199" t="str">
        <f t="shared" si="1944"/>
        <v>AW$17</v>
      </c>
      <c r="AX1233" s="199" t="str">
        <f t="shared" si="1944"/>
        <v>AX$17</v>
      </c>
      <c r="AY1233" s="199" t="str">
        <f t="shared" ref="AY1233:CD1233" si="1945">AY$21</f>
        <v>AY$17</v>
      </c>
      <c r="AZ1233" s="199" t="str">
        <f t="shared" si="1945"/>
        <v>AZ$17</v>
      </c>
      <c r="BA1233" s="199" t="str">
        <f t="shared" si="1945"/>
        <v>BA$17</v>
      </c>
      <c r="BB1233" s="199" t="str">
        <f t="shared" si="1945"/>
        <v>BB$17</v>
      </c>
      <c r="BC1233" s="199" t="str">
        <f t="shared" si="1945"/>
        <v>BC$17</v>
      </c>
      <c r="BD1233" s="199" t="str">
        <f t="shared" si="1945"/>
        <v>BD$17</v>
      </c>
      <c r="BE1233" s="199" t="str">
        <f t="shared" si="1945"/>
        <v>BE$17</v>
      </c>
      <c r="BF1233" s="199" t="str">
        <f t="shared" si="1945"/>
        <v>BF$17</v>
      </c>
      <c r="BG1233" s="199" t="str">
        <f t="shared" si="1945"/>
        <v>BG$17</v>
      </c>
      <c r="BH1233" s="199" t="str">
        <f t="shared" si="1945"/>
        <v>BH$17</v>
      </c>
      <c r="BI1233" s="199" t="str">
        <f t="shared" si="1945"/>
        <v>BI$17</v>
      </c>
      <c r="BJ1233" s="199" t="str">
        <f t="shared" si="1945"/>
        <v>BJ$17</v>
      </c>
      <c r="BK1233" s="199" t="str">
        <f t="shared" si="1945"/>
        <v>BK$17</v>
      </c>
      <c r="BL1233" s="199" t="str">
        <f t="shared" si="1945"/>
        <v>BL$17</v>
      </c>
      <c r="BM1233" s="199" t="str">
        <f t="shared" si="1945"/>
        <v>BM$17</v>
      </c>
      <c r="BN1233" s="199" t="str">
        <f t="shared" si="1945"/>
        <v>BN$17</v>
      </c>
      <c r="BO1233" s="199" t="str">
        <f t="shared" si="1945"/>
        <v>BO$17</v>
      </c>
      <c r="BP1233" s="199" t="str">
        <f t="shared" si="1945"/>
        <v>BP$17</v>
      </c>
      <c r="BQ1233" s="199" t="str">
        <f t="shared" si="1945"/>
        <v>BQ$17</v>
      </c>
      <c r="BR1233" s="199" t="str">
        <f t="shared" si="1945"/>
        <v>BR$17</v>
      </c>
      <c r="BS1233" s="199" t="str">
        <f t="shared" si="1945"/>
        <v>BS$17</v>
      </c>
      <c r="BT1233" s="199" t="str">
        <f t="shared" si="1945"/>
        <v>BT$17</v>
      </c>
      <c r="BU1233" s="199" t="str">
        <f t="shared" si="1945"/>
        <v>BU$17</v>
      </c>
      <c r="BV1233" s="199" t="str">
        <f t="shared" si="1945"/>
        <v>BV$17</v>
      </c>
      <c r="BW1233" s="199" t="str">
        <f t="shared" si="1945"/>
        <v>BW$17</v>
      </c>
      <c r="BX1233" s="199" t="str">
        <f t="shared" si="1945"/>
        <v>BX$17</v>
      </c>
      <c r="BY1233" s="199" t="str">
        <f t="shared" si="1945"/>
        <v>BY$17</v>
      </c>
      <c r="BZ1233" s="199" t="str">
        <f t="shared" si="1945"/>
        <v>BZ$17</v>
      </c>
      <c r="CA1233" s="199" t="str">
        <f t="shared" si="1945"/>
        <v>CA$17</v>
      </c>
      <c r="CB1233" s="199" t="str">
        <f t="shared" si="1945"/>
        <v>CB$17</v>
      </c>
      <c r="CC1233" s="199" t="str">
        <f t="shared" si="1945"/>
        <v>CC$17</v>
      </c>
      <c r="CD1233" s="199" t="str">
        <f t="shared" si="1945"/>
        <v>CD$17</v>
      </c>
      <c r="CE1233" s="199" t="str">
        <f t="shared" ref="CE1233:CL1233" si="1946">CE$21</f>
        <v>CE$17</v>
      </c>
      <c r="CF1233" s="199" t="str">
        <f t="shared" si="1946"/>
        <v>CF$17</v>
      </c>
      <c r="CG1233" s="199" t="str">
        <f t="shared" si="1946"/>
        <v>CG$17</v>
      </c>
      <c r="CH1233" s="199" t="str">
        <f t="shared" si="1946"/>
        <v>CH$17</v>
      </c>
      <c r="CI1233" s="199" t="str">
        <f t="shared" si="1946"/>
        <v>CI$17</v>
      </c>
      <c r="CJ1233" s="199" t="str">
        <f t="shared" si="1946"/>
        <v>CJ$17</v>
      </c>
      <c r="CK1233" s="199" t="str">
        <f t="shared" si="1946"/>
        <v>CK$17</v>
      </c>
      <c r="CL1233" s="199" t="str">
        <f t="shared" si="1946"/>
        <v>CL$17</v>
      </c>
      <c r="CN1233" s="176"/>
      <c r="CO1233" s="199" t="str">
        <f t="shared" ref="CO1233:DL1233" si="1947">CO$21</f>
        <v>CO$17</v>
      </c>
      <c r="CP1233" s="199" t="str">
        <f t="shared" si="1947"/>
        <v>CP$17</v>
      </c>
      <c r="CQ1233" s="199" t="str">
        <f t="shared" si="1947"/>
        <v>CQ$17</v>
      </c>
      <c r="CR1233" s="199" t="str">
        <f t="shared" si="1947"/>
        <v>CR$17</v>
      </c>
      <c r="CS1233" s="199" t="str">
        <f t="shared" si="1947"/>
        <v>CS$17</v>
      </c>
      <c r="CT1233" s="199" t="str">
        <f t="shared" si="1947"/>
        <v>CT$17</v>
      </c>
      <c r="CU1233" s="199" t="str">
        <f t="shared" si="1947"/>
        <v>CU$17</v>
      </c>
      <c r="CV1233" s="199" t="str">
        <f t="shared" si="1947"/>
        <v>CV$17</v>
      </c>
      <c r="CW1233" s="199" t="str">
        <f t="shared" si="1947"/>
        <v>CW$17</v>
      </c>
      <c r="CX1233" s="199" t="str">
        <f t="shared" si="1947"/>
        <v>CX$17</v>
      </c>
      <c r="CY1233" s="199" t="str">
        <f t="shared" si="1947"/>
        <v>CY$17</v>
      </c>
      <c r="CZ1233" s="199" t="str">
        <f t="shared" si="1947"/>
        <v>CZ$17</v>
      </c>
      <c r="DA1233" s="199" t="str">
        <f t="shared" si="1947"/>
        <v>DA$17</v>
      </c>
      <c r="DB1233" s="199" t="str">
        <f t="shared" si="1947"/>
        <v>DB$17</v>
      </c>
      <c r="DC1233" s="199" t="str">
        <f t="shared" si="1947"/>
        <v>DC$17</v>
      </c>
      <c r="DD1233" s="199" t="str">
        <f t="shared" si="1947"/>
        <v>DD$17</v>
      </c>
      <c r="DE1233" s="199" t="str">
        <f t="shared" si="1947"/>
        <v>DE$17</v>
      </c>
      <c r="DF1233" s="199" t="str">
        <f t="shared" si="1947"/>
        <v>DF$17</v>
      </c>
      <c r="DG1233" s="199" t="str">
        <f t="shared" si="1947"/>
        <v>DG$17</v>
      </c>
      <c r="DH1233" s="199" t="str">
        <f t="shared" si="1947"/>
        <v>DH$17</v>
      </c>
      <c r="DI1233" s="199" t="str">
        <f t="shared" si="1947"/>
        <v>DI$17</v>
      </c>
      <c r="DJ1233" s="199" t="str">
        <f t="shared" si="1947"/>
        <v>DJ$17</v>
      </c>
      <c r="DK1233" s="199" t="str">
        <f t="shared" si="1947"/>
        <v>DK$17</v>
      </c>
      <c r="DL1233" s="199" t="str">
        <f t="shared" si="1947"/>
        <v>DL$17</v>
      </c>
    </row>
    <row r="1234" spans="1:116" x14ac:dyDescent="0.4">
      <c r="A1234" s="174"/>
      <c r="E1234" s="8"/>
      <c r="G1234" s="175" t="s">
        <v>491</v>
      </c>
      <c r="H1234" s="200"/>
      <c r="I1234" s="201"/>
      <c r="J1234" s="201"/>
      <c r="K1234" s="202"/>
      <c r="L1234" s="202"/>
      <c r="M1234" s="202"/>
      <c r="N1234" s="202"/>
      <c r="O1234" s="202"/>
      <c r="P1234" s="202"/>
      <c r="R1234" s="202"/>
      <c r="S1234" s="174"/>
      <c r="T1234" s="174"/>
      <c r="U1234" s="174"/>
      <c r="V1234" s="174"/>
      <c r="W1234" s="174"/>
      <c r="X1234" s="174"/>
      <c r="Y1234" s="174"/>
      <c r="Z1234" s="174"/>
      <c r="AA1234" s="174"/>
      <c r="AB1234" s="174"/>
      <c r="AC1234" s="174"/>
      <c r="AD1234" s="174"/>
      <c r="AE1234" s="174"/>
      <c r="AF1234" s="174"/>
      <c r="AG1234" s="174"/>
      <c r="AH1234" s="174"/>
      <c r="AI1234" s="174"/>
      <c r="AJ1234" s="174"/>
      <c r="AK1234" s="174"/>
      <c r="AL1234" s="174"/>
      <c r="AM1234" s="174"/>
      <c r="AN1234" s="174"/>
      <c r="AO1234" s="174"/>
      <c r="AP1234" s="174"/>
      <c r="AQ1234" s="174"/>
      <c r="AR1234" s="174"/>
      <c r="AS1234" s="174"/>
      <c r="AT1234" s="174"/>
      <c r="AU1234" s="174"/>
      <c r="AV1234" s="174"/>
      <c r="AW1234" s="174"/>
      <c r="AX1234" s="174"/>
      <c r="AY1234" s="174"/>
      <c r="AZ1234" s="174"/>
      <c r="BA1234" s="174"/>
      <c r="BB1234" s="174"/>
      <c r="BC1234" s="174"/>
      <c r="BD1234" s="174"/>
      <c r="BE1234" s="174"/>
      <c r="BF1234" s="174"/>
      <c r="BG1234" s="174"/>
      <c r="BH1234" s="174"/>
      <c r="BI1234" s="174"/>
      <c r="BJ1234" s="174"/>
      <c r="BK1234" s="174"/>
      <c r="BL1234" s="174"/>
      <c r="BM1234" s="174"/>
      <c r="BN1234" s="174"/>
      <c r="BO1234" s="174"/>
      <c r="BP1234" s="174"/>
      <c r="BQ1234" s="174"/>
      <c r="BR1234" s="174"/>
      <c r="BS1234" s="174"/>
      <c r="BT1234" s="174"/>
      <c r="BU1234" s="174"/>
      <c r="BV1234" s="174"/>
      <c r="BW1234" s="174"/>
      <c r="BX1234" s="174"/>
      <c r="BY1234" s="174"/>
      <c r="BZ1234" s="174"/>
      <c r="CA1234" s="174"/>
      <c r="CB1234" s="174"/>
      <c r="CC1234" s="174"/>
      <c r="CD1234" s="174"/>
      <c r="CE1234" s="174"/>
      <c r="CF1234" s="174"/>
      <c r="CG1234" s="174"/>
      <c r="CH1234" s="174"/>
      <c r="CI1234" s="174"/>
      <c r="CJ1234" s="174"/>
      <c r="CK1234" s="174"/>
      <c r="CL1234" s="174"/>
      <c r="CN1234" s="201"/>
      <c r="CO1234" s="174"/>
      <c r="CP1234" s="174"/>
      <c r="CQ1234" s="174"/>
      <c r="CR1234" s="174"/>
      <c r="CS1234" s="174"/>
      <c r="CT1234" s="174"/>
      <c r="CU1234" s="174"/>
      <c r="CV1234" s="174"/>
      <c r="CW1234" s="174"/>
      <c r="CX1234" s="174"/>
      <c r="CY1234" s="174"/>
      <c r="CZ1234" s="174"/>
      <c r="DA1234" s="174"/>
      <c r="DB1234" s="174"/>
      <c r="DC1234" s="174"/>
      <c r="DD1234" s="174"/>
      <c r="DE1234" s="174"/>
      <c r="DF1234" s="174"/>
      <c r="DG1234" s="174"/>
      <c r="DH1234" s="174"/>
      <c r="DI1234" s="174"/>
      <c r="DJ1234" s="174"/>
      <c r="DK1234" s="174"/>
      <c r="DL1234" s="174"/>
    </row>
    <row r="1235" spans="1:116" x14ac:dyDescent="0.4">
      <c r="A1235" s="174"/>
      <c r="E1235" s="8"/>
      <c r="G1235" s="175" t="s">
        <v>505</v>
      </c>
      <c r="H1235" s="200"/>
      <c r="I1235" s="201"/>
      <c r="J1235" s="201"/>
      <c r="K1235" s="202"/>
      <c r="L1235" s="202"/>
      <c r="M1235" s="202"/>
      <c r="N1235" s="202"/>
      <c r="O1235" s="202"/>
      <c r="P1235" s="202"/>
      <c r="R1235" s="202"/>
      <c r="S1235" s="190"/>
      <c r="T1235" s="190"/>
      <c r="U1235" s="190"/>
      <c r="V1235" s="190"/>
      <c r="W1235" s="190"/>
      <c r="X1235" s="190"/>
      <c r="Y1235" s="190"/>
      <c r="Z1235" s="190"/>
      <c r="AA1235" s="190"/>
      <c r="AB1235" s="190"/>
      <c r="AC1235" s="190"/>
      <c r="AD1235" s="190"/>
      <c r="AE1235" s="190"/>
      <c r="AF1235" s="190"/>
      <c r="AG1235" s="190"/>
      <c r="AH1235" s="190"/>
      <c r="AI1235" s="190"/>
      <c r="AJ1235" s="190"/>
      <c r="AK1235" s="190"/>
      <c r="AL1235" s="190"/>
      <c r="AM1235" s="190"/>
      <c r="AN1235" s="190"/>
      <c r="AO1235" s="190"/>
      <c r="AP1235" s="190"/>
      <c r="AQ1235" s="190"/>
      <c r="AR1235" s="190"/>
      <c r="AS1235" s="190"/>
      <c r="AT1235" s="190"/>
      <c r="AU1235" s="190"/>
      <c r="AV1235" s="190"/>
      <c r="AW1235" s="190"/>
      <c r="AX1235" s="190"/>
      <c r="AY1235" s="190"/>
      <c r="AZ1235" s="190"/>
      <c r="BA1235" s="190"/>
      <c r="BB1235" s="190"/>
      <c r="BC1235" s="190"/>
      <c r="BD1235" s="190"/>
      <c r="BE1235" s="190"/>
      <c r="BF1235" s="190"/>
      <c r="BG1235" s="190"/>
      <c r="BH1235" s="190"/>
      <c r="BI1235" s="190"/>
      <c r="BJ1235" s="190"/>
      <c r="BK1235" s="190"/>
      <c r="BL1235" s="190"/>
      <c r="BM1235" s="190"/>
      <c r="BN1235" s="190"/>
      <c r="BO1235" s="190"/>
      <c r="BP1235" s="190"/>
      <c r="BQ1235" s="190"/>
      <c r="BR1235" s="190"/>
      <c r="BS1235" s="190"/>
      <c r="BT1235" s="190"/>
      <c r="BU1235" s="190"/>
      <c r="BV1235" s="190"/>
      <c r="BW1235" s="190"/>
      <c r="BX1235" s="190"/>
      <c r="BY1235" s="190"/>
      <c r="BZ1235" s="190"/>
      <c r="CA1235" s="190"/>
      <c r="CB1235" s="190"/>
      <c r="CC1235" s="190"/>
      <c r="CD1235" s="190"/>
      <c r="CE1235" s="190"/>
      <c r="CF1235" s="190"/>
      <c r="CG1235" s="190"/>
      <c r="CH1235" s="190"/>
      <c r="CI1235" s="190"/>
      <c r="CJ1235" s="190"/>
      <c r="CK1235" s="190"/>
      <c r="CL1235" s="190"/>
      <c r="CN1235" s="201"/>
      <c r="CO1235" s="190"/>
      <c r="CP1235" s="190"/>
      <c r="CQ1235" s="190"/>
      <c r="CR1235" s="190"/>
      <c r="CS1235" s="190"/>
      <c r="CT1235" s="190"/>
      <c r="CU1235" s="190"/>
      <c r="CV1235" s="190"/>
      <c r="CW1235" s="190"/>
      <c r="CX1235" s="190"/>
      <c r="CY1235" s="190"/>
      <c r="CZ1235" s="190"/>
      <c r="DA1235" s="190"/>
      <c r="DB1235" s="190"/>
      <c r="DC1235" s="190"/>
      <c r="DD1235" s="190"/>
      <c r="DE1235" s="190"/>
      <c r="DF1235" s="190"/>
      <c r="DG1235" s="190"/>
      <c r="DH1235" s="190"/>
      <c r="DI1235" s="190"/>
      <c r="DJ1235" s="190"/>
      <c r="DK1235" s="190"/>
      <c r="DL1235" s="190"/>
    </row>
    <row r="1236" spans="1:116" x14ac:dyDescent="0.4">
      <c r="A1236" s="174"/>
      <c r="E1236" s="8"/>
      <c r="G1236" s="175" t="s">
        <v>463</v>
      </c>
      <c r="H1236" s="200"/>
      <c r="I1236" s="201"/>
      <c r="J1236" s="201"/>
      <c r="K1236" s="202"/>
      <c r="L1236" s="202"/>
      <c r="M1236" s="202"/>
      <c r="N1236" s="202"/>
      <c r="O1236" s="202"/>
      <c r="P1236" s="202"/>
      <c r="R1236" s="202"/>
      <c r="S1236" s="190" t="str">
        <f t="shared" ref="S1236:AX1236" si="1948">S$22</f>
        <v>S$18</v>
      </c>
      <c r="T1236" s="190" t="str">
        <f t="shared" si="1948"/>
        <v>T$18</v>
      </c>
      <c r="U1236" s="190" t="str">
        <f t="shared" si="1948"/>
        <v>U$18</v>
      </c>
      <c r="V1236" s="190" t="str">
        <f t="shared" si="1948"/>
        <v>V$18</v>
      </c>
      <c r="W1236" s="190" t="str">
        <f t="shared" si="1948"/>
        <v>W$18</v>
      </c>
      <c r="X1236" s="190" t="str">
        <f t="shared" si="1948"/>
        <v>X$18</v>
      </c>
      <c r="Y1236" s="190" t="str">
        <f t="shared" si="1948"/>
        <v>Y$18</v>
      </c>
      <c r="Z1236" s="190" t="str">
        <f t="shared" si="1948"/>
        <v>Z$18</v>
      </c>
      <c r="AA1236" s="190" t="str">
        <f t="shared" si="1948"/>
        <v>AA$18</v>
      </c>
      <c r="AB1236" s="190" t="str">
        <f t="shared" si="1948"/>
        <v>AB$18</v>
      </c>
      <c r="AC1236" s="190" t="str">
        <f t="shared" si="1948"/>
        <v>AC$18</v>
      </c>
      <c r="AD1236" s="190" t="str">
        <f t="shared" si="1948"/>
        <v>AD$18</v>
      </c>
      <c r="AE1236" s="190" t="str">
        <f t="shared" si="1948"/>
        <v>AE$18</v>
      </c>
      <c r="AF1236" s="190" t="str">
        <f t="shared" si="1948"/>
        <v>AF$18</v>
      </c>
      <c r="AG1236" s="190" t="str">
        <f t="shared" si="1948"/>
        <v>AG$18</v>
      </c>
      <c r="AH1236" s="190" t="str">
        <f t="shared" si="1948"/>
        <v>AH$18</v>
      </c>
      <c r="AI1236" s="190" t="str">
        <f t="shared" si="1948"/>
        <v>AI$18</v>
      </c>
      <c r="AJ1236" s="190" t="str">
        <f t="shared" si="1948"/>
        <v>AJ$18</v>
      </c>
      <c r="AK1236" s="190" t="str">
        <f t="shared" si="1948"/>
        <v>AK$18</v>
      </c>
      <c r="AL1236" s="190" t="str">
        <f t="shared" si="1948"/>
        <v>AL$18</v>
      </c>
      <c r="AM1236" s="190" t="str">
        <f t="shared" si="1948"/>
        <v>AM$18</v>
      </c>
      <c r="AN1236" s="190" t="str">
        <f t="shared" si="1948"/>
        <v>AN$18</v>
      </c>
      <c r="AO1236" s="190" t="str">
        <f t="shared" si="1948"/>
        <v>AO$18</v>
      </c>
      <c r="AP1236" s="190" t="str">
        <f t="shared" si="1948"/>
        <v>AP$18</v>
      </c>
      <c r="AQ1236" s="190" t="str">
        <f t="shared" si="1948"/>
        <v>AQ$18</v>
      </c>
      <c r="AR1236" s="190" t="str">
        <f t="shared" si="1948"/>
        <v>AR$18</v>
      </c>
      <c r="AS1236" s="190" t="str">
        <f t="shared" si="1948"/>
        <v>AS$18</v>
      </c>
      <c r="AT1236" s="190" t="str">
        <f t="shared" si="1948"/>
        <v>AT$18</v>
      </c>
      <c r="AU1236" s="190" t="str">
        <f t="shared" si="1948"/>
        <v>AU$18</v>
      </c>
      <c r="AV1236" s="190" t="str">
        <f t="shared" si="1948"/>
        <v>AV$18</v>
      </c>
      <c r="AW1236" s="190" t="str">
        <f t="shared" si="1948"/>
        <v>AW$18</v>
      </c>
      <c r="AX1236" s="190" t="str">
        <f t="shared" si="1948"/>
        <v>AX$18</v>
      </c>
      <c r="AY1236" s="190" t="str">
        <f t="shared" ref="AY1236:CD1236" si="1949">AY$22</f>
        <v>AY$18</v>
      </c>
      <c r="AZ1236" s="190" t="str">
        <f t="shared" si="1949"/>
        <v>AZ$18</v>
      </c>
      <c r="BA1236" s="190" t="str">
        <f t="shared" si="1949"/>
        <v>BA$18</v>
      </c>
      <c r="BB1236" s="190" t="str">
        <f t="shared" si="1949"/>
        <v>BB$18</v>
      </c>
      <c r="BC1236" s="190" t="str">
        <f t="shared" si="1949"/>
        <v>BC$18</v>
      </c>
      <c r="BD1236" s="190" t="str">
        <f t="shared" si="1949"/>
        <v>BD$18</v>
      </c>
      <c r="BE1236" s="190" t="str">
        <f t="shared" si="1949"/>
        <v>BE$18</v>
      </c>
      <c r="BF1236" s="190" t="str">
        <f t="shared" si="1949"/>
        <v>BF$18</v>
      </c>
      <c r="BG1236" s="190" t="str">
        <f t="shared" si="1949"/>
        <v>BG$18</v>
      </c>
      <c r="BH1236" s="190" t="str">
        <f t="shared" si="1949"/>
        <v>BH$18</v>
      </c>
      <c r="BI1236" s="190" t="str">
        <f t="shared" si="1949"/>
        <v>BI$18</v>
      </c>
      <c r="BJ1236" s="190" t="str">
        <f t="shared" si="1949"/>
        <v>BJ$18</v>
      </c>
      <c r="BK1236" s="190" t="str">
        <f t="shared" si="1949"/>
        <v>BK$18</v>
      </c>
      <c r="BL1236" s="190" t="str">
        <f t="shared" si="1949"/>
        <v>BL$18</v>
      </c>
      <c r="BM1236" s="190" t="str">
        <f t="shared" si="1949"/>
        <v>BM$18</v>
      </c>
      <c r="BN1236" s="190" t="str">
        <f t="shared" si="1949"/>
        <v>BN$18</v>
      </c>
      <c r="BO1236" s="190" t="str">
        <f t="shared" si="1949"/>
        <v>BO$18</v>
      </c>
      <c r="BP1236" s="190" t="str">
        <f t="shared" si="1949"/>
        <v>BP$18</v>
      </c>
      <c r="BQ1236" s="190" t="str">
        <f t="shared" si="1949"/>
        <v>BQ$18</v>
      </c>
      <c r="BR1236" s="190" t="str">
        <f t="shared" si="1949"/>
        <v>BR$18</v>
      </c>
      <c r="BS1236" s="190" t="str">
        <f t="shared" si="1949"/>
        <v>BS$18</v>
      </c>
      <c r="BT1236" s="190" t="str">
        <f t="shared" si="1949"/>
        <v>BT$18</v>
      </c>
      <c r="BU1236" s="190" t="str">
        <f t="shared" si="1949"/>
        <v>BU$18</v>
      </c>
      <c r="BV1236" s="190" t="str">
        <f t="shared" si="1949"/>
        <v>BV$18</v>
      </c>
      <c r="BW1236" s="190" t="str">
        <f t="shared" si="1949"/>
        <v>BW$18</v>
      </c>
      <c r="BX1236" s="190" t="str">
        <f t="shared" si="1949"/>
        <v>BX$18</v>
      </c>
      <c r="BY1236" s="190" t="str">
        <f t="shared" si="1949"/>
        <v>BY$18</v>
      </c>
      <c r="BZ1236" s="190" t="str">
        <f t="shared" si="1949"/>
        <v>BZ$18</v>
      </c>
      <c r="CA1236" s="190" t="str">
        <f t="shared" si="1949"/>
        <v>CA$18</v>
      </c>
      <c r="CB1236" s="190" t="str">
        <f t="shared" si="1949"/>
        <v>CB$18</v>
      </c>
      <c r="CC1236" s="190" t="str">
        <f t="shared" si="1949"/>
        <v>CC$18</v>
      </c>
      <c r="CD1236" s="190" t="str">
        <f t="shared" si="1949"/>
        <v>CD$18</v>
      </c>
      <c r="CE1236" s="190" t="str">
        <f t="shared" ref="CE1236:CL1236" si="1950">CE$22</f>
        <v>CE$18</v>
      </c>
      <c r="CF1236" s="190" t="str">
        <f t="shared" si="1950"/>
        <v>CF$18</v>
      </c>
      <c r="CG1236" s="190" t="str">
        <f t="shared" si="1950"/>
        <v>CG$18</v>
      </c>
      <c r="CH1236" s="190" t="str">
        <f t="shared" si="1950"/>
        <v>CH$18</v>
      </c>
      <c r="CI1236" s="190" t="str">
        <f t="shared" si="1950"/>
        <v>CI$18</v>
      </c>
      <c r="CJ1236" s="190" t="str">
        <f t="shared" si="1950"/>
        <v>CJ$18</v>
      </c>
      <c r="CK1236" s="190" t="str">
        <f t="shared" si="1950"/>
        <v>CK$18</v>
      </c>
      <c r="CL1236" s="190" t="str">
        <f t="shared" si="1950"/>
        <v>CL$18</v>
      </c>
      <c r="CN1236" s="201"/>
      <c r="CO1236" s="190" t="str">
        <f t="shared" ref="CO1236:DL1236" si="1951">CO$22</f>
        <v>CO$18</v>
      </c>
      <c r="CP1236" s="190" t="str">
        <f t="shared" si="1951"/>
        <v>CP$18</v>
      </c>
      <c r="CQ1236" s="190" t="str">
        <f t="shared" si="1951"/>
        <v>CQ$18</v>
      </c>
      <c r="CR1236" s="190" t="str">
        <f t="shared" si="1951"/>
        <v>CR$18</v>
      </c>
      <c r="CS1236" s="190" t="str">
        <f t="shared" si="1951"/>
        <v>CS$18</v>
      </c>
      <c r="CT1236" s="190" t="str">
        <f t="shared" si="1951"/>
        <v>CT$18</v>
      </c>
      <c r="CU1236" s="190" t="str">
        <f t="shared" si="1951"/>
        <v>CU$18</v>
      </c>
      <c r="CV1236" s="190" t="str">
        <f t="shared" si="1951"/>
        <v>CV$18</v>
      </c>
      <c r="CW1236" s="190" t="str">
        <f t="shared" si="1951"/>
        <v>CW$18</v>
      </c>
      <c r="CX1236" s="190" t="str">
        <f t="shared" si="1951"/>
        <v>CX$18</v>
      </c>
      <c r="CY1236" s="190" t="str">
        <f t="shared" si="1951"/>
        <v>CY$18</v>
      </c>
      <c r="CZ1236" s="190" t="str">
        <f t="shared" si="1951"/>
        <v>CZ$18</v>
      </c>
      <c r="DA1236" s="190" t="str">
        <f t="shared" si="1951"/>
        <v>DA$18</v>
      </c>
      <c r="DB1236" s="190" t="str">
        <f t="shared" si="1951"/>
        <v>DB$18</v>
      </c>
      <c r="DC1236" s="190" t="str">
        <f t="shared" si="1951"/>
        <v>DC$18</v>
      </c>
      <c r="DD1236" s="190" t="str">
        <f t="shared" si="1951"/>
        <v>DD$18</v>
      </c>
      <c r="DE1236" s="190" t="str">
        <f t="shared" si="1951"/>
        <v>DE$18</v>
      </c>
      <c r="DF1236" s="190" t="str">
        <f t="shared" si="1951"/>
        <v>DF$18</v>
      </c>
      <c r="DG1236" s="190" t="str">
        <f t="shared" si="1951"/>
        <v>DG$18</v>
      </c>
      <c r="DH1236" s="190" t="str">
        <f t="shared" si="1951"/>
        <v>DH$18</v>
      </c>
      <c r="DI1236" s="190" t="str">
        <f t="shared" si="1951"/>
        <v>DI$18</v>
      </c>
      <c r="DJ1236" s="190" t="str">
        <f t="shared" si="1951"/>
        <v>DJ$18</v>
      </c>
      <c r="DK1236" s="190" t="str">
        <f t="shared" si="1951"/>
        <v>DK$18</v>
      </c>
      <c r="DL1236" s="190" t="str">
        <f t="shared" si="1951"/>
        <v>DL$18</v>
      </c>
    </row>
    <row r="1237" spans="1:116" x14ac:dyDescent="0.4">
      <c r="A1237" s="174"/>
      <c r="E1237" s="8"/>
      <c r="G1237" s="175" t="s">
        <v>464</v>
      </c>
      <c r="H1237" s="200"/>
      <c r="I1237" s="201"/>
      <c r="J1237" s="201"/>
      <c r="K1237" s="202"/>
      <c r="L1237" s="202"/>
      <c r="M1237" s="202"/>
      <c r="N1237" s="202"/>
      <c r="O1237" s="202"/>
      <c r="P1237" s="202"/>
      <c r="R1237" s="202"/>
      <c r="S1237" s="190" t="str">
        <f t="shared" ref="S1237:AX1237" si="1952">S$23</f>
        <v>S$19</v>
      </c>
      <c r="T1237" s="190" t="str">
        <f t="shared" si="1952"/>
        <v>T$19</v>
      </c>
      <c r="U1237" s="190" t="str">
        <f t="shared" si="1952"/>
        <v>U$19</v>
      </c>
      <c r="V1237" s="190" t="str">
        <f t="shared" si="1952"/>
        <v>V$19</v>
      </c>
      <c r="W1237" s="190" t="str">
        <f t="shared" si="1952"/>
        <v>W$19</v>
      </c>
      <c r="X1237" s="190" t="str">
        <f t="shared" si="1952"/>
        <v>X$19</v>
      </c>
      <c r="Y1237" s="190" t="str">
        <f t="shared" si="1952"/>
        <v>Y$19</v>
      </c>
      <c r="Z1237" s="190" t="str">
        <f t="shared" si="1952"/>
        <v>Z$19</v>
      </c>
      <c r="AA1237" s="190" t="str">
        <f t="shared" si="1952"/>
        <v>AA$19</v>
      </c>
      <c r="AB1237" s="190" t="str">
        <f t="shared" si="1952"/>
        <v>AB$19</v>
      </c>
      <c r="AC1237" s="190" t="str">
        <f t="shared" si="1952"/>
        <v>AC$19</v>
      </c>
      <c r="AD1237" s="190" t="str">
        <f t="shared" si="1952"/>
        <v>AD$19</v>
      </c>
      <c r="AE1237" s="190" t="str">
        <f t="shared" si="1952"/>
        <v>AE$19</v>
      </c>
      <c r="AF1237" s="190" t="str">
        <f t="shared" si="1952"/>
        <v>AF$19</v>
      </c>
      <c r="AG1237" s="190" t="str">
        <f t="shared" si="1952"/>
        <v>AG$19</v>
      </c>
      <c r="AH1237" s="190" t="str">
        <f t="shared" si="1952"/>
        <v>AH$19</v>
      </c>
      <c r="AI1237" s="190" t="str">
        <f t="shared" si="1952"/>
        <v>AI$19</v>
      </c>
      <c r="AJ1237" s="190" t="str">
        <f t="shared" si="1952"/>
        <v>AJ$19</v>
      </c>
      <c r="AK1237" s="190" t="str">
        <f t="shared" si="1952"/>
        <v>AK$19</v>
      </c>
      <c r="AL1237" s="190" t="str">
        <f t="shared" si="1952"/>
        <v>AL$19</v>
      </c>
      <c r="AM1237" s="190" t="str">
        <f t="shared" si="1952"/>
        <v>AM$19</v>
      </c>
      <c r="AN1237" s="190" t="str">
        <f t="shared" si="1952"/>
        <v>AN$19</v>
      </c>
      <c r="AO1237" s="190" t="str">
        <f t="shared" si="1952"/>
        <v>AO$19</v>
      </c>
      <c r="AP1237" s="190" t="str">
        <f t="shared" si="1952"/>
        <v>AP$19</v>
      </c>
      <c r="AQ1237" s="190" t="str">
        <f t="shared" si="1952"/>
        <v>AQ$19</v>
      </c>
      <c r="AR1237" s="190" t="str">
        <f t="shared" si="1952"/>
        <v>AR$19</v>
      </c>
      <c r="AS1237" s="190" t="str">
        <f t="shared" si="1952"/>
        <v>AS$19</v>
      </c>
      <c r="AT1237" s="190" t="str">
        <f t="shared" si="1952"/>
        <v>AT$19</v>
      </c>
      <c r="AU1237" s="190" t="str">
        <f t="shared" si="1952"/>
        <v>AU$19</v>
      </c>
      <c r="AV1237" s="190" t="str">
        <f t="shared" si="1952"/>
        <v>AV$19</v>
      </c>
      <c r="AW1237" s="190" t="str">
        <f t="shared" si="1952"/>
        <v>AW$19</v>
      </c>
      <c r="AX1237" s="190" t="str">
        <f t="shared" si="1952"/>
        <v>AX$19</v>
      </c>
      <c r="AY1237" s="190" t="str">
        <f t="shared" ref="AY1237:CD1237" si="1953">AY$23</f>
        <v>AY$19</v>
      </c>
      <c r="AZ1237" s="190" t="str">
        <f t="shared" si="1953"/>
        <v>AZ$19</v>
      </c>
      <c r="BA1237" s="190" t="str">
        <f t="shared" si="1953"/>
        <v>BA$19</v>
      </c>
      <c r="BB1237" s="190" t="str">
        <f t="shared" si="1953"/>
        <v>BB$19</v>
      </c>
      <c r="BC1237" s="190" t="str">
        <f t="shared" si="1953"/>
        <v>BC$19</v>
      </c>
      <c r="BD1237" s="190" t="str">
        <f t="shared" si="1953"/>
        <v>BD$19</v>
      </c>
      <c r="BE1237" s="190" t="str">
        <f t="shared" si="1953"/>
        <v>BE$19</v>
      </c>
      <c r="BF1237" s="190" t="str">
        <f t="shared" si="1953"/>
        <v>BF$19</v>
      </c>
      <c r="BG1237" s="190" t="str">
        <f t="shared" si="1953"/>
        <v>BG$19</v>
      </c>
      <c r="BH1237" s="190" t="str">
        <f t="shared" si="1953"/>
        <v>BH$19</v>
      </c>
      <c r="BI1237" s="190" t="str">
        <f t="shared" si="1953"/>
        <v>BI$19</v>
      </c>
      <c r="BJ1237" s="190" t="str">
        <f t="shared" si="1953"/>
        <v>BJ$19</v>
      </c>
      <c r="BK1237" s="190" t="str">
        <f t="shared" si="1953"/>
        <v>BK$19</v>
      </c>
      <c r="BL1237" s="190" t="str">
        <f t="shared" si="1953"/>
        <v>BL$19</v>
      </c>
      <c r="BM1237" s="190" t="str">
        <f t="shared" si="1953"/>
        <v>BM$19</v>
      </c>
      <c r="BN1237" s="190" t="str">
        <f t="shared" si="1953"/>
        <v>BN$19</v>
      </c>
      <c r="BO1237" s="190" t="str">
        <f t="shared" si="1953"/>
        <v>BO$19</v>
      </c>
      <c r="BP1237" s="190" t="str">
        <f t="shared" si="1953"/>
        <v>BP$19</v>
      </c>
      <c r="BQ1237" s="190" t="str">
        <f t="shared" si="1953"/>
        <v>BQ$19</v>
      </c>
      <c r="BR1237" s="190" t="str">
        <f t="shared" si="1953"/>
        <v>BR$19</v>
      </c>
      <c r="BS1237" s="190" t="str">
        <f t="shared" si="1953"/>
        <v>BS$19</v>
      </c>
      <c r="BT1237" s="190" t="str">
        <f t="shared" si="1953"/>
        <v>BT$19</v>
      </c>
      <c r="BU1237" s="190" t="str">
        <f t="shared" si="1953"/>
        <v>BU$19</v>
      </c>
      <c r="BV1237" s="190" t="str">
        <f t="shared" si="1953"/>
        <v>BV$19</v>
      </c>
      <c r="BW1237" s="190" t="str">
        <f t="shared" si="1953"/>
        <v>BW$19</v>
      </c>
      <c r="BX1237" s="190" t="str">
        <f t="shared" si="1953"/>
        <v>BX$19</v>
      </c>
      <c r="BY1237" s="190" t="str">
        <f t="shared" si="1953"/>
        <v>BY$19</v>
      </c>
      <c r="BZ1237" s="190" t="str">
        <f t="shared" si="1953"/>
        <v>BZ$19</v>
      </c>
      <c r="CA1237" s="190" t="str">
        <f t="shared" si="1953"/>
        <v>CA$19</v>
      </c>
      <c r="CB1237" s="190" t="str">
        <f t="shared" si="1953"/>
        <v>CB$19</v>
      </c>
      <c r="CC1237" s="190" t="str">
        <f t="shared" si="1953"/>
        <v>CC$19</v>
      </c>
      <c r="CD1237" s="190" t="str">
        <f t="shared" si="1953"/>
        <v>CD$19</v>
      </c>
      <c r="CE1237" s="190" t="str">
        <f t="shared" ref="CE1237:CL1237" si="1954">CE$23</f>
        <v>CE$19</v>
      </c>
      <c r="CF1237" s="190" t="str">
        <f t="shared" si="1954"/>
        <v>CF$19</v>
      </c>
      <c r="CG1237" s="190" t="str">
        <f t="shared" si="1954"/>
        <v>CG$19</v>
      </c>
      <c r="CH1237" s="190" t="str">
        <f t="shared" si="1954"/>
        <v>CH$19</v>
      </c>
      <c r="CI1237" s="190" t="str">
        <f t="shared" si="1954"/>
        <v>CI$19</v>
      </c>
      <c r="CJ1237" s="190" t="str">
        <f t="shared" si="1954"/>
        <v>CJ$19</v>
      </c>
      <c r="CK1237" s="190" t="str">
        <f t="shared" si="1954"/>
        <v>CK$19</v>
      </c>
      <c r="CL1237" s="190" t="str">
        <f t="shared" si="1954"/>
        <v>CL$19</v>
      </c>
      <c r="CN1237" s="201"/>
      <c r="CO1237" s="190" t="str">
        <f t="shared" ref="CO1237:DL1237" si="1955">CO$23</f>
        <v>CO$19</v>
      </c>
      <c r="CP1237" s="190" t="str">
        <f t="shared" si="1955"/>
        <v>CP$19</v>
      </c>
      <c r="CQ1237" s="190" t="str">
        <f t="shared" si="1955"/>
        <v>CQ$19</v>
      </c>
      <c r="CR1237" s="190" t="str">
        <f t="shared" si="1955"/>
        <v>CR$19</v>
      </c>
      <c r="CS1237" s="190" t="str">
        <f t="shared" si="1955"/>
        <v>CS$19</v>
      </c>
      <c r="CT1237" s="190" t="str">
        <f t="shared" si="1955"/>
        <v>CT$19</v>
      </c>
      <c r="CU1237" s="190" t="str">
        <f t="shared" si="1955"/>
        <v>CU$19</v>
      </c>
      <c r="CV1237" s="190" t="str">
        <f t="shared" si="1955"/>
        <v>CV$19</v>
      </c>
      <c r="CW1237" s="190" t="str">
        <f t="shared" si="1955"/>
        <v>CW$19</v>
      </c>
      <c r="CX1237" s="190" t="str">
        <f t="shared" si="1955"/>
        <v>CX$19</v>
      </c>
      <c r="CY1237" s="190" t="str">
        <f t="shared" si="1955"/>
        <v>CY$19</v>
      </c>
      <c r="CZ1237" s="190" t="str">
        <f t="shared" si="1955"/>
        <v>CZ$19</v>
      </c>
      <c r="DA1237" s="190" t="str">
        <f t="shared" si="1955"/>
        <v>DA$19</v>
      </c>
      <c r="DB1237" s="190" t="str">
        <f t="shared" si="1955"/>
        <v>DB$19</v>
      </c>
      <c r="DC1237" s="190" t="str">
        <f t="shared" si="1955"/>
        <v>DC$19</v>
      </c>
      <c r="DD1237" s="190" t="str">
        <f t="shared" si="1955"/>
        <v>DD$19</v>
      </c>
      <c r="DE1237" s="190" t="str">
        <f t="shared" si="1955"/>
        <v>DE$19</v>
      </c>
      <c r="DF1237" s="190" t="str">
        <f t="shared" si="1955"/>
        <v>DF$19</v>
      </c>
      <c r="DG1237" s="190" t="str">
        <f t="shared" si="1955"/>
        <v>DG$19</v>
      </c>
      <c r="DH1237" s="190" t="str">
        <f t="shared" si="1955"/>
        <v>DH$19</v>
      </c>
      <c r="DI1237" s="190" t="str">
        <f t="shared" si="1955"/>
        <v>DI$19</v>
      </c>
      <c r="DJ1237" s="190" t="str">
        <f t="shared" si="1955"/>
        <v>DJ$19</v>
      </c>
      <c r="DK1237" s="190" t="str">
        <f t="shared" si="1955"/>
        <v>DK$19</v>
      </c>
      <c r="DL1237" s="190" t="str">
        <f t="shared" si="1955"/>
        <v>DL$19</v>
      </c>
    </row>
    <row r="1238" spans="1:116" x14ac:dyDescent="0.4">
      <c r="A1238" s="31" t="s">
        <v>218</v>
      </c>
      <c r="B1238" s="31" t="s">
        <v>81</v>
      </c>
      <c r="C1238" s="31"/>
      <c r="D1238" t="s">
        <v>800</v>
      </c>
      <c r="E1238" s="8" t="str">
        <f t="shared" ref="E1238:E1245" si="1956">ROW()&amp;" "&amp;D1238</f>
        <v>1238 SUBCAC-S</v>
      </c>
      <c r="F1238" t="s">
        <v>438</v>
      </c>
      <c r="G1238" s="66" t="s">
        <v>799</v>
      </c>
      <c r="H1238" s="22"/>
      <c r="I1238" s="299"/>
      <c r="J1238" s="299"/>
      <c r="K1238" s="22"/>
      <c r="L1238" s="22"/>
      <c r="M1238" s="22"/>
      <c r="N1238" s="22"/>
      <c r="O1238" s="22"/>
      <c r="P1238" s="22"/>
      <c r="R1238" s="66"/>
      <c r="S1238" s="300"/>
      <c r="T1238" s="300"/>
      <c r="U1238" s="300"/>
      <c r="V1238" s="300"/>
      <c r="W1238" s="300"/>
      <c r="X1238" s="300"/>
      <c r="Y1238" s="300"/>
      <c r="Z1238" s="300"/>
      <c r="AA1238" s="300"/>
      <c r="AB1238" s="300"/>
      <c r="AC1238" s="300"/>
      <c r="AD1238" s="300"/>
      <c r="AE1238" s="300"/>
      <c r="AF1238" s="300"/>
      <c r="AG1238" s="300"/>
      <c r="AH1238" s="300"/>
      <c r="AI1238" s="300"/>
      <c r="AJ1238" s="300"/>
      <c r="AK1238" s="300"/>
      <c r="AL1238" s="300"/>
      <c r="AM1238" s="300"/>
      <c r="AN1238" s="300"/>
      <c r="AO1238" s="300"/>
      <c r="AP1238" s="300"/>
      <c r="AQ1238" s="300"/>
      <c r="AR1238" s="300"/>
      <c r="AS1238" s="300"/>
      <c r="AT1238" s="300"/>
      <c r="AU1238" s="300"/>
      <c r="AV1238" s="300"/>
      <c r="AW1238" s="300"/>
      <c r="AX1238" s="300"/>
      <c r="AY1238" s="300"/>
      <c r="AZ1238" s="300"/>
      <c r="BA1238" s="300"/>
      <c r="BB1238" s="300"/>
      <c r="BC1238" s="300"/>
      <c r="BD1238" s="300"/>
      <c r="BE1238" s="300"/>
      <c r="BF1238" s="300"/>
      <c r="BG1238" s="300"/>
      <c r="BH1238" s="300"/>
      <c r="BI1238" s="300"/>
      <c r="BJ1238" s="300"/>
      <c r="BK1238" s="300"/>
      <c r="BL1238" s="300"/>
      <c r="BM1238" s="300"/>
      <c r="BN1238" s="300"/>
      <c r="BO1238" s="300"/>
      <c r="BP1238" s="300"/>
      <c r="BQ1238" s="300"/>
      <c r="BR1238" s="300"/>
      <c r="BS1238" s="300"/>
      <c r="BT1238" s="300"/>
      <c r="BU1238" s="300"/>
      <c r="BV1238" s="300"/>
      <c r="BW1238" s="300"/>
      <c r="BX1238" s="300"/>
      <c r="BY1238" s="300"/>
      <c r="BZ1238" s="300"/>
      <c r="CA1238" s="300"/>
      <c r="CB1238" s="300"/>
      <c r="CC1238" s="300"/>
      <c r="CD1238" s="300"/>
      <c r="CE1238" s="300"/>
      <c r="CF1238" s="300"/>
      <c r="CG1238" s="300"/>
      <c r="CH1238" s="300"/>
      <c r="CI1238" s="300"/>
      <c r="CJ1238" s="300"/>
      <c r="CK1238" s="300"/>
      <c r="CL1238" s="300"/>
      <c r="CN1238" s="299"/>
      <c r="CO1238" s="300"/>
      <c r="CP1238" s="300"/>
      <c r="CQ1238" s="300"/>
      <c r="CR1238" s="300"/>
      <c r="CS1238" s="300"/>
      <c r="CT1238" s="300"/>
      <c r="CU1238" s="300"/>
      <c r="CV1238" s="300"/>
      <c r="CW1238" s="300"/>
      <c r="CX1238" s="300"/>
      <c r="CY1238" s="300"/>
      <c r="CZ1238" s="300"/>
      <c r="DA1238" s="300"/>
      <c r="DB1238" s="300"/>
      <c r="DC1238" s="300"/>
      <c r="DD1238" s="300"/>
      <c r="DE1238" s="300"/>
      <c r="DF1238" s="300"/>
      <c r="DG1238" s="300"/>
      <c r="DH1238" s="300"/>
      <c r="DI1238" s="300"/>
      <c r="DJ1238" s="300"/>
      <c r="DK1238" s="300"/>
      <c r="DL1238" s="300"/>
    </row>
    <row r="1239" spans="1:116" x14ac:dyDescent="0.4">
      <c r="A1239" s="31"/>
      <c r="C1239" s="31"/>
      <c r="D1239" t="s">
        <v>800</v>
      </c>
      <c r="E1239" s="8" t="str">
        <f t="shared" si="1956"/>
        <v>1239 SUBCAC-S</v>
      </c>
      <c r="G1239" s="95" t="str">
        <f>G1241&amp;":"</f>
        <v>New user acquisition cost - (Primary label):</v>
      </c>
      <c r="H1239" s="31"/>
      <c r="I1239" s="73"/>
      <c r="J1239" s="73"/>
      <c r="K1239" s="31"/>
      <c r="L1239" s="31"/>
      <c r="M1239" s="31"/>
      <c r="N1239" s="31"/>
      <c r="O1239" s="31"/>
      <c r="P1239" s="31"/>
      <c r="R1239" s="67"/>
      <c r="S1239" s="156"/>
      <c r="T1239" s="156"/>
      <c r="U1239" s="156"/>
      <c r="V1239" s="156"/>
      <c r="W1239" s="156"/>
      <c r="X1239" s="156"/>
      <c r="Y1239" s="156"/>
      <c r="Z1239" s="156"/>
      <c r="AA1239" s="156"/>
      <c r="AB1239" s="156"/>
      <c r="AC1239" s="156"/>
      <c r="AD1239" s="156"/>
      <c r="AE1239" s="156"/>
      <c r="AF1239" s="156"/>
      <c r="AG1239" s="156"/>
      <c r="AH1239" s="156"/>
      <c r="AI1239" s="156"/>
      <c r="AJ1239" s="156"/>
      <c r="AK1239" s="156"/>
      <c r="AL1239" s="156"/>
      <c r="AM1239" s="156"/>
      <c r="AN1239" s="156"/>
      <c r="AO1239" s="156"/>
      <c r="AP1239" s="156"/>
      <c r="AQ1239" s="156"/>
      <c r="AR1239" s="156"/>
      <c r="AS1239" s="156"/>
      <c r="AT1239" s="156"/>
      <c r="AU1239" s="156"/>
      <c r="AV1239" s="156"/>
      <c r="AW1239" s="156"/>
      <c r="AX1239" s="156"/>
      <c r="AY1239" s="156"/>
      <c r="AZ1239" s="156"/>
      <c r="BA1239" s="156"/>
      <c r="BB1239" s="156"/>
      <c r="BC1239" s="156"/>
      <c r="BD1239" s="156"/>
      <c r="BE1239" s="156"/>
      <c r="BF1239" s="156"/>
      <c r="BG1239" s="156"/>
      <c r="BH1239" s="156"/>
      <c r="BI1239" s="156"/>
      <c r="BJ1239" s="156"/>
      <c r="BK1239" s="156"/>
      <c r="BL1239" s="156"/>
      <c r="BM1239" s="156"/>
      <c r="BN1239" s="156"/>
      <c r="BO1239" s="156"/>
      <c r="BP1239" s="156"/>
      <c r="BQ1239" s="156"/>
      <c r="BR1239" s="156"/>
      <c r="BS1239" s="156"/>
      <c r="BT1239" s="156"/>
      <c r="BU1239" s="156"/>
      <c r="BV1239" s="156"/>
      <c r="BW1239" s="156"/>
      <c r="BX1239" s="156"/>
      <c r="BY1239" s="156"/>
      <c r="BZ1239" s="156"/>
      <c r="CA1239" s="156"/>
      <c r="CB1239" s="156"/>
      <c r="CC1239" s="156"/>
      <c r="CD1239" s="156"/>
      <c r="CE1239" s="156"/>
      <c r="CF1239" s="156"/>
      <c r="CG1239" s="156"/>
      <c r="CH1239" s="156"/>
      <c r="CI1239" s="156"/>
      <c r="CJ1239" s="156"/>
      <c r="CK1239" s="156"/>
      <c r="CL1239" s="156"/>
      <c r="CN1239" s="73"/>
      <c r="CO1239" s="156"/>
      <c r="CP1239" s="156"/>
      <c r="CQ1239" s="156"/>
      <c r="CR1239" s="156"/>
      <c r="CS1239" s="156"/>
      <c r="CT1239" s="156"/>
      <c r="CU1239" s="156"/>
      <c r="CV1239" s="156"/>
      <c r="CW1239" s="156"/>
      <c r="CX1239" s="156"/>
      <c r="CY1239" s="156"/>
      <c r="CZ1239" s="156"/>
      <c r="DA1239" s="156"/>
      <c r="DB1239" s="156"/>
      <c r="DC1239" s="156"/>
      <c r="DD1239" s="156"/>
      <c r="DE1239" s="156"/>
      <c r="DF1239" s="156"/>
      <c r="DG1239" s="156"/>
      <c r="DH1239" s="156"/>
      <c r="DI1239" s="156"/>
      <c r="DJ1239" s="156"/>
      <c r="DK1239" s="156"/>
      <c r="DL1239" s="156"/>
    </row>
    <row r="1240" spans="1:116" x14ac:dyDescent="0.4">
      <c r="B1240" t="str">
        <f>E1240</f>
        <v>1240 SUBCAC-S</v>
      </c>
      <c r="D1240" t="s">
        <v>800</v>
      </c>
      <c r="E1240" s="8" t="str">
        <f t="shared" si="1956"/>
        <v>1240 SUBCAC-S</v>
      </c>
      <c r="G1240" s="145" t="str">
        <f>"$ cost/new "&amp;G1247</f>
        <v>$ cost/new primary unit</v>
      </c>
      <c r="H1240" s="12"/>
      <c r="I1240" s="60"/>
      <c r="J1240" s="60"/>
      <c r="K1240" s="18">
        <v>5</v>
      </c>
      <c r="L1240" s="18">
        <v>5</v>
      </c>
      <c r="M1240" s="18">
        <v>5</v>
      </c>
      <c r="N1240" s="18">
        <v>5</v>
      </c>
      <c r="O1240" s="18">
        <v>5</v>
      </c>
      <c r="P1240" s="18">
        <v>5</v>
      </c>
      <c r="R1240" s="19"/>
      <c r="S1240" s="147" cm="1">
        <f t="array" ref="S1240">INDEX($K:$P,ROW(),MATCH(S$3,$K$2:$P$2,0))</f>
        <v>5</v>
      </c>
      <c r="T1240" s="147" cm="1">
        <f t="array" ref="T1240">INDEX($K:$P,ROW(),MATCH(T$3,$K$2:$P$2,0))</f>
        <v>5</v>
      </c>
      <c r="U1240" s="147" cm="1">
        <f t="array" ref="U1240">INDEX($K:$P,ROW(),MATCH(U$3,$K$2:$P$2,0))</f>
        <v>5</v>
      </c>
      <c r="V1240" s="147" cm="1">
        <f t="array" ref="V1240">INDEX($K:$P,ROW(),MATCH(V$3,$K$2:$P$2,0))</f>
        <v>5</v>
      </c>
      <c r="W1240" s="147" cm="1">
        <f t="array" ref="W1240">INDEX($K:$P,ROW(),MATCH(W$3,$K$2:$P$2,0))</f>
        <v>5</v>
      </c>
      <c r="X1240" s="147" cm="1">
        <f t="array" ref="X1240">INDEX($K:$P,ROW(),MATCH(X$3,$K$2:$P$2,0))</f>
        <v>5</v>
      </c>
      <c r="Y1240" s="147" cm="1">
        <f t="array" ref="Y1240">INDEX($K:$P,ROW(),MATCH(Y$3,$K$2:$P$2,0))</f>
        <v>5</v>
      </c>
      <c r="Z1240" s="147" cm="1">
        <f t="array" ref="Z1240">INDEX($K:$P,ROW(),MATCH(Z$3,$K$2:$P$2,0))</f>
        <v>5</v>
      </c>
      <c r="AA1240" s="147" cm="1">
        <f t="array" ref="AA1240">INDEX($K:$P,ROW(),MATCH(AA$3,$K$2:$P$2,0))</f>
        <v>5</v>
      </c>
      <c r="AB1240" s="147" cm="1">
        <f t="array" ref="AB1240">INDEX($K:$P,ROW(),MATCH(AB$3,$K$2:$P$2,0))</f>
        <v>5</v>
      </c>
      <c r="AC1240" s="147" cm="1">
        <f t="array" ref="AC1240">INDEX($K:$P,ROW(),MATCH(AC$3,$K$2:$P$2,0))</f>
        <v>5</v>
      </c>
      <c r="AD1240" s="147" cm="1">
        <f t="array" ref="AD1240">INDEX($K:$P,ROW(),MATCH(AD$3,$K$2:$P$2,0))</f>
        <v>5</v>
      </c>
      <c r="AE1240" s="147" cm="1">
        <f t="array" ref="AE1240">INDEX($K:$P,ROW(),MATCH(AE$3,$K$2:$P$2,0))</f>
        <v>5</v>
      </c>
      <c r="AF1240" s="147" cm="1">
        <f t="array" ref="AF1240">INDEX($K:$P,ROW(),MATCH(AF$3,$K$2:$P$2,0))</f>
        <v>5</v>
      </c>
      <c r="AG1240" s="147" cm="1">
        <f t="array" ref="AG1240">INDEX($K:$P,ROW(),MATCH(AG$3,$K$2:$P$2,0))</f>
        <v>5</v>
      </c>
      <c r="AH1240" s="147" cm="1">
        <f t="array" ref="AH1240">INDEX($K:$P,ROW(),MATCH(AH$3,$K$2:$P$2,0))</f>
        <v>5</v>
      </c>
      <c r="AI1240" s="147" cm="1">
        <f t="array" ref="AI1240">INDEX($K:$P,ROW(),MATCH(AI$3,$K$2:$P$2,0))</f>
        <v>5</v>
      </c>
      <c r="AJ1240" s="147" cm="1">
        <f t="array" ref="AJ1240">INDEX($K:$P,ROW(),MATCH(AJ$3,$K$2:$P$2,0))</f>
        <v>5</v>
      </c>
      <c r="AK1240" s="147" cm="1">
        <f t="array" ref="AK1240">INDEX($K:$P,ROW(),MATCH(AK$3,$K$2:$P$2,0))</f>
        <v>5</v>
      </c>
      <c r="AL1240" s="147" cm="1">
        <f t="array" ref="AL1240">INDEX($K:$P,ROW(),MATCH(AL$3,$K$2:$P$2,0))</f>
        <v>5</v>
      </c>
      <c r="AM1240" s="147" cm="1">
        <f t="array" ref="AM1240">INDEX($K:$P,ROW(),MATCH(AM$3,$K$2:$P$2,0))</f>
        <v>5</v>
      </c>
      <c r="AN1240" s="147" cm="1">
        <f t="array" ref="AN1240">INDEX($K:$P,ROW(),MATCH(AN$3,$K$2:$P$2,0))</f>
        <v>5</v>
      </c>
      <c r="AO1240" s="147" cm="1">
        <f t="array" ref="AO1240">INDEX($K:$P,ROW(),MATCH(AO$3,$K$2:$P$2,0))</f>
        <v>5</v>
      </c>
      <c r="AP1240" s="147" cm="1">
        <f t="array" ref="AP1240">INDEX($K:$P,ROW(),MATCH(AP$3,$K$2:$P$2,0))</f>
        <v>5</v>
      </c>
      <c r="AQ1240" s="147" cm="1">
        <f t="array" ref="AQ1240">INDEX($K:$P,ROW(),MATCH(AQ$3,$K$2:$P$2,0))</f>
        <v>5</v>
      </c>
      <c r="AR1240" s="147" cm="1">
        <f t="array" ref="AR1240">INDEX($K:$P,ROW(),MATCH(AR$3,$K$2:$P$2,0))</f>
        <v>5</v>
      </c>
      <c r="AS1240" s="147" cm="1">
        <f t="array" ref="AS1240">INDEX($K:$P,ROW(),MATCH(AS$3,$K$2:$P$2,0))</f>
        <v>5</v>
      </c>
      <c r="AT1240" s="147" cm="1">
        <f t="array" ref="AT1240">INDEX($K:$P,ROW(),MATCH(AT$3,$K$2:$P$2,0))</f>
        <v>5</v>
      </c>
      <c r="AU1240" s="147" cm="1">
        <f t="array" ref="AU1240">INDEX($K:$P,ROW(),MATCH(AU$3,$K$2:$P$2,0))</f>
        <v>5</v>
      </c>
      <c r="AV1240" s="147" cm="1">
        <f t="array" ref="AV1240">INDEX($K:$P,ROW(),MATCH(AV$3,$K$2:$P$2,0))</f>
        <v>5</v>
      </c>
      <c r="AW1240" s="147" cm="1">
        <f t="array" ref="AW1240">INDEX($K:$P,ROW(),MATCH(AW$3,$K$2:$P$2,0))</f>
        <v>5</v>
      </c>
      <c r="AX1240" s="147" cm="1">
        <f t="array" ref="AX1240">INDEX($K:$P,ROW(),MATCH(AX$3,$K$2:$P$2,0))</f>
        <v>5</v>
      </c>
      <c r="AY1240" s="147" cm="1">
        <f t="array" ref="AY1240">INDEX($K:$P,ROW(),MATCH(AY$3,$K$2:$P$2,0))</f>
        <v>5</v>
      </c>
      <c r="AZ1240" s="147" cm="1">
        <f t="array" ref="AZ1240">INDEX($K:$P,ROW(),MATCH(AZ$3,$K$2:$P$2,0))</f>
        <v>5</v>
      </c>
      <c r="BA1240" s="147" cm="1">
        <f t="array" ref="BA1240">INDEX($K:$P,ROW(),MATCH(BA$3,$K$2:$P$2,0))</f>
        <v>5</v>
      </c>
      <c r="BB1240" s="147" cm="1">
        <f t="array" ref="BB1240">INDEX($K:$P,ROW(),MATCH(BB$3,$K$2:$P$2,0))</f>
        <v>5</v>
      </c>
      <c r="BC1240" s="147" cm="1">
        <f t="array" ref="BC1240">INDEX($K:$P,ROW(),MATCH(BC$3,$K$2:$P$2,0))</f>
        <v>5</v>
      </c>
      <c r="BD1240" s="147" cm="1">
        <f t="array" ref="BD1240">INDEX($K:$P,ROW(),MATCH(BD$3,$K$2:$P$2,0))</f>
        <v>5</v>
      </c>
      <c r="BE1240" s="147" cm="1">
        <f t="array" ref="BE1240">INDEX($K:$P,ROW(),MATCH(BE$3,$K$2:$P$2,0))</f>
        <v>5</v>
      </c>
      <c r="BF1240" s="147" cm="1">
        <f t="array" ref="BF1240">INDEX($K:$P,ROW(),MATCH(BF$3,$K$2:$P$2,0))</f>
        <v>5</v>
      </c>
      <c r="BG1240" s="147" cm="1">
        <f t="array" ref="BG1240">INDEX($K:$P,ROW(),MATCH(BG$3,$K$2:$P$2,0))</f>
        <v>5</v>
      </c>
      <c r="BH1240" s="147" cm="1">
        <f t="array" ref="BH1240">INDEX($K:$P,ROW(),MATCH(BH$3,$K$2:$P$2,0))</f>
        <v>5</v>
      </c>
      <c r="BI1240" s="147" cm="1">
        <f t="array" ref="BI1240">INDEX($K:$P,ROW(),MATCH(BI$3,$K$2:$P$2,0))</f>
        <v>5</v>
      </c>
      <c r="BJ1240" s="147" cm="1">
        <f t="array" ref="BJ1240">INDEX($K:$P,ROW(),MATCH(BJ$3,$K$2:$P$2,0))</f>
        <v>5</v>
      </c>
      <c r="BK1240" s="147" cm="1">
        <f t="array" ref="BK1240">INDEX($K:$P,ROW(),MATCH(BK$3,$K$2:$P$2,0))</f>
        <v>5</v>
      </c>
      <c r="BL1240" s="147" cm="1">
        <f t="array" ref="BL1240">INDEX($K:$P,ROW(),MATCH(BL$3,$K$2:$P$2,0))</f>
        <v>5</v>
      </c>
      <c r="BM1240" s="147" cm="1">
        <f t="array" ref="BM1240">INDEX($K:$P,ROW(),MATCH(BM$3,$K$2:$P$2,0))</f>
        <v>5</v>
      </c>
      <c r="BN1240" s="147" cm="1">
        <f t="array" ref="BN1240">INDEX($K:$P,ROW(),MATCH(BN$3,$K$2:$P$2,0))</f>
        <v>5</v>
      </c>
      <c r="BO1240" s="147" cm="1">
        <f t="array" ref="BO1240">INDEX($K:$P,ROW(),MATCH(BO$3,$K$2:$P$2,0))</f>
        <v>5</v>
      </c>
      <c r="BP1240" s="147" cm="1">
        <f t="array" ref="BP1240">INDEX($K:$P,ROW(),MATCH(BP$3,$K$2:$P$2,0))</f>
        <v>5</v>
      </c>
      <c r="BQ1240" s="147" cm="1">
        <f t="array" ref="BQ1240">INDEX($K:$P,ROW(),MATCH(BQ$3,$K$2:$P$2,0))</f>
        <v>5</v>
      </c>
      <c r="BR1240" s="147" cm="1">
        <f t="array" ref="BR1240">INDEX($K:$P,ROW(),MATCH(BR$3,$K$2:$P$2,0))</f>
        <v>5</v>
      </c>
      <c r="BS1240" s="147" cm="1">
        <f t="array" ref="BS1240">INDEX($K:$P,ROW(),MATCH(BS$3,$K$2:$P$2,0))</f>
        <v>5</v>
      </c>
      <c r="BT1240" s="147" cm="1">
        <f t="array" ref="BT1240">INDEX($K:$P,ROW(),MATCH(BT$3,$K$2:$P$2,0))</f>
        <v>5</v>
      </c>
      <c r="BU1240" s="147" cm="1">
        <f t="array" ref="BU1240">INDEX($K:$P,ROW(),MATCH(BU$3,$K$2:$P$2,0))</f>
        <v>5</v>
      </c>
      <c r="BV1240" s="147" cm="1">
        <f t="array" ref="BV1240">INDEX($K:$P,ROW(),MATCH(BV$3,$K$2:$P$2,0))</f>
        <v>5</v>
      </c>
      <c r="BW1240" s="147" cm="1">
        <f t="array" ref="BW1240">INDEX($K:$P,ROW(),MATCH(BW$3,$K$2:$P$2,0))</f>
        <v>5</v>
      </c>
      <c r="BX1240" s="147" cm="1">
        <f t="array" ref="BX1240">INDEX($K:$P,ROW(),MATCH(BX$3,$K$2:$P$2,0))</f>
        <v>5</v>
      </c>
      <c r="BY1240" s="147" cm="1">
        <f t="array" ref="BY1240">INDEX($K:$P,ROW(),MATCH(BY$3,$K$2:$P$2,0))</f>
        <v>5</v>
      </c>
      <c r="BZ1240" s="147" cm="1">
        <f t="array" ref="BZ1240">INDEX($K:$P,ROW(),MATCH(BZ$3,$K$2:$P$2,0))</f>
        <v>5</v>
      </c>
      <c r="CA1240" s="147" cm="1">
        <f t="array" ref="CA1240">INDEX($K:$P,ROW(),MATCH(CA$3,$K$2:$P$2,0))</f>
        <v>5</v>
      </c>
      <c r="CB1240" s="147" cm="1">
        <f t="array" ref="CB1240">INDEX($K:$P,ROW(),MATCH(CB$3,$K$2:$P$2,0))</f>
        <v>5</v>
      </c>
      <c r="CC1240" s="147" cm="1">
        <f t="array" ref="CC1240">INDEX($K:$P,ROW(),MATCH(CC$3,$K$2:$P$2,0))</f>
        <v>5</v>
      </c>
      <c r="CD1240" s="147" cm="1">
        <f t="array" ref="CD1240">INDEX($K:$P,ROW(),MATCH(CD$3,$K$2:$P$2,0))</f>
        <v>5</v>
      </c>
      <c r="CE1240" s="147" cm="1">
        <f t="array" ref="CE1240">INDEX($K:$P,ROW(),MATCH(CE$3,$K$2:$P$2,0))</f>
        <v>5</v>
      </c>
      <c r="CF1240" s="147" cm="1">
        <f t="array" ref="CF1240">INDEX($K:$P,ROW(),MATCH(CF$3,$K$2:$P$2,0))</f>
        <v>5</v>
      </c>
      <c r="CG1240" s="147" cm="1">
        <f t="array" ref="CG1240">INDEX($K:$P,ROW(),MATCH(CG$3,$K$2:$P$2,0))</f>
        <v>5</v>
      </c>
      <c r="CH1240" s="147" cm="1">
        <f t="array" ref="CH1240">INDEX($K:$P,ROW(),MATCH(CH$3,$K$2:$P$2,0))</f>
        <v>5</v>
      </c>
      <c r="CI1240" s="147" cm="1">
        <f t="array" ref="CI1240">INDEX($K:$P,ROW(),MATCH(CI$3,$K$2:$P$2,0))</f>
        <v>5</v>
      </c>
      <c r="CJ1240" s="147" cm="1">
        <f t="array" ref="CJ1240">INDEX($K:$P,ROW(),MATCH(CJ$3,$K$2:$P$2,0))</f>
        <v>5</v>
      </c>
      <c r="CK1240" s="147" cm="1">
        <f t="array" ref="CK1240">INDEX($K:$P,ROW(),MATCH(CK$3,$K$2:$P$2,0))</f>
        <v>5</v>
      </c>
      <c r="CL1240" s="147" cm="1">
        <f t="array" ref="CL1240">INDEX($K:$P,ROW(),MATCH(CL$3,$K$2:$P$2,0))</f>
        <v>5</v>
      </c>
      <c r="CN1240" s="60"/>
      <c r="CO1240" s="147" t="e" cm="1">
        <f t="array" ref="CO1240">INDEX($K:$P,ROW(),MATCH(CO$3,$K$2:$P$2,0))</f>
        <v>#N/A</v>
      </c>
      <c r="CP1240" s="147" t="e" cm="1">
        <f t="array" ref="CP1240">INDEX($K:$P,ROW(),MATCH(CP$3,$K$2:$P$2,0))</f>
        <v>#N/A</v>
      </c>
      <c r="CQ1240" s="147" t="e" cm="1">
        <f t="array" ref="CQ1240">INDEX($K:$P,ROW(),MATCH(CQ$3,$K$2:$P$2,0))</f>
        <v>#N/A</v>
      </c>
      <c r="CR1240" s="147" t="e" cm="1">
        <f t="array" ref="CR1240">INDEX($K:$P,ROW(),MATCH(CR$3,$K$2:$P$2,0))</f>
        <v>#N/A</v>
      </c>
      <c r="CS1240" s="147" t="e" cm="1">
        <f t="array" ref="CS1240">INDEX($K:$P,ROW(),MATCH(CS$3,$K$2:$P$2,0))</f>
        <v>#N/A</v>
      </c>
      <c r="CT1240" s="147" t="e" cm="1">
        <f t="array" ref="CT1240">INDEX($K:$P,ROW(),MATCH(CT$3,$K$2:$P$2,0))</f>
        <v>#N/A</v>
      </c>
      <c r="CU1240" s="147" t="e" cm="1">
        <f t="array" ref="CU1240">INDEX($K:$P,ROW(),MATCH(CU$3,$K$2:$P$2,0))</f>
        <v>#N/A</v>
      </c>
      <c r="CV1240" s="147" t="e" cm="1">
        <f t="array" ref="CV1240">INDEX($K:$P,ROW(),MATCH(CV$3,$K$2:$P$2,0))</f>
        <v>#N/A</v>
      </c>
      <c r="CW1240" s="147" t="e" cm="1">
        <f t="array" ref="CW1240">INDEX($K:$P,ROW(),MATCH(CW$3,$K$2:$P$2,0))</f>
        <v>#N/A</v>
      </c>
      <c r="CX1240" s="147" t="e" cm="1">
        <f t="array" ref="CX1240">INDEX($K:$P,ROW(),MATCH(CX$3,$K$2:$P$2,0))</f>
        <v>#N/A</v>
      </c>
      <c r="CY1240" s="147" t="e" cm="1">
        <f t="array" ref="CY1240">INDEX($K:$P,ROW(),MATCH(CY$3,$K$2:$P$2,0))</f>
        <v>#N/A</v>
      </c>
      <c r="CZ1240" s="147" t="e" cm="1">
        <f t="array" ref="CZ1240">INDEX($K:$P,ROW(),MATCH(CZ$3,$K$2:$P$2,0))</f>
        <v>#N/A</v>
      </c>
      <c r="DA1240" s="147" t="e" cm="1">
        <f t="array" ref="DA1240">INDEX($K:$P,ROW(),MATCH(DA$3,$K$2:$P$2,0))</f>
        <v>#N/A</v>
      </c>
      <c r="DB1240" s="147" t="e" cm="1">
        <f t="array" ref="DB1240">INDEX($K:$P,ROW(),MATCH(DB$3,$K$2:$P$2,0))</f>
        <v>#N/A</v>
      </c>
      <c r="DC1240" s="147" t="e" cm="1">
        <f t="array" ref="DC1240">INDEX($K:$P,ROW(),MATCH(DC$3,$K$2:$P$2,0))</f>
        <v>#N/A</v>
      </c>
      <c r="DD1240" s="147" t="e" cm="1">
        <f t="array" ref="DD1240">INDEX($K:$P,ROW(),MATCH(DD$3,$K$2:$P$2,0))</f>
        <v>#N/A</v>
      </c>
      <c r="DE1240" s="147" t="e" cm="1">
        <f t="array" ref="DE1240">INDEX($K:$P,ROW(),MATCH(DE$3,$K$2:$P$2,0))</f>
        <v>#N/A</v>
      </c>
      <c r="DF1240" s="147" t="e" cm="1">
        <f t="array" ref="DF1240">INDEX($K:$P,ROW(),MATCH(DF$3,$K$2:$P$2,0))</f>
        <v>#N/A</v>
      </c>
      <c r="DG1240" s="147" t="e" cm="1">
        <f t="array" ref="DG1240">INDEX($K:$P,ROW(),MATCH(DG$3,$K$2:$P$2,0))</f>
        <v>#N/A</v>
      </c>
      <c r="DH1240" s="147" t="e" cm="1">
        <f t="array" ref="DH1240">INDEX($K:$P,ROW(),MATCH(DH$3,$K$2:$P$2,0))</f>
        <v>#N/A</v>
      </c>
      <c r="DI1240" s="147" t="e" cm="1">
        <f t="array" ref="DI1240">INDEX($K:$P,ROW(),MATCH(DI$3,$K$2:$P$2,0))</f>
        <v>#N/A</v>
      </c>
      <c r="DJ1240" s="147" t="e" cm="1">
        <f t="array" ref="DJ1240">INDEX($K:$P,ROW(),MATCH(DJ$3,$K$2:$P$2,0))</f>
        <v>#N/A</v>
      </c>
      <c r="DK1240" s="147" t="e" cm="1">
        <f t="array" ref="DK1240">INDEX($K:$P,ROW(),MATCH(DK$3,$K$2:$P$2,0))</f>
        <v>#N/A</v>
      </c>
      <c r="DL1240" s="147" t="e" cm="1">
        <f t="array" ref="DL1240">INDEX($K:$P,ROW(),MATCH(DL$3,$K$2:$P$2,0))</f>
        <v>#N/A</v>
      </c>
    </row>
    <row r="1241" spans="1:116" x14ac:dyDescent="0.4">
      <c r="A1241" s="27"/>
      <c r="B1241" s="27"/>
      <c r="C1241" s="27" t="s">
        <v>203</v>
      </c>
      <c r="D1241" t="s">
        <v>800</v>
      </c>
      <c r="E1241" s="8" t="str">
        <f t="shared" si="1956"/>
        <v>1241 SUBCAC-S</v>
      </c>
      <c r="F1241" s="27"/>
      <c r="G1241" s="126" t="str">
        <f>SUBSTITUTE(G1238,":","")&amp;" - "&amp;G1246</f>
        <v>New user acquisition cost - (Primary label)</v>
      </c>
      <c r="H1241" s="27"/>
      <c r="I1241" s="78"/>
      <c r="J1241" s="78"/>
      <c r="K1241" s="118">
        <f t="shared" ref="K1241:P1241" ca="1" si="1957">SUMIF($3:$3,K$2,1241:1241)</f>
        <v>-25000</v>
      </c>
      <c r="L1241" s="118">
        <f t="shared" ca="1" si="1957"/>
        <v>0</v>
      </c>
      <c r="M1241" s="118">
        <f t="shared" ca="1" si="1957"/>
        <v>0</v>
      </c>
      <c r="N1241" s="118">
        <f t="shared" ca="1" si="1957"/>
        <v>0</v>
      </c>
      <c r="O1241" s="118">
        <f t="shared" ca="1" si="1957"/>
        <v>0</v>
      </c>
      <c r="P1241" s="118">
        <f t="shared" ca="1" si="1957"/>
        <v>0</v>
      </c>
      <c r="R1241" s="33"/>
      <c r="S1241" s="148" cm="1">
        <f t="array" aca="1" ref="S1241" ca="1">-S1240*INDIRECT(S1233)</f>
        <v>-25000</v>
      </c>
      <c r="T1241" s="148" cm="1">
        <f t="array" aca="1" ref="T1241" ca="1">-T1240*(INDIRECT(T1233)-INDIRECT(S1233))</f>
        <v>0</v>
      </c>
      <c r="U1241" s="148" cm="1">
        <f t="array" aca="1" ref="U1241" ca="1">-U1240*(INDIRECT(U1233)-INDIRECT(T1233))</f>
        <v>0</v>
      </c>
      <c r="V1241" s="148" cm="1">
        <f t="array" aca="1" ref="V1241" ca="1">-V1240*(INDIRECT(V1233)-INDIRECT(U1233))</f>
        <v>0</v>
      </c>
      <c r="W1241" s="148" cm="1">
        <f t="array" aca="1" ref="W1241" ca="1">-W1240*(INDIRECT(W1233)-INDIRECT(V1233))</f>
        <v>0</v>
      </c>
      <c r="X1241" s="148" cm="1">
        <f t="array" aca="1" ref="X1241" ca="1">-X1240*(INDIRECT(X1233)-INDIRECT(W1233))</f>
        <v>0</v>
      </c>
      <c r="Y1241" s="148" cm="1">
        <f t="array" aca="1" ref="Y1241" ca="1">-Y1240*(INDIRECT(Y1233)-INDIRECT(X1233))</f>
        <v>0</v>
      </c>
      <c r="Z1241" s="148" cm="1">
        <f t="array" aca="1" ref="Z1241" ca="1">-Z1240*(INDIRECT(Z1233)-INDIRECT(Y1233))</f>
        <v>0</v>
      </c>
      <c r="AA1241" s="148" cm="1">
        <f t="array" aca="1" ref="AA1241" ca="1">-AA1240*(INDIRECT(AA1233)-INDIRECT(Z1233))</f>
        <v>0</v>
      </c>
      <c r="AB1241" s="148" cm="1">
        <f t="array" aca="1" ref="AB1241" ca="1">-AB1240*(INDIRECT(AB1233)-INDIRECT(AA1233))</f>
        <v>0</v>
      </c>
      <c r="AC1241" s="148" cm="1">
        <f t="array" aca="1" ref="AC1241" ca="1">-AC1240*(INDIRECT(AC1233)-INDIRECT(AB1233))</f>
        <v>0</v>
      </c>
      <c r="AD1241" s="148" cm="1">
        <f t="array" aca="1" ref="AD1241" ca="1">-AD1240*(INDIRECT(AD1233)-INDIRECT(AC1233))</f>
        <v>0</v>
      </c>
      <c r="AE1241" s="148" cm="1">
        <f t="array" aca="1" ref="AE1241" ca="1">-AE1240*(INDIRECT(AE1233)-INDIRECT(AD1233))</f>
        <v>0</v>
      </c>
      <c r="AF1241" s="148" cm="1">
        <f t="array" aca="1" ref="AF1241" ca="1">-AF1240*(INDIRECT(AF1233)-INDIRECT(AE1233))</f>
        <v>0</v>
      </c>
      <c r="AG1241" s="148" cm="1">
        <f t="array" aca="1" ref="AG1241" ca="1">-AG1240*(INDIRECT(AG1233)-INDIRECT(AF1233))</f>
        <v>0</v>
      </c>
      <c r="AH1241" s="148" cm="1">
        <f t="array" aca="1" ref="AH1241" ca="1">-AH1240*(INDIRECT(AH1233)-INDIRECT(AG1233))</f>
        <v>0</v>
      </c>
      <c r="AI1241" s="148" cm="1">
        <f t="array" aca="1" ref="AI1241" ca="1">-AI1240*(INDIRECT(AI1233)-INDIRECT(AH1233))</f>
        <v>0</v>
      </c>
      <c r="AJ1241" s="148" cm="1">
        <f t="array" aca="1" ref="AJ1241" ca="1">-AJ1240*(INDIRECT(AJ1233)-INDIRECT(AI1233))</f>
        <v>0</v>
      </c>
      <c r="AK1241" s="148" cm="1">
        <f t="array" aca="1" ref="AK1241" ca="1">-AK1240*(INDIRECT(AK1233)-INDIRECT(AJ1233))</f>
        <v>0</v>
      </c>
      <c r="AL1241" s="148" cm="1">
        <f t="array" aca="1" ref="AL1241" ca="1">-AL1240*(INDIRECT(AL1233)-INDIRECT(AK1233))</f>
        <v>0</v>
      </c>
      <c r="AM1241" s="148" cm="1">
        <f t="array" aca="1" ref="AM1241" ca="1">-AM1240*(INDIRECT(AM1233)-INDIRECT(AL1233))</f>
        <v>0</v>
      </c>
      <c r="AN1241" s="148" cm="1">
        <f t="array" aca="1" ref="AN1241" ca="1">-AN1240*(INDIRECT(AN1233)-INDIRECT(AM1233))</f>
        <v>0</v>
      </c>
      <c r="AO1241" s="148" cm="1">
        <f t="array" aca="1" ref="AO1241" ca="1">-AO1240*(INDIRECT(AO1233)-INDIRECT(AN1233))</f>
        <v>0</v>
      </c>
      <c r="AP1241" s="148" cm="1">
        <f t="array" aca="1" ref="AP1241" ca="1">-AP1240*(INDIRECT(AP1233)-INDIRECT(AO1233))</f>
        <v>0</v>
      </c>
      <c r="AQ1241" s="148" cm="1">
        <f t="array" aca="1" ref="AQ1241" ca="1">-AQ1240*(INDIRECT(AQ1233)-INDIRECT(AP1233))</f>
        <v>0</v>
      </c>
      <c r="AR1241" s="148" cm="1">
        <f t="array" aca="1" ref="AR1241" ca="1">-AR1240*(INDIRECT(AR1233)-INDIRECT(AQ1233))</f>
        <v>0</v>
      </c>
      <c r="AS1241" s="148" cm="1">
        <f t="array" aca="1" ref="AS1241" ca="1">-AS1240*(INDIRECT(AS1233)-INDIRECT(AR1233))</f>
        <v>0</v>
      </c>
      <c r="AT1241" s="148" cm="1">
        <f t="array" aca="1" ref="AT1241" ca="1">-AT1240*(INDIRECT(AT1233)-INDIRECT(AS1233))</f>
        <v>0</v>
      </c>
      <c r="AU1241" s="148" cm="1">
        <f t="array" aca="1" ref="AU1241" ca="1">-AU1240*(INDIRECT(AU1233)-INDIRECT(AT1233))</f>
        <v>0</v>
      </c>
      <c r="AV1241" s="148" cm="1">
        <f t="array" aca="1" ref="AV1241" ca="1">-AV1240*(INDIRECT(AV1233)-INDIRECT(AU1233))</f>
        <v>0</v>
      </c>
      <c r="AW1241" s="148" cm="1">
        <f t="array" aca="1" ref="AW1241" ca="1">-AW1240*(INDIRECT(AW1233)-INDIRECT(AV1233))</f>
        <v>0</v>
      </c>
      <c r="AX1241" s="148" cm="1">
        <f t="array" aca="1" ref="AX1241" ca="1">-AX1240*(INDIRECT(AX1233)-INDIRECT(AW1233))</f>
        <v>0</v>
      </c>
      <c r="AY1241" s="148" cm="1">
        <f t="array" aca="1" ref="AY1241" ca="1">-AY1240*(INDIRECT(AY1233)-INDIRECT(AX1233))</f>
        <v>0</v>
      </c>
      <c r="AZ1241" s="148" cm="1">
        <f t="array" aca="1" ref="AZ1241" ca="1">-AZ1240*(INDIRECT(AZ1233)-INDIRECT(AY1233))</f>
        <v>0</v>
      </c>
      <c r="BA1241" s="148" cm="1">
        <f t="array" aca="1" ref="BA1241" ca="1">-BA1240*(INDIRECT(BA1233)-INDIRECT(AZ1233))</f>
        <v>0</v>
      </c>
      <c r="BB1241" s="148" cm="1">
        <f t="array" aca="1" ref="BB1241" ca="1">-BB1240*(INDIRECT(BB1233)-INDIRECT(BA1233))</f>
        <v>0</v>
      </c>
      <c r="BC1241" s="148" cm="1">
        <f t="array" aca="1" ref="BC1241" ca="1">-BC1240*(INDIRECT(BC1233)-INDIRECT(BB1233))</f>
        <v>0</v>
      </c>
      <c r="BD1241" s="148" cm="1">
        <f t="array" aca="1" ref="BD1241" ca="1">-BD1240*(INDIRECT(BD1233)-INDIRECT(BC1233))</f>
        <v>0</v>
      </c>
      <c r="BE1241" s="148" cm="1">
        <f t="array" aca="1" ref="BE1241" ca="1">-BE1240*(INDIRECT(BE1233)-INDIRECT(BD1233))</f>
        <v>0</v>
      </c>
      <c r="BF1241" s="148" cm="1">
        <f t="array" aca="1" ref="BF1241" ca="1">-BF1240*(INDIRECT(BF1233)-INDIRECT(BE1233))</f>
        <v>0</v>
      </c>
      <c r="BG1241" s="148" cm="1">
        <f t="array" aca="1" ref="BG1241" ca="1">-BG1240*(INDIRECT(BG1233)-INDIRECT(BF1233))</f>
        <v>0</v>
      </c>
      <c r="BH1241" s="148" cm="1">
        <f t="array" aca="1" ref="BH1241" ca="1">-BH1240*(INDIRECT(BH1233)-INDIRECT(BG1233))</f>
        <v>0</v>
      </c>
      <c r="BI1241" s="148" cm="1">
        <f t="array" aca="1" ref="BI1241" ca="1">-BI1240*(INDIRECT(BI1233)-INDIRECT(BH1233))</f>
        <v>0</v>
      </c>
      <c r="BJ1241" s="148" cm="1">
        <f t="array" aca="1" ref="BJ1241" ca="1">-BJ1240*(INDIRECT(BJ1233)-INDIRECT(BI1233))</f>
        <v>0</v>
      </c>
      <c r="BK1241" s="148" cm="1">
        <f t="array" aca="1" ref="BK1241" ca="1">-BK1240*(INDIRECT(BK1233)-INDIRECT(BJ1233))</f>
        <v>0</v>
      </c>
      <c r="BL1241" s="148" cm="1">
        <f t="array" aca="1" ref="BL1241" ca="1">-BL1240*(INDIRECT(BL1233)-INDIRECT(BK1233))</f>
        <v>0</v>
      </c>
      <c r="BM1241" s="148" cm="1">
        <f t="array" aca="1" ref="BM1241" ca="1">-BM1240*(INDIRECT(BM1233)-INDIRECT(BL1233))</f>
        <v>0</v>
      </c>
      <c r="BN1241" s="148" cm="1">
        <f t="array" aca="1" ref="BN1241" ca="1">-BN1240*(INDIRECT(BN1233)-INDIRECT(BM1233))</f>
        <v>0</v>
      </c>
      <c r="BO1241" s="148" cm="1">
        <f t="array" aca="1" ref="BO1241" ca="1">-BO1240*(INDIRECT(BO1233)-INDIRECT(BN1233))</f>
        <v>0</v>
      </c>
      <c r="BP1241" s="148" cm="1">
        <f t="array" aca="1" ref="BP1241" ca="1">-BP1240*(INDIRECT(BP1233)-INDIRECT(BO1233))</f>
        <v>0</v>
      </c>
      <c r="BQ1241" s="148" cm="1">
        <f t="array" aca="1" ref="BQ1241" ca="1">-BQ1240*(INDIRECT(BQ1233)-INDIRECT(BP1233))</f>
        <v>0</v>
      </c>
      <c r="BR1241" s="148" cm="1">
        <f t="array" aca="1" ref="BR1241" ca="1">-BR1240*(INDIRECT(BR1233)-INDIRECT(BQ1233))</f>
        <v>0</v>
      </c>
      <c r="BS1241" s="148" cm="1">
        <f t="array" aca="1" ref="BS1241" ca="1">-BS1240*(INDIRECT(BS1233)-INDIRECT(BR1233))</f>
        <v>0</v>
      </c>
      <c r="BT1241" s="148" cm="1">
        <f t="array" aca="1" ref="BT1241" ca="1">-BT1240*(INDIRECT(BT1233)-INDIRECT(BS1233))</f>
        <v>0</v>
      </c>
      <c r="BU1241" s="148" cm="1">
        <f t="array" aca="1" ref="BU1241" ca="1">-BU1240*(INDIRECT(BU1233)-INDIRECT(BT1233))</f>
        <v>0</v>
      </c>
      <c r="BV1241" s="148" cm="1">
        <f t="array" aca="1" ref="BV1241" ca="1">-BV1240*(INDIRECT(BV1233)-INDIRECT(BU1233))</f>
        <v>0</v>
      </c>
      <c r="BW1241" s="148" cm="1">
        <f t="array" aca="1" ref="BW1241" ca="1">-BW1240*(INDIRECT(BW1233)-INDIRECT(BV1233))</f>
        <v>0</v>
      </c>
      <c r="BX1241" s="148" cm="1">
        <f t="array" aca="1" ref="BX1241" ca="1">-BX1240*(INDIRECT(BX1233)-INDIRECT(BW1233))</f>
        <v>0</v>
      </c>
      <c r="BY1241" s="148" cm="1">
        <f t="array" aca="1" ref="BY1241" ca="1">-BY1240*(INDIRECT(BY1233)-INDIRECT(BX1233))</f>
        <v>0</v>
      </c>
      <c r="BZ1241" s="148" cm="1">
        <f t="array" aca="1" ref="BZ1241" ca="1">-BZ1240*(INDIRECT(BZ1233)-INDIRECT(BY1233))</f>
        <v>0</v>
      </c>
      <c r="CA1241" s="148" cm="1">
        <f t="array" aca="1" ref="CA1241" ca="1">-CA1240*(INDIRECT(CA1233)-INDIRECT(BZ1233))</f>
        <v>0</v>
      </c>
      <c r="CB1241" s="148" cm="1">
        <f t="array" aca="1" ref="CB1241" ca="1">-CB1240*(INDIRECT(CB1233)-INDIRECT(CA1233))</f>
        <v>0</v>
      </c>
      <c r="CC1241" s="148" cm="1">
        <f t="array" aca="1" ref="CC1241" ca="1">-CC1240*(INDIRECT(CC1233)-INDIRECT(CB1233))</f>
        <v>0</v>
      </c>
      <c r="CD1241" s="148" cm="1">
        <f t="array" aca="1" ref="CD1241" ca="1">-CD1240*(INDIRECT(CD1233)-INDIRECT(CC1233))</f>
        <v>0</v>
      </c>
      <c r="CE1241" s="148" cm="1">
        <f t="array" aca="1" ref="CE1241" ca="1">-CE1240*(INDIRECT(CE1233)-INDIRECT(CD1233))</f>
        <v>0</v>
      </c>
      <c r="CF1241" s="148" cm="1">
        <f t="array" aca="1" ref="CF1241" ca="1">-CF1240*(INDIRECT(CF1233)-INDIRECT(CE1233))</f>
        <v>0</v>
      </c>
      <c r="CG1241" s="148" cm="1">
        <f t="array" aca="1" ref="CG1241" ca="1">-CG1240*(INDIRECT(CG1233)-INDIRECT(CF1233))</f>
        <v>0</v>
      </c>
      <c r="CH1241" s="148" cm="1">
        <f t="array" aca="1" ref="CH1241" ca="1">-CH1240*(INDIRECT(CH1233)-INDIRECT(CG1233))</f>
        <v>0</v>
      </c>
      <c r="CI1241" s="148" cm="1">
        <f t="array" aca="1" ref="CI1241" ca="1">-CI1240*(INDIRECT(CI1233)-INDIRECT(CH1233))</f>
        <v>0</v>
      </c>
      <c r="CJ1241" s="148" cm="1">
        <f t="array" aca="1" ref="CJ1241" ca="1">-CJ1240*(INDIRECT(CJ1233)-INDIRECT(CI1233))</f>
        <v>0</v>
      </c>
      <c r="CK1241" s="148" cm="1">
        <f t="array" aca="1" ref="CK1241" ca="1">-CK1240*(INDIRECT(CK1233)-INDIRECT(CJ1233))</f>
        <v>0</v>
      </c>
      <c r="CL1241" s="148" cm="1">
        <f t="array" aca="1" ref="CL1241" ca="1">-CL1240*(INDIRECT(CL1233)-INDIRECT(CK1233))</f>
        <v>0</v>
      </c>
      <c r="CM1241" s="148" t="e" cm="1">
        <f t="array" aca="1" ref="CM1241" ca="1">-CM1240*(INDIRECT(CM1233)-INDIRECT(CL1233))</f>
        <v>#REF!</v>
      </c>
      <c r="CN1241" s="148" t="e" cm="1">
        <f t="array" aca="1" ref="CN1241" ca="1">-CN1240*(INDIRECT(CN1233)-INDIRECT(CM1233))</f>
        <v>#REF!</v>
      </c>
      <c r="CO1241" s="148" t="e" cm="1">
        <f t="array" aca="1" ref="CO1241" ca="1">-CO1240*(INDIRECT(CO1233)-INDIRECT(CN1233))</f>
        <v>#N/A</v>
      </c>
      <c r="CP1241" s="148" t="e" cm="1">
        <f t="array" aca="1" ref="CP1241" ca="1">-CP1240*(INDIRECT(CP1233)-INDIRECT(CO1233))</f>
        <v>#N/A</v>
      </c>
      <c r="CQ1241" s="148" t="e" cm="1">
        <f t="array" aca="1" ref="CQ1241" ca="1">-CQ1240*(INDIRECT(CQ1233)-INDIRECT(CP1233))</f>
        <v>#N/A</v>
      </c>
      <c r="CR1241" s="148" t="e" cm="1">
        <f t="array" aca="1" ref="CR1241" ca="1">-CR1240*(INDIRECT(CR1233)-INDIRECT(CQ1233))</f>
        <v>#N/A</v>
      </c>
      <c r="CS1241" s="148" t="e" cm="1">
        <f t="array" aca="1" ref="CS1241" ca="1">-CS1240*(INDIRECT(CS1233)-INDIRECT(CR1233))</f>
        <v>#N/A</v>
      </c>
      <c r="CT1241" s="148" t="e" cm="1">
        <f t="array" aca="1" ref="CT1241" ca="1">-CT1240*(INDIRECT(CT1233)-INDIRECT(CS1233))</f>
        <v>#N/A</v>
      </c>
      <c r="CU1241" s="148" t="e" cm="1">
        <f t="array" aca="1" ref="CU1241" ca="1">-CU1240*(INDIRECT(CU1233)-INDIRECT(CT1233))</f>
        <v>#N/A</v>
      </c>
      <c r="CV1241" s="148" t="e" cm="1">
        <f t="array" aca="1" ref="CV1241" ca="1">-CV1240*(INDIRECT(CV1233)-INDIRECT(CU1233))</f>
        <v>#N/A</v>
      </c>
      <c r="CW1241" s="148" t="e" cm="1">
        <f t="array" aca="1" ref="CW1241" ca="1">-CW1240*(INDIRECT(CW1233)-INDIRECT(CV1233))</f>
        <v>#N/A</v>
      </c>
      <c r="CX1241" s="148" t="e" cm="1">
        <f t="array" aca="1" ref="CX1241" ca="1">-CX1240*(INDIRECT(CX1233)-INDIRECT(CW1233))</f>
        <v>#N/A</v>
      </c>
      <c r="CY1241" s="148" t="e" cm="1">
        <f t="array" aca="1" ref="CY1241" ca="1">-CY1240*(INDIRECT(CY1233)-INDIRECT(CX1233))</f>
        <v>#N/A</v>
      </c>
      <c r="CZ1241" s="148" t="e" cm="1">
        <f t="array" aca="1" ref="CZ1241" ca="1">-CZ1240*(INDIRECT(CZ1233)-INDIRECT(CY1233))</f>
        <v>#N/A</v>
      </c>
      <c r="DA1241" s="148" t="e" cm="1">
        <f t="array" aca="1" ref="DA1241" ca="1">-DA1240*(INDIRECT(DA1233)-INDIRECT(CZ1233))</f>
        <v>#N/A</v>
      </c>
      <c r="DB1241" s="148" t="e" cm="1">
        <f t="array" aca="1" ref="DB1241" ca="1">-DB1240*(INDIRECT(DB1233)-INDIRECT(DA1233))</f>
        <v>#N/A</v>
      </c>
      <c r="DC1241" s="148" t="e" cm="1">
        <f t="array" aca="1" ref="DC1241" ca="1">-DC1240*(INDIRECT(DC1233)-INDIRECT(DB1233))</f>
        <v>#N/A</v>
      </c>
      <c r="DD1241" s="148" t="e" cm="1">
        <f t="array" aca="1" ref="DD1241" ca="1">-DD1240*(INDIRECT(DD1233)-INDIRECT(DC1233))</f>
        <v>#N/A</v>
      </c>
      <c r="DE1241" s="148" t="e" cm="1">
        <f t="array" aca="1" ref="DE1241" ca="1">-DE1240*(INDIRECT(DE1233)-INDIRECT(DD1233))</f>
        <v>#N/A</v>
      </c>
      <c r="DF1241" s="148" t="e" cm="1">
        <f t="array" aca="1" ref="DF1241" ca="1">-DF1240*(INDIRECT(DF1233)-INDIRECT(DE1233))</f>
        <v>#N/A</v>
      </c>
      <c r="DG1241" s="148" t="e" cm="1">
        <f t="array" aca="1" ref="DG1241" ca="1">-DG1240*(INDIRECT(DG1233)-INDIRECT(DF1233))</f>
        <v>#N/A</v>
      </c>
      <c r="DH1241" s="148" t="e" cm="1">
        <f t="array" aca="1" ref="DH1241" ca="1">-DH1240*(INDIRECT(DH1233)-INDIRECT(DG1233))</f>
        <v>#N/A</v>
      </c>
      <c r="DI1241" s="148" t="e" cm="1">
        <f t="array" aca="1" ref="DI1241" ca="1">-DI1240*(INDIRECT(DI1233)-INDIRECT(DH1233))</f>
        <v>#N/A</v>
      </c>
      <c r="DJ1241" s="148" t="e" cm="1">
        <f t="array" aca="1" ref="DJ1241" ca="1">-DJ1240*(INDIRECT(DJ1233)-INDIRECT(DI1233))</f>
        <v>#N/A</v>
      </c>
      <c r="DK1241" s="148" t="e" cm="1">
        <f t="array" aca="1" ref="DK1241" ca="1">-DK1240*(INDIRECT(DK1233)-INDIRECT(DJ1233))</f>
        <v>#N/A</v>
      </c>
      <c r="DL1241" s="148" t="e" cm="1">
        <f t="array" aca="1" ref="DL1241" ca="1">-DL1240*(INDIRECT(DL1233)-INDIRECT(DK1233))</f>
        <v>#N/A</v>
      </c>
    </row>
    <row r="1242" spans="1:116" x14ac:dyDescent="0.4">
      <c r="B1242" t="s">
        <v>244</v>
      </c>
      <c r="D1242" t="s">
        <v>800</v>
      </c>
      <c r="E1242" s="8" t="str">
        <f t="shared" si="1956"/>
        <v>1242 SUBCAC-S</v>
      </c>
      <c r="G1242" s="13"/>
      <c r="H1242" s="12"/>
      <c r="I1242" s="60"/>
      <c r="J1242" s="60"/>
      <c r="R1242" s="9"/>
      <c r="S1242" s="149"/>
      <c r="T1242" s="149"/>
      <c r="U1242" s="149"/>
      <c r="V1242" s="149"/>
      <c r="W1242" s="149"/>
      <c r="X1242" s="149"/>
      <c r="Y1242" s="149"/>
      <c r="Z1242" s="149"/>
      <c r="AA1242" s="149"/>
      <c r="AB1242" s="149"/>
      <c r="AC1242" s="149"/>
      <c r="AD1242" s="149"/>
      <c r="AE1242" s="149"/>
      <c r="AF1242" s="149"/>
      <c r="AG1242" s="149"/>
      <c r="AH1242" s="149"/>
      <c r="AI1242" s="149"/>
      <c r="AJ1242" s="149"/>
      <c r="AK1242" s="149"/>
      <c r="AL1242" s="149"/>
      <c r="AM1242" s="149"/>
      <c r="AN1242" s="149"/>
      <c r="AO1242" s="149"/>
      <c r="AP1242" s="149"/>
      <c r="AQ1242" s="149"/>
      <c r="AR1242" s="149"/>
      <c r="AS1242" s="149"/>
      <c r="AT1242" s="149"/>
      <c r="AU1242" s="149"/>
      <c r="AV1242" s="149"/>
      <c r="AW1242" s="149"/>
      <c r="AX1242" s="149"/>
      <c r="AY1242" s="149"/>
      <c r="AZ1242" s="149"/>
      <c r="BA1242" s="149"/>
      <c r="BB1242" s="149"/>
      <c r="BC1242" s="149"/>
      <c r="BD1242" s="149"/>
      <c r="BE1242" s="149"/>
      <c r="BF1242" s="149"/>
      <c r="BG1242" s="149"/>
      <c r="BH1242" s="149"/>
      <c r="BI1242" s="149"/>
      <c r="BJ1242" s="149"/>
      <c r="BK1242" s="149"/>
      <c r="BL1242" s="149"/>
      <c r="BM1242" s="149"/>
      <c r="BN1242" s="149"/>
      <c r="BO1242" s="149"/>
      <c r="BP1242" s="149"/>
      <c r="BQ1242" s="149"/>
      <c r="BR1242" s="149"/>
      <c r="BS1242" s="149"/>
      <c r="BT1242" s="149"/>
      <c r="BU1242" s="149"/>
      <c r="BV1242" s="149"/>
      <c r="BW1242" s="149"/>
      <c r="BX1242" s="149"/>
      <c r="BY1242" s="149"/>
      <c r="BZ1242" s="149"/>
      <c r="CA1242" s="149"/>
      <c r="CB1242" s="149"/>
      <c r="CC1242" s="149"/>
      <c r="CD1242" s="149"/>
      <c r="CE1242" s="149"/>
      <c r="CF1242" s="149"/>
      <c r="CG1242" s="149"/>
      <c r="CH1242" s="149"/>
      <c r="CI1242" s="149"/>
      <c r="CJ1242" s="149"/>
      <c r="CK1242" s="149"/>
      <c r="CL1242" s="149"/>
      <c r="CN1242" s="60"/>
      <c r="CO1242" s="149"/>
      <c r="CP1242" s="149"/>
      <c r="CQ1242" s="149"/>
      <c r="CR1242" s="149"/>
      <c r="CS1242" s="149"/>
      <c r="CT1242" s="149"/>
      <c r="CU1242" s="149"/>
      <c r="CV1242" s="149"/>
      <c r="CW1242" s="149"/>
      <c r="CX1242" s="149"/>
      <c r="CY1242" s="149"/>
      <c r="CZ1242" s="149"/>
      <c r="DA1242" s="149"/>
      <c r="DB1242" s="149"/>
      <c r="DC1242" s="149"/>
      <c r="DD1242" s="149"/>
      <c r="DE1242" s="149"/>
      <c r="DF1242" s="149"/>
      <c r="DG1242" s="149"/>
      <c r="DH1242" s="149"/>
      <c r="DI1242" s="149"/>
      <c r="DJ1242" s="149"/>
      <c r="DK1242" s="149"/>
      <c r="DL1242" s="149"/>
    </row>
    <row r="1243" spans="1:116" x14ac:dyDescent="0.4">
      <c r="D1243" t="s">
        <v>800</v>
      </c>
      <c r="E1243" s="8" t="str">
        <f t="shared" si="1956"/>
        <v>1243 SUBCAC-S</v>
      </c>
      <c r="G1243" s="126" t="s">
        <v>68</v>
      </c>
      <c r="H1243" s="12"/>
      <c r="I1243" s="60"/>
      <c r="J1243" s="60"/>
      <c r="K1243" s="33">
        <f t="shared" ref="K1243:P1243" ca="1" si="1958">SUMIF($3:$3,K$2,1243:1243)</f>
        <v>95000</v>
      </c>
      <c r="L1243" s="33">
        <f t="shared" ca="1" si="1958"/>
        <v>120000</v>
      </c>
      <c r="M1243" s="33">
        <f t="shared" ca="1" si="1958"/>
        <v>120000</v>
      </c>
      <c r="N1243" s="33">
        <f t="shared" ca="1" si="1958"/>
        <v>120000</v>
      </c>
      <c r="O1243" s="33">
        <f t="shared" ca="1" si="1958"/>
        <v>120000</v>
      </c>
      <c r="P1243" s="33">
        <f t="shared" ca="1" si="1958"/>
        <v>120000</v>
      </c>
      <c r="R1243" s="33"/>
      <c r="S1243" s="77" cm="1">
        <f t="array" aca="1" ref="S1243" ca="1">INDIRECT(S1232)+S1241</f>
        <v>-15000</v>
      </c>
      <c r="T1243" s="77" cm="1">
        <f t="array" aca="1" ref="T1243" ca="1">INDIRECT(T1232)+T1241</f>
        <v>10000</v>
      </c>
      <c r="U1243" s="77" cm="1">
        <f t="array" aca="1" ref="U1243" ca="1">INDIRECT(U1232)+U1241</f>
        <v>10000</v>
      </c>
      <c r="V1243" s="77" cm="1">
        <f t="array" aca="1" ref="V1243" ca="1">INDIRECT(V1232)+V1241</f>
        <v>10000</v>
      </c>
      <c r="W1243" s="77" cm="1">
        <f t="array" aca="1" ref="W1243" ca="1">INDIRECT(W1232)+W1241</f>
        <v>10000</v>
      </c>
      <c r="X1243" s="77" cm="1">
        <f t="array" aca="1" ref="X1243" ca="1">INDIRECT(X1232)+X1241</f>
        <v>10000</v>
      </c>
      <c r="Y1243" s="77" cm="1">
        <f t="array" aca="1" ref="Y1243" ca="1">INDIRECT(Y1232)+Y1241</f>
        <v>10000</v>
      </c>
      <c r="Z1243" s="77" cm="1">
        <f t="array" aca="1" ref="Z1243" ca="1">INDIRECT(Z1232)+Z1241</f>
        <v>10000</v>
      </c>
      <c r="AA1243" s="77" cm="1">
        <f t="array" aca="1" ref="AA1243" ca="1">INDIRECT(AA1232)+AA1241</f>
        <v>10000</v>
      </c>
      <c r="AB1243" s="77" cm="1">
        <f t="array" aca="1" ref="AB1243" ca="1">INDIRECT(AB1232)+AB1241</f>
        <v>10000</v>
      </c>
      <c r="AC1243" s="77" cm="1">
        <f t="array" aca="1" ref="AC1243" ca="1">INDIRECT(AC1232)+AC1241</f>
        <v>10000</v>
      </c>
      <c r="AD1243" s="77" cm="1">
        <f t="array" aca="1" ref="AD1243" ca="1">INDIRECT(AD1232)+AD1241</f>
        <v>10000</v>
      </c>
      <c r="AE1243" s="77" cm="1">
        <f t="array" aca="1" ref="AE1243" ca="1">INDIRECT(AE1232)+AE1241</f>
        <v>10000</v>
      </c>
      <c r="AF1243" s="77" cm="1">
        <f t="array" aca="1" ref="AF1243" ca="1">INDIRECT(AF1232)+AF1241</f>
        <v>10000</v>
      </c>
      <c r="AG1243" s="77" cm="1">
        <f t="array" aca="1" ref="AG1243" ca="1">INDIRECT(AG1232)+AG1241</f>
        <v>10000</v>
      </c>
      <c r="AH1243" s="77" cm="1">
        <f t="array" aca="1" ref="AH1243" ca="1">INDIRECT(AH1232)+AH1241</f>
        <v>10000</v>
      </c>
      <c r="AI1243" s="77" cm="1">
        <f t="array" aca="1" ref="AI1243" ca="1">INDIRECT(AI1232)+AI1241</f>
        <v>10000</v>
      </c>
      <c r="AJ1243" s="77" cm="1">
        <f t="array" aca="1" ref="AJ1243" ca="1">INDIRECT(AJ1232)+AJ1241</f>
        <v>10000</v>
      </c>
      <c r="AK1243" s="77" cm="1">
        <f t="array" aca="1" ref="AK1243" ca="1">INDIRECT(AK1232)+AK1241</f>
        <v>10000</v>
      </c>
      <c r="AL1243" s="77" cm="1">
        <f t="array" aca="1" ref="AL1243" ca="1">INDIRECT(AL1232)+AL1241</f>
        <v>10000</v>
      </c>
      <c r="AM1243" s="77" cm="1">
        <f t="array" aca="1" ref="AM1243" ca="1">INDIRECT(AM1232)+AM1241</f>
        <v>10000</v>
      </c>
      <c r="AN1243" s="77" cm="1">
        <f t="array" aca="1" ref="AN1243" ca="1">INDIRECT(AN1232)+AN1241</f>
        <v>10000</v>
      </c>
      <c r="AO1243" s="77" cm="1">
        <f t="array" aca="1" ref="AO1243" ca="1">INDIRECT(AO1232)+AO1241</f>
        <v>10000</v>
      </c>
      <c r="AP1243" s="77" cm="1">
        <f t="array" aca="1" ref="AP1243" ca="1">INDIRECT(AP1232)+AP1241</f>
        <v>10000</v>
      </c>
      <c r="AQ1243" s="77" cm="1">
        <f t="array" aca="1" ref="AQ1243" ca="1">INDIRECT(AQ1232)+AQ1241</f>
        <v>10000</v>
      </c>
      <c r="AR1243" s="77" cm="1">
        <f t="array" aca="1" ref="AR1243" ca="1">INDIRECT(AR1232)+AR1241</f>
        <v>10000</v>
      </c>
      <c r="AS1243" s="77" cm="1">
        <f t="array" aca="1" ref="AS1243" ca="1">INDIRECT(AS1232)+AS1241</f>
        <v>10000</v>
      </c>
      <c r="AT1243" s="77" cm="1">
        <f t="array" aca="1" ref="AT1243" ca="1">INDIRECT(AT1232)+AT1241</f>
        <v>10000</v>
      </c>
      <c r="AU1243" s="77" cm="1">
        <f t="array" aca="1" ref="AU1243" ca="1">INDIRECT(AU1232)+AU1241</f>
        <v>10000</v>
      </c>
      <c r="AV1243" s="77" cm="1">
        <f t="array" aca="1" ref="AV1243" ca="1">INDIRECT(AV1232)+AV1241</f>
        <v>10000</v>
      </c>
      <c r="AW1243" s="77" cm="1">
        <f t="array" aca="1" ref="AW1243" ca="1">INDIRECT(AW1232)+AW1241</f>
        <v>10000</v>
      </c>
      <c r="AX1243" s="77" cm="1">
        <f t="array" aca="1" ref="AX1243" ca="1">INDIRECT(AX1232)+AX1241</f>
        <v>10000</v>
      </c>
      <c r="AY1243" s="77" cm="1">
        <f t="array" aca="1" ref="AY1243" ca="1">INDIRECT(AY1232)+AY1241</f>
        <v>10000</v>
      </c>
      <c r="AZ1243" s="77" cm="1">
        <f t="array" aca="1" ref="AZ1243" ca="1">INDIRECT(AZ1232)+AZ1241</f>
        <v>10000</v>
      </c>
      <c r="BA1243" s="77" cm="1">
        <f t="array" aca="1" ref="BA1243" ca="1">INDIRECT(BA1232)+BA1241</f>
        <v>10000</v>
      </c>
      <c r="BB1243" s="77" cm="1">
        <f t="array" aca="1" ref="BB1243" ca="1">INDIRECT(BB1232)+BB1241</f>
        <v>10000</v>
      </c>
      <c r="BC1243" s="77" cm="1">
        <f t="array" aca="1" ref="BC1243" ca="1">INDIRECT(BC1232)+BC1241</f>
        <v>10000</v>
      </c>
      <c r="BD1243" s="77" cm="1">
        <f t="array" aca="1" ref="BD1243" ca="1">INDIRECT(BD1232)+BD1241</f>
        <v>10000</v>
      </c>
      <c r="BE1243" s="77" cm="1">
        <f t="array" aca="1" ref="BE1243" ca="1">INDIRECT(BE1232)+BE1241</f>
        <v>10000</v>
      </c>
      <c r="BF1243" s="77" cm="1">
        <f t="array" aca="1" ref="BF1243" ca="1">INDIRECT(BF1232)+BF1241</f>
        <v>10000</v>
      </c>
      <c r="BG1243" s="77" cm="1">
        <f t="array" aca="1" ref="BG1243" ca="1">INDIRECT(BG1232)+BG1241</f>
        <v>10000</v>
      </c>
      <c r="BH1243" s="77" cm="1">
        <f t="array" aca="1" ref="BH1243" ca="1">INDIRECT(BH1232)+BH1241</f>
        <v>10000</v>
      </c>
      <c r="BI1243" s="77" cm="1">
        <f t="array" aca="1" ref="BI1243" ca="1">INDIRECT(BI1232)+BI1241</f>
        <v>10000</v>
      </c>
      <c r="BJ1243" s="77" cm="1">
        <f t="array" aca="1" ref="BJ1243" ca="1">INDIRECT(BJ1232)+BJ1241</f>
        <v>10000</v>
      </c>
      <c r="BK1243" s="77" cm="1">
        <f t="array" aca="1" ref="BK1243" ca="1">INDIRECT(BK1232)+BK1241</f>
        <v>10000</v>
      </c>
      <c r="BL1243" s="77" cm="1">
        <f t="array" aca="1" ref="BL1243" ca="1">INDIRECT(BL1232)+BL1241</f>
        <v>10000</v>
      </c>
      <c r="BM1243" s="77" cm="1">
        <f t="array" aca="1" ref="BM1243" ca="1">INDIRECT(BM1232)+BM1241</f>
        <v>10000</v>
      </c>
      <c r="BN1243" s="77" cm="1">
        <f t="array" aca="1" ref="BN1243" ca="1">INDIRECT(BN1232)+BN1241</f>
        <v>10000</v>
      </c>
      <c r="BO1243" s="77" cm="1">
        <f t="array" aca="1" ref="BO1243" ca="1">INDIRECT(BO1232)+BO1241</f>
        <v>10000</v>
      </c>
      <c r="BP1243" s="77" cm="1">
        <f t="array" aca="1" ref="BP1243" ca="1">INDIRECT(BP1232)+BP1241</f>
        <v>10000</v>
      </c>
      <c r="BQ1243" s="77" cm="1">
        <f t="array" aca="1" ref="BQ1243" ca="1">INDIRECT(BQ1232)+BQ1241</f>
        <v>10000</v>
      </c>
      <c r="BR1243" s="77" cm="1">
        <f t="array" aca="1" ref="BR1243" ca="1">INDIRECT(BR1232)+BR1241</f>
        <v>10000</v>
      </c>
      <c r="BS1243" s="77" cm="1">
        <f t="array" aca="1" ref="BS1243" ca="1">INDIRECT(BS1232)+BS1241</f>
        <v>10000</v>
      </c>
      <c r="BT1243" s="77" cm="1">
        <f t="array" aca="1" ref="BT1243" ca="1">INDIRECT(BT1232)+BT1241</f>
        <v>10000</v>
      </c>
      <c r="BU1243" s="77" cm="1">
        <f t="array" aca="1" ref="BU1243" ca="1">INDIRECT(BU1232)+BU1241</f>
        <v>10000</v>
      </c>
      <c r="BV1243" s="77" cm="1">
        <f t="array" aca="1" ref="BV1243" ca="1">INDIRECT(BV1232)+BV1241</f>
        <v>10000</v>
      </c>
      <c r="BW1243" s="77" cm="1">
        <f t="array" aca="1" ref="BW1243" ca="1">INDIRECT(BW1232)+BW1241</f>
        <v>10000</v>
      </c>
      <c r="BX1243" s="77" cm="1">
        <f t="array" aca="1" ref="BX1243" ca="1">INDIRECT(BX1232)+BX1241</f>
        <v>10000</v>
      </c>
      <c r="BY1243" s="77" cm="1">
        <f t="array" aca="1" ref="BY1243" ca="1">INDIRECT(BY1232)+BY1241</f>
        <v>10000</v>
      </c>
      <c r="BZ1243" s="77" cm="1">
        <f t="array" aca="1" ref="BZ1243" ca="1">INDIRECT(BZ1232)+BZ1241</f>
        <v>10000</v>
      </c>
      <c r="CA1243" s="77" cm="1">
        <f t="array" aca="1" ref="CA1243" ca="1">INDIRECT(CA1232)+CA1241</f>
        <v>10000</v>
      </c>
      <c r="CB1243" s="77" cm="1">
        <f t="array" aca="1" ref="CB1243" ca="1">INDIRECT(CB1232)+CB1241</f>
        <v>10000</v>
      </c>
      <c r="CC1243" s="77" cm="1">
        <f t="array" aca="1" ref="CC1243" ca="1">INDIRECT(CC1232)+CC1241</f>
        <v>10000</v>
      </c>
      <c r="CD1243" s="77" cm="1">
        <f t="array" aca="1" ref="CD1243" ca="1">INDIRECT(CD1232)+CD1241</f>
        <v>10000</v>
      </c>
      <c r="CE1243" s="77" cm="1">
        <f t="array" aca="1" ref="CE1243" ca="1">INDIRECT(CE1232)+CE1241</f>
        <v>10000</v>
      </c>
      <c r="CF1243" s="77" cm="1">
        <f t="array" aca="1" ref="CF1243" ca="1">INDIRECT(CF1232)+CF1241</f>
        <v>10000</v>
      </c>
      <c r="CG1243" s="77" cm="1">
        <f t="array" aca="1" ref="CG1243" ca="1">INDIRECT(CG1232)+CG1241</f>
        <v>10000</v>
      </c>
      <c r="CH1243" s="77" cm="1">
        <f t="array" aca="1" ref="CH1243" ca="1">INDIRECT(CH1232)+CH1241</f>
        <v>10000</v>
      </c>
      <c r="CI1243" s="77" cm="1">
        <f t="array" aca="1" ref="CI1243" ca="1">INDIRECT(CI1232)+CI1241</f>
        <v>10000</v>
      </c>
      <c r="CJ1243" s="77" cm="1">
        <f t="array" aca="1" ref="CJ1243" ca="1">INDIRECT(CJ1232)+CJ1241</f>
        <v>10000</v>
      </c>
      <c r="CK1243" s="77" cm="1">
        <f t="array" aca="1" ref="CK1243" ca="1">INDIRECT(CK1232)+CK1241</f>
        <v>10000</v>
      </c>
      <c r="CL1243" s="77" cm="1">
        <f t="array" aca="1" ref="CL1243" ca="1">INDIRECT(CL1232)+CL1241</f>
        <v>10000</v>
      </c>
      <c r="CN1243" s="60"/>
      <c r="CO1243" s="77" t="e" cm="1">
        <f t="array" aca="1" ref="CO1243" ca="1">INDIRECT(CO1232)+CO1241</f>
        <v>#N/A</v>
      </c>
      <c r="CP1243" s="77" t="e" cm="1">
        <f t="array" aca="1" ref="CP1243" ca="1">INDIRECT(CP1232)+CP1241</f>
        <v>#N/A</v>
      </c>
      <c r="CQ1243" s="77" t="e" cm="1">
        <f t="array" aca="1" ref="CQ1243" ca="1">INDIRECT(CQ1232)+CQ1241</f>
        <v>#N/A</v>
      </c>
      <c r="CR1243" s="77" t="e" cm="1">
        <f t="array" aca="1" ref="CR1243" ca="1">INDIRECT(CR1232)+CR1241</f>
        <v>#N/A</v>
      </c>
      <c r="CS1243" s="77" t="e" cm="1">
        <f t="array" aca="1" ref="CS1243" ca="1">INDIRECT(CS1232)+CS1241</f>
        <v>#N/A</v>
      </c>
      <c r="CT1243" s="77" t="e" cm="1">
        <f t="array" aca="1" ref="CT1243" ca="1">INDIRECT(CT1232)+CT1241</f>
        <v>#N/A</v>
      </c>
      <c r="CU1243" s="77" t="e" cm="1">
        <f t="array" aca="1" ref="CU1243" ca="1">INDIRECT(CU1232)+CU1241</f>
        <v>#N/A</v>
      </c>
      <c r="CV1243" s="77" t="e" cm="1">
        <f t="array" aca="1" ref="CV1243" ca="1">INDIRECT(CV1232)+CV1241</f>
        <v>#N/A</v>
      </c>
      <c r="CW1243" s="77" t="e" cm="1">
        <f t="array" aca="1" ref="CW1243" ca="1">INDIRECT(CW1232)+CW1241</f>
        <v>#N/A</v>
      </c>
      <c r="CX1243" s="77" t="e" cm="1">
        <f t="array" aca="1" ref="CX1243" ca="1">INDIRECT(CX1232)+CX1241</f>
        <v>#N/A</v>
      </c>
      <c r="CY1243" s="77" t="e" cm="1">
        <f t="array" aca="1" ref="CY1243" ca="1">INDIRECT(CY1232)+CY1241</f>
        <v>#N/A</v>
      </c>
      <c r="CZ1243" s="77" t="e" cm="1">
        <f t="array" aca="1" ref="CZ1243" ca="1">INDIRECT(CZ1232)+CZ1241</f>
        <v>#N/A</v>
      </c>
      <c r="DA1243" s="77" t="e" cm="1">
        <f t="array" aca="1" ref="DA1243" ca="1">INDIRECT(DA1232)+DA1241</f>
        <v>#N/A</v>
      </c>
      <c r="DB1243" s="77" t="e" cm="1">
        <f t="array" aca="1" ref="DB1243" ca="1">INDIRECT(DB1232)+DB1241</f>
        <v>#N/A</v>
      </c>
      <c r="DC1243" s="77" t="e" cm="1">
        <f t="array" aca="1" ref="DC1243" ca="1">INDIRECT(DC1232)+DC1241</f>
        <v>#N/A</v>
      </c>
      <c r="DD1243" s="77" t="e" cm="1">
        <f t="array" aca="1" ref="DD1243" ca="1">INDIRECT(DD1232)+DD1241</f>
        <v>#N/A</v>
      </c>
      <c r="DE1243" s="77" t="e" cm="1">
        <f t="array" aca="1" ref="DE1243" ca="1">INDIRECT(DE1232)+DE1241</f>
        <v>#N/A</v>
      </c>
      <c r="DF1243" s="77" t="e" cm="1">
        <f t="array" aca="1" ref="DF1243" ca="1">INDIRECT(DF1232)+DF1241</f>
        <v>#N/A</v>
      </c>
      <c r="DG1243" s="77" t="e" cm="1">
        <f t="array" aca="1" ref="DG1243" ca="1">INDIRECT(DG1232)+DG1241</f>
        <v>#N/A</v>
      </c>
      <c r="DH1243" s="77" t="e" cm="1">
        <f t="array" aca="1" ref="DH1243" ca="1">INDIRECT(DH1232)+DH1241</f>
        <v>#N/A</v>
      </c>
      <c r="DI1243" s="77" t="e" cm="1">
        <f t="array" aca="1" ref="DI1243" ca="1">INDIRECT(DI1232)+DI1241</f>
        <v>#N/A</v>
      </c>
      <c r="DJ1243" s="77" t="e" cm="1">
        <f t="array" aca="1" ref="DJ1243" ca="1">INDIRECT(DJ1232)+DJ1241</f>
        <v>#N/A</v>
      </c>
      <c r="DK1243" s="77" t="e" cm="1">
        <f t="array" aca="1" ref="DK1243" ca="1">INDIRECT(DK1232)+DK1241</f>
        <v>#N/A</v>
      </c>
      <c r="DL1243" s="77" t="e" cm="1">
        <f t="array" aca="1" ref="DL1243" ca="1">INDIRECT(DL1232)+DL1241</f>
        <v>#N/A</v>
      </c>
    </row>
    <row r="1244" spans="1:116" x14ac:dyDescent="0.4">
      <c r="D1244" t="s">
        <v>800</v>
      </c>
      <c r="E1244" s="8" t="str">
        <f t="shared" si="1956"/>
        <v>1244 SUBCAC-S</v>
      </c>
      <c r="G1244" s="145" t="s">
        <v>69</v>
      </c>
      <c r="H1244" s="12"/>
      <c r="I1244" s="60"/>
      <c r="J1244" s="60"/>
      <c r="K1244" s="20">
        <f t="shared" ref="K1244:P1244" ca="1" si="1959">AVERAGEIF($3:$3,K$2,1244:1244)</f>
        <v>0.79166666666666663</v>
      </c>
      <c r="L1244" s="20">
        <f t="shared" ca="1" si="1959"/>
        <v>1</v>
      </c>
      <c r="M1244" s="20">
        <f t="shared" ca="1" si="1959"/>
        <v>1</v>
      </c>
      <c r="N1244" s="20">
        <f t="shared" ca="1" si="1959"/>
        <v>1</v>
      </c>
      <c r="O1244" s="20">
        <f t="shared" ca="1" si="1959"/>
        <v>1</v>
      </c>
      <c r="P1244" s="20">
        <f t="shared" ca="1" si="1959"/>
        <v>1</v>
      </c>
      <c r="R1244" s="20"/>
      <c r="S1244" s="150" cm="1">
        <f t="array" aca="1" ref="S1244" ca="1">S1243/INDIRECT(S1232)</f>
        <v>-1.5</v>
      </c>
      <c r="T1244" s="150" cm="1">
        <f t="array" aca="1" ref="T1244" ca="1">T1243/INDIRECT(T1232)</f>
        <v>1</v>
      </c>
      <c r="U1244" s="150" cm="1">
        <f t="array" aca="1" ref="U1244" ca="1">U1243/INDIRECT(U1232)</f>
        <v>1</v>
      </c>
      <c r="V1244" s="150" cm="1">
        <f t="array" aca="1" ref="V1244" ca="1">V1243/INDIRECT(V1232)</f>
        <v>1</v>
      </c>
      <c r="W1244" s="150" cm="1">
        <f t="array" aca="1" ref="W1244" ca="1">W1243/INDIRECT(W1232)</f>
        <v>1</v>
      </c>
      <c r="X1244" s="150" cm="1">
        <f t="array" aca="1" ref="X1244" ca="1">X1243/INDIRECT(X1232)</f>
        <v>1</v>
      </c>
      <c r="Y1244" s="150" cm="1">
        <f t="array" aca="1" ref="Y1244" ca="1">Y1243/INDIRECT(Y1232)</f>
        <v>1</v>
      </c>
      <c r="Z1244" s="150" cm="1">
        <f t="array" aca="1" ref="Z1244" ca="1">Z1243/INDIRECT(Z1232)</f>
        <v>1</v>
      </c>
      <c r="AA1244" s="150" cm="1">
        <f t="array" aca="1" ref="AA1244" ca="1">AA1243/INDIRECT(AA1232)</f>
        <v>1</v>
      </c>
      <c r="AB1244" s="150" cm="1">
        <f t="array" aca="1" ref="AB1244" ca="1">AB1243/INDIRECT(AB1232)</f>
        <v>1</v>
      </c>
      <c r="AC1244" s="150" cm="1">
        <f t="array" aca="1" ref="AC1244" ca="1">AC1243/INDIRECT(AC1232)</f>
        <v>1</v>
      </c>
      <c r="AD1244" s="150" cm="1">
        <f t="array" aca="1" ref="AD1244" ca="1">AD1243/INDIRECT(AD1232)</f>
        <v>1</v>
      </c>
      <c r="AE1244" s="150" cm="1">
        <f t="array" aca="1" ref="AE1244" ca="1">AE1243/INDIRECT(AE1232)</f>
        <v>1</v>
      </c>
      <c r="AF1244" s="150" cm="1">
        <f t="array" aca="1" ref="AF1244" ca="1">AF1243/INDIRECT(AF1232)</f>
        <v>1</v>
      </c>
      <c r="AG1244" s="150" cm="1">
        <f t="array" aca="1" ref="AG1244" ca="1">AG1243/INDIRECT(AG1232)</f>
        <v>1</v>
      </c>
      <c r="AH1244" s="150" cm="1">
        <f t="array" aca="1" ref="AH1244" ca="1">AH1243/INDIRECT(AH1232)</f>
        <v>1</v>
      </c>
      <c r="AI1244" s="150" cm="1">
        <f t="array" aca="1" ref="AI1244" ca="1">AI1243/INDIRECT(AI1232)</f>
        <v>1</v>
      </c>
      <c r="AJ1244" s="150" cm="1">
        <f t="array" aca="1" ref="AJ1244" ca="1">AJ1243/INDIRECT(AJ1232)</f>
        <v>1</v>
      </c>
      <c r="AK1244" s="150" cm="1">
        <f t="array" aca="1" ref="AK1244" ca="1">AK1243/INDIRECT(AK1232)</f>
        <v>1</v>
      </c>
      <c r="AL1244" s="150" cm="1">
        <f t="array" aca="1" ref="AL1244" ca="1">AL1243/INDIRECT(AL1232)</f>
        <v>1</v>
      </c>
      <c r="AM1244" s="150" cm="1">
        <f t="array" aca="1" ref="AM1244" ca="1">AM1243/INDIRECT(AM1232)</f>
        <v>1</v>
      </c>
      <c r="AN1244" s="150" cm="1">
        <f t="array" aca="1" ref="AN1244" ca="1">AN1243/INDIRECT(AN1232)</f>
        <v>1</v>
      </c>
      <c r="AO1244" s="150" cm="1">
        <f t="array" aca="1" ref="AO1244" ca="1">AO1243/INDIRECT(AO1232)</f>
        <v>1</v>
      </c>
      <c r="AP1244" s="150" cm="1">
        <f t="array" aca="1" ref="AP1244" ca="1">AP1243/INDIRECT(AP1232)</f>
        <v>1</v>
      </c>
      <c r="AQ1244" s="150" cm="1">
        <f t="array" aca="1" ref="AQ1244" ca="1">AQ1243/INDIRECT(AQ1232)</f>
        <v>1</v>
      </c>
      <c r="AR1244" s="150" cm="1">
        <f t="array" aca="1" ref="AR1244" ca="1">AR1243/INDIRECT(AR1232)</f>
        <v>1</v>
      </c>
      <c r="AS1244" s="150" cm="1">
        <f t="array" aca="1" ref="AS1244" ca="1">AS1243/INDIRECT(AS1232)</f>
        <v>1</v>
      </c>
      <c r="AT1244" s="150" cm="1">
        <f t="array" aca="1" ref="AT1244" ca="1">AT1243/INDIRECT(AT1232)</f>
        <v>1</v>
      </c>
      <c r="AU1244" s="150" cm="1">
        <f t="array" aca="1" ref="AU1244" ca="1">AU1243/INDIRECT(AU1232)</f>
        <v>1</v>
      </c>
      <c r="AV1244" s="150" cm="1">
        <f t="array" aca="1" ref="AV1244" ca="1">AV1243/INDIRECT(AV1232)</f>
        <v>1</v>
      </c>
      <c r="AW1244" s="150" cm="1">
        <f t="array" aca="1" ref="AW1244" ca="1">AW1243/INDIRECT(AW1232)</f>
        <v>1</v>
      </c>
      <c r="AX1244" s="150" cm="1">
        <f t="array" aca="1" ref="AX1244" ca="1">AX1243/INDIRECT(AX1232)</f>
        <v>1</v>
      </c>
      <c r="AY1244" s="150" cm="1">
        <f t="array" aca="1" ref="AY1244" ca="1">AY1243/INDIRECT(AY1232)</f>
        <v>1</v>
      </c>
      <c r="AZ1244" s="150" cm="1">
        <f t="array" aca="1" ref="AZ1244" ca="1">AZ1243/INDIRECT(AZ1232)</f>
        <v>1</v>
      </c>
      <c r="BA1244" s="150" cm="1">
        <f t="array" aca="1" ref="BA1244" ca="1">BA1243/INDIRECT(BA1232)</f>
        <v>1</v>
      </c>
      <c r="BB1244" s="150" cm="1">
        <f t="array" aca="1" ref="BB1244" ca="1">BB1243/INDIRECT(BB1232)</f>
        <v>1</v>
      </c>
      <c r="BC1244" s="150" cm="1">
        <f t="array" aca="1" ref="BC1244" ca="1">BC1243/INDIRECT(BC1232)</f>
        <v>1</v>
      </c>
      <c r="BD1244" s="150" cm="1">
        <f t="array" aca="1" ref="BD1244" ca="1">BD1243/INDIRECT(BD1232)</f>
        <v>1</v>
      </c>
      <c r="BE1244" s="150" cm="1">
        <f t="array" aca="1" ref="BE1244" ca="1">BE1243/INDIRECT(BE1232)</f>
        <v>1</v>
      </c>
      <c r="BF1244" s="150" cm="1">
        <f t="array" aca="1" ref="BF1244" ca="1">BF1243/INDIRECT(BF1232)</f>
        <v>1</v>
      </c>
      <c r="BG1244" s="150" cm="1">
        <f t="array" aca="1" ref="BG1244" ca="1">BG1243/INDIRECT(BG1232)</f>
        <v>1</v>
      </c>
      <c r="BH1244" s="150" cm="1">
        <f t="array" aca="1" ref="BH1244" ca="1">BH1243/INDIRECT(BH1232)</f>
        <v>1</v>
      </c>
      <c r="BI1244" s="150" cm="1">
        <f t="array" aca="1" ref="BI1244" ca="1">BI1243/INDIRECT(BI1232)</f>
        <v>1</v>
      </c>
      <c r="BJ1244" s="150" cm="1">
        <f t="array" aca="1" ref="BJ1244" ca="1">BJ1243/INDIRECT(BJ1232)</f>
        <v>1</v>
      </c>
      <c r="BK1244" s="150" cm="1">
        <f t="array" aca="1" ref="BK1244" ca="1">BK1243/INDIRECT(BK1232)</f>
        <v>1</v>
      </c>
      <c r="BL1244" s="150" cm="1">
        <f t="array" aca="1" ref="BL1244" ca="1">BL1243/INDIRECT(BL1232)</f>
        <v>1</v>
      </c>
      <c r="BM1244" s="150" cm="1">
        <f t="array" aca="1" ref="BM1244" ca="1">BM1243/INDIRECT(BM1232)</f>
        <v>1</v>
      </c>
      <c r="BN1244" s="150" cm="1">
        <f t="array" aca="1" ref="BN1244" ca="1">BN1243/INDIRECT(BN1232)</f>
        <v>1</v>
      </c>
      <c r="BO1244" s="150" cm="1">
        <f t="array" aca="1" ref="BO1244" ca="1">BO1243/INDIRECT(BO1232)</f>
        <v>1</v>
      </c>
      <c r="BP1244" s="150" cm="1">
        <f t="array" aca="1" ref="BP1244" ca="1">BP1243/INDIRECT(BP1232)</f>
        <v>1</v>
      </c>
      <c r="BQ1244" s="150" cm="1">
        <f t="array" aca="1" ref="BQ1244" ca="1">BQ1243/INDIRECT(BQ1232)</f>
        <v>1</v>
      </c>
      <c r="BR1244" s="150" cm="1">
        <f t="array" aca="1" ref="BR1244" ca="1">BR1243/INDIRECT(BR1232)</f>
        <v>1</v>
      </c>
      <c r="BS1244" s="150" cm="1">
        <f t="array" aca="1" ref="BS1244" ca="1">BS1243/INDIRECT(BS1232)</f>
        <v>1</v>
      </c>
      <c r="BT1244" s="150" cm="1">
        <f t="array" aca="1" ref="BT1244" ca="1">BT1243/INDIRECT(BT1232)</f>
        <v>1</v>
      </c>
      <c r="BU1244" s="150" cm="1">
        <f t="array" aca="1" ref="BU1244" ca="1">BU1243/INDIRECT(BU1232)</f>
        <v>1</v>
      </c>
      <c r="BV1244" s="150" cm="1">
        <f t="array" aca="1" ref="BV1244" ca="1">BV1243/INDIRECT(BV1232)</f>
        <v>1</v>
      </c>
      <c r="BW1244" s="150" cm="1">
        <f t="array" aca="1" ref="BW1244" ca="1">BW1243/INDIRECT(BW1232)</f>
        <v>1</v>
      </c>
      <c r="BX1244" s="150" cm="1">
        <f t="array" aca="1" ref="BX1244" ca="1">BX1243/INDIRECT(BX1232)</f>
        <v>1</v>
      </c>
      <c r="BY1244" s="150" cm="1">
        <f t="array" aca="1" ref="BY1244" ca="1">BY1243/INDIRECT(BY1232)</f>
        <v>1</v>
      </c>
      <c r="BZ1244" s="150" cm="1">
        <f t="array" aca="1" ref="BZ1244" ca="1">BZ1243/INDIRECT(BZ1232)</f>
        <v>1</v>
      </c>
      <c r="CA1244" s="150" cm="1">
        <f t="array" aca="1" ref="CA1244" ca="1">CA1243/INDIRECT(CA1232)</f>
        <v>1</v>
      </c>
      <c r="CB1244" s="150" cm="1">
        <f t="array" aca="1" ref="CB1244" ca="1">CB1243/INDIRECT(CB1232)</f>
        <v>1</v>
      </c>
      <c r="CC1244" s="150" cm="1">
        <f t="array" aca="1" ref="CC1244" ca="1">CC1243/INDIRECT(CC1232)</f>
        <v>1</v>
      </c>
      <c r="CD1244" s="150" cm="1">
        <f t="array" aca="1" ref="CD1244" ca="1">CD1243/INDIRECT(CD1232)</f>
        <v>1</v>
      </c>
      <c r="CE1244" s="150" cm="1">
        <f t="array" aca="1" ref="CE1244" ca="1">CE1243/INDIRECT(CE1232)</f>
        <v>1</v>
      </c>
      <c r="CF1244" s="150" cm="1">
        <f t="array" aca="1" ref="CF1244" ca="1">CF1243/INDIRECT(CF1232)</f>
        <v>1</v>
      </c>
      <c r="CG1244" s="150" cm="1">
        <f t="array" aca="1" ref="CG1244" ca="1">CG1243/INDIRECT(CG1232)</f>
        <v>1</v>
      </c>
      <c r="CH1244" s="150" cm="1">
        <f t="array" aca="1" ref="CH1244" ca="1">CH1243/INDIRECT(CH1232)</f>
        <v>1</v>
      </c>
      <c r="CI1244" s="150" cm="1">
        <f t="array" aca="1" ref="CI1244" ca="1">CI1243/INDIRECT(CI1232)</f>
        <v>1</v>
      </c>
      <c r="CJ1244" s="150" cm="1">
        <f t="array" aca="1" ref="CJ1244" ca="1">CJ1243/INDIRECT(CJ1232)</f>
        <v>1</v>
      </c>
      <c r="CK1244" s="150" cm="1">
        <f t="array" aca="1" ref="CK1244" ca="1">CK1243/INDIRECT(CK1232)</f>
        <v>1</v>
      </c>
      <c r="CL1244" s="150" cm="1">
        <f t="array" aca="1" ref="CL1244" ca="1">CL1243/INDIRECT(CL1232)</f>
        <v>1</v>
      </c>
      <c r="CN1244" s="60"/>
      <c r="CO1244" s="150" t="e" cm="1">
        <f t="array" aca="1" ref="CO1244" ca="1">CO1243/INDIRECT(CO1232)</f>
        <v>#N/A</v>
      </c>
      <c r="CP1244" s="150" t="e" cm="1">
        <f t="array" aca="1" ref="CP1244" ca="1">CP1243/INDIRECT(CP1232)</f>
        <v>#N/A</v>
      </c>
      <c r="CQ1244" s="150" t="e" cm="1">
        <f t="array" aca="1" ref="CQ1244" ca="1">CQ1243/INDIRECT(CQ1232)</f>
        <v>#N/A</v>
      </c>
      <c r="CR1244" s="150" t="e" cm="1">
        <f t="array" aca="1" ref="CR1244" ca="1">CR1243/INDIRECT(CR1232)</f>
        <v>#N/A</v>
      </c>
      <c r="CS1244" s="150" t="e" cm="1">
        <f t="array" aca="1" ref="CS1244" ca="1">CS1243/INDIRECT(CS1232)</f>
        <v>#N/A</v>
      </c>
      <c r="CT1244" s="150" t="e" cm="1">
        <f t="array" aca="1" ref="CT1244" ca="1">CT1243/INDIRECT(CT1232)</f>
        <v>#N/A</v>
      </c>
      <c r="CU1244" s="150" t="e" cm="1">
        <f t="array" aca="1" ref="CU1244" ca="1">CU1243/INDIRECT(CU1232)</f>
        <v>#N/A</v>
      </c>
      <c r="CV1244" s="150" t="e" cm="1">
        <f t="array" aca="1" ref="CV1244" ca="1">CV1243/INDIRECT(CV1232)</f>
        <v>#N/A</v>
      </c>
      <c r="CW1244" s="150" t="e" cm="1">
        <f t="array" aca="1" ref="CW1244" ca="1">CW1243/INDIRECT(CW1232)</f>
        <v>#N/A</v>
      </c>
      <c r="CX1244" s="150" t="e" cm="1">
        <f t="array" aca="1" ref="CX1244" ca="1">CX1243/INDIRECT(CX1232)</f>
        <v>#N/A</v>
      </c>
      <c r="CY1244" s="150" t="e" cm="1">
        <f t="array" aca="1" ref="CY1244" ca="1">CY1243/INDIRECT(CY1232)</f>
        <v>#N/A</v>
      </c>
      <c r="CZ1244" s="150" t="e" cm="1">
        <f t="array" aca="1" ref="CZ1244" ca="1">CZ1243/INDIRECT(CZ1232)</f>
        <v>#N/A</v>
      </c>
      <c r="DA1244" s="150" t="e" cm="1">
        <f t="array" aca="1" ref="DA1244" ca="1">DA1243/INDIRECT(DA1232)</f>
        <v>#N/A</v>
      </c>
      <c r="DB1244" s="150" t="e" cm="1">
        <f t="array" aca="1" ref="DB1244" ca="1">DB1243/INDIRECT(DB1232)</f>
        <v>#N/A</v>
      </c>
      <c r="DC1244" s="150" t="e" cm="1">
        <f t="array" aca="1" ref="DC1244" ca="1">DC1243/INDIRECT(DC1232)</f>
        <v>#N/A</v>
      </c>
      <c r="DD1244" s="150" t="e" cm="1">
        <f t="array" aca="1" ref="DD1244" ca="1">DD1243/INDIRECT(DD1232)</f>
        <v>#N/A</v>
      </c>
      <c r="DE1244" s="150" t="e" cm="1">
        <f t="array" aca="1" ref="DE1244" ca="1">DE1243/INDIRECT(DE1232)</f>
        <v>#N/A</v>
      </c>
      <c r="DF1244" s="150" t="e" cm="1">
        <f t="array" aca="1" ref="DF1244" ca="1">DF1243/INDIRECT(DF1232)</f>
        <v>#N/A</v>
      </c>
      <c r="DG1244" s="150" t="e" cm="1">
        <f t="array" aca="1" ref="DG1244" ca="1">DG1243/INDIRECT(DG1232)</f>
        <v>#N/A</v>
      </c>
      <c r="DH1244" s="150" t="e" cm="1">
        <f t="array" aca="1" ref="DH1244" ca="1">DH1243/INDIRECT(DH1232)</f>
        <v>#N/A</v>
      </c>
      <c r="DI1244" s="150" t="e" cm="1">
        <f t="array" aca="1" ref="DI1244" ca="1">DI1243/INDIRECT(DI1232)</f>
        <v>#N/A</v>
      </c>
      <c r="DJ1244" s="150" t="e" cm="1">
        <f t="array" aca="1" ref="DJ1244" ca="1">DJ1243/INDIRECT(DJ1232)</f>
        <v>#N/A</v>
      </c>
      <c r="DK1244" s="150" t="e" cm="1">
        <f t="array" aca="1" ref="DK1244" ca="1">DK1243/INDIRECT(DK1232)</f>
        <v>#N/A</v>
      </c>
      <c r="DL1244" s="150" t="e" cm="1">
        <f t="array" aca="1" ref="DL1244" ca="1">DL1243/INDIRECT(DL1232)</f>
        <v>#N/A</v>
      </c>
    </row>
    <row r="1245" spans="1:116" x14ac:dyDescent="0.4">
      <c r="D1245" t="s">
        <v>800</v>
      </c>
      <c r="E1245" s="8" t="str">
        <f t="shared" si="1956"/>
        <v>1245 SUBCAC-S</v>
      </c>
      <c r="G1245" s="13"/>
      <c r="H1245" s="12"/>
      <c r="I1245" s="60"/>
      <c r="J1245" s="60"/>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N1245" s="60"/>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c r="DK1245" s="72"/>
      <c r="DL1245" s="72"/>
    </row>
    <row r="1246" spans="1:116" x14ac:dyDescent="0.4">
      <c r="B1246" t="s">
        <v>332</v>
      </c>
      <c r="D1246" t="s">
        <v>800</v>
      </c>
      <c r="E1246" s="8" t="str">
        <f>ROW()&amp;" "&amp;D1246</f>
        <v>1246 SUBCAC-S</v>
      </c>
      <c r="G1246" s="8" t="str">
        <f>G1230</f>
        <v>(Primary label)</v>
      </c>
      <c r="H1246" s="12"/>
      <c r="I1246" s="60"/>
      <c r="J1246" s="60"/>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N1246" s="60"/>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c r="DK1246" s="72"/>
      <c r="DL1246" s="72"/>
    </row>
    <row r="1247" spans="1:116" x14ac:dyDescent="0.4">
      <c r="B1247" t="s">
        <v>332</v>
      </c>
      <c r="D1247" t="s">
        <v>800</v>
      </c>
      <c r="E1247" s="8" t="str">
        <f>ROW()&amp;" "&amp;D1247</f>
        <v>1247 SUBCAC-S</v>
      </c>
      <c r="G1247" s="8" t="str">
        <f>G1231</f>
        <v>primary unit</v>
      </c>
      <c r="H1247" s="12"/>
      <c r="I1247" s="60"/>
      <c r="J1247" s="60"/>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N1247" s="60"/>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c r="DK1247" s="72"/>
      <c r="DL1247" s="72"/>
    </row>
    <row r="1248" spans="1:116" x14ac:dyDescent="0.4">
      <c r="B1248" t="s">
        <v>332</v>
      </c>
      <c r="D1248" t="s">
        <v>800</v>
      </c>
      <c r="E1248" s="8" t="str">
        <f>ROW()&amp;" "&amp;D1248</f>
        <v>1248 SUBCAC-S</v>
      </c>
      <c r="G1248" s="8" t="str">
        <f>G1232</f>
        <v>Primary revenue driver</v>
      </c>
      <c r="K1248" s="53"/>
      <c r="L1248" s="53"/>
      <c r="M1248" s="53"/>
      <c r="N1248" s="53"/>
      <c r="O1248" s="53"/>
      <c r="P1248" s="53"/>
      <c r="R1248" s="24"/>
      <c r="S1248" s="215" t="str">
        <f t="shared" ref="S1248:CD1248" si="1960">S1232</f>
        <v>S$16</v>
      </c>
      <c r="T1248" s="215" t="str">
        <f t="shared" si="1960"/>
        <v>T$16</v>
      </c>
      <c r="U1248" s="215" t="str">
        <f t="shared" si="1960"/>
        <v>U$16</v>
      </c>
      <c r="V1248" s="215" t="str">
        <f t="shared" si="1960"/>
        <v>V$16</v>
      </c>
      <c r="W1248" s="215" t="str">
        <f t="shared" si="1960"/>
        <v>W$16</v>
      </c>
      <c r="X1248" s="215" t="str">
        <f t="shared" si="1960"/>
        <v>X$16</v>
      </c>
      <c r="Y1248" s="215" t="str">
        <f t="shared" si="1960"/>
        <v>Y$16</v>
      </c>
      <c r="Z1248" s="215" t="str">
        <f t="shared" si="1960"/>
        <v>Z$16</v>
      </c>
      <c r="AA1248" s="215" t="str">
        <f t="shared" si="1960"/>
        <v>AA$16</v>
      </c>
      <c r="AB1248" s="215" t="str">
        <f t="shared" si="1960"/>
        <v>AB$16</v>
      </c>
      <c r="AC1248" s="215" t="str">
        <f t="shared" si="1960"/>
        <v>AC$16</v>
      </c>
      <c r="AD1248" s="215" t="str">
        <f t="shared" si="1960"/>
        <v>AD$16</v>
      </c>
      <c r="AE1248" s="215" t="str">
        <f t="shared" si="1960"/>
        <v>AE$16</v>
      </c>
      <c r="AF1248" s="215" t="str">
        <f t="shared" si="1960"/>
        <v>AF$16</v>
      </c>
      <c r="AG1248" s="215" t="str">
        <f t="shared" si="1960"/>
        <v>AG$16</v>
      </c>
      <c r="AH1248" s="215" t="str">
        <f t="shared" si="1960"/>
        <v>AH$16</v>
      </c>
      <c r="AI1248" s="215" t="str">
        <f t="shared" si="1960"/>
        <v>AI$16</v>
      </c>
      <c r="AJ1248" s="215" t="str">
        <f t="shared" si="1960"/>
        <v>AJ$16</v>
      </c>
      <c r="AK1248" s="215" t="str">
        <f t="shared" si="1960"/>
        <v>AK$16</v>
      </c>
      <c r="AL1248" s="215" t="str">
        <f t="shared" si="1960"/>
        <v>AL$16</v>
      </c>
      <c r="AM1248" s="215" t="str">
        <f t="shared" si="1960"/>
        <v>AM$16</v>
      </c>
      <c r="AN1248" s="215" t="str">
        <f t="shared" si="1960"/>
        <v>AN$16</v>
      </c>
      <c r="AO1248" s="215" t="str">
        <f t="shared" si="1960"/>
        <v>AO$16</v>
      </c>
      <c r="AP1248" s="215" t="str">
        <f t="shared" si="1960"/>
        <v>AP$16</v>
      </c>
      <c r="AQ1248" s="215" t="str">
        <f t="shared" si="1960"/>
        <v>AQ$16</v>
      </c>
      <c r="AR1248" s="215" t="str">
        <f t="shared" si="1960"/>
        <v>AR$16</v>
      </c>
      <c r="AS1248" s="215" t="str">
        <f t="shared" si="1960"/>
        <v>AS$16</v>
      </c>
      <c r="AT1248" s="215" t="str">
        <f t="shared" si="1960"/>
        <v>AT$16</v>
      </c>
      <c r="AU1248" s="215" t="str">
        <f t="shared" si="1960"/>
        <v>AU$16</v>
      </c>
      <c r="AV1248" s="215" t="str">
        <f t="shared" si="1960"/>
        <v>AV$16</v>
      </c>
      <c r="AW1248" s="215" t="str">
        <f t="shared" si="1960"/>
        <v>AW$16</v>
      </c>
      <c r="AX1248" s="215" t="str">
        <f t="shared" si="1960"/>
        <v>AX$16</v>
      </c>
      <c r="AY1248" s="215" t="str">
        <f t="shared" si="1960"/>
        <v>AY$16</v>
      </c>
      <c r="AZ1248" s="215" t="str">
        <f t="shared" si="1960"/>
        <v>AZ$16</v>
      </c>
      <c r="BA1248" s="215" t="str">
        <f t="shared" si="1960"/>
        <v>BA$16</v>
      </c>
      <c r="BB1248" s="215" t="str">
        <f t="shared" si="1960"/>
        <v>BB$16</v>
      </c>
      <c r="BC1248" s="215" t="str">
        <f t="shared" si="1960"/>
        <v>BC$16</v>
      </c>
      <c r="BD1248" s="215" t="str">
        <f t="shared" si="1960"/>
        <v>BD$16</v>
      </c>
      <c r="BE1248" s="215" t="str">
        <f t="shared" si="1960"/>
        <v>BE$16</v>
      </c>
      <c r="BF1248" s="215" t="str">
        <f t="shared" si="1960"/>
        <v>BF$16</v>
      </c>
      <c r="BG1248" s="215" t="str">
        <f t="shared" si="1960"/>
        <v>BG$16</v>
      </c>
      <c r="BH1248" s="215" t="str">
        <f t="shared" si="1960"/>
        <v>BH$16</v>
      </c>
      <c r="BI1248" s="215" t="str">
        <f t="shared" si="1960"/>
        <v>BI$16</v>
      </c>
      <c r="BJ1248" s="215" t="str">
        <f t="shared" si="1960"/>
        <v>BJ$16</v>
      </c>
      <c r="BK1248" s="215" t="str">
        <f t="shared" si="1960"/>
        <v>BK$16</v>
      </c>
      <c r="BL1248" s="215" t="str">
        <f t="shared" si="1960"/>
        <v>BL$16</v>
      </c>
      <c r="BM1248" s="215" t="str">
        <f t="shared" si="1960"/>
        <v>BM$16</v>
      </c>
      <c r="BN1248" s="215" t="str">
        <f t="shared" si="1960"/>
        <v>BN$16</v>
      </c>
      <c r="BO1248" s="215" t="str">
        <f t="shared" si="1960"/>
        <v>BO$16</v>
      </c>
      <c r="BP1248" s="215" t="str">
        <f t="shared" si="1960"/>
        <v>BP$16</v>
      </c>
      <c r="BQ1248" s="215" t="str">
        <f t="shared" si="1960"/>
        <v>BQ$16</v>
      </c>
      <c r="BR1248" s="215" t="str">
        <f t="shared" si="1960"/>
        <v>BR$16</v>
      </c>
      <c r="BS1248" s="215" t="str">
        <f t="shared" si="1960"/>
        <v>BS$16</v>
      </c>
      <c r="BT1248" s="215" t="str">
        <f t="shared" si="1960"/>
        <v>BT$16</v>
      </c>
      <c r="BU1248" s="215" t="str">
        <f t="shared" si="1960"/>
        <v>BU$16</v>
      </c>
      <c r="BV1248" s="215" t="str">
        <f t="shared" si="1960"/>
        <v>BV$16</v>
      </c>
      <c r="BW1248" s="215" t="str">
        <f t="shared" si="1960"/>
        <v>BW$16</v>
      </c>
      <c r="BX1248" s="215" t="str">
        <f t="shared" si="1960"/>
        <v>BX$16</v>
      </c>
      <c r="BY1248" s="215" t="str">
        <f t="shared" si="1960"/>
        <v>BY$16</v>
      </c>
      <c r="BZ1248" s="215" t="str">
        <f t="shared" si="1960"/>
        <v>BZ$16</v>
      </c>
      <c r="CA1248" s="215" t="str">
        <f t="shared" si="1960"/>
        <v>CA$16</v>
      </c>
      <c r="CB1248" s="215" t="str">
        <f t="shared" si="1960"/>
        <v>CB$16</v>
      </c>
      <c r="CC1248" s="215" t="str">
        <f t="shared" si="1960"/>
        <v>CC$16</v>
      </c>
      <c r="CD1248" s="215" t="str">
        <f t="shared" si="1960"/>
        <v>CD$16</v>
      </c>
      <c r="CE1248" s="215" t="str">
        <f t="shared" ref="CE1248:CL1248" si="1961">CE1232</f>
        <v>CE$16</v>
      </c>
      <c r="CF1248" s="215" t="str">
        <f t="shared" si="1961"/>
        <v>CF$16</v>
      </c>
      <c r="CG1248" s="215" t="str">
        <f t="shared" si="1961"/>
        <v>CG$16</v>
      </c>
      <c r="CH1248" s="215" t="str">
        <f t="shared" si="1961"/>
        <v>CH$16</v>
      </c>
      <c r="CI1248" s="215" t="str">
        <f t="shared" si="1961"/>
        <v>CI$16</v>
      </c>
      <c r="CJ1248" s="215" t="str">
        <f t="shared" si="1961"/>
        <v>CJ$16</v>
      </c>
      <c r="CK1248" s="215" t="str">
        <f t="shared" si="1961"/>
        <v>CK$16</v>
      </c>
      <c r="CL1248" s="215" t="str">
        <f t="shared" si="1961"/>
        <v>CL$16</v>
      </c>
      <c r="CO1248" s="215" t="str">
        <f t="shared" ref="CO1248:DL1248" si="1962">CO1232</f>
        <v>CO$16</v>
      </c>
      <c r="CP1248" s="215" t="str">
        <f t="shared" si="1962"/>
        <v>CP$16</v>
      </c>
      <c r="CQ1248" s="215" t="str">
        <f t="shared" si="1962"/>
        <v>CQ$16</v>
      </c>
      <c r="CR1248" s="215" t="str">
        <f t="shared" si="1962"/>
        <v>CR$16</v>
      </c>
      <c r="CS1248" s="215" t="str">
        <f t="shared" si="1962"/>
        <v>CS$16</v>
      </c>
      <c r="CT1248" s="215" t="str">
        <f t="shared" si="1962"/>
        <v>CT$16</v>
      </c>
      <c r="CU1248" s="215" t="str">
        <f t="shared" si="1962"/>
        <v>CU$16</v>
      </c>
      <c r="CV1248" s="215" t="str">
        <f t="shared" si="1962"/>
        <v>CV$16</v>
      </c>
      <c r="CW1248" s="215" t="str">
        <f t="shared" si="1962"/>
        <v>CW$16</v>
      </c>
      <c r="CX1248" s="215" t="str">
        <f t="shared" si="1962"/>
        <v>CX$16</v>
      </c>
      <c r="CY1248" s="215" t="str">
        <f t="shared" si="1962"/>
        <v>CY$16</v>
      </c>
      <c r="CZ1248" s="215" t="str">
        <f t="shared" si="1962"/>
        <v>CZ$16</v>
      </c>
      <c r="DA1248" s="215" t="str">
        <f t="shared" si="1962"/>
        <v>DA$16</v>
      </c>
      <c r="DB1248" s="215" t="str">
        <f t="shared" si="1962"/>
        <v>DB$16</v>
      </c>
      <c r="DC1248" s="215" t="str">
        <f t="shared" si="1962"/>
        <v>DC$16</v>
      </c>
      <c r="DD1248" s="215" t="str">
        <f t="shared" si="1962"/>
        <v>DD$16</v>
      </c>
      <c r="DE1248" s="215" t="str">
        <f t="shared" si="1962"/>
        <v>DE$16</v>
      </c>
      <c r="DF1248" s="215" t="str">
        <f t="shared" si="1962"/>
        <v>DF$16</v>
      </c>
      <c r="DG1248" s="215" t="str">
        <f t="shared" si="1962"/>
        <v>DG$16</v>
      </c>
      <c r="DH1248" s="215" t="str">
        <f t="shared" si="1962"/>
        <v>DH$16</v>
      </c>
      <c r="DI1248" s="215" t="str">
        <f t="shared" si="1962"/>
        <v>DI$16</v>
      </c>
      <c r="DJ1248" s="215" t="str">
        <f t="shared" si="1962"/>
        <v>DJ$16</v>
      </c>
      <c r="DK1248" s="215" t="str">
        <f t="shared" si="1962"/>
        <v>DK$16</v>
      </c>
      <c r="DL1248" s="215" t="str">
        <f t="shared" si="1962"/>
        <v>DL$16</v>
      </c>
    </row>
    <row r="1249" spans="1:116" x14ac:dyDescent="0.4">
      <c r="B1249" t="s">
        <v>332</v>
      </c>
      <c r="D1249" t="s">
        <v>800</v>
      </c>
      <c r="E1249" s="8" t="str">
        <f>ROW()&amp;" "&amp;D1249</f>
        <v>1249 SUBCAC-S</v>
      </c>
      <c r="G1249" s="8" t="str">
        <f>G1233</f>
        <v>Primary volume driver</v>
      </c>
      <c r="H1249" s="56"/>
      <c r="I1249" s="79"/>
      <c r="J1249" s="79"/>
      <c r="K1249" s="15"/>
      <c r="L1249" s="15"/>
      <c r="M1249" s="15"/>
      <c r="N1249" s="15"/>
      <c r="O1249" s="15"/>
      <c r="P1249" s="15"/>
      <c r="R1249" s="15"/>
      <c r="S1249" s="215" t="str">
        <f t="shared" ref="S1249:CD1249" si="1963">S1233</f>
        <v>S$17</v>
      </c>
      <c r="T1249" s="215" t="str">
        <f t="shared" si="1963"/>
        <v>T$17</v>
      </c>
      <c r="U1249" s="215" t="str">
        <f t="shared" si="1963"/>
        <v>U$17</v>
      </c>
      <c r="V1249" s="215" t="str">
        <f t="shared" si="1963"/>
        <v>V$17</v>
      </c>
      <c r="W1249" s="215" t="str">
        <f t="shared" si="1963"/>
        <v>W$17</v>
      </c>
      <c r="X1249" s="215" t="str">
        <f t="shared" si="1963"/>
        <v>X$17</v>
      </c>
      <c r="Y1249" s="215" t="str">
        <f t="shared" si="1963"/>
        <v>Y$17</v>
      </c>
      <c r="Z1249" s="215" t="str">
        <f t="shared" si="1963"/>
        <v>Z$17</v>
      </c>
      <c r="AA1249" s="215" t="str">
        <f t="shared" si="1963"/>
        <v>AA$17</v>
      </c>
      <c r="AB1249" s="215" t="str">
        <f t="shared" si="1963"/>
        <v>AB$17</v>
      </c>
      <c r="AC1249" s="215" t="str">
        <f t="shared" si="1963"/>
        <v>AC$17</v>
      </c>
      <c r="AD1249" s="215" t="str">
        <f t="shared" si="1963"/>
        <v>AD$17</v>
      </c>
      <c r="AE1249" s="215" t="str">
        <f t="shared" si="1963"/>
        <v>AE$17</v>
      </c>
      <c r="AF1249" s="215" t="str">
        <f t="shared" si="1963"/>
        <v>AF$17</v>
      </c>
      <c r="AG1249" s="215" t="str">
        <f t="shared" si="1963"/>
        <v>AG$17</v>
      </c>
      <c r="AH1249" s="215" t="str">
        <f t="shared" si="1963"/>
        <v>AH$17</v>
      </c>
      <c r="AI1249" s="215" t="str">
        <f t="shared" si="1963"/>
        <v>AI$17</v>
      </c>
      <c r="AJ1249" s="215" t="str">
        <f t="shared" si="1963"/>
        <v>AJ$17</v>
      </c>
      <c r="AK1249" s="215" t="str">
        <f t="shared" si="1963"/>
        <v>AK$17</v>
      </c>
      <c r="AL1249" s="215" t="str">
        <f t="shared" si="1963"/>
        <v>AL$17</v>
      </c>
      <c r="AM1249" s="215" t="str">
        <f t="shared" si="1963"/>
        <v>AM$17</v>
      </c>
      <c r="AN1249" s="215" t="str">
        <f t="shared" si="1963"/>
        <v>AN$17</v>
      </c>
      <c r="AO1249" s="215" t="str">
        <f t="shared" si="1963"/>
        <v>AO$17</v>
      </c>
      <c r="AP1249" s="215" t="str">
        <f t="shared" si="1963"/>
        <v>AP$17</v>
      </c>
      <c r="AQ1249" s="215" t="str">
        <f t="shared" si="1963"/>
        <v>AQ$17</v>
      </c>
      <c r="AR1249" s="215" t="str">
        <f t="shared" si="1963"/>
        <v>AR$17</v>
      </c>
      <c r="AS1249" s="215" t="str">
        <f t="shared" si="1963"/>
        <v>AS$17</v>
      </c>
      <c r="AT1249" s="215" t="str">
        <f t="shared" si="1963"/>
        <v>AT$17</v>
      </c>
      <c r="AU1249" s="215" t="str">
        <f t="shared" si="1963"/>
        <v>AU$17</v>
      </c>
      <c r="AV1249" s="215" t="str">
        <f t="shared" si="1963"/>
        <v>AV$17</v>
      </c>
      <c r="AW1249" s="215" t="str">
        <f t="shared" si="1963"/>
        <v>AW$17</v>
      </c>
      <c r="AX1249" s="215" t="str">
        <f t="shared" si="1963"/>
        <v>AX$17</v>
      </c>
      <c r="AY1249" s="215" t="str">
        <f t="shared" si="1963"/>
        <v>AY$17</v>
      </c>
      <c r="AZ1249" s="215" t="str">
        <f t="shared" si="1963"/>
        <v>AZ$17</v>
      </c>
      <c r="BA1249" s="215" t="str">
        <f t="shared" si="1963"/>
        <v>BA$17</v>
      </c>
      <c r="BB1249" s="215" t="str">
        <f t="shared" si="1963"/>
        <v>BB$17</v>
      </c>
      <c r="BC1249" s="215" t="str">
        <f t="shared" si="1963"/>
        <v>BC$17</v>
      </c>
      <c r="BD1249" s="215" t="str">
        <f t="shared" si="1963"/>
        <v>BD$17</v>
      </c>
      <c r="BE1249" s="215" t="str">
        <f t="shared" si="1963"/>
        <v>BE$17</v>
      </c>
      <c r="BF1249" s="215" t="str">
        <f t="shared" si="1963"/>
        <v>BF$17</v>
      </c>
      <c r="BG1249" s="215" t="str">
        <f t="shared" si="1963"/>
        <v>BG$17</v>
      </c>
      <c r="BH1249" s="215" t="str">
        <f t="shared" si="1963"/>
        <v>BH$17</v>
      </c>
      <c r="BI1249" s="215" t="str">
        <f t="shared" si="1963"/>
        <v>BI$17</v>
      </c>
      <c r="BJ1249" s="215" t="str">
        <f t="shared" si="1963"/>
        <v>BJ$17</v>
      </c>
      <c r="BK1249" s="215" t="str">
        <f t="shared" si="1963"/>
        <v>BK$17</v>
      </c>
      <c r="BL1249" s="215" t="str">
        <f t="shared" si="1963"/>
        <v>BL$17</v>
      </c>
      <c r="BM1249" s="215" t="str">
        <f t="shared" si="1963"/>
        <v>BM$17</v>
      </c>
      <c r="BN1249" s="215" t="str">
        <f t="shared" si="1963"/>
        <v>BN$17</v>
      </c>
      <c r="BO1249" s="215" t="str">
        <f t="shared" si="1963"/>
        <v>BO$17</v>
      </c>
      <c r="BP1249" s="215" t="str">
        <f t="shared" si="1963"/>
        <v>BP$17</v>
      </c>
      <c r="BQ1249" s="215" t="str">
        <f t="shared" si="1963"/>
        <v>BQ$17</v>
      </c>
      <c r="BR1249" s="215" t="str">
        <f t="shared" si="1963"/>
        <v>BR$17</v>
      </c>
      <c r="BS1249" s="215" t="str">
        <f t="shared" si="1963"/>
        <v>BS$17</v>
      </c>
      <c r="BT1249" s="215" t="str">
        <f t="shared" si="1963"/>
        <v>BT$17</v>
      </c>
      <c r="BU1249" s="215" t="str">
        <f t="shared" si="1963"/>
        <v>BU$17</v>
      </c>
      <c r="BV1249" s="215" t="str">
        <f t="shared" si="1963"/>
        <v>BV$17</v>
      </c>
      <c r="BW1249" s="215" t="str">
        <f t="shared" si="1963"/>
        <v>BW$17</v>
      </c>
      <c r="BX1249" s="215" t="str">
        <f t="shared" si="1963"/>
        <v>BX$17</v>
      </c>
      <c r="BY1249" s="215" t="str">
        <f t="shared" si="1963"/>
        <v>BY$17</v>
      </c>
      <c r="BZ1249" s="215" t="str">
        <f t="shared" si="1963"/>
        <v>BZ$17</v>
      </c>
      <c r="CA1249" s="215" t="str">
        <f t="shared" si="1963"/>
        <v>CA$17</v>
      </c>
      <c r="CB1249" s="215" t="str">
        <f t="shared" si="1963"/>
        <v>CB$17</v>
      </c>
      <c r="CC1249" s="215" t="str">
        <f t="shared" si="1963"/>
        <v>CC$17</v>
      </c>
      <c r="CD1249" s="215" t="str">
        <f t="shared" si="1963"/>
        <v>CD$17</v>
      </c>
      <c r="CE1249" s="215" t="str">
        <f t="shared" ref="CE1249:CL1249" si="1964">CE1233</f>
        <v>CE$17</v>
      </c>
      <c r="CF1249" s="215" t="str">
        <f t="shared" si="1964"/>
        <v>CF$17</v>
      </c>
      <c r="CG1249" s="215" t="str">
        <f t="shared" si="1964"/>
        <v>CG$17</v>
      </c>
      <c r="CH1249" s="215" t="str">
        <f t="shared" si="1964"/>
        <v>CH$17</v>
      </c>
      <c r="CI1249" s="215" t="str">
        <f t="shared" si="1964"/>
        <v>CI$17</v>
      </c>
      <c r="CJ1249" s="215" t="str">
        <f t="shared" si="1964"/>
        <v>CJ$17</v>
      </c>
      <c r="CK1249" s="215" t="str">
        <f t="shared" si="1964"/>
        <v>CK$17</v>
      </c>
      <c r="CL1249" s="215" t="str">
        <f t="shared" si="1964"/>
        <v>CL$17</v>
      </c>
      <c r="CN1249" s="79"/>
      <c r="CO1249" s="215" t="str">
        <f t="shared" ref="CO1249:DL1249" si="1965">CO1233</f>
        <v>CO$17</v>
      </c>
      <c r="CP1249" s="215" t="str">
        <f t="shared" si="1965"/>
        <v>CP$17</v>
      </c>
      <c r="CQ1249" s="215" t="str">
        <f t="shared" si="1965"/>
        <v>CQ$17</v>
      </c>
      <c r="CR1249" s="215" t="str">
        <f t="shared" si="1965"/>
        <v>CR$17</v>
      </c>
      <c r="CS1249" s="215" t="str">
        <f t="shared" si="1965"/>
        <v>CS$17</v>
      </c>
      <c r="CT1249" s="215" t="str">
        <f t="shared" si="1965"/>
        <v>CT$17</v>
      </c>
      <c r="CU1249" s="215" t="str">
        <f t="shared" si="1965"/>
        <v>CU$17</v>
      </c>
      <c r="CV1249" s="215" t="str">
        <f t="shared" si="1965"/>
        <v>CV$17</v>
      </c>
      <c r="CW1249" s="215" t="str">
        <f t="shared" si="1965"/>
        <v>CW$17</v>
      </c>
      <c r="CX1249" s="215" t="str">
        <f t="shared" si="1965"/>
        <v>CX$17</v>
      </c>
      <c r="CY1249" s="215" t="str">
        <f t="shared" si="1965"/>
        <v>CY$17</v>
      </c>
      <c r="CZ1249" s="215" t="str">
        <f t="shared" si="1965"/>
        <v>CZ$17</v>
      </c>
      <c r="DA1249" s="215" t="str">
        <f t="shared" si="1965"/>
        <v>DA$17</v>
      </c>
      <c r="DB1249" s="215" t="str">
        <f t="shared" si="1965"/>
        <v>DB$17</v>
      </c>
      <c r="DC1249" s="215" t="str">
        <f t="shared" si="1965"/>
        <v>DC$17</v>
      </c>
      <c r="DD1249" s="215" t="str">
        <f t="shared" si="1965"/>
        <v>DD$17</v>
      </c>
      <c r="DE1249" s="215" t="str">
        <f t="shared" si="1965"/>
        <v>DE$17</v>
      </c>
      <c r="DF1249" s="215" t="str">
        <f t="shared" si="1965"/>
        <v>DF$17</v>
      </c>
      <c r="DG1249" s="215" t="str">
        <f t="shared" si="1965"/>
        <v>DG$17</v>
      </c>
      <c r="DH1249" s="215" t="str">
        <f t="shared" si="1965"/>
        <v>DH$17</v>
      </c>
      <c r="DI1249" s="215" t="str">
        <f t="shared" si="1965"/>
        <v>DI$17</v>
      </c>
      <c r="DJ1249" s="215" t="str">
        <f t="shared" si="1965"/>
        <v>DJ$17</v>
      </c>
      <c r="DK1249" s="215" t="str">
        <f t="shared" si="1965"/>
        <v>DK$17</v>
      </c>
      <c r="DL1249" s="215" t="str">
        <f t="shared" si="1965"/>
        <v>DL$17</v>
      </c>
    </row>
    <row r="1250" spans="1:116" x14ac:dyDescent="0.4">
      <c r="B1250" t="s">
        <v>332</v>
      </c>
      <c r="D1250" t="s">
        <v>800</v>
      </c>
      <c r="E1250" s="8" t="str">
        <f t="shared" ref="E1250:E1253" si="1966">ROW()&amp;" "&amp;D1250</f>
        <v>1250 SUBCAC-S</v>
      </c>
      <c r="G1250" s="89" t="str">
        <f>G1238</f>
        <v>New user acquisition cost</v>
      </c>
      <c r="H1250" s="12"/>
      <c r="I1250" s="60"/>
      <c r="J1250" s="60"/>
      <c r="K1250" s="15"/>
      <c r="L1250" s="15"/>
      <c r="M1250" s="15"/>
      <c r="N1250" s="15"/>
      <c r="O1250" s="15"/>
      <c r="P1250" s="15"/>
      <c r="R1250" s="15"/>
      <c r="S1250" s="215">
        <f t="shared" ref="S1250:CD1250" si="1967">S1235</f>
        <v>0</v>
      </c>
      <c r="T1250" s="215">
        <f t="shared" si="1967"/>
        <v>0</v>
      </c>
      <c r="U1250" s="215">
        <f t="shared" si="1967"/>
        <v>0</v>
      </c>
      <c r="V1250" s="215">
        <f t="shared" si="1967"/>
        <v>0</v>
      </c>
      <c r="W1250" s="215">
        <f t="shared" si="1967"/>
        <v>0</v>
      </c>
      <c r="X1250" s="215">
        <f t="shared" si="1967"/>
        <v>0</v>
      </c>
      <c r="Y1250" s="215">
        <f t="shared" si="1967"/>
        <v>0</v>
      </c>
      <c r="Z1250" s="215">
        <f t="shared" si="1967"/>
        <v>0</v>
      </c>
      <c r="AA1250" s="215">
        <f t="shared" si="1967"/>
        <v>0</v>
      </c>
      <c r="AB1250" s="215">
        <f t="shared" si="1967"/>
        <v>0</v>
      </c>
      <c r="AC1250" s="215">
        <f t="shared" si="1967"/>
        <v>0</v>
      </c>
      <c r="AD1250" s="215">
        <f t="shared" si="1967"/>
        <v>0</v>
      </c>
      <c r="AE1250" s="215">
        <f t="shared" si="1967"/>
        <v>0</v>
      </c>
      <c r="AF1250" s="215">
        <f t="shared" si="1967"/>
        <v>0</v>
      </c>
      <c r="AG1250" s="215">
        <f t="shared" si="1967"/>
        <v>0</v>
      </c>
      <c r="AH1250" s="215">
        <f t="shared" si="1967"/>
        <v>0</v>
      </c>
      <c r="AI1250" s="215">
        <f t="shared" si="1967"/>
        <v>0</v>
      </c>
      <c r="AJ1250" s="215">
        <f t="shared" si="1967"/>
        <v>0</v>
      </c>
      <c r="AK1250" s="215">
        <f t="shared" si="1967"/>
        <v>0</v>
      </c>
      <c r="AL1250" s="215">
        <f t="shared" si="1967"/>
        <v>0</v>
      </c>
      <c r="AM1250" s="215">
        <f t="shared" si="1967"/>
        <v>0</v>
      </c>
      <c r="AN1250" s="215">
        <f t="shared" si="1967"/>
        <v>0</v>
      </c>
      <c r="AO1250" s="215">
        <f t="shared" si="1967"/>
        <v>0</v>
      </c>
      <c r="AP1250" s="215">
        <f t="shared" si="1967"/>
        <v>0</v>
      </c>
      <c r="AQ1250" s="215">
        <f t="shared" si="1967"/>
        <v>0</v>
      </c>
      <c r="AR1250" s="215">
        <f t="shared" si="1967"/>
        <v>0</v>
      </c>
      <c r="AS1250" s="215">
        <f t="shared" si="1967"/>
        <v>0</v>
      </c>
      <c r="AT1250" s="215">
        <f t="shared" si="1967"/>
        <v>0</v>
      </c>
      <c r="AU1250" s="215">
        <f t="shared" si="1967"/>
        <v>0</v>
      </c>
      <c r="AV1250" s="215">
        <f t="shared" si="1967"/>
        <v>0</v>
      </c>
      <c r="AW1250" s="215">
        <f t="shared" si="1967"/>
        <v>0</v>
      </c>
      <c r="AX1250" s="215">
        <f t="shared" si="1967"/>
        <v>0</v>
      </c>
      <c r="AY1250" s="215">
        <f t="shared" si="1967"/>
        <v>0</v>
      </c>
      <c r="AZ1250" s="215">
        <f t="shared" si="1967"/>
        <v>0</v>
      </c>
      <c r="BA1250" s="215">
        <f t="shared" si="1967"/>
        <v>0</v>
      </c>
      <c r="BB1250" s="215">
        <f t="shared" si="1967"/>
        <v>0</v>
      </c>
      <c r="BC1250" s="215">
        <f t="shared" si="1967"/>
        <v>0</v>
      </c>
      <c r="BD1250" s="215">
        <f t="shared" si="1967"/>
        <v>0</v>
      </c>
      <c r="BE1250" s="215">
        <f t="shared" si="1967"/>
        <v>0</v>
      </c>
      <c r="BF1250" s="215">
        <f t="shared" si="1967"/>
        <v>0</v>
      </c>
      <c r="BG1250" s="215">
        <f t="shared" si="1967"/>
        <v>0</v>
      </c>
      <c r="BH1250" s="215">
        <f t="shared" si="1967"/>
        <v>0</v>
      </c>
      <c r="BI1250" s="215">
        <f t="shared" si="1967"/>
        <v>0</v>
      </c>
      <c r="BJ1250" s="215">
        <f t="shared" si="1967"/>
        <v>0</v>
      </c>
      <c r="BK1250" s="215">
        <f t="shared" si="1967"/>
        <v>0</v>
      </c>
      <c r="BL1250" s="215">
        <f t="shared" si="1967"/>
        <v>0</v>
      </c>
      <c r="BM1250" s="215">
        <f t="shared" si="1967"/>
        <v>0</v>
      </c>
      <c r="BN1250" s="215">
        <f t="shared" si="1967"/>
        <v>0</v>
      </c>
      <c r="BO1250" s="215">
        <f t="shared" si="1967"/>
        <v>0</v>
      </c>
      <c r="BP1250" s="215">
        <f t="shared" si="1967"/>
        <v>0</v>
      </c>
      <c r="BQ1250" s="215">
        <f t="shared" si="1967"/>
        <v>0</v>
      </c>
      <c r="BR1250" s="215">
        <f t="shared" si="1967"/>
        <v>0</v>
      </c>
      <c r="BS1250" s="215">
        <f t="shared" si="1967"/>
        <v>0</v>
      </c>
      <c r="BT1250" s="215">
        <f t="shared" si="1967"/>
        <v>0</v>
      </c>
      <c r="BU1250" s="215">
        <f t="shared" si="1967"/>
        <v>0</v>
      </c>
      <c r="BV1250" s="215">
        <f t="shared" si="1967"/>
        <v>0</v>
      </c>
      <c r="BW1250" s="215">
        <f t="shared" si="1967"/>
        <v>0</v>
      </c>
      <c r="BX1250" s="215">
        <f t="shared" si="1967"/>
        <v>0</v>
      </c>
      <c r="BY1250" s="215">
        <f t="shared" si="1967"/>
        <v>0</v>
      </c>
      <c r="BZ1250" s="215">
        <f t="shared" si="1967"/>
        <v>0</v>
      </c>
      <c r="CA1250" s="215">
        <f t="shared" si="1967"/>
        <v>0</v>
      </c>
      <c r="CB1250" s="215">
        <f t="shared" si="1967"/>
        <v>0</v>
      </c>
      <c r="CC1250" s="215">
        <f t="shared" si="1967"/>
        <v>0</v>
      </c>
      <c r="CD1250" s="215">
        <f t="shared" si="1967"/>
        <v>0</v>
      </c>
      <c r="CE1250" s="215">
        <f t="shared" ref="CE1250:CL1250" si="1968">CE1235</f>
        <v>0</v>
      </c>
      <c r="CF1250" s="215">
        <f t="shared" si="1968"/>
        <v>0</v>
      </c>
      <c r="CG1250" s="215">
        <f t="shared" si="1968"/>
        <v>0</v>
      </c>
      <c r="CH1250" s="215">
        <f t="shared" si="1968"/>
        <v>0</v>
      </c>
      <c r="CI1250" s="215">
        <f t="shared" si="1968"/>
        <v>0</v>
      </c>
      <c r="CJ1250" s="215">
        <f t="shared" si="1968"/>
        <v>0</v>
      </c>
      <c r="CK1250" s="215">
        <f t="shared" si="1968"/>
        <v>0</v>
      </c>
      <c r="CL1250" s="215">
        <f t="shared" si="1968"/>
        <v>0</v>
      </c>
      <c r="CN1250" s="60"/>
      <c r="CO1250" s="215">
        <f t="shared" ref="CO1250:DL1250" si="1969">CO1235</f>
        <v>0</v>
      </c>
      <c r="CP1250" s="215">
        <f t="shared" si="1969"/>
        <v>0</v>
      </c>
      <c r="CQ1250" s="215">
        <f t="shared" si="1969"/>
        <v>0</v>
      </c>
      <c r="CR1250" s="215">
        <f t="shared" si="1969"/>
        <v>0</v>
      </c>
      <c r="CS1250" s="215">
        <f t="shared" si="1969"/>
        <v>0</v>
      </c>
      <c r="CT1250" s="215">
        <f t="shared" si="1969"/>
        <v>0</v>
      </c>
      <c r="CU1250" s="215">
        <f t="shared" si="1969"/>
        <v>0</v>
      </c>
      <c r="CV1250" s="215">
        <f t="shared" si="1969"/>
        <v>0</v>
      </c>
      <c r="CW1250" s="215">
        <f t="shared" si="1969"/>
        <v>0</v>
      </c>
      <c r="CX1250" s="215">
        <f t="shared" si="1969"/>
        <v>0</v>
      </c>
      <c r="CY1250" s="215">
        <f t="shared" si="1969"/>
        <v>0</v>
      </c>
      <c r="CZ1250" s="215">
        <f t="shared" si="1969"/>
        <v>0</v>
      </c>
      <c r="DA1250" s="215">
        <f t="shared" si="1969"/>
        <v>0</v>
      </c>
      <c r="DB1250" s="215">
        <f t="shared" si="1969"/>
        <v>0</v>
      </c>
      <c r="DC1250" s="215">
        <f t="shared" si="1969"/>
        <v>0</v>
      </c>
      <c r="DD1250" s="215">
        <f t="shared" si="1969"/>
        <v>0</v>
      </c>
      <c r="DE1250" s="215">
        <f t="shared" si="1969"/>
        <v>0</v>
      </c>
      <c r="DF1250" s="215">
        <f t="shared" si="1969"/>
        <v>0</v>
      </c>
      <c r="DG1250" s="215">
        <f t="shared" si="1969"/>
        <v>0</v>
      </c>
      <c r="DH1250" s="215">
        <f t="shared" si="1969"/>
        <v>0</v>
      </c>
      <c r="DI1250" s="215">
        <f t="shared" si="1969"/>
        <v>0</v>
      </c>
      <c r="DJ1250" s="215">
        <f t="shared" si="1969"/>
        <v>0</v>
      </c>
      <c r="DK1250" s="215">
        <f t="shared" si="1969"/>
        <v>0</v>
      </c>
      <c r="DL1250" s="215">
        <f t="shared" si="1969"/>
        <v>0</v>
      </c>
    </row>
    <row r="1251" spans="1:116" x14ac:dyDescent="0.4">
      <c r="B1251" t="s">
        <v>332</v>
      </c>
      <c r="D1251" t="s">
        <v>800</v>
      </c>
      <c r="E1251" s="8" t="str">
        <f t="shared" si="1966"/>
        <v>1251 SUBCAC-S</v>
      </c>
      <c r="G1251" s="241" t="str">
        <f>IFERROR(SUBSTITUTE(TRIM(MID(G1238, SEARCH("-", G1238) + 1, LEN(G1238))),":",""),"no unit")</f>
        <v>no unit</v>
      </c>
      <c r="H1251" s="12"/>
      <c r="I1251" s="60"/>
      <c r="J1251" s="60"/>
      <c r="K1251" s="15"/>
      <c r="L1251" s="15"/>
      <c r="M1251" s="15"/>
      <c r="N1251" s="15"/>
      <c r="O1251" s="15"/>
      <c r="P1251" s="15"/>
      <c r="R1251" s="15"/>
      <c r="S1251" s="215"/>
      <c r="T1251" s="215"/>
      <c r="U1251" s="215"/>
      <c r="V1251" s="215"/>
      <c r="W1251" s="215"/>
      <c r="X1251" s="215"/>
      <c r="Y1251" s="215"/>
      <c r="Z1251" s="215"/>
      <c r="AA1251" s="215"/>
      <c r="AB1251" s="215"/>
      <c r="AC1251" s="215"/>
      <c r="AD1251" s="215"/>
      <c r="AE1251" s="215"/>
      <c r="AF1251" s="215"/>
      <c r="AG1251" s="215"/>
      <c r="AH1251" s="215"/>
      <c r="AI1251" s="215"/>
      <c r="AJ1251" s="215"/>
      <c r="AK1251" s="215"/>
      <c r="AL1251" s="215"/>
      <c r="AM1251" s="215"/>
      <c r="AN1251" s="215"/>
      <c r="AO1251" s="215"/>
      <c r="AP1251" s="215"/>
      <c r="AQ1251" s="215"/>
      <c r="AR1251" s="215"/>
      <c r="AS1251" s="215"/>
      <c r="AT1251" s="215"/>
      <c r="AU1251" s="215"/>
      <c r="AV1251" s="215"/>
      <c r="AW1251" s="215"/>
      <c r="AX1251" s="215"/>
      <c r="AY1251" s="215"/>
      <c r="AZ1251" s="215"/>
      <c r="BA1251" s="215"/>
      <c r="BB1251" s="215"/>
      <c r="BC1251" s="215"/>
      <c r="BD1251" s="215"/>
      <c r="BE1251" s="215"/>
      <c r="BF1251" s="215"/>
      <c r="BG1251" s="215"/>
      <c r="BH1251" s="215"/>
      <c r="BI1251" s="215"/>
      <c r="BJ1251" s="215"/>
      <c r="BK1251" s="215"/>
      <c r="BL1251" s="215"/>
      <c r="BM1251" s="215"/>
      <c r="BN1251" s="215"/>
      <c r="BO1251" s="215"/>
      <c r="BP1251" s="215"/>
      <c r="BQ1251" s="215"/>
      <c r="BR1251" s="215"/>
      <c r="BS1251" s="215"/>
      <c r="BT1251" s="215"/>
      <c r="BU1251" s="215"/>
      <c r="BV1251" s="215"/>
      <c r="BW1251" s="215"/>
      <c r="BX1251" s="215"/>
      <c r="BY1251" s="215"/>
      <c r="BZ1251" s="215"/>
      <c r="CA1251" s="215"/>
      <c r="CB1251" s="215"/>
      <c r="CC1251" s="215"/>
      <c r="CD1251" s="215"/>
      <c r="CE1251" s="215"/>
      <c r="CF1251" s="215"/>
      <c r="CG1251" s="215"/>
      <c r="CH1251" s="215"/>
      <c r="CI1251" s="215"/>
      <c r="CJ1251" s="215"/>
      <c r="CK1251" s="215"/>
      <c r="CL1251" s="215"/>
      <c r="CN1251" s="60"/>
      <c r="CO1251" s="215"/>
      <c r="CP1251" s="215"/>
      <c r="CQ1251" s="215"/>
      <c r="CR1251" s="215"/>
      <c r="CS1251" s="215"/>
      <c r="CT1251" s="215"/>
      <c r="CU1251" s="215"/>
      <c r="CV1251" s="215"/>
      <c r="CW1251" s="215"/>
      <c r="CX1251" s="215"/>
      <c r="CY1251" s="215"/>
      <c r="CZ1251" s="215"/>
      <c r="DA1251" s="215"/>
      <c r="DB1251" s="215"/>
      <c r="DC1251" s="215"/>
      <c r="DD1251" s="215"/>
      <c r="DE1251" s="215"/>
      <c r="DF1251" s="215"/>
      <c r="DG1251" s="215"/>
      <c r="DH1251" s="215"/>
      <c r="DI1251" s="215"/>
      <c r="DJ1251" s="215"/>
      <c r="DK1251" s="215"/>
      <c r="DL1251" s="215"/>
    </row>
    <row r="1252" spans="1:116" x14ac:dyDescent="0.4">
      <c r="A1252" s="3"/>
      <c r="B1252" t="s">
        <v>332</v>
      </c>
      <c r="D1252" t="s">
        <v>800</v>
      </c>
      <c r="E1252" s="8" t="str">
        <f t="shared" si="1966"/>
        <v>1252 SUBCAC-S</v>
      </c>
      <c r="G1252" s="89" t="str">
        <f>G1236</f>
        <v>Secondary revenue driver</v>
      </c>
      <c r="H1252" s="90"/>
      <c r="I1252" s="213"/>
      <c r="J1252" s="213"/>
      <c r="K1252" s="214"/>
      <c r="L1252" s="214"/>
      <c r="M1252" s="214"/>
      <c r="N1252" s="214"/>
      <c r="O1252" s="214"/>
      <c r="P1252" s="214"/>
      <c r="R1252" s="214"/>
      <c r="S1252" s="4" t="str">
        <f t="shared" ref="S1252:CD1252" si="1970">ADDRESS(ROW(S1241),COLUMN(S1241),2)</f>
        <v>S$1241</v>
      </c>
      <c r="T1252" s="4" t="str">
        <f t="shared" si="1970"/>
        <v>T$1241</v>
      </c>
      <c r="U1252" s="4" t="str">
        <f t="shared" si="1970"/>
        <v>U$1241</v>
      </c>
      <c r="V1252" s="4" t="str">
        <f t="shared" si="1970"/>
        <v>V$1241</v>
      </c>
      <c r="W1252" s="4" t="str">
        <f t="shared" si="1970"/>
        <v>W$1241</v>
      </c>
      <c r="X1252" s="4" t="str">
        <f t="shared" si="1970"/>
        <v>X$1241</v>
      </c>
      <c r="Y1252" s="4" t="str">
        <f t="shared" si="1970"/>
        <v>Y$1241</v>
      </c>
      <c r="Z1252" s="4" t="str">
        <f t="shared" si="1970"/>
        <v>Z$1241</v>
      </c>
      <c r="AA1252" s="4" t="str">
        <f t="shared" si="1970"/>
        <v>AA$1241</v>
      </c>
      <c r="AB1252" s="4" t="str">
        <f t="shared" si="1970"/>
        <v>AB$1241</v>
      </c>
      <c r="AC1252" s="4" t="str">
        <f t="shared" si="1970"/>
        <v>AC$1241</v>
      </c>
      <c r="AD1252" s="4" t="str">
        <f t="shared" si="1970"/>
        <v>AD$1241</v>
      </c>
      <c r="AE1252" s="4" t="str">
        <f t="shared" si="1970"/>
        <v>AE$1241</v>
      </c>
      <c r="AF1252" s="4" t="str">
        <f t="shared" si="1970"/>
        <v>AF$1241</v>
      </c>
      <c r="AG1252" s="4" t="str">
        <f t="shared" si="1970"/>
        <v>AG$1241</v>
      </c>
      <c r="AH1252" s="4" t="str">
        <f t="shared" si="1970"/>
        <v>AH$1241</v>
      </c>
      <c r="AI1252" s="4" t="str">
        <f t="shared" si="1970"/>
        <v>AI$1241</v>
      </c>
      <c r="AJ1252" s="4" t="str">
        <f t="shared" si="1970"/>
        <v>AJ$1241</v>
      </c>
      <c r="AK1252" s="4" t="str">
        <f t="shared" si="1970"/>
        <v>AK$1241</v>
      </c>
      <c r="AL1252" s="4" t="str">
        <f t="shared" si="1970"/>
        <v>AL$1241</v>
      </c>
      <c r="AM1252" s="4" t="str">
        <f t="shared" si="1970"/>
        <v>AM$1241</v>
      </c>
      <c r="AN1252" s="4" t="str">
        <f t="shared" si="1970"/>
        <v>AN$1241</v>
      </c>
      <c r="AO1252" s="4" t="str">
        <f t="shared" si="1970"/>
        <v>AO$1241</v>
      </c>
      <c r="AP1252" s="4" t="str">
        <f t="shared" si="1970"/>
        <v>AP$1241</v>
      </c>
      <c r="AQ1252" s="4" t="str">
        <f t="shared" si="1970"/>
        <v>AQ$1241</v>
      </c>
      <c r="AR1252" s="4" t="str">
        <f t="shared" si="1970"/>
        <v>AR$1241</v>
      </c>
      <c r="AS1252" s="4" t="str">
        <f t="shared" si="1970"/>
        <v>AS$1241</v>
      </c>
      <c r="AT1252" s="4" t="str">
        <f t="shared" si="1970"/>
        <v>AT$1241</v>
      </c>
      <c r="AU1252" s="4" t="str">
        <f t="shared" si="1970"/>
        <v>AU$1241</v>
      </c>
      <c r="AV1252" s="4" t="str">
        <f t="shared" si="1970"/>
        <v>AV$1241</v>
      </c>
      <c r="AW1252" s="4" t="str">
        <f t="shared" si="1970"/>
        <v>AW$1241</v>
      </c>
      <c r="AX1252" s="4" t="str">
        <f t="shared" si="1970"/>
        <v>AX$1241</v>
      </c>
      <c r="AY1252" s="4" t="str">
        <f t="shared" si="1970"/>
        <v>AY$1241</v>
      </c>
      <c r="AZ1252" s="4" t="str">
        <f t="shared" si="1970"/>
        <v>AZ$1241</v>
      </c>
      <c r="BA1252" s="4" t="str">
        <f t="shared" si="1970"/>
        <v>BA$1241</v>
      </c>
      <c r="BB1252" s="4" t="str">
        <f t="shared" si="1970"/>
        <v>BB$1241</v>
      </c>
      <c r="BC1252" s="4" t="str">
        <f t="shared" si="1970"/>
        <v>BC$1241</v>
      </c>
      <c r="BD1252" s="4" t="str">
        <f t="shared" si="1970"/>
        <v>BD$1241</v>
      </c>
      <c r="BE1252" s="4" t="str">
        <f t="shared" si="1970"/>
        <v>BE$1241</v>
      </c>
      <c r="BF1252" s="4" t="str">
        <f t="shared" si="1970"/>
        <v>BF$1241</v>
      </c>
      <c r="BG1252" s="4" t="str">
        <f t="shared" si="1970"/>
        <v>BG$1241</v>
      </c>
      <c r="BH1252" s="4" t="str">
        <f t="shared" si="1970"/>
        <v>BH$1241</v>
      </c>
      <c r="BI1252" s="4" t="str">
        <f t="shared" si="1970"/>
        <v>BI$1241</v>
      </c>
      <c r="BJ1252" s="4" t="str">
        <f t="shared" si="1970"/>
        <v>BJ$1241</v>
      </c>
      <c r="BK1252" s="4" t="str">
        <f t="shared" si="1970"/>
        <v>BK$1241</v>
      </c>
      <c r="BL1252" s="4" t="str">
        <f t="shared" si="1970"/>
        <v>BL$1241</v>
      </c>
      <c r="BM1252" s="4" t="str">
        <f t="shared" si="1970"/>
        <v>BM$1241</v>
      </c>
      <c r="BN1252" s="4" t="str">
        <f t="shared" si="1970"/>
        <v>BN$1241</v>
      </c>
      <c r="BO1252" s="4" t="str">
        <f t="shared" si="1970"/>
        <v>BO$1241</v>
      </c>
      <c r="BP1252" s="4" t="str">
        <f t="shared" si="1970"/>
        <v>BP$1241</v>
      </c>
      <c r="BQ1252" s="4" t="str">
        <f t="shared" si="1970"/>
        <v>BQ$1241</v>
      </c>
      <c r="BR1252" s="4" t="str">
        <f t="shared" si="1970"/>
        <v>BR$1241</v>
      </c>
      <c r="BS1252" s="4" t="str">
        <f t="shared" si="1970"/>
        <v>BS$1241</v>
      </c>
      <c r="BT1252" s="4" t="str">
        <f t="shared" si="1970"/>
        <v>BT$1241</v>
      </c>
      <c r="BU1252" s="4" t="str">
        <f t="shared" si="1970"/>
        <v>BU$1241</v>
      </c>
      <c r="BV1252" s="4" t="str">
        <f t="shared" si="1970"/>
        <v>BV$1241</v>
      </c>
      <c r="BW1252" s="4" t="str">
        <f t="shared" si="1970"/>
        <v>BW$1241</v>
      </c>
      <c r="BX1252" s="4" t="str">
        <f t="shared" si="1970"/>
        <v>BX$1241</v>
      </c>
      <c r="BY1252" s="4" t="str">
        <f t="shared" si="1970"/>
        <v>BY$1241</v>
      </c>
      <c r="BZ1252" s="4" t="str">
        <f t="shared" si="1970"/>
        <v>BZ$1241</v>
      </c>
      <c r="CA1252" s="4" t="str">
        <f t="shared" si="1970"/>
        <v>CA$1241</v>
      </c>
      <c r="CB1252" s="4" t="str">
        <f t="shared" si="1970"/>
        <v>CB$1241</v>
      </c>
      <c r="CC1252" s="4" t="str">
        <f t="shared" si="1970"/>
        <v>CC$1241</v>
      </c>
      <c r="CD1252" s="4" t="str">
        <f t="shared" si="1970"/>
        <v>CD$1241</v>
      </c>
      <c r="CE1252" s="4" t="str">
        <f t="shared" ref="CE1252:CL1252" si="1971">ADDRESS(ROW(CE1241),COLUMN(CE1241),2)</f>
        <v>CE$1241</v>
      </c>
      <c r="CF1252" s="4" t="str">
        <f t="shared" si="1971"/>
        <v>CF$1241</v>
      </c>
      <c r="CG1252" s="4" t="str">
        <f t="shared" si="1971"/>
        <v>CG$1241</v>
      </c>
      <c r="CH1252" s="4" t="str">
        <f t="shared" si="1971"/>
        <v>CH$1241</v>
      </c>
      <c r="CI1252" s="4" t="str">
        <f t="shared" si="1971"/>
        <v>CI$1241</v>
      </c>
      <c r="CJ1252" s="4" t="str">
        <f t="shared" si="1971"/>
        <v>CJ$1241</v>
      </c>
      <c r="CK1252" s="4" t="str">
        <f t="shared" si="1971"/>
        <v>CK$1241</v>
      </c>
      <c r="CL1252" s="4" t="str">
        <f t="shared" si="1971"/>
        <v>CL$1241</v>
      </c>
      <c r="CN1252" s="213"/>
      <c r="CO1252" s="4" t="str">
        <f t="shared" ref="CO1252:DL1252" si="1972">ADDRESS(ROW(CO1241),COLUMN(CO1241),2)</f>
        <v>CO$1241</v>
      </c>
      <c r="CP1252" s="4" t="str">
        <f t="shared" si="1972"/>
        <v>CP$1241</v>
      </c>
      <c r="CQ1252" s="4" t="str">
        <f t="shared" si="1972"/>
        <v>CQ$1241</v>
      </c>
      <c r="CR1252" s="4" t="str">
        <f t="shared" si="1972"/>
        <v>CR$1241</v>
      </c>
      <c r="CS1252" s="4" t="str">
        <f t="shared" si="1972"/>
        <v>CS$1241</v>
      </c>
      <c r="CT1252" s="4" t="str">
        <f t="shared" si="1972"/>
        <v>CT$1241</v>
      </c>
      <c r="CU1252" s="4" t="str">
        <f t="shared" si="1972"/>
        <v>CU$1241</v>
      </c>
      <c r="CV1252" s="4" t="str">
        <f t="shared" si="1972"/>
        <v>CV$1241</v>
      </c>
      <c r="CW1252" s="4" t="str">
        <f t="shared" si="1972"/>
        <v>CW$1241</v>
      </c>
      <c r="CX1252" s="4" t="str">
        <f t="shared" si="1972"/>
        <v>CX$1241</v>
      </c>
      <c r="CY1252" s="4" t="str">
        <f t="shared" si="1972"/>
        <v>CY$1241</v>
      </c>
      <c r="CZ1252" s="4" t="str">
        <f t="shared" si="1972"/>
        <v>CZ$1241</v>
      </c>
      <c r="DA1252" s="4" t="str">
        <f t="shared" si="1972"/>
        <v>DA$1241</v>
      </c>
      <c r="DB1252" s="4" t="str">
        <f t="shared" si="1972"/>
        <v>DB$1241</v>
      </c>
      <c r="DC1252" s="4" t="str">
        <f t="shared" si="1972"/>
        <v>DC$1241</v>
      </c>
      <c r="DD1252" s="4" t="str">
        <f t="shared" si="1972"/>
        <v>DD$1241</v>
      </c>
      <c r="DE1252" s="4" t="str">
        <f t="shared" si="1972"/>
        <v>DE$1241</v>
      </c>
      <c r="DF1252" s="4" t="str">
        <f t="shared" si="1972"/>
        <v>DF$1241</v>
      </c>
      <c r="DG1252" s="4" t="str">
        <f t="shared" si="1972"/>
        <v>DG$1241</v>
      </c>
      <c r="DH1252" s="4" t="str">
        <f t="shared" si="1972"/>
        <v>DH$1241</v>
      </c>
      <c r="DI1252" s="4" t="str">
        <f t="shared" si="1972"/>
        <v>DI$1241</v>
      </c>
      <c r="DJ1252" s="4" t="str">
        <f t="shared" si="1972"/>
        <v>DJ$1241</v>
      </c>
      <c r="DK1252" s="4" t="str">
        <f t="shared" si="1972"/>
        <v>DK$1241</v>
      </c>
      <c r="DL1252" s="4" t="str">
        <f t="shared" si="1972"/>
        <v>DL$1241</v>
      </c>
    </row>
    <row r="1253" spans="1:116" x14ac:dyDescent="0.4">
      <c r="B1253" t="s">
        <v>332</v>
      </c>
      <c r="D1253" t="s">
        <v>800</v>
      </c>
      <c r="E1253" s="8" t="str">
        <f t="shared" si="1966"/>
        <v>1253 SUBCAC-S</v>
      </c>
      <c r="G1253" s="8" t="str">
        <f>G1237</f>
        <v>Secondary volume driver</v>
      </c>
      <c r="H1253" s="12"/>
      <c r="I1253" s="60"/>
      <c r="J1253" s="60"/>
      <c r="K1253" s="15"/>
      <c r="L1253" s="15"/>
      <c r="M1253" s="15"/>
      <c r="N1253" s="15"/>
      <c r="O1253" s="15"/>
      <c r="P1253" s="15"/>
      <c r="R1253" s="15"/>
      <c r="S1253" s="215" t="str">
        <f t="shared" ref="S1253:CD1253" si="1973">S1237</f>
        <v>S$19</v>
      </c>
      <c r="T1253" s="215" t="str">
        <f t="shared" si="1973"/>
        <v>T$19</v>
      </c>
      <c r="U1253" s="215" t="str">
        <f t="shared" si="1973"/>
        <v>U$19</v>
      </c>
      <c r="V1253" s="215" t="str">
        <f t="shared" si="1973"/>
        <v>V$19</v>
      </c>
      <c r="W1253" s="215" t="str">
        <f t="shared" si="1973"/>
        <v>W$19</v>
      </c>
      <c r="X1253" s="215" t="str">
        <f t="shared" si="1973"/>
        <v>X$19</v>
      </c>
      <c r="Y1253" s="215" t="str">
        <f t="shared" si="1973"/>
        <v>Y$19</v>
      </c>
      <c r="Z1253" s="215" t="str">
        <f t="shared" si="1973"/>
        <v>Z$19</v>
      </c>
      <c r="AA1253" s="215" t="str">
        <f t="shared" si="1973"/>
        <v>AA$19</v>
      </c>
      <c r="AB1253" s="215" t="str">
        <f t="shared" si="1973"/>
        <v>AB$19</v>
      </c>
      <c r="AC1253" s="215" t="str">
        <f t="shared" si="1973"/>
        <v>AC$19</v>
      </c>
      <c r="AD1253" s="215" t="str">
        <f t="shared" si="1973"/>
        <v>AD$19</v>
      </c>
      <c r="AE1253" s="215" t="str">
        <f t="shared" si="1973"/>
        <v>AE$19</v>
      </c>
      <c r="AF1253" s="215" t="str">
        <f t="shared" si="1973"/>
        <v>AF$19</v>
      </c>
      <c r="AG1253" s="215" t="str">
        <f t="shared" si="1973"/>
        <v>AG$19</v>
      </c>
      <c r="AH1253" s="215" t="str">
        <f t="shared" si="1973"/>
        <v>AH$19</v>
      </c>
      <c r="AI1253" s="215" t="str">
        <f t="shared" si="1973"/>
        <v>AI$19</v>
      </c>
      <c r="AJ1253" s="215" t="str">
        <f t="shared" si="1973"/>
        <v>AJ$19</v>
      </c>
      <c r="AK1253" s="215" t="str">
        <f t="shared" si="1973"/>
        <v>AK$19</v>
      </c>
      <c r="AL1253" s="215" t="str">
        <f t="shared" si="1973"/>
        <v>AL$19</v>
      </c>
      <c r="AM1253" s="215" t="str">
        <f t="shared" si="1973"/>
        <v>AM$19</v>
      </c>
      <c r="AN1253" s="215" t="str">
        <f t="shared" si="1973"/>
        <v>AN$19</v>
      </c>
      <c r="AO1253" s="215" t="str">
        <f t="shared" si="1973"/>
        <v>AO$19</v>
      </c>
      <c r="AP1253" s="215" t="str">
        <f t="shared" si="1973"/>
        <v>AP$19</v>
      </c>
      <c r="AQ1253" s="215" t="str">
        <f t="shared" si="1973"/>
        <v>AQ$19</v>
      </c>
      <c r="AR1253" s="215" t="str">
        <f t="shared" si="1973"/>
        <v>AR$19</v>
      </c>
      <c r="AS1253" s="215" t="str">
        <f t="shared" si="1973"/>
        <v>AS$19</v>
      </c>
      <c r="AT1253" s="215" t="str">
        <f t="shared" si="1973"/>
        <v>AT$19</v>
      </c>
      <c r="AU1253" s="215" t="str">
        <f t="shared" si="1973"/>
        <v>AU$19</v>
      </c>
      <c r="AV1253" s="215" t="str">
        <f t="shared" si="1973"/>
        <v>AV$19</v>
      </c>
      <c r="AW1253" s="215" t="str">
        <f t="shared" si="1973"/>
        <v>AW$19</v>
      </c>
      <c r="AX1253" s="215" t="str">
        <f t="shared" si="1973"/>
        <v>AX$19</v>
      </c>
      <c r="AY1253" s="215" t="str">
        <f t="shared" si="1973"/>
        <v>AY$19</v>
      </c>
      <c r="AZ1253" s="215" t="str">
        <f t="shared" si="1973"/>
        <v>AZ$19</v>
      </c>
      <c r="BA1253" s="215" t="str">
        <f t="shared" si="1973"/>
        <v>BA$19</v>
      </c>
      <c r="BB1253" s="215" t="str">
        <f t="shared" si="1973"/>
        <v>BB$19</v>
      </c>
      <c r="BC1253" s="215" t="str">
        <f t="shared" si="1973"/>
        <v>BC$19</v>
      </c>
      <c r="BD1253" s="215" t="str">
        <f t="shared" si="1973"/>
        <v>BD$19</v>
      </c>
      <c r="BE1253" s="215" t="str">
        <f t="shared" si="1973"/>
        <v>BE$19</v>
      </c>
      <c r="BF1253" s="215" t="str">
        <f t="shared" si="1973"/>
        <v>BF$19</v>
      </c>
      <c r="BG1253" s="215" t="str">
        <f t="shared" si="1973"/>
        <v>BG$19</v>
      </c>
      <c r="BH1253" s="215" t="str">
        <f t="shared" si="1973"/>
        <v>BH$19</v>
      </c>
      <c r="BI1253" s="215" t="str">
        <f t="shared" si="1973"/>
        <v>BI$19</v>
      </c>
      <c r="BJ1253" s="215" t="str">
        <f t="shared" si="1973"/>
        <v>BJ$19</v>
      </c>
      <c r="BK1253" s="215" t="str">
        <f t="shared" si="1973"/>
        <v>BK$19</v>
      </c>
      <c r="BL1253" s="215" t="str">
        <f t="shared" si="1973"/>
        <v>BL$19</v>
      </c>
      <c r="BM1253" s="215" t="str">
        <f t="shared" si="1973"/>
        <v>BM$19</v>
      </c>
      <c r="BN1253" s="215" t="str">
        <f t="shared" si="1973"/>
        <v>BN$19</v>
      </c>
      <c r="BO1253" s="215" t="str">
        <f t="shared" si="1973"/>
        <v>BO$19</v>
      </c>
      <c r="BP1253" s="215" t="str">
        <f t="shared" si="1973"/>
        <v>BP$19</v>
      </c>
      <c r="BQ1253" s="215" t="str">
        <f t="shared" si="1973"/>
        <v>BQ$19</v>
      </c>
      <c r="BR1253" s="215" t="str">
        <f t="shared" si="1973"/>
        <v>BR$19</v>
      </c>
      <c r="BS1253" s="215" t="str">
        <f t="shared" si="1973"/>
        <v>BS$19</v>
      </c>
      <c r="BT1253" s="215" t="str">
        <f t="shared" si="1973"/>
        <v>BT$19</v>
      </c>
      <c r="BU1253" s="215" t="str">
        <f t="shared" si="1973"/>
        <v>BU$19</v>
      </c>
      <c r="BV1253" s="215" t="str">
        <f t="shared" si="1973"/>
        <v>BV$19</v>
      </c>
      <c r="BW1253" s="215" t="str">
        <f t="shared" si="1973"/>
        <v>BW$19</v>
      </c>
      <c r="BX1253" s="215" t="str">
        <f t="shared" si="1973"/>
        <v>BX$19</v>
      </c>
      <c r="BY1253" s="215" t="str">
        <f t="shared" si="1973"/>
        <v>BY$19</v>
      </c>
      <c r="BZ1253" s="215" t="str">
        <f t="shared" si="1973"/>
        <v>BZ$19</v>
      </c>
      <c r="CA1253" s="215" t="str">
        <f t="shared" si="1973"/>
        <v>CA$19</v>
      </c>
      <c r="CB1253" s="215" t="str">
        <f t="shared" si="1973"/>
        <v>CB$19</v>
      </c>
      <c r="CC1253" s="215" t="str">
        <f t="shared" si="1973"/>
        <v>CC$19</v>
      </c>
      <c r="CD1253" s="215" t="str">
        <f t="shared" si="1973"/>
        <v>CD$19</v>
      </c>
      <c r="CE1253" s="215" t="str">
        <f t="shared" ref="CE1253:CL1253" si="1974">CE1237</f>
        <v>CE$19</v>
      </c>
      <c r="CF1253" s="215" t="str">
        <f t="shared" si="1974"/>
        <v>CF$19</v>
      </c>
      <c r="CG1253" s="215" t="str">
        <f t="shared" si="1974"/>
        <v>CG$19</v>
      </c>
      <c r="CH1253" s="215" t="str">
        <f t="shared" si="1974"/>
        <v>CH$19</v>
      </c>
      <c r="CI1253" s="215" t="str">
        <f t="shared" si="1974"/>
        <v>CI$19</v>
      </c>
      <c r="CJ1253" s="215" t="str">
        <f t="shared" si="1974"/>
        <v>CJ$19</v>
      </c>
      <c r="CK1253" s="215" t="str">
        <f t="shared" si="1974"/>
        <v>CK$19</v>
      </c>
      <c r="CL1253" s="215" t="str">
        <f t="shared" si="1974"/>
        <v>CL$19</v>
      </c>
      <c r="CN1253" s="60"/>
      <c r="CO1253" s="215" t="str">
        <f t="shared" ref="CO1253:DL1253" si="1975">CO1237</f>
        <v>CO$19</v>
      </c>
      <c r="CP1253" s="215" t="str">
        <f t="shared" si="1975"/>
        <v>CP$19</v>
      </c>
      <c r="CQ1253" s="215" t="str">
        <f t="shared" si="1975"/>
        <v>CQ$19</v>
      </c>
      <c r="CR1253" s="215" t="str">
        <f t="shared" si="1975"/>
        <v>CR$19</v>
      </c>
      <c r="CS1253" s="215" t="str">
        <f t="shared" si="1975"/>
        <v>CS$19</v>
      </c>
      <c r="CT1253" s="215" t="str">
        <f t="shared" si="1975"/>
        <v>CT$19</v>
      </c>
      <c r="CU1253" s="215" t="str">
        <f t="shared" si="1975"/>
        <v>CU$19</v>
      </c>
      <c r="CV1253" s="215" t="str">
        <f t="shared" si="1975"/>
        <v>CV$19</v>
      </c>
      <c r="CW1253" s="215" t="str">
        <f t="shared" si="1975"/>
        <v>CW$19</v>
      </c>
      <c r="CX1253" s="215" t="str">
        <f t="shared" si="1975"/>
        <v>CX$19</v>
      </c>
      <c r="CY1253" s="215" t="str">
        <f t="shared" si="1975"/>
        <v>CY$19</v>
      </c>
      <c r="CZ1253" s="215" t="str">
        <f t="shared" si="1975"/>
        <v>CZ$19</v>
      </c>
      <c r="DA1253" s="215" t="str">
        <f t="shared" si="1975"/>
        <v>DA$19</v>
      </c>
      <c r="DB1253" s="215" t="str">
        <f t="shared" si="1975"/>
        <v>DB$19</v>
      </c>
      <c r="DC1253" s="215" t="str">
        <f t="shared" si="1975"/>
        <v>DC$19</v>
      </c>
      <c r="DD1253" s="215" t="str">
        <f t="shared" si="1975"/>
        <v>DD$19</v>
      </c>
      <c r="DE1253" s="215" t="str">
        <f t="shared" si="1975"/>
        <v>DE$19</v>
      </c>
      <c r="DF1253" s="215" t="str">
        <f t="shared" si="1975"/>
        <v>DF$19</v>
      </c>
      <c r="DG1253" s="215" t="str">
        <f t="shared" si="1975"/>
        <v>DG$19</v>
      </c>
      <c r="DH1253" s="215" t="str">
        <f t="shared" si="1975"/>
        <v>DH$19</v>
      </c>
      <c r="DI1253" s="215" t="str">
        <f t="shared" si="1975"/>
        <v>DI$19</v>
      </c>
      <c r="DJ1253" s="215" t="str">
        <f t="shared" si="1975"/>
        <v>DJ$19</v>
      </c>
      <c r="DK1253" s="215" t="str">
        <f t="shared" si="1975"/>
        <v>DK$19</v>
      </c>
      <c r="DL1253" s="215" t="str">
        <f t="shared" si="1975"/>
        <v>DL$19</v>
      </c>
    </row>
    <row r="1254" spans="1:116" x14ac:dyDescent="0.4">
      <c r="E1254" s="8"/>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c r="CN1254" s="60"/>
      <c r="CO1254" s="76"/>
      <c r="CP1254" s="76"/>
      <c r="CQ1254" s="76"/>
      <c r="CR1254" s="76"/>
      <c r="CS1254" s="76"/>
      <c r="CT1254" s="76"/>
      <c r="CU1254" s="76"/>
      <c r="CV1254" s="76"/>
      <c r="CW1254" s="76"/>
      <c r="CX1254" s="76"/>
      <c r="CY1254" s="76"/>
      <c r="CZ1254" s="76"/>
      <c r="DA1254" s="76"/>
      <c r="DB1254" s="76"/>
      <c r="DC1254" s="76"/>
      <c r="DD1254" s="76"/>
      <c r="DE1254" s="76"/>
      <c r="DF1254" s="76"/>
      <c r="DG1254" s="76"/>
      <c r="DH1254" s="76"/>
      <c r="DI1254" s="76"/>
      <c r="DJ1254" s="76"/>
      <c r="DK1254" s="76"/>
      <c r="DL1254" s="76"/>
    </row>
    <row r="1255" spans="1:116" x14ac:dyDescent="0.4">
      <c r="A1255" s="174"/>
      <c r="E1255" s="8"/>
      <c r="G1255" s="175" t="s">
        <v>490</v>
      </c>
      <c r="H1255" s="193"/>
      <c r="I1255" s="194"/>
      <c r="J1255" s="194"/>
      <c r="K1255" s="195"/>
      <c r="L1255" s="195"/>
      <c r="M1255" s="195"/>
      <c r="N1255" s="195"/>
      <c r="O1255" s="195"/>
      <c r="P1255" s="195"/>
      <c r="R1255" s="195"/>
      <c r="S1255" s="196"/>
      <c r="T1255" s="196"/>
      <c r="U1255" s="196"/>
      <c r="V1255" s="196"/>
      <c r="W1255" s="196"/>
      <c r="X1255" s="196"/>
      <c r="Y1255" s="196"/>
      <c r="Z1255" s="196"/>
      <c r="AA1255" s="196"/>
      <c r="AB1255" s="196"/>
      <c r="AC1255" s="196"/>
      <c r="AD1255" s="196"/>
      <c r="AE1255" s="196"/>
      <c r="AF1255" s="196"/>
      <c r="AG1255" s="196"/>
      <c r="AH1255" s="196"/>
      <c r="AI1255" s="196"/>
      <c r="AJ1255" s="196"/>
      <c r="AK1255" s="196"/>
      <c r="AL1255" s="196"/>
      <c r="AM1255" s="196"/>
      <c r="AN1255" s="196"/>
      <c r="AO1255" s="196"/>
      <c r="AP1255" s="196"/>
      <c r="AQ1255" s="196"/>
      <c r="AR1255" s="196"/>
      <c r="AS1255" s="196"/>
      <c r="AT1255" s="196"/>
      <c r="AU1255" s="196"/>
      <c r="AV1255" s="196"/>
      <c r="AW1255" s="196"/>
      <c r="AX1255" s="196"/>
      <c r="AY1255" s="196"/>
      <c r="AZ1255" s="196"/>
      <c r="BA1255" s="196"/>
      <c r="BB1255" s="196"/>
      <c r="BC1255" s="196"/>
      <c r="BD1255" s="196"/>
      <c r="BE1255" s="196"/>
      <c r="BF1255" s="196"/>
      <c r="BG1255" s="196"/>
      <c r="BH1255" s="196"/>
      <c r="BI1255" s="196"/>
      <c r="BJ1255" s="196"/>
      <c r="BK1255" s="196"/>
      <c r="BL1255" s="196"/>
      <c r="BM1255" s="196"/>
      <c r="BN1255" s="196"/>
      <c r="BO1255" s="196"/>
      <c r="BP1255" s="196"/>
      <c r="BQ1255" s="196"/>
      <c r="BR1255" s="196"/>
      <c r="BS1255" s="196"/>
      <c r="BT1255" s="196"/>
      <c r="BU1255" s="196"/>
      <c r="BV1255" s="196"/>
      <c r="BW1255" s="196"/>
      <c r="BX1255" s="196"/>
      <c r="BY1255" s="196"/>
      <c r="BZ1255" s="196"/>
      <c r="CA1255" s="196"/>
      <c r="CB1255" s="196"/>
      <c r="CC1255" s="196"/>
      <c r="CD1255" s="196"/>
      <c r="CE1255" s="196"/>
      <c r="CF1255" s="196"/>
      <c r="CG1255" s="196"/>
      <c r="CH1255" s="196"/>
      <c r="CI1255" s="196"/>
      <c r="CJ1255" s="196"/>
      <c r="CK1255" s="196"/>
      <c r="CL1255" s="196"/>
      <c r="CN1255" s="194"/>
      <c r="CO1255" s="196"/>
      <c r="CP1255" s="196"/>
      <c r="CQ1255" s="196"/>
      <c r="CR1255" s="196"/>
      <c r="CS1255" s="196"/>
      <c r="CT1255" s="196"/>
      <c r="CU1255" s="196"/>
      <c r="CV1255" s="196"/>
      <c r="CW1255" s="196"/>
      <c r="CX1255" s="196"/>
      <c r="CY1255" s="196"/>
      <c r="CZ1255" s="196"/>
      <c r="DA1255" s="196"/>
      <c r="DB1255" s="196"/>
      <c r="DC1255" s="196"/>
      <c r="DD1255" s="196"/>
      <c r="DE1255" s="196"/>
      <c r="DF1255" s="196"/>
      <c r="DG1255" s="196"/>
      <c r="DH1255" s="196"/>
      <c r="DI1255" s="196"/>
      <c r="DJ1255" s="196"/>
      <c r="DK1255" s="196"/>
      <c r="DL1255" s="196"/>
    </row>
    <row r="1256" spans="1:116" x14ac:dyDescent="0.4">
      <c r="A1256" s="174"/>
      <c r="E1256" s="8"/>
      <c r="G1256" s="175" t="s">
        <v>492</v>
      </c>
      <c r="H1256" s="193"/>
      <c r="I1256" s="194"/>
      <c r="J1256" s="194"/>
      <c r="K1256" s="195"/>
      <c r="L1256" s="195"/>
      <c r="M1256" s="195"/>
      <c r="N1256" s="195"/>
      <c r="O1256" s="195"/>
      <c r="P1256" s="195"/>
      <c r="R1256" s="195"/>
      <c r="S1256" s="196"/>
      <c r="T1256" s="196"/>
      <c r="U1256" s="196"/>
      <c r="V1256" s="196"/>
      <c r="W1256" s="196"/>
      <c r="X1256" s="196"/>
      <c r="Y1256" s="196"/>
      <c r="Z1256" s="196"/>
      <c r="AA1256" s="196"/>
      <c r="AB1256" s="196"/>
      <c r="AC1256" s="196"/>
      <c r="AD1256" s="196"/>
      <c r="AE1256" s="196"/>
      <c r="AF1256" s="196"/>
      <c r="AG1256" s="196"/>
      <c r="AH1256" s="196"/>
      <c r="AI1256" s="196"/>
      <c r="AJ1256" s="196"/>
      <c r="AK1256" s="196"/>
      <c r="AL1256" s="196"/>
      <c r="AM1256" s="196"/>
      <c r="AN1256" s="196"/>
      <c r="AO1256" s="196"/>
      <c r="AP1256" s="196"/>
      <c r="AQ1256" s="196"/>
      <c r="AR1256" s="196"/>
      <c r="AS1256" s="196"/>
      <c r="AT1256" s="196"/>
      <c r="AU1256" s="196"/>
      <c r="AV1256" s="196"/>
      <c r="AW1256" s="196"/>
      <c r="AX1256" s="196"/>
      <c r="AY1256" s="196"/>
      <c r="AZ1256" s="196"/>
      <c r="BA1256" s="196"/>
      <c r="BB1256" s="196"/>
      <c r="BC1256" s="196"/>
      <c r="BD1256" s="196"/>
      <c r="BE1256" s="196"/>
      <c r="BF1256" s="196"/>
      <c r="BG1256" s="196"/>
      <c r="BH1256" s="196"/>
      <c r="BI1256" s="196"/>
      <c r="BJ1256" s="196"/>
      <c r="BK1256" s="196"/>
      <c r="BL1256" s="196"/>
      <c r="BM1256" s="196"/>
      <c r="BN1256" s="196"/>
      <c r="BO1256" s="196"/>
      <c r="BP1256" s="196"/>
      <c r="BQ1256" s="196"/>
      <c r="BR1256" s="196"/>
      <c r="BS1256" s="196"/>
      <c r="BT1256" s="196"/>
      <c r="BU1256" s="196"/>
      <c r="BV1256" s="196"/>
      <c r="BW1256" s="196"/>
      <c r="BX1256" s="196"/>
      <c r="BY1256" s="196"/>
      <c r="BZ1256" s="196"/>
      <c r="CA1256" s="196"/>
      <c r="CB1256" s="196"/>
      <c r="CC1256" s="196"/>
      <c r="CD1256" s="196"/>
      <c r="CE1256" s="196"/>
      <c r="CF1256" s="196"/>
      <c r="CG1256" s="196"/>
      <c r="CH1256" s="196"/>
      <c r="CI1256" s="196"/>
      <c r="CJ1256" s="196"/>
      <c r="CK1256" s="196"/>
      <c r="CL1256" s="196"/>
      <c r="CN1256" s="194"/>
      <c r="CO1256" s="196"/>
      <c r="CP1256" s="196"/>
      <c r="CQ1256" s="196"/>
      <c r="CR1256" s="196"/>
      <c r="CS1256" s="196"/>
      <c r="CT1256" s="196"/>
      <c r="CU1256" s="196"/>
      <c r="CV1256" s="196"/>
      <c r="CW1256" s="196"/>
      <c r="CX1256" s="196"/>
      <c r="CY1256" s="196"/>
      <c r="CZ1256" s="196"/>
      <c r="DA1256" s="196"/>
      <c r="DB1256" s="196"/>
      <c r="DC1256" s="196"/>
      <c r="DD1256" s="196"/>
      <c r="DE1256" s="196"/>
      <c r="DF1256" s="196"/>
      <c r="DG1256" s="196"/>
      <c r="DH1256" s="196"/>
      <c r="DI1256" s="196"/>
      <c r="DJ1256" s="196"/>
      <c r="DK1256" s="196"/>
      <c r="DL1256" s="196"/>
    </row>
    <row r="1257" spans="1:116" x14ac:dyDescent="0.4">
      <c r="A1257" s="174"/>
      <c r="E1257" s="8"/>
      <c r="G1257" s="175" t="s">
        <v>461</v>
      </c>
      <c r="H1257" s="174"/>
      <c r="I1257" s="176"/>
      <c r="J1257" s="176"/>
      <c r="K1257" s="197"/>
      <c r="L1257" s="197"/>
      <c r="M1257" s="197"/>
      <c r="N1257" s="197"/>
      <c r="O1257" s="197"/>
      <c r="P1257" s="197"/>
      <c r="R1257" s="198"/>
      <c r="S1257" s="199" t="str">
        <f t="shared" ref="S1257:AX1257" si="1976">S$20</f>
        <v>S$16</v>
      </c>
      <c r="T1257" s="199" t="str">
        <f t="shared" si="1976"/>
        <v>T$16</v>
      </c>
      <c r="U1257" s="199" t="str">
        <f t="shared" si="1976"/>
        <v>U$16</v>
      </c>
      <c r="V1257" s="199" t="str">
        <f t="shared" si="1976"/>
        <v>V$16</v>
      </c>
      <c r="W1257" s="199" t="str">
        <f t="shared" si="1976"/>
        <v>W$16</v>
      </c>
      <c r="X1257" s="199" t="str">
        <f t="shared" si="1976"/>
        <v>X$16</v>
      </c>
      <c r="Y1257" s="199" t="str">
        <f t="shared" si="1976"/>
        <v>Y$16</v>
      </c>
      <c r="Z1257" s="199" t="str">
        <f t="shared" si="1976"/>
        <v>Z$16</v>
      </c>
      <c r="AA1257" s="199" t="str">
        <f t="shared" si="1976"/>
        <v>AA$16</v>
      </c>
      <c r="AB1257" s="199" t="str">
        <f t="shared" si="1976"/>
        <v>AB$16</v>
      </c>
      <c r="AC1257" s="199" t="str">
        <f t="shared" si="1976"/>
        <v>AC$16</v>
      </c>
      <c r="AD1257" s="199" t="str">
        <f t="shared" si="1976"/>
        <v>AD$16</v>
      </c>
      <c r="AE1257" s="199" t="str">
        <f t="shared" si="1976"/>
        <v>AE$16</v>
      </c>
      <c r="AF1257" s="199" t="str">
        <f t="shared" si="1976"/>
        <v>AF$16</v>
      </c>
      <c r="AG1257" s="199" t="str">
        <f t="shared" si="1976"/>
        <v>AG$16</v>
      </c>
      <c r="AH1257" s="199" t="str">
        <f t="shared" si="1976"/>
        <v>AH$16</v>
      </c>
      <c r="AI1257" s="199" t="str">
        <f t="shared" si="1976"/>
        <v>AI$16</v>
      </c>
      <c r="AJ1257" s="199" t="str">
        <f t="shared" si="1976"/>
        <v>AJ$16</v>
      </c>
      <c r="AK1257" s="199" t="str">
        <f t="shared" si="1976"/>
        <v>AK$16</v>
      </c>
      <c r="AL1257" s="199" t="str">
        <f t="shared" si="1976"/>
        <v>AL$16</v>
      </c>
      <c r="AM1257" s="199" t="str">
        <f t="shared" si="1976"/>
        <v>AM$16</v>
      </c>
      <c r="AN1257" s="199" t="str">
        <f t="shared" si="1976"/>
        <v>AN$16</v>
      </c>
      <c r="AO1257" s="199" t="str">
        <f t="shared" si="1976"/>
        <v>AO$16</v>
      </c>
      <c r="AP1257" s="199" t="str">
        <f t="shared" si="1976"/>
        <v>AP$16</v>
      </c>
      <c r="AQ1257" s="199" t="str">
        <f t="shared" si="1976"/>
        <v>AQ$16</v>
      </c>
      <c r="AR1257" s="199" t="str">
        <f t="shared" si="1976"/>
        <v>AR$16</v>
      </c>
      <c r="AS1257" s="199" t="str">
        <f t="shared" si="1976"/>
        <v>AS$16</v>
      </c>
      <c r="AT1257" s="199" t="str">
        <f t="shared" si="1976"/>
        <v>AT$16</v>
      </c>
      <c r="AU1257" s="199" t="str">
        <f t="shared" si="1976"/>
        <v>AU$16</v>
      </c>
      <c r="AV1257" s="199" t="str">
        <f t="shared" si="1976"/>
        <v>AV$16</v>
      </c>
      <c r="AW1257" s="199" t="str">
        <f t="shared" si="1976"/>
        <v>AW$16</v>
      </c>
      <c r="AX1257" s="199" t="str">
        <f t="shared" si="1976"/>
        <v>AX$16</v>
      </c>
      <c r="AY1257" s="199" t="str">
        <f t="shared" ref="AY1257:CD1257" si="1977">AY$20</f>
        <v>AY$16</v>
      </c>
      <c r="AZ1257" s="199" t="str">
        <f t="shared" si="1977"/>
        <v>AZ$16</v>
      </c>
      <c r="BA1257" s="199" t="str">
        <f t="shared" si="1977"/>
        <v>BA$16</v>
      </c>
      <c r="BB1257" s="199" t="str">
        <f t="shared" si="1977"/>
        <v>BB$16</v>
      </c>
      <c r="BC1257" s="199" t="str">
        <f t="shared" si="1977"/>
        <v>BC$16</v>
      </c>
      <c r="BD1257" s="199" t="str">
        <f t="shared" si="1977"/>
        <v>BD$16</v>
      </c>
      <c r="BE1257" s="199" t="str">
        <f t="shared" si="1977"/>
        <v>BE$16</v>
      </c>
      <c r="BF1257" s="199" t="str">
        <f t="shared" si="1977"/>
        <v>BF$16</v>
      </c>
      <c r="BG1257" s="199" t="str">
        <f t="shared" si="1977"/>
        <v>BG$16</v>
      </c>
      <c r="BH1257" s="199" t="str">
        <f t="shared" si="1977"/>
        <v>BH$16</v>
      </c>
      <c r="BI1257" s="199" t="str">
        <f t="shared" si="1977"/>
        <v>BI$16</v>
      </c>
      <c r="BJ1257" s="199" t="str">
        <f t="shared" si="1977"/>
        <v>BJ$16</v>
      </c>
      <c r="BK1257" s="199" t="str">
        <f t="shared" si="1977"/>
        <v>BK$16</v>
      </c>
      <c r="BL1257" s="199" t="str">
        <f t="shared" si="1977"/>
        <v>BL$16</v>
      </c>
      <c r="BM1257" s="199" t="str">
        <f t="shared" si="1977"/>
        <v>BM$16</v>
      </c>
      <c r="BN1257" s="199" t="str">
        <f t="shared" si="1977"/>
        <v>BN$16</v>
      </c>
      <c r="BO1257" s="199" t="str">
        <f t="shared" si="1977"/>
        <v>BO$16</v>
      </c>
      <c r="BP1257" s="199" t="str">
        <f t="shared" si="1977"/>
        <v>BP$16</v>
      </c>
      <c r="BQ1257" s="199" t="str">
        <f t="shared" si="1977"/>
        <v>BQ$16</v>
      </c>
      <c r="BR1257" s="199" t="str">
        <f t="shared" si="1977"/>
        <v>BR$16</v>
      </c>
      <c r="BS1257" s="199" t="str">
        <f t="shared" si="1977"/>
        <v>BS$16</v>
      </c>
      <c r="BT1257" s="199" t="str">
        <f t="shared" si="1977"/>
        <v>BT$16</v>
      </c>
      <c r="BU1257" s="199" t="str">
        <f t="shared" si="1977"/>
        <v>BU$16</v>
      </c>
      <c r="BV1257" s="199" t="str">
        <f t="shared" si="1977"/>
        <v>BV$16</v>
      </c>
      <c r="BW1257" s="199" t="str">
        <f t="shared" si="1977"/>
        <v>BW$16</v>
      </c>
      <c r="BX1257" s="199" t="str">
        <f t="shared" si="1977"/>
        <v>BX$16</v>
      </c>
      <c r="BY1257" s="199" t="str">
        <f t="shared" si="1977"/>
        <v>BY$16</v>
      </c>
      <c r="BZ1257" s="199" t="str">
        <f t="shared" si="1977"/>
        <v>BZ$16</v>
      </c>
      <c r="CA1257" s="199" t="str">
        <f t="shared" si="1977"/>
        <v>CA$16</v>
      </c>
      <c r="CB1257" s="199" t="str">
        <f t="shared" si="1977"/>
        <v>CB$16</v>
      </c>
      <c r="CC1257" s="199" t="str">
        <f t="shared" si="1977"/>
        <v>CC$16</v>
      </c>
      <c r="CD1257" s="199" t="str">
        <f t="shared" si="1977"/>
        <v>CD$16</v>
      </c>
      <c r="CE1257" s="199" t="str">
        <f t="shared" ref="CE1257:CL1257" si="1978">CE$20</f>
        <v>CE$16</v>
      </c>
      <c r="CF1257" s="199" t="str">
        <f t="shared" si="1978"/>
        <v>CF$16</v>
      </c>
      <c r="CG1257" s="199" t="str">
        <f t="shared" si="1978"/>
        <v>CG$16</v>
      </c>
      <c r="CH1257" s="199" t="str">
        <f t="shared" si="1978"/>
        <v>CH$16</v>
      </c>
      <c r="CI1257" s="199" t="str">
        <f t="shared" si="1978"/>
        <v>CI$16</v>
      </c>
      <c r="CJ1257" s="199" t="str">
        <f t="shared" si="1978"/>
        <v>CJ$16</v>
      </c>
      <c r="CK1257" s="199" t="str">
        <f t="shared" si="1978"/>
        <v>CK$16</v>
      </c>
      <c r="CL1257" s="199" t="str">
        <f t="shared" si="1978"/>
        <v>CL$16</v>
      </c>
      <c r="CN1257" s="176"/>
      <c r="CO1257" s="199" t="str">
        <f t="shared" ref="CO1257:DL1257" si="1979">CO$20</f>
        <v>CO$16</v>
      </c>
      <c r="CP1257" s="199" t="str">
        <f t="shared" si="1979"/>
        <v>CP$16</v>
      </c>
      <c r="CQ1257" s="199" t="str">
        <f t="shared" si="1979"/>
        <v>CQ$16</v>
      </c>
      <c r="CR1257" s="199" t="str">
        <f t="shared" si="1979"/>
        <v>CR$16</v>
      </c>
      <c r="CS1257" s="199" t="str">
        <f t="shared" si="1979"/>
        <v>CS$16</v>
      </c>
      <c r="CT1257" s="199" t="str">
        <f t="shared" si="1979"/>
        <v>CT$16</v>
      </c>
      <c r="CU1257" s="199" t="str">
        <f t="shared" si="1979"/>
        <v>CU$16</v>
      </c>
      <c r="CV1257" s="199" t="str">
        <f t="shared" si="1979"/>
        <v>CV$16</v>
      </c>
      <c r="CW1257" s="199" t="str">
        <f t="shared" si="1979"/>
        <v>CW$16</v>
      </c>
      <c r="CX1257" s="199" t="str">
        <f t="shared" si="1979"/>
        <v>CX$16</v>
      </c>
      <c r="CY1257" s="199" t="str">
        <f t="shared" si="1979"/>
        <v>CY$16</v>
      </c>
      <c r="CZ1257" s="199" t="str">
        <f t="shared" si="1979"/>
        <v>CZ$16</v>
      </c>
      <c r="DA1257" s="199" t="str">
        <f t="shared" si="1979"/>
        <v>DA$16</v>
      </c>
      <c r="DB1257" s="199" t="str">
        <f t="shared" si="1979"/>
        <v>DB$16</v>
      </c>
      <c r="DC1257" s="199" t="str">
        <f t="shared" si="1979"/>
        <v>DC$16</v>
      </c>
      <c r="DD1257" s="199" t="str">
        <f t="shared" si="1979"/>
        <v>DD$16</v>
      </c>
      <c r="DE1257" s="199" t="str">
        <f t="shared" si="1979"/>
        <v>DE$16</v>
      </c>
      <c r="DF1257" s="199" t="str">
        <f t="shared" si="1979"/>
        <v>DF$16</v>
      </c>
      <c r="DG1257" s="199" t="str">
        <f t="shared" si="1979"/>
        <v>DG$16</v>
      </c>
      <c r="DH1257" s="199" t="str">
        <f t="shared" si="1979"/>
        <v>DH$16</v>
      </c>
      <c r="DI1257" s="199" t="str">
        <f t="shared" si="1979"/>
        <v>DI$16</v>
      </c>
      <c r="DJ1257" s="199" t="str">
        <f t="shared" si="1979"/>
        <v>DJ$16</v>
      </c>
      <c r="DK1257" s="199" t="str">
        <f t="shared" si="1979"/>
        <v>DK$16</v>
      </c>
      <c r="DL1257" s="199" t="str">
        <f t="shared" si="1979"/>
        <v>DL$16</v>
      </c>
    </row>
    <row r="1258" spans="1:116" x14ac:dyDescent="0.4">
      <c r="A1258" s="174"/>
      <c r="E1258" s="8"/>
      <c r="G1258" s="175" t="s">
        <v>462</v>
      </c>
      <c r="H1258" s="174"/>
      <c r="I1258" s="176"/>
      <c r="J1258" s="176"/>
      <c r="K1258" s="197"/>
      <c r="L1258" s="197"/>
      <c r="M1258" s="197"/>
      <c r="N1258" s="197"/>
      <c r="O1258" s="197"/>
      <c r="P1258" s="197"/>
      <c r="R1258" s="198"/>
      <c r="S1258" s="199" t="str">
        <f t="shared" ref="S1258:AX1258" si="1980">S$21</f>
        <v>S$17</v>
      </c>
      <c r="T1258" s="199" t="str">
        <f t="shared" si="1980"/>
        <v>T$17</v>
      </c>
      <c r="U1258" s="199" t="str">
        <f t="shared" si="1980"/>
        <v>U$17</v>
      </c>
      <c r="V1258" s="199" t="str">
        <f t="shared" si="1980"/>
        <v>V$17</v>
      </c>
      <c r="W1258" s="199" t="str">
        <f t="shared" si="1980"/>
        <v>W$17</v>
      </c>
      <c r="X1258" s="199" t="str">
        <f t="shared" si="1980"/>
        <v>X$17</v>
      </c>
      <c r="Y1258" s="199" t="str">
        <f t="shared" si="1980"/>
        <v>Y$17</v>
      </c>
      <c r="Z1258" s="199" t="str">
        <f t="shared" si="1980"/>
        <v>Z$17</v>
      </c>
      <c r="AA1258" s="199" t="str">
        <f t="shared" si="1980"/>
        <v>AA$17</v>
      </c>
      <c r="AB1258" s="199" t="str">
        <f t="shared" si="1980"/>
        <v>AB$17</v>
      </c>
      <c r="AC1258" s="199" t="str">
        <f t="shared" si="1980"/>
        <v>AC$17</v>
      </c>
      <c r="AD1258" s="199" t="str">
        <f t="shared" si="1980"/>
        <v>AD$17</v>
      </c>
      <c r="AE1258" s="199" t="str">
        <f t="shared" si="1980"/>
        <v>AE$17</v>
      </c>
      <c r="AF1258" s="199" t="str">
        <f t="shared" si="1980"/>
        <v>AF$17</v>
      </c>
      <c r="AG1258" s="199" t="str">
        <f t="shared" si="1980"/>
        <v>AG$17</v>
      </c>
      <c r="AH1258" s="199" t="str">
        <f t="shared" si="1980"/>
        <v>AH$17</v>
      </c>
      <c r="AI1258" s="199" t="str">
        <f t="shared" si="1980"/>
        <v>AI$17</v>
      </c>
      <c r="AJ1258" s="199" t="str">
        <f t="shared" si="1980"/>
        <v>AJ$17</v>
      </c>
      <c r="AK1258" s="199" t="str">
        <f t="shared" si="1980"/>
        <v>AK$17</v>
      </c>
      <c r="AL1258" s="199" t="str">
        <f t="shared" si="1980"/>
        <v>AL$17</v>
      </c>
      <c r="AM1258" s="199" t="str">
        <f t="shared" si="1980"/>
        <v>AM$17</v>
      </c>
      <c r="AN1258" s="199" t="str">
        <f t="shared" si="1980"/>
        <v>AN$17</v>
      </c>
      <c r="AO1258" s="199" t="str">
        <f t="shared" si="1980"/>
        <v>AO$17</v>
      </c>
      <c r="AP1258" s="199" t="str">
        <f t="shared" si="1980"/>
        <v>AP$17</v>
      </c>
      <c r="AQ1258" s="199" t="str">
        <f t="shared" si="1980"/>
        <v>AQ$17</v>
      </c>
      <c r="AR1258" s="199" t="str">
        <f t="shared" si="1980"/>
        <v>AR$17</v>
      </c>
      <c r="AS1258" s="199" t="str">
        <f t="shared" si="1980"/>
        <v>AS$17</v>
      </c>
      <c r="AT1258" s="199" t="str">
        <f t="shared" si="1980"/>
        <v>AT$17</v>
      </c>
      <c r="AU1258" s="199" t="str">
        <f t="shared" si="1980"/>
        <v>AU$17</v>
      </c>
      <c r="AV1258" s="199" t="str">
        <f t="shared" si="1980"/>
        <v>AV$17</v>
      </c>
      <c r="AW1258" s="199" t="str">
        <f t="shared" si="1980"/>
        <v>AW$17</v>
      </c>
      <c r="AX1258" s="199" t="str">
        <f t="shared" si="1980"/>
        <v>AX$17</v>
      </c>
      <c r="AY1258" s="199" t="str">
        <f t="shared" ref="AY1258:CD1258" si="1981">AY$21</f>
        <v>AY$17</v>
      </c>
      <c r="AZ1258" s="199" t="str">
        <f t="shared" si="1981"/>
        <v>AZ$17</v>
      </c>
      <c r="BA1258" s="199" t="str">
        <f t="shared" si="1981"/>
        <v>BA$17</v>
      </c>
      <c r="BB1258" s="199" t="str">
        <f t="shared" si="1981"/>
        <v>BB$17</v>
      </c>
      <c r="BC1258" s="199" t="str">
        <f t="shared" si="1981"/>
        <v>BC$17</v>
      </c>
      <c r="BD1258" s="199" t="str">
        <f t="shared" si="1981"/>
        <v>BD$17</v>
      </c>
      <c r="BE1258" s="199" t="str">
        <f t="shared" si="1981"/>
        <v>BE$17</v>
      </c>
      <c r="BF1258" s="199" t="str">
        <f t="shared" si="1981"/>
        <v>BF$17</v>
      </c>
      <c r="BG1258" s="199" t="str">
        <f t="shared" si="1981"/>
        <v>BG$17</v>
      </c>
      <c r="BH1258" s="199" t="str">
        <f t="shared" si="1981"/>
        <v>BH$17</v>
      </c>
      <c r="BI1258" s="199" t="str">
        <f t="shared" si="1981"/>
        <v>BI$17</v>
      </c>
      <c r="BJ1258" s="199" t="str">
        <f t="shared" si="1981"/>
        <v>BJ$17</v>
      </c>
      <c r="BK1258" s="199" t="str">
        <f t="shared" si="1981"/>
        <v>BK$17</v>
      </c>
      <c r="BL1258" s="199" t="str">
        <f t="shared" si="1981"/>
        <v>BL$17</v>
      </c>
      <c r="BM1258" s="199" t="str">
        <f t="shared" si="1981"/>
        <v>BM$17</v>
      </c>
      <c r="BN1258" s="199" t="str">
        <f t="shared" si="1981"/>
        <v>BN$17</v>
      </c>
      <c r="BO1258" s="199" t="str">
        <f t="shared" si="1981"/>
        <v>BO$17</v>
      </c>
      <c r="BP1258" s="199" t="str">
        <f t="shared" si="1981"/>
        <v>BP$17</v>
      </c>
      <c r="BQ1258" s="199" t="str">
        <f t="shared" si="1981"/>
        <v>BQ$17</v>
      </c>
      <c r="BR1258" s="199" t="str">
        <f t="shared" si="1981"/>
        <v>BR$17</v>
      </c>
      <c r="BS1258" s="199" t="str">
        <f t="shared" si="1981"/>
        <v>BS$17</v>
      </c>
      <c r="BT1258" s="199" t="str">
        <f t="shared" si="1981"/>
        <v>BT$17</v>
      </c>
      <c r="BU1258" s="199" t="str">
        <f t="shared" si="1981"/>
        <v>BU$17</v>
      </c>
      <c r="BV1258" s="199" t="str">
        <f t="shared" si="1981"/>
        <v>BV$17</v>
      </c>
      <c r="BW1258" s="199" t="str">
        <f t="shared" si="1981"/>
        <v>BW$17</v>
      </c>
      <c r="BX1258" s="199" t="str">
        <f t="shared" si="1981"/>
        <v>BX$17</v>
      </c>
      <c r="BY1258" s="199" t="str">
        <f t="shared" si="1981"/>
        <v>BY$17</v>
      </c>
      <c r="BZ1258" s="199" t="str">
        <f t="shared" si="1981"/>
        <v>BZ$17</v>
      </c>
      <c r="CA1258" s="199" t="str">
        <f t="shared" si="1981"/>
        <v>CA$17</v>
      </c>
      <c r="CB1258" s="199" t="str">
        <f t="shared" si="1981"/>
        <v>CB$17</v>
      </c>
      <c r="CC1258" s="199" t="str">
        <f t="shared" si="1981"/>
        <v>CC$17</v>
      </c>
      <c r="CD1258" s="199" t="str">
        <f t="shared" si="1981"/>
        <v>CD$17</v>
      </c>
      <c r="CE1258" s="199" t="str">
        <f t="shared" ref="CE1258:CL1258" si="1982">CE$21</f>
        <v>CE$17</v>
      </c>
      <c r="CF1258" s="199" t="str">
        <f t="shared" si="1982"/>
        <v>CF$17</v>
      </c>
      <c r="CG1258" s="199" t="str">
        <f t="shared" si="1982"/>
        <v>CG$17</v>
      </c>
      <c r="CH1258" s="199" t="str">
        <f t="shared" si="1982"/>
        <v>CH$17</v>
      </c>
      <c r="CI1258" s="199" t="str">
        <f t="shared" si="1982"/>
        <v>CI$17</v>
      </c>
      <c r="CJ1258" s="199" t="str">
        <f t="shared" si="1982"/>
        <v>CJ$17</v>
      </c>
      <c r="CK1258" s="199" t="str">
        <f t="shared" si="1982"/>
        <v>CK$17</v>
      </c>
      <c r="CL1258" s="199" t="str">
        <f t="shared" si="1982"/>
        <v>CL$17</v>
      </c>
      <c r="CN1258" s="176"/>
      <c r="CO1258" s="199" t="str">
        <f t="shared" ref="CO1258:DL1258" si="1983">CO$21</f>
        <v>CO$17</v>
      </c>
      <c r="CP1258" s="199" t="str">
        <f t="shared" si="1983"/>
        <v>CP$17</v>
      </c>
      <c r="CQ1258" s="199" t="str">
        <f t="shared" si="1983"/>
        <v>CQ$17</v>
      </c>
      <c r="CR1258" s="199" t="str">
        <f t="shared" si="1983"/>
        <v>CR$17</v>
      </c>
      <c r="CS1258" s="199" t="str">
        <f t="shared" si="1983"/>
        <v>CS$17</v>
      </c>
      <c r="CT1258" s="199" t="str">
        <f t="shared" si="1983"/>
        <v>CT$17</v>
      </c>
      <c r="CU1258" s="199" t="str">
        <f t="shared" si="1983"/>
        <v>CU$17</v>
      </c>
      <c r="CV1258" s="199" t="str">
        <f t="shared" si="1983"/>
        <v>CV$17</v>
      </c>
      <c r="CW1258" s="199" t="str">
        <f t="shared" si="1983"/>
        <v>CW$17</v>
      </c>
      <c r="CX1258" s="199" t="str">
        <f t="shared" si="1983"/>
        <v>CX$17</v>
      </c>
      <c r="CY1258" s="199" t="str">
        <f t="shared" si="1983"/>
        <v>CY$17</v>
      </c>
      <c r="CZ1258" s="199" t="str">
        <f t="shared" si="1983"/>
        <v>CZ$17</v>
      </c>
      <c r="DA1258" s="199" t="str">
        <f t="shared" si="1983"/>
        <v>DA$17</v>
      </c>
      <c r="DB1258" s="199" t="str">
        <f t="shared" si="1983"/>
        <v>DB$17</v>
      </c>
      <c r="DC1258" s="199" t="str">
        <f t="shared" si="1983"/>
        <v>DC$17</v>
      </c>
      <c r="DD1258" s="199" t="str">
        <f t="shared" si="1983"/>
        <v>DD$17</v>
      </c>
      <c r="DE1258" s="199" t="str">
        <f t="shared" si="1983"/>
        <v>DE$17</v>
      </c>
      <c r="DF1258" s="199" t="str">
        <f t="shared" si="1983"/>
        <v>DF$17</v>
      </c>
      <c r="DG1258" s="199" t="str">
        <f t="shared" si="1983"/>
        <v>DG$17</v>
      </c>
      <c r="DH1258" s="199" t="str">
        <f t="shared" si="1983"/>
        <v>DH$17</v>
      </c>
      <c r="DI1258" s="199" t="str">
        <f t="shared" si="1983"/>
        <v>DI$17</v>
      </c>
      <c r="DJ1258" s="199" t="str">
        <f t="shared" si="1983"/>
        <v>DJ$17</v>
      </c>
      <c r="DK1258" s="199" t="str">
        <f t="shared" si="1983"/>
        <v>DK$17</v>
      </c>
      <c r="DL1258" s="199" t="str">
        <f t="shared" si="1983"/>
        <v>DL$17</v>
      </c>
    </row>
    <row r="1259" spans="1:116" x14ac:dyDescent="0.4">
      <c r="A1259" s="174"/>
      <c r="E1259" s="8"/>
      <c r="G1259" s="175" t="s">
        <v>491</v>
      </c>
      <c r="H1259" s="200"/>
      <c r="I1259" s="201"/>
      <c r="J1259" s="201"/>
      <c r="K1259" s="202"/>
      <c r="L1259" s="202"/>
      <c r="M1259" s="202"/>
      <c r="N1259" s="202"/>
      <c r="O1259" s="202"/>
      <c r="P1259" s="202"/>
      <c r="R1259" s="202"/>
      <c r="S1259" s="174"/>
      <c r="T1259" s="174"/>
      <c r="U1259" s="174"/>
      <c r="V1259" s="174"/>
      <c r="W1259" s="174"/>
      <c r="X1259" s="174"/>
      <c r="Y1259" s="174"/>
      <c r="Z1259" s="174"/>
      <c r="AA1259" s="174"/>
      <c r="AB1259" s="174"/>
      <c r="AC1259" s="174"/>
      <c r="AD1259" s="174"/>
      <c r="AE1259" s="174"/>
      <c r="AF1259" s="174"/>
      <c r="AG1259" s="174"/>
      <c r="AH1259" s="174"/>
      <c r="AI1259" s="174"/>
      <c r="AJ1259" s="174"/>
      <c r="AK1259" s="174"/>
      <c r="AL1259" s="174"/>
      <c r="AM1259" s="174"/>
      <c r="AN1259" s="174"/>
      <c r="AO1259" s="174"/>
      <c r="AP1259" s="174"/>
      <c r="AQ1259" s="174"/>
      <c r="AR1259" s="174"/>
      <c r="AS1259" s="174"/>
      <c r="AT1259" s="174"/>
      <c r="AU1259" s="174"/>
      <c r="AV1259" s="174"/>
      <c r="AW1259" s="174"/>
      <c r="AX1259" s="174"/>
      <c r="AY1259" s="174"/>
      <c r="AZ1259" s="174"/>
      <c r="BA1259" s="174"/>
      <c r="BB1259" s="174"/>
      <c r="BC1259" s="174"/>
      <c r="BD1259" s="174"/>
      <c r="BE1259" s="174"/>
      <c r="BF1259" s="174"/>
      <c r="BG1259" s="174"/>
      <c r="BH1259" s="174"/>
      <c r="BI1259" s="174"/>
      <c r="BJ1259" s="174"/>
      <c r="BK1259" s="174"/>
      <c r="BL1259" s="174"/>
      <c r="BM1259" s="174"/>
      <c r="BN1259" s="174"/>
      <c r="BO1259" s="174"/>
      <c r="BP1259" s="174"/>
      <c r="BQ1259" s="174"/>
      <c r="BR1259" s="174"/>
      <c r="BS1259" s="174"/>
      <c r="BT1259" s="174"/>
      <c r="BU1259" s="174"/>
      <c r="BV1259" s="174"/>
      <c r="BW1259" s="174"/>
      <c r="BX1259" s="174"/>
      <c r="BY1259" s="174"/>
      <c r="BZ1259" s="174"/>
      <c r="CA1259" s="174"/>
      <c r="CB1259" s="174"/>
      <c r="CC1259" s="174"/>
      <c r="CD1259" s="174"/>
      <c r="CE1259" s="174"/>
      <c r="CF1259" s="174"/>
      <c r="CG1259" s="174"/>
      <c r="CH1259" s="174"/>
      <c r="CI1259" s="174"/>
      <c r="CJ1259" s="174"/>
      <c r="CK1259" s="174"/>
      <c r="CL1259" s="174"/>
      <c r="CN1259" s="201"/>
      <c r="CO1259" s="174"/>
      <c r="CP1259" s="174"/>
      <c r="CQ1259" s="174"/>
      <c r="CR1259" s="174"/>
      <c r="CS1259" s="174"/>
      <c r="CT1259" s="174"/>
      <c r="CU1259" s="174"/>
      <c r="CV1259" s="174"/>
      <c r="CW1259" s="174"/>
      <c r="CX1259" s="174"/>
      <c r="CY1259" s="174"/>
      <c r="CZ1259" s="174"/>
      <c r="DA1259" s="174"/>
      <c r="DB1259" s="174"/>
      <c r="DC1259" s="174"/>
      <c r="DD1259" s="174"/>
      <c r="DE1259" s="174"/>
      <c r="DF1259" s="174"/>
      <c r="DG1259" s="174"/>
      <c r="DH1259" s="174"/>
      <c r="DI1259" s="174"/>
      <c r="DJ1259" s="174"/>
      <c r="DK1259" s="174"/>
      <c r="DL1259" s="174"/>
    </row>
    <row r="1260" spans="1:116" x14ac:dyDescent="0.4">
      <c r="A1260" s="174"/>
      <c r="E1260" s="8"/>
      <c r="G1260" s="175" t="s">
        <v>505</v>
      </c>
      <c r="H1260" s="200"/>
      <c r="I1260" s="201"/>
      <c r="J1260" s="201"/>
      <c r="K1260" s="202"/>
      <c r="L1260" s="202"/>
      <c r="M1260" s="202"/>
      <c r="N1260" s="202"/>
      <c r="O1260" s="202"/>
      <c r="P1260" s="202"/>
      <c r="R1260" s="202"/>
      <c r="S1260" s="190"/>
      <c r="T1260" s="190"/>
      <c r="U1260" s="190"/>
      <c r="V1260" s="190"/>
      <c r="W1260" s="190"/>
      <c r="X1260" s="190"/>
      <c r="Y1260" s="190"/>
      <c r="Z1260" s="190"/>
      <c r="AA1260" s="190"/>
      <c r="AB1260" s="190"/>
      <c r="AC1260" s="190"/>
      <c r="AD1260" s="190"/>
      <c r="AE1260" s="190"/>
      <c r="AF1260" s="190"/>
      <c r="AG1260" s="190"/>
      <c r="AH1260" s="190"/>
      <c r="AI1260" s="190"/>
      <c r="AJ1260" s="190"/>
      <c r="AK1260" s="190"/>
      <c r="AL1260" s="190"/>
      <c r="AM1260" s="190"/>
      <c r="AN1260" s="190"/>
      <c r="AO1260" s="190"/>
      <c r="AP1260" s="190"/>
      <c r="AQ1260" s="190"/>
      <c r="AR1260" s="190"/>
      <c r="AS1260" s="190"/>
      <c r="AT1260" s="190"/>
      <c r="AU1260" s="190"/>
      <c r="AV1260" s="190"/>
      <c r="AW1260" s="190"/>
      <c r="AX1260" s="190"/>
      <c r="AY1260" s="190"/>
      <c r="AZ1260" s="190"/>
      <c r="BA1260" s="190"/>
      <c r="BB1260" s="190"/>
      <c r="BC1260" s="190"/>
      <c r="BD1260" s="190"/>
      <c r="BE1260" s="190"/>
      <c r="BF1260" s="190"/>
      <c r="BG1260" s="190"/>
      <c r="BH1260" s="190"/>
      <c r="BI1260" s="190"/>
      <c r="BJ1260" s="190"/>
      <c r="BK1260" s="190"/>
      <c r="BL1260" s="190"/>
      <c r="BM1260" s="190"/>
      <c r="BN1260" s="190"/>
      <c r="BO1260" s="190"/>
      <c r="BP1260" s="190"/>
      <c r="BQ1260" s="190"/>
      <c r="BR1260" s="190"/>
      <c r="BS1260" s="190"/>
      <c r="BT1260" s="190"/>
      <c r="BU1260" s="190"/>
      <c r="BV1260" s="190"/>
      <c r="BW1260" s="190"/>
      <c r="BX1260" s="190"/>
      <c r="BY1260" s="190"/>
      <c r="BZ1260" s="190"/>
      <c r="CA1260" s="190"/>
      <c r="CB1260" s="190"/>
      <c r="CC1260" s="190"/>
      <c r="CD1260" s="190"/>
      <c r="CE1260" s="190"/>
      <c r="CF1260" s="190"/>
      <c r="CG1260" s="190"/>
      <c r="CH1260" s="190"/>
      <c r="CI1260" s="190"/>
      <c r="CJ1260" s="190"/>
      <c r="CK1260" s="190"/>
      <c r="CL1260" s="190"/>
      <c r="CN1260" s="201"/>
      <c r="CO1260" s="190"/>
      <c r="CP1260" s="190"/>
      <c r="CQ1260" s="190"/>
      <c r="CR1260" s="190"/>
      <c r="CS1260" s="190"/>
      <c r="CT1260" s="190"/>
      <c r="CU1260" s="190"/>
      <c r="CV1260" s="190"/>
      <c r="CW1260" s="190"/>
      <c r="CX1260" s="190"/>
      <c r="CY1260" s="190"/>
      <c r="CZ1260" s="190"/>
      <c r="DA1260" s="190"/>
      <c r="DB1260" s="190"/>
      <c r="DC1260" s="190"/>
      <c r="DD1260" s="190"/>
      <c r="DE1260" s="190"/>
      <c r="DF1260" s="190"/>
      <c r="DG1260" s="190"/>
      <c r="DH1260" s="190"/>
      <c r="DI1260" s="190"/>
      <c r="DJ1260" s="190"/>
      <c r="DK1260" s="190"/>
      <c r="DL1260" s="190"/>
    </row>
    <row r="1261" spans="1:116" x14ac:dyDescent="0.4">
      <c r="A1261" s="174"/>
      <c r="E1261" s="8"/>
      <c r="G1261" s="175" t="s">
        <v>463</v>
      </c>
      <c r="H1261" s="200"/>
      <c r="I1261" s="201"/>
      <c r="J1261" s="201"/>
      <c r="K1261" s="202"/>
      <c r="L1261" s="202"/>
      <c r="M1261" s="202"/>
      <c r="N1261" s="202"/>
      <c r="O1261" s="202"/>
      <c r="P1261" s="202"/>
      <c r="R1261" s="202"/>
      <c r="S1261" s="190" t="str">
        <f t="shared" ref="S1261:AX1261" si="1984">S$22</f>
        <v>S$18</v>
      </c>
      <c r="T1261" s="190" t="str">
        <f t="shared" si="1984"/>
        <v>T$18</v>
      </c>
      <c r="U1261" s="190" t="str">
        <f t="shared" si="1984"/>
        <v>U$18</v>
      </c>
      <c r="V1261" s="190" t="str">
        <f t="shared" si="1984"/>
        <v>V$18</v>
      </c>
      <c r="W1261" s="190" t="str">
        <f t="shared" si="1984"/>
        <v>W$18</v>
      </c>
      <c r="X1261" s="190" t="str">
        <f t="shared" si="1984"/>
        <v>X$18</v>
      </c>
      <c r="Y1261" s="190" t="str">
        <f t="shared" si="1984"/>
        <v>Y$18</v>
      </c>
      <c r="Z1261" s="190" t="str">
        <f t="shared" si="1984"/>
        <v>Z$18</v>
      </c>
      <c r="AA1261" s="190" t="str">
        <f t="shared" si="1984"/>
        <v>AA$18</v>
      </c>
      <c r="AB1261" s="190" t="str">
        <f t="shared" si="1984"/>
        <v>AB$18</v>
      </c>
      <c r="AC1261" s="190" t="str">
        <f t="shared" si="1984"/>
        <v>AC$18</v>
      </c>
      <c r="AD1261" s="190" t="str">
        <f t="shared" si="1984"/>
        <v>AD$18</v>
      </c>
      <c r="AE1261" s="190" t="str">
        <f t="shared" si="1984"/>
        <v>AE$18</v>
      </c>
      <c r="AF1261" s="190" t="str">
        <f t="shared" si="1984"/>
        <v>AF$18</v>
      </c>
      <c r="AG1261" s="190" t="str">
        <f t="shared" si="1984"/>
        <v>AG$18</v>
      </c>
      <c r="AH1261" s="190" t="str">
        <f t="shared" si="1984"/>
        <v>AH$18</v>
      </c>
      <c r="AI1261" s="190" t="str">
        <f t="shared" si="1984"/>
        <v>AI$18</v>
      </c>
      <c r="AJ1261" s="190" t="str">
        <f t="shared" si="1984"/>
        <v>AJ$18</v>
      </c>
      <c r="AK1261" s="190" t="str">
        <f t="shared" si="1984"/>
        <v>AK$18</v>
      </c>
      <c r="AL1261" s="190" t="str">
        <f t="shared" si="1984"/>
        <v>AL$18</v>
      </c>
      <c r="AM1261" s="190" t="str">
        <f t="shared" si="1984"/>
        <v>AM$18</v>
      </c>
      <c r="AN1261" s="190" t="str">
        <f t="shared" si="1984"/>
        <v>AN$18</v>
      </c>
      <c r="AO1261" s="190" t="str">
        <f t="shared" si="1984"/>
        <v>AO$18</v>
      </c>
      <c r="AP1261" s="190" t="str">
        <f t="shared" si="1984"/>
        <v>AP$18</v>
      </c>
      <c r="AQ1261" s="190" t="str">
        <f t="shared" si="1984"/>
        <v>AQ$18</v>
      </c>
      <c r="AR1261" s="190" t="str">
        <f t="shared" si="1984"/>
        <v>AR$18</v>
      </c>
      <c r="AS1261" s="190" t="str">
        <f t="shared" si="1984"/>
        <v>AS$18</v>
      </c>
      <c r="AT1261" s="190" t="str">
        <f t="shared" si="1984"/>
        <v>AT$18</v>
      </c>
      <c r="AU1261" s="190" t="str">
        <f t="shared" si="1984"/>
        <v>AU$18</v>
      </c>
      <c r="AV1261" s="190" t="str">
        <f t="shared" si="1984"/>
        <v>AV$18</v>
      </c>
      <c r="AW1261" s="190" t="str">
        <f t="shared" si="1984"/>
        <v>AW$18</v>
      </c>
      <c r="AX1261" s="190" t="str">
        <f t="shared" si="1984"/>
        <v>AX$18</v>
      </c>
      <c r="AY1261" s="190" t="str">
        <f t="shared" ref="AY1261:CD1261" si="1985">AY$22</f>
        <v>AY$18</v>
      </c>
      <c r="AZ1261" s="190" t="str">
        <f t="shared" si="1985"/>
        <v>AZ$18</v>
      </c>
      <c r="BA1261" s="190" t="str">
        <f t="shared" si="1985"/>
        <v>BA$18</v>
      </c>
      <c r="BB1261" s="190" t="str">
        <f t="shared" si="1985"/>
        <v>BB$18</v>
      </c>
      <c r="BC1261" s="190" t="str">
        <f t="shared" si="1985"/>
        <v>BC$18</v>
      </c>
      <c r="BD1261" s="190" t="str">
        <f t="shared" si="1985"/>
        <v>BD$18</v>
      </c>
      <c r="BE1261" s="190" t="str">
        <f t="shared" si="1985"/>
        <v>BE$18</v>
      </c>
      <c r="BF1261" s="190" t="str">
        <f t="shared" si="1985"/>
        <v>BF$18</v>
      </c>
      <c r="BG1261" s="190" t="str">
        <f t="shared" si="1985"/>
        <v>BG$18</v>
      </c>
      <c r="BH1261" s="190" t="str">
        <f t="shared" si="1985"/>
        <v>BH$18</v>
      </c>
      <c r="BI1261" s="190" t="str">
        <f t="shared" si="1985"/>
        <v>BI$18</v>
      </c>
      <c r="BJ1261" s="190" t="str">
        <f t="shared" si="1985"/>
        <v>BJ$18</v>
      </c>
      <c r="BK1261" s="190" t="str">
        <f t="shared" si="1985"/>
        <v>BK$18</v>
      </c>
      <c r="BL1261" s="190" t="str">
        <f t="shared" si="1985"/>
        <v>BL$18</v>
      </c>
      <c r="BM1261" s="190" t="str">
        <f t="shared" si="1985"/>
        <v>BM$18</v>
      </c>
      <c r="BN1261" s="190" t="str">
        <f t="shared" si="1985"/>
        <v>BN$18</v>
      </c>
      <c r="BO1261" s="190" t="str">
        <f t="shared" si="1985"/>
        <v>BO$18</v>
      </c>
      <c r="BP1261" s="190" t="str">
        <f t="shared" si="1985"/>
        <v>BP$18</v>
      </c>
      <c r="BQ1261" s="190" t="str">
        <f t="shared" si="1985"/>
        <v>BQ$18</v>
      </c>
      <c r="BR1261" s="190" t="str">
        <f t="shared" si="1985"/>
        <v>BR$18</v>
      </c>
      <c r="BS1261" s="190" t="str">
        <f t="shared" si="1985"/>
        <v>BS$18</v>
      </c>
      <c r="BT1261" s="190" t="str">
        <f t="shared" si="1985"/>
        <v>BT$18</v>
      </c>
      <c r="BU1261" s="190" t="str">
        <f t="shared" si="1985"/>
        <v>BU$18</v>
      </c>
      <c r="BV1261" s="190" t="str">
        <f t="shared" si="1985"/>
        <v>BV$18</v>
      </c>
      <c r="BW1261" s="190" t="str">
        <f t="shared" si="1985"/>
        <v>BW$18</v>
      </c>
      <c r="BX1261" s="190" t="str">
        <f t="shared" si="1985"/>
        <v>BX$18</v>
      </c>
      <c r="BY1261" s="190" t="str">
        <f t="shared" si="1985"/>
        <v>BY$18</v>
      </c>
      <c r="BZ1261" s="190" t="str">
        <f t="shared" si="1985"/>
        <v>BZ$18</v>
      </c>
      <c r="CA1261" s="190" t="str">
        <f t="shared" si="1985"/>
        <v>CA$18</v>
      </c>
      <c r="CB1261" s="190" t="str">
        <f t="shared" si="1985"/>
        <v>CB$18</v>
      </c>
      <c r="CC1261" s="190" t="str">
        <f t="shared" si="1985"/>
        <v>CC$18</v>
      </c>
      <c r="CD1261" s="190" t="str">
        <f t="shared" si="1985"/>
        <v>CD$18</v>
      </c>
      <c r="CE1261" s="190" t="str">
        <f t="shared" ref="CE1261:CL1261" si="1986">CE$22</f>
        <v>CE$18</v>
      </c>
      <c r="CF1261" s="190" t="str">
        <f t="shared" si="1986"/>
        <v>CF$18</v>
      </c>
      <c r="CG1261" s="190" t="str">
        <f t="shared" si="1986"/>
        <v>CG$18</v>
      </c>
      <c r="CH1261" s="190" t="str">
        <f t="shared" si="1986"/>
        <v>CH$18</v>
      </c>
      <c r="CI1261" s="190" t="str">
        <f t="shared" si="1986"/>
        <v>CI$18</v>
      </c>
      <c r="CJ1261" s="190" t="str">
        <f t="shared" si="1986"/>
        <v>CJ$18</v>
      </c>
      <c r="CK1261" s="190" t="str">
        <f t="shared" si="1986"/>
        <v>CK$18</v>
      </c>
      <c r="CL1261" s="190" t="str">
        <f t="shared" si="1986"/>
        <v>CL$18</v>
      </c>
      <c r="CN1261" s="201"/>
      <c r="CO1261" s="190" t="str">
        <f t="shared" ref="CO1261:DL1261" si="1987">CO$22</f>
        <v>CO$18</v>
      </c>
      <c r="CP1261" s="190" t="str">
        <f t="shared" si="1987"/>
        <v>CP$18</v>
      </c>
      <c r="CQ1261" s="190" t="str">
        <f t="shared" si="1987"/>
        <v>CQ$18</v>
      </c>
      <c r="CR1261" s="190" t="str">
        <f t="shared" si="1987"/>
        <v>CR$18</v>
      </c>
      <c r="CS1261" s="190" t="str">
        <f t="shared" si="1987"/>
        <v>CS$18</v>
      </c>
      <c r="CT1261" s="190" t="str">
        <f t="shared" si="1987"/>
        <v>CT$18</v>
      </c>
      <c r="CU1261" s="190" t="str">
        <f t="shared" si="1987"/>
        <v>CU$18</v>
      </c>
      <c r="CV1261" s="190" t="str">
        <f t="shared" si="1987"/>
        <v>CV$18</v>
      </c>
      <c r="CW1261" s="190" t="str">
        <f t="shared" si="1987"/>
        <v>CW$18</v>
      </c>
      <c r="CX1261" s="190" t="str">
        <f t="shared" si="1987"/>
        <v>CX$18</v>
      </c>
      <c r="CY1261" s="190" t="str">
        <f t="shared" si="1987"/>
        <v>CY$18</v>
      </c>
      <c r="CZ1261" s="190" t="str">
        <f t="shared" si="1987"/>
        <v>CZ$18</v>
      </c>
      <c r="DA1261" s="190" t="str">
        <f t="shared" si="1987"/>
        <v>DA$18</v>
      </c>
      <c r="DB1261" s="190" t="str">
        <f t="shared" si="1987"/>
        <v>DB$18</v>
      </c>
      <c r="DC1261" s="190" t="str">
        <f t="shared" si="1987"/>
        <v>DC$18</v>
      </c>
      <c r="DD1261" s="190" t="str">
        <f t="shared" si="1987"/>
        <v>DD$18</v>
      </c>
      <c r="DE1261" s="190" t="str">
        <f t="shared" si="1987"/>
        <v>DE$18</v>
      </c>
      <c r="DF1261" s="190" t="str">
        <f t="shared" si="1987"/>
        <v>DF$18</v>
      </c>
      <c r="DG1261" s="190" t="str">
        <f t="shared" si="1987"/>
        <v>DG$18</v>
      </c>
      <c r="DH1261" s="190" t="str">
        <f t="shared" si="1987"/>
        <v>DH$18</v>
      </c>
      <c r="DI1261" s="190" t="str">
        <f t="shared" si="1987"/>
        <v>DI$18</v>
      </c>
      <c r="DJ1261" s="190" t="str">
        <f t="shared" si="1987"/>
        <v>DJ$18</v>
      </c>
      <c r="DK1261" s="190" t="str">
        <f t="shared" si="1987"/>
        <v>DK$18</v>
      </c>
      <c r="DL1261" s="190" t="str">
        <f t="shared" si="1987"/>
        <v>DL$18</v>
      </c>
    </row>
    <row r="1262" spans="1:116" x14ac:dyDescent="0.4">
      <c r="A1262" s="174"/>
      <c r="E1262" s="8"/>
      <c r="G1262" s="175" t="s">
        <v>464</v>
      </c>
      <c r="H1262" s="200"/>
      <c r="I1262" s="201"/>
      <c r="J1262" s="201"/>
      <c r="K1262" s="202"/>
      <c r="L1262" s="202"/>
      <c r="M1262" s="202"/>
      <c r="N1262" s="202"/>
      <c r="O1262" s="202"/>
      <c r="P1262" s="202"/>
      <c r="R1262" s="202"/>
      <c r="S1262" s="190" t="str">
        <f t="shared" ref="S1262:AX1262" si="1988">S$23</f>
        <v>S$19</v>
      </c>
      <c r="T1262" s="190" t="str">
        <f t="shared" si="1988"/>
        <v>T$19</v>
      </c>
      <c r="U1262" s="190" t="str">
        <f t="shared" si="1988"/>
        <v>U$19</v>
      </c>
      <c r="V1262" s="190" t="str">
        <f t="shared" si="1988"/>
        <v>V$19</v>
      </c>
      <c r="W1262" s="190" t="str">
        <f t="shared" si="1988"/>
        <v>W$19</v>
      </c>
      <c r="X1262" s="190" t="str">
        <f t="shared" si="1988"/>
        <v>X$19</v>
      </c>
      <c r="Y1262" s="190" t="str">
        <f t="shared" si="1988"/>
        <v>Y$19</v>
      </c>
      <c r="Z1262" s="190" t="str">
        <f t="shared" si="1988"/>
        <v>Z$19</v>
      </c>
      <c r="AA1262" s="190" t="str">
        <f t="shared" si="1988"/>
        <v>AA$19</v>
      </c>
      <c r="AB1262" s="190" t="str">
        <f t="shared" si="1988"/>
        <v>AB$19</v>
      </c>
      <c r="AC1262" s="190" t="str">
        <f t="shared" si="1988"/>
        <v>AC$19</v>
      </c>
      <c r="AD1262" s="190" t="str">
        <f t="shared" si="1988"/>
        <v>AD$19</v>
      </c>
      <c r="AE1262" s="190" t="str">
        <f t="shared" si="1988"/>
        <v>AE$19</v>
      </c>
      <c r="AF1262" s="190" t="str">
        <f t="shared" si="1988"/>
        <v>AF$19</v>
      </c>
      <c r="AG1262" s="190" t="str">
        <f t="shared" si="1988"/>
        <v>AG$19</v>
      </c>
      <c r="AH1262" s="190" t="str">
        <f t="shared" si="1988"/>
        <v>AH$19</v>
      </c>
      <c r="AI1262" s="190" t="str">
        <f t="shared" si="1988"/>
        <v>AI$19</v>
      </c>
      <c r="AJ1262" s="190" t="str">
        <f t="shared" si="1988"/>
        <v>AJ$19</v>
      </c>
      <c r="AK1262" s="190" t="str">
        <f t="shared" si="1988"/>
        <v>AK$19</v>
      </c>
      <c r="AL1262" s="190" t="str">
        <f t="shared" si="1988"/>
        <v>AL$19</v>
      </c>
      <c r="AM1262" s="190" t="str">
        <f t="shared" si="1988"/>
        <v>AM$19</v>
      </c>
      <c r="AN1262" s="190" t="str">
        <f t="shared" si="1988"/>
        <v>AN$19</v>
      </c>
      <c r="AO1262" s="190" t="str">
        <f t="shared" si="1988"/>
        <v>AO$19</v>
      </c>
      <c r="AP1262" s="190" t="str">
        <f t="shared" si="1988"/>
        <v>AP$19</v>
      </c>
      <c r="AQ1262" s="190" t="str">
        <f t="shared" si="1988"/>
        <v>AQ$19</v>
      </c>
      <c r="AR1262" s="190" t="str">
        <f t="shared" si="1988"/>
        <v>AR$19</v>
      </c>
      <c r="AS1262" s="190" t="str">
        <f t="shared" si="1988"/>
        <v>AS$19</v>
      </c>
      <c r="AT1262" s="190" t="str">
        <f t="shared" si="1988"/>
        <v>AT$19</v>
      </c>
      <c r="AU1262" s="190" t="str">
        <f t="shared" si="1988"/>
        <v>AU$19</v>
      </c>
      <c r="AV1262" s="190" t="str">
        <f t="shared" si="1988"/>
        <v>AV$19</v>
      </c>
      <c r="AW1262" s="190" t="str">
        <f t="shared" si="1988"/>
        <v>AW$19</v>
      </c>
      <c r="AX1262" s="190" t="str">
        <f t="shared" si="1988"/>
        <v>AX$19</v>
      </c>
      <c r="AY1262" s="190" t="str">
        <f t="shared" ref="AY1262:CD1262" si="1989">AY$23</f>
        <v>AY$19</v>
      </c>
      <c r="AZ1262" s="190" t="str">
        <f t="shared" si="1989"/>
        <v>AZ$19</v>
      </c>
      <c r="BA1262" s="190" t="str">
        <f t="shared" si="1989"/>
        <v>BA$19</v>
      </c>
      <c r="BB1262" s="190" t="str">
        <f t="shared" si="1989"/>
        <v>BB$19</v>
      </c>
      <c r="BC1262" s="190" t="str">
        <f t="shared" si="1989"/>
        <v>BC$19</v>
      </c>
      <c r="BD1262" s="190" t="str">
        <f t="shared" si="1989"/>
        <v>BD$19</v>
      </c>
      <c r="BE1262" s="190" t="str">
        <f t="shared" si="1989"/>
        <v>BE$19</v>
      </c>
      <c r="BF1262" s="190" t="str">
        <f t="shared" si="1989"/>
        <v>BF$19</v>
      </c>
      <c r="BG1262" s="190" t="str">
        <f t="shared" si="1989"/>
        <v>BG$19</v>
      </c>
      <c r="BH1262" s="190" t="str">
        <f t="shared" si="1989"/>
        <v>BH$19</v>
      </c>
      <c r="BI1262" s="190" t="str">
        <f t="shared" si="1989"/>
        <v>BI$19</v>
      </c>
      <c r="BJ1262" s="190" t="str">
        <f t="shared" si="1989"/>
        <v>BJ$19</v>
      </c>
      <c r="BK1262" s="190" t="str">
        <f t="shared" si="1989"/>
        <v>BK$19</v>
      </c>
      <c r="BL1262" s="190" t="str">
        <f t="shared" si="1989"/>
        <v>BL$19</v>
      </c>
      <c r="BM1262" s="190" t="str">
        <f t="shared" si="1989"/>
        <v>BM$19</v>
      </c>
      <c r="BN1262" s="190" t="str">
        <f t="shared" si="1989"/>
        <v>BN$19</v>
      </c>
      <c r="BO1262" s="190" t="str">
        <f t="shared" si="1989"/>
        <v>BO$19</v>
      </c>
      <c r="BP1262" s="190" t="str">
        <f t="shared" si="1989"/>
        <v>BP$19</v>
      </c>
      <c r="BQ1262" s="190" t="str">
        <f t="shared" si="1989"/>
        <v>BQ$19</v>
      </c>
      <c r="BR1262" s="190" t="str">
        <f t="shared" si="1989"/>
        <v>BR$19</v>
      </c>
      <c r="BS1262" s="190" t="str">
        <f t="shared" si="1989"/>
        <v>BS$19</v>
      </c>
      <c r="BT1262" s="190" t="str">
        <f t="shared" si="1989"/>
        <v>BT$19</v>
      </c>
      <c r="BU1262" s="190" t="str">
        <f t="shared" si="1989"/>
        <v>BU$19</v>
      </c>
      <c r="BV1262" s="190" t="str">
        <f t="shared" si="1989"/>
        <v>BV$19</v>
      </c>
      <c r="BW1262" s="190" t="str">
        <f t="shared" si="1989"/>
        <v>BW$19</v>
      </c>
      <c r="BX1262" s="190" t="str">
        <f t="shared" si="1989"/>
        <v>BX$19</v>
      </c>
      <c r="BY1262" s="190" t="str">
        <f t="shared" si="1989"/>
        <v>BY$19</v>
      </c>
      <c r="BZ1262" s="190" t="str">
        <f t="shared" si="1989"/>
        <v>BZ$19</v>
      </c>
      <c r="CA1262" s="190" t="str">
        <f t="shared" si="1989"/>
        <v>CA$19</v>
      </c>
      <c r="CB1262" s="190" t="str">
        <f t="shared" si="1989"/>
        <v>CB$19</v>
      </c>
      <c r="CC1262" s="190" t="str">
        <f t="shared" si="1989"/>
        <v>CC$19</v>
      </c>
      <c r="CD1262" s="190" t="str">
        <f t="shared" si="1989"/>
        <v>CD$19</v>
      </c>
      <c r="CE1262" s="190" t="str">
        <f t="shared" ref="CE1262:CL1262" si="1990">CE$23</f>
        <v>CE$19</v>
      </c>
      <c r="CF1262" s="190" t="str">
        <f t="shared" si="1990"/>
        <v>CF$19</v>
      </c>
      <c r="CG1262" s="190" t="str">
        <f t="shared" si="1990"/>
        <v>CG$19</v>
      </c>
      <c r="CH1262" s="190" t="str">
        <f t="shared" si="1990"/>
        <v>CH$19</v>
      </c>
      <c r="CI1262" s="190" t="str">
        <f t="shared" si="1990"/>
        <v>CI$19</v>
      </c>
      <c r="CJ1262" s="190" t="str">
        <f t="shared" si="1990"/>
        <v>CJ$19</v>
      </c>
      <c r="CK1262" s="190" t="str">
        <f t="shared" si="1990"/>
        <v>CK$19</v>
      </c>
      <c r="CL1262" s="190" t="str">
        <f t="shared" si="1990"/>
        <v>CL$19</v>
      </c>
      <c r="CN1262" s="201"/>
      <c r="CO1262" s="190" t="str">
        <f t="shared" ref="CO1262:DL1262" si="1991">CO$23</f>
        <v>CO$19</v>
      </c>
      <c r="CP1262" s="190" t="str">
        <f t="shared" si="1991"/>
        <v>CP$19</v>
      </c>
      <c r="CQ1262" s="190" t="str">
        <f t="shared" si="1991"/>
        <v>CQ$19</v>
      </c>
      <c r="CR1262" s="190" t="str">
        <f t="shared" si="1991"/>
        <v>CR$19</v>
      </c>
      <c r="CS1262" s="190" t="str">
        <f t="shared" si="1991"/>
        <v>CS$19</v>
      </c>
      <c r="CT1262" s="190" t="str">
        <f t="shared" si="1991"/>
        <v>CT$19</v>
      </c>
      <c r="CU1262" s="190" t="str">
        <f t="shared" si="1991"/>
        <v>CU$19</v>
      </c>
      <c r="CV1262" s="190" t="str">
        <f t="shared" si="1991"/>
        <v>CV$19</v>
      </c>
      <c r="CW1262" s="190" t="str">
        <f t="shared" si="1991"/>
        <v>CW$19</v>
      </c>
      <c r="CX1262" s="190" t="str">
        <f t="shared" si="1991"/>
        <v>CX$19</v>
      </c>
      <c r="CY1262" s="190" t="str">
        <f t="shared" si="1991"/>
        <v>CY$19</v>
      </c>
      <c r="CZ1262" s="190" t="str">
        <f t="shared" si="1991"/>
        <v>CZ$19</v>
      </c>
      <c r="DA1262" s="190" t="str">
        <f t="shared" si="1991"/>
        <v>DA$19</v>
      </c>
      <c r="DB1262" s="190" t="str">
        <f t="shared" si="1991"/>
        <v>DB$19</v>
      </c>
      <c r="DC1262" s="190" t="str">
        <f t="shared" si="1991"/>
        <v>DC$19</v>
      </c>
      <c r="DD1262" s="190" t="str">
        <f t="shared" si="1991"/>
        <v>DD$19</v>
      </c>
      <c r="DE1262" s="190" t="str">
        <f t="shared" si="1991"/>
        <v>DE$19</v>
      </c>
      <c r="DF1262" s="190" t="str">
        <f t="shared" si="1991"/>
        <v>DF$19</v>
      </c>
      <c r="DG1262" s="190" t="str">
        <f t="shared" si="1991"/>
        <v>DG$19</v>
      </c>
      <c r="DH1262" s="190" t="str">
        <f t="shared" si="1991"/>
        <v>DH$19</v>
      </c>
      <c r="DI1262" s="190" t="str">
        <f t="shared" si="1991"/>
        <v>DI$19</v>
      </c>
      <c r="DJ1262" s="190" t="str">
        <f t="shared" si="1991"/>
        <v>DJ$19</v>
      </c>
      <c r="DK1262" s="190" t="str">
        <f t="shared" si="1991"/>
        <v>DK$19</v>
      </c>
      <c r="DL1262" s="190" t="str">
        <f t="shared" si="1991"/>
        <v>DL$19</v>
      </c>
    </row>
    <row r="1263" spans="1:116" x14ac:dyDescent="0.4">
      <c r="A1263" s="31" t="s">
        <v>218</v>
      </c>
      <c r="B1263" s="31" t="s">
        <v>81</v>
      </c>
      <c r="C1263" s="31"/>
      <c r="D1263" t="s">
        <v>813</v>
      </c>
      <c r="E1263" s="8" t="str">
        <f t="shared" ref="E1263:E1267" si="1992">ROW()&amp;" "&amp;D1263</f>
        <v>1263 SALES-S</v>
      </c>
      <c r="F1263" t="s">
        <v>438</v>
      </c>
      <c r="G1263" s="66" t="s">
        <v>814</v>
      </c>
      <c r="H1263" s="22"/>
      <c r="I1263" s="299"/>
      <c r="J1263" s="299"/>
      <c r="K1263" s="22"/>
      <c r="L1263" s="22"/>
      <c r="M1263" s="22"/>
      <c r="N1263" s="22"/>
      <c r="O1263" s="22"/>
      <c r="P1263" s="22"/>
      <c r="R1263" s="66"/>
      <c r="S1263" s="300"/>
      <c r="T1263" s="300"/>
      <c r="U1263" s="300"/>
      <c r="V1263" s="300"/>
      <c r="W1263" s="300"/>
      <c r="X1263" s="300"/>
      <c r="Y1263" s="300"/>
      <c r="Z1263" s="300"/>
      <c r="AA1263" s="300"/>
      <c r="AB1263" s="300"/>
      <c r="AC1263" s="300"/>
      <c r="AD1263" s="300"/>
      <c r="AE1263" s="300"/>
      <c r="AF1263" s="300"/>
      <c r="AG1263" s="300"/>
      <c r="AH1263" s="300"/>
      <c r="AI1263" s="300"/>
      <c r="AJ1263" s="300"/>
      <c r="AK1263" s="300"/>
      <c r="AL1263" s="300"/>
      <c r="AM1263" s="300"/>
      <c r="AN1263" s="300"/>
      <c r="AO1263" s="300"/>
      <c r="AP1263" s="300"/>
      <c r="AQ1263" s="300"/>
      <c r="AR1263" s="300"/>
      <c r="AS1263" s="300"/>
      <c r="AT1263" s="300"/>
      <c r="AU1263" s="300"/>
      <c r="AV1263" s="300"/>
      <c r="AW1263" s="300"/>
      <c r="AX1263" s="300"/>
      <c r="AY1263" s="300"/>
      <c r="AZ1263" s="300"/>
      <c r="BA1263" s="300"/>
      <c r="BB1263" s="300"/>
      <c r="BC1263" s="300"/>
      <c r="BD1263" s="300"/>
      <c r="BE1263" s="300"/>
      <c r="BF1263" s="300"/>
      <c r="BG1263" s="300"/>
      <c r="BH1263" s="300"/>
      <c r="BI1263" s="300"/>
      <c r="BJ1263" s="300"/>
      <c r="BK1263" s="300"/>
      <c r="BL1263" s="300"/>
      <c r="BM1263" s="300"/>
      <c r="BN1263" s="300"/>
      <c r="BO1263" s="300"/>
      <c r="BP1263" s="300"/>
      <c r="BQ1263" s="300"/>
      <c r="BR1263" s="300"/>
      <c r="BS1263" s="300"/>
      <c r="BT1263" s="300"/>
      <c r="BU1263" s="300"/>
      <c r="BV1263" s="300"/>
      <c r="BW1263" s="300"/>
      <c r="BX1263" s="300"/>
      <c r="BY1263" s="300"/>
      <c r="BZ1263" s="300"/>
      <c r="CA1263" s="300"/>
      <c r="CB1263" s="300"/>
      <c r="CC1263" s="300"/>
      <c r="CD1263" s="300"/>
      <c r="CE1263" s="300"/>
      <c r="CF1263" s="300"/>
      <c r="CG1263" s="300"/>
      <c r="CH1263" s="300"/>
      <c r="CI1263" s="300"/>
      <c r="CJ1263" s="300"/>
      <c r="CK1263" s="300"/>
      <c r="CL1263" s="300"/>
      <c r="CN1263" s="299"/>
      <c r="CO1263" s="300"/>
      <c r="CP1263" s="300"/>
      <c r="CQ1263" s="300"/>
      <c r="CR1263" s="300"/>
      <c r="CS1263" s="300"/>
      <c r="CT1263" s="300"/>
      <c r="CU1263" s="300"/>
      <c r="CV1263" s="300"/>
      <c r="CW1263" s="300"/>
      <c r="CX1263" s="300"/>
      <c r="CY1263" s="300"/>
      <c r="CZ1263" s="300"/>
      <c r="DA1263" s="300"/>
      <c r="DB1263" s="300"/>
      <c r="DC1263" s="300"/>
      <c r="DD1263" s="300"/>
      <c r="DE1263" s="300"/>
      <c r="DF1263" s="300"/>
      <c r="DG1263" s="300"/>
      <c r="DH1263" s="300"/>
      <c r="DI1263" s="300"/>
      <c r="DJ1263" s="300"/>
      <c r="DK1263" s="300"/>
      <c r="DL1263" s="300"/>
    </row>
    <row r="1264" spans="1:116" x14ac:dyDescent="0.4">
      <c r="A1264" s="31"/>
      <c r="C1264" s="31"/>
      <c r="D1264" t="s">
        <v>813</v>
      </c>
      <c r="E1264" s="8" t="str">
        <f t="shared" si="1992"/>
        <v>1264 SALES-S</v>
      </c>
      <c r="G1264" s="95" t="str">
        <f>G1266&amp;":"</f>
        <v>Sales - (Primary label):</v>
      </c>
      <c r="H1264" s="31"/>
      <c r="I1264" s="73"/>
      <c r="J1264" s="73"/>
      <c r="K1264" s="31"/>
      <c r="L1264" s="31"/>
      <c r="M1264" s="31"/>
      <c r="N1264" s="31"/>
      <c r="O1264" s="31"/>
      <c r="P1264" s="31"/>
      <c r="R1264" s="67"/>
      <c r="S1264" s="156"/>
      <c r="T1264" s="156"/>
      <c r="U1264" s="156"/>
      <c r="V1264" s="156"/>
      <c r="W1264" s="156"/>
      <c r="X1264" s="156"/>
      <c r="Y1264" s="156"/>
      <c r="Z1264" s="156"/>
      <c r="AA1264" s="156"/>
      <c r="AB1264" s="156"/>
      <c r="AC1264" s="156"/>
      <c r="AD1264" s="156"/>
      <c r="AE1264" s="156"/>
      <c r="AF1264" s="156"/>
      <c r="AG1264" s="156"/>
      <c r="AH1264" s="156"/>
      <c r="AI1264" s="156"/>
      <c r="AJ1264" s="156"/>
      <c r="AK1264" s="156"/>
      <c r="AL1264" s="156"/>
      <c r="AM1264" s="156"/>
      <c r="AN1264" s="156"/>
      <c r="AO1264" s="156"/>
      <c r="AP1264" s="156"/>
      <c r="AQ1264" s="156"/>
      <c r="AR1264" s="156"/>
      <c r="AS1264" s="156"/>
      <c r="AT1264" s="156"/>
      <c r="AU1264" s="156"/>
      <c r="AV1264" s="156"/>
      <c r="AW1264" s="156"/>
      <c r="AX1264" s="156"/>
      <c r="AY1264" s="156"/>
      <c r="AZ1264" s="156"/>
      <c r="BA1264" s="156"/>
      <c r="BB1264" s="156"/>
      <c r="BC1264" s="156"/>
      <c r="BD1264" s="156"/>
      <c r="BE1264" s="156"/>
      <c r="BF1264" s="156"/>
      <c r="BG1264" s="156"/>
      <c r="BH1264" s="156"/>
      <c r="BI1264" s="156"/>
      <c r="BJ1264" s="156"/>
      <c r="BK1264" s="156"/>
      <c r="BL1264" s="156"/>
      <c r="BM1264" s="156"/>
      <c r="BN1264" s="156"/>
      <c r="BO1264" s="156"/>
      <c r="BP1264" s="156"/>
      <c r="BQ1264" s="156"/>
      <c r="BR1264" s="156"/>
      <c r="BS1264" s="156"/>
      <c r="BT1264" s="156"/>
      <c r="BU1264" s="156"/>
      <c r="BV1264" s="156"/>
      <c r="BW1264" s="156"/>
      <c r="BX1264" s="156"/>
      <c r="BY1264" s="156"/>
      <c r="BZ1264" s="156"/>
      <c r="CA1264" s="156"/>
      <c r="CB1264" s="156"/>
      <c r="CC1264" s="156"/>
      <c r="CD1264" s="156"/>
      <c r="CE1264" s="156"/>
      <c r="CF1264" s="156"/>
      <c r="CG1264" s="156"/>
      <c r="CH1264" s="156"/>
      <c r="CI1264" s="156"/>
      <c r="CJ1264" s="156"/>
      <c r="CK1264" s="156"/>
      <c r="CL1264" s="156"/>
      <c r="CN1264" s="73"/>
      <c r="CO1264" s="156"/>
      <c r="CP1264" s="156"/>
      <c r="CQ1264" s="156"/>
      <c r="CR1264" s="156"/>
      <c r="CS1264" s="156"/>
      <c r="CT1264" s="156"/>
      <c r="CU1264" s="156"/>
      <c r="CV1264" s="156"/>
      <c r="CW1264" s="156"/>
      <c r="CX1264" s="156"/>
      <c r="CY1264" s="156"/>
      <c r="CZ1264" s="156"/>
      <c r="DA1264" s="156"/>
      <c r="DB1264" s="156"/>
      <c r="DC1264" s="156"/>
      <c r="DD1264" s="156"/>
      <c r="DE1264" s="156"/>
      <c r="DF1264" s="156"/>
      <c r="DG1264" s="156"/>
      <c r="DH1264" s="156"/>
      <c r="DI1264" s="156"/>
      <c r="DJ1264" s="156"/>
      <c r="DK1264" s="156"/>
      <c r="DL1264" s="156"/>
    </row>
    <row r="1265" spans="1:116" x14ac:dyDescent="0.4">
      <c r="B1265" t="str">
        <f>E1265</f>
        <v>1265 SALES-S</v>
      </c>
      <c r="D1265" t="s">
        <v>813</v>
      </c>
      <c r="E1265" s="8" t="str">
        <f t="shared" si="1992"/>
        <v>1265 SALES-S</v>
      </c>
      <c r="G1265" s="145" t="str">
        <f>"$ sales/new "&amp;G1269</f>
        <v>$ sales/new primary unit</v>
      </c>
      <c r="H1265" s="12"/>
      <c r="I1265" s="60"/>
      <c r="J1265" s="60"/>
      <c r="K1265" s="18">
        <v>5</v>
      </c>
      <c r="L1265" s="18">
        <v>5</v>
      </c>
      <c r="M1265" s="18">
        <v>5</v>
      </c>
      <c r="N1265" s="18">
        <v>5</v>
      </c>
      <c r="O1265" s="18">
        <v>5</v>
      </c>
      <c r="P1265" s="18">
        <v>5</v>
      </c>
      <c r="R1265" s="19"/>
      <c r="S1265" s="147" cm="1">
        <f t="array" ref="S1265">INDEX($K:$P,ROW(),MATCH(S$3,$K$2:$P$2,0))</f>
        <v>5</v>
      </c>
      <c r="T1265" s="147" cm="1">
        <f t="array" ref="T1265">INDEX($K:$P,ROW(),MATCH(T$3,$K$2:$P$2,0))</f>
        <v>5</v>
      </c>
      <c r="U1265" s="147" cm="1">
        <f t="array" ref="U1265">INDEX($K:$P,ROW(),MATCH(U$3,$K$2:$P$2,0))</f>
        <v>5</v>
      </c>
      <c r="V1265" s="147" cm="1">
        <f t="array" ref="V1265">INDEX($K:$P,ROW(),MATCH(V$3,$K$2:$P$2,0))</f>
        <v>5</v>
      </c>
      <c r="W1265" s="147" cm="1">
        <f t="array" ref="W1265">INDEX($K:$P,ROW(),MATCH(W$3,$K$2:$P$2,0))</f>
        <v>5</v>
      </c>
      <c r="X1265" s="147" cm="1">
        <f t="array" ref="X1265">INDEX($K:$P,ROW(),MATCH(X$3,$K$2:$P$2,0))</f>
        <v>5</v>
      </c>
      <c r="Y1265" s="147" cm="1">
        <f t="array" ref="Y1265">INDEX($K:$P,ROW(),MATCH(Y$3,$K$2:$P$2,0))</f>
        <v>5</v>
      </c>
      <c r="Z1265" s="147" cm="1">
        <f t="array" ref="Z1265">INDEX($K:$P,ROW(),MATCH(Z$3,$K$2:$P$2,0))</f>
        <v>5</v>
      </c>
      <c r="AA1265" s="147" cm="1">
        <f t="array" ref="AA1265">INDEX($K:$P,ROW(),MATCH(AA$3,$K$2:$P$2,0))</f>
        <v>5</v>
      </c>
      <c r="AB1265" s="147" cm="1">
        <f t="array" ref="AB1265">INDEX($K:$P,ROW(),MATCH(AB$3,$K$2:$P$2,0))</f>
        <v>5</v>
      </c>
      <c r="AC1265" s="147" cm="1">
        <f t="array" ref="AC1265">INDEX($K:$P,ROW(),MATCH(AC$3,$K$2:$P$2,0))</f>
        <v>5</v>
      </c>
      <c r="AD1265" s="147" cm="1">
        <f t="array" ref="AD1265">INDEX($K:$P,ROW(),MATCH(AD$3,$K$2:$P$2,0))</f>
        <v>5</v>
      </c>
      <c r="AE1265" s="147" cm="1">
        <f t="array" ref="AE1265">INDEX($K:$P,ROW(),MATCH(AE$3,$K$2:$P$2,0))</f>
        <v>5</v>
      </c>
      <c r="AF1265" s="147" cm="1">
        <f t="array" ref="AF1265">INDEX($K:$P,ROW(),MATCH(AF$3,$K$2:$P$2,0))</f>
        <v>5</v>
      </c>
      <c r="AG1265" s="147" cm="1">
        <f t="array" ref="AG1265">INDEX($K:$P,ROW(),MATCH(AG$3,$K$2:$P$2,0))</f>
        <v>5</v>
      </c>
      <c r="AH1265" s="147" cm="1">
        <f t="array" ref="AH1265">INDEX($K:$P,ROW(),MATCH(AH$3,$K$2:$P$2,0))</f>
        <v>5</v>
      </c>
      <c r="AI1265" s="147" cm="1">
        <f t="array" ref="AI1265">INDEX($K:$P,ROW(),MATCH(AI$3,$K$2:$P$2,0))</f>
        <v>5</v>
      </c>
      <c r="AJ1265" s="147" cm="1">
        <f t="array" ref="AJ1265">INDEX($K:$P,ROW(),MATCH(AJ$3,$K$2:$P$2,0))</f>
        <v>5</v>
      </c>
      <c r="AK1265" s="147" cm="1">
        <f t="array" ref="AK1265">INDEX($K:$P,ROW(),MATCH(AK$3,$K$2:$P$2,0))</f>
        <v>5</v>
      </c>
      <c r="AL1265" s="147" cm="1">
        <f t="array" ref="AL1265">INDEX($K:$P,ROW(),MATCH(AL$3,$K$2:$P$2,0))</f>
        <v>5</v>
      </c>
      <c r="AM1265" s="147" cm="1">
        <f t="array" ref="AM1265">INDEX($K:$P,ROW(),MATCH(AM$3,$K$2:$P$2,0))</f>
        <v>5</v>
      </c>
      <c r="AN1265" s="147" cm="1">
        <f t="array" ref="AN1265">INDEX($K:$P,ROW(),MATCH(AN$3,$K$2:$P$2,0))</f>
        <v>5</v>
      </c>
      <c r="AO1265" s="147" cm="1">
        <f t="array" ref="AO1265">INDEX($K:$P,ROW(),MATCH(AO$3,$K$2:$P$2,0))</f>
        <v>5</v>
      </c>
      <c r="AP1265" s="147" cm="1">
        <f t="array" ref="AP1265">INDEX($K:$P,ROW(),MATCH(AP$3,$K$2:$P$2,0))</f>
        <v>5</v>
      </c>
      <c r="AQ1265" s="147" cm="1">
        <f t="array" ref="AQ1265">INDEX($K:$P,ROW(),MATCH(AQ$3,$K$2:$P$2,0))</f>
        <v>5</v>
      </c>
      <c r="AR1265" s="147" cm="1">
        <f t="array" ref="AR1265">INDEX($K:$P,ROW(),MATCH(AR$3,$K$2:$P$2,0))</f>
        <v>5</v>
      </c>
      <c r="AS1265" s="147" cm="1">
        <f t="array" ref="AS1265">INDEX($K:$P,ROW(),MATCH(AS$3,$K$2:$P$2,0))</f>
        <v>5</v>
      </c>
      <c r="AT1265" s="147" cm="1">
        <f t="array" ref="AT1265">INDEX($K:$P,ROW(),MATCH(AT$3,$K$2:$P$2,0))</f>
        <v>5</v>
      </c>
      <c r="AU1265" s="147" cm="1">
        <f t="array" ref="AU1265">INDEX($K:$P,ROW(),MATCH(AU$3,$K$2:$P$2,0))</f>
        <v>5</v>
      </c>
      <c r="AV1265" s="147" cm="1">
        <f t="array" ref="AV1265">INDEX($K:$P,ROW(),MATCH(AV$3,$K$2:$P$2,0))</f>
        <v>5</v>
      </c>
      <c r="AW1265" s="147" cm="1">
        <f t="array" ref="AW1265">INDEX($K:$P,ROW(),MATCH(AW$3,$K$2:$P$2,0))</f>
        <v>5</v>
      </c>
      <c r="AX1265" s="147" cm="1">
        <f t="array" ref="AX1265">INDEX($K:$P,ROW(),MATCH(AX$3,$K$2:$P$2,0))</f>
        <v>5</v>
      </c>
      <c r="AY1265" s="147" cm="1">
        <f t="array" ref="AY1265">INDEX($K:$P,ROW(),MATCH(AY$3,$K$2:$P$2,0))</f>
        <v>5</v>
      </c>
      <c r="AZ1265" s="147" cm="1">
        <f t="array" ref="AZ1265">INDEX($K:$P,ROW(),MATCH(AZ$3,$K$2:$P$2,0))</f>
        <v>5</v>
      </c>
      <c r="BA1265" s="147" cm="1">
        <f t="array" ref="BA1265">INDEX($K:$P,ROW(),MATCH(BA$3,$K$2:$P$2,0))</f>
        <v>5</v>
      </c>
      <c r="BB1265" s="147" cm="1">
        <f t="array" ref="BB1265">INDEX($K:$P,ROW(),MATCH(BB$3,$K$2:$P$2,0))</f>
        <v>5</v>
      </c>
      <c r="BC1265" s="147" cm="1">
        <f t="array" ref="BC1265">INDEX($K:$P,ROW(),MATCH(BC$3,$K$2:$P$2,0))</f>
        <v>5</v>
      </c>
      <c r="BD1265" s="147" cm="1">
        <f t="array" ref="BD1265">INDEX($K:$P,ROW(),MATCH(BD$3,$K$2:$P$2,0))</f>
        <v>5</v>
      </c>
      <c r="BE1265" s="147" cm="1">
        <f t="array" ref="BE1265">INDEX($K:$P,ROW(),MATCH(BE$3,$K$2:$P$2,0))</f>
        <v>5</v>
      </c>
      <c r="BF1265" s="147" cm="1">
        <f t="array" ref="BF1265">INDEX($K:$P,ROW(),MATCH(BF$3,$K$2:$P$2,0))</f>
        <v>5</v>
      </c>
      <c r="BG1265" s="147" cm="1">
        <f t="array" ref="BG1265">INDEX($K:$P,ROW(),MATCH(BG$3,$K$2:$P$2,0))</f>
        <v>5</v>
      </c>
      <c r="BH1265" s="147" cm="1">
        <f t="array" ref="BH1265">INDEX($K:$P,ROW(),MATCH(BH$3,$K$2:$P$2,0))</f>
        <v>5</v>
      </c>
      <c r="BI1265" s="147" cm="1">
        <f t="array" ref="BI1265">INDEX($K:$P,ROW(),MATCH(BI$3,$K$2:$P$2,0))</f>
        <v>5</v>
      </c>
      <c r="BJ1265" s="147" cm="1">
        <f t="array" ref="BJ1265">INDEX($K:$P,ROW(),MATCH(BJ$3,$K$2:$P$2,0))</f>
        <v>5</v>
      </c>
      <c r="BK1265" s="147" cm="1">
        <f t="array" ref="BK1265">INDEX($K:$P,ROW(),MATCH(BK$3,$K$2:$P$2,0))</f>
        <v>5</v>
      </c>
      <c r="BL1265" s="147" cm="1">
        <f t="array" ref="BL1265">INDEX($K:$P,ROW(),MATCH(BL$3,$K$2:$P$2,0))</f>
        <v>5</v>
      </c>
      <c r="BM1265" s="147" cm="1">
        <f t="array" ref="BM1265">INDEX($K:$P,ROW(),MATCH(BM$3,$K$2:$P$2,0))</f>
        <v>5</v>
      </c>
      <c r="BN1265" s="147" cm="1">
        <f t="array" ref="BN1265">INDEX($K:$P,ROW(),MATCH(BN$3,$K$2:$P$2,0))</f>
        <v>5</v>
      </c>
      <c r="BO1265" s="147" cm="1">
        <f t="array" ref="BO1265">INDEX($K:$P,ROW(),MATCH(BO$3,$K$2:$P$2,0))</f>
        <v>5</v>
      </c>
      <c r="BP1265" s="147" cm="1">
        <f t="array" ref="BP1265">INDEX($K:$P,ROW(),MATCH(BP$3,$K$2:$P$2,0))</f>
        <v>5</v>
      </c>
      <c r="BQ1265" s="147" cm="1">
        <f t="array" ref="BQ1265">INDEX($K:$P,ROW(),MATCH(BQ$3,$K$2:$P$2,0))</f>
        <v>5</v>
      </c>
      <c r="BR1265" s="147" cm="1">
        <f t="array" ref="BR1265">INDEX($K:$P,ROW(),MATCH(BR$3,$K$2:$P$2,0))</f>
        <v>5</v>
      </c>
      <c r="BS1265" s="147" cm="1">
        <f t="array" ref="BS1265">INDEX($K:$P,ROW(),MATCH(BS$3,$K$2:$P$2,0))</f>
        <v>5</v>
      </c>
      <c r="BT1265" s="147" cm="1">
        <f t="array" ref="BT1265">INDEX($K:$P,ROW(),MATCH(BT$3,$K$2:$P$2,0))</f>
        <v>5</v>
      </c>
      <c r="BU1265" s="147" cm="1">
        <f t="array" ref="BU1265">INDEX($K:$P,ROW(),MATCH(BU$3,$K$2:$P$2,0))</f>
        <v>5</v>
      </c>
      <c r="BV1265" s="147" cm="1">
        <f t="array" ref="BV1265">INDEX($K:$P,ROW(),MATCH(BV$3,$K$2:$P$2,0))</f>
        <v>5</v>
      </c>
      <c r="BW1265" s="147" cm="1">
        <f t="array" ref="BW1265">INDEX($K:$P,ROW(),MATCH(BW$3,$K$2:$P$2,0))</f>
        <v>5</v>
      </c>
      <c r="BX1265" s="147" cm="1">
        <f t="array" ref="BX1265">INDEX($K:$P,ROW(),MATCH(BX$3,$K$2:$P$2,0))</f>
        <v>5</v>
      </c>
      <c r="BY1265" s="147" cm="1">
        <f t="array" ref="BY1265">INDEX($K:$P,ROW(),MATCH(BY$3,$K$2:$P$2,0))</f>
        <v>5</v>
      </c>
      <c r="BZ1265" s="147" cm="1">
        <f t="array" ref="BZ1265">INDEX($K:$P,ROW(),MATCH(BZ$3,$K$2:$P$2,0))</f>
        <v>5</v>
      </c>
      <c r="CA1265" s="147" cm="1">
        <f t="array" ref="CA1265">INDEX($K:$P,ROW(),MATCH(CA$3,$K$2:$P$2,0))</f>
        <v>5</v>
      </c>
      <c r="CB1265" s="147" cm="1">
        <f t="array" ref="CB1265">INDEX($K:$P,ROW(),MATCH(CB$3,$K$2:$P$2,0))</f>
        <v>5</v>
      </c>
      <c r="CC1265" s="147" cm="1">
        <f t="array" ref="CC1265">INDEX($K:$P,ROW(),MATCH(CC$3,$K$2:$P$2,0))</f>
        <v>5</v>
      </c>
      <c r="CD1265" s="147" cm="1">
        <f t="array" ref="CD1265">INDEX($K:$P,ROW(),MATCH(CD$3,$K$2:$P$2,0))</f>
        <v>5</v>
      </c>
      <c r="CE1265" s="147" cm="1">
        <f t="array" ref="CE1265">INDEX($K:$P,ROW(),MATCH(CE$3,$K$2:$P$2,0))</f>
        <v>5</v>
      </c>
      <c r="CF1265" s="147" cm="1">
        <f t="array" ref="CF1265">INDEX($K:$P,ROW(),MATCH(CF$3,$K$2:$P$2,0))</f>
        <v>5</v>
      </c>
      <c r="CG1265" s="147" cm="1">
        <f t="array" ref="CG1265">INDEX($K:$P,ROW(),MATCH(CG$3,$K$2:$P$2,0))</f>
        <v>5</v>
      </c>
      <c r="CH1265" s="147" cm="1">
        <f t="array" ref="CH1265">INDEX($K:$P,ROW(),MATCH(CH$3,$K$2:$P$2,0))</f>
        <v>5</v>
      </c>
      <c r="CI1265" s="147" cm="1">
        <f t="array" ref="CI1265">INDEX($K:$P,ROW(),MATCH(CI$3,$K$2:$P$2,0))</f>
        <v>5</v>
      </c>
      <c r="CJ1265" s="147" cm="1">
        <f t="array" ref="CJ1265">INDEX($K:$P,ROW(),MATCH(CJ$3,$K$2:$P$2,0))</f>
        <v>5</v>
      </c>
      <c r="CK1265" s="147" cm="1">
        <f t="array" ref="CK1265">INDEX($K:$P,ROW(),MATCH(CK$3,$K$2:$P$2,0))</f>
        <v>5</v>
      </c>
      <c r="CL1265" s="147" cm="1">
        <f t="array" ref="CL1265">INDEX($K:$P,ROW(),MATCH(CL$3,$K$2:$P$2,0))</f>
        <v>5</v>
      </c>
      <c r="CN1265" s="60"/>
      <c r="CO1265" s="147" t="e" cm="1">
        <f t="array" ref="CO1265">INDEX($K:$P,ROW(),MATCH(CO$3,$K$2:$P$2,0))</f>
        <v>#N/A</v>
      </c>
      <c r="CP1265" s="147" t="e" cm="1">
        <f t="array" ref="CP1265">INDEX($K:$P,ROW(),MATCH(CP$3,$K$2:$P$2,0))</f>
        <v>#N/A</v>
      </c>
      <c r="CQ1265" s="147" t="e" cm="1">
        <f t="array" ref="CQ1265">INDEX($K:$P,ROW(),MATCH(CQ$3,$K$2:$P$2,0))</f>
        <v>#N/A</v>
      </c>
      <c r="CR1265" s="147" t="e" cm="1">
        <f t="array" ref="CR1265">INDEX($K:$P,ROW(),MATCH(CR$3,$K$2:$P$2,0))</f>
        <v>#N/A</v>
      </c>
      <c r="CS1265" s="147" t="e" cm="1">
        <f t="array" ref="CS1265">INDEX($K:$P,ROW(),MATCH(CS$3,$K$2:$P$2,0))</f>
        <v>#N/A</v>
      </c>
      <c r="CT1265" s="147" t="e" cm="1">
        <f t="array" ref="CT1265">INDEX($K:$P,ROW(),MATCH(CT$3,$K$2:$P$2,0))</f>
        <v>#N/A</v>
      </c>
      <c r="CU1265" s="147" t="e" cm="1">
        <f t="array" ref="CU1265">INDEX($K:$P,ROW(),MATCH(CU$3,$K$2:$P$2,0))</f>
        <v>#N/A</v>
      </c>
      <c r="CV1265" s="147" t="e" cm="1">
        <f t="array" ref="CV1265">INDEX($K:$P,ROW(),MATCH(CV$3,$K$2:$P$2,0))</f>
        <v>#N/A</v>
      </c>
      <c r="CW1265" s="147" t="e" cm="1">
        <f t="array" ref="CW1265">INDEX($K:$P,ROW(),MATCH(CW$3,$K$2:$P$2,0))</f>
        <v>#N/A</v>
      </c>
      <c r="CX1265" s="147" t="e" cm="1">
        <f t="array" ref="CX1265">INDEX($K:$P,ROW(),MATCH(CX$3,$K$2:$P$2,0))</f>
        <v>#N/A</v>
      </c>
      <c r="CY1265" s="147" t="e" cm="1">
        <f t="array" ref="CY1265">INDEX($K:$P,ROW(),MATCH(CY$3,$K$2:$P$2,0))</f>
        <v>#N/A</v>
      </c>
      <c r="CZ1265" s="147" t="e" cm="1">
        <f t="array" ref="CZ1265">INDEX($K:$P,ROW(),MATCH(CZ$3,$K$2:$P$2,0))</f>
        <v>#N/A</v>
      </c>
      <c r="DA1265" s="147" t="e" cm="1">
        <f t="array" ref="DA1265">INDEX($K:$P,ROW(),MATCH(DA$3,$K$2:$P$2,0))</f>
        <v>#N/A</v>
      </c>
      <c r="DB1265" s="147" t="e" cm="1">
        <f t="array" ref="DB1265">INDEX($K:$P,ROW(),MATCH(DB$3,$K$2:$P$2,0))</f>
        <v>#N/A</v>
      </c>
      <c r="DC1265" s="147" t="e" cm="1">
        <f t="array" ref="DC1265">INDEX($K:$P,ROW(),MATCH(DC$3,$K$2:$P$2,0))</f>
        <v>#N/A</v>
      </c>
      <c r="DD1265" s="147" t="e" cm="1">
        <f t="array" ref="DD1265">INDEX($K:$P,ROW(),MATCH(DD$3,$K$2:$P$2,0))</f>
        <v>#N/A</v>
      </c>
      <c r="DE1265" s="147" t="e" cm="1">
        <f t="array" ref="DE1265">INDEX($K:$P,ROW(),MATCH(DE$3,$K$2:$P$2,0))</f>
        <v>#N/A</v>
      </c>
      <c r="DF1265" s="147" t="e" cm="1">
        <f t="array" ref="DF1265">INDEX($K:$P,ROW(),MATCH(DF$3,$K$2:$P$2,0))</f>
        <v>#N/A</v>
      </c>
      <c r="DG1265" s="147" t="e" cm="1">
        <f t="array" ref="DG1265">INDEX($K:$P,ROW(),MATCH(DG$3,$K$2:$P$2,0))</f>
        <v>#N/A</v>
      </c>
      <c r="DH1265" s="147" t="e" cm="1">
        <f t="array" ref="DH1265">INDEX($K:$P,ROW(),MATCH(DH$3,$K$2:$P$2,0))</f>
        <v>#N/A</v>
      </c>
      <c r="DI1265" s="147" t="e" cm="1">
        <f t="array" ref="DI1265">INDEX($K:$P,ROW(),MATCH(DI$3,$K$2:$P$2,0))</f>
        <v>#N/A</v>
      </c>
      <c r="DJ1265" s="147" t="e" cm="1">
        <f t="array" ref="DJ1265">INDEX($K:$P,ROW(),MATCH(DJ$3,$K$2:$P$2,0))</f>
        <v>#N/A</v>
      </c>
      <c r="DK1265" s="147" t="e" cm="1">
        <f t="array" ref="DK1265">INDEX($K:$P,ROW(),MATCH(DK$3,$K$2:$P$2,0))</f>
        <v>#N/A</v>
      </c>
      <c r="DL1265" s="147" t="e" cm="1">
        <f t="array" ref="DL1265">INDEX($K:$P,ROW(),MATCH(DL$3,$K$2:$P$2,0))</f>
        <v>#N/A</v>
      </c>
    </row>
    <row r="1266" spans="1:116" x14ac:dyDescent="0.4">
      <c r="A1266" s="27"/>
      <c r="B1266" s="27"/>
      <c r="C1266" s="27" t="s">
        <v>198</v>
      </c>
      <c r="D1266" t="s">
        <v>813</v>
      </c>
      <c r="E1266" s="8" t="str">
        <f t="shared" si="1992"/>
        <v>1266 SALES-S</v>
      </c>
      <c r="F1266" s="27"/>
      <c r="G1266" s="126" t="str">
        <f>SUBSTITUTE(G1263,":","")&amp;" - "&amp;G1268</f>
        <v>Sales - (Primary label)</v>
      </c>
      <c r="H1266" s="27"/>
      <c r="I1266" s="78"/>
      <c r="J1266" s="78"/>
      <c r="K1266" s="118">
        <f t="shared" ref="K1266:P1266" ca="1" si="1993">SUMIF($3:$3,K$2,1266:1266)</f>
        <v>300000</v>
      </c>
      <c r="L1266" s="118">
        <f t="shared" ca="1" si="1993"/>
        <v>300000</v>
      </c>
      <c r="M1266" s="118">
        <f t="shared" ca="1" si="1993"/>
        <v>300000</v>
      </c>
      <c r="N1266" s="118">
        <f t="shared" ca="1" si="1993"/>
        <v>300000</v>
      </c>
      <c r="O1266" s="118">
        <f t="shared" ca="1" si="1993"/>
        <v>300000</v>
      </c>
      <c r="P1266" s="118">
        <f t="shared" ca="1" si="1993"/>
        <v>300000</v>
      </c>
      <c r="R1266" s="33"/>
      <c r="S1266" s="148">
        <f ca="1">S1265*INDIRECT(S1258)</f>
        <v>25000</v>
      </c>
      <c r="T1266" s="148">
        <f t="shared" ref="T1266:CE1266" ca="1" si="1994">T1265*INDIRECT(T1258)</f>
        <v>25000</v>
      </c>
      <c r="U1266" s="148">
        <f t="shared" ca="1" si="1994"/>
        <v>25000</v>
      </c>
      <c r="V1266" s="148">
        <f t="shared" ca="1" si="1994"/>
        <v>25000</v>
      </c>
      <c r="W1266" s="148">
        <f t="shared" ca="1" si="1994"/>
        <v>25000</v>
      </c>
      <c r="X1266" s="148">
        <f t="shared" ca="1" si="1994"/>
        <v>25000</v>
      </c>
      <c r="Y1266" s="148">
        <f t="shared" ca="1" si="1994"/>
        <v>25000</v>
      </c>
      <c r="Z1266" s="148">
        <f t="shared" ca="1" si="1994"/>
        <v>25000</v>
      </c>
      <c r="AA1266" s="148">
        <f t="shared" ca="1" si="1994"/>
        <v>25000</v>
      </c>
      <c r="AB1266" s="148">
        <f t="shared" ca="1" si="1994"/>
        <v>25000</v>
      </c>
      <c r="AC1266" s="148">
        <f t="shared" ca="1" si="1994"/>
        <v>25000</v>
      </c>
      <c r="AD1266" s="148">
        <f t="shared" ca="1" si="1994"/>
        <v>25000</v>
      </c>
      <c r="AE1266" s="148">
        <f t="shared" ca="1" si="1994"/>
        <v>25000</v>
      </c>
      <c r="AF1266" s="148">
        <f t="shared" ca="1" si="1994"/>
        <v>25000</v>
      </c>
      <c r="AG1266" s="148">
        <f t="shared" ca="1" si="1994"/>
        <v>25000</v>
      </c>
      <c r="AH1266" s="148">
        <f t="shared" ca="1" si="1994"/>
        <v>25000</v>
      </c>
      <c r="AI1266" s="148">
        <f t="shared" ca="1" si="1994"/>
        <v>25000</v>
      </c>
      <c r="AJ1266" s="148">
        <f t="shared" ca="1" si="1994"/>
        <v>25000</v>
      </c>
      <c r="AK1266" s="148">
        <f t="shared" ca="1" si="1994"/>
        <v>25000</v>
      </c>
      <c r="AL1266" s="148">
        <f t="shared" ca="1" si="1994"/>
        <v>25000</v>
      </c>
      <c r="AM1266" s="148">
        <f t="shared" ca="1" si="1994"/>
        <v>25000</v>
      </c>
      <c r="AN1266" s="148">
        <f t="shared" ca="1" si="1994"/>
        <v>25000</v>
      </c>
      <c r="AO1266" s="148">
        <f t="shared" ca="1" si="1994"/>
        <v>25000</v>
      </c>
      <c r="AP1266" s="148">
        <f t="shared" ca="1" si="1994"/>
        <v>25000</v>
      </c>
      <c r="AQ1266" s="148">
        <f t="shared" ca="1" si="1994"/>
        <v>25000</v>
      </c>
      <c r="AR1266" s="148">
        <f t="shared" ca="1" si="1994"/>
        <v>25000</v>
      </c>
      <c r="AS1266" s="148">
        <f t="shared" ca="1" si="1994"/>
        <v>25000</v>
      </c>
      <c r="AT1266" s="148">
        <f t="shared" ca="1" si="1994"/>
        <v>25000</v>
      </c>
      <c r="AU1266" s="148">
        <f t="shared" ca="1" si="1994"/>
        <v>25000</v>
      </c>
      <c r="AV1266" s="148">
        <f t="shared" ca="1" si="1994"/>
        <v>25000</v>
      </c>
      <c r="AW1266" s="148">
        <f t="shared" ca="1" si="1994"/>
        <v>25000</v>
      </c>
      <c r="AX1266" s="148">
        <f t="shared" ca="1" si="1994"/>
        <v>25000</v>
      </c>
      <c r="AY1266" s="148">
        <f t="shared" ca="1" si="1994"/>
        <v>25000</v>
      </c>
      <c r="AZ1266" s="148">
        <f t="shared" ca="1" si="1994"/>
        <v>25000</v>
      </c>
      <c r="BA1266" s="148">
        <f t="shared" ca="1" si="1994"/>
        <v>25000</v>
      </c>
      <c r="BB1266" s="148">
        <f t="shared" ca="1" si="1994"/>
        <v>25000</v>
      </c>
      <c r="BC1266" s="148">
        <f t="shared" ca="1" si="1994"/>
        <v>25000</v>
      </c>
      <c r="BD1266" s="148">
        <f t="shared" ca="1" si="1994"/>
        <v>25000</v>
      </c>
      <c r="BE1266" s="148">
        <f t="shared" ca="1" si="1994"/>
        <v>25000</v>
      </c>
      <c r="BF1266" s="148">
        <f t="shared" ca="1" si="1994"/>
        <v>25000</v>
      </c>
      <c r="BG1266" s="148">
        <f t="shared" ca="1" si="1994"/>
        <v>25000</v>
      </c>
      <c r="BH1266" s="148">
        <f t="shared" ca="1" si="1994"/>
        <v>25000</v>
      </c>
      <c r="BI1266" s="148">
        <f t="shared" ca="1" si="1994"/>
        <v>25000</v>
      </c>
      <c r="BJ1266" s="148">
        <f t="shared" ca="1" si="1994"/>
        <v>25000</v>
      </c>
      <c r="BK1266" s="148">
        <f t="shared" ca="1" si="1994"/>
        <v>25000</v>
      </c>
      <c r="BL1266" s="148">
        <f t="shared" ca="1" si="1994"/>
        <v>25000</v>
      </c>
      <c r="BM1266" s="148">
        <f t="shared" ca="1" si="1994"/>
        <v>25000</v>
      </c>
      <c r="BN1266" s="148">
        <f t="shared" ca="1" si="1994"/>
        <v>25000</v>
      </c>
      <c r="BO1266" s="148">
        <f t="shared" ca="1" si="1994"/>
        <v>25000</v>
      </c>
      <c r="BP1266" s="148">
        <f t="shared" ca="1" si="1994"/>
        <v>25000</v>
      </c>
      <c r="BQ1266" s="148">
        <f t="shared" ca="1" si="1994"/>
        <v>25000</v>
      </c>
      <c r="BR1266" s="148">
        <f t="shared" ca="1" si="1994"/>
        <v>25000</v>
      </c>
      <c r="BS1266" s="148">
        <f t="shared" ca="1" si="1994"/>
        <v>25000</v>
      </c>
      <c r="BT1266" s="148">
        <f t="shared" ca="1" si="1994"/>
        <v>25000</v>
      </c>
      <c r="BU1266" s="148">
        <f t="shared" ca="1" si="1994"/>
        <v>25000</v>
      </c>
      <c r="BV1266" s="148">
        <f t="shared" ca="1" si="1994"/>
        <v>25000</v>
      </c>
      <c r="BW1266" s="148">
        <f t="shared" ca="1" si="1994"/>
        <v>25000</v>
      </c>
      <c r="BX1266" s="148">
        <f t="shared" ca="1" si="1994"/>
        <v>25000</v>
      </c>
      <c r="BY1266" s="148">
        <f t="shared" ca="1" si="1994"/>
        <v>25000</v>
      </c>
      <c r="BZ1266" s="148">
        <f t="shared" ca="1" si="1994"/>
        <v>25000</v>
      </c>
      <c r="CA1266" s="148">
        <f t="shared" ca="1" si="1994"/>
        <v>25000</v>
      </c>
      <c r="CB1266" s="148">
        <f t="shared" ca="1" si="1994"/>
        <v>25000</v>
      </c>
      <c r="CC1266" s="148">
        <f t="shared" ca="1" si="1994"/>
        <v>25000</v>
      </c>
      <c r="CD1266" s="148">
        <f t="shared" ca="1" si="1994"/>
        <v>25000</v>
      </c>
      <c r="CE1266" s="148">
        <f t="shared" ca="1" si="1994"/>
        <v>25000</v>
      </c>
      <c r="CF1266" s="148">
        <f t="shared" ref="CF1266:DL1266" ca="1" si="1995">CF1265*INDIRECT(CF1258)</f>
        <v>25000</v>
      </c>
      <c r="CG1266" s="148">
        <f t="shared" ca="1" si="1995"/>
        <v>25000</v>
      </c>
      <c r="CH1266" s="148">
        <f t="shared" ca="1" si="1995"/>
        <v>25000</v>
      </c>
      <c r="CI1266" s="148">
        <f t="shared" ca="1" si="1995"/>
        <v>25000</v>
      </c>
      <c r="CJ1266" s="148">
        <f t="shared" ca="1" si="1995"/>
        <v>25000</v>
      </c>
      <c r="CK1266" s="148">
        <f t="shared" ca="1" si="1995"/>
        <v>25000</v>
      </c>
      <c r="CL1266" s="148">
        <f t="shared" ca="1" si="1995"/>
        <v>25000</v>
      </c>
      <c r="CM1266" s="148" t="e">
        <f t="shared" ca="1" si="1995"/>
        <v>#REF!</v>
      </c>
      <c r="CN1266" s="148" t="e">
        <f t="shared" ca="1" si="1995"/>
        <v>#REF!</v>
      </c>
      <c r="CO1266" s="148" t="e">
        <f t="shared" ca="1" si="1995"/>
        <v>#N/A</v>
      </c>
      <c r="CP1266" s="148" t="e">
        <f t="shared" ca="1" si="1995"/>
        <v>#N/A</v>
      </c>
      <c r="CQ1266" s="148" t="e">
        <f t="shared" ca="1" si="1995"/>
        <v>#N/A</v>
      </c>
      <c r="CR1266" s="148" t="e">
        <f t="shared" ca="1" si="1995"/>
        <v>#N/A</v>
      </c>
      <c r="CS1266" s="148" t="e">
        <f t="shared" ca="1" si="1995"/>
        <v>#N/A</v>
      </c>
      <c r="CT1266" s="148" t="e">
        <f t="shared" ca="1" si="1995"/>
        <v>#N/A</v>
      </c>
      <c r="CU1266" s="148" t="e">
        <f t="shared" ca="1" si="1995"/>
        <v>#N/A</v>
      </c>
      <c r="CV1266" s="148" t="e">
        <f t="shared" ca="1" si="1995"/>
        <v>#N/A</v>
      </c>
      <c r="CW1266" s="148" t="e">
        <f t="shared" ca="1" si="1995"/>
        <v>#N/A</v>
      </c>
      <c r="CX1266" s="148" t="e">
        <f t="shared" ca="1" si="1995"/>
        <v>#N/A</v>
      </c>
      <c r="CY1266" s="148" t="e">
        <f t="shared" ca="1" si="1995"/>
        <v>#N/A</v>
      </c>
      <c r="CZ1266" s="148" t="e">
        <f t="shared" ca="1" si="1995"/>
        <v>#N/A</v>
      </c>
      <c r="DA1266" s="148" t="e">
        <f t="shared" ca="1" si="1995"/>
        <v>#N/A</v>
      </c>
      <c r="DB1266" s="148" t="e">
        <f t="shared" ca="1" si="1995"/>
        <v>#N/A</v>
      </c>
      <c r="DC1266" s="148" t="e">
        <f t="shared" ca="1" si="1995"/>
        <v>#N/A</v>
      </c>
      <c r="DD1266" s="148" t="e">
        <f t="shared" ca="1" si="1995"/>
        <v>#N/A</v>
      </c>
      <c r="DE1266" s="148" t="e">
        <f t="shared" ca="1" si="1995"/>
        <v>#N/A</v>
      </c>
      <c r="DF1266" s="148" t="e">
        <f t="shared" ca="1" si="1995"/>
        <v>#N/A</v>
      </c>
      <c r="DG1266" s="148" t="e">
        <f t="shared" ca="1" si="1995"/>
        <v>#N/A</v>
      </c>
      <c r="DH1266" s="148" t="e">
        <f t="shared" ca="1" si="1995"/>
        <v>#N/A</v>
      </c>
      <c r="DI1266" s="148" t="e">
        <f t="shared" ca="1" si="1995"/>
        <v>#N/A</v>
      </c>
      <c r="DJ1266" s="148" t="e">
        <f t="shared" ca="1" si="1995"/>
        <v>#N/A</v>
      </c>
      <c r="DK1266" s="148" t="e">
        <f t="shared" ca="1" si="1995"/>
        <v>#N/A</v>
      </c>
      <c r="DL1266" s="148" t="e">
        <f t="shared" ca="1" si="1995"/>
        <v>#N/A</v>
      </c>
    </row>
    <row r="1267" spans="1:116" x14ac:dyDescent="0.4">
      <c r="B1267" t="s">
        <v>244</v>
      </c>
      <c r="D1267" t="s">
        <v>813</v>
      </c>
      <c r="E1267" s="8" t="str">
        <f t="shared" si="1992"/>
        <v>1267 SALES-S</v>
      </c>
      <c r="G1267" s="13"/>
      <c r="H1267" s="12"/>
      <c r="I1267" s="60"/>
      <c r="J1267" s="60"/>
      <c r="R1267" s="9"/>
      <c r="S1267" s="149"/>
      <c r="T1267" s="149"/>
      <c r="U1267" s="149"/>
      <c r="V1267" s="149"/>
      <c r="W1267" s="149"/>
      <c r="X1267" s="149"/>
      <c r="Y1267" s="149"/>
      <c r="Z1267" s="149"/>
      <c r="AA1267" s="149"/>
      <c r="AB1267" s="149"/>
      <c r="AC1267" s="149"/>
      <c r="AD1267" s="149"/>
      <c r="AE1267" s="149"/>
      <c r="AF1267" s="149"/>
      <c r="AG1267" s="149"/>
      <c r="AH1267" s="149"/>
      <c r="AI1267" s="149"/>
      <c r="AJ1267" s="149"/>
      <c r="AK1267" s="149"/>
      <c r="AL1267" s="149"/>
      <c r="AM1267" s="149"/>
      <c r="AN1267" s="149"/>
      <c r="AO1267" s="149"/>
      <c r="AP1267" s="149"/>
      <c r="AQ1267" s="149"/>
      <c r="AR1267" s="149"/>
      <c r="AS1267" s="149"/>
      <c r="AT1267" s="149"/>
      <c r="AU1267" s="149"/>
      <c r="AV1267" s="149"/>
      <c r="AW1267" s="149"/>
      <c r="AX1267" s="149"/>
      <c r="AY1267" s="149"/>
      <c r="AZ1267" s="149"/>
      <c r="BA1267" s="149"/>
      <c r="BB1267" s="149"/>
      <c r="BC1267" s="149"/>
      <c r="BD1267" s="149"/>
      <c r="BE1267" s="149"/>
      <c r="BF1267" s="149"/>
      <c r="BG1267" s="149"/>
      <c r="BH1267" s="149"/>
      <c r="BI1267" s="149"/>
      <c r="BJ1267" s="149"/>
      <c r="BK1267" s="149"/>
      <c r="BL1267" s="149"/>
      <c r="BM1267" s="149"/>
      <c r="BN1267" s="149"/>
      <c r="BO1267" s="149"/>
      <c r="BP1267" s="149"/>
      <c r="BQ1267" s="149"/>
      <c r="BR1267" s="149"/>
      <c r="BS1267" s="149"/>
      <c r="BT1267" s="149"/>
      <c r="BU1267" s="149"/>
      <c r="BV1267" s="149"/>
      <c r="BW1267" s="149"/>
      <c r="BX1267" s="149"/>
      <c r="BY1267" s="149"/>
      <c r="BZ1267" s="149"/>
      <c r="CA1267" s="149"/>
      <c r="CB1267" s="149"/>
      <c r="CC1267" s="149"/>
      <c r="CD1267" s="149"/>
      <c r="CE1267" s="149"/>
      <c r="CF1267" s="149"/>
      <c r="CG1267" s="149"/>
      <c r="CH1267" s="149"/>
      <c r="CI1267" s="149"/>
      <c r="CJ1267" s="149"/>
      <c r="CK1267" s="149"/>
      <c r="CL1267" s="149"/>
      <c r="CN1267" s="60"/>
      <c r="CO1267" s="149"/>
      <c r="CP1267" s="149"/>
      <c r="CQ1267" s="149"/>
      <c r="CR1267" s="149"/>
      <c r="CS1267" s="149"/>
      <c r="CT1267" s="149"/>
      <c r="CU1267" s="149"/>
      <c r="CV1267" s="149"/>
      <c r="CW1267" s="149"/>
      <c r="CX1267" s="149"/>
      <c r="CY1267" s="149"/>
      <c r="CZ1267" s="149"/>
      <c r="DA1267" s="149"/>
      <c r="DB1267" s="149"/>
      <c r="DC1267" s="149"/>
      <c r="DD1267" s="149"/>
      <c r="DE1267" s="149"/>
      <c r="DF1267" s="149"/>
      <c r="DG1267" s="149"/>
      <c r="DH1267" s="149"/>
      <c r="DI1267" s="149"/>
      <c r="DJ1267" s="149"/>
      <c r="DK1267" s="149"/>
      <c r="DL1267" s="149"/>
    </row>
    <row r="1268" spans="1:116" x14ac:dyDescent="0.4">
      <c r="B1268" t="s">
        <v>332</v>
      </c>
      <c r="D1268" t="s">
        <v>813</v>
      </c>
      <c r="E1268" s="8" t="str">
        <f>ROW()&amp;" "&amp;D1268</f>
        <v>1268 SALES-S</v>
      </c>
      <c r="G1268" s="8" t="str">
        <f>G1255</f>
        <v>(Primary label)</v>
      </c>
      <c r="H1268" s="12"/>
      <c r="I1268" s="60"/>
      <c r="J1268" s="60"/>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N1268" s="60"/>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c r="DK1268" s="72"/>
      <c r="DL1268" s="72"/>
    </row>
    <row r="1269" spans="1:116" x14ac:dyDescent="0.4">
      <c r="B1269" t="s">
        <v>332</v>
      </c>
      <c r="D1269" t="s">
        <v>813</v>
      </c>
      <c r="E1269" s="8" t="str">
        <f>ROW()&amp;" "&amp;D1269</f>
        <v>1269 SALES-S</v>
      </c>
      <c r="G1269" s="8" t="str">
        <f>G1256</f>
        <v>primary unit</v>
      </c>
      <c r="H1269" s="12"/>
      <c r="I1269" s="60"/>
      <c r="J1269" s="60"/>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N1269" s="60"/>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c r="DK1269" s="72"/>
      <c r="DL1269" s="72"/>
    </row>
    <row r="1270" spans="1:116" x14ac:dyDescent="0.4">
      <c r="B1270" t="s">
        <v>332</v>
      </c>
      <c r="D1270" t="s">
        <v>813</v>
      </c>
      <c r="E1270" s="8" t="str">
        <f>ROW()&amp;" "&amp;D1270</f>
        <v>1270 SALES-S</v>
      </c>
      <c r="G1270" s="8" t="str">
        <f>G1257</f>
        <v>Primary revenue driver</v>
      </c>
      <c r="K1270" s="53"/>
      <c r="L1270" s="53"/>
      <c r="M1270" s="53"/>
      <c r="N1270" s="53"/>
      <c r="O1270" s="53"/>
      <c r="P1270" s="53"/>
      <c r="R1270" s="24"/>
      <c r="S1270" s="215" t="str">
        <f t="shared" ref="S1270:AX1270" si="1996">S1257</f>
        <v>S$16</v>
      </c>
      <c r="T1270" s="215" t="str">
        <f t="shared" si="1996"/>
        <v>T$16</v>
      </c>
      <c r="U1270" s="215" t="str">
        <f t="shared" si="1996"/>
        <v>U$16</v>
      </c>
      <c r="V1270" s="215" t="str">
        <f t="shared" si="1996"/>
        <v>V$16</v>
      </c>
      <c r="W1270" s="215" t="str">
        <f t="shared" si="1996"/>
        <v>W$16</v>
      </c>
      <c r="X1270" s="215" t="str">
        <f t="shared" si="1996"/>
        <v>X$16</v>
      </c>
      <c r="Y1270" s="215" t="str">
        <f t="shared" si="1996"/>
        <v>Y$16</v>
      </c>
      <c r="Z1270" s="215" t="str">
        <f t="shared" si="1996"/>
        <v>Z$16</v>
      </c>
      <c r="AA1270" s="215" t="str">
        <f t="shared" si="1996"/>
        <v>AA$16</v>
      </c>
      <c r="AB1270" s="215" t="str">
        <f t="shared" si="1996"/>
        <v>AB$16</v>
      </c>
      <c r="AC1270" s="215" t="str">
        <f t="shared" si="1996"/>
        <v>AC$16</v>
      </c>
      <c r="AD1270" s="215" t="str">
        <f t="shared" si="1996"/>
        <v>AD$16</v>
      </c>
      <c r="AE1270" s="215" t="str">
        <f t="shared" si="1996"/>
        <v>AE$16</v>
      </c>
      <c r="AF1270" s="215" t="str">
        <f t="shared" si="1996"/>
        <v>AF$16</v>
      </c>
      <c r="AG1270" s="215" t="str">
        <f t="shared" si="1996"/>
        <v>AG$16</v>
      </c>
      <c r="AH1270" s="215" t="str">
        <f t="shared" si="1996"/>
        <v>AH$16</v>
      </c>
      <c r="AI1270" s="215" t="str">
        <f t="shared" si="1996"/>
        <v>AI$16</v>
      </c>
      <c r="AJ1270" s="215" t="str">
        <f t="shared" si="1996"/>
        <v>AJ$16</v>
      </c>
      <c r="AK1270" s="215" t="str">
        <f t="shared" si="1996"/>
        <v>AK$16</v>
      </c>
      <c r="AL1270" s="215" t="str">
        <f t="shared" si="1996"/>
        <v>AL$16</v>
      </c>
      <c r="AM1270" s="215" t="str">
        <f t="shared" si="1996"/>
        <v>AM$16</v>
      </c>
      <c r="AN1270" s="215" t="str">
        <f t="shared" si="1996"/>
        <v>AN$16</v>
      </c>
      <c r="AO1270" s="215" t="str">
        <f t="shared" si="1996"/>
        <v>AO$16</v>
      </c>
      <c r="AP1270" s="215" t="str">
        <f t="shared" si="1996"/>
        <v>AP$16</v>
      </c>
      <c r="AQ1270" s="215" t="str">
        <f t="shared" si="1996"/>
        <v>AQ$16</v>
      </c>
      <c r="AR1270" s="215" t="str">
        <f t="shared" si="1996"/>
        <v>AR$16</v>
      </c>
      <c r="AS1270" s="215" t="str">
        <f t="shared" si="1996"/>
        <v>AS$16</v>
      </c>
      <c r="AT1270" s="215" t="str">
        <f t="shared" si="1996"/>
        <v>AT$16</v>
      </c>
      <c r="AU1270" s="215" t="str">
        <f t="shared" si="1996"/>
        <v>AU$16</v>
      </c>
      <c r="AV1270" s="215" t="str">
        <f t="shared" si="1996"/>
        <v>AV$16</v>
      </c>
      <c r="AW1270" s="215" t="str">
        <f t="shared" si="1996"/>
        <v>AW$16</v>
      </c>
      <c r="AX1270" s="215" t="str">
        <f t="shared" si="1996"/>
        <v>AX$16</v>
      </c>
      <c r="AY1270" s="215" t="str">
        <f t="shared" ref="AY1270:CD1270" si="1997">AY1257</f>
        <v>AY$16</v>
      </c>
      <c r="AZ1270" s="215" t="str">
        <f t="shared" si="1997"/>
        <v>AZ$16</v>
      </c>
      <c r="BA1270" s="215" t="str">
        <f t="shared" si="1997"/>
        <v>BA$16</v>
      </c>
      <c r="BB1270" s="215" t="str">
        <f t="shared" si="1997"/>
        <v>BB$16</v>
      </c>
      <c r="BC1270" s="215" t="str">
        <f t="shared" si="1997"/>
        <v>BC$16</v>
      </c>
      <c r="BD1270" s="215" t="str">
        <f t="shared" si="1997"/>
        <v>BD$16</v>
      </c>
      <c r="BE1270" s="215" t="str">
        <f t="shared" si="1997"/>
        <v>BE$16</v>
      </c>
      <c r="BF1270" s="215" t="str">
        <f t="shared" si="1997"/>
        <v>BF$16</v>
      </c>
      <c r="BG1270" s="215" t="str">
        <f t="shared" si="1997"/>
        <v>BG$16</v>
      </c>
      <c r="BH1270" s="215" t="str">
        <f t="shared" si="1997"/>
        <v>BH$16</v>
      </c>
      <c r="BI1270" s="215" t="str">
        <f t="shared" si="1997"/>
        <v>BI$16</v>
      </c>
      <c r="BJ1270" s="215" t="str">
        <f t="shared" si="1997"/>
        <v>BJ$16</v>
      </c>
      <c r="BK1270" s="215" t="str">
        <f t="shared" si="1997"/>
        <v>BK$16</v>
      </c>
      <c r="BL1270" s="215" t="str">
        <f t="shared" si="1997"/>
        <v>BL$16</v>
      </c>
      <c r="BM1270" s="215" t="str">
        <f t="shared" si="1997"/>
        <v>BM$16</v>
      </c>
      <c r="BN1270" s="215" t="str">
        <f t="shared" si="1997"/>
        <v>BN$16</v>
      </c>
      <c r="BO1270" s="215" t="str">
        <f t="shared" si="1997"/>
        <v>BO$16</v>
      </c>
      <c r="BP1270" s="215" t="str">
        <f t="shared" si="1997"/>
        <v>BP$16</v>
      </c>
      <c r="BQ1270" s="215" t="str">
        <f t="shared" si="1997"/>
        <v>BQ$16</v>
      </c>
      <c r="BR1270" s="215" t="str">
        <f t="shared" si="1997"/>
        <v>BR$16</v>
      </c>
      <c r="BS1270" s="215" t="str">
        <f t="shared" si="1997"/>
        <v>BS$16</v>
      </c>
      <c r="BT1270" s="215" t="str">
        <f t="shared" si="1997"/>
        <v>BT$16</v>
      </c>
      <c r="BU1270" s="215" t="str">
        <f t="shared" si="1997"/>
        <v>BU$16</v>
      </c>
      <c r="BV1270" s="215" t="str">
        <f t="shared" si="1997"/>
        <v>BV$16</v>
      </c>
      <c r="BW1270" s="215" t="str">
        <f t="shared" si="1997"/>
        <v>BW$16</v>
      </c>
      <c r="BX1270" s="215" t="str">
        <f t="shared" si="1997"/>
        <v>BX$16</v>
      </c>
      <c r="BY1270" s="215" t="str">
        <f t="shared" si="1997"/>
        <v>BY$16</v>
      </c>
      <c r="BZ1270" s="215" t="str">
        <f t="shared" si="1997"/>
        <v>BZ$16</v>
      </c>
      <c r="CA1270" s="215" t="str">
        <f t="shared" si="1997"/>
        <v>CA$16</v>
      </c>
      <c r="CB1270" s="215" t="str">
        <f t="shared" si="1997"/>
        <v>CB$16</v>
      </c>
      <c r="CC1270" s="215" t="str">
        <f t="shared" si="1997"/>
        <v>CC$16</v>
      </c>
      <c r="CD1270" s="215" t="str">
        <f t="shared" si="1997"/>
        <v>CD$16</v>
      </c>
      <c r="CE1270" s="215" t="str">
        <f t="shared" ref="CE1270:CL1270" si="1998">CE1257</f>
        <v>CE$16</v>
      </c>
      <c r="CF1270" s="215" t="str">
        <f t="shared" si="1998"/>
        <v>CF$16</v>
      </c>
      <c r="CG1270" s="215" t="str">
        <f t="shared" si="1998"/>
        <v>CG$16</v>
      </c>
      <c r="CH1270" s="215" t="str">
        <f t="shared" si="1998"/>
        <v>CH$16</v>
      </c>
      <c r="CI1270" s="215" t="str">
        <f t="shared" si="1998"/>
        <v>CI$16</v>
      </c>
      <c r="CJ1270" s="215" t="str">
        <f t="shared" si="1998"/>
        <v>CJ$16</v>
      </c>
      <c r="CK1270" s="215" t="str">
        <f t="shared" si="1998"/>
        <v>CK$16</v>
      </c>
      <c r="CL1270" s="215" t="str">
        <f t="shared" si="1998"/>
        <v>CL$16</v>
      </c>
      <c r="CO1270" s="215" t="str">
        <f t="shared" ref="CO1270:DL1270" si="1999">CO1257</f>
        <v>CO$16</v>
      </c>
      <c r="CP1270" s="215" t="str">
        <f t="shared" si="1999"/>
        <v>CP$16</v>
      </c>
      <c r="CQ1270" s="215" t="str">
        <f t="shared" si="1999"/>
        <v>CQ$16</v>
      </c>
      <c r="CR1270" s="215" t="str">
        <f t="shared" si="1999"/>
        <v>CR$16</v>
      </c>
      <c r="CS1270" s="215" t="str">
        <f t="shared" si="1999"/>
        <v>CS$16</v>
      </c>
      <c r="CT1270" s="215" t="str">
        <f t="shared" si="1999"/>
        <v>CT$16</v>
      </c>
      <c r="CU1270" s="215" t="str">
        <f t="shared" si="1999"/>
        <v>CU$16</v>
      </c>
      <c r="CV1270" s="215" t="str">
        <f t="shared" si="1999"/>
        <v>CV$16</v>
      </c>
      <c r="CW1270" s="215" t="str">
        <f t="shared" si="1999"/>
        <v>CW$16</v>
      </c>
      <c r="CX1270" s="215" t="str">
        <f t="shared" si="1999"/>
        <v>CX$16</v>
      </c>
      <c r="CY1270" s="215" t="str">
        <f t="shared" si="1999"/>
        <v>CY$16</v>
      </c>
      <c r="CZ1270" s="215" t="str">
        <f t="shared" si="1999"/>
        <v>CZ$16</v>
      </c>
      <c r="DA1270" s="215" t="str">
        <f t="shared" si="1999"/>
        <v>DA$16</v>
      </c>
      <c r="DB1270" s="215" t="str">
        <f t="shared" si="1999"/>
        <v>DB$16</v>
      </c>
      <c r="DC1270" s="215" t="str">
        <f t="shared" si="1999"/>
        <v>DC$16</v>
      </c>
      <c r="DD1270" s="215" t="str">
        <f t="shared" si="1999"/>
        <v>DD$16</v>
      </c>
      <c r="DE1270" s="215" t="str">
        <f t="shared" si="1999"/>
        <v>DE$16</v>
      </c>
      <c r="DF1270" s="215" t="str">
        <f t="shared" si="1999"/>
        <v>DF$16</v>
      </c>
      <c r="DG1270" s="215" t="str">
        <f t="shared" si="1999"/>
        <v>DG$16</v>
      </c>
      <c r="DH1270" s="215" t="str">
        <f t="shared" si="1999"/>
        <v>DH$16</v>
      </c>
      <c r="DI1270" s="215" t="str">
        <f t="shared" si="1999"/>
        <v>DI$16</v>
      </c>
      <c r="DJ1270" s="215" t="str">
        <f t="shared" si="1999"/>
        <v>DJ$16</v>
      </c>
      <c r="DK1270" s="215" t="str">
        <f t="shared" si="1999"/>
        <v>DK$16</v>
      </c>
      <c r="DL1270" s="215" t="str">
        <f t="shared" si="1999"/>
        <v>DL$16</v>
      </c>
    </row>
    <row r="1271" spans="1:116" x14ac:dyDescent="0.4">
      <c r="B1271" t="s">
        <v>332</v>
      </c>
      <c r="D1271" t="s">
        <v>813</v>
      </c>
      <c r="E1271" s="8" t="str">
        <f>ROW()&amp;" "&amp;D1271</f>
        <v>1271 SALES-S</v>
      </c>
      <c r="G1271" s="8" t="str">
        <f>G1258</f>
        <v>Primary volume driver</v>
      </c>
      <c r="H1271" s="56"/>
      <c r="I1271" s="79"/>
      <c r="J1271" s="79"/>
      <c r="K1271" s="15"/>
      <c r="L1271" s="15"/>
      <c r="M1271" s="15"/>
      <c r="N1271" s="15"/>
      <c r="O1271" s="15"/>
      <c r="P1271" s="15"/>
      <c r="R1271" s="15"/>
      <c r="S1271" s="215" t="str">
        <f t="shared" ref="S1271:AX1271" si="2000">S1258</f>
        <v>S$17</v>
      </c>
      <c r="T1271" s="215" t="str">
        <f t="shared" si="2000"/>
        <v>T$17</v>
      </c>
      <c r="U1271" s="215" t="str">
        <f t="shared" si="2000"/>
        <v>U$17</v>
      </c>
      <c r="V1271" s="215" t="str">
        <f t="shared" si="2000"/>
        <v>V$17</v>
      </c>
      <c r="W1271" s="215" t="str">
        <f t="shared" si="2000"/>
        <v>W$17</v>
      </c>
      <c r="X1271" s="215" t="str">
        <f t="shared" si="2000"/>
        <v>X$17</v>
      </c>
      <c r="Y1271" s="215" t="str">
        <f t="shared" si="2000"/>
        <v>Y$17</v>
      </c>
      <c r="Z1271" s="215" t="str">
        <f t="shared" si="2000"/>
        <v>Z$17</v>
      </c>
      <c r="AA1271" s="215" t="str">
        <f t="shared" si="2000"/>
        <v>AA$17</v>
      </c>
      <c r="AB1271" s="215" t="str">
        <f t="shared" si="2000"/>
        <v>AB$17</v>
      </c>
      <c r="AC1271" s="215" t="str">
        <f t="shared" si="2000"/>
        <v>AC$17</v>
      </c>
      <c r="AD1271" s="215" t="str">
        <f t="shared" si="2000"/>
        <v>AD$17</v>
      </c>
      <c r="AE1271" s="215" t="str">
        <f t="shared" si="2000"/>
        <v>AE$17</v>
      </c>
      <c r="AF1271" s="215" t="str">
        <f t="shared" si="2000"/>
        <v>AF$17</v>
      </c>
      <c r="AG1271" s="215" t="str">
        <f t="shared" si="2000"/>
        <v>AG$17</v>
      </c>
      <c r="AH1271" s="215" t="str">
        <f t="shared" si="2000"/>
        <v>AH$17</v>
      </c>
      <c r="AI1271" s="215" t="str">
        <f t="shared" si="2000"/>
        <v>AI$17</v>
      </c>
      <c r="AJ1271" s="215" t="str">
        <f t="shared" si="2000"/>
        <v>AJ$17</v>
      </c>
      <c r="AK1271" s="215" t="str">
        <f t="shared" si="2000"/>
        <v>AK$17</v>
      </c>
      <c r="AL1271" s="215" t="str">
        <f t="shared" si="2000"/>
        <v>AL$17</v>
      </c>
      <c r="AM1271" s="215" t="str">
        <f t="shared" si="2000"/>
        <v>AM$17</v>
      </c>
      <c r="AN1271" s="215" t="str">
        <f t="shared" si="2000"/>
        <v>AN$17</v>
      </c>
      <c r="AO1271" s="215" t="str">
        <f t="shared" si="2000"/>
        <v>AO$17</v>
      </c>
      <c r="AP1271" s="215" t="str">
        <f t="shared" si="2000"/>
        <v>AP$17</v>
      </c>
      <c r="AQ1271" s="215" t="str">
        <f t="shared" si="2000"/>
        <v>AQ$17</v>
      </c>
      <c r="AR1271" s="215" t="str">
        <f t="shared" si="2000"/>
        <v>AR$17</v>
      </c>
      <c r="AS1271" s="215" t="str">
        <f t="shared" si="2000"/>
        <v>AS$17</v>
      </c>
      <c r="AT1271" s="215" t="str">
        <f t="shared" si="2000"/>
        <v>AT$17</v>
      </c>
      <c r="AU1271" s="215" t="str">
        <f t="shared" si="2000"/>
        <v>AU$17</v>
      </c>
      <c r="AV1271" s="215" t="str">
        <f t="shared" si="2000"/>
        <v>AV$17</v>
      </c>
      <c r="AW1271" s="215" t="str">
        <f t="shared" si="2000"/>
        <v>AW$17</v>
      </c>
      <c r="AX1271" s="215" t="str">
        <f t="shared" si="2000"/>
        <v>AX$17</v>
      </c>
      <c r="AY1271" s="215" t="str">
        <f t="shared" ref="AY1271:CD1271" si="2001">AY1258</f>
        <v>AY$17</v>
      </c>
      <c r="AZ1271" s="215" t="str">
        <f t="shared" si="2001"/>
        <v>AZ$17</v>
      </c>
      <c r="BA1271" s="215" t="str">
        <f t="shared" si="2001"/>
        <v>BA$17</v>
      </c>
      <c r="BB1271" s="215" t="str">
        <f t="shared" si="2001"/>
        <v>BB$17</v>
      </c>
      <c r="BC1271" s="215" t="str">
        <f t="shared" si="2001"/>
        <v>BC$17</v>
      </c>
      <c r="BD1271" s="215" t="str">
        <f t="shared" si="2001"/>
        <v>BD$17</v>
      </c>
      <c r="BE1271" s="215" t="str">
        <f t="shared" si="2001"/>
        <v>BE$17</v>
      </c>
      <c r="BF1271" s="215" t="str">
        <f t="shared" si="2001"/>
        <v>BF$17</v>
      </c>
      <c r="BG1271" s="215" t="str">
        <f t="shared" si="2001"/>
        <v>BG$17</v>
      </c>
      <c r="BH1271" s="215" t="str">
        <f t="shared" si="2001"/>
        <v>BH$17</v>
      </c>
      <c r="BI1271" s="215" t="str">
        <f t="shared" si="2001"/>
        <v>BI$17</v>
      </c>
      <c r="BJ1271" s="215" t="str">
        <f t="shared" si="2001"/>
        <v>BJ$17</v>
      </c>
      <c r="BK1271" s="215" t="str">
        <f t="shared" si="2001"/>
        <v>BK$17</v>
      </c>
      <c r="BL1271" s="215" t="str">
        <f t="shared" si="2001"/>
        <v>BL$17</v>
      </c>
      <c r="BM1271" s="215" t="str">
        <f t="shared" si="2001"/>
        <v>BM$17</v>
      </c>
      <c r="BN1271" s="215" t="str">
        <f t="shared" si="2001"/>
        <v>BN$17</v>
      </c>
      <c r="BO1271" s="215" t="str">
        <f t="shared" si="2001"/>
        <v>BO$17</v>
      </c>
      <c r="BP1271" s="215" t="str">
        <f t="shared" si="2001"/>
        <v>BP$17</v>
      </c>
      <c r="BQ1271" s="215" t="str">
        <f t="shared" si="2001"/>
        <v>BQ$17</v>
      </c>
      <c r="BR1271" s="215" t="str">
        <f t="shared" si="2001"/>
        <v>BR$17</v>
      </c>
      <c r="BS1271" s="215" t="str">
        <f t="shared" si="2001"/>
        <v>BS$17</v>
      </c>
      <c r="BT1271" s="215" t="str">
        <f t="shared" si="2001"/>
        <v>BT$17</v>
      </c>
      <c r="BU1271" s="215" t="str">
        <f t="shared" si="2001"/>
        <v>BU$17</v>
      </c>
      <c r="BV1271" s="215" t="str">
        <f t="shared" si="2001"/>
        <v>BV$17</v>
      </c>
      <c r="BW1271" s="215" t="str">
        <f t="shared" si="2001"/>
        <v>BW$17</v>
      </c>
      <c r="BX1271" s="215" t="str">
        <f t="shared" si="2001"/>
        <v>BX$17</v>
      </c>
      <c r="BY1271" s="215" t="str">
        <f t="shared" si="2001"/>
        <v>BY$17</v>
      </c>
      <c r="BZ1271" s="215" t="str">
        <f t="shared" si="2001"/>
        <v>BZ$17</v>
      </c>
      <c r="CA1271" s="215" t="str">
        <f t="shared" si="2001"/>
        <v>CA$17</v>
      </c>
      <c r="CB1271" s="215" t="str">
        <f t="shared" si="2001"/>
        <v>CB$17</v>
      </c>
      <c r="CC1271" s="215" t="str">
        <f t="shared" si="2001"/>
        <v>CC$17</v>
      </c>
      <c r="CD1271" s="215" t="str">
        <f t="shared" si="2001"/>
        <v>CD$17</v>
      </c>
      <c r="CE1271" s="215" t="str">
        <f t="shared" ref="CE1271:CL1271" si="2002">CE1258</f>
        <v>CE$17</v>
      </c>
      <c r="CF1271" s="215" t="str">
        <f t="shared" si="2002"/>
        <v>CF$17</v>
      </c>
      <c r="CG1271" s="215" t="str">
        <f t="shared" si="2002"/>
        <v>CG$17</v>
      </c>
      <c r="CH1271" s="215" t="str">
        <f t="shared" si="2002"/>
        <v>CH$17</v>
      </c>
      <c r="CI1271" s="215" t="str">
        <f t="shared" si="2002"/>
        <v>CI$17</v>
      </c>
      <c r="CJ1271" s="215" t="str">
        <f t="shared" si="2002"/>
        <v>CJ$17</v>
      </c>
      <c r="CK1271" s="215" t="str">
        <f t="shared" si="2002"/>
        <v>CK$17</v>
      </c>
      <c r="CL1271" s="215" t="str">
        <f t="shared" si="2002"/>
        <v>CL$17</v>
      </c>
      <c r="CN1271" s="79"/>
      <c r="CO1271" s="215" t="str">
        <f t="shared" ref="CO1271:DL1271" si="2003">CO1258</f>
        <v>CO$17</v>
      </c>
      <c r="CP1271" s="215" t="str">
        <f t="shared" si="2003"/>
        <v>CP$17</v>
      </c>
      <c r="CQ1271" s="215" t="str">
        <f t="shared" si="2003"/>
        <v>CQ$17</v>
      </c>
      <c r="CR1271" s="215" t="str">
        <f t="shared" si="2003"/>
        <v>CR$17</v>
      </c>
      <c r="CS1271" s="215" t="str">
        <f t="shared" si="2003"/>
        <v>CS$17</v>
      </c>
      <c r="CT1271" s="215" t="str">
        <f t="shared" si="2003"/>
        <v>CT$17</v>
      </c>
      <c r="CU1271" s="215" t="str">
        <f t="shared" si="2003"/>
        <v>CU$17</v>
      </c>
      <c r="CV1271" s="215" t="str">
        <f t="shared" si="2003"/>
        <v>CV$17</v>
      </c>
      <c r="CW1271" s="215" t="str">
        <f t="shared" si="2003"/>
        <v>CW$17</v>
      </c>
      <c r="CX1271" s="215" t="str">
        <f t="shared" si="2003"/>
        <v>CX$17</v>
      </c>
      <c r="CY1271" s="215" t="str">
        <f t="shared" si="2003"/>
        <v>CY$17</v>
      </c>
      <c r="CZ1271" s="215" t="str">
        <f t="shared" si="2003"/>
        <v>CZ$17</v>
      </c>
      <c r="DA1271" s="215" t="str">
        <f t="shared" si="2003"/>
        <v>DA$17</v>
      </c>
      <c r="DB1271" s="215" t="str">
        <f t="shared" si="2003"/>
        <v>DB$17</v>
      </c>
      <c r="DC1271" s="215" t="str">
        <f t="shared" si="2003"/>
        <v>DC$17</v>
      </c>
      <c r="DD1271" s="215" t="str">
        <f t="shared" si="2003"/>
        <v>DD$17</v>
      </c>
      <c r="DE1271" s="215" t="str">
        <f t="shared" si="2003"/>
        <v>DE$17</v>
      </c>
      <c r="DF1271" s="215" t="str">
        <f t="shared" si="2003"/>
        <v>DF$17</v>
      </c>
      <c r="DG1271" s="215" t="str">
        <f t="shared" si="2003"/>
        <v>DG$17</v>
      </c>
      <c r="DH1271" s="215" t="str">
        <f t="shared" si="2003"/>
        <v>DH$17</v>
      </c>
      <c r="DI1271" s="215" t="str">
        <f t="shared" si="2003"/>
        <v>DI$17</v>
      </c>
      <c r="DJ1271" s="215" t="str">
        <f t="shared" si="2003"/>
        <v>DJ$17</v>
      </c>
      <c r="DK1271" s="215" t="str">
        <f t="shared" si="2003"/>
        <v>DK$17</v>
      </c>
      <c r="DL1271" s="215" t="str">
        <f t="shared" si="2003"/>
        <v>DL$17</v>
      </c>
    </row>
    <row r="1272" spans="1:116" x14ac:dyDescent="0.4">
      <c r="B1272" t="s">
        <v>332</v>
      </c>
      <c r="D1272" t="s">
        <v>813</v>
      </c>
      <c r="E1272" s="8" t="str">
        <f t="shared" ref="E1272:E1275" si="2004">ROW()&amp;" "&amp;D1272</f>
        <v>1272 SALES-S</v>
      </c>
      <c r="G1272" s="89" t="str">
        <f>G1263</f>
        <v>Sales</v>
      </c>
      <c r="H1272" s="12"/>
      <c r="I1272" s="60"/>
      <c r="J1272" s="60"/>
      <c r="K1272" s="15"/>
      <c r="L1272" s="15"/>
      <c r="M1272" s="15"/>
      <c r="N1272" s="15"/>
      <c r="O1272" s="15"/>
      <c r="P1272" s="15"/>
      <c r="R1272" s="15"/>
      <c r="S1272" s="215">
        <f t="shared" ref="S1272:AX1272" si="2005">S1260</f>
        <v>0</v>
      </c>
      <c r="T1272" s="215">
        <f t="shared" si="2005"/>
        <v>0</v>
      </c>
      <c r="U1272" s="215">
        <f t="shared" si="2005"/>
        <v>0</v>
      </c>
      <c r="V1272" s="215">
        <f t="shared" si="2005"/>
        <v>0</v>
      </c>
      <c r="W1272" s="215">
        <f t="shared" si="2005"/>
        <v>0</v>
      </c>
      <c r="X1272" s="215">
        <f t="shared" si="2005"/>
        <v>0</v>
      </c>
      <c r="Y1272" s="215">
        <f t="shared" si="2005"/>
        <v>0</v>
      </c>
      <c r="Z1272" s="215">
        <f t="shared" si="2005"/>
        <v>0</v>
      </c>
      <c r="AA1272" s="215">
        <f t="shared" si="2005"/>
        <v>0</v>
      </c>
      <c r="AB1272" s="215">
        <f t="shared" si="2005"/>
        <v>0</v>
      </c>
      <c r="AC1272" s="215">
        <f t="shared" si="2005"/>
        <v>0</v>
      </c>
      <c r="AD1272" s="215">
        <f t="shared" si="2005"/>
        <v>0</v>
      </c>
      <c r="AE1272" s="215">
        <f t="shared" si="2005"/>
        <v>0</v>
      </c>
      <c r="AF1272" s="215">
        <f t="shared" si="2005"/>
        <v>0</v>
      </c>
      <c r="AG1272" s="215">
        <f t="shared" si="2005"/>
        <v>0</v>
      </c>
      <c r="AH1272" s="215">
        <f t="shared" si="2005"/>
        <v>0</v>
      </c>
      <c r="AI1272" s="215">
        <f t="shared" si="2005"/>
        <v>0</v>
      </c>
      <c r="AJ1272" s="215">
        <f t="shared" si="2005"/>
        <v>0</v>
      </c>
      <c r="AK1272" s="215">
        <f t="shared" si="2005"/>
        <v>0</v>
      </c>
      <c r="AL1272" s="215">
        <f t="shared" si="2005"/>
        <v>0</v>
      </c>
      <c r="AM1272" s="215">
        <f t="shared" si="2005"/>
        <v>0</v>
      </c>
      <c r="AN1272" s="215">
        <f t="shared" si="2005"/>
        <v>0</v>
      </c>
      <c r="AO1272" s="215">
        <f t="shared" si="2005"/>
        <v>0</v>
      </c>
      <c r="AP1272" s="215">
        <f t="shared" si="2005"/>
        <v>0</v>
      </c>
      <c r="AQ1272" s="215">
        <f t="shared" si="2005"/>
        <v>0</v>
      </c>
      <c r="AR1272" s="215">
        <f t="shared" si="2005"/>
        <v>0</v>
      </c>
      <c r="AS1272" s="215">
        <f t="shared" si="2005"/>
        <v>0</v>
      </c>
      <c r="AT1272" s="215">
        <f t="shared" si="2005"/>
        <v>0</v>
      </c>
      <c r="AU1272" s="215">
        <f t="shared" si="2005"/>
        <v>0</v>
      </c>
      <c r="AV1272" s="215">
        <f t="shared" si="2005"/>
        <v>0</v>
      </c>
      <c r="AW1272" s="215">
        <f t="shared" si="2005"/>
        <v>0</v>
      </c>
      <c r="AX1272" s="215">
        <f t="shared" si="2005"/>
        <v>0</v>
      </c>
      <c r="AY1272" s="215">
        <f t="shared" ref="AY1272:CD1272" si="2006">AY1260</f>
        <v>0</v>
      </c>
      <c r="AZ1272" s="215">
        <f t="shared" si="2006"/>
        <v>0</v>
      </c>
      <c r="BA1272" s="215">
        <f t="shared" si="2006"/>
        <v>0</v>
      </c>
      <c r="BB1272" s="215">
        <f t="shared" si="2006"/>
        <v>0</v>
      </c>
      <c r="BC1272" s="215">
        <f t="shared" si="2006"/>
        <v>0</v>
      </c>
      <c r="BD1272" s="215">
        <f t="shared" si="2006"/>
        <v>0</v>
      </c>
      <c r="BE1272" s="215">
        <f t="shared" si="2006"/>
        <v>0</v>
      </c>
      <c r="BF1272" s="215">
        <f t="shared" si="2006"/>
        <v>0</v>
      </c>
      <c r="BG1272" s="215">
        <f t="shared" si="2006"/>
        <v>0</v>
      </c>
      <c r="BH1272" s="215">
        <f t="shared" si="2006"/>
        <v>0</v>
      </c>
      <c r="BI1272" s="215">
        <f t="shared" si="2006"/>
        <v>0</v>
      </c>
      <c r="BJ1272" s="215">
        <f t="shared" si="2006"/>
        <v>0</v>
      </c>
      <c r="BK1272" s="215">
        <f t="shared" si="2006"/>
        <v>0</v>
      </c>
      <c r="BL1272" s="215">
        <f t="shared" si="2006"/>
        <v>0</v>
      </c>
      <c r="BM1272" s="215">
        <f t="shared" si="2006"/>
        <v>0</v>
      </c>
      <c r="BN1272" s="215">
        <f t="shared" si="2006"/>
        <v>0</v>
      </c>
      <c r="BO1272" s="215">
        <f t="shared" si="2006"/>
        <v>0</v>
      </c>
      <c r="BP1272" s="215">
        <f t="shared" si="2006"/>
        <v>0</v>
      </c>
      <c r="BQ1272" s="215">
        <f t="shared" si="2006"/>
        <v>0</v>
      </c>
      <c r="BR1272" s="215">
        <f t="shared" si="2006"/>
        <v>0</v>
      </c>
      <c r="BS1272" s="215">
        <f t="shared" si="2006"/>
        <v>0</v>
      </c>
      <c r="BT1272" s="215">
        <f t="shared" si="2006"/>
        <v>0</v>
      </c>
      <c r="BU1272" s="215">
        <f t="shared" si="2006"/>
        <v>0</v>
      </c>
      <c r="BV1272" s="215">
        <f t="shared" si="2006"/>
        <v>0</v>
      </c>
      <c r="BW1272" s="215">
        <f t="shared" si="2006"/>
        <v>0</v>
      </c>
      <c r="BX1272" s="215">
        <f t="shared" si="2006"/>
        <v>0</v>
      </c>
      <c r="BY1272" s="215">
        <f t="shared" si="2006"/>
        <v>0</v>
      </c>
      <c r="BZ1272" s="215">
        <f t="shared" si="2006"/>
        <v>0</v>
      </c>
      <c r="CA1272" s="215">
        <f t="shared" si="2006"/>
        <v>0</v>
      </c>
      <c r="CB1272" s="215">
        <f t="shared" si="2006"/>
        <v>0</v>
      </c>
      <c r="CC1272" s="215">
        <f t="shared" si="2006"/>
        <v>0</v>
      </c>
      <c r="CD1272" s="215">
        <f t="shared" si="2006"/>
        <v>0</v>
      </c>
      <c r="CE1272" s="215">
        <f t="shared" ref="CE1272:CL1272" si="2007">CE1260</f>
        <v>0</v>
      </c>
      <c r="CF1272" s="215">
        <f t="shared" si="2007"/>
        <v>0</v>
      </c>
      <c r="CG1272" s="215">
        <f t="shared" si="2007"/>
        <v>0</v>
      </c>
      <c r="CH1272" s="215">
        <f t="shared" si="2007"/>
        <v>0</v>
      </c>
      <c r="CI1272" s="215">
        <f t="shared" si="2007"/>
        <v>0</v>
      </c>
      <c r="CJ1272" s="215">
        <f t="shared" si="2007"/>
        <v>0</v>
      </c>
      <c r="CK1272" s="215">
        <f t="shared" si="2007"/>
        <v>0</v>
      </c>
      <c r="CL1272" s="215">
        <f t="shared" si="2007"/>
        <v>0</v>
      </c>
      <c r="CN1272" s="60"/>
      <c r="CO1272" s="215">
        <f t="shared" ref="CO1272:DL1272" si="2008">CO1260</f>
        <v>0</v>
      </c>
      <c r="CP1272" s="215">
        <f t="shared" si="2008"/>
        <v>0</v>
      </c>
      <c r="CQ1272" s="215">
        <f t="shared" si="2008"/>
        <v>0</v>
      </c>
      <c r="CR1272" s="215">
        <f t="shared" si="2008"/>
        <v>0</v>
      </c>
      <c r="CS1272" s="215">
        <f t="shared" si="2008"/>
        <v>0</v>
      </c>
      <c r="CT1272" s="215">
        <f t="shared" si="2008"/>
        <v>0</v>
      </c>
      <c r="CU1272" s="215">
        <f t="shared" si="2008"/>
        <v>0</v>
      </c>
      <c r="CV1272" s="215">
        <f t="shared" si="2008"/>
        <v>0</v>
      </c>
      <c r="CW1272" s="215">
        <f t="shared" si="2008"/>
        <v>0</v>
      </c>
      <c r="CX1272" s="215">
        <f t="shared" si="2008"/>
        <v>0</v>
      </c>
      <c r="CY1272" s="215">
        <f t="shared" si="2008"/>
        <v>0</v>
      </c>
      <c r="CZ1272" s="215">
        <f t="shared" si="2008"/>
        <v>0</v>
      </c>
      <c r="DA1272" s="215">
        <f t="shared" si="2008"/>
        <v>0</v>
      </c>
      <c r="DB1272" s="215">
        <f t="shared" si="2008"/>
        <v>0</v>
      </c>
      <c r="DC1272" s="215">
        <f t="shared" si="2008"/>
        <v>0</v>
      </c>
      <c r="DD1272" s="215">
        <f t="shared" si="2008"/>
        <v>0</v>
      </c>
      <c r="DE1272" s="215">
        <f t="shared" si="2008"/>
        <v>0</v>
      </c>
      <c r="DF1272" s="215">
        <f t="shared" si="2008"/>
        <v>0</v>
      </c>
      <c r="DG1272" s="215">
        <f t="shared" si="2008"/>
        <v>0</v>
      </c>
      <c r="DH1272" s="215">
        <f t="shared" si="2008"/>
        <v>0</v>
      </c>
      <c r="DI1272" s="215">
        <f t="shared" si="2008"/>
        <v>0</v>
      </c>
      <c r="DJ1272" s="215">
        <f t="shared" si="2008"/>
        <v>0</v>
      </c>
      <c r="DK1272" s="215">
        <f t="shared" si="2008"/>
        <v>0</v>
      </c>
      <c r="DL1272" s="215">
        <f t="shared" si="2008"/>
        <v>0</v>
      </c>
    </row>
    <row r="1273" spans="1:116" x14ac:dyDescent="0.4">
      <c r="B1273" t="s">
        <v>332</v>
      </c>
      <c r="D1273" t="s">
        <v>813</v>
      </c>
      <c r="E1273" s="8" t="str">
        <f t="shared" si="2004"/>
        <v>1273 SALES-S</v>
      </c>
      <c r="G1273" s="241" t="str">
        <f>IFERROR(SUBSTITUTE(TRIM(MID(G1263, SEARCH("-", G1263) + 1, LEN(G1263))),":",""),"no unit")</f>
        <v>no unit</v>
      </c>
      <c r="H1273" s="12"/>
      <c r="I1273" s="60"/>
      <c r="J1273" s="60"/>
      <c r="K1273" s="15"/>
      <c r="L1273" s="15"/>
      <c r="M1273" s="15"/>
      <c r="N1273" s="15"/>
      <c r="O1273" s="15"/>
      <c r="P1273" s="15"/>
      <c r="R1273" s="15"/>
      <c r="S1273" s="215"/>
      <c r="T1273" s="215"/>
      <c r="U1273" s="215"/>
      <c r="V1273" s="215"/>
      <c r="W1273" s="215"/>
      <c r="X1273" s="215"/>
      <c r="Y1273" s="215"/>
      <c r="Z1273" s="215"/>
      <c r="AA1273" s="215"/>
      <c r="AB1273" s="215"/>
      <c r="AC1273" s="215"/>
      <c r="AD1273" s="215"/>
      <c r="AE1273" s="215"/>
      <c r="AF1273" s="215"/>
      <c r="AG1273" s="215"/>
      <c r="AH1273" s="215"/>
      <c r="AI1273" s="215"/>
      <c r="AJ1273" s="215"/>
      <c r="AK1273" s="215"/>
      <c r="AL1273" s="215"/>
      <c r="AM1273" s="215"/>
      <c r="AN1273" s="215"/>
      <c r="AO1273" s="215"/>
      <c r="AP1273" s="215"/>
      <c r="AQ1273" s="215"/>
      <c r="AR1273" s="215"/>
      <c r="AS1273" s="215"/>
      <c r="AT1273" s="215"/>
      <c r="AU1273" s="215"/>
      <c r="AV1273" s="215"/>
      <c r="AW1273" s="215"/>
      <c r="AX1273" s="215"/>
      <c r="AY1273" s="215"/>
      <c r="AZ1273" s="215"/>
      <c r="BA1273" s="215"/>
      <c r="BB1273" s="215"/>
      <c r="BC1273" s="215"/>
      <c r="BD1273" s="215"/>
      <c r="BE1273" s="215"/>
      <c r="BF1273" s="215"/>
      <c r="BG1273" s="215"/>
      <c r="BH1273" s="215"/>
      <c r="BI1273" s="215"/>
      <c r="BJ1273" s="215"/>
      <c r="BK1273" s="215"/>
      <c r="BL1273" s="215"/>
      <c r="BM1273" s="215"/>
      <c r="BN1273" s="215"/>
      <c r="BO1273" s="215"/>
      <c r="BP1273" s="215"/>
      <c r="BQ1273" s="215"/>
      <c r="BR1273" s="215"/>
      <c r="BS1273" s="215"/>
      <c r="BT1273" s="215"/>
      <c r="BU1273" s="215"/>
      <c r="BV1273" s="215"/>
      <c r="BW1273" s="215"/>
      <c r="BX1273" s="215"/>
      <c r="BY1273" s="215"/>
      <c r="BZ1273" s="215"/>
      <c r="CA1273" s="215"/>
      <c r="CB1273" s="215"/>
      <c r="CC1273" s="215"/>
      <c r="CD1273" s="215"/>
      <c r="CE1273" s="215"/>
      <c r="CF1273" s="215"/>
      <c r="CG1273" s="215"/>
      <c r="CH1273" s="215"/>
      <c r="CI1273" s="215"/>
      <c r="CJ1273" s="215"/>
      <c r="CK1273" s="215"/>
      <c r="CL1273" s="215"/>
      <c r="CN1273" s="60"/>
      <c r="CO1273" s="215"/>
      <c r="CP1273" s="215"/>
      <c r="CQ1273" s="215"/>
      <c r="CR1273" s="215"/>
      <c r="CS1273" s="215"/>
      <c r="CT1273" s="215"/>
      <c r="CU1273" s="215"/>
      <c r="CV1273" s="215"/>
      <c r="CW1273" s="215"/>
      <c r="CX1273" s="215"/>
      <c r="CY1273" s="215"/>
      <c r="CZ1273" s="215"/>
      <c r="DA1273" s="215"/>
      <c r="DB1273" s="215"/>
      <c r="DC1273" s="215"/>
      <c r="DD1273" s="215"/>
      <c r="DE1273" s="215"/>
      <c r="DF1273" s="215"/>
      <c r="DG1273" s="215"/>
      <c r="DH1273" s="215"/>
      <c r="DI1273" s="215"/>
      <c r="DJ1273" s="215"/>
      <c r="DK1273" s="215"/>
      <c r="DL1273" s="215"/>
    </row>
    <row r="1274" spans="1:116" x14ac:dyDescent="0.4">
      <c r="A1274" s="3"/>
      <c r="B1274" t="s">
        <v>332</v>
      </c>
      <c r="D1274" t="s">
        <v>813</v>
      </c>
      <c r="E1274" s="8" t="str">
        <f t="shared" si="2004"/>
        <v>1274 SALES-S</v>
      </c>
      <c r="G1274" s="89" t="str">
        <f>G1261</f>
        <v>Secondary revenue driver</v>
      </c>
      <c r="H1274" s="90"/>
      <c r="I1274" s="213"/>
      <c r="J1274" s="213"/>
      <c r="K1274" s="214"/>
      <c r="L1274" s="214"/>
      <c r="M1274" s="214"/>
      <c r="N1274" s="214"/>
      <c r="O1274" s="214"/>
      <c r="P1274" s="214"/>
      <c r="R1274" s="214"/>
      <c r="S1274" s="4" t="str">
        <f t="shared" ref="S1274:AX1274" si="2009">ADDRESS(ROW(S1266),COLUMN(S1266),2)</f>
        <v>S$1266</v>
      </c>
      <c r="T1274" s="4" t="str">
        <f t="shared" si="2009"/>
        <v>T$1266</v>
      </c>
      <c r="U1274" s="4" t="str">
        <f t="shared" si="2009"/>
        <v>U$1266</v>
      </c>
      <c r="V1274" s="4" t="str">
        <f t="shared" si="2009"/>
        <v>V$1266</v>
      </c>
      <c r="W1274" s="4" t="str">
        <f t="shared" si="2009"/>
        <v>W$1266</v>
      </c>
      <c r="X1274" s="4" t="str">
        <f t="shared" si="2009"/>
        <v>X$1266</v>
      </c>
      <c r="Y1274" s="4" t="str">
        <f t="shared" si="2009"/>
        <v>Y$1266</v>
      </c>
      <c r="Z1274" s="4" t="str">
        <f t="shared" si="2009"/>
        <v>Z$1266</v>
      </c>
      <c r="AA1274" s="4" t="str">
        <f t="shared" si="2009"/>
        <v>AA$1266</v>
      </c>
      <c r="AB1274" s="4" t="str">
        <f t="shared" si="2009"/>
        <v>AB$1266</v>
      </c>
      <c r="AC1274" s="4" t="str">
        <f t="shared" si="2009"/>
        <v>AC$1266</v>
      </c>
      <c r="AD1274" s="4" t="str">
        <f t="shared" si="2009"/>
        <v>AD$1266</v>
      </c>
      <c r="AE1274" s="4" t="str">
        <f t="shared" si="2009"/>
        <v>AE$1266</v>
      </c>
      <c r="AF1274" s="4" t="str">
        <f t="shared" si="2009"/>
        <v>AF$1266</v>
      </c>
      <c r="AG1274" s="4" t="str">
        <f t="shared" si="2009"/>
        <v>AG$1266</v>
      </c>
      <c r="AH1274" s="4" t="str">
        <f t="shared" si="2009"/>
        <v>AH$1266</v>
      </c>
      <c r="AI1274" s="4" t="str">
        <f t="shared" si="2009"/>
        <v>AI$1266</v>
      </c>
      <c r="AJ1274" s="4" t="str">
        <f t="shared" si="2009"/>
        <v>AJ$1266</v>
      </c>
      <c r="AK1274" s="4" t="str">
        <f t="shared" si="2009"/>
        <v>AK$1266</v>
      </c>
      <c r="AL1274" s="4" t="str">
        <f t="shared" si="2009"/>
        <v>AL$1266</v>
      </c>
      <c r="AM1274" s="4" t="str">
        <f t="shared" si="2009"/>
        <v>AM$1266</v>
      </c>
      <c r="AN1274" s="4" t="str">
        <f t="shared" si="2009"/>
        <v>AN$1266</v>
      </c>
      <c r="AO1274" s="4" t="str">
        <f t="shared" si="2009"/>
        <v>AO$1266</v>
      </c>
      <c r="AP1274" s="4" t="str">
        <f t="shared" si="2009"/>
        <v>AP$1266</v>
      </c>
      <c r="AQ1274" s="4" t="str">
        <f t="shared" si="2009"/>
        <v>AQ$1266</v>
      </c>
      <c r="AR1274" s="4" t="str">
        <f t="shared" si="2009"/>
        <v>AR$1266</v>
      </c>
      <c r="AS1274" s="4" t="str">
        <f t="shared" si="2009"/>
        <v>AS$1266</v>
      </c>
      <c r="AT1274" s="4" t="str">
        <f t="shared" si="2009"/>
        <v>AT$1266</v>
      </c>
      <c r="AU1274" s="4" t="str">
        <f t="shared" si="2009"/>
        <v>AU$1266</v>
      </c>
      <c r="AV1274" s="4" t="str">
        <f t="shared" si="2009"/>
        <v>AV$1266</v>
      </c>
      <c r="AW1274" s="4" t="str">
        <f t="shared" si="2009"/>
        <v>AW$1266</v>
      </c>
      <c r="AX1274" s="4" t="str">
        <f t="shared" si="2009"/>
        <v>AX$1266</v>
      </c>
      <c r="AY1274" s="4" t="str">
        <f t="shared" ref="AY1274:CD1274" si="2010">ADDRESS(ROW(AY1266),COLUMN(AY1266),2)</f>
        <v>AY$1266</v>
      </c>
      <c r="AZ1274" s="4" t="str">
        <f t="shared" si="2010"/>
        <v>AZ$1266</v>
      </c>
      <c r="BA1274" s="4" t="str">
        <f t="shared" si="2010"/>
        <v>BA$1266</v>
      </c>
      <c r="BB1274" s="4" t="str">
        <f t="shared" si="2010"/>
        <v>BB$1266</v>
      </c>
      <c r="BC1274" s="4" t="str">
        <f t="shared" si="2010"/>
        <v>BC$1266</v>
      </c>
      <c r="BD1274" s="4" t="str">
        <f t="shared" si="2010"/>
        <v>BD$1266</v>
      </c>
      <c r="BE1274" s="4" t="str">
        <f t="shared" si="2010"/>
        <v>BE$1266</v>
      </c>
      <c r="BF1274" s="4" t="str">
        <f t="shared" si="2010"/>
        <v>BF$1266</v>
      </c>
      <c r="BG1274" s="4" t="str">
        <f t="shared" si="2010"/>
        <v>BG$1266</v>
      </c>
      <c r="BH1274" s="4" t="str">
        <f t="shared" si="2010"/>
        <v>BH$1266</v>
      </c>
      <c r="BI1274" s="4" t="str">
        <f t="shared" si="2010"/>
        <v>BI$1266</v>
      </c>
      <c r="BJ1274" s="4" t="str">
        <f t="shared" si="2010"/>
        <v>BJ$1266</v>
      </c>
      <c r="BK1274" s="4" t="str">
        <f t="shared" si="2010"/>
        <v>BK$1266</v>
      </c>
      <c r="BL1274" s="4" t="str">
        <f t="shared" si="2010"/>
        <v>BL$1266</v>
      </c>
      <c r="BM1274" s="4" t="str">
        <f t="shared" si="2010"/>
        <v>BM$1266</v>
      </c>
      <c r="BN1274" s="4" t="str">
        <f t="shared" si="2010"/>
        <v>BN$1266</v>
      </c>
      <c r="BO1274" s="4" t="str">
        <f t="shared" si="2010"/>
        <v>BO$1266</v>
      </c>
      <c r="BP1274" s="4" t="str">
        <f t="shared" si="2010"/>
        <v>BP$1266</v>
      </c>
      <c r="BQ1274" s="4" t="str">
        <f t="shared" si="2010"/>
        <v>BQ$1266</v>
      </c>
      <c r="BR1274" s="4" t="str">
        <f t="shared" si="2010"/>
        <v>BR$1266</v>
      </c>
      <c r="BS1274" s="4" t="str">
        <f t="shared" si="2010"/>
        <v>BS$1266</v>
      </c>
      <c r="BT1274" s="4" t="str">
        <f t="shared" si="2010"/>
        <v>BT$1266</v>
      </c>
      <c r="BU1274" s="4" t="str">
        <f t="shared" si="2010"/>
        <v>BU$1266</v>
      </c>
      <c r="BV1274" s="4" t="str">
        <f t="shared" si="2010"/>
        <v>BV$1266</v>
      </c>
      <c r="BW1274" s="4" t="str">
        <f t="shared" si="2010"/>
        <v>BW$1266</v>
      </c>
      <c r="BX1274" s="4" t="str">
        <f t="shared" si="2010"/>
        <v>BX$1266</v>
      </c>
      <c r="BY1274" s="4" t="str">
        <f t="shared" si="2010"/>
        <v>BY$1266</v>
      </c>
      <c r="BZ1274" s="4" t="str">
        <f t="shared" si="2010"/>
        <v>BZ$1266</v>
      </c>
      <c r="CA1274" s="4" t="str">
        <f t="shared" si="2010"/>
        <v>CA$1266</v>
      </c>
      <c r="CB1274" s="4" t="str">
        <f t="shared" si="2010"/>
        <v>CB$1266</v>
      </c>
      <c r="CC1274" s="4" t="str">
        <f t="shared" si="2010"/>
        <v>CC$1266</v>
      </c>
      <c r="CD1274" s="4" t="str">
        <f t="shared" si="2010"/>
        <v>CD$1266</v>
      </c>
      <c r="CE1274" s="4" t="str">
        <f t="shared" ref="CE1274:CL1274" si="2011">ADDRESS(ROW(CE1266),COLUMN(CE1266),2)</f>
        <v>CE$1266</v>
      </c>
      <c r="CF1274" s="4" t="str">
        <f t="shared" si="2011"/>
        <v>CF$1266</v>
      </c>
      <c r="CG1274" s="4" t="str">
        <f t="shared" si="2011"/>
        <v>CG$1266</v>
      </c>
      <c r="CH1274" s="4" t="str">
        <f t="shared" si="2011"/>
        <v>CH$1266</v>
      </c>
      <c r="CI1274" s="4" t="str">
        <f t="shared" si="2011"/>
        <v>CI$1266</v>
      </c>
      <c r="CJ1274" s="4" t="str">
        <f t="shared" si="2011"/>
        <v>CJ$1266</v>
      </c>
      <c r="CK1274" s="4" t="str">
        <f t="shared" si="2011"/>
        <v>CK$1266</v>
      </c>
      <c r="CL1274" s="4" t="str">
        <f t="shared" si="2011"/>
        <v>CL$1266</v>
      </c>
      <c r="CN1274" s="213"/>
      <c r="CO1274" s="4" t="str">
        <f t="shared" ref="CO1274:DL1274" si="2012">ADDRESS(ROW(CO1266),COLUMN(CO1266),2)</f>
        <v>CO$1266</v>
      </c>
      <c r="CP1274" s="4" t="str">
        <f t="shared" si="2012"/>
        <v>CP$1266</v>
      </c>
      <c r="CQ1274" s="4" t="str">
        <f t="shared" si="2012"/>
        <v>CQ$1266</v>
      </c>
      <c r="CR1274" s="4" t="str">
        <f t="shared" si="2012"/>
        <v>CR$1266</v>
      </c>
      <c r="CS1274" s="4" t="str">
        <f t="shared" si="2012"/>
        <v>CS$1266</v>
      </c>
      <c r="CT1274" s="4" t="str">
        <f t="shared" si="2012"/>
        <v>CT$1266</v>
      </c>
      <c r="CU1274" s="4" t="str">
        <f t="shared" si="2012"/>
        <v>CU$1266</v>
      </c>
      <c r="CV1274" s="4" t="str">
        <f t="shared" si="2012"/>
        <v>CV$1266</v>
      </c>
      <c r="CW1274" s="4" t="str">
        <f t="shared" si="2012"/>
        <v>CW$1266</v>
      </c>
      <c r="CX1274" s="4" t="str">
        <f t="shared" si="2012"/>
        <v>CX$1266</v>
      </c>
      <c r="CY1274" s="4" t="str">
        <f t="shared" si="2012"/>
        <v>CY$1266</v>
      </c>
      <c r="CZ1274" s="4" t="str">
        <f t="shared" si="2012"/>
        <v>CZ$1266</v>
      </c>
      <c r="DA1274" s="4" t="str">
        <f t="shared" si="2012"/>
        <v>DA$1266</v>
      </c>
      <c r="DB1274" s="4" t="str">
        <f t="shared" si="2012"/>
        <v>DB$1266</v>
      </c>
      <c r="DC1274" s="4" t="str">
        <f t="shared" si="2012"/>
        <v>DC$1266</v>
      </c>
      <c r="DD1274" s="4" t="str">
        <f t="shared" si="2012"/>
        <v>DD$1266</v>
      </c>
      <c r="DE1274" s="4" t="str">
        <f t="shared" si="2012"/>
        <v>DE$1266</v>
      </c>
      <c r="DF1274" s="4" t="str">
        <f t="shared" si="2012"/>
        <v>DF$1266</v>
      </c>
      <c r="DG1274" s="4" t="str">
        <f t="shared" si="2012"/>
        <v>DG$1266</v>
      </c>
      <c r="DH1274" s="4" t="str">
        <f t="shared" si="2012"/>
        <v>DH$1266</v>
      </c>
      <c r="DI1274" s="4" t="str">
        <f t="shared" si="2012"/>
        <v>DI$1266</v>
      </c>
      <c r="DJ1274" s="4" t="str">
        <f t="shared" si="2012"/>
        <v>DJ$1266</v>
      </c>
      <c r="DK1274" s="4" t="str">
        <f t="shared" si="2012"/>
        <v>DK$1266</v>
      </c>
      <c r="DL1274" s="4" t="str">
        <f t="shared" si="2012"/>
        <v>DL$1266</v>
      </c>
    </row>
    <row r="1275" spans="1:116" x14ac:dyDescent="0.4">
      <c r="B1275" t="s">
        <v>332</v>
      </c>
      <c r="D1275" t="s">
        <v>813</v>
      </c>
      <c r="E1275" s="8" t="str">
        <f t="shared" si="2004"/>
        <v>1275 SALES-S</v>
      </c>
      <c r="G1275" s="8" t="str">
        <f>G1262</f>
        <v>Secondary volume driver</v>
      </c>
      <c r="H1275" s="12"/>
      <c r="I1275" s="60"/>
      <c r="J1275" s="60"/>
      <c r="K1275" s="15"/>
      <c r="L1275" s="15"/>
      <c r="M1275" s="15"/>
      <c r="N1275" s="15"/>
      <c r="O1275" s="15"/>
      <c r="P1275" s="15"/>
      <c r="R1275" s="15"/>
      <c r="S1275" s="215" t="str">
        <f t="shared" ref="S1275:AX1275" si="2013">S1262</f>
        <v>S$19</v>
      </c>
      <c r="T1275" s="215" t="str">
        <f t="shared" si="2013"/>
        <v>T$19</v>
      </c>
      <c r="U1275" s="215" t="str">
        <f t="shared" si="2013"/>
        <v>U$19</v>
      </c>
      <c r="V1275" s="215" t="str">
        <f t="shared" si="2013"/>
        <v>V$19</v>
      </c>
      <c r="W1275" s="215" t="str">
        <f t="shared" si="2013"/>
        <v>W$19</v>
      </c>
      <c r="X1275" s="215" t="str">
        <f t="shared" si="2013"/>
        <v>X$19</v>
      </c>
      <c r="Y1275" s="215" t="str">
        <f t="shared" si="2013"/>
        <v>Y$19</v>
      </c>
      <c r="Z1275" s="215" t="str">
        <f t="shared" si="2013"/>
        <v>Z$19</v>
      </c>
      <c r="AA1275" s="215" t="str">
        <f t="shared" si="2013"/>
        <v>AA$19</v>
      </c>
      <c r="AB1275" s="215" t="str">
        <f t="shared" si="2013"/>
        <v>AB$19</v>
      </c>
      <c r="AC1275" s="215" t="str">
        <f t="shared" si="2013"/>
        <v>AC$19</v>
      </c>
      <c r="AD1275" s="215" t="str">
        <f t="shared" si="2013"/>
        <v>AD$19</v>
      </c>
      <c r="AE1275" s="215" t="str">
        <f t="shared" si="2013"/>
        <v>AE$19</v>
      </c>
      <c r="AF1275" s="215" t="str">
        <f t="shared" si="2013"/>
        <v>AF$19</v>
      </c>
      <c r="AG1275" s="215" t="str">
        <f t="shared" si="2013"/>
        <v>AG$19</v>
      </c>
      <c r="AH1275" s="215" t="str">
        <f t="shared" si="2013"/>
        <v>AH$19</v>
      </c>
      <c r="AI1275" s="215" t="str">
        <f t="shared" si="2013"/>
        <v>AI$19</v>
      </c>
      <c r="AJ1275" s="215" t="str">
        <f t="shared" si="2013"/>
        <v>AJ$19</v>
      </c>
      <c r="AK1275" s="215" t="str">
        <f t="shared" si="2013"/>
        <v>AK$19</v>
      </c>
      <c r="AL1275" s="215" t="str">
        <f t="shared" si="2013"/>
        <v>AL$19</v>
      </c>
      <c r="AM1275" s="215" t="str">
        <f t="shared" si="2013"/>
        <v>AM$19</v>
      </c>
      <c r="AN1275" s="215" t="str">
        <f t="shared" si="2013"/>
        <v>AN$19</v>
      </c>
      <c r="AO1275" s="215" t="str">
        <f t="shared" si="2013"/>
        <v>AO$19</v>
      </c>
      <c r="AP1275" s="215" t="str">
        <f t="shared" si="2013"/>
        <v>AP$19</v>
      </c>
      <c r="AQ1275" s="215" t="str">
        <f t="shared" si="2013"/>
        <v>AQ$19</v>
      </c>
      <c r="AR1275" s="215" t="str">
        <f t="shared" si="2013"/>
        <v>AR$19</v>
      </c>
      <c r="AS1275" s="215" t="str">
        <f t="shared" si="2013"/>
        <v>AS$19</v>
      </c>
      <c r="AT1275" s="215" t="str">
        <f t="shared" si="2013"/>
        <v>AT$19</v>
      </c>
      <c r="AU1275" s="215" t="str">
        <f t="shared" si="2013"/>
        <v>AU$19</v>
      </c>
      <c r="AV1275" s="215" t="str">
        <f t="shared" si="2013"/>
        <v>AV$19</v>
      </c>
      <c r="AW1275" s="215" t="str">
        <f t="shared" si="2013"/>
        <v>AW$19</v>
      </c>
      <c r="AX1275" s="215" t="str">
        <f t="shared" si="2013"/>
        <v>AX$19</v>
      </c>
      <c r="AY1275" s="215" t="str">
        <f t="shared" ref="AY1275:CD1275" si="2014">AY1262</f>
        <v>AY$19</v>
      </c>
      <c r="AZ1275" s="215" t="str">
        <f t="shared" si="2014"/>
        <v>AZ$19</v>
      </c>
      <c r="BA1275" s="215" t="str">
        <f t="shared" si="2014"/>
        <v>BA$19</v>
      </c>
      <c r="BB1275" s="215" t="str">
        <f t="shared" si="2014"/>
        <v>BB$19</v>
      </c>
      <c r="BC1275" s="215" t="str">
        <f t="shared" si="2014"/>
        <v>BC$19</v>
      </c>
      <c r="BD1275" s="215" t="str">
        <f t="shared" si="2014"/>
        <v>BD$19</v>
      </c>
      <c r="BE1275" s="215" t="str">
        <f t="shared" si="2014"/>
        <v>BE$19</v>
      </c>
      <c r="BF1275" s="215" t="str">
        <f t="shared" si="2014"/>
        <v>BF$19</v>
      </c>
      <c r="BG1275" s="215" t="str">
        <f t="shared" si="2014"/>
        <v>BG$19</v>
      </c>
      <c r="BH1275" s="215" t="str">
        <f t="shared" si="2014"/>
        <v>BH$19</v>
      </c>
      <c r="BI1275" s="215" t="str">
        <f t="shared" si="2014"/>
        <v>BI$19</v>
      </c>
      <c r="BJ1275" s="215" t="str">
        <f t="shared" si="2014"/>
        <v>BJ$19</v>
      </c>
      <c r="BK1275" s="215" t="str">
        <f t="shared" si="2014"/>
        <v>BK$19</v>
      </c>
      <c r="BL1275" s="215" t="str">
        <f t="shared" si="2014"/>
        <v>BL$19</v>
      </c>
      <c r="BM1275" s="215" t="str">
        <f t="shared" si="2014"/>
        <v>BM$19</v>
      </c>
      <c r="BN1275" s="215" t="str">
        <f t="shared" si="2014"/>
        <v>BN$19</v>
      </c>
      <c r="BO1275" s="215" t="str">
        <f t="shared" si="2014"/>
        <v>BO$19</v>
      </c>
      <c r="BP1275" s="215" t="str">
        <f t="shared" si="2014"/>
        <v>BP$19</v>
      </c>
      <c r="BQ1275" s="215" t="str">
        <f t="shared" si="2014"/>
        <v>BQ$19</v>
      </c>
      <c r="BR1275" s="215" t="str">
        <f t="shared" si="2014"/>
        <v>BR$19</v>
      </c>
      <c r="BS1275" s="215" t="str">
        <f t="shared" si="2014"/>
        <v>BS$19</v>
      </c>
      <c r="BT1275" s="215" t="str">
        <f t="shared" si="2014"/>
        <v>BT$19</v>
      </c>
      <c r="BU1275" s="215" t="str">
        <f t="shared" si="2014"/>
        <v>BU$19</v>
      </c>
      <c r="BV1275" s="215" t="str">
        <f t="shared" si="2014"/>
        <v>BV$19</v>
      </c>
      <c r="BW1275" s="215" t="str">
        <f t="shared" si="2014"/>
        <v>BW$19</v>
      </c>
      <c r="BX1275" s="215" t="str">
        <f t="shared" si="2014"/>
        <v>BX$19</v>
      </c>
      <c r="BY1275" s="215" t="str">
        <f t="shared" si="2014"/>
        <v>BY$19</v>
      </c>
      <c r="BZ1275" s="215" t="str">
        <f t="shared" si="2014"/>
        <v>BZ$19</v>
      </c>
      <c r="CA1275" s="215" t="str">
        <f t="shared" si="2014"/>
        <v>CA$19</v>
      </c>
      <c r="CB1275" s="215" t="str">
        <f t="shared" si="2014"/>
        <v>CB$19</v>
      </c>
      <c r="CC1275" s="215" t="str">
        <f t="shared" si="2014"/>
        <v>CC$19</v>
      </c>
      <c r="CD1275" s="215" t="str">
        <f t="shared" si="2014"/>
        <v>CD$19</v>
      </c>
      <c r="CE1275" s="215" t="str">
        <f t="shared" ref="CE1275:CL1275" si="2015">CE1262</f>
        <v>CE$19</v>
      </c>
      <c r="CF1275" s="215" t="str">
        <f t="shared" si="2015"/>
        <v>CF$19</v>
      </c>
      <c r="CG1275" s="215" t="str">
        <f t="shared" si="2015"/>
        <v>CG$19</v>
      </c>
      <c r="CH1275" s="215" t="str">
        <f t="shared" si="2015"/>
        <v>CH$19</v>
      </c>
      <c r="CI1275" s="215" t="str">
        <f t="shared" si="2015"/>
        <v>CI$19</v>
      </c>
      <c r="CJ1275" s="215" t="str">
        <f t="shared" si="2015"/>
        <v>CJ$19</v>
      </c>
      <c r="CK1275" s="215" t="str">
        <f t="shared" si="2015"/>
        <v>CK$19</v>
      </c>
      <c r="CL1275" s="215" t="str">
        <f t="shared" si="2015"/>
        <v>CL$19</v>
      </c>
      <c r="CN1275" s="60"/>
      <c r="CO1275" s="215" t="str">
        <f t="shared" ref="CO1275:DL1275" si="2016">CO1262</f>
        <v>CO$19</v>
      </c>
      <c r="CP1275" s="215" t="str">
        <f t="shared" si="2016"/>
        <v>CP$19</v>
      </c>
      <c r="CQ1275" s="215" t="str">
        <f t="shared" si="2016"/>
        <v>CQ$19</v>
      </c>
      <c r="CR1275" s="215" t="str">
        <f t="shared" si="2016"/>
        <v>CR$19</v>
      </c>
      <c r="CS1275" s="215" t="str">
        <f t="shared" si="2016"/>
        <v>CS$19</v>
      </c>
      <c r="CT1275" s="215" t="str">
        <f t="shared" si="2016"/>
        <v>CT$19</v>
      </c>
      <c r="CU1275" s="215" t="str">
        <f t="shared" si="2016"/>
        <v>CU$19</v>
      </c>
      <c r="CV1275" s="215" t="str">
        <f t="shared" si="2016"/>
        <v>CV$19</v>
      </c>
      <c r="CW1275" s="215" t="str">
        <f t="shared" si="2016"/>
        <v>CW$19</v>
      </c>
      <c r="CX1275" s="215" t="str">
        <f t="shared" si="2016"/>
        <v>CX$19</v>
      </c>
      <c r="CY1275" s="215" t="str">
        <f t="shared" si="2016"/>
        <v>CY$19</v>
      </c>
      <c r="CZ1275" s="215" t="str">
        <f t="shared" si="2016"/>
        <v>CZ$19</v>
      </c>
      <c r="DA1275" s="215" t="str">
        <f t="shared" si="2016"/>
        <v>DA$19</v>
      </c>
      <c r="DB1275" s="215" t="str">
        <f t="shared" si="2016"/>
        <v>DB$19</v>
      </c>
      <c r="DC1275" s="215" t="str">
        <f t="shared" si="2016"/>
        <v>DC$19</v>
      </c>
      <c r="DD1275" s="215" t="str">
        <f t="shared" si="2016"/>
        <v>DD$19</v>
      </c>
      <c r="DE1275" s="215" t="str">
        <f t="shared" si="2016"/>
        <v>DE$19</v>
      </c>
      <c r="DF1275" s="215" t="str">
        <f t="shared" si="2016"/>
        <v>DF$19</v>
      </c>
      <c r="DG1275" s="215" t="str">
        <f t="shared" si="2016"/>
        <v>DG$19</v>
      </c>
      <c r="DH1275" s="215" t="str">
        <f t="shared" si="2016"/>
        <v>DH$19</v>
      </c>
      <c r="DI1275" s="215" t="str">
        <f t="shared" si="2016"/>
        <v>DI$19</v>
      </c>
      <c r="DJ1275" s="215" t="str">
        <f t="shared" si="2016"/>
        <v>DJ$19</v>
      </c>
      <c r="DK1275" s="215" t="str">
        <f t="shared" si="2016"/>
        <v>DK$19</v>
      </c>
      <c r="DL1275" s="215" t="str">
        <f t="shared" si="2016"/>
        <v>DL$19</v>
      </c>
    </row>
    <row r="1276" spans="1:116" x14ac:dyDescent="0.4">
      <c r="E1276" s="8"/>
      <c r="H1276" s="12"/>
      <c r="I1276" s="60"/>
      <c r="J1276" s="60"/>
      <c r="K1276" s="15"/>
      <c r="L1276" s="15"/>
      <c r="M1276" s="15"/>
      <c r="N1276" s="15"/>
      <c r="O1276" s="15"/>
      <c r="P1276" s="15"/>
      <c r="R1276" s="15"/>
      <c r="S1276" s="76"/>
      <c r="T1276" s="76"/>
      <c r="U1276" s="76"/>
      <c r="V1276" s="76"/>
      <c r="W1276" s="76"/>
      <c r="X1276" s="76"/>
      <c r="Y1276" s="76"/>
      <c r="Z1276" s="76"/>
      <c r="AA1276" s="76"/>
      <c r="AB1276" s="76"/>
      <c r="AC1276" s="76"/>
      <c r="AD1276" s="76"/>
      <c r="AE1276" s="76"/>
      <c r="AF1276" s="76"/>
      <c r="AG1276" s="76"/>
      <c r="AH1276" s="76"/>
      <c r="AI1276" s="76"/>
      <c r="AJ1276" s="76"/>
      <c r="AK1276" s="76"/>
      <c r="AL1276" s="76"/>
      <c r="AM1276" s="76"/>
      <c r="AN1276" s="76"/>
      <c r="AO1276" s="76"/>
      <c r="AP1276" s="76"/>
      <c r="AQ1276" s="76"/>
      <c r="AR1276" s="76"/>
      <c r="AS1276" s="76"/>
      <c r="AT1276" s="76"/>
      <c r="AU1276" s="76"/>
      <c r="AV1276" s="76"/>
      <c r="AW1276" s="76"/>
      <c r="AX1276" s="76"/>
      <c r="AY1276" s="76"/>
      <c r="AZ1276" s="76"/>
      <c r="BA1276" s="76"/>
      <c r="BB1276" s="76"/>
      <c r="BC1276" s="76"/>
      <c r="BD1276" s="76"/>
      <c r="BE1276" s="76"/>
      <c r="BF1276" s="76"/>
      <c r="BG1276" s="76"/>
      <c r="BH1276" s="76"/>
      <c r="BI1276" s="76"/>
      <c r="BJ1276" s="76"/>
      <c r="BK1276" s="76"/>
      <c r="BL1276" s="76"/>
      <c r="BM1276" s="76"/>
      <c r="BN1276" s="76"/>
      <c r="BO1276" s="76"/>
      <c r="BP1276" s="76"/>
      <c r="BQ1276" s="76"/>
      <c r="BR1276" s="76"/>
      <c r="BS1276" s="76"/>
      <c r="BT1276" s="76"/>
      <c r="BU1276" s="76"/>
      <c r="BV1276" s="76"/>
      <c r="BW1276" s="76"/>
      <c r="BX1276" s="76"/>
      <c r="BY1276" s="76"/>
      <c r="BZ1276" s="76"/>
      <c r="CA1276" s="76"/>
      <c r="CB1276" s="76"/>
      <c r="CC1276" s="76"/>
      <c r="CD1276" s="76"/>
      <c r="CE1276" s="76"/>
      <c r="CF1276" s="76"/>
      <c r="CG1276" s="76"/>
      <c r="CH1276" s="76"/>
      <c r="CI1276" s="76"/>
      <c r="CJ1276" s="76"/>
      <c r="CK1276" s="76"/>
      <c r="CL1276" s="76"/>
      <c r="CN1276" s="60"/>
      <c r="CO1276" s="76"/>
      <c r="CP1276" s="76"/>
      <c r="CQ1276" s="76"/>
      <c r="CR1276" s="76"/>
      <c r="CS1276" s="76"/>
      <c r="CT1276" s="76"/>
      <c r="CU1276" s="76"/>
      <c r="CV1276" s="76"/>
      <c r="CW1276" s="76"/>
      <c r="CX1276" s="76"/>
      <c r="CY1276" s="76"/>
      <c r="CZ1276" s="76"/>
      <c r="DA1276" s="76"/>
      <c r="DB1276" s="76"/>
      <c r="DC1276" s="76"/>
      <c r="DD1276" s="76"/>
      <c r="DE1276" s="76"/>
      <c r="DF1276" s="76"/>
      <c r="DG1276" s="76"/>
      <c r="DH1276" s="76"/>
      <c r="DI1276" s="76"/>
      <c r="DJ1276" s="76"/>
      <c r="DK1276" s="76"/>
      <c r="DL1276" s="76"/>
    </row>
    <row r="1277" spans="1:116" x14ac:dyDescent="0.4">
      <c r="A1277" s="174"/>
      <c r="E1277" s="8"/>
      <c r="G1277" s="175" t="s">
        <v>490</v>
      </c>
      <c r="H1277" s="174"/>
      <c r="I1277" s="176"/>
      <c r="J1277" s="176"/>
      <c r="K1277" s="197"/>
      <c r="L1277" s="197"/>
      <c r="M1277" s="197"/>
      <c r="N1277" s="197"/>
      <c r="O1277" s="197"/>
      <c r="P1277" s="197"/>
      <c r="R1277" s="198"/>
      <c r="S1277" s="174"/>
      <c r="T1277" s="174"/>
      <c r="U1277" s="174"/>
      <c r="V1277" s="174"/>
      <c r="W1277" s="174"/>
      <c r="X1277" s="174"/>
      <c r="Y1277" s="174"/>
      <c r="Z1277" s="174"/>
      <c r="AA1277" s="174"/>
      <c r="AB1277" s="174"/>
      <c r="AC1277" s="174"/>
      <c r="AD1277" s="174"/>
      <c r="AE1277" s="174"/>
      <c r="AF1277" s="174"/>
      <c r="AG1277" s="174"/>
      <c r="AH1277" s="174"/>
      <c r="AI1277" s="174"/>
      <c r="AJ1277" s="174"/>
      <c r="AK1277" s="174"/>
      <c r="AL1277" s="174"/>
      <c r="AM1277" s="174"/>
      <c r="AN1277" s="174"/>
      <c r="AO1277" s="174"/>
      <c r="AP1277" s="174"/>
      <c r="AQ1277" s="174"/>
      <c r="AR1277" s="174"/>
      <c r="AS1277" s="174"/>
      <c r="AT1277" s="174"/>
      <c r="AU1277" s="174"/>
      <c r="AV1277" s="174"/>
      <c r="AW1277" s="174"/>
      <c r="AX1277" s="174"/>
      <c r="AY1277" s="174"/>
      <c r="AZ1277" s="174"/>
      <c r="BA1277" s="174"/>
      <c r="BB1277" s="174"/>
      <c r="BC1277" s="174"/>
      <c r="BD1277" s="174"/>
      <c r="BE1277" s="174"/>
      <c r="BF1277" s="174"/>
      <c r="BG1277" s="174"/>
      <c r="BH1277" s="174"/>
      <c r="BI1277" s="174"/>
      <c r="BJ1277" s="174"/>
      <c r="BK1277" s="174"/>
      <c r="BL1277" s="174"/>
      <c r="BM1277" s="174"/>
      <c r="BN1277" s="174"/>
      <c r="BO1277" s="174"/>
      <c r="BP1277" s="174"/>
      <c r="BQ1277" s="174"/>
      <c r="BR1277" s="174"/>
      <c r="BS1277" s="174"/>
      <c r="BT1277" s="174"/>
      <c r="BU1277" s="174"/>
      <c r="BV1277" s="174"/>
      <c r="BW1277" s="174"/>
      <c r="BX1277" s="174"/>
      <c r="BY1277" s="174"/>
      <c r="BZ1277" s="174"/>
      <c r="CA1277" s="174"/>
      <c r="CB1277" s="174"/>
      <c r="CC1277" s="174"/>
      <c r="CD1277" s="174"/>
      <c r="CE1277" s="174"/>
      <c r="CF1277" s="174"/>
      <c r="CG1277" s="174"/>
      <c r="CH1277" s="174"/>
      <c r="CI1277" s="174"/>
      <c r="CJ1277" s="174"/>
      <c r="CK1277" s="174"/>
      <c r="CL1277" s="174"/>
      <c r="CN1277" s="176"/>
      <c r="CO1277" s="174"/>
      <c r="CP1277" s="174"/>
      <c r="CQ1277" s="174"/>
      <c r="CR1277" s="174"/>
      <c r="CS1277" s="174"/>
      <c r="CT1277" s="174"/>
      <c r="CU1277" s="174"/>
      <c r="CV1277" s="174"/>
      <c r="CW1277" s="174"/>
      <c r="CX1277" s="174"/>
      <c r="CY1277" s="174"/>
      <c r="CZ1277" s="174"/>
      <c r="DA1277" s="174"/>
      <c r="DB1277" s="174"/>
      <c r="DC1277" s="174"/>
      <c r="DD1277" s="174"/>
      <c r="DE1277" s="174"/>
      <c r="DF1277" s="174"/>
      <c r="DG1277" s="174"/>
      <c r="DH1277" s="174"/>
      <c r="DI1277" s="174"/>
      <c r="DJ1277" s="174"/>
      <c r="DK1277" s="174"/>
      <c r="DL1277" s="174"/>
    </row>
    <row r="1278" spans="1:116" x14ac:dyDescent="0.4">
      <c r="A1278" s="174"/>
      <c r="E1278" s="8"/>
      <c r="G1278" s="175" t="s">
        <v>492</v>
      </c>
      <c r="H1278" s="174"/>
      <c r="I1278" s="176"/>
      <c r="J1278" s="176"/>
      <c r="K1278" s="197"/>
      <c r="L1278" s="197"/>
      <c r="M1278" s="197"/>
      <c r="N1278" s="197"/>
      <c r="O1278" s="197"/>
      <c r="P1278" s="197"/>
      <c r="R1278" s="198"/>
      <c r="S1278" s="174"/>
      <c r="T1278" s="174"/>
      <c r="U1278" s="174"/>
      <c r="V1278" s="174"/>
      <c r="W1278" s="174"/>
      <c r="X1278" s="174"/>
      <c r="Y1278" s="174"/>
      <c r="Z1278" s="174"/>
      <c r="AA1278" s="174"/>
      <c r="AB1278" s="174"/>
      <c r="AC1278" s="174"/>
      <c r="AD1278" s="174"/>
      <c r="AE1278" s="174"/>
      <c r="AF1278" s="174"/>
      <c r="AG1278" s="174"/>
      <c r="AH1278" s="174"/>
      <c r="AI1278" s="174"/>
      <c r="AJ1278" s="174"/>
      <c r="AK1278" s="174"/>
      <c r="AL1278" s="174"/>
      <c r="AM1278" s="174"/>
      <c r="AN1278" s="174"/>
      <c r="AO1278" s="174"/>
      <c r="AP1278" s="174"/>
      <c r="AQ1278" s="174"/>
      <c r="AR1278" s="174"/>
      <c r="AS1278" s="174"/>
      <c r="AT1278" s="174"/>
      <c r="AU1278" s="174"/>
      <c r="AV1278" s="174"/>
      <c r="AW1278" s="174"/>
      <c r="AX1278" s="174"/>
      <c r="AY1278" s="174"/>
      <c r="AZ1278" s="174"/>
      <c r="BA1278" s="174"/>
      <c r="BB1278" s="174"/>
      <c r="BC1278" s="174"/>
      <c r="BD1278" s="174"/>
      <c r="BE1278" s="174"/>
      <c r="BF1278" s="174"/>
      <c r="BG1278" s="174"/>
      <c r="BH1278" s="174"/>
      <c r="BI1278" s="174"/>
      <c r="BJ1278" s="174"/>
      <c r="BK1278" s="174"/>
      <c r="BL1278" s="174"/>
      <c r="BM1278" s="174"/>
      <c r="BN1278" s="174"/>
      <c r="BO1278" s="174"/>
      <c r="BP1278" s="174"/>
      <c r="BQ1278" s="174"/>
      <c r="BR1278" s="174"/>
      <c r="BS1278" s="174"/>
      <c r="BT1278" s="174"/>
      <c r="BU1278" s="174"/>
      <c r="BV1278" s="174"/>
      <c r="BW1278" s="174"/>
      <c r="BX1278" s="174"/>
      <c r="BY1278" s="174"/>
      <c r="BZ1278" s="174"/>
      <c r="CA1278" s="174"/>
      <c r="CB1278" s="174"/>
      <c r="CC1278" s="174"/>
      <c r="CD1278" s="174"/>
      <c r="CE1278" s="174"/>
      <c r="CF1278" s="174"/>
      <c r="CG1278" s="174"/>
      <c r="CH1278" s="174"/>
      <c r="CI1278" s="174"/>
      <c r="CJ1278" s="174"/>
      <c r="CK1278" s="174"/>
      <c r="CL1278" s="174"/>
      <c r="CN1278" s="176"/>
      <c r="CO1278" s="174"/>
      <c r="CP1278" s="174"/>
      <c r="CQ1278" s="174"/>
      <c r="CR1278" s="174"/>
      <c r="CS1278" s="174"/>
      <c r="CT1278" s="174"/>
      <c r="CU1278" s="174"/>
      <c r="CV1278" s="174"/>
      <c r="CW1278" s="174"/>
      <c r="CX1278" s="174"/>
      <c r="CY1278" s="174"/>
      <c r="CZ1278" s="174"/>
      <c r="DA1278" s="174"/>
      <c r="DB1278" s="174"/>
      <c r="DC1278" s="174"/>
      <c r="DD1278" s="174"/>
      <c r="DE1278" s="174"/>
      <c r="DF1278" s="174"/>
      <c r="DG1278" s="174"/>
      <c r="DH1278" s="174"/>
      <c r="DI1278" s="174"/>
      <c r="DJ1278" s="174"/>
      <c r="DK1278" s="174"/>
      <c r="DL1278" s="174"/>
    </row>
    <row r="1279" spans="1:116" x14ac:dyDescent="0.4">
      <c r="A1279" s="174"/>
      <c r="E1279" s="8"/>
      <c r="G1279" s="175" t="s">
        <v>461</v>
      </c>
      <c r="H1279" s="174"/>
      <c r="I1279" s="176"/>
      <c r="J1279" s="176"/>
      <c r="K1279" s="197"/>
      <c r="L1279" s="197"/>
      <c r="M1279" s="197"/>
      <c r="N1279" s="197"/>
      <c r="O1279" s="197"/>
      <c r="P1279" s="197"/>
      <c r="R1279" s="198"/>
      <c r="S1279" s="199" t="str">
        <f t="shared" ref="S1279:AX1279" si="2017">S$20</f>
        <v>S$16</v>
      </c>
      <c r="T1279" s="199" t="str">
        <f t="shared" si="2017"/>
        <v>T$16</v>
      </c>
      <c r="U1279" s="199" t="str">
        <f t="shared" si="2017"/>
        <v>U$16</v>
      </c>
      <c r="V1279" s="199" t="str">
        <f t="shared" si="2017"/>
        <v>V$16</v>
      </c>
      <c r="W1279" s="199" t="str">
        <f t="shared" si="2017"/>
        <v>W$16</v>
      </c>
      <c r="X1279" s="199" t="str">
        <f t="shared" si="2017"/>
        <v>X$16</v>
      </c>
      <c r="Y1279" s="199" t="str">
        <f t="shared" si="2017"/>
        <v>Y$16</v>
      </c>
      <c r="Z1279" s="199" t="str">
        <f t="shared" si="2017"/>
        <v>Z$16</v>
      </c>
      <c r="AA1279" s="199" t="str">
        <f t="shared" si="2017"/>
        <v>AA$16</v>
      </c>
      <c r="AB1279" s="199" t="str">
        <f t="shared" si="2017"/>
        <v>AB$16</v>
      </c>
      <c r="AC1279" s="199" t="str">
        <f t="shared" si="2017"/>
        <v>AC$16</v>
      </c>
      <c r="AD1279" s="199" t="str">
        <f t="shared" si="2017"/>
        <v>AD$16</v>
      </c>
      <c r="AE1279" s="199" t="str">
        <f t="shared" si="2017"/>
        <v>AE$16</v>
      </c>
      <c r="AF1279" s="199" t="str">
        <f t="shared" si="2017"/>
        <v>AF$16</v>
      </c>
      <c r="AG1279" s="199" t="str">
        <f t="shared" si="2017"/>
        <v>AG$16</v>
      </c>
      <c r="AH1279" s="199" t="str">
        <f t="shared" si="2017"/>
        <v>AH$16</v>
      </c>
      <c r="AI1279" s="199" t="str">
        <f t="shared" si="2017"/>
        <v>AI$16</v>
      </c>
      <c r="AJ1279" s="199" t="str">
        <f t="shared" si="2017"/>
        <v>AJ$16</v>
      </c>
      <c r="AK1279" s="199" t="str">
        <f t="shared" si="2017"/>
        <v>AK$16</v>
      </c>
      <c r="AL1279" s="199" t="str">
        <f t="shared" si="2017"/>
        <v>AL$16</v>
      </c>
      <c r="AM1279" s="199" t="str">
        <f t="shared" si="2017"/>
        <v>AM$16</v>
      </c>
      <c r="AN1279" s="199" t="str">
        <f t="shared" si="2017"/>
        <v>AN$16</v>
      </c>
      <c r="AO1279" s="199" t="str">
        <f t="shared" si="2017"/>
        <v>AO$16</v>
      </c>
      <c r="AP1279" s="199" t="str">
        <f t="shared" si="2017"/>
        <v>AP$16</v>
      </c>
      <c r="AQ1279" s="199" t="str">
        <f t="shared" si="2017"/>
        <v>AQ$16</v>
      </c>
      <c r="AR1279" s="199" t="str">
        <f t="shared" si="2017"/>
        <v>AR$16</v>
      </c>
      <c r="AS1279" s="199" t="str">
        <f t="shared" si="2017"/>
        <v>AS$16</v>
      </c>
      <c r="AT1279" s="199" t="str">
        <f t="shared" si="2017"/>
        <v>AT$16</v>
      </c>
      <c r="AU1279" s="199" t="str">
        <f t="shared" si="2017"/>
        <v>AU$16</v>
      </c>
      <c r="AV1279" s="199" t="str">
        <f t="shared" si="2017"/>
        <v>AV$16</v>
      </c>
      <c r="AW1279" s="199" t="str">
        <f t="shared" si="2017"/>
        <v>AW$16</v>
      </c>
      <c r="AX1279" s="199" t="str">
        <f t="shared" si="2017"/>
        <v>AX$16</v>
      </c>
      <c r="AY1279" s="199" t="str">
        <f t="shared" ref="AY1279:CD1279" si="2018">AY$20</f>
        <v>AY$16</v>
      </c>
      <c r="AZ1279" s="199" t="str">
        <f t="shared" si="2018"/>
        <v>AZ$16</v>
      </c>
      <c r="BA1279" s="199" t="str">
        <f t="shared" si="2018"/>
        <v>BA$16</v>
      </c>
      <c r="BB1279" s="199" t="str">
        <f t="shared" si="2018"/>
        <v>BB$16</v>
      </c>
      <c r="BC1279" s="199" t="str">
        <f t="shared" si="2018"/>
        <v>BC$16</v>
      </c>
      <c r="BD1279" s="199" t="str">
        <f t="shared" si="2018"/>
        <v>BD$16</v>
      </c>
      <c r="BE1279" s="199" t="str">
        <f t="shared" si="2018"/>
        <v>BE$16</v>
      </c>
      <c r="BF1279" s="199" t="str">
        <f t="shared" si="2018"/>
        <v>BF$16</v>
      </c>
      <c r="BG1279" s="199" t="str">
        <f t="shared" si="2018"/>
        <v>BG$16</v>
      </c>
      <c r="BH1279" s="199" t="str">
        <f t="shared" si="2018"/>
        <v>BH$16</v>
      </c>
      <c r="BI1279" s="199" t="str">
        <f t="shared" si="2018"/>
        <v>BI$16</v>
      </c>
      <c r="BJ1279" s="199" t="str">
        <f t="shared" si="2018"/>
        <v>BJ$16</v>
      </c>
      <c r="BK1279" s="199" t="str">
        <f t="shared" si="2018"/>
        <v>BK$16</v>
      </c>
      <c r="BL1279" s="199" t="str">
        <f t="shared" si="2018"/>
        <v>BL$16</v>
      </c>
      <c r="BM1279" s="199" t="str">
        <f t="shared" si="2018"/>
        <v>BM$16</v>
      </c>
      <c r="BN1279" s="199" t="str">
        <f t="shared" si="2018"/>
        <v>BN$16</v>
      </c>
      <c r="BO1279" s="199" t="str">
        <f t="shared" si="2018"/>
        <v>BO$16</v>
      </c>
      <c r="BP1279" s="199" t="str">
        <f t="shared" si="2018"/>
        <v>BP$16</v>
      </c>
      <c r="BQ1279" s="199" t="str">
        <f t="shared" si="2018"/>
        <v>BQ$16</v>
      </c>
      <c r="BR1279" s="199" t="str">
        <f t="shared" si="2018"/>
        <v>BR$16</v>
      </c>
      <c r="BS1279" s="199" t="str">
        <f t="shared" si="2018"/>
        <v>BS$16</v>
      </c>
      <c r="BT1279" s="199" t="str">
        <f t="shared" si="2018"/>
        <v>BT$16</v>
      </c>
      <c r="BU1279" s="199" t="str">
        <f t="shared" si="2018"/>
        <v>BU$16</v>
      </c>
      <c r="BV1279" s="199" t="str">
        <f t="shared" si="2018"/>
        <v>BV$16</v>
      </c>
      <c r="BW1279" s="199" t="str">
        <f t="shared" si="2018"/>
        <v>BW$16</v>
      </c>
      <c r="BX1279" s="199" t="str">
        <f t="shared" si="2018"/>
        <v>BX$16</v>
      </c>
      <c r="BY1279" s="199" t="str">
        <f t="shared" si="2018"/>
        <v>BY$16</v>
      </c>
      <c r="BZ1279" s="199" t="str">
        <f t="shared" si="2018"/>
        <v>BZ$16</v>
      </c>
      <c r="CA1279" s="199" t="str">
        <f t="shared" si="2018"/>
        <v>CA$16</v>
      </c>
      <c r="CB1279" s="199" t="str">
        <f t="shared" si="2018"/>
        <v>CB$16</v>
      </c>
      <c r="CC1279" s="199" t="str">
        <f t="shared" si="2018"/>
        <v>CC$16</v>
      </c>
      <c r="CD1279" s="199" t="str">
        <f t="shared" si="2018"/>
        <v>CD$16</v>
      </c>
      <c r="CE1279" s="199" t="str">
        <f t="shared" ref="CE1279:CL1279" si="2019">CE$20</f>
        <v>CE$16</v>
      </c>
      <c r="CF1279" s="199" t="str">
        <f t="shared" si="2019"/>
        <v>CF$16</v>
      </c>
      <c r="CG1279" s="199" t="str">
        <f t="shared" si="2019"/>
        <v>CG$16</v>
      </c>
      <c r="CH1279" s="199" t="str">
        <f t="shared" si="2019"/>
        <v>CH$16</v>
      </c>
      <c r="CI1279" s="199" t="str">
        <f t="shared" si="2019"/>
        <v>CI$16</v>
      </c>
      <c r="CJ1279" s="199" t="str">
        <f t="shared" si="2019"/>
        <v>CJ$16</v>
      </c>
      <c r="CK1279" s="199" t="str">
        <f t="shared" si="2019"/>
        <v>CK$16</v>
      </c>
      <c r="CL1279" s="199" t="str">
        <f t="shared" si="2019"/>
        <v>CL$16</v>
      </c>
      <c r="CN1279" s="176"/>
      <c r="CO1279" s="199" t="str">
        <f t="shared" ref="CO1279:DL1279" si="2020">CO$20</f>
        <v>CO$16</v>
      </c>
      <c r="CP1279" s="199" t="str">
        <f t="shared" si="2020"/>
        <v>CP$16</v>
      </c>
      <c r="CQ1279" s="199" t="str">
        <f t="shared" si="2020"/>
        <v>CQ$16</v>
      </c>
      <c r="CR1279" s="199" t="str">
        <f t="shared" si="2020"/>
        <v>CR$16</v>
      </c>
      <c r="CS1279" s="199" t="str">
        <f t="shared" si="2020"/>
        <v>CS$16</v>
      </c>
      <c r="CT1279" s="199" t="str">
        <f t="shared" si="2020"/>
        <v>CT$16</v>
      </c>
      <c r="CU1279" s="199" t="str">
        <f t="shared" si="2020"/>
        <v>CU$16</v>
      </c>
      <c r="CV1279" s="199" t="str">
        <f t="shared" si="2020"/>
        <v>CV$16</v>
      </c>
      <c r="CW1279" s="199" t="str">
        <f t="shared" si="2020"/>
        <v>CW$16</v>
      </c>
      <c r="CX1279" s="199" t="str">
        <f t="shared" si="2020"/>
        <v>CX$16</v>
      </c>
      <c r="CY1279" s="199" t="str">
        <f t="shared" si="2020"/>
        <v>CY$16</v>
      </c>
      <c r="CZ1279" s="199" t="str">
        <f t="shared" si="2020"/>
        <v>CZ$16</v>
      </c>
      <c r="DA1279" s="199" t="str">
        <f t="shared" si="2020"/>
        <v>DA$16</v>
      </c>
      <c r="DB1279" s="199" t="str">
        <f t="shared" si="2020"/>
        <v>DB$16</v>
      </c>
      <c r="DC1279" s="199" t="str">
        <f t="shared" si="2020"/>
        <v>DC$16</v>
      </c>
      <c r="DD1279" s="199" t="str">
        <f t="shared" si="2020"/>
        <v>DD$16</v>
      </c>
      <c r="DE1279" s="199" t="str">
        <f t="shared" si="2020"/>
        <v>DE$16</v>
      </c>
      <c r="DF1279" s="199" t="str">
        <f t="shared" si="2020"/>
        <v>DF$16</v>
      </c>
      <c r="DG1279" s="199" t="str">
        <f t="shared" si="2020"/>
        <v>DG$16</v>
      </c>
      <c r="DH1279" s="199" t="str">
        <f t="shared" si="2020"/>
        <v>DH$16</v>
      </c>
      <c r="DI1279" s="199" t="str">
        <f t="shared" si="2020"/>
        <v>DI$16</v>
      </c>
      <c r="DJ1279" s="199" t="str">
        <f t="shared" si="2020"/>
        <v>DJ$16</v>
      </c>
      <c r="DK1279" s="199" t="str">
        <f t="shared" si="2020"/>
        <v>DK$16</v>
      </c>
      <c r="DL1279" s="199" t="str">
        <f t="shared" si="2020"/>
        <v>DL$16</v>
      </c>
    </row>
    <row r="1280" spans="1:116" x14ac:dyDescent="0.4">
      <c r="A1280" s="174"/>
      <c r="E1280" s="8"/>
      <c r="G1280" s="175" t="s">
        <v>462</v>
      </c>
      <c r="H1280" s="200"/>
      <c r="I1280" s="201"/>
      <c r="J1280" s="201"/>
      <c r="K1280" s="202"/>
      <c r="L1280" s="202"/>
      <c r="M1280" s="202"/>
      <c r="N1280" s="202"/>
      <c r="O1280" s="202"/>
      <c r="P1280" s="202"/>
      <c r="R1280" s="202"/>
      <c r="S1280" s="199" t="str">
        <f t="shared" ref="S1280:AX1280" si="2021">S$21</f>
        <v>S$17</v>
      </c>
      <c r="T1280" s="199" t="str">
        <f t="shared" si="2021"/>
        <v>T$17</v>
      </c>
      <c r="U1280" s="199" t="str">
        <f t="shared" si="2021"/>
        <v>U$17</v>
      </c>
      <c r="V1280" s="199" t="str">
        <f t="shared" si="2021"/>
        <v>V$17</v>
      </c>
      <c r="W1280" s="199" t="str">
        <f t="shared" si="2021"/>
        <v>W$17</v>
      </c>
      <c r="X1280" s="199" t="str">
        <f t="shared" si="2021"/>
        <v>X$17</v>
      </c>
      <c r="Y1280" s="199" t="str">
        <f t="shared" si="2021"/>
        <v>Y$17</v>
      </c>
      <c r="Z1280" s="199" t="str">
        <f t="shared" si="2021"/>
        <v>Z$17</v>
      </c>
      <c r="AA1280" s="199" t="str">
        <f t="shared" si="2021"/>
        <v>AA$17</v>
      </c>
      <c r="AB1280" s="199" t="str">
        <f t="shared" si="2021"/>
        <v>AB$17</v>
      </c>
      <c r="AC1280" s="199" t="str">
        <f t="shared" si="2021"/>
        <v>AC$17</v>
      </c>
      <c r="AD1280" s="199" t="str">
        <f t="shared" si="2021"/>
        <v>AD$17</v>
      </c>
      <c r="AE1280" s="199" t="str">
        <f t="shared" si="2021"/>
        <v>AE$17</v>
      </c>
      <c r="AF1280" s="199" t="str">
        <f t="shared" si="2021"/>
        <v>AF$17</v>
      </c>
      <c r="AG1280" s="199" t="str">
        <f t="shared" si="2021"/>
        <v>AG$17</v>
      </c>
      <c r="AH1280" s="199" t="str">
        <f t="shared" si="2021"/>
        <v>AH$17</v>
      </c>
      <c r="AI1280" s="199" t="str">
        <f t="shared" si="2021"/>
        <v>AI$17</v>
      </c>
      <c r="AJ1280" s="199" t="str">
        <f t="shared" si="2021"/>
        <v>AJ$17</v>
      </c>
      <c r="AK1280" s="199" t="str">
        <f t="shared" si="2021"/>
        <v>AK$17</v>
      </c>
      <c r="AL1280" s="199" t="str">
        <f t="shared" si="2021"/>
        <v>AL$17</v>
      </c>
      <c r="AM1280" s="199" t="str">
        <f t="shared" si="2021"/>
        <v>AM$17</v>
      </c>
      <c r="AN1280" s="199" t="str">
        <f t="shared" si="2021"/>
        <v>AN$17</v>
      </c>
      <c r="AO1280" s="199" t="str">
        <f t="shared" si="2021"/>
        <v>AO$17</v>
      </c>
      <c r="AP1280" s="199" t="str">
        <f t="shared" si="2021"/>
        <v>AP$17</v>
      </c>
      <c r="AQ1280" s="199" t="str">
        <f t="shared" si="2021"/>
        <v>AQ$17</v>
      </c>
      <c r="AR1280" s="199" t="str">
        <f t="shared" si="2021"/>
        <v>AR$17</v>
      </c>
      <c r="AS1280" s="199" t="str">
        <f t="shared" si="2021"/>
        <v>AS$17</v>
      </c>
      <c r="AT1280" s="199" t="str">
        <f t="shared" si="2021"/>
        <v>AT$17</v>
      </c>
      <c r="AU1280" s="199" t="str">
        <f t="shared" si="2021"/>
        <v>AU$17</v>
      </c>
      <c r="AV1280" s="199" t="str">
        <f t="shared" si="2021"/>
        <v>AV$17</v>
      </c>
      <c r="AW1280" s="199" t="str">
        <f t="shared" si="2021"/>
        <v>AW$17</v>
      </c>
      <c r="AX1280" s="199" t="str">
        <f t="shared" si="2021"/>
        <v>AX$17</v>
      </c>
      <c r="AY1280" s="199" t="str">
        <f t="shared" ref="AY1280:CD1280" si="2022">AY$21</f>
        <v>AY$17</v>
      </c>
      <c r="AZ1280" s="199" t="str">
        <f t="shared" si="2022"/>
        <v>AZ$17</v>
      </c>
      <c r="BA1280" s="199" t="str">
        <f t="shared" si="2022"/>
        <v>BA$17</v>
      </c>
      <c r="BB1280" s="199" t="str">
        <f t="shared" si="2022"/>
        <v>BB$17</v>
      </c>
      <c r="BC1280" s="199" t="str">
        <f t="shared" si="2022"/>
        <v>BC$17</v>
      </c>
      <c r="BD1280" s="199" t="str">
        <f t="shared" si="2022"/>
        <v>BD$17</v>
      </c>
      <c r="BE1280" s="199" t="str">
        <f t="shared" si="2022"/>
        <v>BE$17</v>
      </c>
      <c r="BF1280" s="199" t="str">
        <f t="shared" si="2022"/>
        <v>BF$17</v>
      </c>
      <c r="BG1280" s="199" t="str">
        <f t="shared" si="2022"/>
        <v>BG$17</v>
      </c>
      <c r="BH1280" s="199" t="str">
        <f t="shared" si="2022"/>
        <v>BH$17</v>
      </c>
      <c r="BI1280" s="199" t="str">
        <f t="shared" si="2022"/>
        <v>BI$17</v>
      </c>
      <c r="BJ1280" s="199" t="str">
        <f t="shared" si="2022"/>
        <v>BJ$17</v>
      </c>
      <c r="BK1280" s="199" t="str">
        <f t="shared" si="2022"/>
        <v>BK$17</v>
      </c>
      <c r="BL1280" s="199" t="str">
        <f t="shared" si="2022"/>
        <v>BL$17</v>
      </c>
      <c r="BM1280" s="199" t="str">
        <f t="shared" si="2022"/>
        <v>BM$17</v>
      </c>
      <c r="BN1280" s="199" t="str">
        <f t="shared" si="2022"/>
        <v>BN$17</v>
      </c>
      <c r="BO1280" s="199" t="str">
        <f t="shared" si="2022"/>
        <v>BO$17</v>
      </c>
      <c r="BP1280" s="199" t="str">
        <f t="shared" si="2022"/>
        <v>BP$17</v>
      </c>
      <c r="BQ1280" s="199" t="str">
        <f t="shared" si="2022"/>
        <v>BQ$17</v>
      </c>
      <c r="BR1280" s="199" t="str">
        <f t="shared" si="2022"/>
        <v>BR$17</v>
      </c>
      <c r="BS1280" s="199" t="str">
        <f t="shared" si="2022"/>
        <v>BS$17</v>
      </c>
      <c r="BT1280" s="199" t="str">
        <f t="shared" si="2022"/>
        <v>BT$17</v>
      </c>
      <c r="BU1280" s="199" t="str">
        <f t="shared" si="2022"/>
        <v>BU$17</v>
      </c>
      <c r="BV1280" s="199" t="str">
        <f t="shared" si="2022"/>
        <v>BV$17</v>
      </c>
      <c r="BW1280" s="199" t="str">
        <f t="shared" si="2022"/>
        <v>BW$17</v>
      </c>
      <c r="BX1280" s="199" t="str">
        <f t="shared" si="2022"/>
        <v>BX$17</v>
      </c>
      <c r="BY1280" s="199" t="str">
        <f t="shared" si="2022"/>
        <v>BY$17</v>
      </c>
      <c r="BZ1280" s="199" t="str">
        <f t="shared" si="2022"/>
        <v>BZ$17</v>
      </c>
      <c r="CA1280" s="199" t="str">
        <f t="shared" si="2022"/>
        <v>CA$17</v>
      </c>
      <c r="CB1280" s="199" t="str">
        <f t="shared" si="2022"/>
        <v>CB$17</v>
      </c>
      <c r="CC1280" s="199" t="str">
        <f t="shared" si="2022"/>
        <v>CC$17</v>
      </c>
      <c r="CD1280" s="199" t="str">
        <f t="shared" si="2022"/>
        <v>CD$17</v>
      </c>
      <c r="CE1280" s="199" t="str">
        <f t="shared" ref="CE1280:CL1280" si="2023">CE$21</f>
        <v>CE$17</v>
      </c>
      <c r="CF1280" s="199" t="str">
        <f t="shared" si="2023"/>
        <v>CF$17</v>
      </c>
      <c r="CG1280" s="199" t="str">
        <f t="shared" si="2023"/>
        <v>CG$17</v>
      </c>
      <c r="CH1280" s="199" t="str">
        <f t="shared" si="2023"/>
        <v>CH$17</v>
      </c>
      <c r="CI1280" s="199" t="str">
        <f t="shared" si="2023"/>
        <v>CI$17</v>
      </c>
      <c r="CJ1280" s="199" t="str">
        <f t="shared" si="2023"/>
        <v>CJ$17</v>
      </c>
      <c r="CK1280" s="199" t="str">
        <f t="shared" si="2023"/>
        <v>CK$17</v>
      </c>
      <c r="CL1280" s="199" t="str">
        <f t="shared" si="2023"/>
        <v>CL$17</v>
      </c>
      <c r="CN1280" s="201"/>
      <c r="CO1280" s="199" t="str">
        <f t="shared" ref="CO1280:DL1280" si="2024">CO$21</f>
        <v>CO$17</v>
      </c>
      <c r="CP1280" s="199" t="str">
        <f t="shared" si="2024"/>
        <v>CP$17</v>
      </c>
      <c r="CQ1280" s="199" t="str">
        <f t="shared" si="2024"/>
        <v>CQ$17</v>
      </c>
      <c r="CR1280" s="199" t="str">
        <f t="shared" si="2024"/>
        <v>CR$17</v>
      </c>
      <c r="CS1280" s="199" t="str">
        <f t="shared" si="2024"/>
        <v>CS$17</v>
      </c>
      <c r="CT1280" s="199" t="str">
        <f t="shared" si="2024"/>
        <v>CT$17</v>
      </c>
      <c r="CU1280" s="199" t="str">
        <f t="shared" si="2024"/>
        <v>CU$17</v>
      </c>
      <c r="CV1280" s="199" t="str">
        <f t="shared" si="2024"/>
        <v>CV$17</v>
      </c>
      <c r="CW1280" s="199" t="str">
        <f t="shared" si="2024"/>
        <v>CW$17</v>
      </c>
      <c r="CX1280" s="199" t="str">
        <f t="shared" si="2024"/>
        <v>CX$17</v>
      </c>
      <c r="CY1280" s="199" t="str">
        <f t="shared" si="2024"/>
        <v>CY$17</v>
      </c>
      <c r="CZ1280" s="199" t="str">
        <f t="shared" si="2024"/>
        <v>CZ$17</v>
      </c>
      <c r="DA1280" s="199" t="str">
        <f t="shared" si="2024"/>
        <v>DA$17</v>
      </c>
      <c r="DB1280" s="199" t="str">
        <f t="shared" si="2024"/>
        <v>DB$17</v>
      </c>
      <c r="DC1280" s="199" t="str">
        <f t="shared" si="2024"/>
        <v>DC$17</v>
      </c>
      <c r="DD1280" s="199" t="str">
        <f t="shared" si="2024"/>
        <v>DD$17</v>
      </c>
      <c r="DE1280" s="199" t="str">
        <f t="shared" si="2024"/>
        <v>DE$17</v>
      </c>
      <c r="DF1280" s="199" t="str">
        <f t="shared" si="2024"/>
        <v>DF$17</v>
      </c>
      <c r="DG1280" s="199" t="str">
        <f t="shared" si="2024"/>
        <v>DG$17</v>
      </c>
      <c r="DH1280" s="199" t="str">
        <f t="shared" si="2024"/>
        <v>DH$17</v>
      </c>
      <c r="DI1280" s="199" t="str">
        <f t="shared" si="2024"/>
        <v>DI$17</v>
      </c>
      <c r="DJ1280" s="199" t="str">
        <f t="shared" si="2024"/>
        <v>DJ$17</v>
      </c>
      <c r="DK1280" s="199" t="str">
        <f t="shared" si="2024"/>
        <v>DK$17</v>
      </c>
      <c r="DL1280" s="199" t="str">
        <f t="shared" si="2024"/>
        <v>DL$17</v>
      </c>
    </row>
    <row r="1281" spans="1:116" x14ac:dyDescent="0.4">
      <c r="A1281" s="174"/>
      <c r="E1281" s="8"/>
      <c r="G1281" s="175" t="s">
        <v>491</v>
      </c>
      <c r="H1281" s="200"/>
      <c r="I1281" s="201"/>
      <c r="J1281" s="201"/>
      <c r="K1281" s="202"/>
      <c r="L1281" s="202"/>
      <c r="M1281" s="202"/>
      <c r="N1281" s="202"/>
      <c r="O1281" s="202"/>
      <c r="P1281" s="202"/>
      <c r="R1281" s="202"/>
      <c r="S1281" s="190"/>
      <c r="T1281" s="190"/>
      <c r="U1281" s="190"/>
      <c r="V1281" s="190"/>
      <c r="W1281" s="190"/>
      <c r="X1281" s="190"/>
      <c r="Y1281" s="190"/>
      <c r="Z1281" s="190"/>
      <c r="AA1281" s="190"/>
      <c r="AB1281" s="190"/>
      <c r="AC1281" s="190"/>
      <c r="AD1281" s="190"/>
      <c r="AE1281" s="190"/>
      <c r="AF1281" s="190"/>
      <c r="AG1281" s="190"/>
      <c r="AH1281" s="190"/>
      <c r="AI1281" s="190"/>
      <c r="AJ1281" s="190"/>
      <c r="AK1281" s="190"/>
      <c r="AL1281" s="190"/>
      <c r="AM1281" s="190"/>
      <c r="AN1281" s="190"/>
      <c r="AO1281" s="190"/>
      <c r="AP1281" s="190"/>
      <c r="AQ1281" s="190"/>
      <c r="AR1281" s="190"/>
      <c r="AS1281" s="190"/>
      <c r="AT1281" s="190"/>
      <c r="AU1281" s="190"/>
      <c r="AV1281" s="190"/>
      <c r="AW1281" s="190"/>
      <c r="AX1281" s="190"/>
      <c r="AY1281" s="190"/>
      <c r="AZ1281" s="190"/>
      <c r="BA1281" s="190"/>
      <c r="BB1281" s="190"/>
      <c r="BC1281" s="190"/>
      <c r="BD1281" s="190"/>
      <c r="BE1281" s="190"/>
      <c r="BF1281" s="190"/>
      <c r="BG1281" s="190"/>
      <c r="BH1281" s="190"/>
      <c r="BI1281" s="190"/>
      <c r="BJ1281" s="190"/>
      <c r="BK1281" s="190"/>
      <c r="BL1281" s="190"/>
      <c r="BM1281" s="190"/>
      <c r="BN1281" s="190"/>
      <c r="BO1281" s="190"/>
      <c r="BP1281" s="190"/>
      <c r="BQ1281" s="190"/>
      <c r="BR1281" s="190"/>
      <c r="BS1281" s="190"/>
      <c r="BT1281" s="190"/>
      <c r="BU1281" s="190"/>
      <c r="BV1281" s="190"/>
      <c r="BW1281" s="190"/>
      <c r="BX1281" s="190"/>
      <c r="BY1281" s="190"/>
      <c r="BZ1281" s="190"/>
      <c r="CA1281" s="190"/>
      <c r="CB1281" s="190"/>
      <c r="CC1281" s="190"/>
      <c r="CD1281" s="190"/>
      <c r="CE1281" s="190"/>
      <c r="CF1281" s="190"/>
      <c r="CG1281" s="190"/>
      <c r="CH1281" s="190"/>
      <c r="CI1281" s="190"/>
      <c r="CJ1281" s="190"/>
      <c r="CK1281" s="190"/>
      <c r="CL1281" s="190"/>
      <c r="CN1281" s="201"/>
      <c r="CO1281" s="190"/>
      <c r="CP1281" s="190"/>
      <c r="CQ1281" s="190"/>
      <c r="CR1281" s="190"/>
      <c r="CS1281" s="190"/>
      <c r="CT1281" s="190"/>
      <c r="CU1281" s="190"/>
      <c r="CV1281" s="190"/>
      <c r="CW1281" s="190"/>
      <c r="CX1281" s="190"/>
      <c r="CY1281" s="190"/>
      <c r="CZ1281" s="190"/>
      <c r="DA1281" s="190"/>
      <c r="DB1281" s="190"/>
      <c r="DC1281" s="190"/>
      <c r="DD1281" s="190"/>
      <c r="DE1281" s="190"/>
      <c r="DF1281" s="190"/>
      <c r="DG1281" s="190"/>
      <c r="DH1281" s="190"/>
      <c r="DI1281" s="190"/>
      <c r="DJ1281" s="190"/>
      <c r="DK1281" s="190"/>
      <c r="DL1281" s="190"/>
    </row>
    <row r="1282" spans="1:116" x14ac:dyDescent="0.4">
      <c r="A1282" s="174"/>
      <c r="E1282" s="8"/>
      <c r="G1282" s="175" t="s">
        <v>505</v>
      </c>
      <c r="H1282" s="200"/>
      <c r="I1282" s="201"/>
      <c r="J1282" s="201"/>
      <c r="K1282" s="202"/>
      <c r="L1282" s="202"/>
      <c r="M1282" s="202"/>
      <c r="N1282" s="202"/>
      <c r="O1282" s="202"/>
      <c r="P1282" s="202"/>
      <c r="R1282" s="202"/>
      <c r="S1282" s="190"/>
      <c r="T1282" s="190"/>
      <c r="U1282" s="190"/>
      <c r="V1282" s="190"/>
      <c r="W1282" s="190"/>
      <c r="X1282" s="190"/>
      <c r="Y1282" s="190"/>
      <c r="Z1282" s="190"/>
      <c r="AA1282" s="190"/>
      <c r="AB1282" s="190"/>
      <c r="AC1282" s="190"/>
      <c r="AD1282" s="190"/>
      <c r="AE1282" s="190"/>
      <c r="AF1282" s="190"/>
      <c r="AG1282" s="190"/>
      <c r="AH1282" s="190"/>
      <c r="AI1282" s="190"/>
      <c r="AJ1282" s="190"/>
      <c r="AK1282" s="190"/>
      <c r="AL1282" s="190"/>
      <c r="AM1282" s="190"/>
      <c r="AN1282" s="190"/>
      <c r="AO1282" s="190"/>
      <c r="AP1282" s="190"/>
      <c r="AQ1282" s="190"/>
      <c r="AR1282" s="190"/>
      <c r="AS1282" s="190"/>
      <c r="AT1282" s="190"/>
      <c r="AU1282" s="190"/>
      <c r="AV1282" s="190"/>
      <c r="AW1282" s="190"/>
      <c r="AX1282" s="190"/>
      <c r="AY1282" s="190"/>
      <c r="AZ1282" s="190"/>
      <c r="BA1282" s="190"/>
      <c r="BB1282" s="190"/>
      <c r="BC1282" s="190"/>
      <c r="BD1282" s="190"/>
      <c r="BE1282" s="190"/>
      <c r="BF1282" s="190"/>
      <c r="BG1282" s="190"/>
      <c r="BH1282" s="190"/>
      <c r="BI1282" s="190"/>
      <c r="BJ1282" s="190"/>
      <c r="BK1282" s="190"/>
      <c r="BL1282" s="190"/>
      <c r="BM1282" s="190"/>
      <c r="BN1282" s="190"/>
      <c r="BO1282" s="190"/>
      <c r="BP1282" s="190"/>
      <c r="BQ1282" s="190"/>
      <c r="BR1282" s="190"/>
      <c r="BS1282" s="190"/>
      <c r="BT1282" s="190"/>
      <c r="BU1282" s="190"/>
      <c r="BV1282" s="190"/>
      <c r="BW1282" s="190"/>
      <c r="BX1282" s="190"/>
      <c r="BY1282" s="190"/>
      <c r="BZ1282" s="190"/>
      <c r="CA1282" s="190"/>
      <c r="CB1282" s="190"/>
      <c r="CC1282" s="190"/>
      <c r="CD1282" s="190"/>
      <c r="CE1282" s="190"/>
      <c r="CF1282" s="190"/>
      <c r="CG1282" s="190"/>
      <c r="CH1282" s="190"/>
      <c r="CI1282" s="190"/>
      <c r="CJ1282" s="190"/>
      <c r="CK1282" s="190"/>
      <c r="CL1282" s="190"/>
      <c r="CN1282" s="201"/>
      <c r="CO1282" s="190"/>
      <c r="CP1282" s="190"/>
      <c r="CQ1282" s="190"/>
      <c r="CR1282" s="190"/>
      <c r="CS1282" s="190"/>
      <c r="CT1282" s="190"/>
      <c r="CU1282" s="190"/>
      <c r="CV1282" s="190"/>
      <c r="CW1282" s="190"/>
      <c r="CX1282" s="190"/>
      <c r="CY1282" s="190"/>
      <c r="CZ1282" s="190"/>
      <c r="DA1282" s="190"/>
      <c r="DB1282" s="190"/>
      <c r="DC1282" s="190"/>
      <c r="DD1282" s="190"/>
      <c r="DE1282" s="190"/>
      <c r="DF1282" s="190"/>
      <c r="DG1282" s="190"/>
      <c r="DH1282" s="190"/>
      <c r="DI1282" s="190"/>
      <c r="DJ1282" s="190"/>
      <c r="DK1282" s="190"/>
      <c r="DL1282" s="190"/>
    </row>
    <row r="1283" spans="1:116" x14ac:dyDescent="0.4">
      <c r="A1283" s="174"/>
      <c r="E1283" s="8"/>
      <c r="G1283" s="175" t="s">
        <v>463</v>
      </c>
      <c r="H1283" s="200"/>
      <c r="I1283" s="201"/>
      <c r="J1283" s="201"/>
      <c r="K1283" s="202"/>
      <c r="L1283" s="202"/>
      <c r="M1283" s="202"/>
      <c r="N1283" s="202"/>
      <c r="O1283" s="202"/>
      <c r="P1283" s="202"/>
      <c r="R1283" s="202"/>
      <c r="S1283" s="190" t="str">
        <f t="shared" ref="S1283:AX1283" si="2025">S$22</f>
        <v>S$18</v>
      </c>
      <c r="T1283" s="190" t="str">
        <f t="shared" si="2025"/>
        <v>T$18</v>
      </c>
      <c r="U1283" s="190" t="str">
        <f t="shared" si="2025"/>
        <v>U$18</v>
      </c>
      <c r="V1283" s="190" t="str">
        <f t="shared" si="2025"/>
        <v>V$18</v>
      </c>
      <c r="W1283" s="190" t="str">
        <f t="shared" si="2025"/>
        <v>W$18</v>
      </c>
      <c r="X1283" s="190" t="str">
        <f t="shared" si="2025"/>
        <v>X$18</v>
      </c>
      <c r="Y1283" s="190" t="str">
        <f t="shared" si="2025"/>
        <v>Y$18</v>
      </c>
      <c r="Z1283" s="190" t="str">
        <f t="shared" si="2025"/>
        <v>Z$18</v>
      </c>
      <c r="AA1283" s="190" t="str">
        <f t="shared" si="2025"/>
        <v>AA$18</v>
      </c>
      <c r="AB1283" s="190" t="str">
        <f t="shared" si="2025"/>
        <v>AB$18</v>
      </c>
      <c r="AC1283" s="190" t="str">
        <f t="shared" si="2025"/>
        <v>AC$18</v>
      </c>
      <c r="AD1283" s="190" t="str">
        <f t="shared" si="2025"/>
        <v>AD$18</v>
      </c>
      <c r="AE1283" s="190" t="str">
        <f t="shared" si="2025"/>
        <v>AE$18</v>
      </c>
      <c r="AF1283" s="190" t="str">
        <f t="shared" si="2025"/>
        <v>AF$18</v>
      </c>
      <c r="AG1283" s="190" t="str">
        <f t="shared" si="2025"/>
        <v>AG$18</v>
      </c>
      <c r="AH1283" s="190" t="str">
        <f t="shared" si="2025"/>
        <v>AH$18</v>
      </c>
      <c r="AI1283" s="190" t="str">
        <f t="shared" si="2025"/>
        <v>AI$18</v>
      </c>
      <c r="AJ1283" s="190" t="str">
        <f t="shared" si="2025"/>
        <v>AJ$18</v>
      </c>
      <c r="AK1283" s="190" t="str">
        <f t="shared" si="2025"/>
        <v>AK$18</v>
      </c>
      <c r="AL1283" s="190" t="str">
        <f t="shared" si="2025"/>
        <v>AL$18</v>
      </c>
      <c r="AM1283" s="190" t="str">
        <f t="shared" si="2025"/>
        <v>AM$18</v>
      </c>
      <c r="AN1283" s="190" t="str">
        <f t="shared" si="2025"/>
        <v>AN$18</v>
      </c>
      <c r="AO1283" s="190" t="str">
        <f t="shared" si="2025"/>
        <v>AO$18</v>
      </c>
      <c r="AP1283" s="190" t="str">
        <f t="shared" si="2025"/>
        <v>AP$18</v>
      </c>
      <c r="AQ1283" s="190" t="str">
        <f t="shared" si="2025"/>
        <v>AQ$18</v>
      </c>
      <c r="AR1283" s="190" t="str">
        <f t="shared" si="2025"/>
        <v>AR$18</v>
      </c>
      <c r="AS1283" s="190" t="str">
        <f t="shared" si="2025"/>
        <v>AS$18</v>
      </c>
      <c r="AT1283" s="190" t="str">
        <f t="shared" si="2025"/>
        <v>AT$18</v>
      </c>
      <c r="AU1283" s="190" t="str">
        <f t="shared" si="2025"/>
        <v>AU$18</v>
      </c>
      <c r="AV1283" s="190" t="str">
        <f t="shared" si="2025"/>
        <v>AV$18</v>
      </c>
      <c r="AW1283" s="190" t="str">
        <f t="shared" si="2025"/>
        <v>AW$18</v>
      </c>
      <c r="AX1283" s="190" t="str">
        <f t="shared" si="2025"/>
        <v>AX$18</v>
      </c>
      <c r="AY1283" s="190" t="str">
        <f t="shared" ref="AY1283:CD1283" si="2026">AY$22</f>
        <v>AY$18</v>
      </c>
      <c r="AZ1283" s="190" t="str">
        <f t="shared" si="2026"/>
        <v>AZ$18</v>
      </c>
      <c r="BA1283" s="190" t="str">
        <f t="shared" si="2026"/>
        <v>BA$18</v>
      </c>
      <c r="BB1283" s="190" t="str">
        <f t="shared" si="2026"/>
        <v>BB$18</v>
      </c>
      <c r="BC1283" s="190" t="str">
        <f t="shared" si="2026"/>
        <v>BC$18</v>
      </c>
      <c r="BD1283" s="190" t="str">
        <f t="shared" si="2026"/>
        <v>BD$18</v>
      </c>
      <c r="BE1283" s="190" t="str">
        <f t="shared" si="2026"/>
        <v>BE$18</v>
      </c>
      <c r="BF1283" s="190" t="str">
        <f t="shared" si="2026"/>
        <v>BF$18</v>
      </c>
      <c r="BG1283" s="190" t="str">
        <f t="shared" si="2026"/>
        <v>BG$18</v>
      </c>
      <c r="BH1283" s="190" t="str">
        <f t="shared" si="2026"/>
        <v>BH$18</v>
      </c>
      <c r="BI1283" s="190" t="str">
        <f t="shared" si="2026"/>
        <v>BI$18</v>
      </c>
      <c r="BJ1283" s="190" t="str">
        <f t="shared" si="2026"/>
        <v>BJ$18</v>
      </c>
      <c r="BK1283" s="190" t="str">
        <f t="shared" si="2026"/>
        <v>BK$18</v>
      </c>
      <c r="BL1283" s="190" t="str">
        <f t="shared" si="2026"/>
        <v>BL$18</v>
      </c>
      <c r="BM1283" s="190" t="str">
        <f t="shared" si="2026"/>
        <v>BM$18</v>
      </c>
      <c r="BN1283" s="190" t="str">
        <f t="shared" si="2026"/>
        <v>BN$18</v>
      </c>
      <c r="BO1283" s="190" t="str">
        <f t="shared" si="2026"/>
        <v>BO$18</v>
      </c>
      <c r="BP1283" s="190" t="str">
        <f t="shared" si="2026"/>
        <v>BP$18</v>
      </c>
      <c r="BQ1283" s="190" t="str">
        <f t="shared" si="2026"/>
        <v>BQ$18</v>
      </c>
      <c r="BR1283" s="190" t="str">
        <f t="shared" si="2026"/>
        <v>BR$18</v>
      </c>
      <c r="BS1283" s="190" t="str">
        <f t="shared" si="2026"/>
        <v>BS$18</v>
      </c>
      <c r="BT1283" s="190" t="str">
        <f t="shared" si="2026"/>
        <v>BT$18</v>
      </c>
      <c r="BU1283" s="190" t="str">
        <f t="shared" si="2026"/>
        <v>BU$18</v>
      </c>
      <c r="BV1283" s="190" t="str">
        <f t="shared" si="2026"/>
        <v>BV$18</v>
      </c>
      <c r="BW1283" s="190" t="str">
        <f t="shared" si="2026"/>
        <v>BW$18</v>
      </c>
      <c r="BX1283" s="190" t="str">
        <f t="shared" si="2026"/>
        <v>BX$18</v>
      </c>
      <c r="BY1283" s="190" t="str">
        <f t="shared" si="2026"/>
        <v>BY$18</v>
      </c>
      <c r="BZ1283" s="190" t="str">
        <f t="shared" si="2026"/>
        <v>BZ$18</v>
      </c>
      <c r="CA1283" s="190" t="str">
        <f t="shared" si="2026"/>
        <v>CA$18</v>
      </c>
      <c r="CB1283" s="190" t="str">
        <f t="shared" si="2026"/>
        <v>CB$18</v>
      </c>
      <c r="CC1283" s="190" t="str">
        <f t="shared" si="2026"/>
        <v>CC$18</v>
      </c>
      <c r="CD1283" s="190" t="str">
        <f t="shared" si="2026"/>
        <v>CD$18</v>
      </c>
      <c r="CE1283" s="190" t="str">
        <f t="shared" ref="CE1283:CL1283" si="2027">CE$22</f>
        <v>CE$18</v>
      </c>
      <c r="CF1283" s="190" t="str">
        <f t="shared" si="2027"/>
        <v>CF$18</v>
      </c>
      <c r="CG1283" s="190" t="str">
        <f t="shared" si="2027"/>
        <v>CG$18</v>
      </c>
      <c r="CH1283" s="190" t="str">
        <f t="shared" si="2027"/>
        <v>CH$18</v>
      </c>
      <c r="CI1283" s="190" t="str">
        <f t="shared" si="2027"/>
        <v>CI$18</v>
      </c>
      <c r="CJ1283" s="190" t="str">
        <f t="shared" si="2027"/>
        <v>CJ$18</v>
      </c>
      <c r="CK1283" s="190" t="str">
        <f t="shared" si="2027"/>
        <v>CK$18</v>
      </c>
      <c r="CL1283" s="190" t="str">
        <f t="shared" si="2027"/>
        <v>CL$18</v>
      </c>
      <c r="CN1283" s="201"/>
      <c r="CO1283" s="190" t="str">
        <f t="shared" ref="CO1283:DL1283" si="2028">CO$22</f>
        <v>CO$18</v>
      </c>
      <c r="CP1283" s="190" t="str">
        <f t="shared" si="2028"/>
        <v>CP$18</v>
      </c>
      <c r="CQ1283" s="190" t="str">
        <f t="shared" si="2028"/>
        <v>CQ$18</v>
      </c>
      <c r="CR1283" s="190" t="str">
        <f t="shared" si="2028"/>
        <v>CR$18</v>
      </c>
      <c r="CS1283" s="190" t="str">
        <f t="shared" si="2028"/>
        <v>CS$18</v>
      </c>
      <c r="CT1283" s="190" t="str">
        <f t="shared" si="2028"/>
        <v>CT$18</v>
      </c>
      <c r="CU1283" s="190" t="str">
        <f t="shared" si="2028"/>
        <v>CU$18</v>
      </c>
      <c r="CV1283" s="190" t="str">
        <f t="shared" si="2028"/>
        <v>CV$18</v>
      </c>
      <c r="CW1283" s="190" t="str">
        <f t="shared" si="2028"/>
        <v>CW$18</v>
      </c>
      <c r="CX1283" s="190" t="str">
        <f t="shared" si="2028"/>
        <v>CX$18</v>
      </c>
      <c r="CY1283" s="190" t="str">
        <f t="shared" si="2028"/>
        <v>CY$18</v>
      </c>
      <c r="CZ1283" s="190" t="str">
        <f t="shared" si="2028"/>
        <v>CZ$18</v>
      </c>
      <c r="DA1283" s="190" t="str">
        <f t="shared" si="2028"/>
        <v>DA$18</v>
      </c>
      <c r="DB1283" s="190" t="str">
        <f t="shared" si="2028"/>
        <v>DB$18</v>
      </c>
      <c r="DC1283" s="190" t="str">
        <f t="shared" si="2028"/>
        <v>DC$18</v>
      </c>
      <c r="DD1283" s="190" t="str">
        <f t="shared" si="2028"/>
        <v>DD$18</v>
      </c>
      <c r="DE1283" s="190" t="str">
        <f t="shared" si="2028"/>
        <v>DE$18</v>
      </c>
      <c r="DF1283" s="190" t="str">
        <f t="shared" si="2028"/>
        <v>DF$18</v>
      </c>
      <c r="DG1283" s="190" t="str">
        <f t="shared" si="2028"/>
        <v>DG$18</v>
      </c>
      <c r="DH1283" s="190" t="str">
        <f t="shared" si="2028"/>
        <v>DH$18</v>
      </c>
      <c r="DI1283" s="190" t="str">
        <f t="shared" si="2028"/>
        <v>DI$18</v>
      </c>
      <c r="DJ1283" s="190" t="str">
        <f t="shared" si="2028"/>
        <v>DJ$18</v>
      </c>
      <c r="DK1283" s="190" t="str">
        <f t="shared" si="2028"/>
        <v>DK$18</v>
      </c>
      <c r="DL1283" s="190" t="str">
        <f t="shared" si="2028"/>
        <v>DL$18</v>
      </c>
    </row>
    <row r="1284" spans="1:116" x14ac:dyDescent="0.4">
      <c r="A1284" s="174"/>
      <c r="E1284" s="8"/>
      <c r="G1284" s="175" t="s">
        <v>464</v>
      </c>
      <c r="H1284" s="200"/>
      <c r="I1284" s="201"/>
      <c r="J1284" s="201"/>
      <c r="K1284" s="202"/>
      <c r="L1284" s="202"/>
      <c r="M1284" s="202"/>
      <c r="N1284" s="202"/>
      <c r="O1284" s="202"/>
      <c r="P1284" s="202"/>
      <c r="R1284" s="202"/>
      <c r="S1284" s="190" t="str">
        <f t="shared" ref="S1284:AX1284" si="2029">S$23</f>
        <v>S$19</v>
      </c>
      <c r="T1284" s="190" t="str">
        <f t="shared" si="2029"/>
        <v>T$19</v>
      </c>
      <c r="U1284" s="190" t="str">
        <f t="shared" si="2029"/>
        <v>U$19</v>
      </c>
      <c r="V1284" s="190" t="str">
        <f t="shared" si="2029"/>
        <v>V$19</v>
      </c>
      <c r="W1284" s="190" t="str">
        <f t="shared" si="2029"/>
        <v>W$19</v>
      </c>
      <c r="X1284" s="190" t="str">
        <f t="shared" si="2029"/>
        <v>X$19</v>
      </c>
      <c r="Y1284" s="190" t="str">
        <f t="shared" si="2029"/>
        <v>Y$19</v>
      </c>
      <c r="Z1284" s="190" t="str">
        <f t="shared" si="2029"/>
        <v>Z$19</v>
      </c>
      <c r="AA1284" s="190" t="str">
        <f t="shared" si="2029"/>
        <v>AA$19</v>
      </c>
      <c r="AB1284" s="190" t="str">
        <f t="shared" si="2029"/>
        <v>AB$19</v>
      </c>
      <c r="AC1284" s="190" t="str">
        <f t="shared" si="2029"/>
        <v>AC$19</v>
      </c>
      <c r="AD1284" s="190" t="str">
        <f t="shared" si="2029"/>
        <v>AD$19</v>
      </c>
      <c r="AE1284" s="190" t="str">
        <f t="shared" si="2029"/>
        <v>AE$19</v>
      </c>
      <c r="AF1284" s="190" t="str">
        <f t="shared" si="2029"/>
        <v>AF$19</v>
      </c>
      <c r="AG1284" s="190" t="str">
        <f t="shared" si="2029"/>
        <v>AG$19</v>
      </c>
      <c r="AH1284" s="190" t="str">
        <f t="shared" si="2029"/>
        <v>AH$19</v>
      </c>
      <c r="AI1284" s="190" t="str">
        <f t="shared" si="2029"/>
        <v>AI$19</v>
      </c>
      <c r="AJ1284" s="190" t="str">
        <f t="shared" si="2029"/>
        <v>AJ$19</v>
      </c>
      <c r="AK1284" s="190" t="str">
        <f t="shared" si="2029"/>
        <v>AK$19</v>
      </c>
      <c r="AL1284" s="190" t="str">
        <f t="shared" si="2029"/>
        <v>AL$19</v>
      </c>
      <c r="AM1284" s="190" t="str">
        <f t="shared" si="2029"/>
        <v>AM$19</v>
      </c>
      <c r="AN1284" s="190" t="str">
        <f t="shared" si="2029"/>
        <v>AN$19</v>
      </c>
      <c r="AO1284" s="190" t="str">
        <f t="shared" si="2029"/>
        <v>AO$19</v>
      </c>
      <c r="AP1284" s="190" t="str">
        <f t="shared" si="2029"/>
        <v>AP$19</v>
      </c>
      <c r="AQ1284" s="190" t="str">
        <f t="shared" si="2029"/>
        <v>AQ$19</v>
      </c>
      <c r="AR1284" s="190" t="str">
        <f t="shared" si="2029"/>
        <v>AR$19</v>
      </c>
      <c r="AS1284" s="190" t="str">
        <f t="shared" si="2029"/>
        <v>AS$19</v>
      </c>
      <c r="AT1284" s="190" t="str">
        <f t="shared" si="2029"/>
        <v>AT$19</v>
      </c>
      <c r="AU1284" s="190" t="str">
        <f t="shared" si="2029"/>
        <v>AU$19</v>
      </c>
      <c r="AV1284" s="190" t="str">
        <f t="shared" si="2029"/>
        <v>AV$19</v>
      </c>
      <c r="AW1284" s="190" t="str">
        <f t="shared" si="2029"/>
        <v>AW$19</v>
      </c>
      <c r="AX1284" s="190" t="str">
        <f t="shared" si="2029"/>
        <v>AX$19</v>
      </c>
      <c r="AY1284" s="190" t="str">
        <f t="shared" ref="AY1284:CD1284" si="2030">AY$23</f>
        <v>AY$19</v>
      </c>
      <c r="AZ1284" s="190" t="str">
        <f t="shared" si="2030"/>
        <v>AZ$19</v>
      </c>
      <c r="BA1284" s="190" t="str">
        <f t="shared" si="2030"/>
        <v>BA$19</v>
      </c>
      <c r="BB1284" s="190" t="str">
        <f t="shared" si="2030"/>
        <v>BB$19</v>
      </c>
      <c r="BC1284" s="190" t="str">
        <f t="shared" si="2030"/>
        <v>BC$19</v>
      </c>
      <c r="BD1284" s="190" t="str">
        <f t="shared" si="2030"/>
        <v>BD$19</v>
      </c>
      <c r="BE1284" s="190" t="str">
        <f t="shared" si="2030"/>
        <v>BE$19</v>
      </c>
      <c r="BF1284" s="190" t="str">
        <f t="shared" si="2030"/>
        <v>BF$19</v>
      </c>
      <c r="BG1284" s="190" t="str">
        <f t="shared" si="2030"/>
        <v>BG$19</v>
      </c>
      <c r="BH1284" s="190" t="str">
        <f t="shared" si="2030"/>
        <v>BH$19</v>
      </c>
      <c r="BI1284" s="190" t="str">
        <f t="shared" si="2030"/>
        <v>BI$19</v>
      </c>
      <c r="BJ1284" s="190" t="str">
        <f t="shared" si="2030"/>
        <v>BJ$19</v>
      </c>
      <c r="BK1284" s="190" t="str">
        <f t="shared" si="2030"/>
        <v>BK$19</v>
      </c>
      <c r="BL1284" s="190" t="str">
        <f t="shared" si="2030"/>
        <v>BL$19</v>
      </c>
      <c r="BM1284" s="190" t="str">
        <f t="shared" si="2030"/>
        <v>BM$19</v>
      </c>
      <c r="BN1284" s="190" t="str">
        <f t="shared" si="2030"/>
        <v>BN$19</v>
      </c>
      <c r="BO1284" s="190" t="str">
        <f t="shared" si="2030"/>
        <v>BO$19</v>
      </c>
      <c r="BP1284" s="190" t="str">
        <f t="shared" si="2030"/>
        <v>BP$19</v>
      </c>
      <c r="BQ1284" s="190" t="str">
        <f t="shared" si="2030"/>
        <v>BQ$19</v>
      </c>
      <c r="BR1284" s="190" t="str">
        <f t="shared" si="2030"/>
        <v>BR$19</v>
      </c>
      <c r="BS1284" s="190" t="str">
        <f t="shared" si="2030"/>
        <v>BS$19</v>
      </c>
      <c r="BT1284" s="190" t="str">
        <f t="shared" si="2030"/>
        <v>BT$19</v>
      </c>
      <c r="BU1284" s="190" t="str">
        <f t="shared" si="2030"/>
        <v>BU$19</v>
      </c>
      <c r="BV1284" s="190" t="str">
        <f t="shared" si="2030"/>
        <v>BV$19</v>
      </c>
      <c r="BW1284" s="190" t="str">
        <f t="shared" si="2030"/>
        <v>BW$19</v>
      </c>
      <c r="BX1284" s="190" t="str">
        <f t="shared" si="2030"/>
        <v>BX$19</v>
      </c>
      <c r="BY1284" s="190" t="str">
        <f t="shared" si="2030"/>
        <v>BY$19</v>
      </c>
      <c r="BZ1284" s="190" t="str">
        <f t="shared" si="2030"/>
        <v>BZ$19</v>
      </c>
      <c r="CA1284" s="190" t="str">
        <f t="shared" si="2030"/>
        <v>CA$19</v>
      </c>
      <c r="CB1284" s="190" t="str">
        <f t="shared" si="2030"/>
        <v>CB$19</v>
      </c>
      <c r="CC1284" s="190" t="str">
        <f t="shared" si="2030"/>
        <v>CC$19</v>
      </c>
      <c r="CD1284" s="190" t="str">
        <f t="shared" si="2030"/>
        <v>CD$19</v>
      </c>
      <c r="CE1284" s="190" t="str">
        <f t="shared" ref="CE1284:CL1284" si="2031">CE$23</f>
        <v>CE$19</v>
      </c>
      <c r="CF1284" s="190" t="str">
        <f t="shared" si="2031"/>
        <v>CF$19</v>
      </c>
      <c r="CG1284" s="190" t="str">
        <f t="shared" si="2031"/>
        <v>CG$19</v>
      </c>
      <c r="CH1284" s="190" t="str">
        <f t="shared" si="2031"/>
        <v>CH$19</v>
      </c>
      <c r="CI1284" s="190" t="str">
        <f t="shared" si="2031"/>
        <v>CI$19</v>
      </c>
      <c r="CJ1284" s="190" t="str">
        <f t="shared" si="2031"/>
        <v>CJ$19</v>
      </c>
      <c r="CK1284" s="190" t="str">
        <f t="shared" si="2031"/>
        <v>CK$19</v>
      </c>
      <c r="CL1284" s="190" t="str">
        <f t="shared" si="2031"/>
        <v>CL$19</v>
      </c>
      <c r="CN1284" s="201"/>
      <c r="CO1284" s="190" t="str">
        <f t="shared" ref="CO1284:DL1284" si="2032">CO$23</f>
        <v>CO$19</v>
      </c>
      <c r="CP1284" s="190" t="str">
        <f t="shared" si="2032"/>
        <v>CP$19</v>
      </c>
      <c r="CQ1284" s="190" t="str">
        <f t="shared" si="2032"/>
        <v>CQ$19</v>
      </c>
      <c r="CR1284" s="190" t="str">
        <f t="shared" si="2032"/>
        <v>CR$19</v>
      </c>
      <c r="CS1284" s="190" t="str">
        <f t="shared" si="2032"/>
        <v>CS$19</v>
      </c>
      <c r="CT1284" s="190" t="str">
        <f t="shared" si="2032"/>
        <v>CT$19</v>
      </c>
      <c r="CU1284" s="190" t="str">
        <f t="shared" si="2032"/>
        <v>CU$19</v>
      </c>
      <c r="CV1284" s="190" t="str">
        <f t="shared" si="2032"/>
        <v>CV$19</v>
      </c>
      <c r="CW1284" s="190" t="str">
        <f t="shared" si="2032"/>
        <v>CW$19</v>
      </c>
      <c r="CX1284" s="190" t="str">
        <f t="shared" si="2032"/>
        <v>CX$19</v>
      </c>
      <c r="CY1284" s="190" t="str">
        <f t="shared" si="2032"/>
        <v>CY$19</v>
      </c>
      <c r="CZ1284" s="190" t="str">
        <f t="shared" si="2032"/>
        <v>CZ$19</v>
      </c>
      <c r="DA1284" s="190" t="str">
        <f t="shared" si="2032"/>
        <v>DA$19</v>
      </c>
      <c r="DB1284" s="190" t="str">
        <f t="shared" si="2032"/>
        <v>DB$19</v>
      </c>
      <c r="DC1284" s="190" t="str">
        <f t="shared" si="2032"/>
        <v>DC$19</v>
      </c>
      <c r="DD1284" s="190" t="str">
        <f t="shared" si="2032"/>
        <v>DD$19</v>
      </c>
      <c r="DE1284" s="190" t="str">
        <f t="shared" si="2032"/>
        <v>DE$19</v>
      </c>
      <c r="DF1284" s="190" t="str">
        <f t="shared" si="2032"/>
        <v>DF$19</v>
      </c>
      <c r="DG1284" s="190" t="str">
        <f t="shared" si="2032"/>
        <v>DG$19</v>
      </c>
      <c r="DH1284" s="190" t="str">
        <f t="shared" si="2032"/>
        <v>DH$19</v>
      </c>
      <c r="DI1284" s="190" t="str">
        <f t="shared" si="2032"/>
        <v>DI$19</v>
      </c>
      <c r="DJ1284" s="190" t="str">
        <f t="shared" si="2032"/>
        <v>DJ$19</v>
      </c>
      <c r="DK1284" s="190" t="str">
        <f t="shared" si="2032"/>
        <v>DK$19</v>
      </c>
      <c r="DL1284" s="190" t="str">
        <f t="shared" si="2032"/>
        <v>DL$19</v>
      </c>
    </row>
    <row r="1285" spans="1:116" x14ac:dyDescent="0.4">
      <c r="A1285" s="31" t="s">
        <v>218</v>
      </c>
      <c r="B1285" s="31" t="s">
        <v>243</v>
      </c>
      <c r="C1285" s="31"/>
      <c r="D1285" t="s">
        <v>867</v>
      </c>
      <c r="E1285" s="8" t="str">
        <f t="shared" ref="E1285:E1308" si="2033">ROW()&amp;" "&amp;D1285</f>
        <v>1285 DTERMY-S</v>
      </c>
      <c r="F1285" t="s">
        <v>350</v>
      </c>
      <c r="G1285" s="70" t="s">
        <v>297</v>
      </c>
      <c r="H1285" s="48"/>
      <c r="I1285" s="297"/>
      <c r="J1285" s="297"/>
      <c r="K1285" s="48"/>
      <c r="L1285" s="48"/>
      <c r="M1285" s="48"/>
      <c r="N1285" s="48"/>
      <c r="O1285" s="48"/>
      <c r="P1285" s="48"/>
      <c r="R1285" s="70"/>
      <c r="S1285" s="298"/>
      <c r="T1285" s="298"/>
      <c r="U1285" s="298"/>
      <c r="V1285" s="298"/>
      <c r="W1285" s="298"/>
      <c r="X1285" s="298"/>
      <c r="Y1285" s="298"/>
      <c r="Z1285" s="298"/>
      <c r="AA1285" s="298"/>
      <c r="AB1285" s="298"/>
      <c r="AC1285" s="298"/>
      <c r="AD1285" s="298"/>
      <c r="AE1285" s="298"/>
      <c r="AF1285" s="298"/>
      <c r="AG1285" s="298"/>
      <c r="AH1285" s="298"/>
      <c r="AI1285" s="298"/>
      <c r="AJ1285" s="298"/>
      <c r="AK1285" s="298"/>
      <c r="AL1285" s="298"/>
      <c r="AM1285" s="298"/>
      <c r="AN1285" s="298"/>
      <c r="AO1285" s="298"/>
      <c r="AP1285" s="298"/>
      <c r="AQ1285" s="298"/>
      <c r="AR1285" s="298"/>
      <c r="AS1285" s="298"/>
      <c r="AT1285" s="298"/>
      <c r="AU1285" s="298"/>
      <c r="AV1285" s="298"/>
      <c r="AW1285" s="298"/>
      <c r="AX1285" s="298"/>
      <c r="AY1285" s="298"/>
      <c r="AZ1285" s="298"/>
      <c r="BA1285" s="298"/>
      <c r="BB1285" s="298"/>
      <c r="BC1285" s="298"/>
      <c r="BD1285" s="298"/>
      <c r="BE1285" s="298"/>
      <c r="BF1285" s="298"/>
      <c r="BG1285" s="298"/>
      <c r="BH1285" s="298"/>
      <c r="BI1285" s="298"/>
      <c r="BJ1285" s="298"/>
      <c r="BK1285" s="298"/>
      <c r="BL1285" s="298"/>
      <c r="BM1285" s="298"/>
      <c r="BN1285" s="298"/>
      <c r="BO1285" s="298"/>
      <c r="BP1285" s="298"/>
      <c r="BQ1285" s="298"/>
      <c r="BR1285" s="298"/>
      <c r="BS1285" s="298"/>
      <c r="BT1285" s="298"/>
      <c r="BU1285" s="298"/>
      <c r="BV1285" s="298"/>
      <c r="BW1285" s="298"/>
      <c r="BX1285" s="298"/>
      <c r="BY1285" s="298"/>
      <c r="BZ1285" s="298"/>
      <c r="CA1285" s="298"/>
      <c r="CB1285" s="298"/>
      <c r="CC1285" s="298"/>
      <c r="CD1285" s="298"/>
      <c r="CE1285" s="298"/>
      <c r="CF1285" s="298"/>
      <c r="CG1285" s="298"/>
      <c r="CH1285" s="298"/>
      <c r="CI1285" s="298"/>
      <c r="CJ1285" s="298"/>
      <c r="CK1285" s="298"/>
      <c r="CL1285" s="298"/>
      <c r="CN1285" s="297"/>
      <c r="CO1285" s="298"/>
      <c r="CP1285" s="298"/>
      <c r="CQ1285" s="298"/>
      <c r="CR1285" s="298"/>
      <c r="CS1285" s="298"/>
      <c r="CT1285" s="298"/>
      <c r="CU1285" s="298"/>
      <c r="CV1285" s="298"/>
      <c r="CW1285" s="298"/>
      <c r="CX1285" s="298"/>
      <c r="CY1285" s="298"/>
      <c r="CZ1285" s="298"/>
      <c r="DA1285" s="298"/>
      <c r="DB1285" s="298"/>
      <c r="DC1285" s="298"/>
      <c r="DD1285" s="298"/>
      <c r="DE1285" s="298"/>
      <c r="DF1285" s="298"/>
      <c r="DG1285" s="298"/>
      <c r="DH1285" s="298"/>
      <c r="DI1285" s="298"/>
      <c r="DJ1285" s="298"/>
      <c r="DK1285" s="298"/>
      <c r="DL1285" s="298"/>
    </row>
    <row r="1286" spans="1:116" x14ac:dyDescent="0.4">
      <c r="B1286" t="str">
        <f>E1286</f>
        <v>1286 DTERMY-S</v>
      </c>
      <c r="D1286" t="s">
        <v>867</v>
      </c>
      <c r="E1286" t="str">
        <f t="shared" si="2033"/>
        <v>1286 DTERMY-S</v>
      </c>
      <c r="G1286" s="95" t="str">
        <f>"Assumptions - "&amp;G1285</f>
        <v>Assumptions - Rolling fixed term debt - multiple borrowings w/ annual control:</v>
      </c>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1:116" x14ac:dyDescent="0.4">
      <c r="A1287" s="31"/>
      <c r="B1287" t="str">
        <f>E1287</f>
        <v>1287 DTERMY-S</v>
      </c>
      <c r="D1287" t="s">
        <v>867</v>
      </c>
      <c r="E1287" t="str">
        <f t="shared" si="2033"/>
        <v>1287 DTERMY-S</v>
      </c>
      <c r="F1287" s="31"/>
      <c r="G1287" s="159" t="s">
        <v>287</v>
      </c>
      <c r="H1287" s="57">
        <v>4</v>
      </c>
      <c r="I1287" s="31"/>
      <c r="J1287" s="31"/>
      <c r="K1287" s="31"/>
      <c r="L1287" s="31"/>
      <c r="M1287" s="31"/>
      <c r="N1287" s="31"/>
      <c r="O1287" s="31"/>
      <c r="P1287" s="31"/>
      <c r="R1287" s="31"/>
      <c r="S1287" s="73"/>
      <c r="T1287" s="73"/>
      <c r="U1287" s="73"/>
      <c r="V1287" s="73"/>
      <c r="W1287" s="73"/>
      <c r="X1287" s="73"/>
      <c r="Y1287" s="73"/>
      <c r="Z1287" s="73"/>
      <c r="AA1287" s="73"/>
      <c r="AB1287" s="73"/>
      <c r="AC1287" s="73"/>
      <c r="AD1287" s="73"/>
      <c r="AE1287" s="73"/>
      <c r="AF1287" s="73"/>
      <c r="AG1287" s="73"/>
      <c r="AH1287" s="73"/>
      <c r="AI1287" s="73"/>
      <c r="AJ1287" s="73"/>
      <c r="AK1287" s="73"/>
      <c r="AL1287" s="73"/>
      <c r="AM1287" s="73"/>
      <c r="AN1287" s="73"/>
      <c r="AO1287" s="73"/>
      <c r="AP1287" s="73"/>
      <c r="AQ1287" s="73"/>
      <c r="AR1287" s="73"/>
      <c r="AS1287" s="73"/>
      <c r="AT1287" s="73"/>
      <c r="AU1287" s="73"/>
      <c r="AV1287" s="73"/>
      <c r="AW1287" s="73"/>
      <c r="AX1287" s="73"/>
      <c r="AY1287" s="73"/>
      <c r="AZ1287" s="73"/>
      <c r="BA1287" s="73"/>
      <c r="BB1287" s="73"/>
      <c r="BC1287" s="73"/>
      <c r="BD1287" s="73"/>
      <c r="BE1287" s="73"/>
      <c r="BF1287" s="73"/>
      <c r="BG1287" s="73"/>
      <c r="BH1287" s="73"/>
      <c r="BI1287" s="73"/>
      <c r="BJ1287" s="73"/>
      <c r="BK1287" s="73"/>
      <c r="BL1287" s="73"/>
      <c r="BM1287" s="73"/>
      <c r="BN1287" s="73"/>
      <c r="BO1287" s="73"/>
      <c r="BP1287" s="73"/>
      <c r="BQ1287" s="73"/>
      <c r="BR1287" s="73"/>
      <c r="BS1287" s="73"/>
      <c r="BT1287" s="73"/>
      <c r="BU1287" s="73"/>
      <c r="BV1287" s="73"/>
      <c r="BW1287" s="73"/>
      <c r="BX1287" s="73"/>
      <c r="BY1287" s="73"/>
      <c r="BZ1287" s="73"/>
      <c r="CA1287" s="73"/>
      <c r="CB1287" s="73"/>
      <c r="CC1287" s="73"/>
      <c r="CD1287" s="73"/>
      <c r="CE1287" s="73"/>
      <c r="CF1287" s="73"/>
      <c r="CG1287" s="73"/>
      <c r="CH1287" s="73"/>
      <c r="CI1287" s="73"/>
      <c r="CJ1287" s="73"/>
      <c r="CK1287" s="73"/>
      <c r="CL1287" s="73"/>
      <c r="CN1287" s="31"/>
      <c r="CO1287" s="73"/>
      <c r="CP1287" s="73"/>
      <c r="CQ1287" s="73"/>
      <c r="CR1287" s="73"/>
      <c r="CS1287" s="73"/>
      <c r="CT1287" s="73"/>
      <c r="CU1287" s="73"/>
      <c r="CV1287" s="73"/>
      <c r="CW1287" s="73"/>
      <c r="CX1287" s="73"/>
      <c r="CY1287" s="73"/>
      <c r="CZ1287" s="73"/>
      <c r="DA1287" s="73"/>
      <c r="DB1287" s="73"/>
      <c r="DC1287" s="73"/>
      <c r="DD1287" s="73"/>
      <c r="DE1287" s="73"/>
      <c r="DF1287" s="73"/>
      <c r="DG1287" s="73"/>
      <c r="DH1287" s="73"/>
      <c r="DI1287" s="73"/>
      <c r="DJ1287" s="73"/>
      <c r="DK1287" s="73"/>
      <c r="DL1287" s="73"/>
    </row>
    <row r="1288" spans="1:116" x14ac:dyDescent="0.4">
      <c r="A1288" s="31"/>
      <c r="B1288" t="str">
        <f>E1288</f>
        <v>1288 DTERMY-S</v>
      </c>
      <c r="D1288" t="s">
        <v>867</v>
      </c>
      <c r="E1288" t="str">
        <f t="shared" si="2033"/>
        <v>1288 DTERMY-S</v>
      </c>
      <c r="F1288" s="31"/>
      <c r="G1288" s="159" t="s">
        <v>294</v>
      </c>
      <c r="H1288" s="57">
        <v>3</v>
      </c>
      <c r="I1288" s="31"/>
      <c r="J1288" s="31"/>
      <c r="K1288" s="31"/>
      <c r="L1288" s="31"/>
      <c r="M1288" s="31"/>
      <c r="N1288" s="31"/>
      <c r="O1288" s="31"/>
      <c r="P1288" s="31"/>
      <c r="R1288" s="31"/>
      <c r="S1288" s="73"/>
      <c r="T1288" s="73"/>
      <c r="U1288" s="73"/>
      <c r="V1288" s="73"/>
      <c r="W1288" s="73"/>
      <c r="X1288" s="73"/>
      <c r="Y1288" s="73"/>
      <c r="Z1288" s="73"/>
      <c r="AA1288" s="73"/>
      <c r="AB1288" s="73"/>
      <c r="AC1288" s="73"/>
      <c r="AD1288" s="73"/>
      <c r="AE1288" s="73"/>
      <c r="AF1288" s="73"/>
      <c r="AG1288" s="73"/>
      <c r="AH1288" s="73"/>
      <c r="AI1288" s="73"/>
      <c r="AJ1288" s="73"/>
      <c r="AK1288" s="73"/>
      <c r="AL1288" s="73"/>
      <c r="AM1288" s="73"/>
      <c r="AN1288" s="73"/>
      <c r="AO1288" s="73"/>
      <c r="AP1288" s="73"/>
      <c r="AQ1288" s="73"/>
      <c r="AR1288" s="73"/>
      <c r="AS1288" s="73"/>
      <c r="AT1288" s="73"/>
      <c r="AU1288" s="73"/>
      <c r="AV1288" s="73"/>
      <c r="AW1288" s="73"/>
      <c r="AX1288" s="73"/>
      <c r="AY1288" s="73"/>
      <c r="AZ1288" s="73"/>
      <c r="BA1288" s="73"/>
      <c r="BB1288" s="73"/>
      <c r="BC1288" s="73"/>
      <c r="BD1288" s="73"/>
      <c r="BE1288" s="73"/>
      <c r="BF1288" s="73"/>
      <c r="BG1288" s="73"/>
      <c r="BH1288" s="73"/>
      <c r="BI1288" s="73"/>
      <c r="BJ1288" s="73"/>
      <c r="BK1288" s="73"/>
      <c r="BL1288" s="73"/>
      <c r="BM1288" s="73"/>
      <c r="BN1288" s="73"/>
      <c r="BO1288" s="73"/>
      <c r="BP1288" s="73"/>
      <c r="BQ1288" s="73"/>
      <c r="BR1288" s="73"/>
      <c r="BS1288" s="73"/>
      <c r="BT1288" s="73"/>
      <c r="BU1288" s="73"/>
      <c r="BV1288" s="73"/>
      <c r="BW1288" s="73"/>
      <c r="BX1288" s="73"/>
      <c r="BY1288" s="73"/>
      <c r="BZ1288" s="73"/>
      <c r="CA1288" s="73"/>
      <c r="CB1288" s="73"/>
      <c r="CC1288" s="73"/>
      <c r="CD1288" s="73"/>
      <c r="CE1288" s="73"/>
      <c r="CF1288" s="73"/>
      <c r="CG1288" s="73"/>
      <c r="CH1288" s="73"/>
      <c r="CI1288" s="73"/>
      <c r="CJ1288" s="73"/>
      <c r="CK1288" s="73"/>
      <c r="CL1288" s="73"/>
      <c r="CN1288" s="31"/>
      <c r="CO1288" s="73"/>
      <c r="CP1288" s="73"/>
      <c r="CQ1288" s="73"/>
      <c r="CR1288" s="73"/>
      <c r="CS1288" s="73"/>
      <c r="CT1288" s="73"/>
      <c r="CU1288" s="73"/>
      <c r="CV1288" s="73"/>
      <c r="CW1288" s="73"/>
      <c r="CX1288" s="73"/>
      <c r="CY1288" s="73"/>
      <c r="CZ1288" s="73"/>
      <c r="DA1288" s="73"/>
      <c r="DB1288" s="73"/>
      <c r="DC1288" s="73"/>
      <c r="DD1288" s="73"/>
      <c r="DE1288" s="73"/>
      <c r="DF1288" s="73"/>
      <c r="DG1288" s="73"/>
      <c r="DH1288" s="73"/>
      <c r="DI1288" s="73"/>
      <c r="DJ1288" s="73"/>
      <c r="DK1288" s="73"/>
      <c r="DL1288" s="73"/>
    </row>
    <row r="1289" spans="1:116" x14ac:dyDescent="0.4">
      <c r="A1289" s="31"/>
      <c r="B1289" t="str">
        <f>E1289</f>
        <v>1289 DTERMY-S</v>
      </c>
      <c r="D1289" t="s">
        <v>867</v>
      </c>
      <c r="E1289" t="str">
        <f t="shared" si="2033"/>
        <v>1289 DTERMY-S</v>
      </c>
      <c r="F1289" s="31"/>
      <c r="G1289" s="159" t="s">
        <v>288</v>
      </c>
      <c r="H1289" s="59">
        <v>0.1</v>
      </c>
      <c r="I1289" s="31"/>
      <c r="J1289" s="31"/>
      <c r="K1289" s="31"/>
      <c r="L1289" s="31"/>
      <c r="M1289" s="31"/>
      <c r="N1289" s="31"/>
      <c r="O1289" s="31"/>
      <c r="P1289" s="31"/>
      <c r="R1289" s="31"/>
      <c r="S1289" s="73"/>
      <c r="T1289" s="73"/>
      <c r="U1289" s="73"/>
      <c r="V1289" s="73"/>
      <c r="W1289" s="73"/>
      <c r="X1289" s="73"/>
      <c r="Y1289" s="73"/>
      <c r="Z1289" s="73"/>
      <c r="AA1289" s="73"/>
      <c r="AB1289" s="73"/>
      <c r="AC1289" s="73"/>
      <c r="AD1289" s="73"/>
      <c r="AE1289" s="73"/>
      <c r="AF1289" s="73"/>
      <c r="AG1289" s="73"/>
      <c r="AH1289" s="73"/>
      <c r="AI1289" s="73"/>
      <c r="AJ1289" s="73"/>
      <c r="AK1289" s="73"/>
      <c r="AL1289" s="73"/>
      <c r="AM1289" s="73"/>
      <c r="AN1289" s="73"/>
      <c r="AO1289" s="73"/>
      <c r="AP1289" s="73"/>
      <c r="AQ1289" s="73"/>
      <c r="AR1289" s="73"/>
      <c r="AS1289" s="73"/>
      <c r="AT1289" s="73"/>
      <c r="AU1289" s="73"/>
      <c r="AV1289" s="73"/>
      <c r="AW1289" s="73"/>
      <c r="AX1289" s="73"/>
      <c r="AY1289" s="73"/>
      <c r="AZ1289" s="73"/>
      <c r="BA1289" s="73"/>
      <c r="BB1289" s="73"/>
      <c r="BC1289" s="73"/>
      <c r="BD1289" s="73"/>
      <c r="BE1289" s="73"/>
      <c r="BF1289" s="73"/>
      <c r="BG1289" s="73"/>
      <c r="BH1289" s="73"/>
      <c r="BI1289" s="73"/>
      <c r="BJ1289" s="73"/>
      <c r="BK1289" s="73"/>
      <c r="BL1289" s="73"/>
      <c r="BM1289" s="73"/>
      <c r="BN1289" s="73"/>
      <c r="BO1289" s="73"/>
      <c r="BP1289" s="73"/>
      <c r="BQ1289" s="73"/>
      <c r="BR1289" s="73"/>
      <c r="BS1289" s="73"/>
      <c r="BT1289" s="73"/>
      <c r="BU1289" s="73"/>
      <c r="BV1289" s="73"/>
      <c r="BW1289" s="73"/>
      <c r="BX1289" s="73"/>
      <c r="BY1289" s="73"/>
      <c r="BZ1289" s="73"/>
      <c r="CA1289" s="73"/>
      <c r="CB1289" s="73"/>
      <c r="CC1289" s="73"/>
      <c r="CD1289" s="73"/>
      <c r="CE1289" s="73"/>
      <c r="CF1289" s="73"/>
      <c r="CG1289" s="73"/>
      <c r="CH1289" s="73"/>
      <c r="CI1289" s="73"/>
      <c r="CJ1289" s="73"/>
      <c r="CK1289" s="73"/>
      <c r="CL1289" s="73"/>
      <c r="CN1289" s="31"/>
      <c r="CO1289" s="73"/>
      <c r="CP1289" s="73"/>
      <c r="CQ1289" s="73"/>
      <c r="CR1289" s="73"/>
      <c r="CS1289" s="73"/>
      <c r="CT1289" s="73"/>
      <c r="CU1289" s="73"/>
      <c r="CV1289" s="73"/>
      <c r="CW1289" s="73"/>
      <c r="CX1289" s="73"/>
      <c r="CY1289" s="73"/>
      <c r="CZ1289" s="73"/>
      <c r="DA1289" s="73"/>
      <c r="DB1289" s="73"/>
      <c r="DC1289" s="73"/>
      <c r="DD1289" s="73"/>
      <c r="DE1289" s="73"/>
      <c r="DF1289" s="73"/>
      <c r="DG1289" s="73"/>
      <c r="DH1289" s="73"/>
      <c r="DI1289" s="73"/>
      <c r="DJ1289" s="73"/>
      <c r="DK1289" s="73"/>
      <c r="DL1289" s="73"/>
    </row>
    <row r="1290" spans="1:116" x14ac:dyDescent="0.4">
      <c r="A1290" s="31"/>
      <c r="B1290" t="str">
        <f>E1290</f>
        <v>1290 DTERMY-S</v>
      </c>
      <c r="D1290" t="s">
        <v>867</v>
      </c>
      <c r="E1290" t="str">
        <f t="shared" si="2033"/>
        <v>1290 DTERMY-S</v>
      </c>
      <c r="F1290" s="31"/>
      <c r="G1290" s="158" t="s">
        <v>295</v>
      </c>
      <c r="H1290" s="23">
        <v>1000</v>
      </c>
      <c r="I1290" s="31"/>
      <c r="J1290" s="31"/>
      <c r="K1290" s="31"/>
      <c r="L1290" s="31"/>
      <c r="M1290" s="31"/>
      <c r="N1290" s="31"/>
      <c r="O1290" s="31"/>
      <c r="P1290" s="31"/>
      <c r="R1290" s="31"/>
      <c r="S1290" s="73"/>
      <c r="T1290" s="73"/>
      <c r="U1290" s="73"/>
      <c r="V1290" s="73"/>
      <c r="W1290" s="73"/>
      <c r="X1290" s="73"/>
      <c r="Y1290" s="73"/>
      <c r="Z1290" s="73"/>
      <c r="AA1290" s="73"/>
      <c r="AB1290" s="73"/>
      <c r="AC1290" s="73"/>
      <c r="AD1290" s="73"/>
      <c r="AE1290" s="73"/>
      <c r="AF1290" s="73"/>
      <c r="AG1290" s="73"/>
      <c r="AH1290" s="73"/>
      <c r="AI1290" s="73"/>
      <c r="AJ1290" s="73"/>
      <c r="AK1290" s="73"/>
      <c r="AL1290" s="73"/>
      <c r="AM1290" s="73"/>
      <c r="AN1290" s="73"/>
      <c r="AO1290" s="73"/>
      <c r="AP1290" s="73"/>
      <c r="AQ1290" s="73"/>
      <c r="AR1290" s="73"/>
      <c r="AS1290" s="73"/>
      <c r="AT1290" s="73"/>
      <c r="AU1290" s="73"/>
      <c r="AV1290" s="73"/>
      <c r="AW1290" s="73"/>
      <c r="AX1290" s="73"/>
      <c r="AY1290" s="73"/>
      <c r="AZ1290" s="73"/>
      <c r="BA1290" s="73"/>
      <c r="BB1290" s="73"/>
      <c r="BC1290" s="73"/>
      <c r="BD1290" s="73"/>
      <c r="BE1290" s="73"/>
      <c r="BF1290" s="73"/>
      <c r="BG1290" s="73"/>
      <c r="BH1290" s="73"/>
      <c r="BI1290" s="73"/>
      <c r="BJ1290" s="73"/>
      <c r="BK1290" s="73"/>
      <c r="BL1290" s="73"/>
      <c r="BM1290" s="73"/>
      <c r="BN1290" s="73"/>
      <c r="BO1290" s="73"/>
      <c r="BP1290" s="73"/>
      <c r="BQ1290" s="73"/>
      <c r="BR1290" s="73"/>
      <c r="BS1290" s="73"/>
      <c r="BT1290" s="73"/>
      <c r="BU1290" s="73"/>
      <c r="BV1290" s="73"/>
      <c r="BW1290" s="73"/>
      <c r="BX1290" s="73"/>
      <c r="BY1290" s="73"/>
      <c r="BZ1290" s="73"/>
      <c r="CA1290" s="73"/>
      <c r="CB1290" s="73"/>
      <c r="CC1290" s="73"/>
      <c r="CD1290" s="73"/>
      <c r="CE1290" s="73"/>
      <c r="CF1290" s="73"/>
      <c r="CG1290" s="73"/>
      <c r="CH1290" s="73"/>
      <c r="CI1290" s="73"/>
      <c r="CJ1290" s="73"/>
      <c r="CK1290" s="73"/>
      <c r="CL1290" s="73"/>
      <c r="CN1290" s="31"/>
      <c r="CO1290" s="73"/>
      <c r="CP1290" s="73"/>
      <c r="CQ1290" s="73"/>
      <c r="CR1290" s="73"/>
      <c r="CS1290" s="73"/>
      <c r="CT1290" s="73"/>
      <c r="CU1290" s="73"/>
      <c r="CV1290" s="73"/>
      <c r="CW1290" s="73"/>
      <c r="CX1290" s="73"/>
      <c r="CY1290" s="73"/>
      <c r="CZ1290" s="73"/>
      <c r="DA1290" s="73"/>
      <c r="DB1290" s="73"/>
      <c r="DC1290" s="73"/>
      <c r="DD1290" s="73"/>
      <c r="DE1290" s="73"/>
      <c r="DF1290" s="73"/>
      <c r="DG1290" s="73"/>
      <c r="DH1290" s="73"/>
      <c r="DI1290" s="73"/>
      <c r="DJ1290" s="73"/>
      <c r="DK1290" s="73"/>
      <c r="DL1290" s="73"/>
    </row>
    <row r="1291" spans="1:116" x14ac:dyDescent="0.4">
      <c r="A1291" s="31"/>
      <c r="B1291" s="31"/>
      <c r="C1291" s="31"/>
      <c r="D1291" t="s">
        <v>867</v>
      </c>
      <c r="E1291" t="str">
        <f t="shared" si="2033"/>
        <v>1291 DTERMY-S</v>
      </c>
      <c r="F1291" s="31"/>
      <c r="G1291" s="127"/>
      <c r="H1291" s="31"/>
      <c r="I1291" s="31"/>
      <c r="J1291" s="31"/>
      <c r="K1291" s="31"/>
      <c r="L1291" s="31"/>
      <c r="M1291" s="31"/>
      <c r="N1291" s="31"/>
      <c r="O1291" s="31"/>
      <c r="P1291" s="31"/>
      <c r="R1291" s="31"/>
      <c r="S1291" s="73"/>
      <c r="T1291" s="73"/>
      <c r="U1291" s="73"/>
      <c r="V1291" s="73"/>
      <c r="W1291" s="73"/>
      <c r="X1291" s="73"/>
      <c r="Y1291" s="73"/>
      <c r="Z1291" s="73"/>
      <c r="AA1291" s="73"/>
      <c r="AB1291" s="73"/>
      <c r="AC1291" s="73"/>
      <c r="AD1291" s="73"/>
      <c r="AE1291" s="73"/>
      <c r="AF1291" s="73"/>
      <c r="AG1291" s="73"/>
      <c r="AH1291" s="73"/>
      <c r="AI1291" s="73"/>
      <c r="AJ1291" s="73"/>
      <c r="AK1291" s="73"/>
      <c r="AL1291" s="73"/>
      <c r="AM1291" s="73"/>
      <c r="AN1291" s="73"/>
      <c r="AO1291" s="73"/>
      <c r="AP1291" s="73"/>
      <c r="AQ1291" s="73"/>
      <c r="AR1291" s="73"/>
      <c r="AS1291" s="73"/>
      <c r="AT1291" s="73"/>
      <c r="AU1291" s="73"/>
      <c r="AV1291" s="73"/>
      <c r="AW1291" s="73"/>
      <c r="AX1291" s="73"/>
      <c r="AY1291" s="73"/>
      <c r="AZ1291" s="73"/>
      <c r="BA1291" s="73"/>
      <c r="BB1291" s="73"/>
      <c r="BC1291" s="73"/>
      <c r="BD1291" s="73"/>
      <c r="BE1291" s="73"/>
      <c r="BF1291" s="73"/>
      <c r="BG1291" s="73"/>
      <c r="BH1291" s="73"/>
      <c r="BI1291" s="73"/>
      <c r="BJ1291" s="73"/>
      <c r="BK1291" s="73"/>
      <c r="BL1291" s="73"/>
      <c r="BM1291" s="73"/>
      <c r="BN1291" s="73"/>
      <c r="BO1291" s="73"/>
      <c r="BP1291" s="73"/>
      <c r="BQ1291" s="73"/>
      <c r="BR1291" s="73"/>
      <c r="BS1291" s="73"/>
      <c r="BT1291" s="73"/>
      <c r="BU1291" s="73"/>
      <c r="BV1291" s="73"/>
      <c r="BW1291" s="73"/>
      <c r="BX1291" s="73"/>
      <c r="BY1291" s="73"/>
      <c r="BZ1291" s="73"/>
      <c r="CA1291" s="73"/>
      <c r="CB1291" s="73"/>
      <c r="CC1291" s="73"/>
      <c r="CD1291" s="73"/>
      <c r="CE1291" s="73"/>
      <c r="CF1291" s="73"/>
      <c r="CG1291" s="73"/>
      <c r="CH1291" s="73"/>
      <c r="CI1291" s="73"/>
      <c r="CJ1291" s="73"/>
      <c r="CK1291" s="73"/>
      <c r="CL1291" s="73"/>
      <c r="CN1291" s="31"/>
      <c r="CO1291" s="73"/>
      <c r="CP1291" s="73"/>
      <c r="CQ1291" s="73"/>
      <c r="CR1291" s="73"/>
      <c r="CS1291" s="73"/>
      <c r="CT1291" s="73"/>
      <c r="CU1291" s="73"/>
      <c r="CV1291" s="73"/>
      <c r="CW1291" s="73"/>
      <c r="CX1291" s="73"/>
      <c r="CY1291" s="73"/>
      <c r="CZ1291" s="73"/>
      <c r="DA1291" s="73"/>
      <c r="DB1291" s="73"/>
      <c r="DC1291" s="73"/>
      <c r="DD1291" s="73"/>
      <c r="DE1291" s="73"/>
      <c r="DF1291" s="73"/>
      <c r="DG1291" s="73"/>
      <c r="DH1291" s="73"/>
      <c r="DI1291" s="73"/>
      <c r="DJ1291" s="73"/>
      <c r="DK1291" s="73"/>
      <c r="DL1291" s="73"/>
    </row>
    <row r="1292" spans="1:116" x14ac:dyDescent="0.4">
      <c r="D1292" t="s">
        <v>867</v>
      </c>
      <c r="E1292" t="str">
        <f t="shared" si="2033"/>
        <v>1292 DTERMY-S</v>
      </c>
      <c r="F1292" s="292"/>
      <c r="G1292" s="95" t="s">
        <v>290</v>
      </c>
      <c r="R1292" s="92"/>
      <c r="S1292" s="154"/>
      <c r="T1292" s="154"/>
      <c r="U1292" s="154"/>
      <c r="V1292" s="154"/>
      <c r="W1292" s="154"/>
      <c r="X1292" s="154"/>
      <c r="Y1292" s="154"/>
      <c r="Z1292" s="154"/>
      <c r="AA1292" s="154"/>
      <c r="AB1292" s="154"/>
      <c r="AC1292" s="154"/>
      <c r="AD1292" s="154"/>
      <c r="AE1292" s="154"/>
      <c r="AF1292" s="154"/>
      <c r="AG1292" s="154"/>
      <c r="AH1292" s="154"/>
      <c r="AI1292" s="154"/>
      <c r="AJ1292" s="154"/>
      <c r="AK1292" s="154"/>
      <c r="AL1292" s="154"/>
      <c r="AM1292" s="154"/>
      <c r="AN1292" s="154"/>
      <c r="AO1292" s="154"/>
      <c r="AP1292" s="154"/>
      <c r="AQ1292" s="154"/>
      <c r="AR1292" s="154"/>
      <c r="AS1292" s="154"/>
      <c r="AT1292" s="154"/>
      <c r="AU1292" s="154"/>
      <c r="AV1292" s="154"/>
      <c r="AW1292" s="154"/>
      <c r="AX1292" s="154"/>
      <c r="AY1292" s="154"/>
      <c r="AZ1292" s="154"/>
      <c r="BA1292" s="154"/>
      <c r="BB1292" s="154"/>
      <c r="BC1292" s="154"/>
      <c r="BD1292" s="154"/>
      <c r="BE1292" s="154"/>
      <c r="BF1292" s="154"/>
      <c r="BG1292" s="154"/>
      <c r="BH1292" s="154"/>
      <c r="BI1292" s="154"/>
      <c r="BJ1292" s="154"/>
      <c r="BK1292" s="154"/>
      <c r="BL1292" s="154"/>
      <c r="BM1292" s="154"/>
      <c r="BN1292" s="154"/>
      <c r="BO1292" s="154"/>
      <c r="BP1292" s="154"/>
      <c r="BQ1292" s="154"/>
      <c r="BR1292" s="154"/>
      <c r="BS1292" s="154"/>
      <c r="BT1292" s="154"/>
      <c r="BU1292" s="154"/>
      <c r="BV1292" s="154"/>
      <c r="BW1292" s="154"/>
      <c r="BX1292" s="154"/>
      <c r="BY1292" s="154"/>
      <c r="BZ1292" s="154"/>
      <c r="CA1292" s="154"/>
      <c r="CB1292" s="154"/>
      <c r="CC1292" s="154"/>
      <c r="CD1292" s="154"/>
      <c r="CE1292" s="154"/>
      <c r="CF1292" s="154"/>
      <c r="CG1292" s="154"/>
      <c r="CH1292" s="154"/>
      <c r="CI1292" s="154"/>
      <c r="CJ1292" s="154"/>
      <c r="CK1292" s="154"/>
      <c r="CL1292" s="154"/>
      <c r="CO1292" s="154"/>
      <c r="CP1292" s="154"/>
      <c r="CQ1292" s="154"/>
      <c r="CR1292" s="154"/>
      <c r="CS1292" s="154"/>
      <c r="CT1292" s="154"/>
      <c r="CU1292" s="154"/>
      <c r="CV1292" s="154"/>
      <c r="CW1292" s="154"/>
      <c r="CX1292" s="154"/>
      <c r="CY1292" s="154"/>
      <c r="CZ1292" s="154"/>
      <c r="DA1292" s="154"/>
      <c r="DB1292" s="154"/>
      <c r="DC1292" s="154"/>
      <c r="DD1292" s="154"/>
      <c r="DE1292" s="154"/>
      <c r="DF1292" s="154"/>
      <c r="DG1292" s="154"/>
      <c r="DH1292" s="154"/>
      <c r="DI1292" s="154"/>
      <c r="DJ1292" s="154"/>
      <c r="DK1292" s="154"/>
      <c r="DL1292" s="154"/>
    </row>
    <row r="1293" spans="1:116" x14ac:dyDescent="0.4">
      <c r="D1293" t="s">
        <v>867</v>
      </c>
      <c r="E1293" t="str">
        <f t="shared" si="2033"/>
        <v>1293 DTERMY-S</v>
      </c>
      <c r="F1293" s="292"/>
      <c r="G1293" s="158" t="s">
        <v>289</v>
      </c>
      <c r="K1293" s="24">
        <f>H1290</f>
        <v>1000</v>
      </c>
      <c r="L1293" s="24">
        <f ca="1">K1297</f>
        <v>1500000</v>
      </c>
      <c r="M1293" s="24">
        <f ca="1">L1297</f>
        <v>1500000</v>
      </c>
      <c r="N1293" s="24">
        <f ca="1">M1297</f>
        <v>1500000</v>
      </c>
      <c r="O1293" s="24">
        <f ca="1">N1297</f>
        <v>1500000</v>
      </c>
      <c r="P1293" s="24">
        <f ca="1">O1297</f>
        <v>1500000</v>
      </c>
      <c r="R1293"/>
      <c r="S1293" s="80">
        <f>H1290</f>
        <v>1000</v>
      </c>
      <c r="T1293" s="62">
        <f t="shared" ref="T1293" ca="1" si="2034">S1297</f>
        <v>501000</v>
      </c>
      <c r="U1293" s="62">
        <f t="shared" ref="U1293" ca="1" si="2035">T1297</f>
        <v>1001000</v>
      </c>
      <c r="V1293" s="62">
        <f t="shared" ref="V1293" ca="1" si="2036">U1297</f>
        <v>1500000</v>
      </c>
      <c r="W1293" s="62">
        <f t="shared" ref="W1293" ca="1" si="2037">V1297</f>
        <v>1500000</v>
      </c>
      <c r="X1293" s="62">
        <f t="shared" ref="X1293" ca="1" si="2038">W1297</f>
        <v>1500000</v>
      </c>
      <c r="Y1293" s="62">
        <f t="shared" ref="Y1293" ca="1" si="2039">X1297</f>
        <v>1500000</v>
      </c>
      <c r="Z1293" s="62">
        <f t="shared" ref="Z1293" ca="1" si="2040">Y1297</f>
        <v>1500000</v>
      </c>
      <c r="AA1293" s="62">
        <f t="shared" ref="AA1293" ca="1" si="2041">Z1297</f>
        <v>1500000</v>
      </c>
      <c r="AB1293" s="62">
        <f t="shared" ref="AB1293" ca="1" si="2042">AA1297</f>
        <v>1500000</v>
      </c>
      <c r="AC1293" s="62">
        <f t="shared" ref="AC1293" ca="1" si="2043">AB1297</f>
        <v>1500000</v>
      </c>
      <c r="AD1293" s="62">
        <f t="shared" ref="AD1293" ca="1" si="2044">AC1297</f>
        <v>1500000</v>
      </c>
      <c r="AE1293" s="62">
        <f t="shared" ref="AE1293" ca="1" si="2045">AD1297</f>
        <v>1500000</v>
      </c>
      <c r="AF1293" s="62">
        <f t="shared" ref="AF1293" ca="1" si="2046">AE1297</f>
        <v>1500000</v>
      </c>
      <c r="AG1293" s="62">
        <f t="shared" ref="AG1293" ca="1" si="2047">AF1297</f>
        <v>1500000</v>
      </c>
      <c r="AH1293" s="62">
        <f t="shared" ref="AH1293" ca="1" si="2048">AG1297</f>
        <v>1500000</v>
      </c>
      <c r="AI1293" s="62">
        <f t="shared" ref="AI1293" ca="1" si="2049">AH1297</f>
        <v>1500000</v>
      </c>
      <c r="AJ1293" s="62">
        <f t="shared" ref="AJ1293" ca="1" si="2050">AI1297</f>
        <v>1500000</v>
      </c>
      <c r="AK1293" s="62">
        <f t="shared" ref="AK1293" ca="1" si="2051">AJ1297</f>
        <v>1500000</v>
      </c>
      <c r="AL1293" s="62">
        <f t="shared" ref="AL1293" ca="1" si="2052">AK1297</f>
        <v>1500000</v>
      </c>
      <c r="AM1293" s="62">
        <f t="shared" ref="AM1293" ca="1" si="2053">AL1297</f>
        <v>1500000</v>
      </c>
      <c r="AN1293" s="62">
        <f t="shared" ref="AN1293" ca="1" si="2054">AM1297</f>
        <v>1500000</v>
      </c>
      <c r="AO1293" s="62">
        <f t="shared" ref="AO1293" ca="1" si="2055">AN1297</f>
        <v>1500000</v>
      </c>
      <c r="AP1293" s="62">
        <f t="shared" ref="AP1293" ca="1" si="2056">AO1297</f>
        <v>1500000</v>
      </c>
      <c r="AQ1293" s="62">
        <f t="shared" ref="AQ1293" ca="1" si="2057">AP1297</f>
        <v>1500000</v>
      </c>
      <c r="AR1293" s="62">
        <f t="shared" ref="AR1293" ca="1" si="2058">AQ1297</f>
        <v>1500000</v>
      </c>
      <c r="AS1293" s="62">
        <f t="shared" ref="AS1293" ca="1" si="2059">AR1297</f>
        <v>1500000</v>
      </c>
      <c r="AT1293" s="62">
        <f t="shared" ref="AT1293" ca="1" si="2060">AS1297</f>
        <v>1500000</v>
      </c>
      <c r="AU1293" s="62">
        <f t="shared" ref="AU1293" ca="1" si="2061">AT1297</f>
        <v>1500000</v>
      </c>
      <c r="AV1293" s="62">
        <f t="shared" ref="AV1293" ca="1" si="2062">AU1297</f>
        <v>1500000</v>
      </c>
      <c r="AW1293" s="62">
        <f t="shared" ref="AW1293" ca="1" si="2063">AV1297</f>
        <v>1500000</v>
      </c>
      <c r="AX1293" s="62">
        <f t="shared" ref="AX1293" ca="1" si="2064">AW1297</f>
        <v>1500000</v>
      </c>
      <c r="AY1293" s="62">
        <f t="shared" ref="AY1293" ca="1" si="2065">AX1297</f>
        <v>1500000</v>
      </c>
      <c r="AZ1293" s="62">
        <f t="shared" ref="AZ1293" ca="1" si="2066">AY1297</f>
        <v>1500000</v>
      </c>
      <c r="BA1293" s="62">
        <f t="shared" ref="BA1293" ca="1" si="2067">AZ1297</f>
        <v>1500000</v>
      </c>
      <c r="BB1293" s="62">
        <f t="shared" ref="BB1293" ca="1" si="2068">BA1297</f>
        <v>1500000</v>
      </c>
      <c r="BC1293" s="62">
        <f t="shared" ref="BC1293" ca="1" si="2069">BB1297</f>
        <v>1500000</v>
      </c>
      <c r="BD1293" s="62">
        <f t="shared" ref="BD1293" ca="1" si="2070">BC1297</f>
        <v>1500000</v>
      </c>
      <c r="BE1293" s="62">
        <f t="shared" ref="BE1293" ca="1" si="2071">BD1297</f>
        <v>1500000</v>
      </c>
      <c r="BF1293" s="62">
        <f t="shared" ref="BF1293" ca="1" si="2072">BE1297</f>
        <v>1500000</v>
      </c>
      <c r="BG1293" s="62">
        <f t="shared" ref="BG1293" ca="1" si="2073">BF1297</f>
        <v>1500000</v>
      </c>
      <c r="BH1293" s="62">
        <f t="shared" ref="BH1293" ca="1" si="2074">BG1297</f>
        <v>1500000</v>
      </c>
      <c r="BI1293" s="62">
        <f t="shared" ref="BI1293" ca="1" si="2075">BH1297</f>
        <v>1500000</v>
      </c>
      <c r="BJ1293" s="62">
        <f t="shared" ref="BJ1293" ca="1" si="2076">BI1297</f>
        <v>1500000</v>
      </c>
      <c r="BK1293" s="62">
        <f t="shared" ref="BK1293" ca="1" si="2077">BJ1297</f>
        <v>1500000</v>
      </c>
      <c r="BL1293" s="62">
        <f t="shared" ref="BL1293" ca="1" si="2078">BK1297</f>
        <v>1500000</v>
      </c>
      <c r="BM1293" s="62">
        <f t="shared" ref="BM1293" ca="1" si="2079">BL1297</f>
        <v>1500000</v>
      </c>
      <c r="BN1293" s="62">
        <f t="shared" ref="BN1293" ca="1" si="2080">BM1297</f>
        <v>1500000</v>
      </c>
      <c r="BO1293" s="62">
        <f t="shared" ref="BO1293" ca="1" si="2081">BN1297</f>
        <v>1500000</v>
      </c>
      <c r="BP1293" s="62">
        <f t="shared" ref="BP1293" ca="1" si="2082">BO1297</f>
        <v>1500000</v>
      </c>
      <c r="BQ1293" s="62">
        <f t="shared" ref="BQ1293" ca="1" si="2083">BP1297</f>
        <v>1500000</v>
      </c>
      <c r="BR1293" s="62">
        <f t="shared" ref="BR1293" ca="1" si="2084">BQ1297</f>
        <v>1500000</v>
      </c>
      <c r="BS1293" s="62">
        <f t="shared" ref="BS1293" ca="1" si="2085">BR1297</f>
        <v>1500000</v>
      </c>
      <c r="BT1293" s="62">
        <f t="shared" ref="BT1293" ca="1" si="2086">BS1297</f>
        <v>1500000</v>
      </c>
      <c r="BU1293" s="62">
        <f t="shared" ref="BU1293" ca="1" si="2087">BT1297</f>
        <v>1500000</v>
      </c>
      <c r="BV1293" s="62">
        <f t="shared" ref="BV1293" ca="1" si="2088">BU1297</f>
        <v>1500000</v>
      </c>
      <c r="BW1293" s="62">
        <f t="shared" ref="BW1293" ca="1" si="2089">BV1297</f>
        <v>1500000</v>
      </c>
      <c r="BX1293" s="62">
        <f t="shared" ref="BX1293" ca="1" si="2090">BW1297</f>
        <v>1500000</v>
      </c>
      <c r="BY1293" s="62">
        <f t="shared" ref="BY1293" ca="1" si="2091">BX1297</f>
        <v>1500000</v>
      </c>
      <c r="BZ1293" s="62">
        <f t="shared" ref="BZ1293" ca="1" si="2092">BY1297</f>
        <v>1500000</v>
      </c>
      <c r="CA1293" s="62">
        <f t="shared" ref="CA1293" ca="1" si="2093">BZ1297</f>
        <v>1500000</v>
      </c>
      <c r="CB1293" s="62">
        <f t="shared" ref="CB1293" ca="1" si="2094">CA1297</f>
        <v>1500000</v>
      </c>
      <c r="CC1293" s="62">
        <f t="shared" ref="CC1293" ca="1" si="2095">CB1297</f>
        <v>1500000</v>
      </c>
      <c r="CD1293" s="62">
        <f t="shared" ref="CD1293" ca="1" si="2096">CC1297</f>
        <v>1500000</v>
      </c>
      <c r="CE1293" s="62">
        <f t="shared" ref="CE1293" ca="1" si="2097">CD1297</f>
        <v>1500000</v>
      </c>
      <c r="CF1293" s="62">
        <f t="shared" ref="CF1293" ca="1" si="2098">CE1297</f>
        <v>1500000</v>
      </c>
      <c r="CG1293" s="62">
        <f t="shared" ref="CG1293" ca="1" si="2099">CF1297</f>
        <v>1500000</v>
      </c>
      <c r="CH1293" s="62">
        <f t="shared" ref="CH1293" ca="1" si="2100">CG1297</f>
        <v>1500000</v>
      </c>
      <c r="CI1293" s="62">
        <f t="shared" ref="CI1293" ca="1" si="2101">CH1297</f>
        <v>1500000</v>
      </c>
      <c r="CJ1293" s="62">
        <f t="shared" ref="CJ1293" ca="1" si="2102">CI1297</f>
        <v>1500000</v>
      </c>
      <c r="CK1293" s="62">
        <f t="shared" ref="CK1293" ca="1" si="2103">CJ1297</f>
        <v>1500000</v>
      </c>
      <c r="CL1293" s="62">
        <f t="shared" ref="CL1293" ca="1" si="2104">CK1297</f>
        <v>1500000</v>
      </c>
      <c r="CO1293" s="62" t="e">
        <f t="shared" ref="CO1293" ca="1" si="2105">CN1297</f>
        <v>#REF!</v>
      </c>
      <c r="CP1293" s="62" t="e">
        <f t="shared" ref="CP1293" ca="1" si="2106">CO1297</f>
        <v>#REF!</v>
      </c>
      <c r="CQ1293" s="62" t="e">
        <f t="shared" ref="CQ1293" ca="1" si="2107">CP1297</f>
        <v>#REF!</v>
      </c>
      <c r="CR1293" s="62" t="e">
        <f t="shared" ref="CR1293" ca="1" si="2108">CQ1297</f>
        <v>#REF!</v>
      </c>
      <c r="CS1293" s="62" t="e">
        <f t="shared" ref="CS1293" ca="1" si="2109">CR1297</f>
        <v>#REF!</v>
      </c>
      <c r="CT1293" s="62" t="e">
        <f t="shared" ref="CT1293" ca="1" si="2110">CS1297</f>
        <v>#REF!</v>
      </c>
      <c r="CU1293" s="62" t="e">
        <f t="shared" ref="CU1293" ca="1" si="2111">CT1297</f>
        <v>#REF!</v>
      </c>
      <c r="CV1293" s="62" t="e">
        <f t="shared" ref="CV1293" ca="1" si="2112">CU1297</f>
        <v>#REF!</v>
      </c>
      <c r="CW1293" s="62" t="e">
        <f t="shared" ref="CW1293" ca="1" si="2113">CV1297</f>
        <v>#REF!</v>
      </c>
      <c r="CX1293" s="62" t="e">
        <f t="shared" ref="CX1293" ca="1" si="2114">CW1297</f>
        <v>#REF!</v>
      </c>
      <c r="CY1293" s="62" t="e">
        <f t="shared" ref="CY1293" ca="1" si="2115">CX1297</f>
        <v>#REF!</v>
      </c>
      <c r="CZ1293" s="62" t="e">
        <f t="shared" ref="CZ1293" ca="1" si="2116">CY1297</f>
        <v>#REF!</v>
      </c>
      <c r="DA1293" s="62" t="e">
        <f t="shared" ref="DA1293" ca="1" si="2117">CZ1297</f>
        <v>#REF!</v>
      </c>
      <c r="DB1293" s="62" t="e">
        <f t="shared" ref="DB1293" ca="1" si="2118">DA1297</f>
        <v>#REF!</v>
      </c>
      <c r="DC1293" s="62" t="e">
        <f t="shared" ref="DC1293" ca="1" si="2119">DB1297</f>
        <v>#REF!</v>
      </c>
      <c r="DD1293" s="62" t="e">
        <f t="shared" ref="DD1293" ca="1" si="2120">DC1297</f>
        <v>#REF!</v>
      </c>
      <c r="DE1293" s="62" t="e">
        <f t="shared" ref="DE1293" ca="1" si="2121">DD1297</f>
        <v>#REF!</v>
      </c>
      <c r="DF1293" s="62" t="e">
        <f t="shared" ref="DF1293" ca="1" si="2122">DE1297</f>
        <v>#REF!</v>
      </c>
      <c r="DG1293" s="62" t="e">
        <f t="shared" ref="DG1293" ca="1" si="2123">DF1297</f>
        <v>#REF!</v>
      </c>
      <c r="DH1293" s="62" t="e">
        <f t="shared" ref="DH1293" ca="1" si="2124">DG1297</f>
        <v>#REF!</v>
      </c>
      <c r="DI1293" s="62" t="e">
        <f t="shared" ref="DI1293" ca="1" si="2125">DH1297</f>
        <v>#REF!</v>
      </c>
      <c r="DJ1293" s="62" t="e">
        <f t="shared" ref="DJ1293" ca="1" si="2126">DI1297</f>
        <v>#REF!</v>
      </c>
      <c r="DK1293" s="62" t="e">
        <f t="shared" ref="DK1293" ca="1" si="2127">DJ1297</f>
        <v>#REF!</v>
      </c>
      <c r="DL1293" s="62" t="e">
        <f t="shared" ref="DL1293" ca="1" si="2128">DK1297</f>
        <v>#REF!</v>
      </c>
    </row>
    <row r="1294" spans="1:116" x14ac:dyDescent="0.4">
      <c r="D1294" t="s">
        <v>867</v>
      </c>
      <c r="E1294" t="str">
        <f t="shared" si="2033"/>
        <v>1294 DTERMY-S</v>
      </c>
      <c r="F1294" s="292"/>
      <c r="G1294" s="145" t="str">
        <f>"Avg. borrowing per "&amp;G1278</f>
        <v>Avg. borrowing per primary unit</v>
      </c>
      <c r="K1294" s="18">
        <v>100</v>
      </c>
      <c r="L1294" s="18">
        <v>100</v>
      </c>
      <c r="M1294" s="18">
        <v>100</v>
      </c>
      <c r="N1294" s="18">
        <v>100</v>
      </c>
      <c r="O1294" s="18">
        <v>100</v>
      </c>
      <c r="P1294" s="18">
        <v>100</v>
      </c>
      <c r="R1294"/>
      <c r="S1294" s="152" cm="1">
        <f t="array" ref="S1294">INDEX($K:$P,ROW(),MATCH(S$3,$K$2:$P$2,0))</f>
        <v>100</v>
      </c>
      <c r="T1294" s="152" cm="1">
        <f t="array" ref="T1294">INDEX($K:$P,ROW(),MATCH(T$3,$K$2:$P$2,0))</f>
        <v>100</v>
      </c>
      <c r="U1294" s="152" cm="1">
        <f t="array" ref="U1294">INDEX($K:$P,ROW(),MATCH(U$3,$K$2:$P$2,0))</f>
        <v>100</v>
      </c>
      <c r="V1294" s="152" cm="1">
        <f t="array" ref="V1294">INDEX($K:$P,ROW(),MATCH(V$3,$K$2:$P$2,0))</f>
        <v>100</v>
      </c>
      <c r="W1294" s="152" cm="1">
        <f t="array" ref="W1294">INDEX($K:$P,ROW(),MATCH(W$3,$K$2:$P$2,0))</f>
        <v>100</v>
      </c>
      <c r="X1294" s="152" cm="1">
        <f t="array" ref="X1294">INDEX($K:$P,ROW(),MATCH(X$3,$K$2:$P$2,0))</f>
        <v>100</v>
      </c>
      <c r="Y1294" s="152" cm="1">
        <f t="array" ref="Y1294">INDEX($K:$P,ROW(),MATCH(Y$3,$K$2:$P$2,0))</f>
        <v>100</v>
      </c>
      <c r="Z1294" s="152" cm="1">
        <f t="array" ref="Z1294">INDEX($K:$P,ROW(),MATCH(Z$3,$K$2:$P$2,0))</f>
        <v>100</v>
      </c>
      <c r="AA1294" s="152" cm="1">
        <f t="array" ref="AA1294">INDEX($K:$P,ROW(),MATCH(AA$3,$K$2:$P$2,0))</f>
        <v>100</v>
      </c>
      <c r="AB1294" s="152" cm="1">
        <f t="array" ref="AB1294">INDEX($K:$P,ROW(),MATCH(AB$3,$K$2:$P$2,0))</f>
        <v>100</v>
      </c>
      <c r="AC1294" s="152" cm="1">
        <f t="array" ref="AC1294">INDEX($K:$P,ROW(),MATCH(AC$3,$K$2:$P$2,0))</f>
        <v>100</v>
      </c>
      <c r="AD1294" s="152" cm="1">
        <f t="array" ref="AD1294">INDEX($K:$P,ROW(),MATCH(AD$3,$K$2:$P$2,0))</f>
        <v>100</v>
      </c>
      <c r="AE1294" s="152" cm="1">
        <f t="array" ref="AE1294">INDEX($K:$P,ROW(),MATCH(AE$3,$K$2:$P$2,0))</f>
        <v>100</v>
      </c>
      <c r="AF1294" s="152" cm="1">
        <f t="array" ref="AF1294">INDEX($K:$P,ROW(),MATCH(AF$3,$K$2:$P$2,0))</f>
        <v>100</v>
      </c>
      <c r="AG1294" s="152" cm="1">
        <f t="array" ref="AG1294">INDEX($K:$P,ROW(),MATCH(AG$3,$K$2:$P$2,0))</f>
        <v>100</v>
      </c>
      <c r="AH1294" s="152" cm="1">
        <f t="array" ref="AH1294">INDEX($K:$P,ROW(),MATCH(AH$3,$K$2:$P$2,0))</f>
        <v>100</v>
      </c>
      <c r="AI1294" s="152" cm="1">
        <f t="array" ref="AI1294">INDEX($K:$P,ROW(),MATCH(AI$3,$K$2:$P$2,0))</f>
        <v>100</v>
      </c>
      <c r="AJ1294" s="152" cm="1">
        <f t="array" ref="AJ1294">INDEX($K:$P,ROW(),MATCH(AJ$3,$K$2:$P$2,0))</f>
        <v>100</v>
      </c>
      <c r="AK1294" s="152" cm="1">
        <f t="array" ref="AK1294">INDEX($K:$P,ROW(),MATCH(AK$3,$K$2:$P$2,0))</f>
        <v>100</v>
      </c>
      <c r="AL1294" s="152" cm="1">
        <f t="array" ref="AL1294">INDEX($K:$P,ROW(),MATCH(AL$3,$K$2:$P$2,0))</f>
        <v>100</v>
      </c>
      <c r="AM1294" s="152" cm="1">
        <f t="array" ref="AM1294">INDEX($K:$P,ROW(),MATCH(AM$3,$K$2:$P$2,0))</f>
        <v>100</v>
      </c>
      <c r="AN1294" s="152" cm="1">
        <f t="array" ref="AN1294">INDEX($K:$P,ROW(),MATCH(AN$3,$K$2:$P$2,0))</f>
        <v>100</v>
      </c>
      <c r="AO1294" s="152" cm="1">
        <f t="array" ref="AO1294">INDEX($K:$P,ROW(),MATCH(AO$3,$K$2:$P$2,0))</f>
        <v>100</v>
      </c>
      <c r="AP1294" s="152" cm="1">
        <f t="array" ref="AP1294">INDEX($K:$P,ROW(),MATCH(AP$3,$K$2:$P$2,0))</f>
        <v>100</v>
      </c>
      <c r="AQ1294" s="152" cm="1">
        <f t="array" ref="AQ1294">INDEX($K:$P,ROW(),MATCH(AQ$3,$K$2:$P$2,0))</f>
        <v>100</v>
      </c>
      <c r="AR1294" s="152" cm="1">
        <f t="array" ref="AR1294">INDEX($K:$P,ROW(),MATCH(AR$3,$K$2:$P$2,0))</f>
        <v>100</v>
      </c>
      <c r="AS1294" s="152" cm="1">
        <f t="array" ref="AS1294">INDEX($K:$P,ROW(),MATCH(AS$3,$K$2:$P$2,0))</f>
        <v>100</v>
      </c>
      <c r="AT1294" s="152" cm="1">
        <f t="array" ref="AT1294">INDEX($K:$P,ROW(),MATCH(AT$3,$K$2:$P$2,0))</f>
        <v>100</v>
      </c>
      <c r="AU1294" s="152" cm="1">
        <f t="array" ref="AU1294">INDEX($K:$P,ROW(),MATCH(AU$3,$K$2:$P$2,0))</f>
        <v>100</v>
      </c>
      <c r="AV1294" s="152" cm="1">
        <f t="array" ref="AV1294">INDEX($K:$P,ROW(),MATCH(AV$3,$K$2:$P$2,0))</f>
        <v>100</v>
      </c>
      <c r="AW1294" s="152" cm="1">
        <f t="array" ref="AW1294">INDEX($K:$P,ROW(),MATCH(AW$3,$K$2:$P$2,0))</f>
        <v>100</v>
      </c>
      <c r="AX1294" s="152" cm="1">
        <f t="array" ref="AX1294">INDEX($K:$P,ROW(),MATCH(AX$3,$K$2:$P$2,0))</f>
        <v>100</v>
      </c>
      <c r="AY1294" s="152" cm="1">
        <f t="array" ref="AY1294">INDEX($K:$P,ROW(),MATCH(AY$3,$K$2:$P$2,0))</f>
        <v>100</v>
      </c>
      <c r="AZ1294" s="152" cm="1">
        <f t="array" ref="AZ1294">INDEX($K:$P,ROW(),MATCH(AZ$3,$K$2:$P$2,0))</f>
        <v>100</v>
      </c>
      <c r="BA1294" s="152" cm="1">
        <f t="array" ref="BA1294">INDEX($K:$P,ROW(),MATCH(BA$3,$K$2:$P$2,0))</f>
        <v>100</v>
      </c>
      <c r="BB1294" s="152" cm="1">
        <f t="array" ref="BB1294">INDEX($K:$P,ROW(),MATCH(BB$3,$K$2:$P$2,0))</f>
        <v>100</v>
      </c>
      <c r="BC1294" s="152" cm="1">
        <f t="array" ref="BC1294">INDEX($K:$P,ROW(),MATCH(BC$3,$K$2:$P$2,0))</f>
        <v>100</v>
      </c>
      <c r="BD1294" s="152" cm="1">
        <f t="array" ref="BD1294">INDEX($K:$P,ROW(),MATCH(BD$3,$K$2:$P$2,0))</f>
        <v>100</v>
      </c>
      <c r="BE1294" s="152" cm="1">
        <f t="array" ref="BE1294">INDEX($K:$P,ROW(),MATCH(BE$3,$K$2:$P$2,0))</f>
        <v>100</v>
      </c>
      <c r="BF1294" s="152" cm="1">
        <f t="array" ref="BF1294">INDEX($K:$P,ROW(),MATCH(BF$3,$K$2:$P$2,0))</f>
        <v>100</v>
      </c>
      <c r="BG1294" s="152" cm="1">
        <f t="array" ref="BG1294">INDEX($K:$P,ROW(),MATCH(BG$3,$K$2:$P$2,0))</f>
        <v>100</v>
      </c>
      <c r="BH1294" s="152" cm="1">
        <f t="array" ref="BH1294">INDEX($K:$P,ROW(),MATCH(BH$3,$K$2:$P$2,0))</f>
        <v>100</v>
      </c>
      <c r="BI1294" s="152" cm="1">
        <f t="array" ref="BI1294">INDEX($K:$P,ROW(),MATCH(BI$3,$K$2:$P$2,0))</f>
        <v>100</v>
      </c>
      <c r="BJ1294" s="152" cm="1">
        <f t="array" ref="BJ1294">INDEX($K:$P,ROW(),MATCH(BJ$3,$K$2:$P$2,0))</f>
        <v>100</v>
      </c>
      <c r="BK1294" s="152" cm="1">
        <f t="array" ref="BK1294">INDEX($K:$P,ROW(),MATCH(BK$3,$K$2:$P$2,0))</f>
        <v>100</v>
      </c>
      <c r="BL1294" s="152" cm="1">
        <f t="array" ref="BL1294">INDEX($K:$P,ROW(),MATCH(BL$3,$K$2:$P$2,0))</f>
        <v>100</v>
      </c>
      <c r="BM1294" s="152" cm="1">
        <f t="array" ref="BM1294">INDEX($K:$P,ROW(),MATCH(BM$3,$K$2:$P$2,0))</f>
        <v>100</v>
      </c>
      <c r="BN1294" s="152" cm="1">
        <f t="array" ref="BN1294">INDEX($K:$P,ROW(),MATCH(BN$3,$K$2:$P$2,0))</f>
        <v>100</v>
      </c>
      <c r="BO1294" s="152" cm="1">
        <f t="array" ref="BO1294">INDEX($K:$P,ROW(),MATCH(BO$3,$K$2:$P$2,0))</f>
        <v>100</v>
      </c>
      <c r="BP1294" s="152" cm="1">
        <f t="array" ref="BP1294">INDEX($K:$P,ROW(),MATCH(BP$3,$K$2:$P$2,0))</f>
        <v>100</v>
      </c>
      <c r="BQ1294" s="152" cm="1">
        <f t="array" ref="BQ1294">INDEX($K:$P,ROW(),MATCH(BQ$3,$K$2:$P$2,0))</f>
        <v>100</v>
      </c>
      <c r="BR1294" s="152" cm="1">
        <f t="array" ref="BR1294">INDEX($K:$P,ROW(),MATCH(BR$3,$K$2:$P$2,0))</f>
        <v>100</v>
      </c>
      <c r="BS1294" s="152" cm="1">
        <f t="array" ref="BS1294">INDEX($K:$P,ROW(),MATCH(BS$3,$K$2:$P$2,0))</f>
        <v>100</v>
      </c>
      <c r="BT1294" s="152" cm="1">
        <f t="array" ref="BT1294">INDEX($K:$P,ROW(),MATCH(BT$3,$K$2:$P$2,0))</f>
        <v>100</v>
      </c>
      <c r="BU1294" s="152" cm="1">
        <f t="array" ref="BU1294">INDEX($K:$P,ROW(),MATCH(BU$3,$K$2:$P$2,0))</f>
        <v>100</v>
      </c>
      <c r="BV1294" s="152" cm="1">
        <f t="array" ref="BV1294">INDEX($K:$P,ROW(),MATCH(BV$3,$K$2:$P$2,0))</f>
        <v>100</v>
      </c>
      <c r="BW1294" s="152" cm="1">
        <f t="array" ref="BW1294">INDEX($K:$P,ROW(),MATCH(BW$3,$K$2:$P$2,0))</f>
        <v>100</v>
      </c>
      <c r="BX1294" s="152" cm="1">
        <f t="array" ref="BX1294">INDEX($K:$P,ROW(),MATCH(BX$3,$K$2:$P$2,0))</f>
        <v>100</v>
      </c>
      <c r="BY1294" s="152" cm="1">
        <f t="array" ref="BY1294">INDEX($K:$P,ROW(),MATCH(BY$3,$K$2:$P$2,0))</f>
        <v>100</v>
      </c>
      <c r="BZ1294" s="152" cm="1">
        <f t="array" ref="BZ1294">INDEX($K:$P,ROW(),MATCH(BZ$3,$K$2:$P$2,0))</f>
        <v>100</v>
      </c>
      <c r="CA1294" s="152" cm="1">
        <f t="array" ref="CA1294">INDEX($K:$P,ROW(),MATCH(CA$3,$K$2:$P$2,0))</f>
        <v>100</v>
      </c>
      <c r="CB1294" s="152" cm="1">
        <f t="array" ref="CB1294">INDEX($K:$P,ROW(),MATCH(CB$3,$K$2:$P$2,0))</f>
        <v>100</v>
      </c>
      <c r="CC1294" s="152" cm="1">
        <f t="array" ref="CC1294">INDEX($K:$P,ROW(),MATCH(CC$3,$K$2:$P$2,0))</f>
        <v>100</v>
      </c>
      <c r="CD1294" s="152" cm="1">
        <f t="array" ref="CD1294">INDEX($K:$P,ROW(),MATCH(CD$3,$K$2:$P$2,0))</f>
        <v>100</v>
      </c>
      <c r="CE1294" s="152" cm="1">
        <f t="array" ref="CE1294">INDEX($K:$P,ROW(),MATCH(CE$3,$K$2:$P$2,0))</f>
        <v>100</v>
      </c>
      <c r="CF1294" s="152" cm="1">
        <f t="array" ref="CF1294">INDEX($K:$P,ROW(),MATCH(CF$3,$K$2:$P$2,0))</f>
        <v>100</v>
      </c>
      <c r="CG1294" s="152" cm="1">
        <f t="array" ref="CG1294">INDEX($K:$P,ROW(),MATCH(CG$3,$K$2:$P$2,0))</f>
        <v>100</v>
      </c>
      <c r="CH1294" s="152" cm="1">
        <f t="array" ref="CH1294">INDEX($K:$P,ROW(),MATCH(CH$3,$K$2:$P$2,0))</f>
        <v>100</v>
      </c>
      <c r="CI1294" s="152" cm="1">
        <f t="array" ref="CI1294">INDEX($K:$P,ROW(),MATCH(CI$3,$K$2:$P$2,0))</f>
        <v>100</v>
      </c>
      <c r="CJ1294" s="152" cm="1">
        <f t="array" ref="CJ1294">INDEX($K:$P,ROW(),MATCH(CJ$3,$K$2:$P$2,0))</f>
        <v>100</v>
      </c>
      <c r="CK1294" s="152" cm="1">
        <f t="array" ref="CK1294">INDEX($K:$P,ROW(),MATCH(CK$3,$K$2:$P$2,0))</f>
        <v>100</v>
      </c>
      <c r="CL1294" s="152" cm="1">
        <f t="array" ref="CL1294">INDEX($K:$P,ROW(),MATCH(CL$3,$K$2:$P$2,0))</f>
        <v>100</v>
      </c>
      <c r="CN1294" s="60"/>
      <c r="CO1294" s="152" t="e" cm="1">
        <f t="array" ref="CO1294">INDEX($K:$P,ROW(),MATCH(CO$3,$K$2:$P$2,0))</f>
        <v>#N/A</v>
      </c>
      <c r="CP1294" s="152" t="e" cm="1">
        <f t="array" ref="CP1294">INDEX($K:$P,ROW(),MATCH(CP$3,$K$2:$P$2,0))</f>
        <v>#N/A</v>
      </c>
      <c r="CQ1294" s="152" t="e" cm="1">
        <f t="array" ref="CQ1294">INDEX($K:$P,ROW(),MATCH(CQ$3,$K$2:$P$2,0))</f>
        <v>#N/A</v>
      </c>
      <c r="CR1294" s="152" t="e" cm="1">
        <f t="array" ref="CR1294">INDEX($K:$P,ROW(),MATCH(CR$3,$K$2:$P$2,0))</f>
        <v>#N/A</v>
      </c>
      <c r="CS1294" s="152" t="e" cm="1">
        <f t="array" ref="CS1294">INDEX($K:$P,ROW(),MATCH(CS$3,$K$2:$P$2,0))</f>
        <v>#N/A</v>
      </c>
      <c r="CT1294" s="152" t="e" cm="1">
        <f t="array" ref="CT1294">INDEX($K:$P,ROW(),MATCH(CT$3,$K$2:$P$2,0))</f>
        <v>#N/A</v>
      </c>
      <c r="CU1294" s="152" t="e" cm="1">
        <f t="array" ref="CU1294">INDEX($K:$P,ROW(),MATCH(CU$3,$K$2:$P$2,0))</f>
        <v>#N/A</v>
      </c>
      <c r="CV1294" s="152" t="e" cm="1">
        <f t="array" ref="CV1294">INDEX($K:$P,ROW(),MATCH(CV$3,$K$2:$P$2,0))</f>
        <v>#N/A</v>
      </c>
      <c r="CW1294" s="152" t="e" cm="1">
        <f t="array" ref="CW1294">INDEX($K:$P,ROW(),MATCH(CW$3,$K$2:$P$2,0))</f>
        <v>#N/A</v>
      </c>
      <c r="CX1294" s="152" t="e" cm="1">
        <f t="array" ref="CX1294">INDEX($K:$P,ROW(),MATCH(CX$3,$K$2:$P$2,0))</f>
        <v>#N/A</v>
      </c>
      <c r="CY1294" s="152" t="e" cm="1">
        <f t="array" ref="CY1294">INDEX($K:$P,ROW(),MATCH(CY$3,$K$2:$P$2,0))</f>
        <v>#N/A</v>
      </c>
      <c r="CZ1294" s="152" t="e" cm="1">
        <f t="array" ref="CZ1294">INDEX($K:$P,ROW(),MATCH(CZ$3,$K$2:$P$2,0))</f>
        <v>#N/A</v>
      </c>
      <c r="DA1294" s="152" t="e" cm="1">
        <f t="array" ref="DA1294">INDEX($K:$P,ROW(),MATCH(DA$3,$K$2:$P$2,0))</f>
        <v>#N/A</v>
      </c>
      <c r="DB1294" s="152" t="e" cm="1">
        <f t="array" ref="DB1294">INDEX($K:$P,ROW(),MATCH(DB$3,$K$2:$P$2,0))</f>
        <v>#N/A</v>
      </c>
      <c r="DC1294" s="152" t="e" cm="1">
        <f t="array" ref="DC1294">INDEX($K:$P,ROW(),MATCH(DC$3,$K$2:$P$2,0))</f>
        <v>#N/A</v>
      </c>
      <c r="DD1294" s="152" t="e" cm="1">
        <f t="array" ref="DD1294">INDEX($K:$P,ROW(),MATCH(DD$3,$K$2:$P$2,0))</f>
        <v>#N/A</v>
      </c>
      <c r="DE1294" s="152" t="e" cm="1">
        <f t="array" ref="DE1294">INDEX($K:$P,ROW(),MATCH(DE$3,$K$2:$P$2,0))</f>
        <v>#N/A</v>
      </c>
      <c r="DF1294" s="152" t="e" cm="1">
        <f t="array" ref="DF1294">INDEX($K:$P,ROW(),MATCH(DF$3,$K$2:$P$2,0))</f>
        <v>#N/A</v>
      </c>
      <c r="DG1294" s="152" t="e" cm="1">
        <f t="array" ref="DG1294">INDEX($K:$P,ROW(),MATCH(DG$3,$K$2:$P$2,0))</f>
        <v>#N/A</v>
      </c>
      <c r="DH1294" s="152" t="e" cm="1">
        <f t="array" ref="DH1294">INDEX($K:$P,ROW(),MATCH(DH$3,$K$2:$P$2,0))</f>
        <v>#N/A</v>
      </c>
      <c r="DI1294" s="152" t="e" cm="1">
        <f t="array" ref="DI1294">INDEX($K:$P,ROW(),MATCH(DI$3,$K$2:$P$2,0))</f>
        <v>#N/A</v>
      </c>
      <c r="DJ1294" s="152" t="e" cm="1">
        <f t="array" ref="DJ1294">INDEX($K:$P,ROW(),MATCH(DJ$3,$K$2:$P$2,0))</f>
        <v>#N/A</v>
      </c>
      <c r="DK1294" s="152" t="e" cm="1">
        <f t="array" ref="DK1294">INDEX($K:$P,ROW(),MATCH(DK$3,$K$2:$P$2,0))</f>
        <v>#N/A</v>
      </c>
      <c r="DL1294" s="152" t="e" cm="1">
        <f t="array" ref="DL1294">INDEX($K:$P,ROW(),MATCH(DL$3,$K$2:$P$2,0))</f>
        <v>#N/A</v>
      </c>
    </row>
    <row r="1295" spans="1:116" x14ac:dyDescent="0.4">
      <c r="B1295" t="str">
        <f>E1295</f>
        <v>1295 DTERMY-S</v>
      </c>
      <c r="C1295" t="s">
        <v>236</v>
      </c>
      <c r="D1295" t="s">
        <v>867</v>
      </c>
      <c r="E1295" t="str">
        <f t="shared" si="2033"/>
        <v>1295 DTERMY-S</v>
      </c>
      <c r="G1295" s="158" t="str">
        <f>"New borrowing - "&amp;SUBSTITUTE(G1285,":","")</f>
        <v>New borrowing - Rolling fixed term debt - multiple borrowings w/ annual control</v>
      </c>
      <c r="K1295" s="23">
        <v>10000</v>
      </c>
      <c r="L1295" s="23">
        <f>SUMIF($4:$4,L$2,1292:1292)</f>
        <v>0</v>
      </c>
      <c r="M1295" s="23">
        <f>SUMIF($4:$4,M$2,1292:1292)</f>
        <v>0</v>
      </c>
      <c r="N1295" s="23">
        <f>SUMIF($4:$4,N$2,1292:1292)</f>
        <v>0</v>
      </c>
      <c r="O1295" s="23">
        <f>SUMIF($4:$4,O$2,1292:1292)</f>
        <v>0</v>
      </c>
      <c r="P1295" s="23">
        <f>SUMIF($4:$4,P$2,1292:1292)</f>
        <v>0</v>
      </c>
      <c r="R1295" s="53">
        <f>H1290</f>
        <v>1000</v>
      </c>
      <c r="S1295" s="80" cm="1">
        <f t="array" aca="1" ref="S1295" ca="1">+S1294*INDIRECT(S1280)</f>
        <v>500000</v>
      </c>
      <c r="T1295" s="80" cm="1">
        <f t="array" aca="1" ref="T1295" ca="1">+T1294*INDIRECT(T1280)</f>
        <v>500000</v>
      </c>
      <c r="U1295" s="80" cm="1">
        <f t="array" aca="1" ref="U1295" ca="1">+U1294*INDIRECT(U1280)</f>
        <v>500000</v>
      </c>
      <c r="V1295" s="80" cm="1">
        <f t="array" aca="1" ref="V1295" ca="1">+V1294*INDIRECT(V1280)</f>
        <v>500000</v>
      </c>
      <c r="W1295" s="80" cm="1">
        <f t="array" aca="1" ref="W1295" ca="1">+W1294*INDIRECT(W1280)</f>
        <v>500000</v>
      </c>
      <c r="X1295" s="80" cm="1">
        <f t="array" aca="1" ref="X1295" ca="1">+X1294*INDIRECT(X1280)</f>
        <v>500000</v>
      </c>
      <c r="Y1295" s="80" cm="1">
        <f t="array" aca="1" ref="Y1295" ca="1">+Y1294*INDIRECT(Y1280)</f>
        <v>500000</v>
      </c>
      <c r="Z1295" s="80" cm="1">
        <f t="array" aca="1" ref="Z1295" ca="1">+Z1294*INDIRECT(Z1280)</f>
        <v>500000</v>
      </c>
      <c r="AA1295" s="80" cm="1">
        <f t="array" aca="1" ref="AA1295" ca="1">+AA1294*INDIRECT(AA1280)</f>
        <v>500000</v>
      </c>
      <c r="AB1295" s="80" cm="1">
        <f t="array" aca="1" ref="AB1295" ca="1">+AB1294*INDIRECT(AB1280)</f>
        <v>500000</v>
      </c>
      <c r="AC1295" s="80" cm="1">
        <f t="array" aca="1" ref="AC1295" ca="1">+AC1294*INDIRECT(AC1280)</f>
        <v>500000</v>
      </c>
      <c r="AD1295" s="80" cm="1">
        <f t="array" aca="1" ref="AD1295" ca="1">+AD1294*INDIRECT(AD1280)</f>
        <v>500000</v>
      </c>
      <c r="AE1295" s="80" cm="1">
        <f t="array" aca="1" ref="AE1295" ca="1">+AE1294*INDIRECT(AE1280)</f>
        <v>500000</v>
      </c>
      <c r="AF1295" s="80" cm="1">
        <f t="array" aca="1" ref="AF1295" ca="1">+AF1294*INDIRECT(AF1280)</f>
        <v>500000</v>
      </c>
      <c r="AG1295" s="80" cm="1">
        <f t="array" aca="1" ref="AG1295" ca="1">+AG1294*INDIRECT(AG1280)</f>
        <v>500000</v>
      </c>
      <c r="AH1295" s="80" cm="1">
        <f t="array" aca="1" ref="AH1295" ca="1">+AH1294*INDIRECT(AH1280)</f>
        <v>500000</v>
      </c>
      <c r="AI1295" s="80" cm="1">
        <f t="array" aca="1" ref="AI1295" ca="1">+AI1294*INDIRECT(AI1280)</f>
        <v>500000</v>
      </c>
      <c r="AJ1295" s="80" cm="1">
        <f t="array" aca="1" ref="AJ1295" ca="1">+AJ1294*INDIRECT(AJ1280)</f>
        <v>500000</v>
      </c>
      <c r="AK1295" s="80" cm="1">
        <f t="array" aca="1" ref="AK1295" ca="1">+AK1294*INDIRECT(AK1280)</f>
        <v>500000</v>
      </c>
      <c r="AL1295" s="80" cm="1">
        <f t="array" aca="1" ref="AL1295" ca="1">+AL1294*INDIRECT(AL1280)</f>
        <v>500000</v>
      </c>
      <c r="AM1295" s="80" cm="1">
        <f t="array" aca="1" ref="AM1295" ca="1">+AM1294*INDIRECT(AM1280)</f>
        <v>500000</v>
      </c>
      <c r="AN1295" s="80" cm="1">
        <f t="array" aca="1" ref="AN1295" ca="1">+AN1294*INDIRECT(AN1280)</f>
        <v>500000</v>
      </c>
      <c r="AO1295" s="80" cm="1">
        <f t="array" aca="1" ref="AO1295" ca="1">+AO1294*INDIRECT(AO1280)</f>
        <v>500000</v>
      </c>
      <c r="AP1295" s="80" cm="1">
        <f t="array" aca="1" ref="AP1295" ca="1">+AP1294*INDIRECT(AP1280)</f>
        <v>500000</v>
      </c>
      <c r="AQ1295" s="80" cm="1">
        <f t="array" aca="1" ref="AQ1295" ca="1">+AQ1294*INDIRECT(AQ1280)</f>
        <v>500000</v>
      </c>
      <c r="AR1295" s="80" cm="1">
        <f t="array" aca="1" ref="AR1295" ca="1">+AR1294*INDIRECT(AR1280)</f>
        <v>500000</v>
      </c>
      <c r="AS1295" s="80" cm="1">
        <f t="array" aca="1" ref="AS1295" ca="1">+AS1294*INDIRECT(AS1280)</f>
        <v>500000</v>
      </c>
      <c r="AT1295" s="80" cm="1">
        <f t="array" aca="1" ref="AT1295" ca="1">+AT1294*INDIRECT(AT1280)</f>
        <v>500000</v>
      </c>
      <c r="AU1295" s="80" cm="1">
        <f t="array" aca="1" ref="AU1295" ca="1">+AU1294*INDIRECT(AU1280)</f>
        <v>500000</v>
      </c>
      <c r="AV1295" s="80" cm="1">
        <f t="array" aca="1" ref="AV1295" ca="1">+AV1294*INDIRECT(AV1280)</f>
        <v>500000</v>
      </c>
      <c r="AW1295" s="80" cm="1">
        <f t="array" aca="1" ref="AW1295" ca="1">+AW1294*INDIRECT(AW1280)</f>
        <v>500000</v>
      </c>
      <c r="AX1295" s="80" cm="1">
        <f t="array" aca="1" ref="AX1295" ca="1">+AX1294*INDIRECT(AX1280)</f>
        <v>500000</v>
      </c>
      <c r="AY1295" s="80" cm="1">
        <f t="array" aca="1" ref="AY1295" ca="1">+AY1294*INDIRECT(AY1280)</f>
        <v>500000</v>
      </c>
      <c r="AZ1295" s="80" cm="1">
        <f t="array" aca="1" ref="AZ1295" ca="1">+AZ1294*INDIRECT(AZ1280)</f>
        <v>500000</v>
      </c>
      <c r="BA1295" s="80" cm="1">
        <f t="array" aca="1" ref="BA1295" ca="1">+BA1294*INDIRECT(BA1280)</f>
        <v>500000</v>
      </c>
      <c r="BB1295" s="80" cm="1">
        <f t="array" aca="1" ref="BB1295" ca="1">+BB1294*INDIRECT(BB1280)</f>
        <v>500000</v>
      </c>
      <c r="BC1295" s="80" cm="1">
        <f t="array" aca="1" ref="BC1295" ca="1">+BC1294*INDIRECT(BC1280)</f>
        <v>500000</v>
      </c>
      <c r="BD1295" s="80" cm="1">
        <f t="array" aca="1" ref="BD1295" ca="1">+BD1294*INDIRECT(BD1280)</f>
        <v>500000</v>
      </c>
      <c r="BE1295" s="80" cm="1">
        <f t="array" aca="1" ref="BE1295" ca="1">+BE1294*INDIRECT(BE1280)</f>
        <v>500000</v>
      </c>
      <c r="BF1295" s="80" cm="1">
        <f t="array" aca="1" ref="BF1295" ca="1">+BF1294*INDIRECT(BF1280)</f>
        <v>500000</v>
      </c>
      <c r="BG1295" s="80" cm="1">
        <f t="array" aca="1" ref="BG1295" ca="1">+BG1294*INDIRECT(BG1280)</f>
        <v>500000</v>
      </c>
      <c r="BH1295" s="80" cm="1">
        <f t="array" aca="1" ref="BH1295" ca="1">+BH1294*INDIRECT(BH1280)</f>
        <v>500000</v>
      </c>
      <c r="BI1295" s="80" cm="1">
        <f t="array" aca="1" ref="BI1295" ca="1">+BI1294*INDIRECT(BI1280)</f>
        <v>500000</v>
      </c>
      <c r="BJ1295" s="80" cm="1">
        <f t="array" aca="1" ref="BJ1295" ca="1">+BJ1294*INDIRECT(BJ1280)</f>
        <v>500000</v>
      </c>
      <c r="BK1295" s="80" cm="1">
        <f t="array" aca="1" ref="BK1295" ca="1">+BK1294*INDIRECT(BK1280)</f>
        <v>500000</v>
      </c>
      <c r="BL1295" s="80" cm="1">
        <f t="array" aca="1" ref="BL1295" ca="1">+BL1294*INDIRECT(BL1280)</f>
        <v>500000</v>
      </c>
      <c r="BM1295" s="80" cm="1">
        <f t="array" aca="1" ref="BM1295" ca="1">+BM1294*INDIRECT(BM1280)</f>
        <v>500000</v>
      </c>
      <c r="BN1295" s="80" cm="1">
        <f t="array" aca="1" ref="BN1295" ca="1">+BN1294*INDIRECT(BN1280)</f>
        <v>500000</v>
      </c>
      <c r="BO1295" s="80" cm="1">
        <f t="array" aca="1" ref="BO1295" ca="1">+BO1294*INDIRECT(BO1280)</f>
        <v>500000</v>
      </c>
      <c r="BP1295" s="80" cm="1">
        <f t="array" aca="1" ref="BP1295" ca="1">+BP1294*INDIRECT(BP1280)</f>
        <v>500000</v>
      </c>
      <c r="BQ1295" s="80" cm="1">
        <f t="array" aca="1" ref="BQ1295" ca="1">+BQ1294*INDIRECT(BQ1280)</f>
        <v>500000</v>
      </c>
      <c r="BR1295" s="80" cm="1">
        <f t="array" aca="1" ref="BR1295" ca="1">+BR1294*INDIRECT(BR1280)</f>
        <v>500000</v>
      </c>
      <c r="BS1295" s="80" cm="1">
        <f t="array" aca="1" ref="BS1295" ca="1">+BS1294*INDIRECT(BS1280)</f>
        <v>500000</v>
      </c>
      <c r="BT1295" s="80" cm="1">
        <f t="array" aca="1" ref="BT1295" ca="1">+BT1294*INDIRECT(BT1280)</f>
        <v>500000</v>
      </c>
      <c r="BU1295" s="80" cm="1">
        <f t="array" aca="1" ref="BU1295" ca="1">+BU1294*INDIRECT(BU1280)</f>
        <v>500000</v>
      </c>
      <c r="BV1295" s="80" cm="1">
        <f t="array" aca="1" ref="BV1295" ca="1">+BV1294*INDIRECT(BV1280)</f>
        <v>500000</v>
      </c>
      <c r="BW1295" s="80" cm="1">
        <f t="array" aca="1" ref="BW1295" ca="1">+BW1294*INDIRECT(BW1280)</f>
        <v>500000</v>
      </c>
      <c r="BX1295" s="80" cm="1">
        <f t="array" aca="1" ref="BX1295" ca="1">+BX1294*INDIRECT(BX1280)</f>
        <v>500000</v>
      </c>
      <c r="BY1295" s="80" cm="1">
        <f t="array" aca="1" ref="BY1295" ca="1">+BY1294*INDIRECT(BY1280)</f>
        <v>500000</v>
      </c>
      <c r="BZ1295" s="80" cm="1">
        <f t="array" aca="1" ref="BZ1295" ca="1">+BZ1294*INDIRECT(BZ1280)</f>
        <v>500000</v>
      </c>
      <c r="CA1295" s="80" cm="1">
        <f t="array" aca="1" ref="CA1295" ca="1">+CA1294*INDIRECT(CA1280)</f>
        <v>500000</v>
      </c>
      <c r="CB1295" s="80" cm="1">
        <f t="array" aca="1" ref="CB1295" ca="1">+CB1294*INDIRECT(CB1280)</f>
        <v>500000</v>
      </c>
      <c r="CC1295" s="80" cm="1">
        <f t="array" aca="1" ref="CC1295" ca="1">+CC1294*INDIRECT(CC1280)</f>
        <v>500000</v>
      </c>
      <c r="CD1295" s="80" cm="1">
        <f t="array" aca="1" ref="CD1295" ca="1">+CD1294*INDIRECT(CD1280)</f>
        <v>500000</v>
      </c>
      <c r="CE1295" s="80" cm="1">
        <f t="array" aca="1" ref="CE1295" ca="1">+CE1294*INDIRECT(CE1280)</f>
        <v>500000</v>
      </c>
      <c r="CF1295" s="80" cm="1">
        <f t="array" aca="1" ref="CF1295" ca="1">+CF1294*INDIRECT(CF1280)</f>
        <v>500000</v>
      </c>
      <c r="CG1295" s="80" cm="1">
        <f t="array" aca="1" ref="CG1295" ca="1">+CG1294*INDIRECT(CG1280)</f>
        <v>500000</v>
      </c>
      <c r="CH1295" s="80" cm="1">
        <f t="array" aca="1" ref="CH1295" ca="1">+CH1294*INDIRECT(CH1280)</f>
        <v>500000</v>
      </c>
      <c r="CI1295" s="80" cm="1">
        <f t="array" aca="1" ref="CI1295" ca="1">+CI1294*INDIRECT(CI1280)</f>
        <v>500000</v>
      </c>
      <c r="CJ1295" s="80" cm="1">
        <f t="array" aca="1" ref="CJ1295" ca="1">+CJ1294*INDIRECT(CJ1280)</f>
        <v>500000</v>
      </c>
      <c r="CK1295" s="80" cm="1">
        <f t="array" aca="1" ref="CK1295" ca="1">+CK1294*INDIRECT(CK1280)</f>
        <v>500000</v>
      </c>
      <c r="CL1295" s="80" cm="1">
        <f t="array" aca="1" ref="CL1295" ca="1">+CL1294*INDIRECT(CL1280)</f>
        <v>500000</v>
      </c>
      <c r="CM1295" s="80" t="e" cm="1">
        <f t="array" aca="1" ref="CM1295" ca="1">+CM1294*INDIRECT(CM1280)</f>
        <v>#REF!</v>
      </c>
      <c r="CN1295" s="80" t="e" cm="1">
        <f t="array" aca="1" ref="CN1295" ca="1">+CN1294*INDIRECT(CN1280)</f>
        <v>#REF!</v>
      </c>
      <c r="CO1295" s="80" t="e" cm="1">
        <f t="array" aca="1" ref="CO1295" ca="1">+CO1294*INDIRECT(CO1280)</f>
        <v>#N/A</v>
      </c>
      <c r="CP1295" s="80" t="e" cm="1">
        <f t="array" aca="1" ref="CP1295" ca="1">+CP1294*INDIRECT(CP1280)</f>
        <v>#N/A</v>
      </c>
      <c r="CQ1295" s="80" t="e" cm="1">
        <f t="array" aca="1" ref="CQ1295" ca="1">+CQ1294*INDIRECT(CQ1280)</f>
        <v>#N/A</v>
      </c>
      <c r="CR1295" s="80" t="e" cm="1">
        <f t="array" aca="1" ref="CR1295" ca="1">+CR1294*INDIRECT(CR1280)</f>
        <v>#N/A</v>
      </c>
      <c r="CS1295" s="80" t="e" cm="1">
        <f t="array" aca="1" ref="CS1295" ca="1">+CS1294*INDIRECT(CS1280)</f>
        <v>#N/A</v>
      </c>
      <c r="CT1295" s="80" t="e" cm="1">
        <f t="array" aca="1" ref="CT1295" ca="1">+CT1294*INDIRECT(CT1280)</f>
        <v>#N/A</v>
      </c>
      <c r="CU1295" s="80" t="e" cm="1">
        <f t="array" aca="1" ref="CU1295" ca="1">+CU1294*INDIRECT(CU1280)</f>
        <v>#N/A</v>
      </c>
      <c r="CV1295" s="80" t="e" cm="1">
        <f t="array" aca="1" ref="CV1295" ca="1">+CV1294*INDIRECT(CV1280)</f>
        <v>#N/A</v>
      </c>
      <c r="CW1295" s="80" t="e" cm="1">
        <f t="array" aca="1" ref="CW1295" ca="1">+CW1294*INDIRECT(CW1280)</f>
        <v>#N/A</v>
      </c>
      <c r="CX1295" s="80" t="e" cm="1">
        <f t="array" aca="1" ref="CX1295" ca="1">+CX1294*INDIRECT(CX1280)</f>
        <v>#N/A</v>
      </c>
      <c r="CY1295" s="80" t="e" cm="1">
        <f t="array" aca="1" ref="CY1295" ca="1">+CY1294*INDIRECT(CY1280)</f>
        <v>#N/A</v>
      </c>
      <c r="CZ1295" s="80" t="e" cm="1">
        <f t="array" aca="1" ref="CZ1295" ca="1">+CZ1294*INDIRECT(CZ1280)</f>
        <v>#N/A</v>
      </c>
      <c r="DA1295" s="80" t="e" cm="1">
        <f t="array" aca="1" ref="DA1295" ca="1">+DA1294*INDIRECT(DA1280)</f>
        <v>#N/A</v>
      </c>
      <c r="DB1295" s="80" t="e" cm="1">
        <f t="array" aca="1" ref="DB1295" ca="1">+DB1294*INDIRECT(DB1280)</f>
        <v>#N/A</v>
      </c>
      <c r="DC1295" s="80" t="e" cm="1">
        <f t="array" aca="1" ref="DC1295" ca="1">+DC1294*INDIRECT(DC1280)</f>
        <v>#N/A</v>
      </c>
      <c r="DD1295" s="80" t="e" cm="1">
        <f t="array" aca="1" ref="DD1295" ca="1">+DD1294*INDIRECT(DD1280)</f>
        <v>#N/A</v>
      </c>
      <c r="DE1295" s="80" t="e" cm="1">
        <f t="array" aca="1" ref="DE1295" ca="1">+DE1294*INDIRECT(DE1280)</f>
        <v>#N/A</v>
      </c>
      <c r="DF1295" s="80" t="e" cm="1">
        <f t="array" aca="1" ref="DF1295" ca="1">+DF1294*INDIRECT(DF1280)</f>
        <v>#N/A</v>
      </c>
      <c r="DG1295" s="80" t="e" cm="1">
        <f t="array" aca="1" ref="DG1295" ca="1">+DG1294*INDIRECT(DG1280)</f>
        <v>#N/A</v>
      </c>
      <c r="DH1295" s="80" t="e" cm="1">
        <f t="array" aca="1" ref="DH1295" ca="1">+DH1294*INDIRECT(DH1280)</f>
        <v>#N/A</v>
      </c>
      <c r="DI1295" s="80" t="e" cm="1">
        <f t="array" aca="1" ref="DI1295" ca="1">+DI1294*INDIRECT(DI1280)</f>
        <v>#N/A</v>
      </c>
      <c r="DJ1295" s="80" t="e" cm="1">
        <f t="array" aca="1" ref="DJ1295" ca="1">+DJ1294*INDIRECT(DJ1280)</f>
        <v>#N/A</v>
      </c>
      <c r="DK1295" s="80" t="e" cm="1">
        <f t="array" aca="1" ref="DK1295" ca="1">+DK1294*INDIRECT(DK1280)</f>
        <v>#N/A</v>
      </c>
      <c r="DL1295" s="80" t="e" cm="1">
        <f t="array" aca="1" ref="DL1295" ca="1">+DL1294*INDIRECT(DL1280)</f>
        <v>#N/A</v>
      </c>
    </row>
    <row r="1296" spans="1:116" x14ac:dyDescent="0.4">
      <c r="C1296" t="s">
        <v>236</v>
      </c>
      <c r="D1296" t="s">
        <v>867</v>
      </c>
      <c r="E1296" t="str">
        <f t="shared" si="2033"/>
        <v>1296 DTERMY-S</v>
      </c>
      <c r="G1296" s="158" t="str">
        <f>"Repayment - "&amp;SUBSTITUTE(G1285,":","")</f>
        <v>Repayment - Rolling fixed term debt - multiple borrowings w/ annual control</v>
      </c>
      <c r="K1296" s="138">
        <f t="shared" ref="K1296:P1296" ca="1" si="2129">SUMIF($3:$3,K$2,1296:1296)</f>
        <v>-4501000</v>
      </c>
      <c r="L1296" s="138">
        <f t="shared" ca="1" si="2129"/>
        <v>-6000000</v>
      </c>
      <c r="M1296" s="138">
        <f t="shared" ca="1" si="2129"/>
        <v>-6000000</v>
      </c>
      <c r="N1296" s="138">
        <f t="shared" ca="1" si="2129"/>
        <v>-6000000</v>
      </c>
      <c r="O1296" s="138">
        <f t="shared" ca="1" si="2129"/>
        <v>-6000000</v>
      </c>
      <c r="P1296" s="138">
        <f t="shared" ca="1" si="2129"/>
        <v>-6000000</v>
      </c>
      <c r="R1296" s="225"/>
      <c r="S1296" s="226">
        <f ca="1">-IF(COUNT($R1295:S1295)&lt;$H1287,0,OFFSET(S1295,0,-$H1287+1))-$J$2183*(COUNT(R1295:$S1295)=($H1287-$H1288+1))</f>
        <v>0</v>
      </c>
      <c r="T1296" s="226">
        <f ca="1">-IF(COUNT($R1295:T1295)&lt;$H1287,0,OFFSET(T1295,0,-$H1287+1))-$J$2183*(COUNT(S1295:$S1295)=($H1287-$H1288+1))</f>
        <v>0</v>
      </c>
      <c r="U1296" s="226">
        <f ca="1">-IF(COUNT($R1295:U1295)&lt;$H1287,0,OFFSET(U1295,0,-$H1287+1))-$J$2183*(COUNT($S1295:T1295)=($H1287-$H1288+1))</f>
        <v>-1000</v>
      </c>
      <c r="V1296" s="226">
        <f ca="1">-IF(COUNT($R1295:V1295)&lt;$H1287,0,OFFSET(V1295,0,-$H1287+1))-$J$2183*(COUNT($S1295:U1295)=($H1287-$H1288+1))</f>
        <v>-500000</v>
      </c>
      <c r="W1296" s="226">
        <f ca="1">-IF(COUNT($R1295:W1295)&lt;$H1287,0,OFFSET(W1295,0,-$H1287+1))-$J$2183*(COUNT($S1295:V1295)=($H1287-$H1288+1))</f>
        <v>-500000</v>
      </c>
      <c r="X1296" s="226">
        <f ca="1">-IF(COUNT($R1295:X1295)&lt;$H1287,0,OFFSET(X1295,0,-$H1287+1))-$J$2183*(COUNT($S1295:W1295)=($H1287-$H1288+1))</f>
        <v>-500000</v>
      </c>
      <c r="Y1296" s="226">
        <f ca="1">-IF(COUNT($R1295:Y1295)&lt;$H1287,0,OFFSET(Y1295,0,-$H1287+1))-$J$2183*(COUNT($S1295:X1295)=($H1287-$H1288+1))</f>
        <v>-500000</v>
      </c>
      <c r="Z1296" s="226">
        <f ca="1">-IF(COUNT($R1295:Z1295)&lt;$H1287,0,OFFSET(Z1295,0,-$H1287+1))-$J$2183*(COUNT($S1295:Y1295)=($H1287-$H1288+1))</f>
        <v>-500000</v>
      </c>
      <c r="AA1296" s="226">
        <f ca="1">-IF(COUNT($R1295:AA1295)&lt;$H1287,0,OFFSET(AA1295,0,-$H1287+1))-$J$2183*(COUNT($S1295:Z1295)=($H1287-$H1288+1))</f>
        <v>-500000</v>
      </c>
      <c r="AB1296" s="226">
        <f ca="1">-IF(COUNT($R1295:AB1295)&lt;$H1287,0,OFFSET(AB1295,0,-$H1287+1))-$J$2183*(COUNT($S1295:AA1295)=($H1287-$H1288+1))</f>
        <v>-500000</v>
      </c>
      <c r="AC1296" s="226">
        <f ca="1">-IF(COUNT($R1295:AC1295)&lt;$H1287,0,OFFSET(AC1295,0,-$H1287+1))-$J$2183*(COUNT($S1295:AB1295)=($H1287-$H1288+1))</f>
        <v>-500000</v>
      </c>
      <c r="AD1296" s="226">
        <f ca="1">-IF(COUNT($R1295:AD1295)&lt;$H1287,0,OFFSET(AD1295,0,-$H1287+1))-$J$2183*(COUNT($S1295:AC1295)=($H1287-$H1288+1))</f>
        <v>-500000</v>
      </c>
      <c r="AE1296" s="226">
        <f ca="1">-IF(COUNT($R1295:AE1295)&lt;$H1287,0,OFFSET(AE1295,0,-$H1287+1))-$J$2183*(COUNT($S1295:AD1295)=($H1287-$H1288+1))</f>
        <v>-500000</v>
      </c>
      <c r="AF1296" s="226">
        <f ca="1">-IF(COUNT($R1295:AF1295)&lt;$H1287,0,OFFSET(AF1295,0,-$H1287+1))-$J$2183*(COUNT($S1295:AE1295)=($H1287-$H1288+1))</f>
        <v>-500000</v>
      </c>
      <c r="AG1296" s="226">
        <f ca="1">-IF(COUNT($R1295:AG1295)&lt;$H1287,0,OFFSET(AG1295,0,-$H1287+1))-$J$2183*(COUNT($S1295:AF1295)=($H1287-$H1288+1))</f>
        <v>-500000</v>
      </c>
      <c r="AH1296" s="226">
        <f ca="1">-IF(COUNT($R1295:AH1295)&lt;$H1287,0,OFFSET(AH1295,0,-$H1287+1))-$J$2183*(COUNT($S1295:AG1295)=($H1287-$H1288+1))</f>
        <v>-500000</v>
      </c>
      <c r="AI1296" s="226">
        <f ca="1">-IF(COUNT($R1295:AI1295)&lt;$H1287,0,OFFSET(AI1295,0,-$H1287+1))-$J$2183*(COUNT($S1295:AH1295)=($H1287-$H1288+1))</f>
        <v>-500000</v>
      </c>
      <c r="AJ1296" s="226">
        <f ca="1">-IF(COUNT($R1295:AJ1295)&lt;$H1287,0,OFFSET(AJ1295,0,-$H1287+1))-$J$2183*(COUNT($S1295:AI1295)=($H1287-$H1288+1))</f>
        <v>-500000</v>
      </c>
      <c r="AK1296" s="226">
        <f ca="1">-IF(COUNT($R1295:AK1295)&lt;$H1287,0,OFFSET(AK1295,0,-$H1287+1))-$J$2183*(COUNT($S1295:AJ1295)=($H1287-$H1288+1))</f>
        <v>-500000</v>
      </c>
      <c r="AL1296" s="226">
        <f ca="1">-IF(COUNT($R1295:AL1295)&lt;$H1287,0,OFFSET(AL1295,0,-$H1287+1))-$J$2183*(COUNT($S1295:AK1295)=($H1287-$H1288+1))</f>
        <v>-500000</v>
      </c>
      <c r="AM1296" s="226">
        <f ca="1">-IF(COUNT($R1295:AM1295)&lt;$H1287,0,OFFSET(AM1295,0,-$H1287+1))-$J$2183*(COUNT($S1295:AL1295)=($H1287-$H1288+1))</f>
        <v>-500000</v>
      </c>
      <c r="AN1296" s="226">
        <f ca="1">-IF(COUNT($R1295:AN1295)&lt;$H1287,0,OFFSET(AN1295,0,-$H1287+1))-$J$2183*(COUNT($S1295:AM1295)=($H1287-$H1288+1))</f>
        <v>-500000</v>
      </c>
      <c r="AO1296" s="226">
        <f ca="1">-IF(COUNT($R1295:AO1295)&lt;$H1287,0,OFFSET(AO1295,0,-$H1287+1))-$J$2183*(COUNT($S1295:AN1295)=($H1287-$H1288+1))</f>
        <v>-500000</v>
      </c>
      <c r="AP1296" s="226">
        <f ca="1">-IF(COUNT($R1295:AP1295)&lt;$H1287,0,OFFSET(AP1295,0,-$H1287+1))-$J$2183*(COUNT($S1295:AO1295)=($H1287-$H1288+1))</f>
        <v>-500000</v>
      </c>
      <c r="AQ1296" s="226">
        <f ca="1">-IF(COUNT($R1295:AQ1295)&lt;$H1287,0,OFFSET(AQ1295,0,-$H1287+1))-$J$2183*(COUNT($S1295:AP1295)=($H1287-$H1288+1))</f>
        <v>-500000</v>
      </c>
      <c r="AR1296" s="226">
        <f ca="1">-IF(COUNT($R1295:AR1295)&lt;$H1287,0,OFFSET(AR1295,0,-$H1287+1))-$J$2183*(COUNT($S1295:AQ1295)=($H1287-$H1288+1))</f>
        <v>-500000</v>
      </c>
      <c r="AS1296" s="226">
        <f ca="1">-IF(COUNT($R1295:AS1295)&lt;$H1287,0,OFFSET(AS1295,0,-$H1287+1))-$J$2183*(COUNT($S1295:AR1295)=($H1287-$H1288+1))</f>
        <v>-500000</v>
      </c>
      <c r="AT1296" s="226">
        <f ca="1">-IF(COUNT($R1295:AT1295)&lt;$H1287,0,OFFSET(AT1295,0,-$H1287+1))-$J$2183*(COUNT($S1295:AS1295)=($H1287-$H1288+1))</f>
        <v>-500000</v>
      </c>
      <c r="AU1296" s="226">
        <f ca="1">-IF(COUNT($R1295:AU1295)&lt;$H1287,0,OFFSET(AU1295,0,-$H1287+1))-$J$2183*(COUNT($S1295:AT1295)=($H1287-$H1288+1))</f>
        <v>-500000</v>
      </c>
      <c r="AV1296" s="226">
        <f ca="1">-IF(COUNT($R1295:AV1295)&lt;$H1287,0,OFFSET(AV1295,0,-$H1287+1))-$J$2183*(COUNT($S1295:AU1295)=($H1287-$H1288+1))</f>
        <v>-500000</v>
      </c>
      <c r="AW1296" s="226">
        <f ca="1">-IF(COUNT($R1295:AW1295)&lt;$H1287,0,OFFSET(AW1295,0,-$H1287+1))-$J$2183*(COUNT($S1295:AV1295)=($H1287-$H1288+1))</f>
        <v>-500000</v>
      </c>
      <c r="AX1296" s="226">
        <f ca="1">-IF(COUNT($R1295:AX1295)&lt;$H1287,0,OFFSET(AX1295,0,-$H1287+1))-$J$2183*(COUNT($S1295:AW1295)=($H1287-$H1288+1))</f>
        <v>-500000</v>
      </c>
      <c r="AY1296" s="226">
        <f ca="1">-IF(COUNT($R1295:AY1295)&lt;$H1287,0,OFFSET(AY1295,0,-$H1287+1))-$J$2183*(COUNT($S1295:AX1295)=($H1287-$H1288+1))</f>
        <v>-500000</v>
      </c>
      <c r="AZ1296" s="226">
        <f ca="1">-IF(COUNT($R1295:AZ1295)&lt;$H1287,0,OFFSET(AZ1295,0,-$H1287+1))-$J$2183*(COUNT($S1295:AY1295)=($H1287-$H1288+1))</f>
        <v>-500000</v>
      </c>
      <c r="BA1296" s="226">
        <f ca="1">-IF(COUNT($R1295:BA1295)&lt;$H1287,0,OFFSET(BA1295,0,-$H1287+1))-$J$2183*(COUNT($S1295:AZ1295)=($H1287-$H1288+1))</f>
        <v>-500000</v>
      </c>
      <c r="BB1296" s="226">
        <f ca="1">-IF(COUNT($R1295:BB1295)&lt;$H1287,0,OFFSET(BB1295,0,-$H1287+1))-$J$2183*(COUNT($S1295:BA1295)=($H1287-$H1288+1))</f>
        <v>-500000</v>
      </c>
      <c r="BC1296" s="226">
        <f ca="1">-IF(COUNT($R1295:BC1295)&lt;$H1287,0,OFFSET(BC1295,0,-$H1287+1))-$J$2183*(COUNT($S1295:BB1295)=($H1287-$H1288+1))</f>
        <v>-500000</v>
      </c>
      <c r="BD1296" s="226">
        <f ca="1">-IF(COUNT($R1295:BD1295)&lt;$H1287,0,OFFSET(BD1295,0,-$H1287+1))-$J$2183*(COUNT($S1295:BC1295)=($H1287-$H1288+1))</f>
        <v>-500000</v>
      </c>
      <c r="BE1296" s="226">
        <f ca="1">-IF(COUNT($R1295:BE1295)&lt;$H1287,0,OFFSET(BE1295,0,-$H1287+1))-$J$2183*(COUNT($S1295:BD1295)=($H1287-$H1288+1))</f>
        <v>-500000</v>
      </c>
      <c r="BF1296" s="226">
        <f ca="1">-IF(COUNT($R1295:BF1295)&lt;$H1287,0,OFFSET(BF1295,0,-$H1287+1))-$J$2183*(COUNT($S1295:BE1295)=($H1287-$H1288+1))</f>
        <v>-500000</v>
      </c>
      <c r="BG1296" s="226">
        <f ca="1">-IF(COUNT($R1295:BG1295)&lt;$H1287,0,OFFSET(BG1295,0,-$H1287+1))-$J$2183*(COUNT($S1295:BF1295)=($H1287-$H1288+1))</f>
        <v>-500000</v>
      </c>
      <c r="BH1296" s="226">
        <f ca="1">-IF(COUNT($R1295:BH1295)&lt;$H1287,0,OFFSET(BH1295,0,-$H1287+1))-$J$2183*(COUNT($S1295:BG1295)=($H1287-$H1288+1))</f>
        <v>-500000</v>
      </c>
      <c r="BI1296" s="226">
        <f ca="1">-IF(COUNT($R1295:BI1295)&lt;$H1287,0,OFFSET(BI1295,0,-$H1287+1))-$J$2183*(COUNT($S1295:BH1295)=($H1287-$H1288+1))</f>
        <v>-500000</v>
      </c>
      <c r="BJ1296" s="226">
        <f ca="1">-IF(COUNT($R1295:BJ1295)&lt;$H1287,0,OFFSET(BJ1295,0,-$H1287+1))-$J$2183*(COUNT($S1295:BI1295)=($H1287-$H1288+1))</f>
        <v>-500000</v>
      </c>
      <c r="BK1296" s="226">
        <f ca="1">-IF(COUNT($R1295:BK1295)&lt;$H1287,0,OFFSET(BK1295,0,-$H1287+1))-$J$2183*(COUNT($S1295:BJ1295)=($H1287-$H1288+1))</f>
        <v>-500000</v>
      </c>
      <c r="BL1296" s="226">
        <f ca="1">-IF(COUNT($R1295:BL1295)&lt;$H1287,0,OFFSET(BL1295,0,-$H1287+1))-$J$2183*(COUNT($S1295:BK1295)=($H1287-$H1288+1))</f>
        <v>-500000</v>
      </c>
      <c r="BM1296" s="226">
        <f ca="1">-IF(COUNT($R1295:BM1295)&lt;$H1287,0,OFFSET(BM1295,0,-$H1287+1))-$J$2183*(COUNT($S1295:BL1295)=($H1287-$H1288+1))</f>
        <v>-500000</v>
      </c>
      <c r="BN1296" s="226">
        <f ca="1">-IF(COUNT($R1295:BN1295)&lt;$H1287,0,OFFSET(BN1295,0,-$H1287+1))-$J$2183*(COUNT($S1295:BM1295)=($H1287-$H1288+1))</f>
        <v>-500000</v>
      </c>
      <c r="BO1296" s="226">
        <f ca="1">-IF(COUNT($R1295:BO1295)&lt;$H1287,0,OFFSET(BO1295,0,-$H1287+1))-$J$2183*(COUNT($S1295:BN1295)=($H1287-$H1288+1))</f>
        <v>-500000</v>
      </c>
      <c r="BP1296" s="226">
        <f ca="1">-IF(COUNT($R1295:BP1295)&lt;$H1287,0,OFFSET(BP1295,0,-$H1287+1))-$J$2183*(COUNT($S1295:BO1295)=($H1287-$H1288+1))</f>
        <v>-500000</v>
      </c>
      <c r="BQ1296" s="226">
        <f ca="1">-IF(COUNT($R1295:BQ1295)&lt;$H1287,0,OFFSET(BQ1295,0,-$H1287+1))-$J$2183*(COUNT($S1295:BP1295)=($H1287-$H1288+1))</f>
        <v>-500000</v>
      </c>
      <c r="BR1296" s="226">
        <f ca="1">-IF(COUNT($R1295:BR1295)&lt;$H1287,0,OFFSET(BR1295,0,-$H1287+1))-$J$2183*(COUNT($S1295:BQ1295)=($H1287-$H1288+1))</f>
        <v>-500000</v>
      </c>
      <c r="BS1296" s="226">
        <f ca="1">-IF(COUNT($R1295:BS1295)&lt;$H1287,0,OFFSET(BS1295,0,-$H1287+1))-$J$2183*(COUNT($S1295:BR1295)=($H1287-$H1288+1))</f>
        <v>-500000</v>
      </c>
      <c r="BT1296" s="226">
        <f ca="1">-IF(COUNT($R1295:BT1295)&lt;$H1287,0,OFFSET(BT1295,0,-$H1287+1))-$J$2183*(COUNT($S1295:BS1295)=($H1287-$H1288+1))</f>
        <v>-500000</v>
      </c>
      <c r="BU1296" s="226">
        <f ca="1">-IF(COUNT($R1295:BU1295)&lt;$H1287,0,OFFSET(BU1295,0,-$H1287+1))-$J$2183*(COUNT($S1295:BT1295)=($H1287-$H1288+1))</f>
        <v>-500000</v>
      </c>
      <c r="BV1296" s="226">
        <f ca="1">-IF(COUNT($R1295:BV1295)&lt;$H1287,0,OFFSET(BV1295,0,-$H1287+1))-$J$2183*(COUNT($S1295:BU1295)=($H1287-$H1288+1))</f>
        <v>-500000</v>
      </c>
      <c r="BW1296" s="226">
        <f ca="1">-IF(COUNT($R1295:BW1295)&lt;$H1287,0,OFFSET(BW1295,0,-$H1287+1))-$J$2183*(COUNT($S1295:BV1295)=($H1287-$H1288+1))</f>
        <v>-500000</v>
      </c>
      <c r="BX1296" s="226">
        <f ca="1">-IF(COUNT($R1295:BX1295)&lt;$H1287,0,OFFSET(BX1295,0,-$H1287+1))-$J$2183*(COUNT($S1295:BW1295)=($H1287-$H1288+1))</f>
        <v>-500000</v>
      </c>
      <c r="BY1296" s="226">
        <f ca="1">-IF(COUNT($R1295:BY1295)&lt;$H1287,0,OFFSET(BY1295,0,-$H1287+1))-$J$2183*(COUNT($S1295:BX1295)=($H1287-$H1288+1))</f>
        <v>-500000</v>
      </c>
      <c r="BZ1296" s="226">
        <f ca="1">-IF(COUNT($R1295:BZ1295)&lt;$H1287,0,OFFSET(BZ1295,0,-$H1287+1))-$J$2183*(COUNT($S1295:BY1295)=($H1287-$H1288+1))</f>
        <v>-500000</v>
      </c>
      <c r="CA1296" s="226">
        <f ca="1">-IF(COUNT($R1295:CA1295)&lt;$H1287,0,OFFSET(CA1295,0,-$H1287+1))-$J$2183*(COUNT($S1295:BZ1295)=($H1287-$H1288+1))</f>
        <v>-500000</v>
      </c>
      <c r="CB1296" s="226">
        <f ca="1">-IF(COUNT($R1295:CB1295)&lt;$H1287,0,OFFSET(CB1295,0,-$H1287+1))-$J$2183*(COUNT($S1295:CA1295)=($H1287-$H1288+1))</f>
        <v>-500000</v>
      </c>
      <c r="CC1296" s="226">
        <f ca="1">-IF(COUNT($R1295:CC1295)&lt;$H1287,0,OFFSET(CC1295,0,-$H1287+1))-$J$2183*(COUNT($S1295:CB1295)=($H1287-$H1288+1))</f>
        <v>-500000</v>
      </c>
      <c r="CD1296" s="226">
        <f ca="1">-IF(COUNT($R1295:CD1295)&lt;$H1287,0,OFFSET(CD1295,0,-$H1287+1))-$J$2183*(COUNT($S1295:CC1295)=($H1287-$H1288+1))</f>
        <v>-500000</v>
      </c>
      <c r="CE1296" s="226">
        <f ca="1">-IF(COUNT($R1295:CE1295)&lt;$H1287,0,OFFSET(CE1295,0,-$H1287+1))-$J$2183*(COUNT($S1295:CD1295)=($H1287-$H1288+1))</f>
        <v>-500000</v>
      </c>
      <c r="CF1296" s="226">
        <f ca="1">-IF(COUNT($R1295:CF1295)&lt;$H1287,0,OFFSET(CF1295,0,-$H1287+1))-$J$2183*(COUNT($S1295:CE1295)=($H1287-$H1288+1))</f>
        <v>-500000</v>
      </c>
      <c r="CG1296" s="226">
        <f ca="1">-IF(COUNT($R1295:CG1295)&lt;$H1287,0,OFFSET(CG1295,0,-$H1287+1))-$J$2183*(COUNT($S1295:CF1295)=($H1287-$H1288+1))</f>
        <v>-500000</v>
      </c>
      <c r="CH1296" s="226">
        <f ca="1">-IF(COUNT($R1295:CH1295)&lt;$H1287,0,OFFSET(CH1295,0,-$H1287+1))-$J$2183*(COUNT($S1295:CG1295)=($H1287-$H1288+1))</f>
        <v>-500000</v>
      </c>
      <c r="CI1296" s="226">
        <f ca="1">-IF(COUNT($R1295:CI1295)&lt;$H1287,0,OFFSET(CI1295,0,-$H1287+1))-$J$2183*(COUNT($S1295:CH1295)=($H1287-$H1288+1))</f>
        <v>-500000</v>
      </c>
      <c r="CJ1296" s="226">
        <f ca="1">-IF(COUNT($R1295:CJ1295)&lt;$H1287,0,OFFSET(CJ1295,0,-$H1287+1))-$J$2183*(COUNT($S1295:CI1295)=($H1287-$H1288+1))</f>
        <v>-500000</v>
      </c>
      <c r="CK1296" s="226">
        <f ca="1">-IF(COUNT($R1295:CK1295)&lt;$H1287,0,OFFSET(CK1295,0,-$H1287+1))-$J$2183*(COUNT($S1295:CJ1295)=($H1287-$H1288+1))</f>
        <v>-500000</v>
      </c>
      <c r="CL1296" s="226">
        <f ca="1">-IF(COUNT($R1295:CL1295)&lt;$H1287,0,OFFSET(CL1295,0,-$H1287+1))-$J$2183*(COUNT($S1295:CK1295)=($H1287-$H1288+1))</f>
        <v>-500000</v>
      </c>
      <c r="CM1296" s="225"/>
      <c r="CN1296" s="321"/>
      <c r="CO1296" s="226">
        <f ca="1">-IF(COUNT($R1295:CO1295)&lt;$H1287,0,OFFSET(CO1295,0,-$H1287+1))-$J$2183*(COUNT($S1295:CN1295)=($H1287-$H1288+1))</f>
        <v>-500000</v>
      </c>
      <c r="CP1296" s="226" t="e">
        <f ca="1">-IF(COUNT($R1295:CP1295)&lt;$H1287,0,OFFSET(CP1295,0,-$H1287+1))-$J$2183*(COUNT($S1295:CO1295)=($H1287-$H1288+1))</f>
        <v>#REF!</v>
      </c>
      <c r="CQ1296" s="226" t="e">
        <f ca="1">-IF(COUNT($R1295:CQ1295)&lt;$H1287,0,OFFSET(CQ1295,0,-$H1287+1))-$J$2183*(COUNT($S1295:CP1295)=($H1287-$H1288+1))</f>
        <v>#REF!</v>
      </c>
      <c r="CR1296" s="226" t="e">
        <f ca="1">-IF(COUNT($R1295:CR1295)&lt;$H1287,0,OFFSET(CR1295,0,-$H1287+1))-$J$2183*(COUNT($S1295:CQ1295)=($H1287-$H1288+1))</f>
        <v>#N/A</v>
      </c>
      <c r="CS1296" s="226" t="e">
        <f ca="1">-IF(COUNT($R1295:CS1295)&lt;$H1287,0,OFFSET(CS1295,0,-$H1287+1))-$J$2183*(COUNT($S1295:CR1295)=($H1287-$H1288+1))</f>
        <v>#N/A</v>
      </c>
      <c r="CT1296" s="226" t="e">
        <f ca="1">-IF(COUNT($R1295:CT1295)&lt;$H1287,0,OFFSET(CT1295,0,-$H1287+1))-$J$2183*(COUNT($S1295:CS1295)=($H1287-$H1288+1))</f>
        <v>#N/A</v>
      </c>
      <c r="CU1296" s="226" t="e">
        <f ca="1">-IF(COUNT($R1295:CU1295)&lt;$H1287,0,OFFSET(CU1295,0,-$H1287+1))-$J$2183*(COUNT($S1295:CT1295)=($H1287-$H1288+1))</f>
        <v>#N/A</v>
      </c>
      <c r="CV1296" s="226" t="e">
        <f ca="1">-IF(COUNT($R1295:CV1295)&lt;$H1287,0,OFFSET(CV1295,0,-$H1287+1))-$J$2183*(COUNT($S1295:CU1295)=($H1287-$H1288+1))</f>
        <v>#N/A</v>
      </c>
      <c r="CW1296" s="226" t="e">
        <f ca="1">-IF(COUNT($R1295:CW1295)&lt;$H1287,0,OFFSET(CW1295,0,-$H1287+1))-$J$2183*(COUNT($S1295:CV1295)=($H1287-$H1288+1))</f>
        <v>#N/A</v>
      </c>
      <c r="CX1296" s="226" t="e">
        <f ca="1">-IF(COUNT($R1295:CX1295)&lt;$H1287,0,OFFSET(CX1295,0,-$H1287+1))-$J$2183*(COUNT($S1295:CW1295)=($H1287-$H1288+1))</f>
        <v>#N/A</v>
      </c>
      <c r="CY1296" s="226" t="e">
        <f ca="1">-IF(COUNT($R1295:CY1295)&lt;$H1287,0,OFFSET(CY1295,0,-$H1287+1))-$J$2183*(COUNT($S1295:CX1295)=($H1287-$H1288+1))</f>
        <v>#N/A</v>
      </c>
      <c r="CZ1296" s="226" t="e">
        <f ca="1">-IF(COUNT($R1295:CZ1295)&lt;$H1287,0,OFFSET(CZ1295,0,-$H1287+1))-$J$2183*(COUNT($S1295:CY1295)=($H1287-$H1288+1))</f>
        <v>#N/A</v>
      </c>
      <c r="DA1296" s="226" t="e">
        <f ca="1">-IF(COUNT($R1295:DA1295)&lt;$H1287,0,OFFSET(DA1295,0,-$H1287+1))-$J$2183*(COUNT($S1295:CZ1295)=($H1287-$H1288+1))</f>
        <v>#N/A</v>
      </c>
      <c r="DB1296" s="226" t="e">
        <f ca="1">-IF(COUNT($R1295:DB1295)&lt;$H1287,0,OFFSET(DB1295,0,-$H1287+1))-$J$2183*(COUNT($S1295:DA1295)=($H1287-$H1288+1))</f>
        <v>#N/A</v>
      </c>
      <c r="DC1296" s="226" t="e">
        <f ca="1">-IF(COUNT($R1295:DC1295)&lt;$H1287,0,OFFSET(DC1295,0,-$H1287+1))-$J$2183*(COUNT($S1295:DB1295)=($H1287-$H1288+1))</f>
        <v>#N/A</v>
      </c>
      <c r="DD1296" s="226" t="e">
        <f ca="1">-IF(COUNT($R1295:DD1295)&lt;$H1287,0,OFFSET(DD1295,0,-$H1287+1))-$J$2183*(COUNT($S1295:DC1295)=($H1287-$H1288+1))</f>
        <v>#N/A</v>
      </c>
      <c r="DE1296" s="226" t="e">
        <f ca="1">-IF(COUNT($R1295:DE1295)&lt;$H1287,0,OFFSET(DE1295,0,-$H1287+1))-$J$2183*(COUNT($S1295:DD1295)=($H1287-$H1288+1))</f>
        <v>#N/A</v>
      </c>
      <c r="DF1296" s="226" t="e">
        <f ca="1">-IF(COUNT($R1295:DF1295)&lt;$H1287,0,OFFSET(DF1295,0,-$H1287+1))-$J$2183*(COUNT($S1295:DE1295)=($H1287-$H1288+1))</f>
        <v>#N/A</v>
      </c>
      <c r="DG1296" s="226" t="e">
        <f ca="1">-IF(COUNT($R1295:DG1295)&lt;$H1287,0,OFFSET(DG1295,0,-$H1287+1))-$J$2183*(COUNT($S1295:DF1295)=($H1287-$H1288+1))</f>
        <v>#N/A</v>
      </c>
      <c r="DH1296" s="226" t="e">
        <f ca="1">-IF(COUNT($R1295:DH1295)&lt;$H1287,0,OFFSET(DH1295,0,-$H1287+1))-$J$2183*(COUNT($S1295:DG1295)=($H1287-$H1288+1))</f>
        <v>#N/A</v>
      </c>
      <c r="DI1296" s="226" t="e">
        <f ca="1">-IF(COUNT($R1295:DI1295)&lt;$H1287,0,OFFSET(DI1295,0,-$H1287+1))-$J$2183*(COUNT($S1295:DH1295)=($H1287-$H1288+1))</f>
        <v>#N/A</v>
      </c>
      <c r="DJ1296" s="226" t="e">
        <f ca="1">-IF(COUNT($R1295:DJ1295)&lt;$H1287,0,OFFSET(DJ1295,0,-$H1287+1))-$J$2183*(COUNT($S1295:DI1295)=($H1287-$H1288+1))</f>
        <v>#N/A</v>
      </c>
      <c r="DK1296" s="226" t="e">
        <f ca="1">-IF(COUNT($R1295:DK1295)&lt;$H1287,0,OFFSET(DK1295,0,-$H1287+1))-$J$2183*(COUNT($S1295:DJ1295)=($H1287-$H1288+1))</f>
        <v>#N/A</v>
      </c>
      <c r="DL1296" s="226" t="e">
        <f ca="1">-IF(COUNT($R1295:DL1295)&lt;$H1287,0,OFFSET(DL1295,0,-$H1287+1))-$J$2183*(COUNT($S1295:DK1295)=($H1287-$H1288+1))</f>
        <v>#N/A</v>
      </c>
    </row>
    <row r="1297" spans="1:116" x14ac:dyDescent="0.4">
      <c r="C1297" t="s">
        <v>237</v>
      </c>
      <c r="D1297" t="s">
        <v>867</v>
      </c>
      <c r="E1297" t="str">
        <f t="shared" si="2033"/>
        <v>1297 DTERMY-S</v>
      </c>
      <c r="G1297" s="126" t="str">
        <f>"Debt - "&amp;SUBSTITUTE(G1285,":","")</f>
        <v>Debt - Rolling fixed term debt - multiple borrowings w/ annual control</v>
      </c>
      <c r="I1297" s="80"/>
      <c r="J1297" s="80"/>
      <c r="K1297" s="33">
        <f t="shared" ref="K1297:P1297" ca="1" si="2130">SUMIF($4:$4,K$2,1297:1297)</f>
        <v>1500000</v>
      </c>
      <c r="L1297" s="33">
        <f t="shared" ca="1" si="2130"/>
        <v>1500000</v>
      </c>
      <c r="M1297" s="33">
        <f t="shared" ca="1" si="2130"/>
        <v>1500000</v>
      </c>
      <c r="N1297" s="33">
        <f t="shared" ca="1" si="2130"/>
        <v>1500000</v>
      </c>
      <c r="O1297" s="33">
        <f t="shared" ca="1" si="2130"/>
        <v>1500000</v>
      </c>
      <c r="P1297" s="33">
        <f t="shared" ca="1" si="2130"/>
        <v>1500000</v>
      </c>
      <c r="R1297" s="93">
        <f>+SUM(R1293,R1295:R1296)</f>
        <v>1000</v>
      </c>
      <c r="S1297" s="93">
        <f ca="1">+SUM(S1293,S1295:S1296)</f>
        <v>501000</v>
      </c>
      <c r="T1297" s="93">
        <f t="shared" ref="T1297" ca="1" si="2131">+SUM(T1293,T1295:T1296)</f>
        <v>1001000</v>
      </c>
      <c r="U1297" s="93">
        <f t="shared" ref="U1297" ca="1" si="2132">+SUM(U1293,U1295:U1296)</f>
        <v>1500000</v>
      </c>
      <c r="V1297" s="93">
        <f t="shared" ref="V1297" ca="1" si="2133">+SUM(V1293,V1295:V1296)</f>
        <v>1500000</v>
      </c>
      <c r="W1297" s="93">
        <f t="shared" ref="W1297" ca="1" si="2134">+SUM(W1293,W1295:W1296)</f>
        <v>1500000</v>
      </c>
      <c r="X1297" s="93">
        <f t="shared" ref="X1297" ca="1" si="2135">+SUM(X1293,X1295:X1296)</f>
        <v>1500000</v>
      </c>
      <c r="Y1297" s="93">
        <f t="shared" ref="Y1297" ca="1" si="2136">+SUM(Y1293,Y1295:Y1296)</f>
        <v>1500000</v>
      </c>
      <c r="Z1297" s="93">
        <f t="shared" ref="Z1297" ca="1" si="2137">+SUM(Z1293,Z1295:Z1296)</f>
        <v>1500000</v>
      </c>
      <c r="AA1297" s="93">
        <f t="shared" ref="AA1297" ca="1" si="2138">+SUM(AA1293,AA1295:AA1296)</f>
        <v>1500000</v>
      </c>
      <c r="AB1297" s="93">
        <f t="shared" ref="AB1297" ca="1" si="2139">+SUM(AB1293,AB1295:AB1296)</f>
        <v>1500000</v>
      </c>
      <c r="AC1297" s="93">
        <f t="shared" ref="AC1297" ca="1" si="2140">+SUM(AC1293,AC1295:AC1296)</f>
        <v>1500000</v>
      </c>
      <c r="AD1297" s="93">
        <f t="shared" ref="AD1297" ca="1" si="2141">+SUM(AD1293,AD1295:AD1296)</f>
        <v>1500000</v>
      </c>
      <c r="AE1297" s="93">
        <f t="shared" ref="AE1297" ca="1" si="2142">+SUM(AE1293,AE1295:AE1296)</f>
        <v>1500000</v>
      </c>
      <c r="AF1297" s="93">
        <f t="shared" ref="AF1297" ca="1" si="2143">+SUM(AF1293,AF1295:AF1296)</f>
        <v>1500000</v>
      </c>
      <c r="AG1297" s="93">
        <f t="shared" ref="AG1297" ca="1" si="2144">+SUM(AG1293,AG1295:AG1296)</f>
        <v>1500000</v>
      </c>
      <c r="AH1297" s="93">
        <f t="shared" ref="AH1297" ca="1" si="2145">+SUM(AH1293,AH1295:AH1296)</f>
        <v>1500000</v>
      </c>
      <c r="AI1297" s="93">
        <f t="shared" ref="AI1297" ca="1" si="2146">+SUM(AI1293,AI1295:AI1296)</f>
        <v>1500000</v>
      </c>
      <c r="AJ1297" s="93">
        <f t="shared" ref="AJ1297" ca="1" si="2147">+SUM(AJ1293,AJ1295:AJ1296)</f>
        <v>1500000</v>
      </c>
      <c r="AK1297" s="93">
        <f t="shared" ref="AK1297" ca="1" si="2148">+SUM(AK1293,AK1295:AK1296)</f>
        <v>1500000</v>
      </c>
      <c r="AL1297" s="93">
        <f t="shared" ref="AL1297" ca="1" si="2149">+SUM(AL1293,AL1295:AL1296)</f>
        <v>1500000</v>
      </c>
      <c r="AM1297" s="93">
        <f t="shared" ref="AM1297" ca="1" si="2150">+SUM(AM1293,AM1295:AM1296)</f>
        <v>1500000</v>
      </c>
      <c r="AN1297" s="93">
        <f t="shared" ref="AN1297" ca="1" si="2151">+SUM(AN1293,AN1295:AN1296)</f>
        <v>1500000</v>
      </c>
      <c r="AO1297" s="93">
        <f t="shared" ref="AO1297" ca="1" si="2152">+SUM(AO1293,AO1295:AO1296)</f>
        <v>1500000</v>
      </c>
      <c r="AP1297" s="93">
        <f t="shared" ref="AP1297" ca="1" si="2153">+SUM(AP1293,AP1295:AP1296)</f>
        <v>1500000</v>
      </c>
      <c r="AQ1297" s="93">
        <f t="shared" ref="AQ1297" ca="1" si="2154">+SUM(AQ1293,AQ1295:AQ1296)</f>
        <v>1500000</v>
      </c>
      <c r="AR1297" s="93">
        <f t="shared" ref="AR1297" ca="1" si="2155">+SUM(AR1293,AR1295:AR1296)</f>
        <v>1500000</v>
      </c>
      <c r="AS1297" s="93">
        <f t="shared" ref="AS1297" ca="1" si="2156">+SUM(AS1293,AS1295:AS1296)</f>
        <v>1500000</v>
      </c>
      <c r="AT1297" s="93">
        <f t="shared" ref="AT1297" ca="1" si="2157">+SUM(AT1293,AT1295:AT1296)</f>
        <v>1500000</v>
      </c>
      <c r="AU1297" s="93">
        <f t="shared" ref="AU1297" ca="1" si="2158">+SUM(AU1293,AU1295:AU1296)</f>
        <v>1500000</v>
      </c>
      <c r="AV1297" s="93">
        <f t="shared" ref="AV1297" ca="1" si="2159">+SUM(AV1293,AV1295:AV1296)</f>
        <v>1500000</v>
      </c>
      <c r="AW1297" s="93">
        <f t="shared" ref="AW1297" ca="1" si="2160">+SUM(AW1293,AW1295:AW1296)</f>
        <v>1500000</v>
      </c>
      <c r="AX1297" s="93">
        <f t="shared" ref="AX1297" ca="1" si="2161">+SUM(AX1293,AX1295:AX1296)</f>
        <v>1500000</v>
      </c>
      <c r="AY1297" s="93">
        <f t="shared" ref="AY1297" ca="1" si="2162">+SUM(AY1293,AY1295:AY1296)</f>
        <v>1500000</v>
      </c>
      <c r="AZ1297" s="93">
        <f t="shared" ref="AZ1297" ca="1" si="2163">+SUM(AZ1293,AZ1295:AZ1296)</f>
        <v>1500000</v>
      </c>
      <c r="BA1297" s="93">
        <f t="shared" ref="BA1297" ca="1" si="2164">+SUM(BA1293,BA1295:BA1296)</f>
        <v>1500000</v>
      </c>
      <c r="BB1297" s="93">
        <f t="shared" ref="BB1297" ca="1" si="2165">+SUM(BB1293,BB1295:BB1296)</f>
        <v>1500000</v>
      </c>
      <c r="BC1297" s="93">
        <f t="shared" ref="BC1297" ca="1" si="2166">+SUM(BC1293,BC1295:BC1296)</f>
        <v>1500000</v>
      </c>
      <c r="BD1297" s="93">
        <f t="shared" ref="BD1297" ca="1" si="2167">+SUM(BD1293,BD1295:BD1296)</f>
        <v>1500000</v>
      </c>
      <c r="BE1297" s="93">
        <f t="shared" ref="BE1297" ca="1" si="2168">+SUM(BE1293,BE1295:BE1296)</f>
        <v>1500000</v>
      </c>
      <c r="BF1297" s="93">
        <f t="shared" ref="BF1297" ca="1" si="2169">+SUM(BF1293,BF1295:BF1296)</f>
        <v>1500000</v>
      </c>
      <c r="BG1297" s="93">
        <f t="shared" ref="BG1297" ca="1" si="2170">+SUM(BG1293,BG1295:BG1296)</f>
        <v>1500000</v>
      </c>
      <c r="BH1297" s="93">
        <f t="shared" ref="BH1297" ca="1" si="2171">+SUM(BH1293,BH1295:BH1296)</f>
        <v>1500000</v>
      </c>
      <c r="BI1297" s="93">
        <f t="shared" ref="BI1297" ca="1" si="2172">+SUM(BI1293,BI1295:BI1296)</f>
        <v>1500000</v>
      </c>
      <c r="BJ1297" s="93">
        <f t="shared" ref="BJ1297" ca="1" si="2173">+SUM(BJ1293,BJ1295:BJ1296)</f>
        <v>1500000</v>
      </c>
      <c r="BK1297" s="93">
        <f t="shared" ref="BK1297" ca="1" si="2174">+SUM(BK1293,BK1295:BK1296)</f>
        <v>1500000</v>
      </c>
      <c r="BL1297" s="93">
        <f t="shared" ref="BL1297" ca="1" si="2175">+SUM(BL1293,BL1295:BL1296)</f>
        <v>1500000</v>
      </c>
      <c r="BM1297" s="93">
        <f t="shared" ref="BM1297" ca="1" si="2176">+SUM(BM1293,BM1295:BM1296)</f>
        <v>1500000</v>
      </c>
      <c r="BN1297" s="93">
        <f t="shared" ref="BN1297" ca="1" si="2177">+SUM(BN1293,BN1295:BN1296)</f>
        <v>1500000</v>
      </c>
      <c r="BO1297" s="93">
        <f t="shared" ref="BO1297" ca="1" si="2178">+SUM(BO1293,BO1295:BO1296)</f>
        <v>1500000</v>
      </c>
      <c r="BP1297" s="93">
        <f t="shared" ref="BP1297" ca="1" si="2179">+SUM(BP1293,BP1295:BP1296)</f>
        <v>1500000</v>
      </c>
      <c r="BQ1297" s="93">
        <f t="shared" ref="BQ1297" ca="1" si="2180">+SUM(BQ1293,BQ1295:BQ1296)</f>
        <v>1500000</v>
      </c>
      <c r="BR1297" s="93">
        <f t="shared" ref="BR1297" ca="1" si="2181">+SUM(BR1293,BR1295:BR1296)</f>
        <v>1500000</v>
      </c>
      <c r="BS1297" s="93">
        <f t="shared" ref="BS1297" ca="1" si="2182">+SUM(BS1293,BS1295:BS1296)</f>
        <v>1500000</v>
      </c>
      <c r="BT1297" s="93">
        <f t="shared" ref="BT1297" ca="1" si="2183">+SUM(BT1293,BT1295:BT1296)</f>
        <v>1500000</v>
      </c>
      <c r="BU1297" s="93">
        <f t="shared" ref="BU1297" ca="1" si="2184">+SUM(BU1293,BU1295:BU1296)</f>
        <v>1500000</v>
      </c>
      <c r="BV1297" s="93">
        <f t="shared" ref="BV1297" ca="1" si="2185">+SUM(BV1293,BV1295:BV1296)</f>
        <v>1500000</v>
      </c>
      <c r="BW1297" s="93">
        <f t="shared" ref="BW1297" ca="1" si="2186">+SUM(BW1293,BW1295:BW1296)</f>
        <v>1500000</v>
      </c>
      <c r="BX1297" s="93">
        <f t="shared" ref="BX1297" ca="1" si="2187">+SUM(BX1293,BX1295:BX1296)</f>
        <v>1500000</v>
      </c>
      <c r="BY1297" s="93">
        <f t="shared" ref="BY1297" ca="1" si="2188">+SUM(BY1293,BY1295:BY1296)</f>
        <v>1500000</v>
      </c>
      <c r="BZ1297" s="93">
        <f t="shared" ref="BZ1297" ca="1" si="2189">+SUM(BZ1293,BZ1295:BZ1296)</f>
        <v>1500000</v>
      </c>
      <c r="CA1297" s="93">
        <f t="shared" ref="CA1297" ca="1" si="2190">+SUM(CA1293,CA1295:CA1296)</f>
        <v>1500000</v>
      </c>
      <c r="CB1297" s="93">
        <f t="shared" ref="CB1297" ca="1" si="2191">+SUM(CB1293,CB1295:CB1296)</f>
        <v>1500000</v>
      </c>
      <c r="CC1297" s="93">
        <f t="shared" ref="CC1297" ca="1" si="2192">+SUM(CC1293,CC1295:CC1296)</f>
        <v>1500000</v>
      </c>
      <c r="CD1297" s="93">
        <f t="shared" ref="CD1297" ca="1" si="2193">+SUM(CD1293,CD1295:CD1296)</f>
        <v>1500000</v>
      </c>
      <c r="CE1297" s="93">
        <f t="shared" ref="CE1297" ca="1" si="2194">+SUM(CE1293,CE1295:CE1296)</f>
        <v>1500000</v>
      </c>
      <c r="CF1297" s="93">
        <f t="shared" ref="CF1297" ca="1" si="2195">+SUM(CF1293,CF1295:CF1296)</f>
        <v>1500000</v>
      </c>
      <c r="CG1297" s="93">
        <f t="shared" ref="CG1297" ca="1" si="2196">+SUM(CG1293,CG1295:CG1296)</f>
        <v>1500000</v>
      </c>
      <c r="CH1297" s="93">
        <f t="shared" ref="CH1297" ca="1" si="2197">+SUM(CH1293,CH1295:CH1296)</f>
        <v>1500000</v>
      </c>
      <c r="CI1297" s="93">
        <f t="shared" ref="CI1297" ca="1" si="2198">+SUM(CI1293,CI1295:CI1296)</f>
        <v>1500000</v>
      </c>
      <c r="CJ1297" s="93">
        <f t="shared" ref="CJ1297" ca="1" si="2199">+SUM(CJ1293,CJ1295:CJ1296)</f>
        <v>1500000</v>
      </c>
      <c r="CK1297" s="93">
        <f t="shared" ref="CK1297" ca="1" si="2200">+SUM(CK1293,CK1295:CK1296)</f>
        <v>1500000</v>
      </c>
      <c r="CL1297" s="93">
        <f t="shared" ref="CL1297" ca="1" si="2201">+SUM(CL1293,CL1295:CL1296)</f>
        <v>1500000</v>
      </c>
      <c r="CM1297" s="93" t="e">
        <f t="shared" ref="CM1297" ca="1" si="2202">+SUM(CM1293,CM1295:CM1296)</f>
        <v>#REF!</v>
      </c>
      <c r="CN1297" s="93" t="e">
        <f t="shared" ref="CN1297" ca="1" si="2203">+SUM(CN1293,CN1295:CN1296)</f>
        <v>#REF!</v>
      </c>
      <c r="CO1297" s="93" t="e">
        <f t="shared" ref="CO1297" ca="1" si="2204">+SUM(CO1293,CO1295:CO1296)</f>
        <v>#REF!</v>
      </c>
      <c r="CP1297" s="93" t="e">
        <f t="shared" ref="CP1297" ca="1" si="2205">+SUM(CP1293,CP1295:CP1296)</f>
        <v>#REF!</v>
      </c>
      <c r="CQ1297" s="93" t="e">
        <f t="shared" ref="CQ1297" ca="1" si="2206">+SUM(CQ1293,CQ1295:CQ1296)</f>
        <v>#REF!</v>
      </c>
      <c r="CR1297" s="93" t="e">
        <f t="shared" ref="CR1297" ca="1" si="2207">+SUM(CR1293,CR1295:CR1296)</f>
        <v>#REF!</v>
      </c>
      <c r="CS1297" s="93" t="e">
        <f t="shared" ref="CS1297" ca="1" si="2208">+SUM(CS1293,CS1295:CS1296)</f>
        <v>#REF!</v>
      </c>
      <c r="CT1297" s="93" t="e">
        <f t="shared" ref="CT1297" ca="1" si="2209">+SUM(CT1293,CT1295:CT1296)</f>
        <v>#REF!</v>
      </c>
      <c r="CU1297" s="93" t="e">
        <f t="shared" ref="CU1297" ca="1" si="2210">+SUM(CU1293,CU1295:CU1296)</f>
        <v>#REF!</v>
      </c>
      <c r="CV1297" s="93" t="e">
        <f t="shared" ref="CV1297" ca="1" si="2211">+SUM(CV1293,CV1295:CV1296)</f>
        <v>#REF!</v>
      </c>
      <c r="CW1297" s="93" t="e">
        <f t="shared" ref="CW1297" ca="1" si="2212">+SUM(CW1293,CW1295:CW1296)</f>
        <v>#REF!</v>
      </c>
      <c r="CX1297" s="93" t="e">
        <f t="shared" ref="CX1297" ca="1" si="2213">+SUM(CX1293,CX1295:CX1296)</f>
        <v>#REF!</v>
      </c>
      <c r="CY1297" s="93" t="e">
        <f t="shared" ref="CY1297" ca="1" si="2214">+SUM(CY1293,CY1295:CY1296)</f>
        <v>#REF!</v>
      </c>
      <c r="CZ1297" s="93" t="e">
        <f t="shared" ref="CZ1297" ca="1" si="2215">+SUM(CZ1293,CZ1295:CZ1296)</f>
        <v>#REF!</v>
      </c>
      <c r="DA1297" s="93" t="e">
        <f t="shared" ref="DA1297" ca="1" si="2216">+SUM(DA1293,DA1295:DA1296)</f>
        <v>#REF!</v>
      </c>
      <c r="DB1297" s="93" t="e">
        <f t="shared" ref="DB1297" ca="1" si="2217">+SUM(DB1293,DB1295:DB1296)</f>
        <v>#REF!</v>
      </c>
      <c r="DC1297" s="93" t="e">
        <f t="shared" ref="DC1297" ca="1" si="2218">+SUM(DC1293,DC1295:DC1296)</f>
        <v>#REF!</v>
      </c>
      <c r="DD1297" s="93" t="e">
        <f t="shared" ref="DD1297" ca="1" si="2219">+SUM(DD1293,DD1295:DD1296)</f>
        <v>#REF!</v>
      </c>
      <c r="DE1297" s="93" t="e">
        <f t="shared" ref="DE1297" ca="1" si="2220">+SUM(DE1293,DE1295:DE1296)</f>
        <v>#REF!</v>
      </c>
      <c r="DF1297" s="93" t="e">
        <f t="shared" ref="DF1297" ca="1" si="2221">+SUM(DF1293,DF1295:DF1296)</f>
        <v>#REF!</v>
      </c>
      <c r="DG1297" s="93" t="e">
        <f t="shared" ref="DG1297" ca="1" si="2222">+SUM(DG1293,DG1295:DG1296)</f>
        <v>#REF!</v>
      </c>
      <c r="DH1297" s="93" t="e">
        <f t="shared" ref="DH1297" ca="1" si="2223">+SUM(DH1293,DH1295:DH1296)</f>
        <v>#REF!</v>
      </c>
      <c r="DI1297" s="93" t="e">
        <f t="shared" ref="DI1297" ca="1" si="2224">+SUM(DI1293,DI1295:DI1296)</f>
        <v>#REF!</v>
      </c>
      <c r="DJ1297" s="93" t="e">
        <f t="shared" ref="DJ1297" ca="1" si="2225">+SUM(DJ1293,DJ1295:DJ1296)</f>
        <v>#REF!</v>
      </c>
      <c r="DK1297" s="93" t="e">
        <f t="shared" ref="DK1297" ca="1" si="2226">+SUM(DK1293,DK1295:DK1296)</f>
        <v>#REF!</v>
      </c>
      <c r="DL1297" s="93" t="e">
        <f t="shared" ref="DL1297" ca="1" si="2227">+SUM(DL1293,DL1295:DL1296)</f>
        <v>#REF!</v>
      </c>
    </row>
    <row r="1298" spans="1:116" x14ac:dyDescent="0.4">
      <c r="A1298" s="98"/>
      <c r="B1298" s="59"/>
      <c r="C1298" s="59"/>
      <c r="D1298" t="s">
        <v>867</v>
      </c>
      <c r="E1298" t="str">
        <f t="shared" si="2033"/>
        <v>1298 DTERMY-S</v>
      </c>
      <c r="G1298" s="125"/>
      <c r="R1298"/>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J1298" s="62"/>
      <c r="BK1298" s="62"/>
      <c r="BL1298" s="62"/>
      <c r="BM1298" s="62"/>
      <c r="BN1298" s="62"/>
      <c r="BO1298" s="62"/>
      <c r="BP1298" s="62"/>
      <c r="BQ1298" s="62"/>
      <c r="BR1298" s="62"/>
      <c r="BS1298" s="62"/>
      <c r="BT1298" s="62"/>
      <c r="BU1298" s="62"/>
      <c r="BV1298" s="62"/>
      <c r="BW1298" s="62"/>
      <c r="BX1298" s="62"/>
      <c r="BY1298" s="62"/>
      <c r="BZ1298" s="62"/>
      <c r="CA1298" s="62"/>
      <c r="CB1298" s="62"/>
      <c r="CC1298" s="62"/>
      <c r="CD1298" s="62"/>
      <c r="CE1298" s="62"/>
      <c r="CF1298" s="62"/>
      <c r="CG1298" s="62"/>
      <c r="CH1298" s="62"/>
      <c r="CI1298" s="62"/>
      <c r="CJ1298" s="62"/>
      <c r="CK1298" s="62"/>
      <c r="CL1298" s="62"/>
      <c r="CO1298" s="62"/>
      <c r="CP1298" s="62"/>
      <c r="CQ1298" s="62"/>
      <c r="CR1298" s="62"/>
      <c r="CS1298" s="62"/>
      <c r="CT1298" s="62"/>
      <c r="CU1298" s="62"/>
      <c r="CV1298" s="62"/>
      <c r="CW1298" s="62"/>
      <c r="CX1298" s="62"/>
      <c r="CY1298" s="62"/>
      <c r="CZ1298" s="62"/>
      <c r="DA1298" s="62"/>
      <c r="DB1298" s="62"/>
      <c r="DC1298" s="62"/>
      <c r="DD1298" s="62"/>
      <c r="DE1298" s="62"/>
      <c r="DF1298" s="62"/>
      <c r="DG1298" s="62"/>
      <c r="DH1298" s="62"/>
      <c r="DI1298" s="62"/>
      <c r="DJ1298" s="62"/>
      <c r="DK1298" s="62"/>
      <c r="DL1298" s="62"/>
    </row>
    <row r="1299" spans="1:116" x14ac:dyDescent="0.4">
      <c r="A1299" s="98"/>
      <c r="C1299" t="s">
        <v>228</v>
      </c>
      <c r="D1299" t="s">
        <v>867</v>
      </c>
      <c r="E1299" t="str">
        <f t="shared" si="2033"/>
        <v>1299 DTERMY-S</v>
      </c>
      <c r="G1299" s="126" t="str">
        <f>"Interest expense - "&amp;SUBSTITUTE(G1285,":","")</f>
        <v>Interest expense - Rolling fixed term debt - multiple borrowings w/ annual control</v>
      </c>
      <c r="J1299" s="93">
        <f>SUMIF($5:$5,I$2,1297:1297)</f>
        <v>0</v>
      </c>
      <c r="K1299" s="28">
        <f t="shared" ref="K1299:P1299" ca="1" si="2228">SUMIF($3:$3,K$2,1299:1299)</f>
        <v>-175035</v>
      </c>
      <c r="L1299" s="28">
        <f t="shared" ca="1" si="2228"/>
        <v>-200010</v>
      </c>
      <c r="M1299" s="28">
        <f t="shared" ca="1" si="2228"/>
        <v>-200010</v>
      </c>
      <c r="N1299" s="28">
        <f t="shared" ca="1" si="2228"/>
        <v>-200010</v>
      </c>
      <c r="O1299" s="28">
        <f t="shared" ca="1" si="2228"/>
        <v>-200010</v>
      </c>
      <c r="P1299" s="28">
        <f t="shared" ca="1" si="2228"/>
        <v>-200010</v>
      </c>
      <c r="R1299" s="27"/>
      <c r="S1299" s="93">
        <f t="shared" ref="S1299:AX1299" ca="1" si="2229">-SUM(S1292:S1295)*$H1289/12</f>
        <v>-4175.833333333333</v>
      </c>
      <c r="T1299" s="93">
        <f t="shared" ca="1" si="2229"/>
        <v>-8342.5</v>
      </c>
      <c r="U1299" s="93">
        <f t="shared" ca="1" si="2229"/>
        <v>-12509.166666666666</v>
      </c>
      <c r="V1299" s="93">
        <f t="shared" ca="1" si="2229"/>
        <v>-16667.5</v>
      </c>
      <c r="W1299" s="93">
        <f t="shared" ca="1" si="2229"/>
        <v>-16667.5</v>
      </c>
      <c r="X1299" s="93">
        <f t="shared" ca="1" si="2229"/>
        <v>-16667.5</v>
      </c>
      <c r="Y1299" s="93">
        <f t="shared" ca="1" si="2229"/>
        <v>-16667.5</v>
      </c>
      <c r="Z1299" s="93">
        <f t="shared" ca="1" si="2229"/>
        <v>-16667.5</v>
      </c>
      <c r="AA1299" s="93">
        <f t="shared" ca="1" si="2229"/>
        <v>-16667.5</v>
      </c>
      <c r="AB1299" s="93">
        <f t="shared" ca="1" si="2229"/>
        <v>-16667.5</v>
      </c>
      <c r="AC1299" s="93">
        <f t="shared" ca="1" si="2229"/>
        <v>-16667.5</v>
      </c>
      <c r="AD1299" s="93">
        <f t="shared" ca="1" si="2229"/>
        <v>-16667.5</v>
      </c>
      <c r="AE1299" s="93">
        <f t="shared" ca="1" si="2229"/>
        <v>-16667.5</v>
      </c>
      <c r="AF1299" s="93">
        <f t="shared" ca="1" si="2229"/>
        <v>-16667.5</v>
      </c>
      <c r="AG1299" s="93">
        <f t="shared" ca="1" si="2229"/>
        <v>-16667.5</v>
      </c>
      <c r="AH1299" s="93">
        <f t="shared" ca="1" si="2229"/>
        <v>-16667.5</v>
      </c>
      <c r="AI1299" s="93">
        <f t="shared" ca="1" si="2229"/>
        <v>-16667.5</v>
      </c>
      <c r="AJ1299" s="93">
        <f t="shared" ca="1" si="2229"/>
        <v>-16667.5</v>
      </c>
      <c r="AK1299" s="93">
        <f t="shared" ca="1" si="2229"/>
        <v>-16667.5</v>
      </c>
      <c r="AL1299" s="93">
        <f t="shared" ca="1" si="2229"/>
        <v>-16667.5</v>
      </c>
      <c r="AM1299" s="93">
        <f t="shared" ca="1" si="2229"/>
        <v>-16667.5</v>
      </c>
      <c r="AN1299" s="93">
        <f t="shared" ca="1" si="2229"/>
        <v>-16667.5</v>
      </c>
      <c r="AO1299" s="93">
        <f t="shared" ca="1" si="2229"/>
        <v>-16667.5</v>
      </c>
      <c r="AP1299" s="93">
        <f t="shared" ca="1" si="2229"/>
        <v>-16667.5</v>
      </c>
      <c r="AQ1299" s="93">
        <f t="shared" ca="1" si="2229"/>
        <v>-16667.5</v>
      </c>
      <c r="AR1299" s="93">
        <f t="shared" ca="1" si="2229"/>
        <v>-16667.5</v>
      </c>
      <c r="AS1299" s="93">
        <f t="shared" ca="1" si="2229"/>
        <v>-16667.5</v>
      </c>
      <c r="AT1299" s="93">
        <f t="shared" ca="1" si="2229"/>
        <v>-16667.5</v>
      </c>
      <c r="AU1299" s="93">
        <f t="shared" ca="1" si="2229"/>
        <v>-16667.5</v>
      </c>
      <c r="AV1299" s="93">
        <f t="shared" ca="1" si="2229"/>
        <v>-16667.5</v>
      </c>
      <c r="AW1299" s="93">
        <f t="shared" ca="1" si="2229"/>
        <v>-16667.5</v>
      </c>
      <c r="AX1299" s="93">
        <f t="shared" ca="1" si="2229"/>
        <v>-16667.5</v>
      </c>
      <c r="AY1299" s="93">
        <f t="shared" ref="AY1299:CD1299" ca="1" si="2230">-SUM(AY1292:AY1295)*$H1289/12</f>
        <v>-16667.5</v>
      </c>
      <c r="AZ1299" s="93">
        <f t="shared" ca="1" si="2230"/>
        <v>-16667.5</v>
      </c>
      <c r="BA1299" s="93">
        <f t="shared" ca="1" si="2230"/>
        <v>-16667.5</v>
      </c>
      <c r="BB1299" s="93">
        <f t="shared" ca="1" si="2230"/>
        <v>-16667.5</v>
      </c>
      <c r="BC1299" s="93">
        <f t="shared" ca="1" si="2230"/>
        <v>-16667.5</v>
      </c>
      <c r="BD1299" s="93">
        <f t="shared" ca="1" si="2230"/>
        <v>-16667.5</v>
      </c>
      <c r="BE1299" s="93">
        <f t="shared" ca="1" si="2230"/>
        <v>-16667.5</v>
      </c>
      <c r="BF1299" s="93">
        <f t="shared" ca="1" si="2230"/>
        <v>-16667.5</v>
      </c>
      <c r="BG1299" s="93">
        <f t="shared" ca="1" si="2230"/>
        <v>-16667.5</v>
      </c>
      <c r="BH1299" s="93">
        <f t="shared" ca="1" si="2230"/>
        <v>-16667.5</v>
      </c>
      <c r="BI1299" s="93">
        <f t="shared" ca="1" si="2230"/>
        <v>-16667.5</v>
      </c>
      <c r="BJ1299" s="93">
        <f t="shared" ca="1" si="2230"/>
        <v>-16667.5</v>
      </c>
      <c r="BK1299" s="93">
        <f t="shared" ca="1" si="2230"/>
        <v>-16667.5</v>
      </c>
      <c r="BL1299" s="93">
        <f t="shared" ca="1" si="2230"/>
        <v>-16667.5</v>
      </c>
      <c r="BM1299" s="93">
        <f t="shared" ca="1" si="2230"/>
        <v>-16667.5</v>
      </c>
      <c r="BN1299" s="93">
        <f t="shared" ca="1" si="2230"/>
        <v>-16667.5</v>
      </c>
      <c r="BO1299" s="93">
        <f t="shared" ca="1" si="2230"/>
        <v>-16667.5</v>
      </c>
      <c r="BP1299" s="93">
        <f t="shared" ca="1" si="2230"/>
        <v>-16667.5</v>
      </c>
      <c r="BQ1299" s="93">
        <f t="shared" ca="1" si="2230"/>
        <v>-16667.5</v>
      </c>
      <c r="BR1299" s="93">
        <f t="shared" ca="1" si="2230"/>
        <v>-16667.5</v>
      </c>
      <c r="BS1299" s="93">
        <f t="shared" ca="1" si="2230"/>
        <v>-16667.5</v>
      </c>
      <c r="BT1299" s="93">
        <f t="shared" ca="1" si="2230"/>
        <v>-16667.5</v>
      </c>
      <c r="BU1299" s="93">
        <f t="shared" ca="1" si="2230"/>
        <v>-16667.5</v>
      </c>
      <c r="BV1299" s="93">
        <f t="shared" ca="1" si="2230"/>
        <v>-16667.5</v>
      </c>
      <c r="BW1299" s="93">
        <f t="shared" ca="1" si="2230"/>
        <v>-16667.5</v>
      </c>
      <c r="BX1299" s="93">
        <f t="shared" ca="1" si="2230"/>
        <v>-16667.5</v>
      </c>
      <c r="BY1299" s="93">
        <f t="shared" ca="1" si="2230"/>
        <v>-16667.5</v>
      </c>
      <c r="BZ1299" s="93">
        <f t="shared" ca="1" si="2230"/>
        <v>-16667.5</v>
      </c>
      <c r="CA1299" s="93">
        <f t="shared" ca="1" si="2230"/>
        <v>-16667.5</v>
      </c>
      <c r="CB1299" s="93">
        <f t="shared" ca="1" si="2230"/>
        <v>-16667.5</v>
      </c>
      <c r="CC1299" s="93">
        <f t="shared" ca="1" si="2230"/>
        <v>-16667.5</v>
      </c>
      <c r="CD1299" s="93">
        <f t="shared" ca="1" si="2230"/>
        <v>-16667.5</v>
      </c>
      <c r="CE1299" s="93">
        <f t="shared" ref="CE1299:CL1299" ca="1" si="2231">-SUM(CE1292:CE1295)*$H1289/12</f>
        <v>-16667.5</v>
      </c>
      <c r="CF1299" s="93">
        <f t="shared" ca="1" si="2231"/>
        <v>-16667.5</v>
      </c>
      <c r="CG1299" s="93">
        <f t="shared" ca="1" si="2231"/>
        <v>-16667.5</v>
      </c>
      <c r="CH1299" s="93">
        <f t="shared" ca="1" si="2231"/>
        <v>-16667.5</v>
      </c>
      <c r="CI1299" s="93">
        <f t="shared" ca="1" si="2231"/>
        <v>-16667.5</v>
      </c>
      <c r="CJ1299" s="93">
        <f t="shared" ca="1" si="2231"/>
        <v>-16667.5</v>
      </c>
      <c r="CK1299" s="93">
        <f t="shared" ca="1" si="2231"/>
        <v>-16667.5</v>
      </c>
      <c r="CL1299" s="93">
        <f t="shared" ca="1" si="2231"/>
        <v>-16667.5</v>
      </c>
      <c r="CN1299" s="93">
        <f>SUMIF($5:$5,CN$2,1297:1297)</f>
        <v>0</v>
      </c>
      <c r="CO1299" s="93" t="e">
        <f t="shared" ref="CO1299:CX1299" ca="1" si="2232">-SUM(CO1292:CO1295)*$H1289/CO$5</f>
        <v>#REF!</v>
      </c>
      <c r="CP1299" s="93" t="e">
        <f t="shared" ca="1" si="2232"/>
        <v>#REF!</v>
      </c>
      <c r="CQ1299" s="93" t="e">
        <f t="shared" ca="1" si="2232"/>
        <v>#REF!</v>
      </c>
      <c r="CR1299" s="93" t="e">
        <f t="shared" ca="1" si="2232"/>
        <v>#REF!</v>
      </c>
      <c r="CS1299" s="93" t="e">
        <f t="shared" ca="1" si="2232"/>
        <v>#REF!</v>
      </c>
      <c r="CT1299" s="93" t="e">
        <f t="shared" ca="1" si="2232"/>
        <v>#REF!</v>
      </c>
      <c r="CU1299" s="93" t="e">
        <f t="shared" ca="1" si="2232"/>
        <v>#REF!</v>
      </c>
      <c r="CV1299" s="93" t="e">
        <f t="shared" ca="1" si="2232"/>
        <v>#REF!</v>
      </c>
      <c r="CW1299" s="93" t="e">
        <f t="shared" ca="1" si="2232"/>
        <v>#REF!</v>
      </c>
      <c r="CX1299" s="93" t="e">
        <f t="shared" ca="1" si="2232"/>
        <v>#REF!</v>
      </c>
      <c r="CY1299" s="93" t="e">
        <f ca="1">-SUM(CY1292:CY1295)*$H1289/CL$5</f>
        <v>#REF!</v>
      </c>
      <c r="CZ1299" s="93" t="e">
        <f t="shared" ref="CZ1299:DL1299" ca="1" si="2233">-SUM(CZ1292:CZ1295)*$H1289/CZ$5</f>
        <v>#REF!</v>
      </c>
      <c r="DA1299" s="93" t="e">
        <f t="shared" ca="1" si="2233"/>
        <v>#REF!</v>
      </c>
      <c r="DB1299" s="93" t="e">
        <f t="shared" ca="1" si="2233"/>
        <v>#REF!</v>
      </c>
      <c r="DC1299" s="93" t="e">
        <f t="shared" ca="1" si="2233"/>
        <v>#REF!</v>
      </c>
      <c r="DD1299" s="93" t="e">
        <f t="shared" ca="1" si="2233"/>
        <v>#REF!</v>
      </c>
      <c r="DE1299" s="93" t="e">
        <f t="shared" ca="1" si="2233"/>
        <v>#REF!</v>
      </c>
      <c r="DF1299" s="93" t="e">
        <f t="shared" ca="1" si="2233"/>
        <v>#REF!</v>
      </c>
      <c r="DG1299" s="93" t="e">
        <f t="shared" ca="1" si="2233"/>
        <v>#REF!</v>
      </c>
      <c r="DH1299" s="93" t="e">
        <f t="shared" ca="1" si="2233"/>
        <v>#REF!</v>
      </c>
      <c r="DI1299" s="93" t="e">
        <f t="shared" ca="1" si="2233"/>
        <v>#REF!</v>
      </c>
      <c r="DJ1299" s="93" t="e">
        <f t="shared" ca="1" si="2233"/>
        <v>#REF!</v>
      </c>
      <c r="DK1299" s="93" t="e">
        <f t="shared" ca="1" si="2233"/>
        <v>#REF!</v>
      </c>
      <c r="DL1299" s="93" t="e">
        <f t="shared" ca="1" si="2233"/>
        <v>#REF!</v>
      </c>
    </row>
    <row r="1300" spans="1:116" x14ac:dyDescent="0.4">
      <c r="A1300" s="98"/>
      <c r="D1300" t="s">
        <v>867</v>
      </c>
      <c r="E1300" t="str">
        <f t="shared" si="2033"/>
        <v>1300 DTERMY-S</v>
      </c>
      <c r="G1300" s="126"/>
      <c r="J1300" s="93"/>
      <c r="K1300" s="28"/>
      <c r="L1300" s="28"/>
      <c r="M1300" s="28"/>
      <c r="N1300" s="28"/>
      <c r="O1300" s="28"/>
      <c r="P1300" s="28"/>
      <c r="R1300" s="27"/>
      <c r="S1300" s="93"/>
      <c r="T1300" s="93"/>
      <c r="U1300" s="93"/>
      <c r="V1300" s="93"/>
      <c r="W1300" s="93"/>
      <c r="X1300" s="93"/>
      <c r="Y1300" s="93"/>
      <c r="Z1300" s="93"/>
      <c r="AA1300" s="93"/>
      <c r="AB1300" s="93"/>
      <c r="AC1300" s="93"/>
      <c r="AD1300" s="93"/>
      <c r="AE1300" s="93"/>
      <c r="AF1300" s="93"/>
      <c r="AG1300" s="93"/>
      <c r="AH1300" s="93"/>
      <c r="AI1300" s="93"/>
      <c r="AJ1300" s="93"/>
      <c r="AK1300" s="93"/>
      <c r="AL1300" s="93"/>
      <c r="AM1300" s="93"/>
      <c r="AN1300" s="93"/>
      <c r="AO1300" s="93"/>
      <c r="AP1300" s="93"/>
      <c r="AQ1300" s="93"/>
      <c r="AR1300" s="93"/>
      <c r="AS1300" s="93"/>
      <c r="AT1300" s="93"/>
      <c r="AU1300" s="93"/>
      <c r="AV1300" s="93"/>
      <c r="AW1300" s="93"/>
      <c r="AX1300" s="93"/>
      <c r="AY1300" s="93"/>
      <c r="AZ1300" s="93"/>
      <c r="BA1300" s="93"/>
      <c r="BB1300" s="93"/>
      <c r="BC1300" s="93"/>
      <c r="BD1300" s="93"/>
      <c r="BE1300" s="93"/>
      <c r="BF1300" s="93"/>
      <c r="BG1300" s="93"/>
      <c r="BH1300" s="93"/>
      <c r="BI1300" s="93"/>
      <c r="BJ1300" s="93"/>
      <c r="BK1300" s="93"/>
      <c r="BL1300" s="93"/>
      <c r="BM1300" s="93"/>
      <c r="BN1300" s="93"/>
      <c r="BO1300" s="93"/>
      <c r="BP1300" s="93"/>
      <c r="BQ1300" s="93"/>
      <c r="BR1300" s="93"/>
      <c r="BS1300" s="93"/>
      <c r="BT1300" s="93"/>
      <c r="BU1300" s="93"/>
      <c r="BV1300" s="93"/>
      <c r="BW1300" s="93"/>
      <c r="BX1300" s="93"/>
      <c r="BY1300" s="93"/>
      <c r="BZ1300" s="93"/>
      <c r="CA1300" s="93"/>
      <c r="CB1300" s="93"/>
      <c r="CC1300" s="93"/>
      <c r="CD1300" s="93"/>
      <c r="CE1300" s="93"/>
      <c r="CF1300" s="93"/>
      <c r="CG1300" s="93"/>
      <c r="CH1300" s="93"/>
      <c r="CI1300" s="93"/>
      <c r="CJ1300" s="93"/>
      <c r="CK1300" s="93"/>
      <c r="CL1300" s="93"/>
      <c r="CN1300" s="93"/>
      <c r="CO1300" s="93"/>
      <c r="CP1300" s="93"/>
      <c r="CQ1300" s="93"/>
      <c r="CR1300" s="93"/>
      <c r="CS1300" s="93"/>
      <c r="CT1300" s="93"/>
      <c r="CU1300" s="93"/>
      <c r="CV1300" s="93"/>
      <c r="CW1300" s="93"/>
      <c r="CX1300" s="93"/>
      <c r="CY1300" s="93"/>
      <c r="CZ1300" s="93"/>
      <c r="DA1300" s="93"/>
      <c r="DB1300" s="93"/>
      <c r="DC1300" s="93"/>
      <c r="DD1300" s="93"/>
      <c r="DE1300" s="93"/>
      <c r="DF1300" s="93"/>
      <c r="DG1300" s="93"/>
      <c r="DH1300" s="93"/>
      <c r="DI1300" s="93"/>
      <c r="DJ1300" s="93"/>
      <c r="DK1300" s="93"/>
      <c r="DL1300" s="93"/>
    </row>
    <row r="1301" spans="1:116" x14ac:dyDescent="0.4">
      <c r="B1301" t="s">
        <v>332</v>
      </c>
      <c r="D1301" t="s">
        <v>867</v>
      </c>
      <c r="E1301" s="8" t="str">
        <f t="shared" si="2033"/>
        <v>1301 DTERMY-S</v>
      </c>
      <c r="G1301" s="136" t="str">
        <f>G1277</f>
        <v>(Primary label)</v>
      </c>
      <c r="H1301" s="27"/>
      <c r="I1301" s="78"/>
      <c r="J1301" s="78"/>
      <c r="K1301" s="33"/>
      <c r="L1301" s="33"/>
      <c r="M1301" s="33"/>
      <c r="N1301" s="33"/>
      <c r="O1301" s="33"/>
      <c r="P1301" s="33"/>
      <c r="R1301" s="33"/>
      <c r="S1301" s="77"/>
      <c r="T1301" s="77"/>
      <c r="U1301" s="77"/>
      <c r="V1301" s="77"/>
      <c r="W1301" s="77"/>
      <c r="X1301" s="77"/>
      <c r="Y1301" s="77"/>
      <c r="Z1301" s="77"/>
      <c r="AA1301" s="77"/>
      <c r="AB1301" s="77"/>
      <c r="AC1301" s="77"/>
      <c r="AD1301" s="77"/>
      <c r="AE1301" s="77"/>
      <c r="AF1301" s="77"/>
      <c r="AG1301" s="77"/>
      <c r="AH1301" s="77"/>
      <c r="AI1301" s="77"/>
      <c r="AJ1301" s="77"/>
      <c r="AK1301" s="77"/>
      <c r="AL1301" s="77"/>
      <c r="AM1301" s="77"/>
      <c r="AN1301" s="77"/>
      <c r="AO1301" s="77"/>
      <c r="AP1301" s="77"/>
      <c r="AQ1301" s="77"/>
      <c r="AR1301" s="77"/>
      <c r="AS1301" s="77"/>
      <c r="AT1301" s="77"/>
      <c r="AU1301" s="77"/>
      <c r="AV1301" s="77"/>
      <c r="AW1301" s="77"/>
      <c r="AX1301" s="77"/>
      <c r="AY1301" s="77"/>
      <c r="AZ1301" s="77"/>
      <c r="BA1301" s="77"/>
      <c r="BB1301" s="77"/>
      <c r="BC1301" s="77"/>
      <c r="BD1301" s="77"/>
      <c r="BE1301" s="77"/>
      <c r="BF1301" s="77"/>
      <c r="BG1301" s="77"/>
      <c r="BH1301" s="77"/>
      <c r="BI1301" s="77"/>
      <c r="BJ1301" s="77"/>
      <c r="BK1301" s="77"/>
      <c r="BL1301" s="77"/>
      <c r="BM1301" s="77"/>
      <c r="BN1301" s="77"/>
      <c r="BO1301" s="77"/>
      <c r="BP1301" s="77"/>
      <c r="BQ1301" s="77"/>
      <c r="BR1301" s="77"/>
      <c r="BS1301" s="77"/>
      <c r="BT1301" s="77"/>
      <c r="BU1301" s="77"/>
      <c r="BV1301" s="77"/>
      <c r="BW1301" s="77"/>
      <c r="BX1301" s="77"/>
      <c r="BY1301" s="77"/>
      <c r="BZ1301" s="77"/>
      <c r="CA1301" s="77"/>
      <c r="CB1301" s="77"/>
      <c r="CC1301" s="77"/>
      <c r="CD1301" s="77"/>
      <c r="CE1301" s="77"/>
      <c r="CF1301" s="77"/>
      <c r="CG1301" s="77"/>
      <c r="CH1301" s="77"/>
      <c r="CI1301" s="77"/>
      <c r="CJ1301" s="77"/>
      <c r="CK1301" s="77"/>
      <c r="CL1301" s="77"/>
      <c r="CN1301" s="78"/>
      <c r="CO1301" s="77"/>
      <c r="CP1301" s="77"/>
      <c r="CQ1301" s="77"/>
      <c r="CR1301" s="77"/>
      <c r="CS1301" s="77"/>
      <c r="CT1301" s="77"/>
      <c r="CU1301" s="77"/>
      <c r="CV1301" s="77"/>
      <c r="CW1301" s="77"/>
      <c r="CX1301" s="77"/>
      <c r="CY1301" s="77"/>
      <c r="CZ1301" s="77"/>
      <c r="DA1301" s="77"/>
      <c r="DB1301" s="77"/>
      <c r="DC1301" s="77"/>
      <c r="DD1301" s="77"/>
      <c r="DE1301" s="77"/>
      <c r="DF1301" s="77"/>
      <c r="DG1301" s="77"/>
      <c r="DH1301" s="77"/>
      <c r="DI1301" s="77"/>
      <c r="DJ1301" s="77"/>
      <c r="DK1301" s="77"/>
      <c r="DL1301" s="77"/>
    </row>
    <row r="1302" spans="1:116" x14ac:dyDescent="0.4">
      <c r="B1302" t="s">
        <v>332</v>
      </c>
      <c r="D1302" t="s">
        <v>867</v>
      </c>
      <c r="E1302" s="8" t="str">
        <f t="shared" si="2033"/>
        <v>1302 DTERMY-S</v>
      </c>
      <c r="G1302" s="136" t="str">
        <f>G1278</f>
        <v>primary unit</v>
      </c>
      <c r="H1302" s="27"/>
      <c r="I1302" s="78"/>
      <c r="J1302" s="78"/>
      <c r="K1302" s="33"/>
      <c r="L1302" s="33"/>
      <c r="M1302" s="33"/>
      <c r="N1302" s="33"/>
      <c r="O1302" s="33"/>
      <c r="P1302" s="33"/>
      <c r="R1302" s="33"/>
      <c r="S1302" s="77"/>
      <c r="T1302" s="77"/>
      <c r="U1302" s="77"/>
      <c r="V1302" s="77"/>
      <c r="W1302" s="77"/>
      <c r="X1302" s="77"/>
      <c r="Y1302" s="77"/>
      <c r="Z1302" s="77"/>
      <c r="AA1302" s="77"/>
      <c r="AB1302" s="77"/>
      <c r="AC1302" s="77"/>
      <c r="AD1302" s="77"/>
      <c r="AE1302" s="77"/>
      <c r="AF1302" s="77"/>
      <c r="AG1302" s="77"/>
      <c r="AH1302" s="77"/>
      <c r="AI1302" s="77"/>
      <c r="AJ1302" s="77"/>
      <c r="AK1302" s="77"/>
      <c r="AL1302" s="77"/>
      <c r="AM1302" s="77"/>
      <c r="AN1302" s="77"/>
      <c r="AO1302" s="77"/>
      <c r="AP1302" s="77"/>
      <c r="AQ1302" s="77"/>
      <c r="AR1302" s="77"/>
      <c r="AS1302" s="77"/>
      <c r="AT1302" s="77"/>
      <c r="AU1302" s="77"/>
      <c r="AV1302" s="77"/>
      <c r="AW1302" s="77"/>
      <c r="AX1302" s="77"/>
      <c r="AY1302" s="77"/>
      <c r="AZ1302" s="77"/>
      <c r="BA1302" s="77"/>
      <c r="BB1302" s="77"/>
      <c r="BC1302" s="77"/>
      <c r="BD1302" s="77"/>
      <c r="BE1302" s="77"/>
      <c r="BF1302" s="77"/>
      <c r="BG1302" s="77"/>
      <c r="BH1302" s="77"/>
      <c r="BI1302" s="77"/>
      <c r="BJ1302" s="77"/>
      <c r="BK1302" s="77"/>
      <c r="BL1302" s="77"/>
      <c r="BM1302" s="77"/>
      <c r="BN1302" s="77"/>
      <c r="BO1302" s="77"/>
      <c r="BP1302" s="77"/>
      <c r="BQ1302" s="77"/>
      <c r="BR1302" s="77"/>
      <c r="BS1302" s="77"/>
      <c r="BT1302" s="77"/>
      <c r="BU1302" s="77"/>
      <c r="BV1302" s="77"/>
      <c r="BW1302" s="77"/>
      <c r="BX1302" s="77"/>
      <c r="BY1302" s="77"/>
      <c r="BZ1302" s="77"/>
      <c r="CA1302" s="77"/>
      <c r="CB1302" s="77"/>
      <c r="CC1302" s="77"/>
      <c r="CD1302" s="77"/>
      <c r="CE1302" s="77"/>
      <c r="CF1302" s="77"/>
      <c r="CG1302" s="77"/>
      <c r="CH1302" s="77"/>
      <c r="CI1302" s="77"/>
      <c r="CJ1302" s="77"/>
      <c r="CK1302" s="77"/>
      <c r="CL1302" s="77"/>
      <c r="CN1302" s="78"/>
      <c r="CO1302" s="77"/>
      <c r="CP1302" s="77"/>
      <c r="CQ1302" s="77"/>
      <c r="CR1302" s="77"/>
      <c r="CS1302" s="77"/>
      <c r="CT1302" s="77"/>
      <c r="CU1302" s="77"/>
      <c r="CV1302" s="77"/>
      <c r="CW1302" s="77"/>
      <c r="CX1302" s="77"/>
      <c r="CY1302" s="77"/>
      <c r="CZ1302" s="77"/>
      <c r="DA1302" s="77"/>
      <c r="DB1302" s="77"/>
      <c r="DC1302" s="77"/>
      <c r="DD1302" s="77"/>
      <c r="DE1302" s="77"/>
      <c r="DF1302" s="77"/>
      <c r="DG1302" s="77"/>
      <c r="DH1302" s="77"/>
      <c r="DI1302" s="77"/>
      <c r="DJ1302" s="77"/>
      <c r="DK1302" s="77"/>
      <c r="DL1302" s="77"/>
    </row>
    <row r="1303" spans="1:116" x14ac:dyDescent="0.4">
      <c r="B1303" t="s">
        <v>332</v>
      </c>
      <c r="D1303" t="s">
        <v>867</v>
      </c>
      <c r="E1303" s="8" t="str">
        <f t="shared" si="2033"/>
        <v>1303 DTERMY-S</v>
      </c>
      <c r="G1303" s="136" t="str">
        <f>G1279</f>
        <v>Primary revenue driver</v>
      </c>
      <c r="K1303" s="53"/>
      <c r="L1303" s="53"/>
      <c r="M1303" s="53"/>
      <c r="N1303" s="53"/>
      <c r="O1303" s="53"/>
      <c r="P1303" s="53"/>
      <c r="R1303" s="24"/>
      <c r="S1303" s="179" t="str">
        <f t="shared" ref="S1303:CD1304" si="2234">S1279</f>
        <v>S$16</v>
      </c>
      <c r="T1303" s="179" t="str">
        <f t="shared" si="2234"/>
        <v>T$16</v>
      </c>
      <c r="U1303" s="179" t="str">
        <f t="shared" si="2234"/>
        <v>U$16</v>
      </c>
      <c r="V1303" s="179" t="str">
        <f t="shared" si="2234"/>
        <v>V$16</v>
      </c>
      <c r="W1303" s="179" t="str">
        <f t="shared" si="2234"/>
        <v>W$16</v>
      </c>
      <c r="X1303" s="179" t="str">
        <f t="shared" si="2234"/>
        <v>X$16</v>
      </c>
      <c r="Y1303" s="179" t="str">
        <f t="shared" si="2234"/>
        <v>Y$16</v>
      </c>
      <c r="Z1303" s="179" t="str">
        <f t="shared" si="2234"/>
        <v>Z$16</v>
      </c>
      <c r="AA1303" s="179" t="str">
        <f t="shared" si="2234"/>
        <v>AA$16</v>
      </c>
      <c r="AB1303" s="179" t="str">
        <f t="shared" si="2234"/>
        <v>AB$16</v>
      </c>
      <c r="AC1303" s="179" t="str">
        <f t="shared" si="2234"/>
        <v>AC$16</v>
      </c>
      <c r="AD1303" s="179" t="str">
        <f t="shared" si="2234"/>
        <v>AD$16</v>
      </c>
      <c r="AE1303" s="179" t="str">
        <f t="shared" si="2234"/>
        <v>AE$16</v>
      </c>
      <c r="AF1303" s="179" t="str">
        <f t="shared" si="2234"/>
        <v>AF$16</v>
      </c>
      <c r="AG1303" s="179" t="str">
        <f t="shared" si="2234"/>
        <v>AG$16</v>
      </c>
      <c r="AH1303" s="179" t="str">
        <f t="shared" si="2234"/>
        <v>AH$16</v>
      </c>
      <c r="AI1303" s="179" t="str">
        <f t="shared" si="2234"/>
        <v>AI$16</v>
      </c>
      <c r="AJ1303" s="179" t="str">
        <f t="shared" si="2234"/>
        <v>AJ$16</v>
      </c>
      <c r="AK1303" s="179" t="str">
        <f t="shared" si="2234"/>
        <v>AK$16</v>
      </c>
      <c r="AL1303" s="179" t="str">
        <f t="shared" si="2234"/>
        <v>AL$16</v>
      </c>
      <c r="AM1303" s="179" t="str">
        <f t="shared" si="2234"/>
        <v>AM$16</v>
      </c>
      <c r="AN1303" s="179" t="str">
        <f t="shared" si="2234"/>
        <v>AN$16</v>
      </c>
      <c r="AO1303" s="179" t="str">
        <f t="shared" si="2234"/>
        <v>AO$16</v>
      </c>
      <c r="AP1303" s="179" t="str">
        <f t="shared" si="2234"/>
        <v>AP$16</v>
      </c>
      <c r="AQ1303" s="179" t="str">
        <f t="shared" si="2234"/>
        <v>AQ$16</v>
      </c>
      <c r="AR1303" s="179" t="str">
        <f t="shared" si="2234"/>
        <v>AR$16</v>
      </c>
      <c r="AS1303" s="179" t="str">
        <f t="shared" si="2234"/>
        <v>AS$16</v>
      </c>
      <c r="AT1303" s="179" t="str">
        <f t="shared" si="2234"/>
        <v>AT$16</v>
      </c>
      <c r="AU1303" s="179" t="str">
        <f t="shared" si="2234"/>
        <v>AU$16</v>
      </c>
      <c r="AV1303" s="179" t="str">
        <f t="shared" si="2234"/>
        <v>AV$16</v>
      </c>
      <c r="AW1303" s="179" t="str">
        <f t="shared" si="2234"/>
        <v>AW$16</v>
      </c>
      <c r="AX1303" s="179" t="str">
        <f t="shared" si="2234"/>
        <v>AX$16</v>
      </c>
      <c r="AY1303" s="179" t="str">
        <f t="shared" si="2234"/>
        <v>AY$16</v>
      </c>
      <c r="AZ1303" s="179" t="str">
        <f t="shared" si="2234"/>
        <v>AZ$16</v>
      </c>
      <c r="BA1303" s="179" t="str">
        <f t="shared" si="2234"/>
        <v>BA$16</v>
      </c>
      <c r="BB1303" s="179" t="str">
        <f t="shared" si="2234"/>
        <v>BB$16</v>
      </c>
      <c r="BC1303" s="179" t="str">
        <f t="shared" si="2234"/>
        <v>BC$16</v>
      </c>
      <c r="BD1303" s="179" t="str">
        <f t="shared" si="2234"/>
        <v>BD$16</v>
      </c>
      <c r="BE1303" s="179" t="str">
        <f t="shared" si="2234"/>
        <v>BE$16</v>
      </c>
      <c r="BF1303" s="179" t="str">
        <f t="shared" si="2234"/>
        <v>BF$16</v>
      </c>
      <c r="BG1303" s="179" t="str">
        <f t="shared" si="2234"/>
        <v>BG$16</v>
      </c>
      <c r="BH1303" s="179" t="str">
        <f t="shared" si="2234"/>
        <v>BH$16</v>
      </c>
      <c r="BI1303" s="179" t="str">
        <f t="shared" si="2234"/>
        <v>BI$16</v>
      </c>
      <c r="BJ1303" s="179" t="str">
        <f t="shared" si="2234"/>
        <v>BJ$16</v>
      </c>
      <c r="BK1303" s="179" t="str">
        <f t="shared" si="2234"/>
        <v>BK$16</v>
      </c>
      <c r="BL1303" s="179" t="str">
        <f t="shared" si="2234"/>
        <v>BL$16</v>
      </c>
      <c r="BM1303" s="179" t="str">
        <f t="shared" si="2234"/>
        <v>BM$16</v>
      </c>
      <c r="BN1303" s="179" t="str">
        <f t="shared" si="2234"/>
        <v>BN$16</v>
      </c>
      <c r="BO1303" s="179" t="str">
        <f t="shared" si="2234"/>
        <v>BO$16</v>
      </c>
      <c r="BP1303" s="179" t="str">
        <f t="shared" si="2234"/>
        <v>BP$16</v>
      </c>
      <c r="BQ1303" s="179" t="str">
        <f t="shared" si="2234"/>
        <v>BQ$16</v>
      </c>
      <c r="BR1303" s="179" t="str">
        <f t="shared" si="2234"/>
        <v>BR$16</v>
      </c>
      <c r="BS1303" s="179" t="str">
        <f t="shared" si="2234"/>
        <v>BS$16</v>
      </c>
      <c r="BT1303" s="179" t="str">
        <f t="shared" si="2234"/>
        <v>BT$16</v>
      </c>
      <c r="BU1303" s="179" t="str">
        <f t="shared" si="2234"/>
        <v>BU$16</v>
      </c>
      <c r="BV1303" s="179" t="str">
        <f t="shared" si="2234"/>
        <v>BV$16</v>
      </c>
      <c r="BW1303" s="179" t="str">
        <f t="shared" si="2234"/>
        <v>BW$16</v>
      </c>
      <c r="BX1303" s="179" t="str">
        <f t="shared" si="2234"/>
        <v>BX$16</v>
      </c>
      <c r="BY1303" s="179" t="str">
        <f t="shared" si="2234"/>
        <v>BY$16</v>
      </c>
      <c r="BZ1303" s="179" t="str">
        <f t="shared" si="2234"/>
        <v>BZ$16</v>
      </c>
      <c r="CA1303" s="179" t="str">
        <f t="shared" si="2234"/>
        <v>CA$16</v>
      </c>
      <c r="CB1303" s="179" t="str">
        <f t="shared" si="2234"/>
        <v>CB$16</v>
      </c>
      <c r="CC1303" s="179" t="str">
        <f t="shared" si="2234"/>
        <v>CC$16</v>
      </c>
      <c r="CD1303" s="179" t="str">
        <f t="shared" si="2234"/>
        <v>CD$16</v>
      </c>
      <c r="CE1303" s="179" t="str">
        <f t="shared" ref="CE1303:CT1304" si="2235">CE1279</f>
        <v>CE$16</v>
      </c>
      <c r="CF1303" s="179" t="str">
        <f t="shared" si="2235"/>
        <v>CF$16</v>
      </c>
      <c r="CG1303" s="179" t="str">
        <f t="shared" si="2235"/>
        <v>CG$16</v>
      </c>
      <c r="CH1303" s="179" t="str">
        <f t="shared" si="2235"/>
        <v>CH$16</v>
      </c>
      <c r="CI1303" s="179" t="str">
        <f t="shared" si="2235"/>
        <v>CI$16</v>
      </c>
      <c r="CJ1303" s="179" t="str">
        <f t="shared" si="2235"/>
        <v>CJ$16</v>
      </c>
      <c r="CK1303" s="179" t="str">
        <f t="shared" si="2235"/>
        <v>CK$16</v>
      </c>
      <c r="CL1303" s="179" t="str">
        <f t="shared" si="2235"/>
        <v>CL$16</v>
      </c>
      <c r="CO1303" s="179" t="str">
        <f t="shared" ref="CO1303:DL1304" si="2236">CO1279</f>
        <v>CO$16</v>
      </c>
      <c r="CP1303" s="179" t="str">
        <f t="shared" si="2236"/>
        <v>CP$16</v>
      </c>
      <c r="CQ1303" s="179" t="str">
        <f t="shared" si="2236"/>
        <v>CQ$16</v>
      </c>
      <c r="CR1303" s="179" t="str">
        <f t="shared" si="2236"/>
        <v>CR$16</v>
      </c>
      <c r="CS1303" s="179" t="str">
        <f t="shared" si="2236"/>
        <v>CS$16</v>
      </c>
      <c r="CT1303" s="179" t="str">
        <f t="shared" si="2236"/>
        <v>CT$16</v>
      </c>
      <c r="CU1303" s="179" t="str">
        <f t="shared" si="2236"/>
        <v>CU$16</v>
      </c>
      <c r="CV1303" s="179" t="str">
        <f t="shared" si="2236"/>
        <v>CV$16</v>
      </c>
      <c r="CW1303" s="179" t="str">
        <f t="shared" si="2236"/>
        <v>CW$16</v>
      </c>
      <c r="CX1303" s="179" t="str">
        <f t="shared" si="2236"/>
        <v>CX$16</v>
      </c>
      <c r="CY1303" s="179" t="str">
        <f t="shared" si="2236"/>
        <v>CY$16</v>
      </c>
      <c r="CZ1303" s="179" t="str">
        <f t="shared" si="2236"/>
        <v>CZ$16</v>
      </c>
      <c r="DA1303" s="179" t="str">
        <f t="shared" si="2236"/>
        <v>DA$16</v>
      </c>
      <c r="DB1303" s="179" t="str">
        <f t="shared" si="2236"/>
        <v>DB$16</v>
      </c>
      <c r="DC1303" s="179" t="str">
        <f t="shared" si="2236"/>
        <v>DC$16</v>
      </c>
      <c r="DD1303" s="179" t="str">
        <f t="shared" si="2236"/>
        <v>DD$16</v>
      </c>
      <c r="DE1303" s="179" t="str">
        <f t="shared" si="2236"/>
        <v>DE$16</v>
      </c>
      <c r="DF1303" s="179" t="str">
        <f t="shared" si="2236"/>
        <v>DF$16</v>
      </c>
      <c r="DG1303" s="179" t="str">
        <f t="shared" si="2236"/>
        <v>DG$16</v>
      </c>
      <c r="DH1303" s="179" t="str">
        <f t="shared" si="2236"/>
        <v>DH$16</v>
      </c>
      <c r="DI1303" s="179" t="str">
        <f t="shared" si="2236"/>
        <v>DI$16</v>
      </c>
      <c r="DJ1303" s="179" t="str">
        <f t="shared" si="2236"/>
        <v>DJ$16</v>
      </c>
      <c r="DK1303" s="179" t="str">
        <f t="shared" si="2236"/>
        <v>DK$16</v>
      </c>
      <c r="DL1303" s="179" t="str">
        <f t="shared" si="2236"/>
        <v>DL$16</v>
      </c>
    </row>
    <row r="1304" spans="1:116" x14ac:dyDescent="0.4">
      <c r="B1304" t="s">
        <v>332</v>
      </c>
      <c r="D1304" t="s">
        <v>867</v>
      </c>
      <c r="E1304" s="8" t="str">
        <f t="shared" si="2033"/>
        <v>1304 DTERMY-S</v>
      </c>
      <c r="G1304" s="136" t="str">
        <f>G1280</f>
        <v>Primary volume driver</v>
      </c>
      <c r="H1304" s="12"/>
      <c r="I1304" s="60"/>
      <c r="J1304" s="60"/>
      <c r="K1304" s="15"/>
      <c r="L1304" s="15"/>
      <c r="M1304" s="15"/>
      <c r="N1304" s="15"/>
      <c r="O1304" s="15"/>
      <c r="P1304" s="15"/>
      <c r="R1304" s="15"/>
      <c r="S1304" s="179" t="str">
        <f t="shared" si="2234"/>
        <v>S$17</v>
      </c>
      <c r="T1304" s="179" t="str">
        <f t="shared" si="2234"/>
        <v>T$17</v>
      </c>
      <c r="U1304" s="179" t="str">
        <f t="shared" si="2234"/>
        <v>U$17</v>
      </c>
      <c r="V1304" s="179" t="str">
        <f t="shared" si="2234"/>
        <v>V$17</v>
      </c>
      <c r="W1304" s="179" t="str">
        <f t="shared" si="2234"/>
        <v>W$17</v>
      </c>
      <c r="X1304" s="179" t="str">
        <f t="shared" si="2234"/>
        <v>X$17</v>
      </c>
      <c r="Y1304" s="179" t="str">
        <f t="shared" si="2234"/>
        <v>Y$17</v>
      </c>
      <c r="Z1304" s="179" t="str">
        <f t="shared" si="2234"/>
        <v>Z$17</v>
      </c>
      <c r="AA1304" s="179" t="str">
        <f t="shared" si="2234"/>
        <v>AA$17</v>
      </c>
      <c r="AB1304" s="179" t="str">
        <f t="shared" si="2234"/>
        <v>AB$17</v>
      </c>
      <c r="AC1304" s="179" t="str">
        <f t="shared" si="2234"/>
        <v>AC$17</v>
      </c>
      <c r="AD1304" s="179" t="str">
        <f t="shared" si="2234"/>
        <v>AD$17</v>
      </c>
      <c r="AE1304" s="179" t="str">
        <f t="shared" si="2234"/>
        <v>AE$17</v>
      </c>
      <c r="AF1304" s="179" t="str">
        <f t="shared" si="2234"/>
        <v>AF$17</v>
      </c>
      <c r="AG1304" s="179" t="str">
        <f t="shared" si="2234"/>
        <v>AG$17</v>
      </c>
      <c r="AH1304" s="179" t="str">
        <f t="shared" si="2234"/>
        <v>AH$17</v>
      </c>
      <c r="AI1304" s="179" t="str">
        <f t="shared" si="2234"/>
        <v>AI$17</v>
      </c>
      <c r="AJ1304" s="179" t="str">
        <f t="shared" si="2234"/>
        <v>AJ$17</v>
      </c>
      <c r="AK1304" s="179" t="str">
        <f t="shared" si="2234"/>
        <v>AK$17</v>
      </c>
      <c r="AL1304" s="179" t="str">
        <f t="shared" si="2234"/>
        <v>AL$17</v>
      </c>
      <c r="AM1304" s="179" t="str">
        <f t="shared" si="2234"/>
        <v>AM$17</v>
      </c>
      <c r="AN1304" s="179" t="str">
        <f t="shared" si="2234"/>
        <v>AN$17</v>
      </c>
      <c r="AO1304" s="179" t="str">
        <f t="shared" si="2234"/>
        <v>AO$17</v>
      </c>
      <c r="AP1304" s="179" t="str">
        <f t="shared" si="2234"/>
        <v>AP$17</v>
      </c>
      <c r="AQ1304" s="179" t="str">
        <f t="shared" si="2234"/>
        <v>AQ$17</v>
      </c>
      <c r="AR1304" s="179" t="str">
        <f t="shared" si="2234"/>
        <v>AR$17</v>
      </c>
      <c r="AS1304" s="179" t="str">
        <f t="shared" si="2234"/>
        <v>AS$17</v>
      </c>
      <c r="AT1304" s="179" t="str">
        <f t="shared" si="2234"/>
        <v>AT$17</v>
      </c>
      <c r="AU1304" s="179" t="str">
        <f t="shared" si="2234"/>
        <v>AU$17</v>
      </c>
      <c r="AV1304" s="179" t="str">
        <f t="shared" si="2234"/>
        <v>AV$17</v>
      </c>
      <c r="AW1304" s="179" t="str">
        <f t="shared" si="2234"/>
        <v>AW$17</v>
      </c>
      <c r="AX1304" s="179" t="str">
        <f t="shared" si="2234"/>
        <v>AX$17</v>
      </c>
      <c r="AY1304" s="179" t="str">
        <f t="shared" si="2234"/>
        <v>AY$17</v>
      </c>
      <c r="AZ1304" s="179" t="str">
        <f t="shared" si="2234"/>
        <v>AZ$17</v>
      </c>
      <c r="BA1304" s="179" t="str">
        <f t="shared" si="2234"/>
        <v>BA$17</v>
      </c>
      <c r="BB1304" s="179" t="str">
        <f t="shared" si="2234"/>
        <v>BB$17</v>
      </c>
      <c r="BC1304" s="179" t="str">
        <f t="shared" si="2234"/>
        <v>BC$17</v>
      </c>
      <c r="BD1304" s="179" t="str">
        <f t="shared" si="2234"/>
        <v>BD$17</v>
      </c>
      <c r="BE1304" s="179" t="str">
        <f t="shared" si="2234"/>
        <v>BE$17</v>
      </c>
      <c r="BF1304" s="179" t="str">
        <f t="shared" si="2234"/>
        <v>BF$17</v>
      </c>
      <c r="BG1304" s="179" t="str">
        <f t="shared" si="2234"/>
        <v>BG$17</v>
      </c>
      <c r="BH1304" s="179" t="str">
        <f t="shared" si="2234"/>
        <v>BH$17</v>
      </c>
      <c r="BI1304" s="179" t="str">
        <f t="shared" si="2234"/>
        <v>BI$17</v>
      </c>
      <c r="BJ1304" s="179" t="str">
        <f t="shared" si="2234"/>
        <v>BJ$17</v>
      </c>
      <c r="BK1304" s="179" t="str">
        <f t="shared" si="2234"/>
        <v>BK$17</v>
      </c>
      <c r="BL1304" s="179" t="str">
        <f t="shared" si="2234"/>
        <v>BL$17</v>
      </c>
      <c r="BM1304" s="179" t="str">
        <f t="shared" si="2234"/>
        <v>BM$17</v>
      </c>
      <c r="BN1304" s="179" t="str">
        <f t="shared" si="2234"/>
        <v>BN$17</v>
      </c>
      <c r="BO1304" s="179" t="str">
        <f t="shared" si="2234"/>
        <v>BO$17</v>
      </c>
      <c r="BP1304" s="179" t="str">
        <f t="shared" si="2234"/>
        <v>BP$17</v>
      </c>
      <c r="BQ1304" s="179" t="str">
        <f t="shared" si="2234"/>
        <v>BQ$17</v>
      </c>
      <c r="BR1304" s="179" t="str">
        <f t="shared" si="2234"/>
        <v>BR$17</v>
      </c>
      <c r="BS1304" s="179" t="str">
        <f t="shared" si="2234"/>
        <v>BS$17</v>
      </c>
      <c r="BT1304" s="179" t="str">
        <f t="shared" si="2234"/>
        <v>BT$17</v>
      </c>
      <c r="BU1304" s="179" t="str">
        <f t="shared" si="2234"/>
        <v>BU$17</v>
      </c>
      <c r="BV1304" s="179" t="str">
        <f t="shared" si="2234"/>
        <v>BV$17</v>
      </c>
      <c r="BW1304" s="179" t="str">
        <f t="shared" si="2234"/>
        <v>BW$17</v>
      </c>
      <c r="BX1304" s="179" t="str">
        <f t="shared" si="2234"/>
        <v>BX$17</v>
      </c>
      <c r="BY1304" s="179" t="str">
        <f t="shared" si="2234"/>
        <v>BY$17</v>
      </c>
      <c r="BZ1304" s="179" t="str">
        <f t="shared" si="2234"/>
        <v>BZ$17</v>
      </c>
      <c r="CA1304" s="179" t="str">
        <f t="shared" si="2234"/>
        <v>CA$17</v>
      </c>
      <c r="CB1304" s="179" t="str">
        <f t="shared" si="2234"/>
        <v>CB$17</v>
      </c>
      <c r="CC1304" s="179" t="str">
        <f t="shared" si="2234"/>
        <v>CC$17</v>
      </c>
      <c r="CD1304" s="179" t="str">
        <f t="shared" si="2234"/>
        <v>CD$17</v>
      </c>
      <c r="CE1304" s="179" t="str">
        <f t="shared" si="2235"/>
        <v>CE$17</v>
      </c>
      <c r="CF1304" s="179" t="str">
        <f t="shared" si="2235"/>
        <v>CF$17</v>
      </c>
      <c r="CG1304" s="179" t="str">
        <f t="shared" si="2235"/>
        <v>CG$17</v>
      </c>
      <c r="CH1304" s="179" t="str">
        <f t="shared" si="2235"/>
        <v>CH$17</v>
      </c>
      <c r="CI1304" s="179" t="str">
        <f t="shared" si="2235"/>
        <v>CI$17</v>
      </c>
      <c r="CJ1304" s="179" t="str">
        <f t="shared" si="2235"/>
        <v>CJ$17</v>
      </c>
      <c r="CK1304" s="179" t="str">
        <f t="shared" si="2235"/>
        <v>CK$17</v>
      </c>
      <c r="CL1304" s="179" t="str">
        <f t="shared" si="2235"/>
        <v>CL$17</v>
      </c>
      <c r="CM1304" s="179">
        <f t="shared" si="2235"/>
        <v>0</v>
      </c>
      <c r="CN1304" s="179">
        <f t="shared" si="2235"/>
        <v>0</v>
      </c>
      <c r="CO1304" s="179" t="str">
        <f t="shared" si="2235"/>
        <v>CO$17</v>
      </c>
      <c r="CP1304" s="179" t="str">
        <f t="shared" si="2235"/>
        <v>CP$17</v>
      </c>
      <c r="CQ1304" s="179" t="str">
        <f t="shared" si="2235"/>
        <v>CQ$17</v>
      </c>
      <c r="CR1304" s="179" t="str">
        <f t="shared" si="2235"/>
        <v>CR$17</v>
      </c>
      <c r="CS1304" s="179" t="str">
        <f t="shared" si="2235"/>
        <v>CS$17</v>
      </c>
      <c r="CT1304" s="179" t="str">
        <f t="shared" si="2235"/>
        <v>CT$17</v>
      </c>
      <c r="CU1304" s="179" t="str">
        <f t="shared" si="2236"/>
        <v>CU$17</v>
      </c>
      <c r="CV1304" s="179" t="str">
        <f t="shared" si="2236"/>
        <v>CV$17</v>
      </c>
      <c r="CW1304" s="179" t="str">
        <f t="shared" si="2236"/>
        <v>CW$17</v>
      </c>
      <c r="CX1304" s="179" t="str">
        <f t="shared" si="2236"/>
        <v>CX$17</v>
      </c>
      <c r="CY1304" s="179" t="str">
        <f t="shared" si="2236"/>
        <v>CY$17</v>
      </c>
      <c r="CZ1304" s="179" t="str">
        <f t="shared" si="2236"/>
        <v>CZ$17</v>
      </c>
      <c r="DA1304" s="179" t="str">
        <f t="shared" si="2236"/>
        <v>DA$17</v>
      </c>
      <c r="DB1304" s="179" t="str">
        <f t="shared" si="2236"/>
        <v>DB$17</v>
      </c>
      <c r="DC1304" s="179" t="str">
        <f t="shared" si="2236"/>
        <v>DC$17</v>
      </c>
      <c r="DD1304" s="179" t="str">
        <f t="shared" si="2236"/>
        <v>DD$17</v>
      </c>
      <c r="DE1304" s="179" t="str">
        <f t="shared" si="2236"/>
        <v>DE$17</v>
      </c>
      <c r="DF1304" s="179" t="str">
        <f t="shared" si="2236"/>
        <v>DF$17</v>
      </c>
      <c r="DG1304" s="179" t="str">
        <f t="shared" si="2236"/>
        <v>DG$17</v>
      </c>
      <c r="DH1304" s="179" t="str">
        <f t="shared" si="2236"/>
        <v>DH$17</v>
      </c>
      <c r="DI1304" s="179" t="str">
        <f t="shared" si="2236"/>
        <v>DI$17</v>
      </c>
      <c r="DJ1304" s="179" t="str">
        <f t="shared" si="2236"/>
        <v>DJ$17</v>
      </c>
      <c r="DK1304" s="179" t="str">
        <f t="shared" si="2236"/>
        <v>DK$17</v>
      </c>
      <c r="DL1304" s="179" t="str">
        <f t="shared" si="2236"/>
        <v>DL$17</v>
      </c>
    </row>
    <row r="1305" spans="1:116" x14ac:dyDescent="0.4">
      <c r="B1305" t="s">
        <v>332</v>
      </c>
      <c r="D1305" t="s">
        <v>867</v>
      </c>
      <c r="E1305" s="8" t="str">
        <f t="shared" si="2033"/>
        <v>1305 DTERMY-S</v>
      </c>
      <c r="G1305" s="191" t="str">
        <f>G1285</f>
        <v>Rolling fixed term debt - multiple borrowings w/ annual control:</v>
      </c>
      <c r="H1305" s="12"/>
      <c r="I1305" s="60"/>
      <c r="J1305" s="60"/>
      <c r="K1305" s="15"/>
      <c r="L1305" s="15"/>
      <c r="M1305" s="15"/>
      <c r="N1305" s="15"/>
      <c r="O1305" s="15"/>
      <c r="P1305" s="15"/>
      <c r="R1305" s="15"/>
      <c r="S1305" s="179">
        <f t="shared" ref="S1305:CD1305" si="2237">S1281</f>
        <v>0</v>
      </c>
      <c r="T1305" s="179">
        <f t="shared" si="2237"/>
        <v>0</v>
      </c>
      <c r="U1305" s="179">
        <f t="shared" si="2237"/>
        <v>0</v>
      </c>
      <c r="V1305" s="179">
        <f t="shared" si="2237"/>
        <v>0</v>
      </c>
      <c r="W1305" s="179">
        <f t="shared" si="2237"/>
        <v>0</v>
      </c>
      <c r="X1305" s="179">
        <f t="shared" si="2237"/>
        <v>0</v>
      </c>
      <c r="Y1305" s="179">
        <f t="shared" si="2237"/>
        <v>0</v>
      </c>
      <c r="Z1305" s="179">
        <f t="shared" si="2237"/>
        <v>0</v>
      </c>
      <c r="AA1305" s="179">
        <f t="shared" si="2237"/>
        <v>0</v>
      </c>
      <c r="AB1305" s="179">
        <f t="shared" si="2237"/>
        <v>0</v>
      </c>
      <c r="AC1305" s="179">
        <f t="shared" si="2237"/>
        <v>0</v>
      </c>
      <c r="AD1305" s="179">
        <f t="shared" si="2237"/>
        <v>0</v>
      </c>
      <c r="AE1305" s="179">
        <f t="shared" si="2237"/>
        <v>0</v>
      </c>
      <c r="AF1305" s="179">
        <f t="shared" si="2237"/>
        <v>0</v>
      </c>
      <c r="AG1305" s="179">
        <f t="shared" si="2237"/>
        <v>0</v>
      </c>
      <c r="AH1305" s="179">
        <f t="shared" si="2237"/>
        <v>0</v>
      </c>
      <c r="AI1305" s="179">
        <f t="shared" si="2237"/>
        <v>0</v>
      </c>
      <c r="AJ1305" s="179">
        <f t="shared" si="2237"/>
        <v>0</v>
      </c>
      <c r="AK1305" s="179">
        <f t="shared" si="2237"/>
        <v>0</v>
      </c>
      <c r="AL1305" s="179">
        <f t="shared" si="2237"/>
        <v>0</v>
      </c>
      <c r="AM1305" s="179">
        <f t="shared" si="2237"/>
        <v>0</v>
      </c>
      <c r="AN1305" s="179">
        <f t="shared" si="2237"/>
        <v>0</v>
      </c>
      <c r="AO1305" s="179">
        <f t="shared" si="2237"/>
        <v>0</v>
      </c>
      <c r="AP1305" s="179">
        <f t="shared" si="2237"/>
        <v>0</v>
      </c>
      <c r="AQ1305" s="179">
        <f t="shared" si="2237"/>
        <v>0</v>
      </c>
      <c r="AR1305" s="179">
        <f t="shared" si="2237"/>
        <v>0</v>
      </c>
      <c r="AS1305" s="179">
        <f t="shared" si="2237"/>
        <v>0</v>
      </c>
      <c r="AT1305" s="179">
        <f t="shared" si="2237"/>
        <v>0</v>
      </c>
      <c r="AU1305" s="179">
        <f t="shared" si="2237"/>
        <v>0</v>
      </c>
      <c r="AV1305" s="179">
        <f t="shared" si="2237"/>
        <v>0</v>
      </c>
      <c r="AW1305" s="179">
        <f t="shared" si="2237"/>
        <v>0</v>
      </c>
      <c r="AX1305" s="179">
        <f t="shared" si="2237"/>
        <v>0</v>
      </c>
      <c r="AY1305" s="179">
        <f t="shared" si="2237"/>
        <v>0</v>
      </c>
      <c r="AZ1305" s="179">
        <f t="shared" si="2237"/>
        <v>0</v>
      </c>
      <c r="BA1305" s="179">
        <f t="shared" si="2237"/>
        <v>0</v>
      </c>
      <c r="BB1305" s="179">
        <f t="shared" si="2237"/>
        <v>0</v>
      </c>
      <c r="BC1305" s="179">
        <f t="shared" si="2237"/>
        <v>0</v>
      </c>
      <c r="BD1305" s="179">
        <f t="shared" si="2237"/>
        <v>0</v>
      </c>
      <c r="BE1305" s="179">
        <f t="shared" si="2237"/>
        <v>0</v>
      </c>
      <c r="BF1305" s="179">
        <f t="shared" si="2237"/>
        <v>0</v>
      </c>
      <c r="BG1305" s="179">
        <f t="shared" si="2237"/>
        <v>0</v>
      </c>
      <c r="BH1305" s="179">
        <f t="shared" si="2237"/>
        <v>0</v>
      </c>
      <c r="BI1305" s="179">
        <f t="shared" si="2237"/>
        <v>0</v>
      </c>
      <c r="BJ1305" s="179">
        <f t="shared" si="2237"/>
        <v>0</v>
      </c>
      <c r="BK1305" s="179">
        <f t="shared" si="2237"/>
        <v>0</v>
      </c>
      <c r="BL1305" s="179">
        <f t="shared" si="2237"/>
        <v>0</v>
      </c>
      <c r="BM1305" s="179">
        <f t="shared" si="2237"/>
        <v>0</v>
      </c>
      <c r="BN1305" s="179">
        <f t="shared" si="2237"/>
        <v>0</v>
      </c>
      <c r="BO1305" s="179">
        <f t="shared" si="2237"/>
        <v>0</v>
      </c>
      <c r="BP1305" s="179">
        <f t="shared" si="2237"/>
        <v>0</v>
      </c>
      <c r="BQ1305" s="179">
        <f t="shared" si="2237"/>
        <v>0</v>
      </c>
      <c r="BR1305" s="179">
        <f t="shared" si="2237"/>
        <v>0</v>
      </c>
      <c r="BS1305" s="179">
        <f t="shared" si="2237"/>
        <v>0</v>
      </c>
      <c r="BT1305" s="179">
        <f t="shared" si="2237"/>
        <v>0</v>
      </c>
      <c r="BU1305" s="179">
        <f t="shared" si="2237"/>
        <v>0</v>
      </c>
      <c r="BV1305" s="179">
        <f t="shared" si="2237"/>
        <v>0</v>
      </c>
      <c r="BW1305" s="179">
        <f t="shared" si="2237"/>
        <v>0</v>
      </c>
      <c r="BX1305" s="179">
        <f t="shared" si="2237"/>
        <v>0</v>
      </c>
      <c r="BY1305" s="179">
        <f t="shared" si="2237"/>
        <v>0</v>
      </c>
      <c r="BZ1305" s="179">
        <f t="shared" si="2237"/>
        <v>0</v>
      </c>
      <c r="CA1305" s="179">
        <f t="shared" si="2237"/>
        <v>0</v>
      </c>
      <c r="CB1305" s="179">
        <f t="shared" si="2237"/>
        <v>0</v>
      </c>
      <c r="CC1305" s="179">
        <f t="shared" si="2237"/>
        <v>0</v>
      </c>
      <c r="CD1305" s="179">
        <f t="shared" si="2237"/>
        <v>0</v>
      </c>
      <c r="CE1305" s="179">
        <f t="shared" ref="CE1305:CL1305" si="2238">CE1281</f>
        <v>0</v>
      </c>
      <c r="CF1305" s="179">
        <f t="shared" si="2238"/>
        <v>0</v>
      </c>
      <c r="CG1305" s="179">
        <f t="shared" si="2238"/>
        <v>0</v>
      </c>
      <c r="CH1305" s="179">
        <f t="shared" si="2238"/>
        <v>0</v>
      </c>
      <c r="CI1305" s="179">
        <f t="shared" si="2238"/>
        <v>0</v>
      </c>
      <c r="CJ1305" s="179">
        <f t="shared" si="2238"/>
        <v>0</v>
      </c>
      <c r="CK1305" s="179">
        <f t="shared" si="2238"/>
        <v>0</v>
      </c>
      <c r="CL1305" s="179">
        <f t="shared" si="2238"/>
        <v>0</v>
      </c>
      <c r="CN1305" s="60"/>
      <c r="CO1305" s="179">
        <f t="shared" ref="CO1305:DL1305" si="2239">CO1281</f>
        <v>0</v>
      </c>
      <c r="CP1305" s="179">
        <f t="shared" si="2239"/>
        <v>0</v>
      </c>
      <c r="CQ1305" s="179">
        <f t="shared" si="2239"/>
        <v>0</v>
      </c>
      <c r="CR1305" s="179">
        <f t="shared" si="2239"/>
        <v>0</v>
      </c>
      <c r="CS1305" s="179">
        <f t="shared" si="2239"/>
        <v>0</v>
      </c>
      <c r="CT1305" s="179">
        <f t="shared" si="2239"/>
        <v>0</v>
      </c>
      <c r="CU1305" s="179">
        <f t="shared" si="2239"/>
        <v>0</v>
      </c>
      <c r="CV1305" s="179">
        <f t="shared" si="2239"/>
        <v>0</v>
      </c>
      <c r="CW1305" s="179">
        <f t="shared" si="2239"/>
        <v>0</v>
      </c>
      <c r="CX1305" s="179">
        <f t="shared" si="2239"/>
        <v>0</v>
      </c>
      <c r="CY1305" s="179">
        <f t="shared" si="2239"/>
        <v>0</v>
      </c>
      <c r="CZ1305" s="179">
        <f t="shared" si="2239"/>
        <v>0</v>
      </c>
      <c r="DA1305" s="179">
        <f t="shared" si="2239"/>
        <v>0</v>
      </c>
      <c r="DB1305" s="179">
        <f t="shared" si="2239"/>
        <v>0</v>
      </c>
      <c r="DC1305" s="179">
        <f t="shared" si="2239"/>
        <v>0</v>
      </c>
      <c r="DD1305" s="179">
        <f t="shared" si="2239"/>
        <v>0</v>
      </c>
      <c r="DE1305" s="179">
        <f t="shared" si="2239"/>
        <v>0</v>
      </c>
      <c r="DF1305" s="179">
        <f t="shared" si="2239"/>
        <v>0</v>
      </c>
      <c r="DG1305" s="179">
        <f t="shared" si="2239"/>
        <v>0</v>
      </c>
      <c r="DH1305" s="179">
        <f t="shared" si="2239"/>
        <v>0</v>
      </c>
      <c r="DI1305" s="179">
        <f t="shared" si="2239"/>
        <v>0</v>
      </c>
      <c r="DJ1305" s="179">
        <f t="shared" si="2239"/>
        <v>0</v>
      </c>
      <c r="DK1305" s="179">
        <f t="shared" si="2239"/>
        <v>0</v>
      </c>
      <c r="DL1305" s="179">
        <f t="shared" si="2239"/>
        <v>0</v>
      </c>
    </row>
    <row r="1306" spans="1:116" x14ac:dyDescent="0.4">
      <c r="B1306" t="s">
        <v>332</v>
      </c>
      <c r="D1306" t="s">
        <v>867</v>
      </c>
      <c r="E1306" s="8" t="str">
        <f t="shared" si="2033"/>
        <v>1306 DTERMY-S</v>
      </c>
      <c r="G1306" s="241" t="str">
        <f>IFERROR(SUBSTITUTE(TRIM(MID(G1285, SEARCH("-", G1285) + 1, LEN(G1285))),":",""),"no unit")</f>
        <v>multiple borrowings w/ annual control</v>
      </c>
      <c r="H1306" s="12"/>
      <c r="I1306" s="60"/>
      <c r="J1306" s="60"/>
      <c r="K1306" s="15"/>
      <c r="L1306" s="15"/>
      <c r="M1306" s="15"/>
      <c r="N1306" s="15"/>
      <c r="O1306" s="15"/>
      <c r="P1306" s="15"/>
      <c r="R1306" s="15"/>
      <c r="S1306" s="179"/>
      <c r="T1306" s="179"/>
      <c r="U1306" s="179"/>
      <c r="V1306" s="179"/>
      <c r="W1306" s="179"/>
      <c r="X1306" s="179"/>
      <c r="Y1306" s="179"/>
      <c r="Z1306" s="179"/>
      <c r="AA1306" s="179"/>
      <c r="AB1306" s="179"/>
      <c r="AC1306" s="179"/>
      <c r="AD1306" s="179"/>
      <c r="AE1306" s="179"/>
      <c r="AF1306" s="179"/>
      <c r="AG1306" s="179"/>
      <c r="AH1306" s="179"/>
      <c r="AI1306" s="179"/>
      <c r="AJ1306" s="179"/>
      <c r="AK1306" s="179"/>
      <c r="AL1306" s="179"/>
      <c r="AM1306" s="179"/>
      <c r="AN1306" s="179"/>
      <c r="AO1306" s="179"/>
      <c r="AP1306" s="179"/>
      <c r="AQ1306" s="179"/>
      <c r="AR1306" s="179"/>
      <c r="AS1306" s="179"/>
      <c r="AT1306" s="179"/>
      <c r="AU1306" s="179"/>
      <c r="AV1306" s="179"/>
      <c r="AW1306" s="179"/>
      <c r="AX1306" s="179"/>
      <c r="AY1306" s="179"/>
      <c r="AZ1306" s="179"/>
      <c r="BA1306" s="179"/>
      <c r="BB1306" s="179"/>
      <c r="BC1306" s="179"/>
      <c r="BD1306" s="179"/>
      <c r="BE1306" s="179"/>
      <c r="BF1306" s="179"/>
      <c r="BG1306" s="179"/>
      <c r="BH1306" s="179"/>
      <c r="BI1306" s="179"/>
      <c r="BJ1306" s="179"/>
      <c r="BK1306" s="179"/>
      <c r="BL1306" s="179"/>
      <c r="BM1306" s="179"/>
      <c r="BN1306" s="179"/>
      <c r="BO1306" s="179"/>
      <c r="BP1306" s="179"/>
      <c r="BQ1306" s="179"/>
      <c r="BR1306" s="179"/>
      <c r="BS1306" s="179"/>
      <c r="BT1306" s="179"/>
      <c r="BU1306" s="179"/>
      <c r="BV1306" s="179"/>
      <c r="BW1306" s="179"/>
      <c r="BX1306" s="179"/>
      <c r="BY1306" s="179"/>
      <c r="BZ1306" s="179"/>
      <c r="CA1306" s="179"/>
      <c r="CB1306" s="179"/>
      <c r="CC1306" s="179"/>
      <c r="CD1306" s="179"/>
      <c r="CE1306" s="179"/>
      <c r="CF1306" s="179"/>
      <c r="CG1306" s="179"/>
      <c r="CH1306" s="179"/>
      <c r="CI1306" s="179"/>
      <c r="CJ1306" s="179"/>
      <c r="CK1306" s="179"/>
      <c r="CL1306" s="179"/>
      <c r="CN1306" s="60"/>
      <c r="CO1306" s="179"/>
      <c r="CP1306" s="179"/>
      <c r="CQ1306" s="179"/>
      <c r="CR1306" s="179"/>
      <c r="CS1306" s="179"/>
      <c r="CT1306" s="179"/>
      <c r="CU1306" s="179"/>
      <c r="CV1306" s="179"/>
      <c r="CW1306" s="179"/>
      <c r="CX1306" s="179"/>
      <c r="CY1306" s="179"/>
      <c r="CZ1306" s="179"/>
      <c r="DA1306" s="179"/>
      <c r="DB1306" s="179"/>
      <c r="DC1306" s="179"/>
      <c r="DD1306" s="179"/>
      <c r="DE1306" s="179"/>
      <c r="DF1306" s="179"/>
      <c r="DG1306" s="179"/>
      <c r="DH1306" s="179"/>
      <c r="DI1306" s="179"/>
      <c r="DJ1306" s="179"/>
      <c r="DK1306" s="179"/>
      <c r="DL1306" s="179"/>
    </row>
    <row r="1307" spans="1:116" x14ac:dyDescent="0.4">
      <c r="A1307" s="3"/>
      <c r="B1307" t="s">
        <v>332</v>
      </c>
      <c r="D1307" t="s">
        <v>867</v>
      </c>
      <c r="E1307" s="8" t="str">
        <f t="shared" si="2033"/>
        <v>1307 DTERMY-S</v>
      </c>
      <c r="G1307" s="191" t="str">
        <f>G1283</f>
        <v>Secondary revenue driver</v>
      </c>
      <c r="H1307" s="90"/>
      <c r="I1307" s="213"/>
      <c r="J1307" s="213"/>
      <c r="K1307" s="214"/>
      <c r="L1307" s="214"/>
      <c r="M1307" s="214"/>
      <c r="N1307" s="214"/>
      <c r="O1307" s="214"/>
      <c r="P1307" s="214"/>
      <c r="R1307" s="214"/>
      <c r="S1307" s="4" t="str">
        <f t="shared" ref="S1307:CD1307" si="2240">ADDRESS(ROW(S1297),COLUMN(S1297),2)</f>
        <v>S$1297</v>
      </c>
      <c r="T1307" s="4" t="str">
        <f t="shared" si="2240"/>
        <v>T$1297</v>
      </c>
      <c r="U1307" s="4" t="str">
        <f t="shared" si="2240"/>
        <v>U$1297</v>
      </c>
      <c r="V1307" s="4" t="str">
        <f t="shared" si="2240"/>
        <v>V$1297</v>
      </c>
      <c r="W1307" s="4" t="str">
        <f t="shared" si="2240"/>
        <v>W$1297</v>
      </c>
      <c r="X1307" s="4" t="str">
        <f t="shared" si="2240"/>
        <v>X$1297</v>
      </c>
      <c r="Y1307" s="4" t="str">
        <f t="shared" si="2240"/>
        <v>Y$1297</v>
      </c>
      <c r="Z1307" s="4" t="str">
        <f t="shared" si="2240"/>
        <v>Z$1297</v>
      </c>
      <c r="AA1307" s="4" t="str">
        <f t="shared" si="2240"/>
        <v>AA$1297</v>
      </c>
      <c r="AB1307" s="4" t="str">
        <f t="shared" si="2240"/>
        <v>AB$1297</v>
      </c>
      <c r="AC1307" s="4" t="str">
        <f t="shared" si="2240"/>
        <v>AC$1297</v>
      </c>
      <c r="AD1307" s="4" t="str">
        <f t="shared" si="2240"/>
        <v>AD$1297</v>
      </c>
      <c r="AE1307" s="4" t="str">
        <f t="shared" si="2240"/>
        <v>AE$1297</v>
      </c>
      <c r="AF1307" s="4" t="str">
        <f t="shared" si="2240"/>
        <v>AF$1297</v>
      </c>
      <c r="AG1307" s="4" t="str">
        <f t="shared" si="2240"/>
        <v>AG$1297</v>
      </c>
      <c r="AH1307" s="4" t="str">
        <f t="shared" si="2240"/>
        <v>AH$1297</v>
      </c>
      <c r="AI1307" s="4" t="str">
        <f t="shared" si="2240"/>
        <v>AI$1297</v>
      </c>
      <c r="AJ1307" s="4" t="str">
        <f t="shared" si="2240"/>
        <v>AJ$1297</v>
      </c>
      <c r="AK1307" s="4" t="str">
        <f t="shared" si="2240"/>
        <v>AK$1297</v>
      </c>
      <c r="AL1307" s="4" t="str">
        <f t="shared" si="2240"/>
        <v>AL$1297</v>
      </c>
      <c r="AM1307" s="4" t="str">
        <f t="shared" si="2240"/>
        <v>AM$1297</v>
      </c>
      <c r="AN1307" s="4" t="str">
        <f t="shared" si="2240"/>
        <v>AN$1297</v>
      </c>
      <c r="AO1307" s="4" t="str">
        <f t="shared" si="2240"/>
        <v>AO$1297</v>
      </c>
      <c r="AP1307" s="4" t="str">
        <f t="shared" si="2240"/>
        <v>AP$1297</v>
      </c>
      <c r="AQ1307" s="4" t="str">
        <f t="shared" si="2240"/>
        <v>AQ$1297</v>
      </c>
      <c r="AR1307" s="4" t="str">
        <f t="shared" si="2240"/>
        <v>AR$1297</v>
      </c>
      <c r="AS1307" s="4" t="str">
        <f t="shared" si="2240"/>
        <v>AS$1297</v>
      </c>
      <c r="AT1307" s="4" t="str">
        <f t="shared" si="2240"/>
        <v>AT$1297</v>
      </c>
      <c r="AU1307" s="4" t="str">
        <f t="shared" si="2240"/>
        <v>AU$1297</v>
      </c>
      <c r="AV1307" s="4" t="str">
        <f t="shared" si="2240"/>
        <v>AV$1297</v>
      </c>
      <c r="AW1307" s="4" t="str">
        <f t="shared" si="2240"/>
        <v>AW$1297</v>
      </c>
      <c r="AX1307" s="4" t="str">
        <f t="shared" si="2240"/>
        <v>AX$1297</v>
      </c>
      <c r="AY1307" s="4" t="str">
        <f t="shared" si="2240"/>
        <v>AY$1297</v>
      </c>
      <c r="AZ1307" s="4" t="str">
        <f t="shared" si="2240"/>
        <v>AZ$1297</v>
      </c>
      <c r="BA1307" s="4" t="str">
        <f t="shared" si="2240"/>
        <v>BA$1297</v>
      </c>
      <c r="BB1307" s="4" t="str">
        <f t="shared" si="2240"/>
        <v>BB$1297</v>
      </c>
      <c r="BC1307" s="4" t="str">
        <f t="shared" si="2240"/>
        <v>BC$1297</v>
      </c>
      <c r="BD1307" s="4" t="str">
        <f t="shared" si="2240"/>
        <v>BD$1297</v>
      </c>
      <c r="BE1307" s="4" t="str">
        <f t="shared" si="2240"/>
        <v>BE$1297</v>
      </c>
      <c r="BF1307" s="4" t="str">
        <f t="shared" si="2240"/>
        <v>BF$1297</v>
      </c>
      <c r="BG1307" s="4" t="str">
        <f t="shared" si="2240"/>
        <v>BG$1297</v>
      </c>
      <c r="BH1307" s="4" t="str">
        <f t="shared" si="2240"/>
        <v>BH$1297</v>
      </c>
      <c r="BI1307" s="4" t="str">
        <f t="shared" si="2240"/>
        <v>BI$1297</v>
      </c>
      <c r="BJ1307" s="4" t="str">
        <f t="shared" si="2240"/>
        <v>BJ$1297</v>
      </c>
      <c r="BK1307" s="4" t="str">
        <f t="shared" si="2240"/>
        <v>BK$1297</v>
      </c>
      <c r="BL1307" s="4" t="str">
        <f t="shared" si="2240"/>
        <v>BL$1297</v>
      </c>
      <c r="BM1307" s="4" t="str">
        <f t="shared" si="2240"/>
        <v>BM$1297</v>
      </c>
      <c r="BN1307" s="4" t="str">
        <f t="shared" si="2240"/>
        <v>BN$1297</v>
      </c>
      <c r="BO1307" s="4" t="str">
        <f t="shared" si="2240"/>
        <v>BO$1297</v>
      </c>
      <c r="BP1307" s="4" t="str">
        <f t="shared" si="2240"/>
        <v>BP$1297</v>
      </c>
      <c r="BQ1307" s="4" t="str">
        <f t="shared" si="2240"/>
        <v>BQ$1297</v>
      </c>
      <c r="BR1307" s="4" t="str">
        <f t="shared" si="2240"/>
        <v>BR$1297</v>
      </c>
      <c r="BS1307" s="4" t="str">
        <f t="shared" si="2240"/>
        <v>BS$1297</v>
      </c>
      <c r="BT1307" s="4" t="str">
        <f t="shared" si="2240"/>
        <v>BT$1297</v>
      </c>
      <c r="BU1307" s="4" t="str">
        <f t="shared" si="2240"/>
        <v>BU$1297</v>
      </c>
      <c r="BV1307" s="4" t="str">
        <f t="shared" si="2240"/>
        <v>BV$1297</v>
      </c>
      <c r="BW1307" s="4" t="str">
        <f t="shared" si="2240"/>
        <v>BW$1297</v>
      </c>
      <c r="BX1307" s="4" t="str">
        <f t="shared" si="2240"/>
        <v>BX$1297</v>
      </c>
      <c r="BY1307" s="4" t="str">
        <f t="shared" si="2240"/>
        <v>BY$1297</v>
      </c>
      <c r="BZ1307" s="4" t="str">
        <f t="shared" si="2240"/>
        <v>BZ$1297</v>
      </c>
      <c r="CA1307" s="4" t="str">
        <f t="shared" si="2240"/>
        <v>CA$1297</v>
      </c>
      <c r="CB1307" s="4" t="str">
        <f t="shared" si="2240"/>
        <v>CB$1297</v>
      </c>
      <c r="CC1307" s="4" t="str">
        <f t="shared" si="2240"/>
        <v>CC$1297</v>
      </c>
      <c r="CD1307" s="4" t="str">
        <f t="shared" si="2240"/>
        <v>CD$1297</v>
      </c>
      <c r="CE1307" s="4" t="str">
        <f t="shared" ref="CE1307:CL1307" si="2241">ADDRESS(ROW(CE1297),COLUMN(CE1297),2)</f>
        <v>CE$1297</v>
      </c>
      <c r="CF1307" s="4" t="str">
        <f t="shared" si="2241"/>
        <v>CF$1297</v>
      </c>
      <c r="CG1307" s="4" t="str">
        <f t="shared" si="2241"/>
        <v>CG$1297</v>
      </c>
      <c r="CH1307" s="4" t="str">
        <f t="shared" si="2241"/>
        <v>CH$1297</v>
      </c>
      <c r="CI1307" s="4" t="str">
        <f t="shared" si="2241"/>
        <v>CI$1297</v>
      </c>
      <c r="CJ1307" s="4" t="str">
        <f t="shared" si="2241"/>
        <v>CJ$1297</v>
      </c>
      <c r="CK1307" s="4" t="str">
        <f t="shared" si="2241"/>
        <v>CK$1297</v>
      </c>
      <c r="CL1307" s="4" t="str">
        <f t="shared" si="2241"/>
        <v>CL$1297</v>
      </c>
      <c r="CN1307" s="213"/>
      <c r="CO1307" s="4" t="str">
        <f t="shared" ref="CO1307:DL1307" si="2242">ADDRESS(ROW(CO1297),COLUMN(CO1297),2)</f>
        <v>CO$1297</v>
      </c>
      <c r="CP1307" s="4" t="str">
        <f t="shared" si="2242"/>
        <v>CP$1297</v>
      </c>
      <c r="CQ1307" s="4" t="str">
        <f t="shared" si="2242"/>
        <v>CQ$1297</v>
      </c>
      <c r="CR1307" s="4" t="str">
        <f t="shared" si="2242"/>
        <v>CR$1297</v>
      </c>
      <c r="CS1307" s="4" t="str">
        <f t="shared" si="2242"/>
        <v>CS$1297</v>
      </c>
      <c r="CT1307" s="4" t="str">
        <f t="shared" si="2242"/>
        <v>CT$1297</v>
      </c>
      <c r="CU1307" s="4" t="str">
        <f t="shared" si="2242"/>
        <v>CU$1297</v>
      </c>
      <c r="CV1307" s="4" t="str">
        <f t="shared" si="2242"/>
        <v>CV$1297</v>
      </c>
      <c r="CW1307" s="4" t="str">
        <f t="shared" si="2242"/>
        <v>CW$1297</v>
      </c>
      <c r="CX1307" s="4" t="str">
        <f t="shared" si="2242"/>
        <v>CX$1297</v>
      </c>
      <c r="CY1307" s="4" t="str">
        <f t="shared" si="2242"/>
        <v>CY$1297</v>
      </c>
      <c r="CZ1307" s="4" t="str">
        <f t="shared" si="2242"/>
        <v>CZ$1297</v>
      </c>
      <c r="DA1307" s="4" t="str">
        <f t="shared" si="2242"/>
        <v>DA$1297</v>
      </c>
      <c r="DB1307" s="4" t="str">
        <f t="shared" si="2242"/>
        <v>DB$1297</v>
      </c>
      <c r="DC1307" s="4" t="str">
        <f t="shared" si="2242"/>
        <v>DC$1297</v>
      </c>
      <c r="DD1307" s="4" t="str">
        <f t="shared" si="2242"/>
        <v>DD$1297</v>
      </c>
      <c r="DE1307" s="4" t="str">
        <f t="shared" si="2242"/>
        <v>DE$1297</v>
      </c>
      <c r="DF1307" s="4" t="str">
        <f t="shared" si="2242"/>
        <v>DF$1297</v>
      </c>
      <c r="DG1307" s="4" t="str">
        <f t="shared" si="2242"/>
        <v>DG$1297</v>
      </c>
      <c r="DH1307" s="4" t="str">
        <f t="shared" si="2242"/>
        <v>DH$1297</v>
      </c>
      <c r="DI1307" s="4" t="str">
        <f t="shared" si="2242"/>
        <v>DI$1297</v>
      </c>
      <c r="DJ1307" s="4" t="str">
        <f t="shared" si="2242"/>
        <v>DJ$1297</v>
      </c>
      <c r="DK1307" s="4" t="str">
        <f t="shared" si="2242"/>
        <v>DK$1297</v>
      </c>
      <c r="DL1307" s="4" t="str">
        <f t="shared" si="2242"/>
        <v>DL$1297</v>
      </c>
    </row>
    <row r="1308" spans="1:116" x14ac:dyDescent="0.4">
      <c r="B1308" t="s">
        <v>332</v>
      </c>
      <c r="D1308" t="s">
        <v>867</v>
      </c>
      <c r="E1308" s="8" t="str">
        <f t="shared" si="2033"/>
        <v>1308 DTERMY-S</v>
      </c>
      <c r="G1308" s="136" t="str">
        <f>G1284</f>
        <v>Secondary volume driver</v>
      </c>
      <c r="H1308" s="12"/>
      <c r="I1308" s="60"/>
      <c r="J1308" s="60"/>
      <c r="K1308" s="15"/>
      <c r="L1308" s="15"/>
      <c r="M1308" s="15"/>
      <c r="N1308" s="15"/>
      <c r="O1308" s="15"/>
      <c r="P1308" s="15"/>
      <c r="R1308" s="15"/>
      <c r="S1308" s="179" t="str">
        <f t="shared" ref="S1308:CD1308" si="2243">S1284</f>
        <v>S$19</v>
      </c>
      <c r="T1308" s="179" t="str">
        <f t="shared" si="2243"/>
        <v>T$19</v>
      </c>
      <c r="U1308" s="179" t="str">
        <f t="shared" si="2243"/>
        <v>U$19</v>
      </c>
      <c r="V1308" s="179" t="str">
        <f t="shared" si="2243"/>
        <v>V$19</v>
      </c>
      <c r="W1308" s="179" t="str">
        <f t="shared" si="2243"/>
        <v>W$19</v>
      </c>
      <c r="X1308" s="179" t="str">
        <f t="shared" si="2243"/>
        <v>X$19</v>
      </c>
      <c r="Y1308" s="179" t="str">
        <f t="shared" si="2243"/>
        <v>Y$19</v>
      </c>
      <c r="Z1308" s="179" t="str">
        <f t="shared" si="2243"/>
        <v>Z$19</v>
      </c>
      <c r="AA1308" s="179" t="str">
        <f t="shared" si="2243"/>
        <v>AA$19</v>
      </c>
      <c r="AB1308" s="179" t="str">
        <f t="shared" si="2243"/>
        <v>AB$19</v>
      </c>
      <c r="AC1308" s="179" t="str">
        <f t="shared" si="2243"/>
        <v>AC$19</v>
      </c>
      <c r="AD1308" s="179" t="str">
        <f t="shared" si="2243"/>
        <v>AD$19</v>
      </c>
      <c r="AE1308" s="179" t="str">
        <f t="shared" si="2243"/>
        <v>AE$19</v>
      </c>
      <c r="AF1308" s="179" t="str">
        <f t="shared" si="2243"/>
        <v>AF$19</v>
      </c>
      <c r="AG1308" s="179" t="str">
        <f t="shared" si="2243"/>
        <v>AG$19</v>
      </c>
      <c r="AH1308" s="179" t="str">
        <f t="shared" si="2243"/>
        <v>AH$19</v>
      </c>
      <c r="AI1308" s="179" t="str">
        <f t="shared" si="2243"/>
        <v>AI$19</v>
      </c>
      <c r="AJ1308" s="179" t="str">
        <f t="shared" si="2243"/>
        <v>AJ$19</v>
      </c>
      <c r="AK1308" s="179" t="str">
        <f t="shared" si="2243"/>
        <v>AK$19</v>
      </c>
      <c r="AL1308" s="179" t="str">
        <f t="shared" si="2243"/>
        <v>AL$19</v>
      </c>
      <c r="AM1308" s="179" t="str">
        <f t="shared" si="2243"/>
        <v>AM$19</v>
      </c>
      <c r="AN1308" s="179" t="str">
        <f t="shared" si="2243"/>
        <v>AN$19</v>
      </c>
      <c r="AO1308" s="179" t="str">
        <f t="shared" si="2243"/>
        <v>AO$19</v>
      </c>
      <c r="AP1308" s="179" t="str">
        <f t="shared" si="2243"/>
        <v>AP$19</v>
      </c>
      <c r="AQ1308" s="179" t="str">
        <f t="shared" si="2243"/>
        <v>AQ$19</v>
      </c>
      <c r="AR1308" s="179" t="str">
        <f t="shared" si="2243"/>
        <v>AR$19</v>
      </c>
      <c r="AS1308" s="179" t="str">
        <f t="shared" si="2243"/>
        <v>AS$19</v>
      </c>
      <c r="AT1308" s="179" t="str">
        <f t="shared" si="2243"/>
        <v>AT$19</v>
      </c>
      <c r="AU1308" s="179" t="str">
        <f t="shared" si="2243"/>
        <v>AU$19</v>
      </c>
      <c r="AV1308" s="179" t="str">
        <f t="shared" si="2243"/>
        <v>AV$19</v>
      </c>
      <c r="AW1308" s="179" t="str">
        <f t="shared" si="2243"/>
        <v>AW$19</v>
      </c>
      <c r="AX1308" s="179" t="str">
        <f t="shared" si="2243"/>
        <v>AX$19</v>
      </c>
      <c r="AY1308" s="179" t="str">
        <f t="shared" si="2243"/>
        <v>AY$19</v>
      </c>
      <c r="AZ1308" s="179" t="str">
        <f t="shared" si="2243"/>
        <v>AZ$19</v>
      </c>
      <c r="BA1308" s="179" t="str">
        <f t="shared" si="2243"/>
        <v>BA$19</v>
      </c>
      <c r="BB1308" s="179" t="str">
        <f t="shared" si="2243"/>
        <v>BB$19</v>
      </c>
      <c r="BC1308" s="179" t="str">
        <f t="shared" si="2243"/>
        <v>BC$19</v>
      </c>
      <c r="BD1308" s="179" t="str">
        <f t="shared" si="2243"/>
        <v>BD$19</v>
      </c>
      <c r="BE1308" s="179" t="str">
        <f t="shared" si="2243"/>
        <v>BE$19</v>
      </c>
      <c r="BF1308" s="179" t="str">
        <f t="shared" si="2243"/>
        <v>BF$19</v>
      </c>
      <c r="BG1308" s="179" t="str">
        <f t="shared" si="2243"/>
        <v>BG$19</v>
      </c>
      <c r="BH1308" s="179" t="str">
        <f t="shared" si="2243"/>
        <v>BH$19</v>
      </c>
      <c r="BI1308" s="179" t="str">
        <f t="shared" si="2243"/>
        <v>BI$19</v>
      </c>
      <c r="BJ1308" s="179" t="str">
        <f t="shared" si="2243"/>
        <v>BJ$19</v>
      </c>
      <c r="BK1308" s="179" t="str">
        <f t="shared" si="2243"/>
        <v>BK$19</v>
      </c>
      <c r="BL1308" s="179" t="str">
        <f t="shared" si="2243"/>
        <v>BL$19</v>
      </c>
      <c r="BM1308" s="179" t="str">
        <f t="shared" si="2243"/>
        <v>BM$19</v>
      </c>
      <c r="BN1308" s="179" t="str">
        <f t="shared" si="2243"/>
        <v>BN$19</v>
      </c>
      <c r="BO1308" s="179" t="str">
        <f t="shared" si="2243"/>
        <v>BO$19</v>
      </c>
      <c r="BP1308" s="179" t="str">
        <f t="shared" si="2243"/>
        <v>BP$19</v>
      </c>
      <c r="BQ1308" s="179" t="str">
        <f t="shared" si="2243"/>
        <v>BQ$19</v>
      </c>
      <c r="BR1308" s="179" t="str">
        <f t="shared" si="2243"/>
        <v>BR$19</v>
      </c>
      <c r="BS1308" s="179" t="str">
        <f t="shared" si="2243"/>
        <v>BS$19</v>
      </c>
      <c r="BT1308" s="179" t="str">
        <f t="shared" si="2243"/>
        <v>BT$19</v>
      </c>
      <c r="BU1308" s="179" t="str">
        <f t="shared" si="2243"/>
        <v>BU$19</v>
      </c>
      <c r="BV1308" s="179" t="str">
        <f t="shared" si="2243"/>
        <v>BV$19</v>
      </c>
      <c r="BW1308" s="179" t="str">
        <f t="shared" si="2243"/>
        <v>BW$19</v>
      </c>
      <c r="BX1308" s="179" t="str">
        <f t="shared" si="2243"/>
        <v>BX$19</v>
      </c>
      <c r="BY1308" s="179" t="str">
        <f t="shared" si="2243"/>
        <v>BY$19</v>
      </c>
      <c r="BZ1308" s="179" t="str">
        <f t="shared" si="2243"/>
        <v>BZ$19</v>
      </c>
      <c r="CA1308" s="179" t="str">
        <f t="shared" si="2243"/>
        <v>CA$19</v>
      </c>
      <c r="CB1308" s="179" t="str">
        <f t="shared" si="2243"/>
        <v>CB$19</v>
      </c>
      <c r="CC1308" s="179" t="str">
        <f t="shared" si="2243"/>
        <v>CC$19</v>
      </c>
      <c r="CD1308" s="179" t="str">
        <f t="shared" si="2243"/>
        <v>CD$19</v>
      </c>
      <c r="CE1308" s="179" t="str">
        <f t="shared" ref="CE1308:CL1308" si="2244">CE1284</f>
        <v>CE$19</v>
      </c>
      <c r="CF1308" s="179" t="str">
        <f t="shared" si="2244"/>
        <v>CF$19</v>
      </c>
      <c r="CG1308" s="179" t="str">
        <f t="shared" si="2244"/>
        <v>CG$19</v>
      </c>
      <c r="CH1308" s="179" t="str">
        <f t="shared" si="2244"/>
        <v>CH$19</v>
      </c>
      <c r="CI1308" s="179" t="str">
        <f t="shared" si="2244"/>
        <v>CI$19</v>
      </c>
      <c r="CJ1308" s="179" t="str">
        <f t="shared" si="2244"/>
        <v>CJ$19</v>
      </c>
      <c r="CK1308" s="179" t="str">
        <f t="shared" si="2244"/>
        <v>CK$19</v>
      </c>
      <c r="CL1308" s="179" t="str">
        <f t="shared" si="2244"/>
        <v>CL$19</v>
      </c>
      <c r="CN1308" s="60"/>
      <c r="CO1308" s="179" t="str">
        <f t="shared" ref="CO1308:DL1308" si="2245">CO1284</f>
        <v>CO$19</v>
      </c>
      <c r="CP1308" s="179" t="str">
        <f t="shared" si="2245"/>
        <v>CP$19</v>
      </c>
      <c r="CQ1308" s="179" t="str">
        <f t="shared" si="2245"/>
        <v>CQ$19</v>
      </c>
      <c r="CR1308" s="179" t="str">
        <f t="shared" si="2245"/>
        <v>CR$19</v>
      </c>
      <c r="CS1308" s="179" t="str">
        <f t="shared" si="2245"/>
        <v>CS$19</v>
      </c>
      <c r="CT1308" s="179" t="str">
        <f t="shared" si="2245"/>
        <v>CT$19</v>
      </c>
      <c r="CU1308" s="179" t="str">
        <f t="shared" si="2245"/>
        <v>CU$19</v>
      </c>
      <c r="CV1308" s="179" t="str">
        <f t="shared" si="2245"/>
        <v>CV$19</v>
      </c>
      <c r="CW1308" s="179" t="str">
        <f t="shared" si="2245"/>
        <v>CW$19</v>
      </c>
      <c r="CX1308" s="179" t="str">
        <f t="shared" si="2245"/>
        <v>CX$19</v>
      </c>
      <c r="CY1308" s="179" t="str">
        <f t="shared" si="2245"/>
        <v>CY$19</v>
      </c>
      <c r="CZ1308" s="179" t="str">
        <f t="shared" si="2245"/>
        <v>CZ$19</v>
      </c>
      <c r="DA1308" s="179" t="str">
        <f t="shared" si="2245"/>
        <v>DA$19</v>
      </c>
      <c r="DB1308" s="179" t="str">
        <f t="shared" si="2245"/>
        <v>DB$19</v>
      </c>
      <c r="DC1308" s="179" t="str">
        <f t="shared" si="2245"/>
        <v>DC$19</v>
      </c>
      <c r="DD1308" s="179" t="str">
        <f t="shared" si="2245"/>
        <v>DD$19</v>
      </c>
      <c r="DE1308" s="179" t="str">
        <f t="shared" si="2245"/>
        <v>DE$19</v>
      </c>
      <c r="DF1308" s="179" t="str">
        <f t="shared" si="2245"/>
        <v>DF$19</v>
      </c>
      <c r="DG1308" s="179" t="str">
        <f t="shared" si="2245"/>
        <v>DG$19</v>
      </c>
      <c r="DH1308" s="179" t="str">
        <f t="shared" si="2245"/>
        <v>DH$19</v>
      </c>
      <c r="DI1308" s="179" t="str">
        <f t="shared" si="2245"/>
        <v>DI$19</v>
      </c>
      <c r="DJ1308" s="179" t="str">
        <f t="shared" si="2245"/>
        <v>DJ$19</v>
      </c>
      <c r="DK1308" s="179" t="str">
        <f t="shared" si="2245"/>
        <v>DK$19</v>
      </c>
      <c r="DL1308" s="179" t="str">
        <f t="shared" si="2245"/>
        <v>DL$19</v>
      </c>
    </row>
    <row r="1309" spans="1:116" x14ac:dyDescent="0.4">
      <c r="E1309" s="8"/>
      <c r="H1309" s="12"/>
      <c r="I1309" s="60"/>
      <c r="J1309" s="60"/>
      <c r="K1309" s="15"/>
      <c r="L1309" s="15"/>
      <c r="M1309" s="15"/>
      <c r="N1309" s="15"/>
      <c r="O1309" s="15"/>
      <c r="P1309" s="15"/>
      <c r="R1309" s="15"/>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c r="CL1309" s="76"/>
      <c r="CN1309" s="60"/>
      <c r="CO1309" s="76"/>
      <c r="CP1309" s="76"/>
      <c r="CQ1309" s="76"/>
      <c r="CR1309" s="76"/>
      <c r="CS1309" s="76"/>
      <c r="CT1309" s="76"/>
      <c r="CU1309" s="76"/>
      <c r="CV1309" s="76"/>
      <c r="CW1309" s="76"/>
      <c r="CX1309" s="76"/>
      <c r="CY1309" s="76"/>
      <c r="CZ1309" s="76"/>
      <c r="DA1309" s="76"/>
      <c r="DB1309" s="76"/>
      <c r="DC1309" s="76"/>
      <c r="DD1309" s="76"/>
      <c r="DE1309" s="76"/>
      <c r="DF1309" s="76"/>
      <c r="DG1309" s="76"/>
      <c r="DH1309" s="76"/>
      <c r="DI1309" s="76"/>
      <c r="DJ1309" s="76"/>
      <c r="DK1309" s="76"/>
      <c r="DL1309" s="76"/>
    </row>
    <row r="1310" spans="1:116" x14ac:dyDescent="0.4">
      <c r="E1310" s="8"/>
      <c r="H1310" s="12"/>
      <c r="I1310" s="60"/>
      <c r="J1310" s="60"/>
      <c r="K1310" s="15"/>
      <c r="L1310" s="15"/>
      <c r="M1310" s="15"/>
      <c r="N1310" s="15"/>
      <c r="O1310" s="15"/>
      <c r="P1310" s="15"/>
      <c r="R1310" s="15"/>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c r="CL1310" s="76"/>
      <c r="CN1310" s="60"/>
      <c r="CO1310" s="76"/>
      <c r="CP1310" s="76"/>
      <c r="CQ1310" s="76"/>
      <c r="CR1310" s="76"/>
      <c r="CS1310" s="76"/>
      <c r="CT1310" s="76"/>
      <c r="CU1310" s="76"/>
      <c r="CV1310" s="76"/>
      <c r="CW1310" s="76"/>
      <c r="CX1310" s="76"/>
      <c r="CY1310" s="76"/>
      <c r="CZ1310" s="76"/>
      <c r="DA1310" s="76"/>
      <c r="DB1310" s="76"/>
      <c r="DC1310" s="76"/>
      <c r="DD1310" s="76"/>
      <c r="DE1310" s="76"/>
      <c r="DF1310" s="76"/>
      <c r="DG1310" s="76"/>
      <c r="DH1310" s="76"/>
      <c r="DI1310" s="76"/>
      <c r="DJ1310" s="76"/>
      <c r="DK1310" s="76"/>
      <c r="DL1310" s="76"/>
    </row>
    <row r="1311" spans="1:116" x14ac:dyDescent="0.4">
      <c r="E1311" s="8"/>
      <c r="H1311" s="12"/>
      <c r="I1311" s="60"/>
      <c r="J1311" s="60"/>
      <c r="K1311" s="15"/>
      <c r="L1311" s="15"/>
      <c r="M1311" s="15"/>
      <c r="N1311" s="15"/>
      <c r="O1311" s="15"/>
      <c r="P1311" s="15"/>
      <c r="R1311" s="15"/>
      <c r="S1311" s="76"/>
      <c r="T1311" s="76"/>
      <c r="U1311" s="76"/>
      <c r="V1311" s="76"/>
      <c r="W1311" s="76"/>
      <c r="X1311" s="76"/>
      <c r="Y1311" s="76"/>
      <c r="Z1311" s="76"/>
      <c r="AA1311" s="76"/>
      <c r="AB1311" s="76"/>
      <c r="AC1311" s="76"/>
      <c r="AD1311" s="76"/>
      <c r="AE1311" s="76"/>
      <c r="AF1311" s="76"/>
      <c r="AG1311" s="76"/>
      <c r="AH1311" s="76"/>
      <c r="AI1311" s="76"/>
      <c r="AJ1311" s="76"/>
      <c r="AK1311" s="76"/>
      <c r="AL1311" s="76"/>
      <c r="AM1311" s="76"/>
      <c r="AN1311" s="76"/>
      <c r="AO1311" s="76"/>
      <c r="AP1311" s="76"/>
      <c r="AQ1311" s="76"/>
      <c r="AR1311" s="76"/>
      <c r="AS1311" s="76"/>
      <c r="AT1311" s="76"/>
      <c r="AU1311" s="76"/>
      <c r="AV1311" s="76"/>
      <c r="AW1311" s="76"/>
      <c r="AX1311" s="76"/>
      <c r="AY1311" s="76"/>
      <c r="AZ1311" s="76"/>
      <c r="BA1311" s="76"/>
      <c r="BB1311" s="76"/>
      <c r="BC1311" s="76"/>
      <c r="BD1311" s="76"/>
      <c r="BE1311" s="76"/>
      <c r="BF1311" s="76"/>
      <c r="BG1311" s="76"/>
      <c r="BH1311" s="76"/>
      <c r="BI1311" s="76"/>
      <c r="BJ1311" s="76"/>
      <c r="BK1311" s="76"/>
      <c r="BL1311" s="76"/>
      <c r="BM1311" s="76"/>
      <c r="BN1311" s="76"/>
      <c r="BO1311" s="76"/>
      <c r="BP1311" s="76"/>
      <c r="BQ1311" s="76"/>
      <c r="BR1311" s="76"/>
      <c r="BS1311" s="76"/>
      <c r="BT1311" s="76"/>
      <c r="BU1311" s="76"/>
      <c r="BV1311" s="76"/>
      <c r="BW1311" s="76"/>
      <c r="BX1311" s="76"/>
      <c r="BY1311" s="76"/>
      <c r="BZ1311" s="76"/>
      <c r="CA1311" s="76"/>
      <c r="CB1311" s="76"/>
      <c r="CC1311" s="76"/>
      <c r="CD1311" s="76"/>
      <c r="CE1311" s="76"/>
      <c r="CF1311" s="76"/>
      <c r="CG1311" s="76"/>
      <c r="CH1311" s="76"/>
      <c r="CI1311" s="76"/>
      <c r="CJ1311" s="76"/>
      <c r="CK1311" s="76"/>
      <c r="CL1311" s="76"/>
      <c r="CN1311" s="60"/>
      <c r="CO1311" s="76"/>
      <c r="CP1311" s="76"/>
      <c r="CQ1311" s="76"/>
      <c r="CR1311" s="76"/>
      <c r="CS1311" s="76"/>
      <c r="CT1311" s="76"/>
      <c r="CU1311" s="76"/>
      <c r="CV1311" s="76"/>
      <c r="CW1311" s="76"/>
      <c r="CX1311" s="76"/>
      <c r="CY1311" s="76"/>
      <c r="CZ1311" s="76"/>
      <c r="DA1311" s="76"/>
      <c r="DB1311" s="76"/>
      <c r="DC1311" s="76"/>
      <c r="DD1311" s="76"/>
      <c r="DE1311" s="76"/>
      <c r="DF1311" s="76"/>
      <c r="DG1311" s="76"/>
      <c r="DH1311" s="76"/>
      <c r="DI1311" s="76"/>
      <c r="DJ1311" s="76"/>
      <c r="DK1311" s="76"/>
      <c r="DL1311" s="76"/>
    </row>
    <row r="1312" spans="1:116" x14ac:dyDescent="0.4">
      <c r="E1312" s="8"/>
      <c r="H1312" s="12"/>
      <c r="I1312" s="60"/>
      <c r="J1312" s="60"/>
      <c r="K1312" s="15"/>
      <c r="L1312" s="15"/>
      <c r="M1312" s="15"/>
      <c r="N1312" s="15"/>
      <c r="O1312" s="15"/>
      <c r="P1312" s="15"/>
      <c r="R1312" s="15"/>
      <c r="S1312" s="76"/>
      <c r="T1312" s="76"/>
      <c r="U1312" s="76"/>
      <c r="V1312" s="76"/>
      <c r="W1312" s="76"/>
      <c r="X1312" s="76"/>
      <c r="Y1312" s="76"/>
      <c r="Z1312" s="76"/>
      <c r="AA1312" s="76"/>
      <c r="AB1312" s="76"/>
      <c r="AC1312" s="76"/>
      <c r="AD1312" s="76"/>
      <c r="AE1312" s="76"/>
      <c r="AF1312" s="76"/>
      <c r="AG1312" s="76"/>
      <c r="AH1312" s="76"/>
      <c r="AI1312" s="76"/>
      <c r="AJ1312" s="76"/>
      <c r="AK1312" s="76"/>
      <c r="AL1312" s="76"/>
      <c r="AM1312" s="76"/>
      <c r="AN1312" s="76"/>
      <c r="AO1312" s="76"/>
      <c r="AP1312" s="76"/>
      <c r="AQ1312" s="76"/>
      <c r="AR1312" s="76"/>
      <c r="AS1312" s="76"/>
      <c r="AT1312" s="76"/>
      <c r="AU1312" s="76"/>
      <c r="AV1312" s="76"/>
      <c r="AW1312" s="76"/>
      <c r="AX1312" s="76"/>
      <c r="AY1312" s="76"/>
      <c r="AZ1312" s="76"/>
      <c r="BA1312" s="76"/>
      <c r="BB1312" s="76"/>
      <c r="BC1312" s="76"/>
      <c r="BD1312" s="76"/>
      <c r="BE1312" s="76"/>
      <c r="BF1312" s="76"/>
      <c r="BG1312" s="76"/>
      <c r="BH1312" s="76"/>
      <c r="BI1312" s="76"/>
      <c r="BJ1312" s="76"/>
      <c r="BK1312" s="76"/>
      <c r="BL1312" s="76"/>
      <c r="BM1312" s="76"/>
      <c r="BN1312" s="76"/>
      <c r="BO1312" s="76"/>
      <c r="BP1312" s="76"/>
      <c r="BQ1312" s="76"/>
      <c r="BR1312" s="76"/>
      <c r="BS1312" s="76"/>
      <c r="BT1312" s="76"/>
      <c r="BU1312" s="76"/>
      <c r="BV1312" s="76"/>
      <c r="BW1312" s="76"/>
      <c r="BX1312" s="76"/>
      <c r="BY1312" s="76"/>
      <c r="BZ1312" s="76"/>
      <c r="CA1312" s="76"/>
      <c r="CB1312" s="76"/>
      <c r="CC1312" s="76"/>
      <c r="CD1312" s="76"/>
      <c r="CE1312" s="76"/>
      <c r="CF1312" s="76"/>
      <c r="CG1312" s="76"/>
      <c r="CH1312" s="76"/>
      <c r="CI1312" s="76"/>
      <c r="CJ1312" s="76"/>
      <c r="CK1312" s="76"/>
      <c r="CL1312" s="76"/>
      <c r="CN1312" s="60"/>
      <c r="CO1312" s="76"/>
      <c r="CP1312" s="76"/>
      <c r="CQ1312" s="76"/>
      <c r="CR1312" s="76"/>
      <c r="CS1312" s="76"/>
      <c r="CT1312" s="76"/>
      <c r="CU1312" s="76"/>
      <c r="CV1312" s="76"/>
      <c r="CW1312" s="76"/>
      <c r="CX1312" s="76"/>
      <c r="CY1312" s="76"/>
      <c r="CZ1312" s="76"/>
      <c r="DA1312" s="76"/>
      <c r="DB1312" s="76"/>
      <c r="DC1312" s="76"/>
      <c r="DD1312" s="76"/>
      <c r="DE1312" s="76"/>
      <c r="DF1312" s="76"/>
      <c r="DG1312" s="76"/>
      <c r="DH1312" s="76"/>
      <c r="DI1312" s="76"/>
      <c r="DJ1312" s="76"/>
      <c r="DK1312" s="76"/>
      <c r="DL1312" s="76"/>
    </row>
    <row r="1313" spans="1:116" x14ac:dyDescent="0.4">
      <c r="E1313" s="8"/>
      <c r="H1313" s="12"/>
      <c r="I1313" s="60"/>
      <c r="J1313" s="60"/>
      <c r="K1313" s="15"/>
      <c r="L1313" s="15"/>
      <c r="M1313" s="15"/>
      <c r="N1313" s="15"/>
      <c r="O1313" s="15"/>
      <c r="P1313" s="15"/>
      <c r="R1313" s="15"/>
      <c r="S1313" s="76"/>
      <c r="T1313" s="76"/>
      <c r="U1313" s="76"/>
      <c r="V1313" s="76"/>
      <c r="W1313" s="76"/>
      <c r="X1313" s="76"/>
      <c r="Y1313" s="76"/>
      <c r="Z1313" s="76"/>
      <c r="AA1313" s="76"/>
      <c r="AB1313" s="76"/>
      <c r="AC1313" s="76"/>
      <c r="AD1313" s="76"/>
      <c r="AE1313" s="76"/>
      <c r="AF1313" s="76"/>
      <c r="AG1313" s="76"/>
      <c r="AH1313" s="76"/>
      <c r="AI1313" s="76"/>
      <c r="AJ1313" s="76"/>
      <c r="AK1313" s="76"/>
      <c r="AL1313" s="76"/>
      <c r="AM1313" s="76"/>
      <c r="AN1313" s="76"/>
      <c r="AO1313" s="76"/>
      <c r="AP1313" s="76"/>
      <c r="AQ1313" s="76"/>
      <c r="AR1313" s="76"/>
      <c r="AS1313" s="76"/>
      <c r="AT1313" s="76"/>
      <c r="AU1313" s="76"/>
      <c r="AV1313" s="76"/>
      <c r="AW1313" s="76"/>
      <c r="AX1313" s="76"/>
      <c r="AY1313" s="76"/>
      <c r="AZ1313" s="76"/>
      <c r="BA1313" s="76"/>
      <c r="BB1313" s="76"/>
      <c r="BC1313" s="76"/>
      <c r="BD1313" s="76"/>
      <c r="BE1313" s="76"/>
      <c r="BF1313" s="76"/>
      <c r="BG1313" s="76"/>
      <c r="BH1313" s="76"/>
      <c r="BI1313" s="76"/>
      <c r="BJ1313" s="76"/>
      <c r="BK1313" s="76"/>
      <c r="BL1313" s="76"/>
      <c r="BM1313" s="76"/>
      <c r="BN1313" s="76"/>
      <c r="BO1313" s="76"/>
      <c r="BP1313" s="76"/>
      <c r="BQ1313" s="76"/>
      <c r="BR1313" s="76"/>
      <c r="BS1313" s="76"/>
      <c r="BT1313" s="76"/>
      <c r="BU1313" s="76"/>
      <c r="BV1313" s="76"/>
      <c r="BW1313" s="76"/>
      <c r="BX1313" s="76"/>
      <c r="BY1313" s="76"/>
      <c r="BZ1313" s="76"/>
      <c r="CA1313" s="76"/>
      <c r="CB1313" s="76"/>
      <c r="CC1313" s="76"/>
      <c r="CD1313" s="76"/>
      <c r="CE1313" s="76"/>
      <c r="CF1313" s="76"/>
      <c r="CG1313" s="76"/>
      <c r="CH1313" s="76"/>
      <c r="CI1313" s="76"/>
      <c r="CJ1313" s="76"/>
      <c r="CK1313" s="76"/>
      <c r="CL1313" s="76"/>
      <c r="CN1313" s="60"/>
      <c r="CO1313" s="76"/>
      <c r="CP1313" s="76"/>
      <c r="CQ1313" s="76"/>
      <c r="CR1313" s="76"/>
      <c r="CS1313" s="76"/>
      <c r="CT1313" s="76"/>
      <c r="CU1313" s="76"/>
      <c r="CV1313" s="76"/>
      <c r="CW1313" s="76"/>
      <c r="CX1313" s="76"/>
      <c r="CY1313" s="76"/>
      <c r="CZ1313" s="76"/>
      <c r="DA1313" s="76"/>
      <c r="DB1313" s="76"/>
      <c r="DC1313" s="76"/>
      <c r="DD1313" s="76"/>
      <c r="DE1313" s="76"/>
      <c r="DF1313" s="76"/>
      <c r="DG1313" s="76"/>
      <c r="DH1313" s="76"/>
      <c r="DI1313" s="76"/>
      <c r="DJ1313" s="76"/>
      <c r="DK1313" s="76"/>
      <c r="DL1313" s="76"/>
    </row>
    <row r="1314" spans="1:116" x14ac:dyDescent="0.4">
      <c r="E1314" s="8"/>
      <c r="H1314" s="12"/>
      <c r="I1314" s="60"/>
      <c r="J1314" s="60"/>
      <c r="K1314" s="15"/>
      <c r="L1314" s="15"/>
      <c r="M1314" s="15"/>
      <c r="N1314" s="15"/>
      <c r="O1314" s="15"/>
      <c r="P1314" s="15"/>
      <c r="R1314" s="15"/>
      <c r="S1314" s="76"/>
      <c r="T1314" s="76"/>
      <c r="U1314" s="76"/>
      <c r="V1314" s="76"/>
      <c r="W1314" s="76"/>
      <c r="X1314" s="76"/>
      <c r="Y1314" s="76"/>
      <c r="Z1314" s="76"/>
      <c r="AA1314" s="76"/>
      <c r="AB1314" s="76"/>
      <c r="AC1314" s="76"/>
      <c r="AD1314" s="76"/>
      <c r="AE1314" s="76"/>
      <c r="AF1314" s="76"/>
      <c r="AG1314" s="76"/>
      <c r="AH1314" s="76"/>
      <c r="AI1314" s="76"/>
      <c r="AJ1314" s="76"/>
      <c r="AK1314" s="76"/>
      <c r="AL1314" s="76"/>
      <c r="AM1314" s="76"/>
      <c r="AN1314" s="76"/>
      <c r="AO1314" s="76"/>
      <c r="AP1314" s="76"/>
      <c r="AQ1314" s="76"/>
      <c r="AR1314" s="76"/>
      <c r="AS1314" s="76"/>
      <c r="AT1314" s="76"/>
      <c r="AU1314" s="76"/>
      <c r="AV1314" s="76"/>
      <c r="AW1314" s="76"/>
      <c r="AX1314" s="76"/>
      <c r="AY1314" s="76"/>
      <c r="AZ1314" s="76"/>
      <c r="BA1314" s="76"/>
      <c r="BB1314" s="76"/>
      <c r="BC1314" s="76"/>
      <c r="BD1314" s="76"/>
      <c r="BE1314" s="76"/>
      <c r="BF1314" s="76"/>
      <c r="BG1314" s="76"/>
      <c r="BH1314" s="76"/>
      <c r="BI1314" s="76"/>
      <c r="BJ1314" s="76"/>
      <c r="BK1314" s="76"/>
      <c r="BL1314" s="76"/>
      <c r="BM1314" s="76"/>
      <c r="BN1314" s="76"/>
      <c r="BO1314" s="76"/>
      <c r="BP1314" s="76"/>
      <c r="BQ1314" s="76"/>
      <c r="BR1314" s="76"/>
      <c r="BS1314" s="76"/>
      <c r="BT1314" s="76"/>
      <c r="BU1314" s="76"/>
      <c r="BV1314" s="76"/>
      <c r="BW1314" s="76"/>
      <c r="BX1314" s="76"/>
      <c r="BY1314" s="76"/>
      <c r="BZ1314" s="76"/>
      <c r="CA1314" s="76"/>
      <c r="CB1314" s="76"/>
      <c r="CC1314" s="76"/>
      <c r="CD1314" s="76"/>
      <c r="CE1314" s="76"/>
      <c r="CF1314" s="76"/>
      <c r="CG1314" s="76"/>
      <c r="CH1314" s="76"/>
      <c r="CI1314" s="76"/>
      <c r="CJ1314" s="76"/>
      <c r="CK1314" s="76"/>
      <c r="CL1314" s="76"/>
      <c r="CN1314" s="60"/>
      <c r="CO1314" s="76"/>
      <c r="CP1314" s="76"/>
      <c r="CQ1314" s="76"/>
      <c r="CR1314" s="76"/>
      <c r="CS1314" s="76"/>
      <c r="CT1314" s="76"/>
      <c r="CU1314" s="76"/>
      <c r="CV1314" s="76"/>
      <c r="CW1314" s="76"/>
      <c r="CX1314" s="76"/>
      <c r="CY1314" s="76"/>
      <c r="CZ1314" s="76"/>
      <c r="DA1314" s="76"/>
      <c r="DB1314" s="76"/>
      <c r="DC1314" s="76"/>
      <c r="DD1314" s="76"/>
      <c r="DE1314" s="76"/>
      <c r="DF1314" s="76"/>
      <c r="DG1314" s="76"/>
      <c r="DH1314" s="76"/>
      <c r="DI1314" s="76"/>
      <c r="DJ1314" s="76"/>
      <c r="DK1314" s="76"/>
      <c r="DL1314" s="76"/>
    </row>
    <row r="1315" spans="1:116" x14ac:dyDescent="0.4">
      <c r="E1315" s="8"/>
      <c r="H1315" s="12"/>
      <c r="I1315" s="60"/>
      <c r="J1315" s="60"/>
      <c r="K1315" s="15"/>
      <c r="L1315" s="15"/>
      <c r="M1315" s="15"/>
      <c r="N1315" s="15"/>
      <c r="O1315" s="15"/>
      <c r="P1315" s="15"/>
      <c r="R1315" s="15"/>
      <c r="S1315" s="76"/>
      <c r="T1315" s="76"/>
      <c r="U1315" s="76"/>
      <c r="V1315" s="76"/>
      <c r="W1315" s="76"/>
      <c r="X1315" s="76"/>
      <c r="Y1315" s="76"/>
      <c r="Z1315" s="76"/>
      <c r="AA1315" s="76"/>
      <c r="AB1315" s="76"/>
      <c r="AC1315" s="76"/>
      <c r="AD1315" s="76"/>
      <c r="AE1315" s="76"/>
      <c r="AF1315" s="76"/>
      <c r="AG1315" s="76"/>
      <c r="AH1315" s="76"/>
      <c r="AI1315" s="76"/>
      <c r="AJ1315" s="76"/>
      <c r="AK1315" s="76"/>
      <c r="AL1315" s="76"/>
      <c r="AM1315" s="76"/>
      <c r="AN1315" s="76"/>
      <c r="AO1315" s="76"/>
      <c r="AP1315" s="76"/>
      <c r="AQ1315" s="76"/>
      <c r="AR1315" s="76"/>
      <c r="AS1315" s="76"/>
      <c r="AT1315" s="76"/>
      <c r="AU1315" s="76"/>
      <c r="AV1315" s="76"/>
      <c r="AW1315" s="76"/>
      <c r="AX1315" s="76"/>
      <c r="AY1315" s="76"/>
      <c r="AZ1315" s="76"/>
      <c r="BA1315" s="76"/>
      <c r="BB1315" s="76"/>
      <c r="BC1315" s="76"/>
      <c r="BD1315" s="76"/>
      <c r="BE1315" s="76"/>
      <c r="BF1315" s="76"/>
      <c r="BG1315" s="76"/>
      <c r="BH1315" s="76"/>
      <c r="BI1315" s="76"/>
      <c r="BJ1315" s="76"/>
      <c r="BK1315" s="76"/>
      <c r="BL1315" s="76"/>
      <c r="BM1315" s="76"/>
      <c r="BN1315" s="76"/>
      <c r="BO1315" s="76"/>
      <c r="BP1315" s="76"/>
      <c r="BQ1315" s="76"/>
      <c r="BR1315" s="76"/>
      <c r="BS1315" s="76"/>
      <c r="BT1315" s="76"/>
      <c r="BU1315" s="76"/>
      <c r="BV1315" s="76"/>
      <c r="BW1315" s="76"/>
      <c r="BX1315" s="76"/>
      <c r="BY1315" s="76"/>
      <c r="BZ1315" s="76"/>
      <c r="CA1315" s="76"/>
      <c r="CB1315" s="76"/>
      <c r="CC1315" s="76"/>
      <c r="CD1315" s="76"/>
      <c r="CE1315" s="76"/>
      <c r="CF1315" s="76"/>
      <c r="CG1315" s="76"/>
      <c r="CH1315" s="76"/>
      <c r="CI1315" s="76"/>
      <c r="CJ1315" s="76"/>
      <c r="CK1315" s="76"/>
      <c r="CL1315" s="76"/>
      <c r="CN1315" s="60"/>
      <c r="CO1315" s="76"/>
      <c r="CP1315" s="76"/>
      <c r="CQ1315" s="76"/>
      <c r="CR1315" s="76"/>
      <c r="CS1315" s="76"/>
      <c r="CT1315" s="76"/>
      <c r="CU1315" s="76"/>
      <c r="CV1315" s="76"/>
      <c r="CW1315" s="76"/>
      <c r="CX1315" s="76"/>
      <c r="CY1315" s="76"/>
      <c r="CZ1315" s="76"/>
      <c r="DA1315" s="76"/>
      <c r="DB1315" s="76"/>
      <c r="DC1315" s="76"/>
      <c r="DD1315" s="76"/>
      <c r="DE1315" s="76"/>
      <c r="DF1315" s="76"/>
      <c r="DG1315" s="76"/>
      <c r="DH1315" s="76"/>
      <c r="DI1315" s="76"/>
      <c r="DJ1315" s="76"/>
      <c r="DK1315" s="76"/>
      <c r="DL1315" s="76"/>
    </row>
    <row r="1316" spans="1:116" x14ac:dyDescent="0.4">
      <c r="E1316" s="8"/>
      <c r="H1316" s="12"/>
      <c r="I1316" s="60"/>
      <c r="J1316" s="60"/>
      <c r="K1316" s="15"/>
      <c r="L1316" s="15"/>
      <c r="M1316" s="15"/>
      <c r="N1316" s="15"/>
      <c r="O1316" s="15"/>
      <c r="P1316" s="15"/>
      <c r="R1316" s="15"/>
      <c r="S1316" s="76"/>
      <c r="T1316" s="76"/>
      <c r="U1316" s="76"/>
      <c r="V1316" s="76"/>
      <c r="W1316" s="76"/>
      <c r="X1316" s="76"/>
      <c r="Y1316" s="76"/>
      <c r="Z1316" s="76"/>
      <c r="AA1316" s="76"/>
      <c r="AB1316" s="76"/>
      <c r="AC1316" s="76"/>
      <c r="AD1316" s="76"/>
      <c r="AE1316" s="76"/>
      <c r="AF1316" s="76"/>
      <c r="AG1316" s="76"/>
      <c r="AH1316" s="76"/>
      <c r="AI1316" s="76"/>
      <c r="AJ1316" s="76"/>
      <c r="AK1316" s="76"/>
      <c r="AL1316" s="76"/>
      <c r="AM1316" s="76"/>
      <c r="AN1316" s="76"/>
      <c r="AO1316" s="76"/>
      <c r="AP1316" s="76"/>
      <c r="AQ1316" s="76"/>
      <c r="AR1316" s="76"/>
      <c r="AS1316" s="76"/>
      <c r="AT1316" s="76"/>
      <c r="AU1316" s="76"/>
      <c r="AV1316" s="76"/>
      <c r="AW1316" s="76"/>
      <c r="AX1316" s="76"/>
      <c r="AY1316" s="76"/>
      <c r="AZ1316" s="76"/>
      <c r="BA1316" s="76"/>
      <c r="BB1316" s="76"/>
      <c r="BC1316" s="76"/>
      <c r="BD1316" s="76"/>
      <c r="BE1316" s="76"/>
      <c r="BF1316" s="76"/>
      <c r="BG1316" s="76"/>
      <c r="BH1316" s="76"/>
      <c r="BI1316" s="76"/>
      <c r="BJ1316" s="76"/>
      <c r="BK1316" s="76"/>
      <c r="BL1316" s="76"/>
      <c r="BM1316" s="76"/>
      <c r="BN1316" s="76"/>
      <c r="BO1316" s="76"/>
      <c r="BP1316" s="76"/>
      <c r="BQ1316" s="76"/>
      <c r="BR1316" s="76"/>
      <c r="BS1316" s="76"/>
      <c r="BT1316" s="76"/>
      <c r="BU1316" s="76"/>
      <c r="BV1316" s="76"/>
      <c r="BW1316" s="76"/>
      <c r="BX1316" s="76"/>
      <c r="BY1316" s="76"/>
      <c r="BZ1316" s="76"/>
      <c r="CA1316" s="76"/>
      <c r="CB1316" s="76"/>
      <c r="CC1316" s="76"/>
      <c r="CD1316" s="76"/>
      <c r="CE1316" s="76"/>
      <c r="CF1316" s="76"/>
      <c r="CG1316" s="76"/>
      <c r="CH1316" s="76"/>
      <c r="CI1316" s="76"/>
      <c r="CJ1316" s="76"/>
      <c r="CK1316" s="76"/>
      <c r="CL1316" s="76"/>
      <c r="CN1316" s="60"/>
      <c r="CO1316" s="76"/>
      <c r="CP1316" s="76"/>
      <c r="CQ1316" s="76"/>
      <c r="CR1316" s="76"/>
      <c r="CS1316" s="76"/>
      <c r="CT1316" s="76"/>
      <c r="CU1316" s="76"/>
      <c r="CV1316" s="76"/>
      <c r="CW1316" s="76"/>
      <c r="CX1316" s="76"/>
      <c r="CY1316" s="76"/>
      <c r="CZ1316" s="76"/>
      <c r="DA1316" s="76"/>
      <c r="DB1316" s="76"/>
      <c r="DC1316" s="76"/>
      <c r="DD1316" s="76"/>
      <c r="DE1316" s="76"/>
      <c r="DF1316" s="76"/>
      <c r="DG1316" s="76"/>
      <c r="DH1316" s="76"/>
      <c r="DI1316" s="76"/>
      <c r="DJ1316" s="76"/>
      <c r="DK1316" s="76"/>
      <c r="DL1316" s="76"/>
    </row>
    <row r="1317" spans="1:116" x14ac:dyDescent="0.4">
      <c r="E1317" s="8"/>
      <c r="H1317" s="12"/>
      <c r="I1317" s="60"/>
      <c r="J1317" s="60"/>
      <c r="K1317" s="15"/>
      <c r="L1317" s="15"/>
      <c r="M1317" s="15"/>
      <c r="N1317" s="15"/>
      <c r="O1317" s="15"/>
      <c r="P1317" s="15"/>
      <c r="R1317" s="15"/>
      <c r="S1317" s="76"/>
      <c r="T1317" s="76"/>
      <c r="U1317" s="76"/>
      <c r="V1317" s="76"/>
      <c r="W1317" s="76"/>
      <c r="X1317" s="76"/>
      <c r="Y1317" s="76"/>
      <c r="Z1317" s="76"/>
      <c r="AA1317" s="76"/>
      <c r="AB1317" s="76"/>
      <c r="AC1317" s="76"/>
      <c r="AD1317" s="76"/>
      <c r="AE1317" s="76"/>
      <c r="AF1317" s="76"/>
      <c r="AG1317" s="76"/>
      <c r="AH1317" s="76"/>
      <c r="AI1317" s="76"/>
      <c r="AJ1317" s="76"/>
      <c r="AK1317" s="76"/>
      <c r="AL1317" s="76"/>
      <c r="AM1317" s="76"/>
      <c r="AN1317" s="76"/>
      <c r="AO1317" s="76"/>
      <c r="AP1317" s="76"/>
      <c r="AQ1317" s="76"/>
      <c r="AR1317" s="76"/>
      <c r="AS1317" s="76"/>
      <c r="AT1317" s="76"/>
      <c r="AU1317" s="76"/>
      <c r="AV1317" s="76"/>
      <c r="AW1317" s="76"/>
      <c r="AX1317" s="76"/>
      <c r="AY1317" s="76"/>
      <c r="AZ1317" s="76"/>
      <c r="BA1317" s="76"/>
      <c r="BB1317" s="76"/>
      <c r="BC1317" s="76"/>
      <c r="BD1317" s="76"/>
      <c r="BE1317" s="76"/>
      <c r="BF1317" s="76"/>
      <c r="BG1317" s="76"/>
      <c r="BH1317" s="76"/>
      <c r="BI1317" s="76"/>
      <c r="BJ1317" s="76"/>
      <c r="BK1317" s="76"/>
      <c r="BL1317" s="76"/>
      <c r="BM1317" s="76"/>
      <c r="BN1317" s="76"/>
      <c r="BO1317" s="76"/>
      <c r="BP1317" s="76"/>
      <c r="BQ1317" s="76"/>
      <c r="BR1317" s="76"/>
      <c r="BS1317" s="76"/>
      <c r="BT1317" s="76"/>
      <c r="BU1317" s="76"/>
      <c r="BV1317" s="76"/>
      <c r="BW1317" s="76"/>
      <c r="BX1317" s="76"/>
      <c r="BY1317" s="76"/>
      <c r="BZ1317" s="76"/>
      <c r="CA1317" s="76"/>
      <c r="CB1317" s="76"/>
      <c r="CC1317" s="76"/>
      <c r="CD1317" s="76"/>
      <c r="CE1317" s="76"/>
      <c r="CF1317" s="76"/>
      <c r="CG1317" s="76"/>
      <c r="CH1317" s="76"/>
      <c r="CI1317" s="76"/>
      <c r="CJ1317" s="76"/>
      <c r="CK1317" s="76"/>
      <c r="CL1317" s="76"/>
      <c r="CN1317" s="60"/>
      <c r="CO1317" s="76"/>
      <c r="CP1317" s="76"/>
      <c r="CQ1317" s="76"/>
      <c r="CR1317" s="76"/>
      <c r="CS1317" s="76"/>
      <c r="CT1317" s="76"/>
      <c r="CU1317" s="76"/>
      <c r="CV1317" s="76"/>
      <c r="CW1317" s="76"/>
      <c r="CX1317" s="76"/>
      <c r="CY1317" s="76"/>
      <c r="CZ1317" s="76"/>
      <c r="DA1317" s="76"/>
      <c r="DB1317" s="76"/>
      <c r="DC1317" s="76"/>
      <c r="DD1317" s="76"/>
      <c r="DE1317" s="76"/>
      <c r="DF1317" s="76"/>
      <c r="DG1317" s="76"/>
      <c r="DH1317" s="76"/>
      <c r="DI1317" s="76"/>
      <c r="DJ1317" s="76"/>
      <c r="DK1317" s="76"/>
      <c r="DL1317" s="76"/>
    </row>
    <row r="1318" spans="1:116" x14ac:dyDescent="0.4">
      <c r="E1318" s="8"/>
      <c r="H1318" s="12"/>
      <c r="I1318" s="60"/>
      <c r="J1318" s="60"/>
      <c r="K1318" s="15"/>
      <c r="L1318" s="15"/>
      <c r="M1318" s="15"/>
      <c r="N1318" s="15"/>
      <c r="O1318" s="15"/>
      <c r="P1318" s="15"/>
      <c r="R1318" s="15"/>
      <c r="S1318" s="76"/>
      <c r="T1318" s="76"/>
      <c r="U1318" s="76"/>
      <c r="V1318" s="76"/>
      <c r="W1318" s="76"/>
      <c r="X1318" s="76"/>
      <c r="Y1318" s="76"/>
      <c r="Z1318" s="76"/>
      <c r="AA1318" s="76"/>
      <c r="AB1318" s="76"/>
      <c r="AC1318" s="76"/>
      <c r="AD1318" s="76"/>
      <c r="AE1318" s="76"/>
      <c r="AF1318" s="76"/>
      <c r="AG1318" s="76"/>
      <c r="AH1318" s="76"/>
      <c r="AI1318" s="76"/>
      <c r="AJ1318" s="76"/>
      <c r="AK1318" s="76"/>
      <c r="AL1318" s="76"/>
      <c r="AM1318" s="76"/>
      <c r="AN1318" s="76"/>
      <c r="AO1318" s="76"/>
      <c r="AP1318" s="76"/>
      <c r="AQ1318" s="76"/>
      <c r="AR1318" s="76"/>
      <c r="AS1318" s="76"/>
      <c r="AT1318" s="76"/>
      <c r="AU1318" s="76"/>
      <c r="AV1318" s="76"/>
      <c r="AW1318" s="76"/>
      <c r="AX1318" s="76"/>
      <c r="AY1318" s="76"/>
      <c r="AZ1318" s="76"/>
      <c r="BA1318" s="76"/>
      <c r="BB1318" s="76"/>
      <c r="BC1318" s="76"/>
      <c r="BD1318" s="76"/>
      <c r="BE1318" s="76"/>
      <c r="BF1318" s="76"/>
      <c r="BG1318" s="76"/>
      <c r="BH1318" s="76"/>
      <c r="BI1318" s="76"/>
      <c r="BJ1318" s="76"/>
      <c r="BK1318" s="76"/>
      <c r="BL1318" s="76"/>
      <c r="BM1318" s="76"/>
      <c r="BN1318" s="76"/>
      <c r="BO1318" s="76"/>
      <c r="BP1318" s="76"/>
      <c r="BQ1318" s="76"/>
      <c r="BR1318" s="76"/>
      <c r="BS1318" s="76"/>
      <c r="BT1318" s="76"/>
      <c r="BU1318" s="76"/>
      <c r="BV1318" s="76"/>
      <c r="BW1318" s="76"/>
      <c r="BX1318" s="76"/>
      <c r="BY1318" s="76"/>
      <c r="BZ1318" s="76"/>
      <c r="CA1318" s="76"/>
      <c r="CB1318" s="76"/>
      <c r="CC1318" s="76"/>
      <c r="CD1318" s="76"/>
      <c r="CE1318" s="76"/>
      <c r="CF1318" s="76"/>
      <c r="CG1318" s="76"/>
      <c r="CH1318" s="76"/>
      <c r="CI1318" s="76"/>
      <c r="CJ1318" s="76"/>
      <c r="CK1318" s="76"/>
      <c r="CL1318" s="76"/>
      <c r="CN1318" s="60"/>
      <c r="CO1318" s="76"/>
      <c r="CP1318" s="76"/>
      <c r="CQ1318" s="76"/>
      <c r="CR1318" s="76"/>
      <c r="CS1318" s="76"/>
      <c r="CT1318" s="76"/>
      <c r="CU1318" s="76"/>
      <c r="CV1318" s="76"/>
      <c r="CW1318" s="76"/>
      <c r="CX1318" s="76"/>
      <c r="CY1318" s="76"/>
      <c r="CZ1318" s="76"/>
      <c r="DA1318" s="76"/>
      <c r="DB1318" s="76"/>
      <c r="DC1318" s="76"/>
      <c r="DD1318" s="76"/>
      <c r="DE1318" s="76"/>
      <c r="DF1318" s="76"/>
      <c r="DG1318" s="76"/>
      <c r="DH1318" s="76"/>
      <c r="DI1318" s="76"/>
      <c r="DJ1318" s="76"/>
      <c r="DK1318" s="76"/>
      <c r="DL1318" s="76"/>
    </row>
    <row r="1319" spans="1:116" x14ac:dyDescent="0.4">
      <c r="E1319" s="8"/>
      <c r="H1319" s="12"/>
      <c r="I1319" s="60"/>
      <c r="J1319" s="60"/>
      <c r="K1319" s="15"/>
      <c r="L1319" s="15"/>
      <c r="M1319" s="15"/>
      <c r="N1319" s="15"/>
      <c r="O1319" s="15"/>
      <c r="P1319" s="15"/>
      <c r="R1319" s="15"/>
      <c r="S1319" s="76"/>
      <c r="T1319" s="76"/>
      <c r="U1319" s="76"/>
      <c r="V1319" s="76"/>
      <c r="W1319" s="76"/>
      <c r="X1319" s="76"/>
      <c r="Y1319" s="76"/>
      <c r="Z1319" s="76"/>
      <c r="AA1319" s="76"/>
      <c r="AB1319" s="76"/>
      <c r="AC1319" s="76"/>
      <c r="AD1319" s="76"/>
      <c r="AE1319" s="76"/>
      <c r="AF1319" s="76"/>
      <c r="AG1319" s="76"/>
      <c r="AH1319" s="76"/>
      <c r="AI1319" s="76"/>
      <c r="AJ1319" s="76"/>
      <c r="AK1319" s="76"/>
      <c r="AL1319" s="76"/>
      <c r="AM1319" s="76"/>
      <c r="AN1319" s="76"/>
      <c r="AO1319" s="76"/>
      <c r="AP1319" s="76"/>
      <c r="AQ1319" s="76"/>
      <c r="AR1319" s="76"/>
      <c r="AS1319" s="76"/>
      <c r="AT1319" s="76"/>
      <c r="AU1319" s="76"/>
      <c r="AV1319" s="76"/>
      <c r="AW1319" s="76"/>
      <c r="AX1319" s="76"/>
      <c r="AY1319" s="76"/>
      <c r="AZ1319" s="76"/>
      <c r="BA1319" s="76"/>
      <c r="BB1319" s="76"/>
      <c r="BC1319" s="76"/>
      <c r="BD1319" s="76"/>
      <c r="BE1319" s="76"/>
      <c r="BF1319" s="76"/>
      <c r="BG1319" s="76"/>
      <c r="BH1319" s="76"/>
      <c r="BI1319" s="76"/>
      <c r="BJ1319" s="76"/>
      <c r="BK1319" s="76"/>
      <c r="BL1319" s="76"/>
      <c r="BM1319" s="76"/>
      <c r="BN1319" s="76"/>
      <c r="BO1319" s="76"/>
      <c r="BP1319" s="76"/>
      <c r="BQ1319" s="76"/>
      <c r="BR1319" s="76"/>
      <c r="BS1319" s="76"/>
      <c r="BT1319" s="76"/>
      <c r="BU1319" s="76"/>
      <c r="BV1319" s="76"/>
      <c r="BW1319" s="76"/>
      <c r="BX1319" s="76"/>
      <c r="BY1319" s="76"/>
      <c r="BZ1319" s="76"/>
      <c r="CA1319" s="76"/>
      <c r="CB1319" s="76"/>
      <c r="CC1319" s="76"/>
      <c r="CD1319" s="76"/>
      <c r="CE1319" s="76"/>
      <c r="CF1319" s="76"/>
      <c r="CG1319" s="76"/>
      <c r="CH1319" s="76"/>
      <c r="CI1319" s="76"/>
      <c r="CJ1319" s="76"/>
      <c r="CK1319" s="76"/>
      <c r="CL1319" s="76"/>
      <c r="CN1319" s="60"/>
      <c r="CO1319" s="76"/>
      <c r="CP1319" s="76"/>
      <c r="CQ1319" s="76"/>
      <c r="CR1319" s="76"/>
      <c r="CS1319" s="76"/>
      <c r="CT1319" s="76"/>
      <c r="CU1319" s="76"/>
      <c r="CV1319" s="76"/>
      <c r="CW1319" s="76"/>
      <c r="CX1319" s="76"/>
      <c r="CY1319" s="76"/>
      <c r="CZ1319" s="76"/>
      <c r="DA1319" s="76"/>
      <c r="DB1319" s="76"/>
      <c r="DC1319" s="76"/>
      <c r="DD1319" s="76"/>
      <c r="DE1319" s="76"/>
      <c r="DF1319" s="76"/>
      <c r="DG1319" s="76"/>
      <c r="DH1319" s="76"/>
      <c r="DI1319" s="76"/>
      <c r="DJ1319" s="76"/>
      <c r="DK1319" s="76"/>
      <c r="DL1319" s="76"/>
    </row>
    <row r="1320" spans="1:116" x14ac:dyDescent="0.4">
      <c r="E1320" s="8"/>
      <c r="H1320" s="12"/>
      <c r="I1320" s="60"/>
      <c r="J1320" s="60"/>
      <c r="K1320" s="15"/>
      <c r="L1320" s="15"/>
      <c r="M1320" s="15"/>
      <c r="N1320" s="15"/>
      <c r="O1320" s="15"/>
      <c r="P1320" s="15"/>
      <c r="R1320" s="15"/>
      <c r="S1320" s="76"/>
      <c r="T1320" s="76"/>
      <c r="U1320" s="76"/>
      <c r="V1320" s="76"/>
      <c r="W1320" s="76"/>
      <c r="X1320" s="76"/>
      <c r="Y1320" s="76"/>
      <c r="Z1320" s="76"/>
      <c r="AA1320" s="76"/>
      <c r="AB1320" s="76"/>
      <c r="AC1320" s="76"/>
      <c r="AD1320" s="76"/>
      <c r="AE1320" s="76"/>
      <c r="AF1320" s="76"/>
      <c r="AG1320" s="76"/>
      <c r="AH1320" s="76"/>
      <c r="AI1320" s="76"/>
      <c r="AJ1320" s="76"/>
      <c r="AK1320" s="76"/>
      <c r="AL1320" s="76"/>
      <c r="AM1320" s="76"/>
      <c r="AN1320" s="76"/>
      <c r="AO1320" s="76"/>
      <c r="AP1320" s="76"/>
      <c r="AQ1320" s="76"/>
      <c r="AR1320" s="76"/>
      <c r="AS1320" s="76"/>
      <c r="AT1320" s="76"/>
      <c r="AU1320" s="76"/>
      <c r="AV1320" s="76"/>
      <c r="AW1320" s="76"/>
      <c r="AX1320" s="76"/>
      <c r="AY1320" s="76"/>
      <c r="AZ1320" s="76"/>
      <c r="BA1320" s="76"/>
      <c r="BB1320" s="76"/>
      <c r="BC1320" s="76"/>
      <c r="BD1320" s="76"/>
      <c r="BE1320" s="76"/>
      <c r="BF1320" s="76"/>
      <c r="BG1320" s="76"/>
      <c r="BH1320" s="76"/>
      <c r="BI1320" s="76"/>
      <c r="BJ1320" s="76"/>
      <c r="BK1320" s="76"/>
      <c r="BL1320" s="76"/>
      <c r="BM1320" s="76"/>
      <c r="BN1320" s="76"/>
      <c r="BO1320" s="76"/>
      <c r="BP1320" s="76"/>
      <c r="BQ1320" s="76"/>
      <c r="BR1320" s="76"/>
      <c r="BS1320" s="76"/>
      <c r="BT1320" s="76"/>
      <c r="BU1320" s="76"/>
      <c r="BV1320" s="76"/>
      <c r="BW1320" s="76"/>
      <c r="BX1320" s="76"/>
      <c r="BY1320" s="76"/>
      <c r="BZ1320" s="76"/>
      <c r="CA1320" s="76"/>
      <c r="CB1320" s="76"/>
      <c r="CC1320" s="76"/>
      <c r="CD1320" s="76"/>
      <c r="CE1320" s="76"/>
      <c r="CF1320" s="76"/>
      <c r="CG1320" s="76"/>
      <c r="CH1320" s="76"/>
      <c r="CI1320" s="76"/>
      <c r="CJ1320" s="76"/>
      <c r="CK1320" s="76"/>
      <c r="CL1320" s="76"/>
      <c r="CN1320" s="60"/>
      <c r="CO1320" s="76"/>
      <c r="CP1320" s="76"/>
      <c r="CQ1320" s="76"/>
      <c r="CR1320" s="76"/>
      <c r="CS1320" s="76"/>
      <c r="CT1320" s="76"/>
      <c r="CU1320" s="76"/>
      <c r="CV1320" s="76"/>
      <c r="CW1320" s="76"/>
      <c r="CX1320" s="76"/>
      <c r="CY1320" s="76"/>
      <c r="CZ1320" s="76"/>
      <c r="DA1320" s="76"/>
      <c r="DB1320" s="76"/>
      <c r="DC1320" s="76"/>
      <c r="DD1320" s="76"/>
      <c r="DE1320" s="76"/>
      <c r="DF1320" s="76"/>
      <c r="DG1320" s="76"/>
      <c r="DH1320" s="76"/>
      <c r="DI1320" s="76"/>
      <c r="DJ1320" s="76"/>
      <c r="DK1320" s="76"/>
      <c r="DL1320" s="76"/>
    </row>
    <row r="1321" spans="1:116" x14ac:dyDescent="0.4">
      <c r="E1321" s="8"/>
      <c r="H1321" s="12"/>
      <c r="I1321" s="60"/>
      <c r="J1321" s="60"/>
      <c r="K1321" s="15"/>
      <c r="L1321" s="15"/>
      <c r="M1321" s="15"/>
      <c r="N1321" s="15"/>
      <c r="O1321" s="15"/>
      <c r="P1321" s="15"/>
      <c r="R1321" s="15"/>
      <c r="S1321" s="76"/>
      <c r="T1321" s="76"/>
      <c r="U1321" s="76"/>
      <c r="V1321" s="76"/>
      <c r="W1321" s="76"/>
      <c r="X1321" s="76"/>
      <c r="Y1321" s="76"/>
      <c r="Z1321" s="76"/>
      <c r="AA1321" s="76"/>
      <c r="AB1321" s="76"/>
      <c r="AC1321" s="76"/>
      <c r="AD1321" s="76"/>
      <c r="AE1321" s="76"/>
      <c r="AF1321" s="76"/>
      <c r="AG1321" s="76"/>
      <c r="AH1321" s="76"/>
      <c r="AI1321" s="76"/>
      <c r="AJ1321" s="76"/>
      <c r="AK1321" s="76"/>
      <c r="AL1321" s="76"/>
      <c r="AM1321" s="76"/>
      <c r="AN1321" s="76"/>
      <c r="AO1321" s="76"/>
      <c r="AP1321" s="76"/>
      <c r="AQ1321" s="76"/>
      <c r="AR1321" s="76"/>
      <c r="AS1321" s="76"/>
      <c r="AT1321" s="76"/>
      <c r="AU1321" s="76"/>
      <c r="AV1321" s="76"/>
      <c r="AW1321" s="76"/>
      <c r="AX1321" s="76"/>
      <c r="AY1321" s="76"/>
      <c r="AZ1321" s="76"/>
      <c r="BA1321" s="76"/>
      <c r="BB1321" s="76"/>
      <c r="BC1321" s="76"/>
      <c r="BD1321" s="76"/>
      <c r="BE1321" s="76"/>
      <c r="BF1321" s="76"/>
      <c r="BG1321" s="76"/>
      <c r="BH1321" s="76"/>
      <c r="BI1321" s="76"/>
      <c r="BJ1321" s="76"/>
      <c r="BK1321" s="76"/>
      <c r="BL1321" s="76"/>
      <c r="BM1321" s="76"/>
      <c r="BN1321" s="76"/>
      <c r="BO1321" s="76"/>
      <c r="BP1321" s="76"/>
      <c r="BQ1321" s="76"/>
      <c r="BR1321" s="76"/>
      <c r="BS1321" s="76"/>
      <c r="BT1321" s="76"/>
      <c r="BU1321" s="76"/>
      <c r="BV1321" s="76"/>
      <c r="BW1321" s="76"/>
      <c r="BX1321" s="76"/>
      <c r="BY1321" s="76"/>
      <c r="BZ1321" s="76"/>
      <c r="CA1321" s="76"/>
      <c r="CB1321" s="76"/>
      <c r="CC1321" s="76"/>
      <c r="CD1321" s="76"/>
      <c r="CE1321" s="76"/>
      <c r="CF1321" s="76"/>
      <c r="CG1321" s="76"/>
      <c r="CH1321" s="76"/>
      <c r="CI1321" s="76"/>
      <c r="CJ1321" s="76"/>
      <c r="CK1321" s="76"/>
      <c r="CL1321" s="76"/>
      <c r="CN1321" s="60"/>
      <c r="CO1321" s="76"/>
      <c r="CP1321" s="76"/>
      <c r="CQ1321" s="76"/>
      <c r="CR1321" s="76"/>
      <c r="CS1321" s="76"/>
      <c r="CT1321" s="76"/>
      <c r="CU1321" s="76"/>
      <c r="CV1321" s="76"/>
      <c r="CW1321" s="76"/>
      <c r="CX1321" s="76"/>
      <c r="CY1321" s="76"/>
      <c r="CZ1321" s="76"/>
      <c r="DA1321" s="76"/>
      <c r="DB1321" s="76"/>
      <c r="DC1321" s="76"/>
      <c r="DD1321" s="76"/>
      <c r="DE1321" s="76"/>
      <c r="DF1321" s="76"/>
      <c r="DG1321" s="76"/>
      <c r="DH1321" s="76"/>
      <c r="DI1321" s="76"/>
      <c r="DJ1321" s="76"/>
      <c r="DK1321" s="76"/>
      <c r="DL1321" s="76"/>
    </row>
    <row r="1322" spans="1:116" x14ac:dyDescent="0.4">
      <c r="E1322" s="8"/>
      <c r="H1322" s="12"/>
      <c r="I1322" s="60"/>
      <c r="J1322" s="60"/>
      <c r="K1322" s="15"/>
      <c r="L1322" s="15"/>
      <c r="M1322" s="15"/>
      <c r="N1322" s="15"/>
      <c r="O1322" s="15"/>
      <c r="P1322" s="15"/>
      <c r="R1322" s="15"/>
      <c r="S1322" s="76"/>
      <c r="T1322" s="76"/>
      <c r="U1322" s="76"/>
      <c r="V1322" s="76"/>
      <c r="W1322" s="76"/>
      <c r="X1322" s="76"/>
      <c r="Y1322" s="76"/>
      <c r="Z1322" s="76"/>
      <c r="AA1322" s="76"/>
      <c r="AB1322" s="76"/>
      <c r="AC1322" s="76"/>
      <c r="AD1322" s="76"/>
      <c r="AE1322" s="76"/>
      <c r="AF1322" s="76"/>
      <c r="AG1322" s="76"/>
      <c r="AH1322" s="76"/>
      <c r="AI1322" s="76"/>
      <c r="AJ1322" s="76"/>
      <c r="AK1322" s="76"/>
      <c r="AL1322" s="76"/>
      <c r="AM1322" s="76"/>
      <c r="AN1322" s="76"/>
      <c r="AO1322" s="76"/>
      <c r="AP1322" s="76"/>
      <c r="AQ1322" s="76"/>
      <c r="AR1322" s="76"/>
      <c r="AS1322" s="76"/>
      <c r="AT1322" s="76"/>
      <c r="AU1322" s="76"/>
      <c r="AV1322" s="76"/>
      <c r="AW1322" s="76"/>
      <c r="AX1322" s="76"/>
      <c r="AY1322" s="76"/>
      <c r="AZ1322" s="76"/>
      <c r="BA1322" s="76"/>
      <c r="BB1322" s="76"/>
      <c r="BC1322" s="76"/>
      <c r="BD1322" s="76"/>
      <c r="BE1322" s="76"/>
      <c r="BF1322" s="76"/>
      <c r="BG1322" s="76"/>
      <c r="BH1322" s="76"/>
      <c r="BI1322" s="76"/>
      <c r="BJ1322" s="76"/>
      <c r="BK1322" s="76"/>
      <c r="BL1322" s="76"/>
      <c r="BM1322" s="76"/>
      <c r="BN1322" s="76"/>
      <c r="BO1322" s="76"/>
      <c r="BP1322" s="76"/>
      <c r="BQ1322" s="76"/>
      <c r="BR1322" s="76"/>
      <c r="BS1322" s="76"/>
      <c r="BT1322" s="76"/>
      <c r="BU1322" s="76"/>
      <c r="BV1322" s="76"/>
      <c r="BW1322" s="76"/>
      <c r="BX1322" s="76"/>
      <c r="BY1322" s="76"/>
      <c r="BZ1322" s="76"/>
      <c r="CA1322" s="76"/>
      <c r="CB1322" s="76"/>
      <c r="CC1322" s="76"/>
      <c r="CD1322" s="76"/>
      <c r="CE1322" s="76"/>
      <c r="CF1322" s="76"/>
      <c r="CG1322" s="76"/>
      <c r="CH1322" s="76"/>
      <c r="CI1322" s="76"/>
      <c r="CJ1322" s="76"/>
      <c r="CK1322" s="76"/>
      <c r="CL1322" s="76"/>
      <c r="CN1322" s="60"/>
      <c r="CO1322" s="76"/>
      <c r="CP1322" s="76"/>
      <c r="CQ1322" s="76"/>
      <c r="CR1322" s="76"/>
      <c r="CS1322" s="76"/>
      <c r="CT1322" s="76"/>
      <c r="CU1322" s="76"/>
      <c r="CV1322" s="76"/>
      <c r="CW1322" s="76"/>
      <c r="CX1322" s="76"/>
      <c r="CY1322" s="76"/>
      <c r="CZ1322" s="76"/>
      <c r="DA1322" s="76"/>
      <c r="DB1322" s="76"/>
      <c r="DC1322" s="76"/>
      <c r="DD1322" s="76"/>
      <c r="DE1322" s="76"/>
      <c r="DF1322" s="76"/>
      <c r="DG1322" s="76"/>
      <c r="DH1322" s="76"/>
      <c r="DI1322" s="76"/>
      <c r="DJ1322" s="76"/>
      <c r="DK1322" s="76"/>
      <c r="DL1322" s="76"/>
    </row>
    <row r="1323" spans="1:116" x14ac:dyDescent="0.4">
      <c r="E1323" s="8"/>
      <c r="H1323" s="12"/>
      <c r="I1323" s="60"/>
      <c r="J1323" s="60"/>
      <c r="K1323" s="15"/>
      <c r="L1323" s="15"/>
      <c r="M1323" s="15"/>
      <c r="N1323" s="15"/>
      <c r="O1323" s="15"/>
      <c r="P1323" s="15"/>
      <c r="R1323" s="15"/>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c r="CL1323" s="76"/>
      <c r="CN1323" s="60"/>
      <c r="CO1323" s="76"/>
      <c r="CP1323" s="76"/>
      <c r="CQ1323" s="76"/>
      <c r="CR1323" s="76"/>
      <c r="CS1323" s="76"/>
      <c r="CT1323" s="76"/>
      <c r="CU1323" s="76"/>
      <c r="CV1323" s="76"/>
      <c r="CW1323" s="76"/>
      <c r="CX1323" s="76"/>
      <c r="CY1323" s="76"/>
      <c r="CZ1323" s="76"/>
      <c r="DA1323" s="76"/>
      <c r="DB1323" s="76"/>
      <c r="DC1323" s="76"/>
      <c r="DD1323" s="76"/>
      <c r="DE1323" s="76"/>
      <c r="DF1323" s="76"/>
      <c r="DG1323" s="76"/>
      <c r="DH1323" s="76"/>
      <c r="DI1323" s="76"/>
      <c r="DJ1323" s="76"/>
      <c r="DK1323" s="76"/>
      <c r="DL1323" s="76"/>
    </row>
    <row r="1324" spans="1:116" x14ac:dyDescent="0.4">
      <c r="E1324" s="8"/>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N1324" s="60"/>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row>
    <row r="1325" spans="1:116" x14ac:dyDescent="0.4">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c r="CN1325" s="60"/>
      <c r="CO1325" s="76"/>
      <c r="CP1325" s="76"/>
      <c r="CQ1325" s="76"/>
      <c r="CR1325" s="76"/>
      <c r="CS1325" s="76"/>
      <c r="CT1325" s="76"/>
      <c r="CU1325" s="76"/>
      <c r="CV1325" s="76"/>
      <c r="CW1325" s="76"/>
      <c r="CX1325" s="76"/>
      <c r="CY1325" s="76"/>
      <c r="CZ1325" s="76"/>
      <c r="DA1325" s="76"/>
      <c r="DB1325" s="76"/>
      <c r="DC1325" s="76"/>
      <c r="DD1325" s="76"/>
      <c r="DE1325" s="76"/>
      <c r="DF1325" s="76"/>
      <c r="DG1325" s="76"/>
      <c r="DH1325" s="76"/>
      <c r="DI1325" s="76"/>
      <c r="DJ1325" s="76"/>
      <c r="DK1325" s="76"/>
      <c r="DL1325" s="76"/>
    </row>
    <row r="1326" spans="1:116" x14ac:dyDescent="0.4">
      <c r="E1326" s="8"/>
      <c r="H1326" s="12"/>
      <c r="I1326" s="60"/>
      <c r="J1326" s="60"/>
      <c r="K1326" s="15"/>
      <c r="L1326" s="15"/>
      <c r="M1326" s="15"/>
      <c r="N1326" s="15"/>
      <c r="O1326" s="15"/>
      <c r="P1326" s="15"/>
      <c r="R1326" s="15"/>
      <c r="S1326" s="76"/>
      <c r="T1326" s="76"/>
      <c r="U1326" s="76"/>
      <c r="V1326" s="76"/>
      <c r="W1326" s="76"/>
      <c r="X1326" s="76"/>
      <c r="Y1326" s="76"/>
      <c r="Z1326" s="76"/>
      <c r="AA1326" s="76"/>
      <c r="AB1326" s="76"/>
      <c r="AC1326" s="76"/>
      <c r="AD1326" s="76"/>
      <c r="AE1326" s="76"/>
      <c r="AF1326" s="76"/>
      <c r="AG1326" s="76"/>
      <c r="AH1326" s="76"/>
      <c r="AI1326" s="76"/>
      <c r="AJ1326" s="76"/>
      <c r="AK1326" s="76"/>
      <c r="AL1326" s="76"/>
      <c r="AM1326" s="76"/>
      <c r="AN1326" s="76"/>
      <c r="AO1326" s="76"/>
      <c r="AP1326" s="76"/>
      <c r="AQ1326" s="76"/>
      <c r="AR1326" s="76"/>
      <c r="AS1326" s="76"/>
      <c r="AT1326" s="76"/>
      <c r="AU1326" s="76"/>
      <c r="AV1326" s="76"/>
      <c r="AW1326" s="76"/>
      <c r="AX1326" s="76"/>
      <c r="AY1326" s="76"/>
      <c r="AZ1326" s="76"/>
      <c r="BA1326" s="76"/>
      <c r="BB1326" s="76"/>
      <c r="BC1326" s="76"/>
      <c r="BD1326" s="76"/>
      <c r="BE1326" s="76"/>
      <c r="BF1326" s="76"/>
      <c r="BG1326" s="76"/>
      <c r="BH1326" s="76"/>
      <c r="BI1326" s="76"/>
      <c r="BJ1326" s="76"/>
      <c r="BK1326" s="76"/>
      <c r="BL1326" s="76"/>
      <c r="BM1326" s="76"/>
      <c r="BN1326" s="76"/>
      <c r="BO1326" s="76"/>
      <c r="BP1326" s="76"/>
      <c r="BQ1326" s="76"/>
      <c r="BR1326" s="76"/>
      <c r="BS1326" s="76"/>
      <c r="BT1326" s="76"/>
      <c r="BU1326" s="76"/>
      <c r="BV1326" s="76"/>
      <c r="BW1326" s="76"/>
      <c r="BX1326" s="76"/>
      <c r="BY1326" s="76"/>
      <c r="BZ1326" s="76"/>
      <c r="CA1326" s="76"/>
      <c r="CB1326" s="76"/>
      <c r="CC1326" s="76"/>
      <c r="CD1326" s="76"/>
      <c r="CE1326" s="76"/>
      <c r="CF1326" s="76"/>
      <c r="CG1326" s="76"/>
      <c r="CH1326" s="76"/>
      <c r="CI1326" s="76"/>
      <c r="CJ1326" s="76"/>
      <c r="CK1326" s="76"/>
      <c r="CL1326" s="76"/>
      <c r="CN1326" s="60"/>
      <c r="CO1326" s="76"/>
      <c r="CP1326" s="76"/>
      <c r="CQ1326" s="76"/>
      <c r="CR1326" s="76"/>
      <c r="CS1326" s="76"/>
      <c r="CT1326" s="76"/>
      <c r="CU1326" s="76"/>
      <c r="CV1326" s="76"/>
      <c r="CW1326" s="76"/>
      <c r="CX1326" s="76"/>
      <c r="CY1326" s="76"/>
      <c r="CZ1326" s="76"/>
      <c r="DA1326" s="76"/>
      <c r="DB1326" s="76"/>
      <c r="DC1326" s="76"/>
      <c r="DD1326" s="76"/>
      <c r="DE1326" s="76"/>
      <c r="DF1326" s="76"/>
      <c r="DG1326" s="76"/>
      <c r="DH1326" s="76"/>
      <c r="DI1326" s="76"/>
      <c r="DJ1326" s="76"/>
      <c r="DK1326" s="76"/>
      <c r="DL1326" s="76"/>
    </row>
    <row r="1327" spans="1:116" x14ac:dyDescent="0.4">
      <c r="A1327" s="174"/>
      <c r="E1327" s="8"/>
      <c r="G1327" s="175"/>
      <c r="H1327" s="200"/>
      <c r="I1327" s="201"/>
      <c r="J1327" s="201"/>
      <c r="K1327" s="202"/>
      <c r="L1327" s="202"/>
      <c r="M1327" s="202"/>
      <c r="N1327" s="202"/>
      <c r="O1327" s="202"/>
      <c r="P1327" s="202"/>
      <c r="R1327" s="202"/>
      <c r="S1327" s="190">
        <v>-1000</v>
      </c>
      <c r="T1327" s="190">
        <v>-1000</v>
      </c>
      <c r="U1327" s="190">
        <v>-1000</v>
      </c>
      <c r="V1327" s="190">
        <v>-1000</v>
      </c>
      <c r="W1327" s="190">
        <v>-1000</v>
      </c>
      <c r="X1327" s="190">
        <v>-1000</v>
      </c>
      <c r="Y1327" s="190">
        <v>-1000</v>
      </c>
      <c r="Z1327" s="190">
        <v>-1000</v>
      </c>
      <c r="AA1327" s="190">
        <v>-1000</v>
      </c>
      <c r="AB1327" s="190">
        <v>-1000</v>
      </c>
      <c r="AC1327" s="190">
        <v>-1000</v>
      </c>
      <c r="AD1327" s="190">
        <v>-1000</v>
      </c>
      <c r="AE1327" s="190">
        <v>-1000</v>
      </c>
      <c r="AF1327" s="190">
        <v>-1000</v>
      </c>
      <c r="AG1327" s="190">
        <v>-1000</v>
      </c>
      <c r="AH1327" s="190">
        <v>-1000</v>
      </c>
      <c r="AI1327" s="190">
        <v>-1000</v>
      </c>
      <c r="AJ1327" s="190">
        <v>-1000</v>
      </c>
      <c r="AK1327" s="190">
        <v>-1000</v>
      </c>
      <c r="AL1327" s="190">
        <v>-1000</v>
      </c>
      <c r="AM1327" s="190">
        <v>-1000</v>
      </c>
      <c r="AN1327" s="190">
        <v>-1000</v>
      </c>
      <c r="AO1327" s="190">
        <v>-1000</v>
      </c>
      <c r="AP1327" s="190">
        <v>-1000</v>
      </c>
      <c r="AQ1327" s="190">
        <v>-1000</v>
      </c>
      <c r="AR1327" s="190">
        <v>-1000</v>
      </c>
      <c r="AS1327" s="190">
        <v>-1000</v>
      </c>
      <c r="AT1327" s="190">
        <v>-1000</v>
      </c>
      <c r="AU1327" s="190">
        <v>-1000</v>
      </c>
      <c r="AV1327" s="190">
        <v>-1000</v>
      </c>
      <c r="AW1327" s="190">
        <v>-1000</v>
      </c>
      <c r="AX1327" s="190">
        <v>-1000</v>
      </c>
      <c r="AY1327" s="190">
        <v>-1000</v>
      </c>
      <c r="AZ1327" s="190">
        <v>-1000</v>
      </c>
      <c r="BA1327" s="190">
        <v>-1000</v>
      </c>
      <c r="BB1327" s="190">
        <v>-1000</v>
      </c>
      <c r="BC1327" s="190">
        <v>-1000</v>
      </c>
      <c r="BD1327" s="190">
        <v>-1000</v>
      </c>
      <c r="BE1327" s="190">
        <v>-1000</v>
      </c>
      <c r="BF1327" s="190">
        <v>-1000</v>
      </c>
      <c r="BG1327" s="190">
        <v>-1000</v>
      </c>
      <c r="BH1327" s="190">
        <v>-1000</v>
      </c>
      <c r="BI1327" s="190">
        <v>-1000</v>
      </c>
      <c r="BJ1327" s="190">
        <v>-1000</v>
      </c>
      <c r="BK1327" s="190">
        <v>-1000</v>
      </c>
      <c r="BL1327" s="190">
        <v>-1000</v>
      </c>
      <c r="BM1327" s="190">
        <v>-1000</v>
      </c>
      <c r="BN1327" s="190">
        <v>-1000</v>
      </c>
      <c r="BO1327" s="190">
        <v>-1000</v>
      </c>
      <c r="BP1327" s="190">
        <v>-1000</v>
      </c>
      <c r="BQ1327" s="190">
        <v>-1000</v>
      </c>
      <c r="BR1327" s="190">
        <v>-1000</v>
      </c>
      <c r="BS1327" s="190">
        <v>-1000</v>
      </c>
      <c r="BT1327" s="190">
        <v>-1000</v>
      </c>
      <c r="BU1327" s="190">
        <v>-1000</v>
      </c>
      <c r="BV1327" s="190">
        <v>-1000</v>
      </c>
      <c r="BW1327" s="190">
        <v>-1000</v>
      </c>
      <c r="BX1327" s="190">
        <v>-1000</v>
      </c>
      <c r="BY1327" s="190">
        <v>-1000</v>
      </c>
      <c r="BZ1327" s="190">
        <v>-1000</v>
      </c>
      <c r="CA1327" s="190">
        <v>-1000</v>
      </c>
      <c r="CB1327" s="190">
        <v>-1000</v>
      </c>
      <c r="CC1327" s="190">
        <v>-1000</v>
      </c>
      <c r="CD1327" s="190">
        <v>-1000</v>
      </c>
      <c r="CE1327" s="190">
        <v>-1000</v>
      </c>
      <c r="CF1327" s="190">
        <v>-1000</v>
      </c>
      <c r="CG1327" s="190">
        <v>-1000</v>
      </c>
      <c r="CH1327" s="190">
        <v>-1000</v>
      </c>
      <c r="CI1327" s="190">
        <v>-1000</v>
      </c>
      <c r="CJ1327" s="190">
        <v>-1000</v>
      </c>
      <c r="CK1327" s="190">
        <v>-1000</v>
      </c>
      <c r="CL1327" s="190">
        <v>-1000</v>
      </c>
      <c r="CN1327" s="201"/>
      <c r="CO1327" s="190">
        <v>-1000</v>
      </c>
      <c r="CP1327" s="190">
        <v>-1000</v>
      </c>
      <c r="CQ1327" s="190">
        <v>-1000</v>
      </c>
      <c r="CR1327" s="190">
        <v>-1000</v>
      </c>
      <c r="CS1327" s="190">
        <v>-1000</v>
      </c>
      <c r="CT1327" s="190">
        <v>-1000</v>
      </c>
      <c r="CU1327" s="190">
        <v>-1000</v>
      </c>
      <c r="CV1327" s="190">
        <v>-1000</v>
      </c>
      <c r="CW1327" s="190">
        <v>-1000</v>
      </c>
      <c r="CX1327" s="190">
        <v>-1000</v>
      </c>
      <c r="CY1327" s="190">
        <v>-1000</v>
      </c>
      <c r="CZ1327" s="190">
        <v>-1000</v>
      </c>
      <c r="DA1327" s="190">
        <v>-1000</v>
      </c>
      <c r="DB1327" s="190">
        <v>-1000</v>
      </c>
      <c r="DC1327" s="190">
        <v>-1000</v>
      </c>
      <c r="DD1327" s="190">
        <v>-1000</v>
      </c>
      <c r="DE1327" s="190">
        <v>-1000</v>
      </c>
      <c r="DF1327" s="190">
        <v>-1000</v>
      </c>
      <c r="DG1327" s="190">
        <v>-1000</v>
      </c>
      <c r="DH1327" s="190">
        <v>-1000</v>
      </c>
      <c r="DI1327" s="190">
        <v>-1000</v>
      </c>
      <c r="DJ1327" s="190">
        <v>-1000</v>
      </c>
      <c r="DK1327" s="190">
        <v>-1000</v>
      </c>
      <c r="DL1327" s="190">
        <v>-1000</v>
      </c>
    </row>
    <row r="1328" spans="1:116" x14ac:dyDescent="0.4">
      <c r="A1328" s="174"/>
      <c r="E1328" s="8"/>
      <c r="G1328" s="175" t="s">
        <v>490</v>
      </c>
      <c r="H1328" s="174"/>
      <c r="I1328" s="176"/>
      <c r="J1328" s="176"/>
      <c r="K1328" s="197"/>
      <c r="L1328" s="197"/>
      <c r="M1328" s="197"/>
      <c r="N1328" s="197"/>
      <c r="O1328" s="197"/>
      <c r="P1328" s="197"/>
      <c r="R1328" s="198"/>
      <c r="S1328" s="174"/>
      <c r="T1328" s="174"/>
      <c r="U1328" s="174"/>
      <c r="V1328" s="174"/>
      <c r="W1328" s="174"/>
      <c r="X1328" s="174"/>
      <c r="Y1328" s="174"/>
      <c r="Z1328" s="174"/>
      <c r="AA1328" s="174"/>
      <c r="AB1328" s="174"/>
      <c r="AC1328" s="174"/>
      <c r="AD1328" s="174"/>
      <c r="AE1328" s="174"/>
      <c r="AF1328" s="174"/>
      <c r="AG1328" s="174"/>
      <c r="AH1328" s="174"/>
      <c r="AI1328" s="174"/>
      <c r="AJ1328" s="174"/>
      <c r="AK1328" s="174"/>
      <c r="AL1328" s="174"/>
      <c r="AM1328" s="174"/>
      <c r="AN1328" s="174"/>
      <c r="AO1328" s="174"/>
      <c r="AP1328" s="174"/>
      <c r="AQ1328" s="174"/>
      <c r="AR1328" s="174"/>
      <c r="AS1328" s="174"/>
      <c r="AT1328" s="174"/>
      <c r="AU1328" s="174"/>
      <c r="AV1328" s="174"/>
      <c r="AW1328" s="174"/>
      <c r="AX1328" s="174"/>
      <c r="AY1328" s="174"/>
      <c r="AZ1328" s="174"/>
      <c r="BA1328" s="174"/>
      <c r="BB1328" s="174"/>
      <c r="BC1328" s="174"/>
      <c r="BD1328" s="174"/>
      <c r="BE1328" s="174"/>
      <c r="BF1328" s="174"/>
      <c r="BG1328" s="174"/>
      <c r="BH1328" s="174"/>
      <c r="BI1328" s="174"/>
      <c r="BJ1328" s="174"/>
      <c r="BK1328" s="174"/>
      <c r="BL1328" s="174"/>
      <c r="BM1328" s="174"/>
      <c r="BN1328" s="174"/>
      <c r="BO1328" s="174"/>
      <c r="BP1328" s="174"/>
      <c r="BQ1328" s="174"/>
      <c r="BR1328" s="174"/>
      <c r="BS1328" s="174"/>
      <c r="BT1328" s="174"/>
      <c r="BU1328" s="174"/>
      <c r="BV1328" s="174"/>
      <c r="BW1328" s="174"/>
      <c r="BX1328" s="174"/>
      <c r="BY1328" s="174"/>
      <c r="BZ1328" s="174"/>
      <c r="CA1328" s="174"/>
      <c r="CB1328" s="174"/>
      <c r="CC1328" s="174"/>
      <c r="CD1328" s="174"/>
      <c r="CE1328" s="174"/>
      <c r="CF1328" s="174"/>
      <c r="CG1328" s="174"/>
      <c r="CH1328" s="174"/>
      <c r="CI1328" s="174"/>
      <c r="CJ1328" s="174"/>
      <c r="CK1328" s="174"/>
      <c r="CL1328" s="174"/>
      <c r="CN1328" s="176"/>
      <c r="CO1328" s="174"/>
      <c r="CP1328" s="174"/>
      <c r="CQ1328" s="174"/>
      <c r="CR1328" s="174"/>
      <c r="CS1328" s="174"/>
      <c r="CT1328" s="174"/>
      <c r="CU1328" s="174"/>
      <c r="CV1328" s="174"/>
      <c r="CW1328" s="174"/>
      <c r="CX1328" s="174"/>
      <c r="CY1328" s="174"/>
      <c r="CZ1328" s="174"/>
      <c r="DA1328" s="174"/>
      <c r="DB1328" s="174"/>
      <c r="DC1328" s="174"/>
      <c r="DD1328" s="174"/>
      <c r="DE1328" s="174"/>
      <c r="DF1328" s="174"/>
      <c r="DG1328" s="174"/>
      <c r="DH1328" s="174"/>
      <c r="DI1328" s="174"/>
      <c r="DJ1328" s="174"/>
      <c r="DK1328" s="174"/>
      <c r="DL1328" s="174"/>
    </row>
    <row r="1329" spans="1:116" x14ac:dyDescent="0.4">
      <c r="A1329" s="174"/>
      <c r="E1329" s="8"/>
      <c r="G1329" s="175" t="s">
        <v>492</v>
      </c>
      <c r="H1329" s="174"/>
      <c r="I1329" s="176"/>
      <c r="J1329" s="176"/>
      <c r="K1329" s="197"/>
      <c r="L1329" s="197"/>
      <c r="M1329" s="197"/>
      <c r="N1329" s="197"/>
      <c r="O1329" s="197"/>
      <c r="P1329" s="197"/>
      <c r="R1329" s="198"/>
      <c r="S1329" s="174"/>
      <c r="T1329" s="174"/>
      <c r="U1329" s="174"/>
      <c r="V1329" s="174"/>
      <c r="W1329" s="174"/>
      <c r="X1329" s="174"/>
      <c r="Y1329" s="174"/>
      <c r="Z1329" s="174"/>
      <c r="AA1329" s="174"/>
      <c r="AB1329" s="174"/>
      <c r="AC1329" s="174"/>
      <c r="AD1329" s="174"/>
      <c r="AE1329" s="174"/>
      <c r="AF1329" s="174"/>
      <c r="AG1329" s="174"/>
      <c r="AH1329" s="174"/>
      <c r="AI1329" s="174"/>
      <c r="AJ1329" s="174"/>
      <c r="AK1329" s="174"/>
      <c r="AL1329" s="174"/>
      <c r="AM1329" s="174"/>
      <c r="AN1329" s="174"/>
      <c r="AO1329" s="174"/>
      <c r="AP1329" s="174"/>
      <c r="AQ1329" s="174"/>
      <c r="AR1329" s="174"/>
      <c r="AS1329" s="174"/>
      <c r="AT1329" s="174"/>
      <c r="AU1329" s="174"/>
      <c r="AV1329" s="174"/>
      <c r="AW1329" s="174"/>
      <c r="AX1329" s="174"/>
      <c r="AY1329" s="174"/>
      <c r="AZ1329" s="174"/>
      <c r="BA1329" s="174"/>
      <c r="BB1329" s="174"/>
      <c r="BC1329" s="174"/>
      <c r="BD1329" s="174"/>
      <c r="BE1329" s="174"/>
      <c r="BF1329" s="174"/>
      <c r="BG1329" s="174"/>
      <c r="BH1329" s="174"/>
      <c r="BI1329" s="174"/>
      <c r="BJ1329" s="174"/>
      <c r="BK1329" s="174"/>
      <c r="BL1329" s="174"/>
      <c r="BM1329" s="174"/>
      <c r="BN1329" s="174"/>
      <c r="BO1329" s="174"/>
      <c r="BP1329" s="174"/>
      <c r="BQ1329" s="174"/>
      <c r="BR1329" s="174"/>
      <c r="BS1329" s="174"/>
      <c r="BT1329" s="174"/>
      <c r="BU1329" s="174"/>
      <c r="BV1329" s="174"/>
      <c r="BW1329" s="174"/>
      <c r="BX1329" s="174"/>
      <c r="BY1329" s="174"/>
      <c r="BZ1329" s="174"/>
      <c r="CA1329" s="174"/>
      <c r="CB1329" s="174"/>
      <c r="CC1329" s="174"/>
      <c r="CD1329" s="174"/>
      <c r="CE1329" s="174"/>
      <c r="CF1329" s="174"/>
      <c r="CG1329" s="174"/>
      <c r="CH1329" s="174"/>
      <c r="CI1329" s="174"/>
      <c r="CJ1329" s="174"/>
      <c r="CK1329" s="174"/>
      <c r="CL1329" s="174"/>
      <c r="CN1329" s="176"/>
      <c r="CO1329" s="174"/>
      <c r="CP1329" s="174"/>
      <c r="CQ1329" s="174"/>
      <c r="CR1329" s="174"/>
      <c r="CS1329" s="174"/>
      <c r="CT1329" s="174"/>
      <c r="CU1329" s="174"/>
      <c r="CV1329" s="174"/>
      <c r="CW1329" s="174"/>
      <c r="CX1329" s="174"/>
      <c r="CY1329" s="174"/>
      <c r="CZ1329" s="174"/>
      <c r="DA1329" s="174"/>
      <c r="DB1329" s="174"/>
      <c r="DC1329" s="174"/>
      <c r="DD1329" s="174"/>
      <c r="DE1329" s="174"/>
      <c r="DF1329" s="174"/>
      <c r="DG1329" s="174"/>
      <c r="DH1329" s="174"/>
      <c r="DI1329" s="174"/>
      <c r="DJ1329" s="174"/>
      <c r="DK1329" s="174"/>
      <c r="DL1329" s="174"/>
    </row>
    <row r="1330" spans="1:116" x14ac:dyDescent="0.4">
      <c r="A1330" s="174"/>
      <c r="E1330" s="8"/>
      <c r="G1330" s="175" t="s">
        <v>461</v>
      </c>
      <c r="H1330" s="174"/>
      <c r="I1330" s="176"/>
      <c r="J1330" s="176"/>
      <c r="K1330" s="197"/>
      <c r="L1330" s="197"/>
      <c r="M1330" s="197"/>
      <c r="N1330" s="197"/>
      <c r="O1330" s="197"/>
      <c r="P1330" s="197"/>
      <c r="R1330" s="198"/>
      <c r="S1330" s="199" t="str">
        <f t="shared" ref="S1330:AX1330" si="2246">S$20</f>
        <v>S$16</v>
      </c>
      <c r="T1330" s="199" t="str">
        <f t="shared" si="2246"/>
        <v>T$16</v>
      </c>
      <c r="U1330" s="199" t="str">
        <f t="shared" si="2246"/>
        <v>U$16</v>
      </c>
      <c r="V1330" s="199" t="str">
        <f t="shared" si="2246"/>
        <v>V$16</v>
      </c>
      <c r="W1330" s="199" t="str">
        <f t="shared" si="2246"/>
        <v>W$16</v>
      </c>
      <c r="X1330" s="199" t="str">
        <f t="shared" si="2246"/>
        <v>X$16</v>
      </c>
      <c r="Y1330" s="199" t="str">
        <f t="shared" si="2246"/>
        <v>Y$16</v>
      </c>
      <c r="Z1330" s="199" t="str">
        <f t="shared" si="2246"/>
        <v>Z$16</v>
      </c>
      <c r="AA1330" s="199" t="str">
        <f t="shared" si="2246"/>
        <v>AA$16</v>
      </c>
      <c r="AB1330" s="199" t="str">
        <f t="shared" si="2246"/>
        <v>AB$16</v>
      </c>
      <c r="AC1330" s="199" t="str">
        <f t="shared" si="2246"/>
        <v>AC$16</v>
      </c>
      <c r="AD1330" s="199" t="str">
        <f t="shared" si="2246"/>
        <v>AD$16</v>
      </c>
      <c r="AE1330" s="199" t="str">
        <f t="shared" si="2246"/>
        <v>AE$16</v>
      </c>
      <c r="AF1330" s="199" t="str">
        <f t="shared" si="2246"/>
        <v>AF$16</v>
      </c>
      <c r="AG1330" s="199" t="str">
        <f t="shared" si="2246"/>
        <v>AG$16</v>
      </c>
      <c r="AH1330" s="199" t="str">
        <f t="shared" si="2246"/>
        <v>AH$16</v>
      </c>
      <c r="AI1330" s="199" t="str">
        <f t="shared" si="2246"/>
        <v>AI$16</v>
      </c>
      <c r="AJ1330" s="199" t="str">
        <f t="shared" si="2246"/>
        <v>AJ$16</v>
      </c>
      <c r="AK1330" s="199" t="str">
        <f t="shared" si="2246"/>
        <v>AK$16</v>
      </c>
      <c r="AL1330" s="199" t="str">
        <f t="shared" si="2246"/>
        <v>AL$16</v>
      </c>
      <c r="AM1330" s="199" t="str">
        <f t="shared" si="2246"/>
        <v>AM$16</v>
      </c>
      <c r="AN1330" s="199" t="str">
        <f t="shared" si="2246"/>
        <v>AN$16</v>
      </c>
      <c r="AO1330" s="199" t="str">
        <f t="shared" si="2246"/>
        <v>AO$16</v>
      </c>
      <c r="AP1330" s="199" t="str">
        <f t="shared" si="2246"/>
        <v>AP$16</v>
      </c>
      <c r="AQ1330" s="199" t="str">
        <f t="shared" si="2246"/>
        <v>AQ$16</v>
      </c>
      <c r="AR1330" s="199" t="str">
        <f t="shared" si="2246"/>
        <v>AR$16</v>
      </c>
      <c r="AS1330" s="199" t="str">
        <f t="shared" si="2246"/>
        <v>AS$16</v>
      </c>
      <c r="AT1330" s="199" t="str">
        <f t="shared" si="2246"/>
        <v>AT$16</v>
      </c>
      <c r="AU1330" s="199" t="str">
        <f t="shared" si="2246"/>
        <v>AU$16</v>
      </c>
      <c r="AV1330" s="199" t="str">
        <f t="shared" si="2246"/>
        <v>AV$16</v>
      </c>
      <c r="AW1330" s="199" t="str">
        <f t="shared" si="2246"/>
        <v>AW$16</v>
      </c>
      <c r="AX1330" s="199" t="str">
        <f t="shared" si="2246"/>
        <v>AX$16</v>
      </c>
      <c r="AY1330" s="199" t="str">
        <f t="shared" ref="AY1330:CD1330" si="2247">AY$20</f>
        <v>AY$16</v>
      </c>
      <c r="AZ1330" s="199" t="str">
        <f t="shared" si="2247"/>
        <v>AZ$16</v>
      </c>
      <c r="BA1330" s="199" t="str">
        <f t="shared" si="2247"/>
        <v>BA$16</v>
      </c>
      <c r="BB1330" s="199" t="str">
        <f t="shared" si="2247"/>
        <v>BB$16</v>
      </c>
      <c r="BC1330" s="199" t="str">
        <f t="shared" si="2247"/>
        <v>BC$16</v>
      </c>
      <c r="BD1330" s="199" t="str">
        <f t="shared" si="2247"/>
        <v>BD$16</v>
      </c>
      <c r="BE1330" s="199" t="str">
        <f t="shared" si="2247"/>
        <v>BE$16</v>
      </c>
      <c r="BF1330" s="199" t="str">
        <f t="shared" si="2247"/>
        <v>BF$16</v>
      </c>
      <c r="BG1330" s="199" t="str">
        <f t="shared" si="2247"/>
        <v>BG$16</v>
      </c>
      <c r="BH1330" s="199" t="str">
        <f t="shared" si="2247"/>
        <v>BH$16</v>
      </c>
      <c r="BI1330" s="199" t="str">
        <f t="shared" si="2247"/>
        <v>BI$16</v>
      </c>
      <c r="BJ1330" s="199" t="str">
        <f t="shared" si="2247"/>
        <v>BJ$16</v>
      </c>
      <c r="BK1330" s="199" t="str">
        <f t="shared" si="2247"/>
        <v>BK$16</v>
      </c>
      <c r="BL1330" s="199" t="str">
        <f t="shared" si="2247"/>
        <v>BL$16</v>
      </c>
      <c r="BM1330" s="199" t="str">
        <f t="shared" si="2247"/>
        <v>BM$16</v>
      </c>
      <c r="BN1330" s="199" t="str">
        <f t="shared" si="2247"/>
        <v>BN$16</v>
      </c>
      <c r="BO1330" s="199" t="str">
        <f t="shared" si="2247"/>
        <v>BO$16</v>
      </c>
      <c r="BP1330" s="199" t="str">
        <f t="shared" si="2247"/>
        <v>BP$16</v>
      </c>
      <c r="BQ1330" s="199" t="str">
        <f t="shared" si="2247"/>
        <v>BQ$16</v>
      </c>
      <c r="BR1330" s="199" t="str">
        <f t="shared" si="2247"/>
        <v>BR$16</v>
      </c>
      <c r="BS1330" s="199" t="str">
        <f t="shared" si="2247"/>
        <v>BS$16</v>
      </c>
      <c r="BT1330" s="199" t="str">
        <f t="shared" si="2247"/>
        <v>BT$16</v>
      </c>
      <c r="BU1330" s="199" t="str">
        <f t="shared" si="2247"/>
        <v>BU$16</v>
      </c>
      <c r="BV1330" s="199" t="str">
        <f t="shared" si="2247"/>
        <v>BV$16</v>
      </c>
      <c r="BW1330" s="199" t="str">
        <f t="shared" si="2247"/>
        <v>BW$16</v>
      </c>
      <c r="BX1330" s="199" t="str">
        <f t="shared" si="2247"/>
        <v>BX$16</v>
      </c>
      <c r="BY1330" s="199" t="str">
        <f t="shared" si="2247"/>
        <v>BY$16</v>
      </c>
      <c r="BZ1330" s="199" t="str">
        <f t="shared" si="2247"/>
        <v>BZ$16</v>
      </c>
      <c r="CA1330" s="199" t="str">
        <f t="shared" si="2247"/>
        <v>CA$16</v>
      </c>
      <c r="CB1330" s="199" t="str">
        <f t="shared" si="2247"/>
        <v>CB$16</v>
      </c>
      <c r="CC1330" s="199" t="str">
        <f t="shared" si="2247"/>
        <v>CC$16</v>
      </c>
      <c r="CD1330" s="199" t="str">
        <f t="shared" si="2247"/>
        <v>CD$16</v>
      </c>
      <c r="CE1330" s="199" t="str">
        <f t="shared" ref="CE1330:CL1330" si="2248">CE$20</f>
        <v>CE$16</v>
      </c>
      <c r="CF1330" s="199" t="str">
        <f t="shared" si="2248"/>
        <v>CF$16</v>
      </c>
      <c r="CG1330" s="199" t="str">
        <f t="shared" si="2248"/>
        <v>CG$16</v>
      </c>
      <c r="CH1330" s="199" t="str">
        <f t="shared" si="2248"/>
        <v>CH$16</v>
      </c>
      <c r="CI1330" s="199" t="str">
        <f t="shared" si="2248"/>
        <v>CI$16</v>
      </c>
      <c r="CJ1330" s="199" t="str">
        <f t="shared" si="2248"/>
        <v>CJ$16</v>
      </c>
      <c r="CK1330" s="199" t="str">
        <f t="shared" si="2248"/>
        <v>CK$16</v>
      </c>
      <c r="CL1330" s="199" t="str">
        <f t="shared" si="2248"/>
        <v>CL$16</v>
      </c>
      <c r="CN1330" s="176"/>
      <c r="CO1330" s="199" t="str">
        <f t="shared" ref="CO1330:DL1330" si="2249">CO$20</f>
        <v>CO$16</v>
      </c>
      <c r="CP1330" s="199" t="str">
        <f t="shared" si="2249"/>
        <v>CP$16</v>
      </c>
      <c r="CQ1330" s="199" t="str">
        <f t="shared" si="2249"/>
        <v>CQ$16</v>
      </c>
      <c r="CR1330" s="199" t="str">
        <f t="shared" si="2249"/>
        <v>CR$16</v>
      </c>
      <c r="CS1330" s="199" t="str">
        <f t="shared" si="2249"/>
        <v>CS$16</v>
      </c>
      <c r="CT1330" s="199" t="str">
        <f t="shared" si="2249"/>
        <v>CT$16</v>
      </c>
      <c r="CU1330" s="199" t="str">
        <f t="shared" si="2249"/>
        <v>CU$16</v>
      </c>
      <c r="CV1330" s="199" t="str">
        <f t="shared" si="2249"/>
        <v>CV$16</v>
      </c>
      <c r="CW1330" s="199" t="str">
        <f t="shared" si="2249"/>
        <v>CW$16</v>
      </c>
      <c r="CX1330" s="199" t="str">
        <f t="shared" si="2249"/>
        <v>CX$16</v>
      </c>
      <c r="CY1330" s="199" t="str">
        <f t="shared" si="2249"/>
        <v>CY$16</v>
      </c>
      <c r="CZ1330" s="199" t="str">
        <f t="shared" si="2249"/>
        <v>CZ$16</v>
      </c>
      <c r="DA1330" s="199" t="str">
        <f t="shared" si="2249"/>
        <v>DA$16</v>
      </c>
      <c r="DB1330" s="199" t="str">
        <f t="shared" si="2249"/>
        <v>DB$16</v>
      </c>
      <c r="DC1330" s="199" t="str">
        <f t="shared" si="2249"/>
        <v>DC$16</v>
      </c>
      <c r="DD1330" s="199" t="str">
        <f t="shared" si="2249"/>
        <v>DD$16</v>
      </c>
      <c r="DE1330" s="199" t="str">
        <f t="shared" si="2249"/>
        <v>DE$16</v>
      </c>
      <c r="DF1330" s="199" t="str">
        <f t="shared" si="2249"/>
        <v>DF$16</v>
      </c>
      <c r="DG1330" s="199" t="str">
        <f t="shared" si="2249"/>
        <v>DG$16</v>
      </c>
      <c r="DH1330" s="199" t="str">
        <f t="shared" si="2249"/>
        <v>DH$16</v>
      </c>
      <c r="DI1330" s="199" t="str">
        <f t="shared" si="2249"/>
        <v>DI$16</v>
      </c>
      <c r="DJ1330" s="199" t="str">
        <f t="shared" si="2249"/>
        <v>DJ$16</v>
      </c>
      <c r="DK1330" s="199" t="str">
        <f t="shared" si="2249"/>
        <v>DK$16</v>
      </c>
      <c r="DL1330" s="199" t="str">
        <f t="shared" si="2249"/>
        <v>DL$16</v>
      </c>
    </row>
    <row r="1331" spans="1:116" x14ac:dyDescent="0.4">
      <c r="A1331" s="174"/>
      <c r="E1331" s="8"/>
      <c r="G1331" s="175" t="s">
        <v>462</v>
      </c>
      <c r="H1331" s="200"/>
      <c r="I1331" s="201"/>
      <c r="J1331" s="201"/>
      <c r="K1331" s="202"/>
      <c r="L1331" s="202"/>
      <c r="M1331" s="202"/>
      <c r="N1331" s="202"/>
      <c r="O1331" s="202"/>
      <c r="P1331" s="202"/>
      <c r="R1331" s="202"/>
      <c r="S1331" s="199" t="str">
        <f t="shared" ref="S1331:AX1331" si="2250">S$21</f>
        <v>S$17</v>
      </c>
      <c r="T1331" s="199" t="str">
        <f t="shared" si="2250"/>
        <v>T$17</v>
      </c>
      <c r="U1331" s="199" t="str">
        <f t="shared" si="2250"/>
        <v>U$17</v>
      </c>
      <c r="V1331" s="199" t="str">
        <f t="shared" si="2250"/>
        <v>V$17</v>
      </c>
      <c r="W1331" s="199" t="str">
        <f t="shared" si="2250"/>
        <v>W$17</v>
      </c>
      <c r="X1331" s="199" t="str">
        <f t="shared" si="2250"/>
        <v>X$17</v>
      </c>
      <c r="Y1331" s="199" t="str">
        <f t="shared" si="2250"/>
        <v>Y$17</v>
      </c>
      <c r="Z1331" s="199" t="str">
        <f t="shared" si="2250"/>
        <v>Z$17</v>
      </c>
      <c r="AA1331" s="199" t="str">
        <f t="shared" si="2250"/>
        <v>AA$17</v>
      </c>
      <c r="AB1331" s="199" t="str">
        <f t="shared" si="2250"/>
        <v>AB$17</v>
      </c>
      <c r="AC1331" s="199" t="str">
        <f t="shared" si="2250"/>
        <v>AC$17</v>
      </c>
      <c r="AD1331" s="199" t="str">
        <f t="shared" si="2250"/>
        <v>AD$17</v>
      </c>
      <c r="AE1331" s="199" t="str">
        <f t="shared" si="2250"/>
        <v>AE$17</v>
      </c>
      <c r="AF1331" s="199" t="str">
        <f t="shared" si="2250"/>
        <v>AF$17</v>
      </c>
      <c r="AG1331" s="199" t="str">
        <f t="shared" si="2250"/>
        <v>AG$17</v>
      </c>
      <c r="AH1331" s="199" t="str">
        <f t="shared" si="2250"/>
        <v>AH$17</v>
      </c>
      <c r="AI1331" s="199" t="str">
        <f t="shared" si="2250"/>
        <v>AI$17</v>
      </c>
      <c r="AJ1331" s="199" t="str">
        <f t="shared" si="2250"/>
        <v>AJ$17</v>
      </c>
      <c r="AK1331" s="199" t="str">
        <f t="shared" si="2250"/>
        <v>AK$17</v>
      </c>
      <c r="AL1331" s="199" t="str">
        <f t="shared" si="2250"/>
        <v>AL$17</v>
      </c>
      <c r="AM1331" s="199" t="str">
        <f t="shared" si="2250"/>
        <v>AM$17</v>
      </c>
      <c r="AN1331" s="199" t="str">
        <f t="shared" si="2250"/>
        <v>AN$17</v>
      </c>
      <c r="AO1331" s="199" t="str">
        <f t="shared" si="2250"/>
        <v>AO$17</v>
      </c>
      <c r="AP1331" s="199" t="str">
        <f t="shared" si="2250"/>
        <v>AP$17</v>
      </c>
      <c r="AQ1331" s="199" t="str">
        <f t="shared" si="2250"/>
        <v>AQ$17</v>
      </c>
      <c r="AR1331" s="199" t="str">
        <f t="shared" si="2250"/>
        <v>AR$17</v>
      </c>
      <c r="AS1331" s="199" t="str">
        <f t="shared" si="2250"/>
        <v>AS$17</v>
      </c>
      <c r="AT1331" s="199" t="str">
        <f t="shared" si="2250"/>
        <v>AT$17</v>
      </c>
      <c r="AU1331" s="199" t="str">
        <f t="shared" si="2250"/>
        <v>AU$17</v>
      </c>
      <c r="AV1331" s="199" t="str">
        <f t="shared" si="2250"/>
        <v>AV$17</v>
      </c>
      <c r="AW1331" s="199" t="str">
        <f t="shared" si="2250"/>
        <v>AW$17</v>
      </c>
      <c r="AX1331" s="199" t="str">
        <f t="shared" si="2250"/>
        <v>AX$17</v>
      </c>
      <c r="AY1331" s="199" t="str">
        <f t="shared" ref="AY1331:CD1331" si="2251">AY$21</f>
        <v>AY$17</v>
      </c>
      <c r="AZ1331" s="199" t="str">
        <f t="shared" si="2251"/>
        <v>AZ$17</v>
      </c>
      <c r="BA1331" s="199" t="str">
        <f t="shared" si="2251"/>
        <v>BA$17</v>
      </c>
      <c r="BB1331" s="199" t="str">
        <f t="shared" si="2251"/>
        <v>BB$17</v>
      </c>
      <c r="BC1331" s="199" t="str">
        <f t="shared" si="2251"/>
        <v>BC$17</v>
      </c>
      <c r="BD1331" s="199" t="str">
        <f t="shared" si="2251"/>
        <v>BD$17</v>
      </c>
      <c r="BE1331" s="199" t="str">
        <f t="shared" si="2251"/>
        <v>BE$17</v>
      </c>
      <c r="BF1331" s="199" t="str">
        <f t="shared" si="2251"/>
        <v>BF$17</v>
      </c>
      <c r="BG1331" s="199" t="str">
        <f t="shared" si="2251"/>
        <v>BG$17</v>
      </c>
      <c r="BH1331" s="199" t="str">
        <f t="shared" si="2251"/>
        <v>BH$17</v>
      </c>
      <c r="BI1331" s="199" t="str">
        <f t="shared" si="2251"/>
        <v>BI$17</v>
      </c>
      <c r="BJ1331" s="199" t="str">
        <f t="shared" si="2251"/>
        <v>BJ$17</v>
      </c>
      <c r="BK1331" s="199" t="str">
        <f t="shared" si="2251"/>
        <v>BK$17</v>
      </c>
      <c r="BL1331" s="199" t="str">
        <f t="shared" si="2251"/>
        <v>BL$17</v>
      </c>
      <c r="BM1331" s="199" t="str">
        <f t="shared" si="2251"/>
        <v>BM$17</v>
      </c>
      <c r="BN1331" s="199" t="str">
        <f t="shared" si="2251"/>
        <v>BN$17</v>
      </c>
      <c r="BO1331" s="199" t="str">
        <f t="shared" si="2251"/>
        <v>BO$17</v>
      </c>
      <c r="BP1331" s="199" t="str">
        <f t="shared" si="2251"/>
        <v>BP$17</v>
      </c>
      <c r="BQ1331" s="199" t="str">
        <f t="shared" si="2251"/>
        <v>BQ$17</v>
      </c>
      <c r="BR1331" s="199" t="str">
        <f t="shared" si="2251"/>
        <v>BR$17</v>
      </c>
      <c r="BS1331" s="199" t="str">
        <f t="shared" si="2251"/>
        <v>BS$17</v>
      </c>
      <c r="BT1331" s="199" t="str">
        <f t="shared" si="2251"/>
        <v>BT$17</v>
      </c>
      <c r="BU1331" s="199" t="str">
        <f t="shared" si="2251"/>
        <v>BU$17</v>
      </c>
      <c r="BV1331" s="199" t="str">
        <f t="shared" si="2251"/>
        <v>BV$17</v>
      </c>
      <c r="BW1331" s="199" t="str">
        <f t="shared" si="2251"/>
        <v>BW$17</v>
      </c>
      <c r="BX1331" s="199" t="str">
        <f t="shared" si="2251"/>
        <v>BX$17</v>
      </c>
      <c r="BY1331" s="199" t="str">
        <f t="shared" si="2251"/>
        <v>BY$17</v>
      </c>
      <c r="BZ1331" s="199" t="str">
        <f t="shared" si="2251"/>
        <v>BZ$17</v>
      </c>
      <c r="CA1331" s="199" t="str">
        <f t="shared" si="2251"/>
        <v>CA$17</v>
      </c>
      <c r="CB1331" s="199" t="str">
        <f t="shared" si="2251"/>
        <v>CB$17</v>
      </c>
      <c r="CC1331" s="199" t="str">
        <f t="shared" si="2251"/>
        <v>CC$17</v>
      </c>
      <c r="CD1331" s="199" t="str">
        <f t="shared" si="2251"/>
        <v>CD$17</v>
      </c>
      <c r="CE1331" s="199" t="str">
        <f t="shared" ref="CE1331:CL1331" si="2252">CE$21</f>
        <v>CE$17</v>
      </c>
      <c r="CF1331" s="199" t="str">
        <f t="shared" si="2252"/>
        <v>CF$17</v>
      </c>
      <c r="CG1331" s="199" t="str">
        <f t="shared" si="2252"/>
        <v>CG$17</v>
      </c>
      <c r="CH1331" s="199" t="str">
        <f t="shared" si="2252"/>
        <v>CH$17</v>
      </c>
      <c r="CI1331" s="199" t="str">
        <f t="shared" si="2252"/>
        <v>CI$17</v>
      </c>
      <c r="CJ1331" s="199" t="str">
        <f t="shared" si="2252"/>
        <v>CJ$17</v>
      </c>
      <c r="CK1331" s="199" t="str">
        <f t="shared" si="2252"/>
        <v>CK$17</v>
      </c>
      <c r="CL1331" s="199" t="str">
        <f t="shared" si="2252"/>
        <v>CL$17</v>
      </c>
      <c r="CN1331" s="201"/>
      <c r="CO1331" s="199" t="str">
        <f t="shared" ref="CO1331:DL1331" si="2253">CO$21</f>
        <v>CO$17</v>
      </c>
      <c r="CP1331" s="199" t="str">
        <f t="shared" si="2253"/>
        <v>CP$17</v>
      </c>
      <c r="CQ1331" s="199" t="str">
        <f t="shared" si="2253"/>
        <v>CQ$17</v>
      </c>
      <c r="CR1331" s="199" t="str">
        <f t="shared" si="2253"/>
        <v>CR$17</v>
      </c>
      <c r="CS1331" s="199" t="str">
        <f t="shared" si="2253"/>
        <v>CS$17</v>
      </c>
      <c r="CT1331" s="199" t="str">
        <f t="shared" si="2253"/>
        <v>CT$17</v>
      </c>
      <c r="CU1331" s="199" t="str">
        <f t="shared" si="2253"/>
        <v>CU$17</v>
      </c>
      <c r="CV1331" s="199" t="str">
        <f t="shared" si="2253"/>
        <v>CV$17</v>
      </c>
      <c r="CW1331" s="199" t="str">
        <f t="shared" si="2253"/>
        <v>CW$17</v>
      </c>
      <c r="CX1331" s="199" t="str">
        <f t="shared" si="2253"/>
        <v>CX$17</v>
      </c>
      <c r="CY1331" s="199" t="str">
        <f t="shared" si="2253"/>
        <v>CY$17</v>
      </c>
      <c r="CZ1331" s="199" t="str">
        <f t="shared" si="2253"/>
        <v>CZ$17</v>
      </c>
      <c r="DA1331" s="199" t="str">
        <f t="shared" si="2253"/>
        <v>DA$17</v>
      </c>
      <c r="DB1331" s="199" t="str">
        <f t="shared" si="2253"/>
        <v>DB$17</v>
      </c>
      <c r="DC1331" s="199" t="str">
        <f t="shared" si="2253"/>
        <v>DC$17</v>
      </c>
      <c r="DD1331" s="199" t="str">
        <f t="shared" si="2253"/>
        <v>DD$17</v>
      </c>
      <c r="DE1331" s="199" t="str">
        <f t="shared" si="2253"/>
        <v>DE$17</v>
      </c>
      <c r="DF1331" s="199" t="str">
        <f t="shared" si="2253"/>
        <v>DF$17</v>
      </c>
      <c r="DG1331" s="199" t="str">
        <f t="shared" si="2253"/>
        <v>DG$17</v>
      </c>
      <c r="DH1331" s="199" t="str">
        <f t="shared" si="2253"/>
        <v>DH$17</v>
      </c>
      <c r="DI1331" s="199" t="str">
        <f t="shared" si="2253"/>
        <v>DI$17</v>
      </c>
      <c r="DJ1331" s="199" t="str">
        <f t="shared" si="2253"/>
        <v>DJ$17</v>
      </c>
      <c r="DK1331" s="199" t="str">
        <f t="shared" si="2253"/>
        <v>DK$17</v>
      </c>
      <c r="DL1331" s="199" t="str">
        <f t="shared" si="2253"/>
        <v>DL$17</v>
      </c>
    </row>
    <row r="1332" spans="1:116" x14ac:dyDescent="0.4">
      <c r="A1332" s="174"/>
      <c r="E1332" s="8"/>
      <c r="G1332" s="175" t="s">
        <v>491</v>
      </c>
      <c r="H1332" s="200"/>
      <c r="I1332" s="201"/>
      <c r="J1332" s="201"/>
      <c r="K1332" s="202"/>
      <c r="L1332" s="202"/>
      <c r="M1332" s="202"/>
      <c r="N1332" s="202"/>
      <c r="O1332" s="202"/>
      <c r="P1332" s="202"/>
      <c r="R1332" s="202"/>
      <c r="S1332" s="190"/>
      <c r="T1332" s="190"/>
      <c r="U1332" s="190"/>
      <c r="V1332" s="190"/>
      <c r="W1332" s="190"/>
      <c r="X1332" s="190"/>
      <c r="Y1332" s="190"/>
      <c r="Z1332" s="190"/>
      <c r="AA1332" s="190"/>
      <c r="AB1332" s="190"/>
      <c r="AC1332" s="190"/>
      <c r="AD1332" s="190"/>
      <c r="AE1332" s="190"/>
      <c r="AF1332" s="190"/>
      <c r="AG1332" s="190"/>
      <c r="AH1332" s="190"/>
      <c r="AI1332" s="190"/>
      <c r="AJ1332" s="190"/>
      <c r="AK1332" s="190"/>
      <c r="AL1332" s="190"/>
      <c r="AM1332" s="190"/>
      <c r="AN1332" s="190"/>
      <c r="AO1332" s="190"/>
      <c r="AP1332" s="190"/>
      <c r="AQ1332" s="190"/>
      <c r="AR1332" s="190"/>
      <c r="AS1332" s="190"/>
      <c r="AT1332" s="190"/>
      <c r="AU1332" s="190"/>
      <c r="AV1332" s="190"/>
      <c r="AW1332" s="190"/>
      <c r="AX1332" s="190"/>
      <c r="AY1332" s="190"/>
      <c r="AZ1332" s="190"/>
      <c r="BA1332" s="190"/>
      <c r="BB1332" s="190"/>
      <c r="BC1332" s="190"/>
      <c r="BD1332" s="190"/>
      <c r="BE1332" s="190"/>
      <c r="BF1332" s="190"/>
      <c r="BG1332" s="190"/>
      <c r="BH1332" s="190"/>
      <c r="BI1332" s="190"/>
      <c r="BJ1332" s="190"/>
      <c r="BK1332" s="190"/>
      <c r="BL1332" s="190"/>
      <c r="BM1332" s="190"/>
      <c r="BN1332" s="190"/>
      <c r="BO1332" s="190"/>
      <c r="BP1332" s="190"/>
      <c r="BQ1332" s="190"/>
      <c r="BR1332" s="190"/>
      <c r="BS1332" s="190"/>
      <c r="BT1332" s="190"/>
      <c r="BU1332" s="190"/>
      <c r="BV1332" s="190"/>
      <c r="BW1332" s="190"/>
      <c r="BX1332" s="190"/>
      <c r="BY1332" s="190"/>
      <c r="BZ1332" s="190"/>
      <c r="CA1332" s="190"/>
      <c r="CB1332" s="190"/>
      <c r="CC1332" s="190"/>
      <c r="CD1332" s="190"/>
      <c r="CE1332" s="190"/>
      <c r="CF1332" s="190"/>
      <c r="CG1332" s="190"/>
      <c r="CH1332" s="190"/>
      <c r="CI1332" s="190"/>
      <c r="CJ1332" s="190"/>
      <c r="CK1332" s="190"/>
      <c r="CL1332" s="190"/>
      <c r="CN1332" s="201"/>
      <c r="CO1332" s="190"/>
      <c r="CP1332" s="190"/>
      <c r="CQ1332" s="190"/>
      <c r="CR1332" s="190"/>
      <c r="CS1332" s="190"/>
      <c r="CT1332" s="190"/>
      <c r="CU1332" s="190"/>
      <c r="CV1332" s="190"/>
      <c r="CW1332" s="190"/>
      <c r="CX1332" s="190"/>
      <c r="CY1332" s="190"/>
      <c r="CZ1332" s="190"/>
      <c r="DA1332" s="190"/>
      <c r="DB1332" s="190"/>
      <c r="DC1332" s="190"/>
      <c r="DD1332" s="190"/>
      <c r="DE1332" s="190"/>
      <c r="DF1332" s="190"/>
      <c r="DG1332" s="190"/>
      <c r="DH1332" s="190"/>
      <c r="DI1332" s="190"/>
      <c r="DJ1332" s="190"/>
      <c r="DK1332" s="190"/>
      <c r="DL1332" s="190"/>
    </row>
    <row r="1333" spans="1:116" x14ac:dyDescent="0.4">
      <c r="A1333" s="174"/>
      <c r="E1333" s="8"/>
      <c r="G1333" s="175" t="s">
        <v>505</v>
      </c>
      <c r="H1333" s="200"/>
      <c r="I1333" s="201"/>
      <c r="J1333" s="201"/>
      <c r="K1333" s="202"/>
      <c r="L1333" s="202"/>
      <c r="M1333" s="202"/>
      <c r="N1333" s="202"/>
      <c r="O1333" s="202"/>
      <c r="P1333" s="202"/>
      <c r="R1333" s="202"/>
      <c r="S1333" s="190"/>
      <c r="T1333" s="190"/>
      <c r="U1333" s="190"/>
      <c r="V1333" s="190"/>
      <c r="W1333" s="190"/>
      <c r="X1333" s="190"/>
      <c r="Y1333" s="190"/>
      <c r="Z1333" s="190"/>
      <c r="AA1333" s="190"/>
      <c r="AB1333" s="190"/>
      <c r="AC1333" s="190"/>
      <c r="AD1333" s="190"/>
      <c r="AE1333" s="190"/>
      <c r="AF1333" s="190"/>
      <c r="AG1333" s="190"/>
      <c r="AH1333" s="190"/>
      <c r="AI1333" s="190"/>
      <c r="AJ1333" s="190"/>
      <c r="AK1333" s="190"/>
      <c r="AL1333" s="190"/>
      <c r="AM1333" s="190"/>
      <c r="AN1333" s="190"/>
      <c r="AO1333" s="190"/>
      <c r="AP1333" s="190"/>
      <c r="AQ1333" s="190"/>
      <c r="AR1333" s="190"/>
      <c r="AS1333" s="190"/>
      <c r="AT1333" s="190"/>
      <c r="AU1333" s="190"/>
      <c r="AV1333" s="190"/>
      <c r="AW1333" s="190"/>
      <c r="AX1333" s="190"/>
      <c r="AY1333" s="190"/>
      <c r="AZ1333" s="190"/>
      <c r="BA1333" s="190"/>
      <c r="BB1333" s="190"/>
      <c r="BC1333" s="190"/>
      <c r="BD1333" s="190"/>
      <c r="BE1333" s="190"/>
      <c r="BF1333" s="190"/>
      <c r="BG1333" s="190"/>
      <c r="BH1333" s="190"/>
      <c r="BI1333" s="190"/>
      <c r="BJ1333" s="190"/>
      <c r="BK1333" s="190"/>
      <c r="BL1333" s="190"/>
      <c r="BM1333" s="190"/>
      <c r="BN1333" s="190"/>
      <c r="BO1333" s="190"/>
      <c r="BP1333" s="190"/>
      <c r="BQ1333" s="190"/>
      <c r="BR1333" s="190"/>
      <c r="BS1333" s="190"/>
      <c r="BT1333" s="190"/>
      <c r="BU1333" s="190"/>
      <c r="BV1333" s="190"/>
      <c r="BW1333" s="190"/>
      <c r="BX1333" s="190"/>
      <c r="BY1333" s="190"/>
      <c r="BZ1333" s="190"/>
      <c r="CA1333" s="190"/>
      <c r="CB1333" s="190"/>
      <c r="CC1333" s="190"/>
      <c r="CD1333" s="190"/>
      <c r="CE1333" s="190"/>
      <c r="CF1333" s="190"/>
      <c r="CG1333" s="190"/>
      <c r="CH1333" s="190"/>
      <c r="CI1333" s="190"/>
      <c r="CJ1333" s="190"/>
      <c r="CK1333" s="190"/>
      <c r="CL1333" s="190"/>
      <c r="CN1333" s="201"/>
      <c r="CO1333" s="190"/>
      <c r="CP1333" s="190"/>
      <c r="CQ1333" s="190"/>
      <c r="CR1333" s="190"/>
      <c r="CS1333" s="190"/>
      <c r="CT1333" s="190"/>
      <c r="CU1333" s="190"/>
      <c r="CV1333" s="190"/>
      <c r="CW1333" s="190"/>
      <c r="CX1333" s="190"/>
      <c r="CY1333" s="190"/>
      <c r="CZ1333" s="190"/>
      <c r="DA1333" s="190"/>
      <c r="DB1333" s="190"/>
      <c r="DC1333" s="190"/>
      <c r="DD1333" s="190"/>
      <c r="DE1333" s="190"/>
      <c r="DF1333" s="190"/>
      <c r="DG1333" s="190"/>
      <c r="DH1333" s="190"/>
      <c r="DI1333" s="190"/>
      <c r="DJ1333" s="190"/>
      <c r="DK1333" s="190"/>
      <c r="DL1333" s="190"/>
    </row>
    <row r="1334" spans="1:116" x14ac:dyDescent="0.4">
      <c r="A1334" s="174"/>
      <c r="E1334" s="8"/>
      <c r="G1334" s="175" t="s">
        <v>463</v>
      </c>
      <c r="H1334" s="200"/>
      <c r="I1334" s="201"/>
      <c r="J1334" s="201"/>
      <c r="K1334" s="202"/>
      <c r="L1334" s="202"/>
      <c r="M1334" s="202"/>
      <c r="N1334" s="202"/>
      <c r="O1334" s="202"/>
      <c r="P1334" s="202"/>
      <c r="R1334" s="202"/>
      <c r="S1334" s="176" t="str">
        <f>ADDRESS(ROW(S1327),COLUMN(S1327),2)</f>
        <v>S$1327</v>
      </c>
      <c r="T1334" s="176" t="str">
        <f t="shared" ref="T1334:CE1334" si="2254">ADDRESS(ROW(T1327),COLUMN(T1327),2)</f>
        <v>T$1327</v>
      </c>
      <c r="U1334" s="176" t="str">
        <f t="shared" si="2254"/>
        <v>U$1327</v>
      </c>
      <c r="V1334" s="176" t="str">
        <f t="shared" si="2254"/>
        <v>V$1327</v>
      </c>
      <c r="W1334" s="176" t="str">
        <f t="shared" si="2254"/>
        <v>W$1327</v>
      </c>
      <c r="X1334" s="176" t="str">
        <f t="shared" si="2254"/>
        <v>X$1327</v>
      </c>
      <c r="Y1334" s="176" t="str">
        <f t="shared" si="2254"/>
        <v>Y$1327</v>
      </c>
      <c r="Z1334" s="176" t="str">
        <f t="shared" si="2254"/>
        <v>Z$1327</v>
      </c>
      <c r="AA1334" s="176" t="str">
        <f t="shared" si="2254"/>
        <v>AA$1327</v>
      </c>
      <c r="AB1334" s="176" t="str">
        <f t="shared" si="2254"/>
        <v>AB$1327</v>
      </c>
      <c r="AC1334" s="176" t="str">
        <f t="shared" si="2254"/>
        <v>AC$1327</v>
      </c>
      <c r="AD1334" s="176" t="str">
        <f t="shared" si="2254"/>
        <v>AD$1327</v>
      </c>
      <c r="AE1334" s="176" t="str">
        <f t="shared" si="2254"/>
        <v>AE$1327</v>
      </c>
      <c r="AF1334" s="176" t="str">
        <f t="shared" si="2254"/>
        <v>AF$1327</v>
      </c>
      <c r="AG1334" s="176" t="str">
        <f t="shared" si="2254"/>
        <v>AG$1327</v>
      </c>
      <c r="AH1334" s="176" t="str">
        <f t="shared" si="2254"/>
        <v>AH$1327</v>
      </c>
      <c r="AI1334" s="176" t="str">
        <f t="shared" si="2254"/>
        <v>AI$1327</v>
      </c>
      <c r="AJ1334" s="176" t="str">
        <f t="shared" si="2254"/>
        <v>AJ$1327</v>
      </c>
      <c r="AK1334" s="176" t="str">
        <f t="shared" si="2254"/>
        <v>AK$1327</v>
      </c>
      <c r="AL1334" s="176" t="str">
        <f t="shared" si="2254"/>
        <v>AL$1327</v>
      </c>
      <c r="AM1334" s="176" t="str">
        <f t="shared" si="2254"/>
        <v>AM$1327</v>
      </c>
      <c r="AN1334" s="176" t="str">
        <f t="shared" si="2254"/>
        <v>AN$1327</v>
      </c>
      <c r="AO1334" s="176" t="str">
        <f t="shared" si="2254"/>
        <v>AO$1327</v>
      </c>
      <c r="AP1334" s="176" t="str">
        <f t="shared" si="2254"/>
        <v>AP$1327</v>
      </c>
      <c r="AQ1334" s="176" t="str">
        <f t="shared" si="2254"/>
        <v>AQ$1327</v>
      </c>
      <c r="AR1334" s="176" t="str">
        <f t="shared" si="2254"/>
        <v>AR$1327</v>
      </c>
      <c r="AS1334" s="176" t="str">
        <f t="shared" si="2254"/>
        <v>AS$1327</v>
      </c>
      <c r="AT1334" s="176" t="str">
        <f t="shared" si="2254"/>
        <v>AT$1327</v>
      </c>
      <c r="AU1334" s="176" t="str">
        <f t="shared" si="2254"/>
        <v>AU$1327</v>
      </c>
      <c r="AV1334" s="176" t="str">
        <f t="shared" si="2254"/>
        <v>AV$1327</v>
      </c>
      <c r="AW1334" s="176" t="str">
        <f t="shared" si="2254"/>
        <v>AW$1327</v>
      </c>
      <c r="AX1334" s="176" t="str">
        <f t="shared" si="2254"/>
        <v>AX$1327</v>
      </c>
      <c r="AY1334" s="176" t="str">
        <f t="shared" si="2254"/>
        <v>AY$1327</v>
      </c>
      <c r="AZ1334" s="176" t="str">
        <f t="shared" si="2254"/>
        <v>AZ$1327</v>
      </c>
      <c r="BA1334" s="176" t="str">
        <f t="shared" si="2254"/>
        <v>BA$1327</v>
      </c>
      <c r="BB1334" s="176" t="str">
        <f t="shared" si="2254"/>
        <v>BB$1327</v>
      </c>
      <c r="BC1334" s="176" t="str">
        <f t="shared" si="2254"/>
        <v>BC$1327</v>
      </c>
      <c r="BD1334" s="176" t="str">
        <f t="shared" si="2254"/>
        <v>BD$1327</v>
      </c>
      <c r="BE1334" s="176" t="str">
        <f t="shared" si="2254"/>
        <v>BE$1327</v>
      </c>
      <c r="BF1334" s="176" t="str">
        <f t="shared" si="2254"/>
        <v>BF$1327</v>
      </c>
      <c r="BG1334" s="176" t="str">
        <f t="shared" si="2254"/>
        <v>BG$1327</v>
      </c>
      <c r="BH1334" s="176" t="str">
        <f t="shared" si="2254"/>
        <v>BH$1327</v>
      </c>
      <c r="BI1334" s="176" t="str">
        <f t="shared" si="2254"/>
        <v>BI$1327</v>
      </c>
      <c r="BJ1334" s="176" t="str">
        <f t="shared" si="2254"/>
        <v>BJ$1327</v>
      </c>
      <c r="BK1334" s="176" t="str">
        <f t="shared" si="2254"/>
        <v>BK$1327</v>
      </c>
      <c r="BL1334" s="176" t="str">
        <f t="shared" si="2254"/>
        <v>BL$1327</v>
      </c>
      <c r="BM1334" s="176" t="str">
        <f t="shared" si="2254"/>
        <v>BM$1327</v>
      </c>
      <c r="BN1334" s="176" t="str">
        <f t="shared" si="2254"/>
        <v>BN$1327</v>
      </c>
      <c r="BO1334" s="176" t="str">
        <f t="shared" si="2254"/>
        <v>BO$1327</v>
      </c>
      <c r="BP1334" s="176" t="str">
        <f t="shared" si="2254"/>
        <v>BP$1327</v>
      </c>
      <c r="BQ1334" s="176" t="str">
        <f t="shared" si="2254"/>
        <v>BQ$1327</v>
      </c>
      <c r="BR1334" s="176" t="str">
        <f t="shared" si="2254"/>
        <v>BR$1327</v>
      </c>
      <c r="BS1334" s="176" t="str">
        <f t="shared" si="2254"/>
        <v>BS$1327</v>
      </c>
      <c r="BT1334" s="176" t="str">
        <f t="shared" si="2254"/>
        <v>BT$1327</v>
      </c>
      <c r="BU1334" s="176" t="str">
        <f t="shared" si="2254"/>
        <v>BU$1327</v>
      </c>
      <c r="BV1334" s="176" t="str">
        <f t="shared" si="2254"/>
        <v>BV$1327</v>
      </c>
      <c r="BW1334" s="176" t="str">
        <f t="shared" si="2254"/>
        <v>BW$1327</v>
      </c>
      <c r="BX1334" s="176" t="str">
        <f t="shared" si="2254"/>
        <v>BX$1327</v>
      </c>
      <c r="BY1334" s="176" t="str">
        <f t="shared" si="2254"/>
        <v>BY$1327</v>
      </c>
      <c r="BZ1334" s="176" t="str">
        <f t="shared" si="2254"/>
        <v>BZ$1327</v>
      </c>
      <c r="CA1334" s="176" t="str">
        <f t="shared" si="2254"/>
        <v>CA$1327</v>
      </c>
      <c r="CB1334" s="176" t="str">
        <f t="shared" si="2254"/>
        <v>CB$1327</v>
      </c>
      <c r="CC1334" s="176" t="str">
        <f t="shared" si="2254"/>
        <v>CC$1327</v>
      </c>
      <c r="CD1334" s="176" t="str">
        <f t="shared" si="2254"/>
        <v>CD$1327</v>
      </c>
      <c r="CE1334" s="176" t="str">
        <f t="shared" si="2254"/>
        <v>CE$1327</v>
      </c>
      <c r="CF1334" s="176" t="str">
        <f t="shared" ref="CF1334:CL1334" si="2255">ADDRESS(ROW(CF1327),COLUMN(CF1327),2)</f>
        <v>CF$1327</v>
      </c>
      <c r="CG1334" s="176" t="str">
        <f t="shared" si="2255"/>
        <v>CG$1327</v>
      </c>
      <c r="CH1334" s="176" t="str">
        <f t="shared" si="2255"/>
        <v>CH$1327</v>
      </c>
      <c r="CI1334" s="176" t="str">
        <f t="shared" si="2255"/>
        <v>CI$1327</v>
      </c>
      <c r="CJ1334" s="176" t="str">
        <f t="shared" si="2255"/>
        <v>CJ$1327</v>
      </c>
      <c r="CK1334" s="176" t="str">
        <f t="shared" si="2255"/>
        <v>CK$1327</v>
      </c>
      <c r="CL1334" s="176" t="str">
        <f t="shared" si="2255"/>
        <v>CL$1327</v>
      </c>
      <c r="CN1334" s="201"/>
      <c r="CO1334" s="176" t="str">
        <f t="shared" ref="CO1334:DK1334" si="2256">ADDRESS(ROW(CO1327),COLUMN(CO1327),2)</f>
        <v>CO$1327</v>
      </c>
      <c r="CP1334" s="176" t="str">
        <f t="shared" si="2256"/>
        <v>CP$1327</v>
      </c>
      <c r="CQ1334" s="176" t="str">
        <f t="shared" si="2256"/>
        <v>CQ$1327</v>
      </c>
      <c r="CR1334" s="176" t="str">
        <f t="shared" si="2256"/>
        <v>CR$1327</v>
      </c>
      <c r="CS1334" s="176" t="str">
        <f t="shared" si="2256"/>
        <v>CS$1327</v>
      </c>
      <c r="CT1334" s="176" t="str">
        <f t="shared" si="2256"/>
        <v>CT$1327</v>
      </c>
      <c r="CU1334" s="176" t="str">
        <f t="shared" si="2256"/>
        <v>CU$1327</v>
      </c>
      <c r="CV1334" s="176" t="str">
        <f t="shared" si="2256"/>
        <v>CV$1327</v>
      </c>
      <c r="CW1334" s="176" t="str">
        <f t="shared" si="2256"/>
        <v>CW$1327</v>
      </c>
      <c r="CX1334" s="176" t="str">
        <f t="shared" si="2256"/>
        <v>CX$1327</v>
      </c>
      <c r="CY1334" s="176" t="str">
        <f t="shared" si="2256"/>
        <v>CY$1327</v>
      </c>
      <c r="CZ1334" s="176" t="str">
        <f t="shared" si="2256"/>
        <v>CZ$1327</v>
      </c>
      <c r="DA1334" s="176" t="str">
        <f t="shared" si="2256"/>
        <v>DA$1327</v>
      </c>
      <c r="DB1334" s="176" t="str">
        <f t="shared" si="2256"/>
        <v>DB$1327</v>
      </c>
      <c r="DC1334" s="176" t="str">
        <f t="shared" si="2256"/>
        <v>DC$1327</v>
      </c>
      <c r="DD1334" s="176" t="str">
        <f t="shared" si="2256"/>
        <v>DD$1327</v>
      </c>
      <c r="DE1334" s="176" t="str">
        <f t="shared" si="2256"/>
        <v>DE$1327</v>
      </c>
      <c r="DF1334" s="176" t="str">
        <f t="shared" si="2256"/>
        <v>DF$1327</v>
      </c>
      <c r="DG1334" s="176" t="str">
        <f t="shared" si="2256"/>
        <v>DG$1327</v>
      </c>
      <c r="DH1334" s="176" t="str">
        <f t="shared" si="2256"/>
        <v>DH$1327</v>
      </c>
      <c r="DI1334" s="176" t="str">
        <f t="shared" si="2256"/>
        <v>DI$1327</v>
      </c>
      <c r="DJ1334" s="176" t="str">
        <f t="shared" si="2256"/>
        <v>DJ$1327</v>
      </c>
      <c r="DK1334" s="176" t="str">
        <f t="shared" si="2256"/>
        <v>DK$1327</v>
      </c>
      <c r="DL1334" s="176" t="str">
        <f t="shared" ref="DL1334" si="2257">ADDRESS(ROW(DL1327),COLUMN(DL1327),2)</f>
        <v>DL$1327</v>
      </c>
    </row>
    <row r="1335" spans="1:116" x14ac:dyDescent="0.4">
      <c r="A1335" s="174"/>
      <c r="E1335" s="8"/>
      <c r="G1335" s="175" t="s">
        <v>464</v>
      </c>
      <c r="H1335" s="200"/>
      <c r="I1335" s="201"/>
      <c r="J1335" s="201"/>
      <c r="K1335" s="202"/>
      <c r="L1335" s="202"/>
      <c r="M1335" s="202"/>
      <c r="N1335" s="202"/>
      <c r="O1335" s="202"/>
      <c r="P1335" s="202"/>
      <c r="R1335" s="202"/>
      <c r="S1335" s="190" t="str">
        <f t="shared" ref="S1335:AX1335" si="2258">S$23</f>
        <v>S$19</v>
      </c>
      <c r="T1335" s="190" t="str">
        <f t="shared" si="2258"/>
        <v>T$19</v>
      </c>
      <c r="U1335" s="190" t="str">
        <f t="shared" si="2258"/>
        <v>U$19</v>
      </c>
      <c r="V1335" s="190" t="str">
        <f t="shared" si="2258"/>
        <v>V$19</v>
      </c>
      <c r="W1335" s="190" t="str">
        <f t="shared" si="2258"/>
        <v>W$19</v>
      </c>
      <c r="X1335" s="190" t="str">
        <f t="shared" si="2258"/>
        <v>X$19</v>
      </c>
      <c r="Y1335" s="190" t="str">
        <f t="shared" si="2258"/>
        <v>Y$19</v>
      </c>
      <c r="Z1335" s="190" t="str">
        <f t="shared" si="2258"/>
        <v>Z$19</v>
      </c>
      <c r="AA1335" s="190" t="str">
        <f t="shared" si="2258"/>
        <v>AA$19</v>
      </c>
      <c r="AB1335" s="190" t="str">
        <f t="shared" si="2258"/>
        <v>AB$19</v>
      </c>
      <c r="AC1335" s="190" t="str">
        <f t="shared" si="2258"/>
        <v>AC$19</v>
      </c>
      <c r="AD1335" s="190" t="str">
        <f t="shared" si="2258"/>
        <v>AD$19</v>
      </c>
      <c r="AE1335" s="190" t="str">
        <f t="shared" si="2258"/>
        <v>AE$19</v>
      </c>
      <c r="AF1335" s="190" t="str">
        <f t="shared" si="2258"/>
        <v>AF$19</v>
      </c>
      <c r="AG1335" s="190" t="str">
        <f t="shared" si="2258"/>
        <v>AG$19</v>
      </c>
      <c r="AH1335" s="190" t="str">
        <f t="shared" si="2258"/>
        <v>AH$19</v>
      </c>
      <c r="AI1335" s="190" t="str">
        <f t="shared" si="2258"/>
        <v>AI$19</v>
      </c>
      <c r="AJ1335" s="190" t="str">
        <f t="shared" si="2258"/>
        <v>AJ$19</v>
      </c>
      <c r="AK1335" s="190" t="str">
        <f t="shared" si="2258"/>
        <v>AK$19</v>
      </c>
      <c r="AL1335" s="190" t="str">
        <f t="shared" si="2258"/>
        <v>AL$19</v>
      </c>
      <c r="AM1335" s="190" t="str">
        <f t="shared" si="2258"/>
        <v>AM$19</v>
      </c>
      <c r="AN1335" s="190" t="str">
        <f t="shared" si="2258"/>
        <v>AN$19</v>
      </c>
      <c r="AO1335" s="190" t="str">
        <f t="shared" si="2258"/>
        <v>AO$19</v>
      </c>
      <c r="AP1335" s="190" t="str">
        <f t="shared" si="2258"/>
        <v>AP$19</v>
      </c>
      <c r="AQ1335" s="190" t="str">
        <f t="shared" si="2258"/>
        <v>AQ$19</v>
      </c>
      <c r="AR1335" s="190" t="str">
        <f t="shared" si="2258"/>
        <v>AR$19</v>
      </c>
      <c r="AS1335" s="190" t="str">
        <f t="shared" si="2258"/>
        <v>AS$19</v>
      </c>
      <c r="AT1335" s="190" t="str">
        <f t="shared" si="2258"/>
        <v>AT$19</v>
      </c>
      <c r="AU1335" s="190" t="str">
        <f t="shared" si="2258"/>
        <v>AU$19</v>
      </c>
      <c r="AV1335" s="190" t="str">
        <f t="shared" si="2258"/>
        <v>AV$19</v>
      </c>
      <c r="AW1335" s="190" t="str">
        <f t="shared" si="2258"/>
        <v>AW$19</v>
      </c>
      <c r="AX1335" s="190" t="str">
        <f t="shared" si="2258"/>
        <v>AX$19</v>
      </c>
      <c r="AY1335" s="190" t="str">
        <f t="shared" ref="AY1335:CD1335" si="2259">AY$23</f>
        <v>AY$19</v>
      </c>
      <c r="AZ1335" s="190" t="str">
        <f t="shared" si="2259"/>
        <v>AZ$19</v>
      </c>
      <c r="BA1335" s="190" t="str">
        <f t="shared" si="2259"/>
        <v>BA$19</v>
      </c>
      <c r="BB1335" s="190" t="str">
        <f t="shared" si="2259"/>
        <v>BB$19</v>
      </c>
      <c r="BC1335" s="190" t="str">
        <f t="shared" si="2259"/>
        <v>BC$19</v>
      </c>
      <c r="BD1335" s="190" t="str">
        <f t="shared" si="2259"/>
        <v>BD$19</v>
      </c>
      <c r="BE1335" s="190" t="str">
        <f t="shared" si="2259"/>
        <v>BE$19</v>
      </c>
      <c r="BF1335" s="190" t="str">
        <f t="shared" si="2259"/>
        <v>BF$19</v>
      </c>
      <c r="BG1335" s="190" t="str">
        <f t="shared" si="2259"/>
        <v>BG$19</v>
      </c>
      <c r="BH1335" s="190" t="str">
        <f t="shared" si="2259"/>
        <v>BH$19</v>
      </c>
      <c r="BI1335" s="190" t="str">
        <f t="shared" si="2259"/>
        <v>BI$19</v>
      </c>
      <c r="BJ1335" s="190" t="str">
        <f t="shared" si="2259"/>
        <v>BJ$19</v>
      </c>
      <c r="BK1335" s="190" t="str">
        <f t="shared" si="2259"/>
        <v>BK$19</v>
      </c>
      <c r="BL1335" s="190" t="str">
        <f t="shared" si="2259"/>
        <v>BL$19</v>
      </c>
      <c r="BM1335" s="190" t="str">
        <f t="shared" si="2259"/>
        <v>BM$19</v>
      </c>
      <c r="BN1335" s="190" t="str">
        <f t="shared" si="2259"/>
        <v>BN$19</v>
      </c>
      <c r="BO1335" s="190" t="str">
        <f t="shared" si="2259"/>
        <v>BO$19</v>
      </c>
      <c r="BP1335" s="190" t="str">
        <f t="shared" si="2259"/>
        <v>BP$19</v>
      </c>
      <c r="BQ1335" s="190" t="str">
        <f t="shared" si="2259"/>
        <v>BQ$19</v>
      </c>
      <c r="BR1335" s="190" t="str">
        <f t="shared" si="2259"/>
        <v>BR$19</v>
      </c>
      <c r="BS1335" s="190" t="str">
        <f t="shared" si="2259"/>
        <v>BS$19</v>
      </c>
      <c r="BT1335" s="190" t="str">
        <f t="shared" si="2259"/>
        <v>BT$19</v>
      </c>
      <c r="BU1335" s="190" t="str">
        <f t="shared" si="2259"/>
        <v>BU$19</v>
      </c>
      <c r="BV1335" s="190" t="str">
        <f t="shared" si="2259"/>
        <v>BV$19</v>
      </c>
      <c r="BW1335" s="190" t="str">
        <f t="shared" si="2259"/>
        <v>BW$19</v>
      </c>
      <c r="BX1335" s="190" t="str">
        <f t="shared" si="2259"/>
        <v>BX$19</v>
      </c>
      <c r="BY1335" s="190" t="str">
        <f t="shared" si="2259"/>
        <v>BY$19</v>
      </c>
      <c r="BZ1335" s="190" t="str">
        <f t="shared" si="2259"/>
        <v>BZ$19</v>
      </c>
      <c r="CA1335" s="190" t="str">
        <f t="shared" si="2259"/>
        <v>CA$19</v>
      </c>
      <c r="CB1335" s="190" t="str">
        <f t="shared" si="2259"/>
        <v>CB$19</v>
      </c>
      <c r="CC1335" s="190" t="str">
        <f t="shared" si="2259"/>
        <v>CC$19</v>
      </c>
      <c r="CD1335" s="190" t="str">
        <f t="shared" si="2259"/>
        <v>CD$19</v>
      </c>
      <c r="CE1335" s="190" t="str">
        <f t="shared" ref="CE1335:CL1335" si="2260">CE$23</f>
        <v>CE$19</v>
      </c>
      <c r="CF1335" s="190" t="str">
        <f t="shared" si="2260"/>
        <v>CF$19</v>
      </c>
      <c r="CG1335" s="190" t="str">
        <f t="shared" si="2260"/>
        <v>CG$19</v>
      </c>
      <c r="CH1335" s="190" t="str">
        <f t="shared" si="2260"/>
        <v>CH$19</v>
      </c>
      <c r="CI1335" s="190" t="str">
        <f t="shared" si="2260"/>
        <v>CI$19</v>
      </c>
      <c r="CJ1335" s="190" t="str">
        <f t="shared" si="2260"/>
        <v>CJ$19</v>
      </c>
      <c r="CK1335" s="190" t="str">
        <f t="shared" si="2260"/>
        <v>CK$19</v>
      </c>
      <c r="CL1335" s="190" t="str">
        <f t="shared" si="2260"/>
        <v>CL$19</v>
      </c>
      <c r="CN1335" s="201"/>
      <c r="CO1335" s="190" t="str">
        <f t="shared" ref="CO1335:DL1335" si="2261">CO$23</f>
        <v>CO$19</v>
      </c>
      <c r="CP1335" s="190" t="str">
        <f t="shared" si="2261"/>
        <v>CP$19</v>
      </c>
      <c r="CQ1335" s="190" t="str">
        <f t="shared" si="2261"/>
        <v>CQ$19</v>
      </c>
      <c r="CR1335" s="190" t="str">
        <f t="shared" si="2261"/>
        <v>CR$19</v>
      </c>
      <c r="CS1335" s="190" t="str">
        <f t="shared" si="2261"/>
        <v>CS$19</v>
      </c>
      <c r="CT1335" s="190" t="str">
        <f t="shared" si="2261"/>
        <v>CT$19</v>
      </c>
      <c r="CU1335" s="190" t="str">
        <f t="shared" si="2261"/>
        <v>CU$19</v>
      </c>
      <c r="CV1335" s="190" t="str">
        <f t="shared" si="2261"/>
        <v>CV$19</v>
      </c>
      <c r="CW1335" s="190" t="str">
        <f t="shared" si="2261"/>
        <v>CW$19</v>
      </c>
      <c r="CX1335" s="190" t="str">
        <f t="shared" si="2261"/>
        <v>CX$19</v>
      </c>
      <c r="CY1335" s="190" t="str">
        <f t="shared" si="2261"/>
        <v>CY$19</v>
      </c>
      <c r="CZ1335" s="190" t="str">
        <f t="shared" si="2261"/>
        <v>CZ$19</v>
      </c>
      <c r="DA1335" s="190" t="str">
        <f t="shared" si="2261"/>
        <v>DA$19</v>
      </c>
      <c r="DB1335" s="190" t="str">
        <f t="shared" si="2261"/>
        <v>DB$19</v>
      </c>
      <c r="DC1335" s="190" t="str">
        <f t="shared" si="2261"/>
        <v>DC$19</v>
      </c>
      <c r="DD1335" s="190" t="str">
        <f t="shared" si="2261"/>
        <v>DD$19</v>
      </c>
      <c r="DE1335" s="190" t="str">
        <f t="shared" si="2261"/>
        <v>DE$19</v>
      </c>
      <c r="DF1335" s="190" t="str">
        <f t="shared" si="2261"/>
        <v>DF$19</v>
      </c>
      <c r="DG1335" s="190" t="str">
        <f t="shared" si="2261"/>
        <v>DG$19</v>
      </c>
      <c r="DH1335" s="190" t="str">
        <f t="shared" si="2261"/>
        <v>DH$19</v>
      </c>
      <c r="DI1335" s="190" t="str">
        <f t="shared" si="2261"/>
        <v>DI$19</v>
      </c>
      <c r="DJ1335" s="190" t="str">
        <f t="shared" si="2261"/>
        <v>DJ$19</v>
      </c>
      <c r="DK1335" s="190" t="str">
        <f t="shared" si="2261"/>
        <v>DK$19</v>
      </c>
      <c r="DL1335" s="190" t="str">
        <f t="shared" si="2261"/>
        <v>DL$19</v>
      </c>
    </row>
    <row r="1336" spans="1:116" x14ac:dyDescent="0.4">
      <c r="A1336" s="142" t="s">
        <v>218</v>
      </c>
      <c r="B1336" s="31" t="s">
        <v>81</v>
      </c>
      <c r="C1336" s="31"/>
      <c r="D1336" t="s">
        <v>496</v>
      </c>
      <c r="E1336" s="8" t="str">
        <f t="shared" ref="E1336:E1339" si="2262">ROW()&amp;" "&amp;D1336</f>
        <v>1336 WCINV-SSV</v>
      </c>
      <c r="F1336" t="s">
        <v>439</v>
      </c>
      <c r="G1336" s="143" t="s">
        <v>265</v>
      </c>
      <c r="H1336" s="142"/>
      <c r="I1336" s="144"/>
      <c r="J1336" s="144"/>
      <c r="K1336" s="142"/>
      <c r="L1336" s="142"/>
      <c r="M1336" s="142"/>
      <c r="N1336" s="142"/>
      <c r="O1336" s="142"/>
      <c r="P1336" s="142"/>
      <c r="R1336" s="143"/>
      <c r="S1336" s="143"/>
      <c r="T1336" s="143"/>
      <c r="U1336" s="143"/>
      <c r="V1336" s="143"/>
      <c r="W1336" s="143"/>
      <c r="X1336" s="143"/>
      <c r="Y1336" s="143"/>
      <c r="Z1336" s="143"/>
      <c r="AA1336" s="143"/>
      <c r="AB1336" s="143"/>
      <c r="AC1336" s="143"/>
      <c r="AD1336" s="143"/>
      <c r="AE1336" s="143"/>
      <c r="AF1336" s="143"/>
      <c r="AG1336" s="143"/>
      <c r="AH1336" s="143"/>
      <c r="AI1336" s="143"/>
      <c r="AJ1336" s="143"/>
      <c r="AK1336" s="143"/>
      <c r="AL1336" s="143"/>
      <c r="AM1336" s="143"/>
      <c r="AN1336" s="143"/>
      <c r="AO1336" s="143"/>
      <c r="AP1336" s="143"/>
      <c r="AQ1336" s="143"/>
      <c r="AR1336" s="143"/>
      <c r="AS1336" s="143"/>
      <c r="AT1336" s="143"/>
      <c r="AU1336" s="143"/>
      <c r="AV1336" s="143"/>
      <c r="AW1336" s="143"/>
      <c r="AX1336" s="143"/>
      <c r="AY1336" s="143"/>
      <c r="AZ1336" s="143"/>
      <c r="BA1336" s="143"/>
      <c r="BB1336" s="143"/>
      <c r="BC1336" s="143"/>
      <c r="BD1336" s="143"/>
      <c r="BE1336" s="143"/>
      <c r="BF1336" s="143"/>
      <c r="BG1336" s="143"/>
      <c r="BH1336" s="143"/>
      <c r="BI1336" s="143"/>
      <c r="BJ1336" s="143"/>
      <c r="BK1336" s="143"/>
      <c r="BL1336" s="143"/>
      <c r="BM1336" s="143"/>
      <c r="BN1336" s="143"/>
      <c r="BO1336" s="143"/>
      <c r="BP1336" s="143"/>
      <c r="BQ1336" s="143"/>
      <c r="BR1336" s="143"/>
      <c r="BS1336" s="143"/>
      <c r="BT1336" s="143"/>
      <c r="BU1336" s="143"/>
      <c r="BV1336" s="143"/>
      <c r="BW1336" s="143"/>
      <c r="BX1336" s="143"/>
      <c r="BY1336" s="143"/>
      <c r="BZ1336" s="143"/>
      <c r="CA1336" s="143"/>
      <c r="CB1336" s="143"/>
      <c r="CC1336" s="143"/>
      <c r="CD1336" s="143"/>
      <c r="CE1336" s="143"/>
      <c r="CF1336" s="143"/>
      <c r="CG1336" s="143"/>
      <c r="CH1336" s="143"/>
      <c r="CI1336" s="143"/>
      <c r="CJ1336" s="143"/>
      <c r="CK1336" s="143"/>
      <c r="CL1336" s="143"/>
      <c r="CN1336" s="144"/>
      <c r="CO1336" s="143"/>
      <c r="CP1336" s="143"/>
      <c r="CQ1336" s="143"/>
      <c r="CR1336" s="143"/>
      <c r="CS1336" s="143"/>
      <c r="CT1336" s="143"/>
      <c r="CU1336" s="143"/>
      <c r="CV1336" s="143"/>
      <c r="CW1336" s="143"/>
      <c r="CX1336" s="143"/>
      <c r="CY1336" s="143"/>
      <c r="CZ1336" s="143"/>
      <c r="DA1336" s="143"/>
      <c r="DB1336" s="143"/>
      <c r="DC1336" s="143"/>
      <c r="DD1336" s="143"/>
      <c r="DE1336" s="143"/>
      <c r="DF1336" s="143"/>
      <c r="DG1336" s="143"/>
      <c r="DH1336" s="143"/>
      <c r="DI1336" s="143"/>
      <c r="DJ1336" s="143"/>
      <c r="DK1336" s="143"/>
      <c r="DL1336" s="143"/>
    </row>
    <row r="1337" spans="1:116" x14ac:dyDescent="0.4">
      <c r="B1337" t="str">
        <f>E1337</f>
        <v>1337 WCINV-SSV</v>
      </c>
      <c r="D1337" t="s">
        <v>496</v>
      </c>
      <c r="E1337" s="8" t="str">
        <f t="shared" si="2262"/>
        <v>1337 WCINV-SSV</v>
      </c>
      <c r="G1337" s="95" t="str">
        <f>G1339&amp;":"</f>
        <v>Inventory - (Secondary label):</v>
      </c>
      <c r="H1337" s="12"/>
      <c r="I1337" s="60"/>
      <c r="J1337" s="60"/>
      <c r="K1337" s="20"/>
      <c r="L1337" s="20"/>
      <c r="M1337" s="20"/>
      <c r="N1337" s="20"/>
      <c r="O1337" s="20"/>
      <c r="P1337" s="20"/>
      <c r="R1337" s="20"/>
      <c r="S1337" s="20"/>
      <c r="T1337" s="20"/>
      <c r="U1337" s="20"/>
      <c r="V1337" s="20"/>
      <c r="W1337" s="20"/>
      <c r="X1337" s="20"/>
      <c r="Y1337" s="20"/>
      <c r="Z1337" s="20"/>
      <c r="AA1337" s="20"/>
      <c r="AB1337" s="20"/>
      <c r="AC1337" s="20"/>
      <c r="AD1337" s="20"/>
      <c r="AE1337" s="20"/>
      <c r="AF1337" s="20"/>
      <c r="AG1337" s="20"/>
      <c r="AH1337" s="20"/>
      <c r="AI1337" s="20"/>
      <c r="AJ1337" s="20"/>
      <c r="AK1337" s="20"/>
      <c r="AL1337" s="20"/>
      <c r="AM1337" s="20"/>
      <c r="AN1337" s="20"/>
      <c r="AO1337" s="20"/>
      <c r="AP1337" s="20"/>
      <c r="AQ1337" s="20"/>
      <c r="AR1337" s="20"/>
      <c r="AS1337" s="20"/>
      <c r="AT1337" s="20"/>
      <c r="AU1337" s="20"/>
      <c r="AV1337" s="20"/>
      <c r="AW1337" s="20"/>
      <c r="AX1337" s="20"/>
      <c r="AY1337" s="20"/>
      <c r="AZ1337" s="20"/>
      <c r="BA1337" s="20"/>
      <c r="BB1337" s="20"/>
      <c r="BC1337" s="20"/>
      <c r="BD1337" s="20"/>
      <c r="BE1337" s="20"/>
      <c r="BF1337" s="20"/>
      <c r="BG1337" s="20"/>
      <c r="BH1337" s="20"/>
      <c r="BI1337" s="20"/>
      <c r="BJ1337" s="20"/>
      <c r="BK1337" s="20"/>
      <c r="BL1337" s="20"/>
      <c r="BM1337" s="20"/>
      <c r="BN1337" s="20"/>
      <c r="BO1337" s="20"/>
      <c r="BP1337" s="20"/>
      <c r="BQ1337" s="20"/>
      <c r="BR1337" s="20"/>
      <c r="BS1337" s="20"/>
      <c r="BT1337" s="20"/>
      <c r="BU1337" s="20"/>
      <c r="BV1337" s="20"/>
      <c r="BW1337" s="20"/>
      <c r="BX1337" s="20"/>
      <c r="BY1337" s="20"/>
      <c r="BZ1337" s="20"/>
      <c r="CA1337" s="20"/>
      <c r="CB1337" s="20"/>
      <c r="CC1337" s="20"/>
      <c r="CD1337" s="20"/>
      <c r="CE1337" s="20"/>
      <c r="CF1337" s="20"/>
      <c r="CG1337" s="20"/>
      <c r="CH1337" s="20"/>
      <c r="CI1337" s="20"/>
      <c r="CJ1337" s="20"/>
      <c r="CK1337" s="20"/>
      <c r="CL1337" s="20"/>
      <c r="CN1337" s="60"/>
      <c r="CO1337" s="20"/>
      <c r="CP1337" s="20"/>
      <c r="CQ1337" s="20"/>
      <c r="CR1337" s="20"/>
      <c r="CS1337" s="20"/>
      <c r="CT1337" s="20"/>
      <c r="CU1337" s="20"/>
      <c r="CV1337" s="20"/>
      <c r="CW1337" s="20"/>
      <c r="CX1337" s="20"/>
      <c r="CY1337" s="20"/>
      <c r="CZ1337" s="20"/>
      <c r="DA1337" s="20"/>
      <c r="DB1337" s="20"/>
      <c r="DC1337" s="20"/>
      <c r="DD1337" s="20"/>
      <c r="DE1337" s="20"/>
      <c r="DF1337" s="20"/>
      <c r="DG1337" s="20"/>
      <c r="DH1337" s="20"/>
      <c r="DI1337" s="20"/>
      <c r="DJ1337" s="20"/>
      <c r="DK1337" s="20"/>
      <c r="DL1337" s="20"/>
    </row>
    <row r="1338" spans="1:116" x14ac:dyDescent="0.4">
      <c r="B1338" t="str">
        <f>E1338</f>
        <v>1338 WCINV-SSV</v>
      </c>
      <c r="D1338" t="s">
        <v>496</v>
      </c>
      <c r="E1338" s="8" t="str">
        <f t="shared" si="2262"/>
        <v>1338 WCINV-SSV</v>
      </c>
      <c r="G1338" s="145" t="s">
        <v>238</v>
      </c>
      <c r="H1338" s="12"/>
      <c r="I1338" s="60"/>
      <c r="J1338" s="60"/>
      <c r="K1338" s="17">
        <v>30</v>
      </c>
      <c r="L1338" s="17">
        <v>30</v>
      </c>
      <c r="M1338" s="17">
        <v>30</v>
      </c>
      <c r="N1338" s="17">
        <v>30</v>
      </c>
      <c r="O1338" s="17">
        <v>30</v>
      </c>
      <c r="P1338" s="17">
        <v>30</v>
      </c>
      <c r="R1338" s="15"/>
      <c r="S1338" s="15" cm="1">
        <f t="array" ref="S1338">INDEX($K:$P,ROW(),MATCH(S$3,$K$2:$P$2,0))</f>
        <v>30</v>
      </c>
      <c r="T1338" s="15" cm="1">
        <f t="array" ref="T1338">INDEX($K:$P,ROW(),MATCH(T$3,$K$2:$P$2,0))</f>
        <v>30</v>
      </c>
      <c r="U1338" s="15" cm="1">
        <f t="array" ref="U1338">INDEX($K:$P,ROW(),MATCH(U$3,$K$2:$P$2,0))</f>
        <v>30</v>
      </c>
      <c r="V1338" s="15" cm="1">
        <f t="array" ref="V1338">INDEX($K:$P,ROW(),MATCH(V$3,$K$2:$P$2,0))</f>
        <v>30</v>
      </c>
      <c r="W1338" s="15" cm="1">
        <f t="array" ref="W1338">INDEX($K:$P,ROW(),MATCH(W$3,$K$2:$P$2,0))</f>
        <v>30</v>
      </c>
      <c r="X1338" s="15" cm="1">
        <f t="array" ref="X1338">INDEX($K:$P,ROW(),MATCH(X$3,$K$2:$P$2,0))</f>
        <v>30</v>
      </c>
      <c r="Y1338" s="15" cm="1">
        <f t="array" ref="Y1338">INDEX($K:$P,ROW(),MATCH(Y$3,$K$2:$P$2,0))</f>
        <v>30</v>
      </c>
      <c r="Z1338" s="15" cm="1">
        <f t="array" ref="Z1338">INDEX($K:$P,ROW(),MATCH(Z$3,$K$2:$P$2,0))</f>
        <v>30</v>
      </c>
      <c r="AA1338" s="15" cm="1">
        <f t="array" ref="AA1338">INDEX($K:$P,ROW(),MATCH(AA$3,$K$2:$P$2,0))</f>
        <v>30</v>
      </c>
      <c r="AB1338" s="15" cm="1">
        <f t="array" ref="AB1338">INDEX($K:$P,ROW(),MATCH(AB$3,$K$2:$P$2,0))</f>
        <v>30</v>
      </c>
      <c r="AC1338" s="15" cm="1">
        <f t="array" ref="AC1338">INDEX($K:$P,ROW(),MATCH(AC$3,$K$2:$P$2,0))</f>
        <v>30</v>
      </c>
      <c r="AD1338" s="15" cm="1">
        <f t="array" ref="AD1338">INDEX($K:$P,ROW(),MATCH(AD$3,$K$2:$P$2,0))</f>
        <v>30</v>
      </c>
      <c r="AE1338" s="15" cm="1">
        <f t="array" ref="AE1338">INDEX($K:$P,ROW(),MATCH(AE$3,$K$2:$P$2,0))</f>
        <v>30</v>
      </c>
      <c r="AF1338" s="15" cm="1">
        <f t="array" ref="AF1338">INDEX($K:$P,ROW(),MATCH(AF$3,$K$2:$P$2,0))</f>
        <v>30</v>
      </c>
      <c r="AG1338" s="15" cm="1">
        <f t="array" ref="AG1338">INDEX($K:$P,ROW(),MATCH(AG$3,$K$2:$P$2,0))</f>
        <v>30</v>
      </c>
      <c r="AH1338" s="15" cm="1">
        <f t="array" ref="AH1338">INDEX($K:$P,ROW(),MATCH(AH$3,$K$2:$P$2,0))</f>
        <v>30</v>
      </c>
      <c r="AI1338" s="15" cm="1">
        <f t="array" ref="AI1338">INDEX($K:$P,ROW(),MATCH(AI$3,$K$2:$P$2,0))</f>
        <v>30</v>
      </c>
      <c r="AJ1338" s="15" cm="1">
        <f t="array" ref="AJ1338">INDEX($K:$P,ROW(),MATCH(AJ$3,$K$2:$P$2,0))</f>
        <v>30</v>
      </c>
      <c r="AK1338" s="15" cm="1">
        <f t="array" ref="AK1338">INDEX($K:$P,ROW(),MATCH(AK$3,$K$2:$P$2,0))</f>
        <v>30</v>
      </c>
      <c r="AL1338" s="15" cm="1">
        <f t="array" ref="AL1338">INDEX($K:$P,ROW(),MATCH(AL$3,$K$2:$P$2,0))</f>
        <v>30</v>
      </c>
      <c r="AM1338" s="15" cm="1">
        <f t="array" ref="AM1338">INDEX($K:$P,ROW(),MATCH(AM$3,$K$2:$P$2,0))</f>
        <v>30</v>
      </c>
      <c r="AN1338" s="15" cm="1">
        <f t="array" ref="AN1338">INDEX($K:$P,ROW(),MATCH(AN$3,$K$2:$P$2,0))</f>
        <v>30</v>
      </c>
      <c r="AO1338" s="15" cm="1">
        <f t="array" ref="AO1338">INDEX($K:$P,ROW(),MATCH(AO$3,$K$2:$P$2,0))</f>
        <v>30</v>
      </c>
      <c r="AP1338" s="15" cm="1">
        <f t="array" ref="AP1338">INDEX($K:$P,ROW(),MATCH(AP$3,$K$2:$P$2,0))</f>
        <v>30</v>
      </c>
      <c r="AQ1338" s="15" cm="1">
        <f t="array" ref="AQ1338">INDEX($K:$P,ROW(),MATCH(AQ$3,$K$2:$P$2,0))</f>
        <v>30</v>
      </c>
      <c r="AR1338" s="15" cm="1">
        <f t="array" ref="AR1338">INDEX($K:$P,ROW(),MATCH(AR$3,$K$2:$P$2,0))</f>
        <v>30</v>
      </c>
      <c r="AS1338" s="15" cm="1">
        <f t="array" ref="AS1338">INDEX($K:$P,ROW(),MATCH(AS$3,$K$2:$P$2,0))</f>
        <v>30</v>
      </c>
      <c r="AT1338" s="15" cm="1">
        <f t="array" ref="AT1338">INDEX($K:$P,ROW(),MATCH(AT$3,$K$2:$P$2,0))</f>
        <v>30</v>
      </c>
      <c r="AU1338" s="15" cm="1">
        <f t="array" ref="AU1338">INDEX($K:$P,ROW(),MATCH(AU$3,$K$2:$P$2,0))</f>
        <v>30</v>
      </c>
      <c r="AV1338" s="15" cm="1">
        <f t="array" ref="AV1338">INDEX($K:$P,ROW(),MATCH(AV$3,$K$2:$P$2,0))</f>
        <v>30</v>
      </c>
      <c r="AW1338" s="15" cm="1">
        <f t="array" ref="AW1338">INDEX($K:$P,ROW(),MATCH(AW$3,$K$2:$P$2,0))</f>
        <v>30</v>
      </c>
      <c r="AX1338" s="15" cm="1">
        <f t="array" ref="AX1338">INDEX($K:$P,ROW(),MATCH(AX$3,$K$2:$P$2,0))</f>
        <v>30</v>
      </c>
      <c r="AY1338" s="15" cm="1">
        <f t="array" ref="AY1338">INDEX($K:$P,ROW(),MATCH(AY$3,$K$2:$P$2,0))</f>
        <v>30</v>
      </c>
      <c r="AZ1338" s="15" cm="1">
        <f t="array" ref="AZ1338">INDEX($K:$P,ROW(),MATCH(AZ$3,$K$2:$P$2,0))</f>
        <v>30</v>
      </c>
      <c r="BA1338" s="15" cm="1">
        <f t="array" ref="BA1338">INDEX($K:$P,ROW(),MATCH(BA$3,$K$2:$P$2,0))</f>
        <v>30</v>
      </c>
      <c r="BB1338" s="15" cm="1">
        <f t="array" ref="BB1338">INDEX($K:$P,ROW(),MATCH(BB$3,$K$2:$P$2,0))</f>
        <v>30</v>
      </c>
      <c r="BC1338" s="15" cm="1">
        <f t="array" ref="BC1338">INDEX($K:$P,ROW(),MATCH(BC$3,$K$2:$P$2,0))</f>
        <v>30</v>
      </c>
      <c r="BD1338" s="15" cm="1">
        <f t="array" ref="BD1338">INDEX($K:$P,ROW(),MATCH(BD$3,$K$2:$P$2,0))</f>
        <v>30</v>
      </c>
      <c r="BE1338" s="15" cm="1">
        <f t="array" ref="BE1338">INDEX($K:$P,ROW(),MATCH(BE$3,$K$2:$P$2,0))</f>
        <v>30</v>
      </c>
      <c r="BF1338" s="15" cm="1">
        <f t="array" ref="BF1338">INDEX($K:$P,ROW(),MATCH(BF$3,$K$2:$P$2,0))</f>
        <v>30</v>
      </c>
      <c r="BG1338" s="15" cm="1">
        <f t="array" ref="BG1338">INDEX($K:$P,ROW(),MATCH(BG$3,$K$2:$P$2,0))</f>
        <v>30</v>
      </c>
      <c r="BH1338" s="15" cm="1">
        <f t="array" ref="BH1338">INDEX($K:$P,ROW(),MATCH(BH$3,$K$2:$P$2,0))</f>
        <v>30</v>
      </c>
      <c r="BI1338" s="15" cm="1">
        <f t="array" ref="BI1338">INDEX($K:$P,ROW(),MATCH(BI$3,$K$2:$P$2,0))</f>
        <v>30</v>
      </c>
      <c r="BJ1338" s="15" cm="1">
        <f t="array" ref="BJ1338">INDEX($K:$P,ROW(),MATCH(BJ$3,$K$2:$P$2,0))</f>
        <v>30</v>
      </c>
      <c r="BK1338" s="15" cm="1">
        <f t="array" ref="BK1338">INDEX($K:$P,ROW(),MATCH(BK$3,$K$2:$P$2,0))</f>
        <v>30</v>
      </c>
      <c r="BL1338" s="15" cm="1">
        <f t="array" ref="BL1338">INDEX($K:$P,ROW(),MATCH(BL$3,$K$2:$P$2,0))</f>
        <v>30</v>
      </c>
      <c r="BM1338" s="15" cm="1">
        <f t="array" ref="BM1338">INDEX($K:$P,ROW(),MATCH(BM$3,$K$2:$P$2,0))</f>
        <v>30</v>
      </c>
      <c r="BN1338" s="15" cm="1">
        <f t="array" ref="BN1338">INDEX($K:$P,ROW(),MATCH(BN$3,$K$2:$P$2,0))</f>
        <v>30</v>
      </c>
      <c r="BO1338" s="15" cm="1">
        <f t="array" ref="BO1338">INDEX($K:$P,ROW(),MATCH(BO$3,$K$2:$P$2,0))</f>
        <v>30</v>
      </c>
      <c r="BP1338" s="15" cm="1">
        <f t="array" ref="BP1338">INDEX($K:$P,ROW(),MATCH(BP$3,$K$2:$P$2,0))</f>
        <v>30</v>
      </c>
      <c r="BQ1338" s="15" cm="1">
        <f t="array" ref="BQ1338">INDEX($K:$P,ROW(),MATCH(BQ$3,$K$2:$P$2,0))</f>
        <v>30</v>
      </c>
      <c r="BR1338" s="15" cm="1">
        <f t="array" ref="BR1338">INDEX($K:$P,ROW(),MATCH(BR$3,$K$2:$P$2,0))</f>
        <v>30</v>
      </c>
      <c r="BS1338" s="15" cm="1">
        <f t="array" ref="BS1338">INDEX($K:$P,ROW(),MATCH(BS$3,$K$2:$P$2,0))</f>
        <v>30</v>
      </c>
      <c r="BT1338" s="15" cm="1">
        <f t="array" ref="BT1338">INDEX($K:$P,ROW(),MATCH(BT$3,$K$2:$P$2,0))</f>
        <v>30</v>
      </c>
      <c r="BU1338" s="15" cm="1">
        <f t="array" ref="BU1338">INDEX($K:$P,ROW(),MATCH(BU$3,$K$2:$P$2,0))</f>
        <v>30</v>
      </c>
      <c r="BV1338" s="15" cm="1">
        <f t="array" ref="BV1338">INDEX($K:$P,ROW(),MATCH(BV$3,$K$2:$P$2,0))</f>
        <v>30</v>
      </c>
      <c r="BW1338" s="15" cm="1">
        <f t="array" ref="BW1338">INDEX($K:$P,ROW(),MATCH(BW$3,$K$2:$P$2,0))</f>
        <v>30</v>
      </c>
      <c r="BX1338" s="15" cm="1">
        <f t="array" ref="BX1338">INDEX($K:$P,ROW(),MATCH(BX$3,$K$2:$P$2,0))</f>
        <v>30</v>
      </c>
      <c r="BY1338" s="15" cm="1">
        <f t="array" ref="BY1338">INDEX($K:$P,ROW(),MATCH(BY$3,$K$2:$P$2,0))</f>
        <v>30</v>
      </c>
      <c r="BZ1338" s="15" cm="1">
        <f t="array" ref="BZ1338">INDEX($K:$P,ROW(),MATCH(BZ$3,$K$2:$P$2,0))</f>
        <v>30</v>
      </c>
      <c r="CA1338" s="15" cm="1">
        <f t="array" ref="CA1338">INDEX($K:$P,ROW(),MATCH(CA$3,$K$2:$P$2,0))</f>
        <v>30</v>
      </c>
      <c r="CB1338" s="15" cm="1">
        <f t="array" ref="CB1338">INDEX($K:$P,ROW(),MATCH(CB$3,$K$2:$P$2,0))</f>
        <v>30</v>
      </c>
      <c r="CC1338" s="15" cm="1">
        <f t="array" ref="CC1338">INDEX($K:$P,ROW(),MATCH(CC$3,$K$2:$P$2,0))</f>
        <v>30</v>
      </c>
      <c r="CD1338" s="15" cm="1">
        <f t="array" ref="CD1338">INDEX($K:$P,ROW(),MATCH(CD$3,$K$2:$P$2,0))</f>
        <v>30</v>
      </c>
      <c r="CE1338" s="15" cm="1">
        <f t="array" ref="CE1338">INDEX($K:$P,ROW(),MATCH(CE$3,$K$2:$P$2,0))</f>
        <v>30</v>
      </c>
      <c r="CF1338" s="15" cm="1">
        <f t="array" ref="CF1338">INDEX($K:$P,ROW(),MATCH(CF$3,$K$2:$P$2,0))</f>
        <v>30</v>
      </c>
      <c r="CG1338" s="15" cm="1">
        <f t="array" ref="CG1338">INDEX($K:$P,ROW(),MATCH(CG$3,$K$2:$P$2,0))</f>
        <v>30</v>
      </c>
      <c r="CH1338" s="15" cm="1">
        <f t="array" ref="CH1338">INDEX($K:$P,ROW(),MATCH(CH$3,$K$2:$P$2,0))</f>
        <v>30</v>
      </c>
      <c r="CI1338" s="15" cm="1">
        <f t="array" ref="CI1338">INDEX($K:$P,ROW(),MATCH(CI$3,$K$2:$P$2,0))</f>
        <v>30</v>
      </c>
      <c r="CJ1338" s="15" cm="1">
        <f t="array" ref="CJ1338">INDEX($K:$P,ROW(),MATCH(CJ$3,$K$2:$P$2,0))</f>
        <v>30</v>
      </c>
      <c r="CK1338" s="15" cm="1">
        <f t="array" ref="CK1338">INDEX($K:$P,ROW(),MATCH(CK$3,$K$2:$P$2,0))</f>
        <v>30</v>
      </c>
      <c r="CL1338" s="15" cm="1">
        <f t="array" ref="CL1338">INDEX($K:$P,ROW(),MATCH(CL$3,$K$2:$P$2,0))</f>
        <v>30</v>
      </c>
      <c r="CN1338" s="60"/>
      <c r="CO1338" s="15" t="e" cm="1">
        <f t="array" ref="CO1338">INDEX($K:$P,ROW(),MATCH(CO$3,$K$2:$P$2,0))</f>
        <v>#N/A</v>
      </c>
      <c r="CP1338" s="15" t="e" cm="1">
        <f t="array" ref="CP1338">INDEX($K:$P,ROW(),MATCH(CP$3,$K$2:$P$2,0))</f>
        <v>#N/A</v>
      </c>
      <c r="CQ1338" s="15" t="e" cm="1">
        <f t="array" ref="CQ1338">INDEX($K:$P,ROW(),MATCH(CQ$3,$K$2:$P$2,0))</f>
        <v>#N/A</v>
      </c>
      <c r="CR1338" s="15" t="e" cm="1">
        <f t="array" ref="CR1338">INDEX($K:$P,ROW(),MATCH(CR$3,$K$2:$P$2,0))</f>
        <v>#N/A</v>
      </c>
      <c r="CS1338" s="15" t="e" cm="1">
        <f t="array" ref="CS1338">INDEX($K:$P,ROW(),MATCH(CS$3,$K$2:$P$2,0))</f>
        <v>#N/A</v>
      </c>
      <c r="CT1338" s="15" t="e" cm="1">
        <f t="array" ref="CT1338">INDEX($K:$P,ROW(),MATCH(CT$3,$K$2:$P$2,0))</f>
        <v>#N/A</v>
      </c>
      <c r="CU1338" s="15" t="e" cm="1">
        <f t="array" ref="CU1338">INDEX($K:$P,ROW(),MATCH(CU$3,$K$2:$P$2,0))</f>
        <v>#N/A</v>
      </c>
      <c r="CV1338" s="15" t="e" cm="1">
        <f t="array" ref="CV1338">INDEX($K:$P,ROW(),MATCH(CV$3,$K$2:$P$2,0))</f>
        <v>#N/A</v>
      </c>
      <c r="CW1338" s="15" t="e" cm="1">
        <f t="array" ref="CW1338">INDEX($K:$P,ROW(),MATCH(CW$3,$K$2:$P$2,0))</f>
        <v>#N/A</v>
      </c>
      <c r="CX1338" s="15" t="e" cm="1">
        <f t="array" ref="CX1338">INDEX($K:$P,ROW(),MATCH(CX$3,$K$2:$P$2,0))</f>
        <v>#N/A</v>
      </c>
      <c r="CY1338" s="15" t="e" cm="1">
        <f t="array" ref="CY1338">INDEX($K:$P,ROW(),MATCH(CY$3,$K$2:$P$2,0))</f>
        <v>#N/A</v>
      </c>
      <c r="CZ1338" s="15" t="e" cm="1">
        <f t="array" ref="CZ1338">INDEX($K:$P,ROW(),MATCH(CZ$3,$K$2:$P$2,0))</f>
        <v>#N/A</v>
      </c>
      <c r="DA1338" s="15" t="e" cm="1">
        <f t="array" ref="DA1338">INDEX($K:$P,ROW(),MATCH(DA$3,$K$2:$P$2,0))</f>
        <v>#N/A</v>
      </c>
      <c r="DB1338" s="15" t="e" cm="1">
        <f t="array" ref="DB1338">INDEX($K:$P,ROW(),MATCH(DB$3,$K$2:$P$2,0))</f>
        <v>#N/A</v>
      </c>
      <c r="DC1338" s="15" t="e" cm="1">
        <f t="array" ref="DC1338">INDEX($K:$P,ROW(),MATCH(DC$3,$K$2:$P$2,0))</f>
        <v>#N/A</v>
      </c>
      <c r="DD1338" s="15" t="e" cm="1">
        <f t="array" ref="DD1338">INDEX($K:$P,ROW(),MATCH(DD$3,$K$2:$P$2,0))</f>
        <v>#N/A</v>
      </c>
      <c r="DE1338" s="15" t="e" cm="1">
        <f t="array" ref="DE1338">INDEX($K:$P,ROW(),MATCH(DE$3,$K$2:$P$2,0))</f>
        <v>#N/A</v>
      </c>
      <c r="DF1338" s="15" t="e" cm="1">
        <f t="array" ref="DF1338">INDEX($K:$P,ROW(),MATCH(DF$3,$K$2:$P$2,0))</f>
        <v>#N/A</v>
      </c>
      <c r="DG1338" s="15" t="e" cm="1">
        <f t="array" ref="DG1338">INDEX($K:$P,ROW(),MATCH(DG$3,$K$2:$P$2,0))</f>
        <v>#N/A</v>
      </c>
      <c r="DH1338" s="15" t="e" cm="1">
        <f t="array" ref="DH1338">INDEX($K:$P,ROW(),MATCH(DH$3,$K$2:$P$2,0))</f>
        <v>#N/A</v>
      </c>
      <c r="DI1338" s="15" t="e" cm="1">
        <f t="array" ref="DI1338">INDEX($K:$P,ROW(),MATCH(DI$3,$K$2:$P$2,0))</f>
        <v>#N/A</v>
      </c>
      <c r="DJ1338" s="15" t="e" cm="1">
        <f t="array" ref="DJ1338">INDEX($K:$P,ROW(),MATCH(DJ$3,$K$2:$P$2,0))</f>
        <v>#N/A</v>
      </c>
      <c r="DK1338" s="15" t="e" cm="1">
        <f t="array" ref="DK1338">INDEX($K:$P,ROW(),MATCH(DK$3,$K$2:$P$2,0))</f>
        <v>#N/A</v>
      </c>
      <c r="DL1338" s="15" t="e" cm="1">
        <f t="array" ref="DL1338">INDEX($K:$P,ROW(),MATCH(DL$3,$K$2:$P$2,0))</f>
        <v>#N/A</v>
      </c>
    </row>
    <row r="1339" spans="1:116" x14ac:dyDescent="0.4">
      <c r="C1339" t="s">
        <v>224</v>
      </c>
      <c r="D1339" t="s">
        <v>496</v>
      </c>
      <c r="E1339" s="8" t="str">
        <f t="shared" si="2262"/>
        <v>1339 WCINV-SSV</v>
      </c>
      <c r="G1339" s="126" t="str">
        <f>"Inventory - "&amp;G1332</f>
        <v>Inventory - (Secondary label)</v>
      </c>
      <c r="H1339" s="27"/>
      <c r="I1339" s="78"/>
      <c r="J1339" s="78"/>
      <c r="K1339" s="33">
        <f t="shared" ref="K1339:P1339" ca="1" si="2263">SUMIF($4:$4,K$2,1339:1339)</f>
        <v>82.191780821917803</v>
      </c>
      <c r="L1339" s="33">
        <f t="shared" ca="1" si="2263"/>
        <v>82.191780821917803</v>
      </c>
      <c r="M1339" s="33">
        <f t="shared" ca="1" si="2263"/>
        <v>82.191780821917803</v>
      </c>
      <c r="N1339" s="33">
        <f t="shared" ca="1" si="2263"/>
        <v>82.191780821917803</v>
      </c>
      <c r="O1339" s="33">
        <f t="shared" ca="1" si="2263"/>
        <v>82.191780821917803</v>
      </c>
      <c r="P1339" s="33">
        <f t="shared" ca="1" si="2263"/>
        <v>82.191780821917803</v>
      </c>
      <c r="R1339" s="33"/>
      <c r="S1339" s="118" cm="1">
        <f t="array" aca="1" ref="S1339" ca="1">-MIN(S1338/365*INDIRECT(S1334),R1339-INDIRECT(S1334))</f>
        <v>82.191780821917803</v>
      </c>
      <c r="T1339" s="118" cm="1">
        <f t="array" aca="1" ref="T1339" ca="1">-MIN(T1338/365*INDIRECT(T1334),S1339-INDIRECT(T1334))</f>
        <v>82.191780821917803</v>
      </c>
      <c r="U1339" s="118" cm="1">
        <f t="array" aca="1" ref="U1339" ca="1">-MIN(U1338/365*INDIRECT(U1334),T1339-INDIRECT(U1334))</f>
        <v>82.191780821917803</v>
      </c>
      <c r="V1339" s="118" cm="1">
        <f t="array" aca="1" ref="V1339" ca="1">-MIN(V1338/365*INDIRECT(V1334),U1339-INDIRECT(V1334))</f>
        <v>82.191780821917803</v>
      </c>
      <c r="W1339" s="118" cm="1">
        <f t="array" aca="1" ref="W1339" ca="1">-MIN(W1338/365*INDIRECT(W1334),V1339-INDIRECT(W1334))</f>
        <v>82.191780821917803</v>
      </c>
      <c r="X1339" s="118" cm="1">
        <f t="array" aca="1" ref="X1339" ca="1">-MIN(X1338/365*INDIRECT(X1334),W1339-INDIRECT(X1334))</f>
        <v>82.191780821917803</v>
      </c>
      <c r="Y1339" s="118" cm="1">
        <f t="array" aca="1" ref="Y1339" ca="1">-MIN(Y1338/365*INDIRECT(Y1334),X1339-INDIRECT(Y1334))</f>
        <v>82.191780821917803</v>
      </c>
      <c r="Z1339" s="118" cm="1">
        <f t="array" aca="1" ref="Z1339" ca="1">-MIN(Z1338/365*INDIRECT(Z1334),Y1339-INDIRECT(Z1334))</f>
        <v>82.191780821917803</v>
      </c>
      <c r="AA1339" s="118" cm="1">
        <f t="array" aca="1" ref="AA1339" ca="1">-MIN(AA1338/365*INDIRECT(AA1334),Z1339-INDIRECT(AA1334))</f>
        <v>82.191780821917803</v>
      </c>
      <c r="AB1339" s="118" cm="1">
        <f t="array" aca="1" ref="AB1339" ca="1">-MIN(AB1338/365*INDIRECT(AB1334),AA1339-INDIRECT(AB1334))</f>
        <v>82.191780821917803</v>
      </c>
      <c r="AC1339" s="118" cm="1">
        <f t="array" aca="1" ref="AC1339" ca="1">-MIN(AC1338/365*INDIRECT(AC1334),AB1339-INDIRECT(AC1334))</f>
        <v>82.191780821917803</v>
      </c>
      <c r="AD1339" s="118" cm="1">
        <f t="array" aca="1" ref="AD1339" ca="1">-MIN(AD1338/365*INDIRECT(AD1334),AC1339-INDIRECT(AD1334))</f>
        <v>82.191780821917803</v>
      </c>
      <c r="AE1339" s="118" cm="1">
        <f t="array" aca="1" ref="AE1339" ca="1">-MIN(AE1338/365*INDIRECT(AE1334),AD1339-INDIRECT(AE1334))</f>
        <v>82.191780821917803</v>
      </c>
      <c r="AF1339" s="118" cm="1">
        <f t="array" aca="1" ref="AF1339" ca="1">-MIN(AF1338/365*INDIRECT(AF1334),AE1339-INDIRECT(AF1334))</f>
        <v>82.191780821917803</v>
      </c>
      <c r="AG1339" s="118" cm="1">
        <f t="array" aca="1" ref="AG1339" ca="1">-MIN(AG1338/365*INDIRECT(AG1334),AF1339-INDIRECT(AG1334))</f>
        <v>82.191780821917803</v>
      </c>
      <c r="AH1339" s="118" cm="1">
        <f t="array" aca="1" ref="AH1339" ca="1">-MIN(AH1338/365*INDIRECT(AH1334),AG1339-INDIRECT(AH1334))</f>
        <v>82.191780821917803</v>
      </c>
      <c r="AI1339" s="118" cm="1">
        <f t="array" aca="1" ref="AI1339" ca="1">-MIN(AI1338/365*INDIRECT(AI1334),AH1339-INDIRECT(AI1334))</f>
        <v>82.191780821917803</v>
      </c>
      <c r="AJ1339" s="118" cm="1">
        <f t="array" aca="1" ref="AJ1339" ca="1">-MIN(AJ1338/365*INDIRECT(AJ1334),AI1339-INDIRECT(AJ1334))</f>
        <v>82.191780821917803</v>
      </c>
      <c r="AK1339" s="118" cm="1">
        <f t="array" aca="1" ref="AK1339" ca="1">-MIN(AK1338/365*INDIRECT(AK1334),AJ1339-INDIRECT(AK1334))</f>
        <v>82.191780821917803</v>
      </c>
      <c r="AL1339" s="118" cm="1">
        <f t="array" aca="1" ref="AL1339" ca="1">-MIN(AL1338/365*INDIRECT(AL1334),AK1339-INDIRECT(AL1334))</f>
        <v>82.191780821917803</v>
      </c>
      <c r="AM1339" s="118" cm="1">
        <f t="array" aca="1" ref="AM1339" ca="1">-MIN(AM1338/365*INDIRECT(AM1334),AL1339-INDIRECT(AM1334))</f>
        <v>82.191780821917803</v>
      </c>
      <c r="AN1339" s="118" cm="1">
        <f t="array" aca="1" ref="AN1339" ca="1">-MIN(AN1338/365*INDIRECT(AN1334),AM1339-INDIRECT(AN1334))</f>
        <v>82.191780821917803</v>
      </c>
      <c r="AO1339" s="118" cm="1">
        <f t="array" aca="1" ref="AO1339" ca="1">-MIN(AO1338/365*INDIRECT(AO1334),AN1339-INDIRECT(AO1334))</f>
        <v>82.191780821917803</v>
      </c>
      <c r="AP1339" s="118" cm="1">
        <f t="array" aca="1" ref="AP1339" ca="1">-MIN(AP1338/365*INDIRECT(AP1334),AO1339-INDIRECT(AP1334))</f>
        <v>82.191780821917803</v>
      </c>
      <c r="AQ1339" s="118" cm="1">
        <f t="array" aca="1" ref="AQ1339" ca="1">-MIN(AQ1338/365*INDIRECT(AQ1334),AP1339-INDIRECT(AQ1334))</f>
        <v>82.191780821917803</v>
      </c>
      <c r="AR1339" s="118" cm="1">
        <f t="array" aca="1" ref="AR1339" ca="1">-MIN(AR1338/365*INDIRECT(AR1334),AQ1339-INDIRECT(AR1334))</f>
        <v>82.191780821917803</v>
      </c>
      <c r="AS1339" s="118" cm="1">
        <f t="array" aca="1" ref="AS1339" ca="1">-MIN(AS1338/365*INDIRECT(AS1334),AR1339-INDIRECT(AS1334))</f>
        <v>82.191780821917803</v>
      </c>
      <c r="AT1339" s="118" cm="1">
        <f t="array" aca="1" ref="AT1339" ca="1">-MIN(AT1338/365*INDIRECT(AT1334),AS1339-INDIRECT(AT1334))</f>
        <v>82.191780821917803</v>
      </c>
      <c r="AU1339" s="118" cm="1">
        <f t="array" aca="1" ref="AU1339" ca="1">-MIN(AU1338/365*INDIRECT(AU1334),AT1339-INDIRECT(AU1334))</f>
        <v>82.191780821917803</v>
      </c>
      <c r="AV1339" s="118" cm="1">
        <f t="array" aca="1" ref="AV1339" ca="1">-MIN(AV1338/365*INDIRECT(AV1334),AU1339-INDIRECT(AV1334))</f>
        <v>82.191780821917803</v>
      </c>
      <c r="AW1339" s="118" cm="1">
        <f t="array" aca="1" ref="AW1339" ca="1">-MIN(AW1338/365*INDIRECT(AW1334),AV1339-INDIRECT(AW1334))</f>
        <v>82.191780821917803</v>
      </c>
      <c r="AX1339" s="118" cm="1">
        <f t="array" aca="1" ref="AX1339" ca="1">-MIN(AX1338/365*INDIRECT(AX1334),AW1339-INDIRECT(AX1334))</f>
        <v>82.191780821917803</v>
      </c>
      <c r="AY1339" s="118" cm="1">
        <f t="array" aca="1" ref="AY1339" ca="1">-MIN(AY1338/365*INDIRECT(AY1334),AX1339-INDIRECT(AY1334))</f>
        <v>82.191780821917803</v>
      </c>
      <c r="AZ1339" s="118" cm="1">
        <f t="array" aca="1" ref="AZ1339" ca="1">-MIN(AZ1338/365*INDIRECT(AZ1334),AY1339-INDIRECT(AZ1334))</f>
        <v>82.191780821917803</v>
      </c>
      <c r="BA1339" s="118" cm="1">
        <f t="array" aca="1" ref="BA1339" ca="1">-MIN(BA1338/365*INDIRECT(BA1334),AZ1339-INDIRECT(BA1334))</f>
        <v>82.191780821917803</v>
      </c>
      <c r="BB1339" s="118" cm="1">
        <f t="array" aca="1" ref="BB1339" ca="1">-MIN(BB1338/365*INDIRECT(BB1334),BA1339-INDIRECT(BB1334))</f>
        <v>82.191780821917803</v>
      </c>
      <c r="BC1339" s="118" cm="1">
        <f t="array" aca="1" ref="BC1339" ca="1">-MIN(BC1338/365*INDIRECT(BC1334),BB1339-INDIRECT(BC1334))</f>
        <v>82.191780821917803</v>
      </c>
      <c r="BD1339" s="118" cm="1">
        <f t="array" aca="1" ref="BD1339" ca="1">-MIN(BD1338/365*INDIRECT(BD1334),BC1339-INDIRECT(BD1334))</f>
        <v>82.191780821917803</v>
      </c>
      <c r="BE1339" s="118" cm="1">
        <f t="array" aca="1" ref="BE1339" ca="1">-MIN(BE1338/365*INDIRECT(BE1334),BD1339-INDIRECT(BE1334))</f>
        <v>82.191780821917803</v>
      </c>
      <c r="BF1339" s="118" cm="1">
        <f t="array" aca="1" ref="BF1339" ca="1">-MIN(BF1338/365*INDIRECT(BF1334),BE1339-INDIRECT(BF1334))</f>
        <v>82.191780821917803</v>
      </c>
      <c r="BG1339" s="118" cm="1">
        <f t="array" aca="1" ref="BG1339" ca="1">-MIN(BG1338/365*INDIRECT(BG1334),BF1339-INDIRECT(BG1334))</f>
        <v>82.191780821917803</v>
      </c>
      <c r="BH1339" s="118" cm="1">
        <f t="array" aca="1" ref="BH1339" ca="1">-MIN(BH1338/365*INDIRECT(BH1334),BG1339-INDIRECT(BH1334))</f>
        <v>82.191780821917803</v>
      </c>
      <c r="BI1339" s="118" cm="1">
        <f t="array" aca="1" ref="BI1339" ca="1">-MIN(BI1338/365*INDIRECT(BI1334),BH1339-INDIRECT(BI1334))</f>
        <v>82.191780821917803</v>
      </c>
      <c r="BJ1339" s="118" cm="1">
        <f t="array" aca="1" ref="BJ1339" ca="1">-MIN(BJ1338/365*INDIRECT(BJ1334),BI1339-INDIRECT(BJ1334))</f>
        <v>82.191780821917803</v>
      </c>
      <c r="BK1339" s="118" cm="1">
        <f t="array" aca="1" ref="BK1339" ca="1">-MIN(BK1338/365*INDIRECT(BK1334),BJ1339-INDIRECT(BK1334))</f>
        <v>82.191780821917803</v>
      </c>
      <c r="BL1339" s="118" cm="1">
        <f t="array" aca="1" ref="BL1339" ca="1">-MIN(BL1338/365*INDIRECT(BL1334),BK1339-INDIRECT(BL1334))</f>
        <v>82.191780821917803</v>
      </c>
      <c r="BM1339" s="118" cm="1">
        <f t="array" aca="1" ref="BM1339" ca="1">-MIN(BM1338/365*INDIRECT(BM1334),BL1339-INDIRECT(BM1334))</f>
        <v>82.191780821917803</v>
      </c>
      <c r="BN1339" s="118" cm="1">
        <f t="array" aca="1" ref="BN1339" ca="1">-MIN(BN1338/365*INDIRECT(BN1334),BM1339-INDIRECT(BN1334))</f>
        <v>82.191780821917803</v>
      </c>
      <c r="BO1339" s="118" cm="1">
        <f t="array" aca="1" ref="BO1339" ca="1">-MIN(BO1338/365*INDIRECT(BO1334),BN1339-INDIRECT(BO1334))</f>
        <v>82.191780821917803</v>
      </c>
      <c r="BP1339" s="118" cm="1">
        <f t="array" aca="1" ref="BP1339" ca="1">-MIN(BP1338/365*INDIRECT(BP1334),BO1339-INDIRECT(BP1334))</f>
        <v>82.191780821917803</v>
      </c>
      <c r="BQ1339" s="118" cm="1">
        <f t="array" aca="1" ref="BQ1339" ca="1">-MIN(BQ1338/365*INDIRECT(BQ1334),BP1339-INDIRECT(BQ1334))</f>
        <v>82.191780821917803</v>
      </c>
      <c r="BR1339" s="118" cm="1">
        <f t="array" aca="1" ref="BR1339" ca="1">-MIN(BR1338/365*INDIRECT(BR1334),BQ1339-INDIRECT(BR1334))</f>
        <v>82.191780821917803</v>
      </c>
      <c r="BS1339" s="118" cm="1">
        <f t="array" aca="1" ref="BS1339" ca="1">-MIN(BS1338/365*INDIRECT(BS1334),BR1339-INDIRECT(BS1334))</f>
        <v>82.191780821917803</v>
      </c>
      <c r="BT1339" s="118" cm="1">
        <f t="array" aca="1" ref="BT1339" ca="1">-MIN(BT1338/365*INDIRECT(BT1334),BS1339-INDIRECT(BT1334))</f>
        <v>82.191780821917803</v>
      </c>
      <c r="BU1339" s="118" cm="1">
        <f t="array" aca="1" ref="BU1339" ca="1">-MIN(BU1338/365*INDIRECT(BU1334),BT1339-INDIRECT(BU1334))</f>
        <v>82.191780821917803</v>
      </c>
      <c r="BV1339" s="118" cm="1">
        <f t="array" aca="1" ref="BV1339" ca="1">-MIN(BV1338/365*INDIRECT(BV1334),BU1339-INDIRECT(BV1334))</f>
        <v>82.191780821917803</v>
      </c>
      <c r="BW1339" s="118" cm="1">
        <f t="array" aca="1" ref="BW1339" ca="1">-MIN(BW1338/365*INDIRECT(BW1334),BV1339-INDIRECT(BW1334))</f>
        <v>82.191780821917803</v>
      </c>
      <c r="BX1339" s="118" cm="1">
        <f t="array" aca="1" ref="BX1339" ca="1">-MIN(BX1338/365*INDIRECT(BX1334),BW1339-INDIRECT(BX1334))</f>
        <v>82.191780821917803</v>
      </c>
      <c r="BY1339" s="118" cm="1">
        <f t="array" aca="1" ref="BY1339" ca="1">-MIN(BY1338/365*INDIRECT(BY1334),BX1339-INDIRECT(BY1334))</f>
        <v>82.191780821917803</v>
      </c>
      <c r="BZ1339" s="118" cm="1">
        <f t="array" aca="1" ref="BZ1339" ca="1">-MIN(BZ1338/365*INDIRECT(BZ1334),BY1339-INDIRECT(BZ1334))</f>
        <v>82.191780821917803</v>
      </c>
      <c r="CA1339" s="118" cm="1">
        <f t="array" aca="1" ref="CA1339" ca="1">-MIN(CA1338/365*INDIRECT(CA1334),BZ1339-INDIRECT(CA1334))</f>
        <v>82.191780821917803</v>
      </c>
      <c r="CB1339" s="118" cm="1">
        <f t="array" aca="1" ref="CB1339" ca="1">-MIN(CB1338/365*INDIRECT(CB1334),CA1339-INDIRECT(CB1334))</f>
        <v>82.191780821917803</v>
      </c>
      <c r="CC1339" s="118" cm="1">
        <f t="array" aca="1" ref="CC1339" ca="1">-MIN(CC1338/365*INDIRECT(CC1334),CB1339-INDIRECT(CC1334))</f>
        <v>82.191780821917803</v>
      </c>
      <c r="CD1339" s="118" cm="1">
        <f t="array" aca="1" ref="CD1339" ca="1">-MIN(CD1338/365*INDIRECT(CD1334),CC1339-INDIRECT(CD1334))</f>
        <v>82.191780821917803</v>
      </c>
      <c r="CE1339" s="118" cm="1">
        <f t="array" aca="1" ref="CE1339" ca="1">-MIN(CE1338/365*INDIRECT(CE1334),CD1339-INDIRECT(CE1334))</f>
        <v>82.191780821917803</v>
      </c>
      <c r="CF1339" s="118" cm="1">
        <f t="array" aca="1" ref="CF1339" ca="1">-MIN(CF1338/365*INDIRECT(CF1334),CE1339-INDIRECT(CF1334))</f>
        <v>82.191780821917803</v>
      </c>
      <c r="CG1339" s="118" cm="1">
        <f t="array" aca="1" ref="CG1339" ca="1">-MIN(CG1338/365*INDIRECT(CG1334),CF1339-INDIRECT(CG1334))</f>
        <v>82.191780821917803</v>
      </c>
      <c r="CH1339" s="118" cm="1">
        <f t="array" aca="1" ref="CH1339" ca="1">-MIN(CH1338/365*INDIRECT(CH1334),CG1339-INDIRECT(CH1334))</f>
        <v>82.191780821917803</v>
      </c>
      <c r="CI1339" s="118" cm="1">
        <f t="array" aca="1" ref="CI1339" ca="1">-MIN(CI1338/365*INDIRECT(CI1334),CH1339-INDIRECT(CI1334))</f>
        <v>82.191780821917803</v>
      </c>
      <c r="CJ1339" s="118" cm="1">
        <f t="array" aca="1" ref="CJ1339" ca="1">-MIN(CJ1338/365*INDIRECT(CJ1334),CI1339-INDIRECT(CJ1334))</f>
        <v>82.191780821917803</v>
      </c>
      <c r="CK1339" s="118" cm="1">
        <f t="array" aca="1" ref="CK1339" ca="1">-MIN(CK1338/365*INDIRECT(CK1334),CJ1339-INDIRECT(CK1334))</f>
        <v>82.191780821917803</v>
      </c>
      <c r="CL1339" s="118" cm="1">
        <f t="array" aca="1" ref="CL1339" ca="1">-MIN(CL1338/365*INDIRECT(CL1334),CK1339-INDIRECT(CL1334))</f>
        <v>82.191780821917803</v>
      </c>
      <c r="CN1339" s="78"/>
      <c r="CO1339" s="118" t="e" cm="1">
        <f t="array" aca="1" ref="CO1339" ca="1">-MIN(CO1338/365*INDIRECT(CO1334),CN1339-INDIRECT(CO1334))</f>
        <v>#N/A</v>
      </c>
      <c r="CP1339" s="118" t="e" cm="1">
        <f t="array" aca="1" ref="CP1339" ca="1">-MIN(CP1338/365*INDIRECT(CP1334),CO1339-INDIRECT(CP1334))</f>
        <v>#N/A</v>
      </c>
      <c r="CQ1339" s="118" t="e" cm="1">
        <f t="array" aca="1" ref="CQ1339" ca="1">-MIN(CQ1338/365*INDIRECT(CQ1334),CP1339-INDIRECT(CQ1334))</f>
        <v>#N/A</v>
      </c>
      <c r="CR1339" s="118" t="e" cm="1">
        <f t="array" aca="1" ref="CR1339" ca="1">-MIN(CR1338/365*INDIRECT(CR1334),CQ1339-INDIRECT(CR1334))</f>
        <v>#N/A</v>
      </c>
      <c r="CS1339" s="118" t="e" cm="1">
        <f t="array" aca="1" ref="CS1339" ca="1">-MIN(CS1338/365*INDIRECT(CS1334),CR1339-INDIRECT(CS1334))</f>
        <v>#N/A</v>
      </c>
      <c r="CT1339" s="118" t="e" cm="1">
        <f t="array" aca="1" ref="CT1339" ca="1">-MIN(CT1338/365*INDIRECT(CT1334),CS1339-INDIRECT(CT1334))</f>
        <v>#N/A</v>
      </c>
      <c r="CU1339" s="118" t="e" cm="1">
        <f t="array" aca="1" ref="CU1339" ca="1">-MIN(CU1338/365*INDIRECT(CU1334),CT1339-INDIRECT(CU1334))</f>
        <v>#N/A</v>
      </c>
      <c r="CV1339" s="118" t="e" cm="1">
        <f t="array" aca="1" ref="CV1339" ca="1">-MIN(CV1338/365*INDIRECT(CV1334),CU1339-INDIRECT(CV1334))</f>
        <v>#N/A</v>
      </c>
      <c r="CW1339" s="118" t="e" cm="1">
        <f t="array" aca="1" ref="CW1339" ca="1">-MIN(CW1338/365*INDIRECT(CW1334),CV1339-INDIRECT(CW1334))</f>
        <v>#N/A</v>
      </c>
      <c r="CX1339" s="118" t="e" cm="1">
        <f t="array" aca="1" ref="CX1339" ca="1">-MIN(CX1338/365*INDIRECT(CX1334),CW1339-INDIRECT(CX1334))</f>
        <v>#N/A</v>
      </c>
      <c r="CY1339" s="118" t="e" cm="1">
        <f t="array" aca="1" ref="CY1339" ca="1">-MIN(CY1338/365*INDIRECT(CY1334),CX1339-INDIRECT(CY1334))</f>
        <v>#N/A</v>
      </c>
      <c r="CZ1339" s="118" t="e" cm="1">
        <f t="array" aca="1" ref="CZ1339" ca="1">-MIN(CZ1338/365*INDIRECT(CZ1334),CY1339-INDIRECT(CZ1334))</f>
        <v>#N/A</v>
      </c>
      <c r="DA1339" s="118" t="e" cm="1">
        <f t="array" aca="1" ref="DA1339" ca="1">-MIN(DA1338/365*INDIRECT(DA1334),CZ1339-INDIRECT(DA1334))</f>
        <v>#N/A</v>
      </c>
      <c r="DB1339" s="118" t="e" cm="1">
        <f t="array" aca="1" ref="DB1339" ca="1">-MIN(DB1338/365*INDIRECT(DB1334),DA1339-INDIRECT(DB1334))</f>
        <v>#N/A</v>
      </c>
      <c r="DC1339" s="118" t="e" cm="1">
        <f t="array" aca="1" ref="DC1339" ca="1">-MIN(DC1338/365*INDIRECT(DC1334),DB1339-INDIRECT(DC1334))</f>
        <v>#N/A</v>
      </c>
      <c r="DD1339" s="118" t="e" cm="1">
        <f t="array" aca="1" ref="DD1339" ca="1">-MIN(DD1338/365*INDIRECT(DD1334),DC1339-INDIRECT(DD1334))</f>
        <v>#N/A</v>
      </c>
      <c r="DE1339" s="118" t="e" cm="1">
        <f t="array" aca="1" ref="DE1339" ca="1">-MIN(DE1338/365*INDIRECT(DE1334),DD1339-INDIRECT(DE1334))</f>
        <v>#N/A</v>
      </c>
      <c r="DF1339" s="118" t="e" cm="1">
        <f t="array" aca="1" ref="DF1339" ca="1">-MIN(DF1338/365*INDIRECT(DF1334),DE1339-INDIRECT(DF1334))</f>
        <v>#N/A</v>
      </c>
      <c r="DG1339" s="118" t="e" cm="1">
        <f t="array" aca="1" ref="DG1339" ca="1">-MIN(DG1338/365*INDIRECT(DG1334),DF1339-INDIRECT(DG1334))</f>
        <v>#N/A</v>
      </c>
      <c r="DH1339" s="118" t="e" cm="1">
        <f t="array" aca="1" ref="DH1339" ca="1">-MIN(DH1338/365*INDIRECT(DH1334),DG1339-INDIRECT(DH1334))</f>
        <v>#N/A</v>
      </c>
      <c r="DI1339" s="118" t="e" cm="1">
        <f t="array" aca="1" ref="DI1339" ca="1">-MIN(DI1338/365*INDIRECT(DI1334),DH1339-INDIRECT(DI1334))</f>
        <v>#N/A</v>
      </c>
      <c r="DJ1339" s="118" t="e" cm="1">
        <f t="array" aca="1" ref="DJ1339" ca="1">-MIN(DJ1338/365*INDIRECT(DJ1334),DI1339-INDIRECT(DJ1334))</f>
        <v>#N/A</v>
      </c>
      <c r="DK1339" s="118" t="e" cm="1">
        <f t="array" aca="1" ref="DK1339" ca="1">-MIN(DK1338/365*INDIRECT(DK1334),DJ1339-INDIRECT(DK1334))</f>
        <v>#N/A</v>
      </c>
      <c r="DL1339" s="118" t="e" cm="1">
        <f t="array" aca="1" ref="DL1339" ca="1">-MIN(DL1338/365*INDIRECT(DL1334),DK1339-INDIRECT(DL1334))</f>
        <v>#N/A</v>
      </c>
    </row>
    <row r="1340" spans="1:116" x14ac:dyDescent="0.4">
      <c r="B1340" t="s">
        <v>244</v>
      </c>
      <c r="D1340" t="s">
        <v>496</v>
      </c>
      <c r="E1340" s="8" t="str">
        <f t="shared" ref="E1340:E1350" si="2264">ROW()&amp;" "&amp;D1340</f>
        <v>1340 WCINV-SSV</v>
      </c>
      <c r="G1340" s="9"/>
      <c r="H1340" s="27"/>
      <c r="I1340" s="78"/>
      <c r="J1340" s="78"/>
      <c r="K1340" s="33"/>
      <c r="L1340" s="33"/>
      <c r="M1340" s="33"/>
      <c r="N1340" s="33"/>
      <c r="O1340" s="33"/>
      <c r="P1340" s="33"/>
      <c r="R1340" s="33"/>
      <c r="S1340" s="33"/>
      <c r="T1340" s="33"/>
      <c r="U1340" s="33"/>
      <c r="V1340" s="33"/>
      <c r="W1340" s="33"/>
      <c r="X1340" s="33"/>
      <c r="Y1340" s="33"/>
      <c r="Z1340" s="33"/>
      <c r="AA1340" s="33"/>
      <c r="AB1340" s="33"/>
      <c r="AC1340" s="33"/>
      <c r="AD1340" s="33"/>
      <c r="AE1340" s="33"/>
      <c r="AF1340" s="33"/>
      <c r="AG1340" s="33"/>
      <c r="AH1340" s="33"/>
      <c r="AI1340" s="33"/>
      <c r="AJ1340" s="33"/>
      <c r="AK1340" s="33"/>
      <c r="AL1340" s="33"/>
      <c r="AM1340" s="33"/>
      <c r="AN1340" s="33"/>
      <c r="AO1340" s="33"/>
      <c r="AP1340" s="33"/>
      <c r="AQ1340" s="33"/>
      <c r="AR1340" s="33"/>
      <c r="AS1340" s="33"/>
      <c r="AT1340" s="33"/>
      <c r="AU1340" s="33"/>
      <c r="AV1340" s="33"/>
      <c r="AW1340" s="33"/>
      <c r="AX1340" s="33"/>
      <c r="AY1340" s="33"/>
      <c r="AZ1340" s="33"/>
      <c r="BA1340" s="33"/>
      <c r="BB1340" s="33"/>
      <c r="BC1340" s="33"/>
      <c r="BD1340" s="33"/>
      <c r="BE1340" s="33"/>
      <c r="BF1340" s="33"/>
      <c r="BG1340" s="33"/>
      <c r="BH1340" s="33"/>
      <c r="BI1340" s="33"/>
      <c r="BJ1340" s="33"/>
      <c r="BK1340" s="33"/>
      <c r="BL1340" s="33"/>
      <c r="BM1340" s="33"/>
      <c r="BN1340" s="33"/>
      <c r="BO1340" s="33"/>
      <c r="BP1340" s="33"/>
      <c r="BQ1340" s="33"/>
      <c r="BR1340" s="33"/>
      <c r="BS1340" s="33"/>
      <c r="BT1340" s="33"/>
      <c r="BU1340" s="33"/>
      <c r="BV1340" s="33"/>
      <c r="BW1340" s="33"/>
      <c r="BX1340" s="33"/>
      <c r="BY1340" s="33"/>
      <c r="BZ1340" s="33"/>
      <c r="CA1340" s="33"/>
      <c r="CB1340" s="33"/>
      <c r="CC1340" s="33"/>
      <c r="CD1340" s="33"/>
      <c r="CE1340" s="33"/>
      <c r="CF1340" s="33"/>
      <c r="CG1340" s="33"/>
      <c r="CH1340" s="33"/>
      <c r="CI1340" s="33"/>
      <c r="CJ1340" s="33"/>
      <c r="CK1340" s="33"/>
      <c r="CL1340" s="33"/>
      <c r="CN1340" s="78"/>
      <c r="CO1340" s="33"/>
      <c r="CP1340" s="33"/>
      <c r="CQ1340" s="33"/>
      <c r="CR1340" s="33"/>
      <c r="CS1340" s="33"/>
      <c r="CT1340" s="33"/>
      <c r="CU1340" s="33"/>
      <c r="CV1340" s="33"/>
      <c r="CW1340" s="33"/>
      <c r="CX1340" s="33"/>
      <c r="CY1340" s="33"/>
      <c r="CZ1340" s="33"/>
      <c r="DA1340" s="33"/>
      <c r="DB1340" s="33"/>
      <c r="DC1340" s="33"/>
      <c r="DD1340" s="33"/>
      <c r="DE1340" s="33"/>
      <c r="DF1340" s="33"/>
      <c r="DG1340" s="33"/>
      <c r="DH1340" s="33"/>
      <c r="DI1340" s="33"/>
      <c r="DJ1340" s="33"/>
      <c r="DK1340" s="33"/>
      <c r="DL1340" s="33"/>
    </row>
    <row r="1341" spans="1:116" x14ac:dyDescent="0.4">
      <c r="C1341" t="s">
        <v>234</v>
      </c>
      <c r="D1341" t="s">
        <v>496</v>
      </c>
      <c r="E1341" s="8" t="str">
        <f t="shared" si="2264"/>
        <v>1341 WCINV-SSV</v>
      </c>
      <c r="G1341" s="126" t="str">
        <f>"Change in "&amp;G1339</f>
        <v>Change in Inventory - (Secondary label)</v>
      </c>
      <c r="K1341" s="33">
        <f t="shared" ref="K1341:P1341" ca="1" si="2265">SUMIF($3:$3,K$2,1341:1341)</f>
        <v>-82.191780821917803</v>
      </c>
      <c r="L1341" s="33">
        <f t="shared" ca="1" si="2265"/>
        <v>0</v>
      </c>
      <c r="M1341" s="33">
        <f t="shared" ca="1" si="2265"/>
        <v>0</v>
      </c>
      <c r="N1341" s="33">
        <f t="shared" ca="1" si="2265"/>
        <v>0</v>
      </c>
      <c r="O1341" s="33">
        <f t="shared" ca="1" si="2265"/>
        <v>0</v>
      </c>
      <c r="P1341" s="33">
        <f t="shared" ca="1" si="2265"/>
        <v>0</v>
      </c>
      <c r="R1341" s="33"/>
      <c r="S1341" s="33">
        <f t="shared" ref="S1341:AX1341" ca="1" si="2266">R1339-S1339</f>
        <v>-82.191780821917803</v>
      </c>
      <c r="T1341" s="33">
        <f t="shared" ca="1" si="2266"/>
        <v>0</v>
      </c>
      <c r="U1341" s="33">
        <f t="shared" ca="1" si="2266"/>
        <v>0</v>
      </c>
      <c r="V1341" s="33">
        <f t="shared" ca="1" si="2266"/>
        <v>0</v>
      </c>
      <c r="W1341" s="33">
        <f t="shared" ca="1" si="2266"/>
        <v>0</v>
      </c>
      <c r="X1341" s="33">
        <f t="shared" ca="1" si="2266"/>
        <v>0</v>
      </c>
      <c r="Y1341" s="33">
        <f t="shared" ca="1" si="2266"/>
        <v>0</v>
      </c>
      <c r="Z1341" s="33">
        <f t="shared" ca="1" si="2266"/>
        <v>0</v>
      </c>
      <c r="AA1341" s="33">
        <f t="shared" ca="1" si="2266"/>
        <v>0</v>
      </c>
      <c r="AB1341" s="33">
        <f t="shared" ca="1" si="2266"/>
        <v>0</v>
      </c>
      <c r="AC1341" s="33">
        <f t="shared" ca="1" si="2266"/>
        <v>0</v>
      </c>
      <c r="AD1341" s="33">
        <f t="shared" ca="1" si="2266"/>
        <v>0</v>
      </c>
      <c r="AE1341" s="33">
        <f t="shared" ca="1" si="2266"/>
        <v>0</v>
      </c>
      <c r="AF1341" s="33">
        <f t="shared" ca="1" si="2266"/>
        <v>0</v>
      </c>
      <c r="AG1341" s="33">
        <f t="shared" ca="1" si="2266"/>
        <v>0</v>
      </c>
      <c r="AH1341" s="33">
        <f t="shared" ca="1" si="2266"/>
        <v>0</v>
      </c>
      <c r="AI1341" s="33">
        <f t="shared" ca="1" si="2266"/>
        <v>0</v>
      </c>
      <c r="AJ1341" s="33">
        <f t="shared" ca="1" si="2266"/>
        <v>0</v>
      </c>
      <c r="AK1341" s="33">
        <f t="shared" ca="1" si="2266"/>
        <v>0</v>
      </c>
      <c r="AL1341" s="33">
        <f t="shared" ca="1" si="2266"/>
        <v>0</v>
      </c>
      <c r="AM1341" s="33">
        <f t="shared" ca="1" si="2266"/>
        <v>0</v>
      </c>
      <c r="AN1341" s="33">
        <f t="shared" ca="1" si="2266"/>
        <v>0</v>
      </c>
      <c r="AO1341" s="33">
        <f t="shared" ca="1" si="2266"/>
        <v>0</v>
      </c>
      <c r="AP1341" s="33">
        <f t="shared" ca="1" si="2266"/>
        <v>0</v>
      </c>
      <c r="AQ1341" s="33">
        <f t="shared" ca="1" si="2266"/>
        <v>0</v>
      </c>
      <c r="AR1341" s="33">
        <f t="shared" ca="1" si="2266"/>
        <v>0</v>
      </c>
      <c r="AS1341" s="33">
        <f t="shared" ca="1" si="2266"/>
        <v>0</v>
      </c>
      <c r="AT1341" s="33">
        <f t="shared" ca="1" si="2266"/>
        <v>0</v>
      </c>
      <c r="AU1341" s="33">
        <f t="shared" ca="1" si="2266"/>
        <v>0</v>
      </c>
      <c r="AV1341" s="33">
        <f t="shared" ca="1" si="2266"/>
        <v>0</v>
      </c>
      <c r="AW1341" s="33">
        <f t="shared" ca="1" si="2266"/>
        <v>0</v>
      </c>
      <c r="AX1341" s="33">
        <f t="shared" ca="1" si="2266"/>
        <v>0</v>
      </c>
      <c r="AY1341" s="33">
        <f t="shared" ref="AY1341:CD1341" ca="1" si="2267">AX1339-AY1339</f>
        <v>0</v>
      </c>
      <c r="AZ1341" s="33">
        <f t="shared" ca="1" si="2267"/>
        <v>0</v>
      </c>
      <c r="BA1341" s="33">
        <f t="shared" ca="1" si="2267"/>
        <v>0</v>
      </c>
      <c r="BB1341" s="33">
        <f t="shared" ca="1" si="2267"/>
        <v>0</v>
      </c>
      <c r="BC1341" s="33">
        <f t="shared" ca="1" si="2267"/>
        <v>0</v>
      </c>
      <c r="BD1341" s="33">
        <f t="shared" ca="1" si="2267"/>
        <v>0</v>
      </c>
      <c r="BE1341" s="33">
        <f t="shared" ca="1" si="2267"/>
        <v>0</v>
      </c>
      <c r="BF1341" s="33">
        <f t="shared" ca="1" si="2267"/>
        <v>0</v>
      </c>
      <c r="BG1341" s="33">
        <f t="shared" ca="1" si="2267"/>
        <v>0</v>
      </c>
      <c r="BH1341" s="33">
        <f t="shared" ca="1" si="2267"/>
        <v>0</v>
      </c>
      <c r="BI1341" s="33">
        <f t="shared" ca="1" si="2267"/>
        <v>0</v>
      </c>
      <c r="BJ1341" s="33">
        <f t="shared" ca="1" si="2267"/>
        <v>0</v>
      </c>
      <c r="BK1341" s="33">
        <f t="shared" ca="1" si="2267"/>
        <v>0</v>
      </c>
      <c r="BL1341" s="33">
        <f t="shared" ca="1" si="2267"/>
        <v>0</v>
      </c>
      <c r="BM1341" s="33">
        <f t="shared" ca="1" si="2267"/>
        <v>0</v>
      </c>
      <c r="BN1341" s="33">
        <f t="shared" ca="1" si="2267"/>
        <v>0</v>
      </c>
      <c r="BO1341" s="33">
        <f t="shared" ca="1" si="2267"/>
        <v>0</v>
      </c>
      <c r="BP1341" s="33">
        <f t="shared" ca="1" si="2267"/>
        <v>0</v>
      </c>
      <c r="BQ1341" s="33">
        <f t="shared" ca="1" si="2267"/>
        <v>0</v>
      </c>
      <c r="BR1341" s="33">
        <f t="shared" ca="1" si="2267"/>
        <v>0</v>
      </c>
      <c r="BS1341" s="33">
        <f t="shared" ca="1" si="2267"/>
        <v>0</v>
      </c>
      <c r="BT1341" s="33">
        <f t="shared" ca="1" si="2267"/>
        <v>0</v>
      </c>
      <c r="BU1341" s="33">
        <f t="shared" ca="1" si="2267"/>
        <v>0</v>
      </c>
      <c r="BV1341" s="33">
        <f t="shared" ca="1" si="2267"/>
        <v>0</v>
      </c>
      <c r="BW1341" s="33">
        <f t="shared" ca="1" si="2267"/>
        <v>0</v>
      </c>
      <c r="BX1341" s="33">
        <f t="shared" ca="1" si="2267"/>
        <v>0</v>
      </c>
      <c r="BY1341" s="33">
        <f t="shared" ca="1" si="2267"/>
        <v>0</v>
      </c>
      <c r="BZ1341" s="33">
        <f t="shared" ca="1" si="2267"/>
        <v>0</v>
      </c>
      <c r="CA1341" s="33">
        <f t="shared" ca="1" si="2267"/>
        <v>0</v>
      </c>
      <c r="CB1341" s="33">
        <f t="shared" ca="1" si="2267"/>
        <v>0</v>
      </c>
      <c r="CC1341" s="33">
        <f t="shared" ca="1" si="2267"/>
        <v>0</v>
      </c>
      <c r="CD1341" s="33">
        <f t="shared" ca="1" si="2267"/>
        <v>0</v>
      </c>
      <c r="CE1341" s="33">
        <f t="shared" ref="CE1341:CL1341" ca="1" si="2268">CD1339-CE1339</f>
        <v>0</v>
      </c>
      <c r="CF1341" s="33">
        <f t="shared" ca="1" si="2268"/>
        <v>0</v>
      </c>
      <c r="CG1341" s="33">
        <f t="shared" ca="1" si="2268"/>
        <v>0</v>
      </c>
      <c r="CH1341" s="33">
        <f t="shared" ca="1" si="2268"/>
        <v>0</v>
      </c>
      <c r="CI1341" s="33">
        <f t="shared" ca="1" si="2268"/>
        <v>0</v>
      </c>
      <c r="CJ1341" s="33">
        <f t="shared" ca="1" si="2268"/>
        <v>0</v>
      </c>
      <c r="CK1341" s="33">
        <f t="shared" ca="1" si="2268"/>
        <v>0</v>
      </c>
      <c r="CL1341" s="33">
        <f t="shared" ca="1" si="2268"/>
        <v>0</v>
      </c>
      <c r="CO1341" s="33" t="e">
        <f t="shared" ref="CO1341:DL1341" ca="1" si="2269">CN1339-CO1339</f>
        <v>#N/A</v>
      </c>
      <c r="CP1341" s="33" t="e">
        <f t="shared" ca="1" si="2269"/>
        <v>#N/A</v>
      </c>
      <c r="CQ1341" s="33" t="e">
        <f t="shared" ca="1" si="2269"/>
        <v>#N/A</v>
      </c>
      <c r="CR1341" s="33" t="e">
        <f t="shared" ca="1" si="2269"/>
        <v>#N/A</v>
      </c>
      <c r="CS1341" s="33" t="e">
        <f t="shared" ca="1" si="2269"/>
        <v>#N/A</v>
      </c>
      <c r="CT1341" s="33" t="e">
        <f t="shared" ca="1" si="2269"/>
        <v>#N/A</v>
      </c>
      <c r="CU1341" s="33" t="e">
        <f t="shared" ca="1" si="2269"/>
        <v>#N/A</v>
      </c>
      <c r="CV1341" s="33" t="e">
        <f t="shared" ca="1" si="2269"/>
        <v>#N/A</v>
      </c>
      <c r="CW1341" s="33" t="e">
        <f t="shared" ca="1" si="2269"/>
        <v>#N/A</v>
      </c>
      <c r="CX1341" s="33" t="e">
        <f t="shared" ca="1" si="2269"/>
        <v>#N/A</v>
      </c>
      <c r="CY1341" s="33" t="e">
        <f t="shared" ca="1" si="2269"/>
        <v>#N/A</v>
      </c>
      <c r="CZ1341" s="33" t="e">
        <f t="shared" ca="1" si="2269"/>
        <v>#N/A</v>
      </c>
      <c r="DA1341" s="33" t="e">
        <f t="shared" ca="1" si="2269"/>
        <v>#N/A</v>
      </c>
      <c r="DB1341" s="33" t="e">
        <f t="shared" ca="1" si="2269"/>
        <v>#N/A</v>
      </c>
      <c r="DC1341" s="33" t="e">
        <f t="shared" ca="1" si="2269"/>
        <v>#N/A</v>
      </c>
      <c r="DD1341" s="33" t="e">
        <f t="shared" ca="1" si="2269"/>
        <v>#N/A</v>
      </c>
      <c r="DE1341" s="33" t="e">
        <f t="shared" ca="1" si="2269"/>
        <v>#N/A</v>
      </c>
      <c r="DF1341" s="33" t="e">
        <f t="shared" ca="1" si="2269"/>
        <v>#N/A</v>
      </c>
      <c r="DG1341" s="33" t="e">
        <f t="shared" ca="1" si="2269"/>
        <v>#N/A</v>
      </c>
      <c r="DH1341" s="33" t="e">
        <f t="shared" ca="1" si="2269"/>
        <v>#N/A</v>
      </c>
      <c r="DI1341" s="33" t="e">
        <f t="shared" ca="1" si="2269"/>
        <v>#N/A</v>
      </c>
      <c r="DJ1341" s="33" t="e">
        <f t="shared" ca="1" si="2269"/>
        <v>#N/A</v>
      </c>
      <c r="DK1341" s="33" t="e">
        <f t="shared" ca="1" si="2269"/>
        <v>#N/A</v>
      </c>
      <c r="DL1341" s="33" t="e">
        <f t="shared" ca="1" si="2269"/>
        <v>#N/A</v>
      </c>
    </row>
    <row r="1342" spans="1:116" x14ac:dyDescent="0.4">
      <c r="B1342" t="s">
        <v>244</v>
      </c>
      <c r="D1342" t="s">
        <v>496</v>
      </c>
      <c r="E1342" s="8" t="str">
        <f t="shared" ref="E1342" si="2270">ROW()&amp;" "&amp;D1342</f>
        <v>1342 WCINV-SSV</v>
      </c>
      <c r="G1342" s="126"/>
      <c r="K1342" s="33"/>
      <c r="L1342" s="33"/>
      <c r="M1342" s="33"/>
      <c r="N1342" s="33"/>
      <c r="O1342" s="33"/>
      <c r="P1342" s="33"/>
      <c r="R1342" s="33"/>
      <c r="S1342" s="33"/>
      <c r="T1342" s="33"/>
      <c r="U1342" s="33"/>
      <c r="V1342" s="33"/>
      <c r="W1342" s="33"/>
      <c r="X1342" s="33"/>
      <c r="Y1342" s="33"/>
      <c r="Z1342" s="33"/>
      <c r="AA1342" s="33"/>
      <c r="AB1342" s="33"/>
      <c r="AC1342" s="33"/>
      <c r="AD1342" s="33"/>
      <c r="AE1342" s="33"/>
      <c r="AF1342" s="33"/>
      <c r="AG1342" s="33"/>
      <c r="AH1342" s="33"/>
      <c r="AI1342" s="33"/>
      <c r="AJ1342" s="33"/>
      <c r="AK1342" s="33"/>
      <c r="AL1342" s="33"/>
      <c r="AM1342" s="33"/>
      <c r="AN1342" s="33"/>
      <c r="AO1342" s="33"/>
      <c r="AP1342" s="33"/>
      <c r="AQ1342" s="33"/>
      <c r="AR1342" s="33"/>
      <c r="AS1342" s="33"/>
      <c r="AT1342" s="33"/>
      <c r="AU1342" s="33"/>
      <c r="AV1342" s="33"/>
      <c r="AW1342" s="33"/>
      <c r="AX1342" s="33"/>
      <c r="AY1342" s="33"/>
      <c r="AZ1342" s="33"/>
      <c r="BA1342" s="33"/>
      <c r="BB1342" s="33"/>
      <c r="BC1342" s="33"/>
      <c r="BD1342" s="33"/>
      <c r="BE1342" s="33"/>
      <c r="BF1342" s="33"/>
      <c r="BG1342" s="33"/>
      <c r="BH1342" s="33"/>
      <c r="BI1342" s="33"/>
      <c r="BJ1342" s="33"/>
      <c r="BK1342" s="33"/>
      <c r="BL1342" s="33"/>
      <c r="BM1342" s="33"/>
      <c r="BN1342" s="33"/>
      <c r="BO1342" s="33"/>
      <c r="BP1342" s="33"/>
      <c r="BQ1342" s="33"/>
      <c r="BR1342" s="33"/>
      <c r="BS1342" s="33"/>
      <c r="BT1342" s="33"/>
      <c r="BU1342" s="33"/>
      <c r="BV1342" s="33"/>
      <c r="BW1342" s="33"/>
      <c r="BX1342" s="33"/>
      <c r="BY1342" s="33"/>
      <c r="BZ1342" s="33"/>
      <c r="CA1342" s="33"/>
      <c r="CB1342" s="33"/>
      <c r="CC1342" s="33"/>
      <c r="CD1342" s="33"/>
      <c r="CE1342" s="33"/>
      <c r="CF1342" s="33"/>
      <c r="CG1342" s="33"/>
      <c r="CH1342" s="33"/>
      <c r="CI1342" s="33"/>
      <c r="CJ1342" s="33"/>
      <c r="CK1342" s="33"/>
      <c r="CL1342" s="33"/>
      <c r="CO1342" s="33"/>
      <c r="CP1342" s="33"/>
      <c r="CQ1342" s="33"/>
      <c r="CR1342" s="33"/>
      <c r="CS1342" s="33"/>
      <c r="CT1342" s="33"/>
      <c r="CU1342" s="33"/>
      <c r="CV1342" s="33"/>
      <c r="CW1342" s="33"/>
      <c r="CX1342" s="33"/>
      <c r="CY1342" s="33"/>
      <c r="CZ1342" s="33"/>
      <c r="DA1342" s="33"/>
      <c r="DB1342" s="33"/>
      <c r="DC1342" s="33"/>
      <c r="DD1342" s="33"/>
      <c r="DE1342" s="33"/>
      <c r="DF1342" s="33"/>
      <c r="DG1342" s="33"/>
      <c r="DH1342" s="33"/>
      <c r="DI1342" s="33"/>
      <c r="DJ1342" s="33"/>
      <c r="DK1342" s="33"/>
      <c r="DL1342" s="33"/>
    </row>
    <row r="1343" spans="1:116" x14ac:dyDescent="0.4">
      <c r="B1343" t="s">
        <v>332</v>
      </c>
      <c r="D1343" t="s">
        <v>496</v>
      </c>
      <c r="E1343" s="8" t="str">
        <f>ROW()&amp;" "&amp;D1343</f>
        <v>1343 WCINV-SSV</v>
      </c>
      <c r="G1343" s="8" t="str">
        <f>G1328</f>
        <v>(Primary label)</v>
      </c>
      <c r="K1343" s="53"/>
      <c r="L1343" s="53"/>
      <c r="M1343" s="53"/>
      <c r="N1343" s="53"/>
      <c r="O1343" s="53"/>
      <c r="P1343" s="53"/>
      <c r="R1343" s="24"/>
      <c r="S1343" s="24"/>
      <c r="T1343" s="24"/>
      <c r="U1343" s="24"/>
      <c r="V1343" s="24"/>
      <c r="W1343" s="24"/>
      <c r="X1343" s="24"/>
      <c r="Y1343" s="24"/>
      <c r="Z1343" s="24"/>
      <c r="AA1343" s="24"/>
      <c r="AB1343" s="24"/>
      <c r="AC1343" s="24"/>
      <c r="AD1343" s="24"/>
      <c r="AE1343" s="24"/>
      <c r="AF1343" s="24"/>
      <c r="AG1343" s="24"/>
      <c r="AH1343" s="24"/>
      <c r="AI1343" s="24"/>
      <c r="AJ1343" s="24"/>
      <c r="AK1343" s="24"/>
      <c r="AL1343" s="24"/>
      <c r="AM1343" s="24"/>
      <c r="AN1343" s="24"/>
      <c r="AO1343" s="24"/>
      <c r="AP1343" s="24"/>
      <c r="AQ1343" s="24"/>
      <c r="AR1343" s="24"/>
      <c r="AS1343" s="24"/>
      <c r="AT1343" s="24"/>
      <c r="AU1343" s="24"/>
      <c r="AV1343" s="24"/>
      <c r="AW1343" s="24"/>
      <c r="AX1343" s="24"/>
      <c r="AY1343" s="24"/>
      <c r="AZ1343" s="24"/>
      <c r="BA1343" s="24"/>
      <c r="BB1343" s="24"/>
      <c r="BC1343" s="24"/>
      <c r="BD1343" s="24"/>
      <c r="BE1343" s="24"/>
      <c r="BF1343" s="24"/>
      <c r="BG1343" s="24"/>
      <c r="BH1343" s="24"/>
      <c r="BI1343" s="24"/>
      <c r="BJ1343" s="24"/>
      <c r="BK1343" s="24"/>
      <c r="BL1343" s="24"/>
      <c r="BM1343" s="24"/>
      <c r="BN1343" s="24"/>
      <c r="BO1343" s="24"/>
      <c r="BP1343" s="24"/>
      <c r="BQ1343" s="24"/>
      <c r="BR1343" s="24"/>
      <c r="BS1343" s="24"/>
      <c r="BT1343" s="24"/>
      <c r="BU1343" s="24"/>
      <c r="BV1343" s="24"/>
      <c r="BW1343" s="24"/>
      <c r="BX1343" s="24"/>
      <c r="BY1343" s="24"/>
      <c r="BZ1343" s="24"/>
      <c r="CA1343" s="24"/>
      <c r="CB1343" s="24"/>
      <c r="CC1343" s="24"/>
      <c r="CD1343" s="24"/>
      <c r="CE1343" s="24"/>
      <c r="CF1343" s="24"/>
      <c r="CG1343" s="24"/>
      <c r="CH1343" s="24"/>
      <c r="CI1343" s="24"/>
      <c r="CJ1343" s="24"/>
      <c r="CK1343" s="24"/>
      <c r="CL1343" s="24"/>
      <c r="CO1343" s="24"/>
      <c r="CP1343" s="24"/>
      <c r="CQ1343" s="24"/>
      <c r="CR1343" s="24"/>
      <c r="CS1343" s="24"/>
      <c r="CT1343" s="24"/>
      <c r="CU1343" s="24"/>
      <c r="CV1343" s="24"/>
      <c r="CW1343" s="24"/>
      <c r="CX1343" s="24"/>
      <c r="CY1343" s="24"/>
      <c r="CZ1343" s="24"/>
      <c r="DA1343" s="24"/>
      <c r="DB1343" s="24"/>
      <c r="DC1343" s="24"/>
      <c r="DD1343" s="24"/>
      <c r="DE1343" s="24"/>
      <c r="DF1343" s="24"/>
      <c r="DG1343" s="24"/>
      <c r="DH1343" s="24"/>
      <c r="DI1343" s="24"/>
      <c r="DJ1343" s="24"/>
      <c r="DK1343" s="24"/>
      <c r="DL1343" s="24"/>
    </row>
    <row r="1344" spans="1:116" x14ac:dyDescent="0.4">
      <c r="B1344" t="s">
        <v>332</v>
      </c>
      <c r="D1344" t="s">
        <v>496</v>
      </c>
      <c r="E1344" s="8" t="str">
        <f>ROW()&amp;" "&amp;D1344</f>
        <v>1344 WCINV-SSV</v>
      </c>
      <c r="G1344" s="8" t="str">
        <f>G1329</f>
        <v>primary unit</v>
      </c>
      <c r="K1344" s="53"/>
      <c r="L1344" s="53"/>
      <c r="M1344" s="53"/>
      <c r="N1344" s="53"/>
      <c r="O1344" s="53"/>
      <c r="P1344" s="53"/>
      <c r="R1344" s="24"/>
      <c r="S1344" s="24"/>
      <c r="T1344" s="24"/>
      <c r="U1344" s="24"/>
      <c r="V1344" s="24"/>
      <c r="W1344" s="24"/>
      <c r="X1344" s="24"/>
      <c r="Y1344" s="24"/>
      <c r="Z1344" s="24"/>
      <c r="AA1344" s="24"/>
      <c r="AB1344" s="24"/>
      <c r="AC1344" s="24"/>
      <c r="AD1344" s="24"/>
      <c r="AE1344" s="24"/>
      <c r="AF1344" s="24"/>
      <c r="AG1344" s="24"/>
      <c r="AH1344" s="24"/>
      <c r="AI1344" s="24"/>
      <c r="AJ1344" s="24"/>
      <c r="AK1344" s="24"/>
      <c r="AL1344" s="24"/>
      <c r="AM1344" s="24"/>
      <c r="AN1344" s="24"/>
      <c r="AO1344" s="24"/>
      <c r="AP1344" s="24"/>
      <c r="AQ1344" s="24"/>
      <c r="AR1344" s="24"/>
      <c r="AS1344" s="24"/>
      <c r="AT1344" s="24"/>
      <c r="AU1344" s="24"/>
      <c r="AV1344" s="24"/>
      <c r="AW1344" s="24"/>
      <c r="AX1344" s="24"/>
      <c r="AY1344" s="24"/>
      <c r="AZ1344" s="24"/>
      <c r="BA1344" s="24"/>
      <c r="BB1344" s="24"/>
      <c r="BC1344" s="24"/>
      <c r="BD1344" s="24"/>
      <c r="BE1344" s="24"/>
      <c r="BF1344" s="24"/>
      <c r="BG1344" s="24"/>
      <c r="BH1344" s="24"/>
      <c r="BI1344" s="24"/>
      <c r="BJ1344" s="24"/>
      <c r="BK1344" s="24"/>
      <c r="BL1344" s="24"/>
      <c r="BM1344" s="24"/>
      <c r="BN1344" s="24"/>
      <c r="BO1344" s="24"/>
      <c r="BP1344" s="24"/>
      <c r="BQ1344" s="24"/>
      <c r="BR1344" s="24"/>
      <c r="BS1344" s="24"/>
      <c r="BT1344" s="24"/>
      <c r="BU1344" s="24"/>
      <c r="BV1344" s="24"/>
      <c r="BW1344" s="24"/>
      <c r="BX1344" s="24"/>
      <c r="BY1344" s="24"/>
      <c r="BZ1344" s="24"/>
      <c r="CA1344" s="24"/>
      <c r="CB1344" s="24"/>
      <c r="CC1344" s="24"/>
      <c r="CD1344" s="24"/>
      <c r="CE1344" s="24"/>
      <c r="CF1344" s="24"/>
      <c r="CG1344" s="24"/>
      <c r="CH1344" s="24"/>
      <c r="CI1344" s="24"/>
      <c r="CJ1344" s="24"/>
      <c r="CK1344" s="24"/>
      <c r="CL1344" s="24"/>
      <c r="CO1344" s="24"/>
      <c r="CP1344" s="24"/>
      <c r="CQ1344" s="24"/>
      <c r="CR1344" s="24"/>
      <c r="CS1344" s="24"/>
      <c r="CT1344" s="24"/>
      <c r="CU1344" s="24"/>
      <c r="CV1344" s="24"/>
      <c r="CW1344" s="24"/>
      <c r="CX1344" s="24"/>
      <c r="CY1344" s="24"/>
      <c r="CZ1344" s="24"/>
      <c r="DA1344" s="24"/>
      <c r="DB1344" s="24"/>
      <c r="DC1344" s="24"/>
      <c r="DD1344" s="24"/>
      <c r="DE1344" s="24"/>
      <c r="DF1344" s="24"/>
      <c r="DG1344" s="24"/>
      <c r="DH1344" s="24"/>
      <c r="DI1344" s="24"/>
      <c r="DJ1344" s="24"/>
      <c r="DK1344" s="24"/>
      <c r="DL1344" s="24"/>
    </row>
    <row r="1345" spans="1:116" x14ac:dyDescent="0.4">
      <c r="B1345" t="s">
        <v>332</v>
      </c>
      <c r="D1345" t="s">
        <v>496</v>
      </c>
      <c r="E1345" s="8" t="str">
        <f t="shared" si="2264"/>
        <v>1345 WCINV-SSV</v>
      </c>
      <c r="G1345" s="8" t="str">
        <f>G1330</f>
        <v>Primary revenue driver</v>
      </c>
      <c r="K1345" s="53"/>
      <c r="L1345" s="53"/>
      <c r="M1345" s="53"/>
      <c r="N1345" s="53"/>
      <c r="O1345" s="53"/>
      <c r="P1345" s="53"/>
      <c r="R1345" s="24"/>
      <c r="S1345" s="215" t="str">
        <f t="shared" ref="S1345:AX1345" si="2271">S1330</f>
        <v>S$16</v>
      </c>
      <c r="T1345" s="215" t="str">
        <f t="shared" si="2271"/>
        <v>T$16</v>
      </c>
      <c r="U1345" s="215" t="str">
        <f t="shared" si="2271"/>
        <v>U$16</v>
      </c>
      <c r="V1345" s="215" t="str">
        <f t="shared" si="2271"/>
        <v>V$16</v>
      </c>
      <c r="W1345" s="215" t="str">
        <f t="shared" si="2271"/>
        <v>W$16</v>
      </c>
      <c r="X1345" s="215" t="str">
        <f t="shared" si="2271"/>
        <v>X$16</v>
      </c>
      <c r="Y1345" s="215" t="str">
        <f t="shared" si="2271"/>
        <v>Y$16</v>
      </c>
      <c r="Z1345" s="215" t="str">
        <f t="shared" si="2271"/>
        <v>Z$16</v>
      </c>
      <c r="AA1345" s="215" t="str">
        <f t="shared" si="2271"/>
        <v>AA$16</v>
      </c>
      <c r="AB1345" s="215" t="str">
        <f t="shared" si="2271"/>
        <v>AB$16</v>
      </c>
      <c r="AC1345" s="215" t="str">
        <f t="shared" si="2271"/>
        <v>AC$16</v>
      </c>
      <c r="AD1345" s="215" t="str">
        <f t="shared" si="2271"/>
        <v>AD$16</v>
      </c>
      <c r="AE1345" s="215" t="str">
        <f t="shared" si="2271"/>
        <v>AE$16</v>
      </c>
      <c r="AF1345" s="215" t="str">
        <f t="shared" si="2271"/>
        <v>AF$16</v>
      </c>
      <c r="AG1345" s="215" t="str">
        <f t="shared" si="2271"/>
        <v>AG$16</v>
      </c>
      <c r="AH1345" s="215" t="str">
        <f t="shared" si="2271"/>
        <v>AH$16</v>
      </c>
      <c r="AI1345" s="215" t="str">
        <f t="shared" si="2271"/>
        <v>AI$16</v>
      </c>
      <c r="AJ1345" s="215" t="str">
        <f t="shared" si="2271"/>
        <v>AJ$16</v>
      </c>
      <c r="AK1345" s="215" t="str">
        <f t="shared" si="2271"/>
        <v>AK$16</v>
      </c>
      <c r="AL1345" s="215" t="str">
        <f t="shared" si="2271"/>
        <v>AL$16</v>
      </c>
      <c r="AM1345" s="215" t="str">
        <f t="shared" si="2271"/>
        <v>AM$16</v>
      </c>
      <c r="AN1345" s="215" t="str">
        <f t="shared" si="2271"/>
        <v>AN$16</v>
      </c>
      <c r="AO1345" s="215" t="str">
        <f t="shared" si="2271"/>
        <v>AO$16</v>
      </c>
      <c r="AP1345" s="215" t="str">
        <f t="shared" si="2271"/>
        <v>AP$16</v>
      </c>
      <c r="AQ1345" s="215" t="str">
        <f t="shared" si="2271"/>
        <v>AQ$16</v>
      </c>
      <c r="AR1345" s="215" t="str">
        <f t="shared" si="2271"/>
        <v>AR$16</v>
      </c>
      <c r="AS1345" s="215" t="str">
        <f t="shared" si="2271"/>
        <v>AS$16</v>
      </c>
      <c r="AT1345" s="215" t="str">
        <f t="shared" si="2271"/>
        <v>AT$16</v>
      </c>
      <c r="AU1345" s="215" t="str">
        <f t="shared" si="2271"/>
        <v>AU$16</v>
      </c>
      <c r="AV1345" s="215" t="str">
        <f t="shared" si="2271"/>
        <v>AV$16</v>
      </c>
      <c r="AW1345" s="215" t="str">
        <f t="shared" si="2271"/>
        <v>AW$16</v>
      </c>
      <c r="AX1345" s="215" t="str">
        <f t="shared" si="2271"/>
        <v>AX$16</v>
      </c>
      <c r="AY1345" s="215" t="str">
        <f t="shared" ref="AY1345:CD1345" si="2272">AY1330</f>
        <v>AY$16</v>
      </c>
      <c r="AZ1345" s="215" t="str">
        <f t="shared" si="2272"/>
        <v>AZ$16</v>
      </c>
      <c r="BA1345" s="215" t="str">
        <f t="shared" si="2272"/>
        <v>BA$16</v>
      </c>
      <c r="BB1345" s="215" t="str">
        <f t="shared" si="2272"/>
        <v>BB$16</v>
      </c>
      <c r="BC1345" s="215" t="str">
        <f t="shared" si="2272"/>
        <v>BC$16</v>
      </c>
      <c r="BD1345" s="215" t="str">
        <f t="shared" si="2272"/>
        <v>BD$16</v>
      </c>
      <c r="BE1345" s="215" t="str">
        <f t="shared" si="2272"/>
        <v>BE$16</v>
      </c>
      <c r="BF1345" s="215" t="str">
        <f t="shared" si="2272"/>
        <v>BF$16</v>
      </c>
      <c r="BG1345" s="215" t="str">
        <f t="shared" si="2272"/>
        <v>BG$16</v>
      </c>
      <c r="BH1345" s="215" t="str">
        <f t="shared" si="2272"/>
        <v>BH$16</v>
      </c>
      <c r="BI1345" s="215" t="str">
        <f t="shared" si="2272"/>
        <v>BI$16</v>
      </c>
      <c r="BJ1345" s="215" t="str">
        <f t="shared" si="2272"/>
        <v>BJ$16</v>
      </c>
      <c r="BK1345" s="215" t="str">
        <f t="shared" si="2272"/>
        <v>BK$16</v>
      </c>
      <c r="BL1345" s="215" t="str">
        <f t="shared" si="2272"/>
        <v>BL$16</v>
      </c>
      <c r="BM1345" s="215" t="str">
        <f t="shared" si="2272"/>
        <v>BM$16</v>
      </c>
      <c r="BN1345" s="215" t="str">
        <f t="shared" si="2272"/>
        <v>BN$16</v>
      </c>
      <c r="BO1345" s="215" t="str">
        <f t="shared" si="2272"/>
        <v>BO$16</v>
      </c>
      <c r="BP1345" s="215" t="str">
        <f t="shared" si="2272"/>
        <v>BP$16</v>
      </c>
      <c r="BQ1345" s="215" t="str">
        <f t="shared" si="2272"/>
        <v>BQ$16</v>
      </c>
      <c r="BR1345" s="215" t="str">
        <f t="shared" si="2272"/>
        <v>BR$16</v>
      </c>
      <c r="BS1345" s="215" t="str">
        <f t="shared" si="2272"/>
        <v>BS$16</v>
      </c>
      <c r="BT1345" s="215" t="str">
        <f t="shared" si="2272"/>
        <v>BT$16</v>
      </c>
      <c r="BU1345" s="215" t="str">
        <f t="shared" si="2272"/>
        <v>BU$16</v>
      </c>
      <c r="BV1345" s="215" t="str">
        <f t="shared" si="2272"/>
        <v>BV$16</v>
      </c>
      <c r="BW1345" s="215" t="str">
        <f t="shared" si="2272"/>
        <v>BW$16</v>
      </c>
      <c r="BX1345" s="215" t="str">
        <f t="shared" si="2272"/>
        <v>BX$16</v>
      </c>
      <c r="BY1345" s="215" t="str">
        <f t="shared" si="2272"/>
        <v>BY$16</v>
      </c>
      <c r="BZ1345" s="215" t="str">
        <f t="shared" si="2272"/>
        <v>BZ$16</v>
      </c>
      <c r="CA1345" s="215" t="str">
        <f t="shared" si="2272"/>
        <v>CA$16</v>
      </c>
      <c r="CB1345" s="215" t="str">
        <f t="shared" si="2272"/>
        <v>CB$16</v>
      </c>
      <c r="CC1345" s="215" t="str">
        <f t="shared" si="2272"/>
        <v>CC$16</v>
      </c>
      <c r="CD1345" s="215" t="str">
        <f t="shared" si="2272"/>
        <v>CD$16</v>
      </c>
      <c r="CE1345" s="215" t="str">
        <f t="shared" ref="CE1345:CL1345" si="2273">CE1330</f>
        <v>CE$16</v>
      </c>
      <c r="CF1345" s="215" t="str">
        <f t="shared" si="2273"/>
        <v>CF$16</v>
      </c>
      <c r="CG1345" s="215" t="str">
        <f t="shared" si="2273"/>
        <v>CG$16</v>
      </c>
      <c r="CH1345" s="215" t="str">
        <f t="shared" si="2273"/>
        <v>CH$16</v>
      </c>
      <c r="CI1345" s="215" t="str">
        <f t="shared" si="2273"/>
        <v>CI$16</v>
      </c>
      <c r="CJ1345" s="215" t="str">
        <f t="shared" si="2273"/>
        <v>CJ$16</v>
      </c>
      <c r="CK1345" s="215" t="str">
        <f t="shared" si="2273"/>
        <v>CK$16</v>
      </c>
      <c r="CL1345" s="215" t="str">
        <f t="shared" si="2273"/>
        <v>CL$16</v>
      </c>
      <c r="CO1345" s="215" t="str">
        <f t="shared" ref="CO1345:DL1345" si="2274">CO1330</f>
        <v>CO$16</v>
      </c>
      <c r="CP1345" s="215" t="str">
        <f t="shared" si="2274"/>
        <v>CP$16</v>
      </c>
      <c r="CQ1345" s="215" t="str">
        <f t="shared" si="2274"/>
        <v>CQ$16</v>
      </c>
      <c r="CR1345" s="215" t="str">
        <f t="shared" si="2274"/>
        <v>CR$16</v>
      </c>
      <c r="CS1345" s="215" t="str">
        <f t="shared" si="2274"/>
        <v>CS$16</v>
      </c>
      <c r="CT1345" s="215" t="str">
        <f t="shared" si="2274"/>
        <v>CT$16</v>
      </c>
      <c r="CU1345" s="215" t="str">
        <f t="shared" si="2274"/>
        <v>CU$16</v>
      </c>
      <c r="CV1345" s="215" t="str">
        <f t="shared" si="2274"/>
        <v>CV$16</v>
      </c>
      <c r="CW1345" s="215" t="str">
        <f t="shared" si="2274"/>
        <v>CW$16</v>
      </c>
      <c r="CX1345" s="215" t="str">
        <f t="shared" si="2274"/>
        <v>CX$16</v>
      </c>
      <c r="CY1345" s="215" t="str">
        <f t="shared" si="2274"/>
        <v>CY$16</v>
      </c>
      <c r="CZ1345" s="215" t="str">
        <f t="shared" si="2274"/>
        <v>CZ$16</v>
      </c>
      <c r="DA1345" s="215" t="str">
        <f t="shared" si="2274"/>
        <v>DA$16</v>
      </c>
      <c r="DB1345" s="215" t="str">
        <f t="shared" si="2274"/>
        <v>DB$16</v>
      </c>
      <c r="DC1345" s="215" t="str">
        <f t="shared" si="2274"/>
        <v>DC$16</v>
      </c>
      <c r="DD1345" s="215" t="str">
        <f t="shared" si="2274"/>
        <v>DD$16</v>
      </c>
      <c r="DE1345" s="215" t="str">
        <f t="shared" si="2274"/>
        <v>DE$16</v>
      </c>
      <c r="DF1345" s="215" t="str">
        <f t="shared" si="2274"/>
        <v>DF$16</v>
      </c>
      <c r="DG1345" s="215" t="str">
        <f t="shared" si="2274"/>
        <v>DG$16</v>
      </c>
      <c r="DH1345" s="215" t="str">
        <f t="shared" si="2274"/>
        <v>DH$16</v>
      </c>
      <c r="DI1345" s="215" t="str">
        <f t="shared" si="2274"/>
        <v>DI$16</v>
      </c>
      <c r="DJ1345" s="215" t="str">
        <f t="shared" si="2274"/>
        <v>DJ$16</v>
      </c>
      <c r="DK1345" s="215" t="str">
        <f t="shared" si="2274"/>
        <v>DK$16</v>
      </c>
      <c r="DL1345" s="215" t="str">
        <f t="shared" si="2274"/>
        <v>DL$16</v>
      </c>
    </row>
    <row r="1346" spans="1:116" x14ac:dyDescent="0.4">
      <c r="B1346" t="s">
        <v>332</v>
      </c>
      <c r="D1346" t="s">
        <v>496</v>
      </c>
      <c r="E1346" s="8" t="str">
        <f t="shared" si="2264"/>
        <v>1346 WCINV-SSV</v>
      </c>
      <c r="G1346" s="8" t="str">
        <f>G1331</f>
        <v>Primary volume driver</v>
      </c>
      <c r="H1346" s="56"/>
      <c r="I1346" s="79"/>
      <c r="J1346" s="79"/>
      <c r="K1346" s="15"/>
      <c r="L1346" s="15"/>
      <c r="M1346" s="15"/>
      <c r="N1346" s="15"/>
      <c r="O1346" s="15"/>
      <c r="P1346" s="15"/>
      <c r="R1346" s="15"/>
      <c r="S1346" s="215" t="str">
        <f t="shared" ref="S1346:AX1346" si="2275">S1331</f>
        <v>S$17</v>
      </c>
      <c r="T1346" s="215" t="str">
        <f t="shared" si="2275"/>
        <v>T$17</v>
      </c>
      <c r="U1346" s="215" t="str">
        <f t="shared" si="2275"/>
        <v>U$17</v>
      </c>
      <c r="V1346" s="215" t="str">
        <f t="shared" si="2275"/>
        <v>V$17</v>
      </c>
      <c r="W1346" s="215" t="str">
        <f t="shared" si="2275"/>
        <v>W$17</v>
      </c>
      <c r="X1346" s="215" t="str">
        <f t="shared" si="2275"/>
        <v>X$17</v>
      </c>
      <c r="Y1346" s="215" t="str">
        <f t="shared" si="2275"/>
        <v>Y$17</v>
      </c>
      <c r="Z1346" s="215" t="str">
        <f t="shared" si="2275"/>
        <v>Z$17</v>
      </c>
      <c r="AA1346" s="215" t="str">
        <f t="shared" si="2275"/>
        <v>AA$17</v>
      </c>
      <c r="AB1346" s="215" t="str">
        <f t="shared" si="2275"/>
        <v>AB$17</v>
      </c>
      <c r="AC1346" s="215" t="str">
        <f t="shared" si="2275"/>
        <v>AC$17</v>
      </c>
      <c r="AD1346" s="215" t="str">
        <f t="shared" si="2275"/>
        <v>AD$17</v>
      </c>
      <c r="AE1346" s="215" t="str">
        <f t="shared" si="2275"/>
        <v>AE$17</v>
      </c>
      <c r="AF1346" s="215" t="str">
        <f t="shared" si="2275"/>
        <v>AF$17</v>
      </c>
      <c r="AG1346" s="215" t="str">
        <f t="shared" si="2275"/>
        <v>AG$17</v>
      </c>
      <c r="AH1346" s="215" t="str">
        <f t="shared" si="2275"/>
        <v>AH$17</v>
      </c>
      <c r="AI1346" s="215" t="str">
        <f t="shared" si="2275"/>
        <v>AI$17</v>
      </c>
      <c r="AJ1346" s="215" t="str">
        <f t="shared" si="2275"/>
        <v>AJ$17</v>
      </c>
      <c r="AK1346" s="215" t="str">
        <f t="shared" si="2275"/>
        <v>AK$17</v>
      </c>
      <c r="AL1346" s="215" t="str">
        <f t="shared" si="2275"/>
        <v>AL$17</v>
      </c>
      <c r="AM1346" s="215" t="str">
        <f t="shared" si="2275"/>
        <v>AM$17</v>
      </c>
      <c r="AN1346" s="215" t="str">
        <f t="shared" si="2275"/>
        <v>AN$17</v>
      </c>
      <c r="AO1346" s="215" t="str">
        <f t="shared" si="2275"/>
        <v>AO$17</v>
      </c>
      <c r="AP1346" s="215" t="str">
        <f t="shared" si="2275"/>
        <v>AP$17</v>
      </c>
      <c r="AQ1346" s="215" t="str">
        <f t="shared" si="2275"/>
        <v>AQ$17</v>
      </c>
      <c r="AR1346" s="215" t="str">
        <f t="shared" si="2275"/>
        <v>AR$17</v>
      </c>
      <c r="AS1346" s="215" t="str">
        <f t="shared" si="2275"/>
        <v>AS$17</v>
      </c>
      <c r="AT1346" s="215" t="str">
        <f t="shared" si="2275"/>
        <v>AT$17</v>
      </c>
      <c r="AU1346" s="215" t="str">
        <f t="shared" si="2275"/>
        <v>AU$17</v>
      </c>
      <c r="AV1346" s="215" t="str">
        <f t="shared" si="2275"/>
        <v>AV$17</v>
      </c>
      <c r="AW1346" s="215" t="str">
        <f t="shared" si="2275"/>
        <v>AW$17</v>
      </c>
      <c r="AX1346" s="215" t="str">
        <f t="shared" si="2275"/>
        <v>AX$17</v>
      </c>
      <c r="AY1346" s="215" t="str">
        <f t="shared" ref="AY1346:CD1346" si="2276">AY1331</f>
        <v>AY$17</v>
      </c>
      <c r="AZ1346" s="215" t="str">
        <f t="shared" si="2276"/>
        <v>AZ$17</v>
      </c>
      <c r="BA1346" s="215" t="str">
        <f t="shared" si="2276"/>
        <v>BA$17</v>
      </c>
      <c r="BB1346" s="215" t="str">
        <f t="shared" si="2276"/>
        <v>BB$17</v>
      </c>
      <c r="BC1346" s="215" t="str">
        <f t="shared" si="2276"/>
        <v>BC$17</v>
      </c>
      <c r="BD1346" s="215" t="str">
        <f t="shared" si="2276"/>
        <v>BD$17</v>
      </c>
      <c r="BE1346" s="215" t="str">
        <f t="shared" si="2276"/>
        <v>BE$17</v>
      </c>
      <c r="BF1346" s="215" t="str">
        <f t="shared" si="2276"/>
        <v>BF$17</v>
      </c>
      <c r="BG1346" s="215" t="str">
        <f t="shared" si="2276"/>
        <v>BG$17</v>
      </c>
      <c r="BH1346" s="215" t="str">
        <f t="shared" si="2276"/>
        <v>BH$17</v>
      </c>
      <c r="BI1346" s="215" t="str">
        <f t="shared" si="2276"/>
        <v>BI$17</v>
      </c>
      <c r="BJ1346" s="215" t="str">
        <f t="shared" si="2276"/>
        <v>BJ$17</v>
      </c>
      <c r="BK1346" s="215" t="str">
        <f t="shared" si="2276"/>
        <v>BK$17</v>
      </c>
      <c r="BL1346" s="215" t="str">
        <f t="shared" si="2276"/>
        <v>BL$17</v>
      </c>
      <c r="BM1346" s="215" t="str">
        <f t="shared" si="2276"/>
        <v>BM$17</v>
      </c>
      <c r="BN1346" s="215" t="str">
        <f t="shared" si="2276"/>
        <v>BN$17</v>
      </c>
      <c r="BO1346" s="215" t="str">
        <f t="shared" si="2276"/>
        <v>BO$17</v>
      </c>
      <c r="BP1346" s="215" t="str">
        <f t="shared" si="2276"/>
        <v>BP$17</v>
      </c>
      <c r="BQ1346" s="215" t="str">
        <f t="shared" si="2276"/>
        <v>BQ$17</v>
      </c>
      <c r="BR1346" s="215" t="str">
        <f t="shared" si="2276"/>
        <v>BR$17</v>
      </c>
      <c r="BS1346" s="215" t="str">
        <f t="shared" si="2276"/>
        <v>BS$17</v>
      </c>
      <c r="BT1346" s="215" t="str">
        <f t="shared" si="2276"/>
        <v>BT$17</v>
      </c>
      <c r="BU1346" s="215" t="str">
        <f t="shared" si="2276"/>
        <v>BU$17</v>
      </c>
      <c r="BV1346" s="215" t="str">
        <f t="shared" si="2276"/>
        <v>BV$17</v>
      </c>
      <c r="BW1346" s="215" t="str">
        <f t="shared" si="2276"/>
        <v>BW$17</v>
      </c>
      <c r="BX1346" s="215" t="str">
        <f t="shared" si="2276"/>
        <v>BX$17</v>
      </c>
      <c r="BY1346" s="215" t="str">
        <f t="shared" si="2276"/>
        <v>BY$17</v>
      </c>
      <c r="BZ1346" s="215" t="str">
        <f t="shared" si="2276"/>
        <v>BZ$17</v>
      </c>
      <c r="CA1346" s="215" t="str">
        <f t="shared" si="2276"/>
        <v>CA$17</v>
      </c>
      <c r="CB1346" s="215" t="str">
        <f t="shared" si="2276"/>
        <v>CB$17</v>
      </c>
      <c r="CC1346" s="215" t="str">
        <f t="shared" si="2276"/>
        <v>CC$17</v>
      </c>
      <c r="CD1346" s="215" t="str">
        <f t="shared" si="2276"/>
        <v>CD$17</v>
      </c>
      <c r="CE1346" s="215" t="str">
        <f t="shared" ref="CE1346:CL1346" si="2277">CE1331</f>
        <v>CE$17</v>
      </c>
      <c r="CF1346" s="215" t="str">
        <f t="shared" si="2277"/>
        <v>CF$17</v>
      </c>
      <c r="CG1346" s="215" t="str">
        <f t="shared" si="2277"/>
        <v>CG$17</v>
      </c>
      <c r="CH1346" s="215" t="str">
        <f t="shared" si="2277"/>
        <v>CH$17</v>
      </c>
      <c r="CI1346" s="215" t="str">
        <f t="shared" si="2277"/>
        <v>CI$17</v>
      </c>
      <c r="CJ1346" s="215" t="str">
        <f t="shared" si="2277"/>
        <v>CJ$17</v>
      </c>
      <c r="CK1346" s="215" t="str">
        <f t="shared" si="2277"/>
        <v>CK$17</v>
      </c>
      <c r="CL1346" s="215" t="str">
        <f t="shared" si="2277"/>
        <v>CL$17</v>
      </c>
      <c r="CN1346" s="79"/>
      <c r="CO1346" s="215" t="str">
        <f t="shared" ref="CO1346:DL1346" si="2278">CO1331</f>
        <v>CO$17</v>
      </c>
      <c r="CP1346" s="215" t="str">
        <f t="shared" si="2278"/>
        <v>CP$17</v>
      </c>
      <c r="CQ1346" s="215" t="str">
        <f t="shared" si="2278"/>
        <v>CQ$17</v>
      </c>
      <c r="CR1346" s="215" t="str">
        <f t="shared" si="2278"/>
        <v>CR$17</v>
      </c>
      <c r="CS1346" s="215" t="str">
        <f t="shared" si="2278"/>
        <v>CS$17</v>
      </c>
      <c r="CT1346" s="215" t="str">
        <f t="shared" si="2278"/>
        <v>CT$17</v>
      </c>
      <c r="CU1346" s="215" t="str">
        <f t="shared" si="2278"/>
        <v>CU$17</v>
      </c>
      <c r="CV1346" s="215" t="str">
        <f t="shared" si="2278"/>
        <v>CV$17</v>
      </c>
      <c r="CW1346" s="215" t="str">
        <f t="shared" si="2278"/>
        <v>CW$17</v>
      </c>
      <c r="CX1346" s="215" t="str">
        <f t="shared" si="2278"/>
        <v>CX$17</v>
      </c>
      <c r="CY1346" s="215" t="str">
        <f t="shared" si="2278"/>
        <v>CY$17</v>
      </c>
      <c r="CZ1346" s="215" t="str">
        <f t="shared" si="2278"/>
        <v>CZ$17</v>
      </c>
      <c r="DA1346" s="215" t="str">
        <f t="shared" si="2278"/>
        <v>DA$17</v>
      </c>
      <c r="DB1346" s="215" t="str">
        <f t="shared" si="2278"/>
        <v>DB$17</v>
      </c>
      <c r="DC1346" s="215" t="str">
        <f t="shared" si="2278"/>
        <v>DC$17</v>
      </c>
      <c r="DD1346" s="215" t="str">
        <f t="shared" si="2278"/>
        <v>DD$17</v>
      </c>
      <c r="DE1346" s="215" t="str">
        <f t="shared" si="2278"/>
        <v>DE$17</v>
      </c>
      <c r="DF1346" s="215" t="str">
        <f t="shared" si="2278"/>
        <v>DF$17</v>
      </c>
      <c r="DG1346" s="215" t="str">
        <f t="shared" si="2278"/>
        <v>DG$17</v>
      </c>
      <c r="DH1346" s="215" t="str">
        <f t="shared" si="2278"/>
        <v>DH$17</v>
      </c>
      <c r="DI1346" s="215" t="str">
        <f t="shared" si="2278"/>
        <v>DI$17</v>
      </c>
      <c r="DJ1346" s="215" t="str">
        <f t="shared" si="2278"/>
        <v>DJ$17</v>
      </c>
      <c r="DK1346" s="215" t="str">
        <f t="shared" si="2278"/>
        <v>DK$17</v>
      </c>
      <c r="DL1346" s="215" t="str">
        <f t="shared" si="2278"/>
        <v>DL$17</v>
      </c>
    </row>
    <row r="1347" spans="1:116" x14ac:dyDescent="0.4">
      <c r="B1347" t="s">
        <v>332</v>
      </c>
      <c r="D1347" t="s">
        <v>496</v>
      </c>
      <c r="E1347" s="8" t="str">
        <f t="shared" si="2264"/>
        <v>1347 WCINV-SSV</v>
      </c>
      <c r="G1347" s="89" t="str">
        <f>G1336</f>
        <v xml:space="preserve">COGS w/ inventory - volume driven: </v>
      </c>
      <c r="H1347" s="12"/>
      <c r="I1347" s="60"/>
      <c r="J1347" s="60"/>
      <c r="K1347" s="15"/>
      <c r="L1347" s="15"/>
      <c r="M1347" s="15"/>
      <c r="N1347" s="15"/>
      <c r="O1347" s="15"/>
      <c r="P1347" s="15"/>
      <c r="R1347" s="15"/>
      <c r="S1347" s="215">
        <f t="shared" ref="S1347:AX1347" si="2279">S1332</f>
        <v>0</v>
      </c>
      <c r="T1347" s="215">
        <f t="shared" si="2279"/>
        <v>0</v>
      </c>
      <c r="U1347" s="215">
        <f t="shared" si="2279"/>
        <v>0</v>
      </c>
      <c r="V1347" s="215">
        <f t="shared" si="2279"/>
        <v>0</v>
      </c>
      <c r="W1347" s="215">
        <f t="shared" si="2279"/>
        <v>0</v>
      </c>
      <c r="X1347" s="215">
        <f t="shared" si="2279"/>
        <v>0</v>
      </c>
      <c r="Y1347" s="215">
        <f t="shared" si="2279"/>
        <v>0</v>
      </c>
      <c r="Z1347" s="215">
        <f t="shared" si="2279"/>
        <v>0</v>
      </c>
      <c r="AA1347" s="215">
        <f t="shared" si="2279"/>
        <v>0</v>
      </c>
      <c r="AB1347" s="215">
        <f t="shared" si="2279"/>
        <v>0</v>
      </c>
      <c r="AC1347" s="215">
        <f t="shared" si="2279"/>
        <v>0</v>
      </c>
      <c r="AD1347" s="215">
        <f t="shared" si="2279"/>
        <v>0</v>
      </c>
      <c r="AE1347" s="215">
        <f t="shared" si="2279"/>
        <v>0</v>
      </c>
      <c r="AF1347" s="215">
        <f t="shared" si="2279"/>
        <v>0</v>
      </c>
      <c r="AG1347" s="215">
        <f t="shared" si="2279"/>
        <v>0</v>
      </c>
      <c r="AH1347" s="215">
        <f t="shared" si="2279"/>
        <v>0</v>
      </c>
      <c r="AI1347" s="215">
        <f t="shared" si="2279"/>
        <v>0</v>
      </c>
      <c r="AJ1347" s="215">
        <f t="shared" si="2279"/>
        <v>0</v>
      </c>
      <c r="AK1347" s="215">
        <f t="shared" si="2279"/>
        <v>0</v>
      </c>
      <c r="AL1347" s="215">
        <f t="shared" si="2279"/>
        <v>0</v>
      </c>
      <c r="AM1347" s="215">
        <f t="shared" si="2279"/>
        <v>0</v>
      </c>
      <c r="AN1347" s="215">
        <f t="shared" si="2279"/>
        <v>0</v>
      </c>
      <c r="AO1347" s="215">
        <f t="shared" si="2279"/>
        <v>0</v>
      </c>
      <c r="AP1347" s="215">
        <f t="shared" si="2279"/>
        <v>0</v>
      </c>
      <c r="AQ1347" s="215">
        <f t="shared" si="2279"/>
        <v>0</v>
      </c>
      <c r="AR1347" s="215">
        <f t="shared" si="2279"/>
        <v>0</v>
      </c>
      <c r="AS1347" s="215">
        <f t="shared" si="2279"/>
        <v>0</v>
      </c>
      <c r="AT1347" s="215">
        <f t="shared" si="2279"/>
        <v>0</v>
      </c>
      <c r="AU1347" s="215">
        <f t="shared" si="2279"/>
        <v>0</v>
      </c>
      <c r="AV1347" s="215">
        <f t="shared" si="2279"/>
        <v>0</v>
      </c>
      <c r="AW1347" s="215">
        <f t="shared" si="2279"/>
        <v>0</v>
      </c>
      <c r="AX1347" s="215">
        <f t="shared" si="2279"/>
        <v>0</v>
      </c>
      <c r="AY1347" s="215">
        <f t="shared" ref="AY1347:CD1347" si="2280">AY1332</f>
        <v>0</v>
      </c>
      <c r="AZ1347" s="215">
        <f t="shared" si="2280"/>
        <v>0</v>
      </c>
      <c r="BA1347" s="215">
        <f t="shared" si="2280"/>
        <v>0</v>
      </c>
      <c r="BB1347" s="215">
        <f t="shared" si="2280"/>
        <v>0</v>
      </c>
      <c r="BC1347" s="215">
        <f t="shared" si="2280"/>
        <v>0</v>
      </c>
      <c r="BD1347" s="215">
        <f t="shared" si="2280"/>
        <v>0</v>
      </c>
      <c r="BE1347" s="215">
        <f t="shared" si="2280"/>
        <v>0</v>
      </c>
      <c r="BF1347" s="215">
        <f t="shared" si="2280"/>
        <v>0</v>
      </c>
      <c r="BG1347" s="215">
        <f t="shared" si="2280"/>
        <v>0</v>
      </c>
      <c r="BH1347" s="215">
        <f t="shared" si="2280"/>
        <v>0</v>
      </c>
      <c r="BI1347" s="215">
        <f t="shared" si="2280"/>
        <v>0</v>
      </c>
      <c r="BJ1347" s="215">
        <f t="shared" si="2280"/>
        <v>0</v>
      </c>
      <c r="BK1347" s="215">
        <f t="shared" si="2280"/>
        <v>0</v>
      </c>
      <c r="BL1347" s="215">
        <f t="shared" si="2280"/>
        <v>0</v>
      </c>
      <c r="BM1347" s="215">
        <f t="shared" si="2280"/>
        <v>0</v>
      </c>
      <c r="BN1347" s="215">
        <f t="shared" si="2280"/>
        <v>0</v>
      </c>
      <c r="BO1347" s="215">
        <f t="shared" si="2280"/>
        <v>0</v>
      </c>
      <c r="BP1347" s="215">
        <f t="shared" si="2280"/>
        <v>0</v>
      </c>
      <c r="BQ1347" s="215">
        <f t="shared" si="2280"/>
        <v>0</v>
      </c>
      <c r="BR1347" s="215">
        <f t="shared" si="2280"/>
        <v>0</v>
      </c>
      <c r="BS1347" s="215">
        <f t="shared" si="2280"/>
        <v>0</v>
      </c>
      <c r="BT1347" s="215">
        <f t="shared" si="2280"/>
        <v>0</v>
      </c>
      <c r="BU1347" s="215">
        <f t="shared" si="2280"/>
        <v>0</v>
      </c>
      <c r="BV1347" s="215">
        <f t="shared" si="2280"/>
        <v>0</v>
      </c>
      <c r="BW1347" s="215">
        <f t="shared" si="2280"/>
        <v>0</v>
      </c>
      <c r="BX1347" s="215">
        <f t="shared" si="2280"/>
        <v>0</v>
      </c>
      <c r="BY1347" s="215">
        <f t="shared" si="2280"/>
        <v>0</v>
      </c>
      <c r="BZ1347" s="215">
        <f t="shared" si="2280"/>
        <v>0</v>
      </c>
      <c r="CA1347" s="215">
        <f t="shared" si="2280"/>
        <v>0</v>
      </c>
      <c r="CB1347" s="215">
        <f t="shared" si="2280"/>
        <v>0</v>
      </c>
      <c r="CC1347" s="215">
        <f t="shared" si="2280"/>
        <v>0</v>
      </c>
      <c r="CD1347" s="215">
        <f t="shared" si="2280"/>
        <v>0</v>
      </c>
      <c r="CE1347" s="215">
        <f t="shared" ref="CE1347:CL1347" si="2281">CE1332</f>
        <v>0</v>
      </c>
      <c r="CF1347" s="215">
        <f t="shared" si="2281"/>
        <v>0</v>
      </c>
      <c r="CG1347" s="215">
        <f t="shared" si="2281"/>
        <v>0</v>
      </c>
      <c r="CH1347" s="215">
        <f t="shared" si="2281"/>
        <v>0</v>
      </c>
      <c r="CI1347" s="215">
        <f t="shared" si="2281"/>
        <v>0</v>
      </c>
      <c r="CJ1347" s="215">
        <f t="shared" si="2281"/>
        <v>0</v>
      </c>
      <c r="CK1347" s="215">
        <f t="shared" si="2281"/>
        <v>0</v>
      </c>
      <c r="CL1347" s="215">
        <f t="shared" si="2281"/>
        <v>0</v>
      </c>
      <c r="CN1347" s="60"/>
      <c r="CO1347" s="215">
        <f t="shared" ref="CO1347:DL1347" si="2282">CO1332</f>
        <v>0</v>
      </c>
      <c r="CP1347" s="215">
        <f t="shared" si="2282"/>
        <v>0</v>
      </c>
      <c r="CQ1347" s="215">
        <f t="shared" si="2282"/>
        <v>0</v>
      </c>
      <c r="CR1347" s="215">
        <f t="shared" si="2282"/>
        <v>0</v>
      </c>
      <c r="CS1347" s="215">
        <f t="shared" si="2282"/>
        <v>0</v>
      </c>
      <c r="CT1347" s="215">
        <f t="shared" si="2282"/>
        <v>0</v>
      </c>
      <c r="CU1347" s="215">
        <f t="shared" si="2282"/>
        <v>0</v>
      </c>
      <c r="CV1347" s="215">
        <f t="shared" si="2282"/>
        <v>0</v>
      </c>
      <c r="CW1347" s="215">
        <f t="shared" si="2282"/>
        <v>0</v>
      </c>
      <c r="CX1347" s="215">
        <f t="shared" si="2282"/>
        <v>0</v>
      </c>
      <c r="CY1347" s="215">
        <f t="shared" si="2282"/>
        <v>0</v>
      </c>
      <c r="CZ1347" s="215">
        <f t="shared" si="2282"/>
        <v>0</v>
      </c>
      <c r="DA1347" s="215">
        <f t="shared" si="2282"/>
        <v>0</v>
      </c>
      <c r="DB1347" s="215">
        <f t="shared" si="2282"/>
        <v>0</v>
      </c>
      <c r="DC1347" s="215">
        <f t="shared" si="2282"/>
        <v>0</v>
      </c>
      <c r="DD1347" s="215">
        <f t="shared" si="2282"/>
        <v>0</v>
      </c>
      <c r="DE1347" s="215">
        <f t="shared" si="2282"/>
        <v>0</v>
      </c>
      <c r="DF1347" s="215">
        <f t="shared" si="2282"/>
        <v>0</v>
      </c>
      <c r="DG1347" s="215">
        <f t="shared" si="2282"/>
        <v>0</v>
      </c>
      <c r="DH1347" s="215">
        <f t="shared" si="2282"/>
        <v>0</v>
      </c>
      <c r="DI1347" s="215">
        <f t="shared" si="2282"/>
        <v>0</v>
      </c>
      <c r="DJ1347" s="215">
        <f t="shared" si="2282"/>
        <v>0</v>
      </c>
      <c r="DK1347" s="215">
        <f t="shared" si="2282"/>
        <v>0</v>
      </c>
      <c r="DL1347" s="215">
        <f t="shared" si="2282"/>
        <v>0</v>
      </c>
    </row>
    <row r="1348" spans="1:116" x14ac:dyDescent="0.4">
      <c r="B1348" t="s">
        <v>332</v>
      </c>
      <c r="D1348" t="s">
        <v>496</v>
      </c>
      <c r="E1348" s="8" t="str">
        <f t="shared" ref="E1348" si="2283">ROW()&amp;" "&amp;D1348</f>
        <v>1348 WCINV-SSV</v>
      </c>
      <c r="G1348" s="241" t="str">
        <f>IFERROR(SUBSTITUTE(TRIM(MID(G1336, SEARCH("-", G1336) + 1, LEN(G1336))),":",""),"no unit")</f>
        <v>volume driven</v>
      </c>
      <c r="H1348" s="12"/>
      <c r="I1348" s="60"/>
      <c r="J1348" s="60"/>
      <c r="K1348" s="15"/>
      <c r="L1348" s="15"/>
      <c r="M1348" s="15"/>
      <c r="N1348" s="15"/>
      <c r="O1348" s="15"/>
      <c r="P1348" s="15"/>
      <c r="R1348" s="15"/>
      <c r="S1348" s="215"/>
      <c r="T1348" s="215"/>
      <c r="U1348" s="215"/>
      <c r="V1348" s="215"/>
      <c r="W1348" s="215"/>
      <c r="X1348" s="215"/>
      <c r="Y1348" s="215"/>
      <c r="Z1348" s="215"/>
      <c r="AA1348" s="215"/>
      <c r="AB1348" s="215"/>
      <c r="AC1348" s="215"/>
      <c r="AD1348" s="215"/>
      <c r="AE1348" s="215"/>
      <c r="AF1348" s="215"/>
      <c r="AG1348" s="215"/>
      <c r="AH1348" s="215"/>
      <c r="AI1348" s="215"/>
      <c r="AJ1348" s="215"/>
      <c r="AK1348" s="215"/>
      <c r="AL1348" s="215"/>
      <c r="AM1348" s="215"/>
      <c r="AN1348" s="215"/>
      <c r="AO1348" s="215"/>
      <c r="AP1348" s="215"/>
      <c r="AQ1348" s="215"/>
      <c r="AR1348" s="215"/>
      <c r="AS1348" s="215"/>
      <c r="AT1348" s="215"/>
      <c r="AU1348" s="215"/>
      <c r="AV1348" s="215"/>
      <c r="AW1348" s="215"/>
      <c r="AX1348" s="215"/>
      <c r="AY1348" s="215"/>
      <c r="AZ1348" s="215"/>
      <c r="BA1348" s="215"/>
      <c r="BB1348" s="215"/>
      <c r="BC1348" s="215"/>
      <c r="BD1348" s="215"/>
      <c r="BE1348" s="215"/>
      <c r="BF1348" s="215"/>
      <c r="BG1348" s="215"/>
      <c r="BH1348" s="215"/>
      <c r="BI1348" s="215"/>
      <c r="BJ1348" s="215"/>
      <c r="BK1348" s="215"/>
      <c r="BL1348" s="215"/>
      <c r="BM1348" s="215"/>
      <c r="BN1348" s="215"/>
      <c r="BO1348" s="215"/>
      <c r="BP1348" s="215"/>
      <c r="BQ1348" s="215"/>
      <c r="BR1348" s="215"/>
      <c r="BS1348" s="215"/>
      <c r="BT1348" s="215"/>
      <c r="BU1348" s="215"/>
      <c r="BV1348" s="215"/>
      <c r="BW1348" s="215"/>
      <c r="BX1348" s="215"/>
      <c r="BY1348" s="215"/>
      <c r="BZ1348" s="215"/>
      <c r="CA1348" s="215"/>
      <c r="CB1348" s="215"/>
      <c r="CC1348" s="215"/>
      <c r="CD1348" s="215"/>
      <c r="CE1348" s="215"/>
      <c r="CF1348" s="215"/>
      <c r="CG1348" s="215"/>
      <c r="CH1348" s="215"/>
      <c r="CI1348" s="215"/>
      <c r="CJ1348" s="215"/>
      <c r="CK1348" s="215"/>
      <c r="CL1348" s="215"/>
      <c r="CN1348" s="60"/>
      <c r="CO1348" s="215"/>
      <c r="CP1348" s="215"/>
      <c r="CQ1348" s="215"/>
      <c r="CR1348" s="215"/>
      <c r="CS1348" s="215"/>
      <c r="CT1348" s="215"/>
      <c r="CU1348" s="215"/>
      <c r="CV1348" s="215"/>
      <c r="CW1348" s="215"/>
      <c r="CX1348" s="215"/>
      <c r="CY1348" s="215"/>
      <c r="CZ1348" s="215"/>
      <c r="DA1348" s="215"/>
      <c r="DB1348" s="215"/>
      <c r="DC1348" s="215"/>
      <c r="DD1348" s="215"/>
      <c r="DE1348" s="215"/>
      <c r="DF1348" s="215"/>
      <c r="DG1348" s="215"/>
      <c r="DH1348" s="215"/>
      <c r="DI1348" s="215"/>
      <c r="DJ1348" s="215"/>
      <c r="DK1348" s="215"/>
      <c r="DL1348" s="215"/>
    </row>
    <row r="1349" spans="1:116" x14ac:dyDescent="0.4">
      <c r="B1349" t="s">
        <v>332</v>
      </c>
      <c r="D1349" t="s">
        <v>496</v>
      </c>
      <c r="E1349" s="8" t="str">
        <f t="shared" si="2264"/>
        <v>1349 WCINV-SSV</v>
      </c>
      <c r="G1349" s="89" t="str">
        <f>G1334</f>
        <v>Secondary revenue driver</v>
      </c>
      <c r="H1349" s="12"/>
      <c r="I1349" s="60"/>
      <c r="J1349" s="60"/>
      <c r="K1349" s="15"/>
      <c r="L1349" s="15"/>
      <c r="M1349" s="15"/>
      <c r="N1349" s="15"/>
      <c r="O1349" s="15"/>
      <c r="P1349" s="15"/>
      <c r="R1349" s="15"/>
      <c r="S1349" s="4" t="str">
        <f t="shared" ref="S1349:AX1349" si="2284">ADDRESS(ROW(S1339),COLUMN(S1339),2)</f>
        <v>S$1339</v>
      </c>
      <c r="T1349" s="4" t="str">
        <f t="shared" si="2284"/>
        <v>T$1339</v>
      </c>
      <c r="U1349" s="4" t="str">
        <f t="shared" si="2284"/>
        <v>U$1339</v>
      </c>
      <c r="V1349" s="4" t="str">
        <f t="shared" si="2284"/>
        <v>V$1339</v>
      </c>
      <c r="W1349" s="4" t="str">
        <f t="shared" si="2284"/>
        <v>W$1339</v>
      </c>
      <c r="X1349" s="4" t="str">
        <f t="shared" si="2284"/>
        <v>X$1339</v>
      </c>
      <c r="Y1349" s="4" t="str">
        <f t="shared" si="2284"/>
        <v>Y$1339</v>
      </c>
      <c r="Z1349" s="4" t="str">
        <f t="shared" si="2284"/>
        <v>Z$1339</v>
      </c>
      <c r="AA1349" s="4" t="str">
        <f t="shared" si="2284"/>
        <v>AA$1339</v>
      </c>
      <c r="AB1349" s="4" t="str">
        <f t="shared" si="2284"/>
        <v>AB$1339</v>
      </c>
      <c r="AC1349" s="4" t="str">
        <f t="shared" si="2284"/>
        <v>AC$1339</v>
      </c>
      <c r="AD1349" s="4" t="str">
        <f t="shared" si="2284"/>
        <v>AD$1339</v>
      </c>
      <c r="AE1349" s="4" t="str">
        <f t="shared" si="2284"/>
        <v>AE$1339</v>
      </c>
      <c r="AF1349" s="4" t="str">
        <f t="shared" si="2284"/>
        <v>AF$1339</v>
      </c>
      <c r="AG1349" s="4" t="str">
        <f t="shared" si="2284"/>
        <v>AG$1339</v>
      </c>
      <c r="AH1349" s="4" t="str">
        <f t="shared" si="2284"/>
        <v>AH$1339</v>
      </c>
      <c r="AI1349" s="4" t="str">
        <f t="shared" si="2284"/>
        <v>AI$1339</v>
      </c>
      <c r="AJ1349" s="4" t="str">
        <f t="shared" si="2284"/>
        <v>AJ$1339</v>
      </c>
      <c r="AK1349" s="4" t="str">
        <f t="shared" si="2284"/>
        <v>AK$1339</v>
      </c>
      <c r="AL1349" s="4" t="str">
        <f t="shared" si="2284"/>
        <v>AL$1339</v>
      </c>
      <c r="AM1349" s="4" t="str">
        <f t="shared" si="2284"/>
        <v>AM$1339</v>
      </c>
      <c r="AN1349" s="4" t="str">
        <f t="shared" si="2284"/>
        <v>AN$1339</v>
      </c>
      <c r="AO1349" s="4" t="str">
        <f t="shared" si="2284"/>
        <v>AO$1339</v>
      </c>
      <c r="AP1349" s="4" t="str">
        <f t="shared" si="2284"/>
        <v>AP$1339</v>
      </c>
      <c r="AQ1349" s="4" t="str">
        <f t="shared" si="2284"/>
        <v>AQ$1339</v>
      </c>
      <c r="AR1349" s="4" t="str">
        <f t="shared" si="2284"/>
        <v>AR$1339</v>
      </c>
      <c r="AS1349" s="4" t="str">
        <f t="shared" si="2284"/>
        <v>AS$1339</v>
      </c>
      <c r="AT1349" s="4" t="str">
        <f t="shared" si="2284"/>
        <v>AT$1339</v>
      </c>
      <c r="AU1349" s="4" t="str">
        <f t="shared" si="2284"/>
        <v>AU$1339</v>
      </c>
      <c r="AV1349" s="4" t="str">
        <f t="shared" si="2284"/>
        <v>AV$1339</v>
      </c>
      <c r="AW1349" s="4" t="str">
        <f t="shared" si="2284"/>
        <v>AW$1339</v>
      </c>
      <c r="AX1349" s="4" t="str">
        <f t="shared" si="2284"/>
        <v>AX$1339</v>
      </c>
      <c r="AY1349" s="4" t="str">
        <f t="shared" ref="AY1349:CD1349" si="2285">ADDRESS(ROW(AY1339),COLUMN(AY1339),2)</f>
        <v>AY$1339</v>
      </c>
      <c r="AZ1349" s="4" t="str">
        <f t="shared" si="2285"/>
        <v>AZ$1339</v>
      </c>
      <c r="BA1349" s="4" t="str">
        <f t="shared" si="2285"/>
        <v>BA$1339</v>
      </c>
      <c r="BB1349" s="4" t="str">
        <f t="shared" si="2285"/>
        <v>BB$1339</v>
      </c>
      <c r="BC1349" s="4" t="str">
        <f t="shared" si="2285"/>
        <v>BC$1339</v>
      </c>
      <c r="BD1349" s="4" t="str">
        <f t="shared" si="2285"/>
        <v>BD$1339</v>
      </c>
      <c r="BE1349" s="4" t="str">
        <f t="shared" si="2285"/>
        <v>BE$1339</v>
      </c>
      <c r="BF1349" s="4" t="str">
        <f t="shared" si="2285"/>
        <v>BF$1339</v>
      </c>
      <c r="BG1349" s="4" t="str">
        <f t="shared" si="2285"/>
        <v>BG$1339</v>
      </c>
      <c r="BH1349" s="4" t="str">
        <f t="shared" si="2285"/>
        <v>BH$1339</v>
      </c>
      <c r="BI1349" s="4" t="str">
        <f t="shared" si="2285"/>
        <v>BI$1339</v>
      </c>
      <c r="BJ1349" s="4" t="str">
        <f t="shared" si="2285"/>
        <v>BJ$1339</v>
      </c>
      <c r="BK1349" s="4" t="str">
        <f t="shared" si="2285"/>
        <v>BK$1339</v>
      </c>
      <c r="BL1349" s="4" t="str">
        <f t="shared" si="2285"/>
        <v>BL$1339</v>
      </c>
      <c r="BM1349" s="4" t="str">
        <f t="shared" si="2285"/>
        <v>BM$1339</v>
      </c>
      <c r="BN1349" s="4" t="str">
        <f t="shared" si="2285"/>
        <v>BN$1339</v>
      </c>
      <c r="BO1349" s="4" t="str">
        <f t="shared" si="2285"/>
        <v>BO$1339</v>
      </c>
      <c r="BP1349" s="4" t="str">
        <f t="shared" si="2285"/>
        <v>BP$1339</v>
      </c>
      <c r="BQ1349" s="4" t="str">
        <f t="shared" si="2285"/>
        <v>BQ$1339</v>
      </c>
      <c r="BR1349" s="4" t="str">
        <f t="shared" si="2285"/>
        <v>BR$1339</v>
      </c>
      <c r="BS1349" s="4" t="str">
        <f t="shared" si="2285"/>
        <v>BS$1339</v>
      </c>
      <c r="BT1349" s="4" t="str">
        <f t="shared" si="2285"/>
        <v>BT$1339</v>
      </c>
      <c r="BU1349" s="4" t="str">
        <f t="shared" si="2285"/>
        <v>BU$1339</v>
      </c>
      <c r="BV1349" s="4" t="str">
        <f t="shared" si="2285"/>
        <v>BV$1339</v>
      </c>
      <c r="BW1349" s="4" t="str">
        <f t="shared" si="2285"/>
        <v>BW$1339</v>
      </c>
      <c r="BX1349" s="4" t="str">
        <f t="shared" si="2285"/>
        <v>BX$1339</v>
      </c>
      <c r="BY1349" s="4" t="str">
        <f t="shared" si="2285"/>
        <v>BY$1339</v>
      </c>
      <c r="BZ1349" s="4" t="str">
        <f t="shared" si="2285"/>
        <v>BZ$1339</v>
      </c>
      <c r="CA1349" s="4" t="str">
        <f t="shared" si="2285"/>
        <v>CA$1339</v>
      </c>
      <c r="CB1349" s="4" t="str">
        <f t="shared" si="2285"/>
        <v>CB$1339</v>
      </c>
      <c r="CC1349" s="4" t="str">
        <f t="shared" si="2285"/>
        <v>CC$1339</v>
      </c>
      <c r="CD1349" s="4" t="str">
        <f t="shared" si="2285"/>
        <v>CD$1339</v>
      </c>
      <c r="CE1349" s="4" t="str">
        <f t="shared" ref="CE1349:CL1349" si="2286">ADDRESS(ROW(CE1339),COLUMN(CE1339),2)</f>
        <v>CE$1339</v>
      </c>
      <c r="CF1349" s="4" t="str">
        <f t="shared" si="2286"/>
        <v>CF$1339</v>
      </c>
      <c r="CG1349" s="4" t="str">
        <f t="shared" si="2286"/>
        <v>CG$1339</v>
      </c>
      <c r="CH1349" s="4" t="str">
        <f t="shared" si="2286"/>
        <v>CH$1339</v>
      </c>
      <c r="CI1349" s="4" t="str">
        <f t="shared" si="2286"/>
        <v>CI$1339</v>
      </c>
      <c r="CJ1349" s="4" t="str">
        <f t="shared" si="2286"/>
        <v>CJ$1339</v>
      </c>
      <c r="CK1349" s="4" t="str">
        <f t="shared" si="2286"/>
        <v>CK$1339</v>
      </c>
      <c r="CL1349" s="4" t="str">
        <f t="shared" si="2286"/>
        <v>CL$1339</v>
      </c>
      <c r="CN1349" s="60"/>
      <c r="CO1349" s="4" t="str">
        <f t="shared" ref="CO1349:DL1349" si="2287">ADDRESS(ROW(CO1339),COLUMN(CO1339),2)</f>
        <v>CO$1339</v>
      </c>
      <c r="CP1349" s="4" t="str">
        <f t="shared" si="2287"/>
        <v>CP$1339</v>
      </c>
      <c r="CQ1349" s="4" t="str">
        <f t="shared" si="2287"/>
        <v>CQ$1339</v>
      </c>
      <c r="CR1349" s="4" t="str">
        <f t="shared" si="2287"/>
        <v>CR$1339</v>
      </c>
      <c r="CS1349" s="4" t="str">
        <f t="shared" si="2287"/>
        <v>CS$1339</v>
      </c>
      <c r="CT1349" s="4" t="str">
        <f t="shared" si="2287"/>
        <v>CT$1339</v>
      </c>
      <c r="CU1349" s="4" t="str">
        <f t="shared" si="2287"/>
        <v>CU$1339</v>
      </c>
      <c r="CV1349" s="4" t="str">
        <f t="shared" si="2287"/>
        <v>CV$1339</v>
      </c>
      <c r="CW1349" s="4" t="str">
        <f t="shared" si="2287"/>
        <v>CW$1339</v>
      </c>
      <c r="CX1349" s="4" t="str">
        <f t="shared" si="2287"/>
        <v>CX$1339</v>
      </c>
      <c r="CY1349" s="4" t="str">
        <f t="shared" si="2287"/>
        <v>CY$1339</v>
      </c>
      <c r="CZ1349" s="4" t="str">
        <f t="shared" si="2287"/>
        <v>CZ$1339</v>
      </c>
      <c r="DA1349" s="4" t="str">
        <f t="shared" si="2287"/>
        <v>DA$1339</v>
      </c>
      <c r="DB1349" s="4" t="str">
        <f t="shared" si="2287"/>
        <v>DB$1339</v>
      </c>
      <c r="DC1349" s="4" t="str">
        <f t="shared" si="2287"/>
        <v>DC$1339</v>
      </c>
      <c r="DD1349" s="4" t="str">
        <f t="shared" si="2287"/>
        <v>DD$1339</v>
      </c>
      <c r="DE1349" s="4" t="str">
        <f t="shared" si="2287"/>
        <v>DE$1339</v>
      </c>
      <c r="DF1349" s="4" t="str">
        <f t="shared" si="2287"/>
        <v>DF$1339</v>
      </c>
      <c r="DG1349" s="4" t="str">
        <f t="shared" si="2287"/>
        <v>DG$1339</v>
      </c>
      <c r="DH1349" s="4" t="str">
        <f t="shared" si="2287"/>
        <v>DH$1339</v>
      </c>
      <c r="DI1349" s="4" t="str">
        <f t="shared" si="2287"/>
        <v>DI$1339</v>
      </c>
      <c r="DJ1349" s="4" t="str">
        <f t="shared" si="2287"/>
        <v>DJ$1339</v>
      </c>
      <c r="DK1349" s="4" t="str">
        <f t="shared" si="2287"/>
        <v>DK$1339</v>
      </c>
      <c r="DL1349" s="4" t="str">
        <f t="shared" si="2287"/>
        <v>DL$1339</v>
      </c>
    </row>
    <row r="1350" spans="1:116" x14ac:dyDescent="0.4">
      <c r="B1350" t="s">
        <v>332</v>
      </c>
      <c r="D1350" t="s">
        <v>496</v>
      </c>
      <c r="E1350" s="8" t="str">
        <f t="shared" si="2264"/>
        <v>1350 WCINV-SSV</v>
      </c>
      <c r="G1350" s="8" t="str">
        <f>G1335</f>
        <v>Secondary volume driver</v>
      </c>
      <c r="H1350" s="12"/>
      <c r="I1350" s="60"/>
      <c r="J1350" s="60"/>
      <c r="K1350" s="15"/>
      <c r="L1350" s="15"/>
      <c r="M1350" s="15"/>
      <c r="N1350" s="15"/>
      <c r="O1350" s="15"/>
      <c r="P1350" s="15"/>
      <c r="R1350" s="15"/>
      <c r="S1350" s="215" t="str">
        <f t="shared" ref="S1350:AX1350" si="2288">S1335</f>
        <v>S$19</v>
      </c>
      <c r="T1350" s="215" t="str">
        <f t="shared" si="2288"/>
        <v>T$19</v>
      </c>
      <c r="U1350" s="215" t="str">
        <f t="shared" si="2288"/>
        <v>U$19</v>
      </c>
      <c r="V1350" s="215" t="str">
        <f t="shared" si="2288"/>
        <v>V$19</v>
      </c>
      <c r="W1350" s="215" t="str">
        <f t="shared" si="2288"/>
        <v>W$19</v>
      </c>
      <c r="X1350" s="215" t="str">
        <f t="shared" si="2288"/>
        <v>X$19</v>
      </c>
      <c r="Y1350" s="215" t="str">
        <f t="shared" si="2288"/>
        <v>Y$19</v>
      </c>
      <c r="Z1350" s="215" t="str">
        <f t="shared" si="2288"/>
        <v>Z$19</v>
      </c>
      <c r="AA1350" s="215" t="str">
        <f t="shared" si="2288"/>
        <v>AA$19</v>
      </c>
      <c r="AB1350" s="215" t="str">
        <f t="shared" si="2288"/>
        <v>AB$19</v>
      </c>
      <c r="AC1350" s="215" t="str">
        <f t="shared" si="2288"/>
        <v>AC$19</v>
      </c>
      <c r="AD1350" s="215" t="str">
        <f t="shared" si="2288"/>
        <v>AD$19</v>
      </c>
      <c r="AE1350" s="215" t="str">
        <f t="shared" si="2288"/>
        <v>AE$19</v>
      </c>
      <c r="AF1350" s="215" t="str">
        <f t="shared" si="2288"/>
        <v>AF$19</v>
      </c>
      <c r="AG1350" s="215" t="str">
        <f t="shared" si="2288"/>
        <v>AG$19</v>
      </c>
      <c r="AH1350" s="215" t="str">
        <f t="shared" si="2288"/>
        <v>AH$19</v>
      </c>
      <c r="AI1350" s="215" t="str">
        <f t="shared" si="2288"/>
        <v>AI$19</v>
      </c>
      <c r="AJ1350" s="215" t="str">
        <f t="shared" si="2288"/>
        <v>AJ$19</v>
      </c>
      <c r="AK1350" s="215" t="str">
        <f t="shared" si="2288"/>
        <v>AK$19</v>
      </c>
      <c r="AL1350" s="215" t="str">
        <f t="shared" si="2288"/>
        <v>AL$19</v>
      </c>
      <c r="AM1350" s="215" t="str">
        <f t="shared" si="2288"/>
        <v>AM$19</v>
      </c>
      <c r="AN1350" s="215" t="str">
        <f t="shared" si="2288"/>
        <v>AN$19</v>
      </c>
      <c r="AO1350" s="215" t="str">
        <f t="shared" si="2288"/>
        <v>AO$19</v>
      </c>
      <c r="AP1350" s="215" t="str">
        <f t="shared" si="2288"/>
        <v>AP$19</v>
      </c>
      <c r="AQ1350" s="215" t="str">
        <f t="shared" si="2288"/>
        <v>AQ$19</v>
      </c>
      <c r="AR1350" s="215" t="str">
        <f t="shared" si="2288"/>
        <v>AR$19</v>
      </c>
      <c r="AS1350" s="215" t="str">
        <f t="shared" si="2288"/>
        <v>AS$19</v>
      </c>
      <c r="AT1350" s="215" t="str">
        <f t="shared" si="2288"/>
        <v>AT$19</v>
      </c>
      <c r="AU1350" s="215" t="str">
        <f t="shared" si="2288"/>
        <v>AU$19</v>
      </c>
      <c r="AV1350" s="215" t="str">
        <f t="shared" si="2288"/>
        <v>AV$19</v>
      </c>
      <c r="AW1350" s="215" t="str">
        <f t="shared" si="2288"/>
        <v>AW$19</v>
      </c>
      <c r="AX1350" s="215" t="str">
        <f t="shared" si="2288"/>
        <v>AX$19</v>
      </c>
      <c r="AY1350" s="215" t="str">
        <f t="shared" ref="AY1350:CD1350" si="2289">AY1335</f>
        <v>AY$19</v>
      </c>
      <c r="AZ1350" s="215" t="str">
        <f t="shared" si="2289"/>
        <v>AZ$19</v>
      </c>
      <c r="BA1350" s="215" t="str">
        <f t="shared" si="2289"/>
        <v>BA$19</v>
      </c>
      <c r="BB1350" s="215" t="str">
        <f t="shared" si="2289"/>
        <v>BB$19</v>
      </c>
      <c r="BC1350" s="215" t="str">
        <f t="shared" si="2289"/>
        <v>BC$19</v>
      </c>
      <c r="BD1350" s="215" t="str">
        <f t="shared" si="2289"/>
        <v>BD$19</v>
      </c>
      <c r="BE1350" s="215" t="str">
        <f t="shared" si="2289"/>
        <v>BE$19</v>
      </c>
      <c r="BF1350" s="215" t="str">
        <f t="shared" si="2289"/>
        <v>BF$19</v>
      </c>
      <c r="BG1350" s="215" t="str">
        <f t="shared" si="2289"/>
        <v>BG$19</v>
      </c>
      <c r="BH1350" s="215" t="str">
        <f t="shared" si="2289"/>
        <v>BH$19</v>
      </c>
      <c r="BI1350" s="215" t="str">
        <f t="shared" si="2289"/>
        <v>BI$19</v>
      </c>
      <c r="BJ1350" s="215" t="str">
        <f t="shared" si="2289"/>
        <v>BJ$19</v>
      </c>
      <c r="BK1350" s="215" t="str">
        <f t="shared" si="2289"/>
        <v>BK$19</v>
      </c>
      <c r="BL1350" s="215" t="str">
        <f t="shared" si="2289"/>
        <v>BL$19</v>
      </c>
      <c r="BM1350" s="215" t="str">
        <f t="shared" si="2289"/>
        <v>BM$19</v>
      </c>
      <c r="BN1350" s="215" t="str">
        <f t="shared" si="2289"/>
        <v>BN$19</v>
      </c>
      <c r="BO1350" s="215" t="str">
        <f t="shared" si="2289"/>
        <v>BO$19</v>
      </c>
      <c r="BP1350" s="215" t="str">
        <f t="shared" si="2289"/>
        <v>BP$19</v>
      </c>
      <c r="BQ1350" s="215" t="str">
        <f t="shared" si="2289"/>
        <v>BQ$19</v>
      </c>
      <c r="BR1350" s="215" t="str">
        <f t="shared" si="2289"/>
        <v>BR$19</v>
      </c>
      <c r="BS1350" s="215" t="str">
        <f t="shared" si="2289"/>
        <v>BS$19</v>
      </c>
      <c r="BT1350" s="215" t="str">
        <f t="shared" si="2289"/>
        <v>BT$19</v>
      </c>
      <c r="BU1350" s="215" t="str">
        <f t="shared" si="2289"/>
        <v>BU$19</v>
      </c>
      <c r="BV1350" s="215" t="str">
        <f t="shared" si="2289"/>
        <v>BV$19</v>
      </c>
      <c r="BW1350" s="215" t="str">
        <f t="shared" si="2289"/>
        <v>BW$19</v>
      </c>
      <c r="BX1350" s="215" t="str">
        <f t="shared" si="2289"/>
        <v>BX$19</v>
      </c>
      <c r="BY1350" s="215" t="str">
        <f t="shared" si="2289"/>
        <v>BY$19</v>
      </c>
      <c r="BZ1350" s="215" t="str">
        <f t="shared" si="2289"/>
        <v>BZ$19</v>
      </c>
      <c r="CA1350" s="215" t="str">
        <f t="shared" si="2289"/>
        <v>CA$19</v>
      </c>
      <c r="CB1350" s="215" t="str">
        <f t="shared" si="2289"/>
        <v>CB$19</v>
      </c>
      <c r="CC1350" s="215" t="str">
        <f t="shared" si="2289"/>
        <v>CC$19</v>
      </c>
      <c r="CD1350" s="215" t="str">
        <f t="shared" si="2289"/>
        <v>CD$19</v>
      </c>
      <c r="CE1350" s="215" t="str">
        <f t="shared" ref="CE1350:CL1350" si="2290">CE1335</f>
        <v>CE$19</v>
      </c>
      <c r="CF1350" s="215" t="str">
        <f t="shared" si="2290"/>
        <v>CF$19</v>
      </c>
      <c r="CG1350" s="215" t="str">
        <f t="shared" si="2290"/>
        <v>CG$19</v>
      </c>
      <c r="CH1350" s="215" t="str">
        <f t="shared" si="2290"/>
        <v>CH$19</v>
      </c>
      <c r="CI1350" s="215" t="str">
        <f t="shared" si="2290"/>
        <v>CI$19</v>
      </c>
      <c r="CJ1350" s="215" t="str">
        <f t="shared" si="2290"/>
        <v>CJ$19</v>
      </c>
      <c r="CK1350" s="215" t="str">
        <f t="shared" si="2290"/>
        <v>CK$19</v>
      </c>
      <c r="CL1350" s="215" t="str">
        <f t="shared" si="2290"/>
        <v>CL$19</v>
      </c>
      <c r="CN1350" s="60"/>
      <c r="CO1350" s="215" t="str">
        <f t="shared" ref="CO1350:DL1350" si="2291">CO1335</f>
        <v>CO$19</v>
      </c>
      <c r="CP1350" s="215" t="str">
        <f t="shared" si="2291"/>
        <v>CP$19</v>
      </c>
      <c r="CQ1350" s="215" t="str">
        <f t="shared" si="2291"/>
        <v>CQ$19</v>
      </c>
      <c r="CR1350" s="215" t="str">
        <f t="shared" si="2291"/>
        <v>CR$19</v>
      </c>
      <c r="CS1350" s="215" t="str">
        <f t="shared" si="2291"/>
        <v>CS$19</v>
      </c>
      <c r="CT1350" s="215" t="str">
        <f t="shared" si="2291"/>
        <v>CT$19</v>
      </c>
      <c r="CU1350" s="215" t="str">
        <f t="shared" si="2291"/>
        <v>CU$19</v>
      </c>
      <c r="CV1350" s="215" t="str">
        <f t="shared" si="2291"/>
        <v>CV$19</v>
      </c>
      <c r="CW1350" s="215" t="str">
        <f t="shared" si="2291"/>
        <v>CW$19</v>
      </c>
      <c r="CX1350" s="215" t="str">
        <f t="shared" si="2291"/>
        <v>CX$19</v>
      </c>
      <c r="CY1350" s="215" t="str">
        <f t="shared" si="2291"/>
        <v>CY$19</v>
      </c>
      <c r="CZ1350" s="215" t="str">
        <f t="shared" si="2291"/>
        <v>CZ$19</v>
      </c>
      <c r="DA1350" s="215" t="str">
        <f t="shared" si="2291"/>
        <v>DA$19</v>
      </c>
      <c r="DB1350" s="215" t="str">
        <f t="shared" si="2291"/>
        <v>DB$19</v>
      </c>
      <c r="DC1350" s="215" t="str">
        <f t="shared" si="2291"/>
        <v>DC$19</v>
      </c>
      <c r="DD1350" s="215" t="str">
        <f t="shared" si="2291"/>
        <v>DD$19</v>
      </c>
      <c r="DE1350" s="215" t="str">
        <f t="shared" si="2291"/>
        <v>DE$19</v>
      </c>
      <c r="DF1350" s="215" t="str">
        <f t="shared" si="2291"/>
        <v>DF$19</v>
      </c>
      <c r="DG1350" s="215" t="str">
        <f t="shared" si="2291"/>
        <v>DG$19</v>
      </c>
      <c r="DH1350" s="215" t="str">
        <f t="shared" si="2291"/>
        <v>DH$19</v>
      </c>
      <c r="DI1350" s="215" t="str">
        <f t="shared" si="2291"/>
        <v>DI$19</v>
      </c>
      <c r="DJ1350" s="215" t="str">
        <f t="shared" si="2291"/>
        <v>DJ$19</v>
      </c>
      <c r="DK1350" s="215" t="str">
        <f t="shared" si="2291"/>
        <v>DK$19</v>
      </c>
      <c r="DL1350" s="215" t="str">
        <f t="shared" si="2291"/>
        <v>DL$19</v>
      </c>
    </row>
    <row r="1351" spans="1:116" x14ac:dyDescent="0.4">
      <c r="E1351" s="8"/>
      <c r="H1351" s="12"/>
      <c r="I1351" s="60"/>
      <c r="J1351" s="60"/>
      <c r="K1351" s="15"/>
      <c r="L1351" s="15"/>
      <c r="M1351" s="15"/>
      <c r="N1351" s="15"/>
      <c r="O1351" s="15"/>
      <c r="P1351" s="15"/>
      <c r="R1351" s="15"/>
      <c r="S1351" s="76"/>
      <c r="T1351" s="76"/>
      <c r="U1351" s="76"/>
      <c r="V1351" s="76"/>
      <c r="W1351" s="76"/>
      <c r="X1351" s="76"/>
      <c r="Y1351" s="76"/>
      <c r="Z1351" s="76"/>
      <c r="AA1351" s="76"/>
      <c r="AB1351" s="76"/>
      <c r="AC1351" s="76"/>
      <c r="AD1351" s="76"/>
      <c r="AE1351" s="76"/>
      <c r="AF1351" s="76"/>
      <c r="AG1351" s="76"/>
      <c r="AH1351" s="76"/>
      <c r="AI1351" s="76"/>
      <c r="AJ1351" s="76"/>
      <c r="AK1351" s="76"/>
      <c r="AL1351" s="76"/>
      <c r="AM1351" s="76"/>
      <c r="AN1351" s="76"/>
      <c r="AO1351" s="76"/>
      <c r="AP1351" s="76"/>
      <c r="AQ1351" s="76"/>
      <c r="AR1351" s="76"/>
      <c r="AS1351" s="76"/>
      <c r="AT1351" s="76"/>
      <c r="AU1351" s="76"/>
      <c r="AV1351" s="76"/>
      <c r="AW1351" s="76"/>
      <c r="AX1351" s="76"/>
      <c r="AY1351" s="76"/>
      <c r="AZ1351" s="76"/>
      <c r="BA1351" s="76"/>
      <c r="BB1351" s="76"/>
      <c r="BC1351" s="76"/>
      <c r="BD1351" s="76"/>
      <c r="BE1351" s="76"/>
      <c r="BF1351" s="76"/>
      <c r="BG1351" s="76"/>
      <c r="BH1351" s="76"/>
      <c r="BI1351" s="76"/>
      <c r="BJ1351" s="76"/>
      <c r="BK1351" s="76"/>
      <c r="BL1351" s="76"/>
      <c r="BM1351" s="76"/>
      <c r="BN1351" s="76"/>
      <c r="BO1351" s="76"/>
      <c r="BP1351" s="76"/>
      <c r="BQ1351" s="76"/>
      <c r="BR1351" s="76"/>
      <c r="BS1351" s="76"/>
      <c r="BT1351" s="76"/>
      <c r="BU1351" s="76"/>
      <c r="BV1351" s="76"/>
      <c r="BW1351" s="76"/>
      <c r="BX1351" s="76"/>
      <c r="BY1351" s="76"/>
      <c r="BZ1351" s="76"/>
      <c r="CA1351" s="76"/>
      <c r="CB1351" s="76"/>
      <c r="CC1351" s="76"/>
      <c r="CD1351" s="76"/>
      <c r="CE1351" s="76"/>
      <c r="CF1351" s="76"/>
      <c r="CG1351" s="76"/>
      <c r="CH1351" s="76"/>
      <c r="CI1351" s="76"/>
      <c r="CJ1351" s="76"/>
      <c r="CK1351" s="76"/>
      <c r="CL1351" s="76"/>
      <c r="CN1351" s="60"/>
      <c r="CO1351" s="76"/>
      <c r="CP1351" s="76"/>
      <c r="CQ1351" s="76"/>
      <c r="CR1351" s="76"/>
      <c r="CS1351" s="76"/>
      <c r="CT1351" s="76"/>
      <c r="CU1351" s="76"/>
      <c r="CV1351" s="76"/>
      <c r="CW1351" s="76"/>
      <c r="CX1351" s="76"/>
      <c r="CY1351" s="76"/>
      <c r="CZ1351" s="76"/>
      <c r="DA1351" s="76"/>
      <c r="DB1351" s="76"/>
      <c r="DC1351" s="76"/>
      <c r="DD1351" s="76"/>
      <c r="DE1351" s="76"/>
      <c r="DF1351" s="76"/>
      <c r="DG1351" s="76"/>
      <c r="DH1351" s="76"/>
      <c r="DI1351" s="76"/>
      <c r="DJ1351" s="76"/>
      <c r="DK1351" s="76"/>
      <c r="DL1351" s="76"/>
    </row>
    <row r="1352" spans="1:116" x14ac:dyDescent="0.4">
      <c r="A1352" s="174"/>
      <c r="E1352" s="8"/>
      <c r="G1352" s="175" t="s">
        <v>490</v>
      </c>
      <c r="H1352" s="174"/>
      <c r="I1352" s="176"/>
      <c r="J1352" s="176"/>
      <c r="K1352" s="197"/>
      <c r="L1352" s="197"/>
      <c r="M1352" s="197"/>
      <c r="N1352" s="197"/>
      <c r="O1352" s="197"/>
      <c r="P1352" s="197"/>
      <c r="R1352" s="198"/>
      <c r="S1352" s="174"/>
      <c r="T1352" s="174"/>
      <c r="U1352" s="174"/>
      <c r="V1352" s="174"/>
      <c r="W1352" s="174"/>
      <c r="X1352" s="174"/>
      <c r="Y1352" s="174"/>
      <c r="Z1352" s="174"/>
      <c r="AA1352" s="174"/>
      <c r="AB1352" s="174"/>
      <c r="AC1352" s="174"/>
      <c r="AD1352" s="174"/>
      <c r="AE1352" s="174"/>
      <c r="AF1352" s="174"/>
      <c r="AG1352" s="174"/>
      <c r="AH1352" s="174"/>
      <c r="AI1352" s="174"/>
      <c r="AJ1352" s="174"/>
      <c r="AK1352" s="174"/>
      <c r="AL1352" s="174"/>
      <c r="AM1352" s="174"/>
      <c r="AN1352" s="174"/>
      <c r="AO1352" s="174"/>
      <c r="AP1352" s="174"/>
      <c r="AQ1352" s="174"/>
      <c r="AR1352" s="174"/>
      <c r="AS1352" s="174"/>
      <c r="AT1352" s="174"/>
      <c r="AU1352" s="174"/>
      <c r="AV1352" s="174"/>
      <c r="AW1352" s="174"/>
      <c r="AX1352" s="174"/>
      <c r="AY1352" s="174"/>
      <c r="AZ1352" s="174"/>
      <c r="BA1352" s="174"/>
      <c r="BB1352" s="174"/>
      <c r="BC1352" s="174"/>
      <c r="BD1352" s="174"/>
      <c r="BE1352" s="174"/>
      <c r="BF1352" s="174"/>
      <c r="BG1352" s="174"/>
      <c r="BH1352" s="174"/>
      <c r="BI1352" s="174"/>
      <c r="BJ1352" s="174"/>
      <c r="BK1352" s="174"/>
      <c r="BL1352" s="174"/>
      <c r="BM1352" s="174"/>
      <c r="BN1352" s="174"/>
      <c r="BO1352" s="174"/>
      <c r="BP1352" s="174"/>
      <c r="BQ1352" s="174"/>
      <c r="BR1352" s="174"/>
      <c r="BS1352" s="174"/>
      <c r="BT1352" s="174"/>
      <c r="BU1352" s="174"/>
      <c r="BV1352" s="174"/>
      <c r="BW1352" s="174"/>
      <c r="BX1352" s="174"/>
      <c r="BY1352" s="174"/>
      <c r="BZ1352" s="174"/>
      <c r="CA1352" s="174"/>
      <c r="CB1352" s="174"/>
      <c r="CC1352" s="174"/>
      <c r="CD1352" s="174"/>
      <c r="CE1352" s="174"/>
      <c r="CF1352" s="174"/>
      <c r="CG1352" s="174"/>
      <c r="CH1352" s="174"/>
      <c r="CI1352" s="174"/>
      <c r="CJ1352" s="174"/>
      <c r="CK1352" s="174"/>
      <c r="CL1352" s="174"/>
      <c r="CN1352" s="176"/>
      <c r="CO1352" s="174"/>
      <c r="CP1352" s="174"/>
      <c r="CQ1352" s="174"/>
      <c r="CR1352" s="174"/>
      <c r="CS1352" s="174"/>
      <c r="CT1352" s="174"/>
      <c r="CU1352" s="174"/>
      <c r="CV1352" s="174"/>
      <c r="CW1352" s="174"/>
      <c r="CX1352" s="174"/>
      <c r="CY1352" s="174"/>
      <c r="CZ1352" s="174"/>
      <c r="DA1352" s="174"/>
      <c r="DB1352" s="174"/>
      <c r="DC1352" s="174"/>
      <c r="DD1352" s="174"/>
      <c r="DE1352" s="174"/>
      <c r="DF1352" s="174"/>
      <c r="DG1352" s="174"/>
      <c r="DH1352" s="174"/>
      <c r="DI1352" s="174"/>
      <c r="DJ1352" s="174"/>
      <c r="DK1352" s="174"/>
      <c r="DL1352" s="174"/>
    </row>
    <row r="1353" spans="1:116" x14ac:dyDescent="0.4">
      <c r="A1353" s="174"/>
      <c r="E1353" s="8"/>
      <c r="G1353" s="175" t="s">
        <v>492</v>
      </c>
      <c r="H1353" s="174"/>
      <c r="I1353" s="176"/>
      <c r="J1353" s="176"/>
      <c r="K1353" s="197"/>
      <c r="L1353" s="197"/>
      <c r="M1353" s="197"/>
      <c r="N1353" s="197"/>
      <c r="O1353" s="197"/>
      <c r="P1353" s="197"/>
      <c r="R1353" s="198"/>
      <c r="S1353" s="174"/>
      <c r="T1353" s="174"/>
      <c r="U1353" s="174"/>
      <c r="V1353" s="174"/>
      <c r="W1353" s="174"/>
      <c r="X1353" s="174"/>
      <c r="Y1353" s="174"/>
      <c r="Z1353" s="174"/>
      <c r="AA1353" s="174"/>
      <c r="AB1353" s="174"/>
      <c r="AC1353" s="174"/>
      <c r="AD1353" s="174"/>
      <c r="AE1353" s="174"/>
      <c r="AF1353" s="174"/>
      <c r="AG1353" s="174"/>
      <c r="AH1353" s="174"/>
      <c r="AI1353" s="174"/>
      <c r="AJ1353" s="174"/>
      <c r="AK1353" s="174"/>
      <c r="AL1353" s="174"/>
      <c r="AM1353" s="174"/>
      <c r="AN1353" s="174"/>
      <c r="AO1353" s="174"/>
      <c r="AP1353" s="174"/>
      <c r="AQ1353" s="174"/>
      <c r="AR1353" s="174"/>
      <c r="AS1353" s="174"/>
      <c r="AT1353" s="174"/>
      <c r="AU1353" s="174"/>
      <c r="AV1353" s="174"/>
      <c r="AW1353" s="174"/>
      <c r="AX1353" s="174"/>
      <c r="AY1353" s="174"/>
      <c r="AZ1353" s="174"/>
      <c r="BA1353" s="174"/>
      <c r="BB1353" s="174"/>
      <c r="BC1353" s="174"/>
      <c r="BD1353" s="174"/>
      <c r="BE1353" s="174"/>
      <c r="BF1353" s="174"/>
      <c r="BG1353" s="174"/>
      <c r="BH1353" s="174"/>
      <c r="BI1353" s="174"/>
      <c r="BJ1353" s="174"/>
      <c r="BK1353" s="174"/>
      <c r="BL1353" s="174"/>
      <c r="BM1353" s="174"/>
      <c r="BN1353" s="174"/>
      <c r="BO1353" s="174"/>
      <c r="BP1353" s="174"/>
      <c r="BQ1353" s="174"/>
      <c r="BR1353" s="174"/>
      <c r="BS1353" s="174"/>
      <c r="BT1353" s="174"/>
      <c r="BU1353" s="174"/>
      <c r="BV1353" s="174"/>
      <c r="BW1353" s="174"/>
      <c r="BX1353" s="174"/>
      <c r="BY1353" s="174"/>
      <c r="BZ1353" s="174"/>
      <c r="CA1353" s="174"/>
      <c r="CB1353" s="174"/>
      <c r="CC1353" s="174"/>
      <c r="CD1353" s="174"/>
      <c r="CE1353" s="174"/>
      <c r="CF1353" s="174"/>
      <c r="CG1353" s="174"/>
      <c r="CH1353" s="174"/>
      <c r="CI1353" s="174"/>
      <c r="CJ1353" s="174"/>
      <c r="CK1353" s="174"/>
      <c r="CL1353" s="174"/>
      <c r="CN1353" s="176"/>
      <c r="CO1353" s="174"/>
      <c r="CP1353" s="174"/>
      <c r="CQ1353" s="174"/>
      <c r="CR1353" s="174"/>
      <c r="CS1353" s="174"/>
      <c r="CT1353" s="174"/>
      <c r="CU1353" s="174"/>
      <c r="CV1353" s="174"/>
      <c r="CW1353" s="174"/>
      <c r="CX1353" s="174"/>
      <c r="CY1353" s="174"/>
      <c r="CZ1353" s="174"/>
      <c r="DA1353" s="174"/>
      <c r="DB1353" s="174"/>
      <c r="DC1353" s="174"/>
      <c r="DD1353" s="174"/>
      <c r="DE1353" s="174"/>
      <c r="DF1353" s="174"/>
      <c r="DG1353" s="174"/>
      <c r="DH1353" s="174"/>
      <c r="DI1353" s="174"/>
      <c r="DJ1353" s="174"/>
      <c r="DK1353" s="174"/>
      <c r="DL1353" s="174"/>
    </row>
    <row r="1354" spans="1:116" x14ac:dyDescent="0.4">
      <c r="A1354" s="174"/>
      <c r="E1354" s="8"/>
      <c r="G1354" s="175" t="s">
        <v>461</v>
      </c>
      <c r="H1354" s="174"/>
      <c r="I1354" s="176"/>
      <c r="J1354" s="176"/>
      <c r="K1354" s="197"/>
      <c r="L1354" s="197"/>
      <c r="M1354" s="197"/>
      <c r="N1354" s="197"/>
      <c r="O1354" s="197"/>
      <c r="P1354" s="197"/>
      <c r="R1354" s="198"/>
      <c r="S1354" s="199" t="str">
        <f t="shared" ref="S1354:AX1354" si="2292">S$20</f>
        <v>S$16</v>
      </c>
      <c r="T1354" s="199" t="str">
        <f t="shared" si="2292"/>
        <v>T$16</v>
      </c>
      <c r="U1354" s="199" t="str">
        <f t="shared" si="2292"/>
        <v>U$16</v>
      </c>
      <c r="V1354" s="199" t="str">
        <f t="shared" si="2292"/>
        <v>V$16</v>
      </c>
      <c r="W1354" s="199" t="str">
        <f t="shared" si="2292"/>
        <v>W$16</v>
      </c>
      <c r="X1354" s="199" t="str">
        <f t="shared" si="2292"/>
        <v>X$16</v>
      </c>
      <c r="Y1354" s="199" t="str">
        <f t="shared" si="2292"/>
        <v>Y$16</v>
      </c>
      <c r="Z1354" s="199" t="str">
        <f t="shared" si="2292"/>
        <v>Z$16</v>
      </c>
      <c r="AA1354" s="199" t="str">
        <f t="shared" si="2292"/>
        <v>AA$16</v>
      </c>
      <c r="AB1354" s="199" t="str">
        <f t="shared" si="2292"/>
        <v>AB$16</v>
      </c>
      <c r="AC1354" s="199" t="str">
        <f t="shared" si="2292"/>
        <v>AC$16</v>
      </c>
      <c r="AD1354" s="199" t="str">
        <f t="shared" si="2292"/>
        <v>AD$16</v>
      </c>
      <c r="AE1354" s="199" t="str">
        <f t="shared" si="2292"/>
        <v>AE$16</v>
      </c>
      <c r="AF1354" s="199" t="str">
        <f t="shared" si="2292"/>
        <v>AF$16</v>
      </c>
      <c r="AG1354" s="199" t="str">
        <f t="shared" si="2292"/>
        <v>AG$16</v>
      </c>
      <c r="AH1354" s="199" t="str">
        <f t="shared" si="2292"/>
        <v>AH$16</v>
      </c>
      <c r="AI1354" s="199" t="str">
        <f t="shared" si="2292"/>
        <v>AI$16</v>
      </c>
      <c r="AJ1354" s="199" t="str">
        <f t="shared" si="2292"/>
        <v>AJ$16</v>
      </c>
      <c r="AK1354" s="199" t="str">
        <f t="shared" si="2292"/>
        <v>AK$16</v>
      </c>
      <c r="AL1354" s="199" t="str">
        <f t="shared" si="2292"/>
        <v>AL$16</v>
      </c>
      <c r="AM1354" s="199" t="str">
        <f t="shared" si="2292"/>
        <v>AM$16</v>
      </c>
      <c r="AN1354" s="199" t="str">
        <f t="shared" si="2292"/>
        <v>AN$16</v>
      </c>
      <c r="AO1354" s="199" t="str">
        <f t="shared" si="2292"/>
        <v>AO$16</v>
      </c>
      <c r="AP1354" s="199" t="str">
        <f t="shared" si="2292"/>
        <v>AP$16</v>
      </c>
      <c r="AQ1354" s="199" t="str">
        <f t="shared" si="2292"/>
        <v>AQ$16</v>
      </c>
      <c r="AR1354" s="199" t="str">
        <f t="shared" si="2292"/>
        <v>AR$16</v>
      </c>
      <c r="AS1354" s="199" t="str">
        <f t="shared" si="2292"/>
        <v>AS$16</v>
      </c>
      <c r="AT1354" s="199" t="str">
        <f t="shared" si="2292"/>
        <v>AT$16</v>
      </c>
      <c r="AU1354" s="199" t="str">
        <f t="shared" si="2292"/>
        <v>AU$16</v>
      </c>
      <c r="AV1354" s="199" t="str">
        <f t="shared" si="2292"/>
        <v>AV$16</v>
      </c>
      <c r="AW1354" s="199" t="str">
        <f t="shared" si="2292"/>
        <v>AW$16</v>
      </c>
      <c r="AX1354" s="199" t="str">
        <f t="shared" si="2292"/>
        <v>AX$16</v>
      </c>
      <c r="AY1354" s="199" t="str">
        <f t="shared" ref="AY1354:CD1354" si="2293">AY$20</f>
        <v>AY$16</v>
      </c>
      <c r="AZ1354" s="199" t="str">
        <f t="shared" si="2293"/>
        <v>AZ$16</v>
      </c>
      <c r="BA1354" s="199" t="str">
        <f t="shared" si="2293"/>
        <v>BA$16</v>
      </c>
      <c r="BB1354" s="199" t="str">
        <f t="shared" si="2293"/>
        <v>BB$16</v>
      </c>
      <c r="BC1354" s="199" t="str">
        <f t="shared" si="2293"/>
        <v>BC$16</v>
      </c>
      <c r="BD1354" s="199" t="str">
        <f t="shared" si="2293"/>
        <v>BD$16</v>
      </c>
      <c r="BE1354" s="199" t="str">
        <f t="shared" si="2293"/>
        <v>BE$16</v>
      </c>
      <c r="BF1354" s="199" t="str">
        <f t="shared" si="2293"/>
        <v>BF$16</v>
      </c>
      <c r="BG1354" s="199" t="str">
        <f t="shared" si="2293"/>
        <v>BG$16</v>
      </c>
      <c r="BH1354" s="199" t="str">
        <f t="shared" si="2293"/>
        <v>BH$16</v>
      </c>
      <c r="BI1354" s="199" t="str">
        <f t="shared" si="2293"/>
        <v>BI$16</v>
      </c>
      <c r="BJ1354" s="199" t="str">
        <f t="shared" si="2293"/>
        <v>BJ$16</v>
      </c>
      <c r="BK1354" s="199" t="str">
        <f t="shared" si="2293"/>
        <v>BK$16</v>
      </c>
      <c r="BL1354" s="199" t="str">
        <f t="shared" si="2293"/>
        <v>BL$16</v>
      </c>
      <c r="BM1354" s="199" t="str">
        <f t="shared" si="2293"/>
        <v>BM$16</v>
      </c>
      <c r="BN1354" s="199" t="str">
        <f t="shared" si="2293"/>
        <v>BN$16</v>
      </c>
      <c r="BO1354" s="199" t="str">
        <f t="shared" si="2293"/>
        <v>BO$16</v>
      </c>
      <c r="BP1354" s="199" t="str">
        <f t="shared" si="2293"/>
        <v>BP$16</v>
      </c>
      <c r="BQ1354" s="199" t="str">
        <f t="shared" si="2293"/>
        <v>BQ$16</v>
      </c>
      <c r="BR1354" s="199" t="str">
        <f t="shared" si="2293"/>
        <v>BR$16</v>
      </c>
      <c r="BS1354" s="199" t="str">
        <f t="shared" si="2293"/>
        <v>BS$16</v>
      </c>
      <c r="BT1354" s="199" t="str">
        <f t="shared" si="2293"/>
        <v>BT$16</v>
      </c>
      <c r="BU1354" s="199" t="str">
        <f t="shared" si="2293"/>
        <v>BU$16</v>
      </c>
      <c r="BV1354" s="199" t="str">
        <f t="shared" si="2293"/>
        <v>BV$16</v>
      </c>
      <c r="BW1354" s="199" t="str">
        <f t="shared" si="2293"/>
        <v>BW$16</v>
      </c>
      <c r="BX1354" s="199" t="str">
        <f t="shared" si="2293"/>
        <v>BX$16</v>
      </c>
      <c r="BY1354" s="199" t="str">
        <f t="shared" si="2293"/>
        <v>BY$16</v>
      </c>
      <c r="BZ1354" s="199" t="str">
        <f t="shared" si="2293"/>
        <v>BZ$16</v>
      </c>
      <c r="CA1354" s="199" t="str">
        <f t="shared" si="2293"/>
        <v>CA$16</v>
      </c>
      <c r="CB1354" s="199" t="str">
        <f t="shared" si="2293"/>
        <v>CB$16</v>
      </c>
      <c r="CC1354" s="199" t="str">
        <f t="shared" si="2293"/>
        <v>CC$16</v>
      </c>
      <c r="CD1354" s="199" t="str">
        <f t="shared" si="2293"/>
        <v>CD$16</v>
      </c>
      <c r="CE1354" s="199" t="str">
        <f t="shared" ref="CE1354:CL1354" si="2294">CE$20</f>
        <v>CE$16</v>
      </c>
      <c r="CF1354" s="199" t="str">
        <f t="shared" si="2294"/>
        <v>CF$16</v>
      </c>
      <c r="CG1354" s="199" t="str">
        <f t="shared" si="2294"/>
        <v>CG$16</v>
      </c>
      <c r="CH1354" s="199" t="str">
        <f t="shared" si="2294"/>
        <v>CH$16</v>
      </c>
      <c r="CI1354" s="199" t="str">
        <f t="shared" si="2294"/>
        <v>CI$16</v>
      </c>
      <c r="CJ1354" s="199" t="str">
        <f t="shared" si="2294"/>
        <v>CJ$16</v>
      </c>
      <c r="CK1354" s="199" t="str">
        <f t="shared" si="2294"/>
        <v>CK$16</v>
      </c>
      <c r="CL1354" s="199" t="str">
        <f t="shared" si="2294"/>
        <v>CL$16</v>
      </c>
      <c r="CN1354" s="176"/>
      <c r="CO1354" s="199" t="str">
        <f t="shared" ref="CO1354:DL1354" si="2295">CO$20</f>
        <v>CO$16</v>
      </c>
      <c r="CP1354" s="199" t="str">
        <f t="shared" si="2295"/>
        <v>CP$16</v>
      </c>
      <c r="CQ1354" s="199" t="str">
        <f t="shared" si="2295"/>
        <v>CQ$16</v>
      </c>
      <c r="CR1354" s="199" t="str">
        <f t="shared" si="2295"/>
        <v>CR$16</v>
      </c>
      <c r="CS1354" s="199" t="str">
        <f t="shared" si="2295"/>
        <v>CS$16</v>
      </c>
      <c r="CT1354" s="199" t="str">
        <f t="shared" si="2295"/>
        <v>CT$16</v>
      </c>
      <c r="CU1354" s="199" t="str">
        <f t="shared" si="2295"/>
        <v>CU$16</v>
      </c>
      <c r="CV1354" s="199" t="str">
        <f t="shared" si="2295"/>
        <v>CV$16</v>
      </c>
      <c r="CW1354" s="199" t="str">
        <f t="shared" si="2295"/>
        <v>CW$16</v>
      </c>
      <c r="CX1354" s="199" t="str">
        <f t="shared" si="2295"/>
        <v>CX$16</v>
      </c>
      <c r="CY1354" s="199" t="str">
        <f t="shared" si="2295"/>
        <v>CY$16</v>
      </c>
      <c r="CZ1354" s="199" t="str">
        <f t="shared" si="2295"/>
        <v>CZ$16</v>
      </c>
      <c r="DA1354" s="199" t="str">
        <f t="shared" si="2295"/>
        <v>DA$16</v>
      </c>
      <c r="DB1354" s="199" t="str">
        <f t="shared" si="2295"/>
        <v>DB$16</v>
      </c>
      <c r="DC1354" s="199" t="str">
        <f t="shared" si="2295"/>
        <v>DC$16</v>
      </c>
      <c r="DD1354" s="199" t="str">
        <f t="shared" si="2295"/>
        <v>DD$16</v>
      </c>
      <c r="DE1354" s="199" t="str">
        <f t="shared" si="2295"/>
        <v>DE$16</v>
      </c>
      <c r="DF1354" s="199" t="str">
        <f t="shared" si="2295"/>
        <v>DF$16</v>
      </c>
      <c r="DG1354" s="199" t="str">
        <f t="shared" si="2295"/>
        <v>DG$16</v>
      </c>
      <c r="DH1354" s="199" t="str">
        <f t="shared" si="2295"/>
        <v>DH$16</v>
      </c>
      <c r="DI1354" s="199" t="str">
        <f t="shared" si="2295"/>
        <v>DI$16</v>
      </c>
      <c r="DJ1354" s="199" t="str">
        <f t="shared" si="2295"/>
        <v>DJ$16</v>
      </c>
      <c r="DK1354" s="199" t="str">
        <f t="shared" si="2295"/>
        <v>DK$16</v>
      </c>
      <c r="DL1354" s="199" t="str">
        <f t="shared" si="2295"/>
        <v>DL$16</v>
      </c>
    </row>
    <row r="1355" spans="1:116" x14ac:dyDescent="0.4">
      <c r="A1355" s="174"/>
      <c r="E1355" s="8"/>
      <c r="G1355" s="175" t="s">
        <v>462</v>
      </c>
      <c r="H1355" s="200"/>
      <c r="I1355" s="201"/>
      <c r="J1355" s="201"/>
      <c r="K1355" s="202"/>
      <c r="L1355" s="202"/>
      <c r="M1355" s="202"/>
      <c r="N1355" s="202"/>
      <c r="O1355" s="202"/>
      <c r="P1355" s="202"/>
      <c r="R1355" s="202"/>
      <c r="S1355" s="199" t="str">
        <f t="shared" ref="S1355:AX1355" si="2296">S$21</f>
        <v>S$17</v>
      </c>
      <c r="T1355" s="199" t="str">
        <f t="shared" si="2296"/>
        <v>T$17</v>
      </c>
      <c r="U1355" s="199" t="str">
        <f t="shared" si="2296"/>
        <v>U$17</v>
      </c>
      <c r="V1355" s="199" t="str">
        <f t="shared" si="2296"/>
        <v>V$17</v>
      </c>
      <c r="W1355" s="199" t="str">
        <f t="shared" si="2296"/>
        <v>W$17</v>
      </c>
      <c r="X1355" s="199" t="str">
        <f t="shared" si="2296"/>
        <v>X$17</v>
      </c>
      <c r="Y1355" s="199" t="str">
        <f t="shared" si="2296"/>
        <v>Y$17</v>
      </c>
      <c r="Z1355" s="199" t="str">
        <f t="shared" si="2296"/>
        <v>Z$17</v>
      </c>
      <c r="AA1355" s="199" t="str">
        <f t="shared" si="2296"/>
        <v>AA$17</v>
      </c>
      <c r="AB1355" s="199" t="str">
        <f t="shared" si="2296"/>
        <v>AB$17</v>
      </c>
      <c r="AC1355" s="199" t="str">
        <f t="shared" si="2296"/>
        <v>AC$17</v>
      </c>
      <c r="AD1355" s="199" t="str">
        <f t="shared" si="2296"/>
        <v>AD$17</v>
      </c>
      <c r="AE1355" s="199" t="str">
        <f t="shared" si="2296"/>
        <v>AE$17</v>
      </c>
      <c r="AF1355" s="199" t="str">
        <f t="shared" si="2296"/>
        <v>AF$17</v>
      </c>
      <c r="AG1355" s="199" t="str">
        <f t="shared" si="2296"/>
        <v>AG$17</v>
      </c>
      <c r="AH1355" s="199" t="str">
        <f t="shared" si="2296"/>
        <v>AH$17</v>
      </c>
      <c r="AI1355" s="199" t="str">
        <f t="shared" si="2296"/>
        <v>AI$17</v>
      </c>
      <c r="AJ1355" s="199" t="str">
        <f t="shared" si="2296"/>
        <v>AJ$17</v>
      </c>
      <c r="AK1355" s="199" t="str">
        <f t="shared" si="2296"/>
        <v>AK$17</v>
      </c>
      <c r="AL1355" s="199" t="str">
        <f t="shared" si="2296"/>
        <v>AL$17</v>
      </c>
      <c r="AM1355" s="199" t="str">
        <f t="shared" si="2296"/>
        <v>AM$17</v>
      </c>
      <c r="AN1355" s="199" t="str">
        <f t="shared" si="2296"/>
        <v>AN$17</v>
      </c>
      <c r="AO1355" s="199" t="str">
        <f t="shared" si="2296"/>
        <v>AO$17</v>
      </c>
      <c r="AP1355" s="199" t="str">
        <f t="shared" si="2296"/>
        <v>AP$17</v>
      </c>
      <c r="AQ1355" s="199" t="str">
        <f t="shared" si="2296"/>
        <v>AQ$17</v>
      </c>
      <c r="AR1355" s="199" t="str">
        <f t="shared" si="2296"/>
        <v>AR$17</v>
      </c>
      <c r="AS1355" s="199" t="str">
        <f t="shared" si="2296"/>
        <v>AS$17</v>
      </c>
      <c r="AT1355" s="199" t="str">
        <f t="shared" si="2296"/>
        <v>AT$17</v>
      </c>
      <c r="AU1355" s="199" t="str">
        <f t="shared" si="2296"/>
        <v>AU$17</v>
      </c>
      <c r="AV1355" s="199" t="str">
        <f t="shared" si="2296"/>
        <v>AV$17</v>
      </c>
      <c r="AW1355" s="199" t="str">
        <f t="shared" si="2296"/>
        <v>AW$17</v>
      </c>
      <c r="AX1355" s="199" t="str">
        <f t="shared" si="2296"/>
        <v>AX$17</v>
      </c>
      <c r="AY1355" s="199" t="str">
        <f t="shared" ref="AY1355:CD1355" si="2297">AY$21</f>
        <v>AY$17</v>
      </c>
      <c r="AZ1355" s="199" t="str">
        <f t="shared" si="2297"/>
        <v>AZ$17</v>
      </c>
      <c r="BA1355" s="199" t="str">
        <f t="shared" si="2297"/>
        <v>BA$17</v>
      </c>
      <c r="BB1355" s="199" t="str">
        <f t="shared" si="2297"/>
        <v>BB$17</v>
      </c>
      <c r="BC1355" s="199" t="str">
        <f t="shared" si="2297"/>
        <v>BC$17</v>
      </c>
      <c r="BD1355" s="199" t="str">
        <f t="shared" si="2297"/>
        <v>BD$17</v>
      </c>
      <c r="BE1355" s="199" t="str">
        <f t="shared" si="2297"/>
        <v>BE$17</v>
      </c>
      <c r="BF1355" s="199" t="str">
        <f t="shared" si="2297"/>
        <v>BF$17</v>
      </c>
      <c r="BG1355" s="199" t="str">
        <f t="shared" si="2297"/>
        <v>BG$17</v>
      </c>
      <c r="BH1355" s="199" t="str">
        <f t="shared" si="2297"/>
        <v>BH$17</v>
      </c>
      <c r="BI1355" s="199" t="str">
        <f t="shared" si="2297"/>
        <v>BI$17</v>
      </c>
      <c r="BJ1355" s="199" t="str">
        <f t="shared" si="2297"/>
        <v>BJ$17</v>
      </c>
      <c r="BK1355" s="199" t="str">
        <f t="shared" si="2297"/>
        <v>BK$17</v>
      </c>
      <c r="BL1355" s="199" t="str">
        <f t="shared" si="2297"/>
        <v>BL$17</v>
      </c>
      <c r="BM1355" s="199" t="str">
        <f t="shared" si="2297"/>
        <v>BM$17</v>
      </c>
      <c r="BN1355" s="199" t="str">
        <f t="shared" si="2297"/>
        <v>BN$17</v>
      </c>
      <c r="BO1355" s="199" t="str">
        <f t="shared" si="2297"/>
        <v>BO$17</v>
      </c>
      <c r="BP1355" s="199" t="str">
        <f t="shared" si="2297"/>
        <v>BP$17</v>
      </c>
      <c r="BQ1355" s="199" t="str">
        <f t="shared" si="2297"/>
        <v>BQ$17</v>
      </c>
      <c r="BR1355" s="199" t="str">
        <f t="shared" si="2297"/>
        <v>BR$17</v>
      </c>
      <c r="BS1355" s="199" t="str">
        <f t="shared" si="2297"/>
        <v>BS$17</v>
      </c>
      <c r="BT1355" s="199" t="str">
        <f t="shared" si="2297"/>
        <v>BT$17</v>
      </c>
      <c r="BU1355" s="199" t="str">
        <f t="shared" si="2297"/>
        <v>BU$17</v>
      </c>
      <c r="BV1355" s="199" t="str">
        <f t="shared" si="2297"/>
        <v>BV$17</v>
      </c>
      <c r="BW1355" s="199" t="str">
        <f t="shared" si="2297"/>
        <v>BW$17</v>
      </c>
      <c r="BX1355" s="199" t="str">
        <f t="shared" si="2297"/>
        <v>BX$17</v>
      </c>
      <c r="BY1355" s="199" t="str">
        <f t="shared" si="2297"/>
        <v>BY$17</v>
      </c>
      <c r="BZ1355" s="199" t="str">
        <f t="shared" si="2297"/>
        <v>BZ$17</v>
      </c>
      <c r="CA1355" s="199" t="str">
        <f t="shared" si="2297"/>
        <v>CA$17</v>
      </c>
      <c r="CB1355" s="199" t="str">
        <f t="shared" si="2297"/>
        <v>CB$17</v>
      </c>
      <c r="CC1355" s="199" t="str">
        <f t="shared" si="2297"/>
        <v>CC$17</v>
      </c>
      <c r="CD1355" s="199" t="str">
        <f t="shared" si="2297"/>
        <v>CD$17</v>
      </c>
      <c r="CE1355" s="199" t="str">
        <f t="shared" ref="CE1355:CL1355" si="2298">CE$21</f>
        <v>CE$17</v>
      </c>
      <c r="CF1355" s="199" t="str">
        <f t="shared" si="2298"/>
        <v>CF$17</v>
      </c>
      <c r="CG1355" s="199" t="str">
        <f t="shared" si="2298"/>
        <v>CG$17</v>
      </c>
      <c r="CH1355" s="199" t="str">
        <f t="shared" si="2298"/>
        <v>CH$17</v>
      </c>
      <c r="CI1355" s="199" t="str">
        <f t="shared" si="2298"/>
        <v>CI$17</v>
      </c>
      <c r="CJ1355" s="199" t="str">
        <f t="shared" si="2298"/>
        <v>CJ$17</v>
      </c>
      <c r="CK1355" s="199" t="str">
        <f t="shared" si="2298"/>
        <v>CK$17</v>
      </c>
      <c r="CL1355" s="199" t="str">
        <f t="shared" si="2298"/>
        <v>CL$17</v>
      </c>
      <c r="CN1355" s="201"/>
      <c r="CO1355" s="199" t="str">
        <f t="shared" ref="CO1355:DL1355" si="2299">CO$21</f>
        <v>CO$17</v>
      </c>
      <c r="CP1355" s="199" t="str">
        <f t="shared" si="2299"/>
        <v>CP$17</v>
      </c>
      <c r="CQ1355" s="199" t="str">
        <f t="shared" si="2299"/>
        <v>CQ$17</v>
      </c>
      <c r="CR1355" s="199" t="str">
        <f t="shared" si="2299"/>
        <v>CR$17</v>
      </c>
      <c r="CS1355" s="199" t="str">
        <f t="shared" si="2299"/>
        <v>CS$17</v>
      </c>
      <c r="CT1355" s="199" t="str">
        <f t="shared" si="2299"/>
        <v>CT$17</v>
      </c>
      <c r="CU1355" s="199" t="str">
        <f t="shared" si="2299"/>
        <v>CU$17</v>
      </c>
      <c r="CV1355" s="199" t="str">
        <f t="shared" si="2299"/>
        <v>CV$17</v>
      </c>
      <c r="CW1355" s="199" t="str">
        <f t="shared" si="2299"/>
        <v>CW$17</v>
      </c>
      <c r="CX1355" s="199" t="str">
        <f t="shared" si="2299"/>
        <v>CX$17</v>
      </c>
      <c r="CY1355" s="199" t="str">
        <f t="shared" si="2299"/>
        <v>CY$17</v>
      </c>
      <c r="CZ1355" s="199" t="str">
        <f t="shared" si="2299"/>
        <v>CZ$17</v>
      </c>
      <c r="DA1355" s="199" t="str">
        <f t="shared" si="2299"/>
        <v>DA$17</v>
      </c>
      <c r="DB1355" s="199" t="str">
        <f t="shared" si="2299"/>
        <v>DB$17</v>
      </c>
      <c r="DC1355" s="199" t="str">
        <f t="shared" si="2299"/>
        <v>DC$17</v>
      </c>
      <c r="DD1355" s="199" t="str">
        <f t="shared" si="2299"/>
        <v>DD$17</v>
      </c>
      <c r="DE1355" s="199" t="str">
        <f t="shared" si="2299"/>
        <v>DE$17</v>
      </c>
      <c r="DF1355" s="199" t="str">
        <f t="shared" si="2299"/>
        <v>DF$17</v>
      </c>
      <c r="DG1355" s="199" t="str">
        <f t="shared" si="2299"/>
        <v>DG$17</v>
      </c>
      <c r="DH1355" s="199" t="str">
        <f t="shared" si="2299"/>
        <v>DH$17</v>
      </c>
      <c r="DI1355" s="199" t="str">
        <f t="shared" si="2299"/>
        <v>DI$17</v>
      </c>
      <c r="DJ1355" s="199" t="str">
        <f t="shared" si="2299"/>
        <v>DJ$17</v>
      </c>
      <c r="DK1355" s="199" t="str">
        <f t="shared" si="2299"/>
        <v>DK$17</v>
      </c>
      <c r="DL1355" s="199" t="str">
        <f t="shared" si="2299"/>
        <v>DL$17</v>
      </c>
    </row>
    <row r="1356" spans="1:116" x14ac:dyDescent="0.4">
      <c r="A1356" s="174"/>
      <c r="E1356" s="8"/>
      <c r="G1356" s="175" t="s">
        <v>491</v>
      </c>
      <c r="H1356" s="200"/>
      <c r="I1356" s="201"/>
      <c r="J1356" s="201"/>
      <c r="K1356" s="202"/>
      <c r="L1356" s="202"/>
      <c r="M1356" s="202"/>
      <c r="N1356" s="202"/>
      <c r="O1356" s="202"/>
      <c r="P1356" s="202"/>
      <c r="R1356" s="202"/>
      <c r="S1356" s="190"/>
      <c r="T1356" s="190"/>
      <c r="U1356" s="190"/>
      <c r="V1356" s="190"/>
      <c r="W1356" s="190"/>
      <c r="X1356" s="190"/>
      <c r="Y1356" s="190"/>
      <c r="Z1356" s="190"/>
      <c r="AA1356" s="190"/>
      <c r="AB1356" s="190"/>
      <c r="AC1356" s="190"/>
      <c r="AD1356" s="190"/>
      <c r="AE1356" s="190"/>
      <c r="AF1356" s="190"/>
      <c r="AG1356" s="190"/>
      <c r="AH1356" s="190"/>
      <c r="AI1356" s="190"/>
      <c r="AJ1356" s="190"/>
      <c r="AK1356" s="190"/>
      <c r="AL1356" s="190"/>
      <c r="AM1356" s="190"/>
      <c r="AN1356" s="190"/>
      <c r="AO1356" s="190"/>
      <c r="AP1356" s="190"/>
      <c r="AQ1356" s="190"/>
      <c r="AR1356" s="190"/>
      <c r="AS1356" s="190"/>
      <c r="AT1356" s="190"/>
      <c r="AU1356" s="190"/>
      <c r="AV1356" s="190"/>
      <c r="AW1356" s="190"/>
      <c r="AX1356" s="190"/>
      <c r="AY1356" s="190"/>
      <c r="AZ1356" s="190"/>
      <c r="BA1356" s="190"/>
      <c r="BB1356" s="190"/>
      <c r="BC1356" s="190"/>
      <c r="BD1356" s="190"/>
      <c r="BE1356" s="190"/>
      <c r="BF1356" s="190"/>
      <c r="BG1356" s="190"/>
      <c r="BH1356" s="190"/>
      <c r="BI1356" s="190"/>
      <c r="BJ1356" s="190"/>
      <c r="BK1356" s="190"/>
      <c r="BL1356" s="190"/>
      <c r="BM1356" s="190"/>
      <c r="BN1356" s="190"/>
      <c r="BO1356" s="190"/>
      <c r="BP1356" s="190"/>
      <c r="BQ1356" s="190"/>
      <c r="BR1356" s="190"/>
      <c r="BS1356" s="190"/>
      <c r="BT1356" s="190"/>
      <c r="BU1356" s="190"/>
      <c r="BV1356" s="190"/>
      <c r="BW1356" s="190"/>
      <c r="BX1356" s="190"/>
      <c r="BY1356" s="190"/>
      <c r="BZ1356" s="190"/>
      <c r="CA1356" s="190"/>
      <c r="CB1356" s="190"/>
      <c r="CC1356" s="190"/>
      <c r="CD1356" s="190"/>
      <c r="CE1356" s="190"/>
      <c r="CF1356" s="190"/>
      <c r="CG1356" s="190"/>
      <c r="CH1356" s="190"/>
      <c r="CI1356" s="190"/>
      <c r="CJ1356" s="190"/>
      <c r="CK1356" s="190"/>
      <c r="CL1356" s="190"/>
      <c r="CN1356" s="201"/>
      <c r="CO1356" s="190"/>
      <c r="CP1356" s="190"/>
      <c r="CQ1356" s="190"/>
      <c r="CR1356" s="190"/>
      <c r="CS1356" s="190"/>
      <c r="CT1356" s="190"/>
      <c r="CU1356" s="190"/>
      <c r="CV1356" s="190"/>
      <c r="CW1356" s="190"/>
      <c r="CX1356" s="190"/>
      <c r="CY1356" s="190"/>
      <c r="CZ1356" s="190"/>
      <c r="DA1356" s="190"/>
      <c r="DB1356" s="190"/>
      <c r="DC1356" s="190"/>
      <c r="DD1356" s="190"/>
      <c r="DE1356" s="190"/>
      <c r="DF1356" s="190"/>
      <c r="DG1356" s="190"/>
      <c r="DH1356" s="190"/>
      <c r="DI1356" s="190"/>
      <c r="DJ1356" s="190"/>
      <c r="DK1356" s="190"/>
      <c r="DL1356" s="190"/>
    </row>
    <row r="1357" spans="1:116" x14ac:dyDescent="0.4">
      <c r="A1357" s="174"/>
      <c r="E1357" s="8"/>
      <c r="G1357" s="175" t="s">
        <v>505</v>
      </c>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t="s">
        <v>463</v>
      </c>
      <c r="H1358" s="200"/>
      <c r="I1358" s="201"/>
      <c r="J1358" s="201"/>
      <c r="K1358" s="202"/>
      <c r="L1358" s="202"/>
      <c r="M1358" s="202"/>
      <c r="N1358" s="202"/>
      <c r="O1358" s="202"/>
      <c r="P1358" s="202"/>
      <c r="R1358" s="202"/>
      <c r="S1358" s="190" t="str">
        <f t="shared" ref="S1358:AX1358" si="2300">S$22</f>
        <v>S$18</v>
      </c>
      <c r="T1358" s="190" t="str">
        <f t="shared" si="2300"/>
        <v>T$18</v>
      </c>
      <c r="U1358" s="190" t="str">
        <f t="shared" si="2300"/>
        <v>U$18</v>
      </c>
      <c r="V1358" s="190" t="str">
        <f t="shared" si="2300"/>
        <v>V$18</v>
      </c>
      <c r="W1358" s="190" t="str">
        <f t="shared" si="2300"/>
        <v>W$18</v>
      </c>
      <c r="X1358" s="190" t="str">
        <f t="shared" si="2300"/>
        <v>X$18</v>
      </c>
      <c r="Y1358" s="190" t="str">
        <f t="shared" si="2300"/>
        <v>Y$18</v>
      </c>
      <c r="Z1358" s="190" t="str">
        <f t="shared" si="2300"/>
        <v>Z$18</v>
      </c>
      <c r="AA1358" s="190" t="str">
        <f t="shared" si="2300"/>
        <v>AA$18</v>
      </c>
      <c r="AB1358" s="190" t="str">
        <f t="shared" si="2300"/>
        <v>AB$18</v>
      </c>
      <c r="AC1358" s="190" t="str">
        <f t="shared" si="2300"/>
        <v>AC$18</v>
      </c>
      <c r="AD1358" s="190" t="str">
        <f t="shared" si="2300"/>
        <v>AD$18</v>
      </c>
      <c r="AE1358" s="190" t="str">
        <f t="shared" si="2300"/>
        <v>AE$18</v>
      </c>
      <c r="AF1358" s="190" t="str">
        <f t="shared" si="2300"/>
        <v>AF$18</v>
      </c>
      <c r="AG1358" s="190" t="str">
        <f t="shared" si="2300"/>
        <v>AG$18</v>
      </c>
      <c r="AH1358" s="190" t="str">
        <f t="shared" si="2300"/>
        <v>AH$18</v>
      </c>
      <c r="AI1358" s="190" t="str">
        <f t="shared" si="2300"/>
        <v>AI$18</v>
      </c>
      <c r="AJ1358" s="190" t="str">
        <f t="shared" si="2300"/>
        <v>AJ$18</v>
      </c>
      <c r="AK1358" s="190" t="str">
        <f t="shared" si="2300"/>
        <v>AK$18</v>
      </c>
      <c r="AL1358" s="190" t="str">
        <f t="shared" si="2300"/>
        <v>AL$18</v>
      </c>
      <c r="AM1358" s="190" t="str">
        <f t="shared" si="2300"/>
        <v>AM$18</v>
      </c>
      <c r="AN1358" s="190" t="str">
        <f t="shared" si="2300"/>
        <v>AN$18</v>
      </c>
      <c r="AO1358" s="190" t="str">
        <f t="shared" si="2300"/>
        <v>AO$18</v>
      </c>
      <c r="AP1358" s="190" t="str">
        <f t="shared" si="2300"/>
        <v>AP$18</v>
      </c>
      <c r="AQ1358" s="190" t="str">
        <f t="shared" si="2300"/>
        <v>AQ$18</v>
      </c>
      <c r="AR1358" s="190" t="str">
        <f t="shared" si="2300"/>
        <v>AR$18</v>
      </c>
      <c r="AS1358" s="190" t="str">
        <f t="shared" si="2300"/>
        <v>AS$18</v>
      </c>
      <c r="AT1358" s="190" t="str">
        <f t="shared" si="2300"/>
        <v>AT$18</v>
      </c>
      <c r="AU1358" s="190" t="str">
        <f t="shared" si="2300"/>
        <v>AU$18</v>
      </c>
      <c r="AV1358" s="190" t="str">
        <f t="shared" si="2300"/>
        <v>AV$18</v>
      </c>
      <c r="AW1358" s="190" t="str">
        <f t="shared" si="2300"/>
        <v>AW$18</v>
      </c>
      <c r="AX1358" s="190" t="str">
        <f t="shared" si="2300"/>
        <v>AX$18</v>
      </c>
      <c r="AY1358" s="190" t="str">
        <f t="shared" ref="AY1358:CD1358" si="2301">AY$22</f>
        <v>AY$18</v>
      </c>
      <c r="AZ1358" s="190" t="str">
        <f t="shared" si="2301"/>
        <v>AZ$18</v>
      </c>
      <c r="BA1358" s="190" t="str">
        <f t="shared" si="2301"/>
        <v>BA$18</v>
      </c>
      <c r="BB1358" s="190" t="str">
        <f t="shared" si="2301"/>
        <v>BB$18</v>
      </c>
      <c r="BC1358" s="190" t="str">
        <f t="shared" si="2301"/>
        <v>BC$18</v>
      </c>
      <c r="BD1358" s="190" t="str">
        <f t="shared" si="2301"/>
        <v>BD$18</v>
      </c>
      <c r="BE1358" s="190" t="str">
        <f t="shared" si="2301"/>
        <v>BE$18</v>
      </c>
      <c r="BF1358" s="190" t="str">
        <f t="shared" si="2301"/>
        <v>BF$18</v>
      </c>
      <c r="BG1358" s="190" t="str">
        <f t="shared" si="2301"/>
        <v>BG$18</v>
      </c>
      <c r="BH1358" s="190" t="str">
        <f t="shared" si="2301"/>
        <v>BH$18</v>
      </c>
      <c r="BI1358" s="190" t="str">
        <f t="shared" si="2301"/>
        <v>BI$18</v>
      </c>
      <c r="BJ1358" s="190" t="str">
        <f t="shared" si="2301"/>
        <v>BJ$18</v>
      </c>
      <c r="BK1358" s="190" t="str">
        <f t="shared" si="2301"/>
        <v>BK$18</v>
      </c>
      <c r="BL1358" s="190" t="str">
        <f t="shared" si="2301"/>
        <v>BL$18</v>
      </c>
      <c r="BM1358" s="190" t="str">
        <f t="shared" si="2301"/>
        <v>BM$18</v>
      </c>
      <c r="BN1358" s="190" t="str">
        <f t="shared" si="2301"/>
        <v>BN$18</v>
      </c>
      <c r="BO1358" s="190" t="str">
        <f t="shared" si="2301"/>
        <v>BO$18</v>
      </c>
      <c r="BP1358" s="190" t="str">
        <f t="shared" si="2301"/>
        <v>BP$18</v>
      </c>
      <c r="BQ1358" s="190" t="str">
        <f t="shared" si="2301"/>
        <v>BQ$18</v>
      </c>
      <c r="BR1358" s="190" t="str">
        <f t="shared" si="2301"/>
        <v>BR$18</v>
      </c>
      <c r="BS1358" s="190" t="str">
        <f t="shared" si="2301"/>
        <v>BS$18</v>
      </c>
      <c r="BT1358" s="190" t="str">
        <f t="shared" si="2301"/>
        <v>BT$18</v>
      </c>
      <c r="BU1358" s="190" t="str">
        <f t="shared" si="2301"/>
        <v>BU$18</v>
      </c>
      <c r="BV1358" s="190" t="str">
        <f t="shared" si="2301"/>
        <v>BV$18</v>
      </c>
      <c r="BW1358" s="190" t="str">
        <f t="shared" si="2301"/>
        <v>BW$18</v>
      </c>
      <c r="BX1358" s="190" t="str">
        <f t="shared" si="2301"/>
        <v>BX$18</v>
      </c>
      <c r="BY1358" s="190" t="str">
        <f t="shared" si="2301"/>
        <v>BY$18</v>
      </c>
      <c r="BZ1358" s="190" t="str">
        <f t="shared" si="2301"/>
        <v>BZ$18</v>
      </c>
      <c r="CA1358" s="190" t="str">
        <f t="shared" si="2301"/>
        <v>CA$18</v>
      </c>
      <c r="CB1358" s="190" t="str">
        <f t="shared" si="2301"/>
        <v>CB$18</v>
      </c>
      <c r="CC1358" s="190" t="str">
        <f t="shared" si="2301"/>
        <v>CC$18</v>
      </c>
      <c r="CD1358" s="190" t="str">
        <f t="shared" si="2301"/>
        <v>CD$18</v>
      </c>
      <c r="CE1358" s="190" t="str">
        <f t="shared" ref="CE1358:CL1358" si="2302">CE$22</f>
        <v>CE$18</v>
      </c>
      <c r="CF1358" s="190" t="str">
        <f t="shared" si="2302"/>
        <v>CF$18</v>
      </c>
      <c r="CG1358" s="190" t="str">
        <f t="shared" si="2302"/>
        <v>CG$18</v>
      </c>
      <c r="CH1358" s="190" t="str">
        <f t="shared" si="2302"/>
        <v>CH$18</v>
      </c>
      <c r="CI1358" s="190" t="str">
        <f t="shared" si="2302"/>
        <v>CI$18</v>
      </c>
      <c r="CJ1358" s="190" t="str">
        <f t="shared" si="2302"/>
        <v>CJ$18</v>
      </c>
      <c r="CK1358" s="190" t="str">
        <f t="shared" si="2302"/>
        <v>CK$18</v>
      </c>
      <c r="CL1358" s="190" t="str">
        <f t="shared" si="2302"/>
        <v>CL$18</v>
      </c>
      <c r="CN1358" s="201"/>
      <c r="CO1358" s="190" t="str">
        <f t="shared" ref="CO1358:DL1358" si="2303">CO$22</f>
        <v>CO$18</v>
      </c>
      <c r="CP1358" s="190" t="str">
        <f t="shared" si="2303"/>
        <v>CP$18</v>
      </c>
      <c r="CQ1358" s="190" t="str">
        <f t="shared" si="2303"/>
        <v>CQ$18</v>
      </c>
      <c r="CR1358" s="190" t="str">
        <f t="shared" si="2303"/>
        <v>CR$18</v>
      </c>
      <c r="CS1358" s="190" t="str">
        <f t="shared" si="2303"/>
        <v>CS$18</v>
      </c>
      <c r="CT1358" s="190" t="str">
        <f t="shared" si="2303"/>
        <v>CT$18</v>
      </c>
      <c r="CU1358" s="190" t="str">
        <f t="shared" si="2303"/>
        <v>CU$18</v>
      </c>
      <c r="CV1358" s="190" t="str">
        <f t="shared" si="2303"/>
        <v>CV$18</v>
      </c>
      <c r="CW1358" s="190" t="str">
        <f t="shared" si="2303"/>
        <v>CW$18</v>
      </c>
      <c r="CX1358" s="190" t="str">
        <f t="shared" si="2303"/>
        <v>CX$18</v>
      </c>
      <c r="CY1358" s="190" t="str">
        <f t="shared" si="2303"/>
        <v>CY$18</v>
      </c>
      <c r="CZ1358" s="190" t="str">
        <f t="shared" si="2303"/>
        <v>CZ$18</v>
      </c>
      <c r="DA1358" s="190" t="str">
        <f t="shared" si="2303"/>
        <v>DA$18</v>
      </c>
      <c r="DB1358" s="190" t="str">
        <f t="shared" si="2303"/>
        <v>DB$18</v>
      </c>
      <c r="DC1358" s="190" t="str">
        <f t="shared" si="2303"/>
        <v>DC$18</v>
      </c>
      <c r="DD1358" s="190" t="str">
        <f t="shared" si="2303"/>
        <v>DD$18</v>
      </c>
      <c r="DE1358" s="190" t="str">
        <f t="shared" si="2303"/>
        <v>DE$18</v>
      </c>
      <c r="DF1358" s="190" t="str">
        <f t="shared" si="2303"/>
        <v>DF$18</v>
      </c>
      <c r="DG1358" s="190" t="str">
        <f t="shared" si="2303"/>
        <v>DG$18</v>
      </c>
      <c r="DH1358" s="190" t="str">
        <f t="shared" si="2303"/>
        <v>DH$18</v>
      </c>
      <c r="DI1358" s="190" t="str">
        <f t="shared" si="2303"/>
        <v>DI$18</v>
      </c>
      <c r="DJ1358" s="190" t="str">
        <f t="shared" si="2303"/>
        <v>DJ$18</v>
      </c>
      <c r="DK1358" s="190" t="str">
        <f t="shared" si="2303"/>
        <v>DK$18</v>
      </c>
      <c r="DL1358" s="190" t="str">
        <f t="shared" si="2303"/>
        <v>DL$18</v>
      </c>
    </row>
    <row r="1359" spans="1:116" x14ac:dyDescent="0.4">
      <c r="A1359" s="174"/>
      <c r="E1359" s="8"/>
      <c r="G1359" s="175" t="s">
        <v>464</v>
      </c>
      <c r="H1359" s="200"/>
      <c r="I1359" s="201"/>
      <c r="J1359" s="201"/>
      <c r="K1359" s="202"/>
      <c r="L1359" s="202"/>
      <c r="M1359" s="202"/>
      <c r="N1359" s="202"/>
      <c r="O1359" s="202"/>
      <c r="P1359" s="202"/>
      <c r="R1359" s="202"/>
      <c r="S1359" s="190" t="str">
        <f t="shared" ref="S1359:AX1359" si="2304">S$23</f>
        <v>S$19</v>
      </c>
      <c r="T1359" s="190" t="str">
        <f t="shared" si="2304"/>
        <v>T$19</v>
      </c>
      <c r="U1359" s="190" t="str">
        <f t="shared" si="2304"/>
        <v>U$19</v>
      </c>
      <c r="V1359" s="190" t="str">
        <f t="shared" si="2304"/>
        <v>V$19</v>
      </c>
      <c r="W1359" s="190" t="str">
        <f t="shared" si="2304"/>
        <v>W$19</v>
      </c>
      <c r="X1359" s="190" t="str">
        <f t="shared" si="2304"/>
        <v>X$19</v>
      </c>
      <c r="Y1359" s="190" t="str">
        <f t="shared" si="2304"/>
        <v>Y$19</v>
      </c>
      <c r="Z1359" s="190" t="str">
        <f t="shared" si="2304"/>
        <v>Z$19</v>
      </c>
      <c r="AA1359" s="190" t="str">
        <f t="shared" si="2304"/>
        <v>AA$19</v>
      </c>
      <c r="AB1359" s="190" t="str">
        <f t="shared" si="2304"/>
        <v>AB$19</v>
      </c>
      <c r="AC1359" s="190" t="str">
        <f t="shared" si="2304"/>
        <v>AC$19</v>
      </c>
      <c r="AD1359" s="190" t="str">
        <f t="shared" si="2304"/>
        <v>AD$19</v>
      </c>
      <c r="AE1359" s="190" t="str">
        <f t="shared" si="2304"/>
        <v>AE$19</v>
      </c>
      <c r="AF1359" s="190" t="str">
        <f t="shared" si="2304"/>
        <v>AF$19</v>
      </c>
      <c r="AG1359" s="190" t="str">
        <f t="shared" si="2304"/>
        <v>AG$19</v>
      </c>
      <c r="AH1359" s="190" t="str">
        <f t="shared" si="2304"/>
        <v>AH$19</v>
      </c>
      <c r="AI1359" s="190" t="str">
        <f t="shared" si="2304"/>
        <v>AI$19</v>
      </c>
      <c r="AJ1359" s="190" t="str">
        <f t="shared" si="2304"/>
        <v>AJ$19</v>
      </c>
      <c r="AK1359" s="190" t="str">
        <f t="shared" si="2304"/>
        <v>AK$19</v>
      </c>
      <c r="AL1359" s="190" t="str">
        <f t="shared" si="2304"/>
        <v>AL$19</v>
      </c>
      <c r="AM1359" s="190" t="str">
        <f t="shared" si="2304"/>
        <v>AM$19</v>
      </c>
      <c r="AN1359" s="190" t="str">
        <f t="shared" si="2304"/>
        <v>AN$19</v>
      </c>
      <c r="AO1359" s="190" t="str">
        <f t="shared" si="2304"/>
        <v>AO$19</v>
      </c>
      <c r="AP1359" s="190" t="str">
        <f t="shared" si="2304"/>
        <v>AP$19</v>
      </c>
      <c r="AQ1359" s="190" t="str">
        <f t="shared" si="2304"/>
        <v>AQ$19</v>
      </c>
      <c r="AR1359" s="190" t="str">
        <f t="shared" si="2304"/>
        <v>AR$19</v>
      </c>
      <c r="AS1359" s="190" t="str">
        <f t="shared" si="2304"/>
        <v>AS$19</v>
      </c>
      <c r="AT1359" s="190" t="str">
        <f t="shared" si="2304"/>
        <v>AT$19</v>
      </c>
      <c r="AU1359" s="190" t="str">
        <f t="shared" si="2304"/>
        <v>AU$19</v>
      </c>
      <c r="AV1359" s="190" t="str">
        <f t="shared" si="2304"/>
        <v>AV$19</v>
      </c>
      <c r="AW1359" s="190" t="str">
        <f t="shared" si="2304"/>
        <v>AW$19</v>
      </c>
      <c r="AX1359" s="190" t="str">
        <f t="shared" si="2304"/>
        <v>AX$19</v>
      </c>
      <c r="AY1359" s="190" t="str">
        <f t="shared" ref="AY1359:CD1359" si="2305">AY$23</f>
        <v>AY$19</v>
      </c>
      <c r="AZ1359" s="190" t="str">
        <f t="shared" si="2305"/>
        <v>AZ$19</v>
      </c>
      <c r="BA1359" s="190" t="str">
        <f t="shared" si="2305"/>
        <v>BA$19</v>
      </c>
      <c r="BB1359" s="190" t="str">
        <f t="shared" si="2305"/>
        <v>BB$19</v>
      </c>
      <c r="BC1359" s="190" t="str">
        <f t="shared" si="2305"/>
        <v>BC$19</v>
      </c>
      <c r="BD1359" s="190" t="str">
        <f t="shared" si="2305"/>
        <v>BD$19</v>
      </c>
      <c r="BE1359" s="190" t="str">
        <f t="shared" si="2305"/>
        <v>BE$19</v>
      </c>
      <c r="BF1359" s="190" t="str">
        <f t="shared" si="2305"/>
        <v>BF$19</v>
      </c>
      <c r="BG1359" s="190" t="str">
        <f t="shared" si="2305"/>
        <v>BG$19</v>
      </c>
      <c r="BH1359" s="190" t="str">
        <f t="shared" si="2305"/>
        <v>BH$19</v>
      </c>
      <c r="BI1359" s="190" t="str">
        <f t="shared" si="2305"/>
        <v>BI$19</v>
      </c>
      <c r="BJ1359" s="190" t="str">
        <f t="shared" si="2305"/>
        <v>BJ$19</v>
      </c>
      <c r="BK1359" s="190" t="str">
        <f t="shared" si="2305"/>
        <v>BK$19</v>
      </c>
      <c r="BL1359" s="190" t="str">
        <f t="shared" si="2305"/>
        <v>BL$19</v>
      </c>
      <c r="BM1359" s="190" t="str">
        <f t="shared" si="2305"/>
        <v>BM$19</v>
      </c>
      <c r="BN1359" s="190" t="str">
        <f t="shared" si="2305"/>
        <v>BN$19</v>
      </c>
      <c r="BO1359" s="190" t="str">
        <f t="shared" si="2305"/>
        <v>BO$19</v>
      </c>
      <c r="BP1359" s="190" t="str">
        <f t="shared" si="2305"/>
        <v>BP$19</v>
      </c>
      <c r="BQ1359" s="190" t="str">
        <f t="shared" si="2305"/>
        <v>BQ$19</v>
      </c>
      <c r="BR1359" s="190" t="str">
        <f t="shared" si="2305"/>
        <v>BR$19</v>
      </c>
      <c r="BS1359" s="190" t="str">
        <f t="shared" si="2305"/>
        <v>BS$19</v>
      </c>
      <c r="BT1359" s="190" t="str">
        <f t="shared" si="2305"/>
        <v>BT$19</v>
      </c>
      <c r="BU1359" s="190" t="str">
        <f t="shared" si="2305"/>
        <v>BU$19</v>
      </c>
      <c r="BV1359" s="190" t="str">
        <f t="shared" si="2305"/>
        <v>BV$19</v>
      </c>
      <c r="BW1359" s="190" t="str">
        <f t="shared" si="2305"/>
        <v>BW$19</v>
      </c>
      <c r="BX1359" s="190" t="str">
        <f t="shared" si="2305"/>
        <v>BX$19</v>
      </c>
      <c r="BY1359" s="190" t="str">
        <f t="shared" si="2305"/>
        <v>BY$19</v>
      </c>
      <c r="BZ1359" s="190" t="str">
        <f t="shared" si="2305"/>
        <v>BZ$19</v>
      </c>
      <c r="CA1359" s="190" t="str">
        <f t="shared" si="2305"/>
        <v>CA$19</v>
      </c>
      <c r="CB1359" s="190" t="str">
        <f t="shared" si="2305"/>
        <v>CB$19</v>
      </c>
      <c r="CC1359" s="190" t="str">
        <f t="shared" si="2305"/>
        <v>CC$19</v>
      </c>
      <c r="CD1359" s="190" t="str">
        <f t="shared" si="2305"/>
        <v>CD$19</v>
      </c>
      <c r="CE1359" s="190" t="str">
        <f t="shared" ref="CE1359:CL1359" si="2306">CE$23</f>
        <v>CE$19</v>
      </c>
      <c r="CF1359" s="190" t="str">
        <f t="shared" si="2306"/>
        <v>CF$19</v>
      </c>
      <c r="CG1359" s="190" t="str">
        <f t="shared" si="2306"/>
        <v>CG$19</v>
      </c>
      <c r="CH1359" s="190" t="str">
        <f t="shared" si="2306"/>
        <v>CH$19</v>
      </c>
      <c r="CI1359" s="190" t="str">
        <f t="shared" si="2306"/>
        <v>CI$19</v>
      </c>
      <c r="CJ1359" s="190" t="str">
        <f t="shared" si="2306"/>
        <v>CJ$19</v>
      </c>
      <c r="CK1359" s="190" t="str">
        <f t="shared" si="2306"/>
        <v>CK$19</v>
      </c>
      <c r="CL1359" s="190" t="str">
        <f t="shared" si="2306"/>
        <v>CL$19</v>
      </c>
      <c r="CN1359" s="201"/>
      <c r="CO1359" s="190" t="str">
        <f t="shared" ref="CO1359:DL1359" si="2307">CO$23</f>
        <v>CO$19</v>
      </c>
      <c r="CP1359" s="190" t="str">
        <f t="shared" si="2307"/>
        <v>CP$19</v>
      </c>
      <c r="CQ1359" s="190" t="str">
        <f t="shared" si="2307"/>
        <v>CQ$19</v>
      </c>
      <c r="CR1359" s="190" t="str">
        <f t="shared" si="2307"/>
        <v>CR$19</v>
      </c>
      <c r="CS1359" s="190" t="str">
        <f t="shared" si="2307"/>
        <v>CS$19</v>
      </c>
      <c r="CT1359" s="190" t="str">
        <f t="shared" si="2307"/>
        <v>CT$19</v>
      </c>
      <c r="CU1359" s="190" t="str">
        <f t="shared" si="2307"/>
        <v>CU$19</v>
      </c>
      <c r="CV1359" s="190" t="str">
        <f t="shared" si="2307"/>
        <v>CV$19</v>
      </c>
      <c r="CW1359" s="190" t="str">
        <f t="shared" si="2307"/>
        <v>CW$19</v>
      </c>
      <c r="CX1359" s="190" t="str">
        <f t="shared" si="2307"/>
        <v>CX$19</v>
      </c>
      <c r="CY1359" s="190" t="str">
        <f t="shared" si="2307"/>
        <v>CY$19</v>
      </c>
      <c r="CZ1359" s="190" t="str">
        <f t="shared" si="2307"/>
        <v>CZ$19</v>
      </c>
      <c r="DA1359" s="190" t="str">
        <f t="shared" si="2307"/>
        <v>DA$19</v>
      </c>
      <c r="DB1359" s="190" t="str">
        <f t="shared" si="2307"/>
        <v>DB$19</v>
      </c>
      <c r="DC1359" s="190" t="str">
        <f t="shared" si="2307"/>
        <v>DC$19</v>
      </c>
      <c r="DD1359" s="190" t="str">
        <f t="shared" si="2307"/>
        <v>DD$19</v>
      </c>
      <c r="DE1359" s="190" t="str">
        <f t="shared" si="2307"/>
        <v>DE$19</v>
      </c>
      <c r="DF1359" s="190" t="str">
        <f t="shared" si="2307"/>
        <v>DF$19</v>
      </c>
      <c r="DG1359" s="190" t="str">
        <f t="shared" si="2307"/>
        <v>DG$19</v>
      </c>
      <c r="DH1359" s="190" t="str">
        <f t="shared" si="2307"/>
        <v>DH$19</v>
      </c>
      <c r="DI1359" s="190" t="str">
        <f t="shared" si="2307"/>
        <v>DI$19</v>
      </c>
      <c r="DJ1359" s="190" t="str">
        <f t="shared" si="2307"/>
        <v>DJ$19</v>
      </c>
      <c r="DK1359" s="190" t="str">
        <f t="shared" si="2307"/>
        <v>DK$19</v>
      </c>
      <c r="DL1359" s="190" t="str">
        <f t="shared" si="2307"/>
        <v>DL$19</v>
      </c>
    </row>
    <row r="1360" spans="1:116" x14ac:dyDescent="0.4">
      <c r="A1360" s="174"/>
      <c r="E1360" s="8"/>
      <c r="G1360" s="175"/>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c r="H1362" s="200"/>
      <c r="I1362" s="201"/>
      <c r="J1362" s="201"/>
      <c r="K1362" s="202"/>
      <c r="L1362" s="202"/>
      <c r="M1362" s="202"/>
      <c r="N1362" s="202"/>
      <c r="O1362" s="202"/>
      <c r="P1362" s="202"/>
      <c r="R1362" s="202"/>
      <c r="S1362" s="190">
        <v>-1000</v>
      </c>
      <c r="T1362" s="190">
        <v>-1000</v>
      </c>
      <c r="U1362" s="190">
        <v>-1000</v>
      </c>
      <c r="V1362" s="190">
        <v>-1000</v>
      </c>
      <c r="W1362" s="190">
        <v>-1000</v>
      </c>
      <c r="X1362" s="190">
        <v>-1000</v>
      </c>
      <c r="Y1362" s="190">
        <v>-1000</v>
      </c>
      <c r="Z1362" s="190">
        <v>-1000</v>
      </c>
      <c r="AA1362" s="190">
        <v>-1000</v>
      </c>
      <c r="AB1362" s="190">
        <v>-1000</v>
      </c>
      <c r="AC1362" s="190">
        <v>-1000</v>
      </c>
      <c r="AD1362" s="190">
        <v>-1000</v>
      </c>
      <c r="AE1362" s="190">
        <v>-1000</v>
      </c>
      <c r="AF1362" s="190">
        <v>-1000</v>
      </c>
      <c r="AG1362" s="190">
        <v>-1000</v>
      </c>
      <c r="AH1362" s="190">
        <v>-1000</v>
      </c>
      <c r="AI1362" s="190">
        <v>-1000</v>
      </c>
      <c r="AJ1362" s="190">
        <v>-1000</v>
      </c>
      <c r="AK1362" s="190">
        <v>-1000</v>
      </c>
      <c r="AL1362" s="190">
        <v>-1000</v>
      </c>
      <c r="AM1362" s="190">
        <v>-1000</v>
      </c>
      <c r="AN1362" s="190">
        <v>-1000</v>
      </c>
      <c r="AO1362" s="190">
        <v>-1000</v>
      </c>
      <c r="AP1362" s="190">
        <v>-1000</v>
      </c>
      <c r="AQ1362" s="190">
        <v>-1000</v>
      </c>
      <c r="AR1362" s="190">
        <v>-1000</v>
      </c>
      <c r="AS1362" s="190">
        <v>-1000</v>
      </c>
      <c r="AT1362" s="190">
        <v>-1000</v>
      </c>
      <c r="AU1362" s="190">
        <v>-1000</v>
      </c>
      <c r="AV1362" s="190">
        <v>-1000</v>
      </c>
      <c r="AW1362" s="190">
        <v>-1000</v>
      </c>
      <c r="AX1362" s="190">
        <v>-1000</v>
      </c>
      <c r="AY1362" s="190">
        <v>-1000</v>
      </c>
      <c r="AZ1362" s="190">
        <v>-1000</v>
      </c>
      <c r="BA1362" s="190">
        <v>-1000</v>
      </c>
      <c r="BB1362" s="190">
        <v>-1000</v>
      </c>
      <c r="BC1362" s="190">
        <v>-1000</v>
      </c>
      <c r="BD1362" s="190">
        <v>-1000</v>
      </c>
      <c r="BE1362" s="190">
        <v>-1000</v>
      </c>
      <c r="BF1362" s="190">
        <v>-1000</v>
      </c>
      <c r="BG1362" s="190">
        <v>-1000</v>
      </c>
      <c r="BH1362" s="190">
        <v>-1000</v>
      </c>
      <c r="BI1362" s="190">
        <v>-1000</v>
      </c>
      <c r="BJ1362" s="190">
        <v>-1000</v>
      </c>
      <c r="BK1362" s="190">
        <v>-1000</v>
      </c>
      <c r="BL1362" s="190">
        <v>-1000</v>
      </c>
      <c r="BM1362" s="190">
        <v>-1000</v>
      </c>
      <c r="BN1362" s="190">
        <v>-1000</v>
      </c>
      <c r="BO1362" s="190">
        <v>-1000</v>
      </c>
      <c r="BP1362" s="190">
        <v>-1000</v>
      </c>
      <c r="BQ1362" s="190">
        <v>-1000</v>
      </c>
      <c r="BR1362" s="190">
        <v>-1000</v>
      </c>
      <c r="BS1362" s="190">
        <v>-1000</v>
      </c>
      <c r="BT1362" s="190">
        <v>-1000</v>
      </c>
      <c r="BU1362" s="190">
        <v>-1000</v>
      </c>
      <c r="BV1362" s="190">
        <v>-1000</v>
      </c>
      <c r="BW1362" s="190">
        <v>-1000</v>
      </c>
      <c r="BX1362" s="190">
        <v>-1000</v>
      </c>
      <c r="BY1362" s="190">
        <v>-1000</v>
      </c>
      <c r="BZ1362" s="190">
        <v>-1000</v>
      </c>
      <c r="CA1362" s="190">
        <v>-1000</v>
      </c>
      <c r="CB1362" s="190">
        <v>-1000</v>
      </c>
      <c r="CC1362" s="190">
        <v>-1000</v>
      </c>
      <c r="CD1362" s="190">
        <v>-1000</v>
      </c>
      <c r="CE1362" s="190">
        <v>-1000</v>
      </c>
      <c r="CF1362" s="190">
        <v>-1000</v>
      </c>
      <c r="CG1362" s="190">
        <v>-1000</v>
      </c>
      <c r="CH1362" s="190">
        <v>-1000</v>
      </c>
      <c r="CI1362" s="190">
        <v>-1000</v>
      </c>
      <c r="CJ1362" s="190">
        <v>-1000</v>
      </c>
      <c r="CK1362" s="190">
        <v>-1000</v>
      </c>
      <c r="CL1362" s="190">
        <v>-1000</v>
      </c>
      <c r="CN1362" s="201"/>
      <c r="CO1362" s="190">
        <v>-1000</v>
      </c>
      <c r="CP1362" s="190">
        <v>-1000</v>
      </c>
      <c r="CQ1362" s="190">
        <v>-1000</v>
      </c>
      <c r="CR1362" s="190">
        <v>-1000</v>
      </c>
      <c r="CS1362" s="190">
        <v>-1000</v>
      </c>
      <c r="CT1362" s="190">
        <v>-1000</v>
      </c>
      <c r="CU1362" s="190">
        <v>-1000</v>
      </c>
      <c r="CV1362" s="190">
        <v>-1000</v>
      </c>
      <c r="CW1362" s="190">
        <v>-1000</v>
      </c>
      <c r="CX1362" s="190">
        <v>-1000</v>
      </c>
      <c r="CY1362" s="190">
        <v>-1000</v>
      </c>
      <c r="CZ1362" s="190">
        <v>-1000</v>
      </c>
      <c r="DA1362" s="190">
        <v>-1000</v>
      </c>
      <c r="DB1362" s="190">
        <v>-1000</v>
      </c>
      <c r="DC1362" s="190">
        <v>-1000</v>
      </c>
      <c r="DD1362" s="190">
        <v>-1000</v>
      </c>
      <c r="DE1362" s="190">
        <v>-1000</v>
      </c>
      <c r="DF1362" s="190">
        <v>-1000</v>
      </c>
      <c r="DG1362" s="190">
        <v>-1000</v>
      </c>
      <c r="DH1362" s="190">
        <v>-1000</v>
      </c>
      <c r="DI1362" s="190">
        <v>-1000</v>
      </c>
      <c r="DJ1362" s="190">
        <v>-1000</v>
      </c>
      <c r="DK1362" s="190">
        <v>-1000</v>
      </c>
      <c r="DL1362" s="190">
        <v>-1000</v>
      </c>
    </row>
    <row r="1363" spans="1:116" x14ac:dyDescent="0.4">
      <c r="A1363" s="174"/>
      <c r="E1363" s="8"/>
      <c r="G1363" s="175" t="s">
        <v>490</v>
      </c>
      <c r="H1363" s="174"/>
      <c r="I1363" s="176"/>
      <c r="J1363" s="176"/>
      <c r="K1363" s="197"/>
      <c r="L1363" s="197"/>
      <c r="M1363" s="197"/>
      <c r="N1363" s="197"/>
      <c r="O1363" s="197"/>
      <c r="P1363" s="197"/>
      <c r="R1363" s="198"/>
      <c r="S1363" s="174"/>
      <c r="T1363" s="174"/>
      <c r="U1363" s="174"/>
      <c r="V1363" s="174"/>
      <c r="W1363" s="174"/>
      <c r="X1363" s="174"/>
      <c r="Y1363" s="174"/>
      <c r="Z1363" s="174"/>
      <c r="AA1363" s="174"/>
      <c r="AB1363" s="174"/>
      <c r="AC1363" s="174"/>
      <c r="AD1363" s="174"/>
      <c r="AE1363" s="174"/>
      <c r="AF1363" s="174"/>
      <c r="AG1363" s="174"/>
      <c r="AH1363" s="174"/>
      <c r="AI1363" s="174"/>
      <c r="AJ1363" s="174"/>
      <c r="AK1363" s="174"/>
      <c r="AL1363" s="174"/>
      <c r="AM1363" s="174"/>
      <c r="AN1363" s="174"/>
      <c r="AO1363" s="174"/>
      <c r="AP1363" s="174"/>
      <c r="AQ1363" s="174"/>
      <c r="AR1363" s="174"/>
      <c r="AS1363" s="174"/>
      <c r="AT1363" s="174"/>
      <c r="AU1363" s="174"/>
      <c r="AV1363" s="174"/>
      <c r="AW1363" s="174"/>
      <c r="AX1363" s="174"/>
      <c r="AY1363" s="174"/>
      <c r="AZ1363" s="174"/>
      <c r="BA1363" s="174"/>
      <c r="BB1363" s="174"/>
      <c r="BC1363" s="174"/>
      <c r="BD1363" s="174"/>
      <c r="BE1363" s="174"/>
      <c r="BF1363" s="174"/>
      <c r="BG1363" s="174"/>
      <c r="BH1363" s="174"/>
      <c r="BI1363" s="174"/>
      <c r="BJ1363" s="174"/>
      <c r="BK1363" s="174"/>
      <c r="BL1363" s="174"/>
      <c r="BM1363" s="174"/>
      <c r="BN1363" s="174"/>
      <c r="BO1363" s="174"/>
      <c r="BP1363" s="174"/>
      <c r="BQ1363" s="174"/>
      <c r="BR1363" s="174"/>
      <c r="BS1363" s="174"/>
      <c r="BT1363" s="174"/>
      <c r="BU1363" s="174"/>
      <c r="BV1363" s="174"/>
      <c r="BW1363" s="174"/>
      <c r="BX1363" s="174"/>
      <c r="BY1363" s="174"/>
      <c r="BZ1363" s="174"/>
      <c r="CA1363" s="174"/>
      <c r="CB1363" s="174"/>
      <c r="CC1363" s="174"/>
      <c r="CD1363" s="174"/>
      <c r="CE1363" s="174"/>
      <c r="CF1363" s="174"/>
      <c r="CG1363" s="174"/>
      <c r="CH1363" s="174"/>
      <c r="CI1363" s="174"/>
      <c r="CJ1363" s="174"/>
      <c r="CK1363" s="174"/>
      <c r="CL1363" s="174"/>
      <c r="CN1363" s="176"/>
      <c r="CO1363" s="174"/>
      <c r="CP1363" s="174"/>
      <c r="CQ1363" s="174"/>
      <c r="CR1363" s="174"/>
      <c r="CS1363" s="174"/>
      <c r="CT1363" s="174"/>
      <c r="CU1363" s="174"/>
      <c r="CV1363" s="174"/>
      <c r="CW1363" s="174"/>
      <c r="CX1363" s="174"/>
      <c r="CY1363" s="174"/>
      <c r="CZ1363" s="174"/>
      <c r="DA1363" s="174"/>
      <c r="DB1363" s="174"/>
      <c r="DC1363" s="174"/>
      <c r="DD1363" s="174"/>
      <c r="DE1363" s="174"/>
      <c r="DF1363" s="174"/>
      <c r="DG1363" s="174"/>
      <c r="DH1363" s="174"/>
      <c r="DI1363" s="174"/>
      <c r="DJ1363" s="174"/>
      <c r="DK1363" s="174"/>
      <c r="DL1363" s="174"/>
    </row>
    <row r="1364" spans="1:116" x14ac:dyDescent="0.4">
      <c r="A1364" s="174"/>
      <c r="E1364" s="8"/>
      <c r="G1364" s="175" t="s">
        <v>492</v>
      </c>
      <c r="H1364" s="174"/>
      <c r="I1364" s="176"/>
      <c r="J1364" s="176"/>
      <c r="K1364" s="197"/>
      <c r="L1364" s="197"/>
      <c r="M1364" s="197"/>
      <c r="N1364" s="197"/>
      <c r="O1364" s="197"/>
      <c r="P1364" s="197"/>
      <c r="R1364" s="198"/>
      <c r="S1364" s="174"/>
      <c r="T1364" s="174"/>
      <c r="U1364" s="174"/>
      <c r="V1364" s="174"/>
      <c r="W1364" s="174"/>
      <c r="X1364" s="174"/>
      <c r="Y1364" s="174"/>
      <c r="Z1364" s="174"/>
      <c r="AA1364" s="174"/>
      <c r="AB1364" s="174"/>
      <c r="AC1364" s="174"/>
      <c r="AD1364" s="174"/>
      <c r="AE1364" s="174"/>
      <c r="AF1364" s="174"/>
      <c r="AG1364" s="174"/>
      <c r="AH1364" s="174"/>
      <c r="AI1364" s="174"/>
      <c r="AJ1364" s="174"/>
      <c r="AK1364" s="174"/>
      <c r="AL1364" s="174"/>
      <c r="AM1364" s="174"/>
      <c r="AN1364" s="174"/>
      <c r="AO1364" s="174"/>
      <c r="AP1364" s="174"/>
      <c r="AQ1364" s="174"/>
      <c r="AR1364" s="174"/>
      <c r="AS1364" s="174"/>
      <c r="AT1364" s="174"/>
      <c r="AU1364" s="174"/>
      <c r="AV1364" s="174"/>
      <c r="AW1364" s="174"/>
      <c r="AX1364" s="174"/>
      <c r="AY1364" s="174"/>
      <c r="AZ1364" s="174"/>
      <c r="BA1364" s="174"/>
      <c r="BB1364" s="174"/>
      <c r="BC1364" s="174"/>
      <c r="BD1364" s="174"/>
      <c r="BE1364" s="174"/>
      <c r="BF1364" s="174"/>
      <c r="BG1364" s="174"/>
      <c r="BH1364" s="174"/>
      <c r="BI1364" s="174"/>
      <c r="BJ1364" s="174"/>
      <c r="BK1364" s="174"/>
      <c r="BL1364" s="174"/>
      <c r="BM1364" s="174"/>
      <c r="BN1364" s="174"/>
      <c r="BO1364" s="174"/>
      <c r="BP1364" s="174"/>
      <c r="BQ1364" s="174"/>
      <c r="BR1364" s="174"/>
      <c r="BS1364" s="174"/>
      <c r="BT1364" s="174"/>
      <c r="BU1364" s="174"/>
      <c r="BV1364" s="174"/>
      <c r="BW1364" s="174"/>
      <c r="BX1364" s="174"/>
      <c r="BY1364" s="174"/>
      <c r="BZ1364" s="174"/>
      <c r="CA1364" s="174"/>
      <c r="CB1364" s="174"/>
      <c r="CC1364" s="174"/>
      <c r="CD1364" s="174"/>
      <c r="CE1364" s="174"/>
      <c r="CF1364" s="174"/>
      <c r="CG1364" s="174"/>
      <c r="CH1364" s="174"/>
      <c r="CI1364" s="174"/>
      <c r="CJ1364" s="174"/>
      <c r="CK1364" s="174"/>
      <c r="CL1364" s="174"/>
      <c r="CN1364" s="176"/>
      <c r="CO1364" s="174"/>
      <c r="CP1364" s="174"/>
      <c r="CQ1364" s="174"/>
      <c r="CR1364" s="174"/>
      <c r="CS1364" s="174"/>
      <c r="CT1364" s="174"/>
      <c r="CU1364" s="174"/>
      <c r="CV1364" s="174"/>
      <c r="CW1364" s="174"/>
      <c r="CX1364" s="174"/>
      <c r="CY1364" s="174"/>
      <c r="CZ1364" s="174"/>
      <c r="DA1364" s="174"/>
      <c r="DB1364" s="174"/>
      <c r="DC1364" s="174"/>
      <c r="DD1364" s="174"/>
      <c r="DE1364" s="174"/>
      <c r="DF1364" s="174"/>
      <c r="DG1364" s="174"/>
      <c r="DH1364" s="174"/>
      <c r="DI1364" s="174"/>
      <c r="DJ1364" s="174"/>
      <c r="DK1364" s="174"/>
      <c r="DL1364" s="174"/>
    </row>
    <row r="1365" spans="1:116" x14ac:dyDescent="0.4">
      <c r="A1365" s="174"/>
      <c r="E1365" s="8"/>
      <c r="G1365" s="175" t="s">
        <v>461</v>
      </c>
      <c r="H1365" s="174"/>
      <c r="I1365" s="176"/>
      <c r="J1365" s="176"/>
      <c r="K1365" s="197"/>
      <c r="L1365" s="197"/>
      <c r="M1365" s="197"/>
      <c r="N1365" s="197"/>
      <c r="O1365" s="197"/>
      <c r="P1365" s="197"/>
      <c r="R1365" s="198"/>
      <c r="S1365" s="199" t="str">
        <f t="shared" ref="S1365:AX1365" si="2308">S$20</f>
        <v>S$16</v>
      </c>
      <c r="T1365" s="199" t="str">
        <f t="shared" si="2308"/>
        <v>T$16</v>
      </c>
      <c r="U1365" s="199" t="str">
        <f t="shared" si="2308"/>
        <v>U$16</v>
      </c>
      <c r="V1365" s="199" t="str">
        <f t="shared" si="2308"/>
        <v>V$16</v>
      </c>
      <c r="W1365" s="199" t="str">
        <f t="shared" si="2308"/>
        <v>W$16</v>
      </c>
      <c r="X1365" s="199" t="str">
        <f t="shared" si="2308"/>
        <v>X$16</v>
      </c>
      <c r="Y1365" s="199" t="str">
        <f t="shared" si="2308"/>
        <v>Y$16</v>
      </c>
      <c r="Z1365" s="199" t="str">
        <f t="shared" si="2308"/>
        <v>Z$16</v>
      </c>
      <c r="AA1365" s="199" t="str">
        <f t="shared" si="2308"/>
        <v>AA$16</v>
      </c>
      <c r="AB1365" s="199" t="str">
        <f t="shared" si="2308"/>
        <v>AB$16</v>
      </c>
      <c r="AC1365" s="199" t="str">
        <f t="shared" si="2308"/>
        <v>AC$16</v>
      </c>
      <c r="AD1365" s="199" t="str">
        <f t="shared" si="2308"/>
        <v>AD$16</v>
      </c>
      <c r="AE1365" s="199" t="str">
        <f t="shared" si="2308"/>
        <v>AE$16</v>
      </c>
      <c r="AF1365" s="199" t="str">
        <f t="shared" si="2308"/>
        <v>AF$16</v>
      </c>
      <c r="AG1365" s="199" t="str">
        <f t="shared" si="2308"/>
        <v>AG$16</v>
      </c>
      <c r="AH1365" s="199" t="str">
        <f t="shared" si="2308"/>
        <v>AH$16</v>
      </c>
      <c r="AI1365" s="199" t="str">
        <f t="shared" si="2308"/>
        <v>AI$16</v>
      </c>
      <c r="AJ1365" s="199" t="str">
        <f t="shared" si="2308"/>
        <v>AJ$16</v>
      </c>
      <c r="AK1365" s="199" t="str">
        <f t="shared" si="2308"/>
        <v>AK$16</v>
      </c>
      <c r="AL1365" s="199" t="str">
        <f t="shared" si="2308"/>
        <v>AL$16</v>
      </c>
      <c r="AM1365" s="199" t="str">
        <f t="shared" si="2308"/>
        <v>AM$16</v>
      </c>
      <c r="AN1365" s="199" t="str">
        <f t="shared" si="2308"/>
        <v>AN$16</v>
      </c>
      <c r="AO1365" s="199" t="str">
        <f t="shared" si="2308"/>
        <v>AO$16</v>
      </c>
      <c r="AP1365" s="199" t="str">
        <f t="shared" si="2308"/>
        <v>AP$16</v>
      </c>
      <c r="AQ1365" s="199" t="str">
        <f t="shared" si="2308"/>
        <v>AQ$16</v>
      </c>
      <c r="AR1365" s="199" t="str">
        <f t="shared" si="2308"/>
        <v>AR$16</v>
      </c>
      <c r="AS1365" s="199" t="str">
        <f t="shared" si="2308"/>
        <v>AS$16</v>
      </c>
      <c r="AT1365" s="199" t="str">
        <f t="shared" si="2308"/>
        <v>AT$16</v>
      </c>
      <c r="AU1365" s="199" t="str">
        <f t="shared" si="2308"/>
        <v>AU$16</v>
      </c>
      <c r="AV1365" s="199" t="str">
        <f t="shared" si="2308"/>
        <v>AV$16</v>
      </c>
      <c r="AW1365" s="199" t="str">
        <f t="shared" si="2308"/>
        <v>AW$16</v>
      </c>
      <c r="AX1365" s="199" t="str">
        <f t="shared" si="2308"/>
        <v>AX$16</v>
      </c>
      <c r="AY1365" s="199" t="str">
        <f t="shared" ref="AY1365:CD1365" si="2309">AY$20</f>
        <v>AY$16</v>
      </c>
      <c r="AZ1365" s="199" t="str">
        <f t="shared" si="2309"/>
        <v>AZ$16</v>
      </c>
      <c r="BA1365" s="199" t="str">
        <f t="shared" si="2309"/>
        <v>BA$16</v>
      </c>
      <c r="BB1365" s="199" t="str">
        <f t="shared" si="2309"/>
        <v>BB$16</v>
      </c>
      <c r="BC1365" s="199" t="str">
        <f t="shared" si="2309"/>
        <v>BC$16</v>
      </c>
      <c r="BD1365" s="199" t="str">
        <f t="shared" si="2309"/>
        <v>BD$16</v>
      </c>
      <c r="BE1365" s="199" t="str">
        <f t="shared" si="2309"/>
        <v>BE$16</v>
      </c>
      <c r="BF1365" s="199" t="str">
        <f t="shared" si="2309"/>
        <v>BF$16</v>
      </c>
      <c r="BG1365" s="199" t="str">
        <f t="shared" si="2309"/>
        <v>BG$16</v>
      </c>
      <c r="BH1365" s="199" t="str">
        <f t="shared" si="2309"/>
        <v>BH$16</v>
      </c>
      <c r="BI1365" s="199" t="str">
        <f t="shared" si="2309"/>
        <v>BI$16</v>
      </c>
      <c r="BJ1365" s="199" t="str">
        <f t="shared" si="2309"/>
        <v>BJ$16</v>
      </c>
      <c r="BK1365" s="199" t="str">
        <f t="shared" si="2309"/>
        <v>BK$16</v>
      </c>
      <c r="BL1365" s="199" t="str">
        <f t="shared" si="2309"/>
        <v>BL$16</v>
      </c>
      <c r="BM1365" s="199" t="str">
        <f t="shared" si="2309"/>
        <v>BM$16</v>
      </c>
      <c r="BN1365" s="199" t="str">
        <f t="shared" si="2309"/>
        <v>BN$16</v>
      </c>
      <c r="BO1365" s="199" t="str">
        <f t="shared" si="2309"/>
        <v>BO$16</v>
      </c>
      <c r="BP1365" s="199" t="str">
        <f t="shared" si="2309"/>
        <v>BP$16</v>
      </c>
      <c r="BQ1365" s="199" t="str">
        <f t="shared" si="2309"/>
        <v>BQ$16</v>
      </c>
      <c r="BR1365" s="199" t="str">
        <f t="shared" si="2309"/>
        <v>BR$16</v>
      </c>
      <c r="BS1365" s="199" t="str">
        <f t="shared" si="2309"/>
        <v>BS$16</v>
      </c>
      <c r="BT1365" s="199" t="str">
        <f t="shared" si="2309"/>
        <v>BT$16</v>
      </c>
      <c r="BU1365" s="199" t="str">
        <f t="shared" si="2309"/>
        <v>BU$16</v>
      </c>
      <c r="BV1365" s="199" t="str">
        <f t="shared" si="2309"/>
        <v>BV$16</v>
      </c>
      <c r="BW1365" s="199" t="str">
        <f t="shared" si="2309"/>
        <v>BW$16</v>
      </c>
      <c r="BX1365" s="199" t="str">
        <f t="shared" si="2309"/>
        <v>BX$16</v>
      </c>
      <c r="BY1365" s="199" t="str">
        <f t="shared" si="2309"/>
        <v>BY$16</v>
      </c>
      <c r="BZ1365" s="199" t="str">
        <f t="shared" si="2309"/>
        <v>BZ$16</v>
      </c>
      <c r="CA1365" s="199" t="str">
        <f t="shared" si="2309"/>
        <v>CA$16</v>
      </c>
      <c r="CB1365" s="199" t="str">
        <f t="shared" si="2309"/>
        <v>CB$16</v>
      </c>
      <c r="CC1365" s="199" t="str">
        <f t="shared" si="2309"/>
        <v>CC$16</v>
      </c>
      <c r="CD1365" s="199" t="str">
        <f t="shared" si="2309"/>
        <v>CD$16</v>
      </c>
      <c r="CE1365" s="199" t="str">
        <f t="shared" ref="CE1365:CL1365" si="2310">CE$20</f>
        <v>CE$16</v>
      </c>
      <c r="CF1365" s="199" t="str">
        <f t="shared" si="2310"/>
        <v>CF$16</v>
      </c>
      <c r="CG1365" s="199" t="str">
        <f t="shared" si="2310"/>
        <v>CG$16</v>
      </c>
      <c r="CH1365" s="199" t="str">
        <f t="shared" si="2310"/>
        <v>CH$16</v>
      </c>
      <c r="CI1365" s="199" t="str">
        <f t="shared" si="2310"/>
        <v>CI$16</v>
      </c>
      <c r="CJ1365" s="199" t="str">
        <f t="shared" si="2310"/>
        <v>CJ$16</v>
      </c>
      <c r="CK1365" s="199" t="str">
        <f t="shared" si="2310"/>
        <v>CK$16</v>
      </c>
      <c r="CL1365" s="199" t="str">
        <f t="shared" si="2310"/>
        <v>CL$16</v>
      </c>
      <c r="CN1365" s="176"/>
      <c r="CO1365" s="199" t="str">
        <f t="shared" ref="CO1365:DL1365" si="2311">CO$20</f>
        <v>CO$16</v>
      </c>
      <c r="CP1365" s="199" t="str">
        <f t="shared" si="2311"/>
        <v>CP$16</v>
      </c>
      <c r="CQ1365" s="199" t="str">
        <f t="shared" si="2311"/>
        <v>CQ$16</v>
      </c>
      <c r="CR1365" s="199" t="str">
        <f t="shared" si="2311"/>
        <v>CR$16</v>
      </c>
      <c r="CS1365" s="199" t="str">
        <f t="shared" si="2311"/>
        <v>CS$16</v>
      </c>
      <c r="CT1365" s="199" t="str">
        <f t="shared" si="2311"/>
        <v>CT$16</v>
      </c>
      <c r="CU1365" s="199" t="str">
        <f t="shared" si="2311"/>
        <v>CU$16</v>
      </c>
      <c r="CV1365" s="199" t="str">
        <f t="shared" si="2311"/>
        <v>CV$16</v>
      </c>
      <c r="CW1365" s="199" t="str">
        <f t="shared" si="2311"/>
        <v>CW$16</v>
      </c>
      <c r="CX1365" s="199" t="str">
        <f t="shared" si="2311"/>
        <v>CX$16</v>
      </c>
      <c r="CY1365" s="199" t="str">
        <f t="shared" si="2311"/>
        <v>CY$16</v>
      </c>
      <c r="CZ1365" s="199" t="str">
        <f t="shared" si="2311"/>
        <v>CZ$16</v>
      </c>
      <c r="DA1365" s="199" t="str">
        <f t="shared" si="2311"/>
        <v>DA$16</v>
      </c>
      <c r="DB1365" s="199" t="str">
        <f t="shared" si="2311"/>
        <v>DB$16</v>
      </c>
      <c r="DC1365" s="199" t="str">
        <f t="shared" si="2311"/>
        <v>DC$16</v>
      </c>
      <c r="DD1365" s="199" t="str">
        <f t="shared" si="2311"/>
        <v>DD$16</v>
      </c>
      <c r="DE1365" s="199" t="str">
        <f t="shared" si="2311"/>
        <v>DE$16</v>
      </c>
      <c r="DF1365" s="199" t="str">
        <f t="shared" si="2311"/>
        <v>DF$16</v>
      </c>
      <c r="DG1365" s="199" t="str">
        <f t="shared" si="2311"/>
        <v>DG$16</v>
      </c>
      <c r="DH1365" s="199" t="str">
        <f t="shared" si="2311"/>
        <v>DH$16</v>
      </c>
      <c r="DI1365" s="199" t="str">
        <f t="shared" si="2311"/>
        <v>DI$16</v>
      </c>
      <c r="DJ1365" s="199" t="str">
        <f t="shared" si="2311"/>
        <v>DJ$16</v>
      </c>
      <c r="DK1365" s="199" t="str">
        <f t="shared" si="2311"/>
        <v>DK$16</v>
      </c>
      <c r="DL1365" s="199" t="str">
        <f t="shared" si="2311"/>
        <v>DL$16</v>
      </c>
    </row>
    <row r="1366" spans="1:116" x14ac:dyDescent="0.4">
      <c r="A1366" s="174"/>
      <c r="E1366" s="8"/>
      <c r="G1366" s="175" t="s">
        <v>462</v>
      </c>
      <c r="H1366" s="200"/>
      <c r="I1366" s="201"/>
      <c r="J1366" s="201"/>
      <c r="K1366" s="202"/>
      <c r="L1366" s="202"/>
      <c r="M1366" s="202"/>
      <c r="N1366" s="202"/>
      <c r="O1366" s="202"/>
      <c r="P1366" s="202"/>
      <c r="R1366" s="202"/>
      <c r="S1366" s="199" t="str">
        <f t="shared" ref="S1366:AX1366" si="2312">S$21</f>
        <v>S$17</v>
      </c>
      <c r="T1366" s="199" t="str">
        <f t="shared" si="2312"/>
        <v>T$17</v>
      </c>
      <c r="U1366" s="199" t="str">
        <f t="shared" si="2312"/>
        <v>U$17</v>
      </c>
      <c r="V1366" s="199" t="str">
        <f t="shared" si="2312"/>
        <v>V$17</v>
      </c>
      <c r="W1366" s="199" t="str">
        <f t="shared" si="2312"/>
        <v>W$17</v>
      </c>
      <c r="X1366" s="199" t="str">
        <f t="shared" si="2312"/>
        <v>X$17</v>
      </c>
      <c r="Y1366" s="199" t="str">
        <f t="shared" si="2312"/>
        <v>Y$17</v>
      </c>
      <c r="Z1366" s="199" t="str">
        <f t="shared" si="2312"/>
        <v>Z$17</v>
      </c>
      <c r="AA1366" s="199" t="str">
        <f t="shared" si="2312"/>
        <v>AA$17</v>
      </c>
      <c r="AB1366" s="199" t="str">
        <f t="shared" si="2312"/>
        <v>AB$17</v>
      </c>
      <c r="AC1366" s="199" t="str">
        <f t="shared" si="2312"/>
        <v>AC$17</v>
      </c>
      <c r="AD1366" s="199" t="str">
        <f t="shared" si="2312"/>
        <v>AD$17</v>
      </c>
      <c r="AE1366" s="199" t="str">
        <f t="shared" si="2312"/>
        <v>AE$17</v>
      </c>
      <c r="AF1366" s="199" t="str">
        <f t="shared" si="2312"/>
        <v>AF$17</v>
      </c>
      <c r="AG1366" s="199" t="str">
        <f t="shared" si="2312"/>
        <v>AG$17</v>
      </c>
      <c r="AH1366" s="199" t="str">
        <f t="shared" si="2312"/>
        <v>AH$17</v>
      </c>
      <c r="AI1366" s="199" t="str">
        <f t="shared" si="2312"/>
        <v>AI$17</v>
      </c>
      <c r="AJ1366" s="199" t="str">
        <f t="shared" si="2312"/>
        <v>AJ$17</v>
      </c>
      <c r="AK1366" s="199" t="str">
        <f t="shared" si="2312"/>
        <v>AK$17</v>
      </c>
      <c r="AL1366" s="199" t="str">
        <f t="shared" si="2312"/>
        <v>AL$17</v>
      </c>
      <c r="AM1366" s="199" t="str">
        <f t="shared" si="2312"/>
        <v>AM$17</v>
      </c>
      <c r="AN1366" s="199" t="str">
        <f t="shared" si="2312"/>
        <v>AN$17</v>
      </c>
      <c r="AO1366" s="199" t="str">
        <f t="shared" si="2312"/>
        <v>AO$17</v>
      </c>
      <c r="AP1366" s="199" t="str">
        <f t="shared" si="2312"/>
        <v>AP$17</v>
      </c>
      <c r="AQ1366" s="199" t="str">
        <f t="shared" si="2312"/>
        <v>AQ$17</v>
      </c>
      <c r="AR1366" s="199" t="str">
        <f t="shared" si="2312"/>
        <v>AR$17</v>
      </c>
      <c r="AS1366" s="199" t="str">
        <f t="shared" si="2312"/>
        <v>AS$17</v>
      </c>
      <c r="AT1366" s="199" t="str">
        <f t="shared" si="2312"/>
        <v>AT$17</v>
      </c>
      <c r="AU1366" s="199" t="str">
        <f t="shared" si="2312"/>
        <v>AU$17</v>
      </c>
      <c r="AV1366" s="199" t="str">
        <f t="shared" si="2312"/>
        <v>AV$17</v>
      </c>
      <c r="AW1366" s="199" t="str">
        <f t="shared" si="2312"/>
        <v>AW$17</v>
      </c>
      <c r="AX1366" s="199" t="str">
        <f t="shared" si="2312"/>
        <v>AX$17</v>
      </c>
      <c r="AY1366" s="199" t="str">
        <f t="shared" ref="AY1366:CD1366" si="2313">AY$21</f>
        <v>AY$17</v>
      </c>
      <c r="AZ1366" s="199" t="str">
        <f t="shared" si="2313"/>
        <v>AZ$17</v>
      </c>
      <c r="BA1366" s="199" t="str">
        <f t="shared" si="2313"/>
        <v>BA$17</v>
      </c>
      <c r="BB1366" s="199" t="str">
        <f t="shared" si="2313"/>
        <v>BB$17</v>
      </c>
      <c r="BC1366" s="199" t="str">
        <f t="shared" si="2313"/>
        <v>BC$17</v>
      </c>
      <c r="BD1366" s="199" t="str">
        <f t="shared" si="2313"/>
        <v>BD$17</v>
      </c>
      <c r="BE1366" s="199" t="str">
        <f t="shared" si="2313"/>
        <v>BE$17</v>
      </c>
      <c r="BF1366" s="199" t="str">
        <f t="shared" si="2313"/>
        <v>BF$17</v>
      </c>
      <c r="BG1366" s="199" t="str">
        <f t="shared" si="2313"/>
        <v>BG$17</v>
      </c>
      <c r="BH1366" s="199" t="str">
        <f t="shared" si="2313"/>
        <v>BH$17</v>
      </c>
      <c r="BI1366" s="199" t="str">
        <f t="shared" si="2313"/>
        <v>BI$17</v>
      </c>
      <c r="BJ1366" s="199" t="str">
        <f t="shared" si="2313"/>
        <v>BJ$17</v>
      </c>
      <c r="BK1366" s="199" t="str">
        <f t="shared" si="2313"/>
        <v>BK$17</v>
      </c>
      <c r="BL1366" s="199" t="str">
        <f t="shared" si="2313"/>
        <v>BL$17</v>
      </c>
      <c r="BM1366" s="199" t="str">
        <f t="shared" si="2313"/>
        <v>BM$17</v>
      </c>
      <c r="BN1366" s="199" t="str">
        <f t="shared" si="2313"/>
        <v>BN$17</v>
      </c>
      <c r="BO1366" s="199" t="str">
        <f t="shared" si="2313"/>
        <v>BO$17</v>
      </c>
      <c r="BP1366" s="199" t="str">
        <f t="shared" si="2313"/>
        <v>BP$17</v>
      </c>
      <c r="BQ1366" s="199" t="str">
        <f t="shared" si="2313"/>
        <v>BQ$17</v>
      </c>
      <c r="BR1366" s="199" t="str">
        <f t="shared" si="2313"/>
        <v>BR$17</v>
      </c>
      <c r="BS1366" s="199" t="str">
        <f t="shared" si="2313"/>
        <v>BS$17</v>
      </c>
      <c r="BT1366" s="199" t="str">
        <f t="shared" si="2313"/>
        <v>BT$17</v>
      </c>
      <c r="BU1366" s="199" t="str">
        <f t="shared" si="2313"/>
        <v>BU$17</v>
      </c>
      <c r="BV1366" s="199" t="str">
        <f t="shared" si="2313"/>
        <v>BV$17</v>
      </c>
      <c r="BW1366" s="199" t="str">
        <f t="shared" si="2313"/>
        <v>BW$17</v>
      </c>
      <c r="BX1366" s="199" t="str">
        <f t="shared" si="2313"/>
        <v>BX$17</v>
      </c>
      <c r="BY1366" s="199" t="str">
        <f t="shared" si="2313"/>
        <v>BY$17</v>
      </c>
      <c r="BZ1366" s="199" t="str">
        <f t="shared" si="2313"/>
        <v>BZ$17</v>
      </c>
      <c r="CA1366" s="199" t="str">
        <f t="shared" si="2313"/>
        <v>CA$17</v>
      </c>
      <c r="CB1366" s="199" t="str">
        <f t="shared" si="2313"/>
        <v>CB$17</v>
      </c>
      <c r="CC1366" s="199" t="str">
        <f t="shared" si="2313"/>
        <v>CC$17</v>
      </c>
      <c r="CD1366" s="199" t="str">
        <f t="shared" si="2313"/>
        <v>CD$17</v>
      </c>
      <c r="CE1366" s="199" t="str">
        <f t="shared" ref="CE1366:CL1366" si="2314">CE$21</f>
        <v>CE$17</v>
      </c>
      <c r="CF1366" s="199" t="str">
        <f t="shared" si="2314"/>
        <v>CF$17</v>
      </c>
      <c r="CG1366" s="199" t="str">
        <f t="shared" si="2314"/>
        <v>CG$17</v>
      </c>
      <c r="CH1366" s="199" t="str">
        <f t="shared" si="2314"/>
        <v>CH$17</v>
      </c>
      <c r="CI1366" s="199" t="str">
        <f t="shared" si="2314"/>
        <v>CI$17</v>
      </c>
      <c r="CJ1366" s="199" t="str">
        <f t="shared" si="2314"/>
        <v>CJ$17</v>
      </c>
      <c r="CK1366" s="199" t="str">
        <f t="shared" si="2314"/>
        <v>CK$17</v>
      </c>
      <c r="CL1366" s="199" t="str">
        <f t="shared" si="2314"/>
        <v>CL$17</v>
      </c>
      <c r="CN1366" s="201"/>
      <c r="CO1366" s="199" t="str">
        <f t="shared" ref="CO1366:DL1366" si="2315">CO$21</f>
        <v>CO$17</v>
      </c>
      <c r="CP1366" s="199" t="str">
        <f t="shared" si="2315"/>
        <v>CP$17</v>
      </c>
      <c r="CQ1366" s="199" t="str">
        <f t="shared" si="2315"/>
        <v>CQ$17</v>
      </c>
      <c r="CR1366" s="199" t="str">
        <f t="shared" si="2315"/>
        <v>CR$17</v>
      </c>
      <c r="CS1366" s="199" t="str">
        <f t="shared" si="2315"/>
        <v>CS$17</v>
      </c>
      <c r="CT1366" s="199" t="str">
        <f t="shared" si="2315"/>
        <v>CT$17</v>
      </c>
      <c r="CU1366" s="199" t="str">
        <f t="shared" si="2315"/>
        <v>CU$17</v>
      </c>
      <c r="CV1366" s="199" t="str">
        <f t="shared" si="2315"/>
        <v>CV$17</v>
      </c>
      <c r="CW1366" s="199" t="str">
        <f t="shared" si="2315"/>
        <v>CW$17</v>
      </c>
      <c r="CX1366" s="199" t="str">
        <f t="shared" si="2315"/>
        <v>CX$17</v>
      </c>
      <c r="CY1366" s="199" t="str">
        <f t="shared" si="2315"/>
        <v>CY$17</v>
      </c>
      <c r="CZ1366" s="199" t="str">
        <f t="shared" si="2315"/>
        <v>CZ$17</v>
      </c>
      <c r="DA1366" s="199" t="str">
        <f t="shared" si="2315"/>
        <v>DA$17</v>
      </c>
      <c r="DB1366" s="199" t="str">
        <f t="shared" si="2315"/>
        <v>DB$17</v>
      </c>
      <c r="DC1366" s="199" t="str">
        <f t="shared" si="2315"/>
        <v>DC$17</v>
      </c>
      <c r="DD1366" s="199" t="str">
        <f t="shared" si="2315"/>
        <v>DD$17</v>
      </c>
      <c r="DE1366" s="199" t="str">
        <f t="shared" si="2315"/>
        <v>DE$17</v>
      </c>
      <c r="DF1366" s="199" t="str">
        <f t="shared" si="2315"/>
        <v>DF$17</v>
      </c>
      <c r="DG1366" s="199" t="str">
        <f t="shared" si="2315"/>
        <v>DG$17</v>
      </c>
      <c r="DH1366" s="199" t="str">
        <f t="shared" si="2315"/>
        <v>DH$17</v>
      </c>
      <c r="DI1366" s="199" t="str">
        <f t="shared" si="2315"/>
        <v>DI$17</v>
      </c>
      <c r="DJ1366" s="199" t="str">
        <f t="shared" si="2315"/>
        <v>DJ$17</v>
      </c>
      <c r="DK1366" s="199" t="str">
        <f t="shared" si="2315"/>
        <v>DK$17</v>
      </c>
      <c r="DL1366" s="199" t="str">
        <f t="shared" si="2315"/>
        <v>DL$17</v>
      </c>
    </row>
    <row r="1367" spans="1:116" x14ac:dyDescent="0.4">
      <c r="A1367" s="174"/>
      <c r="E1367" s="8"/>
      <c r="G1367" s="175" t="s">
        <v>491</v>
      </c>
      <c r="H1367" s="200"/>
      <c r="I1367" s="201"/>
      <c r="J1367" s="201"/>
      <c r="K1367" s="202"/>
      <c r="L1367" s="202"/>
      <c r="M1367" s="202"/>
      <c r="N1367" s="202"/>
      <c r="O1367" s="202"/>
      <c r="P1367" s="202"/>
      <c r="R1367" s="202"/>
      <c r="S1367" s="190"/>
      <c r="T1367" s="190"/>
      <c r="U1367" s="190"/>
      <c r="V1367" s="190"/>
      <c r="W1367" s="190"/>
      <c r="X1367" s="190"/>
      <c r="Y1367" s="190"/>
      <c r="Z1367" s="190"/>
      <c r="AA1367" s="190"/>
      <c r="AB1367" s="190"/>
      <c r="AC1367" s="190"/>
      <c r="AD1367" s="190"/>
      <c r="AE1367" s="190"/>
      <c r="AF1367" s="190"/>
      <c r="AG1367" s="190"/>
      <c r="AH1367" s="190"/>
      <c r="AI1367" s="190"/>
      <c r="AJ1367" s="190"/>
      <c r="AK1367" s="190"/>
      <c r="AL1367" s="190"/>
      <c r="AM1367" s="190"/>
      <c r="AN1367" s="190"/>
      <c r="AO1367" s="190"/>
      <c r="AP1367" s="190"/>
      <c r="AQ1367" s="190"/>
      <c r="AR1367" s="190"/>
      <c r="AS1367" s="190"/>
      <c r="AT1367" s="190"/>
      <c r="AU1367" s="190"/>
      <c r="AV1367" s="190"/>
      <c r="AW1367" s="190"/>
      <c r="AX1367" s="190"/>
      <c r="AY1367" s="190"/>
      <c r="AZ1367" s="190"/>
      <c r="BA1367" s="190"/>
      <c r="BB1367" s="190"/>
      <c r="BC1367" s="190"/>
      <c r="BD1367" s="190"/>
      <c r="BE1367" s="190"/>
      <c r="BF1367" s="190"/>
      <c r="BG1367" s="190"/>
      <c r="BH1367" s="190"/>
      <c r="BI1367" s="190"/>
      <c r="BJ1367" s="190"/>
      <c r="BK1367" s="190"/>
      <c r="BL1367" s="190"/>
      <c r="BM1367" s="190"/>
      <c r="BN1367" s="190"/>
      <c r="BO1367" s="190"/>
      <c r="BP1367" s="190"/>
      <c r="BQ1367" s="190"/>
      <c r="BR1367" s="190"/>
      <c r="BS1367" s="190"/>
      <c r="BT1367" s="190"/>
      <c r="BU1367" s="190"/>
      <c r="BV1367" s="190"/>
      <c r="BW1367" s="190"/>
      <c r="BX1367" s="190"/>
      <c r="BY1367" s="190"/>
      <c r="BZ1367" s="190"/>
      <c r="CA1367" s="190"/>
      <c r="CB1367" s="190"/>
      <c r="CC1367" s="190"/>
      <c r="CD1367" s="190"/>
      <c r="CE1367" s="190"/>
      <c r="CF1367" s="190"/>
      <c r="CG1367" s="190"/>
      <c r="CH1367" s="190"/>
      <c r="CI1367" s="190"/>
      <c r="CJ1367" s="190"/>
      <c r="CK1367" s="190"/>
      <c r="CL1367" s="190"/>
      <c r="CN1367" s="201"/>
      <c r="CO1367" s="190"/>
      <c r="CP1367" s="190"/>
      <c r="CQ1367" s="190"/>
      <c r="CR1367" s="190"/>
      <c r="CS1367" s="190"/>
      <c r="CT1367" s="190"/>
      <c r="CU1367" s="190"/>
      <c r="CV1367" s="190"/>
      <c r="CW1367" s="190"/>
      <c r="CX1367" s="190"/>
      <c r="CY1367" s="190"/>
      <c r="CZ1367" s="190"/>
      <c r="DA1367" s="190"/>
      <c r="DB1367" s="190"/>
      <c r="DC1367" s="190"/>
      <c r="DD1367" s="190"/>
      <c r="DE1367" s="190"/>
      <c r="DF1367" s="190"/>
      <c r="DG1367" s="190"/>
      <c r="DH1367" s="190"/>
      <c r="DI1367" s="190"/>
      <c r="DJ1367" s="190"/>
      <c r="DK1367" s="190"/>
      <c r="DL1367" s="190"/>
    </row>
    <row r="1368" spans="1:116" x14ac:dyDescent="0.4">
      <c r="A1368" s="174"/>
      <c r="E1368" s="8"/>
      <c r="G1368" s="175" t="s">
        <v>505</v>
      </c>
      <c r="H1368" s="200"/>
      <c r="I1368" s="201"/>
      <c r="J1368" s="201"/>
      <c r="K1368" s="202"/>
      <c r="L1368" s="202"/>
      <c r="M1368" s="202"/>
      <c r="N1368" s="202"/>
      <c r="O1368" s="202"/>
      <c r="P1368" s="202"/>
      <c r="R1368" s="202"/>
      <c r="S1368" s="190"/>
      <c r="T1368" s="190"/>
      <c r="U1368" s="190"/>
      <c r="V1368" s="190"/>
      <c r="W1368" s="190"/>
      <c r="X1368" s="190"/>
      <c r="Y1368" s="190"/>
      <c r="Z1368" s="190"/>
      <c r="AA1368" s="190"/>
      <c r="AB1368" s="190"/>
      <c r="AC1368" s="190"/>
      <c r="AD1368" s="190"/>
      <c r="AE1368" s="190"/>
      <c r="AF1368" s="190"/>
      <c r="AG1368" s="190"/>
      <c r="AH1368" s="190"/>
      <c r="AI1368" s="190"/>
      <c r="AJ1368" s="190"/>
      <c r="AK1368" s="190"/>
      <c r="AL1368" s="190"/>
      <c r="AM1368" s="190"/>
      <c r="AN1368" s="190"/>
      <c r="AO1368" s="190"/>
      <c r="AP1368" s="190"/>
      <c r="AQ1368" s="190"/>
      <c r="AR1368" s="190"/>
      <c r="AS1368" s="190"/>
      <c r="AT1368" s="190"/>
      <c r="AU1368" s="190"/>
      <c r="AV1368" s="190"/>
      <c r="AW1368" s="190"/>
      <c r="AX1368" s="190"/>
      <c r="AY1368" s="190"/>
      <c r="AZ1368" s="190"/>
      <c r="BA1368" s="190"/>
      <c r="BB1368" s="190"/>
      <c r="BC1368" s="190"/>
      <c r="BD1368" s="190"/>
      <c r="BE1368" s="190"/>
      <c r="BF1368" s="190"/>
      <c r="BG1368" s="190"/>
      <c r="BH1368" s="190"/>
      <c r="BI1368" s="190"/>
      <c r="BJ1368" s="190"/>
      <c r="BK1368" s="190"/>
      <c r="BL1368" s="190"/>
      <c r="BM1368" s="190"/>
      <c r="BN1368" s="190"/>
      <c r="BO1368" s="190"/>
      <c r="BP1368" s="190"/>
      <c r="BQ1368" s="190"/>
      <c r="BR1368" s="190"/>
      <c r="BS1368" s="190"/>
      <c r="BT1368" s="190"/>
      <c r="BU1368" s="190"/>
      <c r="BV1368" s="190"/>
      <c r="BW1368" s="190"/>
      <c r="BX1368" s="190"/>
      <c r="BY1368" s="190"/>
      <c r="BZ1368" s="190"/>
      <c r="CA1368" s="190"/>
      <c r="CB1368" s="190"/>
      <c r="CC1368" s="190"/>
      <c r="CD1368" s="190"/>
      <c r="CE1368" s="190"/>
      <c r="CF1368" s="190"/>
      <c r="CG1368" s="190"/>
      <c r="CH1368" s="190"/>
      <c r="CI1368" s="190"/>
      <c r="CJ1368" s="190"/>
      <c r="CK1368" s="190"/>
      <c r="CL1368" s="190"/>
      <c r="CN1368" s="201"/>
      <c r="CO1368" s="190"/>
      <c r="CP1368" s="190"/>
      <c r="CQ1368" s="190"/>
      <c r="CR1368" s="190"/>
      <c r="CS1368" s="190"/>
      <c r="CT1368" s="190"/>
      <c r="CU1368" s="190"/>
      <c r="CV1368" s="190"/>
      <c r="CW1368" s="190"/>
      <c r="CX1368" s="190"/>
      <c r="CY1368" s="190"/>
      <c r="CZ1368" s="190"/>
      <c r="DA1368" s="190"/>
      <c r="DB1368" s="190"/>
      <c r="DC1368" s="190"/>
      <c r="DD1368" s="190"/>
      <c r="DE1368" s="190"/>
      <c r="DF1368" s="190"/>
      <c r="DG1368" s="190"/>
      <c r="DH1368" s="190"/>
      <c r="DI1368" s="190"/>
      <c r="DJ1368" s="190"/>
      <c r="DK1368" s="190"/>
      <c r="DL1368" s="190"/>
    </row>
    <row r="1369" spans="1:116" x14ac:dyDescent="0.4">
      <c r="A1369" s="174"/>
      <c r="E1369" s="8"/>
      <c r="G1369" s="175" t="s">
        <v>463</v>
      </c>
      <c r="H1369" s="200"/>
      <c r="I1369" s="201"/>
      <c r="J1369" s="201"/>
      <c r="K1369" s="202"/>
      <c r="L1369" s="202"/>
      <c r="M1369" s="202"/>
      <c r="N1369" s="202"/>
      <c r="O1369" s="202"/>
      <c r="P1369" s="202"/>
      <c r="R1369" s="202"/>
      <c r="S1369" s="176" t="str">
        <f>ADDRESS(ROW(S1362),COLUMN(S1362),2)</f>
        <v>S$1362</v>
      </c>
      <c r="T1369" s="176" t="str">
        <f t="shared" ref="T1369:CE1369" si="2316">ADDRESS(ROW(T1362),COLUMN(T1362),2)</f>
        <v>T$1362</v>
      </c>
      <c r="U1369" s="176" t="str">
        <f t="shared" si="2316"/>
        <v>U$1362</v>
      </c>
      <c r="V1369" s="176" t="str">
        <f t="shared" si="2316"/>
        <v>V$1362</v>
      </c>
      <c r="W1369" s="176" t="str">
        <f t="shared" si="2316"/>
        <v>W$1362</v>
      </c>
      <c r="X1369" s="176" t="str">
        <f t="shared" si="2316"/>
        <v>X$1362</v>
      </c>
      <c r="Y1369" s="176" t="str">
        <f t="shared" si="2316"/>
        <v>Y$1362</v>
      </c>
      <c r="Z1369" s="176" t="str">
        <f t="shared" si="2316"/>
        <v>Z$1362</v>
      </c>
      <c r="AA1369" s="176" t="str">
        <f t="shared" si="2316"/>
        <v>AA$1362</v>
      </c>
      <c r="AB1369" s="176" t="str">
        <f t="shared" si="2316"/>
        <v>AB$1362</v>
      </c>
      <c r="AC1369" s="176" t="str">
        <f t="shared" si="2316"/>
        <v>AC$1362</v>
      </c>
      <c r="AD1369" s="176" t="str">
        <f t="shared" si="2316"/>
        <v>AD$1362</v>
      </c>
      <c r="AE1369" s="176" t="str">
        <f t="shared" si="2316"/>
        <v>AE$1362</v>
      </c>
      <c r="AF1369" s="176" t="str">
        <f t="shared" si="2316"/>
        <v>AF$1362</v>
      </c>
      <c r="AG1369" s="176" t="str">
        <f t="shared" si="2316"/>
        <v>AG$1362</v>
      </c>
      <c r="AH1369" s="176" t="str">
        <f t="shared" si="2316"/>
        <v>AH$1362</v>
      </c>
      <c r="AI1369" s="176" t="str">
        <f t="shared" si="2316"/>
        <v>AI$1362</v>
      </c>
      <c r="AJ1369" s="176" t="str">
        <f t="shared" si="2316"/>
        <v>AJ$1362</v>
      </c>
      <c r="AK1369" s="176" t="str">
        <f t="shared" si="2316"/>
        <v>AK$1362</v>
      </c>
      <c r="AL1369" s="176" t="str">
        <f t="shared" si="2316"/>
        <v>AL$1362</v>
      </c>
      <c r="AM1369" s="176" t="str">
        <f t="shared" si="2316"/>
        <v>AM$1362</v>
      </c>
      <c r="AN1369" s="176" t="str">
        <f t="shared" si="2316"/>
        <v>AN$1362</v>
      </c>
      <c r="AO1369" s="176" t="str">
        <f t="shared" si="2316"/>
        <v>AO$1362</v>
      </c>
      <c r="AP1369" s="176" t="str">
        <f t="shared" si="2316"/>
        <v>AP$1362</v>
      </c>
      <c r="AQ1369" s="176" t="str">
        <f t="shared" si="2316"/>
        <v>AQ$1362</v>
      </c>
      <c r="AR1369" s="176" t="str">
        <f t="shared" si="2316"/>
        <v>AR$1362</v>
      </c>
      <c r="AS1369" s="176" t="str">
        <f t="shared" si="2316"/>
        <v>AS$1362</v>
      </c>
      <c r="AT1369" s="176" t="str">
        <f t="shared" si="2316"/>
        <v>AT$1362</v>
      </c>
      <c r="AU1369" s="176" t="str">
        <f t="shared" si="2316"/>
        <v>AU$1362</v>
      </c>
      <c r="AV1369" s="176" t="str">
        <f t="shared" si="2316"/>
        <v>AV$1362</v>
      </c>
      <c r="AW1369" s="176" t="str">
        <f t="shared" si="2316"/>
        <v>AW$1362</v>
      </c>
      <c r="AX1369" s="176" t="str">
        <f t="shared" si="2316"/>
        <v>AX$1362</v>
      </c>
      <c r="AY1369" s="176" t="str">
        <f t="shared" si="2316"/>
        <v>AY$1362</v>
      </c>
      <c r="AZ1369" s="176" t="str">
        <f t="shared" si="2316"/>
        <v>AZ$1362</v>
      </c>
      <c r="BA1369" s="176" t="str">
        <f t="shared" si="2316"/>
        <v>BA$1362</v>
      </c>
      <c r="BB1369" s="176" t="str">
        <f t="shared" si="2316"/>
        <v>BB$1362</v>
      </c>
      <c r="BC1369" s="176" t="str">
        <f t="shared" si="2316"/>
        <v>BC$1362</v>
      </c>
      <c r="BD1369" s="176" t="str">
        <f t="shared" si="2316"/>
        <v>BD$1362</v>
      </c>
      <c r="BE1369" s="176" t="str">
        <f t="shared" si="2316"/>
        <v>BE$1362</v>
      </c>
      <c r="BF1369" s="176" t="str">
        <f t="shared" si="2316"/>
        <v>BF$1362</v>
      </c>
      <c r="BG1369" s="176" t="str">
        <f t="shared" si="2316"/>
        <v>BG$1362</v>
      </c>
      <c r="BH1369" s="176" t="str">
        <f t="shared" si="2316"/>
        <v>BH$1362</v>
      </c>
      <c r="BI1369" s="176" t="str">
        <f t="shared" si="2316"/>
        <v>BI$1362</v>
      </c>
      <c r="BJ1369" s="176" t="str">
        <f t="shared" si="2316"/>
        <v>BJ$1362</v>
      </c>
      <c r="BK1369" s="176" t="str">
        <f t="shared" si="2316"/>
        <v>BK$1362</v>
      </c>
      <c r="BL1369" s="176" t="str">
        <f t="shared" si="2316"/>
        <v>BL$1362</v>
      </c>
      <c r="BM1369" s="176" t="str">
        <f t="shared" si="2316"/>
        <v>BM$1362</v>
      </c>
      <c r="BN1369" s="176" t="str">
        <f t="shared" si="2316"/>
        <v>BN$1362</v>
      </c>
      <c r="BO1369" s="176" t="str">
        <f t="shared" si="2316"/>
        <v>BO$1362</v>
      </c>
      <c r="BP1369" s="176" t="str">
        <f t="shared" si="2316"/>
        <v>BP$1362</v>
      </c>
      <c r="BQ1369" s="176" t="str">
        <f t="shared" si="2316"/>
        <v>BQ$1362</v>
      </c>
      <c r="BR1369" s="176" t="str">
        <f t="shared" si="2316"/>
        <v>BR$1362</v>
      </c>
      <c r="BS1369" s="176" t="str">
        <f t="shared" si="2316"/>
        <v>BS$1362</v>
      </c>
      <c r="BT1369" s="176" t="str">
        <f t="shared" si="2316"/>
        <v>BT$1362</v>
      </c>
      <c r="BU1369" s="176" t="str">
        <f t="shared" si="2316"/>
        <v>BU$1362</v>
      </c>
      <c r="BV1369" s="176" t="str">
        <f t="shared" si="2316"/>
        <v>BV$1362</v>
      </c>
      <c r="BW1369" s="176" t="str">
        <f t="shared" si="2316"/>
        <v>BW$1362</v>
      </c>
      <c r="BX1369" s="176" t="str">
        <f t="shared" si="2316"/>
        <v>BX$1362</v>
      </c>
      <c r="BY1369" s="176" t="str">
        <f t="shared" si="2316"/>
        <v>BY$1362</v>
      </c>
      <c r="BZ1369" s="176" t="str">
        <f t="shared" si="2316"/>
        <v>BZ$1362</v>
      </c>
      <c r="CA1369" s="176" t="str">
        <f t="shared" si="2316"/>
        <v>CA$1362</v>
      </c>
      <c r="CB1369" s="176" t="str">
        <f t="shared" si="2316"/>
        <v>CB$1362</v>
      </c>
      <c r="CC1369" s="176" t="str">
        <f t="shared" si="2316"/>
        <v>CC$1362</v>
      </c>
      <c r="CD1369" s="176" t="str">
        <f t="shared" si="2316"/>
        <v>CD$1362</v>
      </c>
      <c r="CE1369" s="176" t="str">
        <f t="shared" si="2316"/>
        <v>CE$1362</v>
      </c>
      <c r="CF1369" s="176" t="str">
        <f t="shared" ref="CF1369:CL1369" si="2317">ADDRESS(ROW(CF1362),COLUMN(CF1362),2)</f>
        <v>CF$1362</v>
      </c>
      <c r="CG1369" s="176" t="str">
        <f t="shared" si="2317"/>
        <v>CG$1362</v>
      </c>
      <c r="CH1369" s="176" t="str">
        <f t="shared" si="2317"/>
        <v>CH$1362</v>
      </c>
      <c r="CI1369" s="176" t="str">
        <f t="shared" si="2317"/>
        <v>CI$1362</v>
      </c>
      <c r="CJ1369" s="176" t="str">
        <f t="shared" si="2317"/>
        <v>CJ$1362</v>
      </c>
      <c r="CK1369" s="176" t="str">
        <f t="shared" si="2317"/>
        <v>CK$1362</v>
      </c>
      <c r="CL1369" s="176" t="str">
        <f t="shared" si="2317"/>
        <v>CL$1362</v>
      </c>
      <c r="CN1369" s="201"/>
      <c r="CO1369" s="176" t="str">
        <f t="shared" ref="CO1369:DL1369" si="2318">ADDRESS(ROW(CO1362),COLUMN(CO1362),2)</f>
        <v>CO$1362</v>
      </c>
      <c r="CP1369" s="176" t="str">
        <f t="shared" si="2318"/>
        <v>CP$1362</v>
      </c>
      <c r="CQ1369" s="176" t="str">
        <f t="shared" si="2318"/>
        <v>CQ$1362</v>
      </c>
      <c r="CR1369" s="176" t="str">
        <f t="shared" si="2318"/>
        <v>CR$1362</v>
      </c>
      <c r="CS1369" s="176" t="str">
        <f t="shared" si="2318"/>
        <v>CS$1362</v>
      </c>
      <c r="CT1369" s="176" t="str">
        <f t="shared" si="2318"/>
        <v>CT$1362</v>
      </c>
      <c r="CU1369" s="176" t="str">
        <f t="shared" si="2318"/>
        <v>CU$1362</v>
      </c>
      <c r="CV1369" s="176" t="str">
        <f t="shared" si="2318"/>
        <v>CV$1362</v>
      </c>
      <c r="CW1369" s="176" t="str">
        <f t="shared" si="2318"/>
        <v>CW$1362</v>
      </c>
      <c r="CX1369" s="176" t="str">
        <f t="shared" si="2318"/>
        <v>CX$1362</v>
      </c>
      <c r="CY1369" s="176" t="str">
        <f t="shared" si="2318"/>
        <v>CY$1362</v>
      </c>
      <c r="CZ1369" s="176" t="str">
        <f t="shared" si="2318"/>
        <v>CZ$1362</v>
      </c>
      <c r="DA1369" s="176" t="str">
        <f t="shared" si="2318"/>
        <v>DA$1362</v>
      </c>
      <c r="DB1369" s="176" t="str">
        <f t="shared" si="2318"/>
        <v>DB$1362</v>
      </c>
      <c r="DC1369" s="176" t="str">
        <f t="shared" si="2318"/>
        <v>DC$1362</v>
      </c>
      <c r="DD1369" s="176" t="str">
        <f t="shared" si="2318"/>
        <v>DD$1362</v>
      </c>
      <c r="DE1369" s="176" t="str">
        <f t="shared" si="2318"/>
        <v>DE$1362</v>
      </c>
      <c r="DF1369" s="176" t="str">
        <f t="shared" si="2318"/>
        <v>DF$1362</v>
      </c>
      <c r="DG1369" s="176" t="str">
        <f t="shared" si="2318"/>
        <v>DG$1362</v>
      </c>
      <c r="DH1369" s="176" t="str">
        <f t="shared" si="2318"/>
        <v>DH$1362</v>
      </c>
      <c r="DI1369" s="176" t="str">
        <f t="shared" si="2318"/>
        <v>DI$1362</v>
      </c>
      <c r="DJ1369" s="176" t="str">
        <f t="shared" si="2318"/>
        <v>DJ$1362</v>
      </c>
      <c r="DK1369" s="176" t="str">
        <f t="shared" si="2318"/>
        <v>DK$1362</v>
      </c>
      <c r="DL1369" s="176" t="str">
        <f t="shared" si="2318"/>
        <v>DL$1362</v>
      </c>
    </row>
    <row r="1370" spans="1:116" x14ac:dyDescent="0.4">
      <c r="A1370" s="174"/>
      <c r="E1370" s="8"/>
      <c r="G1370" s="175" t="s">
        <v>464</v>
      </c>
      <c r="H1370" s="200"/>
      <c r="I1370" s="201"/>
      <c r="J1370" s="201"/>
      <c r="K1370" s="202"/>
      <c r="L1370" s="202"/>
      <c r="M1370" s="202"/>
      <c r="N1370" s="202"/>
      <c r="O1370" s="202"/>
      <c r="P1370" s="202"/>
      <c r="R1370" s="202"/>
      <c r="S1370" s="190" t="str">
        <f t="shared" ref="S1370:AX1370" si="2319">S$23</f>
        <v>S$19</v>
      </c>
      <c r="T1370" s="190" t="str">
        <f t="shared" si="2319"/>
        <v>T$19</v>
      </c>
      <c r="U1370" s="190" t="str">
        <f t="shared" si="2319"/>
        <v>U$19</v>
      </c>
      <c r="V1370" s="190" t="str">
        <f t="shared" si="2319"/>
        <v>V$19</v>
      </c>
      <c r="W1370" s="190" t="str">
        <f t="shared" si="2319"/>
        <v>W$19</v>
      </c>
      <c r="X1370" s="190" t="str">
        <f t="shared" si="2319"/>
        <v>X$19</v>
      </c>
      <c r="Y1370" s="190" t="str">
        <f t="shared" si="2319"/>
        <v>Y$19</v>
      </c>
      <c r="Z1370" s="190" t="str">
        <f t="shared" si="2319"/>
        <v>Z$19</v>
      </c>
      <c r="AA1370" s="190" t="str">
        <f t="shared" si="2319"/>
        <v>AA$19</v>
      </c>
      <c r="AB1370" s="190" t="str">
        <f t="shared" si="2319"/>
        <v>AB$19</v>
      </c>
      <c r="AC1370" s="190" t="str">
        <f t="shared" si="2319"/>
        <v>AC$19</v>
      </c>
      <c r="AD1370" s="190" t="str">
        <f t="shared" si="2319"/>
        <v>AD$19</v>
      </c>
      <c r="AE1370" s="190" t="str">
        <f t="shared" si="2319"/>
        <v>AE$19</v>
      </c>
      <c r="AF1370" s="190" t="str">
        <f t="shared" si="2319"/>
        <v>AF$19</v>
      </c>
      <c r="AG1370" s="190" t="str">
        <f t="shared" si="2319"/>
        <v>AG$19</v>
      </c>
      <c r="AH1370" s="190" t="str">
        <f t="shared" si="2319"/>
        <v>AH$19</v>
      </c>
      <c r="AI1370" s="190" t="str">
        <f t="shared" si="2319"/>
        <v>AI$19</v>
      </c>
      <c r="AJ1370" s="190" t="str">
        <f t="shared" si="2319"/>
        <v>AJ$19</v>
      </c>
      <c r="AK1370" s="190" t="str">
        <f t="shared" si="2319"/>
        <v>AK$19</v>
      </c>
      <c r="AL1370" s="190" t="str">
        <f t="shared" si="2319"/>
        <v>AL$19</v>
      </c>
      <c r="AM1370" s="190" t="str">
        <f t="shared" si="2319"/>
        <v>AM$19</v>
      </c>
      <c r="AN1370" s="190" t="str">
        <f t="shared" si="2319"/>
        <v>AN$19</v>
      </c>
      <c r="AO1370" s="190" t="str">
        <f t="shared" si="2319"/>
        <v>AO$19</v>
      </c>
      <c r="AP1370" s="190" t="str">
        <f t="shared" si="2319"/>
        <v>AP$19</v>
      </c>
      <c r="AQ1370" s="190" t="str">
        <f t="shared" si="2319"/>
        <v>AQ$19</v>
      </c>
      <c r="AR1370" s="190" t="str">
        <f t="shared" si="2319"/>
        <v>AR$19</v>
      </c>
      <c r="AS1370" s="190" t="str">
        <f t="shared" si="2319"/>
        <v>AS$19</v>
      </c>
      <c r="AT1370" s="190" t="str">
        <f t="shared" si="2319"/>
        <v>AT$19</v>
      </c>
      <c r="AU1370" s="190" t="str">
        <f t="shared" si="2319"/>
        <v>AU$19</v>
      </c>
      <c r="AV1370" s="190" t="str">
        <f t="shared" si="2319"/>
        <v>AV$19</v>
      </c>
      <c r="AW1370" s="190" t="str">
        <f t="shared" si="2319"/>
        <v>AW$19</v>
      </c>
      <c r="AX1370" s="190" t="str">
        <f t="shared" si="2319"/>
        <v>AX$19</v>
      </c>
      <c r="AY1370" s="190" t="str">
        <f t="shared" ref="AY1370:CD1370" si="2320">AY$23</f>
        <v>AY$19</v>
      </c>
      <c r="AZ1370" s="190" t="str">
        <f t="shared" si="2320"/>
        <v>AZ$19</v>
      </c>
      <c r="BA1370" s="190" t="str">
        <f t="shared" si="2320"/>
        <v>BA$19</v>
      </c>
      <c r="BB1370" s="190" t="str">
        <f t="shared" si="2320"/>
        <v>BB$19</v>
      </c>
      <c r="BC1370" s="190" t="str">
        <f t="shared" si="2320"/>
        <v>BC$19</v>
      </c>
      <c r="BD1370" s="190" t="str">
        <f t="shared" si="2320"/>
        <v>BD$19</v>
      </c>
      <c r="BE1370" s="190" t="str">
        <f t="shared" si="2320"/>
        <v>BE$19</v>
      </c>
      <c r="BF1370" s="190" t="str">
        <f t="shared" si="2320"/>
        <v>BF$19</v>
      </c>
      <c r="BG1370" s="190" t="str">
        <f t="shared" si="2320"/>
        <v>BG$19</v>
      </c>
      <c r="BH1370" s="190" t="str">
        <f t="shared" si="2320"/>
        <v>BH$19</v>
      </c>
      <c r="BI1370" s="190" t="str">
        <f t="shared" si="2320"/>
        <v>BI$19</v>
      </c>
      <c r="BJ1370" s="190" t="str">
        <f t="shared" si="2320"/>
        <v>BJ$19</v>
      </c>
      <c r="BK1370" s="190" t="str">
        <f t="shared" si="2320"/>
        <v>BK$19</v>
      </c>
      <c r="BL1370" s="190" t="str">
        <f t="shared" si="2320"/>
        <v>BL$19</v>
      </c>
      <c r="BM1370" s="190" t="str">
        <f t="shared" si="2320"/>
        <v>BM$19</v>
      </c>
      <c r="BN1370" s="190" t="str">
        <f t="shared" si="2320"/>
        <v>BN$19</v>
      </c>
      <c r="BO1370" s="190" t="str">
        <f t="shared" si="2320"/>
        <v>BO$19</v>
      </c>
      <c r="BP1370" s="190" t="str">
        <f t="shared" si="2320"/>
        <v>BP$19</v>
      </c>
      <c r="BQ1370" s="190" t="str">
        <f t="shared" si="2320"/>
        <v>BQ$19</v>
      </c>
      <c r="BR1370" s="190" t="str">
        <f t="shared" si="2320"/>
        <v>BR$19</v>
      </c>
      <c r="BS1370" s="190" t="str">
        <f t="shared" si="2320"/>
        <v>BS$19</v>
      </c>
      <c r="BT1370" s="190" t="str">
        <f t="shared" si="2320"/>
        <v>BT$19</v>
      </c>
      <c r="BU1370" s="190" t="str">
        <f t="shared" si="2320"/>
        <v>BU$19</v>
      </c>
      <c r="BV1370" s="190" t="str">
        <f t="shared" si="2320"/>
        <v>BV$19</v>
      </c>
      <c r="BW1370" s="190" t="str">
        <f t="shared" si="2320"/>
        <v>BW$19</v>
      </c>
      <c r="BX1370" s="190" t="str">
        <f t="shared" si="2320"/>
        <v>BX$19</v>
      </c>
      <c r="BY1370" s="190" t="str">
        <f t="shared" si="2320"/>
        <v>BY$19</v>
      </c>
      <c r="BZ1370" s="190" t="str">
        <f t="shared" si="2320"/>
        <v>BZ$19</v>
      </c>
      <c r="CA1370" s="190" t="str">
        <f t="shared" si="2320"/>
        <v>CA$19</v>
      </c>
      <c r="CB1370" s="190" t="str">
        <f t="shared" si="2320"/>
        <v>CB$19</v>
      </c>
      <c r="CC1370" s="190" t="str">
        <f t="shared" si="2320"/>
        <v>CC$19</v>
      </c>
      <c r="CD1370" s="190" t="str">
        <f t="shared" si="2320"/>
        <v>CD$19</v>
      </c>
      <c r="CE1370" s="190" t="str">
        <f t="shared" ref="CE1370:CL1370" si="2321">CE$23</f>
        <v>CE$19</v>
      </c>
      <c r="CF1370" s="190" t="str">
        <f t="shared" si="2321"/>
        <v>CF$19</v>
      </c>
      <c r="CG1370" s="190" t="str">
        <f t="shared" si="2321"/>
        <v>CG$19</v>
      </c>
      <c r="CH1370" s="190" t="str">
        <f t="shared" si="2321"/>
        <v>CH$19</v>
      </c>
      <c r="CI1370" s="190" t="str">
        <f t="shared" si="2321"/>
        <v>CI$19</v>
      </c>
      <c r="CJ1370" s="190" t="str">
        <f t="shared" si="2321"/>
        <v>CJ$19</v>
      </c>
      <c r="CK1370" s="190" t="str">
        <f t="shared" si="2321"/>
        <v>CK$19</v>
      </c>
      <c r="CL1370" s="190" t="str">
        <f t="shared" si="2321"/>
        <v>CL$19</v>
      </c>
      <c r="CN1370" s="201"/>
      <c r="CO1370" s="190" t="str">
        <f t="shared" ref="CO1370:DL1370" si="2322">CO$23</f>
        <v>CO$19</v>
      </c>
      <c r="CP1370" s="190" t="str">
        <f t="shared" si="2322"/>
        <v>CP$19</v>
      </c>
      <c r="CQ1370" s="190" t="str">
        <f t="shared" si="2322"/>
        <v>CQ$19</v>
      </c>
      <c r="CR1370" s="190" t="str">
        <f t="shared" si="2322"/>
        <v>CR$19</v>
      </c>
      <c r="CS1370" s="190" t="str">
        <f t="shared" si="2322"/>
        <v>CS$19</v>
      </c>
      <c r="CT1370" s="190" t="str">
        <f t="shared" si="2322"/>
        <v>CT$19</v>
      </c>
      <c r="CU1370" s="190" t="str">
        <f t="shared" si="2322"/>
        <v>CU$19</v>
      </c>
      <c r="CV1370" s="190" t="str">
        <f t="shared" si="2322"/>
        <v>CV$19</v>
      </c>
      <c r="CW1370" s="190" t="str">
        <f t="shared" si="2322"/>
        <v>CW$19</v>
      </c>
      <c r="CX1370" s="190" t="str">
        <f t="shared" si="2322"/>
        <v>CX$19</v>
      </c>
      <c r="CY1370" s="190" t="str">
        <f t="shared" si="2322"/>
        <v>CY$19</v>
      </c>
      <c r="CZ1370" s="190" t="str">
        <f t="shared" si="2322"/>
        <v>CZ$19</v>
      </c>
      <c r="DA1370" s="190" t="str">
        <f t="shared" si="2322"/>
        <v>DA$19</v>
      </c>
      <c r="DB1370" s="190" t="str">
        <f t="shared" si="2322"/>
        <v>DB$19</v>
      </c>
      <c r="DC1370" s="190" t="str">
        <f t="shared" si="2322"/>
        <v>DC$19</v>
      </c>
      <c r="DD1370" s="190" t="str">
        <f t="shared" si="2322"/>
        <v>DD$19</v>
      </c>
      <c r="DE1370" s="190" t="str">
        <f t="shared" si="2322"/>
        <v>DE$19</v>
      </c>
      <c r="DF1370" s="190" t="str">
        <f t="shared" si="2322"/>
        <v>DF$19</v>
      </c>
      <c r="DG1370" s="190" t="str">
        <f t="shared" si="2322"/>
        <v>DG$19</v>
      </c>
      <c r="DH1370" s="190" t="str">
        <f t="shared" si="2322"/>
        <v>DH$19</v>
      </c>
      <c r="DI1370" s="190" t="str">
        <f t="shared" si="2322"/>
        <v>DI$19</v>
      </c>
      <c r="DJ1370" s="190" t="str">
        <f t="shared" si="2322"/>
        <v>DJ$19</v>
      </c>
      <c r="DK1370" s="190" t="str">
        <f t="shared" si="2322"/>
        <v>DK$19</v>
      </c>
      <c r="DL1370" s="190" t="str">
        <f t="shared" si="2322"/>
        <v>DL$19</v>
      </c>
    </row>
    <row r="1371" spans="1:116" x14ac:dyDescent="0.4">
      <c r="A1371" s="142" t="s">
        <v>218</v>
      </c>
      <c r="B1371" s="350" t="s">
        <v>81</v>
      </c>
      <c r="C1371" s="350"/>
      <c r="D1371" s="164" t="s">
        <v>825</v>
      </c>
      <c r="E1371" s="204" t="str">
        <f t="shared" ref="E1371:E1391" si="2323">ROW()&amp;" "&amp;D1371</f>
        <v>1371 WCINVBATCH-SV</v>
      </c>
      <c r="F1371" t="s">
        <v>439</v>
      </c>
      <c r="G1371" s="143" t="s">
        <v>265</v>
      </c>
      <c r="H1371" s="142"/>
      <c r="I1371" s="144"/>
      <c r="J1371" s="144"/>
      <c r="K1371" s="142" t="s">
        <v>827</v>
      </c>
      <c r="L1371" s="142"/>
      <c r="M1371" s="142"/>
      <c r="N1371" s="142"/>
      <c r="O1371" s="142"/>
      <c r="P1371" s="142"/>
      <c r="R1371" s="143"/>
      <c r="S1371" s="143"/>
      <c r="T1371" s="143"/>
      <c r="U1371" s="143"/>
      <c r="V1371" s="143"/>
      <c r="W1371" s="143"/>
      <c r="X1371" s="143"/>
      <c r="Y1371" s="143"/>
      <c r="Z1371" s="143"/>
      <c r="AA1371" s="143"/>
      <c r="AB1371" s="143"/>
      <c r="AC1371" s="143"/>
      <c r="AD1371" s="143"/>
      <c r="AE1371" s="143"/>
      <c r="AF1371" s="143"/>
      <c r="AG1371" s="143"/>
      <c r="AH1371" s="143"/>
      <c r="AI1371" s="143"/>
      <c r="AJ1371" s="143"/>
      <c r="AK1371" s="143"/>
      <c r="AL1371" s="143"/>
      <c r="AM1371" s="143"/>
      <c r="AN1371" s="143"/>
      <c r="AO1371" s="143"/>
      <c r="AP1371" s="143"/>
      <c r="AQ1371" s="143"/>
      <c r="AR1371" s="143"/>
      <c r="AS1371" s="143"/>
      <c r="AT1371" s="143"/>
      <c r="AU1371" s="143"/>
      <c r="AV1371" s="143"/>
      <c r="AW1371" s="143"/>
      <c r="AX1371" s="143"/>
      <c r="AY1371" s="143"/>
      <c r="AZ1371" s="143"/>
      <c r="BA1371" s="143"/>
      <c r="BB1371" s="143"/>
      <c r="BC1371" s="143"/>
      <c r="BD1371" s="143"/>
      <c r="BE1371" s="143"/>
      <c r="BF1371" s="143"/>
      <c r="BG1371" s="143"/>
      <c r="BH1371" s="143"/>
      <c r="BI1371" s="143"/>
      <c r="BJ1371" s="143"/>
      <c r="BK1371" s="143"/>
      <c r="BL1371" s="143"/>
      <c r="BM1371" s="143"/>
      <c r="BN1371" s="143"/>
      <c r="BO1371" s="143"/>
      <c r="BP1371" s="143"/>
      <c r="BQ1371" s="143"/>
      <c r="BR1371" s="143"/>
      <c r="BS1371" s="143"/>
      <c r="BT1371" s="143"/>
      <c r="BU1371" s="143"/>
      <c r="BV1371" s="143"/>
      <c r="BW1371" s="143"/>
      <c r="BX1371" s="143"/>
      <c r="BY1371" s="143"/>
      <c r="BZ1371" s="143"/>
      <c r="CA1371" s="143"/>
      <c r="CB1371" s="143"/>
      <c r="CC1371" s="143"/>
      <c r="CD1371" s="143"/>
      <c r="CE1371" s="143"/>
      <c r="CF1371" s="143"/>
      <c r="CG1371" s="143"/>
      <c r="CH1371" s="143"/>
      <c r="CI1371" s="143"/>
      <c r="CJ1371" s="143"/>
      <c r="CK1371" s="143"/>
      <c r="CL1371" s="143"/>
      <c r="CN1371" s="144"/>
      <c r="CO1371" s="143"/>
      <c r="CP1371" s="143"/>
      <c r="CQ1371" s="143"/>
      <c r="CR1371" s="143"/>
      <c r="CS1371" s="143"/>
      <c r="CT1371" s="143"/>
      <c r="CU1371" s="143"/>
      <c r="CV1371" s="143"/>
      <c r="CW1371" s="143"/>
      <c r="CX1371" s="143"/>
      <c r="CY1371" s="143"/>
      <c r="CZ1371" s="143"/>
      <c r="DA1371" s="143"/>
      <c r="DB1371" s="143"/>
      <c r="DC1371" s="143"/>
      <c r="DD1371" s="143"/>
      <c r="DE1371" s="143"/>
      <c r="DF1371" s="143"/>
      <c r="DG1371" s="143"/>
      <c r="DH1371" s="143"/>
      <c r="DI1371" s="143"/>
      <c r="DJ1371" s="143"/>
      <c r="DK1371" s="143"/>
      <c r="DL1371" s="143"/>
    </row>
    <row r="1372" spans="1:116" x14ac:dyDescent="0.4">
      <c r="B1372" s="164" t="str">
        <f>E1372</f>
        <v>1372 WCINVBATCH-SV</v>
      </c>
      <c r="C1372" s="164"/>
      <c r="D1372" s="164" t="s">
        <v>825</v>
      </c>
      <c r="E1372" s="204" t="str">
        <f t="shared" si="2323"/>
        <v>1372 WCINVBATCH-SV</v>
      </c>
      <c r="G1372" s="95" t="str">
        <f>G1388&amp;":"</f>
        <v>Inventory - (Secondary label):</v>
      </c>
      <c r="H1372" s="12"/>
      <c r="I1372" s="60"/>
      <c r="J1372" s="60"/>
      <c r="K1372" s="20"/>
      <c r="L1372" s="20"/>
      <c r="M1372" s="20"/>
      <c r="N1372" s="20"/>
      <c r="O1372" s="20"/>
      <c r="P1372" s="20"/>
      <c r="R1372" s="20"/>
      <c r="S1372" s="20"/>
      <c r="T1372" s="20"/>
      <c r="U1372" s="20"/>
      <c r="V1372" s="20"/>
      <c r="W1372" s="20"/>
      <c r="X1372" s="20"/>
      <c r="Y1372" s="20"/>
      <c r="Z1372" s="20"/>
      <c r="AA1372" s="20"/>
      <c r="AB1372" s="20"/>
      <c r="AC1372" s="20"/>
      <c r="AD1372" s="20"/>
      <c r="AE1372" s="20"/>
      <c r="AF1372" s="20"/>
      <c r="AG1372" s="20"/>
      <c r="AH1372" s="20"/>
      <c r="AI1372" s="20"/>
      <c r="AJ1372" s="20"/>
      <c r="AK1372" s="20"/>
      <c r="AL1372" s="20"/>
      <c r="AM1372" s="20"/>
      <c r="AN1372" s="20"/>
      <c r="AO1372" s="20"/>
      <c r="AP1372" s="20"/>
      <c r="AQ1372" s="20"/>
      <c r="AR1372" s="20"/>
      <c r="AS1372" s="20"/>
      <c r="AT1372" s="20"/>
      <c r="AU1372" s="20"/>
      <c r="AV1372" s="20"/>
      <c r="AW1372" s="20"/>
      <c r="AX1372" s="20"/>
      <c r="AY1372" s="20"/>
      <c r="AZ1372" s="20"/>
      <c r="BA1372" s="20"/>
      <c r="BB1372" s="20"/>
      <c r="BC1372" s="20"/>
      <c r="BD1372" s="20"/>
      <c r="BE1372" s="20"/>
      <c r="BF1372" s="20"/>
      <c r="BG1372" s="20"/>
      <c r="BH1372" s="20"/>
      <c r="BI1372" s="20"/>
      <c r="BJ1372" s="20"/>
      <c r="BK1372" s="20"/>
      <c r="BL1372" s="20"/>
      <c r="BM1372" s="20"/>
      <c r="BN1372" s="20"/>
      <c r="BO1372" s="20"/>
      <c r="BP1372" s="20"/>
      <c r="BQ1372" s="20"/>
      <c r="BR1372" s="20"/>
      <c r="BS1372" s="20"/>
      <c r="BT1372" s="20"/>
      <c r="BU1372" s="20"/>
      <c r="BV1372" s="20"/>
      <c r="BW1372" s="20"/>
      <c r="BX1372" s="20"/>
      <c r="BY1372" s="20"/>
      <c r="BZ1372" s="20"/>
      <c r="CA1372" s="20"/>
      <c r="CB1372" s="20"/>
      <c r="CC1372" s="20"/>
      <c r="CD1372" s="20"/>
      <c r="CE1372" s="20"/>
      <c r="CF1372" s="20"/>
      <c r="CG1372" s="20"/>
      <c r="CH1372" s="20"/>
      <c r="CI1372" s="20"/>
      <c r="CJ1372" s="20"/>
      <c r="CK1372" s="20"/>
      <c r="CL1372" s="20"/>
      <c r="CN1372" s="60"/>
      <c r="CO1372" s="20"/>
      <c r="CP1372" s="20"/>
      <c r="CQ1372" s="20"/>
      <c r="CR1372" s="20"/>
      <c r="CS1372" s="20"/>
      <c r="CT1372" s="20"/>
      <c r="CU1372" s="20"/>
      <c r="CV1372" s="20"/>
      <c r="CW1372" s="20"/>
      <c r="CX1372" s="20"/>
      <c r="CY1372" s="20"/>
      <c r="CZ1372" s="20"/>
      <c r="DA1372" s="20"/>
      <c r="DB1372" s="20"/>
      <c r="DC1372" s="20"/>
      <c r="DD1372" s="20"/>
      <c r="DE1372" s="20"/>
      <c r="DF1372" s="20"/>
      <c r="DG1372" s="20"/>
      <c r="DH1372" s="20"/>
      <c r="DI1372" s="20"/>
      <c r="DJ1372" s="20"/>
      <c r="DK1372" s="20"/>
      <c r="DL1372" s="20"/>
    </row>
    <row r="1373" spans="1:116" x14ac:dyDescent="0.4">
      <c r="B1373" s="164" t="str">
        <f>E1373</f>
        <v>1373 WCINVBATCH-SV</v>
      </c>
      <c r="C1373" s="164"/>
      <c r="D1373" s="164" t="s">
        <v>825</v>
      </c>
      <c r="E1373" s="204" t="str">
        <f t="shared" si="2323"/>
        <v>1373 WCINVBATCH-SV</v>
      </c>
      <c r="G1373" s="145" t="s">
        <v>826</v>
      </c>
      <c r="H1373" s="12"/>
      <c r="I1373" s="60"/>
      <c r="J1373" s="60"/>
      <c r="K1373" s="17">
        <v>5000</v>
      </c>
      <c r="L1373" s="17">
        <v>30</v>
      </c>
      <c r="M1373" s="17">
        <v>30</v>
      </c>
      <c r="N1373" s="17">
        <v>30</v>
      </c>
      <c r="O1373" s="17">
        <v>30</v>
      </c>
      <c r="P1373" s="17">
        <v>30</v>
      </c>
      <c r="R1373" s="15"/>
      <c r="S1373" s="15" cm="1">
        <f t="array" ref="S1373">INDEX($K:$P,ROW(),MATCH(S$3,$K$2:$P$2,0))</f>
        <v>5000</v>
      </c>
      <c r="T1373" s="15" cm="1">
        <f t="array" ref="T1373">INDEX($K:$P,ROW(),MATCH(T$3,$K$2:$P$2,0))</f>
        <v>5000</v>
      </c>
      <c r="U1373" s="15" cm="1">
        <f t="array" ref="U1373">INDEX($K:$P,ROW(),MATCH(U$3,$K$2:$P$2,0))</f>
        <v>5000</v>
      </c>
      <c r="V1373" s="15" cm="1">
        <f t="array" ref="V1373">INDEX($K:$P,ROW(),MATCH(V$3,$K$2:$P$2,0))</f>
        <v>5000</v>
      </c>
      <c r="W1373" s="15" cm="1">
        <f t="array" ref="W1373">INDEX($K:$P,ROW(),MATCH(W$3,$K$2:$P$2,0))</f>
        <v>5000</v>
      </c>
      <c r="X1373" s="15" cm="1">
        <f t="array" ref="X1373">INDEX($K:$P,ROW(),MATCH(X$3,$K$2:$P$2,0))</f>
        <v>5000</v>
      </c>
      <c r="Y1373" s="15" cm="1">
        <f t="array" ref="Y1373">INDEX($K:$P,ROW(),MATCH(Y$3,$K$2:$P$2,0))</f>
        <v>5000</v>
      </c>
      <c r="Z1373" s="15" cm="1">
        <f t="array" ref="Z1373">INDEX($K:$P,ROW(),MATCH(Z$3,$K$2:$P$2,0))</f>
        <v>5000</v>
      </c>
      <c r="AA1373" s="15" cm="1">
        <f t="array" ref="AA1373">INDEX($K:$P,ROW(),MATCH(AA$3,$K$2:$P$2,0))</f>
        <v>5000</v>
      </c>
      <c r="AB1373" s="15" cm="1">
        <f t="array" ref="AB1373">INDEX($K:$P,ROW(),MATCH(AB$3,$K$2:$P$2,0))</f>
        <v>5000</v>
      </c>
      <c r="AC1373" s="15" cm="1">
        <f t="array" ref="AC1373">INDEX($K:$P,ROW(),MATCH(AC$3,$K$2:$P$2,0))</f>
        <v>5000</v>
      </c>
      <c r="AD1373" s="15" cm="1">
        <f t="array" ref="AD1373">INDEX($K:$P,ROW(),MATCH(AD$3,$K$2:$P$2,0))</f>
        <v>5000</v>
      </c>
      <c r="AE1373" s="15" cm="1">
        <f t="array" ref="AE1373">INDEX($K:$P,ROW(),MATCH(AE$3,$K$2:$P$2,0))</f>
        <v>30</v>
      </c>
      <c r="AF1373" s="15" cm="1">
        <f t="array" ref="AF1373">INDEX($K:$P,ROW(),MATCH(AF$3,$K$2:$P$2,0))</f>
        <v>30</v>
      </c>
      <c r="AG1373" s="15" cm="1">
        <f t="array" ref="AG1373">INDEX($K:$P,ROW(),MATCH(AG$3,$K$2:$P$2,0))</f>
        <v>30</v>
      </c>
      <c r="AH1373" s="15" cm="1">
        <f t="array" ref="AH1373">INDEX($K:$P,ROW(),MATCH(AH$3,$K$2:$P$2,0))</f>
        <v>30</v>
      </c>
      <c r="AI1373" s="15" cm="1">
        <f t="array" ref="AI1373">INDEX($K:$P,ROW(),MATCH(AI$3,$K$2:$P$2,0))</f>
        <v>30</v>
      </c>
      <c r="AJ1373" s="15" cm="1">
        <f t="array" ref="AJ1373">INDEX($K:$P,ROW(),MATCH(AJ$3,$K$2:$P$2,0))</f>
        <v>30</v>
      </c>
      <c r="AK1373" s="15" cm="1">
        <f t="array" ref="AK1373">INDEX($K:$P,ROW(),MATCH(AK$3,$K$2:$P$2,0))</f>
        <v>30</v>
      </c>
      <c r="AL1373" s="15" cm="1">
        <f t="array" ref="AL1373">INDEX($K:$P,ROW(),MATCH(AL$3,$K$2:$P$2,0))</f>
        <v>30</v>
      </c>
      <c r="AM1373" s="15" cm="1">
        <f t="array" ref="AM1373">INDEX($K:$P,ROW(),MATCH(AM$3,$K$2:$P$2,0))</f>
        <v>30</v>
      </c>
      <c r="AN1373" s="15" cm="1">
        <f t="array" ref="AN1373">INDEX($K:$P,ROW(),MATCH(AN$3,$K$2:$P$2,0))</f>
        <v>30</v>
      </c>
      <c r="AO1373" s="15" cm="1">
        <f t="array" ref="AO1373">INDEX($K:$P,ROW(),MATCH(AO$3,$K$2:$P$2,0))</f>
        <v>30</v>
      </c>
      <c r="AP1373" s="15" cm="1">
        <f t="array" ref="AP1373">INDEX($K:$P,ROW(),MATCH(AP$3,$K$2:$P$2,0))</f>
        <v>30</v>
      </c>
      <c r="AQ1373" s="15" cm="1">
        <f t="array" ref="AQ1373">INDEX($K:$P,ROW(),MATCH(AQ$3,$K$2:$P$2,0))</f>
        <v>30</v>
      </c>
      <c r="AR1373" s="15" cm="1">
        <f t="array" ref="AR1373">INDEX($K:$P,ROW(),MATCH(AR$3,$K$2:$P$2,0))</f>
        <v>30</v>
      </c>
      <c r="AS1373" s="15" cm="1">
        <f t="array" ref="AS1373">INDEX($K:$P,ROW(),MATCH(AS$3,$K$2:$P$2,0))</f>
        <v>30</v>
      </c>
      <c r="AT1373" s="15" cm="1">
        <f t="array" ref="AT1373">INDEX($K:$P,ROW(),MATCH(AT$3,$K$2:$P$2,0))</f>
        <v>30</v>
      </c>
      <c r="AU1373" s="15" cm="1">
        <f t="array" ref="AU1373">INDEX($K:$P,ROW(),MATCH(AU$3,$K$2:$P$2,0))</f>
        <v>30</v>
      </c>
      <c r="AV1373" s="15" cm="1">
        <f t="array" ref="AV1373">INDEX($K:$P,ROW(),MATCH(AV$3,$K$2:$P$2,0))</f>
        <v>30</v>
      </c>
      <c r="AW1373" s="15" cm="1">
        <f t="array" ref="AW1373">INDEX($K:$P,ROW(),MATCH(AW$3,$K$2:$P$2,0))</f>
        <v>30</v>
      </c>
      <c r="AX1373" s="15" cm="1">
        <f t="array" ref="AX1373">INDEX($K:$P,ROW(),MATCH(AX$3,$K$2:$P$2,0))</f>
        <v>30</v>
      </c>
      <c r="AY1373" s="15" cm="1">
        <f t="array" ref="AY1373">INDEX($K:$P,ROW(),MATCH(AY$3,$K$2:$P$2,0))</f>
        <v>30</v>
      </c>
      <c r="AZ1373" s="15" cm="1">
        <f t="array" ref="AZ1373">INDEX($K:$P,ROW(),MATCH(AZ$3,$K$2:$P$2,0))</f>
        <v>30</v>
      </c>
      <c r="BA1373" s="15" cm="1">
        <f t="array" ref="BA1373">INDEX($K:$P,ROW(),MATCH(BA$3,$K$2:$P$2,0))</f>
        <v>30</v>
      </c>
      <c r="BB1373" s="15" cm="1">
        <f t="array" ref="BB1373">INDEX($K:$P,ROW(),MATCH(BB$3,$K$2:$P$2,0))</f>
        <v>30</v>
      </c>
      <c r="BC1373" s="15" cm="1">
        <f t="array" ref="BC1373">INDEX($K:$P,ROW(),MATCH(BC$3,$K$2:$P$2,0))</f>
        <v>30</v>
      </c>
      <c r="BD1373" s="15" cm="1">
        <f t="array" ref="BD1373">INDEX($K:$P,ROW(),MATCH(BD$3,$K$2:$P$2,0))</f>
        <v>30</v>
      </c>
      <c r="BE1373" s="15" cm="1">
        <f t="array" ref="BE1373">INDEX($K:$P,ROW(),MATCH(BE$3,$K$2:$P$2,0))</f>
        <v>30</v>
      </c>
      <c r="BF1373" s="15" cm="1">
        <f t="array" ref="BF1373">INDEX($K:$P,ROW(),MATCH(BF$3,$K$2:$P$2,0))</f>
        <v>30</v>
      </c>
      <c r="BG1373" s="15" cm="1">
        <f t="array" ref="BG1373">INDEX($K:$P,ROW(),MATCH(BG$3,$K$2:$P$2,0))</f>
        <v>30</v>
      </c>
      <c r="BH1373" s="15" cm="1">
        <f t="array" ref="BH1373">INDEX($K:$P,ROW(),MATCH(BH$3,$K$2:$P$2,0))</f>
        <v>30</v>
      </c>
      <c r="BI1373" s="15" cm="1">
        <f t="array" ref="BI1373">INDEX($K:$P,ROW(),MATCH(BI$3,$K$2:$P$2,0))</f>
        <v>30</v>
      </c>
      <c r="BJ1373" s="15" cm="1">
        <f t="array" ref="BJ1373">INDEX($K:$P,ROW(),MATCH(BJ$3,$K$2:$P$2,0))</f>
        <v>30</v>
      </c>
      <c r="BK1373" s="15" cm="1">
        <f t="array" ref="BK1373">INDEX($K:$P,ROW(),MATCH(BK$3,$K$2:$P$2,0))</f>
        <v>30</v>
      </c>
      <c r="BL1373" s="15" cm="1">
        <f t="array" ref="BL1373">INDEX($K:$P,ROW(),MATCH(BL$3,$K$2:$P$2,0))</f>
        <v>30</v>
      </c>
      <c r="BM1373" s="15" cm="1">
        <f t="array" ref="BM1373">INDEX($K:$P,ROW(),MATCH(BM$3,$K$2:$P$2,0))</f>
        <v>30</v>
      </c>
      <c r="BN1373" s="15" cm="1">
        <f t="array" ref="BN1373">INDEX($K:$P,ROW(),MATCH(BN$3,$K$2:$P$2,0))</f>
        <v>30</v>
      </c>
      <c r="BO1373" s="15" cm="1">
        <f t="array" ref="BO1373">INDEX($K:$P,ROW(),MATCH(BO$3,$K$2:$P$2,0))</f>
        <v>30</v>
      </c>
      <c r="BP1373" s="15" cm="1">
        <f t="array" ref="BP1373">INDEX($K:$P,ROW(),MATCH(BP$3,$K$2:$P$2,0))</f>
        <v>30</v>
      </c>
      <c r="BQ1373" s="15" cm="1">
        <f t="array" ref="BQ1373">INDEX($K:$P,ROW(),MATCH(BQ$3,$K$2:$P$2,0))</f>
        <v>30</v>
      </c>
      <c r="BR1373" s="15" cm="1">
        <f t="array" ref="BR1373">INDEX($K:$P,ROW(),MATCH(BR$3,$K$2:$P$2,0))</f>
        <v>30</v>
      </c>
      <c r="BS1373" s="15" cm="1">
        <f t="array" ref="BS1373">INDEX($K:$P,ROW(),MATCH(BS$3,$K$2:$P$2,0))</f>
        <v>30</v>
      </c>
      <c r="BT1373" s="15" cm="1">
        <f t="array" ref="BT1373">INDEX($K:$P,ROW(),MATCH(BT$3,$K$2:$P$2,0))</f>
        <v>30</v>
      </c>
      <c r="BU1373" s="15" cm="1">
        <f t="array" ref="BU1373">INDEX($K:$P,ROW(),MATCH(BU$3,$K$2:$P$2,0))</f>
        <v>30</v>
      </c>
      <c r="BV1373" s="15" cm="1">
        <f t="array" ref="BV1373">INDEX($K:$P,ROW(),MATCH(BV$3,$K$2:$P$2,0))</f>
        <v>30</v>
      </c>
      <c r="BW1373" s="15" cm="1">
        <f t="array" ref="BW1373">INDEX($K:$P,ROW(),MATCH(BW$3,$K$2:$P$2,0))</f>
        <v>30</v>
      </c>
      <c r="BX1373" s="15" cm="1">
        <f t="array" ref="BX1373">INDEX($K:$P,ROW(),MATCH(BX$3,$K$2:$P$2,0))</f>
        <v>30</v>
      </c>
      <c r="BY1373" s="15" cm="1">
        <f t="array" ref="BY1373">INDEX($K:$P,ROW(),MATCH(BY$3,$K$2:$P$2,0))</f>
        <v>30</v>
      </c>
      <c r="BZ1373" s="15" cm="1">
        <f t="array" ref="BZ1373">INDEX($K:$P,ROW(),MATCH(BZ$3,$K$2:$P$2,0))</f>
        <v>30</v>
      </c>
      <c r="CA1373" s="15" cm="1">
        <f t="array" ref="CA1373">INDEX($K:$P,ROW(),MATCH(CA$3,$K$2:$P$2,0))</f>
        <v>30</v>
      </c>
      <c r="CB1373" s="15" cm="1">
        <f t="array" ref="CB1373">INDEX($K:$P,ROW(),MATCH(CB$3,$K$2:$P$2,0))</f>
        <v>30</v>
      </c>
      <c r="CC1373" s="15" cm="1">
        <f t="array" ref="CC1373">INDEX($K:$P,ROW(),MATCH(CC$3,$K$2:$P$2,0))</f>
        <v>30</v>
      </c>
      <c r="CD1373" s="15" cm="1">
        <f t="array" ref="CD1373">INDEX($K:$P,ROW(),MATCH(CD$3,$K$2:$P$2,0))</f>
        <v>30</v>
      </c>
      <c r="CE1373" s="15" cm="1">
        <f t="array" ref="CE1373">INDEX($K:$P,ROW(),MATCH(CE$3,$K$2:$P$2,0))</f>
        <v>30</v>
      </c>
      <c r="CF1373" s="15" cm="1">
        <f t="array" ref="CF1373">INDEX($K:$P,ROW(),MATCH(CF$3,$K$2:$P$2,0))</f>
        <v>30</v>
      </c>
      <c r="CG1373" s="15" cm="1">
        <f t="array" ref="CG1373">INDEX($K:$P,ROW(),MATCH(CG$3,$K$2:$P$2,0))</f>
        <v>30</v>
      </c>
      <c r="CH1373" s="15" cm="1">
        <f t="array" ref="CH1373">INDEX($K:$P,ROW(),MATCH(CH$3,$K$2:$P$2,0))</f>
        <v>30</v>
      </c>
      <c r="CI1373" s="15" cm="1">
        <f t="array" ref="CI1373">INDEX($K:$P,ROW(),MATCH(CI$3,$K$2:$P$2,0))</f>
        <v>30</v>
      </c>
      <c r="CJ1373" s="15" cm="1">
        <f t="array" ref="CJ1373">INDEX($K:$P,ROW(),MATCH(CJ$3,$K$2:$P$2,0))</f>
        <v>30</v>
      </c>
      <c r="CK1373" s="15" cm="1">
        <f t="array" ref="CK1373">INDEX($K:$P,ROW(),MATCH(CK$3,$K$2:$P$2,0))</f>
        <v>30</v>
      </c>
      <c r="CL1373" s="15" cm="1">
        <f t="array" ref="CL1373">INDEX($K:$P,ROW(),MATCH(CL$3,$K$2:$P$2,0))</f>
        <v>30</v>
      </c>
      <c r="CN1373" s="60"/>
      <c r="CO1373" s="15" t="e" cm="1">
        <f t="array" ref="CO1373">INDEX($K:$P,ROW(),MATCH(CO$3,$K$2:$P$2,0))</f>
        <v>#N/A</v>
      </c>
      <c r="CP1373" s="15" t="e" cm="1">
        <f t="array" ref="CP1373">INDEX($K:$P,ROW(),MATCH(CP$3,$K$2:$P$2,0))</f>
        <v>#N/A</v>
      </c>
      <c r="CQ1373" s="15" t="e" cm="1">
        <f t="array" ref="CQ1373">INDEX($K:$P,ROW(),MATCH(CQ$3,$K$2:$P$2,0))</f>
        <v>#N/A</v>
      </c>
      <c r="CR1373" s="15" t="e" cm="1">
        <f t="array" ref="CR1373">INDEX($K:$P,ROW(),MATCH(CR$3,$K$2:$P$2,0))</f>
        <v>#N/A</v>
      </c>
      <c r="CS1373" s="15" t="e" cm="1">
        <f t="array" ref="CS1373">INDEX($K:$P,ROW(),MATCH(CS$3,$K$2:$P$2,0))</f>
        <v>#N/A</v>
      </c>
      <c r="CT1373" s="15" t="e" cm="1">
        <f t="array" ref="CT1373">INDEX($K:$P,ROW(),MATCH(CT$3,$K$2:$P$2,0))</f>
        <v>#N/A</v>
      </c>
      <c r="CU1373" s="15" t="e" cm="1">
        <f t="array" ref="CU1373">INDEX($K:$P,ROW(),MATCH(CU$3,$K$2:$P$2,0))</f>
        <v>#N/A</v>
      </c>
      <c r="CV1373" s="15" t="e" cm="1">
        <f t="array" ref="CV1373">INDEX($K:$P,ROW(),MATCH(CV$3,$K$2:$P$2,0))</f>
        <v>#N/A</v>
      </c>
      <c r="CW1373" s="15" t="e" cm="1">
        <f t="array" ref="CW1373">INDEX($K:$P,ROW(),MATCH(CW$3,$K$2:$P$2,0))</f>
        <v>#N/A</v>
      </c>
      <c r="CX1373" s="15" t="e" cm="1">
        <f t="array" ref="CX1373">INDEX($K:$P,ROW(),MATCH(CX$3,$K$2:$P$2,0))</f>
        <v>#N/A</v>
      </c>
      <c r="CY1373" s="15" t="e" cm="1">
        <f t="array" ref="CY1373">INDEX($K:$P,ROW(),MATCH(CY$3,$K$2:$P$2,0))</f>
        <v>#N/A</v>
      </c>
      <c r="CZ1373" s="15" t="e" cm="1">
        <f t="array" ref="CZ1373">INDEX($K:$P,ROW(),MATCH(CZ$3,$K$2:$P$2,0))</f>
        <v>#N/A</v>
      </c>
      <c r="DA1373" s="15" t="e" cm="1">
        <f t="array" ref="DA1373">INDEX($K:$P,ROW(),MATCH(DA$3,$K$2:$P$2,0))</f>
        <v>#N/A</v>
      </c>
      <c r="DB1373" s="15" t="e" cm="1">
        <f t="array" ref="DB1373">INDEX($K:$P,ROW(),MATCH(DB$3,$K$2:$P$2,0))</f>
        <v>#N/A</v>
      </c>
      <c r="DC1373" s="15" t="e" cm="1">
        <f t="array" ref="DC1373">INDEX($K:$P,ROW(),MATCH(DC$3,$K$2:$P$2,0))</f>
        <v>#N/A</v>
      </c>
      <c r="DD1373" s="15" t="e" cm="1">
        <f t="array" ref="DD1373">INDEX($K:$P,ROW(),MATCH(DD$3,$K$2:$P$2,0))</f>
        <v>#N/A</v>
      </c>
      <c r="DE1373" s="15" t="e" cm="1">
        <f t="array" ref="DE1373">INDEX($K:$P,ROW(),MATCH(DE$3,$K$2:$P$2,0))</f>
        <v>#N/A</v>
      </c>
      <c r="DF1373" s="15" t="e" cm="1">
        <f t="array" ref="DF1373">INDEX($K:$P,ROW(),MATCH(DF$3,$K$2:$P$2,0))</f>
        <v>#N/A</v>
      </c>
      <c r="DG1373" s="15" t="e" cm="1">
        <f t="array" ref="DG1373">INDEX($K:$P,ROW(),MATCH(DG$3,$K$2:$P$2,0))</f>
        <v>#N/A</v>
      </c>
      <c r="DH1373" s="15" t="e" cm="1">
        <f t="array" ref="DH1373">INDEX($K:$P,ROW(),MATCH(DH$3,$K$2:$P$2,0))</f>
        <v>#N/A</v>
      </c>
      <c r="DI1373" s="15" t="e" cm="1">
        <f t="array" ref="DI1373">INDEX($K:$P,ROW(),MATCH(DI$3,$K$2:$P$2,0))</f>
        <v>#N/A</v>
      </c>
      <c r="DJ1373" s="15" t="e" cm="1">
        <f t="array" ref="DJ1373">INDEX($K:$P,ROW(),MATCH(DJ$3,$K$2:$P$2,0))</f>
        <v>#N/A</v>
      </c>
      <c r="DK1373" s="15" t="e" cm="1">
        <f t="array" ref="DK1373">INDEX($K:$P,ROW(),MATCH(DK$3,$K$2:$P$2,0))</f>
        <v>#N/A</v>
      </c>
      <c r="DL1373" s="15" t="e" cm="1">
        <f t="array" ref="DL1373">INDEX($K:$P,ROW(),MATCH(DL$3,$K$2:$P$2,0))</f>
        <v>#N/A</v>
      </c>
    </row>
    <row r="1374" spans="1:116" x14ac:dyDescent="0.4">
      <c r="B1374" s="164"/>
      <c r="C1374" s="164"/>
      <c r="D1374" s="164"/>
      <c r="E1374" s="204"/>
      <c r="G1374" s="145"/>
      <c r="H1374" s="12"/>
      <c r="I1374" s="60"/>
      <c r="J1374" s="60"/>
      <c r="K1374" s="17"/>
      <c r="L1374" s="17"/>
      <c r="M1374" s="17"/>
      <c r="N1374" s="17"/>
      <c r="O1374" s="17"/>
      <c r="P1374" s="17"/>
      <c r="R1374" s="15"/>
      <c r="S1374" s="15"/>
      <c r="T1374" s="15"/>
      <c r="U1374" s="15"/>
      <c r="V1374" s="15"/>
      <c r="W1374" s="15"/>
      <c r="X1374" s="15"/>
      <c r="Y1374" s="15"/>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c r="BC1374" s="15"/>
      <c r="BD1374" s="15"/>
      <c r="BE1374" s="15"/>
      <c r="BF1374" s="15"/>
      <c r="BG1374" s="15"/>
      <c r="BH1374" s="15"/>
      <c r="BI1374" s="15"/>
      <c r="BJ1374" s="15"/>
      <c r="BK1374" s="15"/>
      <c r="BL1374" s="15"/>
      <c r="BM1374" s="15"/>
      <c r="BN1374" s="15"/>
      <c r="BO1374" s="15"/>
      <c r="BP1374" s="15"/>
      <c r="BQ1374" s="15"/>
      <c r="BR1374" s="15"/>
      <c r="BS1374" s="15"/>
      <c r="BT1374" s="15"/>
      <c r="BU1374" s="15"/>
      <c r="BV1374" s="15"/>
      <c r="BW1374" s="15"/>
      <c r="BX1374" s="15"/>
      <c r="BY1374" s="15"/>
      <c r="BZ1374" s="15"/>
      <c r="CA1374" s="15"/>
      <c r="CB1374" s="15"/>
      <c r="CC1374" s="15"/>
      <c r="CD1374" s="15"/>
      <c r="CE1374" s="15"/>
      <c r="CF1374" s="15"/>
      <c r="CG1374" s="15"/>
      <c r="CH1374" s="15"/>
      <c r="CI1374" s="15"/>
      <c r="CJ1374" s="15"/>
      <c r="CK1374" s="15"/>
      <c r="CL1374" s="15"/>
      <c r="CN1374" s="60"/>
      <c r="CO1374" s="15"/>
      <c r="CP1374" s="15"/>
      <c r="CQ1374" s="15"/>
      <c r="CR1374" s="15"/>
      <c r="CS1374" s="15"/>
      <c r="CT1374" s="15"/>
      <c r="CU1374" s="15"/>
      <c r="CV1374" s="15"/>
      <c r="CW1374" s="15"/>
      <c r="CX1374" s="15"/>
      <c r="CY1374" s="15"/>
      <c r="CZ1374" s="15"/>
      <c r="DA1374" s="15"/>
      <c r="DB1374" s="15"/>
      <c r="DC1374" s="15"/>
      <c r="DD1374" s="15"/>
      <c r="DE1374" s="15"/>
      <c r="DF1374" s="15"/>
      <c r="DG1374" s="15"/>
      <c r="DH1374" s="15"/>
      <c r="DI1374" s="15"/>
      <c r="DJ1374" s="15"/>
      <c r="DK1374" s="15"/>
      <c r="DL1374" s="15"/>
    </row>
    <row r="1375" spans="1:116" x14ac:dyDescent="0.4">
      <c r="B1375" s="164"/>
      <c r="C1375" s="164"/>
      <c r="D1375" s="164"/>
      <c r="E1375" s="204"/>
      <c r="G1375" s="145" t="s">
        <v>830</v>
      </c>
      <c r="H1375" s="12"/>
      <c r="I1375" s="60"/>
      <c r="J1375" s="60"/>
      <c r="K1375" s="17"/>
      <c r="L1375" s="17"/>
      <c r="M1375" s="17"/>
      <c r="N1375" s="17"/>
      <c r="O1375" s="17"/>
      <c r="P1375" s="17"/>
      <c r="R1375" s="15"/>
      <c r="S1375" s="15"/>
      <c r="T1375" s="15"/>
      <c r="U1375" s="15"/>
      <c r="V1375" s="15"/>
      <c r="W1375" s="15"/>
      <c r="X1375" s="15"/>
      <c r="Y1375" s="15"/>
      <c r="Z1375" s="15"/>
      <c r="AA1375" s="15"/>
      <c r="AB1375" s="15"/>
      <c r="AC1375" s="15"/>
      <c r="AD1375" s="15"/>
      <c r="AE1375" s="15"/>
      <c r="AF1375" s="15"/>
      <c r="AG1375" s="15"/>
      <c r="AH1375" s="15"/>
      <c r="AI1375" s="15"/>
      <c r="AJ1375" s="15"/>
      <c r="AK1375" s="15"/>
      <c r="AL1375" s="15"/>
      <c r="AM1375" s="15"/>
      <c r="AN1375" s="15"/>
      <c r="AO1375" s="15"/>
      <c r="AP1375" s="15"/>
      <c r="AQ1375" s="15"/>
      <c r="AR1375" s="15"/>
      <c r="AS1375" s="15"/>
      <c r="AT1375" s="15"/>
      <c r="AU1375" s="15"/>
      <c r="AV1375" s="15"/>
      <c r="AW1375" s="15"/>
      <c r="AX1375" s="15"/>
      <c r="AY1375" s="15"/>
      <c r="AZ1375" s="15"/>
      <c r="BA1375" s="15"/>
      <c r="BB1375" s="15"/>
      <c r="BC1375" s="15"/>
      <c r="BD1375" s="15"/>
      <c r="BE1375" s="15"/>
      <c r="BF1375" s="15"/>
      <c r="BG1375" s="15"/>
      <c r="BH1375" s="15"/>
      <c r="BI1375" s="15"/>
      <c r="BJ1375" s="15"/>
      <c r="BK1375" s="15"/>
      <c r="BL1375" s="15"/>
      <c r="BM1375" s="15"/>
      <c r="BN1375" s="15"/>
      <c r="BO1375" s="15"/>
      <c r="BP1375" s="15"/>
      <c r="BQ1375" s="15"/>
      <c r="BR1375" s="15"/>
      <c r="BS1375" s="15"/>
      <c r="BT1375" s="15"/>
      <c r="BU1375" s="15"/>
      <c r="BV1375" s="15"/>
      <c r="BW1375" s="15"/>
      <c r="BX1375" s="15"/>
      <c r="BY1375" s="15"/>
      <c r="BZ1375" s="15"/>
      <c r="CA1375" s="15"/>
      <c r="CB1375" s="15"/>
      <c r="CC1375" s="15"/>
      <c r="CD1375" s="15"/>
      <c r="CE1375" s="15"/>
      <c r="CF1375" s="15"/>
      <c r="CG1375" s="15"/>
      <c r="CH1375" s="15"/>
      <c r="CI1375" s="15"/>
      <c r="CJ1375" s="15"/>
      <c r="CK1375" s="15"/>
      <c r="CL1375" s="15"/>
      <c r="CN1375" s="60"/>
      <c r="CO1375" s="15"/>
      <c r="CP1375" s="15"/>
      <c r="CQ1375" s="15"/>
      <c r="CR1375" s="15"/>
      <c r="CS1375" s="15"/>
      <c r="CT1375" s="15"/>
      <c r="CU1375" s="15"/>
      <c r="CV1375" s="15"/>
      <c r="CW1375" s="15"/>
      <c r="CX1375" s="15"/>
      <c r="CY1375" s="15"/>
      <c r="CZ1375" s="15"/>
      <c r="DA1375" s="15"/>
      <c r="DB1375" s="15"/>
      <c r="DC1375" s="15"/>
      <c r="DD1375" s="15"/>
      <c r="DE1375" s="15"/>
      <c r="DF1375" s="15"/>
      <c r="DG1375" s="15"/>
      <c r="DH1375" s="15"/>
      <c r="DI1375" s="15"/>
      <c r="DJ1375" s="15"/>
      <c r="DK1375" s="15"/>
      <c r="DL1375" s="15"/>
    </row>
    <row r="1376" spans="1:116" x14ac:dyDescent="0.4">
      <c r="B1376" s="164"/>
      <c r="C1376" s="164"/>
      <c r="D1376" s="164"/>
      <c r="E1376" s="204"/>
      <c r="G1376" s="145" t="s">
        <v>71</v>
      </c>
      <c r="H1376" s="12"/>
      <c r="I1376" s="60"/>
      <c r="J1376" s="60"/>
      <c r="K1376" s="17"/>
      <c r="L1376" s="17"/>
      <c r="M1376" s="17"/>
      <c r="N1376" s="17"/>
      <c r="O1376" s="17"/>
      <c r="P1376" s="17"/>
      <c r="R1376" s="15"/>
      <c r="S1376" s="15"/>
      <c r="T1376" s="15"/>
      <c r="U1376" s="15"/>
      <c r="V1376" s="15"/>
      <c r="W1376" s="15"/>
      <c r="X1376" s="15"/>
      <c r="Y1376" s="15"/>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c r="BC1376" s="15"/>
      <c r="BD1376" s="15"/>
      <c r="BE1376" s="15"/>
      <c r="BF1376" s="15"/>
      <c r="BG1376" s="15"/>
      <c r="BH1376" s="15"/>
      <c r="BI1376" s="15"/>
      <c r="BJ1376" s="15"/>
      <c r="BK1376" s="15"/>
      <c r="BL1376" s="15"/>
      <c r="BM1376" s="15"/>
      <c r="BN1376" s="15"/>
      <c r="BO1376" s="15"/>
      <c r="BP1376" s="15"/>
      <c r="BQ1376" s="15"/>
      <c r="BR1376" s="15"/>
      <c r="BS1376" s="15"/>
      <c r="BT1376" s="15"/>
      <c r="BU1376" s="15"/>
      <c r="BV1376" s="15"/>
      <c r="BW1376" s="15"/>
      <c r="BX1376" s="15"/>
      <c r="BY1376" s="15"/>
      <c r="BZ1376" s="15"/>
      <c r="CA1376" s="15"/>
      <c r="CB1376" s="15"/>
      <c r="CC1376" s="15"/>
      <c r="CD1376" s="15"/>
      <c r="CE1376" s="15"/>
      <c r="CF1376" s="15"/>
      <c r="CG1376" s="15"/>
      <c r="CH1376" s="15"/>
      <c r="CI1376" s="15"/>
      <c r="CJ1376" s="15"/>
      <c r="CK1376" s="15"/>
      <c r="CL1376" s="15"/>
      <c r="CN1376" s="60"/>
      <c r="CO1376" s="15"/>
      <c r="CP1376" s="15"/>
      <c r="CQ1376" s="15"/>
      <c r="CR1376" s="15"/>
      <c r="CS1376" s="15"/>
      <c r="CT1376" s="15"/>
      <c r="CU1376" s="15"/>
      <c r="CV1376" s="15"/>
      <c r="CW1376" s="15"/>
      <c r="CX1376" s="15"/>
      <c r="CY1376" s="15"/>
      <c r="CZ1376" s="15"/>
      <c r="DA1376" s="15"/>
      <c r="DB1376" s="15"/>
      <c r="DC1376" s="15"/>
      <c r="DD1376" s="15"/>
      <c r="DE1376" s="15"/>
      <c r="DF1376" s="15"/>
      <c r="DG1376" s="15"/>
      <c r="DH1376" s="15"/>
      <c r="DI1376" s="15"/>
      <c r="DJ1376" s="15"/>
      <c r="DK1376" s="15"/>
      <c r="DL1376" s="15"/>
    </row>
    <row r="1377" spans="2:116" x14ac:dyDescent="0.4">
      <c r="B1377" s="164"/>
      <c r="C1377" s="164"/>
      <c r="D1377" s="164"/>
      <c r="E1377" s="204"/>
      <c r="G1377" s="145" t="s">
        <v>828</v>
      </c>
      <c r="H1377" s="12"/>
      <c r="I1377" s="60"/>
      <c r="J1377" s="60"/>
      <c r="K1377" s="17"/>
      <c r="L1377" s="17"/>
      <c r="M1377" s="17"/>
      <c r="N1377" s="17"/>
      <c r="O1377" s="17"/>
      <c r="P1377" s="17"/>
      <c r="R1377" s="15"/>
      <c r="S1377" s="15"/>
      <c r="T1377" s="15"/>
      <c r="U1377" s="15"/>
      <c r="V1377" s="15"/>
      <c r="W1377" s="15"/>
      <c r="X1377" s="15"/>
      <c r="Y1377" s="15"/>
      <c r="Z1377" s="15"/>
      <c r="AA1377" s="15"/>
      <c r="AB1377" s="15"/>
      <c r="AC1377" s="15"/>
      <c r="AD1377" s="15"/>
      <c r="AE1377" s="15"/>
      <c r="AF1377" s="15"/>
      <c r="AG1377" s="15"/>
      <c r="AH1377" s="15"/>
      <c r="AI1377" s="15"/>
      <c r="AJ1377" s="15"/>
      <c r="AK1377" s="15"/>
      <c r="AL1377" s="15"/>
      <c r="AM1377" s="15"/>
      <c r="AN1377" s="15"/>
      <c r="AO1377" s="15"/>
      <c r="AP1377" s="15"/>
      <c r="AQ1377" s="15"/>
      <c r="AR1377" s="15"/>
      <c r="AS1377" s="15"/>
      <c r="AT1377" s="15"/>
      <c r="AU1377" s="15"/>
      <c r="AV1377" s="15"/>
      <c r="AW1377" s="15"/>
      <c r="AX1377" s="15"/>
      <c r="AY1377" s="15"/>
      <c r="AZ1377" s="15"/>
      <c r="BA1377" s="15"/>
      <c r="BB1377" s="15"/>
      <c r="BC1377" s="15"/>
      <c r="BD1377" s="15"/>
      <c r="BE1377" s="15"/>
      <c r="BF1377" s="15"/>
      <c r="BG1377" s="15"/>
      <c r="BH1377" s="15"/>
      <c r="BI1377" s="15"/>
      <c r="BJ1377" s="15"/>
      <c r="BK1377" s="15"/>
      <c r="BL1377" s="15"/>
      <c r="BM1377" s="15"/>
      <c r="BN1377" s="15"/>
      <c r="BO1377" s="15"/>
      <c r="BP1377" s="15"/>
      <c r="BQ1377" s="15"/>
      <c r="BR1377" s="15"/>
      <c r="BS1377" s="15"/>
      <c r="BT1377" s="15"/>
      <c r="BU1377" s="15"/>
      <c r="BV1377" s="15"/>
      <c r="BW1377" s="15"/>
      <c r="BX1377" s="15"/>
      <c r="BY1377" s="15"/>
      <c r="BZ1377" s="15"/>
      <c r="CA1377" s="15"/>
      <c r="CB1377" s="15"/>
      <c r="CC1377" s="15"/>
      <c r="CD1377" s="15"/>
      <c r="CE1377" s="15"/>
      <c r="CF1377" s="15"/>
      <c r="CG1377" s="15"/>
      <c r="CH1377" s="15"/>
      <c r="CI1377" s="15"/>
      <c r="CJ1377" s="15"/>
      <c r="CK1377" s="15"/>
      <c r="CL1377" s="15"/>
      <c r="CN1377" s="60"/>
      <c r="CO1377" s="15"/>
      <c r="CP1377" s="15"/>
      <c r="CQ1377" s="15"/>
      <c r="CR1377" s="15"/>
      <c r="CS1377" s="15"/>
      <c r="CT1377" s="15"/>
      <c r="CU1377" s="15"/>
      <c r="CV1377" s="15"/>
      <c r="CW1377" s="15"/>
      <c r="CX1377" s="15"/>
      <c r="CY1377" s="15"/>
      <c r="CZ1377" s="15"/>
      <c r="DA1377" s="15"/>
      <c r="DB1377" s="15"/>
      <c r="DC1377" s="15"/>
      <c r="DD1377" s="15"/>
      <c r="DE1377" s="15"/>
      <c r="DF1377" s="15"/>
      <c r="DG1377" s="15"/>
      <c r="DH1377" s="15"/>
      <c r="DI1377" s="15"/>
      <c r="DJ1377" s="15"/>
      <c r="DK1377" s="15"/>
      <c r="DL1377" s="15"/>
    </row>
    <row r="1378" spans="2:116" x14ac:dyDescent="0.4">
      <c r="B1378" s="164"/>
      <c r="C1378" s="164"/>
      <c r="D1378" s="164"/>
      <c r="E1378" s="204"/>
      <c r="G1378" s="145" t="s">
        <v>808</v>
      </c>
      <c r="H1378" s="12"/>
      <c r="I1378" s="60"/>
      <c r="J1378" s="60"/>
      <c r="K1378" s="17"/>
      <c r="L1378" s="17"/>
      <c r="M1378" s="17"/>
      <c r="N1378" s="17"/>
      <c r="O1378" s="17"/>
      <c r="P1378" s="17"/>
      <c r="R1378" s="15"/>
      <c r="S1378" s="15"/>
      <c r="T1378" s="15"/>
      <c r="U1378" s="15"/>
      <c r="V1378" s="15"/>
      <c r="W1378" s="15"/>
      <c r="X1378" s="15"/>
      <c r="Y1378" s="15"/>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c r="BC1378" s="15"/>
      <c r="BD1378" s="15"/>
      <c r="BE1378" s="15"/>
      <c r="BF1378" s="15"/>
      <c r="BG1378" s="15"/>
      <c r="BH1378" s="15"/>
      <c r="BI1378" s="15"/>
      <c r="BJ1378" s="15"/>
      <c r="BK1378" s="15"/>
      <c r="BL1378" s="15"/>
      <c r="BM1378" s="15"/>
      <c r="BN1378" s="15"/>
      <c r="BO1378" s="15"/>
      <c r="BP1378" s="15"/>
      <c r="BQ1378" s="15"/>
      <c r="BR1378" s="15"/>
      <c r="BS1378" s="15"/>
      <c r="BT1378" s="15"/>
      <c r="BU1378" s="15"/>
      <c r="BV1378" s="15"/>
      <c r="BW1378" s="15"/>
      <c r="BX1378" s="15"/>
      <c r="BY1378" s="15"/>
      <c r="BZ1378" s="15"/>
      <c r="CA1378" s="15"/>
      <c r="CB1378" s="15"/>
      <c r="CC1378" s="15"/>
      <c r="CD1378" s="15"/>
      <c r="CE1378" s="15"/>
      <c r="CF1378" s="15"/>
      <c r="CG1378" s="15"/>
      <c r="CH1378" s="15"/>
      <c r="CI1378" s="15"/>
      <c r="CJ1378" s="15"/>
      <c r="CK1378" s="15"/>
      <c r="CL1378" s="15"/>
      <c r="CN1378" s="60"/>
      <c r="CO1378" s="15"/>
      <c r="CP1378" s="15"/>
      <c r="CQ1378" s="15"/>
      <c r="CR1378" s="15"/>
      <c r="CS1378" s="15"/>
      <c r="CT1378" s="15"/>
      <c r="CU1378" s="15"/>
      <c r="CV1378" s="15"/>
      <c r="CW1378" s="15"/>
      <c r="CX1378" s="15"/>
      <c r="CY1378" s="15"/>
      <c r="CZ1378" s="15"/>
      <c r="DA1378" s="15"/>
      <c r="DB1378" s="15"/>
      <c r="DC1378" s="15"/>
      <c r="DD1378" s="15"/>
      <c r="DE1378" s="15"/>
      <c r="DF1378" s="15"/>
      <c r="DG1378" s="15"/>
      <c r="DH1378" s="15"/>
      <c r="DI1378" s="15"/>
      <c r="DJ1378" s="15"/>
      <c r="DK1378" s="15"/>
      <c r="DL1378" s="15"/>
    </row>
    <row r="1379" spans="2:116" x14ac:dyDescent="0.4">
      <c r="B1379" s="164"/>
      <c r="C1379" s="164"/>
      <c r="D1379" s="164"/>
      <c r="E1379" s="204"/>
      <c r="G1379" s="349" t="s">
        <v>829</v>
      </c>
      <c r="H1379" s="12"/>
      <c r="I1379" s="60"/>
      <c r="J1379" s="60"/>
      <c r="K1379" s="17"/>
      <c r="L1379" s="17"/>
      <c r="M1379" s="17"/>
      <c r="N1379" s="17"/>
      <c r="O1379" s="17"/>
      <c r="P1379" s="17"/>
      <c r="R1379" s="15"/>
      <c r="S1379" s="15"/>
      <c r="T1379" s="15"/>
      <c r="U1379" s="15"/>
      <c r="V1379" s="15"/>
      <c r="W1379" s="15"/>
      <c r="X1379" s="15"/>
      <c r="Y1379" s="15"/>
      <c r="Z1379" s="15"/>
      <c r="AA1379" s="15"/>
      <c r="AB1379" s="15"/>
      <c r="AC1379" s="15"/>
      <c r="AD1379" s="15"/>
      <c r="AE1379" s="15"/>
      <c r="AF1379" s="15"/>
      <c r="AG1379" s="15"/>
      <c r="AH1379" s="15"/>
      <c r="AI1379" s="15"/>
      <c r="AJ1379" s="15"/>
      <c r="AK1379" s="15"/>
      <c r="AL1379" s="15"/>
      <c r="AM1379" s="15"/>
      <c r="AN1379" s="15"/>
      <c r="AO1379" s="15"/>
      <c r="AP1379" s="15"/>
      <c r="AQ1379" s="15"/>
      <c r="AR1379" s="15"/>
      <c r="AS1379" s="15"/>
      <c r="AT1379" s="15"/>
      <c r="AU1379" s="15"/>
      <c r="AV1379" s="15"/>
      <c r="AW1379" s="15"/>
      <c r="AX1379" s="15"/>
      <c r="AY1379" s="15"/>
      <c r="AZ1379" s="15"/>
      <c r="BA1379" s="15"/>
      <c r="BB1379" s="15"/>
      <c r="BC1379" s="15"/>
      <c r="BD1379" s="15"/>
      <c r="BE1379" s="15"/>
      <c r="BF1379" s="15"/>
      <c r="BG1379" s="15"/>
      <c r="BH1379" s="15"/>
      <c r="BI1379" s="15"/>
      <c r="BJ1379" s="15"/>
      <c r="BK1379" s="15"/>
      <c r="BL1379" s="15"/>
      <c r="BM1379" s="15"/>
      <c r="BN1379" s="15"/>
      <c r="BO1379" s="15"/>
      <c r="BP1379" s="15"/>
      <c r="BQ1379" s="15"/>
      <c r="BR1379" s="15"/>
      <c r="BS1379" s="15"/>
      <c r="BT1379" s="15"/>
      <c r="BU1379" s="15"/>
      <c r="BV1379" s="15"/>
      <c r="BW1379" s="15"/>
      <c r="BX1379" s="15"/>
      <c r="BY1379" s="15"/>
      <c r="BZ1379" s="15"/>
      <c r="CA1379" s="15"/>
      <c r="CB1379" s="15"/>
      <c r="CC1379" s="15"/>
      <c r="CD1379" s="15"/>
      <c r="CE1379" s="15"/>
      <c r="CF1379" s="15"/>
      <c r="CG1379" s="15"/>
      <c r="CH1379" s="15"/>
      <c r="CI1379" s="15"/>
      <c r="CJ1379" s="15"/>
      <c r="CK1379" s="15"/>
      <c r="CL1379" s="15"/>
      <c r="CN1379" s="60"/>
      <c r="CO1379" s="15"/>
      <c r="CP1379" s="15"/>
      <c r="CQ1379" s="15"/>
      <c r="CR1379" s="15"/>
      <c r="CS1379" s="15"/>
      <c r="CT1379" s="15"/>
      <c r="CU1379" s="15"/>
      <c r="CV1379" s="15"/>
      <c r="CW1379" s="15"/>
      <c r="CX1379" s="15"/>
      <c r="CY1379" s="15"/>
      <c r="CZ1379" s="15"/>
      <c r="DA1379" s="15"/>
      <c r="DB1379" s="15"/>
      <c r="DC1379" s="15"/>
      <c r="DD1379" s="15"/>
      <c r="DE1379" s="15"/>
      <c r="DF1379" s="15"/>
      <c r="DG1379" s="15"/>
      <c r="DH1379" s="15"/>
      <c r="DI1379" s="15"/>
      <c r="DJ1379" s="15"/>
      <c r="DK1379" s="15"/>
      <c r="DL1379" s="15"/>
    </row>
    <row r="1380" spans="2:116" x14ac:dyDescent="0.4">
      <c r="B1380" s="164"/>
      <c r="C1380" s="164"/>
      <c r="D1380" s="164"/>
      <c r="E1380" s="204"/>
      <c r="G1380" s="145"/>
      <c r="H1380" s="12"/>
      <c r="I1380" s="60"/>
      <c r="J1380" s="60"/>
      <c r="K1380" s="17"/>
      <c r="L1380" s="17"/>
      <c r="M1380" s="17"/>
      <c r="N1380" s="17"/>
      <c r="O1380" s="17"/>
      <c r="P1380" s="17"/>
      <c r="R1380" s="15"/>
      <c r="S1380" s="15"/>
      <c r="T1380" s="15"/>
      <c r="U1380" s="15"/>
      <c r="V1380" s="15"/>
      <c r="W1380" s="15"/>
      <c r="X1380" s="15"/>
      <c r="Y1380" s="15"/>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c r="BC1380" s="15"/>
      <c r="BD1380" s="15"/>
      <c r="BE1380" s="15"/>
      <c r="BF1380" s="15"/>
      <c r="BG1380" s="15"/>
      <c r="BH1380" s="15"/>
      <c r="BI1380" s="15"/>
      <c r="BJ1380" s="15"/>
      <c r="BK1380" s="15"/>
      <c r="BL1380" s="15"/>
      <c r="BM1380" s="15"/>
      <c r="BN1380" s="15"/>
      <c r="BO1380" s="15"/>
      <c r="BP1380" s="15"/>
      <c r="BQ1380" s="15"/>
      <c r="BR1380" s="15"/>
      <c r="BS1380" s="15"/>
      <c r="BT1380" s="15"/>
      <c r="BU1380" s="15"/>
      <c r="BV1380" s="15"/>
      <c r="BW1380" s="15"/>
      <c r="BX1380" s="15"/>
      <c r="BY1380" s="15"/>
      <c r="BZ1380" s="15"/>
      <c r="CA1380" s="15"/>
      <c r="CB1380" s="15"/>
      <c r="CC1380" s="15"/>
      <c r="CD1380" s="15"/>
      <c r="CE1380" s="15"/>
      <c r="CF1380" s="15"/>
      <c r="CG1380" s="15"/>
      <c r="CH1380" s="15"/>
      <c r="CI1380" s="15"/>
      <c r="CJ1380" s="15"/>
      <c r="CK1380" s="15"/>
      <c r="CL1380" s="15"/>
      <c r="CN1380" s="60"/>
      <c r="CO1380" s="15"/>
      <c r="CP1380" s="15"/>
      <c r="CQ1380" s="15"/>
      <c r="CR1380" s="15"/>
      <c r="CS1380" s="15"/>
      <c r="CT1380" s="15"/>
      <c r="CU1380" s="15"/>
      <c r="CV1380" s="15"/>
      <c r="CW1380" s="15"/>
      <c r="CX1380" s="15"/>
      <c r="CY1380" s="15"/>
      <c r="CZ1380" s="15"/>
      <c r="DA1380" s="15"/>
      <c r="DB1380" s="15"/>
      <c r="DC1380" s="15"/>
      <c r="DD1380" s="15"/>
      <c r="DE1380" s="15"/>
      <c r="DF1380" s="15"/>
      <c r="DG1380" s="15"/>
      <c r="DH1380" s="15"/>
      <c r="DI1380" s="15"/>
      <c r="DJ1380" s="15"/>
      <c r="DK1380" s="15"/>
      <c r="DL1380" s="15"/>
    </row>
    <row r="1381" spans="2:116" x14ac:dyDescent="0.4">
      <c r="B1381" s="164"/>
      <c r="C1381" s="164"/>
      <c r="D1381" s="164"/>
      <c r="E1381" s="204"/>
      <c r="G1381" s="158"/>
      <c r="H1381" s="12"/>
      <c r="I1381" s="60"/>
      <c r="J1381" s="60"/>
      <c r="K1381" s="17"/>
      <c r="L1381" s="17"/>
      <c r="M1381" s="17"/>
      <c r="N1381" s="17"/>
      <c r="O1381" s="17"/>
      <c r="P1381" s="17"/>
      <c r="R1381" s="15"/>
      <c r="S1381" s="15"/>
      <c r="T1381" s="15"/>
      <c r="U1381" s="15"/>
      <c r="V1381" s="15"/>
      <c r="W1381" s="15"/>
      <c r="X1381" s="15"/>
      <c r="Y1381" s="15"/>
      <c r="Z1381" s="15"/>
      <c r="AA1381" s="15"/>
      <c r="AB1381" s="15"/>
      <c r="AC1381" s="15"/>
      <c r="AD1381" s="15"/>
      <c r="AE1381" s="15"/>
      <c r="AF1381" s="15"/>
      <c r="AG1381" s="15"/>
      <c r="AH1381" s="15"/>
      <c r="AI1381" s="15"/>
      <c r="AJ1381" s="15"/>
      <c r="AK1381" s="15"/>
      <c r="AL1381" s="15"/>
      <c r="AM1381" s="15"/>
      <c r="AN1381" s="15"/>
      <c r="AO1381" s="15"/>
      <c r="AP1381" s="15"/>
      <c r="AQ1381" s="15"/>
      <c r="AR1381" s="15"/>
      <c r="AS1381" s="15"/>
      <c r="AT1381" s="15"/>
      <c r="AU1381" s="15"/>
      <c r="AV1381" s="15"/>
      <c r="AW1381" s="15"/>
      <c r="AX1381" s="15"/>
      <c r="AY1381" s="15"/>
      <c r="AZ1381" s="15"/>
      <c r="BA1381" s="15"/>
      <c r="BB1381" s="15"/>
      <c r="BC1381" s="15"/>
      <c r="BD1381" s="15"/>
      <c r="BE1381" s="15"/>
      <c r="BF1381" s="15"/>
      <c r="BG1381" s="15"/>
      <c r="BH1381" s="15"/>
      <c r="BI1381" s="15"/>
      <c r="BJ1381" s="15"/>
      <c r="BK1381" s="15"/>
      <c r="BL1381" s="15"/>
      <c r="BM1381" s="15"/>
      <c r="BN1381" s="15"/>
      <c r="BO1381" s="15"/>
      <c r="BP1381" s="15"/>
      <c r="BQ1381" s="15"/>
      <c r="BR1381" s="15"/>
      <c r="BS1381" s="15"/>
      <c r="BT1381" s="15"/>
      <c r="BU1381" s="15"/>
      <c r="BV1381" s="15"/>
      <c r="BW1381" s="15"/>
      <c r="BX1381" s="15"/>
      <c r="BY1381" s="15"/>
      <c r="BZ1381" s="15"/>
      <c r="CA1381" s="15"/>
      <c r="CB1381" s="15"/>
      <c r="CC1381" s="15"/>
      <c r="CD1381" s="15"/>
      <c r="CE1381" s="15"/>
      <c r="CF1381" s="15"/>
      <c r="CG1381" s="15"/>
      <c r="CH1381" s="15"/>
      <c r="CI1381" s="15"/>
      <c r="CJ1381" s="15"/>
      <c r="CK1381" s="15"/>
      <c r="CL1381" s="15"/>
      <c r="CN1381" s="60"/>
      <c r="CO1381" s="15"/>
      <c r="CP1381" s="15"/>
      <c r="CQ1381" s="15"/>
      <c r="CR1381" s="15"/>
      <c r="CS1381" s="15"/>
      <c r="CT1381" s="15"/>
      <c r="CU1381" s="15"/>
      <c r="CV1381" s="15"/>
      <c r="CW1381" s="15"/>
      <c r="CX1381" s="15"/>
      <c r="CY1381" s="15"/>
      <c r="CZ1381" s="15"/>
      <c r="DA1381" s="15"/>
      <c r="DB1381" s="15"/>
      <c r="DC1381" s="15"/>
      <c r="DD1381" s="15"/>
      <c r="DE1381" s="15"/>
      <c r="DF1381" s="15"/>
      <c r="DG1381" s="15"/>
      <c r="DH1381" s="15"/>
      <c r="DI1381" s="15"/>
      <c r="DJ1381" s="15"/>
      <c r="DK1381" s="15"/>
      <c r="DL1381" s="15"/>
    </row>
    <row r="1382" spans="2:116" x14ac:dyDescent="0.4">
      <c r="B1382" s="164"/>
      <c r="C1382" s="164"/>
      <c r="D1382" s="164"/>
      <c r="E1382" s="204"/>
      <c r="G1382" s="145"/>
      <c r="H1382" s="12"/>
      <c r="I1382" s="60"/>
      <c r="J1382" s="60"/>
      <c r="K1382" s="17"/>
      <c r="L1382" s="17"/>
      <c r="M1382" s="17"/>
      <c r="N1382" s="17"/>
      <c r="O1382" s="17"/>
      <c r="P1382" s="17"/>
      <c r="R1382" s="15"/>
      <c r="S1382" s="15"/>
      <c r="T1382" s="15"/>
      <c r="U1382" s="15"/>
      <c r="V1382" s="15"/>
      <c r="W1382" s="15"/>
      <c r="X1382" s="15"/>
      <c r="Y1382" s="15"/>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c r="BC1382" s="15"/>
      <c r="BD1382" s="15"/>
      <c r="BE1382" s="15"/>
      <c r="BF1382" s="15"/>
      <c r="BG1382" s="15"/>
      <c r="BH1382" s="15"/>
      <c r="BI1382" s="15"/>
      <c r="BJ1382" s="15"/>
      <c r="BK1382" s="15"/>
      <c r="BL1382" s="15"/>
      <c r="BM1382" s="15"/>
      <c r="BN1382" s="15"/>
      <c r="BO1382" s="15"/>
      <c r="BP1382" s="15"/>
      <c r="BQ1382" s="15"/>
      <c r="BR1382" s="15"/>
      <c r="BS1382" s="15"/>
      <c r="BT1382" s="15"/>
      <c r="BU1382" s="15"/>
      <c r="BV1382" s="15"/>
      <c r="BW1382" s="15"/>
      <c r="BX1382" s="15"/>
      <c r="BY1382" s="15"/>
      <c r="BZ1382" s="15"/>
      <c r="CA1382" s="15"/>
      <c r="CB1382" s="15"/>
      <c r="CC1382" s="15"/>
      <c r="CD1382" s="15"/>
      <c r="CE1382" s="15"/>
      <c r="CF1382" s="15"/>
      <c r="CG1382" s="15"/>
      <c r="CH1382" s="15"/>
      <c r="CI1382" s="15"/>
      <c r="CJ1382" s="15"/>
      <c r="CK1382" s="15"/>
      <c r="CL1382" s="15"/>
      <c r="CN1382" s="60"/>
      <c r="CO1382" s="15"/>
      <c r="CP1382" s="15"/>
      <c r="CQ1382" s="15"/>
      <c r="CR1382" s="15"/>
      <c r="CS1382" s="15"/>
      <c r="CT1382" s="15"/>
      <c r="CU1382" s="15"/>
      <c r="CV1382" s="15"/>
      <c r="CW1382" s="15"/>
      <c r="CX1382" s="15"/>
      <c r="CY1382" s="15"/>
      <c r="CZ1382" s="15"/>
      <c r="DA1382" s="15"/>
      <c r="DB1382" s="15"/>
      <c r="DC1382" s="15"/>
      <c r="DD1382" s="15"/>
      <c r="DE1382" s="15"/>
      <c r="DF1382" s="15"/>
      <c r="DG1382" s="15"/>
      <c r="DH1382" s="15"/>
      <c r="DI1382" s="15"/>
      <c r="DJ1382" s="15"/>
      <c r="DK1382" s="15"/>
      <c r="DL1382" s="15"/>
    </row>
    <row r="1383" spans="2:116" x14ac:dyDescent="0.4">
      <c r="B1383" s="164"/>
      <c r="C1383" s="164"/>
      <c r="D1383" s="164"/>
      <c r="E1383" s="204"/>
      <c r="G1383" s="145"/>
      <c r="H1383" s="12"/>
      <c r="I1383" s="60"/>
      <c r="J1383" s="60"/>
      <c r="K1383" s="17"/>
      <c r="L1383" s="17"/>
      <c r="M1383" s="17"/>
      <c r="N1383" s="17"/>
      <c r="O1383" s="17"/>
      <c r="P1383" s="17"/>
      <c r="R1383" s="15"/>
      <c r="S1383" s="15"/>
      <c r="T1383" s="15"/>
      <c r="U1383" s="15"/>
      <c r="V1383" s="15"/>
      <c r="W1383" s="15"/>
      <c r="X1383" s="15"/>
      <c r="Y1383" s="15"/>
      <c r="Z1383" s="15"/>
      <c r="AA1383" s="15"/>
      <c r="AB1383" s="15"/>
      <c r="AC1383" s="15"/>
      <c r="AD1383" s="15"/>
      <c r="AE1383" s="15"/>
      <c r="AF1383" s="15"/>
      <c r="AG1383" s="15"/>
      <c r="AH1383" s="15"/>
      <c r="AI1383" s="15"/>
      <c r="AJ1383" s="15"/>
      <c r="AK1383" s="15"/>
      <c r="AL1383" s="15"/>
      <c r="AM1383" s="15"/>
      <c r="AN1383" s="15"/>
      <c r="AO1383" s="15"/>
      <c r="AP1383" s="15"/>
      <c r="AQ1383" s="15"/>
      <c r="AR1383" s="15"/>
      <c r="AS1383" s="15"/>
      <c r="AT1383" s="15"/>
      <c r="AU1383" s="15"/>
      <c r="AV1383" s="15"/>
      <c r="AW1383" s="15"/>
      <c r="AX1383" s="15"/>
      <c r="AY1383" s="15"/>
      <c r="AZ1383" s="15"/>
      <c r="BA1383" s="15"/>
      <c r="BB1383" s="15"/>
      <c r="BC1383" s="15"/>
      <c r="BD1383" s="15"/>
      <c r="BE1383" s="15"/>
      <c r="BF1383" s="15"/>
      <c r="BG1383" s="15"/>
      <c r="BH1383" s="15"/>
      <c r="BI1383" s="15"/>
      <c r="BJ1383" s="15"/>
      <c r="BK1383" s="15"/>
      <c r="BL1383" s="15"/>
      <c r="BM1383" s="15"/>
      <c r="BN1383" s="15"/>
      <c r="BO1383" s="15"/>
      <c r="BP1383" s="15"/>
      <c r="BQ1383" s="15"/>
      <c r="BR1383" s="15"/>
      <c r="BS1383" s="15"/>
      <c r="BT1383" s="15"/>
      <c r="BU1383" s="15"/>
      <c r="BV1383" s="15"/>
      <c r="BW1383" s="15"/>
      <c r="BX1383" s="15"/>
      <c r="BY1383" s="15"/>
      <c r="BZ1383" s="15"/>
      <c r="CA1383" s="15"/>
      <c r="CB1383" s="15"/>
      <c r="CC1383" s="15"/>
      <c r="CD1383" s="15"/>
      <c r="CE1383" s="15"/>
      <c r="CF1383" s="15"/>
      <c r="CG1383" s="15"/>
      <c r="CH1383" s="15"/>
      <c r="CI1383" s="15"/>
      <c r="CJ1383" s="15"/>
      <c r="CK1383" s="15"/>
      <c r="CL1383" s="15"/>
      <c r="CN1383" s="60"/>
      <c r="CO1383" s="15"/>
      <c r="CP1383" s="15"/>
      <c r="CQ1383" s="15"/>
      <c r="CR1383" s="15"/>
      <c r="CS1383" s="15"/>
      <c r="CT1383" s="15"/>
      <c r="CU1383" s="15"/>
      <c r="CV1383" s="15"/>
      <c r="CW1383" s="15"/>
      <c r="CX1383" s="15"/>
      <c r="CY1383" s="15"/>
      <c r="CZ1383" s="15"/>
      <c r="DA1383" s="15"/>
      <c r="DB1383" s="15"/>
      <c r="DC1383" s="15"/>
      <c r="DD1383" s="15"/>
      <c r="DE1383" s="15"/>
      <c r="DF1383" s="15"/>
      <c r="DG1383" s="15"/>
      <c r="DH1383" s="15"/>
      <c r="DI1383" s="15"/>
      <c r="DJ1383" s="15"/>
      <c r="DK1383" s="15"/>
      <c r="DL1383" s="15"/>
    </row>
    <row r="1384" spans="2:116" x14ac:dyDescent="0.4">
      <c r="B1384" s="164"/>
      <c r="C1384" s="164"/>
      <c r="D1384" s="164"/>
      <c r="E1384" s="204"/>
      <c r="G1384" s="145"/>
      <c r="H1384" s="12"/>
      <c r="I1384" s="60"/>
      <c r="J1384" s="60"/>
      <c r="K1384" s="17"/>
      <c r="L1384" s="17"/>
      <c r="M1384" s="17"/>
      <c r="N1384" s="17"/>
      <c r="O1384" s="17"/>
      <c r="P1384" s="17"/>
      <c r="R1384" s="15"/>
      <c r="S1384" s="15"/>
      <c r="T1384" s="15"/>
      <c r="U1384" s="15"/>
      <c r="V1384" s="15"/>
      <c r="W1384" s="15"/>
      <c r="X1384" s="15"/>
      <c r="Y1384" s="15"/>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c r="BC1384" s="15"/>
      <c r="BD1384" s="15"/>
      <c r="BE1384" s="15"/>
      <c r="BF1384" s="15"/>
      <c r="BG1384" s="15"/>
      <c r="BH1384" s="15"/>
      <c r="BI1384" s="15"/>
      <c r="BJ1384" s="15"/>
      <c r="BK1384" s="15"/>
      <c r="BL1384" s="15"/>
      <c r="BM1384" s="15"/>
      <c r="BN1384" s="15"/>
      <c r="BO1384" s="15"/>
      <c r="BP1384" s="15"/>
      <c r="BQ1384" s="15"/>
      <c r="BR1384" s="15"/>
      <c r="BS1384" s="15"/>
      <c r="BT1384" s="15"/>
      <c r="BU1384" s="15"/>
      <c r="BV1384" s="15"/>
      <c r="BW1384" s="15"/>
      <c r="BX1384" s="15"/>
      <c r="BY1384" s="15"/>
      <c r="BZ1384" s="15"/>
      <c r="CA1384" s="15"/>
      <c r="CB1384" s="15"/>
      <c r="CC1384" s="15"/>
      <c r="CD1384" s="15"/>
      <c r="CE1384" s="15"/>
      <c r="CF1384" s="15"/>
      <c r="CG1384" s="15"/>
      <c r="CH1384" s="15"/>
      <c r="CI1384" s="15"/>
      <c r="CJ1384" s="15"/>
      <c r="CK1384" s="15"/>
      <c r="CL1384" s="15"/>
      <c r="CN1384" s="60"/>
      <c r="CO1384" s="15"/>
      <c r="CP1384" s="15"/>
      <c r="CQ1384" s="15"/>
      <c r="CR1384" s="15"/>
      <c r="CS1384" s="15"/>
      <c r="CT1384" s="15"/>
      <c r="CU1384" s="15"/>
      <c r="CV1384" s="15"/>
      <c r="CW1384" s="15"/>
      <c r="CX1384" s="15"/>
      <c r="CY1384" s="15"/>
      <c r="CZ1384" s="15"/>
      <c r="DA1384" s="15"/>
      <c r="DB1384" s="15"/>
      <c r="DC1384" s="15"/>
      <c r="DD1384" s="15"/>
      <c r="DE1384" s="15"/>
      <c r="DF1384" s="15"/>
      <c r="DG1384" s="15"/>
      <c r="DH1384" s="15"/>
      <c r="DI1384" s="15"/>
      <c r="DJ1384" s="15"/>
      <c r="DK1384" s="15"/>
      <c r="DL1384" s="15"/>
    </row>
    <row r="1385" spans="2:116" x14ac:dyDescent="0.4">
      <c r="B1385" s="164"/>
      <c r="C1385" s="164"/>
      <c r="D1385" s="164"/>
      <c r="E1385" s="204"/>
      <c r="G1385" s="145"/>
      <c r="H1385" s="12"/>
      <c r="I1385" s="60"/>
      <c r="J1385" s="60"/>
      <c r="K1385" s="17"/>
      <c r="L1385" s="17"/>
      <c r="M1385" s="17"/>
      <c r="N1385" s="17"/>
      <c r="O1385" s="17"/>
      <c r="P1385" s="17"/>
      <c r="R1385" s="15"/>
      <c r="S1385" s="15"/>
      <c r="T1385" s="15"/>
      <c r="U1385" s="15"/>
      <c r="V1385" s="15"/>
      <c r="W1385" s="15"/>
      <c r="X1385" s="15"/>
      <c r="Y1385" s="15"/>
      <c r="Z1385" s="15"/>
      <c r="AA1385" s="15"/>
      <c r="AB1385" s="15"/>
      <c r="AC1385" s="15"/>
      <c r="AD1385" s="15"/>
      <c r="AE1385" s="15"/>
      <c r="AF1385" s="15"/>
      <c r="AG1385" s="15"/>
      <c r="AH1385" s="15"/>
      <c r="AI1385" s="15"/>
      <c r="AJ1385" s="15"/>
      <c r="AK1385" s="15"/>
      <c r="AL1385" s="15"/>
      <c r="AM1385" s="15"/>
      <c r="AN1385" s="15"/>
      <c r="AO1385" s="15"/>
      <c r="AP1385" s="15"/>
      <c r="AQ1385" s="15"/>
      <c r="AR1385" s="15"/>
      <c r="AS1385" s="15"/>
      <c r="AT1385" s="15"/>
      <c r="AU1385" s="15"/>
      <c r="AV1385" s="15"/>
      <c r="AW1385" s="15"/>
      <c r="AX1385" s="15"/>
      <c r="AY1385" s="15"/>
      <c r="AZ1385" s="15"/>
      <c r="BA1385" s="15"/>
      <c r="BB1385" s="15"/>
      <c r="BC1385" s="15"/>
      <c r="BD1385" s="15"/>
      <c r="BE1385" s="15"/>
      <c r="BF1385" s="15"/>
      <c r="BG1385" s="15"/>
      <c r="BH1385" s="15"/>
      <c r="BI1385" s="15"/>
      <c r="BJ1385" s="15"/>
      <c r="BK1385" s="15"/>
      <c r="BL1385" s="15"/>
      <c r="BM1385" s="15"/>
      <c r="BN1385" s="15"/>
      <c r="BO1385" s="15"/>
      <c r="BP1385" s="15"/>
      <c r="BQ1385" s="15"/>
      <c r="BR1385" s="15"/>
      <c r="BS1385" s="15"/>
      <c r="BT1385" s="15"/>
      <c r="BU1385" s="15"/>
      <c r="BV1385" s="15"/>
      <c r="BW1385" s="15"/>
      <c r="BX1385" s="15"/>
      <c r="BY1385" s="15"/>
      <c r="BZ1385" s="15"/>
      <c r="CA1385" s="15"/>
      <c r="CB1385" s="15"/>
      <c r="CC1385" s="15"/>
      <c r="CD1385" s="15"/>
      <c r="CE1385" s="15"/>
      <c r="CF1385" s="15"/>
      <c r="CG1385" s="15"/>
      <c r="CH1385" s="15"/>
      <c r="CI1385" s="15"/>
      <c r="CJ1385" s="15"/>
      <c r="CK1385" s="15"/>
      <c r="CL1385" s="15"/>
      <c r="CN1385" s="60"/>
      <c r="CO1385" s="15"/>
      <c r="CP1385" s="15"/>
      <c r="CQ1385" s="15"/>
      <c r="CR1385" s="15"/>
      <c r="CS1385" s="15"/>
      <c r="CT1385" s="15"/>
      <c r="CU1385" s="15"/>
      <c r="CV1385" s="15"/>
      <c r="CW1385" s="15"/>
      <c r="CX1385" s="15"/>
      <c r="CY1385" s="15"/>
      <c r="CZ1385" s="15"/>
      <c r="DA1385" s="15"/>
      <c r="DB1385" s="15"/>
      <c r="DC1385" s="15"/>
      <c r="DD1385" s="15"/>
      <c r="DE1385" s="15"/>
      <c r="DF1385" s="15"/>
      <c r="DG1385" s="15"/>
      <c r="DH1385" s="15"/>
      <c r="DI1385" s="15"/>
      <c r="DJ1385" s="15"/>
      <c r="DK1385" s="15"/>
      <c r="DL1385" s="15"/>
    </row>
    <row r="1386" spans="2:116" x14ac:dyDescent="0.4">
      <c r="B1386" s="164"/>
      <c r="C1386" s="164"/>
      <c r="D1386" s="164"/>
      <c r="E1386" s="204"/>
      <c r="G1386" s="145"/>
      <c r="H1386" s="12"/>
      <c r="I1386" s="60"/>
      <c r="J1386" s="60"/>
      <c r="K1386" s="17"/>
      <c r="L1386" s="17"/>
      <c r="M1386" s="17"/>
      <c r="N1386" s="17"/>
      <c r="O1386" s="17"/>
      <c r="P1386" s="17"/>
      <c r="R1386" s="15"/>
      <c r="S1386" s="15"/>
      <c r="T1386" s="15"/>
      <c r="U1386" s="15"/>
      <c r="V1386" s="15"/>
      <c r="W1386" s="15"/>
      <c r="X1386" s="15"/>
      <c r="Y1386" s="15"/>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c r="BC1386" s="15"/>
      <c r="BD1386" s="15"/>
      <c r="BE1386" s="15"/>
      <c r="BF1386" s="15"/>
      <c r="BG1386" s="15"/>
      <c r="BH1386" s="15"/>
      <c r="BI1386" s="15"/>
      <c r="BJ1386" s="15"/>
      <c r="BK1386" s="15"/>
      <c r="BL1386" s="15"/>
      <c r="BM1386" s="15"/>
      <c r="BN1386" s="15"/>
      <c r="BO1386" s="15"/>
      <c r="BP1386" s="15"/>
      <c r="BQ1386" s="15"/>
      <c r="BR1386" s="15"/>
      <c r="BS1386" s="15"/>
      <c r="BT1386" s="15"/>
      <c r="BU1386" s="15"/>
      <c r="BV1386" s="15"/>
      <c r="BW1386" s="15"/>
      <c r="BX1386" s="15"/>
      <c r="BY1386" s="15"/>
      <c r="BZ1386" s="15"/>
      <c r="CA1386" s="15"/>
      <c r="CB1386" s="15"/>
      <c r="CC1386" s="15"/>
      <c r="CD1386" s="15"/>
      <c r="CE1386" s="15"/>
      <c r="CF1386" s="15"/>
      <c r="CG1386" s="15"/>
      <c r="CH1386" s="15"/>
      <c r="CI1386" s="15"/>
      <c r="CJ1386" s="15"/>
      <c r="CK1386" s="15"/>
      <c r="CL1386" s="15"/>
      <c r="CN1386" s="60"/>
      <c r="CO1386" s="15"/>
      <c r="CP1386" s="15"/>
      <c r="CQ1386" s="15"/>
      <c r="CR1386" s="15"/>
      <c r="CS1386" s="15"/>
      <c r="CT1386" s="15"/>
      <c r="CU1386" s="15"/>
      <c r="CV1386" s="15"/>
      <c r="CW1386" s="15"/>
      <c r="CX1386" s="15"/>
      <c r="CY1386" s="15"/>
      <c r="CZ1386" s="15"/>
      <c r="DA1386" s="15"/>
      <c r="DB1386" s="15"/>
      <c r="DC1386" s="15"/>
      <c r="DD1386" s="15"/>
      <c r="DE1386" s="15"/>
      <c r="DF1386" s="15"/>
      <c r="DG1386" s="15"/>
      <c r="DH1386" s="15"/>
      <c r="DI1386" s="15"/>
      <c r="DJ1386" s="15"/>
      <c r="DK1386" s="15"/>
      <c r="DL1386" s="15"/>
    </row>
    <row r="1387" spans="2:116" x14ac:dyDescent="0.4">
      <c r="B1387" s="164"/>
      <c r="C1387" s="164"/>
      <c r="D1387" s="164"/>
      <c r="E1387" s="204"/>
      <c r="G1387" s="145"/>
      <c r="H1387" s="12"/>
      <c r="I1387" s="60"/>
      <c r="J1387" s="60"/>
      <c r="K1387" s="17"/>
      <c r="L1387" s="17"/>
      <c r="M1387" s="17"/>
      <c r="N1387" s="17"/>
      <c r="O1387" s="17"/>
      <c r="P1387" s="17"/>
      <c r="R1387" s="15"/>
      <c r="S1387" s="15"/>
      <c r="T1387" s="15"/>
      <c r="U1387" s="15"/>
      <c r="V1387" s="15"/>
      <c r="W1387" s="15"/>
      <c r="X1387" s="15"/>
      <c r="Y1387" s="15"/>
      <c r="Z1387" s="15"/>
      <c r="AA1387" s="15"/>
      <c r="AB1387" s="15"/>
      <c r="AC1387" s="15"/>
      <c r="AD1387" s="15"/>
      <c r="AE1387" s="15"/>
      <c r="AF1387" s="15"/>
      <c r="AG1387" s="15"/>
      <c r="AH1387" s="15"/>
      <c r="AI1387" s="15"/>
      <c r="AJ1387" s="15"/>
      <c r="AK1387" s="15"/>
      <c r="AL1387" s="15"/>
      <c r="AM1387" s="15"/>
      <c r="AN1387" s="15"/>
      <c r="AO1387" s="15"/>
      <c r="AP1387" s="15"/>
      <c r="AQ1387" s="15"/>
      <c r="AR1387" s="15"/>
      <c r="AS1387" s="15"/>
      <c r="AT1387" s="15"/>
      <c r="AU1387" s="15"/>
      <c r="AV1387" s="15"/>
      <c r="AW1387" s="15"/>
      <c r="AX1387" s="15"/>
      <c r="AY1387" s="15"/>
      <c r="AZ1387" s="15"/>
      <c r="BA1387" s="15"/>
      <c r="BB1387" s="15"/>
      <c r="BC1387" s="15"/>
      <c r="BD1387" s="15"/>
      <c r="BE1387" s="15"/>
      <c r="BF1387" s="15"/>
      <c r="BG1387" s="15"/>
      <c r="BH1387" s="15"/>
      <c r="BI1387" s="15"/>
      <c r="BJ1387" s="15"/>
      <c r="BK1387" s="15"/>
      <c r="BL1387" s="15"/>
      <c r="BM1387" s="15"/>
      <c r="BN1387" s="15"/>
      <c r="BO1387" s="15"/>
      <c r="BP1387" s="15"/>
      <c r="BQ1387" s="15"/>
      <c r="BR1387" s="15"/>
      <c r="BS1387" s="15"/>
      <c r="BT1387" s="15"/>
      <c r="BU1387" s="15"/>
      <c r="BV1387" s="15"/>
      <c r="BW1387" s="15"/>
      <c r="BX1387" s="15"/>
      <c r="BY1387" s="15"/>
      <c r="BZ1387" s="15"/>
      <c r="CA1387" s="15"/>
      <c r="CB1387" s="15"/>
      <c r="CC1387" s="15"/>
      <c r="CD1387" s="15"/>
      <c r="CE1387" s="15"/>
      <c r="CF1387" s="15"/>
      <c r="CG1387" s="15"/>
      <c r="CH1387" s="15"/>
      <c r="CI1387" s="15"/>
      <c r="CJ1387" s="15"/>
      <c r="CK1387" s="15"/>
      <c r="CL1387" s="15"/>
      <c r="CN1387" s="60"/>
      <c r="CO1387" s="15"/>
      <c r="CP1387" s="15"/>
      <c r="CQ1387" s="15"/>
      <c r="CR1387" s="15"/>
      <c r="CS1387" s="15"/>
      <c r="CT1387" s="15"/>
      <c r="CU1387" s="15"/>
      <c r="CV1387" s="15"/>
      <c r="CW1387" s="15"/>
      <c r="CX1387" s="15"/>
      <c r="CY1387" s="15"/>
      <c r="CZ1387" s="15"/>
      <c r="DA1387" s="15"/>
      <c r="DB1387" s="15"/>
      <c r="DC1387" s="15"/>
      <c r="DD1387" s="15"/>
      <c r="DE1387" s="15"/>
      <c r="DF1387" s="15"/>
      <c r="DG1387" s="15"/>
      <c r="DH1387" s="15"/>
      <c r="DI1387" s="15"/>
      <c r="DJ1387" s="15"/>
      <c r="DK1387" s="15"/>
      <c r="DL1387" s="15"/>
    </row>
    <row r="1388" spans="2:116" x14ac:dyDescent="0.4">
      <c r="B1388" s="164"/>
      <c r="C1388" s="164" t="s">
        <v>224</v>
      </c>
      <c r="D1388" s="164" t="s">
        <v>825</v>
      </c>
      <c r="E1388" s="204" t="str">
        <f t="shared" si="2323"/>
        <v>1388 WCINVBATCH-SV</v>
      </c>
      <c r="G1388" s="126" t="str">
        <f>"Inventory - "&amp;G1367</f>
        <v>Inventory - (Secondary label)</v>
      </c>
      <c r="H1388" s="27"/>
      <c r="I1388" s="78"/>
      <c r="J1388" s="78"/>
      <c r="K1388" s="33">
        <f t="shared" ref="K1388:P1388" ca="1" si="2324">SUMIF($4:$4,K$2,1388:1388)</f>
        <v>13698.630136986301</v>
      </c>
      <c r="L1388" s="33">
        <f t="shared" ca="1" si="2324"/>
        <v>82.191780821917803</v>
      </c>
      <c r="M1388" s="33">
        <f t="shared" ca="1" si="2324"/>
        <v>82.191780821917803</v>
      </c>
      <c r="N1388" s="33">
        <f t="shared" ca="1" si="2324"/>
        <v>82.191780821917803</v>
      </c>
      <c r="O1388" s="33">
        <f t="shared" ca="1" si="2324"/>
        <v>82.191780821917803</v>
      </c>
      <c r="P1388" s="33">
        <f t="shared" ca="1" si="2324"/>
        <v>82.191780821917803</v>
      </c>
      <c r="R1388" s="33"/>
      <c r="S1388" s="118" cm="1">
        <f t="array" aca="1" ref="S1388" ca="1">-MIN(S1373/365*INDIRECT(S1369),R1388-INDIRECT(S1369))</f>
        <v>13698.630136986301</v>
      </c>
      <c r="T1388" s="118" cm="1">
        <f t="array" aca="1" ref="T1388" ca="1">-MIN(T1373/365*INDIRECT(T1369),S1388-INDIRECT(T1369))</f>
        <v>13698.630136986301</v>
      </c>
      <c r="U1388" s="118" cm="1">
        <f t="array" aca="1" ref="U1388" ca="1">-MIN(U1373/365*INDIRECT(U1369),T1388-INDIRECT(U1369))</f>
        <v>13698.630136986301</v>
      </c>
      <c r="V1388" s="118" cm="1">
        <f t="array" aca="1" ref="V1388" ca="1">-MIN(V1373/365*INDIRECT(V1369),U1388-INDIRECT(V1369))</f>
        <v>13698.630136986301</v>
      </c>
      <c r="W1388" s="118" cm="1">
        <f t="array" aca="1" ref="W1388" ca="1">-MIN(W1373/365*INDIRECT(W1369),V1388-INDIRECT(W1369))</f>
        <v>13698.630136986301</v>
      </c>
      <c r="X1388" s="118" cm="1">
        <f t="array" aca="1" ref="X1388" ca="1">-MIN(X1373/365*INDIRECT(X1369),W1388-INDIRECT(X1369))</f>
        <v>13698.630136986301</v>
      </c>
      <c r="Y1388" s="118" cm="1">
        <f t="array" aca="1" ref="Y1388" ca="1">-MIN(Y1373/365*INDIRECT(Y1369),X1388-INDIRECT(Y1369))</f>
        <v>13698.630136986301</v>
      </c>
      <c r="Z1388" s="118" cm="1">
        <f t="array" aca="1" ref="Z1388" ca="1">-MIN(Z1373/365*INDIRECT(Z1369),Y1388-INDIRECT(Z1369))</f>
        <v>13698.630136986301</v>
      </c>
      <c r="AA1388" s="118" cm="1">
        <f t="array" aca="1" ref="AA1388" ca="1">-MIN(AA1373/365*INDIRECT(AA1369),Z1388-INDIRECT(AA1369))</f>
        <v>13698.630136986301</v>
      </c>
      <c r="AB1388" s="118" cm="1">
        <f t="array" aca="1" ref="AB1388" ca="1">-MIN(AB1373/365*INDIRECT(AB1369),AA1388-INDIRECT(AB1369))</f>
        <v>13698.630136986301</v>
      </c>
      <c r="AC1388" s="118" cm="1">
        <f t="array" aca="1" ref="AC1388" ca="1">-MIN(AC1373/365*INDIRECT(AC1369),AB1388-INDIRECT(AC1369))</f>
        <v>13698.630136986301</v>
      </c>
      <c r="AD1388" s="118" cm="1">
        <f t="array" aca="1" ref="AD1388" ca="1">-MIN(AD1373/365*INDIRECT(AD1369),AC1388-INDIRECT(AD1369))</f>
        <v>13698.630136986301</v>
      </c>
      <c r="AE1388" s="118" cm="1">
        <f t="array" aca="1" ref="AE1388" ca="1">-MIN(AE1373/365*INDIRECT(AE1369),AD1388-INDIRECT(AE1369))</f>
        <v>82.191780821917803</v>
      </c>
      <c r="AF1388" s="118" cm="1">
        <f t="array" aca="1" ref="AF1388" ca="1">-MIN(AF1373/365*INDIRECT(AF1369),AE1388-INDIRECT(AF1369))</f>
        <v>82.191780821917803</v>
      </c>
      <c r="AG1388" s="118" cm="1">
        <f t="array" aca="1" ref="AG1388" ca="1">-MIN(AG1373/365*INDIRECT(AG1369),AF1388-INDIRECT(AG1369))</f>
        <v>82.191780821917803</v>
      </c>
      <c r="AH1388" s="118" cm="1">
        <f t="array" aca="1" ref="AH1388" ca="1">-MIN(AH1373/365*INDIRECT(AH1369),AG1388-INDIRECT(AH1369))</f>
        <v>82.191780821917803</v>
      </c>
      <c r="AI1388" s="118" cm="1">
        <f t="array" aca="1" ref="AI1388" ca="1">-MIN(AI1373/365*INDIRECT(AI1369),AH1388-INDIRECT(AI1369))</f>
        <v>82.191780821917803</v>
      </c>
      <c r="AJ1388" s="118" cm="1">
        <f t="array" aca="1" ref="AJ1388" ca="1">-MIN(AJ1373/365*INDIRECT(AJ1369),AI1388-INDIRECT(AJ1369))</f>
        <v>82.191780821917803</v>
      </c>
      <c r="AK1388" s="118" cm="1">
        <f t="array" aca="1" ref="AK1388" ca="1">-MIN(AK1373/365*INDIRECT(AK1369),AJ1388-INDIRECT(AK1369))</f>
        <v>82.191780821917803</v>
      </c>
      <c r="AL1388" s="118" cm="1">
        <f t="array" aca="1" ref="AL1388" ca="1">-MIN(AL1373/365*INDIRECT(AL1369),AK1388-INDIRECT(AL1369))</f>
        <v>82.191780821917803</v>
      </c>
      <c r="AM1388" s="118" cm="1">
        <f t="array" aca="1" ref="AM1388" ca="1">-MIN(AM1373/365*INDIRECT(AM1369),AL1388-INDIRECT(AM1369))</f>
        <v>82.191780821917803</v>
      </c>
      <c r="AN1388" s="118" cm="1">
        <f t="array" aca="1" ref="AN1388" ca="1">-MIN(AN1373/365*INDIRECT(AN1369),AM1388-INDIRECT(AN1369))</f>
        <v>82.191780821917803</v>
      </c>
      <c r="AO1388" s="118" cm="1">
        <f t="array" aca="1" ref="AO1388" ca="1">-MIN(AO1373/365*INDIRECT(AO1369),AN1388-INDIRECT(AO1369))</f>
        <v>82.191780821917803</v>
      </c>
      <c r="AP1388" s="118" cm="1">
        <f t="array" aca="1" ref="AP1388" ca="1">-MIN(AP1373/365*INDIRECT(AP1369),AO1388-INDIRECT(AP1369))</f>
        <v>82.191780821917803</v>
      </c>
      <c r="AQ1388" s="118" cm="1">
        <f t="array" aca="1" ref="AQ1388" ca="1">-MIN(AQ1373/365*INDIRECT(AQ1369),AP1388-INDIRECT(AQ1369))</f>
        <v>82.191780821917803</v>
      </c>
      <c r="AR1388" s="118" cm="1">
        <f t="array" aca="1" ref="AR1388" ca="1">-MIN(AR1373/365*INDIRECT(AR1369),AQ1388-INDIRECT(AR1369))</f>
        <v>82.191780821917803</v>
      </c>
      <c r="AS1388" s="118" cm="1">
        <f t="array" aca="1" ref="AS1388" ca="1">-MIN(AS1373/365*INDIRECT(AS1369),AR1388-INDIRECT(AS1369))</f>
        <v>82.191780821917803</v>
      </c>
      <c r="AT1388" s="118" cm="1">
        <f t="array" aca="1" ref="AT1388" ca="1">-MIN(AT1373/365*INDIRECT(AT1369),AS1388-INDIRECT(AT1369))</f>
        <v>82.191780821917803</v>
      </c>
      <c r="AU1388" s="118" cm="1">
        <f t="array" aca="1" ref="AU1388" ca="1">-MIN(AU1373/365*INDIRECT(AU1369),AT1388-INDIRECT(AU1369))</f>
        <v>82.191780821917803</v>
      </c>
      <c r="AV1388" s="118" cm="1">
        <f t="array" aca="1" ref="AV1388" ca="1">-MIN(AV1373/365*INDIRECT(AV1369),AU1388-INDIRECT(AV1369))</f>
        <v>82.191780821917803</v>
      </c>
      <c r="AW1388" s="118" cm="1">
        <f t="array" aca="1" ref="AW1388" ca="1">-MIN(AW1373/365*INDIRECT(AW1369),AV1388-INDIRECT(AW1369))</f>
        <v>82.191780821917803</v>
      </c>
      <c r="AX1388" s="118" cm="1">
        <f t="array" aca="1" ref="AX1388" ca="1">-MIN(AX1373/365*INDIRECT(AX1369),AW1388-INDIRECT(AX1369))</f>
        <v>82.191780821917803</v>
      </c>
      <c r="AY1388" s="118" cm="1">
        <f t="array" aca="1" ref="AY1388" ca="1">-MIN(AY1373/365*INDIRECT(AY1369),AX1388-INDIRECT(AY1369))</f>
        <v>82.191780821917803</v>
      </c>
      <c r="AZ1388" s="118" cm="1">
        <f t="array" aca="1" ref="AZ1388" ca="1">-MIN(AZ1373/365*INDIRECT(AZ1369),AY1388-INDIRECT(AZ1369))</f>
        <v>82.191780821917803</v>
      </c>
      <c r="BA1388" s="118" cm="1">
        <f t="array" aca="1" ref="BA1388" ca="1">-MIN(BA1373/365*INDIRECT(BA1369),AZ1388-INDIRECT(BA1369))</f>
        <v>82.191780821917803</v>
      </c>
      <c r="BB1388" s="118" cm="1">
        <f t="array" aca="1" ref="BB1388" ca="1">-MIN(BB1373/365*INDIRECT(BB1369),BA1388-INDIRECT(BB1369))</f>
        <v>82.191780821917803</v>
      </c>
      <c r="BC1388" s="118" cm="1">
        <f t="array" aca="1" ref="BC1388" ca="1">-MIN(BC1373/365*INDIRECT(BC1369),BB1388-INDIRECT(BC1369))</f>
        <v>82.191780821917803</v>
      </c>
      <c r="BD1388" s="118" cm="1">
        <f t="array" aca="1" ref="BD1388" ca="1">-MIN(BD1373/365*INDIRECT(BD1369),BC1388-INDIRECT(BD1369))</f>
        <v>82.191780821917803</v>
      </c>
      <c r="BE1388" s="118" cm="1">
        <f t="array" aca="1" ref="BE1388" ca="1">-MIN(BE1373/365*INDIRECT(BE1369),BD1388-INDIRECT(BE1369))</f>
        <v>82.191780821917803</v>
      </c>
      <c r="BF1388" s="118" cm="1">
        <f t="array" aca="1" ref="BF1388" ca="1">-MIN(BF1373/365*INDIRECT(BF1369),BE1388-INDIRECT(BF1369))</f>
        <v>82.191780821917803</v>
      </c>
      <c r="BG1388" s="118" cm="1">
        <f t="array" aca="1" ref="BG1388" ca="1">-MIN(BG1373/365*INDIRECT(BG1369),BF1388-INDIRECT(BG1369))</f>
        <v>82.191780821917803</v>
      </c>
      <c r="BH1388" s="118" cm="1">
        <f t="array" aca="1" ref="BH1388" ca="1">-MIN(BH1373/365*INDIRECT(BH1369),BG1388-INDIRECT(BH1369))</f>
        <v>82.191780821917803</v>
      </c>
      <c r="BI1388" s="118" cm="1">
        <f t="array" aca="1" ref="BI1388" ca="1">-MIN(BI1373/365*INDIRECT(BI1369),BH1388-INDIRECT(BI1369))</f>
        <v>82.191780821917803</v>
      </c>
      <c r="BJ1388" s="118" cm="1">
        <f t="array" aca="1" ref="BJ1388" ca="1">-MIN(BJ1373/365*INDIRECT(BJ1369),BI1388-INDIRECT(BJ1369))</f>
        <v>82.191780821917803</v>
      </c>
      <c r="BK1388" s="118" cm="1">
        <f t="array" aca="1" ref="BK1388" ca="1">-MIN(BK1373/365*INDIRECT(BK1369),BJ1388-INDIRECT(BK1369))</f>
        <v>82.191780821917803</v>
      </c>
      <c r="BL1388" s="118" cm="1">
        <f t="array" aca="1" ref="BL1388" ca="1">-MIN(BL1373/365*INDIRECT(BL1369),BK1388-INDIRECT(BL1369))</f>
        <v>82.191780821917803</v>
      </c>
      <c r="BM1388" s="118" cm="1">
        <f t="array" aca="1" ref="BM1388" ca="1">-MIN(BM1373/365*INDIRECT(BM1369),BL1388-INDIRECT(BM1369))</f>
        <v>82.191780821917803</v>
      </c>
      <c r="BN1388" s="118" cm="1">
        <f t="array" aca="1" ref="BN1388" ca="1">-MIN(BN1373/365*INDIRECT(BN1369),BM1388-INDIRECT(BN1369))</f>
        <v>82.191780821917803</v>
      </c>
      <c r="BO1388" s="118" cm="1">
        <f t="array" aca="1" ref="BO1388" ca="1">-MIN(BO1373/365*INDIRECT(BO1369),BN1388-INDIRECT(BO1369))</f>
        <v>82.191780821917803</v>
      </c>
      <c r="BP1388" s="118" cm="1">
        <f t="array" aca="1" ref="BP1388" ca="1">-MIN(BP1373/365*INDIRECT(BP1369),BO1388-INDIRECT(BP1369))</f>
        <v>82.191780821917803</v>
      </c>
      <c r="BQ1388" s="118" cm="1">
        <f t="array" aca="1" ref="BQ1388" ca="1">-MIN(BQ1373/365*INDIRECT(BQ1369),BP1388-INDIRECT(BQ1369))</f>
        <v>82.191780821917803</v>
      </c>
      <c r="BR1388" s="118" cm="1">
        <f t="array" aca="1" ref="BR1388" ca="1">-MIN(BR1373/365*INDIRECT(BR1369),BQ1388-INDIRECT(BR1369))</f>
        <v>82.191780821917803</v>
      </c>
      <c r="BS1388" s="118" cm="1">
        <f t="array" aca="1" ref="BS1388" ca="1">-MIN(BS1373/365*INDIRECT(BS1369),BR1388-INDIRECT(BS1369))</f>
        <v>82.191780821917803</v>
      </c>
      <c r="BT1388" s="118" cm="1">
        <f t="array" aca="1" ref="BT1388" ca="1">-MIN(BT1373/365*INDIRECT(BT1369),BS1388-INDIRECT(BT1369))</f>
        <v>82.191780821917803</v>
      </c>
      <c r="BU1388" s="118" cm="1">
        <f t="array" aca="1" ref="BU1388" ca="1">-MIN(BU1373/365*INDIRECT(BU1369),BT1388-INDIRECT(BU1369))</f>
        <v>82.191780821917803</v>
      </c>
      <c r="BV1388" s="118" cm="1">
        <f t="array" aca="1" ref="BV1388" ca="1">-MIN(BV1373/365*INDIRECT(BV1369),BU1388-INDIRECT(BV1369))</f>
        <v>82.191780821917803</v>
      </c>
      <c r="BW1388" s="118" cm="1">
        <f t="array" aca="1" ref="BW1388" ca="1">-MIN(BW1373/365*INDIRECT(BW1369),BV1388-INDIRECT(BW1369))</f>
        <v>82.191780821917803</v>
      </c>
      <c r="BX1388" s="118" cm="1">
        <f t="array" aca="1" ref="BX1388" ca="1">-MIN(BX1373/365*INDIRECT(BX1369),BW1388-INDIRECT(BX1369))</f>
        <v>82.191780821917803</v>
      </c>
      <c r="BY1388" s="118" cm="1">
        <f t="array" aca="1" ref="BY1388" ca="1">-MIN(BY1373/365*INDIRECT(BY1369),BX1388-INDIRECT(BY1369))</f>
        <v>82.191780821917803</v>
      </c>
      <c r="BZ1388" s="118" cm="1">
        <f t="array" aca="1" ref="BZ1388" ca="1">-MIN(BZ1373/365*INDIRECT(BZ1369),BY1388-INDIRECT(BZ1369))</f>
        <v>82.191780821917803</v>
      </c>
      <c r="CA1388" s="118" cm="1">
        <f t="array" aca="1" ref="CA1388" ca="1">-MIN(CA1373/365*INDIRECT(CA1369),BZ1388-INDIRECT(CA1369))</f>
        <v>82.191780821917803</v>
      </c>
      <c r="CB1388" s="118" cm="1">
        <f t="array" aca="1" ref="CB1388" ca="1">-MIN(CB1373/365*INDIRECT(CB1369),CA1388-INDIRECT(CB1369))</f>
        <v>82.191780821917803</v>
      </c>
      <c r="CC1388" s="118" cm="1">
        <f t="array" aca="1" ref="CC1388" ca="1">-MIN(CC1373/365*INDIRECT(CC1369),CB1388-INDIRECT(CC1369))</f>
        <v>82.191780821917803</v>
      </c>
      <c r="CD1388" s="118" cm="1">
        <f t="array" aca="1" ref="CD1388" ca="1">-MIN(CD1373/365*INDIRECT(CD1369),CC1388-INDIRECT(CD1369))</f>
        <v>82.191780821917803</v>
      </c>
      <c r="CE1388" s="118" cm="1">
        <f t="array" aca="1" ref="CE1388" ca="1">-MIN(CE1373/365*INDIRECT(CE1369),CD1388-INDIRECT(CE1369))</f>
        <v>82.191780821917803</v>
      </c>
      <c r="CF1388" s="118" cm="1">
        <f t="array" aca="1" ref="CF1388" ca="1">-MIN(CF1373/365*INDIRECT(CF1369),CE1388-INDIRECT(CF1369))</f>
        <v>82.191780821917803</v>
      </c>
      <c r="CG1388" s="118" cm="1">
        <f t="array" aca="1" ref="CG1388" ca="1">-MIN(CG1373/365*INDIRECT(CG1369),CF1388-INDIRECT(CG1369))</f>
        <v>82.191780821917803</v>
      </c>
      <c r="CH1388" s="118" cm="1">
        <f t="array" aca="1" ref="CH1388" ca="1">-MIN(CH1373/365*INDIRECT(CH1369),CG1388-INDIRECT(CH1369))</f>
        <v>82.191780821917803</v>
      </c>
      <c r="CI1388" s="118" cm="1">
        <f t="array" aca="1" ref="CI1388" ca="1">-MIN(CI1373/365*INDIRECT(CI1369),CH1388-INDIRECT(CI1369))</f>
        <v>82.191780821917803</v>
      </c>
      <c r="CJ1388" s="118" cm="1">
        <f t="array" aca="1" ref="CJ1388" ca="1">-MIN(CJ1373/365*INDIRECT(CJ1369),CI1388-INDIRECT(CJ1369))</f>
        <v>82.191780821917803</v>
      </c>
      <c r="CK1388" s="118" cm="1">
        <f t="array" aca="1" ref="CK1388" ca="1">-MIN(CK1373/365*INDIRECT(CK1369),CJ1388-INDIRECT(CK1369))</f>
        <v>82.191780821917803</v>
      </c>
      <c r="CL1388" s="118" cm="1">
        <f t="array" aca="1" ref="CL1388" ca="1">-MIN(CL1373/365*INDIRECT(CL1369),CK1388-INDIRECT(CL1369))</f>
        <v>82.191780821917803</v>
      </c>
      <c r="CN1388" s="78"/>
      <c r="CO1388" s="118" t="e" cm="1">
        <f t="array" aca="1" ref="CO1388" ca="1">-MIN(CO1373/365*INDIRECT(CO1369),CN1388-INDIRECT(CO1369))</f>
        <v>#N/A</v>
      </c>
      <c r="CP1388" s="118" t="e" cm="1">
        <f t="array" aca="1" ref="CP1388" ca="1">-MIN(CP1373/365*INDIRECT(CP1369),CO1388-INDIRECT(CP1369))</f>
        <v>#N/A</v>
      </c>
      <c r="CQ1388" s="118" t="e" cm="1">
        <f t="array" aca="1" ref="CQ1388" ca="1">-MIN(CQ1373/365*INDIRECT(CQ1369),CP1388-INDIRECT(CQ1369))</f>
        <v>#N/A</v>
      </c>
      <c r="CR1388" s="118" t="e" cm="1">
        <f t="array" aca="1" ref="CR1388" ca="1">-MIN(CR1373/365*INDIRECT(CR1369),CQ1388-INDIRECT(CR1369))</f>
        <v>#N/A</v>
      </c>
      <c r="CS1388" s="118" t="e" cm="1">
        <f t="array" aca="1" ref="CS1388" ca="1">-MIN(CS1373/365*INDIRECT(CS1369),CR1388-INDIRECT(CS1369))</f>
        <v>#N/A</v>
      </c>
      <c r="CT1388" s="118" t="e" cm="1">
        <f t="array" aca="1" ref="CT1388" ca="1">-MIN(CT1373/365*INDIRECT(CT1369),CS1388-INDIRECT(CT1369))</f>
        <v>#N/A</v>
      </c>
      <c r="CU1388" s="118" t="e" cm="1">
        <f t="array" aca="1" ref="CU1388" ca="1">-MIN(CU1373/365*INDIRECT(CU1369),CT1388-INDIRECT(CU1369))</f>
        <v>#N/A</v>
      </c>
      <c r="CV1388" s="118" t="e" cm="1">
        <f t="array" aca="1" ref="CV1388" ca="1">-MIN(CV1373/365*INDIRECT(CV1369),CU1388-INDIRECT(CV1369))</f>
        <v>#N/A</v>
      </c>
      <c r="CW1388" s="118" t="e" cm="1">
        <f t="array" aca="1" ref="CW1388" ca="1">-MIN(CW1373/365*INDIRECT(CW1369),CV1388-INDIRECT(CW1369))</f>
        <v>#N/A</v>
      </c>
      <c r="CX1388" s="118" t="e" cm="1">
        <f t="array" aca="1" ref="CX1388" ca="1">-MIN(CX1373/365*INDIRECT(CX1369),CW1388-INDIRECT(CX1369))</f>
        <v>#N/A</v>
      </c>
      <c r="CY1388" s="118" t="e" cm="1">
        <f t="array" aca="1" ref="CY1388" ca="1">-MIN(CY1373/365*INDIRECT(CY1369),CX1388-INDIRECT(CY1369))</f>
        <v>#N/A</v>
      </c>
      <c r="CZ1388" s="118" t="e" cm="1">
        <f t="array" aca="1" ref="CZ1388" ca="1">-MIN(CZ1373/365*INDIRECT(CZ1369),CY1388-INDIRECT(CZ1369))</f>
        <v>#N/A</v>
      </c>
      <c r="DA1388" s="118" t="e" cm="1">
        <f t="array" aca="1" ref="DA1388" ca="1">-MIN(DA1373/365*INDIRECT(DA1369),CZ1388-INDIRECT(DA1369))</f>
        <v>#N/A</v>
      </c>
      <c r="DB1388" s="118" t="e" cm="1">
        <f t="array" aca="1" ref="DB1388" ca="1">-MIN(DB1373/365*INDIRECT(DB1369),DA1388-INDIRECT(DB1369))</f>
        <v>#N/A</v>
      </c>
      <c r="DC1388" s="118" t="e" cm="1">
        <f t="array" aca="1" ref="DC1388" ca="1">-MIN(DC1373/365*INDIRECT(DC1369),DB1388-INDIRECT(DC1369))</f>
        <v>#N/A</v>
      </c>
      <c r="DD1388" s="118" t="e" cm="1">
        <f t="array" aca="1" ref="DD1388" ca="1">-MIN(DD1373/365*INDIRECT(DD1369),DC1388-INDIRECT(DD1369))</f>
        <v>#N/A</v>
      </c>
      <c r="DE1388" s="118" t="e" cm="1">
        <f t="array" aca="1" ref="DE1388" ca="1">-MIN(DE1373/365*INDIRECT(DE1369),DD1388-INDIRECT(DE1369))</f>
        <v>#N/A</v>
      </c>
      <c r="DF1388" s="118" t="e" cm="1">
        <f t="array" aca="1" ref="DF1388" ca="1">-MIN(DF1373/365*INDIRECT(DF1369),DE1388-INDIRECT(DF1369))</f>
        <v>#N/A</v>
      </c>
      <c r="DG1388" s="118" t="e" cm="1">
        <f t="array" aca="1" ref="DG1388" ca="1">-MIN(DG1373/365*INDIRECT(DG1369),DF1388-INDIRECT(DG1369))</f>
        <v>#N/A</v>
      </c>
      <c r="DH1388" s="118" t="e" cm="1">
        <f t="array" aca="1" ref="DH1388" ca="1">-MIN(DH1373/365*INDIRECT(DH1369),DG1388-INDIRECT(DH1369))</f>
        <v>#N/A</v>
      </c>
      <c r="DI1388" s="118" t="e" cm="1">
        <f t="array" aca="1" ref="DI1388" ca="1">-MIN(DI1373/365*INDIRECT(DI1369),DH1388-INDIRECT(DI1369))</f>
        <v>#N/A</v>
      </c>
      <c r="DJ1388" s="118" t="e" cm="1">
        <f t="array" aca="1" ref="DJ1388" ca="1">-MIN(DJ1373/365*INDIRECT(DJ1369),DI1388-INDIRECT(DJ1369))</f>
        <v>#N/A</v>
      </c>
      <c r="DK1388" s="118" t="e" cm="1">
        <f t="array" aca="1" ref="DK1388" ca="1">-MIN(DK1373/365*INDIRECT(DK1369),DJ1388-INDIRECT(DK1369))</f>
        <v>#N/A</v>
      </c>
      <c r="DL1388" s="118" t="e" cm="1">
        <f t="array" aca="1" ref="DL1388" ca="1">-MIN(DL1373/365*INDIRECT(DL1369),DK1388-INDIRECT(DL1369))</f>
        <v>#N/A</v>
      </c>
    </row>
    <row r="1389" spans="2:116" x14ac:dyDescent="0.4">
      <c r="B1389" s="164" t="s">
        <v>244</v>
      </c>
      <c r="C1389" s="164"/>
      <c r="D1389" s="164" t="s">
        <v>825</v>
      </c>
      <c r="E1389" s="204" t="str">
        <f t="shared" si="2323"/>
        <v>1389 WCINVBATCH-SV</v>
      </c>
      <c r="G1389" s="9"/>
      <c r="H1389" s="27"/>
      <c r="I1389" s="78"/>
      <c r="J1389" s="78"/>
      <c r="K1389" s="33"/>
      <c r="L1389" s="33"/>
      <c r="M1389" s="33"/>
      <c r="N1389" s="33"/>
      <c r="O1389" s="33"/>
      <c r="P1389" s="33"/>
      <c r="R1389" s="33"/>
      <c r="S1389" s="33"/>
      <c r="T1389" s="33"/>
      <c r="U1389" s="33"/>
      <c r="V1389" s="33"/>
      <c r="W1389" s="33"/>
      <c r="X1389" s="33"/>
      <c r="Y1389" s="33"/>
      <c r="Z1389" s="33"/>
      <c r="AA1389" s="33"/>
      <c r="AB1389" s="33"/>
      <c r="AC1389" s="33"/>
      <c r="AD1389" s="33"/>
      <c r="AE1389" s="33"/>
      <c r="AF1389" s="33"/>
      <c r="AG1389" s="33"/>
      <c r="AH1389" s="33"/>
      <c r="AI1389" s="33"/>
      <c r="AJ1389" s="33"/>
      <c r="AK1389" s="33"/>
      <c r="AL1389" s="33"/>
      <c r="AM1389" s="33"/>
      <c r="AN1389" s="33"/>
      <c r="AO1389" s="33"/>
      <c r="AP1389" s="33"/>
      <c r="AQ1389" s="33"/>
      <c r="AR1389" s="33"/>
      <c r="AS1389" s="33"/>
      <c r="AT1389" s="33"/>
      <c r="AU1389" s="33"/>
      <c r="AV1389" s="33"/>
      <c r="AW1389" s="33"/>
      <c r="AX1389" s="33"/>
      <c r="AY1389" s="33"/>
      <c r="AZ1389" s="33"/>
      <c r="BA1389" s="33"/>
      <c r="BB1389" s="33"/>
      <c r="BC1389" s="33"/>
      <c r="BD1389" s="33"/>
      <c r="BE1389" s="33"/>
      <c r="BF1389" s="33"/>
      <c r="BG1389" s="33"/>
      <c r="BH1389" s="33"/>
      <c r="BI1389" s="33"/>
      <c r="BJ1389" s="33"/>
      <c r="BK1389" s="33"/>
      <c r="BL1389" s="33"/>
      <c r="BM1389" s="33"/>
      <c r="BN1389" s="33"/>
      <c r="BO1389" s="33"/>
      <c r="BP1389" s="33"/>
      <c r="BQ1389" s="33"/>
      <c r="BR1389" s="33"/>
      <c r="BS1389" s="33"/>
      <c r="BT1389" s="33"/>
      <c r="BU1389" s="33"/>
      <c r="BV1389" s="33"/>
      <c r="BW1389" s="33"/>
      <c r="BX1389" s="33"/>
      <c r="BY1389" s="33"/>
      <c r="BZ1389" s="33"/>
      <c r="CA1389" s="33"/>
      <c r="CB1389" s="33"/>
      <c r="CC1389" s="33"/>
      <c r="CD1389" s="33"/>
      <c r="CE1389" s="33"/>
      <c r="CF1389" s="33"/>
      <c r="CG1389" s="33"/>
      <c r="CH1389" s="33"/>
      <c r="CI1389" s="33"/>
      <c r="CJ1389" s="33"/>
      <c r="CK1389" s="33"/>
      <c r="CL1389" s="33"/>
      <c r="CN1389" s="78"/>
      <c r="CO1389" s="33"/>
      <c r="CP1389" s="33"/>
      <c r="CQ1389" s="33"/>
      <c r="CR1389" s="33"/>
      <c r="CS1389" s="33"/>
      <c r="CT1389" s="33"/>
      <c r="CU1389" s="33"/>
      <c r="CV1389" s="33"/>
      <c r="CW1389" s="33"/>
      <c r="CX1389" s="33"/>
      <c r="CY1389" s="33"/>
      <c r="CZ1389" s="33"/>
      <c r="DA1389" s="33"/>
      <c r="DB1389" s="33"/>
      <c r="DC1389" s="33"/>
      <c r="DD1389" s="33"/>
      <c r="DE1389" s="33"/>
      <c r="DF1389" s="33"/>
      <c r="DG1389" s="33"/>
      <c r="DH1389" s="33"/>
      <c r="DI1389" s="33"/>
      <c r="DJ1389" s="33"/>
      <c r="DK1389" s="33"/>
      <c r="DL1389" s="33"/>
    </row>
    <row r="1390" spans="2:116" x14ac:dyDescent="0.4">
      <c r="B1390" s="164"/>
      <c r="C1390" s="164" t="s">
        <v>234</v>
      </c>
      <c r="D1390" s="164" t="s">
        <v>825</v>
      </c>
      <c r="E1390" s="204" t="str">
        <f t="shared" si="2323"/>
        <v>1390 WCINVBATCH-SV</v>
      </c>
      <c r="G1390" s="126" t="str">
        <f>"Change in "&amp;G1388</f>
        <v>Change in Inventory - (Secondary label)</v>
      </c>
      <c r="K1390" s="33">
        <f t="shared" ref="K1390:P1390" ca="1" si="2325">SUMIF($3:$3,K$2,1390:1390)</f>
        <v>-13698.630136986301</v>
      </c>
      <c r="L1390" s="33">
        <f t="shared" ca="1" si="2325"/>
        <v>13616.438356164383</v>
      </c>
      <c r="M1390" s="33">
        <f t="shared" ca="1" si="2325"/>
        <v>0</v>
      </c>
      <c r="N1390" s="33">
        <f t="shared" ca="1" si="2325"/>
        <v>0</v>
      </c>
      <c r="O1390" s="33">
        <f t="shared" ca="1" si="2325"/>
        <v>0</v>
      </c>
      <c r="P1390" s="33">
        <f t="shared" ca="1" si="2325"/>
        <v>0</v>
      </c>
      <c r="R1390" s="33"/>
      <c r="S1390" s="33">
        <f t="shared" ref="S1390" ca="1" si="2326">R1388-S1388</f>
        <v>-13698.630136986301</v>
      </c>
      <c r="T1390" s="33">
        <f t="shared" ref="T1390" ca="1" si="2327">S1388-T1388</f>
        <v>0</v>
      </c>
      <c r="U1390" s="33">
        <f t="shared" ref="U1390" ca="1" si="2328">T1388-U1388</f>
        <v>0</v>
      </c>
      <c r="V1390" s="33">
        <f t="shared" ref="V1390" ca="1" si="2329">U1388-V1388</f>
        <v>0</v>
      </c>
      <c r="W1390" s="33">
        <f t="shared" ref="W1390" ca="1" si="2330">V1388-W1388</f>
        <v>0</v>
      </c>
      <c r="X1390" s="33">
        <f t="shared" ref="X1390" ca="1" si="2331">W1388-X1388</f>
        <v>0</v>
      </c>
      <c r="Y1390" s="33">
        <f t="shared" ref="Y1390" ca="1" si="2332">X1388-Y1388</f>
        <v>0</v>
      </c>
      <c r="Z1390" s="33">
        <f t="shared" ref="Z1390" ca="1" si="2333">Y1388-Z1388</f>
        <v>0</v>
      </c>
      <c r="AA1390" s="33">
        <f t="shared" ref="AA1390" ca="1" si="2334">Z1388-AA1388</f>
        <v>0</v>
      </c>
      <c r="AB1390" s="33">
        <f t="shared" ref="AB1390" ca="1" si="2335">AA1388-AB1388</f>
        <v>0</v>
      </c>
      <c r="AC1390" s="33">
        <f t="shared" ref="AC1390" ca="1" si="2336">AB1388-AC1388</f>
        <v>0</v>
      </c>
      <c r="AD1390" s="33">
        <f t="shared" ref="AD1390" ca="1" si="2337">AC1388-AD1388</f>
        <v>0</v>
      </c>
      <c r="AE1390" s="33">
        <f t="shared" ref="AE1390" ca="1" si="2338">AD1388-AE1388</f>
        <v>13616.438356164383</v>
      </c>
      <c r="AF1390" s="33">
        <f t="shared" ref="AF1390" ca="1" si="2339">AE1388-AF1388</f>
        <v>0</v>
      </c>
      <c r="AG1390" s="33">
        <f t="shared" ref="AG1390" ca="1" si="2340">AF1388-AG1388</f>
        <v>0</v>
      </c>
      <c r="AH1390" s="33">
        <f t="shared" ref="AH1390" ca="1" si="2341">AG1388-AH1388</f>
        <v>0</v>
      </c>
      <c r="AI1390" s="33">
        <f t="shared" ref="AI1390" ca="1" si="2342">AH1388-AI1388</f>
        <v>0</v>
      </c>
      <c r="AJ1390" s="33">
        <f t="shared" ref="AJ1390" ca="1" si="2343">AI1388-AJ1388</f>
        <v>0</v>
      </c>
      <c r="AK1390" s="33">
        <f t="shared" ref="AK1390" ca="1" si="2344">AJ1388-AK1388</f>
        <v>0</v>
      </c>
      <c r="AL1390" s="33">
        <f t="shared" ref="AL1390" ca="1" si="2345">AK1388-AL1388</f>
        <v>0</v>
      </c>
      <c r="AM1390" s="33">
        <f t="shared" ref="AM1390" ca="1" si="2346">AL1388-AM1388</f>
        <v>0</v>
      </c>
      <c r="AN1390" s="33">
        <f t="shared" ref="AN1390" ca="1" si="2347">AM1388-AN1388</f>
        <v>0</v>
      </c>
      <c r="AO1390" s="33">
        <f t="shared" ref="AO1390" ca="1" si="2348">AN1388-AO1388</f>
        <v>0</v>
      </c>
      <c r="AP1390" s="33">
        <f t="shared" ref="AP1390" ca="1" si="2349">AO1388-AP1388</f>
        <v>0</v>
      </c>
      <c r="AQ1390" s="33">
        <f t="shared" ref="AQ1390" ca="1" si="2350">AP1388-AQ1388</f>
        <v>0</v>
      </c>
      <c r="AR1390" s="33">
        <f t="shared" ref="AR1390" ca="1" si="2351">AQ1388-AR1388</f>
        <v>0</v>
      </c>
      <c r="AS1390" s="33">
        <f t="shared" ref="AS1390" ca="1" si="2352">AR1388-AS1388</f>
        <v>0</v>
      </c>
      <c r="AT1390" s="33">
        <f t="shared" ref="AT1390" ca="1" si="2353">AS1388-AT1388</f>
        <v>0</v>
      </c>
      <c r="AU1390" s="33">
        <f t="shared" ref="AU1390" ca="1" si="2354">AT1388-AU1388</f>
        <v>0</v>
      </c>
      <c r="AV1390" s="33">
        <f t="shared" ref="AV1390" ca="1" si="2355">AU1388-AV1388</f>
        <v>0</v>
      </c>
      <c r="AW1390" s="33">
        <f t="shared" ref="AW1390" ca="1" si="2356">AV1388-AW1388</f>
        <v>0</v>
      </c>
      <c r="AX1390" s="33">
        <f t="shared" ref="AX1390" ca="1" si="2357">AW1388-AX1388</f>
        <v>0</v>
      </c>
      <c r="AY1390" s="33">
        <f t="shared" ref="AY1390" ca="1" si="2358">AX1388-AY1388</f>
        <v>0</v>
      </c>
      <c r="AZ1390" s="33">
        <f t="shared" ref="AZ1390" ca="1" si="2359">AY1388-AZ1388</f>
        <v>0</v>
      </c>
      <c r="BA1390" s="33">
        <f t="shared" ref="BA1390" ca="1" si="2360">AZ1388-BA1388</f>
        <v>0</v>
      </c>
      <c r="BB1390" s="33">
        <f t="shared" ref="BB1390" ca="1" si="2361">BA1388-BB1388</f>
        <v>0</v>
      </c>
      <c r="BC1390" s="33">
        <f t="shared" ref="BC1390" ca="1" si="2362">BB1388-BC1388</f>
        <v>0</v>
      </c>
      <c r="BD1390" s="33">
        <f t="shared" ref="BD1390" ca="1" si="2363">BC1388-BD1388</f>
        <v>0</v>
      </c>
      <c r="BE1390" s="33">
        <f t="shared" ref="BE1390" ca="1" si="2364">BD1388-BE1388</f>
        <v>0</v>
      </c>
      <c r="BF1390" s="33">
        <f t="shared" ref="BF1390" ca="1" si="2365">BE1388-BF1388</f>
        <v>0</v>
      </c>
      <c r="BG1390" s="33">
        <f t="shared" ref="BG1390" ca="1" si="2366">BF1388-BG1388</f>
        <v>0</v>
      </c>
      <c r="BH1390" s="33">
        <f t="shared" ref="BH1390" ca="1" si="2367">BG1388-BH1388</f>
        <v>0</v>
      </c>
      <c r="BI1390" s="33">
        <f t="shared" ref="BI1390" ca="1" si="2368">BH1388-BI1388</f>
        <v>0</v>
      </c>
      <c r="BJ1390" s="33">
        <f t="shared" ref="BJ1390" ca="1" si="2369">BI1388-BJ1388</f>
        <v>0</v>
      </c>
      <c r="BK1390" s="33">
        <f t="shared" ref="BK1390" ca="1" si="2370">BJ1388-BK1388</f>
        <v>0</v>
      </c>
      <c r="BL1390" s="33">
        <f t="shared" ref="BL1390" ca="1" si="2371">BK1388-BL1388</f>
        <v>0</v>
      </c>
      <c r="BM1390" s="33">
        <f t="shared" ref="BM1390" ca="1" si="2372">BL1388-BM1388</f>
        <v>0</v>
      </c>
      <c r="BN1390" s="33">
        <f t="shared" ref="BN1390" ca="1" si="2373">BM1388-BN1388</f>
        <v>0</v>
      </c>
      <c r="BO1390" s="33">
        <f t="shared" ref="BO1390" ca="1" si="2374">BN1388-BO1388</f>
        <v>0</v>
      </c>
      <c r="BP1390" s="33">
        <f t="shared" ref="BP1390" ca="1" si="2375">BO1388-BP1388</f>
        <v>0</v>
      </c>
      <c r="BQ1390" s="33">
        <f t="shared" ref="BQ1390" ca="1" si="2376">BP1388-BQ1388</f>
        <v>0</v>
      </c>
      <c r="BR1390" s="33">
        <f t="shared" ref="BR1390" ca="1" si="2377">BQ1388-BR1388</f>
        <v>0</v>
      </c>
      <c r="BS1390" s="33">
        <f t="shared" ref="BS1390" ca="1" si="2378">BR1388-BS1388</f>
        <v>0</v>
      </c>
      <c r="BT1390" s="33">
        <f t="shared" ref="BT1390" ca="1" si="2379">BS1388-BT1388</f>
        <v>0</v>
      </c>
      <c r="BU1390" s="33">
        <f t="shared" ref="BU1390" ca="1" si="2380">BT1388-BU1388</f>
        <v>0</v>
      </c>
      <c r="BV1390" s="33">
        <f t="shared" ref="BV1390" ca="1" si="2381">BU1388-BV1388</f>
        <v>0</v>
      </c>
      <c r="BW1390" s="33">
        <f t="shared" ref="BW1390" ca="1" si="2382">BV1388-BW1388</f>
        <v>0</v>
      </c>
      <c r="BX1390" s="33">
        <f t="shared" ref="BX1390" ca="1" si="2383">BW1388-BX1388</f>
        <v>0</v>
      </c>
      <c r="BY1390" s="33">
        <f t="shared" ref="BY1390" ca="1" si="2384">BX1388-BY1388</f>
        <v>0</v>
      </c>
      <c r="BZ1390" s="33">
        <f t="shared" ref="BZ1390" ca="1" si="2385">BY1388-BZ1388</f>
        <v>0</v>
      </c>
      <c r="CA1390" s="33">
        <f t="shared" ref="CA1390" ca="1" si="2386">BZ1388-CA1388</f>
        <v>0</v>
      </c>
      <c r="CB1390" s="33">
        <f t="shared" ref="CB1390" ca="1" si="2387">CA1388-CB1388</f>
        <v>0</v>
      </c>
      <c r="CC1390" s="33">
        <f t="shared" ref="CC1390" ca="1" si="2388">CB1388-CC1388</f>
        <v>0</v>
      </c>
      <c r="CD1390" s="33">
        <f t="shared" ref="CD1390" ca="1" si="2389">CC1388-CD1388</f>
        <v>0</v>
      </c>
      <c r="CE1390" s="33">
        <f t="shared" ref="CE1390" ca="1" si="2390">CD1388-CE1388</f>
        <v>0</v>
      </c>
      <c r="CF1390" s="33">
        <f t="shared" ref="CF1390" ca="1" si="2391">CE1388-CF1388</f>
        <v>0</v>
      </c>
      <c r="CG1390" s="33">
        <f t="shared" ref="CG1390" ca="1" si="2392">CF1388-CG1388</f>
        <v>0</v>
      </c>
      <c r="CH1390" s="33">
        <f t="shared" ref="CH1390" ca="1" si="2393">CG1388-CH1388</f>
        <v>0</v>
      </c>
      <c r="CI1390" s="33">
        <f t="shared" ref="CI1390" ca="1" si="2394">CH1388-CI1388</f>
        <v>0</v>
      </c>
      <c r="CJ1390" s="33">
        <f t="shared" ref="CJ1390" ca="1" si="2395">CI1388-CJ1388</f>
        <v>0</v>
      </c>
      <c r="CK1390" s="33">
        <f t="shared" ref="CK1390" ca="1" si="2396">CJ1388-CK1388</f>
        <v>0</v>
      </c>
      <c r="CL1390" s="33">
        <f t="shared" ref="CL1390" ca="1" si="2397">CK1388-CL1388</f>
        <v>0</v>
      </c>
      <c r="CO1390" s="33" t="e">
        <f t="shared" ref="CO1390" ca="1" si="2398">CN1388-CO1388</f>
        <v>#N/A</v>
      </c>
      <c r="CP1390" s="33" t="e">
        <f t="shared" ref="CP1390" ca="1" si="2399">CO1388-CP1388</f>
        <v>#N/A</v>
      </c>
      <c r="CQ1390" s="33" t="e">
        <f t="shared" ref="CQ1390" ca="1" si="2400">CP1388-CQ1388</f>
        <v>#N/A</v>
      </c>
      <c r="CR1390" s="33" t="e">
        <f t="shared" ref="CR1390" ca="1" si="2401">CQ1388-CR1388</f>
        <v>#N/A</v>
      </c>
      <c r="CS1390" s="33" t="e">
        <f t="shared" ref="CS1390" ca="1" si="2402">CR1388-CS1388</f>
        <v>#N/A</v>
      </c>
      <c r="CT1390" s="33" t="e">
        <f t="shared" ref="CT1390" ca="1" si="2403">CS1388-CT1388</f>
        <v>#N/A</v>
      </c>
      <c r="CU1390" s="33" t="e">
        <f t="shared" ref="CU1390" ca="1" si="2404">CT1388-CU1388</f>
        <v>#N/A</v>
      </c>
      <c r="CV1390" s="33" t="e">
        <f t="shared" ref="CV1390" ca="1" si="2405">CU1388-CV1388</f>
        <v>#N/A</v>
      </c>
      <c r="CW1390" s="33" t="e">
        <f t="shared" ref="CW1390" ca="1" si="2406">CV1388-CW1388</f>
        <v>#N/A</v>
      </c>
      <c r="CX1390" s="33" t="e">
        <f t="shared" ref="CX1390" ca="1" si="2407">CW1388-CX1388</f>
        <v>#N/A</v>
      </c>
      <c r="CY1390" s="33" t="e">
        <f t="shared" ref="CY1390" ca="1" si="2408">CX1388-CY1388</f>
        <v>#N/A</v>
      </c>
      <c r="CZ1390" s="33" t="e">
        <f t="shared" ref="CZ1390" ca="1" si="2409">CY1388-CZ1388</f>
        <v>#N/A</v>
      </c>
      <c r="DA1390" s="33" t="e">
        <f t="shared" ref="DA1390" ca="1" si="2410">CZ1388-DA1388</f>
        <v>#N/A</v>
      </c>
      <c r="DB1390" s="33" t="e">
        <f t="shared" ref="DB1390" ca="1" si="2411">DA1388-DB1388</f>
        <v>#N/A</v>
      </c>
      <c r="DC1390" s="33" t="e">
        <f t="shared" ref="DC1390" ca="1" si="2412">DB1388-DC1388</f>
        <v>#N/A</v>
      </c>
      <c r="DD1390" s="33" t="e">
        <f t="shared" ref="DD1390" ca="1" si="2413">DC1388-DD1388</f>
        <v>#N/A</v>
      </c>
      <c r="DE1390" s="33" t="e">
        <f t="shared" ref="DE1390" ca="1" si="2414">DD1388-DE1388</f>
        <v>#N/A</v>
      </c>
      <c r="DF1390" s="33" t="e">
        <f t="shared" ref="DF1390" ca="1" si="2415">DE1388-DF1388</f>
        <v>#N/A</v>
      </c>
      <c r="DG1390" s="33" t="e">
        <f t="shared" ref="DG1390" ca="1" si="2416">DF1388-DG1388</f>
        <v>#N/A</v>
      </c>
      <c r="DH1390" s="33" t="e">
        <f t="shared" ref="DH1390" ca="1" si="2417">DG1388-DH1388</f>
        <v>#N/A</v>
      </c>
      <c r="DI1390" s="33" t="e">
        <f t="shared" ref="DI1390" ca="1" si="2418">DH1388-DI1388</f>
        <v>#N/A</v>
      </c>
      <c r="DJ1390" s="33" t="e">
        <f t="shared" ref="DJ1390" ca="1" si="2419">DI1388-DJ1388</f>
        <v>#N/A</v>
      </c>
      <c r="DK1390" s="33" t="e">
        <f t="shared" ref="DK1390" ca="1" si="2420">DJ1388-DK1388</f>
        <v>#N/A</v>
      </c>
      <c r="DL1390" s="33" t="e">
        <f t="shared" ref="DL1390" ca="1" si="2421">DK1388-DL1388</f>
        <v>#N/A</v>
      </c>
    </row>
    <row r="1391" spans="2:116" x14ac:dyDescent="0.4">
      <c r="B1391" s="164" t="s">
        <v>244</v>
      </c>
      <c r="C1391" s="164"/>
      <c r="D1391" s="164" t="s">
        <v>825</v>
      </c>
      <c r="E1391" s="204" t="str">
        <f t="shared" si="2323"/>
        <v>1391 WCINVBATCH-SV</v>
      </c>
      <c r="G1391" s="126"/>
      <c r="K1391" s="33"/>
      <c r="L1391" s="33"/>
      <c r="M1391" s="33"/>
      <c r="N1391" s="33"/>
      <c r="O1391" s="33"/>
      <c r="P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33"/>
      <c r="BB1391" s="33"/>
      <c r="BC1391" s="33"/>
      <c r="BD1391" s="33"/>
      <c r="BE1391" s="33"/>
      <c r="BF1391" s="33"/>
      <c r="BG1391" s="33"/>
      <c r="BH1391" s="33"/>
      <c r="BI1391" s="33"/>
      <c r="BJ1391" s="33"/>
      <c r="BK1391" s="33"/>
      <c r="BL1391" s="33"/>
      <c r="BM1391" s="33"/>
      <c r="BN1391" s="33"/>
      <c r="BO1391" s="33"/>
      <c r="BP1391" s="33"/>
      <c r="BQ1391" s="33"/>
      <c r="BR1391" s="33"/>
      <c r="BS1391" s="33"/>
      <c r="BT1391" s="33"/>
      <c r="BU1391" s="33"/>
      <c r="BV1391" s="33"/>
      <c r="BW1391" s="33"/>
      <c r="BX1391" s="33"/>
      <c r="BY1391" s="33"/>
      <c r="BZ1391" s="33"/>
      <c r="CA1391" s="33"/>
      <c r="CB1391" s="33"/>
      <c r="CC1391" s="33"/>
      <c r="CD1391" s="33"/>
      <c r="CE1391" s="33"/>
      <c r="CF1391" s="33"/>
      <c r="CG1391" s="33"/>
      <c r="CH1391" s="33"/>
      <c r="CI1391" s="33"/>
      <c r="CJ1391" s="33"/>
      <c r="CK1391" s="33"/>
      <c r="CL1391" s="33"/>
      <c r="CO1391" s="33"/>
      <c r="CP1391" s="33"/>
      <c r="CQ1391" s="33"/>
      <c r="CR1391" s="33"/>
      <c r="CS1391" s="33"/>
      <c r="CT1391" s="33"/>
      <c r="CU1391" s="33"/>
      <c r="CV1391" s="33"/>
      <c r="CW1391" s="33"/>
      <c r="CX1391" s="33"/>
      <c r="CY1391" s="33"/>
      <c r="CZ1391" s="33"/>
      <c r="DA1391" s="33"/>
      <c r="DB1391" s="33"/>
      <c r="DC1391" s="33"/>
      <c r="DD1391" s="33"/>
      <c r="DE1391" s="33"/>
      <c r="DF1391" s="33"/>
      <c r="DG1391" s="33"/>
      <c r="DH1391" s="33"/>
      <c r="DI1391" s="33"/>
      <c r="DJ1391" s="33"/>
      <c r="DK1391" s="33"/>
      <c r="DL1391" s="33"/>
    </row>
    <row r="1392" spans="2:116" x14ac:dyDescent="0.4">
      <c r="B1392" s="164" t="s">
        <v>332</v>
      </c>
      <c r="C1392" s="164"/>
      <c r="D1392" s="164" t="s">
        <v>825</v>
      </c>
      <c r="E1392" s="204" t="str">
        <f>ROW()&amp;" "&amp;D1392</f>
        <v>1392 WCINVBATCH-SV</v>
      </c>
      <c r="G1392" s="8" t="str">
        <f>G1363</f>
        <v>(Primary label)</v>
      </c>
      <c r="K1392" s="53"/>
      <c r="L1392" s="53"/>
      <c r="M1392" s="53"/>
      <c r="N1392" s="53"/>
      <c r="O1392" s="53"/>
      <c r="P1392" s="53"/>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24"/>
      <c r="BF1392" s="24"/>
      <c r="BG1392" s="24"/>
      <c r="BH1392" s="24"/>
      <c r="BI1392" s="24"/>
      <c r="BJ1392" s="24"/>
      <c r="BK1392" s="24"/>
      <c r="BL1392" s="24"/>
      <c r="BM1392" s="24"/>
      <c r="BN1392" s="24"/>
      <c r="BO1392" s="24"/>
      <c r="BP1392" s="24"/>
      <c r="BQ1392" s="24"/>
      <c r="BR1392" s="24"/>
      <c r="BS1392" s="24"/>
      <c r="BT1392" s="24"/>
      <c r="BU1392" s="24"/>
      <c r="BV1392" s="24"/>
      <c r="BW1392" s="24"/>
      <c r="BX1392" s="24"/>
      <c r="BY1392" s="24"/>
      <c r="BZ1392" s="24"/>
      <c r="CA1392" s="24"/>
      <c r="CB1392" s="24"/>
      <c r="CC1392" s="24"/>
      <c r="CD1392" s="24"/>
      <c r="CE1392" s="24"/>
      <c r="CF1392" s="24"/>
      <c r="CG1392" s="24"/>
      <c r="CH1392" s="24"/>
      <c r="CI1392" s="24"/>
      <c r="CJ1392" s="24"/>
      <c r="CK1392" s="24"/>
      <c r="CL1392" s="24"/>
      <c r="CO1392" s="24"/>
      <c r="CP1392" s="24"/>
      <c r="CQ1392" s="24"/>
      <c r="CR1392" s="24"/>
      <c r="CS1392" s="24"/>
      <c r="CT1392" s="24"/>
      <c r="CU1392" s="24"/>
      <c r="CV1392" s="24"/>
      <c r="CW1392" s="24"/>
      <c r="CX1392" s="24"/>
      <c r="CY1392" s="24"/>
      <c r="CZ1392" s="24"/>
      <c r="DA1392" s="24"/>
      <c r="DB1392" s="24"/>
      <c r="DC1392" s="24"/>
      <c r="DD1392" s="24"/>
      <c r="DE1392" s="24"/>
      <c r="DF1392" s="24"/>
      <c r="DG1392" s="24"/>
      <c r="DH1392" s="24"/>
      <c r="DI1392" s="24"/>
      <c r="DJ1392" s="24"/>
      <c r="DK1392" s="24"/>
      <c r="DL1392" s="24"/>
    </row>
    <row r="1393" spans="1:116" x14ac:dyDescent="0.4">
      <c r="B1393" s="164" t="s">
        <v>332</v>
      </c>
      <c r="C1393" s="164"/>
      <c r="D1393" s="164" t="s">
        <v>825</v>
      </c>
      <c r="E1393" s="204" t="str">
        <f>ROW()&amp;" "&amp;D1393</f>
        <v>1393 WCINVBATCH-SV</v>
      </c>
      <c r="G1393" s="8" t="str">
        <f>G1364</f>
        <v>primary unit</v>
      </c>
      <c r="K1393" s="53"/>
      <c r="L1393" s="53"/>
      <c r="M1393" s="53"/>
      <c r="N1393" s="53"/>
      <c r="O1393" s="53"/>
      <c r="P1393" s="53"/>
      <c r="R1393" s="24"/>
      <c r="S1393" s="24"/>
      <c r="T1393" s="24"/>
      <c r="U1393" s="24"/>
      <c r="V1393" s="24"/>
      <c r="W1393" s="24"/>
      <c r="X1393" s="24"/>
      <c r="Y1393" s="24"/>
      <c r="Z1393" s="24"/>
      <c r="AA1393" s="24"/>
      <c r="AB1393" s="24"/>
      <c r="AC1393" s="24"/>
      <c r="AD1393" s="24"/>
      <c r="AE1393" s="24"/>
      <c r="AF1393" s="24"/>
      <c r="AG1393" s="24"/>
      <c r="AH1393" s="24"/>
      <c r="AI1393" s="24"/>
      <c r="AJ1393" s="24"/>
      <c r="AK1393" s="24"/>
      <c r="AL1393" s="24"/>
      <c r="AM1393" s="24"/>
      <c r="AN1393" s="24"/>
      <c r="AO1393" s="24"/>
      <c r="AP1393" s="24"/>
      <c r="AQ1393" s="24"/>
      <c r="AR1393" s="24"/>
      <c r="AS1393" s="24"/>
      <c r="AT1393" s="24"/>
      <c r="AU1393" s="24"/>
      <c r="AV1393" s="24"/>
      <c r="AW1393" s="24"/>
      <c r="AX1393" s="24"/>
      <c r="AY1393" s="24"/>
      <c r="AZ1393" s="24"/>
      <c r="BA1393" s="24"/>
      <c r="BB1393" s="24"/>
      <c r="BC1393" s="24"/>
      <c r="BD1393" s="24"/>
      <c r="BE1393" s="24"/>
      <c r="BF1393" s="24"/>
      <c r="BG1393" s="24"/>
      <c r="BH1393" s="24"/>
      <c r="BI1393" s="24"/>
      <c r="BJ1393" s="24"/>
      <c r="BK1393" s="24"/>
      <c r="BL1393" s="24"/>
      <c r="BM1393" s="24"/>
      <c r="BN1393" s="24"/>
      <c r="BO1393" s="24"/>
      <c r="BP1393" s="24"/>
      <c r="BQ1393" s="24"/>
      <c r="BR1393" s="24"/>
      <c r="BS1393" s="24"/>
      <c r="BT1393" s="24"/>
      <c r="BU1393" s="24"/>
      <c r="BV1393" s="24"/>
      <c r="BW1393" s="24"/>
      <c r="BX1393" s="24"/>
      <c r="BY1393" s="24"/>
      <c r="BZ1393" s="24"/>
      <c r="CA1393" s="24"/>
      <c r="CB1393" s="24"/>
      <c r="CC1393" s="24"/>
      <c r="CD1393" s="24"/>
      <c r="CE1393" s="24"/>
      <c r="CF1393" s="24"/>
      <c r="CG1393" s="24"/>
      <c r="CH1393" s="24"/>
      <c r="CI1393" s="24"/>
      <c r="CJ1393" s="24"/>
      <c r="CK1393" s="24"/>
      <c r="CL1393" s="24"/>
      <c r="CO1393" s="24"/>
      <c r="CP1393" s="24"/>
      <c r="CQ1393" s="24"/>
      <c r="CR1393" s="24"/>
      <c r="CS1393" s="24"/>
      <c r="CT1393" s="24"/>
      <c r="CU1393" s="24"/>
      <c r="CV1393" s="24"/>
      <c r="CW1393" s="24"/>
      <c r="CX1393" s="24"/>
      <c r="CY1393" s="24"/>
      <c r="CZ1393" s="24"/>
      <c r="DA1393" s="24"/>
      <c r="DB1393" s="24"/>
      <c r="DC1393" s="24"/>
      <c r="DD1393" s="24"/>
      <c r="DE1393" s="24"/>
      <c r="DF1393" s="24"/>
      <c r="DG1393" s="24"/>
      <c r="DH1393" s="24"/>
      <c r="DI1393" s="24"/>
      <c r="DJ1393" s="24"/>
      <c r="DK1393" s="24"/>
      <c r="DL1393" s="24"/>
    </row>
    <row r="1394" spans="1:116" x14ac:dyDescent="0.4">
      <c r="B1394" s="164" t="s">
        <v>332</v>
      </c>
      <c r="C1394" s="164"/>
      <c r="D1394" s="164" t="s">
        <v>825</v>
      </c>
      <c r="E1394" s="204" t="str">
        <f t="shared" ref="E1394:E1399" si="2422">ROW()&amp;" "&amp;D1394</f>
        <v>1394 WCINVBATCH-SV</v>
      </c>
      <c r="G1394" s="8" t="str">
        <f>G1365</f>
        <v>Primary revenue driver</v>
      </c>
      <c r="K1394" s="53"/>
      <c r="L1394" s="53"/>
      <c r="M1394" s="53"/>
      <c r="N1394" s="53"/>
      <c r="O1394" s="53"/>
      <c r="P1394" s="53"/>
      <c r="R1394" s="24"/>
      <c r="S1394" s="215" t="str">
        <f t="shared" ref="S1394:AX1394" si="2423">S1354</f>
        <v>S$16</v>
      </c>
      <c r="T1394" s="215" t="str">
        <f t="shared" si="2423"/>
        <v>T$16</v>
      </c>
      <c r="U1394" s="215" t="str">
        <f t="shared" si="2423"/>
        <v>U$16</v>
      </c>
      <c r="V1394" s="215" t="str">
        <f t="shared" si="2423"/>
        <v>V$16</v>
      </c>
      <c r="W1394" s="215" t="str">
        <f t="shared" si="2423"/>
        <v>W$16</v>
      </c>
      <c r="X1394" s="215" t="str">
        <f t="shared" si="2423"/>
        <v>X$16</v>
      </c>
      <c r="Y1394" s="215" t="str">
        <f t="shared" si="2423"/>
        <v>Y$16</v>
      </c>
      <c r="Z1394" s="215" t="str">
        <f t="shared" si="2423"/>
        <v>Z$16</v>
      </c>
      <c r="AA1394" s="215" t="str">
        <f t="shared" si="2423"/>
        <v>AA$16</v>
      </c>
      <c r="AB1394" s="215" t="str">
        <f t="shared" si="2423"/>
        <v>AB$16</v>
      </c>
      <c r="AC1394" s="215" t="str">
        <f t="shared" si="2423"/>
        <v>AC$16</v>
      </c>
      <c r="AD1394" s="215" t="str">
        <f t="shared" si="2423"/>
        <v>AD$16</v>
      </c>
      <c r="AE1394" s="215" t="str">
        <f t="shared" si="2423"/>
        <v>AE$16</v>
      </c>
      <c r="AF1394" s="215" t="str">
        <f t="shared" si="2423"/>
        <v>AF$16</v>
      </c>
      <c r="AG1394" s="215" t="str">
        <f t="shared" si="2423"/>
        <v>AG$16</v>
      </c>
      <c r="AH1394" s="215" t="str">
        <f t="shared" si="2423"/>
        <v>AH$16</v>
      </c>
      <c r="AI1394" s="215" t="str">
        <f t="shared" si="2423"/>
        <v>AI$16</v>
      </c>
      <c r="AJ1394" s="215" t="str">
        <f t="shared" si="2423"/>
        <v>AJ$16</v>
      </c>
      <c r="AK1394" s="215" t="str">
        <f t="shared" si="2423"/>
        <v>AK$16</v>
      </c>
      <c r="AL1394" s="215" t="str">
        <f t="shared" si="2423"/>
        <v>AL$16</v>
      </c>
      <c r="AM1394" s="215" t="str">
        <f t="shared" si="2423"/>
        <v>AM$16</v>
      </c>
      <c r="AN1394" s="215" t="str">
        <f t="shared" si="2423"/>
        <v>AN$16</v>
      </c>
      <c r="AO1394" s="215" t="str">
        <f t="shared" si="2423"/>
        <v>AO$16</v>
      </c>
      <c r="AP1394" s="215" t="str">
        <f t="shared" si="2423"/>
        <v>AP$16</v>
      </c>
      <c r="AQ1394" s="215" t="str">
        <f t="shared" si="2423"/>
        <v>AQ$16</v>
      </c>
      <c r="AR1394" s="215" t="str">
        <f t="shared" si="2423"/>
        <v>AR$16</v>
      </c>
      <c r="AS1394" s="215" t="str">
        <f t="shared" si="2423"/>
        <v>AS$16</v>
      </c>
      <c r="AT1394" s="215" t="str">
        <f t="shared" si="2423"/>
        <v>AT$16</v>
      </c>
      <c r="AU1394" s="215" t="str">
        <f t="shared" si="2423"/>
        <v>AU$16</v>
      </c>
      <c r="AV1394" s="215" t="str">
        <f t="shared" si="2423"/>
        <v>AV$16</v>
      </c>
      <c r="AW1394" s="215" t="str">
        <f t="shared" si="2423"/>
        <v>AW$16</v>
      </c>
      <c r="AX1394" s="215" t="str">
        <f t="shared" si="2423"/>
        <v>AX$16</v>
      </c>
      <c r="AY1394" s="215" t="str">
        <f t="shared" ref="AY1394:CD1394" si="2424">AY1354</f>
        <v>AY$16</v>
      </c>
      <c r="AZ1394" s="215" t="str">
        <f t="shared" si="2424"/>
        <v>AZ$16</v>
      </c>
      <c r="BA1394" s="215" t="str">
        <f t="shared" si="2424"/>
        <v>BA$16</v>
      </c>
      <c r="BB1394" s="215" t="str">
        <f t="shared" si="2424"/>
        <v>BB$16</v>
      </c>
      <c r="BC1394" s="215" t="str">
        <f t="shared" si="2424"/>
        <v>BC$16</v>
      </c>
      <c r="BD1394" s="215" t="str">
        <f t="shared" si="2424"/>
        <v>BD$16</v>
      </c>
      <c r="BE1394" s="215" t="str">
        <f t="shared" si="2424"/>
        <v>BE$16</v>
      </c>
      <c r="BF1394" s="215" t="str">
        <f t="shared" si="2424"/>
        <v>BF$16</v>
      </c>
      <c r="BG1394" s="215" t="str">
        <f t="shared" si="2424"/>
        <v>BG$16</v>
      </c>
      <c r="BH1394" s="215" t="str">
        <f t="shared" si="2424"/>
        <v>BH$16</v>
      </c>
      <c r="BI1394" s="215" t="str">
        <f t="shared" si="2424"/>
        <v>BI$16</v>
      </c>
      <c r="BJ1394" s="215" t="str">
        <f t="shared" si="2424"/>
        <v>BJ$16</v>
      </c>
      <c r="BK1394" s="215" t="str">
        <f t="shared" si="2424"/>
        <v>BK$16</v>
      </c>
      <c r="BL1394" s="215" t="str">
        <f t="shared" si="2424"/>
        <v>BL$16</v>
      </c>
      <c r="BM1394" s="215" t="str">
        <f t="shared" si="2424"/>
        <v>BM$16</v>
      </c>
      <c r="BN1394" s="215" t="str">
        <f t="shared" si="2424"/>
        <v>BN$16</v>
      </c>
      <c r="BO1394" s="215" t="str">
        <f t="shared" si="2424"/>
        <v>BO$16</v>
      </c>
      <c r="BP1394" s="215" t="str">
        <f t="shared" si="2424"/>
        <v>BP$16</v>
      </c>
      <c r="BQ1394" s="215" t="str">
        <f t="shared" si="2424"/>
        <v>BQ$16</v>
      </c>
      <c r="BR1394" s="215" t="str">
        <f t="shared" si="2424"/>
        <v>BR$16</v>
      </c>
      <c r="BS1394" s="215" t="str">
        <f t="shared" si="2424"/>
        <v>BS$16</v>
      </c>
      <c r="BT1394" s="215" t="str">
        <f t="shared" si="2424"/>
        <v>BT$16</v>
      </c>
      <c r="BU1394" s="215" t="str">
        <f t="shared" si="2424"/>
        <v>BU$16</v>
      </c>
      <c r="BV1394" s="215" t="str">
        <f t="shared" si="2424"/>
        <v>BV$16</v>
      </c>
      <c r="BW1394" s="215" t="str">
        <f t="shared" si="2424"/>
        <v>BW$16</v>
      </c>
      <c r="BX1394" s="215" t="str">
        <f t="shared" si="2424"/>
        <v>BX$16</v>
      </c>
      <c r="BY1394" s="215" t="str">
        <f t="shared" si="2424"/>
        <v>BY$16</v>
      </c>
      <c r="BZ1394" s="215" t="str">
        <f t="shared" si="2424"/>
        <v>BZ$16</v>
      </c>
      <c r="CA1394" s="215" t="str">
        <f t="shared" si="2424"/>
        <v>CA$16</v>
      </c>
      <c r="CB1394" s="215" t="str">
        <f t="shared" si="2424"/>
        <v>CB$16</v>
      </c>
      <c r="CC1394" s="215" t="str">
        <f t="shared" si="2424"/>
        <v>CC$16</v>
      </c>
      <c r="CD1394" s="215" t="str">
        <f t="shared" si="2424"/>
        <v>CD$16</v>
      </c>
      <c r="CE1394" s="215" t="str">
        <f t="shared" ref="CE1394:CL1394" si="2425">CE1354</f>
        <v>CE$16</v>
      </c>
      <c r="CF1394" s="215" t="str">
        <f t="shared" si="2425"/>
        <v>CF$16</v>
      </c>
      <c r="CG1394" s="215" t="str">
        <f t="shared" si="2425"/>
        <v>CG$16</v>
      </c>
      <c r="CH1394" s="215" t="str">
        <f t="shared" si="2425"/>
        <v>CH$16</v>
      </c>
      <c r="CI1394" s="215" t="str">
        <f t="shared" si="2425"/>
        <v>CI$16</v>
      </c>
      <c r="CJ1394" s="215" t="str">
        <f t="shared" si="2425"/>
        <v>CJ$16</v>
      </c>
      <c r="CK1394" s="215" t="str">
        <f t="shared" si="2425"/>
        <v>CK$16</v>
      </c>
      <c r="CL1394" s="215" t="str">
        <f t="shared" si="2425"/>
        <v>CL$16</v>
      </c>
      <c r="CO1394" s="215" t="str">
        <f t="shared" ref="CO1394:DL1394" si="2426">CO1354</f>
        <v>CO$16</v>
      </c>
      <c r="CP1394" s="215" t="str">
        <f t="shared" si="2426"/>
        <v>CP$16</v>
      </c>
      <c r="CQ1394" s="215" t="str">
        <f t="shared" si="2426"/>
        <v>CQ$16</v>
      </c>
      <c r="CR1394" s="215" t="str">
        <f t="shared" si="2426"/>
        <v>CR$16</v>
      </c>
      <c r="CS1394" s="215" t="str">
        <f t="shared" si="2426"/>
        <v>CS$16</v>
      </c>
      <c r="CT1394" s="215" t="str">
        <f t="shared" si="2426"/>
        <v>CT$16</v>
      </c>
      <c r="CU1394" s="215" t="str">
        <f t="shared" si="2426"/>
        <v>CU$16</v>
      </c>
      <c r="CV1394" s="215" t="str">
        <f t="shared" si="2426"/>
        <v>CV$16</v>
      </c>
      <c r="CW1394" s="215" t="str">
        <f t="shared" si="2426"/>
        <v>CW$16</v>
      </c>
      <c r="CX1394" s="215" t="str">
        <f t="shared" si="2426"/>
        <v>CX$16</v>
      </c>
      <c r="CY1394" s="215" t="str">
        <f t="shared" si="2426"/>
        <v>CY$16</v>
      </c>
      <c r="CZ1394" s="215" t="str">
        <f t="shared" si="2426"/>
        <v>CZ$16</v>
      </c>
      <c r="DA1394" s="215" t="str">
        <f t="shared" si="2426"/>
        <v>DA$16</v>
      </c>
      <c r="DB1394" s="215" t="str">
        <f t="shared" si="2426"/>
        <v>DB$16</v>
      </c>
      <c r="DC1394" s="215" t="str">
        <f t="shared" si="2426"/>
        <v>DC$16</v>
      </c>
      <c r="DD1394" s="215" t="str">
        <f t="shared" si="2426"/>
        <v>DD$16</v>
      </c>
      <c r="DE1394" s="215" t="str">
        <f t="shared" si="2426"/>
        <v>DE$16</v>
      </c>
      <c r="DF1394" s="215" t="str">
        <f t="shared" si="2426"/>
        <v>DF$16</v>
      </c>
      <c r="DG1394" s="215" t="str">
        <f t="shared" si="2426"/>
        <v>DG$16</v>
      </c>
      <c r="DH1394" s="215" t="str">
        <f t="shared" si="2426"/>
        <v>DH$16</v>
      </c>
      <c r="DI1394" s="215" t="str">
        <f t="shared" si="2426"/>
        <v>DI$16</v>
      </c>
      <c r="DJ1394" s="215" t="str">
        <f t="shared" si="2426"/>
        <v>DJ$16</v>
      </c>
      <c r="DK1394" s="215" t="str">
        <f t="shared" si="2426"/>
        <v>DK$16</v>
      </c>
      <c r="DL1394" s="215" t="str">
        <f t="shared" si="2426"/>
        <v>DL$16</v>
      </c>
    </row>
    <row r="1395" spans="1:116" x14ac:dyDescent="0.4">
      <c r="B1395" s="164" t="s">
        <v>332</v>
      </c>
      <c r="C1395" s="164"/>
      <c r="D1395" s="164" t="s">
        <v>825</v>
      </c>
      <c r="E1395" s="204" t="str">
        <f t="shared" si="2422"/>
        <v>1395 WCINVBATCH-SV</v>
      </c>
      <c r="G1395" s="8" t="str">
        <f>G1366</f>
        <v>Primary volume driver</v>
      </c>
      <c r="H1395" s="56"/>
      <c r="I1395" s="79"/>
      <c r="J1395" s="79"/>
      <c r="K1395" s="15"/>
      <c r="L1395" s="15"/>
      <c r="M1395" s="15"/>
      <c r="N1395" s="15"/>
      <c r="O1395" s="15"/>
      <c r="P1395" s="15"/>
      <c r="R1395" s="15"/>
      <c r="S1395" s="215" t="str">
        <f t="shared" ref="S1395:AX1395" si="2427">S1355</f>
        <v>S$17</v>
      </c>
      <c r="T1395" s="215" t="str">
        <f t="shared" si="2427"/>
        <v>T$17</v>
      </c>
      <c r="U1395" s="215" t="str">
        <f t="shared" si="2427"/>
        <v>U$17</v>
      </c>
      <c r="V1395" s="215" t="str">
        <f t="shared" si="2427"/>
        <v>V$17</v>
      </c>
      <c r="W1395" s="215" t="str">
        <f t="shared" si="2427"/>
        <v>W$17</v>
      </c>
      <c r="X1395" s="215" t="str">
        <f t="shared" si="2427"/>
        <v>X$17</v>
      </c>
      <c r="Y1395" s="215" t="str">
        <f t="shared" si="2427"/>
        <v>Y$17</v>
      </c>
      <c r="Z1395" s="215" t="str">
        <f t="shared" si="2427"/>
        <v>Z$17</v>
      </c>
      <c r="AA1395" s="215" t="str">
        <f t="shared" si="2427"/>
        <v>AA$17</v>
      </c>
      <c r="AB1395" s="215" t="str">
        <f t="shared" si="2427"/>
        <v>AB$17</v>
      </c>
      <c r="AC1395" s="215" t="str">
        <f t="shared" si="2427"/>
        <v>AC$17</v>
      </c>
      <c r="AD1395" s="215" t="str">
        <f t="shared" si="2427"/>
        <v>AD$17</v>
      </c>
      <c r="AE1395" s="215" t="str">
        <f t="shared" si="2427"/>
        <v>AE$17</v>
      </c>
      <c r="AF1395" s="215" t="str">
        <f t="shared" si="2427"/>
        <v>AF$17</v>
      </c>
      <c r="AG1395" s="215" t="str">
        <f t="shared" si="2427"/>
        <v>AG$17</v>
      </c>
      <c r="AH1395" s="215" t="str">
        <f t="shared" si="2427"/>
        <v>AH$17</v>
      </c>
      <c r="AI1395" s="215" t="str">
        <f t="shared" si="2427"/>
        <v>AI$17</v>
      </c>
      <c r="AJ1395" s="215" t="str">
        <f t="shared" si="2427"/>
        <v>AJ$17</v>
      </c>
      <c r="AK1395" s="215" t="str">
        <f t="shared" si="2427"/>
        <v>AK$17</v>
      </c>
      <c r="AL1395" s="215" t="str">
        <f t="shared" si="2427"/>
        <v>AL$17</v>
      </c>
      <c r="AM1395" s="215" t="str">
        <f t="shared" si="2427"/>
        <v>AM$17</v>
      </c>
      <c r="AN1395" s="215" t="str">
        <f t="shared" si="2427"/>
        <v>AN$17</v>
      </c>
      <c r="AO1395" s="215" t="str">
        <f t="shared" si="2427"/>
        <v>AO$17</v>
      </c>
      <c r="AP1395" s="215" t="str">
        <f t="shared" si="2427"/>
        <v>AP$17</v>
      </c>
      <c r="AQ1395" s="215" t="str">
        <f t="shared" si="2427"/>
        <v>AQ$17</v>
      </c>
      <c r="AR1395" s="215" t="str">
        <f t="shared" si="2427"/>
        <v>AR$17</v>
      </c>
      <c r="AS1395" s="215" t="str">
        <f t="shared" si="2427"/>
        <v>AS$17</v>
      </c>
      <c r="AT1395" s="215" t="str">
        <f t="shared" si="2427"/>
        <v>AT$17</v>
      </c>
      <c r="AU1395" s="215" t="str">
        <f t="shared" si="2427"/>
        <v>AU$17</v>
      </c>
      <c r="AV1395" s="215" t="str">
        <f t="shared" si="2427"/>
        <v>AV$17</v>
      </c>
      <c r="AW1395" s="215" t="str">
        <f t="shared" si="2427"/>
        <v>AW$17</v>
      </c>
      <c r="AX1395" s="215" t="str">
        <f t="shared" si="2427"/>
        <v>AX$17</v>
      </c>
      <c r="AY1395" s="215" t="str">
        <f t="shared" ref="AY1395:CD1395" si="2428">AY1355</f>
        <v>AY$17</v>
      </c>
      <c r="AZ1395" s="215" t="str">
        <f t="shared" si="2428"/>
        <v>AZ$17</v>
      </c>
      <c r="BA1395" s="215" t="str">
        <f t="shared" si="2428"/>
        <v>BA$17</v>
      </c>
      <c r="BB1395" s="215" t="str">
        <f t="shared" si="2428"/>
        <v>BB$17</v>
      </c>
      <c r="BC1395" s="215" t="str">
        <f t="shared" si="2428"/>
        <v>BC$17</v>
      </c>
      <c r="BD1395" s="215" t="str">
        <f t="shared" si="2428"/>
        <v>BD$17</v>
      </c>
      <c r="BE1395" s="215" t="str">
        <f t="shared" si="2428"/>
        <v>BE$17</v>
      </c>
      <c r="BF1395" s="215" t="str">
        <f t="shared" si="2428"/>
        <v>BF$17</v>
      </c>
      <c r="BG1395" s="215" t="str">
        <f t="shared" si="2428"/>
        <v>BG$17</v>
      </c>
      <c r="BH1395" s="215" t="str">
        <f t="shared" si="2428"/>
        <v>BH$17</v>
      </c>
      <c r="BI1395" s="215" t="str">
        <f t="shared" si="2428"/>
        <v>BI$17</v>
      </c>
      <c r="BJ1395" s="215" t="str">
        <f t="shared" si="2428"/>
        <v>BJ$17</v>
      </c>
      <c r="BK1395" s="215" t="str">
        <f t="shared" si="2428"/>
        <v>BK$17</v>
      </c>
      <c r="BL1395" s="215" t="str">
        <f t="shared" si="2428"/>
        <v>BL$17</v>
      </c>
      <c r="BM1395" s="215" t="str">
        <f t="shared" si="2428"/>
        <v>BM$17</v>
      </c>
      <c r="BN1395" s="215" t="str">
        <f t="shared" si="2428"/>
        <v>BN$17</v>
      </c>
      <c r="BO1395" s="215" t="str">
        <f t="shared" si="2428"/>
        <v>BO$17</v>
      </c>
      <c r="BP1395" s="215" t="str">
        <f t="shared" si="2428"/>
        <v>BP$17</v>
      </c>
      <c r="BQ1395" s="215" t="str">
        <f t="shared" si="2428"/>
        <v>BQ$17</v>
      </c>
      <c r="BR1395" s="215" t="str">
        <f t="shared" si="2428"/>
        <v>BR$17</v>
      </c>
      <c r="BS1395" s="215" t="str">
        <f t="shared" si="2428"/>
        <v>BS$17</v>
      </c>
      <c r="BT1395" s="215" t="str">
        <f t="shared" si="2428"/>
        <v>BT$17</v>
      </c>
      <c r="BU1395" s="215" t="str">
        <f t="shared" si="2428"/>
        <v>BU$17</v>
      </c>
      <c r="BV1395" s="215" t="str">
        <f t="shared" si="2428"/>
        <v>BV$17</v>
      </c>
      <c r="BW1395" s="215" t="str">
        <f t="shared" si="2428"/>
        <v>BW$17</v>
      </c>
      <c r="BX1395" s="215" t="str">
        <f t="shared" si="2428"/>
        <v>BX$17</v>
      </c>
      <c r="BY1395" s="215" t="str">
        <f t="shared" si="2428"/>
        <v>BY$17</v>
      </c>
      <c r="BZ1395" s="215" t="str">
        <f t="shared" si="2428"/>
        <v>BZ$17</v>
      </c>
      <c r="CA1395" s="215" t="str">
        <f t="shared" si="2428"/>
        <v>CA$17</v>
      </c>
      <c r="CB1395" s="215" t="str">
        <f t="shared" si="2428"/>
        <v>CB$17</v>
      </c>
      <c r="CC1395" s="215" t="str">
        <f t="shared" si="2428"/>
        <v>CC$17</v>
      </c>
      <c r="CD1395" s="215" t="str">
        <f t="shared" si="2428"/>
        <v>CD$17</v>
      </c>
      <c r="CE1395" s="215" t="str">
        <f t="shared" ref="CE1395:CL1395" si="2429">CE1355</f>
        <v>CE$17</v>
      </c>
      <c r="CF1395" s="215" t="str">
        <f t="shared" si="2429"/>
        <v>CF$17</v>
      </c>
      <c r="CG1395" s="215" t="str">
        <f t="shared" si="2429"/>
        <v>CG$17</v>
      </c>
      <c r="CH1395" s="215" t="str">
        <f t="shared" si="2429"/>
        <v>CH$17</v>
      </c>
      <c r="CI1395" s="215" t="str">
        <f t="shared" si="2429"/>
        <v>CI$17</v>
      </c>
      <c r="CJ1395" s="215" t="str">
        <f t="shared" si="2429"/>
        <v>CJ$17</v>
      </c>
      <c r="CK1395" s="215" t="str">
        <f t="shared" si="2429"/>
        <v>CK$17</v>
      </c>
      <c r="CL1395" s="215" t="str">
        <f t="shared" si="2429"/>
        <v>CL$17</v>
      </c>
      <c r="CN1395" s="79"/>
      <c r="CO1395" s="215" t="str">
        <f t="shared" ref="CO1395:DL1395" si="2430">CO1355</f>
        <v>CO$17</v>
      </c>
      <c r="CP1395" s="215" t="str">
        <f t="shared" si="2430"/>
        <v>CP$17</v>
      </c>
      <c r="CQ1395" s="215" t="str">
        <f t="shared" si="2430"/>
        <v>CQ$17</v>
      </c>
      <c r="CR1395" s="215" t="str">
        <f t="shared" si="2430"/>
        <v>CR$17</v>
      </c>
      <c r="CS1395" s="215" t="str">
        <f t="shared" si="2430"/>
        <v>CS$17</v>
      </c>
      <c r="CT1395" s="215" t="str">
        <f t="shared" si="2430"/>
        <v>CT$17</v>
      </c>
      <c r="CU1395" s="215" t="str">
        <f t="shared" si="2430"/>
        <v>CU$17</v>
      </c>
      <c r="CV1395" s="215" t="str">
        <f t="shared" si="2430"/>
        <v>CV$17</v>
      </c>
      <c r="CW1395" s="215" t="str">
        <f t="shared" si="2430"/>
        <v>CW$17</v>
      </c>
      <c r="CX1395" s="215" t="str">
        <f t="shared" si="2430"/>
        <v>CX$17</v>
      </c>
      <c r="CY1395" s="215" t="str">
        <f t="shared" si="2430"/>
        <v>CY$17</v>
      </c>
      <c r="CZ1395" s="215" t="str">
        <f t="shared" si="2430"/>
        <v>CZ$17</v>
      </c>
      <c r="DA1395" s="215" t="str">
        <f t="shared" si="2430"/>
        <v>DA$17</v>
      </c>
      <c r="DB1395" s="215" t="str">
        <f t="shared" si="2430"/>
        <v>DB$17</v>
      </c>
      <c r="DC1395" s="215" t="str">
        <f t="shared" si="2430"/>
        <v>DC$17</v>
      </c>
      <c r="DD1395" s="215" t="str">
        <f t="shared" si="2430"/>
        <v>DD$17</v>
      </c>
      <c r="DE1395" s="215" t="str">
        <f t="shared" si="2430"/>
        <v>DE$17</v>
      </c>
      <c r="DF1395" s="215" t="str">
        <f t="shared" si="2430"/>
        <v>DF$17</v>
      </c>
      <c r="DG1395" s="215" t="str">
        <f t="shared" si="2430"/>
        <v>DG$17</v>
      </c>
      <c r="DH1395" s="215" t="str">
        <f t="shared" si="2430"/>
        <v>DH$17</v>
      </c>
      <c r="DI1395" s="215" t="str">
        <f t="shared" si="2430"/>
        <v>DI$17</v>
      </c>
      <c r="DJ1395" s="215" t="str">
        <f t="shared" si="2430"/>
        <v>DJ$17</v>
      </c>
      <c r="DK1395" s="215" t="str">
        <f t="shared" si="2430"/>
        <v>DK$17</v>
      </c>
      <c r="DL1395" s="215" t="str">
        <f t="shared" si="2430"/>
        <v>DL$17</v>
      </c>
    </row>
    <row r="1396" spans="1:116" x14ac:dyDescent="0.4">
      <c r="B1396" s="164" t="s">
        <v>332</v>
      </c>
      <c r="C1396" s="164"/>
      <c r="D1396" s="164" t="s">
        <v>825</v>
      </c>
      <c r="E1396" s="204" t="str">
        <f t="shared" si="2422"/>
        <v>1396 WCINVBATCH-SV</v>
      </c>
      <c r="G1396" s="89" t="str">
        <f>G1371</f>
        <v xml:space="preserve">COGS w/ inventory - volume driven: </v>
      </c>
      <c r="H1396" s="12"/>
      <c r="I1396" s="60"/>
      <c r="J1396" s="60"/>
      <c r="K1396" s="15"/>
      <c r="L1396" s="15"/>
      <c r="M1396" s="15"/>
      <c r="N1396" s="15"/>
      <c r="O1396" s="15"/>
      <c r="P1396" s="15"/>
      <c r="R1396" s="15"/>
      <c r="S1396" s="215">
        <f t="shared" ref="S1396:AX1396" si="2431">S1356</f>
        <v>0</v>
      </c>
      <c r="T1396" s="215">
        <f t="shared" si="2431"/>
        <v>0</v>
      </c>
      <c r="U1396" s="215">
        <f t="shared" si="2431"/>
        <v>0</v>
      </c>
      <c r="V1396" s="215">
        <f t="shared" si="2431"/>
        <v>0</v>
      </c>
      <c r="W1396" s="215">
        <f t="shared" si="2431"/>
        <v>0</v>
      </c>
      <c r="X1396" s="215">
        <f t="shared" si="2431"/>
        <v>0</v>
      </c>
      <c r="Y1396" s="215">
        <f t="shared" si="2431"/>
        <v>0</v>
      </c>
      <c r="Z1396" s="215">
        <f t="shared" si="2431"/>
        <v>0</v>
      </c>
      <c r="AA1396" s="215">
        <f t="shared" si="2431"/>
        <v>0</v>
      </c>
      <c r="AB1396" s="215">
        <f t="shared" si="2431"/>
        <v>0</v>
      </c>
      <c r="AC1396" s="215">
        <f t="shared" si="2431"/>
        <v>0</v>
      </c>
      <c r="AD1396" s="215">
        <f t="shared" si="2431"/>
        <v>0</v>
      </c>
      <c r="AE1396" s="215">
        <f t="shared" si="2431"/>
        <v>0</v>
      </c>
      <c r="AF1396" s="215">
        <f t="shared" si="2431"/>
        <v>0</v>
      </c>
      <c r="AG1396" s="215">
        <f t="shared" si="2431"/>
        <v>0</v>
      </c>
      <c r="AH1396" s="215">
        <f t="shared" si="2431"/>
        <v>0</v>
      </c>
      <c r="AI1396" s="215">
        <f t="shared" si="2431"/>
        <v>0</v>
      </c>
      <c r="AJ1396" s="215">
        <f t="shared" si="2431"/>
        <v>0</v>
      </c>
      <c r="AK1396" s="215">
        <f t="shared" si="2431"/>
        <v>0</v>
      </c>
      <c r="AL1396" s="215">
        <f t="shared" si="2431"/>
        <v>0</v>
      </c>
      <c r="AM1396" s="215">
        <f t="shared" si="2431"/>
        <v>0</v>
      </c>
      <c r="AN1396" s="215">
        <f t="shared" si="2431"/>
        <v>0</v>
      </c>
      <c r="AO1396" s="215">
        <f t="shared" si="2431"/>
        <v>0</v>
      </c>
      <c r="AP1396" s="215">
        <f t="shared" si="2431"/>
        <v>0</v>
      </c>
      <c r="AQ1396" s="215">
        <f t="shared" si="2431"/>
        <v>0</v>
      </c>
      <c r="AR1396" s="215">
        <f t="shared" si="2431"/>
        <v>0</v>
      </c>
      <c r="AS1396" s="215">
        <f t="shared" si="2431"/>
        <v>0</v>
      </c>
      <c r="AT1396" s="215">
        <f t="shared" si="2431"/>
        <v>0</v>
      </c>
      <c r="AU1396" s="215">
        <f t="shared" si="2431"/>
        <v>0</v>
      </c>
      <c r="AV1396" s="215">
        <f t="shared" si="2431"/>
        <v>0</v>
      </c>
      <c r="AW1396" s="215">
        <f t="shared" si="2431"/>
        <v>0</v>
      </c>
      <c r="AX1396" s="215">
        <f t="shared" si="2431"/>
        <v>0</v>
      </c>
      <c r="AY1396" s="215">
        <f t="shared" ref="AY1396:CD1396" si="2432">AY1356</f>
        <v>0</v>
      </c>
      <c r="AZ1396" s="215">
        <f t="shared" si="2432"/>
        <v>0</v>
      </c>
      <c r="BA1396" s="215">
        <f t="shared" si="2432"/>
        <v>0</v>
      </c>
      <c r="BB1396" s="215">
        <f t="shared" si="2432"/>
        <v>0</v>
      </c>
      <c r="BC1396" s="215">
        <f t="shared" si="2432"/>
        <v>0</v>
      </c>
      <c r="BD1396" s="215">
        <f t="shared" si="2432"/>
        <v>0</v>
      </c>
      <c r="BE1396" s="215">
        <f t="shared" si="2432"/>
        <v>0</v>
      </c>
      <c r="BF1396" s="215">
        <f t="shared" si="2432"/>
        <v>0</v>
      </c>
      <c r="BG1396" s="215">
        <f t="shared" si="2432"/>
        <v>0</v>
      </c>
      <c r="BH1396" s="215">
        <f t="shared" si="2432"/>
        <v>0</v>
      </c>
      <c r="BI1396" s="215">
        <f t="shared" si="2432"/>
        <v>0</v>
      </c>
      <c r="BJ1396" s="215">
        <f t="shared" si="2432"/>
        <v>0</v>
      </c>
      <c r="BK1396" s="215">
        <f t="shared" si="2432"/>
        <v>0</v>
      </c>
      <c r="BL1396" s="215">
        <f t="shared" si="2432"/>
        <v>0</v>
      </c>
      <c r="BM1396" s="215">
        <f t="shared" si="2432"/>
        <v>0</v>
      </c>
      <c r="BN1396" s="215">
        <f t="shared" si="2432"/>
        <v>0</v>
      </c>
      <c r="BO1396" s="215">
        <f t="shared" si="2432"/>
        <v>0</v>
      </c>
      <c r="BP1396" s="215">
        <f t="shared" si="2432"/>
        <v>0</v>
      </c>
      <c r="BQ1396" s="215">
        <f t="shared" si="2432"/>
        <v>0</v>
      </c>
      <c r="BR1396" s="215">
        <f t="shared" si="2432"/>
        <v>0</v>
      </c>
      <c r="BS1396" s="215">
        <f t="shared" si="2432"/>
        <v>0</v>
      </c>
      <c r="BT1396" s="215">
        <f t="shared" si="2432"/>
        <v>0</v>
      </c>
      <c r="BU1396" s="215">
        <f t="shared" si="2432"/>
        <v>0</v>
      </c>
      <c r="BV1396" s="215">
        <f t="shared" si="2432"/>
        <v>0</v>
      </c>
      <c r="BW1396" s="215">
        <f t="shared" si="2432"/>
        <v>0</v>
      </c>
      <c r="BX1396" s="215">
        <f t="shared" si="2432"/>
        <v>0</v>
      </c>
      <c r="BY1396" s="215">
        <f t="shared" si="2432"/>
        <v>0</v>
      </c>
      <c r="BZ1396" s="215">
        <f t="shared" si="2432"/>
        <v>0</v>
      </c>
      <c r="CA1396" s="215">
        <f t="shared" si="2432"/>
        <v>0</v>
      </c>
      <c r="CB1396" s="215">
        <f t="shared" si="2432"/>
        <v>0</v>
      </c>
      <c r="CC1396" s="215">
        <f t="shared" si="2432"/>
        <v>0</v>
      </c>
      <c r="CD1396" s="215">
        <f t="shared" si="2432"/>
        <v>0</v>
      </c>
      <c r="CE1396" s="215">
        <f t="shared" ref="CE1396:CL1396" si="2433">CE1356</f>
        <v>0</v>
      </c>
      <c r="CF1396" s="215">
        <f t="shared" si="2433"/>
        <v>0</v>
      </c>
      <c r="CG1396" s="215">
        <f t="shared" si="2433"/>
        <v>0</v>
      </c>
      <c r="CH1396" s="215">
        <f t="shared" si="2433"/>
        <v>0</v>
      </c>
      <c r="CI1396" s="215">
        <f t="shared" si="2433"/>
        <v>0</v>
      </c>
      <c r="CJ1396" s="215">
        <f t="shared" si="2433"/>
        <v>0</v>
      </c>
      <c r="CK1396" s="215">
        <f t="shared" si="2433"/>
        <v>0</v>
      </c>
      <c r="CL1396" s="215">
        <f t="shared" si="2433"/>
        <v>0</v>
      </c>
      <c r="CN1396" s="60"/>
      <c r="CO1396" s="215">
        <f t="shared" ref="CO1396:DL1396" si="2434">CO1356</f>
        <v>0</v>
      </c>
      <c r="CP1396" s="215">
        <f t="shared" si="2434"/>
        <v>0</v>
      </c>
      <c r="CQ1396" s="215">
        <f t="shared" si="2434"/>
        <v>0</v>
      </c>
      <c r="CR1396" s="215">
        <f t="shared" si="2434"/>
        <v>0</v>
      </c>
      <c r="CS1396" s="215">
        <f t="shared" si="2434"/>
        <v>0</v>
      </c>
      <c r="CT1396" s="215">
        <f t="shared" si="2434"/>
        <v>0</v>
      </c>
      <c r="CU1396" s="215">
        <f t="shared" si="2434"/>
        <v>0</v>
      </c>
      <c r="CV1396" s="215">
        <f t="shared" si="2434"/>
        <v>0</v>
      </c>
      <c r="CW1396" s="215">
        <f t="shared" si="2434"/>
        <v>0</v>
      </c>
      <c r="CX1396" s="215">
        <f t="shared" si="2434"/>
        <v>0</v>
      </c>
      <c r="CY1396" s="215">
        <f t="shared" si="2434"/>
        <v>0</v>
      </c>
      <c r="CZ1396" s="215">
        <f t="shared" si="2434"/>
        <v>0</v>
      </c>
      <c r="DA1396" s="215">
        <f t="shared" si="2434"/>
        <v>0</v>
      </c>
      <c r="DB1396" s="215">
        <f t="shared" si="2434"/>
        <v>0</v>
      </c>
      <c r="DC1396" s="215">
        <f t="shared" si="2434"/>
        <v>0</v>
      </c>
      <c r="DD1396" s="215">
        <f t="shared" si="2434"/>
        <v>0</v>
      </c>
      <c r="DE1396" s="215">
        <f t="shared" si="2434"/>
        <v>0</v>
      </c>
      <c r="DF1396" s="215">
        <f t="shared" si="2434"/>
        <v>0</v>
      </c>
      <c r="DG1396" s="215">
        <f t="shared" si="2434"/>
        <v>0</v>
      </c>
      <c r="DH1396" s="215">
        <f t="shared" si="2434"/>
        <v>0</v>
      </c>
      <c r="DI1396" s="215">
        <f t="shared" si="2434"/>
        <v>0</v>
      </c>
      <c r="DJ1396" s="215">
        <f t="shared" si="2434"/>
        <v>0</v>
      </c>
      <c r="DK1396" s="215">
        <f t="shared" si="2434"/>
        <v>0</v>
      </c>
      <c r="DL1396" s="215">
        <f t="shared" si="2434"/>
        <v>0</v>
      </c>
    </row>
    <row r="1397" spans="1:116" x14ac:dyDescent="0.4">
      <c r="B1397" s="164" t="s">
        <v>332</v>
      </c>
      <c r="C1397" s="164"/>
      <c r="D1397" s="164" t="s">
        <v>825</v>
      </c>
      <c r="E1397" s="204" t="str">
        <f t="shared" si="2422"/>
        <v>1397 WCINVBATCH-SV</v>
      </c>
      <c r="G1397" s="241" t="str">
        <f>IFERROR(SUBSTITUTE(TRIM(MID(G1371, SEARCH("-", G1371) + 1, LEN(G1371))),":",""),"no unit")</f>
        <v>volume driven</v>
      </c>
      <c r="H1397" s="12"/>
      <c r="I1397" s="60"/>
      <c r="J1397" s="60"/>
      <c r="K1397" s="15"/>
      <c r="L1397" s="15"/>
      <c r="M1397" s="15"/>
      <c r="N1397" s="15"/>
      <c r="O1397" s="15"/>
      <c r="P1397" s="15"/>
      <c r="R1397" s="15"/>
      <c r="S1397" s="215"/>
      <c r="T1397" s="215"/>
      <c r="U1397" s="215"/>
      <c r="V1397" s="215"/>
      <c r="W1397" s="215"/>
      <c r="X1397" s="215"/>
      <c r="Y1397" s="215"/>
      <c r="Z1397" s="215"/>
      <c r="AA1397" s="215"/>
      <c r="AB1397" s="215"/>
      <c r="AC1397" s="215"/>
      <c r="AD1397" s="215"/>
      <c r="AE1397" s="215"/>
      <c r="AF1397" s="215"/>
      <c r="AG1397" s="215"/>
      <c r="AH1397" s="215"/>
      <c r="AI1397" s="215"/>
      <c r="AJ1397" s="215"/>
      <c r="AK1397" s="215"/>
      <c r="AL1397" s="215"/>
      <c r="AM1397" s="215"/>
      <c r="AN1397" s="215"/>
      <c r="AO1397" s="215"/>
      <c r="AP1397" s="215"/>
      <c r="AQ1397" s="215"/>
      <c r="AR1397" s="215"/>
      <c r="AS1397" s="215"/>
      <c r="AT1397" s="215"/>
      <c r="AU1397" s="215"/>
      <c r="AV1397" s="215"/>
      <c r="AW1397" s="215"/>
      <c r="AX1397" s="215"/>
      <c r="AY1397" s="215"/>
      <c r="AZ1397" s="215"/>
      <c r="BA1397" s="215"/>
      <c r="BB1397" s="215"/>
      <c r="BC1397" s="215"/>
      <c r="BD1397" s="215"/>
      <c r="BE1397" s="215"/>
      <c r="BF1397" s="215"/>
      <c r="BG1397" s="215"/>
      <c r="BH1397" s="215"/>
      <c r="BI1397" s="215"/>
      <c r="BJ1397" s="215"/>
      <c r="BK1397" s="215"/>
      <c r="BL1397" s="215"/>
      <c r="BM1397" s="215"/>
      <c r="BN1397" s="215"/>
      <c r="BO1397" s="215"/>
      <c r="BP1397" s="215"/>
      <c r="BQ1397" s="215"/>
      <c r="BR1397" s="215"/>
      <c r="BS1397" s="215"/>
      <c r="BT1397" s="215"/>
      <c r="BU1397" s="215"/>
      <c r="BV1397" s="215"/>
      <c r="BW1397" s="215"/>
      <c r="BX1397" s="215"/>
      <c r="BY1397" s="215"/>
      <c r="BZ1397" s="215"/>
      <c r="CA1397" s="215"/>
      <c r="CB1397" s="215"/>
      <c r="CC1397" s="215"/>
      <c r="CD1397" s="215"/>
      <c r="CE1397" s="215"/>
      <c r="CF1397" s="215"/>
      <c r="CG1397" s="215"/>
      <c r="CH1397" s="215"/>
      <c r="CI1397" s="215"/>
      <c r="CJ1397" s="215"/>
      <c r="CK1397" s="215"/>
      <c r="CL1397" s="215"/>
      <c r="CN1397" s="60"/>
      <c r="CO1397" s="215"/>
      <c r="CP1397" s="215"/>
      <c r="CQ1397" s="215"/>
      <c r="CR1397" s="215"/>
      <c r="CS1397" s="215"/>
      <c r="CT1397" s="215"/>
      <c r="CU1397" s="215"/>
      <c r="CV1397" s="215"/>
      <c r="CW1397" s="215"/>
      <c r="CX1397" s="215"/>
      <c r="CY1397" s="215"/>
      <c r="CZ1397" s="215"/>
      <c r="DA1397" s="215"/>
      <c r="DB1397" s="215"/>
      <c r="DC1397" s="215"/>
      <c r="DD1397" s="215"/>
      <c r="DE1397" s="215"/>
      <c r="DF1397" s="215"/>
      <c r="DG1397" s="215"/>
      <c r="DH1397" s="215"/>
      <c r="DI1397" s="215"/>
      <c r="DJ1397" s="215"/>
      <c r="DK1397" s="215"/>
      <c r="DL1397" s="215"/>
    </row>
    <row r="1398" spans="1:116" x14ac:dyDescent="0.4">
      <c r="B1398" s="164" t="s">
        <v>332</v>
      </c>
      <c r="C1398" s="164"/>
      <c r="D1398" s="164" t="s">
        <v>825</v>
      </c>
      <c r="E1398" s="204" t="str">
        <f t="shared" si="2422"/>
        <v>1398 WCINVBATCH-SV</v>
      </c>
      <c r="G1398" s="89" t="str">
        <f>G1369</f>
        <v>Secondary revenue driver</v>
      </c>
      <c r="H1398" s="12"/>
      <c r="I1398" s="60"/>
      <c r="J1398" s="60"/>
      <c r="K1398" s="15"/>
      <c r="L1398" s="15"/>
      <c r="M1398" s="15"/>
      <c r="N1398" s="15"/>
      <c r="O1398" s="15"/>
      <c r="P1398" s="15"/>
      <c r="R1398" s="15"/>
      <c r="S1398" s="4" t="str">
        <f t="shared" ref="S1398:CD1398" si="2435">ADDRESS(ROW(S1388),COLUMN(S1388),2)</f>
        <v>S$1388</v>
      </c>
      <c r="T1398" s="4" t="str">
        <f t="shared" si="2435"/>
        <v>T$1388</v>
      </c>
      <c r="U1398" s="4" t="str">
        <f t="shared" si="2435"/>
        <v>U$1388</v>
      </c>
      <c r="V1398" s="4" t="str">
        <f t="shared" si="2435"/>
        <v>V$1388</v>
      </c>
      <c r="W1398" s="4" t="str">
        <f t="shared" si="2435"/>
        <v>W$1388</v>
      </c>
      <c r="X1398" s="4" t="str">
        <f t="shared" si="2435"/>
        <v>X$1388</v>
      </c>
      <c r="Y1398" s="4" t="str">
        <f t="shared" si="2435"/>
        <v>Y$1388</v>
      </c>
      <c r="Z1398" s="4" t="str">
        <f t="shared" si="2435"/>
        <v>Z$1388</v>
      </c>
      <c r="AA1398" s="4" t="str">
        <f t="shared" si="2435"/>
        <v>AA$1388</v>
      </c>
      <c r="AB1398" s="4" t="str">
        <f t="shared" si="2435"/>
        <v>AB$1388</v>
      </c>
      <c r="AC1398" s="4" t="str">
        <f t="shared" si="2435"/>
        <v>AC$1388</v>
      </c>
      <c r="AD1398" s="4" t="str">
        <f t="shared" si="2435"/>
        <v>AD$1388</v>
      </c>
      <c r="AE1398" s="4" t="str">
        <f t="shared" si="2435"/>
        <v>AE$1388</v>
      </c>
      <c r="AF1398" s="4" t="str">
        <f t="shared" si="2435"/>
        <v>AF$1388</v>
      </c>
      <c r="AG1398" s="4" t="str">
        <f t="shared" si="2435"/>
        <v>AG$1388</v>
      </c>
      <c r="AH1398" s="4" t="str">
        <f t="shared" si="2435"/>
        <v>AH$1388</v>
      </c>
      <c r="AI1398" s="4" t="str">
        <f t="shared" si="2435"/>
        <v>AI$1388</v>
      </c>
      <c r="AJ1398" s="4" t="str">
        <f t="shared" si="2435"/>
        <v>AJ$1388</v>
      </c>
      <c r="AK1398" s="4" t="str">
        <f t="shared" si="2435"/>
        <v>AK$1388</v>
      </c>
      <c r="AL1398" s="4" t="str">
        <f t="shared" si="2435"/>
        <v>AL$1388</v>
      </c>
      <c r="AM1398" s="4" t="str">
        <f t="shared" si="2435"/>
        <v>AM$1388</v>
      </c>
      <c r="AN1398" s="4" t="str">
        <f t="shared" si="2435"/>
        <v>AN$1388</v>
      </c>
      <c r="AO1398" s="4" t="str">
        <f t="shared" si="2435"/>
        <v>AO$1388</v>
      </c>
      <c r="AP1398" s="4" t="str">
        <f t="shared" si="2435"/>
        <v>AP$1388</v>
      </c>
      <c r="AQ1398" s="4" t="str">
        <f t="shared" si="2435"/>
        <v>AQ$1388</v>
      </c>
      <c r="AR1398" s="4" t="str">
        <f t="shared" si="2435"/>
        <v>AR$1388</v>
      </c>
      <c r="AS1398" s="4" t="str">
        <f t="shared" si="2435"/>
        <v>AS$1388</v>
      </c>
      <c r="AT1398" s="4" t="str">
        <f t="shared" si="2435"/>
        <v>AT$1388</v>
      </c>
      <c r="AU1398" s="4" t="str">
        <f t="shared" si="2435"/>
        <v>AU$1388</v>
      </c>
      <c r="AV1398" s="4" t="str">
        <f t="shared" si="2435"/>
        <v>AV$1388</v>
      </c>
      <c r="AW1398" s="4" t="str">
        <f t="shared" si="2435"/>
        <v>AW$1388</v>
      </c>
      <c r="AX1398" s="4" t="str">
        <f t="shared" si="2435"/>
        <v>AX$1388</v>
      </c>
      <c r="AY1398" s="4" t="str">
        <f t="shared" si="2435"/>
        <v>AY$1388</v>
      </c>
      <c r="AZ1398" s="4" t="str">
        <f t="shared" si="2435"/>
        <v>AZ$1388</v>
      </c>
      <c r="BA1398" s="4" t="str">
        <f t="shared" si="2435"/>
        <v>BA$1388</v>
      </c>
      <c r="BB1398" s="4" t="str">
        <f t="shared" si="2435"/>
        <v>BB$1388</v>
      </c>
      <c r="BC1398" s="4" t="str">
        <f t="shared" si="2435"/>
        <v>BC$1388</v>
      </c>
      <c r="BD1398" s="4" t="str">
        <f t="shared" si="2435"/>
        <v>BD$1388</v>
      </c>
      <c r="BE1398" s="4" t="str">
        <f t="shared" si="2435"/>
        <v>BE$1388</v>
      </c>
      <c r="BF1398" s="4" t="str">
        <f t="shared" si="2435"/>
        <v>BF$1388</v>
      </c>
      <c r="BG1398" s="4" t="str">
        <f t="shared" si="2435"/>
        <v>BG$1388</v>
      </c>
      <c r="BH1398" s="4" t="str">
        <f t="shared" si="2435"/>
        <v>BH$1388</v>
      </c>
      <c r="BI1398" s="4" t="str">
        <f t="shared" si="2435"/>
        <v>BI$1388</v>
      </c>
      <c r="BJ1398" s="4" t="str">
        <f t="shared" si="2435"/>
        <v>BJ$1388</v>
      </c>
      <c r="BK1398" s="4" t="str">
        <f t="shared" si="2435"/>
        <v>BK$1388</v>
      </c>
      <c r="BL1398" s="4" t="str">
        <f t="shared" si="2435"/>
        <v>BL$1388</v>
      </c>
      <c r="BM1398" s="4" t="str">
        <f t="shared" si="2435"/>
        <v>BM$1388</v>
      </c>
      <c r="BN1398" s="4" t="str">
        <f t="shared" si="2435"/>
        <v>BN$1388</v>
      </c>
      <c r="BO1398" s="4" t="str">
        <f t="shared" si="2435"/>
        <v>BO$1388</v>
      </c>
      <c r="BP1398" s="4" t="str">
        <f t="shared" si="2435"/>
        <v>BP$1388</v>
      </c>
      <c r="BQ1398" s="4" t="str">
        <f t="shared" si="2435"/>
        <v>BQ$1388</v>
      </c>
      <c r="BR1398" s="4" t="str">
        <f t="shared" si="2435"/>
        <v>BR$1388</v>
      </c>
      <c r="BS1398" s="4" t="str">
        <f t="shared" si="2435"/>
        <v>BS$1388</v>
      </c>
      <c r="BT1398" s="4" t="str">
        <f t="shared" si="2435"/>
        <v>BT$1388</v>
      </c>
      <c r="BU1398" s="4" t="str">
        <f t="shared" si="2435"/>
        <v>BU$1388</v>
      </c>
      <c r="BV1398" s="4" t="str">
        <f t="shared" si="2435"/>
        <v>BV$1388</v>
      </c>
      <c r="BW1398" s="4" t="str">
        <f t="shared" si="2435"/>
        <v>BW$1388</v>
      </c>
      <c r="BX1398" s="4" t="str">
        <f t="shared" si="2435"/>
        <v>BX$1388</v>
      </c>
      <c r="BY1398" s="4" t="str">
        <f t="shared" si="2435"/>
        <v>BY$1388</v>
      </c>
      <c r="BZ1398" s="4" t="str">
        <f t="shared" si="2435"/>
        <v>BZ$1388</v>
      </c>
      <c r="CA1398" s="4" t="str">
        <f t="shared" si="2435"/>
        <v>CA$1388</v>
      </c>
      <c r="CB1398" s="4" t="str">
        <f t="shared" si="2435"/>
        <v>CB$1388</v>
      </c>
      <c r="CC1398" s="4" t="str">
        <f t="shared" si="2435"/>
        <v>CC$1388</v>
      </c>
      <c r="CD1398" s="4" t="str">
        <f t="shared" si="2435"/>
        <v>CD$1388</v>
      </c>
      <c r="CE1398" s="4" t="str">
        <f t="shared" ref="CE1398:CL1398" si="2436">ADDRESS(ROW(CE1388),COLUMN(CE1388),2)</f>
        <v>CE$1388</v>
      </c>
      <c r="CF1398" s="4" t="str">
        <f t="shared" si="2436"/>
        <v>CF$1388</v>
      </c>
      <c r="CG1398" s="4" t="str">
        <f t="shared" si="2436"/>
        <v>CG$1388</v>
      </c>
      <c r="CH1398" s="4" t="str">
        <f t="shared" si="2436"/>
        <v>CH$1388</v>
      </c>
      <c r="CI1398" s="4" t="str">
        <f t="shared" si="2436"/>
        <v>CI$1388</v>
      </c>
      <c r="CJ1398" s="4" t="str">
        <f t="shared" si="2436"/>
        <v>CJ$1388</v>
      </c>
      <c r="CK1398" s="4" t="str">
        <f t="shared" si="2436"/>
        <v>CK$1388</v>
      </c>
      <c r="CL1398" s="4" t="str">
        <f t="shared" si="2436"/>
        <v>CL$1388</v>
      </c>
      <c r="CN1398" s="60"/>
      <c r="CO1398" s="4" t="str">
        <f t="shared" ref="CO1398:DL1398" si="2437">ADDRESS(ROW(CO1388),COLUMN(CO1388),2)</f>
        <v>CO$1388</v>
      </c>
      <c r="CP1398" s="4" t="str">
        <f t="shared" si="2437"/>
        <v>CP$1388</v>
      </c>
      <c r="CQ1398" s="4" t="str">
        <f t="shared" si="2437"/>
        <v>CQ$1388</v>
      </c>
      <c r="CR1398" s="4" t="str">
        <f t="shared" si="2437"/>
        <v>CR$1388</v>
      </c>
      <c r="CS1398" s="4" t="str">
        <f t="shared" si="2437"/>
        <v>CS$1388</v>
      </c>
      <c r="CT1398" s="4" t="str">
        <f t="shared" si="2437"/>
        <v>CT$1388</v>
      </c>
      <c r="CU1398" s="4" t="str">
        <f t="shared" si="2437"/>
        <v>CU$1388</v>
      </c>
      <c r="CV1398" s="4" t="str">
        <f t="shared" si="2437"/>
        <v>CV$1388</v>
      </c>
      <c r="CW1398" s="4" t="str">
        <f t="shared" si="2437"/>
        <v>CW$1388</v>
      </c>
      <c r="CX1398" s="4" t="str">
        <f t="shared" si="2437"/>
        <v>CX$1388</v>
      </c>
      <c r="CY1398" s="4" t="str">
        <f t="shared" si="2437"/>
        <v>CY$1388</v>
      </c>
      <c r="CZ1398" s="4" t="str">
        <f t="shared" si="2437"/>
        <v>CZ$1388</v>
      </c>
      <c r="DA1398" s="4" t="str">
        <f t="shared" si="2437"/>
        <v>DA$1388</v>
      </c>
      <c r="DB1398" s="4" t="str">
        <f t="shared" si="2437"/>
        <v>DB$1388</v>
      </c>
      <c r="DC1398" s="4" t="str">
        <f t="shared" si="2437"/>
        <v>DC$1388</v>
      </c>
      <c r="DD1398" s="4" t="str">
        <f t="shared" si="2437"/>
        <v>DD$1388</v>
      </c>
      <c r="DE1398" s="4" t="str">
        <f t="shared" si="2437"/>
        <v>DE$1388</v>
      </c>
      <c r="DF1398" s="4" t="str">
        <f t="shared" si="2437"/>
        <v>DF$1388</v>
      </c>
      <c r="DG1398" s="4" t="str">
        <f t="shared" si="2437"/>
        <v>DG$1388</v>
      </c>
      <c r="DH1398" s="4" t="str">
        <f t="shared" si="2437"/>
        <v>DH$1388</v>
      </c>
      <c r="DI1398" s="4" t="str">
        <f t="shared" si="2437"/>
        <v>DI$1388</v>
      </c>
      <c r="DJ1398" s="4" t="str">
        <f t="shared" si="2437"/>
        <v>DJ$1388</v>
      </c>
      <c r="DK1398" s="4" t="str">
        <f t="shared" si="2437"/>
        <v>DK$1388</v>
      </c>
      <c r="DL1398" s="4" t="str">
        <f t="shared" si="2437"/>
        <v>DL$1388</v>
      </c>
    </row>
    <row r="1399" spans="1:116" x14ac:dyDescent="0.4">
      <c r="B1399" s="164" t="s">
        <v>332</v>
      </c>
      <c r="C1399" s="164"/>
      <c r="D1399" s="164" t="s">
        <v>825</v>
      </c>
      <c r="E1399" s="204" t="str">
        <f t="shared" si="2422"/>
        <v>1399 WCINVBATCH-SV</v>
      </c>
      <c r="G1399" s="8" t="str">
        <f>G1370</f>
        <v>Secondary volume driver</v>
      </c>
      <c r="H1399" s="12"/>
      <c r="I1399" s="60"/>
      <c r="J1399" s="60"/>
      <c r="K1399" s="15"/>
      <c r="L1399" s="15"/>
      <c r="M1399" s="15"/>
      <c r="N1399" s="15"/>
      <c r="O1399" s="15"/>
      <c r="P1399" s="15"/>
      <c r="R1399" s="15"/>
      <c r="S1399" s="215" t="str">
        <f t="shared" ref="S1399:AX1399" si="2438">S1359</f>
        <v>S$19</v>
      </c>
      <c r="T1399" s="215" t="str">
        <f t="shared" si="2438"/>
        <v>T$19</v>
      </c>
      <c r="U1399" s="215" t="str">
        <f t="shared" si="2438"/>
        <v>U$19</v>
      </c>
      <c r="V1399" s="215" t="str">
        <f t="shared" si="2438"/>
        <v>V$19</v>
      </c>
      <c r="W1399" s="215" t="str">
        <f t="shared" si="2438"/>
        <v>W$19</v>
      </c>
      <c r="X1399" s="215" t="str">
        <f t="shared" si="2438"/>
        <v>X$19</v>
      </c>
      <c r="Y1399" s="215" t="str">
        <f t="shared" si="2438"/>
        <v>Y$19</v>
      </c>
      <c r="Z1399" s="215" t="str">
        <f t="shared" si="2438"/>
        <v>Z$19</v>
      </c>
      <c r="AA1399" s="215" t="str">
        <f t="shared" si="2438"/>
        <v>AA$19</v>
      </c>
      <c r="AB1399" s="215" t="str">
        <f t="shared" si="2438"/>
        <v>AB$19</v>
      </c>
      <c r="AC1399" s="215" t="str">
        <f t="shared" si="2438"/>
        <v>AC$19</v>
      </c>
      <c r="AD1399" s="215" t="str">
        <f t="shared" si="2438"/>
        <v>AD$19</v>
      </c>
      <c r="AE1399" s="215" t="str">
        <f t="shared" si="2438"/>
        <v>AE$19</v>
      </c>
      <c r="AF1399" s="215" t="str">
        <f t="shared" si="2438"/>
        <v>AF$19</v>
      </c>
      <c r="AG1399" s="215" t="str">
        <f t="shared" si="2438"/>
        <v>AG$19</v>
      </c>
      <c r="AH1399" s="215" t="str">
        <f t="shared" si="2438"/>
        <v>AH$19</v>
      </c>
      <c r="AI1399" s="215" t="str">
        <f t="shared" si="2438"/>
        <v>AI$19</v>
      </c>
      <c r="AJ1399" s="215" t="str">
        <f t="shared" si="2438"/>
        <v>AJ$19</v>
      </c>
      <c r="AK1399" s="215" t="str">
        <f t="shared" si="2438"/>
        <v>AK$19</v>
      </c>
      <c r="AL1399" s="215" t="str">
        <f t="shared" si="2438"/>
        <v>AL$19</v>
      </c>
      <c r="AM1399" s="215" t="str">
        <f t="shared" si="2438"/>
        <v>AM$19</v>
      </c>
      <c r="AN1399" s="215" t="str">
        <f t="shared" si="2438"/>
        <v>AN$19</v>
      </c>
      <c r="AO1399" s="215" t="str">
        <f t="shared" si="2438"/>
        <v>AO$19</v>
      </c>
      <c r="AP1399" s="215" t="str">
        <f t="shared" si="2438"/>
        <v>AP$19</v>
      </c>
      <c r="AQ1399" s="215" t="str">
        <f t="shared" si="2438"/>
        <v>AQ$19</v>
      </c>
      <c r="AR1399" s="215" t="str">
        <f t="shared" si="2438"/>
        <v>AR$19</v>
      </c>
      <c r="AS1399" s="215" t="str">
        <f t="shared" si="2438"/>
        <v>AS$19</v>
      </c>
      <c r="AT1399" s="215" t="str">
        <f t="shared" si="2438"/>
        <v>AT$19</v>
      </c>
      <c r="AU1399" s="215" t="str">
        <f t="shared" si="2438"/>
        <v>AU$19</v>
      </c>
      <c r="AV1399" s="215" t="str">
        <f t="shared" si="2438"/>
        <v>AV$19</v>
      </c>
      <c r="AW1399" s="215" t="str">
        <f t="shared" si="2438"/>
        <v>AW$19</v>
      </c>
      <c r="AX1399" s="215" t="str">
        <f t="shared" si="2438"/>
        <v>AX$19</v>
      </c>
      <c r="AY1399" s="215" t="str">
        <f t="shared" ref="AY1399:CD1399" si="2439">AY1359</f>
        <v>AY$19</v>
      </c>
      <c r="AZ1399" s="215" t="str">
        <f t="shared" si="2439"/>
        <v>AZ$19</v>
      </c>
      <c r="BA1399" s="215" t="str">
        <f t="shared" si="2439"/>
        <v>BA$19</v>
      </c>
      <c r="BB1399" s="215" t="str">
        <f t="shared" si="2439"/>
        <v>BB$19</v>
      </c>
      <c r="BC1399" s="215" t="str">
        <f t="shared" si="2439"/>
        <v>BC$19</v>
      </c>
      <c r="BD1399" s="215" t="str">
        <f t="shared" si="2439"/>
        <v>BD$19</v>
      </c>
      <c r="BE1399" s="215" t="str">
        <f t="shared" si="2439"/>
        <v>BE$19</v>
      </c>
      <c r="BF1399" s="215" t="str">
        <f t="shared" si="2439"/>
        <v>BF$19</v>
      </c>
      <c r="BG1399" s="215" t="str">
        <f t="shared" si="2439"/>
        <v>BG$19</v>
      </c>
      <c r="BH1399" s="215" t="str">
        <f t="shared" si="2439"/>
        <v>BH$19</v>
      </c>
      <c r="BI1399" s="215" t="str">
        <f t="shared" si="2439"/>
        <v>BI$19</v>
      </c>
      <c r="BJ1399" s="215" t="str">
        <f t="shared" si="2439"/>
        <v>BJ$19</v>
      </c>
      <c r="BK1399" s="215" t="str">
        <f t="shared" si="2439"/>
        <v>BK$19</v>
      </c>
      <c r="BL1399" s="215" t="str">
        <f t="shared" si="2439"/>
        <v>BL$19</v>
      </c>
      <c r="BM1399" s="215" t="str">
        <f t="shared" si="2439"/>
        <v>BM$19</v>
      </c>
      <c r="BN1399" s="215" t="str">
        <f t="shared" si="2439"/>
        <v>BN$19</v>
      </c>
      <c r="BO1399" s="215" t="str">
        <f t="shared" si="2439"/>
        <v>BO$19</v>
      </c>
      <c r="BP1399" s="215" t="str">
        <f t="shared" si="2439"/>
        <v>BP$19</v>
      </c>
      <c r="BQ1399" s="215" t="str">
        <f t="shared" si="2439"/>
        <v>BQ$19</v>
      </c>
      <c r="BR1399" s="215" t="str">
        <f t="shared" si="2439"/>
        <v>BR$19</v>
      </c>
      <c r="BS1399" s="215" t="str">
        <f t="shared" si="2439"/>
        <v>BS$19</v>
      </c>
      <c r="BT1399" s="215" t="str">
        <f t="shared" si="2439"/>
        <v>BT$19</v>
      </c>
      <c r="BU1399" s="215" t="str">
        <f t="shared" si="2439"/>
        <v>BU$19</v>
      </c>
      <c r="BV1399" s="215" t="str">
        <f t="shared" si="2439"/>
        <v>BV$19</v>
      </c>
      <c r="BW1399" s="215" t="str">
        <f t="shared" si="2439"/>
        <v>BW$19</v>
      </c>
      <c r="BX1399" s="215" t="str">
        <f t="shared" si="2439"/>
        <v>BX$19</v>
      </c>
      <c r="BY1399" s="215" t="str">
        <f t="shared" si="2439"/>
        <v>BY$19</v>
      </c>
      <c r="BZ1399" s="215" t="str">
        <f t="shared" si="2439"/>
        <v>BZ$19</v>
      </c>
      <c r="CA1399" s="215" t="str">
        <f t="shared" si="2439"/>
        <v>CA$19</v>
      </c>
      <c r="CB1399" s="215" t="str">
        <f t="shared" si="2439"/>
        <v>CB$19</v>
      </c>
      <c r="CC1399" s="215" t="str">
        <f t="shared" si="2439"/>
        <v>CC$19</v>
      </c>
      <c r="CD1399" s="215" t="str">
        <f t="shared" si="2439"/>
        <v>CD$19</v>
      </c>
      <c r="CE1399" s="215" t="str">
        <f t="shared" ref="CE1399:CL1399" si="2440">CE1359</f>
        <v>CE$19</v>
      </c>
      <c r="CF1399" s="215" t="str">
        <f t="shared" si="2440"/>
        <v>CF$19</v>
      </c>
      <c r="CG1399" s="215" t="str">
        <f t="shared" si="2440"/>
        <v>CG$19</v>
      </c>
      <c r="CH1399" s="215" t="str">
        <f t="shared" si="2440"/>
        <v>CH$19</v>
      </c>
      <c r="CI1399" s="215" t="str">
        <f t="shared" si="2440"/>
        <v>CI$19</v>
      </c>
      <c r="CJ1399" s="215" t="str">
        <f t="shared" si="2440"/>
        <v>CJ$19</v>
      </c>
      <c r="CK1399" s="215" t="str">
        <f t="shared" si="2440"/>
        <v>CK$19</v>
      </c>
      <c r="CL1399" s="215" t="str">
        <f t="shared" si="2440"/>
        <v>CL$19</v>
      </c>
      <c r="CN1399" s="60"/>
      <c r="CO1399" s="215" t="str">
        <f t="shared" ref="CO1399:DL1399" si="2441">CO1359</f>
        <v>CO$19</v>
      </c>
      <c r="CP1399" s="215" t="str">
        <f t="shared" si="2441"/>
        <v>CP$19</v>
      </c>
      <c r="CQ1399" s="215" t="str">
        <f t="shared" si="2441"/>
        <v>CQ$19</v>
      </c>
      <c r="CR1399" s="215" t="str">
        <f t="shared" si="2441"/>
        <v>CR$19</v>
      </c>
      <c r="CS1399" s="215" t="str">
        <f t="shared" si="2441"/>
        <v>CS$19</v>
      </c>
      <c r="CT1399" s="215" t="str">
        <f t="shared" si="2441"/>
        <v>CT$19</v>
      </c>
      <c r="CU1399" s="215" t="str">
        <f t="shared" si="2441"/>
        <v>CU$19</v>
      </c>
      <c r="CV1399" s="215" t="str">
        <f t="shared" si="2441"/>
        <v>CV$19</v>
      </c>
      <c r="CW1399" s="215" t="str">
        <f t="shared" si="2441"/>
        <v>CW$19</v>
      </c>
      <c r="CX1399" s="215" t="str">
        <f t="shared" si="2441"/>
        <v>CX$19</v>
      </c>
      <c r="CY1399" s="215" t="str">
        <f t="shared" si="2441"/>
        <v>CY$19</v>
      </c>
      <c r="CZ1399" s="215" t="str">
        <f t="shared" si="2441"/>
        <v>CZ$19</v>
      </c>
      <c r="DA1399" s="215" t="str">
        <f t="shared" si="2441"/>
        <v>DA$19</v>
      </c>
      <c r="DB1399" s="215" t="str">
        <f t="shared" si="2441"/>
        <v>DB$19</v>
      </c>
      <c r="DC1399" s="215" t="str">
        <f t="shared" si="2441"/>
        <v>DC$19</v>
      </c>
      <c r="DD1399" s="215" t="str">
        <f t="shared" si="2441"/>
        <v>DD$19</v>
      </c>
      <c r="DE1399" s="215" t="str">
        <f t="shared" si="2441"/>
        <v>DE$19</v>
      </c>
      <c r="DF1399" s="215" t="str">
        <f t="shared" si="2441"/>
        <v>DF$19</v>
      </c>
      <c r="DG1399" s="215" t="str">
        <f t="shared" si="2441"/>
        <v>DG$19</v>
      </c>
      <c r="DH1399" s="215" t="str">
        <f t="shared" si="2441"/>
        <v>DH$19</v>
      </c>
      <c r="DI1399" s="215" t="str">
        <f t="shared" si="2441"/>
        <v>DI$19</v>
      </c>
      <c r="DJ1399" s="215" t="str">
        <f t="shared" si="2441"/>
        <v>DJ$19</v>
      </c>
      <c r="DK1399" s="215" t="str">
        <f t="shared" si="2441"/>
        <v>DK$19</v>
      </c>
      <c r="DL1399" s="215" t="str">
        <f t="shared" si="2441"/>
        <v>DL$19</v>
      </c>
    </row>
    <row r="1400" spans="1:116" x14ac:dyDescent="0.4">
      <c r="E1400" s="8"/>
      <c r="H1400" s="12"/>
      <c r="I1400" s="60"/>
      <c r="J1400" s="60"/>
      <c r="K1400" s="15"/>
      <c r="L1400" s="15"/>
      <c r="M1400" s="15"/>
      <c r="N1400" s="15"/>
      <c r="O1400" s="15"/>
      <c r="P1400" s="15"/>
      <c r="R1400" s="15"/>
      <c r="S1400" s="76"/>
      <c r="T1400" s="76"/>
      <c r="U1400" s="76"/>
      <c r="V1400" s="76"/>
      <c r="W1400" s="76"/>
      <c r="X1400" s="76"/>
      <c r="Y1400" s="76"/>
      <c r="Z1400" s="76"/>
      <c r="AA1400" s="76"/>
      <c r="AB1400" s="76"/>
      <c r="AC1400" s="76"/>
      <c r="AD1400" s="76"/>
      <c r="AE1400" s="76"/>
      <c r="AF1400" s="76"/>
      <c r="AG1400" s="76"/>
      <c r="AH1400" s="76"/>
      <c r="AI1400" s="76"/>
      <c r="AJ1400" s="76"/>
      <c r="AK1400" s="76"/>
      <c r="AL1400" s="76"/>
      <c r="AM1400" s="76"/>
      <c r="AN1400" s="76"/>
      <c r="AO1400" s="76"/>
      <c r="AP1400" s="76"/>
      <c r="AQ1400" s="76"/>
      <c r="AR1400" s="76"/>
      <c r="AS1400" s="76"/>
      <c r="AT1400" s="76"/>
      <c r="AU1400" s="76"/>
      <c r="AV1400" s="76"/>
      <c r="AW1400" s="76"/>
      <c r="AX1400" s="76"/>
      <c r="AY1400" s="76"/>
      <c r="AZ1400" s="76"/>
      <c r="BA1400" s="76"/>
      <c r="BB1400" s="76"/>
      <c r="BC1400" s="76"/>
      <c r="BD1400" s="76"/>
      <c r="BE1400" s="76"/>
      <c r="BF1400" s="76"/>
      <c r="BG1400" s="76"/>
      <c r="BH1400" s="76"/>
      <c r="BI1400" s="76"/>
      <c r="BJ1400" s="76"/>
      <c r="BK1400" s="76"/>
      <c r="BL1400" s="76"/>
      <c r="BM1400" s="76"/>
      <c r="BN1400" s="76"/>
      <c r="BO1400" s="76"/>
      <c r="BP1400" s="76"/>
      <c r="BQ1400" s="76"/>
      <c r="BR1400" s="76"/>
      <c r="BS1400" s="76"/>
      <c r="BT1400" s="76"/>
      <c r="BU1400" s="76"/>
      <c r="BV1400" s="76"/>
      <c r="BW1400" s="76"/>
      <c r="BX1400" s="76"/>
      <c r="BY1400" s="76"/>
      <c r="BZ1400" s="76"/>
      <c r="CA1400" s="76"/>
      <c r="CB1400" s="76"/>
      <c r="CC1400" s="76"/>
      <c r="CD1400" s="76"/>
      <c r="CE1400" s="76"/>
      <c r="CF1400" s="76"/>
      <c r="CG1400" s="76"/>
      <c r="CH1400" s="76"/>
      <c r="CI1400" s="76"/>
      <c r="CJ1400" s="76"/>
      <c r="CK1400" s="76"/>
      <c r="CL1400" s="76"/>
      <c r="CN1400" s="60"/>
      <c r="CO1400" s="76"/>
      <c r="CP1400" s="76"/>
      <c r="CQ1400" s="76"/>
      <c r="CR1400" s="76"/>
      <c r="CS1400" s="76"/>
      <c r="CT1400" s="76"/>
      <c r="CU1400" s="76"/>
      <c r="CV1400" s="76"/>
      <c r="CW1400" s="76"/>
      <c r="CX1400" s="76"/>
      <c r="CY1400" s="76"/>
      <c r="CZ1400" s="76"/>
      <c r="DA1400" s="76"/>
      <c r="DB1400" s="76"/>
      <c r="DC1400" s="76"/>
      <c r="DD1400" s="76"/>
      <c r="DE1400" s="76"/>
      <c r="DF1400" s="76"/>
      <c r="DG1400" s="76"/>
      <c r="DH1400" s="76"/>
      <c r="DI1400" s="76"/>
      <c r="DJ1400" s="76"/>
      <c r="DK1400" s="76"/>
      <c r="DL1400" s="76"/>
    </row>
    <row r="1401" spans="1:116" x14ac:dyDescent="0.4">
      <c r="A1401" s="174"/>
      <c r="E1401" s="8"/>
      <c r="G1401" s="175" t="s">
        <v>490</v>
      </c>
      <c r="H1401" s="174"/>
      <c r="I1401" s="176"/>
      <c r="J1401" s="176"/>
      <c r="K1401" s="197"/>
      <c r="L1401" s="197"/>
      <c r="M1401" s="197"/>
      <c r="N1401" s="197"/>
      <c r="O1401" s="197"/>
      <c r="P1401" s="197"/>
      <c r="R1401" s="198"/>
      <c r="S1401" s="174"/>
      <c r="T1401" s="174"/>
      <c r="U1401" s="174"/>
      <c r="V1401" s="174"/>
      <c r="W1401" s="174"/>
      <c r="X1401" s="174"/>
      <c r="Y1401" s="174"/>
      <c r="Z1401" s="174"/>
      <c r="AA1401" s="174"/>
      <c r="AB1401" s="174"/>
      <c r="AC1401" s="174"/>
      <c r="AD1401" s="174"/>
      <c r="AE1401" s="174"/>
      <c r="AF1401" s="174"/>
      <c r="AG1401" s="174"/>
      <c r="AH1401" s="174"/>
      <c r="AI1401" s="174"/>
      <c r="AJ1401" s="174"/>
      <c r="AK1401" s="174"/>
      <c r="AL1401" s="174"/>
      <c r="AM1401" s="174"/>
      <c r="AN1401" s="174"/>
      <c r="AO1401" s="174"/>
      <c r="AP1401" s="174"/>
      <c r="AQ1401" s="174"/>
      <c r="AR1401" s="174"/>
      <c r="AS1401" s="174"/>
      <c r="AT1401" s="174"/>
      <c r="AU1401" s="174"/>
      <c r="AV1401" s="174"/>
      <c r="AW1401" s="174"/>
      <c r="AX1401" s="174"/>
      <c r="AY1401" s="174"/>
      <c r="AZ1401" s="174"/>
      <c r="BA1401" s="174"/>
      <c r="BB1401" s="174"/>
      <c r="BC1401" s="174"/>
      <c r="BD1401" s="174"/>
      <c r="BE1401" s="174"/>
      <c r="BF1401" s="174"/>
      <c r="BG1401" s="174"/>
      <c r="BH1401" s="174"/>
      <c r="BI1401" s="174"/>
      <c r="BJ1401" s="174"/>
      <c r="BK1401" s="174"/>
      <c r="BL1401" s="174"/>
      <c r="BM1401" s="174"/>
      <c r="BN1401" s="174"/>
      <c r="BO1401" s="174"/>
      <c r="BP1401" s="174"/>
      <c r="BQ1401" s="174"/>
      <c r="BR1401" s="174"/>
      <c r="BS1401" s="174"/>
      <c r="BT1401" s="174"/>
      <c r="BU1401" s="174"/>
      <c r="BV1401" s="174"/>
      <c r="BW1401" s="174"/>
      <c r="BX1401" s="174"/>
      <c r="BY1401" s="174"/>
      <c r="BZ1401" s="174"/>
      <c r="CA1401" s="174"/>
      <c r="CB1401" s="174"/>
      <c r="CC1401" s="174"/>
      <c r="CD1401" s="174"/>
      <c r="CE1401" s="174"/>
      <c r="CF1401" s="174"/>
      <c r="CG1401" s="174"/>
      <c r="CH1401" s="174"/>
      <c r="CI1401" s="174"/>
      <c r="CJ1401" s="174"/>
      <c r="CK1401" s="174"/>
      <c r="CL1401" s="174"/>
      <c r="CN1401" s="176"/>
      <c r="CO1401" s="174"/>
      <c r="CP1401" s="174"/>
      <c r="CQ1401" s="174"/>
      <c r="CR1401" s="174"/>
      <c r="CS1401" s="174"/>
      <c r="CT1401" s="174"/>
      <c r="CU1401" s="174"/>
      <c r="CV1401" s="174"/>
      <c r="CW1401" s="174"/>
      <c r="CX1401" s="174"/>
      <c r="CY1401" s="174"/>
      <c r="CZ1401" s="174"/>
      <c r="DA1401" s="174"/>
      <c r="DB1401" s="174"/>
      <c r="DC1401" s="174"/>
      <c r="DD1401" s="174"/>
      <c r="DE1401" s="174"/>
      <c r="DF1401" s="174"/>
      <c r="DG1401" s="174"/>
      <c r="DH1401" s="174"/>
      <c r="DI1401" s="174"/>
      <c r="DJ1401" s="174"/>
      <c r="DK1401" s="174"/>
      <c r="DL1401" s="174"/>
    </row>
    <row r="1402" spans="1:116" x14ac:dyDescent="0.4">
      <c r="A1402" s="174"/>
      <c r="E1402" s="8"/>
      <c r="G1402" s="175" t="s">
        <v>492</v>
      </c>
      <c r="H1402" s="174"/>
      <c r="I1402" s="176"/>
      <c r="J1402" s="176"/>
      <c r="K1402" s="197"/>
      <c r="L1402" s="197"/>
      <c r="M1402" s="197"/>
      <c r="N1402" s="197"/>
      <c r="O1402" s="197"/>
      <c r="P1402" s="197"/>
      <c r="R1402" s="198"/>
      <c r="S1402" s="174"/>
      <c r="T1402" s="174"/>
      <c r="U1402" s="174"/>
      <c r="V1402" s="174"/>
      <c r="W1402" s="174"/>
      <c r="X1402" s="174"/>
      <c r="Y1402" s="174"/>
      <c r="Z1402" s="174"/>
      <c r="AA1402" s="174"/>
      <c r="AB1402" s="174"/>
      <c r="AC1402" s="174"/>
      <c r="AD1402" s="174"/>
      <c r="AE1402" s="174"/>
      <c r="AF1402" s="174"/>
      <c r="AG1402" s="174"/>
      <c r="AH1402" s="174"/>
      <c r="AI1402" s="174"/>
      <c r="AJ1402" s="174"/>
      <c r="AK1402" s="174"/>
      <c r="AL1402" s="174"/>
      <c r="AM1402" s="174"/>
      <c r="AN1402" s="174"/>
      <c r="AO1402" s="174"/>
      <c r="AP1402" s="174"/>
      <c r="AQ1402" s="174"/>
      <c r="AR1402" s="174"/>
      <c r="AS1402" s="174"/>
      <c r="AT1402" s="174"/>
      <c r="AU1402" s="174"/>
      <c r="AV1402" s="174"/>
      <c r="AW1402" s="174"/>
      <c r="AX1402" s="174"/>
      <c r="AY1402" s="174"/>
      <c r="AZ1402" s="174"/>
      <c r="BA1402" s="174"/>
      <c r="BB1402" s="174"/>
      <c r="BC1402" s="174"/>
      <c r="BD1402" s="174"/>
      <c r="BE1402" s="174"/>
      <c r="BF1402" s="174"/>
      <c r="BG1402" s="174"/>
      <c r="BH1402" s="174"/>
      <c r="BI1402" s="174"/>
      <c r="BJ1402" s="174"/>
      <c r="BK1402" s="174"/>
      <c r="BL1402" s="174"/>
      <c r="BM1402" s="174"/>
      <c r="BN1402" s="174"/>
      <c r="BO1402" s="174"/>
      <c r="BP1402" s="174"/>
      <c r="BQ1402" s="174"/>
      <c r="BR1402" s="174"/>
      <c r="BS1402" s="174"/>
      <c r="BT1402" s="174"/>
      <c r="BU1402" s="174"/>
      <c r="BV1402" s="174"/>
      <c r="BW1402" s="174"/>
      <c r="BX1402" s="174"/>
      <c r="BY1402" s="174"/>
      <c r="BZ1402" s="174"/>
      <c r="CA1402" s="174"/>
      <c r="CB1402" s="174"/>
      <c r="CC1402" s="174"/>
      <c r="CD1402" s="174"/>
      <c r="CE1402" s="174"/>
      <c r="CF1402" s="174"/>
      <c r="CG1402" s="174"/>
      <c r="CH1402" s="174"/>
      <c r="CI1402" s="174"/>
      <c r="CJ1402" s="174"/>
      <c r="CK1402" s="174"/>
      <c r="CL1402" s="174"/>
      <c r="CN1402" s="176"/>
      <c r="CO1402" s="174"/>
      <c r="CP1402" s="174"/>
      <c r="CQ1402" s="174"/>
      <c r="CR1402" s="174"/>
      <c r="CS1402" s="174"/>
      <c r="CT1402" s="174"/>
      <c r="CU1402" s="174"/>
      <c r="CV1402" s="174"/>
      <c r="CW1402" s="174"/>
      <c r="CX1402" s="174"/>
      <c r="CY1402" s="174"/>
      <c r="CZ1402" s="174"/>
      <c r="DA1402" s="174"/>
      <c r="DB1402" s="174"/>
      <c r="DC1402" s="174"/>
      <c r="DD1402" s="174"/>
      <c r="DE1402" s="174"/>
      <c r="DF1402" s="174"/>
      <c r="DG1402" s="174"/>
      <c r="DH1402" s="174"/>
      <c r="DI1402" s="174"/>
      <c r="DJ1402" s="174"/>
      <c r="DK1402" s="174"/>
      <c r="DL1402" s="174"/>
    </row>
    <row r="1403" spans="1:116" x14ac:dyDescent="0.4">
      <c r="A1403" s="174"/>
      <c r="E1403" s="8"/>
      <c r="G1403" s="175" t="s">
        <v>461</v>
      </c>
      <c r="H1403" s="174"/>
      <c r="I1403" s="176"/>
      <c r="J1403" s="176"/>
      <c r="K1403" s="197"/>
      <c r="L1403" s="197"/>
      <c r="M1403" s="197"/>
      <c r="N1403" s="197"/>
      <c r="O1403" s="197"/>
      <c r="P1403" s="197"/>
      <c r="R1403" s="198"/>
      <c r="S1403" s="199" t="str">
        <f t="shared" ref="S1403:AX1403" si="2442">S$20</f>
        <v>S$16</v>
      </c>
      <c r="T1403" s="199" t="str">
        <f t="shared" si="2442"/>
        <v>T$16</v>
      </c>
      <c r="U1403" s="199" t="str">
        <f t="shared" si="2442"/>
        <v>U$16</v>
      </c>
      <c r="V1403" s="199" t="str">
        <f t="shared" si="2442"/>
        <v>V$16</v>
      </c>
      <c r="W1403" s="199" t="str">
        <f t="shared" si="2442"/>
        <v>W$16</v>
      </c>
      <c r="X1403" s="199" t="str">
        <f t="shared" si="2442"/>
        <v>X$16</v>
      </c>
      <c r="Y1403" s="199" t="str">
        <f t="shared" si="2442"/>
        <v>Y$16</v>
      </c>
      <c r="Z1403" s="199" t="str">
        <f t="shared" si="2442"/>
        <v>Z$16</v>
      </c>
      <c r="AA1403" s="199" t="str">
        <f t="shared" si="2442"/>
        <v>AA$16</v>
      </c>
      <c r="AB1403" s="199" t="str">
        <f t="shared" si="2442"/>
        <v>AB$16</v>
      </c>
      <c r="AC1403" s="199" t="str">
        <f t="shared" si="2442"/>
        <v>AC$16</v>
      </c>
      <c r="AD1403" s="199" t="str">
        <f t="shared" si="2442"/>
        <v>AD$16</v>
      </c>
      <c r="AE1403" s="199" t="str">
        <f t="shared" si="2442"/>
        <v>AE$16</v>
      </c>
      <c r="AF1403" s="199" t="str">
        <f t="shared" si="2442"/>
        <v>AF$16</v>
      </c>
      <c r="AG1403" s="199" t="str">
        <f t="shared" si="2442"/>
        <v>AG$16</v>
      </c>
      <c r="AH1403" s="199" t="str">
        <f t="shared" si="2442"/>
        <v>AH$16</v>
      </c>
      <c r="AI1403" s="199" t="str">
        <f t="shared" si="2442"/>
        <v>AI$16</v>
      </c>
      <c r="AJ1403" s="199" t="str">
        <f t="shared" si="2442"/>
        <v>AJ$16</v>
      </c>
      <c r="AK1403" s="199" t="str">
        <f t="shared" si="2442"/>
        <v>AK$16</v>
      </c>
      <c r="AL1403" s="199" t="str">
        <f t="shared" si="2442"/>
        <v>AL$16</v>
      </c>
      <c r="AM1403" s="199" t="str">
        <f t="shared" si="2442"/>
        <v>AM$16</v>
      </c>
      <c r="AN1403" s="199" t="str">
        <f t="shared" si="2442"/>
        <v>AN$16</v>
      </c>
      <c r="AO1403" s="199" t="str">
        <f t="shared" si="2442"/>
        <v>AO$16</v>
      </c>
      <c r="AP1403" s="199" t="str">
        <f t="shared" si="2442"/>
        <v>AP$16</v>
      </c>
      <c r="AQ1403" s="199" t="str">
        <f t="shared" si="2442"/>
        <v>AQ$16</v>
      </c>
      <c r="AR1403" s="199" t="str">
        <f t="shared" si="2442"/>
        <v>AR$16</v>
      </c>
      <c r="AS1403" s="199" t="str">
        <f t="shared" si="2442"/>
        <v>AS$16</v>
      </c>
      <c r="AT1403" s="199" t="str">
        <f t="shared" si="2442"/>
        <v>AT$16</v>
      </c>
      <c r="AU1403" s="199" t="str">
        <f t="shared" si="2442"/>
        <v>AU$16</v>
      </c>
      <c r="AV1403" s="199" t="str">
        <f t="shared" si="2442"/>
        <v>AV$16</v>
      </c>
      <c r="AW1403" s="199" t="str">
        <f t="shared" si="2442"/>
        <v>AW$16</v>
      </c>
      <c r="AX1403" s="199" t="str">
        <f t="shared" si="2442"/>
        <v>AX$16</v>
      </c>
      <c r="AY1403" s="199" t="str">
        <f t="shared" ref="AY1403:CD1403" si="2443">AY$20</f>
        <v>AY$16</v>
      </c>
      <c r="AZ1403" s="199" t="str">
        <f t="shared" si="2443"/>
        <v>AZ$16</v>
      </c>
      <c r="BA1403" s="199" t="str">
        <f t="shared" si="2443"/>
        <v>BA$16</v>
      </c>
      <c r="BB1403" s="199" t="str">
        <f t="shared" si="2443"/>
        <v>BB$16</v>
      </c>
      <c r="BC1403" s="199" t="str">
        <f t="shared" si="2443"/>
        <v>BC$16</v>
      </c>
      <c r="BD1403" s="199" t="str">
        <f t="shared" si="2443"/>
        <v>BD$16</v>
      </c>
      <c r="BE1403" s="199" t="str">
        <f t="shared" si="2443"/>
        <v>BE$16</v>
      </c>
      <c r="BF1403" s="199" t="str">
        <f t="shared" si="2443"/>
        <v>BF$16</v>
      </c>
      <c r="BG1403" s="199" t="str">
        <f t="shared" si="2443"/>
        <v>BG$16</v>
      </c>
      <c r="BH1403" s="199" t="str">
        <f t="shared" si="2443"/>
        <v>BH$16</v>
      </c>
      <c r="BI1403" s="199" t="str">
        <f t="shared" si="2443"/>
        <v>BI$16</v>
      </c>
      <c r="BJ1403" s="199" t="str">
        <f t="shared" si="2443"/>
        <v>BJ$16</v>
      </c>
      <c r="BK1403" s="199" t="str">
        <f t="shared" si="2443"/>
        <v>BK$16</v>
      </c>
      <c r="BL1403" s="199" t="str">
        <f t="shared" si="2443"/>
        <v>BL$16</v>
      </c>
      <c r="BM1403" s="199" t="str">
        <f t="shared" si="2443"/>
        <v>BM$16</v>
      </c>
      <c r="BN1403" s="199" t="str">
        <f t="shared" si="2443"/>
        <v>BN$16</v>
      </c>
      <c r="BO1403" s="199" t="str">
        <f t="shared" si="2443"/>
        <v>BO$16</v>
      </c>
      <c r="BP1403" s="199" t="str">
        <f t="shared" si="2443"/>
        <v>BP$16</v>
      </c>
      <c r="BQ1403" s="199" t="str">
        <f t="shared" si="2443"/>
        <v>BQ$16</v>
      </c>
      <c r="BR1403" s="199" t="str">
        <f t="shared" si="2443"/>
        <v>BR$16</v>
      </c>
      <c r="BS1403" s="199" t="str">
        <f t="shared" si="2443"/>
        <v>BS$16</v>
      </c>
      <c r="BT1403" s="199" t="str">
        <f t="shared" si="2443"/>
        <v>BT$16</v>
      </c>
      <c r="BU1403" s="199" t="str">
        <f t="shared" si="2443"/>
        <v>BU$16</v>
      </c>
      <c r="BV1403" s="199" t="str">
        <f t="shared" si="2443"/>
        <v>BV$16</v>
      </c>
      <c r="BW1403" s="199" t="str">
        <f t="shared" si="2443"/>
        <v>BW$16</v>
      </c>
      <c r="BX1403" s="199" t="str">
        <f t="shared" si="2443"/>
        <v>BX$16</v>
      </c>
      <c r="BY1403" s="199" t="str">
        <f t="shared" si="2443"/>
        <v>BY$16</v>
      </c>
      <c r="BZ1403" s="199" t="str">
        <f t="shared" si="2443"/>
        <v>BZ$16</v>
      </c>
      <c r="CA1403" s="199" t="str">
        <f t="shared" si="2443"/>
        <v>CA$16</v>
      </c>
      <c r="CB1403" s="199" t="str">
        <f t="shared" si="2443"/>
        <v>CB$16</v>
      </c>
      <c r="CC1403" s="199" t="str">
        <f t="shared" si="2443"/>
        <v>CC$16</v>
      </c>
      <c r="CD1403" s="199" t="str">
        <f t="shared" si="2443"/>
        <v>CD$16</v>
      </c>
      <c r="CE1403" s="199" t="str">
        <f t="shared" ref="CE1403:CL1403" si="2444">CE$20</f>
        <v>CE$16</v>
      </c>
      <c r="CF1403" s="199" t="str">
        <f t="shared" si="2444"/>
        <v>CF$16</v>
      </c>
      <c r="CG1403" s="199" t="str">
        <f t="shared" si="2444"/>
        <v>CG$16</v>
      </c>
      <c r="CH1403" s="199" t="str">
        <f t="shared" si="2444"/>
        <v>CH$16</v>
      </c>
      <c r="CI1403" s="199" t="str">
        <f t="shared" si="2444"/>
        <v>CI$16</v>
      </c>
      <c r="CJ1403" s="199" t="str">
        <f t="shared" si="2444"/>
        <v>CJ$16</v>
      </c>
      <c r="CK1403" s="199" t="str">
        <f t="shared" si="2444"/>
        <v>CK$16</v>
      </c>
      <c r="CL1403" s="199" t="str">
        <f t="shared" si="2444"/>
        <v>CL$16</v>
      </c>
      <c r="CN1403" s="176"/>
      <c r="CO1403" s="199" t="str">
        <f t="shared" ref="CO1403:DL1403" si="2445">CO$20</f>
        <v>CO$16</v>
      </c>
      <c r="CP1403" s="199" t="str">
        <f t="shared" si="2445"/>
        <v>CP$16</v>
      </c>
      <c r="CQ1403" s="199" t="str">
        <f t="shared" si="2445"/>
        <v>CQ$16</v>
      </c>
      <c r="CR1403" s="199" t="str">
        <f t="shared" si="2445"/>
        <v>CR$16</v>
      </c>
      <c r="CS1403" s="199" t="str">
        <f t="shared" si="2445"/>
        <v>CS$16</v>
      </c>
      <c r="CT1403" s="199" t="str">
        <f t="shared" si="2445"/>
        <v>CT$16</v>
      </c>
      <c r="CU1403" s="199" t="str">
        <f t="shared" si="2445"/>
        <v>CU$16</v>
      </c>
      <c r="CV1403" s="199" t="str">
        <f t="shared" si="2445"/>
        <v>CV$16</v>
      </c>
      <c r="CW1403" s="199" t="str">
        <f t="shared" si="2445"/>
        <v>CW$16</v>
      </c>
      <c r="CX1403" s="199" t="str">
        <f t="shared" si="2445"/>
        <v>CX$16</v>
      </c>
      <c r="CY1403" s="199" t="str">
        <f t="shared" si="2445"/>
        <v>CY$16</v>
      </c>
      <c r="CZ1403" s="199" t="str">
        <f t="shared" si="2445"/>
        <v>CZ$16</v>
      </c>
      <c r="DA1403" s="199" t="str">
        <f t="shared" si="2445"/>
        <v>DA$16</v>
      </c>
      <c r="DB1403" s="199" t="str">
        <f t="shared" si="2445"/>
        <v>DB$16</v>
      </c>
      <c r="DC1403" s="199" t="str">
        <f t="shared" si="2445"/>
        <v>DC$16</v>
      </c>
      <c r="DD1403" s="199" t="str">
        <f t="shared" si="2445"/>
        <v>DD$16</v>
      </c>
      <c r="DE1403" s="199" t="str">
        <f t="shared" si="2445"/>
        <v>DE$16</v>
      </c>
      <c r="DF1403" s="199" t="str">
        <f t="shared" si="2445"/>
        <v>DF$16</v>
      </c>
      <c r="DG1403" s="199" t="str">
        <f t="shared" si="2445"/>
        <v>DG$16</v>
      </c>
      <c r="DH1403" s="199" t="str">
        <f t="shared" si="2445"/>
        <v>DH$16</v>
      </c>
      <c r="DI1403" s="199" t="str">
        <f t="shared" si="2445"/>
        <v>DI$16</v>
      </c>
      <c r="DJ1403" s="199" t="str">
        <f t="shared" si="2445"/>
        <v>DJ$16</v>
      </c>
      <c r="DK1403" s="199" t="str">
        <f t="shared" si="2445"/>
        <v>DK$16</v>
      </c>
      <c r="DL1403" s="199" t="str">
        <f t="shared" si="2445"/>
        <v>DL$16</v>
      </c>
    </row>
    <row r="1404" spans="1:116" x14ac:dyDescent="0.4">
      <c r="A1404" s="174"/>
      <c r="E1404" s="8"/>
      <c r="G1404" s="175" t="s">
        <v>462</v>
      </c>
      <c r="H1404" s="200"/>
      <c r="I1404" s="201"/>
      <c r="J1404" s="201"/>
      <c r="K1404" s="202"/>
      <c r="L1404" s="202"/>
      <c r="M1404" s="202"/>
      <c r="N1404" s="202"/>
      <c r="O1404" s="202"/>
      <c r="P1404" s="202"/>
      <c r="R1404" s="202"/>
      <c r="S1404" s="199" t="str">
        <f t="shared" ref="S1404:AX1404" si="2446">S$21</f>
        <v>S$17</v>
      </c>
      <c r="T1404" s="199" t="str">
        <f t="shared" si="2446"/>
        <v>T$17</v>
      </c>
      <c r="U1404" s="199" t="str">
        <f t="shared" si="2446"/>
        <v>U$17</v>
      </c>
      <c r="V1404" s="199" t="str">
        <f t="shared" si="2446"/>
        <v>V$17</v>
      </c>
      <c r="W1404" s="199" t="str">
        <f t="shared" si="2446"/>
        <v>W$17</v>
      </c>
      <c r="X1404" s="199" t="str">
        <f t="shared" si="2446"/>
        <v>X$17</v>
      </c>
      <c r="Y1404" s="199" t="str">
        <f t="shared" si="2446"/>
        <v>Y$17</v>
      </c>
      <c r="Z1404" s="199" t="str">
        <f t="shared" si="2446"/>
        <v>Z$17</v>
      </c>
      <c r="AA1404" s="199" t="str">
        <f t="shared" si="2446"/>
        <v>AA$17</v>
      </c>
      <c r="AB1404" s="199" t="str">
        <f t="shared" si="2446"/>
        <v>AB$17</v>
      </c>
      <c r="AC1404" s="199" t="str">
        <f t="shared" si="2446"/>
        <v>AC$17</v>
      </c>
      <c r="AD1404" s="199" t="str">
        <f t="shared" si="2446"/>
        <v>AD$17</v>
      </c>
      <c r="AE1404" s="199" t="str">
        <f t="shared" si="2446"/>
        <v>AE$17</v>
      </c>
      <c r="AF1404" s="199" t="str">
        <f t="shared" si="2446"/>
        <v>AF$17</v>
      </c>
      <c r="AG1404" s="199" t="str">
        <f t="shared" si="2446"/>
        <v>AG$17</v>
      </c>
      <c r="AH1404" s="199" t="str">
        <f t="shared" si="2446"/>
        <v>AH$17</v>
      </c>
      <c r="AI1404" s="199" t="str">
        <f t="shared" si="2446"/>
        <v>AI$17</v>
      </c>
      <c r="AJ1404" s="199" t="str">
        <f t="shared" si="2446"/>
        <v>AJ$17</v>
      </c>
      <c r="AK1404" s="199" t="str">
        <f t="shared" si="2446"/>
        <v>AK$17</v>
      </c>
      <c r="AL1404" s="199" t="str">
        <f t="shared" si="2446"/>
        <v>AL$17</v>
      </c>
      <c r="AM1404" s="199" t="str">
        <f t="shared" si="2446"/>
        <v>AM$17</v>
      </c>
      <c r="AN1404" s="199" t="str">
        <f t="shared" si="2446"/>
        <v>AN$17</v>
      </c>
      <c r="AO1404" s="199" t="str">
        <f t="shared" si="2446"/>
        <v>AO$17</v>
      </c>
      <c r="AP1404" s="199" t="str">
        <f t="shared" si="2446"/>
        <v>AP$17</v>
      </c>
      <c r="AQ1404" s="199" t="str">
        <f t="shared" si="2446"/>
        <v>AQ$17</v>
      </c>
      <c r="AR1404" s="199" t="str">
        <f t="shared" si="2446"/>
        <v>AR$17</v>
      </c>
      <c r="AS1404" s="199" t="str">
        <f t="shared" si="2446"/>
        <v>AS$17</v>
      </c>
      <c r="AT1404" s="199" t="str">
        <f t="shared" si="2446"/>
        <v>AT$17</v>
      </c>
      <c r="AU1404" s="199" t="str">
        <f t="shared" si="2446"/>
        <v>AU$17</v>
      </c>
      <c r="AV1404" s="199" t="str">
        <f t="shared" si="2446"/>
        <v>AV$17</v>
      </c>
      <c r="AW1404" s="199" t="str">
        <f t="shared" si="2446"/>
        <v>AW$17</v>
      </c>
      <c r="AX1404" s="199" t="str">
        <f t="shared" si="2446"/>
        <v>AX$17</v>
      </c>
      <c r="AY1404" s="199" t="str">
        <f t="shared" ref="AY1404:CD1404" si="2447">AY$21</f>
        <v>AY$17</v>
      </c>
      <c r="AZ1404" s="199" t="str">
        <f t="shared" si="2447"/>
        <v>AZ$17</v>
      </c>
      <c r="BA1404" s="199" t="str">
        <f t="shared" si="2447"/>
        <v>BA$17</v>
      </c>
      <c r="BB1404" s="199" t="str">
        <f t="shared" si="2447"/>
        <v>BB$17</v>
      </c>
      <c r="BC1404" s="199" t="str">
        <f t="shared" si="2447"/>
        <v>BC$17</v>
      </c>
      <c r="BD1404" s="199" t="str">
        <f t="shared" si="2447"/>
        <v>BD$17</v>
      </c>
      <c r="BE1404" s="199" t="str">
        <f t="shared" si="2447"/>
        <v>BE$17</v>
      </c>
      <c r="BF1404" s="199" t="str">
        <f t="shared" si="2447"/>
        <v>BF$17</v>
      </c>
      <c r="BG1404" s="199" t="str">
        <f t="shared" si="2447"/>
        <v>BG$17</v>
      </c>
      <c r="BH1404" s="199" t="str">
        <f t="shared" si="2447"/>
        <v>BH$17</v>
      </c>
      <c r="BI1404" s="199" t="str">
        <f t="shared" si="2447"/>
        <v>BI$17</v>
      </c>
      <c r="BJ1404" s="199" t="str">
        <f t="shared" si="2447"/>
        <v>BJ$17</v>
      </c>
      <c r="BK1404" s="199" t="str">
        <f t="shared" si="2447"/>
        <v>BK$17</v>
      </c>
      <c r="BL1404" s="199" t="str">
        <f t="shared" si="2447"/>
        <v>BL$17</v>
      </c>
      <c r="BM1404" s="199" t="str">
        <f t="shared" si="2447"/>
        <v>BM$17</v>
      </c>
      <c r="BN1404" s="199" t="str">
        <f t="shared" si="2447"/>
        <v>BN$17</v>
      </c>
      <c r="BO1404" s="199" t="str">
        <f t="shared" si="2447"/>
        <v>BO$17</v>
      </c>
      <c r="BP1404" s="199" t="str">
        <f t="shared" si="2447"/>
        <v>BP$17</v>
      </c>
      <c r="BQ1404" s="199" t="str">
        <f t="shared" si="2447"/>
        <v>BQ$17</v>
      </c>
      <c r="BR1404" s="199" t="str">
        <f t="shared" si="2447"/>
        <v>BR$17</v>
      </c>
      <c r="BS1404" s="199" t="str">
        <f t="shared" si="2447"/>
        <v>BS$17</v>
      </c>
      <c r="BT1404" s="199" t="str">
        <f t="shared" si="2447"/>
        <v>BT$17</v>
      </c>
      <c r="BU1404" s="199" t="str">
        <f t="shared" si="2447"/>
        <v>BU$17</v>
      </c>
      <c r="BV1404" s="199" t="str">
        <f t="shared" si="2447"/>
        <v>BV$17</v>
      </c>
      <c r="BW1404" s="199" t="str">
        <f t="shared" si="2447"/>
        <v>BW$17</v>
      </c>
      <c r="BX1404" s="199" t="str">
        <f t="shared" si="2447"/>
        <v>BX$17</v>
      </c>
      <c r="BY1404" s="199" t="str">
        <f t="shared" si="2447"/>
        <v>BY$17</v>
      </c>
      <c r="BZ1404" s="199" t="str">
        <f t="shared" si="2447"/>
        <v>BZ$17</v>
      </c>
      <c r="CA1404" s="199" t="str">
        <f t="shared" si="2447"/>
        <v>CA$17</v>
      </c>
      <c r="CB1404" s="199" t="str">
        <f t="shared" si="2447"/>
        <v>CB$17</v>
      </c>
      <c r="CC1404" s="199" t="str">
        <f t="shared" si="2447"/>
        <v>CC$17</v>
      </c>
      <c r="CD1404" s="199" t="str">
        <f t="shared" si="2447"/>
        <v>CD$17</v>
      </c>
      <c r="CE1404" s="199" t="str">
        <f t="shared" ref="CE1404:CL1404" si="2448">CE$21</f>
        <v>CE$17</v>
      </c>
      <c r="CF1404" s="199" t="str">
        <f t="shared" si="2448"/>
        <v>CF$17</v>
      </c>
      <c r="CG1404" s="199" t="str">
        <f t="shared" si="2448"/>
        <v>CG$17</v>
      </c>
      <c r="CH1404" s="199" t="str">
        <f t="shared" si="2448"/>
        <v>CH$17</v>
      </c>
      <c r="CI1404" s="199" t="str">
        <f t="shared" si="2448"/>
        <v>CI$17</v>
      </c>
      <c r="CJ1404" s="199" t="str">
        <f t="shared" si="2448"/>
        <v>CJ$17</v>
      </c>
      <c r="CK1404" s="199" t="str">
        <f t="shared" si="2448"/>
        <v>CK$17</v>
      </c>
      <c r="CL1404" s="199" t="str">
        <f t="shared" si="2448"/>
        <v>CL$17</v>
      </c>
      <c r="CN1404" s="201"/>
      <c r="CO1404" s="199" t="str">
        <f t="shared" ref="CO1404:DL1404" si="2449">CO$21</f>
        <v>CO$17</v>
      </c>
      <c r="CP1404" s="199" t="str">
        <f t="shared" si="2449"/>
        <v>CP$17</v>
      </c>
      <c r="CQ1404" s="199" t="str">
        <f t="shared" si="2449"/>
        <v>CQ$17</v>
      </c>
      <c r="CR1404" s="199" t="str">
        <f t="shared" si="2449"/>
        <v>CR$17</v>
      </c>
      <c r="CS1404" s="199" t="str">
        <f t="shared" si="2449"/>
        <v>CS$17</v>
      </c>
      <c r="CT1404" s="199" t="str">
        <f t="shared" si="2449"/>
        <v>CT$17</v>
      </c>
      <c r="CU1404" s="199" t="str">
        <f t="shared" si="2449"/>
        <v>CU$17</v>
      </c>
      <c r="CV1404" s="199" t="str">
        <f t="shared" si="2449"/>
        <v>CV$17</v>
      </c>
      <c r="CW1404" s="199" t="str">
        <f t="shared" si="2449"/>
        <v>CW$17</v>
      </c>
      <c r="CX1404" s="199" t="str">
        <f t="shared" si="2449"/>
        <v>CX$17</v>
      </c>
      <c r="CY1404" s="199" t="str">
        <f t="shared" si="2449"/>
        <v>CY$17</v>
      </c>
      <c r="CZ1404" s="199" t="str">
        <f t="shared" si="2449"/>
        <v>CZ$17</v>
      </c>
      <c r="DA1404" s="199" t="str">
        <f t="shared" si="2449"/>
        <v>DA$17</v>
      </c>
      <c r="DB1404" s="199" t="str">
        <f t="shared" si="2449"/>
        <v>DB$17</v>
      </c>
      <c r="DC1404" s="199" t="str">
        <f t="shared" si="2449"/>
        <v>DC$17</v>
      </c>
      <c r="DD1404" s="199" t="str">
        <f t="shared" si="2449"/>
        <v>DD$17</v>
      </c>
      <c r="DE1404" s="199" t="str">
        <f t="shared" si="2449"/>
        <v>DE$17</v>
      </c>
      <c r="DF1404" s="199" t="str">
        <f t="shared" si="2449"/>
        <v>DF$17</v>
      </c>
      <c r="DG1404" s="199" t="str">
        <f t="shared" si="2449"/>
        <v>DG$17</v>
      </c>
      <c r="DH1404" s="199" t="str">
        <f t="shared" si="2449"/>
        <v>DH$17</v>
      </c>
      <c r="DI1404" s="199" t="str">
        <f t="shared" si="2449"/>
        <v>DI$17</v>
      </c>
      <c r="DJ1404" s="199" t="str">
        <f t="shared" si="2449"/>
        <v>DJ$17</v>
      </c>
      <c r="DK1404" s="199" t="str">
        <f t="shared" si="2449"/>
        <v>DK$17</v>
      </c>
      <c r="DL1404" s="199" t="str">
        <f t="shared" si="2449"/>
        <v>DL$17</v>
      </c>
    </row>
    <row r="1405" spans="1:116" x14ac:dyDescent="0.4">
      <c r="A1405" s="174"/>
      <c r="E1405" s="8"/>
      <c r="G1405" s="175" t="s">
        <v>491</v>
      </c>
      <c r="H1405" s="200"/>
      <c r="I1405" s="201"/>
      <c r="J1405" s="201"/>
      <c r="K1405" s="202"/>
      <c r="L1405" s="202"/>
      <c r="M1405" s="202"/>
      <c r="N1405" s="202"/>
      <c r="O1405" s="202"/>
      <c r="P1405" s="202"/>
      <c r="R1405" s="202"/>
      <c r="S1405" s="190"/>
      <c r="T1405" s="190"/>
      <c r="U1405" s="190"/>
      <c r="V1405" s="190"/>
      <c r="W1405" s="190"/>
      <c r="X1405" s="190"/>
      <c r="Y1405" s="190"/>
      <c r="Z1405" s="190"/>
      <c r="AA1405" s="190"/>
      <c r="AB1405" s="190"/>
      <c r="AC1405" s="190"/>
      <c r="AD1405" s="190"/>
      <c r="AE1405" s="190"/>
      <c r="AF1405" s="190"/>
      <c r="AG1405" s="190"/>
      <c r="AH1405" s="190"/>
      <c r="AI1405" s="190"/>
      <c r="AJ1405" s="190"/>
      <c r="AK1405" s="190"/>
      <c r="AL1405" s="190"/>
      <c r="AM1405" s="190"/>
      <c r="AN1405" s="190"/>
      <c r="AO1405" s="190"/>
      <c r="AP1405" s="190"/>
      <c r="AQ1405" s="190"/>
      <c r="AR1405" s="190"/>
      <c r="AS1405" s="190"/>
      <c r="AT1405" s="190"/>
      <c r="AU1405" s="190"/>
      <c r="AV1405" s="190"/>
      <c r="AW1405" s="190"/>
      <c r="AX1405" s="190"/>
      <c r="AY1405" s="190"/>
      <c r="AZ1405" s="190"/>
      <c r="BA1405" s="190"/>
      <c r="BB1405" s="190"/>
      <c r="BC1405" s="190"/>
      <c r="BD1405" s="190"/>
      <c r="BE1405" s="190"/>
      <c r="BF1405" s="190"/>
      <c r="BG1405" s="190"/>
      <c r="BH1405" s="190"/>
      <c r="BI1405" s="190"/>
      <c r="BJ1405" s="190"/>
      <c r="BK1405" s="190"/>
      <c r="BL1405" s="190"/>
      <c r="BM1405" s="190"/>
      <c r="BN1405" s="190"/>
      <c r="BO1405" s="190"/>
      <c r="BP1405" s="190"/>
      <c r="BQ1405" s="190"/>
      <c r="BR1405" s="190"/>
      <c r="BS1405" s="190"/>
      <c r="BT1405" s="190"/>
      <c r="BU1405" s="190"/>
      <c r="BV1405" s="190"/>
      <c r="BW1405" s="190"/>
      <c r="BX1405" s="190"/>
      <c r="BY1405" s="190"/>
      <c r="BZ1405" s="190"/>
      <c r="CA1405" s="190"/>
      <c r="CB1405" s="190"/>
      <c r="CC1405" s="190"/>
      <c r="CD1405" s="190"/>
      <c r="CE1405" s="190"/>
      <c r="CF1405" s="190"/>
      <c r="CG1405" s="190"/>
      <c r="CH1405" s="190"/>
      <c r="CI1405" s="190"/>
      <c r="CJ1405" s="190"/>
      <c r="CK1405" s="190"/>
      <c r="CL1405" s="190"/>
      <c r="CN1405" s="201"/>
      <c r="CO1405" s="190"/>
      <c r="CP1405" s="190"/>
      <c r="CQ1405" s="190"/>
      <c r="CR1405" s="190"/>
      <c r="CS1405" s="190"/>
      <c r="CT1405" s="190"/>
      <c r="CU1405" s="190"/>
      <c r="CV1405" s="190"/>
      <c r="CW1405" s="190"/>
      <c r="CX1405" s="190"/>
      <c r="CY1405" s="190"/>
      <c r="CZ1405" s="190"/>
      <c r="DA1405" s="190"/>
      <c r="DB1405" s="190"/>
      <c r="DC1405" s="190"/>
      <c r="DD1405" s="190"/>
      <c r="DE1405" s="190"/>
      <c r="DF1405" s="190"/>
      <c r="DG1405" s="190"/>
      <c r="DH1405" s="190"/>
      <c r="DI1405" s="190"/>
      <c r="DJ1405" s="190"/>
      <c r="DK1405" s="190"/>
      <c r="DL1405" s="190"/>
    </row>
    <row r="1406" spans="1:116" x14ac:dyDescent="0.4">
      <c r="A1406" s="174"/>
      <c r="E1406" s="8"/>
      <c r="G1406" s="175" t="s">
        <v>505</v>
      </c>
      <c r="H1406" s="200"/>
      <c r="I1406" s="201"/>
      <c r="J1406" s="201"/>
      <c r="K1406" s="202"/>
      <c r="L1406" s="202"/>
      <c r="M1406" s="202"/>
      <c r="N1406" s="202"/>
      <c r="O1406" s="202"/>
      <c r="P1406" s="202"/>
      <c r="R1406" s="202"/>
      <c r="S1406" s="190"/>
      <c r="T1406" s="190"/>
      <c r="U1406" s="190"/>
      <c r="V1406" s="190"/>
      <c r="W1406" s="190"/>
      <c r="X1406" s="190"/>
      <c r="Y1406" s="190"/>
      <c r="Z1406" s="190"/>
      <c r="AA1406" s="190"/>
      <c r="AB1406" s="190"/>
      <c r="AC1406" s="190"/>
      <c r="AD1406" s="190"/>
      <c r="AE1406" s="190"/>
      <c r="AF1406" s="190"/>
      <c r="AG1406" s="190"/>
      <c r="AH1406" s="190"/>
      <c r="AI1406" s="190"/>
      <c r="AJ1406" s="190"/>
      <c r="AK1406" s="190"/>
      <c r="AL1406" s="190"/>
      <c r="AM1406" s="190"/>
      <c r="AN1406" s="190"/>
      <c r="AO1406" s="190"/>
      <c r="AP1406" s="190"/>
      <c r="AQ1406" s="190"/>
      <c r="AR1406" s="190"/>
      <c r="AS1406" s="190"/>
      <c r="AT1406" s="190"/>
      <c r="AU1406" s="190"/>
      <c r="AV1406" s="190"/>
      <c r="AW1406" s="190"/>
      <c r="AX1406" s="190"/>
      <c r="AY1406" s="190"/>
      <c r="AZ1406" s="190"/>
      <c r="BA1406" s="190"/>
      <c r="BB1406" s="190"/>
      <c r="BC1406" s="190"/>
      <c r="BD1406" s="190"/>
      <c r="BE1406" s="190"/>
      <c r="BF1406" s="190"/>
      <c r="BG1406" s="190"/>
      <c r="BH1406" s="190"/>
      <c r="BI1406" s="190"/>
      <c r="BJ1406" s="190"/>
      <c r="BK1406" s="190"/>
      <c r="BL1406" s="190"/>
      <c r="BM1406" s="190"/>
      <c r="BN1406" s="190"/>
      <c r="BO1406" s="190"/>
      <c r="BP1406" s="190"/>
      <c r="BQ1406" s="190"/>
      <c r="BR1406" s="190"/>
      <c r="BS1406" s="190"/>
      <c r="BT1406" s="190"/>
      <c r="BU1406" s="190"/>
      <c r="BV1406" s="190"/>
      <c r="BW1406" s="190"/>
      <c r="BX1406" s="190"/>
      <c r="BY1406" s="190"/>
      <c r="BZ1406" s="190"/>
      <c r="CA1406" s="190"/>
      <c r="CB1406" s="190"/>
      <c r="CC1406" s="190"/>
      <c r="CD1406" s="190"/>
      <c r="CE1406" s="190"/>
      <c r="CF1406" s="190"/>
      <c r="CG1406" s="190"/>
      <c r="CH1406" s="190"/>
      <c r="CI1406" s="190"/>
      <c r="CJ1406" s="190"/>
      <c r="CK1406" s="190"/>
      <c r="CL1406" s="190"/>
      <c r="CN1406" s="201"/>
      <c r="CO1406" s="190"/>
      <c r="CP1406" s="190"/>
      <c r="CQ1406" s="190"/>
      <c r="CR1406" s="190"/>
      <c r="CS1406" s="190"/>
      <c r="CT1406" s="190"/>
      <c r="CU1406" s="190"/>
      <c r="CV1406" s="190"/>
      <c r="CW1406" s="190"/>
      <c r="CX1406" s="190"/>
      <c r="CY1406" s="190"/>
      <c r="CZ1406" s="190"/>
      <c r="DA1406" s="190"/>
      <c r="DB1406" s="190"/>
      <c r="DC1406" s="190"/>
      <c r="DD1406" s="190"/>
      <c r="DE1406" s="190"/>
      <c r="DF1406" s="190"/>
      <c r="DG1406" s="190"/>
      <c r="DH1406" s="190"/>
      <c r="DI1406" s="190"/>
      <c r="DJ1406" s="190"/>
      <c r="DK1406" s="190"/>
      <c r="DL1406" s="190"/>
    </row>
    <row r="1407" spans="1:116" x14ac:dyDescent="0.4">
      <c r="A1407" s="174"/>
      <c r="E1407" s="8"/>
      <c r="G1407" s="175" t="s">
        <v>463</v>
      </c>
      <c r="H1407" s="200"/>
      <c r="I1407" s="201"/>
      <c r="J1407" s="201"/>
      <c r="K1407" s="202"/>
      <c r="L1407" s="202"/>
      <c r="M1407" s="202"/>
      <c r="N1407" s="202"/>
      <c r="O1407" s="202"/>
      <c r="P1407" s="202"/>
      <c r="R1407" s="202"/>
      <c r="S1407" s="190" t="str">
        <f t="shared" ref="S1407:AX1407" si="2450">S$22</f>
        <v>S$18</v>
      </c>
      <c r="T1407" s="190" t="str">
        <f t="shared" si="2450"/>
        <v>T$18</v>
      </c>
      <c r="U1407" s="190" t="str">
        <f t="shared" si="2450"/>
        <v>U$18</v>
      </c>
      <c r="V1407" s="190" t="str">
        <f t="shared" si="2450"/>
        <v>V$18</v>
      </c>
      <c r="W1407" s="190" t="str">
        <f t="shared" si="2450"/>
        <v>W$18</v>
      </c>
      <c r="X1407" s="190" t="str">
        <f t="shared" si="2450"/>
        <v>X$18</v>
      </c>
      <c r="Y1407" s="190" t="str">
        <f t="shared" si="2450"/>
        <v>Y$18</v>
      </c>
      <c r="Z1407" s="190" t="str">
        <f t="shared" si="2450"/>
        <v>Z$18</v>
      </c>
      <c r="AA1407" s="190" t="str">
        <f t="shared" si="2450"/>
        <v>AA$18</v>
      </c>
      <c r="AB1407" s="190" t="str">
        <f t="shared" si="2450"/>
        <v>AB$18</v>
      </c>
      <c r="AC1407" s="190" t="str">
        <f t="shared" si="2450"/>
        <v>AC$18</v>
      </c>
      <c r="AD1407" s="190" t="str">
        <f t="shared" si="2450"/>
        <v>AD$18</v>
      </c>
      <c r="AE1407" s="190" t="str">
        <f t="shared" si="2450"/>
        <v>AE$18</v>
      </c>
      <c r="AF1407" s="190" t="str">
        <f t="shared" si="2450"/>
        <v>AF$18</v>
      </c>
      <c r="AG1407" s="190" t="str">
        <f t="shared" si="2450"/>
        <v>AG$18</v>
      </c>
      <c r="AH1407" s="190" t="str">
        <f t="shared" si="2450"/>
        <v>AH$18</v>
      </c>
      <c r="AI1407" s="190" t="str">
        <f t="shared" si="2450"/>
        <v>AI$18</v>
      </c>
      <c r="AJ1407" s="190" t="str">
        <f t="shared" si="2450"/>
        <v>AJ$18</v>
      </c>
      <c r="AK1407" s="190" t="str">
        <f t="shared" si="2450"/>
        <v>AK$18</v>
      </c>
      <c r="AL1407" s="190" t="str">
        <f t="shared" si="2450"/>
        <v>AL$18</v>
      </c>
      <c r="AM1407" s="190" t="str">
        <f t="shared" si="2450"/>
        <v>AM$18</v>
      </c>
      <c r="AN1407" s="190" t="str">
        <f t="shared" si="2450"/>
        <v>AN$18</v>
      </c>
      <c r="AO1407" s="190" t="str">
        <f t="shared" si="2450"/>
        <v>AO$18</v>
      </c>
      <c r="AP1407" s="190" t="str">
        <f t="shared" si="2450"/>
        <v>AP$18</v>
      </c>
      <c r="AQ1407" s="190" t="str">
        <f t="shared" si="2450"/>
        <v>AQ$18</v>
      </c>
      <c r="AR1407" s="190" t="str">
        <f t="shared" si="2450"/>
        <v>AR$18</v>
      </c>
      <c r="AS1407" s="190" t="str">
        <f t="shared" si="2450"/>
        <v>AS$18</v>
      </c>
      <c r="AT1407" s="190" t="str">
        <f t="shared" si="2450"/>
        <v>AT$18</v>
      </c>
      <c r="AU1407" s="190" t="str">
        <f t="shared" si="2450"/>
        <v>AU$18</v>
      </c>
      <c r="AV1407" s="190" t="str">
        <f t="shared" si="2450"/>
        <v>AV$18</v>
      </c>
      <c r="AW1407" s="190" t="str">
        <f t="shared" si="2450"/>
        <v>AW$18</v>
      </c>
      <c r="AX1407" s="190" t="str">
        <f t="shared" si="2450"/>
        <v>AX$18</v>
      </c>
      <c r="AY1407" s="190" t="str">
        <f t="shared" ref="AY1407:CD1407" si="2451">AY$22</f>
        <v>AY$18</v>
      </c>
      <c r="AZ1407" s="190" t="str">
        <f t="shared" si="2451"/>
        <v>AZ$18</v>
      </c>
      <c r="BA1407" s="190" t="str">
        <f t="shared" si="2451"/>
        <v>BA$18</v>
      </c>
      <c r="BB1407" s="190" t="str">
        <f t="shared" si="2451"/>
        <v>BB$18</v>
      </c>
      <c r="BC1407" s="190" t="str">
        <f t="shared" si="2451"/>
        <v>BC$18</v>
      </c>
      <c r="BD1407" s="190" t="str">
        <f t="shared" si="2451"/>
        <v>BD$18</v>
      </c>
      <c r="BE1407" s="190" t="str">
        <f t="shared" si="2451"/>
        <v>BE$18</v>
      </c>
      <c r="BF1407" s="190" t="str">
        <f t="shared" si="2451"/>
        <v>BF$18</v>
      </c>
      <c r="BG1407" s="190" t="str">
        <f t="shared" si="2451"/>
        <v>BG$18</v>
      </c>
      <c r="BH1407" s="190" t="str">
        <f t="shared" si="2451"/>
        <v>BH$18</v>
      </c>
      <c r="BI1407" s="190" t="str">
        <f t="shared" si="2451"/>
        <v>BI$18</v>
      </c>
      <c r="BJ1407" s="190" t="str">
        <f t="shared" si="2451"/>
        <v>BJ$18</v>
      </c>
      <c r="BK1407" s="190" t="str">
        <f t="shared" si="2451"/>
        <v>BK$18</v>
      </c>
      <c r="BL1407" s="190" t="str">
        <f t="shared" si="2451"/>
        <v>BL$18</v>
      </c>
      <c r="BM1407" s="190" t="str">
        <f t="shared" si="2451"/>
        <v>BM$18</v>
      </c>
      <c r="BN1407" s="190" t="str">
        <f t="shared" si="2451"/>
        <v>BN$18</v>
      </c>
      <c r="BO1407" s="190" t="str">
        <f t="shared" si="2451"/>
        <v>BO$18</v>
      </c>
      <c r="BP1407" s="190" t="str">
        <f t="shared" si="2451"/>
        <v>BP$18</v>
      </c>
      <c r="BQ1407" s="190" t="str">
        <f t="shared" si="2451"/>
        <v>BQ$18</v>
      </c>
      <c r="BR1407" s="190" t="str">
        <f t="shared" si="2451"/>
        <v>BR$18</v>
      </c>
      <c r="BS1407" s="190" t="str">
        <f t="shared" si="2451"/>
        <v>BS$18</v>
      </c>
      <c r="BT1407" s="190" t="str">
        <f t="shared" si="2451"/>
        <v>BT$18</v>
      </c>
      <c r="BU1407" s="190" t="str">
        <f t="shared" si="2451"/>
        <v>BU$18</v>
      </c>
      <c r="BV1407" s="190" t="str">
        <f t="shared" si="2451"/>
        <v>BV$18</v>
      </c>
      <c r="BW1407" s="190" t="str">
        <f t="shared" si="2451"/>
        <v>BW$18</v>
      </c>
      <c r="BX1407" s="190" t="str">
        <f t="shared" si="2451"/>
        <v>BX$18</v>
      </c>
      <c r="BY1407" s="190" t="str">
        <f t="shared" si="2451"/>
        <v>BY$18</v>
      </c>
      <c r="BZ1407" s="190" t="str">
        <f t="shared" si="2451"/>
        <v>BZ$18</v>
      </c>
      <c r="CA1407" s="190" t="str">
        <f t="shared" si="2451"/>
        <v>CA$18</v>
      </c>
      <c r="CB1407" s="190" t="str">
        <f t="shared" si="2451"/>
        <v>CB$18</v>
      </c>
      <c r="CC1407" s="190" t="str">
        <f t="shared" si="2451"/>
        <v>CC$18</v>
      </c>
      <c r="CD1407" s="190" t="str">
        <f t="shared" si="2451"/>
        <v>CD$18</v>
      </c>
      <c r="CE1407" s="190" t="str">
        <f t="shared" ref="CE1407:CL1407" si="2452">CE$22</f>
        <v>CE$18</v>
      </c>
      <c r="CF1407" s="190" t="str">
        <f t="shared" si="2452"/>
        <v>CF$18</v>
      </c>
      <c r="CG1407" s="190" t="str">
        <f t="shared" si="2452"/>
        <v>CG$18</v>
      </c>
      <c r="CH1407" s="190" t="str">
        <f t="shared" si="2452"/>
        <v>CH$18</v>
      </c>
      <c r="CI1407" s="190" t="str">
        <f t="shared" si="2452"/>
        <v>CI$18</v>
      </c>
      <c r="CJ1407" s="190" t="str">
        <f t="shared" si="2452"/>
        <v>CJ$18</v>
      </c>
      <c r="CK1407" s="190" t="str">
        <f t="shared" si="2452"/>
        <v>CK$18</v>
      </c>
      <c r="CL1407" s="190" t="str">
        <f t="shared" si="2452"/>
        <v>CL$18</v>
      </c>
      <c r="CN1407" s="201"/>
      <c r="CO1407" s="190" t="str">
        <f t="shared" ref="CO1407:DL1407" si="2453">CO$22</f>
        <v>CO$18</v>
      </c>
      <c r="CP1407" s="190" t="str">
        <f t="shared" si="2453"/>
        <v>CP$18</v>
      </c>
      <c r="CQ1407" s="190" t="str">
        <f t="shared" si="2453"/>
        <v>CQ$18</v>
      </c>
      <c r="CR1407" s="190" t="str">
        <f t="shared" si="2453"/>
        <v>CR$18</v>
      </c>
      <c r="CS1407" s="190" t="str">
        <f t="shared" si="2453"/>
        <v>CS$18</v>
      </c>
      <c r="CT1407" s="190" t="str">
        <f t="shared" si="2453"/>
        <v>CT$18</v>
      </c>
      <c r="CU1407" s="190" t="str">
        <f t="shared" si="2453"/>
        <v>CU$18</v>
      </c>
      <c r="CV1407" s="190" t="str">
        <f t="shared" si="2453"/>
        <v>CV$18</v>
      </c>
      <c r="CW1407" s="190" t="str">
        <f t="shared" si="2453"/>
        <v>CW$18</v>
      </c>
      <c r="CX1407" s="190" t="str">
        <f t="shared" si="2453"/>
        <v>CX$18</v>
      </c>
      <c r="CY1407" s="190" t="str">
        <f t="shared" si="2453"/>
        <v>CY$18</v>
      </c>
      <c r="CZ1407" s="190" t="str">
        <f t="shared" si="2453"/>
        <v>CZ$18</v>
      </c>
      <c r="DA1407" s="190" t="str">
        <f t="shared" si="2453"/>
        <v>DA$18</v>
      </c>
      <c r="DB1407" s="190" t="str">
        <f t="shared" si="2453"/>
        <v>DB$18</v>
      </c>
      <c r="DC1407" s="190" t="str">
        <f t="shared" si="2453"/>
        <v>DC$18</v>
      </c>
      <c r="DD1407" s="190" t="str">
        <f t="shared" si="2453"/>
        <v>DD$18</v>
      </c>
      <c r="DE1407" s="190" t="str">
        <f t="shared" si="2453"/>
        <v>DE$18</v>
      </c>
      <c r="DF1407" s="190" t="str">
        <f t="shared" si="2453"/>
        <v>DF$18</v>
      </c>
      <c r="DG1407" s="190" t="str">
        <f t="shared" si="2453"/>
        <v>DG$18</v>
      </c>
      <c r="DH1407" s="190" t="str">
        <f t="shared" si="2453"/>
        <v>DH$18</v>
      </c>
      <c r="DI1407" s="190" t="str">
        <f t="shared" si="2453"/>
        <v>DI$18</v>
      </c>
      <c r="DJ1407" s="190" t="str">
        <f t="shared" si="2453"/>
        <v>DJ$18</v>
      </c>
      <c r="DK1407" s="190" t="str">
        <f t="shared" si="2453"/>
        <v>DK$18</v>
      </c>
      <c r="DL1407" s="190" t="str">
        <f t="shared" si="2453"/>
        <v>DL$18</v>
      </c>
    </row>
    <row r="1408" spans="1:116" x14ac:dyDescent="0.4">
      <c r="A1408" s="174"/>
      <c r="E1408" s="8"/>
      <c r="G1408" s="175" t="s">
        <v>464</v>
      </c>
      <c r="H1408" s="200"/>
      <c r="I1408" s="201"/>
      <c r="J1408" s="201"/>
      <c r="K1408" s="202"/>
      <c r="L1408" s="202"/>
      <c r="M1408" s="202"/>
      <c r="N1408" s="202"/>
      <c r="O1408" s="202"/>
      <c r="P1408" s="202"/>
      <c r="R1408" s="202"/>
      <c r="S1408" s="190" t="str">
        <f t="shared" ref="S1408:AX1408" si="2454">S$23</f>
        <v>S$19</v>
      </c>
      <c r="T1408" s="190" t="str">
        <f t="shared" si="2454"/>
        <v>T$19</v>
      </c>
      <c r="U1408" s="190" t="str">
        <f t="shared" si="2454"/>
        <v>U$19</v>
      </c>
      <c r="V1408" s="190" t="str">
        <f t="shared" si="2454"/>
        <v>V$19</v>
      </c>
      <c r="W1408" s="190" t="str">
        <f t="shared" si="2454"/>
        <v>W$19</v>
      </c>
      <c r="X1408" s="190" t="str">
        <f t="shared" si="2454"/>
        <v>X$19</v>
      </c>
      <c r="Y1408" s="190" t="str">
        <f t="shared" si="2454"/>
        <v>Y$19</v>
      </c>
      <c r="Z1408" s="190" t="str">
        <f t="shared" si="2454"/>
        <v>Z$19</v>
      </c>
      <c r="AA1408" s="190" t="str">
        <f t="shared" si="2454"/>
        <v>AA$19</v>
      </c>
      <c r="AB1408" s="190" t="str">
        <f t="shared" si="2454"/>
        <v>AB$19</v>
      </c>
      <c r="AC1408" s="190" t="str">
        <f t="shared" si="2454"/>
        <v>AC$19</v>
      </c>
      <c r="AD1408" s="190" t="str">
        <f t="shared" si="2454"/>
        <v>AD$19</v>
      </c>
      <c r="AE1408" s="190" t="str">
        <f t="shared" si="2454"/>
        <v>AE$19</v>
      </c>
      <c r="AF1408" s="190" t="str">
        <f t="shared" si="2454"/>
        <v>AF$19</v>
      </c>
      <c r="AG1408" s="190" t="str">
        <f t="shared" si="2454"/>
        <v>AG$19</v>
      </c>
      <c r="AH1408" s="190" t="str">
        <f t="shared" si="2454"/>
        <v>AH$19</v>
      </c>
      <c r="AI1408" s="190" t="str">
        <f t="shared" si="2454"/>
        <v>AI$19</v>
      </c>
      <c r="AJ1408" s="190" t="str">
        <f t="shared" si="2454"/>
        <v>AJ$19</v>
      </c>
      <c r="AK1408" s="190" t="str">
        <f t="shared" si="2454"/>
        <v>AK$19</v>
      </c>
      <c r="AL1408" s="190" t="str">
        <f t="shared" si="2454"/>
        <v>AL$19</v>
      </c>
      <c r="AM1408" s="190" t="str">
        <f t="shared" si="2454"/>
        <v>AM$19</v>
      </c>
      <c r="AN1408" s="190" t="str">
        <f t="shared" si="2454"/>
        <v>AN$19</v>
      </c>
      <c r="AO1408" s="190" t="str">
        <f t="shared" si="2454"/>
        <v>AO$19</v>
      </c>
      <c r="AP1408" s="190" t="str">
        <f t="shared" si="2454"/>
        <v>AP$19</v>
      </c>
      <c r="AQ1408" s="190" t="str">
        <f t="shared" si="2454"/>
        <v>AQ$19</v>
      </c>
      <c r="AR1408" s="190" t="str">
        <f t="shared" si="2454"/>
        <v>AR$19</v>
      </c>
      <c r="AS1408" s="190" t="str">
        <f t="shared" si="2454"/>
        <v>AS$19</v>
      </c>
      <c r="AT1408" s="190" t="str">
        <f t="shared" si="2454"/>
        <v>AT$19</v>
      </c>
      <c r="AU1408" s="190" t="str">
        <f t="shared" si="2454"/>
        <v>AU$19</v>
      </c>
      <c r="AV1408" s="190" t="str">
        <f t="shared" si="2454"/>
        <v>AV$19</v>
      </c>
      <c r="AW1408" s="190" t="str">
        <f t="shared" si="2454"/>
        <v>AW$19</v>
      </c>
      <c r="AX1408" s="190" t="str">
        <f t="shared" si="2454"/>
        <v>AX$19</v>
      </c>
      <c r="AY1408" s="190" t="str">
        <f t="shared" ref="AY1408:CD1408" si="2455">AY$23</f>
        <v>AY$19</v>
      </c>
      <c r="AZ1408" s="190" t="str">
        <f t="shared" si="2455"/>
        <v>AZ$19</v>
      </c>
      <c r="BA1408" s="190" t="str">
        <f t="shared" si="2455"/>
        <v>BA$19</v>
      </c>
      <c r="BB1408" s="190" t="str">
        <f t="shared" si="2455"/>
        <v>BB$19</v>
      </c>
      <c r="BC1408" s="190" t="str">
        <f t="shared" si="2455"/>
        <v>BC$19</v>
      </c>
      <c r="BD1408" s="190" t="str">
        <f t="shared" si="2455"/>
        <v>BD$19</v>
      </c>
      <c r="BE1408" s="190" t="str">
        <f t="shared" si="2455"/>
        <v>BE$19</v>
      </c>
      <c r="BF1408" s="190" t="str">
        <f t="shared" si="2455"/>
        <v>BF$19</v>
      </c>
      <c r="BG1408" s="190" t="str">
        <f t="shared" si="2455"/>
        <v>BG$19</v>
      </c>
      <c r="BH1408" s="190" t="str">
        <f t="shared" si="2455"/>
        <v>BH$19</v>
      </c>
      <c r="BI1408" s="190" t="str">
        <f t="shared" si="2455"/>
        <v>BI$19</v>
      </c>
      <c r="BJ1408" s="190" t="str">
        <f t="shared" si="2455"/>
        <v>BJ$19</v>
      </c>
      <c r="BK1408" s="190" t="str">
        <f t="shared" si="2455"/>
        <v>BK$19</v>
      </c>
      <c r="BL1408" s="190" t="str">
        <f t="shared" si="2455"/>
        <v>BL$19</v>
      </c>
      <c r="BM1408" s="190" t="str">
        <f t="shared" si="2455"/>
        <v>BM$19</v>
      </c>
      <c r="BN1408" s="190" t="str">
        <f t="shared" si="2455"/>
        <v>BN$19</v>
      </c>
      <c r="BO1408" s="190" t="str">
        <f t="shared" si="2455"/>
        <v>BO$19</v>
      </c>
      <c r="BP1408" s="190" t="str">
        <f t="shared" si="2455"/>
        <v>BP$19</v>
      </c>
      <c r="BQ1408" s="190" t="str">
        <f t="shared" si="2455"/>
        <v>BQ$19</v>
      </c>
      <c r="BR1408" s="190" t="str">
        <f t="shared" si="2455"/>
        <v>BR$19</v>
      </c>
      <c r="BS1408" s="190" t="str">
        <f t="shared" si="2455"/>
        <v>BS$19</v>
      </c>
      <c r="BT1408" s="190" t="str">
        <f t="shared" si="2455"/>
        <v>BT$19</v>
      </c>
      <c r="BU1408" s="190" t="str">
        <f t="shared" si="2455"/>
        <v>BU$19</v>
      </c>
      <c r="BV1408" s="190" t="str">
        <f t="shared" si="2455"/>
        <v>BV$19</v>
      </c>
      <c r="BW1408" s="190" t="str">
        <f t="shared" si="2455"/>
        <v>BW$19</v>
      </c>
      <c r="BX1408" s="190" t="str">
        <f t="shared" si="2455"/>
        <v>BX$19</v>
      </c>
      <c r="BY1408" s="190" t="str">
        <f t="shared" si="2455"/>
        <v>BY$19</v>
      </c>
      <c r="BZ1408" s="190" t="str">
        <f t="shared" si="2455"/>
        <v>BZ$19</v>
      </c>
      <c r="CA1408" s="190" t="str">
        <f t="shared" si="2455"/>
        <v>CA$19</v>
      </c>
      <c r="CB1408" s="190" t="str">
        <f t="shared" si="2455"/>
        <v>CB$19</v>
      </c>
      <c r="CC1408" s="190" t="str">
        <f t="shared" si="2455"/>
        <v>CC$19</v>
      </c>
      <c r="CD1408" s="190" t="str">
        <f t="shared" si="2455"/>
        <v>CD$19</v>
      </c>
      <c r="CE1408" s="190" t="str">
        <f t="shared" ref="CE1408:CL1408" si="2456">CE$23</f>
        <v>CE$19</v>
      </c>
      <c r="CF1408" s="190" t="str">
        <f t="shared" si="2456"/>
        <v>CF$19</v>
      </c>
      <c r="CG1408" s="190" t="str">
        <f t="shared" si="2456"/>
        <v>CG$19</v>
      </c>
      <c r="CH1408" s="190" t="str">
        <f t="shared" si="2456"/>
        <v>CH$19</v>
      </c>
      <c r="CI1408" s="190" t="str">
        <f t="shared" si="2456"/>
        <v>CI$19</v>
      </c>
      <c r="CJ1408" s="190" t="str">
        <f t="shared" si="2456"/>
        <v>CJ$19</v>
      </c>
      <c r="CK1408" s="190" t="str">
        <f t="shared" si="2456"/>
        <v>CK$19</v>
      </c>
      <c r="CL1408" s="190" t="str">
        <f t="shared" si="2456"/>
        <v>CL$19</v>
      </c>
      <c r="CN1408" s="201"/>
      <c r="CO1408" s="190" t="str">
        <f t="shared" ref="CO1408:DL1408" si="2457">CO$23</f>
        <v>CO$19</v>
      </c>
      <c r="CP1408" s="190" t="str">
        <f t="shared" si="2457"/>
        <v>CP$19</v>
      </c>
      <c r="CQ1408" s="190" t="str">
        <f t="shared" si="2457"/>
        <v>CQ$19</v>
      </c>
      <c r="CR1408" s="190" t="str">
        <f t="shared" si="2457"/>
        <v>CR$19</v>
      </c>
      <c r="CS1408" s="190" t="str">
        <f t="shared" si="2457"/>
        <v>CS$19</v>
      </c>
      <c r="CT1408" s="190" t="str">
        <f t="shared" si="2457"/>
        <v>CT$19</v>
      </c>
      <c r="CU1408" s="190" t="str">
        <f t="shared" si="2457"/>
        <v>CU$19</v>
      </c>
      <c r="CV1408" s="190" t="str">
        <f t="shared" si="2457"/>
        <v>CV$19</v>
      </c>
      <c r="CW1408" s="190" t="str">
        <f t="shared" si="2457"/>
        <v>CW$19</v>
      </c>
      <c r="CX1408" s="190" t="str">
        <f t="shared" si="2457"/>
        <v>CX$19</v>
      </c>
      <c r="CY1408" s="190" t="str">
        <f t="shared" si="2457"/>
        <v>CY$19</v>
      </c>
      <c r="CZ1408" s="190" t="str">
        <f t="shared" si="2457"/>
        <v>CZ$19</v>
      </c>
      <c r="DA1408" s="190" t="str">
        <f t="shared" si="2457"/>
        <v>DA$19</v>
      </c>
      <c r="DB1408" s="190" t="str">
        <f t="shared" si="2457"/>
        <v>DB$19</v>
      </c>
      <c r="DC1408" s="190" t="str">
        <f t="shared" si="2457"/>
        <v>DC$19</v>
      </c>
      <c r="DD1408" s="190" t="str">
        <f t="shared" si="2457"/>
        <v>DD$19</v>
      </c>
      <c r="DE1408" s="190" t="str">
        <f t="shared" si="2457"/>
        <v>DE$19</v>
      </c>
      <c r="DF1408" s="190" t="str">
        <f t="shared" si="2457"/>
        <v>DF$19</v>
      </c>
      <c r="DG1408" s="190" t="str">
        <f t="shared" si="2457"/>
        <v>DG$19</v>
      </c>
      <c r="DH1408" s="190" t="str">
        <f t="shared" si="2457"/>
        <v>DH$19</v>
      </c>
      <c r="DI1408" s="190" t="str">
        <f t="shared" si="2457"/>
        <v>DI$19</v>
      </c>
      <c r="DJ1408" s="190" t="str">
        <f t="shared" si="2457"/>
        <v>DJ$19</v>
      </c>
      <c r="DK1408" s="190" t="str">
        <f t="shared" si="2457"/>
        <v>DK$19</v>
      </c>
      <c r="DL1408" s="190" t="str">
        <f t="shared" si="2457"/>
        <v>DL$19</v>
      </c>
    </row>
    <row r="1409" spans="1:116" x14ac:dyDescent="0.4">
      <c r="A1409" s="174"/>
      <c r="E1409" s="8"/>
      <c r="G1409" s="175"/>
      <c r="H1409" s="200"/>
      <c r="I1409" s="201"/>
      <c r="J1409" s="201"/>
      <c r="K1409" s="202"/>
      <c r="L1409" s="202"/>
      <c r="M1409" s="202"/>
      <c r="N1409" s="202"/>
      <c r="O1409" s="202"/>
      <c r="P1409" s="202"/>
      <c r="R1409" s="202"/>
      <c r="S1409" s="190"/>
      <c r="T1409" s="190"/>
      <c r="U1409" s="190"/>
      <c r="V1409" s="190"/>
      <c r="W1409" s="190"/>
      <c r="X1409" s="190"/>
      <c r="Y1409" s="190"/>
      <c r="Z1409" s="190"/>
      <c r="AA1409" s="190"/>
      <c r="AB1409" s="190"/>
      <c r="AC1409" s="190"/>
      <c r="AD1409" s="190"/>
      <c r="AE1409" s="190"/>
      <c r="AF1409" s="190"/>
      <c r="AG1409" s="190"/>
      <c r="AH1409" s="190"/>
      <c r="AI1409" s="190"/>
      <c r="AJ1409" s="190"/>
      <c r="AK1409" s="190"/>
      <c r="AL1409" s="190"/>
      <c r="AM1409" s="190"/>
      <c r="AN1409" s="190"/>
      <c r="AO1409" s="190"/>
      <c r="AP1409" s="190"/>
      <c r="AQ1409" s="190"/>
      <c r="AR1409" s="190"/>
      <c r="AS1409" s="190"/>
      <c r="AT1409" s="190"/>
      <c r="AU1409" s="190"/>
      <c r="AV1409" s="190"/>
      <c r="AW1409" s="190"/>
      <c r="AX1409" s="190"/>
      <c r="AY1409" s="190"/>
      <c r="AZ1409" s="190"/>
      <c r="BA1409" s="190"/>
      <c r="BB1409" s="190"/>
      <c r="BC1409" s="190"/>
      <c r="BD1409" s="190"/>
      <c r="BE1409" s="190"/>
      <c r="BF1409" s="190"/>
      <c r="BG1409" s="190"/>
      <c r="BH1409" s="190"/>
      <c r="BI1409" s="190"/>
      <c r="BJ1409" s="190"/>
      <c r="BK1409" s="190"/>
      <c r="BL1409" s="190"/>
      <c r="BM1409" s="190"/>
      <c r="BN1409" s="190"/>
      <c r="BO1409" s="190"/>
      <c r="BP1409" s="190"/>
      <c r="BQ1409" s="190"/>
      <c r="BR1409" s="190"/>
      <c r="BS1409" s="190"/>
      <c r="BT1409" s="190"/>
      <c r="BU1409" s="190"/>
      <c r="BV1409" s="190"/>
      <c r="BW1409" s="190"/>
      <c r="BX1409" s="190"/>
      <c r="BY1409" s="190"/>
      <c r="BZ1409" s="190"/>
      <c r="CA1409" s="190"/>
      <c r="CB1409" s="190"/>
      <c r="CC1409" s="190"/>
      <c r="CD1409" s="190"/>
      <c r="CE1409" s="190"/>
      <c r="CF1409" s="190"/>
      <c r="CG1409" s="190"/>
      <c r="CH1409" s="190"/>
      <c r="CI1409" s="190"/>
      <c r="CJ1409" s="190"/>
      <c r="CK1409" s="190"/>
      <c r="CL1409" s="190"/>
      <c r="CN1409" s="201"/>
      <c r="CO1409" s="190"/>
      <c r="CP1409" s="190"/>
      <c r="CQ1409" s="190"/>
      <c r="CR1409" s="190"/>
      <c r="CS1409" s="190"/>
      <c r="CT1409" s="190"/>
      <c r="CU1409" s="190"/>
      <c r="CV1409" s="190"/>
      <c r="CW1409" s="190"/>
      <c r="CX1409" s="190"/>
      <c r="CY1409" s="190"/>
      <c r="CZ1409" s="190"/>
      <c r="DA1409" s="190"/>
      <c r="DB1409" s="190"/>
      <c r="DC1409" s="190"/>
      <c r="DD1409" s="190"/>
      <c r="DE1409" s="190"/>
      <c r="DF1409" s="190"/>
      <c r="DG1409" s="190"/>
      <c r="DH1409" s="190"/>
      <c r="DI1409" s="190"/>
      <c r="DJ1409" s="190"/>
      <c r="DK1409" s="190"/>
      <c r="DL1409" s="190"/>
    </row>
    <row r="1410" spans="1:116" x14ac:dyDescent="0.4">
      <c r="A1410" s="174"/>
      <c r="E1410" s="8"/>
      <c r="G1410" s="175"/>
      <c r="H1410" s="200"/>
      <c r="I1410" s="201"/>
      <c r="J1410" s="201"/>
      <c r="K1410" s="202"/>
      <c r="L1410" s="202"/>
      <c r="M1410" s="202"/>
      <c r="N1410" s="202"/>
      <c r="O1410" s="202"/>
      <c r="P1410" s="202"/>
      <c r="R1410" s="202"/>
      <c r="S1410" s="190"/>
      <c r="T1410" s="190"/>
      <c r="U1410" s="190"/>
      <c r="V1410" s="190"/>
      <c r="W1410" s="190"/>
      <c r="X1410" s="190"/>
      <c r="Y1410" s="190"/>
      <c r="Z1410" s="190"/>
      <c r="AA1410" s="190"/>
      <c r="AB1410" s="190"/>
      <c r="AC1410" s="190"/>
      <c r="AD1410" s="190"/>
      <c r="AE1410" s="190"/>
      <c r="AF1410" s="190"/>
      <c r="AG1410" s="190"/>
      <c r="AH1410" s="190"/>
      <c r="AI1410" s="190"/>
      <c r="AJ1410" s="190"/>
      <c r="AK1410" s="190"/>
      <c r="AL1410" s="190"/>
      <c r="AM1410" s="190"/>
      <c r="AN1410" s="190"/>
      <c r="AO1410" s="190"/>
      <c r="AP1410" s="190"/>
      <c r="AQ1410" s="190"/>
      <c r="AR1410" s="190"/>
      <c r="AS1410" s="190"/>
      <c r="AT1410" s="190"/>
      <c r="AU1410" s="190"/>
      <c r="AV1410" s="190"/>
      <c r="AW1410" s="190"/>
      <c r="AX1410" s="190"/>
      <c r="AY1410" s="190"/>
      <c r="AZ1410" s="190"/>
      <c r="BA1410" s="190"/>
      <c r="BB1410" s="190"/>
      <c r="BC1410" s="190"/>
      <c r="BD1410" s="190"/>
      <c r="BE1410" s="190"/>
      <c r="BF1410" s="190"/>
      <c r="BG1410" s="190"/>
      <c r="BH1410" s="190"/>
      <c r="BI1410" s="190"/>
      <c r="BJ1410" s="190"/>
      <c r="BK1410" s="190"/>
      <c r="BL1410" s="190"/>
      <c r="BM1410" s="190"/>
      <c r="BN1410" s="190"/>
      <c r="BO1410" s="190"/>
      <c r="BP1410" s="190"/>
      <c r="BQ1410" s="190"/>
      <c r="BR1410" s="190"/>
      <c r="BS1410" s="190"/>
      <c r="BT1410" s="190"/>
      <c r="BU1410" s="190"/>
      <c r="BV1410" s="190"/>
      <c r="BW1410" s="190"/>
      <c r="BX1410" s="190"/>
      <c r="BY1410" s="190"/>
      <c r="BZ1410" s="190"/>
      <c r="CA1410" s="190"/>
      <c r="CB1410" s="190"/>
      <c r="CC1410" s="190"/>
      <c r="CD1410" s="190"/>
      <c r="CE1410" s="190"/>
      <c r="CF1410" s="190"/>
      <c r="CG1410" s="190"/>
      <c r="CH1410" s="190"/>
      <c r="CI1410" s="190"/>
      <c r="CJ1410" s="190"/>
      <c r="CK1410" s="190"/>
      <c r="CL1410" s="190"/>
      <c r="CN1410" s="201"/>
      <c r="CO1410" s="190"/>
      <c r="CP1410" s="190"/>
      <c r="CQ1410" s="190"/>
      <c r="CR1410" s="190"/>
      <c r="CS1410" s="190"/>
      <c r="CT1410" s="190"/>
      <c r="CU1410" s="190"/>
      <c r="CV1410" s="190"/>
      <c r="CW1410" s="190"/>
      <c r="CX1410" s="190"/>
      <c r="CY1410" s="190"/>
      <c r="CZ1410" s="190"/>
      <c r="DA1410" s="190"/>
      <c r="DB1410" s="190"/>
      <c r="DC1410" s="190"/>
      <c r="DD1410" s="190"/>
      <c r="DE1410" s="190"/>
      <c r="DF1410" s="190"/>
      <c r="DG1410" s="190"/>
      <c r="DH1410" s="190"/>
      <c r="DI1410" s="190"/>
      <c r="DJ1410" s="190"/>
      <c r="DK1410" s="190"/>
      <c r="DL1410" s="190"/>
    </row>
    <row r="1411" spans="1:116" x14ac:dyDescent="0.4">
      <c r="A1411" s="174"/>
      <c r="E1411" s="8"/>
      <c r="G1411" s="175"/>
      <c r="H1411" s="200"/>
      <c r="I1411" s="201"/>
      <c r="J1411" s="201"/>
      <c r="K1411" s="202"/>
      <c r="L1411" s="202"/>
      <c r="M1411" s="202"/>
      <c r="N1411" s="202"/>
      <c r="O1411" s="202"/>
      <c r="P1411" s="202"/>
      <c r="R1411" s="202"/>
      <c r="S1411" s="190"/>
      <c r="T1411" s="190"/>
      <c r="U1411" s="190"/>
      <c r="V1411" s="190"/>
      <c r="W1411" s="190"/>
      <c r="X1411" s="190"/>
      <c r="Y1411" s="190"/>
      <c r="Z1411" s="190"/>
      <c r="AA1411" s="190"/>
      <c r="AB1411" s="190"/>
      <c r="AC1411" s="190"/>
      <c r="AD1411" s="190"/>
      <c r="AE1411" s="190"/>
      <c r="AF1411" s="190"/>
      <c r="AG1411" s="190"/>
      <c r="AH1411" s="190"/>
      <c r="AI1411" s="190"/>
      <c r="AJ1411" s="190"/>
      <c r="AK1411" s="190"/>
      <c r="AL1411" s="190"/>
      <c r="AM1411" s="190"/>
      <c r="AN1411" s="190"/>
      <c r="AO1411" s="190"/>
      <c r="AP1411" s="190"/>
      <c r="AQ1411" s="190"/>
      <c r="AR1411" s="190"/>
      <c r="AS1411" s="190"/>
      <c r="AT1411" s="190"/>
      <c r="AU1411" s="190"/>
      <c r="AV1411" s="190"/>
      <c r="AW1411" s="190"/>
      <c r="AX1411" s="190"/>
      <c r="AY1411" s="190"/>
      <c r="AZ1411" s="190"/>
      <c r="BA1411" s="190"/>
      <c r="BB1411" s="190"/>
      <c r="BC1411" s="190"/>
      <c r="BD1411" s="190"/>
      <c r="BE1411" s="190"/>
      <c r="BF1411" s="190"/>
      <c r="BG1411" s="190"/>
      <c r="BH1411" s="190"/>
      <c r="BI1411" s="190"/>
      <c r="BJ1411" s="190"/>
      <c r="BK1411" s="190"/>
      <c r="BL1411" s="190"/>
      <c r="BM1411" s="190"/>
      <c r="BN1411" s="190"/>
      <c r="BO1411" s="190"/>
      <c r="BP1411" s="190"/>
      <c r="BQ1411" s="190"/>
      <c r="BR1411" s="190"/>
      <c r="BS1411" s="190"/>
      <c r="BT1411" s="190"/>
      <c r="BU1411" s="190"/>
      <c r="BV1411" s="190"/>
      <c r="BW1411" s="190"/>
      <c r="BX1411" s="190"/>
      <c r="BY1411" s="190"/>
      <c r="BZ1411" s="190"/>
      <c r="CA1411" s="190"/>
      <c r="CB1411" s="190"/>
      <c r="CC1411" s="190"/>
      <c r="CD1411" s="190"/>
      <c r="CE1411" s="190"/>
      <c r="CF1411" s="190"/>
      <c r="CG1411" s="190"/>
      <c r="CH1411" s="190"/>
      <c r="CI1411" s="190"/>
      <c r="CJ1411" s="190"/>
      <c r="CK1411" s="190"/>
      <c r="CL1411" s="190"/>
      <c r="CN1411" s="201"/>
      <c r="CO1411" s="190"/>
      <c r="CP1411" s="190"/>
      <c r="CQ1411" s="190"/>
      <c r="CR1411" s="190"/>
      <c r="CS1411" s="190"/>
      <c r="CT1411" s="190"/>
      <c r="CU1411" s="190"/>
      <c r="CV1411" s="190"/>
      <c r="CW1411" s="190"/>
      <c r="CX1411" s="190"/>
      <c r="CY1411" s="190"/>
      <c r="CZ1411" s="190"/>
      <c r="DA1411" s="190"/>
      <c r="DB1411" s="190"/>
      <c r="DC1411" s="190"/>
      <c r="DD1411" s="190"/>
      <c r="DE1411" s="190"/>
      <c r="DF1411" s="190"/>
      <c r="DG1411" s="190"/>
      <c r="DH1411" s="190"/>
      <c r="DI1411" s="190"/>
      <c r="DJ1411" s="190"/>
      <c r="DK1411" s="190"/>
      <c r="DL1411" s="190"/>
    </row>
    <row r="1412" spans="1:116" x14ac:dyDescent="0.4">
      <c r="A1412" s="174"/>
      <c r="E1412" s="8"/>
      <c r="G1412" s="175"/>
      <c r="H1412" s="200"/>
      <c r="I1412" s="201"/>
      <c r="J1412" s="201"/>
      <c r="K1412" s="202"/>
      <c r="L1412" s="202"/>
      <c r="M1412" s="202"/>
      <c r="N1412" s="202"/>
      <c r="O1412" s="202"/>
      <c r="P1412" s="202"/>
      <c r="R1412" s="202"/>
      <c r="S1412" s="190"/>
      <c r="T1412" s="190"/>
      <c r="U1412" s="190"/>
      <c r="V1412" s="190"/>
      <c r="W1412" s="190"/>
      <c r="X1412" s="190"/>
      <c r="Y1412" s="190"/>
      <c r="Z1412" s="190"/>
      <c r="AA1412" s="190"/>
      <c r="AB1412" s="190"/>
      <c r="AC1412" s="190"/>
      <c r="AD1412" s="190"/>
      <c r="AE1412" s="190"/>
      <c r="AF1412" s="190"/>
      <c r="AG1412" s="190"/>
      <c r="AH1412" s="190"/>
      <c r="AI1412" s="190"/>
      <c r="AJ1412" s="190"/>
      <c r="AK1412" s="190"/>
      <c r="AL1412" s="190"/>
      <c r="AM1412" s="190"/>
      <c r="AN1412" s="190"/>
      <c r="AO1412" s="190"/>
      <c r="AP1412" s="190"/>
      <c r="AQ1412" s="190"/>
      <c r="AR1412" s="190"/>
      <c r="AS1412" s="190"/>
      <c r="AT1412" s="190"/>
      <c r="AU1412" s="190"/>
      <c r="AV1412" s="190"/>
      <c r="AW1412" s="190"/>
      <c r="AX1412" s="190"/>
      <c r="AY1412" s="190"/>
      <c r="AZ1412" s="190"/>
      <c r="BA1412" s="190"/>
      <c r="BB1412" s="190"/>
      <c r="BC1412" s="190"/>
      <c r="BD1412" s="190"/>
      <c r="BE1412" s="190"/>
      <c r="BF1412" s="190"/>
      <c r="BG1412" s="190"/>
      <c r="BH1412" s="190"/>
      <c r="BI1412" s="190"/>
      <c r="BJ1412" s="190"/>
      <c r="BK1412" s="190"/>
      <c r="BL1412" s="190"/>
      <c r="BM1412" s="190"/>
      <c r="BN1412" s="190"/>
      <c r="BO1412" s="190"/>
      <c r="BP1412" s="190"/>
      <c r="BQ1412" s="190"/>
      <c r="BR1412" s="190"/>
      <c r="BS1412" s="190"/>
      <c r="BT1412" s="190"/>
      <c r="BU1412" s="190"/>
      <c r="BV1412" s="190"/>
      <c r="BW1412" s="190"/>
      <c r="BX1412" s="190"/>
      <c r="BY1412" s="190"/>
      <c r="BZ1412" s="190"/>
      <c r="CA1412" s="190"/>
      <c r="CB1412" s="190"/>
      <c r="CC1412" s="190"/>
      <c r="CD1412" s="190"/>
      <c r="CE1412" s="190"/>
      <c r="CF1412" s="190"/>
      <c r="CG1412" s="190"/>
      <c r="CH1412" s="190"/>
      <c r="CI1412" s="190"/>
      <c r="CJ1412" s="190"/>
      <c r="CK1412" s="190"/>
      <c r="CL1412" s="190"/>
      <c r="CN1412" s="201"/>
      <c r="CO1412" s="190"/>
      <c r="CP1412" s="190"/>
      <c r="CQ1412" s="190"/>
      <c r="CR1412" s="190"/>
      <c r="CS1412" s="190"/>
      <c r="CT1412" s="190"/>
      <c r="CU1412" s="190"/>
      <c r="CV1412" s="190"/>
      <c r="CW1412" s="190"/>
      <c r="CX1412" s="190"/>
      <c r="CY1412" s="190"/>
      <c r="CZ1412" s="190"/>
      <c r="DA1412" s="190"/>
      <c r="DB1412" s="190"/>
      <c r="DC1412" s="190"/>
      <c r="DD1412" s="190"/>
      <c r="DE1412" s="190"/>
      <c r="DF1412" s="190"/>
      <c r="DG1412" s="190"/>
      <c r="DH1412" s="190"/>
      <c r="DI1412" s="190"/>
      <c r="DJ1412" s="190"/>
      <c r="DK1412" s="190"/>
      <c r="DL1412" s="190"/>
    </row>
    <row r="1413" spans="1:116" x14ac:dyDescent="0.4">
      <c r="A1413" s="174"/>
      <c r="E1413" s="8"/>
      <c r="G1413" s="175"/>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74"/>
      <c r="E1417" s="8"/>
      <c r="G1417" s="175"/>
      <c r="H1417" s="200"/>
      <c r="I1417" s="201"/>
      <c r="J1417" s="201"/>
      <c r="K1417" s="202"/>
      <c r="L1417" s="202"/>
      <c r="M1417" s="202"/>
      <c r="N1417" s="202"/>
      <c r="O1417" s="202"/>
      <c r="P1417" s="202"/>
      <c r="R1417" s="202"/>
      <c r="S1417" s="190"/>
      <c r="T1417" s="190"/>
      <c r="U1417" s="190"/>
      <c r="V1417" s="190"/>
      <c r="W1417" s="190"/>
      <c r="X1417" s="190"/>
      <c r="Y1417" s="190"/>
      <c r="Z1417" s="190"/>
      <c r="AA1417" s="190"/>
      <c r="AB1417" s="190"/>
      <c r="AC1417" s="190"/>
      <c r="AD1417" s="190"/>
      <c r="AE1417" s="190"/>
      <c r="AF1417" s="190"/>
      <c r="AG1417" s="190"/>
      <c r="AH1417" s="190"/>
      <c r="AI1417" s="190"/>
      <c r="AJ1417" s="190"/>
      <c r="AK1417" s="190"/>
      <c r="AL1417" s="190"/>
      <c r="AM1417" s="190"/>
      <c r="AN1417" s="190"/>
      <c r="AO1417" s="190"/>
      <c r="AP1417" s="190"/>
      <c r="AQ1417" s="190"/>
      <c r="AR1417" s="190"/>
      <c r="AS1417" s="190"/>
      <c r="AT1417" s="190"/>
      <c r="AU1417" s="190"/>
      <c r="AV1417" s="190"/>
      <c r="AW1417" s="190"/>
      <c r="AX1417" s="190"/>
      <c r="AY1417" s="190"/>
      <c r="AZ1417" s="190"/>
      <c r="BA1417" s="190"/>
      <c r="BB1417" s="190"/>
      <c r="BC1417" s="190"/>
      <c r="BD1417" s="190"/>
      <c r="BE1417" s="190"/>
      <c r="BF1417" s="190"/>
      <c r="BG1417" s="190"/>
      <c r="BH1417" s="190"/>
      <c r="BI1417" s="190"/>
      <c r="BJ1417" s="190"/>
      <c r="BK1417" s="190"/>
      <c r="BL1417" s="190"/>
      <c r="BM1417" s="190"/>
      <c r="BN1417" s="190"/>
      <c r="BO1417" s="190"/>
      <c r="BP1417" s="190"/>
      <c r="BQ1417" s="190"/>
      <c r="BR1417" s="190"/>
      <c r="BS1417" s="190"/>
      <c r="BT1417" s="190"/>
      <c r="BU1417" s="190"/>
      <c r="BV1417" s="190"/>
      <c r="BW1417" s="190"/>
      <c r="BX1417" s="190"/>
      <c r="BY1417" s="190"/>
      <c r="BZ1417" s="190"/>
      <c r="CA1417" s="190"/>
      <c r="CB1417" s="190"/>
      <c r="CC1417" s="190"/>
      <c r="CD1417" s="190"/>
      <c r="CE1417" s="190"/>
      <c r="CF1417" s="190"/>
      <c r="CG1417" s="190"/>
      <c r="CH1417" s="190"/>
      <c r="CI1417" s="190"/>
      <c r="CJ1417" s="190"/>
      <c r="CK1417" s="190"/>
      <c r="CL1417" s="190"/>
      <c r="CN1417" s="201"/>
      <c r="CO1417" s="190"/>
      <c r="CP1417" s="190"/>
      <c r="CQ1417" s="190"/>
      <c r="CR1417" s="190"/>
      <c r="CS1417" s="190"/>
      <c r="CT1417" s="190"/>
      <c r="CU1417" s="190"/>
      <c r="CV1417" s="190"/>
      <c r="CW1417" s="190"/>
      <c r="CX1417" s="190"/>
      <c r="CY1417" s="190"/>
      <c r="CZ1417" s="190"/>
      <c r="DA1417" s="190"/>
      <c r="DB1417" s="190"/>
      <c r="DC1417" s="190"/>
      <c r="DD1417" s="190"/>
      <c r="DE1417" s="190"/>
      <c r="DF1417" s="190"/>
      <c r="DG1417" s="190"/>
      <c r="DH1417" s="190"/>
      <c r="DI1417" s="190"/>
      <c r="DJ1417" s="190"/>
      <c r="DK1417" s="190"/>
      <c r="DL1417" s="190"/>
    </row>
    <row r="1418" spans="1:116" x14ac:dyDescent="0.4">
      <c r="A1418" s="174"/>
      <c r="E1418" s="8"/>
      <c r="G1418" s="175"/>
      <c r="H1418" s="200"/>
      <c r="I1418" s="201"/>
      <c r="J1418" s="201"/>
      <c r="K1418" s="202"/>
      <c r="L1418" s="202"/>
      <c r="M1418" s="202"/>
      <c r="N1418" s="202"/>
      <c r="O1418" s="202"/>
      <c r="P1418" s="202"/>
      <c r="R1418" s="202"/>
      <c r="S1418" s="190"/>
      <c r="T1418" s="190"/>
      <c r="U1418" s="190"/>
      <c r="V1418" s="190"/>
      <c r="W1418" s="190"/>
      <c r="X1418" s="190"/>
      <c r="Y1418" s="190"/>
      <c r="Z1418" s="190"/>
      <c r="AA1418" s="190"/>
      <c r="AB1418" s="190"/>
      <c r="AC1418" s="190"/>
      <c r="AD1418" s="190"/>
      <c r="AE1418" s="190"/>
      <c r="AF1418" s="190"/>
      <c r="AG1418" s="190"/>
      <c r="AH1418" s="190"/>
      <c r="AI1418" s="190"/>
      <c r="AJ1418" s="190"/>
      <c r="AK1418" s="190"/>
      <c r="AL1418" s="190"/>
      <c r="AM1418" s="190"/>
      <c r="AN1418" s="190"/>
      <c r="AO1418" s="190"/>
      <c r="AP1418" s="190"/>
      <c r="AQ1418" s="190"/>
      <c r="AR1418" s="190"/>
      <c r="AS1418" s="190"/>
      <c r="AT1418" s="190"/>
      <c r="AU1418" s="190"/>
      <c r="AV1418" s="190"/>
      <c r="AW1418" s="190"/>
      <c r="AX1418" s="190"/>
      <c r="AY1418" s="190"/>
      <c r="AZ1418" s="190"/>
      <c r="BA1418" s="190"/>
      <c r="BB1418" s="190"/>
      <c r="BC1418" s="190"/>
      <c r="BD1418" s="190"/>
      <c r="BE1418" s="190"/>
      <c r="BF1418" s="190"/>
      <c r="BG1418" s="190"/>
      <c r="BH1418" s="190"/>
      <c r="BI1418" s="190"/>
      <c r="BJ1418" s="190"/>
      <c r="BK1418" s="190"/>
      <c r="BL1418" s="190"/>
      <c r="BM1418" s="190"/>
      <c r="BN1418" s="190"/>
      <c r="BO1418" s="190"/>
      <c r="BP1418" s="190"/>
      <c r="BQ1418" s="190"/>
      <c r="BR1418" s="190"/>
      <c r="BS1418" s="190"/>
      <c r="BT1418" s="190"/>
      <c r="BU1418" s="190"/>
      <c r="BV1418" s="190"/>
      <c r="BW1418" s="190"/>
      <c r="BX1418" s="190"/>
      <c r="BY1418" s="190"/>
      <c r="BZ1418" s="190"/>
      <c r="CA1418" s="190"/>
      <c r="CB1418" s="190"/>
      <c r="CC1418" s="190"/>
      <c r="CD1418" s="190"/>
      <c r="CE1418" s="190"/>
      <c r="CF1418" s="190"/>
      <c r="CG1418" s="190"/>
      <c r="CH1418" s="190"/>
      <c r="CI1418" s="190"/>
      <c r="CJ1418" s="190"/>
      <c r="CK1418" s="190"/>
      <c r="CL1418" s="190"/>
      <c r="CN1418" s="201"/>
      <c r="CO1418" s="190"/>
      <c r="CP1418" s="190"/>
      <c r="CQ1418" s="190"/>
      <c r="CR1418" s="190"/>
      <c r="CS1418" s="190"/>
      <c r="CT1418" s="190"/>
      <c r="CU1418" s="190"/>
      <c r="CV1418" s="190"/>
      <c r="CW1418" s="190"/>
      <c r="CX1418" s="190"/>
      <c r="CY1418" s="190"/>
      <c r="CZ1418" s="190"/>
      <c r="DA1418" s="190"/>
      <c r="DB1418" s="190"/>
      <c r="DC1418" s="190"/>
      <c r="DD1418" s="190"/>
      <c r="DE1418" s="190"/>
      <c r="DF1418" s="190"/>
      <c r="DG1418" s="190"/>
      <c r="DH1418" s="190"/>
      <c r="DI1418" s="190"/>
      <c r="DJ1418" s="190"/>
      <c r="DK1418" s="190"/>
      <c r="DL1418" s="190"/>
    </row>
    <row r="1419" spans="1:116" x14ac:dyDescent="0.4">
      <c r="A1419" s="174"/>
      <c r="E1419" s="8"/>
      <c r="G1419" s="175"/>
      <c r="H1419" s="200"/>
      <c r="I1419" s="201"/>
      <c r="J1419" s="201"/>
      <c r="K1419" s="202"/>
      <c r="L1419" s="202"/>
      <c r="M1419" s="202"/>
      <c r="N1419" s="202"/>
      <c r="O1419" s="202"/>
      <c r="P1419" s="202"/>
      <c r="R1419" s="202"/>
      <c r="S1419" s="190"/>
      <c r="T1419" s="190"/>
      <c r="U1419" s="190"/>
      <c r="V1419" s="190"/>
      <c r="W1419" s="190"/>
      <c r="X1419" s="190"/>
      <c r="Y1419" s="190"/>
      <c r="Z1419" s="190"/>
      <c r="AA1419" s="190"/>
      <c r="AB1419" s="190"/>
      <c r="AC1419" s="190"/>
      <c r="AD1419" s="190"/>
      <c r="AE1419" s="190"/>
      <c r="AF1419" s="190"/>
      <c r="AG1419" s="190"/>
      <c r="AH1419" s="190"/>
      <c r="AI1419" s="190"/>
      <c r="AJ1419" s="190"/>
      <c r="AK1419" s="190"/>
      <c r="AL1419" s="190"/>
      <c r="AM1419" s="190"/>
      <c r="AN1419" s="190"/>
      <c r="AO1419" s="190"/>
      <c r="AP1419" s="190"/>
      <c r="AQ1419" s="190"/>
      <c r="AR1419" s="190"/>
      <c r="AS1419" s="190"/>
      <c r="AT1419" s="190"/>
      <c r="AU1419" s="190"/>
      <c r="AV1419" s="190"/>
      <c r="AW1419" s="190"/>
      <c r="AX1419" s="190"/>
      <c r="AY1419" s="190"/>
      <c r="AZ1419" s="190"/>
      <c r="BA1419" s="190"/>
      <c r="BB1419" s="190"/>
      <c r="BC1419" s="190"/>
      <c r="BD1419" s="190"/>
      <c r="BE1419" s="190"/>
      <c r="BF1419" s="190"/>
      <c r="BG1419" s="190"/>
      <c r="BH1419" s="190"/>
      <c r="BI1419" s="190"/>
      <c r="BJ1419" s="190"/>
      <c r="BK1419" s="190"/>
      <c r="BL1419" s="190"/>
      <c r="BM1419" s="190"/>
      <c r="BN1419" s="190"/>
      <c r="BO1419" s="190"/>
      <c r="BP1419" s="190"/>
      <c r="BQ1419" s="190"/>
      <c r="BR1419" s="190"/>
      <c r="BS1419" s="190"/>
      <c r="BT1419" s="190"/>
      <c r="BU1419" s="190"/>
      <c r="BV1419" s="190"/>
      <c r="BW1419" s="190"/>
      <c r="BX1419" s="190"/>
      <c r="BY1419" s="190"/>
      <c r="BZ1419" s="190"/>
      <c r="CA1419" s="190"/>
      <c r="CB1419" s="190"/>
      <c r="CC1419" s="190"/>
      <c r="CD1419" s="190"/>
      <c r="CE1419" s="190"/>
      <c r="CF1419" s="190"/>
      <c r="CG1419" s="190"/>
      <c r="CH1419" s="190"/>
      <c r="CI1419" s="190"/>
      <c r="CJ1419" s="190"/>
      <c r="CK1419" s="190"/>
      <c r="CL1419" s="190"/>
      <c r="CN1419" s="201"/>
      <c r="CO1419" s="190"/>
      <c r="CP1419" s="190"/>
      <c r="CQ1419" s="190"/>
      <c r="CR1419" s="190"/>
      <c r="CS1419" s="190"/>
      <c r="CT1419" s="190"/>
      <c r="CU1419" s="190"/>
      <c r="CV1419" s="190"/>
      <c r="CW1419" s="190"/>
      <c r="CX1419" s="190"/>
      <c r="CY1419" s="190"/>
      <c r="CZ1419" s="190"/>
      <c r="DA1419" s="190"/>
      <c r="DB1419" s="190"/>
      <c r="DC1419" s="190"/>
      <c r="DD1419" s="190"/>
      <c r="DE1419" s="190"/>
      <c r="DF1419" s="190"/>
      <c r="DG1419" s="190"/>
      <c r="DH1419" s="190"/>
      <c r="DI1419" s="190"/>
      <c r="DJ1419" s="190"/>
      <c r="DK1419" s="190"/>
      <c r="DL1419" s="190"/>
    </row>
    <row r="1420" spans="1:116" x14ac:dyDescent="0.4">
      <c r="A1420" s="174"/>
      <c r="E1420" s="8"/>
      <c r="G1420" s="175"/>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c r="H1422" s="200"/>
      <c r="I1422" s="201"/>
      <c r="J1422" s="201"/>
      <c r="K1422" s="202"/>
      <c r="L1422" s="202"/>
      <c r="M1422" s="202"/>
      <c r="N1422" s="202"/>
      <c r="O1422" s="202"/>
      <c r="P1422" s="202"/>
      <c r="R1422" s="202"/>
      <c r="S1422" s="190"/>
      <c r="T1422" s="190"/>
      <c r="U1422" s="190"/>
      <c r="V1422" s="190"/>
      <c r="W1422" s="190"/>
      <c r="X1422" s="190"/>
      <c r="Y1422" s="190"/>
      <c r="Z1422" s="190"/>
      <c r="AA1422" s="190"/>
      <c r="AB1422" s="190"/>
      <c r="AC1422" s="190"/>
      <c r="AD1422" s="190"/>
      <c r="AE1422" s="190"/>
      <c r="AF1422" s="190"/>
      <c r="AG1422" s="190"/>
      <c r="AH1422" s="190"/>
      <c r="AI1422" s="190"/>
      <c r="AJ1422" s="190"/>
      <c r="AK1422" s="190"/>
      <c r="AL1422" s="190"/>
      <c r="AM1422" s="190"/>
      <c r="AN1422" s="190"/>
      <c r="AO1422" s="190"/>
      <c r="AP1422" s="190"/>
      <c r="AQ1422" s="190"/>
      <c r="AR1422" s="190"/>
      <c r="AS1422" s="190"/>
      <c r="AT1422" s="190"/>
      <c r="AU1422" s="190"/>
      <c r="AV1422" s="190"/>
      <c r="AW1422" s="190"/>
      <c r="AX1422" s="190"/>
      <c r="AY1422" s="190"/>
      <c r="AZ1422" s="190"/>
      <c r="BA1422" s="190"/>
      <c r="BB1422" s="190"/>
      <c r="BC1422" s="190"/>
      <c r="BD1422" s="190"/>
      <c r="BE1422" s="190"/>
      <c r="BF1422" s="190"/>
      <c r="BG1422" s="190"/>
      <c r="BH1422" s="190"/>
      <c r="BI1422" s="190"/>
      <c r="BJ1422" s="190"/>
      <c r="BK1422" s="190"/>
      <c r="BL1422" s="190"/>
      <c r="BM1422" s="190"/>
      <c r="BN1422" s="190"/>
      <c r="BO1422" s="190"/>
      <c r="BP1422" s="190"/>
      <c r="BQ1422" s="190"/>
      <c r="BR1422" s="190"/>
      <c r="BS1422" s="190"/>
      <c r="BT1422" s="190"/>
      <c r="BU1422" s="190"/>
      <c r="BV1422" s="190"/>
      <c r="BW1422" s="190"/>
      <c r="BX1422" s="190"/>
      <c r="BY1422" s="190"/>
      <c r="BZ1422" s="190"/>
      <c r="CA1422" s="190"/>
      <c r="CB1422" s="190"/>
      <c r="CC1422" s="190"/>
      <c r="CD1422" s="190"/>
      <c r="CE1422" s="190"/>
      <c r="CF1422" s="190"/>
      <c r="CG1422" s="190"/>
      <c r="CH1422" s="190"/>
      <c r="CI1422" s="190"/>
      <c r="CJ1422" s="190"/>
      <c r="CK1422" s="190"/>
      <c r="CL1422" s="190"/>
      <c r="CN1422" s="201"/>
      <c r="CO1422" s="190"/>
      <c r="CP1422" s="190"/>
      <c r="CQ1422" s="190"/>
      <c r="CR1422" s="190"/>
      <c r="CS1422" s="190"/>
      <c r="CT1422" s="190"/>
      <c r="CU1422" s="190"/>
      <c r="CV1422" s="190"/>
      <c r="CW1422" s="190"/>
      <c r="CX1422" s="190"/>
      <c r="CY1422" s="190"/>
      <c r="CZ1422" s="190"/>
      <c r="DA1422" s="190"/>
      <c r="DB1422" s="190"/>
      <c r="DC1422" s="190"/>
      <c r="DD1422" s="190"/>
      <c r="DE1422" s="190"/>
      <c r="DF1422" s="190"/>
      <c r="DG1422" s="190"/>
      <c r="DH1422" s="190"/>
      <c r="DI1422" s="190"/>
      <c r="DJ1422" s="190"/>
      <c r="DK1422" s="190"/>
      <c r="DL1422" s="190"/>
    </row>
    <row r="1423" spans="1:116" x14ac:dyDescent="0.4">
      <c r="A1423" s="174"/>
      <c r="E1423" s="8"/>
      <c r="G1423" s="175"/>
      <c r="H1423" s="200"/>
      <c r="I1423" s="201"/>
      <c r="J1423" s="201"/>
      <c r="K1423" s="202"/>
      <c r="L1423" s="202"/>
      <c r="M1423" s="202"/>
      <c r="N1423" s="202"/>
      <c r="O1423" s="202"/>
      <c r="P1423" s="202"/>
      <c r="R1423" s="202"/>
      <c r="S1423" s="190"/>
      <c r="T1423" s="190"/>
      <c r="U1423" s="190"/>
      <c r="V1423" s="190"/>
      <c r="W1423" s="190"/>
      <c r="X1423" s="190"/>
      <c r="Y1423" s="190"/>
      <c r="Z1423" s="190"/>
      <c r="AA1423" s="190"/>
      <c r="AB1423" s="190"/>
      <c r="AC1423" s="190"/>
      <c r="AD1423" s="190"/>
      <c r="AE1423" s="190"/>
      <c r="AF1423" s="190"/>
      <c r="AG1423" s="190"/>
      <c r="AH1423" s="190"/>
      <c r="AI1423" s="190"/>
      <c r="AJ1423" s="190"/>
      <c r="AK1423" s="190"/>
      <c r="AL1423" s="190"/>
      <c r="AM1423" s="190"/>
      <c r="AN1423" s="190"/>
      <c r="AO1423" s="190"/>
      <c r="AP1423" s="190"/>
      <c r="AQ1423" s="190"/>
      <c r="AR1423" s="190"/>
      <c r="AS1423" s="190"/>
      <c r="AT1423" s="190"/>
      <c r="AU1423" s="190"/>
      <c r="AV1423" s="190"/>
      <c r="AW1423" s="190"/>
      <c r="AX1423" s="190"/>
      <c r="AY1423" s="190"/>
      <c r="AZ1423" s="190"/>
      <c r="BA1423" s="190"/>
      <c r="BB1423" s="190"/>
      <c r="BC1423" s="190"/>
      <c r="BD1423" s="190"/>
      <c r="BE1423" s="190"/>
      <c r="BF1423" s="190"/>
      <c r="BG1423" s="190"/>
      <c r="BH1423" s="190"/>
      <c r="BI1423" s="190"/>
      <c r="BJ1423" s="190"/>
      <c r="BK1423" s="190"/>
      <c r="BL1423" s="190"/>
      <c r="BM1423" s="190"/>
      <c r="BN1423" s="190"/>
      <c r="BO1423" s="190"/>
      <c r="BP1423" s="190"/>
      <c r="BQ1423" s="190"/>
      <c r="BR1423" s="190"/>
      <c r="BS1423" s="190"/>
      <c r="BT1423" s="190"/>
      <c r="BU1423" s="190"/>
      <c r="BV1423" s="190"/>
      <c r="BW1423" s="190"/>
      <c r="BX1423" s="190"/>
      <c r="BY1423" s="190"/>
      <c r="BZ1423" s="190"/>
      <c r="CA1423" s="190"/>
      <c r="CB1423" s="190"/>
      <c r="CC1423" s="190"/>
      <c r="CD1423" s="190"/>
      <c r="CE1423" s="190"/>
      <c r="CF1423" s="190"/>
      <c r="CG1423" s="190"/>
      <c r="CH1423" s="190"/>
      <c r="CI1423" s="190"/>
      <c r="CJ1423" s="190"/>
      <c r="CK1423" s="190"/>
      <c r="CL1423" s="190"/>
      <c r="CN1423" s="201"/>
      <c r="CO1423" s="190"/>
      <c r="CP1423" s="190"/>
      <c r="CQ1423" s="190"/>
      <c r="CR1423" s="190"/>
      <c r="CS1423" s="190"/>
      <c r="CT1423" s="190"/>
      <c r="CU1423" s="190"/>
      <c r="CV1423" s="190"/>
      <c r="CW1423" s="190"/>
      <c r="CX1423" s="190"/>
      <c r="CY1423" s="190"/>
      <c r="CZ1423" s="190"/>
      <c r="DA1423" s="190"/>
      <c r="DB1423" s="190"/>
      <c r="DC1423" s="190"/>
      <c r="DD1423" s="190"/>
      <c r="DE1423" s="190"/>
      <c r="DF1423" s="190"/>
      <c r="DG1423" s="190"/>
      <c r="DH1423" s="190"/>
      <c r="DI1423" s="190"/>
      <c r="DJ1423" s="190"/>
      <c r="DK1423" s="190"/>
      <c r="DL1423" s="190"/>
    </row>
    <row r="1424" spans="1:116" x14ac:dyDescent="0.4">
      <c r="A1424" s="174"/>
      <c r="E1424" s="8"/>
      <c r="G1424" s="175"/>
      <c r="H1424" s="200"/>
      <c r="I1424" s="201"/>
      <c r="J1424" s="201"/>
      <c r="K1424" s="202"/>
      <c r="L1424" s="202"/>
      <c r="M1424" s="202"/>
      <c r="N1424" s="202"/>
      <c r="O1424" s="202"/>
      <c r="P1424" s="202"/>
      <c r="R1424" s="202"/>
      <c r="S1424" s="190"/>
      <c r="T1424" s="190"/>
      <c r="U1424" s="190"/>
      <c r="V1424" s="190"/>
      <c r="W1424" s="190"/>
      <c r="X1424" s="190"/>
      <c r="Y1424" s="190"/>
      <c r="Z1424" s="190"/>
      <c r="AA1424" s="190"/>
      <c r="AB1424" s="190"/>
      <c r="AC1424" s="190"/>
      <c r="AD1424" s="190"/>
      <c r="AE1424" s="190"/>
      <c r="AF1424" s="190"/>
      <c r="AG1424" s="190"/>
      <c r="AH1424" s="190"/>
      <c r="AI1424" s="190"/>
      <c r="AJ1424" s="190"/>
      <c r="AK1424" s="190"/>
      <c r="AL1424" s="190"/>
      <c r="AM1424" s="190"/>
      <c r="AN1424" s="190"/>
      <c r="AO1424" s="190"/>
      <c r="AP1424" s="190"/>
      <c r="AQ1424" s="190"/>
      <c r="AR1424" s="190"/>
      <c r="AS1424" s="190"/>
      <c r="AT1424" s="190"/>
      <c r="AU1424" s="190"/>
      <c r="AV1424" s="190"/>
      <c r="AW1424" s="190"/>
      <c r="AX1424" s="190"/>
      <c r="AY1424" s="190"/>
      <c r="AZ1424" s="190"/>
      <c r="BA1424" s="190"/>
      <c r="BB1424" s="190"/>
      <c r="BC1424" s="190"/>
      <c r="BD1424" s="190"/>
      <c r="BE1424" s="190"/>
      <c r="BF1424" s="190"/>
      <c r="BG1424" s="190"/>
      <c r="BH1424" s="190"/>
      <c r="BI1424" s="190"/>
      <c r="BJ1424" s="190"/>
      <c r="BK1424" s="190"/>
      <c r="BL1424" s="190"/>
      <c r="BM1424" s="190"/>
      <c r="BN1424" s="190"/>
      <c r="BO1424" s="190"/>
      <c r="BP1424" s="190"/>
      <c r="BQ1424" s="190"/>
      <c r="BR1424" s="190"/>
      <c r="BS1424" s="190"/>
      <c r="BT1424" s="190"/>
      <c r="BU1424" s="190"/>
      <c r="BV1424" s="190"/>
      <c r="BW1424" s="190"/>
      <c r="BX1424" s="190"/>
      <c r="BY1424" s="190"/>
      <c r="BZ1424" s="190"/>
      <c r="CA1424" s="190"/>
      <c r="CB1424" s="190"/>
      <c r="CC1424" s="190"/>
      <c r="CD1424" s="190"/>
      <c r="CE1424" s="190"/>
      <c r="CF1424" s="190"/>
      <c r="CG1424" s="190"/>
      <c r="CH1424" s="190"/>
      <c r="CI1424" s="190"/>
      <c r="CJ1424" s="190"/>
      <c r="CK1424" s="190"/>
      <c r="CL1424" s="190"/>
      <c r="CN1424" s="201"/>
      <c r="CO1424" s="190"/>
      <c r="CP1424" s="190"/>
      <c r="CQ1424" s="190"/>
      <c r="CR1424" s="190"/>
      <c r="CS1424" s="190"/>
      <c r="CT1424" s="190"/>
      <c r="CU1424" s="190"/>
      <c r="CV1424" s="190"/>
      <c r="CW1424" s="190"/>
      <c r="CX1424" s="190"/>
      <c r="CY1424" s="190"/>
      <c r="CZ1424" s="190"/>
      <c r="DA1424" s="190"/>
      <c r="DB1424" s="190"/>
      <c r="DC1424" s="190"/>
      <c r="DD1424" s="190"/>
      <c r="DE1424" s="190"/>
      <c r="DF1424" s="190"/>
      <c r="DG1424" s="190"/>
      <c r="DH1424" s="190"/>
      <c r="DI1424" s="190"/>
      <c r="DJ1424" s="190"/>
      <c r="DK1424" s="190"/>
      <c r="DL1424" s="190"/>
    </row>
    <row r="1425" spans="1:116" x14ac:dyDescent="0.4">
      <c r="A1425" s="174"/>
      <c r="E1425" s="8"/>
      <c r="G1425" s="175"/>
      <c r="H1425" s="200"/>
      <c r="I1425" s="201"/>
      <c r="J1425" s="201"/>
      <c r="K1425" s="202"/>
      <c r="L1425" s="202"/>
      <c r="M1425" s="202"/>
      <c r="N1425" s="202"/>
      <c r="O1425" s="202"/>
      <c r="P1425" s="202"/>
      <c r="R1425" s="202"/>
      <c r="S1425" s="190"/>
      <c r="T1425" s="190"/>
      <c r="U1425" s="190"/>
      <c r="V1425" s="190"/>
      <c r="W1425" s="190"/>
      <c r="X1425" s="190"/>
      <c r="Y1425" s="190"/>
      <c r="Z1425" s="190"/>
      <c r="AA1425" s="190"/>
      <c r="AB1425" s="190"/>
      <c r="AC1425" s="190"/>
      <c r="AD1425" s="190"/>
      <c r="AE1425" s="190"/>
      <c r="AF1425" s="190"/>
      <c r="AG1425" s="190"/>
      <c r="AH1425" s="190"/>
      <c r="AI1425" s="190"/>
      <c r="AJ1425" s="190"/>
      <c r="AK1425" s="190"/>
      <c r="AL1425" s="190"/>
      <c r="AM1425" s="190"/>
      <c r="AN1425" s="190"/>
      <c r="AO1425" s="190"/>
      <c r="AP1425" s="190"/>
      <c r="AQ1425" s="190"/>
      <c r="AR1425" s="190"/>
      <c r="AS1425" s="190"/>
      <c r="AT1425" s="190"/>
      <c r="AU1425" s="190"/>
      <c r="AV1425" s="190"/>
      <c r="AW1425" s="190"/>
      <c r="AX1425" s="190"/>
      <c r="AY1425" s="190"/>
      <c r="AZ1425" s="190"/>
      <c r="BA1425" s="190"/>
      <c r="BB1425" s="190"/>
      <c r="BC1425" s="190"/>
      <c r="BD1425" s="190"/>
      <c r="BE1425" s="190"/>
      <c r="BF1425" s="190"/>
      <c r="BG1425" s="190"/>
      <c r="BH1425" s="190"/>
      <c r="BI1425" s="190"/>
      <c r="BJ1425" s="190"/>
      <c r="BK1425" s="190"/>
      <c r="BL1425" s="190"/>
      <c r="BM1425" s="190"/>
      <c r="BN1425" s="190"/>
      <c r="BO1425" s="190"/>
      <c r="BP1425" s="190"/>
      <c r="BQ1425" s="190"/>
      <c r="BR1425" s="190"/>
      <c r="BS1425" s="190"/>
      <c r="BT1425" s="190"/>
      <c r="BU1425" s="190"/>
      <c r="BV1425" s="190"/>
      <c r="BW1425" s="190"/>
      <c r="BX1425" s="190"/>
      <c r="BY1425" s="190"/>
      <c r="BZ1425" s="190"/>
      <c r="CA1425" s="190"/>
      <c r="CB1425" s="190"/>
      <c r="CC1425" s="190"/>
      <c r="CD1425" s="190"/>
      <c r="CE1425" s="190"/>
      <c r="CF1425" s="190"/>
      <c r="CG1425" s="190"/>
      <c r="CH1425" s="190"/>
      <c r="CI1425" s="190"/>
      <c r="CJ1425" s="190"/>
      <c r="CK1425" s="190"/>
      <c r="CL1425" s="190"/>
      <c r="CN1425" s="201"/>
      <c r="CO1425" s="190"/>
      <c r="CP1425" s="190"/>
      <c r="CQ1425" s="190"/>
      <c r="CR1425" s="190"/>
      <c r="CS1425" s="190"/>
      <c r="CT1425" s="190"/>
      <c r="CU1425" s="190"/>
      <c r="CV1425" s="190"/>
      <c r="CW1425" s="190"/>
      <c r="CX1425" s="190"/>
      <c r="CY1425" s="190"/>
      <c r="CZ1425" s="190"/>
      <c r="DA1425" s="190"/>
      <c r="DB1425" s="190"/>
      <c r="DC1425" s="190"/>
      <c r="DD1425" s="190"/>
      <c r="DE1425" s="190"/>
      <c r="DF1425" s="190"/>
      <c r="DG1425" s="190"/>
      <c r="DH1425" s="190"/>
      <c r="DI1425" s="190"/>
      <c r="DJ1425" s="190"/>
      <c r="DK1425" s="190"/>
      <c r="DL1425" s="190"/>
    </row>
    <row r="1426" spans="1:116" x14ac:dyDescent="0.4">
      <c r="A1426" s="174"/>
      <c r="E1426" s="8"/>
      <c r="G1426" s="175"/>
      <c r="H1426" s="200"/>
      <c r="I1426" s="201"/>
      <c r="J1426" s="201"/>
      <c r="K1426" s="202"/>
      <c r="L1426" s="202"/>
      <c r="M1426" s="202"/>
      <c r="N1426" s="202"/>
      <c r="O1426" s="202"/>
      <c r="P1426" s="202"/>
      <c r="R1426" s="202"/>
      <c r="S1426" s="190"/>
      <c r="T1426" s="190"/>
      <c r="U1426" s="190"/>
      <c r="V1426" s="190"/>
      <c r="W1426" s="190"/>
      <c r="X1426" s="190"/>
      <c r="Y1426" s="190"/>
      <c r="Z1426" s="190"/>
      <c r="AA1426" s="190"/>
      <c r="AB1426" s="190"/>
      <c r="AC1426" s="190"/>
      <c r="AD1426" s="190"/>
      <c r="AE1426" s="190"/>
      <c r="AF1426" s="190"/>
      <c r="AG1426" s="190"/>
      <c r="AH1426" s="190"/>
      <c r="AI1426" s="190"/>
      <c r="AJ1426" s="190"/>
      <c r="AK1426" s="190"/>
      <c r="AL1426" s="190"/>
      <c r="AM1426" s="190"/>
      <c r="AN1426" s="190"/>
      <c r="AO1426" s="190"/>
      <c r="AP1426" s="190"/>
      <c r="AQ1426" s="190"/>
      <c r="AR1426" s="190"/>
      <c r="AS1426" s="190"/>
      <c r="AT1426" s="190"/>
      <c r="AU1426" s="190"/>
      <c r="AV1426" s="190"/>
      <c r="AW1426" s="190"/>
      <c r="AX1426" s="190"/>
      <c r="AY1426" s="190"/>
      <c r="AZ1426" s="190"/>
      <c r="BA1426" s="190"/>
      <c r="BB1426" s="190"/>
      <c r="BC1426" s="190"/>
      <c r="BD1426" s="190"/>
      <c r="BE1426" s="190"/>
      <c r="BF1426" s="190"/>
      <c r="BG1426" s="190"/>
      <c r="BH1426" s="190"/>
      <c r="BI1426" s="190"/>
      <c r="BJ1426" s="190"/>
      <c r="BK1426" s="190"/>
      <c r="BL1426" s="190"/>
      <c r="BM1426" s="190"/>
      <c r="BN1426" s="190"/>
      <c r="BO1426" s="190"/>
      <c r="BP1426" s="190"/>
      <c r="BQ1426" s="190"/>
      <c r="BR1426" s="190"/>
      <c r="BS1426" s="190"/>
      <c r="BT1426" s="190"/>
      <c r="BU1426" s="190"/>
      <c r="BV1426" s="190"/>
      <c r="BW1426" s="190"/>
      <c r="BX1426" s="190"/>
      <c r="BY1426" s="190"/>
      <c r="BZ1426" s="190"/>
      <c r="CA1426" s="190"/>
      <c r="CB1426" s="190"/>
      <c r="CC1426" s="190"/>
      <c r="CD1426" s="190"/>
      <c r="CE1426" s="190"/>
      <c r="CF1426" s="190"/>
      <c r="CG1426" s="190"/>
      <c r="CH1426" s="190"/>
      <c r="CI1426" s="190"/>
      <c r="CJ1426" s="190"/>
      <c r="CK1426" s="190"/>
      <c r="CL1426" s="190"/>
      <c r="CN1426" s="201"/>
      <c r="CO1426" s="190"/>
      <c r="CP1426" s="190"/>
      <c r="CQ1426" s="190"/>
      <c r="CR1426" s="190"/>
      <c r="CS1426" s="190"/>
      <c r="CT1426" s="190"/>
      <c r="CU1426" s="190"/>
      <c r="CV1426" s="190"/>
      <c r="CW1426" s="190"/>
      <c r="CX1426" s="190"/>
      <c r="CY1426" s="190"/>
      <c r="CZ1426" s="190"/>
      <c r="DA1426" s="190"/>
      <c r="DB1426" s="190"/>
      <c r="DC1426" s="190"/>
      <c r="DD1426" s="190"/>
      <c r="DE1426" s="190"/>
      <c r="DF1426" s="190"/>
      <c r="DG1426" s="190"/>
      <c r="DH1426" s="190"/>
      <c r="DI1426" s="190"/>
      <c r="DJ1426" s="190"/>
      <c r="DK1426" s="190"/>
      <c r="DL1426" s="190"/>
    </row>
    <row r="1427" spans="1:116" x14ac:dyDescent="0.4">
      <c r="A1427" s="174"/>
      <c r="E1427" s="8"/>
      <c r="G1427" s="175"/>
      <c r="H1427" s="200"/>
      <c r="I1427" s="201"/>
      <c r="J1427" s="201"/>
      <c r="K1427" s="202"/>
      <c r="L1427" s="202"/>
      <c r="M1427" s="202"/>
      <c r="N1427" s="202"/>
      <c r="O1427" s="202"/>
      <c r="P1427" s="202"/>
      <c r="R1427" s="202"/>
      <c r="S1427" s="190"/>
      <c r="T1427" s="190"/>
      <c r="U1427" s="190"/>
      <c r="V1427" s="190"/>
      <c r="W1427" s="190"/>
      <c r="X1427" s="190"/>
      <c r="Y1427" s="190"/>
      <c r="Z1427" s="190"/>
      <c r="AA1427" s="190"/>
      <c r="AB1427" s="190"/>
      <c r="AC1427" s="190"/>
      <c r="AD1427" s="190"/>
      <c r="AE1427" s="190"/>
      <c r="AF1427" s="190"/>
      <c r="AG1427" s="190"/>
      <c r="AH1427" s="190"/>
      <c r="AI1427" s="190"/>
      <c r="AJ1427" s="190"/>
      <c r="AK1427" s="190"/>
      <c r="AL1427" s="190"/>
      <c r="AM1427" s="190"/>
      <c r="AN1427" s="190"/>
      <c r="AO1427" s="190"/>
      <c r="AP1427" s="190"/>
      <c r="AQ1427" s="190"/>
      <c r="AR1427" s="190"/>
      <c r="AS1427" s="190"/>
      <c r="AT1427" s="190"/>
      <c r="AU1427" s="190"/>
      <c r="AV1427" s="190"/>
      <c r="AW1427" s="190"/>
      <c r="AX1427" s="190"/>
      <c r="AY1427" s="190"/>
      <c r="AZ1427" s="190"/>
      <c r="BA1427" s="190"/>
      <c r="BB1427" s="190"/>
      <c r="BC1427" s="190"/>
      <c r="BD1427" s="190"/>
      <c r="BE1427" s="190"/>
      <c r="BF1427" s="190"/>
      <c r="BG1427" s="190"/>
      <c r="BH1427" s="190"/>
      <c r="BI1427" s="190"/>
      <c r="BJ1427" s="190"/>
      <c r="BK1427" s="190"/>
      <c r="BL1427" s="190"/>
      <c r="BM1427" s="190"/>
      <c r="BN1427" s="190"/>
      <c r="BO1427" s="190"/>
      <c r="BP1427" s="190"/>
      <c r="BQ1427" s="190"/>
      <c r="BR1427" s="190"/>
      <c r="BS1427" s="190"/>
      <c r="BT1427" s="190"/>
      <c r="BU1427" s="190"/>
      <c r="BV1427" s="190"/>
      <c r="BW1427" s="190"/>
      <c r="BX1427" s="190"/>
      <c r="BY1427" s="190"/>
      <c r="BZ1427" s="190"/>
      <c r="CA1427" s="190"/>
      <c r="CB1427" s="190"/>
      <c r="CC1427" s="190"/>
      <c r="CD1427" s="190"/>
      <c r="CE1427" s="190"/>
      <c r="CF1427" s="190"/>
      <c r="CG1427" s="190"/>
      <c r="CH1427" s="190"/>
      <c r="CI1427" s="190"/>
      <c r="CJ1427" s="190"/>
      <c r="CK1427" s="190"/>
      <c r="CL1427" s="190"/>
      <c r="CN1427" s="201"/>
      <c r="CO1427" s="190"/>
      <c r="CP1427" s="190"/>
      <c r="CQ1427" s="190"/>
      <c r="CR1427" s="190"/>
      <c r="CS1427" s="190"/>
      <c r="CT1427" s="190"/>
      <c r="CU1427" s="190"/>
      <c r="CV1427" s="190"/>
      <c r="CW1427" s="190"/>
      <c r="CX1427" s="190"/>
      <c r="CY1427" s="190"/>
      <c r="CZ1427" s="190"/>
      <c r="DA1427" s="190"/>
      <c r="DB1427" s="190"/>
      <c r="DC1427" s="190"/>
      <c r="DD1427" s="190"/>
      <c r="DE1427" s="190"/>
      <c r="DF1427" s="190"/>
      <c r="DG1427" s="190"/>
      <c r="DH1427" s="190"/>
      <c r="DI1427" s="190"/>
      <c r="DJ1427" s="190"/>
      <c r="DK1427" s="190"/>
      <c r="DL1427" s="190"/>
    </row>
    <row r="1428" spans="1:116" x14ac:dyDescent="0.4">
      <c r="A1428" s="174"/>
      <c r="E1428" s="8"/>
      <c r="G1428" s="175"/>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6" x14ac:dyDescent="0.4">
      <c r="A1429" s="174"/>
      <c r="E1429" s="8"/>
      <c r="G1429" s="175"/>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6" x14ac:dyDescent="0.4">
      <c r="A1430" s="174"/>
      <c r="E1430" s="8"/>
      <c r="G1430" s="175"/>
      <c r="H1430" s="200"/>
      <c r="I1430" s="201"/>
      <c r="J1430" s="201"/>
      <c r="K1430" s="202"/>
      <c r="L1430" s="202"/>
      <c r="M1430" s="202"/>
      <c r="N1430" s="202"/>
      <c r="O1430" s="202"/>
      <c r="P1430" s="202"/>
      <c r="R1430" s="202"/>
      <c r="S1430" s="190"/>
      <c r="T1430" s="190"/>
      <c r="U1430" s="190"/>
      <c r="V1430" s="190"/>
      <c r="W1430" s="190"/>
      <c r="X1430" s="190"/>
      <c r="Y1430" s="190"/>
      <c r="Z1430" s="190"/>
      <c r="AA1430" s="190"/>
      <c r="AB1430" s="190"/>
      <c r="AC1430" s="190"/>
      <c r="AD1430" s="190"/>
      <c r="AE1430" s="190"/>
      <c r="AF1430" s="190"/>
      <c r="AG1430" s="190"/>
      <c r="AH1430" s="190"/>
      <c r="AI1430" s="190"/>
      <c r="AJ1430" s="190"/>
      <c r="AK1430" s="190"/>
      <c r="AL1430" s="190"/>
      <c r="AM1430" s="190"/>
      <c r="AN1430" s="190"/>
      <c r="AO1430" s="190"/>
      <c r="AP1430" s="190"/>
      <c r="AQ1430" s="190"/>
      <c r="AR1430" s="190"/>
      <c r="AS1430" s="190"/>
      <c r="AT1430" s="190"/>
      <c r="AU1430" s="190"/>
      <c r="AV1430" s="190"/>
      <c r="AW1430" s="190"/>
      <c r="AX1430" s="190"/>
      <c r="AY1430" s="190"/>
      <c r="AZ1430" s="190"/>
      <c r="BA1430" s="190"/>
      <c r="BB1430" s="190"/>
      <c r="BC1430" s="190"/>
      <c r="BD1430" s="190"/>
      <c r="BE1430" s="190"/>
      <c r="BF1430" s="190"/>
      <c r="BG1430" s="190"/>
      <c r="BH1430" s="190"/>
      <c r="BI1430" s="190"/>
      <c r="BJ1430" s="190"/>
      <c r="BK1430" s="190"/>
      <c r="BL1430" s="190"/>
      <c r="BM1430" s="190"/>
      <c r="BN1430" s="190"/>
      <c r="BO1430" s="190"/>
      <c r="BP1430" s="190"/>
      <c r="BQ1430" s="190"/>
      <c r="BR1430" s="190"/>
      <c r="BS1430" s="190"/>
      <c r="BT1430" s="190"/>
      <c r="BU1430" s="190"/>
      <c r="BV1430" s="190"/>
      <c r="BW1430" s="190"/>
      <c r="BX1430" s="190"/>
      <c r="BY1430" s="190"/>
      <c r="BZ1430" s="190"/>
      <c r="CA1430" s="190"/>
      <c r="CB1430" s="190"/>
      <c r="CC1430" s="190"/>
      <c r="CD1430" s="190"/>
      <c r="CE1430" s="190"/>
      <c r="CF1430" s="190"/>
      <c r="CG1430" s="190"/>
      <c r="CH1430" s="190"/>
      <c r="CI1430" s="190"/>
      <c r="CJ1430" s="190"/>
      <c r="CK1430" s="190"/>
      <c r="CL1430" s="190"/>
      <c r="CN1430" s="201"/>
      <c r="CO1430" s="190"/>
      <c r="CP1430" s="190"/>
      <c r="CQ1430" s="190"/>
      <c r="CR1430" s="190"/>
      <c r="CS1430" s="190"/>
      <c r="CT1430" s="190"/>
      <c r="CU1430" s="190"/>
      <c r="CV1430" s="190"/>
      <c r="CW1430" s="190"/>
      <c r="CX1430" s="190"/>
      <c r="CY1430" s="190"/>
      <c r="CZ1430" s="190"/>
      <c r="DA1430" s="190"/>
      <c r="DB1430" s="190"/>
      <c r="DC1430" s="190"/>
      <c r="DD1430" s="190"/>
      <c r="DE1430" s="190"/>
      <c r="DF1430" s="190"/>
      <c r="DG1430" s="190"/>
      <c r="DH1430" s="190"/>
      <c r="DI1430" s="190"/>
      <c r="DJ1430" s="190"/>
      <c r="DK1430" s="190"/>
      <c r="DL1430" s="190"/>
    </row>
    <row r="1431" spans="1:116" x14ac:dyDescent="0.4">
      <c r="A1431" s="174"/>
      <c r="E1431" s="8"/>
      <c r="G1431" s="175"/>
      <c r="H1431" s="200"/>
      <c r="I1431" s="201"/>
      <c r="J1431" s="201"/>
      <c r="K1431" s="202"/>
      <c r="L1431" s="202"/>
      <c r="M1431" s="202"/>
      <c r="N1431" s="202"/>
      <c r="O1431" s="202"/>
      <c r="P1431" s="202"/>
      <c r="R1431" s="202"/>
      <c r="S1431" s="190"/>
      <c r="T1431" s="190"/>
      <c r="U1431" s="190"/>
      <c r="V1431" s="190"/>
      <c r="W1431" s="190"/>
      <c r="X1431" s="190"/>
      <c r="Y1431" s="190"/>
      <c r="Z1431" s="190"/>
      <c r="AA1431" s="190"/>
      <c r="AB1431" s="190"/>
      <c r="AC1431" s="190"/>
      <c r="AD1431" s="190"/>
      <c r="AE1431" s="190"/>
      <c r="AF1431" s="190"/>
      <c r="AG1431" s="190"/>
      <c r="AH1431" s="190"/>
      <c r="AI1431" s="190"/>
      <c r="AJ1431" s="190"/>
      <c r="AK1431" s="190"/>
      <c r="AL1431" s="190"/>
      <c r="AM1431" s="190"/>
      <c r="AN1431" s="190"/>
      <c r="AO1431" s="190"/>
      <c r="AP1431" s="190"/>
      <c r="AQ1431" s="190"/>
      <c r="AR1431" s="190"/>
      <c r="AS1431" s="190"/>
      <c r="AT1431" s="190"/>
      <c r="AU1431" s="190"/>
      <c r="AV1431" s="190"/>
      <c r="AW1431" s="190"/>
      <c r="AX1431" s="190"/>
      <c r="AY1431" s="190"/>
      <c r="AZ1431" s="190"/>
      <c r="BA1431" s="190"/>
      <c r="BB1431" s="190"/>
      <c r="BC1431" s="190"/>
      <c r="BD1431" s="190"/>
      <c r="BE1431" s="190"/>
      <c r="BF1431" s="190"/>
      <c r="BG1431" s="190"/>
      <c r="BH1431" s="190"/>
      <c r="BI1431" s="190"/>
      <c r="BJ1431" s="190"/>
      <c r="BK1431" s="190"/>
      <c r="BL1431" s="190"/>
      <c r="BM1431" s="190"/>
      <c r="BN1431" s="190"/>
      <c r="BO1431" s="190"/>
      <c r="BP1431" s="190"/>
      <c r="BQ1431" s="190"/>
      <c r="BR1431" s="190"/>
      <c r="BS1431" s="190"/>
      <c r="BT1431" s="190"/>
      <c r="BU1431" s="190"/>
      <c r="BV1431" s="190"/>
      <c r="BW1431" s="190"/>
      <c r="BX1431" s="190"/>
      <c r="BY1431" s="190"/>
      <c r="BZ1431" s="190"/>
      <c r="CA1431" s="190"/>
      <c r="CB1431" s="190"/>
      <c r="CC1431" s="190"/>
      <c r="CD1431" s="190"/>
      <c r="CE1431" s="190"/>
      <c r="CF1431" s="190"/>
      <c r="CG1431" s="190"/>
      <c r="CH1431" s="190"/>
      <c r="CI1431" s="190"/>
      <c r="CJ1431" s="190"/>
      <c r="CK1431" s="190"/>
      <c r="CL1431" s="190"/>
      <c r="CN1431" s="201"/>
      <c r="CO1431" s="190"/>
      <c r="CP1431" s="190"/>
      <c r="CQ1431" s="190"/>
      <c r="CR1431" s="190"/>
      <c r="CS1431" s="190"/>
      <c r="CT1431" s="190"/>
      <c r="CU1431" s="190"/>
      <c r="CV1431" s="190"/>
      <c r="CW1431" s="190"/>
      <c r="CX1431" s="190"/>
      <c r="CY1431" s="190"/>
      <c r="CZ1431" s="190"/>
      <c r="DA1431" s="190"/>
      <c r="DB1431" s="190"/>
      <c r="DC1431" s="190"/>
      <c r="DD1431" s="190"/>
      <c r="DE1431" s="190"/>
      <c r="DF1431" s="190"/>
      <c r="DG1431" s="190"/>
      <c r="DH1431" s="190"/>
      <c r="DI1431" s="190"/>
      <c r="DJ1431" s="190"/>
      <c r="DK1431" s="190"/>
      <c r="DL1431" s="190"/>
    </row>
    <row r="1432" spans="1:116" x14ac:dyDescent="0.4">
      <c r="A1432" s="174"/>
      <c r="E1432" s="8"/>
      <c r="G1432" s="175"/>
      <c r="H1432" s="200"/>
      <c r="I1432" s="201"/>
      <c r="J1432" s="201"/>
      <c r="K1432" s="202"/>
      <c r="L1432" s="202"/>
      <c r="M1432" s="202"/>
      <c r="N1432" s="202"/>
      <c r="O1432" s="202"/>
      <c r="P1432" s="202"/>
      <c r="R1432" s="202"/>
      <c r="S1432" s="190"/>
      <c r="T1432" s="190"/>
      <c r="U1432" s="190"/>
      <c r="V1432" s="190"/>
      <c r="W1432" s="190"/>
      <c r="X1432" s="190"/>
      <c r="Y1432" s="190"/>
      <c r="Z1432" s="190"/>
      <c r="AA1432" s="190"/>
      <c r="AB1432" s="190"/>
      <c r="AC1432" s="190"/>
      <c r="AD1432" s="190"/>
      <c r="AE1432" s="190"/>
      <c r="AF1432" s="190"/>
      <c r="AG1432" s="190"/>
      <c r="AH1432" s="190"/>
      <c r="AI1432" s="190"/>
      <c r="AJ1432" s="190"/>
      <c r="AK1432" s="190"/>
      <c r="AL1432" s="190"/>
      <c r="AM1432" s="190"/>
      <c r="AN1432" s="190"/>
      <c r="AO1432" s="190"/>
      <c r="AP1432" s="190"/>
      <c r="AQ1432" s="190"/>
      <c r="AR1432" s="190"/>
      <c r="AS1432" s="190"/>
      <c r="AT1432" s="190"/>
      <c r="AU1432" s="190"/>
      <c r="AV1432" s="190"/>
      <c r="AW1432" s="190"/>
      <c r="AX1432" s="190"/>
      <c r="AY1432" s="190"/>
      <c r="AZ1432" s="190"/>
      <c r="BA1432" s="190"/>
      <c r="BB1432" s="190"/>
      <c r="BC1432" s="190"/>
      <c r="BD1432" s="190"/>
      <c r="BE1432" s="190"/>
      <c r="BF1432" s="190"/>
      <c r="BG1432" s="190"/>
      <c r="BH1432" s="190"/>
      <c r="BI1432" s="190"/>
      <c r="BJ1432" s="190"/>
      <c r="BK1432" s="190"/>
      <c r="BL1432" s="190"/>
      <c r="BM1432" s="190"/>
      <c r="BN1432" s="190"/>
      <c r="BO1432" s="190"/>
      <c r="BP1432" s="190"/>
      <c r="BQ1432" s="190"/>
      <c r="BR1432" s="190"/>
      <c r="BS1432" s="190"/>
      <c r="BT1432" s="190"/>
      <c r="BU1432" s="190"/>
      <c r="BV1432" s="190"/>
      <c r="BW1432" s="190"/>
      <c r="BX1432" s="190"/>
      <c r="BY1432" s="190"/>
      <c r="BZ1432" s="190"/>
      <c r="CA1432" s="190"/>
      <c r="CB1432" s="190"/>
      <c r="CC1432" s="190"/>
      <c r="CD1432" s="190"/>
      <c r="CE1432" s="190"/>
      <c r="CF1432" s="190"/>
      <c r="CG1432" s="190"/>
      <c r="CH1432" s="190"/>
      <c r="CI1432" s="190"/>
      <c r="CJ1432" s="190"/>
      <c r="CK1432" s="190"/>
      <c r="CL1432" s="190"/>
      <c r="CN1432" s="201"/>
      <c r="CO1432" s="190"/>
      <c r="CP1432" s="190"/>
      <c r="CQ1432" s="190"/>
      <c r="CR1432" s="190"/>
      <c r="CS1432" s="190"/>
      <c r="CT1432" s="190"/>
      <c r="CU1432" s="190"/>
      <c r="CV1432" s="190"/>
      <c r="CW1432" s="190"/>
      <c r="CX1432" s="190"/>
      <c r="CY1432" s="190"/>
      <c r="CZ1432" s="190"/>
      <c r="DA1432" s="190"/>
      <c r="DB1432" s="190"/>
      <c r="DC1432" s="190"/>
      <c r="DD1432" s="190"/>
      <c r="DE1432" s="190"/>
      <c r="DF1432" s="190"/>
      <c r="DG1432" s="190"/>
      <c r="DH1432" s="190"/>
      <c r="DI1432" s="190"/>
      <c r="DJ1432" s="190"/>
      <c r="DK1432" s="190"/>
      <c r="DL1432" s="190"/>
    </row>
    <row r="1433" spans="1:116" x14ac:dyDescent="0.4">
      <c r="A1433" s="174"/>
      <c r="E1433" s="8"/>
      <c r="G1433" s="175"/>
      <c r="H1433" s="200"/>
      <c r="I1433" s="201"/>
      <c r="J1433" s="201"/>
      <c r="K1433" s="202"/>
      <c r="L1433" s="202"/>
      <c r="M1433" s="202"/>
      <c r="N1433" s="202"/>
      <c r="O1433" s="202"/>
      <c r="P1433" s="202"/>
      <c r="R1433" s="202"/>
      <c r="S1433" s="190"/>
      <c r="T1433" s="190"/>
      <c r="U1433" s="190"/>
      <c r="V1433" s="190"/>
      <c r="W1433" s="190"/>
      <c r="X1433" s="190"/>
      <c r="Y1433" s="190"/>
      <c r="Z1433" s="190"/>
      <c r="AA1433" s="190"/>
      <c r="AB1433" s="190"/>
      <c r="AC1433" s="190"/>
      <c r="AD1433" s="190"/>
      <c r="AE1433" s="190"/>
      <c r="AF1433" s="190"/>
      <c r="AG1433" s="190"/>
      <c r="AH1433" s="190"/>
      <c r="AI1433" s="190"/>
      <c r="AJ1433" s="190"/>
      <c r="AK1433" s="190"/>
      <c r="AL1433" s="190"/>
      <c r="AM1433" s="190"/>
      <c r="AN1433" s="190"/>
      <c r="AO1433" s="190"/>
      <c r="AP1433" s="190"/>
      <c r="AQ1433" s="190"/>
      <c r="AR1433" s="190"/>
      <c r="AS1433" s="190"/>
      <c r="AT1433" s="190"/>
      <c r="AU1433" s="190"/>
      <c r="AV1433" s="190"/>
      <c r="AW1433" s="190"/>
      <c r="AX1433" s="190"/>
      <c r="AY1433" s="190"/>
      <c r="AZ1433" s="190"/>
      <c r="BA1433" s="190"/>
      <c r="BB1433" s="190"/>
      <c r="BC1433" s="190"/>
      <c r="BD1433" s="190"/>
      <c r="BE1433" s="190"/>
      <c r="BF1433" s="190"/>
      <c r="BG1433" s="190"/>
      <c r="BH1433" s="190"/>
      <c r="BI1433" s="190"/>
      <c r="BJ1433" s="190"/>
      <c r="BK1433" s="190"/>
      <c r="BL1433" s="190"/>
      <c r="BM1433" s="190"/>
      <c r="BN1433" s="190"/>
      <c r="BO1433" s="190"/>
      <c r="BP1433" s="190"/>
      <c r="BQ1433" s="190"/>
      <c r="BR1433" s="190"/>
      <c r="BS1433" s="190"/>
      <c r="BT1433" s="190"/>
      <c r="BU1433" s="190"/>
      <c r="BV1433" s="190"/>
      <c r="BW1433" s="190"/>
      <c r="BX1433" s="190"/>
      <c r="BY1433" s="190"/>
      <c r="BZ1433" s="190"/>
      <c r="CA1433" s="190"/>
      <c r="CB1433" s="190"/>
      <c r="CC1433" s="190"/>
      <c r="CD1433" s="190"/>
      <c r="CE1433" s="190"/>
      <c r="CF1433" s="190"/>
      <c r="CG1433" s="190"/>
      <c r="CH1433" s="190"/>
      <c r="CI1433" s="190"/>
      <c r="CJ1433" s="190"/>
      <c r="CK1433" s="190"/>
      <c r="CL1433" s="190"/>
      <c r="CN1433" s="201"/>
      <c r="CO1433" s="190"/>
      <c r="CP1433" s="190"/>
      <c r="CQ1433" s="190"/>
      <c r="CR1433" s="190"/>
      <c r="CS1433" s="190"/>
      <c r="CT1433" s="190"/>
      <c r="CU1433" s="190"/>
      <c r="CV1433" s="190"/>
      <c r="CW1433" s="190"/>
      <c r="CX1433" s="190"/>
      <c r="CY1433" s="190"/>
      <c r="CZ1433" s="190"/>
      <c r="DA1433" s="190"/>
      <c r="DB1433" s="190"/>
      <c r="DC1433" s="190"/>
      <c r="DD1433" s="190"/>
      <c r="DE1433" s="190"/>
      <c r="DF1433" s="190"/>
      <c r="DG1433" s="190"/>
      <c r="DH1433" s="190"/>
      <c r="DI1433" s="190"/>
      <c r="DJ1433" s="190"/>
      <c r="DK1433" s="190"/>
      <c r="DL1433" s="190"/>
    </row>
    <row r="1434" spans="1:116" x14ac:dyDescent="0.4">
      <c r="A1434" s="174"/>
      <c r="E1434" s="8"/>
      <c r="G1434" s="175"/>
      <c r="H1434" s="200"/>
      <c r="I1434" s="201"/>
      <c r="J1434" s="201"/>
      <c r="K1434" s="202"/>
      <c r="L1434" s="202"/>
      <c r="M1434" s="202"/>
      <c r="N1434" s="202"/>
      <c r="O1434" s="202"/>
      <c r="P1434" s="202"/>
      <c r="R1434" s="202"/>
      <c r="S1434" s="190"/>
      <c r="T1434" s="190"/>
      <c r="U1434" s="190"/>
      <c r="V1434" s="190"/>
      <c r="W1434" s="190"/>
      <c r="X1434" s="190"/>
      <c r="Y1434" s="190"/>
      <c r="Z1434" s="190"/>
      <c r="AA1434" s="190"/>
      <c r="AB1434" s="190"/>
      <c r="AC1434" s="190"/>
      <c r="AD1434" s="190"/>
      <c r="AE1434" s="190"/>
      <c r="AF1434" s="190"/>
      <c r="AG1434" s="190"/>
      <c r="AH1434" s="190"/>
      <c r="AI1434" s="190"/>
      <c r="AJ1434" s="190"/>
      <c r="AK1434" s="190"/>
      <c r="AL1434" s="190"/>
      <c r="AM1434" s="190"/>
      <c r="AN1434" s="190"/>
      <c r="AO1434" s="190"/>
      <c r="AP1434" s="190"/>
      <c r="AQ1434" s="190"/>
      <c r="AR1434" s="190"/>
      <c r="AS1434" s="190"/>
      <c r="AT1434" s="190"/>
      <c r="AU1434" s="190"/>
      <c r="AV1434" s="190"/>
      <c r="AW1434" s="190"/>
      <c r="AX1434" s="190"/>
      <c r="AY1434" s="190"/>
      <c r="AZ1434" s="190"/>
      <c r="BA1434" s="190"/>
      <c r="BB1434" s="190"/>
      <c r="BC1434" s="190"/>
      <c r="BD1434" s="190"/>
      <c r="BE1434" s="190"/>
      <c r="BF1434" s="190"/>
      <c r="BG1434" s="190"/>
      <c r="BH1434" s="190"/>
      <c r="BI1434" s="190"/>
      <c r="BJ1434" s="190"/>
      <c r="BK1434" s="190"/>
      <c r="BL1434" s="190"/>
      <c r="BM1434" s="190"/>
      <c r="BN1434" s="190"/>
      <c r="BO1434" s="190"/>
      <c r="BP1434" s="190"/>
      <c r="BQ1434" s="190"/>
      <c r="BR1434" s="190"/>
      <c r="BS1434" s="190"/>
      <c r="BT1434" s="190"/>
      <c r="BU1434" s="190"/>
      <c r="BV1434" s="190"/>
      <c r="BW1434" s="190"/>
      <c r="BX1434" s="190"/>
      <c r="BY1434" s="190"/>
      <c r="BZ1434" s="190"/>
      <c r="CA1434" s="190"/>
      <c r="CB1434" s="190"/>
      <c r="CC1434" s="190"/>
      <c r="CD1434" s="190"/>
      <c r="CE1434" s="190"/>
      <c r="CF1434" s="190"/>
      <c r="CG1434" s="190"/>
      <c r="CH1434" s="190"/>
      <c r="CI1434" s="190"/>
      <c r="CJ1434" s="190"/>
      <c r="CK1434" s="190"/>
      <c r="CL1434" s="190"/>
      <c r="CN1434" s="201"/>
      <c r="CO1434" s="190"/>
      <c r="CP1434" s="190"/>
      <c r="CQ1434" s="190"/>
      <c r="CR1434" s="190"/>
      <c r="CS1434" s="190"/>
      <c r="CT1434" s="190"/>
      <c r="CU1434" s="190"/>
      <c r="CV1434" s="190"/>
      <c r="CW1434" s="190"/>
      <c r="CX1434" s="190"/>
      <c r="CY1434" s="190"/>
      <c r="CZ1434" s="190"/>
      <c r="DA1434" s="190"/>
      <c r="DB1434" s="190"/>
      <c r="DC1434" s="190"/>
      <c r="DD1434" s="190"/>
      <c r="DE1434" s="190"/>
      <c r="DF1434" s="190"/>
      <c r="DG1434" s="190"/>
      <c r="DH1434" s="190"/>
      <c r="DI1434" s="190"/>
      <c r="DJ1434" s="190"/>
      <c r="DK1434" s="190"/>
      <c r="DL1434" s="190"/>
    </row>
    <row r="1435" spans="1:116" x14ac:dyDescent="0.4">
      <c r="A1435" s="174"/>
      <c r="E1435" s="8"/>
      <c r="G1435" s="175"/>
      <c r="H1435" s="200"/>
      <c r="I1435" s="201"/>
      <c r="J1435" s="201"/>
      <c r="K1435" s="202"/>
      <c r="L1435" s="202"/>
      <c r="M1435" s="202"/>
      <c r="N1435" s="202"/>
      <c r="O1435" s="202"/>
      <c r="P1435" s="202"/>
      <c r="R1435" s="202"/>
      <c r="S1435" s="190"/>
      <c r="T1435" s="190"/>
      <c r="U1435" s="190"/>
      <c r="V1435" s="190"/>
      <c r="W1435" s="190"/>
      <c r="X1435" s="190"/>
      <c r="Y1435" s="190"/>
      <c r="Z1435" s="190"/>
      <c r="AA1435" s="190"/>
      <c r="AB1435" s="190"/>
      <c r="AC1435" s="190"/>
      <c r="AD1435" s="190"/>
      <c r="AE1435" s="190"/>
      <c r="AF1435" s="190"/>
      <c r="AG1435" s="190"/>
      <c r="AH1435" s="190"/>
      <c r="AI1435" s="190"/>
      <c r="AJ1435" s="190"/>
      <c r="AK1435" s="190"/>
      <c r="AL1435" s="190"/>
      <c r="AM1435" s="190"/>
      <c r="AN1435" s="190"/>
      <c r="AO1435" s="190"/>
      <c r="AP1435" s="190"/>
      <c r="AQ1435" s="190"/>
      <c r="AR1435" s="190"/>
      <c r="AS1435" s="190"/>
      <c r="AT1435" s="190"/>
      <c r="AU1435" s="190"/>
      <c r="AV1435" s="190"/>
      <c r="AW1435" s="190"/>
      <c r="AX1435" s="190"/>
      <c r="AY1435" s="190"/>
      <c r="AZ1435" s="190"/>
      <c r="BA1435" s="190"/>
      <c r="BB1435" s="190"/>
      <c r="BC1435" s="190"/>
      <c r="BD1435" s="190"/>
      <c r="BE1435" s="190"/>
      <c r="BF1435" s="190"/>
      <c r="BG1435" s="190"/>
      <c r="BH1435" s="190"/>
      <c r="BI1435" s="190"/>
      <c r="BJ1435" s="190"/>
      <c r="BK1435" s="190"/>
      <c r="BL1435" s="190"/>
      <c r="BM1435" s="190"/>
      <c r="BN1435" s="190"/>
      <c r="BO1435" s="190"/>
      <c r="BP1435" s="190"/>
      <c r="BQ1435" s="190"/>
      <c r="BR1435" s="190"/>
      <c r="BS1435" s="190"/>
      <c r="BT1435" s="190"/>
      <c r="BU1435" s="190"/>
      <c r="BV1435" s="190"/>
      <c r="BW1435" s="190"/>
      <c r="BX1435" s="190"/>
      <c r="BY1435" s="190"/>
      <c r="BZ1435" s="190"/>
      <c r="CA1435" s="190"/>
      <c r="CB1435" s="190"/>
      <c r="CC1435" s="190"/>
      <c r="CD1435" s="190"/>
      <c r="CE1435" s="190"/>
      <c r="CF1435" s="190"/>
      <c r="CG1435" s="190"/>
      <c r="CH1435" s="190"/>
      <c r="CI1435" s="190"/>
      <c r="CJ1435" s="190"/>
      <c r="CK1435" s="190"/>
      <c r="CL1435" s="190"/>
      <c r="CN1435" s="201"/>
      <c r="CO1435" s="190"/>
      <c r="CP1435" s="190"/>
      <c r="CQ1435" s="190"/>
      <c r="CR1435" s="190"/>
      <c r="CS1435" s="190"/>
      <c r="CT1435" s="190"/>
      <c r="CU1435" s="190"/>
      <c r="CV1435" s="190"/>
      <c r="CW1435" s="190"/>
      <c r="CX1435" s="190"/>
      <c r="CY1435" s="190"/>
      <c r="CZ1435" s="190"/>
      <c r="DA1435" s="190"/>
      <c r="DB1435" s="190"/>
      <c r="DC1435" s="190"/>
      <c r="DD1435" s="190"/>
      <c r="DE1435" s="190"/>
      <c r="DF1435" s="190"/>
      <c r="DG1435" s="190"/>
      <c r="DH1435" s="190"/>
      <c r="DI1435" s="190"/>
      <c r="DJ1435" s="190"/>
      <c r="DK1435" s="190"/>
      <c r="DL1435" s="190"/>
    </row>
    <row r="1436" spans="1:116" x14ac:dyDescent="0.4">
      <c r="A1436" s="174"/>
      <c r="E1436" s="8"/>
      <c r="G1436" s="175"/>
      <c r="H1436" s="200"/>
      <c r="I1436" s="201"/>
      <c r="J1436" s="201"/>
      <c r="K1436" s="202"/>
      <c r="L1436" s="202"/>
      <c r="M1436" s="202"/>
      <c r="N1436" s="202"/>
      <c r="O1436" s="202"/>
      <c r="P1436" s="202"/>
      <c r="R1436" s="202"/>
      <c r="S1436" s="190"/>
      <c r="T1436" s="190"/>
      <c r="U1436" s="190"/>
      <c r="V1436" s="190"/>
      <c r="W1436" s="190"/>
      <c r="X1436" s="190"/>
      <c r="Y1436" s="190"/>
      <c r="Z1436" s="190"/>
      <c r="AA1436" s="190"/>
      <c r="AB1436" s="190"/>
      <c r="AC1436" s="190"/>
      <c r="AD1436" s="190"/>
      <c r="AE1436" s="190"/>
      <c r="AF1436" s="190"/>
      <c r="AG1436" s="190"/>
      <c r="AH1436" s="190"/>
      <c r="AI1436" s="190"/>
      <c r="AJ1436" s="190"/>
      <c r="AK1436" s="190"/>
      <c r="AL1436" s="190"/>
      <c r="AM1436" s="190"/>
      <c r="AN1436" s="190"/>
      <c r="AO1436" s="190"/>
      <c r="AP1436" s="190"/>
      <c r="AQ1436" s="190"/>
      <c r="AR1436" s="190"/>
      <c r="AS1436" s="190"/>
      <c r="AT1436" s="190"/>
      <c r="AU1436" s="190"/>
      <c r="AV1436" s="190"/>
      <c r="AW1436" s="190"/>
      <c r="AX1436" s="190"/>
      <c r="AY1436" s="190"/>
      <c r="AZ1436" s="190"/>
      <c r="BA1436" s="190"/>
      <c r="BB1436" s="190"/>
      <c r="BC1436" s="190"/>
      <c r="BD1436" s="190"/>
      <c r="BE1436" s="190"/>
      <c r="BF1436" s="190"/>
      <c r="BG1436" s="190"/>
      <c r="BH1436" s="190"/>
      <c r="BI1436" s="190"/>
      <c r="BJ1436" s="190"/>
      <c r="BK1436" s="190"/>
      <c r="BL1436" s="190"/>
      <c r="BM1436" s="190"/>
      <c r="BN1436" s="190"/>
      <c r="BO1436" s="190"/>
      <c r="BP1436" s="190"/>
      <c r="BQ1436" s="190"/>
      <c r="BR1436" s="190"/>
      <c r="BS1436" s="190"/>
      <c r="BT1436" s="190"/>
      <c r="BU1436" s="190"/>
      <c r="BV1436" s="190"/>
      <c r="BW1436" s="190"/>
      <c r="BX1436" s="190"/>
      <c r="BY1436" s="190"/>
      <c r="BZ1436" s="190"/>
      <c r="CA1436" s="190"/>
      <c r="CB1436" s="190"/>
      <c r="CC1436" s="190"/>
      <c r="CD1436" s="190"/>
      <c r="CE1436" s="190"/>
      <c r="CF1436" s="190"/>
      <c r="CG1436" s="190"/>
      <c r="CH1436" s="190"/>
      <c r="CI1436" s="190"/>
      <c r="CJ1436" s="190"/>
      <c r="CK1436" s="190"/>
      <c r="CL1436" s="190"/>
      <c r="CN1436" s="201"/>
      <c r="CO1436" s="190"/>
      <c r="CP1436" s="190"/>
      <c r="CQ1436" s="190"/>
      <c r="CR1436" s="190"/>
      <c r="CS1436" s="190"/>
      <c r="CT1436" s="190"/>
      <c r="CU1436" s="190"/>
      <c r="CV1436" s="190"/>
      <c r="CW1436" s="190"/>
      <c r="CX1436" s="190"/>
      <c r="CY1436" s="190"/>
      <c r="CZ1436" s="190"/>
      <c r="DA1436" s="190"/>
      <c r="DB1436" s="190"/>
      <c r="DC1436" s="190"/>
      <c r="DD1436" s="190"/>
      <c r="DE1436" s="190"/>
      <c r="DF1436" s="190"/>
      <c r="DG1436" s="190"/>
      <c r="DH1436" s="190"/>
      <c r="DI1436" s="190"/>
      <c r="DJ1436" s="190"/>
      <c r="DK1436" s="190"/>
      <c r="DL1436" s="190"/>
    </row>
    <row r="1437" spans="1:116" x14ac:dyDescent="0.4">
      <c r="A1437" s="174"/>
      <c r="E1437" s="8"/>
      <c r="G1437" s="175"/>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74"/>
      <c r="E1441" s="8"/>
      <c r="G1441" s="175"/>
      <c r="H1441" s="200"/>
      <c r="I1441" s="201"/>
      <c r="J1441" s="201"/>
      <c r="K1441" s="202"/>
      <c r="L1441" s="202"/>
      <c r="M1441" s="202"/>
      <c r="N1441" s="202"/>
      <c r="O1441" s="202"/>
      <c r="P1441" s="202"/>
      <c r="R1441" s="202"/>
      <c r="S1441" s="190"/>
      <c r="T1441" s="190"/>
      <c r="U1441" s="190"/>
      <c r="V1441" s="190"/>
      <c r="W1441" s="190"/>
      <c r="X1441" s="190"/>
      <c r="Y1441" s="190"/>
      <c r="Z1441" s="190"/>
      <c r="AA1441" s="190"/>
      <c r="AB1441" s="190"/>
      <c r="AC1441" s="190"/>
      <c r="AD1441" s="190"/>
      <c r="AE1441" s="190"/>
      <c r="AF1441" s="190"/>
      <c r="AG1441" s="190"/>
      <c r="AH1441" s="190"/>
      <c r="AI1441" s="190"/>
      <c r="AJ1441" s="190"/>
      <c r="AK1441" s="190"/>
      <c r="AL1441" s="190"/>
      <c r="AM1441" s="190"/>
      <c r="AN1441" s="190"/>
      <c r="AO1441" s="190"/>
      <c r="AP1441" s="190"/>
      <c r="AQ1441" s="190"/>
      <c r="AR1441" s="190"/>
      <c r="AS1441" s="190"/>
      <c r="AT1441" s="190"/>
      <c r="AU1441" s="190"/>
      <c r="AV1441" s="190"/>
      <c r="AW1441" s="190"/>
      <c r="AX1441" s="190"/>
      <c r="AY1441" s="190"/>
      <c r="AZ1441" s="190"/>
      <c r="BA1441" s="190"/>
      <c r="BB1441" s="190"/>
      <c r="BC1441" s="190"/>
      <c r="BD1441" s="190"/>
      <c r="BE1441" s="190"/>
      <c r="BF1441" s="190"/>
      <c r="BG1441" s="190"/>
      <c r="BH1441" s="190"/>
      <c r="BI1441" s="190"/>
      <c r="BJ1441" s="190"/>
      <c r="BK1441" s="190"/>
      <c r="BL1441" s="190"/>
      <c r="BM1441" s="190"/>
      <c r="BN1441" s="190"/>
      <c r="BO1441" s="190"/>
      <c r="BP1441" s="190"/>
      <c r="BQ1441" s="190"/>
      <c r="BR1441" s="190"/>
      <c r="BS1441" s="190"/>
      <c r="BT1441" s="190"/>
      <c r="BU1441" s="190"/>
      <c r="BV1441" s="190"/>
      <c r="BW1441" s="190"/>
      <c r="BX1441" s="190"/>
      <c r="BY1441" s="190"/>
      <c r="BZ1441" s="190"/>
      <c r="CA1441" s="190"/>
      <c r="CB1441" s="190"/>
      <c r="CC1441" s="190"/>
      <c r="CD1441" s="190"/>
      <c r="CE1441" s="190"/>
      <c r="CF1441" s="190"/>
      <c r="CG1441" s="190"/>
      <c r="CH1441" s="190"/>
      <c r="CI1441" s="190"/>
      <c r="CJ1441" s="190"/>
      <c r="CK1441" s="190"/>
      <c r="CL1441" s="190"/>
      <c r="CN1441" s="201"/>
      <c r="CO1441" s="190"/>
      <c r="CP1441" s="190"/>
      <c r="CQ1441" s="190"/>
      <c r="CR1441" s="190"/>
      <c r="CS1441" s="190"/>
      <c r="CT1441" s="190"/>
      <c r="CU1441" s="190"/>
      <c r="CV1441" s="190"/>
      <c r="CW1441" s="190"/>
      <c r="CX1441" s="190"/>
      <c r="CY1441" s="190"/>
      <c r="CZ1441" s="190"/>
      <c r="DA1441" s="190"/>
      <c r="DB1441" s="190"/>
      <c r="DC1441" s="190"/>
      <c r="DD1441" s="190"/>
      <c r="DE1441" s="190"/>
      <c r="DF1441" s="190"/>
      <c r="DG1441" s="190"/>
      <c r="DH1441" s="190"/>
      <c r="DI1441" s="190"/>
      <c r="DJ1441" s="190"/>
      <c r="DK1441" s="190"/>
      <c r="DL1441" s="190"/>
    </row>
    <row r="1442" spans="1:116" x14ac:dyDescent="0.4">
      <c r="A1442" s="174"/>
      <c r="E1442" s="8"/>
      <c r="G1442" s="175"/>
      <c r="H1442" s="200"/>
      <c r="I1442" s="201"/>
      <c r="J1442" s="201"/>
      <c r="K1442" s="202"/>
      <c r="L1442" s="202"/>
      <c r="M1442" s="202"/>
      <c r="N1442" s="202"/>
      <c r="O1442" s="202"/>
      <c r="P1442" s="202"/>
      <c r="R1442" s="202"/>
      <c r="S1442" s="190"/>
      <c r="T1442" s="190"/>
      <c r="U1442" s="190"/>
      <c r="V1442" s="190"/>
      <c r="W1442" s="190"/>
      <c r="X1442" s="190"/>
      <c r="Y1442" s="190"/>
      <c r="Z1442" s="190"/>
      <c r="AA1442" s="190"/>
      <c r="AB1442" s="190"/>
      <c r="AC1442" s="190"/>
      <c r="AD1442" s="190"/>
      <c r="AE1442" s="190"/>
      <c r="AF1442" s="190"/>
      <c r="AG1442" s="190"/>
      <c r="AH1442" s="190"/>
      <c r="AI1442" s="190"/>
      <c r="AJ1442" s="190"/>
      <c r="AK1442" s="190"/>
      <c r="AL1442" s="190"/>
      <c r="AM1442" s="190"/>
      <c r="AN1442" s="190"/>
      <c r="AO1442" s="190"/>
      <c r="AP1442" s="190"/>
      <c r="AQ1442" s="190"/>
      <c r="AR1442" s="190"/>
      <c r="AS1442" s="190"/>
      <c r="AT1442" s="190"/>
      <c r="AU1442" s="190"/>
      <c r="AV1442" s="190"/>
      <c r="AW1442" s="190"/>
      <c r="AX1442" s="190"/>
      <c r="AY1442" s="190"/>
      <c r="AZ1442" s="190"/>
      <c r="BA1442" s="190"/>
      <c r="BB1442" s="190"/>
      <c r="BC1442" s="190"/>
      <c r="BD1442" s="190"/>
      <c r="BE1442" s="190"/>
      <c r="BF1442" s="190"/>
      <c r="BG1442" s="190"/>
      <c r="BH1442" s="190"/>
      <c r="BI1442" s="190"/>
      <c r="BJ1442" s="190"/>
      <c r="BK1442" s="190"/>
      <c r="BL1442" s="190"/>
      <c r="BM1442" s="190"/>
      <c r="BN1442" s="190"/>
      <c r="BO1442" s="190"/>
      <c r="BP1442" s="190"/>
      <c r="BQ1442" s="190"/>
      <c r="BR1442" s="190"/>
      <c r="BS1442" s="190"/>
      <c r="BT1442" s="190"/>
      <c r="BU1442" s="190"/>
      <c r="BV1442" s="190"/>
      <c r="BW1442" s="190"/>
      <c r="BX1442" s="190"/>
      <c r="BY1442" s="190"/>
      <c r="BZ1442" s="190"/>
      <c r="CA1442" s="190"/>
      <c r="CB1442" s="190"/>
      <c r="CC1442" s="190"/>
      <c r="CD1442" s="190"/>
      <c r="CE1442" s="190"/>
      <c r="CF1442" s="190"/>
      <c r="CG1442" s="190"/>
      <c r="CH1442" s="190"/>
      <c r="CI1442" s="190"/>
      <c r="CJ1442" s="190"/>
      <c r="CK1442" s="190"/>
      <c r="CL1442" s="190"/>
      <c r="CN1442" s="201"/>
      <c r="CO1442" s="190"/>
      <c r="CP1442" s="190"/>
      <c r="CQ1442" s="190"/>
      <c r="CR1442" s="190"/>
      <c r="CS1442" s="190"/>
      <c r="CT1442" s="190"/>
      <c r="CU1442" s="190"/>
      <c r="CV1442" s="190"/>
      <c r="CW1442" s="190"/>
      <c r="CX1442" s="190"/>
      <c r="CY1442" s="190"/>
      <c r="CZ1442" s="190"/>
      <c r="DA1442" s="190"/>
      <c r="DB1442" s="190"/>
      <c r="DC1442" s="190"/>
      <c r="DD1442" s="190"/>
      <c r="DE1442" s="190"/>
      <c r="DF1442" s="190"/>
      <c r="DG1442" s="190"/>
      <c r="DH1442" s="190"/>
      <c r="DI1442" s="190"/>
      <c r="DJ1442" s="190"/>
      <c r="DK1442" s="190"/>
      <c r="DL1442" s="190"/>
    </row>
    <row r="1443" spans="1:116" x14ac:dyDescent="0.4">
      <c r="A1443" s="174"/>
      <c r="E1443" s="8"/>
      <c r="G1443" s="175"/>
      <c r="H1443" s="200"/>
      <c r="I1443" s="201"/>
      <c r="J1443" s="201"/>
      <c r="K1443" s="202"/>
      <c r="L1443" s="202"/>
      <c r="M1443" s="202"/>
      <c r="N1443" s="202"/>
      <c r="O1443" s="202"/>
      <c r="P1443" s="202"/>
      <c r="R1443" s="202"/>
      <c r="S1443" s="190"/>
      <c r="T1443" s="190"/>
      <c r="U1443" s="190"/>
      <c r="V1443" s="190"/>
      <c r="W1443" s="190"/>
      <c r="X1443" s="190"/>
      <c r="Y1443" s="190"/>
      <c r="Z1443" s="190"/>
      <c r="AA1443" s="190"/>
      <c r="AB1443" s="190"/>
      <c r="AC1443" s="190"/>
      <c r="AD1443" s="190"/>
      <c r="AE1443" s="190"/>
      <c r="AF1443" s="190"/>
      <c r="AG1443" s="190"/>
      <c r="AH1443" s="190"/>
      <c r="AI1443" s="190"/>
      <c r="AJ1443" s="190"/>
      <c r="AK1443" s="190"/>
      <c r="AL1443" s="190"/>
      <c r="AM1443" s="190"/>
      <c r="AN1443" s="190"/>
      <c r="AO1443" s="190"/>
      <c r="AP1443" s="190"/>
      <c r="AQ1443" s="190"/>
      <c r="AR1443" s="190"/>
      <c r="AS1443" s="190"/>
      <c r="AT1443" s="190"/>
      <c r="AU1443" s="190"/>
      <c r="AV1443" s="190"/>
      <c r="AW1443" s="190"/>
      <c r="AX1443" s="190"/>
      <c r="AY1443" s="190"/>
      <c r="AZ1443" s="190"/>
      <c r="BA1443" s="190"/>
      <c r="BB1443" s="190"/>
      <c r="BC1443" s="190"/>
      <c r="BD1443" s="190"/>
      <c r="BE1443" s="190"/>
      <c r="BF1443" s="190"/>
      <c r="BG1443" s="190"/>
      <c r="BH1443" s="190"/>
      <c r="BI1443" s="190"/>
      <c r="BJ1443" s="190"/>
      <c r="BK1443" s="190"/>
      <c r="BL1443" s="190"/>
      <c r="BM1443" s="190"/>
      <c r="BN1443" s="190"/>
      <c r="BO1443" s="190"/>
      <c r="BP1443" s="190"/>
      <c r="BQ1443" s="190"/>
      <c r="BR1443" s="190"/>
      <c r="BS1443" s="190"/>
      <c r="BT1443" s="190"/>
      <c r="BU1443" s="190"/>
      <c r="BV1443" s="190"/>
      <c r="BW1443" s="190"/>
      <c r="BX1443" s="190"/>
      <c r="BY1443" s="190"/>
      <c r="BZ1443" s="190"/>
      <c r="CA1443" s="190"/>
      <c r="CB1443" s="190"/>
      <c r="CC1443" s="190"/>
      <c r="CD1443" s="190"/>
      <c r="CE1443" s="190"/>
      <c r="CF1443" s="190"/>
      <c r="CG1443" s="190"/>
      <c r="CH1443" s="190"/>
      <c r="CI1443" s="190"/>
      <c r="CJ1443" s="190"/>
      <c r="CK1443" s="190"/>
      <c r="CL1443" s="190"/>
      <c r="CN1443" s="201"/>
      <c r="CO1443" s="190"/>
      <c r="CP1443" s="190"/>
      <c r="CQ1443" s="190"/>
      <c r="CR1443" s="190"/>
      <c r="CS1443" s="190"/>
      <c r="CT1443" s="190"/>
      <c r="CU1443" s="190"/>
      <c r="CV1443" s="190"/>
      <c r="CW1443" s="190"/>
      <c r="CX1443" s="190"/>
      <c r="CY1443" s="190"/>
      <c r="CZ1443" s="190"/>
      <c r="DA1443" s="190"/>
      <c r="DB1443" s="190"/>
      <c r="DC1443" s="190"/>
      <c r="DD1443" s="190"/>
      <c r="DE1443" s="190"/>
      <c r="DF1443" s="190"/>
      <c r="DG1443" s="190"/>
      <c r="DH1443" s="190"/>
      <c r="DI1443" s="190"/>
      <c r="DJ1443" s="190"/>
      <c r="DK1443" s="190"/>
      <c r="DL1443" s="190"/>
    </row>
    <row r="1444" spans="1:116" x14ac:dyDescent="0.4">
      <c r="A1444" s="174"/>
      <c r="E1444" s="8"/>
      <c r="G1444" s="175"/>
      <c r="H1444" s="200"/>
      <c r="I1444" s="201"/>
      <c r="J1444" s="201"/>
      <c r="K1444" s="202"/>
      <c r="L1444" s="202"/>
      <c r="M1444" s="202"/>
      <c r="N1444" s="202"/>
      <c r="O1444" s="202"/>
      <c r="P1444" s="202"/>
      <c r="R1444" s="202"/>
      <c r="S1444" s="190"/>
      <c r="T1444" s="190"/>
      <c r="U1444" s="190"/>
      <c r="V1444" s="190"/>
      <c r="W1444" s="190"/>
      <c r="X1444" s="190"/>
      <c r="Y1444" s="190"/>
      <c r="Z1444" s="190"/>
      <c r="AA1444" s="190"/>
      <c r="AB1444" s="190"/>
      <c r="AC1444" s="190"/>
      <c r="AD1444" s="190"/>
      <c r="AE1444" s="190"/>
      <c r="AF1444" s="190"/>
      <c r="AG1444" s="190"/>
      <c r="AH1444" s="190"/>
      <c r="AI1444" s="190"/>
      <c r="AJ1444" s="190"/>
      <c r="AK1444" s="190"/>
      <c r="AL1444" s="190"/>
      <c r="AM1444" s="190"/>
      <c r="AN1444" s="190"/>
      <c r="AO1444" s="190"/>
      <c r="AP1444" s="190"/>
      <c r="AQ1444" s="190"/>
      <c r="AR1444" s="190"/>
      <c r="AS1444" s="190"/>
      <c r="AT1444" s="190"/>
      <c r="AU1444" s="190"/>
      <c r="AV1444" s="190"/>
      <c r="AW1444" s="190"/>
      <c r="AX1444" s="190"/>
      <c r="AY1444" s="190"/>
      <c r="AZ1444" s="190"/>
      <c r="BA1444" s="190"/>
      <c r="BB1444" s="190"/>
      <c r="BC1444" s="190"/>
      <c r="BD1444" s="190"/>
      <c r="BE1444" s="190"/>
      <c r="BF1444" s="190"/>
      <c r="BG1444" s="190"/>
      <c r="BH1444" s="190"/>
      <c r="BI1444" s="190"/>
      <c r="BJ1444" s="190"/>
      <c r="BK1444" s="190"/>
      <c r="BL1444" s="190"/>
      <c r="BM1444" s="190"/>
      <c r="BN1444" s="190"/>
      <c r="BO1444" s="190"/>
      <c r="BP1444" s="190"/>
      <c r="BQ1444" s="190"/>
      <c r="BR1444" s="190"/>
      <c r="BS1444" s="190"/>
      <c r="BT1444" s="190"/>
      <c r="BU1444" s="190"/>
      <c r="BV1444" s="190"/>
      <c r="BW1444" s="190"/>
      <c r="BX1444" s="190"/>
      <c r="BY1444" s="190"/>
      <c r="BZ1444" s="190"/>
      <c r="CA1444" s="190"/>
      <c r="CB1444" s="190"/>
      <c r="CC1444" s="190"/>
      <c r="CD1444" s="190"/>
      <c r="CE1444" s="190"/>
      <c r="CF1444" s="190"/>
      <c r="CG1444" s="190"/>
      <c r="CH1444" s="190"/>
      <c r="CI1444" s="190"/>
      <c r="CJ1444" s="190"/>
      <c r="CK1444" s="190"/>
      <c r="CL1444" s="190"/>
      <c r="CN1444" s="201"/>
      <c r="CO1444" s="190"/>
      <c r="CP1444" s="190"/>
      <c r="CQ1444" s="190"/>
      <c r="CR1444" s="190"/>
      <c r="CS1444" s="190"/>
      <c r="CT1444" s="190"/>
      <c r="CU1444" s="190"/>
      <c r="CV1444" s="190"/>
      <c r="CW1444" s="190"/>
      <c r="CX1444" s="190"/>
      <c r="CY1444" s="190"/>
      <c r="CZ1444" s="190"/>
      <c r="DA1444" s="190"/>
      <c r="DB1444" s="190"/>
      <c r="DC1444" s="190"/>
      <c r="DD1444" s="190"/>
      <c r="DE1444" s="190"/>
      <c r="DF1444" s="190"/>
      <c r="DG1444" s="190"/>
      <c r="DH1444" s="190"/>
      <c r="DI1444" s="190"/>
      <c r="DJ1444" s="190"/>
      <c r="DK1444" s="190"/>
      <c r="DL1444" s="190"/>
    </row>
    <row r="1445" spans="1:116" x14ac:dyDescent="0.4">
      <c r="A1445" s="174"/>
      <c r="E1445" s="8"/>
      <c r="G1445" s="175"/>
      <c r="H1445" s="200"/>
      <c r="I1445" s="201"/>
      <c r="J1445" s="201"/>
      <c r="K1445" s="202"/>
      <c r="L1445" s="202"/>
      <c r="M1445" s="202"/>
      <c r="N1445" s="202"/>
      <c r="O1445" s="202"/>
      <c r="P1445" s="202"/>
      <c r="R1445" s="202"/>
      <c r="S1445" s="190"/>
      <c r="T1445" s="190"/>
      <c r="U1445" s="190"/>
      <c r="V1445" s="190"/>
      <c r="W1445" s="190"/>
      <c r="X1445" s="190"/>
      <c r="Y1445" s="190"/>
      <c r="Z1445" s="190"/>
      <c r="AA1445" s="190"/>
      <c r="AB1445" s="190"/>
      <c r="AC1445" s="190"/>
      <c r="AD1445" s="190"/>
      <c r="AE1445" s="190"/>
      <c r="AF1445" s="190"/>
      <c r="AG1445" s="190"/>
      <c r="AH1445" s="190"/>
      <c r="AI1445" s="190"/>
      <c r="AJ1445" s="190"/>
      <c r="AK1445" s="190"/>
      <c r="AL1445" s="190"/>
      <c r="AM1445" s="190"/>
      <c r="AN1445" s="190"/>
      <c r="AO1445" s="190"/>
      <c r="AP1445" s="190"/>
      <c r="AQ1445" s="190"/>
      <c r="AR1445" s="190"/>
      <c r="AS1445" s="190"/>
      <c r="AT1445" s="190"/>
      <c r="AU1445" s="190"/>
      <c r="AV1445" s="190"/>
      <c r="AW1445" s="190"/>
      <c r="AX1445" s="190"/>
      <c r="AY1445" s="190"/>
      <c r="AZ1445" s="190"/>
      <c r="BA1445" s="190"/>
      <c r="BB1445" s="190"/>
      <c r="BC1445" s="190"/>
      <c r="BD1445" s="190"/>
      <c r="BE1445" s="190"/>
      <c r="BF1445" s="190"/>
      <c r="BG1445" s="190"/>
      <c r="BH1445" s="190"/>
      <c r="BI1445" s="190"/>
      <c r="BJ1445" s="190"/>
      <c r="BK1445" s="190"/>
      <c r="BL1445" s="190"/>
      <c r="BM1445" s="190"/>
      <c r="BN1445" s="190"/>
      <c r="BO1445" s="190"/>
      <c r="BP1445" s="190"/>
      <c r="BQ1445" s="190"/>
      <c r="BR1445" s="190"/>
      <c r="BS1445" s="190"/>
      <c r="BT1445" s="190"/>
      <c r="BU1445" s="190"/>
      <c r="BV1445" s="190"/>
      <c r="BW1445" s="190"/>
      <c r="BX1445" s="190"/>
      <c r="BY1445" s="190"/>
      <c r="BZ1445" s="190"/>
      <c r="CA1445" s="190"/>
      <c r="CB1445" s="190"/>
      <c r="CC1445" s="190"/>
      <c r="CD1445" s="190"/>
      <c r="CE1445" s="190"/>
      <c r="CF1445" s="190"/>
      <c r="CG1445" s="190"/>
      <c r="CH1445" s="190"/>
      <c r="CI1445" s="190"/>
      <c r="CJ1445" s="190"/>
      <c r="CK1445" s="190"/>
      <c r="CL1445" s="190"/>
      <c r="CN1445" s="201"/>
      <c r="CO1445" s="190"/>
      <c r="CP1445" s="190"/>
      <c r="CQ1445" s="190"/>
      <c r="CR1445" s="190"/>
      <c r="CS1445" s="190"/>
      <c r="CT1445" s="190"/>
      <c r="CU1445" s="190"/>
      <c r="CV1445" s="190"/>
      <c r="CW1445" s="190"/>
      <c r="CX1445" s="190"/>
      <c r="CY1445" s="190"/>
      <c r="CZ1445" s="190"/>
      <c r="DA1445" s="190"/>
      <c r="DB1445" s="190"/>
      <c r="DC1445" s="190"/>
      <c r="DD1445" s="190"/>
      <c r="DE1445" s="190"/>
      <c r="DF1445" s="190"/>
      <c r="DG1445" s="190"/>
      <c r="DH1445" s="190"/>
      <c r="DI1445" s="190"/>
      <c r="DJ1445" s="190"/>
      <c r="DK1445" s="190"/>
      <c r="DL1445" s="190"/>
    </row>
    <row r="1446" spans="1:116" x14ac:dyDescent="0.4">
      <c r="A1446" s="174"/>
      <c r="E1446" s="8"/>
      <c r="G1446" s="175"/>
      <c r="H1446" s="200"/>
      <c r="I1446" s="201"/>
      <c r="J1446" s="201"/>
      <c r="K1446" s="202"/>
      <c r="L1446" s="202"/>
      <c r="M1446" s="202"/>
      <c r="N1446" s="202"/>
      <c r="O1446" s="202"/>
      <c r="P1446" s="202"/>
      <c r="R1446" s="202"/>
      <c r="S1446" s="190"/>
      <c r="T1446" s="190"/>
      <c r="U1446" s="190"/>
      <c r="V1446" s="190"/>
      <c r="W1446" s="190"/>
      <c r="X1446" s="190"/>
      <c r="Y1446" s="190"/>
      <c r="Z1446" s="190"/>
      <c r="AA1446" s="190"/>
      <c r="AB1446" s="190"/>
      <c r="AC1446" s="190"/>
      <c r="AD1446" s="190"/>
      <c r="AE1446" s="190"/>
      <c r="AF1446" s="190"/>
      <c r="AG1446" s="190"/>
      <c r="AH1446" s="190"/>
      <c r="AI1446" s="190"/>
      <c r="AJ1446" s="190"/>
      <c r="AK1446" s="190"/>
      <c r="AL1446" s="190"/>
      <c r="AM1446" s="190"/>
      <c r="AN1446" s="190"/>
      <c r="AO1446" s="190"/>
      <c r="AP1446" s="190"/>
      <c r="AQ1446" s="190"/>
      <c r="AR1446" s="190"/>
      <c r="AS1446" s="190"/>
      <c r="AT1446" s="190"/>
      <c r="AU1446" s="190"/>
      <c r="AV1446" s="190"/>
      <c r="AW1446" s="190"/>
      <c r="AX1446" s="190"/>
      <c r="AY1446" s="190"/>
      <c r="AZ1446" s="190"/>
      <c r="BA1446" s="190"/>
      <c r="BB1446" s="190"/>
      <c r="BC1446" s="190"/>
      <c r="BD1446" s="190"/>
      <c r="BE1446" s="190"/>
      <c r="BF1446" s="190"/>
      <c r="BG1446" s="190"/>
      <c r="BH1446" s="190"/>
      <c r="BI1446" s="190"/>
      <c r="BJ1446" s="190"/>
      <c r="BK1446" s="190"/>
      <c r="BL1446" s="190"/>
      <c r="BM1446" s="190"/>
      <c r="BN1446" s="190"/>
      <c r="BO1446" s="190"/>
      <c r="BP1446" s="190"/>
      <c r="BQ1446" s="190"/>
      <c r="BR1446" s="190"/>
      <c r="BS1446" s="190"/>
      <c r="BT1446" s="190"/>
      <c r="BU1446" s="190"/>
      <c r="BV1446" s="190"/>
      <c r="BW1446" s="190"/>
      <c r="BX1446" s="190"/>
      <c r="BY1446" s="190"/>
      <c r="BZ1446" s="190"/>
      <c r="CA1446" s="190"/>
      <c r="CB1446" s="190"/>
      <c r="CC1446" s="190"/>
      <c r="CD1446" s="190"/>
      <c r="CE1446" s="190"/>
      <c r="CF1446" s="190"/>
      <c r="CG1446" s="190"/>
      <c r="CH1446" s="190"/>
      <c r="CI1446" s="190"/>
      <c r="CJ1446" s="190"/>
      <c r="CK1446" s="190"/>
      <c r="CL1446" s="190"/>
      <c r="CN1446" s="201"/>
      <c r="CO1446" s="190"/>
      <c r="CP1446" s="190"/>
      <c r="CQ1446" s="190"/>
      <c r="CR1446" s="190"/>
      <c r="CS1446" s="190"/>
      <c r="CT1446" s="190"/>
      <c r="CU1446" s="190"/>
      <c r="CV1446" s="190"/>
      <c r="CW1446" s="190"/>
      <c r="CX1446" s="190"/>
      <c r="CY1446" s="190"/>
      <c r="CZ1446" s="190"/>
      <c r="DA1446" s="190"/>
      <c r="DB1446" s="190"/>
      <c r="DC1446" s="190"/>
      <c r="DD1446" s="190"/>
      <c r="DE1446" s="190"/>
      <c r="DF1446" s="190"/>
      <c r="DG1446" s="190"/>
      <c r="DH1446" s="190"/>
      <c r="DI1446" s="190"/>
      <c r="DJ1446" s="190"/>
      <c r="DK1446" s="190"/>
      <c r="DL1446" s="190"/>
    </row>
    <row r="1447" spans="1:116" x14ac:dyDescent="0.4">
      <c r="A1447" s="174"/>
      <c r="E1447" s="8"/>
      <c r="G1447" s="175"/>
      <c r="H1447" s="200"/>
      <c r="I1447" s="201"/>
      <c r="J1447" s="201"/>
      <c r="K1447" s="202"/>
      <c r="L1447" s="202"/>
      <c r="M1447" s="202"/>
      <c r="N1447" s="202"/>
      <c r="O1447" s="202"/>
      <c r="P1447" s="202"/>
      <c r="R1447" s="202"/>
      <c r="S1447" s="190"/>
      <c r="T1447" s="190"/>
      <c r="U1447" s="190"/>
      <c r="V1447" s="190"/>
      <c r="W1447" s="190"/>
      <c r="X1447" s="190"/>
      <c r="Y1447" s="190"/>
      <c r="Z1447" s="190"/>
      <c r="AA1447" s="190"/>
      <c r="AB1447" s="190"/>
      <c r="AC1447" s="190"/>
      <c r="AD1447" s="190"/>
      <c r="AE1447" s="190"/>
      <c r="AF1447" s="190"/>
      <c r="AG1447" s="190"/>
      <c r="AH1447" s="190"/>
      <c r="AI1447" s="190"/>
      <c r="AJ1447" s="190"/>
      <c r="AK1447" s="190"/>
      <c r="AL1447" s="190"/>
      <c r="AM1447" s="190"/>
      <c r="AN1447" s="190"/>
      <c r="AO1447" s="190"/>
      <c r="AP1447" s="190"/>
      <c r="AQ1447" s="190"/>
      <c r="AR1447" s="190"/>
      <c r="AS1447" s="190"/>
      <c r="AT1447" s="190"/>
      <c r="AU1447" s="190"/>
      <c r="AV1447" s="190"/>
      <c r="AW1447" s="190"/>
      <c r="AX1447" s="190"/>
      <c r="AY1447" s="190"/>
      <c r="AZ1447" s="190"/>
      <c r="BA1447" s="190"/>
      <c r="BB1447" s="190"/>
      <c r="BC1447" s="190"/>
      <c r="BD1447" s="190"/>
      <c r="BE1447" s="190"/>
      <c r="BF1447" s="190"/>
      <c r="BG1447" s="190"/>
      <c r="BH1447" s="190"/>
      <c r="BI1447" s="190"/>
      <c r="BJ1447" s="190"/>
      <c r="BK1447" s="190"/>
      <c r="BL1447" s="190"/>
      <c r="BM1447" s="190"/>
      <c r="BN1447" s="190"/>
      <c r="BO1447" s="190"/>
      <c r="BP1447" s="190"/>
      <c r="BQ1447" s="190"/>
      <c r="BR1447" s="190"/>
      <c r="BS1447" s="190"/>
      <c r="BT1447" s="190"/>
      <c r="BU1447" s="190"/>
      <c r="BV1447" s="190"/>
      <c r="BW1447" s="190"/>
      <c r="BX1447" s="190"/>
      <c r="BY1447" s="190"/>
      <c r="BZ1447" s="190"/>
      <c r="CA1447" s="190"/>
      <c r="CB1447" s="190"/>
      <c r="CC1447" s="190"/>
      <c r="CD1447" s="190"/>
      <c r="CE1447" s="190"/>
      <c r="CF1447" s="190"/>
      <c r="CG1447" s="190"/>
      <c r="CH1447" s="190"/>
      <c r="CI1447" s="190"/>
      <c r="CJ1447" s="190"/>
      <c r="CK1447" s="190"/>
      <c r="CL1447" s="190"/>
      <c r="CN1447" s="201"/>
      <c r="CO1447" s="190"/>
      <c r="CP1447" s="190"/>
      <c r="CQ1447" s="190"/>
      <c r="CR1447" s="190"/>
      <c r="CS1447" s="190"/>
      <c r="CT1447" s="190"/>
      <c r="CU1447" s="190"/>
      <c r="CV1447" s="190"/>
      <c r="CW1447" s="190"/>
      <c r="CX1447" s="190"/>
      <c r="CY1447" s="190"/>
      <c r="CZ1447" s="190"/>
      <c r="DA1447" s="190"/>
      <c r="DB1447" s="190"/>
      <c r="DC1447" s="190"/>
      <c r="DD1447" s="190"/>
      <c r="DE1447" s="190"/>
      <c r="DF1447" s="190"/>
      <c r="DG1447" s="190"/>
      <c r="DH1447" s="190"/>
      <c r="DI1447" s="190"/>
      <c r="DJ1447" s="190"/>
      <c r="DK1447" s="190"/>
      <c r="DL1447" s="190"/>
    </row>
    <row r="1448" spans="1:116" x14ac:dyDescent="0.4">
      <c r="A1448" s="174"/>
      <c r="E1448" s="8"/>
      <c r="G1448" s="175"/>
      <c r="H1448" s="200"/>
      <c r="I1448" s="201"/>
      <c r="J1448" s="201"/>
      <c r="K1448" s="202"/>
      <c r="L1448" s="202"/>
      <c r="M1448" s="202"/>
      <c r="N1448" s="202"/>
      <c r="O1448" s="202"/>
      <c r="P1448" s="202"/>
      <c r="R1448" s="202"/>
      <c r="S1448" s="190"/>
      <c r="T1448" s="190"/>
      <c r="U1448" s="190"/>
      <c r="V1448" s="190"/>
      <c r="W1448" s="190"/>
      <c r="X1448" s="190"/>
      <c r="Y1448" s="190"/>
      <c r="Z1448" s="190"/>
      <c r="AA1448" s="190"/>
      <c r="AB1448" s="190"/>
      <c r="AC1448" s="190"/>
      <c r="AD1448" s="190"/>
      <c r="AE1448" s="190"/>
      <c r="AF1448" s="190"/>
      <c r="AG1448" s="190"/>
      <c r="AH1448" s="190"/>
      <c r="AI1448" s="190"/>
      <c r="AJ1448" s="190"/>
      <c r="AK1448" s="190"/>
      <c r="AL1448" s="190"/>
      <c r="AM1448" s="190"/>
      <c r="AN1448" s="190"/>
      <c r="AO1448" s="190"/>
      <c r="AP1448" s="190"/>
      <c r="AQ1448" s="190"/>
      <c r="AR1448" s="190"/>
      <c r="AS1448" s="190"/>
      <c r="AT1448" s="190"/>
      <c r="AU1448" s="190"/>
      <c r="AV1448" s="190"/>
      <c r="AW1448" s="190"/>
      <c r="AX1448" s="190"/>
      <c r="AY1448" s="190"/>
      <c r="AZ1448" s="190"/>
      <c r="BA1448" s="190"/>
      <c r="BB1448" s="190"/>
      <c r="BC1448" s="190"/>
      <c r="BD1448" s="190"/>
      <c r="BE1448" s="190"/>
      <c r="BF1448" s="190"/>
      <c r="BG1448" s="190"/>
      <c r="BH1448" s="190"/>
      <c r="BI1448" s="190"/>
      <c r="BJ1448" s="190"/>
      <c r="BK1448" s="190"/>
      <c r="BL1448" s="190"/>
      <c r="BM1448" s="190"/>
      <c r="BN1448" s="190"/>
      <c r="BO1448" s="190"/>
      <c r="BP1448" s="190"/>
      <c r="BQ1448" s="190"/>
      <c r="BR1448" s="190"/>
      <c r="BS1448" s="190"/>
      <c r="BT1448" s="190"/>
      <c r="BU1448" s="190"/>
      <c r="BV1448" s="190"/>
      <c r="BW1448" s="190"/>
      <c r="BX1448" s="190"/>
      <c r="BY1448" s="190"/>
      <c r="BZ1448" s="190"/>
      <c r="CA1448" s="190"/>
      <c r="CB1448" s="190"/>
      <c r="CC1448" s="190"/>
      <c r="CD1448" s="190"/>
      <c r="CE1448" s="190"/>
      <c r="CF1448" s="190"/>
      <c r="CG1448" s="190"/>
      <c r="CH1448" s="190"/>
      <c r="CI1448" s="190"/>
      <c r="CJ1448" s="190"/>
      <c r="CK1448" s="190"/>
      <c r="CL1448" s="190"/>
      <c r="CN1448" s="201"/>
      <c r="CO1448" s="190"/>
      <c r="CP1448" s="190"/>
      <c r="CQ1448" s="190"/>
      <c r="CR1448" s="190"/>
      <c r="CS1448" s="190"/>
      <c r="CT1448" s="190"/>
      <c r="CU1448" s="190"/>
      <c r="CV1448" s="190"/>
      <c r="CW1448" s="190"/>
      <c r="CX1448" s="190"/>
      <c r="CY1448" s="190"/>
      <c r="CZ1448" s="190"/>
      <c r="DA1448" s="190"/>
      <c r="DB1448" s="190"/>
      <c r="DC1448" s="190"/>
      <c r="DD1448" s="190"/>
      <c r="DE1448" s="190"/>
      <c r="DF1448" s="190"/>
      <c r="DG1448" s="190"/>
      <c r="DH1448" s="190"/>
      <c r="DI1448" s="190"/>
      <c r="DJ1448" s="190"/>
      <c r="DK1448" s="190"/>
      <c r="DL1448" s="190"/>
    </row>
    <row r="1449" spans="1:116" x14ac:dyDescent="0.4">
      <c r="A1449" s="174"/>
      <c r="E1449" s="8"/>
      <c r="G1449" s="175"/>
      <c r="H1449" s="200"/>
      <c r="I1449" s="201"/>
      <c r="J1449" s="201"/>
      <c r="K1449" s="202"/>
      <c r="L1449" s="202"/>
      <c r="M1449" s="202"/>
      <c r="N1449" s="202"/>
      <c r="O1449" s="202"/>
      <c r="P1449" s="202"/>
      <c r="R1449" s="202"/>
      <c r="S1449" s="190"/>
      <c r="T1449" s="190"/>
      <c r="U1449" s="190"/>
      <c r="V1449" s="190"/>
      <c r="W1449" s="190"/>
      <c r="X1449" s="190"/>
      <c r="Y1449" s="190"/>
      <c r="Z1449" s="190"/>
      <c r="AA1449" s="190"/>
      <c r="AB1449" s="190"/>
      <c r="AC1449" s="190"/>
      <c r="AD1449" s="190"/>
      <c r="AE1449" s="190"/>
      <c r="AF1449" s="190"/>
      <c r="AG1449" s="190"/>
      <c r="AH1449" s="190"/>
      <c r="AI1449" s="190"/>
      <c r="AJ1449" s="190"/>
      <c r="AK1449" s="190"/>
      <c r="AL1449" s="190"/>
      <c r="AM1449" s="190"/>
      <c r="AN1449" s="190"/>
      <c r="AO1449" s="190"/>
      <c r="AP1449" s="190"/>
      <c r="AQ1449" s="190"/>
      <c r="AR1449" s="190"/>
      <c r="AS1449" s="190"/>
      <c r="AT1449" s="190"/>
      <c r="AU1449" s="190"/>
      <c r="AV1449" s="190"/>
      <c r="AW1449" s="190"/>
      <c r="AX1449" s="190"/>
      <c r="AY1449" s="190"/>
      <c r="AZ1449" s="190"/>
      <c r="BA1449" s="190"/>
      <c r="BB1449" s="190"/>
      <c r="BC1449" s="190"/>
      <c r="BD1449" s="190"/>
      <c r="BE1449" s="190"/>
      <c r="BF1449" s="190"/>
      <c r="BG1449" s="190"/>
      <c r="BH1449" s="190"/>
      <c r="BI1449" s="190"/>
      <c r="BJ1449" s="190"/>
      <c r="BK1449" s="190"/>
      <c r="BL1449" s="190"/>
      <c r="BM1449" s="190"/>
      <c r="BN1449" s="190"/>
      <c r="BO1449" s="190"/>
      <c r="BP1449" s="190"/>
      <c r="BQ1449" s="190"/>
      <c r="BR1449" s="190"/>
      <c r="BS1449" s="190"/>
      <c r="BT1449" s="190"/>
      <c r="BU1449" s="190"/>
      <c r="BV1449" s="190"/>
      <c r="BW1449" s="190"/>
      <c r="BX1449" s="190"/>
      <c r="BY1449" s="190"/>
      <c r="BZ1449" s="190"/>
      <c r="CA1449" s="190"/>
      <c r="CB1449" s="190"/>
      <c r="CC1449" s="190"/>
      <c r="CD1449" s="190"/>
      <c r="CE1449" s="190"/>
      <c r="CF1449" s="190"/>
      <c r="CG1449" s="190"/>
      <c r="CH1449" s="190"/>
      <c r="CI1449" s="190"/>
      <c r="CJ1449" s="190"/>
      <c r="CK1449" s="190"/>
      <c r="CL1449" s="190"/>
      <c r="CN1449" s="201"/>
      <c r="CO1449" s="190"/>
      <c r="CP1449" s="190"/>
      <c r="CQ1449" s="190"/>
      <c r="CR1449" s="190"/>
      <c r="CS1449" s="190"/>
      <c r="CT1449" s="190"/>
      <c r="CU1449" s="190"/>
      <c r="CV1449" s="190"/>
      <c r="CW1449" s="190"/>
      <c r="CX1449" s="190"/>
      <c r="CY1449" s="190"/>
      <c r="CZ1449" s="190"/>
      <c r="DA1449" s="190"/>
      <c r="DB1449" s="190"/>
      <c r="DC1449" s="190"/>
      <c r="DD1449" s="190"/>
      <c r="DE1449" s="190"/>
      <c r="DF1449" s="190"/>
      <c r="DG1449" s="190"/>
      <c r="DH1449" s="190"/>
      <c r="DI1449" s="190"/>
      <c r="DJ1449" s="190"/>
      <c r="DK1449" s="190"/>
      <c r="DL1449" s="190"/>
    </row>
    <row r="1450" spans="1:116" x14ac:dyDescent="0.4">
      <c r="A1450" s="174"/>
      <c r="E1450" s="8"/>
      <c r="G1450" s="175"/>
      <c r="H1450" s="200"/>
      <c r="I1450" s="201"/>
      <c r="J1450" s="201"/>
      <c r="K1450" s="202"/>
      <c r="L1450" s="202"/>
      <c r="M1450" s="202"/>
      <c r="N1450" s="202"/>
      <c r="O1450" s="202"/>
      <c r="P1450" s="202"/>
      <c r="R1450" s="202"/>
      <c r="S1450" s="190"/>
      <c r="T1450" s="190"/>
      <c r="U1450" s="190"/>
      <c r="V1450" s="190"/>
      <c r="W1450" s="190"/>
      <c r="X1450" s="190"/>
      <c r="Y1450" s="190"/>
      <c r="Z1450" s="190"/>
      <c r="AA1450" s="190"/>
      <c r="AB1450" s="190"/>
      <c r="AC1450" s="190"/>
      <c r="AD1450" s="190"/>
      <c r="AE1450" s="190"/>
      <c r="AF1450" s="190"/>
      <c r="AG1450" s="190"/>
      <c r="AH1450" s="190"/>
      <c r="AI1450" s="190"/>
      <c r="AJ1450" s="190"/>
      <c r="AK1450" s="190"/>
      <c r="AL1450" s="190"/>
      <c r="AM1450" s="190"/>
      <c r="AN1450" s="190"/>
      <c r="AO1450" s="190"/>
      <c r="AP1450" s="190"/>
      <c r="AQ1450" s="190"/>
      <c r="AR1450" s="190"/>
      <c r="AS1450" s="190"/>
      <c r="AT1450" s="190"/>
      <c r="AU1450" s="190"/>
      <c r="AV1450" s="190"/>
      <c r="AW1450" s="190"/>
      <c r="AX1450" s="190"/>
      <c r="AY1450" s="190"/>
      <c r="AZ1450" s="190"/>
      <c r="BA1450" s="190"/>
      <c r="BB1450" s="190"/>
      <c r="BC1450" s="190"/>
      <c r="BD1450" s="190"/>
      <c r="BE1450" s="190"/>
      <c r="BF1450" s="190"/>
      <c r="BG1450" s="190"/>
      <c r="BH1450" s="190"/>
      <c r="BI1450" s="190"/>
      <c r="BJ1450" s="190"/>
      <c r="BK1450" s="190"/>
      <c r="BL1450" s="190"/>
      <c r="BM1450" s="190"/>
      <c r="BN1450" s="190"/>
      <c r="BO1450" s="190"/>
      <c r="BP1450" s="190"/>
      <c r="BQ1450" s="190"/>
      <c r="BR1450" s="190"/>
      <c r="BS1450" s="190"/>
      <c r="BT1450" s="190"/>
      <c r="BU1450" s="190"/>
      <c r="BV1450" s="190"/>
      <c r="BW1450" s="190"/>
      <c r="BX1450" s="190"/>
      <c r="BY1450" s="190"/>
      <c r="BZ1450" s="190"/>
      <c r="CA1450" s="190"/>
      <c r="CB1450" s="190"/>
      <c r="CC1450" s="190"/>
      <c r="CD1450" s="190"/>
      <c r="CE1450" s="190"/>
      <c r="CF1450" s="190"/>
      <c r="CG1450" s="190"/>
      <c r="CH1450" s="190"/>
      <c r="CI1450" s="190"/>
      <c r="CJ1450" s="190"/>
      <c r="CK1450" s="190"/>
      <c r="CL1450" s="190"/>
      <c r="CN1450" s="201"/>
      <c r="CO1450" s="190"/>
      <c r="CP1450" s="190"/>
      <c r="CQ1450" s="190"/>
      <c r="CR1450" s="190"/>
      <c r="CS1450" s="190"/>
      <c r="CT1450" s="190"/>
      <c r="CU1450" s="190"/>
      <c r="CV1450" s="190"/>
      <c r="CW1450" s="190"/>
      <c r="CX1450" s="190"/>
      <c r="CY1450" s="190"/>
      <c r="CZ1450" s="190"/>
      <c r="DA1450" s="190"/>
      <c r="DB1450" s="190"/>
      <c r="DC1450" s="190"/>
      <c r="DD1450" s="190"/>
      <c r="DE1450" s="190"/>
      <c r="DF1450" s="190"/>
      <c r="DG1450" s="190"/>
      <c r="DH1450" s="190"/>
      <c r="DI1450" s="190"/>
      <c r="DJ1450" s="190"/>
      <c r="DK1450" s="190"/>
      <c r="DL1450" s="190"/>
    </row>
    <row r="1451" spans="1:116" x14ac:dyDescent="0.4">
      <c r="A1451" s="174"/>
      <c r="E1451" s="8"/>
      <c r="G1451" s="175"/>
      <c r="H1451" s="200"/>
      <c r="I1451" s="201"/>
      <c r="J1451" s="201"/>
      <c r="K1451" s="202"/>
      <c r="L1451" s="202"/>
      <c r="M1451" s="202"/>
      <c r="N1451" s="202"/>
      <c r="O1451" s="202"/>
      <c r="P1451" s="202"/>
      <c r="R1451" s="202"/>
      <c r="S1451" s="190"/>
      <c r="T1451" s="190"/>
      <c r="U1451" s="190"/>
      <c r="V1451" s="190"/>
      <c r="W1451" s="190"/>
      <c r="X1451" s="190"/>
      <c r="Y1451" s="190"/>
      <c r="Z1451" s="190"/>
      <c r="AA1451" s="190"/>
      <c r="AB1451" s="190"/>
      <c r="AC1451" s="190"/>
      <c r="AD1451" s="190"/>
      <c r="AE1451" s="190"/>
      <c r="AF1451" s="190"/>
      <c r="AG1451" s="190"/>
      <c r="AH1451" s="190"/>
      <c r="AI1451" s="190"/>
      <c r="AJ1451" s="190"/>
      <c r="AK1451" s="190"/>
      <c r="AL1451" s="190"/>
      <c r="AM1451" s="190"/>
      <c r="AN1451" s="190"/>
      <c r="AO1451" s="190"/>
      <c r="AP1451" s="190"/>
      <c r="AQ1451" s="190"/>
      <c r="AR1451" s="190"/>
      <c r="AS1451" s="190"/>
      <c r="AT1451" s="190"/>
      <c r="AU1451" s="190"/>
      <c r="AV1451" s="190"/>
      <c r="AW1451" s="190"/>
      <c r="AX1451" s="190"/>
      <c r="AY1451" s="190"/>
      <c r="AZ1451" s="190"/>
      <c r="BA1451" s="190"/>
      <c r="BB1451" s="190"/>
      <c r="BC1451" s="190"/>
      <c r="BD1451" s="190"/>
      <c r="BE1451" s="190"/>
      <c r="BF1451" s="190"/>
      <c r="BG1451" s="190"/>
      <c r="BH1451" s="190"/>
      <c r="BI1451" s="190"/>
      <c r="BJ1451" s="190"/>
      <c r="BK1451" s="190"/>
      <c r="BL1451" s="190"/>
      <c r="BM1451" s="190"/>
      <c r="BN1451" s="190"/>
      <c r="BO1451" s="190"/>
      <c r="BP1451" s="190"/>
      <c r="BQ1451" s="190"/>
      <c r="BR1451" s="190"/>
      <c r="BS1451" s="190"/>
      <c r="BT1451" s="190"/>
      <c r="BU1451" s="190"/>
      <c r="BV1451" s="190"/>
      <c r="BW1451" s="190"/>
      <c r="BX1451" s="190"/>
      <c r="BY1451" s="190"/>
      <c r="BZ1451" s="190"/>
      <c r="CA1451" s="190"/>
      <c r="CB1451" s="190"/>
      <c r="CC1451" s="190"/>
      <c r="CD1451" s="190"/>
      <c r="CE1451" s="190"/>
      <c r="CF1451" s="190"/>
      <c r="CG1451" s="190"/>
      <c r="CH1451" s="190"/>
      <c r="CI1451" s="190"/>
      <c r="CJ1451" s="190"/>
      <c r="CK1451" s="190"/>
      <c r="CL1451" s="190"/>
      <c r="CN1451" s="201"/>
      <c r="CO1451" s="190"/>
      <c r="CP1451" s="190"/>
      <c r="CQ1451" s="190"/>
      <c r="CR1451" s="190"/>
      <c r="CS1451" s="190"/>
      <c r="CT1451" s="190"/>
      <c r="CU1451" s="190"/>
      <c r="CV1451" s="190"/>
      <c r="CW1451" s="190"/>
      <c r="CX1451" s="190"/>
      <c r="CY1451" s="190"/>
      <c r="CZ1451" s="190"/>
      <c r="DA1451" s="190"/>
      <c r="DB1451" s="190"/>
      <c r="DC1451" s="190"/>
      <c r="DD1451" s="190"/>
      <c r="DE1451" s="190"/>
      <c r="DF1451" s="190"/>
      <c r="DG1451" s="190"/>
      <c r="DH1451" s="190"/>
      <c r="DI1451" s="190"/>
      <c r="DJ1451" s="190"/>
      <c r="DK1451" s="190"/>
      <c r="DL1451" s="190"/>
    </row>
    <row r="1452" spans="1:116" x14ac:dyDescent="0.4">
      <c r="A1452" s="174"/>
      <c r="E1452" s="8"/>
      <c r="G1452" s="175"/>
      <c r="H1452" s="200"/>
      <c r="I1452" s="201"/>
      <c r="J1452" s="201"/>
      <c r="K1452" s="202"/>
      <c r="L1452" s="202"/>
      <c r="M1452" s="202"/>
      <c r="N1452" s="202"/>
      <c r="O1452" s="202"/>
      <c r="P1452" s="202"/>
      <c r="R1452" s="202"/>
      <c r="S1452" s="190"/>
      <c r="T1452" s="190"/>
      <c r="U1452" s="190"/>
      <c r="V1452" s="190"/>
      <c r="W1452" s="190"/>
      <c r="X1452" s="190"/>
      <c r="Y1452" s="190"/>
      <c r="Z1452" s="190"/>
      <c r="AA1452" s="190"/>
      <c r="AB1452" s="190"/>
      <c r="AC1452" s="190"/>
      <c r="AD1452" s="190"/>
      <c r="AE1452" s="190"/>
      <c r="AF1452" s="190"/>
      <c r="AG1452" s="190"/>
      <c r="AH1452" s="190"/>
      <c r="AI1452" s="190"/>
      <c r="AJ1452" s="190"/>
      <c r="AK1452" s="190"/>
      <c r="AL1452" s="190"/>
      <c r="AM1452" s="190"/>
      <c r="AN1452" s="190"/>
      <c r="AO1452" s="190"/>
      <c r="AP1452" s="190"/>
      <c r="AQ1452" s="190"/>
      <c r="AR1452" s="190"/>
      <c r="AS1452" s="190"/>
      <c r="AT1452" s="190"/>
      <c r="AU1452" s="190"/>
      <c r="AV1452" s="190"/>
      <c r="AW1452" s="190"/>
      <c r="AX1452" s="190"/>
      <c r="AY1452" s="190"/>
      <c r="AZ1452" s="190"/>
      <c r="BA1452" s="190"/>
      <c r="BB1452" s="190"/>
      <c r="BC1452" s="190"/>
      <c r="BD1452" s="190"/>
      <c r="BE1452" s="190"/>
      <c r="BF1452" s="190"/>
      <c r="BG1452" s="190"/>
      <c r="BH1452" s="190"/>
      <c r="BI1452" s="190"/>
      <c r="BJ1452" s="190"/>
      <c r="BK1452" s="190"/>
      <c r="BL1452" s="190"/>
      <c r="BM1452" s="190"/>
      <c r="BN1452" s="190"/>
      <c r="BO1452" s="190"/>
      <c r="BP1452" s="190"/>
      <c r="BQ1452" s="190"/>
      <c r="BR1452" s="190"/>
      <c r="BS1452" s="190"/>
      <c r="BT1452" s="190"/>
      <c r="BU1452" s="190"/>
      <c r="BV1452" s="190"/>
      <c r="BW1452" s="190"/>
      <c r="BX1452" s="190"/>
      <c r="BY1452" s="190"/>
      <c r="BZ1452" s="190"/>
      <c r="CA1452" s="190"/>
      <c r="CB1452" s="190"/>
      <c r="CC1452" s="190"/>
      <c r="CD1452" s="190"/>
      <c r="CE1452" s="190"/>
      <c r="CF1452" s="190"/>
      <c r="CG1452" s="190"/>
      <c r="CH1452" s="190"/>
      <c r="CI1452" s="190"/>
      <c r="CJ1452" s="190"/>
      <c r="CK1452" s="190"/>
      <c r="CL1452" s="190"/>
      <c r="CN1452" s="201"/>
      <c r="CO1452" s="190"/>
      <c r="CP1452" s="190"/>
      <c r="CQ1452" s="190"/>
      <c r="CR1452" s="190"/>
      <c r="CS1452" s="190"/>
      <c r="CT1452" s="190"/>
      <c r="CU1452" s="190"/>
      <c r="CV1452" s="190"/>
      <c r="CW1452" s="190"/>
      <c r="CX1452" s="190"/>
      <c r="CY1452" s="190"/>
      <c r="CZ1452" s="190"/>
      <c r="DA1452" s="190"/>
      <c r="DB1452" s="190"/>
      <c r="DC1452" s="190"/>
      <c r="DD1452" s="190"/>
      <c r="DE1452" s="190"/>
      <c r="DF1452" s="190"/>
      <c r="DG1452" s="190"/>
      <c r="DH1452" s="190"/>
      <c r="DI1452" s="190"/>
      <c r="DJ1452" s="190"/>
      <c r="DK1452" s="190"/>
      <c r="DL1452" s="190"/>
    </row>
    <row r="1453" spans="1:116" x14ac:dyDescent="0.4">
      <c r="A1453" s="174"/>
      <c r="E1453" s="8"/>
      <c r="G1453" s="175"/>
      <c r="H1453" s="200"/>
      <c r="I1453" s="201"/>
      <c r="J1453" s="201"/>
      <c r="K1453" s="202"/>
      <c r="L1453" s="202"/>
      <c r="M1453" s="202"/>
      <c r="N1453" s="202"/>
      <c r="O1453" s="202"/>
      <c r="P1453" s="202"/>
      <c r="R1453" s="202"/>
      <c r="S1453" s="190"/>
      <c r="T1453" s="190"/>
      <c r="U1453" s="190"/>
      <c r="V1453" s="190"/>
      <c r="W1453" s="190"/>
      <c r="X1453" s="190"/>
      <c r="Y1453" s="190"/>
      <c r="Z1453" s="190"/>
      <c r="AA1453" s="190"/>
      <c r="AB1453" s="190"/>
      <c r="AC1453" s="190"/>
      <c r="AD1453" s="190"/>
      <c r="AE1453" s="190"/>
      <c r="AF1453" s="190"/>
      <c r="AG1453" s="190"/>
      <c r="AH1453" s="190"/>
      <c r="AI1453" s="190"/>
      <c r="AJ1453" s="190"/>
      <c r="AK1453" s="190"/>
      <c r="AL1453" s="190"/>
      <c r="AM1453" s="190"/>
      <c r="AN1453" s="190"/>
      <c r="AO1453" s="190"/>
      <c r="AP1453" s="190"/>
      <c r="AQ1453" s="190"/>
      <c r="AR1453" s="190"/>
      <c r="AS1453" s="190"/>
      <c r="AT1453" s="190"/>
      <c r="AU1453" s="190"/>
      <c r="AV1453" s="190"/>
      <c r="AW1453" s="190"/>
      <c r="AX1453" s="190"/>
      <c r="AY1453" s="190"/>
      <c r="AZ1453" s="190"/>
      <c r="BA1453" s="190"/>
      <c r="BB1453" s="190"/>
      <c r="BC1453" s="190"/>
      <c r="BD1453" s="190"/>
      <c r="BE1453" s="190"/>
      <c r="BF1453" s="190"/>
      <c r="BG1453" s="190"/>
      <c r="BH1453" s="190"/>
      <c r="BI1453" s="190"/>
      <c r="BJ1453" s="190"/>
      <c r="BK1453" s="190"/>
      <c r="BL1453" s="190"/>
      <c r="BM1453" s="190"/>
      <c r="BN1453" s="190"/>
      <c r="BO1453" s="190"/>
      <c r="BP1453" s="190"/>
      <c r="BQ1453" s="190"/>
      <c r="BR1453" s="190"/>
      <c r="BS1453" s="190"/>
      <c r="BT1453" s="190"/>
      <c r="BU1453" s="190"/>
      <c r="BV1453" s="190"/>
      <c r="BW1453" s="190"/>
      <c r="BX1453" s="190"/>
      <c r="BY1453" s="190"/>
      <c r="BZ1453" s="190"/>
      <c r="CA1453" s="190"/>
      <c r="CB1453" s="190"/>
      <c r="CC1453" s="190"/>
      <c r="CD1453" s="190"/>
      <c r="CE1453" s="190"/>
      <c r="CF1453" s="190"/>
      <c r="CG1453" s="190"/>
      <c r="CH1453" s="190"/>
      <c r="CI1453" s="190"/>
      <c r="CJ1453" s="190"/>
      <c r="CK1453" s="190"/>
      <c r="CL1453" s="190"/>
      <c r="CN1453" s="201"/>
      <c r="CO1453" s="190"/>
      <c r="CP1453" s="190"/>
      <c r="CQ1453" s="190"/>
      <c r="CR1453" s="190"/>
      <c r="CS1453" s="190"/>
      <c r="CT1453" s="190"/>
      <c r="CU1453" s="190"/>
      <c r="CV1453" s="190"/>
      <c r="CW1453" s="190"/>
      <c r="CX1453" s="190"/>
      <c r="CY1453" s="190"/>
      <c r="CZ1453" s="190"/>
      <c r="DA1453" s="190"/>
      <c r="DB1453" s="190"/>
      <c r="DC1453" s="190"/>
      <c r="DD1453" s="190"/>
      <c r="DE1453" s="190"/>
      <c r="DF1453" s="190"/>
      <c r="DG1453" s="190"/>
      <c r="DH1453" s="190"/>
      <c r="DI1453" s="190"/>
      <c r="DJ1453" s="190"/>
      <c r="DK1453" s="190"/>
      <c r="DL1453" s="190"/>
    </row>
    <row r="1454" spans="1:116" x14ac:dyDescent="0.4">
      <c r="A1454" s="174"/>
      <c r="E1454" s="8"/>
      <c r="G1454" s="175"/>
      <c r="H1454" s="200"/>
      <c r="I1454" s="201"/>
      <c r="J1454" s="201"/>
      <c r="K1454" s="202"/>
      <c r="L1454" s="202"/>
      <c r="M1454" s="202"/>
      <c r="N1454" s="202"/>
      <c r="O1454" s="202"/>
      <c r="P1454" s="202"/>
      <c r="R1454" s="202"/>
      <c r="S1454" s="190"/>
      <c r="T1454" s="190"/>
      <c r="U1454" s="190"/>
      <c r="V1454" s="190"/>
      <c r="W1454" s="190"/>
      <c r="X1454" s="190"/>
      <c r="Y1454" s="190"/>
      <c r="Z1454" s="190"/>
      <c r="AA1454" s="190"/>
      <c r="AB1454" s="190"/>
      <c r="AC1454" s="190"/>
      <c r="AD1454" s="190"/>
      <c r="AE1454" s="190"/>
      <c r="AF1454" s="190"/>
      <c r="AG1454" s="190"/>
      <c r="AH1454" s="190"/>
      <c r="AI1454" s="190"/>
      <c r="AJ1454" s="190"/>
      <c r="AK1454" s="190"/>
      <c r="AL1454" s="190"/>
      <c r="AM1454" s="190"/>
      <c r="AN1454" s="190"/>
      <c r="AO1454" s="190"/>
      <c r="AP1454" s="190"/>
      <c r="AQ1454" s="190"/>
      <c r="AR1454" s="190"/>
      <c r="AS1454" s="190"/>
      <c r="AT1454" s="190"/>
      <c r="AU1454" s="190"/>
      <c r="AV1454" s="190"/>
      <c r="AW1454" s="190"/>
      <c r="AX1454" s="190"/>
      <c r="AY1454" s="190"/>
      <c r="AZ1454" s="190"/>
      <c r="BA1454" s="190"/>
      <c r="BB1454" s="190"/>
      <c r="BC1454" s="190"/>
      <c r="BD1454" s="190"/>
      <c r="BE1454" s="190"/>
      <c r="BF1454" s="190"/>
      <c r="BG1454" s="190"/>
      <c r="BH1454" s="190"/>
      <c r="BI1454" s="190"/>
      <c r="BJ1454" s="190"/>
      <c r="BK1454" s="190"/>
      <c r="BL1454" s="190"/>
      <c r="BM1454" s="190"/>
      <c r="BN1454" s="190"/>
      <c r="BO1454" s="190"/>
      <c r="BP1454" s="190"/>
      <c r="BQ1454" s="190"/>
      <c r="BR1454" s="190"/>
      <c r="BS1454" s="190"/>
      <c r="BT1454" s="190"/>
      <c r="BU1454" s="190"/>
      <c r="BV1454" s="190"/>
      <c r="BW1454" s="190"/>
      <c r="BX1454" s="190"/>
      <c r="BY1454" s="190"/>
      <c r="BZ1454" s="190"/>
      <c r="CA1454" s="190"/>
      <c r="CB1454" s="190"/>
      <c r="CC1454" s="190"/>
      <c r="CD1454" s="190"/>
      <c r="CE1454" s="190"/>
      <c r="CF1454" s="190"/>
      <c r="CG1454" s="190"/>
      <c r="CH1454" s="190"/>
      <c r="CI1454" s="190"/>
      <c r="CJ1454" s="190"/>
      <c r="CK1454" s="190"/>
      <c r="CL1454" s="190"/>
      <c r="CN1454" s="201"/>
      <c r="CO1454" s="190"/>
      <c r="CP1454" s="190"/>
      <c r="CQ1454" s="190"/>
      <c r="CR1454" s="190"/>
      <c r="CS1454" s="190"/>
      <c r="CT1454" s="190"/>
      <c r="CU1454" s="190"/>
      <c r="CV1454" s="190"/>
      <c r="CW1454" s="190"/>
      <c r="CX1454" s="190"/>
      <c r="CY1454" s="190"/>
      <c r="CZ1454" s="190"/>
      <c r="DA1454" s="190"/>
      <c r="DB1454" s="190"/>
      <c r="DC1454" s="190"/>
      <c r="DD1454" s="190"/>
      <c r="DE1454" s="190"/>
      <c r="DF1454" s="190"/>
      <c r="DG1454" s="190"/>
      <c r="DH1454" s="190"/>
      <c r="DI1454" s="190"/>
      <c r="DJ1454" s="190"/>
      <c r="DK1454" s="190"/>
      <c r="DL1454" s="190"/>
    </row>
    <row r="1455" spans="1:116" x14ac:dyDescent="0.4">
      <c r="A1455" s="174"/>
      <c r="E1455" s="8"/>
      <c r="G1455" s="175"/>
      <c r="H1455" s="200"/>
      <c r="I1455" s="201"/>
      <c r="J1455" s="201"/>
      <c r="K1455" s="202"/>
      <c r="L1455" s="202"/>
      <c r="M1455" s="202"/>
      <c r="N1455" s="202"/>
      <c r="O1455" s="202"/>
      <c r="P1455" s="202"/>
      <c r="R1455" s="202"/>
      <c r="S1455" s="190"/>
      <c r="T1455" s="190"/>
      <c r="U1455" s="190"/>
      <c r="V1455" s="190"/>
      <c r="W1455" s="190"/>
      <c r="X1455" s="190"/>
      <c r="Y1455" s="190"/>
      <c r="Z1455" s="190"/>
      <c r="AA1455" s="190"/>
      <c r="AB1455" s="190"/>
      <c r="AC1455" s="190"/>
      <c r="AD1455" s="190"/>
      <c r="AE1455" s="190"/>
      <c r="AF1455" s="190"/>
      <c r="AG1455" s="190"/>
      <c r="AH1455" s="190"/>
      <c r="AI1455" s="190"/>
      <c r="AJ1455" s="190"/>
      <c r="AK1455" s="190"/>
      <c r="AL1455" s="190"/>
      <c r="AM1455" s="190"/>
      <c r="AN1455" s="190"/>
      <c r="AO1455" s="190"/>
      <c r="AP1455" s="190"/>
      <c r="AQ1455" s="190"/>
      <c r="AR1455" s="190"/>
      <c r="AS1455" s="190"/>
      <c r="AT1455" s="190"/>
      <c r="AU1455" s="190"/>
      <c r="AV1455" s="190"/>
      <c r="AW1455" s="190"/>
      <c r="AX1455" s="190"/>
      <c r="AY1455" s="190"/>
      <c r="AZ1455" s="190"/>
      <c r="BA1455" s="190"/>
      <c r="BB1455" s="190"/>
      <c r="BC1455" s="190"/>
      <c r="BD1455" s="190"/>
      <c r="BE1455" s="190"/>
      <c r="BF1455" s="190"/>
      <c r="BG1455" s="190"/>
      <c r="BH1455" s="190"/>
      <c r="BI1455" s="190"/>
      <c r="BJ1455" s="190"/>
      <c r="BK1455" s="190"/>
      <c r="BL1455" s="190"/>
      <c r="BM1455" s="190"/>
      <c r="BN1455" s="190"/>
      <c r="BO1455" s="190"/>
      <c r="BP1455" s="190"/>
      <c r="BQ1455" s="190"/>
      <c r="BR1455" s="190"/>
      <c r="BS1455" s="190"/>
      <c r="BT1455" s="190"/>
      <c r="BU1455" s="190"/>
      <c r="BV1455" s="190"/>
      <c r="BW1455" s="190"/>
      <c r="BX1455" s="190"/>
      <c r="BY1455" s="190"/>
      <c r="BZ1455" s="190"/>
      <c r="CA1455" s="190"/>
      <c r="CB1455" s="190"/>
      <c r="CC1455" s="190"/>
      <c r="CD1455" s="190"/>
      <c r="CE1455" s="190"/>
      <c r="CF1455" s="190"/>
      <c r="CG1455" s="190"/>
      <c r="CH1455" s="190"/>
      <c r="CI1455" s="190"/>
      <c r="CJ1455" s="190"/>
      <c r="CK1455" s="190"/>
      <c r="CL1455" s="190"/>
      <c r="CN1455" s="201"/>
      <c r="CO1455" s="190"/>
      <c r="CP1455" s="190"/>
      <c r="CQ1455" s="190"/>
      <c r="CR1455" s="190"/>
      <c r="CS1455" s="190"/>
      <c r="CT1455" s="190"/>
      <c r="CU1455" s="190"/>
      <c r="CV1455" s="190"/>
      <c r="CW1455" s="190"/>
      <c r="CX1455" s="190"/>
      <c r="CY1455" s="190"/>
      <c r="CZ1455" s="190"/>
      <c r="DA1455" s="190"/>
      <c r="DB1455" s="190"/>
      <c r="DC1455" s="190"/>
      <c r="DD1455" s="190"/>
      <c r="DE1455" s="190"/>
      <c r="DF1455" s="190"/>
      <c r="DG1455" s="190"/>
      <c r="DH1455" s="190"/>
      <c r="DI1455" s="190"/>
      <c r="DJ1455" s="190"/>
      <c r="DK1455" s="190"/>
      <c r="DL1455" s="190"/>
    </row>
    <row r="1456" spans="1:116" x14ac:dyDescent="0.4">
      <c r="A1456" s="174"/>
      <c r="E1456" s="8"/>
      <c r="G1456" s="175"/>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6" x14ac:dyDescent="0.4">
      <c r="A1457" s="174"/>
      <c r="E1457" s="8"/>
      <c r="G1457" s="175"/>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6" x14ac:dyDescent="0.4">
      <c r="A1458" s="174"/>
      <c r="E1458" s="8"/>
      <c r="G1458" s="175"/>
      <c r="H1458" s="200"/>
      <c r="I1458" s="201"/>
      <c r="J1458" s="201"/>
      <c r="K1458" s="202"/>
      <c r="L1458" s="202"/>
      <c r="M1458" s="202"/>
      <c r="N1458" s="202"/>
      <c r="O1458" s="202"/>
      <c r="P1458" s="202"/>
      <c r="R1458" s="202"/>
      <c r="S1458" s="190"/>
      <c r="T1458" s="190"/>
      <c r="U1458" s="190"/>
      <c r="V1458" s="190"/>
      <c r="W1458" s="190"/>
      <c r="X1458" s="190"/>
      <c r="Y1458" s="190"/>
      <c r="Z1458" s="190"/>
      <c r="AA1458" s="190"/>
      <c r="AB1458" s="190"/>
      <c r="AC1458" s="190"/>
      <c r="AD1458" s="190"/>
      <c r="AE1458" s="190"/>
      <c r="AF1458" s="190"/>
      <c r="AG1458" s="190"/>
      <c r="AH1458" s="190"/>
      <c r="AI1458" s="190"/>
      <c r="AJ1458" s="190"/>
      <c r="AK1458" s="190"/>
      <c r="AL1458" s="190"/>
      <c r="AM1458" s="190"/>
      <c r="AN1458" s="190"/>
      <c r="AO1458" s="190"/>
      <c r="AP1458" s="190"/>
      <c r="AQ1458" s="190"/>
      <c r="AR1458" s="190"/>
      <c r="AS1458" s="190"/>
      <c r="AT1458" s="190"/>
      <c r="AU1458" s="190"/>
      <c r="AV1458" s="190"/>
      <c r="AW1458" s="190"/>
      <c r="AX1458" s="190"/>
      <c r="AY1458" s="190"/>
      <c r="AZ1458" s="190"/>
      <c r="BA1458" s="190"/>
      <c r="BB1458" s="190"/>
      <c r="BC1458" s="190"/>
      <c r="BD1458" s="190"/>
      <c r="BE1458" s="190"/>
      <c r="BF1458" s="190"/>
      <c r="BG1458" s="190"/>
      <c r="BH1458" s="190"/>
      <c r="BI1458" s="190"/>
      <c r="BJ1458" s="190"/>
      <c r="BK1458" s="190"/>
      <c r="BL1458" s="190"/>
      <c r="BM1458" s="190"/>
      <c r="BN1458" s="190"/>
      <c r="BO1458" s="190"/>
      <c r="BP1458" s="190"/>
      <c r="BQ1458" s="190"/>
      <c r="BR1458" s="190"/>
      <c r="BS1458" s="190"/>
      <c r="BT1458" s="190"/>
      <c r="BU1458" s="190"/>
      <c r="BV1458" s="190"/>
      <c r="BW1458" s="190"/>
      <c r="BX1458" s="190"/>
      <c r="BY1458" s="190"/>
      <c r="BZ1458" s="190"/>
      <c r="CA1458" s="190"/>
      <c r="CB1458" s="190"/>
      <c r="CC1458" s="190"/>
      <c r="CD1458" s="190"/>
      <c r="CE1458" s="190"/>
      <c r="CF1458" s="190"/>
      <c r="CG1458" s="190"/>
      <c r="CH1458" s="190"/>
      <c r="CI1458" s="190"/>
      <c r="CJ1458" s="190"/>
      <c r="CK1458" s="190"/>
      <c r="CL1458" s="190"/>
      <c r="CN1458" s="201"/>
      <c r="CO1458" s="190"/>
      <c r="CP1458" s="190"/>
      <c r="CQ1458" s="190"/>
      <c r="CR1458" s="190"/>
      <c r="CS1458" s="190"/>
      <c r="CT1458" s="190"/>
      <c r="CU1458" s="190"/>
      <c r="CV1458" s="190"/>
      <c r="CW1458" s="190"/>
      <c r="CX1458" s="190"/>
      <c r="CY1458" s="190"/>
      <c r="CZ1458" s="190"/>
      <c r="DA1458" s="190"/>
      <c r="DB1458" s="190"/>
      <c r="DC1458" s="190"/>
      <c r="DD1458" s="190"/>
      <c r="DE1458" s="190"/>
      <c r="DF1458" s="190"/>
      <c r="DG1458" s="190"/>
      <c r="DH1458" s="190"/>
      <c r="DI1458" s="190"/>
      <c r="DJ1458" s="190"/>
      <c r="DK1458" s="190"/>
      <c r="DL1458" s="190"/>
    </row>
    <row r="1459" spans="1:116" x14ac:dyDescent="0.4">
      <c r="A1459" s="174"/>
      <c r="E1459" s="8"/>
      <c r="G1459" s="175"/>
      <c r="H1459" s="200"/>
      <c r="I1459" s="201"/>
      <c r="J1459" s="201"/>
      <c r="K1459" s="202"/>
      <c r="L1459" s="202"/>
      <c r="M1459" s="202"/>
      <c r="N1459" s="202"/>
      <c r="O1459" s="202"/>
      <c r="P1459" s="202"/>
      <c r="R1459" s="202"/>
      <c r="S1459" s="190"/>
      <c r="T1459" s="190"/>
      <c r="U1459" s="190"/>
      <c r="V1459" s="190"/>
      <c r="W1459" s="190"/>
      <c r="X1459" s="190"/>
      <c r="Y1459" s="190"/>
      <c r="Z1459" s="190"/>
      <c r="AA1459" s="190"/>
      <c r="AB1459" s="190"/>
      <c r="AC1459" s="190"/>
      <c r="AD1459" s="190"/>
      <c r="AE1459" s="190"/>
      <c r="AF1459" s="190"/>
      <c r="AG1459" s="190"/>
      <c r="AH1459" s="190"/>
      <c r="AI1459" s="190"/>
      <c r="AJ1459" s="190"/>
      <c r="AK1459" s="190"/>
      <c r="AL1459" s="190"/>
      <c r="AM1459" s="190"/>
      <c r="AN1459" s="190"/>
      <c r="AO1459" s="190"/>
      <c r="AP1459" s="190"/>
      <c r="AQ1459" s="190"/>
      <c r="AR1459" s="190"/>
      <c r="AS1459" s="190"/>
      <c r="AT1459" s="190"/>
      <c r="AU1459" s="190"/>
      <c r="AV1459" s="190"/>
      <c r="AW1459" s="190"/>
      <c r="AX1459" s="190"/>
      <c r="AY1459" s="190"/>
      <c r="AZ1459" s="190"/>
      <c r="BA1459" s="190"/>
      <c r="BB1459" s="190"/>
      <c r="BC1459" s="190"/>
      <c r="BD1459" s="190"/>
      <c r="BE1459" s="190"/>
      <c r="BF1459" s="190"/>
      <c r="BG1459" s="190"/>
      <c r="BH1459" s="190"/>
      <c r="BI1459" s="190"/>
      <c r="BJ1459" s="190"/>
      <c r="BK1459" s="190"/>
      <c r="BL1459" s="190"/>
      <c r="BM1459" s="190"/>
      <c r="BN1459" s="190"/>
      <c r="BO1459" s="190"/>
      <c r="BP1459" s="190"/>
      <c r="BQ1459" s="190"/>
      <c r="BR1459" s="190"/>
      <c r="BS1459" s="190"/>
      <c r="BT1459" s="190"/>
      <c r="BU1459" s="190"/>
      <c r="BV1459" s="190"/>
      <c r="BW1459" s="190"/>
      <c r="BX1459" s="190"/>
      <c r="BY1459" s="190"/>
      <c r="BZ1459" s="190"/>
      <c r="CA1459" s="190"/>
      <c r="CB1459" s="190"/>
      <c r="CC1459" s="190"/>
      <c r="CD1459" s="190"/>
      <c r="CE1459" s="190"/>
      <c r="CF1459" s="190"/>
      <c r="CG1459" s="190"/>
      <c r="CH1459" s="190"/>
      <c r="CI1459" s="190"/>
      <c r="CJ1459" s="190"/>
      <c r="CK1459" s="190"/>
      <c r="CL1459" s="190"/>
      <c r="CN1459" s="201"/>
      <c r="CO1459" s="190"/>
      <c r="CP1459" s="190"/>
      <c r="CQ1459" s="190"/>
      <c r="CR1459" s="190"/>
      <c r="CS1459" s="190"/>
      <c r="CT1459" s="190"/>
      <c r="CU1459" s="190"/>
      <c r="CV1459" s="190"/>
      <c r="CW1459" s="190"/>
      <c r="CX1459" s="190"/>
      <c r="CY1459" s="190"/>
      <c r="CZ1459" s="190"/>
      <c r="DA1459" s="190"/>
      <c r="DB1459" s="190"/>
      <c r="DC1459" s="190"/>
      <c r="DD1459" s="190"/>
      <c r="DE1459" s="190"/>
      <c r="DF1459" s="190"/>
      <c r="DG1459" s="190"/>
      <c r="DH1459" s="190"/>
      <c r="DI1459" s="190"/>
      <c r="DJ1459" s="190"/>
      <c r="DK1459" s="190"/>
      <c r="DL1459" s="190"/>
    </row>
    <row r="1460" spans="1:116" x14ac:dyDescent="0.4">
      <c r="A1460" s="174"/>
      <c r="E1460" s="8"/>
      <c r="G1460" s="175"/>
      <c r="H1460" s="200"/>
      <c r="I1460" s="201"/>
      <c r="J1460" s="201"/>
      <c r="K1460" s="202"/>
      <c r="L1460" s="202"/>
      <c r="M1460" s="202"/>
      <c r="N1460" s="202"/>
      <c r="O1460" s="202"/>
      <c r="P1460" s="202"/>
      <c r="R1460" s="202"/>
      <c r="S1460" s="190"/>
      <c r="T1460" s="190"/>
      <c r="U1460" s="190"/>
      <c r="V1460" s="190"/>
      <c r="W1460" s="190"/>
      <c r="X1460" s="190"/>
      <c r="Y1460" s="190"/>
      <c r="Z1460" s="190"/>
      <c r="AA1460" s="190"/>
      <c r="AB1460" s="190"/>
      <c r="AC1460" s="190"/>
      <c r="AD1460" s="190"/>
      <c r="AE1460" s="190"/>
      <c r="AF1460" s="190"/>
      <c r="AG1460" s="190"/>
      <c r="AH1460" s="190"/>
      <c r="AI1460" s="190"/>
      <c r="AJ1460" s="190"/>
      <c r="AK1460" s="190"/>
      <c r="AL1460" s="190"/>
      <c r="AM1460" s="190"/>
      <c r="AN1460" s="190"/>
      <c r="AO1460" s="190"/>
      <c r="AP1460" s="190"/>
      <c r="AQ1460" s="190"/>
      <c r="AR1460" s="190"/>
      <c r="AS1460" s="190"/>
      <c r="AT1460" s="190"/>
      <c r="AU1460" s="190"/>
      <c r="AV1460" s="190"/>
      <c r="AW1460" s="190"/>
      <c r="AX1460" s="190"/>
      <c r="AY1460" s="190"/>
      <c r="AZ1460" s="190"/>
      <c r="BA1460" s="190"/>
      <c r="BB1460" s="190"/>
      <c r="BC1460" s="190"/>
      <c r="BD1460" s="190"/>
      <c r="BE1460" s="190"/>
      <c r="BF1460" s="190"/>
      <c r="BG1460" s="190"/>
      <c r="BH1460" s="190"/>
      <c r="BI1460" s="190"/>
      <c r="BJ1460" s="190"/>
      <c r="BK1460" s="190"/>
      <c r="BL1460" s="190"/>
      <c r="BM1460" s="190"/>
      <c r="BN1460" s="190"/>
      <c r="BO1460" s="190"/>
      <c r="BP1460" s="190"/>
      <c r="BQ1460" s="190"/>
      <c r="BR1460" s="190"/>
      <c r="BS1460" s="190"/>
      <c r="BT1460" s="190"/>
      <c r="BU1460" s="190"/>
      <c r="BV1460" s="190"/>
      <c r="BW1460" s="190"/>
      <c r="BX1460" s="190"/>
      <c r="BY1460" s="190"/>
      <c r="BZ1460" s="190"/>
      <c r="CA1460" s="190"/>
      <c r="CB1460" s="190"/>
      <c r="CC1460" s="190"/>
      <c r="CD1460" s="190"/>
      <c r="CE1460" s="190"/>
      <c r="CF1460" s="190"/>
      <c r="CG1460" s="190"/>
      <c r="CH1460" s="190"/>
      <c r="CI1460" s="190"/>
      <c r="CJ1460" s="190"/>
      <c r="CK1460" s="190"/>
      <c r="CL1460" s="190"/>
      <c r="CN1460" s="201"/>
      <c r="CO1460" s="190"/>
      <c r="CP1460" s="190"/>
      <c r="CQ1460" s="190"/>
      <c r="CR1460" s="190"/>
      <c r="CS1460" s="190"/>
      <c r="CT1460" s="190"/>
      <c r="CU1460" s="190"/>
      <c r="CV1460" s="190"/>
      <c r="CW1460" s="190"/>
      <c r="CX1460" s="190"/>
      <c r="CY1460" s="190"/>
      <c r="CZ1460" s="190"/>
      <c r="DA1460" s="190"/>
      <c r="DB1460" s="190"/>
      <c r="DC1460" s="190"/>
      <c r="DD1460" s="190"/>
      <c r="DE1460" s="190"/>
      <c r="DF1460" s="190"/>
      <c r="DG1460" s="190"/>
      <c r="DH1460" s="190"/>
      <c r="DI1460" s="190"/>
      <c r="DJ1460" s="190"/>
      <c r="DK1460" s="190"/>
      <c r="DL1460" s="190"/>
    </row>
    <row r="1461" spans="1:116" x14ac:dyDescent="0.4">
      <c r="A1461" s="174"/>
      <c r="E1461" s="8"/>
      <c r="G1461" s="175"/>
      <c r="H1461" s="200"/>
      <c r="I1461" s="201"/>
      <c r="J1461" s="201"/>
      <c r="K1461" s="202"/>
      <c r="L1461" s="202"/>
      <c r="M1461" s="202"/>
      <c r="N1461" s="202"/>
      <c r="O1461" s="202"/>
      <c r="P1461" s="202"/>
      <c r="R1461" s="202"/>
      <c r="S1461" s="190"/>
      <c r="T1461" s="190"/>
      <c r="U1461" s="190"/>
      <c r="V1461" s="190"/>
      <c r="W1461" s="190"/>
      <c r="X1461" s="190"/>
      <c r="Y1461" s="190"/>
      <c r="Z1461" s="190"/>
      <c r="AA1461" s="190"/>
      <c r="AB1461" s="190"/>
      <c r="AC1461" s="190"/>
      <c r="AD1461" s="190"/>
      <c r="AE1461" s="190"/>
      <c r="AF1461" s="190"/>
      <c r="AG1461" s="190"/>
      <c r="AH1461" s="190"/>
      <c r="AI1461" s="190"/>
      <c r="AJ1461" s="190"/>
      <c r="AK1461" s="190"/>
      <c r="AL1461" s="190"/>
      <c r="AM1461" s="190"/>
      <c r="AN1461" s="190"/>
      <c r="AO1461" s="190"/>
      <c r="AP1461" s="190"/>
      <c r="AQ1461" s="190"/>
      <c r="AR1461" s="190"/>
      <c r="AS1461" s="190"/>
      <c r="AT1461" s="190"/>
      <c r="AU1461" s="190"/>
      <c r="AV1461" s="190"/>
      <c r="AW1461" s="190"/>
      <c r="AX1461" s="190"/>
      <c r="AY1461" s="190"/>
      <c r="AZ1461" s="190"/>
      <c r="BA1461" s="190"/>
      <c r="BB1461" s="190"/>
      <c r="BC1461" s="190"/>
      <c r="BD1461" s="190"/>
      <c r="BE1461" s="190"/>
      <c r="BF1461" s="190"/>
      <c r="BG1461" s="190"/>
      <c r="BH1461" s="190"/>
      <c r="BI1461" s="190"/>
      <c r="BJ1461" s="190"/>
      <c r="BK1461" s="190"/>
      <c r="BL1461" s="190"/>
      <c r="BM1461" s="190"/>
      <c r="BN1461" s="190"/>
      <c r="BO1461" s="190"/>
      <c r="BP1461" s="190"/>
      <c r="BQ1461" s="190"/>
      <c r="BR1461" s="190"/>
      <c r="BS1461" s="190"/>
      <c r="BT1461" s="190"/>
      <c r="BU1461" s="190"/>
      <c r="BV1461" s="190"/>
      <c r="BW1461" s="190"/>
      <c r="BX1461" s="190"/>
      <c r="BY1461" s="190"/>
      <c r="BZ1461" s="190"/>
      <c r="CA1461" s="190"/>
      <c r="CB1461" s="190"/>
      <c r="CC1461" s="190"/>
      <c r="CD1461" s="190"/>
      <c r="CE1461" s="190"/>
      <c r="CF1461" s="190"/>
      <c r="CG1461" s="190"/>
      <c r="CH1461" s="190"/>
      <c r="CI1461" s="190"/>
      <c r="CJ1461" s="190"/>
      <c r="CK1461" s="190"/>
      <c r="CL1461" s="190"/>
      <c r="CN1461" s="201"/>
      <c r="CO1461" s="190"/>
      <c r="CP1461" s="190"/>
      <c r="CQ1461" s="190"/>
      <c r="CR1461" s="190"/>
      <c r="CS1461" s="190"/>
      <c r="CT1461" s="190"/>
      <c r="CU1461" s="190"/>
      <c r="CV1461" s="190"/>
      <c r="CW1461" s="190"/>
      <c r="CX1461" s="190"/>
      <c r="CY1461" s="190"/>
      <c r="CZ1461" s="190"/>
      <c r="DA1461" s="190"/>
      <c r="DB1461" s="190"/>
      <c r="DC1461" s="190"/>
      <c r="DD1461" s="190"/>
      <c r="DE1461" s="190"/>
      <c r="DF1461" s="190"/>
      <c r="DG1461" s="190"/>
      <c r="DH1461" s="190"/>
      <c r="DI1461" s="190"/>
      <c r="DJ1461" s="190"/>
      <c r="DK1461" s="190"/>
      <c r="DL1461" s="190"/>
    </row>
    <row r="1462" spans="1:116" x14ac:dyDescent="0.4">
      <c r="A1462" s="174"/>
      <c r="E1462" s="8"/>
      <c r="G1462" s="175"/>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42"/>
      <c r="B1464" s="31" t="s">
        <v>81</v>
      </c>
      <c r="C1464" s="170"/>
      <c r="D1464" t="s">
        <v>761</v>
      </c>
      <c r="E1464" s="8"/>
      <c r="F1464" t="s">
        <v>346</v>
      </c>
      <c r="G1464" s="143" t="s">
        <v>328</v>
      </c>
      <c r="H1464" s="142"/>
      <c r="I1464" s="144"/>
      <c r="J1464" s="144"/>
      <c r="K1464" s="142"/>
      <c r="L1464" s="142"/>
      <c r="M1464" s="142"/>
      <c r="N1464" s="142"/>
      <c r="O1464" s="142"/>
      <c r="P1464" s="142"/>
      <c r="R1464" s="143"/>
      <c r="S1464" s="143"/>
      <c r="T1464" s="143"/>
      <c r="U1464" s="143"/>
      <c r="V1464" s="143"/>
      <c r="W1464" s="143"/>
      <c r="X1464" s="143"/>
      <c r="Y1464" s="143"/>
      <c r="Z1464" s="143"/>
      <c r="AA1464" s="143"/>
      <c r="AB1464" s="143"/>
      <c r="AC1464" s="143"/>
      <c r="AD1464" s="143"/>
      <c r="AE1464" s="143"/>
      <c r="AF1464" s="143"/>
      <c r="AG1464" s="143"/>
      <c r="AH1464" s="143"/>
      <c r="AI1464" s="143"/>
      <c r="AJ1464" s="143"/>
      <c r="AK1464" s="143"/>
      <c r="AL1464" s="143"/>
      <c r="AM1464" s="143"/>
      <c r="AN1464" s="143"/>
      <c r="AO1464" s="143"/>
      <c r="AP1464" s="143"/>
      <c r="AQ1464" s="143"/>
      <c r="AR1464" s="143"/>
      <c r="AS1464" s="143"/>
      <c r="AT1464" s="143"/>
      <c r="AU1464" s="143"/>
      <c r="AV1464" s="143"/>
      <c r="AW1464" s="143"/>
      <c r="AX1464" s="143"/>
      <c r="AY1464" s="143"/>
      <c r="AZ1464" s="143"/>
      <c r="BA1464" s="143"/>
      <c r="BB1464" s="143"/>
      <c r="BC1464" s="143"/>
      <c r="BD1464" s="143"/>
      <c r="BE1464" s="143"/>
      <c r="BF1464" s="143"/>
      <c r="BG1464" s="143"/>
      <c r="BH1464" s="143"/>
      <c r="BI1464" s="143"/>
      <c r="BJ1464" s="143"/>
      <c r="BK1464" s="143"/>
      <c r="BL1464" s="143"/>
      <c r="BM1464" s="143"/>
      <c r="BN1464" s="143"/>
      <c r="BO1464" s="143"/>
      <c r="BP1464" s="143"/>
      <c r="BQ1464" s="143"/>
      <c r="BR1464" s="143"/>
      <c r="BS1464" s="143"/>
      <c r="BT1464" s="143"/>
      <c r="BU1464" s="143"/>
      <c r="BV1464" s="143"/>
      <c r="BW1464" s="143"/>
      <c r="BX1464" s="143"/>
      <c r="BY1464" s="143"/>
      <c r="BZ1464" s="143"/>
      <c r="CA1464" s="143"/>
      <c r="CB1464" s="143"/>
      <c r="CC1464" s="143"/>
      <c r="CD1464" s="143"/>
      <c r="CE1464" s="143"/>
      <c r="CF1464" s="143"/>
      <c r="CG1464" s="143"/>
      <c r="CH1464" s="143"/>
      <c r="CI1464" s="143"/>
      <c r="CJ1464" s="143"/>
      <c r="CK1464" s="143"/>
      <c r="CL1464" s="143"/>
      <c r="CN1464" s="144"/>
      <c r="CO1464" s="143"/>
      <c r="CP1464" s="143"/>
      <c r="CQ1464" s="143"/>
      <c r="CR1464" s="143"/>
      <c r="CS1464" s="143"/>
      <c r="CT1464" s="143"/>
      <c r="CU1464" s="143"/>
      <c r="CV1464" s="143"/>
      <c r="CW1464" s="143"/>
      <c r="CX1464" s="143"/>
      <c r="CY1464" s="143"/>
      <c r="CZ1464" s="143"/>
      <c r="DA1464" s="143"/>
      <c r="DB1464" s="143"/>
      <c r="DC1464" s="143"/>
      <c r="DD1464" s="143"/>
      <c r="DE1464" s="143"/>
      <c r="DF1464" s="143"/>
      <c r="DG1464" s="143"/>
      <c r="DH1464" s="143"/>
      <c r="DI1464" s="143"/>
      <c r="DJ1464" s="143"/>
      <c r="DK1464" s="143"/>
      <c r="DL1464" s="143"/>
    </row>
    <row r="1465" spans="1:116" x14ac:dyDescent="0.4">
      <c r="B1465" t="str">
        <f>E1465</f>
        <v>1465 ADREV-S</v>
      </c>
      <c r="C1465" s="169"/>
      <c r="D1465" t="s">
        <v>761</v>
      </c>
      <c r="E1465" s="8" t="str">
        <f>ROW()&amp;" "&amp;D1465</f>
        <v>1465 ADREV-S</v>
      </c>
      <c r="G1465" s="95" t="str">
        <f>G1469&amp;":"</f>
        <v xml:space="preserve"> Revenue - (Primary label):</v>
      </c>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B1466" t="str">
        <f>E1466</f>
        <v>1466 ADREV-S</v>
      </c>
      <c r="C1466" s="169"/>
      <c r="D1466" t="s">
        <v>761</v>
      </c>
      <c r="E1466" s="8" t="str">
        <f t="shared" ref="E1466:E1478" si="2458">ROW()&amp;" "&amp;D1466</f>
        <v>1466 ADREV-S</v>
      </c>
      <c r="G1466" s="145" t="str">
        <f>"# of impressions/"&amp;G1472&amp;"/month"</f>
        <v># of impressions/primary unit/month</v>
      </c>
      <c r="H1466" s="12"/>
      <c r="I1466" s="60"/>
      <c r="J1466" s="60"/>
      <c r="K1466" s="17">
        <v>30</v>
      </c>
      <c r="L1466" s="17">
        <v>30</v>
      </c>
      <c r="M1466" s="17">
        <v>30</v>
      </c>
      <c r="N1466" s="17">
        <v>30</v>
      </c>
      <c r="O1466" s="17">
        <v>30</v>
      </c>
      <c r="P1466" s="17">
        <v>30</v>
      </c>
      <c r="R1466" s="15"/>
      <c r="S1466" s="76" cm="1">
        <f t="array" ref="S1466">INDEX($K:$P,ROW(),MATCH(S$3,$K$2:$P$2,0))</f>
        <v>30</v>
      </c>
      <c r="T1466" s="76" cm="1">
        <f t="array" ref="T1466">INDEX($K:$P,ROW(),MATCH(T$3,$K$2:$P$2,0))</f>
        <v>30</v>
      </c>
      <c r="U1466" s="76" cm="1">
        <f t="array" ref="U1466">INDEX($K:$P,ROW(),MATCH(U$3,$K$2:$P$2,0))</f>
        <v>30</v>
      </c>
      <c r="V1466" s="76" cm="1">
        <f t="array" ref="V1466">INDEX($K:$P,ROW(),MATCH(V$3,$K$2:$P$2,0))</f>
        <v>30</v>
      </c>
      <c r="W1466" s="76" cm="1">
        <f t="array" ref="W1466">INDEX($K:$P,ROW(),MATCH(W$3,$K$2:$P$2,0))</f>
        <v>30</v>
      </c>
      <c r="X1466" s="76" cm="1">
        <f t="array" ref="X1466">INDEX($K:$P,ROW(),MATCH(X$3,$K$2:$P$2,0))</f>
        <v>30</v>
      </c>
      <c r="Y1466" s="76" cm="1">
        <f t="array" ref="Y1466">INDEX($K:$P,ROW(),MATCH(Y$3,$K$2:$P$2,0))</f>
        <v>30</v>
      </c>
      <c r="Z1466" s="76" cm="1">
        <f t="array" ref="Z1466">INDEX($K:$P,ROW(),MATCH(Z$3,$K$2:$P$2,0))</f>
        <v>30</v>
      </c>
      <c r="AA1466" s="76" cm="1">
        <f t="array" ref="AA1466">INDEX($K:$P,ROW(),MATCH(AA$3,$K$2:$P$2,0))</f>
        <v>30</v>
      </c>
      <c r="AB1466" s="76" cm="1">
        <f t="array" ref="AB1466">INDEX($K:$P,ROW(),MATCH(AB$3,$K$2:$P$2,0))</f>
        <v>30</v>
      </c>
      <c r="AC1466" s="76" cm="1">
        <f t="array" ref="AC1466">INDEX($K:$P,ROW(),MATCH(AC$3,$K$2:$P$2,0))</f>
        <v>30</v>
      </c>
      <c r="AD1466" s="76" cm="1">
        <f t="array" ref="AD1466">INDEX($K:$P,ROW(),MATCH(AD$3,$K$2:$P$2,0))</f>
        <v>30</v>
      </c>
      <c r="AE1466" s="76" cm="1">
        <f t="array" ref="AE1466">INDEX($K:$P,ROW(),MATCH(AE$3,$K$2:$P$2,0))</f>
        <v>30</v>
      </c>
      <c r="AF1466" s="76" cm="1">
        <f t="array" ref="AF1466">INDEX($K:$P,ROW(),MATCH(AF$3,$K$2:$P$2,0))</f>
        <v>30</v>
      </c>
      <c r="AG1466" s="76" cm="1">
        <f t="array" ref="AG1466">INDEX($K:$P,ROW(),MATCH(AG$3,$K$2:$P$2,0))</f>
        <v>30</v>
      </c>
      <c r="AH1466" s="76" cm="1">
        <f t="array" ref="AH1466">INDEX($K:$P,ROW(),MATCH(AH$3,$K$2:$P$2,0))</f>
        <v>30</v>
      </c>
      <c r="AI1466" s="76" cm="1">
        <f t="array" ref="AI1466">INDEX($K:$P,ROW(),MATCH(AI$3,$K$2:$P$2,0))</f>
        <v>30</v>
      </c>
      <c r="AJ1466" s="76" cm="1">
        <f t="array" ref="AJ1466">INDEX($K:$P,ROW(),MATCH(AJ$3,$K$2:$P$2,0))</f>
        <v>30</v>
      </c>
      <c r="AK1466" s="76" cm="1">
        <f t="array" ref="AK1466">INDEX($K:$P,ROW(),MATCH(AK$3,$K$2:$P$2,0))</f>
        <v>30</v>
      </c>
      <c r="AL1466" s="76" cm="1">
        <f t="array" ref="AL1466">INDEX($K:$P,ROW(),MATCH(AL$3,$K$2:$P$2,0))</f>
        <v>30</v>
      </c>
      <c r="AM1466" s="76" cm="1">
        <f t="array" ref="AM1466">INDEX($K:$P,ROW(),MATCH(AM$3,$K$2:$P$2,0))</f>
        <v>30</v>
      </c>
      <c r="AN1466" s="76" cm="1">
        <f t="array" ref="AN1466">INDEX($K:$P,ROW(),MATCH(AN$3,$K$2:$P$2,0))</f>
        <v>30</v>
      </c>
      <c r="AO1466" s="76" cm="1">
        <f t="array" ref="AO1466">INDEX($K:$P,ROW(),MATCH(AO$3,$K$2:$P$2,0))</f>
        <v>30</v>
      </c>
      <c r="AP1466" s="76" cm="1">
        <f t="array" ref="AP1466">INDEX($K:$P,ROW(),MATCH(AP$3,$K$2:$P$2,0))</f>
        <v>30</v>
      </c>
      <c r="AQ1466" s="76" cm="1">
        <f t="array" ref="AQ1466">INDEX($K:$P,ROW(),MATCH(AQ$3,$K$2:$P$2,0))</f>
        <v>30</v>
      </c>
      <c r="AR1466" s="76" cm="1">
        <f t="array" ref="AR1466">INDEX($K:$P,ROW(),MATCH(AR$3,$K$2:$P$2,0))</f>
        <v>30</v>
      </c>
      <c r="AS1466" s="76" cm="1">
        <f t="array" ref="AS1466">INDEX($K:$P,ROW(),MATCH(AS$3,$K$2:$P$2,0))</f>
        <v>30</v>
      </c>
      <c r="AT1466" s="76" cm="1">
        <f t="array" ref="AT1466">INDEX($K:$P,ROW(),MATCH(AT$3,$K$2:$P$2,0))</f>
        <v>30</v>
      </c>
      <c r="AU1466" s="76" cm="1">
        <f t="array" ref="AU1466">INDEX($K:$P,ROW(),MATCH(AU$3,$K$2:$P$2,0))</f>
        <v>30</v>
      </c>
      <c r="AV1466" s="76" cm="1">
        <f t="array" ref="AV1466">INDEX($K:$P,ROW(),MATCH(AV$3,$K$2:$P$2,0))</f>
        <v>30</v>
      </c>
      <c r="AW1466" s="76" cm="1">
        <f t="array" ref="AW1466">INDEX($K:$P,ROW(),MATCH(AW$3,$K$2:$P$2,0))</f>
        <v>30</v>
      </c>
      <c r="AX1466" s="76" cm="1">
        <f t="array" ref="AX1466">INDEX($K:$P,ROW(),MATCH(AX$3,$K$2:$P$2,0))</f>
        <v>30</v>
      </c>
      <c r="AY1466" s="76" cm="1">
        <f t="array" ref="AY1466">INDEX($K:$P,ROW(),MATCH(AY$3,$K$2:$P$2,0))</f>
        <v>30</v>
      </c>
      <c r="AZ1466" s="76" cm="1">
        <f t="array" ref="AZ1466">INDEX($K:$P,ROW(),MATCH(AZ$3,$K$2:$P$2,0))</f>
        <v>30</v>
      </c>
      <c r="BA1466" s="76" cm="1">
        <f t="array" ref="BA1466">INDEX($K:$P,ROW(),MATCH(BA$3,$K$2:$P$2,0))</f>
        <v>30</v>
      </c>
      <c r="BB1466" s="76" cm="1">
        <f t="array" ref="BB1466">INDEX($K:$P,ROW(),MATCH(BB$3,$K$2:$P$2,0))</f>
        <v>30</v>
      </c>
      <c r="BC1466" s="76" cm="1">
        <f t="array" ref="BC1466">INDEX($K:$P,ROW(),MATCH(BC$3,$K$2:$P$2,0))</f>
        <v>30</v>
      </c>
      <c r="BD1466" s="76" cm="1">
        <f t="array" ref="BD1466">INDEX($K:$P,ROW(),MATCH(BD$3,$K$2:$P$2,0))</f>
        <v>30</v>
      </c>
      <c r="BE1466" s="76" cm="1">
        <f t="array" ref="BE1466">INDEX($K:$P,ROW(),MATCH(BE$3,$K$2:$P$2,0))</f>
        <v>30</v>
      </c>
      <c r="BF1466" s="76" cm="1">
        <f t="array" ref="BF1466">INDEX($K:$P,ROW(),MATCH(BF$3,$K$2:$P$2,0))</f>
        <v>30</v>
      </c>
      <c r="BG1466" s="76" cm="1">
        <f t="array" ref="BG1466">INDEX($K:$P,ROW(),MATCH(BG$3,$K$2:$P$2,0))</f>
        <v>30</v>
      </c>
      <c r="BH1466" s="76" cm="1">
        <f t="array" ref="BH1466">INDEX($K:$P,ROW(),MATCH(BH$3,$K$2:$P$2,0))</f>
        <v>30</v>
      </c>
      <c r="BI1466" s="76" cm="1">
        <f t="array" ref="BI1466">INDEX($K:$P,ROW(),MATCH(BI$3,$K$2:$P$2,0))</f>
        <v>30</v>
      </c>
      <c r="BJ1466" s="76" cm="1">
        <f t="array" ref="BJ1466">INDEX($K:$P,ROW(),MATCH(BJ$3,$K$2:$P$2,0))</f>
        <v>30</v>
      </c>
      <c r="BK1466" s="76" cm="1">
        <f t="array" ref="BK1466">INDEX($K:$P,ROW(),MATCH(BK$3,$K$2:$P$2,0))</f>
        <v>30</v>
      </c>
      <c r="BL1466" s="76" cm="1">
        <f t="array" ref="BL1466">INDEX($K:$P,ROW(),MATCH(BL$3,$K$2:$P$2,0))</f>
        <v>30</v>
      </c>
      <c r="BM1466" s="76" cm="1">
        <f t="array" ref="BM1466">INDEX($K:$P,ROW(),MATCH(BM$3,$K$2:$P$2,0))</f>
        <v>30</v>
      </c>
      <c r="BN1466" s="76" cm="1">
        <f t="array" ref="BN1466">INDEX($K:$P,ROW(),MATCH(BN$3,$K$2:$P$2,0))</f>
        <v>30</v>
      </c>
      <c r="BO1466" s="76" cm="1">
        <f t="array" ref="BO1466">INDEX($K:$P,ROW(),MATCH(BO$3,$K$2:$P$2,0))</f>
        <v>30</v>
      </c>
      <c r="BP1466" s="76" cm="1">
        <f t="array" ref="BP1466">INDEX($K:$P,ROW(),MATCH(BP$3,$K$2:$P$2,0))</f>
        <v>30</v>
      </c>
      <c r="BQ1466" s="76" cm="1">
        <f t="array" ref="BQ1466">INDEX($K:$P,ROW(),MATCH(BQ$3,$K$2:$P$2,0))</f>
        <v>30</v>
      </c>
      <c r="BR1466" s="76" cm="1">
        <f t="array" ref="BR1466">INDEX($K:$P,ROW(),MATCH(BR$3,$K$2:$P$2,0))</f>
        <v>30</v>
      </c>
      <c r="BS1466" s="76" cm="1">
        <f t="array" ref="BS1466">INDEX($K:$P,ROW(),MATCH(BS$3,$K$2:$P$2,0))</f>
        <v>30</v>
      </c>
      <c r="BT1466" s="76" cm="1">
        <f t="array" ref="BT1466">INDEX($K:$P,ROW(),MATCH(BT$3,$K$2:$P$2,0))</f>
        <v>30</v>
      </c>
      <c r="BU1466" s="76" cm="1">
        <f t="array" ref="BU1466">INDEX($K:$P,ROW(),MATCH(BU$3,$K$2:$P$2,0))</f>
        <v>30</v>
      </c>
      <c r="BV1466" s="76" cm="1">
        <f t="array" ref="BV1466">INDEX($K:$P,ROW(),MATCH(BV$3,$K$2:$P$2,0))</f>
        <v>30</v>
      </c>
      <c r="BW1466" s="76" cm="1">
        <f t="array" ref="BW1466">INDEX($K:$P,ROW(),MATCH(BW$3,$K$2:$P$2,0))</f>
        <v>30</v>
      </c>
      <c r="BX1466" s="76" cm="1">
        <f t="array" ref="BX1466">INDEX($K:$P,ROW(),MATCH(BX$3,$K$2:$P$2,0))</f>
        <v>30</v>
      </c>
      <c r="BY1466" s="76" cm="1">
        <f t="array" ref="BY1466">INDEX($K:$P,ROW(),MATCH(BY$3,$K$2:$P$2,0))</f>
        <v>30</v>
      </c>
      <c r="BZ1466" s="76" cm="1">
        <f t="array" ref="BZ1466">INDEX($K:$P,ROW(),MATCH(BZ$3,$K$2:$P$2,0))</f>
        <v>30</v>
      </c>
      <c r="CA1466" s="76" cm="1">
        <f t="array" ref="CA1466">INDEX($K:$P,ROW(),MATCH(CA$3,$K$2:$P$2,0))</f>
        <v>30</v>
      </c>
      <c r="CB1466" s="76" cm="1">
        <f t="array" ref="CB1466">INDEX($K:$P,ROW(),MATCH(CB$3,$K$2:$P$2,0))</f>
        <v>30</v>
      </c>
      <c r="CC1466" s="76" cm="1">
        <f t="array" ref="CC1466">INDEX($K:$P,ROW(),MATCH(CC$3,$K$2:$P$2,0))</f>
        <v>30</v>
      </c>
      <c r="CD1466" s="76" cm="1">
        <f t="array" ref="CD1466">INDEX($K:$P,ROW(),MATCH(CD$3,$K$2:$P$2,0))</f>
        <v>30</v>
      </c>
      <c r="CE1466" s="76" cm="1">
        <f t="array" ref="CE1466">INDEX($K:$P,ROW(),MATCH(CE$3,$K$2:$P$2,0))</f>
        <v>30</v>
      </c>
      <c r="CF1466" s="76" cm="1">
        <f t="array" ref="CF1466">INDEX($K:$P,ROW(),MATCH(CF$3,$K$2:$P$2,0))</f>
        <v>30</v>
      </c>
      <c r="CG1466" s="76" cm="1">
        <f t="array" ref="CG1466">INDEX($K:$P,ROW(),MATCH(CG$3,$K$2:$P$2,0))</f>
        <v>30</v>
      </c>
      <c r="CH1466" s="76" cm="1">
        <f t="array" ref="CH1466">INDEX($K:$P,ROW(),MATCH(CH$3,$K$2:$P$2,0))</f>
        <v>30</v>
      </c>
      <c r="CI1466" s="76" cm="1">
        <f t="array" ref="CI1466">INDEX($K:$P,ROW(),MATCH(CI$3,$K$2:$P$2,0))</f>
        <v>30</v>
      </c>
      <c r="CJ1466" s="76" cm="1">
        <f t="array" ref="CJ1466">INDEX($K:$P,ROW(),MATCH(CJ$3,$K$2:$P$2,0))</f>
        <v>30</v>
      </c>
      <c r="CK1466" s="76" cm="1">
        <f t="array" ref="CK1466">INDEX($K:$P,ROW(),MATCH(CK$3,$K$2:$P$2,0))</f>
        <v>30</v>
      </c>
      <c r="CL1466" s="76" cm="1">
        <f t="array" ref="CL1466">INDEX($K:$P,ROW(),MATCH(CL$3,$K$2:$P$2,0))</f>
        <v>30</v>
      </c>
      <c r="CN1466" s="60"/>
      <c r="CO1466" s="76" t="e" cm="1">
        <f t="array" ref="CO1466">INDEX($K:$P,ROW(),MATCH(CO$3,$K$2:$P$2,0))</f>
        <v>#N/A</v>
      </c>
      <c r="CP1466" s="76" t="e" cm="1">
        <f t="array" ref="CP1466">INDEX($K:$P,ROW(),MATCH(CP$3,$K$2:$P$2,0))</f>
        <v>#N/A</v>
      </c>
      <c r="CQ1466" s="76" t="e" cm="1">
        <f t="array" ref="CQ1466">INDEX($K:$P,ROW(),MATCH(CQ$3,$K$2:$P$2,0))</f>
        <v>#N/A</v>
      </c>
      <c r="CR1466" s="76" t="e" cm="1">
        <f t="array" ref="CR1466">INDEX($K:$P,ROW(),MATCH(CR$3,$K$2:$P$2,0))</f>
        <v>#N/A</v>
      </c>
      <c r="CS1466" s="76" t="e" cm="1">
        <f t="array" ref="CS1466">INDEX($K:$P,ROW(),MATCH(CS$3,$K$2:$P$2,0))</f>
        <v>#N/A</v>
      </c>
      <c r="CT1466" s="76" t="e" cm="1">
        <f t="array" ref="CT1466">INDEX($K:$P,ROW(),MATCH(CT$3,$K$2:$P$2,0))</f>
        <v>#N/A</v>
      </c>
      <c r="CU1466" s="76" t="e" cm="1">
        <f t="array" ref="CU1466">INDEX($K:$P,ROW(),MATCH(CU$3,$K$2:$P$2,0))</f>
        <v>#N/A</v>
      </c>
      <c r="CV1466" s="76" t="e" cm="1">
        <f t="array" ref="CV1466">INDEX($K:$P,ROW(),MATCH(CV$3,$K$2:$P$2,0))</f>
        <v>#N/A</v>
      </c>
      <c r="CW1466" s="76" t="e" cm="1">
        <f t="array" ref="CW1466">INDEX($K:$P,ROW(),MATCH(CW$3,$K$2:$P$2,0))</f>
        <v>#N/A</v>
      </c>
      <c r="CX1466" s="76" t="e" cm="1">
        <f t="array" ref="CX1466">INDEX($K:$P,ROW(),MATCH(CX$3,$K$2:$P$2,0))</f>
        <v>#N/A</v>
      </c>
      <c r="CY1466" s="76" t="e" cm="1">
        <f t="array" ref="CY1466">INDEX($K:$P,ROW(),MATCH(CY$3,$K$2:$P$2,0))</f>
        <v>#N/A</v>
      </c>
      <c r="CZ1466" s="76" t="e" cm="1">
        <f t="array" ref="CZ1466">INDEX($K:$P,ROW(),MATCH(CZ$3,$K$2:$P$2,0))</f>
        <v>#N/A</v>
      </c>
      <c r="DA1466" s="76" t="e" cm="1">
        <f t="array" ref="DA1466">INDEX($K:$P,ROW(),MATCH(DA$3,$K$2:$P$2,0))</f>
        <v>#N/A</v>
      </c>
      <c r="DB1466" s="76" t="e" cm="1">
        <f t="array" ref="DB1466">INDEX($K:$P,ROW(),MATCH(DB$3,$K$2:$P$2,0))</f>
        <v>#N/A</v>
      </c>
      <c r="DC1466" s="76" t="e" cm="1">
        <f t="array" ref="DC1466">INDEX($K:$P,ROW(),MATCH(DC$3,$K$2:$P$2,0))</f>
        <v>#N/A</v>
      </c>
      <c r="DD1466" s="76" t="e" cm="1">
        <f t="array" ref="DD1466">INDEX($K:$P,ROW(),MATCH(DD$3,$K$2:$P$2,0))</f>
        <v>#N/A</v>
      </c>
      <c r="DE1466" s="76" t="e" cm="1">
        <f t="array" ref="DE1466">INDEX($K:$P,ROW(),MATCH(DE$3,$K$2:$P$2,0))</f>
        <v>#N/A</v>
      </c>
      <c r="DF1466" s="76" t="e" cm="1">
        <f t="array" ref="DF1466">INDEX($K:$P,ROW(),MATCH(DF$3,$K$2:$P$2,0))</f>
        <v>#N/A</v>
      </c>
      <c r="DG1466" s="76" t="e" cm="1">
        <f t="array" ref="DG1466">INDEX($K:$P,ROW(),MATCH(DG$3,$K$2:$P$2,0))</f>
        <v>#N/A</v>
      </c>
      <c r="DH1466" s="76" t="e" cm="1">
        <f t="array" ref="DH1466">INDEX($K:$P,ROW(),MATCH(DH$3,$K$2:$P$2,0))</f>
        <v>#N/A</v>
      </c>
      <c r="DI1466" s="76" t="e" cm="1">
        <f t="array" ref="DI1466">INDEX($K:$P,ROW(),MATCH(DI$3,$K$2:$P$2,0))</f>
        <v>#N/A</v>
      </c>
      <c r="DJ1466" s="76" t="e" cm="1">
        <f t="array" ref="DJ1466">INDEX($K:$P,ROW(),MATCH(DJ$3,$K$2:$P$2,0))</f>
        <v>#N/A</v>
      </c>
      <c r="DK1466" s="76" t="e" cm="1">
        <f t="array" ref="DK1466">INDEX($K:$P,ROW(),MATCH(DK$3,$K$2:$P$2,0))</f>
        <v>#N/A</v>
      </c>
      <c r="DL1466" s="76" t="e" cm="1">
        <f t="array" ref="DL1466">INDEX($K:$P,ROW(),MATCH(DL$3,$K$2:$P$2,0))</f>
        <v>#N/A</v>
      </c>
    </row>
    <row r="1467" spans="1:116" x14ac:dyDescent="0.4">
      <c r="C1467" s="169" t="s">
        <v>80</v>
      </c>
      <c r="D1467" t="s">
        <v>761</v>
      </c>
      <c r="E1467" s="8" t="str">
        <f t="shared" si="2458"/>
        <v>1467 ADREV-S</v>
      </c>
      <c r="G1467" s="145" t="s">
        <v>172</v>
      </c>
      <c r="H1467" s="12"/>
      <c r="I1467" s="60"/>
      <c r="J1467" s="60"/>
      <c r="K1467" s="15">
        <f t="shared" ref="K1467:P1467" si="2459">SUMIF($3:$3,K$2,1465:1465)</f>
        <v>0</v>
      </c>
      <c r="L1467" s="15">
        <f t="shared" si="2459"/>
        <v>0</v>
      </c>
      <c r="M1467" s="15">
        <f t="shared" si="2459"/>
        <v>0</v>
      </c>
      <c r="N1467" s="15">
        <f t="shared" si="2459"/>
        <v>0</v>
      </c>
      <c r="O1467" s="15">
        <f t="shared" si="2459"/>
        <v>0</v>
      </c>
      <c r="P1467" s="15">
        <f t="shared" si="2459"/>
        <v>0</v>
      </c>
      <c r="R1467" s="15"/>
      <c r="S1467" s="76" cm="1">
        <f t="array" aca="1" ref="S1467" ca="1">S1466*INDIRECT(S1355)</f>
        <v>150000</v>
      </c>
      <c r="T1467" s="76" cm="1">
        <f t="array" aca="1" ref="T1467" ca="1">T1466*INDIRECT(T1355)</f>
        <v>150000</v>
      </c>
      <c r="U1467" s="76" cm="1">
        <f t="array" aca="1" ref="U1467" ca="1">U1466*INDIRECT(U1355)</f>
        <v>150000</v>
      </c>
      <c r="V1467" s="76" cm="1">
        <f t="array" aca="1" ref="V1467" ca="1">V1466*INDIRECT(V1355)</f>
        <v>150000</v>
      </c>
      <c r="W1467" s="76" cm="1">
        <f t="array" aca="1" ref="W1467" ca="1">W1466*INDIRECT(W1355)</f>
        <v>150000</v>
      </c>
      <c r="X1467" s="76" cm="1">
        <f t="array" aca="1" ref="X1467" ca="1">X1466*INDIRECT(X1355)</f>
        <v>150000</v>
      </c>
      <c r="Y1467" s="76" cm="1">
        <f t="array" aca="1" ref="Y1467" ca="1">Y1466*INDIRECT(Y1355)</f>
        <v>150000</v>
      </c>
      <c r="Z1467" s="76" cm="1">
        <f t="array" aca="1" ref="Z1467" ca="1">Z1466*INDIRECT(Z1355)</f>
        <v>150000</v>
      </c>
      <c r="AA1467" s="76" cm="1">
        <f t="array" aca="1" ref="AA1467" ca="1">AA1466*INDIRECT(AA1355)</f>
        <v>150000</v>
      </c>
      <c r="AB1467" s="76" cm="1">
        <f t="array" aca="1" ref="AB1467" ca="1">AB1466*INDIRECT(AB1355)</f>
        <v>150000</v>
      </c>
      <c r="AC1467" s="76" cm="1">
        <f t="array" aca="1" ref="AC1467" ca="1">AC1466*INDIRECT(AC1355)</f>
        <v>150000</v>
      </c>
      <c r="AD1467" s="76" cm="1">
        <f t="array" aca="1" ref="AD1467" ca="1">AD1466*INDIRECT(AD1355)</f>
        <v>150000</v>
      </c>
      <c r="AE1467" s="76" cm="1">
        <f t="array" aca="1" ref="AE1467" ca="1">AE1466*INDIRECT(AE1355)</f>
        <v>150000</v>
      </c>
      <c r="AF1467" s="76" cm="1">
        <f t="array" aca="1" ref="AF1467" ca="1">AF1466*INDIRECT(AF1355)</f>
        <v>150000</v>
      </c>
      <c r="AG1467" s="76" cm="1">
        <f t="array" aca="1" ref="AG1467" ca="1">AG1466*INDIRECT(AG1355)</f>
        <v>150000</v>
      </c>
      <c r="AH1467" s="76" cm="1">
        <f t="array" aca="1" ref="AH1467" ca="1">AH1466*INDIRECT(AH1355)</f>
        <v>150000</v>
      </c>
      <c r="AI1467" s="76" cm="1">
        <f t="array" aca="1" ref="AI1467" ca="1">AI1466*INDIRECT(AI1355)</f>
        <v>150000</v>
      </c>
      <c r="AJ1467" s="76" cm="1">
        <f t="array" aca="1" ref="AJ1467" ca="1">AJ1466*INDIRECT(AJ1355)</f>
        <v>150000</v>
      </c>
      <c r="AK1467" s="76" cm="1">
        <f t="array" aca="1" ref="AK1467" ca="1">AK1466*INDIRECT(AK1355)</f>
        <v>150000</v>
      </c>
      <c r="AL1467" s="76" cm="1">
        <f t="array" aca="1" ref="AL1467" ca="1">AL1466*INDIRECT(AL1355)</f>
        <v>150000</v>
      </c>
      <c r="AM1467" s="76" cm="1">
        <f t="array" aca="1" ref="AM1467" ca="1">AM1466*INDIRECT(AM1355)</f>
        <v>150000</v>
      </c>
      <c r="AN1467" s="76" cm="1">
        <f t="array" aca="1" ref="AN1467" ca="1">AN1466*INDIRECT(AN1355)</f>
        <v>150000</v>
      </c>
      <c r="AO1467" s="76" cm="1">
        <f t="array" aca="1" ref="AO1467" ca="1">AO1466*INDIRECT(AO1355)</f>
        <v>150000</v>
      </c>
      <c r="AP1467" s="76" cm="1">
        <f t="array" aca="1" ref="AP1467" ca="1">AP1466*INDIRECT(AP1355)</f>
        <v>150000</v>
      </c>
      <c r="AQ1467" s="76" cm="1">
        <f t="array" aca="1" ref="AQ1467" ca="1">AQ1466*INDIRECT(AQ1355)</f>
        <v>150000</v>
      </c>
      <c r="AR1467" s="76" cm="1">
        <f t="array" aca="1" ref="AR1467" ca="1">AR1466*INDIRECT(AR1355)</f>
        <v>150000</v>
      </c>
      <c r="AS1467" s="76" cm="1">
        <f t="array" aca="1" ref="AS1467" ca="1">AS1466*INDIRECT(AS1355)</f>
        <v>150000</v>
      </c>
      <c r="AT1467" s="76" cm="1">
        <f t="array" aca="1" ref="AT1467" ca="1">AT1466*INDIRECT(AT1355)</f>
        <v>150000</v>
      </c>
      <c r="AU1467" s="76" cm="1">
        <f t="array" aca="1" ref="AU1467" ca="1">AU1466*INDIRECT(AU1355)</f>
        <v>150000</v>
      </c>
      <c r="AV1467" s="76" cm="1">
        <f t="array" aca="1" ref="AV1467" ca="1">AV1466*INDIRECT(AV1355)</f>
        <v>150000</v>
      </c>
      <c r="AW1467" s="76" cm="1">
        <f t="array" aca="1" ref="AW1467" ca="1">AW1466*INDIRECT(AW1355)</f>
        <v>150000</v>
      </c>
      <c r="AX1467" s="76" cm="1">
        <f t="array" aca="1" ref="AX1467" ca="1">AX1466*INDIRECT(AX1355)</f>
        <v>150000</v>
      </c>
      <c r="AY1467" s="76" cm="1">
        <f t="array" aca="1" ref="AY1467" ca="1">AY1466*INDIRECT(AY1355)</f>
        <v>150000</v>
      </c>
      <c r="AZ1467" s="76" cm="1">
        <f t="array" aca="1" ref="AZ1467" ca="1">AZ1466*INDIRECT(AZ1355)</f>
        <v>150000</v>
      </c>
      <c r="BA1467" s="76" cm="1">
        <f t="array" aca="1" ref="BA1467" ca="1">BA1466*INDIRECT(BA1355)</f>
        <v>150000</v>
      </c>
      <c r="BB1467" s="76" cm="1">
        <f t="array" aca="1" ref="BB1467" ca="1">BB1466*INDIRECT(BB1355)</f>
        <v>150000</v>
      </c>
      <c r="BC1467" s="76" cm="1">
        <f t="array" aca="1" ref="BC1467" ca="1">BC1466*INDIRECT(BC1355)</f>
        <v>150000</v>
      </c>
      <c r="BD1467" s="76" cm="1">
        <f t="array" aca="1" ref="BD1467" ca="1">BD1466*INDIRECT(BD1355)</f>
        <v>150000</v>
      </c>
      <c r="BE1467" s="76" cm="1">
        <f t="array" aca="1" ref="BE1467" ca="1">BE1466*INDIRECT(BE1355)</f>
        <v>150000</v>
      </c>
      <c r="BF1467" s="76" cm="1">
        <f t="array" aca="1" ref="BF1467" ca="1">BF1466*INDIRECT(BF1355)</f>
        <v>150000</v>
      </c>
      <c r="BG1467" s="76" cm="1">
        <f t="array" aca="1" ref="BG1467" ca="1">BG1466*INDIRECT(BG1355)</f>
        <v>150000</v>
      </c>
      <c r="BH1467" s="76" cm="1">
        <f t="array" aca="1" ref="BH1467" ca="1">BH1466*INDIRECT(BH1355)</f>
        <v>150000</v>
      </c>
      <c r="BI1467" s="76" cm="1">
        <f t="array" aca="1" ref="BI1467" ca="1">BI1466*INDIRECT(BI1355)</f>
        <v>150000</v>
      </c>
      <c r="BJ1467" s="76" cm="1">
        <f t="array" aca="1" ref="BJ1467" ca="1">BJ1466*INDIRECT(BJ1355)</f>
        <v>150000</v>
      </c>
      <c r="BK1467" s="76" cm="1">
        <f t="array" aca="1" ref="BK1467" ca="1">BK1466*INDIRECT(BK1355)</f>
        <v>150000</v>
      </c>
      <c r="BL1467" s="76" cm="1">
        <f t="array" aca="1" ref="BL1467" ca="1">BL1466*INDIRECT(BL1355)</f>
        <v>150000</v>
      </c>
      <c r="BM1467" s="76" cm="1">
        <f t="array" aca="1" ref="BM1467" ca="1">BM1466*INDIRECT(BM1355)</f>
        <v>150000</v>
      </c>
      <c r="BN1467" s="76" cm="1">
        <f t="array" aca="1" ref="BN1467" ca="1">BN1466*INDIRECT(BN1355)</f>
        <v>150000</v>
      </c>
      <c r="BO1467" s="76" cm="1">
        <f t="array" aca="1" ref="BO1467" ca="1">BO1466*INDIRECT(BO1355)</f>
        <v>150000</v>
      </c>
      <c r="BP1467" s="76" cm="1">
        <f t="array" aca="1" ref="BP1467" ca="1">BP1466*INDIRECT(BP1355)</f>
        <v>150000</v>
      </c>
      <c r="BQ1467" s="76" cm="1">
        <f t="array" aca="1" ref="BQ1467" ca="1">BQ1466*INDIRECT(BQ1355)</f>
        <v>150000</v>
      </c>
      <c r="BR1467" s="76" cm="1">
        <f t="array" aca="1" ref="BR1467" ca="1">BR1466*INDIRECT(BR1355)</f>
        <v>150000</v>
      </c>
      <c r="BS1467" s="76" cm="1">
        <f t="array" aca="1" ref="BS1467" ca="1">BS1466*INDIRECT(BS1355)</f>
        <v>150000</v>
      </c>
      <c r="BT1467" s="76" cm="1">
        <f t="array" aca="1" ref="BT1467" ca="1">BT1466*INDIRECT(BT1355)</f>
        <v>150000</v>
      </c>
      <c r="BU1467" s="76" cm="1">
        <f t="array" aca="1" ref="BU1467" ca="1">BU1466*INDIRECT(BU1355)</f>
        <v>150000</v>
      </c>
      <c r="BV1467" s="76" cm="1">
        <f t="array" aca="1" ref="BV1467" ca="1">BV1466*INDIRECT(BV1355)</f>
        <v>150000</v>
      </c>
      <c r="BW1467" s="76" cm="1">
        <f t="array" aca="1" ref="BW1467" ca="1">BW1466*INDIRECT(BW1355)</f>
        <v>150000</v>
      </c>
      <c r="BX1467" s="76" cm="1">
        <f t="array" aca="1" ref="BX1467" ca="1">BX1466*INDIRECT(BX1355)</f>
        <v>150000</v>
      </c>
      <c r="BY1467" s="76" cm="1">
        <f t="array" aca="1" ref="BY1467" ca="1">BY1466*INDIRECT(BY1355)</f>
        <v>150000</v>
      </c>
      <c r="BZ1467" s="76" cm="1">
        <f t="array" aca="1" ref="BZ1467" ca="1">BZ1466*INDIRECT(BZ1355)</f>
        <v>150000</v>
      </c>
      <c r="CA1467" s="76" cm="1">
        <f t="array" aca="1" ref="CA1467" ca="1">CA1466*INDIRECT(CA1355)</f>
        <v>150000</v>
      </c>
      <c r="CB1467" s="76" cm="1">
        <f t="array" aca="1" ref="CB1467" ca="1">CB1466*INDIRECT(CB1355)</f>
        <v>150000</v>
      </c>
      <c r="CC1467" s="76" cm="1">
        <f t="array" aca="1" ref="CC1467" ca="1">CC1466*INDIRECT(CC1355)</f>
        <v>150000</v>
      </c>
      <c r="CD1467" s="76" cm="1">
        <f t="array" aca="1" ref="CD1467" ca="1">CD1466*INDIRECT(CD1355)</f>
        <v>150000</v>
      </c>
      <c r="CE1467" s="76" cm="1">
        <f t="array" aca="1" ref="CE1467" ca="1">CE1466*INDIRECT(CE1355)</f>
        <v>150000</v>
      </c>
      <c r="CF1467" s="76" cm="1">
        <f t="array" aca="1" ref="CF1467" ca="1">CF1466*INDIRECT(CF1355)</f>
        <v>150000</v>
      </c>
      <c r="CG1467" s="76" cm="1">
        <f t="array" aca="1" ref="CG1467" ca="1">CG1466*INDIRECT(CG1355)</f>
        <v>150000</v>
      </c>
      <c r="CH1467" s="76" cm="1">
        <f t="array" aca="1" ref="CH1467" ca="1">CH1466*INDIRECT(CH1355)</f>
        <v>150000</v>
      </c>
      <c r="CI1467" s="76" cm="1">
        <f t="array" aca="1" ref="CI1467" ca="1">CI1466*INDIRECT(CI1355)</f>
        <v>150000</v>
      </c>
      <c r="CJ1467" s="76" cm="1">
        <f t="array" aca="1" ref="CJ1467" ca="1">CJ1466*INDIRECT(CJ1355)</f>
        <v>150000</v>
      </c>
      <c r="CK1467" s="76" cm="1">
        <f t="array" aca="1" ref="CK1467" ca="1">CK1466*INDIRECT(CK1355)</f>
        <v>150000</v>
      </c>
      <c r="CL1467" s="76" cm="1">
        <f t="array" aca="1" ref="CL1467" ca="1">CL1466*INDIRECT(CL1355)</f>
        <v>150000</v>
      </c>
      <c r="CN1467" s="60"/>
      <c r="CO1467" s="76" t="e" cm="1">
        <f t="array" aca="1" ref="CO1467" ca="1">CO1466*INDIRECT(CO1355)</f>
        <v>#N/A</v>
      </c>
      <c r="CP1467" s="76" t="e" cm="1">
        <f t="array" aca="1" ref="CP1467" ca="1">CP1466*INDIRECT(CP1355)</f>
        <v>#N/A</v>
      </c>
      <c r="CQ1467" s="76" t="e" cm="1">
        <f t="array" aca="1" ref="CQ1467" ca="1">CQ1466*INDIRECT(CQ1355)</f>
        <v>#N/A</v>
      </c>
      <c r="CR1467" s="76" t="e" cm="1">
        <f t="array" aca="1" ref="CR1467" ca="1">CR1466*INDIRECT(CR1355)</f>
        <v>#N/A</v>
      </c>
      <c r="CS1467" s="76" t="e" cm="1">
        <f t="array" aca="1" ref="CS1467" ca="1">CS1466*INDIRECT(CS1355)</f>
        <v>#N/A</v>
      </c>
      <c r="CT1467" s="76" t="e" cm="1">
        <f t="array" aca="1" ref="CT1467" ca="1">CT1466*INDIRECT(CT1355)</f>
        <v>#N/A</v>
      </c>
      <c r="CU1467" s="76" t="e" cm="1">
        <f t="array" aca="1" ref="CU1467" ca="1">CU1466*INDIRECT(CU1355)</f>
        <v>#N/A</v>
      </c>
      <c r="CV1467" s="76" t="e" cm="1">
        <f t="array" aca="1" ref="CV1467" ca="1">CV1466*INDIRECT(CV1355)</f>
        <v>#N/A</v>
      </c>
      <c r="CW1467" s="76" t="e" cm="1">
        <f t="array" aca="1" ref="CW1467" ca="1">CW1466*INDIRECT(CW1355)</f>
        <v>#N/A</v>
      </c>
      <c r="CX1467" s="76" t="e" cm="1">
        <f t="array" aca="1" ref="CX1467" ca="1">CX1466*INDIRECT(CX1355)</f>
        <v>#N/A</v>
      </c>
      <c r="CY1467" s="76" t="e" cm="1">
        <f t="array" aca="1" ref="CY1467" ca="1">CY1466*INDIRECT(CY1355)</f>
        <v>#N/A</v>
      </c>
      <c r="CZ1467" s="76" t="e" cm="1">
        <f t="array" aca="1" ref="CZ1467" ca="1">CZ1466*INDIRECT(CZ1355)</f>
        <v>#N/A</v>
      </c>
      <c r="DA1467" s="76" t="e" cm="1">
        <f t="array" aca="1" ref="DA1467" ca="1">DA1466*INDIRECT(DA1355)</f>
        <v>#N/A</v>
      </c>
      <c r="DB1467" s="76" t="e" cm="1">
        <f t="array" aca="1" ref="DB1467" ca="1">DB1466*INDIRECT(DB1355)</f>
        <v>#N/A</v>
      </c>
      <c r="DC1467" s="76" t="e" cm="1">
        <f t="array" aca="1" ref="DC1467" ca="1">DC1466*INDIRECT(DC1355)</f>
        <v>#N/A</v>
      </c>
      <c r="DD1467" s="76" t="e" cm="1">
        <f t="array" aca="1" ref="DD1467" ca="1">DD1466*INDIRECT(DD1355)</f>
        <v>#N/A</v>
      </c>
      <c r="DE1467" s="76" t="e" cm="1">
        <f t="array" aca="1" ref="DE1467" ca="1">DE1466*INDIRECT(DE1355)</f>
        <v>#N/A</v>
      </c>
      <c r="DF1467" s="76" t="e" cm="1">
        <f t="array" aca="1" ref="DF1467" ca="1">DF1466*INDIRECT(DF1355)</f>
        <v>#N/A</v>
      </c>
      <c r="DG1467" s="76" t="e" cm="1">
        <f t="array" aca="1" ref="DG1467" ca="1">DG1466*INDIRECT(DG1355)</f>
        <v>#N/A</v>
      </c>
      <c r="DH1467" s="76" t="e" cm="1">
        <f t="array" aca="1" ref="DH1467" ca="1">DH1466*INDIRECT(DH1355)</f>
        <v>#N/A</v>
      </c>
      <c r="DI1467" s="76" t="e" cm="1">
        <f t="array" aca="1" ref="DI1467" ca="1">DI1466*INDIRECT(DI1355)</f>
        <v>#N/A</v>
      </c>
      <c r="DJ1467" s="76" t="e" cm="1">
        <f t="array" aca="1" ref="DJ1467" ca="1">DJ1466*INDIRECT(DJ1355)</f>
        <v>#N/A</v>
      </c>
      <c r="DK1467" s="76" t="e" cm="1">
        <f t="array" aca="1" ref="DK1467" ca="1">DK1466*INDIRECT(DK1355)</f>
        <v>#N/A</v>
      </c>
      <c r="DL1467" s="76" t="e" cm="1">
        <f t="array" aca="1" ref="DL1467" ca="1">DL1466*INDIRECT(DL1355)</f>
        <v>#N/A</v>
      </c>
    </row>
    <row r="1468" spans="1:116" x14ac:dyDescent="0.4">
      <c r="B1468" t="str">
        <f>E1468</f>
        <v>1468 ADREV-S</v>
      </c>
      <c r="C1468" s="169"/>
      <c r="D1468" t="s">
        <v>761</v>
      </c>
      <c r="E1468" s="8" t="str">
        <f t="shared" si="2458"/>
        <v>1468 ADREV-S</v>
      </c>
      <c r="G1468" s="145" t="s">
        <v>173</v>
      </c>
      <c r="H1468" s="12"/>
      <c r="I1468" s="60"/>
      <c r="J1468" s="60"/>
      <c r="K1468" s="162">
        <v>0.1</v>
      </c>
      <c r="L1468" s="162">
        <v>0.1</v>
      </c>
      <c r="M1468" s="162">
        <v>0.1</v>
      </c>
      <c r="N1468" s="162">
        <v>0.1</v>
      </c>
      <c r="O1468" s="162">
        <v>0.1</v>
      </c>
      <c r="P1468" s="162">
        <v>0.1</v>
      </c>
      <c r="R1468" s="121"/>
      <c r="S1468" s="163" cm="1">
        <f t="array" ref="S1468">INDEX($K:$P,ROW(),MATCH(S$3,$K$2:$P$2,0))</f>
        <v>0.1</v>
      </c>
      <c r="T1468" s="163" cm="1">
        <f t="array" ref="T1468">INDEX($K:$P,ROW(),MATCH(T$3,$K$2:$P$2,0))</f>
        <v>0.1</v>
      </c>
      <c r="U1468" s="163" cm="1">
        <f t="array" ref="U1468">INDEX($K:$P,ROW(),MATCH(U$3,$K$2:$P$2,0))</f>
        <v>0.1</v>
      </c>
      <c r="V1468" s="163" cm="1">
        <f t="array" ref="V1468">INDEX($K:$P,ROW(),MATCH(V$3,$K$2:$P$2,0))</f>
        <v>0.1</v>
      </c>
      <c r="W1468" s="163" cm="1">
        <f t="array" ref="W1468">INDEX($K:$P,ROW(),MATCH(W$3,$K$2:$P$2,0))</f>
        <v>0.1</v>
      </c>
      <c r="X1468" s="163" cm="1">
        <f t="array" ref="X1468">INDEX($K:$P,ROW(),MATCH(X$3,$K$2:$P$2,0))</f>
        <v>0.1</v>
      </c>
      <c r="Y1468" s="163" cm="1">
        <f t="array" ref="Y1468">INDEX($K:$P,ROW(),MATCH(Y$3,$K$2:$P$2,0))</f>
        <v>0.1</v>
      </c>
      <c r="Z1468" s="163" cm="1">
        <f t="array" ref="Z1468">INDEX($K:$P,ROW(),MATCH(Z$3,$K$2:$P$2,0))</f>
        <v>0.1</v>
      </c>
      <c r="AA1468" s="163" cm="1">
        <f t="array" ref="AA1468">INDEX($K:$P,ROW(),MATCH(AA$3,$K$2:$P$2,0))</f>
        <v>0.1</v>
      </c>
      <c r="AB1468" s="163" cm="1">
        <f t="array" ref="AB1468">INDEX($K:$P,ROW(),MATCH(AB$3,$K$2:$P$2,0))</f>
        <v>0.1</v>
      </c>
      <c r="AC1468" s="163" cm="1">
        <f t="array" ref="AC1468">INDEX($K:$P,ROW(),MATCH(AC$3,$K$2:$P$2,0))</f>
        <v>0.1</v>
      </c>
      <c r="AD1468" s="163" cm="1">
        <f t="array" ref="AD1468">INDEX($K:$P,ROW(),MATCH(AD$3,$K$2:$P$2,0))</f>
        <v>0.1</v>
      </c>
      <c r="AE1468" s="163" cm="1">
        <f t="array" ref="AE1468">INDEX($K:$P,ROW(),MATCH(AE$3,$K$2:$P$2,0))</f>
        <v>0.1</v>
      </c>
      <c r="AF1468" s="163" cm="1">
        <f t="array" ref="AF1468">INDEX($K:$P,ROW(),MATCH(AF$3,$K$2:$P$2,0))</f>
        <v>0.1</v>
      </c>
      <c r="AG1468" s="163" cm="1">
        <f t="array" ref="AG1468">INDEX($K:$P,ROW(),MATCH(AG$3,$K$2:$P$2,0))</f>
        <v>0.1</v>
      </c>
      <c r="AH1468" s="163" cm="1">
        <f t="array" ref="AH1468">INDEX($K:$P,ROW(),MATCH(AH$3,$K$2:$P$2,0))</f>
        <v>0.1</v>
      </c>
      <c r="AI1468" s="163" cm="1">
        <f t="array" ref="AI1468">INDEX($K:$P,ROW(),MATCH(AI$3,$K$2:$P$2,0))</f>
        <v>0.1</v>
      </c>
      <c r="AJ1468" s="163" cm="1">
        <f t="array" ref="AJ1468">INDEX($K:$P,ROW(),MATCH(AJ$3,$K$2:$P$2,0))</f>
        <v>0.1</v>
      </c>
      <c r="AK1468" s="163" cm="1">
        <f t="array" ref="AK1468">INDEX($K:$P,ROW(),MATCH(AK$3,$K$2:$P$2,0))</f>
        <v>0.1</v>
      </c>
      <c r="AL1468" s="163" cm="1">
        <f t="array" ref="AL1468">INDEX($K:$P,ROW(),MATCH(AL$3,$K$2:$P$2,0))</f>
        <v>0.1</v>
      </c>
      <c r="AM1468" s="163" cm="1">
        <f t="array" ref="AM1468">INDEX($K:$P,ROW(),MATCH(AM$3,$K$2:$P$2,0))</f>
        <v>0.1</v>
      </c>
      <c r="AN1468" s="163" cm="1">
        <f t="array" ref="AN1468">INDEX($K:$P,ROW(),MATCH(AN$3,$K$2:$P$2,0))</f>
        <v>0.1</v>
      </c>
      <c r="AO1468" s="163" cm="1">
        <f t="array" ref="AO1468">INDEX($K:$P,ROW(),MATCH(AO$3,$K$2:$P$2,0))</f>
        <v>0.1</v>
      </c>
      <c r="AP1468" s="163" cm="1">
        <f t="array" ref="AP1468">INDEX($K:$P,ROW(),MATCH(AP$3,$K$2:$P$2,0))</f>
        <v>0.1</v>
      </c>
      <c r="AQ1468" s="163" cm="1">
        <f t="array" ref="AQ1468">INDEX($K:$P,ROW(),MATCH(AQ$3,$K$2:$P$2,0))</f>
        <v>0.1</v>
      </c>
      <c r="AR1468" s="163" cm="1">
        <f t="array" ref="AR1468">INDEX($K:$P,ROW(),MATCH(AR$3,$K$2:$P$2,0))</f>
        <v>0.1</v>
      </c>
      <c r="AS1468" s="163" cm="1">
        <f t="array" ref="AS1468">INDEX($K:$P,ROW(),MATCH(AS$3,$K$2:$P$2,0))</f>
        <v>0.1</v>
      </c>
      <c r="AT1468" s="163" cm="1">
        <f t="array" ref="AT1468">INDEX($K:$P,ROW(),MATCH(AT$3,$K$2:$P$2,0))</f>
        <v>0.1</v>
      </c>
      <c r="AU1468" s="163" cm="1">
        <f t="array" ref="AU1468">INDEX($K:$P,ROW(),MATCH(AU$3,$K$2:$P$2,0))</f>
        <v>0.1</v>
      </c>
      <c r="AV1468" s="163" cm="1">
        <f t="array" ref="AV1468">INDEX($K:$P,ROW(),MATCH(AV$3,$K$2:$P$2,0))</f>
        <v>0.1</v>
      </c>
      <c r="AW1468" s="163" cm="1">
        <f t="array" ref="AW1468">INDEX($K:$P,ROW(),MATCH(AW$3,$K$2:$P$2,0))</f>
        <v>0.1</v>
      </c>
      <c r="AX1468" s="163" cm="1">
        <f t="array" ref="AX1468">INDEX($K:$P,ROW(),MATCH(AX$3,$K$2:$P$2,0))</f>
        <v>0.1</v>
      </c>
      <c r="AY1468" s="163" cm="1">
        <f t="array" ref="AY1468">INDEX($K:$P,ROW(),MATCH(AY$3,$K$2:$P$2,0))</f>
        <v>0.1</v>
      </c>
      <c r="AZ1468" s="163" cm="1">
        <f t="array" ref="AZ1468">INDEX($K:$P,ROW(),MATCH(AZ$3,$K$2:$P$2,0))</f>
        <v>0.1</v>
      </c>
      <c r="BA1468" s="163" cm="1">
        <f t="array" ref="BA1468">INDEX($K:$P,ROW(),MATCH(BA$3,$K$2:$P$2,0))</f>
        <v>0.1</v>
      </c>
      <c r="BB1468" s="163" cm="1">
        <f t="array" ref="BB1468">INDEX($K:$P,ROW(),MATCH(BB$3,$K$2:$P$2,0))</f>
        <v>0.1</v>
      </c>
      <c r="BC1468" s="163" cm="1">
        <f t="array" ref="BC1468">INDEX($K:$P,ROW(),MATCH(BC$3,$K$2:$P$2,0))</f>
        <v>0.1</v>
      </c>
      <c r="BD1468" s="163" cm="1">
        <f t="array" ref="BD1468">INDEX($K:$P,ROW(),MATCH(BD$3,$K$2:$P$2,0))</f>
        <v>0.1</v>
      </c>
      <c r="BE1468" s="163" cm="1">
        <f t="array" ref="BE1468">INDEX($K:$P,ROW(),MATCH(BE$3,$K$2:$P$2,0))</f>
        <v>0.1</v>
      </c>
      <c r="BF1468" s="163" cm="1">
        <f t="array" ref="BF1468">INDEX($K:$P,ROW(),MATCH(BF$3,$K$2:$P$2,0))</f>
        <v>0.1</v>
      </c>
      <c r="BG1468" s="163" cm="1">
        <f t="array" ref="BG1468">INDEX($K:$P,ROW(),MATCH(BG$3,$K$2:$P$2,0))</f>
        <v>0.1</v>
      </c>
      <c r="BH1468" s="163" cm="1">
        <f t="array" ref="BH1468">INDEX($K:$P,ROW(),MATCH(BH$3,$K$2:$P$2,0))</f>
        <v>0.1</v>
      </c>
      <c r="BI1468" s="163" cm="1">
        <f t="array" ref="BI1468">INDEX($K:$P,ROW(),MATCH(BI$3,$K$2:$P$2,0))</f>
        <v>0.1</v>
      </c>
      <c r="BJ1468" s="163" cm="1">
        <f t="array" ref="BJ1468">INDEX($K:$P,ROW(),MATCH(BJ$3,$K$2:$P$2,0))</f>
        <v>0.1</v>
      </c>
      <c r="BK1468" s="163" cm="1">
        <f t="array" ref="BK1468">INDEX($K:$P,ROW(),MATCH(BK$3,$K$2:$P$2,0))</f>
        <v>0.1</v>
      </c>
      <c r="BL1468" s="163" cm="1">
        <f t="array" ref="BL1468">INDEX($K:$P,ROW(),MATCH(BL$3,$K$2:$P$2,0))</f>
        <v>0.1</v>
      </c>
      <c r="BM1468" s="163" cm="1">
        <f t="array" ref="BM1468">INDEX($K:$P,ROW(),MATCH(BM$3,$K$2:$P$2,0))</f>
        <v>0.1</v>
      </c>
      <c r="BN1468" s="163" cm="1">
        <f t="array" ref="BN1468">INDEX($K:$P,ROW(),MATCH(BN$3,$K$2:$P$2,0))</f>
        <v>0.1</v>
      </c>
      <c r="BO1468" s="163" cm="1">
        <f t="array" ref="BO1468">INDEX($K:$P,ROW(),MATCH(BO$3,$K$2:$P$2,0))</f>
        <v>0.1</v>
      </c>
      <c r="BP1468" s="163" cm="1">
        <f t="array" ref="BP1468">INDEX($K:$P,ROW(),MATCH(BP$3,$K$2:$P$2,0))</f>
        <v>0.1</v>
      </c>
      <c r="BQ1468" s="163" cm="1">
        <f t="array" ref="BQ1468">INDEX($K:$P,ROW(),MATCH(BQ$3,$K$2:$P$2,0))</f>
        <v>0.1</v>
      </c>
      <c r="BR1468" s="163" cm="1">
        <f t="array" ref="BR1468">INDEX($K:$P,ROW(),MATCH(BR$3,$K$2:$P$2,0))</f>
        <v>0.1</v>
      </c>
      <c r="BS1468" s="163" cm="1">
        <f t="array" ref="BS1468">INDEX($K:$P,ROW(),MATCH(BS$3,$K$2:$P$2,0))</f>
        <v>0.1</v>
      </c>
      <c r="BT1468" s="163" cm="1">
        <f t="array" ref="BT1468">INDEX($K:$P,ROW(),MATCH(BT$3,$K$2:$P$2,0))</f>
        <v>0.1</v>
      </c>
      <c r="BU1468" s="163" cm="1">
        <f t="array" ref="BU1468">INDEX($K:$P,ROW(),MATCH(BU$3,$K$2:$P$2,0))</f>
        <v>0.1</v>
      </c>
      <c r="BV1468" s="163" cm="1">
        <f t="array" ref="BV1468">INDEX($K:$P,ROW(),MATCH(BV$3,$K$2:$P$2,0))</f>
        <v>0.1</v>
      </c>
      <c r="BW1468" s="163" cm="1">
        <f t="array" ref="BW1468">INDEX($K:$P,ROW(),MATCH(BW$3,$K$2:$P$2,0))</f>
        <v>0.1</v>
      </c>
      <c r="BX1468" s="163" cm="1">
        <f t="array" ref="BX1468">INDEX($K:$P,ROW(),MATCH(BX$3,$K$2:$P$2,0))</f>
        <v>0.1</v>
      </c>
      <c r="BY1468" s="163" cm="1">
        <f t="array" ref="BY1468">INDEX($K:$P,ROW(),MATCH(BY$3,$K$2:$P$2,0))</f>
        <v>0.1</v>
      </c>
      <c r="BZ1468" s="163" cm="1">
        <f t="array" ref="BZ1468">INDEX($K:$P,ROW(),MATCH(BZ$3,$K$2:$P$2,0))</f>
        <v>0.1</v>
      </c>
      <c r="CA1468" s="163" cm="1">
        <f t="array" ref="CA1468">INDEX($K:$P,ROW(),MATCH(CA$3,$K$2:$P$2,0))</f>
        <v>0.1</v>
      </c>
      <c r="CB1468" s="163" cm="1">
        <f t="array" ref="CB1468">INDEX($K:$P,ROW(),MATCH(CB$3,$K$2:$P$2,0))</f>
        <v>0.1</v>
      </c>
      <c r="CC1468" s="163" cm="1">
        <f t="array" ref="CC1468">INDEX($K:$P,ROW(),MATCH(CC$3,$K$2:$P$2,0))</f>
        <v>0.1</v>
      </c>
      <c r="CD1468" s="163" cm="1">
        <f t="array" ref="CD1468">INDEX($K:$P,ROW(),MATCH(CD$3,$K$2:$P$2,0))</f>
        <v>0.1</v>
      </c>
      <c r="CE1468" s="163" cm="1">
        <f t="array" ref="CE1468">INDEX($K:$P,ROW(),MATCH(CE$3,$K$2:$P$2,0))</f>
        <v>0.1</v>
      </c>
      <c r="CF1468" s="163" cm="1">
        <f t="array" ref="CF1468">INDEX($K:$P,ROW(),MATCH(CF$3,$K$2:$P$2,0))</f>
        <v>0.1</v>
      </c>
      <c r="CG1468" s="163" cm="1">
        <f t="array" ref="CG1468">INDEX($K:$P,ROW(),MATCH(CG$3,$K$2:$P$2,0))</f>
        <v>0.1</v>
      </c>
      <c r="CH1468" s="163" cm="1">
        <f t="array" ref="CH1468">INDEX($K:$P,ROW(),MATCH(CH$3,$K$2:$P$2,0))</f>
        <v>0.1</v>
      </c>
      <c r="CI1468" s="163" cm="1">
        <f t="array" ref="CI1468">INDEX($K:$P,ROW(),MATCH(CI$3,$K$2:$P$2,0))</f>
        <v>0.1</v>
      </c>
      <c r="CJ1468" s="163" cm="1">
        <f t="array" ref="CJ1468">INDEX($K:$P,ROW(),MATCH(CJ$3,$K$2:$P$2,0))</f>
        <v>0.1</v>
      </c>
      <c r="CK1468" s="163" cm="1">
        <f t="array" ref="CK1468">INDEX($K:$P,ROW(),MATCH(CK$3,$K$2:$P$2,0))</f>
        <v>0.1</v>
      </c>
      <c r="CL1468" s="163" cm="1">
        <f t="array" ref="CL1468">INDEX($K:$P,ROW(),MATCH(CL$3,$K$2:$P$2,0))</f>
        <v>0.1</v>
      </c>
      <c r="CN1468" s="60"/>
      <c r="CO1468" s="163" t="e" cm="1">
        <f t="array" ref="CO1468">INDEX($K:$P,ROW(),MATCH(CO$3,$K$2:$P$2,0))</f>
        <v>#N/A</v>
      </c>
      <c r="CP1468" s="163" t="e" cm="1">
        <f t="array" ref="CP1468">INDEX($K:$P,ROW(),MATCH(CP$3,$K$2:$P$2,0))</f>
        <v>#N/A</v>
      </c>
      <c r="CQ1468" s="163" t="e" cm="1">
        <f t="array" ref="CQ1468">INDEX($K:$P,ROW(),MATCH(CQ$3,$K$2:$P$2,0))</f>
        <v>#N/A</v>
      </c>
      <c r="CR1468" s="163" t="e" cm="1">
        <f t="array" ref="CR1468">INDEX($K:$P,ROW(),MATCH(CR$3,$K$2:$P$2,0))</f>
        <v>#N/A</v>
      </c>
      <c r="CS1468" s="163" t="e" cm="1">
        <f t="array" ref="CS1468">INDEX($K:$P,ROW(),MATCH(CS$3,$K$2:$P$2,0))</f>
        <v>#N/A</v>
      </c>
      <c r="CT1468" s="163" t="e" cm="1">
        <f t="array" ref="CT1468">INDEX($K:$P,ROW(),MATCH(CT$3,$K$2:$P$2,0))</f>
        <v>#N/A</v>
      </c>
      <c r="CU1468" s="163" t="e" cm="1">
        <f t="array" ref="CU1468">INDEX($K:$P,ROW(),MATCH(CU$3,$K$2:$P$2,0))</f>
        <v>#N/A</v>
      </c>
      <c r="CV1468" s="163" t="e" cm="1">
        <f t="array" ref="CV1468">INDEX($K:$P,ROW(),MATCH(CV$3,$K$2:$P$2,0))</f>
        <v>#N/A</v>
      </c>
      <c r="CW1468" s="163" t="e" cm="1">
        <f t="array" ref="CW1468">INDEX($K:$P,ROW(),MATCH(CW$3,$K$2:$P$2,0))</f>
        <v>#N/A</v>
      </c>
      <c r="CX1468" s="163" t="e" cm="1">
        <f t="array" ref="CX1468">INDEX($K:$P,ROW(),MATCH(CX$3,$K$2:$P$2,0))</f>
        <v>#N/A</v>
      </c>
      <c r="CY1468" s="163" t="e" cm="1">
        <f t="array" ref="CY1468">INDEX($K:$P,ROW(),MATCH(CY$3,$K$2:$P$2,0))</f>
        <v>#N/A</v>
      </c>
      <c r="CZ1468" s="163" t="e" cm="1">
        <f t="array" ref="CZ1468">INDEX($K:$P,ROW(),MATCH(CZ$3,$K$2:$P$2,0))</f>
        <v>#N/A</v>
      </c>
      <c r="DA1468" s="163" t="e" cm="1">
        <f t="array" ref="DA1468">INDEX($K:$P,ROW(),MATCH(DA$3,$K$2:$P$2,0))</f>
        <v>#N/A</v>
      </c>
      <c r="DB1468" s="163" t="e" cm="1">
        <f t="array" ref="DB1468">INDEX($K:$P,ROW(),MATCH(DB$3,$K$2:$P$2,0))</f>
        <v>#N/A</v>
      </c>
      <c r="DC1468" s="163" t="e" cm="1">
        <f t="array" ref="DC1468">INDEX($K:$P,ROW(),MATCH(DC$3,$K$2:$P$2,0))</f>
        <v>#N/A</v>
      </c>
      <c r="DD1468" s="163" t="e" cm="1">
        <f t="array" ref="DD1468">INDEX($K:$P,ROW(),MATCH(DD$3,$K$2:$P$2,0))</f>
        <v>#N/A</v>
      </c>
      <c r="DE1468" s="163" t="e" cm="1">
        <f t="array" ref="DE1468">INDEX($K:$P,ROW(),MATCH(DE$3,$K$2:$P$2,0))</f>
        <v>#N/A</v>
      </c>
      <c r="DF1468" s="163" t="e" cm="1">
        <f t="array" ref="DF1468">INDEX($K:$P,ROW(),MATCH(DF$3,$K$2:$P$2,0))</f>
        <v>#N/A</v>
      </c>
      <c r="DG1468" s="163" t="e" cm="1">
        <f t="array" ref="DG1468">INDEX($K:$P,ROW(),MATCH(DG$3,$K$2:$P$2,0))</f>
        <v>#N/A</v>
      </c>
      <c r="DH1468" s="163" t="e" cm="1">
        <f t="array" ref="DH1468">INDEX($K:$P,ROW(),MATCH(DH$3,$K$2:$P$2,0))</f>
        <v>#N/A</v>
      </c>
      <c r="DI1468" s="163" t="e" cm="1">
        <f t="array" ref="DI1468">INDEX($K:$P,ROW(),MATCH(DI$3,$K$2:$P$2,0))</f>
        <v>#N/A</v>
      </c>
      <c r="DJ1468" s="163" t="e" cm="1">
        <f t="array" ref="DJ1468">INDEX($K:$P,ROW(),MATCH(DJ$3,$K$2:$P$2,0))</f>
        <v>#N/A</v>
      </c>
      <c r="DK1468" s="163" t="e" cm="1">
        <f t="array" ref="DK1468">INDEX($K:$P,ROW(),MATCH(DK$3,$K$2:$P$2,0))</f>
        <v>#N/A</v>
      </c>
      <c r="DL1468" s="163" t="e" cm="1">
        <f t="array" ref="DL1468">INDEX($K:$P,ROW(),MATCH(DL$3,$K$2:$P$2,0))</f>
        <v>#N/A</v>
      </c>
    </row>
    <row r="1469" spans="1:116" x14ac:dyDescent="0.4">
      <c r="C1469" s="169" t="s">
        <v>198</v>
      </c>
      <c r="D1469" t="s">
        <v>761</v>
      </c>
      <c r="E1469" s="8" t="str">
        <f t="shared" si="2458"/>
        <v>1469 ADREV-S</v>
      </c>
      <c r="G1469" s="126" t="str">
        <f>" Revenue - "&amp;G1471</f>
        <v xml:space="preserve"> Revenue - (Primary label)</v>
      </c>
      <c r="H1469" s="27"/>
      <c r="I1469" s="78"/>
      <c r="J1469" s="78"/>
      <c r="K1469" s="33">
        <f t="shared" ref="K1469:P1469" ca="1" si="2460">SUMIF($3:$3,K$2,1469:1469)</f>
        <v>180000</v>
      </c>
      <c r="L1469" s="33">
        <f t="shared" ca="1" si="2460"/>
        <v>180000</v>
      </c>
      <c r="M1469" s="33">
        <f t="shared" ca="1" si="2460"/>
        <v>180000</v>
      </c>
      <c r="N1469" s="33">
        <f t="shared" ca="1" si="2460"/>
        <v>180000</v>
      </c>
      <c r="O1469" s="33">
        <f t="shared" ca="1" si="2460"/>
        <v>180000</v>
      </c>
      <c r="P1469" s="33">
        <f t="shared" ca="1" si="2460"/>
        <v>180000</v>
      </c>
      <c r="R1469" s="33"/>
      <c r="S1469" s="77">
        <f t="shared" ref="S1469:AX1469" ca="1" si="2461">S1468*S1467</f>
        <v>15000</v>
      </c>
      <c r="T1469" s="77">
        <f t="shared" ca="1" si="2461"/>
        <v>15000</v>
      </c>
      <c r="U1469" s="77">
        <f t="shared" ca="1" si="2461"/>
        <v>15000</v>
      </c>
      <c r="V1469" s="77">
        <f t="shared" ca="1" si="2461"/>
        <v>15000</v>
      </c>
      <c r="W1469" s="77">
        <f t="shared" ca="1" si="2461"/>
        <v>15000</v>
      </c>
      <c r="X1469" s="77">
        <f t="shared" ca="1" si="2461"/>
        <v>15000</v>
      </c>
      <c r="Y1469" s="77">
        <f t="shared" ca="1" si="2461"/>
        <v>15000</v>
      </c>
      <c r="Z1469" s="77">
        <f t="shared" ca="1" si="2461"/>
        <v>15000</v>
      </c>
      <c r="AA1469" s="77">
        <f t="shared" ca="1" si="2461"/>
        <v>15000</v>
      </c>
      <c r="AB1469" s="77">
        <f t="shared" ca="1" si="2461"/>
        <v>15000</v>
      </c>
      <c r="AC1469" s="77">
        <f t="shared" ca="1" si="2461"/>
        <v>15000</v>
      </c>
      <c r="AD1469" s="77">
        <f t="shared" ca="1" si="2461"/>
        <v>15000</v>
      </c>
      <c r="AE1469" s="77">
        <f t="shared" ca="1" si="2461"/>
        <v>15000</v>
      </c>
      <c r="AF1469" s="77">
        <f t="shared" ca="1" si="2461"/>
        <v>15000</v>
      </c>
      <c r="AG1469" s="77">
        <f t="shared" ca="1" si="2461"/>
        <v>15000</v>
      </c>
      <c r="AH1469" s="77">
        <f t="shared" ca="1" si="2461"/>
        <v>15000</v>
      </c>
      <c r="AI1469" s="77">
        <f t="shared" ca="1" si="2461"/>
        <v>15000</v>
      </c>
      <c r="AJ1469" s="77">
        <f t="shared" ca="1" si="2461"/>
        <v>15000</v>
      </c>
      <c r="AK1469" s="77">
        <f t="shared" ca="1" si="2461"/>
        <v>15000</v>
      </c>
      <c r="AL1469" s="77">
        <f t="shared" ca="1" si="2461"/>
        <v>15000</v>
      </c>
      <c r="AM1469" s="77">
        <f t="shared" ca="1" si="2461"/>
        <v>15000</v>
      </c>
      <c r="AN1469" s="77">
        <f t="shared" ca="1" si="2461"/>
        <v>15000</v>
      </c>
      <c r="AO1469" s="77">
        <f t="shared" ca="1" si="2461"/>
        <v>15000</v>
      </c>
      <c r="AP1469" s="77">
        <f t="shared" ca="1" si="2461"/>
        <v>15000</v>
      </c>
      <c r="AQ1469" s="77">
        <f t="shared" ca="1" si="2461"/>
        <v>15000</v>
      </c>
      <c r="AR1469" s="77">
        <f t="shared" ca="1" si="2461"/>
        <v>15000</v>
      </c>
      <c r="AS1469" s="77">
        <f t="shared" ca="1" si="2461"/>
        <v>15000</v>
      </c>
      <c r="AT1469" s="77">
        <f t="shared" ca="1" si="2461"/>
        <v>15000</v>
      </c>
      <c r="AU1469" s="77">
        <f t="shared" ca="1" si="2461"/>
        <v>15000</v>
      </c>
      <c r="AV1469" s="77">
        <f t="shared" ca="1" si="2461"/>
        <v>15000</v>
      </c>
      <c r="AW1469" s="77">
        <f t="shared" ca="1" si="2461"/>
        <v>15000</v>
      </c>
      <c r="AX1469" s="77">
        <f t="shared" ca="1" si="2461"/>
        <v>15000</v>
      </c>
      <c r="AY1469" s="77">
        <f t="shared" ref="AY1469:CD1469" ca="1" si="2462">AY1468*AY1467</f>
        <v>15000</v>
      </c>
      <c r="AZ1469" s="77">
        <f t="shared" ca="1" si="2462"/>
        <v>15000</v>
      </c>
      <c r="BA1469" s="77">
        <f t="shared" ca="1" si="2462"/>
        <v>15000</v>
      </c>
      <c r="BB1469" s="77">
        <f t="shared" ca="1" si="2462"/>
        <v>15000</v>
      </c>
      <c r="BC1469" s="77">
        <f t="shared" ca="1" si="2462"/>
        <v>15000</v>
      </c>
      <c r="BD1469" s="77">
        <f t="shared" ca="1" si="2462"/>
        <v>15000</v>
      </c>
      <c r="BE1469" s="77">
        <f t="shared" ca="1" si="2462"/>
        <v>15000</v>
      </c>
      <c r="BF1469" s="77">
        <f t="shared" ca="1" si="2462"/>
        <v>15000</v>
      </c>
      <c r="BG1469" s="77">
        <f t="shared" ca="1" si="2462"/>
        <v>15000</v>
      </c>
      <c r="BH1469" s="77">
        <f t="shared" ca="1" si="2462"/>
        <v>15000</v>
      </c>
      <c r="BI1469" s="77">
        <f t="shared" ca="1" si="2462"/>
        <v>15000</v>
      </c>
      <c r="BJ1469" s="77">
        <f t="shared" ca="1" si="2462"/>
        <v>15000</v>
      </c>
      <c r="BK1469" s="77">
        <f t="shared" ca="1" si="2462"/>
        <v>15000</v>
      </c>
      <c r="BL1469" s="77">
        <f t="shared" ca="1" si="2462"/>
        <v>15000</v>
      </c>
      <c r="BM1469" s="77">
        <f t="shared" ca="1" si="2462"/>
        <v>15000</v>
      </c>
      <c r="BN1469" s="77">
        <f t="shared" ca="1" si="2462"/>
        <v>15000</v>
      </c>
      <c r="BO1469" s="77">
        <f t="shared" ca="1" si="2462"/>
        <v>15000</v>
      </c>
      <c r="BP1469" s="77">
        <f t="shared" ca="1" si="2462"/>
        <v>15000</v>
      </c>
      <c r="BQ1469" s="77">
        <f t="shared" ca="1" si="2462"/>
        <v>15000</v>
      </c>
      <c r="BR1469" s="77">
        <f t="shared" ca="1" si="2462"/>
        <v>15000</v>
      </c>
      <c r="BS1469" s="77">
        <f t="shared" ca="1" si="2462"/>
        <v>15000</v>
      </c>
      <c r="BT1469" s="77">
        <f t="shared" ca="1" si="2462"/>
        <v>15000</v>
      </c>
      <c r="BU1469" s="77">
        <f t="shared" ca="1" si="2462"/>
        <v>15000</v>
      </c>
      <c r="BV1469" s="77">
        <f t="shared" ca="1" si="2462"/>
        <v>15000</v>
      </c>
      <c r="BW1469" s="77">
        <f t="shared" ca="1" si="2462"/>
        <v>15000</v>
      </c>
      <c r="BX1469" s="77">
        <f t="shared" ca="1" si="2462"/>
        <v>15000</v>
      </c>
      <c r="BY1469" s="77">
        <f t="shared" ca="1" si="2462"/>
        <v>15000</v>
      </c>
      <c r="BZ1469" s="77">
        <f t="shared" ca="1" si="2462"/>
        <v>15000</v>
      </c>
      <c r="CA1469" s="77">
        <f t="shared" ca="1" si="2462"/>
        <v>15000</v>
      </c>
      <c r="CB1469" s="77">
        <f t="shared" ca="1" si="2462"/>
        <v>15000</v>
      </c>
      <c r="CC1469" s="77">
        <f t="shared" ca="1" si="2462"/>
        <v>15000</v>
      </c>
      <c r="CD1469" s="77">
        <f t="shared" ca="1" si="2462"/>
        <v>15000</v>
      </c>
      <c r="CE1469" s="77">
        <f t="shared" ref="CE1469:CL1469" ca="1" si="2463">CE1468*CE1467</f>
        <v>15000</v>
      </c>
      <c r="CF1469" s="77">
        <f t="shared" ca="1" si="2463"/>
        <v>15000</v>
      </c>
      <c r="CG1469" s="77">
        <f t="shared" ca="1" si="2463"/>
        <v>15000</v>
      </c>
      <c r="CH1469" s="77">
        <f t="shared" ca="1" si="2463"/>
        <v>15000</v>
      </c>
      <c r="CI1469" s="77">
        <f t="shared" ca="1" si="2463"/>
        <v>15000</v>
      </c>
      <c r="CJ1469" s="77">
        <f t="shared" ca="1" si="2463"/>
        <v>15000</v>
      </c>
      <c r="CK1469" s="77">
        <f t="shared" ca="1" si="2463"/>
        <v>15000</v>
      </c>
      <c r="CL1469" s="77">
        <f t="shared" ca="1" si="2463"/>
        <v>15000</v>
      </c>
      <c r="CN1469" s="78"/>
      <c r="CO1469" s="77" t="e">
        <f t="shared" ref="CO1469:DK1469" ca="1" si="2464">CO1468*CO1467</f>
        <v>#N/A</v>
      </c>
      <c r="CP1469" s="77" t="e">
        <f t="shared" ca="1" si="2464"/>
        <v>#N/A</v>
      </c>
      <c r="CQ1469" s="77" t="e">
        <f t="shared" ca="1" si="2464"/>
        <v>#N/A</v>
      </c>
      <c r="CR1469" s="77" t="e">
        <f t="shared" ca="1" si="2464"/>
        <v>#N/A</v>
      </c>
      <c r="CS1469" s="77" t="e">
        <f t="shared" ca="1" si="2464"/>
        <v>#N/A</v>
      </c>
      <c r="CT1469" s="77" t="e">
        <f t="shared" ca="1" si="2464"/>
        <v>#N/A</v>
      </c>
      <c r="CU1469" s="77" t="e">
        <f t="shared" ca="1" si="2464"/>
        <v>#N/A</v>
      </c>
      <c r="CV1469" s="77" t="e">
        <f t="shared" ca="1" si="2464"/>
        <v>#N/A</v>
      </c>
      <c r="CW1469" s="77" t="e">
        <f t="shared" ca="1" si="2464"/>
        <v>#N/A</v>
      </c>
      <c r="CX1469" s="77" t="e">
        <f t="shared" ca="1" si="2464"/>
        <v>#N/A</v>
      </c>
      <c r="CY1469" s="77" t="e">
        <f t="shared" ca="1" si="2464"/>
        <v>#N/A</v>
      </c>
      <c r="CZ1469" s="77" t="e">
        <f t="shared" ca="1" si="2464"/>
        <v>#N/A</v>
      </c>
      <c r="DA1469" s="77" t="e">
        <f t="shared" ca="1" si="2464"/>
        <v>#N/A</v>
      </c>
      <c r="DB1469" s="77" t="e">
        <f t="shared" ca="1" si="2464"/>
        <v>#N/A</v>
      </c>
      <c r="DC1469" s="77" t="e">
        <f t="shared" ca="1" si="2464"/>
        <v>#N/A</v>
      </c>
      <c r="DD1469" s="77" t="e">
        <f t="shared" ca="1" si="2464"/>
        <v>#N/A</v>
      </c>
      <c r="DE1469" s="77" t="e">
        <f t="shared" ca="1" si="2464"/>
        <v>#N/A</v>
      </c>
      <c r="DF1469" s="77" t="e">
        <f t="shared" ca="1" si="2464"/>
        <v>#N/A</v>
      </c>
      <c r="DG1469" s="77" t="e">
        <f t="shared" ca="1" si="2464"/>
        <v>#N/A</v>
      </c>
      <c r="DH1469" s="77" t="e">
        <f t="shared" ca="1" si="2464"/>
        <v>#N/A</v>
      </c>
      <c r="DI1469" s="77" t="e">
        <f t="shared" ca="1" si="2464"/>
        <v>#N/A</v>
      </c>
      <c r="DJ1469" s="77" t="e">
        <f t="shared" ca="1" si="2464"/>
        <v>#N/A</v>
      </c>
      <c r="DK1469" s="77" t="e">
        <f t="shared" ca="1" si="2464"/>
        <v>#N/A</v>
      </c>
      <c r="DL1469" s="77" t="e">
        <f t="shared" ref="DL1469" ca="1" si="2465">DL1468*DL1467</f>
        <v>#N/A</v>
      </c>
    </row>
    <row r="1470" spans="1:116" x14ac:dyDescent="0.4">
      <c r="B1470" s="169" t="s">
        <v>244</v>
      </c>
      <c r="C1470" s="169"/>
      <c r="D1470" t="s">
        <v>761</v>
      </c>
      <c r="E1470" s="8" t="str">
        <f t="shared" si="2458"/>
        <v>1470 ADREV-S</v>
      </c>
      <c r="G1470" s="13"/>
      <c r="H1470" s="12"/>
      <c r="I1470" s="60"/>
      <c r="J1470" s="60"/>
      <c r="K1470" s="21"/>
      <c r="L1470" s="21"/>
      <c r="M1470" s="21"/>
      <c r="N1470" s="21"/>
      <c r="O1470" s="21"/>
      <c r="P1470" s="21"/>
      <c r="R1470" s="20"/>
      <c r="S1470" s="150"/>
      <c r="T1470" s="150"/>
      <c r="U1470" s="150"/>
      <c r="V1470" s="150"/>
      <c r="W1470" s="150"/>
      <c r="X1470" s="150"/>
      <c r="Y1470" s="150"/>
      <c r="Z1470" s="150"/>
      <c r="AA1470" s="150"/>
      <c r="AB1470" s="150"/>
      <c r="AC1470" s="150"/>
      <c r="AD1470" s="150"/>
      <c r="AE1470" s="150"/>
      <c r="AF1470" s="150"/>
      <c r="AG1470" s="150"/>
      <c r="AH1470" s="150"/>
      <c r="AI1470" s="150"/>
      <c r="AJ1470" s="150"/>
      <c r="AK1470" s="150"/>
      <c r="AL1470" s="150"/>
      <c r="AM1470" s="150"/>
      <c r="AN1470" s="150"/>
      <c r="AO1470" s="150"/>
      <c r="AP1470" s="150"/>
      <c r="AQ1470" s="150"/>
      <c r="AR1470" s="150"/>
      <c r="AS1470" s="150"/>
      <c r="AT1470" s="150"/>
      <c r="AU1470" s="150"/>
      <c r="AV1470" s="150"/>
      <c r="AW1470" s="150"/>
      <c r="AX1470" s="150"/>
      <c r="AY1470" s="150"/>
      <c r="AZ1470" s="150"/>
      <c r="BA1470" s="150"/>
      <c r="BB1470" s="150"/>
      <c r="BC1470" s="150"/>
      <c r="BD1470" s="150"/>
      <c r="BE1470" s="150"/>
      <c r="BF1470" s="150"/>
      <c r="BG1470" s="150"/>
      <c r="BH1470" s="150"/>
      <c r="BI1470" s="150"/>
      <c r="BJ1470" s="150"/>
      <c r="BK1470" s="150"/>
      <c r="BL1470" s="150"/>
      <c r="BM1470" s="150"/>
      <c r="BN1470" s="150"/>
      <c r="BO1470" s="150"/>
      <c r="BP1470" s="150"/>
      <c r="BQ1470" s="150"/>
      <c r="BR1470" s="150"/>
      <c r="BS1470" s="150"/>
      <c r="BT1470" s="150"/>
      <c r="BU1470" s="150"/>
      <c r="BV1470" s="150"/>
      <c r="BW1470" s="150"/>
      <c r="BX1470" s="150"/>
      <c r="BY1470" s="150"/>
      <c r="BZ1470" s="150"/>
      <c r="CA1470" s="150"/>
      <c r="CB1470" s="150"/>
      <c r="CC1470" s="150"/>
      <c r="CD1470" s="150"/>
      <c r="CE1470" s="150"/>
      <c r="CF1470" s="150"/>
      <c r="CG1470" s="150"/>
      <c r="CH1470" s="150"/>
      <c r="CI1470" s="150"/>
      <c r="CJ1470" s="150"/>
      <c r="CK1470" s="150"/>
      <c r="CL1470" s="150"/>
      <c r="CN1470" s="60"/>
      <c r="CO1470" s="150"/>
      <c r="CP1470" s="150"/>
      <c r="CQ1470" s="150"/>
      <c r="CR1470" s="150"/>
      <c r="CS1470" s="150"/>
      <c r="CT1470" s="150"/>
      <c r="CU1470" s="150"/>
      <c r="CV1470" s="150"/>
      <c r="CW1470" s="150"/>
      <c r="CX1470" s="150"/>
      <c r="CY1470" s="150"/>
      <c r="CZ1470" s="150"/>
      <c r="DA1470" s="150"/>
      <c r="DB1470" s="150"/>
      <c r="DC1470" s="150"/>
      <c r="DD1470" s="150"/>
      <c r="DE1470" s="150"/>
      <c r="DF1470" s="150"/>
      <c r="DG1470" s="150"/>
      <c r="DH1470" s="150"/>
      <c r="DI1470" s="150"/>
      <c r="DJ1470" s="150"/>
      <c r="DK1470" s="150"/>
      <c r="DL1470" s="150"/>
    </row>
    <row r="1471" spans="1:116" x14ac:dyDescent="0.4">
      <c r="B1471" s="169" t="s">
        <v>332</v>
      </c>
      <c r="D1471" t="s">
        <v>761</v>
      </c>
      <c r="E1471" s="8" t="str">
        <f t="shared" si="2458"/>
        <v>1471 ADREV-S</v>
      </c>
      <c r="G1471" s="136" t="str">
        <f>G1352</f>
        <v>(Primary label)</v>
      </c>
      <c r="H1471" s="27"/>
      <c r="I1471" s="78"/>
      <c r="J1471" s="78"/>
      <c r="K1471" s="33"/>
      <c r="L1471" s="33"/>
      <c r="M1471" s="33"/>
      <c r="N1471" s="33"/>
      <c r="O1471" s="33"/>
      <c r="P1471" s="33"/>
      <c r="R1471" s="33"/>
      <c r="S1471" s="77"/>
      <c r="T1471" s="77"/>
      <c r="U1471" s="77"/>
      <c r="V1471" s="77"/>
      <c r="W1471" s="77"/>
      <c r="X1471" s="77"/>
      <c r="Y1471" s="77"/>
      <c r="Z1471" s="77"/>
      <c r="AA1471" s="77"/>
      <c r="AB1471" s="77"/>
      <c r="AC1471" s="77"/>
      <c r="AD1471" s="77"/>
      <c r="AE1471" s="77"/>
      <c r="AF1471" s="77"/>
      <c r="AG1471" s="77"/>
      <c r="AH1471" s="77"/>
      <c r="AI1471" s="77"/>
      <c r="AJ1471" s="77"/>
      <c r="AK1471" s="77"/>
      <c r="AL1471" s="77"/>
      <c r="AM1471" s="77"/>
      <c r="AN1471" s="77"/>
      <c r="AO1471" s="77"/>
      <c r="AP1471" s="77"/>
      <c r="AQ1471" s="77"/>
      <c r="AR1471" s="77"/>
      <c r="AS1471" s="77"/>
      <c r="AT1471" s="77"/>
      <c r="AU1471" s="77"/>
      <c r="AV1471" s="77"/>
      <c r="AW1471" s="77"/>
      <c r="AX1471" s="77"/>
      <c r="AY1471" s="77"/>
      <c r="AZ1471" s="77"/>
      <c r="BA1471" s="77"/>
      <c r="BB1471" s="77"/>
      <c r="BC1471" s="77"/>
      <c r="BD1471" s="77"/>
      <c r="BE1471" s="77"/>
      <c r="BF1471" s="77"/>
      <c r="BG1471" s="77"/>
      <c r="BH1471" s="77"/>
      <c r="BI1471" s="77"/>
      <c r="BJ1471" s="77"/>
      <c r="BK1471" s="77"/>
      <c r="BL1471" s="77"/>
      <c r="BM1471" s="77"/>
      <c r="BN1471" s="77"/>
      <c r="BO1471" s="77"/>
      <c r="BP1471" s="77"/>
      <c r="BQ1471" s="77"/>
      <c r="BR1471" s="77"/>
      <c r="BS1471" s="77"/>
      <c r="BT1471" s="77"/>
      <c r="BU1471" s="77"/>
      <c r="BV1471" s="77"/>
      <c r="BW1471" s="77"/>
      <c r="BX1471" s="77"/>
      <c r="BY1471" s="77"/>
      <c r="BZ1471" s="77"/>
      <c r="CA1471" s="77"/>
      <c r="CB1471" s="77"/>
      <c r="CC1471" s="77"/>
      <c r="CD1471" s="77"/>
      <c r="CE1471" s="77"/>
      <c r="CF1471" s="77"/>
      <c r="CG1471" s="77"/>
      <c r="CH1471" s="77"/>
      <c r="CI1471" s="77"/>
      <c r="CJ1471" s="77"/>
      <c r="CK1471" s="77"/>
      <c r="CL1471" s="77"/>
      <c r="CN1471" s="78"/>
      <c r="CO1471" s="77"/>
      <c r="CP1471" s="77"/>
      <c r="CQ1471" s="77"/>
      <c r="CR1471" s="77"/>
      <c r="CS1471" s="77"/>
      <c r="CT1471" s="77"/>
      <c r="CU1471" s="77"/>
      <c r="CV1471" s="77"/>
      <c r="CW1471" s="77"/>
      <c r="CX1471" s="77"/>
      <c r="CY1471" s="77"/>
      <c r="CZ1471" s="77"/>
      <c r="DA1471" s="77"/>
      <c r="DB1471" s="77"/>
      <c r="DC1471" s="77"/>
      <c r="DD1471" s="77"/>
      <c r="DE1471" s="77"/>
      <c r="DF1471" s="77"/>
      <c r="DG1471" s="77"/>
      <c r="DH1471" s="77"/>
      <c r="DI1471" s="77"/>
      <c r="DJ1471" s="77"/>
      <c r="DK1471" s="77"/>
      <c r="DL1471" s="77"/>
    </row>
    <row r="1472" spans="1:116" x14ac:dyDescent="0.4">
      <c r="B1472" s="169" t="s">
        <v>332</v>
      </c>
      <c r="D1472" t="s">
        <v>761</v>
      </c>
      <c r="E1472" s="8" t="str">
        <f>ROW()&amp;" "&amp;D1472</f>
        <v>1472 ADREV-S</v>
      </c>
      <c r="G1472" s="136" t="str">
        <f>G1353</f>
        <v>primary unit</v>
      </c>
      <c r="H1472" s="12"/>
      <c r="I1472" s="60"/>
      <c r="J1472" s="60"/>
      <c r="K1472" s="21"/>
      <c r="L1472" s="21"/>
      <c r="M1472" s="21"/>
      <c r="N1472" s="21"/>
      <c r="O1472" s="21"/>
      <c r="P1472" s="21"/>
      <c r="R1472" s="20"/>
      <c r="S1472" s="150"/>
      <c r="T1472" s="150"/>
      <c r="U1472" s="150"/>
      <c r="V1472" s="150"/>
      <c r="W1472" s="150"/>
      <c r="X1472" s="150"/>
      <c r="Y1472" s="150"/>
      <c r="Z1472" s="150"/>
      <c r="AA1472" s="150"/>
      <c r="AB1472" s="150"/>
      <c r="AC1472" s="150"/>
      <c r="AD1472" s="150"/>
      <c r="AE1472" s="150"/>
      <c r="AF1472" s="150"/>
      <c r="AG1472" s="150"/>
      <c r="AH1472" s="150"/>
      <c r="AI1472" s="150"/>
      <c r="AJ1472" s="150"/>
      <c r="AK1472" s="150"/>
      <c r="AL1472" s="150"/>
      <c r="AM1472" s="150"/>
      <c r="AN1472" s="150"/>
      <c r="AO1472" s="150"/>
      <c r="AP1472" s="150"/>
      <c r="AQ1472" s="150"/>
      <c r="AR1472" s="150"/>
      <c r="AS1472" s="150"/>
      <c r="AT1472" s="150"/>
      <c r="AU1472" s="150"/>
      <c r="AV1472" s="150"/>
      <c r="AW1472" s="150"/>
      <c r="AX1472" s="150"/>
      <c r="AY1472" s="150"/>
      <c r="AZ1472" s="150"/>
      <c r="BA1472" s="150"/>
      <c r="BB1472" s="150"/>
      <c r="BC1472" s="150"/>
      <c r="BD1472" s="150"/>
      <c r="BE1472" s="150"/>
      <c r="BF1472" s="150"/>
      <c r="BG1472" s="150"/>
      <c r="BH1472" s="150"/>
      <c r="BI1472" s="150"/>
      <c r="BJ1472" s="150"/>
      <c r="BK1472" s="150"/>
      <c r="BL1472" s="150"/>
      <c r="BM1472" s="150"/>
      <c r="BN1472" s="150"/>
      <c r="BO1472" s="150"/>
      <c r="BP1472" s="150"/>
      <c r="BQ1472" s="150"/>
      <c r="BR1472" s="150"/>
      <c r="BS1472" s="150"/>
      <c r="BT1472" s="150"/>
      <c r="BU1472" s="150"/>
      <c r="BV1472" s="150"/>
      <c r="BW1472" s="150"/>
      <c r="BX1472" s="150"/>
      <c r="BY1472" s="150"/>
      <c r="BZ1472" s="150"/>
      <c r="CA1472" s="150"/>
      <c r="CB1472" s="150"/>
      <c r="CC1472" s="150"/>
      <c r="CD1472" s="150"/>
      <c r="CE1472" s="150"/>
      <c r="CF1472" s="150"/>
      <c r="CG1472" s="150"/>
      <c r="CH1472" s="150"/>
      <c r="CI1472" s="150"/>
      <c r="CJ1472" s="150"/>
      <c r="CK1472" s="150"/>
      <c r="CL1472" s="150"/>
      <c r="CN1472" s="60"/>
      <c r="CO1472" s="150"/>
      <c r="CP1472" s="150"/>
      <c r="CQ1472" s="150"/>
      <c r="CR1472" s="150"/>
      <c r="CS1472" s="150"/>
      <c r="CT1472" s="150"/>
      <c r="CU1472" s="150"/>
      <c r="CV1472" s="150"/>
      <c r="CW1472" s="150"/>
      <c r="CX1472" s="150"/>
      <c r="CY1472" s="150"/>
      <c r="CZ1472" s="150"/>
      <c r="DA1472" s="150"/>
      <c r="DB1472" s="150"/>
      <c r="DC1472" s="150"/>
      <c r="DD1472" s="150"/>
      <c r="DE1472" s="150"/>
      <c r="DF1472" s="150"/>
      <c r="DG1472" s="150"/>
      <c r="DH1472" s="150"/>
      <c r="DI1472" s="150"/>
      <c r="DJ1472" s="150"/>
      <c r="DK1472" s="150"/>
      <c r="DL1472" s="150"/>
    </row>
    <row r="1473" spans="1:116" x14ac:dyDescent="0.4">
      <c r="B1473" s="169" t="s">
        <v>332</v>
      </c>
      <c r="D1473" t="s">
        <v>761</v>
      </c>
      <c r="E1473" s="8" t="str">
        <f t="shared" si="2458"/>
        <v>1473 ADREV-S</v>
      </c>
      <c r="G1473" s="136" t="str">
        <f>G1354</f>
        <v>Primary revenue driver</v>
      </c>
      <c r="K1473" s="53"/>
      <c r="L1473" s="53"/>
      <c r="M1473" s="53"/>
      <c r="N1473" s="53"/>
      <c r="O1473" s="53"/>
      <c r="P1473" s="53"/>
      <c r="R1473" s="24"/>
      <c r="S1473" s="179" t="str">
        <f t="shared" ref="S1473:AX1473" si="2466">S1345</f>
        <v>S$16</v>
      </c>
      <c r="T1473" s="179" t="str">
        <f t="shared" si="2466"/>
        <v>T$16</v>
      </c>
      <c r="U1473" s="179" t="str">
        <f t="shared" si="2466"/>
        <v>U$16</v>
      </c>
      <c r="V1473" s="179" t="str">
        <f t="shared" si="2466"/>
        <v>V$16</v>
      </c>
      <c r="W1473" s="179" t="str">
        <f t="shared" si="2466"/>
        <v>W$16</v>
      </c>
      <c r="X1473" s="179" t="str">
        <f t="shared" si="2466"/>
        <v>X$16</v>
      </c>
      <c r="Y1473" s="179" t="str">
        <f t="shared" si="2466"/>
        <v>Y$16</v>
      </c>
      <c r="Z1473" s="179" t="str">
        <f t="shared" si="2466"/>
        <v>Z$16</v>
      </c>
      <c r="AA1473" s="179" t="str">
        <f t="shared" si="2466"/>
        <v>AA$16</v>
      </c>
      <c r="AB1473" s="179" t="str">
        <f t="shared" si="2466"/>
        <v>AB$16</v>
      </c>
      <c r="AC1473" s="179" t="str">
        <f t="shared" si="2466"/>
        <v>AC$16</v>
      </c>
      <c r="AD1473" s="179" t="str">
        <f t="shared" si="2466"/>
        <v>AD$16</v>
      </c>
      <c r="AE1473" s="179" t="str">
        <f t="shared" si="2466"/>
        <v>AE$16</v>
      </c>
      <c r="AF1473" s="179" t="str">
        <f t="shared" si="2466"/>
        <v>AF$16</v>
      </c>
      <c r="AG1473" s="179" t="str">
        <f t="shared" si="2466"/>
        <v>AG$16</v>
      </c>
      <c r="AH1473" s="179" t="str">
        <f t="shared" si="2466"/>
        <v>AH$16</v>
      </c>
      <c r="AI1473" s="179" t="str">
        <f t="shared" si="2466"/>
        <v>AI$16</v>
      </c>
      <c r="AJ1473" s="179" t="str">
        <f t="shared" si="2466"/>
        <v>AJ$16</v>
      </c>
      <c r="AK1473" s="179" t="str">
        <f t="shared" si="2466"/>
        <v>AK$16</v>
      </c>
      <c r="AL1473" s="179" t="str">
        <f t="shared" si="2466"/>
        <v>AL$16</v>
      </c>
      <c r="AM1473" s="179" t="str">
        <f t="shared" si="2466"/>
        <v>AM$16</v>
      </c>
      <c r="AN1473" s="179" t="str">
        <f t="shared" si="2466"/>
        <v>AN$16</v>
      </c>
      <c r="AO1473" s="179" t="str">
        <f t="shared" si="2466"/>
        <v>AO$16</v>
      </c>
      <c r="AP1473" s="179" t="str">
        <f t="shared" si="2466"/>
        <v>AP$16</v>
      </c>
      <c r="AQ1473" s="179" t="str">
        <f t="shared" si="2466"/>
        <v>AQ$16</v>
      </c>
      <c r="AR1473" s="179" t="str">
        <f t="shared" si="2466"/>
        <v>AR$16</v>
      </c>
      <c r="AS1473" s="179" t="str">
        <f t="shared" si="2466"/>
        <v>AS$16</v>
      </c>
      <c r="AT1473" s="179" t="str">
        <f t="shared" si="2466"/>
        <v>AT$16</v>
      </c>
      <c r="AU1473" s="179" t="str">
        <f t="shared" si="2466"/>
        <v>AU$16</v>
      </c>
      <c r="AV1473" s="179" t="str">
        <f t="shared" si="2466"/>
        <v>AV$16</v>
      </c>
      <c r="AW1473" s="179" t="str">
        <f t="shared" si="2466"/>
        <v>AW$16</v>
      </c>
      <c r="AX1473" s="179" t="str">
        <f t="shared" si="2466"/>
        <v>AX$16</v>
      </c>
      <c r="AY1473" s="179" t="str">
        <f t="shared" ref="AY1473:CD1473" si="2467">AY1345</f>
        <v>AY$16</v>
      </c>
      <c r="AZ1473" s="179" t="str">
        <f t="shared" si="2467"/>
        <v>AZ$16</v>
      </c>
      <c r="BA1473" s="179" t="str">
        <f t="shared" si="2467"/>
        <v>BA$16</v>
      </c>
      <c r="BB1473" s="179" t="str">
        <f t="shared" si="2467"/>
        <v>BB$16</v>
      </c>
      <c r="BC1473" s="179" t="str">
        <f t="shared" si="2467"/>
        <v>BC$16</v>
      </c>
      <c r="BD1473" s="179" t="str">
        <f t="shared" si="2467"/>
        <v>BD$16</v>
      </c>
      <c r="BE1473" s="179" t="str">
        <f t="shared" si="2467"/>
        <v>BE$16</v>
      </c>
      <c r="BF1473" s="179" t="str">
        <f t="shared" si="2467"/>
        <v>BF$16</v>
      </c>
      <c r="BG1473" s="179" t="str">
        <f t="shared" si="2467"/>
        <v>BG$16</v>
      </c>
      <c r="BH1473" s="179" t="str">
        <f t="shared" si="2467"/>
        <v>BH$16</v>
      </c>
      <c r="BI1473" s="179" t="str">
        <f t="shared" si="2467"/>
        <v>BI$16</v>
      </c>
      <c r="BJ1473" s="179" t="str">
        <f t="shared" si="2467"/>
        <v>BJ$16</v>
      </c>
      <c r="BK1473" s="179" t="str">
        <f t="shared" si="2467"/>
        <v>BK$16</v>
      </c>
      <c r="BL1473" s="179" t="str">
        <f t="shared" si="2467"/>
        <v>BL$16</v>
      </c>
      <c r="BM1473" s="179" t="str">
        <f t="shared" si="2467"/>
        <v>BM$16</v>
      </c>
      <c r="BN1473" s="179" t="str">
        <f t="shared" si="2467"/>
        <v>BN$16</v>
      </c>
      <c r="BO1473" s="179" t="str">
        <f t="shared" si="2467"/>
        <v>BO$16</v>
      </c>
      <c r="BP1473" s="179" t="str">
        <f t="shared" si="2467"/>
        <v>BP$16</v>
      </c>
      <c r="BQ1473" s="179" t="str">
        <f t="shared" si="2467"/>
        <v>BQ$16</v>
      </c>
      <c r="BR1473" s="179" t="str">
        <f t="shared" si="2467"/>
        <v>BR$16</v>
      </c>
      <c r="BS1473" s="179" t="str">
        <f t="shared" si="2467"/>
        <v>BS$16</v>
      </c>
      <c r="BT1473" s="179" t="str">
        <f t="shared" si="2467"/>
        <v>BT$16</v>
      </c>
      <c r="BU1473" s="179" t="str">
        <f t="shared" si="2467"/>
        <v>BU$16</v>
      </c>
      <c r="BV1473" s="179" t="str">
        <f t="shared" si="2467"/>
        <v>BV$16</v>
      </c>
      <c r="BW1473" s="179" t="str">
        <f t="shared" si="2467"/>
        <v>BW$16</v>
      </c>
      <c r="BX1473" s="179" t="str">
        <f t="shared" si="2467"/>
        <v>BX$16</v>
      </c>
      <c r="BY1473" s="179" t="str">
        <f t="shared" si="2467"/>
        <v>BY$16</v>
      </c>
      <c r="BZ1473" s="179" t="str">
        <f t="shared" si="2467"/>
        <v>BZ$16</v>
      </c>
      <c r="CA1473" s="179" t="str">
        <f t="shared" si="2467"/>
        <v>CA$16</v>
      </c>
      <c r="CB1473" s="179" t="str">
        <f t="shared" si="2467"/>
        <v>CB$16</v>
      </c>
      <c r="CC1473" s="179" t="str">
        <f t="shared" si="2467"/>
        <v>CC$16</v>
      </c>
      <c r="CD1473" s="179" t="str">
        <f t="shared" si="2467"/>
        <v>CD$16</v>
      </c>
      <c r="CE1473" s="179" t="str">
        <f t="shared" ref="CE1473:CL1473" si="2468">CE1345</f>
        <v>CE$16</v>
      </c>
      <c r="CF1473" s="179" t="str">
        <f t="shared" si="2468"/>
        <v>CF$16</v>
      </c>
      <c r="CG1473" s="179" t="str">
        <f t="shared" si="2468"/>
        <v>CG$16</v>
      </c>
      <c r="CH1473" s="179" t="str">
        <f t="shared" si="2468"/>
        <v>CH$16</v>
      </c>
      <c r="CI1473" s="179" t="str">
        <f t="shared" si="2468"/>
        <v>CI$16</v>
      </c>
      <c r="CJ1473" s="179" t="str">
        <f t="shared" si="2468"/>
        <v>CJ$16</v>
      </c>
      <c r="CK1473" s="179" t="str">
        <f t="shared" si="2468"/>
        <v>CK$16</v>
      </c>
      <c r="CL1473" s="179" t="str">
        <f t="shared" si="2468"/>
        <v>CL$16</v>
      </c>
      <c r="CO1473" s="179" t="str">
        <f t="shared" ref="CO1473:DL1473" si="2469">CO1345</f>
        <v>CO$16</v>
      </c>
      <c r="CP1473" s="179" t="str">
        <f t="shared" si="2469"/>
        <v>CP$16</v>
      </c>
      <c r="CQ1473" s="179" t="str">
        <f t="shared" si="2469"/>
        <v>CQ$16</v>
      </c>
      <c r="CR1473" s="179" t="str">
        <f t="shared" si="2469"/>
        <v>CR$16</v>
      </c>
      <c r="CS1473" s="179" t="str">
        <f t="shared" si="2469"/>
        <v>CS$16</v>
      </c>
      <c r="CT1473" s="179" t="str">
        <f t="shared" si="2469"/>
        <v>CT$16</v>
      </c>
      <c r="CU1473" s="179" t="str">
        <f t="shared" si="2469"/>
        <v>CU$16</v>
      </c>
      <c r="CV1473" s="179" t="str">
        <f t="shared" si="2469"/>
        <v>CV$16</v>
      </c>
      <c r="CW1473" s="179" t="str">
        <f t="shared" si="2469"/>
        <v>CW$16</v>
      </c>
      <c r="CX1473" s="179" t="str">
        <f t="shared" si="2469"/>
        <v>CX$16</v>
      </c>
      <c r="CY1473" s="179" t="str">
        <f t="shared" si="2469"/>
        <v>CY$16</v>
      </c>
      <c r="CZ1473" s="179" t="str">
        <f t="shared" si="2469"/>
        <v>CZ$16</v>
      </c>
      <c r="DA1473" s="179" t="str">
        <f t="shared" si="2469"/>
        <v>DA$16</v>
      </c>
      <c r="DB1473" s="179" t="str">
        <f t="shared" si="2469"/>
        <v>DB$16</v>
      </c>
      <c r="DC1473" s="179" t="str">
        <f t="shared" si="2469"/>
        <v>DC$16</v>
      </c>
      <c r="DD1473" s="179" t="str">
        <f t="shared" si="2469"/>
        <v>DD$16</v>
      </c>
      <c r="DE1473" s="179" t="str">
        <f t="shared" si="2469"/>
        <v>DE$16</v>
      </c>
      <c r="DF1473" s="179" t="str">
        <f t="shared" si="2469"/>
        <v>DF$16</v>
      </c>
      <c r="DG1473" s="179" t="str">
        <f t="shared" si="2469"/>
        <v>DG$16</v>
      </c>
      <c r="DH1473" s="179" t="str">
        <f t="shared" si="2469"/>
        <v>DH$16</v>
      </c>
      <c r="DI1473" s="179" t="str">
        <f t="shared" si="2469"/>
        <v>DI$16</v>
      </c>
      <c r="DJ1473" s="179" t="str">
        <f t="shared" si="2469"/>
        <v>DJ$16</v>
      </c>
      <c r="DK1473" s="179" t="str">
        <f t="shared" si="2469"/>
        <v>DK$16</v>
      </c>
      <c r="DL1473" s="179" t="str">
        <f t="shared" si="2469"/>
        <v>DL$16</v>
      </c>
    </row>
    <row r="1474" spans="1:116" x14ac:dyDescent="0.4">
      <c r="B1474" s="169" t="s">
        <v>332</v>
      </c>
      <c r="D1474" t="s">
        <v>761</v>
      </c>
      <c r="E1474" s="8" t="str">
        <f t="shared" si="2458"/>
        <v>1474 ADREV-S</v>
      </c>
      <c r="G1474" s="136" t="str">
        <f>G1355</f>
        <v>Primary volume driver</v>
      </c>
      <c r="H1474" s="12"/>
      <c r="I1474" s="60"/>
      <c r="J1474" s="60"/>
      <c r="K1474" s="15"/>
      <c r="L1474" s="15"/>
      <c r="M1474" s="15"/>
      <c r="N1474" s="15"/>
      <c r="O1474" s="15"/>
      <c r="P1474" s="15"/>
      <c r="R1474" s="15"/>
      <c r="S1474" s="179" t="str">
        <f t="shared" ref="S1474:AX1474" si="2470">S1346</f>
        <v>S$17</v>
      </c>
      <c r="T1474" s="179" t="str">
        <f t="shared" si="2470"/>
        <v>T$17</v>
      </c>
      <c r="U1474" s="179" t="str">
        <f t="shared" si="2470"/>
        <v>U$17</v>
      </c>
      <c r="V1474" s="179" t="str">
        <f t="shared" si="2470"/>
        <v>V$17</v>
      </c>
      <c r="W1474" s="179" t="str">
        <f t="shared" si="2470"/>
        <v>W$17</v>
      </c>
      <c r="X1474" s="179" t="str">
        <f t="shared" si="2470"/>
        <v>X$17</v>
      </c>
      <c r="Y1474" s="179" t="str">
        <f t="shared" si="2470"/>
        <v>Y$17</v>
      </c>
      <c r="Z1474" s="179" t="str">
        <f t="shared" si="2470"/>
        <v>Z$17</v>
      </c>
      <c r="AA1474" s="179" t="str">
        <f t="shared" si="2470"/>
        <v>AA$17</v>
      </c>
      <c r="AB1474" s="179" t="str">
        <f t="shared" si="2470"/>
        <v>AB$17</v>
      </c>
      <c r="AC1474" s="179" t="str">
        <f t="shared" si="2470"/>
        <v>AC$17</v>
      </c>
      <c r="AD1474" s="179" t="str">
        <f t="shared" si="2470"/>
        <v>AD$17</v>
      </c>
      <c r="AE1474" s="179" t="str">
        <f t="shared" si="2470"/>
        <v>AE$17</v>
      </c>
      <c r="AF1474" s="179" t="str">
        <f t="shared" si="2470"/>
        <v>AF$17</v>
      </c>
      <c r="AG1474" s="179" t="str">
        <f t="shared" si="2470"/>
        <v>AG$17</v>
      </c>
      <c r="AH1474" s="179" t="str">
        <f t="shared" si="2470"/>
        <v>AH$17</v>
      </c>
      <c r="AI1474" s="179" t="str">
        <f t="shared" si="2470"/>
        <v>AI$17</v>
      </c>
      <c r="AJ1474" s="179" t="str">
        <f t="shared" si="2470"/>
        <v>AJ$17</v>
      </c>
      <c r="AK1474" s="179" t="str">
        <f t="shared" si="2470"/>
        <v>AK$17</v>
      </c>
      <c r="AL1474" s="179" t="str">
        <f t="shared" si="2470"/>
        <v>AL$17</v>
      </c>
      <c r="AM1474" s="179" t="str">
        <f t="shared" si="2470"/>
        <v>AM$17</v>
      </c>
      <c r="AN1474" s="179" t="str">
        <f t="shared" si="2470"/>
        <v>AN$17</v>
      </c>
      <c r="AO1474" s="179" t="str">
        <f t="shared" si="2470"/>
        <v>AO$17</v>
      </c>
      <c r="AP1474" s="179" t="str">
        <f t="shared" si="2470"/>
        <v>AP$17</v>
      </c>
      <c r="AQ1474" s="179" t="str">
        <f t="shared" si="2470"/>
        <v>AQ$17</v>
      </c>
      <c r="AR1474" s="179" t="str">
        <f t="shared" si="2470"/>
        <v>AR$17</v>
      </c>
      <c r="AS1474" s="179" t="str">
        <f t="shared" si="2470"/>
        <v>AS$17</v>
      </c>
      <c r="AT1474" s="179" t="str">
        <f t="shared" si="2470"/>
        <v>AT$17</v>
      </c>
      <c r="AU1474" s="179" t="str">
        <f t="shared" si="2470"/>
        <v>AU$17</v>
      </c>
      <c r="AV1474" s="179" t="str">
        <f t="shared" si="2470"/>
        <v>AV$17</v>
      </c>
      <c r="AW1474" s="179" t="str">
        <f t="shared" si="2470"/>
        <v>AW$17</v>
      </c>
      <c r="AX1474" s="179" t="str">
        <f t="shared" si="2470"/>
        <v>AX$17</v>
      </c>
      <c r="AY1474" s="179" t="str">
        <f t="shared" ref="AY1474:CD1474" si="2471">AY1346</f>
        <v>AY$17</v>
      </c>
      <c r="AZ1474" s="179" t="str">
        <f t="shared" si="2471"/>
        <v>AZ$17</v>
      </c>
      <c r="BA1474" s="179" t="str">
        <f t="shared" si="2471"/>
        <v>BA$17</v>
      </c>
      <c r="BB1474" s="179" t="str">
        <f t="shared" si="2471"/>
        <v>BB$17</v>
      </c>
      <c r="BC1474" s="179" t="str">
        <f t="shared" si="2471"/>
        <v>BC$17</v>
      </c>
      <c r="BD1474" s="179" t="str">
        <f t="shared" si="2471"/>
        <v>BD$17</v>
      </c>
      <c r="BE1474" s="179" t="str">
        <f t="shared" si="2471"/>
        <v>BE$17</v>
      </c>
      <c r="BF1474" s="179" t="str">
        <f t="shared" si="2471"/>
        <v>BF$17</v>
      </c>
      <c r="BG1474" s="179" t="str">
        <f t="shared" si="2471"/>
        <v>BG$17</v>
      </c>
      <c r="BH1474" s="179" t="str">
        <f t="shared" si="2471"/>
        <v>BH$17</v>
      </c>
      <c r="BI1474" s="179" t="str">
        <f t="shared" si="2471"/>
        <v>BI$17</v>
      </c>
      <c r="BJ1474" s="179" t="str">
        <f t="shared" si="2471"/>
        <v>BJ$17</v>
      </c>
      <c r="BK1474" s="179" t="str">
        <f t="shared" si="2471"/>
        <v>BK$17</v>
      </c>
      <c r="BL1474" s="179" t="str">
        <f t="shared" si="2471"/>
        <v>BL$17</v>
      </c>
      <c r="BM1474" s="179" t="str">
        <f t="shared" si="2471"/>
        <v>BM$17</v>
      </c>
      <c r="BN1474" s="179" t="str">
        <f t="shared" si="2471"/>
        <v>BN$17</v>
      </c>
      <c r="BO1474" s="179" t="str">
        <f t="shared" si="2471"/>
        <v>BO$17</v>
      </c>
      <c r="BP1474" s="179" t="str">
        <f t="shared" si="2471"/>
        <v>BP$17</v>
      </c>
      <c r="BQ1474" s="179" t="str">
        <f t="shared" si="2471"/>
        <v>BQ$17</v>
      </c>
      <c r="BR1474" s="179" t="str">
        <f t="shared" si="2471"/>
        <v>BR$17</v>
      </c>
      <c r="BS1474" s="179" t="str">
        <f t="shared" si="2471"/>
        <v>BS$17</v>
      </c>
      <c r="BT1474" s="179" t="str">
        <f t="shared" si="2471"/>
        <v>BT$17</v>
      </c>
      <c r="BU1474" s="179" t="str">
        <f t="shared" si="2471"/>
        <v>BU$17</v>
      </c>
      <c r="BV1474" s="179" t="str">
        <f t="shared" si="2471"/>
        <v>BV$17</v>
      </c>
      <c r="BW1474" s="179" t="str">
        <f t="shared" si="2471"/>
        <v>BW$17</v>
      </c>
      <c r="BX1474" s="179" t="str">
        <f t="shared" si="2471"/>
        <v>BX$17</v>
      </c>
      <c r="BY1474" s="179" t="str">
        <f t="shared" si="2471"/>
        <v>BY$17</v>
      </c>
      <c r="BZ1474" s="179" t="str">
        <f t="shared" si="2471"/>
        <v>BZ$17</v>
      </c>
      <c r="CA1474" s="179" t="str">
        <f t="shared" si="2471"/>
        <v>CA$17</v>
      </c>
      <c r="CB1474" s="179" t="str">
        <f t="shared" si="2471"/>
        <v>CB$17</v>
      </c>
      <c r="CC1474" s="179" t="str">
        <f t="shared" si="2471"/>
        <v>CC$17</v>
      </c>
      <c r="CD1474" s="179" t="str">
        <f t="shared" si="2471"/>
        <v>CD$17</v>
      </c>
      <c r="CE1474" s="179" t="str">
        <f t="shared" ref="CE1474:CL1474" si="2472">CE1346</f>
        <v>CE$17</v>
      </c>
      <c r="CF1474" s="179" t="str">
        <f t="shared" si="2472"/>
        <v>CF$17</v>
      </c>
      <c r="CG1474" s="179" t="str">
        <f t="shared" si="2472"/>
        <v>CG$17</v>
      </c>
      <c r="CH1474" s="179" t="str">
        <f t="shared" si="2472"/>
        <v>CH$17</v>
      </c>
      <c r="CI1474" s="179" t="str">
        <f t="shared" si="2472"/>
        <v>CI$17</v>
      </c>
      <c r="CJ1474" s="179" t="str">
        <f t="shared" si="2472"/>
        <v>CJ$17</v>
      </c>
      <c r="CK1474" s="179" t="str">
        <f t="shared" si="2472"/>
        <v>CK$17</v>
      </c>
      <c r="CL1474" s="179" t="str">
        <f t="shared" si="2472"/>
        <v>CL$17</v>
      </c>
      <c r="CN1474" s="60"/>
      <c r="CO1474" s="179" t="str">
        <f t="shared" ref="CO1474:DL1474" si="2473">CO1346</f>
        <v>CO$17</v>
      </c>
      <c r="CP1474" s="179" t="str">
        <f t="shared" si="2473"/>
        <v>CP$17</v>
      </c>
      <c r="CQ1474" s="179" t="str">
        <f t="shared" si="2473"/>
        <v>CQ$17</v>
      </c>
      <c r="CR1474" s="179" t="str">
        <f t="shared" si="2473"/>
        <v>CR$17</v>
      </c>
      <c r="CS1474" s="179" t="str">
        <f t="shared" si="2473"/>
        <v>CS$17</v>
      </c>
      <c r="CT1474" s="179" t="str">
        <f t="shared" si="2473"/>
        <v>CT$17</v>
      </c>
      <c r="CU1474" s="179" t="str">
        <f t="shared" si="2473"/>
        <v>CU$17</v>
      </c>
      <c r="CV1474" s="179" t="str">
        <f t="shared" si="2473"/>
        <v>CV$17</v>
      </c>
      <c r="CW1474" s="179" t="str">
        <f t="shared" si="2473"/>
        <v>CW$17</v>
      </c>
      <c r="CX1474" s="179" t="str">
        <f t="shared" si="2473"/>
        <v>CX$17</v>
      </c>
      <c r="CY1474" s="179" t="str">
        <f t="shared" si="2473"/>
        <v>CY$17</v>
      </c>
      <c r="CZ1474" s="179" t="str">
        <f t="shared" si="2473"/>
        <v>CZ$17</v>
      </c>
      <c r="DA1474" s="179" t="str">
        <f t="shared" si="2473"/>
        <v>DA$17</v>
      </c>
      <c r="DB1474" s="179" t="str">
        <f t="shared" si="2473"/>
        <v>DB$17</v>
      </c>
      <c r="DC1474" s="179" t="str">
        <f t="shared" si="2473"/>
        <v>DC$17</v>
      </c>
      <c r="DD1474" s="179" t="str">
        <f t="shared" si="2473"/>
        <v>DD$17</v>
      </c>
      <c r="DE1474" s="179" t="str">
        <f t="shared" si="2473"/>
        <v>DE$17</v>
      </c>
      <c r="DF1474" s="179" t="str">
        <f t="shared" si="2473"/>
        <v>DF$17</v>
      </c>
      <c r="DG1474" s="179" t="str">
        <f t="shared" si="2473"/>
        <v>DG$17</v>
      </c>
      <c r="DH1474" s="179" t="str">
        <f t="shared" si="2473"/>
        <v>DH$17</v>
      </c>
      <c r="DI1474" s="179" t="str">
        <f t="shared" si="2473"/>
        <v>DI$17</v>
      </c>
      <c r="DJ1474" s="179" t="str">
        <f t="shared" si="2473"/>
        <v>DJ$17</v>
      </c>
      <c r="DK1474" s="179" t="str">
        <f t="shared" si="2473"/>
        <v>DK$17</v>
      </c>
      <c r="DL1474" s="179" t="str">
        <f t="shared" si="2473"/>
        <v>DL$17</v>
      </c>
    </row>
    <row r="1475" spans="1:116" x14ac:dyDescent="0.4">
      <c r="B1475" t="s">
        <v>332</v>
      </c>
      <c r="D1475" t="s">
        <v>761</v>
      </c>
      <c r="E1475" s="8" t="str">
        <f t="shared" si="2458"/>
        <v>1475 ADREV-S</v>
      </c>
      <c r="G1475" s="136" t="str">
        <f>G1464</f>
        <v>Advertising revenue - secondary:</v>
      </c>
      <c r="H1475" s="12"/>
      <c r="I1475" s="60"/>
      <c r="J1475" s="60"/>
      <c r="K1475" s="15"/>
      <c r="L1475" s="15"/>
      <c r="M1475" s="15"/>
      <c r="N1475" s="15"/>
      <c r="O1475" s="15"/>
      <c r="P1475" s="15"/>
      <c r="R1475" s="15"/>
      <c r="S1475" s="179">
        <f t="shared" ref="S1475:AX1475" si="2474">S1347</f>
        <v>0</v>
      </c>
      <c r="T1475" s="179">
        <f t="shared" si="2474"/>
        <v>0</v>
      </c>
      <c r="U1475" s="179">
        <f t="shared" si="2474"/>
        <v>0</v>
      </c>
      <c r="V1475" s="179">
        <f t="shared" si="2474"/>
        <v>0</v>
      </c>
      <c r="W1475" s="179">
        <f t="shared" si="2474"/>
        <v>0</v>
      </c>
      <c r="X1475" s="179">
        <f t="shared" si="2474"/>
        <v>0</v>
      </c>
      <c r="Y1475" s="179">
        <f t="shared" si="2474"/>
        <v>0</v>
      </c>
      <c r="Z1475" s="179">
        <f t="shared" si="2474"/>
        <v>0</v>
      </c>
      <c r="AA1475" s="179">
        <f t="shared" si="2474"/>
        <v>0</v>
      </c>
      <c r="AB1475" s="179">
        <f t="shared" si="2474"/>
        <v>0</v>
      </c>
      <c r="AC1475" s="179">
        <f t="shared" si="2474"/>
        <v>0</v>
      </c>
      <c r="AD1475" s="179">
        <f t="shared" si="2474"/>
        <v>0</v>
      </c>
      <c r="AE1475" s="179">
        <f t="shared" si="2474"/>
        <v>0</v>
      </c>
      <c r="AF1475" s="179">
        <f t="shared" si="2474"/>
        <v>0</v>
      </c>
      <c r="AG1475" s="179">
        <f t="shared" si="2474"/>
        <v>0</v>
      </c>
      <c r="AH1475" s="179">
        <f t="shared" si="2474"/>
        <v>0</v>
      </c>
      <c r="AI1475" s="179">
        <f t="shared" si="2474"/>
        <v>0</v>
      </c>
      <c r="AJ1475" s="179">
        <f t="shared" si="2474"/>
        <v>0</v>
      </c>
      <c r="AK1475" s="179">
        <f t="shared" si="2474"/>
        <v>0</v>
      </c>
      <c r="AL1475" s="179">
        <f t="shared" si="2474"/>
        <v>0</v>
      </c>
      <c r="AM1475" s="179">
        <f t="shared" si="2474"/>
        <v>0</v>
      </c>
      <c r="AN1475" s="179">
        <f t="shared" si="2474"/>
        <v>0</v>
      </c>
      <c r="AO1475" s="179">
        <f t="shared" si="2474"/>
        <v>0</v>
      </c>
      <c r="AP1475" s="179">
        <f t="shared" si="2474"/>
        <v>0</v>
      </c>
      <c r="AQ1475" s="179">
        <f t="shared" si="2474"/>
        <v>0</v>
      </c>
      <c r="AR1475" s="179">
        <f t="shared" si="2474"/>
        <v>0</v>
      </c>
      <c r="AS1475" s="179">
        <f t="shared" si="2474"/>
        <v>0</v>
      </c>
      <c r="AT1475" s="179">
        <f t="shared" si="2474"/>
        <v>0</v>
      </c>
      <c r="AU1475" s="179">
        <f t="shared" si="2474"/>
        <v>0</v>
      </c>
      <c r="AV1475" s="179">
        <f t="shared" si="2474"/>
        <v>0</v>
      </c>
      <c r="AW1475" s="179">
        <f t="shared" si="2474"/>
        <v>0</v>
      </c>
      <c r="AX1475" s="179">
        <f t="shared" si="2474"/>
        <v>0</v>
      </c>
      <c r="AY1475" s="179">
        <f t="shared" ref="AY1475:CD1475" si="2475">AY1347</f>
        <v>0</v>
      </c>
      <c r="AZ1475" s="179">
        <f t="shared" si="2475"/>
        <v>0</v>
      </c>
      <c r="BA1475" s="179">
        <f t="shared" si="2475"/>
        <v>0</v>
      </c>
      <c r="BB1475" s="179">
        <f t="shared" si="2475"/>
        <v>0</v>
      </c>
      <c r="BC1475" s="179">
        <f t="shared" si="2475"/>
        <v>0</v>
      </c>
      <c r="BD1475" s="179">
        <f t="shared" si="2475"/>
        <v>0</v>
      </c>
      <c r="BE1475" s="179">
        <f t="shared" si="2475"/>
        <v>0</v>
      </c>
      <c r="BF1475" s="179">
        <f t="shared" si="2475"/>
        <v>0</v>
      </c>
      <c r="BG1475" s="179">
        <f t="shared" si="2475"/>
        <v>0</v>
      </c>
      <c r="BH1475" s="179">
        <f t="shared" si="2475"/>
        <v>0</v>
      </c>
      <c r="BI1475" s="179">
        <f t="shared" si="2475"/>
        <v>0</v>
      </c>
      <c r="BJ1475" s="179">
        <f t="shared" si="2475"/>
        <v>0</v>
      </c>
      <c r="BK1475" s="179">
        <f t="shared" si="2475"/>
        <v>0</v>
      </c>
      <c r="BL1475" s="179">
        <f t="shared" si="2475"/>
        <v>0</v>
      </c>
      <c r="BM1475" s="179">
        <f t="shared" si="2475"/>
        <v>0</v>
      </c>
      <c r="BN1475" s="179">
        <f t="shared" si="2475"/>
        <v>0</v>
      </c>
      <c r="BO1475" s="179">
        <f t="shared" si="2475"/>
        <v>0</v>
      </c>
      <c r="BP1475" s="179">
        <f t="shared" si="2475"/>
        <v>0</v>
      </c>
      <c r="BQ1475" s="179">
        <f t="shared" si="2475"/>
        <v>0</v>
      </c>
      <c r="BR1475" s="179">
        <f t="shared" si="2475"/>
        <v>0</v>
      </c>
      <c r="BS1475" s="179">
        <f t="shared" si="2475"/>
        <v>0</v>
      </c>
      <c r="BT1475" s="179">
        <f t="shared" si="2475"/>
        <v>0</v>
      </c>
      <c r="BU1475" s="179">
        <f t="shared" si="2475"/>
        <v>0</v>
      </c>
      <c r="BV1475" s="179">
        <f t="shared" si="2475"/>
        <v>0</v>
      </c>
      <c r="BW1475" s="179">
        <f t="shared" si="2475"/>
        <v>0</v>
      </c>
      <c r="BX1475" s="179">
        <f t="shared" si="2475"/>
        <v>0</v>
      </c>
      <c r="BY1475" s="179">
        <f t="shared" si="2475"/>
        <v>0</v>
      </c>
      <c r="BZ1475" s="179">
        <f t="shared" si="2475"/>
        <v>0</v>
      </c>
      <c r="CA1475" s="179">
        <f t="shared" si="2475"/>
        <v>0</v>
      </c>
      <c r="CB1475" s="179">
        <f t="shared" si="2475"/>
        <v>0</v>
      </c>
      <c r="CC1475" s="179">
        <f t="shared" si="2475"/>
        <v>0</v>
      </c>
      <c r="CD1475" s="179">
        <f t="shared" si="2475"/>
        <v>0</v>
      </c>
      <c r="CE1475" s="179">
        <f t="shared" ref="CE1475:CL1475" si="2476">CE1347</f>
        <v>0</v>
      </c>
      <c r="CF1475" s="179">
        <f t="shared" si="2476"/>
        <v>0</v>
      </c>
      <c r="CG1475" s="179">
        <f t="shared" si="2476"/>
        <v>0</v>
      </c>
      <c r="CH1475" s="179">
        <f t="shared" si="2476"/>
        <v>0</v>
      </c>
      <c r="CI1475" s="179">
        <f t="shared" si="2476"/>
        <v>0</v>
      </c>
      <c r="CJ1475" s="179">
        <f t="shared" si="2476"/>
        <v>0</v>
      </c>
      <c r="CK1475" s="179">
        <f t="shared" si="2476"/>
        <v>0</v>
      </c>
      <c r="CL1475" s="179">
        <f t="shared" si="2476"/>
        <v>0</v>
      </c>
      <c r="CN1475" s="60"/>
      <c r="CO1475" s="179">
        <f t="shared" ref="CO1475:DL1475" si="2477">CO1347</f>
        <v>0</v>
      </c>
      <c r="CP1475" s="179">
        <f t="shared" si="2477"/>
        <v>0</v>
      </c>
      <c r="CQ1475" s="179">
        <f t="shared" si="2477"/>
        <v>0</v>
      </c>
      <c r="CR1475" s="179">
        <f t="shared" si="2477"/>
        <v>0</v>
      </c>
      <c r="CS1475" s="179">
        <f t="shared" si="2477"/>
        <v>0</v>
      </c>
      <c r="CT1475" s="179">
        <f t="shared" si="2477"/>
        <v>0</v>
      </c>
      <c r="CU1475" s="179">
        <f t="shared" si="2477"/>
        <v>0</v>
      </c>
      <c r="CV1475" s="179">
        <f t="shared" si="2477"/>
        <v>0</v>
      </c>
      <c r="CW1475" s="179">
        <f t="shared" si="2477"/>
        <v>0</v>
      </c>
      <c r="CX1475" s="179">
        <f t="shared" si="2477"/>
        <v>0</v>
      </c>
      <c r="CY1475" s="179">
        <f t="shared" si="2477"/>
        <v>0</v>
      </c>
      <c r="CZ1475" s="179">
        <f t="shared" si="2477"/>
        <v>0</v>
      </c>
      <c r="DA1475" s="179">
        <f t="shared" si="2477"/>
        <v>0</v>
      </c>
      <c r="DB1475" s="179">
        <f t="shared" si="2477"/>
        <v>0</v>
      </c>
      <c r="DC1475" s="179">
        <f t="shared" si="2477"/>
        <v>0</v>
      </c>
      <c r="DD1475" s="179">
        <f t="shared" si="2477"/>
        <v>0</v>
      </c>
      <c r="DE1475" s="179">
        <f t="shared" si="2477"/>
        <v>0</v>
      </c>
      <c r="DF1475" s="179">
        <f t="shared" si="2477"/>
        <v>0</v>
      </c>
      <c r="DG1475" s="179">
        <f t="shared" si="2477"/>
        <v>0</v>
      </c>
      <c r="DH1475" s="179">
        <f t="shared" si="2477"/>
        <v>0</v>
      </c>
      <c r="DI1475" s="179">
        <f t="shared" si="2477"/>
        <v>0</v>
      </c>
      <c r="DJ1475" s="179">
        <f t="shared" si="2477"/>
        <v>0</v>
      </c>
      <c r="DK1475" s="179">
        <f t="shared" si="2477"/>
        <v>0</v>
      </c>
      <c r="DL1475" s="179">
        <f t="shared" si="2477"/>
        <v>0</v>
      </c>
    </row>
    <row r="1476" spans="1:116" x14ac:dyDescent="0.4">
      <c r="B1476" t="s">
        <v>332</v>
      </c>
      <c r="D1476" t="s">
        <v>761</v>
      </c>
      <c r="E1476" s="8" t="str">
        <f t="shared" ref="E1476" si="2478">ROW()&amp;" "&amp;D1476</f>
        <v>1476 ADREV-S</v>
      </c>
      <c r="G1476" s="241" t="str">
        <f>IFERROR(SUBSTITUTE(TRIM(MID(G1464, SEARCH("-", G1464) + 1, LEN(G1464))),":",""),"no unit")</f>
        <v>secondary</v>
      </c>
      <c r="H1476" s="12"/>
      <c r="I1476" s="60"/>
      <c r="J1476" s="60"/>
      <c r="K1476" s="15"/>
      <c r="L1476" s="15"/>
      <c r="M1476" s="15"/>
      <c r="N1476" s="15"/>
      <c r="O1476" s="15"/>
      <c r="P1476" s="15"/>
      <c r="R1476" s="15"/>
      <c r="S1476" s="179"/>
      <c r="T1476" s="179"/>
      <c r="U1476" s="179"/>
      <c r="V1476" s="179"/>
      <c r="W1476" s="179"/>
      <c r="X1476" s="179"/>
      <c r="Y1476" s="179"/>
      <c r="Z1476" s="179"/>
      <c r="AA1476" s="179"/>
      <c r="AB1476" s="179"/>
      <c r="AC1476" s="179"/>
      <c r="AD1476" s="179"/>
      <c r="AE1476" s="179"/>
      <c r="AF1476" s="179"/>
      <c r="AG1476" s="179"/>
      <c r="AH1476" s="179"/>
      <c r="AI1476" s="179"/>
      <c r="AJ1476" s="179"/>
      <c r="AK1476" s="179"/>
      <c r="AL1476" s="179"/>
      <c r="AM1476" s="179"/>
      <c r="AN1476" s="179"/>
      <c r="AO1476" s="179"/>
      <c r="AP1476" s="179"/>
      <c r="AQ1476" s="179"/>
      <c r="AR1476" s="179"/>
      <c r="AS1476" s="179"/>
      <c r="AT1476" s="179"/>
      <c r="AU1476" s="179"/>
      <c r="AV1476" s="179"/>
      <c r="AW1476" s="179"/>
      <c r="AX1476" s="179"/>
      <c r="AY1476" s="179"/>
      <c r="AZ1476" s="179"/>
      <c r="BA1476" s="179"/>
      <c r="BB1476" s="179"/>
      <c r="BC1476" s="179"/>
      <c r="BD1476" s="179"/>
      <c r="BE1476" s="179"/>
      <c r="BF1476" s="179"/>
      <c r="BG1476" s="179"/>
      <c r="BH1476" s="179"/>
      <c r="BI1476" s="179"/>
      <c r="BJ1476" s="179"/>
      <c r="BK1476" s="179"/>
      <c r="BL1476" s="179"/>
      <c r="BM1476" s="179"/>
      <c r="BN1476" s="179"/>
      <c r="BO1476" s="179"/>
      <c r="BP1476" s="179"/>
      <c r="BQ1476" s="179"/>
      <c r="BR1476" s="179"/>
      <c r="BS1476" s="179"/>
      <c r="BT1476" s="179"/>
      <c r="BU1476" s="179"/>
      <c r="BV1476" s="179"/>
      <c r="BW1476" s="179"/>
      <c r="BX1476" s="179"/>
      <c r="BY1476" s="179"/>
      <c r="BZ1476" s="179"/>
      <c r="CA1476" s="179"/>
      <c r="CB1476" s="179"/>
      <c r="CC1476" s="179"/>
      <c r="CD1476" s="179"/>
      <c r="CE1476" s="179"/>
      <c r="CF1476" s="179"/>
      <c r="CG1476" s="179"/>
      <c r="CH1476" s="179"/>
      <c r="CI1476" s="179"/>
      <c r="CJ1476" s="179"/>
      <c r="CK1476" s="179"/>
      <c r="CL1476" s="179"/>
      <c r="CN1476" s="60"/>
      <c r="CO1476" s="179"/>
      <c r="CP1476" s="179"/>
      <c r="CQ1476" s="179"/>
      <c r="CR1476" s="179"/>
      <c r="CS1476" s="179"/>
      <c r="CT1476" s="179"/>
      <c r="CU1476" s="179"/>
      <c r="CV1476" s="179"/>
      <c r="CW1476" s="179"/>
      <c r="CX1476" s="179"/>
      <c r="CY1476" s="179"/>
      <c r="CZ1476" s="179"/>
      <c r="DA1476" s="179"/>
      <c r="DB1476" s="179"/>
      <c r="DC1476" s="179"/>
      <c r="DD1476" s="179"/>
      <c r="DE1476" s="179"/>
      <c r="DF1476" s="179"/>
      <c r="DG1476" s="179"/>
      <c r="DH1476" s="179"/>
      <c r="DI1476" s="179"/>
      <c r="DJ1476" s="179"/>
      <c r="DK1476" s="179"/>
      <c r="DL1476" s="179"/>
    </row>
    <row r="1477" spans="1:116" x14ac:dyDescent="0.4">
      <c r="B1477" t="s">
        <v>332</v>
      </c>
      <c r="D1477" t="s">
        <v>761</v>
      </c>
      <c r="E1477" s="8" t="str">
        <f t="shared" si="2458"/>
        <v>1477 ADREV-S</v>
      </c>
      <c r="G1477" s="136" t="str">
        <f>G1358</f>
        <v>Secondary revenue driver</v>
      </c>
      <c r="H1477" s="12"/>
      <c r="I1477" s="60"/>
      <c r="J1477" s="60"/>
      <c r="K1477" s="15"/>
      <c r="L1477" s="15"/>
      <c r="M1477" s="15"/>
      <c r="N1477" s="15"/>
      <c r="O1477" s="15"/>
      <c r="P1477" s="15"/>
      <c r="R1477" s="15"/>
      <c r="S1477" s="179" t="str">
        <f t="shared" ref="S1477:AX1477" si="2479">S1349</f>
        <v>S$1339</v>
      </c>
      <c r="T1477" s="179" t="str">
        <f t="shared" si="2479"/>
        <v>T$1339</v>
      </c>
      <c r="U1477" s="179" t="str">
        <f t="shared" si="2479"/>
        <v>U$1339</v>
      </c>
      <c r="V1477" s="179" t="str">
        <f t="shared" si="2479"/>
        <v>V$1339</v>
      </c>
      <c r="W1477" s="179" t="str">
        <f t="shared" si="2479"/>
        <v>W$1339</v>
      </c>
      <c r="X1477" s="179" t="str">
        <f t="shared" si="2479"/>
        <v>X$1339</v>
      </c>
      <c r="Y1477" s="179" t="str">
        <f t="shared" si="2479"/>
        <v>Y$1339</v>
      </c>
      <c r="Z1477" s="179" t="str">
        <f t="shared" si="2479"/>
        <v>Z$1339</v>
      </c>
      <c r="AA1477" s="179" t="str">
        <f t="shared" si="2479"/>
        <v>AA$1339</v>
      </c>
      <c r="AB1477" s="179" t="str">
        <f t="shared" si="2479"/>
        <v>AB$1339</v>
      </c>
      <c r="AC1477" s="179" t="str">
        <f t="shared" si="2479"/>
        <v>AC$1339</v>
      </c>
      <c r="AD1477" s="179" t="str">
        <f t="shared" si="2479"/>
        <v>AD$1339</v>
      </c>
      <c r="AE1477" s="179" t="str">
        <f t="shared" si="2479"/>
        <v>AE$1339</v>
      </c>
      <c r="AF1477" s="179" t="str">
        <f t="shared" si="2479"/>
        <v>AF$1339</v>
      </c>
      <c r="AG1477" s="179" t="str">
        <f t="shared" si="2479"/>
        <v>AG$1339</v>
      </c>
      <c r="AH1477" s="179" t="str">
        <f t="shared" si="2479"/>
        <v>AH$1339</v>
      </c>
      <c r="AI1477" s="179" t="str">
        <f t="shared" si="2479"/>
        <v>AI$1339</v>
      </c>
      <c r="AJ1477" s="179" t="str">
        <f t="shared" si="2479"/>
        <v>AJ$1339</v>
      </c>
      <c r="AK1477" s="179" t="str">
        <f t="shared" si="2479"/>
        <v>AK$1339</v>
      </c>
      <c r="AL1477" s="179" t="str">
        <f t="shared" si="2479"/>
        <v>AL$1339</v>
      </c>
      <c r="AM1477" s="179" t="str">
        <f t="shared" si="2479"/>
        <v>AM$1339</v>
      </c>
      <c r="AN1477" s="179" t="str">
        <f t="shared" si="2479"/>
        <v>AN$1339</v>
      </c>
      <c r="AO1477" s="179" t="str">
        <f t="shared" si="2479"/>
        <v>AO$1339</v>
      </c>
      <c r="AP1477" s="179" t="str">
        <f t="shared" si="2479"/>
        <v>AP$1339</v>
      </c>
      <c r="AQ1477" s="179" t="str">
        <f t="shared" si="2479"/>
        <v>AQ$1339</v>
      </c>
      <c r="AR1477" s="179" t="str">
        <f t="shared" si="2479"/>
        <v>AR$1339</v>
      </c>
      <c r="AS1477" s="179" t="str">
        <f t="shared" si="2479"/>
        <v>AS$1339</v>
      </c>
      <c r="AT1477" s="179" t="str">
        <f t="shared" si="2479"/>
        <v>AT$1339</v>
      </c>
      <c r="AU1477" s="179" t="str">
        <f t="shared" si="2479"/>
        <v>AU$1339</v>
      </c>
      <c r="AV1477" s="179" t="str">
        <f t="shared" si="2479"/>
        <v>AV$1339</v>
      </c>
      <c r="AW1477" s="179" t="str">
        <f t="shared" si="2479"/>
        <v>AW$1339</v>
      </c>
      <c r="AX1477" s="179" t="str">
        <f t="shared" si="2479"/>
        <v>AX$1339</v>
      </c>
      <c r="AY1477" s="179" t="str">
        <f t="shared" ref="AY1477:CD1477" si="2480">AY1349</f>
        <v>AY$1339</v>
      </c>
      <c r="AZ1477" s="179" t="str">
        <f t="shared" si="2480"/>
        <v>AZ$1339</v>
      </c>
      <c r="BA1477" s="179" t="str">
        <f t="shared" si="2480"/>
        <v>BA$1339</v>
      </c>
      <c r="BB1477" s="179" t="str">
        <f t="shared" si="2480"/>
        <v>BB$1339</v>
      </c>
      <c r="BC1477" s="179" t="str">
        <f t="shared" si="2480"/>
        <v>BC$1339</v>
      </c>
      <c r="BD1477" s="179" t="str">
        <f t="shared" si="2480"/>
        <v>BD$1339</v>
      </c>
      <c r="BE1477" s="179" t="str">
        <f t="shared" si="2480"/>
        <v>BE$1339</v>
      </c>
      <c r="BF1477" s="179" t="str">
        <f t="shared" si="2480"/>
        <v>BF$1339</v>
      </c>
      <c r="BG1477" s="179" t="str">
        <f t="shared" si="2480"/>
        <v>BG$1339</v>
      </c>
      <c r="BH1477" s="179" t="str">
        <f t="shared" si="2480"/>
        <v>BH$1339</v>
      </c>
      <c r="BI1477" s="179" t="str">
        <f t="shared" si="2480"/>
        <v>BI$1339</v>
      </c>
      <c r="BJ1477" s="179" t="str">
        <f t="shared" si="2480"/>
        <v>BJ$1339</v>
      </c>
      <c r="BK1477" s="179" t="str">
        <f t="shared" si="2480"/>
        <v>BK$1339</v>
      </c>
      <c r="BL1477" s="179" t="str">
        <f t="shared" si="2480"/>
        <v>BL$1339</v>
      </c>
      <c r="BM1477" s="179" t="str">
        <f t="shared" si="2480"/>
        <v>BM$1339</v>
      </c>
      <c r="BN1477" s="179" t="str">
        <f t="shared" si="2480"/>
        <v>BN$1339</v>
      </c>
      <c r="BO1477" s="179" t="str">
        <f t="shared" si="2480"/>
        <v>BO$1339</v>
      </c>
      <c r="BP1477" s="179" t="str">
        <f t="shared" si="2480"/>
        <v>BP$1339</v>
      </c>
      <c r="BQ1477" s="179" t="str">
        <f t="shared" si="2480"/>
        <v>BQ$1339</v>
      </c>
      <c r="BR1477" s="179" t="str">
        <f t="shared" si="2480"/>
        <v>BR$1339</v>
      </c>
      <c r="BS1477" s="179" t="str">
        <f t="shared" si="2480"/>
        <v>BS$1339</v>
      </c>
      <c r="BT1477" s="179" t="str">
        <f t="shared" si="2480"/>
        <v>BT$1339</v>
      </c>
      <c r="BU1477" s="179" t="str">
        <f t="shared" si="2480"/>
        <v>BU$1339</v>
      </c>
      <c r="BV1477" s="179" t="str">
        <f t="shared" si="2480"/>
        <v>BV$1339</v>
      </c>
      <c r="BW1477" s="179" t="str">
        <f t="shared" si="2480"/>
        <v>BW$1339</v>
      </c>
      <c r="BX1477" s="179" t="str">
        <f t="shared" si="2480"/>
        <v>BX$1339</v>
      </c>
      <c r="BY1477" s="179" t="str">
        <f t="shared" si="2480"/>
        <v>BY$1339</v>
      </c>
      <c r="BZ1477" s="179" t="str">
        <f t="shared" si="2480"/>
        <v>BZ$1339</v>
      </c>
      <c r="CA1477" s="179" t="str">
        <f t="shared" si="2480"/>
        <v>CA$1339</v>
      </c>
      <c r="CB1477" s="179" t="str">
        <f t="shared" si="2480"/>
        <v>CB$1339</v>
      </c>
      <c r="CC1477" s="179" t="str">
        <f t="shared" si="2480"/>
        <v>CC$1339</v>
      </c>
      <c r="CD1477" s="179" t="str">
        <f t="shared" si="2480"/>
        <v>CD$1339</v>
      </c>
      <c r="CE1477" s="179" t="str">
        <f t="shared" ref="CE1477:CL1477" si="2481">CE1349</f>
        <v>CE$1339</v>
      </c>
      <c r="CF1477" s="179" t="str">
        <f t="shared" si="2481"/>
        <v>CF$1339</v>
      </c>
      <c r="CG1477" s="179" t="str">
        <f t="shared" si="2481"/>
        <v>CG$1339</v>
      </c>
      <c r="CH1477" s="179" t="str">
        <f t="shared" si="2481"/>
        <v>CH$1339</v>
      </c>
      <c r="CI1477" s="179" t="str">
        <f t="shared" si="2481"/>
        <v>CI$1339</v>
      </c>
      <c r="CJ1477" s="179" t="str">
        <f t="shared" si="2481"/>
        <v>CJ$1339</v>
      </c>
      <c r="CK1477" s="179" t="str">
        <f t="shared" si="2481"/>
        <v>CK$1339</v>
      </c>
      <c r="CL1477" s="179" t="str">
        <f t="shared" si="2481"/>
        <v>CL$1339</v>
      </c>
      <c r="CN1477" s="60"/>
      <c r="CO1477" s="179" t="str">
        <f t="shared" ref="CO1477:DL1477" si="2482">CO1349</f>
        <v>CO$1339</v>
      </c>
      <c r="CP1477" s="179" t="str">
        <f t="shared" si="2482"/>
        <v>CP$1339</v>
      </c>
      <c r="CQ1477" s="179" t="str">
        <f t="shared" si="2482"/>
        <v>CQ$1339</v>
      </c>
      <c r="CR1477" s="179" t="str">
        <f t="shared" si="2482"/>
        <v>CR$1339</v>
      </c>
      <c r="CS1477" s="179" t="str">
        <f t="shared" si="2482"/>
        <v>CS$1339</v>
      </c>
      <c r="CT1477" s="179" t="str">
        <f t="shared" si="2482"/>
        <v>CT$1339</v>
      </c>
      <c r="CU1477" s="179" t="str">
        <f t="shared" si="2482"/>
        <v>CU$1339</v>
      </c>
      <c r="CV1477" s="179" t="str">
        <f t="shared" si="2482"/>
        <v>CV$1339</v>
      </c>
      <c r="CW1477" s="179" t="str">
        <f t="shared" si="2482"/>
        <v>CW$1339</v>
      </c>
      <c r="CX1477" s="179" t="str">
        <f t="shared" si="2482"/>
        <v>CX$1339</v>
      </c>
      <c r="CY1477" s="179" t="str">
        <f t="shared" si="2482"/>
        <v>CY$1339</v>
      </c>
      <c r="CZ1477" s="179" t="str">
        <f t="shared" si="2482"/>
        <v>CZ$1339</v>
      </c>
      <c r="DA1477" s="179" t="str">
        <f t="shared" si="2482"/>
        <v>DA$1339</v>
      </c>
      <c r="DB1477" s="179" t="str">
        <f t="shared" si="2482"/>
        <v>DB$1339</v>
      </c>
      <c r="DC1477" s="179" t="str">
        <f t="shared" si="2482"/>
        <v>DC$1339</v>
      </c>
      <c r="DD1477" s="179" t="str">
        <f t="shared" si="2482"/>
        <v>DD$1339</v>
      </c>
      <c r="DE1477" s="179" t="str">
        <f t="shared" si="2482"/>
        <v>DE$1339</v>
      </c>
      <c r="DF1477" s="179" t="str">
        <f t="shared" si="2482"/>
        <v>DF$1339</v>
      </c>
      <c r="DG1477" s="179" t="str">
        <f t="shared" si="2482"/>
        <v>DG$1339</v>
      </c>
      <c r="DH1477" s="179" t="str">
        <f t="shared" si="2482"/>
        <v>DH$1339</v>
      </c>
      <c r="DI1477" s="179" t="str">
        <f t="shared" si="2482"/>
        <v>DI$1339</v>
      </c>
      <c r="DJ1477" s="179" t="str">
        <f t="shared" si="2482"/>
        <v>DJ$1339</v>
      </c>
      <c r="DK1477" s="179" t="str">
        <f t="shared" si="2482"/>
        <v>DK$1339</v>
      </c>
      <c r="DL1477" s="179" t="str">
        <f t="shared" si="2482"/>
        <v>DL$1339</v>
      </c>
    </row>
    <row r="1478" spans="1:116" x14ac:dyDescent="0.4">
      <c r="B1478" t="s">
        <v>332</v>
      </c>
      <c r="D1478" t="s">
        <v>761</v>
      </c>
      <c r="E1478" s="8" t="str">
        <f t="shared" si="2458"/>
        <v>1478 ADREV-S</v>
      </c>
      <c r="G1478" s="136" t="str">
        <f>G1359</f>
        <v>Secondary volume driver</v>
      </c>
      <c r="H1478" s="12"/>
      <c r="I1478" s="60"/>
      <c r="J1478" s="60"/>
      <c r="K1478" s="15"/>
      <c r="L1478" s="15"/>
      <c r="M1478" s="15"/>
      <c r="N1478" s="15"/>
      <c r="O1478" s="15"/>
      <c r="P1478" s="15"/>
      <c r="R1478" s="15"/>
      <c r="S1478" s="179" t="str">
        <f t="shared" ref="S1478:AX1478" si="2483">S1350</f>
        <v>S$19</v>
      </c>
      <c r="T1478" s="179" t="str">
        <f t="shared" si="2483"/>
        <v>T$19</v>
      </c>
      <c r="U1478" s="179" t="str">
        <f t="shared" si="2483"/>
        <v>U$19</v>
      </c>
      <c r="V1478" s="179" t="str">
        <f t="shared" si="2483"/>
        <v>V$19</v>
      </c>
      <c r="W1478" s="179" t="str">
        <f t="shared" si="2483"/>
        <v>W$19</v>
      </c>
      <c r="X1478" s="179" t="str">
        <f t="shared" si="2483"/>
        <v>X$19</v>
      </c>
      <c r="Y1478" s="179" t="str">
        <f t="shared" si="2483"/>
        <v>Y$19</v>
      </c>
      <c r="Z1478" s="179" t="str">
        <f t="shared" si="2483"/>
        <v>Z$19</v>
      </c>
      <c r="AA1478" s="179" t="str">
        <f t="shared" si="2483"/>
        <v>AA$19</v>
      </c>
      <c r="AB1478" s="179" t="str">
        <f t="shared" si="2483"/>
        <v>AB$19</v>
      </c>
      <c r="AC1478" s="179" t="str">
        <f t="shared" si="2483"/>
        <v>AC$19</v>
      </c>
      <c r="AD1478" s="179" t="str">
        <f t="shared" si="2483"/>
        <v>AD$19</v>
      </c>
      <c r="AE1478" s="179" t="str">
        <f t="shared" si="2483"/>
        <v>AE$19</v>
      </c>
      <c r="AF1478" s="179" t="str">
        <f t="shared" si="2483"/>
        <v>AF$19</v>
      </c>
      <c r="AG1478" s="179" t="str">
        <f t="shared" si="2483"/>
        <v>AG$19</v>
      </c>
      <c r="AH1478" s="179" t="str">
        <f t="shared" si="2483"/>
        <v>AH$19</v>
      </c>
      <c r="AI1478" s="179" t="str">
        <f t="shared" si="2483"/>
        <v>AI$19</v>
      </c>
      <c r="AJ1478" s="179" t="str">
        <f t="shared" si="2483"/>
        <v>AJ$19</v>
      </c>
      <c r="AK1478" s="179" t="str">
        <f t="shared" si="2483"/>
        <v>AK$19</v>
      </c>
      <c r="AL1478" s="179" t="str">
        <f t="shared" si="2483"/>
        <v>AL$19</v>
      </c>
      <c r="AM1478" s="179" t="str">
        <f t="shared" si="2483"/>
        <v>AM$19</v>
      </c>
      <c r="AN1478" s="179" t="str">
        <f t="shared" si="2483"/>
        <v>AN$19</v>
      </c>
      <c r="AO1478" s="179" t="str">
        <f t="shared" si="2483"/>
        <v>AO$19</v>
      </c>
      <c r="AP1478" s="179" t="str">
        <f t="shared" si="2483"/>
        <v>AP$19</v>
      </c>
      <c r="AQ1478" s="179" t="str">
        <f t="shared" si="2483"/>
        <v>AQ$19</v>
      </c>
      <c r="AR1478" s="179" t="str">
        <f t="shared" si="2483"/>
        <v>AR$19</v>
      </c>
      <c r="AS1478" s="179" t="str">
        <f t="shared" si="2483"/>
        <v>AS$19</v>
      </c>
      <c r="AT1478" s="179" t="str">
        <f t="shared" si="2483"/>
        <v>AT$19</v>
      </c>
      <c r="AU1478" s="179" t="str">
        <f t="shared" si="2483"/>
        <v>AU$19</v>
      </c>
      <c r="AV1478" s="179" t="str">
        <f t="shared" si="2483"/>
        <v>AV$19</v>
      </c>
      <c r="AW1478" s="179" t="str">
        <f t="shared" si="2483"/>
        <v>AW$19</v>
      </c>
      <c r="AX1478" s="179" t="str">
        <f t="shared" si="2483"/>
        <v>AX$19</v>
      </c>
      <c r="AY1478" s="179" t="str">
        <f t="shared" ref="AY1478:CD1478" si="2484">AY1350</f>
        <v>AY$19</v>
      </c>
      <c r="AZ1478" s="179" t="str">
        <f t="shared" si="2484"/>
        <v>AZ$19</v>
      </c>
      <c r="BA1478" s="179" t="str">
        <f t="shared" si="2484"/>
        <v>BA$19</v>
      </c>
      <c r="BB1478" s="179" t="str">
        <f t="shared" si="2484"/>
        <v>BB$19</v>
      </c>
      <c r="BC1478" s="179" t="str">
        <f t="shared" si="2484"/>
        <v>BC$19</v>
      </c>
      <c r="BD1478" s="179" t="str">
        <f t="shared" si="2484"/>
        <v>BD$19</v>
      </c>
      <c r="BE1478" s="179" t="str">
        <f t="shared" si="2484"/>
        <v>BE$19</v>
      </c>
      <c r="BF1478" s="179" t="str">
        <f t="shared" si="2484"/>
        <v>BF$19</v>
      </c>
      <c r="BG1478" s="179" t="str">
        <f t="shared" si="2484"/>
        <v>BG$19</v>
      </c>
      <c r="BH1478" s="179" t="str">
        <f t="shared" si="2484"/>
        <v>BH$19</v>
      </c>
      <c r="BI1478" s="179" t="str">
        <f t="shared" si="2484"/>
        <v>BI$19</v>
      </c>
      <c r="BJ1478" s="179" t="str">
        <f t="shared" si="2484"/>
        <v>BJ$19</v>
      </c>
      <c r="BK1478" s="179" t="str">
        <f t="shared" si="2484"/>
        <v>BK$19</v>
      </c>
      <c r="BL1478" s="179" t="str">
        <f t="shared" si="2484"/>
        <v>BL$19</v>
      </c>
      <c r="BM1478" s="179" t="str">
        <f t="shared" si="2484"/>
        <v>BM$19</v>
      </c>
      <c r="BN1478" s="179" t="str">
        <f t="shared" si="2484"/>
        <v>BN$19</v>
      </c>
      <c r="BO1478" s="179" t="str">
        <f t="shared" si="2484"/>
        <v>BO$19</v>
      </c>
      <c r="BP1478" s="179" t="str">
        <f t="shared" si="2484"/>
        <v>BP$19</v>
      </c>
      <c r="BQ1478" s="179" t="str">
        <f t="shared" si="2484"/>
        <v>BQ$19</v>
      </c>
      <c r="BR1478" s="179" t="str">
        <f t="shared" si="2484"/>
        <v>BR$19</v>
      </c>
      <c r="BS1478" s="179" t="str">
        <f t="shared" si="2484"/>
        <v>BS$19</v>
      </c>
      <c r="BT1478" s="179" t="str">
        <f t="shared" si="2484"/>
        <v>BT$19</v>
      </c>
      <c r="BU1478" s="179" t="str">
        <f t="shared" si="2484"/>
        <v>BU$19</v>
      </c>
      <c r="BV1478" s="179" t="str">
        <f t="shared" si="2484"/>
        <v>BV$19</v>
      </c>
      <c r="BW1478" s="179" t="str">
        <f t="shared" si="2484"/>
        <v>BW$19</v>
      </c>
      <c r="BX1478" s="179" t="str">
        <f t="shared" si="2484"/>
        <v>BX$19</v>
      </c>
      <c r="BY1478" s="179" t="str">
        <f t="shared" si="2484"/>
        <v>BY$19</v>
      </c>
      <c r="BZ1478" s="179" t="str">
        <f t="shared" si="2484"/>
        <v>BZ$19</v>
      </c>
      <c r="CA1478" s="179" t="str">
        <f t="shared" si="2484"/>
        <v>CA$19</v>
      </c>
      <c r="CB1478" s="179" t="str">
        <f t="shared" si="2484"/>
        <v>CB$19</v>
      </c>
      <c r="CC1478" s="179" t="str">
        <f t="shared" si="2484"/>
        <v>CC$19</v>
      </c>
      <c r="CD1478" s="179" t="str">
        <f t="shared" si="2484"/>
        <v>CD$19</v>
      </c>
      <c r="CE1478" s="179" t="str">
        <f t="shared" ref="CE1478:CL1478" si="2485">CE1350</f>
        <v>CE$19</v>
      </c>
      <c r="CF1478" s="179" t="str">
        <f t="shared" si="2485"/>
        <v>CF$19</v>
      </c>
      <c r="CG1478" s="179" t="str">
        <f t="shared" si="2485"/>
        <v>CG$19</v>
      </c>
      <c r="CH1478" s="179" t="str">
        <f t="shared" si="2485"/>
        <v>CH$19</v>
      </c>
      <c r="CI1478" s="179" t="str">
        <f t="shared" si="2485"/>
        <v>CI$19</v>
      </c>
      <c r="CJ1478" s="179" t="str">
        <f t="shared" si="2485"/>
        <v>CJ$19</v>
      </c>
      <c r="CK1478" s="179" t="str">
        <f t="shared" si="2485"/>
        <v>CK$19</v>
      </c>
      <c r="CL1478" s="179" t="str">
        <f t="shared" si="2485"/>
        <v>CL$19</v>
      </c>
      <c r="CN1478" s="60"/>
      <c r="CO1478" s="179" t="str">
        <f t="shared" ref="CO1478:DL1478" si="2486">CO1350</f>
        <v>CO$19</v>
      </c>
      <c r="CP1478" s="179" t="str">
        <f t="shared" si="2486"/>
        <v>CP$19</v>
      </c>
      <c r="CQ1478" s="179" t="str">
        <f t="shared" si="2486"/>
        <v>CQ$19</v>
      </c>
      <c r="CR1478" s="179" t="str">
        <f t="shared" si="2486"/>
        <v>CR$19</v>
      </c>
      <c r="CS1478" s="179" t="str">
        <f t="shared" si="2486"/>
        <v>CS$19</v>
      </c>
      <c r="CT1478" s="179" t="str">
        <f t="shared" si="2486"/>
        <v>CT$19</v>
      </c>
      <c r="CU1478" s="179" t="str">
        <f t="shared" si="2486"/>
        <v>CU$19</v>
      </c>
      <c r="CV1478" s="179" t="str">
        <f t="shared" si="2486"/>
        <v>CV$19</v>
      </c>
      <c r="CW1478" s="179" t="str">
        <f t="shared" si="2486"/>
        <v>CW$19</v>
      </c>
      <c r="CX1478" s="179" t="str">
        <f t="shared" si="2486"/>
        <v>CX$19</v>
      </c>
      <c r="CY1478" s="179" t="str">
        <f t="shared" si="2486"/>
        <v>CY$19</v>
      </c>
      <c r="CZ1478" s="179" t="str">
        <f t="shared" si="2486"/>
        <v>CZ$19</v>
      </c>
      <c r="DA1478" s="179" t="str">
        <f t="shared" si="2486"/>
        <v>DA$19</v>
      </c>
      <c r="DB1478" s="179" t="str">
        <f t="shared" si="2486"/>
        <v>DB$19</v>
      </c>
      <c r="DC1478" s="179" t="str">
        <f t="shared" si="2486"/>
        <v>DC$19</v>
      </c>
      <c r="DD1478" s="179" t="str">
        <f t="shared" si="2486"/>
        <v>DD$19</v>
      </c>
      <c r="DE1478" s="179" t="str">
        <f t="shared" si="2486"/>
        <v>DE$19</v>
      </c>
      <c r="DF1478" s="179" t="str">
        <f t="shared" si="2486"/>
        <v>DF$19</v>
      </c>
      <c r="DG1478" s="179" t="str">
        <f t="shared" si="2486"/>
        <v>DG$19</v>
      </c>
      <c r="DH1478" s="179" t="str">
        <f t="shared" si="2486"/>
        <v>DH$19</v>
      </c>
      <c r="DI1478" s="179" t="str">
        <f t="shared" si="2486"/>
        <v>DI$19</v>
      </c>
      <c r="DJ1478" s="179" t="str">
        <f t="shared" si="2486"/>
        <v>DJ$19</v>
      </c>
      <c r="DK1478" s="179" t="str">
        <f t="shared" si="2486"/>
        <v>DK$19</v>
      </c>
      <c r="DL1478" s="179" t="str">
        <f t="shared" si="2486"/>
        <v>DL$19</v>
      </c>
    </row>
    <row r="1479" spans="1:116" x14ac:dyDescent="0.4">
      <c r="E1479" s="8"/>
      <c r="H1479" s="12"/>
      <c r="I1479" s="60"/>
      <c r="J1479" s="60"/>
      <c r="K1479" s="15"/>
      <c r="L1479" s="15"/>
      <c r="M1479" s="15"/>
      <c r="N1479" s="15"/>
      <c r="O1479" s="15"/>
      <c r="P1479" s="15"/>
      <c r="R1479" s="15"/>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60"/>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74"/>
      <c r="E1480" s="8"/>
      <c r="G1480" s="175" t="s">
        <v>490</v>
      </c>
      <c r="H1480" s="174"/>
      <c r="I1480" s="176"/>
      <c r="J1480" s="176"/>
      <c r="K1480" s="197"/>
      <c r="L1480" s="197"/>
      <c r="M1480" s="197"/>
      <c r="N1480" s="197"/>
      <c r="O1480" s="197"/>
      <c r="P1480" s="197"/>
      <c r="R1480" s="198"/>
      <c r="S1480" s="174"/>
      <c r="T1480" s="174"/>
      <c r="U1480" s="174"/>
      <c r="V1480" s="174"/>
      <c r="W1480" s="174"/>
      <c r="X1480" s="174"/>
      <c r="Y1480" s="174"/>
      <c r="Z1480" s="174"/>
      <c r="AA1480" s="174"/>
      <c r="AB1480" s="174"/>
      <c r="AC1480" s="174"/>
      <c r="AD1480" s="174"/>
      <c r="AE1480" s="174"/>
      <c r="AF1480" s="174"/>
      <c r="AG1480" s="174"/>
      <c r="AH1480" s="174"/>
      <c r="AI1480" s="174"/>
      <c r="AJ1480" s="174"/>
      <c r="AK1480" s="174"/>
      <c r="AL1480" s="174"/>
      <c r="AM1480" s="174"/>
      <c r="AN1480" s="174"/>
      <c r="AO1480" s="174"/>
      <c r="AP1480" s="174"/>
      <c r="AQ1480" s="174"/>
      <c r="AR1480" s="174"/>
      <c r="AS1480" s="174"/>
      <c r="AT1480" s="174"/>
      <c r="AU1480" s="174"/>
      <c r="AV1480" s="174"/>
      <c r="AW1480" s="174"/>
      <c r="AX1480" s="174"/>
      <c r="AY1480" s="174"/>
      <c r="AZ1480" s="174"/>
      <c r="BA1480" s="174"/>
      <c r="BB1480" s="174"/>
      <c r="BC1480" s="174"/>
      <c r="BD1480" s="174"/>
      <c r="BE1480" s="174"/>
      <c r="BF1480" s="174"/>
      <c r="BG1480" s="174"/>
      <c r="BH1480" s="174"/>
      <c r="BI1480" s="174"/>
      <c r="BJ1480" s="174"/>
      <c r="BK1480" s="174"/>
      <c r="BL1480" s="174"/>
      <c r="BM1480" s="174"/>
      <c r="BN1480" s="174"/>
      <c r="BO1480" s="174"/>
      <c r="BP1480" s="174"/>
      <c r="BQ1480" s="174"/>
      <c r="BR1480" s="174"/>
      <c r="BS1480" s="174"/>
      <c r="BT1480" s="174"/>
      <c r="BU1480" s="174"/>
      <c r="BV1480" s="174"/>
      <c r="BW1480" s="174"/>
      <c r="BX1480" s="174"/>
      <c r="BY1480" s="174"/>
      <c r="BZ1480" s="174"/>
      <c r="CA1480" s="174"/>
      <c r="CB1480" s="174"/>
      <c r="CC1480" s="174"/>
      <c r="CD1480" s="174"/>
      <c r="CE1480" s="174"/>
      <c r="CF1480" s="174"/>
      <c r="CG1480" s="174"/>
      <c r="CH1480" s="174"/>
      <c r="CI1480" s="174"/>
      <c r="CJ1480" s="174"/>
      <c r="CK1480" s="174"/>
      <c r="CL1480" s="174"/>
      <c r="CN1480" s="176"/>
      <c r="CO1480" s="174"/>
      <c r="CP1480" s="174"/>
      <c r="CQ1480" s="174"/>
      <c r="CR1480" s="174"/>
      <c r="CS1480" s="174"/>
      <c r="CT1480" s="174"/>
      <c r="CU1480" s="174"/>
      <c r="CV1480" s="174"/>
      <c r="CW1480" s="174"/>
      <c r="CX1480" s="174"/>
      <c r="CY1480" s="174"/>
      <c r="CZ1480" s="174"/>
      <c r="DA1480" s="174"/>
      <c r="DB1480" s="174"/>
      <c r="DC1480" s="174"/>
      <c r="DD1480" s="174"/>
      <c r="DE1480" s="174"/>
      <c r="DF1480" s="174"/>
      <c r="DG1480" s="174"/>
      <c r="DH1480" s="174"/>
      <c r="DI1480" s="174"/>
      <c r="DJ1480" s="174"/>
      <c r="DK1480" s="174"/>
      <c r="DL1480" s="174"/>
    </row>
    <row r="1481" spans="1:116" x14ac:dyDescent="0.4">
      <c r="A1481" s="174"/>
      <c r="E1481" s="8"/>
      <c r="G1481" s="175" t="s">
        <v>492</v>
      </c>
      <c r="H1481" s="174"/>
      <c r="I1481" s="176"/>
      <c r="J1481" s="176"/>
      <c r="K1481" s="197"/>
      <c r="L1481" s="197"/>
      <c r="M1481" s="197"/>
      <c r="N1481" s="197"/>
      <c r="O1481" s="197"/>
      <c r="P1481" s="197"/>
      <c r="R1481" s="198"/>
      <c r="S1481" s="174"/>
      <c r="T1481" s="174"/>
      <c r="U1481" s="174"/>
      <c r="V1481" s="174"/>
      <c r="W1481" s="174"/>
      <c r="X1481" s="174"/>
      <c r="Y1481" s="174"/>
      <c r="Z1481" s="174"/>
      <c r="AA1481" s="174"/>
      <c r="AB1481" s="174"/>
      <c r="AC1481" s="174"/>
      <c r="AD1481" s="174"/>
      <c r="AE1481" s="174"/>
      <c r="AF1481" s="174"/>
      <c r="AG1481" s="174"/>
      <c r="AH1481" s="174"/>
      <c r="AI1481" s="174"/>
      <c r="AJ1481" s="174"/>
      <c r="AK1481" s="174"/>
      <c r="AL1481" s="174"/>
      <c r="AM1481" s="174"/>
      <c r="AN1481" s="174"/>
      <c r="AO1481" s="174"/>
      <c r="AP1481" s="174"/>
      <c r="AQ1481" s="174"/>
      <c r="AR1481" s="174"/>
      <c r="AS1481" s="174"/>
      <c r="AT1481" s="174"/>
      <c r="AU1481" s="174"/>
      <c r="AV1481" s="174"/>
      <c r="AW1481" s="174"/>
      <c r="AX1481" s="174"/>
      <c r="AY1481" s="174"/>
      <c r="AZ1481" s="174"/>
      <c r="BA1481" s="174"/>
      <c r="BB1481" s="174"/>
      <c r="BC1481" s="174"/>
      <c r="BD1481" s="174"/>
      <c r="BE1481" s="174"/>
      <c r="BF1481" s="174"/>
      <c r="BG1481" s="174"/>
      <c r="BH1481" s="174"/>
      <c r="BI1481" s="174"/>
      <c r="BJ1481" s="174"/>
      <c r="BK1481" s="174"/>
      <c r="BL1481" s="174"/>
      <c r="BM1481" s="174"/>
      <c r="BN1481" s="174"/>
      <c r="BO1481" s="174"/>
      <c r="BP1481" s="174"/>
      <c r="BQ1481" s="174"/>
      <c r="BR1481" s="174"/>
      <c r="BS1481" s="174"/>
      <c r="BT1481" s="174"/>
      <c r="BU1481" s="174"/>
      <c r="BV1481" s="174"/>
      <c r="BW1481" s="174"/>
      <c r="BX1481" s="174"/>
      <c r="BY1481" s="174"/>
      <c r="BZ1481" s="174"/>
      <c r="CA1481" s="174"/>
      <c r="CB1481" s="174"/>
      <c r="CC1481" s="174"/>
      <c r="CD1481" s="174"/>
      <c r="CE1481" s="174"/>
      <c r="CF1481" s="174"/>
      <c r="CG1481" s="174"/>
      <c r="CH1481" s="174"/>
      <c r="CI1481" s="174"/>
      <c r="CJ1481" s="174"/>
      <c r="CK1481" s="174"/>
      <c r="CL1481" s="174"/>
      <c r="CN1481" s="176"/>
      <c r="CO1481" s="174"/>
      <c r="CP1481" s="174"/>
      <c r="CQ1481" s="174"/>
      <c r="CR1481" s="174"/>
      <c r="CS1481" s="174"/>
      <c r="CT1481" s="174"/>
      <c r="CU1481" s="174"/>
      <c r="CV1481" s="174"/>
      <c r="CW1481" s="174"/>
      <c r="CX1481" s="174"/>
      <c r="CY1481" s="174"/>
      <c r="CZ1481" s="174"/>
      <c r="DA1481" s="174"/>
      <c r="DB1481" s="174"/>
      <c r="DC1481" s="174"/>
      <c r="DD1481" s="174"/>
      <c r="DE1481" s="174"/>
      <c r="DF1481" s="174"/>
      <c r="DG1481" s="174"/>
      <c r="DH1481" s="174"/>
      <c r="DI1481" s="174"/>
      <c r="DJ1481" s="174"/>
      <c r="DK1481" s="174"/>
      <c r="DL1481" s="174"/>
    </row>
    <row r="1482" spans="1:116" x14ac:dyDescent="0.4">
      <c r="A1482" s="174"/>
      <c r="E1482" s="8"/>
      <c r="G1482" s="175" t="s">
        <v>461</v>
      </c>
      <c r="H1482" s="174"/>
      <c r="I1482" s="176"/>
      <c r="J1482" s="176"/>
      <c r="K1482" s="197"/>
      <c r="L1482" s="197"/>
      <c r="M1482" s="197"/>
      <c r="N1482" s="197"/>
      <c r="O1482" s="197"/>
      <c r="P1482" s="197"/>
      <c r="R1482" s="198"/>
      <c r="S1482" s="199" t="str">
        <f t="shared" ref="S1482:AX1482" si="2487">S$20</f>
        <v>S$16</v>
      </c>
      <c r="T1482" s="199" t="str">
        <f t="shared" si="2487"/>
        <v>T$16</v>
      </c>
      <c r="U1482" s="199" t="str">
        <f t="shared" si="2487"/>
        <v>U$16</v>
      </c>
      <c r="V1482" s="199" t="str">
        <f t="shared" si="2487"/>
        <v>V$16</v>
      </c>
      <c r="W1482" s="199" t="str">
        <f t="shared" si="2487"/>
        <v>W$16</v>
      </c>
      <c r="X1482" s="199" t="str">
        <f t="shared" si="2487"/>
        <v>X$16</v>
      </c>
      <c r="Y1482" s="199" t="str">
        <f t="shared" si="2487"/>
        <v>Y$16</v>
      </c>
      <c r="Z1482" s="199" t="str">
        <f t="shared" si="2487"/>
        <v>Z$16</v>
      </c>
      <c r="AA1482" s="199" t="str">
        <f t="shared" si="2487"/>
        <v>AA$16</v>
      </c>
      <c r="AB1482" s="199" t="str">
        <f t="shared" si="2487"/>
        <v>AB$16</v>
      </c>
      <c r="AC1482" s="199" t="str">
        <f t="shared" si="2487"/>
        <v>AC$16</v>
      </c>
      <c r="AD1482" s="199" t="str">
        <f t="shared" si="2487"/>
        <v>AD$16</v>
      </c>
      <c r="AE1482" s="199" t="str">
        <f t="shared" si="2487"/>
        <v>AE$16</v>
      </c>
      <c r="AF1482" s="199" t="str">
        <f t="shared" si="2487"/>
        <v>AF$16</v>
      </c>
      <c r="AG1482" s="199" t="str">
        <f t="shared" si="2487"/>
        <v>AG$16</v>
      </c>
      <c r="AH1482" s="199" t="str">
        <f t="shared" si="2487"/>
        <v>AH$16</v>
      </c>
      <c r="AI1482" s="199" t="str">
        <f t="shared" si="2487"/>
        <v>AI$16</v>
      </c>
      <c r="AJ1482" s="199" t="str">
        <f t="shared" si="2487"/>
        <v>AJ$16</v>
      </c>
      <c r="AK1482" s="199" t="str">
        <f t="shared" si="2487"/>
        <v>AK$16</v>
      </c>
      <c r="AL1482" s="199" t="str">
        <f t="shared" si="2487"/>
        <v>AL$16</v>
      </c>
      <c r="AM1482" s="199" t="str">
        <f t="shared" si="2487"/>
        <v>AM$16</v>
      </c>
      <c r="AN1482" s="199" t="str">
        <f t="shared" si="2487"/>
        <v>AN$16</v>
      </c>
      <c r="AO1482" s="199" t="str">
        <f t="shared" si="2487"/>
        <v>AO$16</v>
      </c>
      <c r="AP1482" s="199" t="str">
        <f t="shared" si="2487"/>
        <v>AP$16</v>
      </c>
      <c r="AQ1482" s="199" t="str">
        <f t="shared" si="2487"/>
        <v>AQ$16</v>
      </c>
      <c r="AR1482" s="199" t="str">
        <f t="shared" si="2487"/>
        <v>AR$16</v>
      </c>
      <c r="AS1482" s="199" t="str">
        <f t="shared" si="2487"/>
        <v>AS$16</v>
      </c>
      <c r="AT1482" s="199" t="str">
        <f t="shared" si="2487"/>
        <v>AT$16</v>
      </c>
      <c r="AU1482" s="199" t="str">
        <f t="shared" si="2487"/>
        <v>AU$16</v>
      </c>
      <c r="AV1482" s="199" t="str">
        <f t="shared" si="2487"/>
        <v>AV$16</v>
      </c>
      <c r="AW1482" s="199" t="str">
        <f t="shared" si="2487"/>
        <v>AW$16</v>
      </c>
      <c r="AX1482" s="199" t="str">
        <f t="shared" si="2487"/>
        <v>AX$16</v>
      </c>
      <c r="AY1482" s="199" t="str">
        <f t="shared" ref="AY1482:CD1482" si="2488">AY$20</f>
        <v>AY$16</v>
      </c>
      <c r="AZ1482" s="199" t="str">
        <f t="shared" si="2488"/>
        <v>AZ$16</v>
      </c>
      <c r="BA1482" s="199" t="str">
        <f t="shared" si="2488"/>
        <v>BA$16</v>
      </c>
      <c r="BB1482" s="199" t="str">
        <f t="shared" si="2488"/>
        <v>BB$16</v>
      </c>
      <c r="BC1482" s="199" t="str">
        <f t="shared" si="2488"/>
        <v>BC$16</v>
      </c>
      <c r="BD1482" s="199" t="str">
        <f t="shared" si="2488"/>
        <v>BD$16</v>
      </c>
      <c r="BE1482" s="199" t="str">
        <f t="shared" si="2488"/>
        <v>BE$16</v>
      </c>
      <c r="BF1482" s="199" t="str">
        <f t="shared" si="2488"/>
        <v>BF$16</v>
      </c>
      <c r="BG1482" s="199" t="str">
        <f t="shared" si="2488"/>
        <v>BG$16</v>
      </c>
      <c r="BH1482" s="199" t="str">
        <f t="shared" si="2488"/>
        <v>BH$16</v>
      </c>
      <c r="BI1482" s="199" t="str">
        <f t="shared" si="2488"/>
        <v>BI$16</v>
      </c>
      <c r="BJ1482" s="199" t="str">
        <f t="shared" si="2488"/>
        <v>BJ$16</v>
      </c>
      <c r="BK1482" s="199" t="str">
        <f t="shared" si="2488"/>
        <v>BK$16</v>
      </c>
      <c r="BL1482" s="199" t="str">
        <f t="shared" si="2488"/>
        <v>BL$16</v>
      </c>
      <c r="BM1482" s="199" t="str">
        <f t="shared" si="2488"/>
        <v>BM$16</v>
      </c>
      <c r="BN1482" s="199" t="str">
        <f t="shared" si="2488"/>
        <v>BN$16</v>
      </c>
      <c r="BO1482" s="199" t="str">
        <f t="shared" si="2488"/>
        <v>BO$16</v>
      </c>
      <c r="BP1482" s="199" t="str">
        <f t="shared" si="2488"/>
        <v>BP$16</v>
      </c>
      <c r="BQ1482" s="199" t="str">
        <f t="shared" si="2488"/>
        <v>BQ$16</v>
      </c>
      <c r="BR1482" s="199" t="str">
        <f t="shared" si="2488"/>
        <v>BR$16</v>
      </c>
      <c r="BS1482" s="199" t="str">
        <f t="shared" si="2488"/>
        <v>BS$16</v>
      </c>
      <c r="BT1482" s="199" t="str">
        <f t="shared" si="2488"/>
        <v>BT$16</v>
      </c>
      <c r="BU1482" s="199" t="str">
        <f t="shared" si="2488"/>
        <v>BU$16</v>
      </c>
      <c r="BV1482" s="199" t="str">
        <f t="shared" si="2488"/>
        <v>BV$16</v>
      </c>
      <c r="BW1482" s="199" t="str">
        <f t="shared" si="2488"/>
        <v>BW$16</v>
      </c>
      <c r="BX1482" s="199" t="str">
        <f t="shared" si="2488"/>
        <v>BX$16</v>
      </c>
      <c r="BY1482" s="199" t="str">
        <f t="shared" si="2488"/>
        <v>BY$16</v>
      </c>
      <c r="BZ1482" s="199" t="str">
        <f t="shared" si="2488"/>
        <v>BZ$16</v>
      </c>
      <c r="CA1482" s="199" t="str">
        <f t="shared" si="2488"/>
        <v>CA$16</v>
      </c>
      <c r="CB1482" s="199" t="str">
        <f t="shared" si="2488"/>
        <v>CB$16</v>
      </c>
      <c r="CC1482" s="199" t="str">
        <f t="shared" si="2488"/>
        <v>CC$16</v>
      </c>
      <c r="CD1482" s="199" t="str">
        <f t="shared" si="2488"/>
        <v>CD$16</v>
      </c>
      <c r="CE1482" s="199" t="str">
        <f t="shared" ref="CE1482:CL1482" si="2489">CE$20</f>
        <v>CE$16</v>
      </c>
      <c r="CF1482" s="199" t="str">
        <f t="shared" si="2489"/>
        <v>CF$16</v>
      </c>
      <c r="CG1482" s="199" t="str">
        <f t="shared" si="2489"/>
        <v>CG$16</v>
      </c>
      <c r="CH1482" s="199" t="str">
        <f t="shared" si="2489"/>
        <v>CH$16</v>
      </c>
      <c r="CI1482" s="199" t="str">
        <f t="shared" si="2489"/>
        <v>CI$16</v>
      </c>
      <c r="CJ1482" s="199" t="str">
        <f t="shared" si="2489"/>
        <v>CJ$16</v>
      </c>
      <c r="CK1482" s="199" t="str">
        <f t="shared" si="2489"/>
        <v>CK$16</v>
      </c>
      <c r="CL1482" s="199" t="str">
        <f t="shared" si="2489"/>
        <v>CL$16</v>
      </c>
      <c r="CN1482" s="176"/>
      <c r="CO1482" s="199" t="str">
        <f t="shared" ref="CO1482:DL1482" si="2490">CO$20</f>
        <v>CO$16</v>
      </c>
      <c r="CP1482" s="199" t="str">
        <f t="shared" si="2490"/>
        <v>CP$16</v>
      </c>
      <c r="CQ1482" s="199" t="str">
        <f t="shared" si="2490"/>
        <v>CQ$16</v>
      </c>
      <c r="CR1482" s="199" t="str">
        <f t="shared" si="2490"/>
        <v>CR$16</v>
      </c>
      <c r="CS1482" s="199" t="str">
        <f t="shared" si="2490"/>
        <v>CS$16</v>
      </c>
      <c r="CT1482" s="199" t="str">
        <f t="shared" si="2490"/>
        <v>CT$16</v>
      </c>
      <c r="CU1482" s="199" t="str">
        <f t="shared" si="2490"/>
        <v>CU$16</v>
      </c>
      <c r="CV1482" s="199" t="str">
        <f t="shared" si="2490"/>
        <v>CV$16</v>
      </c>
      <c r="CW1482" s="199" t="str">
        <f t="shared" si="2490"/>
        <v>CW$16</v>
      </c>
      <c r="CX1482" s="199" t="str">
        <f t="shared" si="2490"/>
        <v>CX$16</v>
      </c>
      <c r="CY1482" s="199" t="str">
        <f t="shared" si="2490"/>
        <v>CY$16</v>
      </c>
      <c r="CZ1482" s="199" t="str">
        <f t="shared" si="2490"/>
        <v>CZ$16</v>
      </c>
      <c r="DA1482" s="199" t="str">
        <f t="shared" si="2490"/>
        <v>DA$16</v>
      </c>
      <c r="DB1482" s="199" t="str">
        <f t="shared" si="2490"/>
        <v>DB$16</v>
      </c>
      <c r="DC1482" s="199" t="str">
        <f t="shared" si="2490"/>
        <v>DC$16</v>
      </c>
      <c r="DD1482" s="199" t="str">
        <f t="shared" si="2490"/>
        <v>DD$16</v>
      </c>
      <c r="DE1482" s="199" t="str">
        <f t="shared" si="2490"/>
        <v>DE$16</v>
      </c>
      <c r="DF1482" s="199" t="str">
        <f t="shared" si="2490"/>
        <v>DF$16</v>
      </c>
      <c r="DG1482" s="199" t="str">
        <f t="shared" si="2490"/>
        <v>DG$16</v>
      </c>
      <c r="DH1482" s="199" t="str">
        <f t="shared" si="2490"/>
        <v>DH$16</v>
      </c>
      <c r="DI1482" s="199" t="str">
        <f t="shared" si="2490"/>
        <v>DI$16</v>
      </c>
      <c r="DJ1482" s="199" t="str">
        <f t="shared" si="2490"/>
        <v>DJ$16</v>
      </c>
      <c r="DK1482" s="199" t="str">
        <f t="shared" si="2490"/>
        <v>DK$16</v>
      </c>
      <c r="DL1482" s="199" t="str">
        <f t="shared" si="2490"/>
        <v>DL$16</v>
      </c>
    </row>
    <row r="1483" spans="1:116" x14ac:dyDescent="0.4">
      <c r="A1483" s="174"/>
      <c r="E1483" s="8"/>
      <c r="G1483" s="175" t="s">
        <v>462</v>
      </c>
      <c r="H1483" s="200"/>
      <c r="I1483" s="201"/>
      <c r="J1483" s="201"/>
      <c r="K1483" s="202"/>
      <c r="L1483" s="202"/>
      <c r="M1483" s="202"/>
      <c r="N1483" s="202"/>
      <c r="O1483" s="202"/>
      <c r="P1483" s="202"/>
      <c r="R1483" s="202"/>
      <c r="S1483" s="199" t="str">
        <f t="shared" ref="S1483:AX1483" si="2491">S$21</f>
        <v>S$17</v>
      </c>
      <c r="T1483" s="199" t="str">
        <f t="shared" si="2491"/>
        <v>T$17</v>
      </c>
      <c r="U1483" s="199" t="str">
        <f t="shared" si="2491"/>
        <v>U$17</v>
      </c>
      <c r="V1483" s="199" t="str">
        <f t="shared" si="2491"/>
        <v>V$17</v>
      </c>
      <c r="W1483" s="199" t="str">
        <f t="shared" si="2491"/>
        <v>W$17</v>
      </c>
      <c r="X1483" s="199" t="str">
        <f t="shared" si="2491"/>
        <v>X$17</v>
      </c>
      <c r="Y1483" s="199" t="str">
        <f t="shared" si="2491"/>
        <v>Y$17</v>
      </c>
      <c r="Z1483" s="199" t="str">
        <f t="shared" si="2491"/>
        <v>Z$17</v>
      </c>
      <c r="AA1483" s="199" t="str">
        <f t="shared" si="2491"/>
        <v>AA$17</v>
      </c>
      <c r="AB1483" s="199" t="str">
        <f t="shared" si="2491"/>
        <v>AB$17</v>
      </c>
      <c r="AC1483" s="199" t="str">
        <f t="shared" si="2491"/>
        <v>AC$17</v>
      </c>
      <c r="AD1483" s="199" t="str">
        <f t="shared" si="2491"/>
        <v>AD$17</v>
      </c>
      <c r="AE1483" s="199" t="str">
        <f t="shared" si="2491"/>
        <v>AE$17</v>
      </c>
      <c r="AF1483" s="199" t="str">
        <f t="shared" si="2491"/>
        <v>AF$17</v>
      </c>
      <c r="AG1483" s="199" t="str">
        <f t="shared" si="2491"/>
        <v>AG$17</v>
      </c>
      <c r="AH1483" s="199" t="str">
        <f t="shared" si="2491"/>
        <v>AH$17</v>
      </c>
      <c r="AI1483" s="199" t="str">
        <f t="shared" si="2491"/>
        <v>AI$17</v>
      </c>
      <c r="AJ1483" s="199" t="str">
        <f t="shared" si="2491"/>
        <v>AJ$17</v>
      </c>
      <c r="AK1483" s="199" t="str">
        <f t="shared" si="2491"/>
        <v>AK$17</v>
      </c>
      <c r="AL1483" s="199" t="str">
        <f t="shared" si="2491"/>
        <v>AL$17</v>
      </c>
      <c r="AM1483" s="199" t="str">
        <f t="shared" si="2491"/>
        <v>AM$17</v>
      </c>
      <c r="AN1483" s="199" t="str">
        <f t="shared" si="2491"/>
        <v>AN$17</v>
      </c>
      <c r="AO1483" s="199" t="str">
        <f t="shared" si="2491"/>
        <v>AO$17</v>
      </c>
      <c r="AP1483" s="199" t="str">
        <f t="shared" si="2491"/>
        <v>AP$17</v>
      </c>
      <c r="AQ1483" s="199" t="str">
        <f t="shared" si="2491"/>
        <v>AQ$17</v>
      </c>
      <c r="AR1483" s="199" t="str">
        <f t="shared" si="2491"/>
        <v>AR$17</v>
      </c>
      <c r="AS1483" s="199" t="str">
        <f t="shared" si="2491"/>
        <v>AS$17</v>
      </c>
      <c r="AT1483" s="199" t="str">
        <f t="shared" si="2491"/>
        <v>AT$17</v>
      </c>
      <c r="AU1483" s="199" t="str">
        <f t="shared" si="2491"/>
        <v>AU$17</v>
      </c>
      <c r="AV1483" s="199" t="str">
        <f t="shared" si="2491"/>
        <v>AV$17</v>
      </c>
      <c r="AW1483" s="199" t="str">
        <f t="shared" si="2491"/>
        <v>AW$17</v>
      </c>
      <c r="AX1483" s="199" t="str">
        <f t="shared" si="2491"/>
        <v>AX$17</v>
      </c>
      <c r="AY1483" s="199" t="str">
        <f t="shared" ref="AY1483:CD1483" si="2492">AY$21</f>
        <v>AY$17</v>
      </c>
      <c r="AZ1483" s="199" t="str">
        <f t="shared" si="2492"/>
        <v>AZ$17</v>
      </c>
      <c r="BA1483" s="199" t="str">
        <f t="shared" si="2492"/>
        <v>BA$17</v>
      </c>
      <c r="BB1483" s="199" t="str">
        <f t="shared" si="2492"/>
        <v>BB$17</v>
      </c>
      <c r="BC1483" s="199" t="str">
        <f t="shared" si="2492"/>
        <v>BC$17</v>
      </c>
      <c r="BD1483" s="199" t="str">
        <f t="shared" si="2492"/>
        <v>BD$17</v>
      </c>
      <c r="BE1483" s="199" t="str">
        <f t="shared" si="2492"/>
        <v>BE$17</v>
      </c>
      <c r="BF1483" s="199" t="str">
        <f t="shared" si="2492"/>
        <v>BF$17</v>
      </c>
      <c r="BG1483" s="199" t="str">
        <f t="shared" si="2492"/>
        <v>BG$17</v>
      </c>
      <c r="BH1483" s="199" t="str">
        <f t="shared" si="2492"/>
        <v>BH$17</v>
      </c>
      <c r="BI1483" s="199" t="str">
        <f t="shared" si="2492"/>
        <v>BI$17</v>
      </c>
      <c r="BJ1483" s="199" t="str">
        <f t="shared" si="2492"/>
        <v>BJ$17</v>
      </c>
      <c r="BK1483" s="199" t="str">
        <f t="shared" si="2492"/>
        <v>BK$17</v>
      </c>
      <c r="BL1483" s="199" t="str">
        <f t="shared" si="2492"/>
        <v>BL$17</v>
      </c>
      <c r="BM1483" s="199" t="str">
        <f t="shared" si="2492"/>
        <v>BM$17</v>
      </c>
      <c r="BN1483" s="199" t="str">
        <f t="shared" si="2492"/>
        <v>BN$17</v>
      </c>
      <c r="BO1483" s="199" t="str">
        <f t="shared" si="2492"/>
        <v>BO$17</v>
      </c>
      <c r="BP1483" s="199" t="str">
        <f t="shared" si="2492"/>
        <v>BP$17</v>
      </c>
      <c r="BQ1483" s="199" t="str">
        <f t="shared" si="2492"/>
        <v>BQ$17</v>
      </c>
      <c r="BR1483" s="199" t="str">
        <f t="shared" si="2492"/>
        <v>BR$17</v>
      </c>
      <c r="BS1483" s="199" t="str">
        <f t="shared" si="2492"/>
        <v>BS$17</v>
      </c>
      <c r="BT1483" s="199" t="str">
        <f t="shared" si="2492"/>
        <v>BT$17</v>
      </c>
      <c r="BU1483" s="199" t="str">
        <f t="shared" si="2492"/>
        <v>BU$17</v>
      </c>
      <c r="BV1483" s="199" t="str">
        <f t="shared" si="2492"/>
        <v>BV$17</v>
      </c>
      <c r="BW1483" s="199" t="str">
        <f t="shared" si="2492"/>
        <v>BW$17</v>
      </c>
      <c r="BX1483" s="199" t="str">
        <f t="shared" si="2492"/>
        <v>BX$17</v>
      </c>
      <c r="BY1483" s="199" t="str">
        <f t="shared" si="2492"/>
        <v>BY$17</v>
      </c>
      <c r="BZ1483" s="199" t="str">
        <f t="shared" si="2492"/>
        <v>BZ$17</v>
      </c>
      <c r="CA1483" s="199" t="str">
        <f t="shared" si="2492"/>
        <v>CA$17</v>
      </c>
      <c r="CB1483" s="199" t="str">
        <f t="shared" si="2492"/>
        <v>CB$17</v>
      </c>
      <c r="CC1483" s="199" t="str">
        <f t="shared" si="2492"/>
        <v>CC$17</v>
      </c>
      <c r="CD1483" s="199" t="str">
        <f t="shared" si="2492"/>
        <v>CD$17</v>
      </c>
      <c r="CE1483" s="199" t="str">
        <f t="shared" ref="CE1483:CL1483" si="2493">CE$21</f>
        <v>CE$17</v>
      </c>
      <c r="CF1483" s="199" t="str">
        <f t="shared" si="2493"/>
        <v>CF$17</v>
      </c>
      <c r="CG1483" s="199" t="str">
        <f t="shared" si="2493"/>
        <v>CG$17</v>
      </c>
      <c r="CH1483" s="199" t="str">
        <f t="shared" si="2493"/>
        <v>CH$17</v>
      </c>
      <c r="CI1483" s="199" t="str">
        <f t="shared" si="2493"/>
        <v>CI$17</v>
      </c>
      <c r="CJ1483" s="199" t="str">
        <f t="shared" si="2493"/>
        <v>CJ$17</v>
      </c>
      <c r="CK1483" s="199" t="str">
        <f t="shared" si="2493"/>
        <v>CK$17</v>
      </c>
      <c r="CL1483" s="199" t="str">
        <f t="shared" si="2493"/>
        <v>CL$17</v>
      </c>
      <c r="CN1483" s="201"/>
      <c r="CO1483" s="199" t="str">
        <f t="shared" ref="CO1483:DL1483" si="2494">CO$21</f>
        <v>CO$17</v>
      </c>
      <c r="CP1483" s="199" t="str">
        <f t="shared" si="2494"/>
        <v>CP$17</v>
      </c>
      <c r="CQ1483" s="199" t="str">
        <f t="shared" si="2494"/>
        <v>CQ$17</v>
      </c>
      <c r="CR1483" s="199" t="str">
        <f t="shared" si="2494"/>
        <v>CR$17</v>
      </c>
      <c r="CS1483" s="199" t="str">
        <f t="shared" si="2494"/>
        <v>CS$17</v>
      </c>
      <c r="CT1483" s="199" t="str">
        <f t="shared" si="2494"/>
        <v>CT$17</v>
      </c>
      <c r="CU1483" s="199" t="str">
        <f t="shared" si="2494"/>
        <v>CU$17</v>
      </c>
      <c r="CV1483" s="199" t="str">
        <f t="shared" si="2494"/>
        <v>CV$17</v>
      </c>
      <c r="CW1483" s="199" t="str">
        <f t="shared" si="2494"/>
        <v>CW$17</v>
      </c>
      <c r="CX1483" s="199" t="str">
        <f t="shared" si="2494"/>
        <v>CX$17</v>
      </c>
      <c r="CY1483" s="199" t="str">
        <f t="shared" si="2494"/>
        <v>CY$17</v>
      </c>
      <c r="CZ1483" s="199" t="str">
        <f t="shared" si="2494"/>
        <v>CZ$17</v>
      </c>
      <c r="DA1483" s="199" t="str">
        <f t="shared" si="2494"/>
        <v>DA$17</v>
      </c>
      <c r="DB1483" s="199" t="str">
        <f t="shared" si="2494"/>
        <v>DB$17</v>
      </c>
      <c r="DC1483" s="199" t="str">
        <f t="shared" si="2494"/>
        <v>DC$17</v>
      </c>
      <c r="DD1483" s="199" t="str">
        <f t="shared" si="2494"/>
        <v>DD$17</v>
      </c>
      <c r="DE1483" s="199" t="str">
        <f t="shared" si="2494"/>
        <v>DE$17</v>
      </c>
      <c r="DF1483" s="199" t="str">
        <f t="shared" si="2494"/>
        <v>DF$17</v>
      </c>
      <c r="DG1483" s="199" t="str">
        <f t="shared" si="2494"/>
        <v>DG$17</v>
      </c>
      <c r="DH1483" s="199" t="str">
        <f t="shared" si="2494"/>
        <v>DH$17</v>
      </c>
      <c r="DI1483" s="199" t="str">
        <f t="shared" si="2494"/>
        <v>DI$17</v>
      </c>
      <c r="DJ1483" s="199" t="str">
        <f t="shared" si="2494"/>
        <v>DJ$17</v>
      </c>
      <c r="DK1483" s="199" t="str">
        <f t="shared" si="2494"/>
        <v>DK$17</v>
      </c>
      <c r="DL1483" s="199" t="str">
        <f t="shared" si="2494"/>
        <v>DL$17</v>
      </c>
    </row>
    <row r="1484" spans="1:116" x14ac:dyDescent="0.4">
      <c r="A1484" s="174"/>
      <c r="E1484" s="8"/>
      <c r="G1484" s="175" t="s">
        <v>491</v>
      </c>
      <c r="H1484" s="200"/>
      <c r="I1484" s="201"/>
      <c r="J1484" s="201"/>
      <c r="K1484" s="202"/>
      <c r="L1484" s="202"/>
      <c r="M1484" s="202"/>
      <c r="N1484" s="202"/>
      <c r="O1484" s="202"/>
      <c r="P1484" s="202"/>
      <c r="R1484" s="202"/>
      <c r="S1484" s="190"/>
      <c r="T1484" s="190"/>
      <c r="U1484" s="190"/>
      <c r="V1484" s="190"/>
      <c r="W1484" s="190"/>
      <c r="X1484" s="190"/>
      <c r="Y1484" s="190"/>
      <c r="Z1484" s="190"/>
      <c r="AA1484" s="190"/>
      <c r="AB1484" s="190"/>
      <c r="AC1484" s="190"/>
      <c r="AD1484" s="190"/>
      <c r="AE1484" s="190"/>
      <c r="AF1484" s="190"/>
      <c r="AG1484" s="190"/>
      <c r="AH1484" s="190"/>
      <c r="AI1484" s="190"/>
      <c r="AJ1484" s="190"/>
      <c r="AK1484" s="190"/>
      <c r="AL1484" s="190"/>
      <c r="AM1484" s="190"/>
      <c r="AN1484" s="190"/>
      <c r="AO1484" s="190"/>
      <c r="AP1484" s="190"/>
      <c r="AQ1484" s="190"/>
      <c r="AR1484" s="190"/>
      <c r="AS1484" s="190"/>
      <c r="AT1484" s="190"/>
      <c r="AU1484" s="190"/>
      <c r="AV1484" s="190"/>
      <c r="AW1484" s="190"/>
      <c r="AX1484" s="190"/>
      <c r="AY1484" s="190"/>
      <c r="AZ1484" s="190"/>
      <c r="BA1484" s="190"/>
      <c r="BB1484" s="190"/>
      <c r="BC1484" s="190"/>
      <c r="BD1484" s="190"/>
      <c r="BE1484" s="190"/>
      <c r="BF1484" s="190"/>
      <c r="BG1484" s="190"/>
      <c r="BH1484" s="190"/>
      <c r="BI1484" s="190"/>
      <c r="BJ1484" s="190"/>
      <c r="BK1484" s="190"/>
      <c r="BL1484" s="190"/>
      <c r="BM1484" s="190"/>
      <c r="BN1484" s="190"/>
      <c r="BO1484" s="190"/>
      <c r="BP1484" s="190"/>
      <c r="BQ1484" s="190"/>
      <c r="BR1484" s="190"/>
      <c r="BS1484" s="190"/>
      <c r="BT1484" s="190"/>
      <c r="BU1484" s="190"/>
      <c r="BV1484" s="190"/>
      <c r="BW1484" s="190"/>
      <c r="BX1484" s="190"/>
      <c r="BY1484" s="190"/>
      <c r="BZ1484" s="190"/>
      <c r="CA1484" s="190"/>
      <c r="CB1484" s="190"/>
      <c r="CC1484" s="190"/>
      <c r="CD1484" s="190"/>
      <c r="CE1484" s="190"/>
      <c r="CF1484" s="190"/>
      <c r="CG1484" s="190"/>
      <c r="CH1484" s="190"/>
      <c r="CI1484" s="190"/>
      <c r="CJ1484" s="190"/>
      <c r="CK1484" s="190"/>
      <c r="CL1484" s="190"/>
      <c r="CN1484" s="201"/>
      <c r="CO1484" s="190"/>
      <c r="CP1484" s="190"/>
      <c r="CQ1484" s="190"/>
      <c r="CR1484" s="190"/>
      <c r="CS1484" s="190"/>
      <c r="CT1484" s="190"/>
      <c r="CU1484" s="190"/>
      <c r="CV1484" s="190"/>
      <c r="CW1484" s="190"/>
      <c r="CX1484" s="190"/>
      <c r="CY1484" s="190"/>
      <c r="CZ1484" s="190"/>
      <c r="DA1484" s="190"/>
      <c r="DB1484" s="190"/>
      <c r="DC1484" s="190"/>
      <c r="DD1484" s="190"/>
      <c r="DE1484" s="190"/>
      <c r="DF1484" s="190"/>
      <c r="DG1484" s="190"/>
      <c r="DH1484" s="190"/>
      <c r="DI1484" s="190"/>
      <c r="DJ1484" s="190"/>
      <c r="DK1484" s="190"/>
      <c r="DL1484" s="190"/>
    </row>
    <row r="1485" spans="1:116" x14ac:dyDescent="0.4">
      <c r="A1485" s="174"/>
      <c r="E1485" s="8"/>
      <c r="G1485" s="175" t="s">
        <v>505</v>
      </c>
      <c r="H1485" s="200"/>
      <c r="I1485" s="201"/>
      <c r="J1485" s="201"/>
      <c r="K1485" s="202"/>
      <c r="L1485" s="202"/>
      <c r="M1485" s="202"/>
      <c r="N1485" s="202"/>
      <c r="O1485" s="202"/>
      <c r="P1485" s="202"/>
      <c r="R1485" s="202"/>
      <c r="S1485" s="190"/>
      <c r="T1485" s="190"/>
      <c r="U1485" s="190"/>
      <c r="V1485" s="190"/>
      <c r="W1485" s="190"/>
      <c r="X1485" s="190"/>
      <c r="Y1485" s="190"/>
      <c r="Z1485" s="190"/>
      <c r="AA1485" s="190"/>
      <c r="AB1485" s="190"/>
      <c r="AC1485" s="190"/>
      <c r="AD1485" s="190"/>
      <c r="AE1485" s="190"/>
      <c r="AF1485" s="190"/>
      <c r="AG1485" s="190"/>
      <c r="AH1485" s="190"/>
      <c r="AI1485" s="190"/>
      <c r="AJ1485" s="190"/>
      <c r="AK1485" s="190"/>
      <c r="AL1485" s="190"/>
      <c r="AM1485" s="190"/>
      <c r="AN1485" s="190"/>
      <c r="AO1485" s="190"/>
      <c r="AP1485" s="190"/>
      <c r="AQ1485" s="190"/>
      <c r="AR1485" s="190"/>
      <c r="AS1485" s="190"/>
      <c r="AT1485" s="190"/>
      <c r="AU1485" s="190"/>
      <c r="AV1485" s="190"/>
      <c r="AW1485" s="190"/>
      <c r="AX1485" s="190"/>
      <c r="AY1485" s="190"/>
      <c r="AZ1485" s="190"/>
      <c r="BA1485" s="190"/>
      <c r="BB1485" s="190"/>
      <c r="BC1485" s="190"/>
      <c r="BD1485" s="190"/>
      <c r="BE1485" s="190"/>
      <c r="BF1485" s="190"/>
      <c r="BG1485" s="190"/>
      <c r="BH1485" s="190"/>
      <c r="BI1485" s="190"/>
      <c r="BJ1485" s="190"/>
      <c r="BK1485" s="190"/>
      <c r="BL1485" s="190"/>
      <c r="BM1485" s="190"/>
      <c r="BN1485" s="190"/>
      <c r="BO1485" s="190"/>
      <c r="BP1485" s="190"/>
      <c r="BQ1485" s="190"/>
      <c r="BR1485" s="190"/>
      <c r="BS1485" s="190"/>
      <c r="BT1485" s="190"/>
      <c r="BU1485" s="190"/>
      <c r="BV1485" s="190"/>
      <c r="BW1485" s="190"/>
      <c r="BX1485" s="190"/>
      <c r="BY1485" s="190"/>
      <c r="BZ1485" s="190"/>
      <c r="CA1485" s="190"/>
      <c r="CB1485" s="190"/>
      <c r="CC1485" s="190"/>
      <c r="CD1485" s="190"/>
      <c r="CE1485" s="190"/>
      <c r="CF1485" s="190"/>
      <c r="CG1485" s="190"/>
      <c r="CH1485" s="190"/>
      <c r="CI1485" s="190"/>
      <c r="CJ1485" s="190"/>
      <c r="CK1485" s="190"/>
      <c r="CL1485" s="190"/>
      <c r="CN1485" s="201"/>
      <c r="CO1485" s="190"/>
      <c r="CP1485" s="190"/>
      <c r="CQ1485" s="190"/>
      <c r="CR1485" s="190"/>
      <c r="CS1485" s="190"/>
      <c r="CT1485" s="190"/>
      <c r="CU1485" s="190"/>
      <c r="CV1485" s="190"/>
      <c r="CW1485" s="190"/>
      <c r="CX1485" s="190"/>
      <c r="CY1485" s="190"/>
      <c r="CZ1485" s="190"/>
      <c r="DA1485" s="190"/>
      <c r="DB1485" s="190"/>
      <c r="DC1485" s="190"/>
      <c r="DD1485" s="190"/>
      <c r="DE1485" s="190"/>
      <c r="DF1485" s="190"/>
      <c r="DG1485" s="190"/>
      <c r="DH1485" s="190"/>
      <c r="DI1485" s="190"/>
      <c r="DJ1485" s="190"/>
      <c r="DK1485" s="190"/>
      <c r="DL1485" s="190"/>
    </row>
    <row r="1486" spans="1:116" x14ac:dyDescent="0.4">
      <c r="A1486" s="174"/>
      <c r="E1486" s="8"/>
      <c r="G1486" s="175" t="s">
        <v>463</v>
      </c>
      <c r="H1486" s="200"/>
      <c r="I1486" s="201"/>
      <c r="J1486" s="201"/>
      <c r="K1486" s="202"/>
      <c r="L1486" s="202"/>
      <c r="M1486" s="202"/>
      <c r="N1486" s="202"/>
      <c r="O1486" s="202"/>
      <c r="P1486" s="202"/>
      <c r="R1486" s="202"/>
      <c r="S1486" s="190" t="str">
        <f t="shared" ref="S1486:AX1486" si="2495">S$22</f>
        <v>S$18</v>
      </c>
      <c r="T1486" s="190" t="str">
        <f t="shared" si="2495"/>
        <v>T$18</v>
      </c>
      <c r="U1486" s="190" t="str">
        <f t="shared" si="2495"/>
        <v>U$18</v>
      </c>
      <c r="V1486" s="190" t="str">
        <f t="shared" si="2495"/>
        <v>V$18</v>
      </c>
      <c r="W1486" s="190" t="str">
        <f t="shared" si="2495"/>
        <v>W$18</v>
      </c>
      <c r="X1486" s="190" t="str">
        <f t="shared" si="2495"/>
        <v>X$18</v>
      </c>
      <c r="Y1486" s="190" t="str">
        <f t="shared" si="2495"/>
        <v>Y$18</v>
      </c>
      <c r="Z1486" s="190" t="str">
        <f t="shared" si="2495"/>
        <v>Z$18</v>
      </c>
      <c r="AA1486" s="190" t="str">
        <f t="shared" si="2495"/>
        <v>AA$18</v>
      </c>
      <c r="AB1486" s="190" t="str">
        <f t="shared" si="2495"/>
        <v>AB$18</v>
      </c>
      <c r="AC1486" s="190" t="str">
        <f t="shared" si="2495"/>
        <v>AC$18</v>
      </c>
      <c r="AD1486" s="190" t="str">
        <f t="shared" si="2495"/>
        <v>AD$18</v>
      </c>
      <c r="AE1486" s="190" t="str">
        <f t="shared" si="2495"/>
        <v>AE$18</v>
      </c>
      <c r="AF1486" s="190" t="str">
        <f t="shared" si="2495"/>
        <v>AF$18</v>
      </c>
      <c r="AG1486" s="190" t="str">
        <f t="shared" si="2495"/>
        <v>AG$18</v>
      </c>
      <c r="AH1486" s="190" t="str">
        <f t="shared" si="2495"/>
        <v>AH$18</v>
      </c>
      <c r="AI1486" s="190" t="str">
        <f t="shared" si="2495"/>
        <v>AI$18</v>
      </c>
      <c r="AJ1486" s="190" t="str">
        <f t="shared" si="2495"/>
        <v>AJ$18</v>
      </c>
      <c r="AK1486" s="190" t="str">
        <f t="shared" si="2495"/>
        <v>AK$18</v>
      </c>
      <c r="AL1486" s="190" t="str">
        <f t="shared" si="2495"/>
        <v>AL$18</v>
      </c>
      <c r="AM1486" s="190" t="str">
        <f t="shared" si="2495"/>
        <v>AM$18</v>
      </c>
      <c r="AN1486" s="190" t="str">
        <f t="shared" si="2495"/>
        <v>AN$18</v>
      </c>
      <c r="AO1486" s="190" t="str">
        <f t="shared" si="2495"/>
        <v>AO$18</v>
      </c>
      <c r="AP1486" s="190" t="str">
        <f t="shared" si="2495"/>
        <v>AP$18</v>
      </c>
      <c r="AQ1486" s="190" t="str">
        <f t="shared" si="2495"/>
        <v>AQ$18</v>
      </c>
      <c r="AR1486" s="190" t="str">
        <f t="shared" si="2495"/>
        <v>AR$18</v>
      </c>
      <c r="AS1486" s="190" t="str">
        <f t="shared" si="2495"/>
        <v>AS$18</v>
      </c>
      <c r="AT1486" s="190" t="str">
        <f t="shared" si="2495"/>
        <v>AT$18</v>
      </c>
      <c r="AU1486" s="190" t="str">
        <f t="shared" si="2495"/>
        <v>AU$18</v>
      </c>
      <c r="AV1486" s="190" t="str">
        <f t="shared" si="2495"/>
        <v>AV$18</v>
      </c>
      <c r="AW1486" s="190" t="str">
        <f t="shared" si="2495"/>
        <v>AW$18</v>
      </c>
      <c r="AX1486" s="190" t="str">
        <f t="shared" si="2495"/>
        <v>AX$18</v>
      </c>
      <c r="AY1486" s="190" t="str">
        <f t="shared" ref="AY1486:CD1486" si="2496">AY$22</f>
        <v>AY$18</v>
      </c>
      <c r="AZ1486" s="190" t="str">
        <f t="shared" si="2496"/>
        <v>AZ$18</v>
      </c>
      <c r="BA1486" s="190" t="str">
        <f t="shared" si="2496"/>
        <v>BA$18</v>
      </c>
      <c r="BB1486" s="190" t="str">
        <f t="shared" si="2496"/>
        <v>BB$18</v>
      </c>
      <c r="BC1486" s="190" t="str">
        <f t="shared" si="2496"/>
        <v>BC$18</v>
      </c>
      <c r="BD1486" s="190" t="str">
        <f t="shared" si="2496"/>
        <v>BD$18</v>
      </c>
      <c r="BE1486" s="190" t="str">
        <f t="shared" si="2496"/>
        <v>BE$18</v>
      </c>
      <c r="BF1486" s="190" t="str">
        <f t="shared" si="2496"/>
        <v>BF$18</v>
      </c>
      <c r="BG1486" s="190" t="str">
        <f t="shared" si="2496"/>
        <v>BG$18</v>
      </c>
      <c r="BH1486" s="190" t="str">
        <f t="shared" si="2496"/>
        <v>BH$18</v>
      </c>
      <c r="BI1486" s="190" t="str">
        <f t="shared" si="2496"/>
        <v>BI$18</v>
      </c>
      <c r="BJ1486" s="190" t="str">
        <f t="shared" si="2496"/>
        <v>BJ$18</v>
      </c>
      <c r="BK1486" s="190" t="str">
        <f t="shared" si="2496"/>
        <v>BK$18</v>
      </c>
      <c r="BL1486" s="190" t="str">
        <f t="shared" si="2496"/>
        <v>BL$18</v>
      </c>
      <c r="BM1486" s="190" t="str">
        <f t="shared" si="2496"/>
        <v>BM$18</v>
      </c>
      <c r="BN1486" s="190" t="str">
        <f t="shared" si="2496"/>
        <v>BN$18</v>
      </c>
      <c r="BO1486" s="190" t="str">
        <f t="shared" si="2496"/>
        <v>BO$18</v>
      </c>
      <c r="BP1486" s="190" t="str">
        <f t="shared" si="2496"/>
        <v>BP$18</v>
      </c>
      <c r="BQ1486" s="190" t="str">
        <f t="shared" si="2496"/>
        <v>BQ$18</v>
      </c>
      <c r="BR1486" s="190" t="str">
        <f t="shared" si="2496"/>
        <v>BR$18</v>
      </c>
      <c r="BS1486" s="190" t="str">
        <f t="shared" si="2496"/>
        <v>BS$18</v>
      </c>
      <c r="BT1486" s="190" t="str">
        <f t="shared" si="2496"/>
        <v>BT$18</v>
      </c>
      <c r="BU1486" s="190" t="str">
        <f t="shared" si="2496"/>
        <v>BU$18</v>
      </c>
      <c r="BV1486" s="190" t="str">
        <f t="shared" si="2496"/>
        <v>BV$18</v>
      </c>
      <c r="BW1486" s="190" t="str">
        <f t="shared" si="2496"/>
        <v>BW$18</v>
      </c>
      <c r="BX1486" s="190" t="str">
        <f t="shared" si="2496"/>
        <v>BX$18</v>
      </c>
      <c r="BY1486" s="190" t="str">
        <f t="shared" si="2496"/>
        <v>BY$18</v>
      </c>
      <c r="BZ1486" s="190" t="str">
        <f t="shared" si="2496"/>
        <v>BZ$18</v>
      </c>
      <c r="CA1486" s="190" t="str">
        <f t="shared" si="2496"/>
        <v>CA$18</v>
      </c>
      <c r="CB1486" s="190" t="str">
        <f t="shared" si="2496"/>
        <v>CB$18</v>
      </c>
      <c r="CC1486" s="190" t="str">
        <f t="shared" si="2496"/>
        <v>CC$18</v>
      </c>
      <c r="CD1486" s="190" t="str">
        <f t="shared" si="2496"/>
        <v>CD$18</v>
      </c>
      <c r="CE1486" s="190" t="str">
        <f t="shared" ref="CE1486:CL1486" si="2497">CE$22</f>
        <v>CE$18</v>
      </c>
      <c r="CF1486" s="190" t="str">
        <f t="shared" si="2497"/>
        <v>CF$18</v>
      </c>
      <c r="CG1486" s="190" t="str">
        <f t="shared" si="2497"/>
        <v>CG$18</v>
      </c>
      <c r="CH1486" s="190" t="str">
        <f t="shared" si="2497"/>
        <v>CH$18</v>
      </c>
      <c r="CI1486" s="190" t="str">
        <f t="shared" si="2497"/>
        <v>CI$18</v>
      </c>
      <c r="CJ1486" s="190" t="str">
        <f t="shared" si="2497"/>
        <v>CJ$18</v>
      </c>
      <c r="CK1486" s="190" t="str">
        <f t="shared" si="2497"/>
        <v>CK$18</v>
      </c>
      <c r="CL1486" s="190" t="str">
        <f t="shared" si="2497"/>
        <v>CL$18</v>
      </c>
      <c r="CN1486" s="201"/>
      <c r="CO1486" s="190" t="str">
        <f t="shared" ref="CO1486:DL1486" si="2498">CO$22</f>
        <v>CO$18</v>
      </c>
      <c r="CP1486" s="190" t="str">
        <f t="shared" si="2498"/>
        <v>CP$18</v>
      </c>
      <c r="CQ1486" s="190" t="str">
        <f t="shared" si="2498"/>
        <v>CQ$18</v>
      </c>
      <c r="CR1486" s="190" t="str">
        <f t="shared" si="2498"/>
        <v>CR$18</v>
      </c>
      <c r="CS1486" s="190" t="str">
        <f t="shared" si="2498"/>
        <v>CS$18</v>
      </c>
      <c r="CT1486" s="190" t="str">
        <f t="shared" si="2498"/>
        <v>CT$18</v>
      </c>
      <c r="CU1486" s="190" t="str">
        <f t="shared" si="2498"/>
        <v>CU$18</v>
      </c>
      <c r="CV1486" s="190" t="str">
        <f t="shared" si="2498"/>
        <v>CV$18</v>
      </c>
      <c r="CW1486" s="190" t="str">
        <f t="shared" si="2498"/>
        <v>CW$18</v>
      </c>
      <c r="CX1486" s="190" t="str">
        <f t="shared" si="2498"/>
        <v>CX$18</v>
      </c>
      <c r="CY1486" s="190" t="str">
        <f t="shared" si="2498"/>
        <v>CY$18</v>
      </c>
      <c r="CZ1486" s="190" t="str">
        <f t="shared" si="2498"/>
        <v>CZ$18</v>
      </c>
      <c r="DA1486" s="190" t="str">
        <f t="shared" si="2498"/>
        <v>DA$18</v>
      </c>
      <c r="DB1486" s="190" t="str">
        <f t="shared" si="2498"/>
        <v>DB$18</v>
      </c>
      <c r="DC1486" s="190" t="str">
        <f t="shared" si="2498"/>
        <v>DC$18</v>
      </c>
      <c r="DD1486" s="190" t="str">
        <f t="shared" si="2498"/>
        <v>DD$18</v>
      </c>
      <c r="DE1486" s="190" t="str">
        <f t="shared" si="2498"/>
        <v>DE$18</v>
      </c>
      <c r="DF1486" s="190" t="str">
        <f t="shared" si="2498"/>
        <v>DF$18</v>
      </c>
      <c r="DG1486" s="190" t="str">
        <f t="shared" si="2498"/>
        <v>DG$18</v>
      </c>
      <c r="DH1486" s="190" t="str">
        <f t="shared" si="2498"/>
        <v>DH$18</v>
      </c>
      <c r="DI1486" s="190" t="str">
        <f t="shared" si="2498"/>
        <v>DI$18</v>
      </c>
      <c r="DJ1486" s="190" t="str">
        <f t="shared" si="2498"/>
        <v>DJ$18</v>
      </c>
      <c r="DK1486" s="190" t="str">
        <f t="shared" si="2498"/>
        <v>DK$18</v>
      </c>
      <c r="DL1486" s="190" t="str">
        <f t="shared" si="2498"/>
        <v>DL$18</v>
      </c>
    </row>
    <row r="1487" spans="1:116" x14ac:dyDescent="0.4">
      <c r="A1487" s="174"/>
      <c r="E1487" s="8"/>
      <c r="G1487" s="175" t="s">
        <v>464</v>
      </c>
      <c r="H1487" s="200"/>
      <c r="I1487" s="201"/>
      <c r="J1487" s="201"/>
      <c r="K1487" s="202"/>
      <c r="L1487" s="202"/>
      <c r="M1487" s="202"/>
      <c r="N1487" s="202"/>
      <c r="O1487" s="202"/>
      <c r="P1487" s="202"/>
      <c r="R1487" s="202"/>
      <c r="S1487" s="190" t="str">
        <f t="shared" ref="S1487:AX1487" si="2499">S$23</f>
        <v>S$19</v>
      </c>
      <c r="T1487" s="190" t="str">
        <f t="shared" si="2499"/>
        <v>T$19</v>
      </c>
      <c r="U1487" s="190" t="str">
        <f t="shared" si="2499"/>
        <v>U$19</v>
      </c>
      <c r="V1487" s="190" t="str">
        <f t="shared" si="2499"/>
        <v>V$19</v>
      </c>
      <c r="W1487" s="190" t="str">
        <f t="shared" si="2499"/>
        <v>W$19</v>
      </c>
      <c r="X1487" s="190" t="str">
        <f t="shared" si="2499"/>
        <v>X$19</v>
      </c>
      <c r="Y1487" s="190" t="str">
        <f t="shared" si="2499"/>
        <v>Y$19</v>
      </c>
      <c r="Z1487" s="190" t="str">
        <f t="shared" si="2499"/>
        <v>Z$19</v>
      </c>
      <c r="AA1487" s="190" t="str">
        <f t="shared" si="2499"/>
        <v>AA$19</v>
      </c>
      <c r="AB1487" s="190" t="str">
        <f t="shared" si="2499"/>
        <v>AB$19</v>
      </c>
      <c r="AC1487" s="190" t="str">
        <f t="shared" si="2499"/>
        <v>AC$19</v>
      </c>
      <c r="AD1487" s="190" t="str">
        <f t="shared" si="2499"/>
        <v>AD$19</v>
      </c>
      <c r="AE1487" s="190" t="str">
        <f t="shared" si="2499"/>
        <v>AE$19</v>
      </c>
      <c r="AF1487" s="190" t="str">
        <f t="shared" si="2499"/>
        <v>AF$19</v>
      </c>
      <c r="AG1487" s="190" t="str">
        <f t="shared" si="2499"/>
        <v>AG$19</v>
      </c>
      <c r="AH1487" s="190" t="str">
        <f t="shared" si="2499"/>
        <v>AH$19</v>
      </c>
      <c r="AI1487" s="190" t="str">
        <f t="shared" si="2499"/>
        <v>AI$19</v>
      </c>
      <c r="AJ1487" s="190" t="str">
        <f t="shared" si="2499"/>
        <v>AJ$19</v>
      </c>
      <c r="AK1487" s="190" t="str">
        <f t="shared" si="2499"/>
        <v>AK$19</v>
      </c>
      <c r="AL1487" s="190" t="str">
        <f t="shared" si="2499"/>
        <v>AL$19</v>
      </c>
      <c r="AM1487" s="190" t="str">
        <f t="shared" si="2499"/>
        <v>AM$19</v>
      </c>
      <c r="AN1487" s="190" t="str">
        <f t="shared" si="2499"/>
        <v>AN$19</v>
      </c>
      <c r="AO1487" s="190" t="str">
        <f t="shared" si="2499"/>
        <v>AO$19</v>
      </c>
      <c r="AP1487" s="190" t="str">
        <f t="shared" si="2499"/>
        <v>AP$19</v>
      </c>
      <c r="AQ1487" s="190" t="str">
        <f t="shared" si="2499"/>
        <v>AQ$19</v>
      </c>
      <c r="AR1487" s="190" t="str">
        <f t="shared" si="2499"/>
        <v>AR$19</v>
      </c>
      <c r="AS1487" s="190" t="str">
        <f t="shared" si="2499"/>
        <v>AS$19</v>
      </c>
      <c r="AT1487" s="190" t="str">
        <f t="shared" si="2499"/>
        <v>AT$19</v>
      </c>
      <c r="AU1487" s="190" t="str">
        <f t="shared" si="2499"/>
        <v>AU$19</v>
      </c>
      <c r="AV1487" s="190" t="str">
        <f t="shared" si="2499"/>
        <v>AV$19</v>
      </c>
      <c r="AW1487" s="190" t="str">
        <f t="shared" si="2499"/>
        <v>AW$19</v>
      </c>
      <c r="AX1487" s="190" t="str">
        <f t="shared" si="2499"/>
        <v>AX$19</v>
      </c>
      <c r="AY1487" s="190" t="str">
        <f t="shared" ref="AY1487:CD1487" si="2500">AY$23</f>
        <v>AY$19</v>
      </c>
      <c r="AZ1487" s="190" t="str">
        <f t="shared" si="2500"/>
        <v>AZ$19</v>
      </c>
      <c r="BA1487" s="190" t="str">
        <f t="shared" si="2500"/>
        <v>BA$19</v>
      </c>
      <c r="BB1487" s="190" t="str">
        <f t="shared" si="2500"/>
        <v>BB$19</v>
      </c>
      <c r="BC1487" s="190" t="str">
        <f t="shared" si="2500"/>
        <v>BC$19</v>
      </c>
      <c r="BD1487" s="190" t="str">
        <f t="shared" si="2500"/>
        <v>BD$19</v>
      </c>
      <c r="BE1487" s="190" t="str">
        <f t="shared" si="2500"/>
        <v>BE$19</v>
      </c>
      <c r="BF1487" s="190" t="str">
        <f t="shared" si="2500"/>
        <v>BF$19</v>
      </c>
      <c r="BG1487" s="190" t="str">
        <f t="shared" si="2500"/>
        <v>BG$19</v>
      </c>
      <c r="BH1487" s="190" t="str">
        <f t="shared" si="2500"/>
        <v>BH$19</v>
      </c>
      <c r="BI1487" s="190" t="str">
        <f t="shared" si="2500"/>
        <v>BI$19</v>
      </c>
      <c r="BJ1487" s="190" t="str">
        <f t="shared" si="2500"/>
        <v>BJ$19</v>
      </c>
      <c r="BK1487" s="190" t="str">
        <f t="shared" si="2500"/>
        <v>BK$19</v>
      </c>
      <c r="BL1487" s="190" t="str">
        <f t="shared" si="2500"/>
        <v>BL$19</v>
      </c>
      <c r="BM1487" s="190" t="str">
        <f t="shared" si="2500"/>
        <v>BM$19</v>
      </c>
      <c r="BN1487" s="190" t="str">
        <f t="shared" si="2500"/>
        <v>BN$19</v>
      </c>
      <c r="BO1487" s="190" t="str">
        <f t="shared" si="2500"/>
        <v>BO$19</v>
      </c>
      <c r="BP1487" s="190" t="str">
        <f t="shared" si="2500"/>
        <v>BP$19</v>
      </c>
      <c r="BQ1487" s="190" t="str">
        <f t="shared" si="2500"/>
        <v>BQ$19</v>
      </c>
      <c r="BR1487" s="190" t="str">
        <f t="shared" si="2500"/>
        <v>BR$19</v>
      </c>
      <c r="BS1487" s="190" t="str">
        <f t="shared" si="2500"/>
        <v>BS$19</v>
      </c>
      <c r="BT1487" s="190" t="str">
        <f t="shared" si="2500"/>
        <v>BT$19</v>
      </c>
      <c r="BU1487" s="190" t="str">
        <f t="shared" si="2500"/>
        <v>BU$19</v>
      </c>
      <c r="BV1487" s="190" t="str">
        <f t="shared" si="2500"/>
        <v>BV$19</v>
      </c>
      <c r="BW1487" s="190" t="str">
        <f t="shared" si="2500"/>
        <v>BW$19</v>
      </c>
      <c r="BX1487" s="190" t="str">
        <f t="shared" si="2500"/>
        <v>BX$19</v>
      </c>
      <c r="BY1487" s="190" t="str">
        <f t="shared" si="2500"/>
        <v>BY$19</v>
      </c>
      <c r="BZ1487" s="190" t="str">
        <f t="shared" si="2500"/>
        <v>BZ$19</v>
      </c>
      <c r="CA1487" s="190" t="str">
        <f t="shared" si="2500"/>
        <v>CA$19</v>
      </c>
      <c r="CB1487" s="190" t="str">
        <f t="shared" si="2500"/>
        <v>CB$19</v>
      </c>
      <c r="CC1487" s="190" t="str">
        <f t="shared" si="2500"/>
        <v>CC$19</v>
      </c>
      <c r="CD1487" s="190" t="str">
        <f t="shared" si="2500"/>
        <v>CD$19</v>
      </c>
      <c r="CE1487" s="190" t="str">
        <f t="shared" ref="CE1487:CL1487" si="2501">CE$23</f>
        <v>CE$19</v>
      </c>
      <c r="CF1487" s="190" t="str">
        <f t="shared" si="2501"/>
        <v>CF$19</v>
      </c>
      <c r="CG1487" s="190" t="str">
        <f t="shared" si="2501"/>
        <v>CG$19</v>
      </c>
      <c r="CH1487" s="190" t="str">
        <f t="shared" si="2501"/>
        <v>CH$19</v>
      </c>
      <c r="CI1487" s="190" t="str">
        <f t="shared" si="2501"/>
        <v>CI$19</v>
      </c>
      <c r="CJ1487" s="190" t="str">
        <f t="shared" si="2501"/>
        <v>CJ$19</v>
      </c>
      <c r="CK1487" s="190" t="str">
        <f t="shared" si="2501"/>
        <v>CK$19</v>
      </c>
      <c r="CL1487" s="190" t="str">
        <f t="shared" si="2501"/>
        <v>CL$19</v>
      </c>
      <c r="CN1487" s="201"/>
      <c r="CO1487" s="190" t="str">
        <f t="shared" ref="CO1487:DL1487" si="2502">CO$23</f>
        <v>CO$19</v>
      </c>
      <c r="CP1487" s="190" t="str">
        <f t="shared" si="2502"/>
        <v>CP$19</v>
      </c>
      <c r="CQ1487" s="190" t="str">
        <f t="shared" si="2502"/>
        <v>CQ$19</v>
      </c>
      <c r="CR1487" s="190" t="str">
        <f t="shared" si="2502"/>
        <v>CR$19</v>
      </c>
      <c r="CS1487" s="190" t="str">
        <f t="shared" si="2502"/>
        <v>CS$19</v>
      </c>
      <c r="CT1487" s="190" t="str">
        <f t="shared" si="2502"/>
        <v>CT$19</v>
      </c>
      <c r="CU1487" s="190" t="str">
        <f t="shared" si="2502"/>
        <v>CU$19</v>
      </c>
      <c r="CV1487" s="190" t="str">
        <f t="shared" si="2502"/>
        <v>CV$19</v>
      </c>
      <c r="CW1487" s="190" t="str">
        <f t="shared" si="2502"/>
        <v>CW$19</v>
      </c>
      <c r="CX1487" s="190" t="str">
        <f t="shared" si="2502"/>
        <v>CX$19</v>
      </c>
      <c r="CY1487" s="190" t="str">
        <f t="shared" si="2502"/>
        <v>CY$19</v>
      </c>
      <c r="CZ1487" s="190" t="str">
        <f t="shared" si="2502"/>
        <v>CZ$19</v>
      </c>
      <c r="DA1487" s="190" t="str">
        <f t="shared" si="2502"/>
        <v>DA$19</v>
      </c>
      <c r="DB1487" s="190" t="str">
        <f t="shared" si="2502"/>
        <v>DB$19</v>
      </c>
      <c r="DC1487" s="190" t="str">
        <f t="shared" si="2502"/>
        <v>DC$19</v>
      </c>
      <c r="DD1487" s="190" t="str">
        <f t="shared" si="2502"/>
        <v>DD$19</v>
      </c>
      <c r="DE1487" s="190" t="str">
        <f t="shared" si="2502"/>
        <v>DE$19</v>
      </c>
      <c r="DF1487" s="190" t="str">
        <f t="shared" si="2502"/>
        <v>DF$19</v>
      </c>
      <c r="DG1487" s="190" t="str">
        <f t="shared" si="2502"/>
        <v>DG$19</v>
      </c>
      <c r="DH1487" s="190" t="str">
        <f t="shared" si="2502"/>
        <v>DH$19</v>
      </c>
      <c r="DI1487" s="190" t="str">
        <f t="shared" si="2502"/>
        <v>DI$19</v>
      </c>
      <c r="DJ1487" s="190" t="str">
        <f t="shared" si="2502"/>
        <v>DJ$19</v>
      </c>
      <c r="DK1487" s="190" t="str">
        <f t="shared" si="2502"/>
        <v>DK$19</v>
      </c>
      <c r="DL1487" s="190" t="str">
        <f t="shared" si="2502"/>
        <v>DL$19</v>
      </c>
    </row>
    <row r="1488" spans="1:116" x14ac:dyDescent="0.4">
      <c r="A1488" s="142" t="s">
        <v>218</v>
      </c>
      <c r="B1488" s="31" t="s">
        <v>81</v>
      </c>
      <c r="C1488" s="31"/>
      <c r="D1488" t="s">
        <v>762</v>
      </c>
      <c r="E1488" s="8" t="str">
        <f t="shared" ref="E1488:E1502" si="2503">ROW()&amp;" "&amp;D1488</f>
        <v>1488 DCHC-S</v>
      </c>
      <c r="F1488" t="s">
        <v>153</v>
      </c>
      <c r="G1488" s="143" t="s">
        <v>188</v>
      </c>
      <c r="H1488" s="142"/>
      <c r="I1488" s="144"/>
      <c r="J1488" s="144"/>
      <c r="K1488" s="142"/>
      <c r="L1488" s="142"/>
      <c r="M1488" s="142"/>
      <c r="N1488" s="142"/>
      <c r="O1488" s="142"/>
      <c r="P1488" s="142"/>
      <c r="R1488" s="143"/>
      <c r="S1488" s="143"/>
      <c r="T1488" s="143"/>
      <c r="U1488" s="143"/>
      <c r="V1488" s="143"/>
      <c r="W1488" s="143"/>
      <c r="X1488" s="143"/>
      <c r="Y1488" s="143"/>
      <c r="Z1488" s="143"/>
      <c r="AA1488" s="143"/>
      <c r="AB1488" s="143"/>
      <c r="AC1488" s="143"/>
      <c r="AD1488" s="143"/>
      <c r="AE1488" s="143"/>
      <c r="AF1488" s="143"/>
      <c r="AG1488" s="143"/>
      <c r="AH1488" s="143"/>
      <c r="AI1488" s="143"/>
      <c r="AJ1488" s="143"/>
      <c r="AK1488" s="143"/>
      <c r="AL1488" s="143"/>
      <c r="AM1488" s="143"/>
      <c r="AN1488" s="143"/>
      <c r="AO1488" s="143"/>
      <c r="AP1488" s="143"/>
      <c r="AQ1488" s="143"/>
      <c r="AR1488" s="143"/>
      <c r="AS1488" s="143"/>
      <c r="AT1488" s="143"/>
      <c r="AU1488" s="143"/>
      <c r="AV1488" s="143"/>
      <c r="AW1488" s="143"/>
      <c r="AX1488" s="143"/>
      <c r="AY1488" s="143"/>
      <c r="AZ1488" s="143"/>
      <c r="BA1488" s="143"/>
      <c r="BB1488" s="143"/>
      <c r="BC1488" s="143"/>
      <c r="BD1488" s="143"/>
      <c r="BE1488" s="143"/>
      <c r="BF1488" s="143"/>
      <c r="BG1488" s="143"/>
      <c r="BH1488" s="143"/>
      <c r="BI1488" s="143"/>
      <c r="BJ1488" s="143"/>
      <c r="BK1488" s="143"/>
      <c r="BL1488" s="143"/>
      <c r="BM1488" s="143"/>
      <c r="BN1488" s="143"/>
      <c r="BO1488" s="143"/>
      <c r="BP1488" s="143"/>
      <c r="BQ1488" s="143"/>
      <c r="BR1488" s="143"/>
      <c r="BS1488" s="143"/>
      <c r="BT1488" s="143"/>
      <c r="BU1488" s="143"/>
      <c r="BV1488" s="143"/>
      <c r="BW1488" s="143"/>
      <c r="BX1488" s="143"/>
      <c r="BY1488" s="143"/>
      <c r="BZ1488" s="143"/>
      <c r="CA1488" s="143"/>
      <c r="CB1488" s="143"/>
      <c r="CC1488" s="143"/>
      <c r="CD1488" s="143"/>
      <c r="CE1488" s="143"/>
      <c r="CF1488" s="143"/>
      <c r="CG1488" s="143"/>
      <c r="CH1488" s="143"/>
      <c r="CI1488" s="143"/>
      <c r="CJ1488" s="143"/>
      <c r="CK1488" s="143"/>
      <c r="CL1488" s="143"/>
      <c r="CN1488" s="144"/>
      <c r="CO1488" s="143"/>
      <c r="CP1488" s="143"/>
      <c r="CQ1488" s="143"/>
      <c r="CR1488" s="143"/>
      <c r="CS1488" s="143"/>
      <c r="CT1488" s="143"/>
      <c r="CU1488" s="143"/>
      <c r="CV1488" s="143"/>
      <c r="CW1488" s="143"/>
      <c r="CX1488" s="143"/>
      <c r="CY1488" s="143"/>
      <c r="CZ1488" s="143"/>
      <c r="DA1488" s="143"/>
      <c r="DB1488" s="143"/>
      <c r="DC1488" s="143"/>
      <c r="DD1488" s="143"/>
      <c r="DE1488" s="143"/>
      <c r="DF1488" s="143"/>
      <c r="DG1488" s="143"/>
      <c r="DH1488" s="143"/>
      <c r="DI1488" s="143"/>
      <c r="DJ1488" s="143"/>
      <c r="DK1488" s="143"/>
      <c r="DL1488" s="143"/>
    </row>
    <row r="1489" spans="1:116" x14ac:dyDescent="0.4">
      <c r="A1489" s="31"/>
      <c r="B1489" t="str">
        <f>E1489</f>
        <v>1489 DCHC-S</v>
      </c>
      <c r="D1489" t="s">
        <v>762</v>
      </c>
      <c r="E1489" s="8" t="str">
        <f>ROW()&amp;" "&amp;D1489</f>
        <v>1489 DCHC-S</v>
      </c>
      <c r="G1489" s="95" t="str">
        <f>G1493&amp;":"</f>
        <v>Expense - Headcount - revenue driven:</v>
      </c>
      <c r="H1489" s="31"/>
      <c r="I1489" s="73"/>
      <c r="J1489" s="73"/>
      <c r="K1489" s="31"/>
      <c r="L1489" s="31"/>
      <c r="M1489" s="31"/>
      <c r="N1489" s="31"/>
      <c r="O1489" s="31"/>
      <c r="P1489" s="31"/>
      <c r="R1489" s="67"/>
      <c r="S1489" s="67"/>
      <c r="T1489" s="67"/>
      <c r="U1489" s="67"/>
      <c r="V1489" s="67"/>
      <c r="W1489" s="67"/>
      <c r="X1489" s="67"/>
      <c r="Y1489" s="67"/>
      <c r="Z1489" s="67"/>
      <c r="AA1489" s="67"/>
      <c r="AB1489" s="67"/>
      <c r="AC1489" s="67"/>
      <c r="AD1489" s="67"/>
      <c r="AE1489" s="67"/>
      <c r="AF1489" s="67"/>
      <c r="AG1489" s="67"/>
      <c r="AH1489" s="67"/>
      <c r="AI1489" s="67"/>
      <c r="AJ1489" s="67"/>
      <c r="AK1489" s="67"/>
      <c r="AL1489" s="67"/>
      <c r="AM1489" s="67"/>
      <c r="AN1489" s="67"/>
      <c r="AO1489" s="67"/>
      <c r="AP1489" s="67"/>
      <c r="AQ1489" s="67"/>
      <c r="AR1489" s="67"/>
      <c r="AS1489" s="67"/>
      <c r="AT1489" s="67"/>
      <c r="AU1489" s="67"/>
      <c r="AV1489" s="67"/>
      <c r="AW1489" s="67"/>
      <c r="AX1489" s="67"/>
      <c r="AY1489" s="67"/>
      <c r="AZ1489" s="67"/>
      <c r="BA1489" s="67"/>
      <c r="BB1489" s="67"/>
      <c r="BC1489" s="67"/>
      <c r="BD1489" s="67"/>
      <c r="BE1489" s="67"/>
      <c r="BF1489" s="67"/>
      <c r="BG1489" s="67"/>
      <c r="BH1489" s="67"/>
      <c r="BI1489" s="67"/>
      <c r="BJ1489" s="67"/>
      <c r="BK1489" s="67"/>
      <c r="BL1489" s="67"/>
      <c r="BM1489" s="67"/>
      <c r="BN1489" s="67"/>
      <c r="BO1489" s="67"/>
      <c r="BP1489" s="67"/>
      <c r="BQ1489" s="67"/>
      <c r="BR1489" s="67"/>
      <c r="BS1489" s="67"/>
      <c r="BT1489" s="67"/>
      <c r="BU1489" s="67"/>
      <c r="BV1489" s="67"/>
      <c r="BW1489" s="67"/>
      <c r="BX1489" s="67"/>
      <c r="BY1489" s="67"/>
      <c r="BZ1489" s="67"/>
      <c r="CA1489" s="67"/>
      <c r="CB1489" s="67"/>
      <c r="CC1489" s="67"/>
      <c r="CD1489" s="67"/>
      <c r="CE1489" s="67"/>
      <c r="CF1489" s="67"/>
      <c r="CG1489" s="67"/>
      <c r="CH1489" s="67"/>
      <c r="CI1489" s="67"/>
      <c r="CJ1489" s="67"/>
      <c r="CK1489" s="67"/>
      <c r="CL1489" s="67"/>
      <c r="CN1489" s="73"/>
      <c r="CO1489" s="67"/>
      <c r="CP1489" s="67"/>
      <c r="CQ1489" s="67"/>
      <c r="CR1489" s="67"/>
      <c r="CS1489" s="67"/>
      <c r="CT1489" s="67"/>
      <c r="CU1489" s="67"/>
      <c r="CV1489" s="67"/>
      <c r="CW1489" s="67"/>
      <c r="CX1489" s="67"/>
      <c r="CY1489" s="67"/>
      <c r="CZ1489" s="67"/>
      <c r="DA1489" s="67"/>
      <c r="DB1489" s="67"/>
      <c r="DC1489" s="67"/>
      <c r="DD1489" s="67"/>
      <c r="DE1489" s="67"/>
      <c r="DF1489" s="67"/>
      <c r="DG1489" s="67"/>
      <c r="DH1489" s="67"/>
      <c r="DI1489" s="67"/>
      <c r="DJ1489" s="67"/>
      <c r="DK1489" s="67"/>
      <c r="DL1489" s="67"/>
    </row>
    <row r="1490" spans="1:116" x14ac:dyDescent="0.4">
      <c r="B1490" t="str">
        <f>E1490</f>
        <v>1490 DCHC-S</v>
      </c>
      <c r="D1490" t="s">
        <v>762</v>
      </c>
      <c r="E1490" s="8" t="str">
        <f t="shared" si="2503"/>
        <v>1490 DCHC-S</v>
      </c>
      <c r="G1490" s="145" t="s">
        <v>189</v>
      </c>
      <c r="H1490" s="12"/>
      <c r="I1490" s="60"/>
      <c r="J1490" s="60"/>
      <c r="K1490" s="18">
        <v>500000</v>
      </c>
      <c r="L1490" s="18">
        <v>500000</v>
      </c>
      <c r="M1490" s="18">
        <v>500000</v>
      </c>
      <c r="N1490" s="18">
        <v>500000</v>
      </c>
      <c r="O1490" s="18">
        <v>500000</v>
      </c>
      <c r="P1490" s="18">
        <v>500000</v>
      </c>
      <c r="R1490" s="19"/>
      <c r="S1490" s="147" cm="1">
        <f t="array" ref="S1490">INDEX($K:$P,ROW(),MATCH(S$3,$K$2:$P$2,0))/12</f>
        <v>41666.666666666664</v>
      </c>
      <c r="T1490" s="147" cm="1">
        <f t="array" ref="T1490">INDEX($K:$P,ROW(),MATCH(T$3,$K$2:$P$2,0))/12</f>
        <v>41666.666666666664</v>
      </c>
      <c r="U1490" s="147" cm="1">
        <f t="array" ref="U1490">INDEX($K:$P,ROW(),MATCH(U$3,$K$2:$P$2,0))/12</f>
        <v>41666.666666666664</v>
      </c>
      <c r="V1490" s="147" cm="1">
        <f t="array" ref="V1490">INDEX($K:$P,ROW(),MATCH(V$3,$K$2:$P$2,0))/12</f>
        <v>41666.666666666664</v>
      </c>
      <c r="W1490" s="147" cm="1">
        <f t="array" ref="W1490">INDEX($K:$P,ROW(),MATCH(W$3,$K$2:$P$2,0))/12</f>
        <v>41666.666666666664</v>
      </c>
      <c r="X1490" s="147" cm="1">
        <f t="array" ref="X1490">INDEX($K:$P,ROW(),MATCH(X$3,$K$2:$P$2,0))/12</f>
        <v>41666.666666666664</v>
      </c>
      <c r="Y1490" s="147" cm="1">
        <f t="array" ref="Y1490">INDEX($K:$P,ROW(),MATCH(Y$3,$K$2:$P$2,0))/12</f>
        <v>41666.666666666664</v>
      </c>
      <c r="Z1490" s="147" cm="1">
        <f t="array" ref="Z1490">INDEX($K:$P,ROW(),MATCH(Z$3,$K$2:$P$2,0))/12</f>
        <v>41666.666666666664</v>
      </c>
      <c r="AA1490" s="147" cm="1">
        <f t="array" ref="AA1490">INDEX($K:$P,ROW(),MATCH(AA$3,$K$2:$P$2,0))/12</f>
        <v>41666.666666666664</v>
      </c>
      <c r="AB1490" s="147" cm="1">
        <f t="array" ref="AB1490">INDEX($K:$P,ROW(),MATCH(AB$3,$K$2:$P$2,0))/12</f>
        <v>41666.666666666664</v>
      </c>
      <c r="AC1490" s="147" cm="1">
        <f t="array" ref="AC1490">INDEX($K:$P,ROW(),MATCH(AC$3,$K$2:$P$2,0))/12</f>
        <v>41666.666666666664</v>
      </c>
      <c r="AD1490" s="147" cm="1">
        <f t="array" ref="AD1490">INDEX($K:$P,ROW(),MATCH(AD$3,$K$2:$P$2,0))/12</f>
        <v>41666.666666666664</v>
      </c>
      <c r="AE1490" s="147" cm="1">
        <f t="array" ref="AE1490">INDEX($K:$P,ROW(),MATCH(AE$3,$K$2:$P$2,0))/12</f>
        <v>41666.666666666664</v>
      </c>
      <c r="AF1490" s="147" cm="1">
        <f t="array" ref="AF1490">INDEX($K:$P,ROW(),MATCH(AF$3,$K$2:$P$2,0))/12</f>
        <v>41666.666666666664</v>
      </c>
      <c r="AG1490" s="147" cm="1">
        <f t="array" ref="AG1490">INDEX($K:$P,ROW(),MATCH(AG$3,$K$2:$P$2,0))/12</f>
        <v>41666.666666666664</v>
      </c>
      <c r="AH1490" s="147" cm="1">
        <f t="array" ref="AH1490">INDEX($K:$P,ROW(),MATCH(AH$3,$K$2:$P$2,0))/12</f>
        <v>41666.666666666664</v>
      </c>
      <c r="AI1490" s="147" cm="1">
        <f t="array" ref="AI1490">INDEX($K:$P,ROW(),MATCH(AI$3,$K$2:$P$2,0))/12</f>
        <v>41666.666666666664</v>
      </c>
      <c r="AJ1490" s="147" cm="1">
        <f t="array" ref="AJ1490">INDEX($K:$P,ROW(),MATCH(AJ$3,$K$2:$P$2,0))/12</f>
        <v>41666.666666666664</v>
      </c>
      <c r="AK1490" s="147" cm="1">
        <f t="array" ref="AK1490">INDEX($K:$P,ROW(),MATCH(AK$3,$K$2:$P$2,0))/12</f>
        <v>41666.666666666664</v>
      </c>
      <c r="AL1490" s="147" cm="1">
        <f t="array" ref="AL1490">INDEX($K:$P,ROW(),MATCH(AL$3,$K$2:$P$2,0))/12</f>
        <v>41666.666666666664</v>
      </c>
      <c r="AM1490" s="147" cm="1">
        <f t="array" ref="AM1490">INDEX($K:$P,ROW(),MATCH(AM$3,$K$2:$P$2,0))/12</f>
        <v>41666.666666666664</v>
      </c>
      <c r="AN1490" s="147" cm="1">
        <f t="array" ref="AN1490">INDEX($K:$P,ROW(),MATCH(AN$3,$K$2:$P$2,0))/12</f>
        <v>41666.666666666664</v>
      </c>
      <c r="AO1490" s="147" cm="1">
        <f t="array" ref="AO1490">INDEX($K:$P,ROW(),MATCH(AO$3,$K$2:$P$2,0))/12</f>
        <v>41666.666666666664</v>
      </c>
      <c r="AP1490" s="147" cm="1">
        <f t="array" ref="AP1490">INDEX($K:$P,ROW(),MATCH(AP$3,$K$2:$P$2,0))/12</f>
        <v>41666.666666666664</v>
      </c>
      <c r="AQ1490" s="147" cm="1">
        <f t="array" ref="AQ1490">INDEX($K:$P,ROW(),MATCH(AQ$3,$K$2:$P$2,0))/12</f>
        <v>41666.666666666664</v>
      </c>
      <c r="AR1490" s="147" cm="1">
        <f t="array" ref="AR1490">INDEX($K:$P,ROW(),MATCH(AR$3,$K$2:$P$2,0))/12</f>
        <v>41666.666666666664</v>
      </c>
      <c r="AS1490" s="147" cm="1">
        <f t="array" ref="AS1490">INDEX($K:$P,ROW(),MATCH(AS$3,$K$2:$P$2,0))/12</f>
        <v>41666.666666666664</v>
      </c>
      <c r="AT1490" s="147" cm="1">
        <f t="array" ref="AT1490">INDEX($K:$P,ROW(),MATCH(AT$3,$K$2:$P$2,0))/12</f>
        <v>41666.666666666664</v>
      </c>
      <c r="AU1490" s="147" cm="1">
        <f t="array" ref="AU1490">INDEX($K:$P,ROW(),MATCH(AU$3,$K$2:$P$2,0))/12</f>
        <v>41666.666666666664</v>
      </c>
      <c r="AV1490" s="147" cm="1">
        <f t="array" ref="AV1490">INDEX($K:$P,ROW(),MATCH(AV$3,$K$2:$P$2,0))/12</f>
        <v>41666.666666666664</v>
      </c>
      <c r="AW1490" s="147" cm="1">
        <f t="array" ref="AW1490">INDEX($K:$P,ROW(),MATCH(AW$3,$K$2:$P$2,0))/12</f>
        <v>41666.666666666664</v>
      </c>
      <c r="AX1490" s="147" cm="1">
        <f t="array" ref="AX1490">INDEX($K:$P,ROW(),MATCH(AX$3,$K$2:$P$2,0))/12</f>
        <v>41666.666666666664</v>
      </c>
      <c r="AY1490" s="147" cm="1">
        <f t="array" ref="AY1490">INDEX($K:$P,ROW(),MATCH(AY$3,$K$2:$P$2,0))/12</f>
        <v>41666.666666666664</v>
      </c>
      <c r="AZ1490" s="147" cm="1">
        <f t="array" ref="AZ1490">INDEX($K:$P,ROW(),MATCH(AZ$3,$K$2:$P$2,0))/12</f>
        <v>41666.666666666664</v>
      </c>
      <c r="BA1490" s="147" cm="1">
        <f t="array" ref="BA1490">INDEX($K:$P,ROW(),MATCH(BA$3,$K$2:$P$2,0))/12</f>
        <v>41666.666666666664</v>
      </c>
      <c r="BB1490" s="147" cm="1">
        <f t="array" ref="BB1490">INDEX($K:$P,ROW(),MATCH(BB$3,$K$2:$P$2,0))/12</f>
        <v>41666.666666666664</v>
      </c>
      <c r="BC1490" s="147" cm="1">
        <f t="array" ref="BC1490">INDEX($K:$P,ROW(),MATCH(BC$3,$K$2:$P$2,0))/12</f>
        <v>41666.666666666664</v>
      </c>
      <c r="BD1490" s="147" cm="1">
        <f t="array" ref="BD1490">INDEX($K:$P,ROW(),MATCH(BD$3,$K$2:$P$2,0))/12</f>
        <v>41666.666666666664</v>
      </c>
      <c r="BE1490" s="147" cm="1">
        <f t="array" ref="BE1490">INDEX($K:$P,ROW(),MATCH(BE$3,$K$2:$P$2,0))/12</f>
        <v>41666.666666666664</v>
      </c>
      <c r="BF1490" s="147" cm="1">
        <f t="array" ref="BF1490">INDEX($K:$P,ROW(),MATCH(BF$3,$K$2:$P$2,0))/12</f>
        <v>41666.666666666664</v>
      </c>
      <c r="BG1490" s="147" cm="1">
        <f t="array" ref="BG1490">INDEX($K:$P,ROW(),MATCH(BG$3,$K$2:$P$2,0))/12</f>
        <v>41666.666666666664</v>
      </c>
      <c r="BH1490" s="147" cm="1">
        <f t="array" ref="BH1490">INDEX($K:$P,ROW(),MATCH(BH$3,$K$2:$P$2,0))/12</f>
        <v>41666.666666666664</v>
      </c>
      <c r="BI1490" s="147" cm="1">
        <f t="array" ref="BI1490">INDEX($K:$P,ROW(),MATCH(BI$3,$K$2:$P$2,0))/12</f>
        <v>41666.666666666664</v>
      </c>
      <c r="BJ1490" s="147" cm="1">
        <f t="array" ref="BJ1490">INDEX($K:$P,ROW(),MATCH(BJ$3,$K$2:$P$2,0))/12</f>
        <v>41666.666666666664</v>
      </c>
      <c r="BK1490" s="147" cm="1">
        <f t="array" ref="BK1490">INDEX($K:$P,ROW(),MATCH(BK$3,$K$2:$P$2,0))/12</f>
        <v>41666.666666666664</v>
      </c>
      <c r="BL1490" s="147" cm="1">
        <f t="array" ref="BL1490">INDEX($K:$P,ROW(),MATCH(BL$3,$K$2:$P$2,0))/12</f>
        <v>41666.666666666664</v>
      </c>
      <c r="BM1490" s="147" cm="1">
        <f t="array" ref="BM1490">INDEX($K:$P,ROW(),MATCH(BM$3,$K$2:$P$2,0))/12</f>
        <v>41666.666666666664</v>
      </c>
      <c r="BN1490" s="147" cm="1">
        <f t="array" ref="BN1490">INDEX($K:$P,ROW(),MATCH(BN$3,$K$2:$P$2,0))/12</f>
        <v>41666.666666666664</v>
      </c>
      <c r="BO1490" s="147" cm="1">
        <f t="array" ref="BO1490">INDEX($K:$P,ROW(),MATCH(BO$3,$K$2:$P$2,0))/12</f>
        <v>41666.666666666664</v>
      </c>
      <c r="BP1490" s="147" cm="1">
        <f t="array" ref="BP1490">INDEX($K:$P,ROW(),MATCH(BP$3,$K$2:$P$2,0))/12</f>
        <v>41666.666666666664</v>
      </c>
      <c r="BQ1490" s="147" cm="1">
        <f t="array" ref="BQ1490">INDEX($K:$P,ROW(),MATCH(BQ$3,$K$2:$P$2,0))/12</f>
        <v>41666.666666666664</v>
      </c>
      <c r="BR1490" s="147" cm="1">
        <f t="array" ref="BR1490">INDEX($K:$P,ROW(),MATCH(BR$3,$K$2:$P$2,0))/12</f>
        <v>41666.666666666664</v>
      </c>
      <c r="BS1490" s="147" cm="1">
        <f t="array" ref="BS1490">INDEX($K:$P,ROW(),MATCH(BS$3,$K$2:$P$2,0))/12</f>
        <v>41666.666666666664</v>
      </c>
      <c r="BT1490" s="147" cm="1">
        <f t="array" ref="BT1490">INDEX($K:$P,ROW(),MATCH(BT$3,$K$2:$P$2,0))/12</f>
        <v>41666.666666666664</v>
      </c>
      <c r="BU1490" s="147" cm="1">
        <f t="array" ref="BU1490">INDEX($K:$P,ROW(),MATCH(BU$3,$K$2:$P$2,0))/12</f>
        <v>41666.666666666664</v>
      </c>
      <c r="BV1490" s="147" cm="1">
        <f t="array" ref="BV1490">INDEX($K:$P,ROW(),MATCH(BV$3,$K$2:$P$2,0))/12</f>
        <v>41666.666666666664</v>
      </c>
      <c r="BW1490" s="147" cm="1">
        <f t="array" ref="BW1490">INDEX($K:$P,ROW(),MATCH(BW$3,$K$2:$P$2,0))/12</f>
        <v>41666.666666666664</v>
      </c>
      <c r="BX1490" s="147" cm="1">
        <f t="array" ref="BX1490">INDEX($K:$P,ROW(),MATCH(BX$3,$K$2:$P$2,0))/12</f>
        <v>41666.666666666664</v>
      </c>
      <c r="BY1490" s="147" cm="1">
        <f t="array" ref="BY1490">INDEX($K:$P,ROW(),MATCH(BY$3,$K$2:$P$2,0))/12</f>
        <v>41666.666666666664</v>
      </c>
      <c r="BZ1490" s="147" cm="1">
        <f t="array" ref="BZ1490">INDEX($K:$P,ROW(),MATCH(BZ$3,$K$2:$P$2,0))/12</f>
        <v>41666.666666666664</v>
      </c>
      <c r="CA1490" s="147" cm="1">
        <f t="array" ref="CA1490">INDEX($K:$P,ROW(),MATCH(CA$3,$K$2:$P$2,0))/12</f>
        <v>41666.666666666664</v>
      </c>
      <c r="CB1490" s="147" cm="1">
        <f t="array" ref="CB1490">INDEX($K:$P,ROW(),MATCH(CB$3,$K$2:$P$2,0))/12</f>
        <v>41666.666666666664</v>
      </c>
      <c r="CC1490" s="147" cm="1">
        <f t="array" ref="CC1490">INDEX($K:$P,ROW(),MATCH(CC$3,$K$2:$P$2,0))/12</f>
        <v>41666.666666666664</v>
      </c>
      <c r="CD1490" s="147" cm="1">
        <f t="array" ref="CD1490">INDEX($K:$P,ROW(),MATCH(CD$3,$K$2:$P$2,0))/12</f>
        <v>41666.666666666664</v>
      </c>
      <c r="CE1490" s="147" cm="1">
        <f t="array" ref="CE1490">INDEX($K:$P,ROW(),MATCH(CE$3,$K$2:$P$2,0))/12</f>
        <v>41666.666666666664</v>
      </c>
      <c r="CF1490" s="147" cm="1">
        <f t="array" ref="CF1490">INDEX($K:$P,ROW(),MATCH(CF$3,$K$2:$P$2,0))/12</f>
        <v>41666.666666666664</v>
      </c>
      <c r="CG1490" s="147" cm="1">
        <f t="array" ref="CG1490">INDEX($K:$P,ROW(),MATCH(CG$3,$K$2:$P$2,0))/12</f>
        <v>41666.666666666664</v>
      </c>
      <c r="CH1490" s="147" cm="1">
        <f t="array" ref="CH1490">INDEX($K:$P,ROW(),MATCH(CH$3,$K$2:$P$2,0))/12</f>
        <v>41666.666666666664</v>
      </c>
      <c r="CI1490" s="147" cm="1">
        <f t="array" ref="CI1490">INDEX($K:$P,ROW(),MATCH(CI$3,$K$2:$P$2,0))/12</f>
        <v>41666.666666666664</v>
      </c>
      <c r="CJ1490" s="147" cm="1">
        <f t="array" ref="CJ1490">INDEX($K:$P,ROW(),MATCH(CJ$3,$K$2:$P$2,0))/12</f>
        <v>41666.666666666664</v>
      </c>
      <c r="CK1490" s="147" cm="1">
        <f t="array" ref="CK1490">INDEX($K:$P,ROW(),MATCH(CK$3,$K$2:$P$2,0))/12</f>
        <v>41666.666666666664</v>
      </c>
      <c r="CL1490" s="147" cm="1">
        <f t="array" ref="CL1490">INDEX($K:$P,ROW(),MATCH(CL$3,$K$2:$P$2,0))/12</f>
        <v>41666.666666666664</v>
      </c>
      <c r="CN1490" s="60"/>
      <c r="CO1490" s="147" t="e" cm="1">
        <f t="array" ref="CO1490">INDEX($K:$P,ROW(),MATCH(CO$3,$K$2:$P$2,0))/CO$5</f>
        <v>#N/A</v>
      </c>
      <c r="CP1490" s="147" t="e" cm="1">
        <f t="array" ref="CP1490">INDEX($K:$P,ROW(),MATCH(CP$3,$K$2:$P$2,0))/CP$5</f>
        <v>#N/A</v>
      </c>
      <c r="CQ1490" s="147" t="e" cm="1">
        <f t="array" ref="CQ1490">INDEX($K:$P,ROW(),MATCH(CQ$3,$K$2:$P$2,0))/CQ$5</f>
        <v>#N/A</v>
      </c>
      <c r="CR1490" s="147" t="e" cm="1">
        <f t="array" ref="CR1490">INDEX($K:$P,ROW(),MATCH(CR$3,$K$2:$P$2,0))/CR$5</f>
        <v>#N/A</v>
      </c>
      <c r="CS1490" s="147" t="e" cm="1">
        <f t="array" ref="CS1490">INDEX($K:$P,ROW(),MATCH(CS$3,$K$2:$P$2,0))/CS$5</f>
        <v>#N/A</v>
      </c>
      <c r="CT1490" s="147" t="e" cm="1">
        <f t="array" ref="CT1490">INDEX($K:$P,ROW(),MATCH(CT$3,$K$2:$P$2,0))/CT$5</f>
        <v>#N/A</v>
      </c>
      <c r="CU1490" s="147" t="e" cm="1">
        <f t="array" ref="CU1490">INDEX($K:$P,ROW(),MATCH(CU$3,$K$2:$P$2,0))/CU$5</f>
        <v>#N/A</v>
      </c>
      <c r="CV1490" s="147" t="e" cm="1">
        <f t="array" ref="CV1490">INDEX($K:$P,ROW(),MATCH(CV$3,$K$2:$P$2,0))/CV$5</f>
        <v>#N/A</v>
      </c>
      <c r="CW1490" s="147" t="e" cm="1">
        <f t="array" ref="CW1490">INDEX($K:$P,ROW(),MATCH(CW$3,$K$2:$P$2,0))/CW$5</f>
        <v>#N/A</v>
      </c>
      <c r="CX1490" s="147" t="e" cm="1">
        <f t="array" ref="CX1490">INDEX($K:$P,ROW(),MATCH(CX$3,$K$2:$P$2,0))/CX$5</f>
        <v>#N/A</v>
      </c>
      <c r="CY1490" s="147" t="e" cm="1">
        <f t="array" ref="CY1490">INDEX($K:$P,ROW(),MATCH(CY$3,$K$2:$P$2,0))/CL$5</f>
        <v>#N/A</v>
      </c>
      <c r="CZ1490" s="147" t="e" cm="1">
        <f t="array" ref="CZ1490">INDEX($K:$P,ROW(),MATCH(CZ$3,$K$2:$P$2,0))/CZ$5</f>
        <v>#N/A</v>
      </c>
      <c r="DA1490" s="147" t="e" cm="1">
        <f t="array" ref="DA1490">INDEX($K:$P,ROW(),MATCH(DA$3,$K$2:$P$2,0))/DA$5</f>
        <v>#N/A</v>
      </c>
      <c r="DB1490" s="147" t="e" cm="1">
        <f t="array" ref="DB1490">INDEX($K:$P,ROW(),MATCH(DB$3,$K$2:$P$2,0))/DB$5</f>
        <v>#N/A</v>
      </c>
      <c r="DC1490" s="147" t="e" cm="1">
        <f t="array" ref="DC1490">INDEX($K:$P,ROW(),MATCH(DC$3,$K$2:$P$2,0))/DC$5</f>
        <v>#N/A</v>
      </c>
      <c r="DD1490" s="147" t="e" cm="1">
        <f t="array" ref="DD1490">INDEX($K:$P,ROW(),MATCH(DD$3,$K$2:$P$2,0))/DD$5</f>
        <v>#N/A</v>
      </c>
      <c r="DE1490" s="147" t="e" cm="1">
        <f t="array" ref="DE1490">INDEX($K:$P,ROW(),MATCH(DE$3,$K$2:$P$2,0))/DE$5</f>
        <v>#N/A</v>
      </c>
      <c r="DF1490" s="147" t="e" cm="1">
        <f t="array" ref="DF1490">INDEX($K:$P,ROW(),MATCH(DF$3,$K$2:$P$2,0))/DF$5</f>
        <v>#N/A</v>
      </c>
      <c r="DG1490" s="147" t="e" cm="1">
        <f t="array" ref="DG1490">INDEX($K:$P,ROW(),MATCH(DG$3,$K$2:$P$2,0))/DG$5</f>
        <v>#N/A</v>
      </c>
      <c r="DH1490" s="147" t="e" cm="1">
        <f t="array" ref="DH1490">INDEX($K:$P,ROW(),MATCH(DH$3,$K$2:$P$2,0))/DH$5</f>
        <v>#N/A</v>
      </c>
      <c r="DI1490" s="147" t="e" cm="1">
        <f t="array" ref="DI1490">INDEX($K:$P,ROW(),MATCH(DI$3,$K$2:$P$2,0))/DI$5</f>
        <v>#N/A</v>
      </c>
      <c r="DJ1490" s="147" t="e" cm="1">
        <f t="array" ref="DJ1490">INDEX($K:$P,ROW(),MATCH(DJ$3,$K$2:$P$2,0))/DJ$5</f>
        <v>#N/A</v>
      </c>
      <c r="DK1490" s="147" t="e" cm="1">
        <f t="array" ref="DK1490">INDEX($K:$P,ROW(),MATCH(DK$3,$K$2:$P$2,0))/DK$5</f>
        <v>#N/A</v>
      </c>
      <c r="DL1490" s="147" t="e" cm="1">
        <f t="array" ref="DL1490">INDEX($K:$P,ROW(),MATCH(DL$3,$K$2:$P$2,0))/DL$5</f>
        <v>#N/A</v>
      </c>
    </row>
    <row r="1491" spans="1:116" x14ac:dyDescent="0.4">
      <c r="C1491" t="s">
        <v>80</v>
      </c>
      <c r="D1491" t="s">
        <v>762</v>
      </c>
      <c r="E1491" s="8" t="str">
        <f t="shared" si="2503"/>
        <v>1491 DCHC-S</v>
      </c>
      <c r="G1491" s="145" t="str">
        <f>"# of FTE's - "&amp;SUBSTITUTE(G1488,":","")</f>
        <v># of FTE's - Headcount - revenue driven</v>
      </c>
      <c r="H1491" s="12"/>
      <c r="I1491" s="60"/>
      <c r="J1491" s="60"/>
      <c r="K1491" s="34">
        <f t="shared" ref="K1491:P1491" si="2504">SUMIF($4:$4,K$2,1489:1489)</f>
        <v>0</v>
      </c>
      <c r="L1491" s="34">
        <f t="shared" si="2504"/>
        <v>0</v>
      </c>
      <c r="M1491" s="34">
        <f t="shared" si="2504"/>
        <v>0</v>
      </c>
      <c r="N1491" s="34">
        <f t="shared" si="2504"/>
        <v>0</v>
      </c>
      <c r="O1491" s="34">
        <f t="shared" si="2504"/>
        <v>0</v>
      </c>
      <c r="P1491" s="34">
        <f t="shared" si="2504"/>
        <v>0</v>
      </c>
      <c r="R1491" s="15"/>
      <c r="S1491" s="76" cm="1">
        <f t="array" aca="1" ref="S1491" ca="1">ROUNDUP(INDIRECT(S1482)/S1490,0)</f>
        <v>1</v>
      </c>
      <c r="T1491" s="76" cm="1">
        <f t="array" aca="1" ref="T1491" ca="1">ROUNDUP(INDIRECT(T1482)/T1490,0)</f>
        <v>1</v>
      </c>
      <c r="U1491" s="76" cm="1">
        <f t="array" aca="1" ref="U1491" ca="1">ROUNDUP(INDIRECT(U1482)/U1490,0)</f>
        <v>1</v>
      </c>
      <c r="V1491" s="76" cm="1">
        <f t="array" aca="1" ref="V1491" ca="1">ROUNDUP(INDIRECT(V1482)/V1490,0)</f>
        <v>1</v>
      </c>
      <c r="W1491" s="76" cm="1">
        <f t="array" aca="1" ref="W1491" ca="1">ROUNDUP(INDIRECT(W1482)/W1490,0)</f>
        <v>1</v>
      </c>
      <c r="X1491" s="76" cm="1">
        <f t="array" aca="1" ref="X1491" ca="1">ROUNDUP(INDIRECT(X1482)/X1490,0)</f>
        <v>1</v>
      </c>
      <c r="Y1491" s="76" cm="1">
        <f t="array" aca="1" ref="Y1491" ca="1">ROUNDUP(INDIRECT(Y1482)/Y1490,0)</f>
        <v>1</v>
      </c>
      <c r="Z1491" s="76" cm="1">
        <f t="array" aca="1" ref="Z1491" ca="1">ROUNDUP(INDIRECT(Z1482)/Z1490,0)</f>
        <v>1</v>
      </c>
      <c r="AA1491" s="76" cm="1">
        <f t="array" aca="1" ref="AA1491" ca="1">ROUNDUP(INDIRECT(AA1482)/AA1490,0)</f>
        <v>1</v>
      </c>
      <c r="AB1491" s="76" cm="1">
        <f t="array" aca="1" ref="AB1491" ca="1">ROUNDUP(INDIRECT(AB1482)/AB1490,0)</f>
        <v>1</v>
      </c>
      <c r="AC1491" s="76" cm="1">
        <f t="array" aca="1" ref="AC1491" ca="1">ROUNDUP(INDIRECT(AC1482)/AC1490,0)</f>
        <v>1</v>
      </c>
      <c r="AD1491" s="76" cm="1">
        <f t="array" aca="1" ref="AD1491" ca="1">ROUNDUP(INDIRECT(AD1482)/AD1490,0)</f>
        <v>1</v>
      </c>
      <c r="AE1491" s="76" cm="1">
        <f t="array" aca="1" ref="AE1491" ca="1">ROUNDUP(INDIRECT(AE1482)/AE1490,0)</f>
        <v>1</v>
      </c>
      <c r="AF1491" s="76" cm="1">
        <f t="array" aca="1" ref="AF1491" ca="1">ROUNDUP(INDIRECT(AF1482)/AF1490,0)</f>
        <v>1</v>
      </c>
      <c r="AG1491" s="76" cm="1">
        <f t="array" aca="1" ref="AG1491" ca="1">ROUNDUP(INDIRECT(AG1482)/AG1490,0)</f>
        <v>1</v>
      </c>
      <c r="AH1491" s="76" cm="1">
        <f t="array" aca="1" ref="AH1491" ca="1">ROUNDUP(INDIRECT(AH1482)/AH1490,0)</f>
        <v>1</v>
      </c>
      <c r="AI1491" s="76" cm="1">
        <f t="array" aca="1" ref="AI1491" ca="1">ROUNDUP(INDIRECT(AI1482)/AI1490,0)</f>
        <v>1</v>
      </c>
      <c r="AJ1491" s="76" cm="1">
        <f t="array" aca="1" ref="AJ1491" ca="1">ROUNDUP(INDIRECT(AJ1482)/AJ1490,0)</f>
        <v>1</v>
      </c>
      <c r="AK1491" s="76" cm="1">
        <f t="array" aca="1" ref="AK1491" ca="1">ROUNDUP(INDIRECT(AK1482)/AK1490,0)</f>
        <v>1</v>
      </c>
      <c r="AL1491" s="76" cm="1">
        <f t="array" aca="1" ref="AL1491" ca="1">ROUNDUP(INDIRECT(AL1482)/AL1490,0)</f>
        <v>1</v>
      </c>
      <c r="AM1491" s="76" cm="1">
        <f t="array" aca="1" ref="AM1491" ca="1">ROUNDUP(INDIRECT(AM1482)/AM1490,0)</f>
        <v>1</v>
      </c>
      <c r="AN1491" s="76" cm="1">
        <f t="array" aca="1" ref="AN1491" ca="1">ROUNDUP(INDIRECT(AN1482)/AN1490,0)</f>
        <v>1</v>
      </c>
      <c r="AO1491" s="76" cm="1">
        <f t="array" aca="1" ref="AO1491" ca="1">ROUNDUP(INDIRECT(AO1482)/AO1490,0)</f>
        <v>1</v>
      </c>
      <c r="AP1491" s="76" cm="1">
        <f t="array" aca="1" ref="AP1491" ca="1">ROUNDUP(INDIRECT(AP1482)/AP1490,0)</f>
        <v>1</v>
      </c>
      <c r="AQ1491" s="76" cm="1">
        <f t="array" aca="1" ref="AQ1491" ca="1">ROUNDUP(INDIRECT(AQ1482)/AQ1490,0)</f>
        <v>1</v>
      </c>
      <c r="AR1491" s="76" cm="1">
        <f t="array" aca="1" ref="AR1491" ca="1">ROUNDUP(INDIRECT(AR1482)/AR1490,0)</f>
        <v>1</v>
      </c>
      <c r="AS1491" s="76" cm="1">
        <f t="array" aca="1" ref="AS1491" ca="1">ROUNDUP(INDIRECT(AS1482)/AS1490,0)</f>
        <v>1</v>
      </c>
      <c r="AT1491" s="76" cm="1">
        <f t="array" aca="1" ref="AT1491" ca="1">ROUNDUP(INDIRECT(AT1482)/AT1490,0)</f>
        <v>1</v>
      </c>
      <c r="AU1491" s="76" cm="1">
        <f t="array" aca="1" ref="AU1491" ca="1">ROUNDUP(INDIRECT(AU1482)/AU1490,0)</f>
        <v>1</v>
      </c>
      <c r="AV1491" s="76" cm="1">
        <f t="array" aca="1" ref="AV1491" ca="1">ROUNDUP(INDIRECT(AV1482)/AV1490,0)</f>
        <v>1</v>
      </c>
      <c r="AW1491" s="76" cm="1">
        <f t="array" aca="1" ref="AW1491" ca="1">ROUNDUP(INDIRECT(AW1482)/AW1490,0)</f>
        <v>1</v>
      </c>
      <c r="AX1491" s="76" cm="1">
        <f t="array" aca="1" ref="AX1491" ca="1">ROUNDUP(INDIRECT(AX1482)/AX1490,0)</f>
        <v>1</v>
      </c>
      <c r="AY1491" s="76" cm="1">
        <f t="array" aca="1" ref="AY1491" ca="1">ROUNDUP(INDIRECT(AY1482)/AY1490,0)</f>
        <v>1</v>
      </c>
      <c r="AZ1491" s="76" cm="1">
        <f t="array" aca="1" ref="AZ1491" ca="1">ROUNDUP(INDIRECT(AZ1482)/AZ1490,0)</f>
        <v>1</v>
      </c>
      <c r="BA1491" s="76" cm="1">
        <f t="array" aca="1" ref="BA1491" ca="1">ROUNDUP(INDIRECT(BA1482)/BA1490,0)</f>
        <v>1</v>
      </c>
      <c r="BB1491" s="76" cm="1">
        <f t="array" aca="1" ref="BB1491" ca="1">ROUNDUP(INDIRECT(BB1482)/BB1490,0)</f>
        <v>1</v>
      </c>
      <c r="BC1491" s="76" cm="1">
        <f t="array" aca="1" ref="BC1491" ca="1">ROUNDUP(INDIRECT(BC1482)/BC1490,0)</f>
        <v>1</v>
      </c>
      <c r="BD1491" s="76" cm="1">
        <f t="array" aca="1" ref="BD1491" ca="1">ROUNDUP(INDIRECT(BD1482)/BD1490,0)</f>
        <v>1</v>
      </c>
      <c r="BE1491" s="76" cm="1">
        <f t="array" aca="1" ref="BE1491" ca="1">ROUNDUP(INDIRECT(BE1482)/BE1490,0)</f>
        <v>1</v>
      </c>
      <c r="BF1491" s="76" cm="1">
        <f t="array" aca="1" ref="BF1491" ca="1">ROUNDUP(INDIRECT(BF1482)/BF1490,0)</f>
        <v>1</v>
      </c>
      <c r="BG1491" s="76" cm="1">
        <f t="array" aca="1" ref="BG1491" ca="1">ROUNDUP(INDIRECT(BG1482)/BG1490,0)</f>
        <v>1</v>
      </c>
      <c r="BH1491" s="76" cm="1">
        <f t="array" aca="1" ref="BH1491" ca="1">ROUNDUP(INDIRECT(BH1482)/BH1490,0)</f>
        <v>1</v>
      </c>
      <c r="BI1491" s="76" cm="1">
        <f t="array" aca="1" ref="BI1491" ca="1">ROUNDUP(INDIRECT(BI1482)/BI1490,0)</f>
        <v>1</v>
      </c>
      <c r="BJ1491" s="76" cm="1">
        <f t="array" aca="1" ref="BJ1491" ca="1">ROUNDUP(INDIRECT(BJ1482)/BJ1490,0)</f>
        <v>1</v>
      </c>
      <c r="BK1491" s="76" cm="1">
        <f t="array" aca="1" ref="BK1491" ca="1">ROUNDUP(INDIRECT(BK1482)/BK1490,0)</f>
        <v>1</v>
      </c>
      <c r="BL1491" s="76" cm="1">
        <f t="array" aca="1" ref="BL1491" ca="1">ROUNDUP(INDIRECT(BL1482)/BL1490,0)</f>
        <v>1</v>
      </c>
      <c r="BM1491" s="76" cm="1">
        <f t="array" aca="1" ref="BM1491" ca="1">ROUNDUP(INDIRECT(BM1482)/BM1490,0)</f>
        <v>1</v>
      </c>
      <c r="BN1491" s="76" cm="1">
        <f t="array" aca="1" ref="BN1491" ca="1">ROUNDUP(INDIRECT(BN1482)/BN1490,0)</f>
        <v>1</v>
      </c>
      <c r="BO1491" s="76" cm="1">
        <f t="array" aca="1" ref="BO1491" ca="1">ROUNDUP(INDIRECT(BO1482)/BO1490,0)</f>
        <v>1</v>
      </c>
      <c r="BP1491" s="76" cm="1">
        <f t="array" aca="1" ref="BP1491" ca="1">ROUNDUP(INDIRECT(BP1482)/BP1490,0)</f>
        <v>1</v>
      </c>
      <c r="BQ1491" s="76" cm="1">
        <f t="array" aca="1" ref="BQ1491" ca="1">ROUNDUP(INDIRECT(BQ1482)/BQ1490,0)</f>
        <v>1</v>
      </c>
      <c r="BR1491" s="76" cm="1">
        <f t="array" aca="1" ref="BR1491" ca="1">ROUNDUP(INDIRECT(BR1482)/BR1490,0)</f>
        <v>1</v>
      </c>
      <c r="BS1491" s="76" cm="1">
        <f t="array" aca="1" ref="BS1491" ca="1">ROUNDUP(INDIRECT(BS1482)/BS1490,0)</f>
        <v>1</v>
      </c>
      <c r="BT1491" s="76" cm="1">
        <f t="array" aca="1" ref="BT1491" ca="1">ROUNDUP(INDIRECT(BT1482)/BT1490,0)</f>
        <v>1</v>
      </c>
      <c r="BU1491" s="76" cm="1">
        <f t="array" aca="1" ref="BU1491" ca="1">ROUNDUP(INDIRECT(BU1482)/BU1490,0)</f>
        <v>1</v>
      </c>
      <c r="BV1491" s="76" cm="1">
        <f t="array" aca="1" ref="BV1491" ca="1">ROUNDUP(INDIRECT(BV1482)/BV1490,0)</f>
        <v>1</v>
      </c>
      <c r="BW1491" s="76" cm="1">
        <f t="array" aca="1" ref="BW1491" ca="1">ROUNDUP(INDIRECT(BW1482)/BW1490,0)</f>
        <v>1</v>
      </c>
      <c r="BX1491" s="76" cm="1">
        <f t="array" aca="1" ref="BX1491" ca="1">ROUNDUP(INDIRECT(BX1482)/BX1490,0)</f>
        <v>1</v>
      </c>
      <c r="BY1491" s="76" cm="1">
        <f t="array" aca="1" ref="BY1491" ca="1">ROUNDUP(INDIRECT(BY1482)/BY1490,0)</f>
        <v>1</v>
      </c>
      <c r="BZ1491" s="76" cm="1">
        <f t="array" aca="1" ref="BZ1491" ca="1">ROUNDUP(INDIRECT(BZ1482)/BZ1490,0)</f>
        <v>1</v>
      </c>
      <c r="CA1491" s="76" cm="1">
        <f t="array" aca="1" ref="CA1491" ca="1">ROUNDUP(INDIRECT(CA1482)/CA1490,0)</f>
        <v>1</v>
      </c>
      <c r="CB1491" s="76" cm="1">
        <f t="array" aca="1" ref="CB1491" ca="1">ROUNDUP(INDIRECT(CB1482)/CB1490,0)</f>
        <v>1</v>
      </c>
      <c r="CC1491" s="76" cm="1">
        <f t="array" aca="1" ref="CC1491" ca="1">ROUNDUP(INDIRECT(CC1482)/CC1490,0)</f>
        <v>1</v>
      </c>
      <c r="CD1491" s="76" cm="1">
        <f t="array" aca="1" ref="CD1491" ca="1">ROUNDUP(INDIRECT(CD1482)/CD1490,0)</f>
        <v>1</v>
      </c>
      <c r="CE1491" s="76" cm="1">
        <f t="array" aca="1" ref="CE1491" ca="1">ROUNDUP(INDIRECT(CE1482)/CE1490,0)</f>
        <v>1</v>
      </c>
      <c r="CF1491" s="76" cm="1">
        <f t="array" aca="1" ref="CF1491" ca="1">ROUNDUP(INDIRECT(CF1482)/CF1490,0)</f>
        <v>1</v>
      </c>
      <c r="CG1491" s="76" cm="1">
        <f t="array" aca="1" ref="CG1491" ca="1">ROUNDUP(INDIRECT(CG1482)/CG1490,0)</f>
        <v>1</v>
      </c>
      <c r="CH1491" s="76" cm="1">
        <f t="array" aca="1" ref="CH1491" ca="1">ROUNDUP(INDIRECT(CH1482)/CH1490,0)</f>
        <v>1</v>
      </c>
      <c r="CI1491" s="76" cm="1">
        <f t="array" aca="1" ref="CI1491" ca="1">ROUNDUP(INDIRECT(CI1482)/CI1490,0)</f>
        <v>1</v>
      </c>
      <c r="CJ1491" s="76" cm="1">
        <f t="array" aca="1" ref="CJ1491" ca="1">ROUNDUP(INDIRECT(CJ1482)/CJ1490,0)</f>
        <v>1</v>
      </c>
      <c r="CK1491" s="76" cm="1">
        <f t="array" aca="1" ref="CK1491" ca="1">ROUNDUP(INDIRECT(CK1482)/CK1490,0)</f>
        <v>1</v>
      </c>
      <c r="CL1491" s="76" cm="1">
        <f t="array" aca="1" ref="CL1491" ca="1">ROUNDUP(INDIRECT(CL1482)/CL1490,0)</f>
        <v>1</v>
      </c>
      <c r="CN1491" s="60"/>
      <c r="CO1491" s="76" t="e" cm="1">
        <f t="array" aca="1" ref="CO1491" ca="1">ROUNDUP(INDIRECT(CO1482)/CO1490,0)</f>
        <v>#N/A</v>
      </c>
      <c r="CP1491" s="76" t="e" cm="1">
        <f t="array" aca="1" ref="CP1491" ca="1">ROUNDUP(INDIRECT(CP1482)/CP1490,0)</f>
        <v>#N/A</v>
      </c>
      <c r="CQ1491" s="76" t="e" cm="1">
        <f t="array" aca="1" ref="CQ1491" ca="1">ROUNDUP(INDIRECT(CQ1482)/CQ1490,0)</f>
        <v>#N/A</v>
      </c>
      <c r="CR1491" s="76" t="e" cm="1">
        <f t="array" aca="1" ref="CR1491" ca="1">ROUNDUP(INDIRECT(CR1482)/CR1490,0)</f>
        <v>#N/A</v>
      </c>
      <c r="CS1491" s="76" t="e" cm="1">
        <f t="array" aca="1" ref="CS1491" ca="1">ROUNDUP(INDIRECT(CS1482)/CS1490,0)</f>
        <v>#N/A</v>
      </c>
      <c r="CT1491" s="76" t="e" cm="1">
        <f t="array" aca="1" ref="CT1491" ca="1">ROUNDUP(INDIRECT(CT1482)/CT1490,0)</f>
        <v>#N/A</v>
      </c>
      <c r="CU1491" s="76" t="e" cm="1">
        <f t="array" aca="1" ref="CU1491" ca="1">ROUNDUP(INDIRECT(CU1482)/CU1490,0)</f>
        <v>#N/A</v>
      </c>
      <c r="CV1491" s="76" t="e" cm="1">
        <f t="array" aca="1" ref="CV1491" ca="1">ROUNDUP(INDIRECT(CV1482)/CV1490,0)</f>
        <v>#N/A</v>
      </c>
      <c r="CW1491" s="76" t="e" cm="1">
        <f t="array" aca="1" ref="CW1491" ca="1">ROUNDUP(INDIRECT(CW1482)/CW1490,0)</f>
        <v>#N/A</v>
      </c>
      <c r="CX1491" s="76" t="e" cm="1">
        <f t="array" aca="1" ref="CX1491" ca="1">ROUNDUP(INDIRECT(CX1482)/CX1490,0)</f>
        <v>#N/A</v>
      </c>
      <c r="CY1491" s="76" t="e" cm="1">
        <f t="array" aca="1" ref="CY1491" ca="1">ROUNDUP(INDIRECT(CY1482)/CY1490,0)</f>
        <v>#N/A</v>
      </c>
      <c r="CZ1491" s="76" t="e" cm="1">
        <f t="array" aca="1" ref="CZ1491" ca="1">ROUNDUP(INDIRECT(CZ1482)/CZ1490,0)</f>
        <v>#N/A</v>
      </c>
      <c r="DA1491" s="76" t="e" cm="1">
        <f t="array" aca="1" ref="DA1491" ca="1">ROUNDUP(INDIRECT(DA1482)/DA1490,0)</f>
        <v>#N/A</v>
      </c>
      <c r="DB1491" s="76" t="e" cm="1">
        <f t="array" aca="1" ref="DB1491" ca="1">ROUNDUP(INDIRECT(DB1482)/DB1490,0)</f>
        <v>#N/A</v>
      </c>
      <c r="DC1491" s="76" t="e" cm="1">
        <f t="array" aca="1" ref="DC1491" ca="1">ROUNDUP(INDIRECT(DC1482)/DC1490,0)</f>
        <v>#N/A</v>
      </c>
      <c r="DD1491" s="76" t="e" cm="1">
        <f t="array" aca="1" ref="DD1491" ca="1">ROUNDUP(INDIRECT(DD1482)/DD1490,0)</f>
        <v>#N/A</v>
      </c>
      <c r="DE1491" s="76" t="e" cm="1">
        <f t="array" aca="1" ref="DE1491" ca="1">ROUNDUP(INDIRECT(DE1482)/DE1490,0)</f>
        <v>#N/A</v>
      </c>
      <c r="DF1491" s="76" t="e" cm="1">
        <f t="array" aca="1" ref="DF1491" ca="1">ROUNDUP(INDIRECT(DF1482)/DF1490,0)</f>
        <v>#N/A</v>
      </c>
      <c r="DG1491" s="76" t="e" cm="1">
        <f t="array" aca="1" ref="DG1491" ca="1">ROUNDUP(INDIRECT(DG1482)/DG1490,0)</f>
        <v>#N/A</v>
      </c>
      <c r="DH1491" s="76" t="e" cm="1">
        <f t="array" aca="1" ref="DH1491" ca="1">ROUNDUP(INDIRECT(DH1482)/DH1490,0)</f>
        <v>#N/A</v>
      </c>
      <c r="DI1491" s="76" t="e" cm="1">
        <f t="array" aca="1" ref="DI1491" ca="1">ROUNDUP(INDIRECT(DI1482)/DI1490,0)</f>
        <v>#N/A</v>
      </c>
      <c r="DJ1491" s="76" t="e" cm="1">
        <f t="array" aca="1" ref="DJ1491" ca="1">ROUNDUP(INDIRECT(DJ1482)/DJ1490,0)</f>
        <v>#N/A</v>
      </c>
      <c r="DK1491" s="76" t="e" cm="1">
        <f t="array" aca="1" ref="DK1491" ca="1">ROUNDUP(INDIRECT(DK1482)/DK1490,0)</f>
        <v>#N/A</v>
      </c>
      <c r="DL1491" s="76" t="e" cm="1">
        <f t="array" aca="1" ref="DL1491" ca="1">ROUNDUP(INDIRECT(DL1482)/DL1490,0)</f>
        <v>#N/A</v>
      </c>
    </row>
    <row r="1492" spans="1:116" x14ac:dyDescent="0.4">
      <c r="B1492" t="str">
        <f>E1492</f>
        <v>1492 DCHC-S</v>
      </c>
      <c r="D1492" t="s">
        <v>762</v>
      </c>
      <c r="E1492" s="8" t="str">
        <f t="shared" si="2503"/>
        <v>1492 DCHC-S</v>
      </c>
      <c r="G1492" s="145" t="s">
        <v>185</v>
      </c>
      <c r="H1492" s="12"/>
      <c r="I1492" s="60"/>
      <c r="J1492" s="60"/>
      <c r="K1492" s="18">
        <v>50000</v>
      </c>
      <c r="L1492" s="18">
        <v>50000</v>
      </c>
      <c r="M1492" s="18">
        <v>50000</v>
      </c>
      <c r="N1492" s="18">
        <v>50000</v>
      </c>
      <c r="O1492" s="18">
        <v>50000</v>
      </c>
      <c r="P1492" s="18">
        <v>50000</v>
      </c>
      <c r="R1492" s="19"/>
      <c r="S1492" s="147" cm="1">
        <f t="array" ref="S1492">INDEX($K:$P,ROW(),MATCH(S$3,$K$2:$P$2,0))/12</f>
        <v>4166.666666666667</v>
      </c>
      <c r="T1492" s="147" cm="1">
        <f t="array" ref="T1492">INDEX($K:$P,ROW(),MATCH(T$3,$K$2:$P$2,0))/12</f>
        <v>4166.666666666667</v>
      </c>
      <c r="U1492" s="147" cm="1">
        <f t="array" ref="U1492">INDEX($K:$P,ROW(),MATCH(U$3,$K$2:$P$2,0))/12</f>
        <v>4166.666666666667</v>
      </c>
      <c r="V1492" s="147" cm="1">
        <f t="array" ref="V1492">INDEX($K:$P,ROW(),MATCH(V$3,$K$2:$P$2,0))/12</f>
        <v>4166.666666666667</v>
      </c>
      <c r="W1492" s="147" cm="1">
        <f t="array" ref="W1492">INDEX($K:$P,ROW(),MATCH(W$3,$K$2:$P$2,0))/12</f>
        <v>4166.666666666667</v>
      </c>
      <c r="X1492" s="147" cm="1">
        <f t="array" ref="X1492">INDEX($K:$P,ROW(),MATCH(X$3,$K$2:$P$2,0))/12</f>
        <v>4166.666666666667</v>
      </c>
      <c r="Y1492" s="147" cm="1">
        <f t="array" ref="Y1492">INDEX($K:$P,ROW(),MATCH(Y$3,$K$2:$P$2,0))/12</f>
        <v>4166.666666666667</v>
      </c>
      <c r="Z1492" s="147" cm="1">
        <f t="array" ref="Z1492">INDEX($K:$P,ROW(),MATCH(Z$3,$K$2:$P$2,0))/12</f>
        <v>4166.666666666667</v>
      </c>
      <c r="AA1492" s="147" cm="1">
        <f t="array" ref="AA1492">INDEX($K:$P,ROW(),MATCH(AA$3,$K$2:$P$2,0))/12</f>
        <v>4166.666666666667</v>
      </c>
      <c r="AB1492" s="147" cm="1">
        <f t="array" ref="AB1492">INDEX($K:$P,ROW(),MATCH(AB$3,$K$2:$P$2,0))/12</f>
        <v>4166.666666666667</v>
      </c>
      <c r="AC1492" s="147" cm="1">
        <f t="array" ref="AC1492">INDEX($K:$P,ROW(),MATCH(AC$3,$K$2:$P$2,0))/12</f>
        <v>4166.666666666667</v>
      </c>
      <c r="AD1492" s="147" cm="1">
        <f t="array" ref="AD1492">INDEX($K:$P,ROW(),MATCH(AD$3,$K$2:$P$2,0))/12</f>
        <v>4166.666666666667</v>
      </c>
      <c r="AE1492" s="147" cm="1">
        <f t="array" ref="AE1492">INDEX($K:$P,ROW(),MATCH(AE$3,$K$2:$P$2,0))/12</f>
        <v>4166.666666666667</v>
      </c>
      <c r="AF1492" s="147" cm="1">
        <f t="array" ref="AF1492">INDEX($K:$P,ROW(),MATCH(AF$3,$K$2:$P$2,0))/12</f>
        <v>4166.666666666667</v>
      </c>
      <c r="AG1492" s="147" cm="1">
        <f t="array" ref="AG1492">INDEX($K:$P,ROW(),MATCH(AG$3,$K$2:$P$2,0))/12</f>
        <v>4166.666666666667</v>
      </c>
      <c r="AH1492" s="147" cm="1">
        <f t="array" ref="AH1492">INDEX($K:$P,ROW(),MATCH(AH$3,$K$2:$P$2,0))/12</f>
        <v>4166.666666666667</v>
      </c>
      <c r="AI1492" s="147" cm="1">
        <f t="array" ref="AI1492">INDEX($K:$P,ROW(),MATCH(AI$3,$K$2:$P$2,0))/12</f>
        <v>4166.666666666667</v>
      </c>
      <c r="AJ1492" s="147" cm="1">
        <f t="array" ref="AJ1492">INDEX($K:$P,ROW(),MATCH(AJ$3,$K$2:$P$2,0))/12</f>
        <v>4166.666666666667</v>
      </c>
      <c r="AK1492" s="147" cm="1">
        <f t="array" ref="AK1492">INDEX($K:$P,ROW(),MATCH(AK$3,$K$2:$P$2,0))/12</f>
        <v>4166.666666666667</v>
      </c>
      <c r="AL1492" s="147" cm="1">
        <f t="array" ref="AL1492">INDEX($K:$P,ROW(),MATCH(AL$3,$K$2:$P$2,0))/12</f>
        <v>4166.666666666667</v>
      </c>
      <c r="AM1492" s="147" cm="1">
        <f t="array" ref="AM1492">INDEX($K:$P,ROW(),MATCH(AM$3,$K$2:$P$2,0))/12</f>
        <v>4166.666666666667</v>
      </c>
      <c r="AN1492" s="147" cm="1">
        <f t="array" ref="AN1492">INDEX($K:$P,ROW(),MATCH(AN$3,$K$2:$P$2,0))/12</f>
        <v>4166.666666666667</v>
      </c>
      <c r="AO1492" s="147" cm="1">
        <f t="array" ref="AO1492">INDEX($K:$P,ROW(),MATCH(AO$3,$K$2:$P$2,0))/12</f>
        <v>4166.666666666667</v>
      </c>
      <c r="AP1492" s="147" cm="1">
        <f t="array" ref="AP1492">INDEX($K:$P,ROW(),MATCH(AP$3,$K$2:$P$2,0))/12</f>
        <v>4166.666666666667</v>
      </c>
      <c r="AQ1492" s="147" cm="1">
        <f t="array" ref="AQ1492">INDEX($K:$P,ROW(),MATCH(AQ$3,$K$2:$P$2,0))/12</f>
        <v>4166.666666666667</v>
      </c>
      <c r="AR1492" s="147" cm="1">
        <f t="array" ref="AR1492">INDEX($K:$P,ROW(),MATCH(AR$3,$K$2:$P$2,0))/12</f>
        <v>4166.666666666667</v>
      </c>
      <c r="AS1492" s="147" cm="1">
        <f t="array" ref="AS1492">INDEX($K:$P,ROW(),MATCH(AS$3,$K$2:$P$2,0))/12</f>
        <v>4166.666666666667</v>
      </c>
      <c r="AT1492" s="147" cm="1">
        <f t="array" ref="AT1492">INDEX($K:$P,ROW(),MATCH(AT$3,$K$2:$P$2,0))/12</f>
        <v>4166.666666666667</v>
      </c>
      <c r="AU1492" s="147" cm="1">
        <f t="array" ref="AU1492">INDEX($K:$P,ROW(),MATCH(AU$3,$K$2:$P$2,0))/12</f>
        <v>4166.666666666667</v>
      </c>
      <c r="AV1492" s="147" cm="1">
        <f t="array" ref="AV1492">INDEX($K:$P,ROW(),MATCH(AV$3,$K$2:$P$2,0))/12</f>
        <v>4166.666666666667</v>
      </c>
      <c r="AW1492" s="147" cm="1">
        <f t="array" ref="AW1492">INDEX($K:$P,ROW(),MATCH(AW$3,$K$2:$P$2,0))/12</f>
        <v>4166.666666666667</v>
      </c>
      <c r="AX1492" s="147" cm="1">
        <f t="array" ref="AX1492">INDEX($K:$P,ROW(),MATCH(AX$3,$K$2:$P$2,0))/12</f>
        <v>4166.666666666667</v>
      </c>
      <c r="AY1492" s="147" cm="1">
        <f t="array" ref="AY1492">INDEX($K:$P,ROW(),MATCH(AY$3,$K$2:$P$2,0))/12</f>
        <v>4166.666666666667</v>
      </c>
      <c r="AZ1492" s="147" cm="1">
        <f t="array" ref="AZ1492">INDEX($K:$P,ROW(),MATCH(AZ$3,$K$2:$P$2,0))/12</f>
        <v>4166.666666666667</v>
      </c>
      <c r="BA1492" s="147" cm="1">
        <f t="array" ref="BA1492">INDEX($K:$P,ROW(),MATCH(BA$3,$K$2:$P$2,0))/12</f>
        <v>4166.666666666667</v>
      </c>
      <c r="BB1492" s="147" cm="1">
        <f t="array" ref="BB1492">INDEX($K:$P,ROW(),MATCH(BB$3,$K$2:$P$2,0))/12</f>
        <v>4166.666666666667</v>
      </c>
      <c r="BC1492" s="147" cm="1">
        <f t="array" ref="BC1492">INDEX($K:$P,ROW(),MATCH(BC$3,$K$2:$P$2,0))/12</f>
        <v>4166.666666666667</v>
      </c>
      <c r="BD1492" s="147" cm="1">
        <f t="array" ref="BD1492">INDEX($K:$P,ROW(),MATCH(BD$3,$K$2:$P$2,0))/12</f>
        <v>4166.666666666667</v>
      </c>
      <c r="BE1492" s="147" cm="1">
        <f t="array" ref="BE1492">INDEX($K:$P,ROW(),MATCH(BE$3,$K$2:$P$2,0))/12</f>
        <v>4166.666666666667</v>
      </c>
      <c r="BF1492" s="147" cm="1">
        <f t="array" ref="BF1492">INDEX($K:$P,ROW(),MATCH(BF$3,$K$2:$P$2,0))/12</f>
        <v>4166.666666666667</v>
      </c>
      <c r="BG1492" s="147" cm="1">
        <f t="array" ref="BG1492">INDEX($K:$P,ROW(),MATCH(BG$3,$K$2:$P$2,0))/12</f>
        <v>4166.666666666667</v>
      </c>
      <c r="BH1492" s="147" cm="1">
        <f t="array" ref="BH1492">INDEX($K:$P,ROW(),MATCH(BH$3,$K$2:$P$2,0))/12</f>
        <v>4166.666666666667</v>
      </c>
      <c r="BI1492" s="147" cm="1">
        <f t="array" ref="BI1492">INDEX($K:$P,ROW(),MATCH(BI$3,$K$2:$P$2,0))/12</f>
        <v>4166.666666666667</v>
      </c>
      <c r="BJ1492" s="147" cm="1">
        <f t="array" ref="BJ1492">INDEX($K:$P,ROW(),MATCH(BJ$3,$K$2:$P$2,0))/12</f>
        <v>4166.666666666667</v>
      </c>
      <c r="BK1492" s="147" cm="1">
        <f t="array" ref="BK1492">INDEX($K:$P,ROW(),MATCH(BK$3,$K$2:$P$2,0))/12</f>
        <v>4166.666666666667</v>
      </c>
      <c r="BL1492" s="147" cm="1">
        <f t="array" ref="BL1492">INDEX($K:$P,ROW(),MATCH(BL$3,$K$2:$P$2,0))/12</f>
        <v>4166.666666666667</v>
      </c>
      <c r="BM1492" s="147" cm="1">
        <f t="array" ref="BM1492">INDEX($K:$P,ROW(),MATCH(BM$3,$K$2:$P$2,0))/12</f>
        <v>4166.666666666667</v>
      </c>
      <c r="BN1492" s="147" cm="1">
        <f t="array" ref="BN1492">INDEX($K:$P,ROW(),MATCH(BN$3,$K$2:$P$2,0))/12</f>
        <v>4166.666666666667</v>
      </c>
      <c r="BO1492" s="147" cm="1">
        <f t="array" ref="BO1492">INDEX($K:$P,ROW(),MATCH(BO$3,$K$2:$P$2,0))/12</f>
        <v>4166.666666666667</v>
      </c>
      <c r="BP1492" s="147" cm="1">
        <f t="array" ref="BP1492">INDEX($K:$P,ROW(),MATCH(BP$3,$K$2:$P$2,0))/12</f>
        <v>4166.666666666667</v>
      </c>
      <c r="BQ1492" s="147" cm="1">
        <f t="array" ref="BQ1492">INDEX($K:$P,ROW(),MATCH(BQ$3,$K$2:$P$2,0))/12</f>
        <v>4166.666666666667</v>
      </c>
      <c r="BR1492" s="147" cm="1">
        <f t="array" ref="BR1492">INDEX($K:$P,ROW(),MATCH(BR$3,$K$2:$P$2,0))/12</f>
        <v>4166.666666666667</v>
      </c>
      <c r="BS1492" s="147" cm="1">
        <f t="array" ref="BS1492">INDEX($K:$P,ROW(),MATCH(BS$3,$K$2:$P$2,0))/12</f>
        <v>4166.666666666667</v>
      </c>
      <c r="BT1492" s="147" cm="1">
        <f t="array" ref="BT1492">INDEX($K:$P,ROW(),MATCH(BT$3,$K$2:$P$2,0))/12</f>
        <v>4166.666666666667</v>
      </c>
      <c r="BU1492" s="147" cm="1">
        <f t="array" ref="BU1492">INDEX($K:$P,ROW(),MATCH(BU$3,$K$2:$P$2,0))/12</f>
        <v>4166.666666666667</v>
      </c>
      <c r="BV1492" s="147" cm="1">
        <f t="array" ref="BV1492">INDEX($K:$P,ROW(),MATCH(BV$3,$K$2:$P$2,0))/12</f>
        <v>4166.666666666667</v>
      </c>
      <c r="BW1492" s="147" cm="1">
        <f t="array" ref="BW1492">INDEX($K:$P,ROW(),MATCH(BW$3,$K$2:$P$2,0))/12</f>
        <v>4166.666666666667</v>
      </c>
      <c r="BX1492" s="147" cm="1">
        <f t="array" ref="BX1492">INDEX($K:$P,ROW(),MATCH(BX$3,$K$2:$P$2,0))/12</f>
        <v>4166.666666666667</v>
      </c>
      <c r="BY1492" s="147" cm="1">
        <f t="array" ref="BY1492">INDEX($K:$P,ROW(),MATCH(BY$3,$K$2:$P$2,0))/12</f>
        <v>4166.666666666667</v>
      </c>
      <c r="BZ1492" s="147" cm="1">
        <f t="array" ref="BZ1492">INDEX($K:$P,ROW(),MATCH(BZ$3,$K$2:$P$2,0))/12</f>
        <v>4166.666666666667</v>
      </c>
      <c r="CA1492" s="147" cm="1">
        <f t="array" ref="CA1492">INDEX($K:$P,ROW(),MATCH(CA$3,$K$2:$P$2,0))/12</f>
        <v>4166.666666666667</v>
      </c>
      <c r="CB1492" s="147" cm="1">
        <f t="array" ref="CB1492">INDEX($K:$P,ROW(),MATCH(CB$3,$K$2:$P$2,0))/12</f>
        <v>4166.666666666667</v>
      </c>
      <c r="CC1492" s="147" cm="1">
        <f t="array" ref="CC1492">INDEX($K:$P,ROW(),MATCH(CC$3,$K$2:$P$2,0))/12</f>
        <v>4166.666666666667</v>
      </c>
      <c r="CD1492" s="147" cm="1">
        <f t="array" ref="CD1492">INDEX($K:$P,ROW(),MATCH(CD$3,$K$2:$P$2,0))/12</f>
        <v>4166.666666666667</v>
      </c>
      <c r="CE1492" s="147" cm="1">
        <f t="array" ref="CE1492">INDEX($K:$P,ROW(),MATCH(CE$3,$K$2:$P$2,0))/12</f>
        <v>4166.666666666667</v>
      </c>
      <c r="CF1492" s="147" cm="1">
        <f t="array" ref="CF1492">INDEX($K:$P,ROW(),MATCH(CF$3,$K$2:$P$2,0))/12</f>
        <v>4166.666666666667</v>
      </c>
      <c r="CG1492" s="147" cm="1">
        <f t="array" ref="CG1492">INDEX($K:$P,ROW(),MATCH(CG$3,$K$2:$P$2,0))/12</f>
        <v>4166.666666666667</v>
      </c>
      <c r="CH1492" s="147" cm="1">
        <f t="array" ref="CH1492">INDEX($K:$P,ROW(),MATCH(CH$3,$K$2:$P$2,0))/12</f>
        <v>4166.666666666667</v>
      </c>
      <c r="CI1492" s="147" cm="1">
        <f t="array" ref="CI1492">INDEX($K:$P,ROW(),MATCH(CI$3,$K$2:$P$2,0))/12</f>
        <v>4166.666666666667</v>
      </c>
      <c r="CJ1492" s="147" cm="1">
        <f t="array" ref="CJ1492">INDEX($K:$P,ROW(),MATCH(CJ$3,$K$2:$P$2,0))/12</f>
        <v>4166.666666666667</v>
      </c>
      <c r="CK1492" s="147" cm="1">
        <f t="array" ref="CK1492">INDEX($K:$P,ROW(),MATCH(CK$3,$K$2:$P$2,0))/12</f>
        <v>4166.666666666667</v>
      </c>
      <c r="CL1492" s="147" cm="1">
        <f t="array" ref="CL1492">INDEX($K:$P,ROW(),MATCH(CL$3,$K$2:$P$2,0))/12</f>
        <v>4166.666666666667</v>
      </c>
      <c r="CN1492" s="60"/>
      <c r="CO1492" s="147" t="e" cm="1">
        <f t="array" ref="CO1492">INDEX($K:$P,ROW(),MATCH(CO$3,$K$2:$P$2,0))/CO$5</f>
        <v>#N/A</v>
      </c>
      <c r="CP1492" s="147" t="e" cm="1">
        <f t="array" ref="CP1492">INDEX($K:$P,ROW(),MATCH(CP$3,$K$2:$P$2,0))/CP$5</f>
        <v>#N/A</v>
      </c>
      <c r="CQ1492" s="147" t="e" cm="1">
        <f t="array" ref="CQ1492">INDEX($K:$P,ROW(),MATCH(CQ$3,$K$2:$P$2,0))/CQ$5</f>
        <v>#N/A</v>
      </c>
      <c r="CR1492" s="147" t="e" cm="1">
        <f t="array" ref="CR1492">INDEX($K:$P,ROW(),MATCH(CR$3,$K$2:$P$2,0))/CR$5</f>
        <v>#N/A</v>
      </c>
      <c r="CS1492" s="147" t="e" cm="1">
        <f t="array" ref="CS1492">INDEX($K:$P,ROW(),MATCH(CS$3,$K$2:$P$2,0))/CS$5</f>
        <v>#N/A</v>
      </c>
      <c r="CT1492" s="147" t="e" cm="1">
        <f t="array" ref="CT1492">INDEX($K:$P,ROW(),MATCH(CT$3,$K$2:$P$2,0))/CT$5</f>
        <v>#N/A</v>
      </c>
      <c r="CU1492" s="147" t="e" cm="1">
        <f t="array" ref="CU1492">INDEX($K:$P,ROW(),MATCH(CU$3,$K$2:$P$2,0))/CU$5</f>
        <v>#N/A</v>
      </c>
      <c r="CV1492" s="147" t="e" cm="1">
        <f t="array" ref="CV1492">INDEX($K:$P,ROW(),MATCH(CV$3,$K$2:$P$2,0))/CV$5</f>
        <v>#N/A</v>
      </c>
      <c r="CW1492" s="147" t="e" cm="1">
        <f t="array" ref="CW1492">INDEX($K:$P,ROW(),MATCH(CW$3,$K$2:$P$2,0))/CW$5</f>
        <v>#N/A</v>
      </c>
      <c r="CX1492" s="147" t="e" cm="1">
        <f t="array" ref="CX1492">INDEX($K:$P,ROW(),MATCH(CX$3,$K$2:$P$2,0))/CX$5</f>
        <v>#N/A</v>
      </c>
      <c r="CY1492" s="147" t="e" cm="1">
        <f t="array" ref="CY1492">INDEX($K:$P,ROW(),MATCH(CY$3,$K$2:$P$2,0))/CL$5</f>
        <v>#N/A</v>
      </c>
      <c r="CZ1492" s="147" t="e" cm="1">
        <f t="array" ref="CZ1492">INDEX($K:$P,ROW(),MATCH(CZ$3,$K$2:$P$2,0))/CZ$5</f>
        <v>#N/A</v>
      </c>
      <c r="DA1492" s="147" t="e" cm="1">
        <f t="array" ref="DA1492">INDEX($K:$P,ROW(),MATCH(DA$3,$K$2:$P$2,0))/DA$5</f>
        <v>#N/A</v>
      </c>
      <c r="DB1492" s="147" t="e" cm="1">
        <f t="array" ref="DB1492">INDEX($K:$P,ROW(),MATCH(DB$3,$K$2:$P$2,0))/DB$5</f>
        <v>#N/A</v>
      </c>
      <c r="DC1492" s="147" t="e" cm="1">
        <f t="array" ref="DC1492">INDEX($K:$P,ROW(),MATCH(DC$3,$K$2:$P$2,0))/DC$5</f>
        <v>#N/A</v>
      </c>
      <c r="DD1492" s="147" t="e" cm="1">
        <f t="array" ref="DD1492">INDEX($K:$P,ROW(),MATCH(DD$3,$K$2:$P$2,0))/DD$5</f>
        <v>#N/A</v>
      </c>
      <c r="DE1492" s="147" t="e" cm="1">
        <f t="array" ref="DE1492">INDEX($K:$P,ROW(),MATCH(DE$3,$K$2:$P$2,0))/DE$5</f>
        <v>#N/A</v>
      </c>
      <c r="DF1492" s="147" t="e" cm="1">
        <f t="array" ref="DF1492">INDEX($K:$P,ROW(),MATCH(DF$3,$K$2:$P$2,0))/DF$5</f>
        <v>#N/A</v>
      </c>
      <c r="DG1492" s="147" t="e" cm="1">
        <f t="array" ref="DG1492">INDEX($K:$P,ROW(),MATCH(DG$3,$K$2:$P$2,0))/DG$5</f>
        <v>#N/A</v>
      </c>
      <c r="DH1492" s="147" t="e" cm="1">
        <f t="array" ref="DH1492">INDEX($K:$P,ROW(),MATCH(DH$3,$K$2:$P$2,0))/DH$5</f>
        <v>#N/A</v>
      </c>
      <c r="DI1492" s="147" t="e" cm="1">
        <f t="array" ref="DI1492">INDEX($K:$P,ROW(),MATCH(DI$3,$K$2:$P$2,0))/DI$5</f>
        <v>#N/A</v>
      </c>
      <c r="DJ1492" s="147" t="e" cm="1">
        <f t="array" ref="DJ1492">INDEX($K:$P,ROW(),MATCH(DJ$3,$K$2:$P$2,0))/DJ$5</f>
        <v>#N/A</v>
      </c>
      <c r="DK1492" s="147" t="e" cm="1">
        <f t="array" ref="DK1492">INDEX($K:$P,ROW(),MATCH(DK$3,$K$2:$P$2,0))/DK$5</f>
        <v>#N/A</v>
      </c>
      <c r="DL1492" s="147" t="e" cm="1">
        <f t="array" ref="DL1492">INDEX($K:$P,ROW(),MATCH(DL$3,$K$2:$P$2,0))/DL$5</f>
        <v>#N/A</v>
      </c>
    </row>
    <row r="1493" spans="1:116" x14ac:dyDescent="0.4">
      <c r="C1493" t="s">
        <v>203</v>
      </c>
      <c r="D1493" t="s">
        <v>762</v>
      </c>
      <c r="E1493" s="8" t="str">
        <f t="shared" si="2503"/>
        <v>1493 DCHC-S</v>
      </c>
      <c r="G1493" s="126" t="str">
        <f>"Expense - "&amp;SUBSTITUTE(G1488,":","")</f>
        <v>Expense - Headcount - revenue driven</v>
      </c>
      <c r="H1493" s="27"/>
      <c r="I1493" s="78"/>
      <c r="J1493" s="78"/>
      <c r="K1493" s="63">
        <f t="shared" ref="K1493:P1493" ca="1" si="2505">SUMIF($3:$3,K$2,1493:1493)</f>
        <v>-49999.999999999993</v>
      </c>
      <c r="L1493" s="63">
        <f t="shared" ca="1" si="2505"/>
        <v>-49999.999999999993</v>
      </c>
      <c r="M1493" s="63">
        <f t="shared" ca="1" si="2505"/>
        <v>-49999.999999999993</v>
      </c>
      <c r="N1493" s="63">
        <f t="shared" ca="1" si="2505"/>
        <v>-49999.999999999993</v>
      </c>
      <c r="O1493" s="63">
        <f t="shared" ca="1" si="2505"/>
        <v>-49999.999999999993</v>
      </c>
      <c r="P1493" s="63">
        <f t="shared" ca="1" si="2505"/>
        <v>-49999.999999999993</v>
      </c>
      <c r="R1493" s="33"/>
      <c r="S1493" s="148">
        <f t="shared" ref="S1493:AX1493" ca="1" si="2506">-S1492*S1491</f>
        <v>-4166.666666666667</v>
      </c>
      <c r="T1493" s="148">
        <f t="shared" ca="1" si="2506"/>
        <v>-4166.666666666667</v>
      </c>
      <c r="U1493" s="148">
        <f t="shared" ca="1" si="2506"/>
        <v>-4166.666666666667</v>
      </c>
      <c r="V1493" s="148">
        <f t="shared" ca="1" si="2506"/>
        <v>-4166.666666666667</v>
      </c>
      <c r="W1493" s="148">
        <f t="shared" ca="1" si="2506"/>
        <v>-4166.666666666667</v>
      </c>
      <c r="X1493" s="148">
        <f t="shared" ca="1" si="2506"/>
        <v>-4166.666666666667</v>
      </c>
      <c r="Y1493" s="148">
        <f t="shared" ca="1" si="2506"/>
        <v>-4166.666666666667</v>
      </c>
      <c r="Z1493" s="148">
        <f t="shared" ca="1" si="2506"/>
        <v>-4166.666666666667</v>
      </c>
      <c r="AA1493" s="148">
        <f t="shared" ca="1" si="2506"/>
        <v>-4166.666666666667</v>
      </c>
      <c r="AB1493" s="148">
        <f t="shared" ca="1" si="2506"/>
        <v>-4166.666666666667</v>
      </c>
      <c r="AC1493" s="148">
        <f t="shared" ca="1" si="2506"/>
        <v>-4166.666666666667</v>
      </c>
      <c r="AD1493" s="148">
        <f t="shared" ca="1" si="2506"/>
        <v>-4166.666666666667</v>
      </c>
      <c r="AE1493" s="148">
        <f t="shared" ca="1" si="2506"/>
        <v>-4166.666666666667</v>
      </c>
      <c r="AF1493" s="148">
        <f t="shared" ca="1" si="2506"/>
        <v>-4166.666666666667</v>
      </c>
      <c r="AG1493" s="148">
        <f t="shared" ca="1" si="2506"/>
        <v>-4166.666666666667</v>
      </c>
      <c r="AH1493" s="148">
        <f t="shared" ca="1" si="2506"/>
        <v>-4166.666666666667</v>
      </c>
      <c r="AI1493" s="148">
        <f t="shared" ca="1" si="2506"/>
        <v>-4166.666666666667</v>
      </c>
      <c r="AJ1493" s="148">
        <f t="shared" ca="1" si="2506"/>
        <v>-4166.666666666667</v>
      </c>
      <c r="AK1493" s="148">
        <f t="shared" ca="1" si="2506"/>
        <v>-4166.666666666667</v>
      </c>
      <c r="AL1493" s="148">
        <f t="shared" ca="1" si="2506"/>
        <v>-4166.666666666667</v>
      </c>
      <c r="AM1493" s="148">
        <f t="shared" ca="1" si="2506"/>
        <v>-4166.666666666667</v>
      </c>
      <c r="AN1493" s="148">
        <f t="shared" ca="1" si="2506"/>
        <v>-4166.666666666667</v>
      </c>
      <c r="AO1493" s="148">
        <f t="shared" ca="1" si="2506"/>
        <v>-4166.666666666667</v>
      </c>
      <c r="AP1493" s="148">
        <f t="shared" ca="1" si="2506"/>
        <v>-4166.666666666667</v>
      </c>
      <c r="AQ1493" s="148">
        <f t="shared" ca="1" si="2506"/>
        <v>-4166.666666666667</v>
      </c>
      <c r="AR1493" s="148">
        <f t="shared" ca="1" si="2506"/>
        <v>-4166.666666666667</v>
      </c>
      <c r="AS1493" s="148">
        <f t="shared" ca="1" si="2506"/>
        <v>-4166.666666666667</v>
      </c>
      <c r="AT1493" s="148">
        <f t="shared" ca="1" si="2506"/>
        <v>-4166.666666666667</v>
      </c>
      <c r="AU1493" s="148">
        <f t="shared" ca="1" si="2506"/>
        <v>-4166.666666666667</v>
      </c>
      <c r="AV1493" s="148">
        <f t="shared" ca="1" si="2506"/>
        <v>-4166.666666666667</v>
      </c>
      <c r="AW1493" s="148">
        <f t="shared" ca="1" si="2506"/>
        <v>-4166.666666666667</v>
      </c>
      <c r="AX1493" s="148">
        <f t="shared" ca="1" si="2506"/>
        <v>-4166.666666666667</v>
      </c>
      <c r="AY1493" s="148">
        <f t="shared" ref="AY1493:CD1493" ca="1" si="2507">-AY1492*AY1491</f>
        <v>-4166.666666666667</v>
      </c>
      <c r="AZ1493" s="148">
        <f t="shared" ca="1" si="2507"/>
        <v>-4166.666666666667</v>
      </c>
      <c r="BA1493" s="148">
        <f t="shared" ca="1" si="2507"/>
        <v>-4166.666666666667</v>
      </c>
      <c r="BB1493" s="148">
        <f t="shared" ca="1" si="2507"/>
        <v>-4166.666666666667</v>
      </c>
      <c r="BC1493" s="148">
        <f t="shared" ca="1" si="2507"/>
        <v>-4166.666666666667</v>
      </c>
      <c r="BD1493" s="148">
        <f t="shared" ca="1" si="2507"/>
        <v>-4166.666666666667</v>
      </c>
      <c r="BE1493" s="148">
        <f t="shared" ca="1" si="2507"/>
        <v>-4166.666666666667</v>
      </c>
      <c r="BF1493" s="148">
        <f t="shared" ca="1" si="2507"/>
        <v>-4166.666666666667</v>
      </c>
      <c r="BG1493" s="148">
        <f t="shared" ca="1" si="2507"/>
        <v>-4166.666666666667</v>
      </c>
      <c r="BH1493" s="148">
        <f t="shared" ca="1" si="2507"/>
        <v>-4166.666666666667</v>
      </c>
      <c r="BI1493" s="148">
        <f t="shared" ca="1" si="2507"/>
        <v>-4166.666666666667</v>
      </c>
      <c r="BJ1493" s="148">
        <f t="shared" ca="1" si="2507"/>
        <v>-4166.666666666667</v>
      </c>
      <c r="BK1493" s="148">
        <f t="shared" ca="1" si="2507"/>
        <v>-4166.666666666667</v>
      </c>
      <c r="BL1493" s="148">
        <f t="shared" ca="1" si="2507"/>
        <v>-4166.666666666667</v>
      </c>
      <c r="BM1493" s="148">
        <f t="shared" ca="1" si="2507"/>
        <v>-4166.666666666667</v>
      </c>
      <c r="BN1493" s="148">
        <f t="shared" ca="1" si="2507"/>
        <v>-4166.666666666667</v>
      </c>
      <c r="BO1493" s="148">
        <f t="shared" ca="1" si="2507"/>
        <v>-4166.666666666667</v>
      </c>
      <c r="BP1493" s="148">
        <f t="shared" ca="1" si="2507"/>
        <v>-4166.666666666667</v>
      </c>
      <c r="BQ1493" s="148">
        <f t="shared" ca="1" si="2507"/>
        <v>-4166.666666666667</v>
      </c>
      <c r="BR1493" s="148">
        <f t="shared" ca="1" si="2507"/>
        <v>-4166.666666666667</v>
      </c>
      <c r="BS1493" s="148">
        <f t="shared" ca="1" si="2507"/>
        <v>-4166.666666666667</v>
      </c>
      <c r="BT1493" s="148">
        <f t="shared" ca="1" si="2507"/>
        <v>-4166.666666666667</v>
      </c>
      <c r="BU1493" s="148">
        <f t="shared" ca="1" si="2507"/>
        <v>-4166.666666666667</v>
      </c>
      <c r="BV1493" s="148">
        <f t="shared" ca="1" si="2507"/>
        <v>-4166.666666666667</v>
      </c>
      <c r="BW1493" s="148">
        <f t="shared" ca="1" si="2507"/>
        <v>-4166.666666666667</v>
      </c>
      <c r="BX1493" s="148">
        <f t="shared" ca="1" si="2507"/>
        <v>-4166.666666666667</v>
      </c>
      <c r="BY1493" s="148">
        <f t="shared" ca="1" si="2507"/>
        <v>-4166.666666666667</v>
      </c>
      <c r="BZ1493" s="148">
        <f t="shared" ca="1" si="2507"/>
        <v>-4166.666666666667</v>
      </c>
      <c r="CA1493" s="148">
        <f t="shared" ca="1" si="2507"/>
        <v>-4166.666666666667</v>
      </c>
      <c r="CB1493" s="148">
        <f t="shared" ca="1" si="2507"/>
        <v>-4166.666666666667</v>
      </c>
      <c r="CC1493" s="148">
        <f t="shared" ca="1" si="2507"/>
        <v>-4166.666666666667</v>
      </c>
      <c r="CD1493" s="148">
        <f t="shared" ca="1" si="2507"/>
        <v>-4166.666666666667</v>
      </c>
      <c r="CE1493" s="148">
        <f t="shared" ref="CE1493:CL1493" ca="1" si="2508">-CE1492*CE1491</f>
        <v>-4166.666666666667</v>
      </c>
      <c r="CF1493" s="148">
        <f t="shared" ca="1" si="2508"/>
        <v>-4166.666666666667</v>
      </c>
      <c r="CG1493" s="148">
        <f t="shared" ca="1" si="2508"/>
        <v>-4166.666666666667</v>
      </c>
      <c r="CH1493" s="148">
        <f t="shared" ca="1" si="2508"/>
        <v>-4166.666666666667</v>
      </c>
      <c r="CI1493" s="148">
        <f t="shared" ca="1" si="2508"/>
        <v>-4166.666666666667</v>
      </c>
      <c r="CJ1493" s="148">
        <f t="shared" ca="1" si="2508"/>
        <v>-4166.666666666667</v>
      </c>
      <c r="CK1493" s="148">
        <f t="shared" ca="1" si="2508"/>
        <v>-4166.666666666667</v>
      </c>
      <c r="CL1493" s="148">
        <f t="shared" ca="1" si="2508"/>
        <v>-4166.666666666667</v>
      </c>
      <c r="CN1493" s="78"/>
      <c r="CO1493" s="148" t="e">
        <f t="shared" ref="CO1493:DL1493" ca="1" si="2509">-CO45*CO1491</f>
        <v>#N/A</v>
      </c>
      <c r="CP1493" s="148" t="e">
        <f t="shared" ca="1" si="2509"/>
        <v>#N/A</v>
      </c>
      <c r="CQ1493" s="148" t="e">
        <f t="shared" ca="1" si="2509"/>
        <v>#N/A</v>
      </c>
      <c r="CR1493" s="148" t="e">
        <f t="shared" ca="1" si="2509"/>
        <v>#N/A</v>
      </c>
      <c r="CS1493" s="148" t="e">
        <f t="shared" ca="1" si="2509"/>
        <v>#N/A</v>
      </c>
      <c r="CT1493" s="148" t="e">
        <f t="shared" ca="1" si="2509"/>
        <v>#N/A</v>
      </c>
      <c r="CU1493" s="148" t="e">
        <f t="shared" ca="1" si="2509"/>
        <v>#N/A</v>
      </c>
      <c r="CV1493" s="148" t="e">
        <f t="shared" ca="1" si="2509"/>
        <v>#N/A</v>
      </c>
      <c r="CW1493" s="148" t="e">
        <f t="shared" ca="1" si="2509"/>
        <v>#N/A</v>
      </c>
      <c r="CX1493" s="148" t="e">
        <f t="shared" ca="1" si="2509"/>
        <v>#N/A</v>
      </c>
      <c r="CY1493" s="148" t="e">
        <f t="shared" ca="1" si="2509"/>
        <v>#N/A</v>
      </c>
      <c r="CZ1493" s="148" t="e">
        <f t="shared" ca="1" si="2509"/>
        <v>#N/A</v>
      </c>
      <c r="DA1493" s="148" t="e">
        <f t="shared" ca="1" si="2509"/>
        <v>#N/A</v>
      </c>
      <c r="DB1493" s="148" t="e">
        <f t="shared" ca="1" si="2509"/>
        <v>#N/A</v>
      </c>
      <c r="DC1493" s="148" t="e">
        <f t="shared" ca="1" si="2509"/>
        <v>#N/A</v>
      </c>
      <c r="DD1493" s="148" t="e">
        <f t="shared" ca="1" si="2509"/>
        <v>#N/A</v>
      </c>
      <c r="DE1493" s="148" t="e">
        <f t="shared" ca="1" si="2509"/>
        <v>#N/A</v>
      </c>
      <c r="DF1493" s="148" t="e">
        <f t="shared" ca="1" si="2509"/>
        <v>#N/A</v>
      </c>
      <c r="DG1493" s="148" t="e">
        <f t="shared" ca="1" si="2509"/>
        <v>#N/A</v>
      </c>
      <c r="DH1493" s="148" t="e">
        <f t="shared" ca="1" si="2509"/>
        <v>#N/A</v>
      </c>
      <c r="DI1493" s="148" t="e">
        <f t="shared" ca="1" si="2509"/>
        <v>#N/A</v>
      </c>
      <c r="DJ1493" s="148" t="e">
        <f t="shared" ca="1" si="2509"/>
        <v>#N/A</v>
      </c>
      <c r="DK1493" s="148" t="e">
        <f t="shared" ca="1" si="2509"/>
        <v>#N/A</v>
      </c>
      <c r="DL1493" s="148" t="e">
        <f t="shared" ca="1" si="2509"/>
        <v>#N/A</v>
      </c>
    </row>
    <row r="1494" spans="1:116" x14ac:dyDescent="0.4">
      <c r="B1494" t="s">
        <v>244</v>
      </c>
      <c r="D1494" t="s">
        <v>762</v>
      </c>
      <c r="E1494" s="8" t="str">
        <f t="shared" si="2503"/>
        <v>1494 DCHC-S</v>
      </c>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c r="DK1494" s="72"/>
      <c r="DL1494" s="72"/>
    </row>
    <row r="1495" spans="1:116" x14ac:dyDescent="0.4">
      <c r="B1495" t="s">
        <v>332</v>
      </c>
      <c r="D1495" t="s">
        <v>762</v>
      </c>
      <c r="E1495" s="8" t="str">
        <f t="shared" si="2503"/>
        <v>1495 DCHC-S</v>
      </c>
      <c r="G1495" s="136" t="str">
        <f>G1480</f>
        <v>(Primary label)</v>
      </c>
      <c r="H1495" s="27"/>
      <c r="I1495" s="78"/>
      <c r="J1495" s="78"/>
      <c r="K1495" s="33"/>
      <c r="L1495" s="33"/>
      <c r="M1495" s="33"/>
      <c r="N1495" s="33"/>
      <c r="O1495" s="33"/>
      <c r="P1495" s="33"/>
      <c r="R1495" s="33"/>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8"/>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t="s">
        <v>332</v>
      </c>
      <c r="D1496" t="s">
        <v>762</v>
      </c>
      <c r="E1496" s="8" t="str">
        <f>ROW()&amp;" "&amp;D1496</f>
        <v>1496 DCHC-S</v>
      </c>
      <c r="G1496" s="136" t="str">
        <f>G1481</f>
        <v>primary unit</v>
      </c>
      <c r="H1496" s="12"/>
      <c r="I1496" s="60"/>
      <c r="J1496" s="60"/>
      <c r="K1496" s="21"/>
      <c r="L1496" s="21"/>
      <c r="M1496" s="21"/>
      <c r="N1496" s="21"/>
      <c r="O1496" s="21"/>
      <c r="P1496" s="21"/>
      <c r="R1496" s="20"/>
      <c r="S1496" s="150"/>
      <c r="T1496" s="150"/>
      <c r="U1496" s="150"/>
      <c r="V1496" s="150"/>
      <c r="W1496" s="150"/>
      <c r="X1496" s="150"/>
      <c r="Y1496" s="150"/>
      <c r="Z1496" s="150"/>
      <c r="AA1496" s="150"/>
      <c r="AB1496" s="150"/>
      <c r="AC1496" s="150"/>
      <c r="AD1496" s="150"/>
      <c r="AE1496" s="150"/>
      <c r="AF1496" s="150"/>
      <c r="AG1496" s="150"/>
      <c r="AH1496" s="150"/>
      <c r="AI1496" s="150"/>
      <c r="AJ1496" s="150"/>
      <c r="AK1496" s="150"/>
      <c r="AL1496" s="150"/>
      <c r="AM1496" s="150"/>
      <c r="AN1496" s="150"/>
      <c r="AO1496" s="150"/>
      <c r="AP1496" s="150"/>
      <c r="AQ1496" s="150"/>
      <c r="AR1496" s="150"/>
      <c r="AS1496" s="150"/>
      <c r="AT1496" s="150"/>
      <c r="AU1496" s="150"/>
      <c r="AV1496" s="150"/>
      <c r="AW1496" s="150"/>
      <c r="AX1496" s="150"/>
      <c r="AY1496" s="150"/>
      <c r="AZ1496" s="150"/>
      <c r="BA1496" s="150"/>
      <c r="BB1496" s="150"/>
      <c r="BC1496" s="150"/>
      <c r="BD1496" s="150"/>
      <c r="BE1496" s="150"/>
      <c r="BF1496" s="150"/>
      <c r="BG1496" s="150"/>
      <c r="BH1496" s="150"/>
      <c r="BI1496" s="150"/>
      <c r="BJ1496" s="150"/>
      <c r="BK1496" s="150"/>
      <c r="BL1496" s="150"/>
      <c r="BM1496" s="150"/>
      <c r="BN1496" s="150"/>
      <c r="BO1496" s="150"/>
      <c r="BP1496" s="150"/>
      <c r="BQ1496" s="150"/>
      <c r="BR1496" s="150"/>
      <c r="BS1496" s="150"/>
      <c r="BT1496" s="150"/>
      <c r="BU1496" s="150"/>
      <c r="BV1496" s="150"/>
      <c r="BW1496" s="150"/>
      <c r="BX1496" s="150"/>
      <c r="BY1496" s="150"/>
      <c r="BZ1496" s="150"/>
      <c r="CA1496" s="150"/>
      <c r="CB1496" s="150"/>
      <c r="CC1496" s="150"/>
      <c r="CD1496" s="150"/>
      <c r="CE1496" s="150"/>
      <c r="CF1496" s="150"/>
      <c r="CG1496" s="150"/>
      <c r="CH1496" s="150"/>
      <c r="CI1496" s="150"/>
      <c r="CJ1496" s="150"/>
      <c r="CK1496" s="150"/>
      <c r="CL1496" s="150"/>
      <c r="CN1496" s="60"/>
      <c r="CO1496" s="150"/>
      <c r="CP1496" s="150"/>
      <c r="CQ1496" s="150"/>
      <c r="CR1496" s="150"/>
      <c r="CS1496" s="150"/>
      <c r="CT1496" s="150"/>
      <c r="CU1496" s="150"/>
      <c r="CV1496" s="150"/>
      <c r="CW1496" s="150"/>
      <c r="CX1496" s="150"/>
      <c r="CY1496" s="150"/>
      <c r="CZ1496" s="150"/>
      <c r="DA1496" s="150"/>
      <c r="DB1496" s="150"/>
      <c r="DC1496" s="150"/>
      <c r="DD1496" s="150"/>
      <c r="DE1496" s="150"/>
      <c r="DF1496" s="150"/>
      <c r="DG1496" s="150"/>
      <c r="DH1496" s="150"/>
      <c r="DI1496" s="150"/>
      <c r="DJ1496" s="150"/>
      <c r="DK1496" s="150"/>
      <c r="DL1496" s="150"/>
    </row>
    <row r="1497" spans="1:116" x14ac:dyDescent="0.4">
      <c r="B1497" t="s">
        <v>332</v>
      </c>
      <c r="D1497" t="s">
        <v>762</v>
      </c>
      <c r="E1497" s="8" t="str">
        <f t="shared" si="2503"/>
        <v>1497 DCHC-S</v>
      </c>
      <c r="G1497" s="136" t="str">
        <f>G1482</f>
        <v>Primary revenue driver</v>
      </c>
      <c r="K1497" s="53"/>
      <c r="L1497" s="53"/>
      <c r="M1497" s="53"/>
      <c r="N1497" s="53"/>
      <c r="O1497" s="53"/>
      <c r="P1497" s="53"/>
      <c r="R1497" s="24"/>
      <c r="S1497" s="179" t="str">
        <f t="shared" ref="S1497:AX1497" si="2510">S1482</f>
        <v>S$16</v>
      </c>
      <c r="T1497" s="179" t="str">
        <f t="shared" si="2510"/>
        <v>T$16</v>
      </c>
      <c r="U1497" s="179" t="str">
        <f t="shared" si="2510"/>
        <v>U$16</v>
      </c>
      <c r="V1497" s="179" t="str">
        <f t="shared" si="2510"/>
        <v>V$16</v>
      </c>
      <c r="W1497" s="179" t="str">
        <f t="shared" si="2510"/>
        <v>W$16</v>
      </c>
      <c r="X1497" s="179" t="str">
        <f t="shared" si="2510"/>
        <v>X$16</v>
      </c>
      <c r="Y1497" s="179" t="str">
        <f t="shared" si="2510"/>
        <v>Y$16</v>
      </c>
      <c r="Z1497" s="179" t="str">
        <f t="shared" si="2510"/>
        <v>Z$16</v>
      </c>
      <c r="AA1497" s="179" t="str">
        <f t="shared" si="2510"/>
        <v>AA$16</v>
      </c>
      <c r="AB1497" s="179" t="str">
        <f t="shared" si="2510"/>
        <v>AB$16</v>
      </c>
      <c r="AC1497" s="179" t="str">
        <f t="shared" si="2510"/>
        <v>AC$16</v>
      </c>
      <c r="AD1497" s="179" t="str">
        <f t="shared" si="2510"/>
        <v>AD$16</v>
      </c>
      <c r="AE1497" s="179" t="str">
        <f t="shared" si="2510"/>
        <v>AE$16</v>
      </c>
      <c r="AF1497" s="179" t="str">
        <f t="shared" si="2510"/>
        <v>AF$16</v>
      </c>
      <c r="AG1497" s="179" t="str">
        <f t="shared" si="2510"/>
        <v>AG$16</v>
      </c>
      <c r="AH1497" s="179" t="str">
        <f t="shared" si="2510"/>
        <v>AH$16</v>
      </c>
      <c r="AI1497" s="179" t="str">
        <f t="shared" si="2510"/>
        <v>AI$16</v>
      </c>
      <c r="AJ1497" s="179" t="str">
        <f t="shared" si="2510"/>
        <v>AJ$16</v>
      </c>
      <c r="AK1497" s="179" t="str">
        <f t="shared" si="2510"/>
        <v>AK$16</v>
      </c>
      <c r="AL1497" s="179" t="str">
        <f t="shared" si="2510"/>
        <v>AL$16</v>
      </c>
      <c r="AM1497" s="179" t="str">
        <f t="shared" si="2510"/>
        <v>AM$16</v>
      </c>
      <c r="AN1497" s="179" t="str">
        <f t="shared" si="2510"/>
        <v>AN$16</v>
      </c>
      <c r="AO1497" s="179" t="str">
        <f t="shared" si="2510"/>
        <v>AO$16</v>
      </c>
      <c r="AP1497" s="179" t="str">
        <f t="shared" si="2510"/>
        <v>AP$16</v>
      </c>
      <c r="AQ1497" s="179" t="str">
        <f t="shared" si="2510"/>
        <v>AQ$16</v>
      </c>
      <c r="AR1497" s="179" t="str">
        <f t="shared" si="2510"/>
        <v>AR$16</v>
      </c>
      <c r="AS1497" s="179" t="str">
        <f t="shared" si="2510"/>
        <v>AS$16</v>
      </c>
      <c r="AT1497" s="179" t="str">
        <f t="shared" si="2510"/>
        <v>AT$16</v>
      </c>
      <c r="AU1497" s="179" t="str">
        <f t="shared" si="2510"/>
        <v>AU$16</v>
      </c>
      <c r="AV1497" s="179" t="str">
        <f t="shared" si="2510"/>
        <v>AV$16</v>
      </c>
      <c r="AW1497" s="179" t="str">
        <f t="shared" si="2510"/>
        <v>AW$16</v>
      </c>
      <c r="AX1497" s="179" t="str">
        <f t="shared" si="2510"/>
        <v>AX$16</v>
      </c>
      <c r="AY1497" s="179" t="str">
        <f t="shared" ref="AY1497:CD1497" si="2511">AY1482</f>
        <v>AY$16</v>
      </c>
      <c r="AZ1497" s="179" t="str">
        <f t="shared" si="2511"/>
        <v>AZ$16</v>
      </c>
      <c r="BA1497" s="179" t="str">
        <f t="shared" si="2511"/>
        <v>BA$16</v>
      </c>
      <c r="BB1497" s="179" t="str">
        <f t="shared" si="2511"/>
        <v>BB$16</v>
      </c>
      <c r="BC1497" s="179" t="str">
        <f t="shared" si="2511"/>
        <v>BC$16</v>
      </c>
      <c r="BD1497" s="179" t="str">
        <f t="shared" si="2511"/>
        <v>BD$16</v>
      </c>
      <c r="BE1497" s="179" t="str">
        <f t="shared" si="2511"/>
        <v>BE$16</v>
      </c>
      <c r="BF1497" s="179" t="str">
        <f t="shared" si="2511"/>
        <v>BF$16</v>
      </c>
      <c r="BG1497" s="179" t="str">
        <f t="shared" si="2511"/>
        <v>BG$16</v>
      </c>
      <c r="BH1497" s="179" t="str">
        <f t="shared" si="2511"/>
        <v>BH$16</v>
      </c>
      <c r="BI1497" s="179" t="str">
        <f t="shared" si="2511"/>
        <v>BI$16</v>
      </c>
      <c r="BJ1497" s="179" t="str">
        <f t="shared" si="2511"/>
        <v>BJ$16</v>
      </c>
      <c r="BK1497" s="179" t="str">
        <f t="shared" si="2511"/>
        <v>BK$16</v>
      </c>
      <c r="BL1497" s="179" t="str">
        <f t="shared" si="2511"/>
        <v>BL$16</v>
      </c>
      <c r="BM1497" s="179" t="str">
        <f t="shared" si="2511"/>
        <v>BM$16</v>
      </c>
      <c r="BN1497" s="179" t="str">
        <f t="shared" si="2511"/>
        <v>BN$16</v>
      </c>
      <c r="BO1497" s="179" t="str">
        <f t="shared" si="2511"/>
        <v>BO$16</v>
      </c>
      <c r="BP1497" s="179" t="str">
        <f t="shared" si="2511"/>
        <v>BP$16</v>
      </c>
      <c r="BQ1497" s="179" t="str">
        <f t="shared" si="2511"/>
        <v>BQ$16</v>
      </c>
      <c r="BR1497" s="179" t="str">
        <f t="shared" si="2511"/>
        <v>BR$16</v>
      </c>
      <c r="BS1497" s="179" t="str">
        <f t="shared" si="2511"/>
        <v>BS$16</v>
      </c>
      <c r="BT1497" s="179" t="str">
        <f t="shared" si="2511"/>
        <v>BT$16</v>
      </c>
      <c r="BU1497" s="179" t="str">
        <f t="shared" si="2511"/>
        <v>BU$16</v>
      </c>
      <c r="BV1497" s="179" t="str">
        <f t="shared" si="2511"/>
        <v>BV$16</v>
      </c>
      <c r="BW1497" s="179" t="str">
        <f t="shared" si="2511"/>
        <v>BW$16</v>
      </c>
      <c r="BX1497" s="179" t="str">
        <f t="shared" si="2511"/>
        <v>BX$16</v>
      </c>
      <c r="BY1497" s="179" t="str">
        <f t="shared" si="2511"/>
        <v>BY$16</v>
      </c>
      <c r="BZ1497" s="179" t="str">
        <f t="shared" si="2511"/>
        <v>BZ$16</v>
      </c>
      <c r="CA1497" s="179" t="str">
        <f t="shared" si="2511"/>
        <v>CA$16</v>
      </c>
      <c r="CB1497" s="179" t="str">
        <f t="shared" si="2511"/>
        <v>CB$16</v>
      </c>
      <c r="CC1497" s="179" t="str">
        <f t="shared" si="2511"/>
        <v>CC$16</v>
      </c>
      <c r="CD1497" s="179" t="str">
        <f t="shared" si="2511"/>
        <v>CD$16</v>
      </c>
      <c r="CE1497" s="179" t="str">
        <f t="shared" ref="CE1497:CL1497" si="2512">CE1482</f>
        <v>CE$16</v>
      </c>
      <c r="CF1497" s="179" t="str">
        <f t="shared" si="2512"/>
        <v>CF$16</v>
      </c>
      <c r="CG1497" s="179" t="str">
        <f t="shared" si="2512"/>
        <v>CG$16</v>
      </c>
      <c r="CH1497" s="179" t="str">
        <f t="shared" si="2512"/>
        <v>CH$16</v>
      </c>
      <c r="CI1497" s="179" t="str">
        <f t="shared" si="2512"/>
        <v>CI$16</v>
      </c>
      <c r="CJ1497" s="179" t="str">
        <f t="shared" si="2512"/>
        <v>CJ$16</v>
      </c>
      <c r="CK1497" s="179" t="str">
        <f t="shared" si="2512"/>
        <v>CK$16</v>
      </c>
      <c r="CL1497" s="179" t="str">
        <f t="shared" si="2512"/>
        <v>CL$16</v>
      </c>
      <c r="CO1497" s="179" t="str">
        <f t="shared" ref="CO1497:DL1497" si="2513">CO1482</f>
        <v>CO$16</v>
      </c>
      <c r="CP1497" s="179" t="str">
        <f t="shared" si="2513"/>
        <v>CP$16</v>
      </c>
      <c r="CQ1497" s="179" t="str">
        <f t="shared" si="2513"/>
        <v>CQ$16</v>
      </c>
      <c r="CR1497" s="179" t="str">
        <f t="shared" si="2513"/>
        <v>CR$16</v>
      </c>
      <c r="CS1497" s="179" t="str">
        <f t="shared" si="2513"/>
        <v>CS$16</v>
      </c>
      <c r="CT1497" s="179" t="str">
        <f t="shared" si="2513"/>
        <v>CT$16</v>
      </c>
      <c r="CU1497" s="179" t="str">
        <f t="shared" si="2513"/>
        <v>CU$16</v>
      </c>
      <c r="CV1497" s="179" t="str">
        <f t="shared" si="2513"/>
        <v>CV$16</v>
      </c>
      <c r="CW1497" s="179" t="str">
        <f t="shared" si="2513"/>
        <v>CW$16</v>
      </c>
      <c r="CX1497" s="179" t="str">
        <f t="shared" si="2513"/>
        <v>CX$16</v>
      </c>
      <c r="CY1497" s="179" t="str">
        <f t="shared" si="2513"/>
        <v>CY$16</v>
      </c>
      <c r="CZ1497" s="179" t="str">
        <f t="shared" si="2513"/>
        <v>CZ$16</v>
      </c>
      <c r="DA1497" s="179" t="str">
        <f t="shared" si="2513"/>
        <v>DA$16</v>
      </c>
      <c r="DB1497" s="179" t="str">
        <f t="shared" si="2513"/>
        <v>DB$16</v>
      </c>
      <c r="DC1497" s="179" t="str">
        <f t="shared" si="2513"/>
        <v>DC$16</v>
      </c>
      <c r="DD1497" s="179" t="str">
        <f t="shared" si="2513"/>
        <v>DD$16</v>
      </c>
      <c r="DE1497" s="179" t="str">
        <f t="shared" si="2513"/>
        <v>DE$16</v>
      </c>
      <c r="DF1497" s="179" t="str">
        <f t="shared" si="2513"/>
        <v>DF$16</v>
      </c>
      <c r="DG1497" s="179" t="str">
        <f t="shared" si="2513"/>
        <v>DG$16</v>
      </c>
      <c r="DH1497" s="179" t="str">
        <f t="shared" si="2513"/>
        <v>DH$16</v>
      </c>
      <c r="DI1497" s="179" t="str">
        <f t="shared" si="2513"/>
        <v>DI$16</v>
      </c>
      <c r="DJ1497" s="179" t="str">
        <f t="shared" si="2513"/>
        <v>DJ$16</v>
      </c>
      <c r="DK1497" s="179" t="str">
        <f t="shared" si="2513"/>
        <v>DK$16</v>
      </c>
      <c r="DL1497" s="179" t="str">
        <f t="shared" si="2513"/>
        <v>DL$16</v>
      </c>
    </row>
    <row r="1498" spans="1:116" x14ac:dyDescent="0.4">
      <c r="B1498" t="s">
        <v>332</v>
      </c>
      <c r="D1498" t="s">
        <v>762</v>
      </c>
      <c r="E1498" s="8" t="str">
        <f t="shared" si="2503"/>
        <v>1498 DCHC-S</v>
      </c>
      <c r="G1498" s="136" t="str">
        <f>G1483</f>
        <v>Primary volume driver</v>
      </c>
      <c r="H1498" s="12"/>
      <c r="I1498" s="60"/>
      <c r="J1498" s="60"/>
      <c r="K1498" s="15"/>
      <c r="L1498" s="15"/>
      <c r="M1498" s="15"/>
      <c r="N1498" s="15"/>
      <c r="O1498" s="15"/>
      <c r="P1498" s="15"/>
      <c r="R1498" s="15"/>
      <c r="S1498" s="179" t="str">
        <f t="shared" ref="S1498:AX1498" si="2514">S1483</f>
        <v>S$17</v>
      </c>
      <c r="T1498" s="179" t="str">
        <f t="shared" si="2514"/>
        <v>T$17</v>
      </c>
      <c r="U1498" s="179" t="str">
        <f t="shared" si="2514"/>
        <v>U$17</v>
      </c>
      <c r="V1498" s="179" t="str">
        <f t="shared" si="2514"/>
        <v>V$17</v>
      </c>
      <c r="W1498" s="179" t="str">
        <f t="shared" si="2514"/>
        <v>W$17</v>
      </c>
      <c r="X1498" s="179" t="str">
        <f t="shared" si="2514"/>
        <v>X$17</v>
      </c>
      <c r="Y1498" s="179" t="str">
        <f t="shared" si="2514"/>
        <v>Y$17</v>
      </c>
      <c r="Z1498" s="179" t="str">
        <f t="shared" si="2514"/>
        <v>Z$17</v>
      </c>
      <c r="AA1498" s="179" t="str">
        <f t="shared" si="2514"/>
        <v>AA$17</v>
      </c>
      <c r="AB1498" s="179" t="str">
        <f t="shared" si="2514"/>
        <v>AB$17</v>
      </c>
      <c r="AC1498" s="179" t="str">
        <f t="shared" si="2514"/>
        <v>AC$17</v>
      </c>
      <c r="AD1498" s="179" t="str">
        <f t="shared" si="2514"/>
        <v>AD$17</v>
      </c>
      <c r="AE1498" s="179" t="str">
        <f t="shared" si="2514"/>
        <v>AE$17</v>
      </c>
      <c r="AF1498" s="179" t="str">
        <f t="shared" si="2514"/>
        <v>AF$17</v>
      </c>
      <c r="AG1498" s="179" t="str">
        <f t="shared" si="2514"/>
        <v>AG$17</v>
      </c>
      <c r="AH1498" s="179" t="str">
        <f t="shared" si="2514"/>
        <v>AH$17</v>
      </c>
      <c r="AI1498" s="179" t="str">
        <f t="shared" si="2514"/>
        <v>AI$17</v>
      </c>
      <c r="AJ1498" s="179" t="str">
        <f t="shared" si="2514"/>
        <v>AJ$17</v>
      </c>
      <c r="AK1498" s="179" t="str">
        <f t="shared" si="2514"/>
        <v>AK$17</v>
      </c>
      <c r="AL1498" s="179" t="str">
        <f t="shared" si="2514"/>
        <v>AL$17</v>
      </c>
      <c r="AM1498" s="179" t="str">
        <f t="shared" si="2514"/>
        <v>AM$17</v>
      </c>
      <c r="AN1498" s="179" t="str">
        <f t="shared" si="2514"/>
        <v>AN$17</v>
      </c>
      <c r="AO1498" s="179" t="str">
        <f t="shared" si="2514"/>
        <v>AO$17</v>
      </c>
      <c r="AP1498" s="179" t="str">
        <f t="shared" si="2514"/>
        <v>AP$17</v>
      </c>
      <c r="AQ1498" s="179" t="str">
        <f t="shared" si="2514"/>
        <v>AQ$17</v>
      </c>
      <c r="AR1498" s="179" t="str">
        <f t="shared" si="2514"/>
        <v>AR$17</v>
      </c>
      <c r="AS1498" s="179" t="str">
        <f t="shared" si="2514"/>
        <v>AS$17</v>
      </c>
      <c r="AT1498" s="179" t="str">
        <f t="shared" si="2514"/>
        <v>AT$17</v>
      </c>
      <c r="AU1498" s="179" t="str">
        <f t="shared" si="2514"/>
        <v>AU$17</v>
      </c>
      <c r="AV1498" s="179" t="str">
        <f t="shared" si="2514"/>
        <v>AV$17</v>
      </c>
      <c r="AW1498" s="179" t="str">
        <f t="shared" si="2514"/>
        <v>AW$17</v>
      </c>
      <c r="AX1498" s="179" t="str">
        <f t="shared" si="2514"/>
        <v>AX$17</v>
      </c>
      <c r="AY1498" s="179" t="str">
        <f t="shared" ref="AY1498:CD1498" si="2515">AY1483</f>
        <v>AY$17</v>
      </c>
      <c r="AZ1498" s="179" t="str">
        <f t="shared" si="2515"/>
        <v>AZ$17</v>
      </c>
      <c r="BA1498" s="179" t="str">
        <f t="shared" si="2515"/>
        <v>BA$17</v>
      </c>
      <c r="BB1498" s="179" t="str">
        <f t="shared" si="2515"/>
        <v>BB$17</v>
      </c>
      <c r="BC1498" s="179" t="str">
        <f t="shared" si="2515"/>
        <v>BC$17</v>
      </c>
      <c r="BD1498" s="179" t="str">
        <f t="shared" si="2515"/>
        <v>BD$17</v>
      </c>
      <c r="BE1498" s="179" t="str">
        <f t="shared" si="2515"/>
        <v>BE$17</v>
      </c>
      <c r="BF1498" s="179" t="str">
        <f t="shared" si="2515"/>
        <v>BF$17</v>
      </c>
      <c r="BG1498" s="179" t="str">
        <f t="shared" si="2515"/>
        <v>BG$17</v>
      </c>
      <c r="BH1498" s="179" t="str">
        <f t="shared" si="2515"/>
        <v>BH$17</v>
      </c>
      <c r="BI1498" s="179" t="str">
        <f t="shared" si="2515"/>
        <v>BI$17</v>
      </c>
      <c r="BJ1498" s="179" t="str">
        <f t="shared" si="2515"/>
        <v>BJ$17</v>
      </c>
      <c r="BK1498" s="179" t="str">
        <f t="shared" si="2515"/>
        <v>BK$17</v>
      </c>
      <c r="BL1498" s="179" t="str">
        <f t="shared" si="2515"/>
        <v>BL$17</v>
      </c>
      <c r="BM1498" s="179" t="str">
        <f t="shared" si="2515"/>
        <v>BM$17</v>
      </c>
      <c r="BN1498" s="179" t="str">
        <f t="shared" si="2515"/>
        <v>BN$17</v>
      </c>
      <c r="BO1498" s="179" t="str">
        <f t="shared" si="2515"/>
        <v>BO$17</v>
      </c>
      <c r="BP1498" s="179" t="str">
        <f t="shared" si="2515"/>
        <v>BP$17</v>
      </c>
      <c r="BQ1498" s="179" t="str">
        <f t="shared" si="2515"/>
        <v>BQ$17</v>
      </c>
      <c r="BR1498" s="179" t="str">
        <f t="shared" si="2515"/>
        <v>BR$17</v>
      </c>
      <c r="BS1498" s="179" t="str">
        <f t="shared" si="2515"/>
        <v>BS$17</v>
      </c>
      <c r="BT1498" s="179" t="str">
        <f t="shared" si="2515"/>
        <v>BT$17</v>
      </c>
      <c r="BU1498" s="179" t="str">
        <f t="shared" si="2515"/>
        <v>BU$17</v>
      </c>
      <c r="BV1498" s="179" t="str">
        <f t="shared" si="2515"/>
        <v>BV$17</v>
      </c>
      <c r="BW1498" s="179" t="str">
        <f t="shared" si="2515"/>
        <v>BW$17</v>
      </c>
      <c r="BX1498" s="179" t="str">
        <f t="shared" si="2515"/>
        <v>BX$17</v>
      </c>
      <c r="BY1498" s="179" t="str">
        <f t="shared" si="2515"/>
        <v>BY$17</v>
      </c>
      <c r="BZ1498" s="179" t="str">
        <f t="shared" si="2515"/>
        <v>BZ$17</v>
      </c>
      <c r="CA1498" s="179" t="str">
        <f t="shared" si="2515"/>
        <v>CA$17</v>
      </c>
      <c r="CB1498" s="179" t="str">
        <f t="shared" si="2515"/>
        <v>CB$17</v>
      </c>
      <c r="CC1498" s="179" t="str">
        <f t="shared" si="2515"/>
        <v>CC$17</v>
      </c>
      <c r="CD1498" s="179" t="str">
        <f t="shared" si="2515"/>
        <v>CD$17</v>
      </c>
      <c r="CE1498" s="179" t="str">
        <f t="shared" ref="CE1498:CL1498" si="2516">CE1483</f>
        <v>CE$17</v>
      </c>
      <c r="CF1498" s="179" t="str">
        <f t="shared" si="2516"/>
        <v>CF$17</v>
      </c>
      <c r="CG1498" s="179" t="str">
        <f t="shared" si="2516"/>
        <v>CG$17</v>
      </c>
      <c r="CH1498" s="179" t="str">
        <f t="shared" si="2516"/>
        <v>CH$17</v>
      </c>
      <c r="CI1498" s="179" t="str">
        <f t="shared" si="2516"/>
        <v>CI$17</v>
      </c>
      <c r="CJ1498" s="179" t="str">
        <f t="shared" si="2516"/>
        <v>CJ$17</v>
      </c>
      <c r="CK1498" s="179" t="str">
        <f t="shared" si="2516"/>
        <v>CK$17</v>
      </c>
      <c r="CL1498" s="179" t="str">
        <f t="shared" si="2516"/>
        <v>CL$17</v>
      </c>
      <c r="CN1498" s="60"/>
      <c r="CO1498" s="179" t="str">
        <f t="shared" ref="CO1498:DL1498" si="2517">CO1483</f>
        <v>CO$17</v>
      </c>
      <c r="CP1498" s="179" t="str">
        <f t="shared" si="2517"/>
        <v>CP$17</v>
      </c>
      <c r="CQ1498" s="179" t="str">
        <f t="shared" si="2517"/>
        <v>CQ$17</v>
      </c>
      <c r="CR1498" s="179" t="str">
        <f t="shared" si="2517"/>
        <v>CR$17</v>
      </c>
      <c r="CS1498" s="179" t="str">
        <f t="shared" si="2517"/>
        <v>CS$17</v>
      </c>
      <c r="CT1498" s="179" t="str">
        <f t="shared" si="2517"/>
        <v>CT$17</v>
      </c>
      <c r="CU1498" s="179" t="str">
        <f t="shared" si="2517"/>
        <v>CU$17</v>
      </c>
      <c r="CV1498" s="179" t="str">
        <f t="shared" si="2517"/>
        <v>CV$17</v>
      </c>
      <c r="CW1498" s="179" t="str">
        <f t="shared" si="2517"/>
        <v>CW$17</v>
      </c>
      <c r="CX1498" s="179" t="str">
        <f t="shared" si="2517"/>
        <v>CX$17</v>
      </c>
      <c r="CY1498" s="179" t="str">
        <f t="shared" si="2517"/>
        <v>CY$17</v>
      </c>
      <c r="CZ1498" s="179" t="str">
        <f t="shared" si="2517"/>
        <v>CZ$17</v>
      </c>
      <c r="DA1498" s="179" t="str">
        <f t="shared" si="2517"/>
        <v>DA$17</v>
      </c>
      <c r="DB1498" s="179" t="str">
        <f t="shared" si="2517"/>
        <v>DB$17</v>
      </c>
      <c r="DC1498" s="179" t="str">
        <f t="shared" si="2517"/>
        <v>DC$17</v>
      </c>
      <c r="DD1498" s="179" t="str">
        <f t="shared" si="2517"/>
        <v>DD$17</v>
      </c>
      <c r="DE1498" s="179" t="str">
        <f t="shared" si="2517"/>
        <v>DE$17</v>
      </c>
      <c r="DF1498" s="179" t="str">
        <f t="shared" si="2517"/>
        <v>DF$17</v>
      </c>
      <c r="DG1498" s="179" t="str">
        <f t="shared" si="2517"/>
        <v>DG$17</v>
      </c>
      <c r="DH1498" s="179" t="str">
        <f t="shared" si="2517"/>
        <v>DH$17</v>
      </c>
      <c r="DI1498" s="179" t="str">
        <f t="shared" si="2517"/>
        <v>DI$17</v>
      </c>
      <c r="DJ1498" s="179" t="str">
        <f t="shared" si="2517"/>
        <v>DJ$17</v>
      </c>
      <c r="DK1498" s="179" t="str">
        <f t="shared" si="2517"/>
        <v>DK$17</v>
      </c>
      <c r="DL1498" s="179" t="str">
        <f t="shared" si="2517"/>
        <v>DL$17</v>
      </c>
    </row>
    <row r="1499" spans="1:116" x14ac:dyDescent="0.4">
      <c r="B1499" t="s">
        <v>332</v>
      </c>
      <c r="D1499" t="s">
        <v>762</v>
      </c>
      <c r="E1499" s="8" t="str">
        <f t="shared" si="2503"/>
        <v>1499 DCHC-S</v>
      </c>
      <c r="G1499" s="191" t="str">
        <f>G1488</f>
        <v>Headcount - revenue driven:</v>
      </c>
      <c r="H1499" s="12"/>
      <c r="I1499" s="60"/>
      <c r="J1499" s="60"/>
      <c r="K1499" s="15"/>
      <c r="L1499" s="15"/>
      <c r="M1499" s="15"/>
      <c r="N1499" s="15"/>
      <c r="O1499" s="15"/>
      <c r="P1499" s="15"/>
      <c r="R1499" s="15"/>
      <c r="S1499" s="179">
        <f t="shared" ref="S1499:AX1499" si="2518">S1484</f>
        <v>0</v>
      </c>
      <c r="T1499" s="179">
        <f t="shared" si="2518"/>
        <v>0</v>
      </c>
      <c r="U1499" s="179">
        <f t="shared" si="2518"/>
        <v>0</v>
      </c>
      <c r="V1499" s="179">
        <f t="shared" si="2518"/>
        <v>0</v>
      </c>
      <c r="W1499" s="179">
        <f t="shared" si="2518"/>
        <v>0</v>
      </c>
      <c r="X1499" s="179">
        <f t="shared" si="2518"/>
        <v>0</v>
      </c>
      <c r="Y1499" s="179">
        <f t="shared" si="2518"/>
        <v>0</v>
      </c>
      <c r="Z1499" s="179">
        <f t="shared" si="2518"/>
        <v>0</v>
      </c>
      <c r="AA1499" s="179">
        <f t="shared" si="2518"/>
        <v>0</v>
      </c>
      <c r="AB1499" s="179">
        <f t="shared" si="2518"/>
        <v>0</v>
      </c>
      <c r="AC1499" s="179">
        <f t="shared" si="2518"/>
        <v>0</v>
      </c>
      <c r="AD1499" s="179">
        <f t="shared" si="2518"/>
        <v>0</v>
      </c>
      <c r="AE1499" s="179">
        <f t="shared" si="2518"/>
        <v>0</v>
      </c>
      <c r="AF1499" s="179">
        <f t="shared" si="2518"/>
        <v>0</v>
      </c>
      <c r="AG1499" s="179">
        <f t="shared" si="2518"/>
        <v>0</v>
      </c>
      <c r="AH1499" s="179">
        <f t="shared" si="2518"/>
        <v>0</v>
      </c>
      <c r="AI1499" s="179">
        <f t="shared" si="2518"/>
        <v>0</v>
      </c>
      <c r="AJ1499" s="179">
        <f t="shared" si="2518"/>
        <v>0</v>
      </c>
      <c r="AK1499" s="179">
        <f t="shared" si="2518"/>
        <v>0</v>
      </c>
      <c r="AL1499" s="179">
        <f t="shared" si="2518"/>
        <v>0</v>
      </c>
      <c r="AM1499" s="179">
        <f t="shared" si="2518"/>
        <v>0</v>
      </c>
      <c r="AN1499" s="179">
        <f t="shared" si="2518"/>
        <v>0</v>
      </c>
      <c r="AO1499" s="179">
        <f t="shared" si="2518"/>
        <v>0</v>
      </c>
      <c r="AP1499" s="179">
        <f t="shared" si="2518"/>
        <v>0</v>
      </c>
      <c r="AQ1499" s="179">
        <f t="shared" si="2518"/>
        <v>0</v>
      </c>
      <c r="AR1499" s="179">
        <f t="shared" si="2518"/>
        <v>0</v>
      </c>
      <c r="AS1499" s="179">
        <f t="shared" si="2518"/>
        <v>0</v>
      </c>
      <c r="AT1499" s="179">
        <f t="shared" si="2518"/>
        <v>0</v>
      </c>
      <c r="AU1499" s="179">
        <f t="shared" si="2518"/>
        <v>0</v>
      </c>
      <c r="AV1499" s="179">
        <f t="shared" si="2518"/>
        <v>0</v>
      </c>
      <c r="AW1499" s="179">
        <f t="shared" si="2518"/>
        <v>0</v>
      </c>
      <c r="AX1499" s="179">
        <f t="shared" si="2518"/>
        <v>0</v>
      </c>
      <c r="AY1499" s="179">
        <f t="shared" ref="AY1499:CD1499" si="2519">AY1484</f>
        <v>0</v>
      </c>
      <c r="AZ1499" s="179">
        <f t="shared" si="2519"/>
        <v>0</v>
      </c>
      <c r="BA1499" s="179">
        <f t="shared" si="2519"/>
        <v>0</v>
      </c>
      <c r="BB1499" s="179">
        <f t="shared" si="2519"/>
        <v>0</v>
      </c>
      <c r="BC1499" s="179">
        <f t="shared" si="2519"/>
        <v>0</v>
      </c>
      <c r="BD1499" s="179">
        <f t="shared" si="2519"/>
        <v>0</v>
      </c>
      <c r="BE1499" s="179">
        <f t="shared" si="2519"/>
        <v>0</v>
      </c>
      <c r="BF1499" s="179">
        <f t="shared" si="2519"/>
        <v>0</v>
      </c>
      <c r="BG1499" s="179">
        <f t="shared" si="2519"/>
        <v>0</v>
      </c>
      <c r="BH1499" s="179">
        <f t="shared" si="2519"/>
        <v>0</v>
      </c>
      <c r="BI1499" s="179">
        <f t="shared" si="2519"/>
        <v>0</v>
      </c>
      <c r="BJ1499" s="179">
        <f t="shared" si="2519"/>
        <v>0</v>
      </c>
      <c r="BK1499" s="179">
        <f t="shared" si="2519"/>
        <v>0</v>
      </c>
      <c r="BL1499" s="179">
        <f t="shared" si="2519"/>
        <v>0</v>
      </c>
      <c r="BM1499" s="179">
        <f t="shared" si="2519"/>
        <v>0</v>
      </c>
      <c r="BN1499" s="179">
        <f t="shared" si="2519"/>
        <v>0</v>
      </c>
      <c r="BO1499" s="179">
        <f t="shared" si="2519"/>
        <v>0</v>
      </c>
      <c r="BP1499" s="179">
        <f t="shared" si="2519"/>
        <v>0</v>
      </c>
      <c r="BQ1499" s="179">
        <f t="shared" si="2519"/>
        <v>0</v>
      </c>
      <c r="BR1499" s="179">
        <f t="shared" si="2519"/>
        <v>0</v>
      </c>
      <c r="BS1499" s="179">
        <f t="shared" si="2519"/>
        <v>0</v>
      </c>
      <c r="BT1499" s="179">
        <f t="shared" si="2519"/>
        <v>0</v>
      </c>
      <c r="BU1499" s="179">
        <f t="shared" si="2519"/>
        <v>0</v>
      </c>
      <c r="BV1499" s="179">
        <f t="shared" si="2519"/>
        <v>0</v>
      </c>
      <c r="BW1499" s="179">
        <f t="shared" si="2519"/>
        <v>0</v>
      </c>
      <c r="BX1499" s="179">
        <f t="shared" si="2519"/>
        <v>0</v>
      </c>
      <c r="BY1499" s="179">
        <f t="shared" si="2519"/>
        <v>0</v>
      </c>
      <c r="BZ1499" s="179">
        <f t="shared" si="2519"/>
        <v>0</v>
      </c>
      <c r="CA1499" s="179">
        <f t="shared" si="2519"/>
        <v>0</v>
      </c>
      <c r="CB1499" s="179">
        <f t="shared" si="2519"/>
        <v>0</v>
      </c>
      <c r="CC1499" s="179">
        <f t="shared" si="2519"/>
        <v>0</v>
      </c>
      <c r="CD1499" s="179">
        <f t="shared" si="2519"/>
        <v>0</v>
      </c>
      <c r="CE1499" s="179">
        <f t="shared" ref="CE1499:CL1499" si="2520">CE1484</f>
        <v>0</v>
      </c>
      <c r="CF1499" s="179">
        <f t="shared" si="2520"/>
        <v>0</v>
      </c>
      <c r="CG1499" s="179">
        <f t="shared" si="2520"/>
        <v>0</v>
      </c>
      <c r="CH1499" s="179">
        <f t="shared" si="2520"/>
        <v>0</v>
      </c>
      <c r="CI1499" s="179">
        <f t="shared" si="2520"/>
        <v>0</v>
      </c>
      <c r="CJ1499" s="179">
        <f t="shared" si="2520"/>
        <v>0</v>
      </c>
      <c r="CK1499" s="179">
        <f t="shared" si="2520"/>
        <v>0</v>
      </c>
      <c r="CL1499" s="179">
        <f t="shared" si="2520"/>
        <v>0</v>
      </c>
      <c r="CN1499" s="60"/>
      <c r="CO1499" s="179">
        <f t="shared" ref="CO1499:DL1499" si="2521">CO1484</f>
        <v>0</v>
      </c>
      <c r="CP1499" s="179">
        <f t="shared" si="2521"/>
        <v>0</v>
      </c>
      <c r="CQ1499" s="179">
        <f t="shared" si="2521"/>
        <v>0</v>
      </c>
      <c r="CR1499" s="179">
        <f t="shared" si="2521"/>
        <v>0</v>
      </c>
      <c r="CS1499" s="179">
        <f t="shared" si="2521"/>
        <v>0</v>
      </c>
      <c r="CT1499" s="179">
        <f t="shared" si="2521"/>
        <v>0</v>
      </c>
      <c r="CU1499" s="179">
        <f t="shared" si="2521"/>
        <v>0</v>
      </c>
      <c r="CV1499" s="179">
        <f t="shared" si="2521"/>
        <v>0</v>
      </c>
      <c r="CW1499" s="179">
        <f t="shared" si="2521"/>
        <v>0</v>
      </c>
      <c r="CX1499" s="179">
        <f t="shared" si="2521"/>
        <v>0</v>
      </c>
      <c r="CY1499" s="179">
        <f t="shared" si="2521"/>
        <v>0</v>
      </c>
      <c r="CZ1499" s="179">
        <f t="shared" si="2521"/>
        <v>0</v>
      </c>
      <c r="DA1499" s="179">
        <f t="shared" si="2521"/>
        <v>0</v>
      </c>
      <c r="DB1499" s="179">
        <f t="shared" si="2521"/>
        <v>0</v>
      </c>
      <c r="DC1499" s="179">
        <f t="shared" si="2521"/>
        <v>0</v>
      </c>
      <c r="DD1499" s="179">
        <f t="shared" si="2521"/>
        <v>0</v>
      </c>
      <c r="DE1499" s="179">
        <f t="shared" si="2521"/>
        <v>0</v>
      </c>
      <c r="DF1499" s="179">
        <f t="shared" si="2521"/>
        <v>0</v>
      </c>
      <c r="DG1499" s="179">
        <f t="shared" si="2521"/>
        <v>0</v>
      </c>
      <c r="DH1499" s="179">
        <f t="shared" si="2521"/>
        <v>0</v>
      </c>
      <c r="DI1499" s="179">
        <f t="shared" si="2521"/>
        <v>0</v>
      </c>
      <c r="DJ1499" s="179">
        <f t="shared" si="2521"/>
        <v>0</v>
      </c>
      <c r="DK1499" s="179">
        <f t="shared" si="2521"/>
        <v>0</v>
      </c>
      <c r="DL1499" s="179">
        <f t="shared" si="2521"/>
        <v>0</v>
      </c>
    </row>
    <row r="1500" spans="1:116" x14ac:dyDescent="0.4">
      <c r="B1500" t="s">
        <v>332</v>
      </c>
      <c r="D1500" t="s">
        <v>762</v>
      </c>
      <c r="E1500" s="8" t="str">
        <f t="shared" ref="E1500" si="2522">ROW()&amp;" "&amp;D1500</f>
        <v>1500 DCHC-S</v>
      </c>
      <c r="G1500" s="241" t="str">
        <f>IFERROR(SUBSTITUTE(TRIM(MID(G1488, SEARCH("-", G1488) + 1, LEN(G1488))),":",""),"no unit")</f>
        <v>revenue driven</v>
      </c>
      <c r="H1500" s="12"/>
      <c r="I1500" s="60"/>
      <c r="J1500" s="60"/>
      <c r="K1500" s="15"/>
      <c r="L1500" s="15"/>
      <c r="M1500" s="15"/>
      <c r="N1500" s="15"/>
      <c r="O1500" s="15"/>
      <c r="P1500" s="15"/>
      <c r="R1500" s="15"/>
      <c r="S1500" s="179"/>
      <c r="T1500" s="179"/>
      <c r="U1500" s="179"/>
      <c r="V1500" s="179"/>
      <c r="W1500" s="179"/>
      <c r="X1500" s="179"/>
      <c r="Y1500" s="179"/>
      <c r="Z1500" s="179"/>
      <c r="AA1500" s="179"/>
      <c r="AB1500" s="179"/>
      <c r="AC1500" s="179"/>
      <c r="AD1500" s="179"/>
      <c r="AE1500" s="179"/>
      <c r="AF1500" s="179"/>
      <c r="AG1500" s="179"/>
      <c r="AH1500" s="179"/>
      <c r="AI1500" s="179"/>
      <c r="AJ1500" s="179"/>
      <c r="AK1500" s="179"/>
      <c r="AL1500" s="179"/>
      <c r="AM1500" s="179"/>
      <c r="AN1500" s="179"/>
      <c r="AO1500" s="179"/>
      <c r="AP1500" s="179"/>
      <c r="AQ1500" s="179"/>
      <c r="AR1500" s="179"/>
      <c r="AS1500" s="179"/>
      <c r="AT1500" s="179"/>
      <c r="AU1500" s="179"/>
      <c r="AV1500" s="179"/>
      <c r="AW1500" s="179"/>
      <c r="AX1500" s="179"/>
      <c r="AY1500" s="179"/>
      <c r="AZ1500" s="179"/>
      <c r="BA1500" s="179"/>
      <c r="BB1500" s="179"/>
      <c r="BC1500" s="179"/>
      <c r="BD1500" s="179"/>
      <c r="BE1500" s="179"/>
      <c r="BF1500" s="179"/>
      <c r="BG1500" s="179"/>
      <c r="BH1500" s="179"/>
      <c r="BI1500" s="179"/>
      <c r="BJ1500" s="179"/>
      <c r="BK1500" s="179"/>
      <c r="BL1500" s="179"/>
      <c r="BM1500" s="179"/>
      <c r="BN1500" s="179"/>
      <c r="BO1500" s="179"/>
      <c r="BP1500" s="179"/>
      <c r="BQ1500" s="179"/>
      <c r="BR1500" s="179"/>
      <c r="BS1500" s="179"/>
      <c r="BT1500" s="179"/>
      <c r="BU1500" s="179"/>
      <c r="BV1500" s="179"/>
      <c r="BW1500" s="179"/>
      <c r="BX1500" s="179"/>
      <c r="BY1500" s="179"/>
      <c r="BZ1500" s="179"/>
      <c r="CA1500" s="179"/>
      <c r="CB1500" s="179"/>
      <c r="CC1500" s="179"/>
      <c r="CD1500" s="179"/>
      <c r="CE1500" s="179"/>
      <c r="CF1500" s="179"/>
      <c r="CG1500" s="179"/>
      <c r="CH1500" s="179"/>
      <c r="CI1500" s="179"/>
      <c r="CJ1500" s="179"/>
      <c r="CK1500" s="179"/>
      <c r="CL1500" s="179"/>
      <c r="CN1500" s="60"/>
      <c r="CO1500" s="179"/>
      <c r="CP1500" s="179"/>
      <c r="CQ1500" s="179"/>
      <c r="CR1500" s="179"/>
      <c r="CS1500" s="179"/>
      <c r="CT1500" s="179"/>
      <c r="CU1500" s="179"/>
      <c r="CV1500" s="179"/>
      <c r="CW1500" s="179"/>
      <c r="CX1500" s="179"/>
      <c r="CY1500" s="179"/>
      <c r="CZ1500" s="179"/>
      <c r="DA1500" s="179"/>
      <c r="DB1500" s="179"/>
      <c r="DC1500" s="179"/>
      <c r="DD1500" s="179"/>
      <c r="DE1500" s="179"/>
      <c r="DF1500" s="179"/>
      <c r="DG1500" s="179"/>
      <c r="DH1500" s="179"/>
      <c r="DI1500" s="179"/>
      <c r="DJ1500" s="179"/>
      <c r="DK1500" s="179"/>
      <c r="DL1500" s="179"/>
    </row>
    <row r="1501" spans="1:116" x14ac:dyDescent="0.4">
      <c r="A1501" s="3"/>
      <c r="B1501" t="s">
        <v>332</v>
      </c>
      <c r="D1501" t="s">
        <v>762</v>
      </c>
      <c r="E1501" s="8" t="str">
        <f t="shared" si="2503"/>
        <v>1501 DCHC-S</v>
      </c>
      <c r="G1501" s="191" t="str">
        <f>G1486</f>
        <v>Secondary revenue driver</v>
      </c>
      <c r="H1501" s="90"/>
      <c r="I1501" s="213"/>
      <c r="J1501" s="213"/>
      <c r="K1501" s="214"/>
      <c r="L1501" s="214"/>
      <c r="M1501" s="214"/>
      <c r="N1501" s="214"/>
      <c r="O1501" s="214"/>
      <c r="P1501" s="214"/>
      <c r="R1501" s="214"/>
      <c r="S1501" s="4" t="str">
        <f>ADDRESS(ROW(S1493),COLUMN(S1493),2)</f>
        <v>S$1493</v>
      </c>
      <c r="T1501" s="212" t="str">
        <f t="shared" ref="T1501:AY1501" si="2523">T1486</f>
        <v>T$18</v>
      </c>
      <c r="U1501" s="212" t="str">
        <f t="shared" si="2523"/>
        <v>U$18</v>
      </c>
      <c r="V1501" s="212" t="str">
        <f t="shared" si="2523"/>
        <v>V$18</v>
      </c>
      <c r="W1501" s="212" t="str">
        <f t="shared" si="2523"/>
        <v>W$18</v>
      </c>
      <c r="X1501" s="212" t="str">
        <f t="shared" si="2523"/>
        <v>X$18</v>
      </c>
      <c r="Y1501" s="212" t="str">
        <f t="shared" si="2523"/>
        <v>Y$18</v>
      </c>
      <c r="Z1501" s="212" t="str">
        <f t="shared" si="2523"/>
        <v>Z$18</v>
      </c>
      <c r="AA1501" s="212" t="str">
        <f t="shared" si="2523"/>
        <v>AA$18</v>
      </c>
      <c r="AB1501" s="212" t="str">
        <f t="shared" si="2523"/>
        <v>AB$18</v>
      </c>
      <c r="AC1501" s="212" t="str">
        <f t="shared" si="2523"/>
        <v>AC$18</v>
      </c>
      <c r="AD1501" s="212" t="str">
        <f t="shared" si="2523"/>
        <v>AD$18</v>
      </c>
      <c r="AE1501" s="212" t="str">
        <f t="shared" si="2523"/>
        <v>AE$18</v>
      </c>
      <c r="AF1501" s="212" t="str">
        <f t="shared" si="2523"/>
        <v>AF$18</v>
      </c>
      <c r="AG1501" s="212" t="str">
        <f t="shared" si="2523"/>
        <v>AG$18</v>
      </c>
      <c r="AH1501" s="212" t="str">
        <f t="shared" si="2523"/>
        <v>AH$18</v>
      </c>
      <c r="AI1501" s="212" t="str">
        <f t="shared" si="2523"/>
        <v>AI$18</v>
      </c>
      <c r="AJ1501" s="212" t="str">
        <f t="shared" si="2523"/>
        <v>AJ$18</v>
      </c>
      <c r="AK1501" s="212" t="str">
        <f t="shared" si="2523"/>
        <v>AK$18</v>
      </c>
      <c r="AL1501" s="212" t="str">
        <f t="shared" si="2523"/>
        <v>AL$18</v>
      </c>
      <c r="AM1501" s="212" t="str">
        <f t="shared" si="2523"/>
        <v>AM$18</v>
      </c>
      <c r="AN1501" s="212" t="str">
        <f t="shared" si="2523"/>
        <v>AN$18</v>
      </c>
      <c r="AO1501" s="212" t="str">
        <f t="shared" si="2523"/>
        <v>AO$18</v>
      </c>
      <c r="AP1501" s="212" t="str">
        <f t="shared" si="2523"/>
        <v>AP$18</v>
      </c>
      <c r="AQ1501" s="212" t="str">
        <f t="shared" si="2523"/>
        <v>AQ$18</v>
      </c>
      <c r="AR1501" s="212" t="str">
        <f t="shared" si="2523"/>
        <v>AR$18</v>
      </c>
      <c r="AS1501" s="212" t="str">
        <f t="shared" si="2523"/>
        <v>AS$18</v>
      </c>
      <c r="AT1501" s="212" t="str">
        <f t="shared" si="2523"/>
        <v>AT$18</v>
      </c>
      <c r="AU1501" s="212" t="str">
        <f t="shared" si="2523"/>
        <v>AU$18</v>
      </c>
      <c r="AV1501" s="212" t="str">
        <f t="shared" si="2523"/>
        <v>AV$18</v>
      </c>
      <c r="AW1501" s="212" t="str">
        <f t="shared" si="2523"/>
        <v>AW$18</v>
      </c>
      <c r="AX1501" s="212" t="str">
        <f t="shared" si="2523"/>
        <v>AX$18</v>
      </c>
      <c r="AY1501" s="212" t="str">
        <f t="shared" si="2523"/>
        <v>AY$18</v>
      </c>
      <c r="AZ1501" s="212" t="str">
        <f t="shared" ref="AZ1501:CE1501" si="2524">AZ1486</f>
        <v>AZ$18</v>
      </c>
      <c r="BA1501" s="212" t="str">
        <f t="shared" si="2524"/>
        <v>BA$18</v>
      </c>
      <c r="BB1501" s="212" t="str">
        <f t="shared" si="2524"/>
        <v>BB$18</v>
      </c>
      <c r="BC1501" s="212" t="str">
        <f t="shared" si="2524"/>
        <v>BC$18</v>
      </c>
      <c r="BD1501" s="212" t="str">
        <f t="shared" si="2524"/>
        <v>BD$18</v>
      </c>
      <c r="BE1501" s="212" t="str">
        <f t="shared" si="2524"/>
        <v>BE$18</v>
      </c>
      <c r="BF1501" s="212" t="str">
        <f t="shared" si="2524"/>
        <v>BF$18</v>
      </c>
      <c r="BG1501" s="212" t="str">
        <f t="shared" si="2524"/>
        <v>BG$18</v>
      </c>
      <c r="BH1501" s="212" t="str">
        <f t="shared" si="2524"/>
        <v>BH$18</v>
      </c>
      <c r="BI1501" s="212" t="str">
        <f t="shared" si="2524"/>
        <v>BI$18</v>
      </c>
      <c r="BJ1501" s="212" t="str">
        <f t="shared" si="2524"/>
        <v>BJ$18</v>
      </c>
      <c r="BK1501" s="212" t="str">
        <f t="shared" si="2524"/>
        <v>BK$18</v>
      </c>
      <c r="BL1501" s="212" t="str">
        <f t="shared" si="2524"/>
        <v>BL$18</v>
      </c>
      <c r="BM1501" s="212" t="str">
        <f t="shared" si="2524"/>
        <v>BM$18</v>
      </c>
      <c r="BN1501" s="212" t="str">
        <f t="shared" si="2524"/>
        <v>BN$18</v>
      </c>
      <c r="BO1501" s="212" t="str">
        <f t="shared" si="2524"/>
        <v>BO$18</v>
      </c>
      <c r="BP1501" s="212" t="str">
        <f t="shared" si="2524"/>
        <v>BP$18</v>
      </c>
      <c r="BQ1501" s="212" t="str">
        <f t="shared" si="2524"/>
        <v>BQ$18</v>
      </c>
      <c r="BR1501" s="212" t="str">
        <f t="shared" si="2524"/>
        <v>BR$18</v>
      </c>
      <c r="BS1501" s="212" t="str">
        <f t="shared" si="2524"/>
        <v>BS$18</v>
      </c>
      <c r="BT1501" s="212" t="str">
        <f t="shared" si="2524"/>
        <v>BT$18</v>
      </c>
      <c r="BU1501" s="212" t="str">
        <f t="shared" si="2524"/>
        <v>BU$18</v>
      </c>
      <c r="BV1501" s="212" t="str">
        <f t="shared" si="2524"/>
        <v>BV$18</v>
      </c>
      <c r="BW1501" s="212" t="str">
        <f t="shared" si="2524"/>
        <v>BW$18</v>
      </c>
      <c r="BX1501" s="212" t="str">
        <f t="shared" si="2524"/>
        <v>BX$18</v>
      </c>
      <c r="BY1501" s="212" t="str">
        <f t="shared" si="2524"/>
        <v>BY$18</v>
      </c>
      <c r="BZ1501" s="212" t="str">
        <f t="shared" si="2524"/>
        <v>BZ$18</v>
      </c>
      <c r="CA1501" s="212" t="str">
        <f t="shared" si="2524"/>
        <v>CA$18</v>
      </c>
      <c r="CB1501" s="212" t="str">
        <f t="shared" si="2524"/>
        <v>CB$18</v>
      </c>
      <c r="CC1501" s="212" t="str">
        <f t="shared" si="2524"/>
        <v>CC$18</v>
      </c>
      <c r="CD1501" s="212" t="str">
        <f t="shared" si="2524"/>
        <v>CD$18</v>
      </c>
      <c r="CE1501" s="212" t="str">
        <f t="shared" si="2524"/>
        <v>CE$18</v>
      </c>
      <c r="CF1501" s="212" t="str">
        <f t="shared" ref="CF1501:CL1501" si="2525">CF1486</f>
        <v>CF$18</v>
      </c>
      <c r="CG1501" s="212" t="str">
        <f t="shared" si="2525"/>
        <v>CG$18</v>
      </c>
      <c r="CH1501" s="212" t="str">
        <f t="shared" si="2525"/>
        <v>CH$18</v>
      </c>
      <c r="CI1501" s="212" t="str">
        <f t="shared" si="2525"/>
        <v>CI$18</v>
      </c>
      <c r="CJ1501" s="212" t="str">
        <f t="shared" si="2525"/>
        <v>CJ$18</v>
      </c>
      <c r="CK1501" s="212" t="str">
        <f t="shared" si="2525"/>
        <v>CK$18</v>
      </c>
      <c r="CL1501" s="212" t="str">
        <f t="shared" si="2525"/>
        <v>CL$18</v>
      </c>
      <c r="CN1501" s="213"/>
      <c r="CO1501" s="212" t="str">
        <f t="shared" ref="CO1501:DL1501" si="2526">CO1486</f>
        <v>CO$18</v>
      </c>
      <c r="CP1501" s="212" t="str">
        <f t="shared" si="2526"/>
        <v>CP$18</v>
      </c>
      <c r="CQ1501" s="212" t="str">
        <f t="shared" si="2526"/>
        <v>CQ$18</v>
      </c>
      <c r="CR1501" s="212" t="str">
        <f t="shared" si="2526"/>
        <v>CR$18</v>
      </c>
      <c r="CS1501" s="212" t="str">
        <f t="shared" si="2526"/>
        <v>CS$18</v>
      </c>
      <c r="CT1501" s="212" t="str">
        <f t="shared" si="2526"/>
        <v>CT$18</v>
      </c>
      <c r="CU1501" s="212" t="str">
        <f t="shared" si="2526"/>
        <v>CU$18</v>
      </c>
      <c r="CV1501" s="212" t="str">
        <f t="shared" si="2526"/>
        <v>CV$18</v>
      </c>
      <c r="CW1501" s="212" t="str">
        <f t="shared" si="2526"/>
        <v>CW$18</v>
      </c>
      <c r="CX1501" s="212" t="str">
        <f t="shared" si="2526"/>
        <v>CX$18</v>
      </c>
      <c r="CY1501" s="212" t="str">
        <f t="shared" si="2526"/>
        <v>CY$18</v>
      </c>
      <c r="CZ1501" s="212" t="str">
        <f t="shared" si="2526"/>
        <v>CZ$18</v>
      </c>
      <c r="DA1501" s="212" t="str">
        <f t="shared" si="2526"/>
        <v>DA$18</v>
      </c>
      <c r="DB1501" s="212" t="str">
        <f t="shared" si="2526"/>
        <v>DB$18</v>
      </c>
      <c r="DC1501" s="212" t="str">
        <f t="shared" si="2526"/>
        <v>DC$18</v>
      </c>
      <c r="DD1501" s="212" t="str">
        <f t="shared" si="2526"/>
        <v>DD$18</v>
      </c>
      <c r="DE1501" s="212" t="str">
        <f t="shared" si="2526"/>
        <v>DE$18</v>
      </c>
      <c r="DF1501" s="212" t="str">
        <f t="shared" si="2526"/>
        <v>DF$18</v>
      </c>
      <c r="DG1501" s="212" t="str">
        <f t="shared" si="2526"/>
        <v>DG$18</v>
      </c>
      <c r="DH1501" s="212" t="str">
        <f t="shared" si="2526"/>
        <v>DH$18</v>
      </c>
      <c r="DI1501" s="212" t="str">
        <f t="shared" si="2526"/>
        <v>DI$18</v>
      </c>
      <c r="DJ1501" s="212" t="str">
        <f t="shared" si="2526"/>
        <v>DJ$18</v>
      </c>
      <c r="DK1501" s="212" t="str">
        <f t="shared" si="2526"/>
        <v>DK$18</v>
      </c>
      <c r="DL1501" s="212" t="str">
        <f t="shared" si="2526"/>
        <v>DL$18</v>
      </c>
    </row>
    <row r="1502" spans="1:116" x14ac:dyDescent="0.4">
      <c r="A1502" s="3"/>
      <c r="B1502" t="s">
        <v>332</v>
      </c>
      <c r="D1502" t="s">
        <v>762</v>
      </c>
      <c r="E1502" s="8" t="str">
        <f t="shared" si="2503"/>
        <v>1502 DCHC-S</v>
      </c>
      <c r="G1502" s="191" t="str">
        <f>G1487</f>
        <v>Secondary volume driver</v>
      </c>
      <c r="H1502" s="90"/>
      <c r="I1502" s="213"/>
      <c r="J1502" s="213"/>
      <c r="K1502" s="214"/>
      <c r="L1502" s="214"/>
      <c r="M1502" s="214"/>
      <c r="N1502" s="214"/>
      <c r="O1502" s="214"/>
      <c r="P1502" s="214"/>
      <c r="R1502" s="214"/>
      <c r="S1502" s="4" t="str">
        <f t="shared" ref="S1502:AX1502" si="2527">ADDRESS(ROW(S1491),COLUMN(S1491),2)</f>
        <v>S$1491</v>
      </c>
      <c r="T1502" s="4" t="str">
        <f t="shared" si="2527"/>
        <v>T$1491</v>
      </c>
      <c r="U1502" s="4" t="str">
        <f t="shared" si="2527"/>
        <v>U$1491</v>
      </c>
      <c r="V1502" s="4" t="str">
        <f t="shared" si="2527"/>
        <v>V$1491</v>
      </c>
      <c r="W1502" s="4" t="str">
        <f t="shared" si="2527"/>
        <v>W$1491</v>
      </c>
      <c r="X1502" s="4" t="str">
        <f t="shared" si="2527"/>
        <v>X$1491</v>
      </c>
      <c r="Y1502" s="4" t="str">
        <f t="shared" si="2527"/>
        <v>Y$1491</v>
      </c>
      <c r="Z1502" s="4" t="str">
        <f t="shared" si="2527"/>
        <v>Z$1491</v>
      </c>
      <c r="AA1502" s="4" t="str">
        <f t="shared" si="2527"/>
        <v>AA$1491</v>
      </c>
      <c r="AB1502" s="4" t="str">
        <f t="shared" si="2527"/>
        <v>AB$1491</v>
      </c>
      <c r="AC1502" s="4" t="str">
        <f t="shared" si="2527"/>
        <v>AC$1491</v>
      </c>
      <c r="AD1502" s="4" t="str">
        <f t="shared" si="2527"/>
        <v>AD$1491</v>
      </c>
      <c r="AE1502" s="4" t="str">
        <f t="shared" si="2527"/>
        <v>AE$1491</v>
      </c>
      <c r="AF1502" s="4" t="str">
        <f t="shared" si="2527"/>
        <v>AF$1491</v>
      </c>
      <c r="AG1502" s="4" t="str">
        <f t="shared" si="2527"/>
        <v>AG$1491</v>
      </c>
      <c r="AH1502" s="4" t="str">
        <f t="shared" si="2527"/>
        <v>AH$1491</v>
      </c>
      <c r="AI1502" s="4" t="str">
        <f t="shared" si="2527"/>
        <v>AI$1491</v>
      </c>
      <c r="AJ1502" s="4" t="str">
        <f t="shared" si="2527"/>
        <v>AJ$1491</v>
      </c>
      <c r="AK1502" s="4" t="str">
        <f t="shared" si="2527"/>
        <v>AK$1491</v>
      </c>
      <c r="AL1502" s="4" t="str">
        <f t="shared" si="2527"/>
        <v>AL$1491</v>
      </c>
      <c r="AM1502" s="4" t="str">
        <f t="shared" si="2527"/>
        <v>AM$1491</v>
      </c>
      <c r="AN1502" s="4" t="str">
        <f t="shared" si="2527"/>
        <v>AN$1491</v>
      </c>
      <c r="AO1502" s="4" t="str">
        <f t="shared" si="2527"/>
        <v>AO$1491</v>
      </c>
      <c r="AP1502" s="4" t="str">
        <f t="shared" si="2527"/>
        <v>AP$1491</v>
      </c>
      <c r="AQ1502" s="4" t="str">
        <f t="shared" si="2527"/>
        <v>AQ$1491</v>
      </c>
      <c r="AR1502" s="4" t="str">
        <f t="shared" si="2527"/>
        <v>AR$1491</v>
      </c>
      <c r="AS1502" s="4" t="str">
        <f t="shared" si="2527"/>
        <v>AS$1491</v>
      </c>
      <c r="AT1502" s="4" t="str">
        <f t="shared" si="2527"/>
        <v>AT$1491</v>
      </c>
      <c r="AU1502" s="4" t="str">
        <f t="shared" si="2527"/>
        <v>AU$1491</v>
      </c>
      <c r="AV1502" s="4" t="str">
        <f t="shared" si="2527"/>
        <v>AV$1491</v>
      </c>
      <c r="AW1502" s="4" t="str">
        <f t="shared" si="2527"/>
        <v>AW$1491</v>
      </c>
      <c r="AX1502" s="4" t="str">
        <f t="shared" si="2527"/>
        <v>AX$1491</v>
      </c>
      <c r="AY1502" s="4" t="str">
        <f t="shared" ref="AY1502:CD1502" si="2528">ADDRESS(ROW(AY1491),COLUMN(AY1491),2)</f>
        <v>AY$1491</v>
      </c>
      <c r="AZ1502" s="4" t="str">
        <f t="shared" si="2528"/>
        <v>AZ$1491</v>
      </c>
      <c r="BA1502" s="4" t="str">
        <f t="shared" si="2528"/>
        <v>BA$1491</v>
      </c>
      <c r="BB1502" s="4" t="str">
        <f t="shared" si="2528"/>
        <v>BB$1491</v>
      </c>
      <c r="BC1502" s="4" t="str">
        <f t="shared" si="2528"/>
        <v>BC$1491</v>
      </c>
      <c r="BD1502" s="4" t="str">
        <f t="shared" si="2528"/>
        <v>BD$1491</v>
      </c>
      <c r="BE1502" s="4" t="str">
        <f t="shared" si="2528"/>
        <v>BE$1491</v>
      </c>
      <c r="BF1502" s="4" t="str">
        <f t="shared" si="2528"/>
        <v>BF$1491</v>
      </c>
      <c r="BG1502" s="4" t="str">
        <f t="shared" si="2528"/>
        <v>BG$1491</v>
      </c>
      <c r="BH1502" s="4" t="str">
        <f t="shared" si="2528"/>
        <v>BH$1491</v>
      </c>
      <c r="BI1502" s="4" t="str">
        <f t="shared" si="2528"/>
        <v>BI$1491</v>
      </c>
      <c r="BJ1502" s="4" t="str">
        <f t="shared" si="2528"/>
        <v>BJ$1491</v>
      </c>
      <c r="BK1502" s="4" t="str">
        <f t="shared" si="2528"/>
        <v>BK$1491</v>
      </c>
      <c r="BL1502" s="4" t="str">
        <f t="shared" si="2528"/>
        <v>BL$1491</v>
      </c>
      <c r="BM1502" s="4" t="str">
        <f t="shared" si="2528"/>
        <v>BM$1491</v>
      </c>
      <c r="BN1502" s="4" t="str">
        <f t="shared" si="2528"/>
        <v>BN$1491</v>
      </c>
      <c r="BO1502" s="4" t="str">
        <f t="shared" si="2528"/>
        <v>BO$1491</v>
      </c>
      <c r="BP1502" s="4" t="str">
        <f t="shared" si="2528"/>
        <v>BP$1491</v>
      </c>
      <c r="BQ1502" s="4" t="str">
        <f t="shared" si="2528"/>
        <v>BQ$1491</v>
      </c>
      <c r="BR1502" s="4" t="str">
        <f t="shared" si="2528"/>
        <v>BR$1491</v>
      </c>
      <c r="BS1502" s="4" t="str">
        <f t="shared" si="2528"/>
        <v>BS$1491</v>
      </c>
      <c r="BT1502" s="4" t="str">
        <f t="shared" si="2528"/>
        <v>BT$1491</v>
      </c>
      <c r="BU1502" s="4" t="str">
        <f t="shared" si="2528"/>
        <v>BU$1491</v>
      </c>
      <c r="BV1502" s="4" t="str">
        <f t="shared" si="2528"/>
        <v>BV$1491</v>
      </c>
      <c r="BW1502" s="4" t="str">
        <f t="shared" si="2528"/>
        <v>BW$1491</v>
      </c>
      <c r="BX1502" s="4" t="str">
        <f t="shared" si="2528"/>
        <v>BX$1491</v>
      </c>
      <c r="BY1502" s="4" t="str">
        <f t="shared" si="2528"/>
        <v>BY$1491</v>
      </c>
      <c r="BZ1502" s="4" t="str">
        <f t="shared" si="2528"/>
        <v>BZ$1491</v>
      </c>
      <c r="CA1502" s="4" t="str">
        <f t="shared" si="2528"/>
        <v>CA$1491</v>
      </c>
      <c r="CB1502" s="4" t="str">
        <f t="shared" si="2528"/>
        <v>CB$1491</v>
      </c>
      <c r="CC1502" s="4" t="str">
        <f t="shared" si="2528"/>
        <v>CC$1491</v>
      </c>
      <c r="CD1502" s="4" t="str">
        <f t="shared" si="2528"/>
        <v>CD$1491</v>
      </c>
      <c r="CE1502" s="4" t="str">
        <f t="shared" ref="CE1502:CL1502" si="2529">ADDRESS(ROW(CE1491),COLUMN(CE1491),2)</f>
        <v>CE$1491</v>
      </c>
      <c r="CF1502" s="4" t="str">
        <f t="shared" si="2529"/>
        <v>CF$1491</v>
      </c>
      <c r="CG1502" s="4" t="str">
        <f t="shared" si="2529"/>
        <v>CG$1491</v>
      </c>
      <c r="CH1502" s="4" t="str">
        <f t="shared" si="2529"/>
        <v>CH$1491</v>
      </c>
      <c r="CI1502" s="4" t="str">
        <f t="shared" si="2529"/>
        <v>CI$1491</v>
      </c>
      <c r="CJ1502" s="4" t="str">
        <f t="shared" si="2529"/>
        <v>CJ$1491</v>
      </c>
      <c r="CK1502" s="4" t="str">
        <f t="shared" si="2529"/>
        <v>CK$1491</v>
      </c>
      <c r="CL1502" s="4" t="str">
        <f t="shared" si="2529"/>
        <v>CL$1491</v>
      </c>
      <c r="CN1502" s="213"/>
      <c r="CO1502" s="4" t="str">
        <f t="shared" ref="CO1502:DL1502" si="2530">ADDRESS(ROW(CO1491),COLUMN(CO1491),2)</f>
        <v>CO$1491</v>
      </c>
      <c r="CP1502" s="4" t="str">
        <f t="shared" si="2530"/>
        <v>CP$1491</v>
      </c>
      <c r="CQ1502" s="4" t="str">
        <f t="shared" si="2530"/>
        <v>CQ$1491</v>
      </c>
      <c r="CR1502" s="4" t="str">
        <f t="shared" si="2530"/>
        <v>CR$1491</v>
      </c>
      <c r="CS1502" s="4" t="str">
        <f t="shared" si="2530"/>
        <v>CS$1491</v>
      </c>
      <c r="CT1502" s="4" t="str">
        <f t="shared" si="2530"/>
        <v>CT$1491</v>
      </c>
      <c r="CU1502" s="4" t="str">
        <f t="shared" si="2530"/>
        <v>CU$1491</v>
      </c>
      <c r="CV1502" s="4" t="str">
        <f t="shared" si="2530"/>
        <v>CV$1491</v>
      </c>
      <c r="CW1502" s="4" t="str">
        <f t="shared" si="2530"/>
        <v>CW$1491</v>
      </c>
      <c r="CX1502" s="4" t="str">
        <f t="shared" si="2530"/>
        <v>CX$1491</v>
      </c>
      <c r="CY1502" s="4" t="str">
        <f t="shared" si="2530"/>
        <v>CY$1491</v>
      </c>
      <c r="CZ1502" s="4" t="str">
        <f t="shared" si="2530"/>
        <v>CZ$1491</v>
      </c>
      <c r="DA1502" s="4" t="str">
        <f t="shared" si="2530"/>
        <v>DA$1491</v>
      </c>
      <c r="DB1502" s="4" t="str">
        <f t="shared" si="2530"/>
        <v>DB$1491</v>
      </c>
      <c r="DC1502" s="4" t="str">
        <f t="shared" si="2530"/>
        <v>DC$1491</v>
      </c>
      <c r="DD1502" s="4" t="str">
        <f t="shared" si="2530"/>
        <v>DD$1491</v>
      </c>
      <c r="DE1502" s="4" t="str">
        <f t="shared" si="2530"/>
        <v>DE$1491</v>
      </c>
      <c r="DF1502" s="4" t="str">
        <f t="shared" si="2530"/>
        <v>DF$1491</v>
      </c>
      <c r="DG1502" s="4" t="str">
        <f t="shared" si="2530"/>
        <v>DG$1491</v>
      </c>
      <c r="DH1502" s="4" t="str">
        <f t="shared" si="2530"/>
        <v>DH$1491</v>
      </c>
      <c r="DI1502" s="4" t="str">
        <f t="shared" si="2530"/>
        <v>DI$1491</v>
      </c>
      <c r="DJ1502" s="4" t="str">
        <f t="shared" si="2530"/>
        <v>DJ$1491</v>
      </c>
      <c r="DK1502" s="4" t="str">
        <f t="shared" si="2530"/>
        <v>DK$1491</v>
      </c>
      <c r="DL1502" s="4" t="str">
        <f t="shared" si="2530"/>
        <v>DL$1491</v>
      </c>
    </row>
    <row r="1503" spans="1:116" x14ac:dyDescent="0.4">
      <c r="E1503" s="8"/>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c r="CN1503" s="60"/>
      <c r="CO1503" s="76"/>
      <c r="CP1503" s="76"/>
      <c r="CQ1503" s="76"/>
      <c r="CR1503" s="76"/>
      <c r="CS1503" s="76"/>
      <c r="CT1503" s="76"/>
      <c r="CU1503" s="76"/>
      <c r="CV1503" s="76"/>
      <c r="CW1503" s="76"/>
      <c r="CX1503" s="76"/>
      <c r="CY1503" s="76"/>
      <c r="CZ1503" s="76"/>
      <c r="DA1503" s="76"/>
      <c r="DB1503" s="76"/>
      <c r="DC1503" s="76"/>
      <c r="DD1503" s="76"/>
      <c r="DE1503" s="76"/>
      <c r="DF1503" s="76"/>
      <c r="DG1503" s="76"/>
      <c r="DH1503" s="76"/>
      <c r="DI1503" s="76"/>
      <c r="DJ1503" s="76"/>
      <c r="DK1503" s="76"/>
      <c r="DL1503" s="76"/>
    </row>
    <row r="1504" spans="1:116" x14ac:dyDescent="0.4">
      <c r="A1504" s="174"/>
      <c r="E1504" s="8"/>
      <c r="G1504" s="175" t="s">
        <v>490</v>
      </c>
      <c r="H1504" s="174"/>
      <c r="I1504" s="176"/>
      <c r="J1504" s="176"/>
      <c r="K1504" s="197"/>
      <c r="L1504" s="197"/>
      <c r="M1504" s="197"/>
      <c r="N1504" s="197"/>
      <c r="O1504" s="197"/>
      <c r="P1504" s="197"/>
      <c r="R1504" s="198"/>
      <c r="S1504" s="174"/>
      <c r="T1504" s="174"/>
      <c r="U1504" s="174"/>
      <c r="V1504" s="174"/>
      <c r="W1504" s="174"/>
      <c r="X1504" s="174"/>
      <c r="Y1504" s="174"/>
      <c r="Z1504" s="174"/>
      <c r="AA1504" s="174"/>
      <c r="AB1504" s="174"/>
      <c r="AC1504" s="174"/>
      <c r="AD1504" s="174"/>
      <c r="AE1504" s="174"/>
      <c r="AF1504" s="174"/>
      <c r="AG1504" s="174"/>
      <c r="AH1504" s="174"/>
      <c r="AI1504" s="174"/>
      <c r="AJ1504" s="174"/>
      <c r="AK1504" s="174"/>
      <c r="AL1504" s="174"/>
      <c r="AM1504" s="174"/>
      <c r="AN1504" s="174"/>
      <c r="AO1504" s="174"/>
      <c r="AP1504" s="174"/>
      <c r="AQ1504" s="174"/>
      <c r="AR1504" s="174"/>
      <c r="AS1504" s="174"/>
      <c r="AT1504" s="174"/>
      <c r="AU1504" s="174"/>
      <c r="AV1504" s="174"/>
      <c r="AW1504" s="174"/>
      <c r="AX1504" s="174"/>
      <c r="AY1504" s="174"/>
      <c r="AZ1504" s="174"/>
      <c r="BA1504" s="174"/>
      <c r="BB1504" s="174"/>
      <c r="BC1504" s="174"/>
      <c r="BD1504" s="174"/>
      <c r="BE1504" s="174"/>
      <c r="BF1504" s="174"/>
      <c r="BG1504" s="174"/>
      <c r="BH1504" s="174"/>
      <c r="BI1504" s="174"/>
      <c r="BJ1504" s="174"/>
      <c r="BK1504" s="174"/>
      <c r="BL1504" s="174"/>
      <c r="BM1504" s="174"/>
      <c r="BN1504" s="174"/>
      <c r="BO1504" s="174"/>
      <c r="BP1504" s="174"/>
      <c r="BQ1504" s="174"/>
      <c r="BR1504" s="174"/>
      <c r="BS1504" s="174"/>
      <c r="BT1504" s="174"/>
      <c r="BU1504" s="174"/>
      <c r="BV1504" s="174"/>
      <c r="BW1504" s="174"/>
      <c r="BX1504" s="174"/>
      <c r="BY1504" s="174"/>
      <c r="BZ1504" s="174"/>
      <c r="CA1504" s="174"/>
      <c r="CB1504" s="174"/>
      <c r="CC1504" s="174"/>
      <c r="CD1504" s="174"/>
      <c r="CE1504" s="174"/>
      <c r="CF1504" s="174"/>
      <c r="CG1504" s="174"/>
      <c r="CH1504" s="174"/>
      <c r="CI1504" s="174"/>
      <c r="CJ1504" s="174"/>
      <c r="CK1504" s="174"/>
      <c r="CL1504" s="174"/>
      <c r="CN1504" s="176"/>
      <c r="CO1504" s="174"/>
      <c r="CP1504" s="174"/>
      <c r="CQ1504" s="174"/>
      <c r="CR1504" s="174"/>
      <c r="CS1504" s="174"/>
      <c r="CT1504" s="174"/>
      <c r="CU1504" s="174"/>
      <c r="CV1504" s="174"/>
      <c r="CW1504" s="174"/>
      <c r="CX1504" s="174"/>
      <c r="CY1504" s="174"/>
      <c r="CZ1504" s="174"/>
      <c r="DA1504" s="174"/>
      <c r="DB1504" s="174"/>
      <c r="DC1504" s="174"/>
      <c r="DD1504" s="174"/>
      <c r="DE1504" s="174"/>
      <c r="DF1504" s="174"/>
      <c r="DG1504" s="174"/>
      <c r="DH1504" s="174"/>
      <c r="DI1504" s="174"/>
      <c r="DJ1504" s="174"/>
      <c r="DK1504" s="174"/>
      <c r="DL1504" s="174"/>
    </row>
    <row r="1505" spans="1:116" x14ac:dyDescent="0.4">
      <c r="A1505" s="174"/>
      <c r="E1505" s="8"/>
      <c r="G1505" s="175" t="s">
        <v>492</v>
      </c>
      <c r="H1505" s="174"/>
      <c r="I1505" s="176"/>
      <c r="J1505" s="176"/>
      <c r="K1505" s="197"/>
      <c r="L1505" s="197"/>
      <c r="M1505" s="197"/>
      <c r="N1505" s="197"/>
      <c r="O1505" s="197"/>
      <c r="P1505" s="197"/>
      <c r="R1505" s="198"/>
      <c r="S1505" s="174"/>
      <c r="T1505" s="174"/>
      <c r="U1505" s="174"/>
      <c r="V1505" s="174"/>
      <c r="W1505" s="174"/>
      <c r="X1505" s="174"/>
      <c r="Y1505" s="174"/>
      <c r="Z1505" s="174"/>
      <c r="AA1505" s="174"/>
      <c r="AB1505" s="174"/>
      <c r="AC1505" s="174"/>
      <c r="AD1505" s="174"/>
      <c r="AE1505" s="174"/>
      <c r="AF1505" s="174"/>
      <c r="AG1505" s="174"/>
      <c r="AH1505" s="174"/>
      <c r="AI1505" s="174"/>
      <c r="AJ1505" s="174"/>
      <c r="AK1505" s="174"/>
      <c r="AL1505" s="174"/>
      <c r="AM1505" s="174"/>
      <c r="AN1505" s="174"/>
      <c r="AO1505" s="174"/>
      <c r="AP1505" s="174"/>
      <c r="AQ1505" s="174"/>
      <c r="AR1505" s="174"/>
      <c r="AS1505" s="174"/>
      <c r="AT1505" s="174"/>
      <c r="AU1505" s="174"/>
      <c r="AV1505" s="174"/>
      <c r="AW1505" s="174"/>
      <c r="AX1505" s="174"/>
      <c r="AY1505" s="174"/>
      <c r="AZ1505" s="174"/>
      <c r="BA1505" s="174"/>
      <c r="BB1505" s="174"/>
      <c r="BC1505" s="174"/>
      <c r="BD1505" s="174"/>
      <c r="BE1505" s="174"/>
      <c r="BF1505" s="174"/>
      <c r="BG1505" s="174"/>
      <c r="BH1505" s="174"/>
      <c r="BI1505" s="174"/>
      <c r="BJ1505" s="174"/>
      <c r="BK1505" s="174"/>
      <c r="BL1505" s="174"/>
      <c r="BM1505" s="174"/>
      <c r="BN1505" s="174"/>
      <c r="BO1505" s="174"/>
      <c r="BP1505" s="174"/>
      <c r="BQ1505" s="174"/>
      <c r="BR1505" s="174"/>
      <c r="BS1505" s="174"/>
      <c r="BT1505" s="174"/>
      <c r="BU1505" s="174"/>
      <c r="BV1505" s="174"/>
      <c r="BW1505" s="174"/>
      <c r="BX1505" s="174"/>
      <c r="BY1505" s="174"/>
      <c r="BZ1505" s="174"/>
      <c r="CA1505" s="174"/>
      <c r="CB1505" s="174"/>
      <c r="CC1505" s="174"/>
      <c r="CD1505" s="174"/>
      <c r="CE1505" s="174"/>
      <c r="CF1505" s="174"/>
      <c r="CG1505" s="174"/>
      <c r="CH1505" s="174"/>
      <c r="CI1505" s="174"/>
      <c r="CJ1505" s="174"/>
      <c r="CK1505" s="174"/>
      <c r="CL1505" s="174"/>
      <c r="CN1505" s="176"/>
      <c r="CO1505" s="174"/>
      <c r="CP1505" s="174"/>
      <c r="CQ1505" s="174"/>
      <c r="CR1505" s="174"/>
      <c r="CS1505" s="174"/>
      <c r="CT1505" s="174"/>
      <c r="CU1505" s="174"/>
      <c r="CV1505" s="174"/>
      <c r="CW1505" s="174"/>
      <c r="CX1505" s="174"/>
      <c r="CY1505" s="174"/>
      <c r="CZ1505" s="174"/>
      <c r="DA1505" s="174"/>
      <c r="DB1505" s="174"/>
      <c r="DC1505" s="174"/>
      <c r="DD1505" s="174"/>
      <c r="DE1505" s="174"/>
      <c r="DF1505" s="174"/>
      <c r="DG1505" s="174"/>
      <c r="DH1505" s="174"/>
      <c r="DI1505" s="174"/>
      <c r="DJ1505" s="174"/>
      <c r="DK1505" s="174"/>
      <c r="DL1505" s="174"/>
    </row>
    <row r="1506" spans="1:116" x14ac:dyDescent="0.4">
      <c r="A1506" s="174"/>
      <c r="E1506" s="8"/>
      <c r="G1506" s="175" t="s">
        <v>461</v>
      </c>
      <c r="H1506" s="174"/>
      <c r="I1506" s="176"/>
      <c r="J1506" s="176"/>
      <c r="K1506" s="197"/>
      <c r="L1506" s="197"/>
      <c r="M1506" s="197"/>
      <c r="N1506" s="197"/>
      <c r="O1506" s="197"/>
      <c r="P1506" s="197"/>
      <c r="R1506" s="198"/>
      <c r="S1506" s="199" t="str">
        <f t="shared" ref="S1506:AX1506" si="2531">S$20</f>
        <v>S$16</v>
      </c>
      <c r="T1506" s="199" t="str">
        <f t="shared" si="2531"/>
        <v>T$16</v>
      </c>
      <c r="U1506" s="199" t="str">
        <f t="shared" si="2531"/>
        <v>U$16</v>
      </c>
      <c r="V1506" s="199" t="str">
        <f t="shared" si="2531"/>
        <v>V$16</v>
      </c>
      <c r="W1506" s="199" t="str">
        <f t="shared" si="2531"/>
        <v>W$16</v>
      </c>
      <c r="X1506" s="199" t="str">
        <f t="shared" si="2531"/>
        <v>X$16</v>
      </c>
      <c r="Y1506" s="199" t="str">
        <f t="shared" si="2531"/>
        <v>Y$16</v>
      </c>
      <c r="Z1506" s="199" t="str">
        <f t="shared" si="2531"/>
        <v>Z$16</v>
      </c>
      <c r="AA1506" s="199" t="str">
        <f t="shared" si="2531"/>
        <v>AA$16</v>
      </c>
      <c r="AB1506" s="199" t="str">
        <f t="shared" si="2531"/>
        <v>AB$16</v>
      </c>
      <c r="AC1506" s="199" t="str">
        <f t="shared" si="2531"/>
        <v>AC$16</v>
      </c>
      <c r="AD1506" s="199" t="str">
        <f t="shared" si="2531"/>
        <v>AD$16</v>
      </c>
      <c r="AE1506" s="199" t="str">
        <f t="shared" si="2531"/>
        <v>AE$16</v>
      </c>
      <c r="AF1506" s="199" t="str">
        <f t="shared" si="2531"/>
        <v>AF$16</v>
      </c>
      <c r="AG1506" s="199" t="str">
        <f t="shared" si="2531"/>
        <v>AG$16</v>
      </c>
      <c r="AH1506" s="199" t="str">
        <f t="shared" si="2531"/>
        <v>AH$16</v>
      </c>
      <c r="AI1506" s="199" t="str">
        <f t="shared" si="2531"/>
        <v>AI$16</v>
      </c>
      <c r="AJ1506" s="199" t="str">
        <f t="shared" si="2531"/>
        <v>AJ$16</v>
      </c>
      <c r="AK1506" s="199" t="str">
        <f t="shared" si="2531"/>
        <v>AK$16</v>
      </c>
      <c r="AL1506" s="199" t="str">
        <f t="shared" si="2531"/>
        <v>AL$16</v>
      </c>
      <c r="AM1506" s="199" t="str">
        <f t="shared" si="2531"/>
        <v>AM$16</v>
      </c>
      <c r="AN1506" s="199" t="str">
        <f t="shared" si="2531"/>
        <v>AN$16</v>
      </c>
      <c r="AO1506" s="199" t="str">
        <f t="shared" si="2531"/>
        <v>AO$16</v>
      </c>
      <c r="AP1506" s="199" t="str">
        <f t="shared" si="2531"/>
        <v>AP$16</v>
      </c>
      <c r="AQ1506" s="199" t="str">
        <f t="shared" si="2531"/>
        <v>AQ$16</v>
      </c>
      <c r="AR1506" s="199" t="str">
        <f t="shared" si="2531"/>
        <v>AR$16</v>
      </c>
      <c r="AS1506" s="199" t="str">
        <f t="shared" si="2531"/>
        <v>AS$16</v>
      </c>
      <c r="AT1506" s="199" t="str">
        <f t="shared" si="2531"/>
        <v>AT$16</v>
      </c>
      <c r="AU1506" s="199" t="str">
        <f t="shared" si="2531"/>
        <v>AU$16</v>
      </c>
      <c r="AV1506" s="199" t="str">
        <f t="shared" si="2531"/>
        <v>AV$16</v>
      </c>
      <c r="AW1506" s="199" t="str">
        <f t="shared" si="2531"/>
        <v>AW$16</v>
      </c>
      <c r="AX1506" s="199" t="str">
        <f t="shared" si="2531"/>
        <v>AX$16</v>
      </c>
      <c r="AY1506" s="199" t="str">
        <f t="shared" ref="AY1506:CD1506" si="2532">AY$20</f>
        <v>AY$16</v>
      </c>
      <c r="AZ1506" s="199" t="str">
        <f t="shared" si="2532"/>
        <v>AZ$16</v>
      </c>
      <c r="BA1506" s="199" t="str">
        <f t="shared" si="2532"/>
        <v>BA$16</v>
      </c>
      <c r="BB1506" s="199" t="str">
        <f t="shared" si="2532"/>
        <v>BB$16</v>
      </c>
      <c r="BC1506" s="199" t="str">
        <f t="shared" si="2532"/>
        <v>BC$16</v>
      </c>
      <c r="BD1506" s="199" t="str">
        <f t="shared" si="2532"/>
        <v>BD$16</v>
      </c>
      <c r="BE1506" s="199" t="str">
        <f t="shared" si="2532"/>
        <v>BE$16</v>
      </c>
      <c r="BF1506" s="199" t="str">
        <f t="shared" si="2532"/>
        <v>BF$16</v>
      </c>
      <c r="BG1506" s="199" t="str">
        <f t="shared" si="2532"/>
        <v>BG$16</v>
      </c>
      <c r="BH1506" s="199" t="str">
        <f t="shared" si="2532"/>
        <v>BH$16</v>
      </c>
      <c r="BI1506" s="199" t="str">
        <f t="shared" si="2532"/>
        <v>BI$16</v>
      </c>
      <c r="BJ1506" s="199" t="str">
        <f t="shared" si="2532"/>
        <v>BJ$16</v>
      </c>
      <c r="BK1506" s="199" t="str">
        <f t="shared" si="2532"/>
        <v>BK$16</v>
      </c>
      <c r="BL1506" s="199" t="str">
        <f t="shared" si="2532"/>
        <v>BL$16</v>
      </c>
      <c r="BM1506" s="199" t="str">
        <f t="shared" si="2532"/>
        <v>BM$16</v>
      </c>
      <c r="BN1506" s="199" t="str">
        <f t="shared" si="2532"/>
        <v>BN$16</v>
      </c>
      <c r="BO1506" s="199" t="str">
        <f t="shared" si="2532"/>
        <v>BO$16</v>
      </c>
      <c r="BP1506" s="199" t="str">
        <f t="shared" si="2532"/>
        <v>BP$16</v>
      </c>
      <c r="BQ1506" s="199" t="str">
        <f t="shared" si="2532"/>
        <v>BQ$16</v>
      </c>
      <c r="BR1506" s="199" t="str">
        <f t="shared" si="2532"/>
        <v>BR$16</v>
      </c>
      <c r="BS1506" s="199" t="str">
        <f t="shared" si="2532"/>
        <v>BS$16</v>
      </c>
      <c r="BT1506" s="199" t="str">
        <f t="shared" si="2532"/>
        <v>BT$16</v>
      </c>
      <c r="BU1506" s="199" t="str">
        <f t="shared" si="2532"/>
        <v>BU$16</v>
      </c>
      <c r="BV1506" s="199" t="str">
        <f t="shared" si="2532"/>
        <v>BV$16</v>
      </c>
      <c r="BW1506" s="199" t="str">
        <f t="shared" si="2532"/>
        <v>BW$16</v>
      </c>
      <c r="BX1506" s="199" t="str">
        <f t="shared" si="2532"/>
        <v>BX$16</v>
      </c>
      <c r="BY1506" s="199" t="str">
        <f t="shared" si="2532"/>
        <v>BY$16</v>
      </c>
      <c r="BZ1506" s="199" t="str">
        <f t="shared" si="2532"/>
        <v>BZ$16</v>
      </c>
      <c r="CA1506" s="199" t="str">
        <f t="shared" si="2532"/>
        <v>CA$16</v>
      </c>
      <c r="CB1506" s="199" t="str">
        <f t="shared" si="2532"/>
        <v>CB$16</v>
      </c>
      <c r="CC1506" s="199" t="str">
        <f t="shared" si="2532"/>
        <v>CC$16</v>
      </c>
      <c r="CD1506" s="199" t="str">
        <f t="shared" si="2532"/>
        <v>CD$16</v>
      </c>
      <c r="CE1506" s="199" t="str">
        <f t="shared" ref="CE1506:CL1506" si="2533">CE$20</f>
        <v>CE$16</v>
      </c>
      <c r="CF1506" s="199" t="str">
        <f t="shared" si="2533"/>
        <v>CF$16</v>
      </c>
      <c r="CG1506" s="199" t="str">
        <f t="shared" si="2533"/>
        <v>CG$16</v>
      </c>
      <c r="CH1506" s="199" t="str">
        <f t="shared" si="2533"/>
        <v>CH$16</v>
      </c>
      <c r="CI1506" s="199" t="str">
        <f t="shared" si="2533"/>
        <v>CI$16</v>
      </c>
      <c r="CJ1506" s="199" t="str">
        <f t="shared" si="2533"/>
        <v>CJ$16</v>
      </c>
      <c r="CK1506" s="199" t="str">
        <f t="shared" si="2533"/>
        <v>CK$16</v>
      </c>
      <c r="CL1506" s="199" t="str">
        <f t="shared" si="2533"/>
        <v>CL$16</v>
      </c>
      <c r="CN1506" s="176"/>
      <c r="CO1506" s="199" t="str">
        <f t="shared" ref="CO1506:DL1506" si="2534">CO$20</f>
        <v>CO$16</v>
      </c>
      <c r="CP1506" s="199" t="str">
        <f t="shared" si="2534"/>
        <v>CP$16</v>
      </c>
      <c r="CQ1506" s="199" t="str">
        <f t="shared" si="2534"/>
        <v>CQ$16</v>
      </c>
      <c r="CR1506" s="199" t="str">
        <f t="shared" si="2534"/>
        <v>CR$16</v>
      </c>
      <c r="CS1506" s="199" t="str">
        <f t="shared" si="2534"/>
        <v>CS$16</v>
      </c>
      <c r="CT1506" s="199" t="str">
        <f t="shared" si="2534"/>
        <v>CT$16</v>
      </c>
      <c r="CU1506" s="199" t="str">
        <f t="shared" si="2534"/>
        <v>CU$16</v>
      </c>
      <c r="CV1506" s="199" t="str">
        <f t="shared" si="2534"/>
        <v>CV$16</v>
      </c>
      <c r="CW1506" s="199" t="str">
        <f t="shared" si="2534"/>
        <v>CW$16</v>
      </c>
      <c r="CX1506" s="199" t="str">
        <f t="shared" si="2534"/>
        <v>CX$16</v>
      </c>
      <c r="CY1506" s="199" t="str">
        <f t="shared" si="2534"/>
        <v>CY$16</v>
      </c>
      <c r="CZ1506" s="199" t="str">
        <f t="shared" si="2534"/>
        <v>CZ$16</v>
      </c>
      <c r="DA1506" s="199" t="str">
        <f t="shared" si="2534"/>
        <v>DA$16</v>
      </c>
      <c r="DB1506" s="199" t="str">
        <f t="shared" si="2534"/>
        <v>DB$16</v>
      </c>
      <c r="DC1506" s="199" t="str">
        <f t="shared" si="2534"/>
        <v>DC$16</v>
      </c>
      <c r="DD1506" s="199" t="str">
        <f t="shared" si="2534"/>
        <v>DD$16</v>
      </c>
      <c r="DE1506" s="199" t="str">
        <f t="shared" si="2534"/>
        <v>DE$16</v>
      </c>
      <c r="DF1506" s="199" t="str">
        <f t="shared" si="2534"/>
        <v>DF$16</v>
      </c>
      <c r="DG1506" s="199" t="str">
        <f t="shared" si="2534"/>
        <v>DG$16</v>
      </c>
      <c r="DH1506" s="199" t="str">
        <f t="shared" si="2534"/>
        <v>DH$16</v>
      </c>
      <c r="DI1506" s="199" t="str">
        <f t="shared" si="2534"/>
        <v>DI$16</v>
      </c>
      <c r="DJ1506" s="199" t="str">
        <f t="shared" si="2534"/>
        <v>DJ$16</v>
      </c>
      <c r="DK1506" s="199" t="str">
        <f t="shared" si="2534"/>
        <v>DK$16</v>
      </c>
      <c r="DL1506" s="199" t="str">
        <f t="shared" si="2534"/>
        <v>DL$16</v>
      </c>
    </row>
    <row r="1507" spans="1:116" x14ac:dyDescent="0.4">
      <c r="A1507" s="174"/>
      <c r="E1507" s="8"/>
      <c r="G1507" s="175" t="s">
        <v>462</v>
      </c>
      <c r="H1507" s="200"/>
      <c r="I1507" s="201"/>
      <c r="J1507" s="201"/>
      <c r="K1507" s="202"/>
      <c r="L1507" s="202"/>
      <c r="M1507" s="202"/>
      <c r="N1507" s="202"/>
      <c r="O1507" s="202"/>
      <c r="P1507" s="202"/>
      <c r="R1507" s="202"/>
      <c r="S1507" s="199" t="str">
        <f t="shared" ref="S1507:AX1507" si="2535">S$21</f>
        <v>S$17</v>
      </c>
      <c r="T1507" s="199" t="str">
        <f t="shared" si="2535"/>
        <v>T$17</v>
      </c>
      <c r="U1507" s="199" t="str">
        <f t="shared" si="2535"/>
        <v>U$17</v>
      </c>
      <c r="V1507" s="199" t="str">
        <f t="shared" si="2535"/>
        <v>V$17</v>
      </c>
      <c r="W1507" s="199" t="str">
        <f t="shared" si="2535"/>
        <v>W$17</v>
      </c>
      <c r="X1507" s="199" t="str">
        <f t="shared" si="2535"/>
        <v>X$17</v>
      </c>
      <c r="Y1507" s="199" t="str">
        <f t="shared" si="2535"/>
        <v>Y$17</v>
      </c>
      <c r="Z1507" s="199" t="str">
        <f t="shared" si="2535"/>
        <v>Z$17</v>
      </c>
      <c r="AA1507" s="199" t="str">
        <f t="shared" si="2535"/>
        <v>AA$17</v>
      </c>
      <c r="AB1507" s="199" t="str">
        <f t="shared" si="2535"/>
        <v>AB$17</v>
      </c>
      <c r="AC1507" s="199" t="str">
        <f t="shared" si="2535"/>
        <v>AC$17</v>
      </c>
      <c r="AD1507" s="199" t="str">
        <f t="shared" si="2535"/>
        <v>AD$17</v>
      </c>
      <c r="AE1507" s="199" t="str">
        <f t="shared" si="2535"/>
        <v>AE$17</v>
      </c>
      <c r="AF1507" s="199" t="str">
        <f t="shared" si="2535"/>
        <v>AF$17</v>
      </c>
      <c r="AG1507" s="199" t="str">
        <f t="shared" si="2535"/>
        <v>AG$17</v>
      </c>
      <c r="AH1507" s="199" t="str">
        <f t="shared" si="2535"/>
        <v>AH$17</v>
      </c>
      <c r="AI1507" s="199" t="str">
        <f t="shared" si="2535"/>
        <v>AI$17</v>
      </c>
      <c r="AJ1507" s="199" t="str">
        <f t="shared" si="2535"/>
        <v>AJ$17</v>
      </c>
      <c r="AK1507" s="199" t="str">
        <f t="shared" si="2535"/>
        <v>AK$17</v>
      </c>
      <c r="AL1507" s="199" t="str">
        <f t="shared" si="2535"/>
        <v>AL$17</v>
      </c>
      <c r="AM1507" s="199" t="str">
        <f t="shared" si="2535"/>
        <v>AM$17</v>
      </c>
      <c r="AN1507" s="199" t="str">
        <f t="shared" si="2535"/>
        <v>AN$17</v>
      </c>
      <c r="AO1507" s="199" t="str">
        <f t="shared" si="2535"/>
        <v>AO$17</v>
      </c>
      <c r="AP1507" s="199" t="str">
        <f t="shared" si="2535"/>
        <v>AP$17</v>
      </c>
      <c r="AQ1507" s="199" t="str">
        <f t="shared" si="2535"/>
        <v>AQ$17</v>
      </c>
      <c r="AR1507" s="199" t="str">
        <f t="shared" si="2535"/>
        <v>AR$17</v>
      </c>
      <c r="AS1507" s="199" t="str">
        <f t="shared" si="2535"/>
        <v>AS$17</v>
      </c>
      <c r="AT1507" s="199" t="str">
        <f t="shared" si="2535"/>
        <v>AT$17</v>
      </c>
      <c r="AU1507" s="199" t="str">
        <f t="shared" si="2535"/>
        <v>AU$17</v>
      </c>
      <c r="AV1507" s="199" t="str">
        <f t="shared" si="2535"/>
        <v>AV$17</v>
      </c>
      <c r="AW1507" s="199" t="str">
        <f t="shared" si="2535"/>
        <v>AW$17</v>
      </c>
      <c r="AX1507" s="199" t="str">
        <f t="shared" si="2535"/>
        <v>AX$17</v>
      </c>
      <c r="AY1507" s="199" t="str">
        <f t="shared" ref="AY1507:CD1507" si="2536">AY$21</f>
        <v>AY$17</v>
      </c>
      <c r="AZ1507" s="199" t="str">
        <f t="shared" si="2536"/>
        <v>AZ$17</v>
      </c>
      <c r="BA1507" s="199" t="str">
        <f t="shared" si="2536"/>
        <v>BA$17</v>
      </c>
      <c r="BB1507" s="199" t="str">
        <f t="shared" si="2536"/>
        <v>BB$17</v>
      </c>
      <c r="BC1507" s="199" t="str">
        <f t="shared" si="2536"/>
        <v>BC$17</v>
      </c>
      <c r="BD1507" s="199" t="str">
        <f t="shared" si="2536"/>
        <v>BD$17</v>
      </c>
      <c r="BE1507" s="199" t="str">
        <f t="shared" si="2536"/>
        <v>BE$17</v>
      </c>
      <c r="BF1507" s="199" t="str">
        <f t="shared" si="2536"/>
        <v>BF$17</v>
      </c>
      <c r="BG1507" s="199" t="str">
        <f t="shared" si="2536"/>
        <v>BG$17</v>
      </c>
      <c r="BH1507" s="199" t="str">
        <f t="shared" si="2536"/>
        <v>BH$17</v>
      </c>
      <c r="BI1507" s="199" t="str">
        <f t="shared" si="2536"/>
        <v>BI$17</v>
      </c>
      <c r="BJ1507" s="199" t="str">
        <f t="shared" si="2536"/>
        <v>BJ$17</v>
      </c>
      <c r="BK1507" s="199" t="str">
        <f t="shared" si="2536"/>
        <v>BK$17</v>
      </c>
      <c r="BL1507" s="199" t="str">
        <f t="shared" si="2536"/>
        <v>BL$17</v>
      </c>
      <c r="BM1507" s="199" t="str">
        <f t="shared" si="2536"/>
        <v>BM$17</v>
      </c>
      <c r="BN1507" s="199" t="str">
        <f t="shared" si="2536"/>
        <v>BN$17</v>
      </c>
      <c r="BO1507" s="199" t="str">
        <f t="shared" si="2536"/>
        <v>BO$17</v>
      </c>
      <c r="BP1507" s="199" t="str">
        <f t="shared" si="2536"/>
        <v>BP$17</v>
      </c>
      <c r="BQ1507" s="199" t="str">
        <f t="shared" si="2536"/>
        <v>BQ$17</v>
      </c>
      <c r="BR1507" s="199" t="str">
        <f t="shared" si="2536"/>
        <v>BR$17</v>
      </c>
      <c r="BS1507" s="199" t="str">
        <f t="shared" si="2536"/>
        <v>BS$17</v>
      </c>
      <c r="BT1507" s="199" t="str">
        <f t="shared" si="2536"/>
        <v>BT$17</v>
      </c>
      <c r="BU1507" s="199" t="str">
        <f t="shared" si="2536"/>
        <v>BU$17</v>
      </c>
      <c r="BV1507" s="199" t="str">
        <f t="shared" si="2536"/>
        <v>BV$17</v>
      </c>
      <c r="BW1507" s="199" t="str">
        <f t="shared" si="2536"/>
        <v>BW$17</v>
      </c>
      <c r="BX1507" s="199" t="str">
        <f t="shared" si="2536"/>
        <v>BX$17</v>
      </c>
      <c r="BY1507" s="199" t="str">
        <f t="shared" si="2536"/>
        <v>BY$17</v>
      </c>
      <c r="BZ1507" s="199" t="str">
        <f t="shared" si="2536"/>
        <v>BZ$17</v>
      </c>
      <c r="CA1507" s="199" t="str">
        <f t="shared" si="2536"/>
        <v>CA$17</v>
      </c>
      <c r="CB1507" s="199" t="str">
        <f t="shared" si="2536"/>
        <v>CB$17</v>
      </c>
      <c r="CC1507" s="199" t="str">
        <f t="shared" si="2536"/>
        <v>CC$17</v>
      </c>
      <c r="CD1507" s="199" t="str">
        <f t="shared" si="2536"/>
        <v>CD$17</v>
      </c>
      <c r="CE1507" s="199" t="str">
        <f t="shared" ref="CE1507:CL1507" si="2537">CE$21</f>
        <v>CE$17</v>
      </c>
      <c r="CF1507" s="199" t="str">
        <f t="shared" si="2537"/>
        <v>CF$17</v>
      </c>
      <c r="CG1507" s="199" t="str">
        <f t="shared" si="2537"/>
        <v>CG$17</v>
      </c>
      <c r="CH1507" s="199" t="str">
        <f t="shared" si="2537"/>
        <v>CH$17</v>
      </c>
      <c r="CI1507" s="199" t="str">
        <f t="shared" si="2537"/>
        <v>CI$17</v>
      </c>
      <c r="CJ1507" s="199" t="str">
        <f t="shared" si="2537"/>
        <v>CJ$17</v>
      </c>
      <c r="CK1507" s="199" t="str">
        <f t="shared" si="2537"/>
        <v>CK$17</v>
      </c>
      <c r="CL1507" s="199" t="str">
        <f t="shared" si="2537"/>
        <v>CL$17</v>
      </c>
      <c r="CN1507" s="201"/>
      <c r="CO1507" s="199" t="str">
        <f t="shared" ref="CO1507:DL1507" si="2538">CO$21</f>
        <v>CO$17</v>
      </c>
      <c r="CP1507" s="199" t="str">
        <f t="shared" si="2538"/>
        <v>CP$17</v>
      </c>
      <c r="CQ1507" s="199" t="str">
        <f t="shared" si="2538"/>
        <v>CQ$17</v>
      </c>
      <c r="CR1507" s="199" t="str">
        <f t="shared" si="2538"/>
        <v>CR$17</v>
      </c>
      <c r="CS1507" s="199" t="str">
        <f t="shared" si="2538"/>
        <v>CS$17</v>
      </c>
      <c r="CT1507" s="199" t="str">
        <f t="shared" si="2538"/>
        <v>CT$17</v>
      </c>
      <c r="CU1507" s="199" t="str">
        <f t="shared" si="2538"/>
        <v>CU$17</v>
      </c>
      <c r="CV1507" s="199" t="str">
        <f t="shared" si="2538"/>
        <v>CV$17</v>
      </c>
      <c r="CW1507" s="199" t="str">
        <f t="shared" si="2538"/>
        <v>CW$17</v>
      </c>
      <c r="CX1507" s="199" t="str">
        <f t="shared" si="2538"/>
        <v>CX$17</v>
      </c>
      <c r="CY1507" s="199" t="str">
        <f t="shared" si="2538"/>
        <v>CY$17</v>
      </c>
      <c r="CZ1507" s="199" t="str">
        <f t="shared" si="2538"/>
        <v>CZ$17</v>
      </c>
      <c r="DA1507" s="199" t="str">
        <f t="shared" si="2538"/>
        <v>DA$17</v>
      </c>
      <c r="DB1507" s="199" t="str">
        <f t="shared" si="2538"/>
        <v>DB$17</v>
      </c>
      <c r="DC1507" s="199" t="str">
        <f t="shared" si="2538"/>
        <v>DC$17</v>
      </c>
      <c r="DD1507" s="199" t="str">
        <f t="shared" si="2538"/>
        <v>DD$17</v>
      </c>
      <c r="DE1507" s="199" t="str">
        <f t="shared" si="2538"/>
        <v>DE$17</v>
      </c>
      <c r="DF1507" s="199" t="str">
        <f t="shared" si="2538"/>
        <v>DF$17</v>
      </c>
      <c r="DG1507" s="199" t="str">
        <f t="shared" si="2538"/>
        <v>DG$17</v>
      </c>
      <c r="DH1507" s="199" t="str">
        <f t="shared" si="2538"/>
        <v>DH$17</v>
      </c>
      <c r="DI1507" s="199" t="str">
        <f t="shared" si="2538"/>
        <v>DI$17</v>
      </c>
      <c r="DJ1507" s="199" t="str">
        <f t="shared" si="2538"/>
        <v>DJ$17</v>
      </c>
      <c r="DK1507" s="199" t="str">
        <f t="shared" si="2538"/>
        <v>DK$17</v>
      </c>
      <c r="DL1507" s="199" t="str">
        <f t="shared" si="2538"/>
        <v>DL$17</v>
      </c>
    </row>
    <row r="1508" spans="1:116" x14ac:dyDescent="0.4">
      <c r="A1508" s="174"/>
      <c r="E1508" s="8"/>
      <c r="G1508" s="175" t="s">
        <v>491</v>
      </c>
      <c r="H1508" s="200"/>
      <c r="I1508" s="201"/>
      <c r="J1508" s="201"/>
      <c r="K1508" s="202"/>
      <c r="L1508" s="202"/>
      <c r="M1508" s="202"/>
      <c r="N1508" s="202"/>
      <c r="O1508" s="202"/>
      <c r="P1508" s="202"/>
      <c r="R1508" s="202"/>
      <c r="S1508" s="190"/>
      <c r="T1508" s="190"/>
      <c r="U1508" s="190"/>
      <c r="V1508" s="190"/>
      <c r="W1508" s="190"/>
      <c r="X1508" s="190"/>
      <c r="Y1508" s="190"/>
      <c r="Z1508" s="190"/>
      <c r="AA1508" s="190"/>
      <c r="AB1508" s="190"/>
      <c r="AC1508" s="190"/>
      <c r="AD1508" s="190"/>
      <c r="AE1508" s="190"/>
      <c r="AF1508" s="190"/>
      <c r="AG1508" s="190"/>
      <c r="AH1508" s="190"/>
      <c r="AI1508" s="190"/>
      <c r="AJ1508" s="190"/>
      <c r="AK1508" s="190"/>
      <c r="AL1508" s="190"/>
      <c r="AM1508" s="190"/>
      <c r="AN1508" s="190"/>
      <c r="AO1508" s="190"/>
      <c r="AP1508" s="190"/>
      <c r="AQ1508" s="190"/>
      <c r="AR1508" s="190"/>
      <c r="AS1508" s="190"/>
      <c r="AT1508" s="190"/>
      <c r="AU1508" s="190"/>
      <c r="AV1508" s="190"/>
      <c r="AW1508" s="190"/>
      <c r="AX1508" s="190"/>
      <c r="AY1508" s="190"/>
      <c r="AZ1508" s="190"/>
      <c r="BA1508" s="190"/>
      <c r="BB1508" s="190"/>
      <c r="BC1508" s="190"/>
      <c r="BD1508" s="190"/>
      <c r="BE1508" s="190"/>
      <c r="BF1508" s="190"/>
      <c r="BG1508" s="190"/>
      <c r="BH1508" s="190"/>
      <c r="BI1508" s="190"/>
      <c r="BJ1508" s="190"/>
      <c r="BK1508" s="190"/>
      <c r="BL1508" s="190"/>
      <c r="BM1508" s="190"/>
      <c r="BN1508" s="190"/>
      <c r="BO1508" s="190"/>
      <c r="BP1508" s="190"/>
      <c r="BQ1508" s="190"/>
      <c r="BR1508" s="190"/>
      <c r="BS1508" s="190"/>
      <c r="BT1508" s="190"/>
      <c r="BU1508" s="190"/>
      <c r="BV1508" s="190"/>
      <c r="BW1508" s="190"/>
      <c r="BX1508" s="190"/>
      <c r="BY1508" s="190"/>
      <c r="BZ1508" s="190"/>
      <c r="CA1508" s="190"/>
      <c r="CB1508" s="190"/>
      <c r="CC1508" s="190"/>
      <c r="CD1508" s="190"/>
      <c r="CE1508" s="190"/>
      <c r="CF1508" s="190"/>
      <c r="CG1508" s="190"/>
      <c r="CH1508" s="190"/>
      <c r="CI1508" s="190"/>
      <c r="CJ1508" s="190"/>
      <c r="CK1508" s="190"/>
      <c r="CL1508" s="190"/>
      <c r="CN1508" s="201"/>
      <c r="CO1508" s="190"/>
      <c r="CP1508" s="190"/>
      <c r="CQ1508" s="190"/>
      <c r="CR1508" s="190"/>
      <c r="CS1508" s="190"/>
      <c r="CT1508" s="190"/>
      <c r="CU1508" s="190"/>
      <c r="CV1508" s="190"/>
      <c r="CW1508" s="190"/>
      <c r="CX1508" s="190"/>
      <c r="CY1508" s="190"/>
      <c r="CZ1508" s="190"/>
      <c r="DA1508" s="190"/>
      <c r="DB1508" s="190"/>
      <c r="DC1508" s="190"/>
      <c r="DD1508" s="190"/>
      <c r="DE1508" s="190"/>
      <c r="DF1508" s="190"/>
      <c r="DG1508" s="190"/>
      <c r="DH1508" s="190"/>
      <c r="DI1508" s="190"/>
      <c r="DJ1508" s="190"/>
      <c r="DK1508" s="190"/>
      <c r="DL1508" s="190"/>
    </row>
    <row r="1509" spans="1:116" x14ac:dyDescent="0.4">
      <c r="A1509" s="174"/>
      <c r="E1509" s="8"/>
      <c r="G1509" s="175" t="s">
        <v>505</v>
      </c>
      <c r="H1509" s="200"/>
      <c r="I1509" s="201"/>
      <c r="J1509" s="201"/>
      <c r="K1509" s="202"/>
      <c r="L1509" s="202"/>
      <c r="M1509" s="202"/>
      <c r="N1509" s="202"/>
      <c r="O1509" s="202"/>
      <c r="P1509" s="202"/>
      <c r="R1509" s="202"/>
      <c r="S1509" s="190"/>
      <c r="T1509" s="190"/>
      <c r="U1509" s="190"/>
      <c r="V1509" s="190"/>
      <c r="W1509" s="190"/>
      <c r="X1509" s="190"/>
      <c r="Y1509" s="190"/>
      <c r="Z1509" s="190"/>
      <c r="AA1509" s="190"/>
      <c r="AB1509" s="190"/>
      <c r="AC1509" s="190"/>
      <c r="AD1509" s="190"/>
      <c r="AE1509" s="190"/>
      <c r="AF1509" s="190"/>
      <c r="AG1509" s="190"/>
      <c r="AH1509" s="190"/>
      <c r="AI1509" s="190"/>
      <c r="AJ1509" s="190"/>
      <c r="AK1509" s="190"/>
      <c r="AL1509" s="190"/>
      <c r="AM1509" s="190"/>
      <c r="AN1509" s="190"/>
      <c r="AO1509" s="190"/>
      <c r="AP1509" s="190"/>
      <c r="AQ1509" s="190"/>
      <c r="AR1509" s="190"/>
      <c r="AS1509" s="190"/>
      <c r="AT1509" s="190"/>
      <c r="AU1509" s="190"/>
      <c r="AV1509" s="190"/>
      <c r="AW1509" s="190"/>
      <c r="AX1509" s="190"/>
      <c r="AY1509" s="190"/>
      <c r="AZ1509" s="190"/>
      <c r="BA1509" s="190"/>
      <c r="BB1509" s="190"/>
      <c r="BC1509" s="190"/>
      <c r="BD1509" s="190"/>
      <c r="BE1509" s="190"/>
      <c r="BF1509" s="190"/>
      <c r="BG1509" s="190"/>
      <c r="BH1509" s="190"/>
      <c r="BI1509" s="190"/>
      <c r="BJ1509" s="190"/>
      <c r="BK1509" s="190"/>
      <c r="BL1509" s="190"/>
      <c r="BM1509" s="190"/>
      <c r="BN1509" s="190"/>
      <c r="BO1509" s="190"/>
      <c r="BP1509" s="190"/>
      <c r="BQ1509" s="190"/>
      <c r="BR1509" s="190"/>
      <c r="BS1509" s="190"/>
      <c r="BT1509" s="190"/>
      <c r="BU1509" s="190"/>
      <c r="BV1509" s="190"/>
      <c r="BW1509" s="190"/>
      <c r="BX1509" s="190"/>
      <c r="BY1509" s="190"/>
      <c r="BZ1509" s="190"/>
      <c r="CA1509" s="190"/>
      <c r="CB1509" s="190"/>
      <c r="CC1509" s="190"/>
      <c r="CD1509" s="190"/>
      <c r="CE1509" s="190"/>
      <c r="CF1509" s="190"/>
      <c r="CG1509" s="190"/>
      <c r="CH1509" s="190"/>
      <c r="CI1509" s="190"/>
      <c r="CJ1509" s="190"/>
      <c r="CK1509" s="190"/>
      <c r="CL1509" s="190"/>
      <c r="CN1509" s="201"/>
      <c r="CO1509" s="190"/>
      <c r="CP1509" s="190"/>
      <c r="CQ1509" s="190"/>
      <c r="CR1509" s="190"/>
      <c r="CS1509" s="190"/>
      <c r="CT1509" s="190"/>
      <c r="CU1509" s="190"/>
      <c r="CV1509" s="190"/>
      <c r="CW1509" s="190"/>
      <c r="CX1509" s="190"/>
      <c r="CY1509" s="190"/>
      <c r="CZ1509" s="190"/>
      <c r="DA1509" s="190"/>
      <c r="DB1509" s="190"/>
      <c r="DC1509" s="190"/>
      <c r="DD1509" s="190"/>
      <c r="DE1509" s="190"/>
      <c r="DF1509" s="190"/>
      <c r="DG1509" s="190"/>
      <c r="DH1509" s="190"/>
      <c r="DI1509" s="190"/>
      <c r="DJ1509" s="190"/>
      <c r="DK1509" s="190"/>
      <c r="DL1509" s="190"/>
    </row>
    <row r="1510" spans="1:116" x14ac:dyDescent="0.4">
      <c r="A1510" s="174"/>
      <c r="E1510" s="8"/>
      <c r="G1510" s="175" t="s">
        <v>463</v>
      </c>
      <c r="H1510" s="200"/>
      <c r="I1510" s="201"/>
      <c r="J1510" s="201"/>
      <c r="K1510" s="202"/>
      <c r="L1510" s="202"/>
      <c r="M1510" s="202"/>
      <c r="N1510" s="202"/>
      <c r="O1510" s="202"/>
      <c r="P1510" s="202"/>
      <c r="R1510" s="202"/>
      <c r="S1510" s="190" t="str">
        <f t="shared" ref="S1510:AX1510" si="2539">S$22</f>
        <v>S$18</v>
      </c>
      <c r="T1510" s="190" t="str">
        <f t="shared" si="2539"/>
        <v>T$18</v>
      </c>
      <c r="U1510" s="190" t="str">
        <f t="shared" si="2539"/>
        <v>U$18</v>
      </c>
      <c r="V1510" s="190" t="str">
        <f t="shared" si="2539"/>
        <v>V$18</v>
      </c>
      <c r="W1510" s="190" t="str">
        <f t="shared" si="2539"/>
        <v>W$18</v>
      </c>
      <c r="X1510" s="190" t="str">
        <f t="shared" si="2539"/>
        <v>X$18</v>
      </c>
      <c r="Y1510" s="190" t="str">
        <f t="shared" si="2539"/>
        <v>Y$18</v>
      </c>
      <c r="Z1510" s="190" t="str">
        <f t="shared" si="2539"/>
        <v>Z$18</v>
      </c>
      <c r="AA1510" s="190" t="str">
        <f t="shared" si="2539"/>
        <v>AA$18</v>
      </c>
      <c r="AB1510" s="190" t="str">
        <f t="shared" si="2539"/>
        <v>AB$18</v>
      </c>
      <c r="AC1510" s="190" t="str">
        <f t="shared" si="2539"/>
        <v>AC$18</v>
      </c>
      <c r="AD1510" s="190" t="str">
        <f t="shared" si="2539"/>
        <v>AD$18</v>
      </c>
      <c r="AE1510" s="190" t="str">
        <f t="shared" si="2539"/>
        <v>AE$18</v>
      </c>
      <c r="AF1510" s="190" t="str">
        <f t="shared" si="2539"/>
        <v>AF$18</v>
      </c>
      <c r="AG1510" s="190" t="str">
        <f t="shared" si="2539"/>
        <v>AG$18</v>
      </c>
      <c r="AH1510" s="190" t="str">
        <f t="shared" si="2539"/>
        <v>AH$18</v>
      </c>
      <c r="AI1510" s="190" t="str">
        <f t="shared" si="2539"/>
        <v>AI$18</v>
      </c>
      <c r="AJ1510" s="190" t="str">
        <f t="shared" si="2539"/>
        <v>AJ$18</v>
      </c>
      <c r="AK1510" s="190" t="str">
        <f t="shared" si="2539"/>
        <v>AK$18</v>
      </c>
      <c r="AL1510" s="190" t="str">
        <f t="shared" si="2539"/>
        <v>AL$18</v>
      </c>
      <c r="AM1510" s="190" t="str">
        <f t="shared" si="2539"/>
        <v>AM$18</v>
      </c>
      <c r="AN1510" s="190" t="str">
        <f t="shared" si="2539"/>
        <v>AN$18</v>
      </c>
      <c r="AO1510" s="190" t="str">
        <f t="shared" si="2539"/>
        <v>AO$18</v>
      </c>
      <c r="AP1510" s="190" t="str">
        <f t="shared" si="2539"/>
        <v>AP$18</v>
      </c>
      <c r="AQ1510" s="190" t="str">
        <f t="shared" si="2539"/>
        <v>AQ$18</v>
      </c>
      <c r="AR1510" s="190" t="str">
        <f t="shared" si="2539"/>
        <v>AR$18</v>
      </c>
      <c r="AS1510" s="190" t="str">
        <f t="shared" si="2539"/>
        <v>AS$18</v>
      </c>
      <c r="AT1510" s="190" t="str">
        <f t="shared" si="2539"/>
        <v>AT$18</v>
      </c>
      <c r="AU1510" s="190" t="str">
        <f t="shared" si="2539"/>
        <v>AU$18</v>
      </c>
      <c r="AV1510" s="190" t="str">
        <f t="shared" si="2539"/>
        <v>AV$18</v>
      </c>
      <c r="AW1510" s="190" t="str">
        <f t="shared" si="2539"/>
        <v>AW$18</v>
      </c>
      <c r="AX1510" s="190" t="str">
        <f t="shared" si="2539"/>
        <v>AX$18</v>
      </c>
      <c r="AY1510" s="190" t="str">
        <f t="shared" ref="AY1510:CD1510" si="2540">AY$22</f>
        <v>AY$18</v>
      </c>
      <c r="AZ1510" s="190" t="str">
        <f t="shared" si="2540"/>
        <v>AZ$18</v>
      </c>
      <c r="BA1510" s="190" t="str">
        <f t="shared" si="2540"/>
        <v>BA$18</v>
      </c>
      <c r="BB1510" s="190" t="str">
        <f t="shared" si="2540"/>
        <v>BB$18</v>
      </c>
      <c r="BC1510" s="190" t="str">
        <f t="shared" si="2540"/>
        <v>BC$18</v>
      </c>
      <c r="BD1510" s="190" t="str">
        <f t="shared" si="2540"/>
        <v>BD$18</v>
      </c>
      <c r="BE1510" s="190" t="str">
        <f t="shared" si="2540"/>
        <v>BE$18</v>
      </c>
      <c r="BF1510" s="190" t="str">
        <f t="shared" si="2540"/>
        <v>BF$18</v>
      </c>
      <c r="BG1510" s="190" t="str">
        <f t="shared" si="2540"/>
        <v>BG$18</v>
      </c>
      <c r="BH1510" s="190" t="str">
        <f t="shared" si="2540"/>
        <v>BH$18</v>
      </c>
      <c r="BI1510" s="190" t="str">
        <f t="shared" si="2540"/>
        <v>BI$18</v>
      </c>
      <c r="BJ1510" s="190" t="str">
        <f t="shared" si="2540"/>
        <v>BJ$18</v>
      </c>
      <c r="BK1510" s="190" t="str">
        <f t="shared" si="2540"/>
        <v>BK$18</v>
      </c>
      <c r="BL1510" s="190" t="str">
        <f t="shared" si="2540"/>
        <v>BL$18</v>
      </c>
      <c r="BM1510" s="190" t="str">
        <f t="shared" si="2540"/>
        <v>BM$18</v>
      </c>
      <c r="BN1510" s="190" t="str">
        <f t="shared" si="2540"/>
        <v>BN$18</v>
      </c>
      <c r="BO1510" s="190" t="str">
        <f t="shared" si="2540"/>
        <v>BO$18</v>
      </c>
      <c r="BP1510" s="190" t="str">
        <f t="shared" si="2540"/>
        <v>BP$18</v>
      </c>
      <c r="BQ1510" s="190" t="str">
        <f t="shared" si="2540"/>
        <v>BQ$18</v>
      </c>
      <c r="BR1510" s="190" t="str">
        <f t="shared" si="2540"/>
        <v>BR$18</v>
      </c>
      <c r="BS1510" s="190" t="str">
        <f t="shared" si="2540"/>
        <v>BS$18</v>
      </c>
      <c r="BT1510" s="190" t="str">
        <f t="shared" si="2540"/>
        <v>BT$18</v>
      </c>
      <c r="BU1510" s="190" t="str">
        <f t="shared" si="2540"/>
        <v>BU$18</v>
      </c>
      <c r="BV1510" s="190" t="str">
        <f t="shared" si="2540"/>
        <v>BV$18</v>
      </c>
      <c r="BW1510" s="190" t="str">
        <f t="shared" si="2540"/>
        <v>BW$18</v>
      </c>
      <c r="BX1510" s="190" t="str">
        <f t="shared" si="2540"/>
        <v>BX$18</v>
      </c>
      <c r="BY1510" s="190" t="str">
        <f t="shared" si="2540"/>
        <v>BY$18</v>
      </c>
      <c r="BZ1510" s="190" t="str">
        <f t="shared" si="2540"/>
        <v>BZ$18</v>
      </c>
      <c r="CA1510" s="190" t="str">
        <f t="shared" si="2540"/>
        <v>CA$18</v>
      </c>
      <c r="CB1510" s="190" t="str">
        <f t="shared" si="2540"/>
        <v>CB$18</v>
      </c>
      <c r="CC1510" s="190" t="str">
        <f t="shared" si="2540"/>
        <v>CC$18</v>
      </c>
      <c r="CD1510" s="190" t="str">
        <f t="shared" si="2540"/>
        <v>CD$18</v>
      </c>
      <c r="CE1510" s="190" t="str">
        <f t="shared" ref="CE1510:CL1510" si="2541">CE$22</f>
        <v>CE$18</v>
      </c>
      <c r="CF1510" s="190" t="str">
        <f t="shared" si="2541"/>
        <v>CF$18</v>
      </c>
      <c r="CG1510" s="190" t="str">
        <f t="shared" si="2541"/>
        <v>CG$18</v>
      </c>
      <c r="CH1510" s="190" t="str">
        <f t="shared" si="2541"/>
        <v>CH$18</v>
      </c>
      <c r="CI1510" s="190" t="str">
        <f t="shared" si="2541"/>
        <v>CI$18</v>
      </c>
      <c r="CJ1510" s="190" t="str">
        <f t="shared" si="2541"/>
        <v>CJ$18</v>
      </c>
      <c r="CK1510" s="190" t="str">
        <f t="shared" si="2541"/>
        <v>CK$18</v>
      </c>
      <c r="CL1510" s="190" t="str">
        <f t="shared" si="2541"/>
        <v>CL$18</v>
      </c>
      <c r="CN1510" s="201"/>
      <c r="CO1510" s="190" t="str">
        <f t="shared" ref="CO1510:DL1510" si="2542">CO$22</f>
        <v>CO$18</v>
      </c>
      <c r="CP1510" s="190" t="str">
        <f t="shared" si="2542"/>
        <v>CP$18</v>
      </c>
      <c r="CQ1510" s="190" t="str">
        <f t="shared" si="2542"/>
        <v>CQ$18</v>
      </c>
      <c r="CR1510" s="190" t="str">
        <f t="shared" si="2542"/>
        <v>CR$18</v>
      </c>
      <c r="CS1510" s="190" t="str">
        <f t="shared" si="2542"/>
        <v>CS$18</v>
      </c>
      <c r="CT1510" s="190" t="str">
        <f t="shared" si="2542"/>
        <v>CT$18</v>
      </c>
      <c r="CU1510" s="190" t="str">
        <f t="shared" si="2542"/>
        <v>CU$18</v>
      </c>
      <c r="CV1510" s="190" t="str">
        <f t="shared" si="2542"/>
        <v>CV$18</v>
      </c>
      <c r="CW1510" s="190" t="str">
        <f t="shared" si="2542"/>
        <v>CW$18</v>
      </c>
      <c r="CX1510" s="190" t="str">
        <f t="shared" si="2542"/>
        <v>CX$18</v>
      </c>
      <c r="CY1510" s="190" t="str">
        <f t="shared" si="2542"/>
        <v>CY$18</v>
      </c>
      <c r="CZ1510" s="190" t="str">
        <f t="shared" si="2542"/>
        <v>CZ$18</v>
      </c>
      <c r="DA1510" s="190" t="str">
        <f t="shared" si="2542"/>
        <v>DA$18</v>
      </c>
      <c r="DB1510" s="190" t="str">
        <f t="shared" si="2542"/>
        <v>DB$18</v>
      </c>
      <c r="DC1510" s="190" t="str">
        <f t="shared" si="2542"/>
        <v>DC$18</v>
      </c>
      <c r="DD1510" s="190" t="str">
        <f t="shared" si="2542"/>
        <v>DD$18</v>
      </c>
      <c r="DE1510" s="190" t="str">
        <f t="shared" si="2542"/>
        <v>DE$18</v>
      </c>
      <c r="DF1510" s="190" t="str">
        <f t="shared" si="2542"/>
        <v>DF$18</v>
      </c>
      <c r="DG1510" s="190" t="str">
        <f t="shared" si="2542"/>
        <v>DG$18</v>
      </c>
      <c r="DH1510" s="190" t="str">
        <f t="shared" si="2542"/>
        <v>DH$18</v>
      </c>
      <c r="DI1510" s="190" t="str">
        <f t="shared" si="2542"/>
        <v>DI$18</v>
      </c>
      <c r="DJ1510" s="190" t="str">
        <f t="shared" si="2542"/>
        <v>DJ$18</v>
      </c>
      <c r="DK1510" s="190" t="str">
        <f t="shared" si="2542"/>
        <v>DK$18</v>
      </c>
      <c r="DL1510" s="190" t="str">
        <f t="shared" si="2542"/>
        <v>DL$18</v>
      </c>
    </row>
    <row r="1511" spans="1:116" x14ac:dyDescent="0.4">
      <c r="A1511" s="174"/>
      <c r="E1511" s="8"/>
      <c r="G1511" s="175" t="s">
        <v>464</v>
      </c>
      <c r="H1511" s="200"/>
      <c r="I1511" s="201"/>
      <c r="J1511" s="201"/>
      <c r="K1511" s="202"/>
      <c r="L1511" s="202"/>
      <c r="M1511" s="202"/>
      <c r="N1511" s="202"/>
      <c r="O1511" s="202"/>
      <c r="P1511" s="202"/>
      <c r="R1511" s="202"/>
      <c r="S1511" s="190" t="str">
        <f t="shared" ref="S1511:AX1511" si="2543">S$23</f>
        <v>S$19</v>
      </c>
      <c r="T1511" s="190" t="str">
        <f t="shared" si="2543"/>
        <v>T$19</v>
      </c>
      <c r="U1511" s="190" t="str">
        <f t="shared" si="2543"/>
        <v>U$19</v>
      </c>
      <c r="V1511" s="190" t="str">
        <f t="shared" si="2543"/>
        <v>V$19</v>
      </c>
      <c r="W1511" s="190" t="str">
        <f t="shared" si="2543"/>
        <v>W$19</v>
      </c>
      <c r="X1511" s="190" t="str">
        <f t="shared" si="2543"/>
        <v>X$19</v>
      </c>
      <c r="Y1511" s="190" t="str">
        <f t="shared" si="2543"/>
        <v>Y$19</v>
      </c>
      <c r="Z1511" s="190" t="str">
        <f t="shared" si="2543"/>
        <v>Z$19</v>
      </c>
      <c r="AA1511" s="190" t="str">
        <f t="shared" si="2543"/>
        <v>AA$19</v>
      </c>
      <c r="AB1511" s="190" t="str">
        <f t="shared" si="2543"/>
        <v>AB$19</v>
      </c>
      <c r="AC1511" s="190" t="str">
        <f t="shared" si="2543"/>
        <v>AC$19</v>
      </c>
      <c r="AD1511" s="190" t="str">
        <f t="shared" si="2543"/>
        <v>AD$19</v>
      </c>
      <c r="AE1511" s="190" t="str">
        <f t="shared" si="2543"/>
        <v>AE$19</v>
      </c>
      <c r="AF1511" s="190" t="str">
        <f t="shared" si="2543"/>
        <v>AF$19</v>
      </c>
      <c r="AG1511" s="190" t="str">
        <f t="shared" si="2543"/>
        <v>AG$19</v>
      </c>
      <c r="AH1511" s="190" t="str">
        <f t="shared" si="2543"/>
        <v>AH$19</v>
      </c>
      <c r="AI1511" s="190" t="str">
        <f t="shared" si="2543"/>
        <v>AI$19</v>
      </c>
      <c r="AJ1511" s="190" t="str">
        <f t="shared" si="2543"/>
        <v>AJ$19</v>
      </c>
      <c r="AK1511" s="190" t="str">
        <f t="shared" si="2543"/>
        <v>AK$19</v>
      </c>
      <c r="AL1511" s="190" t="str">
        <f t="shared" si="2543"/>
        <v>AL$19</v>
      </c>
      <c r="AM1511" s="190" t="str">
        <f t="shared" si="2543"/>
        <v>AM$19</v>
      </c>
      <c r="AN1511" s="190" t="str">
        <f t="shared" si="2543"/>
        <v>AN$19</v>
      </c>
      <c r="AO1511" s="190" t="str">
        <f t="shared" si="2543"/>
        <v>AO$19</v>
      </c>
      <c r="AP1511" s="190" t="str">
        <f t="shared" si="2543"/>
        <v>AP$19</v>
      </c>
      <c r="AQ1511" s="190" t="str">
        <f t="shared" si="2543"/>
        <v>AQ$19</v>
      </c>
      <c r="AR1511" s="190" t="str">
        <f t="shared" si="2543"/>
        <v>AR$19</v>
      </c>
      <c r="AS1511" s="190" t="str">
        <f t="shared" si="2543"/>
        <v>AS$19</v>
      </c>
      <c r="AT1511" s="190" t="str">
        <f t="shared" si="2543"/>
        <v>AT$19</v>
      </c>
      <c r="AU1511" s="190" t="str">
        <f t="shared" si="2543"/>
        <v>AU$19</v>
      </c>
      <c r="AV1511" s="190" t="str">
        <f t="shared" si="2543"/>
        <v>AV$19</v>
      </c>
      <c r="AW1511" s="190" t="str">
        <f t="shared" si="2543"/>
        <v>AW$19</v>
      </c>
      <c r="AX1511" s="190" t="str">
        <f t="shared" si="2543"/>
        <v>AX$19</v>
      </c>
      <c r="AY1511" s="190" t="str">
        <f t="shared" ref="AY1511:CD1511" si="2544">AY$23</f>
        <v>AY$19</v>
      </c>
      <c r="AZ1511" s="190" t="str">
        <f t="shared" si="2544"/>
        <v>AZ$19</v>
      </c>
      <c r="BA1511" s="190" t="str">
        <f t="shared" si="2544"/>
        <v>BA$19</v>
      </c>
      <c r="BB1511" s="190" t="str">
        <f t="shared" si="2544"/>
        <v>BB$19</v>
      </c>
      <c r="BC1511" s="190" t="str">
        <f t="shared" si="2544"/>
        <v>BC$19</v>
      </c>
      <c r="BD1511" s="190" t="str">
        <f t="shared" si="2544"/>
        <v>BD$19</v>
      </c>
      <c r="BE1511" s="190" t="str">
        <f t="shared" si="2544"/>
        <v>BE$19</v>
      </c>
      <c r="BF1511" s="190" t="str">
        <f t="shared" si="2544"/>
        <v>BF$19</v>
      </c>
      <c r="BG1511" s="190" t="str">
        <f t="shared" si="2544"/>
        <v>BG$19</v>
      </c>
      <c r="BH1511" s="190" t="str">
        <f t="shared" si="2544"/>
        <v>BH$19</v>
      </c>
      <c r="BI1511" s="190" t="str">
        <f t="shared" si="2544"/>
        <v>BI$19</v>
      </c>
      <c r="BJ1511" s="190" t="str">
        <f t="shared" si="2544"/>
        <v>BJ$19</v>
      </c>
      <c r="BK1511" s="190" t="str">
        <f t="shared" si="2544"/>
        <v>BK$19</v>
      </c>
      <c r="BL1511" s="190" t="str">
        <f t="shared" si="2544"/>
        <v>BL$19</v>
      </c>
      <c r="BM1511" s="190" t="str">
        <f t="shared" si="2544"/>
        <v>BM$19</v>
      </c>
      <c r="BN1511" s="190" t="str">
        <f t="shared" si="2544"/>
        <v>BN$19</v>
      </c>
      <c r="BO1511" s="190" t="str">
        <f t="shared" si="2544"/>
        <v>BO$19</v>
      </c>
      <c r="BP1511" s="190" t="str">
        <f t="shared" si="2544"/>
        <v>BP$19</v>
      </c>
      <c r="BQ1511" s="190" t="str">
        <f t="shared" si="2544"/>
        <v>BQ$19</v>
      </c>
      <c r="BR1511" s="190" t="str">
        <f t="shared" si="2544"/>
        <v>BR$19</v>
      </c>
      <c r="BS1511" s="190" t="str">
        <f t="shared" si="2544"/>
        <v>BS$19</v>
      </c>
      <c r="BT1511" s="190" t="str">
        <f t="shared" si="2544"/>
        <v>BT$19</v>
      </c>
      <c r="BU1511" s="190" t="str">
        <f t="shared" si="2544"/>
        <v>BU$19</v>
      </c>
      <c r="BV1511" s="190" t="str">
        <f t="shared" si="2544"/>
        <v>BV$19</v>
      </c>
      <c r="BW1511" s="190" t="str">
        <f t="shared" si="2544"/>
        <v>BW$19</v>
      </c>
      <c r="BX1511" s="190" t="str">
        <f t="shared" si="2544"/>
        <v>BX$19</v>
      </c>
      <c r="BY1511" s="190" t="str">
        <f t="shared" si="2544"/>
        <v>BY$19</v>
      </c>
      <c r="BZ1511" s="190" t="str">
        <f t="shared" si="2544"/>
        <v>BZ$19</v>
      </c>
      <c r="CA1511" s="190" t="str">
        <f t="shared" si="2544"/>
        <v>CA$19</v>
      </c>
      <c r="CB1511" s="190" t="str">
        <f t="shared" si="2544"/>
        <v>CB$19</v>
      </c>
      <c r="CC1511" s="190" t="str">
        <f t="shared" si="2544"/>
        <v>CC$19</v>
      </c>
      <c r="CD1511" s="190" t="str">
        <f t="shared" si="2544"/>
        <v>CD$19</v>
      </c>
      <c r="CE1511" s="190" t="str">
        <f t="shared" ref="CE1511:CL1511" si="2545">CE$23</f>
        <v>CE$19</v>
      </c>
      <c r="CF1511" s="190" t="str">
        <f t="shared" si="2545"/>
        <v>CF$19</v>
      </c>
      <c r="CG1511" s="190" t="str">
        <f t="shared" si="2545"/>
        <v>CG$19</v>
      </c>
      <c r="CH1511" s="190" t="str">
        <f t="shared" si="2545"/>
        <v>CH$19</v>
      </c>
      <c r="CI1511" s="190" t="str">
        <f t="shared" si="2545"/>
        <v>CI$19</v>
      </c>
      <c r="CJ1511" s="190" t="str">
        <f t="shared" si="2545"/>
        <v>CJ$19</v>
      </c>
      <c r="CK1511" s="190" t="str">
        <f t="shared" si="2545"/>
        <v>CK$19</v>
      </c>
      <c r="CL1511" s="190" t="str">
        <f t="shared" si="2545"/>
        <v>CL$19</v>
      </c>
      <c r="CN1511" s="201"/>
      <c r="CO1511" s="190" t="str">
        <f t="shared" ref="CO1511:DL1511" si="2546">CO$23</f>
        <v>CO$19</v>
      </c>
      <c r="CP1511" s="190" t="str">
        <f t="shared" si="2546"/>
        <v>CP$19</v>
      </c>
      <c r="CQ1511" s="190" t="str">
        <f t="shared" si="2546"/>
        <v>CQ$19</v>
      </c>
      <c r="CR1511" s="190" t="str">
        <f t="shared" si="2546"/>
        <v>CR$19</v>
      </c>
      <c r="CS1511" s="190" t="str">
        <f t="shared" si="2546"/>
        <v>CS$19</v>
      </c>
      <c r="CT1511" s="190" t="str">
        <f t="shared" si="2546"/>
        <v>CT$19</v>
      </c>
      <c r="CU1511" s="190" t="str">
        <f t="shared" si="2546"/>
        <v>CU$19</v>
      </c>
      <c r="CV1511" s="190" t="str">
        <f t="shared" si="2546"/>
        <v>CV$19</v>
      </c>
      <c r="CW1511" s="190" t="str">
        <f t="shared" si="2546"/>
        <v>CW$19</v>
      </c>
      <c r="CX1511" s="190" t="str">
        <f t="shared" si="2546"/>
        <v>CX$19</v>
      </c>
      <c r="CY1511" s="190" t="str">
        <f t="shared" si="2546"/>
        <v>CY$19</v>
      </c>
      <c r="CZ1511" s="190" t="str">
        <f t="shared" si="2546"/>
        <v>CZ$19</v>
      </c>
      <c r="DA1511" s="190" t="str">
        <f t="shared" si="2546"/>
        <v>DA$19</v>
      </c>
      <c r="DB1511" s="190" t="str">
        <f t="shared" si="2546"/>
        <v>DB$19</v>
      </c>
      <c r="DC1511" s="190" t="str">
        <f t="shared" si="2546"/>
        <v>DC$19</v>
      </c>
      <c r="DD1511" s="190" t="str">
        <f t="shared" si="2546"/>
        <v>DD$19</v>
      </c>
      <c r="DE1511" s="190" t="str">
        <f t="shared" si="2546"/>
        <v>DE$19</v>
      </c>
      <c r="DF1511" s="190" t="str">
        <f t="shared" si="2546"/>
        <v>DF$19</v>
      </c>
      <c r="DG1511" s="190" t="str">
        <f t="shared" si="2546"/>
        <v>DG$19</v>
      </c>
      <c r="DH1511" s="190" t="str">
        <f t="shared" si="2546"/>
        <v>DH$19</v>
      </c>
      <c r="DI1511" s="190" t="str">
        <f t="shared" si="2546"/>
        <v>DI$19</v>
      </c>
      <c r="DJ1511" s="190" t="str">
        <f t="shared" si="2546"/>
        <v>DJ$19</v>
      </c>
      <c r="DK1511" s="190" t="str">
        <f t="shared" si="2546"/>
        <v>DK$19</v>
      </c>
      <c r="DL1511" s="190" t="str">
        <f t="shared" si="2546"/>
        <v>DL$19</v>
      </c>
    </row>
    <row r="1512" spans="1:116" x14ac:dyDescent="0.4">
      <c r="A1512" s="142" t="s">
        <v>218</v>
      </c>
      <c r="B1512" s="31" t="s">
        <v>81</v>
      </c>
      <c r="C1512" s="31"/>
      <c r="D1512" t="s">
        <v>763</v>
      </c>
      <c r="E1512" s="8" t="str">
        <f t="shared" ref="E1512:E1523" si="2547">ROW()&amp;" "&amp;D1512</f>
        <v>1512 DC-S</v>
      </c>
      <c r="F1512" t="s">
        <v>155</v>
      </c>
      <c r="G1512" s="143" t="s">
        <v>192</v>
      </c>
      <c r="H1512" s="142"/>
      <c r="I1512" s="144"/>
      <c r="J1512" s="144"/>
      <c r="K1512" s="142"/>
      <c r="L1512" s="142"/>
      <c r="M1512" s="142"/>
      <c r="N1512" s="142"/>
      <c r="O1512" s="142"/>
      <c r="P1512" s="142"/>
      <c r="R1512" s="143"/>
      <c r="S1512" s="143"/>
      <c r="T1512" s="143"/>
      <c r="U1512" s="143"/>
      <c r="V1512" s="143"/>
      <c r="W1512" s="143"/>
      <c r="X1512" s="143"/>
      <c r="Y1512" s="143"/>
      <c r="Z1512" s="143"/>
      <c r="AA1512" s="143"/>
      <c r="AB1512" s="143"/>
      <c r="AC1512" s="143"/>
      <c r="AD1512" s="143"/>
      <c r="AE1512" s="143"/>
      <c r="AF1512" s="143"/>
      <c r="AG1512" s="143"/>
      <c r="AH1512" s="143"/>
      <c r="AI1512" s="143"/>
      <c r="AJ1512" s="143"/>
      <c r="AK1512" s="143"/>
      <c r="AL1512" s="143"/>
      <c r="AM1512" s="143"/>
      <c r="AN1512" s="143"/>
      <c r="AO1512" s="143"/>
      <c r="AP1512" s="143"/>
      <c r="AQ1512" s="143"/>
      <c r="AR1512" s="143"/>
      <c r="AS1512" s="143"/>
      <c r="AT1512" s="143"/>
      <c r="AU1512" s="143"/>
      <c r="AV1512" s="143"/>
      <c r="AW1512" s="143"/>
      <c r="AX1512" s="143"/>
      <c r="AY1512" s="143"/>
      <c r="AZ1512" s="143"/>
      <c r="BA1512" s="143"/>
      <c r="BB1512" s="143"/>
      <c r="BC1512" s="143"/>
      <c r="BD1512" s="143"/>
      <c r="BE1512" s="143"/>
      <c r="BF1512" s="143"/>
      <c r="BG1512" s="143"/>
      <c r="BH1512" s="143"/>
      <c r="BI1512" s="143"/>
      <c r="BJ1512" s="143"/>
      <c r="BK1512" s="143"/>
      <c r="BL1512" s="143"/>
      <c r="BM1512" s="143"/>
      <c r="BN1512" s="143"/>
      <c r="BO1512" s="143"/>
      <c r="BP1512" s="143"/>
      <c r="BQ1512" s="143"/>
      <c r="BR1512" s="143"/>
      <c r="BS1512" s="143"/>
      <c r="BT1512" s="143"/>
      <c r="BU1512" s="143"/>
      <c r="BV1512" s="143"/>
      <c r="BW1512" s="143"/>
      <c r="BX1512" s="143"/>
      <c r="BY1512" s="143"/>
      <c r="BZ1512" s="143"/>
      <c r="CA1512" s="143"/>
      <c r="CB1512" s="143"/>
      <c r="CC1512" s="143"/>
      <c r="CD1512" s="143"/>
      <c r="CE1512" s="143"/>
      <c r="CF1512" s="143"/>
      <c r="CG1512" s="143"/>
      <c r="CH1512" s="143"/>
      <c r="CI1512" s="143"/>
      <c r="CJ1512" s="143"/>
      <c r="CK1512" s="143"/>
      <c r="CL1512" s="143"/>
      <c r="CN1512" s="144"/>
      <c r="CO1512" s="143"/>
      <c r="CP1512" s="143"/>
      <c r="CQ1512" s="143"/>
      <c r="CR1512" s="143"/>
      <c r="CS1512" s="143"/>
      <c r="CT1512" s="143"/>
      <c r="CU1512" s="143"/>
      <c r="CV1512" s="143"/>
      <c r="CW1512" s="143"/>
      <c r="CX1512" s="143"/>
      <c r="CY1512" s="143"/>
      <c r="CZ1512" s="143"/>
      <c r="DA1512" s="143"/>
      <c r="DB1512" s="143"/>
      <c r="DC1512" s="143"/>
      <c r="DD1512" s="143"/>
      <c r="DE1512" s="143"/>
      <c r="DF1512" s="143"/>
      <c r="DG1512" s="143"/>
      <c r="DH1512" s="143"/>
      <c r="DI1512" s="143"/>
      <c r="DJ1512" s="143"/>
      <c r="DK1512" s="143"/>
      <c r="DL1512" s="143"/>
    </row>
    <row r="1513" spans="1:116" x14ac:dyDescent="0.4">
      <c r="A1513" s="31"/>
      <c r="B1513" t="str">
        <f>E1513</f>
        <v>1513 DC-S</v>
      </c>
      <c r="D1513" t="s">
        <v>763</v>
      </c>
      <c r="E1513" s="8" t="str">
        <f t="shared" si="2547"/>
        <v>1513 DC-S</v>
      </c>
      <c r="G1513" s="95" t="str">
        <f>G1515&amp;":"</f>
        <v>Expense - % of revenue direct cost:</v>
      </c>
      <c r="H1513" s="31"/>
      <c r="I1513" s="73"/>
      <c r="J1513" s="73"/>
      <c r="K1513" s="31"/>
      <c r="L1513" s="31"/>
      <c r="M1513" s="31"/>
      <c r="N1513" s="31"/>
      <c r="O1513" s="31"/>
      <c r="P1513" s="31"/>
      <c r="R1513" s="67"/>
      <c r="S1513" s="67"/>
      <c r="T1513" s="67"/>
      <c r="U1513" s="67"/>
      <c r="V1513" s="67"/>
      <c r="W1513" s="67"/>
      <c r="X1513" s="67"/>
      <c r="Y1513" s="67"/>
      <c r="Z1513" s="67"/>
      <c r="AA1513" s="67"/>
      <c r="AB1513" s="67"/>
      <c r="AC1513" s="67"/>
      <c r="AD1513" s="67"/>
      <c r="AE1513" s="67"/>
      <c r="AF1513" s="67"/>
      <c r="AG1513" s="67"/>
      <c r="AH1513" s="67"/>
      <c r="AI1513" s="67"/>
      <c r="AJ1513" s="67"/>
      <c r="AK1513" s="67"/>
      <c r="AL1513" s="67"/>
      <c r="AM1513" s="67"/>
      <c r="AN1513" s="67"/>
      <c r="AO1513" s="67"/>
      <c r="AP1513" s="67"/>
      <c r="AQ1513" s="67"/>
      <c r="AR1513" s="67"/>
      <c r="AS1513" s="67"/>
      <c r="AT1513" s="67"/>
      <c r="AU1513" s="67"/>
      <c r="AV1513" s="67"/>
      <c r="AW1513" s="67"/>
      <c r="AX1513" s="67"/>
      <c r="AY1513" s="67"/>
      <c r="AZ1513" s="67"/>
      <c r="BA1513" s="67"/>
      <c r="BB1513" s="67"/>
      <c r="BC1513" s="67"/>
      <c r="BD1513" s="67"/>
      <c r="BE1513" s="67"/>
      <c r="BF1513" s="67"/>
      <c r="BG1513" s="67"/>
      <c r="BH1513" s="67"/>
      <c r="BI1513" s="67"/>
      <c r="BJ1513" s="67"/>
      <c r="BK1513" s="67"/>
      <c r="BL1513" s="67"/>
      <c r="BM1513" s="67"/>
      <c r="BN1513" s="67"/>
      <c r="BO1513" s="67"/>
      <c r="BP1513" s="67"/>
      <c r="BQ1513" s="67"/>
      <c r="BR1513" s="67"/>
      <c r="BS1513" s="67"/>
      <c r="BT1513" s="67"/>
      <c r="BU1513" s="67"/>
      <c r="BV1513" s="67"/>
      <c r="BW1513" s="67"/>
      <c r="BX1513" s="67"/>
      <c r="BY1513" s="67"/>
      <c r="BZ1513" s="67"/>
      <c r="CA1513" s="67"/>
      <c r="CB1513" s="67"/>
      <c r="CC1513" s="67"/>
      <c r="CD1513" s="67"/>
      <c r="CE1513" s="67"/>
      <c r="CF1513" s="67"/>
      <c r="CG1513" s="67"/>
      <c r="CH1513" s="67"/>
      <c r="CI1513" s="67"/>
      <c r="CJ1513" s="67"/>
      <c r="CK1513" s="67"/>
      <c r="CL1513" s="67"/>
      <c r="CN1513" s="73"/>
      <c r="CO1513" s="67"/>
      <c r="CP1513" s="67"/>
      <c r="CQ1513" s="67"/>
      <c r="CR1513" s="67"/>
      <c r="CS1513" s="67"/>
      <c r="CT1513" s="67"/>
      <c r="CU1513" s="67"/>
      <c r="CV1513" s="67"/>
      <c r="CW1513" s="67"/>
      <c r="CX1513" s="67"/>
      <c r="CY1513" s="67"/>
      <c r="CZ1513" s="67"/>
      <c r="DA1513" s="67"/>
      <c r="DB1513" s="67"/>
      <c r="DC1513" s="67"/>
      <c r="DD1513" s="67"/>
      <c r="DE1513" s="67"/>
      <c r="DF1513" s="67"/>
      <c r="DG1513" s="67"/>
      <c r="DH1513" s="67"/>
      <c r="DI1513" s="67"/>
      <c r="DJ1513" s="67"/>
      <c r="DK1513" s="67"/>
      <c r="DL1513" s="67"/>
    </row>
    <row r="1514" spans="1:116" x14ac:dyDescent="0.4">
      <c r="B1514" t="str">
        <f>E1514</f>
        <v>1514 DC-S</v>
      </c>
      <c r="D1514" t="s">
        <v>763</v>
      </c>
      <c r="E1514" s="8" t="str">
        <f t="shared" si="2547"/>
        <v>1514 DC-S</v>
      </c>
      <c r="G1514" s="145" t="s">
        <v>53</v>
      </c>
      <c r="H1514" s="12"/>
      <c r="I1514" s="60"/>
      <c r="J1514" s="60"/>
      <c r="K1514" s="16">
        <v>0.1</v>
      </c>
      <c r="L1514" s="16">
        <v>0.1</v>
      </c>
      <c r="M1514" s="16">
        <v>0.1</v>
      </c>
      <c r="N1514" s="16">
        <v>0.1</v>
      </c>
      <c r="O1514" s="16">
        <v>0.1</v>
      </c>
      <c r="P1514" s="16">
        <v>0.1</v>
      </c>
      <c r="R1514" s="20"/>
      <c r="S1514" s="150" cm="1">
        <f t="array" ref="S1514">INDEX($K:$P,ROW(),MATCH(S$3,$K$2:$P$2,0))</f>
        <v>0.1</v>
      </c>
      <c r="T1514" s="150" cm="1">
        <f t="array" ref="T1514">INDEX($K:$P,ROW(),MATCH(T$3,$K$2:$P$2,0))</f>
        <v>0.1</v>
      </c>
      <c r="U1514" s="150" cm="1">
        <f t="array" ref="U1514">INDEX($K:$P,ROW(),MATCH(U$3,$K$2:$P$2,0))</f>
        <v>0.1</v>
      </c>
      <c r="V1514" s="150" cm="1">
        <f t="array" ref="V1514">INDEX($K:$P,ROW(),MATCH(V$3,$K$2:$P$2,0))</f>
        <v>0.1</v>
      </c>
      <c r="W1514" s="150" cm="1">
        <f t="array" ref="W1514">INDEX($K:$P,ROW(),MATCH(W$3,$K$2:$P$2,0))</f>
        <v>0.1</v>
      </c>
      <c r="X1514" s="150" cm="1">
        <f t="array" ref="X1514">INDEX($K:$P,ROW(),MATCH(X$3,$K$2:$P$2,0))</f>
        <v>0.1</v>
      </c>
      <c r="Y1514" s="150" cm="1">
        <f t="array" ref="Y1514">INDEX($K:$P,ROW(),MATCH(Y$3,$K$2:$P$2,0))</f>
        <v>0.1</v>
      </c>
      <c r="Z1514" s="150" cm="1">
        <f t="array" ref="Z1514">INDEX($K:$P,ROW(),MATCH(Z$3,$K$2:$P$2,0))</f>
        <v>0.1</v>
      </c>
      <c r="AA1514" s="150" cm="1">
        <f t="array" ref="AA1514">INDEX($K:$P,ROW(),MATCH(AA$3,$K$2:$P$2,0))</f>
        <v>0.1</v>
      </c>
      <c r="AB1514" s="150" cm="1">
        <f t="array" ref="AB1514">INDEX($K:$P,ROW(),MATCH(AB$3,$K$2:$P$2,0))</f>
        <v>0.1</v>
      </c>
      <c r="AC1514" s="150" cm="1">
        <f t="array" ref="AC1514">INDEX($K:$P,ROW(),MATCH(AC$3,$K$2:$P$2,0))</f>
        <v>0.1</v>
      </c>
      <c r="AD1514" s="150" cm="1">
        <f t="array" ref="AD1514">INDEX($K:$P,ROW(),MATCH(AD$3,$K$2:$P$2,0))</f>
        <v>0.1</v>
      </c>
      <c r="AE1514" s="150" cm="1">
        <f t="array" ref="AE1514">INDEX($K:$P,ROW(),MATCH(AE$3,$K$2:$P$2,0))</f>
        <v>0.1</v>
      </c>
      <c r="AF1514" s="150" cm="1">
        <f t="array" ref="AF1514">INDEX($K:$P,ROW(),MATCH(AF$3,$K$2:$P$2,0))</f>
        <v>0.1</v>
      </c>
      <c r="AG1514" s="150" cm="1">
        <f t="array" ref="AG1514">INDEX($K:$P,ROW(),MATCH(AG$3,$K$2:$P$2,0))</f>
        <v>0.1</v>
      </c>
      <c r="AH1514" s="150" cm="1">
        <f t="array" ref="AH1514">INDEX($K:$P,ROW(),MATCH(AH$3,$K$2:$P$2,0))</f>
        <v>0.1</v>
      </c>
      <c r="AI1514" s="150" cm="1">
        <f t="array" ref="AI1514">INDEX($K:$P,ROW(),MATCH(AI$3,$K$2:$P$2,0))</f>
        <v>0.1</v>
      </c>
      <c r="AJ1514" s="150" cm="1">
        <f t="array" ref="AJ1514">INDEX($K:$P,ROW(),MATCH(AJ$3,$K$2:$P$2,0))</f>
        <v>0.1</v>
      </c>
      <c r="AK1514" s="150" cm="1">
        <f t="array" ref="AK1514">INDEX($K:$P,ROW(),MATCH(AK$3,$K$2:$P$2,0))</f>
        <v>0.1</v>
      </c>
      <c r="AL1514" s="150" cm="1">
        <f t="array" ref="AL1514">INDEX($K:$P,ROW(),MATCH(AL$3,$K$2:$P$2,0))</f>
        <v>0.1</v>
      </c>
      <c r="AM1514" s="150" cm="1">
        <f t="array" ref="AM1514">INDEX($K:$P,ROW(),MATCH(AM$3,$K$2:$P$2,0))</f>
        <v>0.1</v>
      </c>
      <c r="AN1514" s="150" cm="1">
        <f t="array" ref="AN1514">INDEX($K:$P,ROW(),MATCH(AN$3,$K$2:$P$2,0))</f>
        <v>0.1</v>
      </c>
      <c r="AO1514" s="150" cm="1">
        <f t="array" ref="AO1514">INDEX($K:$P,ROW(),MATCH(AO$3,$K$2:$P$2,0))</f>
        <v>0.1</v>
      </c>
      <c r="AP1514" s="150" cm="1">
        <f t="array" ref="AP1514">INDEX($K:$P,ROW(),MATCH(AP$3,$K$2:$P$2,0))</f>
        <v>0.1</v>
      </c>
      <c r="AQ1514" s="150" cm="1">
        <f t="array" ref="AQ1514">INDEX($K:$P,ROW(),MATCH(AQ$3,$K$2:$P$2,0))</f>
        <v>0.1</v>
      </c>
      <c r="AR1514" s="150" cm="1">
        <f t="array" ref="AR1514">INDEX($K:$P,ROW(),MATCH(AR$3,$K$2:$P$2,0))</f>
        <v>0.1</v>
      </c>
      <c r="AS1514" s="150" cm="1">
        <f t="array" ref="AS1514">INDEX($K:$P,ROW(),MATCH(AS$3,$K$2:$P$2,0))</f>
        <v>0.1</v>
      </c>
      <c r="AT1514" s="150" cm="1">
        <f t="array" ref="AT1514">INDEX($K:$P,ROW(),MATCH(AT$3,$K$2:$P$2,0))</f>
        <v>0.1</v>
      </c>
      <c r="AU1514" s="150" cm="1">
        <f t="array" ref="AU1514">INDEX($K:$P,ROW(),MATCH(AU$3,$K$2:$P$2,0))</f>
        <v>0.1</v>
      </c>
      <c r="AV1514" s="150" cm="1">
        <f t="array" ref="AV1514">INDEX($K:$P,ROW(),MATCH(AV$3,$K$2:$P$2,0))</f>
        <v>0.1</v>
      </c>
      <c r="AW1514" s="150" cm="1">
        <f t="array" ref="AW1514">INDEX($K:$P,ROW(),MATCH(AW$3,$K$2:$P$2,0))</f>
        <v>0.1</v>
      </c>
      <c r="AX1514" s="150" cm="1">
        <f t="array" ref="AX1514">INDEX($K:$P,ROW(),MATCH(AX$3,$K$2:$P$2,0))</f>
        <v>0.1</v>
      </c>
      <c r="AY1514" s="150" cm="1">
        <f t="array" ref="AY1514">INDEX($K:$P,ROW(),MATCH(AY$3,$K$2:$P$2,0))</f>
        <v>0.1</v>
      </c>
      <c r="AZ1514" s="150" cm="1">
        <f t="array" ref="AZ1514">INDEX($K:$P,ROW(),MATCH(AZ$3,$K$2:$P$2,0))</f>
        <v>0.1</v>
      </c>
      <c r="BA1514" s="150" cm="1">
        <f t="array" ref="BA1514">INDEX($K:$P,ROW(),MATCH(BA$3,$K$2:$P$2,0))</f>
        <v>0.1</v>
      </c>
      <c r="BB1514" s="150" cm="1">
        <f t="array" ref="BB1514">INDEX($K:$P,ROW(),MATCH(BB$3,$K$2:$P$2,0))</f>
        <v>0.1</v>
      </c>
      <c r="BC1514" s="150" cm="1">
        <f t="array" ref="BC1514">INDEX($K:$P,ROW(),MATCH(BC$3,$K$2:$P$2,0))</f>
        <v>0.1</v>
      </c>
      <c r="BD1514" s="150" cm="1">
        <f t="array" ref="BD1514">INDEX($K:$P,ROW(),MATCH(BD$3,$K$2:$P$2,0))</f>
        <v>0.1</v>
      </c>
      <c r="BE1514" s="150" cm="1">
        <f t="array" ref="BE1514">INDEX($K:$P,ROW(),MATCH(BE$3,$K$2:$P$2,0))</f>
        <v>0.1</v>
      </c>
      <c r="BF1514" s="150" cm="1">
        <f t="array" ref="BF1514">INDEX($K:$P,ROW(),MATCH(BF$3,$K$2:$P$2,0))</f>
        <v>0.1</v>
      </c>
      <c r="BG1514" s="150" cm="1">
        <f t="array" ref="BG1514">INDEX($K:$P,ROW(),MATCH(BG$3,$K$2:$P$2,0))</f>
        <v>0.1</v>
      </c>
      <c r="BH1514" s="150" cm="1">
        <f t="array" ref="BH1514">INDEX($K:$P,ROW(),MATCH(BH$3,$K$2:$P$2,0))</f>
        <v>0.1</v>
      </c>
      <c r="BI1514" s="150" cm="1">
        <f t="array" ref="BI1514">INDEX($K:$P,ROW(),MATCH(BI$3,$K$2:$P$2,0))</f>
        <v>0.1</v>
      </c>
      <c r="BJ1514" s="150" cm="1">
        <f t="array" ref="BJ1514">INDEX($K:$P,ROW(),MATCH(BJ$3,$K$2:$P$2,0))</f>
        <v>0.1</v>
      </c>
      <c r="BK1514" s="150" cm="1">
        <f t="array" ref="BK1514">INDEX($K:$P,ROW(),MATCH(BK$3,$K$2:$P$2,0))</f>
        <v>0.1</v>
      </c>
      <c r="BL1514" s="150" cm="1">
        <f t="array" ref="BL1514">INDEX($K:$P,ROW(),MATCH(BL$3,$K$2:$P$2,0))</f>
        <v>0.1</v>
      </c>
      <c r="BM1514" s="150" cm="1">
        <f t="array" ref="BM1514">INDEX($K:$P,ROW(),MATCH(BM$3,$K$2:$P$2,0))</f>
        <v>0.1</v>
      </c>
      <c r="BN1514" s="150" cm="1">
        <f t="array" ref="BN1514">INDEX($K:$P,ROW(),MATCH(BN$3,$K$2:$P$2,0))</f>
        <v>0.1</v>
      </c>
      <c r="BO1514" s="150" cm="1">
        <f t="array" ref="BO1514">INDEX($K:$P,ROW(),MATCH(BO$3,$K$2:$P$2,0))</f>
        <v>0.1</v>
      </c>
      <c r="BP1514" s="150" cm="1">
        <f t="array" ref="BP1514">INDEX($K:$P,ROW(),MATCH(BP$3,$K$2:$P$2,0))</f>
        <v>0.1</v>
      </c>
      <c r="BQ1514" s="150" cm="1">
        <f t="array" ref="BQ1514">INDEX($K:$P,ROW(),MATCH(BQ$3,$K$2:$P$2,0))</f>
        <v>0.1</v>
      </c>
      <c r="BR1514" s="150" cm="1">
        <f t="array" ref="BR1514">INDEX($K:$P,ROW(),MATCH(BR$3,$K$2:$P$2,0))</f>
        <v>0.1</v>
      </c>
      <c r="BS1514" s="150" cm="1">
        <f t="array" ref="BS1514">INDEX($K:$P,ROW(),MATCH(BS$3,$K$2:$P$2,0))</f>
        <v>0.1</v>
      </c>
      <c r="BT1514" s="150" cm="1">
        <f t="array" ref="BT1514">INDEX($K:$P,ROW(),MATCH(BT$3,$K$2:$P$2,0))</f>
        <v>0.1</v>
      </c>
      <c r="BU1514" s="150" cm="1">
        <f t="array" ref="BU1514">INDEX($K:$P,ROW(),MATCH(BU$3,$K$2:$P$2,0))</f>
        <v>0.1</v>
      </c>
      <c r="BV1514" s="150" cm="1">
        <f t="array" ref="BV1514">INDEX($K:$P,ROW(),MATCH(BV$3,$K$2:$P$2,0))</f>
        <v>0.1</v>
      </c>
      <c r="BW1514" s="150" cm="1">
        <f t="array" ref="BW1514">INDEX($K:$P,ROW(),MATCH(BW$3,$K$2:$P$2,0))</f>
        <v>0.1</v>
      </c>
      <c r="BX1514" s="150" cm="1">
        <f t="array" ref="BX1514">INDEX($K:$P,ROW(),MATCH(BX$3,$K$2:$P$2,0))</f>
        <v>0.1</v>
      </c>
      <c r="BY1514" s="150" cm="1">
        <f t="array" ref="BY1514">INDEX($K:$P,ROW(),MATCH(BY$3,$K$2:$P$2,0))</f>
        <v>0.1</v>
      </c>
      <c r="BZ1514" s="150" cm="1">
        <f t="array" ref="BZ1514">INDEX($K:$P,ROW(),MATCH(BZ$3,$K$2:$P$2,0))</f>
        <v>0.1</v>
      </c>
      <c r="CA1514" s="150" cm="1">
        <f t="array" ref="CA1514">INDEX($K:$P,ROW(),MATCH(CA$3,$K$2:$P$2,0))</f>
        <v>0.1</v>
      </c>
      <c r="CB1514" s="150" cm="1">
        <f t="array" ref="CB1514">INDEX($K:$P,ROW(),MATCH(CB$3,$K$2:$P$2,0))</f>
        <v>0.1</v>
      </c>
      <c r="CC1514" s="150" cm="1">
        <f t="array" ref="CC1514">INDEX($K:$P,ROW(),MATCH(CC$3,$K$2:$P$2,0))</f>
        <v>0.1</v>
      </c>
      <c r="CD1514" s="150" cm="1">
        <f t="array" ref="CD1514">INDEX($K:$P,ROW(),MATCH(CD$3,$K$2:$P$2,0))</f>
        <v>0.1</v>
      </c>
      <c r="CE1514" s="150" cm="1">
        <f t="array" ref="CE1514">INDEX($K:$P,ROW(),MATCH(CE$3,$K$2:$P$2,0))</f>
        <v>0.1</v>
      </c>
      <c r="CF1514" s="150" cm="1">
        <f t="array" ref="CF1514">INDEX($K:$P,ROW(),MATCH(CF$3,$K$2:$P$2,0))</f>
        <v>0.1</v>
      </c>
      <c r="CG1514" s="150" cm="1">
        <f t="array" ref="CG1514">INDEX($K:$P,ROW(),MATCH(CG$3,$K$2:$P$2,0))</f>
        <v>0.1</v>
      </c>
      <c r="CH1514" s="150" cm="1">
        <f t="array" ref="CH1514">INDEX($K:$P,ROW(),MATCH(CH$3,$K$2:$P$2,0))</f>
        <v>0.1</v>
      </c>
      <c r="CI1514" s="150" cm="1">
        <f t="array" ref="CI1514">INDEX($K:$P,ROW(),MATCH(CI$3,$K$2:$P$2,0))</f>
        <v>0.1</v>
      </c>
      <c r="CJ1514" s="150" cm="1">
        <f t="array" ref="CJ1514">INDEX($K:$P,ROW(),MATCH(CJ$3,$K$2:$P$2,0))</f>
        <v>0.1</v>
      </c>
      <c r="CK1514" s="150" cm="1">
        <f t="array" ref="CK1514">INDEX($K:$P,ROW(),MATCH(CK$3,$K$2:$P$2,0))</f>
        <v>0.1</v>
      </c>
      <c r="CL1514" s="150" cm="1">
        <f t="array" ref="CL1514">INDEX($K:$P,ROW(),MATCH(CL$3,$K$2:$P$2,0))</f>
        <v>0.1</v>
      </c>
      <c r="CN1514" s="60"/>
      <c r="CO1514" s="150" t="e" cm="1">
        <f t="array" ref="CO1514">INDEX($K:$P,ROW(),MATCH(CO$3,$K$2:$P$2,0))</f>
        <v>#N/A</v>
      </c>
      <c r="CP1514" s="150" t="e" cm="1">
        <f t="array" ref="CP1514">INDEX($K:$P,ROW(),MATCH(CP$3,$K$2:$P$2,0))</f>
        <v>#N/A</v>
      </c>
      <c r="CQ1514" s="150" t="e" cm="1">
        <f t="array" ref="CQ1514">INDEX($K:$P,ROW(),MATCH(CQ$3,$K$2:$P$2,0))</f>
        <v>#N/A</v>
      </c>
      <c r="CR1514" s="150" t="e" cm="1">
        <f t="array" ref="CR1514">INDEX($K:$P,ROW(),MATCH(CR$3,$K$2:$P$2,0))</f>
        <v>#N/A</v>
      </c>
      <c r="CS1514" s="150" t="e" cm="1">
        <f t="array" ref="CS1514">INDEX($K:$P,ROW(),MATCH(CS$3,$K$2:$P$2,0))</f>
        <v>#N/A</v>
      </c>
      <c r="CT1514" s="150" t="e" cm="1">
        <f t="array" ref="CT1514">INDEX($K:$P,ROW(),MATCH(CT$3,$K$2:$P$2,0))</f>
        <v>#N/A</v>
      </c>
      <c r="CU1514" s="150" t="e" cm="1">
        <f t="array" ref="CU1514">INDEX($K:$P,ROW(),MATCH(CU$3,$K$2:$P$2,0))</f>
        <v>#N/A</v>
      </c>
      <c r="CV1514" s="150" t="e" cm="1">
        <f t="array" ref="CV1514">INDEX($K:$P,ROW(),MATCH(CV$3,$K$2:$P$2,0))</f>
        <v>#N/A</v>
      </c>
      <c r="CW1514" s="150" t="e" cm="1">
        <f t="array" ref="CW1514">INDEX($K:$P,ROW(),MATCH(CW$3,$K$2:$P$2,0))</f>
        <v>#N/A</v>
      </c>
      <c r="CX1514" s="150" t="e" cm="1">
        <f t="array" ref="CX1514">INDEX($K:$P,ROW(),MATCH(CX$3,$K$2:$P$2,0))</f>
        <v>#N/A</v>
      </c>
      <c r="CY1514" s="150" t="e" cm="1">
        <f t="array" ref="CY1514">INDEX($K:$P,ROW(),MATCH(CY$3,$K$2:$P$2,0))</f>
        <v>#N/A</v>
      </c>
      <c r="CZ1514" s="150" t="e" cm="1">
        <f t="array" ref="CZ1514">INDEX($K:$P,ROW(),MATCH(CZ$3,$K$2:$P$2,0))</f>
        <v>#N/A</v>
      </c>
      <c r="DA1514" s="150" t="e" cm="1">
        <f t="array" ref="DA1514">INDEX($K:$P,ROW(),MATCH(DA$3,$K$2:$P$2,0))</f>
        <v>#N/A</v>
      </c>
      <c r="DB1514" s="150" t="e" cm="1">
        <f t="array" ref="DB1514">INDEX($K:$P,ROW(),MATCH(DB$3,$K$2:$P$2,0))</f>
        <v>#N/A</v>
      </c>
      <c r="DC1514" s="150" t="e" cm="1">
        <f t="array" ref="DC1514">INDEX($K:$P,ROW(),MATCH(DC$3,$K$2:$P$2,0))</f>
        <v>#N/A</v>
      </c>
      <c r="DD1514" s="150" t="e" cm="1">
        <f t="array" ref="DD1514">INDEX($K:$P,ROW(),MATCH(DD$3,$K$2:$P$2,0))</f>
        <v>#N/A</v>
      </c>
      <c r="DE1514" s="150" t="e" cm="1">
        <f t="array" ref="DE1514">INDEX($K:$P,ROW(),MATCH(DE$3,$K$2:$P$2,0))</f>
        <v>#N/A</v>
      </c>
      <c r="DF1514" s="150" t="e" cm="1">
        <f t="array" ref="DF1514">INDEX($K:$P,ROW(),MATCH(DF$3,$K$2:$P$2,0))</f>
        <v>#N/A</v>
      </c>
      <c r="DG1514" s="150" t="e" cm="1">
        <f t="array" ref="DG1514">INDEX($K:$P,ROW(),MATCH(DG$3,$K$2:$P$2,0))</f>
        <v>#N/A</v>
      </c>
      <c r="DH1514" s="150" t="e" cm="1">
        <f t="array" ref="DH1514">INDEX($K:$P,ROW(),MATCH(DH$3,$K$2:$P$2,0))</f>
        <v>#N/A</v>
      </c>
      <c r="DI1514" s="150" t="e" cm="1">
        <f t="array" ref="DI1514">INDEX($K:$P,ROW(),MATCH(DI$3,$K$2:$P$2,0))</f>
        <v>#N/A</v>
      </c>
      <c r="DJ1514" s="150" t="e" cm="1">
        <f t="array" ref="DJ1514">INDEX($K:$P,ROW(),MATCH(DJ$3,$K$2:$P$2,0))</f>
        <v>#N/A</v>
      </c>
      <c r="DK1514" s="150" t="e" cm="1">
        <f t="array" ref="DK1514">INDEX($K:$P,ROW(),MATCH(DK$3,$K$2:$P$2,0))</f>
        <v>#N/A</v>
      </c>
      <c r="DL1514" s="150" t="e" cm="1">
        <f t="array" ref="DL1514">INDEX($K:$P,ROW(),MATCH(DL$3,$K$2:$P$2,0))</f>
        <v>#N/A</v>
      </c>
    </row>
    <row r="1515" spans="1:116" x14ac:dyDescent="0.4">
      <c r="C1515" t="s">
        <v>203</v>
      </c>
      <c r="D1515" t="s">
        <v>763</v>
      </c>
      <c r="E1515" s="8" t="str">
        <f t="shared" si="2547"/>
        <v>1515 DC-S</v>
      </c>
      <c r="G1515" s="126" t="str">
        <f>"Expense - "&amp;SUBSTITUTE(G1512,":","")</f>
        <v>Expense - % of revenue direct cost</v>
      </c>
      <c r="H1515" s="27"/>
      <c r="I1515" s="78"/>
      <c r="J1515" s="78"/>
      <c r="K1515" s="63">
        <f t="shared" ref="K1515:P1515" ca="1" si="2548">SUMIF($3:$3,K$2,1515:1515)</f>
        <v>-12000</v>
      </c>
      <c r="L1515" s="63">
        <f t="shared" ca="1" si="2548"/>
        <v>-12000</v>
      </c>
      <c r="M1515" s="63">
        <f t="shared" ca="1" si="2548"/>
        <v>-12000</v>
      </c>
      <c r="N1515" s="63">
        <f t="shared" ca="1" si="2548"/>
        <v>-12000</v>
      </c>
      <c r="O1515" s="63">
        <f t="shared" ca="1" si="2548"/>
        <v>-12000</v>
      </c>
      <c r="P1515" s="63">
        <f t="shared" ca="1" si="2548"/>
        <v>-12000</v>
      </c>
      <c r="R1515" s="33"/>
      <c r="S1515" s="148" cm="1">
        <f t="array" aca="1" ref="S1515" ca="1">-S1514*INDIRECT(S1506)</f>
        <v>-1000</v>
      </c>
      <c r="T1515" s="148" cm="1">
        <f t="array" aca="1" ref="T1515" ca="1">-T1514*INDIRECT(T1506)</f>
        <v>-1000</v>
      </c>
      <c r="U1515" s="148" cm="1">
        <f t="array" aca="1" ref="U1515" ca="1">-U1514*INDIRECT(U1506)</f>
        <v>-1000</v>
      </c>
      <c r="V1515" s="148" cm="1">
        <f t="array" aca="1" ref="V1515" ca="1">-V1514*INDIRECT(V1506)</f>
        <v>-1000</v>
      </c>
      <c r="W1515" s="148" cm="1">
        <f t="array" aca="1" ref="W1515" ca="1">-W1514*INDIRECT(W1506)</f>
        <v>-1000</v>
      </c>
      <c r="X1515" s="148" cm="1">
        <f t="array" aca="1" ref="X1515" ca="1">-X1514*INDIRECT(X1506)</f>
        <v>-1000</v>
      </c>
      <c r="Y1515" s="148" cm="1">
        <f t="array" aca="1" ref="Y1515" ca="1">-Y1514*INDIRECT(Y1506)</f>
        <v>-1000</v>
      </c>
      <c r="Z1515" s="148" cm="1">
        <f t="array" aca="1" ref="Z1515" ca="1">-Z1514*INDIRECT(Z1506)</f>
        <v>-1000</v>
      </c>
      <c r="AA1515" s="148" cm="1">
        <f t="array" aca="1" ref="AA1515" ca="1">-AA1514*INDIRECT(AA1506)</f>
        <v>-1000</v>
      </c>
      <c r="AB1515" s="148" cm="1">
        <f t="array" aca="1" ref="AB1515" ca="1">-AB1514*INDIRECT(AB1506)</f>
        <v>-1000</v>
      </c>
      <c r="AC1515" s="148" cm="1">
        <f t="array" aca="1" ref="AC1515" ca="1">-AC1514*INDIRECT(AC1506)</f>
        <v>-1000</v>
      </c>
      <c r="AD1515" s="148" cm="1">
        <f t="array" aca="1" ref="AD1515" ca="1">-AD1514*INDIRECT(AD1506)</f>
        <v>-1000</v>
      </c>
      <c r="AE1515" s="148" cm="1">
        <f t="array" aca="1" ref="AE1515" ca="1">-AE1514*INDIRECT(AE1506)</f>
        <v>-1000</v>
      </c>
      <c r="AF1515" s="148" cm="1">
        <f t="array" aca="1" ref="AF1515" ca="1">-AF1514*INDIRECT(AF1506)</f>
        <v>-1000</v>
      </c>
      <c r="AG1515" s="148" cm="1">
        <f t="array" aca="1" ref="AG1515" ca="1">-AG1514*INDIRECT(AG1506)</f>
        <v>-1000</v>
      </c>
      <c r="AH1515" s="148" cm="1">
        <f t="array" aca="1" ref="AH1515" ca="1">-AH1514*INDIRECT(AH1506)</f>
        <v>-1000</v>
      </c>
      <c r="AI1515" s="148" cm="1">
        <f t="array" aca="1" ref="AI1515" ca="1">-AI1514*INDIRECT(AI1506)</f>
        <v>-1000</v>
      </c>
      <c r="AJ1515" s="148" cm="1">
        <f t="array" aca="1" ref="AJ1515" ca="1">-AJ1514*INDIRECT(AJ1506)</f>
        <v>-1000</v>
      </c>
      <c r="AK1515" s="148" cm="1">
        <f t="array" aca="1" ref="AK1515" ca="1">-AK1514*INDIRECT(AK1506)</f>
        <v>-1000</v>
      </c>
      <c r="AL1515" s="148" cm="1">
        <f t="array" aca="1" ref="AL1515" ca="1">-AL1514*INDIRECT(AL1506)</f>
        <v>-1000</v>
      </c>
      <c r="AM1515" s="148" cm="1">
        <f t="array" aca="1" ref="AM1515" ca="1">-AM1514*INDIRECT(AM1506)</f>
        <v>-1000</v>
      </c>
      <c r="AN1515" s="148" cm="1">
        <f t="array" aca="1" ref="AN1515" ca="1">-AN1514*INDIRECT(AN1506)</f>
        <v>-1000</v>
      </c>
      <c r="AO1515" s="148" cm="1">
        <f t="array" aca="1" ref="AO1515" ca="1">-AO1514*INDIRECT(AO1506)</f>
        <v>-1000</v>
      </c>
      <c r="AP1515" s="148" cm="1">
        <f t="array" aca="1" ref="AP1515" ca="1">-AP1514*INDIRECT(AP1506)</f>
        <v>-1000</v>
      </c>
      <c r="AQ1515" s="148" cm="1">
        <f t="array" aca="1" ref="AQ1515" ca="1">-AQ1514*INDIRECT(AQ1506)</f>
        <v>-1000</v>
      </c>
      <c r="AR1515" s="148" cm="1">
        <f t="array" aca="1" ref="AR1515" ca="1">-AR1514*INDIRECT(AR1506)</f>
        <v>-1000</v>
      </c>
      <c r="AS1515" s="148" cm="1">
        <f t="array" aca="1" ref="AS1515" ca="1">-AS1514*INDIRECT(AS1506)</f>
        <v>-1000</v>
      </c>
      <c r="AT1515" s="148" cm="1">
        <f t="array" aca="1" ref="AT1515" ca="1">-AT1514*INDIRECT(AT1506)</f>
        <v>-1000</v>
      </c>
      <c r="AU1515" s="148" cm="1">
        <f t="array" aca="1" ref="AU1515" ca="1">-AU1514*INDIRECT(AU1506)</f>
        <v>-1000</v>
      </c>
      <c r="AV1515" s="148" cm="1">
        <f t="array" aca="1" ref="AV1515" ca="1">-AV1514*INDIRECT(AV1506)</f>
        <v>-1000</v>
      </c>
      <c r="AW1515" s="148" cm="1">
        <f t="array" aca="1" ref="AW1515" ca="1">-AW1514*INDIRECT(AW1506)</f>
        <v>-1000</v>
      </c>
      <c r="AX1515" s="148" cm="1">
        <f t="array" aca="1" ref="AX1515" ca="1">-AX1514*INDIRECT(AX1506)</f>
        <v>-1000</v>
      </c>
      <c r="AY1515" s="148" cm="1">
        <f t="array" aca="1" ref="AY1515" ca="1">-AY1514*INDIRECT(AY1506)</f>
        <v>-1000</v>
      </c>
      <c r="AZ1515" s="148" cm="1">
        <f t="array" aca="1" ref="AZ1515" ca="1">-AZ1514*INDIRECT(AZ1506)</f>
        <v>-1000</v>
      </c>
      <c r="BA1515" s="148" cm="1">
        <f t="array" aca="1" ref="BA1515" ca="1">-BA1514*INDIRECT(BA1506)</f>
        <v>-1000</v>
      </c>
      <c r="BB1515" s="148" cm="1">
        <f t="array" aca="1" ref="BB1515" ca="1">-BB1514*INDIRECT(BB1506)</f>
        <v>-1000</v>
      </c>
      <c r="BC1515" s="148" cm="1">
        <f t="array" aca="1" ref="BC1515" ca="1">-BC1514*INDIRECT(BC1506)</f>
        <v>-1000</v>
      </c>
      <c r="BD1515" s="148" cm="1">
        <f t="array" aca="1" ref="BD1515" ca="1">-BD1514*INDIRECT(BD1506)</f>
        <v>-1000</v>
      </c>
      <c r="BE1515" s="148" cm="1">
        <f t="array" aca="1" ref="BE1515" ca="1">-BE1514*INDIRECT(BE1506)</f>
        <v>-1000</v>
      </c>
      <c r="BF1515" s="148" cm="1">
        <f t="array" aca="1" ref="BF1515" ca="1">-BF1514*INDIRECT(BF1506)</f>
        <v>-1000</v>
      </c>
      <c r="BG1515" s="148" cm="1">
        <f t="array" aca="1" ref="BG1515" ca="1">-BG1514*INDIRECT(BG1506)</f>
        <v>-1000</v>
      </c>
      <c r="BH1515" s="148" cm="1">
        <f t="array" aca="1" ref="BH1515" ca="1">-BH1514*INDIRECT(BH1506)</f>
        <v>-1000</v>
      </c>
      <c r="BI1515" s="148" cm="1">
        <f t="array" aca="1" ref="BI1515" ca="1">-BI1514*INDIRECT(BI1506)</f>
        <v>-1000</v>
      </c>
      <c r="BJ1515" s="148" cm="1">
        <f t="array" aca="1" ref="BJ1515" ca="1">-BJ1514*INDIRECT(BJ1506)</f>
        <v>-1000</v>
      </c>
      <c r="BK1515" s="148" cm="1">
        <f t="array" aca="1" ref="BK1515" ca="1">-BK1514*INDIRECT(BK1506)</f>
        <v>-1000</v>
      </c>
      <c r="BL1515" s="148" cm="1">
        <f t="array" aca="1" ref="BL1515" ca="1">-BL1514*INDIRECT(BL1506)</f>
        <v>-1000</v>
      </c>
      <c r="BM1515" s="148" cm="1">
        <f t="array" aca="1" ref="BM1515" ca="1">-BM1514*INDIRECT(BM1506)</f>
        <v>-1000</v>
      </c>
      <c r="BN1515" s="148" cm="1">
        <f t="array" aca="1" ref="BN1515" ca="1">-BN1514*INDIRECT(BN1506)</f>
        <v>-1000</v>
      </c>
      <c r="BO1515" s="148" cm="1">
        <f t="array" aca="1" ref="BO1515" ca="1">-BO1514*INDIRECT(BO1506)</f>
        <v>-1000</v>
      </c>
      <c r="BP1515" s="148" cm="1">
        <f t="array" aca="1" ref="BP1515" ca="1">-BP1514*INDIRECT(BP1506)</f>
        <v>-1000</v>
      </c>
      <c r="BQ1515" s="148" cm="1">
        <f t="array" aca="1" ref="BQ1515" ca="1">-BQ1514*INDIRECT(BQ1506)</f>
        <v>-1000</v>
      </c>
      <c r="BR1515" s="148" cm="1">
        <f t="array" aca="1" ref="BR1515" ca="1">-BR1514*INDIRECT(BR1506)</f>
        <v>-1000</v>
      </c>
      <c r="BS1515" s="148" cm="1">
        <f t="array" aca="1" ref="BS1515" ca="1">-BS1514*INDIRECT(BS1506)</f>
        <v>-1000</v>
      </c>
      <c r="BT1515" s="148" cm="1">
        <f t="array" aca="1" ref="BT1515" ca="1">-BT1514*INDIRECT(BT1506)</f>
        <v>-1000</v>
      </c>
      <c r="BU1515" s="148" cm="1">
        <f t="array" aca="1" ref="BU1515" ca="1">-BU1514*INDIRECT(BU1506)</f>
        <v>-1000</v>
      </c>
      <c r="BV1515" s="148" cm="1">
        <f t="array" aca="1" ref="BV1515" ca="1">-BV1514*INDIRECT(BV1506)</f>
        <v>-1000</v>
      </c>
      <c r="BW1515" s="148" cm="1">
        <f t="array" aca="1" ref="BW1515" ca="1">-BW1514*INDIRECT(BW1506)</f>
        <v>-1000</v>
      </c>
      <c r="BX1515" s="148" cm="1">
        <f t="array" aca="1" ref="BX1515" ca="1">-BX1514*INDIRECT(BX1506)</f>
        <v>-1000</v>
      </c>
      <c r="BY1515" s="148" cm="1">
        <f t="array" aca="1" ref="BY1515" ca="1">-BY1514*INDIRECT(BY1506)</f>
        <v>-1000</v>
      </c>
      <c r="BZ1515" s="148" cm="1">
        <f t="array" aca="1" ref="BZ1515" ca="1">-BZ1514*INDIRECT(BZ1506)</f>
        <v>-1000</v>
      </c>
      <c r="CA1515" s="148" cm="1">
        <f t="array" aca="1" ref="CA1515" ca="1">-CA1514*INDIRECT(CA1506)</f>
        <v>-1000</v>
      </c>
      <c r="CB1515" s="148" cm="1">
        <f t="array" aca="1" ref="CB1515" ca="1">-CB1514*INDIRECT(CB1506)</f>
        <v>-1000</v>
      </c>
      <c r="CC1515" s="148" cm="1">
        <f t="array" aca="1" ref="CC1515" ca="1">-CC1514*INDIRECT(CC1506)</f>
        <v>-1000</v>
      </c>
      <c r="CD1515" s="148" cm="1">
        <f t="array" aca="1" ref="CD1515" ca="1">-CD1514*INDIRECT(CD1506)</f>
        <v>-1000</v>
      </c>
      <c r="CE1515" s="148" cm="1">
        <f t="array" aca="1" ref="CE1515" ca="1">-CE1514*INDIRECT(CE1506)</f>
        <v>-1000</v>
      </c>
      <c r="CF1515" s="148" cm="1">
        <f t="array" aca="1" ref="CF1515" ca="1">-CF1514*INDIRECT(CF1506)</f>
        <v>-1000</v>
      </c>
      <c r="CG1515" s="148" cm="1">
        <f t="array" aca="1" ref="CG1515" ca="1">-CG1514*INDIRECT(CG1506)</f>
        <v>-1000</v>
      </c>
      <c r="CH1515" s="148" cm="1">
        <f t="array" aca="1" ref="CH1515" ca="1">-CH1514*INDIRECT(CH1506)</f>
        <v>-1000</v>
      </c>
      <c r="CI1515" s="148" cm="1">
        <f t="array" aca="1" ref="CI1515" ca="1">-CI1514*INDIRECT(CI1506)</f>
        <v>-1000</v>
      </c>
      <c r="CJ1515" s="148" cm="1">
        <f t="array" aca="1" ref="CJ1515" ca="1">-CJ1514*INDIRECT(CJ1506)</f>
        <v>-1000</v>
      </c>
      <c r="CK1515" s="148" cm="1">
        <f t="array" aca="1" ref="CK1515" ca="1">-CK1514*INDIRECT(CK1506)</f>
        <v>-1000</v>
      </c>
      <c r="CL1515" s="148" cm="1">
        <f t="array" aca="1" ref="CL1515" ca="1">-CL1514*INDIRECT(CL1506)</f>
        <v>-1000</v>
      </c>
      <c r="CN1515" s="78"/>
      <c r="CO1515" s="148" t="e" cm="1">
        <f t="array" aca="1" ref="CO1515" ca="1">-CO1514*INDIRECT(CO1506)</f>
        <v>#N/A</v>
      </c>
      <c r="CP1515" s="148" t="e" cm="1">
        <f t="array" aca="1" ref="CP1515" ca="1">-CP1514*INDIRECT(CP1506)</f>
        <v>#N/A</v>
      </c>
      <c r="CQ1515" s="148" t="e" cm="1">
        <f t="array" aca="1" ref="CQ1515" ca="1">-CQ1514*INDIRECT(CQ1506)</f>
        <v>#N/A</v>
      </c>
      <c r="CR1515" s="148" t="e" cm="1">
        <f t="array" aca="1" ref="CR1515" ca="1">-CR1514*INDIRECT(CR1506)</f>
        <v>#N/A</v>
      </c>
      <c r="CS1515" s="148" t="e" cm="1">
        <f t="array" aca="1" ref="CS1515" ca="1">-CS1514*INDIRECT(CS1506)</f>
        <v>#N/A</v>
      </c>
      <c r="CT1515" s="148" t="e" cm="1">
        <f t="array" aca="1" ref="CT1515" ca="1">-CT1514*INDIRECT(CT1506)</f>
        <v>#N/A</v>
      </c>
      <c r="CU1515" s="148" t="e" cm="1">
        <f t="array" aca="1" ref="CU1515" ca="1">-CU1514*INDIRECT(CU1506)</f>
        <v>#N/A</v>
      </c>
      <c r="CV1515" s="148" t="e" cm="1">
        <f t="array" aca="1" ref="CV1515" ca="1">-CV1514*INDIRECT(CV1506)</f>
        <v>#N/A</v>
      </c>
      <c r="CW1515" s="148" t="e" cm="1">
        <f t="array" aca="1" ref="CW1515" ca="1">-CW1514*INDIRECT(CW1506)</f>
        <v>#N/A</v>
      </c>
      <c r="CX1515" s="148" t="e" cm="1">
        <f t="array" aca="1" ref="CX1515" ca="1">-CX1514*INDIRECT(CX1506)</f>
        <v>#N/A</v>
      </c>
      <c r="CY1515" s="148" t="e" cm="1">
        <f t="array" aca="1" ref="CY1515" ca="1">-CY1514*INDIRECT(CY1506)</f>
        <v>#N/A</v>
      </c>
      <c r="CZ1515" s="148" t="e" cm="1">
        <f t="array" aca="1" ref="CZ1515" ca="1">-CZ1514*INDIRECT(CZ1506)</f>
        <v>#N/A</v>
      </c>
      <c r="DA1515" s="148" t="e" cm="1">
        <f t="array" aca="1" ref="DA1515" ca="1">-DA1514*INDIRECT(DA1506)</f>
        <v>#N/A</v>
      </c>
      <c r="DB1515" s="148" t="e" cm="1">
        <f t="array" aca="1" ref="DB1515" ca="1">-DB1514*INDIRECT(DB1506)</f>
        <v>#N/A</v>
      </c>
      <c r="DC1515" s="148" t="e" cm="1">
        <f t="array" aca="1" ref="DC1515" ca="1">-DC1514*INDIRECT(DC1506)</f>
        <v>#N/A</v>
      </c>
      <c r="DD1515" s="148" t="e" cm="1">
        <f t="array" aca="1" ref="DD1515" ca="1">-DD1514*INDIRECT(DD1506)</f>
        <v>#N/A</v>
      </c>
      <c r="DE1515" s="148" t="e" cm="1">
        <f t="array" aca="1" ref="DE1515" ca="1">-DE1514*INDIRECT(DE1506)</f>
        <v>#N/A</v>
      </c>
      <c r="DF1515" s="148" t="e" cm="1">
        <f t="array" aca="1" ref="DF1515" ca="1">-DF1514*INDIRECT(DF1506)</f>
        <v>#N/A</v>
      </c>
      <c r="DG1515" s="148" t="e" cm="1">
        <f t="array" aca="1" ref="DG1515" ca="1">-DG1514*INDIRECT(DG1506)</f>
        <v>#N/A</v>
      </c>
      <c r="DH1515" s="148" t="e" cm="1">
        <f t="array" aca="1" ref="DH1515" ca="1">-DH1514*INDIRECT(DH1506)</f>
        <v>#N/A</v>
      </c>
      <c r="DI1515" s="148" t="e" cm="1">
        <f t="array" aca="1" ref="DI1515" ca="1">-DI1514*INDIRECT(DI1506)</f>
        <v>#N/A</v>
      </c>
      <c r="DJ1515" s="148" t="e" cm="1">
        <f t="array" aca="1" ref="DJ1515" ca="1">-DJ1514*INDIRECT(DJ1506)</f>
        <v>#N/A</v>
      </c>
      <c r="DK1515" s="148" t="e" cm="1">
        <f t="array" aca="1" ref="DK1515" ca="1">-DK1514*INDIRECT(DK1506)</f>
        <v>#N/A</v>
      </c>
      <c r="DL1515" s="148" t="e" cm="1">
        <f t="array" aca="1" ref="DL1515" ca="1">-DL1514*INDIRECT(DL1506)</f>
        <v>#N/A</v>
      </c>
    </row>
    <row r="1516" spans="1:116" x14ac:dyDescent="0.4">
      <c r="B1516" t="s">
        <v>244</v>
      </c>
      <c r="D1516" t="s">
        <v>763</v>
      </c>
      <c r="E1516" s="8" t="str">
        <f t="shared" si="2547"/>
        <v>1516 DC-S</v>
      </c>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c r="DK1516" s="72"/>
      <c r="DL1516" s="72"/>
    </row>
    <row r="1517" spans="1:116" x14ac:dyDescent="0.4">
      <c r="B1517" t="s">
        <v>332</v>
      </c>
      <c r="D1517" t="s">
        <v>763</v>
      </c>
      <c r="E1517" s="8" t="str">
        <f t="shared" si="2547"/>
        <v>1517 DC-S</v>
      </c>
      <c r="G1517" s="136" t="str">
        <f>G1504</f>
        <v>(Primary label)</v>
      </c>
      <c r="H1517" s="27"/>
      <c r="I1517" s="78"/>
      <c r="J1517" s="78"/>
      <c r="K1517" s="33"/>
      <c r="L1517" s="33"/>
      <c r="M1517" s="33"/>
      <c r="N1517" s="33"/>
      <c r="O1517" s="33"/>
      <c r="P1517" s="33"/>
      <c r="R1517" s="33"/>
      <c r="S1517" s="77"/>
      <c r="T1517" s="77"/>
      <c r="U1517" s="77"/>
      <c r="V1517" s="77"/>
      <c r="W1517" s="77"/>
      <c r="X1517" s="77"/>
      <c r="Y1517" s="77"/>
      <c r="Z1517" s="77"/>
      <c r="AA1517" s="77"/>
      <c r="AB1517" s="77"/>
      <c r="AC1517" s="77"/>
      <c r="AD1517" s="77"/>
      <c r="AE1517" s="77"/>
      <c r="AF1517" s="77"/>
      <c r="AG1517" s="77"/>
      <c r="AH1517" s="77"/>
      <c r="AI1517" s="77"/>
      <c r="AJ1517" s="77"/>
      <c r="AK1517" s="77"/>
      <c r="AL1517" s="77"/>
      <c r="AM1517" s="77"/>
      <c r="AN1517" s="77"/>
      <c r="AO1517" s="77"/>
      <c r="AP1517" s="77"/>
      <c r="AQ1517" s="77"/>
      <c r="AR1517" s="77"/>
      <c r="AS1517" s="77"/>
      <c r="AT1517" s="77"/>
      <c r="AU1517" s="77"/>
      <c r="AV1517" s="77"/>
      <c r="AW1517" s="77"/>
      <c r="AX1517" s="77"/>
      <c r="AY1517" s="77"/>
      <c r="AZ1517" s="77"/>
      <c r="BA1517" s="77"/>
      <c r="BB1517" s="77"/>
      <c r="BC1517" s="77"/>
      <c r="BD1517" s="77"/>
      <c r="BE1517" s="77"/>
      <c r="BF1517" s="77"/>
      <c r="BG1517" s="77"/>
      <c r="BH1517" s="77"/>
      <c r="BI1517" s="77"/>
      <c r="BJ1517" s="77"/>
      <c r="BK1517" s="77"/>
      <c r="BL1517" s="77"/>
      <c r="BM1517" s="77"/>
      <c r="BN1517" s="77"/>
      <c r="BO1517" s="77"/>
      <c r="BP1517" s="77"/>
      <c r="BQ1517" s="77"/>
      <c r="BR1517" s="77"/>
      <c r="BS1517" s="77"/>
      <c r="BT1517" s="77"/>
      <c r="BU1517" s="77"/>
      <c r="BV1517" s="77"/>
      <c r="BW1517" s="77"/>
      <c r="BX1517" s="77"/>
      <c r="BY1517" s="77"/>
      <c r="BZ1517" s="77"/>
      <c r="CA1517" s="77"/>
      <c r="CB1517" s="77"/>
      <c r="CC1517" s="77"/>
      <c r="CD1517" s="77"/>
      <c r="CE1517" s="77"/>
      <c r="CF1517" s="77"/>
      <c r="CG1517" s="77"/>
      <c r="CH1517" s="77"/>
      <c r="CI1517" s="77"/>
      <c r="CJ1517" s="77"/>
      <c r="CK1517" s="77"/>
      <c r="CL1517" s="77"/>
      <c r="CN1517" s="78"/>
      <c r="CO1517" s="77"/>
      <c r="CP1517" s="77"/>
      <c r="CQ1517" s="77"/>
      <c r="CR1517" s="77"/>
      <c r="CS1517" s="77"/>
      <c r="CT1517" s="77"/>
      <c r="CU1517" s="77"/>
      <c r="CV1517" s="77"/>
      <c r="CW1517" s="77"/>
      <c r="CX1517" s="77"/>
      <c r="CY1517" s="77"/>
      <c r="CZ1517" s="77"/>
      <c r="DA1517" s="77"/>
      <c r="DB1517" s="77"/>
      <c r="DC1517" s="77"/>
      <c r="DD1517" s="77"/>
      <c r="DE1517" s="77"/>
      <c r="DF1517" s="77"/>
      <c r="DG1517" s="77"/>
      <c r="DH1517" s="77"/>
      <c r="DI1517" s="77"/>
      <c r="DJ1517" s="77"/>
      <c r="DK1517" s="77"/>
      <c r="DL1517" s="77"/>
    </row>
    <row r="1518" spans="1:116" x14ac:dyDescent="0.4">
      <c r="B1518" t="s">
        <v>332</v>
      </c>
      <c r="D1518" t="s">
        <v>763</v>
      </c>
      <c r="E1518" s="8" t="str">
        <f>ROW()&amp;" "&amp;D1518</f>
        <v>1518 DC-S</v>
      </c>
      <c r="G1518" s="136" t="str">
        <f>G1505</f>
        <v>primary unit</v>
      </c>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c r="DK1518" s="72"/>
      <c r="DL1518" s="72"/>
    </row>
    <row r="1519" spans="1:116" x14ac:dyDescent="0.4">
      <c r="B1519" t="s">
        <v>332</v>
      </c>
      <c r="D1519" t="s">
        <v>763</v>
      </c>
      <c r="E1519" s="8" t="str">
        <f t="shared" si="2547"/>
        <v>1519 DC-S</v>
      </c>
      <c r="G1519" s="136" t="str">
        <f>G1506</f>
        <v>Primary revenue driver</v>
      </c>
      <c r="K1519" s="53"/>
      <c r="L1519" s="53"/>
      <c r="M1519" s="53"/>
      <c r="N1519" s="53"/>
      <c r="O1519" s="53"/>
      <c r="P1519" s="53"/>
      <c r="R1519" s="24"/>
      <c r="S1519" s="179" t="str">
        <f t="shared" ref="S1519:AX1519" si="2549">S1506</f>
        <v>S$16</v>
      </c>
      <c r="T1519" s="179" t="str">
        <f t="shared" si="2549"/>
        <v>T$16</v>
      </c>
      <c r="U1519" s="179" t="str">
        <f t="shared" si="2549"/>
        <v>U$16</v>
      </c>
      <c r="V1519" s="179" t="str">
        <f t="shared" si="2549"/>
        <v>V$16</v>
      </c>
      <c r="W1519" s="179" t="str">
        <f t="shared" si="2549"/>
        <v>W$16</v>
      </c>
      <c r="X1519" s="179" t="str">
        <f t="shared" si="2549"/>
        <v>X$16</v>
      </c>
      <c r="Y1519" s="179" t="str">
        <f t="shared" si="2549"/>
        <v>Y$16</v>
      </c>
      <c r="Z1519" s="179" t="str">
        <f t="shared" si="2549"/>
        <v>Z$16</v>
      </c>
      <c r="AA1519" s="179" t="str">
        <f t="shared" si="2549"/>
        <v>AA$16</v>
      </c>
      <c r="AB1519" s="179" t="str">
        <f t="shared" si="2549"/>
        <v>AB$16</v>
      </c>
      <c r="AC1519" s="179" t="str">
        <f t="shared" si="2549"/>
        <v>AC$16</v>
      </c>
      <c r="AD1519" s="179" t="str">
        <f t="shared" si="2549"/>
        <v>AD$16</v>
      </c>
      <c r="AE1519" s="179" t="str">
        <f t="shared" si="2549"/>
        <v>AE$16</v>
      </c>
      <c r="AF1519" s="179" t="str">
        <f t="shared" si="2549"/>
        <v>AF$16</v>
      </c>
      <c r="AG1519" s="179" t="str">
        <f t="shared" si="2549"/>
        <v>AG$16</v>
      </c>
      <c r="AH1519" s="179" t="str">
        <f t="shared" si="2549"/>
        <v>AH$16</v>
      </c>
      <c r="AI1519" s="179" t="str">
        <f t="shared" si="2549"/>
        <v>AI$16</v>
      </c>
      <c r="AJ1519" s="179" t="str">
        <f t="shared" si="2549"/>
        <v>AJ$16</v>
      </c>
      <c r="AK1519" s="179" t="str">
        <f t="shared" si="2549"/>
        <v>AK$16</v>
      </c>
      <c r="AL1519" s="179" t="str">
        <f t="shared" si="2549"/>
        <v>AL$16</v>
      </c>
      <c r="AM1519" s="179" t="str">
        <f t="shared" si="2549"/>
        <v>AM$16</v>
      </c>
      <c r="AN1519" s="179" t="str">
        <f t="shared" si="2549"/>
        <v>AN$16</v>
      </c>
      <c r="AO1519" s="179" t="str">
        <f t="shared" si="2549"/>
        <v>AO$16</v>
      </c>
      <c r="AP1519" s="179" t="str">
        <f t="shared" si="2549"/>
        <v>AP$16</v>
      </c>
      <c r="AQ1519" s="179" t="str">
        <f t="shared" si="2549"/>
        <v>AQ$16</v>
      </c>
      <c r="AR1519" s="179" t="str">
        <f t="shared" si="2549"/>
        <v>AR$16</v>
      </c>
      <c r="AS1519" s="179" t="str">
        <f t="shared" si="2549"/>
        <v>AS$16</v>
      </c>
      <c r="AT1519" s="179" t="str">
        <f t="shared" si="2549"/>
        <v>AT$16</v>
      </c>
      <c r="AU1519" s="179" t="str">
        <f t="shared" si="2549"/>
        <v>AU$16</v>
      </c>
      <c r="AV1519" s="179" t="str">
        <f t="shared" si="2549"/>
        <v>AV$16</v>
      </c>
      <c r="AW1519" s="179" t="str">
        <f t="shared" si="2549"/>
        <v>AW$16</v>
      </c>
      <c r="AX1519" s="179" t="str">
        <f t="shared" si="2549"/>
        <v>AX$16</v>
      </c>
      <c r="AY1519" s="179" t="str">
        <f t="shared" ref="AY1519:CD1519" si="2550">AY1506</f>
        <v>AY$16</v>
      </c>
      <c r="AZ1519" s="179" t="str">
        <f t="shared" si="2550"/>
        <v>AZ$16</v>
      </c>
      <c r="BA1519" s="179" t="str">
        <f t="shared" si="2550"/>
        <v>BA$16</v>
      </c>
      <c r="BB1519" s="179" t="str">
        <f t="shared" si="2550"/>
        <v>BB$16</v>
      </c>
      <c r="BC1519" s="179" t="str">
        <f t="shared" si="2550"/>
        <v>BC$16</v>
      </c>
      <c r="BD1519" s="179" t="str">
        <f t="shared" si="2550"/>
        <v>BD$16</v>
      </c>
      <c r="BE1519" s="179" t="str">
        <f t="shared" si="2550"/>
        <v>BE$16</v>
      </c>
      <c r="BF1519" s="179" t="str">
        <f t="shared" si="2550"/>
        <v>BF$16</v>
      </c>
      <c r="BG1519" s="179" t="str">
        <f t="shared" si="2550"/>
        <v>BG$16</v>
      </c>
      <c r="BH1519" s="179" t="str">
        <f t="shared" si="2550"/>
        <v>BH$16</v>
      </c>
      <c r="BI1519" s="179" t="str">
        <f t="shared" si="2550"/>
        <v>BI$16</v>
      </c>
      <c r="BJ1519" s="179" t="str">
        <f t="shared" si="2550"/>
        <v>BJ$16</v>
      </c>
      <c r="BK1519" s="179" t="str">
        <f t="shared" si="2550"/>
        <v>BK$16</v>
      </c>
      <c r="BL1519" s="179" t="str">
        <f t="shared" si="2550"/>
        <v>BL$16</v>
      </c>
      <c r="BM1519" s="179" t="str">
        <f t="shared" si="2550"/>
        <v>BM$16</v>
      </c>
      <c r="BN1519" s="179" t="str">
        <f t="shared" si="2550"/>
        <v>BN$16</v>
      </c>
      <c r="BO1519" s="179" t="str">
        <f t="shared" si="2550"/>
        <v>BO$16</v>
      </c>
      <c r="BP1519" s="179" t="str">
        <f t="shared" si="2550"/>
        <v>BP$16</v>
      </c>
      <c r="BQ1519" s="179" t="str">
        <f t="shared" si="2550"/>
        <v>BQ$16</v>
      </c>
      <c r="BR1519" s="179" t="str">
        <f t="shared" si="2550"/>
        <v>BR$16</v>
      </c>
      <c r="BS1519" s="179" t="str">
        <f t="shared" si="2550"/>
        <v>BS$16</v>
      </c>
      <c r="BT1519" s="179" t="str">
        <f t="shared" si="2550"/>
        <v>BT$16</v>
      </c>
      <c r="BU1519" s="179" t="str">
        <f t="shared" si="2550"/>
        <v>BU$16</v>
      </c>
      <c r="BV1519" s="179" t="str">
        <f t="shared" si="2550"/>
        <v>BV$16</v>
      </c>
      <c r="BW1519" s="179" t="str">
        <f t="shared" si="2550"/>
        <v>BW$16</v>
      </c>
      <c r="BX1519" s="179" t="str">
        <f t="shared" si="2550"/>
        <v>BX$16</v>
      </c>
      <c r="BY1519" s="179" t="str">
        <f t="shared" si="2550"/>
        <v>BY$16</v>
      </c>
      <c r="BZ1519" s="179" t="str">
        <f t="shared" si="2550"/>
        <v>BZ$16</v>
      </c>
      <c r="CA1519" s="179" t="str">
        <f t="shared" si="2550"/>
        <v>CA$16</v>
      </c>
      <c r="CB1519" s="179" t="str">
        <f t="shared" si="2550"/>
        <v>CB$16</v>
      </c>
      <c r="CC1519" s="179" t="str">
        <f t="shared" si="2550"/>
        <v>CC$16</v>
      </c>
      <c r="CD1519" s="179" t="str">
        <f t="shared" si="2550"/>
        <v>CD$16</v>
      </c>
      <c r="CE1519" s="179" t="str">
        <f t="shared" ref="CE1519:CL1519" si="2551">CE1506</f>
        <v>CE$16</v>
      </c>
      <c r="CF1519" s="179" t="str">
        <f t="shared" si="2551"/>
        <v>CF$16</v>
      </c>
      <c r="CG1519" s="179" t="str">
        <f t="shared" si="2551"/>
        <v>CG$16</v>
      </c>
      <c r="CH1519" s="179" t="str">
        <f t="shared" si="2551"/>
        <v>CH$16</v>
      </c>
      <c r="CI1519" s="179" t="str">
        <f t="shared" si="2551"/>
        <v>CI$16</v>
      </c>
      <c r="CJ1519" s="179" t="str">
        <f t="shared" si="2551"/>
        <v>CJ$16</v>
      </c>
      <c r="CK1519" s="179" t="str">
        <f t="shared" si="2551"/>
        <v>CK$16</v>
      </c>
      <c r="CL1519" s="179" t="str">
        <f t="shared" si="2551"/>
        <v>CL$16</v>
      </c>
      <c r="CO1519" s="179" t="str">
        <f t="shared" ref="CO1519:DL1519" si="2552">CO1506</f>
        <v>CO$16</v>
      </c>
      <c r="CP1519" s="179" t="str">
        <f t="shared" si="2552"/>
        <v>CP$16</v>
      </c>
      <c r="CQ1519" s="179" t="str">
        <f t="shared" si="2552"/>
        <v>CQ$16</v>
      </c>
      <c r="CR1519" s="179" t="str">
        <f t="shared" si="2552"/>
        <v>CR$16</v>
      </c>
      <c r="CS1519" s="179" t="str">
        <f t="shared" si="2552"/>
        <v>CS$16</v>
      </c>
      <c r="CT1519" s="179" t="str">
        <f t="shared" si="2552"/>
        <v>CT$16</v>
      </c>
      <c r="CU1519" s="179" t="str">
        <f t="shared" si="2552"/>
        <v>CU$16</v>
      </c>
      <c r="CV1519" s="179" t="str">
        <f t="shared" si="2552"/>
        <v>CV$16</v>
      </c>
      <c r="CW1519" s="179" t="str">
        <f t="shared" si="2552"/>
        <v>CW$16</v>
      </c>
      <c r="CX1519" s="179" t="str">
        <f t="shared" si="2552"/>
        <v>CX$16</v>
      </c>
      <c r="CY1519" s="179" t="str">
        <f t="shared" si="2552"/>
        <v>CY$16</v>
      </c>
      <c r="CZ1519" s="179" t="str">
        <f t="shared" si="2552"/>
        <v>CZ$16</v>
      </c>
      <c r="DA1519" s="179" t="str">
        <f t="shared" si="2552"/>
        <v>DA$16</v>
      </c>
      <c r="DB1519" s="179" t="str">
        <f t="shared" si="2552"/>
        <v>DB$16</v>
      </c>
      <c r="DC1519" s="179" t="str">
        <f t="shared" si="2552"/>
        <v>DC$16</v>
      </c>
      <c r="DD1519" s="179" t="str">
        <f t="shared" si="2552"/>
        <v>DD$16</v>
      </c>
      <c r="DE1519" s="179" t="str">
        <f t="shared" si="2552"/>
        <v>DE$16</v>
      </c>
      <c r="DF1519" s="179" t="str">
        <f t="shared" si="2552"/>
        <v>DF$16</v>
      </c>
      <c r="DG1519" s="179" t="str">
        <f t="shared" si="2552"/>
        <v>DG$16</v>
      </c>
      <c r="DH1519" s="179" t="str">
        <f t="shared" si="2552"/>
        <v>DH$16</v>
      </c>
      <c r="DI1519" s="179" t="str">
        <f t="shared" si="2552"/>
        <v>DI$16</v>
      </c>
      <c r="DJ1519" s="179" t="str">
        <f t="shared" si="2552"/>
        <v>DJ$16</v>
      </c>
      <c r="DK1519" s="179" t="str">
        <f t="shared" si="2552"/>
        <v>DK$16</v>
      </c>
      <c r="DL1519" s="179" t="str">
        <f t="shared" si="2552"/>
        <v>DL$16</v>
      </c>
    </row>
    <row r="1520" spans="1:116" x14ac:dyDescent="0.4">
      <c r="B1520" t="s">
        <v>332</v>
      </c>
      <c r="D1520" t="s">
        <v>763</v>
      </c>
      <c r="E1520" s="8" t="str">
        <f t="shared" si="2547"/>
        <v>1520 DC-S</v>
      </c>
      <c r="G1520" s="136" t="str">
        <f>G1507</f>
        <v>Primary volume driver</v>
      </c>
      <c r="H1520" s="12"/>
      <c r="I1520" s="60"/>
      <c r="J1520" s="60"/>
      <c r="K1520" s="15"/>
      <c r="L1520" s="15"/>
      <c r="M1520" s="15"/>
      <c r="N1520" s="15"/>
      <c r="O1520" s="15"/>
      <c r="P1520" s="15"/>
      <c r="R1520" s="15"/>
      <c r="S1520" s="179" t="str">
        <f t="shared" ref="S1520:AX1520" si="2553">S1507</f>
        <v>S$17</v>
      </c>
      <c r="T1520" s="179" t="str">
        <f t="shared" si="2553"/>
        <v>T$17</v>
      </c>
      <c r="U1520" s="179" t="str">
        <f t="shared" si="2553"/>
        <v>U$17</v>
      </c>
      <c r="V1520" s="179" t="str">
        <f t="shared" si="2553"/>
        <v>V$17</v>
      </c>
      <c r="W1520" s="179" t="str">
        <f t="shared" si="2553"/>
        <v>W$17</v>
      </c>
      <c r="X1520" s="179" t="str">
        <f t="shared" si="2553"/>
        <v>X$17</v>
      </c>
      <c r="Y1520" s="179" t="str">
        <f t="shared" si="2553"/>
        <v>Y$17</v>
      </c>
      <c r="Z1520" s="179" t="str">
        <f t="shared" si="2553"/>
        <v>Z$17</v>
      </c>
      <c r="AA1520" s="179" t="str">
        <f t="shared" si="2553"/>
        <v>AA$17</v>
      </c>
      <c r="AB1520" s="179" t="str">
        <f t="shared" si="2553"/>
        <v>AB$17</v>
      </c>
      <c r="AC1520" s="179" t="str">
        <f t="shared" si="2553"/>
        <v>AC$17</v>
      </c>
      <c r="AD1520" s="179" t="str">
        <f t="shared" si="2553"/>
        <v>AD$17</v>
      </c>
      <c r="AE1520" s="179" t="str">
        <f t="shared" si="2553"/>
        <v>AE$17</v>
      </c>
      <c r="AF1520" s="179" t="str">
        <f t="shared" si="2553"/>
        <v>AF$17</v>
      </c>
      <c r="AG1520" s="179" t="str">
        <f t="shared" si="2553"/>
        <v>AG$17</v>
      </c>
      <c r="AH1520" s="179" t="str">
        <f t="shared" si="2553"/>
        <v>AH$17</v>
      </c>
      <c r="AI1520" s="179" t="str">
        <f t="shared" si="2553"/>
        <v>AI$17</v>
      </c>
      <c r="AJ1520" s="179" t="str">
        <f t="shared" si="2553"/>
        <v>AJ$17</v>
      </c>
      <c r="AK1520" s="179" t="str">
        <f t="shared" si="2553"/>
        <v>AK$17</v>
      </c>
      <c r="AL1520" s="179" t="str">
        <f t="shared" si="2553"/>
        <v>AL$17</v>
      </c>
      <c r="AM1520" s="179" t="str">
        <f t="shared" si="2553"/>
        <v>AM$17</v>
      </c>
      <c r="AN1520" s="179" t="str">
        <f t="shared" si="2553"/>
        <v>AN$17</v>
      </c>
      <c r="AO1520" s="179" t="str">
        <f t="shared" si="2553"/>
        <v>AO$17</v>
      </c>
      <c r="AP1520" s="179" t="str">
        <f t="shared" si="2553"/>
        <v>AP$17</v>
      </c>
      <c r="AQ1520" s="179" t="str">
        <f t="shared" si="2553"/>
        <v>AQ$17</v>
      </c>
      <c r="AR1520" s="179" t="str">
        <f t="shared" si="2553"/>
        <v>AR$17</v>
      </c>
      <c r="AS1520" s="179" t="str">
        <f t="shared" si="2553"/>
        <v>AS$17</v>
      </c>
      <c r="AT1520" s="179" t="str">
        <f t="shared" si="2553"/>
        <v>AT$17</v>
      </c>
      <c r="AU1520" s="179" t="str">
        <f t="shared" si="2553"/>
        <v>AU$17</v>
      </c>
      <c r="AV1520" s="179" t="str">
        <f t="shared" si="2553"/>
        <v>AV$17</v>
      </c>
      <c r="AW1520" s="179" t="str">
        <f t="shared" si="2553"/>
        <v>AW$17</v>
      </c>
      <c r="AX1520" s="179" t="str">
        <f t="shared" si="2553"/>
        <v>AX$17</v>
      </c>
      <c r="AY1520" s="179" t="str">
        <f t="shared" ref="AY1520:CD1520" si="2554">AY1507</f>
        <v>AY$17</v>
      </c>
      <c r="AZ1520" s="179" t="str">
        <f t="shared" si="2554"/>
        <v>AZ$17</v>
      </c>
      <c r="BA1520" s="179" t="str">
        <f t="shared" si="2554"/>
        <v>BA$17</v>
      </c>
      <c r="BB1520" s="179" t="str">
        <f t="shared" si="2554"/>
        <v>BB$17</v>
      </c>
      <c r="BC1520" s="179" t="str">
        <f t="shared" si="2554"/>
        <v>BC$17</v>
      </c>
      <c r="BD1520" s="179" t="str">
        <f t="shared" si="2554"/>
        <v>BD$17</v>
      </c>
      <c r="BE1520" s="179" t="str">
        <f t="shared" si="2554"/>
        <v>BE$17</v>
      </c>
      <c r="BF1520" s="179" t="str">
        <f t="shared" si="2554"/>
        <v>BF$17</v>
      </c>
      <c r="BG1520" s="179" t="str">
        <f t="shared" si="2554"/>
        <v>BG$17</v>
      </c>
      <c r="BH1520" s="179" t="str">
        <f t="shared" si="2554"/>
        <v>BH$17</v>
      </c>
      <c r="BI1520" s="179" t="str">
        <f t="shared" si="2554"/>
        <v>BI$17</v>
      </c>
      <c r="BJ1520" s="179" t="str">
        <f t="shared" si="2554"/>
        <v>BJ$17</v>
      </c>
      <c r="BK1520" s="179" t="str">
        <f t="shared" si="2554"/>
        <v>BK$17</v>
      </c>
      <c r="BL1520" s="179" t="str">
        <f t="shared" si="2554"/>
        <v>BL$17</v>
      </c>
      <c r="BM1520" s="179" t="str">
        <f t="shared" si="2554"/>
        <v>BM$17</v>
      </c>
      <c r="BN1520" s="179" t="str">
        <f t="shared" si="2554"/>
        <v>BN$17</v>
      </c>
      <c r="BO1520" s="179" t="str">
        <f t="shared" si="2554"/>
        <v>BO$17</v>
      </c>
      <c r="BP1520" s="179" t="str">
        <f t="shared" si="2554"/>
        <v>BP$17</v>
      </c>
      <c r="BQ1520" s="179" t="str">
        <f t="shared" si="2554"/>
        <v>BQ$17</v>
      </c>
      <c r="BR1520" s="179" t="str">
        <f t="shared" si="2554"/>
        <v>BR$17</v>
      </c>
      <c r="BS1520" s="179" t="str">
        <f t="shared" si="2554"/>
        <v>BS$17</v>
      </c>
      <c r="BT1520" s="179" t="str">
        <f t="shared" si="2554"/>
        <v>BT$17</v>
      </c>
      <c r="BU1520" s="179" t="str">
        <f t="shared" si="2554"/>
        <v>BU$17</v>
      </c>
      <c r="BV1520" s="179" t="str">
        <f t="shared" si="2554"/>
        <v>BV$17</v>
      </c>
      <c r="BW1520" s="179" t="str">
        <f t="shared" si="2554"/>
        <v>BW$17</v>
      </c>
      <c r="BX1520" s="179" t="str">
        <f t="shared" si="2554"/>
        <v>BX$17</v>
      </c>
      <c r="BY1520" s="179" t="str">
        <f t="shared" si="2554"/>
        <v>BY$17</v>
      </c>
      <c r="BZ1520" s="179" t="str">
        <f t="shared" si="2554"/>
        <v>BZ$17</v>
      </c>
      <c r="CA1520" s="179" t="str">
        <f t="shared" si="2554"/>
        <v>CA$17</v>
      </c>
      <c r="CB1520" s="179" t="str">
        <f t="shared" si="2554"/>
        <v>CB$17</v>
      </c>
      <c r="CC1520" s="179" t="str">
        <f t="shared" si="2554"/>
        <v>CC$17</v>
      </c>
      <c r="CD1520" s="179" t="str">
        <f t="shared" si="2554"/>
        <v>CD$17</v>
      </c>
      <c r="CE1520" s="179" t="str">
        <f t="shared" ref="CE1520:CL1520" si="2555">CE1507</f>
        <v>CE$17</v>
      </c>
      <c r="CF1520" s="179" t="str">
        <f t="shared" si="2555"/>
        <v>CF$17</v>
      </c>
      <c r="CG1520" s="179" t="str">
        <f t="shared" si="2555"/>
        <v>CG$17</v>
      </c>
      <c r="CH1520" s="179" t="str">
        <f t="shared" si="2555"/>
        <v>CH$17</v>
      </c>
      <c r="CI1520" s="179" t="str">
        <f t="shared" si="2555"/>
        <v>CI$17</v>
      </c>
      <c r="CJ1520" s="179" t="str">
        <f t="shared" si="2555"/>
        <v>CJ$17</v>
      </c>
      <c r="CK1520" s="179" t="str">
        <f t="shared" si="2555"/>
        <v>CK$17</v>
      </c>
      <c r="CL1520" s="179" t="str">
        <f t="shared" si="2555"/>
        <v>CL$17</v>
      </c>
      <c r="CN1520" s="60"/>
      <c r="CO1520" s="179" t="str">
        <f t="shared" ref="CO1520:DL1520" si="2556">CO1507</f>
        <v>CO$17</v>
      </c>
      <c r="CP1520" s="179" t="str">
        <f t="shared" si="2556"/>
        <v>CP$17</v>
      </c>
      <c r="CQ1520" s="179" t="str">
        <f t="shared" si="2556"/>
        <v>CQ$17</v>
      </c>
      <c r="CR1520" s="179" t="str">
        <f t="shared" si="2556"/>
        <v>CR$17</v>
      </c>
      <c r="CS1520" s="179" t="str">
        <f t="shared" si="2556"/>
        <v>CS$17</v>
      </c>
      <c r="CT1520" s="179" t="str">
        <f t="shared" si="2556"/>
        <v>CT$17</v>
      </c>
      <c r="CU1520" s="179" t="str">
        <f t="shared" si="2556"/>
        <v>CU$17</v>
      </c>
      <c r="CV1520" s="179" t="str">
        <f t="shared" si="2556"/>
        <v>CV$17</v>
      </c>
      <c r="CW1520" s="179" t="str">
        <f t="shared" si="2556"/>
        <v>CW$17</v>
      </c>
      <c r="CX1520" s="179" t="str">
        <f t="shared" si="2556"/>
        <v>CX$17</v>
      </c>
      <c r="CY1520" s="179" t="str">
        <f t="shared" si="2556"/>
        <v>CY$17</v>
      </c>
      <c r="CZ1520" s="179" t="str">
        <f t="shared" si="2556"/>
        <v>CZ$17</v>
      </c>
      <c r="DA1520" s="179" t="str">
        <f t="shared" si="2556"/>
        <v>DA$17</v>
      </c>
      <c r="DB1520" s="179" t="str">
        <f t="shared" si="2556"/>
        <v>DB$17</v>
      </c>
      <c r="DC1520" s="179" t="str">
        <f t="shared" si="2556"/>
        <v>DC$17</v>
      </c>
      <c r="DD1520" s="179" t="str">
        <f t="shared" si="2556"/>
        <v>DD$17</v>
      </c>
      <c r="DE1520" s="179" t="str">
        <f t="shared" si="2556"/>
        <v>DE$17</v>
      </c>
      <c r="DF1520" s="179" t="str">
        <f t="shared" si="2556"/>
        <v>DF$17</v>
      </c>
      <c r="DG1520" s="179" t="str">
        <f t="shared" si="2556"/>
        <v>DG$17</v>
      </c>
      <c r="DH1520" s="179" t="str">
        <f t="shared" si="2556"/>
        <v>DH$17</v>
      </c>
      <c r="DI1520" s="179" t="str">
        <f t="shared" si="2556"/>
        <v>DI$17</v>
      </c>
      <c r="DJ1520" s="179" t="str">
        <f t="shared" si="2556"/>
        <v>DJ$17</v>
      </c>
      <c r="DK1520" s="179" t="str">
        <f t="shared" si="2556"/>
        <v>DK$17</v>
      </c>
      <c r="DL1520" s="179" t="str">
        <f t="shared" si="2556"/>
        <v>DL$17</v>
      </c>
    </row>
    <row r="1521" spans="1:116" x14ac:dyDescent="0.4">
      <c r="B1521" t="s">
        <v>332</v>
      </c>
      <c r="D1521" t="s">
        <v>763</v>
      </c>
      <c r="E1521" s="8" t="str">
        <f t="shared" si="2547"/>
        <v>1521 DC-S</v>
      </c>
      <c r="G1521" s="191" t="str">
        <f>G1512</f>
        <v>% of revenue direct cost:</v>
      </c>
      <c r="H1521" s="12"/>
      <c r="I1521" s="60"/>
      <c r="J1521" s="60"/>
      <c r="K1521" s="15"/>
      <c r="L1521" s="15"/>
      <c r="M1521" s="15"/>
      <c r="N1521" s="15"/>
      <c r="O1521" s="15"/>
      <c r="P1521" s="15"/>
      <c r="R1521" s="15"/>
      <c r="S1521" s="179">
        <f t="shared" ref="S1521:AX1521" si="2557">S1508</f>
        <v>0</v>
      </c>
      <c r="T1521" s="179">
        <f t="shared" si="2557"/>
        <v>0</v>
      </c>
      <c r="U1521" s="179">
        <f t="shared" si="2557"/>
        <v>0</v>
      </c>
      <c r="V1521" s="179">
        <f t="shared" si="2557"/>
        <v>0</v>
      </c>
      <c r="W1521" s="179">
        <f t="shared" si="2557"/>
        <v>0</v>
      </c>
      <c r="X1521" s="179">
        <f t="shared" si="2557"/>
        <v>0</v>
      </c>
      <c r="Y1521" s="179">
        <f t="shared" si="2557"/>
        <v>0</v>
      </c>
      <c r="Z1521" s="179">
        <f t="shared" si="2557"/>
        <v>0</v>
      </c>
      <c r="AA1521" s="179">
        <f t="shared" si="2557"/>
        <v>0</v>
      </c>
      <c r="AB1521" s="179">
        <f t="shared" si="2557"/>
        <v>0</v>
      </c>
      <c r="AC1521" s="179">
        <f t="shared" si="2557"/>
        <v>0</v>
      </c>
      <c r="AD1521" s="179">
        <f t="shared" si="2557"/>
        <v>0</v>
      </c>
      <c r="AE1521" s="179">
        <f t="shared" si="2557"/>
        <v>0</v>
      </c>
      <c r="AF1521" s="179">
        <f t="shared" si="2557"/>
        <v>0</v>
      </c>
      <c r="AG1521" s="179">
        <f t="shared" si="2557"/>
        <v>0</v>
      </c>
      <c r="AH1521" s="179">
        <f t="shared" si="2557"/>
        <v>0</v>
      </c>
      <c r="AI1521" s="179">
        <f t="shared" si="2557"/>
        <v>0</v>
      </c>
      <c r="AJ1521" s="179">
        <f t="shared" si="2557"/>
        <v>0</v>
      </c>
      <c r="AK1521" s="179">
        <f t="shared" si="2557"/>
        <v>0</v>
      </c>
      <c r="AL1521" s="179">
        <f t="shared" si="2557"/>
        <v>0</v>
      </c>
      <c r="AM1521" s="179">
        <f t="shared" si="2557"/>
        <v>0</v>
      </c>
      <c r="AN1521" s="179">
        <f t="shared" si="2557"/>
        <v>0</v>
      </c>
      <c r="AO1521" s="179">
        <f t="shared" si="2557"/>
        <v>0</v>
      </c>
      <c r="AP1521" s="179">
        <f t="shared" si="2557"/>
        <v>0</v>
      </c>
      <c r="AQ1521" s="179">
        <f t="shared" si="2557"/>
        <v>0</v>
      </c>
      <c r="AR1521" s="179">
        <f t="shared" si="2557"/>
        <v>0</v>
      </c>
      <c r="AS1521" s="179">
        <f t="shared" si="2557"/>
        <v>0</v>
      </c>
      <c r="AT1521" s="179">
        <f t="shared" si="2557"/>
        <v>0</v>
      </c>
      <c r="AU1521" s="179">
        <f t="shared" si="2557"/>
        <v>0</v>
      </c>
      <c r="AV1521" s="179">
        <f t="shared" si="2557"/>
        <v>0</v>
      </c>
      <c r="AW1521" s="179">
        <f t="shared" si="2557"/>
        <v>0</v>
      </c>
      <c r="AX1521" s="179">
        <f t="shared" si="2557"/>
        <v>0</v>
      </c>
      <c r="AY1521" s="179">
        <f t="shared" ref="AY1521:CD1521" si="2558">AY1508</f>
        <v>0</v>
      </c>
      <c r="AZ1521" s="179">
        <f t="shared" si="2558"/>
        <v>0</v>
      </c>
      <c r="BA1521" s="179">
        <f t="shared" si="2558"/>
        <v>0</v>
      </c>
      <c r="BB1521" s="179">
        <f t="shared" si="2558"/>
        <v>0</v>
      </c>
      <c r="BC1521" s="179">
        <f t="shared" si="2558"/>
        <v>0</v>
      </c>
      <c r="BD1521" s="179">
        <f t="shared" si="2558"/>
        <v>0</v>
      </c>
      <c r="BE1521" s="179">
        <f t="shared" si="2558"/>
        <v>0</v>
      </c>
      <c r="BF1521" s="179">
        <f t="shared" si="2558"/>
        <v>0</v>
      </c>
      <c r="BG1521" s="179">
        <f t="shared" si="2558"/>
        <v>0</v>
      </c>
      <c r="BH1521" s="179">
        <f t="shared" si="2558"/>
        <v>0</v>
      </c>
      <c r="BI1521" s="179">
        <f t="shared" si="2558"/>
        <v>0</v>
      </c>
      <c r="BJ1521" s="179">
        <f t="shared" si="2558"/>
        <v>0</v>
      </c>
      <c r="BK1521" s="179">
        <f t="shared" si="2558"/>
        <v>0</v>
      </c>
      <c r="BL1521" s="179">
        <f t="shared" si="2558"/>
        <v>0</v>
      </c>
      <c r="BM1521" s="179">
        <f t="shared" si="2558"/>
        <v>0</v>
      </c>
      <c r="BN1521" s="179">
        <f t="shared" si="2558"/>
        <v>0</v>
      </c>
      <c r="BO1521" s="179">
        <f t="shared" si="2558"/>
        <v>0</v>
      </c>
      <c r="BP1521" s="179">
        <f t="shared" si="2558"/>
        <v>0</v>
      </c>
      <c r="BQ1521" s="179">
        <f t="shared" si="2558"/>
        <v>0</v>
      </c>
      <c r="BR1521" s="179">
        <f t="shared" si="2558"/>
        <v>0</v>
      </c>
      <c r="BS1521" s="179">
        <f t="shared" si="2558"/>
        <v>0</v>
      </c>
      <c r="BT1521" s="179">
        <f t="shared" si="2558"/>
        <v>0</v>
      </c>
      <c r="BU1521" s="179">
        <f t="shared" si="2558"/>
        <v>0</v>
      </c>
      <c r="BV1521" s="179">
        <f t="shared" si="2558"/>
        <v>0</v>
      </c>
      <c r="BW1521" s="179">
        <f t="shared" si="2558"/>
        <v>0</v>
      </c>
      <c r="BX1521" s="179">
        <f t="shared" si="2558"/>
        <v>0</v>
      </c>
      <c r="BY1521" s="179">
        <f t="shared" si="2558"/>
        <v>0</v>
      </c>
      <c r="BZ1521" s="179">
        <f t="shared" si="2558"/>
        <v>0</v>
      </c>
      <c r="CA1521" s="179">
        <f t="shared" si="2558"/>
        <v>0</v>
      </c>
      <c r="CB1521" s="179">
        <f t="shared" si="2558"/>
        <v>0</v>
      </c>
      <c r="CC1521" s="179">
        <f t="shared" si="2558"/>
        <v>0</v>
      </c>
      <c r="CD1521" s="179">
        <f t="shared" si="2558"/>
        <v>0</v>
      </c>
      <c r="CE1521" s="179">
        <f t="shared" ref="CE1521:CL1521" si="2559">CE1508</f>
        <v>0</v>
      </c>
      <c r="CF1521" s="179">
        <f t="shared" si="2559"/>
        <v>0</v>
      </c>
      <c r="CG1521" s="179">
        <f t="shared" si="2559"/>
        <v>0</v>
      </c>
      <c r="CH1521" s="179">
        <f t="shared" si="2559"/>
        <v>0</v>
      </c>
      <c r="CI1521" s="179">
        <f t="shared" si="2559"/>
        <v>0</v>
      </c>
      <c r="CJ1521" s="179">
        <f t="shared" si="2559"/>
        <v>0</v>
      </c>
      <c r="CK1521" s="179">
        <f t="shared" si="2559"/>
        <v>0</v>
      </c>
      <c r="CL1521" s="179">
        <f t="shared" si="2559"/>
        <v>0</v>
      </c>
      <c r="CN1521" s="60"/>
      <c r="CO1521" s="179">
        <f t="shared" ref="CO1521:DL1521" si="2560">CO1508</f>
        <v>0</v>
      </c>
      <c r="CP1521" s="179">
        <f t="shared" si="2560"/>
        <v>0</v>
      </c>
      <c r="CQ1521" s="179">
        <f t="shared" si="2560"/>
        <v>0</v>
      </c>
      <c r="CR1521" s="179">
        <f t="shared" si="2560"/>
        <v>0</v>
      </c>
      <c r="CS1521" s="179">
        <f t="shared" si="2560"/>
        <v>0</v>
      </c>
      <c r="CT1521" s="179">
        <f t="shared" si="2560"/>
        <v>0</v>
      </c>
      <c r="CU1521" s="179">
        <f t="shared" si="2560"/>
        <v>0</v>
      </c>
      <c r="CV1521" s="179">
        <f t="shared" si="2560"/>
        <v>0</v>
      </c>
      <c r="CW1521" s="179">
        <f t="shared" si="2560"/>
        <v>0</v>
      </c>
      <c r="CX1521" s="179">
        <f t="shared" si="2560"/>
        <v>0</v>
      </c>
      <c r="CY1521" s="179">
        <f t="shared" si="2560"/>
        <v>0</v>
      </c>
      <c r="CZ1521" s="179">
        <f t="shared" si="2560"/>
        <v>0</v>
      </c>
      <c r="DA1521" s="179">
        <f t="shared" si="2560"/>
        <v>0</v>
      </c>
      <c r="DB1521" s="179">
        <f t="shared" si="2560"/>
        <v>0</v>
      </c>
      <c r="DC1521" s="179">
        <f t="shared" si="2560"/>
        <v>0</v>
      </c>
      <c r="DD1521" s="179">
        <f t="shared" si="2560"/>
        <v>0</v>
      </c>
      <c r="DE1521" s="179">
        <f t="shared" si="2560"/>
        <v>0</v>
      </c>
      <c r="DF1521" s="179">
        <f t="shared" si="2560"/>
        <v>0</v>
      </c>
      <c r="DG1521" s="179">
        <f t="shared" si="2560"/>
        <v>0</v>
      </c>
      <c r="DH1521" s="179">
        <f t="shared" si="2560"/>
        <v>0</v>
      </c>
      <c r="DI1521" s="179">
        <f t="shared" si="2560"/>
        <v>0</v>
      </c>
      <c r="DJ1521" s="179">
        <f t="shared" si="2560"/>
        <v>0</v>
      </c>
      <c r="DK1521" s="179">
        <f t="shared" si="2560"/>
        <v>0</v>
      </c>
      <c r="DL1521" s="179">
        <f t="shared" si="2560"/>
        <v>0</v>
      </c>
    </row>
    <row r="1522" spans="1:116" x14ac:dyDescent="0.4">
      <c r="B1522" t="s">
        <v>332</v>
      </c>
      <c r="D1522" t="s">
        <v>763</v>
      </c>
      <c r="E1522" s="8" t="str">
        <f t="shared" ref="E1522" si="2561">ROW()&amp;" "&amp;D1522</f>
        <v>1522 DC-S</v>
      </c>
      <c r="G1522" s="241" t="str">
        <f>IFERROR(SUBSTITUTE(TRIM(MID(G1512, SEARCH("-", G1512) + 1, LEN(G1512))),":",""),"no unit")</f>
        <v>no unit</v>
      </c>
      <c r="H1522" s="12"/>
      <c r="I1522" s="60"/>
      <c r="J1522" s="60"/>
      <c r="K1522" s="15"/>
      <c r="L1522" s="15"/>
      <c r="M1522" s="15"/>
      <c r="N1522" s="15"/>
      <c r="O1522" s="15"/>
      <c r="P1522" s="15"/>
      <c r="R1522" s="15"/>
      <c r="S1522" s="179"/>
      <c r="T1522" s="179"/>
      <c r="U1522" s="179"/>
      <c r="V1522" s="179"/>
      <c r="W1522" s="179"/>
      <c r="X1522" s="179"/>
      <c r="Y1522" s="179"/>
      <c r="Z1522" s="179"/>
      <c r="AA1522" s="179"/>
      <c r="AB1522" s="179"/>
      <c r="AC1522" s="179"/>
      <c r="AD1522" s="179"/>
      <c r="AE1522" s="179"/>
      <c r="AF1522" s="179"/>
      <c r="AG1522" s="179"/>
      <c r="AH1522" s="179"/>
      <c r="AI1522" s="179"/>
      <c r="AJ1522" s="179"/>
      <c r="AK1522" s="179"/>
      <c r="AL1522" s="179"/>
      <c r="AM1522" s="179"/>
      <c r="AN1522" s="179"/>
      <c r="AO1522" s="179"/>
      <c r="AP1522" s="179"/>
      <c r="AQ1522" s="179"/>
      <c r="AR1522" s="179"/>
      <c r="AS1522" s="179"/>
      <c r="AT1522" s="179"/>
      <c r="AU1522" s="179"/>
      <c r="AV1522" s="179"/>
      <c r="AW1522" s="179"/>
      <c r="AX1522" s="179"/>
      <c r="AY1522" s="179"/>
      <c r="AZ1522" s="179"/>
      <c r="BA1522" s="179"/>
      <c r="BB1522" s="179"/>
      <c r="BC1522" s="179"/>
      <c r="BD1522" s="179"/>
      <c r="BE1522" s="179"/>
      <c r="BF1522" s="179"/>
      <c r="BG1522" s="179"/>
      <c r="BH1522" s="179"/>
      <c r="BI1522" s="179"/>
      <c r="BJ1522" s="179"/>
      <c r="BK1522" s="179"/>
      <c r="BL1522" s="179"/>
      <c r="BM1522" s="179"/>
      <c r="BN1522" s="179"/>
      <c r="BO1522" s="179"/>
      <c r="BP1522" s="179"/>
      <c r="BQ1522" s="179"/>
      <c r="BR1522" s="179"/>
      <c r="BS1522" s="179"/>
      <c r="BT1522" s="179"/>
      <c r="BU1522" s="179"/>
      <c r="BV1522" s="179"/>
      <c r="BW1522" s="179"/>
      <c r="BX1522" s="179"/>
      <c r="BY1522" s="179"/>
      <c r="BZ1522" s="179"/>
      <c r="CA1522" s="179"/>
      <c r="CB1522" s="179"/>
      <c r="CC1522" s="179"/>
      <c r="CD1522" s="179"/>
      <c r="CE1522" s="179"/>
      <c r="CF1522" s="179"/>
      <c r="CG1522" s="179"/>
      <c r="CH1522" s="179"/>
      <c r="CI1522" s="179"/>
      <c r="CJ1522" s="179"/>
      <c r="CK1522" s="179"/>
      <c r="CL1522" s="179"/>
      <c r="CN1522" s="60"/>
      <c r="CO1522" s="179"/>
      <c r="CP1522" s="179"/>
      <c r="CQ1522" s="179"/>
      <c r="CR1522" s="179"/>
      <c r="CS1522" s="179"/>
      <c r="CT1522" s="179"/>
      <c r="CU1522" s="179"/>
      <c r="CV1522" s="179"/>
      <c r="CW1522" s="179"/>
      <c r="CX1522" s="179"/>
      <c r="CY1522" s="179"/>
      <c r="CZ1522" s="179"/>
      <c r="DA1522" s="179"/>
      <c r="DB1522" s="179"/>
      <c r="DC1522" s="179"/>
      <c r="DD1522" s="179"/>
      <c r="DE1522" s="179"/>
      <c r="DF1522" s="179"/>
      <c r="DG1522" s="179"/>
      <c r="DH1522" s="179"/>
      <c r="DI1522" s="179"/>
      <c r="DJ1522" s="179"/>
      <c r="DK1522" s="179"/>
      <c r="DL1522" s="179"/>
    </row>
    <row r="1523" spans="1:116" x14ac:dyDescent="0.4">
      <c r="A1523" s="3"/>
      <c r="B1523" t="s">
        <v>332</v>
      </c>
      <c r="D1523" t="s">
        <v>763</v>
      </c>
      <c r="E1523" s="8" t="str">
        <f t="shared" si="2547"/>
        <v>1523 DC-S</v>
      </c>
      <c r="G1523" s="191" t="str">
        <f>G1510</f>
        <v>Secondary revenue driver</v>
      </c>
      <c r="H1523" s="90"/>
      <c r="I1523" s="213"/>
      <c r="J1523" s="213"/>
      <c r="K1523" s="214"/>
      <c r="L1523" s="214"/>
      <c r="M1523" s="214"/>
      <c r="N1523" s="214"/>
      <c r="O1523" s="214"/>
      <c r="P1523" s="214"/>
      <c r="R1523" s="214"/>
      <c r="S1523" s="4" t="str">
        <f>ADDRESS(ROW(S1515),COLUMN(S1515),2)</f>
        <v>S$1515</v>
      </c>
      <c r="T1523" s="4" t="str">
        <f t="shared" ref="T1523:CE1523" si="2562">ADDRESS(ROW(T1515),COLUMN(T1515),2)</f>
        <v>T$1515</v>
      </c>
      <c r="U1523" s="4" t="str">
        <f t="shared" si="2562"/>
        <v>U$1515</v>
      </c>
      <c r="V1523" s="4" t="str">
        <f t="shared" si="2562"/>
        <v>V$1515</v>
      </c>
      <c r="W1523" s="4" t="str">
        <f t="shared" si="2562"/>
        <v>W$1515</v>
      </c>
      <c r="X1523" s="4" t="str">
        <f t="shared" si="2562"/>
        <v>X$1515</v>
      </c>
      <c r="Y1523" s="4" t="str">
        <f t="shared" si="2562"/>
        <v>Y$1515</v>
      </c>
      <c r="Z1523" s="4" t="str">
        <f t="shared" si="2562"/>
        <v>Z$1515</v>
      </c>
      <c r="AA1523" s="4" t="str">
        <f t="shared" si="2562"/>
        <v>AA$1515</v>
      </c>
      <c r="AB1523" s="4" t="str">
        <f t="shared" si="2562"/>
        <v>AB$1515</v>
      </c>
      <c r="AC1523" s="4" t="str">
        <f t="shared" si="2562"/>
        <v>AC$1515</v>
      </c>
      <c r="AD1523" s="4" t="str">
        <f t="shared" si="2562"/>
        <v>AD$1515</v>
      </c>
      <c r="AE1523" s="4" t="str">
        <f t="shared" si="2562"/>
        <v>AE$1515</v>
      </c>
      <c r="AF1523" s="4" t="str">
        <f t="shared" si="2562"/>
        <v>AF$1515</v>
      </c>
      <c r="AG1523" s="4" t="str">
        <f t="shared" si="2562"/>
        <v>AG$1515</v>
      </c>
      <c r="AH1523" s="4" t="str">
        <f t="shared" si="2562"/>
        <v>AH$1515</v>
      </c>
      <c r="AI1523" s="4" t="str">
        <f t="shared" si="2562"/>
        <v>AI$1515</v>
      </c>
      <c r="AJ1523" s="4" t="str">
        <f t="shared" si="2562"/>
        <v>AJ$1515</v>
      </c>
      <c r="AK1523" s="4" t="str">
        <f t="shared" si="2562"/>
        <v>AK$1515</v>
      </c>
      <c r="AL1523" s="4" t="str">
        <f t="shared" si="2562"/>
        <v>AL$1515</v>
      </c>
      <c r="AM1523" s="4" t="str">
        <f t="shared" si="2562"/>
        <v>AM$1515</v>
      </c>
      <c r="AN1523" s="4" t="str">
        <f t="shared" si="2562"/>
        <v>AN$1515</v>
      </c>
      <c r="AO1523" s="4" t="str">
        <f t="shared" si="2562"/>
        <v>AO$1515</v>
      </c>
      <c r="AP1523" s="4" t="str">
        <f t="shared" si="2562"/>
        <v>AP$1515</v>
      </c>
      <c r="AQ1523" s="4" t="str">
        <f t="shared" si="2562"/>
        <v>AQ$1515</v>
      </c>
      <c r="AR1523" s="4" t="str">
        <f t="shared" si="2562"/>
        <v>AR$1515</v>
      </c>
      <c r="AS1523" s="4" t="str">
        <f t="shared" si="2562"/>
        <v>AS$1515</v>
      </c>
      <c r="AT1523" s="4" t="str">
        <f t="shared" si="2562"/>
        <v>AT$1515</v>
      </c>
      <c r="AU1523" s="4" t="str">
        <f t="shared" si="2562"/>
        <v>AU$1515</v>
      </c>
      <c r="AV1523" s="4" t="str">
        <f t="shared" si="2562"/>
        <v>AV$1515</v>
      </c>
      <c r="AW1523" s="4" t="str">
        <f t="shared" si="2562"/>
        <v>AW$1515</v>
      </c>
      <c r="AX1523" s="4" t="str">
        <f t="shared" si="2562"/>
        <v>AX$1515</v>
      </c>
      <c r="AY1523" s="4" t="str">
        <f t="shared" si="2562"/>
        <v>AY$1515</v>
      </c>
      <c r="AZ1523" s="4" t="str">
        <f t="shared" si="2562"/>
        <v>AZ$1515</v>
      </c>
      <c r="BA1523" s="4" t="str">
        <f t="shared" si="2562"/>
        <v>BA$1515</v>
      </c>
      <c r="BB1523" s="4" t="str">
        <f t="shared" si="2562"/>
        <v>BB$1515</v>
      </c>
      <c r="BC1523" s="4" t="str">
        <f t="shared" si="2562"/>
        <v>BC$1515</v>
      </c>
      <c r="BD1523" s="4" t="str">
        <f t="shared" si="2562"/>
        <v>BD$1515</v>
      </c>
      <c r="BE1523" s="4" t="str">
        <f t="shared" si="2562"/>
        <v>BE$1515</v>
      </c>
      <c r="BF1523" s="4" t="str">
        <f t="shared" si="2562"/>
        <v>BF$1515</v>
      </c>
      <c r="BG1523" s="4" t="str">
        <f t="shared" si="2562"/>
        <v>BG$1515</v>
      </c>
      <c r="BH1523" s="4" t="str">
        <f t="shared" si="2562"/>
        <v>BH$1515</v>
      </c>
      <c r="BI1523" s="4" t="str">
        <f t="shared" si="2562"/>
        <v>BI$1515</v>
      </c>
      <c r="BJ1523" s="4" t="str">
        <f t="shared" si="2562"/>
        <v>BJ$1515</v>
      </c>
      <c r="BK1523" s="4" t="str">
        <f t="shared" si="2562"/>
        <v>BK$1515</v>
      </c>
      <c r="BL1523" s="4" t="str">
        <f t="shared" si="2562"/>
        <v>BL$1515</v>
      </c>
      <c r="BM1523" s="4" t="str">
        <f t="shared" si="2562"/>
        <v>BM$1515</v>
      </c>
      <c r="BN1523" s="4" t="str">
        <f t="shared" si="2562"/>
        <v>BN$1515</v>
      </c>
      <c r="BO1523" s="4" t="str">
        <f t="shared" si="2562"/>
        <v>BO$1515</v>
      </c>
      <c r="BP1523" s="4" t="str">
        <f t="shared" si="2562"/>
        <v>BP$1515</v>
      </c>
      <c r="BQ1523" s="4" t="str">
        <f t="shared" si="2562"/>
        <v>BQ$1515</v>
      </c>
      <c r="BR1523" s="4" t="str">
        <f t="shared" si="2562"/>
        <v>BR$1515</v>
      </c>
      <c r="BS1523" s="4" t="str">
        <f t="shared" si="2562"/>
        <v>BS$1515</v>
      </c>
      <c r="BT1523" s="4" t="str">
        <f t="shared" si="2562"/>
        <v>BT$1515</v>
      </c>
      <c r="BU1523" s="4" t="str">
        <f t="shared" si="2562"/>
        <v>BU$1515</v>
      </c>
      <c r="BV1523" s="4" t="str">
        <f t="shared" si="2562"/>
        <v>BV$1515</v>
      </c>
      <c r="BW1523" s="4" t="str">
        <f t="shared" si="2562"/>
        <v>BW$1515</v>
      </c>
      <c r="BX1523" s="4" t="str">
        <f t="shared" si="2562"/>
        <v>BX$1515</v>
      </c>
      <c r="BY1523" s="4" t="str">
        <f t="shared" si="2562"/>
        <v>BY$1515</v>
      </c>
      <c r="BZ1523" s="4" t="str">
        <f t="shared" si="2562"/>
        <v>BZ$1515</v>
      </c>
      <c r="CA1523" s="4" t="str">
        <f t="shared" si="2562"/>
        <v>CA$1515</v>
      </c>
      <c r="CB1523" s="4" t="str">
        <f t="shared" si="2562"/>
        <v>CB$1515</v>
      </c>
      <c r="CC1523" s="4" t="str">
        <f t="shared" si="2562"/>
        <v>CC$1515</v>
      </c>
      <c r="CD1523" s="4" t="str">
        <f t="shared" si="2562"/>
        <v>CD$1515</v>
      </c>
      <c r="CE1523" s="4" t="str">
        <f t="shared" si="2562"/>
        <v>CE$1515</v>
      </c>
      <c r="CF1523" s="4" t="str">
        <f t="shared" ref="CF1523:CL1523" si="2563">ADDRESS(ROW(CF1515),COLUMN(CF1515),2)</f>
        <v>CF$1515</v>
      </c>
      <c r="CG1523" s="4" t="str">
        <f t="shared" si="2563"/>
        <v>CG$1515</v>
      </c>
      <c r="CH1523" s="4" t="str">
        <f t="shared" si="2563"/>
        <v>CH$1515</v>
      </c>
      <c r="CI1523" s="4" t="str">
        <f t="shared" si="2563"/>
        <v>CI$1515</v>
      </c>
      <c r="CJ1523" s="4" t="str">
        <f t="shared" si="2563"/>
        <v>CJ$1515</v>
      </c>
      <c r="CK1523" s="4" t="str">
        <f t="shared" si="2563"/>
        <v>CK$1515</v>
      </c>
      <c r="CL1523" s="4" t="str">
        <f t="shared" si="2563"/>
        <v>CL$1515</v>
      </c>
      <c r="CN1523" s="213"/>
      <c r="CO1523" s="4" t="str">
        <f t="shared" ref="CO1523:DK1523" si="2564">ADDRESS(ROW(CO1515),COLUMN(CO1515),2)</f>
        <v>CO$1515</v>
      </c>
      <c r="CP1523" s="4" t="str">
        <f t="shared" si="2564"/>
        <v>CP$1515</v>
      </c>
      <c r="CQ1523" s="4" t="str">
        <f t="shared" si="2564"/>
        <v>CQ$1515</v>
      </c>
      <c r="CR1523" s="4" t="str">
        <f t="shared" si="2564"/>
        <v>CR$1515</v>
      </c>
      <c r="CS1523" s="4" t="str">
        <f t="shared" si="2564"/>
        <v>CS$1515</v>
      </c>
      <c r="CT1523" s="4" t="str">
        <f t="shared" si="2564"/>
        <v>CT$1515</v>
      </c>
      <c r="CU1523" s="4" t="str">
        <f t="shared" si="2564"/>
        <v>CU$1515</v>
      </c>
      <c r="CV1523" s="4" t="str">
        <f t="shared" si="2564"/>
        <v>CV$1515</v>
      </c>
      <c r="CW1523" s="4" t="str">
        <f t="shared" si="2564"/>
        <v>CW$1515</v>
      </c>
      <c r="CX1523" s="4" t="str">
        <f t="shared" si="2564"/>
        <v>CX$1515</v>
      </c>
      <c r="CY1523" s="4" t="str">
        <f t="shared" si="2564"/>
        <v>CY$1515</v>
      </c>
      <c r="CZ1523" s="4" t="str">
        <f t="shared" si="2564"/>
        <v>CZ$1515</v>
      </c>
      <c r="DA1523" s="4" t="str">
        <f t="shared" si="2564"/>
        <v>DA$1515</v>
      </c>
      <c r="DB1523" s="4" t="str">
        <f t="shared" si="2564"/>
        <v>DB$1515</v>
      </c>
      <c r="DC1523" s="4" t="str">
        <f t="shared" si="2564"/>
        <v>DC$1515</v>
      </c>
      <c r="DD1523" s="4" t="str">
        <f t="shared" si="2564"/>
        <v>DD$1515</v>
      </c>
      <c r="DE1523" s="4" t="str">
        <f t="shared" si="2564"/>
        <v>DE$1515</v>
      </c>
      <c r="DF1523" s="4" t="str">
        <f t="shared" si="2564"/>
        <v>DF$1515</v>
      </c>
      <c r="DG1523" s="4" t="str">
        <f t="shared" si="2564"/>
        <v>DG$1515</v>
      </c>
      <c r="DH1523" s="4" t="str">
        <f t="shared" si="2564"/>
        <v>DH$1515</v>
      </c>
      <c r="DI1523" s="4" t="str">
        <f t="shared" si="2564"/>
        <v>DI$1515</v>
      </c>
      <c r="DJ1523" s="4" t="str">
        <f t="shared" si="2564"/>
        <v>DJ$1515</v>
      </c>
      <c r="DK1523" s="4" t="str">
        <f t="shared" si="2564"/>
        <v>DK$1515</v>
      </c>
      <c r="DL1523" s="4" t="str">
        <f t="shared" ref="DL1523" si="2565">ADDRESS(ROW(DL1515),COLUMN(DL1515),2)</f>
        <v>DL$1515</v>
      </c>
    </row>
    <row r="1524" spans="1:116" x14ac:dyDescent="0.4">
      <c r="B1524" t="s">
        <v>332</v>
      </c>
      <c r="D1524" t="s">
        <v>763</v>
      </c>
      <c r="E1524" s="8" t="str">
        <f t="shared" ref="E1524:E1526" si="2566">ROW()&amp;" "&amp;D1524</f>
        <v>1524 DC-S</v>
      </c>
      <c r="G1524" s="136" t="str">
        <f>G1511</f>
        <v>Secondary volume driver</v>
      </c>
      <c r="H1524" s="12"/>
      <c r="I1524" s="60"/>
      <c r="J1524" s="60"/>
      <c r="K1524" s="15"/>
      <c r="L1524" s="15"/>
      <c r="M1524" s="15"/>
      <c r="N1524" s="15"/>
      <c r="O1524" s="15"/>
      <c r="P1524" s="15"/>
      <c r="R1524" s="15"/>
      <c r="S1524" s="179" t="str">
        <f t="shared" ref="S1524:AX1524" si="2567">S1511</f>
        <v>S$19</v>
      </c>
      <c r="T1524" s="179" t="str">
        <f t="shared" si="2567"/>
        <v>T$19</v>
      </c>
      <c r="U1524" s="179" t="str">
        <f t="shared" si="2567"/>
        <v>U$19</v>
      </c>
      <c r="V1524" s="179" t="str">
        <f t="shared" si="2567"/>
        <v>V$19</v>
      </c>
      <c r="W1524" s="179" t="str">
        <f t="shared" si="2567"/>
        <v>W$19</v>
      </c>
      <c r="X1524" s="179" t="str">
        <f t="shared" si="2567"/>
        <v>X$19</v>
      </c>
      <c r="Y1524" s="179" t="str">
        <f t="shared" si="2567"/>
        <v>Y$19</v>
      </c>
      <c r="Z1524" s="179" t="str">
        <f t="shared" si="2567"/>
        <v>Z$19</v>
      </c>
      <c r="AA1524" s="179" t="str">
        <f t="shared" si="2567"/>
        <v>AA$19</v>
      </c>
      <c r="AB1524" s="179" t="str">
        <f t="shared" si="2567"/>
        <v>AB$19</v>
      </c>
      <c r="AC1524" s="179" t="str">
        <f t="shared" si="2567"/>
        <v>AC$19</v>
      </c>
      <c r="AD1524" s="179" t="str">
        <f t="shared" si="2567"/>
        <v>AD$19</v>
      </c>
      <c r="AE1524" s="179" t="str">
        <f t="shared" si="2567"/>
        <v>AE$19</v>
      </c>
      <c r="AF1524" s="179" t="str">
        <f t="shared" si="2567"/>
        <v>AF$19</v>
      </c>
      <c r="AG1524" s="179" t="str">
        <f t="shared" si="2567"/>
        <v>AG$19</v>
      </c>
      <c r="AH1524" s="179" t="str">
        <f t="shared" si="2567"/>
        <v>AH$19</v>
      </c>
      <c r="AI1524" s="179" t="str">
        <f t="shared" si="2567"/>
        <v>AI$19</v>
      </c>
      <c r="AJ1524" s="179" t="str">
        <f t="shared" si="2567"/>
        <v>AJ$19</v>
      </c>
      <c r="AK1524" s="179" t="str">
        <f t="shared" si="2567"/>
        <v>AK$19</v>
      </c>
      <c r="AL1524" s="179" t="str">
        <f t="shared" si="2567"/>
        <v>AL$19</v>
      </c>
      <c r="AM1524" s="179" t="str">
        <f t="shared" si="2567"/>
        <v>AM$19</v>
      </c>
      <c r="AN1524" s="179" t="str">
        <f t="shared" si="2567"/>
        <v>AN$19</v>
      </c>
      <c r="AO1524" s="179" t="str">
        <f t="shared" si="2567"/>
        <v>AO$19</v>
      </c>
      <c r="AP1524" s="179" t="str">
        <f t="shared" si="2567"/>
        <v>AP$19</v>
      </c>
      <c r="AQ1524" s="179" t="str">
        <f t="shared" si="2567"/>
        <v>AQ$19</v>
      </c>
      <c r="AR1524" s="179" t="str">
        <f t="shared" si="2567"/>
        <v>AR$19</v>
      </c>
      <c r="AS1524" s="179" t="str">
        <f t="shared" si="2567"/>
        <v>AS$19</v>
      </c>
      <c r="AT1524" s="179" t="str">
        <f t="shared" si="2567"/>
        <v>AT$19</v>
      </c>
      <c r="AU1524" s="179" t="str">
        <f t="shared" si="2567"/>
        <v>AU$19</v>
      </c>
      <c r="AV1524" s="179" t="str">
        <f t="shared" si="2567"/>
        <v>AV$19</v>
      </c>
      <c r="AW1524" s="179" t="str">
        <f t="shared" si="2567"/>
        <v>AW$19</v>
      </c>
      <c r="AX1524" s="179" t="str">
        <f t="shared" si="2567"/>
        <v>AX$19</v>
      </c>
      <c r="AY1524" s="179" t="str">
        <f t="shared" ref="AY1524:CD1524" si="2568">AY1511</f>
        <v>AY$19</v>
      </c>
      <c r="AZ1524" s="179" t="str">
        <f t="shared" si="2568"/>
        <v>AZ$19</v>
      </c>
      <c r="BA1524" s="179" t="str">
        <f t="shared" si="2568"/>
        <v>BA$19</v>
      </c>
      <c r="BB1524" s="179" t="str">
        <f t="shared" si="2568"/>
        <v>BB$19</v>
      </c>
      <c r="BC1524" s="179" t="str">
        <f t="shared" si="2568"/>
        <v>BC$19</v>
      </c>
      <c r="BD1524" s="179" t="str">
        <f t="shared" si="2568"/>
        <v>BD$19</v>
      </c>
      <c r="BE1524" s="179" t="str">
        <f t="shared" si="2568"/>
        <v>BE$19</v>
      </c>
      <c r="BF1524" s="179" t="str">
        <f t="shared" si="2568"/>
        <v>BF$19</v>
      </c>
      <c r="BG1524" s="179" t="str">
        <f t="shared" si="2568"/>
        <v>BG$19</v>
      </c>
      <c r="BH1524" s="179" t="str">
        <f t="shared" si="2568"/>
        <v>BH$19</v>
      </c>
      <c r="BI1524" s="179" t="str">
        <f t="shared" si="2568"/>
        <v>BI$19</v>
      </c>
      <c r="BJ1524" s="179" t="str">
        <f t="shared" si="2568"/>
        <v>BJ$19</v>
      </c>
      <c r="BK1524" s="179" t="str">
        <f t="shared" si="2568"/>
        <v>BK$19</v>
      </c>
      <c r="BL1524" s="179" t="str">
        <f t="shared" si="2568"/>
        <v>BL$19</v>
      </c>
      <c r="BM1524" s="179" t="str">
        <f t="shared" si="2568"/>
        <v>BM$19</v>
      </c>
      <c r="BN1524" s="179" t="str">
        <f t="shared" si="2568"/>
        <v>BN$19</v>
      </c>
      <c r="BO1524" s="179" t="str">
        <f t="shared" si="2568"/>
        <v>BO$19</v>
      </c>
      <c r="BP1524" s="179" t="str">
        <f t="shared" si="2568"/>
        <v>BP$19</v>
      </c>
      <c r="BQ1524" s="179" t="str">
        <f t="shared" si="2568"/>
        <v>BQ$19</v>
      </c>
      <c r="BR1524" s="179" t="str">
        <f t="shared" si="2568"/>
        <v>BR$19</v>
      </c>
      <c r="BS1524" s="179" t="str">
        <f t="shared" si="2568"/>
        <v>BS$19</v>
      </c>
      <c r="BT1524" s="179" t="str">
        <f t="shared" si="2568"/>
        <v>BT$19</v>
      </c>
      <c r="BU1524" s="179" t="str">
        <f t="shared" si="2568"/>
        <v>BU$19</v>
      </c>
      <c r="BV1524" s="179" t="str">
        <f t="shared" si="2568"/>
        <v>BV$19</v>
      </c>
      <c r="BW1524" s="179" t="str">
        <f t="shared" si="2568"/>
        <v>BW$19</v>
      </c>
      <c r="BX1524" s="179" t="str">
        <f t="shared" si="2568"/>
        <v>BX$19</v>
      </c>
      <c r="BY1524" s="179" t="str">
        <f t="shared" si="2568"/>
        <v>BY$19</v>
      </c>
      <c r="BZ1524" s="179" t="str">
        <f t="shared" si="2568"/>
        <v>BZ$19</v>
      </c>
      <c r="CA1524" s="179" t="str">
        <f t="shared" si="2568"/>
        <v>CA$19</v>
      </c>
      <c r="CB1524" s="179" t="str">
        <f t="shared" si="2568"/>
        <v>CB$19</v>
      </c>
      <c r="CC1524" s="179" t="str">
        <f t="shared" si="2568"/>
        <v>CC$19</v>
      </c>
      <c r="CD1524" s="179" t="str">
        <f t="shared" si="2568"/>
        <v>CD$19</v>
      </c>
      <c r="CE1524" s="179" t="str">
        <f t="shared" ref="CE1524:CL1524" si="2569">CE1511</f>
        <v>CE$19</v>
      </c>
      <c r="CF1524" s="179" t="str">
        <f t="shared" si="2569"/>
        <v>CF$19</v>
      </c>
      <c r="CG1524" s="179" t="str">
        <f t="shared" si="2569"/>
        <v>CG$19</v>
      </c>
      <c r="CH1524" s="179" t="str">
        <f t="shared" si="2569"/>
        <v>CH$19</v>
      </c>
      <c r="CI1524" s="179" t="str">
        <f t="shared" si="2569"/>
        <v>CI$19</v>
      </c>
      <c r="CJ1524" s="179" t="str">
        <f t="shared" si="2569"/>
        <v>CJ$19</v>
      </c>
      <c r="CK1524" s="179" t="str">
        <f t="shared" si="2569"/>
        <v>CK$19</v>
      </c>
      <c r="CL1524" s="179" t="str">
        <f t="shared" si="2569"/>
        <v>CL$19</v>
      </c>
      <c r="CN1524" s="60"/>
      <c r="CO1524" s="179" t="str">
        <f t="shared" ref="CO1524:DL1524" si="2570">CO1511</f>
        <v>CO$19</v>
      </c>
      <c r="CP1524" s="179" t="str">
        <f t="shared" si="2570"/>
        <v>CP$19</v>
      </c>
      <c r="CQ1524" s="179" t="str">
        <f t="shared" si="2570"/>
        <v>CQ$19</v>
      </c>
      <c r="CR1524" s="179" t="str">
        <f t="shared" si="2570"/>
        <v>CR$19</v>
      </c>
      <c r="CS1524" s="179" t="str">
        <f t="shared" si="2570"/>
        <v>CS$19</v>
      </c>
      <c r="CT1524" s="179" t="str">
        <f t="shared" si="2570"/>
        <v>CT$19</v>
      </c>
      <c r="CU1524" s="179" t="str">
        <f t="shared" si="2570"/>
        <v>CU$19</v>
      </c>
      <c r="CV1524" s="179" t="str">
        <f t="shared" si="2570"/>
        <v>CV$19</v>
      </c>
      <c r="CW1524" s="179" t="str">
        <f t="shared" si="2570"/>
        <v>CW$19</v>
      </c>
      <c r="CX1524" s="179" t="str">
        <f t="shared" si="2570"/>
        <v>CX$19</v>
      </c>
      <c r="CY1524" s="179" t="str">
        <f t="shared" si="2570"/>
        <v>CY$19</v>
      </c>
      <c r="CZ1524" s="179" t="str">
        <f t="shared" si="2570"/>
        <v>CZ$19</v>
      </c>
      <c r="DA1524" s="179" t="str">
        <f t="shared" si="2570"/>
        <v>DA$19</v>
      </c>
      <c r="DB1524" s="179" t="str">
        <f t="shared" si="2570"/>
        <v>DB$19</v>
      </c>
      <c r="DC1524" s="179" t="str">
        <f t="shared" si="2570"/>
        <v>DC$19</v>
      </c>
      <c r="DD1524" s="179" t="str">
        <f t="shared" si="2570"/>
        <v>DD$19</v>
      </c>
      <c r="DE1524" s="179" t="str">
        <f t="shared" si="2570"/>
        <v>DE$19</v>
      </c>
      <c r="DF1524" s="179" t="str">
        <f t="shared" si="2570"/>
        <v>DF$19</v>
      </c>
      <c r="DG1524" s="179" t="str">
        <f t="shared" si="2570"/>
        <v>DG$19</v>
      </c>
      <c r="DH1524" s="179" t="str">
        <f t="shared" si="2570"/>
        <v>DH$19</v>
      </c>
      <c r="DI1524" s="179" t="str">
        <f t="shared" si="2570"/>
        <v>DI$19</v>
      </c>
      <c r="DJ1524" s="179" t="str">
        <f t="shared" si="2570"/>
        <v>DJ$19</v>
      </c>
      <c r="DK1524" s="179" t="str">
        <f t="shared" si="2570"/>
        <v>DK$19</v>
      </c>
      <c r="DL1524" s="179" t="str">
        <f t="shared" si="2570"/>
        <v>DL$19</v>
      </c>
    </row>
    <row r="1525" spans="1:116" x14ac:dyDescent="0.4">
      <c r="B1525" t="s">
        <v>332</v>
      </c>
      <c r="D1525" t="s">
        <v>763</v>
      </c>
      <c r="E1525" s="8" t="str">
        <f t="shared" si="2566"/>
        <v>1525 DC-S</v>
      </c>
      <c r="CO1525" s="8"/>
      <c r="CP1525" s="8"/>
      <c r="CQ1525" s="8"/>
      <c r="CR1525" s="8"/>
      <c r="CS1525" s="8"/>
      <c r="CT1525" s="8"/>
      <c r="CU1525" s="8"/>
      <c r="CV1525" s="8"/>
      <c r="CW1525" s="8"/>
      <c r="CX1525" s="8"/>
      <c r="CY1525" s="8"/>
      <c r="CZ1525" s="8"/>
      <c r="DA1525" s="8"/>
      <c r="DB1525" s="8"/>
      <c r="DC1525" s="8"/>
      <c r="DD1525" s="8"/>
      <c r="DE1525" s="8"/>
      <c r="DF1525" s="8"/>
      <c r="DG1525" s="8"/>
      <c r="DH1525" s="8"/>
      <c r="DI1525" s="8"/>
      <c r="DJ1525" s="8"/>
      <c r="DK1525" s="8"/>
      <c r="DL1525" s="8"/>
    </row>
    <row r="1526" spans="1:116" x14ac:dyDescent="0.4">
      <c r="A1526" s="174"/>
      <c r="B1526" t="s">
        <v>332</v>
      </c>
      <c r="D1526" t="s">
        <v>763</v>
      </c>
      <c r="E1526" s="8" t="str">
        <f t="shared" si="2566"/>
        <v>1526 DC-S</v>
      </c>
      <c r="H1526" s="174"/>
      <c r="I1526" s="176"/>
      <c r="J1526" s="176"/>
      <c r="K1526" s="197"/>
      <c r="L1526" s="197"/>
      <c r="M1526" s="197"/>
      <c r="N1526" s="197"/>
      <c r="O1526" s="197"/>
      <c r="P1526" s="197"/>
      <c r="R1526" s="198"/>
      <c r="S1526" s="174"/>
      <c r="T1526" s="174"/>
      <c r="U1526" s="174"/>
      <c r="V1526" s="174"/>
      <c r="W1526" s="174"/>
      <c r="X1526" s="174"/>
      <c r="Y1526" s="174"/>
      <c r="Z1526" s="174"/>
      <c r="AA1526" s="174"/>
      <c r="AB1526" s="174"/>
      <c r="AC1526" s="174"/>
      <c r="AD1526" s="174"/>
      <c r="AE1526" s="174"/>
      <c r="AF1526" s="174"/>
      <c r="AG1526" s="174"/>
      <c r="AH1526" s="174"/>
      <c r="AI1526" s="174"/>
      <c r="AJ1526" s="174"/>
      <c r="AK1526" s="174"/>
      <c r="AL1526" s="174"/>
      <c r="AM1526" s="174"/>
      <c r="AN1526" s="174"/>
      <c r="AO1526" s="174"/>
      <c r="AP1526" s="174"/>
      <c r="AQ1526" s="174"/>
      <c r="AR1526" s="174"/>
      <c r="AS1526" s="174"/>
      <c r="AT1526" s="174"/>
      <c r="AU1526" s="174"/>
      <c r="AV1526" s="174"/>
      <c r="AW1526" s="174"/>
      <c r="AX1526" s="174"/>
      <c r="AY1526" s="174"/>
      <c r="AZ1526" s="174"/>
      <c r="BA1526" s="174"/>
      <c r="BB1526" s="174"/>
      <c r="BC1526" s="174"/>
      <c r="BD1526" s="174"/>
      <c r="BE1526" s="174"/>
      <c r="BF1526" s="174"/>
      <c r="BG1526" s="174"/>
      <c r="BH1526" s="174"/>
      <c r="BI1526" s="174"/>
      <c r="BJ1526" s="174"/>
      <c r="BK1526" s="174"/>
      <c r="BL1526" s="174"/>
      <c r="BM1526" s="174"/>
      <c r="BN1526" s="174"/>
      <c r="BO1526" s="174"/>
      <c r="BP1526" s="174"/>
      <c r="BQ1526" s="174"/>
      <c r="BR1526" s="174"/>
      <c r="BS1526" s="174"/>
      <c r="BT1526" s="174"/>
      <c r="BU1526" s="174"/>
      <c r="BV1526" s="174"/>
      <c r="BW1526" s="174"/>
      <c r="BX1526" s="174"/>
      <c r="BY1526" s="174"/>
      <c r="BZ1526" s="174"/>
      <c r="CA1526" s="174"/>
      <c r="CB1526" s="174"/>
      <c r="CC1526" s="174"/>
      <c r="CD1526" s="174"/>
      <c r="CE1526" s="174"/>
      <c r="CF1526" s="174"/>
      <c r="CG1526" s="174"/>
      <c r="CH1526" s="174"/>
      <c r="CI1526" s="174"/>
      <c r="CJ1526" s="174"/>
      <c r="CK1526" s="174"/>
      <c r="CL1526" s="174"/>
      <c r="CN1526" s="176"/>
      <c r="CO1526" s="174"/>
      <c r="CP1526" s="174"/>
      <c r="CQ1526" s="174"/>
      <c r="CR1526" s="174"/>
      <c r="CS1526" s="174"/>
      <c r="CT1526" s="174"/>
      <c r="CU1526" s="174"/>
      <c r="CV1526" s="174"/>
      <c r="CW1526" s="174"/>
      <c r="CX1526" s="174"/>
      <c r="CY1526" s="174"/>
      <c r="CZ1526" s="174"/>
      <c r="DA1526" s="174"/>
      <c r="DB1526" s="174"/>
      <c r="DC1526" s="174"/>
      <c r="DD1526" s="174"/>
      <c r="DE1526" s="174"/>
      <c r="DF1526" s="174"/>
      <c r="DG1526" s="174"/>
      <c r="DH1526" s="174"/>
      <c r="DI1526" s="174"/>
      <c r="DJ1526" s="174"/>
      <c r="DK1526" s="174"/>
      <c r="DL1526" s="174"/>
    </row>
    <row r="1527" spans="1:116" x14ac:dyDescent="0.4">
      <c r="E1527" s="8"/>
      <c r="K1527" s="53"/>
      <c r="L1527" s="53"/>
      <c r="M1527" s="53"/>
      <c r="N1527" s="53"/>
      <c r="O1527" s="53"/>
      <c r="P1527" s="53"/>
      <c r="R1527" s="24"/>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row>
    <row r="1528" spans="1:116" x14ac:dyDescent="0.4">
      <c r="E1528" s="8"/>
      <c r="K1528" s="53"/>
      <c r="L1528" s="53"/>
      <c r="M1528" s="53"/>
      <c r="N1528" s="53"/>
      <c r="O1528" s="53"/>
      <c r="P1528" s="53"/>
      <c r="R1528" s="24"/>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row>
    <row r="1529" spans="1:116" x14ac:dyDescent="0.4">
      <c r="E1529" s="8"/>
      <c r="K1529" s="53"/>
      <c r="L1529" s="53"/>
      <c r="M1529" s="53"/>
      <c r="N1529" s="53"/>
      <c r="O1529" s="53"/>
      <c r="P1529" s="53"/>
      <c r="R1529" s="24"/>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row>
    <row r="1530" spans="1:116" x14ac:dyDescent="0.4">
      <c r="E1530" s="8"/>
      <c r="K1530" s="53"/>
      <c r="L1530" s="53"/>
      <c r="M1530" s="53"/>
      <c r="N1530" s="53"/>
      <c r="O1530" s="53"/>
      <c r="P1530" s="53"/>
      <c r="R1530" s="24"/>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row>
    <row r="1531" spans="1:116" x14ac:dyDescent="0.4">
      <c r="E1531" s="8"/>
      <c r="K1531" s="53"/>
      <c r="L1531" s="53"/>
      <c r="M1531" s="53"/>
      <c r="N1531" s="53"/>
      <c r="O1531" s="53"/>
      <c r="P1531" s="53"/>
      <c r="R1531" s="24"/>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row>
    <row r="1532" spans="1:116" x14ac:dyDescent="0.4">
      <c r="E1532" s="8"/>
      <c r="K1532" s="53"/>
      <c r="L1532" s="53"/>
      <c r="M1532" s="53"/>
      <c r="N1532" s="53"/>
      <c r="O1532" s="53"/>
      <c r="P1532" s="53"/>
      <c r="R1532" s="24"/>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row>
    <row r="1533" spans="1:116" x14ac:dyDescent="0.4">
      <c r="E1533" s="8"/>
      <c r="K1533" s="53"/>
      <c r="L1533" s="53"/>
      <c r="M1533" s="53"/>
      <c r="N1533" s="53"/>
      <c r="O1533" s="53"/>
      <c r="P1533" s="53"/>
      <c r="R1533" s="24"/>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row>
    <row r="1534" spans="1:116" x14ac:dyDescent="0.4">
      <c r="E1534" s="8"/>
      <c r="K1534" s="53"/>
      <c r="L1534" s="53"/>
      <c r="M1534" s="53"/>
      <c r="N1534" s="53"/>
      <c r="O1534" s="53"/>
      <c r="P1534" s="53"/>
      <c r="R1534" s="2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row>
    <row r="1535" spans="1:116" x14ac:dyDescent="0.4">
      <c r="E1535" s="8"/>
      <c r="K1535" s="53"/>
      <c r="L1535" s="53"/>
      <c r="M1535" s="53"/>
      <c r="N1535" s="53"/>
      <c r="O1535" s="53"/>
      <c r="P1535" s="53"/>
      <c r="R1535" s="24"/>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row>
    <row r="1536" spans="1:116" x14ac:dyDescent="0.4">
      <c r="E1536" s="8"/>
      <c r="K1536" s="53"/>
      <c r="L1536" s="53"/>
      <c r="M1536" s="53"/>
      <c r="N1536" s="53"/>
      <c r="O1536" s="53"/>
      <c r="P1536" s="53"/>
      <c r="R1536" s="24"/>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row>
    <row r="1537" spans="5:90" x14ac:dyDescent="0.4">
      <c r="E1537" s="8"/>
      <c r="K1537" s="53"/>
      <c r="L1537" s="53"/>
      <c r="M1537" s="53"/>
      <c r="N1537" s="53"/>
      <c r="O1537" s="53"/>
      <c r="P1537" s="53"/>
      <c r="R1537" s="24"/>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row>
    <row r="1538" spans="5:90" x14ac:dyDescent="0.4">
      <c r="E1538" s="8"/>
      <c r="K1538" s="53"/>
      <c r="L1538" s="53"/>
      <c r="M1538" s="53"/>
      <c r="N1538" s="53"/>
      <c r="O1538" s="53"/>
      <c r="P1538" s="53"/>
      <c r="R1538" s="24"/>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row>
    <row r="1539" spans="5:90" x14ac:dyDescent="0.4">
      <c r="E1539" s="8"/>
      <c r="K1539" s="53"/>
      <c r="L1539" s="53"/>
      <c r="M1539" s="53"/>
      <c r="N1539" s="53"/>
      <c r="O1539" s="53"/>
      <c r="P1539" s="53"/>
      <c r="R1539" s="24"/>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5:90" x14ac:dyDescent="0.4">
      <c r="E1540" s="8"/>
      <c r="K1540" s="53"/>
      <c r="L1540" s="53"/>
      <c r="M1540" s="53"/>
      <c r="N1540" s="53"/>
      <c r="O1540" s="53"/>
      <c r="P1540" s="53"/>
      <c r="R1540" s="24"/>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row>
    <row r="1541" spans="5:90" x14ac:dyDescent="0.4">
      <c r="E1541" s="8"/>
      <c r="K1541" s="53"/>
      <c r="L1541" s="53"/>
      <c r="M1541" s="53"/>
      <c r="N1541" s="53"/>
      <c r="O1541" s="53"/>
      <c r="P1541" s="53"/>
      <c r="R1541" s="24"/>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row>
    <row r="1542" spans="5:90" x14ac:dyDescent="0.4">
      <c r="E1542" s="8"/>
      <c r="K1542" s="53"/>
      <c r="L1542" s="53"/>
      <c r="M1542" s="53"/>
      <c r="N1542" s="53"/>
      <c r="O1542" s="53"/>
      <c r="P1542" s="53"/>
      <c r="R1542" s="24"/>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row>
    <row r="1543" spans="5:90" x14ac:dyDescent="0.4">
      <c r="E1543" s="8"/>
      <c r="K1543" s="53"/>
      <c r="L1543" s="53"/>
      <c r="M1543" s="53"/>
      <c r="N1543" s="53"/>
      <c r="O1543" s="53"/>
      <c r="P1543" s="53"/>
      <c r="R1543" s="24"/>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row>
    <row r="1544" spans="5:90" x14ac:dyDescent="0.4">
      <c r="E1544" s="8"/>
      <c r="K1544" s="53"/>
      <c r="L1544" s="53"/>
      <c r="M1544" s="53"/>
      <c r="N1544" s="53"/>
      <c r="O1544" s="53"/>
      <c r="P1544" s="53"/>
      <c r="R1544" s="2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row>
    <row r="1545" spans="5:90" x14ac:dyDescent="0.4">
      <c r="E1545" s="8"/>
      <c r="K1545" s="53"/>
      <c r="L1545" s="53"/>
      <c r="M1545" s="53"/>
      <c r="N1545" s="53"/>
      <c r="O1545" s="53"/>
      <c r="P1545" s="53"/>
      <c r="R1545" s="24"/>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row>
    <row r="1546" spans="5:90" x14ac:dyDescent="0.4">
      <c r="E1546" s="8"/>
      <c r="K1546" s="53"/>
      <c r="L1546" s="53"/>
      <c r="M1546" s="53"/>
      <c r="N1546" s="53"/>
      <c r="O1546" s="53"/>
      <c r="P1546" s="53"/>
      <c r="R1546" s="24"/>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row>
    <row r="1547" spans="5:90" x14ac:dyDescent="0.4">
      <c r="E1547" s="8"/>
      <c r="K1547" s="53"/>
      <c r="L1547" s="53"/>
      <c r="M1547" s="53"/>
      <c r="N1547" s="53"/>
      <c r="O1547" s="53"/>
      <c r="P1547" s="53"/>
      <c r="R1547" s="24"/>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row>
    <row r="1548" spans="5:90" x14ac:dyDescent="0.4">
      <c r="E1548" s="8"/>
      <c r="K1548" s="53"/>
      <c r="L1548" s="53"/>
      <c r="M1548" s="53"/>
      <c r="N1548" s="53"/>
      <c r="O1548" s="53"/>
      <c r="P1548" s="53"/>
      <c r="R1548" s="24"/>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row>
    <row r="1549" spans="5:90" x14ac:dyDescent="0.4">
      <c r="E1549" s="8"/>
      <c r="K1549" s="53"/>
      <c r="L1549" s="53"/>
      <c r="M1549" s="53"/>
      <c r="N1549" s="53"/>
      <c r="O1549" s="53"/>
      <c r="P1549" s="53"/>
      <c r="R1549" s="24"/>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row>
    <row r="1550" spans="5:90" x14ac:dyDescent="0.4">
      <c r="E1550" s="8"/>
      <c r="K1550" s="53"/>
      <c r="L1550" s="53"/>
      <c r="M1550" s="53"/>
      <c r="N1550" s="53"/>
      <c r="O1550" s="53"/>
      <c r="P1550" s="53"/>
      <c r="R1550" s="24"/>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row>
    <row r="1551" spans="5:90" x14ac:dyDescent="0.4">
      <c r="E1551" s="8"/>
      <c r="K1551" s="53"/>
      <c r="L1551" s="53"/>
      <c r="M1551" s="53"/>
      <c r="N1551" s="53"/>
      <c r="O1551" s="53"/>
      <c r="P1551" s="53"/>
      <c r="R1551" s="24"/>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row>
    <row r="1552" spans="5:90" x14ac:dyDescent="0.4">
      <c r="E1552" s="8"/>
      <c r="K1552" s="53"/>
      <c r="L1552" s="53"/>
      <c r="M1552" s="53"/>
      <c r="N1552" s="53"/>
      <c r="O1552" s="53"/>
      <c r="P1552" s="53"/>
      <c r="R1552" s="24"/>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row>
    <row r="1553" spans="5:90" x14ac:dyDescent="0.4">
      <c r="E1553" s="8"/>
      <c r="K1553" s="53"/>
      <c r="L1553" s="53"/>
      <c r="M1553" s="53"/>
      <c r="N1553" s="53"/>
      <c r="O1553" s="53"/>
      <c r="P1553" s="53"/>
      <c r="R1553" s="24"/>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row>
    <row r="1554" spans="5:90" x14ac:dyDescent="0.4">
      <c r="E1554" s="8"/>
      <c r="K1554" s="53"/>
      <c r="L1554" s="53"/>
      <c r="M1554" s="53"/>
      <c r="N1554" s="53"/>
      <c r="O1554" s="53"/>
      <c r="P1554" s="53"/>
      <c r="R1554" s="2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row>
    <row r="1555" spans="5:90" x14ac:dyDescent="0.4">
      <c r="E1555" s="8"/>
      <c r="K1555" s="53"/>
      <c r="L1555" s="53"/>
      <c r="M1555" s="53"/>
      <c r="N1555" s="53"/>
      <c r="O1555" s="53"/>
      <c r="P1555" s="53"/>
      <c r="R1555" s="24"/>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row>
    <row r="1556" spans="5:90" x14ac:dyDescent="0.4">
      <c r="E1556" s="8"/>
      <c r="K1556" s="53"/>
      <c r="L1556" s="53"/>
      <c r="M1556" s="53"/>
      <c r="N1556" s="53"/>
      <c r="O1556" s="53"/>
      <c r="P1556" s="53"/>
      <c r="R1556" s="24"/>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row>
    <row r="1557" spans="5:90" x14ac:dyDescent="0.4">
      <c r="E1557" s="8"/>
      <c r="K1557" s="53"/>
      <c r="L1557" s="53"/>
      <c r="M1557" s="53"/>
      <c r="N1557" s="53"/>
      <c r="O1557" s="53"/>
      <c r="P1557" s="53"/>
      <c r="R1557" s="24"/>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row>
    <row r="1558" spans="5:90" x14ac:dyDescent="0.4">
      <c r="E1558" s="8"/>
      <c r="K1558" s="53"/>
      <c r="L1558" s="53"/>
      <c r="M1558" s="53"/>
      <c r="N1558" s="53"/>
      <c r="O1558" s="53"/>
      <c r="P1558" s="53"/>
      <c r="R1558" s="24"/>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row>
    <row r="1559" spans="5:90" x14ac:dyDescent="0.4">
      <c r="E1559" s="8"/>
      <c r="K1559" s="53"/>
      <c r="L1559" s="53"/>
      <c r="M1559" s="53"/>
      <c r="N1559" s="53"/>
      <c r="O1559" s="53"/>
      <c r="P1559" s="53"/>
      <c r="R1559" s="24"/>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row>
    <row r="1560" spans="5:90" x14ac:dyDescent="0.4">
      <c r="E1560" s="8"/>
      <c r="K1560" s="53"/>
      <c r="L1560" s="53"/>
      <c r="M1560" s="53"/>
      <c r="N1560" s="53"/>
      <c r="O1560" s="53"/>
      <c r="P1560" s="53"/>
      <c r="R1560" s="24"/>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row>
    <row r="1561" spans="5:90" x14ac:dyDescent="0.4">
      <c r="E1561" s="8"/>
      <c r="K1561" s="53"/>
      <c r="L1561" s="53"/>
      <c r="M1561" s="53"/>
      <c r="N1561" s="53"/>
      <c r="O1561" s="53"/>
      <c r="P1561" s="53"/>
      <c r="R1561" s="24"/>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row>
    <row r="1562" spans="5:90" x14ac:dyDescent="0.4">
      <c r="E1562" s="8"/>
      <c r="K1562" s="53"/>
      <c r="L1562" s="53"/>
      <c r="M1562" s="53"/>
      <c r="N1562" s="53"/>
      <c r="O1562" s="53"/>
      <c r="P1562" s="53"/>
      <c r="R1562" s="24"/>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row>
    <row r="1563" spans="5:90" x14ac:dyDescent="0.4">
      <c r="E1563" s="8"/>
      <c r="K1563" s="53"/>
      <c r="L1563" s="53"/>
      <c r="M1563" s="53"/>
      <c r="N1563" s="53"/>
      <c r="O1563" s="53"/>
      <c r="P1563" s="53"/>
      <c r="R1563" s="24"/>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row>
    <row r="1564" spans="5:90" x14ac:dyDescent="0.4">
      <c r="E1564" s="8"/>
      <c r="K1564" s="53"/>
      <c r="L1564" s="53"/>
      <c r="M1564" s="53"/>
      <c r="N1564" s="53"/>
      <c r="O1564" s="53"/>
      <c r="P1564" s="53"/>
      <c r="R1564" s="2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row>
    <row r="1565" spans="5:90" x14ac:dyDescent="0.4">
      <c r="E1565" s="8"/>
      <c r="K1565" s="53"/>
      <c r="L1565" s="53"/>
      <c r="M1565" s="53"/>
      <c r="N1565" s="53"/>
      <c r="O1565" s="53"/>
      <c r="P1565" s="53"/>
      <c r="R1565" s="24"/>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row>
    <row r="1566" spans="5:90" x14ac:dyDescent="0.4">
      <c r="E1566" s="8"/>
      <c r="K1566" s="53"/>
      <c r="L1566" s="53"/>
      <c r="M1566" s="53"/>
      <c r="N1566" s="53"/>
      <c r="O1566" s="53"/>
      <c r="P1566" s="53"/>
      <c r="R1566" s="24"/>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row>
    <row r="1567" spans="5:90" x14ac:dyDescent="0.4">
      <c r="E1567" s="8"/>
      <c r="K1567" s="53"/>
      <c r="L1567" s="53"/>
      <c r="M1567" s="53"/>
      <c r="N1567" s="53"/>
      <c r="O1567" s="53"/>
      <c r="P1567" s="53"/>
      <c r="R1567" s="24"/>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row>
    <row r="1568" spans="5:90" x14ac:dyDescent="0.4">
      <c r="E1568" s="8"/>
      <c r="K1568" s="53"/>
      <c r="L1568" s="53"/>
      <c r="M1568" s="53"/>
      <c r="N1568" s="53"/>
      <c r="O1568" s="53"/>
      <c r="P1568" s="53"/>
      <c r="R1568" s="24"/>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row>
    <row r="1569" spans="1:116" x14ac:dyDescent="0.4">
      <c r="E1569" s="8"/>
      <c r="K1569" s="53"/>
      <c r="L1569" s="53"/>
      <c r="M1569" s="53"/>
      <c r="N1569" s="53"/>
      <c r="O1569" s="53"/>
      <c r="P1569" s="53"/>
      <c r="R1569" s="24"/>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row>
    <row r="1570" spans="1:116" x14ac:dyDescent="0.4">
      <c r="E1570" s="8"/>
      <c r="K1570" s="53"/>
      <c r="L1570" s="53"/>
      <c r="M1570" s="53"/>
      <c r="N1570" s="53"/>
      <c r="O1570" s="53"/>
      <c r="P1570" s="53"/>
      <c r="R1570" s="24"/>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row>
    <row r="1571" spans="1:116" x14ac:dyDescent="0.4">
      <c r="E1571" s="8"/>
      <c r="K1571" s="53"/>
      <c r="L1571" s="53"/>
      <c r="M1571" s="53"/>
      <c r="N1571" s="53"/>
      <c r="O1571" s="53"/>
      <c r="P1571" s="53"/>
      <c r="R1571" s="24"/>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row>
    <row r="1572" spans="1:116" x14ac:dyDescent="0.4">
      <c r="E1572" s="8"/>
      <c r="K1572" s="53"/>
      <c r="L1572" s="53"/>
      <c r="M1572" s="53"/>
      <c r="N1572" s="53"/>
      <c r="O1572" s="53"/>
      <c r="P1572" s="53"/>
      <c r="R1572" s="24"/>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row>
    <row r="1573" spans="1:116" x14ac:dyDescent="0.4">
      <c r="E1573" s="8"/>
      <c r="K1573" s="53"/>
      <c r="L1573" s="53"/>
      <c r="M1573" s="53"/>
      <c r="N1573" s="53"/>
      <c r="O1573" s="53"/>
      <c r="P1573" s="53"/>
      <c r="R1573" s="24"/>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row>
    <row r="1574" spans="1:116" x14ac:dyDescent="0.4">
      <c r="E1574" s="8"/>
      <c r="G1574" s="175" t="s">
        <v>490</v>
      </c>
      <c r="K1574" s="53"/>
      <c r="L1574" s="53"/>
      <c r="M1574" s="53"/>
      <c r="N1574" s="53"/>
      <c r="O1574" s="53"/>
      <c r="P1574" s="53"/>
      <c r="R1574" s="2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row>
    <row r="1575" spans="1:116" x14ac:dyDescent="0.4">
      <c r="E1575" s="8"/>
      <c r="G1575" s="175" t="s">
        <v>492</v>
      </c>
      <c r="K1575" s="53"/>
      <c r="L1575" s="53"/>
      <c r="M1575" s="53"/>
      <c r="N1575" s="53"/>
      <c r="O1575" s="53"/>
      <c r="P1575" s="53"/>
      <c r="R1575" s="24"/>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row>
    <row r="1576" spans="1:116" x14ac:dyDescent="0.4">
      <c r="A1576" s="174"/>
      <c r="E1576" s="8"/>
      <c r="G1576" s="175" t="s">
        <v>461</v>
      </c>
      <c r="H1576" s="174"/>
      <c r="I1576" s="176"/>
      <c r="J1576" s="176"/>
      <c r="K1576" s="197"/>
      <c r="L1576" s="197"/>
      <c r="M1576" s="197"/>
      <c r="N1576" s="197"/>
      <c r="O1576" s="197"/>
      <c r="P1576" s="197"/>
      <c r="R1576" s="198"/>
      <c r="S1576" s="199" t="str">
        <f t="shared" ref="S1576:AX1576" si="2571">S$20</f>
        <v>S$16</v>
      </c>
      <c r="T1576" s="199" t="str">
        <f t="shared" si="2571"/>
        <v>T$16</v>
      </c>
      <c r="U1576" s="199" t="str">
        <f t="shared" si="2571"/>
        <v>U$16</v>
      </c>
      <c r="V1576" s="199" t="str">
        <f t="shared" si="2571"/>
        <v>V$16</v>
      </c>
      <c r="W1576" s="199" t="str">
        <f t="shared" si="2571"/>
        <v>W$16</v>
      </c>
      <c r="X1576" s="199" t="str">
        <f t="shared" si="2571"/>
        <v>X$16</v>
      </c>
      <c r="Y1576" s="199" t="str">
        <f t="shared" si="2571"/>
        <v>Y$16</v>
      </c>
      <c r="Z1576" s="199" t="str">
        <f t="shared" si="2571"/>
        <v>Z$16</v>
      </c>
      <c r="AA1576" s="199" t="str">
        <f t="shared" si="2571"/>
        <v>AA$16</v>
      </c>
      <c r="AB1576" s="199" t="str">
        <f t="shared" si="2571"/>
        <v>AB$16</v>
      </c>
      <c r="AC1576" s="199" t="str">
        <f t="shared" si="2571"/>
        <v>AC$16</v>
      </c>
      <c r="AD1576" s="199" t="str">
        <f t="shared" si="2571"/>
        <v>AD$16</v>
      </c>
      <c r="AE1576" s="199" t="str">
        <f t="shared" si="2571"/>
        <v>AE$16</v>
      </c>
      <c r="AF1576" s="199" t="str">
        <f t="shared" si="2571"/>
        <v>AF$16</v>
      </c>
      <c r="AG1576" s="199" t="str">
        <f t="shared" si="2571"/>
        <v>AG$16</v>
      </c>
      <c r="AH1576" s="199" t="str">
        <f t="shared" si="2571"/>
        <v>AH$16</v>
      </c>
      <c r="AI1576" s="199" t="str">
        <f t="shared" si="2571"/>
        <v>AI$16</v>
      </c>
      <c r="AJ1576" s="199" t="str">
        <f t="shared" si="2571"/>
        <v>AJ$16</v>
      </c>
      <c r="AK1576" s="199" t="str">
        <f t="shared" si="2571"/>
        <v>AK$16</v>
      </c>
      <c r="AL1576" s="199" t="str">
        <f t="shared" si="2571"/>
        <v>AL$16</v>
      </c>
      <c r="AM1576" s="199" t="str">
        <f t="shared" si="2571"/>
        <v>AM$16</v>
      </c>
      <c r="AN1576" s="199" t="str">
        <f t="shared" si="2571"/>
        <v>AN$16</v>
      </c>
      <c r="AO1576" s="199" t="str">
        <f t="shared" si="2571"/>
        <v>AO$16</v>
      </c>
      <c r="AP1576" s="199" t="str">
        <f t="shared" si="2571"/>
        <v>AP$16</v>
      </c>
      <c r="AQ1576" s="199" t="str">
        <f t="shared" si="2571"/>
        <v>AQ$16</v>
      </c>
      <c r="AR1576" s="199" t="str">
        <f t="shared" si="2571"/>
        <v>AR$16</v>
      </c>
      <c r="AS1576" s="199" t="str">
        <f t="shared" si="2571"/>
        <v>AS$16</v>
      </c>
      <c r="AT1576" s="199" t="str">
        <f t="shared" si="2571"/>
        <v>AT$16</v>
      </c>
      <c r="AU1576" s="199" t="str">
        <f t="shared" si="2571"/>
        <v>AU$16</v>
      </c>
      <c r="AV1576" s="199" t="str">
        <f t="shared" si="2571"/>
        <v>AV$16</v>
      </c>
      <c r="AW1576" s="199" t="str">
        <f t="shared" si="2571"/>
        <v>AW$16</v>
      </c>
      <c r="AX1576" s="199" t="str">
        <f t="shared" si="2571"/>
        <v>AX$16</v>
      </c>
      <c r="AY1576" s="199" t="str">
        <f t="shared" ref="AY1576:CD1576" si="2572">AY$20</f>
        <v>AY$16</v>
      </c>
      <c r="AZ1576" s="199" t="str">
        <f t="shared" si="2572"/>
        <v>AZ$16</v>
      </c>
      <c r="BA1576" s="199" t="str">
        <f t="shared" si="2572"/>
        <v>BA$16</v>
      </c>
      <c r="BB1576" s="199" t="str">
        <f t="shared" si="2572"/>
        <v>BB$16</v>
      </c>
      <c r="BC1576" s="199" t="str">
        <f t="shared" si="2572"/>
        <v>BC$16</v>
      </c>
      <c r="BD1576" s="199" t="str">
        <f t="shared" si="2572"/>
        <v>BD$16</v>
      </c>
      <c r="BE1576" s="199" t="str">
        <f t="shared" si="2572"/>
        <v>BE$16</v>
      </c>
      <c r="BF1576" s="199" t="str">
        <f t="shared" si="2572"/>
        <v>BF$16</v>
      </c>
      <c r="BG1576" s="199" t="str">
        <f t="shared" si="2572"/>
        <v>BG$16</v>
      </c>
      <c r="BH1576" s="199" t="str">
        <f t="shared" si="2572"/>
        <v>BH$16</v>
      </c>
      <c r="BI1576" s="199" t="str">
        <f t="shared" si="2572"/>
        <v>BI$16</v>
      </c>
      <c r="BJ1576" s="199" t="str">
        <f t="shared" si="2572"/>
        <v>BJ$16</v>
      </c>
      <c r="BK1576" s="199" t="str">
        <f t="shared" si="2572"/>
        <v>BK$16</v>
      </c>
      <c r="BL1576" s="199" t="str">
        <f t="shared" si="2572"/>
        <v>BL$16</v>
      </c>
      <c r="BM1576" s="199" t="str">
        <f t="shared" si="2572"/>
        <v>BM$16</v>
      </c>
      <c r="BN1576" s="199" t="str">
        <f t="shared" si="2572"/>
        <v>BN$16</v>
      </c>
      <c r="BO1576" s="199" t="str">
        <f t="shared" si="2572"/>
        <v>BO$16</v>
      </c>
      <c r="BP1576" s="199" t="str">
        <f t="shared" si="2572"/>
        <v>BP$16</v>
      </c>
      <c r="BQ1576" s="199" t="str">
        <f t="shared" si="2572"/>
        <v>BQ$16</v>
      </c>
      <c r="BR1576" s="199" t="str">
        <f t="shared" si="2572"/>
        <v>BR$16</v>
      </c>
      <c r="BS1576" s="199" t="str">
        <f t="shared" si="2572"/>
        <v>BS$16</v>
      </c>
      <c r="BT1576" s="199" t="str">
        <f t="shared" si="2572"/>
        <v>BT$16</v>
      </c>
      <c r="BU1576" s="199" t="str">
        <f t="shared" si="2572"/>
        <v>BU$16</v>
      </c>
      <c r="BV1576" s="199" t="str">
        <f t="shared" si="2572"/>
        <v>BV$16</v>
      </c>
      <c r="BW1576" s="199" t="str">
        <f t="shared" si="2572"/>
        <v>BW$16</v>
      </c>
      <c r="BX1576" s="199" t="str">
        <f t="shared" si="2572"/>
        <v>BX$16</v>
      </c>
      <c r="BY1576" s="199" t="str">
        <f t="shared" si="2572"/>
        <v>BY$16</v>
      </c>
      <c r="BZ1576" s="199" t="str">
        <f t="shared" si="2572"/>
        <v>BZ$16</v>
      </c>
      <c r="CA1576" s="199" t="str">
        <f t="shared" si="2572"/>
        <v>CA$16</v>
      </c>
      <c r="CB1576" s="199" t="str">
        <f t="shared" si="2572"/>
        <v>CB$16</v>
      </c>
      <c r="CC1576" s="199" t="str">
        <f t="shared" si="2572"/>
        <v>CC$16</v>
      </c>
      <c r="CD1576" s="199" t="str">
        <f t="shared" si="2572"/>
        <v>CD$16</v>
      </c>
      <c r="CE1576" s="199" t="str">
        <f t="shared" ref="CE1576:CL1576" si="2573">CE$20</f>
        <v>CE$16</v>
      </c>
      <c r="CF1576" s="199" t="str">
        <f t="shared" si="2573"/>
        <v>CF$16</v>
      </c>
      <c r="CG1576" s="199" t="str">
        <f t="shared" si="2573"/>
        <v>CG$16</v>
      </c>
      <c r="CH1576" s="199" t="str">
        <f t="shared" si="2573"/>
        <v>CH$16</v>
      </c>
      <c r="CI1576" s="199" t="str">
        <f t="shared" si="2573"/>
        <v>CI$16</v>
      </c>
      <c r="CJ1576" s="199" t="str">
        <f t="shared" si="2573"/>
        <v>CJ$16</v>
      </c>
      <c r="CK1576" s="199" t="str">
        <f t="shared" si="2573"/>
        <v>CK$16</v>
      </c>
      <c r="CL1576" s="199" t="str">
        <f t="shared" si="2573"/>
        <v>CL$16</v>
      </c>
      <c r="CN1576" s="176"/>
      <c r="CO1576" s="199" t="str">
        <f t="shared" ref="CO1576:DL1576" si="2574">CO$20</f>
        <v>CO$16</v>
      </c>
      <c r="CP1576" s="199" t="str">
        <f t="shared" si="2574"/>
        <v>CP$16</v>
      </c>
      <c r="CQ1576" s="199" t="str">
        <f t="shared" si="2574"/>
        <v>CQ$16</v>
      </c>
      <c r="CR1576" s="199" t="str">
        <f t="shared" si="2574"/>
        <v>CR$16</v>
      </c>
      <c r="CS1576" s="199" t="str">
        <f t="shared" si="2574"/>
        <v>CS$16</v>
      </c>
      <c r="CT1576" s="199" t="str">
        <f t="shared" si="2574"/>
        <v>CT$16</v>
      </c>
      <c r="CU1576" s="199" t="str">
        <f t="shared" si="2574"/>
        <v>CU$16</v>
      </c>
      <c r="CV1576" s="199" t="str">
        <f t="shared" si="2574"/>
        <v>CV$16</v>
      </c>
      <c r="CW1576" s="199" t="str">
        <f t="shared" si="2574"/>
        <v>CW$16</v>
      </c>
      <c r="CX1576" s="199" t="str">
        <f t="shared" si="2574"/>
        <v>CX$16</v>
      </c>
      <c r="CY1576" s="199" t="str">
        <f t="shared" si="2574"/>
        <v>CY$16</v>
      </c>
      <c r="CZ1576" s="199" t="str">
        <f t="shared" si="2574"/>
        <v>CZ$16</v>
      </c>
      <c r="DA1576" s="199" t="str">
        <f t="shared" si="2574"/>
        <v>DA$16</v>
      </c>
      <c r="DB1576" s="199" t="str">
        <f t="shared" si="2574"/>
        <v>DB$16</v>
      </c>
      <c r="DC1576" s="199" t="str">
        <f t="shared" si="2574"/>
        <v>DC$16</v>
      </c>
      <c r="DD1576" s="199" t="str">
        <f t="shared" si="2574"/>
        <v>DD$16</v>
      </c>
      <c r="DE1576" s="199" t="str">
        <f t="shared" si="2574"/>
        <v>DE$16</v>
      </c>
      <c r="DF1576" s="199" t="str">
        <f t="shared" si="2574"/>
        <v>DF$16</v>
      </c>
      <c r="DG1576" s="199" t="str">
        <f t="shared" si="2574"/>
        <v>DG$16</v>
      </c>
      <c r="DH1576" s="199" t="str">
        <f t="shared" si="2574"/>
        <v>DH$16</v>
      </c>
      <c r="DI1576" s="199" t="str">
        <f t="shared" si="2574"/>
        <v>DI$16</v>
      </c>
      <c r="DJ1576" s="199" t="str">
        <f t="shared" si="2574"/>
        <v>DJ$16</v>
      </c>
      <c r="DK1576" s="199" t="str">
        <f t="shared" si="2574"/>
        <v>DK$16</v>
      </c>
      <c r="DL1576" s="199" t="str">
        <f t="shared" si="2574"/>
        <v>DL$16</v>
      </c>
    </row>
    <row r="1577" spans="1:116" x14ac:dyDescent="0.4">
      <c r="A1577" s="174"/>
      <c r="E1577" s="8"/>
      <c r="G1577" s="175" t="s">
        <v>462</v>
      </c>
      <c r="H1577" s="200"/>
      <c r="I1577" s="201"/>
      <c r="J1577" s="201"/>
      <c r="K1577" s="202"/>
      <c r="L1577" s="202"/>
      <c r="M1577" s="202"/>
      <c r="N1577" s="202"/>
      <c r="O1577" s="202"/>
      <c r="P1577" s="202"/>
      <c r="R1577" s="202"/>
      <c r="S1577" s="199" t="str">
        <f t="shared" ref="S1577:AX1577" si="2575">S$21</f>
        <v>S$17</v>
      </c>
      <c r="T1577" s="199" t="str">
        <f t="shared" si="2575"/>
        <v>T$17</v>
      </c>
      <c r="U1577" s="199" t="str">
        <f t="shared" si="2575"/>
        <v>U$17</v>
      </c>
      <c r="V1577" s="199" t="str">
        <f t="shared" si="2575"/>
        <v>V$17</v>
      </c>
      <c r="W1577" s="199" t="str">
        <f t="shared" si="2575"/>
        <v>W$17</v>
      </c>
      <c r="X1577" s="199" t="str">
        <f t="shared" si="2575"/>
        <v>X$17</v>
      </c>
      <c r="Y1577" s="199" t="str">
        <f t="shared" si="2575"/>
        <v>Y$17</v>
      </c>
      <c r="Z1577" s="199" t="str">
        <f t="shared" si="2575"/>
        <v>Z$17</v>
      </c>
      <c r="AA1577" s="199" t="str">
        <f t="shared" si="2575"/>
        <v>AA$17</v>
      </c>
      <c r="AB1577" s="199" t="str">
        <f t="shared" si="2575"/>
        <v>AB$17</v>
      </c>
      <c r="AC1577" s="199" t="str">
        <f t="shared" si="2575"/>
        <v>AC$17</v>
      </c>
      <c r="AD1577" s="199" t="str">
        <f t="shared" si="2575"/>
        <v>AD$17</v>
      </c>
      <c r="AE1577" s="199" t="str">
        <f t="shared" si="2575"/>
        <v>AE$17</v>
      </c>
      <c r="AF1577" s="199" t="str">
        <f t="shared" si="2575"/>
        <v>AF$17</v>
      </c>
      <c r="AG1577" s="199" t="str">
        <f t="shared" si="2575"/>
        <v>AG$17</v>
      </c>
      <c r="AH1577" s="199" t="str">
        <f t="shared" si="2575"/>
        <v>AH$17</v>
      </c>
      <c r="AI1577" s="199" t="str">
        <f t="shared" si="2575"/>
        <v>AI$17</v>
      </c>
      <c r="AJ1577" s="199" t="str">
        <f t="shared" si="2575"/>
        <v>AJ$17</v>
      </c>
      <c r="AK1577" s="199" t="str">
        <f t="shared" si="2575"/>
        <v>AK$17</v>
      </c>
      <c r="AL1577" s="199" t="str">
        <f t="shared" si="2575"/>
        <v>AL$17</v>
      </c>
      <c r="AM1577" s="199" t="str">
        <f t="shared" si="2575"/>
        <v>AM$17</v>
      </c>
      <c r="AN1577" s="199" t="str">
        <f t="shared" si="2575"/>
        <v>AN$17</v>
      </c>
      <c r="AO1577" s="199" t="str">
        <f t="shared" si="2575"/>
        <v>AO$17</v>
      </c>
      <c r="AP1577" s="199" t="str">
        <f t="shared" si="2575"/>
        <v>AP$17</v>
      </c>
      <c r="AQ1577" s="199" t="str">
        <f t="shared" si="2575"/>
        <v>AQ$17</v>
      </c>
      <c r="AR1577" s="199" t="str">
        <f t="shared" si="2575"/>
        <v>AR$17</v>
      </c>
      <c r="AS1577" s="199" t="str">
        <f t="shared" si="2575"/>
        <v>AS$17</v>
      </c>
      <c r="AT1577" s="199" t="str">
        <f t="shared" si="2575"/>
        <v>AT$17</v>
      </c>
      <c r="AU1577" s="199" t="str">
        <f t="shared" si="2575"/>
        <v>AU$17</v>
      </c>
      <c r="AV1577" s="199" t="str">
        <f t="shared" si="2575"/>
        <v>AV$17</v>
      </c>
      <c r="AW1577" s="199" t="str">
        <f t="shared" si="2575"/>
        <v>AW$17</v>
      </c>
      <c r="AX1577" s="199" t="str">
        <f t="shared" si="2575"/>
        <v>AX$17</v>
      </c>
      <c r="AY1577" s="199" t="str">
        <f t="shared" ref="AY1577:CD1577" si="2576">AY$21</f>
        <v>AY$17</v>
      </c>
      <c r="AZ1577" s="199" t="str">
        <f t="shared" si="2576"/>
        <v>AZ$17</v>
      </c>
      <c r="BA1577" s="199" t="str">
        <f t="shared" si="2576"/>
        <v>BA$17</v>
      </c>
      <c r="BB1577" s="199" t="str">
        <f t="shared" si="2576"/>
        <v>BB$17</v>
      </c>
      <c r="BC1577" s="199" t="str">
        <f t="shared" si="2576"/>
        <v>BC$17</v>
      </c>
      <c r="BD1577" s="199" t="str">
        <f t="shared" si="2576"/>
        <v>BD$17</v>
      </c>
      <c r="BE1577" s="199" t="str">
        <f t="shared" si="2576"/>
        <v>BE$17</v>
      </c>
      <c r="BF1577" s="199" t="str">
        <f t="shared" si="2576"/>
        <v>BF$17</v>
      </c>
      <c r="BG1577" s="199" t="str">
        <f t="shared" si="2576"/>
        <v>BG$17</v>
      </c>
      <c r="BH1577" s="199" t="str">
        <f t="shared" si="2576"/>
        <v>BH$17</v>
      </c>
      <c r="BI1577" s="199" t="str">
        <f t="shared" si="2576"/>
        <v>BI$17</v>
      </c>
      <c r="BJ1577" s="199" t="str">
        <f t="shared" si="2576"/>
        <v>BJ$17</v>
      </c>
      <c r="BK1577" s="199" t="str">
        <f t="shared" si="2576"/>
        <v>BK$17</v>
      </c>
      <c r="BL1577" s="199" t="str">
        <f t="shared" si="2576"/>
        <v>BL$17</v>
      </c>
      <c r="BM1577" s="199" t="str">
        <f t="shared" si="2576"/>
        <v>BM$17</v>
      </c>
      <c r="BN1577" s="199" t="str">
        <f t="shared" si="2576"/>
        <v>BN$17</v>
      </c>
      <c r="BO1577" s="199" t="str">
        <f t="shared" si="2576"/>
        <v>BO$17</v>
      </c>
      <c r="BP1577" s="199" t="str">
        <f t="shared" si="2576"/>
        <v>BP$17</v>
      </c>
      <c r="BQ1577" s="199" t="str">
        <f t="shared" si="2576"/>
        <v>BQ$17</v>
      </c>
      <c r="BR1577" s="199" t="str">
        <f t="shared" si="2576"/>
        <v>BR$17</v>
      </c>
      <c r="BS1577" s="199" t="str">
        <f t="shared" si="2576"/>
        <v>BS$17</v>
      </c>
      <c r="BT1577" s="199" t="str">
        <f t="shared" si="2576"/>
        <v>BT$17</v>
      </c>
      <c r="BU1577" s="199" t="str">
        <f t="shared" si="2576"/>
        <v>BU$17</v>
      </c>
      <c r="BV1577" s="199" t="str">
        <f t="shared" si="2576"/>
        <v>BV$17</v>
      </c>
      <c r="BW1577" s="199" t="str">
        <f t="shared" si="2576"/>
        <v>BW$17</v>
      </c>
      <c r="BX1577" s="199" t="str">
        <f t="shared" si="2576"/>
        <v>BX$17</v>
      </c>
      <c r="BY1577" s="199" t="str">
        <f t="shared" si="2576"/>
        <v>BY$17</v>
      </c>
      <c r="BZ1577" s="199" t="str">
        <f t="shared" si="2576"/>
        <v>BZ$17</v>
      </c>
      <c r="CA1577" s="199" t="str">
        <f t="shared" si="2576"/>
        <v>CA$17</v>
      </c>
      <c r="CB1577" s="199" t="str">
        <f t="shared" si="2576"/>
        <v>CB$17</v>
      </c>
      <c r="CC1577" s="199" t="str">
        <f t="shared" si="2576"/>
        <v>CC$17</v>
      </c>
      <c r="CD1577" s="199" t="str">
        <f t="shared" si="2576"/>
        <v>CD$17</v>
      </c>
      <c r="CE1577" s="199" t="str">
        <f t="shared" ref="CE1577:CL1577" si="2577">CE$21</f>
        <v>CE$17</v>
      </c>
      <c r="CF1577" s="199" t="str">
        <f t="shared" si="2577"/>
        <v>CF$17</v>
      </c>
      <c r="CG1577" s="199" t="str">
        <f t="shared" si="2577"/>
        <v>CG$17</v>
      </c>
      <c r="CH1577" s="199" t="str">
        <f t="shared" si="2577"/>
        <v>CH$17</v>
      </c>
      <c r="CI1577" s="199" t="str">
        <f t="shared" si="2577"/>
        <v>CI$17</v>
      </c>
      <c r="CJ1577" s="199" t="str">
        <f t="shared" si="2577"/>
        <v>CJ$17</v>
      </c>
      <c r="CK1577" s="199" t="str">
        <f t="shared" si="2577"/>
        <v>CK$17</v>
      </c>
      <c r="CL1577" s="199" t="str">
        <f t="shared" si="2577"/>
        <v>CL$17</v>
      </c>
      <c r="CN1577" s="201"/>
      <c r="CO1577" s="199" t="str">
        <f t="shared" ref="CO1577:DL1577" si="2578">CO$21</f>
        <v>CO$17</v>
      </c>
      <c r="CP1577" s="199" t="str">
        <f t="shared" si="2578"/>
        <v>CP$17</v>
      </c>
      <c r="CQ1577" s="199" t="str">
        <f t="shared" si="2578"/>
        <v>CQ$17</v>
      </c>
      <c r="CR1577" s="199" t="str">
        <f t="shared" si="2578"/>
        <v>CR$17</v>
      </c>
      <c r="CS1577" s="199" t="str">
        <f t="shared" si="2578"/>
        <v>CS$17</v>
      </c>
      <c r="CT1577" s="199" t="str">
        <f t="shared" si="2578"/>
        <v>CT$17</v>
      </c>
      <c r="CU1577" s="199" t="str">
        <f t="shared" si="2578"/>
        <v>CU$17</v>
      </c>
      <c r="CV1577" s="199" t="str">
        <f t="shared" si="2578"/>
        <v>CV$17</v>
      </c>
      <c r="CW1577" s="199" t="str">
        <f t="shared" si="2578"/>
        <v>CW$17</v>
      </c>
      <c r="CX1577" s="199" t="str">
        <f t="shared" si="2578"/>
        <v>CX$17</v>
      </c>
      <c r="CY1577" s="199" t="str">
        <f t="shared" si="2578"/>
        <v>CY$17</v>
      </c>
      <c r="CZ1577" s="199" t="str">
        <f t="shared" si="2578"/>
        <v>CZ$17</v>
      </c>
      <c r="DA1577" s="199" t="str">
        <f t="shared" si="2578"/>
        <v>DA$17</v>
      </c>
      <c r="DB1577" s="199" t="str">
        <f t="shared" si="2578"/>
        <v>DB$17</v>
      </c>
      <c r="DC1577" s="199" t="str">
        <f t="shared" si="2578"/>
        <v>DC$17</v>
      </c>
      <c r="DD1577" s="199" t="str">
        <f t="shared" si="2578"/>
        <v>DD$17</v>
      </c>
      <c r="DE1577" s="199" t="str">
        <f t="shared" si="2578"/>
        <v>DE$17</v>
      </c>
      <c r="DF1577" s="199" t="str">
        <f t="shared" si="2578"/>
        <v>DF$17</v>
      </c>
      <c r="DG1577" s="199" t="str">
        <f t="shared" si="2578"/>
        <v>DG$17</v>
      </c>
      <c r="DH1577" s="199" t="str">
        <f t="shared" si="2578"/>
        <v>DH$17</v>
      </c>
      <c r="DI1577" s="199" t="str">
        <f t="shared" si="2578"/>
        <v>DI$17</v>
      </c>
      <c r="DJ1577" s="199" t="str">
        <f t="shared" si="2578"/>
        <v>DJ$17</v>
      </c>
      <c r="DK1577" s="199" t="str">
        <f t="shared" si="2578"/>
        <v>DK$17</v>
      </c>
      <c r="DL1577" s="199" t="str">
        <f t="shared" si="2578"/>
        <v>DL$17</v>
      </c>
    </row>
    <row r="1578" spans="1:116" x14ac:dyDescent="0.4">
      <c r="A1578" s="174"/>
      <c r="E1578" s="8"/>
      <c r="G1578" s="175" t="s">
        <v>491</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505</v>
      </c>
      <c r="H1579" s="200"/>
      <c r="I1579" s="201"/>
      <c r="J1579" s="201"/>
      <c r="K1579" s="202"/>
      <c r="L1579" s="202"/>
      <c r="M1579" s="202"/>
      <c r="N1579" s="202"/>
      <c r="O1579" s="202"/>
      <c r="P1579" s="202"/>
      <c r="R1579" s="202"/>
      <c r="S1579" s="190"/>
      <c r="T1579" s="190"/>
      <c r="U1579" s="190"/>
      <c r="V1579" s="190"/>
      <c r="W1579" s="190"/>
      <c r="X1579" s="190"/>
      <c r="Y1579" s="190"/>
      <c r="Z1579" s="190"/>
      <c r="AA1579" s="190"/>
      <c r="AB1579" s="190"/>
      <c r="AC1579" s="190"/>
      <c r="AD1579" s="190"/>
      <c r="AE1579" s="190"/>
      <c r="AF1579" s="190"/>
      <c r="AG1579" s="190"/>
      <c r="AH1579" s="190"/>
      <c r="AI1579" s="190"/>
      <c r="AJ1579" s="190"/>
      <c r="AK1579" s="190"/>
      <c r="AL1579" s="190"/>
      <c r="AM1579" s="190"/>
      <c r="AN1579" s="190"/>
      <c r="AO1579" s="190"/>
      <c r="AP1579" s="190"/>
      <c r="AQ1579" s="190"/>
      <c r="AR1579" s="190"/>
      <c r="AS1579" s="190"/>
      <c r="AT1579" s="190"/>
      <c r="AU1579" s="190"/>
      <c r="AV1579" s="190"/>
      <c r="AW1579" s="190"/>
      <c r="AX1579" s="190"/>
      <c r="AY1579" s="190"/>
      <c r="AZ1579" s="190"/>
      <c r="BA1579" s="190"/>
      <c r="BB1579" s="190"/>
      <c r="BC1579" s="190"/>
      <c r="BD1579" s="190"/>
      <c r="BE1579" s="190"/>
      <c r="BF1579" s="190"/>
      <c r="BG1579" s="190"/>
      <c r="BH1579" s="190"/>
      <c r="BI1579" s="190"/>
      <c r="BJ1579" s="190"/>
      <c r="BK1579" s="190"/>
      <c r="BL1579" s="190"/>
      <c r="BM1579" s="190"/>
      <c r="BN1579" s="190"/>
      <c r="BO1579" s="190"/>
      <c r="BP1579" s="190"/>
      <c r="BQ1579" s="190"/>
      <c r="BR1579" s="190"/>
      <c r="BS1579" s="190"/>
      <c r="BT1579" s="190"/>
      <c r="BU1579" s="190"/>
      <c r="BV1579" s="190"/>
      <c r="BW1579" s="190"/>
      <c r="BX1579" s="190"/>
      <c r="BY1579" s="190"/>
      <c r="BZ1579" s="190"/>
      <c r="CA1579" s="190"/>
      <c r="CB1579" s="190"/>
      <c r="CC1579" s="190"/>
      <c r="CD1579" s="190"/>
      <c r="CE1579" s="190"/>
      <c r="CF1579" s="190"/>
      <c r="CG1579" s="190"/>
      <c r="CH1579" s="190"/>
      <c r="CI1579" s="190"/>
      <c r="CJ1579" s="190"/>
      <c r="CK1579" s="190"/>
      <c r="CL1579" s="190"/>
      <c r="CN1579" s="201"/>
      <c r="CO1579" s="190"/>
      <c r="CP1579" s="190"/>
      <c r="CQ1579" s="190"/>
      <c r="CR1579" s="190"/>
      <c r="CS1579" s="190"/>
      <c r="CT1579" s="190"/>
      <c r="CU1579" s="190"/>
      <c r="CV1579" s="190"/>
      <c r="CW1579" s="190"/>
      <c r="CX1579" s="190"/>
      <c r="CY1579" s="190"/>
      <c r="CZ1579" s="190"/>
      <c r="DA1579" s="190"/>
      <c r="DB1579" s="190"/>
      <c r="DC1579" s="190"/>
      <c r="DD1579" s="190"/>
      <c r="DE1579" s="190"/>
      <c r="DF1579" s="190"/>
      <c r="DG1579" s="190"/>
      <c r="DH1579" s="190"/>
      <c r="DI1579" s="190"/>
      <c r="DJ1579" s="190"/>
      <c r="DK1579" s="190"/>
      <c r="DL1579" s="190"/>
    </row>
    <row r="1580" spans="1:116" x14ac:dyDescent="0.4">
      <c r="A1580" s="174"/>
      <c r="E1580" s="8"/>
      <c r="G1580" s="175" t="s">
        <v>463</v>
      </c>
      <c r="H1580" s="200"/>
      <c r="I1580" s="201"/>
      <c r="J1580" s="201"/>
      <c r="K1580" s="202"/>
      <c r="L1580" s="202"/>
      <c r="M1580" s="202"/>
      <c r="N1580" s="202"/>
      <c r="O1580" s="202"/>
      <c r="P1580" s="202"/>
      <c r="R1580" s="202"/>
      <c r="S1580" s="190" t="str">
        <f t="shared" ref="S1580:AX1580" si="2579">S$22</f>
        <v>S$18</v>
      </c>
      <c r="T1580" s="190" t="str">
        <f t="shared" si="2579"/>
        <v>T$18</v>
      </c>
      <c r="U1580" s="190" t="str">
        <f t="shared" si="2579"/>
        <v>U$18</v>
      </c>
      <c r="V1580" s="190" t="str">
        <f t="shared" si="2579"/>
        <v>V$18</v>
      </c>
      <c r="W1580" s="190" t="str">
        <f t="shared" si="2579"/>
        <v>W$18</v>
      </c>
      <c r="X1580" s="190" t="str">
        <f t="shared" si="2579"/>
        <v>X$18</v>
      </c>
      <c r="Y1580" s="190" t="str">
        <f t="shared" si="2579"/>
        <v>Y$18</v>
      </c>
      <c r="Z1580" s="190" t="str">
        <f t="shared" si="2579"/>
        <v>Z$18</v>
      </c>
      <c r="AA1580" s="190" t="str">
        <f t="shared" si="2579"/>
        <v>AA$18</v>
      </c>
      <c r="AB1580" s="190" t="str">
        <f t="shared" si="2579"/>
        <v>AB$18</v>
      </c>
      <c r="AC1580" s="190" t="str">
        <f t="shared" si="2579"/>
        <v>AC$18</v>
      </c>
      <c r="AD1580" s="190" t="str">
        <f t="shared" si="2579"/>
        <v>AD$18</v>
      </c>
      <c r="AE1580" s="190" t="str">
        <f t="shared" si="2579"/>
        <v>AE$18</v>
      </c>
      <c r="AF1580" s="190" t="str">
        <f t="shared" si="2579"/>
        <v>AF$18</v>
      </c>
      <c r="AG1580" s="190" t="str">
        <f t="shared" si="2579"/>
        <v>AG$18</v>
      </c>
      <c r="AH1580" s="190" t="str">
        <f t="shared" si="2579"/>
        <v>AH$18</v>
      </c>
      <c r="AI1580" s="190" t="str">
        <f t="shared" si="2579"/>
        <v>AI$18</v>
      </c>
      <c r="AJ1580" s="190" t="str">
        <f t="shared" si="2579"/>
        <v>AJ$18</v>
      </c>
      <c r="AK1580" s="190" t="str">
        <f t="shared" si="2579"/>
        <v>AK$18</v>
      </c>
      <c r="AL1580" s="190" t="str">
        <f t="shared" si="2579"/>
        <v>AL$18</v>
      </c>
      <c r="AM1580" s="190" t="str">
        <f t="shared" si="2579"/>
        <v>AM$18</v>
      </c>
      <c r="AN1580" s="190" t="str">
        <f t="shared" si="2579"/>
        <v>AN$18</v>
      </c>
      <c r="AO1580" s="190" t="str">
        <f t="shared" si="2579"/>
        <v>AO$18</v>
      </c>
      <c r="AP1580" s="190" t="str">
        <f t="shared" si="2579"/>
        <v>AP$18</v>
      </c>
      <c r="AQ1580" s="190" t="str">
        <f t="shared" si="2579"/>
        <v>AQ$18</v>
      </c>
      <c r="AR1580" s="190" t="str">
        <f t="shared" si="2579"/>
        <v>AR$18</v>
      </c>
      <c r="AS1580" s="190" t="str">
        <f t="shared" si="2579"/>
        <v>AS$18</v>
      </c>
      <c r="AT1580" s="190" t="str">
        <f t="shared" si="2579"/>
        <v>AT$18</v>
      </c>
      <c r="AU1580" s="190" t="str">
        <f t="shared" si="2579"/>
        <v>AU$18</v>
      </c>
      <c r="AV1580" s="190" t="str">
        <f t="shared" si="2579"/>
        <v>AV$18</v>
      </c>
      <c r="AW1580" s="190" t="str">
        <f t="shared" si="2579"/>
        <v>AW$18</v>
      </c>
      <c r="AX1580" s="190" t="str">
        <f t="shared" si="2579"/>
        <v>AX$18</v>
      </c>
      <c r="AY1580" s="190" t="str">
        <f t="shared" ref="AY1580:CD1580" si="2580">AY$22</f>
        <v>AY$18</v>
      </c>
      <c r="AZ1580" s="190" t="str">
        <f t="shared" si="2580"/>
        <v>AZ$18</v>
      </c>
      <c r="BA1580" s="190" t="str">
        <f t="shared" si="2580"/>
        <v>BA$18</v>
      </c>
      <c r="BB1580" s="190" t="str">
        <f t="shared" si="2580"/>
        <v>BB$18</v>
      </c>
      <c r="BC1580" s="190" t="str">
        <f t="shared" si="2580"/>
        <v>BC$18</v>
      </c>
      <c r="BD1580" s="190" t="str">
        <f t="shared" si="2580"/>
        <v>BD$18</v>
      </c>
      <c r="BE1580" s="190" t="str">
        <f t="shared" si="2580"/>
        <v>BE$18</v>
      </c>
      <c r="BF1580" s="190" t="str">
        <f t="shared" si="2580"/>
        <v>BF$18</v>
      </c>
      <c r="BG1580" s="190" t="str">
        <f t="shared" si="2580"/>
        <v>BG$18</v>
      </c>
      <c r="BH1580" s="190" t="str">
        <f t="shared" si="2580"/>
        <v>BH$18</v>
      </c>
      <c r="BI1580" s="190" t="str">
        <f t="shared" si="2580"/>
        <v>BI$18</v>
      </c>
      <c r="BJ1580" s="190" t="str">
        <f t="shared" si="2580"/>
        <v>BJ$18</v>
      </c>
      <c r="BK1580" s="190" t="str">
        <f t="shared" si="2580"/>
        <v>BK$18</v>
      </c>
      <c r="BL1580" s="190" t="str">
        <f t="shared" si="2580"/>
        <v>BL$18</v>
      </c>
      <c r="BM1580" s="190" t="str">
        <f t="shared" si="2580"/>
        <v>BM$18</v>
      </c>
      <c r="BN1580" s="190" t="str">
        <f t="shared" si="2580"/>
        <v>BN$18</v>
      </c>
      <c r="BO1580" s="190" t="str">
        <f t="shared" si="2580"/>
        <v>BO$18</v>
      </c>
      <c r="BP1580" s="190" t="str">
        <f t="shared" si="2580"/>
        <v>BP$18</v>
      </c>
      <c r="BQ1580" s="190" t="str">
        <f t="shared" si="2580"/>
        <v>BQ$18</v>
      </c>
      <c r="BR1580" s="190" t="str">
        <f t="shared" si="2580"/>
        <v>BR$18</v>
      </c>
      <c r="BS1580" s="190" t="str">
        <f t="shared" si="2580"/>
        <v>BS$18</v>
      </c>
      <c r="BT1580" s="190" t="str">
        <f t="shared" si="2580"/>
        <v>BT$18</v>
      </c>
      <c r="BU1580" s="190" t="str">
        <f t="shared" si="2580"/>
        <v>BU$18</v>
      </c>
      <c r="BV1580" s="190" t="str">
        <f t="shared" si="2580"/>
        <v>BV$18</v>
      </c>
      <c r="BW1580" s="190" t="str">
        <f t="shared" si="2580"/>
        <v>BW$18</v>
      </c>
      <c r="BX1580" s="190" t="str">
        <f t="shared" si="2580"/>
        <v>BX$18</v>
      </c>
      <c r="BY1580" s="190" t="str">
        <f t="shared" si="2580"/>
        <v>BY$18</v>
      </c>
      <c r="BZ1580" s="190" t="str">
        <f t="shared" si="2580"/>
        <v>BZ$18</v>
      </c>
      <c r="CA1580" s="190" t="str">
        <f t="shared" si="2580"/>
        <v>CA$18</v>
      </c>
      <c r="CB1580" s="190" t="str">
        <f t="shared" si="2580"/>
        <v>CB$18</v>
      </c>
      <c r="CC1580" s="190" t="str">
        <f t="shared" si="2580"/>
        <v>CC$18</v>
      </c>
      <c r="CD1580" s="190" t="str">
        <f t="shared" si="2580"/>
        <v>CD$18</v>
      </c>
      <c r="CE1580" s="190" t="str">
        <f t="shared" ref="CE1580:CL1580" si="2581">CE$22</f>
        <v>CE$18</v>
      </c>
      <c r="CF1580" s="190" t="str">
        <f t="shared" si="2581"/>
        <v>CF$18</v>
      </c>
      <c r="CG1580" s="190" t="str">
        <f t="shared" si="2581"/>
        <v>CG$18</v>
      </c>
      <c r="CH1580" s="190" t="str">
        <f t="shared" si="2581"/>
        <v>CH$18</v>
      </c>
      <c r="CI1580" s="190" t="str">
        <f t="shared" si="2581"/>
        <v>CI$18</v>
      </c>
      <c r="CJ1580" s="190" t="str">
        <f t="shared" si="2581"/>
        <v>CJ$18</v>
      </c>
      <c r="CK1580" s="190" t="str">
        <f t="shared" si="2581"/>
        <v>CK$18</v>
      </c>
      <c r="CL1580" s="190" t="str">
        <f t="shared" si="2581"/>
        <v>CL$18</v>
      </c>
      <c r="CN1580" s="201"/>
      <c r="CO1580" s="190" t="str">
        <f t="shared" ref="CO1580:DL1580" si="2582">CO$22</f>
        <v>CO$18</v>
      </c>
      <c r="CP1580" s="190" t="str">
        <f t="shared" si="2582"/>
        <v>CP$18</v>
      </c>
      <c r="CQ1580" s="190" t="str">
        <f t="shared" si="2582"/>
        <v>CQ$18</v>
      </c>
      <c r="CR1580" s="190" t="str">
        <f t="shared" si="2582"/>
        <v>CR$18</v>
      </c>
      <c r="CS1580" s="190" t="str">
        <f t="shared" si="2582"/>
        <v>CS$18</v>
      </c>
      <c r="CT1580" s="190" t="str">
        <f t="shared" si="2582"/>
        <v>CT$18</v>
      </c>
      <c r="CU1580" s="190" t="str">
        <f t="shared" si="2582"/>
        <v>CU$18</v>
      </c>
      <c r="CV1580" s="190" t="str">
        <f t="shared" si="2582"/>
        <v>CV$18</v>
      </c>
      <c r="CW1580" s="190" t="str">
        <f t="shared" si="2582"/>
        <v>CW$18</v>
      </c>
      <c r="CX1580" s="190" t="str">
        <f t="shared" si="2582"/>
        <v>CX$18</v>
      </c>
      <c r="CY1580" s="190" t="str">
        <f t="shared" si="2582"/>
        <v>CY$18</v>
      </c>
      <c r="CZ1580" s="190" t="str">
        <f t="shared" si="2582"/>
        <v>CZ$18</v>
      </c>
      <c r="DA1580" s="190" t="str">
        <f t="shared" si="2582"/>
        <v>DA$18</v>
      </c>
      <c r="DB1580" s="190" t="str">
        <f t="shared" si="2582"/>
        <v>DB$18</v>
      </c>
      <c r="DC1580" s="190" t="str">
        <f t="shared" si="2582"/>
        <v>DC$18</v>
      </c>
      <c r="DD1580" s="190" t="str">
        <f t="shared" si="2582"/>
        <v>DD$18</v>
      </c>
      <c r="DE1580" s="190" t="str">
        <f t="shared" si="2582"/>
        <v>DE$18</v>
      </c>
      <c r="DF1580" s="190" t="str">
        <f t="shared" si="2582"/>
        <v>DF$18</v>
      </c>
      <c r="DG1580" s="190" t="str">
        <f t="shared" si="2582"/>
        <v>DG$18</v>
      </c>
      <c r="DH1580" s="190" t="str">
        <f t="shared" si="2582"/>
        <v>DH$18</v>
      </c>
      <c r="DI1580" s="190" t="str">
        <f t="shared" si="2582"/>
        <v>DI$18</v>
      </c>
      <c r="DJ1580" s="190" t="str">
        <f t="shared" si="2582"/>
        <v>DJ$18</v>
      </c>
      <c r="DK1580" s="190" t="str">
        <f t="shared" si="2582"/>
        <v>DK$18</v>
      </c>
      <c r="DL1580" s="190" t="str">
        <f t="shared" si="2582"/>
        <v>DL$18</v>
      </c>
    </row>
    <row r="1581" spans="1:116" x14ac:dyDescent="0.4">
      <c r="A1581" s="174"/>
      <c r="E1581" s="8"/>
      <c r="G1581" s="175" t="s">
        <v>464</v>
      </c>
      <c r="H1581" s="200"/>
      <c r="I1581" s="201"/>
      <c r="J1581" s="201"/>
      <c r="K1581" s="202"/>
      <c r="L1581" s="202"/>
      <c r="M1581" s="202"/>
      <c r="N1581" s="202"/>
      <c r="O1581" s="202"/>
      <c r="P1581" s="202"/>
      <c r="R1581" s="202"/>
      <c r="S1581" s="190" t="str">
        <f t="shared" ref="S1581:AX1581" si="2583">S$23</f>
        <v>S$19</v>
      </c>
      <c r="T1581" s="190" t="str">
        <f t="shared" si="2583"/>
        <v>T$19</v>
      </c>
      <c r="U1581" s="190" t="str">
        <f t="shared" si="2583"/>
        <v>U$19</v>
      </c>
      <c r="V1581" s="190" t="str">
        <f t="shared" si="2583"/>
        <v>V$19</v>
      </c>
      <c r="W1581" s="190" t="str">
        <f t="shared" si="2583"/>
        <v>W$19</v>
      </c>
      <c r="X1581" s="190" t="str">
        <f t="shared" si="2583"/>
        <v>X$19</v>
      </c>
      <c r="Y1581" s="190" t="str">
        <f t="shared" si="2583"/>
        <v>Y$19</v>
      </c>
      <c r="Z1581" s="190" t="str">
        <f t="shared" si="2583"/>
        <v>Z$19</v>
      </c>
      <c r="AA1581" s="190" t="str">
        <f t="shared" si="2583"/>
        <v>AA$19</v>
      </c>
      <c r="AB1581" s="190" t="str">
        <f t="shared" si="2583"/>
        <v>AB$19</v>
      </c>
      <c r="AC1581" s="190" t="str">
        <f t="shared" si="2583"/>
        <v>AC$19</v>
      </c>
      <c r="AD1581" s="190" t="str">
        <f t="shared" si="2583"/>
        <v>AD$19</v>
      </c>
      <c r="AE1581" s="190" t="str">
        <f t="shared" si="2583"/>
        <v>AE$19</v>
      </c>
      <c r="AF1581" s="190" t="str">
        <f t="shared" si="2583"/>
        <v>AF$19</v>
      </c>
      <c r="AG1581" s="190" t="str">
        <f t="shared" si="2583"/>
        <v>AG$19</v>
      </c>
      <c r="AH1581" s="190" t="str">
        <f t="shared" si="2583"/>
        <v>AH$19</v>
      </c>
      <c r="AI1581" s="190" t="str">
        <f t="shared" si="2583"/>
        <v>AI$19</v>
      </c>
      <c r="AJ1581" s="190" t="str">
        <f t="shared" si="2583"/>
        <v>AJ$19</v>
      </c>
      <c r="AK1581" s="190" t="str">
        <f t="shared" si="2583"/>
        <v>AK$19</v>
      </c>
      <c r="AL1581" s="190" t="str">
        <f t="shared" si="2583"/>
        <v>AL$19</v>
      </c>
      <c r="AM1581" s="190" t="str">
        <f t="shared" si="2583"/>
        <v>AM$19</v>
      </c>
      <c r="AN1581" s="190" t="str">
        <f t="shared" si="2583"/>
        <v>AN$19</v>
      </c>
      <c r="AO1581" s="190" t="str">
        <f t="shared" si="2583"/>
        <v>AO$19</v>
      </c>
      <c r="AP1581" s="190" t="str">
        <f t="shared" si="2583"/>
        <v>AP$19</v>
      </c>
      <c r="AQ1581" s="190" t="str">
        <f t="shared" si="2583"/>
        <v>AQ$19</v>
      </c>
      <c r="AR1581" s="190" t="str">
        <f t="shared" si="2583"/>
        <v>AR$19</v>
      </c>
      <c r="AS1581" s="190" t="str">
        <f t="shared" si="2583"/>
        <v>AS$19</v>
      </c>
      <c r="AT1581" s="190" t="str">
        <f t="shared" si="2583"/>
        <v>AT$19</v>
      </c>
      <c r="AU1581" s="190" t="str">
        <f t="shared" si="2583"/>
        <v>AU$19</v>
      </c>
      <c r="AV1581" s="190" t="str">
        <f t="shared" si="2583"/>
        <v>AV$19</v>
      </c>
      <c r="AW1581" s="190" t="str">
        <f t="shared" si="2583"/>
        <v>AW$19</v>
      </c>
      <c r="AX1581" s="190" t="str">
        <f t="shared" si="2583"/>
        <v>AX$19</v>
      </c>
      <c r="AY1581" s="190" t="str">
        <f t="shared" ref="AY1581:CD1581" si="2584">AY$23</f>
        <v>AY$19</v>
      </c>
      <c r="AZ1581" s="190" t="str">
        <f t="shared" si="2584"/>
        <v>AZ$19</v>
      </c>
      <c r="BA1581" s="190" t="str">
        <f t="shared" si="2584"/>
        <v>BA$19</v>
      </c>
      <c r="BB1581" s="190" t="str">
        <f t="shared" si="2584"/>
        <v>BB$19</v>
      </c>
      <c r="BC1581" s="190" t="str">
        <f t="shared" si="2584"/>
        <v>BC$19</v>
      </c>
      <c r="BD1581" s="190" t="str">
        <f t="shared" si="2584"/>
        <v>BD$19</v>
      </c>
      <c r="BE1581" s="190" t="str">
        <f t="shared" si="2584"/>
        <v>BE$19</v>
      </c>
      <c r="BF1581" s="190" t="str">
        <f t="shared" si="2584"/>
        <v>BF$19</v>
      </c>
      <c r="BG1581" s="190" t="str">
        <f t="shared" si="2584"/>
        <v>BG$19</v>
      </c>
      <c r="BH1581" s="190" t="str">
        <f t="shared" si="2584"/>
        <v>BH$19</v>
      </c>
      <c r="BI1581" s="190" t="str">
        <f t="shared" si="2584"/>
        <v>BI$19</v>
      </c>
      <c r="BJ1581" s="190" t="str">
        <f t="shared" si="2584"/>
        <v>BJ$19</v>
      </c>
      <c r="BK1581" s="190" t="str">
        <f t="shared" si="2584"/>
        <v>BK$19</v>
      </c>
      <c r="BL1581" s="190" t="str">
        <f t="shared" si="2584"/>
        <v>BL$19</v>
      </c>
      <c r="BM1581" s="190" t="str">
        <f t="shared" si="2584"/>
        <v>BM$19</v>
      </c>
      <c r="BN1581" s="190" t="str">
        <f t="shared" si="2584"/>
        <v>BN$19</v>
      </c>
      <c r="BO1581" s="190" t="str">
        <f t="shared" si="2584"/>
        <v>BO$19</v>
      </c>
      <c r="BP1581" s="190" t="str">
        <f t="shared" si="2584"/>
        <v>BP$19</v>
      </c>
      <c r="BQ1581" s="190" t="str">
        <f t="shared" si="2584"/>
        <v>BQ$19</v>
      </c>
      <c r="BR1581" s="190" t="str">
        <f t="shared" si="2584"/>
        <v>BR$19</v>
      </c>
      <c r="BS1581" s="190" t="str">
        <f t="shared" si="2584"/>
        <v>BS$19</v>
      </c>
      <c r="BT1581" s="190" t="str">
        <f t="shared" si="2584"/>
        <v>BT$19</v>
      </c>
      <c r="BU1581" s="190" t="str">
        <f t="shared" si="2584"/>
        <v>BU$19</v>
      </c>
      <c r="BV1581" s="190" t="str">
        <f t="shared" si="2584"/>
        <v>BV$19</v>
      </c>
      <c r="BW1581" s="190" t="str">
        <f t="shared" si="2584"/>
        <v>BW$19</v>
      </c>
      <c r="BX1581" s="190" t="str">
        <f t="shared" si="2584"/>
        <v>BX$19</v>
      </c>
      <c r="BY1581" s="190" t="str">
        <f t="shared" si="2584"/>
        <v>BY$19</v>
      </c>
      <c r="BZ1581" s="190" t="str">
        <f t="shared" si="2584"/>
        <v>BZ$19</v>
      </c>
      <c r="CA1581" s="190" t="str">
        <f t="shared" si="2584"/>
        <v>CA$19</v>
      </c>
      <c r="CB1581" s="190" t="str">
        <f t="shared" si="2584"/>
        <v>CB$19</v>
      </c>
      <c r="CC1581" s="190" t="str">
        <f t="shared" si="2584"/>
        <v>CC$19</v>
      </c>
      <c r="CD1581" s="190" t="str">
        <f t="shared" si="2584"/>
        <v>CD$19</v>
      </c>
      <c r="CE1581" s="190" t="str">
        <f t="shared" ref="CE1581:CL1581" si="2585">CE$23</f>
        <v>CE$19</v>
      </c>
      <c r="CF1581" s="190" t="str">
        <f t="shared" si="2585"/>
        <v>CF$19</v>
      </c>
      <c r="CG1581" s="190" t="str">
        <f t="shared" si="2585"/>
        <v>CG$19</v>
      </c>
      <c r="CH1581" s="190" t="str">
        <f t="shared" si="2585"/>
        <v>CH$19</v>
      </c>
      <c r="CI1581" s="190" t="str">
        <f t="shared" si="2585"/>
        <v>CI$19</v>
      </c>
      <c r="CJ1581" s="190" t="str">
        <f t="shared" si="2585"/>
        <v>CJ$19</v>
      </c>
      <c r="CK1581" s="190" t="str">
        <f t="shared" si="2585"/>
        <v>CK$19</v>
      </c>
      <c r="CL1581" s="190" t="str">
        <f t="shared" si="2585"/>
        <v>CL$19</v>
      </c>
      <c r="CN1581" s="201"/>
      <c r="CO1581" s="190" t="str">
        <f t="shared" ref="CO1581:DL1581" si="2586">CO$23</f>
        <v>CO$19</v>
      </c>
      <c r="CP1581" s="190" t="str">
        <f t="shared" si="2586"/>
        <v>CP$19</v>
      </c>
      <c r="CQ1581" s="190" t="str">
        <f t="shared" si="2586"/>
        <v>CQ$19</v>
      </c>
      <c r="CR1581" s="190" t="str">
        <f t="shared" si="2586"/>
        <v>CR$19</v>
      </c>
      <c r="CS1581" s="190" t="str">
        <f t="shared" si="2586"/>
        <v>CS$19</v>
      </c>
      <c r="CT1581" s="190" t="str">
        <f t="shared" si="2586"/>
        <v>CT$19</v>
      </c>
      <c r="CU1581" s="190" t="str">
        <f t="shared" si="2586"/>
        <v>CU$19</v>
      </c>
      <c r="CV1581" s="190" t="str">
        <f t="shared" si="2586"/>
        <v>CV$19</v>
      </c>
      <c r="CW1581" s="190" t="str">
        <f t="shared" si="2586"/>
        <v>CW$19</v>
      </c>
      <c r="CX1581" s="190" t="str">
        <f t="shared" si="2586"/>
        <v>CX$19</v>
      </c>
      <c r="CY1581" s="190" t="str">
        <f t="shared" si="2586"/>
        <v>CY$19</v>
      </c>
      <c r="CZ1581" s="190" t="str">
        <f t="shared" si="2586"/>
        <v>CZ$19</v>
      </c>
      <c r="DA1581" s="190" t="str">
        <f t="shared" si="2586"/>
        <v>DA$19</v>
      </c>
      <c r="DB1581" s="190" t="str">
        <f t="shared" si="2586"/>
        <v>DB$19</v>
      </c>
      <c r="DC1581" s="190" t="str">
        <f t="shared" si="2586"/>
        <v>DC$19</v>
      </c>
      <c r="DD1581" s="190" t="str">
        <f t="shared" si="2586"/>
        <v>DD$19</v>
      </c>
      <c r="DE1581" s="190" t="str">
        <f t="shared" si="2586"/>
        <v>DE$19</v>
      </c>
      <c r="DF1581" s="190" t="str">
        <f t="shared" si="2586"/>
        <v>DF$19</v>
      </c>
      <c r="DG1581" s="190" t="str">
        <f t="shared" si="2586"/>
        <v>DG$19</v>
      </c>
      <c r="DH1581" s="190" t="str">
        <f t="shared" si="2586"/>
        <v>DH$19</v>
      </c>
      <c r="DI1581" s="190" t="str">
        <f t="shared" si="2586"/>
        <v>DI$19</v>
      </c>
      <c r="DJ1581" s="190" t="str">
        <f t="shared" si="2586"/>
        <v>DJ$19</v>
      </c>
      <c r="DK1581" s="190" t="str">
        <f t="shared" si="2586"/>
        <v>DK$19</v>
      </c>
      <c r="DL1581" s="190" t="str">
        <f t="shared" si="2586"/>
        <v>DL$19</v>
      </c>
    </row>
    <row r="1582" spans="1:116" x14ac:dyDescent="0.4">
      <c r="A1582" s="31" t="s">
        <v>218</v>
      </c>
      <c r="B1582" s="31" t="s">
        <v>81</v>
      </c>
      <c r="C1582" s="31"/>
      <c r="D1582" t="s">
        <v>158</v>
      </c>
      <c r="E1582" s="8" t="str">
        <f t="shared" ref="E1582:E1596" si="2587">ROW()&amp;" "&amp;D1582</f>
        <v>1582 DCSCAC-S</v>
      </c>
      <c r="F1582" t="s">
        <v>431</v>
      </c>
      <c r="G1582" s="66" t="s">
        <v>194</v>
      </c>
      <c r="H1582" s="22"/>
      <c r="I1582" s="299"/>
      <c r="J1582" s="299"/>
      <c r="K1582" s="22"/>
      <c r="L1582" s="22"/>
      <c r="M1582" s="22"/>
      <c r="N1582" s="22"/>
      <c r="O1582" s="22"/>
      <c r="P1582" s="22"/>
      <c r="R1582" s="66"/>
      <c r="S1582" s="300"/>
      <c r="T1582" s="300"/>
      <c r="U1582" s="300"/>
      <c r="V1582" s="300"/>
      <c r="W1582" s="300"/>
      <c r="X1582" s="300"/>
      <c r="Y1582" s="300"/>
      <c r="Z1582" s="300"/>
      <c r="AA1582" s="300"/>
      <c r="AB1582" s="300"/>
      <c r="AC1582" s="300"/>
      <c r="AD1582" s="300"/>
      <c r="AE1582" s="300"/>
      <c r="AF1582" s="300"/>
      <c r="AG1582" s="300"/>
      <c r="AH1582" s="300"/>
      <c r="AI1582" s="300"/>
      <c r="AJ1582" s="300"/>
      <c r="AK1582" s="300"/>
      <c r="AL1582" s="300"/>
      <c r="AM1582" s="300"/>
      <c r="AN1582" s="300"/>
      <c r="AO1582" s="300"/>
      <c r="AP1582" s="300"/>
      <c r="AQ1582" s="300"/>
      <c r="AR1582" s="300"/>
      <c r="AS1582" s="300"/>
      <c r="AT1582" s="300"/>
      <c r="AU1582" s="300"/>
      <c r="AV1582" s="300"/>
      <c r="AW1582" s="300"/>
      <c r="AX1582" s="300"/>
      <c r="AY1582" s="300"/>
      <c r="AZ1582" s="300"/>
      <c r="BA1582" s="300"/>
      <c r="BB1582" s="300"/>
      <c r="BC1582" s="300"/>
      <c r="BD1582" s="300"/>
      <c r="BE1582" s="300"/>
      <c r="BF1582" s="300"/>
      <c r="BG1582" s="300"/>
      <c r="BH1582" s="300"/>
      <c r="BI1582" s="300"/>
      <c r="BJ1582" s="300"/>
      <c r="BK1582" s="300"/>
      <c r="BL1582" s="300"/>
      <c r="BM1582" s="300"/>
      <c r="BN1582" s="300"/>
      <c r="BO1582" s="300"/>
      <c r="BP1582" s="300"/>
      <c r="BQ1582" s="300"/>
      <c r="BR1582" s="300"/>
      <c r="BS1582" s="300"/>
      <c r="BT1582" s="300"/>
      <c r="BU1582" s="300"/>
      <c r="BV1582" s="300"/>
      <c r="BW1582" s="300"/>
      <c r="BX1582" s="300"/>
      <c r="BY1582" s="300"/>
      <c r="BZ1582" s="300"/>
      <c r="CA1582" s="300"/>
      <c r="CB1582" s="300"/>
      <c r="CC1582" s="300"/>
      <c r="CD1582" s="300"/>
      <c r="CE1582" s="300"/>
      <c r="CF1582" s="300"/>
      <c r="CG1582" s="300"/>
      <c r="CH1582" s="300"/>
      <c r="CI1582" s="300"/>
      <c r="CJ1582" s="300"/>
      <c r="CK1582" s="300"/>
      <c r="CL1582" s="300"/>
      <c r="CN1582" s="299"/>
      <c r="CO1582" s="300"/>
      <c r="CP1582" s="300"/>
      <c r="CQ1582" s="300"/>
      <c r="CR1582" s="300"/>
      <c r="CS1582" s="300"/>
      <c r="CT1582" s="300"/>
      <c r="CU1582" s="300"/>
      <c r="CV1582" s="300"/>
      <c r="CW1582" s="300"/>
      <c r="CX1582" s="300"/>
      <c r="CY1582" s="300"/>
      <c r="CZ1582" s="300"/>
      <c r="DA1582" s="300"/>
      <c r="DB1582" s="300"/>
      <c r="DC1582" s="300"/>
      <c r="DD1582" s="300"/>
      <c r="DE1582" s="300"/>
      <c r="DF1582" s="300"/>
      <c r="DG1582" s="300"/>
      <c r="DH1582" s="300"/>
      <c r="DI1582" s="300"/>
      <c r="DJ1582" s="300"/>
      <c r="DK1582" s="300"/>
      <c r="DL1582" s="300"/>
    </row>
    <row r="1583" spans="1:116" x14ac:dyDescent="0.4">
      <c r="B1583" t="str">
        <f>E1583</f>
        <v>1583 DCSCAC-S</v>
      </c>
      <c r="D1583" t="s">
        <v>158</v>
      </c>
      <c r="E1583" s="8" t="str">
        <f>ROW()&amp;" "&amp;D1583</f>
        <v>1583 DCSCAC-S</v>
      </c>
      <c r="G1583" s="95" t="str">
        <f>G1587&amp;":"</f>
        <v>Expense - Seller acquisition cost:</v>
      </c>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1:116" x14ac:dyDescent="0.4">
      <c r="B1584" t="str">
        <f>E1584</f>
        <v>1584 DCSCAC-S</v>
      </c>
      <c r="D1584" t="s">
        <v>158</v>
      </c>
      <c r="E1584" s="8" t="str">
        <f t="shared" si="2587"/>
        <v>1584 DCSCAC-S</v>
      </c>
      <c r="G1584" s="145" t="str">
        <f>"# of "&amp;G1590&amp;"s"&amp;"/seller/month"</f>
        <v># of primary units/seller/month</v>
      </c>
      <c r="H1584" s="12"/>
      <c r="I1584" s="60"/>
      <c r="J1584" s="60"/>
      <c r="K1584" s="14">
        <v>10</v>
      </c>
      <c r="L1584" s="14">
        <v>10</v>
      </c>
      <c r="M1584" s="14">
        <v>10</v>
      </c>
      <c r="N1584" s="14">
        <v>10</v>
      </c>
      <c r="O1584" s="14">
        <v>10</v>
      </c>
      <c r="P1584" s="14">
        <v>10</v>
      </c>
      <c r="R1584" s="15"/>
      <c r="S1584" s="76" cm="1">
        <f t="array" ref="S1584">INDEX($K:$P,ROW(),MATCH(S$3,$K$2:$P$2,0))</f>
        <v>10</v>
      </c>
      <c r="T1584" s="76" cm="1">
        <f t="array" ref="T1584">INDEX($K:$P,ROW(),MATCH(T$3,$K$2:$P$2,0))</f>
        <v>10</v>
      </c>
      <c r="U1584" s="76" cm="1">
        <f t="array" ref="U1584">INDEX($K:$P,ROW(),MATCH(U$3,$K$2:$P$2,0))</f>
        <v>10</v>
      </c>
      <c r="V1584" s="76" cm="1">
        <f t="array" ref="V1584">INDEX($K:$P,ROW(),MATCH(V$3,$K$2:$P$2,0))</f>
        <v>10</v>
      </c>
      <c r="W1584" s="76" cm="1">
        <f t="array" ref="W1584">INDEX($K:$P,ROW(),MATCH(W$3,$K$2:$P$2,0))</f>
        <v>10</v>
      </c>
      <c r="X1584" s="76" cm="1">
        <f t="array" ref="X1584">INDEX($K:$P,ROW(),MATCH(X$3,$K$2:$P$2,0))</f>
        <v>10</v>
      </c>
      <c r="Y1584" s="76" cm="1">
        <f t="array" ref="Y1584">INDEX($K:$P,ROW(),MATCH(Y$3,$K$2:$P$2,0))</f>
        <v>10</v>
      </c>
      <c r="Z1584" s="76" cm="1">
        <f t="array" ref="Z1584">INDEX($K:$P,ROW(),MATCH(Z$3,$K$2:$P$2,0))</f>
        <v>10</v>
      </c>
      <c r="AA1584" s="76" cm="1">
        <f t="array" ref="AA1584">INDEX($K:$P,ROW(),MATCH(AA$3,$K$2:$P$2,0))</f>
        <v>10</v>
      </c>
      <c r="AB1584" s="76" cm="1">
        <f t="array" ref="AB1584">INDEX($K:$P,ROW(),MATCH(AB$3,$K$2:$P$2,0))</f>
        <v>10</v>
      </c>
      <c r="AC1584" s="76" cm="1">
        <f t="array" ref="AC1584">INDEX($K:$P,ROW(),MATCH(AC$3,$K$2:$P$2,0))</f>
        <v>10</v>
      </c>
      <c r="AD1584" s="76" cm="1">
        <f t="array" ref="AD1584">INDEX($K:$P,ROW(),MATCH(AD$3,$K$2:$P$2,0))</f>
        <v>10</v>
      </c>
      <c r="AE1584" s="76" cm="1">
        <f t="array" ref="AE1584">INDEX($K:$P,ROW(),MATCH(AE$3,$K$2:$P$2,0))</f>
        <v>10</v>
      </c>
      <c r="AF1584" s="76" cm="1">
        <f t="array" ref="AF1584">INDEX($K:$P,ROW(),MATCH(AF$3,$K$2:$P$2,0))</f>
        <v>10</v>
      </c>
      <c r="AG1584" s="76" cm="1">
        <f t="array" ref="AG1584">INDEX($K:$P,ROW(),MATCH(AG$3,$K$2:$P$2,0))</f>
        <v>10</v>
      </c>
      <c r="AH1584" s="76" cm="1">
        <f t="array" ref="AH1584">INDEX($K:$P,ROW(),MATCH(AH$3,$K$2:$P$2,0))</f>
        <v>10</v>
      </c>
      <c r="AI1584" s="76" cm="1">
        <f t="array" ref="AI1584">INDEX($K:$P,ROW(),MATCH(AI$3,$K$2:$P$2,0))</f>
        <v>10</v>
      </c>
      <c r="AJ1584" s="76" cm="1">
        <f t="array" ref="AJ1584">INDEX($K:$P,ROW(),MATCH(AJ$3,$K$2:$P$2,0))</f>
        <v>10</v>
      </c>
      <c r="AK1584" s="76" cm="1">
        <f t="array" ref="AK1584">INDEX($K:$P,ROW(),MATCH(AK$3,$K$2:$P$2,0))</f>
        <v>10</v>
      </c>
      <c r="AL1584" s="76" cm="1">
        <f t="array" ref="AL1584">INDEX($K:$P,ROW(),MATCH(AL$3,$K$2:$P$2,0))</f>
        <v>10</v>
      </c>
      <c r="AM1584" s="76" cm="1">
        <f t="array" ref="AM1584">INDEX($K:$P,ROW(),MATCH(AM$3,$K$2:$P$2,0))</f>
        <v>10</v>
      </c>
      <c r="AN1584" s="76" cm="1">
        <f t="array" ref="AN1584">INDEX($K:$P,ROW(),MATCH(AN$3,$K$2:$P$2,0))</f>
        <v>10</v>
      </c>
      <c r="AO1584" s="76" cm="1">
        <f t="array" ref="AO1584">INDEX($K:$P,ROW(),MATCH(AO$3,$K$2:$P$2,0))</f>
        <v>10</v>
      </c>
      <c r="AP1584" s="76" cm="1">
        <f t="array" ref="AP1584">INDEX($K:$P,ROW(),MATCH(AP$3,$K$2:$P$2,0))</f>
        <v>10</v>
      </c>
      <c r="AQ1584" s="76" cm="1">
        <f t="array" ref="AQ1584">INDEX($K:$P,ROW(),MATCH(AQ$3,$K$2:$P$2,0))</f>
        <v>10</v>
      </c>
      <c r="AR1584" s="76" cm="1">
        <f t="array" ref="AR1584">INDEX($K:$P,ROW(),MATCH(AR$3,$K$2:$P$2,0))</f>
        <v>10</v>
      </c>
      <c r="AS1584" s="76" cm="1">
        <f t="array" ref="AS1584">INDEX($K:$P,ROW(),MATCH(AS$3,$K$2:$P$2,0))</f>
        <v>10</v>
      </c>
      <c r="AT1584" s="76" cm="1">
        <f t="array" ref="AT1584">INDEX($K:$P,ROW(),MATCH(AT$3,$K$2:$P$2,0))</f>
        <v>10</v>
      </c>
      <c r="AU1584" s="76" cm="1">
        <f t="array" ref="AU1584">INDEX($K:$P,ROW(),MATCH(AU$3,$K$2:$P$2,0))</f>
        <v>10</v>
      </c>
      <c r="AV1584" s="76" cm="1">
        <f t="array" ref="AV1584">INDEX($K:$P,ROW(),MATCH(AV$3,$K$2:$P$2,0))</f>
        <v>10</v>
      </c>
      <c r="AW1584" s="76" cm="1">
        <f t="array" ref="AW1584">INDEX($K:$P,ROW(),MATCH(AW$3,$K$2:$P$2,0))</f>
        <v>10</v>
      </c>
      <c r="AX1584" s="76" cm="1">
        <f t="array" ref="AX1584">INDEX($K:$P,ROW(),MATCH(AX$3,$K$2:$P$2,0))</f>
        <v>10</v>
      </c>
      <c r="AY1584" s="76" cm="1">
        <f t="array" ref="AY1584">INDEX($K:$P,ROW(),MATCH(AY$3,$K$2:$P$2,0))</f>
        <v>10</v>
      </c>
      <c r="AZ1584" s="76" cm="1">
        <f t="array" ref="AZ1584">INDEX($K:$P,ROW(),MATCH(AZ$3,$K$2:$P$2,0))</f>
        <v>10</v>
      </c>
      <c r="BA1584" s="76" cm="1">
        <f t="array" ref="BA1584">INDEX($K:$P,ROW(),MATCH(BA$3,$K$2:$P$2,0))</f>
        <v>10</v>
      </c>
      <c r="BB1584" s="76" cm="1">
        <f t="array" ref="BB1584">INDEX($K:$P,ROW(),MATCH(BB$3,$K$2:$P$2,0))</f>
        <v>10</v>
      </c>
      <c r="BC1584" s="76" cm="1">
        <f t="array" ref="BC1584">INDEX($K:$P,ROW(),MATCH(BC$3,$K$2:$P$2,0))</f>
        <v>10</v>
      </c>
      <c r="BD1584" s="76" cm="1">
        <f t="array" ref="BD1584">INDEX($K:$P,ROW(),MATCH(BD$3,$K$2:$P$2,0))</f>
        <v>10</v>
      </c>
      <c r="BE1584" s="76" cm="1">
        <f t="array" ref="BE1584">INDEX($K:$P,ROW(),MATCH(BE$3,$K$2:$P$2,0))</f>
        <v>10</v>
      </c>
      <c r="BF1584" s="76" cm="1">
        <f t="array" ref="BF1584">INDEX($K:$P,ROW(),MATCH(BF$3,$K$2:$P$2,0))</f>
        <v>10</v>
      </c>
      <c r="BG1584" s="76" cm="1">
        <f t="array" ref="BG1584">INDEX($K:$P,ROW(),MATCH(BG$3,$K$2:$P$2,0))</f>
        <v>10</v>
      </c>
      <c r="BH1584" s="76" cm="1">
        <f t="array" ref="BH1584">INDEX($K:$P,ROW(),MATCH(BH$3,$K$2:$P$2,0))</f>
        <v>10</v>
      </c>
      <c r="BI1584" s="76" cm="1">
        <f t="array" ref="BI1584">INDEX($K:$P,ROW(),MATCH(BI$3,$K$2:$P$2,0))</f>
        <v>10</v>
      </c>
      <c r="BJ1584" s="76" cm="1">
        <f t="array" ref="BJ1584">INDEX($K:$P,ROW(),MATCH(BJ$3,$K$2:$P$2,0))</f>
        <v>10</v>
      </c>
      <c r="BK1584" s="76" cm="1">
        <f t="array" ref="BK1584">INDEX($K:$P,ROW(),MATCH(BK$3,$K$2:$P$2,0))</f>
        <v>10</v>
      </c>
      <c r="BL1584" s="76" cm="1">
        <f t="array" ref="BL1584">INDEX($K:$P,ROW(),MATCH(BL$3,$K$2:$P$2,0))</f>
        <v>10</v>
      </c>
      <c r="BM1584" s="76" cm="1">
        <f t="array" ref="BM1584">INDEX($K:$P,ROW(),MATCH(BM$3,$K$2:$P$2,0))</f>
        <v>10</v>
      </c>
      <c r="BN1584" s="76" cm="1">
        <f t="array" ref="BN1584">INDEX($K:$P,ROW(),MATCH(BN$3,$K$2:$P$2,0))</f>
        <v>10</v>
      </c>
      <c r="BO1584" s="76" cm="1">
        <f t="array" ref="BO1584">INDEX($K:$P,ROW(),MATCH(BO$3,$K$2:$P$2,0))</f>
        <v>10</v>
      </c>
      <c r="BP1584" s="76" cm="1">
        <f t="array" ref="BP1584">INDEX($K:$P,ROW(),MATCH(BP$3,$K$2:$P$2,0))</f>
        <v>10</v>
      </c>
      <c r="BQ1584" s="76" cm="1">
        <f t="array" ref="BQ1584">INDEX($K:$P,ROW(),MATCH(BQ$3,$K$2:$P$2,0))</f>
        <v>10</v>
      </c>
      <c r="BR1584" s="76" cm="1">
        <f t="array" ref="BR1584">INDEX($K:$P,ROW(),MATCH(BR$3,$K$2:$P$2,0))</f>
        <v>10</v>
      </c>
      <c r="BS1584" s="76" cm="1">
        <f t="array" ref="BS1584">INDEX($K:$P,ROW(),MATCH(BS$3,$K$2:$P$2,0))</f>
        <v>10</v>
      </c>
      <c r="BT1584" s="76" cm="1">
        <f t="array" ref="BT1584">INDEX($K:$P,ROW(),MATCH(BT$3,$K$2:$P$2,0))</f>
        <v>10</v>
      </c>
      <c r="BU1584" s="76" cm="1">
        <f t="array" ref="BU1584">INDEX($K:$P,ROW(),MATCH(BU$3,$K$2:$P$2,0))</f>
        <v>10</v>
      </c>
      <c r="BV1584" s="76" cm="1">
        <f t="array" ref="BV1584">INDEX($K:$P,ROW(),MATCH(BV$3,$K$2:$P$2,0))</f>
        <v>10</v>
      </c>
      <c r="BW1584" s="76" cm="1">
        <f t="array" ref="BW1584">INDEX($K:$P,ROW(),MATCH(BW$3,$K$2:$P$2,0))</f>
        <v>10</v>
      </c>
      <c r="BX1584" s="76" cm="1">
        <f t="array" ref="BX1584">INDEX($K:$P,ROW(),MATCH(BX$3,$K$2:$P$2,0))</f>
        <v>10</v>
      </c>
      <c r="BY1584" s="76" cm="1">
        <f t="array" ref="BY1584">INDEX($K:$P,ROW(),MATCH(BY$3,$K$2:$P$2,0))</f>
        <v>10</v>
      </c>
      <c r="BZ1584" s="76" cm="1">
        <f t="array" ref="BZ1584">INDEX($K:$P,ROW(),MATCH(BZ$3,$K$2:$P$2,0))</f>
        <v>10</v>
      </c>
      <c r="CA1584" s="76" cm="1">
        <f t="array" ref="CA1584">INDEX($K:$P,ROW(),MATCH(CA$3,$K$2:$P$2,0))</f>
        <v>10</v>
      </c>
      <c r="CB1584" s="76" cm="1">
        <f t="array" ref="CB1584">INDEX($K:$P,ROW(),MATCH(CB$3,$K$2:$P$2,0))</f>
        <v>10</v>
      </c>
      <c r="CC1584" s="76" cm="1">
        <f t="array" ref="CC1584">INDEX($K:$P,ROW(),MATCH(CC$3,$K$2:$P$2,0))</f>
        <v>10</v>
      </c>
      <c r="CD1584" s="76" cm="1">
        <f t="array" ref="CD1584">INDEX($K:$P,ROW(),MATCH(CD$3,$K$2:$P$2,0))</f>
        <v>10</v>
      </c>
      <c r="CE1584" s="76" cm="1">
        <f t="array" ref="CE1584">INDEX($K:$P,ROW(),MATCH(CE$3,$K$2:$P$2,0))</f>
        <v>10</v>
      </c>
      <c r="CF1584" s="76" cm="1">
        <f t="array" ref="CF1584">INDEX($K:$P,ROW(),MATCH(CF$3,$K$2:$P$2,0))</f>
        <v>10</v>
      </c>
      <c r="CG1584" s="76" cm="1">
        <f t="array" ref="CG1584">INDEX($K:$P,ROW(),MATCH(CG$3,$K$2:$P$2,0))</f>
        <v>10</v>
      </c>
      <c r="CH1584" s="76" cm="1">
        <f t="array" ref="CH1584">INDEX($K:$P,ROW(),MATCH(CH$3,$K$2:$P$2,0))</f>
        <v>10</v>
      </c>
      <c r="CI1584" s="76" cm="1">
        <f t="array" ref="CI1584">INDEX($K:$P,ROW(),MATCH(CI$3,$K$2:$P$2,0))</f>
        <v>10</v>
      </c>
      <c r="CJ1584" s="76" cm="1">
        <f t="array" ref="CJ1584">INDEX($K:$P,ROW(),MATCH(CJ$3,$K$2:$P$2,0))</f>
        <v>10</v>
      </c>
      <c r="CK1584" s="76" cm="1">
        <f t="array" ref="CK1584">INDEX($K:$P,ROW(),MATCH(CK$3,$K$2:$P$2,0))</f>
        <v>10</v>
      </c>
      <c r="CL1584" s="76" cm="1">
        <f t="array" ref="CL1584">INDEX($K:$P,ROW(),MATCH(CL$3,$K$2:$P$2,0))</f>
        <v>10</v>
      </c>
      <c r="CN1584" s="60"/>
      <c r="CO1584" s="76" t="e" cm="1">
        <f t="array" ref="CO1584">INDEX($K:$P,ROW(),MATCH(CO$3,$K$2:$P$2,0))</f>
        <v>#N/A</v>
      </c>
      <c r="CP1584" s="76" t="e" cm="1">
        <f t="array" ref="CP1584">INDEX($K:$P,ROW(),MATCH(CP$3,$K$2:$P$2,0))</f>
        <v>#N/A</v>
      </c>
      <c r="CQ1584" s="76" t="e" cm="1">
        <f t="array" ref="CQ1584">INDEX($K:$P,ROW(),MATCH(CQ$3,$K$2:$P$2,0))</f>
        <v>#N/A</v>
      </c>
      <c r="CR1584" s="76" t="e" cm="1">
        <f t="array" ref="CR1584">INDEX($K:$P,ROW(),MATCH(CR$3,$K$2:$P$2,0))</f>
        <v>#N/A</v>
      </c>
      <c r="CS1584" s="76" t="e" cm="1">
        <f t="array" ref="CS1584">INDEX($K:$P,ROW(),MATCH(CS$3,$K$2:$P$2,0))</f>
        <v>#N/A</v>
      </c>
      <c r="CT1584" s="76" t="e" cm="1">
        <f t="array" ref="CT1584">INDEX($K:$P,ROW(),MATCH(CT$3,$K$2:$P$2,0))</f>
        <v>#N/A</v>
      </c>
      <c r="CU1584" s="76" t="e" cm="1">
        <f t="array" ref="CU1584">INDEX($K:$P,ROW(),MATCH(CU$3,$K$2:$P$2,0))</f>
        <v>#N/A</v>
      </c>
      <c r="CV1584" s="76" t="e" cm="1">
        <f t="array" ref="CV1584">INDEX($K:$P,ROW(),MATCH(CV$3,$K$2:$P$2,0))</f>
        <v>#N/A</v>
      </c>
      <c r="CW1584" s="76" t="e" cm="1">
        <f t="array" ref="CW1584">INDEX($K:$P,ROW(),MATCH(CW$3,$K$2:$P$2,0))</f>
        <v>#N/A</v>
      </c>
      <c r="CX1584" s="76" t="e" cm="1">
        <f t="array" ref="CX1584">INDEX($K:$P,ROW(),MATCH(CX$3,$K$2:$P$2,0))</f>
        <v>#N/A</v>
      </c>
      <c r="CY1584" s="76" t="e" cm="1">
        <f t="array" ref="CY1584">INDEX($K:$P,ROW(),MATCH(CY$3,$K$2:$P$2,0))</f>
        <v>#N/A</v>
      </c>
      <c r="CZ1584" s="76" t="e" cm="1">
        <f t="array" ref="CZ1584">INDEX($K:$P,ROW(),MATCH(CZ$3,$K$2:$P$2,0))</f>
        <v>#N/A</v>
      </c>
      <c r="DA1584" s="76" t="e" cm="1">
        <f t="array" ref="DA1584">INDEX($K:$P,ROW(),MATCH(DA$3,$K$2:$P$2,0))</f>
        <v>#N/A</v>
      </c>
      <c r="DB1584" s="76" t="e" cm="1">
        <f t="array" ref="DB1584">INDEX($K:$P,ROW(),MATCH(DB$3,$K$2:$P$2,0))</f>
        <v>#N/A</v>
      </c>
      <c r="DC1584" s="76" t="e" cm="1">
        <f t="array" ref="DC1584">INDEX($K:$P,ROW(),MATCH(DC$3,$K$2:$P$2,0))</f>
        <v>#N/A</v>
      </c>
      <c r="DD1584" s="76" t="e" cm="1">
        <f t="array" ref="DD1584">INDEX($K:$P,ROW(),MATCH(DD$3,$K$2:$P$2,0))</f>
        <v>#N/A</v>
      </c>
      <c r="DE1584" s="76" t="e" cm="1">
        <f t="array" ref="DE1584">INDEX($K:$P,ROW(),MATCH(DE$3,$K$2:$P$2,0))</f>
        <v>#N/A</v>
      </c>
      <c r="DF1584" s="76" t="e" cm="1">
        <f t="array" ref="DF1584">INDEX($K:$P,ROW(),MATCH(DF$3,$K$2:$P$2,0))</f>
        <v>#N/A</v>
      </c>
      <c r="DG1584" s="76" t="e" cm="1">
        <f t="array" ref="DG1584">INDEX($K:$P,ROW(),MATCH(DG$3,$K$2:$P$2,0))</f>
        <v>#N/A</v>
      </c>
      <c r="DH1584" s="76" t="e" cm="1">
        <f t="array" ref="DH1584">INDEX($K:$P,ROW(),MATCH(DH$3,$K$2:$P$2,0))</f>
        <v>#N/A</v>
      </c>
      <c r="DI1584" s="76" t="e" cm="1">
        <f t="array" ref="DI1584">INDEX($K:$P,ROW(),MATCH(DI$3,$K$2:$P$2,0))</f>
        <v>#N/A</v>
      </c>
      <c r="DJ1584" s="76" t="e" cm="1">
        <f t="array" ref="DJ1584">INDEX($K:$P,ROW(),MATCH(DJ$3,$K$2:$P$2,0))</f>
        <v>#N/A</v>
      </c>
      <c r="DK1584" s="76" t="e" cm="1">
        <f t="array" ref="DK1584">INDEX($K:$P,ROW(),MATCH(DK$3,$K$2:$P$2,0))</f>
        <v>#N/A</v>
      </c>
      <c r="DL1584" s="76" t="e" cm="1">
        <f t="array" ref="DL1584">INDEX($K:$P,ROW(),MATCH(DL$3,$K$2:$P$2,0))</f>
        <v>#N/A</v>
      </c>
    </row>
    <row r="1585" spans="1:116" x14ac:dyDescent="0.4">
      <c r="C1585" t="s">
        <v>80</v>
      </c>
      <c r="D1585" t="s">
        <v>158</v>
      </c>
      <c r="E1585" s="8" t="str">
        <f t="shared" si="2587"/>
        <v>1585 DCSCAC-S</v>
      </c>
      <c r="G1585" s="145" t="s">
        <v>495</v>
      </c>
      <c r="H1585" s="12"/>
      <c r="I1585" s="60"/>
      <c r="J1585" s="60"/>
      <c r="K1585" s="15">
        <f t="shared" ref="K1585:P1585" si="2588">SUMIF($3:$3,K$2,1583:1583)</f>
        <v>0</v>
      </c>
      <c r="L1585" s="15">
        <f t="shared" si="2588"/>
        <v>0</v>
      </c>
      <c r="M1585" s="15">
        <f t="shared" si="2588"/>
        <v>0</v>
      </c>
      <c r="N1585" s="15">
        <f t="shared" si="2588"/>
        <v>0</v>
      </c>
      <c r="O1585" s="15">
        <f t="shared" si="2588"/>
        <v>0</v>
      </c>
      <c r="P1585" s="15">
        <f t="shared" si="2588"/>
        <v>0</v>
      </c>
      <c r="R1585" s="15"/>
      <c r="S1585" s="76" cm="1">
        <f t="array" aca="1" ref="S1585" ca="1">INDIRECT(S1577)/S1584</f>
        <v>500</v>
      </c>
      <c r="T1585" s="76" cm="1">
        <f t="array" aca="1" ref="T1585" ca="1">INDIRECT(T1577)/T1584</f>
        <v>500</v>
      </c>
      <c r="U1585" s="76" cm="1">
        <f t="array" aca="1" ref="U1585" ca="1">INDIRECT(U1577)/U1584</f>
        <v>500</v>
      </c>
      <c r="V1585" s="76" cm="1">
        <f t="array" aca="1" ref="V1585" ca="1">INDIRECT(V1577)/V1584</f>
        <v>500</v>
      </c>
      <c r="W1585" s="76" cm="1">
        <f t="array" aca="1" ref="W1585" ca="1">INDIRECT(W1577)/W1584</f>
        <v>500</v>
      </c>
      <c r="X1585" s="76" cm="1">
        <f t="array" aca="1" ref="X1585" ca="1">INDIRECT(X1577)/X1584</f>
        <v>500</v>
      </c>
      <c r="Y1585" s="76" cm="1">
        <f t="array" aca="1" ref="Y1585" ca="1">INDIRECT(Y1577)/Y1584</f>
        <v>500</v>
      </c>
      <c r="Z1585" s="76" cm="1">
        <f t="array" aca="1" ref="Z1585" ca="1">INDIRECT(Z1577)/Z1584</f>
        <v>500</v>
      </c>
      <c r="AA1585" s="76" cm="1">
        <f t="array" aca="1" ref="AA1585" ca="1">INDIRECT(AA1577)/AA1584</f>
        <v>500</v>
      </c>
      <c r="AB1585" s="76" cm="1">
        <f t="array" aca="1" ref="AB1585" ca="1">INDIRECT(AB1577)/AB1584</f>
        <v>500</v>
      </c>
      <c r="AC1585" s="76" cm="1">
        <f t="array" aca="1" ref="AC1585" ca="1">INDIRECT(AC1577)/AC1584</f>
        <v>500</v>
      </c>
      <c r="AD1585" s="76" cm="1">
        <f t="array" aca="1" ref="AD1585" ca="1">INDIRECT(AD1577)/AD1584</f>
        <v>500</v>
      </c>
      <c r="AE1585" s="76" cm="1">
        <f t="array" aca="1" ref="AE1585" ca="1">INDIRECT(AE1577)/AE1584</f>
        <v>500</v>
      </c>
      <c r="AF1585" s="76" cm="1">
        <f t="array" aca="1" ref="AF1585" ca="1">INDIRECT(AF1577)/AF1584</f>
        <v>500</v>
      </c>
      <c r="AG1585" s="76" cm="1">
        <f t="array" aca="1" ref="AG1585" ca="1">INDIRECT(AG1577)/AG1584</f>
        <v>500</v>
      </c>
      <c r="AH1585" s="76" cm="1">
        <f t="array" aca="1" ref="AH1585" ca="1">INDIRECT(AH1577)/AH1584</f>
        <v>500</v>
      </c>
      <c r="AI1585" s="76" cm="1">
        <f t="array" aca="1" ref="AI1585" ca="1">INDIRECT(AI1577)/AI1584</f>
        <v>500</v>
      </c>
      <c r="AJ1585" s="76" cm="1">
        <f t="array" aca="1" ref="AJ1585" ca="1">INDIRECT(AJ1577)/AJ1584</f>
        <v>500</v>
      </c>
      <c r="AK1585" s="76" cm="1">
        <f t="array" aca="1" ref="AK1585" ca="1">INDIRECT(AK1577)/AK1584</f>
        <v>500</v>
      </c>
      <c r="AL1585" s="76" cm="1">
        <f t="array" aca="1" ref="AL1585" ca="1">INDIRECT(AL1577)/AL1584</f>
        <v>500</v>
      </c>
      <c r="AM1585" s="76" cm="1">
        <f t="array" aca="1" ref="AM1585" ca="1">INDIRECT(AM1577)/AM1584</f>
        <v>500</v>
      </c>
      <c r="AN1585" s="76" cm="1">
        <f t="array" aca="1" ref="AN1585" ca="1">INDIRECT(AN1577)/AN1584</f>
        <v>500</v>
      </c>
      <c r="AO1585" s="76" cm="1">
        <f t="array" aca="1" ref="AO1585" ca="1">INDIRECT(AO1577)/AO1584</f>
        <v>500</v>
      </c>
      <c r="AP1585" s="76" cm="1">
        <f t="array" aca="1" ref="AP1585" ca="1">INDIRECT(AP1577)/AP1584</f>
        <v>500</v>
      </c>
      <c r="AQ1585" s="76" cm="1">
        <f t="array" aca="1" ref="AQ1585" ca="1">INDIRECT(AQ1577)/AQ1584</f>
        <v>500</v>
      </c>
      <c r="AR1585" s="76" cm="1">
        <f t="array" aca="1" ref="AR1585" ca="1">INDIRECT(AR1577)/AR1584</f>
        <v>500</v>
      </c>
      <c r="AS1585" s="76" cm="1">
        <f t="array" aca="1" ref="AS1585" ca="1">INDIRECT(AS1577)/AS1584</f>
        <v>500</v>
      </c>
      <c r="AT1585" s="76" cm="1">
        <f t="array" aca="1" ref="AT1585" ca="1">INDIRECT(AT1577)/AT1584</f>
        <v>500</v>
      </c>
      <c r="AU1585" s="76" cm="1">
        <f t="array" aca="1" ref="AU1585" ca="1">INDIRECT(AU1577)/AU1584</f>
        <v>500</v>
      </c>
      <c r="AV1585" s="76" cm="1">
        <f t="array" aca="1" ref="AV1585" ca="1">INDIRECT(AV1577)/AV1584</f>
        <v>500</v>
      </c>
      <c r="AW1585" s="76" cm="1">
        <f t="array" aca="1" ref="AW1585" ca="1">INDIRECT(AW1577)/AW1584</f>
        <v>500</v>
      </c>
      <c r="AX1585" s="76" cm="1">
        <f t="array" aca="1" ref="AX1585" ca="1">INDIRECT(AX1577)/AX1584</f>
        <v>500</v>
      </c>
      <c r="AY1585" s="76" cm="1">
        <f t="array" aca="1" ref="AY1585" ca="1">INDIRECT(AY1577)/AY1584</f>
        <v>500</v>
      </c>
      <c r="AZ1585" s="76" cm="1">
        <f t="array" aca="1" ref="AZ1585" ca="1">INDIRECT(AZ1577)/AZ1584</f>
        <v>500</v>
      </c>
      <c r="BA1585" s="76" cm="1">
        <f t="array" aca="1" ref="BA1585" ca="1">INDIRECT(BA1577)/BA1584</f>
        <v>500</v>
      </c>
      <c r="BB1585" s="76" cm="1">
        <f t="array" aca="1" ref="BB1585" ca="1">INDIRECT(BB1577)/BB1584</f>
        <v>500</v>
      </c>
      <c r="BC1585" s="76" cm="1">
        <f t="array" aca="1" ref="BC1585" ca="1">INDIRECT(BC1577)/BC1584</f>
        <v>500</v>
      </c>
      <c r="BD1585" s="76" cm="1">
        <f t="array" aca="1" ref="BD1585" ca="1">INDIRECT(BD1577)/BD1584</f>
        <v>500</v>
      </c>
      <c r="BE1585" s="76" cm="1">
        <f t="array" aca="1" ref="BE1585" ca="1">INDIRECT(BE1577)/BE1584</f>
        <v>500</v>
      </c>
      <c r="BF1585" s="76" cm="1">
        <f t="array" aca="1" ref="BF1585" ca="1">INDIRECT(BF1577)/BF1584</f>
        <v>500</v>
      </c>
      <c r="BG1585" s="76" cm="1">
        <f t="array" aca="1" ref="BG1585" ca="1">INDIRECT(BG1577)/BG1584</f>
        <v>500</v>
      </c>
      <c r="BH1585" s="76" cm="1">
        <f t="array" aca="1" ref="BH1585" ca="1">INDIRECT(BH1577)/BH1584</f>
        <v>500</v>
      </c>
      <c r="BI1585" s="76" cm="1">
        <f t="array" aca="1" ref="BI1585" ca="1">INDIRECT(BI1577)/BI1584</f>
        <v>500</v>
      </c>
      <c r="BJ1585" s="76" cm="1">
        <f t="array" aca="1" ref="BJ1585" ca="1">INDIRECT(BJ1577)/BJ1584</f>
        <v>500</v>
      </c>
      <c r="BK1585" s="76" cm="1">
        <f t="array" aca="1" ref="BK1585" ca="1">INDIRECT(BK1577)/BK1584</f>
        <v>500</v>
      </c>
      <c r="BL1585" s="76" cm="1">
        <f t="array" aca="1" ref="BL1585" ca="1">INDIRECT(BL1577)/BL1584</f>
        <v>500</v>
      </c>
      <c r="BM1585" s="76" cm="1">
        <f t="array" aca="1" ref="BM1585" ca="1">INDIRECT(BM1577)/BM1584</f>
        <v>500</v>
      </c>
      <c r="BN1585" s="76" cm="1">
        <f t="array" aca="1" ref="BN1585" ca="1">INDIRECT(BN1577)/BN1584</f>
        <v>500</v>
      </c>
      <c r="BO1585" s="76" cm="1">
        <f t="array" aca="1" ref="BO1585" ca="1">INDIRECT(BO1577)/BO1584</f>
        <v>500</v>
      </c>
      <c r="BP1585" s="76" cm="1">
        <f t="array" aca="1" ref="BP1585" ca="1">INDIRECT(BP1577)/BP1584</f>
        <v>500</v>
      </c>
      <c r="BQ1585" s="76" cm="1">
        <f t="array" aca="1" ref="BQ1585" ca="1">INDIRECT(BQ1577)/BQ1584</f>
        <v>500</v>
      </c>
      <c r="BR1585" s="76" cm="1">
        <f t="array" aca="1" ref="BR1585" ca="1">INDIRECT(BR1577)/BR1584</f>
        <v>500</v>
      </c>
      <c r="BS1585" s="76" cm="1">
        <f t="array" aca="1" ref="BS1585" ca="1">INDIRECT(BS1577)/BS1584</f>
        <v>500</v>
      </c>
      <c r="BT1585" s="76" cm="1">
        <f t="array" aca="1" ref="BT1585" ca="1">INDIRECT(BT1577)/BT1584</f>
        <v>500</v>
      </c>
      <c r="BU1585" s="76" cm="1">
        <f t="array" aca="1" ref="BU1585" ca="1">INDIRECT(BU1577)/BU1584</f>
        <v>500</v>
      </c>
      <c r="BV1585" s="76" cm="1">
        <f t="array" aca="1" ref="BV1585" ca="1">INDIRECT(BV1577)/BV1584</f>
        <v>500</v>
      </c>
      <c r="BW1585" s="76" cm="1">
        <f t="array" aca="1" ref="BW1585" ca="1">INDIRECT(BW1577)/BW1584</f>
        <v>500</v>
      </c>
      <c r="BX1585" s="76" cm="1">
        <f t="array" aca="1" ref="BX1585" ca="1">INDIRECT(BX1577)/BX1584</f>
        <v>500</v>
      </c>
      <c r="BY1585" s="76" cm="1">
        <f t="array" aca="1" ref="BY1585" ca="1">INDIRECT(BY1577)/BY1584</f>
        <v>500</v>
      </c>
      <c r="BZ1585" s="76" cm="1">
        <f t="array" aca="1" ref="BZ1585" ca="1">INDIRECT(BZ1577)/BZ1584</f>
        <v>500</v>
      </c>
      <c r="CA1585" s="76" cm="1">
        <f t="array" aca="1" ref="CA1585" ca="1">INDIRECT(CA1577)/CA1584</f>
        <v>500</v>
      </c>
      <c r="CB1585" s="76" cm="1">
        <f t="array" aca="1" ref="CB1585" ca="1">INDIRECT(CB1577)/CB1584</f>
        <v>500</v>
      </c>
      <c r="CC1585" s="76" cm="1">
        <f t="array" aca="1" ref="CC1585" ca="1">INDIRECT(CC1577)/CC1584</f>
        <v>500</v>
      </c>
      <c r="CD1585" s="76" cm="1">
        <f t="array" aca="1" ref="CD1585" ca="1">INDIRECT(CD1577)/CD1584</f>
        <v>500</v>
      </c>
      <c r="CE1585" s="76" cm="1">
        <f t="array" aca="1" ref="CE1585" ca="1">INDIRECT(CE1577)/CE1584</f>
        <v>500</v>
      </c>
      <c r="CF1585" s="76" cm="1">
        <f t="array" aca="1" ref="CF1585" ca="1">INDIRECT(CF1577)/CF1584</f>
        <v>500</v>
      </c>
      <c r="CG1585" s="76" cm="1">
        <f t="array" aca="1" ref="CG1585" ca="1">INDIRECT(CG1577)/CG1584</f>
        <v>500</v>
      </c>
      <c r="CH1585" s="76" cm="1">
        <f t="array" aca="1" ref="CH1585" ca="1">INDIRECT(CH1577)/CH1584</f>
        <v>500</v>
      </c>
      <c r="CI1585" s="76" cm="1">
        <f t="array" aca="1" ref="CI1585" ca="1">INDIRECT(CI1577)/CI1584</f>
        <v>500</v>
      </c>
      <c r="CJ1585" s="76" cm="1">
        <f t="array" aca="1" ref="CJ1585" ca="1">INDIRECT(CJ1577)/CJ1584</f>
        <v>500</v>
      </c>
      <c r="CK1585" s="76" cm="1">
        <f t="array" aca="1" ref="CK1585" ca="1">INDIRECT(CK1577)/CK1584</f>
        <v>500</v>
      </c>
      <c r="CL1585" s="76" cm="1">
        <f t="array" aca="1" ref="CL1585" ca="1">INDIRECT(CL1577)/CL1584</f>
        <v>500</v>
      </c>
      <c r="CN1585" s="60"/>
      <c r="CO1585" s="76" t="e" cm="1">
        <f t="array" aca="1" ref="CO1585" ca="1">INDIRECT(CO1577)/CO1584</f>
        <v>#N/A</v>
      </c>
      <c r="CP1585" s="76" t="e" cm="1">
        <f t="array" aca="1" ref="CP1585" ca="1">INDIRECT(CP1577)/CP1584</f>
        <v>#N/A</v>
      </c>
      <c r="CQ1585" s="76" t="e" cm="1">
        <f t="array" aca="1" ref="CQ1585" ca="1">INDIRECT(CQ1577)/CQ1584</f>
        <v>#N/A</v>
      </c>
      <c r="CR1585" s="76" t="e" cm="1">
        <f t="array" aca="1" ref="CR1585" ca="1">INDIRECT(CR1577)/CR1584</f>
        <v>#N/A</v>
      </c>
      <c r="CS1585" s="76" t="e" cm="1">
        <f t="array" aca="1" ref="CS1585" ca="1">INDIRECT(CS1577)/CS1584</f>
        <v>#N/A</v>
      </c>
      <c r="CT1585" s="76" t="e" cm="1">
        <f t="array" aca="1" ref="CT1585" ca="1">INDIRECT(CT1577)/CT1584</f>
        <v>#N/A</v>
      </c>
      <c r="CU1585" s="76" t="e" cm="1">
        <f t="array" aca="1" ref="CU1585" ca="1">INDIRECT(CU1577)/CU1584</f>
        <v>#N/A</v>
      </c>
      <c r="CV1585" s="76" t="e" cm="1">
        <f t="array" aca="1" ref="CV1585" ca="1">INDIRECT(CV1577)/CV1584</f>
        <v>#N/A</v>
      </c>
      <c r="CW1585" s="76" t="e" cm="1">
        <f t="array" aca="1" ref="CW1585" ca="1">INDIRECT(CW1577)/CW1584</f>
        <v>#N/A</v>
      </c>
      <c r="CX1585" s="76" t="e" cm="1">
        <f t="array" aca="1" ref="CX1585" ca="1">INDIRECT(CX1577)/CX1584</f>
        <v>#N/A</v>
      </c>
      <c r="CY1585" s="76" t="e" cm="1">
        <f t="array" aca="1" ref="CY1585" ca="1">INDIRECT(CY1577)/CY1584</f>
        <v>#N/A</v>
      </c>
      <c r="CZ1585" s="76" t="e" cm="1">
        <f t="array" aca="1" ref="CZ1585" ca="1">INDIRECT(CZ1577)/CZ1584</f>
        <v>#N/A</v>
      </c>
      <c r="DA1585" s="76" t="e" cm="1">
        <f t="array" aca="1" ref="DA1585" ca="1">INDIRECT(DA1577)/DA1584</f>
        <v>#N/A</v>
      </c>
      <c r="DB1585" s="76" t="e" cm="1">
        <f t="array" aca="1" ref="DB1585" ca="1">INDIRECT(DB1577)/DB1584</f>
        <v>#N/A</v>
      </c>
      <c r="DC1585" s="76" t="e" cm="1">
        <f t="array" aca="1" ref="DC1585" ca="1">INDIRECT(DC1577)/DC1584</f>
        <v>#N/A</v>
      </c>
      <c r="DD1585" s="76" t="e" cm="1">
        <f t="array" aca="1" ref="DD1585" ca="1">INDIRECT(DD1577)/DD1584</f>
        <v>#N/A</v>
      </c>
      <c r="DE1585" s="76" t="e" cm="1">
        <f t="array" aca="1" ref="DE1585" ca="1">INDIRECT(DE1577)/DE1584</f>
        <v>#N/A</v>
      </c>
      <c r="DF1585" s="76" t="e" cm="1">
        <f t="array" aca="1" ref="DF1585" ca="1">INDIRECT(DF1577)/DF1584</f>
        <v>#N/A</v>
      </c>
      <c r="DG1585" s="76" t="e" cm="1">
        <f t="array" aca="1" ref="DG1585" ca="1">INDIRECT(DG1577)/DG1584</f>
        <v>#N/A</v>
      </c>
      <c r="DH1585" s="76" t="e" cm="1">
        <f t="array" aca="1" ref="DH1585" ca="1">INDIRECT(DH1577)/DH1584</f>
        <v>#N/A</v>
      </c>
      <c r="DI1585" s="76" t="e" cm="1">
        <f t="array" aca="1" ref="DI1585" ca="1">INDIRECT(DI1577)/DI1584</f>
        <v>#N/A</v>
      </c>
      <c r="DJ1585" s="76" t="e" cm="1">
        <f t="array" aca="1" ref="DJ1585" ca="1">INDIRECT(DJ1577)/DJ1584</f>
        <v>#N/A</v>
      </c>
      <c r="DK1585" s="76" t="e" cm="1">
        <f t="array" aca="1" ref="DK1585" ca="1">INDIRECT(DK1577)/DK1584</f>
        <v>#N/A</v>
      </c>
      <c r="DL1585" s="76" t="e" cm="1">
        <f t="array" aca="1" ref="DL1585" ca="1">INDIRECT(DL1577)/DL1584</f>
        <v>#N/A</v>
      </c>
    </row>
    <row r="1586" spans="1:116" x14ac:dyDescent="0.4">
      <c r="B1586" t="str">
        <f>E1586</f>
        <v>1586 DCSCAC-S</v>
      </c>
      <c r="D1586" t="s">
        <v>158</v>
      </c>
      <c r="E1586" s="8" t="str">
        <f t="shared" si="2587"/>
        <v>1586 DCSCAC-S</v>
      </c>
      <c r="G1586" s="145" t="s">
        <v>197</v>
      </c>
      <c r="H1586" s="12"/>
      <c r="I1586" s="60"/>
      <c r="J1586" s="60"/>
      <c r="K1586" s="18">
        <v>20</v>
      </c>
      <c r="L1586" s="18">
        <v>20</v>
      </c>
      <c r="M1586" s="18">
        <v>20</v>
      </c>
      <c r="N1586" s="18">
        <v>20</v>
      </c>
      <c r="O1586" s="18">
        <v>20</v>
      </c>
      <c r="P1586" s="18">
        <v>20</v>
      </c>
      <c r="R1586" s="19"/>
      <c r="S1586" s="147" cm="1">
        <f t="array" ref="S1586">INDEX($K:$P,ROW(),MATCH(S$3,$K$2:$P$2,0))</f>
        <v>20</v>
      </c>
      <c r="T1586" s="147" cm="1">
        <f t="array" ref="T1586">INDEX($K:$P,ROW(),MATCH(T$3,$K$2:$P$2,0))</f>
        <v>20</v>
      </c>
      <c r="U1586" s="147" cm="1">
        <f t="array" ref="U1586">INDEX($K:$P,ROW(),MATCH(U$3,$K$2:$P$2,0))</f>
        <v>20</v>
      </c>
      <c r="V1586" s="147" cm="1">
        <f t="array" ref="V1586">INDEX($K:$P,ROW(),MATCH(V$3,$K$2:$P$2,0))</f>
        <v>20</v>
      </c>
      <c r="W1586" s="147" cm="1">
        <f t="array" ref="W1586">INDEX($K:$P,ROW(),MATCH(W$3,$K$2:$P$2,0))</f>
        <v>20</v>
      </c>
      <c r="X1586" s="147" cm="1">
        <f t="array" ref="X1586">INDEX($K:$P,ROW(),MATCH(X$3,$K$2:$P$2,0))</f>
        <v>20</v>
      </c>
      <c r="Y1586" s="147" cm="1">
        <f t="array" ref="Y1586">INDEX($K:$P,ROW(),MATCH(Y$3,$K$2:$P$2,0))</f>
        <v>20</v>
      </c>
      <c r="Z1586" s="147" cm="1">
        <f t="array" ref="Z1586">INDEX($K:$P,ROW(),MATCH(Z$3,$K$2:$P$2,0))</f>
        <v>20</v>
      </c>
      <c r="AA1586" s="147" cm="1">
        <f t="array" ref="AA1586">INDEX($K:$P,ROW(),MATCH(AA$3,$K$2:$P$2,0))</f>
        <v>20</v>
      </c>
      <c r="AB1586" s="147" cm="1">
        <f t="array" ref="AB1586">INDEX($K:$P,ROW(),MATCH(AB$3,$K$2:$P$2,0))</f>
        <v>20</v>
      </c>
      <c r="AC1586" s="147" cm="1">
        <f t="array" ref="AC1586">INDEX($K:$P,ROW(),MATCH(AC$3,$K$2:$P$2,0))</f>
        <v>20</v>
      </c>
      <c r="AD1586" s="147" cm="1">
        <f t="array" ref="AD1586">INDEX($K:$P,ROW(),MATCH(AD$3,$K$2:$P$2,0))</f>
        <v>20</v>
      </c>
      <c r="AE1586" s="147" cm="1">
        <f t="array" ref="AE1586">INDEX($K:$P,ROW(),MATCH(AE$3,$K$2:$P$2,0))</f>
        <v>20</v>
      </c>
      <c r="AF1586" s="147" cm="1">
        <f t="array" ref="AF1586">INDEX($K:$P,ROW(),MATCH(AF$3,$K$2:$P$2,0))</f>
        <v>20</v>
      </c>
      <c r="AG1586" s="147" cm="1">
        <f t="array" ref="AG1586">INDEX($K:$P,ROW(),MATCH(AG$3,$K$2:$P$2,0))</f>
        <v>20</v>
      </c>
      <c r="AH1586" s="147" cm="1">
        <f t="array" ref="AH1586">INDEX($K:$P,ROW(),MATCH(AH$3,$K$2:$P$2,0))</f>
        <v>20</v>
      </c>
      <c r="AI1586" s="147" cm="1">
        <f t="array" ref="AI1586">INDEX($K:$P,ROW(),MATCH(AI$3,$K$2:$P$2,0))</f>
        <v>20</v>
      </c>
      <c r="AJ1586" s="147" cm="1">
        <f t="array" ref="AJ1586">INDEX($K:$P,ROW(),MATCH(AJ$3,$K$2:$P$2,0))</f>
        <v>20</v>
      </c>
      <c r="AK1586" s="147" cm="1">
        <f t="array" ref="AK1586">INDEX($K:$P,ROW(),MATCH(AK$3,$K$2:$P$2,0))</f>
        <v>20</v>
      </c>
      <c r="AL1586" s="147" cm="1">
        <f t="array" ref="AL1586">INDEX($K:$P,ROW(),MATCH(AL$3,$K$2:$P$2,0))</f>
        <v>20</v>
      </c>
      <c r="AM1586" s="147" cm="1">
        <f t="array" ref="AM1586">INDEX($K:$P,ROW(),MATCH(AM$3,$K$2:$P$2,0))</f>
        <v>20</v>
      </c>
      <c r="AN1586" s="147" cm="1">
        <f t="array" ref="AN1586">INDEX($K:$P,ROW(),MATCH(AN$3,$K$2:$P$2,0))</f>
        <v>20</v>
      </c>
      <c r="AO1586" s="147" cm="1">
        <f t="array" ref="AO1586">INDEX($K:$P,ROW(),MATCH(AO$3,$K$2:$P$2,0))</f>
        <v>20</v>
      </c>
      <c r="AP1586" s="147" cm="1">
        <f t="array" ref="AP1586">INDEX($K:$P,ROW(),MATCH(AP$3,$K$2:$P$2,0))</f>
        <v>20</v>
      </c>
      <c r="AQ1586" s="147" cm="1">
        <f t="array" ref="AQ1586">INDEX($K:$P,ROW(),MATCH(AQ$3,$K$2:$P$2,0))</f>
        <v>20</v>
      </c>
      <c r="AR1586" s="147" cm="1">
        <f t="array" ref="AR1586">INDEX($K:$P,ROW(),MATCH(AR$3,$K$2:$P$2,0))</f>
        <v>20</v>
      </c>
      <c r="AS1586" s="147" cm="1">
        <f t="array" ref="AS1586">INDEX($K:$P,ROW(),MATCH(AS$3,$K$2:$P$2,0))</f>
        <v>20</v>
      </c>
      <c r="AT1586" s="147" cm="1">
        <f t="array" ref="AT1586">INDEX($K:$P,ROW(),MATCH(AT$3,$K$2:$P$2,0))</f>
        <v>20</v>
      </c>
      <c r="AU1586" s="147" cm="1">
        <f t="array" ref="AU1586">INDEX($K:$P,ROW(),MATCH(AU$3,$K$2:$P$2,0))</f>
        <v>20</v>
      </c>
      <c r="AV1586" s="147" cm="1">
        <f t="array" ref="AV1586">INDEX($K:$P,ROW(),MATCH(AV$3,$K$2:$P$2,0))</f>
        <v>20</v>
      </c>
      <c r="AW1586" s="147" cm="1">
        <f t="array" ref="AW1586">INDEX($K:$P,ROW(),MATCH(AW$3,$K$2:$P$2,0))</f>
        <v>20</v>
      </c>
      <c r="AX1586" s="147" cm="1">
        <f t="array" ref="AX1586">INDEX($K:$P,ROW(),MATCH(AX$3,$K$2:$P$2,0))</f>
        <v>20</v>
      </c>
      <c r="AY1586" s="147" cm="1">
        <f t="array" ref="AY1586">INDEX($K:$P,ROW(),MATCH(AY$3,$K$2:$P$2,0))</f>
        <v>20</v>
      </c>
      <c r="AZ1586" s="147" cm="1">
        <f t="array" ref="AZ1586">INDEX($K:$P,ROW(),MATCH(AZ$3,$K$2:$P$2,0))</f>
        <v>20</v>
      </c>
      <c r="BA1586" s="147" cm="1">
        <f t="array" ref="BA1586">INDEX($K:$P,ROW(),MATCH(BA$3,$K$2:$P$2,0))</f>
        <v>20</v>
      </c>
      <c r="BB1586" s="147" cm="1">
        <f t="array" ref="BB1586">INDEX($K:$P,ROW(),MATCH(BB$3,$K$2:$P$2,0))</f>
        <v>20</v>
      </c>
      <c r="BC1586" s="147" cm="1">
        <f t="array" ref="BC1586">INDEX($K:$P,ROW(),MATCH(BC$3,$K$2:$P$2,0))</f>
        <v>20</v>
      </c>
      <c r="BD1586" s="147" cm="1">
        <f t="array" ref="BD1586">INDEX($K:$P,ROW(),MATCH(BD$3,$K$2:$P$2,0))</f>
        <v>20</v>
      </c>
      <c r="BE1586" s="147" cm="1">
        <f t="array" ref="BE1586">INDEX($K:$P,ROW(),MATCH(BE$3,$K$2:$P$2,0))</f>
        <v>20</v>
      </c>
      <c r="BF1586" s="147" cm="1">
        <f t="array" ref="BF1586">INDEX($K:$P,ROW(),MATCH(BF$3,$K$2:$P$2,0))</f>
        <v>20</v>
      </c>
      <c r="BG1586" s="147" cm="1">
        <f t="array" ref="BG1586">INDEX($K:$P,ROW(),MATCH(BG$3,$K$2:$P$2,0))</f>
        <v>20</v>
      </c>
      <c r="BH1586" s="147" cm="1">
        <f t="array" ref="BH1586">INDEX($K:$P,ROW(),MATCH(BH$3,$K$2:$P$2,0))</f>
        <v>20</v>
      </c>
      <c r="BI1586" s="147" cm="1">
        <f t="array" ref="BI1586">INDEX($K:$P,ROW(),MATCH(BI$3,$K$2:$P$2,0))</f>
        <v>20</v>
      </c>
      <c r="BJ1586" s="147" cm="1">
        <f t="array" ref="BJ1586">INDEX($K:$P,ROW(),MATCH(BJ$3,$K$2:$P$2,0))</f>
        <v>20</v>
      </c>
      <c r="BK1586" s="147" cm="1">
        <f t="array" ref="BK1586">INDEX($K:$P,ROW(),MATCH(BK$3,$K$2:$P$2,0))</f>
        <v>20</v>
      </c>
      <c r="BL1586" s="147" cm="1">
        <f t="array" ref="BL1586">INDEX($K:$P,ROW(),MATCH(BL$3,$K$2:$P$2,0))</f>
        <v>20</v>
      </c>
      <c r="BM1586" s="147" cm="1">
        <f t="array" ref="BM1586">INDEX($K:$P,ROW(),MATCH(BM$3,$K$2:$P$2,0))</f>
        <v>20</v>
      </c>
      <c r="BN1586" s="147" cm="1">
        <f t="array" ref="BN1586">INDEX($K:$P,ROW(),MATCH(BN$3,$K$2:$P$2,0))</f>
        <v>20</v>
      </c>
      <c r="BO1586" s="147" cm="1">
        <f t="array" ref="BO1586">INDEX($K:$P,ROW(),MATCH(BO$3,$K$2:$P$2,0))</f>
        <v>20</v>
      </c>
      <c r="BP1586" s="147" cm="1">
        <f t="array" ref="BP1586">INDEX($K:$P,ROW(),MATCH(BP$3,$K$2:$P$2,0))</f>
        <v>20</v>
      </c>
      <c r="BQ1586" s="147" cm="1">
        <f t="array" ref="BQ1586">INDEX($K:$P,ROW(),MATCH(BQ$3,$K$2:$P$2,0))</f>
        <v>20</v>
      </c>
      <c r="BR1586" s="147" cm="1">
        <f t="array" ref="BR1586">INDEX($K:$P,ROW(),MATCH(BR$3,$K$2:$P$2,0))</f>
        <v>20</v>
      </c>
      <c r="BS1586" s="147" cm="1">
        <f t="array" ref="BS1586">INDEX($K:$P,ROW(),MATCH(BS$3,$K$2:$P$2,0))</f>
        <v>20</v>
      </c>
      <c r="BT1586" s="147" cm="1">
        <f t="array" ref="BT1586">INDEX($K:$P,ROW(),MATCH(BT$3,$K$2:$P$2,0))</f>
        <v>20</v>
      </c>
      <c r="BU1586" s="147" cm="1">
        <f t="array" ref="BU1586">INDEX($K:$P,ROW(),MATCH(BU$3,$K$2:$P$2,0))</f>
        <v>20</v>
      </c>
      <c r="BV1586" s="147" cm="1">
        <f t="array" ref="BV1586">INDEX($K:$P,ROW(),MATCH(BV$3,$K$2:$P$2,0))</f>
        <v>20</v>
      </c>
      <c r="BW1586" s="147" cm="1">
        <f t="array" ref="BW1586">INDEX($K:$P,ROW(),MATCH(BW$3,$K$2:$P$2,0))</f>
        <v>20</v>
      </c>
      <c r="BX1586" s="147" cm="1">
        <f t="array" ref="BX1586">INDEX($K:$P,ROW(),MATCH(BX$3,$K$2:$P$2,0))</f>
        <v>20</v>
      </c>
      <c r="BY1586" s="147" cm="1">
        <f t="array" ref="BY1586">INDEX($K:$P,ROW(),MATCH(BY$3,$K$2:$P$2,0))</f>
        <v>20</v>
      </c>
      <c r="BZ1586" s="147" cm="1">
        <f t="array" ref="BZ1586">INDEX($K:$P,ROW(),MATCH(BZ$3,$K$2:$P$2,0))</f>
        <v>20</v>
      </c>
      <c r="CA1586" s="147" cm="1">
        <f t="array" ref="CA1586">INDEX($K:$P,ROW(),MATCH(CA$3,$K$2:$P$2,0))</f>
        <v>20</v>
      </c>
      <c r="CB1586" s="147" cm="1">
        <f t="array" ref="CB1586">INDEX($K:$P,ROW(),MATCH(CB$3,$K$2:$P$2,0))</f>
        <v>20</v>
      </c>
      <c r="CC1586" s="147" cm="1">
        <f t="array" ref="CC1586">INDEX($K:$P,ROW(),MATCH(CC$3,$K$2:$P$2,0))</f>
        <v>20</v>
      </c>
      <c r="CD1586" s="147" cm="1">
        <f t="array" ref="CD1586">INDEX($K:$P,ROW(),MATCH(CD$3,$K$2:$P$2,0))</f>
        <v>20</v>
      </c>
      <c r="CE1586" s="147" cm="1">
        <f t="array" ref="CE1586">INDEX($K:$P,ROW(),MATCH(CE$3,$K$2:$P$2,0))</f>
        <v>20</v>
      </c>
      <c r="CF1586" s="147" cm="1">
        <f t="array" ref="CF1586">INDEX($K:$P,ROW(),MATCH(CF$3,$K$2:$P$2,0))</f>
        <v>20</v>
      </c>
      <c r="CG1586" s="147" cm="1">
        <f t="array" ref="CG1586">INDEX($K:$P,ROW(),MATCH(CG$3,$K$2:$P$2,0))</f>
        <v>20</v>
      </c>
      <c r="CH1586" s="147" cm="1">
        <f t="array" ref="CH1586">INDEX($K:$P,ROW(),MATCH(CH$3,$K$2:$P$2,0))</f>
        <v>20</v>
      </c>
      <c r="CI1586" s="147" cm="1">
        <f t="array" ref="CI1586">INDEX($K:$P,ROW(),MATCH(CI$3,$K$2:$P$2,0))</f>
        <v>20</v>
      </c>
      <c r="CJ1586" s="147" cm="1">
        <f t="array" ref="CJ1586">INDEX($K:$P,ROW(),MATCH(CJ$3,$K$2:$P$2,0))</f>
        <v>20</v>
      </c>
      <c r="CK1586" s="147" cm="1">
        <f t="array" ref="CK1586">INDEX($K:$P,ROW(),MATCH(CK$3,$K$2:$P$2,0))</f>
        <v>20</v>
      </c>
      <c r="CL1586" s="147" cm="1">
        <f t="array" ref="CL1586">INDEX($K:$P,ROW(),MATCH(CL$3,$K$2:$P$2,0))</f>
        <v>20</v>
      </c>
      <c r="CN1586" s="60"/>
      <c r="CO1586" s="147" t="e" cm="1">
        <f t="array" ref="CO1586">INDEX($K:$P,ROW(),MATCH(CO$3,$K$2:$P$2,0))</f>
        <v>#N/A</v>
      </c>
      <c r="CP1586" s="147" t="e" cm="1">
        <f t="array" ref="CP1586">INDEX($K:$P,ROW(),MATCH(CP$3,$K$2:$P$2,0))</f>
        <v>#N/A</v>
      </c>
      <c r="CQ1586" s="147" t="e" cm="1">
        <f t="array" ref="CQ1586">INDEX($K:$P,ROW(),MATCH(CQ$3,$K$2:$P$2,0))</f>
        <v>#N/A</v>
      </c>
      <c r="CR1586" s="147" t="e" cm="1">
        <f t="array" ref="CR1586">INDEX($K:$P,ROW(),MATCH(CR$3,$K$2:$P$2,0))</f>
        <v>#N/A</v>
      </c>
      <c r="CS1586" s="147" t="e" cm="1">
        <f t="array" ref="CS1586">INDEX($K:$P,ROW(),MATCH(CS$3,$K$2:$P$2,0))</f>
        <v>#N/A</v>
      </c>
      <c r="CT1586" s="147" t="e" cm="1">
        <f t="array" ref="CT1586">INDEX($K:$P,ROW(),MATCH(CT$3,$K$2:$P$2,0))</f>
        <v>#N/A</v>
      </c>
      <c r="CU1586" s="147" t="e" cm="1">
        <f t="array" ref="CU1586">INDEX($K:$P,ROW(),MATCH(CU$3,$K$2:$P$2,0))</f>
        <v>#N/A</v>
      </c>
      <c r="CV1586" s="147" t="e" cm="1">
        <f t="array" ref="CV1586">INDEX($K:$P,ROW(),MATCH(CV$3,$K$2:$P$2,0))</f>
        <v>#N/A</v>
      </c>
      <c r="CW1586" s="147" t="e" cm="1">
        <f t="array" ref="CW1586">INDEX($K:$P,ROW(),MATCH(CW$3,$K$2:$P$2,0))</f>
        <v>#N/A</v>
      </c>
      <c r="CX1586" s="147" t="e" cm="1">
        <f t="array" ref="CX1586">INDEX($K:$P,ROW(),MATCH(CX$3,$K$2:$P$2,0))</f>
        <v>#N/A</v>
      </c>
      <c r="CY1586" s="147" t="e" cm="1">
        <f t="array" ref="CY1586">INDEX($K:$P,ROW(),MATCH(CY$3,$K$2:$P$2,0))</f>
        <v>#N/A</v>
      </c>
      <c r="CZ1586" s="147" t="e" cm="1">
        <f t="array" ref="CZ1586">INDEX($K:$P,ROW(),MATCH(CZ$3,$K$2:$P$2,0))</f>
        <v>#N/A</v>
      </c>
      <c r="DA1586" s="147" t="e" cm="1">
        <f t="array" ref="DA1586">INDEX($K:$P,ROW(),MATCH(DA$3,$K$2:$P$2,0))</f>
        <v>#N/A</v>
      </c>
      <c r="DB1586" s="147" t="e" cm="1">
        <f t="array" ref="DB1586">INDEX($K:$P,ROW(),MATCH(DB$3,$K$2:$P$2,0))</f>
        <v>#N/A</v>
      </c>
      <c r="DC1586" s="147" t="e" cm="1">
        <f t="array" ref="DC1586">INDEX($K:$P,ROW(),MATCH(DC$3,$K$2:$P$2,0))</f>
        <v>#N/A</v>
      </c>
      <c r="DD1586" s="147" t="e" cm="1">
        <f t="array" ref="DD1586">INDEX($K:$P,ROW(),MATCH(DD$3,$K$2:$P$2,0))</f>
        <v>#N/A</v>
      </c>
      <c r="DE1586" s="147" t="e" cm="1">
        <f t="array" ref="DE1586">INDEX($K:$P,ROW(),MATCH(DE$3,$K$2:$P$2,0))</f>
        <v>#N/A</v>
      </c>
      <c r="DF1586" s="147" t="e" cm="1">
        <f t="array" ref="DF1586">INDEX($K:$P,ROW(),MATCH(DF$3,$K$2:$P$2,0))</f>
        <v>#N/A</v>
      </c>
      <c r="DG1586" s="147" t="e" cm="1">
        <f t="array" ref="DG1586">INDEX($K:$P,ROW(),MATCH(DG$3,$K$2:$P$2,0))</f>
        <v>#N/A</v>
      </c>
      <c r="DH1586" s="147" t="e" cm="1">
        <f t="array" ref="DH1586">INDEX($K:$P,ROW(),MATCH(DH$3,$K$2:$P$2,0))</f>
        <v>#N/A</v>
      </c>
      <c r="DI1586" s="147" t="e" cm="1">
        <f t="array" ref="DI1586">INDEX($K:$P,ROW(),MATCH(DI$3,$K$2:$P$2,0))</f>
        <v>#N/A</v>
      </c>
      <c r="DJ1586" s="147" t="e" cm="1">
        <f t="array" ref="DJ1586">INDEX($K:$P,ROW(),MATCH(DJ$3,$K$2:$P$2,0))</f>
        <v>#N/A</v>
      </c>
      <c r="DK1586" s="147" t="e" cm="1">
        <f t="array" ref="DK1586">INDEX($K:$P,ROW(),MATCH(DK$3,$K$2:$P$2,0))</f>
        <v>#N/A</v>
      </c>
      <c r="DL1586" s="147" t="e" cm="1">
        <f t="array" ref="DL1586">INDEX($K:$P,ROW(),MATCH(DL$3,$K$2:$P$2,0))</f>
        <v>#N/A</v>
      </c>
    </row>
    <row r="1587" spans="1:116" x14ac:dyDescent="0.4">
      <c r="C1587" t="s">
        <v>203</v>
      </c>
      <c r="D1587" t="s">
        <v>158</v>
      </c>
      <c r="E1587" s="8" t="str">
        <f t="shared" si="2587"/>
        <v>1587 DCSCAC-S</v>
      </c>
      <c r="G1587" s="126" t="str">
        <f>"Expense - "&amp;SUBSTITUTE(G1582,":","")</f>
        <v>Expense - Seller acquisition cost</v>
      </c>
      <c r="H1587" s="27"/>
      <c r="I1587" s="78"/>
      <c r="J1587" s="78"/>
      <c r="K1587" s="63">
        <f t="shared" ref="K1587:P1587" ca="1" si="2589">SUMIF($3:$3,K$2,1587:1587)</f>
        <v>-120000</v>
      </c>
      <c r="L1587" s="63">
        <f t="shared" ca="1" si="2589"/>
        <v>-120000</v>
      </c>
      <c r="M1587" s="63">
        <f t="shared" ca="1" si="2589"/>
        <v>-120000</v>
      </c>
      <c r="N1587" s="63">
        <f t="shared" ca="1" si="2589"/>
        <v>-120000</v>
      </c>
      <c r="O1587" s="63">
        <f t="shared" ca="1" si="2589"/>
        <v>-120000</v>
      </c>
      <c r="P1587" s="63">
        <f t="shared" ca="1" si="2589"/>
        <v>-120000</v>
      </c>
      <c r="R1587" s="33"/>
      <c r="S1587" s="148">
        <f t="shared" ref="S1587:AX1587" ca="1" si="2590">-S1586*S1585</f>
        <v>-10000</v>
      </c>
      <c r="T1587" s="148">
        <f t="shared" ca="1" si="2590"/>
        <v>-10000</v>
      </c>
      <c r="U1587" s="148">
        <f t="shared" ca="1" si="2590"/>
        <v>-10000</v>
      </c>
      <c r="V1587" s="148">
        <f t="shared" ca="1" si="2590"/>
        <v>-10000</v>
      </c>
      <c r="W1587" s="148">
        <f t="shared" ca="1" si="2590"/>
        <v>-10000</v>
      </c>
      <c r="X1587" s="148">
        <f t="shared" ca="1" si="2590"/>
        <v>-10000</v>
      </c>
      <c r="Y1587" s="148">
        <f t="shared" ca="1" si="2590"/>
        <v>-10000</v>
      </c>
      <c r="Z1587" s="148">
        <f t="shared" ca="1" si="2590"/>
        <v>-10000</v>
      </c>
      <c r="AA1587" s="148">
        <f t="shared" ca="1" si="2590"/>
        <v>-10000</v>
      </c>
      <c r="AB1587" s="148">
        <f t="shared" ca="1" si="2590"/>
        <v>-10000</v>
      </c>
      <c r="AC1587" s="148">
        <f t="shared" ca="1" si="2590"/>
        <v>-10000</v>
      </c>
      <c r="AD1587" s="148">
        <f t="shared" ca="1" si="2590"/>
        <v>-10000</v>
      </c>
      <c r="AE1587" s="148">
        <f t="shared" ca="1" si="2590"/>
        <v>-10000</v>
      </c>
      <c r="AF1587" s="148">
        <f t="shared" ca="1" si="2590"/>
        <v>-10000</v>
      </c>
      <c r="AG1587" s="148">
        <f t="shared" ca="1" si="2590"/>
        <v>-10000</v>
      </c>
      <c r="AH1587" s="148">
        <f t="shared" ca="1" si="2590"/>
        <v>-10000</v>
      </c>
      <c r="AI1587" s="148">
        <f t="shared" ca="1" si="2590"/>
        <v>-10000</v>
      </c>
      <c r="AJ1587" s="148">
        <f t="shared" ca="1" si="2590"/>
        <v>-10000</v>
      </c>
      <c r="AK1587" s="148">
        <f t="shared" ca="1" si="2590"/>
        <v>-10000</v>
      </c>
      <c r="AL1587" s="148">
        <f t="shared" ca="1" si="2590"/>
        <v>-10000</v>
      </c>
      <c r="AM1587" s="148">
        <f t="shared" ca="1" si="2590"/>
        <v>-10000</v>
      </c>
      <c r="AN1587" s="148">
        <f t="shared" ca="1" si="2590"/>
        <v>-10000</v>
      </c>
      <c r="AO1587" s="148">
        <f t="shared" ca="1" si="2590"/>
        <v>-10000</v>
      </c>
      <c r="AP1587" s="148">
        <f t="shared" ca="1" si="2590"/>
        <v>-10000</v>
      </c>
      <c r="AQ1587" s="148">
        <f t="shared" ca="1" si="2590"/>
        <v>-10000</v>
      </c>
      <c r="AR1587" s="148">
        <f t="shared" ca="1" si="2590"/>
        <v>-10000</v>
      </c>
      <c r="AS1587" s="148">
        <f t="shared" ca="1" si="2590"/>
        <v>-10000</v>
      </c>
      <c r="AT1587" s="148">
        <f t="shared" ca="1" si="2590"/>
        <v>-10000</v>
      </c>
      <c r="AU1587" s="148">
        <f t="shared" ca="1" si="2590"/>
        <v>-10000</v>
      </c>
      <c r="AV1587" s="148">
        <f t="shared" ca="1" si="2590"/>
        <v>-10000</v>
      </c>
      <c r="AW1587" s="148">
        <f t="shared" ca="1" si="2590"/>
        <v>-10000</v>
      </c>
      <c r="AX1587" s="148">
        <f t="shared" ca="1" si="2590"/>
        <v>-10000</v>
      </c>
      <c r="AY1587" s="148">
        <f t="shared" ref="AY1587:CD1587" ca="1" si="2591">-AY1586*AY1585</f>
        <v>-10000</v>
      </c>
      <c r="AZ1587" s="148">
        <f t="shared" ca="1" si="2591"/>
        <v>-10000</v>
      </c>
      <c r="BA1587" s="148">
        <f t="shared" ca="1" si="2591"/>
        <v>-10000</v>
      </c>
      <c r="BB1587" s="148">
        <f t="shared" ca="1" si="2591"/>
        <v>-10000</v>
      </c>
      <c r="BC1587" s="148">
        <f t="shared" ca="1" si="2591"/>
        <v>-10000</v>
      </c>
      <c r="BD1587" s="148">
        <f t="shared" ca="1" si="2591"/>
        <v>-10000</v>
      </c>
      <c r="BE1587" s="148">
        <f t="shared" ca="1" si="2591"/>
        <v>-10000</v>
      </c>
      <c r="BF1587" s="148">
        <f t="shared" ca="1" si="2591"/>
        <v>-10000</v>
      </c>
      <c r="BG1587" s="148">
        <f t="shared" ca="1" si="2591"/>
        <v>-10000</v>
      </c>
      <c r="BH1587" s="148">
        <f t="shared" ca="1" si="2591"/>
        <v>-10000</v>
      </c>
      <c r="BI1587" s="148">
        <f t="shared" ca="1" si="2591"/>
        <v>-10000</v>
      </c>
      <c r="BJ1587" s="148">
        <f t="shared" ca="1" si="2591"/>
        <v>-10000</v>
      </c>
      <c r="BK1587" s="148">
        <f t="shared" ca="1" si="2591"/>
        <v>-10000</v>
      </c>
      <c r="BL1587" s="148">
        <f t="shared" ca="1" si="2591"/>
        <v>-10000</v>
      </c>
      <c r="BM1587" s="148">
        <f t="shared" ca="1" si="2591"/>
        <v>-10000</v>
      </c>
      <c r="BN1587" s="148">
        <f t="shared" ca="1" si="2591"/>
        <v>-10000</v>
      </c>
      <c r="BO1587" s="148">
        <f t="shared" ca="1" si="2591"/>
        <v>-10000</v>
      </c>
      <c r="BP1587" s="148">
        <f t="shared" ca="1" si="2591"/>
        <v>-10000</v>
      </c>
      <c r="BQ1587" s="148">
        <f t="shared" ca="1" si="2591"/>
        <v>-10000</v>
      </c>
      <c r="BR1587" s="148">
        <f t="shared" ca="1" si="2591"/>
        <v>-10000</v>
      </c>
      <c r="BS1587" s="148">
        <f t="shared" ca="1" si="2591"/>
        <v>-10000</v>
      </c>
      <c r="BT1587" s="148">
        <f t="shared" ca="1" si="2591"/>
        <v>-10000</v>
      </c>
      <c r="BU1587" s="148">
        <f t="shared" ca="1" si="2591"/>
        <v>-10000</v>
      </c>
      <c r="BV1587" s="148">
        <f t="shared" ca="1" si="2591"/>
        <v>-10000</v>
      </c>
      <c r="BW1587" s="148">
        <f t="shared" ca="1" si="2591"/>
        <v>-10000</v>
      </c>
      <c r="BX1587" s="148">
        <f t="shared" ca="1" si="2591"/>
        <v>-10000</v>
      </c>
      <c r="BY1587" s="148">
        <f t="shared" ca="1" si="2591"/>
        <v>-10000</v>
      </c>
      <c r="BZ1587" s="148">
        <f t="shared" ca="1" si="2591"/>
        <v>-10000</v>
      </c>
      <c r="CA1587" s="148">
        <f t="shared" ca="1" si="2591"/>
        <v>-10000</v>
      </c>
      <c r="CB1587" s="148">
        <f t="shared" ca="1" si="2591"/>
        <v>-10000</v>
      </c>
      <c r="CC1587" s="148">
        <f t="shared" ca="1" si="2591"/>
        <v>-10000</v>
      </c>
      <c r="CD1587" s="148">
        <f t="shared" ca="1" si="2591"/>
        <v>-10000</v>
      </c>
      <c r="CE1587" s="148">
        <f t="shared" ref="CE1587:CL1587" ca="1" si="2592">-CE1586*CE1585</f>
        <v>-10000</v>
      </c>
      <c r="CF1587" s="148">
        <f t="shared" ca="1" si="2592"/>
        <v>-10000</v>
      </c>
      <c r="CG1587" s="148">
        <f t="shared" ca="1" si="2592"/>
        <v>-10000</v>
      </c>
      <c r="CH1587" s="148">
        <f t="shared" ca="1" si="2592"/>
        <v>-10000</v>
      </c>
      <c r="CI1587" s="148">
        <f t="shared" ca="1" si="2592"/>
        <v>-10000</v>
      </c>
      <c r="CJ1587" s="148">
        <f t="shared" ca="1" si="2592"/>
        <v>-10000</v>
      </c>
      <c r="CK1587" s="148">
        <f t="shared" ca="1" si="2592"/>
        <v>-10000</v>
      </c>
      <c r="CL1587" s="148">
        <f t="shared" ca="1" si="2592"/>
        <v>-10000</v>
      </c>
      <c r="CN1587" s="78"/>
      <c r="CO1587" s="148" t="e">
        <f t="shared" ref="CO1587:DK1587" ca="1" si="2593">-CO1586*CO1585</f>
        <v>#N/A</v>
      </c>
      <c r="CP1587" s="148" t="e">
        <f t="shared" ca="1" si="2593"/>
        <v>#N/A</v>
      </c>
      <c r="CQ1587" s="148" t="e">
        <f t="shared" ca="1" si="2593"/>
        <v>#N/A</v>
      </c>
      <c r="CR1587" s="148" t="e">
        <f t="shared" ca="1" si="2593"/>
        <v>#N/A</v>
      </c>
      <c r="CS1587" s="148" t="e">
        <f t="shared" ca="1" si="2593"/>
        <v>#N/A</v>
      </c>
      <c r="CT1587" s="148" t="e">
        <f t="shared" ca="1" si="2593"/>
        <v>#N/A</v>
      </c>
      <c r="CU1587" s="148" t="e">
        <f t="shared" ca="1" si="2593"/>
        <v>#N/A</v>
      </c>
      <c r="CV1587" s="148" t="e">
        <f t="shared" ca="1" si="2593"/>
        <v>#N/A</v>
      </c>
      <c r="CW1587" s="148" t="e">
        <f t="shared" ca="1" si="2593"/>
        <v>#N/A</v>
      </c>
      <c r="CX1587" s="148" t="e">
        <f t="shared" ca="1" si="2593"/>
        <v>#N/A</v>
      </c>
      <c r="CY1587" s="148" t="e">
        <f t="shared" ca="1" si="2593"/>
        <v>#N/A</v>
      </c>
      <c r="CZ1587" s="148" t="e">
        <f t="shared" ca="1" si="2593"/>
        <v>#N/A</v>
      </c>
      <c r="DA1587" s="148" t="e">
        <f t="shared" ca="1" si="2593"/>
        <v>#N/A</v>
      </c>
      <c r="DB1587" s="148" t="e">
        <f t="shared" ca="1" si="2593"/>
        <v>#N/A</v>
      </c>
      <c r="DC1587" s="148" t="e">
        <f t="shared" ca="1" si="2593"/>
        <v>#N/A</v>
      </c>
      <c r="DD1587" s="148" t="e">
        <f t="shared" ca="1" si="2593"/>
        <v>#N/A</v>
      </c>
      <c r="DE1587" s="148" t="e">
        <f t="shared" ca="1" si="2593"/>
        <v>#N/A</v>
      </c>
      <c r="DF1587" s="148" t="e">
        <f t="shared" ca="1" si="2593"/>
        <v>#N/A</v>
      </c>
      <c r="DG1587" s="148" t="e">
        <f t="shared" ca="1" si="2593"/>
        <v>#N/A</v>
      </c>
      <c r="DH1587" s="148" t="e">
        <f t="shared" ca="1" si="2593"/>
        <v>#N/A</v>
      </c>
      <c r="DI1587" s="148" t="e">
        <f t="shared" ca="1" si="2593"/>
        <v>#N/A</v>
      </c>
      <c r="DJ1587" s="148" t="e">
        <f t="shared" ca="1" si="2593"/>
        <v>#N/A</v>
      </c>
      <c r="DK1587" s="148" t="e">
        <f t="shared" ca="1" si="2593"/>
        <v>#N/A</v>
      </c>
      <c r="DL1587" s="148" t="e">
        <f t="shared" ref="DL1587" ca="1" si="2594">-DL1586*DL1585</f>
        <v>#N/A</v>
      </c>
    </row>
    <row r="1588" spans="1:116" x14ac:dyDescent="0.4">
      <c r="B1588" t="s">
        <v>244</v>
      </c>
      <c r="D1588" t="s">
        <v>158</v>
      </c>
      <c r="E1588" s="8" t="str">
        <f t="shared" si="2587"/>
        <v>1588 DCSCAC-S</v>
      </c>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c r="DK1588" s="72"/>
      <c r="DL1588" s="72"/>
    </row>
    <row r="1589" spans="1:116" x14ac:dyDescent="0.4">
      <c r="B1589" t="s">
        <v>332</v>
      </c>
      <c r="D1589" t="s">
        <v>158</v>
      </c>
      <c r="E1589" s="8" t="str">
        <f t="shared" si="2587"/>
        <v>1589 DCSCAC-S</v>
      </c>
      <c r="G1589" s="136" t="str">
        <f>G1574</f>
        <v>(Primary label)</v>
      </c>
      <c r="H1589" s="27"/>
      <c r="I1589" s="78"/>
      <c r="J1589" s="78"/>
      <c r="K1589" s="33"/>
      <c r="L1589" s="33"/>
      <c r="M1589" s="33"/>
      <c r="N1589" s="33"/>
      <c r="O1589" s="33"/>
      <c r="P1589" s="33"/>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8"/>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158</v>
      </c>
      <c r="E1590" s="8" t="str">
        <f>ROW()&amp;" "&amp;D1590</f>
        <v>1590 DCSCAC-S</v>
      </c>
      <c r="G1590" s="136" t="str">
        <f>G1575</f>
        <v>primary unit</v>
      </c>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c r="DK1590" s="72"/>
      <c r="DL1590" s="72"/>
    </row>
    <row r="1591" spans="1:116" x14ac:dyDescent="0.4">
      <c r="B1591" t="s">
        <v>332</v>
      </c>
      <c r="D1591" t="s">
        <v>158</v>
      </c>
      <c r="E1591" s="8" t="str">
        <f t="shared" si="2587"/>
        <v>1591 DCSCAC-S</v>
      </c>
      <c r="G1591" s="136" t="str">
        <f>G1576</f>
        <v>Primary revenue driver</v>
      </c>
      <c r="K1591" s="53"/>
      <c r="L1591" s="53"/>
      <c r="M1591" s="53"/>
      <c r="N1591" s="53"/>
      <c r="O1591" s="53"/>
      <c r="P1591" s="53"/>
      <c r="R1591" s="24"/>
      <c r="S1591" s="179" t="str">
        <f t="shared" ref="S1591:AX1591" si="2595">S1576</f>
        <v>S$16</v>
      </c>
      <c r="T1591" s="179" t="str">
        <f t="shared" si="2595"/>
        <v>T$16</v>
      </c>
      <c r="U1591" s="179" t="str">
        <f t="shared" si="2595"/>
        <v>U$16</v>
      </c>
      <c r="V1591" s="179" t="str">
        <f t="shared" si="2595"/>
        <v>V$16</v>
      </c>
      <c r="W1591" s="179" t="str">
        <f t="shared" si="2595"/>
        <v>W$16</v>
      </c>
      <c r="X1591" s="179" t="str">
        <f t="shared" si="2595"/>
        <v>X$16</v>
      </c>
      <c r="Y1591" s="179" t="str">
        <f t="shared" si="2595"/>
        <v>Y$16</v>
      </c>
      <c r="Z1591" s="179" t="str">
        <f t="shared" si="2595"/>
        <v>Z$16</v>
      </c>
      <c r="AA1591" s="179" t="str">
        <f t="shared" si="2595"/>
        <v>AA$16</v>
      </c>
      <c r="AB1591" s="179" t="str">
        <f t="shared" si="2595"/>
        <v>AB$16</v>
      </c>
      <c r="AC1591" s="179" t="str">
        <f t="shared" si="2595"/>
        <v>AC$16</v>
      </c>
      <c r="AD1591" s="179" t="str">
        <f t="shared" si="2595"/>
        <v>AD$16</v>
      </c>
      <c r="AE1591" s="179" t="str">
        <f t="shared" si="2595"/>
        <v>AE$16</v>
      </c>
      <c r="AF1591" s="179" t="str">
        <f t="shared" si="2595"/>
        <v>AF$16</v>
      </c>
      <c r="AG1591" s="179" t="str">
        <f t="shared" si="2595"/>
        <v>AG$16</v>
      </c>
      <c r="AH1591" s="179" t="str">
        <f t="shared" si="2595"/>
        <v>AH$16</v>
      </c>
      <c r="AI1591" s="179" t="str">
        <f t="shared" si="2595"/>
        <v>AI$16</v>
      </c>
      <c r="AJ1591" s="179" t="str">
        <f t="shared" si="2595"/>
        <v>AJ$16</v>
      </c>
      <c r="AK1591" s="179" t="str">
        <f t="shared" si="2595"/>
        <v>AK$16</v>
      </c>
      <c r="AL1591" s="179" t="str">
        <f t="shared" si="2595"/>
        <v>AL$16</v>
      </c>
      <c r="AM1591" s="179" t="str">
        <f t="shared" si="2595"/>
        <v>AM$16</v>
      </c>
      <c r="AN1591" s="179" t="str">
        <f t="shared" si="2595"/>
        <v>AN$16</v>
      </c>
      <c r="AO1591" s="179" t="str">
        <f t="shared" si="2595"/>
        <v>AO$16</v>
      </c>
      <c r="AP1591" s="179" t="str">
        <f t="shared" si="2595"/>
        <v>AP$16</v>
      </c>
      <c r="AQ1591" s="179" t="str">
        <f t="shared" si="2595"/>
        <v>AQ$16</v>
      </c>
      <c r="AR1591" s="179" t="str">
        <f t="shared" si="2595"/>
        <v>AR$16</v>
      </c>
      <c r="AS1591" s="179" t="str">
        <f t="shared" si="2595"/>
        <v>AS$16</v>
      </c>
      <c r="AT1591" s="179" t="str">
        <f t="shared" si="2595"/>
        <v>AT$16</v>
      </c>
      <c r="AU1591" s="179" t="str">
        <f t="shared" si="2595"/>
        <v>AU$16</v>
      </c>
      <c r="AV1591" s="179" t="str">
        <f t="shared" si="2595"/>
        <v>AV$16</v>
      </c>
      <c r="AW1591" s="179" t="str">
        <f t="shared" si="2595"/>
        <v>AW$16</v>
      </c>
      <c r="AX1591" s="179" t="str">
        <f t="shared" si="2595"/>
        <v>AX$16</v>
      </c>
      <c r="AY1591" s="179" t="str">
        <f t="shared" ref="AY1591:CD1591" si="2596">AY1576</f>
        <v>AY$16</v>
      </c>
      <c r="AZ1591" s="179" t="str">
        <f t="shared" si="2596"/>
        <v>AZ$16</v>
      </c>
      <c r="BA1591" s="179" t="str">
        <f t="shared" si="2596"/>
        <v>BA$16</v>
      </c>
      <c r="BB1591" s="179" t="str">
        <f t="shared" si="2596"/>
        <v>BB$16</v>
      </c>
      <c r="BC1591" s="179" t="str">
        <f t="shared" si="2596"/>
        <v>BC$16</v>
      </c>
      <c r="BD1591" s="179" t="str">
        <f t="shared" si="2596"/>
        <v>BD$16</v>
      </c>
      <c r="BE1591" s="179" t="str">
        <f t="shared" si="2596"/>
        <v>BE$16</v>
      </c>
      <c r="BF1591" s="179" t="str">
        <f t="shared" si="2596"/>
        <v>BF$16</v>
      </c>
      <c r="BG1591" s="179" t="str">
        <f t="shared" si="2596"/>
        <v>BG$16</v>
      </c>
      <c r="BH1591" s="179" t="str">
        <f t="shared" si="2596"/>
        <v>BH$16</v>
      </c>
      <c r="BI1591" s="179" t="str">
        <f t="shared" si="2596"/>
        <v>BI$16</v>
      </c>
      <c r="BJ1591" s="179" t="str">
        <f t="shared" si="2596"/>
        <v>BJ$16</v>
      </c>
      <c r="BK1591" s="179" t="str">
        <f t="shared" si="2596"/>
        <v>BK$16</v>
      </c>
      <c r="BL1591" s="179" t="str">
        <f t="shared" si="2596"/>
        <v>BL$16</v>
      </c>
      <c r="BM1591" s="179" t="str">
        <f t="shared" si="2596"/>
        <v>BM$16</v>
      </c>
      <c r="BN1591" s="179" t="str">
        <f t="shared" si="2596"/>
        <v>BN$16</v>
      </c>
      <c r="BO1591" s="179" t="str">
        <f t="shared" si="2596"/>
        <v>BO$16</v>
      </c>
      <c r="BP1591" s="179" t="str">
        <f t="shared" si="2596"/>
        <v>BP$16</v>
      </c>
      <c r="BQ1591" s="179" t="str">
        <f t="shared" si="2596"/>
        <v>BQ$16</v>
      </c>
      <c r="BR1591" s="179" t="str">
        <f t="shared" si="2596"/>
        <v>BR$16</v>
      </c>
      <c r="BS1591" s="179" t="str">
        <f t="shared" si="2596"/>
        <v>BS$16</v>
      </c>
      <c r="BT1591" s="179" t="str">
        <f t="shared" si="2596"/>
        <v>BT$16</v>
      </c>
      <c r="BU1591" s="179" t="str">
        <f t="shared" si="2596"/>
        <v>BU$16</v>
      </c>
      <c r="BV1591" s="179" t="str">
        <f t="shared" si="2596"/>
        <v>BV$16</v>
      </c>
      <c r="BW1591" s="179" t="str">
        <f t="shared" si="2596"/>
        <v>BW$16</v>
      </c>
      <c r="BX1591" s="179" t="str">
        <f t="shared" si="2596"/>
        <v>BX$16</v>
      </c>
      <c r="BY1591" s="179" t="str">
        <f t="shared" si="2596"/>
        <v>BY$16</v>
      </c>
      <c r="BZ1591" s="179" t="str">
        <f t="shared" si="2596"/>
        <v>BZ$16</v>
      </c>
      <c r="CA1591" s="179" t="str">
        <f t="shared" si="2596"/>
        <v>CA$16</v>
      </c>
      <c r="CB1591" s="179" t="str">
        <f t="shared" si="2596"/>
        <v>CB$16</v>
      </c>
      <c r="CC1591" s="179" t="str">
        <f t="shared" si="2596"/>
        <v>CC$16</v>
      </c>
      <c r="CD1591" s="179" t="str">
        <f t="shared" si="2596"/>
        <v>CD$16</v>
      </c>
      <c r="CE1591" s="179" t="str">
        <f t="shared" ref="CE1591:CL1591" si="2597">CE1576</f>
        <v>CE$16</v>
      </c>
      <c r="CF1591" s="179" t="str">
        <f t="shared" si="2597"/>
        <v>CF$16</v>
      </c>
      <c r="CG1591" s="179" t="str">
        <f t="shared" si="2597"/>
        <v>CG$16</v>
      </c>
      <c r="CH1591" s="179" t="str">
        <f t="shared" si="2597"/>
        <v>CH$16</v>
      </c>
      <c r="CI1591" s="179" t="str">
        <f t="shared" si="2597"/>
        <v>CI$16</v>
      </c>
      <c r="CJ1591" s="179" t="str">
        <f t="shared" si="2597"/>
        <v>CJ$16</v>
      </c>
      <c r="CK1591" s="179" t="str">
        <f t="shared" si="2597"/>
        <v>CK$16</v>
      </c>
      <c r="CL1591" s="179" t="str">
        <f t="shared" si="2597"/>
        <v>CL$16</v>
      </c>
      <c r="CO1591" s="179" t="str">
        <f t="shared" ref="CO1591:DL1591" si="2598">CO1576</f>
        <v>CO$16</v>
      </c>
      <c r="CP1591" s="179" t="str">
        <f t="shared" si="2598"/>
        <v>CP$16</v>
      </c>
      <c r="CQ1591" s="179" t="str">
        <f t="shared" si="2598"/>
        <v>CQ$16</v>
      </c>
      <c r="CR1591" s="179" t="str">
        <f t="shared" si="2598"/>
        <v>CR$16</v>
      </c>
      <c r="CS1591" s="179" t="str">
        <f t="shared" si="2598"/>
        <v>CS$16</v>
      </c>
      <c r="CT1591" s="179" t="str">
        <f t="shared" si="2598"/>
        <v>CT$16</v>
      </c>
      <c r="CU1591" s="179" t="str">
        <f t="shared" si="2598"/>
        <v>CU$16</v>
      </c>
      <c r="CV1591" s="179" t="str">
        <f t="shared" si="2598"/>
        <v>CV$16</v>
      </c>
      <c r="CW1591" s="179" t="str">
        <f t="shared" si="2598"/>
        <v>CW$16</v>
      </c>
      <c r="CX1591" s="179" t="str">
        <f t="shared" si="2598"/>
        <v>CX$16</v>
      </c>
      <c r="CY1591" s="179" t="str">
        <f t="shared" si="2598"/>
        <v>CY$16</v>
      </c>
      <c r="CZ1591" s="179" t="str">
        <f t="shared" si="2598"/>
        <v>CZ$16</v>
      </c>
      <c r="DA1591" s="179" t="str">
        <f t="shared" si="2598"/>
        <v>DA$16</v>
      </c>
      <c r="DB1591" s="179" t="str">
        <f t="shared" si="2598"/>
        <v>DB$16</v>
      </c>
      <c r="DC1591" s="179" t="str">
        <f t="shared" si="2598"/>
        <v>DC$16</v>
      </c>
      <c r="DD1591" s="179" t="str">
        <f t="shared" si="2598"/>
        <v>DD$16</v>
      </c>
      <c r="DE1591" s="179" t="str">
        <f t="shared" si="2598"/>
        <v>DE$16</v>
      </c>
      <c r="DF1591" s="179" t="str">
        <f t="shared" si="2598"/>
        <v>DF$16</v>
      </c>
      <c r="DG1591" s="179" t="str">
        <f t="shared" si="2598"/>
        <v>DG$16</v>
      </c>
      <c r="DH1591" s="179" t="str">
        <f t="shared" si="2598"/>
        <v>DH$16</v>
      </c>
      <c r="DI1591" s="179" t="str">
        <f t="shared" si="2598"/>
        <v>DI$16</v>
      </c>
      <c r="DJ1591" s="179" t="str">
        <f t="shared" si="2598"/>
        <v>DJ$16</v>
      </c>
      <c r="DK1591" s="179" t="str">
        <f t="shared" si="2598"/>
        <v>DK$16</v>
      </c>
      <c r="DL1591" s="179" t="str">
        <f t="shared" si="2598"/>
        <v>DL$16</v>
      </c>
    </row>
    <row r="1592" spans="1:116" x14ac:dyDescent="0.4">
      <c r="B1592" t="s">
        <v>332</v>
      </c>
      <c r="D1592" t="s">
        <v>158</v>
      </c>
      <c r="E1592" s="8" t="str">
        <f t="shared" si="2587"/>
        <v>1592 DCSCAC-S</v>
      </c>
      <c r="G1592" s="136" t="str">
        <f>G1577</f>
        <v>Primary volume driver</v>
      </c>
      <c r="H1592" s="12"/>
      <c r="I1592" s="60"/>
      <c r="J1592" s="60"/>
      <c r="K1592" s="15"/>
      <c r="L1592" s="15"/>
      <c r="M1592" s="15"/>
      <c r="N1592" s="15"/>
      <c r="O1592" s="15"/>
      <c r="P1592" s="15"/>
      <c r="R1592" s="15"/>
      <c r="S1592" s="179" t="str">
        <f t="shared" ref="S1592:AX1592" si="2599">S1577</f>
        <v>S$17</v>
      </c>
      <c r="T1592" s="179" t="str">
        <f t="shared" si="2599"/>
        <v>T$17</v>
      </c>
      <c r="U1592" s="179" t="str">
        <f t="shared" si="2599"/>
        <v>U$17</v>
      </c>
      <c r="V1592" s="179" t="str">
        <f t="shared" si="2599"/>
        <v>V$17</v>
      </c>
      <c r="W1592" s="179" t="str">
        <f t="shared" si="2599"/>
        <v>W$17</v>
      </c>
      <c r="X1592" s="179" t="str">
        <f t="shared" si="2599"/>
        <v>X$17</v>
      </c>
      <c r="Y1592" s="179" t="str">
        <f t="shared" si="2599"/>
        <v>Y$17</v>
      </c>
      <c r="Z1592" s="179" t="str">
        <f t="shared" si="2599"/>
        <v>Z$17</v>
      </c>
      <c r="AA1592" s="179" t="str">
        <f t="shared" si="2599"/>
        <v>AA$17</v>
      </c>
      <c r="AB1592" s="179" t="str">
        <f t="shared" si="2599"/>
        <v>AB$17</v>
      </c>
      <c r="AC1592" s="179" t="str">
        <f t="shared" si="2599"/>
        <v>AC$17</v>
      </c>
      <c r="AD1592" s="179" t="str">
        <f t="shared" si="2599"/>
        <v>AD$17</v>
      </c>
      <c r="AE1592" s="179" t="str">
        <f t="shared" si="2599"/>
        <v>AE$17</v>
      </c>
      <c r="AF1592" s="179" t="str">
        <f t="shared" si="2599"/>
        <v>AF$17</v>
      </c>
      <c r="AG1592" s="179" t="str">
        <f t="shared" si="2599"/>
        <v>AG$17</v>
      </c>
      <c r="AH1592" s="179" t="str">
        <f t="shared" si="2599"/>
        <v>AH$17</v>
      </c>
      <c r="AI1592" s="179" t="str">
        <f t="shared" si="2599"/>
        <v>AI$17</v>
      </c>
      <c r="AJ1592" s="179" t="str">
        <f t="shared" si="2599"/>
        <v>AJ$17</v>
      </c>
      <c r="AK1592" s="179" t="str">
        <f t="shared" si="2599"/>
        <v>AK$17</v>
      </c>
      <c r="AL1592" s="179" t="str">
        <f t="shared" si="2599"/>
        <v>AL$17</v>
      </c>
      <c r="AM1592" s="179" t="str">
        <f t="shared" si="2599"/>
        <v>AM$17</v>
      </c>
      <c r="AN1592" s="179" t="str">
        <f t="shared" si="2599"/>
        <v>AN$17</v>
      </c>
      <c r="AO1592" s="179" t="str">
        <f t="shared" si="2599"/>
        <v>AO$17</v>
      </c>
      <c r="AP1592" s="179" t="str">
        <f t="shared" si="2599"/>
        <v>AP$17</v>
      </c>
      <c r="AQ1592" s="179" t="str">
        <f t="shared" si="2599"/>
        <v>AQ$17</v>
      </c>
      <c r="AR1592" s="179" t="str">
        <f t="shared" si="2599"/>
        <v>AR$17</v>
      </c>
      <c r="AS1592" s="179" t="str">
        <f t="shared" si="2599"/>
        <v>AS$17</v>
      </c>
      <c r="AT1592" s="179" t="str">
        <f t="shared" si="2599"/>
        <v>AT$17</v>
      </c>
      <c r="AU1592" s="179" t="str">
        <f t="shared" si="2599"/>
        <v>AU$17</v>
      </c>
      <c r="AV1592" s="179" t="str">
        <f t="shared" si="2599"/>
        <v>AV$17</v>
      </c>
      <c r="AW1592" s="179" t="str">
        <f t="shared" si="2599"/>
        <v>AW$17</v>
      </c>
      <c r="AX1592" s="179" t="str">
        <f t="shared" si="2599"/>
        <v>AX$17</v>
      </c>
      <c r="AY1592" s="179" t="str">
        <f t="shared" ref="AY1592:CD1592" si="2600">AY1577</f>
        <v>AY$17</v>
      </c>
      <c r="AZ1592" s="179" t="str">
        <f t="shared" si="2600"/>
        <v>AZ$17</v>
      </c>
      <c r="BA1592" s="179" t="str">
        <f t="shared" si="2600"/>
        <v>BA$17</v>
      </c>
      <c r="BB1592" s="179" t="str">
        <f t="shared" si="2600"/>
        <v>BB$17</v>
      </c>
      <c r="BC1592" s="179" t="str">
        <f t="shared" si="2600"/>
        <v>BC$17</v>
      </c>
      <c r="BD1592" s="179" t="str">
        <f t="shared" si="2600"/>
        <v>BD$17</v>
      </c>
      <c r="BE1592" s="179" t="str">
        <f t="shared" si="2600"/>
        <v>BE$17</v>
      </c>
      <c r="BF1592" s="179" t="str">
        <f t="shared" si="2600"/>
        <v>BF$17</v>
      </c>
      <c r="BG1592" s="179" t="str">
        <f t="shared" si="2600"/>
        <v>BG$17</v>
      </c>
      <c r="BH1592" s="179" t="str">
        <f t="shared" si="2600"/>
        <v>BH$17</v>
      </c>
      <c r="BI1592" s="179" t="str">
        <f t="shared" si="2600"/>
        <v>BI$17</v>
      </c>
      <c r="BJ1592" s="179" t="str">
        <f t="shared" si="2600"/>
        <v>BJ$17</v>
      </c>
      <c r="BK1592" s="179" t="str">
        <f t="shared" si="2600"/>
        <v>BK$17</v>
      </c>
      <c r="BL1592" s="179" t="str">
        <f t="shared" si="2600"/>
        <v>BL$17</v>
      </c>
      <c r="BM1592" s="179" t="str">
        <f t="shared" si="2600"/>
        <v>BM$17</v>
      </c>
      <c r="BN1592" s="179" t="str">
        <f t="shared" si="2600"/>
        <v>BN$17</v>
      </c>
      <c r="BO1592" s="179" t="str">
        <f t="shared" si="2600"/>
        <v>BO$17</v>
      </c>
      <c r="BP1592" s="179" t="str">
        <f t="shared" si="2600"/>
        <v>BP$17</v>
      </c>
      <c r="BQ1592" s="179" t="str">
        <f t="shared" si="2600"/>
        <v>BQ$17</v>
      </c>
      <c r="BR1592" s="179" t="str">
        <f t="shared" si="2600"/>
        <v>BR$17</v>
      </c>
      <c r="BS1592" s="179" t="str">
        <f t="shared" si="2600"/>
        <v>BS$17</v>
      </c>
      <c r="BT1592" s="179" t="str">
        <f t="shared" si="2600"/>
        <v>BT$17</v>
      </c>
      <c r="BU1592" s="179" t="str">
        <f t="shared" si="2600"/>
        <v>BU$17</v>
      </c>
      <c r="BV1592" s="179" t="str">
        <f t="shared" si="2600"/>
        <v>BV$17</v>
      </c>
      <c r="BW1592" s="179" t="str">
        <f t="shared" si="2600"/>
        <v>BW$17</v>
      </c>
      <c r="BX1592" s="179" t="str">
        <f t="shared" si="2600"/>
        <v>BX$17</v>
      </c>
      <c r="BY1592" s="179" t="str">
        <f t="shared" si="2600"/>
        <v>BY$17</v>
      </c>
      <c r="BZ1592" s="179" t="str">
        <f t="shared" si="2600"/>
        <v>BZ$17</v>
      </c>
      <c r="CA1592" s="179" t="str">
        <f t="shared" si="2600"/>
        <v>CA$17</v>
      </c>
      <c r="CB1592" s="179" t="str">
        <f t="shared" si="2600"/>
        <v>CB$17</v>
      </c>
      <c r="CC1592" s="179" t="str">
        <f t="shared" si="2600"/>
        <v>CC$17</v>
      </c>
      <c r="CD1592" s="179" t="str">
        <f t="shared" si="2600"/>
        <v>CD$17</v>
      </c>
      <c r="CE1592" s="179" t="str">
        <f t="shared" ref="CE1592:CL1592" si="2601">CE1577</f>
        <v>CE$17</v>
      </c>
      <c r="CF1592" s="179" t="str">
        <f t="shared" si="2601"/>
        <v>CF$17</v>
      </c>
      <c r="CG1592" s="179" t="str">
        <f t="shared" si="2601"/>
        <v>CG$17</v>
      </c>
      <c r="CH1592" s="179" t="str">
        <f t="shared" si="2601"/>
        <v>CH$17</v>
      </c>
      <c r="CI1592" s="179" t="str">
        <f t="shared" si="2601"/>
        <v>CI$17</v>
      </c>
      <c r="CJ1592" s="179" t="str">
        <f t="shared" si="2601"/>
        <v>CJ$17</v>
      </c>
      <c r="CK1592" s="179" t="str">
        <f t="shared" si="2601"/>
        <v>CK$17</v>
      </c>
      <c r="CL1592" s="179" t="str">
        <f t="shared" si="2601"/>
        <v>CL$17</v>
      </c>
      <c r="CN1592" s="60"/>
      <c r="CO1592" s="179" t="str">
        <f t="shared" ref="CO1592:DL1592" si="2602">CO1577</f>
        <v>CO$17</v>
      </c>
      <c r="CP1592" s="179" t="str">
        <f t="shared" si="2602"/>
        <v>CP$17</v>
      </c>
      <c r="CQ1592" s="179" t="str">
        <f t="shared" si="2602"/>
        <v>CQ$17</v>
      </c>
      <c r="CR1592" s="179" t="str">
        <f t="shared" si="2602"/>
        <v>CR$17</v>
      </c>
      <c r="CS1592" s="179" t="str">
        <f t="shared" si="2602"/>
        <v>CS$17</v>
      </c>
      <c r="CT1592" s="179" t="str">
        <f t="shared" si="2602"/>
        <v>CT$17</v>
      </c>
      <c r="CU1592" s="179" t="str">
        <f t="shared" si="2602"/>
        <v>CU$17</v>
      </c>
      <c r="CV1592" s="179" t="str">
        <f t="shared" si="2602"/>
        <v>CV$17</v>
      </c>
      <c r="CW1592" s="179" t="str">
        <f t="shared" si="2602"/>
        <v>CW$17</v>
      </c>
      <c r="CX1592" s="179" t="str">
        <f t="shared" si="2602"/>
        <v>CX$17</v>
      </c>
      <c r="CY1592" s="179" t="str">
        <f t="shared" si="2602"/>
        <v>CY$17</v>
      </c>
      <c r="CZ1592" s="179" t="str">
        <f t="shared" si="2602"/>
        <v>CZ$17</v>
      </c>
      <c r="DA1592" s="179" t="str">
        <f t="shared" si="2602"/>
        <v>DA$17</v>
      </c>
      <c r="DB1592" s="179" t="str">
        <f t="shared" si="2602"/>
        <v>DB$17</v>
      </c>
      <c r="DC1592" s="179" t="str">
        <f t="shared" si="2602"/>
        <v>DC$17</v>
      </c>
      <c r="DD1592" s="179" t="str">
        <f t="shared" si="2602"/>
        <v>DD$17</v>
      </c>
      <c r="DE1592" s="179" t="str">
        <f t="shared" si="2602"/>
        <v>DE$17</v>
      </c>
      <c r="DF1592" s="179" t="str">
        <f t="shared" si="2602"/>
        <v>DF$17</v>
      </c>
      <c r="DG1592" s="179" t="str">
        <f t="shared" si="2602"/>
        <v>DG$17</v>
      </c>
      <c r="DH1592" s="179" t="str">
        <f t="shared" si="2602"/>
        <v>DH$17</v>
      </c>
      <c r="DI1592" s="179" t="str">
        <f t="shared" si="2602"/>
        <v>DI$17</v>
      </c>
      <c r="DJ1592" s="179" t="str">
        <f t="shared" si="2602"/>
        <v>DJ$17</v>
      </c>
      <c r="DK1592" s="179" t="str">
        <f t="shared" si="2602"/>
        <v>DK$17</v>
      </c>
      <c r="DL1592" s="179" t="str">
        <f t="shared" si="2602"/>
        <v>DL$17</v>
      </c>
    </row>
    <row r="1593" spans="1:116" x14ac:dyDescent="0.4">
      <c r="B1593" t="s">
        <v>332</v>
      </c>
      <c r="D1593" t="s">
        <v>158</v>
      </c>
      <c r="E1593" s="8" t="str">
        <f t="shared" si="2587"/>
        <v>1593 DCSCAC-S</v>
      </c>
      <c r="G1593" s="136" t="str">
        <f>G1582</f>
        <v>Seller acquisition cost:</v>
      </c>
      <c r="H1593" s="12"/>
      <c r="I1593" s="60"/>
      <c r="J1593" s="60"/>
      <c r="K1593" s="15"/>
      <c r="L1593" s="15"/>
      <c r="M1593" s="15"/>
      <c r="N1593" s="15"/>
      <c r="O1593" s="15"/>
      <c r="P1593" s="15"/>
      <c r="R1593" s="15"/>
      <c r="S1593" s="179">
        <f t="shared" ref="S1593:AX1593" si="2603">S1578</f>
        <v>0</v>
      </c>
      <c r="T1593" s="179">
        <f t="shared" si="2603"/>
        <v>0</v>
      </c>
      <c r="U1593" s="179">
        <f t="shared" si="2603"/>
        <v>0</v>
      </c>
      <c r="V1593" s="179">
        <f t="shared" si="2603"/>
        <v>0</v>
      </c>
      <c r="W1593" s="179">
        <f t="shared" si="2603"/>
        <v>0</v>
      </c>
      <c r="X1593" s="179">
        <f t="shared" si="2603"/>
        <v>0</v>
      </c>
      <c r="Y1593" s="179">
        <f t="shared" si="2603"/>
        <v>0</v>
      </c>
      <c r="Z1593" s="179">
        <f t="shared" si="2603"/>
        <v>0</v>
      </c>
      <c r="AA1593" s="179">
        <f t="shared" si="2603"/>
        <v>0</v>
      </c>
      <c r="AB1593" s="179">
        <f t="shared" si="2603"/>
        <v>0</v>
      </c>
      <c r="AC1593" s="179">
        <f t="shared" si="2603"/>
        <v>0</v>
      </c>
      <c r="AD1593" s="179">
        <f t="shared" si="2603"/>
        <v>0</v>
      </c>
      <c r="AE1593" s="179">
        <f t="shared" si="2603"/>
        <v>0</v>
      </c>
      <c r="AF1593" s="179">
        <f t="shared" si="2603"/>
        <v>0</v>
      </c>
      <c r="AG1593" s="179">
        <f t="shared" si="2603"/>
        <v>0</v>
      </c>
      <c r="AH1593" s="179">
        <f t="shared" si="2603"/>
        <v>0</v>
      </c>
      <c r="AI1593" s="179">
        <f t="shared" si="2603"/>
        <v>0</v>
      </c>
      <c r="AJ1593" s="179">
        <f t="shared" si="2603"/>
        <v>0</v>
      </c>
      <c r="AK1593" s="179">
        <f t="shared" si="2603"/>
        <v>0</v>
      </c>
      <c r="AL1593" s="179">
        <f t="shared" si="2603"/>
        <v>0</v>
      </c>
      <c r="AM1593" s="179">
        <f t="shared" si="2603"/>
        <v>0</v>
      </c>
      <c r="AN1593" s="179">
        <f t="shared" si="2603"/>
        <v>0</v>
      </c>
      <c r="AO1593" s="179">
        <f t="shared" si="2603"/>
        <v>0</v>
      </c>
      <c r="AP1593" s="179">
        <f t="shared" si="2603"/>
        <v>0</v>
      </c>
      <c r="AQ1593" s="179">
        <f t="shared" si="2603"/>
        <v>0</v>
      </c>
      <c r="AR1593" s="179">
        <f t="shared" si="2603"/>
        <v>0</v>
      </c>
      <c r="AS1593" s="179">
        <f t="shared" si="2603"/>
        <v>0</v>
      </c>
      <c r="AT1593" s="179">
        <f t="shared" si="2603"/>
        <v>0</v>
      </c>
      <c r="AU1593" s="179">
        <f t="shared" si="2603"/>
        <v>0</v>
      </c>
      <c r="AV1593" s="179">
        <f t="shared" si="2603"/>
        <v>0</v>
      </c>
      <c r="AW1593" s="179">
        <f t="shared" si="2603"/>
        <v>0</v>
      </c>
      <c r="AX1593" s="179">
        <f t="shared" si="2603"/>
        <v>0</v>
      </c>
      <c r="AY1593" s="179">
        <f t="shared" ref="AY1593:CD1593" si="2604">AY1578</f>
        <v>0</v>
      </c>
      <c r="AZ1593" s="179">
        <f t="shared" si="2604"/>
        <v>0</v>
      </c>
      <c r="BA1593" s="179">
        <f t="shared" si="2604"/>
        <v>0</v>
      </c>
      <c r="BB1593" s="179">
        <f t="shared" si="2604"/>
        <v>0</v>
      </c>
      <c r="BC1593" s="179">
        <f t="shared" si="2604"/>
        <v>0</v>
      </c>
      <c r="BD1593" s="179">
        <f t="shared" si="2604"/>
        <v>0</v>
      </c>
      <c r="BE1593" s="179">
        <f t="shared" si="2604"/>
        <v>0</v>
      </c>
      <c r="BF1593" s="179">
        <f t="shared" si="2604"/>
        <v>0</v>
      </c>
      <c r="BG1593" s="179">
        <f t="shared" si="2604"/>
        <v>0</v>
      </c>
      <c r="BH1593" s="179">
        <f t="shared" si="2604"/>
        <v>0</v>
      </c>
      <c r="BI1593" s="179">
        <f t="shared" si="2604"/>
        <v>0</v>
      </c>
      <c r="BJ1593" s="179">
        <f t="shared" si="2604"/>
        <v>0</v>
      </c>
      <c r="BK1593" s="179">
        <f t="shared" si="2604"/>
        <v>0</v>
      </c>
      <c r="BL1593" s="179">
        <f t="shared" si="2604"/>
        <v>0</v>
      </c>
      <c r="BM1593" s="179">
        <f t="shared" si="2604"/>
        <v>0</v>
      </c>
      <c r="BN1593" s="179">
        <f t="shared" si="2604"/>
        <v>0</v>
      </c>
      <c r="BO1593" s="179">
        <f t="shared" si="2604"/>
        <v>0</v>
      </c>
      <c r="BP1593" s="179">
        <f t="shared" si="2604"/>
        <v>0</v>
      </c>
      <c r="BQ1593" s="179">
        <f t="shared" si="2604"/>
        <v>0</v>
      </c>
      <c r="BR1593" s="179">
        <f t="shared" si="2604"/>
        <v>0</v>
      </c>
      <c r="BS1593" s="179">
        <f t="shared" si="2604"/>
        <v>0</v>
      </c>
      <c r="BT1593" s="179">
        <f t="shared" si="2604"/>
        <v>0</v>
      </c>
      <c r="BU1593" s="179">
        <f t="shared" si="2604"/>
        <v>0</v>
      </c>
      <c r="BV1593" s="179">
        <f t="shared" si="2604"/>
        <v>0</v>
      </c>
      <c r="BW1593" s="179">
        <f t="shared" si="2604"/>
        <v>0</v>
      </c>
      <c r="BX1593" s="179">
        <f t="shared" si="2604"/>
        <v>0</v>
      </c>
      <c r="BY1593" s="179">
        <f t="shared" si="2604"/>
        <v>0</v>
      </c>
      <c r="BZ1593" s="179">
        <f t="shared" si="2604"/>
        <v>0</v>
      </c>
      <c r="CA1593" s="179">
        <f t="shared" si="2604"/>
        <v>0</v>
      </c>
      <c r="CB1593" s="179">
        <f t="shared" si="2604"/>
        <v>0</v>
      </c>
      <c r="CC1593" s="179">
        <f t="shared" si="2604"/>
        <v>0</v>
      </c>
      <c r="CD1593" s="179">
        <f t="shared" si="2604"/>
        <v>0</v>
      </c>
      <c r="CE1593" s="179">
        <f t="shared" ref="CE1593:CL1593" si="2605">CE1578</f>
        <v>0</v>
      </c>
      <c r="CF1593" s="179">
        <f t="shared" si="2605"/>
        <v>0</v>
      </c>
      <c r="CG1593" s="179">
        <f t="shared" si="2605"/>
        <v>0</v>
      </c>
      <c r="CH1593" s="179">
        <f t="shared" si="2605"/>
        <v>0</v>
      </c>
      <c r="CI1593" s="179">
        <f t="shared" si="2605"/>
        <v>0</v>
      </c>
      <c r="CJ1593" s="179">
        <f t="shared" si="2605"/>
        <v>0</v>
      </c>
      <c r="CK1593" s="179">
        <f t="shared" si="2605"/>
        <v>0</v>
      </c>
      <c r="CL1593" s="179">
        <f t="shared" si="2605"/>
        <v>0</v>
      </c>
      <c r="CN1593" s="60"/>
      <c r="CO1593" s="179">
        <f t="shared" ref="CO1593:DL1593" si="2606">CO1578</f>
        <v>0</v>
      </c>
      <c r="CP1593" s="179">
        <f t="shared" si="2606"/>
        <v>0</v>
      </c>
      <c r="CQ1593" s="179">
        <f t="shared" si="2606"/>
        <v>0</v>
      </c>
      <c r="CR1593" s="179">
        <f t="shared" si="2606"/>
        <v>0</v>
      </c>
      <c r="CS1593" s="179">
        <f t="shared" si="2606"/>
        <v>0</v>
      </c>
      <c r="CT1593" s="179">
        <f t="shared" si="2606"/>
        <v>0</v>
      </c>
      <c r="CU1593" s="179">
        <f t="shared" si="2606"/>
        <v>0</v>
      </c>
      <c r="CV1593" s="179">
        <f t="shared" si="2606"/>
        <v>0</v>
      </c>
      <c r="CW1593" s="179">
        <f t="shared" si="2606"/>
        <v>0</v>
      </c>
      <c r="CX1593" s="179">
        <f t="shared" si="2606"/>
        <v>0</v>
      </c>
      <c r="CY1593" s="179">
        <f t="shared" si="2606"/>
        <v>0</v>
      </c>
      <c r="CZ1593" s="179">
        <f t="shared" si="2606"/>
        <v>0</v>
      </c>
      <c r="DA1593" s="179">
        <f t="shared" si="2606"/>
        <v>0</v>
      </c>
      <c r="DB1593" s="179">
        <f t="shared" si="2606"/>
        <v>0</v>
      </c>
      <c r="DC1593" s="179">
        <f t="shared" si="2606"/>
        <v>0</v>
      </c>
      <c r="DD1593" s="179">
        <f t="shared" si="2606"/>
        <v>0</v>
      </c>
      <c r="DE1593" s="179">
        <f t="shared" si="2606"/>
        <v>0</v>
      </c>
      <c r="DF1593" s="179">
        <f t="shared" si="2606"/>
        <v>0</v>
      </c>
      <c r="DG1593" s="179">
        <f t="shared" si="2606"/>
        <v>0</v>
      </c>
      <c r="DH1593" s="179">
        <f t="shared" si="2606"/>
        <v>0</v>
      </c>
      <c r="DI1593" s="179">
        <f t="shared" si="2606"/>
        <v>0</v>
      </c>
      <c r="DJ1593" s="179">
        <f t="shared" si="2606"/>
        <v>0</v>
      </c>
      <c r="DK1593" s="179">
        <f t="shared" si="2606"/>
        <v>0</v>
      </c>
      <c r="DL1593" s="179">
        <f t="shared" si="2606"/>
        <v>0</v>
      </c>
    </row>
    <row r="1594" spans="1:116" x14ac:dyDescent="0.4">
      <c r="B1594" t="s">
        <v>332</v>
      </c>
      <c r="D1594" t="s">
        <v>158</v>
      </c>
      <c r="E1594" s="8" t="str">
        <f t="shared" ref="E1594" si="2607">ROW()&amp;" "&amp;D1594</f>
        <v>1594 DCSCAC-S</v>
      </c>
      <c r="G1594" s="241" t="str">
        <f>IFERROR(SUBSTITUTE(TRIM(MID(G1582, SEARCH("-", G1582) + 1, LEN(G1582))),":",""),"no unit")</f>
        <v>no unit</v>
      </c>
      <c r="H1594" s="12"/>
      <c r="I1594" s="60"/>
      <c r="J1594" s="60"/>
      <c r="K1594" s="15"/>
      <c r="L1594" s="15"/>
      <c r="M1594" s="15"/>
      <c r="N1594" s="15"/>
      <c r="O1594" s="15"/>
      <c r="P1594" s="15"/>
      <c r="R1594" s="15"/>
      <c r="S1594" s="179"/>
      <c r="T1594" s="179"/>
      <c r="U1594" s="179"/>
      <c r="V1594" s="179"/>
      <c r="W1594" s="179"/>
      <c r="X1594" s="179"/>
      <c r="Y1594" s="179"/>
      <c r="Z1594" s="179"/>
      <c r="AA1594" s="179"/>
      <c r="AB1594" s="179"/>
      <c r="AC1594" s="179"/>
      <c r="AD1594" s="179"/>
      <c r="AE1594" s="179"/>
      <c r="AF1594" s="179"/>
      <c r="AG1594" s="179"/>
      <c r="AH1594" s="179"/>
      <c r="AI1594" s="179"/>
      <c r="AJ1594" s="179"/>
      <c r="AK1594" s="179"/>
      <c r="AL1594" s="179"/>
      <c r="AM1594" s="179"/>
      <c r="AN1594" s="179"/>
      <c r="AO1594" s="179"/>
      <c r="AP1594" s="179"/>
      <c r="AQ1594" s="179"/>
      <c r="AR1594" s="179"/>
      <c r="AS1594" s="179"/>
      <c r="AT1594" s="179"/>
      <c r="AU1594" s="179"/>
      <c r="AV1594" s="179"/>
      <c r="AW1594" s="179"/>
      <c r="AX1594" s="179"/>
      <c r="AY1594" s="179"/>
      <c r="AZ1594" s="179"/>
      <c r="BA1594" s="179"/>
      <c r="BB1594" s="179"/>
      <c r="BC1594" s="179"/>
      <c r="BD1594" s="179"/>
      <c r="BE1594" s="179"/>
      <c r="BF1594" s="179"/>
      <c r="BG1594" s="179"/>
      <c r="BH1594" s="179"/>
      <c r="BI1594" s="179"/>
      <c r="BJ1594" s="179"/>
      <c r="BK1594" s="179"/>
      <c r="BL1594" s="179"/>
      <c r="BM1594" s="179"/>
      <c r="BN1594" s="179"/>
      <c r="BO1594" s="179"/>
      <c r="BP1594" s="179"/>
      <c r="BQ1594" s="179"/>
      <c r="BR1594" s="179"/>
      <c r="BS1594" s="179"/>
      <c r="BT1594" s="179"/>
      <c r="BU1594" s="179"/>
      <c r="BV1594" s="179"/>
      <c r="BW1594" s="179"/>
      <c r="BX1594" s="179"/>
      <c r="BY1594" s="179"/>
      <c r="BZ1594" s="179"/>
      <c r="CA1594" s="179"/>
      <c r="CB1594" s="179"/>
      <c r="CC1594" s="179"/>
      <c r="CD1594" s="179"/>
      <c r="CE1594" s="179"/>
      <c r="CF1594" s="179"/>
      <c r="CG1594" s="179"/>
      <c r="CH1594" s="179"/>
      <c r="CI1594" s="179"/>
      <c r="CJ1594" s="179"/>
      <c r="CK1594" s="179"/>
      <c r="CL1594" s="179"/>
      <c r="CN1594" s="60"/>
      <c r="CO1594" s="179"/>
      <c r="CP1594" s="179"/>
      <c r="CQ1594" s="179"/>
      <c r="CR1594" s="179"/>
      <c r="CS1594" s="179"/>
      <c r="CT1594" s="179"/>
      <c r="CU1594" s="179"/>
      <c r="CV1594" s="179"/>
      <c r="CW1594" s="179"/>
      <c r="CX1594" s="179"/>
      <c r="CY1594" s="179"/>
      <c r="CZ1594" s="179"/>
      <c r="DA1594" s="179"/>
      <c r="DB1594" s="179"/>
      <c r="DC1594" s="179"/>
      <c r="DD1594" s="179"/>
      <c r="DE1594" s="179"/>
      <c r="DF1594" s="179"/>
      <c r="DG1594" s="179"/>
      <c r="DH1594" s="179"/>
      <c r="DI1594" s="179"/>
      <c r="DJ1594" s="179"/>
      <c r="DK1594" s="179"/>
      <c r="DL1594" s="179"/>
    </row>
    <row r="1595" spans="1:116" x14ac:dyDescent="0.4">
      <c r="A1595" s="3"/>
      <c r="B1595" t="s">
        <v>332</v>
      </c>
      <c r="D1595" t="s">
        <v>158</v>
      </c>
      <c r="E1595" s="8" t="str">
        <f t="shared" si="2587"/>
        <v>1595 DCSCAC-S</v>
      </c>
      <c r="G1595" s="191" t="str">
        <f>G1580</f>
        <v>Secondary revenue driver</v>
      </c>
      <c r="H1595" s="90"/>
      <c r="I1595" s="213"/>
      <c r="J1595" s="213"/>
      <c r="K1595" s="214"/>
      <c r="L1595" s="214"/>
      <c r="M1595" s="214"/>
      <c r="N1595" s="214"/>
      <c r="O1595" s="214"/>
      <c r="P1595" s="214"/>
      <c r="R1595" s="214"/>
      <c r="S1595" s="4" t="str">
        <f>ADDRESS(ROW(S1587),COLUMN(S1587),2)</f>
        <v>S$1587</v>
      </c>
      <c r="T1595" s="4" t="str">
        <f t="shared" ref="T1595:CE1595" si="2608">ADDRESS(ROW(T1587),COLUMN(T1587),2)</f>
        <v>T$1587</v>
      </c>
      <c r="U1595" s="4" t="str">
        <f t="shared" si="2608"/>
        <v>U$1587</v>
      </c>
      <c r="V1595" s="4" t="str">
        <f t="shared" si="2608"/>
        <v>V$1587</v>
      </c>
      <c r="W1595" s="4" t="str">
        <f t="shared" si="2608"/>
        <v>W$1587</v>
      </c>
      <c r="X1595" s="4" t="str">
        <f t="shared" si="2608"/>
        <v>X$1587</v>
      </c>
      <c r="Y1595" s="4" t="str">
        <f t="shared" si="2608"/>
        <v>Y$1587</v>
      </c>
      <c r="Z1595" s="4" t="str">
        <f t="shared" si="2608"/>
        <v>Z$1587</v>
      </c>
      <c r="AA1595" s="4" t="str">
        <f t="shared" si="2608"/>
        <v>AA$1587</v>
      </c>
      <c r="AB1595" s="4" t="str">
        <f t="shared" si="2608"/>
        <v>AB$1587</v>
      </c>
      <c r="AC1595" s="4" t="str">
        <f t="shared" si="2608"/>
        <v>AC$1587</v>
      </c>
      <c r="AD1595" s="4" t="str">
        <f t="shared" si="2608"/>
        <v>AD$1587</v>
      </c>
      <c r="AE1595" s="4" t="str">
        <f t="shared" si="2608"/>
        <v>AE$1587</v>
      </c>
      <c r="AF1595" s="4" t="str">
        <f t="shared" si="2608"/>
        <v>AF$1587</v>
      </c>
      <c r="AG1595" s="4" t="str">
        <f t="shared" si="2608"/>
        <v>AG$1587</v>
      </c>
      <c r="AH1595" s="4" t="str">
        <f t="shared" si="2608"/>
        <v>AH$1587</v>
      </c>
      <c r="AI1595" s="4" t="str">
        <f t="shared" si="2608"/>
        <v>AI$1587</v>
      </c>
      <c r="AJ1595" s="4" t="str">
        <f t="shared" si="2608"/>
        <v>AJ$1587</v>
      </c>
      <c r="AK1595" s="4" t="str">
        <f t="shared" si="2608"/>
        <v>AK$1587</v>
      </c>
      <c r="AL1595" s="4" t="str">
        <f t="shared" si="2608"/>
        <v>AL$1587</v>
      </c>
      <c r="AM1595" s="4" t="str">
        <f t="shared" si="2608"/>
        <v>AM$1587</v>
      </c>
      <c r="AN1595" s="4" t="str">
        <f t="shared" si="2608"/>
        <v>AN$1587</v>
      </c>
      <c r="AO1595" s="4" t="str">
        <f t="shared" si="2608"/>
        <v>AO$1587</v>
      </c>
      <c r="AP1595" s="4" t="str">
        <f t="shared" si="2608"/>
        <v>AP$1587</v>
      </c>
      <c r="AQ1595" s="4" t="str">
        <f t="shared" si="2608"/>
        <v>AQ$1587</v>
      </c>
      <c r="AR1595" s="4" t="str">
        <f t="shared" si="2608"/>
        <v>AR$1587</v>
      </c>
      <c r="AS1595" s="4" t="str">
        <f t="shared" si="2608"/>
        <v>AS$1587</v>
      </c>
      <c r="AT1595" s="4" t="str">
        <f t="shared" si="2608"/>
        <v>AT$1587</v>
      </c>
      <c r="AU1595" s="4" t="str">
        <f t="shared" si="2608"/>
        <v>AU$1587</v>
      </c>
      <c r="AV1595" s="4" t="str">
        <f t="shared" si="2608"/>
        <v>AV$1587</v>
      </c>
      <c r="AW1595" s="4" t="str">
        <f t="shared" si="2608"/>
        <v>AW$1587</v>
      </c>
      <c r="AX1595" s="4" t="str">
        <f t="shared" si="2608"/>
        <v>AX$1587</v>
      </c>
      <c r="AY1595" s="4" t="str">
        <f t="shared" si="2608"/>
        <v>AY$1587</v>
      </c>
      <c r="AZ1595" s="4" t="str">
        <f t="shared" si="2608"/>
        <v>AZ$1587</v>
      </c>
      <c r="BA1595" s="4" t="str">
        <f t="shared" si="2608"/>
        <v>BA$1587</v>
      </c>
      <c r="BB1595" s="4" t="str">
        <f t="shared" si="2608"/>
        <v>BB$1587</v>
      </c>
      <c r="BC1595" s="4" t="str">
        <f t="shared" si="2608"/>
        <v>BC$1587</v>
      </c>
      <c r="BD1595" s="4" t="str">
        <f t="shared" si="2608"/>
        <v>BD$1587</v>
      </c>
      <c r="BE1595" s="4" t="str">
        <f t="shared" si="2608"/>
        <v>BE$1587</v>
      </c>
      <c r="BF1595" s="4" t="str">
        <f t="shared" si="2608"/>
        <v>BF$1587</v>
      </c>
      <c r="BG1595" s="4" t="str">
        <f t="shared" si="2608"/>
        <v>BG$1587</v>
      </c>
      <c r="BH1595" s="4" t="str">
        <f t="shared" si="2608"/>
        <v>BH$1587</v>
      </c>
      <c r="BI1595" s="4" t="str">
        <f t="shared" si="2608"/>
        <v>BI$1587</v>
      </c>
      <c r="BJ1595" s="4" t="str">
        <f t="shared" si="2608"/>
        <v>BJ$1587</v>
      </c>
      <c r="BK1595" s="4" t="str">
        <f t="shared" si="2608"/>
        <v>BK$1587</v>
      </c>
      <c r="BL1595" s="4" t="str">
        <f t="shared" si="2608"/>
        <v>BL$1587</v>
      </c>
      <c r="BM1595" s="4" t="str">
        <f t="shared" si="2608"/>
        <v>BM$1587</v>
      </c>
      <c r="BN1595" s="4" t="str">
        <f t="shared" si="2608"/>
        <v>BN$1587</v>
      </c>
      <c r="BO1595" s="4" t="str">
        <f t="shared" si="2608"/>
        <v>BO$1587</v>
      </c>
      <c r="BP1595" s="4" t="str">
        <f t="shared" si="2608"/>
        <v>BP$1587</v>
      </c>
      <c r="BQ1595" s="4" t="str">
        <f t="shared" si="2608"/>
        <v>BQ$1587</v>
      </c>
      <c r="BR1595" s="4" t="str">
        <f t="shared" si="2608"/>
        <v>BR$1587</v>
      </c>
      <c r="BS1595" s="4" t="str">
        <f t="shared" si="2608"/>
        <v>BS$1587</v>
      </c>
      <c r="BT1595" s="4" t="str">
        <f t="shared" si="2608"/>
        <v>BT$1587</v>
      </c>
      <c r="BU1595" s="4" t="str">
        <f t="shared" si="2608"/>
        <v>BU$1587</v>
      </c>
      <c r="BV1595" s="4" t="str">
        <f t="shared" si="2608"/>
        <v>BV$1587</v>
      </c>
      <c r="BW1595" s="4" t="str">
        <f t="shared" si="2608"/>
        <v>BW$1587</v>
      </c>
      <c r="BX1595" s="4" t="str">
        <f t="shared" si="2608"/>
        <v>BX$1587</v>
      </c>
      <c r="BY1595" s="4" t="str">
        <f t="shared" si="2608"/>
        <v>BY$1587</v>
      </c>
      <c r="BZ1595" s="4" t="str">
        <f t="shared" si="2608"/>
        <v>BZ$1587</v>
      </c>
      <c r="CA1595" s="4" t="str">
        <f t="shared" si="2608"/>
        <v>CA$1587</v>
      </c>
      <c r="CB1595" s="4" t="str">
        <f t="shared" si="2608"/>
        <v>CB$1587</v>
      </c>
      <c r="CC1595" s="4" t="str">
        <f t="shared" si="2608"/>
        <v>CC$1587</v>
      </c>
      <c r="CD1595" s="4" t="str">
        <f t="shared" si="2608"/>
        <v>CD$1587</v>
      </c>
      <c r="CE1595" s="4" t="str">
        <f t="shared" si="2608"/>
        <v>CE$1587</v>
      </c>
      <c r="CF1595" s="4" t="str">
        <f t="shared" ref="CF1595:CL1595" si="2609">ADDRESS(ROW(CF1587),COLUMN(CF1587),2)</f>
        <v>CF$1587</v>
      </c>
      <c r="CG1595" s="4" t="str">
        <f t="shared" si="2609"/>
        <v>CG$1587</v>
      </c>
      <c r="CH1595" s="4" t="str">
        <f t="shared" si="2609"/>
        <v>CH$1587</v>
      </c>
      <c r="CI1595" s="4" t="str">
        <f t="shared" si="2609"/>
        <v>CI$1587</v>
      </c>
      <c r="CJ1595" s="4" t="str">
        <f t="shared" si="2609"/>
        <v>CJ$1587</v>
      </c>
      <c r="CK1595" s="4" t="str">
        <f t="shared" si="2609"/>
        <v>CK$1587</v>
      </c>
      <c r="CL1595" s="4" t="str">
        <f t="shared" si="2609"/>
        <v>CL$1587</v>
      </c>
      <c r="CN1595" s="213"/>
      <c r="CO1595" s="4" t="str">
        <f t="shared" ref="CO1595:DK1595" si="2610">ADDRESS(ROW(CO1587),COLUMN(CO1587),2)</f>
        <v>CO$1587</v>
      </c>
      <c r="CP1595" s="4" t="str">
        <f t="shared" si="2610"/>
        <v>CP$1587</v>
      </c>
      <c r="CQ1595" s="4" t="str">
        <f t="shared" si="2610"/>
        <v>CQ$1587</v>
      </c>
      <c r="CR1595" s="4" t="str">
        <f t="shared" si="2610"/>
        <v>CR$1587</v>
      </c>
      <c r="CS1595" s="4" t="str">
        <f t="shared" si="2610"/>
        <v>CS$1587</v>
      </c>
      <c r="CT1595" s="4" t="str">
        <f t="shared" si="2610"/>
        <v>CT$1587</v>
      </c>
      <c r="CU1595" s="4" t="str">
        <f t="shared" si="2610"/>
        <v>CU$1587</v>
      </c>
      <c r="CV1595" s="4" t="str">
        <f t="shared" si="2610"/>
        <v>CV$1587</v>
      </c>
      <c r="CW1595" s="4" t="str">
        <f t="shared" si="2610"/>
        <v>CW$1587</v>
      </c>
      <c r="CX1595" s="4" t="str">
        <f t="shared" si="2610"/>
        <v>CX$1587</v>
      </c>
      <c r="CY1595" s="4" t="str">
        <f t="shared" si="2610"/>
        <v>CY$1587</v>
      </c>
      <c r="CZ1595" s="4" t="str">
        <f t="shared" si="2610"/>
        <v>CZ$1587</v>
      </c>
      <c r="DA1595" s="4" t="str">
        <f t="shared" si="2610"/>
        <v>DA$1587</v>
      </c>
      <c r="DB1595" s="4" t="str">
        <f t="shared" si="2610"/>
        <v>DB$1587</v>
      </c>
      <c r="DC1595" s="4" t="str">
        <f t="shared" si="2610"/>
        <v>DC$1587</v>
      </c>
      <c r="DD1595" s="4" t="str">
        <f t="shared" si="2610"/>
        <v>DD$1587</v>
      </c>
      <c r="DE1595" s="4" t="str">
        <f t="shared" si="2610"/>
        <v>DE$1587</v>
      </c>
      <c r="DF1595" s="4" t="str">
        <f t="shared" si="2610"/>
        <v>DF$1587</v>
      </c>
      <c r="DG1595" s="4" t="str">
        <f t="shared" si="2610"/>
        <v>DG$1587</v>
      </c>
      <c r="DH1595" s="4" t="str">
        <f t="shared" si="2610"/>
        <v>DH$1587</v>
      </c>
      <c r="DI1595" s="4" t="str">
        <f t="shared" si="2610"/>
        <v>DI$1587</v>
      </c>
      <c r="DJ1595" s="4" t="str">
        <f t="shared" si="2610"/>
        <v>DJ$1587</v>
      </c>
      <c r="DK1595" s="4" t="str">
        <f t="shared" si="2610"/>
        <v>DK$1587</v>
      </c>
      <c r="DL1595" s="4" t="str">
        <f t="shared" ref="DL1595" si="2611">ADDRESS(ROW(DL1587),COLUMN(DL1587),2)</f>
        <v>DL$1587</v>
      </c>
    </row>
    <row r="1596" spans="1:116" x14ac:dyDescent="0.4">
      <c r="A1596" s="3"/>
      <c r="B1596" t="s">
        <v>332</v>
      </c>
      <c r="D1596" t="s">
        <v>158</v>
      </c>
      <c r="E1596" s="8" t="str">
        <f t="shared" si="2587"/>
        <v>1596 DCSCAC-S</v>
      </c>
      <c r="G1596" s="191" t="str">
        <f>G1581</f>
        <v>Secondary volume driver</v>
      </c>
      <c r="H1596" s="90"/>
      <c r="I1596" s="213"/>
      <c r="J1596" s="213"/>
      <c r="K1596" s="214"/>
      <c r="L1596" s="214"/>
      <c r="M1596" s="214"/>
      <c r="N1596" s="214"/>
      <c r="O1596" s="214"/>
      <c r="P1596" s="214"/>
      <c r="R1596" s="214"/>
      <c r="S1596" s="4" t="str">
        <f>ADDRESS(ROW(S1585),COLUMN(S1585),2)</f>
        <v>S$1585</v>
      </c>
      <c r="T1596" s="4" t="str">
        <f t="shared" ref="T1596:CE1596" si="2612">ADDRESS(ROW(T1585),COLUMN(T1585),2)</f>
        <v>T$1585</v>
      </c>
      <c r="U1596" s="4" t="str">
        <f t="shared" si="2612"/>
        <v>U$1585</v>
      </c>
      <c r="V1596" s="4" t="str">
        <f t="shared" si="2612"/>
        <v>V$1585</v>
      </c>
      <c r="W1596" s="4" t="str">
        <f t="shared" si="2612"/>
        <v>W$1585</v>
      </c>
      <c r="X1596" s="4" t="str">
        <f t="shared" si="2612"/>
        <v>X$1585</v>
      </c>
      <c r="Y1596" s="4" t="str">
        <f t="shared" si="2612"/>
        <v>Y$1585</v>
      </c>
      <c r="Z1596" s="4" t="str">
        <f t="shared" si="2612"/>
        <v>Z$1585</v>
      </c>
      <c r="AA1596" s="4" t="str">
        <f t="shared" si="2612"/>
        <v>AA$1585</v>
      </c>
      <c r="AB1596" s="4" t="str">
        <f t="shared" si="2612"/>
        <v>AB$1585</v>
      </c>
      <c r="AC1596" s="4" t="str">
        <f t="shared" si="2612"/>
        <v>AC$1585</v>
      </c>
      <c r="AD1596" s="4" t="str">
        <f t="shared" si="2612"/>
        <v>AD$1585</v>
      </c>
      <c r="AE1596" s="4" t="str">
        <f t="shared" si="2612"/>
        <v>AE$1585</v>
      </c>
      <c r="AF1596" s="4" t="str">
        <f t="shared" si="2612"/>
        <v>AF$1585</v>
      </c>
      <c r="AG1596" s="4" t="str">
        <f t="shared" si="2612"/>
        <v>AG$1585</v>
      </c>
      <c r="AH1596" s="4" t="str">
        <f t="shared" si="2612"/>
        <v>AH$1585</v>
      </c>
      <c r="AI1596" s="4" t="str">
        <f t="shared" si="2612"/>
        <v>AI$1585</v>
      </c>
      <c r="AJ1596" s="4" t="str">
        <f t="shared" si="2612"/>
        <v>AJ$1585</v>
      </c>
      <c r="AK1596" s="4" t="str">
        <f t="shared" si="2612"/>
        <v>AK$1585</v>
      </c>
      <c r="AL1596" s="4" t="str">
        <f t="shared" si="2612"/>
        <v>AL$1585</v>
      </c>
      <c r="AM1596" s="4" t="str">
        <f t="shared" si="2612"/>
        <v>AM$1585</v>
      </c>
      <c r="AN1596" s="4" t="str">
        <f t="shared" si="2612"/>
        <v>AN$1585</v>
      </c>
      <c r="AO1596" s="4" t="str">
        <f t="shared" si="2612"/>
        <v>AO$1585</v>
      </c>
      <c r="AP1596" s="4" t="str">
        <f t="shared" si="2612"/>
        <v>AP$1585</v>
      </c>
      <c r="AQ1596" s="4" t="str">
        <f t="shared" si="2612"/>
        <v>AQ$1585</v>
      </c>
      <c r="AR1596" s="4" t="str">
        <f t="shared" si="2612"/>
        <v>AR$1585</v>
      </c>
      <c r="AS1596" s="4" t="str">
        <f t="shared" si="2612"/>
        <v>AS$1585</v>
      </c>
      <c r="AT1596" s="4" t="str">
        <f t="shared" si="2612"/>
        <v>AT$1585</v>
      </c>
      <c r="AU1596" s="4" t="str">
        <f t="shared" si="2612"/>
        <v>AU$1585</v>
      </c>
      <c r="AV1596" s="4" t="str">
        <f t="shared" si="2612"/>
        <v>AV$1585</v>
      </c>
      <c r="AW1596" s="4" t="str">
        <f t="shared" si="2612"/>
        <v>AW$1585</v>
      </c>
      <c r="AX1596" s="4" t="str">
        <f t="shared" si="2612"/>
        <v>AX$1585</v>
      </c>
      <c r="AY1596" s="4" t="str">
        <f t="shared" si="2612"/>
        <v>AY$1585</v>
      </c>
      <c r="AZ1596" s="4" t="str">
        <f t="shared" si="2612"/>
        <v>AZ$1585</v>
      </c>
      <c r="BA1596" s="4" t="str">
        <f t="shared" si="2612"/>
        <v>BA$1585</v>
      </c>
      <c r="BB1596" s="4" t="str">
        <f t="shared" si="2612"/>
        <v>BB$1585</v>
      </c>
      <c r="BC1596" s="4" t="str">
        <f t="shared" si="2612"/>
        <v>BC$1585</v>
      </c>
      <c r="BD1596" s="4" t="str">
        <f t="shared" si="2612"/>
        <v>BD$1585</v>
      </c>
      <c r="BE1596" s="4" t="str">
        <f t="shared" si="2612"/>
        <v>BE$1585</v>
      </c>
      <c r="BF1596" s="4" t="str">
        <f t="shared" si="2612"/>
        <v>BF$1585</v>
      </c>
      <c r="BG1596" s="4" t="str">
        <f t="shared" si="2612"/>
        <v>BG$1585</v>
      </c>
      <c r="BH1596" s="4" t="str">
        <f t="shared" si="2612"/>
        <v>BH$1585</v>
      </c>
      <c r="BI1596" s="4" t="str">
        <f t="shared" si="2612"/>
        <v>BI$1585</v>
      </c>
      <c r="BJ1596" s="4" t="str">
        <f t="shared" si="2612"/>
        <v>BJ$1585</v>
      </c>
      <c r="BK1596" s="4" t="str">
        <f t="shared" si="2612"/>
        <v>BK$1585</v>
      </c>
      <c r="BL1596" s="4" t="str">
        <f t="shared" si="2612"/>
        <v>BL$1585</v>
      </c>
      <c r="BM1596" s="4" t="str">
        <f t="shared" si="2612"/>
        <v>BM$1585</v>
      </c>
      <c r="BN1596" s="4" t="str">
        <f t="shared" si="2612"/>
        <v>BN$1585</v>
      </c>
      <c r="BO1596" s="4" t="str">
        <f t="shared" si="2612"/>
        <v>BO$1585</v>
      </c>
      <c r="BP1596" s="4" t="str">
        <f t="shared" si="2612"/>
        <v>BP$1585</v>
      </c>
      <c r="BQ1596" s="4" t="str">
        <f t="shared" si="2612"/>
        <v>BQ$1585</v>
      </c>
      <c r="BR1596" s="4" t="str">
        <f t="shared" si="2612"/>
        <v>BR$1585</v>
      </c>
      <c r="BS1596" s="4" t="str">
        <f t="shared" si="2612"/>
        <v>BS$1585</v>
      </c>
      <c r="BT1596" s="4" t="str">
        <f t="shared" si="2612"/>
        <v>BT$1585</v>
      </c>
      <c r="BU1596" s="4" t="str">
        <f t="shared" si="2612"/>
        <v>BU$1585</v>
      </c>
      <c r="BV1596" s="4" t="str">
        <f t="shared" si="2612"/>
        <v>BV$1585</v>
      </c>
      <c r="BW1596" s="4" t="str">
        <f t="shared" si="2612"/>
        <v>BW$1585</v>
      </c>
      <c r="BX1596" s="4" t="str">
        <f t="shared" si="2612"/>
        <v>BX$1585</v>
      </c>
      <c r="BY1596" s="4" t="str">
        <f t="shared" si="2612"/>
        <v>BY$1585</v>
      </c>
      <c r="BZ1596" s="4" t="str">
        <f t="shared" si="2612"/>
        <v>BZ$1585</v>
      </c>
      <c r="CA1596" s="4" t="str">
        <f t="shared" si="2612"/>
        <v>CA$1585</v>
      </c>
      <c r="CB1596" s="4" t="str">
        <f t="shared" si="2612"/>
        <v>CB$1585</v>
      </c>
      <c r="CC1596" s="4" t="str">
        <f t="shared" si="2612"/>
        <v>CC$1585</v>
      </c>
      <c r="CD1596" s="4" t="str">
        <f t="shared" si="2612"/>
        <v>CD$1585</v>
      </c>
      <c r="CE1596" s="4" t="str">
        <f t="shared" si="2612"/>
        <v>CE$1585</v>
      </c>
      <c r="CF1596" s="4" t="str">
        <f t="shared" ref="CF1596:CL1596" si="2613">ADDRESS(ROW(CF1585),COLUMN(CF1585),2)</f>
        <v>CF$1585</v>
      </c>
      <c r="CG1596" s="4" t="str">
        <f t="shared" si="2613"/>
        <v>CG$1585</v>
      </c>
      <c r="CH1596" s="4" t="str">
        <f t="shared" si="2613"/>
        <v>CH$1585</v>
      </c>
      <c r="CI1596" s="4" t="str">
        <f t="shared" si="2613"/>
        <v>CI$1585</v>
      </c>
      <c r="CJ1596" s="4" t="str">
        <f t="shared" si="2613"/>
        <v>CJ$1585</v>
      </c>
      <c r="CK1596" s="4" t="str">
        <f t="shared" si="2613"/>
        <v>CK$1585</v>
      </c>
      <c r="CL1596" s="4" t="str">
        <f t="shared" si="2613"/>
        <v>CL$1585</v>
      </c>
      <c r="CN1596" s="213"/>
      <c r="CO1596" s="4" t="str">
        <f t="shared" ref="CO1596:DK1596" si="2614">ADDRESS(ROW(CO1585),COLUMN(CO1585),2)</f>
        <v>CO$1585</v>
      </c>
      <c r="CP1596" s="4" t="str">
        <f t="shared" si="2614"/>
        <v>CP$1585</v>
      </c>
      <c r="CQ1596" s="4" t="str">
        <f t="shared" si="2614"/>
        <v>CQ$1585</v>
      </c>
      <c r="CR1596" s="4" t="str">
        <f t="shared" si="2614"/>
        <v>CR$1585</v>
      </c>
      <c r="CS1596" s="4" t="str">
        <f t="shared" si="2614"/>
        <v>CS$1585</v>
      </c>
      <c r="CT1596" s="4" t="str">
        <f t="shared" si="2614"/>
        <v>CT$1585</v>
      </c>
      <c r="CU1596" s="4" t="str">
        <f t="shared" si="2614"/>
        <v>CU$1585</v>
      </c>
      <c r="CV1596" s="4" t="str">
        <f t="shared" si="2614"/>
        <v>CV$1585</v>
      </c>
      <c r="CW1596" s="4" t="str">
        <f t="shared" si="2614"/>
        <v>CW$1585</v>
      </c>
      <c r="CX1596" s="4" t="str">
        <f t="shared" si="2614"/>
        <v>CX$1585</v>
      </c>
      <c r="CY1596" s="4" t="str">
        <f t="shared" si="2614"/>
        <v>CY$1585</v>
      </c>
      <c r="CZ1596" s="4" t="str">
        <f t="shared" si="2614"/>
        <v>CZ$1585</v>
      </c>
      <c r="DA1596" s="4" t="str">
        <f t="shared" si="2614"/>
        <v>DA$1585</v>
      </c>
      <c r="DB1596" s="4" t="str">
        <f t="shared" si="2614"/>
        <v>DB$1585</v>
      </c>
      <c r="DC1596" s="4" t="str">
        <f t="shared" si="2614"/>
        <v>DC$1585</v>
      </c>
      <c r="DD1596" s="4" t="str">
        <f t="shared" si="2614"/>
        <v>DD$1585</v>
      </c>
      <c r="DE1596" s="4" t="str">
        <f t="shared" si="2614"/>
        <v>DE$1585</v>
      </c>
      <c r="DF1596" s="4" t="str">
        <f t="shared" si="2614"/>
        <v>DF$1585</v>
      </c>
      <c r="DG1596" s="4" t="str">
        <f t="shared" si="2614"/>
        <v>DG$1585</v>
      </c>
      <c r="DH1596" s="4" t="str">
        <f t="shared" si="2614"/>
        <v>DH$1585</v>
      </c>
      <c r="DI1596" s="4" t="str">
        <f t="shared" si="2614"/>
        <v>DI$1585</v>
      </c>
      <c r="DJ1596" s="4" t="str">
        <f t="shared" si="2614"/>
        <v>DJ$1585</v>
      </c>
      <c r="DK1596" s="4" t="str">
        <f t="shared" si="2614"/>
        <v>DK$1585</v>
      </c>
      <c r="DL1596" s="4" t="str">
        <f t="shared" ref="DL1596" si="2615">ADDRESS(ROW(DL1585),COLUMN(DL1585),2)</f>
        <v>DL$1585</v>
      </c>
    </row>
    <row r="1597" spans="1:116" x14ac:dyDescent="0.4">
      <c r="E1597" s="8"/>
      <c r="H1597" s="12"/>
      <c r="I1597" s="60"/>
      <c r="J1597" s="60"/>
      <c r="K1597" s="15"/>
      <c r="L1597" s="15"/>
      <c r="M1597" s="15"/>
      <c r="N1597" s="15"/>
      <c r="O1597" s="15"/>
      <c r="P1597" s="15"/>
      <c r="R1597" s="15"/>
      <c r="S1597" s="76"/>
      <c r="T1597" s="76"/>
      <c r="U1597" s="76"/>
      <c r="V1597" s="76"/>
      <c r="W1597" s="76"/>
      <c r="X1597" s="76"/>
      <c r="Y1597" s="76"/>
      <c r="Z1597" s="76"/>
      <c r="AA1597" s="76"/>
      <c r="AB1597" s="76"/>
      <c r="AC1597" s="76"/>
      <c r="AD1597" s="76"/>
      <c r="AE1597" s="76"/>
      <c r="AF1597" s="76"/>
      <c r="AG1597" s="76"/>
      <c r="AH1597" s="76"/>
      <c r="AI1597" s="76"/>
      <c r="AJ1597" s="76"/>
      <c r="AK1597" s="76"/>
      <c r="AL1597" s="76"/>
      <c r="AM1597" s="76"/>
      <c r="AN1597" s="76"/>
      <c r="AO1597" s="76"/>
      <c r="AP1597" s="76"/>
      <c r="AQ1597" s="76"/>
      <c r="AR1597" s="76"/>
      <c r="AS1597" s="76"/>
      <c r="AT1597" s="76"/>
      <c r="AU1597" s="76"/>
      <c r="AV1597" s="76"/>
      <c r="AW1597" s="76"/>
      <c r="AX1597" s="76"/>
      <c r="AY1597" s="76"/>
      <c r="AZ1597" s="76"/>
      <c r="BA1597" s="76"/>
      <c r="BB1597" s="76"/>
      <c r="BC1597" s="76"/>
      <c r="BD1597" s="76"/>
      <c r="BE1597" s="76"/>
      <c r="BF1597" s="76"/>
      <c r="BG1597" s="76"/>
      <c r="BH1597" s="76"/>
      <c r="BI1597" s="76"/>
      <c r="BJ1597" s="76"/>
      <c r="BK1597" s="76"/>
      <c r="BL1597" s="76"/>
      <c r="BM1597" s="76"/>
      <c r="BN1597" s="76"/>
      <c r="BO1597" s="76"/>
      <c r="BP1597" s="76"/>
      <c r="BQ1597" s="76"/>
      <c r="BR1597" s="76"/>
      <c r="BS1597" s="76"/>
      <c r="BT1597" s="76"/>
      <c r="BU1597" s="76"/>
      <c r="BV1597" s="76"/>
      <c r="BW1597" s="76"/>
      <c r="BX1597" s="76"/>
      <c r="BY1597" s="76"/>
      <c r="BZ1597" s="76"/>
      <c r="CA1597" s="76"/>
      <c r="CB1597" s="76"/>
      <c r="CC1597" s="76"/>
      <c r="CD1597" s="76"/>
      <c r="CE1597" s="76"/>
      <c r="CF1597" s="76"/>
      <c r="CG1597" s="76"/>
      <c r="CH1597" s="76"/>
      <c r="CI1597" s="76"/>
      <c r="CJ1597" s="76"/>
      <c r="CK1597" s="76"/>
      <c r="CL1597" s="76"/>
      <c r="CN1597" s="60"/>
      <c r="CO1597" s="76"/>
      <c r="CP1597" s="76"/>
      <c r="CQ1597" s="76"/>
      <c r="CR1597" s="76"/>
      <c r="CS1597" s="76"/>
      <c r="CT1597" s="76"/>
      <c r="CU1597" s="76"/>
      <c r="CV1597" s="76"/>
      <c r="CW1597" s="76"/>
      <c r="CX1597" s="76"/>
      <c r="CY1597" s="76"/>
      <c r="CZ1597" s="76"/>
      <c r="DA1597" s="76"/>
      <c r="DB1597" s="76"/>
      <c r="DC1597" s="76"/>
      <c r="DD1597" s="76"/>
      <c r="DE1597" s="76"/>
      <c r="DF1597" s="76"/>
      <c r="DG1597" s="76"/>
      <c r="DH1597" s="76"/>
      <c r="DI1597" s="76"/>
      <c r="DJ1597" s="76"/>
      <c r="DK1597" s="76"/>
      <c r="DL1597" s="76"/>
    </row>
    <row r="1598" spans="1:116" x14ac:dyDescent="0.4">
      <c r="A1598" s="174"/>
      <c r="E1598" s="8"/>
      <c r="G1598" s="175" t="s">
        <v>490</v>
      </c>
      <c r="H1598" s="174"/>
      <c r="I1598" s="176"/>
      <c r="J1598" s="176"/>
      <c r="K1598" s="197"/>
      <c r="L1598" s="197"/>
      <c r="M1598" s="197"/>
      <c r="N1598" s="197"/>
      <c r="O1598" s="197"/>
      <c r="P1598" s="197"/>
      <c r="R1598" s="198"/>
      <c r="S1598" s="174"/>
      <c r="T1598" s="174"/>
      <c r="U1598" s="174"/>
      <c r="V1598" s="174"/>
      <c r="W1598" s="174"/>
      <c r="X1598" s="174"/>
      <c r="Y1598" s="174"/>
      <c r="Z1598" s="174"/>
      <c r="AA1598" s="174"/>
      <c r="AB1598" s="174"/>
      <c r="AC1598" s="174"/>
      <c r="AD1598" s="174"/>
      <c r="AE1598" s="174"/>
      <c r="AF1598" s="174"/>
      <c r="AG1598" s="174"/>
      <c r="AH1598" s="174"/>
      <c r="AI1598" s="174"/>
      <c r="AJ1598" s="174"/>
      <c r="AK1598" s="174"/>
      <c r="AL1598" s="174"/>
      <c r="AM1598" s="174"/>
      <c r="AN1598" s="174"/>
      <c r="AO1598" s="174"/>
      <c r="AP1598" s="174"/>
      <c r="AQ1598" s="174"/>
      <c r="AR1598" s="174"/>
      <c r="AS1598" s="174"/>
      <c r="AT1598" s="174"/>
      <c r="AU1598" s="174"/>
      <c r="AV1598" s="174"/>
      <c r="AW1598" s="174"/>
      <c r="AX1598" s="174"/>
      <c r="AY1598" s="174"/>
      <c r="AZ1598" s="174"/>
      <c r="BA1598" s="174"/>
      <c r="BB1598" s="174"/>
      <c r="BC1598" s="174"/>
      <c r="BD1598" s="174"/>
      <c r="BE1598" s="174"/>
      <c r="BF1598" s="174"/>
      <c r="BG1598" s="174"/>
      <c r="BH1598" s="174"/>
      <c r="BI1598" s="174"/>
      <c r="BJ1598" s="174"/>
      <c r="BK1598" s="174"/>
      <c r="BL1598" s="174"/>
      <c r="BM1598" s="174"/>
      <c r="BN1598" s="174"/>
      <c r="BO1598" s="174"/>
      <c r="BP1598" s="174"/>
      <c r="BQ1598" s="174"/>
      <c r="BR1598" s="174"/>
      <c r="BS1598" s="174"/>
      <c r="BT1598" s="174"/>
      <c r="BU1598" s="174"/>
      <c r="BV1598" s="174"/>
      <c r="BW1598" s="174"/>
      <c r="BX1598" s="174"/>
      <c r="BY1598" s="174"/>
      <c r="BZ1598" s="174"/>
      <c r="CA1598" s="174"/>
      <c r="CB1598" s="174"/>
      <c r="CC1598" s="174"/>
      <c r="CD1598" s="174"/>
      <c r="CE1598" s="174"/>
      <c r="CF1598" s="174"/>
      <c r="CG1598" s="174"/>
      <c r="CH1598" s="174"/>
      <c r="CI1598" s="174"/>
      <c r="CJ1598" s="174"/>
      <c r="CK1598" s="174"/>
      <c r="CL1598" s="174"/>
      <c r="CN1598" s="176"/>
      <c r="CO1598" s="174"/>
      <c r="CP1598" s="174"/>
      <c r="CQ1598" s="174"/>
      <c r="CR1598" s="174"/>
      <c r="CS1598" s="174"/>
      <c r="CT1598" s="174"/>
      <c r="CU1598" s="174"/>
      <c r="CV1598" s="174"/>
      <c r="CW1598" s="174"/>
      <c r="CX1598" s="174"/>
      <c r="CY1598" s="174"/>
      <c r="CZ1598" s="174"/>
      <c r="DA1598" s="174"/>
      <c r="DB1598" s="174"/>
      <c r="DC1598" s="174"/>
      <c r="DD1598" s="174"/>
      <c r="DE1598" s="174"/>
      <c r="DF1598" s="174"/>
      <c r="DG1598" s="174"/>
      <c r="DH1598" s="174"/>
      <c r="DI1598" s="174"/>
      <c r="DJ1598" s="174"/>
      <c r="DK1598" s="174"/>
      <c r="DL1598" s="174"/>
    </row>
    <row r="1599" spans="1:116" x14ac:dyDescent="0.4">
      <c r="A1599" s="174"/>
      <c r="E1599" s="8"/>
      <c r="G1599" s="175" t="s">
        <v>492</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461</v>
      </c>
      <c r="H1600" s="174"/>
      <c r="I1600" s="176"/>
      <c r="J1600" s="176"/>
      <c r="K1600" s="197"/>
      <c r="L1600" s="197"/>
      <c r="M1600" s="197"/>
      <c r="N1600" s="197"/>
      <c r="O1600" s="197"/>
      <c r="P1600" s="197"/>
      <c r="R1600" s="198"/>
      <c r="S1600" s="199" t="str">
        <f t="shared" ref="S1600:AX1600" si="2616">S$20</f>
        <v>S$16</v>
      </c>
      <c r="T1600" s="199" t="str">
        <f t="shared" si="2616"/>
        <v>T$16</v>
      </c>
      <c r="U1600" s="199" t="str">
        <f t="shared" si="2616"/>
        <v>U$16</v>
      </c>
      <c r="V1600" s="199" t="str">
        <f t="shared" si="2616"/>
        <v>V$16</v>
      </c>
      <c r="W1600" s="199" t="str">
        <f t="shared" si="2616"/>
        <v>W$16</v>
      </c>
      <c r="X1600" s="199" t="str">
        <f t="shared" si="2616"/>
        <v>X$16</v>
      </c>
      <c r="Y1600" s="199" t="str">
        <f t="shared" si="2616"/>
        <v>Y$16</v>
      </c>
      <c r="Z1600" s="199" t="str">
        <f t="shared" si="2616"/>
        <v>Z$16</v>
      </c>
      <c r="AA1600" s="199" t="str">
        <f t="shared" si="2616"/>
        <v>AA$16</v>
      </c>
      <c r="AB1600" s="199" t="str">
        <f t="shared" si="2616"/>
        <v>AB$16</v>
      </c>
      <c r="AC1600" s="199" t="str">
        <f t="shared" si="2616"/>
        <v>AC$16</v>
      </c>
      <c r="AD1600" s="199" t="str">
        <f t="shared" si="2616"/>
        <v>AD$16</v>
      </c>
      <c r="AE1600" s="199" t="str">
        <f t="shared" si="2616"/>
        <v>AE$16</v>
      </c>
      <c r="AF1600" s="199" t="str">
        <f t="shared" si="2616"/>
        <v>AF$16</v>
      </c>
      <c r="AG1600" s="199" t="str">
        <f t="shared" si="2616"/>
        <v>AG$16</v>
      </c>
      <c r="AH1600" s="199" t="str">
        <f t="shared" si="2616"/>
        <v>AH$16</v>
      </c>
      <c r="AI1600" s="199" t="str">
        <f t="shared" si="2616"/>
        <v>AI$16</v>
      </c>
      <c r="AJ1600" s="199" t="str">
        <f t="shared" si="2616"/>
        <v>AJ$16</v>
      </c>
      <c r="AK1600" s="199" t="str">
        <f t="shared" si="2616"/>
        <v>AK$16</v>
      </c>
      <c r="AL1600" s="199" t="str">
        <f t="shared" si="2616"/>
        <v>AL$16</v>
      </c>
      <c r="AM1600" s="199" t="str">
        <f t="shared" si="2616"/>
        <v>AM$16</v>
      </c>
      <c r="AN1600" s="199" t="str">
        <f t="shared" si="2616"/>
        <v>AN$16</v>
      </c>
      <c r="AO1600" s="199" t="str">
        <f t="shared" si="2616"/>
        <v>AO$16</v>
      </c>
      <c r="AP1600" s="199" t="str">
        <f t="shared" si="2616"/>
        <v>AP$16</v>
      </c>
      <c r="AQ1600" s="199" t="str">
        <f t="shared" si="2616"/>
        <v>AQ$16</v>
      </c>
      <c r="AR1600" s="199" t="str">
        <f t="shared" si="2616"/>
        <v>AR$16</v>
      </c>
      <c r="AS1600" s="199" t="str">
        <f t="shared" si="2616"/>
        <v>AS$16</v>
      </c>
      <c r="AT1600" s="199" t="str">
        <f t="shared" si="2616"/>
        <v>AT$16</v>
      </c>
      <c r="AU1600" s="199" t="str">
        <f t="shared" si="2616"/>
        <v>AU$16</v>
      </c>
      <c r="AV1600" s="199" t="str">
        <f t="shared" si="2616"/>
        <v>AV$16</v>
      </c>
      <c r="AW1600" s="199" t="str">
        <f t="shared" si="2616"/>
        <v>AW$16</v>
      </c>
      <c r="AX1600" s="199" t="str">
        <f t="shared" si="2616"/>
        <v>AX$16</v>
      </c>
      <c r="AY1600" s="199" t="str">
        <f t="shared" ref="AY1600:CD1600" si="2617">AY$20</f>
        <v>AY$16</v>
      </c>
      <c r="AZ1600" s="199" t="str">
        <f t="shared" si="2617"/>
        <v>AZ$16</v>
      </c>
      <c r="BA1600" s="199" t="str">
        <f t="shared" si="2617"/>
        <v>BA$16</v>
      </c>
      <c r="BB1600" s="199" t="str">
        <f t="shared" si="2617"/>
        <v>BB$16</v>
      </c>
      <c r="BC1600" s="199" t="str">
        <f t="shared" si="2617"/>
        <v>BC$16</v>
      </c>
      <c r="BD1600" s="199" t="str">
        <f t="shared" si="2617"/>
        <v>BD$16</v>
      </c>
      <c r="BE1600" s="199" t="str">
        <f t="shared" si="2617"/>
        <v>BE$16</v>
      </c>
      <c r="BF1600" s="199" t="str">
        <f t="shared" si="2617"/>
        <v>BF$16</v>
      </c>
      <c r="BG1600" s="199" t="str">
        <f t="shared" si="2617"/>
        <v>BG$16</v>
      </c>
      <c r="BH1600" s="199" t="str">
        <f t="shared" si="2617"/>
        <v>BH$16</v>
      </c>
      <c r="BI1600" s="199" t="str">
        <f t="shared" si="2617"/>
        <v>BI$16</v>
      </c>
      <c r="BJ1600" s="199" t="str">
        <f t="shared" si="2617"/>
        <v>BJ$16</v>
      </c>
      <c r="BK1600" s="199" t="str">
        <f t="shared" si="2617"/>
        <v>BK$16</v>
      </c>
      <c r="BL1600" s="199" t="str">
        <f t="shared" si="2617"/>
        <v>BL$16</v>
      </c>
      <c r="BM1600" s="199" t="str">
        <f t="shared" si="2617"/>
        <v>BM$16</v>
      </c>
      <c r="BN1600" s="199" t="str">
        <f t="shared" si="2617"/>
        <v>BN$16</v>
      </c>
      <c r="BO1600" s="199" t="str">
        <f t="shared" si="2617"/>
        <v>BO$16</v>
      </c>
      <c r="BP1600" s="199" t="str">
        <f t="shared" si="2617"/>
        <v>BP$16</v>
      </c>
      <c r="BQ1600" s="199" t="str">
        <f t="shared" si="2617"/>
        <v>BQ$16</v>
      </c>
      <c r="BR1600" s="199" t="str">
        <f t="shared" si="2617"/>
        <v>BR$16</v>
      </c>
      <c r="BS1600" s="199" t="str">
        <f t="shared" si="2617"/>
        <v>BS$16</v>
      </c>
      <c r="BT1600" s="199" t="str">
        <f t="shared" si="2617"/>
        <v>BT$16</v>
      </c>
      <c r="BU1600" s="199" t="str">
        <f t="shared" si="2617"/>
        <v>BU$16</v>
      </c>
      <c r="BV1600" s="199" t="str">
        <f t="shared" si="2617"/>
        <v>BV$16</v>
      </c>
      <c r="BW1600" s="199" t="str">
        <f t="shared" si="2617"/>
        <v>BW$16</v>
      </c>
      <c r="BX1600" s="199" t="str">
        <f t="shared" si="2617"/>
        <v>BX$16</v>
      </c>
      <c r="BY1600" s="199" t="str">
        <f t="shared" si="2617"/>
        <v>BY$16</v>
      </c>
      <c r="BZ1600" s="199" t="str">
        <f t="shared" si="2617"/>
        <v>BZ$16</v>
      </c>
      <c r="CA1600" s="199" t="str">
        <f t="shared" si="2617"/>
        <v>CA$16</v>
      </c>
      <c r="CB1600" s="199" t="str">
        <f t="shared" si="2617"/>
        <v>CB$16</v>
      </c>
      <c r="CC1600" s="199" t="str">
        <f t="shared" si="2617"/>
        <v>CC$16</v>
      </c>
      <c r="CD1600" s="199" t="str">
        <f t="shared" si="2617"/>
        <v>CD$16</v>
      </c>
      <c r="CE1600" s="199" t="str">
        <f t="shared" ref="CE1600:CL1600" si="2618">CE$20</f>
        <v>CE$16</v>
      </c>
      <c r="CF1600" s="199" t="str">
        <f t="shared" si="2618"/>
        <v>CF$16</v>
      </c>
      <c r="CG1600" s="199" t="str">
        <f t="shared" si="2618"/>
        <v>CG$16</v>
      </c>
      <c r="CH1600" s="199" t="str">
        <f t="shared" si="2618"/>
        <v>CH$16</v>
      </c>
      <c r="CI1600" s="199" t="str">
        <f t="shared" si="2618"/>
        <v>CI$16</v>
      </c>
      <c r="CJ1600" s="199" t="str">
        <f t="shared" si="2618"/>
        <v>CJ$16</v>
      </c>
      <c r="CK1600" s="199" t="str">
        <f t="shared" si="2618"/>
        <v>CK$16</v>
      </c>
      <c r="CL1600" s="199" t="str">
        <f t="shared" si="2618"/>
        <v>CL$16</v>
      </c>
      <c r="CN1600" s="176"/>
      <c r="CO1600" s="199" t="str">
        <f t="shared" ref="CO1600:DL1600" si="2619">CO$20</f>
        <v>CO$16</v>
      </c>
      <c r="CP1600" s="199" t="str">
        <f t="shared" si="2619"/>
        <v>CP$16</v>
      </c>
      <c r="CQ1600" s="199" t="str">
        <f t="shared" si="2619"/>
        <v>CQ$16</v>
      </c>
      <c r="CR1600" s="199" t="str">
        <f t="shared" si="2619"/>
        <v>CR$16</v>
      </c>
      <c r="CS1600" s="199" t="str">
        <f t="shared" si="2619"/>
        <v>CS$16</v>
      </c>
      <c r="CT1600" s="199" t="str">
        <f t="shared" si="2619"/>
        <v>CT$16</v>
      </c>
      <c r="CU1600" s="199" t="str">
        <f t="shared" si="2619"/>
        <v>CU$16</v>
      </c>
      <c r="CV1600" s="199" t="str">
        <f t="shared" si="2619"/>
        <v>CV$16</v>
      </c>
      <c r="CW1600" s="199" t="str">
        <f t="shared" si="2619"/>
        <v>CW$16</v>
      </c>
      <c r="CX1600" s="199" t="str">
        <f t="shared" si="2619"/>
        <v>CX$16</v>
      </c>
      <c r="CY1600" s="199" t="str">
        <f t="shared" si="2619"/>
        <v>CY$16</v>
      </c>
      <c r="CZ1600" s="199" t="str">
        <f t="shared" si="2619"/>
        <v>CZ$16</v>
      </c>
      <c r="DA1600" s="199" t="str">
        <f t="shared" si="2619"/>
        <v>DA$16</v>
      </c>
      <c r="DB1600" s="199" t="str">
        <f t="shared" si="2619"/>
        <v>DB$16</v>
      </c>
      <c r="DC1600" s="199" t="str">
        <f t="shared" si="2619"/>
        <v>DC$16</v>
      </c>
      <c r="DD1600" s="199" t="str">
        <f t="shared" si="2619"/>
        <v>DD$16</v>
      </c>
      <c r="DE1600" s="199" t="str">
        <f t="shared" si="2619"/>
        <v>DE$16</v>
      </c>
      <c r="DF1600" s="199" t="str">
        <f t="shared" si="2619"/>
        <v>DF$16</v>
      </c>
      <c r="DG1600" s="199" t="str">
        <f t="shared" si="2619"/>
        <v>DG$16</v>
      </c>
      <c r="DH1600" s="199" t="str">
        <f t="shared" si="2619"/>
        <v>DH$16</v>
      </c>
      <c r="DI1600" s="199" t="str">
        <f t="shared" si="2619"/>
        <v>DI$16</v>
      </c>
      <c r="DJ1600" s="199" t="str">
        <f t="shared" si="2619"/>
        <v>DJ$16</v>
      </c>
      <c r="DK1600" s="199" t="str">
        <f t="shared" si="2619"/>
        <v>DK$16</v>
      </c>
      <c r="DL1600" s="199" t="str">
        <f t="shared" si="2619"/>
        <v>DL$16</v>
      </c>
    </row>
    <row r="1601" spans="1:116" x14ac:dyDescent="0.4">
      <c r="A1601" s="174"/>
      <c r="E1601" s="8"/>
      <c r="G1601" s="175" t="s">
        <v>462</v>
      </c>
      <c r="H1601" s="200"/>
      <c r="I1601" s="201"/>
      <c r="J1601" s="201"/>
      <c r="K1601" s="202"/>
      <c r="L1601" s="202"/>
      <c r="M1601" s="202"/>
      <c r="N1601" s="202"/>
      <c r="O1601" s="202"/>
      <c r="P1601" s="202"/>
      <c r="R1601" s="202"/>
      <c r="S1601" s="199" t="str">
        <f t="shared" ref="S1601:AX1601" si="2620">S$21</f>
        <v>S$17</v>
      </c>
      <c r="T1601" s="199" t="str">
        <f t="shared" si="2620"/>
        <v>T$17</v>
      </c>
      <c r="U1601" s="199" t="str">
        <f t="shared" si="2620"/>
        <v>U$17</v>
      </c>
      <c r="V1601" s="199" t="str">
        <f t="shared" si="2620"/>
        <v>V$17</v>
      </c>
      <c r="W1601" s="199" t="str">
        <f t="shared" si="2620"/>
        <v>W$17</v>
      </c>
      <c r="X1601" s="199" t="str">
        <f t="shared" si="2620"/>
        <v>X$17</v>
      </c>
      <c r="Y1601" s="199" t="str">
        <f t="shared" si="2620"/>
        <v>Y$17</v>
      </c>
      <c r="Z1601" s="199" t="str">
        <f t="shared" si="2620"/>
        <v>Z$17</v>
      </c>
      <c r="AA1601" s="199" t="str">
        <f t="shared" si="2620"/>
        <v>AA$17</v>
      </c>
      <c r="AB1601" s="199" t="str">
        <f t="shared" si="2620"/>
        <v>AB$17</v>
      </c>
      <c r="AC1601" s="199" t="str">
        <f t="shared" si="2620"/>
        <v>AC$17</v>
      </c>
      <c r="AD1601" s="199" t="str">
        <f t="shared" si="2620"/>
        <v>AD$17</v>
      </c>
      <c r="AE1601" s="199" t="str">
        <f t="shared" si="2620"/>
        <v>AE$17</v>
      </c>
      <c r="AF1601" s="199" t="str">
        <f t="shared" si="2620"/>
        <v>AF$17</v>
      </c>
      <c r="AG1601" s="199" t="str">
        <f t="shared" si="2620"/>
        <v>AG$17</v>
      </c>
      <c r="AH1601" s="199" t="str">
        <f t="shared" si="2620"/>
        <v>AH$17</v>
      </c>
      <c r="AI1601" s="199" t="str">
        <f t="shared" si="2620"/>
        <v>AI$17</v>
      </c>
      <c r="AJ1601" s="199" t="str">
        <f t="shared" si="2620"/>
        <v>AJ$17</v>
      </c>
      <c r="AK1601" s="199" t="str">
        <f t="shared" si="2620"/>
        <v>AK$17</v>
      </c>
      <c r="AL1601" s="199" t="str">
        <f t="shared" si="2620"/>
        <v>AL$17</v>
      </c>
      <c r="AM1601" s="199" t="str">
        <f t="shared" si="2620"/>
        <v>AM$17</v>
      </c>
      <c r="AN1601" s="199" t="str">
        <f t="shared" si="2620"/>
        <v>AN$17</v>
      </c>
      <c r="AO1601" s="199" t="str">
        <f t="shared" si="2620"/>
        <v>AO$17</v>
      </c>
      <c r="AP1601" s="199" t="str">
        <f t="shared" si="2620"/>
        <v>AP$17</v>
      </c>
      <c r="AQ1601" s="199" t="str">
        <f t="shared" si="2620"/>
        <v>AQ$17</v>
      </c>
      <c r="AR1601" s="199" t="str">
        <f t="shared" si="2620"/>
        <v>AR$17</v>
      </c>
      <c r="AS1601" s="199" t="str">
        <f t="shared" si="2620"/>
        <v>AS$17</v>
      </c>
      <c r="AT1601" s="199" t="str">
        <f t="shared" si="2620"/>
        <v>AT$17</v>
      </c>
      <c r="AU1601" s="199" t="str">
        <f t="shared" si="2620"/>
        <v>AU$17</v>
      </c>
      <c r="AV1601" s="199" t="str">
        <f t="shared" si="2620"/>
        <v>AV$17</v>
      </c>
      <c r="AW1601" s="199" t="str">
        <f t="shared" si="2620"/>
        <v>AW$17</v>
      </c>
      <c r="AX1601" s="199" t="str">
        <f t="shared" si="2620"/>
        <v>AX$17</v>
      </c>
      <c r="AY1601" s="199" t="str">
        <f t="shared" ref="AY1601:CD1601" si="2621">AY$21</f>
        <v>AY$17</v>
      </c>
      <c r="AZ1601" s="199" t="str">
        <f t="shared" si="2621"/>
        <v>AZ$17</v>
      </c>
      <c r="BA1601" s="199" t="str">
        <f t="shared" si="2621"/>
        <v>BA$17</v>
      </c>
      <c r="BB1601" s="199" t="str">
        <f t="shared" si="2621"/>
        <v>BB$17</v>
      </c>
      <c r="BC1601" s="199" t="str">
        <f t="shared" si="2621"/>
        <v>BC$17</v>
      </c>
      <c r="BD1601" s="199" t="str">
        <f t="shared" si="2621"/>
        <v>BD$17</v>
      </c>
      <c r="BE1601" s="199" t="str">
        <f t="shared" si="2621"/>
        <v>BE$17</v>
      </c>
      <c r="BF1601" s="199" t="str">
        <f t="shared" si="2621"/>
        <v>BF$17</v>
      </c>
      <c r="BG1601" s="199" t="str">
        <f t="shared" si="2621"/>
        <v>BG$17</v>
      </c>
      <c r="BH1601" s="199" t="str">
        <f t="shared" si="2621"/>
        <v>BH$17</v>
      </c>
      <c r="BI1601" s="199" t="str">
        <f t="shared" si="2621"/>
        <v>BI$17</v>
      </c>
      <c r="BJ1601" s="199" t="str">
        <f t="shared" si="2621"/>
        <v>BJ$17</v>
      </c>
      <c r="BK1601" s="199" t="str">
        <f t="shared" si="2621"/>
        <v>BK$17</v>
      </c>
      <c r="BL1601" s="199" t="str">
        <f t="shared" si="2621"/>
        <v>BL$17</v>
      </c>
      <c r="BM1601" s="199" t="str">
        <f t="shared" si="2621"/>
        <v>BM$17</v>
      </c>
      <c r="BN1601" s="199" t="str">
        <f t="shared" si="2621"/>
        <v>BN$17</v>
      </c>
      <c r="BO1601" s="199" t="str">
        <f t="shared" si="2621"/>
        <v>BO$17</v>
      </c>
      <c r="BP1601" s="199" t="str">
        <f t="shared" si="2621"/>
        <v>BP$17</v>
      </c>
      <c r="BQ1601" s="199" t="str">
        <f t="shared" si="2621"/>
        <v>BQ$17</v>
      </c>
      <c r="BR1601" s="199" t="str">
        <f t="shared" si="2621"/>
        <v>BR$17</v>
      </c>
      <c r="BS1601" s="199" t="str">
        <f t="shared" si="2621"/>
        <v>BS$17</v>
      </c>
      <c r="BT1601" s="199" t="str">
        <f t="shared" si="2621"/>
        <v>BT$17</v>
      </c>
      <c r="BU1601" s="199" t="str">
        <f t="shared" si="2621"/>
        <v>BU$17</v>
      </c>
      <c r="BV1601" s="199" t="str">
        <f t="shared" si="2621"/>
        <v>BV$17</v>
      </c>
      <c r="BW1601" s="199" t="str">
        <f t="shared" si="2621"/>
        <v>BW$17</v>
      </c>
      <c r="BX1601" s="199" t="str">
        <f t="shared" si="2621"/>
        <v>BX$17</v>
      </c>
      <c r="BY1601" s="199" t="str">
        <f t="shared" si="2621"/>
        <v>BY$17</v>
      </c>
      <c r="BZ1601" s="199" t="str">
        <f t="shared" si="2621"/>
        <v>BZ$17</v>
      </c>
      <c r="CA1601" s="199" t="str">
        <f t="shared" si="2621"/>
        <v>CA$17</v>
      </c>
      <c r="CB1601" s="199" t="str">
        <f t="shared" si="2621"/>
        <v>CB$17</v>
      </c>
      <c r="CC1601" s="199" t="str">
        <f t="shared" si="2621"/>
        <v>CC$17</v>
      </c>
      <c r="CD1601" s="199" t="str">
        <f t="shared" si="2621"/>
        <v>CD$17</v>
      </c>
      <c r="CE1601" s="199" t="str">
        <f t="shared" ref="CE1601:CL1601" si="2622">CE$21</f>
        <v>CE$17</v>
      </c>
      <c r="CF1601" s="199" t="str">
        <f t="shared" si="2622"/>
        <v>CF$17</v>
      </c>
      <c r="CG1601" s="199" t="str">
        <f t="shared" si="2622"/>
        <v>CG$17</v>
      </c>
      <c r="CH1601" s="199" t="str">
        <f t="shared" si="2622"/>
        <v>CH$17</v>
      </c>
      <c r="CI1601" s="199" t="str">
        <f t="shared" si="2622"/>
        <v>CI$17</v>
      </c>
      <c r="CJ1601" s="199" t="str">
        <f t="shared" si="2622"/>
        <v>CJ$17</v>
      </c>
      <c r="CK1601" s="199" t="str">
        <f t="shared" si="2622"/>
        <v>CK$17</v>
      </c>
      <c r="CL1601" s="199" t="str">
        <f t="shared" si="2622"/>
        <v>CL$17</v>
      </c>
      <c r="CN1601" s="201"/>
      <c r="CO1601" s="199" t="str">
        <f t="shared" ref="CO1601:DL1601" si="2623">CO$21</f>
        <v>CO$17</v>
      </c>
      <c r="CP1601" s="199" t="str">
        <f t="shared" si="2623"/>
        <v>CP$17</v>
      </c>
      <c r="CQ1601" s="199" t="str">
        <f t="shared" si="2623"/>
        <v>CQ$17</v>
      </c>
      <c r="CR1601" s="199" t="str">
        <f t="shared" si="2623"/>
        <v>CR$17</v>
      </c>
      <c r="CS1601" s="199" t="str">
        <f t="shared" si="2623"/>
        <v>CS$17</v>
      </c>
      <c r="CT1601" s="199" t="str">
        <f t="shared" si="2623"/>
        <v>CT$17</v>
      </c>
      <c r="CU1601" s="199" t="str">
        <f t="shared" si="2623"/>
        <v>CU$17</v>
      </c>
      <c r="CV1601" s="199" t="str">
        <f t="shared" si="2623"/>
        <v>CV$17</v>
      </c>
      <c r="CW1601" s="199" t="str">
        <f t="shared" si="2623"/>
        <v>CW$17</v>
      </c>
      <c r="CX1601" s="199" t="str">
        <f t="shared" si="2623"/>
        <v>CX$17</v>
      </c>
      <c r="CY1601" s="199" t="str">
        <f t="shared" si="2623"/>
        <v>CY$17</v>
      </c>
      <c r="CZ1601" s="199" t="str">
        <f t="shared" si="2623"/>
        <v>CZ$17</v>
      </c>
      <c r="DA1601" s="199" t="str">
        <f t="shared" si="2623"/>
        <v>DA$17</v>
      </c>
      <c r="DB1601" s="199" t="str">
        <f t="shared" si="2623"/>
        <v>DB$17</v>
      </c>
      <c r="DC1601" s="199" t="str">
        <f t="shared" si="2623"/>
        <v>DC$17</v>
      </c>
      <c r="DD1601" s="199" t="str">
        <f t="shared" si="2623"/>
        <v>DD$17</v>
      </c>
      <c r="DE1601" s="199" t="str">
        <f t="shared" si="2623"/>
        <v>DE$17</v>
      </c>
      <c r="DF1601" s="199" t="str">
        <f t="shared" si="2623"/>
        <v>DF$17</v>
      </c>
      <c r="DG1601" s="199" t="str">
        <f t="shared" si="2623"/>
        <v>DG$17</v>
      </c>
      <c r="DH1601" s="199" t="str">
        <f t="shared" si="2623"/>
        <v>DH$17</v>
      </c>
      <c r="DI1601" s="199" t="str">
        <f t="shared" si="2623"/>
        <v>DI$17</v>
      </c>
      <c r="DJ1601" s="199" t="str">
        <f t="shared" si="2623"/>
        <v>DJ$17</v>
      </c>
      <c r="DK1601" s="199" t="str">
        <f t="shared" si="2623"/>
        <v>DK$17</v>
      </c>
      <c r="DL1601" s="199" t="str">
        <f t="shared" si="2623"/>
        <v>DL$17</v>
      </c>
    </row>
    <row r="1602" spans="1:116" x14ac:dyDescent="0.4">
      <c r="A1602" s="174"/>
      <c r="E1602" s="8"/>
      <c r="G1602" s="175" t="s">
        <v>491</v>
      </c>
      <c r="H1602" s="200"/>
      <c r="I1602" s="201"/>
      <c r="J1602" s="201"/>
      <c r="K1602" s="202"/>
      <c r="L1602" s="202"/>
      <c r="M1602" s="202"/>
      <c r="N1602" s="202"/>
      <c r="O1602" s="202"/>
      <c r="P1602" s="202"/>
      <c r="R1602" s="202"/>
      <c r="S1602" s="190"/>
      <c r="T1602" s="190"/>
      <c r="U1602" s="190"/>
      <c r="V1602" s="190"/>
      <c r="W1602" s="190"/>
      <c r="X1602" s="190"/>
      <c r="Y1602" s="190"/>
      <c r="Z1602" s="190"/>
      <c r="AA1602" s="190"/>
      <c r="AB1602" s="190"/>
      <c r="AC1602" s="190"/>
      <c r="AD1602" s="190"/>
      <c r="AE1602" s="190"/>
      <c r="AF1602" s="190"/>
      <c r="AG1602" s="190"/>
      <c r="AH1602" s="190"/>
      <c r="AI1602" s="190"/>
      <c r="AJ1602" s="190"/>
      <c r="AK1602" s="190"/>
      <c r="AL1602" s="190"/>
      <c r="AM1602" s="190"/>
      <c r="AN1602" s="190"/>
      <c r="AO1602" s="190"/>
      <c r="AP1602" s="190"/>
      <c r="AQ1602" s="190"/>
      <c r="AR1602" s="190"/>
      <c r="AS1602" s="190"/>
      <c r="AT1602" s="190"/>
      <c r="AU1602" s="190"/>
      <c r="AV1602" s="190"/>
      <c r="AW1602" s="190"/>
      <c r="AX1602" s="190"/>
      <c r="AY1602" s="190"/>
      <c r="AZ1602" s="190"/>
      <c r="BA1602" s="190"/>
      <c r="BB1602" s="190"/>
      <c r="BC1602" s="190"/>
      <c r="BD1602" s="190"/>
      <c r="BE1602" s="190"/>
      <c r="BF1602" s="190"/>
      <c r="BG1602" s="190"/>
      <c r="BH1602" s="190"/>
      <c r="BI1602" s="190"/>
      <c r="BJ1602" s="190"/>
      <c r="BK1602" s="190"/>
      <c r="BL1602" s="190"/>
      <c r="BM1602" s="190"/>
      <c r="BN1602" s="190"/>
      <c r="BO1602" s="190"/>
      <c r="BP1602" s="190"/>
      <c r="BQ1602" s="190"/>
      <c r="BR1602" s="190"/>
      <c r="BS1602" s="190"/>
      <c r="BT1602" s="190"/>
      <c r="BU1602" s="190"/>
      <c r="BV1602" s="190"/>
      <c r="BW1602" s="190"/>
      <c r="BX1602" s="190"/>
      <c r="BY1602" s="190"/>
      <c r="BZ1602" s="190"/>
      <c r="CA1602" s="190"/>
      <c r="CB1602" s="190"/>
      <c r="CC1602" s="190"/>
      <c r="CD1602" s="190"/>
      <c r="CE1602" s="190"/>
      <c r="CF1602" s="190"/>
      <c r="CG1602" s="190"/>
      <c r="CH1602" s="190"/>
      <c r="CI1602" s="190"/>
      <c r="CJ1602" s="190"/>
      <c r="CK1602" s="190"/>
      <c r="CL1602" s="190"/>
      <c r="CN1602" s="201"/>
      <c r="CO1602" s="190"/>
      <c r="CP1602" s="190"/>
      <c r="CQ1602" s="190"/>
      <c r="CR1602" s="190"/>
      <c r="CS1602" s="190"/>
      <c r="CT1602" s="190"/>
      <c r="CU1602" s="190"/>
      <c r="CV1602" s="190"/>
      <c r="CW1602" s="190"/>
      <c r="CX1602" s="190"/>
      <c r="CY1602" s="190"/>
      <c r="CZ1602" s="190"/>
      <c r="DA1602" s="190"/>
      <c r="DB1602" s="190"/>
      <c r="DC1602" s="190"/>
      <c r="DD1602" s="190"/>
      <c r="DE1602" s="190"/>
      <c r="DF1602" s="190"/>
      <c r="DG1602" s="190"/>
      <c r="DH1602" s="190"/>
      <c r="DI1602" s="190"/>
      <c r="DJ1602" s="190"/>
      <c r="DK1602" s="190"/>
      <c r="DL1602" s="190"/>
    </row>
    <row r="1603" spans="1:116" x14ac:dyDescent="0.4">
      <c r="A1603" s="174"/>
      <c r="E1603" s="8"/>
      <c r="G1603" s="175" t="s">
        <v>505</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463</v>
      </c>
      <c r="H1604" s="200"/>
      <c r="I1604" s="201"/>
      <c r="J1604" s="201"/>
      <c r="K1604" s="202"/>
      <c r="L1604" s="202"/>
      <c r="M1604" s="202"/>
      <c r="N1604" s="202"/>
      <c r="O1604" s="202"/>
      <c r="P1604" s="202"/>
      <c r="R1604" s="202"/>
      <c r="S1604" s="190" t="str">
        <f t="shared" ref="S1604:AX1604" si="2624">S$22</f>
        <v>S$18</v>
      </c>
      <c r="T1604" s="190" t="str">
        <f t="shared" si="2624"/>
        <v>T$18</v>
      </c>
      <c r="U1604" s="190" t="str">
        <f t="shared" si="2624"/>
        <v>U$18</v>
      </c>
      <c r="V1604" s="190" t="str">
        <f t="shared" si="2624"/>
        <v>V$18</v>
      </c>
      <c r="W1604" s="190" t="str">
        <f t="shared" si="2624"/>
        <v>W$18</v>
      </c>
      <c r="X1604" s="190" t="str">
        <f t="shared" si="2624"/>
        <v>X$18</v>
      </c>
      <c r="Y1604" s="190" t="str">
        <f t="shared" si="2624"/>
        <v>Y$18</v>
      </c>
      <c r="Z1604" s="190" t="str">
        <f t="shared" si="2624"/>
        <v>Z$18</v>
      </c>
      <c r="AA1604" s="190" t="str">
        <f t="shared" si="2624"/>
        <v>AA$18</v>
      </c>
      <c r="AB1604" s="190" t="str">
        <f t="shared" si="2624"/>
        <v>AB$18</v>
      </c>
      <c r="AC1604" s="190" t="str">
        <f t="shared" si="2624"/>
        <v>AC$18</v>
      </c>
      <c r="AD1604" s="190" t="str">
        <f t="shared" si="2624"/>
        <v>AD$18</v>
      </c>
      <c r="AE1604" s="190" t="str">
        <f t="shared" si="2624"/>
        <v>AE$18</v>
      </c>
      <c r="AF1604" s="190" t="str">
        <f t="shared" si="2624"/>
        <v>AF$18</v>
      </c>
      <c r="AG1604" s="190" t="str">
        <f t="shared" si="2624"/>
        <v>AG$18</v>
      </c>
      <c r="AH1604" s="190" t="str">
        <f t="shared" si="2624"/>
        <v>AH$18</v>
      </c>
      <c r="AI1604" s="190" t="str">
        <f t="shared" si="2624"/>
        <v>AI$18</v>
      </c>
      <c r="AJ1604" s="190" t="str">
        <f t="shared" si="2624"/>
        <v>AJ$18</v>
      </c>
      <c r="AK1604" s="190" t="str">
        <f t="shared" si="2624"/>
        <v>AK$18</v>
      </c>
      <c r="AL1604" s="190" t="str">
        <f t="shared" si="2624"/>
        <v>AL$18</v>
      </c>
      <c r="AM1604" s="190" t="str">
        <f t="shared" si="2624"/>
        <v>AM$18</v>
      </c>
      <c r="AN1604" s="190" t="str">
        <f t="shared" si="2624"/>
        <v>AN$18</v>
      </c>
      <c r="AO1604" s="190" t="str">
        <f t="shared" si="2624"/>
        <v>AO$18</v>
      </c>
      <c r="AP1604" s="190" t="str">
        <f t="shared" si="2624"/>
        <v>AP$18</v>
      </c>
      <c r="AQ1604" s="190" t="str">
        <f t="shared" si="2624"/>
        <v>AQ$18</v>
      </c>
      <c r="AR1604" s="190" t="str">
        <f t="shared" si="2624"/>
        <v>AR$18</v>
      </c>
      <c r="AS1604" s="190" t="str">
        <f t="shared" si="2624"/>
        <v>AS$18</v>
      </c>
      <c r="AT1604" s="190" t="str">
        <f t="shared" si="2624"/>
        <v>AT$18</v>
      </c>
      <c r="AU1604" s="190" t="str">
        <f t="shared" si="2624"/>
        <v>AU$18</v>
      </c>
      <c r="AV1604" s="190" t="str">
        <f t="shared" si="2624"/>
        <v>AV$18</v>
      </c>
      <c r="AW1604" s="190" t="str">
        <f t="shared" si="2624"/>
        <v>AW$18</v>
      </c>
      <c r="AX1604" s="190" t="str">
        <f t="shared" si="2624"/>
        <v>AX$18</v>
      </c>
      <c r="AY1604" s="190" t="str">
        <f t="shared" ref="AY1604:CD1604" si="2625">AY$22</f>
        <v>AY$18</v>
      </c>
      <c r="AZ1604" s="190" t="str">
        <f t="shared" si="2625"/>
        <v>AZ$18</v>
      </c>
      <c r="BA1604" s="190" t="str">
        <f t="shared" si="2625"/>
        <v>BA$18</v>
      </c>
      <c r="BB1604" s="190" t="str">
        <f t="shared" si="2625"/>
        <v>BB$18</v>
      </c>
      <c r="BC1604" s="190" t="str">
        <f t="shared" si="2625"/>
        <v>BC$18</v>
      </c>
      <c r="BD1604" s="190" t="str">
        <f t="shared" si="2625"/>
        <v>BD$18</v>
      </c>
      <c r="BE1604" s="190" t="str">
        <f t="shared" si="2625"/>
        <v>BE$18</v>
      </c>
      <c r="BF1604" s="190" t="str">
        <f t="shared" si="2625"/>
        <v>BF$18</v>
      </c>
      <c r="BG1604" s="190" t="str">
        <f t="shared" si="2625"/>
        <v>BG$18</v>
      </c>
      <c r="BH1604" s="190" t="str">
        <f t="shared" si="2625"/>
        <v>BH$18</v>
      </c>
      <c r="BI1604" s="190" t="str">
        <f t="shared" si="2625"/>
        <v>BI$18</v>
      </c>
      <c r="BJ1604" s="190" t="str">
        <f t="shared" si="2625"/>
        <v>BJ$18</v>
      </c>
      <c r="BK1604" s="190" t="str">
        <f t="shared" si="2625"/>
        <v>BK$18</v>
      </c>
      <c r="BL1604" s="190" t="str">
        <f t="shared" si="2625"/>
        <v>BL$18</v>
      </c>
      <c r="BM1604" s="190" t="str">
        <f t="shared" si="2625"/>
        <v>BM$18</v>
      </c>
      <c r="BN1604" s="190" t="str">
        <f t="shared" si="2625"/>
        <v>BN$18</v>
      </c>
      <c r="BO1604" s="190" t="str">
        <f t="shared" si="2625"/>
        <v>BO$18</v>
      </c>
      <c r="BP1604" s="190" t="str">
        <f t="shared" si="2625"/>
        <v>BP$18</v>
      </c>
      <c r="BQ1604" s="190" t="str">
        <f t="shared" si="2625"/>
        <v>BQ$18</v>
      </c>
      <c r="BR1604" s="190" t="str">
        <f t="shared" si="2625"/>
        <v>BR$18</v>
      </c>
      <c r="BS1604" s="190" t="str">
        <f t="shared" si="2625"/>
        <v>BS$18</v>
      </c>
      <c r="BT1604" s="190" t="str">
        <f t="shared" si="2625"/>
        <v>BT$18</v>
      </c>
      <c r="BU1604" s="190" t="str">
        <f t="shared" si="2625"/>
        <v>BU$18</v>
      </c>
      <c r="BV1604" s="190" t="str">
        <f t="shared" si="2625"/>
        <v>BV$18</v>
      </c>
      <c r="BW1604" s="190" t="str">
        <f t="shared" si="2625"/>
        <v>BW$18</v>
      </c>
      <c r="BX1604" s="190" t="str">
        <f t="shared" si="2625"/>
        <v>BX$18</v>
      </c>
      <c r="BY1604" s="190" t="str">
        <f t="shared" si="2625"/>
        <v>BY$18</v>
      </c>
      <c r="BZ1604" s="190" t="str">
        <f t="shared" si="2625"/>
        <v>BZ$18</v>
      </c>
      <c r="CA1604" s="190" t="str">
        <f t="shared" si="2625"/>
        <v>CA$18</v>
      </c>
      <c r="CB1604" s="190" t="str">
        <f t="shared" si="2625"/>
        <v>CB$18</v>
      </c>
      <c r="CC1604" s="190" t="str">
        <f t="shared" si="2625"/>
        <v>CC$18</v>
      </c>
      <c r="CD1604" s="190" t="str">
        <f t="shared" si="2625"/>
        <v>CD$18</v>
      </c>
      <c r="CE1604" s="190" t="str">
        <f t="shared" ref="CE1604:CL1604" si="2626">CE$22</f>
        <v>CE$18</v>
      </c>
      <c r="CF1604" s="190" t="str">
        <f t="shared" si="2626"/>
        <v>CF$18</v>
      </c>
      <c r="CG1604" s="190" t="str">
        <f t="shared" si="2626"/>
        <v>CG$18</v>
      </c>
      <c r="CH1604" s="190" t="str">
        <f t="shared" si="2626"/>
        <v>CH$18</v>
      </c>
      <c r="CI1604" s="190" t="str">
        <f t="shared" si="2626"/>
        <v>CI$18</v>
      </c>
      <c r="CJ1604" s="190" t="str">
        <f t="shared" si="2626"/>
        <v>CJ$18</v>
      </c>
      <c r="CK1604" s="190" t="str">
        <f t="shared" si="2626"/>
        <v>CK$18</v>
      </c>
      <c r="CL1604" s="190" t="str">
        <f t="shared" si="2626"/>
        <v>CL$18</v>
      </c>
      <c r="CN1604" s="201"/>
      <c r="CO1604" s="190" t="str">
        <f t="shared" ref="CO1604:DL1604" si="2627">CO$22</f>
        <v>CO$18</v>
      </c>
      <c r="CP1604" s="190" t="str">
        <f t="shared" si="2627"/>
        <v>CP$18</v>
      </c>
      <c r="CQ1604" s="190" t="str">
        <f t="shared" si="2627"/>
        <v>CQ$18</v>
      </c>
      <c r="CR1604" s="190" t="str">
        <f t="shared" si="2627"/>
        <v>CR$18</v>
      </c>
      <c r="CS1604" s="190" t="str">
        <f t="shared" si="2627"/>
        <v>CS$18</v>
      </c>
      <c r="CT1604" s="190" t="str">
        <f t="shared" si="2627"/>
        <v>CT$18</v>
      </c>
      <c r="CU1604" s="190" t="str">
        <f t="shared" si="2627"/>
        <v>CU$18</v>
      </c>
      <c r="CV1604" s="190" t="str">
        <f t="shared" si="2627"/>
        <v>CV$18</v>
      </c>
      <c r="CW1604" s="190" t="str">
        <f t="shared" si="2627"/>
        <v>CW$18</v>
      </c>
      <c r="CX1604" s="190" t="str">
        <f t="shared" si="2627"/>
        <v>CX$18</v>
      </c>
      <c r="CY1604" s="190" t="str">
        <f t="shared" si="2627"/>
        <v>CY$18</v>
      </c>
      <c r="CZ1604" s="190" t="str">
        <f t="shared" si="2627"/>
        <v>CZ$18</v>
      </c>
      <c r="DA1604" s="190" t="str">
        <f t="shared" si="2627"/>
        <v>DA$18</v>
      </c>
      <c r="DB1604" s="190" t="str">
        <f t="shared" si="2627"/>
        <v>DB$18</v>
      </c>
      <c r="DC1604" s="190" t="str">
        <f t="shared" si="2627"/>
        <v>DC$18</v>
      </c>
      <c r="DD1604" s="190" t="str">
        <f t="shared" si="2627"/>
        <v>DD$18</v>
      </c>
      <c r="DE1604" s="190" t="str">
        <f t="shared" si="2627"/>
        <v>DE$18</v>
      </c>
      <c r="DF1604" s="190" t="str">
        <f t="shared" si="2627"/>
        <v>DF$18</v>
      </c>
      <c r="DG1604" s="190" t="str">
        <f t="shared" si="2627"/>
        <v>DG$18</v>
      </c>
      <c r="DH1604" s="190" t="str">
        <f t="shared" si="2627"/>
        <v>DH$18</v>
      </c>
      <c r="DI1604" s="190" t="str">
        <f t="shared" si="2627"/>
        <v>DI$18</v>
      </c>
      <c r="DJ1604" s="190" t="str">
        <f t="shared" si="2627"/>
        <v>DJ$18</v>
      </c>
      <c r="DK1604" s="190" t="str">
        <f t="shared" si="2627"/>
        <v>DK$18</v>
      </c>
      <c r="DL1604" s="190" t="str">
        <f t="shared" si="2627"/>
        <v>DL$18</v>
      </c>
    </row>
    <row r="1605" spans="1:116" x14ac:dyDescent="0.4">
      <c r="A1605" s="174"/>
      <c r="E1605" s="8"/>
      <c r="G1605" s="175" t="s">
        <v>464</v>
      </c>
      <c r="H1605" s="200"/>
      <c r="I1605" s="201"/>
      <c r="J1605" s="201"/>
      <c r="K1605" s="202"/>
      <c r="L1605" s="202"/>
      <c r="M1605" s="202"/>
      <c r="N1605" s="202"/>
      <c r="O1605" s="202"/>
      <c r="P1605" s="202"/>
      <c r="R1605" s="202"/>
      <c r="S1605" s="190" t="str">
        <f t="shared" ref="S1605:AX1605" si="2628">S$23</f>
        <v>S$19</v>
      </c>
      <c r="T1605" s="190" t="str">
        <f t="shared" si="2628"/>
        <v>T$19</v>
      </c>
      <c r="U1605" s="190" t="str">
        <f t="shared" si="2628"/>
        <v>U$19</v>
      </c>
      <c r="V1605" s="190" t="str">
        <f t="shared" si="2628"/>
        <v>V$19</v>
      </c>
      <c r="W1605" s="190" t="str">
        <f t="shared" si="2628"/>
        <v>W$19</v>
      </c>
      <c r="X1605" s="190" t="str">
        <f t="shared" si="2628"/>
        <v>X$19</v>
      </c>
      <c r="Y1605" s="190" t="str">
        <f t="shared" si="2628"/>
        <v>Y$19</v>
      </c>
      <c r="Z1605" s="190" t="str">
        <f t="shared" si="2628"/>
        <v>Z$19</v>
      </c>
      <c r="AA1605" s="190" t="str">
        <f t="shared" si="2628"/>
        <v>AA$19</v>
      </c>
      <c r="AB1605" s="190" t="str">
        <f t="shared" si="2628"/>
        <v>AB$19</v>
      </c>
      <c r="AC1605" s="190" t="str">
        <f t="shared" si="2628"/>
        <v>AC$19</v>
      </c>
      <c r="AD1605" s="190" t="str">
        <f t="shared" si="2628"/>
        <v>AD$19</v>
      </c>
      <c r="AE1605" s="190" t="str">
        <f t="shared" si="2628"/>
        <v>AE$19</v>
      </c>
      <c r="AF1605" s="190" t="str">
        <f t="shared" si="2628"/>
        <v>AF$19</v>
      </c>
      <c r="AG1605" s="190" t="str">
        <f t="shared" si="2628"/>
        <v>AG$19</v>
      </c>
      <c r="AH1605" s="190" t="str">
        <f t="shared" si="2628"/>
        <v>AH$19</v>
      </c>
      <c r="AI1605" s="190" t="str">
        <f t="shared" si="2628"/>
        <v>AI$19</v>
      </c>
      <c r="AJ1605" s="190" t="str">
        <f t="shared" si="2628"/>
        <v>AJ$19</v>
      </c>
      <c r="AK1605" s="190" t="str">
        <f t="shared" si="2628"/>
        <v>AK$19</v>
      </c>
      <c r="AL1605" s="190" t="str">
        <f t="shared" si="2628"/>
        <v>AL$19</v>
      </c>
      <c r="AM1605" s="190" t="str">
        <f t="shared" si="2628"/>
        <v>AM$19</v>
      </c>
      <c r="AN1605" s="190" t="str">
        <f t="shared" si="2628"/>
        <v>AN$19</v>
      </c>
      <c r="AO1605" s="190" t="str">
        <f t="shared" si="2628"/>
        <v>AO$19</v>
      </c>
      <c r="AP1605" s="190" t="str">
        <f t="shared" si="2628"/>
        <v>AP$19</v>
      </c>
      <c r="AQ1605" s="190" t="str">
        <f t="shared" si="2628"/>
        <v>AQ$19</v>
      </c>
      <c r="AR1605" s="190" t="str">
        <f t="shared" si="2628"/>
        <v>AR$19</v>
      </c>
      <c r="AS1605" s="190" t="str">
        <f t="shared" si="2628"/>
        <v>AS$19</v>
      </c>
      <c r="AT1605" s="190" t="str">
        <f t="shared" si="2628"/>
        <v>AT$19</v>
      </c>
      <c r="AU1605" s="190" t="str">
        <f t="shared" si="2628"/>
        <v>AU$19</v>
      </c>
      <c r="AV1605" s="190" t="str">
        <f t="shared" si="2628"/>
        <v>AV$19</v>
      </c>
      <c r="AW1605" s="190" t="str">
        <f t="shared" si="2628"/>
        <v>AW$19</v>
      </c>
      <c r="AX1605" s="190" t="str">
        <f t="shared" si="2628"/>
        <v>AX$19</v>
      </c>
      <c r="AY1605" s="190" t="str">
        <f t="shared" ref="AY1605:CD1605" si="2629">AY$23</f>
        <v>AY$19</v>
      </c>
      <c r="AZ1605" s="190" t="str">
        <f t="shared" si="2629"/>
        <v>AZ$19</v>
      </c>
      <c r="BA1605" s="190" t="str">
        <f t="shared" si="2629"/>
        <v>BA$19</v>
      </c>
      <c r="BB1605" s="190" t="str">
        <f t="shared" si="2629"/>
        <v>BB$19</v>
      </c>
      <c r="BC1605" s="190" t="str">
        <f t="shared" si="2629"/>
        <v>BC$19</v>
      </c>
      <c r="BD1605" s="190" t="str">
        <f t="shared" si="2629"/>
        <v>BD$19</v>
      </c>
      <c r="BE1605" s="190" t="str">
        <f t="shared" si="2629"/>
        <v>BE$19</v>
      </c>
      <c r="BF1605" s="190" t="str">
        <f t="shared" si="2629"/>
        <v>BF$19</v>
      </c>
      <c r="BG1605" s="190" t="str">
        <f t="shared" si="2629"/>
        <v>BG$19</v>
      </c>
      <c r="BH1605" s="190" t="str">
        <f t="shared" si="2629"/>
        <v>BH$19</v>
      </c>
      <c r="BI1605" s="190" t="str">
        <f t="shared" si="2629"/>
        <v>BI$19</v>
      </c>
      <c r="BJ1605" s="190" t="str">
        <f t="shared" si="2629"/>
        <v>BJ$19</v>
      </c>
      <c r="BK1605" s="190" t="str">
        <f t="shared" si="2629"/>
        <v>BK$19</v>
      </c>
      <c r="BL1605" s="190" t="str">
        <f t="shared" si="2629"/>
        <v>BL$19</v>
      </c>
      <c r="BM1605" s="190" t="str">
        <f t="shared" si="2629"/>
        <v>BM$19</v>
      </c>
      <c r="BN1605" s="190" t="str">
        <f t="shared" si="2629"/>
        <v>BN$19</v>
      </c>
      <c r="BO1605" s="190" t="str">
        <f t="shared" si="2629"/>
        <v>BO$19</v>
      </c>
      <c r="BP1605" s="190" t="str">
        <f t="shared" si="2629"/>
        <v>BP$19</v>
      </c>
      <c r="BQ1605" s="190" t="str">
        <f t="shared" si="2629"/>
        <v>BQ$19</v>
      </c>
      <c r="BR1605" s="190" t="str">
        <f t="shared" si="2629"/>
        <v>BR$19</v>
      </c>
      <c r="BS1605" s="190" t="str">
        <f t="shared" si="2629"/>
        <v>BS$19</v>
      </c>
      <c r="BT1605" s="190" t="str">
        <f t="shared" si="2629"/>
        <v>BT$19</v>
      </c>
      <c r="BU1605" s="190" t="str">
        <f t="shared" si="2629"/>
        <v>BU$19</v>
      </c>
      <c r="BV1605" s="190" t="str">
        <f t="shared" si="2629"/>
        <v>BV$19</v>
      </c>
      <c r="BW1605" s="190" t="str">
        <f t="shared" si="2629"/>
        <v>BW$19</v>
      </c>
      <c r="BX1605" s="190" t="str">
        <f t="shared" si="2629"/>
        <v>BX$19</v>
      </c>
      <c r="BY1605" s="190" t="str">
        <f t="shared" si="2629"/>
        <v>BY$19</v>
      </c>
      <c r="BZ1605" s="190" t="str">
        <f t="shared" si="2629"/>
        <v>BZ$19</v>
      </c>
      <c r="CA1605" s="190" t="str">
        <f t="shared" si="2629"/>
        <v>CA$19</v>
      </c>
      <c r="CB1605" s="190" t="str">
        <f t="shared" si="2629"/>
        <v>CB$19</v>
      </c>
      <c r="CC1605" s="190" t="str">
        <f t="shared" si="2629"/>
        <v>CC$19</v>
      </c>
      <c r="CD1605" s="190" t="str">
        <f t="shared" si="2629"/>
        <v>CD$19</v>
      </c>
      <c r="CE1605" s="190" t="str">
        <f t="shared" ref="CE1605:CL1605" si="2630">CE$23</f>
        <v>CE$19</v>
      </c>
      <c r="CF1605" s="190" t="str">
        <f t="shared" si="2630"/>
        <v>CF$19</v>
      </c>
      <c r="CG1605" s="190" t="str">
        <f t="shared" si="2630"/>
        <v>CG$19</v>
      </c>
      <c r="CH1605" s="190" t="str">
        <f t="shared" si="2630"/>
        <v>CH$19</v>
      </c>
      <c r="CI1605" s="190" t="str">
        <f t="shared" si="2630"/>
        <v>CI$19</v>
      </c>
      <c r="CJ1605" s="190" t="str">
        <f t="shared" si="2630"/>
        <v>CJ$19</v>
      </c>
      <c r="CK1605" s="190" t="str">
        <f t="shared" si="2630"/>
        <v>CK$19</v>
      </c>
      <c r="CL1605" s="190" t="str">
        <f t="shared" si="2630"/>
        <v>CL$19</v>
      </c>
      <c r="CN1605" s="201"/>
      <c r="CO1605" s="190" t="str">
        <f t="shared" ref="CO1605:DL1605" si="2631">CO$23</f>
        <v>CO$19</v>
      </c>
      <c r="CP1605" s="190" t="str">
        <f t="shared" si="2631"/>
        <v>CP$19</v>
      </c>
      <c r="CQ1605" s="190" t="str">
        <f t="shared" si="2631"/>
        <v>CQ$19</v>
      </c>
      <c r="CR1605" s="190" t="str">
        <f t="shared" si="2631"/>
        <v>CR$19</v>
      </c>
      <c r="CS1605" s="190" t="str">
        <f t="shared" si="2631"/>
        <v>CS$19</v>
      </c>
      <c r="CT1605" s="190" t="str">
        <f t="shared" si="2631"/>
        <v>CT$19</v>
      </c>
      <c r="CU1605" s="190" t="str">
        <f t="shared" si="2631"/>
        <v>CU$19</v>
      </c>
      <c r="CV1605" s="190" t="str">
        <f t="shared" si="2631"/>
        <v>CV$19</v>
      </c>
      <c r="CW1605" s="190" t="str">
        <f t="shared" si="2631"/>
        <v>CW$19</v>
      </c>
      <c r="CX1605" s="190" t="str">
        <f t="shared" si="2631"/>
        <v>CX$19</v>
      </c>
      <c r="CY1605" s="190" t="str">
        <f t="shared" si="2631"/>
        <v>CY$19</v>
      </c>
      <c r="CZ1605" s="190" t="str">
        <f t="shared" si="2631"/>
        <v>CZ$19</v>
      </c>
      <c r="DA1605" s="190" t="str">
        <f t="shared" si="2631"/>
        <v>DA$19</v>
      </c>
      <c r="DB1605" s="190" t="str">
        <f t="shared" si="2631"/>
        <v>DB$19</v>
      </c>
      <c r="DC1605" s="190" t="str">
        <f t="shared" si="2631"/>
        <v>DC$19</v>
      </c>
      <c r="DD1605" s="190" t="str">
        <f t="shared" si="2631"/>
        <v>DD$19</v>
      </c>
      <c r="DE1605" s="190" t="str">
        <f t="shared" si="2631"/>
        <v>DE$19</v>
      </c>
      <c r="DF1605" s="190" t="str">
        <f t="shared" si="2631"/>
        <v>DF$19</v>
      </c>
      <c r="DG1605" s="190" t="str">
        <f t="shared" si="2631"/>
        <v>DG$19</v>
      </c>
      <c r="DH1605" s="190" t="str">
        <f t="shared" si="2631"/>
        <v>DH$19</v>
      </c>
      <c r="DI1605" s="190" t="str">
        <f t="shared" si="2631"/>
        <v>DI$19</v>
      </c>
      <c r="DJ1605" s="190" t="str">
        <f t="shared" si="2631"/>
        <v>DJ$19</v>
      </c>
      <c r="DK1605" s="190" t="str">
        <f t="shared" si="2631"/>
        <v>DK$19</v>
      </c>
      <c r="DL1605" s="190" t="str">
        <f t="shared" si="2631"/>
        <v>DL$19</v>
      </c>
    </row>
    <row r="1606" spans="1:116" x14ac:dyDescent="0.4">
      <c r="A1606" s="31" t="s">
        <v>218</v>
      </c>
      <c r="B1606" s="31" t="s">
        <v>81</v>
      </c>
      <c r="C1606" s="31"/>
      <c r="D1606" t="s">
        <v>764</v>
      </c>
      <c r="E1606" s="8" t="str">
        <f t="shared" ref="E1606:E1663" si="2632">ROW()&amp;" "&amp;D1606</f>
        <v>1606 FAINT-S</v>
      </c>
      <c r="F1606" t="s">
        <v>446</v>
      </c>
      <c r="G1606" s="66" t="s">
        <v>284</v>
      </c>
      <c r="H1606" s="22"/>
      <c r="I1606" s="299"/>
      <c r="J1606" s="299"/>
      <c r="K1606" s="22"/>
      <c r="L1606" s="22"/>
      <c r="M1606" s="22"/>
      <c r="N1606" s="22"/>
      <c r="O1606" s="22"/>
      <c r="P1606" s="22"/>
      <c r="R1606" s="66"/>
      <c r="S1606" s="300"/>
      <c r="T1606" s="300"/>
      <c r="U1606" s="300"/>
      <c r="V1606" s="300"/>
      <c r="W1606" s="300"/>
      <c r="X1606" s="300"/>
      <c r="Y1606" s="300"/>
      <c r="Z1606" s="300"/>
      <c r="AA1606" s="300"/>
      <c r="AB1606" s="300"/>
      <c r="AC1606" s="300"/>
      <c r="AD1606" s="300"/>
      <c r="AE1606" s="300"/>
      <c r="AF1606" s="300"/>
      <c r="AG1606" s="300"/>
      <c r="AH1606" s="300"/>
      <c r="AI1606" s="300"/>
      <c r="AJ1606" s="300"/>
      <c r="AK1606" s="300"/>
      <c r="AL1606" s="300"/>
      <c r="AM1606" s="300"/>
      <c r="AN1606" s="300"/>
      <c r="AO1606" s="300"/>
      <c r="AP1606" s="300"/>
      <c r="AQ1606" s="300"/>
      <c r="AR1606" s="300"/>
      <c r="AS1606" s="300"/>
      <c r="AT1606" s="300"/>
      <c r="AU1606" s="300"/>
      <c r="AV1606" s="300"/>
      <c r="AW1606" s="300"/>
      <c r="AX1606" s="300"/>
      <c r="AY1606" s="300"/>
      <c r="AZ1606" s="300"/>
      <c r="BA1606" s="300"/>
      <c r="BB1606" s="300"/>
      <c r="BC1606" s="300"/>
      <c r="BD1606" s="300"/>
      <c r="BE1606" s="300"/>
      <c r="BF1606" s="300"/>
      <c r="BG1606" s="300"/>
      <c r="BH1606" s="300"/>
      <c r="BI1606" s="300"/>
      <c r="BJ1606" s="300"/>
      <c r="BK1606" s="300"/>
      <c r="BL1606" s="300"/>
      <c r="BM1606" s="300"/>
      <c r="BN1606" s="300"/>
      <c r="BO1606" s="300"/>
      <c r="BP1606" s="300"/>
      <c r="BQ1606" s="300"/>
      <c r="BR1606" s="300"/>
      <c r="BS1606" s="300"/>
      <c r="BT1606" s="300"/>
      <c r="BU1606" s="300"/>
      <c r="BV1606" s="300"/>
      <c r="BW1606" s="300"/>
      <c r="BX1606" s="300"/>
      <c r="BY1606" s="300"/>
      <c r="BZ1606" s="300"/>
      <c r="CA1606" s="300"/>
      <c r="CB1606" s="300"/>
      <c r="CC1606" s="300"/>
      <c r="CD1606" s="300"/>
      <c r="CE1606" s="300"/>
      <c r="CF1606" s="300"/>
      <c r="CG1606" s="300"/>
      <c r="CH1606" s="300"/>
      <c r="CI1606" s="300"/>
      <c r="CJ1606" s="300"/>
      <c r="CK1606" s="300"/>
      <c r="CL1606" s="300"/>
      <c r="CN1606" s="299"/>
      <c r="CO1606" s="300"/>
      <c r="CP1606" s="300"/>
      <c r="CQ1606" s="300"/>
      <c r="CR1606" s="300"/>
      <c r="CS1606" s="300"/>
      <c r="CT1606" s="300"/>
      <c r="CU1606" s="300"/>
      <c r="CV1606" s="300"/>
      <c r="CW1606" s="300"/>
      <c r="CX1606" s="300"/>
      <c r="CY1606" s="300"/>
      <c r="CZ1606" s="300"/>
      <c r="DA1606" s="300"/>
      <c r="DB1606" s="300"/>
      <c r="DC1606" s="300"/>
      <c r="DD1606" s="300"/>
      <c r="DE1606" s="300"/>
      <c r="DF1606" s="300"/>
      <c r="DG1606" s="300"/>
      <c r="DH1606" s="300"/>
      <c r="DI1606" s="300"/>
      <c r="DJ1606" s="300"/>
      <c r="DK1606" s="300"/>
      <c r="DL1606" s="300"/>
    </row>
    <row r="1607" spans="1:116" x14ac:dyDescent="0.4">
      <c r="B1607" s="8" t="str">
        <f t="shared" ref="B1607" si="2633">E1607</f>
        <v>1607 FAINT-S</v>
      </c>
      <c r="C1607" s="8"/>
      <c r="D1607" t="s">
        <v>764</v>
      </c>
      <c r="E1607" s="8" t="str">
        <f t="shared" ref="E1607" si="2634">ROW()&amp;" "&amp;D1607</f>
        <v>1607 FAINT-S</v>
      </c>
      <c r="G1607" s="95" t="str">
        <f>"Assumptions - "&amp;G1606</f>
        <v>Assumptions - Volume driven secondary intangible assets:</v>
      </c>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1:116" x14ac:dyDescent="0.4">
      <c r="B1608" s="8" t="str">
        <f>E1608</f>
        <v>1608 FAINT-S</v>
      </c>
      <c r="C1608" s="8"/>
      <c r="D1608" t="s">
        <v>764</v>
      </c>
      <c r="E1608" s="8" t="str">
        <f t="shared" si="2632"/>
        <v>1608 FAINT-S</v>
      </c>
      <c r="G1608" s="145" t="s">
        <v>206</v>
      </c>
      <c r="H1608" s="57">
        <v>5</v>
      </c>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c r="DK1608" s="72"/>
      <c r="DL1608" s="72"/>
    </row>
    <row r="1609" spans="1:116" x14ac:dyDescent="0.4">
      <c r="B1609" s="8" t="str">
        <f>E1609</f>
        <v>1609 FAINT-S</v>
      </c>
      <c r="C1609" s="8"/>
      <c r="D1609" t="s">
        <v>764</v>
      </c>
      <c r="E1609" s="8" t="str">
        <f t="shared" si="2632"/>
        <v>1609 FAINT-S</v>
      </c>
      <c r="G1609" s="145" t="s">
        <v>207</v>
      </c>
      <c r="H1609" s="57">
        <v>0</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8" t="str">
        <f t="shared" ref="B1610:B1611" si="2635">E1610</f>
        <v>1610 FAINT-S</v>
      </c>
      <c r="C1610" s="8"/>
      <c r="D1610" t="s">
        <v>764</v>
      </c>
      <c r="E1610" s="8" t="str">
        <f t="shared" si="2632"/>
        <v>1610 FAINT-S</v>
      </c>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8" t="str">
        <f t="shared" si="2635"/>
        <v>1611 FAINT-S</v>
      </c>
      <c r="C1611" s="8"/>
      <c r="D1611" t="s">
        <v>764</v>
      </c>
      <c r="E1611" s="8" t="str">
        <f t="shared" ref="E1611" si="2636">ROW()&amp;" "&amp;D1611</f>
        <v>1611 FAINT-S</v>
      </c>
      <c r="G1611" s="95" t="str">
        <f>G1613&amp;":"</f>
        <v>Investment in intangibles - Volume driven secondary intangible assets:</v>
      </c>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c r="DK1611" s="72"/>
      <c r="DL1611" s="72"/>
    </row>
    <row r="1612" spans="1:116" x14ac:dyDescent="0.4">
      <c r="B1612" s="8" t="str">
        <f>E1612</f>
        <v>1612 FAINT-S</v>
      </c>
      <c r="C1612" s="8"/>
      <c r="D1612" t="s">
        <v>764</v>
      </c>
      <c r="E1612" s="8" t="str">
        <f t="shared" si="2632"/>
        <v>1612 FAINT-S</v>
      </c>
      <c r="G1612" s="145" t="str">
        <f>"$ investment per "&amp;G1630</f>
        <v>$ investment per no unit</v>
      </c>
      <c r="K1612" s="139">
        <v>10</v>
      </c>
      <c r="L1612" s="139">
        <v>10</v>
      </c>
      <c r="M1612" s="139">
        <v>10</v>
      </c>
      <c r="N1612" s="139">
        <v>10</v>
      </c>
      <c r="O1612" s="139">
        <v>10</v>
      </c>
      <c r="P1612" s="139">
        <v>10</v>
      </c>
      <c r="R1612" s="343"/>
      <c r="S1612" s="157" cm="1">
        <f t="array" ref="S1612">INDEX($K:$Q,ROW(),MATCH(S$3,$K$2:$Q$2,0))</f>
        <v>10</v>
      </c>
      <c r="T1612" s="157" cm="1">
        <f t="array" ref="T1612">INDEX($K:$Q,ROW(),MATCH(T$3,$K$2:$Q$2,0))</f>
        <v>10</v>
      </c>
      <c r="U1612" s="157" cm="1">
        <f t="array" ref="U1612">INDEX($K:$Q,ROW(),MATCH(U$3,$K$2:$Q$2,0))</f>
        <v>10</v>
      </c>
      <c r="V1612" s="157" cm="1">
        <f t="array" ref="V1612">INDEX($K:$Q,ROW(),MATCH(V$3,$K$2:$Q$2,0))</f>
        <v>10</v>
      </c>
      <c r="W1612" s="157" cm="1">
        <f t="array" ref="W1612">INDEX($K:$Q,ROW(),MATCH(W$3,$K$2:$Q$2,0))</f>
        <v>10</v>
      </c>
      <c r="X1612" s="157" cm="1">
        <f t="array" ref="X1612">INDEX($K:$Q,ROW(),MATCH(X$3,$K$2:$Q$2,0))</f>
        <v>10</v>
      </c>
      <c r="Y1612" s="157" cm="1">
        <f t="array" ref="Y1612">INDEX($K:$Q,ROW(),MATCH(Y$3,$K$2:$Q$2,0))</f>
        <v>10</v>
      </c>
      <c r="Z1612" s="157" cm="1">
        <f t="array" ref="Z1612">INDEX($K:$Q,ROW(),MATCH(Z$3,$K$2:$Q$2,0))</f>
        <v>10</v>
      </c>
      <c r="AA1612" s="157" cm="1">
        <f t="array" ref="AA1612">INDEX($K:$Q,ROW(),MATCH(AA$3,$K$2:$Q$2,0))</f>
        <v>10</v>
      </c>
      <c r="AB1612" s="157" cm="1">
        <f t="array" ref="AB1612">INDEX($K:$Q,ROW(),MATCH(AB$3,$K$2:$Q$2,0))</f>
        <v>10</v>
      </c>
      <c r="AC1612" s="157" cm="1">
        <f t="array" ref="AC1612">INDEX($K:$Q,ROW(),MATCH(AC$3,$K$2:$Q$2,0))</f>
        <v>10</v>
      </c>
      <c r="AD1612" s="157" cm="1">
        <f t="array" ref="AD1612">INDEX($K:$Q,ROW(),MATCH(AD$3,$K$2:$Q$2,0))</f>
        <v>10</v>
      </c>
      <c r="AE1612" s="157" cm="1">
        <f t="array" ref="AE1612">INDEX($K:$Q,ROW(),MATCH(AE$3,$K$2:$Q$2,0))</f>
        <v>10</v>
      </c>
      <c r="AF1612" s="157" cm="1">
        <f t="array" ref="AF1612">INDEX($K:$Q,ROW(),MATCH(AF$3,$K$2:$Q$2,0))</f>
        <v>10</v>
      </c>
      <c r="AG1612" s="157" cm="1">
        <f t="array" ref="AG1612">INDEX($K:$Q,ROW(),MATCH(AG$3,$K$2:$Q$2,0))</f>
        <v>10</v>
      </c>
      <c r="AH1612" s="157" cm="1">
        <f t="array" ref="AH1612">INDEX($K:$Q,ROW(),MATCH(AH$3,$K$2:$Q$2,0))</f>
        <v>10</v>
      </c>
      <c r="AI1612" s="157" cm="1">
        <f t="array" ref="AI1612">INDEX($K:$Q,ROW(),MATCH(AI$3,$K$2:$Q$2,0))</f>
        <v>10</v>
      </c>
      <c r="AJ1612" s="157" cm="1">
        <f t="array" ref="AJ1612">INDEX($K:$Q,ROW(),MATCH(AJ$3,$K$2:$Q$2,0))</f>
        <v>10</v>
      </c>
      <c r="AK1612" s="157" cm="1">
        <f t="array" ref="AK1612">INDEX($K:$Q,ROW(),MATCH(AK$3,$K$2:$Q$2,0))</f>
        <v>10</v>
      </c>
      <c r="AL1612" s="157" cm="1">
        <f t="array" ref="AL1612">INDEX($K:$Q,ROW(),MATCH(AL$3,$K$2:$Q$2,0))</f>
        <v>10</v>
      </c>
      <c r="AM1612" s="157" cm="1">
        <f t="array" ref="AM1612">INDEX($K:$Q,ROW(),MATCH(AM$3,$K$2:$Q$2,0))</f>
        <v>10</v>
      </c>
      <c r="AN1612" s="157" cm="1">
        <f t="array" ref="AN1612">INDEX($K:$Q,ROW(),MATCH(AN$3,$K$2:$Q$2,0))</f>
        <v>10</v>
      </c>
      <c r="AO1612" s="157" cm="1">
        <f t="array" ref="AO1612">INDEX($K:$Q,ROW(),MATCH(AO$3,$K$2:$Q$2,0))</f>
        <v>10</v>
      </c>
      <c r="AP1612" s="157" cm="1">
        <f t="array" ref="AP1612">INDEX($K:$Q,ROW(),MATCH(AP$3,$K$2:$Q$2,0))</f>
        <v>10</v>
      </c>
      <c r="AQ1612" s="157" cm="1">
        <f t="array" ref="AQ1612">INDEX($K:$Q,ROW(),MATCH(AQ$3,$K$2:$Q$2,0))</f>
        <v>10</v>
      </c>
      <c r="AR1612" s="157" cm="1">
        <f t="array" ref="AR1612">INDEX($K:$Q,ROW(),MATCH(AR$3,$K$2:$Q$2,0))</f>
        <v>10</v>
      </c>
      <c r="AS1612" s="157" cm="1">
        <f t="array" ref="AS1612">INDEX($K:$Q,ROW(),MATCH(AS$3,$K$2:$Q$2,0))</f>
        <v>10</v>
      </c>
      <c r="AT1612" s="157" cm="1">
        <f t="array" ref="AT1612">INDEX($K:$Q,ROW(),MATCH(AT$3,$K$2:$Q$2,0))</f>
        <v>10</v>
      </c>
      <c r="AU1612" s="157" cm="1">
        <f t="array" ref="AU1612">INDEX($K:$Q,ROW(),MATCH(AU$3,$K$2:$Q$2,0))</f>
        <v>10</v>
      </c>
      <c r="AV1612" s="157" cm="1">
        <f t="array" ref="AV1612">INDEX($K:$Q,ROW(),MATCH(AV$3,$K$2:$Q$2,0))</f>
        <v>10</v>
      </c>
      <c r="AW1612" s="157" cm="1">
        <f t="array" ref="AW1612">INDEX($K:$Q,ROW(),MATCH(AW$3,$K$2:$Q$2,0))</f>
        <v>10</v>
      </c>
      <c r="AX1612" s="157" cm="1">
        <f t="array" ref="AX1612">INDEX($K:$Q,ROW(),MATCH(AX$3,$K$2:$Q$2,0))</f>
        <v>10</v>
      </c>
      <c r="AY1612" s="157" cm="1">
        <f t="array" ref="AY1612">INDEX($K:$Q,ROW(),MATCH(AY$3,$K$2:$Q$2,0))</f>
        <v>10</v>
      </c>
      <c r="AZ1612" s="157" cm="1">
        <f t="array" ref="AZ1612">INDEX($K:$Q,ROW(),MATCH(AZ$3,$K$2:$Q$2,0))</f>
        <v>10</v>
      </c>
      <c r="BA1612" s="157" cm="1">
        <f t="array" ref="BA1612">INDEX($K:$Q,ROW(),MATCH(BA$3,$K$2:$Q$2,0))</f>
        <v>10</v>
      </c>
      <c r="BB1612" s="157" cm="1">
        <f t="array" ref="BB1612">INDEX($K:$Q,ROW(),MATCH(BB$3,$K$2:$Q$2,0))</f>
        <v>10</v>
      </c>
      <c r="BC1612" s="157" cm="1">
        <f t="array" ref="BC1612">INDEX($K:$Q,ROW(),MATCH(BC$3,$K$2:$Q$2,0))</f>
        <v>10</v>
      </c>
      <c r="BD1612" s="157" cm="1">
        <f t="array" ref="BD1612">INDEX($K:$Q,ROW(),MATCH(BD$3,$K$2:$Q$2,0))</f>
        <v>10</v>
      </c>
      <c r="BE1612" s="157" cm="1">
        <f t="array" ref="BE1612">INDEX($K:$Q,ROW(),MATCH(BE$3,$K$2:$Q$2,0))</f>
        <v>10</v>
      </c>
      <c r="BF1612" s="157" cm="1">
        <f t="array" ref="BF1612">INDEX($K:$Q,ROW(),MATCH(BF$3,$K$2:$Q$2,0))</f>
        <v>10</v>
      </c>
      <c r="BG1612" s="157" cm="1">
        <f t="array" ref="BG1612">INDEX($K:$Q,ROW(),MATCH(BG$3,$K$2:$Q$2,0))</f>
        <v>10</v>
      </c>
      <c r="BH1612" s="157" cm="1">
        <f t="array" ref="BH1612">INDEX($K:$Q,ROW(),MATCH(BH$3,$K$2:$Q$2,0))</f>
        <v>10</v>
      </c>
      <c r="BI1612" s="157" cm="1">
        <f t="array" ref="BI1612">INDEX($K:$Q,ROW(),MATCH(BI$3,$K$2:$Q$2,0))</f>
        <v>10</v>
      </c>
      <c r="BJ1612" s="157" cm="1">
        <f t="array" ref="BJ1612">INDEX($K:$Q,ROW(),MATCH(BJ$3,$K$2:$Q$2,0))</f>
        <v>10</v>
      </c>
      <c r="BK1612" s="157" cm="1">
        <f t="array" ref="BK1612">INDEX($K:$Q,ROW(),MATCH(BK$3,$K$2:$Q$2,0))</f>
        <v>10</v>
      </c>
      <c r="BL1612" s="157" cm="1">
        <f t="array" ref="BL1612">INDEX($K:$Q,ROW(),MATCH(BL$3,$K$2:$Q$2,0))</f>
        <v>10</v>
      </c>
      <c r="BM1612" s="157" cm="1">
        <f t="array" ref="BM1612">INDEX($K:$Q,ROW(),MATCH(BM$3,$K$2:$Q$2,0))</f>
        <v>10</v>
      </c>
      <c r="BN1612" s="157" cm="1">
        <f t="array" ref="BN1612">INDEX($K:$Q,ROW(),MATCH(BN$3,$K$2:$Q$2,0))</f>
        <v>10</v>
      </c>
      <c r="BO1612" s="157" cm="1">
        <f t="array" ref="BO1612">INDEX($K:$Q,ROW(),MATCH(BO$3,$K$2:$Q$2,0))</f>
        <v>10</v>
      </c>
      <c r="BP1612" s="157" cm="1">
        <f t="array" ref="BP1612">INDEX($K:$Q,ROW(),MATCH(BP$3,$K$2:$Q$2,0))</f>
        <v>10</v>
      </c>
      <c r="BQ1612" s="157" cm="1">
        <f t="array" ref="BQ1612">INDEX($K:$Q,ROW(),MATCH(BQ$3,$K$2:$Q$2,0))</f>
        <v>10</v>
      </c>
      <c r="BR1612" s="157" cm="1">
        <f t="array" ref="BR1612">INDEX($K:$Q,ROW(),MATCH(BR$3,$K$2:$Q$2,0))</f>
        <v>10</v>
      </c>
      <c r="BS1612" s="157" cm="1">
        <f t="array" ref="BS1612">INDEX($K:$Q,ROW(),MATCH(BS$3,$K$2:$Q$2,0))</f>
        <v>10</v>
      </c>
      <c r="BT1612" s="157" cm="1">
        <f t="array" ref="BT1612">INDEX($K:$Q,ROW(),MATCH(BT$3,$K$2:$Q$2,0))</f>
        <v>10</v>
      </c>
      <c r="BU1612" s="157" cm="1">
        <f t="array" ref="BU1612">INDEX($K:$Q,ROW(),MATCH(BU$3,$K$2:$Q$2,0))</f>
        <v>10</v>
      </c>
      <c r="BV1612" s="157" cm="1">
        <f t="array" ref="BV1612">INDEX($K:$Q,ROW(),MATCH(BV$3,$K$2:$Q$2,0))</f>
        <v>10</v>
      </c>
      <c r="BW1612" s="157" cm="1">
        <f t="array" ref="BW1612">INDEX($K:$Q,ROW(),MATCH(BW$3,$K$2:$Q$2,0))</f>
        <v>10</v>
      </c>
      <c r="BX1612" s="157" cm="1">
        <f t="array" ref="BX1612">INDEX($K:$Q,ROW(),MATCH(BX$3,$K$2:$Q$2,0))</f>
        <v>10</v>
      </c>
      <c r="BY1612" s="157" cm="1">
        <f t="array" ref="BY1612">INDEX($K:$Q,ROW(),MATCH(BY$3,$K$2:$Q$2,0))</f>
        <v>10</v>
      </c>
      <c r="BZ1612" s="157" cm="1">
        <f t="array" ref="BZ1612">INDEX($K:$Q,ROW(),MATCH(BZ$3,$K$2:$Q$2,0))</f>
        <v>10</v>
      </c>
      <c r="CA1612" s="157" cm="1">
        <f t="array" ref="CA1612">INDEX($K:$Q,ROW(),MATCH(CA$3,$K$2:$Q$2,0))</f>
        <v>10</v>
      </c>
      <c r="CB1612" s="157" cm="1">
        <f t="array" ref="CB1612">INDEX($K:$Q,ROW(),MATCH(CB$3,$K$2:$Q$2,0))</f>
        <v>10</v>
      </c>
      <c r="CC1612" s="157" cm="1">
        <f t="array" ref="CC1612">INDEX($K:$Q,ROW(),MATCH(CC$3,$K$2:$Q$2,0))</f>
        <v>10</v>
      </c>
      <c r="CD1612" s="157" cm="1">
        <f t="array" ref="CD1612">INDEX($K:$Q,ROW(),MATCH(CD$3,$K$2:$Q$2,0))</f>
        <v>10</v>
      </c>
      <c r="CE1612" s="157" cm="1">
        <f t="array" ref="CE1612">INDEX($K:$Q,ROW(),MATCH(CE$3,$K$2:$Q$2,0))</f>
        <v>10</v>
      </c>
      <c r="CF1612" s="157" cm="1">
        <f t="array" ref="CF1612">INDEX($K:$Q,ROW(),MATCH(CF$3,$K$2:$Q$2,0))</f>
        <v>10</v>
      </c>
      <c r="CG1612" s="157" cm="1">
        <f t="array" ref="CG1612">INDEX($K:$Q,ROW(),MATCH(CG$3,$K$2:$Q$2,0))</f>
        <v>10</v>
      </c>
      <c r="CH1612" s="157" cm="1">
        <f t="array" ref="CH1612">INDEX($K:$Q,ROW(),MATCH(CH$3,$K$2:$Q$2,0))</f>
        <v>10</v>
      </c>
      <c r="CI1612" s="157" cm="1">
        <f t="array" ref="CI1612">INDEX($K:$Q,ROW(),MATCH(CI$3,$K$2:$Q$2,0))</f>
        <v>10</v>
      </c>
      <c r="CJ1612" s="157" cm="1">
        <f t="array" ref="CJ1612">INDEX($K:$Q,ROW(),MATCH(CJ$3,$K$2:$Q$2,0))</f>
        <v>10</v>
      </c>
      <c r="CK1612" s="157" cm="1">
        <f t="array" ref="CK1612">INDEX($K:$Q,ROW(),MATCH(CK$3,$K$2:$Q$2,0))</f>
        <v>10</v>
      </c>
      <c r="CL1612" s="157" cm="1">
        <f t="array" ref="CL1612">INDEX($K:$Q,ROW(),MATCH(CL$3,$K$2:$Q$2,0))</f>
        <v>10</v>
      </c>
      <c r="CM1612" s="225"/>
      <c r="CN1612" s="321"/>
      <c r="CO1612" s="157" t="e" cm="1">
        <f t="array" ref="CO1612">INDEX($K:$Q,ROW(),MATCH(CO$3,$K$2:$Q$2,0))</f>
        <v>#N/A</v>
      </c>
      <c r="CP1612" s="157" t="e" cm="1">
        <f t="array" ref="CP1612">INDEX($K:$Q,ROW(),MATCH(CP$3,$K$2:$Q$2,0))</f>
        <v>#N/A</v>
      </c>
      <c r="CQ1612" s="157" t="e" cm="1">
        <f t="array" ref="CQ1612">INDEX($K:$Q,ROW(),MATCH(CQ$3,$K$2:$Q$2,0))</f>
        <v>#N/A</v>
      </c>
      <c r="CR1612" s="157" t="e" cm="1">
        <f t="array" ref="CR1612">INDEX($K:$Q,ROW(),MATCH(CR$3,$K$2:$Q$2,0))</f>
        <v>#N/A</v>
      </c>
      <c r="CS1612" s="157" t="e" cm="1">
        <f t="array" ref="CS1612">INDEX($K:$Q,ROW(),MATCH(CS$3,$K$2:$Q$2,0))</f>
        <v>#N/A</v>
      </c>
      <c r="CT1612" s="157" t="e" cm="1">
        <f t="array" ref="CT1612">INDEX($K:$Q,ROW(),MATCH(CT$3,$K$2:$Q$2,0))</f>
        <v>#N/A</v>
      </c>
      <c r="CU1612" s="157" t="e" cm="1">
        <f t="array" ref="CU1612">INDEX($K:$Q,ROW(),MATCH(CU$3,$K$2:$Q$2,0))</f>
        <v>#N/A</v>
      </c>
      <c r="CV1612" s="157" t="e" cm="1">
        <f t="array" ref="CV1612">INDEX($K:$Q,ROW(),MATCH(CV$3,$K$2:$Q$2,0))</f>
        <v>#N/A</v>
      </c>
      <c r="CW1612" s="157" t="e" cm="1">
        <f t="array" ref="CW1612">INDEX($K:$Q,ROW(),MATCH(CW$3,$K$2:$Q$2,0))</f>
        <v>#N/A</v>
      </c>
      <c r="CX1612" s="157" t="e" cm="1">
        <f t="array" ref="CX1612">INDEX($K:$Q,ROW(),MATCH(CX$3,$K$2:$Q$2,0))</f>
        <v>#N/A</v>
      </c>
      <c r="CY1612" s="157" t="e" cm="1">
        <f t="array" ref="CY1612">INDEX($K:$Q,ROW(),MATCH(CY$3,$K$2:$Q$2,0))</f>
        <v>#N/A</v>
      </c>
      <c r="CZ1612" s="157" t="e" cm="1">
        <f t="array" ref="CZ1612">INDEX($K:$Q,ROW(),MATCH(CZ$3,$K$2:$Q$2,0))</f>
        <v>#N/A</v>
      </c>
      <c r="DA1612" s="157" t="e" cm="1">
        <f t="array" ref="DA1612">INDEX($K:$Q,ROW(),MATCH(DA$3,$K$2:$Q$2,0))</f>
        <v>#N/A</v>
      </c>
      <c r="DB1612" s="157" t="e" cm="1">
        <f t="array" ref="DB1612">INDEX($K:$Q,ROW(),MATCH(DB$3,$K$2:$Q$2,0))</f>
        <v>#N/A</v>
      </c>
      <c r="DC1612" s="157" t="e" cm="1">
        <f t="array" ref="DC1612">INDEX($K:$Q,ROW(),MATCH(DC$3,$K$2:$Q$2,0))</f>
        <v>#N/A</v>
      </c>
      <c r="DD1612" s="157" t="e" cm="1">
        <f t="array" ref="DD1612">INDEX($K:$Q,ROW(),MATCH(DD$3,$K$2:$Q$2,0))</f>
        <v>#N/A</v>
      </c>
      <c r="DE1612" s="157" t="e" cm="1">
        <f t="array" ref="DE1612">INDEX($K:$Q,ROW(),MATCH(DE$3,$K$2:$Q$2,0))</f>
        <v>#N/A</v>
      </c>
      <c r="DF1612" s="157" t="e" cm="1">
        <f t="array" ref="DF1612">INDEX($K:$Q,ROW(),MATCH(DF$3,$K$2:$Q$2,0))</f>
        <v>#N/A</v>
      </c>
      <c r="DG1612" s="157" t="e" cm="1">
        <f t="array" ref="DG1612">INDEX($K:$Q,ROW(),MATCH(DG$3,$K$2:$Q$2,0))</f>
        <v>#N/A</v>
      </c>
      <c r="DH1612" s="157" t="e" cm="1">
        <f t="array" ref="DH1612">INDEX($K:$Q,ROW(),MATCH(DH$3,$K$2:$Q$2,0))</f>
        <v>#N/A</v>
      </c>
      <c r="DI1612" s="157" t="e" cm="1">
        <f t="array" ref="DI1612">INDEX($K:$Q,ROW(),MATCH(DI$3,$K$2:$Q$2,0))</f>
        <v>#N/A</v>
      </c>
      <c r="DJ1612" s="157" t="e" cm="1">
        <f t="array" ref="DJ1612">INDEX($K:$Q,ROW(),MATCH(DJ$3,$K$2:$Q$2,0))</f>
        <v>#N/A</v>
      </c>
      <c r="DK1612" s="157" t="e" cm="1">
        <f t="array" ref="DK1612">INDEX($K:$Q,ROW(),MATCH(DK$3,$K$2:$Q$2,0))</f>
        <v>#N/A</v>
      </c>
      <c r="DL1612" s="157" t="e" cm="1">
        <f t="array" ref="DL1612">INDEX($K:$Q,ROW(),MATCH(DL$3,$K$2:$Q$2,0))</f>
        <v>#N/A</v>
      </c>
    </row>
    <row r="1613" spans="1:116" x14ac:dyDescent="0.4">
      <c r="B1613" s="8" t="str">
        <f t="shared" ref="B1613:B1617" si="2637">E1613</f>
        <v>1613 FAINT-S</v>
      </c>
      <c r="C1613" s="8" t="s">
        <v>235</v>
      </c>
      <c r="D1613" t="s">
        <v>764</v>
      </c>
      <c r="E1613" s="8" t="str">
        <f t="shared" si="2632"/>
        <v>1613 FAINT-S</v>
      </c>
      <c r="G1613" s="126" t="str">
        <f>"Investment in intangibles - "&amp;SUBSTITUTE(G1606,":","")</f>
        <v>Investment in intangibles - Volume driven secondary intangible assets</v>
      </c>
      <c r="I1613" s="74"/>
      <c r="J1613" s="74"/>
      <c r="K1613" s="33">
        <f t="shared" ref="K1613:P1613" ca="1" si="2638">SUMIF($4:$4,K$2,1613:1613)</f>
        <v>-50000</v>
      </c>
      <c r="L1613" s="33">
        <f t="shared" ca="1" si="2638"/>
        <v>-50000</v>
      </c>
      <c r="M1613" s="33">
        <f t="shared" ca="1" si="2638"/>
        <v>-50000</v>
      </c>
      <c r="N1613" s="33">
        <f t="shared" ca="1" si="2638"/>
        <v>-50000</v>
      </c>
      <c r="O1613" s="33">
        <f t="shared" ca="1" si="2638"/>
        <v>-50000</v>
      </c>
      <c r="P1613" s="33">
        <f t="shared" ca="1" si="2638"/>
        <v>-50000</v>
      </c>
      <c r="Q1613" s="27"/>
      <c r="R1613" s="33"/>
      <c r="S1613" s="77" cm="1">
        <f t="array" aca="1" ref="S1613" ca="1">-S1612*INDIRECT(S1601)</f>
        <v>-50000</v>
      </c>
      <c r="T1613" s="77" cm="1">
        <f t="array" aca="1" ref="T1613" ca="1">-T1612*INDIRECT(T1601)</f>
        <v>-50000</v>
      </c>
      <c r="U1613" s="77" cm="1">
        <f t="array" aca="1" ref="U1613" ca="1">-U1612*INDIRECT(U1601)</f>
        <v>-50000</v>
      </c>
      <c r="V1613" s="77" cm="1">
        <f t="array" aca="1" ref="V1613" ca="1">-V1612*INDIRECT(V1601)</f>
        <v>-50000</v>
      </c>
      <c r="W1613" s="77" cm="1">
        <f t="array" aca="1" ref="W1613" ca="1">-W1612*INDIRECT(W1601)</f>
        <v>-50000</v>
      </c>
      <c r="X1613" s="77" cm="1">
        <f t="array" aca="1" ref="X1613" ca="1">-X1612*INDIRECT(X1601)</f>
        <v>-50000</v>
      </c>
      <c r="Y1613" s="77" cm="1">
        <f t="array" aca="1" ref="Y1613" ca="1">-Y1612*INDIRECT(Y1601)</f>
        <v>-50000</v>
      </c>
      <c r="Z1613" s="77" cm="1">
        <f t="array" aca="1" ref="Z1613" ca="1">-Z1612*INDIRECT(Z1601)</f>
        <v>-50000</v>
      </c>
      <c r="AA1613" s="77" cm="1">
        <f t="array" aca="1" ref="AA1613" ca="1">-AA1612*INDIRECT(AA1601)</f>
        <v>-50000</v>
      </c>
      <c r="AB1613" s="77" cm="1">
        <f t="array" aca="1" ref="AB1613" ca="1">-AB1612*INDIRECT(AB1601)</f>
        <v>-50000</v>
      </c>
      <c r="AC1613" s="77" cm="1">
        <f t="array" aca="1" ref="AC1613" ca="1">-AC1612*INDIRECT(AC1601)</f>
        <v>-50000</v>
      </c>
      <c r="AD1613" s="77" cm="1">
        <f t="array" aca="1" ref="AD1613" ca="1">-AD1612*INDIRECT(AD1601)</f>
        <v>-50000</v>
      </c>
      <c r="AE1613" s="77" cm="1">
        <f t="array" aca="1" ref="AE1613" ca="1">-AE1612*INDIRECT(AE1601)</f>
        <v>-50000</v>
      </c>
      <c r="AF1613" s="77" cm="1">
        <f t="array" aca="1" ref="AF1613" ca="1">-AF1612*INDIRECT(AF1601)</f>
        <v>-50000</v>
      </c>
      <c r="AG1613" s="77" cm="1">
        <f t="array" aca="1" ref="AG1613" ca="1">-AG1612*INDIRECT(AG1601)</f>
        <v>-50000</v>
      </c>
      <c r="AH1613" s="77" cm="1">
        <f t="array" aca="1" ref="AH1613" ca="1">-AH1612*INDIRECT(AH1601)</f>
        <v>-50000</v>
      </c>
      <c r="AI1613" s="77" cm="1">
        <f t="array" aca="1" ref="AI1613" ca="1">-AI1612*INDIRECT(AI1601)</f>
        <v>-50000</v>
      </c>
      <c r="AJ1613" s="77" cm="1">
        <f t="array" aca="1" ref="AJ1613" ca="1">-AJ1612*INDIRECT(AJ1601)</f>
        <v>-50000</v>
      </c>
      <c r="AK1613" s="77" cm="1">
        <f t="array" aca="1" ref="AK1613" ca="1">-AK1612*INDIRECT(AK1601)</f>
        <v>-50000</v>
      </c>
      <c r="AL1613" s="77" cm="1">
        <f t="array" aca="1" ref="AL1613" ca="1">-AL1612*INDIRECT(AL1601)</f>
        <v>-50000</v>
      </c>
      <c r="AM1613" s="77" cm="1">
        <f t="array" aca="1" ref="AM1613" ca="1">-AM1612*INDIRECT(AM1601)</f>
        <v>-50000</v>
      </c>
      <c r="AN1613" s="77" cm="1">
        <f t="array" aca="1" ref="AN1613" ca="1">-AN1612*INDIRECT(AN1601)</f>
        <v>-50000</v>
      </c>
      <c r="AO1613" s="77" cm="1">
        <f t="array" aca="1" ref="AO1613" ca="1">-AO1612*INDIRECT(AO1601)</f>
        <v>-50000</v>
      </c>
      <c r="AP1613" s="77" cm="1">
        <f t="array" aca="1" ref="AP1613" ca="1">-AP1612*INDIRECT(AP1601)</f>
        <v>-50000</v>
      </c>
      <c r="AQ1613" s="77" cm="1">
        <f t="array" aca="1" ref="AQ1613" ca="1">-AQ1612*INDIRECT(AQ1601)</f>
        <v>-50000</v>
      </c>
      <c r="AR1613" s="77" cm="1">
        <f t="array" aca="1" ref="AR1613" ca="1">-AR1612*INDIRECT(AR1601)</f>
        <v>-50000</v>
      </c>
      <c r="AS1613" s="77" cm="1">
        <f t="array" aca="1" ref="AS1613" ca="1">-AS1612*INDIRECT(AS1601)</f>
        <v>-50000</v>
      </c>
      <c r="AT1613" s="77" cm="1">
        <f t="array" aca="1" ref="AT1613" ca="1">-AT1612*INDIRECT(AT1601)</f>
        <v>-50000</v>
      </c>
      <c r="AU1613" s="77" cm="1">
        <f t="array" aca="1" ref="AU1613" ca="1">-AU1612*INDIRECT(AU1601)</f>
        <v>-50000</v>
      </c>
      <c r="AV1613" s="77" cm="1">
        <f t="array" aca="1" ref="AV1613" ca="1">-AV1612*INDIRECT(AV1601)</f>
        <v>-50000</v>
      </c>
      <c r="AW1613" s="77" cm="1">
        <f t="array" aca="1" ref="AW1613" ca="1">-AW1612*INDIRECT(AW1601)</f>
        <v>-50000</v>
      </c>
      <c r="AX1613" s="77" cm="1">
        <f t="array" aca="1" ref="AX1613" ca="1">-AX1612*INDIRECT(AX1601)</f>
        <v>-50000</v>
      </c>
      <c r="AY1613" s="77" cm="1">
        <f t="array" aca="1" ref="AY1613" ca="1">-AY1612*INDIRECT(AY1601)</f>
        <v>-50000</v>
      </c>
      <c r="AZ1613" s="77" cm="1">
        <f t="array" aca="1" ref="AZ1613" ca="1">-AZ1612*INDIRECT(AZ1601)</f>
        <v>-50000</v>
      </c>
      <c r="BA1613" s="77" cm="1">
        <f t="array" aca="1" ref="BA1613" ca="1">-BA1612*INDIRECT(BA1601)</f>
        <v>-50000</v>
      </c>
      <c r="BB1613" s="77" cm="1">
        <f t="array" aca="1" ref="BB1613" ca="1">-BB1612*INDIRECT(BB1601)</f>
        <v>-50000</v>
      </c>
      <c r="BC1613" s="77" cm="1">
        <f t="array" aca="1" ref="BC1613" ca="1">-BC1612*INDIRECT(BC1601)</f>
        <v>-50000</v>
      </c>
      <c r="BD1613" s="77" cm="1">
        <f t="array" aca="1" ref="BD1613" ca="1">-BD1612*INDIRECT(BD1601)</f>
        <v>-50000</v>
      </c>
      <c r="BE1613" s="77" cm="1">
        <f t="array" aca="1" ref="BE1613" ca="1">-BE1612*INDIRECT(BE1601)</f>
        <v>-50000</v>
      </c>
      <c r="BF1613" s="77" cm="1">
        <f t="array" aca="1" ref="BF1613" ca="1">-BF1612*INDIRECT(BF1601)</f>
        <v>-50000</v>
      </c>
      <c r="BG1613" s="77" cm="1">
        <f t="array" aca="1" ref="BG1613" ca="1">-BG1612*INDIRECT(BG1601)</f>
        <v>-50000</v>
      </c>
      <c r="BH1613" s="77" cm="1">
        <f t="array" aca="1" ref="BH1613" ca="1">-BH1612*INDIRECT(BH1601)</f>
        <v>-50000</v>
      </c>
      <c r="BI1613" s="77" cm="1">
        <f t="array" aca="1" ref="BI1613" ca="1">-BI1612*INDIRECT(BI1601)</f>
        <v>-50000</v>
      </c>
      <c r="BJ1613" s="77" cm="1">
        <f t="array" aca="1" ref="BJ1613" ca="1">-BJ1612*INDIRECT(BJ1601)</f>
        <v>-50000</v>
      </c>
      <c r="BK1613" s="77" cm="1">
        <f t="array" aca="1" ref="BK1613" ca="1">-BK1612*INDIRECT(BK1601)</f>
        <v>-50000</v>
      </c>
      <c r="BL1613" s="77" cm="1">
        <f t="array" aca="1" ref="BL1613" ca="1">-BL1612*INDIRECT(BL1601)</f>
        <v>-50000</v>
      </c>
      <c r="BM1613" s="77" cm="1">
        <f t="array" aca="1" ref="BM1613" ca="1">-BM1612*INDIRECT(BM1601)</f>
        <v>-50000</v>
      </c>
      <c r="BN1613" s="77" cm="1">
        <f t="array" aca="1" ref="BN1613" ca="1">-BN1612*INDIRECT(BN1601)</f>
        <v>-50000</v>
      </c>
      <c r="BO1613" s="77" cm="1">
        <f t="array" aca="1" ref="BO1613" ca="1">-BO1612*INDIRECT(BO1601)</f>
        <v>-50000</v>
      </c>
      <c r="BP1613" s="77" cm="1">
        <f t="array" aca="1" ref="BP1613" ca="1">-BP1612*INDIRECT(BP1601)</f>
        <v>-50000</v>
      </c>
      <c r="BQ1613" s="77" cm="1">
        <f t="array" aca="1" ref="BQ1613" ca="1">-BQ1612*INDIRECT(BQ1601)</f>
        <v>-50000</v>
      </c>
      <c r="BR1613" s="77" cm="1">
        <f t="array" aca="1" ref="BR1613" ca="1">-BR1612*INDIRECT(BR1601)</f>
        <v>-50000</v>
      </c>
      <c r="BS1613" s="77" cm="1">
        <f t="array" aca="1" ref="BS1613" ca="1">-BS1612*INDIRECT(BS1601)</f>
        <v>-50000</v>
      </c>
      <c r="BT1613" s="77" cm="1">
        <f t="array" aca="1" ref="BT1613" ca="1">-BT1612*INDIRECT(BT1601)</f>
        <v>-50000</v>
      </c>
      <c r="BU1613" s="77" cm="1">
        <f t="array" aca="1" ref="BU1613" ca="1">-BU1612*INDIRECT(BU1601)</f>
        <v>-50000</v>
      </c>
      <c r="BV1613" s="77" cm="1">
        <f t="array" aca="1" ref="BV1613" ca="1">-BV1612*INDIRECT(BV1601)</f>
        <v>-50000</v>
      </c>
      <c r="BW1613" s="77" cm="1">
        <f t="array" aca="1" ref="BW1613" ca="1">-BW1612*INDIRECT(BW1601)</f>
        <v>-50000</v>
      </c>
      <c r="BX1613" s="77" cm="1">
        <f t="array" aca="1" ref="BX1613" ca="1">-BX1612*INDIRECT(BX1601)</f>
        <v>-50000</v>
      </c>
      <c r="BY1613" s="77" cm="1">
        <f t="array" aca="1" ref="BY1613" ca="1">-BY1612*INDIRECT(BY1601)</f>
        <v>-50000</v>
      </c>
      <c r="BZ1613" s="77" cm="1">
        <f t="array" aca="1" ref="BZ1613" ca="1">-BZ1612*INDIRECT(BZ1601)</f>
        <v>-50000</v>
      </c>
      <c r="CA1613" s="77" cm="1">
        <f t="array" aca="1" ref="CA1613" ca="1">-CA1612*INDIRECT(CA1601)</f>
        <v>-50000</v>
      </c>
      <c r="CB1613" s="77" cm="1">
        <f t="array" aca="1" ref="CB1613" ca="1">-CB1612*INDIRECT(CB1601)</f>
        <v>-50000</v>
      </c>
      <c r="CC1613" s="77" cm="1">
        <f t="array" aca="1" ref="CC1613" ca="1">-CC1612*INDIRECT(CC1601)</f>
        <v>-50000</v>
      </c>
      <c r="CD1613" s="77" cm="1">
        <f t="array" aca="1" ref="CD1613" ca="1">-CD1612*INDIRECT(CD1601)</f>
        <v>-50000</v>
      </c>
      <c r="CE1613" s="77" cm="1">
        <f t="array" aca="1" ref="CE1613" ca="1">-CE1612*INDIRECT(CE1601)</f>
        <v>-50000</v>
      </c>
      <c r="CF1613" s="77" cm="1">
        <f t="array" aca="1" ref="CF1613" ca="1">-CF1612*INDIRECT(CF1601)</f>
        <v>-50000</v>
      </c>
      <c r="CG1613" s="77" cm="1">
        <f t="array" aca="1" ref="CG1613" ca="1">-CG1612*INDIRECT(CG1601)</f>
        <v>-50000</v>
      </c>
      <c r="CH1613" s="77" cm="1">
        <f t="array" aca="1" ref="CH1613" ca="1">-CH1612*INDIRECT(CH1601)</f>
        <v>-50000</v>
      </c>
      <c r="CI1613" s="77" cm="1">
        <f t="array" aca="1" ref="CI1613" ca="1">-CI1612*INDIRECT(CI1601)</f>
        <v>-50000</v>
      </c>
      <c r="CJ1613" s="77" cm="1">
        <f t="array" aca="1" ref="CJ1613" ca="1">-CJ1612*INDIRECT(CJ1601)</f>
        <v>-50000</v>
      </c>
      <c r="CK1613" s="77" cm="1">
        <f t="array" aca="1" ref="CK1613" ca="1">-CK1612*INDIRECT(CK1601)</f>
        <v>-50000</v>
      </c>
      <c r="CL1613" s="77" cm="1">
        <f t="array" aca="1" ref="CL1613" ca="1">-CL1612*INDIRECT(CL1601)</f>
        <v>-50000</v>
      </c>
      <c r="CM1613" s="27"/>
      <c r="CN1613" s="180"/>
      <c r="CO1613" s="77" t="e" cm="1">
        <f t="array" aca="1" ref="CO1613" ca="1">-CO1612*INDIRECT(CO1601)</f>
        <v>#N/A</v>
      </c>
      <c r="CP1613" s="77" t="e" cm="1">
        <f t="array" aca="1" ref="CP1613" ca="1">-CP1612*INDIRECT(CP1601)</f>
        <v>#N/A</v>
      </c>
      <c r="CQ1613" s="77" t="e" cm="1">
        <f t="array" aca="1" ref="CQ1613" ca="1">-CQ1612*INDIRECT(CQ1601)</f>
        <v>#N/A</v>
      </c>
      <c r="CR1613" s="77" t="e" cm="1">
        <f t="array" aca="1" ref="CR1613" ca="1">-CR1612*INDIRECT(CR1601)</f>
        <v>#N/A</v>
      </c>
      <c r="CS1613" s="77" t="e" cm="1">
        <f t="array" aca="1" ref="CS1613" ca="1">-CS1612*INDIRECT(CS1601)</f>
        <v>#N/A</v>
      </c>
      <c r="CT1613" s="77" t="e" cm="1">
        <f t="array" aca="1" ref="CT1613" ca="1">-CT1612*INDIRECT(CT1601)</f>
        <v>#N/A</v>
      </c>
      <c r="CU1613" s="77" t="e" cm="1">
        <f t="array" aca="1" ref="CU1613" ca="1">-CU1612*INDIRECT(CU1601)</f>
        <v>#N/A</v>
      </c>
      <c r="CV1613" s="77" t="e" cm="1">
        <f t="array" aca="1" ref="CV1613" ca="1">-CV1612*INDIRECT(CV1601)</f>
        <v>#N/A</v>
      </c>
      <c r="CW1613" s="77" t="e" cm="1">
        <f t="array" aca="1" ref="CW1613" ca="1">-CW1612*INDIRECT(CW1601)</f>
        <v>#N/A</v>
      </c>
      <c r="CX1613" s="77" t="e" cm="1">
        <f t="array" aca="1" ref="CX1613" ca="1">-CX1612*INDIRECT(CX1601)</f>
        <v>#N/A</v>
      </c>
      <c r="CY1613" s="77" t="e" cm="1">
        <f t="array" aca="1" ref="CY1613" ca="1">-CY1612*INDIRECT(CY1601)</f>
        <v>#N/A</v>
      </c>
      <c r="CZ1613" s="77" t="e" cm="1">
        <f t="array" aca="1" ref="CZ1613" ca="1">-CZ1612*INDIRECT(CZ1601)</f>
        <v>#N/A</v>
      </c>
      <c r="DA1613" s="77" t="e" cm="1">
        <f t="array" aca="1" ref="DA1613" ca="1">-DA1612*INDIRECT(DA1601)</f>
        <v>#N/A</v>
      </c>
      <c r="DB1613" s="77" t="e" cm="1">
        <f t="array" aca="1" ref="DB1613" ca="1">-DB1612*INDIRECT(DB1601)</f>
        <v>#N/A</v>
      </c>
      <c r="DC1613" s="77" t="e" cm="1">
        <f t="array" aca="1" ref="DC1613" ca="1">-DC1612*INDIRECT(DC1601)</f>
        <v>#N/A</v>
      </c>
      <c r="DD1613" s="77" t="e" cm="1">
        <f t="array" aca="1" ref="DD1613" ca="1">-DD1612*INDIRECT(DD1601)</f>
        <v>#N/A</v>
      </c>
      <c r="DE1613" s="77" t="e" cm="1">
        <f t="array" aca="1" ref="DE1613" ca="1">-DE1612*INDIRECT(DE1601)</f>
        <v>#N/A</v>
      </c>
      <c r="DF1613" s="77" t="e" cm="1">
        <f t="array" aca="1" ref="DF1613" ca="1">-DF1612*INDIRECT(DF1601)</f>
        <v>#N/A</v>
      </c>
      <c r="DG1613" s="77" t="e" cm="1">
        <f t="array" aca="1" ref="DG1613" ca="1">-DG1612*INDIRECT(DG1601)</f>
        <v>#N/A</v>
      </c>
      <c r="DH1613" s="77" t="e" cm="1">
        <f t="array" aca="1" ref="DH1613" ca="1">-DH1612*INDIRECT(DH1601)</f>
        <v>#N/A</v>
      </c>
      <c r="DI1613" s="77" t="e" cm="1">
        <f t="array" aca="1" ref="DI1613" ca="1">-DI1612*INDIRECT(DI1601)</f>
        <v>#N/A</v>
      </c>
      <c r="DJ1613" s="77" t="e" cm="1">
        <f t="array" aca="1" ref="DJ1613" ca="1">-DJ1612*INDIRECT(DJ1601)</f>
        <v>#N/A</v>
      </c>
      <c r="DK1613" s="77" t="e" cm="1">
        <f t="array" aca="1" ref="DK1613" ca="1">-DK1612*INDIRECT(DK1601)</f>
        <v>#N/A</v>
      </c>
      <c r="DL1613" s="77" t="e" cm="1">
        <f t="array" aca="1" ref="DL1613" ca="1">-DL1612*INDIRECT(DL1601)</f>
        <v>#N/A</v>
      </c>
    </row>
    <row r="1614" spans="1:116" x14ac:dyDescent="0.4">
      <c r="B1614" s="8" t="str">
        <f t="shared" si="2637"/>
        <v>1614 FAINT-S</v>
      </c>
      <c r="C1614" s="8"/>
      <c r="D1614" t="s">
        <v>764</v>
      </c>
      <c r="E1614" s="8" t="str">
        <f t="shared" si="2632"/>
        <v>1614 FAINT-S</v>
      </c>
      <c r="G1614" s="125"/>
      <c r="S1614" s="80"/>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c r="DK1614" s="72"/>
      <c r="DL1614" s="72"/>
    </row>
    <row r="1615" spans="1:116" x14ac:dyDescent="0.4">
      <c r="B1615" s="8" t="str">
        <f t="shared" si="2637"/>
        <v>1615 FAINT-S</v>
      </c>
      <c r="C1615" s="8"/>
      <c r="D1615" t="s">
        <v>764</v>
      </c>
      <c r="E1615" s="8" t="str">
        <f t="shared" si="2632"/>
        <v>1615 FAINT-S</v>
      </c>
      <c r="G1615" s="95" t="s">
        <v>204</v>
      </c>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c r="DK1615" s="72"/>
      <c r="DL1615" s="72"/>
    </row>
    <row r="1616" spans="1:116" x14ac:dyDescent="0.4">
      <c r="B1616" s="8" t="str">
        <f t="shared" si="2637"/>
        <v>1616 FAINT-S</v>
      </c>
      <c r="C1616" s="8" t="s">
        <v>233</v>
      </c>
      <c r="D1616" t="s">
        <v>764</v>
      </c>
      <c r="E1616" s="8" t="str">
        <f t="shared" si="2632"/>
        <v>1616 FAINT-S</v>
      </c>
      <c r="G1616" s="158" t="str">
        <f>"Amortization - "&amp;SUBSTITUTE(G1606,":","")</f>
        <v>Amortization - Volume driven secondary intangible assets</v>
      </c>
      <c r="J1616" s="80">
        <f>SUMIF($5:$5,I$2,1614:1614)</f>
        <v>0</v>
      </c>
      <c r="K1616" s="24">
        <f t="shared" ref="K1616:P1616" ca="1" si="2639">SUMIF($3:$3,K$2,1616:1616)</f>
        <v>-70397.479383104757</v>
      </c>
      <c r="L1616" s="24">
        <f t="shared" ca="1" si="2639"/>
        <v>-220179.74288307759</v>
      </c>
      <c r="M1616" s="24">
        <f t="shared" ca="1" si="2639"/>
        <v>-403432.81086214958</v>
      </c>
      <c r="N1616" s="24">
        <f t="shared" ca="1" si="2639"/>
        <v>-627636.17205483466</v>
      </c>
      <c r="O1616" s="24">
        <f t="shared" ca="1" si="2639"/>
        <v>-901940.7047125817</v>
      </c>
      <c r="P1616" s="24">
        <f t="shared" ca="1" si="2639"/>
        <v>-1162670.8887517571</v>
      </c>
      <c r="R1616" s="24"/>
      <c r="S1616" s="80" cm="1">
        <f t="array" aca="1" ref="S1616" ca="1">(SUM(INDEX(1611:1611,1,MAX(COLUMN($R:$R),COLUMN()-($H1608*12-1))):S1613)/($H1608*12)+IF($R1618=0,0,SUM(INDEX(1616:1616,1,MAX(COLUMN($R:$R),COLUMN()-(($H1608-$H1609)*12))):S1618)/(($H1608)*12)))</f>
        <v>-848.98305084745755</v>
      </c>
      <c r="T1616" s="80" cm="1">
        <f t="array" aca="1" ref="T1616" ca="1">(SUM(INDEX(1611:1611,1,MAX(COLUMN($R:$R),COLUMN()-($H1608*12-1))):T1613)/($H1608*12)+IF($R1618=0,0,SUM(INDEX(1616:1616,1,MAX(COLUMN($R:$R),COLUMN()-(($H1608-$H1609)*12))):T1618)/(($H1608)*12)))</f>
        <v>-1710.6607296753805</v>
      </c>
      <c r="U1616" s="80" cm="1">
        <f t="array" aca="1" ref="U1616" ca="1">(SUM(INDEX(1611:1611,1,MAX(COLUMN($R:$R),COLUMN()-($H1608*12-1))):U1613)/($H1608*12)+IF($R1618=0,0,SUM(INDEX(1616:1616,1,MAX(COLUMN($R:$R),COLUMN()-(($H1608-$H1609)*12))):U1618)/(($H1608)*12)))</f>
        <v>-2586.9431149241159</v>
      </c>
      <c r="V1616" s="80" cm="1">
        <f t="array" aca="1" ref="V1616" ca="1">(SUM(INDEX(1611:1611,1,MAX(COLUMN($R:$R),COLUMN()-($H1608*12-1))):V1613)/($H1608*12)+IF($R1618=0,0,SUM(INDEX(1616:1616,1,MAX(COLUMN($R:$R),COLUMN()-(($H1608-$H1609)*12))):V1618)/(($H1608)*12)))</f>
        <v>-3478.077743990626</v>
      </c>
      <c r="W1616" s="80" cm="1">
        <f t="array" aca="1" ref="W1616" ca="1">(SUM(INDEX(1611:1611,1,MAX(COLUMN($R:$R),COLUMN()-($H1608*12-1))):W1613)/($H1608*12)+IF($R1618=0,0,SUM(INDEX(1616:1616,1,MAX(COLUMN($R:$R),COLUMN()-(($H1608-$H1609)*12))):W1618)/(($H1608)*12)))</f>
        <v>-4384.316349820976</v>
      </c>
      <c r="X1616" s="80" cm="1">
        <f t="array" aca="1" ref="X1616" ca="1">(SUM(INDEX(1611:1611,1,MAX(COLUMN($R:$R),COLUMN()-($H1608*12-1))):X1613)/($H1608*12)+IF($R1618=0,0,SUM(INDEX(1616:1616,1,MAX(COLUMN($R:$R),COLUMN()-(($H1608-$H1609)*12))):X1618)/(($H1608)*12)))</f>
        <v>-5305.9149320213319</v>
      </c>
      <c r="Y1616" s="80" cm="1">
        <f t="array" aca="1" ref="Y1616" ca="1">(SUM(INDEX(1611:1611,1,MAX(COLUMN($R:$R),COLUMN()-($H1608*12-1))):Y1613)/($H1608*12)+IF($R1618=0,0,SUM(INDEX(1616:1616,1,MAX(COLUMN($R:$R),COLUMN()-(($H1608-$H1609)*12))):Y1618)/(($H1608)*12)))</f>
        <v>-6243.1338291742359</v>
      </c>
      <c r="Z1616" s="80" cm="1">
        <f t="array" aca="1" ref="Z1616" ca="1">(SUM(INDEX(1611:1611,1,MAX(COLUMN($R:$R),COLUMN()-($H1608*12-1))):Z1613)/($H1608*12)+IF($R1618=0,0,SUM(INDEX(1616:1616,1,MAX(COLUMN($R:$R),COLUMN()-(($H1608-$H1609)*12))):Z1618)/(($H1608)*12)))</f>
        <v>-7196.237792380578</v>
      </c>
      <c r="AA1616" s="80" cm="1">
        <f t="array" aca="1" ref="AA1616" ca="1">(SUM(INDEX(1611:1611,1,MAX(COLUMN($R:$R),COLUMN()-($H1608*12-1))):AA1613)/($H1608*12)+IF($R1618=0,0,SUM(INDEX(1616:1616,1,MAX(COLUMN($R:$R),COLUMN()-(($H1608-$H1609)*12))):AA1618)/(($H1608)*12)))</f>
        <v>-8165.4960600480463</v>
      </c>
      <c r="AB1616" s="80" cm="1">
        <f t="array" aca="1" ref="AB1616" ca="1">(SUM(INDEX(1611:1611,1,MAX(COLUMN($R:$R),COLUMN()-($H1608*12-1))):AB1613)/($H1608*12)+IF($R1618=0,0,SUM(INDEX(1616:1616,1,MAX(COLUMN($R:$R),COLUMN()-(($H1608-$H1609)*12))):AB1618)/(($H1608)*12)))</f>
        <v>-9151.1824339471641</v>
      </c>
      <c r="AC1616" s="80" cm="1">
        <f t="array" aca="1" ref="AC1616" ca="1">(SUM(INDEX(1611:1611,1,MAX(COLUMN($R:$R),COLUMN()-($H1608*12-1))):AC1613)/($H1608*12)+IF($R1618=0,0,SUM(INDEX(1616:1616,1,MAX(COLUMN($R:$R),COLUMN()-(($H1608-$H1609)*12))):AC1618)/(($H1608)*12)))</f>
        <v>-10153.575356556439</v>
      </c>
      <c r="AD1616" s="80" cm="1">
        <f t="array" aca="1" ref="AD1616" ca="1">(SUM(INDEX(1611:1611,1,MAX(COLUMN($R:$R),COLUMN()-($H1608*12-1))):AD1613)/($H1608*12)+IF($R1618=0,0,SUM(INDEX(1616:1616,1,MAX(COLUMN($R:$R),COLUMN()-(($H1608-$H1609)*12))):AD1618)/(($H1608)*12)))</f>
        <v>-11172.957989718412</v>
      </c>
      <c r="AE1616" s="80" cm="1">
        <f t="array" aca="1" ref="AE1616" ca="1">(SUM(INDEX(1611:1611,1,MAX(COLUMN($R:$R),COLUMN()-($H1608*12-1))):AE1613)/($H1608*12)+IF($R1618=0,0,SUM(INDEX(1616:1616,1,MAX(COLUMN($R:$R),COLUMN()-(($H1608-$H1609)*12))):AE1618)/(($H1608)*12)))</f>
        <v>-12209.618294628894</v>
      </c>
      <c r="AF1616" s="80" cm="1">
        <f t="array" aca="1" ref="AF1616" ca="1">(SUM(INDEX(1611:1611,1,MAX(COLUMN($R:$R),COLUMN()-($H1608*12-1))):AF1613)/($H1608*12)+IF($R1618=0,0,SUM(INDEX(1616:1616,1,MAX(COLUMN($R:$R),COLUMN()-(($H1608-$H1609)*12))):AF1618)/(($H1608)*12)))</f>
        <v>-13263.849113181926</v>
      </c>
      <c r="AG1616" s="80" cm="1">
        <f t="array" aca="1" ref="AG1616" ca="1">(SUM(INDEX(1611:1611,1,MAX(COLUMN($R:$R),COLUMN()-($H1608*12-1))):AG1613)/($H1608*12)+IF($R1618=0,0,SUM(INDEX(1616:1616,1,MAX(COLUMN($R:$R),COLUMN()-(($H1608-$H1609)*12))):AG1618)/(($H1608)*12)))</f>
        <v>-14335.948250693484</v>
      </c>
      <c r="AH1616" s="80" cm="1">
        <f t="array" aca="1" ref="AH1616" ca="1">(SUM(INDEX(1611:1611,1,MAX(COLUMN($R:$R),COLUMN()-($H1608*12-1))):AH1613)/($H1608*12)+IF($R1618=0,0,SUM(INDEX(1616:1616,1,MAX(COLUMN($R:$R),COLUMN()-(($H1608-$H1609)*12))):AH1618)/(($H1608)*12)))</f>
        <v>-15426.218560027271</v>
      </c>
      <c r="AI1616" s="80" cm="1">
        <f t="array" aca="1" ref="AI1616" ca="1">(SUM(INDEX(1611:1611,1,MAX(COLUMN($R:$R),COLUMN()-($H1608*12-1))):AI1613)/($H1608*12)+IF($R1618=0,0,SUM(INDEX(1616:1616,1,MAX(COLUMN($R:$R),COLUMN()-(($H1608-$H1609)*12))):AI1618)/(($H1608)*12)))</f>
        <v>-16534.96802714638</v>
      </c>
      <c r="AJ1616" s="80" cm="1">
        <f t="array" aca="1" ref="AJ1616" ca="1">(SUM(INDEX(1611:1611,1,MAX(COLUMN($R:$R),COLUMN()-($H1608*12-1))):AJ1613)/($H1608*12)+IF($R1618=0,0,SUM(INDEX(1616:1616,1,MAX(COLUMN($R:$R),COLUMN()-(($H1608-$H1609)*12))):AJ1618)/(($H1608)*12)))</f>
        <v>-17662.509858114961</v>
      </c>
      <c r="AK1616" s="80" cm="1">
        <f t="array" aca="1" ref="AK1616" ca="1">(SUM(INDEX(1611:1611,1,MAX(COLUMN($R:$R),COLUMN()-($H1608*12-1))):AK1613)/($H1608*12)+IF($R1618=0,0,SUM(INDEX(1616:1616,1,MAX(COLUMN($R:$R),COLUMN()-(($H1608-$H1609)*12))):AK1618)/(($H1608)*12)))</f>
        <v>-18809.162567574538</v>
      </c>
      <c r="AL1616" s="80" cm="1">
        <f t="array" aca="1" ref="AL1616" ca="1">(SUM(INDEX(1611:1611,1,MAX(COLUMN($R:$R),COLUMN()-($H1608*12-1))):AL1613)/($H1608*12)+IF($R1618=0,0,SUM(INDEX(1616:1616,1,MAX(COLUMN($R:$R),COLUMN()-(($H1608-$H1609)*12))):AL1618)/(($H1608)*12)))</f>
        <v>-19975.250068719866</v>
      </c>
      <c r="AM1616" s="80" cm="1">
        <f t="array" aca="1" ref="AM1616" ca="1">(SUM(INDEX(1611:1611,1,MAX(COLUMN($R:$R),COLUMN()-($H1608*12-1))):AM1613)/($H1608*12)+IF($R1618=0,0,SUM(INDEX(1616:1616,1,MAX(COLUMN($R:$R),COLUMN()-(($H1608-$H1609)*12))):AM1618)/(($H1608)*12)))</f>
        <v>-21161.101764799867</v>
      </c>
      <c r="AN1616" s="80" cm="1">
        <f t="array" aca="1" ref="AN1616" ca="1">(SUM(INDEX(1611:1611,1,MAX(COLUMN($R:$R),COLUMN()-($H1608*12-1))):AN1613)/($H1608*12)+IF($R1618=0,0,SUM(INDEX(1616:1616,1,MAX(COLUMN($R:$R),COLUMN()-(($H1608-$H1609)*12))):AN1618)/(($H1608)*12)))</f>
        <v>-22367.052642169358</v>
      </c>
      <c r="AO1616" s="80" cm="1">
        <f t="array" aca="1" ref="AO1616" ca="1">(SUM(INDEX(1611:1611,1,MAX(COLUMN($R:$R),COLUMN()-($H1608*12-1))):AO1613)/($H1608*12)+IF($R1618=0,0,SUM(INDEX(1616:1616,1,MAX(COLUMN($R:$R),COLUMN()-(($H1608-$H1609)*12))):AO1618)/(($H1608)*12)))</f>
        <v>-23593.443364917988</v>
      </c>
      <c r="AP1616" s="80" cm="1">
        <f t="array" aca="1" ref="AP1616" ca="1">(SUM(INDEX(1611:1611,1,MAX(COLUMN($R:$R),COLUMN()-($H1608*12-1))):AP1613)/($H1608*12)+IF($R1618=0,0,SUM(INDEX(1616:1616,1,MAX(COLUMN($R:$R),COLUMN()-(($H1608-$H1609)*12))):AP1618)/(($H1608)*12)))</f>
        <v>-24840.620371103039</v>
      </c>
      <c r="AQ1616" s="80" cm="1">
        <f t="array" aca="1" ref="AQ1616" ca="1">(SUM(INDEX(1611:1611,1,MAX(COLUMN($R:$R),COLUMN()-($H1608*12-1))):AQ1613)/($H1608*12)+IF($R1618=0,0,SUM(INDEX(1616:1616,1,MAX(COLUMN($R:$R),COLUMN()-(($H1608-$H1609)*12))):AQ1618)/(($H1608)*12)))</f>
        <v>-26108.93597061326</v>
      </c>
      <c r="AR1616" s="80" cm="1">
        <f t="array" aca="1" ref="AR1616" ca="1">(SUM(INDEX(1611:1611,1,MAX(COLUMN($R:$R),COLUMN()-($H1608*12-1))):AR1613)/($H1608*12)+IF($R1618=0,0,SUM(INDEX(1616:1616,1,MAX(COLUMN($R:$R),COLUMN()-(($H1608-$H1609)*12))):AR1618)/(($H1608)*12)))</f>
        <v>-27398.74844469145</v>
      </c>
      <c r="AS1616" s="80" cm="1">
        <f t="array" aca="1" ref="AS1616" ca="1">(SUM(INDEX(1611:1611,1,MAX(COLUMN($R:$R),COLUMN()-($H1608*12-1))):AS1613)/($H1608*12)+IF($R1618=0,0,SUM(INDEX(1616:1616,1,MAX(COLUMN($R:$R),COLUMN()-(($H1608-$H1609)*12))):AS1618)/(($H1608)*12)))</f>
        <v>-28710.42214714385</v>
      </c>
      <c r="AT1616" s="80" cm="1">
        <f t="array" aca="1" ref="AT1616" ca="1">(SUM(INDEX(1611:1611,1,MAX(COLUMN($R:$R),COLUMN()-($H1608*12-1))):AT1613)/($H1608*12)+IF($R1618=0,0,SUM(INDEX(1616:1616,1,MAX(COLUMN($R:$R),COLUMN()-(($H1608-$H1609)*12))):AT1618)/(($H1608)*12)))</f>
        <v>-30044.327607264931</v>
      </c>
      <c r="AU1616" s="80" cm="1">
        <f t="array" aca="1" ref="AU1616" ca="1">(SUM(INDEX(1611:1611,1,MAX(COLUMN($R:$R),COLUMN()-($H1608*12-1))):AU1613)/($H1608*12)+IF($R1618=0,0,SUM(INDEX(1616:1616,1,MAX(COLUMN($R:$R),COLUMN()-(($H1608-$H1609)*12))):AU1618)/(($H1608)*12)))</f>
        <v>-31400.841634506709</v>
      </c>
      <c r="AV1616" s="80" cm="1">
        <f t="array" aca="1" ref="AV1616" ca="1">(SUM(INDEX(1611:1611,1,MAX(COLUMN($R:$R),COLUMN()-($H1608*12-1))):AV1613)/($H1608*12)+IF($R1618=0,0,SUM(INDEX(1616:1616,1,MAX(COLUMN($R:$R),COLUMN()-(($H1608-$H1609)*12))):AV1618)/(($H1608)*12)))</f>
        <v>-32780.347424922074</v>
      </c>
      <c r="AW1616" s="80" cm="1">
        <f t="array" aca="1" ref="AW1616" ca="1">(SUM(INDEX(1611:1611,1,MAX(COLUMN($R:$R),COLUMN()-($H1608*12-1))):AW1613)/($H1608*12)+IF($R1618=0,0,SUM(INDEX(1616:1616,1,MAX(COLUMN($R:$R),COLUMN()-(($H1608-$H1609)*12))):AW1618)/(($H1608)*12)))</f>
        <v>-34183.234669412283</v>
      </c>
      <c r="AX1616" s="80" cm="1">
        <f t="array" aca="1" ref="AX1616" ca="1">(SUM(INDEX(1611:1611,1,MAX(COLUMN($R:$R),COLUMN()-($H1608*12-1))):AX1613)/($H1608*12)+IF($R1618=0,0,SUM(INDEX(1616:1616,1,MAX(COLUMN($R:$R),COLUMN()-(($H1608-$H1609)*12))):AX1618)/(($H1608)*12)))</f>
        <v>-35609.899663809098</v>
      </c>
      <c r="AY1616" s="80" cm="1">
        <f t="array" aca="1" ref="AY1616" ca="1">(SUM(INDEX(1611:1611,1,MAX(COLUMN($R:$R),COLUMN()-($H1608*12-1))):AY1613)/($H1608*12)+IF($R1618=0,0,SUM(INDEX(1616:1616,1,MAX(COLUMN($R:$R),COLUMN()-(($H1608-$H1609)*12))):AY1618)/(($H1608)*12)))</f>
        <v>-37060.745420822816</v>
      </c>
      <c r="AZ1616" s="80" cm="1">
        <f t="array" aca="1" ref="AZ1616" ca="1">(SUM(INDEX(1611:1611,1,MAX(COLUMN($R:$R),COLUMN()-($H1608*12-1))):AZ1613)/($H1608*12)+IF($R1618=0,0,SUM(INDEX(1616:1616,1,MAX(COLUMN($R:$R),COLUMN()-(($H1608-$H1609)*12))):AZ1618)/(($H1608)*12)))</f>
        <v>-38536.181783887609</v>
      </c>
      <c r="BA1616" s="80" cm="1">
        <f t="array" aca="1" ref="BA1616" ca="1">(SUM(INDEX(1611:1611,1,MAX(COLUMN($R:$R),COLUMN()-($H1608*12-1))):BA1613)/($H1608*12)+IF($R1618=0,0,SUM(INDEX(1616:1616,1,MAX(COLUMN($R:$R),COLUMN()-(($H1608-$H1609)*12))):BA1618)/(($H1608)*12)))</f>
        <v>-40036.625542936548</v>
      </c>
      <c r="BB1616" s="80" cm="1">
        <f t="array" aca="1" ref="BB1616" ca="1">(SUM(INDEX(1611:1611,1,MAX(COLUMN($R:$R),COLUMN()-($H1608*12-1))):BB1613)/($H1608*12)+IF($R1618=0,0,SUM(INDEX(1616:1616,1,MAX(COLUMN($R:$R),COLUMN()-(($H1608-$H1609)*12))):BB1618)/(($H1608)*12)))</f>
        <v>-41562.500552138867</v>
      </c>
      <c r="BC1616" s="80" cm="1">
        <f t="array" aca="1" ref="BC1616" ca="1">(SUM(INDEX(1611:1611,1,MAX(COLUMN($R:$R),COLUMN()-($H1608*12-1))):BC1613)/($H1608*12)+IF($R1618=0,0,SUM(INDEX(1616:1616,1,MAX(COLUMN($R:$R),COLUMN()-(($H1608-$H1609)*12))):BC1618)/(($H1608)*12)))</f>
        <v>-43114.237849632744</v>
      </c>
      <c r="BD1616" s="80" cm="1">
        <f t="array" aca="1" ref="BD1616" ca="1">(SUM(INDEX(1611:1611,1,MAX(COLUMN($R:$R),COLUMN()-($H1608*12-1))):BD1613)/($H1608*12)+IF($R1618=0,0,SUM(INDEX(1616:1616,1,MAX(COLUMN($R:$R),COLUMN()-(($H1608-$H1609)*12))):BD1618)/(($H1608)*12)))</f>
        <v>-44692.275779287535</v>
      </c>
      <c r="BE1616" s="80" cm="1">
        <f t="array" aca="1" ref="BE1616" ca="1">(SUM(INDEX(1611:1611,1,MAX(COLUMN($R:$R),COLUMN()-($H1608*12-1))):BE1613)/($H1608*12)+IF($R1618=0,0,SUM(INDEX(1616:1616,1,MAX(COLUMN($R:$R),COLUMN()-(($H1608-$H1609)*12))):BE1618)/(($H1608)*12)))</f>
        <v>-46297.060114529697</v>
      </c>
      <c r="BF1616" s="80" cm="1">
        <f t="array" aca="1" ref="BF1616" ca="1">(SUM(INDEX(1611:1611,1,MAX(COLUMN($R:$R),COLUMN()-($H1608*12-1))):BF1613)/($H1608*12)+IF($R1618=0,0,SUM(INDEX(1616:1616,1,MAX(COLUMN($R:$R),COLUMN()-(($H1608-$H1609)*12))):BF1618)/(($H1608)*12)))</f>
        <v>-47929.044184267492</v>
      </c>
      <c r="BG1616" s="80" cm="1">
        <f t="array" aca="1" ref="BG1616" ca="1">(SUM(INDEX(1611:1611,1,MAX(COLUMN($R:$R),COLUMN()-($H1608*12-1))):BG1613)/($H1608*12)+IF($R1618=0,0,SUM(INDEX(1616:1616,1,MAX(COLUMN($R:$R),COLUMN()-(($H1608-$H1609)*12))):BG1618)/(($H1608)*12)))</f>
        <v>-49588.689000949991</v>
      </c>
      <c r="BH1616" s="80" cm="1">
        <f t="array" aca="1" ref="BH1616" ca="1">(SUM(INDEX(1611:1611,1,MAX(COLUMN($R:$R),COLUMN()-($H1608*12-1))):BH1613)/($H1608*12)+IF($R1618=0,0,SUM(INDEX(1616:1616,1,MAX(COLUMN($R:$R),COLUMN()-(($H1608-$H1609)*12))):BH1618)/(($H1608)*12)))</f>
        <v>-51276.463390796598</v>
      </c>
      <c r="BI1616" s="80" cm="1">
        <f t="array" aca="1" ref="BI1616" ca="1">(SUM(INDEX(1611:1611,1,MAX(COLUMN($R:$R),COLUMN()-($H1608*12-1))):BI1613)/($H1608*12)+IF($R1618=0,0,SUM(INDEX(1616:1616,1,MAX(COLUMN($R:$R),COLUMN()-(($H1608-$H1609)*12))):BI1618)/(($H1608)*12)))</f>
        <v>-52992.844126233831</v>
      </c>
      <c r="BJ1616" s="80" cm="1">
        <f t="array" aca="1" ref="BJ1616" ca="1">(SUM(INDEX(1611:1611,1,MAX(COLUMN($R:$R),COLUMN()-($H1608*12-1))):BJ1613)/($H1608*12)+IF($R1618=0,0,SUM(INDEX(1616:1616,1,MAX(COLUMN($R:$R),COLUMN()-(($H1608-$H1609)*12))):BJ1618)/(($H1608)*12)))</f>
        <v>-54738.316060576777</v>
      </c>
      <c r="BK1616" s="80" cm="1">
        <f t="array" aca="1" ref="BK1616" ca="1">(SUM(INDEX(1611:1611,1,MAX(COLUMN($R:$R),COLUMN()-($H1608*12-1))):BK1613)/($H1608*12)+IF($R1618=0,0,SUM(INDEX(1616:1616,1,MAX(COLUMN($R:$R),COLUMN()-(($H1608-$H1609)*12))):BK1618)/(($H1608)*12)))</f>
        <v>-56513.372264993333</v>
      </c>
      <c r="BL1616" s="80" cm="1">
        <f t="array" aca="1" ref="BL1616" ca="1">(SUM(INDEX(1611:1611,1,MAX(COLUMN($R:$R),COLUMN()-($H1608*12-1))):BL1613)/($H1608*12)+IF($R1618=0,0,SUM(INDEX(1616:1616,1,MAX(COLUMN($R:$R),COLUMN()-(($H1608-$H1609)*12))):BL1618)/(($H1608)*12)))</f>
        <v>-58318.514167789821</v>
      </c>
      <c r="BM1616" s="80" cm="1">
        <f t="array" aca="1" ref="BM1616" ca="1">(SUM(INDEX(1611:1611,1,MAX(COLUMN($R:$R),COLUMN()-($H1608*12-1))):BM1613)/($H1608*12)+IF($R1618=0,0,SUM(INDEX(1616:1616,1,MAX(COLUMN($R:$R),COLUMN()-(($H1608-$H1609)*12))):BM1618)/(($H1608)*12)))</f>
        <v>-60154.251696057458</v>
      </c>
      <c r="BN1616" s="80" cm="1">
        <f t="array" aca="1" ref="BN1616" ca="1">(SUM(INDEX(1611:1611,1,MAX(COLUMN($R:$R),COLUMN()-($H1608*12-1))):BN1613)/($H1608*12)+IF($R1618=0,0,SUM(INDEX(1616:1616,1,MAX(COLUMN($R:$R),COLUMN()-(($H1608-$H1609)*12))):BN1618)/(($H1608)*12)))</f>
        <v>-62021.103419719439</v>
      </c>
      <c r="BO1616" s="80" cm="1">
        <f t="array" aca="1" ref="BO1616" ca="1">(SUM(INDEX(1611:1611,1,MAX(COLUMN($R:$R),COLUMN()-($H1608*12-1))):BO1613)/($H1608*12)+IF($R1618=0,0,SUM(INDEX(1616:1616,1,MAX(COLUMN($R:$R),COLUMN()-(($H1608-$H1609)*12))):BO1618)/(($H1608)*12)))</f>
        <v>-63919.59669801977</v>
      </c>
      <c r="BP1616" s="80" cm="1">
        <f t="array" aca="1" ref="BP1616" ca="1">(SUM(INDEX(1611:1611,1,MAX(COLUMN($R:$R),COLUMN()-($H1608*12-1))):BP1613)/($H1608*12)+IF($R1618=0,0,SUM(INDEX(1616:1616,1,MAX(COLUMN($R:$R),COLUMN()-(($H1608-$H1609)*12))):BP1618)/(($H1608)*12)))</f>
        <v>-65850.267828494689</v>
      </c>
      <c r="BQ1616" s="80" cm="1">
        <f t="array" aca="1" ref="BQ1616" ca="1">(SUM(INDEX(1611:1611,1,MAX(COLUMN($R:$R),COLUMN()-($H1608*12-1))):BQ1613)/($H1608*12)+IF($R1618=0,0,SUM(INDEX(1616:1616,1,MAX(COLUMN($R:$R),COLUMN()-(($H1608-$H1609)*12))):BQ1618)/(($H1608)*12)))</f>
        <v>-67813.662198469159</v>
      </c>
      <c r="BR1616" s="80" cm="1">
        <f t="array" aca="1" ref="BR1616" ca="1">(SUM(INDEX(1611:1611,1,MAX(COLUMN($R:$R),COLUMN()-($H1608*12-1))):BR1613)/($H1608*12)+IF($R1618=0,0,SUM(INDEX(1616:1616,1,MAX(COLUMN($R:$R),COLUMN()-(($H1608-$H1609)*12))):BR1618)/(($H1608)*12)))</f>
        <v>-69810.334439121187</v>
      </c>
      <c r="BS1616" s="80" cm="1">
        <f t="array" aca="1" ref="BS1616" ca="1">(SUM(INDEX(1611:1611,1,MAX(COLUMN($R:$R),COLUMN()-($H1608*12-1))):BS1613)/($H1608*12)+IF($R1618=0,0,SUM(INDEX(1616:1616,1,MAX(COLUMN($R:$R),COLUMN()-(($H1608-$H1609)*12))):BS1618)/(($H1608)*12)))</f>
        <v>-71840.848582157138</v>
      </c>
      <c r="BT1616" s="80" cm="1">
        <f t="array" aca="1" ref="BT1616" ca="1">(SUM(INDEX(1611:1611,1,MAX(COLUMN($R:$R),COLUMN()-($H1608*12-1))):BT1613)/($H1608*12)+IF($R1618=0,0,SUM(INDEX(1616:1616,1,MAX(COLUMN($R:$R),COLUMN()-(($H1608-$H1609)*12))):BT1618)/(($H1608)*12)))</f>
        <v>-73905.778219142856</v>
      </c>
      <c r="BU1616" s="80" cm="1">
        <f t="array" aca="1" ref="BU1616" ca="1">(SUM(INDEX(1611:1611,1,MAX(COLUMN($R:$R),COLUMN()-($H1608*12-1))):BU1613)/($H1608*12)+IF($R1618=0,0,SUM(INDEX(1616:1616,1,MAX(COLUMN($R:$R),COLUMN()-(($H1608-$H1609)*12))):BU1618)/(($H1608)*12)))</f>
        <v>-76005.706663535108</v>
      </c>
      <c r="BV1616" s="80" cm="1">
        <f t="array" aca="1" ref="BV1616" ca="1">(SUM(INDEX(1611:1611,1,MAX(COLUMN($R:$R),COLUMN()-($H1608*12-1))):BV1613)/($H1608*12)+IF($R1618=0,0,SUM(INDEX(1616:1616,1,MAX(COLUMN($R:$R),COLUMN()-(($H1608-$H1609)*12))):BV1618)/(($H1608)*12)))</f>
        <v>-78141.227115459435</v>
      </c>
      <c r="BW1616" s="80" cm="1">
        <f t="array" aca="1" ref="BW1616" ca="1">(SUM(INDEX(1611:1611,1,MAX(COLUMN($R:$R),COLUMN()-($H1608*12-1))):BW1613)/($H1608*12)+IF($R1618=0,0,SUM(INDEX(1616:1616,1,MAX(COLUMN($R:$R),COLUMN()-(($H1608-$H1609)*12))):BW1618)/(($H1608)*12)))</f>
        <v>-80312.942829280772</v>
      </c>
      <c r="BX1616" s="80" cm="1">
        <f t="array" aca="1" ref="BX1616" ca="1">(SUM(INDEX(1611:1611,1,MAX(COLUMN($R:$R),COLUMN()-($H1608*12-1))):BX1613)/($H1608*12)+IF($R1618=0,0,SUM(INDEX(1616:1616,1,MAX(COLUMN($R:$R),COLUMN()-(($H1608-$H1609)*12))):BX1618)/(($H1608)*12)))</f>
        <v>-82521.467284014361</v>
      </c>
      <c r="BY1616" s="80" cm="1">
        <f t="array" aca="1" ref="BY1616" ca="1">(SUM(INDEX(1611:1611,1,MAX(COLUMN($R:$R),COLUMN()-($H1608*12-1))):BY1613)/($H1608*12)+IF($R1618=0,0,SUM(INDEX(1616:1616,1,MAX(COLUMN($R:$R),COLUMN()-(($H1608-$H1609)*12))):BY1618)/(($H1608)*12)))</f>
        <v>-84767.424356624775</v>
      </c>
      <c r="BZ1616" s="80" cm="1">
        <f t="array" aca="1" ref="BZ1616" ca="1">(SUM(INDEX(1611:1611,1,MAX(COLUMN($R:$R),COLUMN()-($H1608*12-1))):BZ1613)/($H1608*12)+IF($R1618=0,0,SUM(INDEX(1616:1616,1,MAX(COLUMN($R:$R),COLUMN()-(($H1608-$H1609)*12))):BZ1618)/(($H1608)*12)))</f>
        <v>-87051.448498262471</v>
      </c>
      <c r="CA1616" s="80" cm="1">
        <f t="array" aca="1" ref="CA1616" ca="1">(SUM(INDEX(1611:1611,1,MAX(COLUMN($R:$R),COLUMN()-($H1608*12-1))):CA1613)/($H1608*12)+IF($R1618=0,0,SUM(INDEX(1616:1616,1,MAX(COLUMN($R:$R),COLUMN()-(($H1608-$H1609)*12))):CA1618)/(($H1608)*12)))</f>
        <v>-88525.201862639806</v>
      </c>
      <c r="CB1616" s="80" cm="1">
        <f t="array" aca="1" ref="CB1616" ca="1">(SUM(INDEX(1611:1611,1,MAX(COLUMN($R:$R),COLUMN()-($H1608*12-1))):CB1613)/($H1608*12)+IF($R1618=0,0,SUM(INDEX(1616:1616,1,MAX(COLUMN($R:$R),COLUMN()-(($H1608-$H1609)*12))):CB1618)/(($H1608)*12)))</f>
        <v>-90011.239469619351</v>
      </c>
      <c r="CC1616" s="80" cm="1">
        <f t="array" aca="1" ref="CC1616" ca="1">(SUM(INDEX(1611:1611,1,MAX(COLUMN($R:$R),COLUMN()-($H1608*12-1))):CC1613)/($H1608*12)+IF($R1618=0,0,SUM(INDEX(1616:1616,1,MAX(COLUMN($R:$R),COLUMN()-(($H1608-$H1609)*12))):CC1618)/(($H1608)*12)))</f>
        <v>-91507.859448262461</v>
      </c>
      <c r="CD1616" s="80" cm="1">
        <f t="array" aca="1" ref="CD1616" ca="1">(SUM(INDEX(1611:1611,1,MAX(COLUMN($R:$R),COLUMN()-($H1608*12-1))):CD1613)/($H1608*12)+IF($R1618=0,0,SUM(INDEX(1616:1616,1,MAX(COLUMN($R:$R),COLUMN()-(($H1608-$H1609)*12))):CD1618)/(($H1608)*12)))</f>
        <v>-93014.993623403803</v>
      </c>
      <c r="CE1616" s="80" cm="1">
        <f t="array" aca="1" ref="CE1616" ca="1">(SUM(INDEX(1611:1611,1,MAX(COLUMN($R:$R),COLUMN()-($H1608*12-1))):CE1613)/($H1608*12)+IF($R1618=0,0,SUM(INDEX(1616:1616,1,MAX(COLUMN($R:$R),COLUMN()-(($H1608-$H1609)*12))):CE1618)/(($H1608)*12)))</f>
        <v>-94532.568468817568</v>
      </c>
      <c r="CF1616" s="80" cm="1">
        <f t="array" aca="1" ref="CF1616" ca="1">(SUM(INDEX(1611:1611,1,MAX(COLUMN($R:$R),COLUMN()-($H1608*12-1))):CF1613)/($H1608*12)+IF($R1618=0,0,SUM(INDEX(1616:1616,1,MAX(COLUMN($R:$R),COLUMN()-(($H1608-$H1609)*12))):CF1618)/(($H1608)*12)))</f>
        <v>-96060.504945410736</v>
      </c>
      <c r="CG1616" s="80" cm="1">
        <f t="array" aca="1" ref="CG1616" ca="1">(SUM(INDEX(1611:1611,1,MAX(COLUMN($R:$R),COLUMN()-($H1608*12-1))):CG1613)/($H1608*12)+IF($R1618=0,0,SUM(INDEX(1616:1616,1,MAX(COLUMN($R:$R),COLUMN()-(($H1608-$H1609)*12))):CG1618)/(($H1608)*12)))</f>
        <v>-97598.718335468191</v>
      </c>
      <c r="CH1616" s="80" cm="1">
        <f t="array" aca="1" ref="CH1616" ca="1">(SUM(INDEX(1611:1611,1,MAX(COLUMN($R:$R),COLUMN()-($H1608*12-1))):CH1613)/($H1608*12)+IF($R1618=0,0,SUM(INDEX(1616:1616,1,MAX(COLUMN($R:$R),COLUMN()-(($H1608-$H1609)*12))):CH1618)/(($H1608)*12)))</f>
        <v>-99147.118072862999</v>
      </c>
      <c r="CI1616" s="80" cm="1">
        <f t="array" aca="1" ref="CI1616" ca="1">(SUM(INDEX(1611:1611,1,MAX(COLUMN($R:$R),COLUMN()-($H1608*12-1))):CI1613)/($H1608*12)+IF($R1618=0,0,SUM(INDEX(1616:1616,1,MAX(COLUMN($R:$R),COLUMN()-(($H1608-$H1609)*12))):CI1618)/(($H1608)*12)))</f>
        <v>-100705.60756914236</v>
      </c>
      <c r="CJ1616" s="80" cm="1">
        <f t="array" aca="1" ref="CJ1616" ca="1">(SUM(INDEX(1611:1611,1,MAX(COLUMN($R:$R),COLUMN()-($H1608*12-1))):CJ1613)/($H1608*12)+IF($R1618=0,0,SUM(INDEX(1616:1616,1,MAX(COLUMN($R:$R),COLUMN()-(($H1608-$H1609)*12))):CJ1618)/(($H1608)*12)))</f>
        <v>-102274.08403539819</v>
      </c>
      <c r="CK1616" s="80" cm="1">
        <f t="array" aca="1" ref="CK1616" ca="1">(SUM(INDEX(1611:1611,1,MAX(COLUMN($R:$R),COLUMN()-($H1608*12-1))):CK1613)/($H1608*12)+IF($R1618=0,0,SUM(INDEX(1616:1616,1,MAX(COLUMN($R:$R),COLUMN()-(($H1608-$H1609)*12))):CK1618)/(($H1608)*12)))</f>
        <v>-103852.43829982956</v>
      </c>
      <c r="CL1616" s="80" cm="1">
        <f t="array" aca="1" ref="CL1616" ca="1">(SUM(INDEX(1611:1611,1,MAX(COLUMN($R:$R),COLUMN()-($H1608*12-1))):CL1613)/($H1608*12)+IF($R1618=0,0,SUM(INDEX(1616:1616,1,MAX(COLUMN($R:$R),COLUMN()-(($H1608-$H1609)*12))):CL1618)/(($H1608)*12)))</f>
        <v>-105440.554620902</v>
      </c>
      <c r="CN1616" s="80">
        <f>SUMIF($5:$5,CN$2,1614:1614)</f>
        <v>0</v>
      </c>
      <c r="CO1616" s="80" t="e" cm="1">
        <f t="array" aca="1" ref="CO1616" ca="1">(SUM(INDEX(1611:1611,1,MAX(COLUMN($CN:$CN),COLUMN()-($H1608*4-1))):CO1613)/($H1608*4)-IF($CN1618=0,0,SUM(INDEX(1616:1616,1,MAX(COLUMN($CN:$CN),COLUMN()-(($H1608-$H1609)*4))):CO1618)/(($H1608)*4)))</f>
        <v>#N/A</v>
      </c>
      <c r="CP1616" s="80" t="e" cm="1">
        <f t="array" aca="1" ref="CP1616" ca="1">(SUM(INDEX(1611:1611,1,MAX(COLUMN($CN:$CN),COLUMN()-($H1608*4-1))):CP1613)/($H1608*4)-IF($CN1618=0,0,SUM(INDEX(1616:1616,1,MAX(COLUMN($CN:$CN),COLUMN()-(($H1608-$H1609)*4))):CP1618)/(($H1608)*4)))</f>
        <v>#N/A</v>
      </c>
      <c r="CQ1616" s="80" t="e" cm="1">
        <f t="array" aca="1" ref="CQ1616" ca="1">(SUM(INDEX(1611:1611,1,MAX(COLUMN($CN:$CN),COLUMN()-($H1608*4-1))):CQ1613)/($H1608*4)-IF($CN1618=0,0,SUM(INDEX(1616:1616,1,MAX(COLUMN($CN:$CN),COLUMN()-(($H1608-$H1609)*4))):CQ1618)/(($H1608)*4)))</f>
        <v>#N/A</v>
      </c>
      <c r="CR1616" s="80" t="e" cm="1">
        <f t="array" aca="1" ref="CR1616" ca="1">(SUM(INDEX(1611:1611,1,MAX(COLUMN($CN:$CN),COLUMN()-($H1608*4-1))):CR1613)/($H1608*4)-IF($CN1618=0,0,SUM(INDEX(1616:1616,1,MAX(COLUMN($CN:$CN),COLUMN()-(($H1608-$H1609)*4))):CR1618)/(($H1608)*4)))</f>
        <v>#N/A</v>
      </c>
      <c r="CS1616" s="80" t="e" cm="1">
        <f t="array" aca="1" ref="CS1616" ca="1">(SUM(INDEX(1611:1611,1,MAX(COLUMN($CN:$CN),COLUMN()-($H1608*4-1))):CS1613)/($H1608*4)-IF($CN1618=0,0,SUM(INDEX(1616:1616,1,MAX(COLUMN($CN:$CN),COLUMN()-(($H1608-$H1609)*4))):CS1618)/(($H1608)*4)))</f>
        <v>#N/A</v>
      </c>
      <c r="CT1616" s="80" t="e" cm="1">
        <f t="array" aca="1" ref="CT1616" ca="1">(SUM(INDEX(1611:1611,1,MAX(COLUMN($CN:$CN),COLUMN()-($H1608*4-1))):CT1613)/($H1608*4)-IF($CN1618=0,0,SUM(INDEX(1616:1616,1,MAX(COLUMN($CN:$CN),COLUMN()-(($H1608-$H1609)*4))):CT1618)/(($H1608)*4)))</f>
        <v>#N/A</v>
      </c>
      <c r="CU1616" s="80" t="e" cm="1">
        <f t="array" aca="1" ref="CU1616" ca="1">(SUM(INDEX(1611:1611,1,MAX(COLUMN($CN:$CN),COLUMN()-($H1608*4-1))):CU1613)/($H1608*4)-IF($CN1618=0,0,SUM(INDEX(1616:1616,1,MAX(COLUMN($CN:$CN),COLUMN()-(($H1608-$H1609)*4))):CU1618)/(($H1608)*4)))</f>
        <v>#N/A</v>
      </c>
      <c r="CV1616" s="80" t="e" cm="1">
        <f t="array" aca="1" ref="CV1616" ca="1">(SUM(INDEX(1611:1611,1,MAX(COLUMN($CN:$CN),COLUMN()-($H1608*4-1))):CV1613)/($H1608*4)-IF($CN1618=0,0,SUM(INDEX(1616:1616,1,MAX(COLUMN($CN:$CN),COLUMN()-(($H1608-$H1609)*4))):CV1618)/(($H1608)*4)))</f>
        <v>#N/A</v>
      </c>
      <c r="CW1616" s="80" t="e" cm="1">
        <f t="array" aca="1" ref="CW1616" ca="1">(SUM(INDEX(1611:1611,1,MAX(COLUMN($CN:$CN),COLUMN()-($H1608*4-1))):CW1613)/($H1608*4)-IF($CN1618=0,0,SUM(INDEX(1616:1616,1,MAX(COLUMN($CN:$CN),COLUMN()-(($H1608-$H1609)*4))):CW1618)/(($H1608)*4)))</f>
        <v>#N/A</v>
      </c>
      <c r="CX1616" s="80" t="e" cm="1">
        <f t="array" aca="1" ref="CX1616" ca="1">(SUM(INDEX(1611:1611,1,MAX(COLUMN($CN:$CN),COLUMN()-($H1608*4-1))):CX1613)/($H1608*4)-IF($CN1618=0,0,SUM(INDEX(1616:1616,1,MAX(COLUMN($CN:$CN),COLUMN()-(($H1608-$H1609)*4))):CX1618)/(($H1608)*4)))</f>
        <v>#N/A</v>
      </c>
      <c r="CY1616" s="80" t="e" cm="1">
        <f t="array" aca="1" ref="CY1616" ca="1">(SUM(INDEX(1611:1611,1,MAX(COLUMN($CN:$CN),COLUMN()-($H1608*4-1))):CY1613)/($H1608*4)-IF($CN1618=0,0,SUM(INDEX(1616:1616,1,MAX(COLUMN($CN:$CN),COLUMN()-(($H1608-$H1609)*4))):CY1618)/(($H1608)*4)))</f>
        <v>#N/A</v>
      </c>
      <c r="CZ1616" s="80" t="e" cm="1">
        <f t="array" aca="1" ref="CZ1616" ca="1">(SUM(INDEX(1611:1611,1,MAX(COLUMN($CN:$CN),COLUMN()-($H1608*4-1))):CZ1613)/($H1608*4)-IF($CN1618=0,0,SUM(INDEX(1616:1616,1,MAX(COLUMN($CN:$CN),COLUMN()-(($H1608-$H1609)*4))):CZ1618)/(($H1608)*4)))</f>
        <v>#N/A</v>
      </c>
      <c r="DA1616" s="80" t="e" cm="1">
        <f t="array" aca="1" ref="DA1616" ca="1">(SUM(INDEX(1611:1611,1,MAX(COLUMN($CN:$CN),COLUMN()-($H1608*4-1))):DA1613)/($H1608*4)-IF($CN1618=0,0,SUM(INDEX(1616:1616,1,MAX(COLUMN($CN:$CN),COLUMN()-(($H1608-$H1609)*4))):DA1618)/(($H1608)*4)))</f>
        <v>#N/A</v>
      </c>
      <c r="DB1616" s="80" t="e" cm="1">
        <f t="array" aca="1" ref="DB1616" ca="1">(SUM(INDEX(1611:1611,1,MAX(COLUMN($CN:$CN),COLUMN()-($H1608*4-1))):DB1613)/($H1608*4)-IF($CN1618=0,0,SUM(INDEX(1616:1616,1,MAX(COLUMN($CN:$CN),COLUMN()-(($H1608-$H1609)*4))):DB1618)/(($H1608)*4)))</f>
        <v>#N/A</v>
      </c>
      <c r="DC1616" s="80" t="e" cm="1">
        <f t="array" aca="1" ref="DC1616" ca="1">(SUM(INDEX(1611:1611,1,MAX(COLUMN($CN:$CN),COLUMN()-($H1608*4-1))):DC1613)/($H1608*4)-IF($CN1618=0,0,SUM(INDEX(1616:1616,1,MAX(COLUMN($CN:$CN),COLUMN()-(($H1608-$H1609)*4))):DC1618)/(($H1608)*4)))</f>
        <v>#N/A</v>
      </c>
      <c r="DD1616" s="80" t="e" cm="1">
        <f t="array" aca="1" ref="DD1616" ca="1">(SUM(INDEX(1611:1611,1,MAX(COLUMN($CN:$CN),COLUMN()-($H1608*4-1))):DD1613)/($H1608*4)-IF($CN1618=0,0,SUM(INDEX(1616:1616,1,MAX(COLUMN($CN:$CN),COLUMN()-(($H1608-$H1609)*4))):DD1618)/(($H1608)*4)))</f>
        <v>#N/A</v>
      </c>
      <c r="DE1616" s="80" t="e" cm="1">
        <f t="array" aca="1" ref="DE1616" ca="1">(SUM(INDEX(1611:1611,1,MAX(COLUMN($CN:$CN),COLUMN()-($H1608*4-1))):DE1613)/($H1608*4)-IF($CN1618=0,0,SUM(INDEX(1616:1616,1,MAX(COLUMN($CN:$CN),COLUMN()-(($H1608-$H1609)*4))):DE1618)/(($H1608)*4)))</f>
        <v>#N/A</v>
      </c>
      <c r="DF1616" s="80" t="e" cm="1">
        <f t="array" aca="1" ref="DF1616" ca="1">(SUM(INDEX(1611:1611,1,MAX(COLUMN($CN:$CN),COLUMN()-($H1608*4-1))):DF1613)/($H1608*4)-IF($CN1618=0,0,SUM(INDEX(1616:1616,1,MAX(COLUMN($CN:$CN),COLUMN()-(($H1608-$H1609)*4))):DF1618)/(($H1608)*4)))</f>
        <v>#N/A</v>
      </c>
      <c r="DG1616" s="80" t="e" cm="1">
        <f t="array" aca="1" ref="DG1616" ca="1">(SUM(INDEX(1611:1611,1,MAX(COLUMN($CN:$CN),COLUMN()-($H1608*4-1))):DG1613)/($H1608*4)-IF($CN1618=0,0,SUM(INDEX(1616:1616,1,MAX(COLUMN($CN:$CN),COLUMN()-(($H1608-$H1609)*4))):DG1618)/(($H1608)*4)))</f>
        <v>#N/A</v>
      </c>
      <c r="DH1616" s="80" t="e" cm="1">
        <f t="array" aca="1" ref="DH1616" ca="1">(SUM(INDEX(1611:1611,1,MAX(COLUMN($CN:$CN),COLUMN()-($H1608*4-1))):DH1613)/($H1608*4)-IF($CN1618=0,0,SUM(INDEX(1616:1616,1,MAX(COLUMN($CN:$CN),COLUMN()-(($H1608-$H1609)*4))):DH1618)/(($H1608)*4)))</f>
        <v>#N/A</v>
      </c>
      <c r="DI1616" s="80" t="e" cm="1">
        <f t="array" aca="1" ref="DI1616" ca="1">(SUM(INDEX(1611:1611,1,MAX(COLUMN($CN:$CN),COLUMN()-($H1608*4-1))):DI1613)/($H1608*4)-IF($CN1618=0,0,SUM(INDEX(1616:1616,1,MAX(COLUMN($CN:$CN),COLUMN()-(($H1608-$H1609)*4))):DI1618)/(($H1608)*4)))</f>
        <v>#N/A</v>
      </c>
      <c r="DJ1616" s="80" t="e" cm="1">
        <f t="array" aca="1" ref="DJ1616" ca="1">(SUM(INDEX(1611:1611,1,MAX(COLUMN($CN:$CN),COLUMN()-($H1608*4-1))):DJ1613)/($H1608*4)-IF($CN1618=0,0,SUM(INDEX(1616:1616,1,MAX(COLUMN($CN:$CN),COLUMN()-(($H1608-$H1609)*4))):DJ1618)/(($H1608)*4)))</f>
        <v>#N/A</v>
      </c>
      <c r="DK1616" s="80" t="e" cm="1">
        <f t="array" aca="1" ref="DK1616" ca="1">(SUM(INDEX(1611:1611,1,MAX(COLUMN($CN:$CN),COLUMN()-($H1608*4-1))):DK1613)/($H1608*4)-IF($CN1618=0,0,SUM(INDEX(1616:1616,1,MAX(COLUMN($CN:$CN),COLUMN()-(($H1608-$H1609)*4))):DK1618)/(($H1608)*4)))</f>
        <v>#N/A</v>
      </c>
      <c r="DL1616" s="80" t="e" cm="1">
        <f t="array" aca="1" ref="DL1616" ca="1">(SUM(INDEX(1611:1611,1,MAX(COLUMN($CN:$CN),COLUMN()-($H1608*4-1))):DL1613)/($H1608*4)-IF($CN1618=0,0,SUM(INDEX(1616:1616,1,MAX(COLUMN($CN:$CN),COLUMN()-(($H1608-$H1609)*4))):DL1618)/(($H1608)*4)))</f>
        <v>#N/A</v>
      </c>
    </row>
    <row r="1617" spans="1:116" x14ac:dyDescent="0.4">
      <c r="B1617" s="8" t="str">
        <f t="shared" si="2637"/>
        <v>1617 FAINT-S</v>
      </c>
      <c r="C1617" s="8"/>
      <c r="D1617" t="s">
        <v>764</v>
      </c>
      <c r="E1617" s="8" t="str">
        <f t="shared" si="2632"/>
        <v>1617 FAINT-S</v>
      </c>
      <c r="G1617" s="158"/>
      <c r="J1617" s="62"/>
      <c r="K1617" s="53"/>
      <c r="L1617" s="53"/>
      <c r="M1617" s="53"/>
      <c r="N1617" s="53"/>
      <c r="O1617" s="53"/>
      <c r="P1617" s="53"/>
      <c r="R1617" s="82"/>
      <c r="S1617" s="153"/>
      <c r="T1617" s="153"/>
      <c r="U1617" s="153"/>
      <c r="V1617" s="153"/>
      <c r="W1617" s="153"/>
      <c r="X1617" s="153"/>
      <c r="Y1617" s="153"/>
      <c r="Z1617" s="153"/>
      <c r="AA1617" s="153"/>
      <c r="AB1617" s="153"/>
      <c r="AC1617" s="153"/>
      <c r="AD1617" s="153"/>
      <c r="AE1617" s="153"/>
      <c r="AF1617" s="153"/>
      <c r="AG1617" s="153"/>
      <c r="AH1617" s="153"/>
      <c r="AI1617" s="153"/>
      <c r="AJ1617" s="153"/>
      <c r="AK1617" s="153"/>
      <c r="AL1617" s="153"/>
      <c r="AM1617" s="153"/>
      <c r="AN1617" s="153"/>
      <c r="AO1617" s="153"/>
      <c r="AP1617" s="153"/>
      <c r="AQ1617" s="153"/>
      <c r="AR1617" s="153"/>
      <c r="AS1617" s="153"/>
      <c r="AT1617" s="153"/>
      <c r="AU1617" s="153"/>
      <c r="AV1617" s="153"/>
      <c r="AW1617" s="153"/>
      <c r="AX1617" s="153"/>
      <c r="AY1617" s="153"/>
      <c r="AZ1617" s="153"/>
      <c r="BA1617" s="153"/>
      <c r="BB1617" s="153"/>
      <c r="BC1617" s="153"/>
      <c r="BD1617" s="153"/>
      <c r="BE1617" s="153"/>
      <c r="BF1617" s="153"/>
      <c r="BG1617" s="153"/>
      <c r="BH1617" s="153"/>
      <c r="BI1617" s="153"/>
      <c r="BJ1617" s="153"/>
      <c r="BK1617" s="153"/>
      <c r="BL1617" s="153"/>
      <c r="BM1617" s="153"/>
      <c r="BN1617" s="153"/>
      <c r="BO1617" s="153"/>
      <c r="BP1617" s="153"/>
      <c r="BQ1617" s="153"/>
      <c r="BR1617" s="153"/>
      <c r="BS1617" s="153"/>
      <c r="BT1617" s="153"/>
      <c r="BU1617" s="153"/>
      <c r="BV1617" s="153"/>
      <c r="BW1617" s="153"/>
      <c r="BX1617" s="153"/>
      <c r="BY1617" s="153"/>
      <c r="BZ1617" s="153"/>
      <c r="CA1617" s="153"/>
      <c r="CB1617" s="153"/>
      <c r="CC1617" s="153"/>
      <c r="CD1617" s="153"/>
      <c r="CE1617" s="153"/>
      <c r="CF1617" s="153"/>
      <c r="CG1617" s="153"/>
      <c r="CH1617" s="153"/>
      <c r="CI1617" s="153"/>
      <c r="CJ1617" s="153"/>
      <c r="CK1617" s="153"/>
      <c r="CL1617" s="153"/>
      <c r="CN1617" s="62"/>
      <c r="CO1617" s="153"/>
      <c r="CP1617" s="153"/>
      <c r="CQ1617" s="153"/>
      <c r="CR1617" s="153"/>
      <c r="CS1617" s="153"/>
      <c r="CT1617" s="153"/>
      <c r="CU1617" s="153"/>
      <c r="CV1617" s="153"/>
      <c r="CW1617" s="153"/>
      <c r="CX1617" s="153"/>
      <c r="CY1617" s="153"/>
      <c r="CZ1617" s="153"/>
      <c r="DA1617" s="153"/>
      <c r="DB1617" s="153"/>
      <c r="DC1617" s="153"/>
      <c r="DD1617" s="153"/>
      <c r="DE1617" s="153"/>
      <c r="DF1617" s="153"/>
      <c r="DG1617" s="153"/>
      <c r="DH1617" s="153"/>
      <c r="DI1617" s="153"/>
      <c r="DJ1617" s="153"/>
      <c r="DK1617" s="153"/>
      <c r="DL1617" s="153"/>
    </row>
    <row r="1618" spans="1:116" x14ac:dyDescent="0.4">
      <c r="B1618" s="8" t="str">
        <f>E1618</f>
        <v>1618 FAINT-S</v>
      </c>
      <c r="C1618" s="8"/>
      <c r="D1618" t="s">
        <v>764</v>
      </c>
      <c r="E1618" s="8" t="str">
        <f t="shared" si="2632"/>
        <v>1618 FAINT-S</v>
      </c>
      <c r="G1618" s="158" t="s">
        <v>280</v>
      </c>
      <c r="J1618" s="74">
        <v>100</v>
      </c>
      <c r="K1618" s="53"/>
      <c r="L1618" s="53"/>
      <c r="M1618" s="53"/>
      <c r="N1618" s="53"/>
      <c r="O1618" s="53"/>
      <c r="P1618" s="53"/>
      <c r="R1618" s="24">
        <f>-$J1618</f>
        <v>-100</v>
      </c>
      <c r="S1618" s="153"/>
      <c r="T1618" s="153"/>
      <c r="U1618" s="153"/>
      <c r="V1618" s="153"/>
      <c r="W1618" s="153"/>
      <c r="X1618" s="153"/>
      <c r="Y1618" s="153"/>
      <c r="Z1618" s="153"/>
      <c r="AA1618" s="153"/>
      <c r="AB1618" s="153"/>
      <c r="AC1618" s="153"/>
      <c r="AD1618" s="153"/>
      <c r="AE1618" s="153"/>
      <c r="AF1618" s="153"/>
      <c r="AG1618" s="153"/>
      <c r="AH1618" s="153"/>
      <c r="AI1618" s="153"/>
      <c r="AJ1618" s="153"/>
      <c r="AK1618" s="153"/>
      <c r="AL1618" s="153"/>
      <c r="AM1618" s="153"/>
      <c r="AN1618" s="153"/>
      <c r="AO1618" s="153"/>
      <c r="AP1618" s="153"/>
      <c r="AQ1618" s="153"/>
      <c r="AR1618" s="153"/>
      <c r="AS1618" s="153"/>
      <c r="AT1618" s="153"/>
      <c r="AU1618" s="153"/>
      <c r="AV1618" s="153"/>
      <c r="AW1618" s="153"/>
      <c r="AX1618" s="153"/>
      <c r="AY1618" s="153"/>
      <c r="AZ1618" s="153"/>
      <c r="BA1618" s="153"/>
      <c r="BB1618" s="153"/>
      <c r="BC1618" s="153"/>
      <c r="BD1618" s="153"/>
      <c r="BE1618" s="153"/>
      <c r="BF1618" s="153"/>
      <c r="BG1618" s="153"/>
      <c r="BH1618" s="153"/>
      <c r="BI1618" s="153"/>
      <c r="BJ1618" s="153"/>
      <c r="BK1618" s="153"/>
      <c r="BL1618" s="153"/>
      <c r="BM1618" s="153"/>
      <c r="BN1618" s="153"/>
      <c r="BO1618" s="153"/>
      <c r="BP1618" s="153"/>
      <c r="BQ1618" s="153"/>
      <c r="BR1618" s="153"/>
      <c r="BS1618" s="153"/>
      <c r="BT1618" s="153"/>
      <c r="BU1618" s="153"/>
      <c r="BV1618" s="153"/>
      <c r="BW1618" s="153"/>
      <c r="BX1618" s="153"/>
      <c r="BY1618" s="153"/>
      <c r="BZ1618" s="153"/>
      <c r="CA1618" s="153"/>
      <c r="CB1618" s="153"/>
      <c r="CC1618" s="153"/>
      <c r="CD1618" s="153"/>
      <c r="CE1618" s="153"/>
      <c r="CF1618" s="153"/>
      <c r="CG1618" s="153"/>
      <c r="CH1618" s="153"/>
      <c r="CI1618" s="153"/>
      <c r="CJ1618" s="153"/>
      <c r="CK1618" s="153"/>
      <c r="CL1618" s="153"/>
      <c r="CN1618" s="74">
        <f>J1618</f>
        <v>100</v>
      </c>
      <c r="CO1618" s="153"/>
      <c r="CP1618" s="153"/>
      <c r="CQ1618" s="153"/>
      <c r="CR1618" s="153"/>
      <c r="CS1618" s="153"/>
      <c r="CT1618" s="153"/>
      <c r="CU1618" s="153"/>
      <c r="CV1618" s="153"/>
      <c r="CW1618" s="153"/>
      <c r="CX1618" s="153"/>
      <c r="CY1618" s="153"/>
      <c r="CZ1618" s="153"/>
      <c r="DA1618" s="153"/>
      <c r="DB1618" s="153"/>
      <c r="DC1618" s="153"/>
      <c r="DD1618" s="153"/>
      <c r="DE1618" s="153"/>
      <c r="DF1618" s="153"/>
      <c r="DG1618" s="153"/>
      <c r="DH1618" s="153"/>
      <c r="DI1618" s="153"/>
      <c r="DJ1618" s="153"/>
      <c r="DK1618" s="153"/>
      <c r="DL1618" s="153"/>
    </row>
    <row r="1619" spans="1:116" x14ac:dyDescent="0.4">
      <c r="B1619" s="8" t="str">
        <f t="shared" ref="B1619:B1623" si="2640">E1619</f>
        <v>1619 FAINT-S</v>
      </c>
      <c r="D1619" t="s">
        <v>764</v>
      </c>
      <c r="E1619" s="8" t="str">
        <f t="shared" si="2632"/>
        <v>1619 FAINT-S</v>
      </c>
      <c r="G1619" s="125"/>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c r="DK1619" s="72"/>
      <c r="DL1619" s="72"/>
    </row>
    <row r="1620" spans="1:116" x14ac:dyDescent="0.4">
      <c r="B1620" s="8" t="str">
        <f t="shared" si="2640"/>
        <v>1620 FAINT-S</v>
      </c>
      <c r="D1620" t="s">
        <v>764</v>
      </c>
      <c r="E1620" s="8" t="str">
        <f t="shared" si="2632"/>
        <v>1620 FAINT-S</v>
      </c>
      <c r="G1620" s="95" t="s">
        <v>205</v>
      </c>
      <c r="H1620" s="1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c r="DK1620" s="72"/>
      <c r="DL1620" s="72"/>
    </row>
    <row r="1621" spans="1:116" x14ac:dyDescent="0.4">
      <c r="B1621" s="8" t="str">
        <f t="shared" si="2640"/>
        <v>1621 FAINT-S</v>
      </c>
      <c r="D1621" t="s">
        <v>764</v>
      </c>
      <c r="E1621" s="8" t="str">
        <f t="shared" si="2632"/>
        <v>1621 FAINT-S</v>
      </c>
      <c r="G1621" s="158" t="str">
        <f>"Gross intangibles - "&amp;SUBSTITUTE(G1606,":","")</f>
        <v>Gross intangibles - Volume driven secondary intangible assets</v>
      </c>
      <c r="J1621" s="80">
        <f>J1618</f>
        <v>100</v>
      </c>
      <c r="K1621" s="24">
        <f ca="1">SUMIF($4:$4,K$2,1621:1621)</f>
        <v>600100</v>
      </c>
      <c r="L1621" s="24">
        <f ca="1">SUMIF($4:$4,L$2,1621:1621)</f>
        <v>1200100</v>
      </c>
      <c r="M1621" s="24">
        <f ca="1">SUMIF($4:$4,M$2,1621:1621)</f>
        <v>1800100</v>
      </c>
      <c r="N1621" s="24">
        <f ca="1">SUMIF($4:$4,N$2,1621:1621)</f>
        <v>2400100</v>
      </c>
      <c r="O1621" s="24">
        <f ca="1">SUMIF($4:$4,O$2,1621:1621)</f>
        <v>3000100</v>
      </c>
      <c r="P1621" s="24">
        <f ca="1">SUMIF($4:$4,P$2,1621:1621)</f>
        <v>3600100</v>
      </c>
      <c r="R1621" s="24">
        <f>$J1621</f>
        <v>100</v>
      </c>
      <c r="S1621" s="80">
        <f t="shared" ref="S1621:AX1621" ca="1" si="2641">-S1613+R1621</f>
        <v>50100</v>
      </c>
      <c r="T1621" s="80">
        <f t="shared" ca="1" si="2641"/>
        <v>100100</v>
      </c>
      <c r="U1621" s="80">
        <f t="shared" ca="1" si="2641"/>
        <v>150100</v>
      </c>
      <c r="V1621" s="80">
        <f t="shared" ca="1" si="2641"/>
        <v>200100</v>
      </c>
      <c r="W1621" s="80">
        <f t="shared" ca="1" si="2641"/>
        <v>250100</v>
      </c>
      <c r="X1621" s="80">
        <f t="shared" ca="1" si="2641"/>
        <v>300100</v>
      </c>
      <c r="Y1621" s="80">
        <f t="shared" ca="1" si="2641"/>
        <v>350100</v>
      </c>
      <c r="Z1621" s="80">
        <f t="shared" ca="1" si="2641"/>
        <v>400100</v>
      </c>
      <c r="AA1621" s="80">
        <f t="shared" ca="1" si="2641"/>
        <v>450100</v>
      </c>
      <c r="AB1621" s="80">
        <f t="shared" ca="1" si="2641"/>
        <v>500100</v>
      </c>
      <c r="AC1621" s="80">
        <f t="shared" ca="1" si="2641"/>
        <v>550100</v>
      </c>
      <c r="AD1621" s="80">
        <f t="shared" ca="1" si="2641"/>
        <v>600100</v>
      </c>
      <c r="AE1621" s="80">
        <f t="shared" ca="1" si="2641"/>
        <v>650100</v>
      </c>
      <c r="AF1621" s="80">
        <f t="shared" ca="1" si="2641"/>
        <v>700100</v>
      </c>
      <c r="AG1621" s="80">
        <f t="shared" ca="1" si="2641"/>
        <v>750100</v>
      </c>
      <c r="AH1621" s="80">
        <f t="shared" ca="1" si="2641"/>
        <v>800100</v>
      </c>
      <c r="AI1621" s="80">
        <f t="shared" ca="1" si="2641"/>
        <v>850100</v>
      </c>
      <c r="AJ1621" s="80">
        <f t="shared" ca="1" si="2641"/>
        <v>900100</v>
      </c>
      <c r="AK1621" s="80">
        <f t="shared" ca="1" si="2641"/>
        <v>950100</v>
      </c>
      <c r="AL1621" s="80">
        <f t="shared" ca="1" si="2641"/>
        <v>1000100</v>
      </c>
      <c r="AM1621" s="80">
        <f t="shared" ca="1" si="2641"/>
        <v>1050100</v>
      </c>
      <c r="AN1621" s="80">
        <f t="shared" ca="1" si="2641"/>
        <v>1100100</v>
      </c>
      <c r="AO1621" s="80">
        <f t="shared" ca="1" si="2641"/>
        <v>1150100</v>
      </c>
      <c r="AP1621" s="80">
        <f t="shared" ca="1" si="2641"/>
        <v>1200100</v>
      </c>
      <c r="AQ1621" s="80">
        <f t="shared" ca="1" si="2641"/>
        <v>1250100</v>
      </c>
      <c r="AR1621" s="80">
        <f t="shared" ca="1" si="2641"/>
        <v>1300100</v>
      </c>
      <c r="AS1621" s="80">
        <f t="shared" ca="1" si="2641"/>
        <v>1350100</v>
      </c>
      <c r="AT1621" s="80">
        <f t="shared" ca="1" si="2641"/>
        <v>1400100</v>
      </c>
      <c r="AU1621" s="80">
        <f t="shared" ca="1" si="2641"/>
        <v>1450100</v>
      </c>
      <c r="AV1621" s="80">
        <f t="shared" ca="1" si="2641"/>
        <v>1500100</v>
      </c>
      <c r="AW1621" s="80">
        <f t="shared" ca="1" si="2641"/>
        <v>1550100</v>
      </c>
      <c r="AX1621" s="80">
        <f t="shared" ca="1" si="2641"/>
        <v>1600100</v>
      </c>
      <c r="AY1621" s="80">
        <f t="shared" ref="AY1621:CD1621" ca="1" si="2642">-AY1613+AX1621</f>
        <v>1650100</v>
      </c>
      <c r="AZ1621" s="80">
        <f t="shared" ca="1" si="2642"/>
        <v>1700100</v>
      </c>
      <c r="BA1621" s="80">
        <f t="shared" ca="1" si="2642"/>
        <v>1750100</v>
      </c>
      <c r="BB1621" s="80">
        <f t="shared" ca="1" si="2642"/>
        <v>1800100</v>
      </c>
      <c r="BC1621" s="80">
        <f t="shared" ca="1" si="2642"/>
        <v>1850100</v>
      </c>
      <c r="BD1621" s="80">
        <f t="shared" ca="1" si="2642"/>
        <v>1900100</v>
      </c>
      <c r="BE1621" s="80">
        <f t="shared" ca="1" si="2642"/>
        <v>1950100</v>
      </c>
      <c r="BF1621" s="80">
        <f t="shared" ca="1" si="2642"/>
        <v>2000100</v>
      </c>
      <c r="BG1621" s="80">
        <f t="shared" ca="1" si="2642"/>
        <v>2050100</v>
      </c>
      <c r="BH1621" s="80">
        <f t="shared" ca="1" si="2642"/>
        <v>2100100</v>
      </c>
      <c r="BI1621" s="80">
        <f t="shared" ca="1" si="2642"/>
        <v>2150100</v>
      </c>
      <c r="BJ1621" s="80">
        <f t="shared" ca="1" si="2642"/>
        <v>2200100</v>
      </c>
      <c r="BK1621" s="80">
        <f t="shared" ca="1" si="2642"/>
        <v>2250100</v>
      </c>
      <c r="BL1621" s="80">
        <f t="shared" ca="1" si="2642"/>
        <v>2300100</v>
      </c>
      <c r="BM1621" s="80">
        <f t="shared" ca="1" si="2642"/>
        <v>2350100</v>
      </c>
      <c r="BN1621" s="80">
        <f t="shared" ca="1" si="2642"/>
        <v>2400100</v>
      </c>
      <c r="BO1621" s="80">
        <f t="shared" ca="1" si="2642"/>
        <v>2450100</v>
      </c>
      <c r="BP1621" s="80">
        <f t="shared" ca="1" si="2642"/>
        <v>2500100</v>
      </c>
      <c r="BQ1621" s="80">
        <f t="shared" ca="1" si="2642"/>
        <v>2550100</v>
      </c>
      <c r="BR1621" s="80">
        <f t="shared" ca="1" si="2642"/>
        <v>2600100</v>
      </c>
      <c r="BS1621" s="80">
        <f t="shared" ca="1" si="2642"/>
        <v>2650100</v>
      </c>
      <c r="BT1621" s="80">
        <f t="shared" ca="1" si="2642"/>
        <v>2700100</v>
      </c>
      <c r="BU1621" s="80">
        <f t="shared" ca="1" si="2642"/>
        <v>2750100</v>
      </c>
      <c r="BV1621" s="80">
        <f t="shared" ca="1" si="2642"/>
        <v>2800100</v>
      </c>
      <c r="BW1621" s="80">
        <f t="shared" ca="1" si="2642"/>
        <v>2850100</v>
      </c>
      <c r="BX1621" s="80">
        <f t="shared" ca="1" si="2642"/>
        <v>2900100</v>
      </c>
      <c r="BY1621" s="80">
        <f t="shared" ca="1" si="2642"/>
        <v>2950100</v>
      </c>
      <c r="BZ1621" s="80">
        <f t="shared" ca="1" si="2642"/>
        <v>3000100</v>
      </c>
      <c r="CA1621" s="80">
        <f t="shared" ca="1" si="2642"/>
        <v>3050100</v>
      </c>
      <c r="CB1621" s="80">
        <f t="shared" ca="1" si="2642"/>
        <v>3100100</v>
      </c>
      <c r="CC1621" s="80">
        <f t="shared" ca="1" si="2642"/>
        <v>3150100</v>
      </c>
      <c r="CD1621" s="80">
        <f t="shared" ca="1" si="2642"/>
        <v>3200100</v>
      </c>
      <c r="CE1621" s="80">
        <f t="shared" ref="CE1621:CL1621" ca="1" si="2643">-CE1613+CD1621</f>
        <v>3250100</v>
      </c>
      <c r="CF1621" s="80">
        <f t="shared" ca="1" si="2643"/>
        <v>3300100</v>
      </c>
      <c r="CG1621" s="80">
        <f t="shared" ca="1" si="2643"/>
        <v>3350100</v>
      </c>
      <c r="CH1621" s="80">
        <f t="shared" ca="1" si="2643"/>
        <v>3400100</v>
      </c>
      <c r="CI1621" s="80">
        <f t="shared" ca="1" si="2643"/>
        <v>3450100</v>
      </c>
      <c r="CJ1621" s="80">
        <f t="shared" ca="1" si="2643"/>
        <v>3500100</v>
      </c>
      <c r="CK1621" s="80">
        <f t="shared" ca="1" si="2643"/>
        <v>3550100</v>
      </c>
      <c r="CL1621" s="80">
        <f t="shared" ca="1" si="2643"/>
        <v>3600100</v>
      </c>
      <c r="CN1621" s="80">
        <f>CN1618</f>
        <v>100</v>
      </c>
      <c r="CO1621" s="80" t="e">
        <f t="shared" ref="CO1621" ca="1" si="2644">-CO1613+CN1621</f>
        <v>#N/A</v>
      </c>
      <c r="CP1621" s="80" t="e">
        <f t="shared" ref="CP1621:DL1621" ca="1" si="2645">-CP1613+CO1621</f>
        <v>#N/A</v>
      </c>
      <c r="CQ1621" s="80" t="e">
        <f t="shared" ca="1" si="2645"/>
        <v>#N/A</v>
      </c>
      <c r="CR1621" s="80" t="e">
        <f t="shared" ca="1" si="2645"/>
        <v>#N/A</v>
      </c>
      <c r="CS1621" s="80" t="e">
        <f t="shared" ca="1" si="2645"/>
        <v>#N/A</v>
      </c>
      <c r="CT1621" s="80" t="e">
        <f t="shared" ca="1" si="2645"/>
        <v>#N/A</v>
      </c>
      <c r="CU1621" s="80" t="e">
        <f t="shared" ca="1" si="2645"/>
        <v>#N/A</v>
      </c>
      <c r="CV1621" s="80" t="e">
        <f t="shared" ca="1" si="2645"/>
        <v>#N/A</v>
      </c>
      <c r="CW1621" s="80" t="e">
        <f t="shared" ca="1" si="2645"/>
        <v>#N/A</v>
      </c>
      <c r="CX1621" s="80" t="e">
        <f t="shared" ca="1" si="2645"/>
        <v>#N/A</v>
      </c>
      <c r="CY1621" s="80" t="e">
        <f t="shared" ca="1" si="2645"/>
        <v>#N/A</v>
      </c>
      <c r="CZ1621" s="80" t="e">
        <f t="shared" ca="1" si="2645"/>
        <v>#N/A</v>
      </c>
      <c r="DA1621" s="80" t="e">
        <f t="shared" ca="1" si="2645"/>
        <v>#N/A</v>
      </c>
      <c r="DB1621" s="80" t="e">
        <f t="shared" ca="1" si="2645"/>
        <v>#N/A</v>
      </c>
      <c r="DC1621" s="80" t="e">
        <f t="shared" ca="1" si="2645"/>
        <v>#N/A</v>
      </c>
      <c r="DD1621" s="80" t="e">
        <f t="shared" ca="1" si="2645"/>
        <v>#N/A</v>
      </c>
      <c r="DE1621" s="80" t="e">
        <f t="shared" ca="1" si="2645"/>
        <v>#N/A</v>
      </c>
      <c r="DF1621" s="80" t="e">
        <f t="shared" ca="1" si="2645"/>
        <v>#N/A</v>
      </c>
      <c r="DG1621" s="80" t="e">
        <f t="shared" ca="1" si="2645"/>
        <v>#N/A</v>
      </c>
      <c r="DH1621" s="80" t="e">
        <f t="shared" ca="1" si="2645"/>
        <v>#N/A</v>
      </c>
      <c r="DI1621" s="80" t="e">
        <f t="shared" ca="1" si="2645"/>
        <v>#N/A</v>
      </c>
      <c r="DJ1621" s="80" t="e">
        <f t="shared" ca="1" si="2645"/>
        <v>#N/A</v>
      </c>
      <c r="DK1621" s="80" t="e">
        <f t="shared" ca="1" si="2645"/>
        <v>#N/A</v>
      </c>
      <c r="DL1621" s="80" t="e">
        <f t="shared" ca="1" si="2645"/>
        <v>#N/A</v>
      </c>
    </row>
    <row r="1622" spans="1:116" x14ac:dyDescent="0.4">
      <c r="B1622" s="8" t="str">
        <f t="shared" si="2640"/>
        <v>1622 FAINT-S</v>
      </c>
      <c r="D1622" t="s">
        <v>764</v>
      </c>
      <c r="E1622" s="8" t="str">
        <f t="shared" si="2632"/>
        <v>1622 FAINT-S</v>
      </c>
      <c r="G1622" s="158" t="str">
        <f>"Accumulated amortization - "&amp;SUBSTITUTE(G1606,":","")</f>
        <v>Accumulated amortization - Volume driven secondary intangible assets</v>
      </c>
      <c r="J1622" s="81">
        <f>-H1609/H1608*J1621</f>
        <v>0</v>
      </c>
      <c r="K1622" s="37">
        <f ca="1">SUMIF($4:$4,K$2,1622:1622)</f>
        <v>-70397.479383104757</v>
      </c>
      <c r="L1622" s="37">
        <f ca="1">SUMIF($4:$4,L$2,1622:1622)</f>
        <v>-290577.22226618236</v>
      </c>
      <c r="M1622" s="37">
        <f ca="1">SUMIF($4:$4,M$2,1622:1622)</f>
        <v>-694010.03312833188</v>
      </c>
      <c r="N1622" s="37">
        <f ca="1">SUMIF($4:$4,N$2,1622:1622)</f>
        <v>-1321646.2051831665</v>
      </c>
      <c r="O1622" s="37">
        <f ca="1">SUMIF($4:$4,O$2,1622:1622)</f>
        <v>-2223586.9098957488</v>
      </c>
      <c r="P1622" s="37">
        <f ca="1">SUMIF($4:$4,P$2,1622:1622)</f>
        <v>-3386257.7986475062</v>
      </c>
      <c r="R1622" s="37">
        <f>$J1622</f>
        <v>0</v>
      </c>
      <c r="S1622" s="81">
        <f t="shared" ref="S1622:AX1622" ca="1" si="2646">R1622+S1616</f>
        <v>-848.98305084745755</v>
      </c>
      <c r="T1622" s="81">
        <f t="shared" ca="1" si="2646"/>
        <v>-2559.6437805228379</v>
      </c>
      <c r="U1622" s="81">
        <f t="shared" ca="1" si="2646"/>
        <v>-5146.5868954469533</v>
      </c>
      <c r="V1622" s="81">
        <f t="shared" ca="1" si="2646"/>
        <v>-8624.6646394375784</v>
      </c>
      <c r="W1622" s="81">
        <f t="shared" ca="1" si="2646"/>
        <v>-13008.980989258554</v>
      </c>
      <c r="X1622" s="81">
        <f t="shared" ca="1" si="2646"/>
        <v>-18314.895921279887</v>
      </c>
      <c r="Y1622" s="81">
        <f t="shared" ca="1" si="2646"/>
        <v>-24558.029750454123</v>
      </c>
      <c r="Z1622" s="81">
        <f t="shared" ca="1" si="2646"/>
        <v>-31754.267542834699</v>
      </c>
      <c r="AA1622" s="81">
        <f t="shared" ca="1" si="2646"/>
        <v>-39919.763602882747</v>
      </c>
      <c r="AB1622" s="81">
        <f t="shared" ca="1" si="2646"/>
        <v>-49070.946036829911</v>
      </c>
      <c r="AC1622" s="81">
        <f t="shared" ca="1" si="2646"/>
        <v>-59224.521393386349</v>
      </c>
      <c r="AD1622" s="81">
        <f t="shared" ca="1" si="2646"/>
        <v>-70397.479383104757</v>
      </c>
      <c r="AE1622" s="81">
        <f t="shared" ca="1" si="2646"/>
        <v>-82607.097677733647</v>
      </c>
      <c r="AF1622" s="81">
        <f t="shared" ca="1" si="2646"/>
        <v>-95870.946790915579</v>
      </c>
      <c r="AG1622" s="81">
        <f t="shared" ca="1" si="2646"/>
        <v>-110206.89504160907</v>
      </c>
      <c r="AH1622" s="81">
        <f t="shared" ca="1" si="2646"/>
        <v>-125633.11360163635</v>
      </c>
      <c r="AI1622" s="81">
        <f t="shared" ca="1" si="2646"/>
        <v>-142168.08162878273</v>
      </c>
      <c r="AJ1622" s="81">
        <f t="shared" ca="1" si="2646"/>
        <v>-159830.5914868977</v>
      </c>
      <c r="AK1622" s="81">
        <f t="shared" ca="1" si="2646"/>
        <v>-178639.75405447223</v>
      </c>
      <c r="AL1622" s="81">
        <f t="shared" ca="1" si="2646"/>
        <v>-198615.00412319211</v>
      </c>
      <c r="AM1622" s="81">
        <f t="shared" ca="1" si="2646"/>
        <v>-219776.10588799196</v>
      </c>
      <c r="AN1622" s="81">
        <f t="shared" ca="1" si="2646"/>
        <v>-242143.15853016131</v>
      </c>
      <c r="AO1622" s="81">
        <f t="shared" ca="1" si="2646"/>
        <v>-265736.60189507931</v>
      </c>
      <c r="AP1622" s="81">
        <f t="shared" ca="1" si="2646"/>
        <v>-290577.22226618236</v>
      </c>
      <c r="AQ1622" s="81">
        <f t="shared" ca="1" si="2646"/>
        <v>-316686.15823679563</v>
      </c>
      <c r="AR1622" s="81">
        <f t="shared" ca="1" si="2646"/>
        <v>-344084.9066814871</v>
      </c>
      <c r="AS1622" s="81">
        <f t="shared" ca="1" si="2646"/>
        <v>-372795.32882863097</v>
      </c>
      <c r="AT1622" s="81">
        <f t="shared" ca="1" si="2646"/>
        <v>-402839.65643589589</v>
      </c>
      <c r="AU1622" s="81">
        <f t="shared" ca="1" si="2646"/>
        <v>-434240.49807040259</v>
      </c>
      <c r="AV1622" s="81">
        <f t="shared" ca="1" si="2646"/>
        <v>-467020.8454953247</v>
      </c>
      <c r="AW1622" s="81">
        <f t="shared" ca="1" si="2646"/>
        <v>-501204.08016473695</v>
      </c>
      <c r="AX1622" s="81">
        <f t="shared" ca="1" si="2646"/>
        <v>-536813.97982854606</v>
      </c>
      <c r="AY1622" s="81">
        <f t="shared" ref="AY1622:CD1622" ca="1" si="2647">AX1622+AY1616</f>
        <v>-573874.72524936893</v>
      </c>
      <c r="AZ1622" s="81">
        <f t="shared" ca="1" si="2647"/>
        <v>-612410.90703325649</v>
      </c>
      <c r="BA1622" s="81">
        <f t="shared" ca="1" si="2647"/>
        <v>-652447.53257619299</v>
      </c>
      <c r="BB1622" s="81">
        <f t="shared" ca="1" si="2647"/>
        <v>-694010.03312833188</v>
      </c>
      <c r="BC1622" s="81">
        <f t="shared" ca="1" si="2647"/>
        <v>-737124.27097796462</v>
      </c>
      <c r="BD1622" s="81">
        <f t="shared" ca="1" si="2647"/>
        <v>-781816.54675725219</v>
      </c>
      <c r="BE1622" s="81">
        <f t="shared" ca="1" si="2647"/>
        <v>-828113.60687178187</v>
      </c>
      <c r="BF1622" s="81">
        <f t="shared" ca="1" si="2647"/>
        <v>-876042.65105604939</v>
      </c>
      <c r="BG1622" s="81">
        <f t="shared" ca="1" si="2647"/>
        <v>-925631.34005699935</v>
      </c>
      <c r="BH1622" s="81">
        <f t="shared" ca="1" si="2647"/>
        <v>-976907.80344779592</v>
      </c>
      <c r="BI1622" s="81">
        <f t="shared" ca="1" si="2647"/>
        <v>-1029900.6475740297</v>
      </c>
      <c r="BJ1622" s="81">
        <f t="shared" ca="1" si="2647"/>
        <v>-1084638.9636346065</v>
      </c>
      <c r="BK1622" s="81">
        <f t="shared" ca="1" si="2647"/>
        <v>-1141152.3358995998</v>
      </c>
      <c r="BL1622" s="81">
        <f t="shared" ca="1" si="2647"/>
        <v>-1199470.8500673897</v>
      </c>
      <c r="BM1622" s="81">
        <f t="shared" ca="1" si="2647"/>
        <v>-1259625.101763447</v>
      </c>
      <c r="BN1622" s="81">
        <f t="shared" ca="1" si="2647"/>
        <v>-1321646.2051831665</v>
      </c>
      <c r="BO1622" s="81">
        <f t="shared" ca="1" si="2647"/>
        <v>-1385565.8018811862</v>
      </c>
      <c r="BP1622" s="81">
        <f t="shared" ca="1" si="2647"/>
        <v>-1451416.069709681</v>
      </c>
      <c r="BQ1622" s="81">
        <f t="shared" ca="1" si="2647"/>
        <v>-1519229.73190815</v>
      </c>
      <c r="BR1622" s="81">
        <f t="shared" ca="1" si="2647"/>
        <v>-1589040.0663472712</v>
      </c>
      <c r="BS1622" s="81">
        <f t="shared" ca="1" si="2647"/>
        <v>-1660880.9149294284</v>
      </c>
      <c r="BT1622" s="81">
        <f t="shared" ca="1" si="2647"/>
        <v>-1734786.6931485713</v>
      </c>
      <c r="BU1622" s="81">
        <f t="shared" ca="1" si="2647"/>
        <v>-1810792.3998121065</v>
      </c>
      <c r="BV1622" s="81">
        <f t="shared" ca="1" si="2647"/>
        <v>-1888933.626927566</v>
      </c>
      <c r="BW1622" s="81">
        <f t="shared" ca="1" si="2647"/>
        <v>-1969246.5697568469</v>
      </c>
      <c r="BX1622" s="81">
        <f t="shared" ca="1" si="2647"/>
        <v>-2051768.0370408613</v>
      </c>
      <c r="BY1622" s="81">
        <f t="shared" ca="1" si="2647"/>
        <v>-2136535.4613974863</v>
      </c>
      <c r="BZ1622" s="81">
        <f t="shared" ca="1" si="2647"/>
        <v>-2223586.9098957488</v>
      </c>
      <c r="CA1622" s="81">
        <f t="shared" ca="1" si="2647"/>
        <v>-2312112.1117583886</v>
      </c>
      <c r="CB1622" s="81">
        <f t="shared" ca="1" si="2647"/>
        <v>-2402123.351228008</v>
      </c>
      <c r="CC1622" s="81">
        <f t="shared" ca="1" si="2647"/>
        <v>-2493631.2106762705</v>
      </c>
      <c r="CD1622" s="81">
        <f t="shared" ca="1" si="2647"/>
        <v>-2586646.2042996744</v>
      </c>
      <c r="CE1622" s="81">
        <f t="shared" ref="CE1622:CL1622" ca="1" si="2648">CD1622+CE1616</f>
        <v>-2681178.7727684919</v>
      </c>
      <c r="CF1622" s="81">
        <f t="shared" ca="1" si="2648"/>
        <v>-2777239.2777139028</v>
      </c>
      <c r="CG1622" s="81">
        <f t="shared" ca="1" si="2648"/>
        <v>-2874837.9960493711</v>
      </c>
      <c r="CH1622" s="81">
        <f t="shared" ca="1" si="2648"/>
        <v>-2973985.1141222343</v>
      </c>
      <c r="CI1622" s="81">
        <f t="shared" ca="1" si="2648"/>
        <v>-3074690.7216913765</v>
      </c>
      <c r="CJ1622" s="81">
        <f t="shared" ca="1" si="2648"/>
        <v>-3176964.8057267745</v>
      </c>
      <c r="CK1622" s="81">
        <f t="shared" ca="1" si="2648"/>
        <v>-3280817.2440266041</v>
      </c>
      <c r="CL1622" s="81">
        <f t="shared" ca="1" si="2648"/>
        <v>-3386257.7986475062</v>
      </c>
      <c r="CN1622" s="81">
        <f>-H1609/H1608*CN1621</f>
        <v>0</v>
      </c>
      <c r="CO1622" s="81" t="e">
        <f t="shared" ref="CO1622" ca="1" si="2649">CN1622+CO1616</f>
        <v>#N/A</v>
      </c>
      <c r="CP1622" s="81" t="e">
        <f t="shared" ref="CP1622:DL1622" ca="1" si="2650">CO1622+CP1616</f>
        <v>#N/A</v>
      </c>
      <c r="CQ1622" s="81" t="e">
        <f t="shared" ca="1" si="2650"/>
        <v>#N/A</v>
      </c>
      <c r="CR1622" s="81" t="e">
        <f t="shared" ca="1" si="2650"/>
        <v>#N/A</v>
      </c>
      <c r="CS1622" s="81" t="e">
        <f t="shared" ca="1" si="2650"/>
        <v>#N/A</v>
      </c>
      <c r="CT1622" s="81" t="e">
        <f t="shared" ca="1" si="2650"/>
        <v>#N/A</v>
      </c>
      <c r="CU1622" s="81" t="e">
        <f t="shared" ca="1" si="2650"/>
        <v>#N/A</v>
      </c>
      <c r="CV1622" s="81" t="e">
        <f t="shared" ca="1" si="2650"/>
        <v>#N/A</v>
      </c>
      <c r="CW1622" s="81" t="e">
        <f t="shared" ca="1" si="2650"/>
        <v>#N/A</v>
      </c>
      <c r="CX1622" s="81" t="e">
        <f t="shared" ca="1" si="2650"/>
        <v>#N/A</v>
      </c>
      <c r="CY1622" s="81" t="e">
        <f t="shared" ca="1" si="2650"/>
        <v>#N/A</v>
      </c>
      <c r="CZ1622" s="81" t="e">
        <f t="shared" ca="1" si="2650"/>
        <v>#N/A</v>
      </c>
      <c r="DA1622" s="81" t="e">
        <f t="shared" ca="1" si="2650"/>
        <v>#N/A</v>
      </c>
      <c r="DB1622" s="81" t="e">
        <f t="shared" ca="1" si="2650"/>
        <v>#N/A</v>
      </c>
      <c r="DC1622" s="81" t="e">
        <f t="shared" ca="1" si="2650"/>
        <v>#N/A</v>
      </c>
      <c r="DD1622" s="81" t="e">
        <f t="shared" ca="1" si="2650"/>
        <v>#N/A</v>
      </c>
      <c r="DE1622" s="81" t="e">
        <f t="shared" ca="1" si="2650"/>
        <v>#N/A</v>
      </c>
      <c r="DF1622" s="81" t="e">
        <f t="shared" ca="1" si="2650"/>
        <v>#N/A</v>
      </c>
      <c r="DG1622" s="81" t="e">
        <f t="shared" ca="1" si="2650"/>
        <v>#N/A</v>
      </c>
      <c r="DH1622" s="81" t="e">
        <f t="shared" ca="1" si="2650"/>
        <v>#N/A</v>
      </c>
      <c r="DI1622" s="81" t="e">
        <f t="shared" ca="1" si="2650"/>
        <v>#N/A</v>
      </c>
      <c r="DJ1622" s="81" t="e">
        <f t="shared" ca="1" si="2650"/>
        <v>#N/A</v>
      </c>
      <c r="DK1622" s="81" t="e">
        <f t="shared" ca="1" si="2650"/>
        <v>#N/A</v>
      </c>
      <c r="DL1622" s="81" t="e">
        <f t="shared" ca="1" si="2650"/>
        <v>#N/A</v>
      </c>
    </row>
    <row r="1623" spans="1:116" x14ac:dyDescent="0.4">
      <c r="B1623" s="8" t="str">
        <f t="shared" si="2640"/>
        <v>1623 FAINT-S</v>
      </c>
      <c r="C1623" t="s">
        <v>240</v>
      </c>
      <c r="D1623" t="s">
        <v>764</v>
      </c>
      <c r="E1623" s="8" t="str">
        <f t="shared" si="2632"/>
        <v>1623 FAINT-S</v>
      </c>
      <c r="G1623" s="126" t="str">
        <f>"Net Intangibles - "&amp;SUBSTITUTE(G1606,":","")</f>
        <v>Net Intangibles - Volume driven secondary intangible assets</v>
      </c>
      <c r="H1623" s="27"/>
      <c r="J1623" s="33">
        <f ca="1">SUMIF($4:$4,J$2,1623:1623)</f>
        <v>100</v>
      </c>
      <c r="K1623" s="33">
        <f ca="1">SUMIF($4:$4,K$2,1623:1623)</f>
        <v>529702.52061689529</v>
      </c>
      <c r="L1623" s="33">
        <f ca="1">SUMIF($4:$4,L$2,1623:1623)</f>
        <v>909522.7777338177</v>
      </c>
      <c r="M1623" s="33">
        <f ca="1">SUMIF($4:$4,M$2,1623:1623)</f>
        <v>1106089.9668716681</v>
      </c>
      <c r="N1623" s="33">
        <f ca="1">SUMIF($4:$4,N$2,1623:1623)</f>
        <v>1078453.7948168335</v>
      </c>
      <c r="O1623" s="33">
        <f ca="1">SUMIF($4:$4,O$2,1623:1623)</f>
        <v>776513.09010425117</v>
      </c>
      <c r="P1623" s="33">
        <f ca="1">SUMIF($4:$4,P$2,1623:1623)</f>
        <v>213842.20135249384</v>
      </c>
      <c r="R1623" s="33">
        <f ca="1">$J1623</f>
        <v>100</v>
      </c>
      <c r="S1623" s="77">
        <f t="shared" ref="S1623:AX1623" ca="1" si="2651">SUM(S1621:S1622)</f>
        <v>49251.016949152545</v>
      </c>
      <c r="T1623" s="77">
        <f t="shared" ca="1" si="2651"/>
        <v>97540.356219477166</v>
      </c>
      <c r="U1623" s="77">
        <f t="shared" ca="1" si="2651"/>
        <v>144953.41310455304</v>
      </c>
      <c r="V1623" s="77">
        <f t="shared" ca="1" si="2651"/>
        <v>191475.33536056243</v>
      </c>
      <c r="W1623" s="77">
        <f t="shared" ca="1" si="2651"/>
        <v>237091.01901074144</v>
      </c>
      <c r="X1623" s="77">
        <f t="shared" ca="1" si="2651"/>
        <v>281785.10407872009</v>
      </c>
      <c r="Y1623" s="77">
        <f t="shared" ca="1" si="2651"/>
        <v>325541.97024954588</v>
      </c>
      <c r="Z1623" s="77">
        <f t="shared" ca="1" si="2651"/>
        <v>368345.73245716532</v>
      </c>
      <c r="AA1623" s="77">
        <f t="shared" ca="1" si="2651"/>
        <v>410180.23639711726</v>
      </c>
      <c r="AB1623" s="77">
        <f t="shared" ca="1" si="2651"/>
        <v>451029.0539631701</v>
      </c>
      <c r="AC1623" s="77">
        <f t="shared" ca="1" si="2651"/>
        <v>490875.47860661364</v>
      </c>
      <c r="AD1623" s="77">
        <f t="shared" ca="1" si="2651"/>
        <v>529702.52061689529</v>
      </c>
      <c r="AE1623" s="77">
        <f t="shared" ca="1" si="2651"/>
        <v>567492.90232226637</v>
      </c>
      <c r="AF1623" s="77">
        <f t="shared" ca="1" si="2651"/>
        <v>604229.05320908444</v>
      </c>
      <c r="AG1623" s="77">
        <f t="shared" ca="1" si="2651"/>
        <v>639893.10495839093</v>
      </c>
      <c r="AH1623" s="77">
        <f t="shared" ca="1" si="2651"/>
        <v>674466.88639836363</v>
      </c>
      <c r="AI1623" s="77">
        <f t="shared" ca="1" si="2651"/>
        <v>707931.91837121733</v>
      </c>
      <c r="AJ1623" s="77">
        <f t="shared" ca="1" si="2651"/>
        <v>740269.40851310233</v>
      </c>
      <c r="AK1623" s="77">
        <f t="shared" ca="1" si="2651"/>
        <v>771460.2459455278</v>
      </c>
      <c r="AL1623" s="77">
        <f t="shared" ca="1" si="2651"/>
        <v>801484.99587680795</v>
      </c>
      <c r="AM1623" s="77">
        <f t="shared" ca="1" si="2651"/>
        <v>830323.89411200804</v>
      </c>
      <c r="AN1623" s="77">
        <f t="shared" ca="1" si="2651"/>
        <v>857956.84146983875</v>
      </c>
      <c r="AO1623" s="77">
        <f t="shared" ca="1" si="2651"/>
        <v>884363.39810492075</v>
      </c>
      <c r="AP1623" s="77">
        <f t="shared" ca="1" si="2651"/>
        <v>909522.7777338177</v>
      </c>
      <c r="AQ1623" s="77">
        <f t="shared" ca="1" si="2651"/>
        <v>933413.84176320443</v>
      </c>
      <c r="AR1623" s="77">
        <f t="shared" ca="1" si="2651"/>
        <v>956015.0933185129</v>
      </c>
      <c r="AS1623" s="77">
        <f t="shared" ca="1" si="2651"/>
        <v>977304.67117136903</v>
      </c>
      <c r="AT1623" s="77">
        <f t="shared" ca="1" si="2651"/>
        <v>997260.34356410406</v>
      </c>
      <c r="AU1623" s="77">
        <f t="shared" ca="1" si="2651"/>
        <v>1015859.5019295975</v>
      </c>
      <c r="AV1623" s="77">
        <f t="shared" ca="1" si="2651"/>
        <v>1033079.1545046753</v>
      </c>
      <c r="AW1623" s="77">
        <f t="shared" ca="1" si="2651"/>
        <v>1048895.9198352629</v>
      </c>
      <c r="AX1623" s="77">
        <f t="shared" ca="1" si="2651"/>
        <v>1063286.0201714539</v>
      </c>
      <c r="AY1623" s="77">
        <f t="shared" ref="AY1623:CD1623" ca="1" si="2652">SUM(AY1621:AY1622)</f>
        <v>1076225.2747506311</v>
      </c>
      <c r="AZ1623" s="77">
        <f t="shared" ca="1" si="2652"/>
        <v>1087689.0929667435</v>
      </c>
      <c r="BA1623" s="77">
        <f t="shared" ca="1" si="2652"/>
        <v>1097652.4674238069</v>
      </c>
      <c r="BB1623" s="77">
        <f t="shared" ca="1" si="2652"/>
        <v>1106089.9668716681</v>
      </c>
      <c r="BC1623" s="77">
        <f t="shared" ca="1" si="2652"/>
        <v>1112975.7290220354</v>
      </c>
      <c r="BD1623" s="77">
        <f t="shared" ca="1" si="2652"/>
        <v>1118283.4532427478</v>
      </c>
      <c r="BE1623" s="77">
        <f t="shared" ca="1" si="2652"/>
        <v>1121986.3931282181</v>
      </c>
      <c r="BF1623" s="77">
        <f t="shared" ca="1" si="2652"/>
        <v>1124057.3489439506</v>
      </c>
      <c r="BG1623" s="77">
        <f t="shared" ca="1" si="2652"/>
        <v>1124468.6599430006</v>
      </c>
      <c r="BH1623" s="77">
        <f t="shared" ca="1" si="2652"/>
        <v>1123192.196552204</v>
      </c>
      <c r="BI1623" s="77">
        <f t="shared" ca="1" si="2652"/>
        <v>1120199.3524259701</v>
      </c>
      <c r="BJ1623" s="77">
        <f t="shared" ca="1" si="2652"/>
        <v>1115461.0363653935</v>
      </c>
      <c r="BK1623" s="77">
        <f t="shared" ca="1" si="2652"/>
        <v>1108947.6641004002</v>
      </c>
      <c r="BL1623" s="77">
        <f t="shared" ca="1" si="2652"/>
        <v>1100629.1499326103</v>
      </c>
      <c r="BM1623" s="77">
        <f t="shared" ca="1" si="2652"/>
        <v>1090474.898236553</v>
      </c>
      <c r="BN1623" s="77">
        <f t="shared" ca="1" si="2652"/>
        <v>1078453.7948168335</v>
      </c>
      <c r="BO1623" s="77">
        <f t="shared" ca="1" si="2652"/>
        <v>1064534.1981188138</v>
      </c>
      <c r="BP1623" s="77">
        <f t="shared" ca="1" si="2652"/>
        <v>1048683.930290319</v>
      </c>
      <c r="BQ1623" s="77">
        <f t="shared" ca="1" si="2652"/>
        <v>1030870.26809185</v>
      </c>
      <c r="BR1623" s="77">
        <f t="shared" ca="1" si="2652"/>
        <v>1011059.9336527288</v>
      </c>
      <c r="BS1623" s="77">
        <f t="shared" ca="1" si="2652"/>
        <v>989219.08507057163</v>
      </c>
      <c r="BT1623" s="77">
        <f t="shared" ca="1" si="2652"/>
        <v>965313.3068514287</v>
      </c>
      <c r="BU1623" s="77">
        <f t="shared" ca="1" si="2652"/>
        <v>939307.60018789349</v>
      </c>
      <c r="BV1623" s="77">
        <f t="shared" ca="1" si="2652"/>
        <v>911166.37307243398</v>
      </c>
      <c r="BW1623" s="77">
        <f t="shared" ca="1" si="2652"/>
        <v>880853.43024315313</v>
      </c>
      <c r="BX1623" s="77">
        <f t="shared" ca="1" si="2652"/>
        <v>848331.96295913868</v>
      </c>
      <c r="BY1623" s="77">
        <f t="shared" ca="1" si="2652"/>
        <v>813564.53860251373</v>
      </c>
      <c r="BZ1623" s="77">
        <f t="shared" ca="1" si="2652"/>
        <v>776513.09010425117</v>
      </c>
      <c r="CA1623" s="77">
        <f t="shared" ca="1" si="2652"/>
        <v>737987.88824161142</v>
      </c>
      <c r="CB1623" s="77">
        <f t="shared" ca="1" si="2652"/>
        <v>697976.64877199195</v>
      </c>
      <c r="CC1623" s="77">
        <f t="shared" ca="1" si="2652"/>
        <v>656468.78932372946</v>
      </c>
      <c r="CD1623" s="77">
        <f t="shared" ca="1" si="2652"/>
        <v>613453.79570032563</v>
      </c>
      <c r="CE1623" s="77">
        <f t="shared" ref="CE1623:CL1623" ca="1" si="2653">SUM(CE1621:CE1622)</f>
        <v>568921.22723150812</v>
      </c>
      <c r="CF1623" s="77">
        <f t="shared" ca="1" si="2653"/>
        <v>522860.72228609724</v>
      </c>
      <c r="CG1623" s="77">
        <f t="shared" ca="1" si="2653"/>
        <v>475262.00395062892</v>
      </c>
      <c r="CH1623" s="77">
        <f t="shared" ca="1" si="2653"/>
        <v>426114.88587776572</v>
      </c>
      <c r="CI1623" s="77">
        <f t="shared" ca="1" si="2653"/>
        <v>375409.27830862347</v>
      </c>
      <c r="CJ1623" s="77">
        <f t="shared" ca="1" si="2653"/>
        <v>323135.1942732255</v>
      </c>
      <c r="CK1623" s="77">
        <f t="shared" ca="1" si="2653"/>
        <v>269282.75597339589</v>
      </c>
      <c r="CL1623" s="77">
        <f t="shared" ca="1" si="2653"/>
        <v>213842.20135249384</v>
      </c>
      <c r="CN1623" s="77">
        <f>SUM(CN1621:CN1622)</f>
        <v>100</v>
      </c>
      <c r="CO1623" s="77" t="e">
        <f t="shared" ref="CO1623" ca="1" si="2654">SUM(CO1621:CO1622)</f>
        <v>#N/A</v>
      </c>
      <c r="CP1623" s="77" t="e">
        <f t="shared" ref="CP1623:DK1623" ca="1" si="2655">SUM(CP1621:CP1622)</f>
        <v>#N/A</v>
      </c>
      <c r="CQ1623" s="77" t="e">
        <f t="shared" ca="1" si="2655"/>
        <v>#N/A</v>
      </c>
      <c r="CR1623" s="77" t="e">
        <f t="shared" ca="1" si="2655"/>
        <v>#N/A</v>
      </c>
      <c r="CS1623" s="77" t="e">
        <f t="shared" ca="1" si="2655"/>
        <v>#N/A</v>
      </c>
      <c r="CT1623" s="77" t="e">
        <f t="shared" ca="1" si="2655"/>
        <v>#N/A</v>
      </c>
      <c r="CU1623" s="77" t="e">
        <f t="shared" ca="1" si="2655"/>
        <v>#N/A</v>
      </c>
      <c r="CV1623" s="77" t="e">
        <f t="shared" ca="1" si="2655"/>
        <v>#N/A</v>
      </c>
      <c r="CW1623" s="77" t="e">
        <f t="shared" ca="1" si="2655"/>
        <v>#N/A</v>
      </c>
      <c r="CX1623" s="77" t="e">
        <f t="shared" ca="1" si="2655"/>
        <v>#N/A</v>
      </c>
      <c r="CY1623" s="77" t="e">
        <f t="shared" ca="1" si="2655"/>
        <v>#N/A</v>
      </c>
      <c r="CZ1623" s="77" t="e">
        <f t="shared" ca="1" si="2655"/>
        <v>#N/A</v>
      </c>
      <c r="DA1623" s="77" t="e">
        <f t="shared" ca="1" si="2655"/>
        <v>#N/A</v>
      </c>
      <c r="DB1623" s="77" t="e">
        <f t="shared" ca="1" si="2655"/>
        <v>#N/A</v>
      </c>
      <c r="DC1623" s="77" t="e">
        <f t="shared" ca="1" si="2655"/>
        <v>#N/A</v>
      </c>
      <c r="DD1623" s="77" t="e">
        <f t="shared" ca="1" si="2655"/>
        <v>#N/A</v>
      </c>
      <c r="DE1623" s="77" t="e">
        <f t="shared" ca="1" si="2655"/>
        <v>#N/A</v>
      </c>
      <c r="DF1623" s="77" t="e">
        <f t="shared" ca="1" si="2655"/>
        <v>#N/A</v>
      </c>
      <c r="DG1623" s="77" t="e">
        <f t="shared" ca="1" si="2655"/>
        <v>#N/A</v>
      </c>
      <c r="DH1623" s="77" t="e">
        <f t="shared" ca="1" si="2655"/>
        <v>#N/A</v>
      </c>
      <c r="DI1623" s="77" t="e">
        <f t="shared" ca="1" si="2655"/>
        <v>#N/A</v>
      </c>
      <c r="DJ1623" s="77" t="e">
        <f t="shared" ca="1" si="2655"/>
        <v>#N/A</v>
      </c>
      <c r="DK1623" s="77" t="e">
        <f t="shared" ca="1" si="2655"/>
        <v>#N/A</v>
      </c>
      <c r="DL1623" s="77" t="e">
        <f t="shared" ref="DL1623" ca="1" si="2656">SUM(DL1621:DL1622)</f>
        <v>#N/A</v>
      </c>
    </row>
    <row r="1624" spans="1:116" x14ac:dyDescent="0.4">
      <c r="B1624" s="8" t="s">
        <v>244</v>
      </c>
      <c r="D1624" t="s">
        <v>764</v>
      </c>
      <c r="E1624" s="8" t="str">
        <f>ROW()&amp;" "&amp;D1624</f>
        <v>1624 FAINT-S</v>
      </c>
      <c r="G1624" s="126"/>
      <c r="H1624" s="27"/>
      <c r="J1624" s="77"/>
      <c r="K1624" s="33"/>
      <c r="L1624" s="33"/>
      <c r="M1624" s="33"/>
      <c r="N1624" s="33"/>
      <c r="O1624" s="33"/>
      <c r="P1624" s="33"/>
      <c r="R1624" s="33"/>
      <c r="S1624" s="77"/>
      <c r="T1624" s="77"/>
      <c r="U1624" s="77"/>
      <c r="V1624" s="77"/>
      <c r="W1624" s="77"/>
      <c r="X1624" s="77"/>
      <c r="Y1624" s="77"/>
      <c r="Z1624" s="77"/>
      <c r="AA1624" s="77"/>
      <c r="AB1624" s="77"/>
      <c r="AC1624" s="77"/>
      <c r="AD1624" s="77"/>
      <c r="AE1624" s="77"/>
      <c r="AF1624" s="77"/>
      <c r="AG1624" s="77"/>
      <c r="AH1624" s="77"/>
      <c r="AI1624" s="77"/>
      <c r="AJ1624" s="77"/>
      <c r="AK1624" s="77"/>
      <c r="AL1624" s="77"/>
      <c r="AM1624" s="77"/>
      <c r="AN1624" s="77"/>
      <c r="AO1624" s="77"/>
      <c r="AP1624" s="77"/>
      <c r="AQ1624" s="77"/>
      <c r="AR1624" s="77"/>
      <c r="AS1624" s="77"/>
      <c r="AT1624" s="77"/>
      <c r="AU1624" s="77"/>
      <c r="AV1624" s="77"/>
      <c r="AW1624" s="77"/>
      <c r="AX1624" s="77"/>
      <c r="AY1624" s="77"/>
      <c r="AZ1624" s="77"/>
      <c r="BA1624" s="77"/>
      <c r="BB1624" s="77"/>
      <c r="BC1624" s="77"/>
      <c r="BD1624" s="77"/>
      <c r="BE1624" s="77"/>
      <c r="BF1624" s="77"/>
      <c r="BG1624" s="77"/>
      <c r="BH1624" s="77"/>
      <c r="BI1624" s="77"/>
      <c r="BJ1624" s="77"/>
      <c r="BK1624" s="77"/>
      <c r="BL1624" s="77"/>
      <c r="BM1624" s="77"/>
      <c r="BN1624" s="77"/>
      <c r="BO1624" s="77"/>
      <c r="BP1624" s="77"/>
      <c r="BQ1624" s="77"/>
      <c r="BR1624" s="77"/>
      <c r="BS1624" s="77"/>
      <c r="BT1624" s="77"/>
      <c r="BU1624" s="77"/>
      <c r="BV1624" s="77"/>
      <c r="BW1624" s="77"/>
      <c r="BX1624" s="77"/>
      <c r="BY1624" s="77"/>
      <c r="BZ1624" s="77"/>
      <c r="CA1624" s="77"/>
      <c r="CB1624" s="77"/>
      <c r="CC1624" s="77"/>
      <c r="CD1624" s="77"/>
      <c r="CE1624" s="77"/>
      <c r="CF1624" s="77"/>
      <c r="CG1624" s="77"/>
      <c r="CH1624" s="77"/>
      <c r="CI1624" s="77"/>
      <c r="CJ1624" s="77"/>
      <c r="CK1624" s="77"/>
      <c r="CL1624" s="77"/>
      <c r="CN1624" s="77"/>
      <c r="CO1624" s="77"/>
      <c r="CP1624" s="77"/>
      <c r="CQ1624" s="77"/>
      <c r="CR1624" s="77"/>
      <c r="CS1624" s="77"/>
      <c r="CT1624" s="77"/>
      <c r="CU1624" s="77"/>
      <c r="CV1624" s="77"/>
      <c r="CW1624" s="77"/>
      <c r="CX1624" s="77"/>
      <c r="CY1624" s="77"/>
      <c r="CZ1624" s="77"/>
      <c r="DA1624" s="77"/>
      <c r="DB1624" s="77"/>
      <c r="DC1624" s="77"/>
      <c r="DD1624" s="77"/>
      <c r="DE1624" s="77"/>
      <c r="DF1624" s="77"/>
      <c r="DG1624" s="77"/>
      <c r="DH1624" s="77"/>
      <c r="DI1624" s="77"/>
      <c r="DJ1624" s="77"/>
      <c r="DK1624" s="77"/>
      <c r="DL1624" s="77"/>
    </row>
    <row r="1625" spans="1:116" x14ac:dyDescent="0.4">
      <c r="B1625" t="s">
        <v>332</v>
      </c>
      <c r="D1625" t="s">
        <v>764</v>
      </c>
      <c r="E1625" s="8" t="str">
        <f>ROW()&amp;" "&amp;D1625</f>
        <v>1625 FAINT-S</v>
      </c>
      <c r="G1625" s="136" t="str">
        <f>G1598</f>
        <v>(Primary label)</v>
      </c>
      <c r="H1625" s="27"/>
      <c r="I1625" s="78"/>
      <c r="J1625" s="78"/>
      <c r="K1625" s="33"/>
      <c r="L1625" s="33"/>
      <c r="M1625" s="33"/>
      <c r="N1625" s="33"/>
      <c r="O1625" s="33"/>
      <c r="P1625" s="33"/>
      <c r="R1625" s="33"/>
      <c r="S1625" s="77"/>
      <c r="T1625" s="77"/>
      <c r="U1625" s="77"/>
      <c r="V1625" s="77"/>
      <c r="W1625" s="77"/>
      <c r="X1625" s="77"/>
      <c r="Y1625" s="77"/>
      <c r="Z1625" s="77"/>
      <c r="AA1625" s="77"/>
      <c r="AB1625" s="77"/>
      <c r="AC1625" s="77"/>
      <c r="AD1625" s="77"/>
      <c r="AE1625" s="77"/>
      <c r="AF1625" s="77"/>
      <c r="AG1625" s="77"/>
      <c r="AH1625" s="77"/>
      <c r="AI1625" s="77"/>
      <c r="AJ1625" s="77"/>
      <c r="AK1625" s="77"/>
      <c r="AL1625" s="77"/>
      <c r="AM1625" s="77"/>
      <c r="AN1625" s="77"/>
      <c r="AO1625" s="77"/>
      <c r="AP1625" s="77"/>
      <c r="AQ1625" s="77"/>
      <c r="AR1625" s="77"/>
      <c r="AS1625" s="77"/>
      <c r="AT1625" s="77"/>
      <c r="AU1625" s="77"/>
      <c r="AV1625" s="77"/>
      <c r="AW1625" s="77"/>
      <c r="AX1625" s="77"/>
      <c r="AY1625" s="77"/>
      <c r="AZ1625" s="77"/>
      <c r="BA1625" s="77"/>
      <c r="BB1625" s="77"/>
      <c r="BC1625" s="77"/>
      <c r="BD1625" s="77"/>
      <c r="BE1625" s="77"/>
      <c r="BF1625" s="77"/>
      <c r="BG1625" s="77"/>
      <c r="BH1625" s="77"/>
      <c r="BI1625" s="77"/>
      <c r="BJ1625" s="77"/>
      <c r="BK1625" s="77"/>
      <c r="BL1625" s="77"/>
      <c r="BM1625" s="77"/>
      <c r="BN1625" s="77"/>
      <c r="BO1625" s="77"/>
      <c r="BP1625" s="77"/>
      <c r="BQ1625" s="77"/>
      <c r="BR1625" s="77"/>
      <c r="BS1625" s="77"/>
      <c r="BT1625" s="77"/>
      <c r="BU1625" s="77"/>
      <c r="BV1625" s="77"/>
      <c r="BW1625" s="77"/>
      <c r="BX1625" s="77"/>
      <c r="BY1625" s="77"/>
      <c r="BZ1625" s="77"/>
      <c r="CA1625" s="77"/>
      <c r="CB1625" s="77"/>
      <c r="CC1625" s="77"/>
      <c r="CD1625" s="77"/>
      <c r="CE1625" s="77"/>
      <c r="CF1625" s="77"/>
      <c r="CG1625" s="77"/>
      <c r="CH1625" s="77"/>
      <c r="CI1625" s="77"/>
      <c r="CJ1625" s="77"/>
      <c r="CK1625" s="77"/>
      <c r="CL1625" s="77"/>
      <c r="CN1625" s="78"/>
      <c r="CO1625" s="77"/>
      <c r="CP1625" s="77"/>
      <c r="CQ1625" s="77"/>
      <c r="CR1625" s="77"/>
      <c r="CS1625" s="77"/>
      <c r="CT1625" s="77"/>
      <c r="CU1625" s="77"/>
      <c r="CV1625" s="77"/>
      <c r="CW1625" s="77"/>
      <c r="CX1625" s="77"/>
      <c r="CY1625" s="77"/>
      <c r="CZ1625" s="77"/>
      <c r="DA1625" s="77"/>
      <c r="DB1625" s="77"/>
      <c r="DC1625" s="77"/>
      <c r="DD1625" s="77"/>
      <c r="DE1625" s="77"/>
      <c r="DF1625" s="77"/>
      <c r="DG1625" s="77"/>
      <c r="DH1625" s="77"/>
      <c r="DI1625" s="77"/>
      <c r="DJ1625" s="77"/>
      <c r="DK1625" s="77"/>
      <c r="DL1625" s="77"/>
    </row>
    <row r="1626" spans="1:116" x14ac:dyDescent="0.4">
      <c r="B1626" t="s">
        <v>332</v>
      </c>
      <c r="D1626" t="s">
        <v>764</v>
      </c>
      <c r="E1626" s="8" t="str">
        <f>ROW()&amp;" "&amp;D1626</f>
        <v>1626 FAINT-S</v>
      </c>
      <c r="G1626" s="136" t="str">
        <f>G1599</f>
        <v>primary unit</v>
      </c>
      <c r="H1626" s="27"/>
      <c r="I1626" s="78"/>
      <c r="J1626" s="78"/>
      <c r="K1626" s="33"/>
      <c r="L1626" s="33"/>
      <c r="M1626" s="33"/>
      <c r="N1626" s="33"/>
      <c r="O1626" s="33"/>
      <c r="P1626" s="33"/>
      <c r="R1626" s="33"/>
      <c r="S1626" s="77"/>
      <c r="T1626" s="77"/>
      <c r="U1626" s="77"/>
      <c r="V1626" s="77"/>
      <c r="W1626" s="77"/>
      <c r="X1626" s="77"/>
      <c r="Y1626" s="77"/>
      <c r="Z1626" s="77"/>
      <c r="AA1626" s="77"/>
      <c r="AB1626" s="77"/>
      <c r="AC1626" s="77"/>
      <c r="AD1626" s="77"/>
      <c r="AE1626" s="77"/>
      <c r="AF1626" s="77"/>
      <c r="AG1626" s="77"/>
      <c r="AH1626" s="77"/>
      <c r="AI1626" s="77"/>
      <c r="AJ1626" s="77"/>
      <c r="AK1626" s="77"/>
      <c r="AL1626" s="77"/>
      <c r="AM1626" s="77"/>
      <c r="AN1626" s="77"/>
      <c r="AO1626" s="77"/>
      <c r="AP1626" s="77"/>
      <c r="AQ1626" s="77"/>
      <c r="AR1626" s="77"/>
      <c r="AS1626" s="77"/>
      <c r="AT1626" s="77"/>
      <c r="AU1626" s="77"/>
      <c r="AV1626" s="77"/>
      <c r="AW1626" s="77"/>
      <c r="AX1626" s="77"/>
      <c r="AY1626" s="77"/>
      <c r="AZ1626" s="77"/>
      <c r="BA1626" s="77"/>
      <c r="BB1626" s="77"/>
      <c r="BC1626" s="77"/>
      <c r="BD1626" s="77"/>
      <c r="BE1626" s="77"/>
      <c r="BF1626" s="77"/>
      <c r="BG1626" s="77"/>
      <c r="BH1626" s="77"/>
      <c r="BI1626" s="77"/>
      <c r="BJ1626" s="77"/>
      <c r="BK1626" s="77"/>
      <c r="BL1626" s="77"/>
      <c r="BM1626" s="77"/>
      <c r="BN1626" s="77"/>
      <c r="BO1626" s="77"/>
      <c r="BP1626" s="77"/>
      <c r="BQ1626" s="77"/>
      <c r="BR1626" s="77"/>
      <c r="BS1626" s="77"/>
      <c r="BT1626" s="77"/>
      <c r="BU1626" s="77"/>
      <c r="BV1626" s="77"/>
      <c r="BW1626" s="77"/>
      <c r="BX1626" s="77"/>
      <c r="BY1626" s="77"/>
      <c r="BZ1626" s="77"/>
      <c r="CA1626" s="77"/>
      <c r="CB1626" s="77"/>
      <c r="CC1626" s="77"/>
      <c r="CD1626" s="77"/>
      <c r="CE1626" s="77"/>
      <c r="CF1626" s="77"/>
      <c r="CG1626" s="77"/>
      <c r="CH1626" s="77"/>
      <c r="CI1626" s="77"/>
      <c r="CJ1626" s="77"/>
      <c r="CK1626" s="77"/>
      <c r="CL1626" s="77"/>
      <c r="CN1626" s="78"/>
      <c r="CO1626" s="77"/>
      <c r="CP1626" s="77"/>
      <c r="CQ1626" s="77"/>
      <c r="CR1626" s="77"/>
      <c r="CS1626" s="77"/>
      <c r="CT1626" s="77"/>
      <c r="CU1626" s="77"/>
      <c r="CV1626" s="77"/>
      <c r="CW1626" s="77"/>
      <c r="CX1626" s="77"/>
      <c r="CY1626" s="77"/>
      <c r="CZ1626" s="77"/>
      <c r="DA1626" s="77"/>
      <c r="DB1626" s="77"/>
      <c r="DC1626" s="77"/>
      <c r="DD1626" s="77"/>
      <c r="DE1626" s="77"/>
      <c r="DF1626" s="77"/>
      <c r="DG1626" s="77"/>
      <c r="DH1626" s="77"/>
      <c r="DI1626" s="77"/>
      <c r="DJ1626" s="77"/>
      <c r="DK1626" s="77"/>
      <c r="DL1626" s="77"/>
    </row>
    <row r="1627" spans="1:116" x14ac:dyDescent="0.4">
      <c r="B1627" t="s">
        <v>332</v>
      </c>
      <c r="D1627" t="s">
        <v>764</v>
      </c>
      <c r="E1627" s="8" t="str">
        <f>ROW()&amp;" "&amp;D1627</f>
        <v>1627 FAINT-S</v>
      </c>
      <c r="G1627" s="136" t="str">
        <f>G1600</f>
        <v>Primary revenue driver</v>
      </c>
      <c r="K1627" s="53"/>
      <c r="L1627" s="53"/>
      <c r="M1627" s="53"/>
      <c r="N1627" s="53"/>
      <c r="O1627" s="53"/>
      <c r="P1627" s="53"/>
      <c r="R1627" s="24"/>
      <c r="S1627" s="179" t="str">
        <f t="shared" ref="S1627:AX1627" si="2657">S1600</f>
        <v>S$16</v>
      </c>
      <c r="T1627" s="179" t="str">
        <f t="shared" si="2657"/>
        <v>T$16</v>
      </c>
      <c r="U1627" s="179" t="str">
        <f t="shared" si="2657"/>
        <v>U$16</v>
      </c>
      <c r="V1627" s="179" t="str">
        <f t="shared" si="2657"/>
        <v>V$16</v>
      </c>
      <c r="W1627" s="179" t="str">
        <f t="shared" si="2657"/>
        <v>W$16</v>
      </c>
      <c r="X1627" s="179" t="str">
        <f t="shared" si="2657"/>
        <v>X$16</v>
      </c>
      <c r="Y1627" s="179" t="str">
        <f t="shared" si="2657"/>
        <v>Y$16</v>
      </c>
      <c r="Z1627" s="179" t="str">
        <f t="shared" si="2657"/>
        <v>Z$16</v>
      </c>
      <c r="AA1627" s="179" t="str">
        <f t="shared" si="2657"/>
        <v>AA$16</v>
      </c>
      <c r="AB1627" s="179" t="str">
        <f t="shared" si="2657"/>
        <v>AB$16</v>
      </c>
      <c r="AC1627" s="179" t="str">
        <f t="shared" si="2657"/>
        <v>AC$16</v>
      </c>
      <c r="AD1627" s="179" t="str">
        <f t="shared" si="2657"/>
        <v>AD$16</v>
      </c>
      <c r="AE1627" s="179" t="str">
        <f t="shared" si="2657"/>
        <v>AE$16</v>
      </c>
      <c r="AF1627" s="179" t="str">
        <f t="shared" si="2657"/>
        <v>AF$16</v>
      </c>
      <c r="AG1627" s="179" t="str">
        <f t="shared" si="2657"/>
        <v>AG$16</v>
      </c>
      <c r="AH1627" s="179" t="str">
        <f t="shared" si="2657"/>
        <v>AH$16</v>
      </c>
      <c r="AI1627" s="179" t="str">
        <f t="shared" si="2657"/>
        <v>AI$16</v>
      </c>
      <c r="AJ1627" s="179" t="str">
        <f t="shared" si="2657"/>
        <v>AJ$16</v>
      </c>
      <c r="AK1627" s="179" t="str">
        <f t="shared" si="2657"/>
        <v>AK$16</v>
      </c>
      <c r="AL1627" s="179" t="str">
        <f t="shared" si="2657"/>
        <v>AL$16</v>
      </c>
      <c r="AM1627" s="179" t="str">
        <f t="shared" si="2657"/>
        <v>AM$16</v>
      </c>
      <c r="AN1627" s="179" t="str">
        <f t="shared" si="2657"/>
        <v>AN$16</v>
      </c>
      <c r="AO1627" s="179" t="str">
        <f t="shared" si="2657"/>
        <v>AO$16</v>
      </c>
      <c r="AP1627" s="179" t="str">
        <f t="shared" si="2657"/>
        <v>AP$16</v>
      </c>
      <c r="AQ1627" s="179" t="str">
        <f t="shared" si="2657"/>
        <v>AQ$16</v>
      </c>
      <c r="AR1627" s="179" t="str">
        <f t="shared" si="2657"/>
        <v>AR$16</v>
      </c>
      <c r="AS1627" s="179" t="str">
        <f t="shared" si="2657"/>
        <v>AS$16</v>
      </c>
      <c r="AT1627" s="179" t="str">
        <f t="shared" si="2657"/>
        <v>AT$16</v>
      </c>
      <c r="AU1627" s="179" t="str">
        <f t="shared" si="2657"/>
        <v>AU$16</v>
      </c>
      <c r="AV1627" s="179" t="str">
        <f t="shared" si="2657"/>
        <v>AV$16</v>
      </c>
      <c r="AW1627" s="179" t="str">
        <f t="shared" si="2657"/>
        <v>AW$16</v>
      </c>
      <c r="AX1627" s="179" t="str">
        <f t="shared" si="2657"/>
        <v>AX$16</v>
      </c>
      <c r="AY1627" s="179" t="str">
        <f t="shared" ref="AY1627:CD1627" si="2658">AY1600</f>
        <v>AY$16</v>
      </c>
      <c r="AZ1627" s="179" t="str">
        <f t="shared" si="2658"/>
        <v>AZ$16</v>
      </c>
      <c r="BA1627" s="179" t="str">
        <f t="shared" si="2658"/>
        <v>BA$16</v>
      </c>
      <c r="BB1627" s="179" t="str">
        <f t="shared" si="2658"/>
        <v>BB$16</v>
      </c>
      <c r="BC1627" s="179" t="str">
        <f t="shared" si="2658"/>
        <v>BC$16</v>
      </c>
      <c r="BD1627" s="179" t="str">
        <f t="shared" si="2658"/>
        <v>BD$16</v>
      </c>
      <c r="BE1627" s="179" t="str">
        <f t="shared" si="2658"/>
        <v>BE$16</v>
      </c>
      <c r="BF1627" s="179" t="str">
        <f t="shared" si="2658"/>
        <v>BF$16</v>
      </c>
      <c r="BG1627" s="179" t="str">
        <f t="shared" si="2658"/>
        <v>BG$16</v>
      </c>
      <c r="BH1627" s="179" t="str">
        <f t="shared" si="2658"/>
        <v>BH$16</v>
      </c>
      <c r="BI1627" s="179" t="str">
        <f t="shared" si="2658"/>
        <v>BI$16</v>
      </c>
      <c r="BJ1627" s="179" t="str">
        <f t="shared" si="2658"/>
        <v>BJ$16</v>
      </c>
      <c r="BK1627" s="179" t="str">
        <f t="shared" si="2658"/>
        <v>BK$16</v>
      </c>
      <c r="BL1627" s="179" t="str">
        <f t="shared" si="2658"/>
        <v>BL$16</v>
      </c>
      <c r="BM1627" s="179" t="str">
        <f t="shared" si="2658"/>
        <v>BM$16</v>
      </c>
      <c r="BN1627" s="179" t="str">
        <f t="shared" si="2658"/>
        <v>BN$16</v>
      </c>
      <c r="BO1627" s="179" t="str">
        <f t="shared" si="2658"/>
        <v>BO$16</v>
      </c>
      <c r="BP1627" s="179" t="str">
        <f t="shared" si="2658"/>
        <v>BP$16</v>
      </c>
      <c r="BQ1627" s="179" t="str">
        <f t="shared" si="2658"/>
        <v>BQ$16</v>
      </c>
      <c r="BR1627" s="179" t="str">
        <f t="shared" si="2658"/>
        <v>BR$16</v>
      </c>
      <c r="BS1627" s="179" t="str">
        <f t="shared" si="2658"/>
        <v>BS$16</v>
      </c>
      <c r="BT1627" s="179" t="str">
        <f t="shared" si="2658"/>
        <v>BT$16</v>
      </c>
      <c r="BU1627" s="179" t="str">
        <f t="shared" si="2658"/>
        <v>BU$16</v>
      </c>
      <c r="BV1627" s="179" t="str">
        <f t="shared" si="2658"/>
        <v>BV$16</v>
      </c>
      <c r="BW1627" s="179" t="str">
        <f t="shared" si="2658"/>
        <v>BW$16</v>
      </c>
      <c r="BX1627" s="179" t="str">
        <f t="shared" si="2658"/>
        <v>BX$16</v>
      </c>
      <c r="BY1627" s="179" t="str">
        <f t="shared" si="2658"/>
        <v>BY$16</v>
      </c>
      <c r="BZ1627" s="179" t="str">
        <f t="shared" si="2658"/>
        <v>BZ$16</v>
      </c>
      <c r="CA1627" s="179" t="str">
        <f t="shared" si="2658"/>
        <v>CA$16</v>
      </c>
      <c r="CB1627" s="179" t="str">
        <f t="shared" si="2658"/>
        <v>CB$16</v>
      </c>
      <c r="CC1627" s="179" t="str">
        <f t="shared" si="2658"/>
        <v>CC$16</v>
      </c>
      <c r="CD1627" s="179" t="str">
        <f t="shared" si="2658"/>
        <v>CD$16</v>
      </c>
      <c r="CE1627" s="179" t="str">
        <f t="shared" ref="CE1627:CL1627" si="2659">CE1600</f>
        <v>CE$16</v>
      </c>
      <c r="CF1627" s="179" t="str">
        <f t="shared" si="2659"/>
        <v>CF$16</v>
      </c>
      <c r="CG1627" s="179" t="str">
        <f t="shared" si="2659"/>
        <v>CG$16</v>
      </c>
      <c r="CH1627" s="179" t="str">
        <f t="shared" si="2659"/>
        <v>CH$16</v>
      </c>
      <c r="CI1627" s="179" t="str">
        <f t="shared" si="2659"/>
        <v>CI$16</v>
      </c>
      <c r="CJ1627" s="179" t="str">
        <f t="shared" si="2659"/>
        <v>CJ$16</v>
      </c>
      <c r="CK1627" s="179" t="str">
        <f t="shared" si="2659"/>
        <v>CK$16</v>
      </c>
      <c r="CL1627" s="179" t="str">
        <f t="shared" si="2659"/>
        <v>CL$16</v>
      </c>
      <c r="CO1627" s="179" t="str">
        <f t="shared" ref="CO1627:DL1627" si="2660">CO1600</f>
        <v>CO$16</v>
      </c>
      <c r="CP1627" s="179" t="str">
        <f t="shared" si="2660"/>
        <v>CP$16</v>
      </c>
      <c r="CQ1627" s="179" t="str">
        <f t="shared" si="2660"/>
        <v>CQ$16</v>
      </c>
      <c r="CR1627" s="179" t="str">
        <f t="shared" si="2660"/>
        <v>CR$16</v>
      </c>
      <c r="CS1627" s="179" t="str">
        <f t="shared" si="2660"/>
        <v>CS$16</v>
      </c>
      <c r="CT1627" s="179" t="str">
        <f t="shared" si="2660"/>
        <v>CT$16</v>
      </c>
      <c r="CU1627" s="179" t="str">
        <f t="shared" si="2660"/>
        <v>CU$16</v>
      </c>
      <c r="CV1627" s="179" t="str">
        <f t="shared" si="2660"/>
        <v>CV$16</v>
      </c>
      <c r="CW1627" s="179" t="str">
        <f t="shared" si="2660"/>
        <v>CW$16</v>
      </c>
      <c r="CX1627" s="179" t="str">
        <f t="shared" si="2660"/>
        <v>CX$16</v>
      </c>
      <c r="CY1627" s="179" t="str">
        <f t="shared" si="2660"/>
        <v>CY$16</v>
      </c>
      <c r="CZ1627" s="179" t="str">
        <f t="shared" si="2660"/>
        <v>CZ$16</v>
      </c>
      <c r="DA1627" s="179" t="str">
        <f t="shared" si="2660"/>
        <v>DA$16</v>
      </c>
      <c r="DB1627" s="179" t="str">
        <f t="shared" si="2660"/>
        <v>DB$16</v>
      </c>
      <c r="DC1627" s="179" t="str">
        <f t="shared" si="2660"/>
        <v>DC$16</v>
      </c>
      <c r="DD1627" s="179" t="str">
        <f t="shared" si="2660"/>
        <v>DD$16</v>
      </c>
      <c r="DE1627" s="179" t="str">
        <f t="shared" si="2660"/>
        <v>DE$16</v>
      </c>
      <c r="DF1627" s="179" t="str">
        <f t="shared" si="2660"/>
        <v>DF$16</v>
      </c>
      <c r="DG1627" s="179" t="str">
        <f t="shared" si="2660"/>
        <v>DG$16</v>
      </c>
      <c r="DH1627" s="179" t="str">
        <f t="shared" si="2660"/>
        <v>DH$16</v>
      </c>
      <c r="DI1627" s="179" t="str">
        <f t="shared" si="2660"/>
        <v>DI$16</v>
      </c>
      <c r="DJ1627" s="179" t="str">
        <f t="shared" si="2660"/>
        <v>DJ$16</v>
      </c>
      <c r="DK1627" s="179" t="str">
        <f t="shared" si="2660"/>
        <v>DK$16</v>
      </c>
      <c r="DL1627" s="179" t="str">
        <f t="shared" si="2660"/>
        <v>DL$16</v>
      </c>
    </row>
    <row r="1628" spans="1:116" x14ac:dyDescent="0.4">
      <c r="B1628" t="s">
        <v>332</v>
      </c>
      <c r="D1628" t="s">
        <v>764</v>
      </c>
      <c r="E1628" s="8" t="str">
        <f>ROW()&amp;" "&amp;D1628</f>
        <v>1628 FAINT-S</v>
      </c>
      <c r="G1628" s="136" t="str">
        <f>G1601</f>
        <v>Primary volume driver</v>
      </c>
      <c r="H1628" s="12"/>
      <c r="I1628" s="60"/>
      <c r="J1628" s="60"/>
      <c r="K1628" s="15"/>
      <c r="L1628" s="15"/>
      <c r="M1628" s="15"/>
      <c r="N1628" s="15"/>
      <c r="O1628" s="15"/>
      <c r="P1628" s="15"/>
      <c r="R1628" s="15"/>
      <c r="S1628" s="179" t="str">
        <f t="shared" ref="S1628:AX1628" si="2661">S1601</f>
        <v>S$17</v>
      </c>
      <c r="T1628" s="179" t="str">
        <f t="shared" si="2661"/>
        <v>T$17</v>
      </c>
      <c r="U1628" s="179" t="str">
        <f t="shared" si="2661"/>
        <v>U$17</v>
      </c>
      <c r="V1628" s="179" t="str">
        <f t="shared" si="2661"/>
        <v>V$17</v>
      </c>
      <c r="W1628" s="179" t="str">
        <f t="shared" si="2661"/>
        <v>W$17</v>
      </c>
      <c r="X1628" s="179" t="str">
        <f t="shared" si="2661"/>
        <v>X$17</v>
      </c>
      <c r="Y1628" s="179" t="str">
        <f t="shared" si="2661"/>
        <v>Y$17</v>
      </c>
      <c r="Z1628" s="179" t="str">
        <f t="shared" si="2661"/>
        <v>Z$17</v>
      </c>
      <c r="AA1628" s="179" t="str">
        <f t="shared" si="2661"/>
        <v>AA$17</v>
      </c>
      <c r="AB1628" s="179" t="str">
        <f t="shared" si="2661"/>
        <v>AB$17</v>
      </c>
      <c r="AC1628" s="179" t="str">
        <f t="shared" si="2661"/>
        <v>AC$17</v>
      </c>
      <c r="AD1628" s="179" t="str">
        <f t="shared" si="2661"/>
        <v>AD$17</v>
      </c>
      <c r="AE1628" s="179" t="str">
        <f t="shared" si="2661"/>
        <v>AE$17</v>
      </c>
      <c r="AF1628" s="179" t="str">
        <f t="shared" si="2661"/>
        <v>AF$17</v>
      </c>
      <c r="AG1628" s="179" t="str">
        <f t="shared" si="2661"/>
        <v>AG$17</v>
      </c>
      <c r="AH1628" s="179" t="str">
        <f t="shared" si="2661"/>
        <v>AH$17</v>
      </c>
      <c r="AI1628" s="179" t="str">
        <f t="shared" si="2661"/>
        <v>AI$17</v>
      </c>
      <c r="AJ1628" s="179" t="str">
        <f t="shared" si="2661"/>
        <v>AJ$17</v>
      </c>
      <c r="AK1628" s="179" t="str">
        <f t="shared" si="2661"/>
        <v>AK$17</v>
      </c>
      <c r="AL1628" s="179" t="str">
        <f t="shared" si="2661"/>
        <v>AL$17</v>
      </c>
      <c r="AM1628" s="179" t="str">
        <f t="shared" si="2661"/>
        <v>AM$17</v>
      </c>
      <c r="AN1628" s="179" t="str">
        <f t="shared" si="2661"/>
        <v>AN$17</v>
      </c>
      <c r="AO1628" s="179" t="str">
        <f t="shared" si="2661"/>
        <v>AO$17</v>
      </c>
      <c r="AP1628" s="179" t="str">
        <f t="shared" si="2661"/>
        <v>AP$17</v>
      </c>
      <c r="AQ1628" s="179" t="str">
        <f t="shared" si="2661"/>
        <v>AQ$17</v>
      </c>
      <c r="AR1628" s="179" t="str">
        <f t="shared" si="2661"/>
        <v>AR$17</v>
      </c>
      <c r="AS1628" s="179" t="str">
        <f t="shared" si="2661"/>
        <v>AS$17</v>
      </c>
      <c r="AT1628" s="179" t="str">
        <f t="shared" si="2661"/>
        <v>AT$17</v>
      </c>
      <c r="AU1628" s="179" t="str">
        <f t="shared" si="2661"/>
        <v>AU$17</v>
      </c>
      <c r="AV1628" s="179" t="str">
        <f t="shared" si="2661"/>
        <v>AV$17</v>
      </c>
      <c r="AW1628" s="179" t="str">
        <f t="shared" si="2661"/>
        <v>AW$17</v>
      </c>
      <c r="AX1628" s="179" t="str">
        <f t="shared" si="2661"/>
        <v>AX$17</v>
      </c>
      <c r="AY1628" s="179" t="str">
        <f t="shared" ref="AY1628:CD1628" si="2662">AY1601</f>
        <v>AY$17</v>
      </c>
      <c r="AZ1628" s="179" t="str">
        <f t="shared" si="2662"/>
        <v>AZ$17</v>
      </c>
      <c r="BA1628" s="179" t="str">
        <f t="shared" si="2662"/>
        <v>BA$17</v>
      </c>
      <c r="BB1628" s="179" t="str">
        <f t="shared" si="2662"/>
        <v>BB$17</v>
      </c>
      <c r="BC1628" s="179" t="str">
        <f t="shared" si="2662"/>
        <v>BC$17</v>
      </c>
      <c r="BD1628" s="179" t="str">
        <f t="shared" si="2662"/>
        <v>BD$17</v>
      </c>
      <c r="BE1628" s="179" t="str">
        <f t="shared" si="2662"/>
        <v>BE$17</v>
      </c>
      <c r="BF1628" s="179" t="str">
        <f t="shared" si="2662"/>
        <v>BF$17</v>
      </c>
      <c r="BG1628" s="179" t="str">
        <f t="shared" si="2662"/>
        <v>BG$17</v>
      </c>
      <c r="BH1628" s="179" t="str">
        <f t="shared" si="2662"/>
        <v>BH$17</v>
      </c>
      <c r="BI1628" s="179" t="str">
        <f t="shared" si="2662"/>
        <v>BI$17</v>
      </c>
      <c r="BJ1628" s="179" t="str">
        <f t="shared" si="2662"/>
        <v>BJ$17</v>
      </c>
      <c r="BK1628" s="179" t="str">
        <f t="shared" si="2662"/>
        <v>BK$17</v>
      </c>
      <c r="BL1628" s="179" t="str">
        <f t="shared" si="2662"/>
        <v>BL$17</v>
      </c>
      <c r="BM1628" s="179" t="str">
        <f t="shared" si="2662"/>
        <v>BM$17</v>
      </c>
      <c r="BN1628" s="179" t="str">
        <f t="shared" si="2662"/>
        <v>BN$17</v>
      </c>
      <c r="BO1628" s="179" t="str">
        <f t="shared" si="2662"/>
        <v>BO$17</v>
      </c>
      <c r="BP1628" s="179" t="str">
        <f t="shared" si="2662"/>
        <v>BP$17</v>
      </c>
      <c r="BQ1628" s="179" t="str">
        <f t="shared" si="2662"/>
        <v>BQ$17</v>
      </c>
      <c r="BR1628" s="179" t="str">
        <f t="shared" si="2662"/>
        <v>BR$17</v>
      </c>
      <c r="BS1628" s="179" t="str">
        <f t="shared" si="2662"/>
        <v>BS$17</v>
      </c>
      <c r="BT1628" s="179" t="str">
        <f t="shared" si="2662"/>
        <v>BT$17</v>
      </c>
      <c r="BU1628" s="179" t="str">
        <f t="shared" si="2662"/>
        <v>BU$17</v>
      </c>
      <c r="BV1628" s="179" t="str">
        <f t="shared" si="2662"/>
        <v>BV$17</v>
      </c>
      <c r="BW1628" s="179" t="str">
        <f t="shared" si="2662"/>
        <v>BW$17</v>
      </c>
      <c r="BX1628" s="179" t="str">
        <f t="shared" si="2662"/>
        <v>BX$17</v>
      </c>
      <c r="BY1628" s="179" t="str">
        <f t="shared" si="2662"/>
        <v>BY$17</v>
      </c>
      <c r="BZ1628" s="179" t="str">
        <f t="shared" si="2662"/>
        <v>BZ$17</v>
      </c>
      <c r="CA1628" s="179" t="str">
        <f t="shared" si="2662"/>
        <v>CA$17</v>
      </c>
      <c r="CB1628" s="179" t="str">
        <f t="shared" si="2662"/>
        <v>CB$17</v>
      </c>
      <c r="CC1628" s="179" t="str">
        <f t="shared" si="2662"/>
        <v>CC$17</v>
      </c>
      <c r="CD1628" s="179" t="str">
        <f t="shared" si="2662"/>
        <v>CD$17</v>
      </c>
      <c r="CE1628" s="179" t="str">
        <f t="shared" ref="CE1628:CL1628" si="2663">CE1601</f>
        <v>CE$17</v>
      </c>
      <c r="CF1628" s="179" t="str">
        <f t="shared" si="2663"/>
        <v>CF$17</v>
      </c>
      <c r="CG1628" s="179" t="str">
        <f t="shared" si="2663"/>
        <v>CG$17</v>
      </c>
      <c r="CH1628" s="179" t="str">
        <f t="shared" si="2663"/>
        <v>CH$17</v>
      </c>
      <c r="CI1628" s="179" t="str">
        <f t="shared" si="2663"/>
        <v>CI$17</v>
      </c>
      <c r="CJ1628" s="179" t="str">
        <f t="shared" si="2663"/>
        <v>CJ$17</v>
      </c>
      <c r="CK1628" s="179" t="str">
        <f t="shared" si="2663"/>
        <v>CK$17</v>
      </c>
      <c r="CL1628" s="179" t="str">
        <f t="shared" si="2663"/>
        <v>CL$17</v>
      </c>
      <c r="CN1628" s="60"/>
      <c r="CO1628" s="179" t="str">
        <f t="shared" ref="CO1628:DL1628" si="2664">CO1601</f>
        <v>CO$17</v>
      </c>
      <c r="CP1628" s="179" t="str">
        <f t="shared" si="2664"/>
        <v>CP$17</v>
      </c>
      <c r="CQ1628" s="179" t="str">
        <f t="shared" si="2664"/>
        <v>CQ$17</v>
      </c>
      <c r="CR1628" s="179" t="str">
        <f t="shared" si="2664"/>
        <v>CR$17</v>
      </c>
      <c r="CS1628" s="179" t="str">
        <f t="shared" si="2664"/>
        <v>CS$17</v>
      </c>
      <c r="CT1628" s="179" t="str">
        <f t="shared" si="2664"/>
        <v>CT$17</v>
      </c>
      <c r="CU1628" s="179" t="str">
        <f t="shared" si="2664"/>
        <v>CU$17</v>
      </c>
      <c r="CV1628" s="179" t="str">
        <f t="shared" si="2664"/>
        <v>CV$17</v>
      </c>
      <c r="CW1628" s="179" t="str">
        <f t="shared" si="2664"/>
        <v>CW$17</v>
      </c>
      <c r="CX1628" s="179" t="str">
        <f t="shared" si="2664"/>
        <v>CX$17</v>
      </c>
      <c r="CY1628" s="179" t="str">
        <f t="shared" si="2664"/>
        <v>CY$17</v>
      </c>
      <c r="CZ1628" s="179" t="str">
        <f t="shared" si="2664"/>
        <v>CZ$17</v>
      </c>
      <c r="DA1628" s="179" t="str">
        <f t="shared" si="2664"/>
        <v>DA$17</v>
      </c>
      <c r="DB1628" s="179" t="str">
        <f t="shared" si="2664"/>
        <v>DB$17</v>
      </c>
      <c r="DC1628" s="179" t="str">
        <f t="shared" si="2664"/>
        <v>DC$17</v>
      </c>
      <c r="DD1628" s="179" t="str">
        <f t="shared" si="2664"/>
        <v>DD$17</v>
      </c>
      <c r="DE1628" s="179" t="str">
        <f t="shared" si="2664"/>
        <v>DE$17</v>
      </c>
      <c r="DF1628" s="179" t="str">
        <f t="shared" si="2664"/>
        <v>DF$17</v>
      </c>
      <c r="DG1628" s="179" t="str">
        <f t="shared" si="2664"/>
        <v>DG$17</v>
      </c>
      <c r="DH1628" s="179" t="str">
        <f t="shared" si="2664"/>
        <v>DH$17</v>
      </c>
      <c r="DI1628" s="179" t="str">
        <f t="shared" si="2664"/>
        <v>DI$17</v>
      </c>
      <c r="DJ1628" s="179" t="str">
        <f t="shared" si="2664"/>
        <v>DJ$17</v>
      </c>
      <c r="DK1628" s="179" t="str">
        <f t="shared" si="2664"/>
        <v>DK$17</v>
      </c>
      <c r="DL1628" s="179" t="str">
        <f t="shared" si="2664"/>
        <v>DL$17</v>
      </c>
    </row>
    <row r="1629" spans="1:116" x14ac:dyDescent="0.4">
      <c r="B1629" t="s">
        <v>332</v>
      </c>
      <c r="D1629" t="s">
        <v>764</v>
      </c>
      <c r="E1629" s="8" t="str">
        <f t="shared" ref="E1629:E1632" si="2665">ROW()&amp;" "&amp;D1629</f>
        <v>1629 FAINT-S</v>
      </c>
      <c r="G1629" s="136" t="str">
        <f>G1606</f>
        <v>Volume driven secondary intangible assets:</v>
      </c>
      <c r="H1629" s="12"/>
      <c r="I1629" s="60"/>
      <c r="J1629" s="60"/>
      <c r="K1629" s="15"/>
      <c r="L1629" s="15"/>
      <c r="M1629" s="15"/>
      <c r="N1629" s="15"/>
      <c r="O1629" s="15"/>
      <c r="P1629" s="15"/>
      <c r="R1629" s="15"/>
      <c r="S1629" s="179">
        <f t="shared" ref="S1629:AX1629" si="2666">S1602</f>
        <v>0</v>
      </c>
      <c r="T1629" s="179">
        <f t="shared" si="2666"/>
        <v>0</v>
      </c>
      <c r="U1629" s="179">
        <f t="shared" si="2666"/>
        <v>0</v>
      </c>
      <c r="V1629" s="179">
        <f t="shared" si="2666"/>
        <v>0</v>
      </c>
      <c r="W1629" s="179">
        <f t="shared" si="2666"/>
        <v>0</v>
      </c>
      <c r="X1629" s="179">
        <f t="shared" si="2666"/>
        <v>0</v>
      </c>
      <c r="Y1629" s="179">
        <f t="shared" si="2666"/>
        <v>0</v>
      </c>
      <c r="Z1629" s="179">
        <f t="shared" si="2666"/>
        <v>0</v>
      </c>
      <c r="AA1629" s="179">
        <f t="shared" si="2666"/>
        <v>0</v>
      </c>
      <c r="AB1629" s="179">
        <f t="shared" si="2666"/>
        <v>0</v>
      </c>
      <c r="AC1629" s="179">
        <f t="shared" si="2666"/>
        <v>0</v>
      </c>
      <c r="AD1629" s="179">
        <f t="shared" si="2666"/>
        <v>0</v>
      </c>
      <c r="AE1629" s="179">
        <f t="shared" si="2666"/>
        <v>0</v>
      </c>
      <c r="AF1629" s="179">
        <f t="shared" si="2666"/>
        <v>0</v>
      </c>
      <c r="AG1629" s="179">
        <f t="shared" si="2666"/>
        <v>0</v>
      </c>
      <c r="AH1629" s="179">
        <f t="shared" si="2666"/>
        <v>0</v>
      </c>
      <c r="AI1629" s="179">
        <f t="shared" si="2666"/>
        <v>0</v>
      </c>
      <c r="AJ1629" s="179">
        <f t="shared" si="2666"/>
        <v>0</v>
      </c>
      <c r="AK1629" s="179">
        <f t="shared" si="2666"/>
        <v>0</v>
      </c>
      <c r="AL1629" s="179">
        <f t="shared" si="2666"/>
        <v>0</v>
      </c>
      <c r="AM1629" s="179">
        <f t="shared" si="2666"/>
        <v>0</v>
      </c>
      <c r="AN1629" s="179">
        <f t="shared" si="2666"/>
        <v>0</v>
      </c>
      <c r="AO1629" s="179">
        <f t="shared" si="2666"/>
        <v>0</v>
      </c>
      <c r="AP1629" s="179">
        <f t="shared" si="2666"/>
        <v>0</v>
      </c>
      <c r="AQ1629" s="179">
        <f t="shared" si="2666"/>
        <v>0</v>
      </c>
      <c r="AR1629" s="179">
        <f t="shared" si="2666"/>
        <v>0</v>
      </c>
      <c r="AS1629" s="179">
        <f t="shared" si="2666"/>
        <v>0</v>
      </c>
      <c r="AT1629" s="179">
        <f t="shared" si="2666"/>
        <v>0</v>
      </c>
      <c r="AU1629" s="179">
        <f t="shared" si="2666"/>
        <v>0</v>
      </c>
      <c r="AV1629" s="179">
        <f t="shared" si="2666"/>
        <v>0</v>
      </c>
      <c r="AW1629" s="179">
        <f t="shared" si="2666"/>
        <v>0</v>
      </c>
      <c r="AX1629" s="179">
        <f t="shared" si="2666"/>
        <v>0</v>
      </c>
      <c r="AY1629" s="179">
        <f t="shared" ref="AY1629:CD1629" si="2667">AY1602</f>
        <v>0</v>
      </c>
      <c r="AZ1629" s="179">
        <f t="shared" si="2667"/>
        <v>0</v>
      </c>
      <c r="BA1629" s="179">
        <f t="shared" si="2667"/>
        <v>0</v>
      </c>
      <c r="BB1629" s="179">
        <f t="shared" si="2667"/>
        <v>0</v>
      </c>
      <c r="BC1629" s="179">
        <f t="shared" si="2667"/>
        <v>0</v>
      </c>
      <c r="BD1629" s="179">
        <f t="shared" si="2667"/>
        <v>0</v>
      </c>
      <c r="BE1629" s="179">
        <f t="shared" si="2667"/>
        <v>0</v>
      </c>
      <c r="BF1629" s="179">
        <f t="shared" si="2667"/>
        <v>0</v>
      </c>
      <c r="BG1629" s="179">
        <f t="shared" si="2667"/>
        <v>0</v>
      </c>
      <c r="BH1629" s="179">
        <f t="shared" si="2667"/>
        <v>0</v>
      </c>
      <c r="BI1629" s="179">
        <f t="shared" si="2667"/>
        <v>0</v>
      </c>
      <c r="BJ1629" s="179">
        <f t="shared" si="2667"/>
        <v>0</v>
      </c>
      <c r="BK1629" s="179">
        <f t="shared" si="2667"/>
        <v>0</v>
      </c>
      <c r="BL1629" s="179">
        <f t="shared" si="2667"/>
        <v>0</v>
      </c>
      <c r="BM1629" s="179">
        <f t="shared" si="2667"/>
        <v>0</v>
      </c>
      <c r="BN1629" s="179">
        <f t="shared" si="2667"/>
        <v>0</v>
      </c>
      <c r="BO1629" s="179">
        <f t="shared" si="2667"/>
        <v>0</v>
      </c>
      <c r="BP1629" s="179">
        <f t="shared" si="2667"/>
        <v>0</v>
      </c>
      <c r="BQ1629" s="179">
        <f t="shared" si="2667"/>
        <v>0</v>
      </c>
      <c r="BR1629" s="179">
        <f t="shared" si="2667"/>
        <v>0</v>
      </c>
      <c r="BS1629" s="179">
        <f t="shared" si="2667"/>
        <v>0</v>
      </c>
      <c r="BT1629" s="179">
        <f t="shared" si="2667"/>
        <v>0</v>
      </c>
      <c r="BU1629" s="179">
        <f t="shared" si="2667"/>
        <v>0</v>
      </c>
      <c r="BV1629" s="179">
        <f t="shared" si="2667"/>
        <v>0</v>
      </c>
      <c r="BW1629" s="179">
        <f t="shared" si="2667"/>
        <v>0</v>
      </c>
      <c r="BX1629" s="179">
        <f t="shared" si="2667"/>
        <v>0</v>
      </c>
      <c r="BY1629" s="179">
        <f t="shared" si="2667"/>
        <v>0</v>
      </c>
      <c r="BZ1629" s="179">
        <f t="shared" si="2667"/>
        <v>0</v>
      </c>
      <c r="CA1629" s="179">
        <f t="shared" si="2667"/>
        <v>0</v>
      </c>
      <c r="CB1629" s="179">
        <f t="shared" si="2667"/>
        <v>0</v>
      </c>
      <c r="CC1629" s="179">
        <f t="shared" si="2667"/>
        <v>0</v>
      </c>
      <c r="CD1629" s="179">
        <f t="shared" si="2667"/>
        <v>0</v>
      </c>
      <c r="CE1629" s="179">
        <f t="shared" ref="CE1629:CL1629" si="2668">CE1602</f>
        <v>0</v>
      </c>
      <c r="CF1629" s="179">
        <f t="shared" si="2668"/>
        <v>0</v>
      </c>
      <c r="CG1629" s="179">
        <f t="shared" si="2668"/>
        <v>0</v>
      </c>
      <c r="CH1629" s="179">
        <f t="shared" si="2668"/>
        <v>0</v>
      </c>
      <c r="CI1629" s="179">
        <f t="shared" si="2668"/>
        <v>0</v>
      </c>
      <c r="CJ1629" s="179">
        <f t="shared" si="2668"/>
        <v>0</v>
      </c>
      <c r="CK1629" s="179">
        <f t="shared" si="2668"/>
        <v>0</v>
      </c>
      <c r="CL1629" s="179">
        <f t="shared" si="2668"/>
        <v>0</v>
      </c>
      <c r="CN1629" s="60"/>
      <c r="CO1629" s="179">
        <f t="shared" ref="CO1629:DL1629" si="2669">CO1602</f>
        <v>0</v>
      </c>
      <c r="CP1629" s="179">
        <f t="shared" si="2669"/>
        <v>0</v>
      </c>
      <c r="CQ1629" s="179">
        <f t="shared" si="2669"/>
        <v>0</v>
      </c>
      <c r="CR1629" s="179">
        <f t="shared" si="2669"/>
        <v>0</v>
      </c>
      <c r="CS1629" s="179">
        <f t="shared" si="2669"/>
        <v>0</v>
      </c>
      <c r="CT1629" s="179">
        <f t="shared" si="2669"/>
        <v>0</v>
      </c>
      <c r="CU1629" s="179">
        <f t="shared" si="2669"/>
        <v>0</v>
      </c>
      <c r="CV1629" s="179">
        <f t="shared" si="2669"/>
        <v>0</v>
      </c>
      <c r="CW1629" s="179">
        <f t="shared" si="2669"/>
        <v>0</v>
      </c>
      <c r="CX1629" s="179">
        <f t="shared" si="2669"/>
        <v>0</v>
      </c>
      <c r="CY1629" s="179">
        <f t="shared" si="2669"/>
        <v>0</v>
      </c>
      <c r="CZ1629" s="179">
        <f t="shared" si="2669"/>
        <v>0</v>
      </c>
      <c r="DA1629" s="179">
        <f t="shared" si="2669"/>
        <v>0</v>
      </c>
      <c r="DB1629" s="179">
        <f t="shared" si="2669"/>
        <v>0</v>
      </c>
      <c r="DC1629" s="179">
        <f t="shared" si="2669"/>
        <v>0</v>
      </c>
      <c r="DD1629" s="179">
        <f t="shared" si="2669"/>
        <v>0</v>
      </c>
      <c r="DE1629" s="179">
        <f t="shared" si="2669"/>
        <v>0</v>
      </c>
      <c r="DF1629" s="179">
        <f t="shared" si="2669"/>
        <v>0</v>
      </c>
      <c r="DG1629" s="179">
        <f t="shared" si="2669"/>
        <v>0</v>
      </c>
      <c r="DH1629" s="179">
        <f t="shared" si="2669"/>
        <v>0</v>
      </c>
      <c r="DI1629" s="179">
        <f t="shared" si="2669"/>
        <v>0</v>
      </c>
      <c r="DJ1629" s="179">
        <f t="shared" si="2669"/>
        <v>0</v>
      </c>
      <c r="DK1629" s="179">
        <f t="shared" si="2669"/>
        <v>0</v>
      </c>
      <c r="DL1629" s="179">
        <f t="shared" si="2669"/>
        <v>0</v>
      </c>
    </row>
    <row r="1630" spans="1:116" x14ac:dyDescent="0.4">
      <c r="B1630" t="s">
        <v>332</v>
      </c>
      <c r="D1630" t="s">
        <v>764</v>
      </c>
      <c r="E1630" s="8" t="str">
        <f t="shared" ref="E1630" si="2670">ROW()&amp;" "&amp;D1630</f>
        <v>1630 FAINT-S</v>
      </c>
      <c r="G1630" s="241" t="str">
        <f>IFERROR(SUBSTITUTE(TRIM(MID(G1606, SEARCH("-", G1606) + 1, LEN(G1606))),":",""),"no unit")</f>
        <v>no unit</v>
      </c>
      <c r="H1630" s="12"/>
      <c r="I1630" s="60"/>
      <c r="J1630" s="60"/>
      <c r="K1630" s="15"/>
      <c r="L1630" s="15"/>
      <c r="M1630" s="15"/>
      <c r="N1630" s="15"/>
      <c r="O1630" s="15"/>
      <c r="P1630" s="15"/>
      <c r="R1630" s="15"/>
      <c r="S1630" s="179"/>
      <c r="T1630" s="179"/>
      <c r="U1630" s="179"/>
      <c r="V1630" s="179"/>
      <c r="W1630" s="179"/>
      <c r="X1630" s="179"/>
      <c r="Y1630" s="179"/>
      <c r="Z1630" s="179"/>
      <c r="AA1630" s="179"/>
      <c r="AB1630" s="179"/>
      <c r="AC1630" s="179"/>
      <c r="AD1630" s="179"/>
      <c r="AE1630" s="179"/>
      <c r="AF1630" s="179"/>
      <c r="AG1630" s="179"/>
      <c r="AH1630" s="179"/>
      <c r="AI1630" s="179"/>
      <c r="AJ1630" s="179"/>
      <c r="AK1630" s="179"/>
      <c r="AL1630" s="179"/>
      <c r="AM1630" s="179"/>
      <c r="AN1630" s="179"/>
      <c r="AO1630" s="179"/>
      <c r="AP1630" s="179"/>
      <c r="AQ1630" s="179"/>
      <c r="AR1630" s="179"/>
      <c r="AS1630" s="179"/>
      <c r="AT1630" s="179"/>
      <c r="AU1630" s="179"/>
      <c r="AV1630" s="179"/>
      <c r="AW1630" s="179"/>
      <c r="AX1630" s="179"/>
      <c r="AY1630" s="179"/>
      <c r="AZ1630" s="179"/>
      <c r="BA1630" s="179"/>
      <c r="BB1630" s="179"/>
      <c r="BC1630" s="179"/>
      <c r="BD1630" s="179"/>
      <c r="BE1630" s="179"/>
      <c r="BF1630" s="179"/>
      <c r="BG1630" s="179"/>
      <c r="BH1630" s="179"/>
      <c r="BI1630" s="179"/>
      <c r="BJ1630" s="179"/>
      <c r="BK1630" s="179"/>
      <c r="BL1630" s="179"/>
      <c r="BM1630" s="179"/>
      <c r="BN1630" s="179"/>
      <c r="BO1630" s="179"/>
      <c r="BP1630" s="179"/>
      <c r="BQ1630" s="179"/>
      <c r="BR1630" s="179"/>
      <c r="BS1630" s="179"/>
      <c r="BT1630" s="179"/>
      <c r="BU1630" s="179"/>
      <c r="BV1630" s="179"/>
      <c r="BW1630" s="179"/>
      <c r="BX1630" s="179"/>
      <c r="BY1630" s="179"/>
      <c r="BZ1630" s="179"/>
      <c r="CA1630" s="179"/>
      <c r="CB1630" s="179"/>
      <c r="CC1630" s="179"/>
      <c r="CD1630" s="179"/>
      <c r="CE1630" s="179"/>
      <c r="CF1630" s="179"/>
      <c r="CG1630" s="179"/>
      <c r="CH1630" s="179"/>
      <c r="CI1630" s="179"/>
      <c r="CJ1630" s="179"/>
      <c r="CK1630" s="179"/>
      <c r="CL1630" s="179"/>
      <c r="CN1630" s="60"/>
      <c r="CO1630" s="179"/>
      <c r="CP1630" s="179"/>
      <c r="CQ1630" s="179"/>
      <c r="CR1630" s="179"/>
      <c r="CS1630" s="179"/>
      <c r="CT1630" s="179"/>
      <c r="CU1630" s="179"/>
      <c r="CV1630" s="179"/>
      <c r="CW1630" s="179"/>
      <c r="CX1630" s="179"/>
      <c r="CY1630" s="179"/>
      <c r="CZ1630" s="179"/>
      <c r="DA1630" s="179"/>
      <c r="DB1630" s="179"/>
      <c r="DC1630" s="179"/>
      <c r="DD1630" s="179"/>
      <c r="DE1630" s="179"/>
      <c r="DF1630" s="179"/>
      <c r="DG1630" s="179"/>
      <c r="DH1630" s="179"/>
      <c r="DI1630" s="179"/>
      <c r="DJ1630" s="179"/>
      <c r="DK1630" s="179"/>
      <c r="DL1630" s="179"/>
    </row>
    <row r="1631" spans="1:116" x14ac:dyDescent="0.4">
      <c r="A1631" s="3"/>
      <c r="B1631" t="s">
        <v>332</v>
      </c>
      <c r="D1631" t="s">
        <v>764</v>
      </c>
      <c r="E1631" s="8" t="str">
        <f t="shared" si="2665"/>
        <v>1631 FAINT-S</v>
      </c>
      <c r="G1631" s="191" t="str">
        <f>G1604</f>
        <v>Secondary revenue driver</v>
      </c>
      <c r="H1631" s="90"/>
      <c r="I1631" s="213"/>
      <c r="J1631" s="213"/>
      <c r="K1631" s="214"/>
      <c r="L1631" s="214"/>
      <c r="M1631" s="214"/>
      <c r="N1631" s="214"/>
      <c r="O1631" s="214"/>
      <c r="P1631" s="214"/>
      <c r="R1631" s="214"/>
      <c r="S1631" s="4" t="str">
        <f t="shared" ref="S1631:AX1631" si="2671">ADDRESS(ROW(S1623),COLUMN(S1623),2)</f>
        <v>S$1623</v>
      </c>
      <c r="T1631" s="4" t="str">
        <f t="shared" si="2671"/>
        <v>T$1623</v>
      </c>
      <c r="U1631" s="4" t="str">
        <f t="shared" si="2671"/>
        <v>U$1623</v>
      </c>
      <c r="V1631" s="4" t="str">
        <f t="shared" si="2671"/>
        <v>V$1623</v>
      </c>
      <c r="W1631" s="4" t="str">
        <f t="shared" si="2671"/>
        <v>W$1623</v>
      </c>
      <c r="X1631" s="4" t="str">
        <f t="shared" si="2671"/>
        <v>X$1623</v>
      </c>
      <c r="Y1631" s="4" t="str">
        <f t="shared" si="2671"/>
        <v>Y$1623</v>
      </c>
      <c r="Z1631" s="4" t="str">
        <f t="shared" si="2671"/>
        <v>Z$1623</v>
      </c>
      <c r="AA1631" s="4" t="str">
        <f t="shared" si="2671"/>
        <v>AA$1623</v>
      </c>
      <c r="AB1631" s="4" t="str">
        <f t="shared" si="2671"/>
        <v>AB$1623</v>
      </c>
      <c r="AC1631" s="4" t="str">
        <f t="shared" si="2671"/>
        <v>AC$1623</v>
      </c>
      <c r="AD1631" s="4" t="str">
        <f t="shared" si="2671"/>
        <v>AD$1623</v>
      </c>
      <c r="AE1631" s="4" t="str">
        <f t="shared" si="2671"/>
        <v>AE$1623</v>
      </c>
      <c r="AF1631" s="4" t="str">
        <f t="shared" si="2671"/>
        <v>AF$1623</v>
      </c>
      <c r="AG1631" s="4" t="str">
        <f t="shared" si="2671"/>
        <v>AG$1623</v>
      </c>
      <c r="AH1631" s="4" t="str">
        <f t="shared" si="2671"/>
        <v>AH$1623</v>
      </c>
      <c r="AI1631" s="4" t="str">
        <f t="shared" si="2671"/>
        <v>AI$1623</v>
      </c>
      <c r="AJ1631" s="4" t="str">
        <f t="shared" si="2671"/>
        <v>AJ$1623</v>
      </c>
      <c r="AK1631" s="4" t="str">
        <f t="shared" si="2671"/>
        <v>AK$1623</v>
      </c>
      <c r="AL1631" s="4" t="str">
        <f t="shared" si="2671"/>
        <v>AL$1623</v>
      </c>
      <c r="AM1631" s="4" t="str">
        <f t="shared" si="2671"/>
        <v>AM$1623</v>
      </c>
      <c r="AN1631" s="4" t="str">
        <f t="shared" si="2671"/>
        <v>AN$1623</v>
      </c>
      <c r="AO1631" s="4" t="str">
        <f t="shared" si="2671"/>
        <v>AO$1623</v>
      </c>
      <c r="AP1631" s="4" t="str">
        <f t="shared" si="2671"/>
        <v>AP$1623</v>
      </c>
      <c r="AQ1631" s="4" t="str">
        <f t="shared" si="2671"/>
        <v>AQ$1623</v>
      </c>
      <c r="AR1631" s="4" t="str">
        <f t="shared" si="2671"/>
        <v>AR$1623</v>
      </c>
      <c r="AS1631" s="4" t="str">
        <f t="shared" si="2671"/>
        <v>AS$1623</v>
      </c>
      <c r="AT1631" s="4" t="str">
        <f t="shared" si="2671"/>
        <v>AT$1623</v>
      </c>
      <c r="AU1631" s="4" t="str">
        <f t="shared" si="2671"/>
        <v>AU$1623</v>
      </c>
      <c r="AV1631" s="4" t="str">
        <f t="shared" si="2671"/>
        <v>AV$1623</v>
      </c>
      <c r="AW1631" s="4" t="str">
        <f t="shared" si="2671"/>
        <v>AW$1623</v>
      </c>
      <c r="AX1631" s="4" t="str">
        <f t="shared" si="2671"/>
        <v>AX$1623</v>
      </c>
      <c r="AY1631" s="4" t="str">
        <f t="shared" ref="AY1631:CD1631" si="2672">ADDRESS(ROW(AY1623),COLUMN(AY1623),2)</f>
        <v>AY$1623</v>
      </c>
      <c r="AZ1631" s="4" t="str">
        <f t="shared" si="2672"/>
        <v>AZ$1623</v>
      </c>
      <c r="BA1631" s="4" t="str">
        <f t="shared" si="2672"/>
        <v>BA$1623</v>
      </c>
      <c r="BB1631" s="4" t="str">
        <f t="shared" si="2672"/>
        <v>BB$1623</v>
      </c>
      <c r="BC1631" s="4" t="str">
        <f t="shared" si="2672"/>
        <v>BC$1623</v>
      </c>
      <c r="BD1631" s="4" t="str">
        <f t="shared" si="2672"/>
        <v>BD$1623</v>
      </c>
      <c r="BE1631" s="4" t="str">
        <f t="shared" si="2672"/>
        <v>BE$1623</v>
      </c>
      <c r="BF1631" s="4" t="str">
        <f t="shared" si="2672"/>
        <v>BF$1623</v>
      </c>
      <c r="BG1631" s="4" t="str">
        <f t="shared" si="2672"/>
        <v>BG$1623</v>
      </c>
      <c r="BH1631" s="4" t="str">
        <f t="shared" si="2672"/>
        <v>BH$1623</v>
      </c>
      <c r="BI1631" s="4" t="str">
        <f t="shared" si="2672"/>
        <v>BI$1623</v>
      </c>
      <c r="BJ1631" s="4" t="str">
        <f t="shared" si="2672"/>
        <v>BJ$1623</v>
      </c>
      <c r="BK1631" s="4" t="str">
        <f t="shared" si="2672"/>
        <v>BK$1623</v>
      </c>
      <c r="BL1631" s="4" t="str">
        <f t="shared" si="2672"/>
        <v>BL$1623</v>
      </c>
      <c r="BM1631" s="4" t="str">
        <f t="shared" si="2672"/>
        <v>BM$1623</v>
      </c>
      <c r="BN1631" s="4" t="str">
        <f t="shared" si="2672"/>
        <v>BN$1623</v>
      </c>
      <c r="BO1631" s="4" t="str">
        <f t="shared" si="2672"/>
        <v>BO$1623</v>
      </c>
      <c r="BP1631" s="4" t="str">
        <f t="shared" si="2672"/>
        <v>BP$1623</v>
      </c>
      <c r="BQ1631" s="4" t="str">
        <f t="shared" si="2672"/>
        <v>BQ$1623</v>
      </c>
      <c r="BR1631" s="4" t="str">
        <f t="shared" si="2672"/>
        <v>BR$1623</v>
      </c>
      <c r="BS1631" s="4" t="str">
        <f t="shared" si="2672"/>
        <v>BS$1623</v>
      </c>
      <c r="BT1631" s="4" t="str">
        <f t="shared" si="2672"/>
        <v>BT$1623</v>
      </c>
      <c r="BU1631" s="4" t="str">
        <f t="shared" si="2672"/>
        <v>BU$1623</v>
      </c>
      <c r="BV1631" s="4" t="str">
        <f t="shared" si="2672"/>
        <v>BV$1623</v>
      </c>
      <c r="BW1631" s="4" t="str">
        <f t="shared" si="2672"/>
        <v>BW$1623</v>
      </c>
      <c r="BX1631" s="4" t="str">
        <f t="shared" si="2672"/>
        <v>BX$1623</v>
      </c>
      <c r="BY1631" s="4" t="str">
        <f t="shared" si="2672"/>
        <v>BY$1623</v>
      </c>
      <c r="BZ1631" s="4" t="str">
        <f t="shared" si="2672"/>
        <v>BZ$1623</v>
      </c>
      <c r="CA1631" s="4" t="str">
        <f t="shared" si="2672"/>
        <v>CA$1623</v>
      </c>
      <c r="CB1631" s="4" t="str">
        <f t="shared" si="2672"/>
        <v>CB$1623</v>
      </c>
      <c r="CC1631" s="4" t="str">
        <f t="shared" si="2672"/>
        <v>CC$1623</v>
      </c>
      <c r="CD1631" s="4" t="str">
        <f t="shared" si="2672"/>
        <v>CD$1623</v>
      </c>
      <c r="CE1631" s="4" t="str">
        <f t="shared" ref="CE1631:CL1631" si="2673">ADDRESS(ROW(CE1623),COLUMN(CE1623),2)</f>
        <v>CE$1623</v>
      </c>
      <c r="CF1631" s="4" t="str">
        <f t="shared" si="2673"/>
        <v>CF$1623</v>
      </c>
      <c r="CG1631" s="4" t="str">
        <f t="shared" si="2673"/>
        <v>CG$1623</v>
      </c>
      <c r="CH1631" s="4" t="str">
        <f t="shared" si="2673"/>
        <v>CH$1623</v>
      </c>
      <c r="CI1631" s="4" t="str">
        <f t="shared" si="2673"/>
        <v>CI$1623</v>
      </c>
      <c r="CJ1631" s="4" t="str">
        <f t="shared" si="2673"/>
        <v>CJ$1623</v>
      </c>
      <c r="CK1631" s="4" t="str">
        <f t="shared" si="2673"/>
        <v>CK$1623</v>
      </c>
      <c r="CL1631" s="4" t="str">
        <f t="shared" si="2673"/>
        <v>CL$1623</v>
      </c>
      <c r="CN1631" s="213"/>
      <c r="CO1631" s="4" t="str">
        <f t="shared" ref="CO1631:DL1631" si="2674">ADDRESS(ROW(CO1623),COLUMN(CO1623),2)</f>
        <v>CO$1623</v>
      </c>
      <c r="CP1631" s="4" t="str">
        <f t="shared" si="2674"/>
        <v>CP$1623</v>
      </c>
      <c r="CQ1631" s="4" t="str">
        <f t="shared" si="2674"/>
        <v>CQ$1623</v>
      </c>
      <c r="CR1631" s="4" t="str">
        <f t="shared" si="2674"/>
        <v>CR$1623</v>
      </c>
      <c r="CS1631" s="4" t="str">
        <f t="shared" si="2674"/>
        <v>CS$1623</v>
      </c>
      <c r="CT1631" s="4" t="str">
        <f t="shared" si="2674"/>
        <v>CT$1623</v>
      </c>
      <c r="CU1631" s="4" t="str">
        <f t="shared" si="2674"/>
        <v>CU$1623</v>
      </c>
      <c r="CV1631" s="4" t="str">
        <f t="shared" si="2674"/>
        <v>CV$1623</v>
      </c>
      <c r="CW1631" s="4" t="str">
        <f t="shared" si="2674"/>
        <v>CW$1623</v>
      </c>
      <c r="CX1631" s="4" t="str">
        <f t="shared" si="2674"/>
        <v>CX$1623</v>
      </c>
      <c r="CY1631" s="4" t="str">
        <f t="shared" si="2674"/>
        <v>CY$1623</v>
      </c>
      <c r="CZ1631" s="4" t="str">
        <f t="shared" si="2674"/>
        <v>CZ$1623</v>
      </c>
      <c r="DA1631" s="4" t="str">
        <f t="shared" si="2674"/>
        <v>DA$1623</v>
      </c>
      <c r="DB1631" s="4" t="str">
        <f t="shared" si="2674"/>
        <v>DB$1623</v>
      </c>
      <c r="DC1631" s="4" t="str">
        <f t="shared" si="2674"/>
        <v>DC$1623</v>
      </c>
      <c r="DD1631" s="4" t="str">
        <f t="shared" si="2674"/>
        <v>DD$1623</v>
      </c>
      <c r="DE1631" s="4" t="str">
        <f t="shared" si="2674"/>
        <v>DE$1623</v>
      </c>
      <c r="DF1631" s="4" t="str">
        <f t="shared" si="2674"/>
        <v>DF$1623</v>
      </c>
      <c r="DG1631" s="4" t="str">
        <f t="shared" si="2674"/>
        <v>DG$1623</v>
      </c>
      <c r="DH1631" s="4" t="str">
        <f t="shared" si="2674"/>
        <v>DH$1623</v>
      </c>
      <c r="DI1631" s="4" t="str">
        <f t="shared" si="2674"/>
        <v>DI$1623</v>
      </c>
      <c r="DJ1631" s="4" t="str">
        <f t="shared" si="2674"/>
        <v>DJ$1623</v>
      </c>
      <c r="DK1631" s="4" t="str">
        <f t="shared" si="2674"/>
        <v>DK$1623</v>
      </c>
      <c r="DL1631" s="4" t="str">
        <f t="shared" si="2674"/>
        <v>DL$1623</v>
      </c>
    </row>
    <row r="1632" spans="1:116" x14ac:dyDescent="0.4">
      <c r="B1632" t="s">
        <v>332</v>
      </c>
      <c r="D1632" t="s">
        <v>764</v>
      </c>
      <c r="E1632" s="8" t="str">
        <f t="shared" si="2665"/>
        <v>1632 FAINT-S</v>
      </c>
      <c r="G1632" s="136" t="str">
        <f>G1605</f>
        <v>Secondary volume driver</v>
      </c>
      <c r="H1632" s="12"/>
      <c r="I1632" s="60"/>
      <c r="J1632" s="60"/>
      <c r="K1632" s="15"/>
      <c r="L1632" s="15"/>
      <c r="M1632" s="15"/>
      <c r="N1632" s="15"/>
      <c r="O1632" s="15"/>
      <c r="P1632" s="15"/>
      <c r="R1632" s="15"/>
      <c r="S1632" s="179" t="str">
        <f t="shared" ref="S1632:AX1632" si="2675">S1605</f>
        <v>S$19</v>
      </c>
      <c r="T1632" s="179" t="str">
        <f t="shared" si="2675"/>
        <v>T$19</v>
      </c>
      <c r="U1632" s="179" t="str">
        <f t="shared" si="2675"/>
        <v>U$19</v>
      </c>
      <c r="V1632" s="179" t="str">
        <f t="shared" si="2675"/>
        <v>V$19</v>
      </c>
      <c r="W1632" s="179" t="str">
        <f t="shared" si="2675"/>
        <v>W$19</v>
      </c>
      <c r="X1632" s="179" t="str">
        <f t="shared" si="2675"/>
        <v>X$19</v>
      </c>
      <c r="Y1632" s="179" t="str">
        <f t="shared" si="2675"/>
        <v>Y$19</v>
      </c>
      <c r="Z1632" s="179" t="str">
        <f t="shared" si="2675"/>
        <v>Z$19</v>
      </c>
      <c r="AA1632" s="179" t="str">
        <f t="shared" si="2675"/>
        <v>AA$19</v>
      </c>
      <c r="AB1632" s="179" t="str">
        <f t="shared" si="2675"/>
        <v>AB$19</v>
      </c>
      <c r="AC1632" s="179" t="str">
        <f t="shared" si="2675"/>
        <v>AC$19</v>
      </c>
      <c r="AD1632" s="179" t="str">
        <f t="shared" si="2675"/>
        <v>AD$19</v>
      </c>
      <c r="AE1632" s="179" t="str">
        <f t="shared" si="2675"/>
        <v>AE$19</v>
      </c>
      <c r="AF1632" s="179" t="str">
        <f t="shared" si="2675"/>
        <v>AF$19</v>
      </c>
      <c r="AG1632" s="179" t="str">
        <f t="shared" si="2675"/>
        <v>AG$19</v>
      </c>
      <c r="AH1632" s="179" t="str">
        <f t="shared" si="2675"/>
        <v>AH$19</v>
      </c>
      <c r="AI1632" s="179" t="str">
        <f t="shared" si="2675"/>
        <v>AI$19</v>
      </c>
      <c r="AJ1632" s="179" t="str">
        <f t="shared" si="2675"/>
        <v>AJ$19</v>
      </c>
      <c r="AK1632" s="179" t="str">
        <f t="shared" si="2675"/>
        <v>AK$19</v>
      </c>
      <c r="AL1632" s="179" t="str">
        <f t="shared" si="2675"/>
        <v>AL$19</v>
      </c>
      <c r="AM1632" s="179" t="str">
        <f t="shared" si="2675"/>
        <v>AM$19</v>
      </c>
      <c r="AN1632" s="179" t="str">
        <f t="shared" si="2675"/>
        <v>AN$19</v>
      </c>
      <c r="AO1632" s="179" t="str">
        <f t="shared" si="2675"/>
        <v>AO$19</v>
      </c>
      <c r="AP1632" s="179" t="str">
        <f t="shared" si="2675"/>
        <v>AP$19</v>
      </c>
      <c r="AQ1632" s="179" t="str">
        <f t="shared" si="2675"/>
        <v>AQ$19</v>
      </c>
      <c r="AR1632" s="179" t="str">
        <f t="shared" si="2675"/>
        <v>AR$19</v>
      </c>
      <c r="AS1632" s="179" t="str">
        <f t="shared" si="2675"/>
        <v>AS$19</v>
      </c>
      <c r="AT1632" s="179" t="str">
        <f t="shared" si="2675"/>
        <v>AT$19</v>
      </c>
      <c r="AU1632" s="179" t="str">
        <f t="shared" si="2675"/>
        <v>AU$19</v>
      </c>
      <c r="AV1632" s="179" t="str">
        <f t="shared" si="2675"/>
        <v>AV$19</v>
      </c>
      <c r="AW1632" s="179" t="str">
        <f t="shared" si="2675"/>
        <v>AW$19</v>
      </c>
      <c r="AX1632" s="179" t="str">
        <f t="shared" si="2675"/>
        <v>AX$19</v>
      </c>
      <c r="AY1632" s="179" t="str">
        <f t="shared" ref="AY1632:CD1632" si="2676">AY1605</f>
        <v>AY$19</v>
      </c>
      <c r="AZ1632" s="179" t="str">
        <f t="shared" si="2676"/>
        <v>AZ$19</v>
      </c>
      <c r="BA1632" s="179" t="str">
        <f t="shared" si="2676"/>
        <v>BA$19</v>
      </c>
      <c r="BB1632" s="179" t="str">
        <f t="shared" si="2676"/>
        <v>BB$19</v>
      </c>
      <c r="BC1632" s="179" t="str">
        <f t="shared" si="2676"/>
        <v>BC$19</v>
      </c>
      <c r="BD1632" s="179" t="str">
        <f t="shared" si="2676"/>
        <v>BD$19</v>
      </c>
      <c r="BE1632" s="179" t="str">
        <f t="shared" si="2676"/>
        <v>BE$19</v>
      </c>
      <c r="BF1632" s="179" t="str">
        <f t="shared" si="2676"/>
        <v>BF$19</v>
      </c>
      <c r="BG1632" s="179" t="str">
        <f t="shared" si="2676"/>
        <v>BG$19</v>
      </c>
      <c r="BH1632" s="179" t="str">
        <f t="shared" si="2676"/>
        <v>BH$19</v>
      </c>
      <c r="BI1632" s="179" t="str">
        <f t="shared" si="2676"/>
        <v>BI$19</v>
      </c>
      <c r="BJ1632" s="179" t="str">
        <f t="shared" si="2676"/>
        <v>BJ$19</v>
      </c>
      <c r="BK1632" s="179" t="str">
        <f t="shared" si="2676"/>
        <v>BK$19</v>
      </c>
      <c r="BL1632" s="179" t="str">
        <f t="shared" si="2676"/>
        <v>BL$19</v>
      </c>
      <c r="BM1632" s="179" t="str">
        <f t="shared" si="2676"/>
        <v>BM$19</v>
      </c>
      <c r="BN1632" s="179" t="str">
        <f t="shared" si="2676"/>
        <v>BN$19</v>
      </c>
      <c r="BO1632" s="179" t="str">
        <f t="shared" si="2676"/>
        <v>BO$19</v>
      </c>
      <c r="BP1632" s="179" t="str">
        <f t="shared" si="2676"/>
        <v>BP$19</v>
      </c>
      <c r="BQ1632" s="179" t="str">
        <f t="shared" si="2676"/>
        <v>BQ$19</v>
      </c>
      <c r="BR1632" s="179" t="str">
        <f t="shared" si="2676"/>
        <v>BR$19</v>
      </c>
      <c r="BS1632" s="179" t="str">
        <f t="shared" si="2676"/>
        <v>BS$19</v>
      </c>
      <c r="BT1632" s="179" t="str">
        <f t="shared" si="2676"/>
        <v>BT$19</v>
      </c>
      <c r="BU1632" s="179" t="str">
        <f t="shared" si="2676"/>
        <v>BU$19</v>
      </c>
      <c r="BV1632" s="179" t="str">
        <f t="shared" si="2676"/>
        <v>BV$19</v>
      </c>
      <c r="BW1632" s="179" t="str">
        <f t="shared" si="2676"/>
        <v>BW$19</v>
      </c>
      <c r="BX1632" s="179" t="str">
        <f t="shared" si="2676"/>
        <v>BX$19</v>
      </c>
      <c r="BY1632" s="179" t="str">
        <f t="shared" si="2676"/>
        <v>BY$19</v>
      </c>
      <c r="BZ1632" s="179" t="str">
        <f t="shared" si="2676"/>
        <v>BZ$19</v>
      </c>
      <c r="CA1632" s="179" t="str">
        <f t="shared" si="2676"/>
        <v>CA$19</v>
      </c>
      <c r="CB1632" s="179" t="str">
        <f t="shared" si="2676"/>
        <v>CB$19</v>
      </c>
      <c r="CC1632" s="179" t="str">
        <f t="shared" si="2676"/>
        <v>CC$19</v>
      </c>
      <c r="CD1632" s="179" t="str">
        <f t="shared" si="2676"/>
        <v>CD$19</v>
      </c>
      <c r="CE1632" s="179" t="str">
        <f t="shared" ref="CE1632:CL1632" si="2677">CE1605</f>
        <v>CE$19</v>
      </c>
      <c r="CF1632" s="179" t="str">
        <f t="shared" si="2677"/>
        <v>CF$19</v>
      </c>
      <c r="CG1632" s="179" t="str">
        <f t="shared" si="2677"/>
        <v>CG$19</v>
      </c>
      <c r="CH1632" s="179" t="str">
        <f t="shared" si="2677"/>
        <v>CH$19</v>
      </c>
      <c r="CI1632" s="179" t="str">
        <f t="shared" si="2677"/>
        <v>CI$19</v>
      </c>
      <c r="CJ1632" s="179" t="str">
        <f t="shared" si="2677"/>
        <v>CJ$19</v>
      </c>
      <c r="CK1632" s="179" t="str">
        <f t="shared" si="2677"/>
        <v>CK$19</v>
      </c>
      <c r="CL1632" s="179" t="str">
        <f t="shared" si="2677"/>
        <v>CL$19</v>
      </c>
      <c r="CN1632" s="60"/>
      <c r="CO1632" s="179" t="str">
        <f t="shared" ref="CO1632:DL1632" si="2678">CO1605</f>
        <v>CO$19</v>
      </c>
      <c r="CP1632" s="179" t="str">
        <f t="shared" si="2678"/>
        <v>CP$19</v>
      </c>
      <c r="CQ1632" s="179" t="str">
        <f t="shared" si="2678"/>
        <v>CQ$19</v>
      </c>
      <c r="CR1632" s="179" t="str">
        <f t="shared" si="2678"/>
        <v>CR$19</v>
      </c>
      <c r="CS1632" s="179" t="str">
        <f t="shared" si="2678"/>
        <v>CS$19</v>
      </c>
      <c r="CT1632" s="179" t="str">
        <f t="shared" si="2678"/>
        <v>CT$19</v>
      </c>
      <c r="CU1632" s="179" t="str">
        <f t="shared" si="2678"/>
        <v>CU$19</v>
      </c>
      <c r="CV1632" s="179" t="str">
        <f t="shared" si="2678"/>
        <v>CV$19</v>
      </c>
      <c r="CW1632" s="179" t="str">
        <f t="shared" si="2678"/>
        <v>CW$19</v>
      </c>
      <c r="CX1632" s="179" t="str">
        <f t="shared" si="2678"/>
        <v>CX$19</v>
      </c>
      <c r="CY1632" s="179" t="str">
        <f t="shared" si="2678"/>
        <v>CY$19</v>
      </c>
      <c r="CZ1632" s="179" t="str">
        <f t="shared" si="2678"/>
        <v>CZ$19</v>
      </c>
      <c r="DA1632" s="179" t="str">
        <f t="shared" si="2678"/>
        <v>DA$19</v>
      </c>
      <c r="DB1632" s="179" t="str">
        <f t="shared" si="2678"/>
        <v>DB$19</v>
      </c>
      <c r="DC1632" s="179" t="str">
        <f t="shared" si="2678"/>
        <v>DC$19</v>
      </c>
      <c r="DD1632" s="179" t="str">
        <f t="shared" si="2678"/>
        <v>DD$19</v>
      </c>
      <c r="DE1632" s="179" t="str">
        <f t="shared" si="2678"/>
        <v>DE$19</v>
      </c>
      <c r="DF1632" s="179" t="str">
        <f t="shared" si="2678"/>
        <v>DF$19</v>
      </c>
      <c r="DG1632" s="179" t="str">
        <f t="shared" si="2678"/>
        <v>DG$19</v>
      </c>
      <c r="DH1632" s="179" t="str">
        <f t="shared" si="2678"/>
        <v>DH$19</v>
      </c>
      <c r="DI1632" s="179" t="str">
        <f t="shared" si="2678"/>
        <v>DI$19</v>
      </c>
      <c r="DJ1632" s="179" t="str">
        <f t="shared" si="2678"/>
        <v>DJ$19</v>
      </c>
      <c r="DK1632" s="179" t="str">
        <f t="shared" si="2678"/>
        <v>DK$19</v>
      </c>
      <c r="DL1632" s="179" t="str">
        <f t="shared" si="2678"/>
        <v>DL$19</v>
      </c>
    </row>
    <row r="1633" spans="1:116" x14ac:dyDescent="0.4">
      <c r="A1633" s="174"/>
      <c r="E1633" s="8"/>
      <c r="G1633" s="175" t="s">
        <v>490</v>
      </c>
      <c r="H1633" s="174"/>
      <c r="I1633" s="176"/>
      <c r="J1633" s="176"/>
      <c r="K1633" s="197"/>
      <c r="L1633" s="197"/>
      <c r="M1633" s="197"/>
      <c r="N1633" s="197"/>
      <c r="O1633" s="197"/>
      <c r="P1633" s="197"/>
      <c r="R1633" s="198"/>
      <c r="S1633" s="174"/>
      <c r="T1633" s="174"/>
      <c r="U1633" s="174"/>
      <c r="V1633" s="174"/>
      <c r="W1633" s="174"/>
      <c r="X1633" s="174"/>
      <c r="Y1633" s="174"/>
      <c r="Z1633" s="174"/>
      <c r="AA1633" s="174"/>
      <c r="AB1633" s="174"/>
      <c r="AC1633" s="174"/>
      <c r="AD1633" s="174"/>
      <c r="AE1633" s="174"/>
      <c r="AF1633" s="174"/>
      <c r="AG1633" s="174"/>
      <c r="AH1633" s="174"/>
      <c r="AI1633" s="174"/>
      <c r="AJ1633" s="174"/>
      <c r="AK1633" s="174"/>
      <c r="AL1633" s="174"/>
      <c r="AM1633" s="174"/>
      <c r="AN1633" s="174"/>
      <c r="AO1633" s="174"/>
      <c r="AP1633" s="174"/>
      <c r="AQ1633" s="174"/>
      <c r="AR1633" s="174"/>
      <c r="AS1633" s="174"/>
      <c r="AT1633" s="174"/>
      <c r="AU1633" s="174"/>
      <c r="AV1633" s="174"/>
      <c r="AW1633" s="174"/>
      <c r="AX1633" s="174"/>
      <c r="AY1633" s="174"/>
      <c r="AZ1633" s="174"/>
      <c r="BA1633" s="174"/>
      <c r="BB1633" s="174"/>
      <c r="BC1633" s="174"/>
      <c r="BD1633" s="174"/>
      <c r="BE1633" s="174"/>
      <c r="BF1633" s="174"/>
      <c r="BG1633" s="174"/>
      <c r="BH1633" s="174"/>
      <c r="BI1633" s="174"/>
      <c r="BJ1633" s="174"/>
      <c r="BK1633" s="174"/>
      <c r="BL1633" s="174"/>
      <c r="BM1633" s="174"/>
      <c r="BN1633" s="174"/>
      <c r="BO1633" s="174"/>
      <c r="BP1633" s="174"/>
      <c r="BQ1633" s="174"/>
      <c r="BR1633" s="174"/>
      <c r="BS1633" s="174"/>
      <c r="BT1633" s="174"/>
      <c r="BU1633" s="174"/>
      <c r="BV1633" s="174"/>
      <c r="BW1633" s="174"/>
      <c r="BX1633" s="174"/>
      <c r="BY1633" s="174"/>
      <c r="BZ1633" s="174"/>
      <c r="CA1633" s="174"/>
      <c r="CB1633" s="174"/>
      <c r="CC1633" s="174"/>
      <c r="CD1633" s="174"/>
      <c r="CE1633" s="174"/>
      <c r="CF1633" s="174"/>
      <c r="CG1633" s="174"/>
      <c r="CH1633" s="174"/>
      <c r="CI1633" s="174"/>
      <c r="CJ1633" s="174"/>
      <c r="CK1633" s="174"/>
      <c r="CL1633" s="174"/>
      <c r="CN1633" s="176"/>
      <c r="CO1633" s="174"/>
      <c r="CP1633" s="174"/>
      <c r="CQ1633" s="174"/>
      <c r="CR1633" s="174"/>
      <c r="CS1633" s="174"/>
      <c r="CT1633" s="174"/>
      <c r="CU1633" s="174"/>
      <c r="CV1633" s="174"/>
      <c r="CW1633" s="174"/>
      <c r="CX1633" s="174"/>
      <c r="CY1633" s="174"/>
      <c r="CZ1633" s="174"/>
      <c r="DA1633" s="174"/>
      <c r="DB1633" s="174"/>
      <c r="DC1633" s="174"/>
      <c r="DD1633" s="174"/>
      <c r="DE1633" s="174"/>
      <c r="DF1633" s="174"/>
      <c r="DG1633" s="174"/>
      <c r="DH1633" s="174"/>
      <c r="DI1633" s="174"/>
      <c r="DJ1633" s="174"/>
      <c r="DK1633" s="174"/>
      <c r="DL1633" s="174"/>
    </row>
    <row r="1634" spans="1:116" x14ac:dyDescent="0.4">
      <c r="A1634" s="174"/>
      <c r="E1634" s="8"/>
      <c r="G1634" s="175" t="s">
        <v>492</v>
      </c>
      <c r="H1634" s="174"/>
      <c r="I1634" s="176"/>
      <c r="J1634" s="176"/>
      <c r="K1634" s="197"/>
      <c r="L1634" s="197"/>
      <c r="M1634" s="197"/>
      <c r="N1634" s="197"/>
      <c r="O1634" s="197"/>
      <c r="P1634" s="197"/>
      <c r="R1634" s="198"/>
      <c r="S1634" s="174"/>
      <c r="T1634" s="174"/>
      <c r="U1634" s="174"/>
      <c r="V1634" s="174"/>
      <c r="W1634" s="174"/>
      <c r="X1634" s="174"/>
      <c r="Y1634" s="174"/>
      <c r="Z1634" s="174"/>
      <c r="AA1634" s="174"/>
      <c r="AB1634" s="174"/>
      <c r="AC1634" s="174"/>
      <c r="AD1634" s="174"/>
      <c r="AE1634" s="174"/>
      <c r="AF1634" s="174"/>
      <c r="AG1634" s="174"/>
      <c r="AH1634" s="174"/>
      <c r="AI1634" s="174"/>
      <c r="AJ1634" s="174"/>
      <c r="AK1634" s="174"/>
      <c r="AL1634" s="174"/>
      <c r="AM1634" s="174"/>
      <c r="AN1634" s="174"/>
      <c r="AO1634" s="174"/>
      <c r="AP1634" s="174"/>
      <c r="AQ1634" s="174"/>
      <c r="AR1634" s="174"/>
      <c r="AS1634" s="174"/>
      <c r="AT1634" s="174"/>
      <c r="AU1634" s="174"/>
      <c r="AV1634" s="174"/>
      <c r="AW1634" s="174"/>
      <c r="AX1634" s="174"/>
      <c r="AY1634" s="174"/>
      <c r="AZ1634" s="174"/>
      <c r="BA1634" s="174"/>
      <c r="BB1634" s="174"/>
      <c r="BC1634" s="174"/>
      <c r="BD1634" s="174"/>
      <c r="BE1634" s="174"/>
      <c r="BF1634" s="174"/>
      <c r="BG1634" s="174"/>
      <c r="BH1634" s="174"/>
      <c r="BI1634" s="174"/>
      <c r="BJ1634" s="174"/>
      <c r="BK1634" s="174"/>
      <c r="BL1634" s="174"/>
      <c r="BM1634" s="174"/>
      <c r="BN1634" s="174"/>
      <c r="BO1634" s="174"/>
      <c r="BP1634" s="174"/>
      <c r="BQ1634" s="174"/>
      <c r="BR1634" s="174"/>
      <c r="BS1634" s="174"/>
      <c r="BT1634" s="174"/>
      <c r="BU1634" s="174"/>
      <c r="BV1634" s="174"/>
      <c r="BW1634" s="174"/>
      <c r="BX1634" s="174"/>
      <c r="BY1634" s="174"/>
      <c r="BZ1634" s="174"/>
      <c r="CA1634" s="174"/>
      <c r="CB1634" s="174"/>
      <c r="CC1634" s="174"/>
      <c r="CD1634" s="174"/>
      <c r="CE1634" s="174"/>
      <c r="CF1634" s="174"/>
      <c r="CG1634" s="174"/>
      <c r="CH1634" s="174"/>
      <c r="CI1634" s="174"/>
      <c r="CJ1634" s="174"/>
      <c r="CK1634" s="174"/>
      <c r="CL1634" s="174"/>
      <c r="CN1634" s="176"/>
      <c r="CO1634" s="174"/>
      <c r="CP1634" s="174"/>
      <c r="CQ1634" s="174"/>
      <c r="CR1634" s="174"/>
      <c r="CS1634" s="174"/>
      <c r="CT1634" s="174"/>
      <c r="CU1634" s="174"/>
      <c r="CV1634" s="174"/>
      <c r="CW1634" s="174"/>
      <c r="CX1634" s="174"/>
      <c r="CY1634" s="174"/>
      <c r="CZ1634" s="174"/>
      <c r="DA1634" s="174"/>
      <c r="DB1634" s="174"/>
      <c r="DC1634" s="174"/>
      <c r="DD1634" s="174"/>
      <c r="DE1634" s="174"/>
      <c r="DF1634" s="174"/>
      <c r="DG1634" s="174"/>
      <c r="DH1634" s="174"/>
      <c r="DI1634" s="174"/>
      <c r="DJ1634" s="174"/>
      <c r="DK1634" s="174"/>
      <c r="DL1634" s="174"/>
    </row>
    <row r="1635" spans="1:116" x14ac:dyDescent="0.4">
      <c r="A1635" s="174"/>
      <c r="E1635" s="8"/>
      <c r="G1635" s="175" t="s">
        <v>461</v>
      </c>
      <c r="H1635" s="174"/>
      <c r="I1635" s="176"/>
      <c r="J1635" s="176"/>
      <c r="K1635" s="197"/>
      <c r="L1635" s="197"/>
      <c r="M1635" s="197"/>
      <c r="N1635" s="197"/>
      <c r="O1635" s="197"/>
      <c r="P1635" s="197"/>
      <c r="R1635" s="198"/>
      <c r="S1635" s="199" t="str">
        <f t="shared" ref="S1635:AX1635" si="2679">S$20</f>
        <v>S$16</v>
      </c>
      <c r="T1635" s="199" t="str">
        <f t="shared" si="2679"/>
        <v>T$16</v>
      </c>
      <c r="U1635" s="199" t="str">
        <f t="shared" si="2679"/>
        <v>U$16</v>
      </c>
      <c r="V1635" s="199" t="str">
        <f t="shared" si="2679"/>
        <v>V$16</v>
      </c>
      <c r="W1635" s="199" t="str">
        <f t="shared" si="2679"/>
        <v>W$16</v>
      </c>
      <c r="X1635" s="199" t="str">
        <f t="shared" si="2679"/>
        <v>X$16</v>
      </c>
      <c r="Y1635" s="199" t="str">
        <f t="shared" si="2679"/>
        <v>Y$16</v>
      </c>
      <c r="Z1635" s="199" t="str">
        <f t="shared" si="2679"/>
        <v>Z$16</v>
      </c>
      <c r="AA1635" s="199" t="str">
        <f t="shared" si="2679"/>
        <v>AA$16</v>
      </c>
      <c r="AB1635" s="199" t="str">
        <f t="shared" si="2679"/>
        <v>AB$16</v>
      </c>
      <c r="AC1635" s="199" t="str">
        <f t="shared" si="2679"/>
        <v>AC$16</v>
      </c>
      <c r="AD1635" s="199" t="str">
        <f t="shared" si="2679"/>
        <v>AD$16</v>
      </c>
      <c r="AE1635" s="199" t="str">
        <f t="shared" si="2679"/>
        <v>AE$16</v>
      </c>
      <c r="AF1635" s="199" t="str">
        <f t="shared" si="2679"/>
        <v>AF$16</v>
      </c>
      <c r="AG1635" s="199" t="str">
        <f t="shared" si="2679"/>
        <v>AG$16</v>
      </c>
      <c r="AH1635" s="199" t="str">
        <f t="shared" si="2679"/>
        <v>AH$16</v>
      </c>
      <c r="AI1635" s="199" t="str">
        <f t="shared" si="2679"/>
        <v>AI$16</v>
      </c>
      <c r="AJ1635" s="199" t="str">
        <f t="shared" si="2679"/>
        <v>AJ$16</v>
      </c>
      <c r="AK1635" s="199" t="str">
        <f t="shared" si="2679"/>
        <v>AK$16</v>
      </c>
      <c r="AL1635" s="199" t="str">
        <f t="shared" si="2679"/>
        <v>AL$16</v>
      </c>
      <c r="AM1635" s="199" t="str">
        <f t="shared" si="2679"/>
        <v>AM$16</v>
      </c>
      <c r="AN1635" s="199" t="str">
        <f t="shared" si="2679"/>
        <v>AN$16</v>
      </c>
      <c r="AO1635" s="199" t="str">
        <f t="shared" si="2679"/>
        <v>AO$16</v>
      </c>
      <c r="AP1635" s="199" t="str">
        <f t="shared" si="2679"/>
        <v>AP$16</v>
      </c>
      <c r="AQ1635" s="199" t="str">
        <f t="shared" si="2679"/>
        <v>AQ$16</v>
      </c>
      <c r="AR1635" s="199" t="str">
        <f t="shared" si="2679"/>
        <v>AR$16</v>
      </c>
      <c r="AS1635" s="199" t="str">
        <f t="shared" si="2679"/>
        <v>AS$16</v>
      </c>
      <c r="AT1635" s="199" t="str">
        <f t="shared" si="2679"/>
        <v>AT$16</v>
      </c>
      <c r="AU1635" s="199" t="str">
        <f t="shared" si="2679"/>
        <v>AU$16</v>
      </c>
      <c r="AV1635" s="199" t="str">
        <f t="shared" si="2679"/>
        <v>AV$16</v>
      </c>
      <c r="AW1635" s="199" t="str">
        <f t="shared" si="2679"/>
        <v>AW$16</v>
      </c>
      <c r="AX1635" s="199" t="str">
        <f t="shared" si="2679"/>
        <v>AX$16</v>
      </c>
      <c r="AY1635" s="199" t="str">
        <f t="shared" ref="AY1635:CD1635" si="2680">AY$20</f>
        <v>AY$16</v>
      </c>
      <c r="AZ1635" s="199" t="str">
        <f t="shared" si="2680"/>
        <v>AZ$16</v>
      </c>
      <c r="BA1635" s="199" t="str">
        <f t="shared" si="2680"/>
        <v>BA$16</v>
      </c>
      <c r="BB1635" s="199" t="str">
        <f t="shared" si="2680"/>
        <v>BB$16</v>
      </c>
      <c r="BC1635" s="199" t="str">
        <f t="shared" si="2680"/>
        <v>BC$16</v>
      </c>
      <c r="BD1635" s="199" t="str">
        <f t="shared" si="2680"/>
        <v>BD$16</v>
      </c>
      <c r="BE1635" s="199" t="str">
        <f t="shared" si="2680"/>
        <v>BE$16</v>
      </c>
      <c r="BF1635" s="199" t="str">
        <f t="shared" si="2680"/>
        <v>BF$16</v>
      </c>
      <c r="BG1635" s="199" t="str">
        <f t="shared" si="2680"/>
        <v>BG$16</v>
      </c>
      <c r="BH1635" s="199" t="str">
        <f t="shared" si="2680"/>
        <v>BH$16</v>
      </c>
      <c r="BI1635" s="199" t="str">
        <f t="shared" si="2680"/>
        <v>BI$16</v>
      </c>
      <c r="BJ1635" s="199" t="str">
        <f t="shared" si="2680"/>
        <v>BJ$16</v>
      </c>
      <c r="BK1635" s="199" t="str">
        <f t="shared" si="2680"/>
        <v>BK$16</v>
      </c>
      <c r="BL1635" s="199" t="str">
        <f t="shared" si="2680"/>
        <v>BL$16</v>
      </c>
      <c r="BM1635" s="199" t="str">
        <f t="shared" si="2680"/>
        <v>BM$16</v>
      </c>
      <c r="BN1635" s="199" t="str">
        <f t="shared" si="2680"/>
        <v>BN$16</v>
      </c>
      <c r="BO1635" s="199" t="str">
        <f t="shared" si="2680"/>
        <v>BO$16</v>
      </c>
      <c r="BP1635" s="199" t="str">
        <f t="shared" si="2680"/>
        <v>BP$16</v>
      </c>
      <c r="BQ1635" s="199" t="str">
        <f t="shared" si="2680"/>
        <v>BQ$16</v>
      </c>
      <c r="BR1635" s="199" t="str">
        <f t="shared" si="2680"/>
        <v>BR$16</v>
      </c>
      <c r="BS1635" s="199" t="str">
        <f t="shared" si="2680"/>
        <v>BS$16</v>
      </c>
      <c r="BT1635" s="199" t="str">
        <f t="shared" si="2680"/>
        <v>BT$16</v>
      </c>
      <c r="BU1635" s="199" t="str">
        <f t="shared" si="2680"/>
        <v>BU$16</v>
      </c>
      <c r="BV1635" s="199" t="str">
        <f t="shared" si="2680"/>
        <v>BV$16</v>
      </c>
      <c r="BW1635" s="199" t="str">
        <f t="shared" si="2680"/>
        <v>BW$16</v>
      </c>
      <c r="BX1635" s="199" t="str">
        <f t="shared" si="2680"/>
        <v>BX$16</v>
      </c>
      <c r="BY1635" s="199" t="str">
        <f t="shared" si="2680"/>
        <v>BY$16</v>
      </c>
      <c r="BZ1635" s="199" t="str">
        <f t="shared" si="2680"/>
        <v>BZ$16</v>
      </c>
      <c r="CA1635" s="199" t="str">
        <f t="shared" si="2680"/>
        <v>CA$16</v>
      </c>
      <c r="CB1635" s="199" t="str">
        <f t="shared" si="2680"/>
        <v>CB$16</v>
      </c>
      <c r="CC1635" s="199" t="str">
        <f t="shared" si="2680"/>
        <v>CC$16</v>
      </c>
      <c r="CD1635" s="199" t="str">
        <f t="shared" si="2680"/>
        <v>CD$16</v>
      </c>
      <c r="CE1635" s="199" t="str">
        <f t="shared" ref="CE1635:CL1635" si="2681">CE$20</f>
        <v>CE$16</v>
      </c>
      <c r="CF1635" s="199" t="str">
        <f t="shared" si="2681"/>
        <v>CF$16</v>
      </c>
      <c r="CG1635" s="199" t="str">
        <f t="shared" si="2681"/>
        <v>CG$16</v>
      </c>
      <c r="CH1635" s="199" t="str">
        <f t="shared" si="2681"/>
        <v>CH$16</v>
      </c>
      <c r="CI1635" s="199" t="str">
        <f t="shared" si="2681"/>
        <v>CI$16</v>
      </c>
      <c r="CJ1635" s="199" t="str">
        <f t="shared" si="2681"/>
        <v>CJ$16</v>
      </c>
      <c r="CK1635" s="199" t="str">
        <f t="shared" si="2681"/>
        <v>CK$16</v>
      </c>
      <c r="CL1635" s="199" t="str">
        <f t="shared" si="2681"/>
        <v>CL$16</v>
      </c>
      <c r="CN1635" s="176"/>
      <c r="CO1635" s="199" t="str">
        <f t="shared" ref="CO1635:DL1635" si="2682">CO$20</f>
        <v>CO$16</v>
      </c>
      <c r="CP1635" s="199" t="str">
        <f t="shared" si="2682"/>
        <v>CP$16</v>
      </c>
      <c r="CQ1635" s="199" t="str">
        <f t="shared" si="2682"/>
        <v>CQ$16</v>
      </c>
      <c r="CR1635" s="199" t="str">
        <f t="shared" si="2682"/>
        <v>CR$16</v>
      </c>
      <c r="CS1635" s="199" t="str">
        <f t="shared" si="2682"/>
        <v>CS$16</v>
      </c>
      <c r="CT1635" s="199" t="str">
        <f t="shared" si="2682"/>
        <v>CT$16</v>
      </c>
      <c r="CU1635" s="199" t="str">
        <f t="shared" si="2682"/>
        <v>CU$16</v>
      </c>
      <c r="CV1635" s="199" t="str">
        <f t="shared" si="2682"/>
        <v>CV$16</v>
      </c>
      <c r="CW1635" s="199" t="str">
        <f t="shared" si="2682"/>
        <v>CW$16</v>
      </c>
      <c r="CX1635" s="199" t="str">
        <f t="shared" si="2682"/>
        <v>CX$16</v>
      </c>
      <c r="CY1635" s="199" t="str">
        <f t="shared" si="2682"/>
        <v>CY$16</v>
      </c>
      <c r="CZ1635" s="199" t="str">
        <f t="shared" si="2682"/>
        <v>CZ$16</v>
      </c>
      <c r="DA1635" s="199" t="str">
        <f t="shared" si="2682"/>
        <v>DA$16</v>
      </c>
      <c r="DB1635" s="199" t="str">
        <f t="shared" si="2682"/>
        <v>DB$16</v>
      </c>
      <c r="DC1635" s="199" t="str">
        <f t="shared" si="2682"/>
        <v>DC$16</v>
      </c>
      <c r="DD1635" s="199" t="str">
        <f t="shared" si="2682"/>
        <v>DD$16</v>
      </c>
      <c r="DE1635" s="199" t="str">
        <f t="shared" si="2682"/>
        <v>DE$16</v>
      </c>
      <c r="DF1635" s="199" t="str">
        <f t="shared" si="2682"/>
        <v>DF$16</v>
      </c>
      <c r="DG1635" s="199" t="str">
        <f t="shared" si="2682"/>
        <v>DG$16</v>
      </c>
      <c r="DH1635" s="199" t="str">
        <f t="shared" si="2682"/>
        <v>DH$16</v>
      </c>
      <c r="DI1635" s="199" t="str">
        <f t="shared" si="2682"/>
        <v>DI$16</v>
      </c>
      <c r="DJ1635" s="199" t="str">
        <f t="shared" si="2682"/>
        <v>DJ$16</v>
      </c>
      <c r="DK1635" s="199" t="str">
        <f t="shared" si="2682"/>
        <v>DK$16</v>
      </c>
      <c r="DL1635" s="199" t="str">
        <f t="shared" si="2682"/>
        <v>DL$16</v>
      </c>
    </row>
    <row r="1636" spans="1:116" x14ac:dyDescent="0.4">
      <c r="A1636" s="174"/>
      <c r="E1636" s="8"/>
      <c r="G1636" s="175" t="s">
        <v>462</v>
      </c>
      <c r="H1636" s="200"/>
      <c r="I1636" s="201"/>
      <c r="J1636" s="201"/>
      <c r="K1636" s="202"/>
      <c r="L1636" s="202"/>
      <c r="M1636" s="202"/>
      <c r="N1636" s="202"/>
      <c r="O1636" s="202"/>
      <c r="P1636" s="202"/>
      <c r="R1636" s="202"/>
      <c r="S1636" s="199" t="str">
        <f t="shared" ref="S1636:AX1636" si="2683">S$21</f>
        <v>S$17</v>
      </c>
      <c r="T1636" s="199" t="str">
        <f t="shared" si="2683"/>
        <v>T$17</v>
      </c>
      <c r="U1636" s="199" t="str">
        <f t="shared" si="2683"/>
        <v>U$17</v>
      </c>
      <c r="V1636" s="199" t="str">
        <f t="shared" si="2683"/>
        <v>V$17</v>
      </c>
      <c r="W1636" s="199" t="str">
        <f t="shared" si="2683"/>
        <v>W$17</v>
      </c>
      <c r="X1636" s="199" t="str">
        <f t="shared" si="2683"/>
        <v>X$17</v>
      </c>
      <c r="Y1636" s="199" t="str">
        <f t="shared" si="2683"/>
        <v>Y$17</v>
      </c>
      <c r="Z1636" s="199" t="str">
        <f t="shared" si="2683"/>
        <v>Z$17</v>
      </c>
      <c r="AA1636" s="199" t="str">
        <f t="shared" si="2683"/>
        <v>AA$17</v>
      </c>
      <c r="AB1636" s="199" t="str">
        <f t="shared" si="2683"/>
        <v>AB$17</v>
      </c>
      <c r="AC1636" s="199" t="str">
        <f t="shared" si="2683"/>
        <v>AC$17</v>
      </c>
      <c r="AD1636" s="199" t="str">
        <f t="shared" si="2683"/>
        <v>AD$17</v>
      </c>
      <c r="AE1636" s="199" t="str">
        <f t="shared" si="2683"/>
        <v>AE$17</v>
      </c>
      <c r="AF1636" s="199" t="str">
        <f t="shared" si="2683"/>
        <v>AF$17</v>
      </c>
      <c r="AG1636" s="199" t="str">
        <f t="shared" si="2683"/>
        <v>AG$17</v>
      </c>
      <c r="AH1636" s="199" t="str">
        <f t="shared" si="2683"/>
        <v>AH$17</v>
      </c>
      <c r="AI1636" s="199" t="str">
        <f t="shared" si="2683"/>
        <v>AI$17</v>
      </c>
      <c r="AJ1636" s="199" t="str">
        <f t="shared" si="2683"/>
        <v>AJ$17</v>
      </c>
      <c r="AK1636" s="199" t="str">
        <f t="shared" si="2683"/>
        <v>AK$17</v>
      </c>
      <c r="AL1636" s="199" t="str">
        <f t="shared" si="2683"/>
        <v>AL$17</v>
      </c>
      <c r="AM1636" s="199" t="str">
        <f t="shared" si="2683"/>
        <v>AM$17</v>
      </c>
      <c r="AN1636" s="199" t="str">
        <f t="shared" si="2683"/>
        <v>AN$17</v>
      </c>
      <c r="AO1636" s="199" t="str">
        <f t="shared" si="2683"/>
        <v>AO$17</v>
      </c>
      <c r="AP1636" s="199" t="str">
        <f t="shared" si="2683"/>
        <v>AP$17</v>
      </c>
      <c r="AQ1636" s="199" t="str">
        <f t="shared" si="2683"/>
        <v>AQ$17</v>
      </c>
      <c r="AR1636" s="199" t="str">
        <f t="shared" si="2683"/>
        <v>AR$17</v>
      </c>
      <c r="AS1636" s="199" t="str">
        <f t="shared" si="2683"/>
        <v>AS$17</v>
      </c>
      <c r="AT1636" s="199" t="str">
        <f t="shared" si="2683"/>
        <v>AT$17</v>
      </c>
      <c r="AU1636" s="199" t="str">
        <f t="shared" si="2683"/>
        <v>AU$17</v>
      </c>
      <c r="AV1636" s="199" t="str">
        <f t="shared" si="2683"/>
        <v>AV$17</v>
      </c>
      <c r="AW1636" s="199" t="str">
        <f t="shared" si="2683"/>
        <v>AW$17</v>
      </c>
      <c r="AX1636" s="199" t="str">
        <f t="shared" si="2683"/>
        <v>AX$17</v>
      </c>
      <c r="AY1636" s="199" t="str">
        <f t="shared" ref="AY1636:CD1636" si="2684">AY$21</f>
        <v>AY$17</v>
      </c>
      <c r="AZ1636" s="199" t="str">
        <f t="shared" si="2684"/>
        <v>AZ$17</v>
      </c>
      <c r="BA1636" s="199" t="str">
        <f t="shared" si="2684"/>
        <v>BA$17</v>
      </c>
      <c r="BB1636" s="199" t="str">
        <f t="shared" si="2684"/>
        <v>BB$17</v>
      </c>
      <c r="BC1636" s="199" t="str">
        <f t="shared" si="2684"/>
        <v>BC$17</v>
      </c>
      <c r="BD1636" s="199" t="str">
        <f t="shared" si="2684"/>
        <v>BD$17</v>
      </c>
      <c r="BE1636" s="199" t="str">
        <f t="shared" si="2684"/>
        <v>BE$17</v>
      </c>
      <c r="BF1636" s="199" t="str">
        <f t="shared" si="2684"/>
        <v>BF$17</v>
      </c>
      <c r="BG1636" s="199" t="str">
        <f t="shared" si="2684"/>
        <v>BG$17</v>
      </c>
      <c r="BH1636" s="199" t="str">
        <f t="shared" si="2684"/>
        <v>BH$17</v>
      </c>
      <c r="BI1636" s="199" t="str">
        <f t="shared" si="2684"/>
        <v>BI$17</v>
      </c>
      <c r="BJ1636" s="199" t="str">
        <f t="shared" si="2684"/>
        <v>BJ$17</v>
      </c>
      <c r="BK1636" s="199" t="str">
        <f t="shared" si="2684"/>
        <v>BK$17</v>
      </c>
      <c r="BL1636" s="199" t="str">
        <f t="shared" si="2684"/>
        <v>BL$17</v>
      </c>
      <c r="BM1636" s="199" t="str">
        <f t="shared" si="2684"/>
        <v>BM$17</v>
      </c>
      <c r="BN1636" s="199" t="str">
        <f t="shared" si="2684"/>
        <v>BN$17</v>
      </c>
      <c r="BO1636" s="199" t="str">
        <f t="shared" si="2684"/>
        <v>BO$17</v>
      </c>
      <c r="BP1636" s="199" t="str">
        <f t="shared" si="2684"/>
        <v>BP$17</v>
      </c>
      <c r="BQ1636" s="199" t="str">
        <f t="shared" si="2684"/>
        <v>BQ$17</v>
      </c>
      <c r="BR1636" s="199" t="str">
        <f t="shared" si="2684"/>
        <v>BR$17</v>
      </c>
      <c r="BS1636" s="199" t="str">
        <f t="shared" si="2684"/>
        <v>BS$17</v>
      </c>
      <c r="BT1636" s="199" t="str">
        <f t="shared" si="2684"/>
        <v>BT$17</v>
      </c>
      <c r="BU1636" s="199" t="str">
        <f t="shared" si="2684"/>
        <v>BU$17</v>
      </c>
      <c r="BV1636" s="199" t="str">
        <f t="shared" si="2684"/>
        <v>BV$17</v>
      </c>
      <c r="BW1636" s="199" t="str">
        <f t="shared" si="2684"/>
        <v>BW$17</v>
      </c>
      <c r="BX1636" s="199" t="str">
        <f t="shared" si="2684"/>
        <v>BX$17</v>
      </c>
      <c r="BY1636" s="199" t="str">
        <f t="shared" si="2684"/>
        <v>BY$17</v>
      </c>
      <c r="BZ1636" s="199" t="str">
        <f t="shared" si="2684"/>
        <v>BZ$17</v>
      </c>
      <c r="CA1636" s="199" t="str">
        <f t="shared" si="2684"/>
        <v>CA$17</v>
      </c>
      <c r="CB1636" s="199" t="str">
        <f t="shared" si="2684"/>
        <v>CB$17</v>
      </c>
      <c r="CC1636" s="199" t="str">
        <f t="shared" si="2684"/>
        <v>CC$17</v>
      </c>
      <c r="CD1636" s="199" t="str">
        <f t="shared" si="2684"/>
        <v>CD$17</v>
      </c>
      <c r="CE1636" s="199" t="str">
        <f t="shared" ref="CE1636:CL1636" si="2685">CE$21</f>
        <v>CE$17</v>
      </c>
      <c r="CF1636" s="199" t="str">
        <f t="shared" si="2685"/>
        <v>CF$17</v>
      </c>
      <c r="CG1636" s="199" t="str">
        <f t="shared" si="2685"/>
        <v>CG$17</v>
      </c>
      <c r="CH1636" s="199" t="str">
        <f t="shared" si="2685"/>
        <v>CH$17</v>
      </c>
      <c r="CI1636" s="199" t="str">
        <f t="shared" si="2685"/>
        <v>CI$17</v>
      </c>
      <c r="CJ1636" s="199" t="str">
        <f t="shared" si="2685"/>
        <v>CJ$17</v>
      </c>
      <c r="CK1636" s="199" t="str">
        <f t="shared" si="2685"/>
        <v>CK$17</v>
      </c>
      <c r="CL1636" s="199" t="str">
        <f t="shared" si="2685"/>
        <v>CL$17</v>
      </c>
      <c r="CN1636" s="201"/>
      <c r="CO1636" s="199" t="str">
        <f t="shared" ref="CO1636:DL1636" si="2686">CO$21</f>
        <v>CO$17</v>
      </c>
      <c r="CP1636" s="199" t="str">
        <f t="shared" si="2686"/>
        <v>CP$17</v>
      </c>
      <c r="CQ1636" s="199" t="str">
        <f t="shared" si="2686"/>
        <v>CQ$17</v>
      </c>
      <c r="CR1636" s="199" t="str">
        <f t="shared" si="2686"/>
        <v>CR$17</v>
      </c>
      <c r="CS1636" s="199" t="str">
        <f t="shared" si="2686"/>
        <v>CS$17</v>
      </c>
      <c r="CT1636" s="199" t="str">
        <f t="shared" si="2686"/>
        <v>CT$17</v>
      </c>
      <c r="CU1636" s="199" t="str">
        <f t="shared" si="2686"/>
        <v>CU$17</v>
      </c>
      <c r="CV1636" s="199" t="str">
        <f t="shared" si="2686"/>
        <v>CV$17</v>
      </c>
      <c r="CW1636" s="199" t="str">
        <f t="shared" si="2686"/>
        <v>CW$17</v>
      </c>
      <c r="CX1636" s="199" t="str">
        <f t="shared" si="2686"/>
        <v>CX$17</v>
      </c>
      <c r="CY1636" s="199" t="str">
        <f t="shared" si="2686"/>
        <v>CY$17</v>
      </c>
      <c r="CZ1636" s="199" t="str">
        <f t="shared" si="2686"/>
        <v>CZ$17</v>
      </c>
      <c r="DA1636" s="199" t="str">
        <f t="shared" si="2686"/>
        <v>DA$17</v>
      </c>
      <c r="DB1636" s="199" t="str">
        <f t="shared" si="2686"/>
        <v>DB$17</v>
      </c>
      <c r="DC1636" s="199" t="str">
        <f t="shared" si="2686"/>
        <v>DC$17</v>
      </c>
      <c r="DD1636" s="199" t="str">
        <f t="shared" si="2686"/>
        <v>DD$17</v>
      </c>
      <c r="DE1636" s="199" t="str">
        <f t="shared" si="2686"/>
        <v>DE$17</v>
      </c>
      <c r="DF1636" s="199" t="str">
        <f t="shared" si="2686"/>
        <v>DF$17</v>
      </c>
      <c r="DG1636" s="199" t="str">
        <f t="shared" si="2686"/>
        <v>DG$17</v>
      </c>
      <c r="DH1636" s="199" t="str">
        <f t="shared" si="2686"/>
        <v>DH$17</v>
      </c>
      <c r="DI1636" s="199" t="str">
        <f t="shared" si="2686"/>
        <v>DI$17</v>
      </c>
      <c r="DJ1636" s="199" t="str">
        <f t="shared" si="2686"/>
        <v>DJ$17</v>
      </c>
      <c r="DK1636" s="199" t="str">
        <f t="shared" si="2686"/>
        <v>DK$17</v>
      </c>
      <c r="DL1636" s="199" t="str">
        <f t="shared" si="2686"/>
        <v>DL$17</v>
      </c>
    </row>
    <row r="1637" spans="1:116" x14ac:dyDescent="0.4">
      <c r="A1637" s="174"/>
      <c r="E1637" s="8"/>
      <c r="G1637" s="175" t="s">
        <v>491</v>
      </c>
      <c r="H1637" s="200"/>
      <c r="I1637" s="201"/>
      <c r="J1637" s="201"/>
      <c r="K1637" s="202"/>
      <c r="L1637" s="202"/>
      <c r="M1637" s="202"/>
      <c r="N1637" s="202"/>
      <c r="O1637" s="202"/>
      <c r="P1637" s="202"/>
      <c r="R1637" s="202"/>
      <c r="S1637" s="190"/>
      <c r="T1637" s="190"/>
      <c r="U1637" s="190"/>
      <c r="V1637" s="190"/>
      <c r="W1637" s="190"/>
      <c r="X1637" s="190"/>
      <c r="Y1637" s="190"/>
      <c r="Z1637" s="190"/>
      <c r="AA1637" s="190"/>
      <c r="AB1637" s="190"/>
      <c r="AC1637" s="190"/>
      <c r="AD1637" s="190"/>
      <c r="AE1637" s="190"/>
      <c r="AF1637" s="190"/>
      <c r="AG1637" s="190"/>
      <c r="AH1637" s="190"/>
      <c r="AI1637" s="190"/>
      <c r="AJ1637" s="190"/>
      <c r="AK1637" s="190"/>
      <c r="AL1637" s="190"/>
      <c r="AM1637" s="190"/>
      <c r="AN1637" s="190"/>
      <c r="AO1637" s="190"/>
      <c r="AP1637" s="190"/>
      <c r="AQ1637" s="190"/>
      <c r="AR1637" s="190"/>
      <c r="AS1637" s="190"/>
      <c r="AT1637" s="190"/>
      <c r="AU1637" s="190"/>
      <c r="AV1637" s="190"/>
      <c r="AW1637" s="190"/>
      <c r="AX1637" s="190"/>
      <c r="AY1637" s="190"/>
      <c r="AZ1637" s="190"/>
      <c r="BA1637" s="190"/>
      <c r="BB1637" s="190"/>
      <c r="BC1637" s="190"/>
      <c r="BD1637" s="190"/>
      <c r="BE1637" s="190"/>
      <c r="BF1637" s="190"/>
      <c r="BG1637" s="190"/>
      <c r="BH1637" s="190"/>
      <c r="BI1637" s="190"/>
      <c r="BJ1637" s="190"/>
      <c r="BK1637" s="190"/>
      <c r="BL1637" s="190"/>
      <c r="BM1637" s="190"/>
      <c r="BN1637" s="190"/>
      <c r="BO1637" s="190"/>
      <c r="BP1637" s="190"/>
      <c r="BQ1637" s="190"/>
      <c r="BR1637" s="190"/>
      <c r="BS1637" s="190"/>
      <c r="BT1637" s="190"/>
      <c r="BU1637" s="190"/>
      <c r="BV1637" s="190"/>
      <c r="BW1637" s="190"/>
      <c r="BX1637" s="190"/>
      <c r="BY1637" s="190"/>
      <c r="BZ1637" s="190"/>
      <c r="CA1637" s="190"/>
      <c r="CB1637" s="190"/>
      <c r="CC1637" s="190"/>
      <c r="CD1637" s="190"/>
      <c r="CE1637" s="190"/>
      <c r="CF1637" s="190"/>
      <c r="CG1637" s="190"/>
      <c r="CH1637" s="190"/>
      <c r="CI1637" s="190"/>
      <c r="CJ1637" s="190"/>
      <c r="CK1637" s="190"/>
      <c r="CL1637" s="190"/>
      <c r="CN1637" s="201"/>
      <c r="CO1637" s="190"/>
      <c r="CP1637" s="190"/>
      <c r="CQ1637" s="190"/>
      <c r="CR1637" s="190"/>
      <c r="CS1637" s="190"/>
      <c r="CT1637" s="190"/>
      <c r="CU1637" s="190"/>
      <c r="CV1637" s="190"/>
      <c r="CW1637" s="190"/>
      <c r="CX1637" s="190"/>
      <c r="CY1637" s="190"/>
      <c r="CZ1637" s="190"/>
      <c r="DA1637" s="190"/>
      <c r="DB1637" s="190"/>
      <c r="DC1637" s="190"/>
      <c r="DD1637" s="190"/>
      <c r="DE1637" s="190"/>
      <c r="DF1637" s="190"/>
      <c r="DG1637" s="190"/>
      <c r="DH1637" s="190"/>
      <c r="DI1637" s="190"/>
      <c r="DJ1637" s="190"/>
      <c r="DK1637" s="190"/>
      <c r="DL1637" s="190"/>
    </row>
    <row r="1638" spans="1:116" x14ac:dyDescent="0.4">
      <c r="A1638" s="174"/>
      <c r="E1638" s="8"/>
      <c r="G1638" s="175" t="s">
        <v>505</v>
      </c>
      <c r="H1638" s="200"/>
      <c r="I1638" s="201"/>
      <c r="J1638" s="201"/>
      <c r="K1638" s="202"/>
      <c r="L1638" s="202"/>
      <c r="M1638" s="202"/>
      <c r="N1638" s="202"/>
      <c r="O1638" s="202"/>
      <c r="P1638" s="202"/>
      <c r="R1638" s="202"/>
      <c r="S1638" s="190"/>
      <c r="T1638" s="190"/>
      <c r="U1638" s="190"/>
      <c r="V1638" s="190"/>
      <c r="W1638" s="190"/>
      <c r="X1638" s="190"/>
      <c r="Y1638" s="190"/>
      <c r="Z1638" s="190"/>
      <c r="AA1638" s="190"/>
      <c r="AB1638" s="190"/>
      <c r="AC1638" s="190"/>
      <c r="AD1638" s="190"/>
      <c r="AE1638" s="190"/>
      <c r="AF1638" s="190"/>
      <c r="AG1638" s="190"/>
      <c r="AH1638" s="190"/>
      <c r="AI1638" s="190"/>
      <c r="AJ1638" s="190"/>
      <c r="AK1638" s="190"/>
      <c r="AL1638" s="190"/>
      <c r="AM1638" s="190"/>
      <c r="AN1638" s="190"/>
      <c r="AO1638" s="190"/>
      <c r="AP1638" s="190"/>
      <c r="AQ1638" s="190"/>
      <c r="AR1638" s="190"/>
      <c r="AS1638" s="190"/>
      <c r="AT1638" s="190"/>
      <c r="AU1638" s="190"/>
      <c r="AV1638" s="190"/>
      <c r="AW1638" s="190"/>
      <c r="AX1638" s="190"/>
      <c r="AY1638" s="190"/>
      <c r="AZ1638" s="190"/>
      <c r="BA1638" s="190"/>
      <c r="BB1638" s="190"/>
      <c r="BC1638" s="190"/>
      <c r="BD1638" s="190"/>
      <c r="BE1638" s="190"/>
      <c r="BF1638" s="190"/>
      <c r="BG1638" s="190"/>
      <c r="BH1638" s="190"/>
      <c r="BI1638" s="190"/>
      <c r="BJ1638" s="190"/>
      <c r="BK1638" s="190"/>
      <c r="BL1638" s="190"/>
      <c r="BM1638" s="190"/>
      <c r="BN1638" s="190"/>
      <c r="BO1638" s="190"/>
      <c r="BP1638" s="190"/>
      <c r="BQ1638" s="190"/>
      <c r="BR1638" s="190"/>
      <c r="BS1638" s="190"/>
      <c r="BT1638" s="190"/>
      <c r="BU1638" s="190"/>
      <c r="BV1638" s="190"/>
      <c r="BW1638" s="190"/>
      <c r="BX1638" s="190"/>
      <c r="BY1638" s="190"/>
      <c r="BZ1638" s="190"/>
      <c r="CA1638" s="190"/>
      <c r="CB1638" s="190"/>
      <c r="CC1638" s="190"/>
      <c r="CD1638" s="190"/>
      <c r="CE1638" s="190"/>
      <c r="CF1638" s="190"/>
      <c r="CG1638" s="190"/>
      <c r="CH1638" s="190"/>
      <c r="CI1638" s="190"/>
      <c r="CJ1638" s="190"/>
      <c r="CK1638" s="190"/>
      <c r="CL1638" s="190"/>
      <c r="CN1638" s="201"/>
      <c r="CO1638" s="190"/>
      <c r="CP1638" s="190"/>
      <c r="CQ1638" s="190"/>
      <c r="CR1638" s="190"/>
      <c r="CS1638" s="190"/>
      <c r="CT1638" s="190"/>
      <c r="CU1638" s="190"/>
      <c r="CV1638" s="190"/>
      <c r="CW1638" s="190"/>
      <c r="CX1638" s="190"/>
      <c r="CY1638" s="190"/>
      <c r="CZ1638" s="190"/>
      <c r="DA1638" s="190"/>
      <c r="DB1638" s="190"/>
      <c r="DC1638" s="190"/>
      <c r="DD1638" s="190"/>
      <c r="DE1638" s="190"/>
      <c r="DF1638" s="190"/>
      <c r="DG1638" s="190"/>
      <c r="DH1638" s="190"/>
      <c r="DI1638" s="190"/>
      <c r="DJ1638" s="190"/>
      <c r="DK1638" s="190"/>
      <c r="DL1638" s="190"/>
    </row>
    <row r="1639" spans="1:116" x14ac:dyDescent="0.4">
      <c r="A1639" s="174"/>
      <c r="E1639" s="8"/>
      <c r="G1639" s="175" t="s">
        <v>463</v>
      </c>
      <c r="H1639" s="200"/>
      <c r="I1639" s="201"/>
      <c r="J1639" s="201"/>
      <c r="K1639" s="202"/>
      <c r="L1639" s="202"/>
      <c r="M1639" s="202"/>
      <c r="N1639" s="202"/>
      <c r="O1639" s="202"/>
      <c r="P1639" s="202"/>
      <c r="R1639" s="202"/>
      <c r="S1639" s="190" t="str">
        <f t="shared" ref="S1639:AX1639" si="2687">S$22</f>
        <v>S$18</v>
      </c>
      <c r="T1639" s="190" t="str">
        <f t="shared" si="2687"/>
        <v>T$18</v>
      </c>
      <c r="U1639" s="190" t="str">
        <f t="shared" si="2687"/>
        <v>U$18</v>
      </c>
      <c r="V1639" s="190" t="str">
        <f t="shared" si="2687"/>
        <v>V$18</v>
      </c>
      <c r="W1639" s="190" t="str">
        <f t="shared" si="2687"/>
        <v>W$18</v>
      </c>
      <c r="X1639" s="190" t="str">
        <f t="shared" si="2687"/>
        <v>X$18</v>
      </c>
      <c r="Y1639" s="190" t="str">
        <f t="shared" si="2687"/>
        <v>Y$18</v>
      </c>
      <c r="Z1639" s="190" t="str">
        <f t="shared" si="2687"/>
        <v>Z$18</v>
      </c>
      <c r="AA1639" s="190" t="str">
        <f t="shared" si="2687"/>
        <v>AA$18</v>
      </c>
      <c r="AB1639" s="190" t="str">
        <f t="shared" si="2687"/>
        <v>AB$18</v>
      </c>
      <c r="AC1639" s="190" t="str">
        <f t="shared" si="2687"/>
        <v>AC$18</v>
      </c>
      <c r="AD1639" s="190" t="str">
        <f t="shared" si="2687"/>
        <v>AD$18</v>
      </c>
      <c r="AE1639" s="190" t="str">
        <f t="shared" si="2687"/>
        <v>AE$18</v>
      </c>
      <c r="AF1639" s="190" t="str">
        <f t="shared" si="2687"/>
        <v>AF$18</v>
      </c>
      <c r="AG1639" s="190" t="str">
        <f t="shared" si="2687"/>
        <v>AG$18</v>
      </c>
      <c r="AH1639" s="190" t="str">
        <f t="shared" si="2687"/>
        <v>AH$18</v>
      </c>
      <c r="AI1639" s="190" t="str">
        <f t="shared" si="2687"/>
        <v>AI$18</v>
      </c>
      <c r="AJ1639" s="190" t="str">
        <f t="shared" si="2687"/>
        <v>AJ$18</v>
      </c>
      <c r="AK1639" s="190" t="str">
        <f t="shared" si="2687"/>
        <v>AK$18</v>
      </c>
      <c r="AL1639" s="190" t="str">
        <f t="shared" si="2687"/>
        <v>AL$18</v>
      </c>
      <c r="AM1639" s="190" t="str">
        <f t="shared" si="2687"/>
        <v>AM$18</v>
      </c>
      <c r="AN1639" s="190" t="str">
        <f t="shared" si="2687"/>
        <v>AN$18</v>
      </c>
      <c r="AO1639" s="190" t="str">
        <f t="shared" si="2687"/>
        <v>AO$18</v>
      </c>
      <c r="AP1639" s="190" t="str">
        <f t="shared" si="2687"/>
        <v>AP$18</v>
      </c>
      <c r="AQ1639" s="190" t="str">
        <f t="shared" si="2687"/>
        <v>AQ$18</v>
      </c>
      <c r="AR1639" s="190" t="str">
        <f t="shared" si="2687"/>
        <v>AR$18</v>
      </c>
      <c r="AS1639" s="190" t="str">
        <f t="shared" si="2687"/>
        <v>AS$18</v>
      </c>
      <c r="AT1639" s="190" t="str">
        <f t="shared" si="2687"/>
        <v>AT$18</v>
      </c>
      <c r="AU1639" s="190" t="str">
        <f t="shared" si="2687"/>
        <v>AU$18</v>
      </c>
      <c r="AV1639" s="190" t="str">
        <f t="shared" si="2687"/>
        <v>AV$18</v>
      </c>
      <c r="AW1639" s="190" t="str">
        <f t="shared" si="2687"/>
        <v>AW$18</v>
      </c>
      <c r="AX1639" s="190" t="str">
        <f t="shared" si="2687"/>
        <v>AX$18</v>
      </c>
      <c r="AY1639" s="190" t="str">
        <f t="shared" ref="AY1639:CD1639" si="2688">AY$22</f>
        <v>AY$18</v>
      </c>
      <c r="AZ1639" s="190" t="str">
        <f t="shared" si="2688"/>
        <v>AZ$18</v>
      </c>
      <c r="BA1639" s="190" t="str">
        <f t="shared" si="2688"/>
        <v>BA$18</v>
      </c>
      <c r="BB1639" s="190" t="str">
        <f t="shared" si="2688"/>
        <v>BB$18</v>
      </c>
      <c r="BC1639" s="190" t="str">
        <f t="shared" si="2688"/>
        <v>BC$18</v>
      </c>
      <c r="BD1639" s="190" t="str">
        <f t="shared" si="2688"/>
        <v>BD$18</v>
      </c>
      <c r="BE1639" s="190" t="str">
        <f t="shared" si="2688"/>
        <v>BE$18</v>
      </c>
      <c r="BF1639" s="190" t="str">
        <f t="shared" si="2688"/>
        <v>BF$18</v>
      </c>
      <c r="BG1639" s="190" t="str">
        <f t="shared" si="2688"/>
        <v>BG$18</v>
      </c>
      <c r="BH1639" s="190" t="str">
        <f t="shared" si="2688"/>
        <v>BH$18</v>
      </c>
      <c r="BI1639" s="190" t="str">
        <f t="shared" si="2688"/>
        <v>BI$18</v>
      </c>
      <c r="BJ1639" s="190" t="str">
        <f t="shared" si="2688"/>
        <v>BJ$18</v>
      </c>
      <c r="BK1639" s="190" t="str">
        <f t="shared" si="2688"/>
        <v>BK$18</v>
      </c>
      <c r="BL1639" s="190" t="str">
        <f t="shared" si="2688"/>
        <v>BL$18</v>
      </c>
      <c r="BM1639" s="190" t="str">
        <f t="shared" si="2688"/>
        <v>BM$18</v>
      </c>
      <c r="BN1639" s="190" t="str">
        <f t="shared" si="2688"/>
        <v>BN$18</v>
      </c>
      <c r="BO1639" s="190" t="str">
        <f t="shared" si="2688"/>
        <v>BO$18</v>
      </c>
      <c r="BP1639" s="190" t="str">
        <f t="shared" si="2688"/>
        <v>BP$18</v>
      </c>
      <c r="BQ1639" s="190" t="str">
        <f t="shared" si="2688"/>
        <v>BQ$18</v>
      </c>
      <c r="BR1639" s="190" t="str">
        <f t="shared" si="2688"/>
        <v>BR$18</v>
      </c>
      <c r="BS1639" s="190" t="str">
        <f t="shared" si="2688"/>
        <v>BS$18</v>
      </c>
      <c r="BT1639" s="190" t="str">
        <f t="shared" si="2688"/>
        <v>BT$18</v>
      </c>
      <c r="BU1639" s="190" t="str">
        <f t="shared" si="2688"/>
        <v>BU$18</v>
      </c>
      <c r="BV1639" s="190" t="str">
        <f t="shared" si="2688"/>
        <v>BV$18</v>
      </c>
      <c r="BW1639" s="190" t="str">
        <f t="shared" si="2688"/>
        <v>BW$18</v>
      </c>
      <c r="BX1639" s="190" t="str">
        <f t="shared" si="2688"/>
        <v>BX$18</v>
      </c>
      <c r="BY1639" s="190" t="str">
        <f t="shared" si="2688"/>
        <v>BY$18</v>
      </c>
      <c r="BZ1639" s="190" t="str">
        <f t="shared" si="2688"/>
        <v>BZ$18</v>
      </c>
      <c r="CA1639" s="190" t="str">
        <f t="shared" si="2688"/>
        <v>CA$18</v>
      </c>
      <c r="CB1639" s="190" t="str">
        <f t="shared" si="2688"/>
        <v>CB$18</v>
      </c>
      <c r="CC1639" s="190" t="str">
        <f t="shared" si="2688"/>
        <v>CC$18</v>
      </c>
      <c r="CD1639" s="190" t="str">
        <f t="shared" si="2688"/>
        <v>CD$18</v>
      </c>
      <c r="CE1639" s="190" t="str">
        <f t="shared" ref="CE1639:CL1639" si="2689">CE$22</f>
        <v>CE$18</v>
      </c>
      <c r="CF1639" s="190" t="str">
        <f t="shared" si="2689"/>
        <v>CF$18</v>
      </c>
      <c r="CG1639" s="190" t="str">
        <f t="shared" si="2689"/>
        <v>CG$18</v>
      </c>
      <c r="CH1639" s="190" t="str">
        <f t="shared" si="2689"/>
        <v>CH$18</v>
      </c>
      <c r="CI1639" s="190" t="str">
        <f t="shared" si="2689"/>
        <v>CI$18</v>
      </c>
      <c r="CJ1639" s="190" t="str">
        <f t="shared" si="2689"/>
        <v>CJ$18</v>
      </c>
      <c r="CK1639" s="190" t="str">
        <f t="shared" si="2689"/>
        <v>CK$18</v>
      </c>
      <c r="CL1639" s="190" t="str">
        <f t="shared" si="2689"/>
        <v>CL$18</v>
      </c>
      <c r="CN1639" s="201"/>
      <c r="CO1639" s="190" t="str">
        <f t="shared" ref="CO1639:DL1639" si="2690">CO$22</f>
        <v>CO$18</v>
      </c>
      <c r="CP1639" s="190" t="str">
        <f t="shared" si="2690"/>
        <v>CP$18</v>
      </c>
      <c r="CQ1639" s="190" t="str">
        <f t="shared" si="2690"/>
        <v>CQ$18</v>
      </c>
      <c r="CR1639" s="190" t="str">
        <f t="shared" si="2690"/>
        <v>CR$18</v>
      </c>
      <c r="CS1639" s="190" t="str">
        <f t="shared" si="2690"/>
        <v>CS$18</v>
      </c>
      <c r="CT1639" s="190" t="str">
        <f t="shared" si="2690"/>
        <v>CT$18</v>
      </c>
      <c r="CU1639" s="190" t="str">
        <f t="shared" si="2690"/>
        <v>CU$18</v>
      </c>
      <c r="CV1639" s="190" t="str">
        <f t="shared" si="2690"/>
        <v>CV$18</v>
      </c>
      <c r="CW1639" s="190" t="str">
        <f t="shared" si="2690"/>
        <v>CW$18</v>
      </c>
      <c r="CX1639" s="190" t="str">
        <f t="shared" si="2690"/>
        <v>CX$18</v>
      </c>
      <c r="CY1639" s="190" t="str">
        <f t="shared" si="2690"/>
        <v>CY$18</v>
      </c>
      <c r="CZ1639" s="190" t="str">
        <f t="shared" si="2690"/>
        <v>CZ$18</v>
      </c>
      <c r="DA1639" s="190" t="str">
        <f t="shared" si="2690"/>
        <v>DA$18</v>
      </c>
      <c r="DB1639" s="190" t="str">
        <f t="shared" si="2690"/>
        <v>DB$18</v>
      </c>
      <c r="DC1639" s="190" t="str">
        <f t="shared" si="2690"/>
        <v>DC$18</v>
      </c>
      <c r="DD1639" s="190" t="str">
        <f t="shared" si="2690"/>
        <v>DD$18</v>
      </c>
      <c r="DE1639" s="190" t="str">
        <f t="shared" si="2690"/>
        <v>DE$18</v>
      </c>
      <c r="DF1639" s="190" t="str">
        <f t="shared" si="2690"/>
        <v>DF$18</v>
      </c>
      <c r="DG1639" s="190" t="str">
        <f t="shared" si="2690"/>
        <v>DG$18</v>
      </c>
      <c r="DH1639" s="190" t="str">
        <f t="shared" si="2690"/>
        <v>DH$18</v>
      </c>
      <c r="DI1639" s="190" t="str">
        <f t="shared" si="2690"/>
        <v>DI$18</v>
      </c>
      <c r="DJ1639" s="190" t="str">
        <f t="shared" si="2690"/>
        <v>DJ$18</v>
      </c>
      <c r="DK1639" s="190" t="str">
        <f t="shared" si="2690"/>
        <v>DK$18</v>
      </c>
      <c r="DL1639" s="190" t="str">
        <f t="shared" si="2690"/>
        <v>DL$18</v>
      </c>
    </row>
    <row r="1640" spans="1:116" x14ac:dyDescent="0.4">
      <c r="A1640" s="174"/>
      <c r="E1640" s="8"/>
      <c r="G1640" s="175" t="s">
        <v>464</v>
      </c>
      <c r="H1640" s="200"/>
      <c r="I1640" s="201"/>
      <c r="J1640" s="201"/>
      <c r="K1640" s="202"/>
      <c r="L1640" s="202"/>
      <c r="M1640" s="202"/>
      <c r="N1640" s="202"/>
      <c r="O1640" s="202"/>
      <c r="P1640" s="202"/>
      <c r="R1640" s="202"/>
      <c r="S1640" s="190" t="str">
        <f t="shared" ref="S1640:AX1640" si="2691">S$23</f>
        <v>S$19</v>
      </c>
      <c r="T1640" s="190" t="str">
        <f t="shared" si="2691"/>
        <v>T$19</v>
      </c>
      <c r="U1640" s="190" t="str">
        <f t="shared" si="2691"/>
        <v>U$19</v>
      </c>
      <c r="V1640" s="190" t="str">
        <f t="shared" si="2691"/>
        <v>V$19</v>
      </c>
      <c r="W1640" s="190" t="str">
        <f t="shared" si="2691"/>
        <v>W$19</v>
      </c>
      <c r="X1640" s="190" t="str">
        <f t="shared" si="2691"/>
        <v>X$19</v>
      </c>
      <c r="Y1640" s="190" t="str">
        <f t="shared" si="2691"/>
        <v>Y$19</v>
      </c>
      <c r="Z1640" s="190" t="str">
        <f t="shared" si="2691"/>
        <v>Z$19</v>
      </c>
      <c r="AA1640" s="190" t="str">
        <f t="shared" si="2691"/>
        <v>AA$19</v>
      </c>
      <c r="AB1640" s="190" t="str">
        <f t="shared" si="2691"/>
        <v>AB$19</v>
      </c>
      <c r="AC1640" s="190" t="str">
        <f t="shared" si="2691"/>
        <v>AC$19</v>
      </c>
      <c r="AD1640" s="190" t="str">
        <f t="shared" si="2691"/>
        <v>AD$19</v>
      </c>
      <c r="AE1640" s="190" t="str">
        <f t="shared" si="2691"/>
        <v>AE$19</v>
      </c>
      <c r="AF1640" s="190" t="str">
        <f t="shared" si="2691"/>
        <v>AF$19</v>
      </c>
      <c r="AG1640" s="190" t="str">
        <f t="shared" si="2691"/>
        <v>AG$19</v>
      </c>
      <c r="AH1640" s="190" t="str">
        <f t="shared" si="2691"/>
        <v>AH$19</v>
      </c>
      <c r="AI1640" s="190" t="str">
        <f t="shared" si="2691"/>
        <v>AI$19</v>
      </c>
      <c r="AJ1640" s="190" t="str">
        <f t="shared" si="2691"/>
        <v>AJ$19</v>
      </c>
      <c r="AK1640" s="190" t="str">
        <f t="shared" si="2691"/>
        <v>AK$19</v>
      </c>
      <c r="AL1640" s="190" t="str">
        <f t="shared" si="2691"/>
        <v>AL$19</v>
      </c>
      <c r="AM1640" s="190" t="str">
        <f t="shared" si="2691"/>
        <v>AM$19</v>
      </c>
      <c r="AN1640" s="190" t="str">
        <f t="shared" si="2691"/>
        <v>AN$19</v>
      </c>
      <c r="AO1640" s="190" t="str">
        <f t="shared" si="2691"/>
        <v>AO$19</v>
      </c>
      <c r="AP1640" s="190" t="str">
        <f t="shared" si="2691"/>
        <v>AP$19</v>
      </c>
      <c r="AQ1640" s="190" t="str">
        <f t="shared" si="2691"/>
        <v>AQ$19</v>
      </c>
      <c r="AR1640" s="190" t="str">
        <f t="shared" si="2691"/>
        <v>AR$19</v>
      </c>
      <c r="AS1640" s="190" t="str">
        <f t="shared" si="2691"/>
        <v>AS$19</v>
      </c>
      <c r="AT1640" s="190" t="str">
        <f t="shared" si="2691"/>
        <v>AT$19</v>
      </c>
      <c r="AU1640" s="190" t="str">
        <f t="shared" si="2691"/>
        <v>AU$19</v>
      </c>
      <c r="AV1640" s="190" t="str">
        <f t="shared" si="2691"/>
        <v>AV$19</v>
      </c>
      <c r="AW1640" s="190" t="str">
        <f t="shared" si="2691"/>
        <v>AW$19</v>
      </c>
      <c r="AX1640" s="190" t="str">
        <f t="shared" si="2691"/>
        <v>AX$19</v>
      </c>
      <c r="AY1640" s="190" t="str">
        <f t="shared" ref="AY1640:CD1640" si="2692">AY$23</f>
        <v>AY$19</v>
      </c>
      <c r="AZ1640" s="190" t="str">
        <f t="shared" si="2692"/>
        <v>AZ$19</v>
      </c>
      <c r="BA1640" s="190" t="str">
        <f t="shared" si="2692"/>
        <v>BA$19</v>
      </c>
      <c r="BB1640" s="190" t="str">
        <f t="shared" si="2692"/>
        <v>BB$19</v>
      </c>
      <c r="BC1640" s="190" t="str">
        <f t="shared" si="2692"/>
        <v>BC$19</v>
      </c>
      <c r="BD1640" s="190" t="str">
        <f t="shared" si="2692"/>
        <v>BD$19</v>
      </c>
      <c r="BE1640" s="190" t="str">
        <f t="shared" si="2692"/>
        <v>BE$19</v>
      </c>
      <c r="BF1640" s="190" t="str">
        <f t="shared" si="2692"/>
        <v>BF$19</v>
      </c>
      <c r="BG1640" s="190" t="str">
        <f t="shared" si="2692"/>
        <v>BG$19</v>
      </c>
      <c r="BH1640" s="190" t="str">
        <f t="shared" si="2692"/>
        <v>BH$19</v>
      </c>
      <c r="BI1640" s="190" t="str">
        <f t="shared" si="2692"/>
        <v>BI$19</v>
      </c>
      <c r="BJ1640" s="190" t="str">
        <f t="shared" si="2692"/>
        <v>BJ$19</v>
      </c>
      <c r="BK1640" s="190" t="str">
        <f t="shared" si="2692"/>
        <v>BK$19</v>
      </c>
      <c r="BL1640" s="190" t="str">
        <f t="shared" si="2692"/>
        <v>BL$19</v>
      </c>
      <c r="BM1640" s="190" t="str">
        <f t="shared" si="2692"/>
        <v>BM$19</v>
      </c>
      <c r="BN1640" s="190" t="str">
        <f t="shared" si="2692"/>
        <v>BN$19</v>
      </c>
      <c r="BO1640" s="190" t="str">
        <f t="shared" si="2692"/>
        <v>BO$19</v>
      </c>
      <c r="BP1640" s="190" t="str">
        <f t="shared" si="2692"/>
        <v>BP$19</v>
      </c>
      <c r="BQ1640" s="190" t="str">
        <f t="shared" si="2692"/>
        <v>BQ$19</v>
      </c>
      <c r="BR1640" s="190" t="str">
        <f t="shared" si="2692"/>
        <v>BR$19</v>
      </c>
      <c r="BS1640" s="190" t="str">
        <f t="shared" si="2692"/>
        <v>BS$19</v>
      </c>
      <c r="BT1640" s="190" t="str">
        <f t="shared" si="2692"/>
        <v>BT$19</v>
      </c>
      <c r="BU1640" s="190" t="str">
        <f t="shared" si="2692"/>
        <v>BU$19</v>
      </c>
      <c r="BV1640" s="190" t="str">
        <f t="shared" si="2692"/>
        <v>BV$19</v>
      </c>
      <c r="BW1640" s="190" t="str">
        <f t="shared" si="2692"/>
        <v>BW$19</v>
      </c>
      <c r="BX1640" s="190" t="str">
        <f t="shared" si="2692"/>
        <v>BX$19</v>
      </c>
      <c r="BY1640" s="190" t="str">
        <f t="shared" si="2692"/>
        <v>BY$19</v>
      </c>
      <c r="BZ1640" s="190" t="str">
        <f t="shared" si="2692"/>
        <v>BZ$19</v>
      </c>
      <c r="CA1640" s="190" t="str">
        <f t="shared" si="2692"/>
        <v>CA$19</v>
      </c>
      <c r="CB1640" s="190" t="str">
        <f t="shared" si="2692"/>
        <v>CB$19</v>
      </c>
      <c r="CC1640" s="190" t="str">
        <f t="shared" si="2692"/>
        <v>CC$19</v>
      </c>
      <c r="CD1640" s="190" t="str">
        <f t="shared" si="2692"/>
        <v>CD$19</v>
      </c>
      <c r="CE1640" s="190" t="str">
        <f t="shared" ref="CE1640:CL1640" si="2693">CE$23</f>
        <v>CE$19</v>
      </c>
      <c r="CF1640" s="190" t="str">
        <f t="shared" si="2693"/>
        <v>CF$19</v>
      </c>
      <c r="CG1640" s="190" t="str">
        <f t="shared" si="2693"/>
        <v>CG$19</v>
      </c>
      <c r="CH1640" s="190" t="str">
        <f t="shared" si="2693"/>
        <v>CH$19</v>
      </c>
      <c r="CI1640" s="190" t="str">
        <f t="shared" si="2693"/>
        <v>CI$19</v>
      </c>
      <c r="CJ1640" s="190" t="str">
        <f t="shared" si="2693"/>
        <v>CJ$19</v>
      </c>
      <c r="CK1640" s="190" t="str">
        <f t="shared" si="2693"/>
        <v>CK$19</v>
      </c>
      <c r="CL1640" s="190" t="str">
        <f t="shared" si="2693"/>
        <v>CL$19</v>
      </c>
      <c r="CN1640" s="201"/>
      <c r="CO1640" s="190" t="str">
        <f t="shared" ref="CO1640:DL1640" si="2694">CO$23</f>
        <v>CO$19</v>
      </c>
      <c r="CP1640" s="190" t="str">
        <f t="shared" si="2694"/>
        <v>CP$19</v>
      </c>
      <c r="CQ1640" s="190" t="str">
        <f t="shared" si="2694"/>
        <v>CQ$19</v>
      </c>
      <c r="CR1640" s="190" t="str">
        <f t="shared" si="2694"/>
        <v>CR$19</v>
      </c>
      <c r="CS1640" s="190" t="str">
        <f t="shared" si="2694"/>
        <v>CS$19</v>
      </c>
      <c r="CT1640" s="190" t="str">
        <f t="shared" si="2694"/>
        <v>CT$19</v>
      </c>
      <c r="CU1640" s="190" t="str">
        <f t="shared" si="2694"/>
        <v>CU$19</v>
      </c>
      <c r="CV1640" s="190" t="str">
        <f t="shared" si="2694"/>
        <v>CV$19</v>
      </c>
      <c r="CW1640" s="190" t="str">
        <f t="shared" si="2694"/>
        <v>CW$19</v>
      </c>
      <c r="CX1640" s="190" t="str">
        <f t="shared" si="2694"/>
        <v>CX$19</v>
      </c>
      <c r="CY1640" s="190" t="str">
        <f t="shared" si="2694"/>
        <v>CY$19</v>
      </c>
      <c r="CZ1640" s="190" t="str">
        <f t="shared" si="2694"/>
        <v>CZ$19</v>
      </c>
      <c r="DA1640" s="190" t="str">
        <f t="shared" si="2694"/>
        <v>DA$19</v>
      </c>
      <c r="DB1640" s="190" t="str">
        <f t="shared" si="2694"/>
        <v>DB$19</v>
      </c>
      <c r="DC1640" s="190" t="str">
        <f t="shared" si="2694"/>
        <v>DC$19</v>
      </c>
      <c r="DD1640" s="190" t="str">
        <f t="shared" si="2694"/>
        <v>DD$19</v>
      </c>
      <c r="DE1640" s="190" t="str">
        <f t="shared" si="2694"/>
        <v>DE$19</v>
      </c>
      <c r="DF1640" s="190" t="str">
        <f t="shared" si="2694"/>
        <v>DF$19</v>
      </c>
      <c r="DG1640" s="190" t="str">
        <f t="shared" si="2694"/>
        <v>DG$19</v>
      </c>
      <c r="DH1640" s="190" t="str">
        <f t="shared" si="2694"/>
        <v>DH$19</v>
      </c>
      <c r="DI1640" s="190" t="str">
        <f t="shared" si="2694"/>
        <v>DI$19</v>
      </c>
      <c r="DJ1640" s="190" t="str">
        <f t="shared" si="2694"/>
        <v>DJ$19</v>
      </c>
      <c r="DK1640" s="190" t="str">
        <f t="shared" si="2694"/>
        <v>DK$19</v>
      </c>
      <c r="DL1640" s="190" t="str">
        <f t="shared" si="2694"/>
        <v>DL$19</v>
      </c>
    </row>
    <row r="1641" spans="1:116" x14ac:dyDescent="0.4">
      <c r="A1641" s="31" t="s">
        <v>218</v>
      </c>
      <c r="B1641" s="31" t="s">
        <v>332</v>
      </c>
      <c r="C1641" s="31"/>
      <c r="D1641" t="s">
        <v>765</v>
      </c>
      <c r="E1641" s="8" t="str">
        <f t="shared" ref="E1641" si="2695">ROW()&amp;" "&amp;D1641</f>
        <v>1641 FAPPE-S</v>
      </c>
      <c r="F1641" t="s">
        <v>446</v>
      </c>
      <c r="G1641" s="66" t="s">
        <v>283</v>
      </c>
      <c r="H1641" s="22"/>
      <c r="I1641" s="299"/>
      <c r="J1641" s="299"/>
      <c r="K1641" s="22"/>
      <c r="L1641" s="22"/>
      <c r="M1641" s="22"/>
      <c r="N1641" s="22"/>
      <c r="O1641" s="22"/>
      <c r="P1641" s="22"/>
      <c r="R1641" s="66"/>
      <c r="S1641" s="300"/>
      <c r="T1641" s="300"/>
      <c r="U1641" s="300"/>
      <c r="V1641" s="300"/>
      <c r="W1641" s="300"/>
      <c r="X1641" s="300"/>
      <c r="Y1641" s="300"/>
      <c r="Z1641" s="300"/>
      <c r="AA1641" s="300"/>
      <c r="AB1641" s="300"/>
      <c r="AC1641" s="300"/>
      <c r="AD1641" s="300"/>
      <c r="AE1641" s="300"/>
      <c r="AF1641" s="300"/>
      <c r="AG1641" s="300"/>
      <c r="AH1641" s="300"/>
      <c r="AI1641" s="300"/>
      <c r="AJ1641" s="300"/>
      <c r="AK1641" s="300"/>
      <c r="AL1641" s="300"/>
      <c r="AM1641" s="300"/>
      <c r="AN1641" s="300"/>
      <c r="AO1641" s="300"/>
      <c r="AP1641" s="300"/>
      <c r="AQ1641" s="300"/>
      <c r="AR1641" s="300"/>
      <c r="AS1641" s="300"/>
      <c r="AT1641" s="300"/>
      <c r="AU1641" s="300"/>
      <c r="AV1641" s="300"/>
      <c r="AW1641" s="300"/>
      <c r="AX1641" s="300"/>
      <c r="AY1641" s="300"/>
      <c r="AZ1641" s="300"/>
      <c r="BA1641" s="300"/>
      <c r="BB1641" s="300"/>
      <c r="BC1641" s="300"/>
      <c r="BD1641" s="300"/>
      <c r="BE1641" s="300"/>
      <c r="BF1641" s="300"/>
      <c r="BG1641" s="300"/>
      <c r="BH1641" s="300"/>
      <c r="BI1641" s="300"/>
      <c r="BJ1641" s="300"/>
      <c r="BK1641" s="300"/>
      <c r="BL1641" s="300"/>
      <c r="BM1641" s="300"/>
      <c r="BN1641" s="300"/>
      <c r="BO1641" s="300"/>
      <c r="BP1641" s="300"/>
      <c r="BQ1641" s="300"/>
      <c r="BR1641" s="300"/>
      <c r="BS1641" s="300"/>
      <c r="BT1641" s="300"/>
      <c r="BU1641" s="300"/>
      <c r="BV1641" s="300"/>
      <c r="BW1641" s="300"/>
      <c r="BX1641" s="300"/>
      <c r="BY1641" s="300"/>
      <c r="BZ1641" s="300"/>
      <c r="CA1641" s="300"/>
      <c r="CB1641" s="300"/>
      <c r="CC1641" s="300"/>
      <c r="CD1641" s="300"/>
      <c r="CE1641" s="300"/>
      <c r="CF1641" s="300"/>
      <c r="CG1641" s="300"/>
      <c r="CH1641" s="300"/>
      <c r="CI1641" s="300"/>
      <c r="CJ1641" s="300"/>
      <c r="CK1641" s="300"/>
      <c r="CL1641" s="300"/>
      <c r="CN1641" s="299"/>
      <c r="CO1641" s="300"/>
      <c r="CP1641" s="300"/>
      <c r="CQ1641" s="300"/>
      <c r="CR1641" s="300"/>
      <c r="CS1641" s="300"/>
      <c r="CT1641" s="300"/>
      <c r="CU1641" s="300"/>
      <c r="CV1641" s="300"/>
      <c r="CW1641" s="300"/>
      <c r="CX1641" s="300"/>
      <c r="CY1641" s="300"/>
      <c r="CZ1641" s="300"/>
      <c r="DA1641" s="300"/>
      <c r="DB1641" s="300"/>
      <c r="DC1641" s="300"/>
      <c r="DD1641" s="300"/>
      <c r="DE1641" s="300"/>
      <c r="DF1641" s="300"/>
      <c r="DG1641" s="300"/>
      <c r="DH1641" s="300"/>
      <c r="DI1641" s="300"/>
      <c r="DJ1641" s="300"/>
      <c r="DK1641" s="300"/>
      <c r="DL1641" s="300"/>
    </row>
    <row r="1642" spans="1:116" x14ac:dyDescent="0.4">
      <c r="A1642" s="31"/>
      <c r="B1642" s="8" t="str">
        <f>E1642</f>
        <v>1642 FAPPE-S</v>
      </c>
      <c r="C1642" s="31"/>
      <c r="D1642" t="s">
        <v>765</v>
      </c>
      <c r="E1642" s="8" t="str">
        <f t="shared" ref="E1642" si="2696">ROW()&amp;" "&amp;D1642</f>
        <v>1642 FAPPE-S</v>
      </c>
      <c r="G1642" s="95" t="str">
        <f>"Assumptions - "&amp;G1641</f>
        <v>Assumptions - Volume driven secondary PP&amp;E:</v>
      </c>
      <c r="H1642" s="31"/>
      <c r="I1642" s="73"/>
      <c r="J1642" s="73"/>
      <c r="K1642" s="31"/>
      <c r="L1642" s="31"/>
      <c r="M1642" s="31"/>
      <c r="N1642" s="31"/>
      <c r="O1642" s="31"/>
      <c r="P1642" s="31"/>
      <c r="R1642" s="67"/>
      <c r="S1642" s="156"/>
      <c r="T1642" s="156"/>
      <c r="U1642" s="156"/>
      <c r="V1642" s="156"/>
      <c r="W1642" s="156"/>
      <c r="X1642" s="156"/>
      <c r="Y1642" s="156"/>
      <c r="Z1642" s="156"/>
      <c r="AA1642" s="156"/>
      <c r="AB1642" s="156"/>
      <c r="AC1642" s="156"/>
      <c r="AD1642" s="156"/>
      <c r="AE1642" s="156"/>
      <c r="AF1642" s="156"/>
      <c r="AG1642" s="156"/>
      <c r="AH1642" s="156"/>
      <c r="AI1642" s="156"/>
      <c r="AJ1642" s="156"/>
      <c r="AK1642" s="156"/>
      <c r="AL1642" s="156"/>
      <c r="AM1642" s="156"/>
      <c r="AN1642" s="156"/>
      <c r="AO1642" s="156"/>
      <c r="AP1642" s="156"/>
      <c r="AQ1642" s="156"/>
      <c r="AR1642" s="156"/>
      <c r="AS1642" s="156"/>
      <c r="AT1642" s="156"/>
      <c r="AU1642" s="156"/>
      <c r="AV1642" s="156"/>
      <c r="AW1642" s="156"/>
      <c r="AX1642" s="156"/>
      <c r="AY1642" s="156"/>
      <c r="AZ1642" s="156"/>
      <c r="BA1642" s="156"/>
      <c r="BB1642" s="156"/>
      <c r="BC1642" s="156"/>
      <c r="BD1642" s="156"/>
      <c r="BE1642" s="156"/>
      <c r="BF1642" s="156"/>
      <c r="BG1642" s="156"/>
      <c r="BH1642" s="156"/>
      <c r="BI1642" s="156"/>
      <c r="BJ1642" s="156"/>
      <c r="BK1642" s="156"/>
      <c r="BL1642" s="156"/>
      <c r="BM1642" s="156"/>
      <c r="BN1642" s="156"/>
      <c r="BO1642" s="156"/>
      <c r="BP1642" s="156"/>
      <c r="BQ1642" s="156"/>
      <c r="BR1642" s="156"/>
      <c r="BS1642" s="156"/>
      <c r="BT1642" s="156"/>
      <c r="BU1642" s="156"/>
      <c r="BV1642" s="156"/>
      <c r="BW1642" s="156"/>
      <c r="BX1642" s="156"/>
      <c r="BY1642" s="156"/>
      <c r="BZ1642" s="156"/>
      <c r="CA1642" s="156"/>
      <c r="CB1642" s="156"/>
      <c r="CC1642" s="156"/>
      <c r="CD1642" s="156"/>
      <c r="CE1642" s="156"/>
      <c r="CF1642" s="156"/>
      <c r="CG1642" s="156"/>
      <c r="CH1642" s="156"/>
      <c r="CI1642" s="156"/>
      <c r="CJ1642" s="156"/>
      <c r="CK1642" s="156"/>
      <c r="CL1642" s="156"/>
      <c r="CN1642" s="73"/>
      <c r="CO1642" s="156"/>
      <c r="CP1642" s="156"/>
      <c r="CQ1642" s="156"/>
      <c r="CR1642" s="156"/>
      <c r="CS1642" s="156"/>
      <c r="CT1642" s="156"/>
      <c r="CU1642" s="156"/>
      <c r="CV1642" s="156"/>
      <c r="CW1642" s="156"/>
      <c r="CX1642" s="156"/>
      <c r="CY1642" s="156"/>
      <c r="CZ1642" s="156"/>
      <c r="DA1642" s="156"/>
      <c r="DB1642" s="156"/>
      <c r="DC1642" s="156"/>
      <c r="DD1642" s="156"/>
      <c r="DE1642" s="156"/>
      <c r="DF1642" s="156"/>
      <c r="DG1642" s="156"/>
      <c r="DH1642" s="156"/>
      <c r="DI1642" s="156"/>
      <c r="DJ1642" s="156"/>
      <c r="DK1642" s="156"/>
      <c r="DL1642" s="156"/>
    </row>
    <row r="1643" spans="1:116" x14ac:dyDescent="0.4">
      <c r="B1643" s="8" t="str">
        <f>E1643</f>
        <v>1643 FAPPE-S</v>
      </c>
      <c r="C1643" s="8"/>
      <c r="D1643" t="s">
        <v>765</v>
      </c>
      <c r="E1643" s="8" t="str">
        <f t="shared" si="2632"/>
        <v>1643 FAPPE-S</v>
      </c>
      <c r="G1643" s="145" t="s">
        <v>206</v>
      </c>
      <c r="H1643" s="57">
        <v>5</v>
      </c>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c r="DK1643" s="72"/>
      <c r="DL1643" s="72"/>
    </row>
    <row r="1644" spans="1:116" x14ac:dyDescent="0.4">
      <c r="B1644" s="8" t="str">
        <f>E1644</f>
        <v>1644 FAPPE-S</v>
      </c>
      <c r="C1644" s="8"/>
      <c r="D1644" t="s">
        <v>765</v>
      </c>
      <c r="E1644" s="8" t="str">
        <f t="shared" si="2632"/>
        <v>1644 FAPPE-S</v>
      </c>
      <c r="G1644" s="145" t="s">
        <v>207</v>
      </c>
      <c r="H1644" s="57">
        <v>0</v>
      </c>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c r="DK1644" s="72"/>
      <c r="DL1644" s="72"/>
    </row>
    <row r="1645" spans="1:116" x14ac:dyDescent="0.4">
      <c r="B1645" s="8"/>
      <c r="C1645" s="8"/>
      <c r="D1645" t="s">
        <v>765</v>
      </c>
      <c r="E1645" s="8" t="str">
        <f t="shared" si="2632"/>
        <v>1645 FAPPE-S</v>
      </c>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c r="DK1645" s="72"/>
      <c r="DL1645" s="72"/>
    </row>
    <row r="1646" spans="1:116" x14ac:dyDescent="0.4">
      <c r="B1646" s="8"/>
      <c r="C1646" s="8"/>
      <c r="D1646" t="s">
        <v>765</v>
      </c>
      <c r="E1646" s="8" t="str">
        <f t="shared" ref="E1646" si="2697">ROW()&amp;" "&amp;D1646</f>
        <v>1646 FAPPE-S</v>
      </c>
      <c r="G1646" s="95" t="str">
        <f>G1648&amp;":"</f>
        <v>Capital expenditures - Volume driven secondary PP&amp;E:</v>
      </c>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c r="DK1646" s="72"/>
      <c r="DL1646" s="72"/>
    </row>
    <row r="1647" spans="1:116" x14ac:dyDescent="0.4">
      <c r="B1647" s="8" t="str">
        <f>E1647</f>
        <v>1647 FAPPE-S</v>
      </c>
      <c r="C1647" s="8"/>
      <c r="D1647" t="s">
        <v>765</v>
      </c>
      <c r="E1647" s="8" t="str">
        <f t="shared" si="2632"/>
        <v>1647 FAPPE-S</v>
      </c>
      <c r="G1647" s="145" t="str">
        <f>"$ capital expenditures/"&amp;G1626</f>
        <v>$ capital expenditures/primary unit</v>
      </c>
      <c r="K1647" s="18">
        <v>10</v>
      </c>
      <c r="L1647" s="18">
        <v>10</v>
      </c>
      <c r="M1647" s="18">
        <v>10</v>
      </c>
      <c r="N1647" s="18">
        <v>10</v>
      </c>
      <c r="O1647" s="18">
        <v>10</v>
      </c>
      <c r="P1647" s="18">
        <v>10</v>
      </c>
      <c r="S1647" s="147" cm="1">
        <f t="array" ref="S1647">INDEX($K:$Q,ROW(),MATCH(S$3,$K$2:$Q$2,0))</f>
        <v>10</v>
      </c>
      <c r="T1647" s="147" cm="1">
        <f t="array" ref="T1647">INDEX($K:$Q,ROW(),MATCH(T$3,$K$2:$Q$2,0))</f>
        <v>10</v>
      </c>
      <c r="U1647" s="147" cm="1">
        <f t="array" ref="U1647">INDEX($K:$Q,ROW(),MATCH(U$3,$K$2:$Q$2,0))</f>
        <v>10</v>
      </c>
      <c r="V1647" s="147" cm="1">
        <f t="array" ref="V1647">INDEX($K:$Q,ROW(),MATCH(V$3,$K$2:$Q$2,0))</f>
        <v>10</v>
      </c>
      <c r="W1647" s="147" cm="1">
        <f t="array" ref="W1647">INDEX($K:$Q,ROW(),MATCH(W$3,$K$2:$Q$2,0))</f>
        <v>10</v>
      </c>
      <c r="X1647" s="147" cm="1">
        <f t="array" ref="X1647">INDEX($K:$Q,ROW(),MATCH(X$3,$K$2:$Q$2,0))</f>
        <v>10</v>
      </c>
      <c r="Y1647" s="147" cm="1">
        <f t="array" ref="Y1647">INDEX($K:$Q,ROW(),MATCH(Y$3,$K$2:$Q$2,0))</f>
        <v>10</v>
      </c>
      <c r="Z1647" s="147" cm="1">
        <f t="array" ref="Z1647">INDEX($K:$Q,ROW(),MATCH(Z$3,$K$2:$Q$2,0))</f>
        <v>10</v>
      </c>
      <c r="AA1647" s="147" cm="1">
        <f t="array" ref="AA1647">INDEX($K:$Q,ROW(),MATCH(AA$3,$K$2:$Q$2,0))</f>
        <v>10</v>
      </c>
      <c r="AB1647" s="147" cm="1">
        <f t="array" ref="AB1647">INDEX($K:$Q,ROW(),MATCH(AB$3,$K$2:$Q$2,0))</f>
        <v>10</v>
      </c>
      <c r="AC1647" s="147" cm="1">
        <f t="array" ref="AC1647">INDEX($K:$Q,ROW(),MATCH(AC$3,$K$2:$Q$2,0))</f>
        <v>10</v>
      </c>
      <c r="AD1647" s="147" cm="1">
        <f t="array" ref="AD1647">INDEX($K:$Q,ROW(),MATCH(AD$3,$K$2:$Q$2,0))</f>
        <v>10</v>
      </c>
      <c r="AE1647" s="147" cm="1">
        <f t="array" ref="AE1647">INDEX($K:$Q,ROW(),MATCH(AE$3,$K$2:$Q$2,0))</f>
        <v>10</v>
      </c>
      <c r="AF1647" s="147" cm="1">
        <f t="array" ref="AF1647">INDEX($K:$Q,ROW(),MATCH(AF$3,$K$2:$Q$2,0))</f>
        <v>10</v>
      </c>
      <c r="AG1647" s="147" cm="1">
        <f t="array" ref="AG1647">INDEX($K:$Q,ROW(),MATCH(AG$3,$K$2:$Q$2,0))</f>
        <v>10</v>
      </c>
      <c r="AH1647" s="147" cm="1">
        <f t="array" ref="AH1647">INDEX($K:$Q,ROW(),MATCH(AH$3,$K$2:$Q$2,0))</f>
        <v>10</v>
      </c>
      <c r="AI1647" s="147" cm="1">
        <f t="array" ref="AI1647">INDEX($K:$Q,ROW(),MATCH(AI$3,$K$2:$Q$2,0))</f>
        <v>10</v>
      </c>
      <c r="AJ1647" s="147" cm="1">
        <f t="array" ref="AJ1647">INDEX($K:$Q,ROW(),MATCH(AJ$3,$K$2:$Q$2,0))</f>
        <v>10</v>
      </c>
      <c r="AK1647" s="147" cm="1">
        <f t="array" ref="AK1647">INDEX($K:$Q,ROW(),MATCH(AK$3,$K$2:$Q$2,0))</f>
        <v>10</v>
      </c>
      <c r="AL1647" s="147" cm="1">
        <f t="array" ref="AL1647">INDEX($K:$Q,ROW(),MATCH(AL$3,$K$2:$Q$2,0))</f>
        <v>10</v>
      </c>
      <c r="AM1647" s="147" cm="1">
        <f t="array" ref="AM1647">INDEX($K:$Q,ROW(),MATCH(AM$3,$K$2:$Q$2,0))</f>
        <v>10</v>
      </c>
      <c r="AN1647" s="147" cm="1">
        <f t="array" ref="AN1647">INDEX($K:$Q,ROW(),MATCH(AN$3,$K$2:$Q$2,0))</f>
        <v>10</v>
      </c>
      <c r="AO1647" s="147" cm="1">
        <f t="array" ref="AO1647">INDEX($K:$Q,ROW(),MATCH(AO$3,$K$2:$Q$2,0))</f>
        <v>10</v>
      </c>
      <c r="AP1647" s="147" cm="1">
        <f t="array" ref="AP1647">INDEX($K:$Q,ROW(),MATCH(AP$3,$K$2:$Q$2,0))</f>
        <v>10</v>
      </c>
      <c r="AQ1647" s="147" cm="1">
        <f t="array" ref="AQ1647">INDEX($K:$Q,ROW(),MATCH(AQ$3,$K$2:$Q$2,0))</f>
        <v>10</v>
      </c>
      <c r="AR1647" s="147" cm="1">
        <f t="array" ref="AR1647">INDEX($K:$Q,ROW(),MATCH(AR$3,$K$2:$Q$2,0))</f>
        <v>10</v>
      </c>
      <c r="AS1647" s="147" cm="1">
        <f t="array" ref="AS1647">INDEX($K:$Q,ROW(),MATCH(AS$3,$K$2:$Q$2,0))</f>
        <v>10</v>
      </c>
      <c r="AT1647" s="147" cm="1">
        <f t="array" ref="AT1647">INDEX($K:$Q,ROW(),MATCH(AT$3,$K$2:$Q$2,0))</f>
        <v>10</v>
      </c>
      <c r="AU1647" s="147" cm="1">
        <f t="array" ref="AU1647">INDEX($K:$Q,ROW(),MATCH(AU$3,$K$2:$Q$2,0))</f>
        <v>10</v>
      </c>
      <c r="AV1647" s="147" cm="1">
        <f t="array" ref="AV1647">INDEX($K:$Q,ROW(),MATCH(AV$3,$K$2:$Q$2,0))</f>
        <v>10</v>
      </c>
      <c r="AW1647" s="147" cm="1">
        <f t="array" ref="AW1647">INDEX($K:$Q,ROW(),MATCH(AW$3,$K$2:$Q$2,0))</f>
        <v>10</v>
      </c>
      <c r="AX1647" s="147" cm="1">
        <f t="array" ref="AX1647">INDEX($K:$Q,ROW(),MATCH(AX$3,$K$2:$Q$2,0))</f>
        <v>10</v>
      </c>
      <c r="AY1647" s="147" cm="1">
        <f t="array" ref="AY1647">INDEX($K:$Q,ROW(),MATCH(AY$3,$K$2:$Q$2,0))</f>
        <v>10</v>
      </c>
      <c r="AZ1647" s="147" cm="1">
        <f t="array" ref="AZ1647">INDEX($K:$Q,ROW(),MATCH(AZ$3,$K$2:$Q$2,0))</f>
        <v>10</v>
      </c>
      <c r="BA1647" s="147" cm="1">
        <f t="array" ref="BA1647">INDEX($K:$Q,ROW(),MATCH(BA$3,$K$2:$Q$2,0))</f>
        <v>10</v>
      </c>
      <c r="BB1647" s="147" cm="1">
        <f t="array" ref="BB1647">INDEX($K:$Q,ROW(),MATCH(BB$3,$K$2:$Q$2,0))</f>
        <v>10</v>
      </c>
      <c r="BC1647" s="147" cm="1">
        <f t="array" ref="BC1647">INDEX($K:$Q,ROW(),MATCH(BC$3,$K$2:$Q$2,0))</f>
        <v>10</v>
      </c>
      <c r="BD1647" s="147" cm="1">
        <f t="array" ref="BD1647">INDEX($K:$Q,ROW(),MATCH(BD$3,$K$2:$Q$2,0))</f>
        <v>10</v>
      </c>
      <c r="BE1647" s="147" cm="1">
        <f t="array" ref="BE1647">INDEX($K:$Q,ROW(),MATCH(BE$3,$K$2:$Q$2,0))</f>
        <v>10</v>
      </c>
      <c r="BF1647" s="147" cm="1">
        <f t="array" ref="BF1647">INDEX($K:$Q,ROW(),MATCH(BF$3,$K$2:$Q$2,0))</f>
        <v>10</v>
      </c>
      <c r="BG1647" s="147" cm="1">
        <f t="array" ref="BG1647">INDEX($K:$Q,ROW(),MATCH(BG$3,$K$2:$Q$2,0))</f>
        <v>10</v>
      </c>
      <c r="BH1647" s="147" cm="1">
        <f t="array" ref="BH1647">INDEX($K:$Q,ROW(),MATCH(BH$3,$K$2:$Q$2,0))</f>
        <v>10</v>
      </c>
      <c r="BI1647" s="147" cm="1">
        <f t="array" ref="BI1647">INDEX($K:$Q,ROW(),MATCH(BI$3,$K$2:$Q$2,0))</f>
        <v>10</v>
      </c>
      <c r="BJ1647" s="147" cm="1">
        <f t="array" ref="BJ1647">INDEX($K:$Q,ROW(),MATCH(BJ$3,$K$2:$Q$2,0))</f>
        <v>10</v>
      </c>
      <c r="BK1647" s="147" cm="1">
        <f t="array" ref="BK1647">INDEX($K:$Q,ROW(),MATCH(BK$3,$K$2:$Q$2,0))</f>
        <v>10</v>
      </c>
      <c r="BL1647" s="147" cm="1">
        <f t="array" ref="BL1647">INDEX($K:$Q,ROW(),MATCH(BL$3,$K$2:$Q$2,0))</f>
        <v>10</v>
      </c>
      <c r="BM1647" s="147" cm="1">
        <f t="array" ref="BM1647">INDEX($K:$Q,ROW(),MATCH(BM$3,$K$2:$Q$2,0))</f>
        <v>10</v>
      </c>
      <c r="BN1647" s="147" cm="1">
        <f t="array" ref="BN1647">INDEX($K:$Q,ROW(),MATCH(BN$3,$K$2:$Q$2,0))</f>
        <v>10</v>
      </c>
      <c r="BO1647" s="147" cm="1">
        <f t="array" ref="BO1647">INDEX($K:$Q,ROW(),MATCH(BO$3,$K$2:$Q$2,0))</f>
        <v>10</v>
      </c>
      <c r="BP1647" s="147" cm="1">
        <f t="array" ref="BP1647">INDEX($K:$Q,ROW(),MATCH(BP$3,$K$2:$Q$2,0))</f>
        <v>10</v>
      </c>
      <c r="BQ1647" s="147" cm="1">
        <f t="array" ref="BQ1647">INDEX($K:$Q,ROW(),MATCH(BQ$3,$K$2:$Q$2,0))</f>
        <v>10</v>
      </c>
      <c r="BR1647" s="147" cm="1">
        <f t="array" ref="BR1647">INDEX($K:$Q,ROW(),MATCH(BR$3,$K$2:$Q$2,0))</f>
        <v>10</v>
      </c>
      <c r="BS1647" s="147" cm="1">
        <f t="array" ref="BS1647">INDEX($K:$Q,ROW(),MATCH(BS$3,$K$2:$Q$2,0))</f>
        <v>10</v>
      </c>
      <c r="BT1647" s="147" cm="1">
        <f t="array" ref="BT1647">INDEX($K:$Q,ROW(),MATCH(BT$3,$K$2:$Q$2,0))</f>
        <v>10</v>
      </c>
      <c r="BU1647" s="147" cm="1">
        <f t="array" ref="BU1647">INDEX($K:$Q,ROW(),MATCH(BU$3,$K$2:$Q$2,0))</f>
        <v>10</v>
      </c>
      <c r="BV1647" s="147" cm="1">
        <f t="array" ref="BV1647">INDEX($K:$Q,ROW(),MATCH(BV$3,$K$2:$Q$2,0))</f>
        <v>10</v>
      </c>
      <c r="BW1647" s="147" cm="1">
        <f t="array" ref="BW1647">INDEX($K:$Q,ROW(),MATCH(BW$3,$K$2:$Q$2,0))</f>
        <v>10</v>
      </c>
      <c r="BX1647" s="147" cm="1">
        <f t="array" ref="BX1647">INDEX($K:$Q,ROW(),MATCH(BX$3,$K$2:$Q$2,0))</f>
        <v>10</v>
      </c>
      <c r="BY1647" s="147" cm="1">
        <f t="array" ref="BY1647">INDEX($K:$Q,ROW(),MATCH(BY$3,$K$2:$Q$2,0))</f>
        <v>10</v>
      </c>
      <c r="BZ1647" s="147" cm="1">
        <f t="array" ref="BZ1647">INDEX($K:$Q,ROW(),MATCH(BZ$3,$K$2:$Q$2,0))</f>
        <v>10</v>
      </c>
      <c r="CA1647" s="147" cm="1">
        <f t="array" ref="CA1647">INDEX($K:$Q,ROW(),MATCH(CA$3,$K$2:$Q$2,0))</f>
        <v>10</v>
      </c>
      <c r="CB1647" s="147" cm="1">
        <f t="array" ref="CB1647">INDEX($K:$Q,ROW(),MATCH(CB$3,$K$2:$Q$2,0))</f>
        <v>10</v>
      </c>
      <c r="CC1647" s="147" cm="1">
        <f t="array" ref="CC1647">INDEX($K:$Q,ROW(),MATCH(CC$3,$K$2:$Q$2,0))</f>
        <v>10</v>
      </c>
      <c r="CD1647" s="147" cm="1">
        <f t="array" ref="CD1647">INDEX($K:$Q,ROW(),MATCH(CD$3,$K$2:$Q$2,0))</f>
        <v>10</v>
      </c>
      <c r="CE1647" s="147" cm="1">
        <f t="array" ref="CE1647">INDEX($K:$Q,ROW(),MATCH(CE$3,$K$2:$Q$2,0))</f>
        <v>10</v>
      </c>
      <c r="CF1647" s="147" cm="1">
        <f t="array" ref="CF1647">INDEX($K:$Q,ROW(),MATCH(CF$3,$K$2:$Q$2,0))</f>
        <v>10</v>
      </c>
      <c r="CG1647" s="147" cm="1">
        <f t="array" ref="CG1647">INDEX($K:$Q,ROW(),MATCH(CG$3,$K$2:$Q$2,0))</f>
        <v>10</v>
      </c>
      <c r="CH1647" s="147" cm="1">
        <f t="array" ref="CH1647">INDEX($K:$Q,ROW(),MATCH(CH$3,$K$2:$Q$2,0))</f>
        <v>10</v>
      </c>
      <c r="CI1647" s="147" cm="1">
        <f t="array" ref="CI1647">INDEX($K:$Q,ROW(),MATCH(CI$3,$K$2:$Q$2,0))</f>
        <v>10</v>
      </c>
      <c r="CJ1647" s="147" cm="1">
        <f t="array" ref="CJ1647">INDEX($K:$Q,ROW(),MATCH(CJ$3,$K$2:$Q$2,0))</f>
        <v>10</v>
      </c>
      <c r="CK1647" s="147" cm="1">
        <f t="array" ref="CK1647">INDEX($K:$Q,ROW(),MATCH(CK$3,$K$2:$Q$2,0))</f>
        <v>10</v>
      </c>
      <c r="CL1647" s="147" cm="1">
        <f t="array" ref="CL1647">INDEX($K:$Q,ROW(),MATCH(CL$3,$K$2:$Q$2,0))</f>
        <v>10</v>
      </c>
      <c r="CO1647" s="147" t="e" cm="1">
        <f t="array" ref="CO1647">INDEX($K:$Q,ROW(),MATCH(CO$3,$K$2:$Q$2,0))</f>
        <v>#N/A</v>
      </c>
      <c r="CP1647" s="147" t="e" cm="1">
        <f t="array" ref="CP1647">INDEX($K:$Q,ROW(),MATCH(CP$3,$K$2:$Q$2,0))</f>
        <v>#N/A</v>
      </c>
      <c r="CQ1647" s="147" t="e" cm="1">
        <f t="array" ref="CQ1647">INDEX($K:$Q,ROW(),MATCH(CQ$3,$K$2:$Q$2,0))</f>
        <v>#N/A</v>
      </c>
      <c r="CR1647" s="147" t="e" cm="1">
        <f t="array" ref="CR1647">INDEX($K:$Q,ROW(),MATCH(CR$3,$K$2:$Q$2,0))</f>
        <v>#N/A</v>
      </c>
      <c r="CS1647" s="147" t="e" cm="1">
        <f t="array" ref="CS1647">INDEX($K:$Q,ROW(),MATCH(CS$3,$K$2:$Q$2,0))</f>
        <v>#N/A</v>
      </c>
      <c r="CT1647" s="147" t="e" cm="1">
        <f t="array" ref="CT1647">INDEX($K:$Q,ROW(),MATCH(CT$3,$K$2:$Q$2,0))</f>
        <v>#N/A</v>
      </c>
      <c r="CU1647" s="147" t="e" cm="1">
        <f t="array" ref="CU1647">INDEX($K:$Q,ROW(),MATCH(CU$3,$K$2:$Q$2,0))</f>
        <v>#N/A</v>
      </c>
      <c r="CV1647" s="147" t="e" cm="1">
        <f t="array" ref="CV1647">INDEX($K:$Q,ROW(),MATCH(CV$3,$K$2:$Q$2,0))</f>
        <v>#N/A</v>
      </c>
      <c r="CW1647" s="147" t="e" cm="1">
        <f t="array" ref="CW1647">INDEX($K:$Q,ROW(),MATCH(CW$3,$K$2:$Q$2,0))</f>
        <v>#N/A</v>
      </c>
      <c r="CX1647" s="147" t="e" cm="1">
        <f t="array" ref="CX1647">INDEX($K:$Q,ROW(),MATCH(CX$3,$K$2:$Q$2,0))</f>
        <v>#N/A</v>
      </c>
      <c r="CY1647" s="147" t="e" cm="1">
        <f t="array" ref="CY1647">INDEX($K:$Q,ROW(),MATCH(CY$3,$K$2:$Q$2,0))</f>
        <v>#N/A</v>
      </c>
      <c r="CZ1647" s="147" t="e" cm="1">
        <f t="array" ref="CZ1647">INDEX($K:$Q,ROW(),MATCH(CZ$3,$K$2:$Q$2,0))</f>
        <v>#N/A</v>
      </c>
      <c r="DA1647" s="147" t="e" cm="1">
        <f t="array" ref="DA1647">INDEX($K:$Q,ROW(),MATCH(DA$3,$K$2:$Q$2,0))</f>
        <v>#N/A</v>
      </c>
      <c r="DB1647" s="147" t="e" cm="1">
        <f t="array" ref="DB1647">INDEX($K:$Q,ROW(),MATCH(DB$3,$K$2:$Q$2,0))</f>
        <v>#N/A</v>
      </c>
      <c r="DC1647" s="147" t="e" cm="1">
        <f t="array" ref="DC1647">INDEX($K:$Q,ROW(),MATCH(DC$3,$K$2:$Q$2,0))</f>
        <v>#N/A</v>
      </c>
      <c r="DD1647" s="147" t="e" cm="1">
        <f t="array" ref="DD1647">INDEX($K:$Q,ROW(),MATCH(DD$3,$K$2:$Q$2,0))</f>
        <v>#N/A</v>
      </c>
      <c r="DE1647" s="147" t="e" cm="1">
        <f t="array" ref="DE1647">INDEX($K:$Q,ROW(),MATCH(DE$3,$K$2:$Q$2,0))</f>
        <v>#N/A</v>
      </c>
      <c r="DF1647" s="147" t="e" cm="1">
        <f t="array" ref="DF1647">INDEX($K:$Q,ROW(),MATCH(DF$3,$K$2:$Q$2,0))</f>
        <v>#N/A</v>
      </c>
      <c r="DG1647" s="147" t="e" cm="1">
        <f t="array" ref="DG1647">INDEX($K:$Q,ROW(),MATCH(DG$3,$K$2:$Q$2,0))</f>
        <v>#N/A</v>
      </c>
      <c r="DH1647" s="147" t="e" cm="1">
        <f t="array" ref="DH1647">INDEX($K:$Q,ROW(),MATCH(DH$3,$K$2:$Q$2,0))</f>
        <v>#N/A</v>
      </c>
      <c r="DI1647" s="147" t="e" cm="1">
        <f t="array" ref="DI1647">INDEX($K:$Q,ROW(),MATCH(DI$3,$K$2:$Q$2,0))</f>
        <v>#N/A</v>
      </c>
      <c r="DJ1647" s="147" t="e" cm="1">
        <f t="array" ref="DJ1647">INDEX($K:$Q,ROW(),MATCH(DJ$3,$K$2:$Q$2,0))</f>
        <v>#N/A</v>
      </c>
      <c r="DK1647" s="147" t="e" cm="1">
        <f t="array" ref="DK1647">INDEX($K:$Q,ROW(),MATCH(DK$3,$K$2:$Q$2,0))</f>
        <v>#N/A</v>
      </c>
      <c r="DL1647" s="147" t="e" cm="1">
        <f t="array" ref="DL1647">INDEX($K:$Q,ROW(),MATCH(DL$3,$K$2:$Q$2,0))</f>
        <v>#N/A</v>
      </c>
    </row>
    <row r="1648" spans="1:116" x14ac:dyDescent="0.4">
      <c r="B1648" s="8"/>
      <c r="C1648" s="8" t="s">
        <v>235</v>
      </c>
      <c r="D1648" t="s">
        <v>765</v>
      </c>
      <c r="E1648" s="8" t="str">
        <f t="shared" si="2632"/>
        <v>1648 FAPPE-S</v>
      </c>
      <c r="G1648" s="126" t="str">
        <f>"Capital expenditures - "&amp;SUBSTITUTE(G1641,":","")</f>
        <v>Capital expenditures - Volume driven secondary PP&amp;E</v>
      </c>
      <c r="H1648" s="27"/>
      <c r="I1648" s="180"/>
      <c r="J1648" s="180"/>
      <c r="K1648" s="252">
        <f t="shared" ref="K1648:P1648" ca="1" si="2698">SUMIF($3:$3,K$2,1648:1648)</f>
        <v>-600000</v>
      </c>
      <c r="L1648" s="252">
        <f t="shared" ca="1" si="2698"/>
        <v>-600000</v>
      </c>
      <c r="M1648" s="252">
        <f t="shared" ca="1" si="2698"/>
        <v>-600000</v>
      </c>
      <c r="N1648" s="252">
        <f t="shared" ca="1" si="2698"/>
        <v>-600000</v>
      </c>
      <c r="O1648" s="252">
        <f t="shared" ca="1" si="2698"/>
        <v>-600000</v>
      </c>
      <c r="P1648" s="252">
        <f t="shared" ca="1" si="2698"/>
        <v>-600000</v>
      </c>
      <c r="R1648" s="58"/>
      <c r="S1648" s="253" cm="1">
        <f t="array" aca="1" ref="S1648" ca="1">-S1647*INDIRECT(S1636)</f>
        <v>-50000</v>
      </c>
      <c r="T1648" s="253" cm="1">
        <f t="array" aca="1" ref="T1648" ca="1">-T1647*INDIRECT(T1636)</f>
        <v>-50000</v>
      </c>
      <c r="U1648" s="253" cm="1">
        <f t="array" aca="1" ref="U1648" ca="1">-U1647*INDIRECT(U1636)</f>
        <v>-50000</v>
      </c>
      <c r="V1648" s="253" cm="1">
        <f t="array" aca="1" ref="V1648" ca="1">-V1647*INDIRECT(V1636)</f>
        <v>-50000</v>
      </c>
      <c r="W1648" s="253" cm="1">
        <f t="array" aca="1" ref="W1648" ca="1">-W1647*INDIRECT(W1636)</f>
        <v>-50000</v>
      </c>
      <c r="X1648" s="253" cm="1">
        <f t="array" aca="1" ref="X1648" ca="1">-X1647*INDIRECT(X1636)</f>
        <v>-50000</v>
      </c>
      <c r="Y1648" s="253" cm="1">
        <f t="array" aca="1" ref="Y1648" ca="1">-Y1647*INDIRECT(Y1636)</f>
        <v>-50000</v>
      </c>
      <c r="Z1648" s="253" cm="1">
        <f t="array" aca="1" ref="Z1648" ca="1">-Z1647*INDIRECT(Z1636)</f>
        <v>-50000</v>
      </c>
      <c r="AA1648" s="253" cm="1">
        <f t="array" aca="1" ref="AA1648" ca="1">-AA1647*INDIRECT(AA1636)</f>
        <v>-50000</v>
      </c>
      <c r="AB1648" s="253" cm="1">
        <f t="array" aca="1" ref="AB1648" ca="1">-AB1647*INDIRECT(AB1636)</f>
        <v>-50000</v>
      </c>
      <c r="AC1648" s="253" cm="1">
        <f t="array" aca="1" ref="AC1648" ca="1">-AC1647*INDIRECT(AC1636)</f>
        <v>-50000</v>
      </c>
      <c r="AD1648" s="253" cm="1">
        <f t="array" aca="1" ref="AD1648" ca="1">-AD1647*INDIRECT(AD1636)</f>
        <v>-50000</v>
      </c>
      <c r="AE1648" s="253" cm="1">
        <f t="array" aca="1" ref="AE1648" ca="1">-AE1647*INDIRECT(AE1636)</f>
        <v>-50000</v>
      </c>
      <c r="AF1648" s="253" cm="1">
        <f t="array" aca="1" ref="AF1648" ca="1">-AF1647*INDIRECT(AF1636)</f>
        <v>-50000</v>
      </c>
      <c r="AG1648" s="253" cm="1">
        <f t="array" aca="1" ref="AG1648" ca="1">-AG1647*INDIRECT(AG1636)</f>
        <v>-50000</v>
      </c>
      <c r="AH1648" s="253" cm="1">
        <f t="array" aca="1" ref="AH1648" ca="1">-AH1647*INDIRECT(AH1636)</f>
        <v>-50000</v>
      </c>
      <c r="AI1648" s="253" cm="1">
        <f t="array" aca="1" ref="AI1648" ca="1">-AI1647*INDIRECT(AI1636)</f>
        <v>-50000</v>
      </c>
      <c r="AJ1648" s="253" cm="1">
        <f t="array" aca="1" ref="AJ1648" ca="1">-AJ1647*INDIRECT(AJ1636)</f>
        <v>-50000</v>
      </c>
      <c r="AK1648" s="253" cm="1">
        <f t="array" aca="1" ref="AK1648" ca="1">-AK1647*INDIRECT(AK1636)</f>
        <v>-50000</v>
      </c>
      <c r="AL1648" s="253" cm="1">
        <f t="array" aca="1" ref="AL1648" ca="1">-AL1647*INDIRECT(AL1636)</f>
        <v>-50000</v>
      </c>
      <c r="AM1648" s="253" cm="1">
        <f t="array" aca="1" ref="AM1648" ca="1">-AM1647*INDIRECT(AM1636)</f>
        <v>-50000</v>
      </c>
      <c r="AN1648" s="253" cm="1">
        <f t="array" aca="1" ref="AN1648" ca="1">-AN1647*INDIRECT(AN1636)</f>
        <v>-50000</v>
      </c>
      <c r="AO1648" s="253" cm="1">
        <f t="array" aca="1" ref="AO1648" ca="1">-AO1647*INDIRECT(AO1636)</f>
        <v>-50000</v>
      </c>
      <c r="AP1648" s="253" cm="1">
        <f t="array" aca="1" ref="AP1648" ca="1">-AP1647*INDIRECT(AP1636)</f>
        <v>-50000</v>
      </c>
      <c r="AQ1648" s="253" cm="1">
        <f t="array" aca="1" ref="AQ1648" ca="1">-AQ1647*INDIRECT(AQ1636)</f>
        <v>-50000</v>
      </c>
      <c r="AR1648" s="253" cm="1">
        <f t="array" aca="1" ref="AR1648" ca="1">-AR1647*INDIRECT(AR1636)</f>
        <v>-50000</v>
      </c>
      <c r="AS1648" s="253" cm="1">
        <f t="array" aca="1" ref="AS1648" ca="1">-AS1647*INDIRECT(AS1636)</f>
        <v>-50000</v>
      </c>
      <c r="AT1648" s="253" cm="1">
        <f t="array" aca="1" ref="AT1648" ca="1">-AT1647*INDIRECT(AT1636)</f>
        <v>-50000</v>
      </c>
      <c r="AU1648" s="253" cm="1">
        <f t="array" aca="1" ref="AU1648" ca="1">-AU1647*INDIRECT(AU1636)</f>
        <v>-50000</v>
      </c>
      <c r="AV1648" s="253" cm="1">
        <f t="array" aca="1" ref="AV1648" ca="1">-AV1647*INDIRECT(AV1636)</f>
        <v>-50000</v>
      </c>
      <c r="AW1648" s="253" cm="1">
        <f t="array" aca="1" ref="AW1648" ca="1">-AW1647*INDIRECT(AW1636)</f>
        <v>-50000</v>
      </c>
      <c r="AX1648" s="253" cm="1">
        <f t="array" aca="1" ref="AX1648" ca="1">-AX1647*INDIRECT(AX1636)</f>
        <v>-50000</v>
      </c>
      <c r="AY1648" s="253" cm="1">
        <f t="array" aca="1" ref="AY1648" ca="1">-AY1647*INDIRECT(AY1636)</f>
        <v>-50000</v>
      </c>
      <c r="AZ1648" s="253" cm="1">
        <f t="array" aca="1" ref="AZ1648" ca="1">-AZ1647*INDIRECT(AZ1636)</f>
        <v>-50000</v>
      </c>
      <c r="BA1648" s="253" cm="1">
        <f t="array" aca="1" ref="BA1648" ca="1">-BA1647*INDIRECT(BA1636)</f>
        <v>-50000</v>
      </c>
      <c r="BB1648" s="253" cm="1">
        <f t="array" aca="1" ref="BB1648" ca="1">-BB1647*INDIRECT(BB1636)</f>
        <v>-50000</v>
      </c>
      <c r="BC1648" s="253" cm="1">
        <f t="array" aca="1" ref="BC1648" ca="1">-BC1647*INDIRECT(BC1636)</f>
        <v>-50000</v>
      </c>
      <c r="BD1648" s="253" cm="1">
        <f t="array" aca="1" ref="BD1648" ca="1">-BD1647*INDIRECT(BD1636)</f>
        <v>-50000</v>
      </c>
      <c r="BE1648" s="253" cm="1">
        <f t="array" aca="1" ref="BE1648" ca="1">-BE1647*INDIRECT(BE1636)</f>
        <v>-50000</v>
      </c>
      <c r="BF1648" s="253" cm="1">
        <f t="array" aca="1" ref="BF1648" ca="1">-BF1647*INDIRECT(BF1636)</f>
        <v>-50000</v>
      </c>
      <c r="BG1648" s="253" cm="1">
        <f t="array" aca="1" ref="BG1648" ca="1">-BG1647*INDIRECT(BG1636)</f>
        <v>-50000</v>
      </c>
      <c r="BH1648" s="253" cm="1">
        <f t="array" aca="1" ref="BH1648" ca="1">-BH1647*INDIRECT(BH1636)</f>
        <v>-50000</v>
      </c>
      <c r="BI1648" s="253" cm="1">
        <f t="array" aca="1" ref="BI1648" ca="1">-BI1647*INDIRECT(BI1636)</f>
        <v>-50000</v>
      </c>
      <c r="BJ1648" s="253" cm="1">
        <f t="array" aca="1" ref="BJ1648" ca="1">-BJ1647*INDIRECT(BJ1636)</f>
        <v>-50000</v>
      </c>
      <c r="BK1648" s="253" cm="1">
        <f t="array" aca="1" ref="BK1648" ca="1">-BK1647*INDIRECT(BK1636)</f>
        <v>-50000</v>
      </c>
      <c r="BL1648" s="253" cm="1">
        <f t="array" aca="1" ref="BL1648" ca="1">-BL1647*INDIRECT(BL1636)</f>
        <v>-50000</v>
      </c>
      <c r="BM1648" s="253" cm="1">
        <f t="array" aca="1" ref="BM1648" ca="1">-BM1647*INDIRECT(BM1636)</f>
        <v>-50000</v>
      </c>
      <c r="BN1648" s="253" cm="1">
        <f t="array" aca="1" ref="BN1648" ca="1">-BN1647*INDIRECT(BN1636)</f>
        <v>-50000</v>
      </c>
      <c r="BO1648" s="253" cm="1">
        <f t="array" aca="1" ref="BO1648" ca="1">-BO1647*INDIRECT(BO1636)</f>
        <v>-50000</v>
      </c>
      <c r="BP1648" s="253" cm="1">
        <f t="array" aca="1" ref="BP1648" ca="1">-BP1647*INDIRECT(BP1636)</f>
        <v>-50000</v>
      </c>
      <c r="BQ1648" s="253" cm="1">
        <f t="array" aca="1" ref="BQ1648" ca="1">-BQ1647*INDIRECT(BQ1636)</f>
        <v>-50000</v>
      </c>
      <c r="BR1648" s="253" cm="1">
        <f t="array" aca="1" ref="BR1648" ca="1">-BR1647*INDIRECT(BR1636)</f>
        <v>-50000</v>
      </c>
      <c r="BS1648" s="253" cm="1">
        <f t="array" aca="1" ref="BS1648" ca="1">-BS1647*INDIRECT(BS1636)</f>
        <v>-50000</v>
      </c>
      <c r="BT1648" s="253" cm="1">
        <f t="array" aca="1" ref="BT1648" ca="1">-BT1647*INDIRECT(BT1636)</f>
        <v>-50000</v>
      </c>
      <c r="BU1648" s="253" cm="1">
        <f t="array" aca="1" ref="BU1648" ca="1">-BU1647*INDIRECT(BU1636)</f>
        <v>-50000</v>
      </c>
      <c r="BV1648" s="253" cm="1">
        <f t="array" aca="1" ref="BV1648" ca="1">-BV1647*INDIRECT(BV1636)</f>
        <v>-50000</v>
      </c>
      <c r="BW1648" s="253" cm="1">
        <f t="array" aca="1" ref="BW1648" ca="1">-BW1647*INDIRECT(BW1636)</f>
        <v>-50000</v>
      </c>
      <c r="BX1648" s="253" cm="1">
        <f t="array" aca="1" ref="BX1648" ca="1">-BX1647*INDIRECT(BX1636)</f>
        <v>-50000</v>
      </c>
      <c r="BY1648" s="253" cm="1">
        <f t="array" aca="1" ref="BY1648" ca="1">-BY1647*INDIRECT(BY1636)</f>
        <v>-50000</v>
      </c>
      <c r="BZ1648" s="253" cm="1">
        <f t="array" aca="1" ref="BZ1648" ca="1">-BZ1647*INDIRECT(BZ1636)</f>
        <v>-50000</v>
      </c>
      <c r="CA1648" s="253" cm="1">
        <f t="array" aca="1" ref="CA1648" ca="1">-CA1647*INDIRECT(CA1636)</f>
        <v>-50000</v>
      </c>
      <c r="CB1648" s="253" cm="1">
        <f t="array" aca="1" ref="CB1648" ca="1">-CB1647*INDIRECT(CB1636)</f>
        <v>-50000</v>
      </c>
      <c r="CC1648" s="253" cm="1">
        <f t="array" aca="1" ref="CC1648" ca="1">-CC1647*INDIRECT(CC1636)</f>
        <v>-50000</v>
      </c>
      <c r="CD1648" s="253" cm="1">
        <f t="array" aca="1" ref="CD1648" ca="1">-CD1647*INDIRECT(CD1636)</f>
        <v>-50000</v>
      </c>
      <c r="CE1648" s="253" cm="1">
        <f t="array" aca="1" ref="CE1648" ca="1">-CE1647*INDIRECT(CE1636)</f>
        <v>-50000</v>
      </c>
      <c r="CF1648" s="253" cm="1">
        <f t="array" aca="1" ref="CF1648" ca="1">-CF1647*INDIRECT(CF1636)</f>
        <v>-50000</v>
      </c>
      <c r="CG1648" s="253" cm="1">
        <f t="array" aca="1" ref="CG1648" ca="1">-CG1647*INDIRECT(CG1636)</f>
        <v>-50000</v>
      </c>
      <c r="CH1648" s="253" cm="1">
        <f t="array" aca="1" ref="CH1648" ca="1">-CH1647*INDIRECT(CH1636)</f>
        <v>-50000</v>
      </c>
      <c r="CI1648" s="253" cm="1">
        <f t="array" aca="1" ref="CI1648" ca="1">-CI1647*INDIRECT(CI1636)</f>
        <v>-50000</v>
      </c>
      <c r="CJ1648" s="253" cm="1">
        <f t="array" aca="1" ref="CJ1648" ca="1">-CJ1647*INDIRECT(CJ1636)</f>
        <v>-50000</v>
      </c>
      <c r="CK1648" s="253" cm="1">
        <f t="array" aca="1" ref="CK1648" ca="1">-CK1647*INDIRECT(CK1636)</f>
        <v>-50000</v>
      </c>
      <c r="CL1648" s="253" cm="1">
        <f t="array" aca="1" ref="CL1648" ca="1">-CL1647*INDIRECT(CL1636)</f>
        <v>-50000</v>
      </c>
      <c r="CN1648" s="253"/>
      <c r="CO1648" s="253" t="e" cm="1">
        <f t="array" aca="1" ref="CO1648" ca="1">-CO1647*INDIRECT(CO1636)</f>
        <v>#N/A</v>
      </c>
      <c r="CP1648" s="253" t="e" cm="1">
        <f t="array" aca="1" ref="CP1648" ca="1">-CP1647*INDIRECT(CP1636)</f>
        <v>#N/A</v>
      </c>
      <c r="CQ1648" s="253" t="e" cm="1">
        <f t="array" aca="1" ref="CQ1648" ca="1">-CQ1647*INDIRECT(CQ1636)</f>
        <v>#N/A</v>
      </c>
      <c r="CR1648" s="253" t="e" cm="1">
        <f t="array" aca="1" ref="CR1648" ca="1">-CR1647*INDIRECT(CR1636)</f>
        <v>#N/A</v>
      </c>
      <c r="CS1648" s="253" t="e" cm="1">
        <f t="array" aca="1" ref="CS1648" ca="1">-CS1647*INDIRECT(CS1636)</f>
        <v>#N/A</v>
      </c>
      <c r="CT1648" s="253" t="e" cm="1">
        <f t="array" aca="1" ref="CT1648" ca="1">-CT1647*INDIRECT(CT1636)</f>
        <v>#N/A</v>
      </c>
      <c r="CU1648" s="253" t="e" cm="1">
        <f t="array" aca="1" ref="CU1648" ca="1">-CU1647*INDIRECT(CU1636)</f>
        <v>#N/A</v>
      </c>
      <c r="CV1648" s="253" t="e" cm="1">
        <f t="array" aca="1" ref="CV1648" ca="1">-CV1647*INDIRECT(CV1636)</f>
        <v>#N/A</v>
      </c>
      <c r="CW1648" s="253" t="e" cm="1">
        <f t="array" aca="1" ref="CW1648" ca="1">-CW1647*INDIRECT(CW1636)</f>
        <v>#N/A</v>
      </c>
      <c r="CX1648" s="253" t="e" cm="1">
        <f t="array" aca="1" ref="CX1648" ca="1">-CX1647*INDIRECT(CX1636)</f>
        <v>#N/A</v>
      </c>
      <c r="CY1648" s="253" t="e" cm="1">
        <f t="array" aca="1" ref="CY1648" ca="1">-CY1647*INDIRECT(CY1636)</f>
        <v>#N/A</v>
      </c>
      <c r="CZ1648" s="253" t="e" cm="1">
        <f t="array" aca="1" ref="CZ1648" ca="1">-CZ1647*INDIRECT(CZ1636)</f>
        <v>#N/A</v>
      </c>
      <c r="DA1648" s="253" t="e" cm="1">
        <f t="array" aca="1" ref="DA1648" ca="1">-DA1647*INDIRECT(DA1636)</f>
        <v>#N/A</v>
      </c>
      <c r="DB1648" s="253" t="e" cm="1">
        <f t="array" aca="1" ref="DB1648" ca="1">-DB1647*INDIRECT(DB1636)</f>
        <v>#N/A</v>
      </c>
      <c r="DC1648" s="253" t="e" cm="1">
        <f t="array" aca="1" ref="DC1648" ca="1">-DC1647*INDIRECT(DC1636)</f>
        <v>#N/A</v>
      </c>
      <c r="DD1648" s="253" t="e" cm="1">
        <f t="array" aca="1" ref="DD1648" ca="1">-DD1647*INDIRECT(DD1636)</f>
        <v>#N/A</v>
      </c>
      <c r="DE1648" s="253" t="e" cm="1">
        <f t="array" aca="1" ref="DE1648" ca="1">-DE1647*INDIRECT(DE1636)</f>
        <v>#N/A</v>
      </c>
      <c r="DF1648" s="253" t="e" cm="1">
        <f t="array" aca="1" ref="DF1648" ca="1">-DF1647*INDIRECT(DF1636)</f>
        <v>#N/A</v>
      </c>
      <c r="DG1648" s="253" t="e" cm="1">
        <f t="array" aca="1" ref="DG1648" ca="1">-DG1647*INDIRECT(DG1636)</f>
        <v>#N/A</v>
      </c>
      <c r="DH1648" s="253" t="e" cm="1">
        <f t="array" aca="1" ref="DH1648" ca="1">-DH1647*INDIRECT(DH1636)</f>
        <v>#N/A</v>
      </c>
      <c r="DI1648" s="253" t="e" cm="1">
        <f t="array" aca="1" ref="DI1648" ca="1">-DI1647*INDIRECT(DI1636)</f>
        <v>#N/A</v>
      </c>
      <c r="DJ1648" s="253" t="e" cm="1">
        <f t="array" aca="1" ref="DJ1648" ca="1">-DJ1647*INDIRECT(DJ1636)</f>
        <v>#N/A</v>
      </c>
      <c r="DK1648" s="253" t="e" cm="1">
        <f t="array" aca="1" ref="DK1648" ca="1">-DK1647*INDIRECT(DK1636)</f>
        <v>#N/A</v>
      </c>
      <c r="DL1648" s="253" t="e" cm="1">
        <f t="array" aca="1" ref="DL1648" ca="1">-DL1647*INDIRECT(DL1636)</f>
        <v>#N/A</v>
      </c>
    </row>
    <row r="1649" spans="2:116" x14ac:dyDescent="0.4">
      <c r="B1649" s="8"/>
      <c r="C1649" s="8"/>
      <c r="D1649" t="s">
        <v>765</v>
      </c>
      <c r="E1649" s="8" t="str">
        <f t="shared" si="2632"/>
        <v>1649 FAPPE-S</v>
      </c>
      <c r="G1649" s="125"/>
      <c r="S1649" s="80"/>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c r="DK1649" s="72"/>
      <c r="DL1649" s="72"/>
    </row>
    <row r="1650" spans="2:116" x14ac:dyDescent="0.4">
      <c r="B1650" s="8"/>
      <c r="C1650" s="8"/>
      <c r="D1650" t="s">
        <v>765</v>
      </c>
      <c r="E1650" s="8" t="str">
        <f t="shared" si="2632"/>
        <v>1650 FAPPE-S</v>
      </c>
      <c r="G1650" s="95" t="s">
        <v>204</v>
      </c>
      <c r="H1650" s="1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c r="DK1650" s="72"/>
      <c r="DL1650" s="72"/>
    </row>
    <row r="1651" spans="2:116" x14ac:dyDescent="0.4">
      <c r="B1651" s="8"/>
      <c r="C1651" s="8" t="s">
        <v>233</v>
      </c>
      <c r="D1651" t="s">
        <v>765</v>
      </c>
      <c r="E1651" s="8" t="str">
        <f t="shared" si="2632"/>
        <v>1651 FAPPE-S</v>
      </c>
      <c r="G1651" s="158" t="str">
        <f>"Depreciation - "&amp;SUBSTITUTE(G1641,":","")</f>
        <v>Depreciation - Volume driven secondary PP&amp;E</v>
      </c>
      <c r="I1651" s="80">
        <f>SUMIF($5:$5,I$2,1649:1649)</f>
        <v>0</v>
      </c>
      <c r="J1651" s="80"/>
      <c r="K1651" s="24">
        <f t="shared" ref="K1651:P1651" ca="1" si="2699">SUMIF($3:$3,K$2,1651:1651)</f>
        <v>-64987</v>
      </c>
      <c r="L1651" s="24">
        <f t="shared" ca="1" si="2699"/>
        <v>-184963</v>
      </c>
      <c r="M1651" s="24">
        <f t="shared" ca="1" si="2699"/>
        <v>-304939</v>
      </c>
      <c r="N1651" s="24">
        <f t="shared" ca="1" si="2699"/>
        <v>-424915</v>
      </c>
      <c r="O1651" s="24">
        <f t="shared" ca="1" si="2699"/>
        <v>-544891</v>
      </c>
      <c r="P1651" s="24">
        <f t="shared" ca="1" si="2699"/>
        <v>-599880</v>
      </c>
      <c r="R1651" s="24"/>
      <c r="S1651" s="80" cm="1">
        <f t="array" aca="1" ref="S1651" ca="1">(SUM(INDEX(1646:1646,1,MAX(COLUMN($R:$R),COLUMN()-($H1643*12-1))):S1648)/($H1643*12)+IF($R1653=0,0,SUM(INDEX(1651:1651,1,MAX(COLUMN($R:$R),COLUMN()-(($H1643-$H1644)*12))):S1653)/(($H1643)*12)))</f>
        <v>-833.16666666666663</v>
      </c>
      <c r="T1651" s="80" cm="1">
        <f t="array" aca="1" ref="T1651" ca="1">(SUM(INDEX(1646:1646,1,MAX(COLUMN($R:$R),COLUMN()-($H1643*12-1))):T1648)/($H1643*12)+IF($R1653=0,0,SUM(INDEX(1651:1651,1,MAX(COLUMN($R:$R),COLUMN()-(($H1643-$H1644)*12))):T1653)/(($H1643)*12)))</f>
        <v>-1666.3333333333333</v>
      </c>
      <c r="U1651" s="80" cm="1">
        <f t="array" aca="1" ref="U1651" ca="1">(SUM(INDEX(1646:1646,1,MAX(COLUMN($R:$R),COLUMN()-($H1643*12-1))):U1648)/($H1643*12)+IF($R1653=0,0,SUM(INDEX(1651:1651,1,MAX(COLUMN($R:$R),COLUMN()-(($H1643-$H1644)*12))):U1653)/(($H1643)*12)))</f>
        <v>-2499.5</v>
      </c>
      <c r="V1651" s="80" cm="1">
        <f t="array" aca="1" ref="V1651" ca="1">(SUM(INDEX(1646:1646,1,MAX(COLUMN($R:$R),COLUMN()-($H1643*12-1))):V1648)/($H1643*12)+IF($R1653=0,0,SUM(INDEX(1651:1651,1,MAX(COLUMN($R:$R),COLUMN()-(($H1643-$H1644)*12))):V1653)/(($H1643)*12)))</f>
        <v>-3332.6666666666665</v>
      </c>
      <c r="W1651" s="80" cm="1">
        <f t="array" aca="1" ref="W1651" ca="1">(SUM(INDEX(1646:1646,1,MAX(COLUMN($R:$R),COLUMN()-($H1643*12-1))):W1648)/($H1643*12)+IF($R1653=0,0,SUM(INDEX(1651:1651,1,MAX(COLUMN($R:$R),COLUMN()-(($H1643-$H1644)*12))):W1653)/(($H1643)*12)))</f>
        <v>-4165.833333333333</v>
      </c>
      <c r="X1651" s="80" cm="1">
        <f t="array" aca="1" ref="X1651" ca="1">(SUM(INDEX(1646:1646,1,MAX(COLUMN($R:$R),COLUMN()-($H1643*12-1))):X1648)/($H1643*12)+IF($R1653=0,0,SUM(INDEX(1651:1651,1,MAX(COLUMN($R:$R),COLUMN()-(($H1643-$H1644)*12))):X1653)/(($H1643)*12)))</f>
        <v>-4999</v>
      </c>
      <c r="Y1651" s="80" cm="1">
        <f t="array" aca="1" ref="Y1651" ca="1">(SUM(INDEX(1646:1646,1,MAX(COLUMN($R:$R),COLUMN()-($H1643*12-1))):Y1648)/($H1643*12)+IF($R1653=0,0,SUM(INDEX(1651:1651,1,MAX(COLUMN($R:$R),COLUMN()-(($H1643-$H1644)*12))):Y1653)/(($H1643)*12)))</f>
        <v>-5832.166666666667</v>
      </c>
      <c r="Z1651" s="80" cm="1">
        <f t="array" aca="1" ref="Z1651" ca="1">(SUM(INDEX(1646:1646,1,MAX(COLUMN($R:$R),COLUMN()-($H1643*12-1))):Z1648)/($H1643*12)+IF($R1653=0,0,SUM(INDEX(1651:1651,1,MAX(COLUMN($R:$R),COLUMN()-(($H1643-$H1644)*12))):Z1653)/(($H1643)*12)))</f>
        <v>-6665.333333333333</v>
      </c>
      <c r="AA1651" s="80" cm="1">
        <f t="array" aca="1" ref="AA1651" ca="1">(SUM(INDEX(1646:1646,1,MAX(COLUMN($R:$R),COLUMN()-($H1643*12-1))):AA1648)/($H1643*12)+IF($R1653=0,0,SUM(INDEX(1651:1651,1,MAX(COLUMN($R:$R),COLUMN()-(($H1643-$H1644)*12))):AA1653)/(($H1643)*12)))</f>
        <v>-7498.5</v>
      </c>
      <c r="AB1651" s="80" cm="1">
        <f t="array" aca="1" ref="AB1651" ca="1">(SUM(INDEX(1646:1646,1,MAX(COLUMN($R:$R),COLUMN()-($H1643*12-1))):AB1648)/($H1643*12)+IF($R1653=0,0,SUM(INDEX(1651:1651,1,MAX(COLUMN($R:$R),COLUMN()-(($H1643-$H1644)*12))):AB1653)/(($H1643)*12)))</f>
        <v>-8331.6666666666661</v>
      </c>
      <c r="AC1651" s="80" cm="1">
        <f t="array" aca="1" ref="AC1651" ca="1">(SUM(INDEX(1646:1646,1,MAX(COLUMN($R:$R),COLUMN()-($H1643*12-1))):AC1648)/($H1643*12)+IF($R1653=0,0,SUM(INDEX(1651:1651,1,MAX(COLUMN($R:$R),COLUMN()-(($H1643-$H1644)*12))):AC1653)/(($H1643)*12)))</f>
        <v>-9164.8333333333339</v>
      </c>
      <c r="AD1651" s="80" cm="1">
        <f t="array" aca="1" ref="AD1651" ca="1">(SUM(INDEX(1646:1646,1,MAX(COLUMN($R:$R),COLUMN()-($H1643*12-1))):AD1648)/($H1643*12)+IF($R1653=0,0,SUM(INDEX(1651:1651,1,MAX(COLUMN($R:$R),COLUMN()-(($H1643-$H1644)*12))):AD1653)/(($H1643)*12)))</f>
        <v>-9998</v>
      </c>
      <c r="AE1651" s="80" cm="1">
        <f t="array" aca="1" ref="AE1651" ca="1">(SUM(INDEX(1646:1646,1,MAX(COLUMN($R:$R),COLUMN()-($H1643*12-1))):AE1648)/($H1643*12)+IF($R1653=0,0,SUM(INDEX(1651:1651,1,MAX(COLUMN($R:$R),COLUMN()-(($H1643-$H1644)*12))):AE1653)/(($H1643)*12)))</f>
        <v>-10831.166666666666</v>
      </c>
      <c r="AF1651" s="80" cm="1">
        <f t="array" aca="1" ref="AF1651" ca="1">(SUM(INDEX(1646:1646,1,MAX(COLUMN($R:$R),COLUMN()-($H1643*12-1))):AF1648)/($H1643*12)+IF($R1653=0,0,SUM(INDEX(1651:1651,1,MAX(COLUMN($R:$R),COLUMN()-(($H1643-$H1644)*12))):AF1653)/(($H1643)*12)))</f>
        <v>-11664.333333333334</v>
      </c>
      <c r="AG1651" s="80" cm="1">
        <f t="array" aca="1" ref="AG1651" ca="1">(SUM(INDEX(1646:1646,1,MAX(COLUMN($R:$R),COLUMN()-($H1643*12-1))):AG1648)/($H1643*12)+IF($R1653=0,0,SUM(INDEX(1651:1651,1,MAX(COLUMN($R:$R),COLUMN()-(($H1643-$H1644)*12))):AG1653)/(($H1643)*12)))</f>
        <v>-12497.5</v>
      </c>
      <c r="AH1651" s="80" cm="1">
        <f t="array" aca="1" ref="AH1651" ca="1">(SUM(INDEX(1646:1646,1,MAX(COLUMN($R:$R),COLUMN()-($H1643*12-1))):AH1648)/($H1643*12)+IF($R1653=0,0,SUM(INDEX(1651:1651,1,MAX(COLUMN($R:$R),COLUMN()-(($H1643-$H1644)*12))):AH1653)/(($H1643)*12)))</f>
        <v>-13330.666666666666</v>
      </c>
      <c r="AI1651" s="80" cm="1">
        <f t="array" aca="1" ref="AI1651" ca="1">(SUM(INDEX(1646:1646,1,MAX(COLUMN($R:$R),COLUMN()-($H1643*12-1))):AI1648)/($H1643*12)+IF($R1653=0,0,SUM(INDEX(1651:1651,1,MAX(COLUMN($R:$R),COLUMN()-(($H1643-$H1644)*12))):AI1653)/(($H1643)*12)))</f>
        <v>-14163.833333333334</v>
      </c>
      <c r="AJ1651" s="80" cm="1">
        <f t="array" aca="1" ref="AJ1651" ca="1">(SUM(INDEX(1646:1646,1,MAX(COLUMN($R:$R),COLUMN()-($H1643*12-1))):AJ1648)/($H1643*12)+IF($R1653=0,0,SUM(INDEX(1651:1651,1,MAX(COLUMN($R:$R),COLUMN()-(($H1643-$H1644)*12))):AJ1653)/(($H1643)*12)))</f>
        <v>-14997</v>
      </c>
      <c r="AK1651" s="80" cm="1">
        <f t="array" aca="1" ref="AK1651" ca="1">(SUM(INDEX(1646:1646,1,MAX(COLUMN($R:$R),COLUMN()-($H1643*12-1))):AK1648)/($H1643*12)+IF($R1653=0,0,SUM(INDEX(1651:1651,1,MAX(COLUMN($R:$R),COLUMN()-(($H1643-$H1644)*12))):AK1653)/(($H1643)*12)))</f>
        <v>-15830.166666666666</v>
      </c>
      <c r="AL1651" s="80" cm="1">
        <f t="array" aca="1" ref="AL1651" ca="1">(SUM(INDEX(1646:1646,1,MAX(COLUMN($R:$R),COLUMN()-($H1643*12-1))):AL1648)/($H1643*12)+IF($R1653=0,0,SUM(INDEX(1651:1651,1,MAX(COLUMN($R:$R),COLUMN()-(($H1643-$H1644)*12))):AL1653)/(($H1643)*12)))</f>
        <v>-16663.333333333332</v>
      </c>
      <c r="AM1651" s="80" cm="1">
        <f t="array" aca="1" ref="AM1651" ca="1">(SUM(INDEX(1646:1646,1,MAX(COLUMN($R:$R),COLUMN()-($H1643*12-1))):AM1648)/($H1643*12)+IF($R1653=0,0,SUM(INDEX(1651:1651,1,MAX(COLUMN($R:$R),COLUMN()-(($H1643-$H1644)*12))):AM1653)/(($H1643)*12)))</f>
        <v>-17496.5</v>
      </c>
      <c r="AN1651" s="80" cm="1">
        <f t="array" aca="1" ref="AN1651" ca="1">(SUM(INDEX(1646:1646,1,MAX(COLUMN($R:$R),COLUMN()-($H1643*12-1))):AN1648)/($H1643*12)+IF($R1653=0,0,SUM(INDEX(1651:1651,1,MAX(COLUMN($R:$R),COLUMN()-(($H1643-$H1644)*12))):AN1653)/(($H1643)*12)))</f>
        <v>-18329.666666666668</v>
      </c>
      <c r="AO1651" s="80" cm="1">
        <f t="array" aca="1" ref="AO1651" ca="1">(SUM(INDEX(1646:1646,1,MAX(COLUMN($R:$R),COLUMN()-($H1643*12-1))):AO1648)/($H1643*12)+IF($R1653=0,0,SUM(INDEX(1651:1651,1,MAX(COLUMN($R:$R),COLUMN()-(($H1643-$H1644)*12))):AO1653)/(($H1643)*12)))</f>
        <v>-19162.833333333332</v>
      </c>
      <c r="AP1651" s="80" cm="1">
        <f t="array" aca="1" ref="AP1651" ca="1">(SUM(INDEX(1646:1646,1,MAX(COLUMN($R:$R),COLUMN()-($H1643*12-1))):AP1648)/($H1643*12)+IF($R1653=0,0,SUM(INDEX(1651:1651,1,MAX(COLUMN($R:$R),COLUMN()-(($H1643-$H1644)*12))):AP1653)/(($H1643)*12)))</f>
        <v>-19996</v>
      </c>
      <c r="AQ1651" s="80" cm="1">
        <f t="array" aca="1" ref="AQ1651" ca="1">(SUM(INDEX(1646:1646,1,MAX(COLUMN($R:$R),COLUMN()-($H1643*12-1))):AQ1648)/($H1643*12)+IF($R1653=0,0,SUM(INDEX(1651:1651,1,MAX(COLUMN($R:$R),COLUMN()-(($H1643-$H1644)*12))):AQ1653)/(($H1643)*12)))</f>
        <v>-20829.166666666668</v>
      </c>
      <c r="AR1651" s="80" cm="1">
        <f t="array" aca="1" ref="AR1651" ca="1">(SUM(INDEX(1646:1646,1,MAX(COLUMN($R:$R),COLUMN()-($H1643*12-1))):AR1648)/($H1643*12)+IF($R1653=0,0,SUM(INDEX(1651:1651,1,MAX(COLUMN($R:$R),COLUMN()-(($H1643-$H1644)*12))):AR1653)/(($H1643)*12)))</f>
        <v>-21662.333333333332</v>
      </c>
      <c r="AS1651" s="80" cm="1">
        <f t="array" aca="1" ref="AS1651" ca="1">(SUM(INDEX(1646:1646,1,MAX(COLUMN($R:$R),COLUMN()-($H1643*12-1))):AS1648)/($H1643*12)+IF($R1653=0,0,SUM(INDEX(1651:1651,1,MAX(COLUMN($R:$R),COLUMN()-(($H1643-$H1644)*12))):AS1653)/(($H1643)*12)))</f>
        <v>-22495.5</v>
      </c>
      <c r="AT1651" s="80" cm="1">
        <f t="array" aca="1" ref="AT1651" ca="1">(SUM(INDEX(1646:1646,1,MAX(COLUMN($R:$R),COLUMN()-($H1643*12-1))):AT1648)/($H1643*12)+IF($R1653=0,0,SUM(INDEX(1651:1651,1,MAX(COLUMN($R:$R),COLUMN()-(($H1643-$H1644)*12))):AT1653)/(($H1643)*12)))</f>
        <v>-23328.666666666668</v>
      </c>
      <c r="AU1651" s="80" cm="1">
        <f t="array" aca="1" ref="AU1651" ca="1">(SUM(INDEX(1646:1646,1,MAX(COLUMN($R:$R),COLUMN()-($H1643*12-1))):AU1648)/($H1643*12)+IF($R1653=0,0,SUM(INDEX(1651:1651,1,MAX(COLUMN($R:$R),COLUMN()-(($H1643-$H1644)*12))):AU1653)/(($H1643)*12)))</f>
        <v>-24161.833333333332</v>
      </c>
      <c r="AV1651" s="80" cm="1">
        <f t="array" aca="1" ref="AV1651" ca="1">(SUM(INDEX(1646:1646,1,MAX(COLUMN($R:$R),COLUMN()-($H1643*12-1))):AV1648)/($H1643*12)+IF($R1653=0,0,SUM(INDEX(1651:1651,1,MAX(COLUMN($R:$R),COLUMN()-(($H1643-$H1644)*12))):AV1653)/(($H1643)*12)))</f>
        <v>-24995</v>
      </c>
      <c r="AW1651" s="80" cm="1">
        <f t="array" aca="1" ref="AW1651" ca="1">(SUM(INDEX(1646:1646,1,MAX(COLUMN($R:$R),COLUMN()-($H1643*12-1))):AW1648)/($H1643*12)+IF($R1653=0,0,SUM(INDEX(1651:1651,1,MAX(COLUMN($R:$R),COLUMN()-(($H1643-$H1644)*12))):AW1653)/(($H1643)*12)))</f>
        <v>-25828.166666666668</v>
      </c>
      <c r="AX1651" s="80" cm="1">
        <f t="array" aca="1" ref="AX1651" ca="1">(SUM(INDEX(1646:1646,1,MAX(COLUMN($R:$R),COLUMN()-($H1643*12-1))):AX1648)/($H1643*12)+IF($R1653=0,0,SUM(INDEX(1651:1651,1,MAX(COLUMN($R:$R),COLUMN()-(($H1643-$H1644)*12))):AX1653)/(($H1643)*12)))</f>
        <v>-26661.333333333332</v>
      </c>
      <c r="AY1651" s="80" cm="1">
        <f t="array" aca="1" ref="AY1651" ca="1">(SUM(INDEX(1646:1646,1,MAX(COLUMN($R:$R),COLUMN()-($H1643*12-1))):AY1648)/($H1643*12)+IF($R1653=0,0,SUM(INDEX(1651:1651,1,MAX(COLUMN($R:$R),COLUMN()-(($H1643-$H1644)*12))):AY1653)/(($H1643)*12)))</f>
        <v>-27494.5</v>
      </c>
      <c r="AZ1651" s="80" cm="1">
        <f t="array" aca="1" ref="AZ1651" ca="1">(SUM(INDEX(1646:1646,1,MAX(COLUMN($R:$R),COLUMN()-($H1643*12-1))):AZ1648)/($H1643*12)+IF($R1653=0,0,SUM(INDEX(1651:1651,1,MAX(COLUMN($R:$R),COLUMN()-(($H1643-$H1644)*12))):AZ1653)/(($H1643)*12)))</f>
        <v>-28327.666666666668</v>
      </c>
      <c r="BA1651" s="80" cm="1">
        <f t="array" aca="1" ref="BA1651" ca="1">(SUM(INDEX(1646:1646,1,MAX(COLUMN($R:$R),COLUMN()-($H1643*12-1))):BA1648)/($H1643*12)+IF($R1653=0,0,SUM(INDEX(1651:1651,1,MAX(COLUMN($R:$R),COLUMN()-(($H1643-$H1644)*12))):BA1653)/(($H1643)*12)))</f>
        <v>-29160.833333333332</v>
      </c>
      <c r="BB1651" s="80" cm="1">
        <f t="array" aca="1" ref="BB1651" ca="1">(SUM(INDEX(1646:1646,1,MAX(COLUMN($R:$R),COLUMN()-($H1643*12-1))):BB1648)/($H1643*12)+IF($R1653=0,0,SUM(INDEX(1651:1651,1,MAX(COLUMN($R:$R),COLUMN()-(($H1643-$H1644)*12))):BB1653)/(($H1643)*12)))</f>
        <v>-29994</v>
      </c>
      <c r="BC1651" s="80" cm="1">
        <f t="array" aca="1" ref="BC1651" ca="1">(SUM(INDEX(1646:1646,1,MAX(COLUMN($R:$R),COLUMN()-($H1643*12-1))):BC1648)/($H1643*12)+IF($R1653=0,0,SUM(INDEX(1651:1651,1,MAX(COLUMN($R:$R),COLUMN()-(($H1643-$H1644)*12))):BC1653)/(($H1643)*12)))</f>
        <v>-30827.166666666668</v>
      </c>
      <c r="BD1651" s="80" cm="1">
        <f t="array" aca="1" ref="BD1651" ca="1">(SUM(INDEX(1646:1646,1,MAX(COLUMN($R:$R),COLUMN()-($H1643*12-1))):BD1648)/($H1643*12)+IF($R1653=0,0,SUM(INDEX(1651:1651,1,MAX(COLUMN($R:$R),COLUMN()-(($H1643-$H1644)*12))):BD1653)/(($H1643)*12)))</f>
        <v>-31660.333333333332</v>
      </c>
      <c r="BE1651" s="80" cm="1">
        <f t="array" aca="1" ref="BE1651" ca="1">(SUM(INDEX(1646:1646,1,MAX(COLUMN($R:$R),COLUMN()-($H1643*12-1))):BE1648)/($H1643*12)+IF($R1653=0,0,SUM(INDEX(1651:1651,1,MAX(COLUMN($R:$R),COLUMN()-(($H1643-$H1644)*12))):BE1653)/(($H1643)*12)))</f>
        <v>-32493.5</v>
      </c>
      <c r="BF1651" s="80" cm="1">
        <f t="array" aca="1" ref="BF1651" ca="1">(SUM(INDEX(1646:1646,1,MAX(COLUMN($R:$R),COLUMN()-($H1643*12-1))):BF1648)/($H1643*12)+IF($R1653=0,0,SUM(INDEX(1651:1651,1,MAX(COLUMN($R:$R),COLUMN()-(($H1643-$H1644)*12))):BF1653)/(($H1643)*12)))</f>
        <v>-33326.666666666664</v>
      </c>
      <c r="BG1651" s="80" cm="1">
        <f t="array" aca="1" ref="BG1651" ca="1">(SUM(INDEX(1646:1646,1,MAX(COLUMN($R:$R),COLUMN()-($H1643*12-1))):BG1648)/($H1643*12)+IF($R1653=0,0,SUM(INDEX(1651:1651,1,MAX(COLUMN($R:$R),COLUMN()-(($H1643-$H1644)*12))):BG1653)/(($H1643)*12)))</f>
        <v>-34159.833333333336</v>
      </c>
      <c r="BH1651" s="80" cm="1">
        <f t="array" aca="1" ref="BH1651" ca="1">(SUM(INDEX(1646:1646,1,MAX(COLUMN($R:$R),COLUMN()-($H1643*12-1))):BH1648)/($H1643*12)+IF($R1653=0,0,SUM(INDEX(1651:1651,1,MAX(COLUMN($R:$R),COLUMN()-(($H1643-$H1644)*12))):BH1653)/(($H1643)*12)))</f>
        <v>-34993</v>
      </c>
      <c r="BI1651" s="80" cm="1">
        <f t="array" aca="1" ref="BI1651" ca="1">(SUM(INDEX(1646:1646,1,MAX(COLUMN($R:$R),COLUMN()-($H1643*12-1))):BI1648)/($H1643*12)+IF($R1653=0,0,SUM(INDEX(1651:1651,1,MAX(COLUMN($R:$R),COLUMN()-(($H1643-$H1644)*12))):BI1653)/(($H1643)*12)))</f>
        <v>-35826.166666666664</v>
      </c>
      <c r="BJ1651" s="80" cm="1">
        <f t="array" aca="1" ref="BJ1651" ca="1">(SUM(INDEX(1646:1646,1,MAX(COLUMN($R:$R),COLUMN()-($H1643*12-1))):BJ1648)/($H1643*12)+IF($R1653=0,0,SUM(INDEX(1651:1651,1,MAX(COLUMN($R:$R),COLUMN()-(($H1643-$H1644)*12))):BJ1653)/(($H1643)*12)))</f>
        <v>-36659.333333333336</v>
      </c>
      <c r="BK1651" s="80" cm="1">
        <f t="array" aca="1" ref="BK1651" ca="1">(SUM(INDEX(1646:1646,1,MAX(COLUMN($R:$R),COLUMN()-($H1643*12-1))):BK1648)/($H1643*12)+IF($R1653=0,0,SUM(INDEX(1651:1651,1,MAX(COLUMN($R:$R),COLUMN()-(($H1643-$H1644)*12))):BK1653)/(($H1643)*12)))</f>
        <v>-37492.5</v>
      </c>
      <c r="BL1651" s="80" cm="1">
        <f t="array" aca="1" ref="BL1651" ca="1">(SUM(INDEX(1646:1646,1,MAX(COLUMN($R:$R),COLUMN()-($H1643*12-1))):BL1648)/($H1643*12)+IF($R1653=0,0,SUM(INDEX(1651:1651,1,MAX(COLUMN($R:$R),COLUMN()-(($H1643-$H1644)*12))):BL1653)/(($H1643)*12)))</f>
        <v>-38325.666666666664</v>
      </c>
      <c r="BM1651" s="80" cm="1">
        <f t="array" aca="1" ref="BM1651" ca="1">(SUM(INDEX(1646:1646,1,MAX(COLUMN($R:$R),COLUMN()-($H1643*12-1))):BM1648)/($H1643*12)+IF($R1653=0,0,SUM(INDEX(1651:1651,1,MAX(COLUMN($R:$R),COLUMN()-(($H1643-$H1644)*12))):BM1653)/(($H1643)*12)))</f>
        <v>-39158.833333333336</v>
      </c>
      <c r="BN1651" s="80" cm="1">
        <f t="array" aca="1" ref="BN1651" ca="1">(SUM(INDEX(1646:1646,1,MAX(COLUMN($R:$R),COLUMN()-($H1643*12-1))):BN1648)/($H1643*12)+IF($R1653=0,0,SUM(INDEX(1651:1651,1,MAX(COLUMN($R:$R),COLUMN()-(($H1643-$H1644)*12))):BN1653)/(($H1643)*12)))</f>
        <v>-39992</v>
      </c>
      <c r="BO1651" s="80" cm="1">
        <f t="array" aca="1" ref="BO1651" ca="1">(SUM(INDEX(1646:1646,1,MAX(COLUMN($R:$R),COLUMN()-($H1643*12-1))):BO1648)/($H1643*12)+IF($R1653=0,0,SUM(INDEX(1651:1651,1,MAX(COLUMN($R:$R),COLUMN()-(($H1643-$H1644)*12))):BO1653)/(($H1643)*12)))</f>
        <v>-40825.166666666664</v>
      </c>
      <c r="BP1651" s="80" cm="1">
        <f t="array" aca="1" ref="BP1651" ca="1">(SUM(INDEX(1646:1646,1,MAX(COLUMN($R:$R),COLUMN()-($H1643*12-1))):BP1648)/($H1643*12)+IF($R1653=0,0,SUM(INDEX(1651:1651,1,MAX(COLUMN($R:$R),COLUMN()-(($H1643-$H1644)*12))):BP1653)/(($H1643)*12)))</f>
        <v>-41658.333333333336</v>
      </c>
      <c r="BQ1651" s="80" cm="1">
        <f t="array" aca="1" ref="BQ1651" ca="1">(SUM(INDEX(1646:1646,1,MAX(COLUMN($R:$R),COLUMN()-($H1643*12-1))):BQ1648)/($H1643*12)+IF($R1653=0,0,SUM(INDEX(1651:1651,1,MAX(COLUMN($R:$R),COLUMN()-(($H1643-$H1644)*12))):BQ1653)/(($H1643)*12)))</f>
        <v>-42491.5</v>
      </c>
      <c r="BR1651" s="80" cm="1">
        <f t="array" aca="1" ref="BR1651" ca="1">(SUM(INDEX(1646:1646,1,MAX(COLUMN($R:$R),COLUMN()-($H1643*12-1))):BR1648)/($H1643*12)+IF($R1653=0,0,SUM(INDEX(1651:1651,1,MAX(COLUMN($R:$R),COLUMN()-(($H1643-$H1644)*12))):BR1653)/(($H1643)*12)))</f>
        <v>-43324.666666666664</v>
      </c>
      <c r="BS1651" s="80" cm="1">
        <f t="array" aca="1" ref="BS1651" ca="1">(SUM(INDEX(1646:1646,1,MAX(COLUMN($R:$R),COLUMN()-($H1643*12-1))):BS1648)/($H1643*12)+IF($R1653=0,0,SUM(INDEX(1651:1651,1,MAX(COLUMN($R:$R),COLUMN()-(($H1643-$H1644)*12))):BS1653)/(($H1643)*12)))</f>
        <v>-44157.833333333336</v>
      </c>
      <c r="BT1651" s="80" cm="1">
        <f t="array" aca="1" ref="BT1651" ca="1">(SUM(INDEX(1646:1646,1,MAX(COLUMN($R:$R),COLUMN()-($H1643*12-1))):BT1648)/($H1643*12)+IF($R1653=0,0,SUM(INDEX(1651:1651,1,MAX(COLUMN($R:$R),COLUMN()-(($H1643-$H1644)*12))):BT1653)/(($H1643)*12)))</f>
        <v>-44991</v>
      </c>
      <c r="BU1651" s="80" cm="1">
        <f t="array" aca="1" ref="BU1651" ca="1">(SUM(INDEX(1646:1646,1,MAX(COLUMN($R:$R),COLUMN()-($H1643*12-1))):BU1648)/($H1643*12)+IF($R1653=0,0,SUM(INDEX(1651:1651,1,MAX(COLUMN($R:$R),COLUMN()-(($H1643-$H1644)*12))):BU1653)/(($H1643)*12)))</f>
        <v>-45824.166666666664</v>
      </c>
      <c r="BV1651" s="80" cm="1">
        <f t="array" aca="1" ref="BV1651" ca="1">(SUM(INDEX(1646:1646,1,MAX(COLUMN($R:$R),COLUMN()-($H1643*12-1))):BV1648)/($H1643*12)+IF($R1653=0,0,SUM(INDEX(1651:1651,1,MAX(COLUMN($R:$R),COLUMN()-(($H1643-$H1644)*12))):BV1653)/(($H1643)*12)))</f>
        <v>-46657.333333333336</v>
      </c>
      <c r="BW1651" s="80" cm="1">
        <f t="array" aca="1" ref="BW1651" ca="1">(SUM(INDEX(1646:1646,1,MAX(COLUMN($R:$R),COLUMN()-($H1643*12-1))):BW1648)/($H1643*12)+IF($R1653=0,0,SUM(INDEX(1651:1651,1,MAX(COLUMN($R:$R),COLUMN()-(($H1643-$H1644)*12))):BW1653)/(($H1643)*12)))</f>
        <v>-47490.5</v>
      </c>
      <c r="BX1651" s="80" cm="1">
        <f t="array" aca="1" ref="BX1651" ca="1">(SUM(INDEX(1646:1646,1,MAX(COLUMN($R:$R),COLUMN()-($H1643*12-1))):BX1648)/($H1643*12)+IF($R1653=0,0,SUM(INDEX(1651:1651,1,MAX(COLUMN($R:$R),COLUMN()-(($H1643-$H1644)*12))):BX1653)/(($H1643)*12)))</f>
        <v>-48323.666666666664</v>
      </c>
      <c r="BY1651" s="80" cm="1">
        <f t="array" aca="1" ref="BY1651" ca="1">(SUM(INDEX(1646:1646,1,MAX(COLUMN($R:$R),COLUMN()-($H1643*12-1))):BY1648)/($H1643*12)+IF($R1653=0,0,SUM(INDEX(1651:1651,1,MAX(COLUMN($R:$R),COLUMN()-(($H1643-$H1644)*12))):BY1653)/(($H1643)*12)))</f>
        <v>-49156.833333333336</v>
      </c>
      <c r="BZ1651" s="80" cm="1">
        <f t="array" aca="1" ref="BZ1651" ca="1">(SUM(INDEX(1646:1646,1,MAX(COLUMN($R:$R),COLUMN()-($H1643*12-1))):BZ1648)/($H1643*12)+IF($R1653=0,0,SUM(INDEX(1651:1651,1,MAX(COLUMN($R:$R),COLUMN()-(($H1643-$H1644)*12))):BZ1653)/(($H1643)*12)))</f>
        <v>-49990</v>
      </c>
      <c r="CA1651" s="80" cm="1">
        <f t="array" aca="1" ref="CA1651" ca="1">(SUM(INDEX(1646:1646,1,MAX(COLUMN($R:$R),COLUMN()-($H1643*12-1))):CA1648)/($H1643*12)+IF($R1653=0,0,SUM(INDEX(1651:1651,1,MAX(COLUMN($R:$R),COLUMN()-(($H1643-$H1644)*12))):CA1653)/(($H1643)*12)))</f>
        <v>-49990</v>
      </c>
      <c r="CB1651" s="80" cm="1">
        <f t="array" aca="1" ref="CB1651" ca="1">(SUM(INDEX(1646:1646,1,MAX(COLUMN($R:$R),COLUMN()-($H1643*12-1))):CB1648)/($H1643*12)+IF($R1653=0,0,SUM(INDEX(1651:1651,1,MAX(COLUMN($R:$R),COLUMN()-(($H1643-$H1644)*12))):CB1653)/(($H1643)*12)))</f>
        <v>-49990</v>
      </c>
      <c r="CC1651" s="80" cm="1">
        <f t="array" aca="1" ref="CC1651" ca="1">(SUM(INDEX(1646:1646,1,MAX(COLUMN($R:$R),COLUMN()-($H1643*12-1))):CC1648)/($H1643*12)+IF($R1653=0,0,SUM(INDEX(1651:1651,1,MAX(COLUMN($R:$R),COLUMN()-(($H1643-$H1644)*12))):CC1653)/(($H1643)*12)))</f>
        <v>-49990</v>
      </c>
      <c r="CD1651" s="80" cm="1">
        <f t="array" aca="1" ref="CD1651" ca="1">(SUM(INDEX(1646:1646,1,MAX(COLUMN($R:$R),COLUMN()-($H1643*12-1))):CD1648)/($H1643*12)+IF($R1653=0,0,SUM(INDEX(1651:1651,1,MAX(COLUMN($R:$R),COLUMN()-(($H1643-$H1644)*12))):CD1653)/(($H1643)*12)))</f>
        <v>-49990</v>
      </c>
      <c r="CE1651" s="80" cm="1">
        <f t="array" aca="1" ref="CE1651" ca="1">(SUM(INDEX(1646:1646,1,MAX(COLUMN($R:$R),COLUMN()-($H1643*12-1))):CE1648)/($H1643*12)+IF($R1653=0,0,SUM(INDEX(1651:1651,1,MAX(COLUMN($R:$R),COLUMN()-(($H1643-$H1644)*12))):CE1653)/(($H1643)*12)))</f>
        <v>-49990</v>
      </c>
      <c r="CF1651" s="80" cm="1">
        <f t="array" aca="1" ref="CF1651" ca="1">(SUM(INDEX(1646:1646,1,MAX(COLUMN($R:$R),COLUMN()-($H1643*12-1))):CF1648)/($H1643*12)+IF($R1653=0,0,SUM(INDEX(1651:1651,1,MAX(COLUMN($R:$R),COLUMN()-(($H1643-$H1644)*12))):CF1653)/(($H1643)*12)))</f>
        <v>-49990</v>
      </c>
      <c r="CG1651" s="80" cm="1">
        <f t="array" aca="1" ref="CG1651" ca="1">(SUM(INDEX(1646:1646,1,MAX(COLUMN($R:$R),COLUMN()-($H1643*12-1))):CG1648)/($H1643*12)+IF($R1653=0,0,SUM(INDEX(1651:1651,1,MAX(COLUMN($R:$R),COLUMN()-(($H1643-$H1644)*12))):CG1653)/(($H1643)*12)))</f>
        <v>-49990</v>
      </c>
      <c r="CH1651" s="80" cm="1">
        <f t="array" aca="1" ref="CH1651" ca="1">(SUM(INDEX(1646:1646,1,MAX(COLUMN($R:$R),COLUMN()-($H1643*12-1))):CH1648)/($H1643*12)+IF($R1653=0,0,SUM(INDEX(1651:1651,1,MAX(COLUMN($R:$R),COLUMN()-(($H1643-$H1644)*12))):CH1653)/(($H1643)*12)))</f>
        <v>-49990</v>
      </c>
      <c r="CI1651" s="80" cm="1">
        <f t="array" aca="1" ref="CI1651" ca="1">(SUM(INDEX(1646:1646,1,MAX(COLUMN($R:$R),COLUMN()-($H1643*12-1))):CI1648)/($H1643*12)+IF($R1653=0,0,SUM(INDEX(1651:1651,1,MAX(COLUMN($R:$R),COLUMN()-(($H1643-$H1644)*12))):CI1653)/(($H1643)*12)))</f>
        <v>-49990</v>
      </c>
      <c r="CJ1651" s="80" cm="1">
        <f t="array" aca="1" ref="CJ1651" ca="1">(SUM(INDEX(1646:1646,1,MAX(COLUMN($R:$R),COLUMN()-($H1643*12-1))):CJ1648)/($H1643*12)+IF($R1653=0,0,SUM(INDEX(1651:1651,1,MAX(COLUMN($R:$R),COLUMN()-(($H1643-$H1644)*12))):CJ1653)/(($H1643)*12)))</f>
        <v>-49990</v>
      </c>
      <c r="CK1651" s="80" cm="1">
        <f t="array" aca="1" ref="CK1651" ca="1">(SUM(INDEX(1646:1646,1,MAX(COLUMN($R:$R),COLUMN()-($H1643*12-1))):CK1648)/($H1643*12)+IF($R1653=0,0,SUM(INDEX(1651:1651,1,MAX(COLUMN($R:$R),COLUMN()-(($H1643-$H1644)*12))):CK1653)/(($H1643)*12)))</f>
        <v>-49990</v>
      </c>
      <c r="CL1651" s="80" cm="1">
        <f t="array" aca="1" ref="CL1651" ca="1">(SUM(INDEX(1646:1646,1,MAX(COLUMN($R:$R),COLUMN()-($H1643*12-1))):CL1648)/($H1643*12)+IF($R1653=0,0,SUM(INDEX(1651:1651,1,MAX(COLUMN($R:$R),COLUMN()-(($H1643-$H1644)*12))):CL1653)/(($H1643)*12)))</f>
        <v>-49990</v>
      </c>
      <c r="CN1651" s="80">
        <f>SUMIF($5:$5,CN$2,1649:1649)</f>
        <v>0</v>
      </c>
      <c r="CO1651" s="80" t="e" cm="1">
        <f t="array" ref="CO1651">(SUM(INDEX(1646:1646,1,MAX(COLUMN($CN:$CN),COLUMN()-($H1643*4-1))):CO1648)/($H1643*4)-IF($CN1653=0,0,SUM(INDEX(1651:1651,1,MAX(COLUMN($CN:$CN),COLUMN()-(($H1643-$H1644)*4))):CO1653)/(($H1643)*4)))</f>
        <v>#N/A</v>
      </c>
      <c r="CP1651" s="80" t="e" cm="1">
        <f t="array" ref="CP1651">(SUM(INDEX(1646:1646,1,MAX(COLUMN($CN:$CN),COLUMN()-($H1643*4-1))):CP1648)/($H1643*4)-IF($CN1653=0,0,SUM(INDEX(1651:1651,1,MAX(COLUMN($CN:$CN),COLUMN()-(($H1643-$H1644)*4))):CP1653)/(($H1643)*4)))</f>
        <v>#N/A</v>
      </c>
      <c r="CQ1651" s="80" t="e" cm="1">
        <f t="array" ref="CQ1651">(SUM(INDEX(1646:1646,1,MAX(COLUMN($CN:$CN),COLUMN()-($H1643*4-1))):CQ1648)/($H1643*4)-IF($CN1653=0,0,SUM(INDEX(1651:1651,1,MAX(COLUMN($CN:$CN),COLUMN()-(($H1643-$H1644)*4))):CQ1653)/(($H1643)*4)))</f>
        <v>#N/A</v>
      </c>
      <c r="CR1651" s="80" t="e" cm="1">
        <f t="array" ref="CR1651">(SUM(INDEX(1646:1646,1,MAX(COLUMN($CN:$CN),COLUMN()-($H1643*4-1))):CR1648)/($H1643*4)-IF($CN1653=0,0,SUM(INDEX(1651:1651,1,MAX(COLUMN($CN:$CN),COLUMN()-(($H1643-$H1644)*4))):CR1653)/(($H1643)*4)))</f>
        <v>#N/A</v>
      </c>
      <c r="CS1651" s="80" t="e" cm="1">
        <f t="array" ref="CS1651">(SUM(INDEX(1646:1646,1,MAX(COLUMN($CN:$CN),COLUMN()-($H1643*4-1))):CS1648)/($H1643*4)-IF($CN1653=0,0,SUM(INDEX(1651:1651,1,MAX(COLUMN($CN:$CN),COLUMN()-(($H1643-$H1644)*4))):CS1653)/(($H1643)*4)))</f>
        <v>#N/A</v>
      </c>
      <c r="CT1651" s="80" t="e" cm="1">
        <f t="array" ref="CT1651">(SUM(INDEX(1646:1646,1,MAX(COLUMN($CN:$CN),COLUMN()-($H1643*4-1))):CT1648)/($H1643*4)-IF($CN1653=0,0,SUM(INDEX(1651:1651,1,MAX(COLUMN($CN:$CN),COLUMN()-(($H1643-$H1644)*4))):CT1653)/(($H1643)*4)))</f>
        <v>#N/A</v>
      </c>
      <c r="CU1651" s="80" t="e" cm="1">
        <f t="array" ref="CU1651">(SUM(INDEX(1646:1646,1,MAX(COLUMN($CN:$CN),COLUMN()-($H1643*4-1))):CU1648)/($H1643*4)-IF($CN1653=0,0,SUM(INDEX(1651:1651,1,MAX(COLUMN($CN:$CN),COLUMN()-(($H1643-$H1644)*4))):CU1653)/(($H1643)*4)))</f>
        <v>#N/A</v>
      </c>
      <c r="CV1651" s="80" t="e" cm="1">
        <f t="array" ref="CV1651">(SUM(INDEX(1646:1646,1,MAX(COLUMN($CN:$CN),COLUMN()-($H1643*4-1))):CV1648)/($H1643*4)-IF($CN1653=0,0,SUM(INDEX(1651:1651,1,MAX(COLUMN($CN:$CN),COLUMN()-(($H1643-$H1644)*4))):CV1653)/(($H1643)*4)))</f>
        <v>#N/A</v>
      </c>
      <c r="CW1651" s="80" t="e" cm="1">
        <f t="array" ref="CW1651">(SUM(INDEX(1646:1646,1,MAX(COLUMN($CN:$CN),COLUMN()-($H1643*4-1))):CW1648)/($H1643*4)-IF($CN1653=0,0,SUM(INDEX(1651:1651,1,MAX(COLUMN($CN:$CN),COLUMN()-(($H1643-$H1644)*4))):CW1653)/(($H1643)*4)))</f>
        <v>#N/A</v>
      </c>
      <c r="CX1651" s="80" t="e" cm="1">
        <f t="array" ref="CX1651">(SUM(INDEX(1646:1646,1,MAX(COLUMN($CN:$CN),COLUMN()-($H1643*4-1))):CX1648)/($H1643*4)-IF($CN1653=0,0,SUM(INDEX(1651:1651,1,MAX(COLUMN($CN:$CN),COLUMN()-(($H1643-$H1644)*4))):CX1653)/(($H1643)*4)))</f>
        <v>#N/A</v>
      </c>
      <c r="CY1651" s="80" t="e" cm="1">
        <f t="array" ref="CY1651">(SUM(INDEX(1646:1646,1,MAX(COLUMN($CN:$CN),COLUMN()-($H1643*4-1))):CY1648)/($H1643*4)-IF($CN1653=0,0,SUM(INDEX(1651:1651,1,MAX(COLUMN($CN:$CN),COLUMN()-(($H1643-$H1644)*4))):CY1653)/(($H1643)*4)))</f>
        <v>#N/A</v>
      </c>
      <c r="CZ1651" s="80" t="e" cm="1">
        <f t="array" ref="CZ1651">(SUM(INDEX(1646:1646,1,MAX(COLUMN($CN:$CN),COLUMN()-($H1643*4-1))):CZ1648)/($H1643*4)-IF($CN1653=0,0,SUM(INDEX(1651:1651,1,MAX(COLUMN($CN:$CN),COLUMN()-(($H1643-$H1644)*4))):CZ1653)/(($H1643)*4)))</f>
        <v>#N/A</v>
      </c>
      <c r="DA1651" s="80" t="e" cm="1">
        <f t="array" ref="DA1651">(SUM(INDEX(1646:1646,1,MAX(COLUMN($CN:$CN),COLUMN()-($H1643*4-1))):DA1648)/($H1643*4)-IF($CN1653=0,0,SUM(INDEX(1651:1651,1,MAX(COLUMN($CN:$CN),COLUMN()-(($H1643-$H1644)*4))):DA1653)/(($H1643)*4)))</f>
        <v>#N/A</v>
      </c>
      <c r="DB1651" s="80" t="e" cm="1">
        <f t="array" ref="DB1651">(SUM(INDEX(1646:1646,1,MAX(COLUMN($CN:$CN),COLUMN()-($H1643*4-1))):DB1648)/($H1643*4)-IF($CN1653=0,0,SUM(INDEX(1651:1651,1,MAX(COLUMN($CN:$CN),COLUMN()-(($H1643-$H1644)*4))):DB1653)/(($H1643)*4)))</f>
        <v>#N/A</v>
      </c>
      <c r="DC1651" s="80" t="e" cm="1">
        <f t="array" ref="DC1651">(SUM(INDEX(1646:1646,1,MAX(COLUMN($CN:$CN),COLUMN()-($H1643*4-1))):DC1648)/($H1643*4)-IF($CN1653=0,0,SUM(INDEX(1651:1651,1,MAX(COLUMN($CN:$CN),COLUMN()-(($H1643-$H1644)*4))):DC1653)/(($H1643)*4)))</f>
        <v>#N/A</v>
      </c>
      <c r="DD1651" s="80" t="e" cm="1">
        <f t="array" ref="DD1651">(SUM(INDEX(1646:1646,1,MAX(COLUMN($CN:$CN),COLUMN()-($H1643*4-1))):DD1648)/($H1643*4)-IF($CN1653=0,0,SUM(INDEX(1651:1651,1,MAX(COLUMN($CN:$CN),COLUMN()-(($H1643-$H1644)*4))):DD1653)/(($H1643)*4)))</f>
        <v>#N/A</v>
      </c>
      <c r="DE1651" s="80" t="e" cm="1">
        <f t="array" ref="DE1651">(SUM(INDEX(1646:1646,1,MAX(COLUMN($CN:$CN),COLUMN()-($H1643*4-1))):DE1648)/($H1643*4)-IF($CN1653=0,0,SUM(INDEX(1651:1651,1,MAX(COLUMN($CN:$CN),COLUMN()-(($H1643-$H1644)*4))):DE1653)/(($H1643)*4)))</f>
        <v>#N/A</v>
      </c>
      <c r="DF1651" s="80" t="e" cm="1">
        <f t="array" ref="DF1651">(SUM(INDEX(1646:1646,1,MAX(COLUMN($CN:$CN),COLUMN()-($H1643*4-1))):DF1648)/($H1643*4)-IF($CN1653=0,0,SUM(INDEX(1651:1651,1,MAX(COLUMN($CN:$CN),COLUMN()-(($H1643-$H1644)*4))):DF1653)/(($H1643)*4)))</f>
        <v>#N/A</v>
      </c>
      <c r="DG1651" s="80" t="e" cm="1">
        <f t="array" ref="DG1651">(SUM(INDEX(1646:1646,1,MAX(COLUMN($CN:$CN),COLUMN()-($H1643*4-1))):DG1648)/($H1643*4)-IF($CN1653=0,0,SUM(INDEX(1651:1651,1,MAX(COLUMN($CN:$CN),COLUMN()-(($H1643-$H1644)*4))):DG1653)/(($H1643)*4)))</f>
        <v>#N/A</v>
      </c>
      <c r="DH1651" s="80" t="e" cm="1">
        <f t="array" ref="DH1651">(SUM(INDEX(1646:1646,1,MAX(COLUMN($CN:$CN),COLUMN()-($H1643*4-1))):DH1648)/($H1643*4)-IF($CN1653=0,0,SUM(INDEX(1651:1651,1,MAX(COLUMN($CN:$CN),COLUMN()-(($H1643-$H1644)*4))):DH1653)/(($H1643)*4)))</f>
        <v>#N/A</v>
      </c>
      <c r="DI1651" s="80" t="e" cm="1">
        <f t="array" ref="DI1651">(SUM(INDEX(1646:1646,1,MAX(COLUMN($CN:$CN),COLUMN()-($H1643*4-1))):DI1648)/($H1643*4)-IF($CN1653=0,0,SUM(INDEX(1651:1651,1,MAX(COLUMN($CN:$CN),COLUMN()-(($H1643-$H1644)*4))):DI1653)/(($H1643)*4)))</f>
        <v>#N/A</v>
      </c>
      <c r="DJ1651" s="80" t="e" cm="1">
        <f t="array" ref="DJ1651">(SUM(INDEX(1646:1646,1,MAX(COLUMN($CN:$CN),COLUMN()-($H1643*4-1))):DJ1648)/($H1643*4)-IF($CN1653=0,0,SUM(INDEX(1651:1651,1,MAX(COLUMN($CN:$CN),COLUMN()-(($H1643-$H1644)*4))):DJ1653)/(($H1643)*4)))</f>
        <v>#N/A</v>
      </c>
      <c r="DK1651" s="80" t="e" cm="1">
        <f t="array" ref="DK1651">(SUM(INDEX(1646:1646,1,MAX(COLUMN($CN:$CN),COLUMN()-($H1643*4-1))):DK1648)/($H1643*4)-IF($CN1653=0,0,SUM(INDEX(1651:1651,1,MAX(COLUMN($CN:$CN),COLUMN()-(($H1643-$H1644)*4))):DK1653)/(($H1643)*4)))</f>
        <v>#N/A</v>
      </c>
      <c r="DL1651" s="80" t="e" cm="1">
        <f t="array" ref="DL1651">(SUM(INDEX(1646:1646,1,MAX(COLUMN($CN:$CN),COLUMN()-($H1643*4-1))):DL1648)/($H1643*4)-IF($CN1653=0,0,SUM(INDEX(1651:1651,1,MAX(COLUMN($CN:$CN),COLUMN()-(($H1643-$H1644)*4))):DL1653)/(($H1643)*4)))</f>
        <v>#N/A</v>
      </c>
    </row>
    <row r="1652" spans="2:116" x14ac:dyDescent="0.4">
      <c r="B1652" s="8"/>
      <c r="C1652" s="8"/>
      <c r="D1652" t="s">
        <v>765</v>
      </c>
      <c r="E1652" s="8" t="str">
        <f t="shared" si="2632"/>
        <v>1652 FAPPE-S</v>
      </c>
      <c r="G1652" s="125"/>
      <c r="I1652" s="62"/>
      <c r="J1652" s="62"/>
      <c r="K1652" s="53"/>
      <c r="L1652" s="53"/>
      <c r="M1652" s="53"/>
      <c r="N1652" s="53"/>
      <c r="O1652" s="53"/>
      <c r="P1652" s="53"/>
      <c r="R1652" s="82"/>
      <c r="S1652" s="153"/>
      <c r="T1652" s="153"/>
      <c r="U1652" s="153"/>
      <c r="V1652" s="153"/>
      <c r="W1652" s="153"/>
      <c r="X1652" s="153"/>
      <c r="Y1652" s="153"/>
      <c r="Z1652" s="153"/>
      <c r="AA1652" s="153"/>
      <c r="AB1652" s="153"/>
      <c r="AC1652" s="153"/>
      <c r="AD1652" s="153"/>
      <c r="AE1652" s="153"/>
      <c r="AF1652" s="153"/>
      <c r="AG1652" s="153"/>
      <c r="AH1652" s="153"/>
      <c r="AI1652" s="153"/>
      <c r="AJ1652" s="153"/>
      <c r="AK1652" s="153"/>
      <c r="AL1652" s="153"/>
      <c r="AM1652" s="153"/>
      <c r="AN1652" s="153"/>
      <c r="AO1652" s="153"/>
      <c r="AP1652" s="153"/>
      <c r="AQ1652" s="153"/>
      <c r="AR1652" s="153"/>
      <c r="AS1652" s="153"/>
      <c r="AT1652" s="153"/>
      <c r="AU1652" s="153"/>
      <c r="AV1652" s="153"/>
      <c r="AW1652" s="153"/>
      <c r="AX1652" s="153"/>
      <c r="AY1652" s="153"/>
      <c r="AZ1652" s="153"/>
      <c r="BA1652" s="153"/>
      <c r="BB1652" s="153"/>
      <c r="BC1652" s="153"/>
      <c r="BD1652" s="153"/>
      <c r="BE1652" s="153"/>
      <c r="BF1652" s="153"/>
      <c r="BG1652" s="153"/>
      <c r="BH1652" s="153"/>
      <c r="BI1652" s="153"/>
      <c r="BJ1652" s="153"/>
      <c r="BK1652" s="153"/>
      <c r="BL1652" s="153"/>
      <c r="BM1652" s="153"/>
      <c r="BN1652" s="153"/>
      <c r="BO1652" s="153"/>
      <c r="BP1652" s="153"/>
      <c r="BQ1652" s="153"/>
      <c r="BR1652" s="153"/>
      <c r="BS1652" s="153"/>
      <c r="BT1652" s="153"/>
      <c r="BU1652" s="153"/>
      <c r="BV1652" s="153"/>
      <c r="BW1652" s="153"/>
      <c r="BX1652" s="153"/>
      <c r="BY1652" s="153"/>
      <c r="BZ1652" s="153"/>
      <c r="CA1652" s="153"/>
      <c r="CB1652" s="153"/>
      <c r="CC1652" s="153"/>
      <c r="CD1652" s="153"/>
      <c r="CE1652" s="153"/>
      <c r="CF1652" s="153"/>
      <c r="CG1652" s="153"/>
      <c r="CH1652" s="153"/>
      <c r="CI1652" s="153"/>
      <c r="CJ1652" s="153"/>
      <c r="CK1652" s="153"/>
      <c r="CL1652" s="153"/>
      <c r="CN1652" s="62"/>
      <c r="CO1652" s="153"/>
      <c r="CP1652" s="153"/>
      <c r="CQ1652" s="153"/>
      <c r="CR1652" s="153"/>
      <c r="CS1652" s="153"/>
      <c r="CT1652" s="153"/>
      <c r="CU1652" s="153"/>
      <c r="CV1652" s="153"/>
      <c r="CW1652" s="153"/>
      <c r="CX1652" s="153"/>
      <c r="CY1652" s="153"/>
      <c r="CZ1652" s="153"/>
      <c r="DA1652" s="153"/>
      <c r="DB1652" s="153"/>
      <c r="DC1652" s="153"/>
      <c r="DD1652" s="153"/>
      <c r="DE1652" s="153"/>
      <c r="DF1652" s="153"/>
      <c r="DG1652" s="153"/>
      <c r="DH1652" s="153"/>
      <c r="DI1652" s="153"/>
      <c r="DJ1652" s="153"/>
      <c r="DK1652" s="153"/>
      <c r="DL1652" s="153"/>
    </row>
    <row r="1653" spans="2:116" x14ac:dyDescent="0.4">
      <c r="B1653" s="8" t="str">
        <f>E1653</f>
        <v>1653 FAPPE-S</v>
      </c>
      <c r="C1653" s="8"/>
      <c r="D1653" t="s">
        <v>765</v>
      </c>
      <c r="E1653" s="8" t="str">
        <f t="shared" si="2632"/>
        <v>1653 FAPPE-S</v>
      </c>
      <c r="G1653" s="158" t="s">
        <v>251</v>
      </c>
      <c r="I1653" s="74">
        <v>0</v>
      </c>
      <c r="J1653" s="74"/>
      <c r="K1653" s="53"/>
      <c r="L1653" s="53"/>
      <c r="M1653" s="53"/>
      <c r="N1653" s="53"/>
      <c r="O1653" s="53"/>
      <c r="P1653" s="53"/>
      <c r="R1653" s="24">
        <f>-$I1653</f>
        <v>0</v>
      </c>
      <c r="S1653" s="153"/>
      <c r="T1653" s="153"/>
      <c r="U1653" s="153"/>
      <c r="V1653" s="153"/>
      <c r="W1653" s="153"/>
      <c r="X1653" s="153"/>
      <c r="Y1653" s="153"/>
      <c r="Z1653" s="153"/>
      <c r="AA1653" s="153"/>
      <c r="AB1653" s="153"/>
      <c r="AC1653" s="153"/>
      <c r="AD1653" s="153"/>
      <c r="AE1653" s="153"/>
      <c r="AF1653" s="153"/>
      <c r="AG1653" s="153"/>
      <c r="AH1653" s="153"/>
      <c r="AI1653" s="153"/>
      <c r="AJ1653" s="153"/>
      <c r="AK1653" s="153"/>
      <c r="AL1653" s="153"/>
      <c r="AM1653" s="153"/>
      <c r="AN1653" s="153"/>
      <c r="AO1653" s="153"/>
      <c r="AP1653" s="153"/>
      <c r="AQ1653" s="153"/>
      <c r="AR1653" s="153"/>
      <c r="AS1653" s="153"/>
      <c r="AT1653" s="153"/>
      <c r="AU1653" s="153"/>
      <c r="AV1653" s="153"/>
      <c r="AW1653" s="153"/>
      <c r="AX1653" s="153"/>
      <c r="AY1653" s="153"/>
      <c r="AZ1653" s="153"/>
      <c r="BA1653" s="153"/>
      <c r="BB1653" s="153"/>
      <c r="BC1653" s="153"/>
      <c r="BD1653" s="153"/>
      <c r="BE1653" s="153"/>
      <c r="BF1653" s="153"/>
      <c r="BG1653" s="153"/>
      <c r="BH1653" s="153"/>
      <c r="BI1653" s="153"/>
      <c r="BJ1653" s="153"/>
      <c r="BK1653" s="153"/>
      <c r="BL1653" s="153"/>
      <c r="BM1653" s="153"/>
      <c r="BN1653" s="153"/>
      <c r="BO1653" s="153"/>
      <c r="BP1653" s="153"/>
      <c r="BQ1653" s="153"/>
      <c r="BR1653" s="153"/>
      <c r="BS1653" s="153"/>
      <c r="BT1653" s="153"/>
      <c r="BU1653" s="153"/>
      <c r="BV1653" s="153"/>
      <c r="BW1653" s="153"/>
      <c r="BX1653" s="153"/>
      <c r="BY1653" s="153"/>
      <c r="BZ1653" s="153"/>
      <c r="CA1653" s="153"/>
      <c r="CB1653" s="153"/>
      <c r="CC1653" s="153"/>
      <c r="CD1653" s="153"/>
      <c r="CE1653" s="153"/>
      <c r="CF1653" s="153"/>
      <c r="CG1653" s="153"/>
      <c r="CH1653" s="153"/>
      <c r="CI1653" s="153"/>
      <c r="CJ1653" s="153"/>
      <c r="CK1653" s="153"/>
      <c r="CL1653" s="153"/>
      <c r="CN1653" s="74">
        <f>I1653</f>
        <v>0</v>
      </c>
      <c r="CO1653" s="153"/>
      <c r="CP1653" s="153"/>
      <c r="CQ1653" s="153"/>
      <c r="CR1653" s="153"/>
      <c r="CS1653" s="153"/>
      <c r="CT1653" s="153"/>
      <c r="CU1653" s="153"/>
      <c r="CV1653" s="153"/>
      <c r="CW1653" s="153"/>
      <c r="CX1653" s="153"/>
      <c r="CY1653" s="153"/>
      <c r="CZ1653" s="153"/>
      <c r="DA1653" s="153"/>
      <c r="DB1653" s="153"/>
      <c r="DC1653" s="153"/>
      <c r="DD1653" s="153"/>
      <c r="DE1653" s="153"/>
      <c r="DF1653" s="153"/>
      <c r="DG1653" s="153"/>
      <c r="DH1653" s="153"/>
      <c r="DI1653" s="153"/>
      <c r="DJ1653" s="153"/>
      <c r="DK1653" s="153"/>
      <c r="DL1653" s="153"/>
    </row>
    <row r="1654" spans="2:116" x14ac:dyDescent="0.4">
      <c r="D1654" t="s">
        <v>765</v>
      </c>
      <c r="E1654" s="8" t="str">
        <f t="shared" si="2632"/>
        <v>1654 FAPPE-S</v>
      </c>
      <c r="G1654" s="125"/>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c r="DK1654" s="72"/>
      <c r="DL1654" s="72"/>
    </row>
    <row r="1655" spans="2:116" x14ac:dyDescent="0.4">
      <c r="D1655" t="s">
        <v>765</v>
      </c>
      <c r="E1655" s="8" t="str">
        <f t="shared" ref="E1655:E1658" si="2700">ROW()&amp;" "&amp;D1655</f>
        <v>1655 FAPPE-S</v>
      </c>
      <c r="G1655" s="95" t="s">
        <v>205</v>
      </c>
      <c r="H1655" s="1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c r="DK1655" s="72"/>
      <c r="DL1655" s="72"/>
    </row>
    <row r="1656" spans="2:116" x14ac:dyDescent="0.4">
      <c r="D1656" t="s">
        <v>765</v>
      </c>
      <c r="E1656" s="8" t="str">
        <f t="shared" si="2700"/>
        <v>1656 FAPPE-S</v>
      </c>
      <c r="G1656" s="158" t="str">
        <f>"Gross PP&amp;E - "&amp;SUBSTITUTE(G1641,":","")</f>
        <v>Gross PP&amp;E - Volume driven secondary PP&amp;E</v>
      </c>
      <c r="I1656" s="80">
        <f>I1653</f>
        <v>0</v>
      </c>
      <c r="J1656" s="80"/>
      <c r="K1656" s="24">
        <f ca="1">SUMIF($4:$4,K$2,1656:1656)</f>
        <v>600000</v>
      </c>
      <c r="L1656" s="24">
        <f ca="1">SUMIF($4:$4,L$2,1656:1656)</f>
        <v>1200000</v>
      </c>
      <c r="M1656" s="24">
        <f ca="1">SUMIF($4:$4,M$2,1656:1656)</f>
        <v>1800000</v>
      </c>
      <c r="N1656" s="24">
        <f ca="1">SUMIF($4:$4,N$2,1656:1656)</f>
        <v>2400000</v>
      </c>
      <c r="O1656" s="24">
        <f ca="1">SUMIF($4:$4,O$2,1656:1656)</f>
        <v>3000000</v>
      </c>
      <c r="P1656" s="24">
        <f ca="1">SUMIF($4:$4,P$2,1656:1656)</f>
        <v>3600000</v>
      </c>
      <c r="R1656" s="24">
        <f>$I1656</f>
        <v>0</v>
      </c>
      <c r="S1656" s="80">
        <f t="shared" ref="S1656:AX1656" ca="1" si="2701">-S1648+R1656</f>
        <v>50000</v>
      </c>
      <c r="T1656" s="80">
        <f t="shared" ca="1" si="2701"/>
        <v>100000</v>
      </c>
      <c r="U1656" s="80">
        <f t="shared" ca="1" si="2701"/>
        <v>150000</v>
      </c>
      <c r="V1656" s="80">
        <f t="shared" ca="1" si="2701"/>
        <v>200000</v>
      </c>
      <c r="W1656" s="80">
        <f t="shared" ca="1" si="2701"/>
        <v>250000</v>
      </c>
      <c r="X1656" s="80">
        <f t="shared" ca="1" si="2701"/>
        <v>300000</v>
      </c>
      <c r="Y1656" s="80">
        <f t="shared" ca="1" si="2701"/>
        <v>350000</v>
      </c>
      <c r="Z1656" s="80">
        <f t="shared" ca="1" si="2701"/>
        <v>400000</v>
      </c>
      <c r="AA1656" s="80">
        <f t="shared" ca="1" si="2701"/>
        <v>450000</v>
      </c>
      <c r="AB1656" s="80">
        <f t="shared" ca="1" si="2701"/>
        <v>500000</v>
      </c>
      <c r="AC1656" s="80">
        <f t="shared" ca="1" si="2701"/>
        <v>550000</v>
      </c>
      <c r="AD1656" s="80">
        <f t="shared" ca="1" si="2701"/>
        <v>600000</v>
      </c>
      <c r="AE1656" s="80">
        <f t="shared" ca="1" si="2701"/>
        <v>650000</v>
      </c>
      <c r="AF1656" s="80">
        <f t="shared" ca="1" si="2701"/>
        <v>700000</v>
      </c>
      <c r="AG1656" s="80">
        <f t="shared" ca="1" si="2701"/>
        <v>750000</v>
      </c>
      <c r="AH1656" s="80">
        <f t="shared" ca="1" si="2701"/>
        <v>800000</v>
      </c>
      <c r="AI1656" s="80">
        <f t="shared" ca="1" si="2701"/>
        <v>850000</v>
      </c>
      <c r="AJ1656" s="80">
        <f t="shared" ca="1" si="2701"/>
        <v>900000</v>
      </c>
      <c r="AK1656" s="80">
        <f t="shared" ca="1" si="2701"/>
        <v>950000</v>
      </c>
      <c r="AL1656" s="80">
        <f t="shared" ca="1" si="2701"/>
        <v>1000000</v>
      </c>
      <c r="AM1656" s="80">
        <f t="shared" ca="1" si="2701"/>
        <v>1050000</v>
      </c>
      <c r="AN1656" s="80">
        <f t="shared" ca="1" si="2701"/>
        <v>1100000</v>
      </c>
      <c r="AO1656" s="80">
        <f t="shared" ca="1" si="2701"/>
        <v>1150000</v>
      </c>
      <c r="AP1656" s="80">
        <f t="shared" ca="1" si="2701"/>
        <v>1200000</v>
      </c>
      <c r="AQ1656" s="80">
        <f t="shared" ca="1" si="2701"/>
        <v>1250000</v>
      </c>
      <c r="AR1656" s="80">
        <f t="shared" ca="1" si="2701"/>
        <v>1300000</v>
      </c>
      <c r="AS1656" s="80">
        <f t="shared" ca="1" si="2701"/>
        <v>1350000</v>
      </c>
      <c r="AT1656" s="80">
        <f t="shared" ca="1" si="2701"/>
        <v>1400000</v>
      </c>
      <c r="AU1656" s="80">
        <f t="shared" ca="1" si="2701"/>
        <v>1450000</v>
      </c>
      <c r="AV1656" s="80">
        <f t="shared" ca="1" si="2701"/>
        <v>1500000</v>
      </c>
      <c r="AW1656" s="80">
        <f t="shared" ca="1" si="2701"/>
        <v>1550000</v>
      </c>
      <c r="AX1656" s="80">
        <f t="shared" ca="1" si="2701"/>
        <v>1600000</v>
      </c>
      <c r="AY1656" s="80">
        <f t="shared" ref="AY1656:CD1656" ca="1" si="2702">-AY1648+AX1656</f>
        <v>1650000</v>
      </c>
      <c r="AZ1656" s="80">
        <f t="shared" ca="1" si="2702"/>
        <v>1700000</v>
      </c>
      <c r="BA1656" s="80">
        <f t="shared" ca="1" si="2702"/>
        <v>1750000</v>
      </c>
      <c r="BB1656" s="80">
        <f t="shared" ca="1" si="2702"/>
        <v>1800000</v>
      </c>
      <c r="BC1656" s="80">
        <f t="shared" ca="1" si="2702"/>
        <v>1850000</v>
      </c>
      <c r="BD1656" s="80">
        <f t="shared" ca="1" si="2702"/>
        <v>1900000</v>
      </c>
      <c r="BE1656" s="80">
        <f t="shared" ca="1" si="2702"/>
        <v>1950000</v>
      </c>
      <c r="BF1656" s="80">
        <f t="shared" ca="1" si="2702"/>
        <v>2000000</v>
      </c>
      <c r="BG1656" s="80">
        <f t="shared" ca="1" si="2702"/>
        <v>2050000</v>
      </c>
      <c r="BH1656" s="80">
        <f t="shared" ca="1" si="2702"/>
        <v>2100000</v>
      </c>
      <c r="BI1656" s="80">
        <f t="shared" ca="1" si="2702"/>
        <v>2150000</v>
      </c>
      <c r="BJ1656" s="80">
        <f t="shared" ca="1" si="2702"/>
        <v>2200000</v>
      </c>
      <c r="BK1656" s="80">
        <f t="shared" ca="1" si="2702"/>
        <v>2250000</v>
      </c>
      <c r="BL1656" s="80">
        <f t="shared" ca="1" si="2702"/>
        <v>2300000</v>
      </c>
      <c r="BM1656" s="80">
        <f t="shared" ca="1" si="2702"/>
        <v>2350000</v>
      </c>
      <c r="BN1656" s="80">
        <f t="shared" ca="1" si="2702"/>
        <v>2400000</v>
      </c>
      <c r="BO1656" s="80">
        <f t="shared" ca="1" si="2702"/>
        <v>2450000</v>
      </c>
      <c r="BP1656" s="80">
        <f t="shared" ca="1" si="2702"/>
        <v>2500000</v>
      </c>
      <c r="BQ1656" s="80">
        <f t="shared" ca="1" si="2702"/>
        <v>2550000</v>
      </c>
      <c r="BR1656" s="80">
        <f t="shared" ca="1" si="2702"/>
        <v>2600000</v>
      </c>
      <c r="BS1656" s="80">
        <f t="shared" ca="1" si="2702"/>
        <v>2650000</v>
      </c>
      <c r="BT1656" s="80">
        <f t="shared" ca="1" si="2702"/>
        <v>2700000</v>
      </c>
      <c r="BU1656" s="80">
        <f t="shared" ca="1" si="2702"/>
        <v>2750000</v>
      </c>
      <c r="BV1656" s="80">
        <f t="shared" ca="1" si="2702"/>
        <v>2800000</v>
      </c>
      <c r="BW1656" s="80">
        <f t="shared" ca="1" si="2702"/>
        <v>2850000</v>
      </c>
      <c r="BX1656" s="80">
        <f t="shared" ca="1" si="2702"/>
        <v>2900000</v>
      </c>
      <c r="BY1656" s="80">
        <f t="shared" ca="1" si="2702"/>
        <v>2950000</v>
      </c>
      <c r="BZ1656" s="80">
        <f t="shared" ca="1" si="2702"/>
        <v>3000000</v>
      </c>
      <c r="CA1656" s="80">
        <f t="shared" ca="1" si="2702"/>
        <v>3050000</v>
      </c>
      <c r="CB1656" s="80">
        <f t="shared" ca="1" si="2702"/>
        <v>3100000</v>
      </c>
      <c r="CC1656" s="80">
        <f t="shared" ca="1" si="2702"/>
        <v>3150000</v>
      </c>
      <c r="CD1656" s="80">
        <f t="shared" ca="1" si="2702"/>
        <v>3200000</v>
      </c>
      <c r="CE1656" s="80">
        <f t="shared" ref="CE1656:CL1656" ca="1" si="2703">-CE1648+CD1656</f>
        <v>3250000</v>
      </c>
      <c r="CF1656" s="80">
        <f t="shared" ca="1" si="2703"/>
        <v>3300000</v>
      </c>
      <c r="CG1656" s="80">
        <f t="shared" ca="1" si="2703"/>
        <v>3350000</v>
      </c>
      <c r="CH1656" s="80">
        <f t="shared" ca="1" si="2703"/>
        <v>3400000</v>
      </c>
      <c r="CI1656" s="80">
        <f t="shared" ca="1" si="2703"/>
        <v>3450000</v>
      </c>
      <c r="CJ1656" s="80">
        <f t="shared" ca="1" si="2703"/>
        <v>3500000</v>
      </c>
      <c r="CK1656" s="80">
        <f t="shared" ca="1" si="2703"/>
        <v>3550000</v>
      </c>
      <c r="CL1656" s="80">
        <f t="shared" ca="1" si="2703"/>
        <v>3600000</v>
      </c>
      <c r="CN1656" s="80">
        <f>CN1653</f>
        <v>0</v>
      </c>
      <c r="CO1656" s="80" t="e">
        <f t="shared" ref="CO1656" ca="1" si="2704">-CO1648+CN1656</f>
        <v>#N/A</v>
      </c>
      <c r="CP1656" s="80" t="e">
        <f t="shared" ref="CP1656:DL1656" ca="1" si="2705">-CP1648+CO1656</f>
        <v>#N/A</v>
      </c>
      <c r="CQ1656" s="80" t="e">
        <f t="shared" ca="1" si="2705"/>
        <v>#N/A</v>
      </c>
      <c r="CR1656" s="80" t="e">
        <f t="shared" ca="1" si="2705"/>
        <v>#N/A</v>
      </c>
      <c r="CS1656" s="80" t="e">
        <f t="shared" ca="1" si="2705"/>
        <v>#N/A</v>
      </c>
      <c r="CT1656" s="80" t="e">
        <f t="shared" ca="1" si="2705"/>
        <v>#N/A</v>
      </c>
      <c r="CU1656" s="80" t="e">
        <f t="shared" ca="1" si="2705"/>
        <v>#N/A</v>
      </c>
      <c r="CV1656" s="80" t="e">
        <f t="shared" ca="1" si="2705"/>
        <v>#N/A</v>
      </c>
      <c r="CW1656" s="80" t="e">
        <f t="shared" ca="1" si="2705"/>
        <v>#N/A</v>
      </c>
      <c r="CX1656" s="80" t="e">
        <f t="shared" ca="1" si="2705"/>
        <v>#N/A</v>
      </c>
      <c r="CY1656" s="80" t="e">
        <f t="shared" ca="1" si="2705"/>
        <v>#N/A</v>
      </c>
      <c r="CZ1656" s="80" t="e">
        <f t="shared" ca="1" si="2705"/>
        <v>#N/A</v>
      </c>
      <c r="DA1656" s="80" t="e">
        <f t="shared" ca="1" si="2705"/>
        <v>#N/A</v>
      </c>
      <c r="DB1656" s="80" t="e">
        <f t="shared" ca="1" si="2705"/>
        <v>#N/A</v>
      </c>
      <c r="DC1656" s="80" t="e">
        <f t="shared" ca="1" si="2705"/>
        <v>#N/A</v>
      </c>
      <c r="DD1656" s="80" t="e">
        <f t="shared" ca="1" si="2705"/>
        <v>#N/A</v>
      </c>
      <c r="DE1656" s="80" t="e">
        <f t="shared" ca="1" si="2705"/>
        <v>#N/A</v>
      </c>
      <c r="DF1656" s="80" t="e">
        <f t="shared" ca="1" si="2705"/>
        <v>#N/A</v>
      </c>
      <c r="DG1656" s="80" t="e">
        <f t="shared" ca="1" si="2705"/>
        <v>#N/A</v>
      </c>
      <c r="DH1656" s="80" t="e">
        <f t="shared" ca="1" si="2705"/>
        <v>#N/A</v>
      </c>
      <c r="DI1656" s="80" t="e">
        <f t="shared" ca="1" si="2705"/>
        <v>#N/A</v>
      </c>
      <c r="DJ1656" s="80" t="e">
        <f t="shared" ca="1" si="2705"/>
        <v>#N/A</v>
      </c>
      <c r="DK1656" s="80" t="e">
        <f t="shared" ca="1" si="2705"/>
        <v>#N/A</v>
      </c>
      <c r="DL1656" s="80" t="e">
        <f t="shared" ca="1" si="2705"/>
        <v>#N/A</v>
      </c>
    </row>
    <row r="1657" spans="2:116" x14ac:dyDescent="0.4">
      <c r="D1657" t="s">
        <v>765</v>
      </c>
      <c r="E1657" s="8" t="str">
        <f t="shared" si="2700"/>
        <v>1657 FAPPE-S</v>
      </c>
      <c r="G1657" s="158" t="str">
        <f>"Accumulated depreciation - "&amp;SUBSTITUTE(G1641,":","")</f>
        <v>Accumulated depreciation - Volume driven secondary PP&amp;E</v>
      </c>
      <c r="I1657" s="81">
        <f>-H1644/H1643*I1656</f>
        <v>0</v>
      </c>
      <c r="J1657" s="243"/>
      <c r="K1657" s="37">
        <f ca="1">SUMIF($4:$4,K$2,1657:1657)</f>
        <v>-64987</v>
      </c>
      <c r="L1657" s="37">
        <f ca="1">SUMIF($4:$4,L$2,1657:1657)</f>
        <v>-249950</v>
      </c>
      <c r="M1657" s="37">
        <f ca="1">SUMIF($4:$4,M$2,1657:1657)</f>
        <v>-554889</v>
      </c>
      <c r="N1657" s="37">
        <f ca="1">SUMIF($4:$4,N$2,1657:1657)</f>
        <v>-979804</v>
      </c>
      <c r="O1657" s="37">
        <f ca="1">SUMIF($4:$4,O$2,1657:1657)</f>
        <v>-1524695</v>
      </c>
      <c r="P1657" s="37">
        <f ca="1">SUMIF($4:$4,P$2,1657:1657)</f>
        <v>-2124575</v>
      </c>
      <c r="R1657" s="37">
        <f>$I1657</f>
        <v>0</v>
      </c>
      <c r="S1657" s="81">
        <f t="shared" ref="S1657:AX1657" ca="1" si="2706">R1657+S1651</f>
        <v>-833.16666666666663</v>
      </c>
      <c r="T1657" s="81">
        <f t="shared" ca="1" si="2706"/>
        <v>-2499.5</v>
      </c>
      <c r="U1657" s="81">
        <f t="shared" ca="1" si="2706"/>
        <v>-4999</v>
      </c>
      <c r="V1657" s="81">
        <f t="shared" ca="1" si="2706"/>
        <v>-8331.6666666666661</v>
      </c>
      <c r="W1657" s="81">
        <f t="shared" ca="1" si="2706"/>
        <v>-12497.5</v>
      </c>
      <c r="X1657" s="81">
        <f t="shared" ca="1" si="2706"/>
        <v>-17496.5</v>
      </c>
      <c r="Y1657" s="81">
        <f t="shared" ca="1" si="2706"/>
        <v>-23328.666666666668</v>
      </c>
      <c r="Z1657" s="81">
        <f t="shared" ca="1" si="2706"/>
        <v>-29994</v>
      </c>
      <c r="AA1657" s="81">
        <f t="shared" ca="1" si="2706"/>
        <v>-37492.5</v>
      </c>
      <c r="AB1657" s="81">
        <f t="shared" ca="1" si="2706"/>
        <v>-45824.166666666664</v>
      </c>
      <c r="AC1657" s="81">
        <f t="shared" ca="1" si="2706"/>
        <v>-54989</v>
      </c>
      <c r="AD1657" s="81">
        <f t="shared" ca="1" si="2706"/>
        <v>-64987</v>
      </c>
      <c r="AE1657" s="81">
        <f t="shared" ca="1" si="2706"/>
        <v>-75818.166666666672</v>
      </c>
      <c r="AF1657" s="81">
        <f t="shared" ca="1" si="2706"/>
        <v>-87482.5</v>
      </c>
      <c r="AG1657" s="81">
        <f t="shared" ca="1" si="2706"/>
        <v>-99980</v>
      </c>
      <c r="AH1657" s="81">
        <f t="shared" ca="1" si="2706"/>
        <v>-113310.66666666667</v>
      </c>
      <c r="AI1657" s="81">
        <f t="shared" ca="1" si="2706"/>
        <v>-127474.5</v>
      </c>
      <c r="AJ1657" s="81">
        <f t="shared" ca="1" si="2706"/>
        <v>-142471.5</v>
      </c>
      <c r="AK1657" s="81">
        <f t="shared" ca="1" si="2706"/>
        <v>-158301.66666666666</v>
      </c>
      <c r="AL1657" s="81">
        <f t="shared" ca="1" si="2706"/>
        <v>-174965</v>
      </c>
      <c r="AM1657" s="81">
        <f t="shared" ca="1" si="2706"/>
        <v>-192461.5</v>
      </c>
      <c r="AN1657" s="81">
        <f t="shared" ca="1" si="2706"/>
        <v>-210791.16666666666</v>
      </c>
      <c r="AO1657" s="81">
        <f t="shared" ca="1" si="2706"/>
        <v>-229954</v>
      </c>
      <c r="AP1657" s="81">
        <f t="shared" ca="1" si="2706"/>
        <v>-249950</v>
      </c>
      <c r="AQ1657" s="81">
        <f t="shared" ca="1" si="2706"/>
        <v>-270779.16666666669</v>
      </c>
      <c r="AR1657" s="81">
        <f t="shared" ca="1" si="2706"/>
        <v>-292441.5</v>
      </c>
      <c r="AS1657" s="81">
        <f t="shared" ca="1" si="2706"/>
        <v>-314937</v>
      </c>
      <c r="AT1657" s="81">
        <f t="shared" ca="1" si="2706"/>
        <v>-338265.66666666669</v>
      </c>
      <c r="AU1657" s="81">
        <f t="shared" ca="1" si="2706"/>
        <v>-362427.5</v>
      </c>
      <c r="AV1657" s="81">
        <f t="shared" ca="1" si="2706"/>
        <v>-387422.5</v>
      </c>
      <c r="AW1657" s="81">
        <f t="shared" ca="1" si="2706"/>
        <v>-413250.66666666669</v>
      </c>
      <c r="AX1657" s="81">
        <f t="shared" ca="1" si="2706"/>
        <v>-439912</v>
      </c>
      <c r="AY1657" s="81">
        <f t="shared" ref="AY1657:CD1657" ca="1" si="2707">AX1657+AY1651</f>
        <v>-467406.5</v>
      </c>
      <c r="AZ1657" s="81">
        <f t="shared" ca="1" si="2707"/>
        <v>-495734.16666666669</v>
      </c>
      <c r="BA1657" s="81">
        <f t="shared" ca="1" si="2707"/>
        <v>-524895</v>
      </c>
      <c r="BB1657" s="81">
        <f t="shared" ca="1" si="2707"/>
        <v>-554889</v>
      </c>
      <c r="BC1657" s="81">
        <f t="shared" ca="1" si="2707"/>
        <v>-585716.16666666663</v>
      </c>
      <c r="BD1657" s="81">
        <f t="shared" ca="1" si="2707"/>
        <v>-617376.5</v>
      </c>
      <c r="BE1657" s="81">
        <f t="shared" ca="1" si="2707"/>
        <v>-649870</v>
      </c>
      <c r="BF1657" s="81">
        <f t="shared" ca="1" si="2707"/>
        <v>-683196.66666666663</v>
      </c>
      <c r="BG1657" s="81">
        <f t="shared" ca="1" si="2707"/>
        <v>-717356.5</v>
      </c>
      <c r="BH1657" s="81">
        <f t="shared" ca="1" si="2707"/>
        <v>-752349.5</v>
      </c>
      <c r="BI1657" s="81">
        <f t="shared" ca="1" si="2707"/>
        <v>-788175.66666666663</v>
      </c>
      <c r="BJ1657" s="81">
        <f t="shared" ca="1" si="2707"/>
        <v>-824835</v>
      </c>
      <c r="BK1657" s="81">
        <f t="shared" ca="1" si="2707"/>
        <v>-862327.5</v>
      </c>
      <c r="BL1657" s="81">
        <f t="shared" ca="1" si="2707"/>
        <v>-900653.16666666663</v>
      </c>
      <c r="BM1657" s="81">
        <f t="shared" ca="1" si="2707"/>
        <v>-939812</v>
      </c>
      <c r="BN1657" s="81">
        <f t="shared" ca="1" si="2707"/>
        <v>-979804</v>
      </c>
      <c r="BO1657" s="81">
        <f t="shared" ca="1" si="2707"/>
        <v>-1020629.1666666666</v>
      </c>
      <c r="BP1657" s="81">
        <f t="shared" ca="1" si="2707"/>
        <v>-1062287.5</v>
      </c>
      <c r="BQ1657" s="81">
        <f t="shared" ca="1" si="2707"/>
        <v>-1104779</v>
      </c>
      <c r="BR1657" s="81">
        <f t="shared" ca="1" si="2707"/>
        <v>-1148103.6666666667</v>
      </c>
      <c r="BS1657" s="81">
        <f t="shared" ca="1" si="2707"/>
        <v>-1192261.5</v>
      </c>
      <c r="BT1657" s="81">
        <f t="shared" ca="1" si="2707"/>
        <v>-1237252.5</v>
      </c>
      <c r="BU1657" s="81">
        <f t="shared" ca="1" si="2707"/>
        <v>-1283076.6666666667</v>
      </c>
      <c r="BV1657" s="81">
        <f t="shared" ca="1" si="2707"/>
        <v>-1329734</v>
      </c>
      <c r="BW1657" s="81">
        <f t="shared" ca="1" si="2707"/>
        <v>-1377224.5</v>
      </c>
      <c r="BX1657" s="81">
        <f t="shared" ca="1" si="2707"/>
        <v>-1425548.1666666667</v>
      </c>
      <c r="BY1657" s="81">
        <f t="shared" ca="1" si="2707"/>
        <v>-1474705</v>
      </c>
      <c r="BZ1657" s="81">
        <f t="shared" ca="1" si="2707"/>
        <v>-1524695</v>
      </c>
      <c r="CA1657" s="81">
        <f t="shared" ca="1" si="2707"/>
        <v>-1574685</v>
      </c>
      <c r="CB1657" s="81">
        <f t="shared" ca="1" si="2707"/>
        <v>-1624675</v>
      </c>
      <c r="CC1657" s="81">
        <f t="shared" ca="1" si="2707"/>
        <v>-1674665</v>
      </c>
      <c r="CD1657" s="81">
        <f t="shared" ca="1" si="2707"/>
        <v>-1724655</v>
      </c>
      <c r="CE1657" s="81">
        <f t="shared" ref="CE1657:CL1657" ca="1" si="2708">CD1657+CE1651</f>
        <v>-1774645</v>
      </c>
      <c r="CF1657" s="81">
        <f t="shared" ca="1" si="2708"/>
        <v>-1824635</v>
      </c>
      <c r="CG1657" s="81">
        <f t="shared" ca="1" si="2708"/>
        <v>-1874625</v>
      </c>
      <c r="CH1657" s="81">
        <f t="shared" ca="1" si="2708"/>
        <v>-1924615</v>
      </c>
      <c r="CI1657" s="81">
        <f t="shared" ca="1" si="2708"/>
        <v>-1974605</v>
      </c>
      <c r="CJ1657" s="81">
        <f t="shared" ca="1" si="2708"/>
        <v>-2024595</v>
      </c>
      <c r="CK1657" s="81">
        <f t="shared" ca="1" si="2708"/>
        <v>-2074585</v>
      </c>
      <c r="CL1657" s="81">
        <f t="shared" ca="1" si="2708"/>
        <v>-2124575</v>
      </c>
      <c r="CN1657" s="81">
        <f>-H1644/H1643*CN1656</f>
        <v>0</v>
      </c>
      <c r="CO1657" s="81" t="e">
        <f t="shared" ref="CO1657" si="2709">CN1657+CO1651</f>
        <v>#N/A</v>
      </c>
      <c r="CP1657" s="81" t="e">
        <f t="shared" ref="CP1657:DL1657" si="2710">CO1657+CP1651</f>
        <v>#N/A</v>
      </c>
      <c r="CQ1657" s="81" t="e">
        <f t="shared" si="2710"/>
        <v>#N/A</v>
      </c>
      <c r="CR1657" s="81" t="e">
        <f t="shared" si="2710"/>
        <v>#N/A</v>
      </c>
      <c r="CS1657" s="81" t="e">
        <f t="shared" si="2710"/>
        <v>#N/A</v>
      </c>
      <c r="CT1657" s="81" t="e">
        <f t="shared" si="2710"/>
        <v>#N/A</v>
      </c>
      <c r="CU1657" s="81" t="e">
        <f t="shared" si="2710"/>
        <v>#N/A</v>
      </c>
      <c r="CV1657" s="81" t="e">
        <f t="shared" si="2710"/>
        <v>#N/A</v>
      </c>
      <c r="CW1657" s="81" t="e">
        <f t="shared" si="2710"/>
        <v>#N/A</v>
      </c>
      <c r="CX1657" s="81" t="e">
        <f t="shared" si="2710"/>
        <v>#N/A</v>
      </c>
      <c r="CY1657" s="81" t="e">
        <f t="shared" si="2710"/>
        <v>#N/A</v>
      </c>
      <c r="CZ1657" s="81" t="e">
        <f t="shared" si="2710"/>
        <v>#N/A</v>
      </c>
      <c r="DA1657" s="81" t="e">
        <f t="shared" si="2710"/>
        <v>#N/A</v>
      </c>
      <c r="DB1657" s="81" t="e">
        <f t="shared" si="2710"/>
        <v>#N/A</v>
      </c>
      <c r="DC1657" s="81" t="e">
        <f t="shared" si="2710"/>
        <v>#N/A</v>
      </c>
      <c r="DD1657" s="81" t="e">
        <f t="shared" si="2710"/>
        <v>#N/A</v>
      </c>
      <c r="DE1657" s="81" t="e">
        <f t="shared" si="2710"/>
        <v>#N/A</v>
      </c>
      <c r="DF1657" s="81" t="e">
        <f t="shared" si="2710"/>
        <v>#N/A</v>
      </c>
      <c r="DG1657" s="81" t="e">
        <f t="shared" si="2710"/>
        <v>#N/A</v>
      </c>
      <c r="DH1657" s="81" t="e">
        <f t="shared" si="2710"/>
        <v>#N/A</v>
      </c>
      <c r="DI1657" s="81" t="e">
        <f t="shared" si="2710"/>
        <v>#N/A</v>
      </c>
      <c r="DJ1657" s="81" t="e">
        <f t="shared" si="2710"/>
        <v>#N/A</v>
      </c>
      <c r="DK1657" s="81" t="e">
        <f t="shared" si="2710"/>
        <v>#N/A</v>
      </c>
      <c r="DL1657" s="81" t="e">
        <f t="shared" si="2710"/>
        <v>#N/A</v>
      </c>
    </row>
    <row r="1658" spans="2:116" x14ac:dyDescent="0.4">
      <c r="C1658" t="s">
        <v>240</v>
      </c>
      <c r="D1658" t="s">
        <v>765</v>
      </c>
      <c r="E1658" s="8" t="str">
        <f t="shared" si="2700"/>
        <v>1658 FAPPE-S</v>
      </c>
      <c r="G1658" s="126" t="str">
        <f>"Net PP&amp;E - "&amp;SUBSTITUTE(G1641,":","")</f>
        <v>Net PP&amp;E - Volume driven secondary PP&amp;E</v>
      </c>
      <c r="H1658" s="27"/>
      <c r="I1658" s="77">
        <f>SUM(I1656:I1657)</f>
        <v>0</v>
      </c>
      <c r="J1658" s="77"/>
      <c r="K1658" s="33">
        <f ca="1">SUMIF($4:$4,K$2,1658:1658)</f>
        <v>535013</v>
      </c>
      <c r="L1658" s="33">
        <f ca="1">SUMIF($4:$4,L$2,1658:1658)</f>
        <v>950050</v>
      </c>
      <c r="M1658" s="33">
        <f ca="1">SUMIF($4:$4,M$2,1658:1658)</f>
        <v>1245111</v>
      </c>
      <c r="N1658" s="33">
        <f ca="1">SUMIF($4:$4,N$2,1658:1658)</f>
        <v>1420196</v>
      </c>
      <c r="O1658" s="33">
        <f ca="1">SUMIF($4:$4,O$2,1658:1658)</f>
        <v>1475305</v>
      </c>
      <c r="P1658" s="33">
        <f ca="1">SUMIF($4:$4,P$2,1658:1658)</f>
        <v>1475425</v>
      </c>
      <c r="Q1658" s="33"/>
      <c r="R1658" s="33">
        <f>$I1658</f>
        <v>0</v>
      </c>
      <c r="S1658" s="77">
        <f t="shared" ref="S1658:AX1658" ca="1" si="2711">SUM(S1656:S1657)</f>
        <v>49166.833333333336</v>
      </c>
      <c r="T1658" s="77">
        <f t="shared" ca="1" si="2711"/>
        <v>97500.5</v>
      </c>
      <c r="U1658" s="77">
        <f t="shared" ca="1" si="2711"/>
        <v>145001</v>
      </c>
      <c r="V1658" s="77">
        <f t="shared" ca="1" si="2711"/>
        <v>191668.33333333334</v>
      </c>
      <c r="W1658" s="77">
        <f t="shared" ca="1" si="2711"/>
        <v>237502.5</v>
      </c>
      <c r="X1658" s="77">
        <f t="shared" ca="1" si="2711"/>
        <v>282503.5</v>
      </c>
      <c r="Y1658" s="77">
        <f t="shared" ca="1" si="2711"/>
        <v>326671.33333333331</v>
      </c>
      <c r="Z1658" s="77">
        <f t="shared" ca="1" si="2711"/>
        <v>370006</v>
      </c>
      <c r="AA1658" s="77">
        <f t="shared" ca="1" si="2711"/>
        <v>412507.5</v>
      </c>
      <c r="AB1658" s="77">
        <f t="shared" ca="1" si="2711"/>
        <v>454175.83333333331</v>
      </c>
      <c r="AC1658" s="77">
        <f t="shared" ca="1" si="2711"/>
        <v>495011</v>
      </c>
      <c r="AD1658" s="77">
        <f t="shared" ca="1" si="2711"/>
        <v>535013</v>
      </c>
      <c r="AE1658" s="77">
        <f t="shared" ca="1" si="2711"/>
        <v>574181.83333333337</v>
      </c>
      <c r="AF1658" s="77">
        <f t="shared" ca="1" si="2711"/>
        <v>612517.5</v>
      </c>
      <c r="AG1658" s="77">
        <f t="shared" ca="1" si="2711"/>
        <v>650020</v>
      </c>
      <c r="AH1658" s="77">
        <f t="shared" ca="1" si="2711"/>
        <v>686689.33333333337</v>
      </c>
      <c r="AI1658" s="77">
        <f t="shared" ca="1" si="2711"/>
        <v>722525.5</v>
      </c>
      <c r="AJ1658" s="77">
        <f t="shared" ca="1" si="2711"/>
        <v>757528.5</v>
      </c>
      <c r="AK1658" s="77">
        <f t="shared" ca="1" si="2711"/>
        <v>791698.33333333337</v>
      </c>
      <c r="AL1658" s="77">
        <f t="shared" ca="1" si="2711"/>
        <v>825035</v>
      </c>
      <c r="AM1658" s="77">
        <f t="shared" ca="1" si="2711"/>
        <v>857538.5</v>
      </c>
      <c r="AN1658" s="77">
        <f t="shared" ca="1" si="2711"/>
        <v>889208.83333333337</v>
      </c>
      <c r="AO1658" s="77">
        <f t="shared" ca="1" si="2711"/>
        <v>920046</v>
      </c>
      <c r="AP1658" s="77">
        <f t="shared" ca="1" si="2711"/>
        <v>950050</v>
      </c>
      <c r="AQ1658" s="77">
        <f t="shared" ca="1" si="2711"/>
        <v>979220.83333333326</v>
      </c>
      <c r="AR1658" s="77">
        <f t="shared" ca="1" si="2711"/>
        <v>1007558.5</v>
      </c>
      <c r="AS1658" s="77">
        <f t="shared" ca="1" si="2711"/>
        <v>1035063</v>
      </c>
      <c r="AT1658" s="77">
        <f t="shared" ca="1" si="2711"/>
        <v>1061734.3333333333</v>
      </c>
      <c r="AU1658" s="77">
        <f t="shared" ca="1" si="2711"/>
        <v>1087572.5</v>
      </c>
      <c r="AV1658" s="77">
        <f t="shared" ca="1" si="2711"/>
        <v>1112577.5</v>
      </c>
      <c r="AW1658" s="77">
        <f t="shared" ca="1" si="2711"/>
        <v>1136749.3333333333</v>
      </c>
      <c r="AX1658" s="77">
        <f t="shared" ca="1" si="2711"/>
        <v>1160088</v>
      </c>
      <c r="AY1658" s="77">
        <f t="shared" ref="AY1658:CD1658" ca="1" si="2712">SUM(AY1656:AY1657)</f>
        <v>1182593.5</v>
      </c>
      <c r="AZ1658" s="77">
        <f t="shared" ca="1" si="2712"/>
        <v>1204265.8333333333</v>
      </c>
      <c r="BA1658" s="77">
        <f t="shared" ca="1" si="2712"/>
        <v>1225105</v>
      </c>
      <c r="BB1658" s="77">
        <f t="shared" ca="1" si="2712"/>
        <v>1245111</v>
      </c>
      <c r="BC1658" s="77">
        <f t="shared" ca="1" si="2712"/>
        <v>1264283.8333333335</v>
      </c>
      <c r="BD1658" s="77">
        <f t="shared" ca="1" si="2712"/>
        <v>1282623.5</v>
      </c>
      <c r="BE1658" s="77">
        <f t="shared" ca="1" si="2712"/>
        <v>1300130</v>
      </c>
      <c r="BF1658" s="77">
        <f t="shared" ca="1" si="2712"/>
        <v>1316803.3333333335</v>
      </c>
      <c r="BG1658" s="77">
        <f t="shared" ca="1" si="2712"/>
        <v>1332643.5</v>
      </c>
      <c r="BH1658" s="77">
        <f t="shared" ca="1" si="2712"/>
        <v>1347650.5</v>
      </c>
      <c r="BI1658" s="77">
        <f t="shared" ca="1" si="2712"/>
        <v>1361824.3333333335</v>
      </c>
      <c r="BJ1658" s="77">
        <f t="shared" ca="1" si="2712"/>
        <v>1375165</v>
      </c>
      <c r="BK1658" s="77">
        <f t="shared" ca="1" si="2712"/>
        <v>1387672.5</v>
      </c>
      <c r="BL1658" s="77">
        <f t="shared" ca="1" si="2712"/>
        <v>1399346.8333333335</v>
      </c>
      <c r="BM1658" s="77">
        <f t="shared" ca="1" si="2712"/>
        <v>1410188</v>
      </c>
      <c r="BN1658" s="77">
        <f t="shared" ca="1" si="2712"/>
        <v>1420196</v>
      </c>
      <c r="BO1658" s="77">
        <f t="shared" ca="1" si="2712"/>
        <v>1429370.8333333335</v>
      </c>
      <c r="BP1658" s="77">
        <f t="shared" ca="1" si="2712"/>
        <v>1437712.5</v>
      </c>
      <c r="BQ1658" s="77">
        <f t="shared" ca="1" si="2712"/>
        <v>1445221</v>
      </c>
      <c r="BR1658" s="77">
        <f t="shared" ca="1" si="2712"/>
        <v>1451896.3333333333</v>
      </c>
      <c r="BS1658" s="77">
        <f t="shared" ca="1" si="2712"/>
        <v>1457738.5</v>
      </c>
      <c r="BT1658" s="77">
        <f t="shared" ca="1" si="2712"/>
        <v>1462747.5</v>
      </c>
      <c r="BU1658" s="77">
        <f t="shared" ca="1" si="2712"/>
        <v>1466923.3333333333</v>
      </c>
      <c r="BV1658" s="77">
        <f t="shared" ca="1" si="2712"/>
        <v>1470266</v>
      </c>
      <c r="BW1658" s="77">
        <f t="shared" ca="1" si="2712"/>
        <v>1472775.5</v>
      </c>
      <c r="BX1658" s="77">
        <f t="shared" ca="1" si="2712"/>
        <v>1474451.8333333333</v>
      </c>
      <c r="BY1658" s="77">
        <f t="shared" ca="1" si="2712"/>
        <v>1475295</v>
      </c>
      <c r="BZ1658" s="77">
        <f t="shared" ca="1" si="2712"/>
        <v>1475305</v>
      </c>
      <c r="CA1658" s="77">
        <f t="shared" ca="1" si="2712"/>
        <v>1475315</v>
      </c>
      <c r="CB1658" s="77">
        <f t="shared" ca="1" si="2712"/>
        <v>1475325</v>
      </c>
      <c r="CC1658" s="77">
        <f t="shared" ca="1" si="2712"/>
        <v>1475335</v>
      </c>
      <c r="CD1658" s="77">
        <f t="shared" ca="1" si="2712"/>
        <v>1475345</v>
      </c>
      <c r="CE1658" s="77">
        <f t="shared" ref="CE1658:CL1658" ca="1" si="2713">SUM(CE1656:CE1657)</f>
        <v>1475355</v>
      </c>
      <c r="CF1658" s="77">
        <f t="shared" ca="1" si="2713"/>
        <v>1475365</v>
      </c>
      <c r="CG1658" s="77">
        <f t="shared" ca="1" si="2713"/>
        <v>1475375</v>
      </c>
      <c r="CH1658" s="77">
        <f t="shared" ca="1" si="2713"/>
        <v>1475385</v>
      </c>
      <c r="CI1658" s="77">
        <f t="shared" ca="1" si="2713"/>
        <v>1475395</v>
      </c>
      <c r="CJ1658" s="77">
        <f t="shared" ca="1" si="2713"/>
        <v>1475405</v>
      </c>
      <c r="CK1658" s="77">
        <f t="shared" ca="1" si="2713"/>
        <v>1475415</v>
      </c>
      <c r="CL1658" s="77">
        <f t="shared" ca="1" si="2713"/>
        <v>1475425</v>
      </c>
      <c r="CN1658" s="77">
        <f>SUM(CN1656:CN1657)</f>
        <v>0</v>
      </c>
      <c r="CO1658" s="77" t="e">
        <f t="shared" ref="CO1658" ca="1" si="2714">SUM(CO1656:CO1657)</f>
        <v>#N/A</v>
      </c>
      <c r="CP1658" s="77" t="e">
        <f t="shared" ref="CP1658:DK1658" ca="1" si="2715">SUM(CP1656:CP1657)</f>
        <v>#N/A</v>
      </c>
      <c r="CQ1658" s="77" t="e">
        <f t="shared" ca="1" si="2715"/>
        <v>#N/A</v>
      </c>
      <c r="CR1658" s="77" t="e">
        <f t="shared" ca="1" si="2715"/>
        <v>#N/A</v>
      </c>
      <c r="CS1658" s="77" t="e">
        <f t="shared" ca="1" si="2715"/>
        <v>#N/A</v>
      </c>
      <c r="CT1658" s="77" t="e">
        <f t="shared" ca="1" si="2715"/>
        <v>#N/A</v>
      </c>
      <c r="CU1658" s="77" t="e">
        <f t="shared" ca="1" si="2715"/>
        <v>#N/A</v>
      </c>
      <c r="CV1658" s="77" t="e">
        <f t="shared" ca="1" si="2715"/>
        <v>#N/A</v>
      </c>
      <c r="CW1658" s="77" t="e">
        <f t="shared" ca="1" si="2715"/>
        <v>#N/A</v>
      </c>
      <c r="CX1658" s="77" t="e">
        <f t="shared" ca="1" si="2715"/>
        <v>#N/A</v>
      </c>
      <c r="CY1658" s="77" t="e">
        <f t="shared" ca="1" si="2715"/>
        <v>#N/A</v>
      </c>
      <c r="CZ1658" s="77" t="e">
        <f t="shared" ca="1" si="2715"/>
        <v>#N/A</v>
      </c>
      <c r="DA1658" s="77" t="e">
        <f t="shared" ca="1" si="2715"/>
        <v>#N/A</v>
      </c>
      <c r="DB1658" s="77" t="e">
        <f t="shared" ca="1" si="2715"/>
        <v>#N/A</v>
      </c>
      <c r="DC1658" s="77" t="e">
        <f t="shared" ca="1" si="2715"/>
        <v>#N/A</v>
      </c>
      <c r="DD1658" s="77" t="e">
        <f t="shared" ca="1" si="2715"/>
        <v>#N/A</v>
      </c>
      <c r="DE1658" s="77" t="e">
        <f t="shared" ca="1" si="2715"/>
        <v>#N/A</v>
      </c>
      <c r="DF1658" s="77" t="e">
        <f t="shared" ca="1" si="2715"/>
        <v>#N/A</v>
      </c>
      <c r="DG1658" s="77" t="e">
        <f t="shared" ca="1" si="2715"/>
        <v>#N/A</v>
      </c>
      <c r="DH1658" s="77" t="e">
        <f t="shared" ca="1" si="2715"/>
        <v>#N/A</v>
      </c>
      <c r="DI1658" s="77" t="e">
        <f t="shared" ca="1" si="2715"/>
        <v>#N/A</v>
      </c>
      <c r="DJ1658" s="77" t="e">
        <f t="shared" ca="1" si="2715"/>
        <v>#N/A</v>
      </c>
      <c r="DK1658" s="77" t="e">
        <f t="shared" ca="1" si="2715"/>
        <v>#N/A</v>
      </c>
      <c r="DL1658" s="77" t="e">
        <f t="shared" ref="DL1658" ca="1" si="2716">SUM(DL1656:DL1657)</f>
        <v>#N/A</v>
      </c>
    </row>
    <row r="1659" spans="2:116" x14ac:dyDescent="0.4">
      <c r="B1659" t="s">
        <v>244</v>
      </c>
      <c r="D1659" t="s">
        <v>765</v>
      </c>
      <c r="E1659" s="8" t="str">
        <f t="shared" ref="E1659" si="2717">ROW()&amp;" "&amp;D1659</f>
        <v>1659 FAPPE-S</v>
      </c>
      <c r="G1659" s="126"/>
      <c r="H1659" s="27"/>
      <c r="I1659" s="77"/>
      <c r="J1659" s="77"/>
      <c r="K1659" s="33"/>
      <c r="L1659" s="33"/>
      <c r="M1659" s="33"/>
      <c r="N1659" s="33"/>
      <c r="O1659" s="33"/>
      <c r="P1659" s="33"/>
      <c r="R1659" s="33"/>
      <c r="S1659" s="77"/>
      <c r="T1659" s="77"/>
      <c r="U1659" s="77"/>
      <c r="V1659" s="77"/>
      <c r="W1659" s="77"/>
      <c r="X1659" s="77"/>
      <c r="Y1659" s="77"/>
      <c r="Z1659" s="77"/>
      <c r="AA1659" s="77"/>
      <c r="AB1659" s="77"/>
      <c r="AC1659" s="77"/>
      <c r="AD1659" s="77"/>
      <c r="AE1659" s="77"/>
      <c r="AF1659" s="77"/>
      <c r="AG1659" s="77"/>
      <c r="AH1659" s="77"/>
      <c r="AI1659" s="77"/>
      <c r="AJ1659" s="77"/>
      <c r="AK1659" s="77"/>
      <c r="AL1659" s="77"/>
      <c r="AM1659" s="77"/>
      <c r="AN1659" s="77"/>
      <c r="AO1659" s="77"/>
      <c r="AP1659" s="77"/>
      <c r="AQ1659" s="77"/>
      <c r="AR1659" s="77"/>
      <c r="AS1659" s="77"/>
      <c r="AT1659" s="77"/>
      <c r="AU1659" s="77"/>
      <c r="AV1659" s="77"/>
      <c r="AW1659" s="77"/>
      <c r="AX1659" s="77"/>
      <c r="AY1659" s="77"/>
      <c r="AZ1659" s="77"/>
      <c r="BA1659" s="77"/>
      <c r="BB1659" s="77"/>
      <c r="BC1659" s="77"/>
      <c r="BD1659" s="77"/>
      <c r="BE1659" s="77"/>
      <c r="BF1659" s="77"/>
      <c r="BG1659" s="77"/>
      <c r="BH1659" s="77"/>
      <c r="BI1659" s="77"/>
      <c r="BJ1659" s="77"/>
      <c r="BK1659" s="77"/>
      <c r="BL1659" s="77"/>
      <c r="BM1659" s="77"/>
      <c r="BN1659" s="77"/>
      <c r="BO1659" s="77"/>
      <c r="BP1659" s="77"/>
      <c r="BQ1659" s="77"/>
      <c r="BR1659" s="77"/>
      <c r="BS1659" s="77"/>
      <c r="BT1659" s="77"/>
      <c r="BU1659" s="77"/>
      <c r="BV1659" s="77"/>
      <c r="BW1659" s="77"/>
      <c r="BX1659" s="77"/>
      <c r="BY1659" s="77"/>
      <c r="BZ1659" s="77"/>
      <c r="CA1659" s="77"/>
      <c r="CB1659" s="77"/>
      <c r="CC1659" s="77"/>
      <c r="CD1659" s="77"/>
      <c r="CE1659" s="77"/>
      <c r="CF1659" s="77"/>
      <c r="CG1659" s="77"/>
      <c r="CH1659" s="77"/>
      <c r="CI1659" s="77"/>
      <c r="CJ1659" s="77"/>
      <c r="CK1659" s="77"/>
      <c r="CL1659" s="77"/>
      <c r="CN1659" s="77"/>
      <c r="CO1659" s="77"/>
      <c r="CP1659" s="77"/>
      <c r="CQ1659" s="77"/>
      <c r="CR1659" s="77"/>
      <c r="CS1659" s="77"/>
      <c r="CT1659" s="77"/>
      <c r="CU1659" s="77"/>
      <c r="CV1659" s="77"/>
      <c r="CW1659" s="77"/>
      <c r="CX1659" s="77"/>
      <c r="CY1659" s="77"/>
      <c r="CZ1659" s="77"/>
      <c r="DA1659" s="77"/>
      <c r="DB1659" s="77"/>
      <c r="DC1659" s="77"/>
      <c r="DD1659" s="77"/>
      <c r="DE1659" s="77"/>
      <c r="DF1659" s="77"/>
      <c r="DG1659" s="77"/>
      <c r="DH1659" s="77"/>
      <c r="DI1659" s="77"/>
      <c r="DJ1659" s="77"/>
      <c r="DK1659" s="77"/>
      <c r="DL1659" s="77"/>
    </row>
    <row r="1660" spans="2:116" x14ac:dyDescent="0.4">
      <c r="B1660" t="s">
        <v>332</v>
      </c>
      <c r="D1660" t="s">
        <v>765</v>
      </c>
      <c r="E1660" s="8" t="str">
        <f t="shared" si="2632"/>
        <v>1660 FAPPE-S</v>
      </c>
      <c r="G1660" s="136" t="str">
        <f>G1633</f>
        <v>(Primary label)</v>
      </c>
      <c r="H1660" s="27"/>
      <c r="I1660" s="78"/>
      <c r="J1660" s="78"/>
      <c r="K1660" s="33"/>
      <c r="L1660" s="33"/>
      <c r="M1660" s="33"/>
      <c r="N1660" s="33"/>
      <c r="O1660" s="33"/>
      <c r="P1660" s="33"/>
      <c r="R1660" s="33"/>
      <c r="S1660" s="77"/>
      <c r="T1660" s="77"/>
      <c r="U1660" s="77"/>
      <c r="V1660" s="77"/>
      <c r="W1660" s="77"/>
      <c r="X1660" s="77"/>
      <c r="Y1660" s="77"/>
      <c r="Z1660" s="77"/>
      <c r="AA1660" s="77"/>
      <c r="AB1660" s="77"/>
      <c r="AC1660" s="77"/>
      <c r="AD1660" s="77"/>
      <c r="AE1660" s="77"/>
      <c r="AF1660" s="77"/>
      <c r="AG1660" s="77"/>
      <c r="AH1660" s="77"/>
      <c r="AI1660" s="77"/>
      <c r="AJ1660" s="77"/>
      <c r="AK1660" s="77"/>
      <c r="AL1660" s="77"/>
      <c r="AM1660" s="77"/>
      <c r="AN1660" s="77"/>
      <c r="AO1660" s="77"/>
      <c r="AP1660" s="77"/>
      <c r="AQ1660" s="77"/>
      <c r="AR1660" s="77"/>
      <c r="AS1660" s="77"/>
      <c r="AT1660" s="77"/>
      <c r="AU1660" s="77"/>
      <c r="AV1660" s="77"/>
      <c r="AW1660" s="77"/>
      <c r="AX1660" s="77"/>
      <c r="AY1660" s="77"/>
      <c r="AZ1660" s="77"/>
      <c r="BA1660" s="77"/>
      <c r="BB1660" s="77"/>
      <c r="BC1660" s="77"/>
      <c r="BD1660" s="77"/>
      <c r="BE1660" s="77"/>
      <c r="BF1660" s="77"/>
      <c r="BG1660" s="77"/>
      <c r="BH1660" s="77"/>
      <c r="BI1660" s="77"/>
      <c r="BJ1660" s="77"/>
      <c r="BK1660" s="77"/>
      <c r="BL1660" s="77"/>
      <c r="BM1660" s="77"/>
      <c r="BN1660" s="77"/>
      <c r="BO1660" s="77"/>
      <c r="BP1660" s="77"/>
      <c r="BQ1660" s="77"/>
      <c r="BR1660" s="77"/>
      <c r="BS1660" s="77"/>
      <c r="BT1660" s="77"/>
      <c r="BU1660" s="77"/>
      <c r="BV1660" s="77"/>
      <c r="BW1660" s="77"/>
      <c r="BX1660" s="77"/>
      <c r="BY1660" s="77"/>
      <c r="BZ1660" s="77"/>
      <c r="CA1660" s="77"/>
      <c r="CB1660" s="77"/>
      <c r="CC1660" s="77"/>
      <c r="CD1660" s="77"/>
      <c r="CE1660" s="77"/>
      <c r="CF1660" s="77"/>
      <c r="CG1660" s="77"/>
      <c r="CH1660" s="77"/>
      <c r="CI1660" s="77"/>
      <c r="CJ1660" s="77"/>
      <c r="CK1660" s="77"/>
      <c r="CL1660" s="77"/>
      <c r="CN1660" s="78"/>
      <c r="CO1660" s="77"/>
      <c r="CP1660" s="77"/>
      <c r="CQ1660" s="77"/>
      <c r="CR1660" s="77"/>
      <c r="CS1660" s="77"/>
      <c r="CT1660" s="77"/>
      <c r="CU1660" s="77"/>
      <c r="CV1660" s="77"/>
      <c r="CW1660" s="77"/>
      <c r="CX1660" s="77"/>
      <c r="CY1660" s="77"/>
      <c r="CZ1660" s="77"/>
      <c r="DA1660" s="77"/>
      <c r="DB1660" s="77"/>
      <c r="DC1660" s="77"/>
      <c r="DD1660" s="77"/>
      <c r="DE1660" s="77"/>
      <c r="DF1660" s="77"/>
      <c r="DG1660" s="77"/>
      <c r="DH1660" s="77"/>
      <c r="DI1660" s="77"/>
      <c r="DJ1660" s="77"/>
      <c r="DK1660" s="77"/>
      <c r="DL1660" s="77"/>
    </row>
    <row r="1661" spans="2:116" x14ac:dyDescent="0.4">
      <c r="B1661" t="s">
        <v>332</v>
      </c>
      <c r="D1661" t="s">
        <v>765</v>
      </c>
      <c r="E1661" s="8" t="str">
        <f>ROW()&amp;" "&amp;D1661</f>
        <v>1661 FAPPE-S</v>
      </c>
      <c r="G1661" s="136" t="str">
        <f>G1634</f>
        <v>primary unit</v>
      </c>
      <c r="H1661" s="27"/>
      <c r="I1661" s="78"/>
      <c r="J1661" s="78"/>
      <c r="K1661" s="33"/>
      <c r="L1661" s="33"/>
      <c r="M1661" s="33"/>
      <c r="N1661" s="33"/>
      <c r="O1661" s="33"/>
      <c r="P1661" s="33"/>
      <c r="R1661" s="33"/>
      <c r="S1661" s="77"/>
      <c r="T1661" s="77"/>
      <c r="U1661" s="77"/>
      <c r="V1661" s="77"/>
      <c r="W1661" s="77"/>
      <c r="X1661" s="77"/>
      <c r="Y1661" s="77"/>
      <c r="Z1661" s="77"/>
      <c r="AA1661" s="77"/>
      <c r="AB1661" s="77"/>
      <c r="AC1661" s="77"/>
      <c r="AD1661" s="77"/>
      <c r="AE1661" s="77"/>
      <c r="AF1661" s="77"/>
      <c r="AG1661" s="77"/>
      <c r="AH1661" s="77"/>
      <c r="AI1661" s="77"/>
      <c r="AJ1661" s="77"/>
      <c r="AK1661" s="77"/>
      <c r="AL1661" s="77"/>
      <c r="AM1661" s="77"/>
      <c r="AN1661" s="77"/>
      <c r="AO1661" s="77"/>
      <c r="AP1661" s="77"/>
      <c r="AQ1661" s="77"/>
      <c r="AR1661" s="77"/>
      <c r="AS1661" s="77"/>
      <c r="AT1661" s="77"/>
      <c r="AU1661" s="77"/>
      <c r="AV1661" s="77"/>
      <c r="AW1661" s="77"/>
      <c r="AX1661" s="77"/>
      <c r="AY1661" s="77"/>
      <c r="AZ1661" s="77"/>
      <c r="BA1661" s="77"/>
      <c r="BB1661" s="77"/>
      <c r="BC1661" s="77"/>
      <c r="BD1661" s="77"/>
      <c r="BE1661" s="77"/>
      <c r="BF1661" s="77"/>
      <c r="BG1661" s="77"/>
      <c r="BH1661" s="77"/>
      <c r="BI1661" s="77"/>
      <c r="BJ1661" s="77"/>
      <c r="BK1661" s="77"/>
      <c r="BL1661" s="77"/>
      <c r="BM1661" s="77"/>
      <c r="BN1661" s="77"/>
      <c r="BO1661" s="77"/>
      <c r="BP1661" s="77"/>
      <c r="BQ1661" s="77"/>
      <c r="BR1661" s="77"/>
      <c r="BS1661" s="77"/>
      <c r="BT1661" s="77"/>
      <c r="BU1661" s="77"/>
      <c r="BV1661" s="77"/>
      <c r="BW1661" s="77"/>
      <c r="BX1661" s="77"/>
      <c r="BY1661" s="77"/>
      <c r="BZ1661" s="77"/>
      <c r="CA1661" s="77"/>
      <c r="CB1661" s="77"/>
      <c r="CC1661" s="77"/>
      <c r="CD1661" s="77"/>
      <c r="CE1661" s="77"/>
      <c r="CF1661" s="77"/>
      <c r="CG1661" s="77"/>
      <c r="CH1661" s="77"/>
      <c r="CI1661" s="77"/>
      <c r="CJ1661" s="77"/>
      <c r="CK1661" s="77"/>
      <c r="CL1661" s="77"/>
      <c r="CN1661" s="78"/>
      <c r="CO1661" s="77"/>
      <c r="CP1661" s="77"/>
      <c r="CQ1661" s="77"/>
      <c r="CR1661" s="77"/>
      <c r="CS1661" s="77"/>
      <c r="CT1661" s="77"/>
      <c r="CU1661" s="77"/>
      <c r="CV1661" s="77"/>
      <c r="CW1661" s="77"/>
      <c r="CX1661" s="77"/>
      <c r="CY1661" s="77"/>
      <c r="CZ1661" s="77"/>
      <c r="DA1661" s="77"/>
      <c r="DB1661" s="77"/>
      <c r="DC1661" s="77"/>
      <c r="DD1661" s="77"/>
      <c r="DE1661" s="77"/>
      <c r="DF1661" s="77"/>
      <c r="DG1661" s="77"/>
      <c r="DH1661" s="77"/>
      <c r="DI1661" s="77"/>
      <c r="DJ1661" s="77"/>
      <c r="DK1661" s="77"/>
      <c r="DL1661" s="77"/>
    </row>
    <row r="1662" spans="2:116" x14ac:dyDescent="0.4">
      <c r="B1662" t="s">
        <v>332</v>
      </c>
      <c r="D1662" t="s">
        <v>765</v>
      </c>
      <c r="E1662" s="8" t="str">
        <f t="shared" si="2632"/>
        <v>1662 FAPPE-S</v>
      </c>
      <c r="G1662" s="136" t="str">
        <f>G1635</f>
        <v>Primary revenue driver</v>
      </c>
      <c r="K1662" s="53"/>
      <c r="L1662" s="53"/>
      <c r="M1662" s="53"/>
      <c r="N1662" s="53"/>
      <c r="O1662" s="53"/>
      <c r="P1662" s="53"/>
      <c r="R1662" s="24"/>
      <c r="S1662" s="179" t="str">
        <f t="shared" ref="S1662:AX1662" si="2718">S1635</f>
        <v>S$16</v>
      </c>
      <c r="T1662" s="179" t="str">
        <f t="shared" si="2718"/>
        <v>T$16</v>
      </c>
      <c r="U1662" s="179" t="str">
        <f t="shared" si="2718"/>
        <v>U$16</v>
      </c>
      <c r="V1662" s="179" t="str">
        <f t="shared" si="2718"/>
        <v>V$16</v>
      </c>
      <c r="W1662" s="179" t="str">
        <f t="shared" si="2718"/>
        <v>W$16</v>
      </c>
      <c r="X1662" s="179" t="str">
        <f t="shared" si="2718"/>
        <v>X$16</v>
      </c>
      <c r="Y1662" s="179" t="str">
        <f t="shared" si="2718"/>
        <v>Y$16</v>
      </c>
      <c r="Z1662" s="179" t="str">
        <f t="shared" si="2718"/>
        <v>Z$16</v>
      </c>
      <c r="AA1662" s="179" t="str">
        <f t="shared" si="2718"/>
        <v>AA$16</v>
      </c>
      <c r="AB1662" s="179" t="str">
        <f t="shared" si="2718"/>
        <v>AB$16</v>
      </c>
      <c r="AC1662" s="179" t="str">
        <f t="shared" si="2718"/>
        <v>AC$16</v>
      </c>
      <c r="AD1662" s="179" t="str">
        <f t="shared" si="2718"/>
        <v>AD$16</v>
      </c>
      <c r="AE1662" s="179" t="str">
        <f t="shared" si="2718"/>
        <v>AE$16</v>
      </c>
      <c r="AF1662" s="179" t="str">
        <f t="shared" si="2718"/>
        <v>AF$16</v>
      </c>
      <c r="AG1662" s="179" t="str">
        <f t="shared" si="2718"/>
        <v>AG$16</v>
      </c>
      <c r="AH1662" s="179" t="str">
        <f t="shared" si="2718"/>
        <v>AH$16</v>
      </c>
      <c r="AI1662" s="179" t="str">
        <f t="shared" si="2718"/>
        <v>AI$16</v>
      </c>
      <c r="AJ1662" s="179" t="str">
        <f t="shared" si="2718"/>
        <v>AJ$16</v>
      </c>
      <c r="AK1662" s="179" t="str">
        <f t="shared" si="2718"/>
        <v>AK$16</v>
      </c>
      <c r="AL1662" s="179" t="str">
        <f t="shared" si="2718"/>
        <v>AL$16</v>
      </c>
      <c r="AM1662" s="179" t="str">
        <f t="shared" si="2718"/>
        <v>AM$16</v>
      </c>
      <c r="AN1662" s="179" t="str">
        <f t="shared" si="2718"/>
        <v>AN$16</v>
      </c>
      <c r="AO1662" s="179" t="str">
        <f t="shared" si="2718"/>
        <v>AO$16</v>
      </c>
      <c r="AP1662" s="179" t="str">
        <f t="shared" si="2718"/>
        <v>AP$16</v>
      </c>
      <c r="AQ1662" s="179" t="str">
        <f t="shared" si="2718"/>
        <v>AQ$16</v>
      </c>
      <c r="AR1662" s="179" t="str">
        <f t="shared" si="2718"/>
        <v>AR$16</v>
      </c>
      <c r="AS1662" s="179" t="str">
        <f t="shared" si="2718"/>
        <v>AS$16</v>
      </c>
      <c r="AT1662" s="179" t="str">
        <f t="shared" si="2718"/>
        <v>AT$16</v>
      </c>
      <c r="AU1662" s="179" t="str">
        <f t="shared" si="2718"/>
        <v>AU$16</v>
      </c>
      <c r="AV1662" s="179" t="str">
        <f t="shared" si="2718"/>
        <v>AV$16</v>
      </c>
      <c r="AW1662" s="179" t="str">
        <f t="shared" si="2718"/>
        <v>AW$16</v>
      </c>
      <c r="AX1662" s="179" t="str">
        <f t="shared" si="2718"/>
        <v>AX$16</v>
      </c>
      <c r="AY1662" s="179" t="str">
        <f t="shared" ref="AY1662:CD1662" si="2719">AY1635</f>
        <v>AY$16</v>
      </c>
      <c r="AZ1662" s="179" t="str">
        <f t="shared" si="2719"/>
        <v>AZ$16</v>
      </c>
      <c r="BA1662" s="179" t="str">
        <f t="shared" si="2719"/>
        <v>BA$16</v>
      </c>
      <c r="BB1662" s="179" t="str">
        <f t="shared" si="2719"/>
        <v>BB$16</v>
      </c>
      <c r="BC1662" s="179" t="str">
        <f t="shared" si="2719"/>
        <v>BC$16</v>
      </c>
      <c r="BD1662" s="179" t="str">
        <f t="shared" si="2719"/>
        <v>BD$16</v>
      </c>
      <c r="BE1662" s="179" t="str">
        <f t="shared" si="2719"/>
        <v>BE$16</v>
      </c>
      <c r="BF1662" s="179" t="str">
        <f t="shared" si="2719"/>
        <v>BF$16</v>
      </c>
      <c r="BG1662" s="179" t="str">
        <f t="shared" si="2719"/>
        <v>BG$16</v>
      </c>
      <c r="BH1662" s="179" t="str">
        <f t="shared" si="2719"/>
        <v>BH$16</v>
      </c>
      <c r="BI1662" s="179" t="str">
        <f t="shared" si="2719"/>
        <v>BI$16</v>
      </c>
      <c r="BJ1662" s="179" t="str">
        <f t="shared" si="2719"/>
        <v>BJ$16</v>
      </c>
      <c r="BK1662" s="179" t="str">
        <f t="shared" si="2719"/>
        <v>BK$16</v>
      </c>
      <c r="BL1662" s="179" t="str">
        <f t="shared" si="2719"/>
        <v>BL$16</v>
      </c>
      <c r="BM1662" s="179" t="str">
        <f t="shared" si="2719"/>
        <v>BM$16</v>
      </c>
      <c r="BN1662" s="179" t="str">
        <f t="shared" si="2719"/>
        <v>BN$16</v>
      </c>
      <c r="BO1662" s="179" t="str">
        <f t="shared" si="2719"/>
        <v>BO$16</v>
      </c>
      <c r="BP1662" s="179" t="str">
        <f t="shared" si="2719"/>
        <v>BP$16</v>
      </c>
      <c r="BQ1662" s="179" t="str">
        <f t="shared" si="2719"/>
        <v>BQ$16</v>
      </c>
      <c r="BR1662" s="179" t="str">
        <f t="shared" si="2719"/>
        <v>BR$16</v>
      </c>
      <c r="BS1662" s="179" t="str">
        <f t="shared" si="2719"/>
        <v>BS$16</v>
      </c>
      <c r="BT1662" s="179" t="str">
        <f t="shared" si="2719"/>
        <v>BT$16</v>
      </c>
      <c r="BU1662" s="179" t="str">
        <f t="shared" si="2719"/>
        <v>BU$16</v>
      </c>
      <c r="BV1662" s="179" t="str">
        <f t="shared" si="2719"/>
        <v>BV$16</v>
      </c>
      <c r="BW1662" s="179" t="str">
        <f t="shared" si="2719"/>
        <v>BW$16</v>
      </c>
      <c r="BX1662" s="179" t="str">
        <f t="shared" si="2719"/>
        <v>BX$16</v>
      </c>
      <c r="BY1662" s="179" t="str">
        <f t="shared" si="2719"/>
        <v>BY$16</v>
      </c>
      <c r="BZ1662" s="179" t="str">
        <f t="shared" si="2719"/>
        <v>BZ$16</v>
      </c>
      <c r="CA1662" s="179" t="str">
        <f t="shared" si="2719"/>
        <v>CA$16</v>
      </c>
      <c r="CB1662" s="179" t="str">
        <f t="shared" si="2719"/>
        <v>CB$16</v>
      </c>
      <c r="CC1662" s="179" t="str">
        <f t="shared" si="2719"/>
        <v>CC$16</v>
      </c>
      <c r="CD1662" s="179" t="str">
        <f t="shared" si="2719"/>
        <v>CD$16</v>
      </c>
      <c r="CE1662" s="179" t="str">
        <f t="shared" ref="CE1662:CL1662" si="2720">CE1635</f>
        <v>CE$16</v>
      </c>
      <c r="CF1662" s="179" t="str">
        <f t="shared" si="2720"/>
        <v>CF$16</v>
      </c>
      <c r="CG1662" s="179" t="str">
        <f t="shared" si="2720"/>
        <v>CG$16</v>
      </c>
      <c r="CH1662" s="179" t="str">
        <f t="shared" si="2720"/>
        <v>CH$16</v>
      </c>
      <c r="CI1662" s="179" t="str">
        <f t="shared" si="2720"/>
        <v>CI$16</v>
      </c>
      <c r="CJ1662" s="179" t="str">
        <f t="shared" si="2720"/>
        <v>CJ$16</v>
      </c>
      <c r="CK1662" s="179" t="str">
        <f t="shared" si="2720"/>
        <v>CK$16</v>
      </c>
      <c r="CL1662" s="179" t="str">
        <f t="shared" si="2720"/>
        <v>CL$16</v>
      </c>
      <c r="CO1662" s="179" t="str">
        <f t="shared" ref="CO1662:DL1662" si="2721">CO1635</f>
        <v>CO$16</v>
      </c>
      <c r="CP1662" s="179" t="str">
        <f t="shared" si="2721"/>
        <v>CP$16</v>
      </c>
      <c r="CQ1662" s="179" t="str">
        <f t="shared" si="2721"/>
        <v>CQ$16</v>
      </c>
      <c r="CR1662" s="179" t="str">
        <f t="shared" si="2721"/>
        <v>CR$16</v>
      </c>
      <c r="CS1662" s="179" t="str">
        <f t="shared" si="2721"/>
        <v>CS$16</v>
      </c>
      <c r="CT1662" s="179" t="str">
        <f t="shared" si="2721"/>
        <v>CT$16</v>
      </c>
      <c r="CU1662" s="179" t="str">
        <f t="shared" si="2721"/>
        <v>CU$16</v>
      </c>
      <c r="CV1662" s="179" t="str">
        <f t="shared" si="2721"/>
        <v>CV$16</v>
      </c>
      <c r="CW1662" s="179" t="str">
        <f t="shared" si="2721"/>
        <v>CW$16</v>
      </c>
      <c r="CX1662" s="179" t="str">
        <f t="shared" si="2721"/>
        <v>CX$16</v>
      </c>
      <c r="CY1662" s="179" t="str">
        <f t="shared" si="2721"/>
        <v>CY$16</v>
      </c>
      <c r="CZ1662" s="179" t="str">
        <f t="shared" si="2721"/>
        <v>CZ$16</v>
      </c>
      <c r="DA1662" s="179" t="str">
        <f t="shared" si="2721"/>
        <v>DA$16</v>
      </c>
      <c r="DB1662" s="179" t="str">
        <f t="shared" si="2721"/>
        <v>DB$16</v>
      </c>
      <c r="DC1662" s="179" t="str">
        <f t="shared" si="2721"/>
        <v>DC$16</v>
      </c>
      <c r="DD1662" s="179" t="str">
        <f t="shared" si="2721"/>
        <v>DD$16</v>
      </c>
      <c r="DE1662" s="179" t="str">
        <f t="shared" si="2721"/>
        <v>DE$16</v>
      </c>
      <c r="DF1662" s="179" t="str">
        <f t="shared" si="2721"/>
        <v>DF$16</v>
      </c>
      <c r="DG1662" s="179" t="str">
        <f t="shared" si="2721"/>
        <v>DG$16</v>
      </c>
      <c r="DH1662" s="179" t="str">
        <f t="shared" si="2721"/>
        <v>DH$16</v>
      </c>
      <c r="DI1662" s="179" t="str">
        <f t="shared" si="2721"/>
        <v>DI$16</v>
      </c>
      <c r="DJ1662" s="179" t="str">
        <f t="shared" si="2721"/>
        <v>DJ$16</v>
      </c>
      <c r="DK1662" s="179" t="str">
        <f t="shared" si="2721"/>
        <v>DK$16</v>
      </c>
      <c r="DL1662" s="179" t="str">
        <f t="shared" si="2721"/>
        <v>DL$16</v>
      </c>
    </row>
    <row r="1663" spans="2:116" x14ac:dyDescent="0.4">
      <c r="B1663" t="s">
        <v>332</v>
      </c>
      <c r="D1663" t="s">
        <v>765</v>
      </c>
      <c r="E1663" s="8" t="str">
        <f t="shared" si="2632"/>
        <v>1663 FAPPE-S</v>
      </c>
      <c r="G1663" s="136" t="str">
        <f>G1636</f>
        <v>Primary volume driver</v>
      </c>
      <c r="H1663" s="12"/>
      <c r="I1663" s="60"/>
      <c r="J1663" s="60"/>
      <c r="K1663" s="15"/>
      <c r="L1663" s="15"/>
      <c r="M1663" s="15"/>
      <c r="N1663" s="15"/>
      <c r="O1663" s="15"/>
      <c r="P1663" s="15"/>
      <c r="R1663" s="15"/>
      <c r="S1663" s="179" t="str">
        <f t="shared" ref="S1663:AX1663" si="2722">S1636</f>
        <v>S$17</v>
      </c>
      <c r="T1663" s="179" t="str">
        <f t="shared" si="2722"/>
        <v>T$17</v>
      </c>
      <c r="U1663" s="179" t="str">
        <f t="shared" si="2722"/>
        <v>U$17</v>
      </c>
      <c r="V1663" s="179" t="str">
        <f t="shared" si="2722"/>
        <v>V$17</v>
      </c>
      <c r="W1663" s="179" t="str">
        <f t="shared" si="2722"/>
        <v>W$17</v>
      </c>
      <c r="X1663" s="179" t="str">
        <f t="shared" si="2722"/>
        <v>X$17</v>
      </c>
      <c r="Y1663" s="179" t="str">
        <f t="shared" si="2722"/>
        <v>Y$17</v>
      </c>
      <c r="Z1663" s="179" t="str">
        <f t="shared" si="2722"/>
        <v>Z$17</v>
      </c>
      <c r="AA1663" s="179" t="str">
        <f t="shared" si="2722"/>
        <v>AA$17</v>
      </c>
      <c r="AB1663" s="179" t="str">
        <f t="shared" si="2722"/>
        <v>AB$17</v>
      </c>
      <c r="AC1663" s="179" t="str">
        <f t="shared" si="2722"/>
        <v>AC$17</v>
      </c>
      <c r="AD1663" s="179" t="str">
        <f t="shared" si="2722"/>
        <v>AD$17</v>
      </c>
      <c r="AE1663" s="179" t="str">
        <f t="shared" si="2722"/>
        <v>AE$17</v>
      </c>
      <c r="AF1663" s="179" t="str">
        <f t="shared" si="2722"/>
        <v>AF$17</v>
      </c>
      <c r="AG1663" s="179" t="str">
        <f t="shared" si="2722"/>
        <v>AG$17</v>
      </c>
      <c r="AH1663" s="179" t="str">
        <f t="shared" si="2722"/>
        <v>AH$17</v>
      </c>
      <c r="AI1663" s="179" t="str">
        <f t="shared" si="2722"/>
        <v>AI$17</v>
      </c>
      <c r="AJ1663" s="179" t="str">
        <f t="shared" si="2722"/>
        <v>AJ$17</v>
      </c>
      <c r="AK1663" s="179" t="str">
        <f t="shared" si="2722"/>
        <v>AK$17</v>
      </c>
      <c r="AL1663" s="179" t="str">
        <f t="shared" si="2722"/>
        <v>AL$17</v>
      </c>
      <c r="AM1663" s="179" t="str">
        <f t="shared" si="2722"/>
        <v>AM$17</v>
      </c>
      <c r="AN1663" s="179" t="str">
        <f t="shared" si="2722"/>
        <v>AN$17</v>
      </c>
      <c r="AO1663" s="179" t="str">
        <f t="shared" si="2722"/>
        <v>AO$17</v>
      </c>
      <c r="AP1663" s="179" t="str">
        <f t="shared" si="2722"/>
        <v>AP$17</v>
      </c>
      <c r="AQ1663" s="179" t="str">
        <f t="shared" si="2722"/>
        <v>AQ$17</v>
      </c>
      <c r="AR1663" s="179" t="str">
        <f t="shared" si="2722"/>
        <v>AR$17</v>
      </c>
      <c r="AS1663" s="179" t="str">
        <f t="shared" si="2722"/>
        <v>AS$17</v>
      </c>
      <c r="AT1663" s="179" t="str">
        <f t="shared" si="2722"/>
        <v>AT$17</v>
      </c>
      <c r="AU1663" s="179" t="str">
        <f t="shared" si="2722"/>
        <v>AU$17</v>
      </c>
      <c r="AV1663" s="179" t="str">
        <f t="shared" si="2722"/>
        <v>AV$17</v>
      </c>
      <c r="AW1663" s="179" t="str">
        <f t="shared" si="2722"/>
        <v>AW$17</v>
      </c>
      <c r="AX1663" s="179" t="str">
        <f t="shared" si="2722"/>
        <v>AX$17</v>
      </c>
      <c r="AY1663" s="179" t="str">
        <f t="shared" ref="AY1663:CD1663" si="2723">AY1636</f>
        <v>AY$17</v>
      </c>
      <c r="AZ1663" s="179" t="str">
        <f t="shared" si="2723"/>
        <v>AZ$17</v>
      </c>
      <c r="BA1663" s="179" t="str">
        <f t="shared" si="2723"/>
        <v>BA$17</v>
      </c>
      <c r="BB1663" s="179" t="str">
        <f t="shared" si="2723"/>
        <v>BB$17</v>
      </c>
      <c r="BC1663" s="179" t="str">
        <f t="shared" si="2723"/>
        <v>BC$17</v>
      </c>
      <c r="BD1663" s="179" t="str">
        <f t="shared" si="2723"/>
        <v>BD$17</v>
      </c>
      <c r="BE1663" s="179" t="str">
        <f t="shared" si="2723"/>
        <v>BE$17</v>
      </c>
      <c r="BF1663" s="179" t="str">
        <f t="shared" si="2723"/>
        <v>BF$17</v>
      </c>
      <c r="BG1663" s="179" t="str">
        <f t="shared" si="2723"/>
        <v>BG$17</v>
      </c>
      <c r="BH1663" s="179" t="str">
        <f t="shared" si="2723"/>
        <v>BH$17</v>
      </c>
      <c r="BI1663" s="179" t="str">
        <f t="shared" si="2723"/>
        <v>BI$17</v>
      </c>
      <c r="BJ1663" s="179" t="str">
        <f t="shared" si="2723"/>
        <v>BJ$17</v>
      </c>
      <c r="BK1663" s="179" t="str">
        <f t="shared" si="2723"/>
        <v>BK$17</v>
      </c>
      <c r="BL1663" s="179" t="str">
        <f t="shared" si="2723"/>
        <v>BL$17</v>
      </c>
      <c r="BM1663" s="179" t="str">
        <f t="shared" si="2723"/>
        <v>BM$17</v>
      </c>
      <c r="BN1663" s="179" t="str">
        <f t="shared" si="2723"/>
        <v>BN$17</v>
      </c>
      <c r="BO1663" s="179" t="str">
        <f t="shared" si="2723"/>
        <v>BO$17</v>
      </c>
      <c r="BP1663" s="179" t="str">
        <f t="shared" si="2723"/>
        <v>BP$17</v>
      </c>
      <c r="BQ1663" s="179" t="str">
        <f t="shared" si="2723"/>
        <v>BQ$17</v>
      </c>
      <c r="BR1663" s="179" t="str">
        <f t="shared" si="2723"/>
        <v>BR$17</v>
      </c>
      <c r="BS1663" s="179" t="str">
        <f t="shared" si="2723"/>
        <v>BS$17</v>
      </c>
      <c r="BT1663" s="179" t="str">
        <f t="shared" si="2723"/>
        <v>BT$17</v>
      </c>
      <c r="BU1663" s="179" t="str">
        <f t="shared" si="2723"/>
        <v>BU$17</v>
      </c>
      <c r="BV1663" s="179" t="str">
        <f t="shared" si="2723"/>
        <v>BV$17</v>
      </c>
      <c r="BW1663" s="179" t="str">
        <f t="shared" si="2723"/>
        <v>BW$17</v>
      </c>
      <c r="BX1663" s="179" t="str">
        <f t="shared" si="2723"/>
        <v>BX$17</v>
      </c>
      <c r="BY1663" s="179" t="str">
        <f t="shared" si="2723"/>
        <v>BY$17</v>
      </c>
      <c r="BZ1663" s="179" t="str">
        <f t="shared" si="2723"/>
        <v>BZ$17</v>
      </c>
      <c r="CA1663" s="179" t="str">
        <f t="shared" si="2723"/>
        <v>CA$17</v>
      </c>
      <c r="CB1663" s="179" t="str">
        <f t="shared" si="2723"/>
        <v>CB$17</v>
      </c>
      <c r="CC1663" s="179" t="str">
        <f t="shared" si="2723"/>
        <v>CC$17</v>
      </c>
      <c r="CD1663" s="179" t="str">
        <f t="shared" si="2723"/>
        <v>CD$17</v>
      </c>
      <c r="CE1663" s="179" t="str">
        <f t="shared" ref="CE1663:CL1663" si="2724">CE1636</f>
        <v>CE$17</v>
      </c>
      <c r="CF1663" s="179" t="str">
        <f t="shared" si="2724"/>
        <v>CF$17</v>
      </c>
      <c r="CG1663" s="179" t="str">
        <f t="shared" si="2724"/>
        <v>CG$17</v>
      </c>
      <c r="CH1663" s="179" t="str">
        <f t="shared" si="2724"/>
        <v>CH$17</v>
      </c>
      <c r="CI1663" s="179" t="str">
        <f t="shared" si="2724"/>
        <v>CI$17</v>
      </c>
      <c r="CJ1663" s="179" t="str">
        <f t="shared" si="2724"/>
        <v>CJ$17</v>
      </c>
      <c r="CK1663" s="179" t="str">
        <f t="shared" si="2724"/>
        <v>CK$17</v>
      </c>
      <c r="CL1663" s="179" t="str">
        <f t="shared" si="2724"/>
        <v>CL$17</v>
      </c>
      <c r="CN1663" s="60"/>
      <c r="CO1663" s="179" t="str">
        <f t="shared" ref="CO1663:DL1663" si="2725">CO1636</f>
        <v>CO$17</v>
      </c>
      <c r="CP1663" s="179" t="str">
        <f t="shared" si="2725"/>
        <v>CP$17</v>
      </c>
      <c r="CQ1663" s="179" t="str">
        <f t="shared" si="2725"/>
        <v>CQ$17</v>
      </c>
      <c r="CR1663" s="179" t="str">
        <f t="shared" si="2725"/>
        <v>CR$17</v>
      </c>
      <c r="CS1663" s="179" t="str">
        <f t="shared" si="2725"/>
        <v>CS$17</v>
      </c>
      <c r="CT1663" s="179" t="str">
        <f t="shared" si="2725"/>
        <v>CT$17</v>
      </c>
      <c r="CU1663" s="179" t="str">
        <f t="shared" si="2725"/>
        <v>CU$17</v>
      </c>
      <c r="CV1663" s="179" t="str">
        <f t="shared" si="2725"/>
        <v>CV$17</v>
      </c>
      <c r="CW1663" s="179" t="str">
        <f t="shared" si="2725"/>
        <v>CW$17</v>
      </c>
      <c r="CX1663" s="179" t="str">
        <f t="shared" si="2725"/>
        <v>CX$17</v>
      </c>
      <c r="CY1663" s="179" t="str">
        <f t="shared" si="2725"/>
        <v>CY$17</v>
      </c>
      <c r="CZ1663" s="179" t="str">
        <f t="shared" si="2725"/>
        <v>CZ$17</v>
      </c>
      <c r="DA1663" s="179" t="str">
        <f t="shared" si="2725"/>
        <v>DA$17</v>
      </c>
      <c r="DB1663" s="179" t="str">
        <f t="shared" si="2725"/>
        <v>DB$17</v>
      </c>
      <c r="DC1663" s="179" t="str">
        <f t="shared" si="2725"/>
        <v>DC$17</v>
      </c>
      <c r="DD1663" s="179" t="str">
        <f t="shared" si="2725"/>
        <v>DD$17</v>
      </c>
      <c r="DE1663" s="179" t="str">
        <f t="shared" si="2725"/>
        <v>DE$17</v>
      </c>
      <c r="DF1663" s="179" t="str">
        <f t="shared" si="2725"/>
        <v>DF$17</v>
      </c>
      <c r="DG1663" s="179" t="str">
        <f t="shared" si="2725"/>
        <v>DG$17</v>
      </c>
      <c r="DH1663" s="179" t="str">
        <f t="shared" si="2725"/>
        <v>DH$17</v>
      </c>
      <c r="DI1663" s="179" t="str">
        <f t="shared" si="2725"/>
        <v>DI$17</v>
      </c>
      <c r="DJ1663" s="179" t="str">
        <f t="shared" si="2725"/>
        <v>DJ$17</v>
      </c>
      <c r="DK1663" s="179" t="str">
        <f t="shared" si="2725"/>
        <v>DK$17</v>
      </c>
      <c r="DL1663" s="179" t="str">
        <f t="shared" si="2725"/>
        <v>DL$17</v>
      </c>
    </row>
    <row r="1664" spans="2:116" x14ac:dyDescent="0.4">
      <c r="B1664" t="s">
        <v>332</v>
      </c>
      <c r="D1664" t="s">
        <v>765</v>
      </c>
      <c r="E1664" s="8" t="str">
        <f t="shared" ref="E1664:E1667" si="2726">ROW()&amp;" "&amp;D1664</f>
        <v>1664 FAPPE-S</v>
      </c>
      <c r="G1664" s="191" t="str">
        <f>G1641</f>
        <v>Volume driven secondary PP&amp;E:</v>
      </c>
      <c r="H1664" s="12"/>
      <c r="I1664" s="60"/>
      <c r="J1664" s="60"/>
      <c r="K1664" s="15"/>
      <c r="L1664" s="15"/>
      <c r="M1664" s="15"/>
      <c r="N1664" s="15"/>
      <c r="O1664" s="15"/>
      <c r="P1664" s="15"/>
      <c r="R1664" s="15"/>
      <c r="S1664" s="179">
        <f t="shared" ref="S1664:AX1664" si="2727">S1637</f>
        <v>0</v>
      </c>
      <c r="T1664" s="179">
        <f t="shared" si="2727"/>
        <v>0</v>
      </c>
      <c r="U1664" s="179">
        <f t="shared" si="2727"/>
        <v>0</v>
      </c>
      <c r="V1664" s="179">
        <f t="shared" si="2727"/>
        <v>0</v>
      </c>
      <c r="W1664" s="179">
        <f t="shared" si="2727"/>
        <v>0</v>
      </c>
      <c r="X1664" s="179">
        <f t="shared" si="2727"/>
        <v>0</v>
      </c>
      <c r="Y1664" s="179">
        <f t="shared" si="2727"/>
        <v>0</v>
      </c>
      <c r="Z1664" s="179">
        <f t="shared" si="2727"/>
        <v>0</v>
      </c>
      <c r="AA1664" s="179">
        <f t="shared" si="2727"/>
        <v>0</v>
      </c>
      <c r="AB1664" s="179">
        <f t="shared" si="2727"/>
        <v>0</v>
      </c>
      <c r="AC1664" s="179">
        <f t="shared" si="2727"/>
        <v>0</v>
      </c>
      <c r="AD1664" s="179">
        <f t="shared" si="2727"/>
        <v>0</v>
      </c>
      <c r="AE1664" s="179">
        <f t="shared" si="2727"/>
        <v>0</v>
      </c>
      <c r="AF1664" s="179">
        <f t="shared" si="2727"/>
        <v>0</v>
      </c>
      <c r="AG1664" s="179">
        <f t="shared" si="2727"/>
        <v>0</v>
      </c>
      <c r="AH1664" s="179">
        <f t="shared" si="2727"/>
        <v>0</v>
      </c>
      <c r="AI1664" s="179">
        <f t="shared" si="2727"/>
        <v>0</v>
      </c>
      <c r="AJ1664" s="179">
        <f t="shared" si="2727"/>
        <v>0</v>
      </c>
      <c r="AK1664" s="179">
        <f t="shared" si="2727"/>
        <v>0</v>
      </c>
      <c r="AL1664" s="179">
        <f t="shared" si="2727"/>
        <v>0</v>
      </c>
      <c r="AM1664" s="179">
        <f t="shared" si="2727"/>
        <v>0</v>
      </c>
      <c r="AN1664" s="179">
        <f t="shared" si="2727"/>
        <v>0</v>
      </c>
      <c r="AO1664" s="179">
        <f t="shared" si="2727"/>
        <v>0</v>
      </c>
      <c r="AP1664" s="179">
        <f t="shared" si="2727"/>
        <v>0</v>
      </c>
      <c r="AQ1664" s="179">
        <f t="shared" si="2727"/>
        <v>0</v>
      </c>
      <c r="AR1664" s="179">
        <f t="shared" si="2727"/>
        <v>0</v>
      </c>
      <c r="AS1664" s="179">
        <f t="shared" si="2727"/>
        <v>0</v>
      </c>
      <c r="AT1664" s="179">
        <f t="shared" si="2727"/>
        <v>0</v>
      </c>
      <c r="AU1664" s="179">
        <f t="shared" si="2727"/>
        <v>0</v>
      </c>
      <c r="AV1664" s="179">
        <f t="shared" si="2727"/>
        <v>0</v>
      </c>
      <c r="AW1664" s="179">
        <f t="shared" si="2727"/>
        <v>0</v>
      </c>
      <c r="AX1664" s="179">
        <f t="shared" si="2727"/>
        <v>0</v>
      </c>
      <c r="AY1664" s="179">
        <f t="shared" ref="AY1664:CD1664" si="2728">AY1637</f>
        <v>0</v>
      </c>
      <c r="AZ1664" s="179">
        <f t="shared" si="2728"/>
        <v>0</v>
      </c>
      <c r="BA1664" s="179">
        <f t="shared" si="2728"/>
        <v>0</v>
      </c>
      <c r="BB1664" s="179">
        <f t="shared" si="2728"/>
        <v>0</v>
      </c>
      <c r="BC1664" s="179">
        <f t="shared" si="2728"/>
        <v>0</v>
      </c>
      <c r="BD1664" s="179">
        <f t="shared" si="2728"/>
        <v>0</v>
      </c>
      <c r="BE1664" s="179">
        <f t="shared" si="2728"/>
        <v>0</v>
      </c>
      <c r="BF1664" s="179">
        <f t="shared" si="2728"/>
        <v>0</v>
      </c>
      <c r="BG1664" s="179">
        <f t="shared" si="2728"/>
        <v>0</v>
      </c>
      <c r="BH1664" s="179">
        <f t="shared" si="2728"/>
        <v>0</v>
      </c>
      <c r="BI1664" s="179">
        <f t="shared" si="2728"/>
        <v>0</v>
      </c>
      <c r="BJ1664" s="179">
        <f t="shared" si="2728"/>
        <v>0</v>
      </c>
      <c r="BK1664" s="179">
        <f t="shared" si="2728"/>
        <v>0</v>
      </c>
      <c r="BL1664" s="179">
        <f t="shared" si="2728"/>
        <v>0</v>
      </c>
      <c r="BM1664" s="179">
        <f t="shared" si="2728"/>
        <v>0</v>
      </c>
      <c r="BN1664" s="179">
        <f t="shared" si="2728"/>
        <v>0</v>
      </c>
      <c r="BO1664" s="179">
        <f t="shared" si="2728"/>
        <v>0</v>
      </c>
      <c r="BP1664" s="179">
        <f t="shared" si="2728"/>
        <v>0</v>
      </c>
      <c r="BQ1664" s="179">
        <f t="shared" si="2728"/>
        <v>0</v>
      </c>
      <c r="BR1664" s="179">
        <f t="shared" si="2728"/>
        <v>0</v>
      </c>
      <c r="BS1664" s="179">
        <f t="shared" si="2728"/>
        <v>0</v>
      </c>
      <c r="BT1664" s="179">
        <f t="shared" si="2728"/>
        <v>0</v>
      </c>
      <c r="BU1664" s="179">
        <f t="shared" si="2728"/>
        <v>0</v>
      </c>
      <c r="BV1664" s="179">
        <f t="shared" si="2728"/>
        <v>0</v>
      </c>
      <c r="BW1664" s="179">
        <f t="shared" si="2728"/>
        <v>0</v>
      </c>
      <c r="BX1664" s="179">
        <f t="shared" si="2728"/>
        <v>0</v>
      </c>
      <c r="BY1664" s="179">
        <f t="shared" si="2728"/>
        <v>0</v>
      </c>
      <c r="BZ1664" s="179">
        <f t="shared" si="2728"/>
        <v>0</v>
      </c>
      <c r="CA1664" s="179">
        <f t="shared" si="2728"/>
        <v>0</v>
      </c>
      <c r="CB1664" s="179">
        <f t="shared" si="2728"/>
        <v>0</v>
      </c>
      <c r="CC1664" s="179">
        <f t="shared" si="2728"/>
        <v>0</v>
      </c>
      <c r="CD1664" s="179">
        <f t="shared" si="2728"/>
        <v>0</v>
      </c>
      <c r="CE1664" s="179">
        <f t="shared" ref="CE1664:CL1664" si="2729">CE1637</f>
        <v>0</v>
      </c>
      <c r="CF1664" s="179">
        <f t="shared" si="2729"/>
        <v>0</v>
      </c>
      <c r="CG1664" s="179">
        <f t="shared" si="2729"/>
        <v>0</v>
      </c>
      <c r="CH1664" s="179">
        <f t="shared" si="2729"/>
        <v>0</v>
      </c>
      <c r="CI1664" s="179">
        <f t="shared" si="2729"/>
        <v>0</v>
      </c>
      <c r="CJ1664" s="179">
        <f t="shared" si="2729"/>
        <v>0</v>
      </c>
      <c r="CK1664" s="179">
        <f t="shared" si="2729"/>
        <v>0</v>
      </c>
      <c r="CL1664" s="179">
        <f t="shared" si="2729"/>
        <v>0</v>
      </c>
      <c r="CN1664" s="60"/>
      <c r="CO1664" s="179">
        <f t="shared" ref="CO1664:DL1664" si="2730">CO1637</f>
        <v>0</v>
      </c>
      <c r="CP1664" s="179">
        <f t="shared" si="2730"/>
        <v>0</v>
      </c>
      <c r="CQ1664" s="179">
        <f t="shared" si="2730"/>
        <v>0</v>
      </c>
      <c r="CR1664" s="179">
        <f t="shared" si="2730"/>
        <v>0</v>
      </c>
      <c r="CS1664" s="179">
        <f t="shared" si="2730"/>
        <v>0</v>
      </c>
      <c r="CT1664" s="179">
        <f t="shared" si="2730"/>
        <v>0</v>
      </c>
      <c r="CU1664" s="179">
        <f t="shared" si="2730"/>
        <v>0</v>
      </c>
      <c r="CV1664" s="179">
        <f t="shared" si="2730"/>
        <v>0</v>
      </c>
      <c r="CW1664" s="179">
        <f t="shared" si="2730"/>
        <v>0</v>
      </c>
      <c r="CX1664" s="179">
        <f t="shared" si="2730"/>
        <v>0</v>
      </c>
      <c r="CY1664" s="179">
        <f t="shared" si="2730"/>
        <v>0</v>
      </c>
      <c r="CZ1664" s="179">
        <f t="shared" si="2730"/>
        <v>0</v>
      </c>
      <c r="DA1664" s="179">
        <f t="shared" si="2730"/>
        <v>0</v>
      </c>
      <c r="DB1664" s="179">
        <f t="shared" si="2730"/>
        <v>0</v>
      </c>
      <c r="DC1664" s="179">
        <f t="shared" si="2730"/>
        <v>0</v>
      </c>
      <c r="DD1664" s="179">
        <f t="shared" si="2730"/>
        <v>0</v>
      </c>
      <c r="DE1664" s="179">
        <f t="shared" si="2730"/>
        <v>0</v>
      </c>
      <c r="DF1664" s="179">
        <f t="shared" si="2730"/>
        <v>0</v>
      </c>
      <c r="DG1664" s="179">
        <f t="shared" si="2730"/>
        <v>0</v>
      </c>
      <c r="DH1664" s="179">
        <f t="shared" si="2730"/>
        <v>0</v>
      </c>
      <c r="DI1664" s="179">
        <f t="shared" si="2730"/>
        <v>0</v>
      </c>
      <c r="DJ1664" s="179">
        <f t="shared" si="2730"/>
        <v>0</v>
      </c>
      <c r="DK1664" s="179">
        <f t="shared" si="2730"/>
        <v>0</v>
      </c>
      <c r="DL1664" s="179">
        <f t="shared" si="2730"/>
        <v>0</v>
      </c>
    </row>
    <row r="1665" spans="1:116" x14ac:dyDescent="0.4">
      <c r="B1665" t="s">
        <v>332</v>
      </c>
      <c r="D1665" t="s">
        <v>765</v>
      </c>
      <c r="E1665" s="8" t="str">
        <f t="shared" ref="E1665" si="2731">ROW()&amp;" "&amp;D1665</f>
        <v>1665 FAPPE-S</v>
      </c>
      <c r="G1665" s="241" t="str">
        <f>IFERROR(SUBSTITUTE(TRIM(MID(G1641, SEARCH("-", G1641) + 1, LEN(G1641))),":",""),"no unit")</f>
        <v>no unit</v>
      </c>
      <c r="H1665" s="12"/>
      <c r="I1665" s="60"/>
      <c r="J1665" s="60"/>
      <c r="K1665" s="15"/>
      <c r="L1665" s="15"/>
      <c r="M1665" s="15"/>
      <c r="N1665" s="15"/>
      <c r="O1665" s="15"/>
      <c r="P1665" s="15"/>
      <c r="R1665" s="15"/>
      <c r="S1665" s="179"/>
      <c r="T1665" s="179"/>
      <c r="U1665" s="179"/>
      <c r="V1665" s="179"/>
      <c r="W1665" s="179"/>
      <c r="X1665" s="179"/>
      <c r="Y1665" s="179"/>
      <c r="Z1665" s="179"/>
      <c r="AA1665" s="179"/>
      <c r="AB1665" s="179"/>
      <c r="AC1665" s="179"/>
      <c r="AD1665" s="179"/>
      <c r="AE1665" s="179"/>
      <c r="AF1665" s="179"/>
      <c r="AG1665" s="179"/>
      <c r="AH1665" s="179"/>
      <c r="AI1665" s="179"/>
      <c r="AJ1665" s="179"/>
      <c r="AK1665" s="179"/>
      <c r="AL1665" s="179"/>
      <c r="AM1665" s="179"/>
      <c r="AN1665" s="179"/>
      <c r="AO1665" s="179"/>
      <c r="AP1665" s="179"/>
      <c r="AQ1665" s="179"/>
      <c r="AR1665" s="179"/>
      <c r="AS1665" s="179"/>
      <c r="AT1665" s="179"/>
      <c r="AU1665" s="179"/>
      <c r="AV1665" s="179"/>
      <c r="AW1665" s="179"/>
      <c r="AX1665" s="179"/>
      <c r="AY1665" s="179"/>
      <c r="AZ1665" s="179"/>
      <c r="BA1665" s="179"/>
      <c r="BB1665" s="179"/>
      <c r="BC1665" s="179"/>
      <c r="BD1665" s="179"/>
      <c r="BE1665" s="179"/>
      <c r="BF1665" s="179"/>
      <c r="BG1665" s="179"/>
      <c r="BH1665" s="179"/>
      <c r="BI1665" s="179"/>
      <c r="BJ1665" s="179"/>
      <c r="BK1665" s="179"/>
      <c r="BL1665" s="179"/>
      <c r="BM1665" s="179"/>
      <c r="BN1665" s="179"/>
      <c r="BO1665" s="179"/>
      <c r="BP1665" s="179"/>
      <c r="BQ1665" s="179"/>
      <c r="BR1665" s="179"/>
      <c r="BS1665" s="179"/>
      <c r="BT1665" s="179"/>
      <c r="BU1665" s="179"/>
      <c r="BV1665" s="179"/>
      <c r="BW1665" s="179"/>
      <c r="BX1665" s="179"/>
      <c r="BY1665" s="179"/>
      <c r="BZ1665" s="179"/>
      <c r="CA1665" s="179"/>
      <c r="CB1665" s="179"/>
      <c r="CC1665" s="179"/>
      <c r="CD1665" s="179"/>
      <c r="CE1665" s="179"/>
      <c r="CF1665" s="179"/>
      <c r="CG1665" s="179"/>
      <c r="CH1665" s="179"/>
      <c r="CI1665" s="179"/>
      <c r="CJ1665" s="179"/>
      <c r="CK1665" s="179"/>
      <c r="CL1665" s="179"/>
      <c r="CN1665" s="60"/>
      <c r="CO1665" s="179"/>
      <c r="CP1665" s="179"/>
      <c r="CQ1665" s="179"/>
      <c r="CR1665" s="179"/>
      <c r="CS1665" s="179"/>
      <c r="CT1665" s="179"/>
      <c r="CU1665" s="179"/>
      <c r="CV1665" s="179"/>
      <c r="CW1665" s="179"/>
      <c r="CX1665" s="179"/>
      <c r="CY1665" s="179"/>
      <c r="CZ1665" s="179"/>
      <c r="DA1665" s="179"/>
      <c r="DB1665" s="179"/>
      <c r="DC1665" s="179"/>
      <c r="DD1665" s="179"/>
      <c r="DE1665" s="179"/>
      <c r="DF1665" s="179"/>
      <c r="DG1665" s="179"/>
      <c r="DH1665" s="179"/>
      <c r="DI1665" s="179"/>
      <c r="DJ1665" s="179"/>
      <c r="DK1665" s="179"/>
      <c r="DL1665" s="179"/>
    </row>
    <row r="1666" spans="1:116" x14ac:dyDescent="0.4">
      <c r="A1666" s="3"/>
      <c r="B1666" t="s">
        <v>332</v>
      </c>
      <c r="D1666" t="s">
        <v>765</v>
      </c>
      <c r="E1666" s="8" t="str">
        <f t="shared" si="2726"/>
        <v>1666 FAPPE-S</v>
      </c>
      <c r="G1666" s="191" t="str">
        <f>G1639</f>
        <v>Secondary revenue driver</v>
      </c>
      <c r="H1666" s="90"/>
      <c r="I1666" s="213"/>
      <c r="J1666" s="213"/>
      <c r="K1666" s="214"/>
      <c r="L1666" s="214"/>
      <c r="M1666" s="214"/>
      <c r="N1666" s="214"/>
      <c r="O1666" s="214"/>
      <c r="P1666" s="214"/>
      <c r="R1666" s="214"/>
      <c r="S1666" s="4" t="str">
        <f t="shared" ref="S1666:AX1666" si="2732">ADDRESS(ROW(S1658),COLUMN(S1658),2)</f>
        <v>S$1658</v>
      </c>
      <c r="T1666" s="4" t="str">
        <f t="shared" si="2732"/>
        <v>T$1658</v>
      </c>
      <c r="U1666" s="4" t="str">
        <f t="shared" si="2732"/>
        <v>U$1658</v>
      </c>
      <c r="V1666" s="4" t="str">
        <f t="shared" si="2732"/>
        <v>V$1658</v>
      </c>
      <c r="W1666" s="4" t="str">
        <f t="shared" si="2732"/>
        <v>W$1658</v>
      </c>
      <c r="X1666" s="4" t="str">
        <f t="shared" si="2732"/>
        <v>X$1658</v>
      </c>
      <c r="Y1666" s="4" t="str">
        <f t="shared" si="2732"/>
        <v>Y$1658</v>
      </c>
      <c r="Z1666" s="4" t="str">
        <f t="shared" si="2732"/>
        <v>Z$1658</v>
      </c>
      <c r="AA1666" s="4" t="str">
        <f t="shared" si="2732"/>
        <v>AA$1658</v>
      </c>
      <c r="AB1666" s="4" t="str">
        <f t="shared" si="2732"/>
        <v>AB$1658</v>
      </c>
      <c r="AC1666" s="4" t="str">
        <f t="shared" si="2732"/>
        <v>AC$1658</v>
      </c>
      <c r="AD1666" s="4" t="str">
        <f t="shared" si="2732"/>
        <v>AD$1658</v>
      </c>
      <c r="AE1666" s="4" t="str">
        <f t="shared" si="2732"/>
        <v>AE$1658</v>
      </c>
      <c r="AF1666" s="4" t="str">
        <f t="shared" si="2732"/>
        <v>AF$1658</v>
      </c>
      <c r="AG1666" s="4" t="str">
        <f t="shared" si="2732"/>
        <v>AG$1658</v>
      </c>
      <c r="AH1666" s="4" t="str">
        <f t="shared" si="2732"/>
        <v>AH$1658</v>
      </c>
      <c r="AI1666" s="4" t="str">
        <f t="shared" si="2732"/>
        <v>AI$1658</v>
      </c>
      <c r="AJ1666" s="4" t="str">
        <f t="shared" si="2732"/>
        <v>AJ$1658</v>
      </c>
      <c r="AK1666" s="4" t="str">
        <f t="shared" si="2732"/>
        <v>AK$1658</v>
      </c>
      <c r="AL1666" s="4" t="str">
        <f t="shared" si="2732"/>
        <v>AL$1658</v>
      </c>
      <c r="AM1666" s="4" t="str">
        <f t="shared" si="2732"/>
        <v>AM$1658</v>
      </c>
      <c r="AN1666" s="4" t="str">
        <f t="shared" si="2732"/>
        <v>AN$1658</v>
      </c>
      <c r="AO1666" s="4" t="str">
        <f t="shared" si="2732"/>
        <v>AO$1658</v>
      </c>
      <c r="AP1666" s="4" t="str">
        <f t="shared" si="2732"/>
        <v>AP$1658</v>
      </c>
      <c r="AQ1666" s="4" t="str">
        <f t="shared" si="2732"/>
        <v>AQ$1658</v>
      </c>
      <c r="AR1666" s="4" t="str">
        <f t="shared" si="2732"/>
        <v>AR$1658</v>
      </c>
      <c r="AS1666" s="4" t="str">
        <f t="shared" si="2732"/>
        <v>AS$1658</v>
      </c>
      <c r="AT1666" s="4" t="str">
        <f t="shared" si="2732"/>
        <v>AT$1658</v>
      </c>
      <c r="AU1666" s="4" t="str">
        <f t="shared" si="2732"/>
        <v>AU$1658</v>
      </c>
      <c r="AV1666" s="4" t="str">
        <f t="shared" si="2732"/>
        <v>AV$1658</v>
      </c>
      <c r="AW1666" s="4" t="str">
        <f t="shared" si="2732"/>
        <v>AW$1658</v>
      </c>
      <c r="AX1666" s="4" t="str">
        <f t="shared" si="2732"/>
        <v>AX$1658</v>
      </c>
      <c r="AY1666" s="4" t="str">
        <f t="shared" ref="AY1666:CD1666" si="2733">ADDRESS(ROW(AY1658),COLUMN(AY1658),2)</f>
        <v>AY$1658</v>
      </c>
      <c r="AZ1666" s="4" t="str">
        <f t="shared" si="2733"/>
        <v>AZ$1658</v>
      </c>
      <c r="BA1666" s="4" t="str">
        <f t="shared" si="2733"/>
        <v>BA$1658</v>
      </c>
      <c r="BB1666" s="4" t="str">
        <f t="shared" si="2733"/>
        <v>BB$1658</v>
      </c>
      <c r="BC1666" s="4" t="str">
        <f t="shared" si="2733"/>
        <v>BC$1658</v>
      </c>
      <c r="BD1666" s="4" t="str">
        <f t="shared" si="2733"/>
        <v>BD$1658</v>
      </c>
      <c r="BE1666" s="4" t="str">
        <f t="shared" si="2733"/>
        <v>BE$1658</v>
      </c>
      <c r="BF1666" s="4" t="str">
        <f t="shared" si="2733"/>
        <v>BF$1658</v>
      </c>
      <c r="BG1666" s="4" t="str">
        <f t="shared" si="2733"/>
        <v>BG$1658</v>
      </c>
      <c r="BH1666" s="4" t="str">
        <f t="shared" si="2733"/>
        <v>BH$1658</v>
      </c>
      <c r="BI1666" s="4" t="str">
        <f t="shared" si="2733"/>
        <v>BI$1658</v>
      </c>
      <c r="BJ1666" s="4" t="str">
        <f t="shared" si="2733"/>
        <v>BJ$1658</v>
      </c>
      <c r="BK1666" s="4" t="str">
        <f t="shared" si="2733"/>
        <v>BK$1658</v>
      </c>
      <c r="BL1666" s="4" t="str">
        <f t="shared" si="2733"/>
        <v>BL$1658</v>
      </c>
      <c r="BM1666" s="4" t="str">
        <f t="shared" si="2733"/>
        <v>BM$1658</v>
      </c>
      <c r="BN1666" s="4" t="str">
        <f t="shared" si="2733"/>
        <v>BN$1658</v>
      </c>
      <c r="BO1666" s="4" t="str">
        <f t="shared" si="2733"/>
        <v>BO$1658</v>
      </c>
      <c r="BP1666" s="4" t="str">
        <f t="shared" si="2733"/>
        <v>BP$1658</v>
      </c>
      <c r="BQ1666" s="4" t="str">
        <f t="shared" si="2733"/>
        <v>BQ$1658</v>
      </c>
      <c r="BR1666" s="4" t="str">
        <f t="shared" si="2733"/>
        <v>BR$1658</v>
      </c>
      <c r="BS1666" s="4" t="str">
        <f t="shared" si="2733"/>
        <v>BS$1658</v>
      </c>
      <c r="BT1666" s="4" t="str">
        <f t="shared" si="2733"/>
        <v>BT$1658</v>
      </c>
      <c r="BU1666" s="4" t="str">
        <f t="shared" si="2733"/>
        <v>BU$1658</v>
      </c>
      <c r="BV1666" s="4" t="str">
        <f t="shared" si="2733"/>
        <v>BV$1658</v>
      </c>
      <c r="BW1666" s="4" t="str">
        <f t="shared" si="2733"/>
        <v>BW$1658</v>
      </c>
      <c r="BX1666" s="4" t="str">
        <f t="shared" si="2733"/>
        <v>BX$1658</v>
      </c>
      <c r="BY1666" s="4" t="str">
        <f t="shared" si="2733"/>
        <v>BY$1658</v>
      </c>
      <c r="BZ1666" s="4" t="str">
        <f t="shared" si="2733"/>
        <v>BZ$1658</v>
      </c>
      <c r="CA1666" s="4" t="str">
        <f t="shared" si="2733"/>
        <v>CA$1658</v>
      </c>
      <c r="CB1666" s="4" t="str">
        <f t="shared" si="2733"/>
        <v>CB$1658</v>
      </c>
      <c r="CC1666" s="4" t="str">
        <f t="shared" si="2733"/>
        <v>CC$1658</v>
      </c>
      <c r="CD1666" s="4" t="str">
        <f t="shared" si="2733"/>
        <v>CD$1658</v>
      </c>
      <c r="CE1666" s="4" t="str">
        <f t="shared" ref="CE1666:CL1666" si="2734">ADDRESS(ROW(CE1658),COLUMN(CE1658),2)</f>
        <v>CE$1658</v>
      </c>
      <c r="CF1666" s="4" t="str">
        <f t="shared" si="2734"/>
        <v>CF$1658</v>
      </c>
      <c r="CG1666" s="4" t="str">
        <f t="shared" si="2734"/>
        <v>CG$1658</v>
      </c>
      <c r="CH1666" s="4" t="str">
        <f t="shared" si="2734"/>
        <v>CH$1658</v>
      </c>
      <c r="CI1666" s="4" t="str">
        <f t="shared" si="2734"/>
        <v>CI$1658</v>
      </c>
      <c r="CJ1666" s="4" t="str">
        <f t="shared" si="2734"/>
        <v>CJ$1658</v>
      </c>
      <c r="CK1666" s="4" t="str">
        <f t="shared" si="2734"/>
        <v>CK$1658</v>
      </c>
      <c r="CL1666" s="4" t="str">
        <f t="shared" si="2734"/>
        <v>CL$1658</v>
      </c>
      <c r="CN1666" s="213"/>
      <c r="CO1666" s="4" t="str">
        <f t="shared" ref="CO1666:DL1666" si="2735">ADDRESS(ROW(CO1658),COLUMN(CO1658),2)</f>
        <v>CO$1658</v>
      </c>
      <c r="CP1666" s="4" t="str">
        <f t="shared" si="2735"/>
        <v>CP$1658</v>
      </c>
      <c r="CQ1666" s="4" t="str">
        <f t="shared" si="2735"/>
        <v>CQ$1658</v>
      </c>
      <c r="CR1666" s="4" t="str">
        <f t="shared" si="2735"/>
        <v>CR$1658</v>
      </c>
      <c r="CS1666" s="4" t="str">
        <f t="shared" si="2735"/>
        <v>CS$1658</v>
      </c>
      <c r="CT1666" s="4" t="str">
        <f t="shared" si="2735"/>
        <v>CT$1658</v>
      </c>
      <c r="CU1666" s="4" t="str">
        <f t="shared" si="2735"/>
        <v>CU$1658</v>
      </c>
      <c r="CV1666" s="4" t="str">
        <f t="shared" si="2735"/>
        <v>CV$1658</v>
      </c>
      <c r="CW1666" s="4" t="str">
        <f t="shared" si="2735"/>
        <v>CW$1658</v>
      </c>
      <c r="CX1666" s="4" t="str">
        <f t="shared" si="2735"/>
        <v>CX$1658</v>
      </c>
      <c r="CY1666" s="4" t="str">
        <f t="shared" si="2735"/>
        <v>CY$1658</v>
      </c>
      <c r="CZ1666" s="4" t="str">
        <f t="shared" si="2735"/>
        <v>CZ$1658</v>
      </c>
      <c r="DA1666" s="4" t="str">
        <f t="shared" si="2735"/>
        <v>DA$1658</v>
      </c>
      <c r="DB1666" s="4" t="str">
        <f t="shared" si="2735"/>
        <v>DB$1658</v>
      </c>
      <c r="DC1666" s="4" t="str">
        <f t="shared" si="2735"/>
        <v>DC$1658</v>
      </c>
      <c r="DD1666" s="4" t="str">
        <f t="shared" si="2735"/>
        <v>DD$1658</v>
      </c>
      <c r="DE1666" s="4" t="str">
        <f t="shared" si="2735"/>
        <v>DE$1658</v>
      </c>
      <c r="DF1666" s="4" t="str">
        <f t="shared" si="2735"/>
        <v>DF$1658</v>
      </c>
      <c r="DG1666" s="4" t="str">
        <f t="shared" si="2735"/>
        <v>DG$1658</v>
      </c>
      <c r="DH1666" s="4" t="str">
        <f t="shared" si="2735"/>
        <v>DH$1658</v>
      </c>
      <c r="DI1666" s="4" t="str">
        <f t="shared" si="2735"/>
        <v>DI$1658</v>
      </c>
      <c r="DJ1666" s="4" t="str">
        <f t="shared" si="2735"/>
        <v>DJ$1658</v>
      </c>
      <c r="DK1666" s="4" t="str">
        <f t="shared" si="2735"/>
        <v>DK$1658</v>
      </c>
      <c r="DL1666" s="4" t="str">
        <f t="shared" si="2735"/>
        <v>DL$1658</v>
      </c>
    </row>
    <row r="1667" spans="1:116" x14ac:dyDescent="0.4">
      <c r="B1667" t="s">
        <v>332</v>
      </c>
      <c r="D1667" t="s">
        <v>765</v>
      </c>
      <c r="E1667" s="8" t="str">
        <f t="shared" si="2726"/>
        <v>1667 FAPPE-S</v>
      </c>
      <c r="G1667" s="136" t="str">
        <f>G1640</f>
        <v>Secondary volume driver</v>
      </c>
      <c r="H1667" s="12"/>
      <c r="I1667" s="60"/>
      <c r="J1667" s="60"/>
      <c r="K1667" s="15"/>
      <c r="L1667" s="15"/>
      <c r="M1667" s="15"/>
      <c r="N1667" s="15"/>
      <c r="O1667" s="15"/>
      <c r="P1667" s="15"/>
      <c r="R1667" s="15"/>
      <c r="S1667" s="179" t="str">
        <f t="shared" ref="S1667:AX1667" si="2736">S1640</f>
        <v>S$19</v>
      </c>
      <c r="T1667" s="179" t="str">
        <f t="shared" si="2736"/>
        <v>T$19</v>
      </c>
      <c r="U1667" s="179" t="str">
        <f t="shared" si="2736"/>
        <v>U$19</v>
      </c>
      <c r="V1667" s="179" t="str">
        <f t="shared" si="2736"/>
        <v>V$19</v>
      </c>
      <c r="W1667" s="179" t="str">
        <f t="shared" si="2736"/>
        <v>W$19</v>
      </c>
      <c r="X1667" s="179" t="str">
        <f t="shared" si="2736"/>
        <v>X$19</v>
      </c>
      <c r="Y1667" s="179" t="str">
        <f t="shared" si="2736"/>
        <v>Y$19</v>
      </c>
      <c r="Z1667" s="179" t="str">
        <f t="shared" si="2736"/>
        <v>Z$19</v>
      </c>
      <c r="AA1667" s="179" t="str">
        <f t="shared" si="2736"/>
        <v>AA$19</v>
      </c>
      <c r="AB1667" s="179" t="str">
        <f t="shared" si="2736"/>
        <v>AB$19</v>
      </c>
      <c r="AC1667" s="179" t="str">
        <f t="shared" si="2736"/>
        <v>AC$19</v>
      </c>
      <c r="AD1667" s="179" t="str">
        <f t="shared" si="2736"/>
        <v>AD$19</v>
      </c>
      <c r="AE1667" s="179" t="str">
        <f t="shared" si="2736"/>
        <v>AE$19</v>
      </c>
      <c r="AF1667" s="179" t="str">
        <f t="shared" si="2736"/>
        <v>AF$19</v>
      </c>
      <c r="AG1667" s="179" t="str">
        <f t="shared" si="2736"/>
        <v>AG$19</v>
      </c>
      <c r="AH1667" s="179" t="str">
        <f t="shared" si="2736"/>
        <v>AH$19</v>
      </c>
      <c r="AI1667" s="179" t="str">
        <f t="shared" si="2736"/>
        <v>AI$19</v>
      </c>
      <c r="AJ1667" s="179" t="str">
        <f t="shared" si="2736"/>
        <v>AJ$19</v>
      </c>
      <c r="AK1667" s="179" t="str">
        <f t="shared" si="2736"/>
        <v>AK$19</v>
      </c>
      <c r="AL1667" s="179" t="str">
        <f t="shared" si="2736"/>
        <v>AL$19</v>
      </c>
      <c r="AM1667" s="179" t="str">
        <f t="shared" si="2736"/>
        <v>AM$19</v>
      </c>
      <c r="AN1667" s="179" t="str">
        <f t="shared" si="2736"/>
        <v>AN$19</v>
      </c>
      <c r="AO1667" s="179" t="str">
        <f t="shared" si="2736"/>
        <v>AO$19</v>
      </c>
      <c r="AP1667" s="179" t="str">
        <f t="shared" si="2736"/>
        <v>AP$19</v>
      </c>
      <c r="AQ1667" s="179" t="str">
        <f t="shared" si="2736"/>
        <v>AQ$19</v>
      </c>
      <c r="AR1667" s="179" t="str">
        <f t="shared" si="2736"/>
        <v>AR$19</v>
      </c>
      <c r="AS1667" s="179" t="str">
        <f t="shared" si="2736"/>
        <v>AS$19</v>
      </c>
      <c r="AT1667" s="179" t="str">
        <f t="shared" si="2736"/>
        <v>AT$19</v>
      </c>
      <c r="AU1667" s="179" t="str">
        <f t="shared" si="2736"/>
        <v>AU$19</v>
      </c>
      <c r="AV1667" s="179" t="str">
        <f t="shared" si="2736"/>
        <v>AV$19</v>
      </c>
      <c r="AW1667" s="179" t="str">
        <f t="shared" si="2736"/>
        <v>AW$19</v>
      </c>
      <c r="AX1667" s="179" t="str">
        <f t="shared" si="2736"/>
        <v>AX$19</v>
      </c>
      <c r="AY1667" s="179" t="str">
        <f t="shared" ref="AY1667:CD1667" si="2737">AY1640</f>
        <v>AY$19</v>
      </c>
      <c r="AZ1667" s="179" t="str">
        <f t="shared" si="2737"/>
        <v>AZ$19</v>
      </c>
      <c r="BA1667" s="179" t="str">
        <f t="shared" si="2737"/>
        <v>BA$19</v>
      </c>
      <c r="BB1667" s="179" t="str">
        <f t="shared" si="2737"/>
        <v>BB$19</v>
      </c>
      <c r="BC1667" s="179" t="str">
        <f t="shared" si="2737"/>
        <v>BC$19</v>
      </c>
      <c r="BD1667" s="179" t="str">
        <f t="shared" si="2737"/>
        <v>BD$19</v>
      </c>
      <c r="BE1667" s="179" t="str">
        <f t="shared" si="2737"/>
        <v>BE$19</v>
      </c>
      <c r="BF1667" s="179" t="str">
        <f t="shared" si="2737"/>
        <v>BF$19</v>
      </c>
      <c r="BG1667" s="179" t="str">
        <f t="shared" si="2737"/>
        <v>BG$19</v>
      </c>
      <c r="BH1667" s="179" t="str">
        <f t="shared" si="2737"/>
        <v>BH$19</v>
      </c>
      <c r="BI1667" s="179" t="str">
        <f t="shared" si="2737"/>
        <v>BI$19</v>
      </c>
      <c r="BJ1667" s="179" t="str">
        <f t="shared" si="2737"/>
        <v>BJ$19</v>
      </c>
      <c r="BK1667" s="179" t="str">
        <f t="shared" si="2737"/>
        <v>BK$19</v>
      </c>
      <c r="BL1667" s="179" t="str">
        <f t="shared" si="2737"/>
        <v>BL$19</v>
      </c>
      <c r="BM1667" s="179" t="str">
        <f t="shared" si="2737"/>
        <v>BM$19</v>
      </c>
      <c r="BN1667" s="179" t="str">
        <f t="shared" si="2737"/>
        <v>BN$19</v>
      </c>
      <c r="BO1667" s="179" t="str">
        <f t="shared" si="2737"/>
        <v>BO$19</v>
      </c>
      <c r="BP1667" s="179" t="str">
        <f t="shared" si="2737"/>
        <v>BP$19</v>
      </c>
      <c r="BQ1667" s="179" t="str">
        <f t="shared" si="2737"/>
        <v>BQ$19</v>
      </c>
      <c r="BR1667" s="179" t="str">
        <f t="shared" si="2737"/>
        <v>BR$19</v>
      </c>
      <c r="BS1667" s="179" t="str">
        <f t="shared" si="2737"/>
        <v>BS$19</v>
      </c>
      <c r="BT1667" s="179" t="str">
        <f t="shared" si="2737"/>
        <v>BT$19</v>
      </c>
      <c r="BU1667" s="179" t="str">
        <f t="shared" si="2737"/>
        <v>BU$19</v>
      </c>
      <c r="BV1667" s="179" t="str">
        <f t="shared" si="2737"/>
        <v>BV$19</v>
      </c>
      <c r="BW1667" s="179" t="str">
        <f t="shared" si="2737"/>
        <v>BW$19</v>
      </c>
      <c r="BX1667" s="179" t="str">
        <f t="shared" si="2737"/>
        <v>BX$19</v>
      </c>
      <c r="BY1667" s="179" t="str">
        <f t="shared" si="2737"/>
        <v>BY$19</v>
      </c>
      <c r="BZ1667" s="179" t="str">
        <f t="shared" si="2737"/>
        <v>BZ$19</v>
      </c>
      <c r="CA1667" s="179" t="str">
        <f t="shared" si="2737"/>
        <v>CA$19</v>
      </c>
      <c r="CB1667" s="179" t="str">
        <f t="shared" si="2737"/>
        <v>CB$19</v>
      </c>
      <c r="CC1667" s="179" t="str">
        <f t="shared" si="2737"/>
        <v>CC$19</v>
      </c>
      <c r="CD1667" s="179" t="str">
        <f t="shared" si="2737"/>
        <v>CD$19</v>
      </c>
      <c r="CE1667" s="179" t="str">
        <f t="shared" ref="CE1667:CL1667" si="2738">CE1640</f>
        <v>CE$19</v>
      </c>
      <c r="CF1667" s="179" t="str">
        <f t="shared" si="2738"/>
        <v>CF$19</v>
      </c>
      <c r="CG1667" s="179" t="str">
        <f t="shared" si="2738"/>
        <v>CG$19</v>
      </c>
      <c r="CH1667" s="179" t="str">
        <f t="shared" si="2738"/>
        <v>CH$19</v>
      </c>
      <c r="CI1667" s="179" t="str">
        <f t="shared" si="2738"/>
        <v>CI$19</v>
      </c>
      <c r="CJ1667" s="179" t="str">
        <f t="shared" si="2738"/>
        <v>CJ$19</v>
      </c>
      <c r="CK1667" s="179" t="str">
        <f t="shared" si="2738"/>
        <v>CK$19</v>
      </c>
      <c r="CL1667" s="179" t="str">
        <f t="shared" si="2738"/>
        <v>CL$19</v>
      </c>
      <c r="CN1667" s="60"/>
      <c r="CO1667" s="179" t="str">
        <f t="shared" ref="CO1667:DL1667" si="2739">CO1640</f>
        <v>CO$19</v>
      </c>
      <c r="CP1667" s="179" t="str">
        <f t="shared" si="2739"/>
        <v>CP$19</v>
      </c>
      <c r="CQ1667" s="179" t="str">
        <f t="shared" si="2739"/>
        <v>CQ$19</v>
      </c>
      <c r="CR1667" s="179" t="str">
        <f t="shared" si="2739"/>
        <v>CR$19</v>
      </c>
      <c r="CS1667" s="179" t="str">
        <f t="shared" si="2739"/>
        <v>CS$19</v>
      </c>
      <c r="CT1667" s="179" t="str">
        <f t="shared" si="2739"/>
        <v>CT$19</v>
      </c>
      <c r="CU1667" s="179" t="str">
        <f t="shared" si="2739"/>
        <v>CU$19</v>
      </c>
      <c r="CV1667" s="179" t="str">
        <f t="shared" si="2739"/>
        <v>CV$19</v>
      </c>
      <c r="CW1667" s="179" t="str">
        <f t="shared" si="2739"/>
        <v>CW$19</v>
      </c>
      <c r="CX1667" s="179" t="str">
        <f t="shared" si="2739"/>
        <v>CX$19</v>
      </c>
      <c r="CY1667" s="179" t="str">
        <f t="shared" si="2739"/>
        <v>CY$19</v>
      </c>
      <c r="CZ1667" s="179" t="str">
        <f t="shared" si="2739"/>
        <v>CZ$19</v>
      </c>
      <c r="DA1667" s="179" t="str">
        <f t="shared" si="2739"/>
        <v>DA$19</v>
      </c>
      <c r="DB1667" s="179" t="str">
        <f t="shared" si="2739"/>
        <v>DB$19</v>
      </c>
      <c r="DC1667" s="179" t="str">
        <f t="shared" si="2739"/>
        <v>DC$19</v>
      </c>
      <c r="DD1667" s="179" t="str">
        <f t="shared" si="2739"/>
        <v>DD$19</v>
      </c>
      <c r="DE1667" s="179" t="str">
        <f t="shared" si="2739"/>
        <v>DE$19</v>
      </c>
      <c r="DF1667" s="179" t="str">
        <f t="shared" si="2739"/>
        <v>DF$19</v>
      </c>
      <c r="DG1667" s="179" t="str">
        <f t="shared" si="2739"/>
        <v>DG$19</v>
      </c>
      <c r="DH1667" s="179" t="str">
        <f t="shared" si="2739"/>
        <v>DH$19</v>
      </c>
      <c r="DI1667" s="179" t="str">
        <f t="shared" si="2739"/>
        <v>DI$19</v>
      </c>
      <c r="DJ1667" s="179" t="str">
        <f t="shared" si="2739"/>
        <v>DJ$19</v>
      </c>
      <c r="DK1667" s="179" t="str">
        <f t="shared" si="2739"/>
        <v>DK$19</v>
      </c>
      <c r="DL1667" s="179" t="str">
        <f t="shared" si="2739"/>
        <v>DL$19</v>
      </c>
    </row>
    <row r="1668" spans="1:116" x14ac:dyDescent="0.4">
      <c r="A1668" s="174"/>
      <c r="E1668" s="8"/>
      <c r="G1668" s="175" t="s">
        <v>490</v>
      </c>
      <c r="H1668" s="174"/>
      <c r="I1668" s="176"/>
      <c r="J1668" s="176"/>
      <c r="K1668" s="197"/>
      <c r="L1668" s="197"/>
      <c r="M1668" s="197"/>
      <c r="N1668" s="197"/>
      <c r="O1668" s="197"/>
      <c r="P1668" s="197"/>
      <c r="R1668" s="198"/>
      <c r="S1668" s="174"/>
      <c r="T1668" s="174"/>
      <c r="U1668" s="174"/>
      <c r="V1668" s="174"/>
      <c r="W1668" s="174"/>
      <c r="X1668" s="174"/>
      <c r="Y1668" s="174"/>
      <c r="Z1668" s="174"/>
      <c r="AA1668" s="174"/>
      <c r="AB1668" s="174"/>
      <c r="AC1668" s="174"/>
      <c r="AD1668" s="174"/>
      <c r="AE1668" s="174"/>
      <c r="AF1668" s="174"/>
      <c r="AG1668" s="174"/>
      <c r="AH1668" s="174"/>
      <c r="AI1668" s="174"/>
      <c r="AJ1668" s="174"/>
      <c r="AK1668" s="174"/>
      <c r="AL1668" s="174"/>
      <c r="AM1668" s="174"/>
      <c r="AN1668" s="174"/>
      <c r="AO1668" s="174"/>
      <c r="AP1668" s="174"/>
      <c r="AQ1668" s="174"/>
      <c r="AR1668" s="174"/>
      <c r="AS1668" s="174"/>
      <c r="AT1668" s="174"/>
      <c r="AU1668" s="174"/>
      <c r="AV1668" s="174"/>
      <c r="AW1668" s="174"/>
      <c r="AX1668" s="174"/>
      <c r="AY1668" s="174"/>
      <c r="AZ1668" s="174"/>
      <c r="BA1668" s="174"/>
      <c r="BB1668" s="174"/>
      <c r="BC1668" s="174"/>
      <c r="BD1668" s="174"/>
      <c r="BE1668" s="174"/>
      <c r="BF1668" s="174"/>
      <c r="BG1668" s="174"/>
      <c r="BH1668" s="174"/>
      <c r="BI1668" s="174"/>
      <c r="BJ1668" s="174"/>
      <c r="BK1668" s="174"/>
      <c r="BL1668" s="174"/>
      <c r="BM1668" s="174"/>
      <c r="BN1668" s="174"/>
      <c r="BO1668" s="174"/>
      <c r="BP1668" s="174"/>
      <c r="BQ1668" s="174"/>
      <c r="BR1668" s="174"/>
      <c r="BS1668" s="174"/>
      <c r="BT1668" s="174"/>
      <c r="BU1668" s="174"/>
      <c r="BV1668" s="174"/>
      <c r="BW1668" s="174"/>
      <c r="BX1668" s="174"/>
      <c r="BY1668" s="174"/>
      <c r="BZ1668" s="174"/>
      <c r="CA1668" s="174"/>
      <c r="CB1668" s="174"/>
      <c r="CC1668" s="174"/>
      <c r="CD1668" s="174"/>
      <c r="CE1668" s="174"/>
      <c r="CF1668" s="174"/>
      <c r="CG1668" s="174"/>
      <c r="CH1668" s="174"/>
      <c r="CI1668" s="174"/>
      <c r="CJ1668" s="174"/>
      <c r="CK1668" s="174"/>
      <c r="CL1668" s="174"/>
      <c r="CN1668" s="176"/>
      <c r="CO1668" s="174"/>
      <c r="CP1668" s="174"/>
      <c r="CQ1668" s="174"/>
      <c r="CR1668" s="174"/>
      <c r="CS1668" s="174"/>
      <c r="CT1668" s="174"/>
      <c r="CU1668" s="174"/>
      <c r="CV1668" s="174"/>
      <c r="CW1668" s="174"/>
      <c r="CX1668" s="174"/>
      <c r="CY1668" s="174"/>
      <c r="CZ1668" s="174"/>
      <c r="DA1668" s="174"/>
      <c r="DB1668" s="174"/>
      <c r="DC1668" s="174"/>
      <c r="DD1668" s="174"/>
      <c r="DE1668" s="174"/>
      <c r="DF1668" s="174"/>
      <c r="DG1668" s="174"/>
      <c r="DH1668" s="174"/>
      <c r="DI1668" s="174"/>
      <c r="DJ1668" s="174"/>
      <c r="DK1668" s="174"/>
      <c r="DL1668" s="174"/>
    </row>
    <row r="1669" spans="1:116" x14ac:dyDescent="0.4">
      <c r="A1669" s="174"/>
      <c r="E1669" s="8"/>
      <c r="G1669" s="175" t="s">
        <v>492</v>
      </c>
      <c r="H1669" s="174"/>
      <c r="I1669" s="176"/>
      <c r="J1669" s="176"/>
      <c r="K1669" s="197"/>
      <c r="L1669" s="197"/>
      <c r="M1669" s="197"/>
      <c r="N1669" s="197"/>
      <c r="O1669" s="197"/>
      <c r="P1669" s="197"/>
      <c r="R1669" s="198"/>
      <c r="S1669" s="174"/>
      <c r="T1669" s="174"/>
      <c r="U1669" s="174"/>
      <c r="V1669" s="174"/>
      <c r="W1669" s="174"/>
      <c r="X1669" s="174"/>
      <c r="Y1669" s="174"/>
      <c r="Z1669" s="174"/>
      <c r="AA1669" s="174"/>
      <c r="AB1669" s="174"/>
      <c r="AC1669" s="174"/>
      <c r="AD1669" s="174"/>
      <c r="AE1669" s="174"/>
      <c r="AF1669" s="174"/>
      <c r="AG1669" s="174"/>
      <c r="AH1669" s="174"/>
      <c r="AI1669" s="174"/>
      <c r="AJ1669" s="174"/>
      <c r="AK1669" s="174"/>
      <c r="AL1669" s="174"/>
      <c r="AM1669" s="174"/>
      <c r="AN1669" s="174"/>
      <c r="AO1669" s="174"/>
      <c r="AP1669" s="174"/>
      <c r="AQ1669" s="174"/>
      <c r="AR1669" s="174"/>
      <c r="AS1669" s="174"/>
      <c r="AT1669" s="174"/>
      <c r="AU1669" s="174"/>
      <c r="AV1669" s="174"/>
      <c r="AW1669" s="174"/>
      <c r="AX1669" s="174"/>
      <c r="AY1669" s="174"/>
      <c r="AZ1669" s="174"/>
      <c r="BA1669" s="174"/>
      <c r="BB1669" s="174"/>
      <c r="BC1669" s="174"/>
      <c r="BD1669" s="174"/>
      <c r="BE1669" s="174"/>
      <c r="BF1669" s="174"/>
      <c r="BG1669" s="174"/>
      <c r="BH1669" s="174"/>
      <c r="BI1669" s="174"/>
      <c r="BJ1669" s="174"/>
      <c r="BK1669" s="174"/>
      <c r="BL1669" s="174"/>
      <c r="BM1669" s="174"/>
      <c r="BN1669" s="174"/>
      <c r="BO1669" s="174"/>
      <c r="BP1669" s="174"/>
      <c r="BQ1669" s="174"/>
      <c r="BR1669" s="174"/>
      <c r="BS1669" s="174"/>
      <c r="BT1669" s="174"/>
      <c r="BU1669" s="174"/>
      <c r="BV1669" s="174"/>
      <c r="BW1669" s="174"/>
      <c r="BX1669" s="174"/>
      <c r="BY1669" s="174"/>
      <c r="BZ1669" s="174"/>
      <c r="CA1669" s="174"/>
      <c r="CB1669" s="174"/>
      <c r="CC1669" s="174"/>
      <c r="CD1669" s="174"/>
      <c r="CE1669" s="174"/>
      <c r="CF1669" s="174"/>
      <c r="CG1669" s="174"/>
      <c r="CH1669" s="174"/>
      <c r="CI1669" s="174"/>
      <c r="CJ1669" s="174"/>
      <c r="CK1669" s="174"/>
      <c r="CL1669" s="174"/>
      <c r="CN1669" s="176"/>
      <c r="CO1669" s="174"/>
      <c r="CP1669" s="174"/>
      <c r="CQ1669" s="174"/>
      <c r="CR1669" s="174"/>
      <c r="CS1669" s="174"/>
      <c r="CT1669" s="174"/>
      <c r="CU1669" s="174"/>
      <c r="CV1669" s="174"/>
      <c r="CW1669" s="174"/>
      <c r="CX1669" s="174"/>
      <c r="CY1669" s="174"/>
      <c r="CZ1669" s="174"/>
      <c r="DA1669" s="174"/>
      <c r="DB1669" s="174"/>
      <c r="DC1669" s="174"/>
      <c r="DD1669" s="174"/>
      <c r="DE1669" s="174"/>
      <c r="DF1669" s="174"/>
      <c r="DG1669" s="174"/>
      <c r="DH1669" s="174"/>
      <c r="DI1669" s="174"/>
      <c r="DJ1669" s="174"/>
      <c r="DK1669" s="174"/>
      <c r="DL1669" s="174"/>
    </row>
    <row r="1670" spans="1:116" x14ac:dyDescent="0.4">
      <c r="A1670" s="174"/>
      <c r="E1670" s="8"/>
      <c r="G1670" s="175" t="s">
        <v>461</v>
      </c>
      <c r="H1670" s="174"/>
      <c r="I1670" s="176"/>
      <c r="J1670" s="176"/>
      <c r="K1670" s="197"/>
      <c r="L1670" s="197"/>
      <c r="M1670" s="197"/>
      <c r="N1670" s="197"/>
      <c r="O1670" s="197"/>
      <c r="P1670" s="197"/>
      <c r="R1670" s="198"/>
      <c r="S1670" s="199" t="str">
        <f t="shared" ref="S1670:AX1670" si="2740">S$20</f>
        <v>S$16</v>
      </c>
      <c r="T1670" s="199" t="str">
        <f t="shared" si="2740"/>
        <v>T$16</v>
      </c>
      <c r="U1670" s="199" t="str">
        <f t="shared" si="2740"/>
        <v>U$16</v>
      </c>
      <c r="V1670" s="199" t="str">
        <f t="shared" si="2740"/>
        <v>V$16</v>
      </c>
      <c r="W1670" s="199" t="str">
        <f t="shared" si="2740"/>
        <v>W$16</v>
      </c>
      <c r="X1670" s="199" t="str">
        <f t="shared" si="2740"/>
        <v>X$16</v>
      </c>
      <c r="Y1670" s="199" t="str">
        <f t="shared" si="2740"/>
        <v>Y$16</v>
      </c>
      <c r="Z1670" s="199" t="str">
        <f t="shared" si="2740"/>
        <v>Z$16</v>
      </c>
      <c r="AA1670" s="199" t="str">
        <f t="shared" si="2740"/>
        <v>AA$16</v>
      </c>
      <c r="AB1670" s="199" t="str">
        <f t="shared" si="2740"/>
        <v>AB$16</v>
      </c>
      <c r="AC1670" s="199" t="str">
        <f t="shared" si="2740"/>
        <v>AC$16</v>
      </c>
      <c r="AD1670" s="199" t="str">
        <f t="shared" si="2740"/>
        <v>AD$16</v>
      </c>
      <c r="AE1670" s="199" t="str">
        <f t="shared" si="2740"/>
        <v>AE$16</v>
      </c>
      <c r="AF1670" s="199" t="str">
        <f t="shared" si="2740"/>
        <v>AF$16</v>
      </c>
      <c r="AG1670" s="199" t="str">
        <f t="shared" si="2740"/>
        <v>AG$16</v>
      </c>
      <c r="AH1670" s="199" t="str">
        <f t="shared" si="2740"/>
        <v>AH$16</v>
      </c>
      <c r="AI1670" s="199" t="str">
        <f t="shared" si="2740"/>
        <v>AI$16</v>
      </c>
      <c r="AJ1670" s="199" t="str">
        <f t="shared" si="2740"/>
        <v>AJ$16</v>
      </c>
      <c r="AK1670" s="199" t="str">
        <f t="shared" si="2740"/>
        <v>AK$16</v>
      </c>
      <c r="AL1670" s="199" t="str">
        <f t="shared" si="2740"/>
        <v>AL$16</v>
      </c>
      <c r="AM1670" s="199" t="str">
        <f t="shared" si="2740"/>
        <v>AM$16</v>
      </c>
      <c r="AN1670" s="199" t="str">
        <f t="shared" si="2740"/>
        <v>AN$16</v>
      </c>
      <c r="AO1670" s="199" t="str">
        <f t="shared" si="2740"/>
        <v>AO$16</v>
      </c>
      <c r="AP1670" s="199" t="str">
        <f t="shared" si="2740"/>
        <v>AP$16</v>
      </c>
      <c r="AQ1670" s="199" t="str">
        <f t="shared" si="2740"/>
        <v>AQ$16</v>
      </c>
      <c r="AR1670" s="199" t="str">
        <f t="shared" si="2740"/>
        <v>AR$16</v>
      </c>
      <c r="AS1670" s="199" t="str">
        <f t="shared" si="2740"/>
        <v>AS$16</v>
      </c>
      <c r="AT1670" s="199" t="str">
        <f t="shared" si="2740"/>
        <v>AT$16</v>
      </c>
      <c r="AU1670" s="199" t="str">
        <f t="shared" si="2740"/>
        <v>AU$16</v>
      </c>
      <c r="AV1670" s="199" t="str">
        <f t="shared" si="2740"/>
        <v>AV$16</v>
      </c>
      <c r="AW1670" s="199" t="str">
        <f t="shared" si="2740"/>
        <v>AW$16</v>
      </c>
      <c r="AX1670" s="199" t="str">
        <f t="shared" si="2740"/>
        <v>AX$16</v>
      </c>
      <c r="AY1670" s="199" t="str">
        <f t="shared" ref="AY1670:CD1670" si="2741">AY$20</f>
        <v>AY$16</v>
      </c>
      <c r="AZ1670" s="199" t="str">
        <f t="shared" si="2741"/>
        <v>AZ$16</v>
      </c>
      <c r="BA1670" s="199" t="str">
        <f t="shared" si="2741"/>
        <v>BA$16</v>
      </c>
      <c r="BB1670" s="199" t="str">
        <f t="shared" si="2741"/>
        <v>BB$16</v>
      </c>
      <c r="BC1670" s="199" t="str">
        <f t="shared" si="2741"/>
        <v>BC$16</v>
      </c>
      <c r="BD1670" s="199" t="str">
        <f t="shared" si="2741"/>
        <v>BD$16</v>
      </c>
      <c r="BE1670" s="199" t="str">
        <f t="shared" si="2741"/>
        <v>BE$16</v>
      </c>
      <c r="BF1670" s="199" t="str">
        <f t="shared" si="2741"/>
        <v>BF$16</v>
      </c>
      <c r="BG1670" s="199" t="str">
        <f t="shared" si="2741"/>
        <v>BG$16</v>
      </c>
      <c r="BH1670" s="199" t="str">
        <f t="shared" si="2741"/>
        <v>BH$16</v>
      </c>
      <c r="BI1670" s="199" t="str">
        <f t="shared" si="2741"/>
        <v>BI$16</v>
      </c>
      <c r="BJ1670" s="199" t="str">
        <f t="shared" si="2741"/>
        <v>BJ$16</v>
      </c>
      <c r="BK1670" s="199" t="str">
        <f t="shared" si="2741"/>
        <v>BK$16</v>
      </c>
      <c r="BL1670" s="199" t="str">
        <f t="shared" si="2741"/>
        <v>BL$16</v>
      </c>
      <c r="BM1670" s="199" t="str">
        <f t="shared" si="2741"/>
        <v>BM$16</v>
      </c>
      <c r="BN1670" s="199" t="str">
        <f t="shared" si="2741"/>
        <v>BN$16</v>
      </c>
      <c r="BO1670" s="199" t="str">
        <f t="shared" si="2741"/>
        <v>BO$16</v>
      </c>
      <c r="BP1670" s="199" t="str">
        <f t="shared" si="2741"/>
        <v>BP$16</v>
      </c>
      <c r="BQ1670" s="199" t="str">
        <f t="shared" si="2741"/>
        <v>BQ$16</v>
      </c>
      <c r="BR1670" s="199" t="str">
        <f t="shared" si="2741"/>
        <v>BR$16</v>
      </c>
      <c r="BS1670" s="199" t="str">
        <f t="shared" si="2741"/>
        <v>BS$16</v>
      </c>
      <c r="BT1670" s="199" t="str">
        <f t="shared" si="2741"/>
        <v>BT$16</v>
      </c>
      <c r="BU1670" s="199" t="str">
        <f t="shared" si="2741"/>
        <v>BU$16</v>
      </c>
      <c r="BV1670" s="199" t="str">
        <f t="shared" si="2741"/>
        <v>BV$16</v>
      </c>
      <c r="BW1670" s="199" t="str">
        <f t="shared" si="2741"/>
        <v>BW$16</v>
      </c>
      <c r="BX1670" s="199" t="str">
        <f t="shared" si="2741"/>
        <v>BX$16</v>
      </c>
      <c r="BY1670" s="199" t="str">
        <f t="shared" si="2741"/>
        <v>BY$16</v>
      </c>
      <c r="BZ1670" s="199" t="str">
        <f t="shared" si="2741"/>
        <v>BZ$16</v>
      </c>
      <c r="CA1670" s="199" t="str">
        <f t="shared" si="2741"/>
        <v>CA$16</v>
      </c>
      <c r="CB1670" s="199" t="str">
        <f t="shared" si="2741"/>
        <v>CB$16</v>
      </c>
      <c r="CC1670" s="199" t="str">
        <f t="shared" si="2741"/>
        <v>CC$16</v>
      </c>
      <c r="CD1670" s="199" t="str">
        <f t="shared" si="2741"/>
        <v>CD$16</v>
      </c>
      <c r="CE1670" s="199" t="str">
        <f t="shared" ref="CE1670:CL1670" si="2742">CE$20</f>
        <v>CE$16</v>
      </c>
      <c r="CF1670" s="199" t="str">
        <f t="shared" si="2742"/>
        <v>CF$16</v>
      </c>
      <c r="CG1670" s="199" t="str">
        <f t="shared" si="2742"/>
        <v>CG$16</v>
      </c>
      <c r="CH1670" s="199" t="str">
        <f t="shared" si="2742"/>
        <v>CH$16</v>
      </c>
      <c r="CI1670" s="199" t="str">
        <f t="shared" si="2742"/>
        <v>CI$16</v>
      </c>
      <c r="CJ1670" s="199" t="str">
        <f t="shared" si="2742"/>
        <v>CJ$16</v>
      </c>
      <c r="CK1670" s="199" t="str">
        <f t="shared" si="2742"/>
        <v>CK$16</v>
      </c>
      <c r="CL1670" s="199" t="str">
        <f t="shared" si="2742"/>
        <v>CL$16</v>
      </c>
      <c r="CN1670" s="176"/>
      <c r="CO1670" s="199" t="str">
        <f t="shared" ref="CO1670:DL1670" si="2743">CO$20</f>
        <v>CO$16</v>
      </c>
      <c r="CP1670" s="199" t="str">
        <f t="shared" si="2743"/>
        <v>CP$16</v>
      </c>
      <c r="CQ1670" s="199" t="str">
        <f t="shared" si="2743"/>
        <v>CQ$16</v>
      </c>
      <c r="CR1670" s="199" t="str">
        <f t="shared" si="2743"/>
        <v>CR$16</v>
      </c>
      <c r="CS1670" s="199" t="str">
        <f t="shared" si="2743"/>
        <v>CS$16</v>
      </c>
      <c r="CT1670" s="199" t="str">
        <f t="shared" si="2743"/>
        <v>CT$16</v>
      </c>
      <c r="CU1670" s="199" t="str">
        <f t="shared" si="2743"/>
        <v>CU$16</v>
      </c>
      <c r="CV1670" s="199" t="str">
        <f t="shared" si="2743"/>
        <v>CV$16</v>
      </c>
      <c r="CW1670" s="199" t="str">
        <f t="shared" si="2743"/>
        <v>CW$16</v>
      </c>
      <c r="CX1670" s="199" t="str">
        <f t="shared" si="2743"/>
        <v>CX$16</v>
      </c>
      <c r="CY1670" s="199" t="str">
        <f t="shared" si="2743"/>
        <v>CY$16</v>
      </c>
      <c r="CZ1670" s="199" t="str">
        <f t="shared" si="2743"/>
        <v>CZ$16</v>
      </c>
      <c r="DA1670" s="199" t="str">
        <f t="shared" si="2743"/>
        <v>DA$16</v>
      </c>
      <c r="DB1670" s="199" t="str">
        <f t="shared" si="2743"/>
        <v>DB$16</v>
      </c>
      <c r="DC1670" s="199" t="str">
        <f t="shared" si="2743"/>
        <v>DC$16</v>
      </c>
      <c r="DD1670" s="199" t="str">
        <f t="shared" si="2743"/>
        <v>DD$16</v>
      </c>
      <c r="DE1670" s="199" t="str">
        <f t="shared" si="2743"/>
        <v>DE$16</v>
      </c>
      <c r="DF1670" s="199" t="str">
        <f t="shared" si="2743"/>
        <v>DF$16</v>
      </c>
      <c r="DG1670" s="199" t="str">
        <f t="shared" si="2743"/>
        <v>DG$16</v>
      </c>
      <c r="DH1670" s="199" t="str">
        <f t="shared" si="2743"/>
        <v>DH$16</v>
      </c>
      <c r="DI1670" s="199" t="str">
        <f t="shared" si="2743"/>
        <v>DI$16</v>
      </c>
      <c r="DJ1670" s="199" t="str">
        <f t="shared" si="2743"/>
        <v>DJ$16</v>
      </c>
      <c r="DK1670" s="199" t="str">
        <f t="shared" si="2743"/>
        <v>DK$16</v>
      </c>
      <c r="DL1670" s="199" t="str">
        <f t="shared" si="2743"/>
        <v>DL$16</v>
      </c>
    </row>
    <row r="1671" spans="1:116" x14ac:dyDescent="0.4">
      <c r="A1671" s="174"/>
      <c r="E1671" s="8"/>
      <c r="G1671" s="175" t="s">
        <v>462</v>
      </c>
      <c r="H1671" s="200"/>
      <c r="I1671" s="201"/>
      <c r="J1671" s="201"/>
      <c r="K1671" s="202"/>
      <c r="L1671" s="202"/>
      <c r="M1671" s="202"/>
      <c r="N1671" s="202"/>
      <c r="O1671" s="202"/>
      <c r="P1671" s="202"/>
      <c r="R1671" s="202"/>
      <c r="S1671" s="199" t="str">
        <f t="shared" ref="S1671:AX1671" si="2744">S$21</f>
        <v>S$17</v>
      </c>
      <c r="T1671" s="199" t="str">
        <f t="shared" si="2744"/>
        <v>T$17</v>
      </c>
      <c r="U1671" s="199" t="str">
        <f t="shared" si="2744"/>
        <v>U$17</v>
      </c>
      <c r="V1671" s="199" t="str">
        <f t="shared" si="2744"/>
        <v>V$17</v>
      </c>
      <c r="W1671" s="199" t="str">
        <f t="shared" si="2744"/>
        <v>W$17</v>
      </c>
      <c r="X1671" s="199" t="str">
        <f t="shared" si="2744"/>
        <v>X$17</v>
      </c>
      <c r="Y1671" s="199" t="str">
        <f t="shared" si="2744"/>
        <v>Y$17</v>
      </c>
      <c r="Z1671" s="199" t="str">
        <f t="shared" si="2744"/>
        <v>Z$17</v>
      </c>
      <c r="AA1671" s="199" t="str">
        <f t="shared" si="2744"/>
        <v>AA$17</v>
      </c>
      <c r="AB1671" s="199" t="str">
        <f t="shared" si="2744"/>
        <v>AB$17</v>
      </c>
      <c r="AC1671" s="199" t="str">
        <f t="shared" si="2744"/>
        <v>AC$17</v>
      </c>
      <c r="AD1671" s="199" t="str">
        <f t="shared" si="2744"/>
        <v>AD$17</v>
      </c>
      <c r="AE1671" s="199" t="str">
        <f t="shared" si="2744"/>
        <v>AE$17</v>
      </c>
      <c r="AF1671" s="199" t="str">
        <f t="shared" si="2744"/>
        <v>AF$17</v>
      </c>
      <c r="AG1671" s="199" t="str">
        <f t="shared" si="2744"/>
        <v>AG$17</v>
      </c>
      <c r="AH1671" s="199" t="str">
        <f t="shared" si="2744"/>
        <v>AH$17</v>
      </c>
      <c r="AI1671" s="199" t="str">
        <f t="shared" si="2744"/>
        <v>AI$17</v>
      </c>
      <c r="AJ1671" s="199" t="str">
        <f t="shared" si="2744"/>
        <v>AJ$17</v>
      </c>
      <c r="AK1671" s="199" t="str">
        <f t="shared" si="2744"/>
        <v>AK$17</v>
      </c>
      <c r="AL1671" s="199" t="str">
        <f t="shared" si="2744"/>
        <v>AL$17</v>
      </c>
      <c r="AM1671" s="199" t="str">
        <f t="shared" si="2744"/>
        <v>AM$17</v>
      </c>
      <c r="AN1671" s="199" t="str">
        <f t="shared" si="2744"/>
        <v>AN$17</v>
      </c>
      <c r="AO1671" s="199" t="str">
        <f t="shared" si="2744"/>
        <v>AO$17</v>
      </c>
      <c r="AP1671" s="199" t="str">
        <f t="shared" si="2744"/>
        <v>AP$17</v>
      </c>
      <c r="AQ1671" s="199" t="str">
        <f t="shared" si="2744"/>
        <v>AQ$17</v>
      </c>
      <c r="AR1671" s="199" t="str">
        <f t="shared" si="2744"/>
        <v>AR$17</v>
      </c>
      <c r="AS1671" s="199" t="str">
        <f t="shared" si="2744"/>
        <v>AS$17</v>
      </c>
      <c r="AT1671" s="199" t="str">
        <f t="shared" si="2744"/>
        <v>AT$17</v>
      </c>
      <c r="AU1671" s="199" t="str">
        <f t="shared" si="2744"/>
        <v>AU$17</v>
      </c>
      <c r="AV1671" s="199" t="str">
        <f t="shared" si="2744"/>
        <v>AV$17</v>
      </c>
      <c r="AW1671" s="199" t="str">
        <f t="shared" si="2744"/>
        <v>AW$17</v>
      </c>
      <c r="AX1671" s="199" t="str">
        <f t="shared" si="2744"/>
        <v>AX$17</v>
      </c>
      <c r="AY1671" s="199" t="str">
        <f t="shared" ref="AY1671:CD1671" si="2745">AY$21</f>
        <v>AY$17</v>
      </c>
      <c r="AZ1671" s="199" t="str">
        <f t="shared" si="2745"/>
        <v>AZ$17</v>
      </c>
      <c r="BA1671" s="199" t="str">
        <f t="shared" si="2745"/>
        <v>BA$17</v>
      </c>
      <c r="BB1671" s="199" t="str">
        <f t="shared" si="2745"/>
        <v>BB$17</v>
      </c>
      <c r="BC1671" s="199" t="str">
        <f t="shared" si="2745"/>
        <v>BC$17</v>
      </c>
      <c r="BD1671" s="199" t="str">
        <f t="shared" si="2745"/>
        <v>BD$17</v>
      </c>
      <c r="BE1671" s="199" t="str">
        <f t="shared" si="2745"/>
        <v>BE$17</v>
      </c>
      <c r="BF1671" s="199" t="str">
        <f t="shared" si="2745"/>
        <v>BF$17</v>
      </c>
      <c r="BG1671" s="199" t="str">
        <f t="shared" si="2745"/>
        <v>BG$17</v>
      </c>
      <c r="BH1671" s="199" t="str">
        <f t="shared" si="2745"/>
        <v>BH$17</v>
      </c>
      <c r="BI1671" s="199" t="str">
        <f t="shared" si="2745"/>
        <v>BI$17</v>
      </c>
      <c r="BJ1671" s="199" t="str">
        <f t="shared" si="2745"/>
        <v>BJ$17</v>
      </c>
      <c r="BK1671" s="199" t="str">
        <f t="shared" si="2745"/>
        <v>BK$17</v>
      </c>
      <c r="BL1671" s="199" t="str">
        <f t="shared" si="2745"/>
        <v>BL$17</v>
      </c>
      <c r="BM1671" s="199" t="str">
        <f t="shared" si="2745"/>
        <v>BM$17</v>
      </c>
      <c r="BN1671" s="199" t="str">
        <f t="shared" si="2745"/>
        <v>BN$17</v>
      </c>
      <c r="BO1671" s="199" t="str">
        <f t="shared" si="2745"/>
        <v>BO$17</v>
      </c>
      <c r="BP1671" s="199" t="str">
        <f t="shared" si="2745"/>
        <v>BP$17</v>
      </c>
      <c r="BQ1671" s="199" t="str">
        <f t="shared" si="2745"/>
        <v>BQ$17</v>
      </c>
      <c r="BR1671" s="199" t="str">
        <f t="shared" si="2745"/>
        <v>BR$17</v>
      </c>
      <c r="BS1671" s="199" t="str">
        <f t="shared" si="2745"/>
        <v>BS$17</v>
      </c>
      <c r="BT1671" s="199" t="str">
        <f t="shared" si="2745"/>
        <v>BT$17</v>
      </c>
      <c r="BU1671" s="199" t="str">
        <f t="shared" si="2745"/>
        <v>BU$17</v>
      </c>
      <c r="BV1671" s="199" t="str">
        <f t="shared" si="2745"/>
        <v>BV$17</v>
      </c>
      <c r="BW1671" s="199" t="str">
        <f t="shared" si="2745"/>
        <v>BW$17</v>
      </c>
      <c r="BX1671" s="199" t="str">
        <f t="shared" si="2745"/>
        <v>BX$17</v>
      </c>
      <c r="BY1671" s="199" t="str">
        <f t="shared" si="2745"/>
        <v>BY$17</v>
      </c>
      <c r="BZ1671" s="199" t="str">
        <f t="shared" si="2745"/>
        <v>BZ$17</v>
      </c>
      <c r="CA1671" s="199" t="str">
        <f t="shared" si="2745"/>
        <v>CA$17</v>
      </c>
      <c r="CB1671" s="199" t="str">
        <f t="shared" si="2745"/>
        <v>CB$17</v>
      </c>
      <c r="CC1671" s="199" t="str">
        <f t="shared" si="2745"/>
        <v>CC$17</v>
      </c>
      <c r="CD1671" s="199" t="str">
        <f t="shared" si="2745"/>
        <v>CD$17</v>
      </c>
      <c r="CE1671" s="199" t="str">
        <f t="shared" ref="CE1671:CL1671" si="2746">CE$21</f>
        <v>CE$17</v>
      </c>
      <c r="CF1671" s="199" t="str">
        <f t="shared" si="2746"/>
        <v>CF$17</v>
      </c>
      <c r="CG1671" s="199" t="str">
        <f t="shared" si="2746"/>
        <v>CG$17</v>
      </c>
      <c r="CH1671" s="199" t="str">
        <f t="shared" si="2746"/>
        <v>CH$17</v>
      </c>
      <c r="CI1671" s="199" t="str">
        <f t="shared" si="2746"/>
        <v>CI$17</v>
      </c>
      <c r="CJ1671" s="199" t="str">
        <f t="shared" si="2746"/>
        <v>CJ$17</v>
      </c>
      <c r="CK1671" s="199" t="str">
        <f t="shared" si="2746"/>
        <v>CK$17</v>
      </c>
      <c r="CL1671" s="199" t="str">
        <f t="shared" si="2746"/>
        <v>CL$17</v>
      </c>
      <c r="CN1671" s="201"/>
      <c r="CO1671" s="199" t="str">
        <f t="shared" ref="CO1671:DL1671" si="2747">CO$21</f>
        <v>CO$17</v>
      </c>
      <c r="CP1671" s="199" t="str">
        <f t="shared" si="2747"/>
        <v>CP$17</v>
      </c>
      <c r="CQ1671" s="199" t="str">
        <f t="shared" si="2747"/>
        <v>CQ$17</v>
      </c>
      <c r="CR1671" s="199" t="str">
        <f t="shared" si="2747"/>
        <v>CR$17</v>
      </c>
      <c r="CS1671" s="199" t="str">
        <f t="shared" si="2747"/>
        <v>CS$17</v>
      </c>
      <c r="CT1671" s="199" t="str">
        <f t="shared" si="2747"/>
        <v>CT$17</v>
      </c>
      <c r="CU1671" s="199" t="str">
        <f t="shared" si="2747"/>
        <v>CU$17</v>
      </c>
      <c r="CV1671" s="199" t="str">
        <f t="shared" si="2747"/>
        <v>CV$17</v>
      </c>
      <c r="CW1671" s="199" t="str">
        <f t="shared" si="2747"/>
        <v>CW$17</v>
      </c>
      <c r="CX1671" s="199" t="str">
        <f t="shared" si="2747"/>
        <v>CX$17</v>
      </c>
      <c r="CY1671" s="199" t="str">
        <f t="shared" si="2747"/>
        <v>CY$17</v>
      </c>
      <c r="CZ1671" s="199" t="str">
        <f t="shared" si="2747"/>
        <v>CZ$17</v>
      </c>
      <c r="DA1671" s="199" t="str">
        <f t="shared" si="2747"/>
        <v>DA$17</v>
      </c>
      <c r="DB1671" s="199" t="str">
        <f t="shared" si="2747"/>
        <v>DB$17</v>
      </c>
      <c r="DC1671" s="199" t="str">
        <f t="shared" si="2747"/>
        <v>DC$17</v>
      </c>
      <c r="DD1671" s="199" t="str">
        <f t="shared" si="2747"/>
        <v>DD$17</v>
      </c>
      <c r="DE1671" s="199" t="str">
        <f t="shared" si="2747"/>
        <v>DE$17</v>
      </c>
      <c r="DF1671" s="199" t="str">
        <f t="shared" si="2747"/>
        <v>DF$17</v>
      </c>
      <c r="DG1671" s="199" t="str">
        <f t="shared" si="2747"/>
        <v>DG$17</v>
      </c>
      <c r="DH1671" s="199" t="str">
        <f t="shared" si="2747"/>
        <v>DH$17</v>
      </c>
      <c r="DI1671" s="199" t="str">
        <f t="shared" si="2747"/>
        <v>DI$17</v>
      </c>
      <c r="DJ1671" s="199" t="str">
        <f t="shared" si="2747"/>
        <v>DJ$17</v>
      </c>
      <c r="DK1671" s="199" t="str">
        <f t="shared" si="2747"/>
        <v>DK$17</v>
      </c>
      <c r="DL1671" s="199" t="str">
        <f t="shared" si="2747"/>
        <v>DL$17</v>
      </c>
    </row>
    <row r="1672" spans="1:116" x14ac:dyDescent="0.4">
      <c r="A1672" s="174"/>
      <c r="E1672" s="8"/>
      <c r="G1672" s="175" t="s">
        <v>491</v>
      </c>
      <c r="H1672" s="200"/>
      <c r="I1672" s="201"/>
      <c r="J1672" s="201"/>
      <c r="K1672" s="202"/>
      <c r="L1672" s="202"/>
      <c r="M1672" s="202"/>
      <c r="N1672" s="202"/>
      <c r="O1672" s="202"/>
      <c r="P1672" s="202"/>
      <c r="R1672" s="202"/>
      <c r="S1672" s="190"/>
      <c r="T1672" s="190"/>
      <c r="U1672" s="190"/>
      <c r="V1672" s="190"/>
      <c r="W1672" s="190"/>
      <c r="X1672" s="190"/>
      <c r="Y1672" s="190"/>
      <c r="Z1672" s="190"/>
      <c r="AA1672" s="190"/>
      <c r="AB1672" s="190"/>
      <c r="AC1672" s="190"/>
      <c r="AD1672" s="190"/>
      <c r="AE1672" s="190"/>
      <c r="AF1672" s="190"/>
      <c r="AG1672" s="190"/>
      <c r="AH1672" s="190"/>
      <c r="AI1672" s="190"/>
      <c r="AJ1672" s="190"/>
      <c r="AK1672" s="190"/>
      <c r="AL1672" s="190"/>
      <c r="AM1672" s="190"/>
      <c r="AN1672" s="190"/>
      <c r="AO1672" s="190"/>
      <c r="AP1672" s="190"/>
      <c r="AQ1672" s="190"/>
      <c r="AR1672" s="190"/>
      <c r="AS1672" s="190"/>
      <c r="AT1672" s="190"/>
      <c r="AU1672" s="190"/>
      <c r="AV1672" s="190"/>
      <c r="AW1672" s="190"/>
      <c r="AX1672" s="190"/>
      <c r="AY1672" s="190"/>
      <c r="AZ1672" s="190"/>
      <c r="BA1672" s="190"/>
      <c r="BB1672" s="190"/>
      <c r="BC1672" s="190"/>
      <c r="BD1672" s="190"/>
      <c r="BE1672" s="190"/>
      <c r="BF1672" s="190"/>
      <c r="BG1672" s="190"/>
      <c r="BH1672" s="190"/>
      <c r="BI1672" s="190"/>
      <c r="BJ1672" s="190"/>
      <c r="BK1672" s="190"/>
      <c r="BL1672" s="190"/>
      <c r="BM1672" s="190"/>
      <c r="BN1672" s="190"/>
      <c r="BO1672" s="190"/>
      <c r="BP1672" s="190"/>
      <c r="BQ1672" s="190"/>
      <c r="BR1672" s="190"/>
      <c r="BS1672" s="190"/>
      <c r="BT1672" s="190"/>
      <c r="BU1672" s="190"/>
      <c r="BV1672" s="190"/>
      <c r="BW1672" s="190"/>
      <c r="BX1672" s="190"/>
      <c r="BY1672" s="190"/>
      <c r="BZ1672" s="190"/>
      <c r="CA1672" s="190"/>
      <c r="CB1672" s="190"/>
      <c r="CC1672" s="190"/>
      <c r="CD1672" s="190"/>
      <c r="CE1672" s="190"/>
      <c r="CF1672" s="190"/>
      <c r="CG1672" s="190"/>
      <c r="CH1672" s="190"/>
      <c r="CI1672" s="190"/>
      <c r="CJ1672" s="190"/>
      <c r="CK1672" s="190"/>
      <c r="CL1672" s="190"/>
      <c r="CN1672" s="201"/>
      <c r="CO1672" s="190"/>
      <c r="CP1672" s="190"/>
      <c r="CQ1672" s="190"/>
      <c r="CR1672" s="190"/>
      <c r="CS1672" s="190"/>
      <c r="CT1672" s="190"/>
      <c r="CU1672" s="190"/>
      <c r="CV1672" s="190"/>
      <c r="CW1672" s="190"/>
      <c r="CX1672" s="190"/>
      <c r="CY1672" s="190"/>
      <c r="CZ1672" s="190"/>
      <c r="DA1672" s="190"/>
      <c r="DB1672" s="190"/>
      <c r="DC1672" s="190"/>
      <c r="DD1672" s="190"/>
      <c r="DE1672" s="190"/>
      <c r="DF1672" s="190"/>
      <c r="DG1672" s="190"/>
      <c r="DH1672" s="190"/>
      <c r="DI1672" s="190"/>
      <c r="DJ1672" s="190"/>
      <c r="DK1672" s="190"/>
      <c r="DL1672" s="190"/>
    </row>
    <row r="1673" spans="1:116" x14ac:dyDescent="0.4">
      <c r="A1673" s="174"/>
      <c r="E1673" s="8"/>
      <c r="G1673" s="175" t="s">
        <v>505</v>
      </c>
      <c r="H1673" s="200"/>
      <c r="I1673" s="201"/>
      <c r="J1673" s="201"/>
      <c r="K1673" s="202"/>
      <c r="L1673" s="202"/>
      <c r="M1673" s="202"/>
      <c r="N1673" s="202"/>
      <c r="O1673" s="202"/>
      <c r="P1673" s="202"/>
      <c r="R1673" s="202"/>
      <c r="S1673" s="190"/>
      <c r="T1673" s="190"/>
      <c r="U1673" s="190"/>
      <c r="V1673" s="190"/>
      <c r="W1673" s="190"/>
      <c r="X1673" s="190"/>
      <c r="Y1673" s="190"/>
      <c r="Z1673" s="190"/>
      <c r="AA1673" s="190"/>
      <c r="AB1673" s="190"/>
      <c r="AC1673" s="190"/>
      <c r="AD1673" s="190"/>
      <c r="AE1673" s="190"/>
      <c r="AF1673" s="190"/>
      <c r="AG1673" s="190"/>
      <c r="AH1673" s="190"/>
      <c r="AI1673" s="190"/>
      <c r="AJ1673" s="190"/>
      <c r="AK1673" s="190"/>
      <c r="AL1673" s="190"/>
      <c r="AM1673" s="190"/>
      <c r="AN1673" s="190"/>
      <c r="AO1673" s="190"/>
      <c r="AP1673" s="190"/>
      <c r="AQ1673" s="190"/>
      <c r="AR1673" s="190"/>
      <c r="AS1673" s="190"/>
      <c r="AT1673" s="190"/>
      <c r="AU1673" s="190"/>
      <c r="AV1673" s="190"/>
      <c r="AW1673" s="190"/>
      <c r="AX1673" s="190"/>
      <c r="AY1673" s="190"/>
      <c r="AZ1673" s="190"/>
      <c r="BA1673" s="190"/>
      <c r="BB1673" s="190"/>
      <c r="BC1673" s="190"/>
      <c r="BD1673" s="190"/>
      <c r="BE1673" s="190"/>
      <c r="BF1673" s="190"/>
      <c r="BG1673" s="190"/>
      <c r="BH1673" s="190"/>
      <c r="BI1673" s="190"/>
      <c r="BJ1673" s="190"/>
      <c r="BK1673" s="190"/>
      <c r="BL1673" s="190"/>
      <c r="BM1673" s="190"/>
      <c r="BN1673" s="190"/>
      <c r="BO1673" s="190"/>
      <c r="BP1673" s="190"/>
      <c r="BQ1673" s="190"/>
      <c r="BR1673" s="190"/>
      <c r="BS1673" s="190"/>
      <c r="BT1673" s="190"/>
      <c r="BU1673" s="190"/>
      <c r="BV1673" s="190"/>
      <c r="BW1673" s="190"/>
      <c r="BX1673" s="190"/>
      <c r="BY1673" s="190"/>
      <c r="BZ1673" s="190"/>
      <c r="CA1673" s="190"/>
      <c r="CB1673" s="190"/>
      <c r="CC1673" s="190"/>
      <c r="CD1673" s="190"/>
      <c r="CE1673" s="190"/>
      <c r="CF1673" s="190"/>
      <c r="CG1673" s="190"/>
      <c r="CH1673" s="190"/>
      <c r="CI1673" s="190"/>
      <c r="CJ1673" s="190"/>
      <c r="CK1673" s="190"/>
      <c r="CL1673" s="190"/>
      <c r="CN1673" s="201"/>
      <c r="CO1673" s="190"/>
      <c r="CP1673" s="190"/>
      <c r="CQ1673" s="190"/>
      <c r="CR1673" s="190"/>
      <c r="CS1673" s="190"/>
      <c r="CT1673" s="190"/>
      <c r="CU1673" s="190"/>
      <c r="CV1673" s="190"/>
      <c r="CW1673" s="190"/>
      <c r="CX1673" s="190"/>
      <c r="CY1673" s="190"/>
      <c r="CZ1673" s="190"/>
      <c r="DA1673" s="190"/>
      <c r="DB1673" s="190"/>
      <c r="DC1673" s="190"/>
      <c r="DD1673" s="190"/>
      <c r="DE1673" s="190"/>
      <c r="DF1673" s="190"/>
      <c r="DG1673" s="190"/>
      <c r="DH1673" s="190"/>
      <c r="DI1673" s="190"/>
      <c r="DJ1673" s="190"/>
      <c r="DK1673" s="190"/>
      <c r="DL1673" s="190"/>
    </row>
    <row r="1674" spans="1:116" x14ac:dyDescent="0.4">
      <c r="A1674" s="174"/>
      <c r="E1674" s="8"/>
      <c r="G1674" s="175" t="s">
        <v>463</v>
      </c>
      <c r="H1674" s="200"/>
      <c r="I1674" s="201"/>
      <c r="J1674" s="201"/>
      <c r="K1674" s="202"/>
      <c r="L1674" s="202"/>
      <c r="M1674" s="202"/>
      <c r="N1674" s="202"/>
      <c r="O1674" s="202"/>
      <c r="P1674" s="202"/>
      <c r="R1674" s="202"/>
      <c r="S1674" s="190" t="str">
        <f t="shared" ref="S1674:AX1674" si="2748">S$22</f>
        <v>S$18</v>
      </c>
      <c r="T1674" s="190" t="str">
        <f t="shared" si="2748"/>
        <v>T$18</v>
      </c>
      <c r="U1674" s="190" t="str">
        <f t="shared" si="2748"/>
        <v>U$18</v>
      </c>
      <c r="V1674" s="190" t="str">
        <f t="shared" si="2748"/>
        <v>V$18</v>
      </c>
      <c r="W1674" s="190" t="str">
        <f t="shared" si="2748"/>
        <v>W$18</v>
      </c>
      <c r="X1674" s="190" t="str">
        <f t="shared" si="2748"/>
        <v>X$18</v>
      </c>
      <c r="Y1674" s="190" t="str">
        <f t="shared" si="2748"/>
        <v>Y$18</v>
      </c>
      <c r="Z1674" s="190" t="str">
        <f t="shared" si="2748"/>
        <v>Z$18</v>
      </c>
      <c r="AA1674" s="190" t="str">
        <f t="shared" si="2748"/>
        <v>AA$18</v>
      </c>
      <c r="AB1674" s="190" t="str">
        <f t="shared" si="2748"/>
        <v>AB$18</v>
      </c>
      <c r="AC1674" s="190" t="str">
        <f t="shared" si="2748"/>
        <v>AC$18</v>
      </c>
      <c r="AD1674" s="190" t="str">
        <f t="shared" si="2748"/>
        <v>AD$18</v>
      </c>
      <c r="AE1674" s="190" t="str">
        <f t="shared" si="2748"/>
        <v>AE$18</v>
      </c>
      <c r="AF1674" s="190" t="str">
        <f t="shared" si="2748"/>
        <v>AF$18</v>
      </c>
      <c r="AG1674" s="190" t="str">
        <f t="shared" si="2748"/>
        <v>AG$18</v>
      </c>
      <c r="AH1674" s="190" t="str">
        <f t="shared" si="2748"/>
        <v>AH$18</v>
      </c>
      <c r="AI1674" s="190" t="str">
        <f t="shared" si="2748"/>
        <v>AI$18</v>
      </c>
      <c r="AJ1674" s="190" t="str">
        <f t="shared" si="2748"/>
        <v>AJ$18</v>
      </c>
      <c r="AK1674" s="190" t="str">
        <f t="shared" si="2748"/>
        <v>AK$18</v>
      </c>
      <c r="AL1674" s="190" t="str">
        <f t="shared" si="2748"/>
        <v>AL$18</v>
      </c>
      <c r="AM1674" s="190" t="str">
        <f t="shared" si="2748"/>
        <v>AM$18</v>
      </c>
      <c r="AN1674" s="190" t="str">
        <f t="shared" si="2748"/>
        <v>AN$18</v>
      </c>
      <c r="AO1674" s="190" t="str">
        <f t="shared" si="2748"/>
        <v>AO$18</v>
      </c>
      <c r="AP1674" s="190" t="str">
        <f t="shared" si="2748"/>
        <v>AP$18</v>
      </c>
      <c r="AQ1674" s="190" t="str">
        <f t="shared" si="2748"/>
        <v>AQ$18</v>
      </c>
      <c r="AR1674" s="190" t="str">
        <f t="shared" si="2748"/>
        <v>AR$18</v>
      </c>
      <c r="AS1674" s="190" t="str">
        <f t="shared" si="2748"/>
        <v>AS$18</v>
      </c>
      <c r="AT1674" s="190" t="str">
        <f t="shared" si="2748"/>
        <v>AT$18</v>
      </c>
      <c r="AU1674" s="190" t="str">
        <f t="shared" si="2748"/>
        <v>AU$18</v>
      </c>
      <c r="AV1674" s="190" t="str">
        <f t="shared" si="2748"/>
        <v>AV$18</v>
      </c>
      <c r="AW1674" s="190" t="str">
        <f t="shared" si="2748"/>
        <v>AW$18</v>
      </c>
      <c r="AX1674" s="190" t="str">
        <f t="shared" si="2748"/>
        <v>AX$18</v>
      </c>
      <c r="AY1674" s="190" t="str">
        <f t="shared" ref="AY1674:CD1674" si="2749">AY$22</f>
        <v>AY$18</v>
      </c>
      <c r="AZ1674" s="190" t="str">
        <f t="shared" si="2749"/>
        <v>AZ$18</v>
      </c>
      <c r="BA1674" s="190" t="str">
        <f t="shared" si="2749"/>
        <v>BA$18</v>
      </c>
      <c r="BB1674" s="190" t="str">
        <f t="shared" si="2749"/>
        <v>BB$18</v>
      </c>
      <c r="BC1674" s="190" t="str">
        <f t="shared" si="2749"/>
        <v>BC$18</v>
      </c>
      <c r="BD1674" s="190" t="str">
        <f t="shared" si="2749"/>
        <v>BD$18</v>
      </c>
      <c r="BE1674" s="190" t="str">
        <f t="shared" si="2749"/>
        <v>BE$18</v>
      </c>
      <c r="BF1674" s="190" t="str">
        <f t="shared" si="2749"/>
        <v>BF$18</v>
      </c>
      <c r="BG1674" s="190" t="str">
        <f t="shared" si="2749"/>
        <v>BG$18</v>
      </c>
      <c r="BH1674" s="190" t="str">
        <f t="shared" si="2749"/>
        <v>BH$18</v>
      </c>
      <c r="BI1674" s="190" t="str">
        <f t="shared" si="2749"/>
        <v>BI$18</v>
      </c>
      <c r="BJ1674" s="190" t="str">
        <f t="shared" si="2749"/>
        <v>BJ$18</v>
      </c>
      <c r="BK1674" s="190" t="str">
        <f t="shared" si="2749"/>
        <v>BK$18</v>
      </c>
      <c r="BL1674" s="190" t="str">
        <f t="shared" si="2749"/>
        <v>BL$18</v>
      </c>
      <c r="BM1674" s="190" t="str">
        <f t="shared" si="2749"/>
        <v>BM$18</v>
      </c>
      <c r="BN1674" s="190" t="str">
        <f t="shared" si="2749"/>
        <v>BN$18</v>
      </c>
      <c r="BO1674" s="190" t="str">
        <f t="shared" si="2749"/>
        <v>BO$18</v>
      </c>
      <c r="BP1674" s="190" t="str">
        <f t="shared" si="2749"/>
        <v>BP$18</v>
      </c>
      <c r="BQ1674" s="190" t="str">
        <f t="shared" si="2749"/>
        <v>BQ$18</v>
      </c>
      <c r="BR1674" s="190" t="str">
        <f t="shared" si="2749"/>
        <v>BR$18</v>
      </c>
      <c r="BS1674" s="190" t="str">
        <f t="shared" si="2749"/>
        <v>BS$18</v>
      </c>
      <c r="BT1674" s="190" t="str">
        <f t="shared" si="2749"/>
        <v>BT$18</v>
      </c>
      <c r="BU1674" s="190" t="str">
        <f t="shared" si="2749"/>
        <v>BU$18</v>
      </c>
      <c r="BV1674" s="190" t="str">
        <f t="shared" si="2749"/>
        <v>BV$18</v>
      </c>
      <c r="BW1674" s="190" t="str">
        <f t="shared" si="2749"/>
        <v>BW$18</v>
      </c>
      <c r="BX1674" s="190" t="str">
        <f t="shared" si="2749"/>
        <v>BX$18</v>
      </c>
      <c r="BY1674" s="190" t="str">
        <f t="shared" si="2749"/>
        <v>BY$18</v>
      </c>
      <c r="BZ1674" s="190" t="str">
        <f t="shared" si="2749"/>
        <v>BZ$18</v>
      </c>
      <c r="CA1674" s="190" t="str">
        <f t="shared" si="2749"/>
        <v>CA$18</v>
      </c>
      <c r="CB1674" s="190" t="str">
        <f t="shared" si="2749"/>
        <v>CB$18</v>
      </c>
      <c r="CC1674" s="190" t="str">
        <f t="shared" si="2749"/>
        <v>CC$18</v>
      </c>
      <c r="CD1674" s="190" t="str">
        <f t="shared" si="2749"/>
        <v>CD$18</v>
      </c>
      <c r="CE1674" s="190" t="str">
        <f t="shared" ref="CE1674:CL1674" si="2750">CE$22</f>
        <v>CE$18</v>
      </c>
      <c r="CF1674" s="190" t="str">
        <f t="shared" si="2750"/>
        <v>CF$18</v>
      </c>
      <c r="CG1674" s="190" t="str">
        <f t="shared" si="2750"/>
        <v>CG$18</v>
      </c>
      <c r="CH1674" s="190" t="str">
        <f t="shared" si="2750"/>
        <v>CH$18</v>
      </c>
      <c r="CI1674" s="190" t="str">
        <f t="shared" si="2750"/>
        <v>CI$18</v>
      </c>
      <c r="CJ1674" s="190" t="str">
        <f t="shared" si="2750"/>
        <v>CJ$18</v>
      </c>
      <c r="CK1674" s="190" t="str">
        <f t="shared" si="2750"/>
        <v>CK$18</v>
      </c>
      <c r="CL1674" s="190" t="str">
        <f t="shared" si="2750"/>
        <v>CL$18</v>
      </c>
      <c r="CN1674" s="201"/>
      <c r="CO1674" s="190" t="str">
        <f t="shared" ref="CO1674:DL1674" si="2751">CO$22</f>
        <v>CO$18</v>
      </c>
      <c r="CP1674" s="190" t="str">
        <f t="shared" si="2751"/>
        <v>CP$18</v>
      </c>
      <c r="CQ1674" s="190" t="str">
        <f t="shared" si="2751"/>
        <v>CQ$18</v>
      </c>
      <c r="CR1674" s="190" t="str">
        <f t="shared" si="2751"/>
        <v>CR$18</v>
      </c>
      <c r="CS1674" s="190" t="str">
        <f t="shared" si="2751"/>
        <v>CS$18</v>
      </c>
      <c r="CT1674" s="190" t="str">
        <f t="shared" si="2751"/>
        <v>CT$18</v>
      </c>
      <c r="CU1674" s="190" t="str">
        <f t="shared" si="2751"/>
        <v>CU$18</v>
      </c>
      <c r="CV1674" s="190" t="str">
        <f t="shared" si="2751"/>
        <v>CV$18</v>
      </c>
      <c r="CW1674" s="190" t="str">
        <f t="shared" si="2751"/>
        <v>CW$18</v>
      </c>
      <c r="CX1674" s="190" t="str">
        <f t="shared" si="2751"/>
        <v>CX$18</v>
      </c>
      <c r="CY1674" s="190" t="str">
        <f t="shared" si="2751"/>
        <v>CY$18</v>
      </c>
      <c r="CZ1674" s="190" t="str">
        <f t="shared" si="2751"/>
        <v>CZ$18</v>
      </c>
      <c r="DA1674" s="190" t="str">
        <f t="shared" si="2751"/>
        <v>DA$18</v>
      </c>
      <c r="DB1674" s="190" t="str">
        <f t="shared" si="2751"/>
        <v>DB$18</v>
      </c>
      <c r="DC1674" s="190" t="str">
        <f t="shared" si="2751"/>
        <v>DC$18</v>
      </c>
      <c r="DD1674" s="190" t="str">
        <f t="shared" si="2751"/>
        <v>DD$18</v>
      </c>
      <c r="DE1674" s="190" t="str">
        <f t="shared" si="2751"/>
        <v>DE$18</v>
      </c>
      <c r="DF1674" s="190" t="str">
        <f t="shared" si="2751"/>
        <v>DF$18</v>
      </c>
      <c r="DG1674" s="190" t="str">
        <f t="shared" si="2751"/>
        <v>DG$18</v>
      </c>
      <c r="DH1674" s="190" t="str">
        <f t="shared" si="2751"/>
        <v>DH$18</v>
      </c>
      <c r="DI1674" s="190" t="str">
        <f t="shared" si="2751"/>
        <v>DI$18</v>
      </c>
      <c r="DJ1674" s="190" t="str">
        <f t="shared" si="2751"/>
        <v>DJ$18</v>
      </c>
      <c r="DK1674" s="190" t="str">
        <f t="shared" si="2751"/>
        <v>DK$18</v>
      </c>
      <c r="DL1674" s="190" t="str">
        <f t="shared" si="2751"/>
        <v>DL$18</v>
      </c>
    </row>
    <row r="1675" spans="1:116" x14ac:dyDescent="0.4">
      <c r="A1675" s="174"/>
      <c r="E1675" s="8"/>
      <c r="G1675" s="175" t="s">
        <v>464</v>
      </c>
      <c r="H1675" s="200"/>
      <c r="I1675" s="201"/>
      <c r="J1675" s="201"/>
      <c r="K1675" s="202"/>
      <c r="L1675" s="202"/>
      <c r="M1675" s="202"/>
      <c r="N1675" s="202"/>
      <c r="O1675" s="202"/>
      <c r="P1675" s="202"/>
      <c r="R1675" s="202"/>
      <c r="S1675" s="190" t="str">
        <f t="shared" ref="S1675:AX1675" si="2752">S$23</f>
        <v>S$19</v>
      </c>
      <c r="T1675" s="190" t="str">
        <f t="shared" si="2752"/>
        <v>T$19</v>
      </c>
      <c r="U1675" s="190" t="str">
        <f t="shared" si="2752"/>
        <v>U$19</v>
      </c>
      <c r="V1675" s="190" t="str">
        <f t="shared" si="2752"/>
        <v>V$19</v>
      </c>
      <c r="W1675" s="190" t="str">
        <f t="shared" si="2752"/>
        <v>W$19</v>
      </c>
      <c r="X1675" s="190" t="str">
        <f t="shared" si="2752"/>
        <v>X$19</v>
      </c>
      <c r="Y1675" s="190" t="str">
        <f t="shared" si="2752"/>
        <v>Y$19</v>
      </c>
      <c r="Z1675" s="190" t="str">
        <f t="shared" si="2752"/>
        <v>Z$19</v>
      </c>
      <c r="AA1675" s="190" t="str">
        <f t="shared" si="2752"/>
        <v>AA$19</v>
      </c>
      <c r="AB1675" s="190" t="str">
        <f t="shared" si="2752"/>
        <v>AB$19</v>
      </c>
      <c r="AC1675" s="190" t="str">
        <f t="shared" si="2752"/>
        <v>AC$19</v>
      </c>
      <c r="AD1675" s="190" t="str">
        <f t="shared" si="2752"/>
        <v>AD$19</v>
      </c>
      <c r="AE1675" s="190" t="str">
        <f t="shared" si="2752"/>
        <v>AE$19</v>
      </c>
      <c r="AF1675" s="190" t="str">
        <f t="shared" si="2752"/>
        <v>AF$19</v>
      </c>
      <c r="AG1675" s="190" t="str">
        <f t="shared" si="2752"/>
        <v>AG$19</v>
      </c>
      <c r="AH1675" s="190" t="str">
        <f t="shared" si="2752"/>
        <v>AH$19</v>
      </c>
      <c r="AI1675" s="190" t="str">
        <f t="shared" si="2752"/>
        <v>AI$19</v>
      </c>
      <c r="AJ1675" s="190" t="str">
        <f t="shared" si="2752"/>
        <v>AJ$19</v>
      </c>
      <c r="AK1675" s="190" t="str">
        <f t="shared" si="2752"/>
        <v>AK$19</v>
      </c>
      <c r="AL1675" s="190" t="str">
        <f t="shared" si="2752"/>
        <v>AL$19</v>
      </c>
      <c r="AM1675" s="190" t="str">
        <f t="shared" si="2752"/>
        <v>AM$19</v>
      </c>
      <c r="AN1675" s="190" t="str">
        <f t="shared" si="2752"/>
        <v>AN$19</v>
      </c>
      <c r="AO1675" s="190" t="str">
        <f t="shared" si="2752"/>
        <v>AO$19</v>
      </c>
      <c r="AP1675" s="190" t="str">
        <f t="shared" si="2752"/>
        <v>AP$19</v>
      </c>
      <c r="AQ1675" s="190" t="str">
        <f t="shared" si="2752"/>
        <v>AQ$19</v>
      </c>
      <c r="AR1675" s="190" t="str">
        <f t="shared" si="2752"/>
        <v>AR$19</v>
      </c>
      <c r="AS1675" s="190" t="str">
        <f t="shared" si="2752"/>
        <v>AS$19</v>
      </c>
      <c r="AT1675" s="190" t="str">
        <f t="shared" si="2752"/>
        <v>AT$19</v>
      </c>
      <c r="AU1675" s="190" t="str">
        <f t="shared" si="2752"/>
        <v>AU$19</v>
      </c>
      <c r="AV1675" s="190" t="str">
        <f t="shared" si="2752"/>
        <v>AV$19</v>
      </c>
      <c r="AW1675" s="190" t="str">
        <f t="shared" si="2752"/>
        <v>AW$19</v>
      </c>
      <c r="AX1675" s="190" t="str">
        <f t="shared" si="2752"/>
        <v>AX$19</v>
      </c>
      <c r="AY1675" s="190" t="str">
        <f t="shared" ref="AY1675:CD1675" si="2753">AY$23</f>
        <v>AY$19</v>
      </c>
      <c r="AZ1675" s="190" t="str">
        <f t="shared" si="2753"/>
        <v>AZ$19</v>
      </c>
      <c r="BA1675" s="190" t="str">
        <f t="shared" si="2753"/>
        <v>BA$19</v>
      </c>
      <c r="BB1675" s="190" t="str">
        <f t="shared" si="2753"/>
        <v>BB$19</v>
      </c>
      <c r="BC1675" s="190" t="str">
        <f t="shared" si="2753"/>
        <v>BC$19</v>
      </c>
      <c r="BD1675" s="190" t="str">
        <f t="shared" si="2753"/>
        <v>BD$19</v>
      </c>
      <c r="BE1675" s="190" t="str">
        <f t="shared" si="2753"/>
        <v>BE$19</v>
      </c>
      <c r="BF1675" s="190" t="str">
        <f t="shared" si="2753"/>
        <v>BF$19</v>
      </c>
      <c r="BG1675" s="190" t="str">
        <f t="shared" si="2753"/>
        <v>BG$19</v>
      </c>
      <c r="BH1675" s="190" t="str">
        <f t="shared" si="2753"/>
        <v>BH$19</v>
      </c>
      <c r="BI1675" s="190" t="str">
        <f t="shared" si="2753"/>
        <v>BI$19</v>
      </c>
      <c r="BJ1675" s="190" t="str">
        <f t="shared" si="2753"/>
        <v>BJ$19</v>
      </c>
      <c r="BK1675" s="190" t="str">
        <f t="shared" si="2753"/>
        <v>BK$19</v>
      </c>
      <c r="BL1675" s="190" t="str">
        <f t="shared" si="2753"/>
        <v>BL$19</v>
      </c>
      <c r="BM1675" s="190" t="str">
        <f t="shared" si="2753"/>
        <v>BM$19</v>
      </c>
      <c r="BN1675" s="190" t="str">
        <f t="shared" si="2753"/>
        <v>BN$19</v>
      </c>
      <c r="BO1675" s="190" t="str">
        <f t="shared" si="2753"/>
        <v>BO$19</v>
      </c>
      <c r="BP1675" s="190" t="str">
        <f t="shared" si="2753"/>
        <v>BP$19</v>
      </c>
      <c r="BQ1675" s="190" t="str">
        <f t="shared" si="2753"/>
        <v>BQ$19</v>
      </c>
      <c r="BR1675" s="190" t="str">
        <f t="shared" si="2753"/>
        <v>BR$19</v>
      </c>
      <c r="BS1675" s="190" t="str">
        <f t="shared" si="2753"/>
        <v>BS$19</v>
      </c>
      <c r="BT1675" s="190" t="str">
        <f t="shared" si="2753"/>
        <v>BT$19</v>
      </c>
      <c r="BU1675" s="190" t="str">
        <f t="shared" si="2753"/>
        <v>BU$19</v>
      </c>
      <c r="BV1675" s="190" t="str">
        <f t="shared" si="2753"/>
        <v>BV$19</v>
      </c>
      <c r="BW1675" s="190" t="str">
        <f t="shared" si="2753"/>
        <v>BW$19</v>
      </c>
      <c r="BX1675" s="190" t="str">
        <f t="shared" si="2753"/>
        <v>BX$19</v>
      </c>
      <c r="BY1675" s="190" t="str">
        <f t="shared" si="2753"/>
        <v>BY$19</v>
      </c>
      <c r="BZ1675" s="190" t="str">
        <f t="shared" si="2753"/>
        <v>BZ$19</v>
      </c>
      <c r="CA1675" s="190" t="str">
        <f t="shared" si="2753"/>
        <v>CA$19</v>
      </c>
      <c r="CB1675" s="190" t="str">
        <f t="shared" si="2753"/>
        <v>CB$19</v>
      </c>
      <c r="CC1675" s="190" t="str">
        <f t="shared" si="2753"/>
        <v>CC$19</v>
      </c>
      <c r="CD1675" s="190" t="str">
        <f t="shared" si="2753"/>
        <v>CD$19</v>
      </c>
      <c r="CE1675" s="190" t="str">
        <f t="shared" ref="CE1675:CL1675" si="2754">CE$23</f>
        <v>CE$19</v>
      </c>
      <c r="CF1675" s="190" t="str">
        <f t="shared" si="2754"/>
        <v>CF$19</v>
      </c>
      <c r="CG1675" s="190" t="str">
        <f t="shared" si="2754"/>
        <v>CG$19</v>
      </c>
      <c r="CH1675" s="190" t="str">
        <f t="shared" si="2754"/>
        <v>CH$19</v>
      </c>
      <c r="CI1675" s="190" t="str">
        <f t="shared" si="2754"/>
        <v>CI$19</v>
      </c>
      <c r="CJ1675" s="190" t="str">
        <f t="shared" si="2754"/>
        <v>CJ$19</v>
      </c>
      <c r="CK1675" s="190" t="str">
        <f t="shared" si="2754"/>
        <v>CK$19</v>
      </c>
      <c r="CL1675" s="190" t="str">
        <f t="shared" si="2754"/>
        <v>CL$19</v>
      </c>
      <c r="CN1675" s="201"/>
      <c r="CO1675" s="190" t="str">
        <f t="shared" ref="CO1675:DL1675" si="2755">CO$23</f>
        <v>CO$19</v>
      </c>
      <c r="CP1675" s="190" t="str">
        <f t="shared" si="2755"/>
        <v>CP$19</v>
      </c>
      <c r="CQ1675" s="190" t="str">
        <f t="shared" si="2755"/>
        <v>CQ$19</v>
      </c>
      <c r="CR1675" s="190" t="str">
        <f t="shared" si="2755"/>
        <v>CR$19</v>
      </c>
      <c r="CS1675" s="190" t="str">
        <f t="shared" si="2755"/>
        <v>CS$19</v>
      </c>
      <c r="CT1675" s="190" t="str">
        <f t="shared" si="2755"/>
        <v>CT$19</v>
      </c>
      <c r="CU1675" s="190" t="str">
        <f t="shared" si="2755"/>
        <v>CU$19</v>
      </c>
      <c r="CV1675" s="190" t="str">
        <f t="shared" si="2755"/>
        <v>CV$19</v>
      </c>
      <c r="CW1675" s="190" t="str">
        <f t="shared" si="2755"/>
        <v>CW$19</v>
      </c>
      <c r="CX1675" s="190" t="str">
        <f t="shared" si="2755"/>
        <v>CX$19</v>
      </c>
      <c r="CY1675" s="190" t="str">
        <f t="shared" si="2755"/>
        <v>CY$19</v>
      </c>
      <c r="CZ1675" s="190" t="str">
        <f t="shared" si="2755"/>
        <v>CZ$19</v>
      </c>
      <c r="DA1675" s="190" t="str">
        <f t="shared" si="2755"/>
        <v>DA$19</v>
      </c>
      <c r="DB1675" s="190" t="str">
        <f t="shared" si="2755"/>
        <v>DB$19</v>
      </c>
      <c r="DC1675" s="190" t="str">
        <f t="shared" si="2755"/>
        <v>DC$19</v>
      </c>
      <c r="DD1675" s="190" t="str">
        <f t="shared" si="2755"/>
        <v>DD$19</v>
      </c>
      <c r="DE1675" s="190" t="str">
        <f t="shared" si="2755"/>
        <v>DE$19</v>
      </c>
      <c r="DF1675" s="190" t="str">
        <f t="shared" si="2755"/>
        <v>DF$19</v>
      </c>
      <c r="DG1675" s="190" t="str">
        <f t="shared" si="2755"/>
        <v>DG$19</v>
      </c>
      <c r="DH1675" s="190" t="str">
        <f t="shared" si="2755"/>
        <v>DH$19</v>
      </c>
      <c r="DI1675" s="190" t="str">
        <f t="shared" si="2755"/>
        <v>DI$19</v>
      </c>
      <c r="DJ1675" s="190" t="str">
        <f t="shared" si="2755"/>
        <v>DJ$19</v>
      </c>
      <c r="DK1675" s="190" t="str">
        <f t="shared" si="2755"/>
        <v>DK$19</v>
      </c>
      <c r="DL1675" s="190" t="str">
        <f t="shared" si="2755"/>
        <v>DL$19</v>
      </c>
    </row>
    <row r="1676" spans="1:116" x14ac:dyDescent="0.4">
      <c r="A1676" s="31" t="s">
        <v>218</v>
      </c>
      <c r="B1676" s="31" t="s">
        <v>81</v>
      </c>
      <c r="C1676" s="31"/>
      <c r="D1676" t="s">
        <v>766</v>
      </c>
      <c r="E1676" s="8" t="str">
        <f t="shared" ref="E1676:E1729" si="2756">ROW()&amp;" "&amp;D1676</f>
        <v>1676 FAINTR-S</v>
      </c>
      <c r="F1676" t="s">
        <v>446</v>
      </c>
      <c r="G1676" s="66" t="s">
        <v>253</v>
      </c>
      <c r="H1676" s="22"/>
      <c r="I1676" s="299"/>
      <c r="J1676" s="299"/>
      <c r="K1676" s="22"/>
      <c r="L1676" s="22"/>
      <c r="M1676" s="22"/>
      <c r="N1676" s="22"/>
      <c r="O1676" s="22"/>
      <c r="P1676" s="22"/>
      <c r="R1676" s="66"/>
      <c r="S1676" s="300"/>
      <c r="T1676" s="300"/>
      <c r="U1676" s="300"/>
      <c r="V1676" s="300"/>
      <c r="W1676" s="300"/>
      <c r="X1676" s="300"/>
      <c r="Y1676" s="300"/>
      <c r="Z1676" s="300"/>
      <c r="AA1676" s="300"/>
      <c r="AB1676" s="300"/>
      <c r="AC1676" s="300"/>
      <c r="AD1676" s="300"/>
      <c r="AE1676" s="300"/>
      <c r="AF1676" s="300"/>
      <c r="AG1676" s="300"/>
      <c r="AH1676" s="300"/>
      <c r="AI1676" s="300"/>
      <c r="AJ1676" s="300"/>
      <c r="AK1676" s="300"/>
      <c r="AL1676" s="300"/>
      <c r="AM1676" s="300"/>
      <c r="AN1676" s="300"/>
      <c r="AO1676" s="300"/>
      <c r="AP1676" s="300"/>
      <c r="AQ1676" s="300"/>
      <c r="AR1676" s="300"/>
      <c r="AS1676" s="300"/>
      <c r="AT1676" s="300"/>
      <c r="AU1676" s="300"/>
      <c r="AV1676" s="300"/>
      <c r="AW1676" s="300"/>
      <c r="AX1676" s="300"/>
      <c r="AY1676" s="300"/>
      <c r="AZ1676" s="300"/>
      <c r="BA1676" s="300"/>
      <c r="BB1676" s="300"/>
      <c r="BC1676" s="300"/>
      <c r="BD1676" s="300"/>
      <c r="BE1676" s="300"/>
      <c r="BF1676" s="300"/>
      <c r="BG1676" s="300"/>
      <c r="BH1676" s="300"/>
      <c r="BI1676" s="300"/>
      <c r="BJ1676" s="300"/>
      <c r="BK1676" s="300"/>
      <c r="BL1676" s="300"/>
      <c r="BM1676" s="300"/>
      <c r="BN1676" s="300"/>
      <c r="BO1676" s="300"/>
      <c r="BP1676" s="300"/>
      <c r="BQ1676" s="300"/>
      <c r="BR1676" s="300"/>
      <c r="BS1676" s="300"/>
      <c r="BT1676" s="300"/>
      <c r="BU1676" s="300"/>
      <c r="BV1676" s="300"/>
      <c r="BW1676" s="300"/>
      <c r="BX1676" s="300"/>
      <c r="BY1676" s="300"/>
      <c r="BZ1676" s="300"/>
      <c r="CA1676" s="300"/>
      <c r="CB1676" s="300"/>
      <c r="CC1676" s="300"/>
      <c r="CD1676" s="300"/>
      <c r="CE1676" s="300"/>
      <c r="CF1676" s="300"/>
      <c r="CG1676" s="300"/>
      <c r="CH1676" s="300"/>
      <c r="CI1676" s="300"/>
      <c r="CJ1676" s="300"/>
      <c r="CK1676" s="300"/>
      <c r="CL1676" s="300"/>
      <c r="CN1676" s="299"/>
      <c r="CO1676" s="300"/>
      <c r="CP1676" s="300"/>
      <c r="CQ1676" s="300"/>
      <c r="CR1676" s="300"/>
      <c r="CS1676" s="300"/>
      <c r="CT1676" s="300"/>
      <c r="CU1676" s="300"/>
      <c r="CV1676" s="300"/>
      <c r="CW1676" s="300"/>
      <c r="CX1676" s="300"/>
      <c r="CY1676" s="300"/>
      <c r="CZ1676" s="300"/>
      <c r="DA1676" s="300"/>
      <c r="DB1676" s="300"/>
      <c r="DC1676" s="300"/>
      <c r="DD1676" s="300"/>
      <c r="DE1676" s="300"/>
      <c r="DF1676" s="300"/>
      <c r="DG1676" s="300"/>
      <c r="DH1676" s="300"/>
      <c r="DI1676" s="300"/>
      <c r="DJ1676" s="300"/>
      <c r="DK1676" s="300"/>
      <c r="DL1676" s="300"/>
    </row>
    <row r="1677" spans="1:116" x14ac:dyDescent="0.4">
      <c r="B1677" s="8" t="str">
        <f>E1677</f>
        <v>1677 FAINTR-S</v>
      </c>
      <c r="D1677" t="s">
        <v>766</v>
      </c>
      <c r="E1677" s="8" t="str">
        <f t="shared" ref="E1677" si="2757">ROW()&amp;" "&amp;D1677</f>
        <v>1677 FAINTR-S</v>
      </c>
      <c r="G1677" s="129" t="str">
        <f>"Assumptions - "&amp;G1676</f>
        <v>Assumptions - Revenue driven intangible assets:</v>
      </c>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1:116" x14ac:dyDescent="0.4">
      <c r="B1678" s="8" t="str">
        <f>E1678</f>
        <v>1678 FAINTR-S</v>
      </c>
      <c r="C1678" s="8"/>
      <c r="D1678" t="s">
        <v>766</v>
      </c>
      <c r="E1678" s="8" t="str">
        <f t="shared" si="2756"/>
        <v>1678 FAINTR-S</v>
      </c>
      <c r="G1678" s="145" t="s">
        <v>206</v>
      </c>
      <c r="H1678" s="57">
        <v>5</v>
      </c>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c r="DK1678" s="72"/>
      <c r="DL1678" s="72"/>
    </row>
    <row r="1679" spans="1:116" x14ac:dyDescent="0.4">
      <c r="B1679" s="8" t="str">
        <f>E1679</f>
        <v>1679 FAINTR-S</v>
      </c>
      <c r="C1679" s="8"/>
      <c r="D1679" t="s">
        <v>766</v>
      </c>
      <c r="E1679" s="8" t="str">
        <f t="shared" si="2756"/>
        <v>1679 FAINTR-S</v>
      </c>
      <c r="G1679" s="145" t="s">
        <v>207</v>
      </c>
      <c r="H1679" s="57">
        <v>0</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s="8"/>
      <c r="C1680" s="8"/>
      <c r="D1680" t="s">
        <v>766</v>
      </c>
      <c r="E1680" s="8" t="str">
        <f t="shared" si="2756"/>
        <v>1680 FAINTR-S</v>
      </c>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c r="DK1680" s="72"/>
      <c r="DL1680" s="72"/>
    </row>
    <row r="1681" spans="2:116" x14ac:dyDescent="0.4">
      <c r="B1681" s="8"/>
      <c r="C1681" s="8"/>
      <c r="D1681" t="s">
        <v>766</v>
      </c>
      <c r="E1681" s="8" t="str">
        <f t="shared" ref="E1681" si="2758">ROW()&amp;" "&amp;D1681</f>
        <v>1681 FAINTR-S</v>
      </c>
      <c r="G1681" s="95" t="str">
        <f>G1683&amp;":"</f>
        <v>Investment in intangibles - Revenue driven intangible assets:</v>
      </c>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c r="DK1681" s="72"/>
      <c r="DL1681" s="72"/>
    </row>
    <row r="1682" spans="2:116" x14ac:dyDescent="0.4">
      <c r="B1682" s="8" t="str">
        <f>E1682</f>
        <v>1682 FAINTR-S</v>
      </c>
      <c r="C1682" s="8"/>
      <c r="D1682" t="s">
        <v>766</v>
      </c>
      <c r="E1682" s="8" t="str">
        <f t="shared" si="2756"/>
        <v>1682 FAINTR-S</v>
      </c>
      <c r="G1682" s="145" t="s">
        <v>733</v>
      </c>
      <c r="K1682" s="18">
        <v>10</v>
      </c>
      <c r="L1682" s="18">
        <v>10</v>
      </c>
      <c r="M1682" s="18">
        <v>10</v>
      </c>
      <c r="N1682" s="18">
        <v>10</v>
      </c>
      <c r="O1682" s="18">
        <v>10</v>
      </c>
      <c r="P1682" s="18">
        <v>10</v>
      </c>
      <c r="S1682" s="147" cm="1">
        <f t="array" ref="S1682">INDEX($K:$Q,ROW(),MATCH(S$3,$K$2:$Q$2,0))</f>
        <v>10</v>
      </c>
      <c r="T1682" s="147" cm="1">
        <f t="array" ref="T1682">INDEX($K:$Q,ROW(),MATCH(T$3,$K$2:$Q$2,0))</f>
        <v>10</v>
      </c>
      <c r="U1682" s="147" cm="1">
        <f t="array" ref="U1682">INDEX($K:$Q,ROW(),MATCH(U$3,$K$2:$Q$2,0))</f>
        <v>10</v>
      </c>
      <c r="V1682" s="147" cm="1">
        <f t="array" ref="V1682">INDEX($K:$Q,ROW(),MATCH(V$3,$K$2:$Q$2,0))</f>
        <v>10</v>
      </c>
      <c r="W1682" s="147" cm="1">
        <f t="array" ref="W1682">INDEX($K:$Q,ROW(),MATCH(W$3,$K$2:$Q$2,0))</f>
        <v>10</v>
      </c>
      <c r="X1682" s="147" cm="1">
        <f t="array" ref="X1682">INDEX($K:$Q,ROW(),MATCH(X$3,$K$2:$Q$2,0))</f>
        <v>10</v>
      </c>
      <c r="Y1682" s="147" cm="1">
        <f t="array" ref="Y1682">INDEX($K:$Q,ROW(),MATCH(Y$3,$K$2:$Q$2,0))</f>
        <v>10</v>
      </c>
      <c r="Z1682" s="147" cm="1">
        <f t="array" ref="Z1682">INDEX($K:$Q,ROW(),MATCH(Z$3,$K$2:$Q$2,0))</f>
        <v>10</v>
      </c>
      <c r="AA1682" s="147" cm="1">
        <f t="array" ref="AA1682">INDEX($K:$Q,ROW(),MATCH(AA$3,$K$2:$Q$2,0))</f>
        <v>10</v>
      </c>
      <c r="AB1682" s="147" cm="1">
        <f t="array" ref="AB1682">INDEX($K:$Q,ROW(),MATCH(AB$3,$K$2:$Q$2,0))</f>
        <v>10</v>
      </c>
      <c r="AC1682" s="147" cm="1">
        <f t="array" ref="AC1682">INDEX($K:$Q,ROW(),MATCH(AC$3,$K$2:$Q$2,0))</f>
        <v>10</v>
      </c>
      <c r="AD1682" s="147" cm="1">
        <f t="array" ref="AD1682">INDEX($K:$Q,ROW(),MATCH(AD$3,$K$2:$Q$2,0))</f>
        <v>10</v>
      </c>
      <c r="AE1682" s="147" cm="1">
        <f t="array" ref="AE1682">INDEX($K:$Q,ROW(),MATCH(AE$3,$K$2:$Q$2,0))</f>
        <v>10</v>
      </c>
      <c r="AF1682" s="147" cm="1">
        <f t="array" ref="AF1682">INDEX($K:$Q,ROW(),MATCH(AF$3,$K$2:$Q$2,0))</f>
        <v>10</v>
      </c>
      <c r="AG1682" s="147" cm="1">
        <f t="array" ref="AG1682">INDEX($K:$Q,ROW(),MATCH(AG$3,$K$2:$Q$2,0))</f>
        <v>10</v>
      </c>
      <c r="AH1682" s="147" cm="1">
        <f t="array" ref="AH1682">INDEX($K:$Q,ROW(),MATCH(AH$3,$K$2:$Q$2,0))</f>
        <v>10</v>
      </c>
      <c r="AI1682" s="147" cm="1">
        <f t="array" ref="AI1682">INDEX($K:$Q,ROW(),MATCH(AI$3,$K$2:$Q$2,0))</f>
        <v>10</v>
      </c>
      <c r="AJ1682" s="147" cm="1">
        <f t="array" ref="AJ1682">INDEX($K:$Q,ROW(),MATCH(AJ$3,$K$2:$Q$2,0))</f>
        <v>10</v>
      </c>
      <c r="AK1682" s="147" cm="1">
        <f t="array" ref="AK1682">INDEX($K:$Q,ROW(),MATCH(AK$3,$K$2:$Q$2,0))</f>
        <v>10</v>
      </c>
      <c r="AL1682" s="147" cm="1">
        <f t="array" ref="AL1682">INDEX($K:$Q,ROW(),MATCH(AL$3,$K$2:$Q$2,0))</f>
        <v>10</v>
      </c>
      <c r="AM1682" s="147" cm="1">
        <f t="array" ref="AM1682">INDEX($K:$Q,ROW(),MATCH(AM$3,$K$2:$Q$2,0))</f>
        <v>10</v>
      </c>
      <c r="AN1682" s="147" cm="1">
        <f t="array" ref="AN1682">INDEX($K:$Q,ROW(),MATCH(AN$3,$K$2:$Q$2,0))</f>
        <v>10</v>
      </c>
      <c r="AO1682" s="147" cm="1">
        <f t="array" ref="AO1682">INDEX($K:$Q,ROW(),MATCH(AO$3,$K$2:$Q$2,0))</f>
        <v>10</v>
      </c>
      <c r="AP1682" s="147" cm="1">
        <f t="array" ref="AP1682">INDEX($K:$Q,ROW(),MATCH(AP$3,$K$2:$Q$2,0))</f>
        <v>10</v>
      </c>
      <c r="AQ1682" s="147" cm="1">
        <f t="array" ref="AQ1682">INDEX($K:$Q,ROW(),MATCH(AQ$3,$K$2:$Q$2,0))</f>
        <v>10</v>
      </c>
      <c r="AR1682" s="147" cm="1">
        <f t="array" ref="AR1682">INDEX($K:$Q,ROW(),MATCH(AR$3,$K$2:$Q$2,0))</f>
        <v>10</v>
      </c>
      <c r="AS1682" s="147" cm="1">
        <f t="array" ref="AS1682">INDEX($K:$Q,ROW(),MATCH(AS$3,$K$2:$Q$2,0))</f>
        <v>10</v>
      </c>
      <c r="AT1682" s="147" cm="1">
        <f t="array" ref="AT1682">INDEX($K:$Q,ROW(),MATCH(AT$3,$K$2:$Q$2,0))</f>
        <v>10</v>
      </c>
      <c r="AU1682" s="147" cm="1">
        <f t="array" ref="AU1682">INDEX($K:$Q,ROW(),MATCH(AU$3,$K$2:$Q$2,0))</f>
        <v>10</v>
      </c>
      <c r="AV1682" s="147" cm="1">
        <f t="array" ref="AV1682">INDEX($K:$Q,ROW(),MATCH(AV$3,$K$2:$Q$2,0))</f>
        <v>10</v>
      </c>
      <c r="AW1682" s="147" cm="1">
        <f t="array" ref="AW1682">INDEX($K:$Q,ROW(),MATCH(AW$3,$K$2:$Q$2,0))</f>
        <v>10</v>
      </c>
      <c r="AX1682" s="147" cm="1">
        <f t="array" ref="AX1682">INDEX($K:$Q,ROW(),MATCH(AX$3,$K$2:$Q$2,0))</f>
        <v>10</v>
      </c>
      <c r="AY1682" s="147" cm="1">
        <f t="array" ref="AY1682">INDEX($K:$Q,ROW(),MATCH(AY$3,$K$2:$Q$2,0))</f>
        <v>10</v>
      </c>
      <c r="AZ1682" s="147" cm="1">
        <f t="array" ref="AZ1682">INDEX($K:$Q,ROW(),MATCH(AZ$3,$K$2:$Q$2,0))</f>
        <v>10</v>
      </c>
      <c r="BA1682" s="147" cm="1">
        <f t="array" ref="BA1682">INDEX($K:$Q,ROW(),MATCH(BA$3,$K$2:$Q$2,0))</f>
        <v>10</v>
      </c>
      <c r="BB1682" s="147" cm="1">
        <f t="array" ref="BB1682">INDEX($K:$Q,ROW(),MATCH(BB$3,$K$2:$Q$2,0))</f>
        <v>10</v>
      </c>
      <c r="BC1682" s="147" cm="1">
        <f t="array" ref="BC1682">INDEX($K:$Q,ROW(),MATCH(BC$3,$K$2:$Q$2,0))</f>
        <v>10</v>
      </c>
      <c r="BD1682" s="147" cm="1">
        <f t="array" ref="BD1682">INDEX($K:$Q,ROW(),MATCH(BD$3,$K$2:$Q$2,0))</f>
        <v>10</v>
      </c>
      <c r="BE1682" s="147" cm="1">
        <f t="array" ref="BE1682">INDEX($K:$Q,ROW(),MATCH(BE$3,$K$2:$Q$2,0))</f>
        <v>10</v>
      </c>
      <c r="BF1682" s="147" cm="1">
        <f t="array" ref="BF1682">INDEX($K:$Q,ROW(),MATCH(BF$3,$K$2:$Q$2,0))</f>
        <v>10</v>
      </c>
      <c r="BG1682" s="147" cm="1">
        <f t="array" ref="BG1682">INDEX($K:$Q,ROW(),MATCH(BG$3,$K$2:$Q$2,0))</f>
        <v>10</v>
      </c>
      <c r="BH1682" s="147" cm="1">
        <f t="array" ref="BH1682">INDEX($K:$Q,ROW(),MATCH(BH$3,$K$2:$Q$2,0))</f>
        <v>10</v>
      </c>
      <c r="BI1682" s="147" cm="1">
        <f t="array" ref="BI1682">INDEX($K:$Q,ROW(),MATCH(BI$3,$K$2:$Q$2,0))</f>
        <v>10</v>
      </c>
      <c r="BJ1682" s="147" cm="1">
        <f t="array" ref="BJ1682">INDEX($K:$Q,ROW(),MATCH(BJ$3,$K$2:$Q$2,0))</f>
        <v>10</v>
      </c>
      <c r="BK1682" s="147" cm="1">
        <f t="array" ref="BK1682">INDEX($K:$Q,ROW(),MATCH(BK$3,$K$2:$Q$2,0))</f>
        <v>10</v>
      </c>
      <c r="BL1682" s="147" cm="1">
        <f t="array" ref="BL1682">INDEX($K:$Q,ROW(),MATCH(BL$3,$K$2:$Q$2,0))</f>
        <v>10</v>
      </c>
      <c r="BM1682" s="147" cm="1">
        <f t="array" ref="BM1682">INDEX($K:$Q,ROW(),MATCH(BM$3,$K$2:$Q$2,0))</f>
        <v>10</v>
      </c>
      <c r="BN1682" s="147" cm="1">
        <f t="array" ref="BN1682">INDEX($K:$Q,ROW(),MATCH(BN$3,$K$2:$Q$2,0))</f>
        <v>10</v>
      </c>
      <c r="BO1682" s="147" cm="1">
        <f t="array" ref="BO1682">INDEX($K:$Q,ROW(),MATCH(BO$3,$K$2:$Q$2,0))</f>
        <v>10</v>
      </c>
      <c r="BP1682" s="147" cm="1">
        <f t="array" ref="BP1682">INDEX($K:$Q,ROW(),MATCH(BP$3,$K$2:$Q$2,0))</f>
        <v>10</v>
      </c>
      <c r="BQ1682" s="147" cm="1">
        <f t="array" ref="BQ1682">INDEX($K:$Q,ROW(),MATCH(BQ$3,$K$2:$Q$2,0))</f>
        <v>10</v>
      </c>
      <c r="BR1682" s="147" cm="1">
        <f t="array" ref="BR1682">INDEX($K:$Q,ROW(),MATCH(BR$3,$K$2:$Q$2,0))</f>
        <v>10</v>
      </c>
      <c r="BS1682" s="147" cm="1">
        <f t="array" ref="BS1682">INDEX($K:$Q,ROW(),MATCH(BS$3,$K$2:$Q$2,0))</f>
        <v>10</v>
      </c>
      <c r="BT1682" s="147" cm="1">
        <f t="array" ref="BT1682">INDEX($K:$Q,ROW(),MATCH(BT$3,$K$2:$Q$2,0))</f>
        <v>10</v>
      </c>
      <c r="BU1682" s="147" cm="1">
        <f t="array" ref="BU1682">INDEX($K:$Q,ROW(),MATCH(BU$3,$K$2:$Q$2,0))</f>
        <v>10</v>
      </c>
      <c r="BV1682" s="147" cm="1">
        <f t="array" ref="BV1682">INDEX($K:$Q,ROW(),MATCH(BV$3,$K$2:$Q$2,0))</f>
        <v>10</v>
      </c>
      <c r="BW1682" s="147" cm="1">
        <f t="array" ref="BW1682">INDEX($K:$Q,ROW(),MATCH(BW$3,$K$2:$Q$2,0))</f>
        <v>10</v>
      </c>
      <c r="BX1682" s="147" cm="1">
        <f t="array" ref="BX1682">INDEX($K:$Q,ROW(),MATCH(BX$3,$K$2:$Q$2,0))</f>
        <v>10</v>
      </c>
      <c r="BY1682" s="147" cm="1">
        <f t="array" ref="BY1682">INDEX($K:$Q,ROW(),MATCH(BY$3,$K$2:$Q$2,0))</f>
        <v>10</v>
      </c>
      <c r="BZ1682" s="147" cm="1">
        <f t="array" ref="BZ1682">INDEX($K:$Q,ROW(),MATCH(BZ$3,$K$2:$Q$2,0))</f>
        <v>10</v>
      </c>
      <c r="CA1682" s="147" cm="1">
        <f t="array" ref="CA1682">INDEX($K:$Q,ROW(),MATCH(CA$3,$K$2:$Q$2,0))</f>
        <v>10</v>
      </c>
      <c r="CB1682" s="147" cm="1">
        <f t="array" ref="CB1682">INDEX($K:$Q,ROW(),MATCH(CB$3,$K$2:$Q$2,0))</f>
        <v>10</v>
      </c>
      <c r="CC1682" s="147" cm="1">
        <f t="array" ref="CC1682">INDEX($K:$Q,ROW(),MATCH(CC$3,$K$2:$Q$2,0))</f>
        <v>10</v>
      </c>
      <c r="CD1682" s="147" cm="1">
        <f t="array" ref="CD1682">INDEX($K:$Q,ROW(),MATCH(CD$3,$K$2:$Q$2,0))</f>
        <v>10</v>
      </c>
      <c r="CE1682" s="147" cm="1">
        <f t="array" ref="CE1682">INDEX($K:$Q,ROW(),MATCH(CE$3,$K$2:$Q$2,0))</f>
        <v>10</v>
      </c>
      <c r="CF1682" s="147" cm="1">
        <f t="array" ref="CF1682">INDEX($K:$Q,ROW(),MATCH(CF$3,$K$2:$Q$2,0))</f>
        <v>10</v>
      </c>
      <c r="CG1682" s="147" cm="1">
        <f t="array" ref="CG1682">INDEX($K:$Q,ROW(),MATCH(CG$3,$K$2:$Q$2,0))</f>
        <v>10</v>
      </c>
      <c r="CH1682" s="147" cm="1">
        <f t="array" ref="CH1682">INDEX($K:$Q,ROW(),MATCH(CH$3,$K$2:$Q$2,0))</f>
        <v>10</v>
      </c>
      <c r="CI1682" s="147" cm="1">
        <f t="array" ref="CI1682">INDEX($K:$Q,ROW(),MATCH(CI$3,$K$2:$Q$2,0))</f>
        <v>10</v>
      </c>
      <c r="CJ1682" s="147" cm="1">
        <f t="array" ref="CJ1682">INDEX($K:$Q,ROW(),MATCH(CJ$3,$K$2:$Q$2,0))</f>
        <v>10</v>
      </c>
      <c r="CK1682" s="147" cm="1">
        <f t="array" ref="CK1682">INDEX($K:$Q,ROW(),MATCH(CK$3,$K$2:$Q$2,0))</f>
        <v>10</v>
      </c>
      <c r="CL1682" s="147" cm="1">
        <f t="array" ref="CL1682">INDEX($K:$Q,ROW(),MATCH(CL$3,$K$2:$Q$2,0))</f>
        <v>10</v>
      </c>
      <c r="CO1682" s="147" t="e" cm="1">
        <f t="array" ref="CO1682">INDEX($K:$Q,ROW(),MATCH(CO$3,$K$2:$Q$2,0))</f>
        <v>#N/A</v>
      </c>
      <c r="CP1682" s="147" t="e" cm="1">
        <f t="array" ref="CP1682">INDEX($K:$Q,ROW(),MATCH(CP$3,$K$2:$Q$2,0))</f>
        <v>#N/A</v>
      </c>
      <c r="CQ1682" s="147" t="e" cm="1">
        <f t="array" ref="CQ1682">INDEX($K:$Q,ROW(),MATCH(CQ$3,$K$2:$Q$2,0))</f>
        <v>#N/A</v>
      </c>
      <c r="CR1682" s="147" t="e" cm="1">
        <f t="array" ref="CR1682">INDEX($K:$Q,ROW(),MATCH(CR$3,$K$2:$Q$2,0))</f>
        <v>#N/A</v>
      </c>
      <c r="CS1682" s="147" t="e" cm="1">
        <f t="array" ref="CS1682">INDEX($K:$Q,ROW(),MATCH(CS$3,$K$2:$Q$2,0))</f>
        <v>#N/A</v>
      </c>
      <c r="CT1682" s="147" t="e" cm="1">
        <f t="array" ref="CT1682">INDEX($K:$Q,ROW(),MATCH(CT$3,$K$2:$Q$2,0))</f>
        <v>#N/A</v>
      </c>
      <c r="CU1682" s="147" t="e" cm="1">
        <f t="array" ref="CU1682">INDEX($K:$Q,ROW(),MATCH(CU$3,$K$2:$Q$2,0))</f>
        <v>#N/A</v>
      </c>
      <c r="CV1682" s="147" t="e" cm="1">
        <f t="array" ref="CV1682">INDEX($K:$Q,ROW(),MATCH(CV$3,$K$2:$Q$2,0))</f>
        <v>#N/A</v>
      </c>
      <c r="CW1682" s="147" t="e" cm="1">
        <f t="array" ref="CW1682">INDEX($K:$Q,ROW(),MATCH(CW$3,$K$2:$Q$2,0))</f>
        <v>#N/A</v>
      </c>
      <c r="CX1682" s="147" t="e" cm="1">
        <f t="array" ref="CX1682">INDEX($K:$Q,ROW(),MATCH(CX$3,$K$2:$Q$2,0))</f>
        <v>#N/A</v>
      </c>
      <c r="CY1682" s="147" t="e" cm="1">
        <f t="array" ref="CY1682">INDEX($K:$Q,ROW(),MATCH(CY$3,$K$2:$Q$2,0))</f>
        <v>#N/A</v>
      </c>
      <c r="CZ1682" s="147" t="e" cm="1">
        <f t="array" ref="CZ1682">INDEX($K:$Q,ROW(),MATCH(CZ$3,$K$2:$Q$2,0))</f>
        <v>#N/A</v>
      </c>
      <c r="DA1682" s="147" t="e" cm="1">
        <f t="array" ref="DA1682">INDEX($K:$Q,ROW(),MATCH(DA$3,$K$2:$Q$2,0))</f>
        <v>#N/A</v>
      </c>
      <c r="DB1682" s="147" t="e" cm="1">
        <f t="array" ref="DB1682">INDEX($K:$Q,ROW(),MATCH(DB$3,$K$2:$Q$2,0))</f>
        <v>#N/A</v>
      </c>
      <c r="DC1682" s="147" t="e" cm="1">
        <f t="array" ref="DC1682">INDEX($K:$Q,ROW(),MATCH(DC$3,$K$2:$Q$2,0))</f>
        <v>#N/A</v>
      </c>
      <c r="DD1682" s="147" t="e" cm="1">
        <f t="array" ref="DD1682">INDEX($K:$Q,ROW(),MATCH(DD$3,$K$2:$Q$2,0))</f>
        <v>#N/A</v>
      </c>
      <c r="DE1682" s="147" t="e" cm="1">
        <f t="array" ref="DE1682">INDEX($K:$Q,ROW(),MATCH(DE$3,$K$2:$Q$2,0))</f>
        <v>#N/A</v>
      </c>
      <c r="DF1682" s="147" t="e" cm="1">
        <f t="array" ref="DF1682">INDEX($K:$Q,ROW(),MATCH(DF$3,$K$2:$Q$2,0))</f>
        <v>#N/A</v>
      </c>
      <c r="DG1682" s="147" t="e" cm="1">
        <f t="array" ref="DG1682">INDEX($K:$Q,ROW(),MATCH(DG$3,$K$2:$Q$2,0))</f>
        <v>#N/A</v>
      </c>
      <c r="DH1682" s="147" t="e" cm="1">
        <f t="array" ref="DH1682">INDEX($K:$Q,ROW(),MATCH(DH$3,$K$2:$Q$2,0))</f>
        <v>#N/A</v>
      </c>
      <c r="DI1682" s="147" t="e" cm="1">
        <f t="array" ref="DI1682">INDEX($K:$Q,ROW(),MATCH(DI$3,$K$2:$Q$2,0))</f>
        <v>#N/A</v>
      </c>
      <c r="DJ1682" s="147" t="e" cm="1">
        <f t="array" ref="DJ1682">INDEX($K:$Q,ROW(),MATCH(DJ$3,$K$2:$Q$2,0))</f>
        <v>#N/A</v>
      </c>
      <c r="DK1682" s="147" t="e" cm="1">
        <f t="array" ref="DK1682">INDEX($K:$Q,ROW(),MATCH(DK$3,$K$2:$Q$2,0))</f>
        <v>#N/A</v>
      </c>
      <c r="DL1682" s="147" t="e" cm="1">
        <f t="array" ref="DL1682">INDEX($K:$Q,ROW(),MATCH(DL$3,$K$2:$Q$2,0))</f>
        <v>#N/A</v>
      </c>
    </row>
    <row r="1683" spans="2:116" x14ac:dyDescent="0.4">
      <c r="B1683" s="8"/>
      <c r="C1683" s="8" t="s">
        <v>235</v>
      </c>
      <c r="D1683" t="s">
        <v>766</v>
      </c>
      <c r="E1683" s="8" t="str">
        <f t="shared" si="2756"/>
        <v>1683 FAINTR-S</v>
      </c>
      <c r="G1683" s="126" t="str">
        <f>"Investment in intangibles - "&amp;SUBSTITUTE(G1676,":","")</f>
        <v>Investment in intangibles - Revenue driven intangible assets</v>
      </c>
      <c r="I1683" s="74"/>
      <c r="J1683" s="74"/>
      <c r="K1683" s="118">
        <f t="shared" ref="K1683:P1683" ca="1" si="2759">SUMIF($4:$4,K$2,1683:1683)</f>
        <v>-100</v>
      </c>
      <c r="L1683" s="118">
        <f t="shared" ca="1" si="2759"/>
        <v>-100</v>
      </c>
      <c r="M1683" s="118">
        <f t="shared" ca="1" si="2759"/>
        <v>-100</v>
      </c>
      <c r="N1683" s="118">
        <f t="shared" ca="1" si="2759"/>
        <v>-100</v>
      </c>
      <c r="O1683" s="118">
        <f t="shared" ca="1" si="2759"/>
        <v>-100</v>
      </c>
      <c r="P1683" s="118">
        <f t="shared" ca="1" si="2759"/>
        <v>-100</v>
      </c>
      <c r="R1683" s="33"/>
      <c r="S1683" s="148" cm="1">
        <f t="array" aca="1" ref="S1683" ca="1">-S1682*INDIRECT(S1670)/1000</f>
        <v>-100</v>
      </c>
      <c r="T1683" s="148" cm="1">
        <f t="array" aca="1" ref="T1683" ca="1">-T1682*INDIRECT(T1670)/1000</f>
        <v>-100</v>
      </c>
      <c r="U1683" s="148" cm="1">
        <f t="array" aca="1" ref="U1683" ca="1">-U1682*INDIRECT(U1670)/1000</f>
        <v>-100</v>
      </c>
      <c r="V1683" s="148" cm="1">
        <f t="array" aca="1" ref="V1683" ca="1">-V1682*INDIRECT(V1670)/1000</f>
        <v>-100</v>
      </c>
      <c r="W1683" s="148" cm="1">
        <f t="array" aca="1" ref="W1683" ca="1">-W1682*INDIRECT(W1670)/1000</f>
        <v>-100</v>
      </c>
      <c r="X1683" s="148" cm="1">
        <f t="array" aca="1" ref="X1683" ca="1">-X1682*INDIRECT(X1670)/1000</f>
        <v>-100</v>
      </c>
      <c r="Y1683" s="148" cm="1">
        <f t="array" aca="1" ref="Y1683" ca="1">-Y1682*INDIRECT(Y1670)/1000</f>
        <v>-100</v>
      </c>
      <c r="Z1683" s="148" cm="1">
        <f t="array" aca="1" ref="Z1683" ca="1">-Z1682*INDIRECT(Z1670)/1000</f>
        <v>-100</v>
      </c>
      <c r="AA1683" s="148" cm="1">
        <f t="array" aca="1" ref="AA1683" ca="1">-AA1682*INDIRECT(AA1670)/1000</f>
        <v>-100</v>
      </c>
      <c r="AB1683" s="148" cm="1">
        <f t="array" aca="1" ref="AB1683" ca="1">-AB1682*INDIRECT(AB1670)/1000</f>
        <v>-100</v>
      </c>
      <c r="AC1683" s="148" cm="1">
        <f t="array" aca="1" ref="AC1683" ca="1">-AC1682*INDIRECT(AC1670)/1000</f>
        <v>-100</v>
      </c>
      <c r="AD1683" s="148" cm="1">
        <f t="array" aca="1" ref="AD1683" ca="1">-AD1682*INDIRECT(AD1670)/1000</f>
        <v>-100</v>
      </c>
      <c r="AE1683" s="148" cm="1">
        <f t="array" aca="1" ref="AE1683" ca="1">-AE1682*INDIRECT(AE1670)/1000</f>
        <v>-100</v>
      </c>
      <c r="AF1683" s="148" cm="1">
        <f t="array" aca="1" ref="AF1683" ca="1">-AF1682*INDIRECT(AF1670)/1000</f>
        <v>-100</v>
      </c>
      <c r="AG1683" s="148" cm="1">
        <f t="array" aca="1" ref="AG1683" ca="1">-AG1682*INDIRECT(AG1670)/1000</f>
        <v>-100</v>
      </c>
      <c r="AH1683" s="148" cm="1">
        <f t="array" aca="1" ref="AH1683" ca="1">-AH1682*INDIRECT(AH1670)/1000</f>
        <v>-100</v>
      </c>
      <c r="AI1683" s="148" cm="1">
        <f t="array" aca="1" ref="AI1683" ca="1">-AI1682*INDIRECT(AI1670)/1000</f>
        <v>-100</v>
      </c>
      <c r="AJ1683" s="148" cm="1">
        <f t="array" aca="1" ref="AJ1683" ca="1">-AJ1682*INDIRECT(AJ1670)/1000</f>
        <v>-100</v>
      </c>
      <c r="AK1683" s="148" cm="1">
        <f t="array" aca="1" ref="AK1683" ca="1">-AK1682*INDIRECT(AK1670)/1000</f>
        <v>-100</v>
      </c>
      <c r="AL1683" s="148" cm="1">
        <f t="array" aca="1" ref="AL1683" ca="1">-AL1682*INDIRECT(AL1670)/1000</f>
        <v>-100</v>
      </c>
      <c r="AM1683" s="148" cm="1">
        <f t="array" aca="1" ref="AM1683" ca="1">-AM1682*INDIRECT(AM1670)/1000</f>
        <v>-100</v>
      </c>
      <c r="AN1683" s="148" cm="1">
        <f t="array" aca="1" ref="AN1683" ca="1">-AN1682*INDIRECT(AN1670)/1000</f>
        <v>-100</v>
      </c>
      <c r="AO1683" s="148" cm="1">
        <f t="array" aca="1" ref="AO1683" ca="1">-AO1682*INDIRECT(AO1670)/1000</f>
        <v>-100</v>
      </c>
      <c r="AP1683" s="148" cm="1">
        <f t="array" aca="1" ref="AP1683" ca="1">-AP1682*INDIRECT(AP1670)/1000</f>
        <v>-100</v>
      </c>
      <c r="AQ1683" s="148" cm="1">
        <f t="array" aca="1" ref="AQ1683" ca="1">-AQ1682*INDIRECT(AQ1670)/1000</f>
        <v>-100</v>
      </c>
      <c r="AR1683" s="148" cm="1">
        <f t="array" aca="1" ref="AR1683" ca="1">-AR1682*INDIRECT(AR1670)/1000</f>
        <v>-100</v>
      </c>
      <c r="AS1683" s="148" cm="1">
        <f t="array" aca="1" ref="AS1683" ca="1">-AS1682*INDIRECT(AS1670)/1000</f>
        <v>-100</v>
      </c>
      <c r="AT1683" s="148" cm="1">
        <f t="array" aca="1" ref="AT1683" ca="1">-AT1682*INDIRECT(AT1670)/1000</f>
        <v>-100</v>
      </c>
      <c r="AU1683" s="148" cm="1">
        <f t="array" aca="1" ref="AU1683" ca="1">-AU1682*INDIRECT(AU1670)/1000</f>
        <v>-100</v>
      </c>
      <c r="AV1683" s="148" cm="1">
        <f t="array" aca="1" ref="AV1683" ca="1">-AV1682*INDIRECT(AV1670)/1000</f>
        <v>-100</v>
      </c>
      <c r="AW1683" s="148" cm="1">
        <f t="array" aca="1" ref="AW1683" ca="1">-AW1682*INDIRECT(AW1670)/1000</f>
        <v>-100</v>
      </c>
      <c r="AX1683" s="148" cm="1">
        <f t="array" aca="1" ref="AX1683" ca="1">-AX1682*INDIRECT(AX1670)/1000</f>
        <v>-100</v>
      </c>
      <c r="AY1683" s="148" cm="1">
        <f t="array" aca="1" ref="AY1683" ca="1">-AY1682*INDIRECT(AY1670)/1000</f>
        <v>-100</v>
      </c>
      <c r="AZ1683" s="148" cm="1">
        <f t="array" aca="1" ref="AZ1683" ca="1">-AZ1682*INDIRECT(AZ1670)/1000</f>
        <v>-100</v>
      </c>
      <c r="BA1683" s="148" cm="1">
        <f t="array" aca="1" ref="BA1683" ca="1">-BA1682*INDIRECT(BA1670)/1000</f>
        <v>-100</v>
      </c>
      <c r="BB1683" s="148" cm="1">
        <f t="array" aca="1" ref="BB1683" ca="1">-BB1682*INDIRECT(BB1670)/1000</f>
        <v>-100</v>
      </c>
      <c r="BC1683" s="148" cm="1">
        <f t="array" aca="1" ref="BC1683" ca="1">-BC1682*INDIRECT(BC1670)/1000</f>
        <v>-100</v>
      </c>
      <c r="BD1683" s="148" cm="1">
        <f t="array" aca="1" ref="BD1683" ca="1">-BD1682*INDIRECT(BD1670)/1000</f>
        <v>-100</v>
      </c>
      <c r="BE1683" s="148" cm="1">
        <f t="array" aca="1" ref="BE1683" ca="1">-BE1682*INDIRECT(BE1670)/1000</f>
        <v>-100</v>
      </c>
      <c r="BF1683" s="148" cm="1">
        <f t="array" aca="1" ref="BF1683" ca="1">-BF1682*INDIRECT(BF1670)/1000</f>
        <v>-100</v>
      </c>
      <c r="BG1683" s="148" cm="1">
        <f t="array" aca="1" ref="BG1683" ca="1">-BG1682*INDIRECT(BG1670)/1000</f>
        <v>-100</v>
      </c>
      <c r="BH1683" s="148" cm="1">
        <f t="array" aca="1" ref="BH1683" ca="1">-BH1682*INDIRECT(BH1670)/1000</f>
        <v>-100</v>
      </c>
      <c r="BI1683" s="148" cm="1">
        <f t="array" aca="1" ref="BI1683" ca="1">-BI1682*INDIRECT(BI1670)/1000</f>
        <v>-100</v>
      </c>
      <c r="BJ1683" s="148" cm="1">
        <f t="array" aca="1" ref="BJ1683" ca="1">-BJ1682*INDIRECT(BJ1670)/1000</f>
        <v>-100</v>
      </c>
      <c r="BK1683" s="148" cm="1">
        <f t="array" aca="1" ref="BK1683" ca="1">-BK1682*INDIRECT(BK1670)/1000</f>
        <v>-100</v>
      </c>
      <c r="BL1683" s="148" cm="1">
        <f t="array" aca="1" ref="BL1683" ca="1">-BL1682*INDIRECT(BL1670)/1000</f>
        <v>-100</v>
      </c>
      <c r="BM1683" s="148" cm="1">
        <f t="array" aca="1" ref="BM1683" ca="1">-BM1682*INDIRECT(BM1670)/1000</f>
        <v>-100</v>
      </c>
      <c r="BN1683" s="148" cm="1">
        <f t="array" aca="1" ref="BN1683" ca="1">-BN1682*INDIRECT(BN1670)/1000</f>
        <v>-100</v>
      </c>
      <c r="BO1683" s="148" cm="1">
        <f t="array" aca="1" ref="BO1683" ca="1">-BO1682*INDIRECT(BO1670)/1000</f>
        <v>-100</v>
      </c>
      <c r="BP1683" s="148" cm="1">
        <f t="array" aca="1" ref="BP1683" ca="1">-BP1682*INDIRECT(BP1670)/1000</f>
        <v>-100</v>
      </c>
      <c r="BQ1683" s="148" cm="1">
        <f t="array" aca="1" ref="BQ1683" ca="1">-BQ1682*INDIRECT(BQ1670)/1000</f>
        <v>-100</v>
      </c>
      <c r="BR1683" s="148" cm="1">
        <f t="array" aca="1" ref="BR1683" ca="1">-BR1682*INDIRECT(BR1670)/1000</f>
        <v>-100</v>
      </c>
      <c r="BS1683" s="148" cm="1">
        <f t="array" aca="1" ref="BS1683" ca="1">-BS1682*INDIRECT(BS1670)/1000</f>
        <v>-100</v>
      </c>
      <c r="BT1683" s="148" cm="1">
        <f t="array" aca="1" ref="BT1683" ca="1">-BT1682*INDIRECT(BT1670)/1000</f>
        <v>-100</v>
      </c>
      <c r="BU1683" s="148" cm="1">
        <f t="array" aca="1" ref="BU1683" ca="1">-BU1682*INDIRECT(BU1670)/1000</f>
        <v>-100</v>
      </c>
      <c r="BV1683" s="148" cm="1">
        <f t="array" aca="1" ref="BV1683" ca="1">-BV1682*INDIRECT(BV1670)/1000</f>
        <v>-100</v>
      </c>
      <c r="BW1683" s="148" cm="1">
        <f t="array" aca="1" ref="BW1683" ca="1">-BW1682*INDIRECT(BW1670)/1000</f>
        <v>-100</v>
      </c>
      <c r="BX1683" s="148" cm="1">
        <f t="array" aca="1" ref="BX1683" ca="1">-BX1682*INDIRECT(BX1670)/1000</f>
        <v>-100</v>
      </c>
      <c r="BY1683" s="148" cm="1">
        <f t="array" aca="1" ref="BY1683" ca="1">-BY1682*INDIRECT(BY1670)/1000</f>
        <v>-100</v>
      </c>
      <c r="BZ1683" s="148" cm="1">
        <f t="array" aca="1" ref="BZ1683" ca="1">-BZ1682*INDIRECT(BZ1670)/1000</f>
        <v>-100</v>
      </c>
      <c r="CA1683" s="148" cm="1">
        <f t="array" aca="1" ref="CA1683" ca="1">-CA1682*INDIRECT(CA1670)/1000</f>
        <v>-100</v>
      </c>
      <c r="CB1683" s="148" cm="1">
        <f t="array" aca="1" ref="CB1683" ca="1">-CB1682*INDIRECT(CB1670)/1000</f>
        <v>-100</v>
      </c>
      <c r="CC1683" s="148" cm="1">
        <f t="array" aca="1" ref="CC1683" ca="1">-CC1682*INDIRECT(CC1670)/1000</f>
        <v>-100</v>
      </c>
      <c r="CD1683" s="148" cm="1">
        <f t="array" aca="1" ref="CD1683" ca="1">-CD1682*INDIRECT(CD1670)/1000</f>
        <v>-100</v>
      </c>
      <c r="CE1683" s="148" cm="1">
        <f t="array" aca="1" ref="CE1683" ca="1">-CE1682*INDIRECT(CE1670)/1000</f>
        <v>-100</v>
      </c>
      <c r="CF1683" s="148" cm="1">
        <f t="array" aca="1" ref="CF1683" ca="1">-CF1682*INDIRECT(CF1670)/1000</f>
        <v>-100</v>
      </c>
      <c r="CG1683" s="148" cm="1">
        <f t="array" aca="1" ref="CG1683" ca="1">-CG1682*INDIRECT(CG1670)/1000</f>
        <v>-100</v>
      </c>
      <c r="CH1683" s="148" cm="1">
        <f t="array" aca="1" ref="CH1683" ca="1">-CH1682*INDIRECT(CH1670)/1000</f>
        <v>-100</v>
      </c>
      <c r="CI1683" s="148" cm="1">
        <f t="array" aca="1" ref="CI1683" ca="1">-CI1682*INDIRECT(CI1670)/1000</f>
        <v>-100</v>
      </c>
      <c r="CJ1683" s="148" cm="1">
        <f t="array" aca="1" ref="CJ1683" ca="1">-CJ1682*INDIRECT(CJ1670)/1000</f>
        <v>-100</v>
      </c>
      <c r="CK1683" s="148" cm="1">
        <f t="array" aca="1" ref="CK1683" ca="1">-CK1682*INDIRECT(CK1670)/1000</f>
        <v>-100</v>
      </c>
      <c r="CL1683" s="148" cm="1">
        <f t="array" aca="1" ref="CL1683" ca="1">-CL1682*INDIRECT(CL1670)/1000</f>
        <v>-100</v>
      </c>
      <c r="CN1683" s="253"/>
      <c r="CO1683" s="148" t="e" cm="1">
        <f t="array" aca="1" ref="CO1683" ca="1">-CO1682*INDIRECT(CO1670)/1000</f>
        <v>#N/A</v>
      </c>
      <c r="CP1683" s="148" t="e" cm="1">
        <f t="array" aca="1" ref="CP1683" ca="1">-CP1682*INDIRECT(CP1670)/1000</f>
        <v>#N/A</v>
      </c>
      <c r="CQ1683" s="148" t="e" cm="1">
        <f t="array" aca="1" ref="CQ1683" ca="1">-CQ1682*INDIRECT(CQ1670)/1000</f>
        <v>#N/A</v>
      </c>
      <c r="CR1683" s="148" t="e" cm="1">
        <f t="array" aca="1" ref="CR1683" ca="1">-CR1682*INDIRECT(CR1670)/1000</f>
        <v>#N/A</v>
      </c>
      <c r="CS1683" s="148" t="e" cm="1">
        <f t="array" aca="1" ref="CS1683" ca="1">-CS1682*INDIRECT(CS1670)/1000</f>
        <v>#N/A</v>
      </c>
      <c r="CT1683" s="148" t="e" cm="1">
        <f t="array" aca="1" ref="CT1683" ca="1">-CT1682*INDIRECT(CT1670)/1000</f>
        <v>#N/A</v>
      </c>
      <c r="CU1683" s="148" t="e" cm="1">
        <f t="array" aca="1" ref="CU1683" ca="1">-CU1682*INDIRECT(CU1670)/1000</f>
        <v>#N/A</v>
      </c>
      <c r="CV1683" s="148" t="e" cm="1">
        <f t="array" aca="1" ref="CV1683" ca="1">-CV1682*INDIRECT(CV1670)/1000</f>
        <v>#N/A</v>
      </c>
      <c r="CW1683" s="148" t="e" cm="1">
        <f t="array" aca="1" ref="CW1683" ca="1">-CW1682*INDIRECT(CW1670)/1000</f>
        <v>#N/A</v>
      </c>
      <c r="CX1683" s="148" t="e" cm="1">
        <f t="array" aca="1" ref="CX1683" ca="1">-CX1682*INDIRECT(CX1670)/1000</f>
        <v>#N/A</v>
      </c>
      <c r="CY1683" s="148" t="e" cm="1">
        <f t="array" aca="1" ref="CY1683" ca="1">-CY1682*INDIRECT(CY1670)/1000</f>
        <v>#N/A</v>
      </c>
      <c r="CZ1683" s="148" t="e" cm="1">
        <f t="array" aca="1" ref="CZ1683" ca="1">-CZ1682*INDIRECT(CZ1670)/1000</f>
        <v>#N/A</v>
      </c>
      <c r="DA1683" s="148" t="e" cm="1">
        <f t="array" aca="1" ref="DA1683" ca="1">-DA1682*INDIRECT(DA1670)/1000</f>
        <v>#N/A</v>
      </c>
      <c r="DB1683" s="148" t="e" cm="1">
        <f t="array" aca="1" ref="DB1683" ca="1">-DB1682*INDIRECT(DB1670)/1000</f>
        <v>#N/A</v>
      </c>
      <c r="DC1683" s="148" t="e" cm="1">
        <f t="array" aca="1" ref="DC1683" ca="1">-DC1682*INDIRECT(DC1670)/1000</f>
        <v>#N/A</v>
      </c>
      <c r="DD1683" s="148" t="e" cm="1">
        <f t="array" aca="1" ref="DD1683" ca="1">-DD1682*INDIRECT(DD1670)/1000</f>
        <v>#N/A</v>
      </c>
      <c r="DE1683" s="148" t="e" cm="1">
        <f t="array" aca="1" ref="DE1683" ca="1">-DE1682*INDIRECT(DE1670)/1000</f>
        <v>#N/A</v>
      </c>
      <c r="DF1683" s="148" t="e" cm="1">
        <f t="array" aca="1" ref="DF1683" ca="1">-DF1682*INDIRECT(DF1670)/1000</f>
        <v>#N/A</v>
      </c>
      <c r="DG1683" s="148" t="e" cm="1">
        <f t="array" aca="1" ref="DG1683" ca="1">-DG1682*INDIRECT(DG1670)/1000</f>
        <v>#N/A</v>
      </c>
      <c r="DH1683" s="148" t="e" cm="1">
        <f t="array" aca="1" ref="DH1683" ca="1">-DH1682*INDIRECT(DH1670)/1000</f>
        <v>#N/A</v>
      </c>
      <c r="DI1683" s="148" t="e" cm="1">
        <f t="array" aca="1" ref="DI1683" ca="1">-DI1682*INDIRECT(DI1670)/1000</f>
        <v>#N/A</v>
      </c>
      <c r="DJ1683" s="148" t="e" cm="1">
        <f t="array" aca="1" ref="DJ1683" ca="1">-DJ1682*INDIRECT(DJ1670)/1000</f>
        <v>#N/A</v>
      </c>
      <c r="DK1683" s="148" t="e" cm="1">
        <f t="array" aca="1" ref="DK1683" ca="1">-DK1682*INDIRECT(DK1670)/1000</f>
        <v>#N/A</v>
      </c>
      <c r="DL1683" s="148" t="e" cm="1">
        <f t="array" aca="1" ref="DL1683" ca="1">-DL1682*INDIRECT(DL1670)/1000</f>
        <v>#N/A</v>
      </c>
    </row>
    <row r="1684" spans="2:116" x14ac:dyDescent="0.4">
      <c r="B1684" s="8"/>
      <c r="C1684" s="8"/>
      <c r="D1684" t="s">
        <v>766</v>
      </c>
      <c r="E1684" s="8" t="str">
        <f t="shared" si="2756"/>
        <v>1684 FAINTR-S</v>
      </c>
      <c r="G1684" s="125"/>
      <c r="S1684" s="80"/>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c r="DK1684" s="72"/>
      <c r="DL1684" s="72"/>
    </row>
    <row r="1685" spans="2:116" x14ac:dyDescent="0.4">
      <c r="B1685" s="8"/>
      <c r="C1685" s="8"/>
      <c r="D1685" t="s">
        <v>766</v>
      </c>
      <c r="E1685" s="8" t="str">
        <f t="shared" si="2756"/>
        <v>1685 FAINTR-S</v>
      </c>
      <c r="G1685" s="95" t="s">
        <v>204</v>
      </c>
      <c r="H1685" s="1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c r="DK1685" s="72"/>
      <c r="DL1685" s="72"/>
    </row>
    <row r="1686" spans="2:116" x14ac:dyDescent="0.4">
      <c r="B1686" s="8"/>
      <c r="C1686" s="8" t="s">
        <v>233</v>
      </c>
      <c r="D1686" t="s">
        <v>766</v>
      </c>
      <c r="E1686" s="8" t="str">
        <f t="shared" si="2756"/>
        <v>1686 FAINTR-S</v>
      </c>
      <c r="G1686" s="158" t="str">
        <f>"Amortization - "&amp;SUBSTITUTE(G1676,":","")</f>
        <v>Amortization - Revenue driven intangible assets</v>
      </c>
      <c r="I1686" s="80">
        <f>SUMIF($5:$5,I$2,1684:1684)</f>
        <v>0</v>
      </c>
      <c r="J1686" s="80"/>
      <c r="K1686" s="24">
        <f t="shared" ref="K1686:P1686" ca="1" si="2760">SUMIF($3:$3,K$2,1686:1686)</f>
        <v>-149.04688668347262</v>
      </c>
      <c r="L1686" s="24">
        <f t="shared" ca="1" si="2760"/>
        <v>-423.69347753189749</v>
      </c>
      <c r="M1686" s="24">
        <f t="shared" ca="1" si="2760"/>
        <v>-759.7134388204106</v>
      </c>
      <c r="N1686" s="24">
        <f t="shared" ca="1" si="2760"/>
        <v>-1170.8214523425875</v>
      </c>
      <c r="O1686" s="24">
        <f t="shared" ca="1" si="2760"/>
        <v>-1673.7969247938656</v>
      </c>
      <c r="P1686" s="24">
        <f t="shared" ca="1" si="2760"/>
        <v>-2129.9483665963821</v>
      </c>
      <c r="R1686" s="24"/>
      <c r="S1686" s="80" cm="1">
        <f t="array" aca="1" ref="S1686" ca="1">(SUM(INDEX(1681:1681,1,MAX(COLUMN($R:$R),COLUMN()-($H1678*12-1))):S1683)/($H1678*12)+IF($R1688=0,0,SUM(INDEX(1686:1686,1,MAX(COLUMN($R:$R),COLUMN()-(($H1678-$H1679)*12))):S1688)/(($H1678)*12)))</f>
        <v>-3.2203389830508478</v>
      </c>
      <c r="T1686" s="80" cm="1">
        <f t="array" aca="1" ref="T1686" ca="1">(SUM(INDEX(1681:1681,1,MAX(COLUMN($R:$R),COLUMN()-($H1678*12-1))):T1683)/($H1678*12)+IF($R1688=0,0,SUM(INDEX(1686:1686,1,MAX(COLUMN($R:$R),COLUMN()-(($H1678-$H1679)*12))):T1688)/(($H1678)*12)))</f>
        <v>-4.8003447285262855</v>
      </c>
      <c r="U1686" s="80" cm="1">
        <f t="array" aca="1" ref="U1686" ca="1">(SUM(INDEX(1681:1681,1,MAX(COLUMN($R:$R),COLUMN()-($H1678*12-1))):U1683)/($H1678*12)+IF($R1688=0,0,SUM(INDEX(1686:1686,1,MAX(COLUMN($R:$R),COLUMN()-(($H1678-$H1679)*12))):U1688)/(($H1678)*12)))</f>
        <v>-6.4071302323996129</v>
      </c>
      <c r="V1686" s="80" cm="1">
        <f t="array" aca="1" ref="V1686" ca="1">(SUM(INDEX(1681:1681,1,MAX(COLUMN($R:$R),COLUMN()-($H1678*12-1))):V1683)/($H1678*12)+IF($R1688=0,0,SUM(INDEX(1686:1686,1,MAX(COLUMN($R:$R),COLUMN()-(($H1678-$H1679)*12))):V1688)/(($H1678)*12)))</f>
        <v>-8.041149388880962</v>
      </c>
      <c r="W1686" s="80" cm="1">
        <f t="array" aca="1" ref="W1686" ca="1">(SUM(INDEX(1681:1681,1,MAX(COLUMN($R:$R),COLUMN()-($H1678*12-1))):W1683)/($H1678*12)+IF($R1688=0,0,SUM(INDEX(1686:1686,1,MAX(COLUMN($R:$R),COLUMN()-(($H1678-$H1679)*12))):W1688)/(($H1678)*12)))</f>
        <v>-9.7028637853026733</v>
      </c>
      <c r="X1686" s="80" cm="1">
        <f t="array" aca="1" ref="X1686" ca="1">(SUM(INDEX(1681:1681,1,MAX(COLUMN($R:$R),COLUMN()-($H1678*12-1))):X1683)/($H1678*12)+IF($R1688=0,0,SUM(INDEX(1686:1686,1,MAX(COLUMN($R:$R),COLUMN()-(($H1678-$H1679)*12))):X1688)/(($H1678)*12)))</f>
        <v>-11.392742832511193</v>
      </c>
      <c r="Y1686" s="80" cm="1">
        <f t="array" aca="1" ref="Y1686" ca="1">(SUM(INDEX(1681:1681,1,MAX(COLUMN($R:$R),COLUMN()-($H1678*12-1))):Y1683)/($H1678*12)+IF($R1688=0,0,SUM(INDEX(1686:1686,1,MAX(COLUMN($R:$R),COLUMN()-(($H1678-$H1679)*12))):Y1688)/(($H1678)*12)))</f>
        <v>-13.111263897469009</v>
      </c>
      <c r="Z1686" s="80" cm="1">
        <f t="array" aca="1" ref="Z1686" ca="1">(SUM(INDEX(1681:1681,1,MAX(COLUMN($R:$R),COLUMN()-($H1678*12-1))):Z1683)/($H1678*12)+IF($R1688=0,0,SUM(INDEX(1686:1686,1,MAX(COLUMN($R:$R),COLUMN()-(($H1678-$H1679)*12))):Z1688)/(($H1678)*12)))</f>
        <v>-14.858912438104078</v>
      </c>
      <c r="AA1686" s="80" cm="1">
        <f t="array" aca="1" ref="AA1686" ca="1">(SUM(INDEX(1681:1681,1,MAX(COLUMN($R:$R),COLUMN()-($H1678*12-1))):AA1683)/($H1678*12)+IF($R1688=0,0,SUM(INDEX(1686:1686,1,MAX(COLUMN($R:$R),COLUMN()-(($H1678-$H1679)*12))):AA1688)/(($H1678)*12)))</f>
        <v>-16.636182140444824</v>
      </c>
      <c r="AB1686" s="80" cm="1">
        <f t="array" aca="1" ref="AB1686" ca="1">(SUM(INDEX(1681:1681,1,MAX(COLUMN($R:$R),COLUMN()-($H1678*12-1))):AB1683)/($H1678*12)+IF($R1688=0,0,SUM(INDEX(1686:1686,1,MAX(COLUMN($R:$R),COLUMN()-(($H1678-$H1679)*12))):AB1688)/(($H1678)*12)))</f>
        <v>-18.443575058079482</v>
      </c>
      <c r="AC1686" s="80" cm="1">
        <f t="array" aca="1" ref="AC1686" ca="1">(SUM(INDEX(1681:1681,1,MAX(COLUMN($R:$R),COLUMN()-($H1678*12-1))):AC1683)/($H1678*12)+IF($R1688=0,0,SUM(INDEX(1686:1686,1,MAX(COLUMN($R:$R),COLUMN()-(($H1678-$H1679)*12))):AC1688)/(($H1678)*12)))</f>
        <v>-20.281601753979135</v>
      </c>
      <c r="AD1686" s="80" cm="1">
        <f t="array" aca="1" ref="AD1686" ca="1">(SUM(INDEX(1681:1681,1,MAX(COLUMN($R:$R),COLUMN()-($H1678*12-1))):AD1683)/($H1678*12)+IF($R1688=0,0,SUM(INDEX(1686:1686,1,MAX(COLUMN($R:$R),COLUMN()-(($H1678-$H1679)*12))):AD1688)/(($H1678)*12)))</f>
        <v>-22.150781444724544</v>
      </c>
      <c r="AE1686" s="80" cm="1">
        <f t="array" aca="1" ref="AE1686" ca="1">(SUM(INDEX(1681:1681,1,MAX(COLUMN($R:$R),COLUMN()-($H1678*12-1))):AE1683)/($H1678*12)+IF($R1688=0,0,SUM(INDEX(1686:1686,1,MAX(COLUMN($R:$R),COLUMN()-(($H1678-$H1679)*12))):AE1688)/(($H1678)*12)))</f>
        <v>-24.051642147177503</v>
      </c>
      <c r="AF1686" s="80" cm="1">
        <f t="array" aca="1" ref="AF1686" ca="1">(SUM(INDEX(1681:1681,1,MAX(COLUMN($R:$R),COLUMN()-($H1678*12-1))):AF1683)/($H1678*12)+IF($R1688=0,0,SUM(INDEX(1686:1686,1,MAX(COLUMN($R:$R),COLUMN()-(($H1678-$H1679)*12))):AF1688)/(($H1678)*12)))</f>
        <v>-25.984720827638139</v>
      </c>
      <c r="AG1686" s="80" cm="1">
        <f t="array" aca="1" ref="AG1686" ca="1">(SUM(INDEX(1681:1681,1,MAX(COLUMN($R:$R),COLUMN()-($H1678*12-1))):AG1683)/($H1678*12)+IF($R1688=0,0,SUM(INDEX(1686:1686,1,MAX(COLUMN($R:$R),COLUMN()-(($H1678-$H1679)*12))):AG1688)/(($H1678)*12)))</f>
        <v>-27.950563553530309</v>
      </c>
      <c r="AH1686" s="80" cm="1">
        <f t="array" aca="1" ref="AH1686" ca="1">(SUM(INDEX(1681:1681,1,MAX(COLUMN($R:$R),COLUMN()-($H1678*12-1))):AH1683)/($H1678*12)+IF($R1688=0,0,SUM(INDEX(1686:1686,1,MAX(COLUMN($R:$R),COLUMN()-(($H1678-$H1679)*12))):AH1688)/(($H1678)*12)))</f>
        <v>-29.949725647657942</v>
      </c>
      <c r="AI1686" s="80" cm="1">
        <f t="array" aca="1" ref="AI1686" ca="1">(SUM(INDEX(1681:1681,1,MAX(COLUMN($R:$R),COLUMN()-($H1678*12-1))):AI1683)/($H1678*12)+IF($R1688=0,0,SUM(INDEX(1686:1686,1,MAX(COLUMN($R:$R),COLUMN()-(($H1678-$H1679)*12))):AI1688)/(($H1678)*12)))</f>
        <v>-31.982771845075874</v>
      </c>
      <c r="AJ1686" s="80" cm="1">
        <f t="array" aca="1" ref="AJ1686" ca="1">(SUM(INDEX(1681:1681,1,MAX(COLUMN($R:$R),COLUMN()-($H1678*12-1))):AJ1683)/($H1678*12)+IF($R1688=0,0,SUM(INDEX(1686:1686,1,MAX(COLUMN($R:$R),COLUMN()-(($H1678-$H1679)*12))):AJ1688)/(($H1678)*12)))</f>
        <v>-34.050276452619535</v>
      </c>
      <c r="AK1686" s="80" cm="1">
        <f t="array" aca="1" ref="AK1686" ca="1">(SUM(INDEX(1681:1681,1,MAX(COLUMN($R:$R),COLUMN()-($H1678*12-1))):AK1683)/($H1678*12)+IF($R1688=0,0,SUM(INDEX(1686:1686,1,MAX(COLUMN($R:$R),COLUMN()-(($H1678-$H1679)*12))):AK1688)/(($H1678)*12)))</f>
        <v>-36.152823511138507</v>
      </c>
      <c r="AL1686" s="80" cm="1">
        <f t="array" aca="1" ref="AL1686" ca="1">(SUM(INDEX(1681:1681,1,MAX(COLUMN($R:$R),COLUMN()-($H1678*12-1))):AL1683)/($H1678*12)+IF($R1688=0,0,SUM(INDEX(1686:1686,1,MAX(COLUMN($R:$R),COLUMN()-(($H1678-$H1679)*12))):AL1688)/(($H1678)*12)))</f>
        <v>-38.291006960479834</v>
      </c>
      <c r="AM1686" s="80" cm="1">
        <f t="array" aca="1" ref="AM1686" ca="1">(SUM(INDEX(1681:1681,1,MAX(COLUMN($R:$R),COLUMN()-($H1678*12-1))):AM1683)/($H1678*12)+IF($R1688=0,0,SUM(INDEX(1686:1686,1,MAX(COLUMN($R:$R),COLUMN()-(($H1678-$H1679)*12))):AM1688)/(($H1678)*12)))</f>
        <v>-40.46543080726763</v>
      </c>
      <c r="AN1686" s="80" cm="1">
        <f t="array" aca="1" ref="AN1686" ca="1">(SUM(INDEX(1681:1681,1,MAX(COLUMN($R:$R),COLUMN()-($H1678*12-1))):AN1683)/($H1678*12)+IF($R1688=0,0,SUM(INDEX(1686:1686,1,MAX(COLUMN($R:$R),COLUMN()-(($H1678-$H1679)*12))):AN1688)/(($H1678)*12)))</f>
        <v>-42.676709295526408</v>
      </c>
      <c r="AO1686" s="80" cm="1">
        <f t="array" aca="1" ref="AO1686" ca="1">(SUM(INDEX(1681:1681,1,MAX(COLUMN($R:$R),COLUMN()-($H1678*12-1))):AO1683)/($H1678*12)+IF($R1688=0,0,SUM(INDEX(1686:1686,1,MAX(COLUMN($R:$R),COLUMN()-(($H1678-$H1679)*12))):AO1688)/(($H1678)*12)))</f>
        <v>-44.925467080196341</v>
      </c>
      <c r="AP1686" s="80" cm="1">
        <f t="array" aca="1" ref="AP1686" ca="1">(SUM(INDEX(1681:1681,1,MAX(COLUMN($R:$R),COLUMN()-($H1678*12-1))):AP1683)/($H1678*12)+IF($R1688=0,0,SUM(INDEX(1686:1686,1,MAX(COLUMN($R:$R),COLUMN()-(($H1678-$H1679)*12))):AP1688)/(($H1678)*12)))</f>
        <v>-47.212339403589503</v>
      </c>
      <c r="AQ1686" s="80" cm="1">
        <f t="array" aca="1" ref="AQ1686" ca="1">(SUM(INDEX(1681:1681,1,MAX(COLUMN($R:$R),COLUMN()-($H1678*12-1))):AQ1683)/($H1678*12)+IF($R1688=0,0,SUM(INDEX(1686:1686,1,MAX(COLUMN($R:$R),COLUMN()-(($H1678-$H1679)*12))):AQ1688)/(($H1678)*12)))</f>
        <v>-49.537972274836783</v>
      </c>
      <c r="AR1686" s="80" cm="1">
        <f t="array" aca="1" ref="AR1686" ca="1">(SUM(INDEX(1681:1681,1,MAX(COLUMN($R:$R),COLUMN()-($H1678*12-1))):AR1683)/($H1678*12)+IF($R1688=0,0,SUM(INDEX(1686:1686,1,MAX(COLUMN($R:$R),COLUMN()-(($H1678-$H1679)*12))):AR1688)/(($H1678)*12)))</f>
        <v>-51.903022652376386</v>
      </c>
      <c r="AS1686" s="80" cm="1">
        <f t="array" aca="1" ref="AS1686" ca="1">(SUM(INDEX(1681:1681,1,MAX(COLUMN($R:$R),COLUMN()-($H1678*12-1))):AS1683)/($H1678*12)+IF($R1688=0,0,SUM(INDEX(1686:1686,1,MAX(COLUMN($R:$R),COLUMN()-(($H1678-$H1679)*12))):AS1688)/(($H1678)*12)))</f>
        <v>-54.308158629535313</v>
      </c>
      <c r="AT1686" s="80" cm="1">
        <f t="array" aca="1" ref="AT1686" ca="1">(SUM(INDEX(1681:1681,1,MAX(COLUMN($R:$R),COLUMN()-($H1678*12-1))):AT1683)/($H1678*12)+IF($R1688=0,0,SUM(INDEX(1686:1686,1,MAX(COLUMN($R:$R),COLUMN()-(($H1678-$H1679)*12))):AT1688)/(($H1678)*12)))</f>
        <v>-56.754059623256246</v>
      </c>
      <c r="AU1686" s="80" cm="1">
        <f t="array" aca="1" ref="AU1686" ca="1">(SUM(INDEX(1681:1681,1,MAX(COLUMN($R:$R),COLUMN()-($H1678*12-1))):AU1683)/($H1678*12)+IF($R1688=0,0,SUM(INDEX(1686:1686,1,MAX(COLUMN($R:$R),COLUMN()-(($H1678-$H1679)*12))):AU1688)/(($H1678)*12)))</f>
        <v>-59.241416566023304</v>
      </c>
      <c r="AV1686" s="80" cm="1">
        <f t="array" aca="1" ref="AV1686" ca="1">(SUM(INDEX(1681:1681,1,MAX(COLUMN($R:$R),COLUMN()-($H1678*12-1))):AV1683)/($H1678*12)+IF($R1688=0,0,SUM(INDEX(1686:1686,1,MAX(COLUMN($R:$R),COLUMN()-(($H1678-$H1679)*12))):AV1688)/(($H1678)*12)))</f>
        <v>-61.770932101040643</v>
      </c>
      <c r="AW1686" s="80" cm="1">
        <f t="array" aca="1" ref="AW1686" ca="1">(SUM(INDEX(1681:1681,1,MAX(COLUMN($R:$R),COLUMN()-($H1678*12-1))):AW1683)/($H1678*12)+IF($R1688=0,0,SUM(INDEX(1686:1686,1,MAX(COLUMN($R:$R),COLUMN()-(($H1678-$H1679)*12))):AW1688)/(($H1678)*12)))</f>
        <v>-64.343320780719296</v>
      </c>
      <c r="AX1686" s="80" cm="1">
        <f t="array" aca="1" ref="AX1686" ca="1">(SUM(INDEX(1681:1681,1,MAX(COLUMN($R:$R),COLUMN()-($H1678*12-1))):AX1683)/($H1678*12)+IF($R1688=0,0,SUM(INDEX(1686:1686,1,MAX(COLUMN($R:$R),COLUMN()-(($H1678-$H1679)*12))):AX1688)/(($H1678)*12)))</f>
        <v>-66.959309268528102</v>
      </c>
      <c r="AY1686" s="80" cm="1">
        <f t="array" aca="1" ref="AY1686" ca="1">(SUM(INDEX(1681:1681,1,MAX(COLUMN($R:$R),COLUMN()-($H1678*12-1))):AY1683)/($H1678*12)+IF($R1688=0,0,SUM(INDEX(1686:1686,1,MAX(COLUMN($R:$R),COLUMN()-(($H1678-$H1679)*12))):AY1688)/(($H1678)*12)))</f>
        <v>-69.619636544265859</v>
      </c>
      <c r="AZ1686" s="80" cm="1">
        <f t="array" aca="1" ref="AZ1686" ca="1">(SUM(INDEX(1681:1681,1,MAX(COLUMN($R:$R),COLUMN()-($H1678*12-1))):AZ1683)/($H1678*12)+IF($R1688=0,0,SUM(INDEX(1686:1686,1,MAX(COLUMN($R:$R),COLUMN()-(($H1678-$H1679)*12))):AZ1688)/(($H1678)*12)))</f>
        <v>-72.325054112812751</v>
      </c>
      <c r="BA1686" s="80" cm="1">
        <f t="array" aca="1" ref="BA1686" ca="1">(SUM(INDEX(1681:1681,1,MAX(COLUMN($R:$R),COLUMN()-($H1678*12-1))):BA1683)/($H1678*12)+IF($R1688=0,0,SUM(INDEX(1686:1686,1,MAX(COLUMN($R:$R),COLUMN()-(($H1678-$H1679)*12))):BA1688)/(($H1678)*12)))</f>
        <v>-75.076326216419744</v>
      </c>
      <c r="BB1686" s="80" cm="1">
        <f t="array" aca="1" ref="BB1686" ca="1">(SUM(INDEX(1681:1681,1,MAX(COLUMN($R:$R),COLUMN()-($H1678*12-1))):BB1683)/($H1678*12)+IF($R1688=0,0,SUM(INDEX(1686:1686,1,MAX(COLUMN($R:$R),COLUMN()-(($H1678-$H1679)*12))):BB1688)/(($H1678)*12)))</f>
        <v>-77.874230050596339</v>
      </c>
      <c r="BC1686" s="80" cm="1">
        <f t="array" aca="1" ref="BC1686" ca="1">(SUM(INDEX(1681:1681,1,MAX(COLUMN($R:$R),COLUMN()-($H1678*12-1))):BC1683)/($H1678*12)+IF($R1688=0,0,SUM(INDEX(1686:1686,1,MAX(COLUMN($R:$R),COLUMN()-(($H1678-$H1679)*12))):BC1688)/(($H1678)*12)))</f>
        <v>-80.719555983657301</v>
      </c>
      <c r="BD1686" s="80" cm="1">
        <f t="array" aca="1" ref="BD1686" ca="1">(SUM(INDEX(1681:1681,1,MAX(COLUMN($R:$R),COLUMN()-($H1678*12-1))):BD1683)/($H1678*12)+IF($R1688=0,0,SUM(INDEX(1686:1686,1,MAX(COLUMN($R:$R),COLUMN()-(($H1678-$H1679)*12))):BD1688)/(($H1678)*12)))</f>
        <v>-83.613107779990472</v>
      </c>
      <c r="BE1686" s="80" cm="1">
        <f t="array" aca="1" ref="BE1686" ca="1">(SUM(INDEX(1681:1681,1,MAX(COLUMN($R:$R),COLUMN()-($H1678*12-1))):BE1683)/($H1678*12)+IF($R1688=0,0,SUM(INDEX(1686:1686,1,MAX(COLUMN($R:$R),COLUMN()-(($H1678-$H1679)*12))):BE1688)/(($H1678)*12)))</f>
        <v>-86.555702827108959</v>
      </c>
      <c r="BF1686" s="80" cm="1">
        <f t="array" aca="1" ref="BF1686" ca="1">(SUM(INDEX(1681:1681,1,MAX(COLUMN($R:$R),COLUMN()-($H1678*12-1))):BF1683)/($H1678*12)+IF($R1688=0,0,SUM(INDEX(1686:1686,1,MAX(COLUMN($R:$R),COLUMN()-(($H1678-$H1679)*12))):BF1688)/(($H1678)*12)))</f>
        <v>-89.548172366551483</v>
      </c>
      <c r="BG1686" s="80" cm="1">
        <f t="array" aca="1" ref="BG1686" ca="1">(SUM(INDEX(1681:1681,1,MAX(COLUMN($R:$R),COLUMN()-($H1678*12-1))):BG1683)/($H1678*12)+IF($R1688=0,0,SUM(INDEX(1686:1686,1,MAX(COLUMN($R:$R),COLUMN()-(($H1678-$H1679)*12))):BG1688)/(($H1678)*12)))</f>
        <v>-92.591361728696427</v>
      </c>
      <c r="BH1686" s="80" cm="1">
        <f t="array" aca="1" ref="BH1686" ca="1">(SUM(INDEX(1681:1681,1,MAX(COLUMN($R:$R),COLUMN()-($H1678*12-1))):BH1683)/($H1678*12)+IF($R1688=0,0,SUM(INDEX(1686:1686,1,MAX(COLUMN($R:$R),COLUMN()-(($H1678-$H1679)*12))):BH1688)/(($H1678)*12)))</f>
        <v>-95.68613057155568</v>
      </c>
      <c r="BI1686" s="80" cm="1">
        <f t="array" aca="1" ref="BI1686" ca="1">(SUM(INDEX(1681:1681,1,MAX(COLUMN($R:$R),COLUMN()-($H1678*12-1))):BI1683)/($H1678*12)+IF($R1688=0,0,SUM(INDEX(1686:1686,1,MAX(COLUMN($R:$R),COLUMN()-(($H1678-$H1679)*12))):BI1688)/(($H1678)*12)))</f>
        <v>-98.83335312361595</v>
      </c>
      <c r="BJ1686" s="80" cm="1">
        <f t="array" aca="1" ref="BJ1686" ca="1">(SUM(INDEX(1681:1681,1,MAX(COLUMN($R:$R),COLUMN()-($H1678*12-1))):BJ1683)/($H1678*12)+IF($R1688=0,0,SUM(INDEX(1686:1686,1,MAX(COLUMN($R:$R),COLUMN()-(($H1678-$H1679)*12))):BJ1688)/(($H1678)*12)))</f>
        <v>-102.03391843079588</v>
      </c>
      <c r="BK1686" s="80" cm="1">
        <f t="array" aca="1" ref="BK1686" ca="1">(SUM(INDEX(1681:1681,1,MAX(COLUMN($R:$R),COLUMN()-($H1678*12-1))):BK1683)/($H1678*12)+IF($R1688=0,0,SUM(INDEX(1686:1686,1,MAX(COLUMN($R:$R),COLUMN()-(($H1678-$H1679)*12))):BK1688)/(($H1678)*12)))</f>
        <v>-105.28873060758903</v>
      </c>
      <c r="BL1686" s="80" cm="1">
        <f t="array" aca="1" ref="BL1686" ca="1">(SUM(INDEX(1681:1681,1,MAX(COLUMN($R:$R),COLUMN()-($H1678*12-1))):BL1683)/($H1678*12)+IF($R1688=0,0,SUM(INDEX(1686:1686,1,MAX(COLUMN($R:$R),COLUMN()-(($H1678-$H1679)*12))):BL1688)/(($H1678)*12)))</f>
        <v>-108.59870909246342</v>
      </c>
      <c r="BM1686" s="80" cm="1">
        <f t="array" aca="1" ref="BM1686" ca="1">(SUM(INDEX(1681:1681,1,MAX(COLUMN($R:$R),COLUMN()-($H1678*12-1))):BM1683)/($H1678*12)+IF($R1688=0,0,SUM(INDEX(1686:1686,1,MAX(COLUMN($R:$R),COLUMN()-(($H1678-$H1679)*12))):BM1688)/(($H1678)*12)))</f>
        <v>-111.96478890758992</v>
      </c>
      <c r="BN1686" s="80" cm="1">
        <f t="array" aca="1" ref="BN1686" ca="1">(SUM(INDEX(1681:1681,1,MAX(COLUMN($R:$R),COLUMN()-($H1678*12-1))):BN1683)/($H1678*12)+IF($R1688=0,0,SUM(INDEX(1686:1686,1,MAX(COLUMN($R:$R),COLUMN()-(($H1678-$H1679)*12))):BN1688)/(($H1678)*12)))</f>
        <v>-115.3879209229728</v>
      </c>
      <c r="BO1686" s="80" cm="1">
        <f t="array" aca="1" ref="BO1686" ca="1">(SUM(INDEX(1681:1681,1,MAX(COLUMN($R:$R),COLUMN()-($H1678*12-1))):BO1683)/($H1678*12)+IF($R1688=0,0,SUM(INDEX(1686:1686,1,MAX(COLUMN($R:$R),COLUMN()-(($H1678-$H1679)*12))):BO1688)/(($H1678)*12)))</f>
        <v>-118.86907212505709</v>
      </c>
      <c r="BP1686" s="80" cm="1">
        <f t="array" aca="1" ref="BP1686" ca="1">(SUM(INDEX(1681:1681,1,MAX(COLUMN($R:$R),COLUMN()-($H1678*12-1))):BP1683)/($H1678*12)+IF($R1688=0,0,SUM(INDEX(1686:1686,1,MAX(COLUMN($R:$R),COLUMN()-(($H1678-$H1679)*12))):BP1688)/(($H1678)*12)))</f>
        <v>-122.40922588988857</v>
      </c>
      <c r="BQ1686" s="80" cm="1">
        <f t="array" aca="1" ref="BQ1686" ca="1">(SUM(INDEX(1681:1681,1,MAX(COLUMN($R:$R),COLUMN()-($H1678*12-1))):BQ1683)/($H1678*12)+IF($R1688=0,0,SUM(INDEX(1686:1686,1,MAX(COLUMN($R:$R),COLUMN()-(($H1678-$H1679)*12))):BQ1688)/(($H1678)*12)))</f>
        <v>-126.00938226090364</v>
      </c>
      <c r="BR1686" s="80" cm="1">
        <f t="array" aca="1" ref="BR1686" ca="1">(SUM(INDEX(1681:1681,1,MAX(COLUMN($R:$R),COLUMN()-($H1678*12-1))):BR1683)/($H1678*12)+IF($R1688=0,0,SUM(INDEX(1686:1686,1,MAX(COLUMN($R:$R),COLUMN()-(($H1678-$H1679)*12))):BR1688)/(($H1678)*12)))</f>
        <v>-129.67055823142744</v>
      </c>
      <c r="BS1686" s="80" cm="1">
        <f t="array" aca="1" ref="BS1686" ca="1">(SUM(INDEX(1681:1681,1,MAX(COLUMN($R:$R),COLUMN()-($H1678*12-1))):BS1683)/($H1678*12)+IF($R1688=0,0,SUM(INDEX(1686:1686,1,MAX(COLUMN($R:$R),COLUMN()-(($H1678-$H1679)*12))):BS1688)/(($H1678)*12)))</f>
        <v>-133.39378803196007</v>
      </c>
      <c r="BT1686" s="80" cm="1">
        <f t="array" aca="1" ref="BT1686" ca="1">(SUM(INDEX(1681:1681,1,MAX(COLUMN($R:$R),COLUMN()-($H1678*12-1))):BT1683)/($H1678*12)+IF($R1688=0,0,SUM(INDEX(1686:1686,1,MAX(COLUMN($R:$R),COLUMN()-(($H1678-$H1679)*12))):BT1688)/(($H1678)*12)))</f>
        <v>-137.18012342233229</v>
      </c>
      <c r="BU1686" s="80" cm="1">
        <f t="array" aca="1" ref="BU1686" ca="1">(SUM(INDEX(1681:1681,1,MAX(COLUMN($R:$R),COLUMN()-($H1678*12-1))):BU1683)/($H1678*12)+IF($R1688=0,0,SUM(INDEX(1686:1686,1,MAX(COLUMN($R:$R),COLUMN()-(($H1678-$H1679)*12))):BU1688)/(($H1678)*12)))</f>
        <v>-141.0306339888125</v>
      </c>
      <c r="BV1686" s="80" cm="1">
        <f t="array" aca="1" ref="BV1686" ca="1">(SUM(INDEX(1681:1681,1,MAX(COLUMN($R:$R),COLUMN()-($H1678*12-1))):BV1683)/($H1678*12)+IF($R1688=0,0,SUM(INDEX(1686:1686,1,MAX(COLUMN($R:$R),COLUMN()-(($H1678-$H1679)*12))):BV1688)/(($H1678)*12)))</f>
        <v>-144.94640744624999</v>
      </c>
      <c r="BW1686" s="80" cm="1">
        <f t="array" aca="1" ref="BW1686" ca="1">(SUM(INDEX(1681:1681,1,MAX(COLUMN($R:$R),COLUMN()-($H1678*12-1))):BW1683)/($H1678*12)+IF($R1688=0,0,SUM(INDEX(1686:1686,1,MAX(COLUMN($R:$R),COLUMN()-(($H1678-$H1679)*12))):BW1688)/(($H1678)*12)))</f>
        <v>-148.92854994533897</v>
      </c>
      <c r="BX1686" s="80" cm="1">
        <f t="array" aca="1" ref="BX1686" ca="1">(SUM(INDEX(1681:1681,1,MAX(COLUMN($R:$R),COLUMN()-($H1678*12-1))):BX1683)/($H1678*12)+IF($R1688=0,0,SUM(INDEX(1686:1686,1,MAX(COLUMN($R:$R),COLUMN()-(($H1678-$H1679)*12))):BX1688)/(($H1678)*12)))</f>
        <v>-152.97818638509048</v>
      </c>
      <c r="BY1686" s="80" cm="1">
        <f t="array" aca="1" ref="BY1686" ca="1">(SUM(INDEX(1681:1681,1,MAX(COLUMN($R:$R),COLUMN()-($H1678*12-1))):BY1683)/($H1678*12)+IF($R1688=0,0,SUM(INDEX(1686:1686,1,MAX(COLUMN($R:$R),COLUMN()-(($H1678-$H1679)*12))):BY1688)/(($H1678)*12)))</f>
        <v>-157.09646073060048</v>
      </c>
      <c r="BZ1686" s="80" cm="1">
        <f t="array" aca="1" ref="BZ1686" ca="1">(SUM(INDEX(1681:1681,1,MAX(COLUMN($R:$R),COLUMN()-($H1678*12-1))):BZ1683)/($H1678*12)+IF($R1688=0,0,SUM(INDEX(1686:1686,1,MAX(COLUMN($R:$R),COLUMN()-(($H1678-$H1679)*12))):BZ1688)/(($H1678)*12)))</f>
        <v>-161.28453633620387</v>
      </c>
      <c r="CA1686" s="80" cm="1">
        <f t="array" aca="1" ref="CA1686" ca="1">(SUM(INDEX(1681:1681,1,MAX(COLUMN($R:$R),COLUMN()-($H1678*12-1))):CA1683)/($H1678*12)+IF($R1688=0,0,SUM(INDEX(1686:1686,1,MAX(COLUMN($R:$R),COLUMN()-(($H1678-$H1679)*12))):CA1688)/(($H1678)*12)))</f>
        <v>-162.3232572910548</v>
      </c>
      <c r="CB1686" s="80" cm="1">
        <f t="array" aca="1" ref="CB1686" ca="1">(SUM(INDEX(1681:1681,1,MAX(COLUMN($R:$R),COLUMN()-($H1678*12-1))):CB1683)/($H1678*12)+IF($R1688=0,0,SUM(INDEX(1686:1686,1,MAX(COLUMN($R:$R),COLUMN()-(($H1678-$H1679)*12))):CB1688)/(($H1678)*12)))</f>
        <v>-165.01991692339385</v>
      </c>
      <c r="CC1686" s="80" cm="1">
        <f t="array" aca="1" ref="CC1686" ca="1">(SUM(INDEX(1681:1681,1,MAX(COLUMN($R:$R),COLUMN()-($H1678*12-1))):CC1683)/($H1678*12)+IF($R1688=0,0,SUM(INDEX(1686:1686,1,MAX(COLUMN($R:$R),COLUMN()-(($H1678-$H1679)*12))):CC1688)/(($H1678)*12)))</f>
        <v>-167.73550289279837</v>
      </c>
      <c r="CD1686" s="80" cm="1">
        <f t="array" aca="1" ref="CD1686" ca="1">(SUM(INDEX(1681:1681,1,MAX(COLUMN($R:$R),COLUMN()-($H1678*12-1))):CD1683)/($H1678*12)+IF($R1688=0,0,SUM(INDEX(1686:1686,1,MAX(COLUMN($R:$R),COLUMN()-(($H1678-$H1679)*12))):CD1688)/(($H1678)*12)))</f>
        <v>-170.46988209043226</v>
      </c>
      <c r="CE1686" s="80" cm="1">
        <f t="array" aca="1" ref="CE1686" ca="1">(SUM(INDEX(1681:1681,1,MAX(COLUMN($R:$R),COLUMN()-($H1678*12-1))):CE1683)/($H1678*12)+IF($R1688=0,0,SUM(INDEX(1686:1686,1,MAX(COLUMN($R:$R),COLUMN()-(($H1678-$H1679)*12))):CE1688)/(($H1678)*12)))</f>
        <v>-173.22291145825517</v>
      </c>
      <c r="CF1686" s="80" cm="1">
        <f t="array" aca="1" ref="CF1686" ca="1">(SUM(INDEX(1681:1681,1,MAX(COLUMN($R:$R),COLUMN()-($H1678*12-1))):CF1683)/($H1678*12)+IF($R1688=0,0,SUM(INDEX(1686:1686,1,MAX(COLUMN($R:$R),COLUMN()-(($H1678-$H1679)*12))):CF1688)/(($H1678)*12)))</f>
        <v>-175.9944376900001</v>
      </c>
      <c r="CG1686" s="80" cm="1">
        <f t="array" aca="1" ref="CG1686" ca="1">(SUM(INDEX(1681:1681,1,MAX(COLUMN($R:$R),COLUMN()-($H1678*12-1))):CG1683)/($H1678*12)+IF($R1688=0,0,SUM(INDEX(1686:1686,1,MAX(COLUMN($R:$R),COLUMN()-(($H1678-$H1679)*12))):CG1688)/(($H1678)*12)))</f>
        <v>-178.78429692487282</v>
      </c>
      <c r="CH1686" s="80" cm="1">
        <f t="array" aca="1" ref="CH1686" ca="1">(SUM(INDEX(1681:1681,1,MAX(COLUMN($R:$R),COLUMN()-($H1678*12-1))):CH1683)/($H1678*12)+IF($R1688=0,0,SUM(INDEX(1686:1686,1,MAX(COLUMN($R:$R),COLUMN()-(($H1678-$H1679)*12))):CH1688)/(($H1678)*12)))</f>
        <v>-181.59231443381188</v>
      </c>
      <c r="CI1686" s="80" cm="1">
        <f t="array" aca="1" ref="CI1686" ca="1">(SUM(INDEX(1681:1681,1,MAX(COLUMN($R:$R),COLUMN()-($H1678*12-1))):CI1683)/($H1678*12)+IF($R1688=0,0,SUM(INDEX(1686:1686,1,MAX(COLUMN($R:$R),COLUMN()-(($H1678-$H1679)*12))):CI1688)/(($H1678)*12)))</f>
        <v>-184.4183042981459</v>
      </c>
      <c r="CJ1686" s="80" cm="1">
        <f t="array" aca="1" ref="CJ1686" ca="1">(SUM(INDEX(1681:1681,1,MAX(COLUMN($R:$R),COLUMN()-($H1678*12-1))):CJ1683)/($H1678*12)+IF($R1688=0,0,SUM(INDEX(1686:1686,1,MAX(COLUMN($R:$R),COLUMN()-(($H1678-$H1679)*12))):CJ1688)/(($H1678)*12)))</f>
        <v>-187.26206908047985</v>
      </c>
      <c r="CK1686" s="80" cm="1">
        <f t="array" aca="1" ref="CK1686" ca="1">(SUM(INDEX(1681:1681,1,MAX(COLUMN($R:$R),COLUMN()-($H1678*12-1))):CK1683)/($H1678*12)+IF($R1688=0,0,SUM(INDEX(1686:1686,1,MAX(COLUMN($R:$R),COLUMN()-(($H1678-$H1679)*12))):CK1688)/(($H1678)*12)))</f>
        <v>-190.12339948763918</v>
      </c>
      <c r="CL1686" s="80" cm="1">
        <f t="array" aca="1" ref="CL1686" ca="1">(SUM(INDEX(1681:1681,1,MAX(COLUMN($R:$R),COLUMN()-($H1678*12-1))):CL1683)/($H1678*12)+IF($R1688=0,0,SUM(INDEX(1686:1686,1,MAX(COLUMN($R:$R),COLUMN()-(($H1678-$H1679)*12))):CL1688)/(($H1678)*12)))</f>
        <v>-193.00207402549779</v>
      </c>
      <c r="CN1686" s="80"/>
      <c r="CO1686" s="80" t="e" cm="1">
        <f t="array" aca="1" ref="CO1686" ca="1">(SUM(INDEX(1681:1681,1,MAX(COLUMN($CN:$CN),COLUMN()-($H1678*4-1))):CO1683)/($H1678*4)-IF($CN1688=0,0,SUM(INDEX(1686:1686,1,MAX(COLUMN($CN:$CN),COLUMN()-(($H1678-$H1679)*4))):CO1688)/(($H1678)*4)))</f>
        <v>#N/A</v>
      </c>
      <c r="CP1686" s="80" t="e" cm="1">
        <f t="array" aca="1" ref="CP1686" ca="1">(SUM(INDEX(1681:1681,1,MAX(COLUMN($CN:$CN),COLUMN()-($H1678*4-1))):CP1683)/($H1678*4)-IF($CN1688=0,0,SUM(INDEX(1686:1686,1,MAX(COLUMN($CN:$CN),COLUMN()-(($H1678-$H1679)*4))):CP1688)/(($H1678)*4)))</f>
        <v>#N/A</v>
      </c>
      <c r="CQ1686" s="80" t="e" cm="1">
        <f t="array" aca="1" ref="CQ1686" ca="1">(SUM(INDEX(1681:1681,1,MAX(COLUMN($CN:$CN),COLUMN()-($H1678*4-1))):CQ1683)/($H1678*4)-IF($CN1688=0,0,SUM(INDEX(1686:1686,1,MAX(COLUMN($CN:$CN),COLUMN()-(($H1678-$H1679)*4))):CQ1688)/(($H1678)*4)))</f>
        <v>#N/A</v>
      </c>
      <c r="CR1686" s="80" t="e" cm="1">
        <f t="array" aca="1" ref="CR1686" ca="1">(SUM(INDEX(1681:1681,1,MAX(COLUMN($CN:$CN),COLUMN()-($H1678*4-1))):CR1683)/($H1678*4)-IF($CN1688=0,0,SUM(INDEX(1686:1686,1,MAX(COLUMN($CN:$CN),COLUMN()-(($H1678-$H1679)*4))):CR1688)/(($H1678)*4)))</f>
        <v>#N/A</v>
      </c>
      <c r="CS1686" s="80" t="e" cm="1">
        <f t="array" aca="1" ref="CS1686" ca="1">(SUM(INDEX(1681:1681,1,MAX(COLUMN($CN:$CN),COLUMN()-($H1678*4-1))):CS1683)/($H1678*4)-IF($CN1688=0,0,SUM(INDEX(1686:1686,1,MAX(COLUMN($CN:$CN),COLUMN()-(($H1678-$H1679)*4))):CS1688)/(($H1678)*4)))</f>
        <v>#N/A</v>
      </c>
      <c r="CT1686" s="80" t="e" cm="1">
        <f t="array" aca="1" ref="CT1686" ca="1">(SUM(INDEX(1681:1681,1,MAX(COLUMN($CN:$CN),COLUMN()-($H1678*4-1))):CT1683)/($H1678*4)-IF($CN1688=0,0,SUM(INDEX(1686:1686,1,MAX(COLUMN($CN:$CN),COLUMN()-(($H1678-$H1679)*4))):CT1688)/(($H1678)*4)))</f>
        <v>#N/A</v>
      </c>
      <c r="CU1686" s="80" t="e" cm="1">
        <f t="array" aca="1" ref="CU1686" ca="1">(SUM(INDEX(1681:1681,1,MAX(COLUMN($CN:$CN),COLUMN()-($H1678*4-1))):CU1683)/($H1678*4)-IF($CN1688=0,0,SUM(INDEX(1686:1686,1,MAX(COLUMN($CN:$CN),COLUMN()-(($H1678-$H1679)*4))):CU1688)/(($H1678)*4)))</f>
        <v>#N/A</v>
      </c>
      <c r="CV1686" s="80" t="e" cm="1">
        <f t="array" aca="1" ref="CV1686" ca="1">(SUM(INDEX(1681:1681,1,MAX(COLUMN($CN:$CN),COLUMN()-($H1678*4-1))):CV1683)/($H1678*4)-IF($CN1688=0,0,SUM(INDEX(1686:1686,1,MAX(COLUMN($CN:$CN),COLUMN()-(($H1678-$H1679)*4))):CV1688)/(($H1678)*4)))</f>
        <v>#N/A</v>
      </c>
      <c r="CW1686" s="80" t="e" cm="1">
        <f t="array" aca="1" ref="CW1686" ca="1">(SUM(INDEX(1681:1681,1,MAX(COLUMN($CN:$CN),COLUMN()-($H1678*4-1))):CW1683)/($H1678*4)-IF($CN1688=0,0,SUM(INDEX(1686:1686,1,MAX(COLUMN($CN:$CN),COLUMN()-(($H1678-$H1679)*4))):CW1688)/(($H1678)*4)))</f>
        <v>#N/A</v>
      </c>
      <c r="CX1686" s="80" t="e" cm="1">
        <f t="array" aca="1" ref="CX1686" ca="1">(SUM(INDEX(1681:1681,1,MAX(COLUMN($CN:$CN),COLUMN()-($H1678*4-1))):CX1683)/($H1678*4)-IF($CN1688=0,0,SUM(INDEX(1686:1686,1,MAX(COLUMN($CN:$CN),COLUMN()-(($H1678-$H1679)*4))):CX1688)/(($H1678)*4)))</f>
        <v>#N/A</v>
      </c>
      <c r="CY1686" s="80" t="e" cm="1">
        <f t="array" aca="1" ref="CY1686" ca="1">(SUM(INDEX(1681:1681,1,MAX(COLUMN($CN:$CN),COLUMN()-($H1678*4-1))):CY1683)/($H1678*4)-IF($CN1688=0,0,SUM(INDEX(1686:1686,1,MAX(COLUMN($CN:$CN),COLUMN()-(($H1678-$H1679)*4))):CY1688)/(($H1678)*4)))</f>
        <v>#N/A</v>
      </c>
      <c r="CZ1686" s="80" t="e" cm="1">
        <f t="array" aca="1" ref="CZ1686" ca="1">(SUM(INDEX(1681:1681,1,MAX(COLUMN($CN:$CN),COLUMN()-($H1678*4-1))):CZ1683)/($H1678*4)-IF($CN1688=0,0,SUM(INDEX(1686:1686,1,MAX(COLUMN($CN:$CN),COLUMN()-(($H1678-$H1679)*4))):CZ1688)/(($H1678)*4)))</f>
        <v>#N/A</v>
      </c>
      <c r="DA1686" s="80" t="e" cm="1">
        <f t="array" aca="1" ref="DA1686" ca="1">(SUM(INDEX(1681:1681,1,MAX(COLUMN($CN:$CN),COLUMN()-($H1678*4-1))):DA1683)/($H1678*4)-IF($CN1688=0,0,SUM(INDEX(1686:1686,1,MAX(COLUMN($CN:$CN),COLUMN()-(($H1678-$H1679)*4))):DA1688)/(($H1678)*4)))</f>
        <v>#N/A</v>
      </c>
      <c r="DB1686" s="80" t="e" cm="1">
        <f t="array" aca="1" ref="DB1686" ca="1">(SUM(INDEX(1681:1681,1,MAX(COLUMN($CN:$CN),COLUMN()-($H1678*4-1))):DB1683)/($H1678*4)-IF($CN1688=0,0,SUM(INDEX(1686:1686,1,MAX(COLUMN($CN:$CN),COLUMN()-(($H1678-$H1679)*4))):DB1688)/(($H1678)*4)))</f>
        <v>#N/A</v>
      </c>
      <c r="DC1686" s="80" t="e" cm="1">
        <f t="array" aca="1" ref="DC1686" ca="1">(SUM(INDEX(1681:1681,1,MAX(COLUMN($CN:$CN),COLUMN()-($H1678*4-1))):DC1683)/($H1678*4)-IF($CN1688=0,0,SUM(INDEX(1686:1686,1,MAX(COLUMN($CN:$CN),COLUMN()-(($H1678-$H1679)*4))):DC1688)/(($H1678)*4)))</f>
        <v>#N/A</v>
      </c>
      <c r="DD1686" s="80" t="e" cm="1">
        <f t="array" aca="1" ref="DD1686" ca="1">(SUM(INDEX(1681:1681,1,MAX(COLUMN($CN:$CN),COLUMN()-($H1678*4-1))):DD1683)/($H1678*4)-IF($CN1688=0,0,SUM(INDEX(1686:1686,1,MAX(COLUMN($CN:$CN),COLUMN()-(($H1678-$H1679)*4))):DD1688)/(($H1678)*4)))</f>
        <v>#N/A</v>
      </c>
      <c r="DE1686" s="80" t="e" cm="1">
        <f t="array" aca="1" ref="DE1686" ca="1">(SUM(INDEX(1681:1681,1,MAX(COLUMN($CN:$CN),COLUMN()-($H1678*4-1))):DE1683)/($H1678*4)-IF($CN1688=0,0,SUM(INDEX(1686:1686,1,MAX(COLUMN($CN:$CN),COLUMN()-(($H1678-$H1679)*4))):DE1688)/(($H1678)*4)))</f>
        <v>#N/A</v>
      </c>
      <c r="DF1686" s="80" t="e" cm="1">
        <f t="array" aca="1" ref="DF1686" ca="1">(SUM(INDEX(1681:1681,1,MAX(COLUMN($CN:$CN),COLUMN()-($H1678*4-1))):DF1683)/($H1678*4)-IF($CN1688=0,0,SUM(INDEX(1686:1686,1,MAX(COLUMN($CN:$CN),COLUMN()-(($H1678-$H1679)*4))):DF1688)/(($H1678)*4)))</f>
        <v>#N/A</v>
      </c>
      <c r="DG1686" s="80" t="e" cm="1">
        <f t="array" aca="1" ref="DG1686" ca="1">(SUM(INDEX(1681:1681,1,MAX(COLUMN($CN:$CN),COLUMN()-($H1678*4-1))):DG1683)/($H1678*4)-IF($CN1688=0,0,SUM(INDEX(1686:1686,1,MAX(COLUMN($CN:$CN),COLUMN()-(($H1678-$H1679)*4))):DG1688)/(($H1678)*4)))</f>
        <v>#N/A</v>
      </c>
      <c r="DH1686" s="80" t="e" cm="1">
        <f t="array" aca="1" ref="DH1686" ca="1">(SUM(INDEX(1681:1681,1,MAX(COLUMN($CN:$CN),COLUMN()-($H1678*4-1))):DH1683)/($H1678*4)-IF($CN1688=0,0,SUM(INDEX(1686:1686,1,MAX(COLUMN($CN:$CN),COLUMN()-(($H1678-$H1679)*4))):DH1688)/(($H1678)*4)))</f>
        <v>#N/A</v>
      </c>
      <c r="DI1686" s="80" t="e" cm="1">
        <f t="array" aca="1" ref="DI1686" ca="1">(SUM(INDEX(1681:1681,1,MAX(COLUMN($CN:$CN),COLUMN()-($H1678*4-1))):DI1683)/($H1678*4)-IF($CN1688=0,0,SUM(INDEX(1686:1686,1,MAX(COLUMN($CN:$CN),COLUMN()-(($H1678-$H1679)*4))):DI1688)/(($H1678)*4)))</f>
        <v>#N/A</v>
      </c>
      <c r="DJ1686" s="80" t="e" cm="1">
        <f t="array" aca="1" ref="DJ1686" ca="1">(SUM(INDEX(1681:1681,1,MAX(COLUMN($CN:$CN),COLUMN()-($H1678*4-1))):DJ1683)/($H1678*4)-IF($CN1688=0,0,SUM(INDEX(1686:1686,1,MAX(COLUMN($CN:$CN),COLUMN()-(($H1678-$H1679)*4))):DJ1688)/(($H1678)*4)))</f>
        <v>#N/A</v>
      </c>
      <c r="DK1686" s="80" t="e" cm="1">
        <f t="array" aca="1" ref="DK1686" ca="1">(SUM(INDEX(1681:1681,1,MAX(COLUMN($CN:$CN),COLUMN()-($H1678*4-1))):DK1683)/($H1678*4)-IF($CN1688=0,0,SUM(INDEX(1686:1686,1,MAX(COLUMN($CN:$CN),COLUMN()-(($H1678-$H1679)*4))):DK1688)/(($H1678)*4)))</f>
        <v>#N/A</v>
      </c>
      <c r="DL1686" s="80" t="e" cm="1">
        <f t="array" aca="1" ref="DL1686" ca="1">(SUM(INDEX(1681:1681,1,MAX(COLUMN($CN:$CN),COLUMN()-($H1678*4-1))):DL1683)/($H1678*4)-IF($CN1688=0,0,SUM(INDEX(1686:1686,1,MAX(COLUMN($CN:$CN),COLUMN()-(($H1678-$H1679)*4))):DL1688)/(($H1678)*4)))</f>
        <v>#N/A</v>
      </c>
    </row>
    <row r="1687" spans="2:116" x14ac:dyDescent="0.4">
      <c r="B1687" s="8"/>
      <c r="C1687" s="8"/>
      <c r="D1687" t="s">
        <v>766</v>
      </c>
      <c r="E1687" s="8" t="str">
        <f t="shared" si="2756"/>
        <v>1687 FAINTR-S</v>
      </c>
      <c r="G1687" s="125"/>
      <c r="I1687" s="62"/>
      <c r="J1687" s="62"/>
      <c r="K1687" s="53"/>
      <c r="L1687" s="53"/>
      <c r="M1687" s="53"/>
      <c r="N1687" s="53"/>
      <c r="O1687" s="53"/>
      <c r="P1687" s="53"/>
      <c r="R1687" s="82"/>
      <c r="S1687" s="153"/>
      <c r="T1687" s="153"/>
      <c r="U1687" s="153"/>
      <c r="V1687" s="153"/>
      <c r="W1687" s="153"/>
      <c r="X1687" s="153"/>
      <c r="Y1687" s="153"/>
      <c r="Z1687" s="153"/>
      <c r="AA1687" s="153"/>
      <c r="AB1687" s="153"/>
      <c r="AC1687" s="153"/>
      <c r="AD1687" s="153"/>
      <c r="AE1687" s="153"/>
      <c r="AF1687" s="153"/>
      <c r="AG1687" s="153"/>
      <c r="AH1687" s="153"/>
      <c r="AI1687" s="153"/>
      <c r="AJ1687" s="153"/>
      <c r="AK1687" s="153"/>
      <c r="AL1687" s="153"/>
      <c r="AM1687" s="153"/>
      <c r="AN1687" s="153"/>
      <c r="AO1687" s="153"/>
      <c r="AP1687" s="153"/>
      <c r="AQ1687" s="153"/>
      <c r="AR1687" s="153"/>
      <c r="AS1687" s="153"/>
      <c r="AT1687" s="153"/>
      <c r="AU1687" s="153"/>
      <c r="AV1687" s="153"/>
      <c r="AW1687" s="153"/>
      <c r="AX1687" s="153"/>
      <c r="AY1687" s="153"/>
      <c r="AZ1687" s="153"/>
      <c r="BA1687" s="153"/>
      <c r="BB1687" s="153"/>
      <c r="BC1687" s="153"/>
      <c r="BD1687" s="153"/>
      <c r="BE1687" s="153"/>
      <c r="BF1687" s="153"/>
      <c r="BG1687" s="153"/>
      <c r="BH1687" s="153"/>
      <c r="BI1687" s="153"/>
      <c r="BJ1687" s="153"/>
      <c r="BK1687" s="153"/>
      <c r="BL1687" s="153"/>
      <c r="BM1687" s="153"/>
      <c r="BN1687" s="153"/>
      <c r="BO1687" s="153"/>
      <c r="BP1687" s="153"/>
      <c r="BQ1687" s="153"/>
      <c r="BR1687" s="153"/>
      <c r="BS1687" s="153"/>
      <c r="BT1687" s="153"/>
      <c r="BU1687" s="153"/>
      <c r="BV1687" s="153"/>
      <c r="BW1687" s="153"/>
      <c r="BX1687" s="153"/>
      <c r="BY1687" s="153"/>
      <c r="BZ1687" s="153"/>
      <c r="CA1687" s="153"/>
      <c r="CB1687" s="153"/>
      <c r="CC1687" s="153"/>
      <c r="CD1687" s="153"/>
      <c r="CE1687" s="153"/>
      <c r="CF1687" s="153"/>
      <c r="CG1687" s="153"/>
      <c r="CH1687" s="153"/>
      <c r="CI1687" s="153"/>
      <c r="CJ1687" s="153"/>
      <c r="CK1687" s="153"/>
      <c r="CL1687" s="153"/>
      <c r="CN1687" s="62"/>
      <c r="CO1687" s="153"/>
      <c r="CP1687" s="153"/>
      <c r="CQ1687" s="153"/>
      <c r="CR1687" s="153"/>
      <c r="CS1687" s="153"/>
      <c r="CT1687" s="153"/>
      <c r="CU1687" s="153"/>
      <c r="CV1687" s="153"/>
      <c r="CW1687" s="153"/>
      <c r="CX1687" s="153"/>
      <c r="CY1687" s="153"/>
      <c r="CZ1687" s="153"/>
      <c r="DA1687" s="153"/>
      <c r="DB1687" s="153"/>
      <c r="DC1687" s="153"/>
      <c r="DD1687" s="153"/>
      <c r="DE1687" s="153"/>
      <c r="DF1687" s="153"/>
      <c r="DG1687" s="153"/>
      <c r="DH1687" s="153"/>
      <c r="DI1687" s="153"/>
      <c r="DJ1687" s="153"/>
      <c r="DK1687" s="153"/>
      <c r="DL1687" s="153"/>
    </row>
    <row r="1688" spans="2:116" x14ac:dyDescent="0.4">
      <c r="B1688" s="8" t="str">
        <f>E1688</f>
        <v>1688 FAINTR-S</v>
      </c>
      <c r="C1688" s="8"/>
      <c r="D1688" t="s">
        <v>766</v>
      </c>
      <c r="E1688" s="8" t="str">
        <f t="shared" si="2756"/>
        <v>1688 FAINTR-S</v>
      </c>
      <c r="G1688" s="125" t="s">
        <v>219</v>
      </c>
      <c r="I1688" s="74">
        <v>100</v>
      </c>
      <c r="J1688" s="74"/>
      <c r="K1688" s="53"/>
      <c r="L1688" s="53"/>
      <c r="M1688" s="53"/>
      <c r="N1688" s="53"/>
      <c r="O1688" s="53"/>
      <c r="P1688" s="53"/>
      <c r="R1688" s="24">
        <f>-$I1688</f>
        <v>-100</v>
      </c>
      <c r="S1688" s="153"/>
      <c r="T1688" s="153"/>
      <c r="U1688" s="153"/>
      <c r="V1688" s="153"/>
      <c r="W1688" s="153"/>
      <c r="X1688" s="153"/>
      <c r="Y1688" s="153"/>
      <c r="Z1688" s="153"/>
      <c r="AA1688" s="153"/>
      <c r="AB1688" s="153"/>
      <c r="AC1688" s="153"/>
      <c r="AD1688" s="153"/>
      <c r="AE1688" s="153"/>
      <c r="AF1688" s="153"/>
      <c r="AG1688" s="153"/>
      <c r="AH1688" s="153"/>
      <c r="AI1688" s="153"/>
      <c r="AJ1688" s="153"/>
      <c r="AK1688" s="153"/>
      <c r="AL1688" s="153"/>
      <c r="AM1688" s="153"/>
      <c r="AN1688" s="153"/>
      <c r="AO1688" s="153"/>
      <c r="AP1688" s="153"/>
      <c r="AQ1688" s="153"/>
      <c r="AR1688" s="153"/>
      <c r="AS1688" s="153"/>
      <c r="AT1688" s="153"/>
      <c r="AU1688" s="153"/>
      <c r="AV1688" s="153"/>
      <c r="AW1688" s="153"/>
      <c r="AX1688" s="153"/>
      <c r="AY1688" s="153"/>
      <c r="AZ1688" s="153"/>
      <c r="BA1688" s="153"/>
      <c r="BB1688" s="153"/>
      <c r="BC1688" s="153"/>
      <c r="BD1688" s="153"/>
      <c r="BE1688" s="153"/>
      <c r="BF1688" s="153"/>
      <c r="BG1688" s="153"/>
      <c r="BH1688" s="153"/>
      <c r="BI1688" s="153"/>
      <c r="BJ1688" s="153"/>
      <c r="BK1688" s="153"/>
      <c r="BL1688" s="153"/>
      <c r="BM1688" s="153"/>
      <c r="BN1688" s="153"/>
      <c r="BO1688" s="153"/>
      <c r="BP1688" s="153"/>
      <c r="BQ1688" s="153"/>
      <c r="BR1688" s="153"/>
      <c r="BS1688" s="153"/>
      <c r="BT1688" s="153"/>
      <c r="BU1688" s="153"/>
      <c r="BV1688" s="153"/>
      <c r="BW1688" s="153"/>
      <c r="BX1688" s="153"/>
      <c r="BY1688" s="153"/>
      <c r="BZ1688" s="153"/>
      <c r="CA1688" s="153"/>
      <c r="CB1688" s="153"/>
      <c r="CC1688" s="153"/>
      <c r="CD1688" s="153"/>
      <c r="CE1688" s="153"/>
      <c r="CF1688" s="153"/>
      <c r="CG1688" s="153"/>
      <c r="CH1688" s="153"/>
      <c r="CI1688" s="153"/>
      <c r="CJ1688" s="153"/>
      <c r="CK1688" s="153"/>
      <c r="CL1688" s="153"/>
      <c r="CN1688" s="74">
        <f>I1688</f>
        <v>100</v>
      </c>
      <c r="CO1688" s="153"/>
      <c r="CP1688" s="153"/>
      <c r="CQ1688" s="153"/>
      <c r="CR1688" s="153"/>
      <c r="CS1688" s="153"/>
      <c r="CT1688" s="153"/>
      <c r="CU1688" s="153"/>
      <c r="CV1688" s="153"/>
      <c r="CW1688" s="153"/>
      <c r="CX1688" s="153"/>
      <c r="CY1688" s="153"/>
      <c r="CZ1688" s="153"/>
      <c r="DA1688" s="153"/>
      <c r="DB1688" s="153"/>
      <c r="DC1688" s="153"/>
      <c r="DD1688" s="153"/>
      <c r="DE1688" s="153"/>
      <c r="DF1688" s="153"/>
      <c r="DG1688" s="153"/>
      <c r="DH1688" s="153"/>
      <c r="DI1688" s="153"/>
      <c r="DJ1688" s="153"/>
      <c r="DK1688" s="153"/>
      <c r="DL1688" s="153"/>
    </row>
    <row r="1689" spans="2:116" x14ac:dyDescent="0.4">
      <c r="D1689" t="s">
        <v>766</v>
      </c>
      <c r="E1689" s="8" t="str">
        <f t="shared" si="2756"/>
        <v>1689 FAINTR-S</v>
      </c>
      <c r="G1689" s="125"/>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c r="DK1689" s="72"/>
      <c r="DL1689" s="72"/>
    </row>
    <row r="1690" spans="2:116" x14ac:dyDescent="0.4">
      <c r="D1690" t="s">
        <v>766</v>
      </c>
      <c r="E1690" s="8" t="str">
        <f t="shared" si="2756"/>
        <v>1690 FAINTR-S</v>
      </c>
      <c r="G1690" s="95" t="s">
        <v>205</v>
      </c>
      <c r="H1690" s="1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c r="DK1690" s="72"/>
      <c r="DL1690" s="72"/>
    </row>
    <row r="1691" spans="2:116" x14ac:dyDescent="0.4">
      <c r="D1691" t="s">
        <v>766</v>
      </c>
      <c r="E1691" s="8" t="str">
        <f t="shared" si="2756"/>
        <v>1691 FAINTR-S</v>
      </c>
      <c r="G1691" s="158" t="str">
        <f>"Gross PP&amp;E - "&amp;SUBSTITUTE(G1676,":","")</f>
        <v>Gross PP&amp;E - Revenue driven intangible assets</v>
      </c>
      <c r="I1691" s="80">
        <f>I1688</f>
        <v>100</v>
      </c>
      <c r="J1691" s="80"/>
      <c r="K1691" s="24">
        <f ca="1">SUMIF($4:$4,K$2,1691:1691)</f>
        <v>1300</v>
      </c>
      <c r="L1691" s="24">
        <f ca="1">SUMIF($4:$4,L$2,1691:1691)</f>
        <v>2500</v>
      </c>
      <c r="M1691" s="24">
        <f ca="1">SUMIF($4:$4,M$2,1691:1691)</f>
        <v>3700</v>
      </c>
      <c r="N1691" s="24">
        <f ca="1">SUMIF($4:$4,N$2,1691:1691)</f>
        <v>4900</v>
      </c>
      <c r="O1691" s="24">
        <f ca="1">SUMIF($4:$4,O$2,1691:1691)</f>
        <v>6100</v>
      </c>
      <c r="P1691" s="24">
        <f ca="1">SUMIF($4:$4,P$2,1691:1691)</f>
        <v>7300</v>
      </c>
      <c r="R1691" s="24">
        <f>$I1691</f>
        <v>100</v>
      </c>
      <c r="S1691" s="80">
        <f t="shared" ref="S1691:AX1691" ca="1" si="2761">-S1683+R1691</f>
        <v>200</v>
      </c>
      <c r="T1691" s="80">
        <f t="shared" ca="1" si="2761"/>
        <v>300</v>
      </c>
      <c r="U1691" s="80">
        <f t="shared" ca="1" si="2761"/>
        <v>400</v>
      </c>
      <c r="V1691" s="80">
        <f t="shared" ca="1" si="2761"/>
        <v>500</v>
      </c>
      <c r="W1691" s="80">
        <f t="shared" ca="1" si="2761"/>
        <v>600</v>
      </c>
      <c r="X1691" s="80">
        <f t="shared" ca="1" si="2761"/>
        <v>700</v>
      </c>
      <c r="Y1691" s="80">
        <f t="shared" ca="1" si="2761"/>
        <v>800</v>
      </c>
      <c r="Z1691" s="80">
        <f t="shared" ca="1" si="2761"/>
        <v>900</v>
      </c>
      <c r="AA1691" s="80">
        <f t="shared" ca="1" si="2761"/>
        <v>1000</v>
      </c>
      <c r="AB1691" s="80">
        <f t="shared" ca="1" si="2761"/>
        <v>1100</v>
      </c>
      <c r="AC1691" s="80">
        <f t="shared" ca="1" si="2761"/>
        <v>1200</v>
      </c>
      <c r="AD1691" s="80">
        <f t="shared" ca="1" si="2761"/>
        <v>1300</v>
      </c>
      <c r="AE1691" s="80">
        <f t="shared" ca="1" si="2761"/>
        <v>1400</v>
      </c>
      <c r="AF1691" s="80">
        <f t="shared" ca="1" si="2761"/>
        <v>1500</v>
      </c>
      <c r="AG1691" s="80">
        <f t="shared" ca="1" si="2761"/>
        <v>1600</v>
      </c>
      <c r="AH1691" s="80">
        <f t="shared" ca="1" si="2761"/>
        <v>1700</v>
      </c>
      <c r="AI1691" s="80">
        <f t="shared" ca="1" si="2761"/>
        <v>1800</v>
      </c>
      <c r="AJ1691" s="80">
        <f t="shared" ca="1" si="2761"/>
        <v>1900</v>
      </c>
      <c r="AK1691" s="80">
        <f t="shared" ca="1" si="2761"/>
        <v>2000</v>
      </c>
      <c r="AL1691" s="80">
        <f t="shared" ca="1" si="2761"/>
        <v>2100</v>
      </c>
      <c r="AM1691" s="80">
        <f t="shared" ca="1" si="2761"/>
        <v>2200</v>
      </c>
      <c r="AN1691" s="80">
        <f t="shared" ca="1" si="2761"/>
        <v>2300</v>
      </c>
      <c r="AO1691" s="80">
        <f t="shared" ca="1" si="2761"/>
        <v>2400</v>
      </c>
      <c r="AP1691" s="80">
        <f t="shared" ca="1" si="2761"/>
        <v>2500</v>
      </c>
      <c r="AQ1691" s="80">
        <f t="shared" ca="1" si="2761"/>
        <v>2600</v>
      </c>
      <c r="AR1691" s="80">
        <f t="shared" ca="1" si="2761"/>
        <v>2700</v>
      </c>
      <c r="AS1691" s="80">
        <f t="shared" ca="1" si="2761"/>
        <v>2800</v>
      </c>
      <c r="AT1691" s="80">
        <f t="shared" ca="1" si="2761"/>
        <v>2900</v>
      </c>
      <c r="AU1691" s="80">
        <f t="shared" ca="1" si="2761"/>
        <v>3000</v>
      </c>
      <c r="AV1691" s="80">
        <f t="shared" ca="1" si="2761"/>
        <v>3100</v>
      </c>
      <c r="AW1691" s="80">
        <f t="shared" ca="1" si="2761"/>
        <v>3200</v>
      </c>
      <c r="AX1691" s="80">
        <f t="shared" ca="1" si="2761"/>
        <v>3300</v>
      </c>
      <c r="AY1691" s="80">
        <f t="shared" ref="AY1691:CD1691" ca="1" si="2762">-AY1683+AX1691</f>
        <v>3400</v>
      </c>
      <c r="AZ1691" s="80">
        <f t="shared" ca="1" si="2762"/>
        <v>3500</v>
      </c>
      <c r="BA1691" s="80">
        <f t="shared" ca="1" si="2762"/>
        <v>3600</v>
      </c>
      <c r="BB1691" s="80">
        <f t="shared" ca="1" si="2762"/>
        <v>3700</v>
      </c>
      <c r="BC1691" s="80">
        <f t="shared" ca="1" si="2762"/>
        <v>3800</v>
      </c>
      <c r="BD1691" s="80">
        <f t="shared" ca="1" si="2762"/>
        <v>3900</v>
      </c>
      <c r="BE1691" s="80">
        <f t="shared" ca="1" si="2762"/>
        <v>4000</v>
      </c>
      <c r="BF1691" s="80">
        <f t="shared" ca="1" si="2762"/>
        <v>4100</v>
      </c>
      <c r="BG1691" s="80">
        <f t="shared" ca="1" si="2762"/>
        <v>4200</v>
      </c>
      <c r="BH1691" s="80">
        <f t="shared" ca="1" si="2762"/>
        <v>4300</v>
      </c>
      <c r="BI1691" s="80">
        <f t="shared" ca="1" si="2762"/>
        <v>4400</v>
      </c>
      <c r="BJ1691" s="80">
        <f t="shared" ca="1" si="2762"/>
        <v>4500</v>
      </c>
      <c r="BK1691" s="80">
        <f t="shared" ca="1" si="2762"/>
        <v>4600</v>
      </c>
      <c r="BL1691" s="80">
        <f t="shared" ca="1" si="2762"/>
        <v>4700</v>
      </c>
      <c r="BM1691" s="80">
        <f t="shared" ca="1" si="2762"/>
        <v>4800</v>
      </c>
      <c r="BN1691" s="80">
        <f t="shared" ca="1" si="2762"/>
        <v>4900</v>
      </c>
      <c r="BO1691" s="80">
        <f t="shared" ca="1" si="2762"/>
        <v>5000</v>
      </c>
      <c r="BP1691" s="80">
        <f t="shared" ca="1" si="2762"/>
        <v>5100</v>
      </c>
      <c r="BQ1691" s="80">
        <f t="shared" ca="1" si="2762"/>
        <v>5200</v>
      </c>
      <c r="BR1691" s="80">
        <f t="shared" ca="1" si="2762"/>
        <v>5300</v>
      </c>
      <c r="BS1691" s="80">
        <f t="shared" ca="1" si="2762"/>
        <v>5400</v>
      </c>
      <c r="BT1691" s="80">
        <f t="shared" ca="1" si="2762"/>
        <v>5500</v>
      </c>
      <c r="BU1691" s="80">
        <f t="shared" ca="1" si="2762"/>
        <v>5600</v>
      </c>
      <c r="BV1691" s="80">
        <f t="shared" ca="1" si="2762"/>
        <v>5700</v>
      </c>
      <c r="BW1691" s="80">
        <f t="shared" ca="1" si="2762"/>
        <v>5800</v>
      </c>
      <c r="BX1691" s="80">
        <f t="shared" ca="1" si="2762"/>
        <v>5900</v>
      </c>
      <c r="BY1691" s="80">
        <f t="shared" ca="1" si="2762"/>
        <v>6000</v>
      </c>
      <c r="BZ1691" s="80">
        <f t="shared" ca="1" si="2762"/>
        <v>6100</v>
      </c>
      <c r="CA1691" s="80">
        <f t="shared" ca="1" si="2762"/>
        <v>6200</v>
      </c>
      <c r="CB1691" s="80">
        <f t="shared" ca="1" si="2762"/>
        <v>6300</v>
      </c>
      <c r="CC1691" s="80">
        <f t="shared" ca="1" si="2762"/>
        <v>6400</v>
      </c>
      <c r="CD1691" s="80">
        <f t="shared" ca="1" si="2762"/>
        <v>6500</v>
      </c>
      <c r="CE1691" s="80">
        <f t="shared" ref="CE1691:CL1691" ca="1" si="2763">-CE1683+CD1691</f>
        <v>6600</v>
      </c>
      <c r="CF1691" s="80">
        <f t="shared" ca="1" si="2763"/>
        <v>6700</v>
      </c>
      <c r="CG1691" s="80">
        <f t="shared" ca="1" si="2763"/>
        <v>6800</v>
      </c>
      <c r="CH1691" s="80">
        <f t="shared" ca="1" si="2763"/>
        <v>6900</v>
      </c>
      <c r="CI1691" s="80">
        <f t="shared" ca="1" si="2763"/>
        <v>7000</v>
      </c>
      <c r="CJ1691" s="80">
        <f t="shared" ca="1" si="2763"/>
        <v>7100</v>
      </c>
      <c r="CK1691" s="80">
        <f t="shared" ca="1" si="2763"/>
        <v>7200</v>
      </c>
      <c r="CL1691" s="80">
        <f t="shared" ca="1" si="2763"/>
        <v>7300</v>
      </c>
      <c r="CN1691" s="80">
        <f>CN1688</f>
        <v>100</v>
      </c>
      <c r="CO1691" s="80" t="e">
        <f t="shared" ref="CO1691" ca="1" si="2764">-CO1683+CN1691</f>
        <v>#N/A</v>
      </c>
      <c r="CP1691" s="80" t="e">
        <f t="shared" ref="CP1691:DL1691" ca="1" si="2765">-CP1683+CO1691</f>
        <v>#N/A</v>
      </c>
      <c r="CQ1691" s="80" t="e">
        <f t="shared" ca="1" si="2765"/>
        <v>#N/A</v>
      </c>
      <c r="CR1691" s="80" t="e">
        <f t="shared" ca="1" si="2765"/>
        <v>#N/A</v>
      </c>
      <c r="CS1691" s="80" t="e">
        <f t="shared" ca="1" si="2765"/>
        <v>#N/A</v>
      </c>
      <c r="CT1691" s="80" t="e">
        <f t="shared" ca="1" si="2765"/>
        <v>#N/A</v>
      </c>
      <c r="CU1691" s="80" t="e">
        <f t="shared" ca="1" si="2765"/>
        <v>#N/A</v>
      </c>
      <c r="CV1691" s="80" t="e">
        <f t="shared" ca="1" si="2765"/>
        <v>#N/A</v>
      </c>
      <c r="CW1691" s="80" t="e">
        <f t="shared" ca="1" si="2765"/>
        <v>#N/A</v>
      </c>
      <c r="CX1691" s="80" t="e">
        <f t="shared" ca="1" si="2765"/>
        <v>#N/A</v>
      </c>
      <c r="CY1691" s="80" t="e">
        <f t="shared" ca="1" si="2765"/>
        <v>#N/A</v>
      </c>
      <c r="CZ1691" s="80" t="e">
        <f t="shared" ca="1" si="2765"/>
        <v>#N/A</v>
      </c>
      <c r="DA1691" s="80" t="e">
        <f t="shared" ca="1" si="2765"/>
        <v>#N/A</v>
      </c>
      <c r="DB1691" s="80" t="e">
        <f t="shared" ca="1" si="2765"/>
        <v>#N/A</v>
      </c>
      <c r="DC1691" s="80" t="e">
        <f t="shared" ca="1" si="2765"/>
        <v>#N/A</v>
      </c>
      <c r="DD1691" s="80" t="e">
        <f t="shared" ca="1" si="2765"/>
        <v>#N/A</v>
      </c>
      <c r="DE1691" s="80" t="e">
        <f t="shared" ca="1" si="2765"/>
        <v>#N/A</v>
      </c>
      <c r="DF1691" s="80" t="e">
        <f t="shared" ca="1" si="2765"/>
        <v>#N/A</v>
      </c>
      <c r="DG1691" s="80" t="e">
        <f t="shared" ca="1" si="2765"/>
        <v>#N/A</v>
      </c>
      <c r="DH1691" s="80" t="e">
        <f t="shared" ca="1" si="2765"/>
        <v>#N/A</v>
      </c>
      <c r="DI1691" s="80" t="e">
        <f t="shared" ca="1" si="2765"/>
        <v>#N/A</v>
      </c>
      <c r="DJ1691" s="80" t="e">
        <f t="shared" ca="1" si="2765"/>
        <v>#N/A</v>
      </c>
      <c r="DK1691" s="80" t="e">
        <f t="shared" ca="1" si="2765"/>
        <v>#N/A</v>
      </c>
      <c r="DL1691" s="80" t="e">
        <f t="shared" ca="1" si="2765"/>
        <v>#N/A</v>
      </c>
    </row>
    <row r="1692" spans="2:116" x14ac:dyDescent="0.4">
      <c r="D1692" t="s">
        <v>766</v>
      </c>
      <c r="E1692" s="8" t="str">
        <f t="shared" si="2756"/>
        <v>1692 FAINTR-S</v>
      </c>
      <c r="G1692" s="158" t="str">
        <f>"Accumulated amortization - "&amp;SUBSTITUTE(G1676,":","")</f>
        <v>Accumulated amortization - Revenue driven intangible assets</v>
      </c>
      <c r="I1692" s="81">
        <f>-H1679/H1678*I1691</f>
        <v>0</v>
      </c>
      <c r="J1692" s="243"/>
      <c r="K1692" s="37">
        <f ca="1">SUMIF($4:$4,K$2,1692:1692)</f>
        <v>-149.04688668347262</v>
      </c>
      <c r="L1692" s="37">
        <f ca="1">SUMIF($4:$4,L$2,1692:1692)</f>
        <v>-572.74036421537005</v>
      </c>
      <c r="M1692" s="37">
        <f ca="1">SUMIF($4:$4,M$2,1692:1692)</f>
        <v>-1332.4538030357808</v>
      </c>
      <c r="N1692" s="37">
        <f ca="1">SUMIF($4:$4,N$2,1692:1692)</f>
        <v>-2503.275255378368</v>
      </c>
      <c r="O1692" s="37">
        <f ca="1">SUMIF($4:$4,O$2,1692:1692)</f>
        <v>-4177.0721801722329</v>
      </c>
      <c r="P1692" s="37">
        <f ca="1">SUMIF($4:$4,P$2,1692:1692)</f>
        <v>-6307.0205467686155</v>
      </c>
      <c r="R1692" s="37">
        <f>$I1692</f>
        <v>0</v>
      </c>
      <c r="S1692" s="81">
        <f t="shared" ref="S1692:AX1692" ca="1" si="2766">R1692+S1686</f>
        <v>-3.2203389830508478</v>
      </c>
      <c r="T1692" s="81">
        <f t="shared" ca="1" si="2766"/>
        <v>-8.0206837115771332</v>
      </c>
      <c r="U1692" s="81">
        <f t="shared" ca="1" si="2766"/>
        <v>-14.427813943976746</v>
      </c>
      <c r="V1692" s="81">
        <f t="shared" ca="1" si="2766"/>
        <v>-22.468963332857708</v>
      </c>
      <c r="W1692" s="81">
        <f t="shared" ca="1" si="2766"/>
        <v>-32.17182711816038</v>
      </c>
      <c r="X1692" s="81">
        <f t="shared" ca="1" si="2766"/>
        <v>-43.564569950671569</v>
      </c>
      <c r="Y1692" s="81">
        <f t="shared" ca="1" si="2766"/>
        <v>-56.675833848140577</v>
      </c>
      <c r="Z1692" s="81">
        <f t="shared" ca="1" si="2766"/>
        <v>-71.534746286244655</v>
      </c>
      <c r="AA1692" s="81">
        <f t="shared" ca="1" si="2766"/>
        <v>-88.170928426689471</v>
      </c>
      <c r="AB1692" s="81">
        <f t="shared" ca="1" si="2766"/>
        <v>-106.61450348476896</v>
      </c>
      <c r="AC1692" s="81">
        <f t="shared" ca="1" si="2766"/>
        <v>-126.89610523874809</v>
      </c>
      <c r="AD1692" s="81">
        <f t="shared" ca="1" si="2766"/>
        <v>-149.04688668347262</v>
      </c>
      <c r="AE1692" s="81">
        <f t="shared" ca="1" si="2766"/>
        <v>-173.09852883065014</v>
      </c>
      <c r="AF1692" s="81">
        <f t="shared" ca="1" si="2766"/>
        <v>-199.08324965828828</v>
      </c>
      <c r="AG1692" s="81">
        <f t="shared" ca="1" si="2766"/>
        <v>-227.0338132118186</v>
      </c>
      <c r="AH1692" s="81">
        <f t="shared" ca="1" si="2766"/>
        <v>-256.98353885947654</v>
      </c>
      <c r="AI1692" s="81">
        <f t="shared" ca="1" si="2766"/>
        <v>-288.96631070455243</v>
      </c>
      <c r="AJ1692" s="81">
        <f t="shared" ca="1" si="2766"/>
        <v>-323.01658715717195</v>
      </c>
      <c r="AK1692" s="81">
        <f t="shared" ca="1" si="2766"/>
        <v>-359.16941066831043</v>
      </c>
      <c r="AL1692" s="81">
        <f t="shared" ca="1" si="2766"/>
        <v>-397.46041762879025</v>
      </c>
      <c r="AM1692" s="81">
        <f t="shared" ca="1" si="2766"/>
        <v>-437.92584843605789</v>
      </c>
      <c r="AN1692" s="81">
        <f t="shared" ca="1" si="2766"/>
        <v>-480.60255773158428</v>
      </c>
      <c r="AO1692" s="81">
        <f t="shared" ca="1" si="2766"/>
        <v>-525.5280248117806</v>
      </c>
      <c r="AP1692" s="81">
        <f t="shared" ca="1" si="2766"/>
        <v>-572.74036421537005</v>
      </c>
      <c r="AQ1692" s="81">
        <f t="shared" ca="1" si="2766"/>
        <v>-622.27833649020681</v>
      </c>
      <c r="AR1692" s="81">
        <f t="shared" ca="1" si="2766"/>
        <v>-674.18135914258323</v>
      </c>
      <c r="AS1692" s="81">
        <f t="shared" ca="1" si="2766"/>
        <v>-728.48951777211857</v>
      </c>
      <c r="AT1692" s="81">
        <f t="shared" ca="1" si="2766"/>
        <v>-785.24357739537481</v>
      </c>
      <c r="AU1692" s="81">
        <f t="shared" ca="1" si="2766"/>
        <v>-844.48499396139812</v>
      </c>
      <c r="AV1692" s="81">
        <f t="shared" ca="1" si="2766"/>
        <v>-906.25592606243879</v>
      </c>
      <c r="AW1692" s="81">
        <f t="shared" ca="1" si="2766"/>
        <v>-970.59924684315808</v>
      </c>
      <c r="AX1692" s="81">
        <f t="shared" ca="1" si="2766"/>
        <v>-1037.5585561116861</v>
      </c>
      <c r="AY1692" s="81">
        <f t="shared" ref="AY1692:CD1692" ca="1" si="2767">AX1692+AY1686</f>
        <v>-1107.178192655952</v>
      </c>
      <c r="AZ1692" s="81">
        <f t="shared" ca="1" si="2767"/>
        <v>-1179.5032467687647</v>
      </c>
      <c r="BA1692" s="81">
        <f t="shared" ca="1" si="2767"/>
        <v>-1254.5795729851845</v>
      </c>
      <c r="BB1692" s="81">
        <f t="shared" ca="1" si="2767"/>
        <v>-1332.4538030357808</v>
      </c>
      <c r="BC1692" s="81">
        <f t="shared" ca="1" si="2767"/>
        <v>-1413.1733590194381</v>
      </c>
      <c r="BD1692" s="81">
        <f t="shared" ca="1" si="2767"/>
        <v>-1496.7864667994286</v>
      </c>
      <c r="BE1692" s="81">
        <f t="shared" ca="1" si="2767"/>
        <v>-1583.3421696265375</v>
      </c>
      <c r="BF1692" s="81">
        <f t="shared" ca="1" si="2767"/>
        <v>-1672.8903419930889</v>
      </c>
      <c r="BG1692" s="81">
        <f t="shared" ca="1" si="2767"/>
        <v>-1765.4817037217854</v>
      </c>
      <c r="BH1692" s="81">
        <f t="shared" ca="1" si="2767"/>
        <v>-1861.167834293341</v>
      </c>
      <c r="BI1692" s="81">
        <f t="shared" ca="1" si="2767"/>
        <v>-1960.001187416957</v>
      </c>
      <c r="BJ1692" s="81">
        <f t="shared" ca="1" si="2767"/>
        <v>-2062.0351058477527</v>
      </c>
      <c r="BK1692" s="81">
        <f t="shared" ca="1" si="2767"/>
        <v>-2167.3238364553417</v>
      </c>
      <c r="BL1692" s="81">
        <f t="shared" ca="1" si="2767"/>
        <v>-2275.9225455478054</v>
      </c>
      <c r="BM1692" s="81">
        <f t="shared" ca="1" si="2767"/>
        <v>-2387.8873344553954</v>
      </c>
      <c r="BN1692" s="81">
        <f t="shared" ca="1" si="2767"/>
        <v>-2503.275255378368</v>
      </c>
      <c r="BO1692" s="81">
        <f t="shared" ca="1" si="2767"/>
        <v>-2622.1443275034253</v>
      </c>
      <c r="BP1692" s="81">
        <f t="shared" ca="1" si="2767"/>
        <v>-2744.5535533933139</v>
      </c>
      <c r="BQ1692" s="81">
        <f t="shared" ca="1" si="2767"/>
        <v>-2870.5629356542177</v>
      </c>
      <c r="BR1692" s="81">
        <f t="shared" ca="1" si="2767"/>
        <v>-3000.2334938856452</v>
      </c>
      <c r="BS1692" s="81">
        <f t="shared" ca="1" si="2767"/>
        <v>-3133.6272819176052</v>
      </c>
      <c r="BT1692" s="81">
        <f t="shared" ca="1" si="2767"/>
        <v>-3270.8074053399373</v>
      </c>
      <c r="BU1692" s="81">
        <f t="shared" ca="1" si="2767"/>
        <v>-3411.8380393287498</v>
      </c>
      <c r="BV1692" s="81">
        <f t="shared" ca="1" si="2767"/>
        <v>-3556.7844467749997</v>
      </c>
      <c r="BW1692" s="81">
        <f t="shared" ca="1" si="2767"/>
        <v>-3705.7129967203387</v>
      </c>
      <c r="BX1692" s="81">
        <f t="shared" ca="1" si="2767"/>
        <v>-3858.691183105429</v>
      </c>
      <c r="BY1692" s="81">
        <f t="shared" ca="1" si="2767"/>
        <v>-4015.7876438360295</v>
      </c>
      <c r="BZ1692" s="81">
        <f t="shared" ca="1" si="2767"/>
        <v>-4177.0721801722329</v>
      </c>
      <c r="CA1692" s="81">
        <f t="shared" ca="1" si="2767"/>
        <v>-4339.3954374632876</v>
      </c>
      <c r="CB1692" s="81">
        <f t="shared" ca="1" si="2767"/>
        <v>-4504.4153543866814</v>
      </c>
      <c r="CC1692" s="81">
        <f t="shared" ca="1" si="2767"/>
        <v>-4672.1508572794801</v>
      </c>
      <c r="CD1692" s="81">
        <f t="shared" ca="1" si="2767"/>
        <v>-4842.6207393699124</v>
      </c>
      <c r="CE1692" s="81">
        <f t="shared" ref="CE1692:CL1692" ca="1" si="2768">CD1692+CE1686</f>
        <v>-5015.8436508281675</v>
      </c>
      <c r="CF1692" s="81">
        <f t="shared" ca="1" si="2768"/>
        <v>-5191.8380885181678</v>
      </c>
      <c r="CG1692" s="81">
        <f t="shared" ca="1" si="2768"/>
        <v>-5370.6223854430409</v>
      </c>
      <c r="CH1692" s="81">
        <f t="shared" ca="1" si="2768"/>
        <v>-5552.214699876853</v>
      </c>
      <c r="CI1692" s="81">
        <f t="shared" ca="1" si="2768"/>
        <v>-5736.6330041749989</v>
      </c>
      <c r="CJ1692" s="81">
        <f t="shared" ca="1" si="2768"/>
        <v>-5923.8950732554786</v>
      </c>
      <c r="CK1692" s="81">
        <f t="shared" ca="1" si="2768"/>
        <v>-6114.0184727431179</v>
      </c>
      <c r="CL1692" s="81">
        <f t="shared" ca="1" si="2768"/>
        <v>-6307.0205467686155</v>
      </c>
      <c r="CN1692" s="81">
        <f>-H1679/H1678*CN1691</f>
        <v>0</v>
      </c>
      <c r="CO1692" s="81" t="e">
        <f t="shared" ref="CO1692" ca="1" si="2769">CN1692+CO1686</f>
        <v>#N/A</v>
      </c>
      <c r="CP1692" s="81" t="e">
        <f t="shared" ref="CP1692:DL1692" ca="1" si="2770">CO1692+CP1686</f>
        <v>#N/A</v>
      </c>
      <c r="CQ1692" s="81" t="e">
        <f t="shared" ca="1" si="2770"/>
        <v>#N/A</v>
      </c>
      <c r="CR1692" s="81" t="e">
        <f t="shared" ca="1" si="2770"/>
        <v>#N/A</v>
      </c>
      <c r="CS1692" s="81" t="e">
        <f t="shared" ca="1" si="2770"/>
        <v>#N/A</v>
      </c>
      <c r="CT1692" s="81" t="e">
        <f t="shared" ca="1" si="2770"/>
        <v>#N/A</v>
      </c>
      <c r="CU1692" s="81" t="e">
        <f t="shared" ca="1" si="2770"/>
        <v>#N/A</v>
      </c>
      <c r="CV1692" s="81" t="e">
        <f t="shared" ca="1" si="2770"/>
        <v>#N/A</v>
      </c>
      <c r="CW1692" s="81" t="e">
        <f t="shared" ca="1" si="2770"/>
        <v>#N/A</v>
      </c>
      <c r="CX1692" s="81" t="e">
        <f t="shared" ca="1" si="2770"/>
        <v>#N/A</v>
      </c>
      <c r="CY1692" s="81" t="e">
        <f t="shared" ca="1" si="2770"/>
        <v>#N/A</v>
      </c>
      <c r="CZ1692" s="81" t="e">
        <f t="shared" ca="1" si="2770"/>
        <v>#N/A</v>
      </c>
      <c r="DA1692" s="81" t="e">
        <f t="shared" ca="1" si="2770"/>
        <v>#N/A</v>
      </c>
      <c r="DB1692" s="81" t="e">
        <f t="shared" ca="1" si="2770"/>
        <v>#N/A</v>
      </c>
      <c r="DC1692" s="81" t="e">
        <f t="shared" ca="1" si="2770"/>
        <v>#N/A</v>
      </c>
      <c r="DD1692" s="81" t="e">
        <f t="shared" ca="1" si="2770"/>
        <v>#N/A</v>
      </c>
      <c r="DE1692" s="81" t="e">
        <f t="shared" ca="1" si="2770"/>
        <v>#N/A</v>
      </c>
      <c r="DF1692" s="81" t="e">
        <f t="shared" ca="1" si="2770"/>
        <v>#N/A</v>
      </c>
      <c r="DG1692" s="81" t="e">
        <f t="shared" ca="1" si="2770"/>
        <v>#N/A</v>
      </c>
      <c r="DH1692" s="81" t="e">
        <f t="shared" ca="1" si="2770"/>
        <v>#N/A</v>
      </c>
      <c r="DI1692" s="81" t="e">
        <f t="shared" ca="1" si="2770"/>
        <v>#N/A</v>
      </c>
      <c r="DJ1692" s="81" t="e">
        <f t="shared" ca="1" si="2770"/>
        <v>#N/A</v>
      </c>
      <c r="DK1692" s="81" t="e">
        <f t="shared" ca="1" si="2770"/>
        <v>#N/A</v>
      </c>
      <c r="DL1692" s="81" t="e">
        <f t="shared" ca="1" si="2770"/>
        <v>#N/A</v>
      </c>
    </row>
    <row r="1693" spans="2:116" x14ac:dyDescent="0.4">
      <c r="C1693" t="s">
        <v>240</v>
      </c>
      <c r="D1693" t="s">
        <v>766</v>
      </c>
      <c r="E1693" s="8" t="str">
        <f t="shared" si="2756"/>
        <v>1693 FAINTR-S</v>
      </c>
      <c r="G1693" s="126" t="str">
        <f>"Net PP&amp;E - "&amp;SUBSTITUTE(G1676,":","")</f>
        <v>Net PP&amp;E - Revenue driven intangible assets</v>
      </c>
      <c r="H1693" s="27"/>
      <c r="I1693" s="77">
        <f>SUM(I1691:I1692)</f>
        <v>100</v>
      </c>
      <c r="J1693" s="77"/>
      <c r="K1693" s="33">
        <f ca="1">SUMIF($4:$4,K$2,1693:1693)</f>
        <v>1150.9531133165274</v>
      </c>
      <c r="L1693" s="33">
        <f ca="1">SUMIF($4:$4,L$2,1693:1693)</f>
        <v>1927.2596357846301</v>
      </c>
      <c r="M1693" s="33">
        <f ca="1">SUMIF($4:$4,M$2,1693:1693)</f>
        <v>2367.5461969642192</v>
      </c>
      <c r="N1693" s="33">
        <f ca="1">SUMIF($4:$4,N$2,1693:1693)</f>
        <v>2396.724744621632</v>
      </c>
      <c r="O1693" s="33">
        <f ca="1">SUMIF($4:$4,O$2,1693:1693)</f>
        <v>1922.9278198277671</v>
      </c>
      <c r="P1693" s="33">
        <f ca="1">SUMIF($4:$4,P$2,1693:1693)</f>
        <v>992.97945323138447</v>
      </c>
      <c r="Q1693" s="33"/>
      <c r="R1693" s="33">
        <f>$I1693</f>
        <v>100</v>
      </c>
      <c r="S1693" s="77">
        <f t="shared" ref="S1693:AX1693" ca="1" si="2771">SUM(S1691:S1692)</f>
        <v>196.77966101694915</v>
      </c>
      <c r="T1693" s="77">
        <f t="shared" ca="1" si="2771"/>
        <v>291.97931628842287</v>
      </c>
      <c r="U1693" s="77">
        <f t="shared" ca="1" si="2771"/>
        <v>385.57218605602327</v>
      </c>
      <c r="V1693" s="77">
        <f t="shared" ca="1" si="2771"/>
        <v>477.5310366671423</v>
      </c>
      <c r="W1693" s="77">
        <f t="shared" ca="1" si="2771"/>
        <v>567.82817288183958</v>
      </c>
      <c r="X1693" s="77">
        <f t="shared" ca="1" si="2771"/>
        <v>656.43543004932849</v>
      </c>
      <c r="Y1693" s="77">
        <f t="shared" ca="1" si="2771"/>
        <v>743.32416615185946</v>
      </c>
      <c r="Z1693" s="77">
        <f t="shared" ca="1" si="2771"/>
        <v>828.46525371375537</v>
      </c>
      <c r="AA1693" s="77">
        <f t="shared" ca="1" si="2771"/>
        <v>911.82907157331056</v>
      </c>
      <c r="AB1693" s="77">
        <f t="shared" ca="1" si="2771"/>
        <v>993.38549651523101</v>
      </c>
      <c r="AC1693" s="77">
        <f t="shared" ca="1" si="2771"/>
        <v>1073.1038947612519</v>
      </c>
      <c r="AD1693" s="77">
        <f t="shared" ca="1" si="2771"/>
        <v>1150.9531133165274</v>
      </c>
      <c r="AE1693" s="77">
        <f t="shared" ca="1" si="2771"/>
        <v>1226.9014711693499</v>
      </c>
      <c r="AF1693" s="77">
        <f t="shared" ca="1" si="2771"/>
        <v>1300.9167503417118</v>
      </c>
      <c r="AG1693" s="77">
        <f t="shared" ca="1" si="2771"/>
        <v>1372.9661867881814</v>
      </c>
      <c r="AH1693" s="77">
        <f t="shared" ca="1" si="2771"/>
        <v>1443.0164611405235</v>
      </c>
      <c r="AI1693" s="77">
        <f t="shared" ca="1" si="2771"/>
        <v>1511.0336892954476</v>
      </c>
      <c r="AJ1693" s="77">
        <f t="shared" ca="1" si="2771"/>
        <v>1576.9834128428281</v>
      </c>
      <c r="AK1693" s="77">
        <f t="shared" ca="1" si="2771"/>
        <v>1640.8305893316897</v>
      </c>
      <c r="AL1693" s="77">
        <f t="shared" ca="1" si="2771"/>
        <v>1702.5395823712097</v>
      </c>
      <c r="AM1693" s="77">
        <f t="shared" ca="1" si="2771"/>
        <v>1762.074151563942</v>
      </c>
      <c r="AN1693" s="77">
        <f t="shared" ca="1" si="2771"/>
        <v>1819.3974422684157</v>
      </c>
      <c r="AO1693" s="77">
        <f t="shared" ca="1" si="2771"/>
        <v>1874.4719751882194</v>
      </c>
      <c r="AP1693" s="77">
        <f t="shared" ca="1" si="2771"/>
        <v>1927.2596357846301</v>
      </c>
      <c r="AQ1693" s="77">
        <f t="shared" ca="1" si="2771"/>
        <v>1977.7216635097932</v>
      </c>
      <c r="AR1693" s="77">
        <f t="shared" ca="1" si="2771"/>
        <v>2025.8186408574168</v>
      </c>
      <c r="AS1693" s="77">
        <f t="shared" ca="1" si="2771"/>
        <v>2071.5104822278813</v>
      </c>
      <c r="AT1693" s="77">
        <f t="shared" ca="1" si="2771"/>
        <v>2114.7564226046252</v>
      </c>
      <c r="AU1693" s="77">
        <f t="shared" ca="1" si="2771"/>
        <v>2155.5150060386018</v>
      </c>
      <c r="AV1693" s="77">
        <f t="shared" ca="1" si="2771"/>
        <v>2193.7440739375611</v>
      </c>
      <c r="AW1693" s="77">
        <f t="shared" ca="1" si="2771"/>
        <v>2229.4007531568418</v>
      </c>
      <c r="AX1693" s="77">
        <f t="shared" ca="1" si="2771"/>
        <v>2262.4414438883141</v>
      </c>
      <c r="AY1693" s="77">
        <f t="shared" ref="AY1693:CD1693" ca="1" si="2772">SUM(AY1691:AY1692)</f>
        <v>2292.821807344048</v>
      </c>
      <c r="AZ1693" s="77">
        <f t="shared" ca="1" si="2772"/>
        <v>2320.4967532312353</v>
      </c>
      <c r="BA1693" s="77">
        <f t="shared" ca="1" si="2772"/>
        <v>2345.4204270148157</v>
      </c>
      <c r="BB1693" s="77">
        <f t="shared" ca="1" si="2772"/>
        <v>2367.5461969642192</v>
      </c>
      <c r="BC1693" s="77">
        <f t="shared" ca="1" si="2772"/>
        <v>2386.8266409805619</v>
      </c>
      <c r="BD1693" s="77">
        <f t="shared" ca="1" si="2772"/>
        <v>2403.2135332005714</v>
      </c>
      <c r="BE1693" s="77">
        <f t="shared" ca="1" si="2772"/>
        <v>2416.6578303734623</v>
      </c>
      <c r="BF1693" s="77">
        <f t="shared" ca="1" si="2772"/>
        <v>2427.1096580069111</v>
      </c>
      <c r="BG1693" s="77">
        <f t="shared" ca="1" si="2772"/>
        <v>2434.5182962782146</v>
      </c>
      <c r="BH1693" s="77">
        <f t="shared" ca="1" si="2772"/>
        <v>2438.832165706659</v>
      </c>
      <c r="BI1693" s="77">
        <f t="shared" ca="1" si="2772"/>
        <v>2439.9988125830432</v>
      </c>
      <c r="BJ1693" s="77">
        <f t="shared" ca="1" si="2772"/>
        <v>2437.9648941522473</v>
      </c>
      <c r="BK1693" s="77">
        <f t="shared" ca="1" si="2772"/>
        <v>2432.6761635446583</v>
      </c>
      <c r="BL1693" s="77">
        <f t="shared" ca="1" si="2772"/>
        <v>2424.0774544521946</v>
      </c>
      <c r="BM1693" s="77">
        <f t="shared" ca="1" si="2772"/>
        <v>2412.1126655446046</v>
      </c>
      <c r="BN1693" s="77">
        <f t="shared" ca="1" si="2772"/>
        <v>2396.724744621632</v>
      </c>
      <c r="BO1693" s="77">
        <f t="shared" ca="1" si="2772"/>
        <v>2377.8556724965747</v>
      </c>
      <c r="BP1693" s="77">
        <f t="shared" ca="1" si="2772"/>
        <v>2355.4464466066861</v>
      </c>
      <c r="BQ1693" s="77">
        <f t="shared" ca="1" si="2772"/>
        <v>2329.4370643457823</v>
      </c>
      <c r="BR1693" s="77">
        <f t="shared" ca="1" si="2772"/>
        <v>2299.7665061143548</v>
      </c>
      <c r="BS1693" s="77">
        <f t="shared" ca="1" si="2772"/>
        <v>2266.3727180823948</v>
      </c>
      <c r="BT1693" s="77">
        <f t="shared" ca="1" si="2772"/>
        <v>2229.1925946600627</v>
      </c>
      <c r="BU1693" s="77">
        <f t="shared" ca="1" si="2772"/>
        <v>2188.1619606712502</v>
      </c>
      <c r="BV1693" s="77">
        <f t="shared" ca="1" si="2772"/>
        <v>2143.2155532250003</v>
      </c>
      <c r="BW1693" s="77">
        <f t="shared" ca="1" si="2772"/>
        <v>2094.2870032796613</v>
      </c>
      <c r="BX1693" s="77">
        <f t="shared" ca="1" si="2772"/>
        <v>2041.308816894571</v>
      </c>
      <c r="BY1693" s="77">
        <f t="shared" ca="1" si="2772"/>
        <v>1984.2123561639705</v>
      </c>
      <c r="BZ1693" s="77">
        <f t="shared" ca="1" si="2772"/>
        <v>1922.9278198277671</v>
      </c>
      <c r="CA1693" s="77">
        <f t="shared" ca="1" si="2772"/>
        <v>1860.6045625367124</v>
      </c>
      <c r="CB1693" s="77">
        <f t="shared" ca="1" si="2772"/>
        <v>1795.5846456133186</v>
      </c>
      <c r="CC1693" s="77">
        <f t="shared" ca="1" si="2772"/>
        <v>1727.8491427205199</v>
      </c>
      <c r="CD1693" s="77">
        <f t="shared" ca="1" si="2772"/>
        <v>1657.3792606300876</v>
      </c>
      <c r="CE1693" s="77">
        <f t="shared" ref="CE1693:CL1693" ca="1" si="2773">SUM(CE1691:CE1692)</f>
        <v>1584.1563491718325</v>
      </c>
      <c r="CF1693" s="77">
        <f t="shared" ca="1" si="2773"/>
        <v>1508.1619114818322</v>
      </c>
      <c r="CG1693" s="77">
        <f t="shared" ca="1" si="2773"/>
        <v>1429.3776145569591</v>
      </c>
      <c r="CH1693" s="77">
        <f t="shared" ca="1" si="2773"/>
        <v>1347.785300123147</v>
      </c>
      <c r="CI1693" s="77">
        <f t="shared" ca="1" si="2773"/>
        <v>1263.3669958250011</v>
      </c>
      <c r="CJ1693" s="77">
        <f t="shared" ca="1" si="2773"/>
        <v>1176.1049267445214</v>
      </c>
      <c r="CK1693" s="77">
        <f t="shared" ca="1" si="2773"/>
        <v>1085.9815272568821</v>
      </c>
      <c r="CL1693" s="77">
        <f t="shared" ca="1" si="2773"/>
        <v>992.97945323138447</v>
      </c>
      <c r="CN1693" s="77">
        <f>SUM(CN1691:CN1692)</f>
        <v>100</v>
      </c>
      <c r="CO1693" s="77" t="e">
        <f t="shared" ref="CO1693" ca="1" si="2774">SUM(CO1691:CO1692)</f>
        <v>#N/A</v>
      </c>
      <c r="CP1693" s="77" t="e">
        <f t="shared" ref="CP1693:DK1693" ca="1" si="2775">SUM(CP1691:CP1692)</f>
        <v>#N/A</v>
      </c>
      <c r="CQ1693" s="77" t="e">
        <f t="shared" ca="1" si="2775"/>
        <v>#N/A</v>
      </c>
      <c r="CR1693" s="77" t="e">
        <f t="shared" ca="1" si="2775"/>
        <v>#N/A</v>
      </c>
      <c r="CS1693" s="77" t="e">
        <f t="shared" ca="1" si="2775"/>
        <v>#N/A</v>
      </c>
      <c r="CT1693" s="77" t="e">
        <f t="shared" ca="1" si="2775"/>
        <v>#N/A</v>
      </c>
      <c r="CU1693" s="77" t="e">
        <f t="shared" ca="1" si="2775"/>
        <v>#N/A</v>
      </c>
      <c r="CV1693" s="77" t="e">
        <f t="shared" ca="1" si="2775"/>
        <v>#N/A</v>
      </c>
      <c r="CW1693" s="77" t="e">
        <f t="shared" ca="1" si="2775"/>
        <v>#N/A</v>
      </c>
      <c r="CX1693" s="77" t="e">
        <f t="shared" ca="1" si="2775"/>
        <v>#N/A</v>
      </c>
      <c r="CY1693" s="77" t="e">
        <f t="shared" ca="1" si="2775"/>
        <v>#N/A</v>
      </c>
      <c r="CZ1693" s="77" t="e">
        <f t="shared" ca="1" si="2775"/>
        <v>#N/A</v>
      </c>
      <c r="DA1693" s="77" t="e">
        <f t="shared" ca="1" si="2775"/>
        <v>#N/A</v>
      </c>
      <c r="DB1693" s="77" t="e">
        <f t="shared" ca="1" si="2775"/>
        <v>#N/A</v>
      </c>
      <c r="DC1693" s="77" t="e">
        <f t="shared" ca="1" si="2775"/>
        <v>#N/A</v>
      </c>
      <c r="DD1693" s="77" t="e">
        <f t="shared" ca="1" si="2775"/>
        <v>#N/A</v>
      </c>
      <c r="DE1693" s="77" t="e">
        <f t="shared" ca="1" si="2775"/>
        <v>#N/A</v>
      </c>
      <c r="DF1693" s="77" t="e">
        <f t="shared" ca="1" si="2775"/>
        <v>#N/A</v>
      </c>
      <c r="DG1693" s="77" t="e">
        <f t="shared" ca="1" si="2775"/>
        <v>#N/A</v>
      </c>
      <c r="DH1693" s="77" t="e">
        <f t="shared" ca="1" si="2775"/>
        <v>#N/A</v>
      </c>
      <c r="DI1693" s="77" t="e">
        <f t="shared" ca="1" si="2775"/>
        <v>#N/A</v>
      </c>
      <c r="DJ1693" s="77" t="e">
        <f t="shared" ca="1" si="2775"/>
        <v>#N/A</v>
      </c>
      <c r="DK1693" s="77" t="e">
        <f t="shared" ca="1" si="2775"/>
        <v>#N/A</v>
      </c>
      <c r="DL1693" s="77" t="e">
        <f t="shared" ref="DL1693" ca="1" si="2776">SUM(DL1691:DL1692)</f>
        <v>#N/A</v>
      </c>
    </row>
    <row r="1694" spans="2:116" x14ac:dyDescent="0.4">
      <c r="B1694" t="s">
        <v>244</v>
      </c>
      <c r="D1694" t="s">
        <v>766</v>
      </c>
      <c r="E1694" s="8" t="str">
        <f t="shared" ref="E1694" si="2777">ROW()&amp;" "&amp;D1694</f>
        <v>1694 FAINTR-S</v>
      </c>
      <c r="G1694" s="126"/>
      <c r="H1694" s="27"/>
      <c r="I1694" s="77"/>
      <c r="J1694" s="77"/>
      <c r="K1694" s="33"/>
      <c r="L1694" s="33"/>
      <c r="M1694" s="33"/>
      <c r="N1694" s="33"/>
      <c r="O1694" s="33"/>
      <c r="P1694" s="33"/>
      <c r="R1694" s="33"/>
      <c r="S1694" s="77"/>
      <c r="T1694" s="77"/>
      <c r="U1694" s="77"/>
      <c r="V1694" s="77"/>
      <c r="W1694" s="77"/>
      <c r="X1694" s="77"/>
      <c r="Y1694" s="77"/>
      <c r="Z1694" s="77"/>
      <c r="AA1694" s="77"/>
      <c r="AB1694" s="77"/>
      <c r="AC1694" s="77"/>
      <c r="AD1694" s="77"/>
      <c r="AE1694" s="77"/>
      <c r="AF1694" s="77"/>
      <c r="AG1694" s="77"/>
      <c r="AH1694" s="77"/>
      <c r="AI1694" s="77"/>
      <c r="AJ1694" s="77"/>
      <c r="AK1694" s="77"/>
      <c r="AL1694" s="77"/>
      <c r="AM1694" s="77"/>
      <c r="AN1694" s="77"/>
      <c r="AO1694" s="77"/>
      <c r="AP1694" s="77"/>
      <c r="AQ1694" s="77"/>
      <c r="AR1694" s="77"/>
      <c r="AS1694" s="77"/>
      <c r="AT1694" s="77"/>
      <c r="AU1694" s="77"/>
      <c r="AV1694" s="77"/>
      <c r="AW1694" s="77"/>
      <c r="AX1694" s="77"/>
      <c r="AY1694" s="77"/>
      <c r="AZ1694" s="77"/>
      <c r="BA1694" s="77"/>
      <c r="BB1694" s="77"/>
      <c r="BC1694" s="77"/>
      <c r="BD1694" s="77"/>
      <c r="BE1694" s="77"/>
      <c r="BF1694" s="77"/>
      <c r="BG1694" s="77"/>
      <c r="BH1694" s="77"/>
      <c r="BI1694" s="77"/>
      <c r="BJ1694" s="77"/>
      <c r="BK1694" s="77"/>
      <c r="BL1694" s="77"/>
      <c r="BM1694" s="77"/>
      <c r="BN1694" s="77"/>
      <c r="BO1694" s="77"/>
      <c r="BP1694" s="77"/>
      <c r="BQ1694" s="77"/>
      <c r="BR1694" s="77"/>
      <c r="BS1694" s="77"/>
      <c r="BT1694" s="77"/>
      <c r="BU1694" s="77"/>
      <c r="BV1694" s="77"/>
      <c r="BW1694" s="77"/>
      <c r="BX1694" s="77"/>
      <c r="BY1694" s="77"/>
      <c r="BZ1694" s="77"/>
      <c r="CA1694" s="77"/>
      <c r="CB1694" s="77"/>
      <c r="CC1694" s="77"/>
      <c r="CD1694" s="77"/>
      <c r="CE1694" s="77"/>
      <c r="CF1694" s="77"/>
      <c r="CG1694" s="77"/>
      <c r="CH1694" s="77"/>
      <c r="CI1694" s="77"/>
      <c r="CJ1694" s="77"/>
      <c r="CK1694" s="77"/>
      <c r="CL1694" s="77"/>
      <c r="CN1694" s="77"/>
      <c r="CO1694" s="77"/>
      <c r="CP1694" s="77"/>
      <c r="CQ1694" s="77"/>
      <c r="CR1694" s="77"/>
      <c r="CS1694" s="77"/>
      <c r="CT1694" s="77"/>
      <c r="CU1694" s="77"/>
      <c r="CV1694" s="77"/>
      <c r="CW1694" s="77"/>
      <c r="CX1694" s="77"/>
      <c r="CY1694" s="77"/>
      <c r="CZ1694" s="77"/>
      <c r="DA1694" s="77"/>
      <c r="DB1694" s="77"/>
      <c r="DC1694" s="77"/>
      <c r="DD1694" s="77"/>
      <c r="DE1694" s="77"/>
      <c r="DF1694" s="77"/>
      <c r="DG1694" s="77"/>
      <c r="DH1694" s="77"/>
      <c r="DI1694" s="77"/>
      <c r="DJ1694" s="77"/>
      <c r="DK1694" s="77"/>
      <c r="DL1694" s="77"/>
    </row>
    <row r="1695" spans="2:116" x14ac:dyDescent="0.4">
      <c r="B1695" t="s">
        <v>332</v>
      </c>
      <c r="D1695" t="s">
        <v>766</v>
      </c>
      <c r="E1695" s="8" t="str">
        <f t="shared" si="2756"/>
        <v>1695 FAINTR-S</v>
      </c>
      <c r="G1695" s="136" t="str">
        <f>G1668</f>
        <v>(Primary label)</v>
      </c>
      <c r="H1695" s="27"/>
      <c r="I1695" s="78"/>
      <c r="J1695" s="78"/>
      <c r="K1695" s="33"/>
      <c r="L1695" s="33"/>
      <c r="M1695" s="33"/>
      <c r="N1695" s="33"/>
      <c r="O1695" s="33"/>
      <c r="P1695" s="33"/>
      <c r="R1695" s="33"/>
      <c r="S1695" s="77"/>
      <c r="T1695" s="77"/>
      <c r="U1695" s="77"/>
      <c r="V1695" s="77"/>
      <c r="W1695" s="77"/>
      <c r="X1695" s="77"/>
      <c r="Y1695" s="77"/>
      <c r="Z1695" s="77"/>
      <c r="AA1695" s="77"/>
      <c r="AB1695" s="77"/>
      <c r="AC1695" s="77"/>
      <c r="AD1695" s="77"/>
      <c r="AE1695" s="77"/>
      <c r="AF1695" s="77"/>
      <c r="AG1695" s="77"/>
      <c r="AH1695" s="77"/>
      <c r="AI1695" s="77"/>
      <c r="AJ1695" s="77"/>
      <c r="AK1695" s="77"/>
      <c r="AL1695" s="77"/>
      <c r="AM1695" s="77"/>
      <c r="AN1695" s="77"/>
      <c r="AO1695" s="77"/>
      <c r="AP1695" s="77"/>
      <c r="AQ1695" s="77"/>
      <c r="AR1695" s="77"/>
      <c r="AS1695" s="77"/>
      <c r="AT1695" s="77"/>
      <c r="AU1695" s="77"/>
      <c r="AV1695" s="77"/>
      <c r="AW1695" s="77"/>
      <c r="AX1695" s="77"/>
      <c r="AY1695" s="77"/>
      <c r="AZ1695" s="77"/>
      <c r="BA1695" s="77"/>
      <c r="BB1695" s="77"/>
      <c r="BC1695" s="77"/>
      <c r="BD1695" s="77"/>
      <c r="BE1695" s="77"/>
      <c r="BF1695" s="77"/>
      <c r="BG1695" s="77"/>
      <c r="BH1695" s="77"/>
      <c r="BI1695" s="77"/>
      <c r="BJ1695" s="77"/>
      <c r="BK1695" s="77"/>
      <c r="BL1695" s="77"/>
      <c r="BM1695" s="77"/>
      <c r="BN1695" s="77"/>
      <c r="BO1695" s="77"/>
      <c r="BP1695" s="77"/>
      <c r="BQ1695" s="77"/>
      <c r="BR1695" s="77"/>
      <c r="BS1695" s="77"/>
      <c r="BT1695" s="77"/>
      <c r="BU1695" s="77"/>
      <c r="BV1695" s="77"/>
      <c r="BW1695" s="77"/>
      <c r="BX1695" s="77"/>
      <c r="BY1695" s="77"/>
      <c r="BZ1695" s="77"/>
      <c r="CA1695" s="77"/>
      <c r="CB1695" s="77"/>
      <c r="CC1695" s="77"/>
      <c r="CD1695" s="77"/>
      <c r="CE1695" s="77"/>
      <c r="CF1695" s="77"/>
      <c r="CG1695" s="77"/>
      <c r="CH1695" s="77"/>
      <c r="CI1695" s="77"/>
      <c r="CJ1695" s="77"/>
      <c r="CK1695" s="77"/>
      <c r="CL1695" s="77"/>
      <c r="CN1695" s="78"/>
      <c r="CO1695" s="77"/>
      <c r="CP1695" s="77"/>
      <c r="CQ1695" s="77"/>
      <c r="CR1695" s="77"/>
      <c r="CS1695" s="77"/>
      <c r="CT1695" s="77"/>
      <c r="CU1695" s="77"/>
      <c r="CV1695" s="77"/>
      <c r="CW1695" s="77"/>
      <c r="CX1695" s="77"/>
      <c r="CY1695" s="77"/>
      <c r="CZ1695" s="77"/>
      <c r="DA1695" s="77"/>
      <c r="DB1695" s="77"/>
      <c r="DC1695" s="77"/>
      <c r="DD1695" s="77"/>
      <c r="DE1695" s="77"/>
      <c r="DF1695" s="77"/>
      <c r="DG1695" s="77"/>
      <c r="DH1695" s="77"/>
      <c r="DI1695" s="77"/>
      <c r="DJ1695" s="77"/>
      <c r="DK1695" s="77"/>
      <c r="DL1695" s="77"/>
    </row>
    <row r="1696" spans="2:116" x14ac:dyDescent="0.4">
      <c r="B1696" t="s">
        <v>332</v>
      </c>
      <c r="D1696" t="s">
        <v>766</v>
      </c>
      <c r="E1696" s="8" t="str">
        <f>ROW()&amp;" "&amp;D1696</f>
        <v>1696 FAINTR-S</v>
      </c>
      <c r="G1696" s="136" t="str">
        <f>G1669</f>
        <v>primary unit</v>
      </c>
      <c r="H1696" s="27"/>
      <c r="I1696" s="78"/>
      <c r="J1696" s="78"/>
      <c r="K1696" s="33"/>
      <c r="L1696" s="33"/>
      <c r="M1696" s="33"/>
      <c r="N1696" s="33"/>
      <c r="O1696" s="33"/>
      <c r="P1696" s="33"/>
      <c r="R1696" s="33"/>
      <c r="S1696" s="77"/>
      <c r="T1696" s="77"/>
      <c r="U1696" s="77"/>
      <c r="V1696" s="77"/>
      <c r="W1696" s="77"/>
      <c r="X1696" s="77"/>
      <c r="Y1696" s="77"/>
      <c r="Z1696" s="77"/>
      <c r="AA1696" s="77"/>
      <c r="AB1696" s="77"/>
      <c r="AC1696" s="77"/>
      <c r="AD1696" s="77"/>
      <c r="AE1696" s="77"/>
      <c r="AF1696" s="77"/>
      <c r="AG1696" s="77"/>
      <c r="AH1696" s="77"/>
      <c r="AI1696" s="77"/>
      <c r="AJ1696" s="77"/>
      <c r="AK1696" s="77"/>
      <c r="AL1696" s="77"/>
      <c r="AM1696" s="77"/>
      <c r="AN1696" s="77"/>
      <c r="AO1696" s="77"/>
      <c r="AP1696" s="77"/>
      <c r="AQ1696" s="77"/>
      <c r="AR1696" s="77"/>
      <c r="AS1696" s="77"/>
      <c r="AT1696" s="77"/>
      <c r="AU1696" s="77"/>
      <c r="AV1696" s="77"/>
      <c r="AW1696" s="77"/>
      <c r="AX1696" s="77"/>
      <c r="AY1696" s="77"/>
      <c r="AZ1696" s="77"/>
      <c r="BA1696" s="77"/>
      <c r="BB1696" s="77"/>
      <c r="BC1696" s="77"/>
      <c r="BD1696" s="77"/>
      <c r="BE1696" s="77"/>
      <c r="BF1696" s="77"/>
      <c r="BG1696" s="77"/>
      <c r="BH1696" s="77"/>
      <c r="BI1696" s="77"/>
      <c r="BJ1696" s="77"/>
      <c r="BK1696" s="77"/>
      <c r="BL1696" s="77"/>
      <c r="BM1696" s="77"/>
      <c r="BN1696" s="77"/>
      <c r="BO1696" s="77"/>
      <c r="BP1696" s="77"/>
      <c r="BQ1696" s="77"/>
      <c r="BR1696" s="77"/>
      <c r="BS1696" s="77"/>
      <c r="BT1696" s="77"/>
      <c r="BU1696" s="77"/>
      <c r="BV1696" s="77"/>
      <c r="BW1696" s="77"/>
      <c r="BX1696" s="77"/>
      <c r="BY1696" s="77"/>
      <c r="BZ1696" s="77"/>
      <c r="CA1696" s="77"/>
      <c r="CB1696" s="77"/>
      <c r="CC1696" s="77"/>
      <c r="CD1696" s="77"/>
      <c r="CE1696" s="77"/>
      <c r="CF1696" s="77"/>
      <c r="CG1696" s="77"/>
      <c r="CH1696" s="77"/>
      <c r="CI1696" s="77"/>
      <c r="CJ1696" s="77"/>
      <c r="CK1696" s="77"/>
      <c r="CL1696" s="77"/>
      <c r="CN1696" s="78"/>
      <c r="CO1696" s="77"/>
      <c r="CP1696" s="77"/>
      <c r="CQ1696" s="77"/>
      <c r="CR1696" s="77"/>
      <c r="CS1696" s="77"/>
      <c r="CT1696" s="77"/>
      <c r="CU1696" s="77"/>
      <c r="CV1696" s="77"/>
      <c r="CW1696" s="77"/>
      <c r="CX1696" s="77"/>
      <c r="CY1696" s="77"/>
      <c r="CZ1696" s="77"/>
      <c r="DA1696" s="77"/>
      <c r="DB1696" s="77"/>
      <c r="DC1696" s="77"/>
      <c r="DD1696" s="77"/>
      <c r="DE1696" s="77"/>
      <c r="DF1696" s="77"/>
      <c r="DG1696" s="77"/>
      <c r="DH1696" s="77"/>
      <c r="DI1696" s="77"/>
      <c r="DJ1696" s="77"/>
      <c r="DK1696" s="77"/>
      <c r="DL1696" s="77"/>
    </row>
    <row r="1697" spans="1:116" x14ac:dyDescent="0.4">
      <c r="B1697" t="s">
        <v>332</v>
      </c>
      <c r="D1697" t="s">
        <v>766</v>
      </c>
      <c r="E1697" s="8" t="str">
        <f t="shared" si="2756"/>
        <v>1697 FAINTR-S</v>
      </c>
      <c r="G1697" s="136" t="str">
        <f>G1670</f>
        <v>Primary revenue driver</v>
      </c>
      <c r="K1697" s="53"/>
      <c r="L1697" s="53"/>
      <c r="M1697" s="53"/>
      <c r="N1697" s="53"/>
      <c r="O1697" s="53"/>
      <c r="P1697" s="53"/>
      <c r="R1697" s="24"/>
      <c r="S1697" s="179" t="str">
        <f t="shared" ref="S1697:AX1697" si="2778">S1670</f>
        <v>S$16</v>
      </c>
      <c r="T1697" s="179" t="str">
        <f t="shared" si="2778"/>
        <v>T$16</v>
      </c>
      <c r="U1697" s="179" t="str">
        <f t="shared" si="2778"/>
        <v>U$16</v>
      </c>
      <c r="V1697" s="179" t="str">
        <f t="shared" si="2778"/>
        <v>V$16</v>
      </c>
      <c r="W1697" s="179" t="str">
        <f t="shared" si="2778"/>
        <v>W$16</v>
      </c>
      <c r="X1697" s="179" t="str">
        <f t="shared" si="2778"/>
        <v>X$16</v>
      </c>
      <c r="Y1697" s="179" t="str">
        <f t="shared" si="2778"/>
        <v>Y$16</v>
      </c>
      <c r="Z1697" s="179" t="str">
        <f t="shared" si="2778"/>
        <v>Z$16</v>
      </c>
      <c r="AA1697" s="179" t="str">
        <f t="shared" si="2778"/>
        <v>AA$16</v>
      </c>
      <c r="AB1697" s="179" t="str">
        <f t="shared" si="2778"/>
        <v>AB$16</v>
      </c>
      <c r="AC1697" s="179" t="str">
        <f t="shared" si="2778"/>
        <v>AC$16</v>
      </c>
      <c r="AD1697" s="179" t="str">
        <f t="shared" si="2778"/>
        <v>AD$16</v>
      </c>
      <c r="AE1697" s="179" t="str">
        <f t="shared" si="2778"/>
        <v>AE$16</v>
      </c>
      <c r="AF1697" s="179" t="str">
        <f t="shared" si="2778"/>
        <v>AF$16</v>
      </c>
      <c r="AG1697" s="179" t="str">
        <f t="shared" si="2778"/>
        <v>AG$16</v>
      </c>
      <c r="AH1697" s="179" t="str">
        <f t="shared" si="2778"/>
        <v>AH$16</v>
      </c>
      <c r="AI1697" s="179" t="str">
        <f t="shared" si="2778"/>
        <v>AI$16</v>
      </c>
      <c r="AJ1697" s="179" t="str">
        <f t="shared" si="2778"/>
        <v>AJ$16</v>
      </c>
      <c r="AK1697" s="179" t="str">
        <f t="shared" si="2778"/>
        <v>AK$16</v>
      </c>
      <c r="AL1697" s="179" t="str">
        <f t="shared" si="2778"/>
        <v>AL$16</v>
      </c>
      <c r="AM1697" s="179" t="str">
        <f t="shared" si="2778"/>
        <v>AM$16</v>
      </c>
      <c r="AN1697" s="179" t="str">
        <f t="shared" si="2778"/>
        <v>AN$16</v>
      </c>
      <c r="AO1697" s="179" t="str">
        <f t="shared" si="2778"/>
        <v>AO$16</v>
      </c>
      <c r="AP1697" s="179" t="str">
        <f t="shared" si="2778"/>
        <v>AP$16</v>
      </c>
      <c r="AQ1697" s="179" t="str">
        <f t="shared" si="2778"/>
        <v>AQ$16</v>
      </c>
      <c r="AR1697" s="179" t="str">
        <f t="shared" si="2778"/>
        <v>AR$16</v>
      </c>
      <c r="AS1697" s="179" t="str">
        <f t="shared" si="2778"/>
        <v>AS$16</v>
      </c>
      <c r="AT1697" s="179" t="str">
        <f t="shared" si="2778"/>
        <v>AT$16</v>
      </c>
      <c r="AU1697" s="179" t="str">
        <f t="shared" si="2778"/>
        <v>AU$16</v>
      </c>
      <c r="AV1697" s="179" t="str">
        <f t="shared" si="2778"/>
        <v>AV$16</v>
      </c>
      <c r="AW1697" s="179" t="str">
        <f t="shared" si="2778"/>
        <v>AW$16</v>
      </c>
      <c r="AX1697" s="179" t="str">
        <f t="shared" si="2778"/>
        <v>AX$16</v>
      </c>
      <c r="AY1697" s="179" t="str">
        <f t="shared" ref="AY1697:CD1697" si="2779">AY1670</f>
        <v>AY$16</v>
      </c>
      <c r="AZ1697" s="179" t="str">
        <f t="shared" si="2779"/>
        <v>AZ$16</v>
      </c>
      <c r="BA1697" s="179" t="str">
        <f t="shared" si="2779"/>
        <v>BA$16</v>
      </c>
      <c r="BB1697" s="179" t="str">
        <f t="shared" si="2779"/>
        <v>BB$16</v>
      </c>
      <c r="BC1697" s="179" t="str">
        <f t="shared" si="2779"/>
        <v>BC$16</v>
      </c>
      <c r="BD1697" s="179" t="str">
        <f t="shared" si="2779"/>
        <v>BD$16</v>
      </c>
      <c r="BE1697" s="179" t="str">
        <f t="shared" si="2779"/>
        <v>BE$16</v>
      </c>
      <c r="BF1697" s="179" t="str">
        <f t="shared" si="2779"/>
        <v>BF$16</v>
      </c>
      <c r="BG1697" s="179" t="str">
        <f t="shared" si="2779"/>
        <v>BG$16</v>
      </c>
      <c r="BH1697" s="179" t="str">
        <f t="shared" si="2779"/>
        <v>BH$16</v>
      </c>
      <c r="BI1697" s="179" t="str">
        <f t="shared" si="2779"/>
        <v>BI$16</v>
      </c>
      <c r="BJ1697" s="179" t="str">
        <f t="shared" si="2779"/>
        <v>BJ$16</v>
      </c>
      <c r="BK1697" s="179" t="str">
        <f t="shared" si="2779"/>
        <v>BK$16</v>
      </c>
      <c r="BL1697" s="179" t="str">
        <f t="shared" si="2779"/>
        <v>BL$16</v>
      </c>
      <c r="BM1697" s="179" t="str">
        <f t="shared" si="2779"/>
        <v>BM$16</v>
      </c>
      <c r="BN1697" s="179" t="str">
        <f t="shared" si="2779"/>
        <v>BN$16</v>
      </c>
      <c r="BO1697" s="179" t="str">
        <f t="shared" si="2779"/>
        <v>BO$16</v>
      </c>
      <c r="BP1697" s="179" t="str">
        <f t="shared" si="2779"/>
        <v>BP$16</v>
      </c>
      <c r="BQ1697" s="179" t="str">
        <f t="shared" si="2779"/>
        <v>BQ$16</v>
      </c>
      <c r="BR1697" s="179" t="str">
        <f t="shared" si="2779"/>
        <v>BR$16</v>
      </c>
      <c r="BS1697" s="179" t="str">
        <f t="shared" si="2779"/>
        <v>BS$16</v>
      </c>
      <c r="BT1697" s="179" t="str">
        <f t="shared" si="2779"/>
        <v>BT$16</v>
      </c>
      <c r="BU1697" s="179" t="str">
        <f t="shared" si="2779"/>
        <v>BU$16</v>
      </c>
      <c r="BV1697" s="179" t="str">
        <f t="shared" si="2779"/>
        <v>BV$16</v>
      </c>
      <c r="BW1697" s="179" t="str">
        <f t="shared" si="2779"/>
        <v>BW$16</v>
      </c>
      <c r="BX1697" s="179" t="str">
        <f t="shared" si="2779"/>
        <v>BX$16</v>
      </c>
      <c r="BY1697" s="179" t="str">
        <f t="shared" si="2779"/>
        <v>BY$16</v>
      </c>
      <c r="BZ1697" s="179" t="str">
        <f t="shared" si="2779"/>
        <v>BZ$16</v>
      </c>
      <c r="CA1697" s="179" t="str">
        <f t="shared" si="2779"/>
        <v>CA$16</v>
      </c>
      <c r="CB1697" s="179" t="str">
        <f t="shared" si="2779"/>
        <v>CB$16</v>
      </c>
      <c r="CC1697" s="179" t="str">
        <f t="shared" si="2779"/>
        <v>CC$16</v>
      </c>
      <c r="CD1697" s="179" t="str">
        <f t="shared" si="2779"/>
        <v>CD$16</v>
      </c>
      <c r="CE1697" s="179" t="str">
        <f t="shared" ref="CE1697:CL1697" si="2780">CE1670</f>
        <v>CE$16</v>
      </c>
      <c r="CF1697" s="179" t="str">
        <f t="shared" si="2780"/>
        <v>CF$16</v>
      </c>
      <c r="CG1697" s="179" t="str">
        <f t="shared" si="2780"/>
        <v>CG$16</v>
      </c>
      <c r="CH1697" s="179" t="str">
        <f t="shared" si="2780"/>
        <v>CH$16</v>
      </c>
      <c r="CI1697" s="179" t="str">
        <f t="shared" si="2780"/>
        <v>CI$16</v>
      </c>
      <c r="CJ1697" s="179" t="str">
        <f t="shared" si="2780"/>
        <v>CJ$16</v>
      </c>
      <c r="CK1697" s="179" t="str">
        <f t="shared" si="2780"/>
        <v>CK$16</v>
      </c>
      <c r="CL1697" s="179" t="str">
        <f t="shared" si="2780"/>
        <v>CL$16</v>
      </c>
      <c r="CO1697" s="179" t="str">
        <f t="shared" ref="CO1697:DL1697" si="2781">CO1670</f>
        <v>CO$16</v>
      </c>
      <c r="CP1697" s="179" t="str">
        <f t="shared" si="2781"/>
        <v>CP$16</v>
      </c>
      <c r="CQ1697" s="179" t="str">
        <f t="shared" si="2781"/>
        <v>CQ$16</v>
      </c>
      <c r="CR1697" s="179" t="str">
        <f t="shared" si="2781"/>
        <v>CR$16</v>
      </c>
      <c r="CS1697" s="179" t="str">
        <f t="shared" si="2781"/>
        <v>CS$16</v>
      </c>
      <c r="CT1697" s="179" t="str">
        <f t="shared" si="2781"/>
        <v>CT$16</v>
      </c>
      <c r="CU1697" s="179" t="str">
        <f t="shared" si="2781"/>
        <v>CU$16</v>
      </c>
      <c r="CV1697" s="179" t="str">
        <f t="shared" si="2781"/>
        <v>CV$16</v>
      </c>
      <c r="CW1697" s="179" t="str">
        <f t="shared" si="2781"/>
        <v>CW$16</v>
      </c>
      <c r="CX1697" s="179" t="str">
        <f t="shared" si="2781"/>
        <v>CX$16</v>
      </c>
      <c r="CY1697" s="179" t="str">
        <f t="shared" si="2781"/>
        <v>CY$16</v>
      </c>
      <c r="CZ1697" s="179" t="str">
        <f t="shared" si="2781"/>
        <v>CZ$16</v>
      </c>
      <c r="DA1697" s="179" t="str">
        <f t="shared" si="2781"/>
        <v>DA$16</v>
      </c>
      <c r="DB1697" s="179" t="str">
        <f t="shared" si="2781"/>
        <v>DB$16</v>
      </c>
      <c r="DC1697" s="179" t="str">
        <f t="shared" si="2781"/>
        <v>DC$16</v>
      </c>
      <c r="DD1697" s="179" t="str">
        <f t="shared" si="2781"/>
        <v>DD$16</v>
      </c>
      <c r="DE1697" s="179" t="str">
        <f t="shared" si="2781"/>
        <v>DE$16</v>
      </c>
      <c r="DF1697" s="179" t="str">
        <f t="shared" si="2781"/>
        <v>DF$16</v>
      </c>
      <c r="DG1697" s="179" t="str">
        <f t="shared" si="2781"/>
        <v>DG$16</v>
      </c>
      <c r="DH1697" s="179" t="str">
        <f t="shared" si="2781"/>
        <v>DH$16</v>
      </c>
      <c r="DI1697" s="179" t="str">
        <f t="shared" si="2781"/>
        <v>DI$16</v>
      </c>
      <c r="DJ1697" s="179" t="str">
        <f t="shared" si="2781"/>
        <v>DJ$16</v>
      </c>
      <c r="DK1697" s="179" t="str">
        <f t="shared" si="2781"/>
        <v>DK$16</v>
      </c>
      <c r="DL1697" s="179" t="str">
        <f t="shared" si="2781"/>
        <v>DL$16</v>
      </c>
    </row>
    <row r="1698" spans="1:116" x14ac:dyDescent="0.4">
      <c r="B1698" t="s">
        <v>332</v>
      </c>
      <c r="D1698" t="s">
        <v>766</v>
      </c>
      <c r="E1698" s="8" t="str">
        <f t="shared" si="2756"/>
        <v>1698 FAINTR-S</v>
      </c>
      <c r="G1698" s="136" t="str">
        <f>G1671</f>
        <v>Primary volume driver</v>
      </c>
      <c r="H1698" s="12"/>
      <c r="I1698" s="60"/>
      <c r="J1698" s="60"/>
      <c r="K1698" s="15"/>
      <c r="L1698" s="15"/>
      <c r="M1698" s="15"/>
      <c r="N1698" s="15"/>
      <c r="O1698" s="15"/>
      <c r="P1698" s="15"/>
      <c r="R1698" s="15"/>
      <c r="S1698" s="179" t="str">
        <f t="shared" ref="S1698:AX1698" si="2782">S1671</f>
        <v>S$17</v>
      </c>
      <c r="T1698" s="179" t="str">
        <f t="shared" si="2782"/>
        <v>T$17</v>
      </c>
      <c r="U1698" s="179" t="str">
        <f t="shared" si="2782"/>
        <v>U$17</v>
      </c>
      <c r="V1698" s="179" t="str">
        <f t="shared" si="2782"/>
        <v>V$17</v>
      </c>
      <c r="W1698" s="179" t="str">
        <f t="shared" si="2782"/>
        <v>W$17</v>
      </c>
      <c r="X1698" s="179" t="str">
        <f t="shared" si="2782"/>
        <v>X$17</v>
      </c>
      <c r="Y1698" s="179" t="str">
        <f t="shared" si="2782"/>
        <v>Y$17</v>
      </c>
      <c r="Z1698" s="179" t="str">
        <f t="shared" si="2782"/>
        <v>Z$17</v>
      </c>
      <c r="AA1698" s="179" t="str">
        <f t="shared" si="2782"/>
        <v>AA$17</v>
      </c>
      <c r="AB1698" s="179" t="str">
        <f t="shared" si="2782"/>
        <v>AB$17</v>
      </c>
      <c r="AC1698" s="179" t="str">
        <f t="shared" si="2782"/>
        <v>AC$17</v>
      </c>
      <c r="AD1698" s="179" t="str">
        <f t="shared" si="2782"/>
        <v>AD$17</v>
      </c>
      <c r="AE1698" s="179" t="str">
        <f t="shared" si="2782"/>
        <v>AE$17</v>
      </c>
      <c r="AF1698" s="179" t="str">
        <f t="shared" si="2782"/>
        <v>AF$17</v>
      </c>
      <c r="AG1698" s="179" t="str">
        <f t="shared" si="2782"/>
        <v>AG$17</v>
      </c>
      <c r="AH1698" s="179" t="str">
        <f t="shared" si="2782"/>
        <v>AH$17</v>
      </c>
      <c r="AI1698" s="179" t="str">
        <f t="shared" si="2782"/>
        <v>AI$17</v>
      </c>
      <c r="AJ1698" s="179" t="str">
        <f t="shared" si="2782"/>
        <v>AJ$17</v>
      </c>
      <c r="AK1698" s="179" t="str">
        <f t="shared" si="2782"/>
        <v>AK$17</v>
      </c>
      <c r="AL1698" s="179" t="str">
        <f t="shared" si="2782"/>
        <v>AL$17</v>
      </c>
      <c r="AM1698" s="179" t="str">
        <f t="shared" si="2782"/>
        <v>AM$17</v>
      </c>
      <c r="AN1698" s="179" t="str">
        <f t="shared" si="2782"/>
        <v>AN$17</v>
      </c>
      <c r="AO1698" s="179" t="str">
        <f t="shared" si="2782"/>
        <v>AO$17</v>
      </c>
      <c r="AP1698" s="179" t="str">
        <f t="shared" si="2782"/>
        <v>AP$17</v>
      </c>
      <c r="AQ1698" s="179" t="str">
        <f t="shared" si="2782"/>
        <v>AQ$17</v>
      </c>
      <c r="AR1698" s="179" t="str">
        <f t="shared" si="2782"/>
        <v>AR$17</v>
      </c>
      <c r="AS1698" s="179" t="str">
        <f t="shared" si="2782"/>
        <v>AS$17</v>
      </c>
      <c r="AT1698" s="179" t="str">
        <f t="shared" si="2782"/>
        <v>AT$17</v>
      </c>
      <c r="AU1698" s="179" t="str">
        <f t="shared" si="2782"/>
        <v>AU$17</v>
      </c>
      <c r="AV1698" s="179" t="str">
        <f t="shared" si="2782"/>
        <v>AV$17</v>
      </c>
      <c r="AW1698" s="179" t="str">
        <f t="shared" si="2782"/>
        <v>AW$17</v>
      </c>
      <c r="AX1698" s="179" t="str">
        <f t="shared" si="2782"/>
        <v>AX$17</v>
      </c>
      <c r="AY1698" s="179" t="str">
        <f t="shared" ref="AY1698:CD1698" si="2783">AY1671</f>
        <v>AY$17</v>
      </c>
      <c r="AZ1698" s="179" t="str">
        <f t="shared" si="2783"/>
        <v>AZ$17</v>
      </c>
      <c r="BA1698" s="179" t="str">
        <f t="shared" si="2783"/>
        <v>BA$17</v>
      </c>
      <c r="BB1698" s="179" t="str">
        <f t="shared" si="2783"/>
        <v>BB$17</v>
      </c>
      <c r="BC1698" s="179" t="str">
        <f t="shared" si="2783"/>
        <v>BC$17</v>
      </c>
      <c r="BD1698" s="179" t="str">
        <f t="shared" si="2783"/>
        <v>BD$17</v>
      </c>
      <c r="BE1698" s="179" t="str">
        <f t="shared" si="2783"/>
        <v>BE$17</v>
      </c>
      <c r="BF1698" s="179" t="str">
        <f t="shared" si="2783"/>
        <v>BF$17</v>
      </c>
      <c r="BG1698" s="179" t="str">
        <f t="shared" si="2783"/>
        <v>BG$17</v>
      </c>
      <c r="BH1698" s="179" t="str">
        <f t="shared" si="2783"/>
        <v>BH$17</v>
      </c>
      <c r="BI1698" s="179" t="str">
        <f t="shared" si="2783"/>
        <v>BI$17</v>
      </c>
      <c r="BJ1698" s="179" t="str">
        <f t="shared" si="2783"/>
        <v>BJ$17</v>
      </c>
      <c r="BK1698" s="179" t="str">
        <f t="shared" si="2783"/>
        <v>BK$17</v>
      </c>
      <c r="BL1698" s="179" t="str">
        <f t="shared" si="2783"/>
        <v>BL$17</v>
      </c>
      <c r="BM1698" s="179" t="str">
        <f t="shared" si="2783"/>
        <v>BM$17</v>
      </c>
      <c r="BN1698" s="179" t="str">
        <f t="shared" si="2783"/>
        <v>BN$17</v>
      </c>
      <c r="BO1698" s="179" t="str">
        <f t="shared" si="2783"/>
        <v>BO$17</v>
      </c>
      <c r="BP1698" s="179" t="str">
        <f t="shared" si="2783"/>
        <v>BP$17</v>
      </c>
      <c r="BQ1698" s="179" t="str">
        <f t="shared" si="2783"/>
        <v>BQ$17</v>
      </c>
      <c r="BR1698" s="179" t="str">
        <f t="shared" si="2783"/>
        <v>BR$17</v>
      </c>
      <c r="BS1698" s="179" t="str">
        <f t="shared" si="2783"/>
        <v>BS$17</v>
      </c>
      <c r="BT1698" s="179" t="str">
        <f t="shared" si="2783"/>
        <v>BT$17</v>
      </c>
      <c r="BU1698" s="179" t="str">
        <f t="shared" si="2783"/>
        <v>BU$17</v>
      </c>
      <c r="BV1698" s="179" t="str">
        <f t="shared" si="2783"/>
        <v>BV$17</v>
      </c>
      <c r="BW1698" s="179" t="str">
        <f t="shared" si="2783"/>
        <v>BW$17</v>
      </c>
      <c r="BX1698" s="179" t="str">
        <f t="shared" si="2783"/>
        <v>BX$17</v>
      </c>
      <c r="BY1698" s="179" t="str">
        <f t="shared" si="2783"/>
        <v>BY$17</v>
      </c>
      <c r="BZ1698" s="179" t="str">
        <f t="shared" si="2783"/>
        <v>BZ$17</v>
      </c>
      <c r="CA1698" s="179" t="str">
        <f t="shared" si="2783"/>
        <v>CA$17</v>
      </c>
      <c r="CB1698" s="179" t="str">
        <f t="shared" si="2783"/>
        <v>CB$17</v>
      </c>
      <c r="CC1698" s="179" t="str">
        <f t="shared" si="2783"/>
        <v>CC$17</v>
      </c>
      <c r="CD1698" s="179" t="str">
        <f t="shared" si="2783"/>
        <v>CD$17</v>
      </c>
      <c r="CE1698" s="179" t="str">
        <f t="shared" ref="CE1698:CL1698" si="2784">CE1671</f>
        <v>CE$17</v>
      </c>
      <c r="CF1698" s="179" t="str">
        <f t="shared" si="2784"/>
        <v>CF$17</v>
      </c>
      <c r="CG1698" s="179" t="str">
        <f t="shared" si="2784"/>
        <v>CG$17</v>
      </c>
      <c r="CH1698" s="179" t="str">
        <f t="shared" si="2784"/>
        <v>CH$17</v>
      </c>
      <c r="CI1698" s="179" t="str">
        <f t="shared" si="2784"/>
        <v>CI$17</v>
      </c>
      <c r="CJ1698" s="179" t="str">
        <f t="shared" si="2784"/>
        <v>CJ$17</v>
      </c>
      <c r="CK1698" s="179" t="str">
        <f t="shared" si="2784"/>
        <v>CK$17</v>
      </c>
      <c r="CL1698" s="179" t="str">
        <f t="shared" si="2784"/>
        <v>CL$17</v>
      </c>
      <c r="CN1698" s="60"/>
      <c r="CO1698" s="179" t="str">
        <f t="shared" ref="CO1698:DL1698" si="2785">CO1671</f>
        <v>CO$17</v>
      </c>
      <c r="CP1698" s="179" t="str">
        <f t="shared" si="2785"/>
        <v>CP$17</v>
      </c>
      <c r="CQ1698" s="179" t="str">
        <f t="shared" si="2785"/>
        <v>CQ$17</v>
      </c>
      <c r="CR1698" s="179" t="str">
        <f t="shared" si="2785"/>
        <v>CR$17</v>
      </c>
      <c r="CS1698" s="179" t="str">
        <f t="shared" si="2785"/>
        <v>CS$17</v>
      </c>
      <c r="CT1698" s="179" t="str">
        <f t="shared" si="2785"/>
        <v>CT$17</v>
      </c>
      <c r="CU1698" s="179" t="str">
        <f t="shared" si="2785"/>
        <v>CU$17</v>
      </c>
      <c r="CV1698" s="179" t="str">
        <f t="shared" si="2785"/>
        <v>CV$17</v>
      </c>
      <c r="CW1698" s="179" t="str">
        <f t="shared" si="2785"/>
        <v>CW$17</v>
      </c>
      <c r="CX1698" s="179" t="str">
        <f t="shared" si="2785"/>
        <v>CX$17</v>
      </c>
      <c r="CY1698" s="179" t="str">
        <f t="shared" si="2785"/>
        <v>CY$17</v>
      </c>
      <c r="CZ1698" s="179" t="str">
        <f t="shared" si="2785"/>
        <v>CZ$17</v>
      </c>
      <c r="DA1698" s="179" t="str">
        <f t="shared" si="2785"/>
        <v>DA$17</v>
      </c>
      <c r="DB1698" s="179" t="str">
        <f t="shared" si="2785"/>
        <v>DB$17</v>
      </c>
      <c r="DC1698" s="179" t="str">
        <f t="shared" si="2785"/>
        <v>DC$17</v>
      </c>
      <c r="DD1698" s="179" t="str">
        <f t="shared" si="2785"/>
        <v>DD$17</v>
      </c>
      <c r="DE1698" s="179" t="str">
        <f t="shared" si="2785"/>
        <v>DE$17</v>
      </c>
      <c r="DF1698" s="179" t="str">
        <f t="shared" si="2785"/>
        <v>DF$17</v>
      </c>
      <c r="DG1698" s="179" t="str">
        <f t="shared" si="2785"/>
        <v>DG$17</v>
      </c>
      <c r="DH1698" s="179" t="str">
        <f t="shared" si="2785"/>
        <v>DH$17</v>
      </c>
      <c r="DI1698" s="179" t="str">
        <f t="shared" si="2785"/>
        <v>DI$17</v>
      </c>
      <c r="DJ1698" s="179" t="str">
        <f t="shared" si="2785"/>
        <v>DJ$17</v>
      </c>
      <c r="DK1698" s="179" t="str">
        <f t="shared" si="2785"/>
        <v>DK$17</v>
      </c>
      <c r="DL1698" s="179" t="str">
        <f t="shared" si="2785"/>
        <v>DL$17</v>
      </c>
    </row>
    <row r="1699" spans="1:116" x14ac:dyDescent="0.4">
      <c r="B1699" t="s">
        <v>332</v>
      </c>
      <c r="D1699" t="s">
        <v>766</v>
      </c>
      <c r="E1699" s="8" t="str">
        <f t="shared" si="2756"/>
        <v>1699 FAINTR-S</v>
      </c>
      <c r="G1699" s="191" t="str">
        <f>G1676</f>
        <v>Revenue driven intangible assets:</v>
      </c>
      <c r="H1699" s="12"/>
      <c r="I1699" s="60"/>
      <c r="J1699" s="60"/>
      <c r="K1699" s="15"/>
      <c r="L1699" s="15"/>
      <c r="M1699" s="15"/>
      <c r="N1699" s="15"/>
      <c r="O1699" s="15"/>
      <c r="P1699" s="15"/>
      <c r="R1699" s="15"/>
      <c r="S1699" s="179">
        <f t="shared" ref="S1699:AX1699" si="2786">S1672</f>
        <v>0</v>
      </c>
      <c r="T1699" s="179">
        <f t="shared" si="2786"/>
        <v>0</v>
      </c>
      <c r="U1699" s="179">
        <f t="shared" si="2786"/>
        <v>0</v>
      </c>
      <c r="V1699" s="179">
        <f t="shared" si="2786"/>
        <v>0</v>
      </c>
      <c r="W1699" s="179">
        <f t="shared" si="2786"/>
        <v>0</v>
      </c>
      <c r="X1699" s="179">
        <f t="shared" si="2786"/>
        <v>0</v>
      </c>
      <c r="Y1699" s="179">
        <f t="shared" si="2786"/>
        <v>0</v>
      </c>
      <c r="Z1699" s="179">
        <f t="shared" si="2786"/>
        <v>0</v>
      </c>
      <c r="AA1699" s="179">
        <f t="shared" si="2786"/>
        <v>0</v>
      </c>
      <c r="AB1699" s="179">
        <f t="shared" si="2786"/>
        <v>0</v>
      </c>
      <c r="AC1699" s="179">
        <f t="shared" si="2786"/>
        <v>0</v>
      </c>
      <c r="AD1699" s="179">
        <f t="shared" si="2786"/>
        <v>0</v>
      </c>
      <c r="AE1699" s="179">
        <f t="shared" si="2786"/>
        <v>0</v>
      </c>
      <c r="AF1699" s="179">
        <f t="shared" si="2786"/>
        <v>0</v>
      </c>
      <c r="AG1699" s="179">
        <f t="shared" si="2786"/>
        <v>0</v>
      </c>
      <c r="AH1699" s="179">
        <f t="shared" si="2786"/>
        <v>0</v>
      </c>
      <c r="AI1699" s="179">
        <f t="shared" si="2786"/>
        <v>0</v>
      </c>
      <c r="AJ1699" s="179">
        <f t="shared" si="2786"/>
        <v>0</v>
      </c>
      <c r="AK1699" s="179">
        <f t="shared" si="2786"/>
        <v>0</v>
      </c>
      <c r="AL1699" s="179">
        <f t="shared" si="2786"/>
        <v>0</v>
      </c>
      <c r="AM1699" s="179">
        <f t="shared" si="2786"/>
        <v>0</v>
      </c>
      <c r="AN1699" s="179">
        <f t="shared" si="2786"/>
        <v>0</v>
      </c>
      <c r="AO1699" s="179">
        <f t="shared" si="2786"/>
        <v>0</v>
      </c>
      <c r="AP1699" s="179">
        <f t="shared" si="2786"/>
        <v>0</v>
      </c>
      <c r="AQ1699" s="179">
        <f t="shared" si="2786"/>
        <v>0</v>
      </c>
      <c r="AR1699" s="179">
        <f t="shared" si="2786"/>
        <v>0</v>
      </c>
      <c r="AS1699" s="179">
        <f t="shared" si="2786"/>
        <v>0</v>
      </c>
      <c r="AT1699" s="179">
        <f t="shared" si="2786"/>
        <v>0</v>
      </c>
      <c r="AU1699" s="179">
        <f t="shared" si="2786"/>
        <v>0</v>
      </c>
      <c r="AV1699" s="179">
        <f t="shared" si="2786"/>
        <v>0</v>
      </c>
      <c r="AW1699" s="179">
        <f t="shared" si="2786"/>
        <v>0</v>
      </c>
      <c r="AX1699" s="179">
        <f t="shared" si="2786"/>
        <v>0</v>
      </c>
      <c r="AY1699" s="179">
        <f t="shared" ref="AY1699:CD1699" si="2787">AY1672</f>
        <v>0</v>
      </c>
      <c r="AZ1699" s="179">
        <f t="shared" si="2787"/>
        <v>0</v>
      </c>
      <c r="BA1699" s="179">
        <f t="shared" si="2787"/>
        <v>0</v>
      </c>
      <c r="BB1699" s="179">
        <f t="shared" si="2787"/>
        <v>0</v>
      </c>
      <c r="BC1699" s="179">
        <f t="shared" si="2787"/>
        <v>0</v>
      </c>
      <c r="BD1699" s="179">
        <f t="shared" si="2787"/>
        <v>0</v>
      </c>
      <c r="BE1699" s="179">
        <f t="shared" si="2787"/>
        <v>0</v>
      </c>
      <c r="BF1699" s="179">
        <f t="shared" si="2787"/>
        <v>0</v>
      </c>
      <c r="BG1699" s="179">
        <f t="shared" si="2787"/>
        <v>0</v>
      </c>
      <c r="BH1699" s="179">
        <f t="shared" si="2787"/>
        <v>0</v>
      </c>
      <c r="BI1699" s="179">
        <f t="shared" si="2787"/>
        <v>0</v>
      </c>
      <c r="BJ1699" s="179">
        <f t="shared" si="2787"/>
        <v>0</v>
      </c>
      <c r="BK1699" s="179">
        <f t="shared" si="2787"/>
        <v>0</v>
      </c>
      <c r="BL1699" s="179">
        <f t="shared" si="2787"/>
        <v>0</v>
      </c>
      <c r="BM1699" s="179">
        <f t="shared" si="2787"/>
        <v>0</v>
      </c>
      <c r="BN1699" s="179">
        <f t="shared" si="2787"/>
        <v>0</v>
      </c>
      <c r="BO1699" s="179">
        <f t="shared" si="2787"/>
        <v>0</v>
      </c>
      <c r="BP1699" s="179">
        <f t="shared" si="2787"/>
        <v>0</v>
      </c>
      <c r="BQ1699" s="179">
        <f t="shared" si="2787"/>
        <v>0</v>
      </c>
      <c r="BR1699" s="179">
        <f t="shared" si="2787"/>
        <v>0</v>
      </c>
      <c r="BS1699" s="179">
        <f t="shared" si="2787"/>
        <v>0</v>
      </c>
      <c r="BT1699" s="179">
        <f t="shared" si="2787"/>
        <v>0</v>
      </c>
      <c r="BU1699" s="179">
        <f t="shared" si="2787"/>
        <v>0</v>
      </c>
      <c r="BV1699" s="179">
        <f t="shared" si="2787"/>
        <v>0</v>
      </c>
      <c r="BW1699" s="179">
        <f t="shared" si="2787"/>
        <v>0</v>
      </c>
      <c r="BX1699" s="179">
        <f t="shared" si="2787"/>
        <v>0</v>
      </c>
      <c r="BY1699" s="179">
        <f t="shared" si="2787"/>
        <v>0</v>
      </c>
      <c r="BZ1699" s="179">
        <f t="shared" si="2787"/>
        <v>0</v>
      </c>
      <c r="CA1699" s="179">
        <f t="shared" si="2787"/>
        <v>0</v>
      </c>
      <c r="CB1699" s="179">
        <f t="shared" si="2787"/>
        <v>0</v>
      </c>
      <c r="CC1699" s="179">
        <f t="shared" si="2787"/>
        <v>0</v>
      </c>
      <c r="CD1699" s="179">
        <f t="shared" si="2787"/>
        <v>0</v>
      </c>
      <c r="CE1699" s="179">
        <f t="shared" ref="CE1699:CL1699" si="2788">CE1672</f>
        <v>0</v>
      </c>
      <c r="CF1699" s="179">
        <f t="shared" si="2788"/>
        <v>0</v>
      </c>
      <c r="CG1699" s="179">
        <f t="shared" si="2788"/>
        <v>0</v>
      </c>
      <c r="CH1699" s="179">
        <f t="shared" si="2788"/>
        <v>0</v>
      </c>
      <c r="CI1699" s="179">
        <f t="shared" si="2788"/>
        <v>0</v>
      </c>
      <c r="CJ1699" s="179">
        <f t="shared" si="2788"/>
        <v>0</v>
      </c>
      <c r="CK1699" s="179">
        <f t="shared" si="2788"/>
        <v>0</v>
      </c>
      <c r="CL1699" s="179">
        <f t="shared" si="2788"/>
        <v>0</v>
      </c>
      <c r="CN1699" s="60"/>
      <c r="CO1699" s="179">
        <f t="shared" ref="CO1699:DL1699" si="2789">CO1672</f>
        <v>0</v>
      </c>
      <c r="CP1699" s="179">
        <f t="shared" si="2789"/>
        <v>0</v>
      </c>
      <c r="CQ1699" s="179">
        <f t="shared" si="2789"/>
        <v>0</v>
      </c>
      <c r="CR1699" s="179">
        <f t="shared" si="2789"/>
        <v>0</v>
      </c>
      <c r="CS1699" s="179">
        <f t="shared" si="2789"/>
        <v>0</v>
      </c>
      <c r="CT1699" s="179">
        <f t="shared" si="2789"/>
        <v>0</v>
      </c>
      <c r="CU1699" s="179">
        <f t="shared" si="2789"/>
        <v>0</v>
      </c>
      <c r="CV1699" s="179">
        <f t="shared" si="2789"/>
        <v>0</v>
      </c>
      <c r="CW1699" s="179">
        <f t="shared" si="2789"/>
        <v>0</v>
      </c>
      <c r="CX1699" s="179">
        <f t="shared" si="2789"/>
        <v>0</v>
      </c>
      <c r="CY1699" s="179">
        <f t="shared" si="2789"/>
        <v>0</v>
      </c>
      <c r="CZ1699" s="179">
        <f t="shared" si="2789"/>
        <v>0</v>
      </c>
      <c r="DA1699" s="179">
        <f t="shared" si="2789"/>
        <v>0</v>
      </c>
      <c r="DB1699" s="179">
        <f t="shared" si="2789"/>
        <v>0</v>
      </c>
      <c r="DC1699" s="179">
        <f t="shared" si="2789"/>
        <v>0</v>
      </c>
      <c r="DD1699" s="179">
        <f t="shared" si="2789"/>
        <v>0</v>
      </c>
      <c r="DE1699" s="179">
        <f t="shared" si="2789"/>
        <v>0</v>
      </c>
      <c r="DF1699" s="179">
        <f t="shared" si="2789"/>
        <v>0</v>
      </c>
      <c r="DG1699" s="179">
        <f t="shared" si="2789"/>
        <v>0</v>
      </c>
      <c r="DH1699" s="179">
        <f t="shared" si="2789"/>
        <v>0</v>
      </c>
      <c r="DI1699" s="179">
        <f t="shared" si="2789"/>
        <v>0</v>
      </c>
      <c r="DJ1699" s="179">
        <f t="shared" si="2789"/>
        <v>0</v>
      </c>
      <c r="DK1699" s="179">
        <f t="shared" si="2789"/>
        <v>0</v>
      </c>
      <c r="DL1699" s="179">
        <f t="shared" si="2789"/>
        <v>0</v>
      </c>
    </row>
    <row r="1700" spans="1:116" x14ac:dyDescent="0.4">
      <c r="B1700" t="s">
        <v>332</v>
      </c>
      <c r="D1700" t="s">
        <v>766</v>
      </c>
      <c r="E1700" s="8" t="str">
        <f t="shared" ref="E1700" si="2790">ROW()&amp;" "&amp;D1700</f>
        <v>1700 FAINTR-S</v>
      </c>
      <c r="G1700" s="241" t="str">
        <f>IFERROR(SUBSTITUTE(TRIM(MID(G1676, SEARCH("-", G1676) + 1, LEN(G1676))),":",""),"no unit")</f>
        <v>no unit</v>
      </c>
      <c r="H1700" s="12"/>
      <c r="I1700" s="60"/>
      <c r="J1700" s="60"/>
      <c r="K1700" s="15"/>
      <c r="L1700" s="15"/>
      <c r="M1700" s="15"/>
      <c r="N1700" s="15"/>
      <c r="O1700" s="15"/>
      <c r="P1700" s="15"/>
      <c r="R1700" s="15"/>
      <c r="S1700" s="179"/>
      <c r="T1700" s="179"/>
      <c r="U1700" s="179"/>
      <c r="V1700" s="179"/>
      <c r="W1700" s="179"/>
      <c r="X1700" s="179"/>
      <c r="Y1700" s="179"/>
      <c r="Z1700" s="179"/>
      <c r="AA1700" s="179"/>
      <c r="AB1700" s="179"/>
      <c r="AC1700" s="179"/>
      <c r="AD1700" s="179"/>
      <c r="AE1700" s="179"/>
      <c r="AF1700" s="179"/>
      <c r="AG1700" s="179"/>
      <c r="AH1700" s="179"/>
      <c r="AI1700" s="179"/>
      <c r="AJ1700" s="179"/>
      <c r="AK1700" s="179"/>
      <c r="AL1700" s="179"/>
      <c r="AM1700" s="179"/>
      <c r="AN1700" s="179"/>
      <c r="AO1700" s="179"/>
      <c r="AP1700" s="179"/>
      <c r="AQ1700" s="179"/>
      <c r="AR1700" s="179"/>
      <c r="AS1700" s="179"/>
      <c r="AT1700" s="179"/>
      <c r="AU1700" s="179"/>
      <c r="AV1700" s="179"/>
      <c r="AW1700" s="179"/>
      <c r="AX1700" s="179"/>
      <c r="AY1700" s="179"/>
      <c r="AZ1700" s="179"/>
      <c r="BA1700" s="179"/>
      <c r="BB1700" s="179"/>
      <c r="BC1700" s="179"/>
      <c r="BD1700" s="179"/>
      <c r="BE1700" s="179"/>
      <c r="BF1700" s="179"/>
      <c r="BG1700" s="179"/>
      <c r="BH1700" s="179"/>
      <c r="BI1700" s="179"/>
      <c r="BJ1700" s="179"/>
      <c r="BK1700" s="179"/>
      <c r="BL1700" s="179"/>
      <c r="BM1700" s="179"/>
      <c r="BN1700" s="179"/>
      <c r="BO1700" s="179"/>
      <c r="BP1700" s="179"/>
      <c r="BQ1700" s="179"/>
      <c r="BR1700" s="179"/>
      <c r="BS1700" s="179"/>
      <c r="BT1700" s="179"/>
      <c r="BU1700" s="179"/>
      <c r="BV1700" s="179"/>
      <c r="BW1700" s="179"/>
      <c r="BX1700" s="179"/>
      <c r="BY1700" s="179"/>
      <c r="BZ1700" s="179"/>
      <c r="CA1700" s="179"/>
      <c r="CB1700" s="179"/>
      <c r="CC1700" s="179"/>
      <c r="CD1700" s="179"/>
      <c r="CE1700" s="179"/>
      <c r="CF1700" s="179"/>
      <c r="CG1700" s="179"/>
      <c r="CH1700" s="179"/>
      <c r="CI1700" s="179"/>
      <c r="CJ1700" s="179"/>
      <c r="CK1700" s="179"/>
      <c r="CL1700" s="179"/>
      <c r="CN1700" s="60"/>
      <c r="CO1700" s="179"/>
      <c r="CP1700" s="179"/>
      <c r="CQ1700" s="179"/>
      <c r="CR1700" s="179"/>
      <c r="CS1700" s="179"/>
      <c r="CT1700" s="179"/>
      <c r="CU1700" s="179"/>
      <c r="CV1700" s="179"/>
      <c r="CW1700" s="179"/>
      <c r="CX1700" s="179"/>
      <c r="CY1700" s="179"/>
      <c r="CZ1700" s="179"/>
      <c r="DA1700" s="179"/>
      <c r="DB1700" s="179"/>
      <c r="DC1700" s="179"/>
      <c r="DD1700" s="179"/>
      <c r="DE1700" s="179"/>
      <c r="DF1700" s="179"/>
      <c r="DG1700" s="179"/>
      <c r="DH1700" s="179"/>
      <c r="DI1700" s="179"/>
      <c r="DJ1700" s="179"/>
      <c r="DK1700" s="179"/>
      <c r="DL1700" s="179"/>
    </row>
    <row r="1701" spans="1:116" x14ac:dyDescent="0.4">
      <c r="A1701" s="3"/>
      <c r="B1701" t="s">
        <v>332</v>
      </c>
      <c r="D1701" t="s">
        <v>766</v>
      </c>
      <c r="E1701" s="8" t="str">
        <f t="shared" si="2756"/>
        <v>1701 FAINTR-S</v>
      </c>
      <c r="G1701" s="191" t="str">
        <f>G1674</f>
        <v>Secondary revenue driver</v>
      </c>
      <c r="H1701" s="90"/>
      <c r="I1701" s="213"/>
      <c r="J1701" s="213"/>
      <c r="K1701" s="214"/>
      <c r="L1701" s="214"/>
      <c r="M1701" s="214"/>
      <c r="N1701" s="214"/>
      <c r="O1701" s="214"/>
      <c r="P1701" s="214"/>
      <c r="R1701" s="214"/>
      <c r="S1701" s="4" t="str">
        <f t="shared" ref="S1701:AX1701" si="2791">ADDRESS(ROW(S1693),COLUMN(S1693),2)</f>
        <v>S$1693</v>
      </c>
      <c r="T1701" s="4" t="str">
        <f t="shared" si="2791"/>
        <v>T$1693</v>
      </c>
      <c r="U1701" s="4" t="str">
        <f t="shared" si="2791"/>
        <v>U$1693</v>
      </c>
      <c r="V1701" s="4" t="str">
        <f t="shared" si="2791"/>
        <v>V$1693</v>
      </c>
      <c r="W1701" s="4" t="str">
        <f t="shared" si="2791"/>
        <v>W$1693</v>
      </c>
      <c r="X1701" s="4" t="str">
        <f t="shared" si="2791"/>
        <v>X$1693</v>
      </c>
      <c r="Y1701" s="4" t="str">
        <f t="shared" si="2791"/>
        <v>Y$1693</v>
      </c>
      <c r="Z1701" s="4" t="str">
        <f t="shared" si="2791"/>
        <v>Z$1693</v>
      </c>
      <c r="AA1701" s="4" t="str">
        <f t="shared" si="2791"/>
        <v>AA$1693</v>
      </c>
      <c r="AB1701" s="4" t="str">
        <f t="shared" si="2791"/>
        <v>AB$1693</v>
      </c>
      <c r="AC1701" s="4" t="str">
        <f t="shared" si="2791"/>
        <v>AC$1693</v>
      </c>
      <c r="AD1701" s="4" t="str">
        <f t="shared" si="2791"/>
        <v>AD$1693</v>
      </c>
      <c r="AE1701" s="4" t="str">
        <f t="shared" si="2791"/>
        <v>AE$1693</v>
      </c>
      <c r="AF1701" s="4" t="str">
        <f t="shared" si="2791"/>
        <v>AF$1693</v>
      </c>
      <c r="AG1701" s="4" t="str">
        <f t="shared" si="2791"/>
        <v>AG$1693</v>
      </c>
      <c r="AH1701" s="4" t="str">
        <f t="shared" si="2791"/>
        <v>AH$1693</v>
      </c>
      <c r="AI1701" s="4" t="str">
        <f t="shared" si="2791"/>
        <v>AI$1693</v>
      </c>
      <c r="AJ1701" s="4" t="str">
        <f t="shared" si="2791"/>
        <v>AJ$1693</v>
      </c>
      <c r="AK1701" s="4" t="str">
        <f t="shared" si="2791"/>
        <v>AK$1693</v>
      </c>
      <c r="AL1701" s="4" t="str">
        <f t="shared" si="2791"/>
        <v>AL$1693</v>
      </c>
      <c r="AM1701" s="4" t="str">
        <f t="shared" si="2791"/>
        <v>AM$1693</v>
      </c>
      <c r="AN1701" s="4" t="str">
        <f t="shared" si="2791"/>
        <v>AN$1693</v>
      </c>
      <c r="AO1701" s="4" t="str">
        <f t="shared" si="2791"/>
        <v>AO$1693</v>
      </c>
      <c r="AP1701" s="4" t="str">
        <f t="shared" si="2791"/>
        <v>AP$1693</v>
      </c>
      <c r="AQ1701" s="4" t="str">
        <f t="shared" si="2791"/>
        <v>AQ$1693</v>
      </c>
      <c r="AR1701" s="4" t="str">
        <f t="shared" si="2791"/>
        <v>AR$1693</v>
      </c>
      <c r="AS1701" s="4" t="str">
        <f t="shared" si="2791"/>
        <v>AS$1693</v>
      </c>
      <c r="AT1701" s="4" t="str">
        <f t="shared" si="2791"/>
        <v>AT$1693</v>
      </c>
      <c r="AU1701" s="4" t="str">
        <f t="shared" si="2791"/>
        <v>AU$1693</v>
      </c>
      <c r="AV1701" s="4" t="str">
        <f t="shared" si="2791"/>
        <v>AV$1693</v>
      </c>
      <c r="AW1701" s="4" t="str">
        <f t="shared" si="2791"/>
        <v>AW$1693</v>
      </c>
      <c r="AX1701" s="4" t="str">
        <f t="shared" si="2791"/>
        <v>AX$1693</v>
      </c>
      <c r="AY1701" s="4" t="str">
        <f t="shared" ref="AY1701:CD1701" si="2792">ADDRESS(ROW(AY1693),COLUMN(AY1693),2)</f>
        <v>AY$1693</v>
      </c>
      <c r="AZ1701" s="4" t="str">
        <f t="shared" si="2792"/>
        <v>AZ$1693</v>
      </c>
      <c r="BA1701" s="4" t="str">
        <f t="shared" si="2792"/>
        <v>BA$1693</v>
      </c>
      <c r="BB1701" s="4" t="str">
        <f t="shared" si="2792"/>
        <v>BB$1693</v>
      </c>
      <c r="BC1701" s="4" t="str">
        <f t="shared" si="2792"/>
        <v>BC$1693</v>
      </c>
      <c r="BD1701" s="4" t="str">
        <f t="shared" si="2792"/>
        <v>BD$1693</v>
      </c>
      <c r="BE1701" s="4" t="str">
        <f t="shared" si="2792"/>
        <v>BE$1693</v>
      </c>
      <c r="BF1701" s="4" t="str">
        <f t="shared" si="2792"/>
        <v>BF$1693</v>
      </c>
      <c r="BG1701" s="4" t="str">
        <f t="shared" si="2792"/>
        <v>BG$1693</v>
      </c>
      <c r="BH1701" s="4" t="str">
        <f t="shared" si="2792"/>
        <v>BH$1693</v>
      </c>
      <c r="BI1701" s="4" t="str">
        <f t="shared" si="2792"/>
        <v>BI$1693</v>
      </c>
      <c r="BJ1701" s="4" t="str">
        <f t="shared" si="2792"/>
        <v>BJ$1693</v>
      </c>
      <c r="BK1701" s="4" t="str">
        <f t="shared" si="2792"/>
        <v>BK$1693</v>
      </c>
      <c r="BL1701" s="4" t="str">
        <f t="shared" si="2792"/>
        <v>BL$1693</v>
      </c>
      <c r="BM1701" s="4" t="str">
        <f t="shared" si="2792"/>
        <v>BM$1693</v>
      </c>
      <c r="BN1701" s="4" t="str">
        <f t="shared" si="2792"/>
        <v>BN$1693</v>
      </c>
      <c r="BO1701" s="4" t="str">
        <f t="shared" si="2792"/>
        <v>BO$1693</v>
      </c>
      <c r="BP1701" s="4" t="str">
        <f t="shared" si="2792"/>
        <v>BP$1693</v>
      </c>
      <c r="BQ1701" s="4" t="str">
        <f t="shared" si="2792"/>
        <v>BQ$1693</v>
      </c>
      <c r="BR1701" s="4" t="str">
        <f t="shared" si="2792"/>
        <v>BR$1693</v>
      </c>
      <c r="BS1701" s="4" t="str">
        <f t="shared" si="2792"/>
        <v>BS$1693</v>
      </c>
      <c r="BT1701" s="4" t="str">
        <f t="shared" si="2792"/>
        <v>BT$1693</v>
      </c>
      <c r="BU1701" s="4" t="str">
        <f t="shared" si="2792"/>
        <v>BU$1693</v>
      </c>
      <c r="BV1701" s="4" t="str">
        <f t="shared" si="2792"/>
        <v>BV$1693</v>
      </c>
      <c r="BW1701" s="4" t="str">
        <f t="shared" si="2792"/>
        <v>BW$1693</v>
      </c>
      <c r="BX1701" s="4" t="str">
        <f t="shared" si="2792"/>
        <v>BX$1693</v>
      </c>
      <c r="BY1701" s="4" t="str">
        <f t="shared" si="2792"/>
        <v>BY$1693</v>
      </c>
      <c r="BZ1701" s="4" t="str">
        <f t="shared" si="2792"/>
        <v>BZ$1693</v>
      </c>
      <c r="CA1701" s="4" t="str">
        <f t="shared" si="2792"/>
        <v>CA$1693</v>
      </c>
      <c r="CB1701" s="4" t="str">
        <f t="shared" si="2792"/>
        <v>CB$1693</v>
      </c>
      <c r="CC1701" s="4" t="str">
        <f t="shared" si="2792"/>
        <v>CC$1693</v>
      </c>
      <c r="CD1701" s="4" t="str">
        <f t="shared" si="2792"/>
        <v>CD$1693</v>
      </c>
      <c r="CE1701" s="4" t="str">
        <f t="shared" ref="CE1701:CL1701" si="2793">ADDRESS(ROW(CE1693),COLUMN(CE1693),2)</f>
        <v>CE$1693</v>
      </c>
      <c r="CF1701" s="4" t="str">
        <f t="shared" si="2793"/>
        <v>CF$1693</v>
      </c>
      <c r="CG1701" s="4" t="str">
        <f t="shared" si="2793"/>
        <v>CG$1693</v>
      </c>
      <c r="CH1701" s="4" t="str">
        <f t="shared" si="2793"/>
        <v>CH$1693</v>
      </c>
      <c r="CI1701" s="4" t="str">
        <f t="shared" si="2793"/>
        <v>CI$1693</v>
      </c>
      <c r="CJ1701" s="4" t="str">
        <f t="shared" si="2793"/>
        <v>CJ$1693</v>
      </c>
      <c r="CK1701" s="4" t="str">
        <f t="shared" si="2793"/>
        <v>CK$1693</v>
      </c>
      <c r="CL1701" s="4" t="str">
        <f t="shared" si="2793"/>
        <v>CL$1693</v>
      </c>
      <c r="CN1701" s="213"/>
      <c r="CO1701" s="4" t="str">
        <f t="shared" ref="CO1701:DL1701" si="2794">ADDRESS(ROW(CO1693),COLUMN(CO1693),2)</f>
        <v>CO$1693</v>
      </c>
      <c r="CP1701" s="4" t="str">
        <f t="shared" si="2794"/>
        <v>CP$1693</v>
      </c>
      <c r="CQ1701" s="4" t="str">
        <f t="shared" si="2794"/>
        <v>CQ$1693</v>
      </c>
      <c r="CR1701" s="4" t="str">
        <f t="shared" si="2794"/>
        <v>CR$1693</v>
      </c>
      <c r="CS1701" s="4" t="str">
        <f t="shared" si="2794"/>
        <v>CS$1693</v>
      </c>
      <c r="CT1701" s="4" t="str">
        <f t="shared" si="2794"/>
        <v>CT$1693</v>
      </c>
      <c r="CU1701" s="4" t="str">
        <f t="shared" si="2794"/>
        <v>CU$1693</v>
      </c>
      <c r="CV1701" s="4" t="str">
        <f t="shared" si="2794"/>
        <v>CV$1693</v>
      </c>
      <c r="CW1701" s="4" t="str">
        <f t="shared" si="2794"/>
        <v>CW$1693</v>
      </c>
      <c r="CX1701" s="4" t="str">
        <f t="shared" si="2794"/>
        <v>CX$1693</v>
      </c>
      <c r="CY1701" s="4" t="str">
        <f t="shared" si="2794"/>
        <v>CY$1693</v>
      </c>
      <c r="CZ1701" s="4" t="str">
        <f t="shared" si="2794"/>
        <v>CZ$1693</v>
      </c>
      <c r="DA1701" s="4" t="str">
        <f t="shared" si="2794"/>
        <v>DA$1693</v>
      </c>
      <c r="DB1701" s="4" t="str">
        <f t="shared" si="2794"/>
        <v>DB$1693</v>
      </c>
      <c r="DC1701" s="4" t="str">
        <f t="shared" si="2794"/>
        <v>DC$1693</v>
      </c>
      <c r="DD1701" s="4" t="str">
        <f t="shared" si="2794"/>
        <v>DD$1693</v>
      </c>
      <c r="DE1701" s="4" t="str">
        <f t="shared" si="2794"/>
        <v>DE$1693</v>
      </c>
      <c r="DF1701" s="4" t="str">
        <f t="shared" si="2794"/>
        <v>DF$1693</v>
      </c>
      <c r="DG1701" s="4" t="str">
        <f t="shared" si="2794"/>
        <v>DG$1693</v>
      </c>
      <c r="DH1701" s="4" t="str">
        <f t="shared" si="2794"/>
        <v>DH$1693</v>
      </c>
      <c r="DI1701" s="4" t="str">
        <f t="shared" si="2794"/>
        <v>DI$1693</v>
      </c>
      <c r="DJ1701" s="4" t="str">
        <f t="shared" si="2794"/>
        <v>DJ$1693</v>
      </c>
      <c r="DK1701" s="4" t="str">
        <f t="shared" si="2794"/>
        <v>DK$1693</v>
      </c>
      <c r="DL1701" s="4" t="str">
        <f t="shared" si="2794"/>
        <v>DL$1693</v>
      </c>
    </row>
    <row r="1702" spans="1:116" x14ac:dyDescent="0.4">
      <c r="B1702" t="s">
        <v>332</v>
      </c>
      <c r="D1702" t="s">
        <v>766</v>
      </c>
      <c r="E1702" s="8" t="str">
        <f t="shared" si="2756"/>
        <v>1702 FAINTR-S</v>
      </c>
      <c r="G1702" s="136" t="str">
        <f>G1675</f>
        <v>Secondary volume driver</v>
      </c>
      <c r="H1702" s="12"/>
      <c r="I1702" s="60"/>
      <c r="J1702" s="60"/>
      <c r="K1702" s="15"/>
      <c r="L1702" s="15"/>
      <c r="M1702" s="15"/>
      <c r="N1702" s="15"/>
      <c r="O1702" s="15"/>
      <c r="P1702" s="15"/>
      <c r="R1702" s="15"/>
      <c r="S1702" s="179" t="str">
        <f t="shared" ref="S1702:AX1702" si="2795">S1675</f>
        <v>S$19</v>
      </c>
      <c r="T1702" s="179" t="str">
        <f t="shared" si="2795"/>
        <v>T$19</v>
      </c>
      <c r="U1702" s="179" t="str">
        <f t="shared" si="2795"/>
        <v>U$19</v>
      </c>
      <c r="V1702" s="179" t="str">
        <f t="shared" si="2795"/>
        <v>V$19</v>
      </c>
      <c r="W1702" s="179" t="str">
        <f t="shared" si="2795"/>
        <v>W$19</v>
      </c>
      <c r="X1702" s="179" t="str">
        <f t="shared" si="2795"/>
        <v>X$19</v>
      </c>
      <c r="Y1702" s="179" t="str">
        <f t="shared" si="2795"/>
        <v>Y$19</v>
      </c>
      <c r="Z1702" s="179" t="str">
        <f t="shared" si="2795"/>
        <v>Z$19</v>
      </c>
      <c r="AA1702" s="179" t="str">
        <f t="shared" si="2795"/>
        <v>AA$19</v>
      </c>
      <c r="AB1702" s="179" t="str">
        <f t="shared" si="2795"/>
        <v>AB$19</v>
      </c>
      <c r="AC1702" s="179" t="str">
        <f t="shared" si="2795"/>
        <v>AC$19</v>
      </c>
      <c r="AD1702" s="179" t="str">
        <f t="shared" si="2795"/>
        <v>AD$19</v>
      </c>
      <c r="AE1702" s="179" t="str">
        <f t="shared" si="2795"/>
        <v>AE$19</v>
      </c>
      <c r="AF1702" s="179" t="str">
        <f t="shared" si="2795"/>
        <v>AF$19</v>
      </c>
      <c r="AG1702" s="179" t="str">
        <f t="shared" si="2795"/>
        <v>AG$19</v>
      </c>
      <c r="AH1702" s="179" t="str">
        <f t="shared" si="2795"/>
        <v>AH$19</v>
      </c>
      <c r="AI1702" s="179" t="str">
        <f t="shared" si="2795"/>
        <v>AI$19</v>
      </c>
      <c r="AJ1702" s="179" t="str">
        <f t="shared" si="2795"/>
        <v>AJ$19</v>
      </c>
      <c r="AK1702" s="179" t="str">
        <f t="shared" si="2795"/>
        <v>AK$19</v>
      </c>
      <c r="AL1702" s="179" t="str">
        <f t="shared" si="2795"/>
        <v>AL$19</v>
      </c>
      <c r="AM1702" s="179" t="str">
        <f t="shared" si="2795"/>
        <v>AM$19</v>
      </c>
      <c r="AN1702" s="179" t="str">
        <f t="shared" si="2795"/>
        <v>AN$19</v>
      </c>
      <c r="AO1702" s="179" t="str">
        <f t="shared" si="2795"/>
        <v>AO$19</v>
      </c>
      <c r="AP1702" s="179" t="str">
        <f t="shared" si="2795"/>
        <v>AP$19</v>
      </c>
      <c r="AQ1702" s="179" t="str">
        <f t="shared" si="2795"/>
        <v>AQ$19</v>
      </c>
      <c r="AR1702" s="179" t="str">
        <f t="shared" si="2795"/>
        <v>AR$19</v>
      </c>
      <c r="AS1702" s="179" t="str">
        <f t="shared" si="2795"/>
        <v>AS$19</v>
      </c>
      <c r="AT1702" s="179" t="str">
        <f t="shared" si="2795"/>
        <v>AT$19</v>
      </c>
      <c r="AU1702" s="179" t="str">
        <f t="shared" si="2795"/>
        <v>AU$19</v>
      </c>
      <c r="AV1702" s="179" t="str">
        <f t="shared" si="2795"/>
        <v>AV$19</v>
      </c>
      <c r="AW1702" s="179" t="str">
        <f t="shared" si="2795"/>
        <v>AW$19</v>
      </c>
      <c r="AX1702" s="179" t="str">
        <f t="shared" si="2795"/>
        <v>AX$19</v>
      </c>
      <c r="AY1702" s="179" t="str">
        <f t="shared" ref="AY1702:CD1702" si="2796">AY1675</f>
        <v>AY$19</v>
      </c>
      <c r="AZ1702" s="179" t="str">
        <f t="shared" si="2796"/>
        <v>AZ$19</v>
      </c>
      <c r="BA1702" s="179" t="str">
        <f t="shared" si="2796"/>
        <v>BA$19</v>
      </c>
      <c r="BB1702" s="179" t="str">
        <f t="shared" si="2796"/>
        <v>BB$19</v>
      </c>
      <c r="BC1702" s="179" t="str">
        <f t="shared" si="2796"/>
        <v>BC$19</v>
      </c>
      <c r="BD1702" s="179" t="str">
        <f t="shared" si="2796"/>
        <v>BD$19</v>
      </c>
      <c r="BE1702" s="179" t="str">
        <f t="shared" si="2796"/>
        <v>BE$19</v>
      </c>
      <c r="BF1702" s="179" t="str">
        <f t="shared" si="2796"/>
        <v>BF$19</v>
      </c>
      <c r="BG1702" s="179" t="str">
        <f t="shared" si="2796"/>
        <v>BG$19</v>
      </c>
      <c r="BH1702" s="179" t="str">
        <f t="shared" si="2796"/>
        <v>BH$19</v>
      </c>
      <c r="BI1702" s="179" t="str">
        <f t="shared" si="2796"/>
        <v>BI$19</v>
      </c>
      <c r="BJ1702" s="179" t="str">
        <f t="shared" si="2796"/>
        <v>BJ$19</v>
      </c>
      <c r="BK1702" s="179" t="str">
        <f t="shared" si="2796"/>
        <v>BK$19</v>
      </c>
      <c r="BL1702" s="179" t="str">
        <f t="shared" si="2796"/>
        <v>BL$19</v>
      </c>
      <c r="BM1702" s="179" t="str">
        <f t="shared" si="2796"/>
        <v>BM$19</v>
      </c>
      <c r="BN1702" s="179" t="str">
        <f t="shared" si="2796"/>
        <v>BN$19</v>
      </c>
      <c r="BO1702" s="179" t="str">
        <f t="shared" si="2796"/>
        <v>BO$19</v>
      </c>
      <c r="BP1702" s="179" t="str">
        <f t="shared" si="2796"/>
        <v>BP$19</v>
      </c>
      <c r="BQ1702" s="179" t="str">
        <f t="shared" si="2796"/>
        <v>BQ$19</v>
      </c>
      <c r="BR1702" s="179" t="str">
        <f t="shared" si="2796"/>
        <v>BR$19</v>
      </c>
      <c r="BS1702" s="179" t="str">
        <f t="shared" si="2796"/>
        <v>BS$19</v>
      </c>
      <c r="BT1702" s="179" t="str">
        <f t="shared" si="2796"/>
        <v>BT$19</v>
      </c>
      <c r="BU1702" s="179" t="str">
        <f t="shared" si="2796"/>
        <v>BU$19</v>
      </c>
      <c r="BV1702" s="179" t="str">
        <f t="shared" si="2796"/>
        <v>BV$19</v>
      </c>
      <c r="BW1702" s="179" t="str">
        <f t="shared" si="2796"/>
        <v>BW$19</v>
      </c>
      <c r="BX1702" s="179" t="str">
        <f t="shared" si="2796"/>
        <v>BX$19</v>
      </c>
      <c r="BY1702" s="179" t="str">
        <f t="shared" si="2796"/>
        <v>BY$19</v>
      </c>
      <c r="BZ1702" s="179" t="str">
        <f t="shared" si="2796"/>
        <v>BZ$19</v>
      </c>
      <c r="CA1702" s="179" t="str">
        <f t="shared" si="2796"/>
        <v>CA$19</v>
      </c>
      <c r="CB1702" s="179" t="str">
        <f t="shared" si="2796"/>
        <v>CB$19</v>
      </c>
      <c r="CC1702" s="179" t="str">
        <f t="shared" si="2796"/>
        <v>CC$19</v>
      </c>
      <c r="CD1702" s="179" t="str">
        <f t="shared" si="2796"/>
        <v>CD$19</v>
      </c>
      <c r="CE1702" s="179" t="str">
        <f t="shared" ref="CE1702:CL1702" si="2797">CE1675</f>
        <v>CE$19</v>
      </c>
      <c r="CF1702" s="179" t="str">
        <f t="shared" si="2797"/>
        <v>CF$19</v>
      </c>
      <c r="CG1702" s="179" t="str">
        <f t="shared" si="2797"/>
        <v>CG$19</v>
      </c>
      <c r="CH1702" s="179" t="str">
        <f t="shared" si="2797"/>
        <v>CH$19</v>
      </c>
      <c r="CI1702" s="179" t="str">
        <f t="shared" si="2797"/>
        <v>CI$19</v>
      </c>
      <c r="CJ1702" s="179" t="str">
        <f t="shared" si="2797"/>
        <v>CJ$19</v>
      </c>
      <c r="CK1702" s="179" t="str">
        <f t="shared" si="2797"/>
        <v>CK$19</v>
      </c>
      <c r="CL1702" s="179" t="str">
        <f t="shared" si="2797"/>
        <v>CL$19</v>
      </c>
      <c r="CN1702" s="60"/>
      <c r="CO1702" s="179" t="str">
        <f t="shared" ref="CO1702:DL1702" si="2798">CO1675</f>
        <v>CO$19</v>
      </c>
      <c r="CP1702" s="179" t="str">
        <f t="shared" si="2798"/>
        <v>CP$19</v>
      </c>
      <c r="CQ1702" s="179" t="str">
        <f t="shared" si="2798"/>
        <v>CQ$19</v>
      </c>
      <c r="CR1702" s="179" t="str">
        <f t="shared" si="2798"/>
        <v>CR$19</v>
      </c>
      <c r="CS1702" s="179" t="str">
        <f t="shared" si="2798"/>
        <v>CS$19</v>
      </c>
      <c r="CT1702" s="179" t="str">
        <f t="shared" si="2798"/>
        <v>CT$19</v>
      </c>
      <c r="CU1702" s="179" t="str">
        <f t="shared" si="2798"/>
        <v>CU$19</v>
      </c>
      <c r="CV1702" s="179" t="str">
        <f t="shared" si="2798"/>
        <v>CV$19</v>
      </c>
      <c r="CW1702" s="179" t="str">
        <f t="shared" si="2798"/>
        <v>CW$19</v>
      </c>
      <c r="CX1702" s="179" t="str">
        <f t="shared" si="2798"/>
        <v>CX$19</v>
      </c>
      <c r="CY1702" s="179" t="str">
        <f t="shared" si="2798"/>
        <v>CY$19</v>
      </c>
      <c r="CZ1702" s="179" t="str">
        <f t="shared" si="2798"/>
        <v>CZ$19</v>
      </c>
      <c r="DA1702" s="179" t="str">
        <f t="shared" si="2798"/>
        <v>DA$19</v>
      </c>
      <c r="DB1702" s="179" t="str">
        <f t="shared" si="2798"/>
        <v>DB$19</v>
      </c>
      <c r="DC1702" s="179" t="str">
        <f t="shared" si="2798"/>
        <v>DC$19</v>
      </c>
      <c r="DD1702" s="179" t="str">
        <f t="shared" si="2798"/>
        <v>DD$19</v>
      </c>
      <c r="DE1702" s="179" t="str">
        <f t="shared" si="2798"/>
        <v>DE$19</v>
      </c>
      <c r="DF1702" s="179" t="str">
        <f t="shared" si="2798"/>
        <v>DF$19</v>
      </c>
      <c r="DG1702" s="179" t="str">
        <f t="shared" si="2798"/>
        <v>DG$19</v>
      </c>
      <c r="DH1702" s="179" t="str">
        <f t="shared" si="2798"/>
        <v>DH$19</v>
      </c>
      <c r="DI1702" s="179" t="str">
        <f t="shared" si="2798"/>
        <v>DI$19</v>
      </c>
      <c r="DJ1702" s="179" t="str">
        <f t="shared" si="2798"/>
        <v>DJ$19</v>
      </c>
      <c r="DK1702" s="179" t="str">
        <f t="shared" si="2798"/>
        <v>DK$19</v>
      </c>
      <c r="DL1702" s="179" t="str">
        <f t="shared" si="2798"/>
        <v>DL$19</v>
      </c>
    </row>
    <row r="1703" spans="1:116" x14ac:dyDescent="0.4">
      <c r="E1703" s="8"/>
      <c r="H1703" s="12"/>
      <c r="I1703" s="60"/>
      <c r="J1703" s="60"/>
      <c r="K1703" s="15"/>
      <c r="L1703" s="15"/>
      <c r="M1703" s="15"/>
      <c r="N1703" s="15"/>
      <c r="O1703" s="15"/>
      <c r="P1703" s="15"/>
      <c r="R1703" s="15"/>
      <c r="S1703" s="76"/>
      <c r="T1703" s="76"/>
      <c r="U1703" s="76"/>
      <c r="V1703" s="76"/>
      <c r="W1703" s="76"/>
      <c r="X1703" s="76"/>
      <c r="Y1703" s="76"/>
      <c r="Z1703" s="76"/>
      <c r="AA1703" s="76"/>
      <c r="AB1703" s="76"/>
      <c r="AC1703" s="76"/>
      <c r="AD1703" s="76"/>
      <c r="AE1703" s="76"/>
      <c r="AF1703" s="76"/>
      <c r="AG1703" s="76"/>
      <c r="AH1703" s="76"/>
      <c r="AI1703" s="76"/>
      <c r="AJ1703" s="76"/>
      <c r="AK1703" s="76"/>
      <c r="AL1703" s="76"/>
      <c r="AM1703" s="76"/>
      <c r="AN1703" s="76"/>
      <c r="AO1703" s="76"/>
      <c r="AP1703" s="76"/>
      <c r="AQ1703" s="76"/>
      <c r="AR1703" s="76"/>
      <c r="AS1703" s="76"/>
      <c r="AT1703" s="76"/>
      <c r="AU1703" s="76"/>
      <c r="AV1703" s="76"/>
      <c r="AW1703" s="76"/>
      <c r="AX1703" s="76"/>
      <c r="AY1703" s="76"/>
      <c r="AZ1703" s="76"/>
      <c r="BA1703" s="76"/>
      <c r="BB1703" s="76"/>
      <c r="BC1703" s="76"/>
      <c r="BD1703" s="76"/>
      <c r="BE1703" s="76"/>
      <c r="BF1703" s="76"/>
      <c r="BG1703" s="76"/>
      <c r="BH1703" s="76"/>
      <c r="BI1703" s="76"/>
      <c r="BJ1703" s="76"/>
      <c r="BK1703" s="76"/>
      <c r="BL1703" s="76"/>
      <c r="BM1703" s="76"/>
      <c r="BN1703" s="76"/>
      <c r="BO1703" s="76"/>
      <c r="BP1703" s="76"/>
      <c r="BQ1703" s="76"/>
      <c r="BR1703" s="76"/>
      <c r="BS1703" s="76"/>
      <c r="BT1703" s="76"/>
      <c r="BU1703" s="76"/>
      <c r="BV1703" s="76"/>
      <c r="BW1703" s="76"/>
      <c r="BX1703" s="76"/>
      <c r="BY1703" s="76"/>
      <c r="BZ1703" s="76"/>
      <c r="CA1703" s="76"/>
      <c r="CB1703" s="76"/>
      <c r="CC1703" s="76"/>
      <c r="CD1703" s="76"/>
      <c r="CE1703" s="76"/>
      <c r="CF1703" s="76"/>
      <c r="CG1703" s="76"/>
      <c r="CH1703" s="76"/>
      <c r="CI1703" s="76"/>
      <c r="CJ1703" s="76"/>
      <c r="CK1703" s="76"/>
      <c r="CL1703" s="76"/>
      <c r="CN1703" s="60"/>
      <c r="CO1703" s="76"/>
      <c r="CP1703" s="76"/>
      <c r="CQ1703" s="76"/>
      <c r="CR1703" s="76"/>
      <c r="CS1703" s="76"/>
      <c r="CT1703" s="76"/>
      <c r="CU1703" s="76"/>
      <c r="CV1703" s="76"/>
      <c r="CW1703" s="76"/>
      <c r="CX1703" s="76"/>
      <c r="CY1703" s="76"/>
      <c r="CZ1703" s="76"/>
      <c r="DA1703" s="76"/>
      <c r="DB1703" s="76"/>
      <c r="DC1703" s="76"/>
      <c r="DD1703" s="76"/>
      <c r="DE1703" s="76"/>
      <c r="DF1703" s="76"/>
      <c r="DG1703" s="76"/>
      <c r="DH1703" s="76"/>
      <c r="DI1703" s="76"/>
      <c r="DJ1703" s="76"/>
      <c r="DK1703" s="76"/>
      <c r="DL1703" s="76"/>
    </row>
    <row r="1704" spans="1:116" x14ac:dyDescent="0.4">
      <c r="A1704" s="174"/>
      <c r="E1704" s="8"/>
      <c r="G1704" s="175" t="s">
        <v>490</v>
      </c>
      <c r="H1704" s="174"/>
      <c r="I1704" s="176"/>
      <c r="J1704" s="176"/>
      <c r="K1704" s="197"/>
      <c r="L1704" s="197"/>
      <c r="M1704" s="197"/>
      <c r="N1704" s="197"/>
      <c r="O1704" s="197"/>
      <c r="P1704" s="197"/>
      <c r="R1704" s="198"/>
      <c r="S1704" s="174"/>
      <c r="T1704" s="174"/>
      <c r="U1704" s="174"/>
      <c r="V1704" s="174"/>
      <c r="W1704" s="174"/>
      <c r="X1704" s="174"/>
      <c r="Y1704" s="174"/>
      <c r="Z1704" s="174"/>
      <c r="AA1704" s="174"/>
      <c r="AB1704" s="174"/>
      <c r="AC1704" s="174"/>
      <c r="AD1704" s="174"/>
      <c r="AE1704" s="174"/>
      <c r="AF1704" s="174"/>
      <c r="AG1704" s="174"/>
      <c r="AH1704" s="174"/>
      <c r="AI1704" s="174"/>
      <c r="AJ1704" s="174"/>
      <c r="AK1704" s="174"/>
      <c r="AL1704" s="174"/>
      <c r="AM1704" s="174"/>
      <c r="AN1704" s="174"/>
      <c r="AO1704" s="174"/>
      <c r="AP1704" s="174"/>
      <c r="AQ1704" s="174"/>
      <c r="AR1704" s="174"/>
      <c r="AS1704" s="174"/>
      <c r="AT1704" s="174"/>
      <c r="AU1704" s="174"/>
      <c r="AV1704" s="174"/>
      <c r="AW1704" s="174"/>
      <c r="AX1704" s="174"/>
      <c r="AY1704" s="174"/>
      <c r="AZ1704" s="174"/>
      <c r="BA1704" s="174"/>
      <c r="BB1704" s="174"/>
      <c r="BC1704" s="174"/>
      <c r="BD1704" s="174"/>
      <c r="BE1704" s="174"/>
      <c r="BF1704" s="174"/>
      <c r="BG1704" s="174"/>
      <c r="BH1704" s="174"/>
      <c r="BI1704" s="174"/>
      <c r="BJ1704" s="174"/>
      <c r="BK1704" s="174"/>
      <c r="BL1704" s="174"/>
      <c r="BM1704" s="174"/>
      <c r="BN1704" s="174"/>
      <c r="BO1704" s="174"/>
      <c r="BP1704" s="174"/>
      <c r="BQ1704" s="174"/>
      <c r="BR1704" s="174"/>
      <c r="BS1704" s="174"/>
      <c r="BT1704" s="174"/>
      <c r="BU1704" s="174"/>
      <c r="BV1704" s="174"/>
      <c r="BW1704" s="174"/>
      <c r="BX1704" s="174"/>
      <c r="BY1704" s="174"/>
      <c r="BZ1704" s="174"/>
      <c r="CA1704" s="174"/>
      <c r="CB1704" s="174"/>
      <c r="CC1704" s="174"/>
      <c r="CD1704" s="174"/>
      <c r="CE1704" s="174"/>
      <c r="CF1704" s="174"/>
      <c r="CG1704" s="174"/>
      <c r="CH1704" s="174"/>
      <c r="CI1704" s="174"/>
      <c r="CJ1704" s="174"/>
      <c r="CK1704" s="174"/>
      <c r="CL1704" s="174"/>
      <c r="CN1704" s="176"/>
      <c r="CO1704" s="174"/>
      <c r="CP1704" s="174"/>
      <c r="CQ1704" s="174"/>
      <c r="CR1704" s="174"/>
      <c r="CS1704" s="174"/>
      <c r="CT1704" s="174"/>
      <c r="CU1704" s="174"/>
      <c r="CV1704" s="174"/>
      <c r="CW1704" s="174"/>
      <c r="CX1704" s="174"/>
      <c r="CY1704" s="174"/>
      <c r="CZ1704" s="174"/>
      <c r="DA1704" s="174"/>
      <c r="DB1704" s="174"/>
      <c r="DC1704" s="174"/>
      <c r="DD1704" s="174"/>
      <c r="DE1704" s="174"/>
      <c r="DF1704" s="174"/>
      <c r="DG1704" s="174"/>
      <c r="DH1704" s="174"/>
      <c r="DI1704" s="174"/>
      <c r="DJ1704" s="174"/>
      <c r="DK1704" s="174"/>
      <c r="DL1704" s="174"/>
    </row>
    <row r="1705" spans="1:116" x14ac:dyDescent="0.4">
      <c r="A1705" s="174"/>
      <c r="E1705" s="8"/>
      <c r="G1705" s="175" t="s">
        <v>492</v>
      </c>
      <c r="H1705" s="174"/>
      <c r="I1705" s="176"/>
      <c r="J1705" s="176"/>
      <c r="K1705" s="197"/>
      <c r="L1705" s="197"/>
      <c r="M1705" s="197"/>
      <c r="N1705" s="197"/>
      <c r="O1705" s="197"/>
      <c r="P1705" s="197"/>
      <c r="R1705" s="198"/>
      <c r="S1705" s="174"/>
      <c r="T1705" s="174"/>
      <c r="U1705" s="174"/>
      <c r="V1705" s="174"/>
      <c r="W1705" s="174"/>
      <c r="X1705" s="174"/>
      <c r="Y1705" s="174"/>
      <c r="Z1705" s="174"/>
      <c r="AA1705" s="174"/>
      <c r="AB1705" s="174"/>
      <c r="AC1705" s="174"/>
      <c r="AD1705" s="174"/>
      <c r="AE1705" s="174"/>
      <c r="AF1705" s="174"/>
      <c r="AG1705" s="174"/>
      <c r="AH1705" s="174"/>
      <c r="AI1705" s="174"/>
      <c r="AJ1705" s="174"/>
      <c r="AK1705" s="174"/>
      <c r="AL1705" s="174"/>
      <c r="AM1705" s="174"/>
      <c r="AN1705" s="174"/>
      <c r="AO1705" s="174"/>
      <c r="AP1705" s="174"/>
      <c r="AQ1705" s="174"/>
      <c r="AR1705" s="174"/>
      <c r="AS1705" s="174"/>
      <c r="AT1705" s="174"/>
      <c r="AU1705" s="174"/>
      <c r="AV1705" s="174"/>
      <c r="AW1705" s="174"/>
      <c r="AX1705" s="174"/>
      <c r="AY1705" s="174"/>
      <c r="AZ1705" s="174"/>
      <c r="BA1705" s="174"/>
      <c r="BB1705" s="174"/>
      <c r="BC1705" s="174"/>
      <c r="BD1705" s="174"/>
      <c r="BE1705" s="174"/>
      <c r="BF1705" s="174"/>
      <c r="BG1705" s="174"/>
      <c r="BH1705" s="174"/>
      <c r="BI1705" s="174"/>
      <c r="BJ1705" s="174"/>
      <c r="BK1705" s="174"/>
      <c r="BL1705" s="174"/>
      <c r="BM1705" s="174"/>
      <c r="BN1705" s="174"/>
      <c r="BO1705" s="174"/>
      <c r="BP1705" s="174"/>
      <c r="BQ1705" s="174"/>
      <c r="BR1705" s="174"/>
      <c r="BS1705" s="174"/>
      <c r="BT1705" s="174"/>
      <c r="BU1705" s="174"/>
      <c r="BV1705" s="174"/>
      <c r="BW1705" s="174"/>
      <c r="BX1705" s="174"/>
      <c r="BY1705" s="174"/>
      <c r="BZ1705" s="174"/>
      <c r="CA1705" s="174"/>
      <c r="CB1705" s="174"/>
      <c r="CC1705" s="174"/>
      <c r="CD1705" s="174"/>
      <c r="CE1705" s="174"/>
      <c r="CF1705" s="174"/>
      <c r="CG1705" s="174"/>
      <c r="CH1705" s="174"/>
      <c r="CI1705" s="174"/>
      <c r="CJ1705" s="174"/>
      <c r="CK1705" s="174"/>
      <c r="CL1705" s="174"/>
      <c r="CN1705" s="176"/>
      <c r="CO1705" s="174"/>
      <c r="CP1705" s="174"/>
      <c r="CQ1705" s="174"/>
      <c r="CR1705" s="174"/>
      <c r="CS1705" s="174"/>
      <c r="CT1705" s="174"/>
      <c r="CU1705" s="174"/>
      <c r="CV1705" s="174"/>
      <c r="CW1705" s="174"/>
      <c r="CX1705" s="174"/>
      <c r="CY1705" s="174"/>
      <c r="CZ1705" s="174"/>
      <c r="DA1705" s="174"/>
      <c r="DB1705" s="174"/>
      <c r="DC1705" s="174"/>
      <c r="DD1705" s="174"/>
      <c r="DE1705" s="174"/>
      <c r="DF1705" s="174"/>
      <c r="DG1705" s="174"/>
      <c r="DH1705" s="174"/>
      <c r="DI1705" s="174"/>
      <c r="DJ1705" s="174"/>
      <c r="DK1705" s="174"/>
      <c r="DL1705" s="174"/>
    </row>
    <row r="1706" spans="1:116" x14ac:dyDescent="0.4">
      <c r="A1706" s="174"/>
      <c r="E1706" s="8"/>
      <c r="G1706" s="175" t="s">
        <v>461</v>
      </c>
      <c r="H1706" s="174"/>
      <c r="I1706" s="176"/>
      <c r="J1706" s="176"/>
      <c r="K1706" s="197"/>
      <c r="L1706" s="197"/>
      <c r="M1706" s="197"/>
      <c r="N1706" s="197"/>
      <c r="O1706" s="197"/>
      <c r="P1706" s="197"/>
      <c r="R1706" s="198"/>
      <c r="S1706" s="199" t="str">
        <f t="shared" ref="S1706:AX1706" si="2799">S$20</f>
        <v>S$16</v>
      </c>
      <c r="T1706" s="199" t="str">
        <f t="shared" si="2799"/>
        <v>T$16</v>
      </c>
      <c r="U1706" s="199" t="str">
        <f t="shared" si="2799"/>
        <v>U$16</v>
      </c>
      <c r="V1706" s="199" t="str">
        <f t="shared" si="2799"/>
        <v>V$16</v>
      </c>
      <c r="W1706" s="199" t="str">
        <f t="shared" si="2799"/>
        <v>W$16</v>
      </c>
      <c r="X1706" s="199" t="str">
        <f t="shared" si="2799"/>
        <v>X$16</v>
      </c>
      <c r="Y1706" s="199" t="str">
        <f t="shared" si="2799"/>
        <v>Y$16</v>
      </c>
      <c r="Z1706" s="199" t="str">
        <f t="shared" si="2799"/>
        <v>Z$16</v>
      </c>
      <c r="AA1706" s="199" t="str">
        <f t="shared" si="2799"/>
        <v>AA$16</v>
      </c>
      <c r="AB1706" s="199" t="str">
        <f t="shared" si="2799"/>
        <v>AB$16</v>
      </c>
      <c r="AC1706" s="199" t="str">
        <f t="shared" si="2799"/>
        <v>AC$16</v>
      </c>
      <c r="AD1706" s="199" t="str">
        <f t="shared" si="2799"/>
        <v>AD$16</v>
      </c>
      <c r="AE1706" s="199" t="str">
        <f t="shared" si="2799"/>
        <v>AE$16</v>
      </c>
      <c r="AF1706" s="199" t="str">
        <f t="shared" si="2799"/>
        <v>AF$16</v>
      </c>
      <c r="AG1706" s="199" t="str">
        <f t="shared" si="2799"/>
        <v>AG$16</v>
      </c>
      <c r="AH1706" s="199" t="str">
        <f t="shared" si="2799"/>
        <v>AH$16</v>
      </c>
      <c r="AI1706" s="199" t="str">
        <f t="shared" si="2799"/>
        <v>AI$16</v>
      </c>
      <c r="AJ1706" s="199" t="str">
        <f t="shared" si="2799"/>
        <v>AJ$16</v>
      </c>
      <c r="AK1706" s="199" t="str">
        <f t="shared" si="2799"/>
        <v>AK$16</v>
      </c>
      <c r="AL1706" s="199" t="str">
        <f t="shared" si="2799"/>
        <v>AL$16</v>
      </c>
      <c r="AM1706" s="199" t="str">
        <f t="shared" si="2799"/>
        <v>AM$16</v>
      </c>
      <c r="AN1706" s="199" t="str">
        <f t="shared" si="2799"/>
        <v>AN$16</v>
      </c>
      <c r="AO1706" s="199" t="str">
        <f t="shared" si="2799"/>
        <v>AO$16</v>
      </c>
      <c r="AP1706" s="199" t="str">
        <f t="shared" si="2799"/>
        <v>AP$16</v>
      </c>
      <c r="AQ1706" s="199" t="str">
        <f t="shared" si="2799"/>
        <v>AQ$16</v>
      </c>
      <c r="AR1706" s="199" t="str">
        <f t="shared" si="2799"/>
        <v>AR$16</v>
      </c>
      <c r="AS1706" s="199" t="str">
        <f t="shared" si="2799"/>
        <v>AS$16</v>
      </c>
      <c r="AT1706" s="199" t="str">
        <f t="shared" si="2799"/>
        <v>AT$16</v>
      </c>
      <c r="AU1706" s="199" t="str">
        <f t="shared" si="2799"/>
        <v>AU$16</v>
      </c>
      <c r="AV1706" s="199" t="str">
        <f t="shared" si="2799"/>
        <v>AV$16</v>
      </c>
      <c r="AW1706" s="199" t="str">
        <f t="shared" si="2799"/>
        <v>AW$16</v>
      </c>
      <c r="AX1706" s="199" t="str">
        <f t="shared" si="2799"/>
        <v>AX$16</v>
      </c>
      <c r="AY1706" s="199" t="str">
        <f t="shared" ref="AY1706:CD1706" si="2800">AY$20</f>
        <v>AY$16</v>
      </c>
      <c r="AZ1706" s="199" t="str">
        <f t="shared" si="2800"/>
        <v>AZ$16</v>
      </c>
      <c r="BA1706" s="199" t="str">
        <f t="shared" si="2800"/>
        <v>BA$16</v>
      </c>
      <c r="BB1706" s="199" t="str">
        <f t="shared" si="2800"/>
        <v>BB$16</v>
      </c>
      <c r="BC1706" s="199" t="str">
        <f t="shared" si="2800"/>
        <v>BC$16</v>
      </c>
      <c r="BD1706" s="199" t="str">
        <f t="shared" si="2800"/>
        <v>BD$16</v>
      </c>
      <c r="BE1706" s="199" t="str">
        <f t="shared" si="2800"/>
        <v>BE$16</v>
      </c>
      <c r="BF1706" s="199" t="str">
        <f t="shared" si="2800"/>
        <v>BF$16</v>
      </c>
      <c r="BG1706" s="199" t="str">
        <f t="shared" si="2800"/>
        <v>BG$16</v>
      </c>
      <c r="BH1706" s="199" t="str">
        <f t="shared" si="2800"/>
        <v>BH$16</v>
      </c>
      <c r="BI1706" s="199" t="str">
        <f t="shared" si="2800"/>
        <v>BI$16</v>
      </c>
      <c r="BJ1706" s="199" t="str">
        <f t="shared" si="2800"/>
        <v>BJ$16</v>
      </c>
      <c r="BK1706" s="199" t="str">
        <f t="shared" si="2800"/>
        <v>BK$16</v>
      </c>
      <c r="BL1706" s="199" t="str">
        <f t="shared" si="2800"/>
        <v>BL$16</v>
      </c>
      <c r="BM1706" s="199" t="str">
        <f t="shared" si="2800"/>
        <v>BM$16</v>
      </c>
      <c r="BN1706" s="199" t="str">
        <f t="shared" si="2800"/>
        <v>BN$16</v>
      </c>
      <c r="BO1706" s="199" t="str">
        <f t="shared" si="2800"/>
        <v>BO$16</v>
      </c>
      <c r="BP1706" s="199" t="str">
        <f t="shared" si="2800"/>
        <v>BP$16</v>
      </c>
      <c r="BQ1706" s="199" t="str">
        <f t="shared" si="2800"/>
        <v>BQ$16</v>
      </c>
      <c r="BR1706" s="199" t="str">
        <f t="shared" si="2800"/>
        <v>BR$16</v>
      </c>
      <c r="BS1706" s="199" t="str">
        <f t="shared" si="2800"/>
        <v>BS$16</v>
      </c>
      <c r="BT1706" s="199" t="str">
        <f t="shared" si="2800"/>
        <v>BT$16</v>
      </c>
      <c r="BU1706" s="199" t="str">
        <f t="shared" si="2800"/>
        <v>BU$16</v>
      </c>
      <c r="BV1706" s="199" t="str">
        <f t="shared" si="2800"/>
        <v>BV$16</v>
      </c>
      <c r="BW1706" s="199" t="str">
        <f t="shared" si="2800"/>
        <v>BW$16</v>
      </c>
      <c r="BX1706" s="199" t="str">
        <f t="shared" si="2800"/>
        <v>BX$16</v>
      </c>
      <c r="BY1706" s="199" t="str">
        <f t="shared" si="2800"/>
        <v>BY$16</v>
      </c>
      <c r="BZ1706" s="199" t="str">
        <f t="shared" si="2800"/>
        <v>BZ$16</v>
      </c>
      <c r="CA1706" s="199" t="str">
        <f t="shared" si="2800"/>
        <v>CA$16</v>
      </c>
      <c r="CB1706" s="199" t="str">
        <f t="shared" si="2800"/>
        <v>CB$16</v>
      </c>
      <c r="CC1706" s="199" t="str">
        <f t="shared" si="2800"/>
        <v>CC$16</v>
      </c>
      <c r="CD1706" s="199" t="str">
        <f t="shared" si="2800"/>
        <v>CD$16</v>
      </c>
      <c r="CE1706" s="199" t="str">
        <f t="shared" ref="CE1706:CL1706" si="2801">CE$20</f>
        <v>CE$16</v>
      </c>
      <c r="CF1706" s="199" t="str">
        <f t="shared" si="2801"/>
        <v>CF$16</v>
      </c>
      <c r="CG1706" s="199" t="str">
        <f t="shared" si="2801"/>
        <v>CG$16</v>
      </c>
      <c r="CH1706" s="199" t="str">
        <f t="shared" si="2801"/>
        <v>CH$16</v>
      </c>
      <c r="CI1706" s="199" t="str">
        <f t="shared" si="2801"/>
        <v>CI$16</v>
      </c>
      <c r="CJ1706" s="199" t="str">
        <f t="shared" si="2801"/>
        <v>CJ$16</v>
      </c>
      <c r="CK1706" s="199" t="str">
        <f t="shared" si="2801"/>
        <v>CK$16</v>
      </c>
      <c r="CL1706" s="199" t="str">
        <f t="shared" si="2801"/>
        <v>CL$16</v>
      </c>
      <c r="CN1706" s="176"/>
      <c r="CO1706" s="199" t="str">
        <f t="shared" ref="CO1706:DL1706" si="2802">CO$20</f>
        <v>CO$16</v>
      </c>
      <c r="CP1706" s="199" t="str">
        <f t="shared" si="2802"/>
        <v>CP$16</v>
      </c>
      <c r="CQ1706" s="199" t="str">
        <f t="shared" si="2802"/>
        <v>CQ$16</v>
      </c>
      <c r="CR1706" s="199" t="str">
        <f t="shared" si="2802"/>
        <v>CR$16</v>
      </c>
      <c r="CS1706" s="199" t="str">
        <f t="shared" si="2802"/>
        <v>CS$16</v>
      </c>
      <c r="CT1706" s="199" t="str">
        <f t="shared" si="2802"/>
        <v>CT$16</v>
      </c>
      <c r="CU1706" s="199" t="str">
        <f t="shared" si="2802"/>
        <v>CU$16</v>
      </c>
      <c r="CV1706" s="199" t="str">
        <f t="shared" si="2802"/>
        <v>CV$16</v>
      </c>
      <c r="CW1706" s="199" t="str">
        <f t="shared" si="2802"/>
        <v>CW$16</v>
      </c>
      <c r="CX1706" s="199" t="str">
        <f t="shared" si="2802"/>
        <v>CX$16</v>
      </c>
      <c r="CY1706" s="199" t="str">
        <f t="shared" si="2802"/>
        <v>CY$16</v>
      </c>
      <c r="CZ1706" s="199" t="str">
        <f t="shared" si="2802"/>
        <v>CZ$16</v>
      </c>
      <c r="DA1706" s="199" t="str">
        <f t="shared" si="2802"/>
        <v>DA$16</v>
      </c>
      <c r="DB1706" s="199" t="str">
        <f t="shared" si="2802"/>
        <v>DB$16</v>
      </c>
      <c r="DC1706" s="199" t="str">
        <f t="shared" si="2802"/>
        <v>DC$16</v>
      </c>
      <c r="DD1706" s="199" t="str">
        <f t="shared" si="2802"/>
        <v>DD$16</v>
      </c>
      <c r="DE1706" s="199" t="str">
        <f t="shared" si="2802"/>
        <v>DE$16</v>
      </c>
      <c r="DF1706" s="199" t="str">
        <f t="shared" si="2802"/>
        <v>DF$16</v>
      </c>
      <c r="DG1706" s="199" t="str">
        <f t="shared" si="2802"/>
        <v>DG$16</v>
      </c>
      <c r="DH1706" s="199" t="str">
        <f t="shared" si="2802"/>
        <v>DH$16</v>
      </c>
      <c r="DI1706" s="199" t="str">
        <f t="shared" si="2802"/>
        <v>DI$16</v>
      </c>
      <c r="DJ1706" s="199" t="str">
        <f t="shared" si="2802"/>
        <v>DJ$16</v>
      </c>
      <c r="DK1706" s="199" t="str">
        <f t="shared" si="2802"/>
        <v>DK$16</v>
      </c>
      <c r="DL1706" s="199" t="str">
        <f t="shared" si="2802"/>
        <v>DL$16</v>
      </c>
    </row>
    <row r="1707" spans="1:116" x14ac:dyDescent="0.4">
      <c r="A1707" s="174"/>
      <c r="E1707" s="8"/>
      <c r="G1707" s="175" t="s">
        <v>462</v>
      </c>
      <c r="H1707" s="200"/>
      <c r="I1707" s="201"/>
      <c r="J1707" s="201"/>
      <c r="K1707" s="202"/>
      <c r="L1707" s="202"/>
      <c r="M1707" s="202"/>
      <c r="N1707" s="202"/>
      <c r="O1707" s="202"/>
      <c r="P1707" s="202"/>
      <c r="R1707" s="202"/>
      <c r="S1707" s="199" t="str">
        <f t="shared" ref="S1707:AX1707" si="2803">S$21</f>
        <v>S$17</v>
      </c>
      <c r="T1707" s="199" t="str">
        <f t="shared" si="2803"/>
        <v>T$17</v>
      </c>
      <c r="U1707" s="199" t="str">
        <f t="shared" si="2803"/>
        <v>U$17</v>
      </c>
      <c r="V1707" s="199" t="str">
        <f t="shared" si="2803"/>
        <v>V$17</v>
      </c>
      <c r="W1707" s="199" t="str">
        <f t="shared" si="2803"/>
        <v>W$17</v>
      </c>
      <c r="X1707" s="199" t="str">
        <f t="shared" si="2803"/>
        <v>X$17</v>
      </c>
      <c r="Y1707" s="199" t="str">
        <f t="shared" si="2803"/>
        <v>Y$17</v>
      </c>
      <c r="Z1707" s="199" t="str">
        <f t="shared" si="2803"/>
        <v>Z$17</v>
      </c>
      <c r="AA1707" s="199" t="str">
        <f t="shared" si="2803"/>
        <v>AA$17</v>
      </c>
      <c r="AB1707" s="199" t="str">
        <f t="shared" si="2803"/>
        <v>AB$17</v>
      </c>
      <c r="AC1707" s="199" t="str">
        <f t="shared" si="2803"/>
        <v>AC$17</v>
      </c>
      <c r="AD1707" s="199" t="str">
        <f t="shared" si="2803"/>
        <v>AD$17</v>
      </c>
      <c r="AE1707" s="199" t="str">
        <f t="shared" si="2803"/>
        <v>AE$17</v>
      </c>
      <c r="AF1707" s="199" t="str">
        <f t="shared" si="2803"/>
        <v>AF$17</v>
      </c>
      <c r="AG1707" s="199" t="str">
        <f t="shared" si="2803"/>
        <v>AG$17</v>
      </c>
      <c r="AH1707" s="199" t="str">
        <f t="shared" si="2803"/>
        <v>AH$17</v>
      </c>
      <c r="AI1707" s="199" t="str">
        <f t="shared" si="2803"/>
        <v>AI$17</v>
      </c>
      <c r="AJ1707" s="199" t="str">
        <f t="shared" si="2803"/>
        <v>AJ$17</v>
      </c>
      <c r="AK1707" s="199" t="str">
        <f t="shared" si="2803"/>
        <v>AK$17</v>
      </c>
      <c r="AL1707" s="199" t="str">
        <f t="shared" si="2803"/>
        <v>AL$17</v>
      </c>
      <c r="AM1707" s="199" t="str">
        <f t="shared" si="2803"/>
        <v>AM$17</v>
      </c>
      <c r="AN1707" s="199" t="str">
        <f t="shared" si="2803"/>
        <v>AN$17</v>
      </c>
      <c r="AO1707" s="199" t="str">
        <f t="shared" si="2803"/>
        <v>AO$17</v>
      </c>
      <c r="AP1707" s="199" t="str">
        <f t="shared" si="2803"/>
        <v>AP$17</v>
      </c>
      <c r="AQ1707" s="199" t="str">
        <f t="shared" si="2803"/>
        <v>AQ$17</v>
      </c>
      <c r="AR1707" s="199" t="str">
        <f t="shared" si="2803"/>
        <v>AR$17</v>
      </c>
      <c r="AS1707" s="199" t="str">
        <f t="shared" si="2803"/>
        <v>AS$17</v>
      </c>
      <c r="AT1707" s="199" t="str">
        <f t="shared" si="2803"/>
        <v>AT$17</v>
      </c>
      <c r="AU1707" s="199" t="str">
        <f t="shared" si="2803"/>
        <v>AU$17</v>
      </c>
      <c r="AV1707" s="199" t="str">
        <f t="shared" si="2803"/>
        <v>AV$17</v>
      </c>
      <c r="AW1707" s="199" t="str">
        <f t="shared" si="2803"/>
        <v>AW$17</v>
      </c>
      <c r="AX1707" s="199" t="str">
        <f t="shared" si="2803"/>
        <v>AX$17</v>
      </c>
      <c r="AY1707" s="199" t="str">
        <f t="shared" ref="AY1707:CD1707" si="2804">AY$21</f>
        <v>AY$17</v>
      </c>
      <c r="AZ1707" s="199" t="str">
        <f t="shared" si="2804"/>
        <v>AZ$17</v>
      </c>
      <c r="BA1707" s="199" t="str">
        <f t="shared" si="2804"/>
        <v>BA$17</v>
      </c>
      <c r="BB1707" s="199" t="str">
        <f t="shared" si="2804"/>
        <v>BB$17</v>
      </c>
      <c r="BC1707" s="199" t="str">
        <f t="shared" si="2804"/>
        <v>BC$17</v>
      </c>
      <c r="BD1707" s="199" t="str">
        <f t="shared" si="2804"/>
        <v>BD$17</v>
      </c>
      <c r="BE1707" s="199" t="str">
        <f t="shared" si="2804"/>
        <v>BE$17</v>
      </c>
      <c r="BF1707" s="199" t="str">
        <f t="shared" si="2804"/>
        <v>BF$17</v>
      </c>
      <c r="BG1707" s="199" t="str">
        <f t="shared" si="2804"/>
        <v>BG$17</v>
      </c>
      <c r="BH1707" s="199" t="str">
        <f t="shared" si="2804"/>
        <v>BH$17</v>
      </c>
      <c r="BI1707" s="199" t="str">
        <f t="shared" si="2804"/>
        <v>BI$17</v>
      </c>
      <c r="BJ1707" s="199" t="str">
        <f t="shared" si="2804"/>
        <v>BJ$17</v>
      </c>
      <c r="BK1707" s="199" t="str">
        <f t="shared" si="2804"/>
        <v>BK$17</v>
      </c>
      <c r="BL1707" s="199" t="str">
        <f t="shared" si="2804"/>
        <v>BL$17</v>
      </c>
      <c r="BM1707" s="199" t="str">
        <f t="shared" si="2804"/>
        <v>BM$17</v>
      </c>
      <c r="BN1707" s="199" t="str">
        <f t="shared" si="2804"/>
        <v>BN$17</v>
      </c>
      <c r="BO1707" s="199" t="str">
        <f t="shared" si="2804"/>
        <v>BO$17</v>
      </c>
      <c r="BP1707" s="199" t="str">
        <f t="shared" si="2804"/>
        <v>BP$17</v>
      </c>
      <c r="BQ1707" s="199" t="str">
        <f t="shared" si="2804"/>
        <v>BQ$17</v>
      </c>
      <c r="BR1707" s="199" t="str">
        <f t="shared" si="2804"/>
        <v>BR$17</v>
      </c>
      <c r="BS1707" s="199" t="str">
        <f t="shared" si="2804"/>
        <v>BS$17</v>
      </c>
      <c r="BT1707" s="199" t="str">
        <f t="shared" si="2804"/>
        <v>BT$17</v>
      </c>
      <c r="BU1707" s="199" t="str">
        <f t="shared" si="2804"/>
        <v>BU$17</v>
      </c>
      <c r="BV1707" s="199" t="str">
        <f t="shared" si="2804"/>
        <v>BV$17</v>
      </c>
      <c r="BW1707" s="199" t="str">
        <f t="shared" si="2804"/>
        <v>BW$17</v>
      </c>
      <c r="BX1707" s="199" t="str">
        <f t="shared" si="2804"/>
        <v>BX$17</v>
      </c>
      <c r="BY1707" s="199" t="str">
        <f t="shared" si="2804"/>
        <v>BY$17</v>
      </c>
      <c r="BZ1707" s="199" t="str">
        <f t="shared" si="2804"/>
        <v>BZ$17</v>
      </c>
      <c r="CA1707" s="199" t="str">
        <f t="shared" si="2804"/>
        <v>CA$17</v>
      </c>
      <c r="CB1707" s="199" t="str">
        <f t="shared" si="2804"/>
        <v>CB$17</v>
      </c>
      <c r="CC1707" s="199" t="str">
        <f t="shared" si="2804"/>
        <v>CC$17</v>
      </c>
      <c r="CD1707" s="199" t="str">
        <f t="shared" si="2804"/>
        <v>CD$17</v>
      </c>
      <c r="CE1707" s="199" t="str">
        <f t="shared" ref="CE1707:CL1707" si="2805">CE$21</f>
        <v>CE$17</v>
      </c>
      <c r="CF1707" s="199" t="str">
        <f t="shared" si="2805"/>
        <v>CF$17</v>
      </c>
      <c r="CG1707" s="199" t="str">
        <f t="shared" si="2805"/>
        <v>CG$17</v>
      </c>
      <c r="CH1707" s="199" t="str">
        <f t="shared" si="2805"/>
        <v>CH$17</v>
      </c>
      <c r="CI1707" s="199" t="str">
        <f t="shared" si="2805"/>
        <v>CI$17</v>
      </c>
      <c r="CJ1707" s="199" t="str">
        <f t="shared" si="2805"/>
        <v>CJ$17</v>
      </c>
      <c r="CK1707" s="199" t="str">
        <f t="shared" si="2805"/>
        <v>CK$17</v>
      </c>
      <c r="CL1707" s="199" t="str">
        <f t="shared" si="2805"/>
        <v>CL$17</v>
      </c>
      <c r="CN1707" s="201"/>
      <c r="CO1707" s="199" t="str">
        <f t="shared" ref="CO1707:DL1707" si="2806">CO$21</f>
        <v>CO$17</v>
      </c>
      <c r="CP1707" s="199" t="str">
        <f t="shared" si="2806"/>
        <v>CP$17</v>
      </c>
      <c r="CQ1707" s="199" t="str">
        <f t="shared" si="2806"/>
        <v>CQ$17</v>
      </c>
      <c r="CR1707" s="199" t="str">
        <f t="shared" si="2806"/>
        <v>CR$17</v>
      </c>
      <c r="CS1707" s="199" t="str">
        <f t="shared" si="2806"/>
        <v>CS$17</v>
      </c>
      <c r="CT1707" s="199" t="str">
        <f t="shared" si="2806"/>
        <v>CT$17</v>
      </c>
      <c r="CU1707" s="199" t="str">
        <f t="shared" si="2806"/>
        <v>CU$17</v>
      </c>
      <c r="CV1707" s="199" t="str">
        <f t="shared" si="2806"/>
        <v>CV$17</v>
      </c>
      <c r="CW1707" s="199" t="str">
        <f t="shared" si="2806"/>
        <v>CW$17</v>
      </c>
      <c r="CX1707" s="199" t="str">
        <f t="shared" si="2806"/>
        <v>CX$17</v>
      </c>
      <c r="CY1707" s="199" t="str">
        <f t="shared" si="2806"/>
        <v>CY$17</v>
      </c>
      <c r="CZ1707" s="199" t="str">
        <f t="shared" si="2806"/>
        <v>CZ$17</v>
      </c>
      <c r="DA1707" s="199" t="str">
        <f t="shared" si="2806"/>
        <v>DA$17</v>
      </c>
      <c r="DB1707" s="199" t="str">
        <f t="shared" si="2806"/>
        <v>DB$17</v>
      </c>
      <c r="DC1707" s="199" t="str">
        <f t="shared" si="2806"/>
        <v>DC$17</v>
      </c>
      <c r="DD1707" s="199" t="str">
        <f t="shared" si="2806"/>
        <v>DD$17</v>
      </c>
      <c r="DE1707" s="199" t="str">
        <f t="shared" si="2806"/>
        <v>DE$17</v>
      </c>
      <c r="DF1707" s="199" t="str">
        <f t="shared" si="2806"/>
        <v>DF$17</v>
      </c>
      <c r="DG1707" s="199" t="str">
        <f t="shared" si="2806"/>
        <v>DG$17</v>
      </c>
      <c r="DH1707" s="199" t="str">
        <f t="shared" si="2806"/>
        <v>DH$17</v>
      </c>
      <c r="DI1707" s="199" t="str">
        <f t="shared" si="2806"/>
        <v>DI$17</v>
      </c>
      <c r="DJ1707" s="199" t="str">
        <f t="shared" si="2806"/>
        <v>DJ$17</v>
      </c>
      <c r="DK1707" s="199" t="str">
        <f t="shared" si="2806"/>
        <v>DK$17</v>
      </c>
      <c r="DL1707" s="199" t="str">
        <f t="shared" si="2806"/>
        <v>DL$17</v>
      </c>
    </row>
    <row r="1708" spans="1:116" x14ac:dyDescent="0.4">
      <c r="A1708" s="174"/>
      <c r="E1708" s="8"/>
      <c r="G1708" s="175" t="s">
        <v>491</v>
      </c>
      <c r="H1708" s="200"/>
      <c r="I1708" s="201"/>
      <c r="J1708" s="201"/>
      <c r="K1708" s="202"/>
      <c r="L1708" s="202"/>
      <c r="M1708" s="202"/>
      <c r="N1708" s="202"/>
      <c r="O1708" s="202"/>
      <c r="P1708" s="202"/>
      <c r="R1708" s="202"/>
      <c r="S1708" s="190"/>
      <c r="T1708" s="190"/>
      <c r="U1708" s="190"/>
      <c r="V1708" s="190"/>
      <c r="W1708" s="190"/>
      <c r="X1708" s="190"/>
      <c r="Y1708" s="190"/>
      <c r="Z1708" s="190"/>
      <c r="AA1708" s="190"/>
      <c r="AB1708" s="190"/>
      <c r="AC1708" s="190"/>
      <c r="AD1708" s="190"/>
      <c r="AE1708" s="190"/>
      <c r="AF1708" s="190"/>
      <c r="AG1708" s="190"/>
      <c r="AH1708" s="190"/>
      <c r="AI1708" s="190"/>
      <c r="AJ1708" s="190"/>
      <c r="AK1708" s="190"/>
      <c r="AL1708" s="190"/>
      <c r="AM1708" s="190"/>
      <c r="AN1708" s="190"/>
      <c r="AO1708" s="190"/>
      <c r="AP1708" s="190"/>
      <c r="AQ1708" s="190"/>
      <c r="AR1708" s="190"/>
      <c r="AS1708" s="190"/>
      <c r="AT1708" s="190"/>
      <c r="AU1708" s="190"/>
      <c r="AV1708" s="190"/>
      <c r="AW1708" s="190"/>
      <c r="AX1708" s="190"/>
      <c r="AY1708" s="190"/>
      <c r="AZ1708" s="190"/>
      <c r="BA1708" s="190"/>
      <c r="BB1708" s="190"/>
      <c r="BC1708" s="190"/>
      <c r="BD1708" s="190"/>
      <c r="BE1708" s="190"/>
      <c r="BF1708" s="190"/>
      <c r="BG1708" s="190"/>
      <c r="BH1708" s="190"/>
      <c r="BI1708" s="190"/>
      <c r="BJ1708" s="190"/>
      <c r="BK1708" s="190"/>
      <c r="BL1708" s="190"/>
      <c r="BM1708" s="190"/>
      <c r="BN1708" s="190"/>
      <c r="BO1708" s="190"/>
      <c r="BP1708" s="190"/>
      <c r="BQ1708" s="190"/>
      <c r="BR1708" s="190"/>
      <c r="BS1708" s="190"/>
      <c r="BT1708" s="190"/>
      <c r="BU1708" s="190"/>
      <c r="BV1708" s="190"/>
      <c r="BW1708" s="190"/>
      <c r="BX1708" s="190"/>
      <c r="BY1708" s="190"/>
      <c r="BZ1708" s="190"/>
      <c r="CA1708" s="190"/>
      <c r="CB1708" s="190"/>
      <c r="CC1708" s="190"/>
      <c r="CD1708" s="190"/>
      <c r="CE1708" s="190"/>
      <c r="CF1708" s="190"/>
      <c r="CG1708" s="190"/>
      <c r="CH1708" s="190"/>
      <c r="CI1708" s="190"/>
      <c r="CJ1708" s="190"/>
      <c r="CK1708" s="190"/>
      <c r="CL1708" s="190"/>
      <c r="CN1708" s="201"/>
      <c r="CO1708" s="190"/>
      <c r="CP1708" s="190"/>
      <c r="CQ1708" s="190"/>
      <c r="CR1708" s="190"/>
      <c r="CS1708" s="190"/>
      <c r="CT1708" s="190"/>
      <c r="CU1708" s="190"/>
      <c r="CV1708" s="190"/>
      <c r="CW1708" s="190"/>
      <c r="CX1708" s="190"/>
      <c r="CY1708" s="190"/>
      <c r="CZ1708" s="190"/>
      <c r="DA1708" s="190"/>
      <c r="DB1708" s="190"/>
      <c r="DC1708" s="190"/>
      <c r="DD1708" s="190"/>
      <c r="DE1708" s="190"/>
      <c r="DF1708" s="190"/>
      <c r="DG1708" s="190"/>
      <c r="DH1708" s="190"/>
      <c r="DI1708" s="190"/>
      <c r="DJ1708" s="190"/>
      <c r="DK1708" s="190"/>
      <c r="DL1708" s="190"/>
    </row>
    <row r="1709" spans="1:116" x14ac:dyDescent="0.4">
      <c r="A1709" s="174"/>
      <c r="E1709" s="8"/>
      <c r="G1709" s="175" t="s">
        <v>505</v>
      </c>
      <c r="H1709" s="200"/>
      <c r="I1709" s="201"/>
      <c r="J1709" s="201"/>
      <c r="K1709" s="202"/>
      <c r="L1709" s="202"/>
      <c r="M1709" s="202"/>
      <c r="N1709" s="202"/>
      <c r="O1709" s="202"/>
      <c r="P1709" s="202"/>
      <c r="R1709" s="202"/>
      <c r="S1709" s="190"/>
      <c r="T1709" s="190"/>
      <c r="U1709" s="190"/>
      <c r="V1709" s="190"/>
      <c r="W1709" s="190"/>
      <c r="X1709" s="190"/>
      <c r="Y1709" s="190"/>
      <c r="Z1709" s="190"/>
      <c r="AA1709" s="190"/>
      <c r="AB1709" s="190"/>
      <c r="AC1709" s="190"/>
      <c r="AD1709" s="190"/>
      <c r="AE1709" s="190"/>
      <c r="AF1709" s="190"/>
      <c r="AG1709" s="190"/>
      <c r="AH1709" s="190"/>
      <c r="AI1709" s="190"/>
      <c r="AJ1709" s="190"/>
      <c r="AK1709" s="190"/>
      <c r="AL1709" s="190"/>
      <c r="AM1709" s="190"/>
      <c r="AN1709" s="190"/>
      <c r="AO1709" s="190"/>
      <c r="AP1709" s="190"/>
      <c r="AQ1709" s="190"/>
      <c r="AR1709" s="190"/>
      <c r="AS1709" s="190"/>
      <c r="AT1709" s="190"/>
      <c r="AU1709" s="190"/>
      <c r="AV1709" s="190"/>
      <c r="AW1709" s="190"/>
      <c r="AX1709" s="190"/>
      <c r="AY1709" s="190"/>
      <c r="AZ1709" s="190"/>
      <c r="BA1709" s="190"/>
      <c r="BB1709" s="190"/>
      <c r="BC1709" s="190"/>
      <c r="BD1709" s="190"/>
      <c r="BE1709" s="190"/>
      <c r="BF1709" s="190"/>
      <c r="BG1709" s="190"/>
      <c r="BH1709" s="190"/>
      <c r="BI1709" s="190"/>
      <c r="BJ1709" s="190"/>
      <c r="BK1709" s="190"/>
      <c r="BL1709" s="190"/>
      <c r="BM1709" s="190"/>
      <c r="BN1709" s="190"/>
      <c r="BO1709" s="190"/>
      <c r="BP1709" s="190"/>
      <c r="BQ1709" s="190"/>
      <c r="BR1709" s="190"/>
      <c r="BS1709" s="190"/>
      <c r="BT1709" s="190"/>
      <c r="BU1709" s="190"/>
      <c r="BV1709" s="190"/>
      <c r="BW1709" s="190"/>
      <c r="BX1709" s="190"/>
      <c r="BY1709" s="190"/>
      <c r="BZ1709" s="190"/>
      <c r="CA1709" s="190"/>
      <c r="CB1709" s="190"/>
      <c r="CC1709" s="190"/>
      <c r="CD1709" s="190"/>
      <c r="CE1709" s="190"/>
      <c r="CF1709" s="190"/>
      <c r="CG1709" s="190"/>
      <c r="CH1709" s="190"/>
      <c r="CI1709" s="190"/>
      <c r="CJ1709" s="190"/>
      <c r="CK1709" s="190"/>
      <c r="CL1709" s="190"/>
      <c r="CN1709" s="201"/>
      <c r="CO1709" s="190"/>
      <c r="CP1709" s="190"/>
      <c r="CQ1709" s="190"/>
      <c r="CR1709" s="190"/>
      <c r="CS1709" s="190"/>
      <c r="CT1709" s="190"/>
      <c r="CU1709" s="190"/>
      <c r="CV1709" s="190"/>
      <c r="CW1709" s="190"/>
      <c r="CX1709" s="190"/>
      <c r="CY1709" s="190"/>
      <c r="CZ1709" s="190"/>
      <c r="DA1709" s="190"/>
      <c r="DB1709" s="190"/>
      <c r="DC1709" s="190"/>
      <c r="DD1709" s="190"/>
      <c r="DE1709" s="190"/>
      <c r="DF1709" s="190"/>
      <c r="DG1709" s="190"/>
      <c r="DH1709" s="190"/>
      <c r="DI1709" s="190"/>
      <c r="DJ1709" s="190"/>
      <c r="DK1709" s="190"/>
      <c r="DL1709" s="190"/>
    </row>
    <row r="1710" spans="1:116" x14ac:dyDescent="0.4">
      <c r="A1710" s="174"/>
      <c r="E1710" s="8"/>
      <c r="G1710" s="175" t="s">
        <v>463</v>
      </c>
      <c r="H1710" s="200"/>
      <c r="I1710" s="201"/>
      <c r="J1710" s="201"/>
      <c r="K1710" s="202"/>
      <c r="L1710" s="202"/>
      <c r="M1710" s="202"/>
      <c r="N1710" s="202"/>
      <c r="O1710" s="202"/>
      <c r="P1710" s="202"/>
      <c r="R1710" s="202"/>
      <c r="S1710" s="190" t="str">
        <f t="shared" ref="S1710:AX1710" si="2807">S$22</f>
        <v>S$18</v>
      </c>
      <c r="T1710" s="190" t="str">
        <f t="shared" si="2807"/>
        <v>T$18</v>
      </c>
      <c r="U1710" s="190" t="str">
        <f t="shared" si="2807"/>
        <v>U$18</v>
      </c>
      <c r="V1710" s="190" t="str">
        <f t="shared" si="2807"/>
        <v>V$18</v>
      </c>
      <c r="W1710" s="190" t="str">
        <f t="shared" si="2807"/>
        <v>W$18</v>
      </c>
      <c r="X1710" s="190" t="str">
        <f t="shared" si="2807"/>
        <v>X$18</v>
      </c>
      <c r="Y1710" s="190" t="str">
        <f t="shared" si="2807"/>
        <v>Y$18</v>
      </c>
      <c r="Z1710" s="190" t="str">
        <f t="shared" si="2807"/>
        <v>Z$18</v>
      </c>
      <c r="AA1710" s="190" t="str">
        <f t="shared" si="2807"/>
        <v>AA$18</v>
      </c>
      <c r="AB1710" s="190" t="str">
        <f t="shared" si="2807"/>
        <v>AB$18</v>
      </c>
      <c r="AC1710" s="190" t="str">
        <f t="shared" si="2807"/>
        <v>AC$18</v>
      </c>
      <c r="AD1710" s="190" t="str">
        <f t="shared" si="2807"/>
        <v>AD$18</v>
      </c>
      <c r="AE1710" s="190" t="str">
        <f t="shared" si="2807"/>
        <v>AE$18</v>
      </c>
      <c r="AF1710" s="190" t="str">
        <f t="shared" si="2807"/>
        <v>AF$18</v>
      </c>
      <c r="AG1710" s="190" t="str">
        <f t="shared" si="2807"/>
        <v>AG$18</v>
      </c>
      <c r="AH1710" s="190" t="str">
        <f t="shared" si="2807"/>
        <v>AH$18</v>
      </c>
      <c r="AI1710" s="190" t="str">
        <f t="shared" si="2807"/>
        <v>AI$18</v>
      </c>
      <c r="AJ1710" s="190" t="str">
        <f t="shared" si="2807"/>
        <v>AJ$18</v>
      </c>
      <c r="AK1710" s="190" t="str">
        <f t="shared" si="2807"/>
        <v>AK$18</v>
      </c>
      <c r="AL1710" s="190" t="str">
        <f t="shared" si="2807"/>
        <v>AL$18</v>
      </c>
      <c r="AM1710" s="190" t="str">
        <f t="shared" si="2807"/>
        <v>AM$18</v>
      </c>
      <c r="AN1710" s="190" t="str">
        <f t="shared" si="2807"/>
        <v>AN$18</v>
      </c>
      <c r="AO1710" s="190" t="str">
        <f t="shared" si="2807"/>
        <v>AO$18</v>
      </c>
      <c r="AP1710" s="190" t="str">
        <f t="shared" si="2807"/>
        <v>AP$18</v>
      </c>
      <c r="AQ1710" s="190" t="str">
        <f t="shared" si="2807"/>
        <v>AQ$18</v>
      </c>
      <c r="AR1710" s="190" t="str">
        <f t="shared" si="2807"/>
        <v>AR$18</v>
      </c>
      <c r="AS1710" s="190" t="str">
        <f t="shared" si="2807"/>
        <v>AS$18</v>
      </c>
      <c r="AT1710" s="190" t="str">
        <f t="shared" si="2807"/>
        <v>AT$18</v>
      </c>
      <c r="AU1710" s="190" t="str">
        <f t="shared" si="2807"/>
        <v>AU$18</v>
      </c>
      <c r="AV1710" s="190" t="str">
        <f t="shared" si="2807"/>
        <v>AV$18</v>
      </c>
      <c r="AW1710" s="190" t="str">
        <f t="shared" si="2807"/>
        <v>AW$18</v>
      </c>
      <c r="AX1710" s="190" t="str">
        <f t="shared" si="2807"/>
        <v>AX$18</v>
      </c>
      <c r="AY1710" s="190" t="str">
        <f t="shared" ref="AY1710:CD1710" si="2808">AY$22</f>
        <v>AY$18</v>
      </c>
      <c r="AZ1710" s="190" t="str">
        <f t="shared" si="2808"/>
        <v>AZ$18</v>
      </c>
      <c r="BA1710" s="190" t="str">
        <f t="shared" si="2808"/>
        <v>BA$18</v>
      </c>
      <c r="BB1710" s="190" t="str">
        <f t="shared" si="2808"/>
        <v>BB$18</v>
      </c>
      <c r="BC1710" s="190" t="str">
        <f t="shared" si="2808"/>
        <v>BC$18</v>
      </c>
      <c r="BD1710" s="190" t="str">
        <f t="shared" si="2808"/>
        <v>BD$18</v>
      </c>
      <c r="BE1710" s="190" t="str">
        <f t="shared" si="2808"/>
        <v>BE$18</v>
      </c>
      <c r="BF1710" s="190" t="str">
        <f t="shared" si="2808"/>
        <v>BF$18</v>
      </c>
      <c r="BG1710" s="190" t="str">
        <f t="shared" si="2808"/>
        <v>BG$18</v>
      </c>
      <c r="BH1710" s="190" t="str">
        <f t="shared" si="2808"/>
        <v>BH$18</v>
      </c>
      <c r="BI1710" s="190" t="str">
        <f t="shared" si="2808"/>
        <v>BI$18</v>
      </c>
      <c r="BJ1710" s="190" t="str">
        <f t="shared" si="2808"/>
        <v>BJ$18</v>
      </c>
      <c r="BK1710" s="190" t="str">
        <f t="shared" si="2808"/>
        <v>BK$18</v>
      </c>
      <c r="BL1710" s="190" t="str">
        <f t="shared" si="2808"/>
        <v>BL$18</v>
      </c>
      <c r="BM1710" s="190" t="str">
        <f t="shared" si="2808"/>
        <v>BM$18</v>
      </c>
      <c r="BN1710" s="190" t="str">
        <f t="shared" si="2808"/>
        <v>BN$18</v>
      </c>
      <c r="BO1710" s="190" t="str">
        <f t="shared" si="2808"/>
        <v>BO$18</v>
      </c>
      <c r="BP1710" s="190" t="str">
        <f t="shared" si="2808"/>
        <v>BP$18</v>
      </c>
      <c r="BQ1710" s="190" t="str">
        <f t="shared" si="2808"/>
        <v>BQ$18</v>
      </c>
      <c r="BR1710" s="190" t="str">
        <f t="shared" si="2808"/>
        <v>BR$18</v>
      </c>
      <c r="BS1710" s="190" t="str">
        <f t="shared" si="2808"/>
        <v>BS$18</v>
      </c>
      <c r="BT1710" s="190" t="str">
        <f t="shared" si="2808"/>
        <v>BT$18</v>
      </c>
      <c r="BU1710" s="190" t="str">
        <f t="shared" si="2808"/>
        <v>BU$18</v>
      </c>
      <c r="BV1710" s="190" t="str">
        <f t="shared" si="2808"/>
        <v>BV$18</v>
      </c>
      <c r="BW1710" s="190" t="str">
        <f t="shared" si="2808"/>
        <v>BW$18</v>
      </c>
      <c r="BX1710" s="190" t="str">
        <f t="shared" si="2808"/>
        <v>BX$18</v>
      </c>
      <c r="BY1710" s="190" t="str">
        <f t="shared" si="2808"/>
        <v>BY$18</v>
      </c>
      <c r="BZ1710" s="190" t="str">
        <f t="shared" si="2808"/>
        <v>BZ$18</v>
      </c>
      <c r="CA1710" s="190" t="str">
        <f t="shared" si="2808"/>
        <v>CA$18</v>
      </c>
      <c r="CB1710" s="190" t="str">
        <f t="shared" si="2808"/>
        <v>CB$18</v>
      </c>
      <c r="CC1710" s="190" t="str">
        <f t="shared" si="2808"/>
        <v>CC$18</v>
      </c>
      <c r="CD1710" s="190" t="str">
        <f t="shared" si="2808"/>
        <v>CD$18</v>
      </c>
      <c r="CE1710" s="190" t="str">
        <f t="shared" ref="CE1710:CL1710" si="2809">CE$22</f>
        <v>CE$18</v>
      </c>
      <c r="CF1710" s="190" t="str">
        <f t="shared" si="2809"/>
        <v>CF$18</v>
      </c>
      <c r="CG1710" s="190" t="str">
        <f t="shared" si="2809"/>
        <v>CG$18</v>
      </c>
      <c r="CH1710" s="190" t="str">
        <f t="shared" si="2809"/>
        <v>CH$18</v>
      </c>
      <c r="CI1710" s="190" t="str">
        <f t="shared" si="2809"/>
        <v>CI$18</v>
      </c>
      <c r="CJ1710" s="190" t="str">
        <f t="shared" si="2809"/>
        <v>CJ$18</v>
      </c>
      <c r="CK1710" s="190" t="str">
        <f t="shared" si="2809"/>
        <v>CK$18</v>
      </c>
      <c r="CL1710" s="190" t="str">
        <f t="shared" si="2809"/>
        <v>CL$18</v>
      </c>
      <c r="CN1710" s="201"/>
      <c r="CO1710" s="190" t="str">
        <f t="shared" ref="CO1710:DL1710" si="2810">CO$22</f>
        <v>CO$18</v>
      </c>
      <c r="CP1710" s="190" t="str">
        <f t="shared" si="2810"/>
        <v>CP$18</v>
      </c>
      <c r="CQ1710" s="190" t="str">
        <f t="shared" si="2810"/>
        <v>CQ$18</v>
      </c>
      <c r="CR1710" s="190" t="str">
        <f t="shared" si="2810"/>
        <v>CR$18</v>
      </c>
      <c r="CS1710" s="190" t="str">
        <f t="shared" si="2810"/>
        <v>CS$18</v>
      </c>
      <c r="CT1710" s="190" t="str">
        <f t="shared" si="2810"/>
        <v>CT$18</v>
      </c>
      <c r="CU1710" s="190" t="str">
        <f t="shared" si="2810"/>
        <v>CU$18</v>
      </c>
      <c r="CV1710" s="190" t="str">
        <f t="shared" si="2810"/>
        <v>CV$18</v>
      </c>
      <c r="CW1710" s="190" t="str">
        <f t="shared" si="2810"/>
        <v>CW$18</v>
      </c>
      <c r="CX1710" s="190" t="str">
        <f t="shared" si="2810"/>
        <v>CX$18</v>
      </c>
      <c r="CY1710" s="190" t="str">
        <f t="shared" si="2810"/>
        <v>CY$18</v>
      </c>
      <c r="CZ1710" s="190" t="str">
        <f t="shared" si="2810"/>
        <v>CZ$18</v>
      </c>
      <c r="DA1710" s="190" t="str">
        <f t="shared" si="2810"/>
        <v>DA$18</v>
      </c>
      <c r="DB1710" s="190" t="str">
        <f t="shared" si="2810"/>
        <v>DB$18</v>
      </c>
      <c r="DC1710" s="190" t="str">
        <f t="shared" si="2810"/>
        <v>DC$18</v>
      </c>
      <c r="DD1710" s="190" t="str">
        <f t="shared" si="2810"/>
        <v>DD$18</v>
      </c>
      <c r="DE1710" s="190" t="str">
        <f t="shared" si="2810"/>
        <v>DE$18</v>
      </c>
      <c r="DF1710" s="190" t="str">
        <f t="shared" si="2810"/>
        <v>DF$18</v>
      </c>
      <c r="DG1710" s="190" t="str">
        <f t="shared" si="2810"/>
        <v>DG$18</v>
      </c>
      <c r="DH1710" s="190" t="str">
        <f t="shared" si="2810"/>
        <v>DH$18</v>
      </c>
      <c r="DI1710" s="190" t="str">
        <f t="shared" si="2810"/>
        <v>DI$18</v>
      </c>
      <c r="DJ1710" s="190" t="str">
        <f t="shared" si="2810"/>
        <v>DJ$18</v>
      </c>
      <c r="DK1710" s="190" t="str">
        <f t="shared" si="2810"/>
        <v>DK$18</v>
      </c>
      <c r="DL1710" s="190" t="str">
        <f t="shared" si="2810"/>
        <v>DL$18</v>
      </c>
    </row>
    <row r="1711" spans="1:116" x14ac:dyDescent="0.4">
      <c r="A1711" s="174"/>
      <c r="E1711" s="8"/>
      <c r="G1711" s="175" t="s">
        <v>464</v>
      </c>
      <c r="H1711" s="200"/>
      <c r="I1711" s="201"/>
      <c r="J1711" s="201"/>
      <c r="K1711" s="202"/>
      <c r="L1711" s="202"/>
      <c r="M1711" s="202"/>
      <c r="N1711" s="202"/>
      <c r="O1711" s="202"/>
      <c r="P1711" s="202"/>
      <c r="R1711" s="202"/>
      <c r="S1711" s="190" t="str">
        <f t="shared" ref="S1711:AX1711" si="2811">S$23</f>
        <v>S$19</v>
      </c>
      <c r="T1711" s="190" t="str">
        <f t="shared" si="2811"/>
        <v>T$19</v>
      </c>
      <c r="U1711" s="190" t="str">
        <f t="shared" si="2811"/>
        <v>U$19</v>
      </c>
      <c r="V1711" s="190" t="str">
        <f t="shared" si="2811"/>
        <v>V$19</v>
      </c>
      <c r="W1711" s="190" t="str">
        <f t="shared" si="2811"/>
        <v>W$19</v>
      </c>
      <c r="X1711" s="190" t="str">
        <f t="shared" si="2811"/>
        <v>X$19</v>
      </c>
      <c r="Y1711" s="190" t="str">
        <f t="shared" si="2811"/>
        <v>Y$19</v>
      </c>
      <c r="Z1711" s="190" t="str">
        <f t="shared" si="2811"/>
        <v>Z$19</v>
      </c>
      <c r="AA1711" s="190" t="str">
        <f t="shared" si="2811"/>
        <v>AA$19</v>
      </c>
      <c r="AB1711" s="190" t="str">
        <f t="shared" si="2811"/>
        <v>AB$19</v>
      </c>
      <c r="AC1711" s="190" t="str">
        <f t="shared" si="2811"/>
        <v>AC$19</v>
      </c>
      <c r="AD1711" s="190" t="str">
        <f t="shared" si="2811"/>
        <v>AD$19</v>
      </c>
      <c r="AE1711" s="190" t="str">
        <f t="shared" si="2811"/>
        <v>AE$19</v>
      </c>
      <c r="AF1711" s="190" t="str">
        <f t="shared" si="2811"/>
        <v>AF$19</v>
      </c>
      <c r="AG1711" s="190" t="str">
        <f t="shared" si="2811"/>
        <v>AG$19</v>
      </c>
      <c r="AH1711" s="190" t="str">
        <f t="shared" si="2811"/>
        <v>AH$19</v>
      </c>
      <c r="AI1711" s="190" t="str">
        <f t="shared" si="2811"/>
        <v>AI$19</v>
      </c>
      <c r="AJ1711" s="190" t="str">
        <f t="shared" si="2811"/>
        <v>AJ$19</v>
      </c>
      <c r="AK1711" s="190" t="str">
        <f t="shared" si="2811"/>
        <v>AK$19</v>
      </c>
      <c r="AL1711" s="190" t="str">
        <f t="shared" si="2811"/>
        <v>AL$19</v>
      </c>
      <c r="AM1711" s="190" t="str">
        <f t="shared" si="2811"/>
        <v>AM$19</v>
      </c>
      <c r="AN1711" s="190" t="str">
        <f t="shared" si="2811"/>
        <v>AN$19</v>
      </c>
      <c r="AO1711" s="190" t="str">
        <f t="shared" si="2811"/>
        <v>AO$19</v>
      </c>
      <c r="AP1711" s="190" t="str">
        <f t="shared" si="2811"/>
        <v>AP$19</v>
      </c>
      <c r="AQ1711" s="190" t="str">
        <f t="shared" si="2811"/>
        <v>AQ$19</v>
      </c>
      <c r="AR1711" s="190" t="str">
        <f t="shared" si="2811"/>
        <v>AR$19</v>
      </c>
      <c r="AS1711" s="190" t="str">
        <f t="shared" si="2811"/>
        <v>AS$19</v>
      </c>
      <c r="AT1711" s="190" t="str">
        <f t="shared" si="2811"/>
        <v>AT$19</v>
      </c>
      <c r="AU1711" s="190" t="str">
        <f t="shared" si="2811"/>
        <v>AU$19</v>
      </c>
      <c r="AV1711" s="190" t="str">
        <f t="shared" si="2811"/>
        <v>AV$19</v>
      </c>
      <c r="AW1711" s="190" t="str">
        <f t="shared" si="2811"/>
        <v>AW$19</v>
      </c>
      <c r="AX1711" s="190" t="str">
        <f t="shared" si="2811"/>
        <v>AX$19</v>
      </c>
      <c r="AY1711" s="190" t="str">
        <f t="shared" ref="AY1711:CD1711" si="2812">AY$23</f>
        <v>AY$19</v>
      </c>
      <c r="AZ1711" s="190" t="str">
        <f t="shared" si="2812"/>
        <v>AZ$19</v>
      </c>
      <c r="BA1711" s="190" t="str">
        <f t="shared" si="2812"/>
        <v>BA$19</v>
      </c>
      <c r="BB1711" s="190" t="str">
        <f t="shared" si="2812"/>
        <v>BB$19</v>
      </c>
      <c r="BC1711" s="190" t="str">
        <f t="shared" si="2812"/>
        <v>BC$19</v>
      </c>
      <c r="BD1711" s="190" t="str">
        <f t="shared" si="2812"/>
        <v>BD$19</v>
      </c>
      <c r="BE1711" s="190" t="str">
        <f t="shared" si="2812"/>
        <v>BE$19</v>
      </c>
      <c r="BF1711" s="190" t="str">
        <f t="shared" si="2812"/>
        <v>BF$19</v>
      </c>
      <c r="BG1711" s="190" t="str">
        <f t="shared" si="2812"/>
        <v>BG$19</v>
      </c>
      <c r="BH1711" s="190" t="str">
        <f t="shared" si="2812"/>
        <v>BH$19</v>
      </c>
      <c r="BI1711" s="190" t="str">
        <f t="shared" si="2812"/>
        <v>BI$19</v>
      </c>
      <c r="BJ1711" s="190" t="str">
        <f t="shared" si="2812"/>
        <v>BJ$19</v>
      </c>
      <c r="BK1711" s="190" t="str">
        <f t="shared" si="2812"/>
        <v>BK$19</v>
      </c>
      <c r="BL1711" s="190" t="str">
        <f t="shared" si="2812"/>
        <v>BL$19</v>
      </c>
      <c r="BM1711" s="190" t="str">
        <f t="shared" si="2812"/>
        <v>BM$19</v>
      </c>
      <c r="BN1711" s="190" t="str">
        <f t="shared" si="2812"/>
        <v>BN$19</v>
      </c>
      <c r="BO1711" s="190" t="str">
        <f t="shared" si="2812"/>
        <v>BO$19</v>
      </c>
      <c r="BP1711" s="190" t="str">
        <f t="shared" si="2812"/>
        <v>BP$19</v>
      </c>
      <c r="BQ1711" s="190" t="str">
        <f t="shared" si="2812"/>
        <v>BQ$19</v>
      </c>
      <c r="BR1711" s="190" t="str">
        <f t="shared" si="2812"/>
        <v>BR$19</v>
      </c>
      <c r="BS1711" s="190" t="str">
        <f t="shared" si="2812"/>
        <v>BS$19</v>
      </c>
      <c r="BT1711" s="190" t="str">
        <f t="shared" si="2812"/>
        <v>BT$19</v>
      </c>
      <c r="BU1711" s="190" t="str">
        <f t="shared" si="2812"/>
        <v>BU$19</v>
      </c>
      <c r="BV1711" s="190" t="str">
        <f t="shared" si="2812"/>
        <v>BV$19</v>
      </c>
      <c r="BW1711" s="190" t="str">
        <f t="shared" si="2812"/>
        <v>BW$19</v>
      </c>
      <c r="BX1711" s="190" t="str">
        <f t="shared" si="2812"/>
        <v>BX$19</v>
      </c>
      <c r="BY1711" s="190" t="str">
        <f t="shared" si="2812"/>
        <v>BY$19</v>
      </c>
      <c r="BZ1711" s="190" t="str">
        <f t="shared" si="2812"/>
        <v>BZ$19</v>
      </c>
      <c r="CA1711" s="190" t="str">
        <f t="shared" si="2812"/>
        <v>CA$19</v>
      </c>
      <c r="CB1711" s="190" t="str">
        <f t="shared" si="2812"/>
        <v>CB$19</v>
      </c>
      <c r="CC1711" s="190" t="str">
        <f t="shared" si="2812"/>
        <v>CC$19</v>
      </c>
      <c r="CD1711" s="190" t="str">
        <f t="shared" si="2812"/>
        <v>CD$19</v>
      </c>
      <c r="CE1711" s="190" t="str">
        <f t="shared" ref="CE1711:CL1711" si="2813">CE$23</f>
        <v>CE$19</v>
      </c>
      <c r="CF1711" s="190" t="str">
        <f t="shared" si="2813"/>
        <v>CF$19</v>
      </c>
      <c r="CG1711" s="190" t="str">
        <f t="shared" si="2813"/>
        <v>CG$19</v>
      </c>
      <c r="CH1711" s="190" t="str">
        <f t="shared" si="2813"/>
        <v>CH$19</v>
      </c>
      <c r="CI1711" s="190" t="str">
        <f t="shared" si="2813"/>
        <v>CI$19</v>
      </c>
      <c r="CJ1711" s="190" t="str">
        <f t="shared" si="2813"/>
        <v>CJ$19</v>
      </c>
      <c r="CK1711" s="190" t="str">
        <f t="shared" si="2813"/>
        <v>CK$19</v>
      </c>
      <c r="CL1711" s="190" t="str">
        <f t="shared" si="2813"/>
        <v>CL$19</v>
      </c>
      <c r="CN1711" s="201"/>
      <c r="CO1711" s="190" t="str">
        <f t="shared" ref="CO1711:DL1711" si="2814">CO$23</f>
        <v>CO$19</v>
      </c>
      <c r="CP1711" s="190" t="str">
        <f t="shared" si="2814"/>
        <v>CP$19</v>
      </c>
      <c r="CQ1711" s="190" t="str">
        <f t="shared" si="2814"/>
        <v>CQ$19</v>
      </c>
      <c r="CR1711" s="190" t="str">
        <f t="shared" si="2814"/>
        <v>CR$19</v>
      </c>
      <c r="CS1711" s="190" t="str">
        <f t="shared" si="2814"/>
        <v>CS$19</v>
      </c>
      <c r="CT1711" s="190" t="str">
        <f t="shared" si="2814"/>
        <v>CT$19</v>
      </c>
      <c r="CU1711" s="190" t="str">
        <f t="shared" si="2814"/>
        <v>CU$19</v>
      </c>
      <c r="CV1711" s="190" t="str">
        <f t="shared" si="2814"/>
        <v>CV$19</v>
      </c>
      <c r="CW1711" s="190" t="str">
        <f t="shared" si="2814"/>
        <v>CW$19</v>
      </c>
      <c r="CX1711" s="190" t="str">
        <f t="shared" si="2814"/>
        <v>CX$19</v>
      </c>
      <c r="CY1711" s="190" t="str">
        <f t="shared" si="2814"/>
        <v>CY$19</v>
      </c>
      <c r="CZ1711" s="190" t="str">
        <f t="shared" si="2814"/>
        <v>CZ$19</v>
      </c>
      <c r="DA1711" s="190" t="str">
        <f t="shared" si="2814"/>
        <v>DA$19</v>
      </c>
      <c r="DB1711" s="190" t="str">
        <f t="shared" si="2814"/>
        <v>DB$19</v>
      </c>
      <c r="DC1711" s="190" t="str">
        <f t="shared" si="2814"/>
        <v>DC$19</v>
      </c>
      <c r="DD1711" s="190" t="str">
        <f t="shared" si="2814"/>
        <v>DD$19</v>
      </c>
      <c r="DE1711" s="190" t="str">
        <f t="shared" si="2814"/>
        <v>DE$19</v>
      </c>
      <c r="DF1711" s="190" t="str">
        <f t="shared" si="2814"/>
        <v>DF$19</v>
      </c>
      <c r="DG1711" s="190" t="str">
        <f t="shared" si="2814"/>
        <v>DG$19</v>
      </c>
      <c r="DH1711" s="190" t="str">
        <f t="shared" si="2814"/>
        <v>DH$19</v>
      </c>
      <c r="DI1711" s="190" t="str">
        <f t="shared" si="2814"/>
        <v>DI$19</v>
      </c>
      <c r="DJ1711" s="190" t="str">
        <f t="shared" si="2814"/>
        <v>DJ$19</v>
      </c>
      <c r="DK1711" s="190" t="str">
        <f t="shared" si="2814"/>
        <v>DK$19</v>
      </c>
      <c r="DL1711" s="190" t="str">
        <f t="shared" si="2814"/>
        <v>DL$19</v>
      </c>
    </row>
    <row r="1712" spans="1:116" x14ac:dyDescent="0.4">
      <c r="A1712" s="31" t="s">
        <v>218</v>
      </c>
      <c r="B1712" s="31" t="s">
        <v>81</v>
      </c>
      <c r="C1712" s="31"/>
      <c r="D1712" t="s">
        <v>767</v>
      </c>
      <c r="E1712" s="8" t="str">
        <f t="shared" si="2756"/>
        <v>1712 FAPPER-S</v>
      </c>
      <c r="F1712" t="s">
        <v>254</v>
      </c>
      <c r="G1712" s="66" t="s">
        <v>252</v>
      </c>
      <c r="H1712" s="22"/>
      <c r="I1712" s="299"/>
      <c r="J1712" s="299"/>
      <c r="K1712" s="22"/>
      <c r="L1712" s="22"/>
      <c r="M1712" s="22"/>
      <c r="N1712" s="22"/>
      <c r="O1712" s="22"/>
      <c r="P1712" s="22"/>
      <c r="R1712" s="66"/>
      <c r="S1712" s="300"/>
      <c r="T1712" s="300"/>
      <c r="U1712" s="300"/>
      <c r="V1712" s="300"/>
      <c r="W1712" s="300"/>
      <c r="X1712" s="300"/>
      <c r="Y1712" s="300"/>
      <c r="Z1712" s="300"/>
      <c r="AA1712" s="300"/>
      <c r="AB1712" s="300"/>
      <c r="AC1712" s="300"/>
      <c r="AD1712" s="300"/>
      <c r="AE1712" s="300"/>
      <c r="AF1712" s="300"/>
      <c r="AG1712" s="300"/>
      <c r="AH1712" s="300"/>
      <c r="AI1712" s="300"/>
      <c r="AJ1712" s="300"/>
      <c r="AK1712" s="300"/>
      <c r="AL1712" s="300"/>
      <c r="AM1712" s="300"/>
      <c r="AN1712" s="300"/>
      <c r="AO1712" s="300"/>
      <c r="AP1712" s="300"/>
      <c r="AQ1712" s="300"/>
      <c r="AR1712" s="300"/>
      <c r="AS1712" s="300"/>
      <c r="AT1712" s="300"/>
      <c r="AU1712" s="300"/>
      <c r="AV1712" s="300"/>
      <c r="AW1712" s="300"/>
      <c r="AX1712" s="300"/>
      <c r="AY1712" s="300"/>
      <c r="AZ1712" s="300"/>
      <c r="BA1712" s="300"/>
      <c r="BB1712" s="300"/>
      <c r="BC1712" s="300"/>
      <c r="BD1712" s="300"/>
      <c r="BE1712" s="300"/>
      <c r="BF1712" s="300"/>
      <c r="BG1712" s="300"/>
      <c r="BH1712" s="300"/>
      <c r="BI1712" s="300"/>
      <c r="BJ1712" s="300"/>
      <c r="BK1712" s="300"/>
      <c r="BL1712" s="300"/>
      <c r="BM1712" s="300"/>
      <c r="BN1712" s="300"/>
      <c r="BO1712" s="300"/>
      <c r="BP1712" s="300"/>
      <c r="BQ1712" s="300"/>
      <c r="BR1712" s="300"/>
      <c r="BS1712" s="300"/>
      <c r="BT1712" s="300"/>
      <c r="BU1712" s="300"/>
      <c r="BV1712" s="300"/>
      <c r="BW1712" s="300"/>
      <c r="BX1712" s="300"/>
      <c r="BY1712" s="300"/>
      <c r="BZ1712" s="300"/>
      <c r="CA1712" s="300"/>
      <c r="CB1712" s="300"/>
      <c r="CC1712" s="300"/>
      <c r="CD1712" s="300"/>
      <c r="CE1712" s="300"/>
      <c r="CF1712" s="300"/>
      <c r="CG1712" s="300"/>
      <c r="CH1712" s="300"/>
      <c r="CI1712" s="300"/>
      <c r="CJ1712" s="300"/>
      <c r="CK1712" s="300"/>
      <c r="CL1712" s="300"/>
      <c r="CN1712" s="299"/>
      <c r="CO1712" s="300"/>
      <c r="CP1712" s="300"/>
      <c r="CQ1712" s="300"/>
      <c r="CR1712" s="300"/>
      <c r="CS1712" s="300"/>
      <c r="CT1712" s="300"/>
      <c r="CU1712" s="300"/>
      <c r="CV1712" s="300"/>
      <c r="CW1712" s="300"/>
      <c r="CX1712" s="300"/>
      <c r="CY1712" s="300"/>
      <c r="CZ1712" s="300"/>
      <c r="DA1712" s="300"/>
      <c r="DB1712" s="300"/>
      <c r="DC1712" s="300"/>
      <c r="DD1712" s="300"/>
      <c r="DE1712" s="300"/>
      <c r="DF1712" s="300"/>
      <c r="DG1712" s="300"/>
      <c r="DH1712" s="300"/>
      <c r="DI1712" s="300"/>
      <c r="DJ1712" s="300"/>
      <c r="DK1712" s="300"/>
      <c r="DL1712" s="300"/>
    </row>
    <row r="1713" spans="2:117" x14ac:dyDescent="0.4">
      <c r="B1713" s="8" t="str">
        <f>E1713</f>
        <v>1713 FAPPER-S</v>
      </c>
      <c r="C1713" s="8"/>
      <c r="D1713" t="s">
        <v>767</v>
      </c>
      <c r="E1713" s="8" t="str">
        <f t="shared" ref="E1713" si="2815">ROW()&amp;" "&amp;D1713</f>
        <v>1713 FAPPER-S</v>
      </c>
      <c r="G1713" s="129" t="str">
        <f>"Assumptions - "&amp;G1712</f>
        <v>Assumptions - Revenue driven PP&amp;E:</v>
      </c>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2:117" x14ac:dyDescent="0.4">
      <c r="B1714" s="8" t="str">
        <f>E1714</f>
        <v>1714 FAPPER-S</v>
      </c>
      <c r="C1714" s="8"/>
      <c r="D1714" t="s">
        <v>767</v>
      </c>
      <c r="E1714" s="8" t="str">
        <f t="shared" si="2756"/>
        <v>1714 FAPPER-S</v>
      </c>
      <c r="G1714" s="145" t="s">
        <v>206</v>
      </c>
      <c r="H1714" s="57">
        <v>5</v>
      </c>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2:117" x14ac:dyDescent="0.4">
      <c r="B1715" s="8" t="str">
        <f>E1715</f>
        <v>1715 FAPPER-S</v>
      </c>
      <c r="C1715" s="8"/>
      <c r="D1715" t="s">
        <v>767</v>
      </c>
      <c r="E1715" s="8" t="str">
        <f t="shared" si="2756"/>
        <v>1715 FAPPER-S</v>
      </c>
      <c r="G1715" s="145" t="s">
        <v>207</v>
      </c>
      <c r="H1715" s="57">
        <v>1</v>
      </c>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2:117" x14ac:dyDescent="0.4">
      <c r="B1716" s="8"/>
      <c r="C1716" s="8"/>
      <c r="D1716" t="s">
        <v>767</v>
      </c>
      <c r="E1716" s="8" t="str">
        <f t="shared" si="2756"/>
        <v>1716 FAPPER-S</v>
      </c>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2:117" x14ac:dyDescent="0.4">
      <c r="B1717" s="8"/>
      <c r="C1717" s="8"/>
      <c r="D1717" t="s">
        <v>767</v>
      </c>
      <c r="E1717" s="8" t="str">
        <f t="shared" ref="E1717" si="2816">ROW()&amp;" "&amp;D1717</f>
        <v>1717 FAPPER-S</v>
      </c>
      <c r="G1717" s="95" t="str">
        <f>G1719&amp;":"</f>
        <v>Capital expenditures - Revenue driven PP&amp;E:</v>
      </c>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c r="DK1717" s="72"/>
      <c r="DL1717" s="72"/>
    </row>
    <row r="1718" spans="2:117" x14ac:dyDescent="0.4">
      <c r="B1718" s="8" t="str">
        <f>E1718</f>
        <v>1718 FAPPER-S</v>
      </c>
      <c r="C1718" s="8"/>
      <c r="D1718" t="s">
        <v>767</v>
      </c>
      <c r="E1718" s="8" t="str">
        <f t="shared" si="2756"/>
        <v>1718 FAPPER-S</v>
      </c>
      <c r="G1718" s="145" t="s">
        <v>734</v>
      </c>
      <c r="K1718" s="18">
        <v>10</v>
      </c>
      <c r="L1718" s="18">
        <v>10</v>
      </c>
      <c r="M1718" s="18">
        <v>10</v>
      </c>
      <c r="N1718" s="18">
        <v>10</v>
      </c>
      <c r="O1718" s="18">
        <v>10</v>
      </c>
      <c r="P1718" s="18">
        <v>10</v>
      </c>
      <c r="S1718" s="147" cm="1">
        <f t="array" ref="S1718">INDEX($K:$Q,ROW(),MATCH(S$3,$K$2:$Q$2,0))</f>
        <v>10</v>
      </c>
      <c r="T1718" s="147" cm="1">
        <f t="array" ref="T1718">INDEX($K:$Q,ROW(),MATCH(T$3,$K$2:$Q$2,0))</f>
        <v>10</v>
      </c>
      <c r="U1718" s="147" cm="1">
        <f t="array" ref="U1718">INDEX($K:$Q,ROW(),MATCH(U$3,$K$2:$Q$2,0))</f>
        <v>10</v>
      </c>
      <c r="V1718" s="147" cm="1">
        <f t="array" ref="V1718">INDEX($K:$Q,ROW(),MATCH(V$3,$K$2:$Q$2,0))</f>
        <v>10</v>
      </c>
      <c r="W1718" s="147" cm="1">
        <f t="array" ref="W1718">INDEX($K:$Q,ROW(),MATCH(W$3,$K$2:$Q$2,0))</f>
        <v>10</v>
      </c>
      <c r="X1718" s="147" cm="1">
        <f t="array" ref="X1718">INDEX($K:$Q,ROW(),MATCH(X$3,$K$2:$Q$2,0))</f>
        <v>10</v>
      </c>
      <c r="Y1718" s="147" cm="1">
        <f t="array" ref="Y1718">INDEX($K:$Q,ROW(),MATCH(Y$3,$K$2:$Q$2,0))</f>
        <v>10</v>
      </c>
      <c r="Z1718" s="147" cm="1">
        <f t="array" ref="Z1718">INDEX($K:$Q,ROW(),MATCH(Z$3,$K$2:$Q$2,0))</f>
        <v>10</v>
      </c>
      <c r="AA1718" s="147" cm="1">
        <f t="array" ref="AA1718">INDEX($K:$Q,ROW(),MATCH(AA$3,$K$2:$Q$2,0))</f>
        <v>10</v>
      </c>
      <c r="AB1718" s="147" cm="1">
        <f t="array" ref="AB1718">INDEX($K:$Q,ROW(),MATCH(AB$3,$K$2:$Q$2,0))</f>
        <v>10</v>
      </c>
      <c r="AC1718" s="147" cm="1">
        <f t="array" ref="AC1718">INDEX($K:$Q,ROW(),MATCH(AC$3,$K$2:$Q$2,0))</f>
        <v>10</v>
      </c>
      <c r="AD1718" s="147" cm="1">
        <f t="array" ref="AD1718">INDEX($K:$Q,ROW(),MATCH(AD$3,$K$2:$Q$2,0))</f>
        <v>10</v>
      </c>
      <c r="AE1718" s="147" cm="1">
        <f t="array" ref="AE1718">INDEX($K:$Q,ROW(),MATCH(AE$3,$K$2:$Q$2,0))</f>
        <v>10</v>
      </c>
      <c r="AF1718" s="147" cm="1">
        <f t="array" ref="AF1718">INDEX($K:$Q,ROW(),MATCH(AF$3,$K$2:$Q$2,0))</f>
        <v>10</v>
      </c>
      <c r="AG1718" s="147" cm="1">
        <f t="array" ref="AG1718">INDEX($K:$Q,ROW(),MATCH(AG$3,$K$2:$Q$2,0))</f>
        <v>10</v>
      </c>
      <c r="AH1718" s="147" cm="1">
        <f t="array" ref="AH1718">INDEX($K:$Q,ROW(),MATCH(AH$3,$K$2:$Q$2,0))</f>
        <v>10</v>
      </c>
      <c r="AI1718" s="147" cm="1">
        <f t="array" ref="AI1718">INDEX($K:$Q,ROW(),MATCH(AI$3,$K$2:$Q$2,0))</f>
        <v>10</v>
      </c>
      <c r="AJ1718" s="147" cm="1">
        <f t="array" ref="AJ1718">INDEX($K:$Q,ROW(),MATCH(AJ$3,$K$2:$Q$2,0))</f>
        <v>10</v>
      </c>
      <c r="AK1718" s="147" cm="1">
        <f t="array" ref="AK1718">INDEX($K:$Q,ROW(),MATCH(AK$3,$K$2:$Q$2,0))</f>
        <v>10</v>
      </c>
      <c r="AL1718" s="147" cm="1">
        <f t="array" ref="AL1718">INDEX($K:$Q,ROW(),MATCH(AL$3,$K$2:$Q$2,0))</f>
        <v>10</v>
      </c>
      <c r="AM1718" s="147" cm="1">
        <f t="array" ref="AM1718">INDEX($K:$Q,ROW(),MATCH(AM$3,$K$2:$Q$2,0))</f>
        <v>10</v>
      </c>
      <c r="AN1718" s="147" cm="1">
        <f t="array" ref="AN1718">INDEX($K:$Q,ROW(),MATCH(AN$3,$K$2:$Q$2,0))</f>
        <v>10</v>
      </c>
      <c r="AO1718" s="147" cm="1">
        <f t="array" ref="AO1718">INDEX($K:$Q,ROW(),MATCH(AO$3,$K$2:$Q$2,0))</f>
        <v>10</v>
      </c>
      <c r="AP1718" s="147" cm="1">
        <f t="array" ref="AP1718">INDEX($K:$Q,ROW(),MATCH(AP$3,$K$2:$Q$2,0))</f>
        <v>10</v>
      </c>
      <c r="AQ1718" s="147" cm="1">
        <f t="array" ref="AQ1718">INDEX($K:$Q,ROW(),MATCH(AQ$3,$K$2:$Q$2,0))</f>
        <v>10</v>
      </c>
      <c r="AR1718" s="147" cm="1">
        <f t="array" ref="AR1718">INDEX($K:$Q,ROW(),MATCH(AR$3,$K$2:$Q$2,0))</f>
        <v>10</v>
      </c>
      <c r="AS1718" s="147" cm="1">
        <f t="array" ref="AS1718">INDEX($K:$Q,ROW(),MATCH(AS$3,$K$2:$Q$2,0))</f>
        <v>10</v>
      </c>
      <c r="AT1718" s="147" cm="1">
        <f t="array" ref="AT1718">INDEX($K:$Q,ROW(),MATCH(AT$3,$K$2:$Q$2,0))</f>
        <v>10</v>
      </c>
      <c r="AU1718" s="147" cm="1">
        <f t="array" ref="AU1718">INDEX($K:$Q,ROW(),MATCH(AU$3,$K$2:$Q$2,0))</f>
        <v>10</v>
      </c>
      <c r="AV1718" s="147" cm="1">
        <f t="array" ref="AV1718">INDEX($K:$Q,ROW(),MATCH(AV$3,$K$2:$Q$2,0))</f>
        <v>10</v>
      </c>
      <c r="AW1718" s="147" cm="1">
        <f t="array" ref="AW1718">INDEX($K:$Q,ROW(),MATCH(AW$3,$K$2:$Q$2,0))</f>
        <v>10</v>
      </c>
      <c r="AX1718" s="147" cm="1">
        <f t="array" ref="AX1718">INDEX($K:$Q,ROW(),MATCH(AX$3,$K$2:$Q$2,0))</f>
        <v>10</v>
      </c>
      <c r="AY1718" s="147" cm="1">
        <f t="array" ref="AY1718">INDEX($K:$Q,ROW(),MATCH(AY$3,$K$2:$Q$2,0))</f>
        <v>10</v>
      </c>
      <c r="AZ1718" s="147" cm="1">
        <f t="array" ref="AZ1718">INDEX($K:$Q,ROW(),MATCH(AZ$3,$K$2:$Q$2,0))</f>
        <v>10</v>
      </c>
      <c r="BA1718" s="147" cm="1">
        <f t="array" ref="BA1718">INDEX($K:$Q,ROW(),MATCH(BA$3,$K$2:$Q$2,0))</f>
        <v>10</v>
      </c>
      <c r="BB1718" s="147" cm="1">
        <f t="array" ref="BB1718">INDEX($K:$Q,ROW(),MATCH(BB$3,$K$2:$Q$2,0))</f>
        <v>10</v>
      </c>
      <c r="BC1718" s="147" cm="1">
        <f t="array" ref="BC1718">INDEX($K:$Q,ROW(),MATCH(BC$3,$K$2:$Q$2,0))</f>
        <v>10</v>
      </c>
      <c r="BD1718" s="147" cm="1">
        <f t="array" ref="BD1718">INDEX($K:$Q,ROW(),MATCH(BD$3,$K$2:$Q$2,0))</f>
        <v>10</v>
      </c>
      <c r="BE1718" s="147" cm="1">
        <f t="array" ref="BE1718">INDEX($K:$Q,ROW(),MATCH(BE$3,$K$2:$Q$2,0))</f>
        <v>10</v>
      </c>
      <c r="BF1718" s="147" cm="1">
        <f t="array" ref="BF1718">INDEX($K:$Q,ROW(),MATCH(BF$3,$K$2:$Q$2,0))</f>
        <v>10</v>
      </c>
      <c r="BG1718" s="147" cm="1">
        <f t="array" ref="BG1718">INDEX($K:$Q,ROW(),MATCH(BG$3,$K$2:$Q$2,0))</f>
        <v>10</v>
      </c>
      <c r="BH1718" s="147" cm="1">
        <f t="array" ref="BH1718">INDEX($K:$Q,ROW(),MATCH(BH$3,$K$2:$Q$2,0))</f>
        <v>10</v>
      </c>
      <c r="BI1718" s="147" cm="1">
        <f t="array" ref="BI1718">INDEX($K:$Q,ROW(),MATCH(BI$3,$K$2:$Q$2,0))</f>
        <v>10</v>
      </c>
      <c r="BJ1718" s="147" cm="1">
        <f t="array" ref="BJ1718">INDEX($K:$Q,ROW(),MATCH(BJ$3,$K$2:$Q$2,0))</f>
        <v>10</v>
      </c>
      <c r="BK1718" s="147" cm="1">
        <f t="array" ref="BK1718">INDEX($K:$Q,ROW(),MATCH(BK$3,$K$2:$Q$2,0))</f>
        <v>10</v>
      </c>
      <c r="BL1718" s="147" cm="1">
        <f t="array" ref="BL1718">INDEX($K:$Q,ROW(),MATCH(BL$3,$K$2:$Q$2,0))</f>
        <v>10</v>
      </c>
      <c r="BM1718" s="147" cm="1">
        <f t="array" ref="BM1718">INDEX($K:$Q,ROW(),MATCH(BM$3,$K$2:$Q$2,0))</f>
        <v>10</v>
      </c>
      <c r="BN1718" s="147" cm="1">
        <f t="array" ref="BN1718">INDEX($K:$Q,ROW(),MATCH(BN$3,$K$2:$Q$2,0))</f>
        <v>10</v>
      </c>
      <c r="BO1718" s="147" cm="1">
        <f t="array" ref="BO1718">INDEX($K:$Q,ROW(),MATCH(BO$3,$K$2:$Q$2,0))</f>
        <v>10</v>
      </c>
      <c r="BP1718" s="147" cm="1">
        <f t="array" ref="BP1718">INDEX($K:$Q,ROW(),MATCH(BP$3,$K$2:$Q$2,0))</f>
        <v>10</v>
      </c>
      <c r="BQ1718" s="147" cm="1">
        <f t="array" ref="BQ1718">INDEX($K:$Q,ROW(),MATCH(BQ$3,$K$2:$Q$2,0))</f>
        <v>10</v>
      </c>
      <c r="BR1718" s="147" cm="1">
        <f t="array" ref="BR1718">INDEX($K:$Q,ROW(),MATCH(BR$3,$K$2:$Q$2,0))</f>
        <v>10</v>
      </c>
      <c r="BS1718" s="147" cm="1">
        <f t="array" ref="BS1718">INDEX($K:$Q,ROW(),MATCH(BS$3,$K$2:$Q$2,0))</f>
        <v>10</v>
      </c>
      <c r="BT1718" s="147" cm="1">
        <f t="array" ref="BT1718">INDEX($K:$Q,ROW(),MATCH(BT$3,$K$2:$Q$2,0))</f>
        <v>10</v>
      </c>
      <c r="BU1718" s="147" cm="1">
        <f t="array" ref="BU1718">INDEX($K:$Q,ROW(),MATCH(BU$3,$K$2:$Q$2,0))</f>
        <v>10</v>
      </c>
      <c r="BV1718" s="147" cm="1">
        <f t="array" ref="BV1718">INDEX($K:$Q,ROW(),MATCH(BV$3,$K$2:$Q$2,0))</f>
        <v>10</v>
      </c>
      <c r="BW1718" s="147" cm="1">
        <f t="array" ref="BW1718">INDEX($K:$Q,ROW(),MATCH(BW$3,$K$2:$Q$2,0))</f>
        <v>10</v>
      </c>
      <c r="BX1718" s="147" cm="1">
        <f t="array" ref="BX1718">INDEX($K:$Q,ROW(),MATCH(BX$3,$K$2:$Q$2,0))</f>
        <v>10</v>
      </c>
      <c r="BY1718" s="147" cm="1">
        <f t="array" ref="BY1718">INDEX($K:$Q,ROW(),MATCH(BY$3,$K$2:$Q$2,0))</f>
        <v>10</v>
      </c>
      <c r="BZ1718" s="147" cm="1">
        <f t="array" ref="BZ1718">INDEX($K:$Q,ROW(),MATCH(BZ$3,$K$2:$Q$2,0))</f>
        <v>10</v>
      </c>
      <c r="CA1718" s="147" cm="1">
        <f t="array" ref="CA1718">INDEX($K:$Q,ROW(),MATCH(CA$3,$K$2:$Q$2,0))</f>
        <v>10</v>
      </c>
      <c r="CB1718" s="147" cm="1">
        <f t="array" ref="CB1718">INDEX($K:$Q,ROW(),MATCH(CB$3,$K$2:$Q$2,0))</f>
        <v>10</v>
      </c>
      <c r="CC1718" s="147" cm="1">
        <f t="array" ref="CC1718">INDEX($K:$Q,ROW(),MATCH(CC$3,$K$2:$Q$2,0))</f>
        <v>10</v>
      </c>
      <c r="CD1718" s="147" cm="1">
        <f t="array" ref="CD1718">INDEX($K:$Q,ROW(),MATCH(CD$3,$K$2:$Q$2,0))</f>
        <v>10</v>
      </c>
      <c r="CE1718" s="147" cm="1">
        <f t="array" ref="CE1718">INDEX($K:$Q,ROW(),MATCH(CE$3,$K$2:$Q$2,0))</f>
        <v>10</v>
      </c>
      <c r="CF1718" s="147" cm="1">
        <f t="array" ref="CF1718">INDEX($K:$Q,ROW(),MATCH(CF$3,$K$2:$Q$2,0))</f>
        <v>10</v>
      </c>
      <c r="CG1718" s="147" cm="1">
        <f t="array" ref="CG1718">INDEX($K:$Q,ROW(),MATCH(CG$3,$K$2:$Q$2,0))</f>
        <v>10</v>
      </c>
      <c r="CH1718" s="147" cm="1">
        <f t="array" ref="CH1718">INDEX($K:$Q,ROW(),MATCH(CH$3,$K$2:$Q$2,0))</f>
        <v>10</v>
      </c>
      <c r="CI1718" s="147" cm="1">
        <f t="array" ref="CI1718">INDEX($K:$Q,ROW(),MATCH(CI$3,$K$2:$Q$2,0))</f>
        <v>10</v>
      </c>
      <c r="CJ1718" s="147" cm="1">
        <f t="array" ref="CJ1718">INDEX($K:$Q,ROW(),MATCH(CJ$3,$K$2:$Q$2,0))</f>
        <v>10</v>
      </c>
      <c r="CK1718" s="147" cm="1">
        <f t="array" ref="CK1718">INDEX($K:$Q,ROW(),MATCH(CK$3,$K$2:$Q$2,0))</f>
        <v>10</v>
      </c>
      <c r="CL1718" s="147" cm="1">
        <f t="array" ref="CL1718">INDEX($K:$Q,ROW(),MATCH(CL$3,$K$2:$Q$2,0))</f>
        <v>10</v>
      </c>
      <c r="CO1718" s="147" t="e" cm="1">
        <f t="array" ref="CO1718">INDEX($K:$Q,ROW(),MATCH(CO$3,$K$2:$Q$2,0))</f>
        <v>#N/A</v>
      </c>
      <c r="CP1718" s="147" t="e" cm="1">
        <f t="array" ref="CP1718">INDEX($K:$Q,ROW(),MATCH(CP$3,$K$2:$Q$2,0))</f>
        <v>#N/A</v>
      </c>
      <c r="CQ1718" s="147" t="e" cm="1">
        <f t="array" ref="CQ1718">INDEX($K:$Q,ROW(),MATCH(CQ$3,$K$2:$Q$2,0))</f>
        <v>#N/A</v>
      </c>
      <c r="CR1718" s="147" t="e" cm="1">
        <f t="array" ref="CR1718">INDEX($K:$Q,ROW(),MATCH(CR$3,$K$2:$Q$2,0))</f>
        <v>#N/A</v>
      </c>
      <c r="CS1718" s="147" t="e" cm="1">
        <f t="array" ref="CS1718">INDEX($K:$Q,ROW(),MATCH(CS$3,$K$2:$Q$2,0))</f>
        <v>#N/A</v>
      </c>
      <c r="CT1718" s="147" t="e" cm="1">
        <f t="array" ref="CT1718">INDEX($K:$Q,ROW(),MATCH(CT$3,$K$2:$Q$2,0))</f>
        <v>#N/A</v>
      </c>
      <c r="CU1718" s="147" t="e" cm="1">
        <f t="array" ref="CU1718">INDEX($K:$Q,ROW(),MATCH(CU$3,$K$2:$Q$2,0))</f>
        <v>#N/A</v>
      </c>
      <c r="CV1718" s="147" t="e" cm="1">
        <f t="array" ref="CV1718">INDEX($K:$Q,ROW(),MATCH(CV$3,$K$2:$Q$2,0))</f>
        <v>#N/A</v>
      </c>
      <c r="CW1718" s="147" t="e" cm="1">
        <f t="array" ref="CW1718">INDEX($K:$Q,ROW(),MATCH(CW$3,$K$2:$Q$2,0))</f>
        <v>#N/A</v>
      </c>
      <c r="CX1718" s="147" t="e" cm="1">
        <f t="array" ref="CX1718">INDEX($K:$Q,ROW(),MATCH(CX$3,$K$2:$Q$2,0))</f>
        <v>#N/A</v>
      </c>
      <c r="CY1718" s="147" t="e" cm="1">
        <f t="array" ref="CY1718">INDEX($K:$Q,ROW(),MATCH(CY$3,$K$2:$Q$2,0))</f>
        <v>#N/A</v>
      </c>
      <c r="CZ1718" s="147" t="e" cm="1">
        <f t="array" ref="CZ1718">INDEX($K:$Q,ROW(),MATCH(CZ$3,$K$2:$Q$2,0))</f>
        <v>#N/A</v>
      </c>
      <c r="DA1718" s="147" t="e" cm="1">
        <f t="array" ref="DA1718">INDEX($K:$Q,ROW(),MATCH(DA$3,$K$2:$Q$2,0))</f>
        <v>#N/A</v>
      </c>
      <c r="DB1718" s="147" t="e" cm="1">
        <f t="array" ref="DB1718">INDEX($K:$Q,ROW(),MATCH(DB$3,$K$2:$Q$2,0))</f>
        <v>#N/A</v>
      </c>
      <c r="DC1718" s="147" t="e" cm="1">
        <f t="array" ref="DC1718">INDEX($K:$Q,ROW(),MATCH(DC$3,$K$2:$Q$2,0))</f>
        <v>#N/A</v>
      </c>
      <c r="DD1718" s="147" t="e" cm="1">
        <f t="array" ref="DD1718">INDEX($K:$Q,ROW(),MATCH(DD$3,$K$2:$Q$2,0))</f>
        <v>#N/A</v>
      </c>
      <c r="DE1718" s="147" t="e" cm="1">
        <f t="array" ref="DE1718">INDEX($K:$Q,ROW(),MATCH(DE$3,$K$2:$Q$2,0))</f>
        <v>#N/A</v>
      </c>
      <c r="DF1718" s="147" t="e" cm="1">
        <f t="array" ref="DF1718">INDEX($K:$Q,ROW(),MATCH(DF$3,$K$2:$Q$2,0))</f>
        <v>#N/A</v>
      </c>
      <c r="DG1718" s="147" t="e" cm="1">
        <f t="array" ref="DG1718">INDEX($K:$Q,ROW(),MATCH(DG$3,$K$2:$Q$2,0))</f>
        <v>#N/A</v>
      </c>
      <c r="DH1718" s="147" t="e" cm="1">
        <f t="array" ref="DH1718">INDEX($K:$Q,ROW(),MATCH(DH$3,$K$2:$Q$2,0))</f>
        <v>#N/A</v>
      </c>
      <c r="DI1718" s="147" t="e" cm="1">
        <f t="array" ref="DI1718">INDEX($K:$Q,ROW(),MATCH(DI$3,$K$2:$Q$2,0))</f>
        <v>#N/A</v>
      </c>
      <c r="DJ1718" s="147" t="e" cm="1">
        <f t="array" ref="DJ1718">INDEX($K:$Q,ROW(),MATCH(DJ$3,$K$2:$Q$2,0))</f>
        <v>#N/A</v>
      </c>
      <c r="DK1718" s="147" t="e" cm="1">
        <f t="array" ref="DK1718">INDEX($K:$Q,ROW(),MATCH(DK$3,$K$2:$Q$2,0))</f>
        <v>#N/A</v>
      </c>
      <c r="DL1718" s="147" t="e" cm="1">
        <f t="array" ref="DL1718">INDEX($K:$Q,ROW(),MATCH(DL$3,$K$2:$Q$2,0))</f>
        <v>#N/A</v>
      </c>
    </row>
    <row r="1719" spans="2:117" s="27" customFormat="1" x14ac:dyDescent="0.4">
      <c r="B1719" s="9"/>
      <c r="C1719" s="8" t="s">
        <v>235</v>
      </c>
      <c r="D1719" t="s">
        <v>767</v>
      </c>
      <c r="E1719" s="8" t="str">
        <f t="shared" si="2756"/>
        <v>1719 FAPPER-S</v>
      </c>
      <c r="G1719" s="126" t="str">
        <f>"Capital expenditures - "&amp;SUBSTITUTE(G1712,":","")</f>
        <v>Capital expenditures - Revenue driven PP&amp;E</v>
      </c>
      <c r="I1719" s="180"/>
      <c r="J1719" s="180"/>
      <c r="K1719" s="118">
        <f t="shared" ref="K1719:P1719" ca="1" si="2817">SUMIF($3:$3,K$2,1719:1719)</f>
        <v>-120</v>
      </c>
      <c r="L1719" s="118">
        <f t="shared" ca="1" si="2817"/>
        <v>-120</v>
      </c>
      <c r="M1719" s="118">
        <f t="shared" ca="1" si="2817"/>
        <v>-120</v>
      </c>
      <c r="N1719" s="118">
        <f t="shared" ca="1" si="2817"/>
        <v>-120</v>
      </c>
      <c r="O1719" s="118">
        <f t="shared" ca="1" si="2817"/>
        <v>-120</v>
      </c>
      <c r="P1719" s="118">
        <f t="shared" ca="1" si="2817"/>
        <v>-120</v>
      </c>
      <c r="Q1719"/>
      <c r="R1719" s="33"/>
      <c r="S1719" s="148" cm="1">
        <f t="array" aca="1" ref="S1719" ca="1">-S1718*INDIRECT(S1706)/10000</f>
        <v>-10</v>
      </c>
      <c r="T1719" s="148" cm="1">
        <f t="array" aca="1" ref="T1719" ca="1">-T1718*INDIRECT(T1706)/10000</f>
        <v>-10</v>
      </c>
      <c r="U1719" s="148" cm="1">
        <f t="array" aca="1" ref="U1719" ca="1">-U1718*INDIRECT(U1706)/10000</f>
        <v>-10</v>
      </c>
      <c r="V1719" s="148" cm="1">
        <f t="array" aca="1" ref="V1719" ca="1">-V1718*INDIRECT(V1706)/10000</f>
        <v>-10</v>
      </c>
      <c r="W1719" s="148" cm="1">
        <f t="array" aca="1" ref="W1719" ca="1">-W1718*INDIRECT(W1706)/10000</f>
        <v>-10</v>
      </c>
      <c r="X1719" s="148" cm="1">
        <f t="array" aca="1" ref="X1719" ca="1">-X1718*INDIRECT(X1706)/10000</f>
        <v>-10</v>
      </c>
      <c r="Y1719" s="148" cm="1">
        <f t="array" aca="1" ref="Y1719" ca="1">-Y1718*INDIRECT(Y1706)/10000</f>
        <v>-10</v>
      </c>
      <c r="Z1719" s="148" cm="1">
        <f t="array" aca="1" ref="Z1719" ca="1">-Z1718*INDIRECT(Z1706)/10000</f>
        <v>-10</v>
      </c>
      <c r="AA1719" s="148" cm="1">
        <f t="array" aca="1" ref="AA1719" ca="1">-AA1718*INDIRECT(AA1706)/10000</f>
        <v>-10</v>
      </c>
      <c r="AB1719" s="148" cm="1">
        <f t="array" aca="1" ref="AB1719" ca="1">-AB1718*INDIRECT(AB1706)/10000</f>
        <v>-10</v>
      </c>
      <c r="AC1719" s="148" cm="1">
        <f t="array" aca="1" ref="AC1719" ca="1">-AC1718*INDIRECT(AC1706)/10000</f>
        <v>-10</v>
      </c>
      <c r="AD1719" s="148" cm="1">
        <f t="array" aca="1" ref="AD1719" ca="1">-AD1718*INDIRECT(AD1706)/10000</f>
        <v>-10</v>
      </c>
      <c r="AE1719" s="148" cm="1">
        <f t="array" aca="1" ref="AE1719" ca="1">-AE1718*INDIRECT(AE1706)/10000</f>
        <v>-10</v>
      </c>
      <c r="AF1719" s="148" cm="1">
        <f t="array" aca="1" ref="AF1719" ca="1">-AF1718*INDIRECT(AF1706)/10000</f>
        <v>-10</v>
      </c>
      <c r="AG1719" s="148" cm="1">
        <f t="array" aca="1" ref="AG1719" ca="1">-AG1718*INDIRECT(AG1706)/10000</f>
        <v>-10</v>
      </c>
      <c r="AH1719" s="148" cm="1">
        <f t="array" aca="1" ref="AH1719" ca="1">-AH1718*INDIRECT(AH1706)/10000</f>
        <v>-10</v>
      </c>
      <c r="AI1719" s="148" cm="1">
        <f t="array" aca="1" ref="AI1719" ca="1">-AI1718*INDIRECT(AI1706)/10000</f>
        <v>-10</v>
      </c>
      <c r="AJ1719" s="148" cm="1">
        <f t="array" aca="1" ref="AJ1719" ca="1">-AJ1718*INDIRECT(AJ1706)/10000</f>
        <v>-10</v>
      </c>
      <c r="AK1719" s="148" cm="1">
        <f t="array" aca="1" ref="AK1719" ca="1">-AK1718*INDIRECT(AK1706)/10000</f>
        <v>-10</v>
      </c>
      <c r="AL1719" s="148" cm="1">
        <f t="array" aca="1" ref="AL1719" ca="1">-AL1718*INDIRECT(AL1706)/10000</f>
        <v>-10</v>
      </c>
      <c r="AM1719" s="148" cm="1">
        <f t="array" aca="1" ref="AM1719" ca="1">-AM1718*INDIRECT(AM1706)/10000</f>
        <v>-10</v>
      </c>
      <c r="AN1719" s="148" cm="1">
        <f t="array" aca="1" ref="AN1719" ca="1">-AN1718*INDIRECT(AN1706)/10000</f>
        <v>-10</v>
      </c>
      <c r="AO1719" s="148" cm="1">
        <f t="array" aca="1" ref="AO1719" ca="1">-AO1718*INDIRECT(AO1706)/10000</f>
        <v>-10</v>
      </c>
      <c r="AP1719" s="148" cm="1">
        <f t="array" aca="1" ref="AP1719" ca="1">-AP1718*INDIRECT(AP1706)/10000</f>
        <v>-10</v>
      </c>
      <c r="AQ1719" s="148" cm="1">
        <f t="array" aca="1" ref="AQ1719" ca="1">-AQ1718*INDIRECT(AQ1706)/10000</f>
        <v>-10</v>
      </c>
      <c r="AR1719" s="148" cm="1">
        <f t="array" aca="1" ref="AR1719" ca="1">-AR1718*INDIRECT(AR1706)/10000</f>
        <v>-10</v>
      </c>
      <c r="AS1719" s="148" cm="1">
        <f t="array" aca="1" ref="AS1719" ca="1">-AS1718*INDIRECT(AS1706)/10000</f>
        <v>-10</v>
      </c>
      <c r="AT1719" s="148" cm="1">
        <f t="array" aca="1" ref="AT1719" ca="1">-AT1718*INDIRECT(AT1706)/10000</f>
        <v>-10</v>
      </c>
      <c r="AU1719" s="148" cm="1">
        <f t="array" aca="1" ref="AU1719" ca="1">-AU1718*INDIRECT(AU1706)/10000</f>
        <v>-10</v>
      </c>
      <c r="AV1719" s="148" cm="1">
        <f t="array" aca="1" ref="AV1719" ca="1">-AV1718*INDIRECT(AV1706)/10000</f>
        <v>-10</v>
      </c>
      <c r="AW1719" s="148" cm="1">
        <f t="array" aca="1" ref="AW1719" ca="1">-AW1718*INDIRECT(AW1706)/10000</f>
        <v>-10</v>
      </c>
      <c r="AX1719" s="148" cm="1">
        <f t="array" aca="1" ref="AX1719" ca="1">-AX1718*INDIRECT(AX1706)/10000</f>
        <v>-10</v>
      </c>
      <c r="AY1719" s="148" cm="1">
        <f t="array" aca="1" ref="AY1719" ca="1">-AY1718*INDIRECT(AY1706)/10000</f>
        <v>-10</v>
      </c>
      <c r="AZ1719" s="148" cm="1">
        <f t="array" aca="1" ref="AZ1719" ca="1">-AZ1718*INDIRECT(AZ1706)/10000</f>
        <v>-10</v>
      </c>
      <c r="BA1719" s="148" cm="1">
        <f t="array" aca="1" ref="BA1719" ca="1">-BA1718*INDIRECT(BA1706)/10000</f>
        <v>-10</v>
      </c>
      <c r="BB1719" s="148" cm="1">
        <f t="array" aca="1" ref="BB1719" ca="1">-BB1718*INDIRECT(BB1706)/10000</f>
        <v>-10</v>
      </c>
      <c r="BC1719" s="148" cm="1">
        <f t="array" aca="1" ref="BC1719" ca="1">-BC1718*INDIRECT(BC1706)/10000</f>
        <v>-10</v>
      </c>
      <c r="BD1719" s="148" cm="1">
        <f t="array" aca="1" ref="BD1719" ca="1">-BD1718*INDIRECT(BD1706)/10000</f>
        <v>-10</v>
      </c>
      <c r="BE1719" s="148" cm="1">
        <f t="array" aca="1" ref="BE1719" ca="1">-BE1718*INDIRECT(BE1706)/10000</f>
        <v>-10</v>
      </c>
      <c r="BF1719" s="148" cm="1">
        <f t="array" aca="1" ref="BF1719" ca="1">-BF1718*INDIRECT(BF1706)/10000</f>
        <v>-10</v>
      </c>
      <c r="BG1719" s="148" cm="1">
        <f t="array" aca="1" ref="BG1719" ca="1">-BG1718*INDIRECT(BG1706)/10000</f>
        <v>-10</v>
      </c>
      <c r="BH1719" s="148" cm="1">
        <f t="array" aca="1" ref="BH1719" ca="1">-BH1718*INDIRECT(BH1706)/10000</f>
        <v>-10</v>
      </c>
      <c r="BI1719" s="148" cm="1">
        <f t="array" aca="1" ref="BI1719" ca="1">-BI1718*INDIRECT(BI1706)/10000</f>
        <v>-10</v>
      </c>
      <c r="BJ1719" s="148" cm="1">
        <f t="array" aca="1" ref="BJ1719" ca="1">-BJ1718*INDIRECT(BJ1706)/10000</f>
        <v>-10</v>
      </c>
      <c r="BK1719" s="148" cm="1">
        <f t="array" aca="1" ref="BK1719" ca="1">-BK1718*INDIRECT(BK1706)/10000</f>
        <v>-10</v>
      </c>
      <c r="BL1719" s="148" cm="1">
        <f t="array" aca="1" ref="BL1719" ca="1">-BL1718*INDIRECT(BL1706)/10000</f>
        <v>-10</v>
      </c>
      <c r="BM1719" s="148" cm="1">
        <f t="array" aca="1" ref="BM1719" ca="1">-BM1718*INDIRECT(BM1706)/10000</f>
        <v>-10</v>
      </c>
      <c r="BN1719" s="148" cm="1">
        <f t="array" aca="1" ref="BN1719" ca="1">-BN1718*INDIRECT(BN1706)/10000</f>
        <v>-10</v>
      </c>
      <c r="BO1719" s="148" cm="1">
        <f t="array" aca="1" ref="BO1719" ca="1">-BO1718*INDIRECT(BO1706)/10000</f>
        <v>-10</v>
      </c>
      <c r="BP1719" s="148" cm="1">
        <f t="array" aca="1" ref="BP1719" ca="1">-BP1718*INDIRECT(BP1706)/10000</f>
        <v>-10</v>
      </c>
      <c r="BQ1719" s="148" cm="1">
        <f t="array" aca="1" ref="BQ1719" ca="1">-BQ1718*INDIRECT(BQ1706)/10000</f>
        <v>-10</v>
      </c>
      <c r="BR1719" s="148" cm="1">
        <f t="array" aca="1" ref="BR1719" ca="1">-BR1718*INDIRECT(BR1706)/10000</f>
        <v>-10</v>
      </c>
      <c r="BS1719" s="148" cm="1">
        <f t="array" aca="1" ref="BS1719" ca="1">-BS1718*INDIRECT(BS1706)/10000</f>
        <v>-10</v>
      </c>
      <c r="BT1719" s="148" cm="1">
        <f t="array" aca="1" ref="BT1719" ca="1">-BT1718*INDIRECT(BT1706)/10000</f>
        <v>-10</v>
      </c>
      <c r="BU1719" s="148" cm="1">
        <f t="array" aca="1" ref="BU1719" ca="1">-BU1718*INDIRECT(BU1706)/10000</f>
        <v>-10</v>
      </c>
      <c r="BV1719" s="148" cm="1">
        <f t="array" aca="1" ref="BV1719" ca="1">-BV1718*INDIRECT(BV1706)/10000</f>
        <v>-10</v>
      </c>
      <c r="BW1719" s="148" cm="1">
        <f t="array" aca="1" ref="BW1719" ca="1">-BW1718*INDIRECT(BW1706)/10000</f>
        <v>-10</v>
      </c>
      <c r="BX1719" s="148" cm="1">
        <f t="array" aca="1" ref="BX1719" ca="1">-BX1718*INDIRECT(BX1706)/10000</f>
        <v>-10</v>
      </c>
      <c r="BY1719" s="148" cm="1">
        <f t="array" aca="1" ref="BY1719" ca="1">-BY1718*INDIRECT(BY1706)/10000</f>
        <v>-10</v>
      </c>
      <c r="BZ1719" s="148" cm="1">
        <f t="array" aca="1" ref="BZ1719" ca="1">-BZ1718*INDIRECT(BZ1706)/10000</f>
        <v>-10</v>
      </c>
      <c r="CA1719" s="148" cm="1">
        <f t="array" aca="1" ref="CA1719" ca="1">-CA1718*INDIRECT(CA1706)/10000</f>
        <v>-10</v>
      </c>
      <c r="CB1719" s="148" cm="1">
        <f t="array" aca="1" ref="CB1719" ca="1">-CB1718*INDIRECT(CB1706)/10000</f>
        <v>-10</v>
      </c>
      <c r="CC1719" s="148" cm="1">
        <f t="array" aca="1" ref="CC1719" ca="1">-CC1718*INDIRECT(CC1706)/10000</f>
        <v>-10</v>
      </c>
      <c r="CD1719" s="148" cm="1">
        <f t="array" aca="1" ref="CD1719" ca="1">-CD1718*INDIRECT(CD1706)/10000</f>
        <v>-10</v>
      </c>
      <c r="CE1719" s="148" cm="1">
        <f t="array" aca="1" ref="CE1719" ca="1">-CE1718*INDIRECT(CE1706)/10000</f>
        <v>-10</v>
      </c>
      <c r="CF1719" s="148" cm="1">
        <f t="array" aca="1" ref="CF1719" ca="1">-CF1718*INDIRECT(CF1706)/10000</f>
        <v>-10</v>
      </c>
      <c r="CG1719" s="148" cm="1">
        <f t="array" aca="1" ref="CG1719" ca="1">-CG1718*INDIRECT(CG1706)/10000</f>
        <v>-10</v>
      </c>
      <c r="CH1719" s="148" cm="1">
        <f t="array" aca="1" ref="CH1719" ca="1">-CH1718*INDIRECT(CH1706)/10000</f>
        <v>-10</v>
      </c>
      <c r="CI1719" s="148" cm="1">
        <f t="array" aca="1" ref="CI1719" ca="1">-CI1718*INDIRECT(CI1706)/10000</f>
        <v>-10</v>
      </c>
      <c r="CJ1719" s="148" cm="1">
        <f t="array" aca="1" ref="CJ1719" ca="1">-CJ1718*INDIRECT(CJ1706)/10000</f>
        <v>-10</v>
      </c>
      <c r="CK1719" s="148" cm="1">
        <f t="array" aca="1" ref="CK1719" ca="1">-CK1718*INDIRECT(CK1706)/10000</f>
        <v>-10</v>
      </c>
      <c r="CL1719" s="148" cm="1">
        <f t="array" aca="1" ref="CL1719" ca="1">-CL1718*INDIRECT(CL1706)/10000</f>
        <v>-10</v>
      </c>
      <c r="CM1719"/>
      <c r="CN1719" s="253"/>
      <c r="CO1719" s="148" t="e" cm="1">
        <f t="array" aca="1" ref="CO1719" ca="1">-CO1718*INDIRECT(CO1706)/10000</f>
        <v>#N/A</v>
      </c>
      <c r="CP1719" s="148" t="e" cm="1">
        <f t="array" aca="1" ref="CP1719" ca="1">-CP1718*INDIRECT(CP1706)/10000</f>
        <v>#N/A</v>
      </c>
      <c r="CQ1719" s="148" t="e" cm="1">
        <f t="array" aca="1" ref="CQ1719" ca="1">-CQ1718*INDIRECT(CQ1706)/10000</f>
        <v>#N/A</v>
      </c>
      <c r="CR1719" s="148" t="e" cm="1">
        <f t="array" aca="1" ref="CR1719" ca="1">-CR1718*INDIRECT(CR1706)/10000</f>
        <v>#N/A</v>
      </c>
      <c r="CS1719" s="148" t="e" cm="1">
        <f t="array" aca="1" ref="CS1719" ca="1">-CS1718*INDIRECT(CS1706)/10000</f>
        <v>#N/A</v>
      </c>
      <c r="CT1719" s="148" t="e" cm="1">
        <f t="array" aca="1" ref="CT1719" ca="1">-CT1718*INDIRECT(CT1706)/10000</f>
        <v>#N/A</v>
      </c>
      <c r="CU1719" s="148" t="e" cm="1">
        <f t="array" aca="1" ref="CU1719" ca="1">-CU1718*INDIRECT(CU1706)/10000</f>
        <v>#N/A</v>
      </c>
      <c r="CV1719" s="148" t="e" cm="1">
        <f t="array" aca="1" ref="CV1719" ca="1">-CV1718*INDIRECT(CV1706)/10000</f>
        <v>#N/A</v>
      </c>
      <c r="CW1719" s="148" t="e" cm="1">
        <f t="array" aca="1" ref="CW1719" ca="1">-CW1718*INDIRECT(CW1706)/10000</f>
        <v>#N/A</v>
      </c>
      <c r="CX1719" s="148" t="e" cm="1">
        <f t="array" aca="1" ref="CX1719" ca="1">-CX1718*INDIRECT(CX1706)/10000</f>
        <v>#N/A</v>
      </c>
      <c r="CY1719" s="148" t="e" cm="1">
        <f t="array" aca="1" ref="CY1719" ca="1">-CY1718*INDIRECT(CY1706)/10000</f>
        <v>#N/A</v>
      </c>
      <c r="CZ1719" s="148" t="e" cm="1">
        <f t="array" aca="1" ref="CZ1719" ca="1">-CZ1718*INDIRECT(CZ1706)/10000</f>
        <v>#N/A</v>
      </c>
      <c r="DA1719" s="148" t="e" cm="1">
        <f t="array" aca="1" ref="DA1719" ca="1">-DA1718*INDIRECT(DA1706)/10000</f>
        <v>#N/A</v>
      </c>
      <c r="DB1719" s="148" t="e" cm="1">
        <f t="array" aca="1" ref="DB1719" ca="1">-DB1718*INDIRECT(DB1706)/10000</f>
        <v>#N/A</v>
      </c>
      <c r="DC1719" s="148" t="e" cm="1">
        <f t="array" aca="1" ref="DC1719" ca="1">-DC1718*INDIRECT(DC1706)/10000</f>
        <v>#N/A</v>
      </c>
      <c r="DD1719" s="148" t="e" cm="1">
        <f t="array" aca="1" ref="DD1719" ca="1">-DD1718*INDIRECT(DD1706)/10000</f>
        <v>#N/A</v>
      </c>
      <c r="DE1719" s="148" t="e" cm="1">
        <f t="array" aca="1" ref="DE1719" ca="1">-DE1718*INDIRECT(DE1706)/10000</f>
        <v>#N/A</v>
      </c>
      <c r="DF1719" s="148" t="e" cm="1">
        <f t="array" aca="1" ref="DF1719" ca="1">-DF1718*INDIRECT(DF1706)/10000</f>
        <v>#N/A</v>
      </c>
      <c r="DG1719" s="148" t="e" cm="1">
        <f t="array" aca="1" ref="DG1719" ca="1">-DG1718*INDIRECT(DG1706)/10000</f>
        <v>#N/A</v>
      </c>
      <c r="DH1719" s="148" t="e" cm="1">
        <f t="array" aca="1" ref="DH1719" ca="1">-DH1718*INDIRECT(DH1706)/10000</f>
        <v>#N/A</v>
      </c>
      <c r="DI1719" s="148" t="e" cm="1">
        <f t="array" aca="1" ref="DI1719" ca="1">-DI1718*INDIRECT(DI1706)/10000</f>
        <v>#N/A</v>
      </c>
      <c r="DJ1719" s="148" t="e" cm="1">
        <f t="array" aca="1" ref="DJ1719" ca="1">-DJ1718*INDIRECT(DJ1706)/10000</f>
        <v>#N/A</v>
      </c>
      <c r="DK1719" s="148" t="e" cm="1">
        <f t="array" aca="1" ref="DK1719" ca="1">-DK1718*INDIRECT(DK1706)/10000</f>
        <v>#N/A</v>
      </c>
      <c r="DL1719" s="148" t="e" cm="1">
        <f t="array" aca="1" ref="DL1719" ca="1">-DL1718*INDIRECT(DL1706)/10000</f>
        <v>#N/A</v>
      </c>
      <c r="DM1719"/>
    </row>
    <row r="1720" spans="2:117" x14ac:dyDescent="0.4">
      <c r="B1720" s="8"/>
      <c r="C1720" s="8"/>
      <c r="D1720" t="s">
        <v>767</v>
      </c>
      <c r="E1720" s="8" t="str">
        <f t="shared" si="2756"/>
        <v>1720 FAPPER-S</v>
      </c>
      <c r="G1720" s="125"/>
      <c r="S1720" s="80"/>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c r="DK1720" s="72"/>
      <c r="DL1720" s="72"/>
    </row>
    <row r="1721" spans="2:117" x14ac:dyDescent="0.4">
      <c r="B1721" s="8"/>
      <c r="C1721" s="8"/>
      <c r="D1721" t="s">
        <v>767</v>
      </c>
      <c r="E1721" s="8" t="str">
        <f t="shared" si="2756"/>
        <v>1721 FAPPER-S</v>
      </c>
      <c r="G1721" s="95" t="s">
        <v>204</v>
      </c>
      <c r="H1721" s="1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c r="DK1721" s="72"/>
      <c r="DL1721" s="72"/>
    </row>
    <row r="1722" spans="2:117" x14ac:dyDescent="0.4">
      <c r="B1722" s="8"/>
      <c r="C1722" s="8" t="s">
        <v>233</v>
      </c>
      <c r="D1722" t="s">
        <v>767</v>
      </c>
      <c r="E1722" s="8" t="str">
        <f t="shared" si="2756"/>
        <v>1722 FAPPER-S</v>
      </c>
      <c r="G1722" s="158" t="str">
        <f>"Depreciation - "&amp;SUBSTITUTE(G1712,":","")</f>
        <v>Depreciation - Revenue driven PP&amp;E</v>
      </c>
      <c r="I1722" s="80">
        <f>SUMIF($5:$5,I$2,1720:1720)</f>
        <v>0</v>
      </c>
      <c r="J1722" s="80"/>
      <c r="K1722" s="24">
        <f t="shared" ref="K1722:P1722" ca="1" si="2818">SUMIF($3:$3,K$2,1722:1722)</f>
        <v>-22.346307030608596</v>
      </c>
      <c r="L1722" s="24">
        <f t="shared" ca="1" si="2818"/>
        <v>-27.339881409670866</v>
      </c>
      <c r="M1722" s="24">
        <f t="shared" ca="1" si="2818"/>
        <v>-33.449335251280196</v>
      </c>
      <c r="N1722" s="24">
        <f t="shared" ca="1" si="2818"/>
        <v>-40.924026406228862</v>
      </c>
      <c r="O1722" s="24">
        <f t="shared" ca="1" si="2818"/>
        <v>-25.599773590130379</v>
      </c>
      <c r="P1722" s="24">
        <f t="shared" ca="1" si="2818"/>
        <v>-25.852401313787389</v>
      </c>
      <c r="R1722" s="24"/>
      <c r="S1722" s="80" cm="1">
        <f t="array" aca="1" ref="S1722" ca="1">(SUM(INDEX(1717:1717,1,MAX(COLUMN($R:$R),COLUMN()-($H1714*12-1))):S1719)/($H1714*12)+IF($R1724=0,0,SUM(INDEX(1722:1722,1,MAX(COLUMN($R:$R),COLUMN()-(($H1714-$H1715)*12))):S1724)/(($H1714)*12)))</f>
        <v>-1.6949152542372881</v>
      </c>
      <c r="T1722" s="80" cm="1">
        <f t="array" aca="1" ref="T1722" ca="1">(SUM(INDEX(1717:1717,1,MAX(COLUMN($R:$R),COLUMN()-($H1714*12-1))):T1719)/($H1714*12)+IF($R1724=0,0,SUM(INDEX(1722:1722,1,MAX(COLUMN($R:$R),COLUMN()-(($H1714-$H1715)*12))):T1724)/(($H1714)*12)))</f>
        <v>-1.7236426314277506</v>
      </c>
      <c r="U1722" s="80" cm="1">
        <f t="array" aca="1" ref="U1722" ca="1">(SUM(INDEX(1717:1717,1,MAX(COLUMN($R:$R),COLUMN()-($H1714*12-1))):U1719)/($H1714*12)+IF($R1724=0,0,SUM(INDEX(1722:1722,1,MAX(COLUMN($R:$R),COLUMN()-(($H1714-$H1715)*12))):U1724)/(($H1714)*12)))</f>
        <v>-1.7528569133163567</v>
      </c>
      <c r="V1722" s="80" cm="1">
        <f t="array" aca="1" ref="V1722" ca="1">(SUM(INDEX(1717:1717,1,MAX(COLUMN($R:$R),COLUMN()-($H1714*12-1))):V1719)/($H1714*12)+IF($R1724=0,0,SUM(INDEX(1722:1722,1,MAX(COLUMN($R:$R),COLUMN()-(($H1714-$H1715)*12))):V1724)/(($H1714)*12)))</f>
        <v>-1.7825663525251083</v>
      </c>
      <c r="W1722" s="80" cm="1">
        <f t="array" aca="1" ref="W1722" ca="1">(SUM(INDEX(1717:1717,1,MAX(COLUMN($R:$R),COLUMN()-($H1714*12-1))):W1719)/($H1714*12)+IF($R1724=0,0,SUM(INDEX(1722:1722,1,MAX(COLUMN($R:$R),COLUMN()-(($H1714-$H1715)*12))):W1724)/(($H1714)*12)))</f>
        <v>-1.8127793415509577</v>
      </c>
      <c r="X1722" s="80" cm="1">
        <f t="array" aca="1" ref="X1722" ca="1">(SUM(INDEX(1717:1717,1,MAX(COLUMN($R:$R),COLUMN()-($H1714*12-1))):X1719)/($H1714*12)+IF($R1724=0,0,SUM(INDEX(1722:1722,1,MAX(COLUMN($R:$R),COLUMN()-(($H1714-$H1715)*12))):X1724)/(($H1714)*12)))</f>
        <v>-1.8435044151365672</v>
      </c>
      <c r="Y1722" s="80" cm="1">
        <f t="array" aca="1" ref="Y1722" ca="1">(SUM(INDEX(1717:1717,1,MAX(COLUMN($R:$R),COLUMN()-($H1714*12-1))):Y1719)/($H1714*12)+IF($R1724=0,0,SUM(INDEX(1722:1722,1,MAX(COLUMN($R:$R),COLUMN()-(($H1714-$H1715)*12))):Y1724)/(($H1714)*12)))</f>
        <v>-1.8747502526812547</v>
      </c>
      <c r="Z1722" s="80" cm="1">
        <f t="array" aca="1" ref="Z1722" ca="1">(SUM(INDEX(1717:1717,1,MAX(COLUMN($R:$R),COLUMN()-($H1714*12-1))):Z1719)/($H1714*12)+IF($R1724=0,0,SUM(INDEX(1722:1722,1,MAX(COLUMN($R:$R),COLUMN()-(($H1714-$H1715)*12))):Z1724)/(($H1714)*12)))</f>
        <v>-1.9065256806928015</v>
      </c>
      <c r="AA1722" s="80" cm="1">
        <f t="array" aca="1" ref="AA1722" ca="1">(SUM(INDEX(1717:1717,1,MAX(COLUMN($R:$R),COLUMN()-($H1714*12-1))):AA1719)/($H1714*12)+IF($R1724=0,0,SUM(INDEX(1722:1722,1,MAX(COLUMN($R:$R),COLUMN()-(($H1714-$H1715)*12))):AA1724)/(($H1714)*12)))</f>
        <v>-1.938839675280815</v>
      </c>
      <c r="AB1722" s="80" cm="1">
        <f t="array" aca="1" ref="AB1722" ca="1">(SUM(INDEX(1717:1717,1,MAX(COLUMN($R:$R),COLUMN()-($H1714*12-1))):AB1719)/($H1714*12)+IF($R1724=0,0,SUM(INDEX(1722:1722,1,MAX(COLUMN($R:$R),COLUMN()-(($H1714-$H1715)*12))):AB1724)/(($H1714)*12)))</f>
        <v>-1.9717013646923542</v>
      </c>
      <c r="AC1722" s="80" cm="1">
        <f t="array" aca="1" ref="AC1722" ca="1">(SUM(INDEX(1717:1717,1,MAX(COLUMN($R:$R),COLUMN()-($H1714*12-1))):AC1719)/($H1714*12)+IF($R1724=0,0,SUM(INDEX(1722:1722,1,MAX(COLUMN($R:$R),COLUMN()-(($H1714-$H1715)*12))):AC1724)/(($H1714)*12)))</f>
        <v>-2.0051200318905296</v>
      </c>
      <c r="AD1722" s="80" cm="1">
        <f t="array" aca="1" ref="AD1722" ca="1">(SUM(INDEX(1717:1717,1,MAX(COLUMN($R:$R),COLUMN()-($H1714*12-1))):AD1719)/($H1714*12)+IF($R1724=0,0,SUM(INDEX(1722:1722,1,MAX(COLUMN($R:$R),COLUMN()-(($H1714-$H1715)*12))):AD1724)/(($H1714)*12)))</f>
        <v>-2.0391051171768102</v>
      </c>
      <c r="AE1722" s="80" cm="1">
        <f t="array" aca="1" ref="AE1722" ca="1">(SUM(INDEX(1717:1717,1,MAX(COLUMN($R:$R),COLUMN()-($H1714*12-1))):AE1719)/($H1714*12)+IF($R1724=0,0,SUM(INDEX(1722:1722,1,MAX(COLUMN($R:$R),COLUMN()-(($H1714-$H1715)*12))):AE1724)/(($H1714)*12)))</f>
        <v>-2.0736662208577727</v>
      </c>
      <c r="AF1722" s="80" cm="1">
        <f t="array" aca="1" ref="AF1722" ca="1">(SUM(INDEX(1717:1717,1,MAX(COLUMN($R:$R),COLUMN()-($H1714*12-1))):AF1719)/($H1714*12)+IF($R1724=0,0,SUM(INDEX(1722:1722,1,MAX(COLUMN($R:$R),COLUMN()-(($H1714-$H1715)*12))):AF1724)/(($H1714)*12)))</f>
        <v>-2.108813105957057</v>
      </c>
      <c r="AG1722" s="80" cm="1">
        <f t="array" aca="1" ref="AG1722" ca="1">(SUM(INDEX(1717:1717,1,MAX(COLUMN($R:$R),COLUMN()-($H1714*12-1))):AG1719)/($H1714*12)+IF($R1724=0,0,SUM(INDEX(1722:1722,1,MAX(COLUMN($R:$R),COLUMN()-(($H1714-$H1715)*12))):AG1724)/(($H1714)*12)))</f>
        <v>-2.1445557009732785</v>
      </c>
      <c r="AH1722" s="80" cm="1">
        <f t="array" aca="1" ref="AH1722" ca="1">(SUM(INDEX(1717:1717,1,MAX(COLUMN($R:$R),COLUMN()-($H1714*12-1))):AH1719)/($H1714*12)+IF($R1724=0,0,SUM(INDEX(1722:1722,1,MAX(COLUMN($R:$R),COLUMN()-(($H1714-$H1715)*12))):AH1724)/(($H1714)*12)))</f>
        <v>-2.18090410268469</v>
      </c>
      <c r="AI1722" s="80" cm="1">
        <f t="array" aca="1" ref="AI1722" ca="1">(SUM(INDEX(1717:1717,1,MAX(COLUMN($R:$R),COLUMN()-($H1714*12-1))):AI1719)/($H1714*12)+IF($R1724=0,0,SUM(INDEX(1722:1722,1,MAX(COLUMN($R:$R),COLUMN()-(($H1714-$H1715)*12))):AI1724)/(($H1714)*12)))</f>
        <v>-2.2178685790013799</v>
      </c>
      <c r="AJ1722" s="80" cm="1">
        <f t="array" aca="1" ref="AJ1722" ca="1">(SUM(INDEX(1717:1717,1,MAX(COLUMN($R:$R),COLUMN()-($H1714*12-1))):AJ1719)/($H1714*12)+IF($R1724=0,0,SUM(INDEX(1722:1722,1,MAX(COLUMN($R:$R),COLUMN()-(($H1714-$H1715)*12))):AJ1724)/(($H1714)*12)))</f>
        <v>-2.2554595718658095</v>
      </c>
      <c r="AK1722" s="80" cm="1">
        <f t="array" aca="1" ref="AK1722" ca="1">(SUM(INDEX(1717:1717,1,MAX(COLUMN($R:$R),COLUMN()-($H1714*12-1))):AK1719)/($H1714*12)+IF($R1724=0,0,SUM(INDEX(1722:1722,1,MAX(COLUMN($R:$R),COLUMN()-(($H1714-$H1715)*12))):AK1724)/(($H1714)*12)))</f>
        <v>-2.2936877002025184</v>
      </c>
      <c r="AL1722" s="80" cm="1">
        <f t="array" aca="1" ref="AL1722" ca="1">(SUM(INDEX(1717:1717,1,MAX(COLUMN($R:$R),COLUMN()-($H1714*12-1))):AL1719)/($H1714*12)+IF($R1724=0,0,SUM(INDEX(1722:1722,1,MAX(COLUMN($R:$R),COLUMN()-(($H1714-$H1715)*12))):AL1724)/(($H1714)*12)))</f>
        <v>-2.3325637629178151</v>
      </c>
      <c r="AM1722" s="80" cm="1">
        <f t="array" aca="1" ref="AM1722" ca="1">(SUM(INDEX(1717:1717,1,MAX(COLUMN($R:$R),COLUMN()-($H1714*12-1))):AM1719)/($H1714*12)+IF($R1724=0,0,SUM(INDEX(1722:1722,1,MAX(COLUMN($R:$R),COLUMN()-(($H1714-$H1715)*12))):AM1724)/(($H1714)*12)))</f>
        <v>-2.3720987419503206</v>
      </c>
      <c r="AN1722" s="80" cm="1">
        <f t="array" aca="1" ref="AN1722" ca="1">(SUM(INDEX(1717:1717,1,MAX(COLUMN($R:$R),COLUMN()-($H1714*12-1))):AN1719)/($H1714*12)+IF($R1724=0,0,SUM(INDEX(1722:1722,1,MAX(COLUMN($R:$R),COLUMN()-(($H1714-$H1715)*12))):AN1724)/(($H1714)*12)))</f>
        <v>-2.4123038053732073</v>
      </c>
      <c r="AO1722" s="80" cm="1">
        <f t="array" aca="1" ref="AO1722" ca="1">(SUM(INDEX(1717:1717,1,MAX(COLUMN($R:$R),COLUMN()-($H1714*12-1))):AO1719)/($H1714*12)+IF($R1724=0,0,SUM(INDEX(1722:1722,1,MAX(COLUMN($R:$R),COLUMN()-(($H1714-$H1715)*12))):AO1724)/(($H1714)*12)))</f>
        <v>-2.4531903105490245</v>
      </c>
      <c r="AP1722" s="80" cm="1">
        <f t="array" aca="1" ref="AP1722" ca="1">(SUM(INDEX(1717:1717,1,MAX(COLUMN($R:$R),COLUMN()-($H1714*12-1))):AP1719)/($H1714*12)+IF($R1724=0,0,SUM(INDEX(1722:1722,1,MAX(COLUMN($R:$R),COLUMN()-(($H1714-$H1715)*12))):AP1724)/(($H1714)*12)))</f>
        <v>-2.4947698073379909</v>
      </c>
      <c r="AQ1722" s="80" cm="1">
        <f t="array" aca="1" ref="AQ1722" ca="1">(SUM(INDEX(1717:1717,1,MAX(COLUMN($R:$R),COLUMN()-($H1714*12-1))):AQ1719)/($H1714*12)+IF($R1724=0,0,SUM(INDEX(1722:1722,1,MAX(COLUMN($R:$R),COLUMN()-(($H1714-$H1715)*12))):AQ1724)/(($H1714)*12)))</f>
        <v>-2.5370540413606686</v>
      </c>
      <c r="AR1722" s="80" cm="1">
        <f t="array" aca="1" ref="AR1722" ca="1">(SUM(INDEX(1717:1717,1,MAX(COLUMN($R:$R),COLUMN()-($H1714*12-1))):AR1719)/($H1714*12)+IF($R1724=0,0,SUM(INDEX(1722:1722,1,MAX(COLUMN($R:$R),COLUMN()-(($H1714-$H1715)*12))):AR1724)/(($H1714)*12)))</f>
        <v>-2.5800549573159346</v>
      </c>
      <c r="AS1722" s="80" cm="1">
        <f t="array" aca="1" ref="AS1722" ca="1">(SUM(INDEX(1717:1717,1,MAX(COLUMN($R:$R),COLUMN()-($H1714*12-1))):AS1719)/($H1714*12)+IF($R1724=0,0,SUM(INDEX(1722:1722,1,MAX(COLUMN($R:$R),COLUMN()-(($H1714-$H1715)*12))):AS1724)/(($H1714)*12)))</f>
        <v>-2.6237847023551875</v>
      </c>
      <c r="AT1722" s="80" cm="1">
        <f t="array" aca="1" ref="AT1722" ca="1">(SUM(INDEX(1717:1717,1,MAX(COLUMN($R:$R),COLUMN()-($H1714*12-1))):AT1719)/($H1714*12)+IF($R1724=0,0,SUM(INDEX(1722:1722,1,MAX(COLUMN($R:$R),COLUMN()-(($H1714-$H1715)*12))):AT1724)/(($H1714)*12)))</f>
        <v>-2.6682556295137498</v>
      </c>
      <c r="AU1722" s="80" cm="1">
        <f t="array" aca="1" ref="AU1722" ca="1">(SUM(INDEX(1717:1717,1,MAX(COLUMN($R:$R),COLUMN()-($H1714*12-1))):AU1719)/($H1714*12)+IF($R1724=0,0,SUM(INDEX(1722:1722,1,MAX(COLUMN($R:$R),COLUMN()-(($H1714-$H1715)*12))):AU1724)/(($H1714)*12)))</f>
        <v>-2.7134803012004238</v>
      </c>
      <c r="AV1722" s="80" cm="1">
        <f t="array" aca="1" ref="AV1722" ca="1">(SUM(INDEX(1717:1717,1,MAX(COLUMN($R:$R),COLUMN()-($H1714*12-1))):AV1719)/($H1714*12)+IF($R1724=0,0,SUM(INDEX(1722:1722,1,MAX(COLUMN($R:$R),COLUMN()-(($H1714-$H1715)*12))):AV1724)/(($H1714)*12)))</f>
        <v>-2.7594714927461936</v>
      </c>
      <c r="AW1722" s="80" cm="1">
        <f t="array" aca="1" ref="AW1722" ca="1">(SUM(INDEX(1717:1717,1,MAX(COLUMN($R:$R),COLUMN()-($H1714*12-1))):AW1719)/($H1714*12)+IF($R1724=0,0,SUM(INDEX(1722:1722,1,MAX(COLUMN($R:$R),COLUMN()-(($H1714-$H1715)*12))):AW1724)/(($H1714)*12)))</f>
        <v>-2.8062421960130783</v>
      </c>
      <c r="AX1722" s="80" cm="1">
        <f t="array" aca="1" ref="AX1722" ca="1">(SUM(INDEX(1717:1717,1,MAX(COLUMN($R:$R),COLUMN()-($H1714*12-1))):AX1719)/($H1714*12)+IF($R1724=0,0,SUM(INDEX(1722:1722,1,MAX(COLUMN($R:$R),COLUMN()-(($H1714-$H1715)*12))):AX1724)/(($H1714)*12)))</f>
        <v>-2.8538056230641473</v>
      </c>
      <c r="AY1722" s="80" cm="1">
        <f t="array" aca="1" ref="AY1722" ca="1">(SUM(INDEX(1717:1717,1,MAX(COLUMN($R:$R),COLUMN()-($H1714*12-1))):AY1719)/($H1714*12)+IF($R1724=0,0,SUM(INDEX(1722:1722,1,MAX(COLUMN($R:$R),COLUMN()-(($H1714-$H1715)*12))):AY1724)/(($H1714)*12)))</f>
        <v>-2.9021752098957432</v>
      </c>
      <c r="AZ1722" s="80" cm="1">
        <f t="array" aca="1" ref="AZ1722" ca="1">(SUM(INDEX(1717:1717,1,MAX(COLUMN($R:$R),COLUMN()-($H1714*12-1))):AZ1719)/($H1714*12)+IF($R1724=0,0,SUM(INDEX(1722:1722,1,MAX(COLUMN($R:$R),COLUMN()-(($H1714-$H1715)*12))):AZ1724)/(($H1714)*12)))</f>
        <v>-2.9513646202329591</v>
      </c>
      <c r="BA1722" s="80" cm="1">
        <f t="array" aca="1" ref="BA1722" ca="1">(SUM(INDEX(1717:1717,1,MAX(COLUMN($R:$R),COLUMN()-($H1714*12-1))):BA1719)/($H1714*12)+IF($R1724=0,0,SUM(INDEX(1722:1722,1,MAX(COLUMN($R:$R),COLUMN()-(($H1714-$H1715)*12))):BA1724)/(($H1714)*12)))</f>
        <v>-3.0013877493894503</v>
      </c>
      <c r="BB1722" s="80" cm="1">
        <f t="array" aca="1" ref="BB1722" ca="1">(SUM(INDEX(1717:1717,1,MAX(COLUMN($R:$R),COLUMN()-($H1714*12-1))):BB1719)/($H1714*12)+IF($R1724=0,0,SUM(INDEX(1722:1722,1,MAX(COLUMN($R:$R),COLUMN()-(($H1714-$H1715)*12))):BB1724)/(($H1714)*12)))</f>
        <v>-3.052258728192661</v>
      </c>
      <c r="BC1722" s="80" cm="1">
        <f t="array" aca="1" ref="BC1722" ca="1">(SUM(INDEX(1717:1717,1,MAX(COLUMN($R:$R),COLUMN()-($H1714*12-1))):BC1719)/($H1714*12)+IF($R1724=0,0,SUM(INDEX(1722:1722,1,MAX(COLUMN($R:$R),COLUMN()-(($H1714-$H1715)*12))):BC1724)/(($H1714)*12)))</f>
        <v>-3.1039919269755871</v>
      </c>
      <c r="BD1722" s="80" cm="1">
        <f t="array" aca="1" ref="BD1722" ca="1">(SUM(INDEX(1717:1717,1,MAX(COLUMN($R:$R),COLUMN()-($H1714*12-1))):BD1719)/($H1714*12)+IF($R1724=0,0,SUM(INDEX(1722:1722,1,MAX(COLUMN($R:$R),COLUMN()-(($H1714-$H1715)*12))):BD1724)/(($H1714)*12)))</f>
        <v>-3.1566019596361903</v>
      </c>
      <c r="BE1722" s="80" cm="1">
        <f t="array" aca="1" ref="BE1722" ca="1">(SUM(INDEX(1717:1717,1,MAX(COLUMN($R:$R),COLUMN()-($H1714*12-1))):BE1719)/($H1714*12)+IF($R1724=0,0,SUM(INDEX(1722:1722,1,MAX(COLUMN($R:$R),COLUMN()-(($H1714-$H1715)*12))):BE1724)/(($H1714)*12)))</f>
        <v>-3.2101036877656175</v>
      </c>
      <c r="BF1722" s="80" cm="1">
        <f t="array" aca="1" ref="BF1722" ca="1">(SUM(INDEX(1717:1717,1,MAX(COLUMN($R:$R),COLUMN()-($H1714*12-1))):BF1719)/($H1714*12)+IF($R1724=0,0,SUM(INDEX(1722:1722,1,MAX(COLUMN($R:$R),COLUMN()-(($H1714-$H1715)*12))):BF1724)/(($H1714)*12)))</f>
        <v>-3.2645122248463907</v>
      </c>
      <c r="BG1722" s="80" cm="1">
        <f t="array" aca="1" ref="BG1722" ca="1">(SUM(INDEX(1717:1717,1,MAX(COLUMN($R:$R),COLUMN()-($H1714*12-1))):BG1719)/($H1714*12)+IF($R1724=0,0,SUM(INDEX(1722:1722,1,MAX(COLUMN($R:$R),COLUMN()-(($H1714-$H1715)*12))):BG1724)/(($H1714)*12)))</f>
        <v>-3.3198429405217533</v>
      </c>
      <c r="BH1722" s="80" cm="1">
        <f t="array" aca="1" ref="BH1722" ca="1">(SUM(INDEX(1717:1717,1,MAX(COLUMN($R:$R),COLUMN()-($H1714*12-1))):BH1719)/($H1714*12)+IF($R1724=0,0,SUM(INDEX(1722:1722,1,MAX(COLUMN($R:$R),COLUMN()-(($H1714-$H1715)*12))):BH1724)/(($H1714)*12)))</f>
        <v>-3.376111464937376</v>
      </c>
      <c r="BI1722" s="80" cm="1">
        <f t="array" aca="1" ref="BI1722" ca="1">(SUM(INDEX(1717:1717,1,MAX(COLUMN($R:$R),COLUMN()-($H1714*12-1))):BI1719)/($H1714*12)+IF($R1724=0,0,SUM(INDEX(1722:1722,1,MAX(COLUMN($R:$R),COLUMN()-(($H1714-$H1715)*12))):BI1724)/(($H1714)*12)))</f>
        <v>-3.433333693156654</v>
      </c>
      <c r="BJ1722" s="80" cm="1">
        <f t="array" aca="1" ref="BJ1722" ca="1">(SUM(INDEX(1717:1717,1,MAX(COLUMN($R:$R),COLUMN()-($H1714*12-1))):BJ1719)/($H1714*12)+IF($R1724=0,0,SUM(INDEX(1722:1722,1,MAX(COLUMN($R:$R),COLUMN()-(($H1714-$H1715)*12))):BJ1724)/(($H1714)*12)))</f>
        <v>-3.4915257896508347</v>
      </c>
      <c r="BK1722" s="80" cm="1">
        <f t="array" aca="1" ref="BK1722" ca="1">(SUM(INDEX(1717:1717,1,MAX(COLUMN($R:$R),COLUMN()-($H1714*12-1))):BK1719)/($H1714*12)+IF($R1724=0,0,SUM(INDEX(1722:1722,1,MAX(COLUMN($R:$R),COLUMN()-(($H1714-$H1715)*12))):BK1724)/(($H1714)*12)))</f>
        <v>-3.550704192865255</v>
      </c>
      <c r="BL1722" s="80" cm="1">
        <f t="array" aca="1" ref="BL1722" ca="1">(SUM(INDEX(1717:1717,1,MAX(COLUMN($R:$R),COLUMN()-($H1714*12-1))):BL1719)/($H1714*12)+IF($R1724=0,0,SUM(INDEX(1722:1722,1,MAX(COLUMN($R:$R),COLUMN()-(($H1714-$H1715)*12))):BL1724)/(($H1714)*12)))</f>
        <v>-3.6108856198629713</v>
      </c>
      <c r="BM1722" s="80" cm="1">
        <f t="array" aca="1" ref="BM1722" ca="1">(SUM(INDEX(1717:1717,1,MAX(COLUMN($R:$R),COLUMN()-($H1714*12-1))):BM1719)/($H1714*12)+IF($R1724=0,0,SUM(INDEX(1722:1722,1,MAX(COLUMN($R:$R),COLUMN()-(($H1714-$H1715)*12))):BM1724)/(($H1714)*12)))</f>
        <v>-3.6720870710470894</v>
      </c>
      <c r="BN1722" s="80" cm="1">
        <f t="array" aca="1" ref="BN1722" ca="1">(SUM(INDEX(1717:1717,1,MAX(COLUMN($R:$R),COLUMN()-($H1714*12-1))):BN1719)/($H1714*12)+IF($R1724=0,0,SUM(INDEX(1722:1722,1,MAX(COLUMN($R:$R),COLUMN()-(($H1714-$H1715)*12))):BN1724)/(($H1714)*12)))</f>
        <v>-3.7343258349631423</v>
      </c>
      <c r="BO1722" s="80" cm="1">
        <f t="array" aca="1" ref="BO1722" ca="1">(SUM(INDEX(1717:1717,1,MAX(COLUMN($R:$R),COLUMN()-($H1714*12-1))):BO1719)/($H1714*12)+IF($R1724=0,0,SUM(INDEX(1722:1722,1,MAX(COLUMN($R:$R),COLUMN()-(($H1714-$H1715)*12))):BO1724)/(($H1714)*12)))</f>
        <v>-2.1027042389455679</v>
      </c>
      <c r="BP1722" s="80" cm="1">
        <f t="array" aca="1" ref="BP1722" ca="1">(SUM(INDEX(1717:1717,1,MAX(COLUMN($R:$R),COLUMN()-($H1714*12-1))):BP1719)/($H1714*12)+IF($R1724=0,0,SUM(INDEX(1722:1722,1,MAX(COLUMN($R:$R),COLUMN()-(($H1714-$H1715)*12))):BP1724)/(($H1714)*12)))</f>
        <v>-2.1096159166524879</v>
      </c>
      <c r="BQ1722" s="80" cm="1">
        <f t="array" aca="1" ref="BQ1722" ca="1">(SUM(INDEX(1717:1717,1,MAX(COLUMN($R:$R),COLUMN()-($H1714*12-1))):BQ1719)/($H1714*12)+IF($R1724=0,0,SUM(INDEX(1722:1722,1,MAX(COLUMN($R:$R),COLUMN()-(($H1714-$H1715)*12))):BQ1724)/(($H1714)*12)))</f>
        <v>-2.116157836741043</v>
      </c>
      <c r="BR1722" s="80" cm="1">
        <f t="array" aca="1" ref="BR1722" ca="1">(SUM(INDEX(1717:1717,1,MAX(COLUMN($R:$R),COLUMN()-($H1714*12-1))):BR1719)/($H1714*12)+IF($R1724=0,0,SUM(INDEX(1722:1722,1,MAX(COLUMN($R:$R),COLUMN()-(($H1714-$H1715)*12))):BR1724)/(($H1714)*12)))</f>
        <v>-2.1223154795109531</v>
      </c>
      <c r="BS1722" s="80" cm="1">
        <f t="array" aca="1" ref="BS1722" ca="1">(SUM(INDEX(1717:1717,1,MAX(COLUMN($R:$R),COLUMN()-($H1714*12-1))):BS1719)/($H1714*12)+IF($R1724=0,0,SUM(INDEX(1722:1722,1,MAX(COLUMN($R:$R),COLUMN()-(($H1714-$H1715)*12))):BS1724)/(($H1714)*12)))</f>
        <v>-2.128073939290374</v>
      </c>
      <c r="BT1722" s="80" cm="1">
        <f t="array" aca="1" ref="BT1722" ca="1">(SUM(INDEX(1717:1717,1,MAX(COLUMN($R:$R),COLUMN()-($H1714*12-1))):BT1719)/($H1714*12)+IF($R1724=0,0,SUM(INDEX(1722:1722,1,MAX(COLUMN($R:$R),COLUMN()-(($H1714-$H1715)*12))):BT1724)/(($H1714)*12)))</f>
        <v>-2.1334179155232453</v>
      </c>
      <c r="BU1722" s="80" cm="1">
        <f t="array" aca="1" ref="BU1722" ca="1">(SUM(INDEX(1717:1717,1,MAX(COLUMN($R:$R),COLUMN()-($H1714*12-1))):BU1719)/($H1714*12)+IF($R1724=0,0,SUM(INDEX(1722:1722,1,MAX(COLUMN($R:$R),COLUMN()-(($H1714-$H1715)*12))):BU1724)/(($H1714)*12)))</f>
        <v>-2.1383317036653926</v>
      </c>
      <c r="BV1722" s="80" cm="1">
        <f t="array" aca="1" ref="BV1722" ca="1">(SUM(INDEX(1717:1717,1,MAX(COLUMN($R:$R),COLUMN()-($H1714*12-1))):BV1719)/($H1714*12)+IF($R1724=0,0,SUM(INDEX(1722:1722,1,MAX(COLUMN($R:$R),COLUMN()-(($H1714-$H1715)*12))):BV1724)/(($H1714)*12)))</f>
        <v>-2.1427991858854627</v>
      </c>
      <c r="BW1722" s="80" cm="1">
        <f t="array" aca="1" ref="BW1722" ca="1">(SUM(INDEX(1717:1717,1,MAX(COLUMN($R:$R),COLUMN()-($H1714*12-1))):BW1719)/($H1714*12)+IF($R1724=0,0,SUM(INDEX(1722:1722,1,MAX(COLUMN($R:$R),COLUMN()-(($H1714-$H1715)*12))):BW1724)/(($H1714)*12)))</f>
        <v>-2.146803821566694</v>
      </c>
      <c r="BX1722" s="80" cm="1">
        <f t="array" aca="1" ref="BX1722" ca="1">(SUM(INDEX(1717:1717,1,MAX(COLUMN($R:$R),COLUMN()-($H1714*12-1))):BX1719)/($H1714*12)+IF($R1724=0,0,SUM(INDEX(1722:1722,1,MAX(COLUMN($R:$R),COLUMN()-(($H1714-$H1715)*12))):BX1724)/(($H1714)*12)))</f>
        <v>-2.1503286376054378</v>
      </c>
      <c r="BY1722" s="80" cm="1">
        <f t="array" aca="1" ref="BY1722" ca="1">(SUM(INDEX(1717:1717,1,MAX(COLUMN($R:$R),COLUMN()-($H1714*12-1))):BY1719)/($H1714*12)+IF($R1724=0,0,SUM(INDEX(1722:1722,1,MAX(COLUMN($R:$R),COLUMN()-(($H1714-$H1715)*12))):BY1724)/(($H1714)*12)))</f>
        <v>-2.1533562185022697</v>
      </c>
      <c r="BZ1722" s="80" cm="1">
        <f t="array" aca="1" ref="BZ1722" ca="1">(SUM(INDEX(1717:1717,1,MAX(COLUMN($R:$R),COLUMN()-($H1714*12-1))):BZ1719)/($H1714*12)+IF($R1724=0,0,SUM(INDEX(1722:1722,1,MAX(COLUMN($R:$R),COLUMN()-(($H1714-$H1715)*12))):BZ1724)/(($H1714)*12)))</f>
        <v>-2.1558686962414515</v>
      </c>
      <c r="CA1722" s="80" cm="1">
        <f t="array" aca="1" ref="CA1722" ca="1">(SUM(INDEX(1717:1717,1,MAX(COLUMN($R:$R),COLUMN()-($H1714*12-1))):CA1719)/($H1714*12)+IF($R1724=0,0,SUM(INDEX(1722:1722,1,MAX(COLUMN($R:$R),COLUMN()-(($H1714-$H1715)*12))):CA1724)/(($H1714)*12)))</f>
        <v>-2.1578477399544123</v>
      </c>
      <c r="CB1722" s="80" cm="1">
        <f t="array" aca="1" ref="CB1722" ca="1">(SUM(INDEX(1717:1717,1,MAX(COLUMN($R:$R),COLUMN()-($H1714*12-1))):CB1719)/($H1714*12)+IF($R1724=0,0,SUM(INDEX(1722:1722,1,MAX(COLUMN($R:$R),COLUMN()-(($H1714-$H1715)*12))):CB1724)/(($H1714)*12)))</f>
        <v>-2.159274545362829</v>
      </c>
      <c r="CC1722" s="80" cm="1">
        <f t="array" aca="1" ref="CC1722" ca="1">(SUM(INDEX(1717:1717,1,MAX(COLUMN($R:$R),COLUMN()-($H1714*12-1))):CC1719)/($H1714*12)+IF($R1724=0,0,SUM(INDEX(1722:1722,1,MAX(COLUMN($R:$R),COLUMN()-(($H1714-$H1715)*12))):CC1724)/(($H1714)*12)))</f>
        <v>-2.1601298239968254</v>
      </c>
      <c r="CD1722" s="80" cm="1">
        <f t="array" aca="1" ref="CD1722" ca="1">(SUM(INDEX(1717:1717,1,MAX(COLUMN($R:$R),COLUMN()-($H1714*12-1))):CD1719)/($H1714*12)+IF($R1724=0,0,SUM(INDEX(1722:1722,1,MAX(COLUMN($R:$R),COLUMN()-(($H1714-$H1715)*12))):CD1724)/(($H1714)*12)))</f>
        <v>-2.1603937921836658</v>
      </c>
      <c r="CE1722" s="80" cm="1">
        <f t="array" aca="1" ref="CE1722" ca="1">(SUM(INDEX(1717:1717,1,MAX(COLUMN($R:$R),COLUMN()-($H1714*12-1))):CE1719)/($H1714*12)+IF($R1724=0,0,SUM(INDEX(1722:1722,1,MAX(COLUMN($R:$R),COLUMN()-(($H1714-$H1715)*12))):CE1724)/(($H1714)*12)))</f>
        <v>-2.1600461598022922</v>
      </c>
      <c r="CF1722" s="80" cm="1">
        <f t="array" aca="1" ref="CF1722" ca="1">(SUM(INDEX(1717:1717,1,MAX(COLUMN($R:$R),COLUMN()-($H1714*12-1))):CF1719)/($H1714*12)+IF($R1724=0,0,SUM(INDEX(1722:1722,1,MAX(COLUMN($R:$R),COLUMN()-(($H1714-$H1715)*12))):CF1724)/(($H1714)*12)))</f>
        <v>-2.159066118798918</v>
      </c>
      <c r="CG1722" s="80" cm="1">
        <f t="array" aca="1" ref="CG1722" ca="1">(SUM(INDEX(1717:1717,1,MAX(COLUMN($R:$R),COLUMN()-($H1714*12-1))):CG1719)/($H1714*12)+IF($R1724=0,0,SUM(INDEX(1722:1722,1,MAX(COLUMN($R:$R),COLUMN()-(($H1714-$H1715)*12))):CG1724)/(($H1714)*12)))</f>
        <v>-2.1574323314588009</v>
      </c>
      <c r="CH1722" s="80" cm="1">
        <f t="array" aca="1" ref="CH1722" ca="1">(SUM(INDEX(1717:1717,1,MAX(COLUMN($R:$R),COLUMN()-($H1714*12-1))):CH1719)/($H1714*12)+IF($R1724=0,0,SUM(INDEX(1722:1722,1,MAX(COLUMN($R:$R),COLUMN()-(($H1714-$H1715)*12))):CH1724)/(($H1714)*12)))</f>
        <v>-2.1551229184292469</v>
      </c>
      <c r="CI1722" s="80" cm="1">
        <f t="array" aca="1" ref="CI1722" ca="1">(SUM(INDEX(1717:1717,1,MAX(COLUMN($R:$R),COLUMN()-($H1714*12-1))):CI1719)/($H1714*12)+IF($R1724=0,0,SUM(INDEX(1722:1722,1,MAX(COLUMN($R:$R),COLUMN()-(($H1714-$H1715)*12))):CI1724)/(($H1714)*12)))</f>
        <v>-2.1521154464887622</v>
      </c>
      <c r="CJ1722" s="80" cm="1">
        <f t="array" aca="1" ref="CJ1722" ca="1">(SUM(INDEX(1717:1717,1,MAX(COLUMN($R:$R),COLUMN()-($H1714*12-1))):CJ1719)/($H1714*12)+IF($R1724=0,0,SUM(INDEX(1722:1722,1,MAX(COLUMN($R:$R),COLUMN()-(($H1714-$H1715)*12))):CJ1724)/(($H1714)*12)))</f>
        <v>-2.1483869160572104</v>
      </c>
      <c r="CK1722" s="80" cm="1">
        <f t="array" aca="1" ref="CK1722" ca="1">(SUM(INDEX(1717:1717,1,MAX(COLUMN($R:$R),COLUMN()-($H1714*12-1))):CK1719)/($H1714*12)+IF($R1724=0,0,SUM(INDEX(1722:1722,1,MAX(COLUMN($R:$R),COLUMN()-(($H1714-$H1715)*12))):CK1724)/(($H1714)*12)))</f>
        <v>-2.1439137484416846</v>
      </c>
      <c r="CL1722" s="80" cm="1">
        <f t="array" aca="1" ref="CL1722" ca="1">(SUM(INDEX(1717:1717,1,MAX(COLUMN($R:$R),COLUMN()-($H1714*12-1))):CL1719)/($H1714*12)+IF($R1724=0,0,SUM(INDEX(1722:1722,1,MAX(COLUMN($R:$R),COLUMN()-(($H1714-$H1715)*12))):CL1724)/(($H1714)*12)))</f>
        <v>-2.1386717728127471</v>
      </c>
      <c r="CN1722" s="80"/>
      <c r="CO1722" s="80" t="e" cm="1">
        <f t="array" aca="1" ref="CO1722" ca="1">(SUM(INDEX(1717:1717,1,MAX(COLUMN($CN:$CN),COLUMN()-($H1714*4-1))):CO1719)/($H1714*4)-IF($CN1724=0,0,SUM(INDEX(1722:1722,1,MAX(COLUMN($CN:$CN),COLUMN()-(($H1714-$H1715)*4))):CO1724)/(($H1714)*4)))</f>
        <v>#N/A</v>
      </c>
      <c r="CP1722" s="80" t="e" cm="1">
        <f t="array" aca="1" ref="CP1722" ca="1">(SUM(INDEX(1717:1717,1,MAX(COLUMN($CN:$CN),COLUMN()-($H1714*4-1))):CP1719)/($H1714*4)-IF($CN1724=0,0,SUM(INDEX(1722:1722,1,MAX(COLUMN($CN:$CN),COLUMN()-(($H1714-$H1715)*4))):CP1724)/(($H1714)*4)))</f>
        <v>#N/A</v>
      </c>
      <c r="CQ1722" s="80" t="e" cm="1">
        <f t="array" aca="1" ref="CQ1722" ca="1">(SUM(INDEX(1717:1717,1,MAX(COLUMN($CN:$CN),COLUMN()-($H1714*4-1))):CQ1719)/($H1714*4)-IF($CN1724=0,0,SUM(INDEX(1722:1722,1,MAX(COLUMN($CN:$CN),COLUMN()-(($H1714-$H1715)*4))):CQ1724)/(($H1714)*4)))</f>
        <v>#N/A</v>
      </c>
      <c r="CR1722" s="80" t="e" cm="1">
        <f t="array" aca="1" ref="CR1722" ca="1">(SUM(INDEX(1717:1717,1,MAX(COLUMN($CN:$CN),COLUMN()-($H1714*4-1))):CR1719)/($H1714*4)-IF($CN1724=0,0,SUM(INDEX(1722:1722,1,MAX(COLUMN($CN:$CN),COLUMN()-(($H1714-$H1715)*4))):CR1724)/(($H1714)*4)))</f>
        <v>#N/A</v>
      </c>
      <c r="CS1722" s="80" t="e" cm="1">
        <f t="array" aca="1" ref="CS1722" ca="1">(SUM(INDEX(1717:1717,1,MAX(COLUMN($CN:$CN),COLUMN()-($H1714*4-1))):CS1719)/($H1714*4)-IF($CN1724=0,0,SUM(INDEX(1722:1722,1,MAX(COLUMN($CN:$CN),COLUMN()-(($H1714-$H1715)*4))):CS1724)/(($H1714)*4)))</f>
        <v>#N/A</v>
      </c>
      <c r="CT1722" s="80" t="e" cm="1">
        <f t="array" aca="1" ref="CT1722" ca="1">(SUM(INDEX(1717:1717,1,MAX(COLUMN($CN:$CN),COLUMN()-($H1714*4-1))):CT1719)/($H1714*4)-IF($CN1724=0,0,SUM(INDEX(1722:1722,1,MAX(COLUMN($CN:$CN),COLUMN()-(($H1714-$H1715)*4))):CT1724)/(($H1714)*4)))</f>
        <v>#N/A</v>
      </c>
      <c r="CU1722" s="80" t="e" cm="1">
        <f t="array" aca="1" ref="CU1722" ca="1">(SUM(INDEX(1717:1717,1,MAX(COLUMN($CN:$CN),COLUMN()-($H1714*4-1))):CU1719)/($H1714*4)-IF($CN1724=0,0,SUM(INDEX(1722:1722,1,MAX(COLUMN($CN:$CN),COLUMN()-(($H1714-$H1715)*4))):CU1724)/(($H1714)*4)))</f>
        <v>#N/A</v>
      </c>
      <c r="CV1722" s="80" t="e" cm="1">
        <f t="array" aca="1" ref="CV1722" ca="1">(SUM(INDEX(1717:1717,1,MAX(COLUMN($CN:$CN),COLUMN()-($H1714*4-1))):CV1719)/($H1714*4)-IF($CN1724=0,0,SUM(INDEX(1722:1722,1,MAX(COLUMN($CN:$CN),COLUMN()-(($H1714-$H1715)*4))):CV1724)/(($H1714)*4)))</f>
        <v>#N/A</v>
      </c>
      <c r="CW1722" s="80" t="e" cm="1">
        <f t="array" aca="1" ref="CW1722" ca="1">(SUM(INDEX(1717:1717,1,MAX(COLUMN($CN:$CN),COLUMN()-($H1714*4-1))):CW1719)/($H1714*4)-IF($CN1724=0,0,SUM(INDEX(1722:1722,1,MAX(COLUMN($CN:$CN),COLUMN()-(($H1714-$H1715)*4))):CW1724)/(($H1714)*4)))</f>
        <v>#N/A</v>
      </c>
      <c r="CX1722" s="80" t="e" cm="1">
        <f t="array" aca="1" ref="CX1722" ca="1">(SUM(INDEX(1717:1717,1,MAX(COLUMN($CN:$CN),COLUMN()-($H1714*4-1))):CX1719)/($H1714*4)-IF($CN1724=0,0,SUM(INDEX(1722:1722,1,MAX(COLUMN($CN:$CN),COLUMN()-(($H1714-$H1715)*4))):CX1724)/(($H1714)*4)))</f>
        <v>#N/A</v>
      </c>
      <c r="CY1722" s="80" t="e" cm="1">
        <f t="array" aca="1" ref="CY1722" ca="1">(SUM(INDEX(1717:1717,1,MAX(COLUMN($CN:$CN),COLUMN()-($H1714*4-1))):CY1719)/($H1714*4)-IF($CN1724=0,0,SUM(INDEX(1722:1722,1,MAX(COLUMN($CN:$CN),COLUMN()-(($H1714-$H1715)*4))):CY1724)/(($H1714)*4)))</f>
        <v>#N/A</v>
      </c>
      <c r="CZ1722" s="80" t="e" cm="1">
        <f t="array" aca="1" ref="CZ1722" ca="1">(SUM(INDEX(1717:1717,1,MAX(COLUMN($CN:$CN),COLUMN()-($H1714*4-1))):CZ1719)/($H1714*4)-IF($CN1724=0,0,SUM(INDEX(1722:1722,1,MAX(COLUMN($CN:$CN),COLUMN()-(($H1714-$H1715)*4))):CZ1724)/(($H1714)*4)))</f>
        <v>#N/A</v>
      </c>
      <c r="DA1722" s="80" t="e" cm="1">
        <f t="array" aca="1" ref="DA1722" ca="1">(SUM(INDEX(1717:1717,1,MAX(COLUMN($CN:$CN),COLUMN()-($H1714*4-1))):DA1719)/($H1714*4)-IF($CN1724=0,0,SUM(INDEX(1722:1722,1,MAX(COLUMN($CN:$CN),COLUMN()-(($H1714-$H1715)*4))):DA1724)/(($H1714)*4)))</f>
        <v>#N/A</v>
      </c>
      <c r="DB1722" s="80" t="e" cm="1">
        <f t="array" aca="1" ref="DB1722" ca="1">(SUM(INDEX(1717:1717,1,MAX(COLUMN($CN:$CN),COLUMN()-($H1714*4-1))):DB1719)/($H1714*4)-IF($CN1724=0,0,SUM(INDEX(1722:1722,1,MAX(COLUMN($CN:$CN),COLUMN()-(($H1714-$H1715)*4))):DB1724)/(($H1714)*4)))</f>
        <v>#N/A</v>
      </c>
      <c r="DC1722" s="80" t="e" cm="1">
        <f t="array" aca="1" ref="DC1722" ca="1">(SUM(INDEX(1717:1717,1,MAX(COLUMN($CN:$CN),COLUMN()-($H1714*4-1))):DC1719)/($H1714*4)-IF($CN1724=0,0,SUM(INDEX(1722:1722,1,MAX(COLUMN($CN:$CN),COLUMN()-(($H1714-$H1715)*4))):DC1724)/(($H1714)*4)))</f>
        <v>#N/A</v>
      </c>
      <c r="DD1722" s="80" t="e" cm="1">
        <f t="array" aca="1" ref="DD1722" ca="1">(SUM(INDEX(1717:1717,1,MAX(COLUMN($CN:$CN),COLUMN()-($H1714*4-1))):DD1719)/($H1714*4)-IF($CN1724=0,0,SUM(INDEX(1722:1722,1,MAX(COLUMN($CN:$CN),COLUMN()-(($H1714-$H1715)*4))):DD1724)/(($H1714)*4)))</f>
        <v>#N/A</v>
      </c>
      <c r="DE1722" s="80" t="e" cm="1">
        <f t="array" aca="1" ref="DE1722" ca="1">(SUM(INDEX(1717:1717,1,MAX(COLUMN($CN:$CN),COLUMN()-($H1714*4-1))):DE1719)/($H1714*4)-IF($CN1724=0,0,SUM(INDEX(1722:1722,1,MAX(COLUMN($CN:$CN),COLUMN()-(($H1714-$H1715)*4))):DE1724)/(($H1714)*4)))</f>
        <v>#N/A</v>
      </c>
      <c r="DF1722" s="80" t="e" cm="1">
        <f t="array" aca="1" ref="DF1722" ca="1">(SUM(INDEX(1717:1717,1,MAX(COLUMN($CN:$CN),COLUMN()-($H1714*4-1))):DF1719)/($H1714*4)-IF($CN1724=0,0,SUM(INDEX(1722:1722,1,MAX(COLUMN($CN:$CN),COLUMN()-(($H1714-$H1715)*4))):DF1724)/(($H1714)*4)))</f>
        <v>#N/A</v>
      </c>
      <c r="DG1722" s="80" t="e" cm="1">
        <f t="array" aca="1" ref="DG1722" ca="1">(SUM(INDEX(1717:1717,1,MAX(COLUMN($CN:$CN),COLUMN()-($H1714*4-1))):DG1719)/($H1714*4)-IF($CN1724=0,0,SUM(INDEX(1722:1722,1,MAX(COLUMN($CN:$CN),COLUMN()-(($H1714-$H1715)*4))):DG1724)/(($H1714)*4)))</f>
        <v>#N/A</v>
      </c>
      <c r="DH1722" s="80" t="e" cm="1">
        <f t="array" aca="1" ref="DH1722" ca="1">(SUM(INDEX(1717:1717,1,MAX(COLUMN($CN:$CN),COLUMN()-($H1714*4-1))):DH1719)/($H1714*4)-IF($CN1724=0,0,SUM(INDEX(1722:1722,1,MAX(COLUMN($CN:$CN),COLUMN()-(($H1714-$H1715)*4))):DH1724)/(($H1714)*4)))</f>
        <v>#N/A</v>
      </c>
      <c r="DI1722" s="80" t="e" cm="1">
        <f t="array" aca="1" ref="DI1722" ca="1">(SUM(INDEX(1717:1717,1,MAX(COLUMN($CN:$CN),COLUMN()-($H1714*4-1))):DI1719)/($H1714*4)-IF($CN1724=0,0,SUM(INDEX(1722:1722,1,MAX(COLUMN($CN:$CN),COLUMN()-(($H1714-$H1715)*4))):DI1724)/(($H1714)*4)))</f>
        <v>#N/A</v>
      </c>
      <c r="DJ1722" s="80" t="e" cm="1">
        <f t="array" aca="1" ref="DJ1722" ca="1">(SUM(INDEX(1717:1717,1,MAX(COLUMN($CN:$CN),COLUMN()-($H1714*4-1))):DJ1719)/($H1714*4)-IF($CN1724=0,0,SUM(INDEX(1722:1722,1,MAX(COLUMN($CN:$CN),COLUMN()-(($H1714-$H1715)*4))):DJ1724)/(($H1714)*4)))</f>
        <v>#N/A</v>
      </c>
      <c r="DK1722" s="80" t="e" cm="1">
        <f t="array" aca="1" ref="DK1722" ca="1">(SUM(INDEX(1717:1717,1,MAX(COLUMN($CN:$CN),COLUMN()-($H1714*4-1))):DK1719)/($H1714*4)-IF($CN1724=0,0,SUM(INDEX(1722:1722,1,MAX(COLUMN($CN:$CN),COLUMN()-(($H1714-$H1715)*4))):DK1724)/(($H1714)*4)))</f>
        <v>#N/A</v>
      </c>
      <c r="DL1722" s="80" t="e" cm="1">
        <f t="array" aca="1" ref="DL1722" ca="1">(SUM(INDEX(1717:1717,1,MAX(COLUMN($CN:$CN),COLUMN()-($H1714*4-1))):DL1719)/($H1714*4)-IF($CN1724=0,0,SUM(INDEX(1722:1722,1,MAX(COLUMN($CN:$CN),COLUMN()-(($H1714-$H1715)*4))):DL1724)/(($H1714)*4)))</f>
        <v>#N/A</v>
      </c>
    </row>
    <row r="1723" spans="2:117" x14ac:dyDescent="0.4">
      <c r="B1723" s="8"/>
      <c r="C1723" s="8"/>
      <c r="D1723" t="s">
        <v>767</v>
      </c>
      <c r="E1723" s="8" t="str">
        <f t="shared" si="2756"/>
        <v>1723 FAPPER-S</v>
      </c>
      <c r="G1723" s="125"/>
      <c r="I1723" s="62"/>
      <c r="J1723" s="62"/>
      <c r="K1723" s="53"/>
      <c r="L1723" s="53"/>
      <c r="M1723" s="53"/>
      <c r="N1723" s="53"/>
      <c r="O1723" s="53"/>
      <c r="P1723" s="53"/>
      <c r="R1723" s="82"/>
      <c r="S1723" s="153"/>
      <c r="T1723" s="153"/>
      <c r="U1723" s="153"/>
      <c r="V1723" s="153"/>
      <c r="W1723" s="153"/>
      <c r="X1723" s="153"/>
      <c r="Y1723" s="153"/>
      <c r="Z1723" s="153"/>
      <c r="AA1723" s="153"/>
      <c r="AB1723" s="153"/>
      <c r="AC1723" s="153"/>
      <c r="AD1723" s="153"/>
      <c r="AE1723" s="153"/>
      <c r="AF1723" s="153"/>
      <c r="AG1723" s="153"/>
      <c r="AH1723" s="153"/>
      <c r="AI1723" s="153"/>
      <c r="AJ1723" s="153"/>
      <c r="AK1723" s="153"/>
      <c r="AL1723" s="153"/>
      <c r="AM1723" s="153"/>
      <c r="AN1723" s="153"/>
      <c r="AO1723" s="153"/>
      <c r="AP1723" s="153"/>
      <c r="AQ1723" s="153"/>
      <c r="AR1723" s="153"/>
      <c r="AS1723" s="153"/>
      <c r="AT1723" s="153"/>
      <c r="AU1723" s="153"/>
      <c r="AV1723" s="153"/>
      <c r="AW1723" s="153"/>
      <c r="AX1723" s="153"/>
      <c r="AY1723" s="153"/>
      <c r="AZ1723" s="153"/>
      <c r="BA1723" s="153"/>
      <c r="BB1723" s="153"/>
      <c r="BC1723" s="153"/>
      <c r="BD1723" s="153"/>
      <c r="BE1723" s="153"/>
      <c r="BF1723" s="153"/>
      <c r="BG1723" s="153"/>
      <c r="BH1723" s="153"/>
      <c r="BI1723" s="153"/>
      <c r="BJ1723" s="153"/>
      <c r="BK1723" s="153"/>
      <c r="BL1723" s="153"/>
      <c r="BM1723" s="153"/>
      <c r="BN1723" s="153"/>
      <c r="BO1723" s="153"/>
      <c r="BP1723" s="153"/>
      <c r="BQ1723" s="153"/>
      <c r="BR1723" s="153"/>
      <c r="BS1723" s="153"/>
      <c r="BT1723" s="153"/>
      <c r="BU1723" s="153"/>
      <c r="BV1723" s="153"/>
      <c r="BW1723" s="153"/>
      <c r="BX1723" s="153"/>
      <c r="BY1723" s="153"/>
      <c r="BZ1723" s="153"/>
      <c r="CA1723" s="153"/>
      <c r="CB1723" s="153"/>
      <c r="CC1723" s="153"/>
      <c r="CD1723" s="153"/>
      <c r="CE1723" s="153"/>
      <c r="CF1723" s="153"/>
      <c r="CG1723" s="153"/>
      <c r="CH1723" s="153"/>
      <c r="CI1723" s="153"/>
      <c r="CJ1723" s="153"/>
      <c r="CK1723" s="153"/>
      <c r="CL1723" s="153"/>
      <c r="CN1723" s="62"/>
      <c r="CO1723" s="153"/>
      <c r="CP1723" s="153"/>
      <c r="CQ1723" s="153"/>
      <c r="CR1723" s="153"/>
      <c r="CS1723" s="153"/>
      <c r="CT1723" s="153"/>
      <c r="CU1723" s="153"/>
      <c r="CV1723" s="153"/>
      <c r="CW1723" s="153"/>
      <c r="CX1723" s="153"/>
      <c r="CY1723" s="153"/>
      <c r="CZ1723" s="153"/>
      <c r="DA1723" s="153"/>
      <c r="DB1723" s="153"/>
      <c r="DC1723" s="153"/>
      <c r="DD1723" s="153"/>
      <c r="DE1723" s="153"/>
      <c r="DF1723" s="153"/>
      <c r="DG1723" s="153"/>
      <c r="DH1723" s="153"/>
      <c r="DI1723" s="153"/>
      <c r="DJ1723" s="153"/>
      <c r="DK1723" s="153"/>
      <c r="DL1723" s="153"/>
    </row>
    <row r="1724" spans="2:117" x14ac:dyDescent="0.4">
      <c r="B1724" s="8" t="str">
        <f>E1724</f>
        <v>1724 FAPPER-S</v>
      </c>
      <c r="C1724" s="8"/>
      <c r="D1724" t="s">
        <v>767</v>
      </c>
      <c r="E1724" s="8" t="str">
        <f t="shared" si="2756"/>
        <v>1724 FAPPER-S</v>
      </c>
      <c r="G1724" s="125" t="s">
        <v>251</v>
      </c>
      <c r="I1724" s="74">
        <v>100</v>
      </c>
      <c r="J1724" s="74"/>
      <c r="K1724" s="53"/>
      <c r="L1724" s="53"/>
      <c r="M1724" s="53"/>
      <c r="N1724" s="53"/>
      <c r="O1724" s="53"/>
      <c r="P1724" s="53"/>
      <c r="R1724" s="24">
        <f>-$I1724</f>
        <v>-100</v>
      </c>
      <c r="S1724" s="153"/>
      <c r="T1724" s="153"/>
      <c r="U1724" s="153"/>
      <c r="V1724" s="153"/>
      <c r="W1724" s="153"/>
      <c r="X1724" s="153"/>
      <c r="Y1724" s="153"/>
      <c r="Z1724" s="153"/>
      <c r="AA1724" s="153"/>
      <c r="AB1724" s="153"/>
      <c r="AC1724" s="153"/>
      <c r="AD1724" s="153"/>
      <c r="AE1724" s="153"/>
      <c r="AF1724" s="153"/>
      <c r="AG1724" s="153"/>
      <c r="AH1724" s="153"/>
      <c r="AI1724" s="153"/>
      <c r="AJ1724" s="153"/>
      <c r="AK1724" s="153"/>
      <c r="AL1724" s="153"/>
      <c r="AM1724" s="153"/>
      <c r="AN1724" s="153"/>
      <c r="AO1724" s="153"/>
      <c r="AP1724" s="153"/>
      <c r="AQ1724" s="153"/>
      <c r="AR1724" s="153"/>
      <c r="AS1724" s="153"/>
      <c r="AT1724" s="153"/>
      <c r="AU1724" s="153"/>
      <c r="AV1724" s="153"/>
      <c r="AW1724" s="153"/>
      <c r="AX1724" s="153"/>
      <c r="AY1724" s="153"/>
      <c r="AZ1724" s="153"/>
      <c r="BA1724" s="153"/>
      <c r="BB1724" s="153"/>
      <c r="BC1724" s="153"/>
      <c r="BD1724" s="153"/>
      <c r="BE1724" s="153"/>
      <c r="BF1724" s="153"/>
      <c r="BG1724" s="153"/>
      <c r="BH1724" s="153"/>
      <c r="BI1724" s="153"/>
      <c r="BJ1724" s="153"/>
      <c r="BK1724" s="153"/>
      <c r="BL1724" s="153"/>
      <c r="BM1724" s="153"/>
      <c r="BN1724" s="153"/>
      <c r="BO1724" s="153"/>
      <c r="BP1724" s="153"/>
      <c r="BQ1724" s="153"/>
      <c r="BR1724" s="153"/>
      <c r="BS1724" s="153"/>
      <c r="BT1724" s="153"/>
      <c r="BU1724" s="153"/>
      <c r="BV1724" s="153"/>
      <c r="BW1724" s="153"/>
      <c r="BX1724" s="153"/>
      <c r="BY1724" s="153"/>
      <c r="BZ1724" s="153"/>
      <c r="CA1724" s="153"/>
      <c r="CB1724" s="153"/>
      <c r="CC1724" s="153"/>
      <c r="CD1724" s="153"/>
      <c r="CE1724" s="153"/>
      <c r="CF1724" s="153"/>
      <c r="CG1724" s="153"/>
      <c r="CH1724" s="153"/>
      <c r="CI1724" s="153"/>
      <c r="CJ1724" s="153"/>
      <c r="CK1724" s="153"/>
      <c r="CL1724" s="153"/>
      <c r="CN1724" s="74">
        <f>I1724</f>
        <v>100</v>
      </c>
      <c r="CO1724" s="153"/>
      <c r="CP1724" s="153"/>
      <c r="CQ1724" s="153"/>
      <c r="CR1724" s="153"/>
      <c r="CS1724" s="153"/>
      <c r="CT1724" s="153"/>
      <c r="CU1724" s="153"/>
      <c r="CV1724" s="153"/>
      <c r="CW1724" s="153"/>
      <c r="CX1724" s="153"/>
      <c r="CY1724" s="153"/>
      <c r="CZ1724" s="153"/>
      <c r="DA1724" s="153"/>
      <c r="DB1724" s="153"/>
      <c r="DC1724" s="153"/>
      <c r="DD1724" s="153"/>
      <c r="DE1724" s="153"/>
      <c r="DF1724" s="153"/>
      <c r="DG1724" s="153"/>
      <c r="DH1724" s="153"/>
      <c r="DI1724" s="153"/>
      <c r="DJ1724" s="153"/>
      <c r="DK1724" s="153"/>
      <c r="DL1724" s="153"/>
    </row>
    <row r="1725" spans="2:117" x14ac:dyDescent="0.4">
      <c r="D1725" t="s">
        <v>767</v>
      </c>
      <c r="E1725" s="8" t="str">
        <f t="shared" si="2756"/>
        <v>1725 FAPPER-S</v>
      </c>
      <c r="G1725" s="125"/>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c r="DK1725" s="72"/>
      <c r="DL1725" s="72"/>
    </row>
    <row r="1726" spans="2:117" x14ac:dyDescent="0.4">
      <c r="D1726" t="s">
        <v>767</v>
      </c>
      <c r="E1726" s="8" t="str">
        <f t="shared" si="2756"/>
        <v>1726 FAPPER-S</v>
      </c>
      <c r="G1726" s="95" t="s">
        <v>205</v>
      </c>
      <c r="H1726" s="1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2:117" x14ac:dyDescent="0.4">
      <c r="D1727" t="s">
        <v>767</v>
      </c>
      <c r="E1727" s="8" t="str">
        <f t="shared" ref="E1727:E1728" si="2819">ROW()&amp;" "&amp;D1727</f>
        <v>1727 FAPPER-S</v>
      </c>
      <c r="G1727" s="158" t="str">
        <f>"Gross PP&amp;E - "&amp;SUBSTITUTE(G1712,":","")</f>
        <v>Gross PP&amp;E - Revenue driven PP&amp;E</v>
      </c>
      <c r="I1727" s="80">
        <f>I1724</f>
        <v>100</v>
      </c>
      <c r="J1727" s="80"/>
      <c r="K1727" s="24">
        <f ca="1">SUMIF($4:$4,K$2,1727:1727)</f>
        <v>220</v>
      </c>
      <c r="L1727" s="24">
        <f ca="1">SUMIF($4:$4,L$2,1727:1727)</f>
        <v>340</v>
      </c>
      <c r="M1727" s="24">
        <f ca="1">SUMIF($4:$4,M$2,1727:1727)</f>
        <v>460</v>
      </c>
      <c r="N1727" s="24">
        <f ca="1">SUMIF($4:$4,N$2,1727:1727)</f>
        <v>580</v>
      </c>
      <c r="O1727" s="24">
        <f ca="1">SUMIF($4:$4,O$2,1727:1727)</f>
        <v>700</v>
      </c>
      <c r="P1727" s="24">
        <f ca="1">SUMIF($4:$4,P$2,1727:1727)</f>
        <v>820</v>
      </c>
      <c r="R1727" s="24">
        <f>$I1727</f>
        <v>100</v>
      </c>
      <c r="S1727" s="80">
        <f t="shared" ref="S1727:AX1727" ca="1" si="2820">-S1719+R1727</f>
        <v>110</v>
      </c>
      <c r="T1727" s="80">
        <f t="shared" ca="1" si="2820"/>
        <v>120</v>
      </c>
      <c r="U1727" s="80">
        <f t="shared" ca="1" si="2820"/>
        <v>130</v>
      </c>
      <c r="V1727" s="80">
        <f t="shared" ca="1" si="2820"/>
        <v>140</v>
      </c>
      <c r="W1727" s="80">
        <f t="shared" ca="1" si="2820"/>
        <v>150</v>
      </c>
      <c r="X1727" s="80">
        <f t="shared" ca="1" si="2820"/>
        <v>160</v>
      </c>
      <c r="Y1727" s="80">
        <f t="shared" ca="1" si="2820"/>
        <v>170</v>
      </c>
      <c r="Z1727" s="80">
        <f t="shared" ca="1" si="2820"/>
        <v>180</v>
      </c>
      <c r="AA1727" s="80">
        <f t="shared" ca="1" si="2820"/>
        <v>190</v>
      </c>
      <c r="AB1727" s="80">
        <f t="shared" ca="1" si="2820"/>
        <v>200</v>
      </c>
      <c r="AC1727" s="80">
        <f t="shared" ca="1" si="2820"/>
        <v>210</v>
      </c>
      <c r="AD1727" s="80">
        <f t="shared" ca="1" si="2820"/>
        <v>220</v>
      </c>
      <c r="AE1727" s="80">
        <f t="shared" ca="1" si="2820"/>
        <v>230</v>
      </c>
      <c r="AF1727" s="80">
        <f t="shared" ca="1" si="2820"/>
        <v>240</v>
      </c>
      <c r="AG1727" s="80">
        <f t="shared" ca="1" si="2820"/>
        <v>250</v>
      </c>
      <c r="AH1727" s="80">
        <f t="shared" ca="1" si="2820"/>
        <v>260</v>
      </c>
      <c r="AI1727" s="80">
        <f t="shared" ca="1" si="2820"/>
        <v>270</v>
      </c>
      <c r="AJ1727" s="80">
        <f t="shared" ca="1" si="2820"/>
        <v>280</v>
      </c>
      <c r="AK1727" s="80">
        <f t="shared" ca="1" si="2820"/>
        <v>290</v>
      </c>
      <c r="AL1727" s="80">
        <f t="shared" ca="1" si="2820"/>
        <v>300</v>
      </c>
      <c r="AM1727" s="80">
        <f t="shared" ca="1" si="2820"/>
        <v>310</v>
      </c>
      <c r="AN1727" s="80">
        <f t="shared" ca="1" si="2820"/>
        <v>320</v>
      </c>
      <c r="AO1727" s="80">
        <f t="shared" ca="1" si="2820"/>
        <v>330</v>
      </c>
      <c r="AP1727" s="80">
        <f t="shared" ca="1" si="2820"/>
        <v>340</v>
      </c>
      <c r="AQ1727" s="80">
        <f t="shared" ca="1" si="2820"/>
        <v>350</v>
      </c>
      <c r="AR1727" s="80">
        <f t="shared" ca="1" si="2820"/>
        <v>360</v>
      </c>
      <c r="AS1727" s="80">
        <f t="shared" ca="1" si="2820"/>
        <v>370</v>
      </c>
      <c r="AT1727" s="80">
        <f t="shared" ca="1" si="2820"/>
        <v>380</v>
      </c>
      <c r="AU1727" s="80">
        <f t="shared" ca="1" si="2820"/>
        <v>390</v>
      </c>
      <c r="AV1727" s="80">
        <f t="shared" ca="1" si="2820"/>
        <v>400</v>
      </c>
      <c r="AW1727" s="80">
        <f t="shared" ca="1" si="2820"/>
        <v>410</v>
      </c>
      <c r="AX1727" s="80">
        <f t="shared" ca="1" si="2820"/>
        <v>420</v>
      </c>
      <c r="AY1727" s="80">
        <f t="shared" ref="AY1727:CD1727" ca="1" si="2821">-AY1719+AX1727</f>
        <v>430</v>
      </c>
      <c r="AZ1727" s="80">
        <f t="shared" ca="1" si="2821"/>
        <v>440</v>
      </c>
      <c r="BA1727" s="80">
        <f t="shared" ca="1" si="2821"/>
        <v>450</v>
      </c>
      <c r="BB1727" s="80">
        <f t="shared" ca="1" si="2821"/>
        <v>460</v>
      </c>
      <c r="BC1727" s="80">
        <f t="shared" ca="1" si="2821"/>
        <v>470</v>
      </c>
      <c r="BD1727" s="80">
        <f t="shared" ca="1" si="2821"/>
        <v>480</v>
      </c>
      <c r="BE1727" s="80">
        <f t="shared" ca="1" si="2821"/>
        <v>490</v>
      </c>
      <c r="BF1727" s="80">
        <f t="shared" ca="1" si="2821"/>
        <v>500</v>
      </c>
      <c r="BG1727" s="80">
        <f t="shared" ca="1" si="2821"/>
        <v>510</v>
      </c>
      <c r="BH1727" s="80">
        <f t="shared" ca="1" si="2821"/>
        <v>520</v>
      </c>
      <c r="BI1727" s="80">
        <f t="shared" ca="1" si="2821"/>
        <v>530</v>
      </c>
      <c r="BJ1727" s="80">
        <f t="shared" ca="1" si="2821"/>
        <v>540</v>
      </c>
      <c r="BK1727" s="80">
        <f t="shared" ca="1" si="2821"/>
        <v>550</v>
      </c>
      <c r="BL1727" s="80">
        <f t="shared" ca="1" si="2821"/>
        <v>560</v>
      </c>
      <c r="BM1727" s="80">
        <f t="shared" ca="1" si="2821"/>
        <v>570</v>
      </c>
      <c r="BN1727" s="80">
        <f t="shared" ca="1" si="2821"/>
        <v>580</v>
      </c>
      <c r="BO1727" s="80">
        <f t="shared" ca="1" si="2821"/>
        <v>590</v>
      </c>
      <c r="BP1727" s="80">
        <f t="shared" ca="1" si="2821"/>
        <v>600</v>
      </c>
      <c r="BQ1727" s="80">
        <f t="shared" ca="1" si="2821"/>
        <v>610</v>
      </c>
      <c r="BR1727" s="80">
        <f t="shared" ca="1" si="2821"/>
        <v>620</v>
      </c>
      <c r="BS1727" s="80">
        <f t="shared" ca="1" si="2821"/>
        <v>630</v>
      </c>
      <c r="BT1727" s="80">
        <f t="shared" ca="1" si="2821"/>
        <v>640</v>
      </c>
      <c r="BU1727" s="80">
        <f t="shared" ca="1" si="2821"/>
        <v>650</v>
      </c>
      <c r="BV1727" s="80">
        <f t="shared" ca="1" si="2821"/>
        <v>660</v>
      </c>
      <c r="BW1727" s="80">
        <f t="shared" ca="1" si="2821"/>
        <v>670</v>
      </c>
      <c r="BX1727" s="80">
        <f t="shared" ca="1" si="2821"/>
        <v>680</v>
      </c>
      <c r="BY1727" s="80">
        <f t="shared" ca="1" si="2821"/>
        <v>690</v>
      </c>
      <c r="BZ1727" s="80">
        <f t="shared" ca="1" si="2821"/>
        <v>700</v>
      </c>
      <c r="CA1727" s="80">
        <f t="shared" ca="1" si="2821"/>
        <v>710</v>
      </c>
      <c r="CB1727" s="80">
        <f t="shared" ca="1" si="2821"/>
        <v>720</v>
      </c>
      <c r="CC1727" s="80">
        <f t="shared" ca="1" si="2821"/>
        <v>730</v>
      </c>
      <c r="CD1727" s="80">
        <f t="shared" ca="1" si="2821"/>
        <v>740</v>
      </c>
      <c r="CE1727" s="80">
        <f t="shared" ref="CE1727:CL1727" ca="1" si="2822">-CE1719+CD1727</f>
        <v>750</v>
      </c>
      <c r="CF1727" s="80">
        <f t="shared" ca="1" si="2822"/>
        <v>760</v>
      </c>
      <c r="CG1727" s="80">
        <f t="shared" ca="1" si="2822"/>
        <v>770</v>
      </c>
      <c r="CH1727" s="80">
        <f t="shared" ca="1" si="2822"/>
        <v>780</v>
      </c>
      <c r="CI1727" s="80">
        <f t="shared" ca="1" si="2822"/>
        <v>790</v>
      </c>
      <c r="CJ1727" s="80">
        <f t="shared" ca="1" si="2822"/>
        <v>800</v>
      </c>
      <c r="CK1727" s="80">
        <f t="shared" ca="1" si="2822"/>
        <v>810</v>
      </c>
      <c r="CL1727" s="80">
        <f t="shared" ca="1" si="2822"/>
        <v>820</v>
      </c>
      <c r="CN1727" s="80">
        <f>CN1724</f>
        <v>100</v>
      </c>
      <c r="CO1727" s="80" t="e">
        <f t="shared" ref="CO1727" ca="1" si="2823">-CO1719+CN1727</f>
        <v>#N/A</v>
      </c>
      <c r="CP1727" s="80" t="e">
        <f t="shared" ref="CP1727:DL1727" ca="1" si="2824">-CP1719+CO1727</f>
        <v>#N/A</v>
      </c>
      <c r="CQ1727" s="80" t="e">
        <f t="shared" ca="1" si="2824"/>
        <v>#N/A</v>
      </c>
      <c r="CR1727" s="80" t="e">
        <f t="shared" ca="1" si="2824"/>
        <v>#N/A</v>
      </c>
      <c r="CS1727" s="80" t="e">
        <f t="shared" ca="1" si="2824"/>
        <v>#N/A</v>
      </c>
      <c r="CT1727" s="80" t="e">
        <f t="shared" ca="1" si="2824"/>
        <v>#N/A</v>
      </c>
      <c r="CU1727" s="80" t="e">
        <f t="shared" ca="1" si="2824"/>
        <v>#N/A</v>
      </c>
      <c r="CV1727" s="80" t="e">
        <f t="shared" ca="1" si="2824"/>
        <v>#N/A</v>
      </c>
      <c r="CW1727" s="80" t="e">
        <f t="shared" ca="1" si="2824"/>
        <v>#N/A</v>
      </c>
      <c r="CX1727" s="80" t="e">
        <f t="shared" ca="1" si="2824"/>
        <v>#N/A</v>
      </c>
      <c r="CY1727" s="80" t="e">
        <f t="shared" ca="1" si="2824"/>
        <v>#N/A</v>
      </c>
      <c r="CZ1727" s="80" t="e">
        <f t="shared" ca="1" si="2824"/>
        <v>#N/A</v>
      </c>
      <c r="DA1727" s="80" t="e">
        <f t="shared" ca="1" si="2824"/>
        <v>#N/A</v>
      </c>
      <c r="DB1727" s="80" t="e">
        <f t="shared" ca="1" si="2824"/>
        <v>#N/A</v>
      </c>
      <c r="DC1727" s="80" t="e">
        <f t="shared" ca="1" si="2824"/>
        <v>#N/A</v>
      </c>
      <c r="DD1727" s="80" t="e">
        <f t="shared" ca="1" si="2824"/>
        <v>#N/A</v>
      </c>
      <c r="DE1727" s="80" t="e">
        <f t="shared" ca="1" si="2824"/>
        <v>#N/A</v>
      </c>
      <c r="DF1727" s="80" t="e">
        <f t="shared" ca="1" si="2824"/>
        <v>#N/A</v>
      </c>
      <c r="DG1727" s="80" t="e">
        <f t="shared" ca="1" si="2824"/>
        <v>#N/A</v>
      </c>
      <c r="DH1727" s="80" t="e">
        <f t="shared" ca="1" si="2824"/>
        <v>#N/A</v>
      </c>
      <c r="DI1727" s="80" t="e">
        <f t="shared" ca="1" si="2824"/>
        <v>#N/A</v>
      </c>
      <c r="DJ1727" s="80" t="e">
        <f t="shared" ca="1" si="2824"/>
        <v>#N/A</v>
      </c>
      <c r="DK1727" s="80" t="e">
        <f t="shared" ca="1" si="2824"/>
        <v>#N/A</v>
      </c>
      <c r="DL1727" s="80" t="e">
        <f t="shared" ca="1" si="2824"/>
        <v>#N/A</v>
      </c>
    </row>
    <row r="1728" spans="2:117" x14ac:dyDescent="0.4">
      <c r="D1728" t="s">
        <v>767</v>
      </c>
      <c r="E1728" s="8" t="str">
        <f t="shared" si="2819"/>
        <v>1728 FAPPER-S</v>
      </c>
      <c r="G1728" s="158" t="str">
        <f>"Accumulated depreciation - "&amp;SUBSTITUTE(G1712,":","")</f>
        <v>Accumulated depreciation - Revenue driven PP&amp;E</v>
      </c>
      <c r="I1728" s="81">
        <f>-H1715/H1714*I1727</f>
        <v>-20</v>
      </c>
      <c r="J1728" s="243"/>
      <c r="K1728" s="37">
        <f ca="1">SUMIF($4:$4,K$2,1728:1728)</f>
        <v>-42.3463070306086</v>
      </c>
      <c r="L1728" s="37">
        <f ca="1">SUMIF($4:$4,L$2,1728:1728)</f>
        <v>-69.686188440279452</v>
      </c>
      <c r="M1728" s="37">
        <f ca="1">SUMIF($4:$4,M$2,1728:1728)</f>
        <v>-103.13552369155963</v>
      </c>
      <c r="N1728" s="37">
        <f ca="1">SUMIF($4:$4,N$2,1728:1728)</f>
        <v>-144.05955009778847</v>
      </c>
      <c r="O1728" s="37">
        <f ca="1">SUMIF($4:$4,O$2,1728:1728)</f>
        <v>-169.65932368791883</v>
      </c>
      <c r="P1728" s="37">
        <f ca="1">SUMIF($4:$4,P$2,1728:1728)</f>
        <v>-195.5117250017062</v>
      </c>
      <c r="R1728" s="37">
        <f>$I1728</f>
        <v>-20</v>
      </c>
      <c r="S1728" s="81">
        <f t="shared" ref="S1728:AX1728" ca="1" si="2825">R1728+S1722</f>
        <v>-21.694915254237287</v>
      </c>
      <c r="T1728" s="81">
        <f t="shared" ca="1" si="2825"/>
        <v>-23.418557885665038</v>
      </c>
      <c r="U1728" s="81">
        <f t="shared" ca="1" si="2825"/>
        <v>-25.171414798981395</v>
      </c>
      <c r="V1728" s="81">
        <f t="shared" ca="1" si="2825"/>
        <v>-26.953981151506504</v>
      </c>
      <c r="W1728" s="81">
        <f t="shared" ca="1" si="2825"/>
        <v>-28.766760493057461</v>
      </c>
      <c r="X1728" s="81">
        <f t="shared" ca="1" si="2825"/>
        <v>-30.610264908194029</v>
      </c>
      <c r="Y1728" s="81">
        <f t="shared" ca="1" si="2825"/>
        <v>-32.485015160875285</v>
      </c>
      <c r="Z1728" s="81">
        <f t="shared" ca="1" si="2825"/>
        <v>-34.391540841568087</v>
      </c>
      <c r="AA1728" s="81">
        <f t="shared" ca="1" si="2825"/>
        <v>-36.330380516848905</v>
      </c>
      <c r="AB1728" s="81">
        <f t="shared" ca="1" si="2825"/>
        <v>-38.302081881541262</v>
      </c>
      <c r="AC1728" s="81">
        <f t="shared" ca="1" si="2825"/>
        <v>-40.30720191343179</v>
      </c>
      <c r="AD1728" s="81">
        <f t="shared" ca="1" si="2825"/>
        <v>-42.3463070306086</v>
      </c>
      <c r="AE1728" s="81">
        <f t="shared" ca="1" si="2825"/>
        <v>-44.419973251466374</v>
      </c>
      <c r="AF1728" s="81">
        <f t="shared" ca="1" si="2825"/>
        <v>-46.528786357423428</v>
      </c>
      <c r="AG1728" s="81">
        <f t="shared" ca="1" si="2825"/>
        <v>-48.673342058396706</v>
      </c>
      <c r="AH1728" s="81">
        <f t="shared" ca="1" si="2825"/>
        <v>-50.854246161081399</v>
      </c>
      <c r="AI1728" s="81">
        <f t="shared" ca="1" si="2825"/>
        <v>-53.072114740082782</v>
      </c>
      <c r="AJ1728" s="81">
        <f t="shared" ca="1" si="2825"/>
        <v>-55.327574311948588</v>
      </c>
      <c r="AK1728" s="81">
        <f t="shared" ca="1" si="2825"/>
        <v>-57.621262012151107</v>
      </c>
      <c r="AL1728" s="81">
        <f t="shared" ca="1" si="2825"/>
        <v>-59.953825775068921</v>
      </c>
      <c r="AM1728" s="81">
        <f t="shared" ca="1" si="2825"/>
        <v>-62.325924517019239</v>
      </c>
      <c r="AN1728" s="81">
        <f t="shared" ca="1" si="2825"/>
        <v>-64.738228322392445</v>
      </c>
      <c r="AO1728" s="81">
        <f t="shared" ca="1" si="2825"/>
        <v>-67.191418632941463</v>
      </c>
      <c r="AP1728" s="81">
        <f t="shared" ca="1" si="2825"/>
        <v>-69.686188440279452</v>
      </c>
      <c r="AQ1728" s="81">
        <f t="shared" ca="1" si="2825"/>
        <v>-72.223242481640114</v>
      </c>
      <c r="AR1728" s="81">
        <f t="shared" ca="1" si="2825"/>
        <v>-74.803297438956051</v>
      </c>
      <c r="AS1728" s="81">
        <f t="shared" ca="1" si="2825"/>
        <v>-77.427082141311232</v>
      </c>
      <c r="AT1728" s="81">
        <f t="shared" ca="1" si="2825"/>
        <v>-80.095337770824983</v>
      </c>
      <c r="AU1728" s="81">
        <f t="shared" ca="1" si="2825"/>
        <v>-82.808818072025403</v>
      </c>
      <c r="AV1728" s="81">
        <f t="shared" ca="1" si="2825"/>
        <v>-85.56828956477159</v>
      </c>
      <c r="AW1728" s="81">
        <f t="shared" ca="1" si="2825"/>
        <v>-88.374531760784663</v>
      </c>
      <c r="AX1728" s="81">
        <f t="shared" ca="1" si="2825"/>
        <v>-91.22833738384881</v>
      </c>
      <c r="AY1728" s="81">
        <f t="shared" ref="AY1728:CD1728" ca="1" si="2826">AX1728+AY1722</f>
        <v>-94.130512593744555</v>
      </c>
      <c r="AZ1728" s="81">
        <f t="shared" ca="1" si="2826"/>
        <v>-97.081877213977521</v>
      </c>
      <c r="BA1728" s="81">
        <f t="shared" ca="1" si="2826"/>
        <v>-100.08326496336697</v>
      </c>
      <c r="BB1728" s="81">
        <f t="shared" ca="1" si="2826"/>
        <v>-103.13552369155963</v>
      </c>
      <c r="BC1728" s="81">
        <f t="shared" ca="1" si="2826"/>
        <v>-106.23951561853521</v>
      </c>
      <c r="BD1728" s="81">
        <f t="shared" ca="1" si="2826"/>
        <v>-109.3961175781714</v>
      </c>
      <c r="BE1728" s="81">
        <f t="shared" ca="1" si="2826"/>
        <v>-112.60622126593702</v>
      </c>
      <c r="BF1728" s="81">
        <f t="shared" ca="1" si="2826"/>
        <v>-115.87073349078341</v>
      </c>
      <c r="BG1728" s="81">
        <f t="shared" ca="1" si="2826"/>
        <v>-119.19057643130516</v>
      </c>
      <c r="BH1728" s="81">
        <f t="shared" ca="1" si="2826"/>
        <v>-122.56668789624254</v>
      </c>
      <c r="BI1728" s="81">
        <f t="shared" ca="1" si="2826"/>
        <v>-126.0000215893992</v>
      </c>
      <c r="BJ1728" s="81">
        <f t="shared" ca="1" si="2826"/>
        <v>-129.49154737905002</v>
      </c>
      <c r="BK1728" s="81">
        <f t="shared" ca="1" si="2826"/>
        <v>-133.04225157191527</v>
      </c>
      <c r="BL1728" s="81">
        <f t="shared" ca="1" si="2826"/>
        <v>-136.65313719177826</v>
      </c>
      <c r="BM1728" s="81">
        <f t="shared" ca="1" si="2826"/>
        <v>-140.32522426282534</v>
      </c>
      <c r="BN1728" s="81">
        <f t="shared" ca="1" si="2826"/>
        <v>-144.05955009778847</v>
      </c>
      <c r="BO1728" s="81">
        <f t="shared" ca="1" si="2826"/>
        <v>-146.16225433673404</v>
      </c>
      <c r="BP1728" s="81">
        <f t="shared" ca="1" si="2826"/>
        <v>-148.27187025338654</v>
      </c>
      <c r="BQ1728" s="81">
        <f t="shared" ca="1" si="2826"/>
        <v>-150.38802809012759</v>
      </c>
      <c r="BR1728" s="81">
        <f t="shared" ca="1" si="2826"/>
        <v>-152.51034356963854</v>
      </c>
      <c r="BS1728" s="81">
        <f t="shared" ca="1" si="2826"/>
        <v>-154.63841750892891</v>
      </c>
      <c r="BT1728" s="81">
        <f t="shared" ca="1" si="2826"/>
        <v>-156.77183542445215</v>
      </c>
      <c r="BU1728" s="81">
        <f t="shared" ca="1" si="2826"/>
        <v>-158.91016712811754</v>
      </c>
      <c r="BV1728" s="81">
        <f t="shared" ca="1" si="2826"/>
        <v>-161.05296631400299</v>
      </c>
      <c r="BW1728" s="81">
        <f t="shared" ca="1" si="2826"/>
        <v>-163.19977013556968</v>
      </c>
      <c r="BX1728" s="81">
        <f t="shared" ca="1" si="2826"/>
        <v>-165.35009877317512</v>
      </c>
      <c r="BY1728" s="81">
        <f t="shared" ca="1" si="2826"/>
        <v>-167.50345499167739</v>
      </c>
      <c r="BZ1728" s="81">
        <f t="shared" ca="1" si="2826"/>
        <v>-169.65932368791883</v>
      </c>
      <c r="CA1728" s="81">
        <f t="shared" ca="1" si="2826"/>
        <v>-171.81717142787323</v>
      </c>
      <c r="CB1728" s="81">
        <f t="shared" ca="1" si="2826"/>
        <v>-173.97644597323605</v>
      </c>
      <c r="CC1728" s="81">
        <f t="shared" ca="1" si="2826"/>
        <v>-176.13657579723287</v>
      </c>
      <c r="CD1728" s="81">
        <f t="shared" ca="1" si="2826"/>
        <v>-178.29696958941653</v>
      </c>
      <c r="CE1728" s="81">
        <f t="shared" ref="CE1728:CL1728" ca="1" si="2827">CD1728+CE1722</f>
        <v>-180.45701574921884</v>
      </c>
      <c r="CF1728" s="81">
        <f t="shared" ca="1" si="2827"/>
        <v>-182.61608186801774</v>
      </c>
      <c r="CG1728" s="81">
        <f t="shared" ca="1" si="2827"/>
        <v>-184.77351419947655</v>
      </c>
      <c r="CH1728" s="81">
        <f t="shared" ca="1" si="2827"/>
        <v>-186.92863711790579</v>
      </c>
      <c r="CI1728" s="81">
        <f t="shared" ca="1" si="2827"/>
        <v>-189.08075256439454</v>
      </c>
      <c r="CJ1728" s="81">
        <f t="shared" ca="1" si="2827"/>
        <v>-191.22913948045175</v>
      </c>
      <c r="CK1728" s="81">
        <f t="shared" ca="1" si="2827"/>
        <v>-193.37305322889344</v>
      </c>
      <c r="CL1728" s="81">
        <f t="shared" ca="1" si="2827"/>
        <v>-195.5117250017062</v>
      </c>
      <c r="CN1728" s="81">
        <f>-H1715/H1714*CN1727</f>
        <v>-20</v>
      </c>
      <c r="CO1728" s="81" t="e">
        <f t="shared" ref="CO1728" ca="1" si="2828">CN1728+CO1722</f>
        <v>#N/A</v>
      </c>
      <c r="CP1728" s="81" t="e">
        <f t="shared" ref="CP1728:DL1728" ca="1" si="2829">CO1728+CP1722</f>
        <v>#N/A</v>
      </c>
      <c r="CQ1728" s="81" t="e">
        <f t="shared" ca="1" si="2829"/>
        <v>#N/A</v>
      </c>
      <c r="CR1728" s="81" t="e">
        <f t="shared" ca="1" si="2829"/>
        <v>#N/A</v>
      </c>
      <c r="CS1728" s="81" t="e">
        <f t="shared" ca="1" si="2829"/>
        <v>#N/A</v>
      </c>
      <c r="CT1728" s="81" t="e">
        <f t="shared" ca="1" si="2829"/>
        <v>#N/A</v>
      </c>
      <c r="CU1728" s="81" t="e">
        <f t="shared" ca="1" si="2829"/>
        <v>#N/A</v>
      </c>
      <c r="CV1728" s="81" t="e">
        <f t="shared" ca="1" si="2829"/>
        <v>#N/A</v>
      </c>
      <c r="CW1728" s="81" t="e">
        <f t="shared" ca="1" si="2829"/>
        <v>#N/A</v>
      </c>
      <c r="CX1728" s="81" t="e">
        <f t="shared" ca="1" si="2829"/>
        <v>#N/A</v>
      </c>
      <c r="CY1728" s="81" t="e">
        <f t="shared" ca="1" si="2829"/>
        <v>#N/A</v>
      </c>
      <c r="CZ1728" s="81" t="e">
        <f t="shared" ca="1" si="2829"/>
        <v>#N/A</v>
      </c>
      <c r="DA1728" s="81" t="e">
        <f t="shared" ca="1" si="2829"/>
        <v>#N/A</v>
      </c>
      <c r="DB1728" s="81" t="e">
        <f t="shared" ca="1" si="2829"/>
        <v>#N/A</v>
      </c>
      <c r="DC1728" s="81" t="e">
        <f t="shared" ca="1" si="2829"/>
        <v>#N/A</v>
      </c>
      <c r="DD1728" s="81" t="e">
        <f t="shared" ca="1" si="2829"/>
        <v>#N/A</v>
      </c>
      <c r="DE1728" s="81" t="e">
        <f t="shared" ca="1" si="2829"/>
        <v>#N/A</v>
      </c>
      <c r="DF1728" s="81" t="e">
        <f t="shared" ca="1" si="2829"/>
        <v>#N/A</v>
      </c>
      <c r="DG1728" s="81" t="e">
        <f t="shared" ca="1" si="2829"/>
        <v>#N/A</v>
      </c>
      <c r="DH1728" s="81" t="e">
        <f t="shared" ca="1" si="2829"/>
        <v>#N/A</v>
      </c>
      <c r="DI1728" s="81" t="e">
        <f t="shared" ca="1" si="2829"/>
        <v>#N/A</v>
      </c>
      <c r="DJ1728" s="81" t="e">
        <f t="shared" ca="1" si="2829"/>
        <v>#N/A</v>
      </c>
      <c r="DK1728" s="81" t="e">
        <f t="shared" ca="1" si="2829"/>
        <v>#N/A</v>
      </c>
      <c r="DL1728" s="81" t="e">
        <f t="shared" ca="1" si="2829"/>
        <v>#N/A</v>
      </c>
    </row>
    <row r="1729" spans="1:116" x14ac:dyDescent="0.4">
      <c r="C1729" t="s">
        <v>240</v>
      </c>
      <c r="D1729" t="s">
        <v>767</v>
      </c>
      <c r="E1729" s="8" t="str">
        <f t="shared" si="2756"/>
        <v>1729 FAPPER-S</v>
      </c>
      <c r="G1729" s="126" t="str">
        <f>"Net PP&amp;E - "&amp;SUBSTITUTE(G1712,":","")</f>
        <v>Net PP&amp;E - Revenue driven PP&amp;E</v>
      </c>
      <c r="H1729" s="27"/>
      <c r="I1729" s="77">
        <f>SUM(I1727:I1728)</f>
        <v>80</v>
      </c>
      <c r="J1729" s="77"/>
      <c r="K1729" s="33">
        <f ca="1">SUMIF($4:$4,K$2,1729:1729)</f>
        <v>177.65369296939139</v>
      </c>
      <c r="L1729" s="33">
        <f ca="1">SUMIF($4:$4,L$2,1729:1729)</f>
        <v>270.31381155972053</v>
      </c>
      <c r="M1729" s="33">
        <f ca="1">SUMIF($4:$4,M$2,1729:1729)</f>
        <v>356.86447630844037</v>
      </c>
      <c r="N1729" s="33">
        <f ca="1">SUMIF($4:$4,N$2,1729:1729)</f>
        <v>435.94044990221153</v>
      </c>
      <c r="O1729" s="33">
        <f ca="1">SUMIF($4:$4,O$2,1729:1729)</f>
        <v>530.3406763120812</v>
      </c>
      <c r="P1729" s="33">
        <f ca="1">SUMIF($4:$4,P$2,1729:1729)</f>
        <v>624.48827499829383</v>
      </c>
      <c r="Q1729" s="33"/>
      <c r="R1729" s="33">
        <f>$I1729</f>
        <v>80</v>
      </c>
      <c r="S1729" s="77">
        <f t="shared" ref="S1729:AX1729" ca="1" si="2830">SUM(S1727:S1728)</f>
        <v>88.305084745762713</v>
      </c>
      <c r="T1729" s="77">
        <f t="shared" ca="1" si="2830"/>
        <v>96.581442114334962</v>
      </c>
      <c r="U1729" s="77">
        <f t="shared" ca="1" si="2830"/>
        <v>104.8285852010186</v>
      </c>
      <c r="V1729" s="77">
        <f t="shared" ca="1" si="2830"/>
        <v>113.0460188484935</v>
      </c>
      <c r="W1729" s="77">
        <f t="shared" ca="1" si="2830"/>
        <v>121.23323950694254</v>
      </c>
      <c r="X1729" s="77">
        <f t="shared" ca="1" si="2830"/>
        <v>129.38973509180596</v>
      </c>
      <c r="Y1729" s="77">
        <f t="shared" ca="1" si="2830"/>
        <v>137.51498483912471</v>
      </c>
      <c r="Z1729" s="77">
        <f t="shared" ca="1" si="2830"/>
        <v>145.60845915843191</v>
      </c>
      <c r="AA1729" s="77">
        <f t="shared" ca="1" si="2830"/>
        <v>153.66961948315111</v>
      </c>
      <c r="AB1729" s="77">
        <f t="shared" ca="1" si="2830"/>
        <v>161.69791811845874</v>
      </c>
      <c r="AC1729" s="77">
        <f t="shared" ca="1" si="2830"/>
        <v>169.69279808656822</v>
      </c>
      <c r="AD1729" s="77">
        <f t="shared" ca="1" si="2830"/>
        <v>177.65369296939139</v>
      </c>
      <c r="AE1729" s="77">
        <f t="shared" ca="1" si="2830"/>
        <v>185.58002674853361</v>
      </c>
      <c r="AF1729" s="77">
        <f t="shared" ca="1" si="2830"/>
        <v>193.47121364257657</v>
      </c>
      <c r="AG1729" s="77">
        <f t="shared" ca="1" si="2830"/>
        <v>201.32665794160329</v>
      </c>
      <c r="AH1729" s="77">
        <f t="shared" ca="1" si="2830"/>
        <v>209.14575383891861</v>
      </c>
      <c r="AI1729" s="77">
        <f t="shared" ca="1" si="2830"/>
        <v>216.92788525991722</v>
      </c>
      <c r="AJ1729" s="77">
        <f t="shared" ca="1" si="2830"/>
        <v>224.67242568805142</v>
      </c>
      <c r="AK1729" s="77">
        <f t="shared" ca="1" si="2830"/>
        <v>232.37873798784889</v>
      </c>
      <c r="AL1729" s="77">
        <f t="shared" ca="1" si="2830"/>
        <v>240.04617422493106</v>
      </c>
      <c r="AM1729" s="77">
        <f t="shared" ca="1" si="2830"/>
        <v>247.67407548298075</v>
      </c>
      <c r="AN1729" s="77">
        <f t="shared" ca="1" si="2830"/>
        <v>255.26177167760756</v>
      </c>
      <c r="AO1729" s="77">
        <f t="shared" ca="1" si="2830"/>
        <v>262.80858136705854</v>
      </c>
      <c r="AP1729" s="77">
        <f t="shared" ca="1" si="2830"/>
        <v>270.31381155972053</v>
      </c>
      <c r="AQ1729" s="77">
        <f t="shared" ca="1" si="2830"/>
        <v>277.77675751835989</v>
      </c>
      <c r="AR1729" s="77">
        <f t="shared" ca="1" si="2830"/>
        <v>285.19670256104394</v>
      </c>
      <c r="AS1729" s="77">
        <f t="shared" ca="1" si="2830"/>
        <v>292.57291785868875</v>
      </c>
      <c r="AT1729" s="77">
        <f t="shared" ca="1" si="2830"/>
        <v>299.90466222917502</v>
      </c>
      <c r="AU1729" s="77">
        <f t="shared" ca="1" si="2830"/>
        <v>307.19118192797458</v>
      </c>
      <c r="AV1729" s="77">
        <f t="shared" ca="1" si="2830"/>
        <v>314.43171043522841</v>
      </c>
      <c r="AW1729" s="77">
        <f t="shared" ca="1" si="2830"/>
        <v>321.62546823921537</v>
      </c>
      <c r="AX1729" s="77">
        <f t="shared" ca="1" si="2830"/>
        <v>328.77166261615116</v>
      </c>
      <c r="AY1729" s="77">
        <f t="shared" ref="AY1729:CD1729" ca="1" si="2831">SUM(AY1727:AY1728)</f>
        <v>335.86948740625542</v>
      </c>
      <c r="AZ1729" s="77">
        <f t="shared" ca="1" si="2831"/>
        <v>342.91812278602248</v>
      </c>
      <c r="BA1729" s="77">
        <f t="shared" ca="1" si="2831"/>
        <v>349.91673503663304</v>
      </c>
      <c r="BB1729" s="77">
        <f t="shared" ca="1" si="2831"/>
        <v>356.86447630844037</v>
      </c>
      <c r="BC1729" s="77">
        <f t="shared" ca="1" si="2831"/>
        <v>363.76048438146478</v>
      </c>
      <c r="BD1729" s="77">
        <f t="shared" ca="1" si="2831"/>
        <v>370.60388242182859</v>
      </c>
      <c r="BE1729" s="77">
        <f t="shared" ca="1" si="2831"/>
        <v>377.39377873406295</v>
      </c>
      <c r="BF1729" s="77">
        <f t="shared" ca="1" si="2831"/>
        <v>384.12926650921656</v>
      </c>
      <c r="BG1729" s="77">
        <f t="shared" ca="1" si="2831"/>
        <v>390.80942356869485</v>
      </c>
      <c r="BH1729" s="77">
        <f t="shared" ca="1" si="2831"/>
        <v>397.43331210375743</v>
      </c>
      <c r="BI1729" s="77">
        <f t="shared" ca="1" si="2831"/>
        <v>403.99997841060082</v>
      </c>
      <c r="BJ1729" s="77">
        <f t="shared" ca="1" si="2831"/>
        <v>410.50845262094998</v>
      </c>
      <c r="BK1729" s="77">
        <f t="shared" ca="1" si="2831"/>
        <v>416.95774842808476</v>
      </c>
      <c r="BL1729" s="77">
        <f t="shared" ca="1" si="2831"/>
        <v>423.34686280822177</v>
      </c>
      <c r="BM1729" s="77">
        <f t="shared" ca="1" si="2831"/>
        <v>429.67477573717463</v>
      </c>
      <c r="BN1729" s="77">
        <f t="shared" ca="1" si="2831"/>
        <v>435.94044990221153</v>
      </c>
      <c r="BO1729" s="77">
        <f t="shared" ca="1" si="2831"/>
        <v>443.83774566326599</v>
      </c>
      <c r="BP1729" s="77">
        <f t="shared" ca="1" si="2831"/>
        <v>451.72812974661349</v>
      </c>
      <c r="BQ1729" s="77">
        <f t="shared" ca="1" si="2831"/>
        <v>459.61197190987241</v>
      </c>
      <c r="BR1729" s="77">
        <f t="shared" ca="1" si="2831"/>
        <v>467.48965643036149</v>
      </c>
      <c r="BS1729" s="77">
        <f t="shared" ca="1" si="2831"/>
        <v>475.36158249107109</v>
      </c>
      <c r="BT1729" s="77">
        <f t="shared" ca="1" si="2831"/>
        <v>483.22816457554785</v>
      </c>
      <c r="BU1729" s="77">
        <f t="shared" ca="1" si="2831"/>
        <v>491.08983287188244</v>
      </c>
      <c r="BV1729" s="77">
        <f t="shared" ca="1" si="2831"/>
        <v>498.94703368599698</v>
      </c>
      <c r="BW1729" s="77">
        <f t="shared" ca="1" si="2831"/>
        <v>506.80022986443032</v>
      </c>
      <c r="BX1729" s="77">
        <f t="shared" ca="1" si="2831"/>
        <v>514.64990122682491</v>
      </c>
      <c r="BY1729" s="77">
        <f t="shared" ca="1" si="2831"/>
        <v>522.49654500832264</v>
      </c>
      <c r="BZ1729" s="77">
        <f t="shared" ca="1" si="2831"/>
        <v>530.3406763120812</v>
      </c>
      <c r="CA1729" s="77">
        <f t="shared" ca="1" si="2831"/>
        <v>538.18282857212671</v>
      </c>
      <c r="CB1729" s="77">
        <f t="shared" ca="1" si="2831"/>
        <v>546.02355402676392</v>
      </c>
      <c r="CC1729" s="77">
        <f t="shared" ca="1" si="2831"/>
        <v>553.86342420276719</v>
      </c>
      <c r="CD1729" s="77">
        <f t="shared" ca="1" si="2831"/>
        <v>561.70303041058344</v>
      </c>
      <c r="CE1729" s="77">
        <f t="shared" ref="CE1729:CL1729" ca="1" si="2832">SUM(CE1727:CE1728)</f>
        <v>569.54298425078116</v>
      </c>
      <c r="CF1729" s="77">
        <f t="shared" ca="1" si="2832"/>
        <v>577.38391813198223</v>
      </c>
      <c r="CG1729" s="77">
        <f t="shared" ca="1" si="2832"/>
        <v>585.22648580052351</v>
      </c>
      <c r="CH1729" s="77">
        <f t="shared" ca="1" si="2832"/>
        <v>593.07136288209426</v>
      </c>
      <c r="CI1729" s="77">
        <f t="shared" ca="1" si="2832"/>
        <v>600.91924743560548</v>
      </c>
      <c r="CJ1729" s="77">
        <f t="shared" ca="1" si="2832"/>
        <v>608.77086051954825</v>
      </c>
      <c r="CK1729" s="77">
        <f t="shared" ca="1" si="2832"/>
        <v>616.62694677110653</v>
      </c>
      <c r="CL1729" s="77">
        <f t="shared" ca="1" si="2832"/>
        <v>624.48827499829383</v>
      </c>
      <c r="CN1729" s="77">
        <f>SUM(CN1727:CN1728)</f>
        <v>80</v>
      </c>
      <c r="CO1729" s="77" t="e">
        <f t="shared" ref="CO1729" ca="1" si="2833">SUM(CO1727:CO1728)</f>
        <v>#N/A</v>
      </c>
      <c r="CP1729" s="77" t="e">
        <f t="shared" ref="CP1729:DK1729" ca="1" si="2834">SUM(CP1727:CP1728)</f>
        <v>#N/A</v>
      </c>
      <c r="CQ1729" s="77" t="e">
        <f t="shared" ca="1" si="2834"/>
        <v>#N/A</v>
      </c>
      <c r="CR1729" s="77" t="e">
        <f t="shared" ca="1" si="2834"/>
        <v>#N/A</v>
      </c>
      <c r="CS1729" s="77" t="e">
        <f t="shared" ca="1" si="2834"/>
        <v>#N/A</v>
      </c>
      <c r="CT1729" s="77" t="e">
        <f t="shared" ca="1" si="2834"/>
        <v>#N/A</v>
      </c>
      <c r="CU1729" s="77" t="e">
        <f t="shared" ca="1" si="2834"/>
        <v>#N/A</v>
      </c>
      <c r="CV1729" s="77" t="e">
        <f t="shared" ca="1" si="2834"/>
        <v>#N/A</v>
      </c>
      <c r="CW1729" s="77" t="e">
        <f t="shared" ca="1" si="2834"/>
        <v>#N/A</v>
      </c>
      <c r="CX1729" s="77" t="e">
        <f t="shared" ca="1" si="2834"/>
        <v>#N/A</v>
      </c>
      <c r="CY1729" s="77" t="e">
        <f t="shared" ca="1" si="2834"/>
        <v>#N/A</v>
      </c>
      <c r="CZ1729" s="77" t="e">
        <f t="shared" ca="1" si="2834"/>
        <v>#N/A</v>
      </c>
      <c r="DA1729" s="77" t="e">
        <f t="shared" ca="1" si="2834"/>
        <v>#N/A</v>
      </c>
      <c r="DB1729" s="77" t="e">
        <f t="shared" ca="1" si="2834"/>
        <v>#N/A</v>
      </c>
      <c r="DC1729" s="77" t="e">
        <f t="shared" ca="1" si="2834"/>
        <v>#N/A</v>
      </c>
      <c r="DD1729" s="77" t="e">
        <f t="shared" ca="1" si="2834"/>
        <v>#N/A</v>
      </c>
      <c r="DE1729" s="77" t="e">
        <f t="shared" ca="1" si="2834"/>
        <v>#N/A</v>
      </c>
      <c r="DF1729" s="77" t="e">
        <f t="shared" ca="1" si="2834"/>
        <v>#N/A</v>
      </c>
      <c r="DG1729" s="77" t="e">
        <f t="shared" ca="1" si="2834"/>
        <v>#N/A</v>
      </c>
      <c r="DH1729" s="77" t="e">
        <f t="shared" ca="1" si="2834"/>
        <v>#N/A</v>
      </c>
      <c r="DI1729" s="77" t="e">
        <f t="shared" ca="1" si="2834"/>
        <v>#N/A</v>
      </c>
      <c r="DJ1729" s="77" t="e">
        <f t="shared" ca="1" si="2834"/>
        <v>#N/A</v>
      </c>
      <c r="DK1729" s="77" t="e">
        <f t="shared" ca="1" si="2834"/>
        <v>#N/A</v>
      </c>
      <c r="DL1729" s="77" t="e">
        <f t="shared" ref="DL1729" ca="1" si="2835">SUM(DL1727:DL1728)</f>
        <v>#N/A</v>
      </c>
    </row>
    <row r="1730" spans="1:116" x14ac:dyDescent="0.4">
      <c r="B1730" t="s">
        <v>244</v>
      </c>
      <c r="D1730" t="s">
        <v>767</v>
      </c>
      <c r="E1730" s="8" t="str">
        <f t="shared" ref="E1730" si="2836">ROW()&amp;" "&amp;D1730</f>
        <v>1730 FAPPER-S</v>
      </c>
      <c r="G1730" s="126"/>
      <c r="H1730" s="27"/>
      <c r="I1730" s="77"/>
      <c r="J1730" s="77"/>
      <c r="K1730" s="33"/>
      <c r="L1730" s="33"/>
      <c r="M1730" s="33"/>
      <c r="N1730" s="33"/>
      <c r="O1730" s="33"/>
      <c r="P1730" s="33"/>
      <c r="R1730" s="33"/>
      <c r="S1730" s="77"/>
      <c r="T1730" s="77"/>
      <c r="U1730" s="77"/>
      <c r="V1730" s="77"/>
      <c r="W1730" s="77"/>
      <c r="X1730" s="77"/>
      <c r="Y1730" s="77"/>
      <c r="Z1730" s="77"/>
      <c r="AA1730" s="77"/>
      <c r="AB1730" s="77"/>
      <c r="AC1730" s="77"/>
      <c r="AD1730" s="77"/>
      <c r="AE1730" s="77"/>
      <c r="AF1730" s="77"/>
      <c r="AG1730" s="77"/>
      <c r="AH1730" s="77"/>
      <c r="AI1730" s="77"/>
      <c r="AJ1730" s="77"/>
      <c r="AK1730" s="77"/>
      <c r="AL1730" s="77"/>
      <c r="AM1730" s="77"/>
      <c r="AN1730" s="77"/>
      <c r="AO1730" s="77"/>
      <c r="AP1730" s="77"/>
      <c r="AQ1730" s="77"/>
      <c r="AR1730" s="77"/>
      <c r="AS1730" s="77"/>
      <c r="AT1730" s="77"/>
      <c r="AU1730" s="77"/>
      <c r="AV1730" s="77"/>
      <c r="AW1730" s="77"/>
      <c r="AX1730" s="77"/>
      <c r="AY1730" s="77"/>
      <c r="AZ1730" s="77"/>
      <c r="BA1730" s="77"/>
      <c r="BB1730" s="77"/>
      <c r="BC1730" s="77"/>
      <c r="BD1730" s="77"/>
      <c r="BE1730" s="77"/>
      <c r="BF1730" s="77"/>
      <c r="BG1730" s="77"/>
      <c r="BH1730" s="77"/>
      <c r="BI1730" s="77"/>
      <c r="BJ1730" s="77"/>
      <c r="BK1730" s="77"/>
      <c r="BL1730" s="77"/>
      <c r="BM1730" s="77"/>
      <c r="BN1730" s="77"/>
      <c r="BO1730" s="77"/>
      <c r="BP1730" s="77"/>
      <c r="BQ1730" s="77"/>
      <c r="BR1730" s="77"/>
      <c r="BS1730" s="77"/>
      <c r="BT1730" s="77"/>
      <c r="BU1730" s="77"/>
      <c r="BV1730" s="77"/>
      <c r="BW1730" s="77"/>
      <c r="BX1730" s="77"/>
      <c r="BY1730" s="77"/>
      <c r="BZ1730" s="77"/>
      <c r="CA1730" s="77"/>
      <c r="CB1730" s="77"/>
      <c r="CC1730" s="77"/>
      <c r="CD1730" s="77"/>
      <c r="CE1730" s="77"/>
      <c r="CF1730" s="77"/>
      <c r="CG1730" s="77"/>
      <c r="CH1730" s="77"/>
      <c r="CI1730" s="77"/>
      <c r="CJ1730" s="77"/>
      <c r="CK1730" s="77"/>
      <c r="CL1730" s="77"/>
      <c r="CN1730" s="77"/>
      <c r="CO1730" s="77"/>
      <c r="CP1730" s="77"/>
      <c r="CQ1730" s="77"/>
      <c r="CR1730" s="77"/>
      <c r="CS1730" s="77"/>
      <c r="CT1730" s="77"/>
      <c r="CU1730" s="77"/>
      <c r="CV1730" s="77"/>
      <c r="CW1730" s="77"/>
      <c r="CX1730" s="77"/>
      <c r="CY1730" s="77"/>
      <c r="CZ1730" s="77"/>
      <c r="DA1730" s="77"/>
      <c r="DB1730" s="77"/>
      <c r="DC1730" s="77"/>
      <c r="DD1730" s="77"/>
      <c r="DE1730" s="77"/>
      <c r="DF1730" s="77"/>
      <c r="DG1730" s="77"/>
      <c r="DH1730" s="77"/>
      <c r="DI1730" s="77"/>
      <c r="DJ1730" s="77"/>
      <c r="DK1730" s="77"/>
      <c r="DL1730" s="77"/>
    </row>
    <row r="1731" spans="1:116" x14ac:dyDescent="0.4">
      <c r="B1731" t="s">
        <v>332</v>
      </c>
      <c r="D1731" t="s">
        <v>767</v>
      </c>
      <c r="E1731" s="8" t="str">
        <f>ROW()&amp;" "&amp;D1731</f>
        <v>1731 FAPPER-S</v>
      </c>
      <c r="G1731" s="136" t="str">
        <f>G1704</f>
        <v>(Primary label)</v>
      </c>
      <c r="H1731" s="27"/>
      <c r="I1731" s="78"/>
      <c r="J1731" s="78"/>
      <c r="K1731" s="33"/>
      <c r="L1731" s="33"/>
      <c r="M1731" s="33"/>
      <c r="N1731" s="33"/>
      <c r="O1731" s="33"/>
      <c r="P1731" s="33"/>
      <c r="R1731" s="33"/>
      <c r="S1731" s="77"/>
      <c r="T1731" s="77"/>
      <c r="U1731" s="77"/>
      <c r="V1731" s="77"/>
      <c r="W1731" s="77"/>
      <c r="X1731" s="77"/>
      <c r="Y1731" s="77"/>
      <c r="Z1731" s="77"/>
      <c r="AA1731" s="77"/>
      <c r="AB1731" s="77"/>
      <c r="AC1731" s="77"/>
      <c r="AD1731" s="77"/>
      <c r="AE1731" s="77"/>
      <c r="AF1731" s="77"/>
      <c r="AG1731" s="77"/>
      <c r="AH1731" s="77"/>
      <c r="AI1731" s="77"/>
      <c r="AJ1731" s="77"/>
      <c r="AK1731" s="77"/>
      <c r="AL1731" s="77"/>
      <c r="AM1731" s="77"/>
      <c r="AN1731" s="77"/>
      <c r="AO1731" s="77"/>
      <c r="AP1731" s="77"/>
      <c r="AQ1731" s="77"/>
      <c r="AR1731" s="77"/>
      <c r="AS1731" s="77"/>
      <c r="AT1731" s="77"/>
      <c r="AU1731" s="77"/>
      <c r="AV1731" s="77"/>
      <c r="AW1731" s="77"/>
      <c r="AX1731" s="77"/>
      <c r="AY1731" s="77"/>
      <c r="AZ1731" s="77"/>
      <c r="BA1731" s="77"/>
      <c r="BB1731" s="77"/>
      <c r="BC1731" s="77"/>
      <c r="BD1731" s="77"/>
      <c r="BE1731" s="77"/>
      <c r="BF1731" s="77"/>
      <c r="BG1731" s="77"/>
      <c r="BH1731" s="77"/>
      <c r="BI1731" s="77"/>
      <c r="BJ1731" s="77"/>
      <c r="BK1731" s="77"/>
      <c r="BL1731" s="77"/>
      <c r="BM1731" s="77"/>
      <c r="BN1731" s="77"/>
      <c r="BO1731" s="77"/>
      <c r="BP1731" s="77"/>
      <c r="BQ1731" s="77"/>
      <c r="BR1731" s="77"/>
      <c r="BS1731" s="77"/>
      <c r="BT1731" s="77"/>
      <c r="BU1731" s="77"/>
      <c r="BV1731" s="77"/>
      <c r="BW1731" s="77"/>
      <c r="BX1731" s="77"/>
      <c r="BY1731" s="77"/>
      <c r="BZ1731" s="77"/>
      <c r="CA1731" s="77"/>
      <c r="CB1731" s="77"/>
      <c r="CC1731" s="77"/>
      <c r="CD1731" s="77"/>
      <c r="CE1731" s="77"/>
      <c r="CF1731" s="77"/>
      <c r="CG1731" s="77"/>
      <c r="CH1731" s="77"/>
      <c r="CI1731" s="77"/>
      <c r="CJ1731" s="77"/>
      <c r="CK1731" s="77"/>
      <c r="CL1731" s="77"/>
      <c r="CN1731" s="78"/>
      <c r="CO1731" s="77"/>
      <c r="CP1731" s="77"/>
      <c r="CQ1731" s="77"/>
      <c r="CR1731" s="77"/>
      <c r="CS1731" s="77"/>
      <c r="CT1731" s="77"/>
      <c r="CU1731" s="77"/>
      <c r="CV1731" s="77"/>
      <c r="CW1731" s="77"/>
      <c r="CX1731" s="77"/>
      <c r="CY1731" s="77"/>
      <c r="CZ1731" s="77"/>
      <c r="DA1731" s="77"/>
      <c r="DB1731" s="77"/>
      <c r="DC1731" s="77"/>
      <c r="DD1731" s="77"/>
      <c r="DE1731" s="77"/>
      <c r="DF1731" s="77"/>
      <c r="DG1731" s="77"/>
      <c r="DH1731" s="77"/>
      <c r="DI1731" s="77"/>
      <c r="DJ1731" s="77"/>
      <c r="DK1731" s="77"/>
      <c r="DL1731" s="77"/>
    </row>
    <row r="1732" spans="1:116" x14ac:dyDescent="0.4">
      <c r="B1732" t="s">
        <v>332</v>
      </c>
      <c r="D1732" t="s">
        <v>767</v>
      </c>
      <c r="E1732" s="8" t="str">
        <f>ROW()&amp;" "&amp;D1732</f>
        <v>1732 FAPPER-S</v>
      </c>
      <c r="G1732" s="136" t="str">
        <f>G1705</f>
        <v>primary unit</v>
      </c>
      <c r="H1732" s="27"/>
      <c r="I1732" s="78"/>
      <c r="J1732" s="78"/>
      <c r="K1732" s="33"/>
      <c r="L1732" s="33"/>
      <c r="M1732" s="33"/>
      <c r="N1732" s="33"/>
      <c r="O1732" s="33"/>
      <c r="P1732" s="33"/>
      <c r="R1732" s="33"/>
      <c r="S1732" s="77"/>
      <c r="T1732" s="77"/>
      <c r="U1732" s="77"/>
      <c r="V1732" s="77"/>
      <c r="W1732" s="77"/>
      <c r="X1732" s="77"/>
      <c r="Y1732" s="77"/>
      <c r="Z1732" s="77"/>
      <c r="AA1732" s="77"/>
      <c r="AB1732" s="77"/>
      <c r="AC1732" s="77"/>
      <c r="AD1732" s="77"/>
      <c r="AE1732" s="77"/>
      <c r="AF1732" s="77"/>
      <c r="AG1732" s="77"/>
      <c r="AH1732" s="77"/>
      <c r="AI1732" s="77"/>
      <c r="AJ1732" s="77"/>
      <c r="AK1732" s="77"/>
      <c r="AL1732" s="77"/>
      <c r="AM1732" s="77"/>
      <c r="AN1732" s="77"/>
      <c r="AO1732" s="77"/>
      <c r="AP1732" s="77"/>
      <c r="AQ1732" s="77"/>
      <c r="AR1732" s="77"/>
      <c r="AS1732" s="77"/>
      <c r="AT1732" s="77"/>
      <c r="AU1732" s="77"/>
      <c r="AV1732" s="77"/>
      <c r="AW1732" s="77"/>
      <c r="AX1732" s="77"/>
      <c r="AY1732" s="77"/>
      <c r="AZ1732" s="77"/>
      <c r="BA1732" s="77"/>
      <c r="BB1732" s="77"/>
      <c r="BC1732" s="77"/>
      <c r="BD1732" s="77"/>
      <c r="BE1732" s="77"/>
      <c r="BF1732" s="77"/>
      <c r="BG1732" s="77"/>
      <c r="BH1732" s="77"/>
      <c r="BI1732" s="77"/>
      <c r="BJ1732" s="77"/>
      <c r="BK1732" s="77"/>
      <c r="BL1732" s="77"/>
      <c r="BM1732" s="77"/>
      <c r="BN1732" s="77"/>
      <c r="BO1732" s="77"/>
      <c r="BP1732" s="77"/>
      <c r="BQ1732" s="77"/>
      <c r="BR1732" s="77"/>
      <c r="BS1732" s="77"/>
      <c r="BT1732" s="77"/>
      <c r="BU1732" s="77"/>
      <c r="BV1732" s="77"/>
      <c r="BW1732" s="77"/>
      <c r="BX1732" s="77"/>
      <c r="BY1732" s="77"/>
      <c r="BZ1732" s="77"/>
      <c r="CA1732" s="77"/>
      <c r="CB1732" s="77"/>
      <c r="CC1732" s="77"/>
      <c r="CD1732" s="77"/>
      <c r="CE1732" s="77"/>
      <c r="CF1732" s="77"/>
      <c r="CG1732" s="77"/>
      <c r="CH1732" s="77"/>
      <c r="CI1732" s="77"/>
      <c r="CJ1732" s="77"/>
      <c r="CK1732" s="77"/>
      <c r="CL1732" s="77"/>
      <c r="CN1732" s="78"/>
      <c r="CO1732" s="77"/>
      <c r="CP1732" s="77"/>
      <c r="CQ1732" s="77"/>
      <c r="CR1732" s="77"/>
      <c r="CS1732" s="77"/>
      <c r="CT1732" s="77"/>
      <c r="CU1732" s="77"/>
      <c r="CV1732" s="77"/>
      <c r="CW1732" s="77"/>
      <c r="CX1732" s="77"/>
      <c r="CY1732" s="77"/>
      <c r="CZ1732" s="77"/>
      <c r="DA1732" s="77"/>
      <c r="DB1732" s="77"/>
      <c r="DC1732" s="77"/>
      <c r="DD1732" s="77"/>
      <c r="DE1732" s="77"/>
      <c r="DF1732" s="77"/>
      <c r="DG1732" s="77"/>
      <c r="DH1732" s="77"/>
      <c r="DI1732" s="77"/>
      <c r="DJ1732" s="77"/>
      <c r="DK1732" s="77"/>
      <c r="DL1732" s="77"/>
    </row>
    <row r="1733" spans="1:116" x14ac:dyDescent="0.4">
      <c r="B1733" t="s">
        <v>332</v>
      </c>
      <c r="D1733" t="s">
        <v>767</v>
      </c>
      <c r="E1733" s="8" t="str">
        <f>ROW()&amp;" "&amp;D1733</f>
        <v>1733 FAPPER-S</v>
      </c>
      <c r="G1733" s="136" t="str">
        <f>G1706</f>
        <v>Primary revenue driver</v>
      </c>
      <c r="K1733" s="53"/>
      <c r="L1733" s="53"/>
      <c r="M1733" s="53"/>
      <c r="N1733" s="53"/>
      <c r="O1733" s="53"/>
      <c r="P1733" s="53"/>
      <c r="R1733" s="24"/>
      <c r="S1733" s="179" t="str">
        <f t="shared" ref="S1733:AX1733" si="2837">S1706</f>
        <v>S$16</v>
      </c>
      <c r="T1733" s="179" t="str">
        <f t="shared" si="2837"/>
        <v>T$16</v>
      </c>
      <c r="U1733" s="179" t="str">
        <f t="shared" si="2837"/>
        <v>U$16</v>
      </c>
      <c r="V1733" s="179" t="str">
        <f t="shared" si="2837"/>
        <v>V$16</v>
      </c>
      <c r="W1733" s="179" t="str">
        <f t="shared" si="2837"/>
        <v>W$16</v>
      </c>
      <c r="X1733" s="179" t="str">
        <f t="shared" si="2837"/>
        <v>X$16</v>
      </c>
      <c r="Y1733" s="179" t="str">
        <f t="shared" si="2837"/>
        <v>Y$16</v>
      </c>
      <c r="Z1733" s="179" t="str">
        <f t="shared" si="2837"/>
        <v>Z$16</v>
      </c>
      <c r="AA1733" s="179" t="str">
        <f t="shared" si="2837"/>
        <v>AA$16</v>
      </c>
      <c r="AB1733" s="179" t="str">
        <f t="shared" si="2837"/>
        <v>AB$16</v>
      </c>
      <c r="AC1733" s="179" t="str">
        <f t="shared" si="2837"/>
        <v>AC$16</v>
      </c>
      <c r="AD1733" s="179" t="str">
        <f t="shared" si="2837"/>
        <v>AD$16</v>
      </c>
      <c r="AE1733" s="179" t="str">
        <f t="shared" si="2837"/>
        <v>AE$16</v>
      </c>
      <c r="AF1733" s="179" t="str">
        <f t="shared" si="2837"/>
        <v>AF$16</v>
      </c>
      <c r="AG1733" s="179" t="str">
        <f t="shared" si="2837"/>
        <v>AG$16</v>
      </c>
      <c r="AH1733" s="179" t="str">
        <f t="shared" si="2837"/>
        <v>AH$16</v>
      </c>
      <c r="AI1733" s="179" t="str">
        <f t="shared" si="2837"/>
        <v>AI$16</v>
      </c>
      <c r="AJ1733" s="179" t="str">
        <f t="shared" si="2837"/>
        <v>AJ$16</v>
      </c>
      <c r="AK1733" s="179" t="str">
        <f t="shared" si="2837"/>
        <v>AK$16</v>
      </c>
      <c r="AL1733" s="179" t="str">
        <f t="shared" si="2837"/>
        <v>AL$16</v>
      </c>
      <c r="AM1733" s="179" t="str">
        <f t="shared" si="2837"/>
        <v>AM$16</v>
      </c>
      <c r="AN1733" s="179" t="str">
        <f t="shared" si="2837"/>
        <v>AN$16</v>
      </c>
      <c r="AO1733" s="179" t="str">
        <f t="shared" si="2837"/>
        <v>AO$16</v>
      </c>
      <c r="AP1733" s="179" t="str">
        <f t="shared" si="2837"/>
        <v>AP$16</v>
      </c>
      <c r="AQ1733" s="179" t="str">
        <f t="shared" si="2837"/>
        <v>AQ$16</v>
      </c>
      <c r="AR1733" s="179" t="str">
        <f t="shared" si="2837"/>
        <v>AR$16</v>
      </c>
      <c r="AS1733" s="179" t="str">
        <f t="shared" si="2837"/>
        <v>AS$16</v>
      </c>
      <c r="AT1733" s="179" t="str">
        <f t="shared" si="2837"/>
        <v>AT$16</v>
      </c>
      <c r="AU1733" s="179" t="str">
        <f t="shared" si="2837"/>
        <v>AU$16</v>
      </c>
      <c r="AV1733" s="179" t="str">
        <f t="shared" si="2837"/>
        <v>AV$16</v>
      </c>
      <c r="AW1733" s="179" t="str">
        <f t="shared" si="2837"/>
        <v>AW$16</v>
      </c>
      <c r="AX1733" s="179" t="str">
        <f t="shared" si="2837"/>
        <v>AX$16</v>
      </c>
      <c r="AY1733" s="179" t="str">
        <f t="shared" ref="AY1733:CD1733" si="2838">AY1706</f>
        <v>AY$16</v>
      </c>
      <c r="AZ1733" s="179" t="str">
        <f t="shared" si="2838"/>
        <v>AZ$16</v>
      </c>
      <c r="BA1733" s="179" t="str">
        <f t="shared" si="2838"/>
        <v>BA$16</v>
      </c>
      <c r="BB1733" s="179" t="str">
        <f t="shared" si="2838"/>
        <v>BB$16</v>
      </c>
      <c r="BC1733" s="179" t="str">
        <f t="shared" si="2838"/>
        <v>BC$16</v>
      </c>
      <c r="BD1733" s="179" t="str">
        <f t="shared" si="2838"/>
        <v>BD$16</v>
      </c>
      <c r="BE1733" s="179" t="str">
        <f t="shared" si="2838"/>
        <v>BE$16</v>
      </c>
      <c r="BF1733" s="179" t="str">
        <f t="shared" si="2838"/>
        <v>BF$16</v>
      </c>
      <c r="BG1733" s="179" t="str">
        <f t="shared" si="2838"/>
        <v>BG$16</v>
      </c>
      <c r="BH1733" s="179" t="str">
        <f t="shared" si="2838"/>
        <v>BH$16</v>
      </c>
      <c r="BI1733" s="179" t="str">
        <f t="shared" si="2838"/>
        <v>BI$16</v>
      </c>
      <c r="BJ1733" s="179" t="str">
        <f t="shared" si="2838"/>
        <v>BJ$16</v>
      </c>
      <c r="BK1733" s="179" t="str">
        <f t="shared" si="2838"/>
        <v>BK$16</v>
      </c>
      <c r="BL1733" s="179" t="str">
        <f t="shared" si="2838"/>
        <v>BL$16</v>
      </c>
      <c r="BM1733" s="179" t="str">
        <f t="shared" si="2838"/>
        <v>BM$16</v>
      </c>
      <c r="BN1733" s="179" t="str">
        <f t="shared" si="2838"/>
        <v>BN$16</v>
      </c>
      <c r="BO1733" s="179" t="str">
        <f t="shared" si="2838"/>
        <v>BO$16</v>
      </c>
      <c r="BP1733" s="179" t="str">
        <f t="shared" si="2838"/>
        <v>BP$16</v>
      </c>
      <c r="BQ1733" s="179" t="str">
        <f t="shared" si="2838"/>
        <v>BQ$16</v>
      </c>
      <c r="BR1733" s="179" t="str">
        <f t="shared" si="2838"/>
        <v>BR$16</v>
      </c>
      <c r="BS1733" s="179" t="str">
        <f t="shared" si="2838"/>
        <v>BS$16</v>
      </c>
      <c r="BT1733" s="179" t="str">
        <f t="shared" si="2838"/>
        <v>BT$16</v>
      </c>
      <c r="BU1733" s="179" t="str">
        <f t="shared" si="2838"/>
        <v>BU$16</v>
      </c>
      <c r="BV1733" s="179" t="str">
        <f t="shared" si="2838"/>
        <v>BV$16</v>
      </c>
      <c r="BW1733" s="179" t="str">
        <f t="shared" si="2838"/>
        <v>BW$16</v>
      </c>
      <c r="BX1733" s="179" t="str">
        <f t="shared" si="2838"/>
        <v>BX$16</v>
      </c>
      <c r="BY1733" s="179" t="str">
        <f t="shared" si="2838"/>
        <v>BY$16</v>
      </c>
      <c r="BZ1733" s="179" t="str">
        <f t="shared" si="2838"/>
        <v>BZ$16</v>
      </c>
      <c r="CA1733" s="179" t="str">
        <f t="shared" si="2838"/>
        <v>CA$16</v>
      </c>
      <c r="CB1733" s="179" t="str">
        <f t="shared" si="2838"/>
        <v>CB$16</v>
      </c>
      <c r="CC1733" s="179" t="str">
        <f t="shared" si="2838"/>
        <v>CC$16</v>
      </c>
      <c r="CD1733" s="179" t="str">
        <f t="shared" si="2838"/>
        <v>CD$16</v>
      </c>
      <c r="CE1733" s="179" t="str">
        <f t="shared" ref="CE1733:CL1733" si="2839">CE1706</f>
        <v>CE$16</v>
      </c>
      <c r="CF1733" s="179" t="str">
        <f t="shared" si="2839"/>
        <v>CF$16</v>
      </c>
      <c r="CG1733" s="179" t="str">
        <f t="shared" si="2839"/>
        <v>CG$16</v>
      </c>
      <c r="CH1733" s="179" t="str">
        <f t="shared" si="2839"/>
        <v>CH$16</v>
      </c>
      <c r="CI1733" s="179" t="str">
        <f t="shared" si="2839"/>
        <v>CI$16</v>
      </c>
      <c r="CJ1733" s="179" t="str">
        <f t="shared" si="2839"/>
        <v>CJ$16</v>
      </c>
      <c r="CK1733" s="179" t="str">
        <f t="shared" si="2839"/>
        <v>CK$16</v>
      </c>
      <c r="CL1733" s="179" t="str">
        <f t="shared" si="2839"/>
        <v>CL$16</v>
      </c>
      <c r="CO1733" s="179" t="str">
        <f t="shared" ref="CO1733:DL1733" si="2840">CO1706</f>
        <v>CO$16</v>
      </c>
      <c r="CP1733" s="179" t="str">
        <f t="shared" si="2840"/>
        <v>CP$16</v>
      </c>
      <c r="CQ1733" s="179" t="str">
        <f t="shared" si="2840"/>
        <v>CQ$16</v>
      </c>
      <c r="CR1733" s="179" t="str">
        <f t="shared" si="2840"/>
        <v>CR$16</v>
      </c>
      <c r="CS1733" s="179" t="str">
        <f t="shared" si="2840"/>
        <v>CS$16</v>
      </c>
      <c r="CT1733" s="179" t="str">
        <f t="shared" si="2840"/>
        <v>CT$16</v>
      </c>
      <c r="CU1733" s="179" t="str">
        <f t="shared" si="2840"/>
        <v>CU$16</v>
      </c>
      <c r="CV1733" s="179" t="str">
        <f t="shared" si="2840"/>
        <v>CV$16</v>
      </c>
      <c r="CW1733" s="179" t="str">
        <f t="shared" si="2840"/>
        <v>CW$16</v>
      </c>
      <c r="CX1733" s="179" t="str">
        <f t="shared" si="2840"/>
        <v>CX$16</v>
      </c>
      <c r="CY1733" s="179" t="str">
        <f t="shared" si="2840"/>
        <v>CY$16</v>
      </c>
      <c r="CZ1733" s="179" t="str">
        <f t="shared" si="2840"/>
        <v>CZ$16</v>
      </c>
      <c r="DA1733" s="179" t="str">
        <f t="shared" si="2840"/>
        <v>DA$16</v>
      </c>
      <c r="DB1733" s="179" t="str">
        <f t="shared" si="2840"/>
        <v>DB$16</v>
      </c>
      <c r="DC1733" s="179" t="str">
        <f t="shared" si="2840"/>
        <v>DC$16</v>
      </c>
      <c r="DD1733" s="179" t="str">
        <f t="shared" si="2840"/>
        <v>DD$16</v>
      </c>
      <c r="DE1733" s="179" t="str">
        <f t="shared" si="2840"/>
        <v>DE$16</v>
      </c>
      <c r="DF1733" s="179" t="str">
        <f t="shared" si="2840"/>
        <v>DF$16</v>
      </c>
      <c r="DG1733" s="179" t="str">
        <f t="shared" si="2840"/>
        <v>DG$16</v>
      </c>
      <c r="DH1733" s="179" t="str">
        <f t="shared" si="2840"/>
        <v>DH$16</v>
      </c>
      <c r="DI1733" s="179" t="str">
        <f t="shared" si="2840"/>
        <v>DI$16</v>
      </c>
      <c r="DJ1733" s="179" t="str">
        <f t="shared" si="2840"/>
        <v>DJ$16</v>
      </c>
      <c r="DK1733" s="179" t="str">
        <f t="shared" si="2840"/>
        <v>DK$16</v>
      </c>
      <c r="DL1733" s="179" t="str">
        <f t="shared" si="2840"/>
        <v>DL$16</v>
      </c>
    </row>
    <row r="1734" spans="1:116" x14ac:dyDescent="0.4">
      <c r="B1734" t="s">
        <v>332</v>
      </c>
      <c r="D1734" t="s">
        <v>767</v>
      </c>
      <c r="E1734" s="8" t="str">
        <f>ROW()&amp;" "&amp;D1734</f>
        <v>1734 FAPPER-S</v>
      </c>
      <c r="G1734" s="136" t="str">
        <f>G1707</f>
        <v>Primary volume driver</v>
      </c>
      <c r="H1734" s="12"/>
      <c r="I1734" s="60"/>
      <c r="J1734" s="60"/>
      <c r="K1734" s="15"/>
      <c r="L1734" s="15"/>
      <c r="M1734" s="15"/>
      <c r="N1734" s="15"/>
      <c r="O1734" s="15"/>
      <c r="P1734" s="15"/>
      <c r="R1734" s="15"/>
      <c r="S1734" s="179" t="str">
        <f t="shared" ref="S1734:AX1734" si="2841">S1707</f>
        <v>S$17</v>
      </c>
      <c r="T1734" s="179" t="str">
        <f t="shared" si="2841"/>
        <v>T$17</v>
      </c>
      <c r="U1734" s="179" t="str">
        <f t="shared" si="2841"/>
        <v>U$17</v>
      </c>
      <c r="V1734" s="179" t="str">
        <f t="shared" si="2841"/>
        <v>V$17</v>
      </c>
      <c r="W1734" s="179" t="str">
        <f t="shared" si="2841"/>
        <v>W$17</v>
      </c>
      <c r="X1734" s="179" t="str">
        <f t="shared" si="2841"/>
        <v>X$17</v>
      </c>
      <c r="Y1734" s="179" t="str">
        <f t="shared" si="2841"/>
        <v>Y$17</v>
      </c>
      <c r="Z1734" s="179" t="str">
        <f t="shared" si="2841"/>
        <v>Z$17</v>
      </c>
      <c r="AA1734" s="179" t="str">
        <f t="shared" si="2841"/>
        <v>AA$17</v>
      </c>
      <c r="AB1734" s="179" t="str">
        <f t="shared" si="2841"/>
        <v>AB$17</v>
      </c>
      <c r="AC1734" s="179" t="str">
        <f t="shared" si="2841"/>
        <v>AC$17</v>
      </c>
      <c r="AD1734" s="179" t="str">
        <f t="shared" si="2841"/>
        <v>AD$17</v>
      </c>
      <c r="AE1734" s="179" t="str">
        <f t="shared" si="2841"/>
        <v>AE$17</v>
      </c>
      <c r="AF1734" s="179" t="str">
        <f t="shared" si="2841"/>
        <v>AF$17</v>
      </c>
      <c r="AG1734" s="179" t="str">
        <f t="shared" si="2841"/>
        <v>AG$17</v>
      </c>
      <c r="AH1734" s="179" t="str">
        <f t="shared" si="2841"/>
        <v>AH$17</v>
      </c>
      <c r="AI1734" s="179" t="str">
        <f t="shared" si="2841"/>
        <v>AI$17</v>
      </c>
      <c r="AJ1734" s="179" t="str">
        <f t="shared" si="2841"/>
        <v>AJ$17</v>
      </c>
      <c r="AK1734" s="179" t="str">
        <f t="shared" si="2841"/>
        <v>AK$17</v>
      </c>
      <c r="AL1734" s="179" t="str">
        <f t="shared" si="2841"/>
        <v>AL$17</v>
      </c>
      <c r="AM1734" s="179" t="str">
        <f t="shared" si="2841"/>
        <v>AM$17</v>
      </c>
      <c r="AN1734" s="179" t="str">
        <f t="shared" si="2841"/>
        <v>AN$17</v>
      </c>
      <c r="AO1734" s="179" t="str">
        <f t="shared" si="2841"/>
        <v>AO$17</v>
      </c>
      <c r="AP1734" s="179" t="str">
        <f t="shared" si="2841"/>
        <v>AP$17</v>
      </c>
      <c r="AQ1734" s="179" t="str">
        <f t="shared" si="2841"/>
        <v>AQ$17</v>
      </c>
      <c r="AR1734" s="179" t="str">
        <f t="shared" si="2841"/>
        <v>AR$17</v>
      </c>
      <c r="AS1734" s="179" t="str">
        <f t="shared" si="2841"/>
        <v>AS$17</v>
      </c>
      <c r="AT1734" s="179" t="str">
        <f t="shared" si="2841"/>
        <v>AT$17</v>
      </c>
      <c r="AU1734" s="179" t="str">
        <f t="shared" si="2841"/>
        <v>AU$17</v>
      </c>
      <c r="AV1734" s="179" t="str">
        <f t="shared" si="2841"/>
        <v>AV$17</v>
      </c>
      <c r="AW1734" s="179" t="str">
        <f t="shared" si="2841"/>
        <v>AW$17</v>
      </c>
      <c r="AX1734" s="179" t="str">
        <f t="shared" si="2841"/>
        <v>AX$17</v>
      </c>
      <c r="AY1734" s="179" t="str">
        <f t="shared" ref="AY1734:CD1734" si="2842">AY1707</f>
        <v>AY$17</v>
      </c>
      <c r="AZ1734" s="179" t="str">
        <f t="shared" si="2842"/>
        <v>AZ$17</v>
      </c>
      <c r="BA1734" s="179" t="str">
        <f t="shared" si="2842"/>
        <v>BA$17</v>
      </c>
      <c r="BB1734" s="179" t="str">
        <f t="shared" si="2842"/>
        <v>BB$17</v>
      </c>
      <c r="BC1734" s="179" t="str">
        <f t="shared" si="2842"/>
        <v>BC$17</v>
      </c>
      <c r="BD1734" s="179" t="str">
        <f t="shared" si="2842"/>
        <v>BD$17</v>
      </c>
      <c r="BE1734" s="179" t="str">
        <f t="shared" si="2842"/>
        <v>BE$17</v>
      </c>
      <c r="BF1734" s="179" t="str">
        <f t="shared" si="2842"/>
        <v>BF$17</v>
      </c>
      <c r="BG1734" s="179" t="str">
        <f t="shared" si="2842"/>
        <v>BG$17</v>
      </c>
      <c r="BH1734" s="179" t="str">
        <f t="shared" si="2842"/>
        <v>BH$17</v>
      </c>
      <c r="BI1734" s="179" t="str">
        <f t="shared" si="2842"/>
        <v>BI$17</v>
      </c>
      <c r="BJ1734" s="179" t="str">
        <f t="shared" si="2842"/>
        <v>BJ$17</v>
      </c>
      <c r="BK1734" s="179" t="str">
        <f t="shared" si="2842"/>
        <v>BK$17</v>
      </c>
      <c r="BL1734" s="179" t="str">
        <f t="shared" si="2842"/>
        <v>BL$17</v>
      </c>
      <c r="BM1734" s="179" t="str">
        <f t="shared" si="2842"/>
        <v>BM$17</v>
      </c>
      <c r="BN1734" s="179" t="str">
        <f t="shared" si="2842"/>
        <v>BN$17</v>
      </c>
      <c r="BO1734" s="179" t="str">
        <f t="shared" si="2842"/>
        <v>BO$17</v>
      </c>
      <c r="BP1734" s="179" t="str">
        <f t="shared" si="2842"/>
        <v>BP$17</v>
      </c>
      <c r="BQ1734" s="179" t="str">
        <f t="shared" si="2842"/>
        <v>BQ$17</v>
      </c>
      <c r="BR1734" s="179" t="str">
        <f t="shared" si="2842"/>
        <v>BR$17</v>
      </c>
      <c r="BS1734" s="179" t="str">
        <f t="shared" si="2842"/>
        <v>BS$17</v>
      </c>
      <c r="BT1734" s="179" t="str">
        <f t="shared" si="2842"/>
        <v>BT$17</v>
      </c>
      <c r="BU1734" s="179" t="str">
        <f t="shared" si="2842"/>
        <v>BU$17</v>
      </c>
      <c r="BV1734" s="179" t="str">
        <f t="shared" si="2842"/>
        <v>BV$17</v>
      </c>
      <c r="BW1734" s="179" t="str">
        <f t="shared" si="2842"/>
        <v>BW$17</v>
      </c>
      <c r="BX1734" s="179" t="str">
        <f t="shared" si="2842"/>
        <v>BX$17</v>
      </c>
      <c r="BY1734" s="179" t="str">
        <f t="shared" si="2842"/>
        <v>BY$17</v>
      </c>
      <c r="BZ1734" s="179" t="str">
        <f t="shared" si="2842"/>
        <v>BZ$17</v>
      </c>
      <c r="CA1734" s="179" t="str">
        <f t="shared" si="2842"/>
        <v>CA$17</v>
      </c>
      <c r="CB1734" s="179" t="str">
        <f t="shared" si="2842"/>
        <v>CB$17</v>
      </c>
      <c r="CC1734" s="179" t="str">
        <f t="shared" si="2842"/>
        <v>CC$17</v>
      </c>
      <c r="CD1734" s="179" t="str">
        <f t="shared" si="2842"/>
        <v>CD$17</v>
      </c>
      <c r="CE1734" s="179" t="str">
        <f t="shared" ref="CE1734:CL1734" si="2843">CE1707</f>
        <v>CE$17</v>
      </c>
      <c r="CF1734" s="179" t="str">
        <f t="shared" si="2843"/>
        <v>CF$17</v>
      </c>
      <c r="CG1734" s="179" t="str">
        <f t="shared" si="2843"/>
        <v>CG$17</v>
      </c>
      <c r="CH1734" s="179" t="str">
        <f t="shared" si="2843"/>
        <v>CH$17</v>
      </c>
      <c r="CI1734" s="179" t="str">
        <f t="shared" si="2843"/>
        <v>CI$17</v>
      </c>
      <c r="CJ1734" s="179" t="str">
        <f t="shared" si="2843"/>
        <v>CJ$17</v>
      </c>
      <c r="CK1734" s="179" t="str">
        <f t="shared" si="2843"/>
        <v>CK$17</v>
      </c>
      <c r="CL1734" s="179" t="str">
        <f t="shared" si="2843"/>
        <v>CL$17</v>
      </c>
      <c r="CN1734" s="60"/>
      <c r="CO1734" s="179" t="str">
        <f t="shared" ref="CO1734:DL1734" si="2844">CO1707</f>
        <v>CO$17</v>
      </c>
      <c r="CP1734" s="179" t="str">
        <f t="shared" si="2844"/>
        <v>CP$17</v>
      </c>
      <c r="CQ1734" s="179" t="str">
        <f t="shared" si="2844"/>
        <v>CQ$17</v>
      </c>
      <c r="CR1734" s="179" t="str">
        <f t="shared" si="2844"/>
        <v>CR$17</v>
      </c>
      <c r="CS1734" s="179" t="str">
        <f t="shared" si="2844"/>
        <v>CS$17</v>
      </c>
      <c r="CT1734" s="179" t="str">
        <f t="shared" si="2844"/>
        <v>CT$17</v>
      </c>
      <c r="CU1734" s="179" t="str">
        <f t="shared" si="2844"/>
        <v>CU$17</v>
      </c>
      <c r="CV1734" s="179" t="str">
        <f t="shared" si="2844"/>
        <v>CV$17</v>
      </c>
      <c r="CW1734" s="179" t="str">
        <f t="shared" si="2844"/>
        <v>CW$17</v>
      </c>
      <c r="CX1734" s="179" t="str">
        <f t="shared" si="2844"/>
        <v>CX$17</v>
      </c>
      <c r="CY1734" s="179" t="str">
        <f t="shared" si="2844"/>
        <v>CY$17</v>
      </c>
      <c r="CZ1734" s="179" t="str">
        <f t="shared" si="2844"/>
        <v>CZ$17</v>
      </c>
      <c r="DA1734" s="179" t="str">
        <f t="shared" si="2844"/>
        <v>DA$17</v>
      </c>
      <c r="DB1734" s="179" t="str">
        <f t="shared" si="2844"/>
        <v>DB$17</v>
      </c>
      <c r="DC1734" s="179" t="str">
        <f t="shared" si="2844"/>
        <v>DC$17</v>
      </c>
      <c r="DD1734" s="179" t="str">
        <f t="shared" si="2844"/>
        <v>DD$17</v>
      </c>
      <c r="DE1734" s="179" t="str">
        <f t="shared" si="2844"/>
        <v>DE$17</v>
      </c>
      <c r="DF1734" s="179" t="str">
        <f t="shared" si="2844"/>
        <v>DF$17</v>
      </c>
      <c r="DG1734" s="179" t="str">
        <f t="shared" si="2844"/>
        <v>DG$17</v>
      </c>
      <c r="DH1734" s="179" t="str">
        <f t="shared" si="2844"/>
        <v>DH$17</v>
      </c>
      <c r="DI1734" s="179" t="str">
        <f t="shared" si="2844"/>
        <v>DI$17</v>
      </c>
      <c r="DJ1734" s="179" t="str">
        <f t="shared" si="2844"/>
        <v>DJ$17</v>
      </c>
      <c r="DK1734" s="179" t="str">
        <f t="shared" si="2844"/>
        <v>DK$17</v>
      </c>
      <c r="DL1734" s="179" t="str">
        <f t="shared" si="2844"/>
        <v>DL$17</v>
      </c>
    </row>
    <row r="1735" spans="1:116" x14ac:dyDescent="0.4">
      <c r="B1735" t="s">
        <v>332</v>
      </c>
      <c r="D1735" t="s">
        <v>767</v>
      </c>
      <c r="E1735" s="8" t="str">
        <f t="shared" ref="E1735:E1738" si="2845">ROW()&amp;" "&amp;D1735</f>
        <v>1735 FAPPER-S</v>
      </c>
      <c r="G1735" s="191" t="str">
        <f>G1712</f>
        <v>Revenue driven PP&amp;E:</v>
      </c>
      <c r="H1735" s="12"/>
      <c r="I1735" s="60"/>
      <c r="J1735" s="60"/>
      <c r="K1735" s="15"/>
      <c r="L1735" s="15"/>
      <c r="M1735" s="15"/>
      <c r="N1735" s="15"/>
      <c r="O1735" s="15"/>
      <c r="P1735" s="15"/>
      <c r="R1735" s="15"/>
      <c r="S1735" s="179">
        <f t="shared" ref="S1735:AX1735" si="2846">S1708</f>
        <v>0</v>
      </c>
      <c r="T1735" s="179">
        <f t="shared" si="2846"/>
        <v>0</v>
      </c>
      <c r="U1735" s="179">
        <f t="shared" si="2846"/>
        <v>0</v>
      </c>
      <c r="V1735" s="179">
        <f t="shared" si="2846"/>
        <v>0</v>
      </c>
      <c r="W1735" s="179">
        <f t="shared" si="2846"/>
        <v>0</v>
      </c>
      <c r="X1735" s="179">
        <f t="shared" si="2846"/>
        <v>0</v>
      </c>
      <c r="Y1735" s="179">
        <f t="shared" si="2846"/>
        <v>0</v>
      </c>
      <c r="Z1735" s="179">
        <f t="shared" si="2846"/>
        <v>0</v>
      </c>
      <c r="AA1735" s="179">
        <f t="shared" si="2846"/>
        <v>0</v>
      </c>
      <c r="AB1735" s="179">
        <f t="shared" si="2846"/>
        <v>0</v>
      </c>
      <c r="AC1735" s="179">
        <f t="shared" si="2846"/>
        <v>0</v>
      </c>
      <c r="AD1735" s="179">
        <f t="shared" si="2846"/>
        <v>0</v>
      </c>
      <c r="AE1735" s="179">
        <f t="shared" si="2846"/>
        <v>0</v>
      </c>
      <c r="AF1735" s="179">
        <f t="shared" si="2846"/>
        <v>0</v>
      </c>
      <c r="AG1735" s="179">
        <f t="shared" si="2846"/>
        <v>0</v>
      </c>
      <c r="AH1735" s="179">
        <f t="shared" si="2846"/>
        <v>0</v>
      </c>
      <c r="AI1735" s="179">
        <f t="shared" si="2846"/>
        <v>0</v>
      </c>
      <c r="AJ1735" s="179">
        <f t="shared" si="2846"/>
        <v>0</v>
      </c>
      <c r="AK1735" s="179">
        <f t="shared" si="2846"/>
        <v>0</v>
      </c>
      <c r="AL1735" s="179">
        <f t="shared" si="2846"/>
        <v>0</v>
      </c>
      <c r="AM1735" s="179">
        <f t="shared" si="2846"/>
        <v>0</v>
      </c>
      <c r="AN1735" s="179">
        <f t="shared" si="2846"/>
        <v>0</v>
      </c>
      <c r="AO1735" s="179">
        <f t="shared" si="2846"/>
        <v>0</v>
      </c>
      <c r="AP1735" s="179">
        <f t="shared" si="2846"/>
        <v>0</v>
      </c>
      <c r="AQ1735" s="179">
        <f t="shared" si="2846"/>
        <v>0</v>
      </c>
      <c r="AR1735" s="179">
        <f t="shared" si="2846"/>
        <v>0</v>
      </c>
      <c r="AS1735" s="179">
        <f t="shared" si="2846"/>
        <v>0</v>
      </c>
      <c r="AT1735" s="179">
        <f t="shared" si="2846"/>
        <v>0</v>
      </c>
      <c r="AU1735" s="179">
        <f t="shared" si="2846"/>
        <v>0</v>
      </c>
      <c r="AV1735" s="179">
        <f t="shared" si="2846"/>
        <v>0</v>
      </c>
      <c r="AW1735" s="179">
        <f t="shared" si="2846"/>
        <v>0</v>
      </c>
      <c r="AX1735" s="179">
        <f t="shared" si="2846"/>
        <v>0</v>
      </c>
      <c r="AY1735" s="179">
        <f t="shared" ref="AY1735:CD1735" si="2847">AY1708</f>
        <v>0</v>
      </c>
      <c r="AZ1735" s="179">
        <f t="shared" si="2847"/>
        <v>0</v>
      </c>
      <c r="BA1735" s="179">
        <f t="shared" si="2847"/>
        <v>0</v>
      </c>
      <c r="BB1735" s="179">
        <f t="shared" si="2847"/>
        <v>0</v>
      </c>
      <c r="BC1735" s="179">
        <f t="shared" si="2847"/>
        <v>0</v>
      </c>
      <c r="BD1735" s="179">
        <f t="shared" si="2847"/>
        <v>0</v>
      </c>
      <c r="BE1735" s="179">
        <f t="shared" si="2847"/>
        <v>0</v>
      </c>
      <c r="BF1735" s="179">
        <f t="shared" si="2847"/>
        <v>0</v>
      </c>
      <c r="BG1735" s="179">
        <f t="shared" si="2847"/>
        <v>0</v>
      </c>
      <c r="BH1735" s="179">
        <f t="shared" si="2847"/>
        <v>0</v>
      </c>
      <c r="BI1735" s="179">
        <f t="shared" si="2847"/>
        <v>0</v>
      </c>
      <c r="BJ1735" s="179">
        <f t="shared" si="2847"/>
        <v>0</v>
      </c>
      <c r="BK1735" s="179">
        <f t="shared" si="2847"/>
        <v>0</v>
      </c>
      <c r="BL1735" s="179">
        <f t="shared" si="2847"/>
        <v>0</v>
      </c>
      <c r="BM1735" s="179">
        <f t="shared" si="2847"/>
        <v>0</v>
      </c>
      <c r="BN1735" s="179">
        <f t="shared" si="2847"/>
        <v>0</v>
      </c>
      <c r="BO1735" s="179">
        <f t="shared" si="2847"/>
        <v>0</v>
      </c>
      <c r="BP1735" s="179">
        <f t="shared" si="2847"/>
        <v>0</v>
      </c>
      <c r="BQ1735" s="179">
        <f t="shared" si="2847"/>
        <v>0</v>
      </c>
      <c r="BR1735" s="179">
        <f t="shared" si="2847"/>
        <v>0</v>
      </c>
      <c r="BS1735" s="179">
        <f t="shared" si="2847"/>
        <v>0</v>
      </c>
      <c r="BT1735" s="179">
        <f t="shared" si="2847"/>
        <v>0</v>
      </c>
      <c r="BU1735" s="179">
        <f t="shared" si="2847"/>
        <v>0</v>
      </c>
      <c r="BV1735" s="179">
        <f t="shared" si="2847"/>
        <v>0</v>
      </c>
      <c r="BW1735" s="179">
        <f t="shared" si="2847"/>
        <v>0</v>
      </c>
      <c r="BX1735" s="179">
        <f t="shared" si="2847"/>
        <v>0</v>
      </c>
      <c r="BY1735" s="179">
        <f t="shared" si="2847"/>
        <v>0</v>
      </c>
      <c r="BZ1735" s="179">
        <f t="shared" si="2847"/>
        <v>0</v>
      </c>
      <c r="CA1735" s="179">
        <f t="shared" si="2847"/>
        <v>0</v>
      </c>
      <c r="CB1735" s="179">
        <f t="shared" si="2847"/>
        <v>0</v>
      </c>
      <c r="CC1735" s="179">
        <f t="shared" si="2847"/>
        <v>0</v>
      </c>
      <c r="CD1735" s="179">
        <f t="shared" si="2847"/>
        <v>0</v>
      </c>
      <c r="CE1735" s="179">
        <f t="shared" ref="CE1735:CL1735" si="2848">CE1708</f>
        <v>0</v>
      </c>
      <c r="CF1735" s="179">
        <f t="shared" si="2848"/>
        <v>0</v>
      </c>
      <c r="CG1735" s="179">
        <f t="shared" si="2848"/>
        <v>0</v>
      </c>
      <c r="CH1735" s="179">
        <f t="shared" si="2848"/>
        <v>0</v>
      </c>
      <c r="CI1735" s="179">
        <f t="shared" si="2848"/>
        <v>0</v>
      </c>
      <c r="CJ1735" s="179">
        <f t="shared" si="2848"/>
        <v>0</v>
      </c>
      <c r="CK1735" s="179">
        <f t="shared" si="2848"/>
        <v>0</v>
      </c>
      <c r="CL1735" s="179">
        <f t="shared" si="2848"/>
        <v>0</v>
      </c>
      <c r="CN1735" s="60"/>
      <c r="CO1735" s="179">
        <f t="shared" ref="CO1735:DL1735" si="2849">CO1708</f>
        <v>0</v>
      </c>
      <c r="CP1735" s="179">
        <f t="shared" si="2849"/>
        <v>0</v>
      </c>
      <c r="CQ1735" s="179">
        <f t="shared" si="2849"/>
        <v>0</v>
      </c>
      <c r="CR1735" s="179">
        <f t="shared" si="2849"/>
        <v>0</v>
      </c>
      <c r="CS1735" s="179">
        <f t="shared" si="2849"/>
        <v>0</v>
      </c>
      <c r="CT1735" s="179">
        <f t="shared" si="2849"/>
        <v>0</v>
      </c>
      <c r="CU1735" s="179">
        <f t="shared" si="2849"/>
        <v>0</v>
      </c>
      <c r="CV1735" s="179">
        <f t="shared" si="2849"/>
        <v>0</v>
      </c>
      <c r="CW1735" s="179">
        <f t="shared" si="2849"/>
        <v>0</v>
      </c>
      <c r="CX1735" s="179">
        <f t="shared" si="2849"/>
        <v>0</v>
      </c>
      <c r="CY1735" s="179">
        <f t="shared" si="2849"/>
        <v>0</v>
      </c>
      <c r="CZ1735" s="179">
        <f t="shared" si="2849"/>
        <v>0</v>
      </c>
      <c r="DA1735" s="179">
        <f t="shared" si="2849"/>
        <v>0</v>
      </c>
      <c r="DB1735" s="179">
        <f t="shared" si="2849"/>
        <v>0</v>
      </c>
      <c r="DC1735" s="179">
        <f t="shared" si="2849"/>
        <v>0</v>
      </c>
      <c r="DD1735" s="179">
        <f t="shared" si="2849"/>
        <v>0</v>
      </c>
      <c r="DE1735" s="179">
        <f t="shared" si="2849"/>
        <v>0</v>
      </c>
      <c r="DF1735" s="179">
        <f t="shared" si="2849"/>
        <v>0</v>
      </c>
      <c r="DG1735" s="179">
        <f t="shared" si="2849"/>
        <v>0</v>
      </c>
      <c r="DH1735" s="179">
        <f t="shared" si="2849"/>
        <v>0</v>
      </c>
      <c r="DI1735" s="179">
        <f t="shared" si="2849"/>
        <v>0</v>
      </c>
      <c r="DJ1735" s="179">
        <f t="shared" si="2849"/>
        <v>0</v>
      </c>
      <c r="DK1735" s="179">
        <f t="shared" si="2849"/>
        <v>0</v>
      </c>
      <c r="DL1735" s="179">
        <f t="shared" si="2849"/>
        <v>0</v>
      </c>
    </row>
    <row r="1736" spans="1:116" x14ac:dyDescent="0.4">
      <c r="B1736" t="s">
        <v>332</v>
      </c>
      <c r="D1736" t="s">
        <v>767</v>
      </c>
      <c r="E1736" s="8" t="str">
        <f t="shared" ref="E1736" si="2850">ROW()&amp;" "&amp;D1736</f>
        <v>1736 FAPPER-S</v>
      </c>
      <c r="G1736" s="241" t="str">
        <f>IFERROR(SUBSTITUTE(TRIM(MID(G1712, SEARCH("-", G1712) + 1, LEN(G1712))),":",""),"no unit")</f>
        <v>no unit</v>
      </c>
      <c r="H1736" s="12"/>
      <c r="I1736" s="60"/>
      <c r="J1736" s="60"/>
      <c r="K1736" s="15"/>
      <c r="L1736" s="15"/>
      <c r="M1736" s="15"/>
      <c r="N1736" s="15"/>
      <c r="O1736" s="15"/>
      <c r="P1736" s="15"/>
      <c r="R1736" s="15"/>
      <c r="S1736" s="179"/>
      <c r="T1736" s="179"/>
      <c r="U1736" s="179"/>
      <c r="V1736" s="179"/>
      <c r="W1736" s="179"/>
      <c r="X1736" s="179"/>
      <c r="Y1736" s="179"/>
      <c r="Z1736" s="179"/>
      <c r="AA1736" s="179"/>
      <c r="AB1736" s="179"/>
      <c r="AC1736" s="179"/>
      <c r="AD1736" s="179"/>
      <c r="AE1736" s="179"/>
      <c r="AF1736" s="179"/>
      <c r="AG1736" s="179"/>
      <c r="AH1736" s="179"/>
      <c r="AI1736" s="179"/>
      <c r="AJ1736" s="179"/>
      <c r="AK1736" s="179"/>
      <c r="AL1736" s="179"/>
      <c r="AM1736" s="179"/>
      <c r="AN1736" s="179"/>
      <c r="AO1736" s="179"/>
      <c r="AP1736" s="179"/>
      <c r="AQ1736" s="179"/>
      <c r="AR1736" s="179"/>
      <c r="AS1736" s="179"/>
      <c r="AT1736" s="179"/>
      <c r="AU1736" s="179"/>
      <c r="AV1736" s="179"/>
      <c r="AW1736" s="179"/>
      <c r="AX1736" s="179"/>
      <c r="AY1736" s="179"/>
      <c r="AZ1736" s="179"/>
      <c r="BA1736" s="179"/>
      <c r="BB1736" s="179"/>
      <c r="BC1736" s="179"/>
      <c r="BD1736" s="179"/>
      <c r="BE1736" s="179"/>
      <c r="BF1736" s="179"/>
      <c r="BG1736" s="179"/>
      <c r="BH1736" s="179"/>
      <c r="BI1736" s="179"/>
      <c r="BJ1736" s="179"/>
      <c r="BK1736" s="179"/>
      <c r="BL1736" s="179"/>
      <c r="BM1736" s="179"/>
      <c r="BN1736" s="179"/>
      <c r="BO1736" s="179"/>
      <c r="BP1736" s="179"/>
      <c r="BQ1736" s="179"/>
      <c r="BR1736" s="179"/>
      <c r="BS1736" s="179"/>
      <c r="BT1736" s="179"/>
      <c r="BU1736" s="179"/>
      <c r="BV1736" s="179"/>
      <c r="BW1736" s="179"/>
      <c r="BX1736" s="179"/>
      <c r="BY1736" s="179"/>
      <c r="BZ1736" s="179"/>
      <c r="CA1736" s="179"/>
      <c r="CB1736" s="179"/>
      <c r="CC1736" s="179"/>
      <c r="CD1736" s="179"/>
      <c r="CE1736" s="179"/>
      <c r="CF1736" s="179"/>
      <c r="CG1736" s="179"/>
      <c r="CH1736" s="179"/>
      <c r="CI1736" s="179"/>
      <c r="CJ1736" s="179"/>
      <c r="CK1736" s="179"/>
      <c r="CL1736" s="179"/>
      <c r="CN1736" s="60"/>
      <c r="CO1736" s="179"/>
      <c r="CP1736" s="179"/>
      <c r="CQ1736" s="179"/>
      <c r="CR1736" s="179"/>
      <c r="CS1736" s="179"/>
      <c r="CT1736" s="179"/>
      <c r="CU1736" s="179"/>
      <c r="CV1736" s="179"/>
      <c r="CW1736" s="179"/>
      <c r="CX1736" s="179"/>
      <c r="CY1736" s="179"/>
      <c r="CZ1736" s="179"/>
      <c r="DA1736" s="179"/>
      <c r="DB1736" s="179"/>
      <c r="DC1736" s="179"/>
      <c r="DD1736" s="179"/>
      <c r="DE1736" s="179"/>
      <c r="DF1736" s="179"/>
      <c r="DG1736" s="179"/>
      <c r="DH1736" s="179"/>
      <c r="DI1736" s="179"/>
      <c r="DJ1736" s="179"/>
      <c r="DK1736" s="179"/>
      <c r="DL1736" s="179"/>
    </row>
    <row r="1737" spans="1:116" x14ac:dyDescent="0.4">
      <c r="A1737" s="3"/>
      <c r="B1737" t="s">
        <v>332</v>
      </c>
      <c r="D1737" t="s">
        <v>767</v>
      </c>
      <c r="E1737" s="8" t="str">
        <f t="shared" si="2845"/>
        <v>1737 FAPPER-S</v>
      </c>
      <c r="G1737" s="191" t="str">
        <f>G1710</f>
        <v>Secondary revenue driver</v>
      </c>
      <c r="H1737" s="90"/>
      <c r="I1737" s="213"/>
      <c r="J1737" s="213"/>
      <c r="K1737" s="214"/>
      <c r="L1737" s="214"/>
      <c r="M1737" s="214"/>
      <c r="N1737" s="214"/>
      <c r="O1737" s="214"/>
      <c r="P1737" s="214"/>
      <c r="R1737" s="214"/>
      <c r="S1737" s="4" t="str">
        <f t="shared" ref="S1737:AX1737" si="2851">ADDRESS(ROW(S1729),COLUMN(S1729),2)</f>
        <v>S$1729</v>
      </c>
      <c r="T1737" s="4" t="str">
        <f t="shared" si="2851"/>
        <v>T$1729</v>
      </c>
      <c r="U1737" s="4" t="str">
        <f t="shared" si="2851"/>
        <v>U$1729</v>
      </c>
      <c r="V1737" s="4" t="str">
        <f t="shared" si="2851"/>
        <v>V$1729</v>
      </c>
      <c r="W1737" s="4" t="str">
        <f t="shared" si="2851"/>
        <v>W$1729</v>
      </c>
      <c r="X1737" s="4" t="str">
        <f t="shared" si="2851"/>
        <v>X$1729</v>
      </c>
      <c r="Y1737" s="4" t="str">
        <f t="shared" si="2851"/>
        <v>Y$1729</v>
      </c>
      <c r="Z1737" s="4" t="str">
        <f t="shared" si="2851"/>
        <v>Z$1729</v>
      </c>
      <c r="AA1737" s="4" t="str">
        <f t="shared" si="2851"/>
        <v>AA$1729</v>
      </c>
      <c r="AB1737" s="4" t="str">
        <f t="shared" si="2851"/>
        <v>AB$1729</v>
      </c>
      <c r="AC1737" s="4" t="str">
        <f t="shared" si="2851"/>
        <v>AC$1729</v>
      </c>
      <c r="AD1737" s="4" t="str">
        <f t="shared" si="2851"/>
        <v>AD$1729</v>
      </c>
      <c r="AE1737" s="4" t="str">
        <f t="shared" si="2851"/>
        <v>AE$1729</v>
      </c>
      <c r="AF1737" s="4" t="str">
        <f t="shared" si="2851"/>
        <v>AF$1729</v>
      </c>
      <c r="AG1737" s="4" t="str">
        <f t="shared" si="2851"/>
        <v>AG$1729</v>
      </c>
      <c r="AH1737" s="4" t="str">
        <f t="shared" si="2851"/>
        <v>AH$1729</v>
      </c>
      <c r="AI1737" s="4" t="str">
        <f t="shared" si="2851"/>
        <v>AI$1729</v>
      </c>
      <c r="AJ1737" s="4" t="str">
        <f t="shared" si="2851"/>
        <v>AJ$1729</v>
      </c>
      <c r="AK1737" s="4" t="str">
        <f t="shared" si="2851"/>
        <v>AK$1729</v>
      </c>
      <c r="AL1737" s="4" t="str">
        <f t="shared" si="2851"/>
        <v>AL$1729</v>
      </c>
      <c r="AM1737" s="4" t="str">
        <f t="shared" si="2851"/>
        <v>AM$1729</v>
      </c>
      <c r="AN1737" s="4" t="str">
        <f t="shared" si="2851"/>
        <v>AN$1729</v>
      </c>
      <c r="AO1737" s="4" t="str">
        <f t="shared" si="2851"/>
        <v>AO$1729</v>
      </c>
      <c r="AP1737" s="4" t="str">
        <f t="shared" si="2851"/>
        <v>AP$1729</v>
      </c>
      <c r="AQ1737" s="4" t="str">
        <f t="shared" si="2851"/>
        <v>AQ$1729</v>
      </c>
      <c r="AR1737" s="4" t="str">
        <f t="shared" si="2851"/>
        <v>AR$1729</v>
      </c>
      <c r="AS1737" s="4" t="str">
        <f t="shared" si="2851"/>
        <v>AS$1729</v>
      </c>
      <c r="AT1737" s="4" t="str">
        <f t="shared" si="2851"/>
        <v>AT$1729</v>
      </c>
      <c r="AU1737" s="4" t="str">
        <f t="shared" si="2851"/>
        <v>AU$1729</v>
      </c>
      <c r="AV1737" s="4" t="str">
        <f t="shared" si="2851"/>
        <v>AV$1729</v>
      </c>
      <c r="AW1737" s="4" t="str">
        <f t="shared" si="2851"/>
        <v>AW$1729</v>
      </c>
      <c r="AX1737" s="4" t="str">
        <f t="shared" si="2851"/>
        <v>AX$1729</v>
      </c>
      <c r="AY1737" s="4" t="str">
        <f t="shared" ref="AY1737:CD1737" si="2852">ADDRESS(ROW(AY1729),COLUMN(AY1729),2)</f>
        <v>AY$1729</v>
      </c>
      <c r="AZ1737" s="4" t="str">
        <f t="shared" si="2852"/>
        <v>AZ$1729</v>
      </c>
      <c r="BA1737" s="4" t="str">
        <f t="shared" si="2852"/>
        <v>BA$1729</v>
      </c>
      <c r="BB1737" s="4" t="str">
        <f t="shared" si="2852"/>
        <v>BB$1729</v>
      </c>
      <c r="BC1737" s="4" t="str">
        <f t="shared" si="2852"/>
        <v>BC$1729</v>
      </c>
      <c r="BD1737" s="4" t="str">
        <f t="shared" si="2852"/>
        <v>BD$1729</v>
      </c>
      <c r="BE1737" s="4" t="str">
        <f t="shared" si="2852"/>
        <v>BE$1729</v>
      </c>
      <c r="BF1737" s="4" t="str">
        <f t="shared" si="2852"/>
        <v>BF$1729</v>
      </c>
      <c r="BG1737" s="4" t="str">
        <f t="shared" si="2852"/>
        <v>BG$1729</v>
      </c>
      <c r="BH1737" s="4" t="str">
        <f t="shared" si="2852"/>
        <v>BH$1729</v>
      </c>
      <c r="BI1737" s="4" t="str">
        <f t="shared" si="2852"/>
        <v>BI$1729</v>
      </c>
      <c r="BJ1737" s="4" t="str">
        <f t="shared" si="2852"/>
        <v>BJ$1729</v>
      </c>
      <c r="BK1737" s="4" t="str">
        <f t="shared" si="2852"/>
        <v>BK$1729</v>
      </c>
      <c r="BL1737" s="4" t="str">
        <f t="shared" si="2852"/>
        <v>BL$1729</v>
      </c>
      <c r="BM1737" s="4" t="str">
        <f t="shared" si="2852"/>
        <v>BM$1729</v>
      </c>
      <c r="BN1737" s="4" t="str">
        <f t="shared" si="2852"/>
        <v>BN$1729</v>
      </c>
      <c r="BO1737" s="4" t="str">
        <f t="shared" si="2852"/>
        <v>BO$1729</v>
      </c>
      <c r="BP1737" s="4" t="str">
        <f t="shared" si="2852"/>
        <v>BP$1729</v>
      </c>
      <c r="BQ1737" s="4" t="str">
        <f t="shared" si="2852"/>
        <v>BQ$1729</v>
      </c>
      <c r="BR1737" s="4" t="str">
        <f t="shared" si="2852"/>
        <v>BR$1729</v>
      </c>
      <c r="BS1737" s="4" t="str">
        <f t="shared" si="2852"/>
        <v>BS$1729</v>
      </c>
      <c r="BT1737" s="4" t="str">
        <f t="shared" si="2852"/>
        <v>BT$1729</v>
      </c>
      <c r="BU1737" s="4" t="str">
        <f t="shared" si="2852"/>
        <v>BU$1729</v>
      </c>
      <c r="BV1737" s="4" t="str">
        <f t="shared" si="2852"/>
        <v>BV$1729</v>
      </c>
      <c r="BW1737" s="4" t="str">
        <f t="shared" si="2852"/>
        <v>BW$1729</v>
      </c>
      <c r="BX1737" s="4" t="str">
        <f t="shared" si="2852"/>
        <v>BX$1729</v>
      </c>
      <c r="BY1737" s="4" t="str">
        <f t="shared" si="2852"/>
        <v>BY$1729</v>
      </c>
      <c r="BZ1737" s="4" t="str">
        <f t="shared" si="2852"/>
        <v>BZ$1729</v>
      </c>
      <c r="CA1737" s="4" t="str">
        <f t="shared" si="2852"/>
        <v>CA$1729</v>
      </c>
      <c r="CB1737" s="4" t="str">
        <f t="shared" si="2852"/>
        <v>CB$1729</v>
      </c>
      <c r="CC1737" s="4" t="str">
        <f t="shared" si="2852"/>
        <v>CC$1729</v>
      </c>
      <c r="CD1737" s="4" t="str">
        <f t="shared" si="2852"/>
        <v>CD$1729</v>
      </c>
      <c r="CE1737" s="4" t="str">
        <f t="shared" ref="CE1737:CL1737" si="2853">ADDRESS(ROW(CE1729),COLUMN(CE1729),2)</f>
        <v>CE$1729</v>
      </c>
      <c r="CF1737" s="4" t="str">
        <f t="shared" si="2853"/>
        <v>CF$1729</v>
      </c>
      <c r="CG1737" s="4" t="str">
        <f t="shared" si="2853"/>
        <v>CG$1729</v>
      </c>
      <c r="CH1737" s="4" t="str">
        <f t="shared" si="2853"/>
        <v>CH$1729</v>
      </c>
      <c r="CI1737" s="4" t="str">
        <f t="shared" si="2853"/>
        <v>CI$1729</v>
      </c>
      <c r="CJ1737" s="4" t="str">
        <f t="shared" si="2853"/>
        <v>CJ$1729</v>
      </c>
      <c r="CK1737" s="4" t="str">
        <f t="shared" si="2853"/>
        <v>CK$1729</v>
      </c>
      <c r="CL1737" s="4" t="str">
        <f t="shared" si="2853"/>
        <v>CL$1729</v>
      </c>
      <c r="CN1737" s="213"/>
      <c r="CO1737" s="4" t="str">
        <f t="shared" ref="CO1737:DL1737" si="2854">ADDRESS(ROW(CO1729),COLUMN(CO1729),2)</f>
        <v>CO$1729</v>
      </c>
      <c r="CP1737" s="4" t="str">
        <f t="shared" si="2854"/>
        <v>CP$1729</v>
      </c>
      <c r="CQ1737" s="4" t="str">
        <f t="shared" si="2854"/>
        <v>CQ$1729</v>
      </c>
      <c r="CR1737" s="4" t="str">
        <f t="shared" si="2854"/>
        <v>CR$1729</v>
      </c>
      <c r="CS1737" s="4" t="str">
        <f t="shared" si="2854"/>
        <v>CS$1729</v>
      </c>
      <c r="CT1737" s="4" t="str">
        <f t="shared" si="2854"/>
        <v>CT$1729</v>
      </c>
      <c r="CU1737" s="4" t="str">
        <f t="shared" si="2854"/>
        <v>CU$1729</v>
      </c>
      <c r="CV1737" s="4" t="str">
        <f t="shared" si="2854"/>
        <v>CV$1729</v>
      </c>
      <c r="CW1737" s="4" t="str">
        <f t="shared" si="2854"/>
        <v>CW$1729</v>
      </c>
      <c r="CX1737" s="4" t="str">
        <f t="shared" si="2854"/>
        <v>CX$1729</v>
      </c>
      <c r="CY1737" s="4" t="str">
        <f t="shared" si="2854"/>
        <v>CY$1729</v>
      </c>
      <c r="CZ1737" s="4" t="str">
        <f t="shared" si="2854"/>
        <v>CZ$1729</v>
      </c>
      <c r="DA1737" s="4" t="str">
        <f t="shared" si="2854"/>
        <v>DA$1729</v>
      </c>
      <c r="DB1737" s="4" t="str">
        <f t="shared" si="2854"/>
        <v>DB$1729</v>
      </c>
      <c r="DC1737" s="4" t="str">
        <f t="shared" si="2854"/>
        <v>DC$1729</v>
      </c>
      <c r="DD1737" s="4" t="str">
        <f t="shared" si="2854"/>
        <v>DD$1729</v>
      </c>
      <c r="DE1737" s="4" t="str">
        <f t="shared" si="2854"/>
        <v>DE$1729</v>
      </c>
      <c r="DF1737" s="4" t="str">
        <f t="shared" si="2854"/>
        <v>DF$1729</v>
      </c>
      <c r="DG1737" s="4" t="str">
        <f t="shared" si="2854"/>
        <v>DG$1729</v>
      </c>
      <c r="DH1737" s="4" t="str">
        <f t="shared" si="2854"/>
        <v>DH$1729</v>
      </c>
      <c r="DI1737" s="4" t="str">
        <f t="shared" si="2854"/>
        <v>DI$1729</v>
      </c>
      <c r="DJ1737" s="4" t="str">
        <f t="shared" si="2854"/>
        <v>DJ$1729</v>
      </c>
      <c r="DK1737" s="4" t="str">
        <f t="shared" si="2854"/>
        <v>DK$1729</v>
      </c>
      <c r="DL1737" s="4" t="str">
        <f t="shared" si="2854"/>
        <v>DL$1729</v>
      </c>
    </row>
    <row r="1738" spans="1:116" x14ac:dyDescent="0.4">
      <c r="B1738" t="s">
        <v>332</v>
      </c>
      <c r="D1738" t="s">
        <v>767</v>
      </c>
      <c r="E1738" s="8" t="str">
        <f t="shared" si="2845"/>
        <v>1738 FAPPER-S</v>
      </c>
      <c r="G1738" s="136" t="str">
        <f>G1711</f>
        <v>Secondary volume driver</v>
      </c>
      <c r="H1738" s="12"/>
      <c r="I1738" s="60"/>
      <c r="J1738" s="60"/>
      <c r="K1738" s="15"/>
      <c r="L1738" s="15"/>
      <c r="M1738" s="15"/>
      <c r="N1738" s="15"/>
      <c r="O1738" s="15"/>
      <c r="P1738" s="15"/>
      <c r="R1738" s="15"/>
      <c r="S1738" s="179" t="str">
        <f t="shared" ref="S1738:AX1738" si="2855">S1711</f>
        <v>S$19</v>
      </c>
      <c r="T1738" s="179" t="str">
        <f t="shared" si="2855"/>
        <v>T$19</v>
      </c>
      <c r="U1738" s="179" t="str">
        <f t="shared" si="2855"/>
        <v>U$19</v>
      </c>
      <c r="V1738" s="179" t="str">
        <f t="shared" si="2855"/>
        <v>V$19</v>
      </c>
      <c r="W1738" s="179" t="str">
        <f t="shared" si="2855"/>
        <v>W$19</v>
      </c>
      <c r="X1738" s="179" t="str">
        <f t="shared" si="2855"/>
        <v>X$19</v>
      </c>
      <c r="Y1738" s="179" t="str">
        <f t="shared" si="2855"/>
        <v>Y$19</v>
      </c>
      <c r="Z1738" s="179" t="str">
        <f t="shared" si="2855"/>
        <v>Z$19</v>
      </c>
      <c r="AA1738" s="179" t="str">
        <f t="shared" si="2855"/>
        <v>AA$19</v>
      </c>
      <c r="AB1738" s="179" t="str">
        <f t="shared" si="2855"/>
        <v>AB$19</v>
      </c>
      <c r="AC1738" s="179" t="str">
        <f t="shared" si="2855"/>
        <v>AC$19</v>
      </c>
      <c r="AD1738" s="179" t="str">
        <f t="shared" si="2855"/>
        <v>AD$19</v>
      </c>
      <c r="AE1738" s="179" t="str">
        <f t="shared" si="2855"/>
        <v>AE$19</v>
      </c>
      <c r="AF1738" s="179" t="str">
        <f t="shared" si="2855"/>
        <v>AF$19</v>
      </c>
      <c r="AG1738" s="179" t="str">
        <f t="shared" si="2855"/>
        <v>AG$19</v>
      </c>
      <c r="AH1738" s="179" t="str">
        <f t="shared" si="2855"/>
        <v>AH$19</v>
      </c>
      <c r="AI1738" s="179" t="str">
        <f t="shared" si="2855"/>
        <v>AI$19</v>
      </c>
      <c r="AJ1738" s="179" t="str">
        <f t="shared" si="2855"/>
        <v>AJ$19</v>
      </c>
      <c r="AK1738" s="179" t="str">
        <f t="shared" si="2855"/>
        <v>AK$19</v>
      </c>
      <c r="AL1738" s="179" t="str">
        <f t="shared" si="2855"/>
        <v>AL$19</v>
      </c>
      <c r="AM1738" s="179" t="str">
        <f t="shared" si="2855"/>
        <v>AM$19</v>
      </c>
      <c r="AN1738" s="179" t="str">
        <f t="shared" si="2855"/>
        <v>AN$19</v>
      </c>
      <c r="AO1738" s="179" t="str">
        <f t="shared" si="2855"/>
        <v>AO$19</v>
      </c>
      <c r="AP1738" s="179" t="str">
        <f t="shared" si="2855"/>
        <v>AP$19</v>
      </c>
      <c r="AQ1738" s="179" t="str">
        <f t="shared" si="2855"/>
        <v>AQ$19</v>
      </c>
      <c r="AR1738" s="179" t="str">
        <f t="shared" si="2855"/>
        <v>AR$19</v>
      </c>
      <c r="AS1738" s="179" t="str">
        <f t="shared" si="2855"/>
        <v>AS$19</v>
      </c>
      <c r="AT1738" s="179" t="str">
        <f t="shared" si="2855"/>
        <v>AT$19</v>
      </c>
      <c r="AU1738" s="179" t="str">
        <f t="shared" si="2855"/>
        <v>AU$19</v>
      </c>
      <c r="AV1738" s="179" t="str">
        <f t="shared" si="2855"/>
        <v>AV$19</v>
      </c>
      <c r="AW1738" s="179" t="str">
        <f t="shared" si="2855"/>
        <v>AW$19</v>
      </c>
      <c r="AX1738" s="179" t="str">
        <f t="shared" si="2855"/>
        <v>AX$19</v>
      </c>
      <c r="AY1738" s="179" t="str">
        <f t="shared" ref="AY1738:CD1738" si="2856">AY1711</f>
        <v>AY$19</v>
      </c>
      <c r="AZ1738" s="179" t="str">
        <f t="shared" si="2856"/>
        <v>AZ$19</v>
      </c>
      <c r="BA1738" s="179" t="str">
        <f t="shared" si="2856"/>
        <v>BA$19</v>
      </c>
      <c r="BB1738" s="179" t="str">
        <f t="shared" si="2856"/>
        <v>BB$19</v>
      </c>
      <c r="BC1738" s="179" t="str">
        <f t="shared" si="2856"/>
        <v>BC$19</v>
      </c>
      <c r="BD1738" s="179" t="str">
        <f t="shared" si="2856"/>
        <v>BD$19</v>
      </c>
      <c r="BE1738" s="179" t="str">
        <f t="shared" si="2856"/>
        <v>BE$19</v>
      </c>
      <c r="BF1738" s="179" t="str">
        <f t="shared" si="2856"/>
        <v>BF$19</v>
      </c>
      <c r="BG1738" s="179" t="str">
        <f t="shared" si="2856"/>
        <v>BG$19</v>
      </c>
      <c r="BH1738" s="179" t="str">
        <f t="shared" si="2856"/>
        <v>BH$19</v>
      </c>
      <c r="BI1738" s="179" t="str">
        <f t="shared" si="2856"/>
        <v>BI$19</v>
      </c>
      <c r="BJ1738" s="179" t="str">
        <f t="shared" si="2856"/>
        <v>BJ$19</v>
      </c>
      <c r="BK1738" s="179" t="str">
        <f t="shared" si="2856"/>
        <v>BK$19</v>
      </c>
      <c r="BL1738" s="179" t="str">
        <f t="shared" si="2856"/>
        <v>BL$19</v>
      </c>
      <c r="BM1738" s="179" t="str">
        <f t="shared" si="2856"/>
        <v>BM$19</v>
      </c>
      <c r="BN1738" s="179" t="str">
        <f t="shared" si="2856"/>
        <v>BN$19</v>
      </c>
      <c r="BO1738" s="179" t="str">
        <f t="shared" si="2856"/>
        <v>BO$19</v>
      </c>
      <c r="BP1738" s="179" t="str">
        <f t="shared" si="2856"/>
        <v>BP$19</v>
      </c>
      <c r="BQ1738" s="179" t="str">
        <f t="shared" si="2856"/>
        <v>BQ$19</v>
      </c>
      <c r="BR1738" s="179" t="str">
        <f t="shared" si="2856"/>
        <v>BR$19</v>
      </c>
      <c r="BS1738" s="179" t="str">
        <f t="shared" si="2856"/>
        <v>BS$19</v>
      </c>
      <c r="BT1738" s="179" t="str">
        <f t="shared" si="2856"/>
        <v>BT$19</v>
      </c>
      <c r="BU1738" s="179" t="str">
        <f t="shared" si="2856"/>
        <v>BU$19</v>
      </c>
      <c r="BV1738" s="179" t="str">
        <f t="shared" si="2856"/>
        <v>BV$19</v>
      </c>
      <c r="BW1738" s="179" t="str">
        <f t="shared" si="2856"/>
        <v>BW$19</v>
      </c>
      <c r="BX1738" s="179" t="str">
        <f t="shared" si="2856"/>
        <v>BX$19</v>
      </c>
      <c r="BY1738" s="179" t="str">
        <f t="shared" si="2856"/>
        <v>BY$19</v>
      </c>
      <c r="BZ1738" s="179" t="str">
        <f t="shared" si="2856"/>
        <v>BZ$19</v>
      </c>
      <c r="CA1738" s="179" t="str">
        <f t="shared" si="2856"/>
        <v>CA$19</v>
      </c>
      <c r="CB1738" s="179" t="str">
        <f t="shared" si="2856"/>
        <v>CB$19</v>
      </c>
      <c r="CC1738" s="179" t="str">
        <f t="shared" si="2856"/>
        <v>CC$19</v>
      </c>
      <c r="CD1738" s="179" t="str">
        <f t="shared" si="2856"/>
        <v>CD$19</v>
      </c>
      <c r="CE1738" s="179" t="str">
        <f t="shared" ref="CE1738:CL1738" si="2857">CE1711</f>
        <v>CE$19</v>
      </c>
      <c r="CF1738" s="179" t="str">
        <f t="shared" si="2857"/>
        <v>CF$19</v>
      </c>
      <c r="CG1738" s="179" t="str">
        <f t="shared" si="2857"/>
        <v>CG$19</v>
      </c>
      <c r="CH1738" s="179" t="str">
        <f t="shared" si="2857"/>
        <v>CH$19</v>
      </c>
      <c r="CI1738" s="179" t="str">
        <f t="shared" si="2857"/>
        <v>CI$19</v>
      </c>
      <c r="CJ1738" s="179" t="str">
        <f t="shared" si="2857"/>
        <v>CJ$19</v>
      </c>
      <c r="CK1738" s="179" t="str">
        <f t="shared" si="2857"/>
        <v>CK$19</v>
      </c>
      <c r="CL1738" s="179" t="str">
        <f t="shared" si="2857"/>
        <v>CL$19</v>
      </c>
      <c r="CN1738" s="60"/>
      <c r="CO1738" s="179" t="str">
        <f t="shared" ref="CO1738:DL1738" si="2858">CO1711</f>
        <v>CO$19</v>
      </c>
      <c r="CP1738" s="179" t="str">
        <f t="shared" si="2858"/>
        <v>CP$19</v>
      </c>
      <c r="CQ1738" s="179" t="str">
        <f t="shared" si="2858"/>
        <v>CQ$19</v>
      </c>
      <c r="CR1738" s="179" t="str">
        <f t="shared" si="2858"/>
        <v>CR$19</v>
      </c>
      <c r="CS1738" s="179" t="str">
        <f t="shared" si="2858"/>
        <v>CS$19</v>
      </c>
      <c r="CT1738" s="179" t="str">
        <f t="shared" si="2858"/>
        <v>CT$19</v>
      </c>
      <c r="CU1738" s="179" t="str">
        <f t="shared" si="2858"/>
        <v>CU$19</v>
      </c>
      <c r="CV1738" s="179" t="str">
        <f t="shared" si="2858"/>
        <v>CV$19</v>
      </c>
      <c r="CW1738" s="179" t="str">
        <f t="shared" si="2858"/>
        <v>CW$19</v>
      </c>
      <c r="CX1738" s="179" t="str">
        <f t="shared" si="2858"/>
        <v>CX$19</v>
      </c>
      <c r="CY1738" s="179" t="str">
        <f t="shared" si="2858"/>
        <v>CY$19</v>
      </c>
      <c r="CZ1738" s="179" t="str">
        <f t="shared" si="2858"/>
        <v>CZ$19</v>
      </c>
      <c r="DA1738" s="179" t="str">
        <f t="shared" si="2858"/>
        <v>DA$19</v>
      </c>
      <c r="DB1738" s="179" t="str">
        <f t="shared" si="2858"/>
        <v>DB$19</v>
      </c>
      <c r="DC1738" s="179" t="str">
        <f t="shared" si="2858"/>
        <v>DC$19</v>
      </c>
      <c r="DD1738" s="179" t="str">
        <f t="shared" si="2858"/>
        <v>DD$19</v>
      </c>
      <c r="DE1738" s="179" t="str">
        <f t="shared" si="2858"/>
        <v>DE$19</v>
      </c>
      <c r="DF1738" s="179" t="str">
        <f t="shared" si="2858"/>
        <v>DF$19</v>
      </c>
      <c r="DG1738" s="179" t="str">
        <f t="shared" si="2858"/>
        <v>DG$19</v>
      </c>
      <c r="DH1738" s="179" t="str">
        <f t="shared" si="2858"/>
        <v>DH$19</v>
      </c>
      <c r="DI1738" s="179" t="str">
        <f t="shared" si="2858"/>
        <v>DI$19</v>
      </c>
      <c r="DJ1738" s="179" t="str">
        <f t="shared" si="2858"/>
        <v>DJ$19</v>
      </c>
      <c r="DK1738" s="179" t="str">
        <f t="shared" si="2858"/>
        <v>DK$19</v>
      </c>
      <c r="DL1738" s="179" t="str">
        <f t="shared" si="2858"/>
        <v>DL$19</v>
      </c>
    </row>
    <row r="1739" spans="1:116" x14ac:dyDescent="0.4">
      <c r="E1739" s="8"/>
      <c r="H1739" s="12"/>
      <c r="I1739" s="60"/>
      <c r="J1739" s="60"/>
      <c r="K1739" s="15"/>
      <c r="L1739" s="15"/>
      <c r="M1739" s="15"/>
      <c r="N1739" s="15"/>
      <c r="O1739" s="15"/>
      <c r="P1739" s="15"/>
      <c r="R1739" s="15"/>
      <c r="S1739" s="76"/>
      <c r="T1739" s="76"/>
      <c r="U1739" s="76"/>
      <c r="V1739" s="76"/>
      <c r="W1739" s="76"/>
      <c r="X1739" s="76"/>
      <c r="Y1739" s="76"/>
      <c r="Z1739" s="76"/>
      <c r="AA1739" s="76"/>
      <c r="AB1739" s="76"/>
      <c r="AC1739" s="76"/>
      <c r="AD1739" s="76"/>
      <c r="AE1739" s="76"/>
      <c r="AF1739" s="76"/>
      <c r="AG1739" s="76"/>
      <c r="AH1739" s="76"/>
      <c r="AI1739" s="76"/>
      <c r="AJ1739" s="76"/>
      <c r="AK1739" s="76"/>
      <c r="AL1739" s="76"/>
      <c r="AM1739" s="76"/>
      <c r="AN1739" s="76"/>
      <c r="AO1739" s="76"/>
      <c r="AP1739" s="76"/>
      <c r="AQ1739" s="76"/>
      <c r="AR1739" s="76"/>
      <c r="AS1739" s="76"/>
      <c r="AT1739" s="76"/>
      <c r="AU1739" s="76"/>
      <c r="AV1739" s="76"/>
      <c r="AW1739" s="76"/>
      <c r="AX1739" s="76"/>
      <c r="AY1739" s="76"/>
      <c r="AZ1739" s="76"/>
      <c r="BA1739" s="76"/>
      <c r="BB1739" s="76"/>
      <c r="BC1739" s="76"/>
      <c r="BD1739" s="76"/>
      <c r="BE1739" s="76"/>
      <c r="BF1739" s="76"/>
      <c r="BG1739" s="76"/>
      <c r="BH1739" s="76"/>
      <c r="BI1739" s="76"/>
      <c r="BJ1739" s="76"/>
      <c r="BK1739" s="76"/>
      <c r="BL1739" s="76"/>
      <c r="BM1739" s="76"/>
      <c r="BN1739" s="76"/>
      <c r="BO1739" s="76"/>
      <c r="BP1739" s="76"/>
      <c r="BQ1739" s="76"/>
      <c r="BR1739" s="76"/>
      <c r="BS1739" s="76"/>
      <c r="BT1739" s="76"/>
      <c r="BU1739" s="76"/>
      <c r="BV1739" s="76"/>
      <c r="BW1739" s="76"/>
      <c r="BX1739" s="76"/>
      <c r="BY1739" s="76"/>
      <c r="BZ1739" s="76"/>
      <c r="CA1739" s="76"/>
      <c r="CB1739" s="76"/>
      <c r="CC1739" s="76"/>
      <c r="CD1739" s="76"/>
      <c r="CE1739" s="76"/>
      <c r="CF1739" s="76"/>
      <c r="CG1739" s="76"/>
      <c r="CH1739" s="76"/>
      <c r="CI1739" s="76"/>
      <c r="CJ1739" s="76"/>
      <c r="CK1739" s="76"/>
      <c r="CL1739" s="76"/>
      <c r="CN1739" s="60"/>
      <c r="CO1739" s="76"/>
      <c r="CP1739" s="76"/>
      <c r="CQ1739" s="76"/>
      <c r="CR1739" s="76"/>
      <c r="CS1739" s="76"/>
      <c r="CT1739" s="76"/>
      <c r="CU1739" s="76"/>
      <c r="CV1739" s="76"/>
      <c r="CW1739" s="76"/>
      <c r="CX1739" s="76"/>
      <c r="CY1739" s="76"/>
      <c r="CZ1739" s="76"/>
      <c r="DA1739" s="76"/>
      <c r="DB1739" s="76"/>
      <c r="DC1739" s="76"/>
      <c r="DD1739" s="76"/>
      <c r="DE1739" s="76"/>
      <c r="DF1739" s="76"/>
      <c r="DG1739" s="76"/>
      <c r="DH1739" s="76"/>
      <c r="DI1739" s="76"/>
      <c r="DJ1739" s="76"/>
      <c r="DK1739" s="76"/>
      <c r="DL1739" s="76"/>
    </row>
    <row r="1740" spans="1:116" x14ac:dyDescent="0.4">
      <c r="A1740" s="174"/>
      <c r="E1740" s="8"/>
      <c r="G1740" s="175" t="s">
        <v>490</v>
      </c>
      <c r="H1740" s="174"/>
      <c r="I1740" s="176"/>
      <c r="J1740" s="176"/>
      <c r="K1740" s="197"/>
      <c r="L1740" s="197"/>
      <c r="M1740" s="197"/>
      <c r="N1740" s="197"/>
      <c r="O1740" s="197"/>
      <c r="P1740" s="197"/>
      <c r="R1740" s="198"/>
      <c r="S1740" s="174"/>
      <c r="T1740" s="174"/>
      <c r="U1740" s="174"/>
      <c r="V1740" s="174"/>
      <c r="W1740" s="174"/>
      <c r="X1740" s="174"/>
      <c r="Y1740" s="174"/>
      <c r="Z1740" s="174"/>
      <c r="AA1740" s="174"/>
      <c r="AB1740" s="174"/>
      <c r="AC1740" s="174"/>
      <c r="AD1740" s="174"/>
      <c r="AE1740" s="174"/>
      <c r="AF1740" s="174"/>
      <c r="AG1740" s="174"/>
      <c r="AH1740" s="174"/>
      <c r="AI1740" s="174"/>
      <c r="AJ1740" s="174"/>
      <c r="AK1740" s="174"/>
      <c r="AL1740" s="174"/>
      <c r="AM1740" s="174"/>
      <c r="AN1740" s="174"/>
      <c r="AO1740" s="174"/>
      <c r="AP1740" s="174"/>
      <c r="AQ1740" s="174"/>
      <c r="AR1740" s="174"/>
      <c r="AS1740" s="174"/>
      <c r="AT1740" s="174"/>
      <c r="AU1740" s="174"/>
      <c r="AV1740" s="174"/>
      <c r="AW1740" s="174"/>
      <c r="AX1740" s="174"/>
      <c r="AY1740" s="174"/>
      <c r="AZ1740" s="174"/>
      <c r="BA1740" s="174"/>
      <c r="BB1740" s="174"/>
      <c r="BC1740" s="174"/>
      <c r="BD1740" s="174"/>
      <c r="BE1740" s="174"/>
      <c r="BF1740" s="174"/>
      <c r="BG1740" s="174"/>
      <c r="BH1740" s="174"/>
      <c r="BI1740" s="174"/>
      <c r="BJ1740" s="174"/>
      <c r="BK1740" s="174"/>
      <c r="BL1740" s="174"/>
      <c r="BM1740" s="174"/>
      <c r="BN1740" s="174"/>
      <c r="BO1740" s="174"/>
      <c r="BP1740" s="174"/>
      <c r="BQ1740" s="174"/>
      <c r="BR1740" s="174"/>
      <c r="BS1740" s="174"/>
      <c r="BT1740" s="174"/>
      <c r="BU1740" s="174"/>
      <c r="BV1740" s="174"/>
      <c r="BW1740" s="174"/>
      <c r="BX1740" s="174"/>
      <c r="BY1740" s="174"/>
      <c r="BZ1740" s="174"/>
      <c r="CA1740" s="174"/>
      <c r="CB1740" s="174"/>
      <c r="CC1740" s="174"/>
      <c r="CD1740" s="174"/>
      <c r="CE1740" s="174"/>
      <c r="CF1740" s="174"/>
      <c r="CG1740" s="174"/>
      <c r="CH1740" s="174"/>
      <c r="CI1740" s="174"/>
      <c r="CJ1740" s="174"/>
      <c r="CK1740" s="174"/>
      <c r="CL1740" s="174"/>
      <c r="CN1740" s="176"/>
      <c r="CO1740" s="174"/>
      <c r="CP1740" s="174"/>
      <c r="CQ1740" s="174"/>
      <c r="CR1740" s="174"/>
      <c r="CS1740" s="174"/>
      <c r="CT1740" s="174"/>
      <c r="CU1740" s="174"/>
      <c r="CV1740" s="174"/>
      <c r="CW1740" s="174"/>
      <c r="CX1740" s="174"/>
      <c r="CY1740" s="174"/>
      <c r="CZ1740" s="174"/>
      <c r="DA1740" s="174"/>
      <c r="DB1740" s="174"/>
      <c r="DC1740" s="174"/>
      <c r="DD1740" s="174"/>
      <c r="DE1740" s="174"/>
      <c r="DF1740" s="174"/>
      <c r="DG1740" s="174"/>
      <c r="DH1740" s="174"/>
      <c r="DI1740" s="174"/>
      <c r="DJ1740" s="174"/>
      <c r="DK1740" s="174"/>
      <c r="DL1740" s="174"/>
    </row>
    <row r="1741" spans="1:116" x14ac:dyDescent="0.4">
      <c r="A1741" s="174"/>
      <c r="E1741" s="8"/>
      <c r="G1741" s="175" t="s">
        <v>492</v>
      </c>
      <c r="H1741" s="174"/>
      <c r="I1741" s="176"/>
      <c r="J1741" s="176"/>
      <c r="K1741" s="197"/>
      <c r="L1741" s="197"/>
      <c r="M1741" s="197"/>
      <c r="N1741" s="197"/>
      <c r="O1741" s="197"/>
      <c r="P1741" s="197"/>
      <c r="R1741" s="198"/>
      <c r="S1741" s="174"/>
      <c r="T1741" s="174"/>
      <c r="U1741" s="174"/>
      <c r="V1741" s="174"/>
      <c r="W1741" s="174"/>
      <c r="X1741" s="174"/>
      <c r="Y1741" s="174"/>
      <c r="Z1741" s="174"/>
      <c r="AA1741" s="174"/>
      <c r="AB1741" s="174"/>
      <c r="AC1741" s="174"/>
      <c r="AD1741" s="174"/>
      <c r="AE1741" s="174"/>
      <c r="AF1741" s="174"/>
      <c r="AG1741" s="174"/>
      <c r="AH1741" s="174"/>
      <c r="AI1741" s="174"/>
      <c r="AJ1741" s="174"/>
      <c r="AK1741" s="174"/>
      <c r="AL1741" s="174"/>
      <c r="AM1741" s="174"/>
      <c r="AN1741" s="174"/>
      <c r="AO1741" s="174"/>
      <c r="AP1741" s="174"/>
      <c r="AQ1741" s="174"/>
      <c r="AR1741" s="174"/>
      <c r="AS1741" s="174"/>
      <c r="AT1741" s="174"/>
      <c r="AU1741" s="174"/>
      <c r="AV1741" s="174"/>
      <c r="AW1741" s="174"/>
      <c r="AX1741" s="174"/>
      <c r="AY1741" s="174"/>
      <c r="AZ1741" s="174"/>
      <c r="BA1741" s="174"/>
      <c r="BB1741" s="174"/>
      <c r="BC1741" s="174"/>
      <c r="BD1741" s="174"/>
      <c r="BE1741" s="174"/>
      <c r="BF1741" s="174"/>
      <c r="BG1741" s="174"/>
      <c r="BH1741" s="174"/>
      <c r="BI1741" s="174"/>
      <c r="BJ1741" s="174"/>
      <c r="BK1741" s="174"/>
      <c r="BL1741" s="174"/>
      <c r="BM1741" s="174"/>
      <c r="BN1741" s="174"/>
      <c r="BO1741" s="174"/>
      <c r="BP1741" s="174"/>
      <c r="BQ1741" s="174"/>
      <c r="BR1741" s="174"/>
      <c r="BS1741" s="174"/>
      <c r="BT1741" s="174"/>
      <c r="BU1741" s="174"/>
      <c r="BV1741" s="174"/>
      <c r="BW1741" s="174"/>
      <c r="BX1741" s="174"/>
      <c r="BY1741" s="174"/>
      <c r="BZ1741" s="174"/>
      <c r="CA1741" s="174"/>
      <c r="CB1741" s="174"/>
      <c r="CC1741" s="174"/>
      <c r="CD1741" s="174"/>
      <c r="CE1741" s="174"/>
      <c r="CF1741" s="174"/>
      <c r="CG1741" s="174"/>
      <c r="CH1741" s="174"/>
      <c r="CI1741" s="174"/>
      <c r="CJ1741" s="174"/>
      <c r="CK1741" s="174"/>
      <c r="CL1741" s="174"/>
      <c r="CN1741" s="176"/>
      <c r="CO1741" s="174"/>
      <c r="CP1741" s="174"/>
      <c r="CQ1741" s="174"/>
      <c r="CR1741" s="174"/>
      <c r="CS1741" s="174"/>
      <c r="CT1741" s="174"/>
      <c r="CU1741" s="174"/>
      <c r="CV1741" s="174"/>
      <c r="CW1741" s="174"/>
      <c r="CX1741" s="174"/>
      <c r="CY1741" s="174"/>
      <c r="CZ1741" s="174"/>
      <c r="DA1741" s="174"/>
      <c r="DB1741" s="174"/>
      <c r="DC1741" s="174"/>
      <c r="DD1741" s="174"/>
      <c r="DE1741" s="174"/>
      <c r="DF1741" s="174"/>
      <c r="DG1741" s="174"/>
      <c r="DH1741" s="174"/>
      <c r="DI1741" s="174"/>
      <c r="DJ1741" s="174"/>
      <c r="DK1741" s="174"/>
      <c r="DL1741" s="174"/>
    </row>
    <row r="1742" spans="1:116" x14ac:dyDescent="0.4">
      <c r="A1742" s="174"/>
      <c r="E1742" s="8"/>
      <c r="G1742" s="175" t="s">
        <v>461</v>
      </c>
      <c r="H1742" s="174"/>
      <c r="I1742" s="176"/>
      <c r="J1742" s="176"/>
      <c r="K1742" s="197"/>
      <c r="L1742" s="197"/>
      <c r="M1742" s="197"/>
      <c r="N1742" s="197"/>
      <c r="O1742" s="197"/>
      <c r="P1742" s="197"/>
      <c r="R1742" s="198"/>
      <c r="S1742" s="199" t="str">
        <f t="shared" ref="S1742:AX1742" si="2859">S$20</f>
        <v>S$16</v>
      </c>
      <c r="T1742" s="199" t="str">
        <f t="shared" si="2859"/>
        <v>T$16</v>
      </c>
      <c r="U1742" s="199" t="str">
        <f t="shared" si="2859"/>
        <v>U$16</v>
      </c>
      <c r="V1742" s="199" t="str">
        <f t="shared" si="2859"/>
        <v>V$16</v>
      </c>
      <c r="W1742" s="199" t="str">
        <f t="shared" si="2859"/>
        <v>W$16</v>
      </c>
      <c r="X1742" s="199" t="str">
        <f t="shared" si="2859"/>
        <v>X$16</v>
      </c>
      <c r="Y1742" s="199" t="str">
        <f t="shared" si="2859"/>
        <v>Y$16</v>
      </c>
      <c r="Z1742" s="199" t="str">
        <f t="shared" si="2859"/>
        <v>Z$16</v>
      </c>
      <c r="AA1742" s="199" t="str">
        <f t="shared" si="2859"/>
        <v>AA$16</v>
      </c>
      <c r="AB1742" s="199" t="str">
        <f t="shared" si="2859"/>
        <v>AB$16</v>
      </c>
      <c r="AC1742" s="199" t="str">
        <f t="shared" si="2859"/>
        <v>AC$16</v>
      </c>
      <c r="AD1742" s="199" t="str">
        <f t="shared" si="2859"/>
        <v>AD$16</v>
      </c>
      <c r="AE1742" s="199" t="str">
        <f t="shared" si="2859"/>
        <v>AE$16</v>
      </c>
      <c r="AF1742" s="199" t="str">
        <f t="shared" si="2859"/>
        <v>AF$16</v>
      </c>
      <c r="AG1742" s="199" t="str">
        <f t="shared" si="2859"/>
        <v>AG$16</v>
      </c>
      <c r="AH1742" s="199" t="str">
        <f t="shared" si="2859"/>
        <v>AH$16</v>
      </c>
      <c r="AI1742" s="199" t="str">
        <f t="shared" si="2859"/>
        <v>AI$16</v>
      </c>
      <c r="AJ1742" s="199" t="str">
        <f t="shared" si="2859"/>
        <v>AJ$16</v>
      </c>
      <c r="AK1742" s="199" t="str">
        <f t="shared" si="2859"/>
        <v>AK$16</v>
      </c>
      <c r="AL1742" s="199" t="str">
        <f t="shared" si="2859"/>
        <v>AL$16</v>
      </c>
      <c r="AM1742" s="199" t="str">
        <f t="shared" si="2859"/>
        <v>AM$16</v>
      </c>
      <c r="AN1742" s="199" t="str">
        <f t="shared" si="2859"/>
        <v>AN$16</v>
      </c>
      <c r="AO1742" s="199" t="str">
        <f t="shared" si="2859"/>
        <v>AO$16</v>
      </c>
      <c r="AP1742" s="199" t="str">
        <f t="shared" si="2859"/>
        <v>AP$16</v>
      </c>
      <c r="AQ1742" s="199" t="str">
        <f t="shared" si="2859"/>
        <v>AQ$16</v>
      </c>
      <c r="AR1742" s="199" t="str">
        <f t="shared" si="2859"/>
        <v>AR$16</v>
      </c>
      <c r="AS1742" s="199" t="str">
        <f t="shared" si="2859"/>
        <v>AS$16</v>
      </c>
      <c r="AT1742" s="199" t="str">
        <f t="shared" si="2859"/>
        <v>AT$16</v>
      </c>
      <c r="AU1742" s="199" t="str">
        <f t="shared" si="2859"/>
        <v>AU$16</v>
      </c>
      <c r="AV1742" s="199" t="str">
        <f t="shared" si="2859"/>
        <v>AV$16</v>
      </c>
      <c r="AW1742" s="199" t="str">
        <f t="shared" si="2859"/>
        <v>AW$16</v>
      </c>
      <c r="AX1742" s="199" t="str">
        <f t="shared" si="2859"/>
        <v>AX$16</v>
      </c>
      <c r="AY1742" s="199" t="str">
        <f t="shared" ref="AY1742:CD1742" si="2860">AY$20</f>
        <v>AY$16</v>
      </c>
      <c r="AZ1742" s="199" t="str">
        <f t="shared" si="2860"/>
        <v>AZ$16</v>
      </c>
      <c r="BA1742" s="199" t="str">
        <f t="shared" si="2860"/>
        <v>BA$16</v>
      </c>
      <c r="BB1742" s="199" t="str">
        <f t="shared" si="2860"/>
        <v>BB$16</v>
      </c>
      <c r="BC1742" s="199" t="str">
        <f t="shared" si="2860"/>
        <v>BC$16</v>
      </c>
      <c r="BD1742" s="199" t="str">
        <f t="shared" si="2860"/>
        <v>BD$16</v>
      </c>
      <c r="BE1742" s="199" t="str">
        <f t="shared" si="2860"/>
        <v>BE$16</v>
      </c>
      <c r="BF1742" s="199" t="str">
        <f t="shared" si="2860"/>
        <v>BF$16</v>
      </c>
      <c r="BG1742" s="199" t="str">
        <f t="shared" si="2860"/>
        <v>BG$16</v>
      </c>
      <c r="BH1742" s="199" t="str">
        <f t="shared" si="2860"/>
        <v>BH$16</v>
      </c>
      <c r="BI1742" s="199" t="str">
        <f t="shared" si="2860"/>
        <v>BI$16</v>
      </c>
      <c r="BJ1742" s="199" t="str">
        <f t="shared" si="2860"/>
        <v>BJ$16</v>
      </c>
      <c r="BK1742" s="199" t="str">
        <f t="shared" si="2860"/>
        <v>BK$16</v>
      </c>
      <c r="BL1742" s="199" t="str">
        <f t="shared" si="2860"/>
        <v>BL$16</v>
      </c>
      <c r="BM1742" s="199" t="str">
        <f t="shared" si="2860"/>
        <v>BM$16</v>
      </c>
      <c r="BN1742" s="199" t="str">
        <f t="shared" si="2860"/>
        <v>BN$16</v>
      </c>
      <c r="BO1742" s="199" t="str">
        <f t="shared" si="2860"/>
        <v>BO$16</v>
      </c>
      <c r="BP1742" s="199" t="str">
        <f t="shared" si="2860"/>
        <v>BP$16</v>
      </c>
      <c r="BQ1742" s="199" t="str">
        <f t="shared" si="2860"/>
        <v>BQ$16</v>
      </c>
      <c r="BR1742" s="199" t="str">
        <f t="shared" si="2860"/>
        <v>BR$16</v>
      </c>
      <c r="BS1742" s="199" t="str">
        <f t="shared" si="2860"/>
        <v>BS$16</v>
      </c>
      <c r="BT1742" s="199" t="str">
        <f t="shared" si="2860"/>
        <v>BT$16</v>
      </c>
      <c r="BU1742" s="199" t="str">
        <f t="shared" si="2860"/>
        <v>BU$16</v>
      </c>
      <c r="BV1742" s="199" t="str">
        <f t="shared" si="2860"/>
        <v>BV$16</v>
      </c>
      <c r="BW1742" s="199" t="str">
        <f t="shared" si="2860"/>
        <v>BW$16</v>
      </c>
      <c r="BX1742" s="199" t="str">
        <f t="shared" si="2860"/>
        <v>BX$16</v>
      </c>
      <c r="BY1742" s="199" t="str">
        <f t="shared" si="2860"/>
        <v>BY$16</v>
      </c>
      <c r="BZ1742" s="199" t="str">
        <f t="shared" si="2860"/>
        <v>BZ$16</v>
      </c>
      <c r="CA1742" s="199" t="str">
        <f t="shared" si="2860"/>
        <v>CA$16</v>
      </c>
      <c r="CB1742" s="199" t="str">
        <f t="shared" si="2860"/>
        <v>CB$16</v>
      </c>
      <c r="CC1742" s="199" t="str">
        <f t="shared" si="2860"/>
        <v>CC$16</v>
      </c>
      <c r="CD1742" s="199" t="str">
        <f t="shared" si="2860"/>
        <v>CD$16</v>
      </c>
      <c r="CE1742" s="199" t="str">
        <f t="shared" ref="CE1742:CL1742" si="2861">CE$20</f>
        <v>CE$16</v>
      </c>
      <c r="CF1742" s="199" t="str">
        <f t="shared" si="2861"/>
        <v>CF$16</v>
      </c>
      <c r="CG1742" s="199" t="str">
        <f t="shared" si="2861"/>
        <v>CG$16</v>
      </c>
      <c r="CH1742" s="199" t="str">
        <f t="shared" si="2861"/>
        <v>CH$16</v>
      </c>
      <c r="CI1742" s="199" t="str">
        <f t="shared" si="2861"/>
        <v>CI$16</v>
      </c>
      <c r="CJ1742" s="199" t="str">
        <f t="shared" si="2861"/>
        <v>CJ$16</v>
      </c>
      <c r="CK1742" s="199" t="str">
        <f t="shared" si="2861"/>
        <v>CK$16</v>
      </c>
      <c r="CL1742" s="199" t="str">
        <f t="shared" si="2861"/>
        <v>CL$16</v>
      </c>
      <c r="CN1742" s="176"/>
      <c r="CO1742" s="199" t="str">
        <f t="shared" ref="CO1742:DL1742" si="2862">CO$20</f>
        <v>CO$16</v>
      </c>
      <c r="CP1742" s="199" t="str">
        <f t="shared" si="2862"/>
        <v>CP$16</v>
      </c>
      <c r="CQ1742" s="199" t="str">
        <f t="shared" si="2862"/>
        <v>CQ$16</v>
      </c>
      <c r="CR1742" s="199" t="str">
        <f t="shared" si="2862"/>
        <v>CR$16</v>
      </c>
      <c r="CS1742" s="199" t="str">
        <f t="shared" si="2862"/>
        <v>CS$16</v>
      </c>
      <c r="CT1742" s="199" t="str">
        <f t="shared" si="2862"/>
        <v>CT$16</v>
      </c>
      <c r="CU1742" s="199" t="str">
        <f t="shared" si="2862"/>
        <v>CU$16</v>
      </c>
      <c r="CV1742" s="199" t="str">
        <f t="shared" si="2862"/>
        <v>CV$16</v>
      </c>
      <c r="CW1742" s="199" t="str">
        <f t="shared" si="2862"/>
        <v>CW$16</v>
      </c>
      <c r="CX1742" s="199" t="str">
        <f t="shared" si="2862"/>
        <v>CX$16</v>
      </c>
      <c r="CY1742" s="199" t="str">
        <f t="shared" si="2862"/>
        <v>CY$16</v>
      </c>
      <c r="CZ1742" s="199" t="str">
        <f t="shared" si="2862"/>
        <v>CZ$16</v>
      </c>
      <c r="DA1742" s="199" t="str">
        <f t="shared" si="2862"/>
        <v>DA$16</v>
      </c>
      <c r="DB1742" s="199" t="str">
        <f t="shared" si="2862"/>
        <v>DB$16</v>
      </c>
      <c r="DC1742" s="199" t="str">
        <f t="shared" si="2862"/>
        <v>DC$16</v>
      </c>
      <c r="DD1742" s="199" t="str">
        <f t="shared" si="2862"/>
        <v>DD$16</v>
      </c>
      <c r="DE1742" s="199" t="str">
        <f t="shared" si="2862"/>
        <v>DE$16</v>
      </c>
      <c r="DF1742" s="199" t="str">
        <f t="shared" si="2862"/>
        <v>DF$16</v>
      </c>
      <c r="DG1742" s="199" t="str">
        <f t="shared" si="2862"/>
        <v>DG$16</v>
      </c>
      <c r="DH1742" s="199" t="str">
        <f t="shared" si="2862"/>
        <v>DH$16</v>
      </c>
      <c r="DI1742" s="199" t="str">
        <f t="shared" si="2862"/>
        <v>DI$16</v>
      </c>
      <c r="DJ1742" s="199" t="str">
        <f t="shared" si="2862"/>
        <v>DJ$16</v>
      </c>
      <c r="DK1742" s="199" t="str">
        <f t="shared" si="2862"/>
        <v>DK$16</v>
      </c>
      <c r="DL1742" s="199" t="str">
        <f t="shared" si="2862"/>
        <v>DL$16</v>
      </c>
    </row>
    <row r="1743" spans="1:116" x14ac:dyDescent="0.4">
      <c r="A1743" s="174"/>
      <c r="E1743" s="8"/>
      <c r="G1743" s="175" t="s">
        <v>462</v>
      </c>
      <c r="H1743" s="200"/>
      <c r="I1743" s="201"/>
      <c r="J1743" s="201"/>
      <c r="K1743" s="202"/>
      <c r="L1743" s="202"/>
      <c r="M1743" s="202"/>
      <c r="N1743" s="202"/>
      <c r="O1743" s="202"/>
      <c r="P1743" s="202"/>
      <c r="R1743" s="202"/>
      <c r="S1743" s="199" t="str">
        <f t="shared" ref="S1743:AX1743" si="2863">S$21</f>
        <v>S$17</v>
      </c>
      <c r="T1743" s="199" t="str">
        <f t="shared" si="2863"/>
        <v>T$17</v>
      </c>
      <c r="U1743" s="199" t="str">
        <f t="shared" si="2863"/>
        <v>U$17</v>
      </c>
      <c r="V1743" s="199" t="str">
        <f t="shared" si="2863"/>
        <v>V$17</v>
      </c>
      <c r="W1743" s="199" t="str">
        <f t="shared" si="2863"/>
        <v>W$17</v>
      </c>
      <c r="X1743" s="199" t="str">
        <f t="shared" si="2863"/>
        <v>X$17</v>
      </c>
      <c r="Y1743" s="199" t="str">
        <f t="shared" si="2863"/>
        <v>Y$17</v>
      </c>
      <c r="Z1743" s="199" t="str">
        <f t="shared" si="2863"/>
        <v>Z$17</v>
      </c>
      <c r="AA1743" s="199" t="str">
        <f t="shared" si="2863"/>
        <v>AA$17</v>
      </c>
      <c r="AB1743" s="199" t="str">
        <f t="shared" si="2863"/>
        <v>AB$17</v>
      </c>
      <c r="AC1743" s="199" t="str">
        <f t="shared" si="2863"/>
        <v>AC$17</v>
      </c>
      <c r="AD1743" s="199" t="str">
        <f t="shared" si="2863"/>
        <v>AD$17</v>
      </c>
      <c r="AE1743" s="199" t="str">
        <f t="shared" si="2863"/>
        <v>AE$17</v>
      </c>
      <c r="AF1743" s="199" t="str">
        <f t="shared" si="2863"/>
        <v>AF$17</v>
      </c>
      <c r="AG1743" s="199" t="str">
        <f t="shared" si="2863"/>
        <v>AG$17</v>
      </c>
      <c r="AH1743" s="199" t="str">
        <f t="shared" si="2863"/>
        <v>AH$17</v>
      </c>
      <c r="AI1743" s="199" t="str">
        <f t="shared" si="2863"/>
        <v>AI$17</v>
      </c>
      <c r="AJ1743" s="199" t="str">
        <f t="shared" si="2863"/>
        <v>AJ$17</v>
      </c>
      <c r="AK1743" s="199" t="str">
        <f t="shared" si="2863"/>
        <v>AK$17</v>
      </c>
      <c r="AL1743" s="199" t="str">
        <f t="shared" si="2863"/>
        <v>AL$17</v>
      </c>
      <c r="AM1743" s="199" t="str">
        <f t="shared" si="2863"/>
        <v>AM$17</v>
      </c>
      <c r="AN1743" s="199" t="str">
        <f t="shared" si="2863"/>
        <v>AN$17</v>
      </c>
      <c r="AO1743" s="199" t="str">
        <f t="shared" si="2863"/>
        <v>AO$17</v>
      </c>
      <c r="AP1743" s="199" t="str">
        <f t="shared" si="2863"/>
        <v>AP$17</v>
      </c>
      <c r="AQ1743" s="199" t="str">
        <f t="shared" si="2863"/>
        <v>AQ$17</v>
      </c>
      <c r="AR1743" s="199" t="str">
        <f t="shared" si="2863"/>
        <v>AR$17</v>
      </c>
      <c r="AS1743" s="199" t="str">
        <f t="shared" si="2863"/>
        <v>AS$17</v>
      </c>
      <c r="AT1743" s="199" t="str">
        <f t="shared" si="2863"/>
        <v>AT$17</v>
      </c>
      <c r="AU1743" s="199" t="str">
        <f t="shared" si="2863"/>
        <v>AU$17</v>
      </c>
      <c r="AV1743" s="199" t="str">
        <f t="shared" si="2863"/>
        <v>AV$17</v>
      </c>
      <c r="AW1743" s="199" t="str">
        <f t="shared" si="2863"/>
        <v>AW$17</v>
      </c>
      <c r="AX1743" s="199" t="str">
        <f t="shared" si="2863"/>
        <v>AX$17</v>
      </c>
      <c r="AY1743" s="199" t="str">
        <f t="shared" ref="AY1743:CD1743" si="2864">AY$21</f>
        <v>AY$17</v>
      </c>
      <c r="AZ1743" s="199" t="str">
        <f t="shared" si="2864"/>
        <v>AZ$17</v>
      </c>
      <c r="BA1743" s="199" t="str">
        <f t="shared" si="2864"/>
        <v>BA$17</v>
      </c>
      <c r="BB1743" s="199" t="str">
        <f t="shared" si="2864"/>
        <v>BB$17</v>
      </c>
      <c r="BC1743" s="199" t="str">
        <f t="shared" si="2864"/>
        <v>BC$17</v>
      </c>
      <c r="BD1743" s="199" t="str">
        <f t="shared" si="2864"/>
        <v>BD$17</v>
      </c>
      <c r="BE1743" s="199" t="str">
        <f t="shared" si="2864"/>
        <v>BE$17</v>
      </c>
      <c r="BF1743" s="199" t="str">
        <f t="shared" si="2864"/>
        <v>BF$17</v>
      </c>
      <c r="BG1743" s="199" t="str">
        <f t="shared" si="2864"/>
        <v>BG$17</v>
      </c>
      <c r="BH1743" s="199" t="str">
        <f t="shared" si="2864"/>
        <v>BH$17</v>
      </c>
      <c r="BI1743" s="199" t="str">
        <f t="shared" si="2864"/>
        <v>BI$17</v>
      </c>
      <c r="BJ1743" s="199" t="str">
        <f t="shared" si="2864"/>
        <v>BJ$17</v>
      </c>
      <c r="BK1743" s="199" t="str">
        <f t="shared" si="2864"/>
        <v>BK$17</v>
      </c>
      <c r="BL1743" s="199" t="str">
        <f t="shared" si="2864"/>
        <v>BL$17</v>
      </c>
      <c r="BM1743" s="199" t="str">
        <f t="shared" si="2864"/>
        <v>BM$17</v>
      </c>
      <c r="BN1743" s="199" t="str">
        <f t="shared" si="2864"/>
        <v>BN$17</v>
      </c>
      <c r="BO1743" s="199" t="str">
        <f t="shared" si="2864"/>
        <v>BO$17</v>
      </c>
      <c r="BP1743" s="199" t="str">
        <f t="shared" si="2864"/>
        <v>BP$17</v>
      </c>
      <c r="BQ1743" s="199" t="str">
        <f t="shared" si="2864"/>
        <v>BQ$17</v>
      </c>
      <c r="BR1743" s="199" t="str">
        <f t="shared" si="2864"/>
        <v>BR$17</v>
      </c>
      <c r="BS1743" s="199" t="str">
        <f t="shared" si="2864"/>
        <v>BS$17</v>
      </c>
      <c r="BT1743" s="199" t="str">
        <f t="shared" si="2864"/>
        <v>BT$17</v>
      </c>
      <c r="BU1743" s="199" t="str">
        <f t="shared" si="2864"/>
        <v>BU$17</v>
      </c>
      <c r="BV1743" s="199" t="str">
        <f t="shared" si="2864"/>
        <v>BV$17</v>
      </c>
      <c r="BW1743" s="199" t="str">
        <f t="shared" si="2864"/>
        <v>BW$17</v>
      </c>
      <c r="BX1743" s="199" t="str">
        <f t="shared" si="2864"/>
        <v>BX$17</v>
      </c>
      <c r="BY1743" s="199" t="str">
        <f t="shared" si="2864"/>
        <v>BY$17</v>
      </c>
      <c r="BZ1743" s="199" t="str">
        <f t="shared" si="2864"/>
        <v>BZ$17</v>
      </c>
      <c r="CA1743" s="199" t="str">
        <f t="shared" si="2864"/>
        <v>CA$17</v>
      </c>
      <c r="CB1743" s="199" t="str">
        <f t="shared" si="2864"/>
        <v>CB$17</v>
      </c>
      <c r="CC1743" s="199" t="str">
        <f t="shared" si="2864"/>
        <v>CC$17</v>
      </c>
      <c r="CD1743" s="199" t="str">
        <f t="shared" si="2864"/>
        <v>CD$17</v>
      </c>
      <c r="CE1743" s="199" t="str">
        <f t="shared" ref="CE1743:CL1743" si="2865">CE$21</f>
        <v>CE$17</v>
      </c>
      <c r="CF1743" s="199" t="str">
        <f t="shared" si="2865"/>
        <v>CF$17</v>
      </c>
      <c r="CG1743" s="199" t="str">
        <f t="shared" si="2865"/>
        <v>CG$17</v>
      </c>
      <c r="CH1743" s="199" t="str">
        <f t="shared" si="2865"/>
        <v>CH$17</v>
      </c>
      <c r="CI1743" s="199" t="str">
        <f t="shared" si="2865"/>
        <v>CI$17</v>
      </c>
      <c r="CJ1743" s="199" t="str">
        <f t="shared" si="2865"/>
        <v>CJ$17</v>
      </c>
      <c r="CK1743" s="199" t="str">
        <f t="shared" si="2865"/>
        <v>CK$17</v>
      </c>
      <c r="CL1743" s="199" t="str">
        <f t="shared" si="2865"/>
        <v>CL$17</v>
      </c>
      <c r="CN1743" s="201"/>
      <c r="CO1743" s="199" t="str">
        <f t="shared" ref="CO1743:DL1743" si="2866">CO$21</f>
        <v>CO$17</v>
      </c>
      <c r="CP1743" s="199" t="str">
        <f t="shared" si="2866"/>
        <v>CP$17</v>
      </c>
      <c r="CQ1743" s="199" t="str">
        <f t="shared" si="2866"/>
        <v>CQ$17</v>
      </c>
      <c r="CR1743" s="199" t="str">
        <f t="shared" si="2866"/>
        <v>CR$17</v>
      </c>
      <c r="CS1743" s="199" t="str">
        <f t="shared" si="2866"/>
        <v>CS$17</v>
      </c>
      <c r="CT1743" s="199" t="str">
        <f t="shared" si="2866"/>
        <v>CT$17</v>
      </c>
      <c r="CU1743" s="199" t="str">
        <f t="shared" si="2866"/>
        <v>CU$17</v>
      </c>
      <c r="CV1743" s="199" t="str">
        <f t="shared" si="2866"/>
        <v>CV$17</v>
      </c>
      <c r="CW1743" s="199" t="str">
        <f t="shared" si="2866"/>
        <v>CW$17</v>
      </c>
      <c r="CX1743" s="199" t="str">
        <f t="shared" si="2866"/>
        <v>CX$17</v>
      </c>
      <c r="CY1743" s="199" t="str">
        <f t="shared" si="2866"/>
        <v>CY$17</v>
      </c>
      <c r="CZ1743" s="199" t="str">
        <f t="shared" si="2866"/>
        <v>CZ$17</v>
      </c>
      <c r="DA1743" s="199" t="str">
        <f t="shared" si="2866"/>
        <v>DA$17</v>
      </c>
      <c r="DB1743" s="199" t="str">
        <f t="shared" si="2866"/>
        <v>DB$17</v>
      </c>
      <c r="DC1743" s="199" t="str">
        <f t="shared" si="2866"/>
        <v>DC$17</v>
      </c>
      <c r="DD1743" s="199" t="str">
        <f t="shared" si="2866"/>
        <v>DD$17</v>
      </c>
      <c r="DE1743" s="199" t="str">
        <f t="shared" si="2866"/>
        <v>DE$17</v>
      </c>
      <c r="DF1743" s="199" t="str">
        <f t="shared" si="2866"/>
        <v>DF$17</v>
      </c>
      <c r="DG1743" s="199" t="str">
        <f t="shared" si="2866"/>
        <v>DG$17</v>
      </c>
      <c r="DH1743" s="199" t="str">
        <f t="shared" si="2866"/>
        <v>DH$17</v>
      </c>
      <c r="DI1743" s="199" t="str">
        <f t="shared" si="2866"/>
        <v>DI$17</v>
      </c>
      <c r="DJ1743" s="199" t="str">
        <f t="shared" si="2866"/>
        <v>DJ$17</v>
      </c>
      <c r="DK1743" s="199" t="str">
        <f t="shared" si="2866"/>
        <v>DK$17</v>
      </c>
      <c r="DL1743" s="199" t="str">
        <f t="shared" si="2866"/>
        <v>DL$17</v>
      </c>
    </row>
    <row r="1744" spans="1:116" x14ac:dyDescent="0.4">
      <c r="A1744" s="174"/>
      <c r="E1744" s="8"/>
      <c r="G1744" s="175" t="s">
        <v>491</v>
      </c>
      <c r="H1744" s="200"/>
      <c r="I1744" s="201"/>
      <c r="J1744" s="201"/>
      <c r="K1744" s="202"/>
      <c r="L1744" s="202"/>
      <c r="M1744" s="202"/>
      <c r="N1744" s="202"/>
      <c r="O1744" s="202"/>
      <c r="P1744" s="202"/>
      <c r="R1744" s="202"/>
      <c r="S1744" s="190"/>
      <c r="T1744" s="190"/>
      <c r="U1744" s="190"/>
      <c r="V1744" s="190"/>
      <c r="W1744" s="190"/>
      <c r="X1744" s="190"/>
      <c r="Y1744" s="190"/>
      <c r="Z1744" s="190"/>
      <c r="AA1744" s="190"/>
      <c r="AB1744" s="190"/>
      <c r="AC1744" s="190"/>
      <c r="AD1744" s="190"/>
      <c r="AE1744" s="190"/>
      <c r="AF1744" s="190"/>
      <c r="AG1744" s="190"/>
      <c r="AH1744" s="190"/>
      <c r="AI1744" s="190"/>
      <c r="AJ1744" s="190"/>
      <c r="AK1744" s="190"/>
      <c r="AL1744" s="190"/>
      <c r="AM1744" s="190"/>
      <c r="AN1744" s="190"/>
      <c r="AO1744" s="190"/>
      <c r="AP1744" s="190"/>
      <c r="AQ1744" s="190"/>
      <c r="AR1744" s="190"/>
      <c r="AS1744" s="190"/>
      <c r="AT1744" s="190"/>
      <c r="AU1744" s="190"/>
      <c r="AV1744" s="190"/>
      <c r="AW1744" s="190"/>
      <c r="AX1744" s="190"/>
      <c r="AY1744" s="190"/>
      <c r="AZ1744" s="190"/>
      <c r="BA1744" s="190"/>
      <c r="BB1744" s="190"/>
      <c r="BC1744" s="190"/>
      <c r="BD1744" s="190"/>
      <c r="BE1744" s="190"/>
      <c r="BF1744" s="190"/>
      <c r="BG1744" s="190"/>
      <c r="BH1744" s="190"/>
      <c r="BI1744" s="190"/>
      <c r="BJ1744" s="190"/>
      <c r="BK1744" s="190"/>
      <c r="BL1744" s="190"/>
      <c r="BM1744" s="190"/>
      <c r="BN1744" s="190"/>
      <c r="BO1744" s="190"/>
      <c r="BP1744" s="190"/>
      <c r="BQ1744" s="190"/>
      <c r="BR1744" s="190"/>
      <c r="BS1744" s="190"/>
      <c r="BT1744" s="190"/>
      <c r="BU1744" s="190"/>
      <c r="BV1744" s="190"/>
      <c r="BW1744" s="190"/>
      <c r="BX1744" s="190"/>
      <c r="BY1744" s="190"/>
      <c r="BZ1744" s="190"/>
      <c r="CA1744" s="190"/>
      <c r="CB1744" s="190"/>
      <c r="CC1744" s="190"/>
      <c r="CD1744" s="190"/>
      <c r="CE1744" s="190"/>
      <c r="CF1744" s="190"/>
      <c r="CG1744" s="190"/>
      <c r="CH1744" s="190"/>
      <c r="CI1744" s="190"/>
      <c r="CJ1744" s="190"/>
      <c r="CK1744" s="190"/>
      <c r="CL1744" s="190"/>
      <c r="CN1744" s="201"/>
      <c r="CO1744" s="190"/>
      <c r="CP1744" s="190"/>
      <c r="CQ1744" s="190"/>
      <c r="CR1744" s="190"/>
      <c r="CS1744" s="190"/>
      <c r="CT1744" s="190"/>
      <c r="CU1744" s="190"/>
      <c r="CV1744" s="190"/>
      <c r="CW1744" s="190"/>
      <c r="CX1744" s="190"/>
      <c r="CY1744" s="190"/>
      <c r="CZ1744" s="190"/>
      <c r="DA1744" s="190"/>
      <c r="DB1744" s="190"/>
      <c r="DC1744" s="190"/>
      <c r="DD1744" s="190"/>
      <c r="DE1744" s="190"/>
      <c r="DF1744" s="190"/>
      <c r="DG1744" s="190"/>
      <c r="DH1744" s="190"/>
      <c r="DI1744" s="190"/>
      <c r="DJ1744" s="190"/>
      <c r="DK1744" s="190"/>
      <c r="DL1744" s="190"/>
    </row>
    <row r="1745" spans="1:116" x14ac:dyDescent="0.4">
      <c r="A1745" s="174"/>
      <c r="E1745" s="8"/>
      <c r="G1745" s="175" t="s">
        <v>505</v>
      </c>
      <c r="H1745" s="200"/>
      <c r="I1745" s="201"/>
      <c r="J1745" s="201"/>
      <c r="K1745" s="202"/>
      <c r="L1745" s="202"/>
      <c r="M1745" s="202"/>
      <c r="N1745" s="202"/>
      <c r="O1745" s="202"/>
      <c r="P1745" s="202"/>
      <c r="R1745" s="202"/>
      <c r="S1745" s="190"/>
      <c r="T1745" s="190"/>
      <c r="U1745" s="190"/>
      <c r="V1745" s="190"/>
      <c r="W1745" s="190"/>
      <c r="X1745" s="190"/>
      <c r="Y1745" s="190"/>
      <c r="Z1745" s="190"/>
      <c r="AA1745" s="190"/>
      <c r="AB1745" s="190"/>
      <c r="AC1745" s="190"/>
      <c r="AD1745" s="190"/>
      <c r="AE1745" s="190"/>
      <c r="AF1745" s="190"/>
      <c r="AG1745" s="190"/>
      <c r="AH1745" s="190"/>
      <c r="AI1745" s="190"/>
      <c r="AJ1745" s="190"/>
      <c r="AK1745" s="190"/>
      <c r="AL1745" s="190"/>
      <c r="AM1745" s="190"/>
      <c r="AN1745" s="190"/>
      <c r="AO1745" s="190"/>
      <c r="AP1745" s="190"/>
      <c r="AQ1745" s="190"/>
      <c r="AR1745" s="190"/>
      <c r="AS1745" s="190"/>
      <c r="AT1745" s="190"/>
      <c r="AU1745" s="190"/>
      <c r="AV1745" s="190"/>
      <c r="AW1745" s="190"/>
      <c r="AX1745" s="190"/>
      <c r="AY1745" s="190"/>
      <c r="AZ1745" s="190"/>
      <c r="BA1745" s="190"/>
      <c r="BB1745" s="190"/>
      <c r="BC1745" s="190"/>
      <c r="BD1745" s="190"/>
      <c r="BE1745" s="190"/>
      <c r="BF1745" s="190"/>
      <c r="BG1745" s="190"/>
      <c r="BH1745" s="190"/>
      <c r="BI1745" s="190"/>
      <c r="BJ1745" s="190"/>
      <c r="BK1745" s="190"/>
      <c r="BL1745" s="190"/>
      <c r="BM1745" s="190"/>
      <c r="BN1745" s="190"/>
      <c r="BO1745" s="190"/>
      <c r="BP1745" s="190"/>
      <c r="BQ1745" s="190"/>
      <c r="BR1745" s="190"/>
      <c r="BS1745" s="190"/>
      <c r="BT1745" s="190"/>
      <c r="BU1745" s="190"/>
      <c r="BV1745" s="190"/>
      <c r="BW1745" s="190"/>
      <c r="BX1745" s="190"/>
      <c r="BY1745" s="190"/>
      <c r="BZ1745" s="190"/>
      <c r="CA1745" s="190"/>
      <c r="CB1745" s="190"/>
      <c r="CC1745" s="190"/>
      <c r="CD1745" s="190"/>
      <c r="CE1745" s="190"/>
      <c r="CF1745" s="190"/>
      <c r="CG1745" s="190"/>
      <c r="CH1745" s="190"/>
      <c r="CI1745" s="190"/>
      <c r="CJ1745" s="190"/>
      <c r="CK1745" s="190"/>
      <c r="CL1745" s="190"/>
      <c r="CN1745" s="201"/>
      <c r="CO1745" s="190"/>
      <c r="CP1745" s="190"/>
      <c r="CQ1745" s="190"/>
      <c r="CR1745" s="190"/>
      <c r="CS1745" s="190"/>
      <c r="CT1745" s="190"/>
      <c r="CU1745" s="190"/>
      <c r="CV1745" s="190"/>
      <c r="CW1745" s="190"/>
      <c r="CX1745" s="190"/>
      <c r="CY1745" s="190"/>
      <c r="CZ1745" s="190"/>
      <c r="DA1745" s="190"/>
      <c r="DB1745" s="190"/>
      <c r="DC1745" s="190"/>
      <c r="DD1745" s="190"/>
      <c r="DE1745" s="190"/>
      <c r="DF1745" s="190"/>
      <c r="DG1745" s="190"/>
      <c r="DH1745" s="190"/>
      <c r="DI1745" s="190"/>
      <c r="DJ1745" s="190"/>
      <c r="DK1745" s="190"/>
      <c r="DL1745" s="190"/>
    </row>
    <row r="1746" spans="1:116" x14ac:dyDescent="0.4">
      <c r="A1746" s="174"/>
      <c r="E1746" s="8"/>
      <c r="G1746" s="175" t="s">
        <v>463</v>
      </c>
      <c r="H1746" s="200"/>
      <c r="I1746" s="201"/>
      <c r="J1746" s="201"/>
      <c r="K1746" s="202"/>
      <c r="L1746" s="202"/>
      <c r="M1746" s="202"/>
      <c r="N1746" s="202"/>
      <c r="O1746" s="202"/>
      <c r="P1746" s="202"/>
      <c r="R1746" s="202"/>
      <c r="S1746" s="190" t="str">
        <f t="shared" ref="S1746:AX1746" si="2867">S$22</f>
        <v>S$18</v>
      </c>
      <c r="T1746" s="190" t="str">
        <f t="shared" si="2867"/>
        <v>T$18</v>
      </c>
      <c r="U1746" s="190" t="str">
        <f t="shared" si="2867"/>
        <v>U$18</v>
      </c>
      <c r="V1746" s="190" t="str">
        <f t="shared" si="2867"/>
        <v>V$18</v>
      </c>
      <c r="W1746" s="190" t="str">
        <f t="shared" si="2867"/>
        <v>W$18</v>
      </c>
      <c r="X1746" s="190" t="str">
        <f t="shared" si="2867"/>
        <v>X$18</v>
      </c>
      <c r="Y1746" s="190" t="str">
        <f t="shared" si="2867"/>
        <v>Y$18</v>
      </c>
      <c r="Z1746" s="190" t="str">
        <f t="shared" si="2867"/>
        <v>Z$18</v>
      </c>
      <c r="AA1746" s="190" t="str">
        <f t="shared" si="2867"/>
        <v>AA$18</v>
      </c>
      <c r="AB1746" s="190" t="str">
        <f t="shared" si="2867"/>
        <v>AB$18</v>
      </c>
      <c r="AC1746" s="190" t="str">
        <f t="shared" si="2867"/>
        <v>AC$18</v>
      </c>
      <c r="AD1746" s="190" t="str">
        <f t="shared" si="2867"/>
        <v>AD$18</v>
      </c>
      <c r="AE1746" s="190" t="str">
        <f t="shared" si="2867"/>
        <v>AE$18</v>
      </c>
      <c r="AF1746" s="190" t="str">
        <f t="shared" si="2867"/>
        <v>AF$18</v>
      </c>
      <c r="AG1746" s="190" t="str">
        <f t="shared" si="2867"/>
        <v>AG$18</v>
      </c>
      <c r="AH1746" s="190" t="str">
        <f t="shared" si="2867"/>
        <v>AH$18</v>
      </c>
      <c r="AI1746" s="190" t="str">
        <f t="shared" si="2867"/>
        <v>AI$18</v>
      </c>
      <c r="AJ1746" s="190" t="str">
        <f t="shared" si="2867"/>
        <v>AJ$18</v>
      </c>
      <c r="AK1746" s="190" t="str">
        <f t="shared" si="2867"/>
        <v>AK$18</v>
      </c>
      <c r="AL1746" s="190" t="str">
        <f t="shared" si="2867"/>
        <v>AL$18</v>
      </c>
      <c r="AM1746" s="190" t="str">
        <f t="shared" si="2867"/>
        <v>AM$18</v>
      </c>
      <c r="AN1746" s="190" t="str">
        <f t="shared" si="2867"/>
        <v>AN$18</v>
      </c>
      <c r="AO1746" s="190" t="str">
        <f t="shared" si="2867"/>
        <v>AO$18</v>
      </c>
      <c r="AP1746" s="190" t="str">
        <f t="shared" si="2867"/>
        <v>AP$18</v>
      </c>
      <c r="AQ1746" s="190" t="str">
        <f t="shared" si="2867"/>
        <v>AQ$18</v>
      </c>
      <c r="AR1746" s="190" t="str">
        <f t="shared" si="2867"/>
        <v>AR$18</v>
      </c>
      <c r="AS1746" s="190" t="str">
        <f t="shared" si="2867"/>
        <v>AS$18</v>
      </c>
      <c r="AT1746" s="190" t="str">
        <f t="shared" si="2867"/>
        <v>AT$18</v>
      </c>
      <c r="AU1746" s="190" t="str">
        <f t="shared" si="2867"/>
        <v>AU$18</v>
      </c>
      <c r="AV1746" s="190" t="str">
        <f t="shared" si="2867"/>
        <v>AV$18</v>
      </c>
      <c r="AW1746" s="190" t="str">
        <f t="shared" si="2867"/>
        <v>AW$18</v>
      </c>
      <c r="AX1746" s="190" t="str">
        <f t="shared" si="2867"/>
        <v>AX$18</v>
      </c>
      <c r="AY1746" s="190" t="str">
        <f t="shared" ref="AY1746:CD1746" si="2868">AY$22</f>
        <v>AY$18</v>
      </c>
      <c r="AZ1746" s="190" t="str">
        <f t="shared" si="2868"/>
        <v>AZ$18</v>
      </c>
      <c r="BA1746" s="190" t="str">
        <f t="shared" si="2868"/>
        <v>BA$18</v>
      </c>
      <c r="BB1746" s="190" t="str">
        <f t="shared" si="2868"/>
        <v>BB$18</v>
      </c>
      <c r="BC1746" s="190" t="str">
        <f t="shared" si="2868"/>
        <v>BC$18</v>
      </c>
      <c r="BD1746" s="190" t="str">
        <f t="shared" si="2868"/>
        <v>BD$18</v>
      </c>
      <c r="BE1746" s="190" t="str">
        <f t="shared" si="2868"/>
        <v>BE$18</v>
      </c>
      <c r="BF1746" s="190" t="str">
        <f t="shared" si="2868"/>
        <v>BF$18</v>
      </c>
      <c r="BG1746" s="190" t="str">
        <f t="shared" si="2868"/>
        <v>BG$18</v>
      </c>
      <c r="BH1746" s="190" t="str">
        <f t="shared" si="2868"/>
        <v>BH$18</v>
      </c>
      <c r="BI1746" s="190" t="str">
        <f t="shared" si="2868"/>
        <v>BI$18</v>
      </c>
      <c r="BJ1746" s="190" t="str">
        <f t="shared" si="2868"/>
        <v>BJ$18</v>
      </c>
      <c r="BK1746" s="190" t="str">
        <f t="shared" si="2868"/>
        <v>BK$18</v>
      </c>
      <c r="BL1746" s="190" t="str">
        <f t="shared" si="2868"/>
        <v>BL$18</v>
      </c>
      <c r="BM1746" s="190" t="str">
        <f t="shared" si="2868"/>
        <v>BM$18</v>
      </c>
      <c r="BN1746" s="190" t="str">
        <f t="shared" si="2868"/>
        <v>BN$18</v>
      </c>
      <c r="BO1746" s="190" t="str">
        <f t="shared" si="2868"/>
        <v>BO$18</v>
      </c>
      <c r="BP1746" s="190" t="str">
        <f t="shared" si="2868"/>
        <v>BP$18</v>
      </c>
      <c r="BQ1746" s="190" t="str">
        <f t="shared" si="2868"/>
        <v>BQ$18</v>
      </c>
      <c r="BR1746" s="190" t="str">
        <f t="shared" si="2868"/>
        <v>BR$18</v>
      </c>
      <c r="BS1746" s="190" t="str">
        <f t="shared" si="2868"/>
        <v>BS$18</v>
      </c>
      <c r="BT1746" s="190" t="str">
        <f t="shared" si="2868"/>
        <v>BT$18</v>
      </c>
      <c r="BU1746" s="190" t="str">
        <f t="shared" si="2868"/>
        <v>BU$18</v>
      </c>
      <c r="BV1746" s="190" t="str">
        <f t="shared" si="2868"/>
        <v>BV$18</v>
      </c>
      <c r="BW1746" s="190" t="str">
        <f t="shared" si="2868"/>
        <v>BW$18</v>
      </c>
      <c r="BX1746" s="190" t="str">
        <f t="shared" si="2868"/>
        <v>BX$18</v>
      </c>
      <c r="BY1746" s="190" t="str">
        <f t="shared" si="2868"/>
        <v>BY$18</v>
      </c>
      <c r="BZ1746" s="190" t="str">
        <f t="shared" si="2868"/>
        <v>BZ$18</v>
      </c>
      <c r="CA1746" s="190" t="str">
        <f t="shared" si="2868"/>
        <v>CA$18</v>
      </c>
      <c r="CB1746" s="190" t="str">
        <f t="shared" si="2868"/>
        <v>CB$18</v>
      </c>
      <c r="CC1746" s="190" t="str">
        <f t="shared" si="2868"/>
        <v>CC$18</v>
      </c>
      <c r="CD1746" s="190" t="str">
        <f t="shared" si="2868"/>
        <v>CD$18</v>
      </c>
      <c r="CE1746" s="190" t="str">
        <f t="shared" ref="CE1746:CL1746" si="2869">CE$22</f>
        <v>CE$18</v>
      </c>
      <c r="CF1746" s="190" t="str">
        <f t="shared" si="2869"/>
        <v>CF$18</v>
      </c>
      <c r="CG1746" s="190" t="str">
        <f t="shared" si="2869"/>
        <v>CG$18</v>
      </c>
      <c r="CH1746" s="190" t="str">
        <f t="shared" si="2869"/>
        <v>CH$18</v>
      </c>
      <c r="CI1746" s="190" t="str">
        <f t="shared" si="2869"/>
        <v>CI$18</v>
      </c>
      <c r="CJ1746" s="190" t="str">
        <f t="shared" si="2869"/>
        <v>CJ$18</v>
      </c>
      <c r="CK1746" s="190" t="str">
        <f t="shared" si="2869"/>
        <v>CK$18</v>
      </c>
      <c r="CL1746" s="190" t="str">
        <f t="shared" si="2869"/>
        <v>CL$18</v>
      </c>
      <c r="CN1746" s="201"/>
      <c r="CO1746" s="190" t="str">
        <f t="shared" ref="CO1746:DL1746" si="2870">CO$22</f>
        <v>CO$18</v>
      </c>
      <c r="CP1746" s="190" t="str">
        <f t="shared" si="2870"/>
        <v>CP$18</v>
      </c>
      <c r="CQ1746" s="190" t="str">
        <f t="shared" si="2870"/>
        <v>CQ$18</v>
      </c>
      <c r="CR1746" s="190" t="str">
        <f t="shared" si="2870"/>
        <v>CR$18</v>
      </c>
      <c r="CS1746" s="190" t="str">
        <f t="shared" si="2870"/>
        <v>CS$18</v>
      </c>
      <c r="CT1746" s="190" t="str">
        <f t="shared" si="2870"/>
        <v>CT$18</v>
      </c>
      <c r="CU1746" s="190" t="str">
        <f t="shared" si="2870"/>
        <v>CU$18</v>
      </c>
      <c r="CV1746" s="190" t="str">
        <f t="shared" si="2870"/>
        <v>CV$18</v>
      </c>
      <c r="CW1746" s="190" t="str">
        <f t="shared" si="2870"/>
        <v>CW$18</v>
      </c>
      <c r="CX1746" s="190" t="str">
        <f t="shared" si="2870"/>
        <v>CX$18</v>
      </c>
      <c r="CY1746" s="190" t="str">
        <f t="shared" si="2870"/>
        <v>CY$18</v>
      </c>
      <c r="CZ1746" s="190" t="str">
        <f t="shared" si="2870"/>
        <v>CZ$18</v>
      </c>
      <c r="DA1746" s="190" t="str">
        <f t="shared" si="2870"/>
        <v>DA$18</v>
      </c>
      <c r="DB1746" s="190" t="str">
        <f t="shared" si="2870"/>
        <v>DB$18</v>
      </c>
      <c r="DC1746" s="190" t="str">
        <f t="shared" si="2870"/>
        <v>DC$18</v>
      </c>
      <c r="DD1746" s="190" t="str">
        <f t="shared" si="2870"/>
        <v>DD$18</v>
      </c>
      <c r="DE1746" s="190" t="str">
        <f t="shared" si="2870"/>
        <v>DE$18</v>
      </c>
      <c r="DF1746" s="190" t="str">
        <f t="shared" si="2870"/>
        <v>DF$18</v>
      </c>
      <c r="DG1746" s="190" t="str">
        <f t="shared" si="2870"/>
        <v>DG$18</v>
      </c>
      <c r="DH1746" s="190" t="str">
        <f t="shared" si="2870"/>
        <v>DH$18</v>
      </c>
      <c r="DI1746" s="190" t="str">
        <f t="shared" si="2870"/>
        <v>DI$18</v>
      </c>
      <c r="DJ1746" s="190" t="str">
        <f t="shared" si="2870"/>
        <v>DJ$18</v>
      </c>
      <c r="DK1746" s="190" t="str">
        <f t="shared" si="2870"/>
        <v>DK$18</v>
      </c>
      <c r="DL1746" s="190" t="str">
        <f t="shared" si="2870"/>
        <v>DL$18</v>
      </c>
    </row>
    <row r="1747" spans="1:116" x14ac:dyDescent="0.4">
      <c r="A1747" s="174"/>
      <c r="E1747" s="8"/>
      <c r="G1747" s="175" t="s">
        <v>464</v>
      </c>
      <c r="H1747" s="200"/>
      <c r="I1747" s="201"/>
      <c r="J1747" s="201"/>
      <c r="K1747" s="202"/>
      <c r="L1747" s="202"/>
      <c r="M1747" s="202"/>
      <c r="N1747" s="202"/>
      <c r="O1747" s="202"/>
      <c r="P1747" s="202"/>
      <c r="R1747" s="202"/>
      <c r="S1747" s="190" t="str">
        <f t="shared" ref="S1747:AX1747" si="2871">S$23</f>
        <v>S$19</v>
      </c>
      <c r="T1747" s="190" t="str">
        <f t="shared" si="2871"/>
        <v>T$19</v>
      </c>
      <c r="U1747" s="190" t="str">
        <f t="shared" si="2871"/>
        <v>U$19</v>
      </c>
      <c r="V1747" s="190" t="str">
        <f t="shared" si="2871"/>
        <v>V$19</v>
      </c>
      <c r="W1747" s="190" t="str">
        <f t="shared" si="2871"/>
        <v>W$19</v>
      </c>
      <c r="X1747" s="190" t="str">
        <f t="shared" si="2871"/>
        <v>X$19</v>
      </c>
      <c r="Y1747" s="190" t="str">
        <f t="shared" si="2871"/>
        <v>Y$19</v>
      </c>
      <c r="Z1747" s="190" t="str">
        <f t="shared" si="2871"/>
        <v>Z$19</v>
      </c>
      <c r="AA1747" s="190" t="str">
        <f t="shared" si="2871"/>
        <v>AA$19</v>
      </c>
      <c r="AB1747" s="190" t="str">
        <f t="shared" si="2871"/>
        <v>AB$19</v>
      </c>
      <c r="AC1747" s="190" t="str">
        <f t="shared" si="2871"/>
        <v>AC$19</v>
      </c>
      <c r="AD1747" s="190" t="str">
        <f t="shared" si="2871"/>
        <v>AD$19</v>
      </c>
      <c r="AE1747" s="190" t="str">
        <f t="shared" si="2871"/>
        <v>AE$19</v>
      </c>
      <c r="AF1747" s="190" t="str">
        <f t="shared" si="2871"/>
        <v>AF$19</v>
      </c>
      <c r="AG1747" s="190" t="str">
        <f t="shared" si="2871"/>
        <v>AG$19</v>
      </c>
      <c r="AH1747" s="190" t="str">
        <f t="shared" si="2871"/>
        <v>AH$19</v>
      </c>
      <c r="AI1747" s="190" t="str">
        <f t="shared" si="2871"/>
        <v>AI$19</v>
      </c>
      <c r="AJ1747" s="190" t="str">
        <f t="shared" si="2871"/>
        <v>AJ$19</v>
      </c>
      <c r="AK1747" s="190" t="str">
        <f t="shared" si="2871"/>
        <v>AK$19</v>
      </c>
      <c r="AL1747" s="190" t="str">
        <f t="shared" si="2871"/>
        <v>AL$19</v>
      </c>
      <c r="AM1747" s="190" t="str">
        <f t="shared" si="2871"/>
        <v>AM$19</v>
      </c>
      <c r="AN1747" s="190" t="str">
        <f t="shared" si="2871"/>
        <v>AN$19</v>
      </c>
      <c r="AO1747" s="190" t="str">
        <f t="shared" si="2871"/>
        <v>AO$19</v>
      </c>
      <c r="AP1747" s="190" t="str">
        <f t="shared" si="2871"/>
        <v>AP$19</v>
      </c>
      <c r="AQ1747" s="190" t="str">
        <f t="shared" si="2871"/>
        <v>AQ$19</v>
      </c>
      <c r="AR1747" s="190" t="str">
        <f t="shared" si="2871"/>
        <v>AR$19</v>
      </c>
      <c r="AS1747" s="190" t="str">
        <f t="shared" si="2871"/>
        <v>AS$19</v>
      </c>
      <c r="AT1747" s="190" t="str">
        <f t="shared" si="2871"/>
        <v>AT$19</v>
      </c>
      <c r="AU1747" s="190" t="str">
        <f t="shared" si="2871"/>
        <v>AU$19</v>
      </c>
      <c r="AV1747" s="190" t="str">
        <f t="shared" si="2871"/>
        <v>AV$19</v>
      </c>
      <c r="AW1747" s="190" t="str">
        <f t="shared" si="2871"/>
        <v>AW$19</v>
      </c>
      <c r="AX1747" s="190" t="str">
        <f t="shared" si="2871"/>
        <v>AX$19</v>
      </c>
      <c r="AY1747" s="190" t="str">
        <f t="shared" ref="AY1747:CD1747" si="2872">AY$23</f>
        <v>AY$19</v>
      </c>
      <c r="AZ1747" s="190" t="str">
        <f t="shared" si="2872"/>
        <v>AZ$19</v>
      </c>
      <c r="BA1747" s="190" t="str">
        <f t="shared" si="2872"/>
        <v>BA$19</v>
      </c>
      <c r="BB1747" s="190" t="str">
        <f t="shared" si="2872"/>
        <v>BB$19</v>
      </c>
      <c r="BC1747" s="190" t="str">
        <f t="shared" si="2872"/>
        <v>BC$19</v>
      </c>
      <c r="BD1747" s="190" t="str">
        <f t="shared" si="2872"/>
        <v>BD$19</v>
      </c>
      <c r="BE1747" s="190" t="str">
        <f t="shared" si="2872"/>
        <v>BE$19</v>
      </c>
      <c r="BF1747" s="190" t="str">
        <f t="shared" si="2872"/>
        <v>BF$19</v>
      </c>
      <c r="BG1747" s="190" t="str">
        <f t="shared" si="2872"/>
        <v>BG$19</v>
      </c>
      <c r="BH1747" s="190" t="str">
        <f t="shared" si="2872"/>
        <v>BH$19</v>
      </c>
      <c r="BI1747" s="190" t="str">
        <f t="shared" si="2872"/>
        <v>BI$19</v>
      </c>
      <c r="BJ1747" s="190" t="str">
        <f t="shared" si="2872"/>
        <v>BJ$19</v>
      </c>
      <c r="BK1747" s="190" t="str">
        <f t="shared" si="2872"/>
        <v>BK$19</v>
      </c>
      <c r="BL1747" s="190" t="str">
        <f t="shared" si="2872"/>
        <v>BL$19</v>
      </c>
      <c r="BM1747" s="190" t="str">
        <f t="shared" si="2872"/>
        <v>BM$19</v>
      </c>
      <c r="BN1747" s="190" t="str">
        <f t="shared" si="2872"/>
        <v>BN$19</v>
      </c>
      <c r="BO1747" s="190" t="str">
        <f t="shared" si="2872"/>
        <v>BO$19</v>
      </c>
      <c r="BP1747" s="190" t="str">
        <f t="shared" si="2872"/>
        <v>BP$19</v>
      </c>
      <c r="BQ1747" s="190" t="str">
        <f t="shared" si="2872"/>
        <v>BQ$19</v>
      </c>
      <c r="BR1747" s="190" t="str">
        <f t="shared" si="2872"/>
        <v>BR$19</v>
      </c>
      <c r="BS1747" s="190" t="str">
        <f t="shared" si="2872"/>
        <v>BS$19</v>
      </c>
      <c r="BT1747" s="190" t="str">
        <f t="shared" si="2872"/>
        <v>BT$19</v>
      </c>
      <c r="BU1747" s="190" t="str">
        <f t="shared" si="2872"/>
        <v>BU$19</v>
      </c>
      <c r="BV1747" s="190" t="str">
        <f t="shared" si="2872"/>
        <v>BV$19</v>
      </c>
      <c r="BW1747" s="190" t="str">
        <f t="shared" si="2872"/>
        <v>BW$19</v>
      </c>
      <c r="BX1747" s="190" t="str">
        <f t="shared" si="2872"/>
        <v>BX$19</v>
      </c>
      <c r="BY1747" s="190" t="str">
        <f t="shared" si="2872"/>
        <v>BY$19</v>
      </c>
      <c r="BZ1747" s="190" t="str">
        <f t="shared" si="2872"/>
        <v>BZ$19</v>
      </c>
      <c r="CA1747" s="190" t="str">
        <f t="shared" si="2872"/>
        <v>CA$19</v>
      </c>
      <c r="CB1747" s="190" t="str">
        <f t="shared" si="2872"/>
        <v>CB$19</v>
      </c>
      <c r="CC1747" s="190" t="str">
        <f t="shared" si="2872"/>
        <v>CC$19</v>
      </c>
      <c r="CD1747" s="190" t="str">
        <f t="shared" si="2872"/>
        <v>CD$19</v>
      </c>
      <c r="CE1747" s="190" t="str">
        <f t="shared" ref="CE1747:CL1747" si="2873">CE$23</f>
        <v>CE$19</v>
      </c>
      <c r="CF1747" s="190" t="str">
        <f t="shared" si="2873"/>
        <v>CF$19</v>
      </c>
      <c r="CG1747" s="190" t="str">
        <f t="shared" si="2873"/>
        <v>CG$19</v>
      </c>
      <c r="CH1747" s="190" t="str">
        <f t="shared" si="2873"/>
        <v>CH$19</v>
      </c>
      <c r="CI1747" s="190" t="str">
        <f t="shared" si="2873"/>
        <v>CI$19</v>
      </c>
      <c r="CJ1747" s="190" t="str">
        <f t="shared" si="2873"/>
        <v>CJ$19</v>
      </c>
      <c r="CK1747" s="190" t="str">
        <f t="shared" si="2873"/>
        <v>CK$19</v>
      </c>
      <c r="CL1747" s="190" t="str">
        <f t="shared" si="2873"/>
        <v>CL$19</v>
      </c>
      <c r="CN1747" s="201"/>
      <c r="CO1747" s="190" t="str">
        <f t="shared" ref="CO1747:DL1747" si="2874">CO$23</f>
        <v>CO$19</v>
      </c>
      <c r="CP1747" s="190" t="str">
        <f t="shared" si="2874"/>
        <v>CP$19</v>
      </c>
      <c r="CQ1747" s="190" t="str">
        <f t="shared" si="2874"/>
        <v>CQ$19</v>
      </c>
      <c r="CR1747" s="190" t="str">
        <f t="shared" si="2874"/>
        <v>CR$19</v>
      </c>
      <c r="CS1747" s="190" t="str">
        <f t="shared" si="2874"/>
        <v>CS$19</v>
      </c>
      <c r="CT1747" s="190" t="str">
        <f t="shared" si="2874"/>
        <v>CT$19</v>
      </c>
      <c r="CU1747" s="190" t="str">
        <f t="shared" si="2874"/>
        <v>CU$19</v>
      </c>
      <c r="CV1747" s="190" t="str">
        <f t="shared" si="2874"/>
        <v>CV$19</v>
      </c>
      <c r="CW1747" s="190" t="str">
        <f t="shared" si="2874"/>
        <v>CW$19</v>
      </c>
      <c r="CX1747" s="190" t="str">
        <f t="shared" si="2874"/>
        <v>CX$19</v>
      </c>
      <c r="CY1747" s="190" t="str">
        <f t="shared" si="2874"/>
        <v>CY$19</v>
      </c>
      <c r="CZ1747" s="190" t="str">
        <f t="shared" si="2874"/>
        <v>CZ$19</v>
      </c>
      <c r="DA1747" s="190" t="str">
        <f t="shared" si="2874"/>
        <v>DA$19</v>
      </c>
      <c r="DB1747" s="190" t="str">
        <f t="shared" si="2874"/>
        <v>DB$19</v>
      </c>
      <c r="DC1747" s="190" t="str">
        <f t="shared" si="2874"/>
        <v>DC$19</v>
      </c>
      <c r="DD1747" s="190" t="str">
        <f t="shared" si="2874"/>
        <v>DD$19</v>
      </c>
      <c r="DE1747" s="190" t="str">
        <f t="shared" si="2874"/>
        <v>DE$19</v>
      </c>
      <c r="DF1747" s="190" t="str">
        <f t="shared" si="2874"/>
        <v>DF$19</v>
      </c>
      <c r="DG1747" s="190" t="str">
        <f t="shared" si="2874"/>
        <v>DG$19</v>
      </c>
      <c r="DH1747" s="190" t="str">
        <f t="shared" si="2874"/>
        <v>DH$19</v>
      </c>
      <c r="DI1747" s="190" t="str">
        <f t="shared" si="2874"/>
        <v>DI$19</v>
      </c>
      <c r="DJ1747" s="190" t="str">
        <f t="shared" si="2874"/>
        <v>DJ$19</v>
      </c>
      <c r="DK1747" s="190" t="str">
        <f t="shared" si="2874"/>
        <v>DK$19</v>
      </c>
      <c r="DL1747" s="190" t="str">
        <f t="shared" si="2874"/>
        <v>DL$19</v>
      </c>
    </row>
    <row r="1748" spans="1:116" x14ac:dyDescent="0.4">
      <c r="A1748" s="31" t="s">
        <v>218</v>
      </c>
      <c r="C1748" s="31"/>
      <c r="D1748" t="s">
        <v>768</v>
      </c>
      <c r="E1748" s="8" t="str">
        <f t="shared" ref="E1748:E1774" si="2875">ROW()&amp;" "&amp;D1748</f>
        <v>1748 LAMORT-S</v>
      </c>
      <c r="F1748" t="s">
        <v>351</v>
      </c>
      <c r="G1748" s="66" t="s">
        <v>306</v>
      </c>
      <c r="H1748" s="22"/>
      <c r="I1748" s="299"/>
      <c r="J1748" s="299"/>
      <c r="K1748" s="22"/>
      <c r="L1748" s="22"/>
      <c r="M1748" s="22"/>
      <c r="N1748" s="22"/>
      <c r="O1748" s="22"/>
      <c r="P1748" s="22"/>
      <c r="R1748" s="66"/>
      <c r="S1748" s="301"/>
      <c r="T1748" s="301"/>
      <c r="U1748" s="301"/>
      <c r="V1748" s="301"/>
      <c r="W1748" s="301"/>
      <c r="X1748" s="301"/>
      <c r="Y1748" s="301"/>
      <c r="Z1748" s="301"/>
      <c r="AA1748" s="301"/>
      <c r="AB1748" s="301"/>
      <c r="AC1748" s="301"/>
      <c r="AD1748" s="301"/>
      <c r="AE1748" s="301"/>
      <c r="AF1748" s="301"/>
      <c r="AG1748" s="301"/>
      <c r="AH1748" s="301"/>
      <c r="AI1748" s="301"/>
      <c r="AJ1748" s="301"/>
      <c r="AK1748" s="301"/>
      <c r="AL1748" s="301"/>
      <c r="AM1748" s="301"/>
      <c r="AN1748" s="301"/>
      <c r="AO1748" s="301"/>
      <c r="AP1748" s="301"/>
      <c r="AQ1748" s="301"/>
      <c r="AR1748" s="301"/>
      <c r="AS1748" s="301"/>
      <c r="AT1748" s="301"/>
      <c r="AU1748" s="301"/>
      <c r="AV1748" s="301"/>
      <c r="AW1748" s="301"/>
      <c r="AX1748" s="301"/>
      <c r="AY1748" s="301"/>
      <c r="AZ1748" s="301"/>
      <c r="BA1748" s="301"/>
      <c r="BB1748" s="301"/>
      <c r="BC1748" s="301"/>
      <c r="BD1748" s="301"/>
      <c r="BE1748" s="301"/>
      <c r="BF1748" s="301"/>
      <c r="BG1748" s="301"/>
      <c r="BH1748" s="301"/>
      <c r="BI1748" s="301"/>
      <c r="BJ1748" s="301"/>
      <c r="BK1748" s="301"/>
      <c r="BL1748" s="301"/>
      <c r="BM1748" s="301"/>
      <c r="BN1748" s="301"/>
      <c r="BO1748" s="301"/>
      <c r="BP1748" s="301"/>
      <c r="BQ1748" s="301"/>
      <c r="BR1748" s="301"/>
      <c r="BS1748" s="301"/>
      <c r="BT1748" s="301"/>
      <c r="BU1748" s="301"/>
      <c r="BV1748" s="301"/>
      <c r="BW1748" s="301"/>
      <c r="BX1748" s="301"/>
      <c r="BY1748" s="301"/>
      <c r="BZ1748" s="301"/>
      <c r="CA1748" s="301"/>
      <c r="CB1748" s="301"/>
      <c r="CC1748" s="301"/>
      <c r="CD1748" s="301"/>
      <c r="CE1748" s="301"/>
      <c r="CF1748" s="301"/>
      <c r="CG1748" s="301"/>
      <c r="CH1748" s="301"/>
      <c r="CI1748" s="301"/>
      <c r="CJ1748" s="301"/>
      <c r="CK1748" s="301"/>
      <c r="CL1748" s="301"/>
      <c r="CN1748" s="299"/>
      <c r="CO1748" s="301"/>
      <c r="CP1748" s="301"/>
      <c r="CQ1748" s="301"/>
      <c r="CR1748" s="301"/>
      <c r="CS1748" s="301"/>
      <c r="CT1748" s="301"/>
      <c r="CU1748" s="301"/>
      <c r="CV1748" s="301"/>
      <c r="CW1748" s="301"/>
      <c r="CX1748" s="301"/>
      <c r="CY1748" s="301"/>
      <c r="CZ1748" s="301"/>
      <c r="DA1748" s="301"/>
      <c r="DB1748" s="301"/>
      <c r="DC1748" s="301"/>
      <c r="DD1748" s="301"/>
      <c r="DE1748" s="301"/>
      <c r="DF1748" s="301"/>
      <c r="DG1748" s="301"/>
      <c r="DH1748" s="301"/>
      <c r="DI1748" s="301"/>
      <c r="DJ1748" s="301"/>
      <c r="DK1748" s="301"/>
      <c r="DL1748" s="301"/>
    </row>
    <row r="1749" spans="1:116" x14ac:dyDescent="0.4">
      <c r="A1749" s="31"/>
      <c r="B1749" t="str">
        <f>E1749</f>
        <v>1749 LAMORT-S</v>
      </c>
      <c r="D1749" t="s">
        <v>768</v>
      </c>
      <c r="E1749" s="12" t="str">
        <f t="shared" ref="E1749" si="2876">ROW()&amp;" "&amp;D1749</f>
        <v>1749 LAMORT-S</v>
      </c>
      <c r="G1749" s="129" t="str">
        <f>"Assumptions - "&amp;G1748</f>
        <v>Assumptions - Volume driven amortizing loan - no defaults:</v>
      </c>
      <c r="H1749" s="31"/>
      <c r="I1749" s="73"/>
      <c r="J1749" s="73"/>
      <c r="K1749" s="31"/>
      <c r="L1749" s="31"/>
      <c r="M1749" s="31"/>
      <c r="N1749" s="31"/>
      <c r="O1749" s="31"/>
      <c r="P1749" s="31"/>
      <c r="R1749" s="67"/>
      <c r="S1749" s="239"/>
      <c r="T1749" s="239"/>
      <c r="U1749" s="239"/>
      <c r="V1749" s="239"/>
      <c r="W1749" s="239"/>
      <c r="X1749" s="239"/>
      <c r="Y1749" s="239"/>
      <c r="Z1749" s="239"/>
      <c r="AA1749" s="239"/>
      <c r="AB1749" s="239"/>
      <c r="AC1749" s="239"/>
      <c r="AD1749" s="239"/>
      <c r="AE1749" s="239"/>
      <c r="AF1749" s="239"/>
      <c r="AG1749" s="239"/>
      <c r="AH1749" s="239"/>
      <c r="AI1749" s="239"/>
      <c r="AJ1749" s="239"/>
      <c r="AK1749" s="239"/>
      <c r="AL1749" s="239"/>
      <c r="AM1749" s="239"/>
      <c r="AN1749" s="239"/>
      <c r="AO1749" s="239"/>
      <c r="AP1749" s="239"/>
      <c r="AQ1749" s="239"/>
      <c r="AR1749" s="239"/>
      <c r="AS1749" s="239"/>
      <c r="AT1749" s="239"/>
      <c r="AU1749" s="239"/>
      <c r="AV1749" s="239"/>
      <c r="AW1749" s="239"/>
      <c r="AX1749" s="239"/>
      <c r="AY1749" s="239"/>
      <c r="AZ1749" s="239"/>
      <c r="BA1749" s="239"/>
      <c r="BB1749" s="239"/>
      <c r="BC1749" s="239"/>
      <c r="BD1749" s="239"/>
      <c r="BE1749" s="239"/>
      <c r="BF1749" s="239"/>
      <c r="BG1749" s="239"/>
      <c r="BH1749" s="239"/>
      <c r="BI1749" s="239"/>
      <c r="BJ1749" s="239"/>
      <c r="BK1749" s="239"/>
      <c r="BL1749" s="239"/>
      <c r="BM1749" s="239"/>
      <c r="BN1749" s="239"/>
      <c r="BO1749" s="239"/>
      <c r="BP1749" s="239"/>
      <c r="BQ1749" s="239"/>
      <c r="BR1749" s="239"/>
      <c r="BS1749" s="239"/>
      <c r="BT1749" s="239"/>
      <c r="BU1749" s="239"/>
      <c r="BV1749" s="239"/>
      <c r="BW1749" s="239"/>
      <c r="BX1749" s="239"/>
      <c r="BY1749" s="239"/>
      <c r="BZ1749" s="239"/>
      <c r="CA1749" s="239"/>
      <c r="CB1749" s="239"/>
      <c r="CC1749" s="239"/>
      <c r="CD1749" s="239"/>
      <c r="CE1749" s="239"/>
      <c r="CF1749" s="239"/>
      <c r="CG1749" s="239"/>
      <c r="CH1749" s="239"/>
      <c r="CI1749" s="239"/>
      <c r="CJ1749" s="239"/>
      <c r="CK1749" s="239"/>
      <c r="CL1749" s="239"/>
      <c r="CN1749" s="73"/>
      <c r="CO1749" s="239"/>
      <c r="CP1749" s="239"/>
      <c r="CQ1749" s="239"/>
      <c r="CR1749" s="239"/>
      <c r="CS1749" s="239"/>
      <c r="CT1749" s="239"/>
      <c r="CU1749" s="239"/>
      <c r="CV1749" s="239"/>
      <c r="CW1749" s="239"/>
      <c r="CX1749" s="239"/>
      <c r="CY1749" s="239"/>
      <c r="CZ1749" s="239"/>
      <c r="DA1749" s="239"/>
      <c r="DB1749" s="239"/>
      <c r="DC1749" s="239"/>
      <c r="DD1749" s="239"/>
      <c r="DE1749" s="239"/>
      <c r="DF1749" s="239"/>
      <c r="DG1749" s="239"/>
      <c r="DH1749" s="239"/>
      <c r="DI1749" s="239"/>
      <c r="DJ1749" s="239"/>
      <c r="DK1749" s="239"/>
      <c r="DL1749" s="239"/>
    </row>
    <row r="1750" spans="1:116" x14ac:dyDescent="0.4">
      <c r="A1750" s="31"/>
      <c r="B1750" t="str">
        <f>E1750</f>
        <v>1750 LAMORT-S</v>
      </c>
      <c r="D1750" t="s">
        <v>768</v>
      </c>
      <c r="E1750" s="12" t="str">
        <f t="shared" si="2875"/>
        <v>1750 LAMORT-S</v>
      </c>
      <c r="F1750" s="31"/>
      <c r="G1750" s="159" t="s">
        <v>287</v>
      </c>
      <c r="H1750" s="57">
        <v>12</v>
      </c>
      <c r="I1750" s="31"/>
      <c r="J1750" s="31"/>
      <c r="K1750" s="31"/>
      <c r="L1750" s="31"/>
      <c r="M1750" s="31"/>
      <c r="N1750" s="31"/>
      <c r="O1750" s="31"/>
      <c r="P1750" s="31"/>
      <c r="R1750" s="31"/>
      <c r="S1750" s="73"/>
      <c r="T1750" s="73"/>
      <c r="U1750" s="73"/>
      <c r="V1750" s="73"/>
      <c r="W1750" s="73"/>
      <c r="X1750" s="73"/>
      <c r="Y1750" s="73"/>
      <c r="Z1750" s="73"/>
      <c r="AA1750" s="73"/>
      <c r="AB1750" s="73"/>
      <c r="AC1750" s="73"/>
      <c r="AD1750" s="73"/>
      <c r="AE1750" s="73"/>
      <c r="AF1750" s="73"/>
      <c r="AG1750" s="73"/>
      <c r="AH1750" s="73"/>
      <c r="AI1750" s="73"/>
      <c r="AJ1750" s="73"/>
      <c r="AK1750" s="73"/>
      <c r="AL1750" s="73"/>
      <c r="AM1750" s="73"/>
      <c r="AN1750" s="73"/>
      <c r="AO1750" s="73"/>
      <c r="AP1750" s="73"/>
      <c r="AQ1750" s="73"/>
      <c r="AR1750" s="73"/>
      <c r="AS1750" s="73"/>
      <c r="AT1750" s="73"/>
      <c r="AU1750" s="73"/>
      <c r="AV1750" s="73"/>
      <c r="AW1750" s="73"/>
      <c r="AX1750" s="73"/>
      <c r="AY1750" s="73"/>
      <c r="AZ1750" s="73"/>
      <c r="BA1750" s="73"/>
      <c r="BB1750" s="73"/>
      <c r="BC1750" s="73"/>
      <c r="BD1750" s="73"/>
      <c r="BE1750" s="73"/>
      <c r="BF1750" s="73"/>
      <c r="BG1750" s="73"/>
      <c r="BH1750" s="73"/>
      <c r="BI1750" s="73"/>
      <c r="BJ1750" s="73"/>
      <c r="BK1750" s="73"/>
      <c r="BL1750" s="73"/>
      <c r="BM1750" s="73"/>
      <c r="BN1750" s="73"/>
      <c r="BO1750" s="73"/>
      <c r="BP1750" s="73"/>
      <c r="BQ1750" s="73"/>
      <c r="BR1750" s="73"/>
      <c r="BS1750" s="73"/>
      <c r="BT1750" s="73"/>
      <c r="BU1750" s="73"/>
      <c r="BV1750" s="73"/>
      <c r="BW1750" s="73"/>
      <c r="BX1750" s="73"/>
      <c r="BY1750" s="73"/>
      <c r="BZ1750" s="73"/>
      <c r="CA1750" s="73"/>
      <c r="CB1750" s="73"/>
      <c r="CC1750" s="73"/>
      <c r="CD1750" s="73"/>
      <c r="CE1750" s="73"/>
      <c r="CF1750" s="73"/>
      <c r="CG1750" s="73"/>
      <c r="CH1750" s="73"/>
      <c r="CI1750" s="73"/>
      <c r="CJ1750" s="73"/>
      <c r="CK1750" s="73"/>
      <c r="CL1750" s="73"/>
      <c r="CN1750" s="31"/>
      <c r="CO1750" s="73"/>
      <c r="CP1750" s="73"/>
      <c r="CQ1750" s="73"/>
      <c r="CR1750" s="73"/>
      <c r="CS1750" s="73"/>
      <c r="CT1750" s="73"/>
      <c r="CU1750" s="73"/>
      <c r="CV1750" s="73"/>
      <c r="CW1750" s="73"/>
      <c r="CX1750" s="73"/>
      <c r="CY1750" s="73"/>
      <c r="CZ1750" s="73"/>
      <c r="DA1750" s="73"/>
      <c r="DB1750" s="73"/>
      <c r="DC1750" s="73"/>
      <c r="DD1750" s="73"/>
      <c r="DE1750" s="73"/>
      <c r="DF1750" s="73"/>
      <c r="DG1750" s="73"/>
      <c r="DH1750" s="73"/>
      <c r="DI1750" s="73"/>
      <c r="DJ1750" s="73"/>
      <c r="DK1750" s="73"/>
      <c r="DL1750" s="73"/>
    </row>
    <row r="1751" spans="1:116" x14ac:dyDescent="0.4">
      <c r="A1751" s="31"/>
      <c r="B1751" t="str">
        <f>E1751</f>
        <v>1751 LAMORT-S</v>
      </c>
      <c r="D1751" t="s">
        <v>768</v>
      </c>
      <c r="E1751" s="12" t="str">
        <f t="shared" si="2875"/>
        <v>1751 LAMORT-S</v>
      </c>
      <c r="F1751" s="31"/>
      <c r="G1751" s="159" t="s">
        <v>288</v>
      </c>
      <c r="H1751" s="59">
        <v>0.1</v>
      </c>
      <c r="I1751" s="31"/>
      <c r="J1751" s="31"/>
      <c r="K1751" s="31"/>
      <c r="L1751" s="31"/>
      <c r="M1751" s="31"/>
      <c r="N1751" s="31"/>
      <c r="O1751" s="31"/>
      <c r="P1751" s="31"/>
      <c r="R1751" s="31"/>
      <c r="S1751" s="73"/>
      <c r="T1751" s="73"/>
      <c r="U1751" s="73"/>
      <c r="V1751" s="73"/>
      <c r="W1751" s="73"/>
      <c r="X1751" s="73"/>
      <c r="Y1751" s="73"/>
      <c r="Z1751" s="73"/>
      <c r="AA1751" s="73"/>
      <c r="AB1751" s="73"/>
      <c r="AC1751" s="73"/>
      <c r="AD1751" s="73"/>
      <c r="AE1751" s="73"/>
      <c r="AF1751" s="73"/>
      <c r="AG1751" s="73"/>
      <c r="AH1751" s="73"/>
      <c r="AI1751" s="73"/>
      <c r="AJ1751" s="73"/>
      <c r="AK1751" s="73"/>
      <c r="AL1751" s="73"/>
      <c r="AM1751" s="73"/>
      <c r="AN1751" s="73"/>
      <c r="AO1751" s="73"/>
      <c r="AP1751" s="73"/>
      <c r="AQ1751" s="73"/>
      <c r="AR1751" s="73"/>
      <c r="AS1751" s="73"/>
      <c r="AT1751" s="73"/>
      <c r="AU1751" s="73"/>
      <c r="AV1751" s="73"/>
      <c r="AW1751" s="73"/>
      <c r="AX1751" s="73"/>
      <c r="AY1751" s="73"/>
      <c r="AZ1751" s="73"/>
      <c r="BA1751" s="73"/>
      <c r="BB1751" s="73"/>
      <c r="BC1751" s="73"/>
      <c r="BD1751" s="73"/>
      <c r="BE1751" s="73"/>
      <c r="BF1751" s="73"/>
      <c r="BG1751" s="73"/>
      <c r="BH1751" s="73"/>
      <c r="BI1751" s="73"/>
      <c r="BJ1751" s="73"/>
      <c r="BK1751" s="73"/>
      <c r="BL1751" s="73"/>
      <c r="BM1751" s="73"/>
      <c r="BN1751" s="73"/>
      <c r="BO1751" s="73"/>
      <c r="BP1751" s="73"/>
      <c r="BQ1751" s="73"/>
      <c r="BR1751" s="73"/>
      <c r="BS1751" s="73"/>
      <c r="BT1751" s="73"/>
      <c r="BU1751" s="73"/>
      <c r="BV1751" s="73"/>
      <c r="BW1751" s="73"/>
      <c r="BX1751" s="73"/>
      <c r="BY1751" s="73"/>
      <c r="BZ1751" s="73"/>
      <c r="CA1751" s="73"/>
      <c r="CB1751" s="73"/>
      <c r="CC1751" s="73"/>
      <c r="CD1751" s="73"/>
      <c r="CE1751" s="73"/>
      <c r="CF1751" s="73"/>
      <c r="CG1751" s="73"/>
      <c r="CH1751" s="73"/>
      <c r="CI1751" s="73"/>
      <c r="CJ1751" s="73"/>
      <c r="CK1751" s="73"/>
      <c r="CL1751" s="73"/>
      <c r="CN1751" s="31"/>
      <c r="CO1751" s="73"/>
      <c r="CP1751" s="73"/>
      <c r="CQ1751" s="73"/>
      <c r="CR1751" s="73"/>
      <c r="CS1751" s="73"/>
      <c r="CT1751" s="73"/>
      <c r="CU1751" s="73"/>
      <c r="CV1751" s="73"/>
      <c r="CW1751" s="73"/>
      <c r="CX1751" s="73"/>
      <c r="CY1751" s="73"/>
      <c r="CZ1751" s="73"/>
      <c r="DA1751" s="73"/>
      <c r="DB1751" s="73"/>
      <c r="DC1751" s="73"/>
      <c r="DD1751" s="73"/>
      <c r="DE1751" s="73"/>
      <c r="DF1751" s="73"/>
      <c r="DG1751" s="73"/>
      <c r="DH1751" s="73"/>
      <c r="DI1751" s="73"/>
      <c r="DJ1751" s="73"/>
      <c r="DK1751" s="73"/>
      <c r="DL1751" s="73"/>
    </row>
    <row r="1752" spans="1:116" x14ac:dyDescent="0.4">
      <c r="A1752" s="31"/>
      <c r="B1752" t="str">
        <f>E1752</f>
        <v>1752 LAMORT-S</v>
      </c>
      <c r="D1752" t="s">
        <v>768</v>
      </c>
      <c r="E1752" s="12" t="str">
        <f t="shared" si="2875"/>
        <v>1752 LAMORT-S</v>
      </c>
      <c r="F1752" s="31"/>
      <c r="G1752" s="159" t="s">
        <v>304</v>
      </c>
      <c r="H1752" s="59">
        <v>0.1</v>
      </c>
      <c r="I1752" s="31"/>
      <c r="J1752" s="31"/>
      <c r="K1752" s="31"/>
      <c r="L1752" s="31"/>
      <c r="M1752" s="31"/>
      <c r="N1752" s="31"/>
      <c r="O1752" s="31"/>
      <c r="P1752" s="31"/>
      <c r="R1752" s="31"/>
      <c r="S1752" s="73"/>
      <c r="T1752" s="73"/>
      <c r="U1752" s="73"/>
      <c r="V1752" s="73"/>
      <c r="W1752" s="73"/>
      <c r="X1752" s="73"/>
      <c r="Y1752" s="73"/>
      <c r="Z1752" s="73"/>
      <c r="AA1752" s="73"/>
      <c r="AB1752" s="73"/>
      <c r="AC1752" s="73"/>
      <c r="AD1752" s="73"/>
      <c r="AE1752" s="73"/>
      <c r="AF1752" s="73"/>
      <c r="AG1752" s="73"/>
      <c r="AH1752" s="73"/>
      <c r="AI1752" s="73"/>
      <c r="AJ1752" s="73"/>
      <c r="AK1752" s="73"/>
      <c r="AL1752" s="73"/>
      <c r="AM1752" s="73"/>
      <c r="AN1752" s="73"/>
      <c r="AO1752" s="73"/>
      <c r="AP1752" s="73"/>
      <c r="AQ1752" s="73"/>
      <c r="AR1752" s="73"/>
      <c r="AS1752" s="73"/>
      <c r="AT1752" s="73"/>
      <c r="AU1752" s="73"/>
      <c r="AV1752" s="73"/>
      <c r="AW1752" s="73"/>
      <c r="AX1752" s="73"/>
      <c r="AY1752" s="73"/>
      <c r="AZ1752" s="73"/>
      <c r="BA1752" s="73"/>
      <c r="BB1752" s="73"/>
      <c r="BC1752" s="73"/>
      <c r="BD1752" s="73"/>
      <c r="BE1752" s="73"/>
      <c r="BF1752" s="73"/>
      <c r="BG1752" s="73"/>
      <c r="BH1752" s="73"/>
      <c r="BI1752" s="73"/>
      <c r="BJ1752" s="73"/>
      <c r="BK1752" s="73"/>
      <c r="BL1752" s="73"/>
      <c r="BM1752" s="73"/>
      <c r="BN1752" s="73"/>
      <c r="BO1752" s="73"/>
      <c r="BP1752" s="73"/>
      <c r="BQ1752" s="73"/>
      <c r="BR1752" s="73"/>
      <c r="BS1752" s="73"/>
      <c r="BT1752" s="73"/>
      <c r="BU1752" s="73"/>
      <c r="BV1752" s="73"/>
      <c r="BW1752" s="73"/>
      <c r="BX1752" s="73"/>
      <c r="BY1752" s="73"/>
      <c r="BZ1752" s="73"/>
      <c r="CA1752" s="73"/>
      <c r="CB1752" s="73"/>
      <c r="CC1752" s="73"/>
      <c r="CD1752" s="73"/>
      <c r="CE1752" s="73"/>
      <c r="CF1752" s="73"/>
      <c r="CG1752" s="73"/>
      <c r="CH1752" s="73"/>
      <c r="CI1752" s="73"/>
      <c r="CJ1752" s="73"/>
      <c r="CK1752" s="73"/>
      <c r="CL1752" s="73"/>
      <c r="CN1752" s="31"/>
      <c r="CO1752" s="73"/>
      <c r="CP1752" s="73"/>
      <c r="CQ1752" s="73"/>
      <c r="CR1752" s="73"/>
      <c r="CS1752" s="73"/>
      <c r="CT1752" s="73"/>
      <c r="CU1752" s="73"/>
      <c r="CV1752" s="73"/>
      <c r="CW1752" s="73"/>
      <c r="CX1752" s="73"/>
      <c r="CY1752" s="73"/>
      <c r="CZ1752" s="73"/>
      <c r="DA1752" s="73"/>
      <c r="DB1752" s="73"/>
      <c r="DC1752" s="73"/>
      <c r="DD1752" s="73"/>
      <c r="DE1752" s="73"/>
      <c r="DF1752" s="73"/>
      <c r="DG1752" s="73"/>
      <c r="DH1752" s="73"/>
      <c r="DI1752" s="73"/>
      <c r="DJ1752" s="73"/>
      <c r="DK1752" s="73"/>
      <c r="DL1752" s="73"/>
    </row>
    <row r="1753" spans="1:116" x14ac:dyDescent="0.4">
      <c r="A1753" s="31"/>
      <c r="B1753" s="31"/>
      <c r="C1753" s="31"/>
      <c r="D1753" t="s">
        <v>768</v>
      </c>
      <c r="E1753" s="12" t="str">
        <f t="shared" si="2875"/>
        <v>1753 LAMORT-S</v>
      </c>
      <c r="F1753" s="31"/>
      <c r="G1753" s="159" t="s">
        <v>305</v>
      </c>
      <c r="H1753" s="59">
        <v>0.5</v>
      </c>
      <c r="I1753" s="31"/>
      <c r="J1753" s="31"/>
      <c r="K1753" s="31"/>
      <c r="L1753" s="31"/>
      <c r="M1753" s="31"/>
      <c r="N1753" s="31"/>
      <c r="O1753" s="31"/>
      <c r="P1753" s="31"/>
      <c r="R1753" s="31"/>
      <c r="S1753" s="73"/>
      <c r="T1753" s="73"/>
      <c r="U1753" s="73"/>
      <c r="V1753" s="73"/>
      <c r="W1753" s="73"/>
      <c r="X1753" s="73"/>
      <c r="Y1753" s="73"/>
      <c r="Z1753" s="73"/>
      <c r="AA1753" s="73"/>
      <c r="AB1753" s="73"/>
      <c r="AC1753" s="73"/>
      <c r="AD1753" s="73"/>
      <c r="AE1753" s="73"/>
      <c r="AF1753" s="73"/>
      <c r="AG1753" s="73"/>
      <c r="AH1753" s="73"/>
      <c r="AI1753" s="73"/>
      <c r="AJ1753" s="73"/>
      <c r="AK1753" s="73"/>
      <c r="AL1753" s="73"/>
      <c r="AM1753" s="73"/>
      <c r="AN1753" s="73"/>
      <c r="AO1753" s="73"/>
      <c r="AP1753" s="73"/>
      <c r="AQ1753" s="73"/>
      <c r="AR1753" s="73"/>
      <c r="AS1753" s="73"/>
      <c r="AT1753" s="73"/>
      <c r="AU1753" s="73"/>
      <c r="AV1753" s="73"/>
      <c r="AW1753" s="73"/>
      <c r="AX1753" s="73"/>
      <c r="AY1753" s="73"/>
      <c r="AZ1753" s="73"/>
      <c r="BA1753" s="73"/>
      <c r="BB1753" s="73"/>
      <c r="BC1753" s="73"/>
      <c r="BD1753" s="73"/>
      <c r="BE1753" s="73"/>
      <c r="BF1753" s="73"/>
      <c r="BG1753" s="73"/>
      <c r="BH1753" s="73"/>
      <c r="BI1753" s="73"/>
      <c r="BJ1753" s="73"/>
      <c r="BK1753" s="73"/>
      <c r="BL1753" s="73"/>
      <c r="BM1753" s="73"/>
      <c r="BN1753" s="73"/>
      <c r="BO1753" s="73"/>
      <c r="BP1753" s="73"/>
      <c r="BQ1753" s="73"/>
      <c r="BR1753" s="73"/>
      <c r="BS1753" s="73"/>
      <c r="BT1753" s="73"/>
      <c r="BU1753" s="73"/>
      <c r="BV1753" s="73"/>
      <c r="BW1753" s="73"/>
      <c r="BX1753" s="73"/>
      <c r="BY1753" s="73"/>
      <c r="BZ1753" s="73"/>
      <c r="CA1753" s="73"/>
      <c r="CB1753" s="73"/>
      <c r="CC1753" s="73"/>
      <c r="CD1753" s="73"/>
      <c r="CE1753" s="73"/>
      <c r="CF1753" s="73"/>
      <c r="CG1753" s="73"/>
      <c r="CH1753" s="73"/>
      <c r="CI1753" s="73"/>
      <c r="CJ1753" s="73"/>
      <c r="CK1753" s="73"/>
      <c r="CL1753" s="73"/>
      <c r="CN1753" s="31"/>
      <c r="CO1753" s="73"/>
      <c r="CP1753" s="73"/>
      <c r="CQ1753" s="73"/>
      <c r="CR1753" s="73"/>
      <c r="CS1753" s="73"/>
      <c r="CT1753" s="73"/>
      <c r="CU1753" s="73"/>
      <c r="CV1753" s="73"/>
      <c r="CW1753" s="73"/>
      <c r="CX1753" s="73"/>
      <c r="CY1753" s="73"/>
      <c r="CZ1753" s="73"/>
      <c r="DA1753" s="73"/>
      <c r="DB1753" s="73"/>
      <c r="DC1753" s="73"/>
      <c r="DD1753" s="73"/>
      <c r="DE1753" s="73"/>
      <c r="DF1753" s="73"/>
      <c r="DG1753" s="73"/>
      <c r="DH1753" s="73"/>
      <c r="DI1753" s="73"/>
      <c r="DJ1753" s="73"/>
      <c r="DK1753" s="73"/>
      <c r="DL1753" s="73"/>
    </row>
    <row r="1754" spans="1:116" x14ac:dyDescent="0.4">
      <c r="D1754" t="s">
        <v>768</v>
      </c>
      <c r="E1754" t="str">
        <f t="shared" si="2875"/>
        <v>1754 LAMORT-S</v>
      </c>
      <c r="F1754" s="292"/>
      <c r="G1754" s="160" t="s">
        <v>289</v>
      </c>
      <c r="H1754" s="91">
        <v>0</v>
      </c>
      <c r="I1754" s="31"/>
      <c r="J1754" s="31"/>
      <c r="K1754" s="31"/>
      <c r="L1754" s="31"/>
      <c r="M1754" s="31"/>
      <c r="N1754" s="31"/>
      <c r="O1754" s="31"/>
      <c r="P1754" s="31"/>
      <c r="R1754" s="31"/>
      <c r="S1754" s="73"/>
      <c r="T1754" s="73"/>
      <c r="U1754" s="73"/>
      <c r="V1754" s="73"/>
      <c r="W1754" s="73"/>
      <c r="X1754" s="73"/>
      <c r="Y1754" s="73"/>
      <c r="Z1754" s="73"/>
      <c r="AA1754" s="73"/>
      <c r="AB1754" s="73"/>
      <c r="AC1754" s="73"/>
      <c r="AD1754" s="73"/>
      <c r="AE1754" s="73"/>
      <c r="AF1754" s="73"/>
      <c r="AG1754" s="73"/>
      <c r="AH1754" s="73"/>
      <c r="AI1754" s="73"/>
      <c r="AJ1754" s="73"/>
      <c r="AK1754" s="73"/>
      <c r="AL1754" s="73"/>
      <c r="AM1754" s="73"/>
      <c r="AN1754" s="73"/>
      <c r="AO1754" s="73"/>
      <c r="AP1754" s="73"/>
      <c r="AQ1754" s="73"/>
      <c r="AR1754" s="73"/>
      <c r="AS1754" s="73"/>
      <c r="AT1754" s="73"/>
      <c r="AU1754" s="73"/>
      <c r="AV1754" s="73"/>
      <c r="AW1754" s="73"/>
      <c r="AX1754" s="73"/>
      <c r="AY1754" s="73"/>
      <c r="AZ1754" s="73"/>
      <c r="BA1754" s="73"/>
      <c r="BB1754" s="73"/>
      <c r="BC1754" s="73"/>
      <c r="BD1754" s="73"/>
      <c r="BE1754" s="73"/>
      <c r="BF1754" s="73"/>
      <c r="BG1754" s="73"/>
      <c r="BH1754" s="73"/>
      <c r="BI1754" s="73"/>
      <c r="BJ1754" s="73"/>
      <c r="BK1754" s="73"/>
      <c r="BL1754" s="73"/>
      <c r="BM1754" s="73"/>
      <c r="BN1754" s="73"/>
      <c r="BO1754" s="73"/>
      <c r="BP1754" s="73"/>
      <c r="BQ1754" s="73"/>
      <c r="BR1754" s="73"/>
      <c r="BS1754" s="73"/>
      <c r="BT1754" s="73"/>
      <c r="BU1754" s="73"/>
      <c r="BV1754" s="73"/>
      <c r="BW1754" s="73"/>
      <c r="BX1754" s="73"/>
      <c r="BY1754" s="73"/>
      <c r="BZ1754" s="73"/>
      <c r="CA1754" s="73"/>
      <c r="CB1754" s="73"/>
      <c r="CC1754" s="73"/>
      <c r="CD1754" s="73"/>
      <c r="CE1754" s="73"/>
      <c r="CF1754" s="73"/>
      <c r="CG1754" s="73"/>
      <c r="CH1754" s="73"/>
      <c r="CI1754" s="73"/>
      <c r="CJ1754" s="73"/>
      <c r="CK1754" s="73"/>
      <c r="CL1754" s="73"/>
      <c r="CN1754" s="31"/>
      <c r="CO1754" s="73"/>
      <c r="CP1754" s="73"/>
      <c r="CQ1754" s="73"/>
      <c r="CR1754" s="73"/>
      <c r="CS1754" s="73"/>
      <c r="CT1754" s="73"/>
      <c r="CU1754" s="73"/>
      <c r="CV1754" s="73"/>
      <c r="CW1754" s="73"/>
      <c r="CX1754" s="73"/>
      <c r="CY1754" s="73"/>
      <c r="CZ1754" s="73"/>
      <c r="DA1754" s="73"/>
      <c r="DB1754" s="73"/>
      <c r="DC1754" s="73"/>
      <c r="DD1754" s="73"/>
      <c r="DE1754" s="73"/>
      <c r="DF1754" s="73"/>
      <c r="DG1754" s="73"/>
      <c r="DH1754" s="73"/>
      <c r="DI1754" s="73"/>
      <c r="DJ1754" s="73"/>
      <c r="DK1754" s="73"/>
      <c r="DL1754" s="73"/>
    </row>
    <row r="1755" spans="1:116" x14ac:dyDescent="0.4">
      <c r="D1755" t="s">
        <v>768</v>
      </c>
      <c r="E1755" t="str">
        <f t="shared" si="2875"/>
        <v>1755 LAMORT-S</v>
      </c>
      <c r="F1755" s="292"/>
      <c r="G1755" s="127"/>
      <c r="H1755" s="31"/>
      <c r="I1755" s="31"/>
      <c r="J1755" s="31"/>
      <c r="K1755" s="31"/>
      <c r="L1755" s="31"/>
      <c r="M1755" s="31"/>
      <c r="N1755" s="31"/>
      <c r="O1755" s="31"/>
      <c r="P1755" s="31"/>
      <c r="R1755" s="31"/>
      <c r="S1755" s="73"/>
      <c r="T1755" s="73"/>
      <c r="U1755" s="73"/>
      <c r="V1755" s="73"/>
      <c r="W1755" s="73"/>
      <c r="X1755" s="73"/>
      <c r="Y1755" s="73"/>
      <c r="Z1755" s="73"/>
      <c r="AA1755" s="73"/>
      <c r="AB1755" s="73"/>
      <c r="AC1755" s="73"/>
      <c r="AD1755" s="73"/>
      <c r="AE1755" s="73"/>
      <c r="AF1755" s="73"/>
      <c r="AG1755" s="73"/>
      <c r="AH1755" s="73"/>
      <c r="AI1755" s="73"/>
      <c r="AJ1755" s="73"/>
      <c r="AK1755" s="73"/>
      <c r="AL1755" s="73"/>
      <c r="AM1755" s="73"/>
      <c r="AN1755" s="73"/>
      <c r="AO1755" s="73"/>
      <c r="AP1755" s="73"/>
      <c r="AQ1755" s="73"/>
      <c r="AR1755" s="73"/>
      <c r="AS1755" s="73"/>
      <c r="AT1755" s="73"/>
      <c r="AU1755" s="73"/>
      <c r="AV1755" s="73"/>
      <c r="AW1755" s="73"/>
      <c r="AX1755" s="73"/>
      <c r="AY1755" s="73"/>
      <c r="AZ1755" s="73"/>
      <c r="BA1755" s="73"/>
      <c r="BB1755" s="73"/>
      <c r="BC1755" s="73"/>
      <c r="BD1755" s="73"/>
      <c r="BE1755" s="73"/>
      <c r="BF1755" s="73"/>
      <c r="BG1755" s="73"/>
      <c r="BH1755" s="73"/>
      <c r="BI1755" s="73"/>
      <c r="BJ1755" s="73"/>
      <c r="BK1755" s="73"/>
      <c r="BL1755" s="73"/>
      <c r="BM1755" s="73"/>
      <c r="BN1755" s="73"/>
      <c r="BO1755" s="73"/>
      <c r="BP1755" s="73"/>
      <c r="BQ1755" s="73"/>
      <c r="BR1755" s="73"/>
      <c r="BS1755" s="73"/>
      <c r="BT1755" s="73"/>
      <c r="BU1755" s="73"/>
      <c r="BV1755" s="73"/>
      <c r="BW1755" s="73"/>
      <c r="BX1755" s="73"/>
      <c r="BY1755" s="73"/>
      <c r="BZ1755" s="73"/>
      <c r="CA1755" s="73"/>
      <c r="CB1755" s="73"/>
      <c r="CC1755" s="73"/>
      <c r="CD1755" s="73"/>
      <c r="CE1755" s="73"/>
      <c r="CF1755" s="73"/>
      <c r="CG1755" s="73"/>
      <c r="CH1755" s="73"/>
      <c r="CI1755" s="73"/>
      <c r="CJ1755" s="73"/>
      <c r="CK1755" s="73"/>
      <c r="CL1755" s="73"/>
      <c r="CN1755" s="31"/>
      <c r="CO1755" s="73"/>
      <c r="CP1755" s="73"/>
      <c r="CQ1755" s="73"/>
      <c r="CR1755" s="73"/>
      <c r="CS1755" s="73"/>
      <c r="CT1755" s="73"/>
      <c r="CU1755" s="73"/>
      <c r="CV1755" s="73"/>
      <c r="CW1755" s="73"/>
      <c r="CX1755" s="73"/>
      <c r="CY1755" s="73"/>
      <c r="CZ1755" s="73"/>
      <c r="DA1755" s="73"/>
      <c r="DB1755" s="73"/>
      <c r="DC1755" s="73"/>
      <c r="DD1755" s="73"/>
      <c r="DE1755" s="73"/>
      <c r="DF1755" s="73"/>
      <c r="DG1755" s="73"/>
      <c r="DH1755" s="73"/>
      <c r="DI1755" s="73"/>
      <c r="DJ1755" s="73"/>
      <c r="DK1755" s="73"/>
      <c r="DL1755" s="73"/>
    </row>
    <row r="1756" spans="1:116" x14ac:dyDescent="0.4">
      <c r="D1756" t="s">
        <v>768</v>
      </c>
      <c r="E1756" t="str">
        <f t="shared" si="2875"/>
        <v>1756 LAMORT-S</v>
      </c>
      <c r="G1756" s="95" t="s">
        <v>290</v>
      </c>
      <c r="R1756" s="92"/>
      <c r="S1756" s="154"/>
      <c r="T1756" s="154"/>
      <c r="U1756" s="154"/>
      <c r="V1756" s="154"/>
      <c r="W1756" s="154"/>
      <c r="X1756" s="154"/>
      <c r="Y1756" s="154"/>
      <c r="Z1756" s="154"/>
      <c r="AA1756" s="154"/>
      <c r="AB1756" s="154"/>
      <c r="AC1756" s="154"/>
      <c r="AD1756" s="154"/>
      <c r="AE1756" s="154"/>
      <c r="AF1756" s="154"/>
      <c r="AG1756" s="154"/>
      <c r="AH1756" s="154"/>
      <c r="AI1756" s="154"/>
      <c r="AJ1756" s="154"/>
      <c r="AK1756" s="154"/>
      <c r="AL1756" s="154"/>
      <c r="AM1756" s="154"/>
      <c r="AN1756" s="154"/>
      <c r="AO1756" s="154"/>
      <c r="AP1756" s="154"/>
      <c r="AQ1756" s="154"/>
      <c r="AR1756" s="154"/>
      <c r="AS1756" s="154"/>
      <c r="AT1756" s="154"/>
      <c r="AU1756" s="154"/>
      <c r="AV1756" s="154"/>
      <c r="AW1756" s="154"/>
      <c r="AX1756" s="154"/>
      <c r="AY1756" s="154"/>
      <c r="AZ1756" s="154"/>
      <c r="BA1756" s="154"/>
      <c r="BB1756" s="154"/>
      <c r="BC1756" s="154"/>
      <c r="BD1756" s="154"/>
      <c r="BE1756" s="154"/>
      <c r="BF1756" s="154"/>
      <c r="BG1756" s="154"/>
      <c r="BH1756" s="154"/>
      <c r="BI1756" s="154"/>
      <c r="BJ1756" s="154"/>
      <c r="BK1756" s="154"/>
      <c r="BL1756" s="154"/>
      <c r="BM1756" s="154"/>
      <c r="BN1756" s="154"/>
      <c r="BO1756" s="154"/>
      <c r="BP1756" s="154"/>
      <c r="BQ1756" s="154"/>
      <c r="BR1756" s="154"/>
      <c r="BS1756" s="154"/>
      <c r="BT1756" s="154"/>
      <c r="BU1756" s="154"/>
      <c r="BV1756" s="154"/>
      <c r="BW1756" s="154"/>
      <c r="BX1756" s="154"/>
      <c r="BY1756" s="154"/>
      <c r="BZ1756" s="154"/>
      <c r="CA1756" s="154"/>
      <c r="CB1756" s="154"/>
      <c r="CC1756" s="154"/>
      <c r="CD1756" s="154"/>
      <c r="CE1756" s="154"/>
      <c r="CF1756" s="154"/>
      <c r="CG1756" s="154"/>
      <c r="CH1756" s="154"/>
      <c r="CI1756" s="154"/>
      <c r="CJ1756" s="154"/>
      <c r="CK1756" s="154"/>
      <c r="CL1756" s="154"/>
      <c r="CO1756" s="154"/>
      <c r="CP1756" s="154"/>
      <c r="CQ1756" s="154"/>
      <c r="CR1756" s="154"/>
      <c r="CS1756" s="154"/>
      <c r="CT1756" s="154"/>
      <c r="CU1756" s="154"/>
      <c r="CV1756" s="154"/>
      <c r="CW1756" s="154"/>
      <c r="CX1756" s="154"/>
      <c r="CY1756" s="154"/>
      <c r="CZ1756" s="154"/>
      <c r="DA1756" s="154"/>
      <c r="DB1756" s="154"/>
      <c r="DC1756" s="154"/>
      <c r="DD1756" s="154"/>
      <c r="DE1756" s="154"/>
      <c r="DF1756" s="154"/>
      <c r="DG1756" s="154"/>
      <c r="DH1756" s="154"/>
      <c r="DI1756" s="154"/>
      <c r="DJ1756" s="154"/>
      <c r="DK1756" s="154"/>
      <c r="DL1756" s="154"/>
    </row>
    <row r="1757" spans="1:116" x14ac:dyDescent="0.4">
      <c r="D1757" t="s">
        <v>768</v>
      </c>
      <c r="E1757" t="str">
        <f t="shared" si="2875"/>
        <v>1757 LAMORT-S</v>
      </c>
      <c r="G1757" s="158" t="s">
        <v>289</v>
      </c>
      <c r="K1757" s="24">
        <f ca="1">SUMIF($4:$4,K$2,1757:1757)</f>
        <v>2410371.7343070023</v>
      </c>
      <c r="L1757" s="24">
        <f ca="1">SUMIF($4:$4,L$2,1757:1757)</f>
        <v>1817076.3391021655</v>
      </c>
      <c r="M1757" s="24">
        <f ca="1">SUMIF($4:$4,M$2,1757:1757)</f>
        <v>1280465.3505646121</v>
      </c>
      <c r="N1757" s="24">
        <f ca="1">SUMIF($4:$4,N$2,1757:1757)</f>
        <v>795123.04832099844</v>
      </c>
      <c r="O1757" s="24">
        <f ca="1">SUMIF($4:$4,O$2,1757:1757)</f>
        <v>356151.13872759964</v>
      </c>
      <c r="P1757" s="24">
        <f ca="1">SUMIF($4:$4,P$2,1757:1757)</f>
        <v>-40880.680920696119</v>
      </c>
      <c r="R1757"/>
      <c r="S1757" s="80">
        <f>H1754</f>
        <v>0</v>
      </c>
      <c r="T1757" s="62">
        <f t="shared" ref="T1757:AY1757" ca="1" si="2877">S1762</f>
        <v>451875.38971832854</v>
      </c>
      <c r="U1757" s="62">
        <f t="shared" ca="1" si="2877"/>
        <v>856027.20757399953</v>
      </c>
      <c r="V1757" s="62">
        <f t="shared" ca="1" si="2877"/>
        <v>1212853.1499992018</v>
      </c>
      <c r="W1757" s="62">
        <f t="shared" ca="1" si="2877"/>
        <v>1522747.5992891891</v>
      </c>
      <c r="X1757" s="62">
        <f t="shared" ca="1" si="2877"/>
        <v>1786101.6512200886</v>
      </c>
      <c r="Y1757" s="62">
        <f t="shared" ca="1" si="2877"/>
        <v>2003303.1424365591</v>
      </c>
      <c r="Z1757" s="62">
        <f t="shared" ca="1" si="2877"/>
        <v>2174736.6776112206</v>
      </c>
      <c r="AA1757" s="62">
        <f t="shared" ca="1" si="2877"/>
        <v>2300783.6563777551</v>
      </c>
      <c r="AB1757" s="62">
        <f t="shared" ca="1" si="2877"/>
        <v>2381822.3000395643</v>
      </c>
      <c r="AC1757" s="62">
        <f t="shared" ca="1" si="2877"/>
        <v>2418227.6780558536</v>
      </c>
      <c r="AD1757" s="62">
        <f t="shared" ca="1" si="2877"/>
        <v>2410371.7343070023</v>
      </c>
      <c r="AE1757" s="62">
        <f t="shared" ca="1" si="2877"/>
        <v>2358623.3131410531</v>
      </c>
      <c r="AF1757" s="62">
        <f t="shared" ca="1" si="2877"/>
        <v>2307306.1288181534</v>
      </c>
      <c r="AG1757" s="62">
        <f t="shared" ca="1" si="2877"/>
        <v>2256416.5876979446</v>
      </c>
      <c r="AH1757" s="62">
        <f t="shared" ca="1" si="2877"/>
        <v>2205951.1260870709</v>
      </c>
      <c r="AI1757" s="62">
        <f t="shared" ca="1" si="2877"/>
        <v>2155906.2099896213</v>
      </c>
      <c r="AJ1757" s="62">
        <f t="shared" ca="1" si="2877"/>
        <v>2106278.3348596506</v>
      </c>
      <c r="AK1757" s="62">
        <f t="shared" ca="1" si="2877"/>
        <v>2057064.0253557628</v>
      </c>
      <c r="AL1757" s="62">
        <f t="shared" ca="1" si="2877"/>
        <v>2008259.8350977406</v>
      </c>
      <c r="AM1757" s="62">
        <f t="shared" ca="1" si="2877"/>
        <v>1959862.346425202</v>
      </c>
      <c r="AN1757" s="62">
        <f t="shared" ca="1" si="2877"/>
        <v>1911868.170158268</v>
      </c>
      <c r="AO1757" s="62">
        <f t="shared" ca="1" si="2877"/>
        <v>1864273.9453602249</v>
      </c>
      <c r="AP1757" s="62">
        <f t="shared" ca="1" si="2877"/>
        <v>1817076.3391021655</v>
      </c>
      <c r="AQ1757" s="62">
        <f t="shared" ca="1" si="2877"/>
        <v>1770272.0462295902</v>
      </c>
      <c r="AR1757" s="62">
        <f t="shared" ca="1" si="2877"/>
        <v>1723857.7891309527</v>
      </c>
      <c r="AS1757" s="62">
        <f t="shared" ca="1" si="2877"/>
        <v>1677830.3175081373</v>
      </c>
      <c r="AT1757" s="62">
        <f t="shared" ca="1" si="2877"/>
        <v>1632186.4081488454</v>
      </c>
      <c r="AU1757" s="62">
        <f t="shared" ca="1" si="2877"/>
        <v>1586922.8647008808</v>
      </c>
      <c r="AV1757" s="62">
        <f t="shared" ca="1" si="2877"/>
        <v>1542036.5174483159</v>
      </c>
      <c r="AW1757" s="62">
        <f t="shared" ca="1" si="2877"/>
        <v>1497524.2230895224</v>
      </c>
      <c r="AX1757" s="62">
        <f t="shared" ca="1" si="2877"/>
        <v>1453382.8645170522</v>
      </c>
      <c r="AY1757" s="62">
        <f t="shared" ca="1" si="2877"/>
        <v>1409609.3505993527</v>
      </c>
      <c r="AZ1757" s="62">
        <f t="shared" ref="AZ1757:CE1757" ca="1" si="2878">AY1762</f>
        <v>1366200.6159643007</v>
      </c>
      <c r="BA1757" s="62">
        <f t="shared" ca="1" si="2878"/>
        <v>1323153.6207845407</v>
      </c>
      <c r="BB1757" s="62">
        <f t="shared" ca="1" si="2878"/>
        <v>1280465.3505646121</v>
      </c>
      <c r="BC1757" s="62">
        <f t="shared" ca="1" si="2878"/>
        <v>1238132.8159298496</v>
      </c>
      <c r="BD1757" s="62">
        <f t="shared" ca="1" si="2878"/>
        <v>1196153.0524170434</v>
      </c>
      <c r="BE1757" s="62">
        <f t="shared" ca="1" si="2878"/>
        <v>1154523.1202668438</v>
      </c>
      <c r="BF1757" s="62">
        <f t="shared" ca="1" si="2878"/>
        <v>1113240.104217896</v>
      </c>
      <c r="BG1757" s="62">
        <f t="shared" ca="1" si="2878"/>
        <v>1072301.1133026895</v>
      </c>
      <c r="BH1757" s="62">
        <f t="shared" ca="1" si="2878"/>
        <v>1031703.2806451096</v>
      </c>
      <c r="BI1757" s="62">
        <f t="shared" ca="1" si="2878"/>
        <v>991443.76325967617</v>
      </c>
      <c r="BJ1757" s="62">
        <f t="shared" ca="1" si="2878"/>
        <v>951519.74185245472</v>
      </c>
      <c r="BK1757" s="62">
        <f t="shared" ca="1" si="2878"/>
        <v>911928.42062362679</v>
      </c>
      <c r="BL1757" s="62">
        <f t="shared" ca="1" si="2878"/>
        <v>872667.02707170579</v>
      </c>
      <c r="BM1757" s="62">
        <f t="shared" ca="1" si="2878"/>
        <v>833732.81179938407</v>
      </c>
      <c r="BN1757" s="62">
        <f t="shared" ca="1" si="2878"/>
        <v>795123.04832099844</v>
      </c>
      <c r="BO1757" s="62">
        <f t="shared" ca="1" si="2878"/>
        <v>756835.03287159931</v>
      </c>
      <c r="BP1757" s="62">
        <f t="shared" ca="1" si="2878"/>
        <v>718866.08421761182</v>
      </c>
      <c r="BQ1757" s="62">
        <f t="shared" ca="1" si="2878"/>
        <v>681213.5434690743</v>
      </c>
      <c r="BR1757" s="62">
        <f t="shared" ca="1" si="2878"/>
        <v>643874.77389344119</v>
      </c>
      <c r="BS1757" s="62">
        <f t="shared" ca="1" si="2878"/>
        <v>606847.16073093843</v>
      </c>
      <c r="BT1757" s="62">
        <f t="shared" ca="1" si="2878"/>
        <v>570128.11101145647</v>
      </c>
      <c r="BU1757" s="62">
        <f t="shared" ca="1" si="2878"/>
        <v>533715.0533729702</v>
      </c>
      <c r="BV1757" s="62">
        <f t="shared" ca="1" si="2878"/>
        <v>497605.43788147136</v>
      </c>
      <c r="BW1757" s="62">
        <f t="shared" ca="1" si="2878"/>
        <v>461796.73585240159</v>
      </c>
      <c r="BX1757" s="62">
        <f t="shared" ca="1" si="2878"/>
        <v>426286.43967357406</v>
      </c>
      <c r="BY1757" s="62">
        <f t="shared" ca="1" si="2878"/>
        <v>391072.06262957014</v>
      </c>
      <c r="BZ1757" s="62">
        <f t="shared" ca="1" si="2878"/>
        <v>356151.13872759964</v>
      </c>
      <c r="CA1757" s="62">
        <f t="shared" ca="1" si="2878"/>
        <v>321521.22252481221</v>
      </c>
      <c r="CB1757" s="62">
        <f t="shared" ca="1" si="2878"/>
        <v>287179.88895704795</v>
      </c>
      <c r="CC1757" s="62">
        <f t="shared" ca="1" si="2878"/>
        <v>253124.73316901503</v>
      </c>
      <c r="CD1757" s="62">
        <f t="shared" ca="1" si="2878"/>
        <v>219353.37034588249</v>
      </c>
      <c r="CE1757" s="62">
        <f t="shared" ca="1" si="2878"/>
        <v>185863.43554627604</v>
      </c>
      <c r="CF1757" s="62">
        <f t="shared" ref="CF1757:CL1757" ca="1" si="2879">CE1762</f>
        <v>152652.58353666624</v>
      </c>
      <c r="CG1757" s="62">
        <f t="shared" ca="1" si="2879"/>
        <v>119718.48862713657</v>
      </c>
      <c r="CH1757" s="62">
        <f t="shared" ca="1" si="2879"/>
        <v>87058.844508519629</v>
      </c>
      <c r="CI1757" s="62">
        <f t="shared" ca="1" si="2879"/>
        <v>54671.364090891206</v>
      </c>
      <c r="CJ1757" s="62">
        <f t="shared" ca="1" si="2879"/>
        <v>22553.779343409697</v>
      </c>
      <c r="CK1757" s="62">
        <f t="shared" ca="1" si="2879"/>
        <v>-9296.1588645095471</v>
      </c>
      <c r="CL1757" s="62">
        <f t="shared" ca="1" si="2879"/>
        <v>-40880.680920696119</v>
      </c>
      <c r="CO1757" s="62">
        <f t="shared" ref="CO1757:DL1757" si="2880">CN1762</f>
        <v>0</v>
      </c>
      <c r="CP1757" s="62">
        <f t="shared" ca="1" si="2880"/>
        <v>-43957.943615004799</v>
      </c>
      <c r="CQ1757" s="62">
        <f t="shared" ca="1" si="2880"/>
        <v>-45056.892205379918</v>
      </c>
      <c r="CR1757" s="62">
        <f t="shared" ca="1" si="2880"/>
        <v>-46183.314510514414</v>
      </c>
      <c r="CS1757" s="62">
        <f t="shared" ca="1" si="2880"/>
        <v>-47337.897373277272</v>
      </c>
      <c r="CT1757" s="62">
        <f t="shared" ca="1" si="2880"/>
        <v>-48521.344807609203</v>
      </c>
      <c r="CU1757" s="62">
        <f t="shared" ca="1" si="2880"/>
        <v>-49734.378427799435</v>
      </c>
      <c r="CV1757" s="62">
        <f t="shared" ca="1" si="2880"/>
        <v>-50977.737888494419</v>
      </c>
      <c r="CW1757" s="62">
        <f t="shared" ca="1" si="2880"/>
        <v>-52252.18133570678</v>
      </c>
      <c r="CX1757" s="62">
        <f t="shared" ca="1" si="2880"/>
        <v>-53558.485869099452</v>
      </c>
      <c r="CY1757" s="62">
        <f t="shared" ca="1" si="2880"/>
        <v>-54897.448015826936</v>
      </c>
      <c r="CZ1757" s="62">
        <f t="shared" ca="1" si="2880"/>
        <v>-55354.926749292157</v>
      </c>
      <c r="DA1757" s="62">
        <f t="shared" ca="1" si="2880"/>
        <v>-56738.799918024459</v>
      </c>
      <c r="DB1757" s="62">
        <f t="shared" ca="1" si="2880"/>
        <v>-58157.26991597507</v>
      </c>
      <c r="DC1757" s="62">
        <f t="shared" ca="1" si="2880"/>
        <v>-59611.201663874446</v>
      </c>
      <c r="DD1757" s="62">
        <f t="shared" ca="1" si="2880"/>
        <v>-61101.481705471306</v>
      </c>
      <c r="DE1757" s="62">
        <f t="shared" ca="1" si="2880"/>
        <v>-62629.018748108087</v>
      </c>
      <c r="DF1757" s="62">
        <f t="shared" ca="1" si="2880"/>
        <v>-64194.744216810788</v>
      </c>
      <c r="DG1757" s="62">
        <f t="shared" ca="1" si="2880"/>
        <v>-65799.612822231051</v>
      </c>
      <c r="DH1757" s="62">
        <f t="shared" ca="1" si="2880"/>
        <v>-67444.603142786829</v>
      </c>
      <c r="DI1757" s="62">
        <f t="shared" ca="1" si="2880"/>
        <v>-69130.718221356496</v>
      </c>
      <c r="DJ1757" s="62">
        <f t="shared" ca="1" si="2880"/>
        <v>-70858.986176890408</v>
      </c>
      <c r="DK1757" s="62">
        <f t="shared" ca="1" si="2880"/>
        <v>-72630.460831312666</v>
      </c>
      <c r="DL1757" s="62">
        <f t="shared" ca="1" si="2880"/>
        <v>-74446.222352095487</v>
      </c>
    </row>
    <row r="1758" spans="1:116" x14ac:dyDescent="0.4">
      <c r="D1758" t="s">
        <v>768</v>
      </c>
      <c r="E1758" t="str">
        <f t="shared" si="2875"/>
        <v>1758 LAMORT-S</v>
      </c>
      <c r="G1758" s="158" t="str">
        <f>"New loans originated - "&amp;SUBSTITUTE(G1748,":","")</f>
        <v>New loans originated - Volume driven amortizing loan - no defaults</v>
      </c>
      <c r="K1758" s="24">
        <f ca="1">SUMIF($4:$4,K$2,1758:1758)</f>
        <v>500000</v>
      </c>
      <c r="L1758" s="24">
        <f ca="1">SUMIF($4:$4,L$2,1758:1758)</f>
        <v>500000</v>
      </c>
      <c r="M1758" s="24">
        <f ca="1">SUMIF($4:$4,M$2,1758:1758)</f>
        <v>500000</v>
      </c>
      <c r="N1758" s="24">
        <f ca="1">SUMIF($4:$4,N$2,1758:1758)</f>
        <v>500000</v>
      </c>
      <c r="O1758" s="24">
        <f ca="1">SUMIF($4:$4,O$2,1758:1758)</f>
        <v>500000</v>
      </c>
      <c r="P1758" s="24">
        <f ca="1">SUMIF($4:$4,P$2,1758:1758)</f>
        <v>500000</v>
      </c>
      <c r="R1758"/>
      <c r="S1758" s="80" cm="1">
        <f t="array" aca="1" ref="S1758" ca="1">S1759*INDIRECT(S1743)</f>
        <v>500000</v>
      </c>
      <c r="T1758" s="80" cm="1">
        <f t="array" aca="1" ref="T1758" ca="1">T1759*INDIRECT(T1743)</f>
        <v>500000</v>
      </c>
      <c r="U1758" s="80" cm="1">
        <f t="array" aca="1" ref="U1758" ca="1">U1759*INDIRECT(U1743)</f>
        <v>500000</v>
      </c>
      <c r="V1758" s="80" cm="1">
        <f t="array" aca="1" ref="V1758" ca="1">V1759*INDIRECT(V1743)</f>
        <v>500000</v>
      </c>
      <c r="W1758" s="80" cm="1">
        <f t="array" aca="1" ref="W1758" ca="1">W1759*INDIRECT(W1743)</f>
        <v>500000</v>
      </c>
      <c r="X1758" s="80" cm="1">
        <f t="array" aca="1" ref="X1758" ca="1">X1759*INDIRECT(X1743)</f>
        <v>500000</v>
      </c>
      <c r="Y1758" s="80" cm="1">
        <f t="array" aca="1" ref="Y1758" ca="1">Y1759*INDIRECT(Y1743)</f>
        <v>500000</v>
      </c>
      <c r="Z1758" s="80" cm="1">
        <f t="array" aca="1" ref="Z1758" ca="1">Z1759*INDIRECT(Z1743)</f>
        <v>500000</v>
      </c>
      <c r="AA1758" s="80" cm="1">
        <f t="array" aca="1" ref="AA1758" ca="1">AA1759*INDIRECT(AA1743)</f>
        <v>500000</v>
      </c>
      <c r="AB1758" s="80" cm="1">
        <f t="array" aca="1" ref="AB1758" ca="1">AB1759*INDIRECT(AB1743)</f>
        <v>500000</v>
      </c>
      <c r="AC1758" s="80" cm="1">
        <f t="array" aca="1" ref="AC1758" ca="1">AC1759*INDIRECT(AC1743)</f>
        <v>500000</v>
      </c>
      <c r="AD1758" s="80" cm="1">
        <f t="array" aca="1" ref="AD1758" ca="1">AD1759*INDIRECT(AD1743)</f>
        <v>500000</v>
      </c>
      <c r="AE1758" s="80" cm="1">
        <f t="array" aca="1" ref="AE1758" ca="1">AE1759*INDIRECT(AE1743)</f>
        <v>500000</v>
      </c>
      <c r="AF1758" s="80" cm="1">
        <f t="array" aca="1" ref="AF1758" ca="1">AF1759*INDIRECT(AF1743)</f>
        <v>500000</v>
      </c>
      <c r="AG1758" s="80" cm="1">
        <f t="array" aca="1" ref="AG1758" ca="1">AG1759*INDIRECT(AG1743)</f>
        <v>500000</v>
      </c>
      <c r="AH1758" s="80" cm="1">
        <f t="array" aca="1" ref="AH1758" ca="1">AH1759*INDIRECT(AH1743)</f>
        <v>500000</v>
      </c>
      <c r="AI1758" s="80" cm="1">
        <f t="array" aca="1" ref="AI1758" ca="1">AI1759*INDIRECT(AI1743)</f>
        <v>500000</v>
      </c>
      <c r="AJ1758" s="80" cm="1">
        <f t="array" aca="1" ref="AJ1758" ca="1">AJ1759*INDIRECT(AJ1743)</f>
        <v>500000</v>
      </c>
      <c r="AK1758" s="80" cm="1">
        <f t="array" aca="1" ref="AK1758" ca="1">AK1759*INDIRECT(AK1743)</f>
        <v>500000</v>
      </c>
      <c r="AL1758" s="80" cm="1">
        <f t="array" aca="1" ref="AL1758" ca="1">AL1759*INDIRECT(AL1743)</f>
        <v>500000</v>
      </c>
      <c r="AM1758" s="80" cm="1">
        <f t="array" aca="1" ref="AM1758" ca="1">AM1759*INDIRECT(AM1743)</f>
        <v>500000</v>
      </c>
      <c r="AN1758" s="80" cm="1">
        <f t="array" aca="1" ref="AN1758" ca="1">AN1759*INDIRECT(AN1743)</f>
        <v>500000</v>
      </c>
      <c r="AO1758" s="80" cm="1">
        <f t="array" aca="1" ref="AO1758" ca="1">AO1759*INDIRECT(AO1743)</f>
        <v>500000</v>
      </c>
      <c r="AP1758" s="80" cm="1">
        <f t="array" aca="1" ref="AP1758" ca="1">AP1759*INDIRECT(AP1743)</f>
        <v>500000</v>
      </c>
      <c r="AQ1758" s="80" cm="1">
        <f t="array" aca="1" ref="AQ1758" ca="1">AQ1759*INDIRECT(AQ1743)</f>
        <v>500000</v>
      </c>
      <c r="AR1758" s="80" cm="1">
        <f t="array" aca="1" ref="AR1758" ca="1">AR1759*INDIRECT(AR1743)</f>
        <v>500000</v>
      </c>
      <c r="AS1758" s="80" cm="1">
        <f t="array" aca="1" ref="AS1758" ca="1">AS1759*INDIRECT(AS1743)</f>
        <v>500000</v>
      </c>
      <c r="AT1758" s="80" cm="1">
        <f t="array" aca="1" ref="AT1758" ca="1">AT1759*INDIRECT(AT1743)</f>
        <v>500000</v>
      </c>
      <c r="AU1758" s="80" cm="1">
        <f t="array" aca="1" ref="AU1758" ca="1">AU1759*INDIRECT(AU1743)</f>
        <v>500000</v>
      </c>
      <c r="AV1758" s="80" cm="1">
        <f t="array" aca="1" ref="AV1758" ca="1">AV1759*INDIRECT(AV1743)</f>
        <v>500000</v>
      </c>
      <c r="AW1758" s="80" cm="1">
        <f t="array" aca="1" ref="AW1758" ca="1">AW1759*INDIRECT(AW1743)</f>
        <v>500000</v>
      </c>
      <c r="AX1758" s="80" cm="1">
        <f t="array" aca="1" ref="AX1758" ca="1">AX1759*INDIRECT(AX1743)</f>
        <v>500000</v>
      </c>
      <c r="AY1758" s="80" cm="1">
        <f t="array" aca="1" ref="AY1758" ca="1">AY1759*INDIRECT(AY1743)</f>
        <v>500000</v>
      </c>
      <c r="AZ1758" s="80" cm="1">
        <f t="array" aca="1" ref="AZ1758" ca="1">AZ1759*INDIRECT(AZ1743)</f>
        <v>500000</v>
      </c>
      <c r="BA1758" s="80" cm="1">
        <f t="array" aca="1" ref="BA1758" ca="1">BA1759*INDIRECT(BA1743)</f>
        <v>500000</v>
      </c>
      <c r="BB1758" s="80" cm="1">
        <f t="array" aca="1" ref="BB1758" ca="1">BB1759*INDIRECT(BB1743)</f>
        <v>500000</v>
      </c>
      <c r="BC1758" s="80" cm="1">
        <f t="array" aca="1" ref="BC1758" ca="1">BC1759*INDIRECT(BC1743)</f>
        <v>500000</v>
      </c>
      <c r="BD1758" s="80" cm="1">
        <f t="array" aca="1" ref="BD1758" ca="1">BD1759*INDIRECT(BD1743)</f>
        <v>500000</v>
      </c>
      <c r="BE1758" s="80" cm="1">
        <f t="array" aca="1" ref="BE1758" ca="1">BE1759*INDIRECT(BE1743)</f>
        <v>500000</v>
      </c>
      <c r="BF1758" s="80" cm="1">
        <f t="array" aca="1" ref="BF1758" ca="1">BF1759*INDIRECT(BF1743)</f>
        <v>500000</v>
      </c>
      <c r="BG1758" s="80" cm="1">
        <f t="array" aca="1" ref="BG1758" ca="1">BG1759*INDIRECT(BG1743)</f>
        <v>500000</v>
      </c>
      <c r="BH1758" s="80" cm="1">
        <f t="array" aca="1" ref="BH1758" ca="1">BH1759*INDIRECT(BH1743)</f>
        <v>500000</v>
      </c>
      <c r="BI1758" s="80" cm="1">
        <f t="array" aca="1" ref="BI1758" ca="1">BI1759*INDIRECT(BI1743)</f>
        <v>500000</v>
      </c>
      <c r="BJ1758" s="80" cm="1">
        <f t="array" aca="1" ref="BJ1758" ca="1">BJ1759*INDIRECT(BJ1743)</f>
        <v>500000</v>
      </c>
      <c r="BK1758" s="80" cm="1">
        <f t="array" aca="1" ref="BK1758" ca="1">BK1759*INDIRECT(BK1743)</f>
        <v>500000</v>
      </c>
      <c r="BL1758" s="80" cm="1">
        <f t="array" aca="1" ref="BL1758" ca="1">BL1759*INDIRECT(BL1743)</f>
        <v>500000</v>
      </c>
      <c r="BM1758" s="80" cm="1">
        <f t="array" aca="1" ref="BM1758" ca="1">BM1759*INDIRECT(BM1743)</f>
        <v>500000</v>
      </c>
      <c r="BN1758" s="80" cm="1">
        <f t="array" aca="1" ref="BN1758" ca="1">BN1759*INDIRECT(BN1743)</f>
        <v>500000</v>
      </c>
      <c r="BO1758" s="80" cm="1">
        <f t="array" aca="1" ref="BO1758" ca="1">BO1759*INDIRECT(BO1743)</f>
        <v>500000</v>
      </c>
      <c r="BP1758" s="80" cm="1">
        <f t="array" aca="1" ref="BP1758" ca="1">BP1759*INDIRECT(BP1743)</f>
        <v>500000</v>
      </c>
      <c r="BQ1758" s="80" cm="1">
        <f t="array" aca="1" ref="BQ1758" ca="1">BQ1759*INDIRECT(BQ1743)</f>
        <v>500000</v>
      </c>
      <c r="BR1758" s="80" cm="1">
        <f t="array" aca="1" ref="BR1758" ca="1">BR1759*INDIRECT(BR1743)</f>
        <v>500000</v>
      </c>
      <c r="BS1758" s="80" cm="1">
        <f t="array" aca="1" ref="BS1758" ca="1">BS1759*INDIRECT(BS1743)</f>
        <v>500000</v>
      </c>
      <c r="BT1758" s="80" cm="1">
        <f t="array" aca="1" ref="BT1758" ca="1">BT1759*INDIRECT(BT1743)</f>
        <v>500000</v>
      </c>
      <c r="BU1758" s="80" cm="1">
        <f t="array" aca="1" ref="BU1758" ca="1">BU1759*INDIRECT(BU1743)</f>
        <v>500000</v>
      </c>
      <c r="BV1758" s="80" cm="1">
        <f t="array" aca="1" ref="BV1758" ca="1">BV1759*INDIRECT(BV1743)</f>
        <v>500000</v>
      </c>
      <c r="BW1758" s="80" cm="1">
        <f t="array" aca="1" ref="BW1758" ca="1">BW1759*INDIRECT(BW1743)</f>
        <v>500000</v>
      </c>
      <c r="BX1758" s="80" cm="1">
        <f t="array" aca="1" ref="BX1758" ca="1">BX1759*INDIRECT(BX1743)</f>
        <v>500000</v>
      </c>
      <c r="BY1758" s="80" cm="1">
        <f t="array" aca="1" ref="BY1758" ca="1">BY1759*INDIRECT(BY1743)</f>
        <v>500000</v>
      </c>
      <c r="BZ1758" s="80" cm="1">
        <f t="array" aca="1" ref="BZ1758" ca="1">BZ1759*INDIRECT(BZ1743)</f>
        <v>500000</v>
      </c>
      <c r="CA1758" s="80" cm="1">
        <f t="array" aca="1" ref="CA1758" ca="1">CA1759*INDIRECT(CA1743)</f>
        <v>500000</v>
      </c>
      <c r="CB1758" s="80" cm="1">
        <f t="array" aca="1" ref="CB1758" ca="1">CB1759*INDIRECT(CB1743)</f>
        <v>500000</v>
      </c>
      <c r="CC1758" s="80" cm="1">
        <f t="array" aca="1" ref="CC1758" ca="1">CC1759*INDIRECT(CC1743)</f>
        <v>500000</v>
      </c>
      <c r="CD1758" s="80" cm="1">
        <f t="array" aca="1" ref="CD1758" ca="1">CD1759*INDIRECT(CD1743)</f>
        <v>500000</v>
      </c>
      <c r="CE1758" s="80" cm="1">
        <f t="array" aca="1" ref="CE1758" ca="1">CE1759*INDIRECT(CE1743)</f>
        <v>500000</v>
      </c>
      <c r="CF1758" s="80" cm="1">
        <f t="array" aca="1" ref="CF1758" ca="1">CF1759*INDIRECT(CF1743)</f>
        <v>500000</v>
      </c>
      <c r="CG1758" s="80" cm="1">
        <f t="array" aca="1" ref="CG1758" ca="1">CG1759*INDIRECT(CG1743)</f>
        <v>500000</v>
      </c>
      <c r="CH1758" s="80" cm="1">
        <f t="array" aca="1" ref="CH1758" ca="1">CH1759*INDIRECT(CH1743)</f>
        <v>500000</v>
      </c>
      <c r="CI1758" s="80" cm="1">
        <f t="array" aca="1" ref="CI1758" ca="1">CI1759*INDIRECT(CI1743)</f>
        <v>500000</v>
      </c>
      <c r="CJ1758" s="80" cm="1">
        <f t="array" aca="1" ref="CJ1758" ca="1">CJ1759*INDIRECT(CJ1743)</f>
        <v>500000</v>
      </c>
      <c r="CK1758" s="80" cm="1">
        <f t="array" aca="1" ref="CK1758" ca="1">CK1759*INDIRECT(CK1743)</f>
        <v>500000</v>
      </c>
      <c r="CL1758" s="80" cm="1">
        <f t="array" aca="1" ref="CL1758" ca="1">CL1759*INDIRECT(CL1743)</f>
        <v>500000</v>
      </c>
      <c r="CO1758" s="80" cm="1">
        <f t="array" aca="1" ref="CO1758" ca="1">CO1759*INDIRECT(CO1743)</f>
        <v>0</v>
      </c>
      <c r="CP1758" s="80" cm="1">
        <f t="array" aca="1" ref="CP1758" ca="1">CP1759*INDIRECT(CP1743)</f>
        <v>0</v>
      </c>
      <c r="CQ1758" s="80" cm="1">
        <f t="array" aca="1" ref="CQ1758" ca="1">CQ1759*INDIRECT(CQ1743)</f>
        <v>0</v>
      </c>
      <c r="CR1758" s="80" cm="1">
        <f t="array" aca="1" ref="CR1758" ca="1">CR1759*INDIRECT(CR1743)</f>
        <v>0</v>
      </c>
      <c r="CS1758" s="80" cm="1">
        <f t="array" aca="1" ref="CS1758" ca="1">CS1759*INDIRECT(CS1743)</f>
        <v>0</v>
      </c>
      <c r="CT1758" s="80" cm="1">
        <f t="array" aca="1" ref="CT1758" ca="1">CT1759*INDIRECT(CT1743)</f>
        <v>0</v>
      </c>
      <c r="CU1758" s="80" cm="1">
        <f t="array" aca="1" ref="CU1758" ca="1">CU1759*INDIRECT(CU1743)</f>
        <v>0</v>
      </c>
      <c r="CV1758" s="80" cm="1">
        <f t="array" aca="1" ref="CV1758" ca="1">CV1759*INDIRECT(CV1743)</f>
        <v>0</v>
      </c>
      <c r="CW1758" s="80" cm="1">
        <f t="array" aca="1" ref="CW1758" ca="1">CW1759*INDIRECT(CW1743)</f>
        <v>0</v>
      </c>
      <c r="CX1758" s="80" cm="1">
        <f t="array" aca="1" ref="CX1758" ca="1">CX1759*INDIRECT(CX1743)</f>
        <v>0</v>
      </c>
      <c r="CY1758" s="80" cm="1">
        <f t="array" aca="1" ref="CY1758" ca="1">CY1759*INDIRECT(CY1743)</f>
        <v>0</v>
      </c>
      <c r="CZ1758" s="80" cm="1">
        <f t="array" aca="1" ref="CZ1758" ca="1">CZ1759*INDIRECT(CZ1743)</f>
        <v>0</v>
      </c>
      <c r="DA1758" s="80" cm="1">
        <f t="array" aca="1" ref="DA1758" ca="1">DA1759*INDIRECT(DA1743)</f>
        <v>0</v>
      </c>
      <c r="DB1758" s="80" cm="1">
        <f t="array" aca="1" ref="DB1758" ca="1">DB1759*INDIRECT(DB1743)</f>
        <v>0</v>
      </c>
      <c r="DC1758" s="80" cm="1">
        <f t="array" aca="1" ref="DC1758" ca="1">DC1759*INDIRECT(DC1743)</f>
        <v>0</v>
      </c>
      <c r="DD1758" s="80" cm="1">
        <f t="array" aca="1" ref="DD1758" ca="1">DD1759*INDIRECT(DD1743)</f>
        <v>0</v>
      </c>
      <c r="DE1758" s="80" cm="1">
        <f t="array" aca="1" ref="DE1758" ca="1">DE1759*INDIRECT(DE1743)</f>
        <v>0</v>
      </c>
      <c r="DF1758" s="80" cm="1">
        <f t="array" aca="1" ref="DF1758" ca="1">DF1759*INDIRECT(DF1743)</f>
        <v>0</v>
      </c>
      <c r="DG1758" s="80" cm="1">
        <f t="array" aca="1" ref="DG1758" ca="1">DG1759*INDIRECT(DG1743)</f>
        <v>0</v>
      </c>
      <c r="DH1758" s="80" cm="1">
        <f t="array" aca="1" ref="DH1758" ca="1">DH1759*INDIRECT(DH1743)</f>
        <v>0</v>
      </c>
      <c r="DI1758" s="80" cm="1">
        <f t="array" aca="1" ref="DI1758" ca="1">DI1759*INDIRECT(DI1743)</f>
        <v>0</v>
      </c>
      <c r="DJ1758" s="80" cm="1">
        <f t="array" aca="1" ref="DJ1758" ca="1">DJ1759*INDIRECT(DJ1743)</f>
        <v>0</v>
      </c>
      <c r="DK1758" s="80" cm="1">
        <f t="array" aca="1" ref="DK1758" ca="1">DK1759*INDIRECT(DK1743)</f>
        <v>0</v>
      </c>
      <c r="DL1758" s="80" cm="1">
        <f t="array" aca="1" ref="DL1758" ca="1">DL1759*INDIRECT(DL1743)</f>
        <v>0</v>
      </c>
    </row>
    <row r="1759" spans="1:116" x14ac:dyDescent="0.4">
      <c r="A1759" s="12"/>
      <c r="B1759" t="str">
        <f>E1759</f>
        <v>1759 LAMORT-S</v>
      </c>
      <c r="C1759" s="12"/>
      <c r="D1759" t="s">
        <v>768</v>
      </c>
      <c r="E1759" t="str">
        <f>ROW()&amp;" "&amp;D1759</f>
        <v>1759 LAMORT-S</v>
      </c>
      <c r="F1759" s="12"/>
      <c r="G1759" s="145" t="s">
        <v>308</v>
      </c>
      <c r="H1759" s="12"/>
      <c r="I1759" s="60"/>
      <c r="J1759" s="60"/>
      <c r="K1759" s="18">
        <v>100</v>
      </c>
      <c r="L1759" s="18">
        <v>100</v>
      </c>
      <c r="M1759" s="18">
        <v>100</v>
      </c>
      <c r="N1759" s="18">
        <v>100</v>
      </c>
      <c r="O1759" s="18">
        <v>100</v>
      </c>
      <c r="P1759" s="18">
        <v>100</v>
      </c>
      <c r="R1759" s="12"/>
      <c r="S1759" s="147" cm="1">
        <f t="array" ref="S1759">IFERROR(INDEX($K:$Q,ROW(),MATCH(S$3,$K$2:$Q$2,0)),0)</f>
        <v>100</v>
      </c>
      <c r="T1759" s="147" cm="1">
        <f t="array" ref="T1759">IFERROR(INDEX($K:$Q,ROW(),MATCH(T$3,$K$2:$Q$2,0)),0)</f>
        <v>100</v>
      </c>
      <c r="U1759" s="147" cm="1">
        <f t="array" ref="U1759">IFERROR(INDEX($K:$Q,ROW(),MATCH(U$3,$K$2:$Q$2,0)),0)</f>
        <v>100</v>
      </c>
      <c r="V1759" s="147" cm="1">
        <f t="array" ref="V1759">IFERROR(INDEX($K:$Q,ROW(),MATCH(V$3,$K$2:$Q$2,0)),0)</f>
        <v>100</v>
      </c>
      <c r="W1759" s="147" cm="1">
        <f t="array" ref="W1759">IFERROR(INDEX($K:$Q,ROW(),MATCH(W$3,$K$2:$Q$2,0)),0)</f>
        <v>100</v>
      </c>
      <c r="X1759" s="147" cm="1">
        <f t="array" ref="X1759">IFERROR(INDEX($K:$Q,ROW(),MATCH(X$3,$K$2:$Q$2,0)),0)</f>
        <v>100</v>
      </c>
      <c r="Y1759" s="147" cm="1">
        <f t="array" ref="Y1759">IFERROR(INDEX($K:$Q,ROW(),MATCH(Y$3,$K$2:$Q$2,0)),0)</f>
        <v>100</v>
      </c>
      <c r="Z1759" s="147" cm="1">
        <f t="array" ref="Z1759">IFERROR(INDEX($K:$Q,ROW(),MATCH(Z$3,$K$2:$Q$2,0)),0)</f>
        <v>100</v>
      </c>
      <c r="AA1759" s="147" cm="1">
        <f t="array" ref="AA1759">IFERROR(INDEX($K:$Q,ROW(),MATCH(AA$3,$K$2:$Q$2,0)),0)</f>
        <v>100</v>
      </c>
      <c r="AB1759" s="147" cm="1">
        <f t="array" ref="AB1759">IFERROR(INDEX($K:$Q,ROW(),MATCH(AB$3,$K$2:$Q$2,0)),0)</f>
        <v>100</v>
      </c>
      <c r="AC1759" s="147" cm="1">
        <f t="array" ref="AC1759">IFERROR(INDEX($K:$Q,ROW(),MATCH(AC$3,$K$2:$Q$2,0)),0)</f>
        <v>100</v>
      </c>
      <c r="AD1759" s="147" cm="1">
        <f t="array" ref="AD1759">IFERROR(INDEX($K:$Q,ROW(),MATCH(AD$3,$K$2:$Q$2,0)),0)</f>
        <v>100</v>
      </c>
      <c r="AE1759" s="147" cm="1">
        <f t="array" ref="AE1759">IFERROR(INDEX($K:$Q,ROW(),MATCH(AE$3,$K$2:$Q$2,0)),0)</f>
        <v>100</v>
      </c>
      <c r="AF1759" s="147" cm="1">
        <f t="array" ref="AF1759">IFERROR(INDEX($K:$Q,ROW(),MATCH(AF$3,$K$2:$Q$2,0)),0)</f>
        <v>100</v>
      </c>
      <c r="AG1759" s="147" cm="1">
        <f t="array" ref="AG1759">IFERROR(INDEX($K:$Q,ROW(),MATCH(AG$3,$K$2:$Q$2,0)),0)</f>
        <v>100</v>
      </c>
      <c r="AH1759" s="147" cm="1">
        <f t="array" ref="AH1759">IFERROR(INDEX($K:$Q,ROW(),MATCH(AH$3,$K$2:$Q$2,0)),0)</f>
        <v>100</v>
      </c>
      <c r="AI1759" s="147" cm="1">
        <f t="array" ref="AI1759">IFERROR(INDEX($K:$Q,ROW(),MATCH(AI$3,$K$2:$Q$2,0)),0)</f>
        <v>100</v>
      </c>
      <c r="AJ1759" s="147" cm="1">
        <f t="array" ref="AJ1759">IFERROR(INDEX($K:$Q,ROW(),MATCH(AJ$3,$K$2:$Q$2,0)),0)</f>
        <v>100</v>
      </c>
      <c r="AK1759" s="147" cm="1">
        <f t="array" ref="AK1759">IFERROR(INDEX($K:$Q,ROW(),MATCH(AK$3,$K$2:$Q$2,0)),0)</f>
        <v>100</v>
      </c>
      <c r="AL1759" s="147" cm="1">
        <f t="array" ref="AL1759">IFERROR(INDEX($K:$Q,ROW(),MATCH(AL$3,$K$2:$Q$2,0)),0)</f>
        <v>100</v>
      </c>
      <c r="AM1759" s="147" cm="1">
        <f t="array" ref="AM1759">IFERROR(INDEX($K:$Q,ROW(),MATCH(AM$3,$K$2:$Q$2,0)),0)</f>
        <v>100</v>
      </c>
      <c r="AN1759" s="147" cm="1">
        <f t="array" ref="AN1759">IFERROR(INDEX($K:$Q,ROW(),MATCH(AN$3,$K$2:$Q$2,0)),0)</f>
        <v>100</v>
      </c>
      <c r="AO1759" s="147" cm="1">
        <f t="array" ref="AO1759">IFERROR(INDEX($K:$Q,ROW(),MATCH(AO$3,$K$2:$Q$2,0)),0)</f>
        <v>100</v>
      </c>
      <c r="AP1759" s="147" cm="1">
        <f t="array" ref="AP1759">IFERROR(INDEX($K:$Q,ROW(),MATCH(AP$3,$K$2:$Q$2,0)),0)</f>
        <v>100</v>
      </c>
      <c r="AQ1759" s="147" cm="1">
        <f t="array" ref="AQ1759">IFERROR(INDEX($K:$Q,ROW(),MATCH(AQ$3,$K$2:$Q$2,0)),0)</f>
        <v>100</v>
      </c>
      <c r="AR1759" s="147" cm="1">
        <f t="array" ref="AR1759">IFERROR(INDEX($K:$Q,ROW(),MATCH(AR$3,$K$2:$Q$2,0)),0)</f>
        <v>100</v>
      </c>
      <c r="AS1759" s="147" cm="1">
        <f t="array" ref="AS1759">IFERROR(INDEX($K:$Q,ROW(),MATCH(AS$3,$K$2:$Q$2,0)),0)</f>
        <v>100</v>
      </c>
      <c r="AT1759" s="147" cm="1">
        <f t="array" ref="AT1759">IFERROR(INDEX($K:$Q,ROW(),MATCH(AT$3,$K$2:$Q$2,0)),0)</f>
        <v>100</v>
      </c>
      <c r="AU1759" s="147" cm="1">
        <f t="array" ref="AU1759">IFERROR(INDEX($K:$Q,ROW(),MATCH(AU$3,$K$2:$Q$2,0)),0)</f>
        <v>100</v>
      </c>
      <c r="AV1759" s="147" cm="1">
        <f t="array" ref="AV1759">IFERROR(INDEX($K:$Q,ROW(),MATCH(AV$3,$K$2:$Q$2,0)),0)</f>
        <v>100</v>
      </c>
      <c r="AW1759" s="147" cm="1">
        <f t="array" ref="AW1759">IFERROR(INDEX($K:$Q,ROW(),MATCH(AW$3,$K$2:$Q$2,0)),0)</f>
        <v>100</v>
      </c>
      <c r="AX1759" s="147" cm="1">
        <f t="array" ref="AX1759">IFERROR(INDEX($K:$Q,ROW(),MATCH(AX$3,$K$2:$Q$2,0)),0)</f>
        <v>100</v>
      </c>
      <c r="AY1759" s="147" cm="1">
        <f t="array" ref="AY1759">IFERROR(INDEX($K:$Q,ROW(),MATCH(AY$3,$K$2:$Q$2,0)),0)</f>
        <v>100</v>
      </c>
      <c r="AZ1759" s="147" cm="1">
        <f t="array" ref="AZ1759">IFERROR(INDEX($K:$Q,ROW(),MATCH(AZ$3,$K$2:$Q$2,0)),0)</f>
        <v>100</v>
      </c>
      <c r="BA1759" s="147" cm="1">
        <f t="array" ref="BA1759">IFERROR(INDEX($K:$Q,ROW(),MATCH(BA$3,$K$2:$Q$2,0)),0)</f>
        <v>100</v>
      </c>
      <c r="BB1759" s="147" cm="1">
        <f t="array" ref="BB1759">IFERROR(INDEX($K:$Q,ROW(),MATCH(BB$3,$K$2:$Q$2,0)),0)</f>
        <v>100</v>
      </c>
      <c r="BC1759" s="147" cm="1">
        <f t="array" ref="BC1759">IFERROR(INDEX($K:$Q,ROW(),MATCH(BC$3,$K$2:$Q$2,0)),0)</f>
        <v>100</v>
      </c>
      <c r="BD1759" s="147" cm="1">
        <f t="array" ref="BD1759">IFERROR(INDEX($K:$Q,ROW(),MATCH(BD$3,$K$2:$Q$2,0)),0)</f>
        <v>100</v>
      </c>
      <c r="BE1759" s="147" cm="1">
        <f t="array" ref="BE1759">IFERROR(INDEX($K:$Q,ROW(),MATCH(BE$3,$K$2:$Q$2,0)),0)</f>
        <v>100</v>
      </c>
      <c r="BF1759" s="147" cm="1">
        <f t="array" ref="BF1759">IFERROR(INDEX($K:$Q,ROW(),MATCH(BF$3,$K$2:$Q$2,0)),0)</f>
        <v>100</v>
      </c>
      <c r="BG1759" s="147" cm="1">
        <f t="array" ref="BG1759">IFERROR(INDEX($K:$Q,ROW(),MATCH(BG$3,$K$2:$Q$2,0)),0)</f>
        <v>100</v>
      </c>
      <c r="BH1759" s="147" cm="1">
        <f t="array" ref="BH1759">IFERROR(INDEX($K:$Q,ROW(),MATCH(BH$3,$K$2:$Q$2,0)),0)</f>
        <v>100</v>
      </c>
      <c r="BI1759" s="147" cm="1">
        <f t="array" ref="BI1759">IFERROR(INDEX($K:$Q,ROW(),MATCH(BI$3,$K$2:$Q$2,0)),0)</f>
        <v>100</v>
      </c>
      <c r="BJ1759" s="147" cm="1">
        <f t="array" ref="BJ1759">IFERROR(INDEX($K:$Q,ROW(),MATCH(BJ$3,$K$2:$Q$2,0)),0)</f>
        <v>100</v>
      </c>
      <c r="BK1759" s="147" cm="1">
        <f t="array" ref="BK1759">IFERROR(INDEX($K:$Q,ROW(),MATCH(BK$3,$K$2:$Q$2,0)),0)</f>
        <v>100</v>
      </c>
      <c r="BL1759" s="147" cm="1">
        <f t="array" ref="BL1759">IFERROR(INDEX($K:$Q,ROW(),MATCH(BL$3,$K$2:$Q$2,0)),0)</f>
        <v>100</v>
      </c>
      <c r="BM1759" s="147" cm="1">
        <f t="array" ref="BM1759">IFERROR(INDEX($K:$Q,ROW(),MATCH(BM$3,$K$2:$Q$2,0)),0)</f>
        <v>100</v>
      </c>
      <c r="BN1759" s="147" cm="1">
        <f t="array" ref="BN1759">IFERROR(INDEX($K:$Q,ROW(),MATCH(BN$3,$K$2:$Q$2,0)),0)</f>
        <v>100</v>
      </c>
      <c r="BO1759" s="147" cm="1">
        <f t="array" ref="BO1759">IFERROR(INDEX($K:$Q,ROW(),MATCH(BO$3,$K$2:$Q$2,0)),0)</f>
        <v>100</v>
      </c>
      <c r="BP1759" s="147" cm="1">
        <f t="array" ref="BP1759">IFERROR(INDEX($K:$Q,ROW(),MATCH(BP$3,$K$2:$Q$2,0)),0)</f>
        <v>100</v>
      </c>
      <c r="BQ1759" s="147" cm="1">
        <f t="array" ref="BQ1759">IFERROR(INDEX($K:$Q,ROW(),MATCH(BQ$3,$K$2:$Q$2,0)),0)</f>
        <v>100</v>
      </c>
      <c r="BR1759" s="147" cm="1">
        <f t="array" ref="BR1759">IFERROR(INDEX($K:$Q,ROW(),MATCH(BR$3,$K$2:$Q$2,0)),0)</f>
        <v>100</v>
      </c>
      <c r="BS1759" s="147" cm="1">
        <f t="array" ref="BS1759">IFERROR(INDEX($K:$Q,ROW(),MATCH(BS$3,$K$2:$Q$2,0)),0)</f>
        <v>100</v>
      </c>
      <c r="BT1759" s="147" cm="1">
        <f t="array" ref="BT1759">IFERROR(INDEX($K:$Q,ROW(),MATCH(BT$3,$K$2:$Q$2,0)),0)</f>
        <v>100</v>
      </c>
      <c r="BU1759" s="147" cm="1">
        <f t="array" ref="BU1759">IFERROR(INDEX($K:$Q,ROW(),MATCH(BU$3,$K$2:$Q$2,0)),0)</f>
        <v>100</v>
      </c>
      <c r="BV1759" s="147" cm="1">
        <f t="array" ref="BV1759">IFERROR(INDEX($K:$Q,ROW(),MATCH(BV$3,$K$2:$Q$2,0)),0)</f>
        <v>100</v>
      </c>
      <c r="BW1759" s="147" cm="1">
        <f t="array" ref="BW1759">IFERROR(INDEX($K:$Q,ROW(),MATCH(BW$3,$K$2:$Q$2,0)),0)</f>
        <v>100</v>
      </c>
      <c r="BX1759" s="147" cm="1">
        <f t="array" ref="BX1759">IFERROR(INDEX($K:$Q,ROW(),MATCH(BX$3,$K$2:$Q$2,0)),0)</f>
        <v>100</v>
      </c>
      <c r="BY1759" s="147" cm="1">
        <f t="array" ref="BY1759">IFERROR(INDEX($K:$Q,ROW(),MATCH(BY$3,$K$2:$Q$2,0)),0)</f>
        <v>100</v>
      </c>
      <c r="BZ1759" s="147" cm="1">
        <f t="array" ref="BZ1759">IFERROR(INDEX($K:$Q,ROW(),MATCH(BZ$3,$K$2:$Q$2,0)),0)</f>
        <v>100</v>
      </c>
      <c r="CA1759" s="147" cm="1">
        <f t="array" ref="CA1759">IFERROR(INDEX($K:$Q,ROW(),MATCH(CA$3,$K$2:$Q$2,0)),0)</f>
        <v>100</v>
      </c>
      <c r="CB1759" s="147" cm="1">
        <f t="array" ref="CB1759">IFERROR(INDEX($K:$Q,ROW(),MATCH(CB$3,$K$2:$Q$2,0)),0)</f>
        <v>100</v>
      </c>
      <c r="CC1759" s="147" cm="1">
        <f t="array" ref="CC1759">IFERROR(INDEX($K:$Q,ROW(),MATCH(CC$3,$K$2:$Q$2,0)),0)</f>
        <v>100</v>
      </c>
      <c r="CD1759" s="147" cm="1">
        <f t="array" ref="CD1759">IFERROR(INDEX($K:$Q,ROW(),MATCH(CD$3,$K$2:$Q$2,0)),0)</f>
        <v>100</v>
      </c>
      <c r="CE1759" s="147" cm="1">
        <f t="array" ref="CE1759">IFERROR(INDEX($K:$Q,ROW(),MATCH(CE$3,$K$2:$Q$2,0)),0)</f>
        <v>100</v>
      </c>
      <c r="CF1759" s="147" cm="1">
        <f t="array" ref="CF1759">IFERROR(INDEX($K:$Q,ROW(),MATCH(CF$3,$K$2:$Q$2,0)),0)</f>
        <v>100</v>
      </c>
      <c r="CG1759" s="147" cm="1">
        <f t="array" ref="CG1759">IFERROR(INDEX($K:$Q,ROW(),MATCH(CG$3,$K$2:$Q$2,0)),0)</f>
        <v>100</v>
      </c>
      <c r="CH1759" s="147" cm="1">
        <f t="array" ref="CH1759">IFERROR(INDEX($K:$Q,ROW(),MATCH(CH$3,$K$2:$Q$2,0)),0)</f>
        <v>100</v>
      </c>
      <c r="CI1759" s="147" cm="1">
        <f t="array" ref="CI1759">IFERROR(INDEX($K:$Q,ROW(),MATCH(CI$3,$K$2:$Q$2,0)),0)</f>
        <v>100</v>
      </c>
      <c r="CJ1759" s="147" cm="1">
        <f t="array" ref="CJ1759">IFERROR(INDEX($K:$Q,ROW(),MATCH(CJ$3,$K$2:$Q$2,0)),0)</f>
        <v>100</v>
      </c>
      <c r="CK1759" s="147" cm="1">
        <f t="array" ref="CK1759">IFERROR(INDEX($K:$Q,ROW(),MATCH(CK$3,$K$2:$Q$2,0)),0)</f>
        <v>100</v>
      </c>
      <c r="CL1759" s="147" cm="1">
        <f t="array" ref="CL1759">IFERROR(INDEX($K:$Q,ROW(),MATCH(CL$3,$K$2:$Q$2,0)),0)</f>
        <v>100</v>
      </c>
      <c r="CN1759" s="60"/>
      <c r="CO1759" s="147" cm="1">
        <f t="array" ref="CO1759">IFERROR(INDEX($K:$Q,ROW(),MATCH(CO$3,$K$2:$Q$2,0)),0)</f>
        <v>0</v>
      </c>
      <c r="CP1759" s="147" cm="1">
        <f t="array" ref="CP1759">IFERROR(INDEX($K:$Q,ROW(),MATCH(CP$3,$K$2:$Q$2,0)),0)</f>
        <v>0</v>
      </c>
      <c r="CQ1759" s="147" cm="1">
        <f t="array" ref="CQ1759">IFERROR(INDEX($K:$Q,ROW(),MATCH(CQ$3,$K$2:$Q$2,0)),0)</f>
        <v>0</v>
      </c>
      <c r="CR1759" s="147" cm="1">
        <f t="array" ref="CR1759">IFERROR(INDEX($K:$Q,ROW(),MATCH(CR$3,$K$2:$Q$2,0)),0)</f>
        <v>0</v>
      </c>
      <c r="CS1759" s="147" cm="1">
        <f t="array" ref="CS1759">IFERROR(INDEX($K:$Q,ROW(),MATCH(CS$3,$K$2:$Q$2,0)),0)</f>
        <v>0</v>
      </c>
      <c r="CT1759" s="147" cm="1">
        <f t="array" ref="CT1759">IFERROR(INDEX($K:$Q,ROW(),MATCH(CT$3,$K$2:$Q$2,0)),0)</f>
        <v>0</v>
      </c>
      <c r="CU1759" s="147" cm="1">
        <f t="array" ref="CU1759">IFERROR(INDEX($K:$Q,ROW(),MATCH(CU$3,$K$2:$Q$2,0)),0)</f>
        <v>0</v>
      </c>
      <c r="CV1759" s="147" cm="1">
        <f t="array" ref="CV1759">IFERROR(INDEX($K:$Q,ROW(),MATCH(CV$3,$K$2:$Q$2,0)),0)</f>
        <v>0</v>
      </c>
      <c r="CW1759" s="147" cm="1">
        <f t="array" ref="CW1759">IFERROR(INDEX($K:$Q,ROW(),MATCH(CW$3,$K$2:$Q$2,0)),0)</f>
        <v>0</v>
      </c>
      <c r="CX1759" s="147" cm="1">
        <f t="array" ref="CX1759">IFERROR(INDEX($K:$Q,ROW(),MATCH(CX$3,$K$2:$Q$2,0)),0)</f>
        <v>0</v>
      </c>
      <c r="CY1759" s="147" cm="1">
        <f t="array" ref="CY1759">IFERROR(INDEX($K:$Q,ROW(),MATCH(CY$3,$K$2:$Q$2,0)),0)</f>
        <v>0</v>
      </c>
      <c r="CZ1759" s="147" cm="1">
        <f t="array" ref="CZ1759">IFERROR(INDEX($K:$Q,ROW(),MATCH(CZ$3,$K$2:$Q$2,0)),0)</f>
        <v>0</v>
      </c>
      <c r="DA1759" s="147" cm="1">
        <f t="array" ref="DA1759">IFERROR(INDEX($K:$Q,ROW(),MATCH(DA$3,$K$2:$Q$2,0)),0)</f>
        <v>0</v>
      </c>
      <c r="DB1759" s="147" cm="1">
        <f t="array" ref="DB1759">IFERROR(INDEX($K:$Q,ROW(),MATCH(DB$3,$K$2:$Q$2,0)),0)</f>
        <v>0</v>
      </c>
      <c r="DC1759" s="147" cm="1">
        <f t="array" ref="DC1759">IFERROR(INDEX($K:$Q,ROW(),MATCH(DC$3,$K$2:$Q$2,0)),0)</f>
        <v>0</v>
      </c>
      <c r="DD1759" s="147" cm="1">
        <f t="array" ref="DD1759">IFERROR(INDEX($K:$Q,ROW(),MATCH(DD$3,$K$2:$Q$2,0)),0)</f>
        <v>0</v>
      </c>
      <c r="DE1759" s="147" cm="1">
        <f t="array" ref="DE1759">IFERROR(INDEX($K:$Q,ROW(),MATCH(DE$3,$K$2:$Q$2,0)),0)</f>
        <v>0</v>
      </c>
      <c r="DF1759" s="147" cm="1">
        <f t="array" ref="DF1759">IFERROR(INDEX($K:$Q,ROW(),MATCH(DF$3,$K$2:$Q$2,0)),0)</f>
        <v>0</v>
      </c>
      <c r="DG1759" s="147" cm="1">
        <f t="array" ref="DG1759">IFERROR(INDEX($K:$Q,ROW(),MATCH(DG$3,$K$2:$Q$2,0)),0)</f>
        <v>0</v>
      </c>
      <c r="DH1759" s="147" cm="1">
        <f t="array" ref="DH1759">IFERROR(INDEX($K:$Q,ROW(),MATCH(DH$3,$K$2:$Q$2,0)),0)</f>
        <v>0</v>
      </c>
      <c r="DI1759" s="147" cm="1">
        <f t="array" ref="DI1759">IFERROR(INDEX($K:$Q,ROW(),MATCH(DI$3,$K$2:$Q$2,0)),0)</f>
        <v>0</v>
      </c>
      <c r="DJ1759" s="147" cm="1">
        <f t="array" ref="DJ1759">IFERROR(INDEX($K:$Q,ROW(),MATCH(DJ$3,$K$2:$Q$2,0)),0)</f>
        <v>0</v>
      </c>
      <c r="DK1759" s="147" cm="1">
        <f t="array" ref="DK1759">IFERROR(INDEX($K:$Q,ROW(),MATCH(DK$3,$K$2:$Q$2,0)),0)</f>
        <v>0</v>
      </c>
      <c r="DL1759" s="147" cm="1">
        <f t="array" ref="DL1759">IFERROR(INDEX($K:$Q,ROW(),MATCH(DL$3,$K$2:$Q$2,0)),0)</f>
        <v>0</v>
      </c>
    </row>
    <row r="1760" spans="1:116" x14ac:dyDescent="0.4">
      <c r="D1760" t="s">
        <v>768</v>
      </c>
      <c r="E1760" t="str">
        <f>ROW()&amp;" "&amp;D1760</f>
        <v>1760 LAMORT-S</v>
      </c>
      <c r="G1760" s="158" t="str">
        <f>"Prepayment - "&amp;SUBSTITUTE(G1748,":","")</f>
        <v>Prepayment - Volume driven amortizing loan - no defaults</v>
      </c>
      <c r="K1760" s="24">
        <f>SUMIF($4:$4,K$2,1760:1760)</f>
        <v>0</v>
      </c>
      <c r="L1760" s="24">
        <f>SUMIF($4:$4,L$2,1760:1760)</f>
        <v>0</v>
      </c>
      <c r="M1760" s="24">
        <f>SUMIF($4:$4,M$2,1760:1760)</f>
        <v>0</v>
      </c>
      <c r="N1760" s="24">
        <f>SUMIF($4:$4,N$2,1760:1760)</f>
        <v>0</v>
      </c>
      <c r="O1760" s="24">
        <f>SUMIF($4:$4,O$2,1760:1760)</f>
        <v>0</v>
      </c>
      <c r="P1760" s="24">
        <f>SUMIF($4:$4,P$2,1760:1760)</f>
        <v>0</v>
      </c>
      <c r="R1760"/>
      <c r="S1760" s="74">
        <v>0</v>
      </c>
      <c r="T1760" s="133">
        <v>0</v>
      </c>
      <c r="U1760" s="133">
        <v>0</v>
      </c>
      <c r="V1760" s="74">
        <v>0</v>
      </c>
      <c r="W1760" s="74">
        <v>0</v>
      </c>
      <c r="X1760" s="74">
        <v>0</v>
      </c>
      <c r="Y1760" s="74">
        <v>0</v>
      </c>
      <c r="Z1760" s="74">
        <v>0</v>
      </c>
      <c r="AA1760" s="74">
        <v>0</v>
      </c>
      <c r="AB1760" s="74">
        <v>0</v>
      </c>
      <c r="AC1760" s="74">
        <v>0</v>
      </c>
      <c r="AD1760" s="74">
        <v>0</v>
      </c>
      <c r="AE1760" s="74">
        <v>0</v>
      </c>
      <c r="AF1760" s="74">
        <v>0</v>
      </c>
      <c r="AG1760" s="74">
        <v>0</v>
      </c>
      <c r="AH1760" s="74">
        <v>0</v>
      </c>
      <c r="AI1760" s="74">
        <v>0</v>
      </c>
      <c r="AJ1760" s="74">
        <v>0</v>
      </c>
      <c r="AK1760" s="74">
        <v>0</v>
      </c>
      <c r="AL1760" s="74">
        <v>0</v>
      </c>
      <c r="AM1760" s="74">
        <v>0</v>
      </c>
      <c r="AN1760" s="74">
        <v>0</v>
      </c>
      <c r="AO1760" s="74">
        <v>0</v>
      </c>
      <c r="AP1760" s="74">
        <v>0</v>
      </c>
      <c r="AQ1760" s="74">
        <v>0</v>
      </c>
      <c r="AR1760" s="74">
        <v>0</v>
      </c>
      <c r="AS1760" s="74">
        <v>0</v>
      </c>
      <c r="AT1760" s="74">
        <v>0</v>
      </c>
      <c r="AU1760" s="74">
        <v>0</v>
      </c>
      <c r="AV1760" s="74">
        <v>0</v>
      </c>
      <c r="AW1760" s="74">
        <v>0</v>
      </c>
      <c r="AX1760" s="74">
        <v>0</v>
      </c>
      <c r="AY1760" s="74">
        <v>0</v>
      </c>
      <c r="AZ1760" s="74">
        <v>0</v>
      </c>
      <c r="BA1760" s="74">
        <v>0</v>
      </c>
      <c r="BB1760" s="74">
        <v>0</v>
      </c>
      <c r="BC1760" s="74">
        <v>0</v>
      </c>
      <c r="BD1760" s="74">
        <v>0</v>
      </c>
      <c r="BE1760" s="74">
        <v>0</v>
      </c>
      <c r="BF1760" s="74">
        <v>0</v>
      </c>
      <c r="BG1760" s="74">
        <v>0</v>
      </c>
      <c r="BH1760" s="74">
        <v>0</v>
      </c>
      <c r="BI1760" s="74">
        <v>0</v>
      </c>
      <c r="BJ1760" s="74">
        <v>0</v>
      </c>
      <c r="BK1760" s="74">
        <v>0</v>
      </c>
      <c r="BL1760" s="74">
        <v>0</v>
      </c>
      <c r="BM1760" s="74">
        <v>0</v>
      </c>
      <c r="BN1760" s="74">
        <v>0</v>
      </c>
      <c r="BO1760" s="74">
        <v>0</v>
      </c>
      <c r="BP1760" s="74">
        <v>0</v>
      </c>
      <c r="BQ1760" s="74">
        <v>0</v>
      </c>
      <c r="BR1760" s="74">
        <v>0</v>
      </c>
      <c r="BS1760" s="74">
        <v>0</v>
      </c>
      <c r="BT1760" s="74">
        <v>0</v>
      </c>
      <c r="BU1760" s="74">
        <v>0</v>
      </c>
      <c r="BV1760" s="74">
        <v>0</v>
      </c>
      <c r="BW1760" s="74">
        <v>0</v>
      </c>
      <c r="BX1760" s="74">
        <v>0</v>
      </c>
      <c r="BY1760" s="74">
        <v>0</v>
      </c>
      <c r="BZ1760" s="74">
        <v>0</v>
      </c>
      <c r="CA1760" s="74">
        <v>0</v>
      </c>
      <c r="CB1760" s="74">
        <v>0</v>
      </c>
      <c r="CC1760" s="74">
        <v>0</v>
      </c>
      <c r="CD1760" s="74">
        <v>0</v>
      </c>
      <c r="CE1760" s="74">
        <v>0</v>
      </c>
      <c r="CF1760" s="74">
        <v>0</v>
      </c>
      <c r="CG1760" s="74">
        <v>0</v>
      </c>
      <c r="CH1760" s="74">
        <v>0</v>
      </c>
      <c r="CI1760" s="74">
        <v>0</v>
      </c>
      <c r="CJ1760" s="74">
        <v>0</v>
      </c>
      <c r="CK1760" s="74">
        <v>0</v>
      </c>
      <c r="CL1760" s="74">
        <v>0</v>
      </c>
      <c r="CO1760" s="74">
        <v>0</v>
      </c>
      <c r="CP1760" s="74">
        <v>0</v>
      </c>
      <c r="CQ1760" s="74">
        <v>0</v>
      </c>
      <c r="CR1760" s="74">
        <v>0</v>
      </c>
      <c r="CS1760" s="74">
        <v>0</v>
      </c>
      <c r="CT1760" s="74">
        <v>0</v>
      </c>
      <c r="CU1760" s="74">
        <v>0</v>
      </c>
      <c r="CV1760" s="74">
        <v>0</v>
      </c>
      <c r="CW1760" s="74">
        <v>0</v>
      </c>
      <c r="CX1760" s="74">
        <v>0</v>
      </c>
      <c r="CY1760" s="74">
        <v>0</v>
      </c>
      <c r="CZ1760" s="74">
        <v>0</v>
      </c>
      <c r="DA1760" s="74">
        <v>0</v>
      </c>
      <c r="DB1760" s="74">
        <v>0</v>
      </c>
      <c r="DC1760" s="74">
        <v>0</v>
      </c>
      <c r="DD1760" s="74">
        <v>0</v>
      </c>
      <c r="DE1760" s="74">
        <v>0</v>
      </c>
      <c r="DF1760" s="74">
        <v>0</v>
      </c>
      <c r="DG1760" s="74">
        <v>0</v>
      </c>
      <c r="DH1760" s="74">
        <v>0</v>
      </c>
      <c r="DI1760" s="74">
        <v>0</v>
      </c>
      <c r="DJ1760" s="74">
        <v>0</v>
      </c>
      <c r="DK1760" s="74">
        <v>0</v>
      </c>
      <c r="DL1760" s="74">
        <v>0</v>
      </c>
    </row>
    <row r="1761" spans="1:116" x14ac:dyDescent="0.4">
      <c r="A1761" s="98"/>
      <c r="D1761" t="s">
        <v>768</v>
      </c>
      <c r="E1761" t="str">
        <f>ROW()&amp;" "&amp;D1761</f>
        <v>1761 LAMORT-S</v>
      </c>
      <c r="G1761" s="158" t="str">
        <f>"Principal payments - "&amp;SUBSTITUTE(G1748,":","")</f>
        <v>Principal payments - Volume driven amortizing loan - no defaults</v>
      </c>
      <c r="K1761" s="138">
        <f ca="1">SUMIF($4:$4,K$2,1761:1761)</f>
        <v>-551748.4211659492</v>
      </c>
      <c r="L1761" s="138">
        <f ca="1">SUMIF($4:$4,L$2,1761:1761)</f>
        <v>-546804.29287257546</v>
      </c>
      <c r="M1761" s="138">
        <f ca="1">SUMIF($4:$4,M$2,1761:1761)</f>
        <v>-542332.53463476256</v>
      </c>
      <c r="N1761" s="138">
        <f ca="1">SUMIF($4:$4,N$2,1761:1761)</f>
        <v>-538288.01544939913</v>
      </c>
      <c r="O1761" s="138">
        <f ca="1">SUMIF($4:$4,O$2,1761:1761)</f>
        <v>-534629.91620278743</v>
      </c>
      <c r="P1761" s="138">
        <f ca="1">SUMIF($4:$4,P$2,1761:1761)</f>
        <v>-531321.31770571833</v>
      </c>
      <c r="R1761"/>
      <c r="S1761" s="226">
        <f t="shared" ref="S1761:AX1761" ca="1" si="2881">S1773-S1764</f>
        <v>-48124.610281671463</v>
      </c>
      <c r="T1761" s="226">
        <f t="shared" ca="1" si="2881"/>
        <v>-95848.18214432901</v>
      </c>
      <c r="U1761" s="226">
        <f t="shared" ca="1" si="2881"/>
        <v>-143174.05757479771</v>
      </c>
      <c r="V1761" s="226">
        <f t="shared" ca="1" si="2881"/>
        <v>-190105.55071001255</v>
      </c>
      <c r="W1761" s="226">
        <f t="shared" ca="1" si="2881"/>
        <v>-236645.94806910056</v>
      </c>
      <c r="X1761" s="226">
        <f t="shared" ca="1" si="2881"/>
        <v>-282798.50878352951</v>
      </c>
      <c r="Y1761" s="226">
        <f t="shared" ca="1" si="2881"/>
        <v>-328566.46482533828</v>
      </c>
      <c r="Z1761" s="226">
        <f t="shared" ca="1" si="2881"/>
        <v>-373953.02123346523</v>
      </c>
      <c r="AA1761" s="226">
        <f t="shared" ca="1" si="2881"/>
        <v>-418961.35633819114</v>
      </c>
      <c r="AB1761" s="226">
        <f t="shared" ca="1" si="2881"/>
        <v>-463594.62198371097</v>
      </c>
      <c r="AC1761" s="226">
        <f t="shared" ca="1" si="2881"/>
        <v>-507855.94374885148</v>
      </c>
      <c r="AD1761" s="226">
        <f t="shared" ca="1" si="2881"/>
        <v>-551748.4211659492</v>
      </c>
      <c r="AE1761" s="226">
        <f t="shared" ca="1" si="2881"/>
        <v>-551317.18432289956</v>
      </c>
      <c r="AF1761" s="226">
        <f t="shared" ca="1" si="2881"/>
        <v>-550889.5411202088</v>
      </c>
      <c r="AG1761" s="226">
        <f t="shared" ca="1" si="2881"/>
        <v>-550465.4616108737</v>
      </c>
      <c r="AH1761" s="226">
        <f t="shared" ca="1" si="2881"/>
        <v>-550044.91609744972</v>
      </c>
      <c r="AI1761" s="226">
        <f t="shared" ca="1" si="2881"/>
        <v>-549627.87512997095</v>
      </c>
      <c r="AJ1761" s="226">
        <f t="shared" ca="1" si="2881"/>
        <v>-549214.3095038879</v>
      </c>
      <c r="AK1761" s="226">
        <f t="shared" ca="1" si="2881"/>
        <v>-548804.19025802216</v>
      </c>
      <c r="AL1761" s="226">
        <f t="shared" ca="1" si="2881"/>
        <v>-548397.48867253866</v>
      </c>
      <c r="AM1761" s="226">
        <f t="shared" ca="1" si="2881"/>
        <v>-547994.17626693414</v>
      </c>
      <c r="AN1761" s="226">
        <f t="shared" ca="1" si="2881"/>
        <v>-547594.22479804303</v>
      </c>
      <c r="AO1761" s="226">
        <f t="shared" ca="1" si="2881"/>
        <v>-547197.60625805939</v>
      </c>
      <c r="AP1761" s="226">
        <f t="shared" ca="1" si="2881"/>
        <v>-546804.29287257546</v>
      </c>
      <c r="AQ1761" s="226">
        <f t="shared" ca="1" si="2881"/>
        <v>-546414.2570986374</v>
      </c>
      <c r="AR1761" s="226">
        <f t="shared" ca="1" si="2881"/>
        <v>-546027.47162281536</v>
      </c>
      <c r="AS1761" s="226">
        <f t="shared" ca="1" si="2881"/>
        <v>-545643.90935929189</v>
      </c>
      <c r="AT1761" s="226">
        <f t="shared" ca="1" si="2881"/>
        <v>-545263.54344796448</v>
      </c>
      <c r="AU1761" s="226">
        <f t="shared" ca="1" si="2881"/>
        <v>-544886.34725256485</v>
      </c>
      <c r="AV1761" s="226">
        <f t="shared" ca="1" si="2881"/>
        <v>-544512.29435879341</v>
      </c>
      <c r="AW1761" s="226">
        <f t="shared" ca="1" si="2881"/>
        <v>-544141.35857247014</v>
      </c>
      <c r="AX1761" s="226">
        <f t="shared" ca="1" si="2881"/>
        <v>-543773.51391769957</v>
      </c>
      <c r="AY1761" s="226">
        <f t="shared" ref="AY1761:CD1761" ca="1" si="2882">AY1773-AY1764</f>
        <v>-543408.73463505204</v>
      </c>
      <c r="AZ1761" s="226">
        <f t="shared" ca="1" si="2882"/>
        <v>-543046.99517975992</v>
      </c>
      <c r="BA1761" s="226">
        <f t="shared" ca="1" si="2882"/>
        <v>-542688.27021992858</v>
      </c>
      <c r="BB1761" s="226">
        <f t="shared" ca="1" si="2882"/>
        <v>-542332.53463476256</v>
      </c>
      <c r="BC1761" s="226">
        <f t="shared" ca="1" si="2882"/>
        <v>-541979.76351280627</v>
      </c>
      <c r="BD1761" s="226">
        <f t="shared" ca="1" si="2882"/>
        <v>-541629.93215019954</v>
      </c>
      <c r="BE1761" s="226">
        <f t="shared" ca="1" si="2882"/>
        <v>-541283.01604894781</v>
      </c>
      <c r="BF1761" s="226">
        <f t="shared" ca="1" si="2882"/>
        <v>-540938.99091520661</v>
      </c>
      <c r="BG1761" s="226">
        <f t="shared" ca="1" si="2882"/>
        <v>-540597.83265757991</v>
      </c>
      <c r="BH1761" s="226">
        <f t="shared" ca="1" si="2882"/>
        <v>-540259.51738543343</v>
      </c>
      <c r="BI1761" s="226">
        <f t="shared" ca="1" si="2882"/>
        <v>-539924.02140722144</v>
      </c>
      <c r="BJ1761" s="226">
        <f t="shared" ca="1" si="2882"/>
        <v>-539591.32122882793</v>
      </c>
      <c r="BK1761" s="226">
        <f t="shared" ca="1" si="2882"/>
        <v>-539261.39355192101</v>
      </c>
      <c r="BL1761" s="226">
        <f t="shared" ca="1" si="2882"/>
        <v>-538934.21527232172</v>
      </c>
      <c r="BM1761" s="226">
        <f t="shared" ca="1" si="2882"/>
        <v>-538609.76347838563</v>
      </c>
      <c r="BN1761" s="226">
        <f t="shared" ca="1" si="2882"/>
        <v>-538288.01544939913</v>
      </c>
      <c r="BO1761" s="226">
        <f t="shared" ca="1" si="2882"/>
        <v>-537968.94865398749</v>
      </c>
      <c r="BP1761" s="226">
        <f t="shared" ca="1" si="2882"/>
        <v>-537652.54074853752</v>
      </c>
      <c r="BQ1761" s="226">
        <f t="shared" ca="1" si="2882"/>
        <v>-537338.76957563311</v>
      </c>
      <c r="BR1761" s="226">
        <f t="shared" ca="1" si="2882"/>
        <v>-537027.61316250276</v>
      </c>
      <c r="BS1761" s="226">
        <f t="shared" ca="1" si="2882"/>
        <v>-536719.04971948196</v>
      </c>
      <c r="BT1761" s="226">
        <f t="shared" ca="1" si="2882"/>
        <v>-536413.05763848627</v>
      </c>
      <c r="BU1761" s="226">
        <f t="shared" ca="1" si="2882"/>
        <v>-536109.61549149884</v>
      </c>
      <c r="BV1761" s="226">
        <f t="shared" ca="1" si="2882"/>
        <v>-535808.70202906977</v>
      </c>
      <c r="BW1761" s="226">
        <f t="shared" ca="1" si="2882"/>
        <v>-535510.29617882753</v>
      </c>
      <c r="BX1761" s="226">
        <f t="shared" ca="1" si="2882"/>
        <v>-535214.37704400392</v>
      </c>
      <c r="BY1761" s="226">
        <f t="shared" ca="1" si="2882"/>
        <v>-534920.9239019705</v>
      </c>
      <c r="BZ1761" s="226">
        <f t="shared" ca="1" si="2882"/>
        <v>-534629.91620278743</v>
      </c>
      <c r="CA1761" s="226">
        <f t="shared" ca="1" si="2882"/>
        <v>-534341.33356776426</v>
      </c>
      <c r="CB1761" s="226">
        <f t="shared" ca="1" si="2882"/>
        <v>-534055.15578803292</v>
      </c>
      <c r="CC1761" s="226">
        <f t="shared" ca="1" si="2882"/>
        <v>-533771.36282313254</v>
      </c>
      <c r="CD1761" s="226">
        <f t="shared" ca="1" si="2882"/>
        <v>-533489.93479960645</v>
      </c>
      <c r="CE1761" s="226">
        <f t="shared" ref="CE1761:CL1761" ca="1" si="2883">CE1773-CE1764</f>
        <v>-533210.85200960981</v>
      </c>
      <c r="CF1761" s="226">
        <f t="shared" ca="1" si="2883"/>
        <v>-532934.09490952967</v>
      </c>
      <c r="CG1761" s="226">
        <f t="shared" ca="1" si="2883"/>
        <v>-532659.64411861694</v>
      </c>
      <c r="CH1761" s="226">
        <f t="shared" ca="1" si="2883"/>
        <v>-532387.48041762842</v>
      </c>
      <c r="CI1761" s="226">
        <f t="shared" ca="1" si="2883"/>
        <v>-532117.58474748151</v>
      </c>
      <c r="CJ1761" s="226">
        <f t="shared" ca="1" si="2883"/>
        <v>-531849.93820791924</v>
      </c>
      <c r="CK1761" s="226">
        <f t="shared" ca="1" si="2883"/>
        <v>-531584.52205618657</v>
      </c>
      <c r="CL1761" s="226">
        <f t="shared" ca="1" si="2883"/>
        <v>-531321.31770571833</v>
      </c>
      <c r="CO1761" s="226">
        <f ca="1">CO1773+CO1764</f>
        <v>-43957.943615004799</v>
      </c>
      <c r="CP1761" s="226">
        <f t="shared" ref="CP1761:DK1761" ca="1" si="2884">CP1773+CP1764</f>
        <v>-1098.9485903751199</v>
      </c>
      <c r="CQ1761" s="226">
        <f t="shared" ca="1" si="2884"/>
        <v>-1126.4223051344979</v>
      </c>
      <c r="CR1761" s="226">
        <f t="shared" ca="1" si="2884"/>
        <v>-1154.5828627628605</v>
      </c>
      <c r="CS1761" s="226">
        <f t="shared" ca="1" si="2884"/>
        <v>-1183.4474343319318</v>
      </c>
      <c r="CT1761" s="226">
        <f t="shared" ca="1" si="2884"/>
        <v>-1213.0336201902301</v>
      </c>
      <c r="CU1761" s="226">
        <f t="shared" ca="1" si="2884"/>
        <v>-1243.359460694986</v>
      </c>
      <c r="CV1761" s="226">
        <f t="shared" ca="1" si="2884"/>
        <v>-1274.4434472123605</v>
      </c>
      <c r="CW1761" s="226">
        <f t="shared" ca="1" si="2884"/>
        <v>-1306.3045333926696</v>
      </c>
      <c r="CX1761" s="226">
        <f t="shared" ca="1" si="2884"/>
        <v>-1338.9621467274865</v>
      </c>
      <c r="CY1761" s="226">
        <f t="shared" ca="1" si="2884"/>
        <v>-457.47873346522448</v>
      </c>
      <c r="CZ1761" s="226">
        <f t="shared" ca="1" si="2884"/>
        <v>-1383.8731687323041</v>
      </c>
      <c r="DA1761" s="226">
        <f t="shared" ca="1" si="2884"/>
        <v>-1418.4699979506115</v>
      </c>
      <c r="DB1761" s="226">
        <f t="shared" ca="1" si="2884"/>
        <v>-1453.9317478993769</v>
      </c>
      <c r="DC1761" s="226">
        <f t="shared" ca="1" si="2884"/>
        <v>-1490.2800415968613</v>
      </c>
      <c r="DD1761" s="226">
        <f t="shared" ca="1" si="2884"/>
        <v>-1527.5370426367826</v>
      </c>
      <c r="DE1761" s="226">
        <f t="shared" ca="1" si="2884"/>
        <v>-1565.7254687027023</v>
      </c>
      <c r="DF1761" s="226">
        <f t="shared" ca="1" si="2884"/>
        <v>-1604.8686054202699</v>
      </c>
      <c r="DG1761" s="226">
        <f t="shared" ca="1" si="2884"/>
        <v>-1644.9903205557764</v>
      </c>
      <c r="DH1761" s="226">
        <f t="shared" ca="1" si="2884"/>
        <v>-1686.1150785696709</v>
      </c>
      <c r="DI1761" s="226">
        <f t="shared" ca="1" si="2884"/>
        <v>-1728.2679555339125</v>
      </c>
      <c r="DJ1761" s="226">
        <f t="shared" ca="1" si="2884"/>
        <v>-1771.4746544222603</v>
      </c>
      <c r="DK1761" s="226">
        <f t="shared" ca="1" si="2884"/>
        <v>-1815.7615207828167</v>
      </c>
      <c r="DL1761" s="226">
        <f t="shared" ref="DL1761" ca="1" si="2885">DL1773+DL1764</f>
        <v>-1861.1555588023873</v>
      </c>
    </row>
    <row r="1762" spans="1:116" x14ac:dyDescent="0.4">
      <c r="A1762" s="98"/>
      <c r="B1762" s="57"/>
      <c r="C1762" t="s">
        <v>240</v>
      </c>
      <c r="D1762" t="s">
        <v>768</v>
      </c>
      <c r="E1762" t="str">
        <f t="shared" si="2875"/>
        <v>1762 LAMORT-S</v>
      </c>
      <c r="F1762" s="27"/>
      <c r="G1762" s="126" t="str">
        <f>"Loan - "&amp;SUBSTITUTE(G1748,":","")</f>
        <v>Loan - Volume driven amortizing loan - no defaults</v>
      </c>
      <c r="I1762" s="74"/>
      <c r="J1762" s="74"/>
      <c r="K1762" s="33">
        <f ca="1">SUMIF($4:$4,K$2,1762:1762)</f>
        <v>2358623.3131410531</v>
      </c>
      <c r="L1762" s="33">
        <f ca="1">SUMIF($4:$4,L$2,1762:1762)</f>
        <v>1770272.0462295902</v>
      </c>
      <c r="M1762" s="33">
        <f ca="1">SUMIF($4:$4,M$2,1762:1762)</f>
        <v>1238132.8159298496</v>
      </c>
      <c r="N1762" s="33">
        <f ca="1">SUMIF($4:$4,N$2,1762:1762)</f>
        <v>756835.03287159931</v>
      </c>
      <c r="O1762" s="33">
        <f ca="1">SUMIF($4:$4,O$2,1762:1762)</f>
        <v>321521.22252481221</v>
      </c>
      <c r="P1762" s="33">
        <f ca="1">SUMIF($4:$4,P$2,1762:1762)</f>
        <v>-72201.998626414454</v>
      </c>
      <c r="Q1762" s="33"/>
      <c r="R1762" s="53">
        <f>S1757</f>
        <v>0</v>
      </c>
      <c r="S1762" s="93">
        <f t="shared" ref="S1762:AX1762" ca="1" si="2886">SUM(S1760:S1761,S1757:S1758)</f>
        <v>451875.38971832854</v>
      </c>
      <c r="T1762" s="93">
        <f t="shared" ca="1" si="2886"/>
        <v>856027.20757399953</v>
      </c>
      <c r="U1762" s="93">
        <f t="shared" ca="1" si="2886"/>
        <v>1212853.1499992018</v>
      </c>
      <c r="V1762" s="93">
        <f t="shared" ca="1" si="2886"/>
        <v>1522747.5992891891</v>
      </c>
      <c r="W1762" s="93">
        <f t="shared" ca="1" si="2886"/>
        <v>1786101.6512200886</v>
      </c>
      <c r="X1762" s="93">
        <f t="shared" ca="1" si="2886"/>
        <v>2003303.1424365591</v>
      </c>
      <c r="Y1762" s="93">
        <f t="shared" ca="1" si="2886"/>
        <v>2174736.6776112206</v>
      </c>
      <c r="Z1762" s="93">
        <f t="shared" ca="1" si="2886"/>
        <v>2300783.6563777551</v>
      </c>
      <c r="AA1762" s="93">
        <f t="shared" ca="1" si="2886"/>
        <v>2381822.3000395643</v>
      </c>
      <c r="AB1762" s="93">
        <f t="shared" ca="1" si="2886"/>
        <v>2418227.6780558536</v>
      </c>
      <c r="AC1762" s="93">
        <f t="shared" ca="1" si="2886"/>
        <v>2410371.7343070023</v>
      </c>
      <c r="AD1762" s="93">
        <f t="shared" ca="1" si="2886"/>
        <v>2358623.3131410531</v>
      </c>
      <c r="AE1762" s="93">
        <f t="shared" ca="1" si="2886"/>
        <v>2307306.1288181534</v>
      </c>
      <c r="AF1762" s="93">
        <f t="shared" ca="1" si="2886"/>
        <v>2256416.5876979446</v>
      </c>
      <c r="AG1762" s="93">
        <f t="shared" ca="1" si="2886"/>
        <v>2205951.1260870709</v>
      </c>
      <c r="AH1762" s="93">
        <f t="shared" ca="1" si="2886"/>
        <v>2155906.2099896213</v>
      </c>
      <c r="AI1762" s="93">
        <f t="shared" ca="1" si="2886"/>
        <v>2106278.3348596506</v>
      </c>
      <c r="AJ1762" s="93">
        <f t="shared" ca="1" si="2886"/>
        <v>2057064.0253557628</v>
      </c>
      <c r="AK1762" s="93">
        <f t="shared" ca="1" si="2886"/>
        <v>2008259.8350977406</v>
      </c>
      <c r="AL1762" s="93">
        <f t="shared" ca="1" si="2886"/>
        <v>1959862.346425202</v>
      </c>
      <c r="AM1762" s="93">
        <f t="shared" ca="1" si="2886"/>
        <v>1911868.170158268</v>
      </c>
      <c r="AN1762" s="93">
        <f t="shared" ca="1" si="2886"/>
        <v>1864273.9453602249</v>
      </c>
      <c r="AO1762" s="93">
        <f t="shared" ca="1" si="2886"/>
        <v>1817076.3391021655</v>
      </c>
      <c r="AP1762" s="93">
        <f t="shared" ca="1" si="2886"/>
        <v>1770272.0462295902</v>
      </c>
      <c r="AQ1762" s="93">
        <f t="shared" ca="1" si="2886"/>
        <v>1723857.7891309527</v>
      </c>
      <c r="AR1762" s="93">
        <f t="shared" ca="1" si="2886"/>
        <v>1677830.3175081373</v>
      </c>
      <c r="AS1762" s="93">
        <f t="shared" ca="1" si="2886"/>
        <v>1632186.4081488454</v>
      </c>
      <c r="AT1762" s="93">
        <f t="shared" ca="1" si="2886"/>
        <v>1586922.8647008808</v>
      </c>
      <c r="AU1762" s="93">
        <f t="shared" ca="1" si="2886"/>
        <v>1542036.5174483159</v>
      </c>
      <c r="AV1762" s="93">
        <f t="shared" ca="1" si="2886"/>
        <v>1497524.2230895224</v>
      </c>
      <c r="AW1762" s="93">
        <f t="shared" ca="1" si="2886"/>
        <v>1453382.8645170522</v>
      </c>
      <c r="AX1762" s="93">
        <f t="shared" ca="1" si="2886"/>
        <v>1409609.3505993527</v>
      </c>
      <c r="AY1762" s="93">
        <f t="shared" ref="AY1762:CD1762" ca="1" si="2887">SUM(AY1760:AY1761,AY1757:AY1758)</f>
        <v>1366200.6159643007</v>
      </c>
      <c r="AZ1762" s="93">
        <f t="shared" ca="1" si="2887"/>
        <v>1323153.6207845407</v>
      </c>
      <c r="BA1762" s="93">
        <f t="shared" ca="1" si="2887"/>
        <v>1280465.3505646121</v>
      </c>
      <c r="BB1762" s="93">
        <f t="shared" ca="1" si="2887"/>
        <v>1238132.8159298496</v>
      </c>
      <c r="BC1762" s="93">
        <f t="shared" ca="1" si="2887"/>
        <v>1196153.0524170434</v>
      </c>
      <c r="BD1762" s="93">
        <f t="shared" ca="1" si="2887"/>
        <v>1154523.1202668438</v>
      </c>
      <c r="BE1762" s="93">
        <f t="shared" ca="1" si="2887"/>
        <v>1113240.104217896</v>
      </c>
      <c r="BF1762" s="93">
        <f t="shared" ca="1" si="2887"/>
        <v>1072301.1133026895</v>
      </c>
      <c r="BG1762" s="93">
        <f t="shared" ca="1" si="2887"/>
        <v>1031703.2806451096</v>
      </c>
      <c r="BH1762" s="93">
        <f t="shared" ca="1" si="2887"/>
        <v>991443.76325967617</v>
      </c>
      <c r="BI1762" s="93">
        <f t="shared" ca="1" si="2887"/>
        <v>951519.74185245472</v>
      </c>
      <c r="BJ1762" s="93">
        <f t="shared" ca="1" si="2887"/>
        <v>911928.42062362679</v>
      </c>
      <c r="BK1762" s="93">
        <f t="shared" ca="1" si="2887"/>
        <v>872667.02707170579</v>
      </c>
      <c r="BL1762" s="93">
        <f t="shared" ca="1" si="2887"/>
        <v>833732.81179938407</v>
      </c>
      <c r="BM1762" s="93">
        <f t="shared" ca="1" si="2887"/>
        <v>795123.04832099844</v>
      </c>
      <c r="BN1762" s="93">
        <f t="shared" ca="1" si="2887"/>
        <v>756835.03287159931</v>
      </c>
      <c r="BO1762" s="93">
        <f t="shared" ca="1" si="2887"/>
        <v>718866.08421761182</v>
      </c>
      <c r="BP1762" s="93">
        <f t="shared" ca="1" si="2887"/>
        <v>681213.5434690743</v>
      </c>
      <c r="BQ1762" s="93">
        <f t="shared" ca="1" si="2887"/>
        <v>643874.77389344119</v>
      </c>
      <c r="BR1762" s="93">
        <f t="shared" ca="1" si="2887"/>
        <v>606847.16073093843</v>
      </c>
      <c r="BS1762" s="93">
        <f t="shared" ca="1" si="2887"/>
        <v>570128.11101145647</v>
      </c>
      <c r="BT1762" s="93">
        <f t="shared" ca="1" si="2887"/>
        <v>533715.0533729702</v>
      </c>
      <c r="BU1762" s="93">
        <f t="shared" ca="1" si="2887"/>
        <v>497605.43788147136</v>
      </c>
      <c r="BV1762" s="93">
        <f t="shared" ca="1" si="2887"/>
        <v>461796.73585240159</v>
      </c>
      <c r="BW1762" s="93">
        <f t="shared" ca="1" si="2887"/>
        <v>426286.43967357406</v>
      </c>
      <c r="BX1762" s="93">
        <f t="shared" ca="1" si="2887"/>
        <v>391072.06262957014</v>
      </c>
      <c r="BY1762" s="93">
        <f t="shared" ca="1" si="2887"/>
        <v>356151.13872759964</v>
      </c>
      <c r="BZ1762" s="93">
        <f t="shared" ca="1" si="2887"/>
        <v>321521.22252481221</v>
      </c>
      <c r="CA1762" s="93">
        <f t="shared" ca="1" si="2887"/>
        <v>287179.88895704795</v>
      </c>
      <c r="CB1762" s="93">
        <f t="shared" ca="1" si="2887"/>
        <v>253124.73316901503</v>
      </c>
      <c r="CC1762" s="93">
        <f t="shared" ca="1" si="2887"/>
        <v>219353.37034588249</v>
      </c>
      <c r="CD1762" s="93">
        <f t="shared" ca="1" si="2887"/>
        <v>185863.43554627604</v>
      </c>
      <c r="CE1762" s="93">
        <f t="shared" ref="CE1762:CL1762" ca="1" si="2888">SUM(CE1760:CE1761,CE1757:CE1758)</f>
        <v>152652.58353666624</v>
      </c>
      <c r="CF1762" s="93">
        <f t="shared" ca="1" si="2888"/>
        <v>119718.48862713657</v>
      </c>
      <c r="CG1762" s="93">
        <f t="shared" ca="1" si="2888"/>
        <v>87058.844508519629</v>
      </c>
      <c r="CH1762" s="93">
        <f t="shared" ca="1" si="2888"/>
        <v>54671.364090891206</v>
      </c>
      <c r="CI1762" s="93">
        <f t="shared" ca="1" si="2888"/>
        <v>22553.779343409697</v>
      </c>
      <c r="CJ1762" s="93">
        <f t="shared" ca="1" si="2888"/>
        <v>-9296.1588645095471</v>
      </c>
      <c r="CK1762" s="93">
        <f t="shared" ca="1" si="2888"/>
        <v>-40880.680920696119</v>
      </c>
      <c r="CL1762" s="93">
        <f t="shared" ca="1" si="2888"/>
        <v>-72201.998626414454</v>
      </c>
      <c r="CN1762" s="74"/>
      <c r="CO1762" s="93">
        <f t="shared" ref="CO1762:DL1762" ca="1" si="2889">SUM(CO1760:CO1761,CO1757:CO1758)</f>
        <v>-43957.943615004799</v>
      </c>
      <c r="CP1762" s="93">
        <f t="shared" ca="1" si="2889"/>
        <v>-45056.892205379918</v>
      </c>
      <c r="CQ1762" s="93">
        <f t="shared" ca="1" si="2889"/>
        <v>-46183.314510514414</v>
      </c>
      <c r="CR1762" s="93">
        <f t="shared" ca="1" si="2889"/>
        <v>-47337.897373277272</v>
      </c>
      <c r="CS1762" s="93">
        <f t="shared" ca="1" si="2889"/>
        <v>-48521.344807609203</v>
      </c>
      <c r="CT1762" s="93">
        <f t="shared" ca="1" si="2889"/>
        <v>-49734.378427799435</v>
      </c>
      <c r="CU1762" s="93">
        <f t="shared" ca="1" si="2889"/>
        <v>-50977.737888494419</v>
      </c>
      <c r="CV1762" s="93">
        <f t="shared" ca="1" si="2889"/>
        <v>-52252.18133570678</v>
      </c>
      <c r="CW1762" s="93">
        <f t="shared" ca="1" si="2889"/>
        <v>-53558.485869099452</v>
      </c>
      <c r="CX1762" s="93">
        <f t="shared" ca="1" si="2889"/>
        <v>-54897.448015826936</v>
      </c>
      <c r="CY1762" s="93">
        <f t="shared" ca="1" si="2889"/>
        <v>-55354.926749292157</v>
      </c>
      <c r="CZ1762" s="93">
        <f t="shared" ca="1" si="2889"/>
        <v>-56738.799918024459</v>
      </c>
      <c r="DA1762" s="93">
        <f t="shared" ca="1" si="2889"/>
        <v>-58157.26991597507</v>
      </c>
      <c r="DB1762" s="93">
        <f t="shared" ca="1" si="2889"/>
        <v>-59611.201663874446</v>
      </c>
      <c r="DC1762" s="93">
        <f t="shared" ca="1" si="2889"/>
        <v>-61101.481705471306</v>
      </c>
      <c r="DD1762" s="93">
        <f t="shared" ca="1" si="2889"/>
        <v>-62629.018748108087</v>
      </c>
      <c r="DE1762" s="93">
        <f t="shared" ca="1" si="2889"/>
        <v>-64194.744216810788</v>
      </c>
      <c r="DF1762" s="93">
        <f t="shared" ca="1" si="2889"/>
        <v>-65799.612822231051</v>
      </c>
      <c r="DG1762" s="93">
        <f t="shared" ca="1" si="2889"/>
        <v>-67444.603142786829</v>
      </c>
      <c r="DH1762" s="93">
        <f t="shared" ca="1" si="2889"/>
        <v>-69130.718221356496</v>
      </c>
      <c r="DI1762" s="93">
        <f t="shared" ca="1" si="2889"/>
        <v>-70858.986176890408</v>
      </c>
      <c r="DJ1762" s="93">
        <f t="shared" ca="1" si="2889"/>
        <v>-72630.460831312666</v>
      </c>
      <c r="DK1762" s="93">
        <f t="shared" ca="1" si="2889"/>
        <v>-74446.222352095487</v>
      </c>
      <c r="DL1762" s="93">
        <f t="shared" ca="1" si="2889"/>
        <v>-76307.377910897878</v>
      </c>
    </row>
    <row r="1763" spans="1:116" x14ac:dyDescent="0.4">
      <c r="A1763" s="99"/>
      <c r="B1763" s="57" t="s">
        <v>244</v>
      </c>
      <c r="C1763" s="57"/>
      <c r="D1763" t="s">
        <v>768</v>
      </c>
      <c r="E1763" t="str">
        <f t="shared" si="2875"/>
        <v>1763 LAMORT-S</v>
      </c>
      <c r="G1763" s="125"/>
      <c r="R1763"/>
      <c r="S1763" s="62"/>
      <c r="T1763" s="62"/>
      <c r="U1763" s="62"/>
      <c r="V1763" s="62"/>
      <c r="W1763" s="62"/>
      <c r="X1763" s="62"/>
      <c r="Y1763" s="62"/>
      <c r="Z1763" s="62"/>
      <c r="AA1763" s="62"/>
      <c r="AB1763" s="62"/>
      <c r="AC1763" s="62"/>
      <c r="AD1763" s="62"/>
      <c r="AE1763" s="62"/>
      <c r="AF1763" s="62"/>
      <c r="AG1763" s="62"/>
      <c r="AH1763" s="62"/>
      <c r="AI1763" s="62"/>
      <c r="AJ1763" s="62"/>
      <c r="AK1763" s="62"/>
      <c r="AL1763" s="62"/>
      <c r="AM1763" s="62"/>
      <c r="AN1763" s="62"/>
      <c r="AO1763" s="62"/>
      <c r="AP1763" s="62"/>
      <c r="AQ1763" s="62"/>
      <c r="AR1763" s="62"/>
      <c r="AS1763" s="62"/>
      <c r="AT1763" s="62"/>
      <c r="AU1763" s="62"/>
      <c r="AV1763" s="62"/>
      <c r="AW1763" s="62"/>
      <c r="AX1763" s="62"/>
      <c r="AY1763" s="62"/>
      <c r="AZ1763" s="62"/>
      <c r="BA1763" s="62"/>
      <c r="BB1763" s="62"/>
      <c r="BC1763" s="62"/>
      <c r="BD1763" s="62"/>
      <c r="BE1763" s="62"/>
      <c r="BF1763" s="62"/>
      <c r="BG1763" s="62"/>
      <c r="BH1763" s="62"/>
      <c r="BI1763" s="62"/>
      <c r="BJ1763" s="62"/>
      <c r="BK1763" s="62"/>
      <c r="BL1763" s="62"/>
      <c r="BM1763" s="62"/>
      <c r="BN1763" s="62"/>
      <c r="BO1763" s="62"/>
      <c r="BP1763" s="62"/>
      <c r="BQ1763" s="62"/>
      <c r="BR1763" s="62"/>
      <c r="BS1763" s="62"/>
      <c r="BT1763" s="62"/>
      <c r="BU1763" s="62"/>
      <c r="BV1763" s="62"/>
      <c r="BW1763" s="62"/>
      <c r="BX1763" s="62"/>
      <c r="BY1763" s="62"/>
      <c r="BZ1763" s="62"/>
      <c r="CA1763" s="62"/>
      <c r="CB1763" s="62"/>
      <c r="CC1763" s="62"/>
      <c r="CD1763" s="62"/>
      <c r="CE1763" s="62"/>
      <c r="CF1763" s="62"/>
      <c r="CG1763" s="62"/>
      <c r="CH1763" s="62"/>
      <c r="CI1763" s="62"/>
      <c r="CJ1763" s="62"/>
      <c r="CK1763" s="62"/>
      <c r="CL1763" s="62"/>
      <c r="CO1763" s="62"/>
      <c r="CP1763" s="62"/>
      <c r="CQ1763" s="62"/>
      <c r="CR1763" s="62"/>
      <c r="CS1763" s="62"/>
      <c r="CT1763" s="62"/>
      <c r="CU1763" s="62"/>
      <c r="CV1763" s="62"/>
      <c r="CW1763" s="62"/>
      <c r="CX1763" s="62"/>
      <c r="CY1763" s="62"/>
      <c r="CZ1763" s="62"/>
      <c r="DA1763" s="62"/>
      <c r="DB1763" s="62"/>
      <c r="DC1763" s="62"/>
      <c r="DD1763" s="62"/>
      <c r="DE1763" s="62"/>
      <c r="DF1763" s="62"/>
      <c r="DG1763" s="62"/>
      <c r="DH1763" s="62"/>
      <c r="DI1763" s="62"/>
      <c r="DJ1763" s="62"/>
      <c r="DK1763" s="62"/>
      <c r="DL1763" s="62"/>
    </row>
    <row r="1764" spans="1:116" x14ac:dyDescent="0.4">
      <c r="A1764" s="99"/>
      <c r="B1764" s="57"/>
      <c r="C1764" t="s">
        <v>198</v>
      </c>
      <c r="D1764" t="s">
        <v>768</v>
      </c>
      <c r="E1764" t="str">
        <f t="shared" si="2875"/>
        <v>1764 LAMORT-S</v>
      </c>
      <c r="G1764" s="126" t="str">
        <f>"Interest income - "&amp;SUBSTITUTE(G1748,":","")</f>
        <v>Interest income - Volume driven amortizing loan - no defaults</v>
      </c>
      <c r="I1764" s="93"/>
      <c r="J1764" s="93"/>
      <c r="K1764" s="28">
        <f t="shared" ref="K1764:P1764" ca="1" si="2890">SUMIF($3:$3,K$2,1764:1764)</f>
        <v>212657.08488857304</v>
      </c>
      <c r="L1764" s="28">
        <f t="shared" ca="1" si="2890"/>
        <v>258407.3863507738</v>
      </c>
      <c r="M1764" s="28">
        <f t="shared" ca="1" si="2890"/>
        <v>202195.34973905084</v>
      </c>
      <c r="N1764" s="28">
        <f t="shared" ca="1" si="2890"/>
        <v>151353.90249756069</v>
      </c>
      <c r="O1764" s="28">
        <f t="shared" ca="1" si="2890"/>
        <v>105369.92978609759</v>
      </c>
      <c r="P1764" s="28">
        <f t="shared" ca="1" si="2890"/>
        <v>63779.340590537104</v>
      </c>
      <c r="R1764" s="27"/>
      <c r="S1764" s="93">
        <f t="shared" ref="S1764:AX1764" ca="1" si="2891">SUM(S1757:S1758,S1760)*$H1751/12</f>
        <v>4166.666666666667</v>
      </c>
      <c r="T1764" s="93">
        <f t="shared" ca="1" si="2891"/>
        <v>7932.2949143194055</v>
      </c>
      <c r="U1764" s="93">
        <f t="shared" ca="1" si="2891"/>
        <v>11300.226729783331</v>
      </c>
      <c r="V1764" s="93">
        <f t="shared" ca="1" si="2891"/>
        <v>14273.776249993351</v>
      </c>
      <c r="W1764" s="93">
        <f t="shared" ca="1" si="2891"/>
        <v>16856.229994076577</v>
      </c>
      <c r="X1764" s="93">
        <f t="shared" ca="1" si="2891"/>
        <v>19050.847093500739</v>
      </c>
      <c r="Y1764" s="93">
        <f t="shared" ca="1" si="2891"/>
        <v>20860.859520304661</v>
      </c>
      <c r="Z1764" s="93">
        <f t="shared" ca="1" si="2891"/>
        <v>22289.472313426839</v>
      </c>
      <c r="AA1764" s="93">
        <f t="shared" ca="1" si="2891"/>
        <v>23339.86380314796</v>
      </c>
      <c r="AB1764" s="93">
        <f t="shared" ca="1" si="2891"/>
        <v>24015.185833663036</v>
      </c>
      <c r="AC1764" s="93">
        <f t="shared" ca="1" si="2891"/>
        <v>24318.56398379878</v>
      </c>
      <c r="AD1764" s="93">
        <f t="shared" ca="1" si="2891"/>
        <v>24253.097785891689</v>
      </c>
      <c r="AE1764" s="93">
        <f t="shared" ca="1" si="2891"/>
        <v>23821.860942842108</v>
      </c>
      <c r="AF1764" s="93">
        <f t="shared" ca="1" si="2891"/>
        <v>23394.217740151278</v>
      </c>
      <c r="AG1764" s="93">
        <f t="shared" ca="1" si="2891"/>
        <v>22970.138230816203</v>
      </c>
      <c r="AH1764" s="93">
        <f t="shared" ca="1" si="2891"/>
        <v>22549.592717392257</v>
      </c>
      <c r="AI1764" s="93">
        <f t="shared" ca="1" si="2891"/>
        <v>22132.551749913513</v>
      </c>
      <c r="AJ1764" s="93">
        <f t="shared" ca="1" si="2891"/>
        <v>21718.986123830422</v>
      </c>
      <c r="AK1764" s="93">
        <f t="shared" ca="1" si="2891"/>
        <v>21308.866877964691</v>
      </c>
      <c r="AL1764" s="93">
        <f t="shared" ca="1" si="2891"/>
        <v>20902.165292481171</v>
      </c>
      <c r="AM1764" s="93">
        <f t="shared" ca="1" si="2891"/>
        <v>20498.852886876684</v>
      </c>
      <c r="AN1764" s="93">
        <f t="shared" ca="1" si="2891"/>
        <v>20098.901417985569</v>
      </c>
      <c r="AO1764" s="93">
        <f t="shared" ca="1" si="2891"/>
        <v>19702.282878001872</v>
      </c>
      <c r="AP1764" s="93">
        <f t="shared" ca="1" si="2891"/>
        <v>19308.969492518048</v>
      </c>
      <c r="AQ1764" s="93">
        <f t="shared" ca="1" si="2891"/>
        <v>18918.93371857992</v>
      </c>
      <c r="AR1764" s="93">
        <f t="shared" ca="1" si="2891"/>
        <v>18532.148242757939</v>
      </c>
      <c r="AS1764" s="93">
        <f t="shared" ca="1" si="2891"/>
        <v>18148.585979234478</v>
      </c>
      <c r="AT1764" s="93">
        <f t="shared" ca="1" si="2891"/>
        <v>17768.220067907048</v>
      </c>
      <c r="AU1764" s="93">
        <f t="shared" ca="1" si="2891"/>
        <v>17391.02387250734</v>
      </c>
      <c r="AV1764" s="93">
        <f t="shared" ca="1" si="2891"/>
        <v>17016.970978735964</v>
      </c>
      <c r="AW1764" s="93">
        <f t="shared" ca="1" si="2891"/>
        <v>16646.035192412688</v>
      </c>
      <c r="AX1764" s="93">
        <f t="shared" ca="1" si="2891"/>
        <v>16278.190537642104</v>
      </c>
      <c r="AY1764" s="93">
        <f t="shared" ref="AY1764:CD1764" ca="1" si="2892">SUM(AY1757:AY1758,AY1760)*$H1751/12</f>
        <v>15913.411254994608</v>
      </c>
      <c r="AZ1764" s="93">
        <f t="shared" ca="1" si="2892"/>
        <v>15551.671799702506</v>
      </c>
      <c r="BA1764" s="93">
        <f t="shared" ca="1" si="2892"/>
        <v>15192.946839871174</v>
      </c>
      <c r="BB1764" s="93">
        <f t="shared" ca="1" si="2892"/>
        <v>14837.211254705102</v>
      </c>
      <c r="BC1764" s="93">
        <f t="shared" ca="1" si="2892"/>
        <v>14484.440132748749</v>
      </c>
      <c r="BD1764" s="93">
        <f t="shared" ca="1" si="2892"/>
        <v>14134.608770142027</v>
      </c>
      <c r="BE1764" s="93">
        <f t="shared" ca="1" si="2892"/>
        <v>13787.692668890368</v>
      </c>
      <c r="BF1764" s="93">
        <f t="shared" ca="1" si="2892"/>
        <v>13443.667535149134</v>
      </c>
      <c r="BG1764" s="93">
        <f t="shared" ca="1" si="2892"/>
        <v>13102.509277522413</v>
      </c>
      <c r="BH1764" s="93">
        <f t="shared" ca="1" si="2892"/>
        <v>12764.194005375915</v>
      </c>
      <c r="BI1764" s="93">
        <f t="shared" ca="1" si="2892"/>
        <v>12428.69802716397</v>
      </c>
      <c r="BJ1764" s="93">
        <f t="shared" ca="1" si="2892"/>
        <v>12095.997848770457</v>
      </c>
      <c r="BK1764" s="93">
        <f t="shared" ca="1" si="2892"/>
        <v>11766.070171863556</v>
      </c>
      <c r="BL1764" s="93">
        <f t="shared" ca="1" si="2892"/>
        <v>11438.891892264217</v>
      </c>
      <c r="BM1764" s="93">
        <f t="shared" ca="1" si="2892"/>
        <v>11114.440098328203</v>
      </c>
      <c r="BN1764" s="93">
        <f t="shared" ca="1" si="2892"/>
        <v>10792.692069341654</v>
      </c>
      <c r="BO1764" s="93">
        <f t="shared" ca="1" si="2892"/>
        <v>10473.625273929994</v>
      </c>
      <c r="BP1764" s="93">
        <f t="shared" ca="1" si="2892"/>
        <v>10157.217368480098</v>
      </c>
      <c r="BQ1764" s="93">
        <f t="shared" ca="1" si="2892"/>
        <v>9843.4461955756178</v>
      </c>
      <c r="BR1764" s="93">
        <f t="shared" ca="1" si="2892"/>
        <v>9532.289782445343</v>
      </c>
      <c r="BS1764" s="93">
        <f t="shared" ca="1" si="2892"/>
        <v>9223.7263394244874</v>
      </c>
      <c r="BT1764" s="93">
        <f t="shared" ca="1" si="2892"/>
        <v>8917.7342584288035</v>
      </c>
      <c r="BU1764" s="93">
        <f t="shared" ca="1" si="2892"/>
        <v>8614.2921114414185</v>
      </c>
      <c r="BV1764" s="93">
        <f t="shared" ca="1" si="2892"/>
        <v>8313.378649012262</v>
      </c>
      <c r="BW1764" s="93">
        <f t="shared" ca="1" si="2892"/>
        <v>8014.9727987700135</v>
      </c>
      <c r="BX1764" s="93">
        <f t="shared" ca="1" si="2892"/>
        <v>7719.0536639464508</v>
      </c>
      <c r="BY1764" s="93">
        <f t="shared" ca="1" si="2892"/>
        <v>7425.6005219130848</v>
      </c>
      <c r="BZ1764" s="93">
        <f t="shared" ca="1" si="2892"/>
        <v>7134.5928227299983</v>
      </c>
      <c r="CA1764" s="93">
        <f t="shared" ca="1" si="2892"/>
        <v>6846.0101877067691</v>
      </c>
      <c r="CB1764" s="93">
        <f t="shared" ca="1" si="2892"/>
        <v>6559.8324079753993</v>
      </c>
      <c r="CC1764" s="93">
        <f t="shared" ca="1" si="2892"/>
        <v>6276.0394430751257</v>
      </c>
      <c r="CD1764" s="93">
        <f t="shared" ca="1" si="2892"/>
        <v>5994.6114195490218</v>
      </c>
      <c r="CE1764" s="93">
        <f t="shared" ref="CE1764:CL1764" ca="1" si="2893">SUM(CE1757:CE1758,CE1760)*$H1751/12</f>
        <v>5715.5286295523001</v>
      </c>
      <c r="CF1764" s="93">
        <f t="shared" ca="1" si="2893"/>
        <v>5438.7715294722193</v>
      </c>
      <c r="CG1764" s="93">
        <f t="shared" ca="1" si="2893"/>
        <v>5164.3207385594715</v>
      </c>
      <c r="CH1764" s="93">
        <f t="shared" ca="1" si="2893"/>
        <v>4892.1570375709971</v>
      </c>
      <c r="CI1764" s="93">
        <f t="shared" ca="1" si="2893"/>
        <v>4622.2613674240938</v>
      </c>
      <c r="CJ1764" s="93">
        <f t="shared" ca="1" si="2893"/>
        <v>4354.6148278617475</v>
      </c>
      <c r="CK1764" s="93">
        <f t="shared" ca="1" si="2893"/>
        <v>4089.1986761290877</v>
      </c>
      <c r="CL1764" s="93">
        <f t="shared" ca="1" si="2893"/>
        <v>3825.9943256608658</v>
      </c>
      <c r="CN1764" s="93"/>
      <c r="CO1764" s="93">
        <f t="shared" ref="CO1764:CX1764" ca="1" si="2894">SUM(CO1757:CO1758,CO1760)*$H1751/CO$5</f>
        <v>0</v>
      </c>
      <c r="CP1764" s="93">
        <f t="shared" ca="1" si="2894"/>
        <v>-1098.9485903751199</v>
      </c>
      <c r="CQ1764" s="93">
        <f t="shared" ca="1" si="2894"/>
        <v>-1126.4223051344979</v>
      </c>
      <c r="CR1764" s="93">
        <f t="shared" ca="1" si="2894"/>
        <v>-1154.5828627628605</v>
      </c>
      <c r="CS1764" s="93">
        <f t="shared" ca="1" si="2894"/>
        <v>-1183.4474343319318</v>
      </c>
      <c r="CT1764" s="93">
        <f t="shared" ca="1" si="2894"/>
        <v>-1213.0336201902301</v>
      </c>
      <c r="CU1764" s="93">
        <f t="shared" ca="1" si="2894"/>
        <v>-1243.359460694986</v>
      </c>
      <c r="CV1764" s="93">
        <f t="shared" ca="1" si="2894"/>
        <v>-1274.4434472123605</v>
      </c>
      <c r="CW1764" s="93">
        <f t="shared" ca="1" si="2894"/>
        <v>-1306.3045333926696</v>
      </c>
      <c r="CX1764" s="93">
        <f t="shared" ca="1" si="2894"/>
        <v>-1338.9621467274865</v>
      </c>
      <c r="CY1764" s="93">
        <f ca="1">SUM(CY1757:CY1758,CY1760)*$H1751/CL$5</f>
        <v>-457.47873346522448</v>
      </c>
      <c r="CZ1764" s="93">
        <f t="shared" ref="CZ1764:DL1764" ca="1" si="2895">SUM(CZ1757:CZ1758,CZ1760)*$H1751/CZ$5</f>
        <v>-1383.8731687323041</v>
      </c>
      <c r="DA1764" s="93">
        <f t="shared" ca="1" si="2895"/>
        <v>-1418.4699979506115</v>
      </c>
      <c r="DB1764" s="93">
        <f t="shared" ca="1" si="2895"/>
        <v>-1453.9317478993769</v>
      </c>
      <c r="DC1764" s="93">
        <f t="shared" ca="1" si="2895"/>
        <v>-1490.2800415968613</v>
      </c>
      <c r="DD1764" s="93">
        <f t="shared" ca="1" si="2895"/>
        <v>-1527.5370426367826</v>
      </c>
      <c r="DE1764" s="93">
        <f t="shared" ca="1" si="2895"/>
        <v>-1565.7254687027023</v>
      </c>
      <c r="DF1764" s="93">
        <f t="shared" ca="1" si="2895"/>
        <v>-1604.8686054202699</v>
      </c>
      <c r="DG1764" s="93">
        <f t="shared" ca="1" si="2895"/>
        <v>-1644.9903205557764</v>
      </c>
      <c r="DH1764" s="93">
        <f t="shared" ca="1" si="2895"/>
        <v>-1686.1150785696709</v>
      </c>
      <c r="DI1764" s="93">
        <f t="shared" ca="1" si="2895"/>
        <v>-1728.2679555339125</v>
      </c>
      <c r="DJ1764" s="93">
        <f t="shared" ca="1" si="2895"/>
        <v>-1771.4746544222603</v>
      </c>
      <c r="DK1764" s="93">
        <f t="shared" ca="1" si="2895"/>
        <v>-1815.7615207828167</v>
      </c>
      <c r="DL1764" s="93">
        <f t="shared" ca="1" si="2895"/>
        <v>-1861.1555588023873</v>
      </c>
    </row>
    <row r="1765" spans="1:116" x14ac:dyDescent="0.4">
      <c r="A1765" s="99"/>
      <c r="B1765" s="57"/>
      <c r="C1765" s="57"/>
      <c r="D1765" t="s">
        <v>768</v>
      </c>
      <c r="E1765" t="str">
        <f t="shared" si="2875"/>
        <v>1765 LAMORT-S</v>
      </c>
      <c r="G1765" s="125"/>
      <c r="R1765"/>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c r="AX1765" s="1"/>
      <c r="AY1765" s="1"/>
      <c r="AZ1765" s="1"/>
      <c r="BA1765" s="1"/>
      <c r="BB1765" s="1"/>
      <c r="BC1765" s="1"/>
      <c r="BD1765" s="1"/>
      <c r="BE1765" s="1"/>
      <c r="BF1765" s="1"/>
      <c r="BG1765" s="1"/>
      <c r="BH1765" s="1"/>
      <c r="BI1765" s="1"/>
      <c r="BJ1765" s="1"/>
      <c r="BK1765" s="1"/>
      <c r="BL1765" s="1"/>
      <c r="BM1765" s="1"/>
      <c r="BN1765" s="1"/>
      <c r="BO1765" s="1"/>
      <c r="BP1765" s="1"/>
      <c r="BQ1765" s="1"/>
      <c r="BR1765" s="1"/>
      <c r="BS1765" s="1"/>
      <c r="BT1765" s="1"/>
      <c r="BU1765" s="1"/>
      <c r="BV1765" s="1"/>
      <c r="BW1765" s="1"/>
      <c r="BX1765" s="1"/>
      <c r="BY1765" s="1"/>
      <c r="BZ1765" s="1"/>
      <c r="CA1765" s="1"/>
      <c r="CB1765" s="1"/>
      <c r="CC1765" s="1"/>
      <c r="CD1765" s="1"/>
      <c r="CE1765" s="1"/>
      <c r="CF1765" s="1"/>
      <c r="CG1765" s="1"/>
      <c r="CH1765" s="1"/>
      <c r="CI1765" s="1"/>
      <c r="CJ1765" s="1"/>
      <c r="CK1765" s="1"/>
      <c r="CL1765" s="1"/>
      <c r="CO1765" s="1"/>
      <c r="CP1765" s="1"/>
      <c r="CQ1765" s="1"/>
      <c r="CR1765" s="1"/>
      <c r="CS1765" s="1"/>
      <c r="CT1765" s="1"/>
      <c r="CU1765" s="1"/>
      <c r="CV1765" s="1"/>
      <c r="CW1765" s="1"/>
      <c r="CX1765" s="1"/>
      <c r="CY1765" s="1"/>
      <c r="CZ1765" s="1"/>
      <c r="DA1765" s="1"/>
      <c r="DB1765" s="1"/>
      <c r="DC1765" s="1"/>
      <c r="DD1765" s="1"/>
      <c r="DE1765" s="1"/>
      <c r="DF1765" s="1"/>
      <c r="DG1765" s="1"/>
      <c r="DH1765" s="1"/>
      <c r="DI1765" s="1"/>
      <c r="DJ1765" s="1"/>
      <c r="DK1765" s="1"/>
      <c r="DL1765" s="1"/>
    </row>
    <row r="1766" spans="1:116" x14ac:dyDescent="0.4">
      <c r="A1766" s="99"/>
      <c r="B1766" s="57"/>
      <c r="C1766" s="57"/>
      <c r="D1766" t="s">
        <v>768</v>
      </c>
      <c r="E1766" t="str">
        <f>ROW()&amp;" "&amp;D1766</f>
        <v>1766 LAMORT-S</v>
      </c>
      <c r="G1766" s="95" t="s">
        <v>309</v>
      </c>
      <c r="R1766"/>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c r="AX1766" s="1"/>
      <c r="AY1766" s="1"/>
      <c r="AZ1766" s="1"/>
      <c r="BA1766" s="1"/>
      <c r="BB1766" s="1"/>
      <c r="BC1766" s="1"/>
      <c r="BD1766" s="1"/>
      <c r="BE1766" s="1"/>
      <c r="BF1766" s="1"/>
      <c r="BG1766" s="1"/>
      <c r="BH1766" s="1"/>
      <c r="BI1766" s="1"/>
      <c r="BJ1766" s="1"/>
      <c r="BK1766" s="1"/>
      <c r="BL1766" s="1"/>
      <c r="BM1766" s="1"/>
      <c r="BN1766" s="1"/>
      <c r="BO1766" s="1"/>
      <c r="BP1766" s="1"/>
      <c r="BQ1766" s="1"/>
      <c r="BR1766" s="1"/>
      <c r="BS1766" s="1"/>
      <c r="BT1766" s="1"/>
      <c r="BU1766" s="1"/>
      <c r="BV1766" s="1"/>
      <c r="BW1766" s="1"/>
      <c r="BX1766" s="1"/>
      <c r="BY1766" s="1"/>
      <c r="BZ1766" s="1"/>
      <c r="CA1766" s="1"/>
      <c r="CB1766" s="1"/>
      <c r="CC1766" s="1"/>
      <c r="CD1766" s="1"/>
      <c r="CE1766" s="1"/>
      <c r="CF1766" s="1"/>
      <c r="CG1766" s="1"/>
      <c r="CH1766" s="1"/>
      <c r="CI1766" s="1"/>
      <c r="CJ1766" s="1"/>
      <c r="CK1766" s="1"/>
      <c r="CL1766" s="1"/>
      <c r="CO1766" s="1"/>
      <c r="CP1766" s="1"/>
      <c r="CQ1766" s="1"/>
      <c r="CR1766" s="1"/>
      <c r="CS1766" s="1"/>
      <c r="CT1766" s="1"/>
      <c r="CU1766" s="1"/>
      <c r="CV1766" s="1"/>
      <c r="CW1766" s="1"/>
      <c r="CX1766" s="1"/>
      <c r="CY1766" s="1"/>
      <c r="CZ1766" s="1"/>
      <c r="DA1766" s="1"/>
      <c r="DB1766" s="1"/>
      <c r="DC1766" s="1"/>
      <c r="DD1766" s="1"/>
      <c r="DE1766" s="1"/>
      <c r="DF1766" s="1"/>
      <c r="DG1766" s="1"/>
      <c r="DH1766" s="1"/>
      <c r="DI1766" s="1"/>
      <c r="DJ1766" s="1"/>
      <c r="DK1766" s="1"/>
      <c r="DL1766" s="1"/>
    </row>
    <row r="1767" spans="1:116" x14ac:dyDescent="0.4">
      <c r="A1767" s="99"/>
      <c r="B1767" s="57"/>
      <c r="C1767" t="s">
        <v>235</v>
      </c>
      <c r="D1767" t="s">
        <v>768</v>
      </c>
      <c r="E1767" t="str">
        <f>ROW()&amp;" "&amp;D1767</f>
        <v>1767 LAMORT-S</v>
      </c>
      <c r="G1767" s="158" t="str">
        <f>G1758</f>
        <v>New loans originated - Volume driven amortizing loan - no defaults</v>
      </c>
      <c r="K1767" s="53">
        <f ca="1">SUMIF($3:$3,K$2,1767:1767)</f>
        <v>-6000000</v>
      </c>
      <c r="L1767" s="53">
        <f ca="1">SUMIF($3:$3,L$2,1767:1767)</f>
        <v>-6000000</v>
      </c>
      <c r="M1767" s="53">
        <f ca="1">SUMIF($3:$3,M$2,1767:1767)</f>
        <v>-6000000</v>
      </c>
      <c r="N1767" s="53">
        <f ca="1">SUMIF($3:$3,N$2,1767:1767)</f>
        <v>-6000000</v>
      </c>
      <c r="O1767" s="53">
        <f ca="1">SUMIF($3:$3,O$2,1767:1767)</f>
        <v>-6000000</v>
      </c>
      <c r="P1767" s="53">
        <f ca="1">SUMIF($3:$3,P$2,1767:1767)</f>
        <v>-6000000</v>
      </c>
      <c r="R1767"/>
      <c r="S1767" s="62">
        <f t="shared" ref="S1767:AX1767" ca="1" si="2896">-S1758</f>
        <v>-500000</v>
      </c>
      <c r="T1767" s="62">
        <f t="shared" ca="1" si="2896"/>
        <v>-500000</v>
      </c>
      <c r="U1767" s="62">
        <f t="shared" ca="1" si="2896"/>
        <v>-500000</v>
      </c>
      <c r="V1767" s="62">
        <f t="shared" ca="1" si="2896"/>
        <v>-500000</v>
      </c>
      <c r="W1767" s="62">
        <f t="shared" ca="1" si="2896"/>
        <v>-500000</v>
      </c>
      <c r="X1767" s="62">
        <f t="shared" ca="1" si="2896"/>
        <v>-500000</v>
      </c>
      <c r="Y1767" s="62">
        <f t="shared" ca="1" si="2896"/>
        <v>-500000</v>
      </c>
      <c r="Z1767" s="62">
        <f t="shared" ca="1" si="2896"/>
        <v>-500000</v>
      </c>
      <c r="AA1767" s="62">
        <f t="shared" ca="1" si="2896"/>
        <v>-500000</v>
      </c>
      <c r="AB1767" s="62">
        <f t="shared" ca="1" si="2896"/>
        <v>-500000</v>
      </c>
      <c r="AC1767" s="62">
        <f t="shared" ca="1" si="2896"/>
        <v>-500000</v>
      </c>
      <c r="AD1767" s="62">
        <f t="shared" ca="1" si="2896"/>
        <v>-500000</v>
      </c>
      <c r="AE1767" s="62">
        <f t="shared" ca="1" si="2896"/>
        <v>-500000</v>
      </c>
      <c r="AF1767" s="62">
        <f t="shared" ca="1" si="2896"/>
        <v>-500000</v>
      </c>
      <c r="AG1767" s="62">
        <f t="shared" ca="1" si="2896"/>
        <v>-500000</v>
      </c>
      <c r="AH1767" s="62">
        <f t="shared" ca="1" si="2896"/>
        <v>-500000</v>
      </c>
      <c r="AI1767" s="62">
        <f t="shared" ca="1" si="2896"/>
        <v>-500000</v>
      </c>
      <c r="AJ1767" s="62">
        <f t="shared" ca="1" si="2896"/>
        <v>-500000</v>
      </c>
      <c r="AK1767" s="62">
        <f t="shared" ca="1" si="2896"/>
        <v>-500000</v>
      </c>
      <c r="AL1767" s="62">
        <f t="shared" ca="1" si="2896"/>
        <v>-500000</v>
      </c>
      <c r="AM1767" s="62">
        <f t="shared" ca="1" si="2896"/>
        <v>-500000</v>
      </c>
      <c r="AN1767" s="62">
        <f t="shared" ca="1" si="2896"/>
        <v>-500000</v>
      </c>
      <c r="AO1767" s="62">
        <f t="shared" ca="1" si="2896"/>
        <v>-500000</v>
      </c>
      <c r="AP1767" s="62">
        <f t="shared" ca="1" si="2896"/>
        <v>-500000</v>
      </c>
      <c r="AQ1767" s="62">
        <f t="shared" ca="1" si="2896"/>
        <v>-500000</v>
      </c>
      <c r="AR1767" s="62">
        <f t="shared" ca="1" si="2896"/>
        <v>-500000</v>
      </c>
      <c r="AS1767" s="62">
        <f t="shared" ca="1" si="2896"/>
        <v>-500000</v>
      </c>
      <c r="AT1767" s="62">
        <f t="shared" ca="1" si="2896"/>
        <v>-500000</v>
      </c>
      <c r="AU1767" s="62">
        <f t="shared" ca="1" si="2896"/>
        <v>-500000</v>
      </c>
      <c r="AV1767" s="62">
        <f t="shared" ca="1" si="2896"/>
        <v>-500000</v>
      </c>
      <c r="AW1767" s="62">
        <f t="shared" ca="1" si="2896"/>
        <v>-500000</v>
      </c>
      <c r="AX1767" s="62">
        <f t="shared" ca="1" si="2896"/>
        <v>-500000</v>
      </c>
      <c r="AY1767" s="62">
        <f t="shared" ref="AY1767:CD1767" ca="1" si="2897">-AY1758</f>
        <v>-500000</v>
      </c>
      <c r="AZ1767" s="62">
        <f t="shared" ca="1" si="2897"/>
        <v>-500000</v>
      </c>
      <c r="BA1767" s="62">
        <f t="shared" ca="1" si="2897"/>
        <v>-500000</v>
      </c>
      <c r="BB1767" s="62">
        <f t="shared" ca="1" si="2897"/>
        <v>-500000</v>
      </c>
      <c r="BC1767" s="62">
        <f t="shared" ca="1" si="2897"/>
        <v>-500000</v>
      </c>
      <c r="BD1767" s="62">
        <f t="shared" ca="1" si="2897"/>
        <v>-500000</v>
      </c>
      <c r="BE1767" s="62">
        <f t="shared" ca="1" si="2897"/>
        <v>-500000</v>
      </c>
      <c r="BF1767" s="62">
        <f t="shared" ca="1" si="2897"/>
        <v>-500000</v>
      </c>
      <c r="BG1767" s="62">
        <f t="shared" ca="1" si="2897"/>
        <v>-500000</v>
      </c>
      <c r="BH1767" s="62">
        <f t="shared" ca="1" si="2897"/>
        <v>-500000</v>
      </c>
      <c r="BI1767" s="62">
        <f t="shared" ca="1" si="2897"/>
        <v>-500000</v>
      </c>
      <c r="BJ1767" s="62">
        <f t="shared" ca="1" si="2897"/>
        <v>-500000</v>
      </c>
      <c r="BK1767" s="62">
        <f t="shared" ca="1" si="2897"/>
        <v>-500000</v>
      </c>
      <c r="BL1767" s="62">
        <f t="shared" ca="1" si="2897"/>
        <v>-500000</v>
      </c>
      <c r="BM1767" s="62">
        <f t="shared" ca="1" si="2897"/>
        <v>-500000</v>
      </c>
      <c r="BN1767" s="62">
        <f t="shared" ca="1" si="2897"/>
        <v>-500000</v>
      </c>
      <c r="BO1767" s="62">
        <f t="shared" ca="1" si="2897"/>
        <v>-500000</v>
      </c>
      <c r="BP1767" s="62">
        <f t="shared" ca="1" si="2897"/>
        <v>-500000</v>
      </c>
      <c r="BQ1767" s="62">
        <f t="shared" ca="1" si="2897"/>
        <v>-500000</v>
      </c>
      <c r="BR1767" s="62">
        <f t="shared" ca="1" si="2897"/>
        <v>-500000</v>
      </c>
      <c r="BS1767" s="62">
        <f t="shared" ca="1" si="2897"/>
        <v>-500000</v>
      </c>
      <c r="BT1767" s="62">
        <f t="shared" ca="1" si="2897"/>
        <v>-500000</v>
      </c>
      <c r="BU1767" s="62">
        <f t="shared" ca="1" si="2897"/>
        <v>-500000</v>
      </c>
      <c r="BV1767" s="62">
        <f t="shared" ca="1" si="2897"/>
        <v>-500000</v>
      </c>
      <c r="BW1767" s="62">
        <f t="shared" ca="1" si="2897"/>
        <v>-500000</v>
      </c>
      <c r="BX1767" s="62">
        <f t="shared" ca="1" si="2897"/>
        <v>-500000</v>
      </c>
      <c r="BY1767" s="62">
        <f t="shared" ca="1" si="2897"/>
        <v>-500000</v>
      </c>
      <c r="BZ1767" s="62">
        <f t="shared" ca="1" si="2897"/>
        <v>-500000</v>
      </c>
      <c r="CA1767" s="62">
        <f t="shared" ca="1" si="2897"/>
        <v>-500000</v>
      </c>
      <c r="CB1767" s="62">
        <f t="shared" ca="1" si="2897"/>
        <v>-500000</v>
      </c>
      <c r="CC1767" s="62">
        <f t="shared" ca="1" si="2897"/>
        <v>-500000</v>
      </c>
      <c r="CD1767" s="62">
        <f t="shared" ca="1" si="2897"/>
        <v>-500000</v>
      </c>
      <c r="CE1767" s="62">
        <f t="shared" ref="CE1767:CL1767" ca="1" si="2898">-CE1758</f>
        <v>-500000</v>
      </c>
      <c r="CF1767" s="62">
        <f t="shared" ca="1" si="2898"/>
        <v>-500000</v>
      </c>
      <c r="CG1767" s="62">
        <f t="shared" ca="1" si="2898"/>
        <v>-500000</v>
      </c>
      <c r="CH1767" s="62">
        <f t="shared" ca="1" si="2898"/>
        <v>-500000</v>
      </c>
      <c r="CI1767" s="62">
        <f t="shared" ca="1" si="2898"/>
        <v>-500000</v>
      </c>
      <c r="CJ1767" s="62">
        <f t="shared" ca="1" si="2898"/>
        <v>-500000</v>
      </c>
      <c r="CK1767" s="62">
        <f t="shared" ca="1" si="2898"/>
        <v>-500000</v>
      </c>
      <c r="CL1767" s="62">
        <f t="shared" ca="1" si="2898"/>
        <v>-500000</v>
      </c>
      <c r="CO1767" s="62">
        <f t="shared" ref="CO1767:DK1767" ca="1" si="2899">-CO1758</f>
        <v>0</v>
      </c>
      <c r="CP1767" s="62">
        <f t="shared" ca="1" si="2899"/>
        <v>0</v>
      </c>
      <c r="CQ1767" s="62">
        <f t="shared" ca="1" si="2899"/>
        <v>0</v>
      </c>
      <c r="CR1767" s="62">
        <f t="shared" ca="1" si="2899"/>
        <v>0</v>
      </c>
      <c r="CS1767" s="62">
        <f t="shared" ca="1" si="2899"/>
        <v>0</v>
      </c>
      <c r="CT1767" s="62">
        <f t="shared" ca="1" si="2899"/>
        <v>0</v>
      </c>
      <c r="CU1767" s="62">
        <f t="shared" ca="1" si="2899"/>
        <v>0</v>
      </c>
      <c r="CV1767" s="62">
        <f t="shared" ca="1" si="2899"/>
        <v>0</v>
      </c>
      <c r="CW1767" s="62">
        <f t="shared" ca="1" si="2899"/>
        <v>0</v>
      </c>
      <c r="CX1767" s="62">
        <f t="shared" ca="1" si="2899"/>
        <v>0</v>
      </c>
      <c r="CY1767" s="62">
        <f t="shared" ca="1" si="2899"/>
        <v>0</v>
      </c>
      <c r="CZ1767" s="62">
        <f t="shared" ca="1" si="2899"/>
        <v>0</v>
      </c>
      <c r="DA1767" s="62">
        <f t="shared" ca="1" si="2899"/>
        <v>0</v>
      </c>
      <c r="DB1767" s="62">
        <f t="shared" ca="1" si="2899"/>
        <v>0</v>
      </c>
      <c r="DC1767" s="62">
        <f t="shared" ca="1" si="2899"/>
        <v>0</v>
      </c>
      <c r="DD1767" s="62">
        <f t="shared" ca="1" si="2899"/>
        <v>0</v>
      </c>
      <c r="DE1767" s="62">
        <f t="shared" ca="1" si="2899"/>
        <v>0</v>
      </c>
      <c r="DF1767" s="62">
        <f t="shared" ca="1" si="2899"/>
        <v>0</v>
      </c>
      <c r="DG1767" s="62">
        <f t="shared" ca="1" si="2899"/>
        <v>0</v>
      </c>
      <c r="DH1767" s="62">
        <f t="shared" ca="1" si="2899"/>
        <v>0</v>
      </c>
      <c r="DI1767" s="62">
        <f t="shared" ca="1" si="2899"/>
        <v>0</v>
      </c>
      <c r="DJ1767" s="62">
        <f t="shared" ca="1" si="2899"/>
        <v>0</v>
      </c>
      <c r="DK1767" s="62">
        <f t="shared" ca="1" si="2899"/>
        <v>0</v>
      </c>
      <c r="DL1767" s="62">
        <f t="shared" ref="DL1767" ca="1" si="2900">-DL1758</f>
        <v>0</v>
      </c>
    </row>
    <row r="1768" spans="1:116" x14ac:dyDescent="0.4">
      <c r="A1768" s="99"/>
      <c r="B1768" s="57"/>
      <c r="C1768" t="s">
        <v>235</v>
      </c>
      <c r="D1768" t="s">
        <v>768</v>
      </c>
      <c r="E1768" t="str">
        <f>ROW()&amp;" "&amp;D1768</f>
        <v>1768 LAMORT-S</v>
      </c>
      <c r="G1768" s="158" t="str">
        <f>G1760</f>
        <v>Prepayment - Volume driven amortizing loan - no defaults</v>
      </c>
      <c r="K1768" s="53">
        <f>SUMIF($3:$3,K$2,1768:1768)</f>
        <v>0</v>
      </c>
      <c r="L1768" s="53">
        <f>SUMIF($3:$3,L$2,1768:1768)</f>
        <v>0</v>
      </c>
      <c r="M1768" s="53">
        <f>SUMIF($3:$3,M$2,1768:1768)</f>
        <v>0</v>
      </c>
      <c r="N1768" s="53">
        <f>SUMIF($3:$3,N$2,1768:1768)</f>
        <v>0</v>
      </c>
      <c r="O1768" s="53">
        <f>SUMIF($3:$3,O$2,1768:1768)</f>
        <v>0</v>
      </c>
      <c r="P1768" s="53">
        <f>SUMIF($3:$3,P$2,1768:1768)</f>
        <v>0</v>
      </c>
      <c r="R1768"/>
      <c r="S1768" s="62">
        <f t="shared" ref="S1768:AX1768" si="2901">-S1760</f>
        <v>0</v>
      </c>
      <c r="T1768" s="62">
        <f t="shared" si="2901"/>
        <v>0</v>
      </c>
      <c r="U1768" s="62">
        <f t="shared" si="2901"/>
        <v>0</v>
      </c>
      <c r="V1768" s="62">
        <f t="shared" si="2901"/>
        <v>0</v>
      </c>
      <c r="W1768" s="62">
        <f t="shared" si="2901"/>
        <v>0</v>
      </c>
      <c r="X1768" s="62">
        <f t="shared" si="2901"/>
        <v>0</v>
      </c>
      <c r="Y1768" s="62">
        <f t="shared" si="2901"/>
        <v>0</v>
      </c>
      <c r="Z1768" s="62">
        <f t="shared" si="2901"/>
        <v>0</v>
      </c>
      <c r="AA1768" s="62">
        <f t="shared" si="2901"/>
        <v>0</v>
      </c>
      <c r="AB1768" s="62">
        <f t="shared" si="2901"/>
        <v>0</v>
      </c>
      <c r="AC1768" s="62">
        <f t="shared" si="2901"/>
        <v>0</v>
      </c>
      <c r="AD1768" s="62">
        <f t="shared" si="2901"/>
        <v>0</v>
      </c>
      <c r="AE1768" s="62">
        <f t="shared" si="2901"/>
        <v>0</v>
      </c>
      <c r="AF1768" s="62">
        <f t="shared" si="2901"/>
        <v>0</v>
      </c>
      <c r="AG1768" s="62">
        <f t="shared" si="2901"/>
        <v>0</v>
      </c>
      <c r="AH1768" s="62">
        <f t="shared" si="2901"/>
        <v>0</v>
      </c>
      <c r="AI1768" s="62">
        <f t="shared" si="2901"/>
        <v>0</v>
      </c>
      <c r="AJ1768" s="62">
        <f t="shared" si="2901"/>
        <v>0</v>
      </c>
      <c r="AK1768" s="62">
        <f t="shared" si="2901"/>
        <v>0</v>
      </c>
      <c r="AL1768" s="62">
        <f t="shared" si="2901"/>
        <v>0</v>
      </c>
      <c r="AM1768" s="62">
        <f t="shared" si="2901"/>
        <v>0</v>
      </c>
      <c r="AN1768" s="62">
        <f t="shared" si="2901"/>
        <v>0</v>
      </c>
      <c r="AO1768" s="62">
        <f t="shared" si="2901"/>
        <v>0</v>
      </c>
      <c r="AP1768" s="62">
        <f t="shared" si="2901"/>
        <v>0</v>
      </c>
      <c r="AQ1768" s="62">
        <f t="shared" si="2901"/>
        <v>0</v>
      </c>
      <c r="AR1768" s="62">
        <f t="shared" si="2901"/>
        <v>0</v>
      </c>
      <c r="AS1768" s="62">
        <f t="shared" si="2901"/>
        <v>0</v>
      </c>
      <c r="AT1768" s="62">
        <f t="shared" si="2901"/>
        <v>0</v>
      </c>
      <c r="AU1768" s="62">
        <f t="shared" si="2901"/>
        <v>0</v>
      </c>
      <c r="AV1768" s="62">
        <f t="shared" si="2901"/>
        <v>0</v>
      </c>
      <c r="AW1768" s="62">
        <f t="shared" si="2901"/>
        <v>0</v>
      </c>
      <c r="AX1768" s="62">
        <f t="shared" si="2901"/>
        <v>0</v>
      </c>
      <c r="AY1768" s="62">
        <f t="shared" ref="AY1768:CD1768" si="2902">-AY1760</f>
        <v>0</v>
      </c>
      <c r="AZ1768" s="62">
        <f t="shared" si="2902"/>
        <v>0</v>
      </c>
      <c r="BA1768" s="62">
        <f t="shared" si="2902"/>
        <v>0</v>
      </c>
      <c r="BB1768" s="62">
        <f t="shared" si="2902"/>
        <v>0</v>
      </c>
      <c r="BC1768" s="62">
        <f t="shared" si="2902"/>
        <v>0</v>
      </c>
      <c r="BD1768" s="62">
        <f t="shared" si="2902"/>
        <v>0</v>
      </c>
      <c r="BE1768" s="62">
        <f t="shared" si="2902"/>
        <v>0</v>
      </c>
      <c r="BF1768" s="62">
        <f t="shared" si="2902"/>
        <v>0</v>
      </c>
      <c r="BG1768" s="62">
        <f t="shared" si="2902"/>
        <v>0</v>
      </c>
      <c r="BH1768" s="62">
        <f t="shared" si="2902"/>
        <v>0</v>
      </c>
      <c r="BI1768" s="62">
        <f t="shared" si="2902"/>
        <v>0</v>
      </c>
      <c r="BJ1768" s="62">
        <f t="shared" si="2902"/>
        <v>0</v>
      </c>
      <c r="BK1768" s="62">
        <f t="shared" si="2902"/>
        <v>0</v>
      </c>
      <c r="BL1768" s="62">
        <f t="shared" si="2902"/>
        <v>0</v>
      </c>
      <c r="BM1768" s="62">
        <f t="shared" si="2902"/>
        <v>0</v>
      </c>
      <c r="BN1768" s="62">
        <f t="shared" si="2902"/>
        <v>0</v>
      </c>
      <c r="BO1768" s="62">
        <f t="shared" si="2902"/>
        <v>0</v>
      </c>
      <c r="BP1768" s="62">
        <f t="shared" si="2902"/>
        <v>0</v>
      </c>
      <c r="BQ1768" s="62">
        <f t="shared" si="2902"/>
        <v>0</v>
      </c>
      <c r="BR1768" s="62">
        <f t="shared" si="2902"/>
        <v>0</v>
      </c>
      <c r="BS1768" s="62">
        <f t="shared" si="2902"/>
        <v>0</v>
      </c>
      <c r="BT1768" s="62">
        <f t="shared" si="2902"/>
        <v>0</v>
      </c>
      <c r="BU1768" s="62">
        <f t="shared" si="2902"/>
        <v>0</v>
      </c>
      <c r="BV1768" s="62">
        <f t="shared" si="2902"/>
        <v>0</v>
      </c>
      <c r="BW1768" s="62">
        <f t="shared" si="2902"/>
        <v>0</v>
      </c>
      <c r="BX1768" s="62">
        <f t="shared" si="2902"/>
        <v>0</v>
      </c>
      <c r="BY1768" s="62">
        <f t="shared" si="2902"/>
        <v>0</v>
      </c>
      <c r="BZ1768" s="62">
        <f t="shared" si="2902"/>
        <v>0</v>
      </c>
      <c r="CA1768" s="62">
        <f t="shared" si="2902"/>
        <v>0</v>
      </c>
      <c r="CB1768" s="62">
        <f t="shared" si="2902"/>
        <v>0</v>
      </c>
      <c r="CC1768" s="62">
        <f t="shared" si="2902"/>
        <v>0</v>
      </c>
      <c r="CD1768" s="62">
        <f t="shared" si="2902"/>
        <v>0</v>
      </c>
      <c r="CE1768" s="62">
        <f t="shared" ref="CE1768:CL1768" si="2903">-CE1760</f>
        <v>0</v>
      </c>
      <c r="CF1768" s="62">
        <f t="shared" si="2903"/>
        <v>0</v>
      </c>
      <c r="CG1768" s="62">
        <f t="shared" si="2903"/>
        <v>0</v>
      </c>
      <c r="CH1768" s="62">
        <f t="shared" si="2903"/>
        <v>0</v>
      </c>
      <c r="CI1768" s="62">
        <f t="shared" si="2903"/>
        <v>0</v>
      </c>
      <c r="CJ1768" s="62">
        <f t="shared" si="2903"/>
        <v>0</v>
      </c>
      <c r="CK1768" s="62">
        <f t="shared" si="2903"/>
        <v>0</v>
      </c>
      <c r="CL1768" s="62">
        <f t="shared" si="2903"/>
        <v>0</v>
      </c>
      <c r="CO1768" s="62">
        <f t="shared" ref="CO1768:DK1768" si="2904">-CO1760</f>
        <v>0</v>
      </c>
      <c r="CP1768" s="62">
        <f t="shared" si="2904"/>
        <v>0</v>
      </c>
      <c r="CQ1768" s="62">
        <f t="shared" si="2904"/>
        <v>0</v>
      </c>
      <c r="CR1768" s="62">
        <f t="shared" si="2904"/>
        <v>0</v>
      </c>
      <c r="CS1768" s="62">
        <f t="shared" si="2904"/>
        <v>0</v>
      </c>
      <c r="CT1768" s="62">
        <f t="shared" si="2904"/>
        <v>0</v>
      </c>
      <c r="CU1768" s="62">
        <f t="shared" si="2904"/>
        <v>0</v>
      </c>
      <c r="CV1768" s="62">
        <f t="shared" si="2904"/>
        <v>0</v>
      </c>
      <c r="CW1768" s="62">
        <f t="shared" si="2904"/>
        <v>0</v>
      </c>
      <c r="CX1768" s="62">
        <f t="shared" si="2904"/>
        <v>0</v>
      </c>
      <c r="CY1768" s="62">
        <f t="shared" si="2904"/>
        <v>0</v>
      </c>
      <c r="CZ1768" s="62">
        <f t="shared" si="2904"/>
        <v>0</v>
      </c>
      <c r="DA1768" s="62">
        <f t="shared" si="2904"/>
        <v>0</v>
      </c>
      <c r="DB1768" s="62">
        <f t="shared" si="2904"/>
        <v>0</v>
      </c>
      <c r="DC1768" s="62">
        <f t="shared" si="2904"/>
        <v>0</v>
      </c>
      <c r="DD1768" s="62">
        <f t="shared" si="2904"/>
        <v>0</v>
      </c>
      <c r="DE1768" s="62">
        <f t="shared" si="2904"/>
        <v>0</v>
      </c>
      <c r="DF1768" s="62">
        <f t="shared" si="2904"/>
        <v>0</v>
      </c>
      <c r="DG1768" s="62">
        <f t="shared" si="2904"/>
        <v>0</v>
      </c>
      <c r="DH1768" s="62">
        <f t="shared" si="2904"/>
        <v>0</v>
      </c>
      <c r="DI1768" s="62">
        <f t="shared" si="2904"/>
        <v>0</v>
      </c>
      <c r="DJ1768" s="62">
        <f t="shared" si="2904"/>
        <v>0</v>
      </c>
      <c r="DK1768" s="62">
        <f t="shared" si="2904"/>
        <v>0</v>
      </c>
      <c r="DL1768" s="62">
        <f t="shared" ref="DL1768" si="2905">-DL1760</f>
        <v>0</v>
      </c>
    </row>
    <row r="1769" spans="1:116" x14ac:dyDescent="0.4">
      <c r="A1769" s="99"/>
      <c r="B1769" s="57"/>
      <c r="C1769" t="s">
        <v>235</v>
      </c>
      <c r="D1769" t="s">
        <v>768</v>
      </c>
      <c r="E1769" t="str">
        <f>ROW()&amp;" "&amp;D1769</f>
        <v>1769 LAMORT-S</v>
      </c>
      <c r="G1769" s="158" t="str">
        <f>G1761</f>
        <v>Principal payments - Volume driven amortizing loan - no defaults</v>
      </c>
      <c r="K1769" s="53">
        <f ca="1">SUMIF($3:$3,K$2,1769:1769)</f>
        <v>3641376.6868589474</v>
      </c>
      <c r="L1769" s="53">
        <f ca="1">SUMIF($3:$3,L$2,1769:1769)</f>
        <v>6588351.2669114629</v>
      </c>
      <c r="M1769" s="53">
        <f ca="1">SUMIF($3:$3,M$2,1769:1769)</f>
        <v>6532139.230299741</v>
      </c>
      <c r="N1769" s="53">
        <f ca="1">SUMIF($3:$3,N$2,1769:1769)</f>
        <v>6481297.7830582494</v>
      </c>
      <c r="O1769" s="53">
        <f ca="1">SUMIF($3:$3,O$2,1769:1769)</f>
        <v>6435313.8103467869</v>
      </c>
      <c r="P1769" s="53">
        <f ca="1">SUMIF($3:$3,P$2,1769:1769)</f>
        <v>6393723.2211512271</v>
      </c>
      <c r="R1769"/>
      <c r="S1769" s="62">
        <f t="shared" ref="S1769:AX1769" ca="1" si="2906">-S1761</f>
        <v>48124.610281671463</v>
      </c>
      <c r="T1769" s="62">
        <f t="shared" ca="1" si="2906"/>
        <v>95848.18214432901</v>
      </c>
      <c r="U1769" s="62">
        <f t="shared" ca="1" si="2906"/>
        <v>143174.05757479771</v>
      </c>
      <c r="V1769" s="62">
        <f t="shared" ca="1" si="2906"/>
        <v>190105.55071001255</v>
      </c>
      <c r="W1769" s="62">
        <f t="shared" ca="1" si="2906"/>
        <v>236645.94806910056</v>
      </c>
      <c r="X1769" s="62">
        <f t="shared" ca="1" si="2906"/>
        <v>282798.50878352951</v>
      </c>
      <c r="Y1769" s="62">
        <f t="shared" ca="1" si="2906"/>
        <v>328566.46482533828</v>
      </c>
      <c r="Z1769" s="62">
        <f t="shared" ca="1" si="2906"/>
        <v>373953.02123346523</v>
      </c>
      <c r="AA1769" s="62">
        <f t="shared" ca="1" si="2906"/>
        <v>418961.35633819114</v>
      </c>
      <c r="AB1769" s="62">
        <f t="shared" ca="1" si="2906"/>
        <v>463594.62198371097</v>
      </c>
      <c r="AC1769" s="62">
        <f t="shared" ca="1" si="2906"/>
        <v>507855.94374885148</v>
      </c>
      <c r="AD1769" s="62">
        <f t="shared" ca="1" si="2906"/>
        <v>551748.4211659492</v>
      </c>
      <c r="AE1769" s="62">
        <f t="shared" ca="1" si="2906"/>
        <v>551317.18432289956</v>
      </c>
      <c r="AF1769" s="62">
        <f t="shared" ca="1" si="2906"/>
        <v>550889.5411202088</v>
      </c>
      <c r="AG1769" s="62">
        <f t="shared" ca="1" si="2906"/>
        <v>550465.4616108737</v>
      </c>
      <c r="AH1769" s="62">
        <f t="shared" ca="1" si="2906"/>
        <v>550044.91609744972</v>
      </c>
      <c r="AI1769" s="62">
        <f t="shared" ca="1" si="2906"/>
        <v>549627.87512997095</v>
      </c>
      <c r="AJ1769" s="62">
        <f t="shared" ca="1" si="2906"/>
        <v>549214.3095038879</v>
      </c>
      <c r="AK1769" s="62">
        <f t="shared" ca="1" si="2906"/>
        <v>548804.19025802216</v>
      </c>
      <c r="AL1769" s="62">
        <f t="shared" ca="1" si="2906"/>
        <v>548397.48867253866</v>
      </c>
      <c r="AM1769" s="62">
        <f t="shared" ca="1" si="2906"/>
        <v>547994.17626693414</v>
      </c>
      <c r="AN1769" s="62">
        <f t="shared" ca="1" si="2906"/>
        <v>547594.22479804303</v>
      </c>
      <c r="AO1769" s="62">
        <f t="shared" ca="1" si="2906"/>
        <v>547197.60625805939</v>
      </c>
      <c r="AP1769" s="62">
        <f t="shared" ca="1" si="2906"/>
        <v>546804.29287257546</v>
      </c>
      <c r="AQ1769" s="62">
        <f t="shared" ca="1" si="2906"/>
        <v>546414.2570986374</v>
      </c>
      <c r="AR1769" s="62">
        <f t="shared" ca="1" si="2906"/>
        <v>546027.47162281536</v>
      </c>
      <c r="AS1769" s="62">
        <f t="shared" ca="1" si="2906"/>
        <v>545643.90935929189</v>
      </c>
      <c r="AT1769" s="62">
        <f t="shared" ca="1" si="2906"/>
        <v>545263.54344796448</v>
      </c>
      <c r="AU1769" s="62">
        <f t="shared" ca="1" si="2906"/>
        <v>544886.34725256485</v>
      </c>
      <c r="AV1769" s="62">
        <f t="shared" ca="1" si="2906"/>
        <v>544512.29435879341</v>
      </c>
      <c r="AW1769" s="62">
        <f t="shared" ca="1" si="2906"/>
        <v>544141.35857247014</v>
      </c>
      <c r="AX1769" s="62">
        <f t="shared" ca="1" si="2906"/>
        <v>543773.51391769957</v>
      </c>
      <c r="AY1769" s="62">
        <f t="shared" ref="AY1769:CD1769" ca="1" si="2907">-AY1761</f>
        <v>543408.73463505204</v>
      </c>
      <c r="AZ1769" s="62">
        <f t="shared" ca="1" si="2907"/>
        <v>543046.99517975992</v>
      </c>
      <c r="BA1769" s="62">
        <f t="shared" ca="1" si="2907"/>
        <v>542688.27021992858</v>
      </c>
      <c r="BB1769" s="62">
        <f t="shared" ca="1" si="2907"/>
        <v>542332.53463476256</v>
      </c>
      <c r="BC1769" s="62">
        <f t="shared" ca="1" si="2907"/>
        <v>541979.76351280627</v>
      </c>
      <c r="BD1769" s="62">
        <f t="shared" ca="1" si="2907"/>
        <v>541629.93215019954</v>
      </c>
      <c r="BE1769" s="62">
        <f t="shared" ca="1" si="2907"/>
        <v>541283.01604894781</v>
      </c>
      <c r="BF1769" s="62">
        <f t="shared" ca="1" si="2907"/>
        <v>540938.99091520661</v>
      </c>
      <c r="BG1769" s="62">
        <f t="shared" ca="1" si="2907"/>
        <v>540597.83265757991</v>
      </c>
      <c r="BH1769" s="62">
        <f t="shared" ca="1" si="2907"/>
        <v>540259.51738543343</v>
      </c>
      <c r="BI1769" s="62">
        <f t="shared" ca="1" si="2907"/>
        <v>539924.02140722144</v>
      </c>
      <c r="BJ1769" s="62">
        <f t="shared" ca="1" si="2907"/>
        <v>539591.32122882793</v>
      </c>
      <c r="BK1769" s="62">
        <f t="shared" ca="1" si="2907"/>
        <v>539261.39355192101</v>
      </c>
      <c r="BL1769" s="62">
        <f t="shared" ca="1" si="2907"/>
        <v>538934.21527232172</v>
      </c>
      <c r="BM1769" s="62">
        <f t="shared" ca="1" si="2907"/>
        <v>538609.76347838563</v>
      </c>
      <c r="BN1769" s="62">
        <f t="shared" ca="1" si="2907"/>
        <v>538288.01544939913</v>
      </c>
      <c r="BO1769" s="62">
        <f t="shared" ca="1" si="2907"/>
        <v>537968.94865398749</v>
      </c>
      <c r="BP1769" s="62">
        <f t="shared" ca="1" si="2907"/>
        <v>537652.54074853752</v>
      </c>
      <c r="BQ1769" s="62">
        <f t="shared" ca="1" si="2907"/>
        <v>537338.76957563311</v>
      </c>
      <c r="BR1769" s="62">
        <f t="shared" ca="1" si="2907"/>
        <v>537027.61316250276</v>
      </c>
      <c r="BS1769" s="62">
        <f t="shared" ca="1" si="2907"/>
        <v>536719.04971948196</v>
      </c>
      <c r="BT1769" s="62">
        <f t="shared" ca="1" si="2907"/>
        <v>536413.05763848627</v>
      </c>
      <c r="BU1769" s="62">
        <f t="shared" ca="1" si="2907"/>
        <v>536109.61549149884</v>
      </c>
      <c r="BV1769" s="62">
        <f t="shared" ca="1" si="2907"/>
        <v>535808.70202906977</v>
      </c>
      <c r="BW1769" s="62">
        <f t="shared" ca="1" si="2907"/>
        <v>535510.29617882753</v>
      </c>
      <c r="BX1769" s="62">
        <f t="shared" ca="1" si="2907"/>
        <v>535214.37704400392</v>
      </c>
      <c r="BY1769" s="62">
        <f t="shared" ca="1" si="2907"/>
        <v>534920.9239019705</v>
      </c>
      <c r="BZ1769" s="62">
        <f t="shared" ca="1" si="2907"/>
        <v>534629.91620278743</v>
      </c>
      <c r="CA1769" s="62">
        <f t="shared" ca="1" si="2907"/>
        <v>534341.33356776426</v>
      </c>
      <c r="CB1769" s="62">
        <f t="shared" ca="1" si="2907"/>
        <v>534055.15578803292</v>
      </c>
      <c r="CC1769" s="62">
        <f t="shared" ca="1" si="2907"/>
        <v>533771.36282313254</v>
      </c>
      <c r="CD1769" s="62">
        <f t="shared" ca="1" si="2907"/>
        <v>533489.93479960645</v>
      </c>
      <c r="CE1769" s="62">
        <f t="shared" ref="CE1769:CL1769" ca="1" si="2908">-CE1761</f>
        <v>533210.85200960981</v>
      </c>
      <c r="CF1769" s="62">
        <f t="shared" ca="1" si="2908"/>
        <v>532934.09490952967</v>
      </c>
      <c r="CG1769" s="62">
        <f t="shared" ca="1" si="2908"/>
        <v>532659.64411861694</v>
      </c>
      <c r="CH1769" s="62">
        <f t="shared" ca="1" si="2908"/>
        <v>532387.48041762842</v>
      </c>
      <c r="CI1769" s="62">
        <f t="shared" ca="1" si="2908"/>
        <v>532117.58474748151</v>
      </c>
      <c r="CJ1769" s="62">
        <f t="shared" ca="1" si="2908"/>
        <v>531849.93820791924</v>
      </c>
      <c r="CK1769" s="62">
        <f t="shared" ca="1" si="2908"/>
        <v>531584.52205618657</v>
      </c>
      <c r="CL1769" s="62">
        <f t="shared" ca="1" si="2908"/>
        <v>531321.31770571833</v>
      </c>
      <c r="CO1769" s="62">
        <f t="shared" ref="CO1769:DK1769" ca="1" si="2909">-CO1761</f>
        <v>43957.943615004799</v>
      </c>
      <c r="CP1769" s="62">
        <f t="shared" ca="1" si="2909"/>
        <v>1098.9485903751199</v>
      </c>
      <c r="CQ1769" s="62">
        <f t="shared" ca="1" si="2909"/>
        <v>1126.4223051344979</v>
      </c>
      <c r="CR1769" s="62">
        <f t="shared" ca="1" si="2909"/>
        <v>1154.5828627628605</v>
      </c>
      <c r="CS1769" s="62">
        <f t="shared" ca="1" si="2909"/>
        <v>1183.4474343319318</v>
      </c>
      <c r="CT1769" s="62">
        <f t="shared" ca="1" si="2909"/>
        <v>1213.0336201902301</v>
      </c>
      <c r="CU1769" s="62">
        <f t="shared" ca="1" si="2909"/>
        <v>1243.359460694986</v>
      </c>
      <c r="CV1769" s="62">
        <f t="shared" ca="1" si="2909"/>
        <v>1274.4434472123605</v>
      </c>
      <c r="CW1769" s="62">
        <f t="shared" ca="1" si="2909"/>
        <v>1306.3045333926696</v>
      </c>
      <c r="CX1769" s="62">
        <f t="shared" ca="1" si="2909"/>
        <v>1338.9621467274865</v>
      </c>
      <c r="CY1769" s="62">
        <f t="shared" ca="1" si="2909"/>
        <v>457.47873346522448</v>
      </c>
      <c r="CZ1769" s="62">
        <f t="shared" ca="1" si="2909"/>
        <v>1383.8731687323041</v>
      </c>
      <c r="DA1769" s="62">
        <f t="shared" ca="1" si="2909"/>
        <v>1418.4699979506115</v>
      </c>
      <c r="DB1769" s="62">
        <f t="shared" ca="1" si="2909"/>
        <v>1453.9317478993769</v>
      </c>
      <c r="DC1769" s="62">
        <f t="shared" ca="1" si="2909"/>
        <v>1490.2800415968613</v>
      </c>
      <c r="DD1769" s="62">
        <f t="shared" ca="1" si="2909"/>
        <v>1527.5370426367826</v>
      </c>
      <c r="DE1769" s="62">
        <f t="shared" ca="1" si="2909"/>
        <v>1565.7254687027023</v>
      </c>
      <c r="DF1769" s="62">
        <f t="shared" ca="1" si="2909"/>
        <v>1604.8686054202699</v>
      </c>
      <c r="DG1769" s="62">
        <f t="shared" ca="1" si="2909"/>
        <v>1644.9903205557764</v>
      </c>
      <c r="DH1769" s="62">
        <f t="shared" ca="1" si="2909"/>
        <v>1686.1150785696709</v>
      </c>
      <c r="DI1769" s="62">
        <f t="shared" ca="1" si="2909"/>
        <v>1728.2679555339125</v>
      </c>
      <c r="DJ1769" s="62">
        <f t="shared" ca="1" si="2909"/>
        <v>1771.4746544222603</v>
      </c>
      <c r="DK1769" s="62">
        <f t="shared" ca="1" si="2909"/>
        <v>1815.7615207828167</v>
      </c>
      <c r="DL1769" s="62">
        <f t="shared" ref="DL1769" ca="1" si="2910">-DL1761</f>
        <v>1861.1555588023873</v>
      </c>
    </row>
    <row r="1770" spans="1:116" x14ac:dyDescent="0.4">
      <c r="A1770" s="99"/>
      <c r="B1770" s="57"/>
      <c r="C1770" s="57"/>
      <c r="D1770" t="s">
        <v>768</v>
      </c>
      <c r="E1770" t="str">
        <f>ROW()&amp;" "&amp;D1770</f>
        <v>1770 LAMORT-S</v>
      </c>
      <c r="G1770" s="125"/>
      <c r="R1770"/>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c r="AX1770" s="1"/>
      <c r="AY1770" s="1"/>
      <c r="AZ1770" s="1"/>
      <c r="BA1770" s="1"/>
      <c r="BB1770" s="1"/>
      <c r="BC1770" s="1"/>
      <c r="BD1770" s="1"/>
      <c r="BE1770" s="1"/>
      <c r="BF1770" s="1"/>
      <c r="BG1770" s="1"/>
      <c r="BH1770" s="1"/>
      <c r="BI1770" s="1"/>
      <c r="BJ1770" s="1"/>
      <c r="BK1770" s="1"/>
      <c r="BL1770" s="1"/>
      <c r="BM1770" s="1"/>
      <c r="BN1770" s="1"/>
      <c r="BO1770" s="1"/>
      <c r="BP1770" s="1"/>
      <c r="BQ1770" s="1"/>
      <c r="BR1770" s="1"/>
      <c r="BS1770" s="1"/>
      <c r="BT1770" s="1"/>
      <c r="BU1770" s="1"/>
      <c r="BV1770" s="1"/>
      <c r="BW1770" s="1"/>
      <c r="BX1770" s="1"/>
      <c r="BY1770" s="1"/>
      <c r="BZ1770" s="1"/>
      <c r="CA1770" s="1"/>
      <c r="CB1770" s="1"/>
      <c r="CC1770" s="1"/>
      <c r="CD1770" s="1"/>
      <c r="CE1770" s="1"/>
      <c r="CF1770" s="1"/>
      <c r="CG1770" s="1"/>
      <c r="CH1770" s="1"/>
      <c r="CI1770" s="1"/>
      <c r="CJ1770" s="1"/>
      <c r="CK1770" s="1"/>
      <c r="CL1770" s="1"/>
      <c r="CO1770" s="1"/>
      <c r="CP1770" s="1"/>
      <c r="CQ1770" s="1"/>
      <c r="CR1770" s="1"/>
      <c r="CS1770" s="1"/>
      <c r="CT1770" s="1"/>
      <c r="CU1770" s="1"/>
      <c r="CV1770" s="1"/>
      <c r="CW1770" s="1"/>
      <c r="CX1770" s="1"/>
      <c r="CY1770" s="1"/>
      <c r="CZ1770" s="1"/>
      <c r="DA1770" s="1"/>
      <c r="DB1770" s="1"/>
      <c r="DC1770" s="1"/>
      <c r="DD1770" s="1"/>
      <c r="DE1770" s="1"/>
      <c r="DF1770" s="1"/>
      <c r="DG1770" s="1"/>
      <c r="DH1770" s="1"/>
      <c r="DI1770" s="1"/>
      <c r="DJ1770" s="1"/>
      <c r="DK1770" s="1"/>
      <c r="DL1770" s="1"/>
    </row>
    <row r="1771" spans="1:116" x14ac:dyDescent="0.4">
      <c r="A1771" s="100"/>
      <c r="B1771" s="293"/>
      <c r="C1771" s="293"/>
      <c r="D1771" t="s">
        <v>768</v>
      </c>
      <c r="E1771" t="str">
        <f t="shared" si="2875"/>
        <v>1771 LAMORT-S</v>
      </c>
      <c r="F1771" s="27"/>
      <c r="G1771" s="95" t="s">
        <v>291</v>
      </c>
      <c r="R177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c r="AX1771" s="1"/>
      <c r="AY1771" s="1"/>
      <c r="AZ1771" s="1"/>
      <c r="BA1771" s="1"/>
      <c r="BB1771" s="1"/>
      <c r="BC1771" s="1"/>
      <c r="BD1771" s="1"/>
      <c r="BE1771" s="1"/>
      <c r="BF1771" s="1"/>
      <c r="BG1771" s="1"/>
      <c r="BH1771" s="1"/>
      <c r="BI1771" s="1"/>
      <c r="BJ1771" s="1"/>
      <c r="BK1771" s="1"/>
      <c r="BL1771" s="1"/>
      <c r="BM1771" s="1"/>
      <c r="BN1771" s="1"/>
      <c r="BO1771" s="1"/>
      <c r="BP1771" s="1"/>
      <c r="BQ1771" s="1"/>
      <c r="BR1771" s="1"/>
      <c r="BS1771" s="1"/>
      <c r="BT1771" s="1"/>
      <c r="BU1771" s="1"/>
      <c r="BV1771" s="1"/>
      <c r="BW1771" s="1"/>
      <c r="BX1771" s="1"/>
      <c r="BY1771" s="1"/>
      <c r="BZ1771" s="1"/>
      <c r="CA1771" s="1"/>
      <c r="CB1771" s="1"/>
      <c r="CC1771" s="1"/>
      <c r="CD1771" s="1"/>
      <c r="CE1771" s="1"/>
      <c r="CF1771" s="1"/>
      <c r="CG1771" s="1"/>
      <c r="CH1771" s="1"/>
      <c r="CI1771" s="1"/>
      <c r="CJ1771" s="1"/>
      <c r="CK1771" s="1"/>
      <c r="CL1771" s="1"/>
      <c r="CO1771" s="1"/>
      <c r="CP1771" s="1"/>
      <c r="CQ1771" s="1"/>
      <c r="CR1771" s="1"/>
      <c r="CS1771" s="1"/>
      <c r="CT1771" s="1"/>
      <c r="CU1771" s="1"/>
      <c r="CV1771" s="1"/>
      <c r="CW1771" s="1"/>
      <c r="CX1771" s="1"/>
      <c r="CY1771" s="1"/>
      <c r="CZ1771" s="1"/>
      <c r="DA1771" s="1"/>
      <c r="DB1771" s="1"/>
      <c r="DC1771" s="1"/>
      <c r="DD1771" s="1"/>
      <c r="DE1771" s="1"/>
      <c r="DF1771" s="1"/>
      <c r="DG1771" s="1"/>
      <c r="DH1771" s="1"/>
      <c r="DI1771" s="1"/>
      <c r="DJ1771" s="1"/>
      <c r="DK1771" s="1"/>
      <c r="DL1771" s="1"/>
    </row>
    <row r="1772" spans="1:116" x14ac:dyDescent="0.4">
      <c r="A1772" s="99"/>
      <c r="B1772" s="57"/>
      <c r="D1772" t="s">
        <v>768</v>
      </c>
      <c r="E1772" t="str">
        <f t="shared" si="2875"/>
        <v>1772 LAMORT-S</v>
      </c>
      <c r="G1772" s="158" t="s">
        <v>292</v>
      </c>
      <c r="I1772" s="80"/>
      <c r="J1772" s="80"/>
      <c r="K1772" s="81">
        <f ca="1">SUMIF($3:$3,K$2,1772:1772)</f>
        <v>-527495.32338005747</v>
      </c>
      <c r="L1772" s="81">
        <f ca="1">SUMIF($3:$3,L$2,1772:1772)</f>
        <v>-527495.32338005747</v>
      </c>
      <c r="M1772" s="81">
        <f ca="1">SUMIF($3:$3,M$2,1772:1772)</f>
        <v>-527495.32338005747</v>
      </c>
      <c r="N1772" s="81">
        <f ca="1">SUMIF($3:$3,N$2,1772:1772)</f>
        <v>-527495.32338005747</v>
      </c>
      <c r="O1772" s="81">
        <f ca="1">SUMIF($3:$3,O$2,1772:1772)</f>
        <v>-527495.32338005747</v>
      </c>
      <c r="P1772" s="81">
        <f ca="1">SUMIF($3:$3,P$2,1772:1772)</f>
        <v>-527495.32338005747</v>
      </c>
      <c r="R1772" s="53"/>
      <c r="S1772" s="94">
        <f ca="1">+PMT($H1751/12,$H1750,S1758+S1760+S1757,0)</f>
        <v>-43957.943615004799</v>
      </c>
      <c r="T1772" s="94">
        <f t="shared" ref="T1772:AY1772" ca="1" si="2911">+PMT($H1751/12,$H1750,T1758+T1760,0)</f>
        <v>-43957.943615004799</v>
      </c>
      <c r="U1772" s="94">
        <f t="shared" ca="1" si="2911"/>
        <v>-43957.943615004799</v>
      </c>
      <c r="V1772" s="94">
        <f t="shared" ca="1" si="2911"/>
        <v>-43957.943615004799</v>
      </c>
      <c r="W1772" s="94">
        <f t="shared" ca="1" si="2911"/>
        <v>-43957.943615004799</v>
      </c>
      <c r="X1772" s="94">
        <f t="shared" ca="1" si="2911"/>
        <v>-43957.943615004799</v>
      </c>
      <c r="Y1772" s="94">
        <f t="shared" ca="1" si="2911"/>
        <v>-43957.943615004799</v>
      </c>
      <c r="Z1772" s="94">
        <f t="shared" ca="1" si="2911"/>
        <v>-43957.943615004799</v>
      </c>
      <c r="AA1772" s="94">
        <f t="shared" ca="1" si="2911"/>
        <v>-43957.943615004799</v>
      </c>
      <c r="AB1772" s="94">
        <f t="shared" ca="1" si="2911"/>
        <v>-43957.943615004799</v>
      </c>
      <c r="AC1772" s="94">
        <f t="shared" ca="1" si="2911"/>
        <v>-43957.943615004799</v>
      </c>
      <c r="AD1772" s="94">
        <f t="shared" ca="1" si="2911"/>
        <v>-43957.943615004799</v>
      </c>
      <c r="AE1772" s="94">
        <f t="shared" ca="1" si="2911"/>
        <v>-43957.943615004799</v>
      </c>
      <c r="AF1772" s="94">
        <f t="shared" ca="1" si="2911"/>
        <v>-43957.943615004799</v>
      </c>
      <c r="AG1772" s="94">
        <f t="shared" ca="1" si="2911"/>
        <v>-43957.943615004799</v>
      </c>
      <c r="AH1772" s="94">
        <f t="shared" ca="1" si="2911"/>
        <v>-43957.943615004799</v>
      </c>
      <c r="AI1772" s="94">
        <f t="shared" ca="1" si="2911"/>
        <v>-43957.943615004799</v>
      </c>
      <c r="AJ1772" s="94">
        <f t="shared" ca="1" si="2911"/>
        <v>-43957.943615004799</v>
      </c>
      <c r="AK1772" s="94">
        <f t="shared" ca="1" si="2911"/>
        <v>-43957.943615004799</v>
      </c>
      <c r="AL1772" s="94">
        <f t="shared" ca="1" si="2911"/>
        <v>-43957.943615004799</v>
      </c>
      <c r="AM1772" s="94">
        <f t="shared" ca="1" si="2911"/>
        <v>-43957.943615004799</v>
      </c>
      <c r="AN1772" s="94">
        <f t="shared" ca="1" si="2911"/>
        <v>-43957.943615004799</v>
      </c>
      <c r="AO1772" s="94">
        <f t="shared" ca="1" si="2911"/>
        <v>-43957.943615004799</v>
      </c>
      <c r="AP1772" s="94">
        <f t="shared" ca="1" si="2911"/>
        <v>-43957.943615004799</v>
      </c>
      <c r="AQ1772" s="94">
        <f t="shared" ca="1" si="2911"/>
        <v>-43957.943615004799</v>
      </c>
      <c r="AR1772" s="94">
        <f t="shared" ca="1" si="2911"/>
        <v>-43957.943615004799</v>
      </c>
      <c r="AS1772" s="94">
        <f t="shared" ca="1" si="2911"/>
        <v>-43957.943615004799</v>
      </c>
      <c r="AT1772" s="94">
        <f t="shared" ca="1" si="2911"/>
        <v>-43957.943615004799</v>
      </c>
      <c r="AU1772" s="94">
        <f t="shared" ca="1" si="2911"/>
        <v>-43957.943615004799</v>
      </c>
      <c r="AV1772" s="94">
        <f t="shared" ca="1" si="2911"/>
        <v>-43957.943615004799</v>
      </c>
      <c r="AW1772" s="94">
        <f t="shared" ca="1" si="2911"/>
        <v>-43957.943615004799</v>
      </c>
      <c r="AX1772" s="94">
        <f t="shared" ca="1" si="2911"/>
        <v>-43957.943615004799</v>
      </c>
      <c r="AY1772" s="94">
        <f t="shared" ca="1" si="2911"/>
        <v>-43957.943615004799</v>
      </c>
      <c r="AZ1772" s="94">
        <f t="shared" ref="AZ1772:CE1772" ca="1" si="2912">+PMT($H1751/12,$H1750,AZ1758+AZ1760,0)</f>
        <v>-43957.943615004799</v>
      </c>
      <c r="BA1772" s="94">
        <f t="shared" ca="1" si="2912"/>
        <v>-43957.943615004799</v>
      </c>
      <c r="BB1772" s="94">
        <f t="shared" ca="1" si="2912"/>
        <v>-43957.943615004799</v>
      </c>
      <c r="BC1772" s="94">
        <f t="shared" ca="1" si="2912"/>
        <v>-43957.943615004799</v>
      </c>
      <c r="BD1772" s="94">
        <f t="shared" ca="1" si="2912"/>
        <v>-43957.943615004799</v>
      </c>
      <c r="BE1772" s="94">
        <f t="shared" ca="1" si="2912"/>
        <v>-43957.943615004799</v>
      </c>
      <c r="BF1772" s="94">
        <f t="shared" ca="1" si="2912"/>
        <v>-43957.943615004799</v>
      </c>
      <c r="BG1772" s="94">
        <f t="shared" ca="1" si="2912"/>
        <v>-43957.943615004799</v>
      </c>
      <c r="BH1772" s="94">
        <f t="shared" ca="1" si="2912"/>
        <v>-43957.943615004799</v>
      </c>
      <c r="BI1772" s="94">
        <f t="shared" ca="1" si="2912"/>
        <v>-43957.943615004799</v>
      </c>
      <c r="BJ1772" s="94">
        <f t="shared" ca="1" si="2912"/>
        <v>-43957.943615004799</v>
      </c>
      <c r="BK1772" s="94">
        <f t="shared" ca="1" si="2912"/>
        <v>-43957.943615004799</v>
      </c>
      <c r="BL1772" s="94">
        <f t="shared" ca="1" si="2912"/>
        <v>-43957.943615004799</v>
      </c>
      <c r="BM1772" s="94">
        <f t="shared" ca="1" si="2912"/>
        <v>-43957.943615004799</v>
      </c>
      <c r="BN1772" s="94">
        <f t="shared" ca="1" si="2912"/>
        <v>-43957.943615004799</v>
      </c>
      <c r="BO1772" s="94">
        <f t="shared" ca="1" si="2912"/>
        <v>-43957.943615004799</v>
      </c>
      <c r="BP1772" s="94">
        <f t="shared" ca="1" si="2912"/>
        <v>-43957.943615004799</v>
      </c>
      <c r="BQ1772" s="94">
        <f t="shared" ca="1" si="2912"/>
        <v>-43957.943615004799</v>
      </c>
      <c r="BR1772" s="94">
        <f t="shared" ca="1" si="2912"/>
        <v>-43957.943615004799</v>
      </c>
      <c r="BS1772" s="94">
        <f t="shared" ca="1" si="2912"/>
        <v>-43957.943615004799</v>
      </c>
      <c r="BT1772" s="94">
        <f t="shared" ca="1" si="2912"/>
        <v>-43957.943615004799</v>
      </c>
      <c r="BU1772" s="94">
        <f t="shared" ca="1" si="2912"/>
        <v>-43957.943615004799</v>
      </c>
      <c r="BV1772" s="94">
        <f t="shared" ca="1" si="2912"/>
        <v>-43957.943615004799</v>
      </c>
      <c r="BW1772" s="94">
        <f t="shared" ca="1" si="2912"/>
        <v>-43957.943615004799</v>
      </c>
      <c r="BX1772" s="94">
        <f t="shared" ca="1" si="2912"/>
        <v>-43957.943615004799</v>
      </c>
      <c r="BY1772" s="94">
        <f t="shared" ca="1" si="2912"/>
        <v>-43957.943615004799</v>
      </c>
      <c r="BZ1772" s="94">
        <f t="shared" ca="1" si="2912"/>
        <v>-43957.943615004799</v>
      </c>
      <c r="CA1772" s="94">
        <f t="shared" ca="1" si="2912"/>
        <v>-43957.943615004799</v>
      </c>
      <c r="CB1772" s="94">
        <f t="shared" ca="1" si="2912"/>
        <v>-43957.943615004799</v>
      </c>
      <c r="CC1772" s="94">
        <f t="shared" ca="1" si="2912"/>
        <v>-43957.943615004799</v>
      </c>
      <c r="CD1772" s="94">
        <f t="shared" ca="1" si="2912"/>
        <v>-43957.943615004799</v>
      </c>
      <c r="CE1772" s="94">
        <f t="shared" ca="1" si="2912"/>
        <v>-43957.943615004799</v>
      </c>
      <c r="CF1772" s="94">
        <f t="shared" ref="CF1772:CL1772" ca="1" si="2913">+PMT($H1751/12,$H1750,CF1758+CF1760,0)</f>
        <v>-43957.943615004799</v>
      </c>
      <c r="CG1772" s="94">
        <f t="shared" ca="1" si="2913"/>
        <v>-43957.943615004799</v>
      </c>
      <c r="CH1772" s="94">
        <f t="shared" ca="1" si="2913"/>
        <v>-43957.943615004799</v>
      </c>
      <c r="CI1772" s="94">
        <f t="shared" ca="1" si="2913"/>
        <v>-43957.943615004799</v>
      </c>
      <c r="CJ1772" s="94">
        <f t="shared" ca="1" si="2913"/>
        <v>-43957.943615004799</v>
      </c>
      <c r="CK1772" s="94">
        <f t="shared" ca="1" si="2913"/>
        <v>-43957.943615004799</v>
      </c>
      <c r="CL1772" s="94">
        <f t="shared" ca="1" si="2913"/>
        <v>-43957.943615004799</v>
      </c>
      <c r="CN1772" s="80"/>
      <c r="CO1772" s="94">
        <f t="shared" ref="CO1772:CX1772" ca="1" si="2914">+PMT($H1751/CO$5,$H1750/12*4,CO1758+CO1760,0)</f>
        <v>0</v>
      </c>
      <c r="CP1772" s="94">
        <f t="shared" ca="1" si="2914"/>
        <v>0</v>
      </c>
      <c r="CQ1772" s="94">
        <f t="shared" ca="1" si="2914"/>
        <v>0</v>
      </c>
      <c r="CR1772" s="94">
        <f t="shared" ca="1" si="2914"/>
        <v>0</v>
      </c>
      <c r="CS1772" s="94">
        <f t="shared" ca="1" si="2914"/>
        <v>0</v>
      </c>
      <c r="CT1772" s="94">
        <f t="shared" ca="1" si="2914"/>
        <v>0</v>
      </c>
      <c r="CU1772" s="94">
        <f t="shared" ca="1" si="2914"/>
        <v>0</v>
      </c>
      <c r="CV1772" s="94">
        <f t="shared" ca="1" si="2914"/>
        <v>0</v>
      </c>
      <c r="CW1772" s="94">
        <f t="shared" ca="1" si="2914"/>
        <v>0</v>
      </c>
      <c r="CX1772" s="94">
        <f t="shared" ca="1" si="2914"/>
        <v>0</v>
      </c>
      <c r="CY1772" s="94">
        <f ca="1">+PMT($H1751/CL$5,$H1750/12*4,CY1758+CY1760,0)</f>
        <v>0</v>
      </c>
      <c r="CZ1772" s="94">
        <f t="shared" ref="CZ1772:DL1772" ca="1" si="2915">+PMT($H1751/CZ$5,$H1750/12*4,CZ1758+CZ1760,0)</f>
        <v>0</v>
      </c>
      <c r="DA1772" s="94">
        <f t="shared" ca="1" si="2915"/>
        <v>0</v>
      </c>
      <c r="DB1772" s="94">
        <f t="shared" ca="1" si="2915"/>
        <v>0</v>
      </c>
      <c r="DC1772" s="94">
        <f t="shared" ca="1" si="2915"/>
        <v>0</v>
      </c>
      <c r="DD1772" s="94">
        <f t="shared" ca="1" si="2915"/>
        <v>0</v>
      </c>
      <c r="DE1772" s="94">
        <f t="shared" ca="1" si="2915"/>
        <v>0</v>
      </c>
      <c r="DF1772" s="94">
        <f t="shared" ca="1" si="2915"/>
        <v>0</v>
      </c>
      <c r="DG1772" s="94">
        <f t="shared" ca="1" si="2915"/>
        <v>0</v>
      </c>
      <c r="DH1772" s="94">
        <f t="shared" ca="1" si="2915"/>
        <v>0</v>
      </c>
      <c r="DI1772" s="94">
        <f t="shared" ca="1" si="2915"/>
        <v>0</v>
      </c>
      <c r="DJ1772" s="94">
        <f t="shared" ca="1" si="2915"/>
        <v>0</v>
      </c>
      <c r="DK1772" s="94">
        <f t="shared" ca="1" si="2915"/>
        <v>0</v>
      </c>
      <c r="DL1772" s="94">
        <f t="shared" ca="1" si="2915"/>
        <v>0</v>
      </c>
    </row>
    <row r="1773" spans="1:116" x14ac:dyDescent="0.4">
      <c r="D1773" t="s">
        <v>768</v>
      </c>
      <c r="E1773" s="8" t="str">
        <f t="shared" si="2875"/>
        <v>1773 LAMORT-S</v>
      </c>
      <c r="G1773" s="126" t="s">
        <v>293</v>
      </c>
      <c r="H1773" s="27"/>
      <c r="I1773" s="77"/>
      <c r="J1773" s="77"/>
      <c r="K1773" s="77">
        <f ca="1">SUMIF($3:$3,K$2,1773:1773)</f>
        <v>-3428719.6019703746</v>
      </c>
      <c r="L1773" s="77">
        <f ca="1">SUMIF($3:$3,L$2,1773:1773)</f>
        <v>-6329943.8805606915</v>
      </c>
      <c r="M1773" s="77">
        <f ca="1">SUMIF($3:$3,M$2,1773:1773)</f>
        <v>-6329943.8805606915</v>
      </c>
      <c r="N1773" s="77">
        <f ca="1">SUMIF($3:$3,N$2,1773:1773)</f>
        <v>-6329943.8805606915</v>
      </c>
      <c r="O1773" s="77">
        <f ca="1">SUMIF($3:$3,O$2,1773:1773)</f>
        <v>-6329943.8805606915</v>
      </c>
      <c r="P1773" s="77">
        <f ca="1">SUMIF($3:$3,P$2,1773:1773)</f>
        <v>-6329943.8805606915</v>
      </c>
      <c r="R1773" s="28"/>
      <c r="S1773" s="93" cm="1">
        <f t="array" aca="1" ref="S1773" ca="1">SUM(INDEX(1770:1770,1,MAX(COLUMN($R:$R),COLUMN()-($H1750-1))):S1772)</f>
        <v>-43957.943615004799</v>
      </c>
      <c r="T1773" s="93" cm="1">
        <f t="array" aca="1" ref="T1773" ca="1">SUM(INDEX(1770:1770,1,MAX(COLUMN($R:$R),COLUMN()-($H1750-1))):T1772)</f>
        <v>-87915.887230009597</v>
      </c>
      <c r="U1773" s="93" cm="1">
        <f t="array" aca="1" ref="U1773" ca="1">SUM(INDEX(1770:1770,1,MAX(COLUMN($R:$R),COLUMN()-($H1750-1))):U1772)</f>
        <v>-131873.8308450144</v>
      </c>
      <c r="V1773" s="93" cm="1">
        <f t="array" aca="1" ref="V1773" ca="1">SUM(INDEX(1770:1770,1,MAX(COLUMN($R:$R),COLUMN()-($H1750-1))):V1772)</f>
        <v>-175831.77446001919</v>
      </c>
      <c r="W1773" s="93" cm="1">
        <f t="array" aca="1" ref="W1773" ca="1">SUM(INDEX(1770:1770,1,MAX(COLUMN($R:$R),COLUMN()-($H1750-1))):W1772)</f>
        <v>-219789.71807502399</v>
      </c>
      <c r="X1773" s="93" cm="1">
        <f t="array" aca="1" ref="X1773" ca="1">SUM(INDEX(1770:1770,1,MAX(COLUMN($R:$R),COLUMN()-($H1750-1))):X1772)</f>
        <v>-263747.66169002879</v>
      </c>
      <c r="Y1773" s="93" cm="1">
        <f t="array" aca="1" ref="Y1773" ca="1">SUM(INDEX(1770:1770,1,MAX(COLUMN($R:$R),COLUMN()-($H1750-1))):Y1772)</f>
        <v>-307705.60530503362</v>
      </c>
      <c r="Z1773" s="93" cm="1">
        <f t="array" aca="1" ref="Z1773" ca="1">SUM(INDEX(1770:1770,1,MAX(COLUMN($R:$R),COLUMN()-($H1750-1))):Z1772)</f>
        <v>-351663.54892003839</v>
      </c>
      <c r="AA1773" s="93" cm="1">
        <f t="array" aca="1" ref="AA1773" ca="1">SUM(INDEX(1770:1770,1,MAX(COLUMN($R:$R),COLUMN()-($H1750-1))):AA1772)</f>
        <v>-395621.49253504316</v>
      </c>
      <c r="AB1773" s="93" cm="1">
        <f t="array" aca="1" ref="AB1773" ca="1">SUM(INDEX(1770:1770,1,MAX(COLUMN($R:$R),COLUMN()-($H1750-1))):AB1772)</f>
        <v>-439579.43615004793</v>
      </c>
      <c r="AC1773" s="93" cm="1">
        <f t="array" aca="1" ref="AC1773" ca="1">SUM(INDEX(1770:1770,1,MAX(COLUMN($R:$R),COLUMN()-($H1750-1))):AC1772)</f>
        <v>-483537.3797650527</v>
      </c>
      <c r="AD1773" s="93" cm="1">
        <f t="array" aca="1" ref="AD1773" ca="1">SUM(INDEX(1770:1770,1,MAX(COLUMN($R:$R),COLUMN()-($H1750-1))):AD1772)</f>
        <v>-527495.32338005747</v>
      </c>
      <c r="AE1773" s="93" cm="1">
        <f t="array" aca="1" ref="AE1773" ca="1">SUM(INDEX(1770:1770,1,MAX(COLUMN($R:$R),COLUMN()-($H1750-1))):AE1772)</f>
        <v>-527495.32338005747</v>
      </c>
      <c r="AF1773" s="93" cm="1">
        <f t="array" aca="1" ref="AF1773" ca="1">SUM(INDEX(1770:1770,1,MAX(COLUMN($R:$R),COLUMN()-($H1750-1))):AF1772)</f>
        <v>-527495.32338005747</v>
      </c>
      <c r="AG1773" s="93" cm="1">
        <f t="array" aca="1" ref="AG1773" ca="1">SUM(INDEX(1770:1770,1,MAX(COLUMN($R:$R),COLUMN()-($H1750-1))):AG1772)</f>
        <v>-527495.32338005747</v>
      </c>
      <c r="AH1773" s="93" cm="1">
        <f t="array" aca="1" ref="AH1773" ca="1">SUM(INDEX(1770:1770,1,MAX(COLUMN($R:$R),COLUMN()-($H1750-1))):AH1772)</f>
        <v>-527495.32338005747</v>
      </c>
      <c r="AI1773" s="93" cm="1">
        <f t="array" aca="1" ref="AI1773" ca="1">SUM(INDEX(1770:1770,1,MAX(COLUMN($R:$R),COLUMN()-($H1750-1))):AI1772)</f>
        <v>-527495.32338005747</v>
      </c>
      <c r="AJ1773" s="93" cm="1">
        <f t="array" aca="1" ref="AJ1773" ca="1">SUM(INDEX(1770:1770,1,MAX(COLUMN($R:$R),COLUMN()-($H1750-1))):AJ1772)</f>
        <v>-527495.32338005747</v>
      </c>
      <c r="AK1773" s="93" cm="1">
        <f t="array" aca="1" ref="AK1773" ca="1">SUM(INDEX(1770:1770,1,MAX(COLUMN($R:$R),COLUMN()-($H1750-1))):AK1772)</f>
        <v>-527495.32338005747</v>
      </c>
      <c r="AL1773" s="93" cm="1">
        <f t="array" aca="1" ref="AL1773" ca="1">SUM(INDEX(1770:1770,1,MAX(COLUMN($R:$R),COLUMN()-($H1750-1))):AL1772)</f>
        <v>-527495.32338005747</v>
      </c>
      <c r="AM1773" s="93" cm="1">
        <f t="array" aca="1" ref="AM1773" ca="1">SUM(INDEX(1770:1770,1,MAX(COLUMN($R:$R),COLUMN()-($H1750-1))):AM1772)</f>
        <v>-527495.32338005747</v>
      </c>
      <c r="AN1773" s="93" cm="1">
        <f t="array" aca="1" ref="AN1773" ca="1">SUM(INDEX(1770:1770,1,MAX(COLUMN($R:$R),COLUMN()-($H1750-1))):AN1772)</f>
        <v>-527495.32338005747</v>
      </c>
      <c r="AO1773" s="93" cm="1">
        <f t="array" aca="1" ref="AO1773" ca="1">SUM(INDEX(1770:1770,1,MAX(COLUMN($R:$R),COLUMN()-($H1750-1))):AO1772)</f>
        <v>-527495.32338005747</v>
      </c>
      <c r="AP1773" s="93" cm="1">
        <f t="array" aca="1" ref="AP1773" ca="1">SUM(INDEX(1770:1770,1,MAX(COLUMN($R:$R),COLUMN()-($H1750-1))):AP1772)</f>
        <v>-527495.32338005747</v>
      </c>
      <c r="AQ1773" s="93" cm="1">
        <f t="array" aca="1" ref="AQ1773" ca="1">SUM(INDEX(1770:1770,1,MAX(COLUMN($R:$R),COLUMN()-($H1750-1))):AQ1772)</f>
        <v>-527495.32338005747</v>
      </c>
      <c r="AR1773" s="93" cm="1">
        <f t="array" aca="1" ref="AR1773" ca="1">SUM(INDEX(1770:1770,1,MAX(COLUMN($R:$R),COLUMN()-($H1750-1))):AR1772)</f>
        <v>-527495.32338005747</v>
      </c>
      <c r="AS1773" s="93" cm="1">
        <f t="array" aca="1" ref="AS1773" ca="1">SUM(INDEX(1770:1770,1,MAX(COLUMN($R:$R),COLUMN()-($H1750-1))):AS1772)</f>
        <v>-527495.32338005747</v>
      </c>
      <c r="AT1773" s="93" cm="1">
        <f t="array" aca="1" ref="AT1773" ca="1">SUM(INDEX(1770:1770,1,MAX(COLUMN($R:$R),COLUMN()-($H1750-1))):AT1772)</f>
        <v>-527495.32338005747</v>
      </c>
      <c r="AU1773" s="93" cm="1">
        <f t="array" aca="1" ref="AU1773" ca="1">SUM(INDEX(1770:1770,1,MAX(COLUMN($R:$R),COLUMN()-($H1750-1))):AU1772)</f>
        <v>-527495.32338005747</v>
      </c>
      <c r="AV1773" s="93" cm="1">
        <f t="array" aca="1" ref="AV1773" ca="1">SUM(INDEX(1770:1770,1,MAX(COLUMN($R:$R),COLUMN()-($H1750-1))):AV1772)</f>
        <v>-527495.32338005747</v>
      </c>
      <c r="AW1773" s="93" cm="1">
        <f t="array" aca="1" ref="AW1773" ca="1">SUM(INDEX(1770:1770,1,MAX(COLUMN($R:$R),COLUMN()-($H1750-1))):AW1772)</f>
        <v>-527495.32338005747</v>
      </c>
      <c r="AX1773" s="93" cm="1">
        <f t="array" aca="1" ref="AX1773" ca="1">SUM(INDEX(1770:1770,1,MAX(COLUMN($R:$R),COLUMN()-($H1750-1))):AX1772)</f>
        <v>-527495.32338005747</v>
      </c>
      <c r="AY1773" s="93" cm="1">
        <f t="array" aca="1" ref="AY1773" ca="1">SUM(INDEX(1770:1770,1,MAX(COLUMN($R:$R),COLUMN()-($H1750-1))):AY1772)</f>
        <v>-527495.32338005747</v>
      </c>
      <c r="AZ1773" s="93" cm="1">
        <f t="array" aca="1" ref="AZ1773" ca="1">SUM(INDEX(1770:1770,1,MAX(COLUMN($R:$R),COLUMN()-($H1750-1))):AZ1772)</f>
        <v>-527495.32338005747</v>
      </c>
      <c r="BA1773" s="93" cm="1">
        <f t="array" aca="1" ref="BA1773" ca="1">SUM(INDEX(1770:1770,1,MAX(COLUMN($R:$R),COLUMN()-($H1750-1))):BA1772)</f>
        <v>-527495.32338005747</v>
      </c>
      <c r="BB1773" s="93" cm="1">
        <f t="array" aca="1" ref="BB1773" ca="1">SUM(INDEX(1770:1770,1,MAX(COLUMN($R:$R),COLUMN()-($H1750-1))):BB1772)</f>
        <v>-527495.32338005747</v>
      </c>
      <c r="BC1773" s="93" cm="1">
        <f t="array" aca="1" ref="BC1773" ca="1">SUM(INDEX(1770:1770,1,MAX(COLUMN($R:$R),COLUMN()-($H1750-1))):BC1772)</f>
        <v>-527495.32338005747</v>
      </c>
      <c r="BD1773" s="93" cm="1">
        <f t="array" aca="1" ref="BD1773" ca="1">SUM(INDEX(1770:1770,1,MAX(COLUMN($R:$R),COLUMN()-($H1750-1))):BD1772)</f>
        <v>-527495.32338005747</v>
      </c>
      <c r="BE1773" s="93" cm="1">
        <f t="array" aca="1" ref="BE1773" ca="1">SUM(INDEX(1770:1770,1,MAX(COLUMN($R:$R),COLUMN()-($H1750-1))):BE1772)</f>
        <v>-527495.32338005747</v>
      </c>
      <c r="BF1773" s="93" cm="1">
        <f t="array" aca="1" ref="BF1773" ca="1">SUM(INDEX(1770:1770,1,MAX(COLUMN($R:$R),COLUMN()-($H1750-1))):BF1772)</f>
        <v>-527495.32338005747</v>
      </c>
      <c r="BG1773" s="93" cm="1">
        <f t="array" aca="1" ref="BG1773" ca="1">SUM(INDEX(1770:1770,1,MAX(COLUMN($R:$R),COLUMN()-($H1750-1))):BG1772)</f>
        <v>-527495.32338005747</v>
      </c>
      <c r="BH1773" s="93" cm="1">
        <f t="array" aca="1" ref="BH1773" ca="1">SUM(INDEX(1770:1770,1,MAX(COLUMN($R:$R),COLUMN()-($H1750-1))):BH1772)</f>
        <v>-527495.32338005747</v>
      </c>
      <c r="BI1773" s="93" cm="1">
        <f t="array" aca="1" ref="BI1773" ca="1">SUM(INDEX(1770:1770,1,MAX(COLUMN($R:$R),COLUMN()-($H1750-1))):BI1772)</f>
        <v>-527495.32338005747</v>
      </c>
      <c r="BJ1773" s="93" cm="1">
        <f t="array" aca="1" ref="BJ1773" ca="1">SUM(INDEX(1770:1770,1,MAX(COLUMN($R:$R),COLUMN()-($H1750-1))):BJ1772)</f>
        <v>-527495.32338005747</v>
      </c>
      <c r="BK1773" s="93" cm="1">
        <f t="array" aca="1" ref="BK1773" ca="1">SUM(INDEX(1770:1770,1,MAX(COLUMN($R:$R),COLUMN()-($H1750-1))):BK1772)</f>
        <v>-527495.32338005747</v>
      </c>
      <c r="BL1773" s="93" cm="1">
        <f t="array" aca="1" ref="BL1773" ca="1">SUM(INDEX(1770:1770,1,MAX(COLUMN($R:$R),COLUMN()-($H1750-1))):BL1772)</f>
        <v>-527495.32338005747</v>
      </c>
      <c r="BM1773" s="93" cm="1">
        <f t="array" aca="1" ref="BM1773" ca="1">SUM(INDEX(1770:1770,1,MAX(COLUMN($R:$R),COLUMN()-($H1750-1))):BM1772)</f>
        <v>-527495.32338005747</v>
      </c>
      <c r="BN1773" s="93" cm="1">
        <f t="array" aca="1" ref="BN1773" ca="1">SUM(INDEX(1770:1770,1,MAX(COLUMN($R:$R),COLUMN()-($H1750-1))):BN1772)</f>
        <v>-527495.32338005747</v>
      </c>
      <c r="BO1773" s="93" cm="1">
        <f t="array" aca="1" ref="BO1773" ca="1">SUM(INDEX(1770:1770,1,MAX(COLUMN($R:$R),COLUMN()-($H1750-1))):BO1772)</f>
        <v>-527495.32338005747</v>
      </c>
      <c r="BP1773" s="93" cm="1">
        <f t="array" aca="1" ref="BP1773" ca="1">SUM(INDEX(1770:1770,1,MAX(COLUMN($R:$R),COLUMN()-($H1750-1))):BP1772)</f>
        <v>-527495.32338005747</v>
      </c>
      <c r="BQ1773" s="93" cm="1">
        <f t="array" aca="1" ref="BQ1773" ca="1">SUM(INDEX(1770:1770,1,MAX(COLUMN($R:$R),COLUMN()-($H1750-1))):BQ1772)</f>
        <v>-527495.32338005747</v>
      </c>
      <c r="BR1773" s="93" cm="1">
        <f t="array" aca="1" ref="BR1773" ca="1">SUM(INDEX(1770:1770,1,MAX(COLUMN($R:$R),COLUMN()-($H1750-1))):BR1772)</f>
        <v>-527495.32338005747</v>
      </c>
      <c r="BS1773" s="93" cm="1">
        <f t="array" aca="1" ref="BS1773" ca="1">SUM(INDEX(1770:1770,1,MAX(COLUMN($R:$R),COLUMN()-($H1750-1))):BS1772)</f>
        <v>-527495.32338005747</v>
      </c>
      <c r="BT1773" s="93" cm="1">
        <f t="array" aca="1" ref="BT1773" ca="1">SUM(INDEX(1770:1770,1,MAX(COLUMN($R:$R),COLUMN()-($H1750-1))):BT1772)</f>
        <v>-527495.32338005747</v>
      </c>
      <c r="BU1773" s="93" cm="1">
        <f t="array" aca="1" ref="BU1773" ca="1">SUM(INDEX(1770:1770,1,MAX(COLUMN($R:$R),COLUMN()-($H1750-1))):BU1772)</f>
        <v>-527495.32338005747</v>
      </c>
      <c r="BV1773" s="93" cm="1">
        <f t="array" aca="1" ref="BV1773" ca="1">SUM(INDEX(1770:1770,1,MAX(COLUMN($R:$R),COLUMN()-($H1750-1))):BV1772)</f>
        <v>-527495.32338005747</v>
      </c>
      <c r="BW1773" s="93" cm="1">
        <f t="array" aca="1" ref="BW1773" ca="1">SUM(INDEX(1770:1770,1,MAX(COLUMN($R:$R),COLUMN()-($H1750-1))):BW1772)</f>
        <v>-527495.32338005747</v>
      </c>
      <c r="BX1773" s="93" cm="1">
        <f t="array" aca="1" ref="BX1773" ca="1">SUM(INDEX(1770:1770,1,MAX(COLUMN($R:$R),COLUMN()-($H1750-1))):BX1772)</f>
        <v>-527495.32338005747</v>
      </c>
      <c r="BY1773" s="93" cm="1">
        <f t="array" aca="1" ref="BY1773" ca="1">SUM(INDEX(1770:1770,1,MAX(COLUMN($R:$R),COLUMN()-($H1750-1))):BY1772)</f>
        <v>-527495.32338005747</v>
      </c>
      <c r="BZ1773" s="93" cm="1">
        <f t="array" aca="1" ref="BZ1773" ca="1">SUM(INDEX(1770:1770,1,MAX(COLUMN($R:$R),COLUMN()-($H1750-1))):BZ1772)</f>
        <v>-527495.32338005747</v>
      </c>
      <c r="CA1773" s="93" cm="1">
        <f t="array" aca="1" ref="CA1773" ca="1">SUM(INDEX(1770:1770,1,MAX(COLUMN($R:$R),COLUMN()-($H1750-1))):CA1772)</f>
        <v>-527495.32338005747</v>
      </c>
      <c r="CB1773" s="93" cm="1">
        <f t="array" aca="1" ref="CB1773" ca="1">SUM(INDEX(1770:1770,1,MAX(COLUMN($R:$R),COLUMN()-($H1750-1))):CB1772)</f>
        <v>-527495.32338005747</v>
      </c>
      <c r="CC1773" s="93" cm="1">
        <f t="array" aca="1" ref="CC1773" ca="1">SUM(INDEX(1770:1770,1,MAX(COLUMN($R:$R),COLUMN()-($H1750-1))):CC1772)</f>
        <v>-527495.32338005747</v>
      </c>
      <c r="CD1773" s="93" cm="1">
        <f t="array" aca="1" ref="CD1773" ca="1">SUM(INDEX(1770:1770,1,MAX(COLUMN($R:$R),COLUMN()-($H1750-1))):CD1772)</f>
        <v>-527495.32338005747</v>
      </c>
      <c r="CE1773" s="93" cm="1">
        <f t="array" aca="1" ref="CE1773" ca="1">SUM(INDEX(1770:1770,1,MAX(COLUMN($R:$R),COLUMN()-($H1750-1))):CE1772)</f>
        <v>-527495.32338005747</v>
      </c>
      <c r="CF1773" s="93" cm="1">
        <f t="array" aca="1" ref="CF1773" ca="1">SUM(INDEX(1770:1770,1,MAX(COLUMN($R:$R),COLUMN()-($H1750-1))):CF1772)</f>
        <v>-527495.32338005747</v>
      </c>
      <c r="CG1773" s="93" cm="1">
        <f t="array" aca="1" ref="CG1773" ca="1">SUM(INDEX(1770:1770,1,MAX(COLUMN($R:$R),COLUMN()-($H1750-1))):CG1772)</f>
        <v>-527495.32338005747</v>
      </c>
      <c r="CH1773" s="93" cm="1">
        <f t="array" aca="1" ref="CH1773" ca="1">SUM(INDEX(1770:1770,1,MAX(COLUMN($R:$R),COLUMN()-($H1750-1))):CH1772)</f>
        <v>-527495.32338005747</v>
      </c>
      <c r="CI1773" s="93" cm="1">
        <f t="array" aca="1" ref="CI1773" ca="1">SUM(INDEX(1770:1770,1,MAX(COLUMN($R:$R),COLUMN()-($H1750-1))):CI1772)</f>
        <v>-527495.32338005747</v>
      </c>
      <c r="CJ1773" s="93" cm="1">
        <f t="array" aca="1" ref="CJ1773" ca="1">SUM(INDEX(1770:1770,1,MAX(COLUMN($R:$R),COLUMN()-($H1750-1))):CJ1772)</f>
        <v>-527495.32338005747</v>
      </c>
      <c r="CK1773" s="93" cm="1">
        <f t="array" aca="1" ref="CK1773" ca="1">SUM(INDEX(1770:1770,1,MAX(COLUMN($R:$R),COLUMN()-($H1750-1))):CK1772)</f>
        <v>-527495.32338005747</v>
      </c>
      <c r="CL1773" s="93" cm="1">
        <f t="array" aca="1" ref="CL1773" ca="1">SUM(INDEX(1770:1770,1,MAX(COLUMN($R:$R),COLUMN()-($H1750-1))):CL1772)</f>
        <v>-527495.32338005747</v>
      </c>
      <c r="CN1773" s="77"/>
      <c r="CO1773" s="93" cm="1">
        <f t="array" aca="1" ref="CO1773" ca="1">SUM(INDEX(1770:1770,1,MAX(COLUMN($R:$R),COLUMN()-($H1750/CO$5))):CO1772)</f>
        <v>-43957.943615004799</v>
      </c>
      <c r="CP1773" s="93" cm="1">
        <f t="array" aca="1" ref="CP1773" ca="1">SUM(INDEX(1770:1770,1,MAX(COLUMN($R:$R),COLUMN()-($H1750/CP$5))):CP1772)</f>
        <v>0</v>
      </c>
      <c r="CQ1773" s="93" cm="1">
        <f t="array" aca="1" ref="CQ1773" ca="1">SUM(INDEX(1770:1770,1,MAX(COLUMN($R:$R),COLUMN()-($H1750/CQ$5))):CQ1772)</f>
        <v>0</v>
      </c>
      <c r="CR1773" s="93" cm="1">
        <f t="array" aca="1" ref="CR1773" ca="1">SUM(INDEX(1770:1770,1,MAX(COLUMN($R:$R),COLUMN()-($H1750/CR$5))):CR1772)</f>
        <v>0</v>
      </c>
      <c r="CS1773" s="93" cm="1">
        <f t="array" aca="1" ref="CS1773" ca="1">SUM(INDEX(1770:1770,1,MAX(COLUMN($R:$R),COLUMN()-($H1750/CS$5))):CS1772)</f>
        <v>0</v>
      </c>
      <c r="CT1773" s="93" cm="1">
        <f t="array" aca="1" ref="CT1773" ca="1">SUM(INDEX(1770:1770,1,MAX(COLUMN($R:$R),COLUMN()-($H1750/CT$5))):CT1772)</f>
        <v>0</v>
      </c>
      <c r="CU1773" s="93" cm="1">
        <f t="array" aca="1" ref="CU1773" ca="1">SUM(INDEX(1770:1770,1,MAX(COLUMN($R:$R),COLUMN()-($H1750/CU$5))):CU1772)</f>
        <v>0</v>
      </c>
      <c r="CV1773" s="93" cm="1">
        <f t="array" aca="1" ref="CV1773" ca="1">SUM(INDEX(1770:1770,1,MAX(COLUMN($R:$R),COLUMN()-($H1750/CV$5))):CV1772)</f>
        <v>0</v>
      </c>
      <c r="CW1773" s="93" cm="1">
        <f t="array" aca="1" ref="CW1773" ca="1">SUM(INDEX(1770:1770,1,MAX(COLUMN($R:$R),COLUMN()-($H1750/CW$5))):CW1772)</f>
        <v>0</v>
      </c>
      <c r="CX1773" s="93" cm="1">
        <f t="array" aca="1" ref="CX1773" ca="1">SUM(INDEX(1770:1770,1,MAX(COLUMN($R:$R),COLUMN()-($H1750/CX$5))):CX1772)</f>
        <v>0</v>
      </c>
      <c r="CY1773" s="93" cm="1">
        <f t="array" aca="1" ref="CY1773" ca="1">SUM(INDEX(1770:1770,1,MAX(COLUMN($R:$R),COLUMN()-($H1750/CL$5))):CY1772)</f>
        <v>0</v>
      </c>
      <c r="CZ1773" s="93" cm="1">
        <f t="array" aca="1" ref="CZ1773" ca="1">SUM(INDEX(1770:1770,1,MAX(COLUMN($R:$R),COLUMN()-($H1750/CZ$5))):CZ1772)</f>
        <v>0</v>
      </c>
      <c r="DA1773" s="93" cm="1">
        <f t="array" aca="1" ref="DA1773" ca="1">SUM(INDEX(1770:1770,1,MAX(COLUMN($R:$R),COLUMN()-($H1750/DA$5))):DA1772)</f>
        <v>0</v>
      </c>
      <c r="DB1773" s="93" cm="1">
        <f t="array" aca="1" ref="DB1773" ca="1">SUM(INDEX(1770:1770,1,MAX(COLUMN($R:$R),COLUMN()-($H1750/DB$5))):DB1772)</f>
        <v>0</v>
      </c>
      <c r="DC1773" s="93" cm="1">
        <f t="array" aca="1" ref="DC1773" ca="1">SUM(INDEX(1770:1770,1,MAX(COLUMN($R:$R),COLUMN()-($H1750/DC$5))):DC1772)</f>
        <v>0</v>
      </c>
      <c r="DD1773" s="93" cm="1">
        <f t="array" aca="1" ref="DD1773" ca="1">SUM(INDEX(1770:1770,1,MAX(COLUMN($R:$R),COLUMN()-($H1750/DD$5))):DD1772)</f>
        <v>0</v>
      </c>
      <c r="DE1773" s="93" cm="1">
        <f t="array" aca="1" ref="DE1773" ca="1">SUM(INDEX(1770:1770,1,MAX(COLUMN($R:$R),COLUMN()-($H1750/DE$5))):DE1772)</f>
        <v>0</v>
      </c>
      <c r="DF1773" s="93" cm="1">
        <f t="array" aca="1" ref="DF1773" ca="1">SUM(INDEX(1770:1770,1,MAX(COLUMN($R:$R),COLUMN()-($H1750/DF$5))):DF1772)</f>
        <v>0</v>
      </c>
      <c r="DG1773" s="93" cm="1">
        <f t="array" aca="1" ref="DG1773" ca="1">SUM(INDEX(1770:1770,1,MAX(COLUMN($R:$R),COLUMN()-($H1750/DG$5))):DG1772)</f>
        <v>0</v>
      </c>
      <c r="DH1773" s="93" cm="1">
        <f t="array" aca="1" ref="DH1773" ca="1">SUM(INDEX(1770:1770,1,MAX(COLUMN($R:$R),COLUMN()-($H1750/DH$5))):DH1772)</f>
        <v>0</v>
      </c>
      <c r="DI1773" s="93" cm="1">
        <f t="array" aca="1" ref="DI1773" ca="1">SUM(INDEX(1770:1770,1,MAX(COLUMN($R:$R),COLUMN()-($H1750/DI$5))):DI1772)</f>
        <v>0</v>
      </c>
      <c r="DJ1773" s="93" cm="1">
        <f t="array" aca="1" ref="DJ1773" ca="1">SUM(INDEX(1770:1770,1,MAX(COLUMN($R:$R),COLUMN()-($H1750/DJ$5))):DJ1772)</f>
        <v>0</v>
      </c>
      <c r="DK1773" s="93" cm="1">
        <f t="array" aca="1" ref="DK1773" ca="1">SUM(INDEX(1770:1770,1,MAX(COLUMN($R:$R),COLUMN()-($H1750/DK$5))):DK1772)</f>
        <v>0</v>
      </c>
      <c r="DL1773" s="93" cm="1">
        <f t="array" aca="1" ref="DL1773" ca="1">SUM(INDEX(1770:1770,1,MAX(COLUMN($R:$R),COLUMN()-($H1750/DL$5))):DL1772)</f>
        <v>0</v>
      </c>
    </row>
    <row r="1774" spans="1:116" x14ac:dyDescent="0.4">
      <c r="B1774" t="s">
        <v>244</v>
      </c>
      <c r="D1774" t="s">
        <v>768</v>
      </c>
      <c r="E1774" s="8" t="str">
        <f t="shared" si="2875"/>
        <v>1774 LAMORT-S</v>
      </c>
      <c r="G1774" s="125"/>
      <c r="I1774" s="53"/>
      <c r="J1774" s="53"/>
      <c r="R1774"/>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c r="AX1774" s="1"/>
      <c r="AY1774" s="1"/>
      <c r="AZ1774" s="1"/>
      <c r="BA1774" s="1"/>
      <c r="BB1774" s="1"/>
      <c r="BC1774" s="1"/>
      <c r="BD1774" s="1"/>
      <c r="BE1774" s="1"/>
      <c r="BF1774" s="1"/>
      <c r="BG1774" s="1"/>
      <c r="BH1774" s="1"/>
      <c r="BI1774" s="1"/>
      <c r="BJ1774" s="1"/>
      <c r="BK1774" s="1"/>
      <c r="BL1774" s="1"/>
      <c r="BM1774" s="1"/>
      <c r="BN1774" s="1"/>
      <c r="BO1774" s="1"/>
      <c r="BP1774" s="1"/>
      <c r="BQ1774" s="1"/>
      <c r="BR1774" s="1"/>
      <c r="BS1774" s="1"/>
      <c r="BT1774" s="1"/>
      <c r="BU1774" s="1"/>
      <c r="BV1774" s="1"/>
      <c r="BW1774" s="1"/>
      <c r="BX1774" s="1"/>
      <c r="BY1774" s="1"/>
      <c r="BZ1774" s="1"/>
      <c r="CA1774" s="1"/>
      <c r="CB1774" s="1"/>
      <c r="CC1774" s="1"/>
      <c r="CD1774" s="1"/>
      <c r="CE1774" s="1"/>
      <c r="CF1774" s="1"/>
      <c r="CG1774" s="1"/>
      <c r="CH1774" s="1"/>
      <c r="CI1774" s="1"/>
      <c r="CJ1774" s="1"/>
      <c r="CK1774" s="1"/>
      <c r="CL1774" s="1"/>
      <c r="CN1774" s="53"/>
      <c r="CO1774" s="1"/>
      <c r="CP1774" s="1"/>
      <c r="CQ1774" s="1"/>
      <c r="CR1774" s="1"/>
      <c r="CS1774" s="1"/>
      <c r="CT1774" s="1"/>
      <c r="CU1774" s="1"/>
      <c r="CV1774" s="1"/>
      <c r="CW1774" s="1"/>
      <c r="CX1774" s="1"/>
      <c r="CY1774" s="1"/>
      <c r="CZ1774" s="1"/>
      <c r="DA1774" s="1"/>
      <c r="DB1774" s="1"/>
      <c r="DC1774" s="1"/>
      <c r="DD1774" s="1"/>
      <c r="DE1774" s="1"/>
      <c r="DF1774" s="1"/>
      <c r="DG1774" s="1"/>
      <c r="DH1774" s="1"/>
      <c r="DI1774" s="1"/>
      <c r="DJ1774" s="1"/>
      <c r="DK1774" s="1"/>
      <c r="DL1774" s="1"/>
    </row>
    <row r="1775" spans="1:116" x14ac:dyDescent="0.4">
      <c r="B1775" t="s">
        <v>332</v>
      </c>
      <c r="D1775" t="s">
        <v>768</v>
      </c>
      <c r="E1775" s="8" t="str">
        <f>ROW()&amp;" "&amp;D1775</f>
        <v>1775 LAMORT-S</v>
      </c>
      <c r="G1775" s="136" t="str">
        <f>G1740</f>
        <v>(Primary label)</v>
      </c>
      <c r="H1775" s="27"/>
      <c r="I1775" s="78"/>
      <c r="J1775" s="78"/>
      <c r="K1775" s="33"/>
      <c r="L1775" s="33"/>
      <c r="M1775" s="33"/>
      <c r="N1775" s="33"/>
      <c r="O1775" s="33"/>
      <c r="P1775" s="33"/>
      <c r="R1775" s="33"/>
      <c r="S1775" s="77"/>
      <c r="T1775" s="77"/>
      <c r="U1775" s="77"/>
      <c r="V1775" s="77"/>
      <c r="W1775" s="77"/>
      <c r="X1775" s="77"/>
      <c r="Y1775" s="77"/>
      <c r="Z1775" s="77"/>
      <c r="AA1775" s="77"/>
      <c r="AB1775" s="77"/>
      <c r="AC1775" s="77"/>
      <c r="AD1775" s="77"/>
      <c r="AE1775" s="77"/>
      <c r="AF1775" s="77"/>
      <c r="AG1775" s="77"/>
      <c r="AH1775" s="77"/>
      <c r="AI1775" s="77"/>
      <c r="AJ1775" s="77"/>
      <c r="AK1775" s="77"/>
      <c r="AL1775" s="77"/>
      <c r="AM1775" s="77"/>
      <c r="AN1775" s="77"/>
      <c r="AO1775" s="77"/>
      <c r="AP1775" s="77"/>
      <c r="AQ1775" s="77"/>
      <c r="AR1775" s="77"/>
      <c r="AS1775" s="77"/>
      <c r="AT1775" s="77"/>
      <c r="AU1775" s="77"/>
      <c r="AV1775" s="77"/>
      <c r="AW1775" s="77"/>
      <c r="AX1775" s="77"/>
      <c r="AY1775" s="77"/>
      <c r="AZ1775" s="77"/>
      <c r="BA1775" s="77"/>
      <c r="BB1775" s="77"/>
      <c r="BC1775" s="77"/>
      <c r="BD1775" s="77"/>
      <c r="BE1775" s="77"/>
      <c r="BF1775" s="77"/>
      <c r="BG1775" s="77"/>
      <c r="BH1775" s="77"/>
      <c r="BI1775" s="77"/>
      <c r="BJ1775" s="77"/>
      <c r="BK1775" s="77"/>
      <c r="BL1775" s="77"/>
      <c r="BM1775" s="77"/>
      <c r="BN1775" s="77"/>
      <c r="BO1775" s="77"/>
      <c r="BP1775" s="77"/>
      <c r="BQ1775" s="77"/>
      <c r="BR1775" s="77"/>
      <c r="BS1775" s="77"/>
      <c r="BT1775" s="77"/>
      <c r="BU1775" s="77"/>
      <c r="BV1775" s="77"/>
      <c r="BW1775" s="77"/>
      <c r="BX1775" s="77"/>
      <c r="BY1775" s="77"/>
      <c r="BZ1775" s="77"/>
      <c r="CA1775" s="77"/>
      <c r="CB1775" s="77"/>
      <c r="CC1775" s="77"/>
      <c r="CD1775" s="77"/>
      <c r="CE1775" s="77"/>
      <c r="CF1775" s="77"/>
      <c r="CG1775" s="77"/>
      <c r="CH1775" s="77"/>
      <c r="CI1775" s="77"/>
      <c r="CJ1775" s="77"/>
      <c r="CK1775" s="77"/>
      <c r="CL1775" s="77"/>
      <c r="CN1775" s="78"/>
      <c r="CO1775" s="77"/>
      <c r="CP1775" s="77"/>
      <c r="CQ1775" s="77"/>
      <c r="CR1775" s="77"/>
      <c r="CS1775" s="77"/>
      <c r="CT1775" s="77"/>
      <c r="CU1775" s="77"/>
      <c r="CV1775" s="77"/>
      <c r="CW1775" s="77"/>
      <c r="CX1775" s="77"/>
      <c r="CY1775" s="77"/>
      <c r="CZ1775" s="77"/>
      <c r="DA1775" s="77"/>
      <c r="DB1775" s="77"/>
      <c r="DC1775" s="77"/>
      <c r="DD1775" s="77"/>
      <c r="DE1775" s="77"/>
      <c r="DF1775" s="77"/>
      <c r="DG1775" s="77"/>
      <c r="DH1775" s="77"/>
      <c r="DI1775" s="77"/>
      <c r="DJ1775" s="77"/>
      <c r="DK1775" s="77"/>
      <c r="DL1775" s="77"/>
    </row>
    <row r="1776" spans="1:116" x14ac:dyDescent="0.4">
      <c r="B1776" t="s">
        <v>332</v>
      </c>
      <c r="D1776" t="s">
        <v>768</v>
      </c>
      <c r="E1776" s="8" t="str">
        <f>ROW()&amp;" "&amp;D1776</f>
        <v>1776 LAMORT-S</v>
      </c>
      <c r="G1776" s="136" t="str">
        <f>G1741</f>
        <v>primary unit</v>
      </c>
      <c r="H1776" s="27"/>
      <c r="I1776" s="78"/>
      <c r="J1776" s="78"/>
      <c r="K1776" s="33"/>
      <c r="L1776" s="33"/>
      <c r="M1776" s="33"/>
      <c r="N1776" s="33"/>
      <c r="O1776" s="33"/>
      <c r="P1776" s="33"/>
      <c r="R1776" s="33"/>
      <c r="S1776" s="77"/>
      <c r="T1776" s="77"/>
      <c r="U1776" s="77"/>
      <c r="V1776" s="77"/>
      <c r="W1776" s="77"/>
      <c r="X1776" s="77"/>
      <c r="Y1776" s="77"/>
      <c r="Z1776" s="77"/>
      <c r="AA1776" s="77"/>
      <c r="AB1776" s="77"/>
      <c r="AC1776" s="77"/>
      <c r="AD1776" s="77"/>
      <c r="AE1776" s="77"/>
      <c r="AF1776" s="77"/>
      <c r="AG1776" s="77"/>
      <c r="AH1776" s="77"/>
      <c r="AI1776" s="77"/>
      <c r="AJ1776" s="77"/>
      <c r="AK1776" s="77"/>
      <c r="AL1776" s="77"/>
      <c r="AM1776" s="77"/>
      <c r="AN1776" s="77"/>
      <c r="AO1776" s="77"/>
      <c r="AP1776" s="77"/>
      <c r="AQ1776" s="77"/>
      <c r="AR1776" s="77"/>
      <c r="AS1776" s="77"/>
      <c r="AT1776" s="77"/>
      <c r="AU1776" s="77"/>
      <c r="AV1776" s="77"/>
      <c r="AW1776" s="77"/>
      <c r="AX1776" s="77"/>
      <c r="AY1776" s="77"/>
      <c r="AZ1776" s="77"/>
      <c r="BA1776" s="77"/>
      <c r="BB1776" s="77"/>
      <c r="BC1776" s="77"/>
      <c r="BD1776" s="77"/>
      <c r="BE1776" s="77"/>
      <c r="BF1776" s="77"/>
      <c r="BG1776" s="77"/>
      <c r="BH1776" s="77"/>
      <c r="BI1776" s="77"/>
      <c r="BJ1776" s="77"/>
      <c r="BK1776" s="77"/>
      <c r="BL1776" s="77"/>
      <c r="BM1776" s="77"/>
      <c r="BN1776" s="77"/>
      <c r="BO1776" s="77"/>
      <c r="BP1776" s="77"/>
      <c r="BQ1776" s="77"/>
      <c r="BR1776" s="77"/>
      <c r="BS1776" s="77"/>
      <c r="BT1776" s="77"/>
      <c r="BU1776" s="77"/>
      <c r="BV1776" s="77"/>
      <c r="BW1776" s="77"/>
      <c r="BX1776" s="77"/>
      <c r="BY1776" s="77"/>
      <c r="BZ1776" s="77"/>
      <c r="CA1776" s="77"/>
      <c r="CB1776" s="77"/>
      <c r="CC1776" s="77"/>
      <c r="CD1776" s="77"/>
      <c r="CE1776" s="77"/>
      <c r="CF1776" s="77"/>
      <c r="CG1776" s="77"/>
      <c r="CH1776" s="77"/>
      <c r="CI1776" s="77"/>
      <c r="CJ1776" s="77"/>
      <c r="CK1776" s="77"/>
      <c r="CL1776" s="77"/>
      <c r="CN1776" s="78"/>
      <c r="CO1776" s="77"/>
      <c r="CP1776" s="77"/>
      <c r="CQ1776" s="77"/>
      <c r="CR1776" s="77"/>
      <c r="CS1776" s="77"/>
      <c r="CT1776" s="77"/>
      <c r="CU1776" s="77"/>
      <c r="CV1776" s="77"/>
      <c r="CW1776" s="77"/>
      <c r="CX1776" s="77"/>
      <c r="CY1776" s="77"/>
      <c r="CZ1776" s="77"/>
      <c r="DA1776" s="77"/>
      <c r="DB1776" s="77"/>
      <c r="DC1776" s="77"/>
      <c r="DD1776" s="77"/>
      <c r="DE1776" s="77"/>
      <c r="DF1776" s="77"/>
      <c r="DG1776" s="77"/>
      <c r="DH1776" s="77"/>
      <c r="DI1776" s="77"/>
      <c r="DJ1776" s="77"/>
      <c r="DK1776" s="77"/>
      <c r="DL1776" s="77"/>
    </row>
    <row r="1777" spans="1:116" x14ac:dyDescent="0.4">
      <c r="B1777" t="s">
        <v>332</v>
      </c>
      <c r="D1777" t="s">
        <v>768</v>
      </c>
      <c r="E1777" s="8" t="str">
        <f>ROW()&amp;" "&amp;D1777</f>
        <v>1777 LAMORT-S</v>
      </c>
      <c r="G1777" s="136" t="str">
        <f>G1742</f>
        <v>Primary revenue driver</v>
      </c>
      <c r="K1777" s="53"/>
      <c r="L1777" s="53"/>
      <c r="M1777" s="53"/>
      <c r="N1777" s="53"/>
      <c r="O1777" s="53"/>
      <c r="P1777" s="53"/>
      <c r="R1777" s="24"/>
      <c r="S1777" s="179" t="str">
        <f t="shared" ref="S1777:AX1777" si="2916">S1742</f>
        <v>S$16</v>
      </c>
      <c r="T1777" s="179" t="str">
        <f t="shared" si="2916"/>
        <v>T$16</v>
      </c>
      <c r="U1777" s="179" t="str">
        <f t="shared" si="2916"/>
        <v>U$16</v>
      </c>
      <c r="V1777" s="179" t="str">
        <f t="shared" si="2916"/>
        <v>V$16</v>
      </c>
      <c r="W1777" s="179" t="str">
        <f t="shared" si="2916"/>
        <v>W$16</v>
      </c>
      <c r="X1777" s="179" t="str">
        <f t="shared" si="2916"/>
        <v>X$16</v>
      </c>
      <c r="Y1777" s="179" t="str">
        <f t="shared" si="2916"/>
        <v>Y$16</v>
      </c>
      <c r="Z1777" s="179" t="str">
        <f t="shared" si="2916"/>
        <v>Z$16</v>
      </c>
      <c r="AA1777" s="179" t="str">
        <f t="shared" si="2916"/>
        <v>AA$16</v>
      </c>
      <c r="AB1777" s="179" t="str">
        <f t="shared" si="2916"/>
        <v>AB$16</v>
      </c>
      <c r="AC1777" s="179" t="str">
        <f t="shared" si="2916"/>
        <v>AC$16</v>
      </c>
      <c r="AD1777" s="179" t="str">
        <f t="shared" si="2916"/>
        <v>AD$16</v>
      </c>
      <c r="AE1777" s="179" t="str">
        <f t="shared" si="2916"/>
        <v>AE$16</v>
      </c>
      <c r="AF1777" s="179" t="str">
        <f t="shared" si="2916"/>
        <v>AF$16</v>
      </c>
      <c r="AG1777" s="179" t="str">
        <f t="shared" si="2916"/>
        <v>AG$16</v>
      </c>
      <c r="AH1777" s="179" t="str">
        <f t="shared" si="2916"/>
        <v>AH$16</v>
      </c>
      <c r="AI1777" s="179" t="str">
        <f t="shared" si="2916"/>
        <v>AI$16</v>
      </c>
      <c r="AJ1777" s="179" t="str">
        <f t="shared" si="2916"/>
        <v>AJ$16</v>
      </c>
      <c r="AK1777" s="179" t="str">
        <f t="shared" si="2916"/>
        <v>AK$16</v>
      </c>
      <c r="AL1777" s="179" t="str">
        <f t="shared" si="2916"/>
        <v>AL$16</v>
      </c>
      <c r="AM1777" s="179" t="str">
        <f t="shared" si="2916"/>
        <v>AM$16</v>
      </c>
      <c r="AN1777" s="179" t="str">
        <f t="shared" si="2916"/>
        <v>AN$16</v>
      </c>
      <c r="AO1777" s="179" t="str">
        <f t="shared" si="2916"/>
        <v>AO$16</v>
      </c>
      <c r="AP1777" s="179" t="str">
        <f t="shared" si="2916"/>
        <v>AP$16</v>
      </c>
      <c r="AQ1777" s="179" t="str">
        <f t="shared" si="2916"/>
        <v>AQ$16</v>
      </c>
      <c r="AR1777" s="179" t="str">
        <f t="shared" si="2916"/>
        <v>AR$16</v>
      </c>
      <c r="AS1777" s="179" t="str">
        <f t="shared" si="2916"/>
        <v>AS$16</v>
      </c>
      <c r="AT1777" s="179" t="str">
        <f t="shared" si="2916"/>
        <v>AT$16</v>
      </c>
      <c r="AU1777" s="179" t="str">
        <f t="shared" si="2916"/>
        <v>AU$16</v>
      </c>
      <c r="AV1777" s="179" t="str">
        <f t="shared" si="2916"/>
        <v>AV$16</v>
      </c>
      <c r="AW1777" s="179" t="str">
        <f t="shared" si="2916"/>
        <v>AW$16</v>
      </c>
      <c r="AX1777" s="179" t="str">
        <f t="shared" si="2916"/>
        <v>AX$16</v>
      </c>
      <c r="AY1777" s="179" t="str">
        <f t="shared" ref="AY1777:CD1777" si="2917">AY1742</f>
        <v>AY$16</v>
      </c>
      <c r="AZ1777" s="179" t="str">
        <f t="shared" si="2917"/>
        <v>AZ$16</v>
      </c>
      <c r="BA1777" s="179" t="str">
        <f t="shared" si="2917"/>
        <v>BA$16</v>
      </c>
      <c r="BB1777" s="179" t="str">
        <f t="shared" si="2917"/>
        <v>BB$16</v>
      </c>
      <c r="BC1777" s="179" t="str">
        <f t="shared" si="2917"/>
        <v>BC$16</v>
      </c>
      <c r="BD1777" s="179" t="str">
        <f t="shared" si="2917"/>
        <v>BD$16</v>
      </c>
      <c r="BE1777" s="179" t="str">
        <f t="shared" si="2917"/>
        <v>BE$16</v>
      </c>
      <c r="BF1777" s="179" t="str">
        <f t="shared" si="2917"/>
        <v>BF$16</v>
      </c>
      <c r="BG1777" s="179" t="str">
        <f t="shared" si="2917"/>
        <v>BG$16</v>
      </c>
      <c r="BH1777" s="179" t="str">
        <f t="shared" si="2917"/>
        <v>BH$16</v>
      </c>
      <c r="BI1777" s="179" t="str">
        <f t="shared" si="2917"/>
        <v>BI$16</v>
      </c>
      <c r="BJ1777" s="179" t="str">
        <f t="shared" si="2917"/>
        <v>BJ$16</v>
      </c>
      <c r="BK1777" s="179" t="str">
        <f t="shared" si="2917"/>
        <v>BK$16</v>
      </c>
      <c r="BL1777" s="179" t="str">
        <f t="shared" si="2917"/>
        <v>BL$16</v>
      </c>
      <c r="BM1777" s="179" t="str">
        <f t="shared" si="2917"/>
        <v>BM$16</v>
      </c>
      <c r="BN1777" s="179" t="str">
        <f t="shared" si="2917"/>
        <v>BN$16</v>
      </c>
      <c r="BO1777" s="179" t="str">
        <f t="shared" si="2917"/>
        <v>BO$16</v>
      </c>
      <c r="BP1777" s="179" t="str">
        <f t="shared" si="2917"/>
        <v>BP$16</v>
      </c>
      <c r="BQ1777" s="179" t="str">
        <f t="shared" si="2917"/>
        <v>BQ$16</v>
      </c>
      <c r="BR1777" s="179" t="str">
        <f t="shared" si="2917"/>
        <v>BR$16</v>
      </c>
      <c r="BS1777" s="179" t="str">
        <f t="shared" si="2917"/>
        <v>BS$16</v>
      </c>
      <c r="BT1777" s="179" t="str">
        <f t="shared" si="2917"/>
        <v>BT$16</v>
      </c>
      <c r="BU1777" s="179" t="str">
        <f t="shared" si="2917"/>
        <v>BU$16</v>
      </c>
      <c r="BV1777" s="179" t="str">
        <f t="shared" si="2917"/>
        <v>BV$16</v>
      </c>
      <c r="BW1777" s="179" t="str">
        <f t="shared" si="2917"/>
        <v>BW$16</v>
      </c>
      <c r="BX1777" s="179" t="str">
        <f t="shared" si="2917"/>
        <v>BX$16</v>
      </c>
      <c r="BY1777" s="179" t="str">
        <f t="shared" si="2917"/>
        <v>BY$16</v>
      </c>
      <c r="BZ1777" s="179" t="str">
        <f t="shared" si="2917"/>
        <v>BZ$16</v>
      </c>
      <c r="CA1777" s="179" t="str">
        <f t="shared" si="2917"/>
        <v>CA$16</v>
      </c>
      <c r="CB1777" s="179" t="str">
        <f t="shared" si="2917"/>
        <v>CB$16</v>
      </c>
      <c r="CC1777" s="179" t="str">
        <f t="shared" si="2917"/>
        <v>CC$16</v>
      </c>
      <c r="CD1777" s="179" t="str">
        <f t="shared" si="2917"/>
        <v>CD$16</v>
      </c>
      <c r="CE1777" s="179" t="str">
        <f t="shared" ref="CE1777:CL1777" si="2918">CE1742</f>
        <v>CE$16</v>
      </c>
      <c r="CF1777" s="179" t="str">
        <f t="shared" si="2918"/>
        <v>CF$16</v>
      </c>
      <c r="CG1777" s="179" t="str">
        <f t="shared" si="2918"/>
        <v>CG$16</v>
      </c>
      <c r="CH1777" s="179" t="str">
        <f t="shared" si="2918"/>
        <v>CH$16</v>
      </c>
      <c r="CI1777" s="179" t="str">
        <f t="shared" si="2918"/>
        <v>CI$16</v>
      </c>
      <c r="CJ1777" s="179" t="str">
        <f t="shared" si="2918"/>
        <v>CJ$16</v>
      </c>
      <c r="CK1777" s="179" t="str">
        <f t="shared" si="2918"/>
        <v>CK$16</v>
      </c>
      <c r="CL1777" s="179" t="str">
        <f t="shared" si="2918"/>
        <v>CL$16</v>
      </c>
      <c r="CO1777" s="179" t="str">
        <f t="shared" ref="CO1777:DK1777" si="2919">CO1742</f>
        <v>CO$16</v>
      </c>
      <c r="CP1777" s="179" t="str">
        <f t="shared" si="2919"/>
        <v>CP$16</v>
      </c>
      <c r="CQ1777" s="179" t="str">
        <f t="shared" si="2919"/>
        <v>CQ$16</v>
      </c>
      <c r="CR1777" s="179" t="str">
        <f t="shared" si="2919"/>
        <v>CR$16</v>
      </c>
      <c r="CS1777" s="179" t="str">
        <f t="shared" si="2919"/>
        <v>CS$16</v>
      </c>
      <c r="CT1777" s="179" t="str">
        <f t="shared" si="2919"/>
        <v>CT$16</v>
      </c>
      <c r="CU1777" s="179" t="str">
        <f t="shared" si="2919"/>
        <v>CU$16</v>
      </c>
      <c r="CV1777" s="179" t="str">
        <f t="shared" si="2919"/>
        <v>CV$16</v>
      </c>
      <c r="CW1777" s="179" t="str">
        <f t="shared" si="2919"/>
        <v>CW$16</v>
      </c>
      <c r="CX1777" s="179" t="str">
        <f t="shared" si="2919"/>
        <v>CX$16</v>
      </c>
      <c r="CY1777" s="179" t="str">
        <f t="shared" si="2919"/>
        <v>CY$16</v>
      </c>
      <c r="CZ1777" s="179" t="str">
        <f t="shared" si="2919"/>
        <v>CZ$16</v>
      </c>
      <c r="DA1777" s="179" t="str">
        <f t="shared" si="2919"/>
        <v>DA$16</v>
      </c>
      <c r="DB1777" s="179" t="str">
        <f t="shared" si="2919"/>
        <v>DB$16</v>
      </c>
      <c r="DC1777" s="179" t="str">
        <f t="shared" si="2919"/>
        <v>DC$16</v>
      </c>
      <c r="DD1777" s="179" t="str">
        <f t="shared" si="2919"/>
        <v>DD$16</v>
      </c>
      <c r="DE1777" s="179" t="str">
        <f t="shared" si="2919"/>
        <v>DE$16</v>
      </c>
      <c r="DF1777" s="179" t="str">
        <f t="shared" si="2919"/>
        <v>DF$16</v>
      </c>
      <c r="DG1777" s="179" t="str">
        <f t="shared" si="2919"/>
        <v>DG$16</v>
      </c>
      <c r="DH1777" s="179" t="str">
        <f t="shared" si="2919"/>
        <v>DH$16</v>
      </c>
      <c r="DI1777" s="179" t="str">
        <f t="shared" si="2919"/>
        <v>DI$16</v>
      </c>
      <c r="DJ1777" s="179" t="str">
        <f t="shared" si="2919"/>
        <v>DJ$16</v>
      </c>
      <c r="DK1777" s="179" t="str">
        <f t="shared" si="2919"/>
        <v>DK$16</v>
      </c>
      <c r="DL1777" s="179" t="str">
        <f t="shared" ref="DL1777" si="2920">DL1742</f>
        <v>DL$16</v>
      </c>
    </row>
    <row r="1778" spans="1:116" x14ac:dyDescent="0.4">
      <c r="B1778" t="s">
        <v>332</v>
      </c>
      <c r="D1778" t="s">
        <v>768</v>
      </c>
      <c r="E1778" s="8" t="str">
        <f>ROW()&amp;" "&amp;D1778</f>
        <v>1778 LAMORT-S</v>
      </c>
      <c r="G1778" s="136" t="str">
        <f>G1743</f>
        <v>Primary volume driver</v>
      </c>
      <c r="H1778" s="12"/>
      <c r="I1778" s="60"/>
      <c r="J1778" s="60"/>
      <c r="K1778" s="15"/>
      <c r="L1778" s="15"/>
      <c r="M1778" s="15"/>
      <c r="N1778" s="15"/>
      <c r="O1778" s="15"/>
      <c r="P1778" s="15"/>
      <c r="R1778" s="15"/>
      <c r="S1778" s="179" t="str">
        <f t="shared" ref="S1778:AX1778" si="2921">S1743</f>
        <v>S$17</v>
      </c>
      <c r="T1778" s="179" t="str">
        <f t="shared" si="2921"/>
        <v>T$17</v>
      </c>
      <c r="U1778" s="179" t="str">
        <f t="shared" si="2921"/>
        <v>U$17</v>
      </c>
      <c r="V1778" s="179" t="str">
        <f t="shared" si="2921"/>
        <v>V$17</v>
      </c>
      <c r="W1778" s="179" t="str">
        <f t="shared" si="2921"/>
        <v>W$17</v>
      </c>
      <c r="X1778" s="179" t="str">
        <f t="shared" si="2921"/>
        <v>X$17</v>
      </c>
      <c r="Y1778" s="179" t="str">
        <f t="shared" si="2921"/>
        <v>Y$17</v>
      </c>
      <c r="Z1778" s="179" t="str">
        <f t="shared" si="2921"/>
        <v>Z$17</v>
      </c>
      <c r="AA1778" s="179" t="str">
        <f t="shared" si="2921"/>
        <v>AA$17</v>
      </c>
      <c r="AB1778" s="179" t="str">
        <f t="shared" si="2921"/>
        <v>AB$17</v>
      </c>
      <c r="AC1778" s="179" t="str">
        <f t="shared" si="2921"/>
        <v>AC$17</v>
      </c>
      <c r="AD1778" s="179" t="str">
        <f t="shared" si="2921"/>
        <v>AD$17</v>
      </c>
      <c r="AE1778" s="179" t="str">
        <f t="shared" si="2921"/>
        <v>AE$17</v>
      </c>
      <c r="AF1778" s="179" t="str">
        <f t="shared" si="2921"/>
        <v>AF$17</v>
      </c>
      <c r="AG1778" s="179" t="str">
        <f t="shared" si="2921"/>
        <v>AG$17</v>
      </c>
      <c r="AH1778" s="179" t="str">
        <f t="shared" si="2921"/>
        <v>AH$17</v>
      </c>
      <c r="AI1778" s="179" t="str">
        <f t="shared" si="2921"/>
        <v>AI$17</v>
      </c>
      <c r="AJ1778" s="179" t="str">
        <f t="shared" si="2921"/>
        <v>AJ$17</v>
      </c>
      <c r="AK1778" s="179" t="str">
        <f t="shared" si="2921"/>
        <v>AK$17</v>
      </c>
      <c r="AL1778" s="179" t="str">
        <f t="shared" si="2921"/>
        <v>AL$17</v>
      </c>
      <c r="AM1778" s="179" t="str">
        <f t="shared" si="2921"/>
        <v>AM$17</v>
      </c>
      <c r="AN1778" s="179" t="str">
        <f t="shared" si="2921"/>
        <v>AN$17</v>
      </c>
      <c r="AO1778" s="179" t="str">
        <f t="shared" si="2921"/>
        <v>AO$17</v>
      </c>
      <c r="AP1778" s="179" t="str">
        <f t="shared" si="2921"/>
        <v>AP$17</v>
      </c>
      <c r="AQ1778" s="179" t="str">
        <f t="shared" si="2921"/>
        <v>AQ$17</v>
      </c>
      <c r="AR1778" s="179" t="str">
        <f t="shared" si="2921"/>
        <v>AR$17</v>
      </c>
      <c r="AS1778" s="179" t="str">
        <f t="shared" si="2921"/>
        <v>AS$17</v>
      </c>
      <c r="AT1778" s="179" t="str">
        <f t="shared" si="2921"/>
        <v>AT$17</v>
      </c>
      <c r="AU1778" s="179" t="str">
        <f t="shared" si="2921"/>
        <v>AU$17</v>
      </c>
      <c r="AV1778" s="179" t="str">
        <f t="shared" si="2921"/>
        <v>AV$17</v>
      </c>
      <c r="AW1778" s="179" t="str">
        <f t="shared" si="2921"/>
        <v>AW$17</v>
      </c>
      <c r="AX1778" s="179" t="str">
        <f t="shared" si="2921"/>
        <v>AX$17</v>
      </c>
      <c r="AY1778" s="179" t="str">
        <f t="shared" ref="AY1778:CD1778" si="2922">AY1743</f>
        <v>AY$17</v>
      </c>
      <c r="AZ1778" s="179" t="str">
        <f t="shared" si="2922"/>
        <v>AZ$17</v>
      </c>
      <c r="BA1778" s="179" t="str">
        <f t="shared" si="2922"/>
        <v>BA$17</v>
      </c>
      <c r="BB1778" s="179" t="str">
        <f t="shared" si="2922"/>
        <v>BB$17</v>
      </c>
      <c r="BC1778" s="179" t="str">
        <f t="shared" si="2922"/>
        <v>BC$17</v>
      </c>
      <c r="BD1778" s="179" t="str">
        <f t="shared" si="2922"/>
        <v>BD$17</v>
      </c>
      <c r="BE1778" s="179" t="str">
        <f t="shared" si="2922"/>
        <v>BE$17</v>
      </c>
      <c r="BF1778" s="179" t="str">
        <f t="shared" si="2922"/>
        <v>BF$17</v>
      </c>
      <c r="BG1778" s="179" t="str">
        <f t="shared" si="2922"/>
        <v>BG$17</v>
      </c>
      <c r="BH1778" s="179" t="str">
        <f t="shared" si="2922"/>
        <v>BH$17</v>
      </c>
      <c r="BI1778" s="179" t="str">
        <f t="shared" si="2922"/>
        <v>BI$17</v>
      </c>
      <c r="BJ1778" s="179" t="str">
        <f t="shared" si="2922"/>
        <v>BJ$17</v>
      </c>
      <c r="BK1778" s="179" t="str">
        <f t="shared" si="2922"/>
        <v>BK$17</v>
      </c>
      <c r="BL1778" s="179" t="str">
        <f t="shared" si="2922"/>
        <v>BL$17</v>
      </c>
      <c r="BM1778" s="179" t="str">
        <f t="shared" si="2922"/>
        <v>BM$17</v>
      </c>
      <c r="BN1778" s="179" t="str">
        <f t="shared" si="2922"/>
        <v>BN$17</v>
      </c>
      <c r="BO1778" s="179" t="str">
        <f t="shared" si="2922"/>
        <v>BO$17</v>
      </c>
      <c r="BP1778" s="179" t="str">
        <f t="shared" si="2922"/>
        <v>BP$17</v>
      </c>
      <c r="BQ1778" s="179" t="str">
        <f t="shared" si="2922"/>
        <v>BQ$17</v>
      </c>
      <c r="BR1778" s="179" t="str">
        <f t="shared" si="2922"/>
        <v>BR$17</v>
      </c>
      <c r="BS1778" s="179" t="str">
        <f t="shared" si="2922"/>
        <v>BS$17</v>
      </c>
      <c r="BT1778" s="179" t="str">
        <f t="shared" si="2922"/>
        <v>BT$17</v>
      </c>
      <c r="BU1778" s="179" t="str">
        <f t="shared" si="2922"/>
        <v>BU$17</v>
      </c>
      <c r="BV1778" s="179" t="str">
        <f t="shared" si="2922"/>
        <v>BV$17</v>
      </c>
      <c r="BW1778" s="179" t="str">
        <f t="shared" si="2922"/>
        <v>BW$17</v>
      </c>
      <c r="BX1778" s="179" t="str">
        <f t="shared" si="2922"/>
        <v>BX$17</v>
      </c>
      <c r="BY1778" s="179" t="str">
        <f t="shared" si="2922"/>
        <v>BY$17</v>
      </c>
      <c r="BZ1778" s="179" t="str">
        <f t="shared" si="2922"/>
        <v>BZ$17</v>
      </c>
      <c r="CA1778" s="179" t="str">
        <f t="shared" si="2922"/>
        <v>CA$17</v>
      </c>
      <c r="CB1778" s="179" t="str">
        <f t="shared" si="2922"/>
        <v>CB$17</v>
      </c>
      <c r="CC1778" s="179" t="str">
        <f t="shared" si="2922"/>
        <v>CC$17</v>
      </c>
      <c r="CD1778" s="179" t="str">
        <f t="shared" si="2922"/>
        <v>CD$17</v>
      </c>
      <c r="CE1778" s="179" t="str">
        <f t="shared" ref="CE1778:CL1778" si="2923">CE1743</f>
        <v>CE$17</v>
      </c>
      <c r="CF1778" s="179" t="str">
        <f t="shared" si="2923"/>
        <v>CF$17</v>
      </c>
      <c r="CG1778" s="179" t="str">
        <f t="shared" si="2923"/>
        <v>CG$17</v>
      </c>
      <c r="CH1778" s="179" t="str">
        <f t="shared" si="2923"/>
        <v>CH$17</v>
      </c>
      <c r="CI1778" s="179" t="str">
        <f t="shared" si="2923"/>
        <v>CI$17</v>
      </c>
      <c r="CJ1778" s="179" t="str">
        <f t="shared" si="2923"/>
        <v>CJ$17</v>
      </c>
      <c r="CK1778" s="179" t="str">
        <f t="shared" si="2923"/>
        <v>CK$17</v>
      </c>
      <c r="CL1778" s="179" t="str">
        <f t="shared" si="2923"/>
        <v>CL$17</v>
      </c>
      <c r="CN1778" s="60"/>
      <c r="CO1778" s="179" t="str">
        <f t="shared" ref="CO1778:DK1778" si="2924">CO1743</f>
        <v>CO$17</v>
      </c>
      <c r="CP1778" s="179" t="str">
        <f t="shared" si="2924"/>
        <v>CP$17</v>
      </c>
      <c r="CQ1778" s="179" t="str">
        <f t="shared" si="2924"/>
        <v>CQ$17</v>
      </c>
      <c r="CR1778" s="179" t="str">
        <f t="shared" si="2924"/>
        <v>CR$17</v>
      </c>
      <c r="CS1778" s="179" t="str">
        <f t="shared" si="2924"/>
        <v>CS$17</v>
      </c>
      <c r="CT1778" s="179" t="str">
        <f t="shared" si="2924"/>
        <v>CT$17</v>
      </c>
      <c r="CU1778" s="179" t="str">
        <f t="shared" si="2924"/>
        <v>CU$17</v>
      </c>
      <c r="CV1778" s="179" t="str">
        <f t="shared" si="2924"/>
        <v>CV$17</v>
      </c>
      <c r="CW1778" s="179" t="str">
        <f t="shared" si="2924"/>
        <v>CW$17</v>
      </c>
      <c r="CX1778" s="179" t="str">
        <f t="shared" si="2924"/>
        <v>CX$17</v>
      </c>
      <c r="CY1778" s="179" t="str">
        <f t="shared" si="2924"/>
        <v>CY$17</v>
      </c>
      <c r="CZ1778" s="179" t="str">
        <f t="shared" si="2924"/>
        <v>CZ$17</v>
      </c>
      <c r="DA1778" s="179" t="str">
        <f t="shared" si="2924"/>
        <v>DA$17</v>
      </c>
      <c r="DB1778" s="179" t="str">
        <f t="shared" si="2924"/>
        <v>DB$17</v>
      </c>
      <c r="DC1778" s="179" t="str">
        <f t="shared" si="2924"/>
        <v>DC$17</v>
      </c>
      <c r="DD1778" s="179" t="str">
        <f t="shared" si="2924"/>
        <v>DD$17</v>
      </c>
      <c r="DE1778" s="179" t="str">
        <f t="shared" si="2924"/>
        <v>DE$17</v>
      </c>
      <c r="DF1778" s="179" t="str">
        <f t="shared" si="2924"/>
        <v>DF$17</v>
      </c>
      <c r="DG1778" s="179" t="str">
        <f t="shared" si="2924"/>
        <v>DG$17</v>
      </c>
      <c r="DH1778" s="179" t="str">
        <f t="shared" si="2924"/>
        <v>DH$17</v>
      </c>
      <c r="DI1778" s="179" t="str">
        <f t="shared" si="2924"/>
        <v>DI$17</v>
      </c>
      <c r="DJ1778" s="179" t="str">
        <f t="shared" si="2924"/>
        <v>DJ$17</v>
      </c>
      <c r="DK1778" s="179" t="str">
        <f t="shared" si="2924"/>
        <v>DK$17</v>
      </c>
      <c r="DL1778" s="179" t="str">
        <f t="shared" ref="DL1778" si="2925">DL1743</f>
        <v>DL$17</v>
      </c>
    </row>
    <row r="1779" spans="1:116" x14ac:dyDescent="0.4">
      <c r="B1779" t="s">
        <v>332</v>
      </c>
      <c r="D1779" t="s">
        <v>768</v>
      </c>
      <c r="E1779" s="8" t="str">
        <f t="shared" ref="E1779:E1782" si="2926">ROW()&amp;" "&amp;D1779</f>
        <v>1779 LAMORT-S</v>
      </c>
      <c r="G1779" s="191" t="str">
        <f>G1748</f>
        <v>Volume driven amortizing loan - no defaults:</v>
      </c>
      <c r="H1779" s="12"/>
      <c r="I1779" s="60"/>
      <c r="J1779" s="60"/>
      <c r="K1779" s="15"/>
      <c r="L1779" s="15"/>
      <c r="M1779" s="15"/>
      <c r="N1779" s="15"/>
      <c r="O1779" s="15"/>
      <c r="P1779" s="15"/>
      <c r="R1779" s="15"/>
      <c r="S1779" s="179">
        <f t="shared" ref="S1779:AX1779" si="2927">S1744</f>
        <v>0</v>
      </c>
      <c r="T1779" s="179">
        <f t="shared" si="2927"/>
        <v>0</v>
      </c>
      <c r="U1779" s="179">
        <f t="shared" si="2927"/>
        <v>0</v>
      </c>
      <c r="V1779" s="179">
        <f t="shared" si="2927"/>
        <v>0</v>
      </c>
      <c r="W1779" s="179">
        <f t="shared" si="2927"/>
        <v>0</v>
      </c>
      <c r="X1779" s="179">
        <f t="shared" si="2927"/>
        <v>0</v>
      </c>
      <c r="Y1779" s="179">
        <f t="shared" si="2927"/>
        <v>0</v>
      </c>
      <c r="Z1779" s="179">
        <f t="shared" si="2927"/>
        <v>0</v>
      </c>
      <c r="AA1779" s="179">
        <f t="shared" si="2927"/>
        <v>0</v>
      </c>
      <c r="AB1779" s="179">
        <f t="shared" si="2927"/>
        <v>0</v>
      </c>
      <c r="AC1779" s="179">
        <f t="shared" si="2927"/>
        <v>0</v>
      </c>
      <c r="AD1779" s="179">
        <f t="shared" si="2927"/>
        <v>0</v>
      </c>
      <c r="AE1779" s="179">
        <f t="shared" si="2927"/>
        <v>0</v>
      </c>
      <c r="AF1779" s="179">
        <f t="shared" si="2927"/>
        <v>0</v>
      </c>
      <c r="AG1779" s="179">
        <f t="shared" si="2927"/>
        <v>0</v>
      </c>
      <c r="AH1779" s="179">
        <f t="shared" si="2927"/>
        <v>0</v>
      </c>
      <c r="AI1779" s="179">
        <f t="shared" si="2927"/>
        <v>0</v>
      </c>
      <c r="AJ1779" s="179">
        <f t="shared" si="2927"/>
        <v>0</v>
      </c>
      <c r="AK1779" s="179">
        <f t="shared" si="2927"/>
        <v>0</v>
      </c>
      <c r="AL1779" s="179">
        <f t="shared" si="2927"/>
        <v>0</v>
      </c>
      <c r="AM1779" s="179">
        <f t="shared" si="2927"/>
        <v>0</v>
      </c>
      <c r="AN1779" s="179">
        <f t="shared" si="2927"/>
        <v>0</v>
      </c>
      <c r="AO1779" s="179">
        <f t="shared" si="2927"/>
        <v>0</v>
      </c>
      <c r="AP1779" s="179">
        <f t="shared" si="2927"/>
        <v>0</v>
      </c>
      <c r="AQ1779" s="179">
        <f t="shared" si="2927"/>
        <v>0</v>
      </c>
      <c r="AR1779" s="179">
        <f t="shared" si="2927"/>
        <v>0</v>
      </c>
      <c r="AS1779" s="179">
        <f t="shared" si="2927"/>
        <v>0</v>
      </c>
      <c r="AT1779" s="179">
        <f t="shared" si="2927"/>
        <v>0</v>
      </c>
      <c r="AU1779" s="179">
        <f t="shared" si="2927"/>
        <v>0</v>
      </c>
      <c r="AV1779" s="179">
        <f t="shared" si="2927"/>
        <v>0</v>
      </c>
      <c r="AW1779" s="179">
        <f t="shared" si="2927"/>
        <v>0</v>
      </c>
      <c r="AX1779" s="179">
        <f t="shared" si="2927"/>
        <v>0</v>
      </c>
      <c r="AY1779" s="179">
        <f t="shared" ref="AY1779:CD1779" si="2928">AY1744</f>
        <v>0</v>
      </c>
      <c r="AZ1779" s="179">
        <f t="shared" si="2928"/>
        <v>0</v>
      </c>
      <c r="BA1779" s="179">
        <f t="shared" si="2928"/>
        <v>0</v>
      </c>
      <c r="BB1779" s="179">
        <f t="shared" si="2928"/>
        <v>0</v>
      </c>
      <c r="BC1779" s="179">
        <f t="shared" si="2928"/>
        <v>0</v>
      </c>
      <c r="BD1779" s="179">
        <f t="shared" si="2928"/>
        <v>0</v>
      </c>
      <c r="BE1779" s="179">
        <f t="shared" si="2928"/>
        <v>0</v>
      </c>
      <c r="BF1779" s="179">
        <f t="shared" si="2928"/>
        <v>0</v>
      </c>
      <c r="BG1779" s="179">
        <f t="shared" si="2928"/>
        <v>0</v>
      </c>
      <c r="BH1779" s="179">
        <f t="shared" si="2928"/>
        <v>0</v>
      </c>
      <c r="BI1779" s="179">
        <f t="shared" si="2928"/>
        <v>0</v>
      </c>
      <c r="BJ1779" s="179">
        <f t="shared" si="2928"/>
        <v>0</v>
      </c>
      <c r="BK1779" s="179">
        <f t="shared" si="2928"/>
        <v>0</v>
      </c>
      <c r="BL1779" s="179">
        <f t="shared" si="2928"/>
        <v>0</v>
      </c>
      <c r="BM1779" s="179">
        <f t="shared" si="2928"/>
        <v>0</v>
      </c>
      <c r="BN1779" s="179">
        <f t="shared" si="2928"/>
        <v>0</v>
      </c>
      <c r="BO1779" s="179">
        <f t="shared" si="2928"/>
        <v>0</v>
      </c>
      <c r="BP1779" s="179">
        <f t="shared" si="2928"/>
        <v>0</v>
      </c>
      <c r="BQ1779" s="179">
        <f t="shared" si="2928"/>
        <v>0</v>
      </c>
      <c r="BR1779" s="179">
        <f t="shared" si="2928"/>
        <v>0</v>
      </c>
      <c r="BS1779" s="179">
        <f t="shared" si="2928"/>
        <v>0</v>
      </c>
      <c r="BT1779" s="179">
        <f t="shared" si="2928"/>
        <v>0</v>
      </c>
      <c r="BU1779" s="179">
        <f t="shared" si="2928"/>
        <v>0</v>
      </c>
      <c r="BV1779" s="179">
        <f t="shared" si="2928"/>
        <v>0</v>
      </c>
      <c r="BW1779" s="179">
        <f t="shared" si="2928"/>
        <v>0</v>
      </c>
      <c r="BX1779" s="179">
        <f t="shared" si="2928"/>
        <v>0</v>
      </c>
      <c r="BY1779" s="179">
        <f t="shared" si="2928"/>
        <v>0</v>
      </c>
      <c r="BZ1779" s="179">
        <f t="shared" si="2928"/>
        <v>0</v>
      </c>
      <c r="CA1779" s="179">
        <f t="shared" si="2928"/>
        <v>0</v>
      </c>
      <c r="CB1779" s="179">
        <f t="shared" si="2928"/>
        <v>0</v>
      </c>
      <c r="CC1779" s="179">
        <f t="shared" si="2928"/>
        <v>0</v>
      </c>
      <c r="CD1779" s="179">
        <f t="shared" si="2928"/>
        <v>0</v>
      </c>
      <c r="CE1779" s="179">
        <f t="shared" ref="CE1779:CL1779" si="2929">CE1744</f>
        <v>0</v>
      </c>
      <c r="CF1779" s="179">
        <f t="shared" si="2929"/>
        <v>0</v>
      </c>
      <c r="CG1779" s="179">
        <f t="shared" si="2929"/>
        <v>0</v>
      </c>
      <c r="CH1779" s="179">
        <f t="shared" si="2929"/>
        <v>0</v>
      </c>
      <c r="CI1779" s="179">
        <f t="shared" si="2929"/>
        <v>0</v>
      </c>
      <c r="CJ1779" s="179">
        <f t="shared" si="2929"/>
        <v>0</v>
      </c>
      <c r="CK1779" s="179">
        <f t="shared" si="2929"/>
        <v>0</v>
      </c>
      <c r="CL1779" s="179">
        <f t="shared" si="2929"/>
        <v>0</v>
      </c>
      <c r="CN1779" s="60"/>
      <c r="CO1779" s="179">
        <f t="shared" ref="CO1779:DK1779" si="2930">CO1744</f>
        <v>0</v>
      </c>
      <c r="CP1779" s="179">
        <f t="shared" si="2930"/>
        <v>0</v>
      </c>
      <c r="CQ1779" s="179">
        <f t="shared" si="2930"/>
        <v>0</v>
      </c>
      <c r="CR1779" s="179">
        <f t="shared" si="2930"/>
        <v>0</v>
      </c>
      <c r="CS1779" s="179">
        <f t="shared" si="2930"/>
        <v>0</v>
      </c>
      <c r="CT1779" s="179">
        <f t="shared" si="2930"/>
        <v>0</v>
      </c>
      <c r="CU1779" s="179">
        <f t="shared" si="2930"/>
        <v>0</v>
      </c>
      <c r="CV1779" s="179">
        <f t="shared" si="2930"/>
        <v>0</v>
      </c>
      <c r="CW1779" s="179">
        <f t="shared" si="2930"/>
        <v>0</v>
      </c>
      <c r="CX1779" s="179">
        <f t="shared" si="2930"/>
        <v>0</v>
      </c>
      <c r="CY1779" s="179">
        <f t="shared" si="2930"/>
        <v>0</v>
      </c>
      <c r="CZ1779" s="179">
        <f t="shared" si="2930"/>
        <v>0</v>
      </c>
      <c r="DA1779" s="179">
        <f t="shared" si="2930"/>
        <v>0</v>
      </c>
      <c r="DB1779" s="179">
        <f t="shared" si="2930"/>
        <v>0</v>
      </c>
      <c r="DC1779" s="179">
        <f t="shared" si="2930"/>
        <v>0</v>
      </c>
      <c r="DD1779" s="179">
        <f t="shared" si="2930"/>
        <v>0</v>
      </c>
      <c r="DE1779" s="179">
        <f t="shared" si="2930"/>
        <v>0</v>
      </c>
      <c r="DF1779" s="179">
        <f t="shared" si="2930"/>
        <v>0</v>
      </c>
      <c r="DG1779" s="179">
        <f t="shared" si="2930"/>
        <v>0</v>
      </c>
      <c r="DH1779" s="179">
        <f t="shared" si="2930"/>
        <v>0</v>
      </c>
      <c r="DI1779" s="179">
        <f t="shared" si="2930"/>
        <v>0</v>
      </c>
      <c r="DJ1779" s="179">
        <f t="shared" si="2930"/>
        <v>0</v>
      </c>
      <c r="DK1779" s="179">
        <f t="shared" si="2930"/>
        <v>0</v>
      </c>
      <c r="DL1779" s="179">
        <f t="shared" ref="DL1779" si="2931">DL1744</f>
        <v>0</v>
      </c>
    </row>
    <row r="1780" spans="1:116" x14ac:dyDescent="0.4">
      <c r="B1780" t="s">
        <v>332</v>
      </c>
      <c r="D1780" t="s">
        <v>768</v>
      </c>
      <c r="E1780" s="8" t="str">
        <f t="shared" ref="E1780" si="2932">ROW()&amp;" "&amp;D1780</f>
        <v>1780 LAMORT-S</v>
      </c>
      <c r="G1780" s="241" t="str">
        <f>IFERROR(SUBSTITUTE(TRIM(MID(G1748, SEARCH("-", G1748) + 1, LEN(G1748))),":",""),"no unit")</f>
        <v>no defaults</v>
      </c>
      <c r="H1780" s="12"/>
      <c r="I1780" s="60"/>
      <c r="J1780" s="60"/>
      <c r="K1780" s="15"/>
      <c r="L1780" s="15"/>
      <c r="M1780" s="15"/>
      <c r="N1780" s="15"/>
      <c r="O1780" s="15"/>
      <c r="P1780" s="15"/>
      <c r="R1780" s="15"/>
      <c r="S1780" s="179"/>
      <c r="T1780" s="179"/>
      <c r="U1780" s="179"/>
      <c r="V1780" s="179"/>
      <c r="W1780" s="179"/>
      <c r="X1780" s="179"/>
      <c r="Y1780" s="179"/>
      <c r="Z1780" s="179"/>
      <c r="AA1780" s="179"/>
      <c r="AB1780" s="179"/>
      <c r="AC1780" s="179"/>
      <c r="AD1780" s="179"/>
      <c r="AE1780" s="179"/>
      <c r="AF1780" s="179"/>
      <c r="AG1780" s="179"/>
      <c r="AH1780" s="179"/>
      <c r="AI1780" s="179"/>
      <c r="AJ1780" s="179"/>
      <c r="AK1780" s="179"/>
      <c r="AL1780" s="179"/>
      <c r="AM1780" s="179"/>
      <c r="AN1780" s="179"/>
      <c r="AO1780" s="179"/>
      <c r="AP1780" s="179"/>
      <c r="AQ1780" s="179"/>
      <c r="AR1780" s="179"/>
      <c r="AS1780" s="179"/>
      <c r="AT1780" s="179"/>
      <c r="AU1780" s="179"/>
      <c r="AV1780" s="179"/>
      <c r="AW1780" s="179"/>
      <c r="AX1780" s="179"/>
      <c r="AY1780" s="179"/>
      <c r="AZ1780" s="179"/>
      <c r="BA1780" s="179"/>
      <c r="BB1780" s="179"/>
      <c r="BC1780" s="179"/>
      <c r="BD1780" s="179"/>
      <c r="BE1780" s="179"/>
      <c r="BF1780" s="179"/>
      <c r="BG1780" s="179"/>
      <c r="BH1780" s="179"/>
      <c r="BI1780" s="179"/>
      <c r="BJ1780" s="179"/>
      <c r="BK1780" s="179"/>
      <c r="BL1780" s="179"/>
      <c r="BM1780" s="179"/>
      <c r="BN1780" s="179"/>
      <c r="BO1780" s="179"/>
      <c r="BP1780" s="179"/>
      <c r="BQ1780" s="179"/>
      <c r="BR1780" s="179"/>
      <c r="BS1780" s="179"/>
      <c r="BT1780" s="179"/>
      <c r="BU1780" s="179"/>
      <c r="BV1780" s="179"/>
      <c r="BW1780" s="179"/>
      <c r="BX1780" s="179"/>
      <c r="BY1780" s="179"/>
      <c r="BZ1780" s="179"/>
      <c r="CA1780" s="179"/>
      <c r="CB1780" s="179"/>
      <c r="CC1780" s="179"/>
      <c r="CD1780" s="179"/>
      <c r="CE1780" s="179"/>
      <c r="CF1780" s="179"/>
      <c r="CG1780" s="179"/>
      <c r="CH1780" s="179"/>
      <c r="CI1780" s="179"/>
      <c r="CJ1780" s="179"/>
      <c r="CK1780" s="179"/>
      <c r="CL1780" s="179"/>
      <c r="CN1780" s="60"/>
      <c r="CO1780" s="179"/>
      <c r="CP1780" s="179"/>
      <c r="CQ1780" s="179"/>
      <c r="CR1780" s="179"/>
      <c r="CS1780" s="179"/>
      <c r="CT1780" s="179"/>
      <c r="CU1780" s="179"/>
      <c r="CV1780" s="179"/>
      <c r="CW1780" s="179"/>
      <c r="CX1780" s="179"/>
      <c r="CY1780" s="179"/>
      <c r="CZ1780" s="179"/>
      <c r="DA1780" s="179"/>
      <c r="DB1780" s="179"/>
      <c r="DC1780" s="179"/>
      <c r="DD1780" s="179"/>
      <c r="DE1780" s="179"/>
      <c r="DF1780" s="179"/>
      <c r="DG1780" s="179"/>
      <c r="DH1780" s="179"/>
      <c r="DI1780" s="179"/>
      <c r="DJ1780" s="179"/>
      <c r="DK1780" s="179"/>
      <c r="DL1780" s="179"/>
    </row>
    <row r="1781" spans="1:116" x14ac:dyDescent="0.4">
      <c r="B1781" t="s">
        <v>332</v>
      </c>
      <c r="D1781" t="s">
        <v>768</v>
      </c>
      <c r="E1781" s="8" t="str">
        <f t="shared" si="2926"/>
        <v>1781 LAMORT-S</v>
      </c>
      <c r="G1781" s="136" t="str">
        <f>G1746</f>
        <v>Secondary revenue driver</v>
      </c>
      <c r="H1781" s="90"/>
      <c r="I1781" s="213"/>
      <c r="J1781" s="213"/>
      <c r="K1781" s="214"/>
      <c r="L1781" s="214"/>
      <c r="M1781" s="214"/>
      <c r="N1781" s="214"/>
      <c r="O1781" s="214"/>
      <c r="P1781" s="214"/>
      <c r="R1781" s="214"/>
      <c r="S1781" s="4" t="str">
        <f>ADDRESS(ROW(S1762),COLUMN(S1762),2)</f>
        <v>S$1762</v>
      </c>
      <c r="T1781" s="4" t="str">
        <f t="shared" ref="T1781:CE1781" si="2933">ADDRESS(ROW(T1762),COLUMN(T1762),2)</f>
        <v>T$1762</v>
      </c>
      <c r="U1781" s="4" t="str">
        <f t="shared" si="2933"/>
        <v>U$1762</v>
      </c>
      <c r="V1781" s="4" t="str">
        <f t="shared" si="2933"/>
        <v>V$1762</v>
      </c>
      <c r="W1781" s="4" t="str">
        <f t="shared" si="2933"/>
        <v>W$1762</v>
      </c>
      <c r="X1781" s="4" t="str">
        <f t="shared" si="2933"/>
        <v>X$1762</v>
      </c>
      <c r="Y1781" s="4" t="str">
        <f t="shared" si="2933"/>
        <v>Y$1762</v>
      </c>
      <c r="Z1781" s="4" t="str">
        <f t="shared" si="2933"/>
        <v>Z$1762</v>
      </c>
      <c r="AA1781" s="4" t="str">
        <f t="shared" si="2933"/>
        <v>AA$1762</v>
      </c>
      <c r="AB1781" s="4" t="str">
        <f t="shared" si="2933"/>
        <v>AB$1762</v>
      </c>
      <c r="AC1781" s="4" t="str">
        <f t="shared" si="2933"/>
        <v>AC$1762</v>
      </c>
      <c r="AD1781" s="4" t="str">
        <f t="shared" si="2933"/>
        <v>AD$1762</v>
      </c>
      <c r="AE1781" s="4" t="str">
        <f t="shared" si="2933"/>
        <v>AE$1762</v>
      </c>
      <c r="AF1781" s="4" t="str">
        <f t="shared" si="2933"/>
        <v>AF$1762</v>
      </c>
      <c r="AG1781" s="4" t="str">
        <f t="shared" si="2933"/>
        <v>AG$1762</v>
      </c>
      <c r="AH1781" s="4" t="str">
        <f t="shared" si="2933"/>
        <v>AH$1762</v>
      </c>
      <c r="AI1781" s="4" t="str">
        <f t="shared" si="2933"/>
        <v>AI$1762</v>
      </c>
      <c r="AJ1781" s="4" t="str">
        <f t="shared" si="2933"/>
        <v>AJ$1762</v>
      </c>
      <c r="AK1781" s="4" t="str">
        <f t="shared" si="2933"/>
        <v>AK$1762</v>
      </c>
      <c r="AL1781" s="4" t="str">
        <f t="shared" si="2933"/>
        <v>AL$1762</v>
      </c>
      <c r="AM1781" s="4" t="str">
        <f t="shared" si="2933"/>
        <v>AM$1762</v>
      </c>
      <c r="AN1781" s="4" t="str">
        <f t="shared" si="2933"/>
        <v>AN$1762</v>
      </c>
      <c r="AO1781" s="4" t="str">
        <f t="shared" si="2933"/>
        <v>AO$1762</v>
      </c>
      <c r="AP1781" s="4" t="str">
        <f t="shared" si="2933"/>
        <v>AP$1762</v>
      </c>
      <c r="AQ1781" s="4" t="str">
        <f t="shared" si="2933"/>
        <v>AQ$1762</v>
      </c>
      <c r="AR1781" s="4" t="str">
        <f t="shared" si="2933"/>
        <v>AR$1762</v>
      </c>
      <c r="AS1781" s="4" t="str">
        <f t="shared" si="2933"/>
        <v>AS$1762</v>
      </c>
      <c r="AT1781" s="4" t="str">
        <f t="shared" si="2933"/>
        <v>AT$1762</v>
      </c>
      <c r="AU1781" s="4" t="str">
        <f t="shared" si="2933"/>
        <v>AU$1762</v>
      </c>
      <c r="AV1781" s="4" t="str">
        <f t="shared" si="2933"/>
        <v>AV$1762</v>
      </c>
      <c r="AW1781" s="4" t="str">
        <f t="shared" si="2933"/>
        <v>AW$1762</v>
      </c>
      <c r="AX1781" s="4" t="str">
        <f t="shared" si="2933"/>
        <v>AX$1762</v>
      </c>
      <c r="AY1781" s="4" t="str">
        <f t="shared" si="2933"/>
        <v>AY$1762</v>
      </c>
      <c r="AZ1781" s="4" t="str">
        <f t="shared" si="2933"/>
        <v>AZ$1762</v>
      </c>
      <c r="BA1781" s="4" t="str">
        <f t="shared" si="2933"/>
        <v>BA$1762</v>
      </c>
      <c r="BB1781" s="4" t="str">
        <f t="shared" si="2933"/>
        <v>BB$1762</v>
      </c>
      <c r="BC1781" s="4" t="str">
        <f t="shared" si="2933"/>
        <v>BC$1762</v>
      </c>
      <c r="BD1781" s="4" t="str">
        <f t="shared" si="2933"/>
        <v>BD$1762</v>
      </c>
      <c r="BE1781" s="4" t="str">
        <f t="shared" si="2933"/>
        <v>BE$1762</v>
      </c>
      <c r="BF1781" s="4" t="str">
        <f t="shared" si="2933"/>
        <v>BF$1762</v>
      </c>
      <c r="BG1781" s="4" t="str">
        <f t="shared" si="2933"/>
        <v>BG$1762</v>
      </c>
      <c r="BH1781" s="4" t="str">
        <f t="shared" si="2933"/>
        <v>BH$1762</v>
      </c>
      <c r="BI1781" s="4" t="str">
        <f t="shared" si="2933"/>
        <v>BI$1762</v>
      </c>
      <c r="BJ1781" s="4" t="str">
        <f t="shared" si="2933"/>
        <v>BJ$1762</v>
      </c>
      <c r="BK1781" s="4" t="str">
        <f t="shared" si="2933"/>
        <v>BK$1762</v>
      </c>
      <c r="BL1781" s="4" t="str">
        <f t="shared" si="2933"/>
        <v>BL$1762</v>
      </c>
      <c r="BM1781" s="4" t="str">
        <f t="shared" si="2933"/>
        <v>BM$1762</v>
      </c>
      <c r="BN1781" s="4" t="str">
        <f t="shared" si="2933"/>
        <v>BN$1762</v>
      </c>
      <c r="BO1781" s="4" t="str">
        <f t="shared" si="2933"/>
        <v>BO$1762</v>
      </c>
      <c r="BP1781" s="4" t="str">
        <f t="shared" si="2933"/>
        <v>BP$1762</v>
      </c>
      <c r="BQ1781" s="4" t="str">
        <f t="shared" si="2933"/>
        <v>BQ$1762</v>
      </c>
      <c r="BR1781" s="4" t="str">
        <f t="shared" si="2933"/>
        <v>BR$1762</v>
      </c>
      <c r="BS1781" s="4" t="str">
        <f t="shared" si="2933"/>
        <v>BS$1762</v>
      </c>
      <c r="BT1781" s="4" t="str">
        <f t="shared" si="2933"/>
        <v>BT$1762</v>
      </c>
      <c r="BU1781" s="4" t="str">
        <f t="shared" si="2933"/>
        <v>BU$1762</v>
      </c>
      <c r="BV1781" s="4" t="str">
        <f t="shared" si="2933"/>
        <v>BV$1762</v>
      </c>
      <c r="BW1781" s="4" t="str">
        <f t="shared" si="2933"/>
        <v>BW$1762</v>
      </c>
      <c r="BX1781" s="4" t="str">
        <f t="shared" si="2933"/>
        <v>BX$1762</v>
      </c>
      <c r="BY1781" s="4" t="str">
        <f t="shared" si="2933"/>
        <v>BY$1762</v>
      </c>
      <c r="BZ1781" s="4" t="str">
        <f t="shared" si="2933"/>
        <v>BZ$1762</v>
      </c>
      <c r="CA1781" s="4" t="str">
        <f t="shared" si="2933"/>
        <v>CA$1762</v>
      </c>
      <c r="CB1781" s="4" t="str">
        <f t="shared" si="2933"/>
        <v>CB$1762</v>
      </c>
      <c r="CC1781" s="4" t="str">
        <f t="shared" si="2933"/>
        <v>CC$1762</v>
      </c>
      <c r="CD1781" s="4" t="str">
        <f t="shared" si="2933"/>
        <v>CD$1762</v>
      </c>
      <c r="CE1781" s="4" t="str">
        <f t="shared" si="2933"/>
        <v>CE$1762</v>
      </c>
      <c r="CF1781" s="4" t="str">
        <f t="shared" ref="CF1781:CL1781" si="2934">ADDRESS(ROW(CF1762),COLUMN(CF1762),2)</f>
        <v>CF$1762</v>
      </c>
      <c r="CG1781" s="4" t="str">
        <f t="shared" si="2934"/>
        <v>CG$1762</v>
      </c>
      <c r="CH1781" s="4" t="str">
        <f t="shared" si="2934"/>
        <v>CH$1762</v>
      </c>
      <c r="CI1781" s="4" t="str">
        <f t="shared" si="2934"/>
        <v>CI$1762</v>
      </c>
      <c r="CJ1781" s="4" t="str">
        <f t="shared" si="2934"/>
        <v>CJ$1762</v>
      </c>
      <c r="CK1781" s="4" t="str">
        <f t="shared" si="2934"/>
        <v>CK$1762</v>
      </c>
      <c r="CL1781" s="4" t="str">
        <f t="shared" si="2934"/>
        <v>CL$1762</v>
      </c>
      <c r="CN1781" s="213"/>
      <c r="CO1781" s="4" t="str">
        <f t="shared" ref="CO1781:DK1781" si="2935">ADDRESS(ROW(CO1762),COLUMN(CO1762),2)</f>
        <v>CO$1762</v>
      </c>
      <c r="CP1781" s="4" t="str">
        <f t="shared" si="2935"/>
        <v>CP$1762</v>
      </c>
      <c r="CQ1781" s="4" t="str">
        <f t="shared" si="2935"/>
        <v>CQ$1762</v>
      </c>
      <c r="CR1781" s="4" t="str">
        <f t="shared" si="2935"/>
        <v>CR$1762</v>
      </c>
      <c r="CS1781" s="4" t="str">
        <f t="shared" si="2935"/>
        <v>CS$1762</v>
      </c>
      <c r="CT1781" s="4" t="str">
        <f t="shared" si="2935"/>
        <v>CT$1762</v>
      </c>
      <c r="CU1781" s="4" t="str">
        <f t="shared" si="2935"/>
        <v>CU$1762</v>
      </c>
      <c r="CV1781" s="4" t="str">
        <f t="shared" si="2935"/>
        <v>CV$1762</v>
      </c>
      <c r="CW1781" s="4" t="str">
        <f t="shared" si="2935"/>
        <v>CW$1762</v>
      </c>
      <c r="CX1781" s="4" t="str">
        <f t="shared" si="2935"/>
        <v>CX$1762</v>
      </c>
      <c r="CY1781" s="4" t="str">
        <f t="shared" si="2935"/>
        <v>CY$1762</v>
      </c>
      <c r="CZ1781" s="4" t="str">
        <f t="shared" si="2935"/>
        <v>CZ$1762</v>
      </c>
      <c r="DA1781" s="4" t="str">
        <f t="shared" si="2935"/>
        <v>DA$1762</v>
      </c>
      <c r="DB1781" s="4" t="str">
        <f t="shared" si="2935"/>
        <v>DB$1762</v>
      </c>
      <c r="DC1781" s="4" t="str">
        <f t="shared" si="2935"/>
        <v>DC$1762</v>
      </c>
      <c r="DD1781" s="4" t="str">
        <f t="shared" si="2935"/>
        <v>DD$1762</v>
      </c>
      <c r="DE1781" s="4" t="str">
        <f t="shared" si="2935"/>
        <v>DE$1762</v>
      </c>
      <c r="DF1781" s="4" t="str">
        <f t="shared" si="2935"/>
        <v>DF$1762</v>
      </c>
      <c r="DG1781" s="4" t="str">
        <f t="shared" si="2935"/>
        <v>DG$1762</v>
      </c>
      <c r="DH1781" s="4" t="str">
        <f t="shared" si="2935"/>
        <v>DH$1762</v>
      </c>
      <c r="DI1781" s="4" t="str">
        <f t="shared" si="2935"/>
        <v>DI$1762</v>
      </c>
      <c r="DJ1781" s="4" t="str">
        <f t="shared" si="2935"/>
        <v>DJ$1762</v>
      </c>
      <c r="DK1781" s="4" t="str">
        <f t="shared" si="2935"/>
        <v>DK$1762</v>
      </c>
      <c r="DL1781" s="4" t="str">
        <f t="shared" ref="DL1781" si="2936">ADDRESS(ROW(DL1762),COLUMN(DL1762),2)</f>
        <v>DL$1762</v>
      </c>
    </row>
    <row r="1782" spans="1:116" x14ac:dyDescent="0.4">
      <c r="B1782" t="s">
        <v>332</v>
      </c>
      <c r="D1782" t="s">
        <v>768</v>
      </c>
      <c r="E1782" s="8" t="str">
        <f t="shared" si="2926"/>
        <v>1782 LAMORT-S</v>
      </c>
      <c r="G1782" s="136" t="str">
        <f>G1747</f>
        <v>Secondary volume driver</v>
      </c>
      <c r="H1782" s="12"/>
      <c r="I1782" s="60"/>
      <c r="J1782" s="60"/>
      <c r="K1782" s="15"/>
      <c r="L1782" s="15"/>
      <c r="M1782" s="15"/>
      <c r="N1782" s="15"/>
      <c r="O1782" s="15"/>
      <c r="P1782" s="15"/>
      <c r="R1782" s="15"/>
      <c r="S1782" s="179" t="str">
        <f t="shared" ref="S1782:AX1782" si="2937">S1747</f>
        <v>S$19</v>
      </c>
      <c r="T1782" s="179" t="str">
        <f t="shared" si="2937"/>
        <v>T$19</v>
      </c>
      <c r="U1782" s="179" t="str">
        <f t="shared" si="2937"/>
        <v>U$19</v>
      </c>
      <c r="V1782" s="179" t="str">
        <f t="shared" si="2937"/>
        <v>V$19</v>
      </c>
      <c r="W1782" s="179" t="str">
        <f t="shared" si="2937"/>
        <v>W$19</v>
      </c>
      <c r="X1782" s="179" t="str">
        <f t="shared" si="2937"/>
        <v>X$19</v>
      </c>
      <c r="Y1782" s="179" t="str">
        <f t="shared" si="2937"/>
        <v>Y$19</v>
      </c>
      <c r="Z1782" s="179" t="str">
        <f t="shared" si="2937"/>
        <v>Z$19</v>
      </c>
      <c r="AA1782" s="179" t="str">
        <f t="shared" si="2937"/>
        <v>AA$19</v>
      </c>
      <c r="AB1782" s="179" t="str">
        <f t="shared" si="2937"/>
        <v>AB$19</v>
      </c>
      <c r="AC1782" s="179" t="str">
        <f t="shared" si="2937"/>
        <v>AC$19</v>
      </c>
      <c r="AD1782" s="179" t="str">
        <f t="shared" si="2937"/>
        <v>AD$19</v>
      </c>
      <c r="AE1782" s="179" t="str">
        <f t="shared" si="2937"/>
        <v>AE$19</v>
      </c>
      <c r="AF1782" s="179" t="str">
        <f t="shared" si="2937"/>
        <v>AF$19</v>
      </c>
      <c r="AG1782" s="179" t="str">
        <f t="shared" si="2937"/>
        <v>AG$19</v>
      </c>
      <c r="AH1782" s="179" t="str">
        <f t="shared" si="2937"/>
        <v>AH$19</v>
      </c>
      <c r="AI1782" s="179" t="str">
        <f t="shared" si="2937"/>
        <v>AI$19</v>
      </c>
      <c r="AJ1782" s="179" t="str">
        <f t="shared" si="2937"/>
        <v>AJ$19</v>
      </c>
      <c r="AK1782" s="179" t="str">
        <f t="shared" si="2937"/>
        <v>AK$19</v>
      </c>
      <c r="AL1782" s="179" t="str">
        <f t="shared" si="2937"/>
        <v>AL$19</v>
      </c>
      <c r="AM1782" s="179" t="str">
        <f t="shared" si="2937"/>
        <v>AM$19</v>
      </c>
      <c r="AN1782" s="179" t="str">
        <f t="shared" si="2937"/>
        <v>AN$19</v>
      </c>
      <c r="AO1782" s="179" t="str">
        <f t="shared" si="2937"/>
        <v>AO$19</v>
      </c>
      <c r="AP1782" s="179" t="str">
        <f t="shared" si="2937"/>
        <v>AP$19</v>
      </c>
      <c r="AQ1782" s="179" t="str">
        <f t="shared" si="2937"/>
        <v>AQ$19</v>
      </c>
      <c r="AR1782" s="179" t="str">
        <f t="shared" si="2937"/>
        <v>AR$19</v>
      </c>
      <c r="AS1782" s="179" t="str">
        <f t="shared" si="2937"/>
        <v>AS$19</v>
      </c>
      <c r="AT1782" s="179" t="str">
        <f t="shared" si="2937"/>
        <v>AT$19</v>
      </c>
      <c r="AU1782" s="179" t="str">
        <f t="shared" si="2937"/>
        <v>AU$19</v>
      </c>
      <c r="AV1782" s="179" t="str">
        <f t="shared" si="2937"/>
        <v>AV$19</v>
      </c>
      <c r="AW1782" s="179" t="str">
        <f t="shared" si="2937"/>
        <v>AW$19</v>
      </c>
      <c r="AX1782" s="179" t="str">
        <f t="shared" si="2937"/>
        <v>AX$19</v>
      </c>
      <c r="AY1782" s="179" t="str">
        <f t="shared" ref="AY1782:CD1782" si="2938">AY1747</f>
        <v>AY$19</v>
      </c>
      <c r="AZ1782" s="179" t="str">
        <f t="shared" si="2938"/>
        <v>AZ$19</v>
      </c>
      <c r="BA1782" s="179" t="str">
        <f t="shared" si="2938"/>
        <v>BA$19</v>
      </c>
      <c r="BB1782" s="179" t="str">
        <f t="shared" si="2938"/>
        <v>BB$19</v>
      </c>
      <c r="BC1782" s="179" t="str">
        <f t="shared" si="2938"/>
        <v>BC$19</v>
      </c>
      <c r="BD1782" s="179" t="str">
        <f t="shared" si="2938"/>
        <v>BD$19</v>
      </c>
      <c r="BE1782" s="179" t="str">
        <f t="shared" si="2938"/>
        <v>BE$19</v>
      </c>
      <c r="BF1782" s="179" t="str">
        <f t="shared" si="2938"/>
        <v>BF$19</v>
      </c>
      <c r="BG1782" s="179" t="str">
        <f t="shared" si="2938"/>
        <v>BG$19</v>
      </c>
      <c r="BH1782" s="179" t="str">
        <f t="shared" si="2938"/>
        <v>BH$19</v>
      </c>
      <c r="BI1782" s="179" t="str">
        <f t="shared" si="2938"/>
        <v>BI$19</v>
      </c>
      <c r="BJ1782" s="179" t="str">
        <f t="shared" si="2938"/>
        <v>BJ$19</v>
      </c>
      <c r="BK1782" s="179" t="str">
        <f t="shared" si="2938"/>
        <v>BK$19</v>
      </c>
      <c r="BL1782" s="179" t="str">
        <f t="shared" si="2938"/>
        <v>BL$19</v>
      </c>
      <c r="BM1782" s="179" t="str">
        <f t="shared" si="2938"/>
        <v>BM$19</v>
      </c>
      <c r="BN1782" s="179" t="str">
        <f t="shared" si="2938"/>
        <v>BN$19</v>
      </c>
      <c r="BO1782" s="179" t="str">
        <f t="shared" si="2938"/>
        <v>BO$19</v>
      </c>
      <c r="BP1782" s="179" t="str">
        <f t="shared" si="2938"/>
        <v>BP$19</v>
      </c>
      <c r="BQ1782" s="179" t="str">
        <f t="shared" si="2938"/>
        <v>BQ$19</v>
      </c>
      <c r="BR1782" s="179" t="str">
        <f t="shared" si="2938"/>
        <v>BR$19</v>
      </c>
      <c r="BS1782" s="179" t="str">
        <f t="shared" si="2938"/>
        <v>BS$19</v>
      </c>
      <c r="BT1782" s="179" t="str">
        <f t="shared" si="2938"/>
        <v>BT$19</v>
      </c>
      <c r="BU1782" s="179" t="str">
        <f t="shared" si="2938"/>
        <v>BU$19</v>
      </c>
      <c r="BV1782" s="179" t="str">
        <f t="shared" si="2938"/>
        <v>BV$19</v>
      </c>
      <c r="BW1782" s="179" t="str">
        <f t="shared" si="2938"/>
        <v>BW$19</v>
      </c>
      <c r="BX1782" s="179" t="str">
        <f t="shared" si="2938"/>
        <v>BX$19</v>
      </c>
      <c r="BY1782" s="179" t="str">
        <f t="shared" si="2938"/>
        <v>BY$19</v>
      </c>
      <c r="BZ1782" s="179" t="str">
        <f t="shared" si="2938"/>
        <v>BZ$19</v>
      </c>
      <c r="CA1782" s="179" t="str">
        <f t="shared" si="2938"/>
        <v>CA$19</v>
      </c>
      <c r="CB1782" s="179" t="str">
        <f t="shared" si="2938"/>
        <v>CB$19</v>
      </c>
      <c r="CC1782" s="179" t="str">
        <f t="shared" si="2938"/>
        <v>CC$19</v>
      </c>
      <c r="CD1782" s="179" t="str">
        <f t="shared" si="2938"/>
        <v>CD$19</v>
      </c>
      <c r="CE1782" s="179" t="str">
        <f t="shared" ref="CE1782:CL1782" si="2939">CE1747</f>
        <v>CE$19</v>
      </c>
      <c r="CF1782" s="179" t="str">
        <f t="shared" si="2939"/>
        <v>CF$19</v>
      </c>
      <c r="CG1782" s="179" t="str">
        <f t="shared" si="2939"/>
        <v>CG$19</v>
      </c>
      <c r="CH1782" s="179" t="str">
        <f t="shared" si="2939"/>
        <v>CH$19</v>
      </c>
      <c r="CI1782" s="179" t="str">
        <f t="shared" si="2939"/>
        <v>CI$19</v>
      </c>
      <c r="CJ1782" s="179" t="str">
        <f t="shared" si="2939"/>
        <v>CJ$19</v>
      </c>
      <c r="CK1782" s="179" t="str">
        <f t="shared" si="2939"/>
        <v>CK$19</v>
      </c>
      <c r="CL1782" s="179" t="str">
        <f t="shared" si="2939"/>
        <v>CL$19</v>
      </c>
      <c r="CN1782" s="60"/>
      <c r="CO1782" s="179" t="str">
        <f t="shared" ref="CO1782:DK1782" si="2940">CO1747</f>
        <v>CO$19</v>
      </c>
      <c r="CP1782" s="179" t="str">
        <f t="shared" si="2940"/>
        <v>CP$19</v>
      </c>
      <c r="CQ1782" s="179" t="str">
        <f t="shared" si="2940"/>
        <v>CQ$19</v>
      </c>
      <c r="CR1782" s="179" t="str">
        <f t="shared" si="2940"/>
        <v>CR$19</v>
      </c>
      <c r="CS1782" s="179" t="str">
        <f t="shared" si="2940"/>
        <v>CS$19</v>
      </c>
      <c r="CT1782" s="179" t="str">
        <f t="shared" si="2940"/>
        <v>CT$19</v>
      </c>
      <c r="CU1782" s="179" t="str">
        <f t="shared" si="2940"/>
        <v>CU$19</v>
      </c>
      <c r="CV1782" s="179" t="str">
        <f t="shared" si="2940"/>
        <v>CV$19</v>
      </c>
      <c r="CW1782" s="179" t="str">
        <f t="shared" si="2940"/>
        <v>CW$19</v>
      </c>
      <c r="CX1782" s="179" t="str">
        <f t="shared" si="2940"/>
        <v>CX$19</v>
      </c>
      <c r="CY1782" s="179" t="str">
        <f t="shared" si="2940"/>
        <v>CY$19</v>
      </c>
      <c r="CZ1782" s="179" t="str">
        <f t="shared" si="2940"/>
        <v>CZ$19</v>
      </c>
      <c r="DA1782" s="179" t="str">
        <f t="shared" si="2940"/>
        <v>DA$19</v>
      </c>
      <c r="DB1782" s="179" t="str">
        <f t="shared" si="2940"/>
        <v>DB$19</v>
      </c>
      <c r="DC1782" s="179" t="str">
        <f t="shared" si="2940"/>
        <v>DC$19</v>
      </c>
      <c r="DD1782" s="179" t="str">
        <f t="shared" si="2940"/>
        <v>DD$19</v>
      </c>
      <c r="DE1782" s="179" t="str">
        <f t="shared" si="2940"/>
        <v>DE$19</v>
      </c>
      <c r="DF1782" s="179" t="str">
        <f t="shared" si="2940"/>
        <v>DF$19</v>
      </c>
      <c r="DG1782" s="179" t="str">
        <f t="shared" si="2940"/>
        <v>DG$19</v>
      </c>
      <c r="DH1782" s="179" t="str">
        <f t="shared" si="2940"/>
        <v>DH$19</v>
      </c>
      <c r="DI1782" s="179" t="str">
        <f t="shared" si="2940"/>
        <v>DI$19</v>
      </c>
      <c r="DJ1782" s="179" t="str">
        <f t="shared" si="2940"/>
        <v>DJ$19</v>
      </c>
      <c r="DK1782" s="179" t="str">
        <f t="shared" si="2940"/>
        <v>DK$19</v>
      </c>
      <c r="DL1782" s="179" t="str">
        <f t="shared" ref="DL1782" si="2941">DL1747</f>
        <v>DL$19</v>
      </c>
    </row>
    <row r="1783" spans="1:116" x14ac:dyDescent="0.4">
      <c r="E1783" s="8"/>
      <c r="H1783" s="12"/>
      <c r="I1783" s="60"/>
      <c r="J1783" s="60"/>
      <c r="K1783" s="15"/>
      <c r="L1783" s="15"/>
      <c r="M1783" s="15"/>
      <c r="N1783" s="15"/>
      <c r="O1783" s="15"/>
      <c r="P1783" s="15"/>
      <c r="R1783" s="15"/>
      <c r="S1783" s="76"/>
      <c r="T1783" s="76"/>
      <c r="U1783" s="76"/>
      <c r="V1783" s="76"/>
      <c r="W1783" s="76"/>
      <c r="X1783" s="76"/>
      <c r="Y1783" s="76"/>
      <c r="Z1783" s="76"/>
      <c r="AA1783" s="76"/>
      <c r="AB1783" s="76"/>
      <c r="AC1783" s="76"/>
      <c r="AD1783" s="76"/>
      <c r="AE1783" s="76"/>
      <c r="AF1783" s="76"/>
      <c r="AG1783" s="76"/>
      <c r="AH1783" s="76"/>
      <c r="AI1783" s="76"/>
      <c r="AJ1783" s="76"/>
      <c r="AK1783" s="76"/>
      <c r="AL1783" s="76"/>
      <c r="AM1783" s="76"/>
      <c r="AN1783" s="76"/>
      <c r="AO1783" s="76"/>
      <c r="AP1783" s="76"/>
      <c r="AQ1783" s="76"/>
      <c r="AR1783" s="76"/>
      <c r="AS1783" s="76"/>
      <c r="AT1783" s="76"/>
      <c r="AU1783" s="76"/>
      <c r="AV1783" s="76"/>
      <c r="AW1783" s="76"/>
      <c r="AX1783" s="76"/>
      <c r="AY1783" s="76"/>
      <c r="AZ1783" s="76"/>
      <c r="BA1783" s="76"/>
      <c r="BB1783" s="76"/>
      <c r="BC1783" s="76"/>
      <c r="BD1783" s="76"/>
      <c r="BE1783" s="76"/>
      <c r="BF1783" s="76"/>
      <c r="BG1783" s="76"/>
      <c r="BH1783" s="76"/>
      <c r="BI1783" s="76"/>
      <c r="BJ1783" s="76"/>
      <c r="BK1783" s="76"/>
      <c r="BL1783" s="76"/>
      <c r="BM1783" s="76"/>
      <c r="BN1783" s="76"/>
      <c r="BO1783" s="76"/>
      <c r="BP1783" s="76"/>
      <c r="BQ1783" s="76"/>
      <c r="BR1783" s="76"/>
      <c r="BS1783" s="76"/>
      <c r="BT1783" s="76"/>
      <c r="BU1783" s="76"/>
      <c r="BV1783" s="76"/>
      <c r="BW1783" s="76"/>
      <c r="BX1783" s="76"/>
      <c r="BY1783" s="76"/>
      <c r="BZ1783" s="76"/>
      <c r="CA1783" s="76"/>
      <c r="CB1783" s="76"/>
      <c r="CC1783" s="76"/>
      <c r="CD1783" s="76"/>
      <c r="CE1783" s="76"/>
      <c r="CF1783" s="76"/>
      <c r="CG1783" s="76"/>
      <c r="CH1783" s="76"/>
      <c r="CI1783" s="76"/>
      <c r="CJ1783" s="76"/>
      <c r="CK1783" s="76"/>
      <c r="CL1783" s="76"/>
      <c r="CN1783" s="60"/>
      <c r="CO1783" s="76"/>
      <c r="CP1783" s="76"/>
      <c r="CQ1783" s="76"/>
      <c r="CR1783" s="76"/>
      <c r="CS1783" s="76"/>
      <c r="CT1783" s="76"/>
      <c r="CU1783" s="76"/>
      <c r="CV1783" s="76"/>
      <c r="CW1783" s="76"/>
      <c r="CX1783" s="76"/>
      <c r="CY1783" s="76"/>
      <c r="CZ1783" s="76"/>
      <c r="DA1783" s="76"/>
      <c r="DB1783" s="76"/>
      <c r="DC1783" s="76"/>
      <c r="DD1783" s="76"/>
      <c r="DE1783" s="76"/>
      <c r="DF1783" s="76"/>
      <c r="DG1783" s="76"/>
      <c r="DH1783" s="76"/>
      <c r="DI1783" s="76"/>
      <c r="DJ1783" s="76"/>
      <c r="DK1783" s="76"/>
      <c r="DL1783" s="76"/>
    </row>
    <row r="1784" spans="1:116" x14ac:dyDescent="0.4">
      <c r="A1784" s="174"/>
      <c r="E1784" s="8"/>
      <c r="G1784" s="175" t="s">
        <v>490</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492</v>
      </c>
      <c r="H1785" s="174"/>
      <c r="I1785" s="176"/>
      <c r="J1785" s="176"/>
      <c r="K1785" s="197"/>
      <c r="L1785" s="197"/>
      <c r="M1785" s="197"/>
      <c r="N1785" s="197"/>
      <c r="O1785" s="197"/>
      <c r="P1785" s="197"/>
      <c r="R1785" s="198"/>
      <c r="S1785" s="174"/>
      <c r="T1785" s="174"/>
      <c r="U1785" s="174"/>
      <c r="V1785" s="174"/>
      <c r="W1785" s="174"/>
      <c r="X1785" s="174"/>
      <c r="Y1785" s="174"/>
      <c r="Z1785" s="174"/>
      <c r="AA1785" s="174"/>
      <c r="AB1785" s="174"/>
      <c r="AC1785" s="174"/>
      <c r="AD1785" s="174"/>
      <c r="AE1785" s="174"/>
      <c r="AF1785" s="174"/>
      <c r="AG1785" s="174"/>
      <c r="AH1785" s="174"/>
      <c r="AI1785" s="174"/>
      <c r="AJ1785" s="174"/>
      <c r="AK1785" s="174"/>
      <c r="AL1785" s="174"/>
      <c r="AM1785" s="174"/>
      <c r="AN1785" s="174"/>
      <c r="AO1785" s="174"/>
      <c r="AP1785" s="174"/>
      <c r="AQ1785" s="174"/>
      <c r="AR1785" s="174"/>
      <c r="AS1785" s="174"/>
      <c r="AT1785" s="174"/>
      <c r="AU1785" s="174"/>
      <c r="AV1785" s="174"/>
      <c r="AW1785" s="174"/>
      <c r="AX1785" s="174"/>
      <c r="AY1785" s="174"/>
      <c r="AZ1785" s="174"/>
      <c r="BA1785" s="174"/>
      <c r="BB1785" s="174"/>
      <c r="BC1785" s="174"/>
      <c r="BD1785" s="174"/>
      <c r="BE1785" s="174"/>
      <c r="BF1785" s="174"/>
      <c r="BG1785" s="174"/>
      <c r="BH1785" s="174"/>
      <c r="BI1785" s="174"/>
      <c r="BJ1785" s="174"/>
      <c r="BK1785" s="174"/>
      <c r="BL1785" s="174"/>
      <c r="BM1785" s="174"/>
      <c r="BN1785" s="174"/>
      <c r="BO1785" s="174"/>
      <c r="BP1785" s="174"/>
      <c r="BQ1785" s="174"/>
      <c r="BR1785" s="174"/>
      <c r="BS1785" s="174"/>
      <c r="BT1785" s="174"/>
      <c r="BU1785" s="174"/>
      <c r="BV1785" s="174"/>
      <c r="BW1785" s="174"/>
      <c r="BX1785" s="174"/>
      <c r="BY1785" s="174"/>
      <c r="BZ1785" s="174"/>
      <c r="CA1785" s="174"/>
      <c r="CB1785" s="174"/>
      <c r="CC1785" s="174"/>
      <c r="CD1785" s="174"/>
      <c r="CE1785" s="174"/>
      <c r="CF1785" s="174"/>
      <c r="CG1785" s="174"/>
      <c r="CH1785" s="174"/>
      <c r="CI1785" s="174"/>
      <c r="CJ1785" s="174"/>
      <c r="CK1785" s="174"/>
      <c r="CL1785" s="174"/>
      <c r="CN1785" s="176"/>
      <c r="CO1785" s="174"/>
      <c r="CP1785" s="174"/>
      <c r="CQ1785" s="174"/>
      <c r="CR1785" s="174"/>
      <c r="CS1785" s="174"/>
      <c r="CT1785" s="174"/>
      <c r="CU1785" s="174"/>
      <c r="CV1785" s="174"/>
      <c r="CW1785" s="174"/>
      <c r="CX1785" s="174"/>
      <c r="CY1785" s="174"/>
      <c r="CZ1785" s="174"/>
      <c r="DA1785" s="174"/>
      <c r="DB1785" s="174"/>
      <c r="DC1785" s="174"/>
      <c r="DD1785" s="174"/>
      <c r="DE1785" s="174"/>
      <c r="DF1785" s="174"/>
      <c r="DG1785" s="174"/>
      <c r="DH1785" s="174"/>
      <c r="DI1785" s="174"/>
      <c r="DJ1785" s="174"/>
      <c r="DK1785" s="174"/>
      <c r="DL1785" s="174"/>
    </row>
    <row r="1786" spans="1:116" x14ac:dyDescent="0.4">
      <c r="A1786" s="174"/>
      <c r="E1786" s="8"/>
      <c r="G1786" s="175" t="s">
        <v>461</v>
      </c>
      <c r="H1786" s="174"/>
      <c r="I1786" s="176"/>
      <c r="J1786" s="176"/>
      <c r="K1786" s="197"/>
      <c r="L1786" s="197"/>
      <c r="M1786" s="197"/>
      <c r="N1786" s="197"/>
      <c r="O1786" s="197"/>
      <c r="P1786" s="197"/>
      <c r="R1786" s="198"/>
      <c r="S1786" s="199" t="str">
        <f t="shared" ref="S1786:AX1786" si="2942">S$20</f>
        <v>S$16</v>
      </c>
      <c r="T1786" s="199" t="str">
        <f t="shared" si="2942"/>
        <v>T$16</v>
      </c>
      <c r="U1786" s="199" t="str">
        <f t="shared" si="2942"/>
        <v>U$16</v>
      </c>
      <c r="V1786" s="199" t="str">
        <f t="shared" si="2942"/>
        <v>V$16</v>
      </c>
      <c r="W1786" s="199" t="str">
        <f t="shared" si="2942"/>
        <v>W$16</v>
      </c>
      <c r="X1786" s="199" t="str">
        <f t="shared" si="2942"/>
        <v>X$16</v>
      </c>
      <c r="Y1786" s="199" t="str">
        <f t="shared" si="2942"/>
        <v>Y$16</v>
      </c>
      <c r="Z1786" s="199" t="str">
        <f t="shared" si="2942"/>
        <v>Z$16</v>
      </c>
      <c r="AA1786" s="199" t="str">
        <f t="shared" si="2942"/>
        <v>AA$16</v>
      </c>
      <c r="AB1786" s="199" t="str">
        <f t="shared" si="2942"/>
        <v>AB$16</v>
      </c>
      <c r="AC1786" s="199" t="str">
        <f t="shared" si="2942"/>
        <v>AC$16</v>
      </c>
      <c r="AD1786" s="199" t="str">
        <f t="shared" si="2942"/>
        <v>AD$16</v>
      </c>
      <c r="AE1786" s="199" t="str">
        <f t="shared" si="2942"/>
        <v>AE$16</v>
      </c>
      <c r="AF1786" s="199" t="str">
        <f t="shared" si="2942"/>
        <v>AF$16</v>
      </c>
      <c r="AG1786" s="199" t="str">
        <f t="shared" si="2942"/>
        <v>AG$16</v>
      </c>
      <c r="AH1786" s="199" t="str">
        <f t="shared" si="2942"/>
        <v>AH$16</v>
      </c>
      <c r="AI1786" s="199" t="str">
        <f t="shared" si="2942"/>
        <v>AI$16</v>
      </c>
      <c r="AJ1786" s="199" t="str">
        <f t="shared" si="2942"/>
        <v>AJ$16</v>
      </c>
      <c r="AK1786" s="199" t="str">
        <f t="shared" si="2942"/>
        <v>AK$16</v>
      </c>
      <c r="AL1786" s="199" t="str">
        <f t="shared" si="2942"/>
        <v>AL$16</v>
      </c>
      <c r="AM1786" s="199" t="str">
        <f t="shared" si="2942"/>
        <v>AM$16</v>
      </c>
      <c r="AN1786" s="199" t="str">
        <f t="shared" si="2942"/>
        <v>AN$16</v>
      </c>
      <c r="AO1786" s="199" t="str">
        <f t="shared" si="2942"/>
        <v>AO$16</v>
      </c>
      <c r="AP1786" s="199" t="str">
        <f t="shared" si="2942"/>
        <v>AP$16</v>
      </c>
      <c r="AQ1786" s="199" t="str">
        <f t="shared" si="2942"/>
        <v>AQ$16</v>
      </c>
      <c r="AR1786" s="199" t="str">
        <f t="shared" si="2942"/>
        <v>AR$16</v>
      </c>
      <c r="AS1786" s="199" t="str">
        <f t="shared" si="2942"/>
        <v>AS$16</v>
      </c>
      <c r="AT1786" s="199" t="str">
        <f t="shared" si="2942"/>
        <v>AT$16</v>
      </c>
      <c r="AU1786" s="199" t="str">
        <f t="shared" si="2942"/>
        <v>AU$16</v>
      </c>
      <c r="AV1786" s="199" t="str">
        <f t="shared" si="2942"/>
        <v>AV$16</v>
      </c>
      <c r="AW1786" s="199" t="str">
        <f t="shared" si="2942"/>
        <v>AW$16</v>
      </c>
      <c r="AX1786" s="199" t="str">
        <f t="shared" si="2942"/>
        <v>AX$16</v>
      </c>
      <c r="AY1786" s="199" t="str">
        <f t="shared" ref="AY1786:CD1786" si="2943">AY$20</f>
        <v>AY$16</v>
      </c>
      <c r="AZ1786" s="199" t="str">
        <f t="shared" si="2943"/>
        <v>AZ$16</v>
      </c>
      <c r="BA1786" s="199" t="str">
        <f t="shared" si="2943"/>
        <v>BA$16</v>
      </c>
      <c r="BB1786" s="199" t="str">
        <f t="shared" si="2943"/>
        <v>BB$16</v>
      </c>
      <c r="BC1786" s="199" t="str">
        <f t="shared" si="2943"/>
        <v>BC$16</v>
      </c>
      <c r="BD1786" s="199" t="str">
        <f t="shared" si="2943"/>
        <v>BD$16</v>
      </c>
      <c r="BE1786" s="199" t="str">
        <f t="shared" si="2943"/>
        <v>BE$16</v>
      </c>
      <c r="BF1786" s="199" t="str">
        <f t="shared" si="2943"/>
        <v>BF$16</v>
      </c>
      <c r="BG1786" s="199" t="str">
        <f t="shared" si="2943"/>
        <v>BG$16</v>
      </c>
      <c r="BH1786" s="199" t="str">
        <f t="shared" si="2943"/>
        <v>BH$16</v>
      </c>
      <c r="BI1786" s="199" t="str">
        <f t="shared" si="2943"/>
        <v>BI$16</v>
      </c>
      <c r="BJ1786" s="199" t="str">
        <f t="shared" si="2943"/>
        <v>BJ$16</v>
      </c>
      <c r="BK1786" s="199" t="str">
        <f t="shared" si="2943"/>
        <v>BK$16</v>
      </c>
      <c r="BL1786" s="199" t="str">
        <f t="shared" si="2943"/>
        <v>BL$16</v>
      </c>
      <c r="BM1786" s="199" t="str">
        <f t="shared" si="2943"/>
        <v>BM$16</v>
      </c>
      <c r="BN1786" s="199" t="str">
        <f t="shared" si="2943"/>
        <v>BN$16</v>
      </c>
      <c r="BO1786" s="199" t="str">
        <f t="shared" si="2943"/>
        <v>BO$16</v>
      </c>
      <c r="BP1786" s="199" t="str">
        <f t="shared" si="2943"/>
        <v>BP$16</v>
      </c>
      <c r="BQ1786" s="199" t="str">
        <f t="shared" si="2943"/>
        <v>BQ$16</v>
      </c>
      <c r="BR1786" s="199" t="str">
        <f t="shared" si="2943"/>
        <v>BR$16</v>
      </c>
      <c r="BS1786" s="199" t="str">
        <f t="shared" si="2943"/>
        <v>BS$16</v>
      </c>
      <c r="BT1786" s="199" t="str">
        <f t="shared" si="2943"/>
        <v>BT$16</v>
      </c>
      <c r="BU1786" s="199" t="str">
        <f t="shared" si="2943"/>
        <v>BU$16</v>
      </c>
      <c r="BV1786" s="199" t="str">
        <f t="shared" si="2943"/>
        <v>BV$16</v>
      </c>
      <c r="BW1786" s="199" t="str">
        <f t="shared" si="2943"/>
        <v>BW$16</v>
      </c>
      <c r="BX1786" s="199" t="str">
        <f t="shared" si="2943"/>
        <v>BX$16</v>
      </c>
      <c r="BY1786" s="199" t="str">
        <f t="shared" si="2943"/>
        <v>BY$16</v>
      </c>
      <c r="BZ1786" s="199" t="str">
        <f t="shared" si="2943"/>
        <v>BZ$16</v>
      </c>
      <c r="CA1786" s="199" t="str">
        <f t="shared" si="2943"/>
        <v>CA$16</v>
      </c>
      <c r="CB1786" s="199" t="str">
        <f t="shared" si="2943"/>
        <v>CB$16</v>
      </c>
      <c r="CC1786" s="199" t="str">
        <f t="shared" si="2943"/>
        <v>CC$16</v>
      </c>
      <c r="CD1786" s="199" t="str">
        <f t="shared" si="2943"/>
        <v>CD$16</v>
      </c>
      <c r="CE1786" s="199" t="str">
        <f t="shared" ref="CE1786:CL1786" si="2944">CE$20</f>
        <v>CE$16</v>
      </c>
      <c r="CF1786" s="199" t="str">
        <f t="shared" si="2944"/>
        <v>CF$16</v>
      </c>
      <c r="CG1786" s="199" t="str">
        <f t="shared" si="2944"/>
        <v>CG$16</v>
      </c>
      <c r="CH1786" s="199" t="str">
        <f t="shared" si="2944"/>
        <v>CH$16</v>
      </c>
      <c r="CI1786" s="199" t="str">
        <f t="shared" si="2944"/>
        <v>CI$16</v>
      </c>
      <c r="CJ1786" s="199" t="str">
        <f t="shared" si="2944"/>
        <v>CJ$16</v>
      </c>
      <c r="CK1786" s="199" t="str">
        <f t="shared" si="2944"/>
        <v>CK$16</v>
      </c>
      <c r="CL1786" s="199" t="str">
        <f t="shared" si="2944"/>
        <v>CL$16</v>
      </c>
      <c r="CN1786" s="176"/>
      <c r="CO1786" s="199" t="str">
        <f t="shared" ref="CO1786:DL1786" si="2945">CO$20</f>
        <v>CO$16</v>
      </c>
      <c r="CP1786" s="199" t="str">
        <f t="shared" si="2945"/>
        <v>CP$16</v>
      </c>
      <c r="CQ1786" s="199" t="str">
        <f t="shared" si="2945"/>
        <v>CQ$16</v>
      </c>
      <c r="CR1786" s="199" t="str">
        <f t="shared" si="2945"/>
        <v>CR$16</v>
      </c>
      <c r="CS1786" s="199" t="str">
        <f t="shared" si="2945"/>
        <v>CS$16</v>
      </c>
      <c r="CT1786" s="199" t="str">
        <f t="shared" si="2945"/>
        <v>CT$16</v>
      </c>
      <c r="CU1786" s="199" t="str">
        <f t="shared" si="2945"/>
        <v>CU$16</v>
      </c>
      <c r="CV1786" s="199" t="str">
        <f t="shared" si="2945"/>
        <v>CV$16</v>
      </c>
      <c r="CW1786" s="199" t="str">
        <f t="shared" si="2945"/>
        <v>CW$16</v>
      </c>
      <c r="CX1786" s="199" t="str">
        <f t="shared" si="2945"/>
        <v>CX$16</v>
      </c>
      <c r="CY1786" s="199" t="str">
        <f t="shared" si="2945"/>
        <v>CY$16</v>
      </c>
      <c r="CZ1786" s="199" t="str">
        <f t="shared" si="2945"/>
        <v>CZ$16</v>
      </c>
      <c r="DA1786" s="199" t="str">
        <f t="shared" si="2945"/>
        <v>DA$16</v>
      </c>
      <c r="DB1786" s="199" t="str">
        <f t="shared" si="2945"/>
        <v>DB$16</v>
      </c>
      <c r="DC1786" s="199" t="str">
        <f t="shared" si="2945"/>
        <v>DC$16</v>
      </c>
      <c r="DD1786" s="199" t="str">
        <f t="shared" si="2945"/>
        <v>DD$16</v>
      </c>
      <c r="DE1786" s="199" t="str">
        <f t="shared" si="2945"/>
        <v>DE$16</v>
      </c>
      <c r="DF1786" s="199" t="str">
        <f t="shared" si="2945"/>
        <v>DF$16</v>
      </c>
      <c r="DG1786" s="199" t="str">
        <f t="shared" si="2945"/>
        <v>DG$16</v>
      </c>
      <c r="DH1786" s="199" t="str">
        <f t="shared" si="2945"/>
        <v>DH$16</v>
      </c>
      <c r="DI1786" s="199" t="str">
        <f t="shared" si="2945"/>
        <v>DI$16</v>
      </c>
      <c r="DJ1786" s="199" t="str">
        <f t="shared" si="2945"/>
        <v>DJ$16</v>
      </c>
      <c r="DK1786" s="199" t="str">
        <f t="shared" si="2945"/>
        <v>DK$16</v>
      </c>
      <c r="DL1786" s="199" t="str">
        <f t="shared" si="2945"/>
        <v>DL$16</v>
      </c>
    </row>
    <row r="1787" spans="1:116" x14ac:dyDescent="0.4">
      <c r="A1787" s="174"/>
      <c r="E1787" s="8"/>
      <c r="G1787" s="175" t="s">
        <v>462</v>
      </c>
      <c r="H1787" s="200"/>
      <c r="I1787" s="201"/>
      <c r="J1787" s="201"/>
      <c r="K1787" s="202"/>
      <c r="L1787" s="202"/>
      <c r="M1787" s="202"/>
      <c r="N1787" s="202"/>
      <c r="O1787" s="202"/>
      <c r="P1787" s="202"/>
      <c r="R1787" s="202"/>
      <c r="S1787" s="199" t="str">
        <f t="shared" ref="S1787:AX1787" si="2946">S$21</f>
        <v>S$17</v>
      </c>
      <c r="T1787" s="199" t="str">
        <f t="shared" si="2946"/>
        <v>T$17</v>
      </c>
      <c r="U1787" s="199" t="str">
        <f t="shared" si="2946"/>
        <v>U$17</v>
      </c>
      <c r="V1787" s="199" t="str">
        <f t="shared" si="2946"/>
        <v>V$17</v>
      </c>
      <c r="W1787" s="199" t="str">
        <f t="shared" si="2946"/>
        <v>W$17</v>
      </c>
      <c r="X1787" s="199" t="str">
        <f t="shared" si="2946"/>
        <v>X$17</v>
      </c>
      <c r="Y1787" s="199" t="str">
        <f t="shared" si="2946"/>
        <v>Y$17</v>
      </c>
      <c r="Z1787" s="199" t="str">
        <f t="shared" si="2946"/>
        <v>Z$17</v>
      </c>
      <c r="AA1787" s="199" t="str">
        <f t="shared" si="2946"/>
        <v>AA$17</v>
      </c>
      <c r="AB1787" s="199" t="str">
        <f t="shared" si="2946"/>
        <v>AB$17</v>
      </c>
      <c r="AC1787" s="199" t="str">
        <f t="shared" si="2946"/>
        <v>AC$17</v>
      </c>
      <c r="AD1787" s="199" t="str">
        <f t="shared" si="2946"/>
        <v>AD$17</v>
      </c>
      <c r="AE1787" s="199" t="str">
        <f t="shared" si="2946"/>
        <v>AE$17</v>
      </c>
      <c r="AF1787" s="199" t="str">
        <f t="shared" si="2946"/>
        <v>AF$17</v>
      </c>
      <c r="AG1787" s="199" t="str">
        <f t="shared" si="2946"/>
        <v>AG$17</v>
      </c>
      <c r="AH1787" s="199" t="str">
        <f t="shared" si="2946"/>
        <v>AH$17</v>
      </c>
      <c r="AI1787" s="199" t="str">
        <f t="shared" si="2946"/>
        <v>AI$17</v>
      </c>
      <c r="AJ1787" s="199" t="str">
        <f t="shared" si="2946"/>
        <v>AJ$17</v>
      </c>
      <c r="AK1787" s="199" t="str">
        <f t="shared" si="2946"/>
        <v>AK$17</v>
      </c>
      <c r="AL1787" s="199" t="str">
        <f t="shared" si="2946"/>
        <v>AL$17</v>
      </c>
      <c r="AM1787" s="199" t="str">
        <f t="shared" si="2946"/>
        <v>AM$17</v>
      </c>
      <c r="AN1787" s="199" t="str">
        <f t="shared" si="2946"/>
        <v>AN$17</v>
      </c>
      <c r="AO1787" s="199" t="str">
        <f t="shared" si="2946"/>
        <v>AO$17</v>
      </c>
      <c r="AP1787" s="199" t="str">
        <f t="shared" si="2946"/>
        <v>AP$17</v>
      </c>
      <c r="AQ1787" s="199" t="str">
        <f t="shared" si="2946"/>
        <v>AQ$17</v>
      </c>
      <c r="AR1787" s="199" t="str">
        <f t="shared" si="2946"/>
        <v>AR$17</v>
      </c>
      <c r="AS1787" s="199" t="str">
        <f t="shared" si="2946"/>
        <v>AS$17</v>
      </c>
      <c r="AT1787" s="199" t="str">
        <f t="shared" si="2946"/>
        <v>AT$17</v>
      </c>
      <c r="AU1787" s="199" t="str">
        <f t="shared" si="2946"/>
        <v>AU$17</v>
      </c>
      <c r="AV1787" s="199" t="str">
        <f t="shared" si="2946"/>
        <v>AV$17</v>
      </c>
      <c r="AW1787" s="199" t="str">
        <f t="shared" si="2946"/>
        <v>AW$17</v>
      </c>
      <c r="AX1787" s="199" t="str">
        <f t="shared" si="2946"/>
        <v>AX$17</v>
      </c>
      <c r="AY1787" s="199" t="str">
        <f t="shared" ref="AY1787:CD1787" si="2947">AY$21</f>
        <v>AY$17</v>
      </c>
      <c r="AZ1787" s="199" t="str">
        <f t="shared" si="2947"/>
        <v>AZ$17</v>
      </c>
      <c r="BA1787" s="199" t="str">
        <f t="shared" si="2947"/>
        <v>BA$17</v>
      </c>
      <c r="BB1787" s="199" t="str">
        <f t="shared" si="2947"/>
        <v>BB$17</v>
      </c>
      <c r="BC1787" s="199" t="str">
        <f t="shared" si="2947"/>
        <v>BC$17</v>
      </c>
      <c r="BD1787" s="199" t="str">
        <f t="shared" si="2947"/>
        <v>BD$17</v>
      </c>
      <c r="BE1787" s="199" t="str">
        <f t="shared" si="2947"/>
        <v>BE$17</v>
      </c>
      <c r="BF1787" s="199" t="str">
        <f t="shared" si="2947"/>
        <v>BF$17</v>
      </c>
      <c r="BG1787" s="199" t="str">
        <f t="shared" si="2947"/>
        <v>BG$17</v>
      </c>
      <c r="BH1787" s="199" t="str">
        <f t="shared" si="2947"/>
        <v>BH$17</v>
      </c>
      <c r="BI1787" s="199" t="str">
        <f t="shared" si="2947"/>
        <v>BI$17</v>
      </c>
      <c r="BJ1787" s="199" t="str">
        <f t="shared" si="2947"/>
        <v>BJ$17</v>
      </c>
      <c r="BK1787" s="199" t="str">
        <f t="shared" si="2947"/>
        <v>BK$17</v>
      </c>
      <c r="BL1787" s="199" t="str">
        <f t="shared" si="2947"/>
        <v>BL$17</v>
      </c>
      <c r="BM1787" s="199" t="str">
        <f t="shared" si="2947"/>
        <v>BM$17</v>
      </c>
      <c r="BN1787" s="199" t="str">
        <f t="shared" si="2947"/>
        <v>BN$17</v>
      </c>
      <c r="BO1787" s="199" t="str">
        <f t="shared" si="2947"/>
        <v>BO$17</v>
      </c>
      <c r="BP1787" s="199" t="str">
        <f t="shared" si="2947"/>
        <v>BP$17</v>
      </c>
      <c r="BQ1787" s="199" t="str">
        <f t="shared" si="2947"/>
        <v>BQ$17</v>
      </c>
      <c r="BR1787" s="199" t="str">
        <f t="shared" si="2947"/>
        <v>BR$17</v>
      </c>
      <c r="BS1787" s="199" t="str">
        <f t="shared" si="2947"/>
        <v>BS$17</v>
      </c>
      <c r="BT1787" s="199" t="str">
        <f t="shared" si="2947"/>
        <v>BT$17</v>
      </c>
      <c r="BU1787" s="199" t="str">
        <f t="shared" si="2947"/>
        <v>BU$17</v>
      </c>
      <c r="BV1787" s="199" t="str">
        <f t="shared" si="2947"/>
        <v>BV$17</v>
      </c>
      <c r="BW1787" s="199" t="str">
        <f t="shared" si="2947"/>
        <v>BW$17</v>
      </c>
      <c r="BX1787" s="199" t="str">
        <f t="shared" si="2947"/>
        <v>BX$17</v>
      </c>
      <c r="BY1787" s="199" t="str">
        <f t="shared" si="2947"/>
        <v>BY$17</v>
      </c>
      <c r="BZ1787" s="199" t="str">
        <f t="shared" si="2947"/>
        <v>BZ$17</v>
      </c>
      <c r="CA1787" s="199" t="str">
        <f t="shared" si="2947"/>
        <v>CA$17</v>
      </c>
      <c r="CB1787" s="199" t="str">
        <f t="shared" si="2947"/>
        <v>CB$17</v>
      </c>
      <c r="CC1787" s="199" t="str">
        <f t="shared" si="2947"/>
        <v>CC$17</v>
      </c>
      <c r="CD1787" s="199" t="str">
        <f t="shared" si="2947"/>
        <v>CD$17</v>
      </c>
      <c r="CE1787" s="199" t="str">
        <f t="shared" ref="CE1787:CL1787" si="2948">CE$21</f>
        <v>CE$17</v>
      </c>
      <c r="CF1787" s="199" t="str">
        <f t="shared" si="2948"/>
        <v>CF$17</v>
      </c>
      <c r="CG1787" s="199" t="str">
        <f t="shared" si="2948"/>
        <v>CG$17</v>
      </c>
      <c r="CH1787" s="199" t="str">
        <f t="shared" si="2948"/>
        <v>CH$17</v>
      </c>
      <c r="CI1787" s="199" t="str">
        <f t="shared" si="2948"/>
        <v>CI$17</v>
      </c>
      <c r="CJ1787" s="199" t="str">
        <f t="shared" si="2948"/>
        <v>CJ$17</v>
      </c>
      <c r="CK1787" s="199" t="str">
        <f t="shared" si="2948"/>
        <v>CK$17</v>
      </c>
      <c r="CL1787" s="199" t="str">
        <f t="shared" si="2948"/>
        <v>CL$17</v>
      </c>
      <c r="CN1787" s="201"/>
      <c r="CO1787" s="199" t="str">
        <f t="shared" ref="CO1787:DL1787" si="2949">CO$21</f>
        <v>CO$17</v>
      </c>
      <c r="CP1787" s="199" t="str">
        <f t="shared" si="2949"/>
        <v>CP$17</v>
      </c>
      <c r="CQ1787" s="199" t="str">
        <f t="shared" si="2949"/>
        <v>CQ$17</v>
      </c>
      <c r="CR1787" s="199" t="str">
        <f t="shared" si="2949"/>
        <v>CR$17</v>
      </c>
      <c r="CS1787" s="199" t="str">
        <f t="shared" si="2949"/>
        <v>CS$17</v>
      </c>
      <c r="CT1787" s="199" t="str">
        <f t="shared" si="2949"/>
        <v>CT$17</v>
      </c>
      <c r="CU1787" s="199" t="str">
        <f t="shared" si="2949"/>
        <v>CU$17</v>
      </c>
      <c r="CV1787" s="199" t="str">
        <f t="shared" si="2949"/>
        <v>CV$17</v>
      </c>
      <c r="CW1787" s="199" t="str">
        <f t="shared" si="2949"/>
        <v>CW$17</v>
      </c>
      <c r="CX1787" s="199" t="str">
        <f t="shared" si="2949"/>
        <v>CX$17</v>
      </c>
      <c r="CY1787" s="199" t="str">
        <f t="shared" si="2949"/>
        <v>CY$17</v>
      </c>
      <c r="CZ1787" s="199" t="str">
        <f t="shared" si="2949"/>
        <v>CZ$17</v>
      </c>
      <c r="DA1787" s="199" t="str">
        <f t="shared" si="2949"/>
        <v>DA$17</v>
      </c>
      <c r="DB1787" s="199" t="str">
        <f t="shared" si="2949"/>
        <v>DB$17</v>
      </c>
      <c r="DC1787" s="199" t="str">
        <f t="shared" si="2949"/>
        <v>DC$17</v>
      </c>
      <c r="DD1787" s="199" t="str">
        <f t="shared" si="2949"/>
        <v>DD$17</v>
      </c>
      <c r="DE1787" s="199" t="str">
        <f t="shared" si="2949"/>
        <v>DE$17</v>
      </c>
      <c r="DF1787" s="199" t="str">
        <f t="shared" si="2949"/>
        <v>DF$17</v>
      </c>
      <c r="DG1787" s="199" t="str">
        <f t="shared" si="2949"/>
        <v>DG$17</v>
      </c>
      <c r="DH1787" s="199" t="str">
        <f t="shared" si="2949"/>
        <v>DH$17</v>
      </c>
      <c r="DI1787" s="199" t="str">
        <f t="shared" si="2949"/>
        <v>DI$17</v>
      </c>
      <c r="DJ1787" s="199" t="str">
        <f t="shared" si="2949"/>
        <v>DJ$17</v>
      </c>
      <c r="DK1787" s="199" t="str">
        <f t="shared" si="2949"/>
        <v>DK$17</v>
      </c>
      <c r="DL1787" s="199" t="str">
        <f t="shared" si="2949"/>
        <v>DL$17</v>
      </c>
    </row>
    <row r="1788" spans="1:116" x14ac:dyDescent="0.4">
      <c r="A1788" s="174"/>
      <c r="E1788" s="8"/>
      <c r="G1788" s="175" t="s">
        <v>491</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505</v>
      </c>
      <c r="H1789" s="200"/>
      <c r="I1789" s="201"/>
      <c r="J1789" s="201"/>
      <c r="K1789" s="202"/>
      <c r="L1789" s="202"/>
      <c r="M1789" s="202"/>
      <c r="N1789" s="202"/>
      <c r="O1789" s="202"/>
      <c r="P1789" s="202"/>
      <c r="R1789" s="202"/>
      <c r="S1789" s="190"/>
      <c r="T1789" s="190"/>
      <c r="U1789" s="190"/>
      <c r="V1789" s="190"/>
      <c r="W1789" s="190"/>
      <c r="X1789" s="190"/>
      <c r="Y1789" s="190"/>
      <c r="Z1789" s="190"/>
      <c r="AA1789" s="190"/>
      <c r="AB1789" s="190"/>
      <c r="AC1789" s="190"/>
      <c r="AD1789" s="190"/>
      <c r="AE1789" s="190"/>
      <c r="AF1789" s="190"/>
      <c r="AG1789" s="190"/>
      <c r="AH1789" s="190"/>
      <c r="AI1789" s="190"/>
      <c r="AJ1789" s="190"/>
      <c r="AK1789" s="190"/>
      <c r="AL1789" s="190"/>
      <c r="AM1789" s="190"/>
      <c r="AN1789" s="190"/>
      <c r="AO1789" s="190"/>
      <c r="AP1789" s="190"/>
      <c r="AQ1789" s="190"/>
      <c r="AR1789" s="190"/>
      <c r="AS1789" s="190"/>
      <c r="AT1789" s="190"/>
      <c r="AU1789" s="190"/>
      <c r="AV1789" s="190"/>
      <c r="AW1789" s="190"/>
      <c r="AX1789" s="190"/>
      <c r="AY1789" s="190"/>
      <c r="AZ1789" s="190"/>
      <c r="BA1789" s="190"/>
      <c r="BB1789" s="190"/>
      <c r="BC1789" s="190"/>
      <c r="BD1789" s="190"/>
      <c r="BE1789" s="190"/>
      <c r="BF1789" s="190"/>
      <c r="BG1789" s="190"/>
      <c r="BH1789" s="190"/>
      <c r="BI1789" s="190"/>
      <c r="BJ1789" s="190"/>
      <c r="BK1789" s="190"/>
      <c r="BL1789" s="190"/>
      <c r="BM1789" s="190"/>
      <c r="BN1789" s="190"/>
      <c r="BO1789" s="190"/>
      <c r="BP1789" s="190"/>
      <c r="BQ1789" s="190"/>
      <c r="BR1789" s="190"/>
      <c r="BS1789" s="190"/>
      <c r="BT1789" s="190"/>
      <c r="BU1789" s="190"/>
      <c r="BV1789" s="190"/>
      <c r="BW1789" s="190"/>
      <c r="BX1789" s="190"/>
      <c r="BY1789" s="190"/>
      <c r="BZ1789" s="190"/>
      <c r="CA1789" s="190"/>
      <c r="CB1789" s="190"/>
      <c r="CC1789" s="190"/>
      <c r="CD1789" s="190"/>
      <c r="CE1789" s="190"/>
      <c r="CF1789" s="190"/>
      <c r="CG1789" s="190"/>
      <c r="CH1789" s="190"/>
      <c r="CI1789" s="190"/>
      <c r="CJ1789" s="190"/>
      <c r="CK1789" s="190"/>
      <c r="CL1789" s="190"/>
      <c r="CN1789" s="201"/>
      <c r="CO1789" s="190"/>
      <c r="CP1789" s="190"/>
      <c r="CQ1789" s="190"/>
      <c r="CR1789" s="190"/>
      <c r="CS1789" s="190"/>
      <c r="CT1789" s="190"/>
      <c r="CU1789" s="190"/>
      <c r="CV1789" s="190"/>
      <c r="CW1789" s="190"/>
      <c r="CX1789" s="190"/>
      <c r="CY1789" s="190"/>
      <c r="CZ1789" s="190"/>
      <c r="DA1789" s="190"/>
      <c r="DB1789" s="190"/>
      <c r="DC1789" s="190"/>
      <c r="DD1789" s="190"/>
      <c r="DE1789" s="190"/>
      <c r="DF1789" s="190"/>
      <c r="DG1789" s="190"/>
      <c r="DH1789" s="190"/>
      <c r="DI1789" s="190"/>
      <c r="DJ1789" s="190"/>
      <c r="DK1789" s="190"/>
      <c r="DL1789" s="190"/>
    </row>
    <row r="1790" spans="1:116" x14ac:dyDescent="0.4">
      <c r="A1790" s="174"/>
      <c r="E1790" s="8"/>
      <c r="G1790" s="175" t="s">
        <v>463</v>
      </c>
      <c r="H1790" s="200"/>
      <c r="I1790" s="201"/>
      <c r="J1790" s="201"/>
      <c r="K1790" s="202"/>
      <c r="L1790" s="202"/>
      <c r="M1790" s="202"/>
      <c r="N1790" s="202"/>
      <c r="O1790" s="202"/>
      <c r="P1790" s="202"/>
      <c r="R1790" s="202"/>
      <c r="S1790" s="190" t="str">
        <f t="shared" ref="S1790:AX1790" si="2950">S$22</f>
        <v>S$18</v>
      </c>
      <c r="T1790" s="190" t="str">
        <f t="shared" si="2950"/>
        <v>T$18</v>
      </c>
      <c r="U1790" s="190" t="str">
        <f t="shared" si="2950"/>
        <v>U$18</v>
      </c>
      <c r="V1790" s="190" t="str">
        <f t="shared" si="2950"/>
        <v>V$18</v>
      </c>
      <c r="W1790" s="190" t="str">
        <f t="shared" si="2950"/>
        <v>W$18</v>
      </c>
      <c r="X1790" s="190" t="str">
        <f t="shared" si="2950"/>
        <v>X$18</v>
      </c>
      <c r="Y1790" s="190" t="str">
        <f t="shared" si="2950"/>
        <v>Y$18</v>
      </c>
      <c r="Z1790" s="190" t="str">
        <f t="shared" si="2950"/>
        <v>Z$18</v>
      </c>
      <c r="AA1790" s="190" t="str">
        <f t="shared" si="2950"/>
        <v>AA$18</v>
      </c>
      <c r="AB1790" s="190" t="str">
        <f t="shared" si="2950"/>
        <v>AB$18</v>
      </c>
      <c r="AC1790" s="190" t="str">
        <f t="shared" si="2950"/>
        <v>AC$18</v>
      </c>
      <c r="AD1790" s="190" t="str">
        <f t="shared" si="2950"/>
        <v>AD$18</v>
      </c>
      <c r="AE1790" s="190" t="str">
        <f t="shared" si="2950"/>
        <v>AE$18</v>
      </c>
      <c r="AF1790" s="190" t="str">
        <f t="shared" si="2950"/>
        <v>AF$18</v>
      </c>
      <c r="AG1790" s="190" t="str">
        <f t="shared" si="2950"/>
        <v>AG$18</v>
      </c>
      <c r="AH1790" s="190" t="str">
        <f t="shared" si="2950"/>
        <v>AH$18</v>
      </c>
      <c r="AI1790" s="190" t="str">
        <f t="shared" si="2950"/>
        <v>AI$18</v>
      </c>
      <c r="AJ1790" s="190" t="str">
        <f t="shared" si="2950"/>
        <v>AJ$18</v>
      </c>
      <c r="AK1790" s="190" t="str">
        <f t="shared" si="2950"/>
        <v>AK$18</v>
      </c>
      <c r="AL1790" s="190" t="str">
        <f t="shared" si="2950"/>
        <v>AL$18</v>
      </c>
      <c r="AM1790" s="190" t="str">
        <f t="shared" si="2950"/>
        <v>AM$18</v>
      </c>
      <c r="AN1790" s="190" t="str">
        <f t="shared" si="2950"/>
        <v>AN$18</v>
      </c>
      <c r="AO1790" s="190" t="str">
        <f t="shared" si="2950"/>
        <v>AO$18</v>
      </c>
      <c r="AP1790" s="190" t="str">
        <f t="shared" si="2950"/>
        <v>AP$18</v>
      </c>
      <c r="AQ1790" s="190" t="str">
        <f t="shared" si="2950"/>
        <v>AQ$18</v>
      </c>
      <c r="AR1790" s="190" t="str">
        <f t="shared" si="2950"/>
        <v>AR$18</v>
      </c>
      <c r="AS1790" s="190" t="str">
        <f t="shared" si="2950"/>
        <v>AS$18</v>
      </c>
      <c r="AT1790" s="190" t="str">
        <f t="shared" si="2950"/>
        <v>AT$18</v>
      </c>
      <c r="AU1790" s="190" t="str">
        <f t="shared" si="2950"/>
        <v>AU$18</v>
      </c>
      <c r="AV1790" s="190" t="str">
        <f t="shared" si="2950"/>
        <v>AV$18</v>
      </c>
      <c r="AW1790" s="190" t="str">
        <f t="shared" si="2950"/>
        <v>AW$18</v>
      </c>
      <c r="AX1790" s="190" t="str">
        <f t="shared" si="2950"/>
        <v>AX$18</v>
      </c>
      <c r="AY1790" s="190" t="str">
        <f t="shared" ref="AY1790:CD1790" si="2951">AY$22</f>
        <v>AY$18</v>
      </c>
      <c r="AZ1790" s="190" t="str">
        <f t="shared" si="2951"/>
        <v>AZ$18</v>
      </c>
      <c r="BA1790" s="190" t="str">
        <f t="shared" si="2951"/>
        <v>BA$18</v>
      </c>
      <c r="BB1790" s="190" t="str">
        <f t="shared" si="2951"/>
        <v>BB$18</v>
      </c>
      <c r="BC1790" s="190" t="str">
        <f t="shared" si="2951"/>
        <v>BC$18</v>
      </c>
      <c r="BD1790" s="190" t="str">
        <f t="shared" si="2951"/>
        <v>BD$18</v>
      </c>
      <c r="BE1790" s="190" t="str">
        <f t="shared" si="2951"/>
        <v>BE$18</v>
      </c>
      <c r="BF1790" s="190" t="str">
        <f t="shared" si="2951"/>
        <v>BF$18</v>
      </c>
      <c r="BG1790" s="190" t="str">
        <f t="shared" si="2951"/>
        <v>BG$18</v>
      </c>
      <c r="BH1790" s="190" t="str">
        <f t="shared" si="2951"/>
        <v>BH$18</v>
      </c>
      <c r="BI1790" s="190" t="str">
        <f t="shared" si="2951"/>
        <v>BI$18</v>
      </c>
      <c r="BJ1790" s="190" t="str">
        <f t="shared" si="2951"/>
        <v>BJ$18</v>
      </c>
      <c r="BK1790" s="190" t="str">
        <f t="shared" si="2951"/>
        <v>BK$18</v>
      </c>
      <c r="BL1790" s="190" t="str">
        <f t="shared" si="2951"/>
        <v>BL$18</v>
      </c>
      <c r="BM1790" s="190" t="str">
        <f t="shared" si="2951"/>
        <v>BM$18</v>
      </c>
      <c r="BN1790" s="190" t="str">
        <f t="shared" si="2951"/>
        <v>BN$18</v>
      </c>
      <c r="BO1790" s="190" t="str">
        <f t="shared" si="2951"/>
        <v>BO$18</v>
      </c>
      <c r="BP1790" s="190" t="str">
        <f t="shared" si="2951"/>
        <v>BP$18</v>
      </c>
      <c r="BQ1790" s="190" t="str">
        <f t="shared" si="2951"/>
        <v>BQ$18</v>
      </c>
      <c r="BR1790" s="190" t="str">
        <f t="shared" si="2951"/>
        <v>BR$18</v>
      </c>
      <c r="BS1790" s="190" t="str">
        <f t="shared" si="2951"/>
        <v>BS$18</v>
      </c>
      <c r="BT1790" s="190" t="str">
        <f t="shared" si="2951"/>
        <v>BT$18</v>
      </c>
      <c r="BU1790" s="190" t="str">
        <f t="shared" si="2951"/>
        <v>BU$18</v>
      </c>
      <c r="BV1790" s="190" t="str">
        <f t="shared" si="2951"/>
        <v>BV$18</v>
      </c>
      <c r="BW1790" s="190" t="str">
        <f t="shared" si="2951"/>
        <v>BW$18</v>
      </c>
      <c r="BX1790" s="190" t="str">
        <f t="shared" si="2951"/>
        <v>BX$18</v>
      </c>
      <c r="BY1790" s="190" t="str">
        <f t="shared" si="2951"/>
        <v>BY$18</v>
      </c>
      <c r="BZ1790" s="190" t="str">
        <f t="shared" si="2951"/>
        <v>BZ$18</v>
      </c>
      <c r="CA1790" s="190" t="str">
        <f t="shared" si="2951"/>
        <v>CA$18</v>
      </c>
      <c r="CB1790" s="190" t="str">
        <f t="shared" si="2951"/>
        <v>CB$18</v>
      </c>
      <c r="CC1790" s="190" t="str">
        <f t="shared" si="2951"/>
        <v>CC$18</v>
      </c>
      <c r="CD1790" s="190" t="str">
        <f t="shared" si="2951"/>
        <v>CD$18</v>
      </c>
      <c r="CE1790" s="190" t="str">
        <f t="shared" ref="CE1790:CL1790" si="2952">CE$22</f>
        <v>CE$18</v>
      </c>
      <c r="CF1790" s="190" t="str">
        <f t="shared" si="2952"/>
        <v>CF$18</v>
      </c>
      <c r="CG1790" s="190" t="str">
        <f t="shared" si="2952"/>
        <v>CG$18</v>
      </c>
      <c r="CH1790" s="190" t="str">
        <f t="shared" si="2952"/>
        <v>CH$18</v>
      </c>
      <c r="CI1790" s="190" t="str">
        <f t="shared" si="2952"/>
        <v>CI$18</v>
      </c>
      <c r="CJ1790" s="190" t="str">
        <f t="shared" si="2952"/>
        <v>CJ$18</v>
      </c>
      <c r="CK1790" s="190" t="str">
        <f t="shared" si="2952"/>
        <v>CK$18</v>
      </c>
      <c r="CL1790" s="190" t="str">
        <f t="shared" si="2952"/>
        <v>CL$18</v>
      </c>
      <c r="CN1790" s="201"/>
      <c r="CO1790" s="190" t="str">
        <f t="shared" ref="CO1790:DL1790" si="2953">CO$22</f>
        <v>CO$18</v>
      </c>
      <c r="CP1790" s="190" t="str">
        <f t="shared" si="2953"/>
        <v>CP$18</v>
      </c>
      <c r="CQ1790" s="190" t="str">
        <f t="shared" si="2953"/>
        <v>CQ$18</v>
      </c>
      <c r="CR1790" s="190" t="str">
        <f t="shared" si="2953"/>
        <v>CR$18</v>
      </c>
      <c r="CS1790" s="190" t="str">
        <f t="shared" si="2953"/>
        <v>CS$18</v>
      </c>
      <c r="CT1790" s="190" t="str">
        <f t="shared" si="2953"/>
        <v>CT$18</v>
      </c>
      <c r="CU1790" s="190" t="str">
        <f t="shared" si="2953"/>
        <v>CU$18</v>
      </c>
      <c r="CV1790" s="190" t="str">
        <f t="shared" si="2953"/>
        <v>CV$18</v>
      </c>
      <c r="CW1790" s="190" t="str">
        <f t="shared" si="2953"/>
        <v>CW$18</v>
      </c>
      <c r="CX1790" s="190" t="str">
        <f t="shared" si="2953"/>
        <v>CX$18</v>
      </c>
      <c r="CY1790" s="190" t="str">
        <f t="shared" si="2953"/>
        <v>CY$18</v>
      </c>
      <c r="CZ1790" s="190" t="str">
        <f t="shared" si="2953"/>
        <v>CZ$18</v>
      </c>
      <c r="DA1790" s="190" t="str">
        <f t="shared" si="2953"/>
        <v>DA$18</v>
      </c>
      <c r="DB1790" s="190" t="str">
        <f t="shared" si="2953"/>
        <v>DB$18</v>
      </c>
      <c r="DC1790" s="190" t="str">
        <f t="shared" si="2953"/>
        <v>DC$18</v>
      </c>
      <c r="DD1790" s="190" t="str">
        <f t="shared" si="2953"/>
        <v>DD$18</v>
      </c>
      <c r="DE1790" s="190" t="str">
        <f t="shared" si="2953"/>
        <v>DE$18</v>
      </c>
      <c r="DF1790" s="190" t="str">
        <f t="shared" si="2953"/>
        <v>DF$18</v>
      </c>
      <c r="DG1790" s="190" t="str">
        <f t="shared" si="2953"/>
        <v>DG$18</v>
      </c>
      <c r="DH1790" s="190" t="str">
        <f t="shared" si="2953"/>
        <v>DH$18</v>
      </c>
      <c r="DI1790" s="190" t="str">
        <f t="shared" si="2953"/>
        <v>DI$18</v>
      </c>
      <c r="DJ1790" s="190" t="str">
        <f t="shared" si="2953"/>
        <v>DJ$18</v>
      </c>
      <c r="DK1790" s="190" t="str">
        <f t="shared" si="2953"/>
        <v>DK$18</v>
      </c>
      <c r="DL1790" s="190" t="str">
        <f t="shared" si="2953"/>
        <v>DL$18</v>
      </c>
    </row>
    <row r="1791" spans="1:116" x14ac:dyDescent="0.4">
      <c r="A1791" s="174"/>
      <c r="E1791" s="8"/>
      <c r="G1791" s="175" t="s">
        <v>464</v>
      </c>
      <c r="H1791" s="200"/>
      <c r="I1791" s="201"/>
      <c r="J1791" s="201"/>
      <c r="K1791" s="202"/>
      <c r="L1791" s="202"/>
      <c r="M1791" s="202"/>
      <c r="N1791" s="202"/>
      <c r="O1791" s="202"/>
      <c r="P1791" s="202"/>
      <c r="R1791" s="202"/>
      <c r="S1791" s="190" t="str">
        <f t="shared" ref="S1791:AX1791" si="2954">S$23</f>
        <v>S$19</v>
      </c>
      <c r="T1791" s="190" t="str">
        <f t="shared" si="2954"/>
        <v>T$19</v>
      </c>
      <c r="U1791" s="190" t="str">
        <f t="shared" si="2954"/>
        <v>U$19</v>
      </c>
      <c r="V1791" s="190" t="str">
        <f t="shared" si="2954"/>
        <v>V$19</v>
      </c>
      <c r="W1791" s="190" t="str">
        <f t="shared" si="2954"/>
        <v>W$19</v>
      </c>
      <c r="X1791" s="190" t="str">
        <f t="shared" si="2954"/>
        <v>X$19</v>
      </c>
      <c r="Y1791" s="190" t="str">
        <f t="shared" si="2954"/>
        <v>Y$19</v>
      </c>
      <c r="Z1791" s="190" t="str">
        <f t="shared" si="2954"/>
        <v>Z$19</v>
      </c>
      <c r="AA1791" s="190" t="str">
        <f t="shared" si="2954"/>
        <v>AA$19</v>
      </c>
      <c r="AB1791" s="190" t="str">
        <f t="shared" si="2954"/>
        <v>AB$19</v>
      </c>
      <c r="AC1791" s="190" t="str">
        <f t="shared" si="2954"/>
        <v>AC$19</v>
      </c>
      <c r="AD1791" s="190" t="str">
        <f t="shared" si="2954"/>
        <v>AD$19</v>
      </c>
      <c r="AE1791" s="190" t="str">
        <f t="shared" si="2954"/>
        <v>AE$19</v>
      </c>
      <c r="AF1791" s="190" t="str">
        <f t="shared" si="2954"/>
        <v>AF$19</v>
      </c>
      <c r="AG1791" s="190" t="str">
        <f t="shared" si="2954"/>
        <v>AG$19</v>
      </c>
      <c r="AH1791" s="190" t="str">
        <f t="shared" si="2954"/>
        <v>AH$19</v>
      </c>
      <c r="AI1791" s="190" t="str">
        <f t="shared" si="2954"/>
        <v>AI$19</v>
      </c>
      <c r="AJ1791" s="190" t="str">
        <f t="shared" si="2954"/>
        <v>AJ$19</v>
      </c>
      <c r="AK1791" s="190" t="str">
        <f t="shared" si="2954"/>
        <v>AK$19</v>
      </c>
      <c r="AL1791" s="190" t="str">
        <f t="shared" si="2954"/>
        <v>AL$19</v>
      </c>
      <c r="AM1791" s="190" t="str">
        <f t="shared" si="2954"/>
        <v>AM$19</v>
      </c>
      <c r="AN1791" s="190" t="str">
        <f t="shared" si="2954"/>
        <v>AN$19</v>
      </c>
      <c r="AO1791" s="190" t="str">
        <f t="shared" si="2954"/>
        <v>AO$19</v>
      </c>
      <c r="AP1791" s="190" t="str">
        <f t="shared" si="2954"/>
        <v>AP$19</v>
      </c>
      <c r="AQ1791" s="190" t="str">
        <f t="shared" si="2954"/>
        <v>AQ$19</v>
      </c>
      <c r="AR1791" s="190" t="str">
        <f t="shared" si="2954"/>
        <v>AR$19</v>
      </c>
      <c r="AS1791" s="190" t="str">
        <f t="shared" si="2954"/>
        <v>AS$19</v>
      </c>
      <c r="AT1791" s="190" t="str">
        <f t="shared" si="2954"/>
        <v>AT$19</v>
      </c>
      <c r="AU1791" s="190" t="str">
        <f t="shared" si="2954"/>
        <v>AU$19</v>
      </c>
      <c r="AV1791" s="190" t="str">
        <f t="shared" si="2954"/>
        <v>AV$19</v>
      </c>
      <c r="AW1791" s="190" t="str">
        <f t="shared" si="2954"/>
        <v>AW$19</v>
      </c>
      <c r="AX1791" s="190" t="str">
        <f t="shared" si="2954"/>
        <v>AX$19</v>
      </c>
      <c r="AY1791" s="190" t="str">
        <f t="shared" ref="AY1791:CD1791" si="2955">AY$23</f>
        <v>AY$19</v>
      </c>
      <c r="AZ1791" s="190" t="str">
        <f t="shared" si="2955"/>
        <v>AZ$19</v>
      </c>
      <c r="BA1791" s="190" t="str">
        <f t="shared" si="2955"/>
        <v>BA$19</v>
      </c>
      <c r="BB1791" s="190" t="str">
        <f t="shared" si="2955"/>
        <v>BB$19</v>
      </c>
      <c r="BC1791" s="190" t="str">
        <f t="shared" si="2955"/>
        <v>BC$19</v>
      </c>
      <c r="BD1791" s="190" t="str">
        <f t="shared" si="2955"/>
        <v>BD$19</v>
      </c>
      <c r="BE1791" s="190" t="str">
        <f t="shared" si="2955"/>
        <v>BE$19</v>
      </c>
      <c r="BF1791" s="190" t="str">
        <f t="shared" si="2955"/>
        <v>BF$19</v>
      </c>
      <c r="BG1791" s="190" t="str">
        <f t="shared" si="2955"/>
        <v>BG$19</v>
      </c>
      <c r="BH1791" s="190" t="str">
        <f t="shared" si="2955"/>
        <v>BH$19</v>
      </c>
      <c r="BI1791" s="190" t="str">
        <f t="shared" si="2955"/>
        <v>BI$19</v>
      </c>
      <c r="BJ1791" s="190" t="str">
        <f t="shared" si="2955"/>
        <v>BJ$19</v>
      </c>
      <c r="BK1791" s="190" t="str">
        <f t="shared" si="2955"/>
        <v>BK$19</v>
      </c>
      <c r="BL1791" s="190" t="str">
        <f t="shared" si="2955"/>
        <v>BL$19</v>
      </c>
      <c r="BM1791" s="190" t="str">
        <f t="shared" si="2955"/>
        <v>BM$19</v>
      </c>
      <c r="BN1791" s="190" t="str">
        <f t="shared" si="2955"/>
        <v>BN$19</v>
      </c>
      <c r="BO1791" s="190" t="str">
        <f t="shared" si="2955"/>
        <v>BO$19</v>
      </c>
      <c r="BP1791" s="190" t="str">
        <f t="shared" si="2955"/>
        <v>BP$19</v>
      </c>
      <c r="BQ1791" s="190" t="str">
        <f t="shared" si="2955"/>
        <v>BQ$19</v>
      </c>
      <c r="BR1791" s="190" t="str">
        <f t="shared" si="2955"/>
        <v>BR$19</v>
      </c>
      <c r="BS1791" s="190" t="str">
        <f t="shared" si="2955"/>
        <v>BS$19</v>
      </c>
      <c r="BT1791" s="190" t="str">
        <f t="shared" si="2955"/>
        <v>BT$19</v>
      </c>
      <c r="BU1791" s="190" t="str">
        <f t="shared" si="2955"/>
        <v>BU$19</v>
      </c>
      <c r="BV1791" s="190" t="str">
        <f t="shared" si="2955"/>
        <v>BV$19</v>
      </c>
      <c r="BW1791" s="190" t="str">
        <f t="shared" si="2955"/>
        <v>BW$19</v>
      </c>
      <c r="BX1791" s="190" t="str">
        <f t="shared" si="2955"/>
        <v>BX$19</v>
      </c>
      <c r="BY1791" s="190" t="str">
        <f t="shared" si="2955"/>
        <v>BY$19</v>
      </c>
      <c r="BZ1791" s="190" t="str">
        <f t="shared" si="2955"/>
        <v>BZ$19</v>
      </c>
      <c r="CA1791" s="190" t="str">
        <f t="shared" si="2955"/>
        <v>CA$19</v>
      </c>
      <c r="CB1791" s="190" t="str">
        <f t="shared" si="2955"/>
        <v>CB$19</v>
      </c>
      <c r="CC1791" s="190" t="str">
        <f t="shared" si="2955"/>
        <v>CC$19</v>
      </c>
      <c r="CD1791" s="190" t="str">
        <f t="shared" si="2955"/>
        <v>CD$19</v>
      </c>
      <c r="CE1791" s="190" t="str">
        <f t="shared" ref="CE1791:CL1791" si="2956">CE$23</f>
        <v>CE$19</v>
      </c>
      <c r="CF1791" s="190" t="str">
        <f t="shared" si="2956"/>
        <v>CF$19</v>
      </c>
      <c r="CG1791" s="190" t="str">
        <f t="shared" si="2956"/>
        <v>CG$19</v>
      </c>
      <c r="CH1791" s="190" t="str">
        <f t="shared" si="2956"/>
        <v>CH$19</v>
      </c>
      <c r="CI1791" s="190" t="str">
        <f t="shared" si="2956"/>
        <v>CI$19</v>
      </c>
      <c r="CJ1791" s="190" t="str">
        <f t="shared" si="2956"/>
        <v>CJ$19</v>
      </c>
      <c r="CK1791" s="190" t="str">
        <f t="shared" si="2956"/>
        <v>CK$19</v>
      </c>
      <c r="CL1791" s="190" t="str">
        <f t="shared" si="2956"/>
        <v>CL$19</v>
      </c>
      <c r="CN1791" s="201"/>
      <c r="CO1791" s="190" t="str">
        <f t="shared" ref="CO1791:DL1791" si="2957">CO$23</f>
        <v>CO$19</v>
      </c>
      <c r="CP1791" s="190" t="str">
        <f t="shared" si="2957"/>
        <v>CP$19</v>
      </c>
      <c r="CQ1791" s="190" t="str">
        <f t="shared" si="2957"/>
        <v>CQ$19</v>
      </c>
      <c r="CR1791" s="190" t="str">
        <f t="shared" si="2957"/>
        <v>CR$19</v>
      </c>
      <c r="CS1791" s="190" t="str">
        <f t="shared" si="2957"/>
        <v>CS$19</v>
      </c>
      <c r="CT1791" s="190" t="str">
        <f t="shared" si="2957"/>
        <v>CT$19</v>
      </c>
      <c r="CU1791" s="190" t="str">
        <f t="shared" si="2957"/>
        <v>CU$19</v>
      </c>
      <c r="CV1791" s="190" t="str">
        <f t="shared" si="2957"/>
        <v>CV$19</v>
      </c>
      <c r="CW1791" s="190" t="str">
        <f t="shared" si="2957"/>
        <v>CW$19</v>
      </c>
      <c r="CX1791" s="190" t="str">
        <f t="shared" si="2957"/>
        <v>CX$19</v>
      </c>
      <c r="CY1791" s="190" t="str">
        <f t="shared" si="2957"/>
        <v>CY$19</v>
      </c>
      <c r="CZ1791" s="190" t="str">
        <f t="shared" si="2957"/>
        <v>CZ$19</v>
      </c>
      <c r="DA1791" s="190" t="str">
        <f t="shared" si="2957"/>
        <v>DA$19</v>
      </c>
      <c r="DB1791" s="190" t="str">
        <f t="shared" si="2957"/>
        <v>DB$19</v>
      </c>
      <c r="DC1791" s="190" t="str">
        <f t="shared" si="2957"/>
        <v>DC$19</v>
      </c>
      <c r="DD1791" s="190" t="str">
        <f t="shared" si="2957"/>
        <v>DD$19</v>
      </c>
      <c r="DE1791" s="190" t="str">
        <f t="shared" si="2957"/>
        <v>DE$19</v>
      </c>
      <c r="DF1791" s="190" t="str">
        <f t="shared" si="2957"/>
        <v>DF$19</v>
      </c>
      <c r="DG1791" s="190" t="str">
        <f t="shared" si="2957"/>
        <v>DG$19</v>
      </c>
      <c r="DH1791" s="190" t="str">
        <f t="shared" si="2957"/>
        <v>DH$19</v>
      </c>
      <c r="DI1791" s="190" t="str">
        <f t="shared" si="2957"/>
        <v>DI$19</v>
      </c>
      <c r="DJ1791" s="190" t="str">
        <f t="shared" si="2957"/>
        <v>DJ$19</v>
      </c>
      <c r="DK1791" s="190" t="str">
        <f t="shared" si="2957"/>
        <v>DK$19</v>
      </c>
      <c r="DL1791" s="190" t="str">
        <f t="shared" si="2957"/>
        <v>DL$19</v>
      </c>
    </row>
    <row r="1792" spans="1:116" x14ac:dyDescent="0.4">
      <c r="A1792" s="31" t="s">
        <v>218</v>
      </c>
      <c r="B1792" s="31" t="s">
        <v>81</v>
      </c>
      <c r="C1792" s="31"/>
      <c r="D1792" t="s">
        <v>769</v>
      </c>
      <c r="E1792" s="8" t="str">
        <f t="shared" ref="E1792:E1826" si="2958">ROW()&amp;" "&amp;D1792</f>
        <v>1792 LAMORTR-S</v>
      </c>
      <c r="F1792" t="s">
        <v>352</v>
      </c>
      <c r="G1792" s="66" t="s">
        <v>312</v>
      </c>
      <c r="H1792" s="22"/>
      <c r="I1792" s="299"/>
      <c r="J1792" s="299"/>
      <c r="K1792" s="22"/>
      <c r="L1792" s="22"/>
      <c r="M1792" s="22"/>
      <c r="N1792" s="22"/>
      <c r="O1792" s="22"/>
      <c r="P1792" s="22"/>
      <c r="R1792" s="66"/>
      <c r="S1792" s="300"/>
      <c r="T1792" s="300"/>
      <c r="U1792" s="300"/>
      <c r="V1792" s="300"/>
      <c r="W1792" s="300"/>
      <c r="X1792" s="300"/>
      <c r="Y1792" s="300"/>
      <c r="Z1792" s="300"/>
      <c r="AA1792" s="300"/>
      <c r="AB1792" s="300"/>
      <c r="AC1792" s="300"/>
      <c r="AD1792" s="300"/>
      <c r="AE1792" s="300"/>
      <c r="AF1792" s="300"/>
      <c r="AG1792" s="300"/>
      <c r="AH1792" s="300"/>
      <c r="AI1792" s="300"/>
      <c r="AJ1792" s="300"/>
      <c r="AK1792" s="300"/>
      <c r="AL1792" s="300"/>
      <c r="AM1792" s="300"/>
      <c r="AN1792" s="300"/>
      <c r="AO1792" s="300"/>
      <c r="AP1792" s="300"/>
      <c r="AQ1792" s="300"/>
      <c r="AR1792" s="300"/>
      <c r="AS1792" s="300"/>
      <c r="AT1792" s="300"/>
      <c r="AU1792" s="300"/>
      <c r="AV1792" s="300"/>
      <c r="AW1792" s="300"/>
      <c r="AX1792" s="300"/>
      <c r="AY1792" s="300"/>
      <c r="AZ1792" s="300"/>
      <c r="BA1792" s="300"/>
      <c r="BB1792" s="300"/>
      <c r="BC1792" s="300"/>
      <c r="BD1792" s="300"/>
      <c r="BE1792" s="300"/>
      <c r="BF1792" s="300"/>
      <c r="BG1792" s="300"/>
      <c r="BH1792" s="300"/>
      <c r="BI1792" s="300"/>
      <c r="BJ1792" s="300"/>
      <c r="BK1792" s="300"/>
      <c r="BL1792" s="300"/>
      <c r="BM1792" s="300"/>
      <c r="BN1792" s="300"/>
      <c r="BO1792" s="300"/>
      <c r="BP1792" s="300"/>
      <c r="BQ1792" s="300"/>
      <c r="BR1792" s="300"/>
      <c r="BS1792" s="300"/>
      <c r="BT1792" s="300"/>
      <c r="BU1792" s="300"/>
      <c r="BV1792" s="300"/>
      <c r="BW1792" s="300"/>
      <c r="BX1792" s="300"/>
      <c r="BY1792" s="300"/>
      <c r="BZ1792" s="300"/>
      <c r="CA1792" s="300"/>
      <c r="CB1792" s="300"/>
      <c r="CC1792" s="300"/>
      <c r="CD1792" s="300"/>
      <c r="CE1792" s="300"/>
      <c r="CF1792" s="300"/>
      <c r="CG1792" s="300"/>
      <c r="CH1792" s="300"/>
      <c r="CI1792" s="300"/>
      <c r="CJ1792" s="300"/>
      <c r="CK1792" s="300"/>
      <c r="CL1792" s="300"/>
      <c r="CN1792" s="299"/>
      <c r="CO1792" s="300"/>
      <c r="CP1792" s="300"/>
      <c r="CQ1792" s="300"/>
      <c r="CR1792" s="300"/>
      <c r="CS1792" s="300"/>
      <c r="CT1792" s="300"/>
      <c r="CU1792" s="300"/>
      <c r="CV1792" s="300"/>
      <c r="CW1792" s="300"/>
      <c r="CX1792" s="300"/>
      <c r="CY1792" s="300"/>
      <c r="CZ1792" s="300"/>
      <c r="DA1792" s="300"/>
      <c r="DB1792" s="300"/>
      <c r="DC1792" s="300"/>
      <c r="DD1792" s="300"/>
      <c r="DE1792" s="300"/>
      <c r="DF1792" s="300"/>
      <c r="DG1792" s="300"/>
      <c r="DH1792" s="300"/>
      <c r="DI1792" s="300"/>
      <c r="DJ1792" s="300"/>
      <c r="DK1792" s="300"/>
      <c r="DL1792" s="300"/>
    </row>
    <row r="1793" spans="1:116" x14ac:dyDescent="0.4">
      <c r="A1793" s="31"/>
      <c r="B1793" t="str">
        <f>E1793</f>
        <v>1793 LAMORTR-S</v>
      </c>
      <c r="D1793" t="s">
        <v>769</v>
      </c>
      <c r="E1793" s="12" t="str">
        <f t="shared" si="2958"/>
        <v>1793 LAMORTR-S</v>
      </c>
      <c r="G1793" s="129" t="str">
        <f>"Assumptions - "&amp;G1792</f>
        <v>Assumptions - Revenue driven amortizing loan - no defaults:</v>
      </c>
      <c r="H1793" s="31"/>
      <c r="I1793" s="73"/>
      <c r="J1793" s="73"/>
      <c r="K1793" s="31"/>
      <c r="L1793" s="31"/>
      <c r="M1793" s="31"/>
      <c r="N1793" s="31"/>
      <c r="O1793" s="31"/>
      <c r="P1793" s="31"/>
      <c r="R1793" s="67"/>
      <c r="S1793" s="239"/>
      <c r="T1793" s="239"/>
      <c r="U1793" s="239"/>
      <c r="V1793" s="239"/>
      <c r="W1793" s="239"/>
      <c r="X1793" s="239"/>
      <c r="Y1793" s="239"/>
      <c r="Z1793" s="239"/>
      <c r="AA1793" s="239"/>
      <c r="AB1793" s="239"/>
      <c r="AC1793" s="239"/>
      <c r="AD1793" s="239"/>
      <c r="AE1793" s="239"/>
      <c r="AF1793" s="239"/>
      <c r="AG1793" s="239"/>
      <c r="AH1793" s="239"/>
      <c r="AI1793" s="239"/>
      <c r="AJ1793" s="239"/>
      <c r="AK1793" s="239"/>
      <c r="AL1793" s="239"/>
      <c r="AM1793" s="239"/>
      <c r="AN1793" s="239"/>
      <c r="AO1793" s="239"/>
      <c r="AP1793" s="239"/>
      <c r="AQ1793" s="239"/>
      <c r="AR1793" s="239"/>
      <c r="AS1793" s="239"/>
      <c r="AT1793" s="239"/>
      <c r="AU1793" s="239"/>
      <c r="AV1793" s="239"/>
      <c r="AW1793" s="239"/>
      <c r="AX1793" s="239"/>
      <c r="AY1793" s="239"/>
      <c r="AZ1793" s="239"/>
      <c r="BA1793" s="239"/>
      <c r="BB1793" s="239"/>
      <c r="BC1793" s="239"/>
      <c r="BD1793" s="239"/>
      <c r="BE1793" s="239"/>
      <c r="BF1793" s="239"/>
      <c r="BG1793" s="239"/>
      <c r="BH1793" s="239"/>
      <c r="BI1793" s="239"/>
      <c r="BJ1793" s="239"/>
      <c r="BK1793" s="239"/>
      <c r="BL1793" s="239"/>
      <c r="BM1793" s="239"/>
      <c r="BN1793" s="239"/>
      <c r="BO1793" s="239"/>
      <c r="BP1793" s="239"/>
      <c r="BQ1793" s="239"/>
      <c r="BR1793" s="239"/>
      <c r="BS1793" s="239"/>
      <c r="BT1793" s="239"/>
      <c r="BU1793" s="239"/>
      <c r="BV1793" s="239"/>
      <c r="BW1793" s="239"/>
      <c r="BX1793" s="239"/>
      <c r="BY1793" s="239"/>
      <c r="BZ1793" s="239"/>
      <c r="CA1793" s="239"/>
      <c r="CB1793" s="239"/>
      <c r="CC1793" s="239"/>
      <c r="CD1793" s="239"/>
      <c r="CE1793" s="239"/>
      <c r="CF1793" s="239"/>
      <c r="CG1793" s="239"/>
      <c r="CH1793" s="239"/>
      <c r="CI1793" s="239"/>
      <c r="CJ1793" s="239"/>
      <c r="CK1793" s="239"/>
      <c r="CL1793" s="239"/>
      <c r="CN1793" s="73"/>
      <c r="CO1793" s="239"/>
      <c r="CP1793" s="239"/>
      <c r="CQ1793" s="239"/>
      <c r="CR1793" s="239"/>
      <c r="CS1793" s="239"/>
      <c r="CT1793" s="239"/>
      <c r="CU1793" s="239"/>
      <c r="CV1793" s="239"/>
      <c r="CW1793" s="239"/>
      <c r="CX1793" s="239"/>
      <c r="CY1793" s="239"/>
      <c r="CZ1793" s="239"/>
      <c r="DA1793" s="239"/>
      <c r="DB1793" s="239"/>
      <c r="DC1793" s="239"/>
      <c r="DD1793" s="239"/>
      <c r="DE1793" s="239"/>
      <c r="DF1793" s="239"/>
      <c r="DG1793" s="239"/>
      <c r="DH1793" s="239"/>
      <c r="DI1793" s="239"/>
      <c r="DJ1793" s="239"/>
      <c r="DK1793" s="239"/>
      <c r="DL1793" s="239"/>
    </row>
    <row r="1794" spans="1:116" x14ac:dyDescent="0.4">
      <c r="A1794" s="31"/>
      <c r="B1794" t="str">
        <f>E1794</f>
        <v>1794 LAMORTR-S</v>
      </c>
      <c r="D1794" t="s">
        <v>769</v>
      </c>
      <c r="E1794" s="12" t="str">
        <f t="shared" si="2958"/>
        <v>1794 LAMORTR-S</v>
      </c>
      <c r="F1794" s="31"/>
      <c r="G1794" s="159" t="s">
        <v>287</v>
      </c>
      <c r="H1794" s="57">
        <v>12</v>
      </c>
      <c r="I1794" s="31"/>
      <c r="J1794" s="31"/>
      <c r="K1794" s="31"/>
      <c r="L1794" s="31"/>
      <c r="M1794" s="31"/>
      <c r="N1794" s="31"/>
      <c r="O1794" s="31"/>
      <c r="P1794" s="31"/>
      <c r="R1794" s="31"/>
      <c r="S1794" s="73"/>
      <c r="T1794" s="73"/>
      <c r="U1794" s="73"/>
      <c r="V1794" s="73"/>
      <c r="W1794" s="73"/>
      <c r="X1794" s="73"/>
      <c r="Y1794" s="73"/>
      <c r="Z1794" s="73"/>
      <c r="AA1794" s="73"/>
      <c r="AB1794" s="73"/>
      <c r="AC1794" s="73"/>
      <c r="AD1794" s="73"/>
      <c r="AE1794" s="73"/>
      <c r="AF1794" s="73"/>
      <c r="AG1794" s="73"/>
      <c r="AH1794" s="73"/>
      <c r="AI1794" s="73"/>
      <c r="AJ1794" s="73"/>
      <c r="AK1794" s="73"/>
      <c r="AL1794" s="73"/>
      <c r="AM1794" s="73"/>
      <c r="AN1794" s="73"/>
      <c r="AO1794" s="73"/>
      <c r="AP1794" s="73"/>
      <c r="AQ1794" s="73"/>
      <c r="AR1794" s="73"/>
      <c r="AS1794" s="73"/>
      <c r="AT1794" s="73"/>
      <c r="AU1794" s="73"/>
      <c r="AV1794" s="73"/>
      <c r="AW1794" s="73"/>
      <c r="AX1794" s="73"/>
      <c r="AY1794" s="73"/>
      <c r="AZ1794" s="73"/>
      <c r="BA1794" s="73"/>
      <c r="BB1794" s="73"/>
      <c r="BC1794" s="73"/>
      <c r="BD1794" s="73"/>
      <c r="BE1794" s="73"/>
      <c r="BF1794" s="73"/>
      <c r="BG1794" s="73"/>
      <c r="BH1794" s="73"/>
      <c r="BI1794" s="73"/>
      <c r="BJ1794" s="73"/>
      <c r="BK1794" s="73"/>
      <c r="BL1794" s="73"/>
      <c r="BM1794" s="73"/>
      <c r="BN1794" s="73"/>
      <c r="BO1794" s="73"/>
      <c r="BP1794" s="73"/>
      <c r="BQ1794" s="73"/>
      <c r="BR1794" s="73"/>
      <c r="BS1794" s="73"/>
      <c r="BT1794" s="73"/>
      <c r="BU1794" s="73"/>
      <c r="BV1794" s="73"/>
      <c r="BW1794" s="73"/>
      <c r="BX1794" s="73"/>
      <c r="BY1794" s="73"/>
      <c r="BZ1794" s="73"/>
      <c r="CA1794" s="73"/>
      <c r="CB1794" s="73"/>
      <c r="CC1794" s="73"/>
      <c r="CD1794" s="73"/>
      <c r="CE1794" s="73"/>
      <c r="CF1794" s="73"/>
      <c r="CG1794" s="73"/>
      <c r="CH1794" s="73"/>
      <c r="CI1794" s="73"/>
      <c r="CJ1794" s="73"/>
      <c r="CK1794" s="73"/>
      <c r="CL1794" s="73"/>
      <c r="CN1794" s="31"/>
      <c r="CO1794" s="73"/>
      <c r="CP1794" s="73"/>
      <c r="CQ1794" s="73"/>
      <c r="CR1794" s="73"/>
      <c r="CS1794" s="73"/>
      <c r="CT1794" s="73"/>
      <c r="CU1794" s="73"/>
      <c r="CV1794" s="73"/>
      <c r="CW1794" s="73"/>
      <c r="CX1794" s="73"/>
      <c r="CY1794" s="73"/>
      <c r="CZ1794" s="73"/>
      <c r="DA1794" s="73"/>
      <c r="DB1794" s="73"/>
      <c r="DC1794" s="73"/>
      <c r="DD1794" s="73"/>
      <c r="DE1794" s="73"/>
      <c r="DF1794" s="73"/>
      <c r="DG1794" s="73"/>
      <c r="DH1794" s="73"/>
      <c r="DI1794" s="73"/>
      <c r="DJ1794" s="73"/>
      <c r="DK1794" s="73"/>
      <c r="DL1794" s="73"/>
    </row>
    <row r="1795" spans="1:116" x14ac:dyDescent="0.4">
      <c r="A1795" s="31"/>
      <c r="B1795" t="str">
        <f>E1795</f>
        <v>1795 LAMORTR-S</v>
      </c>
      <c r="D1795" t="s">
        <v>769</v>
      </c>
      <c r="E1795" s="12" t="str">
        <f t="shared" si="2958"/>
        <v>1795 LAMORTR-S</v>
      </c>
      <c r="F1795" s="31"/>
      <c r="G1795" s="159" t="s">
        <v>288</v>
      </c>
      <c r="H1795" s="59">
        <v>0.1</v>
      </c>
      <c r="I1795" s="31"/>
      <c r="J1795" s="31"/>
      <c r="K1795" s="31"/>
      <c r="L1795" s="31"/>
      <c r="M1795" s="31"/>
      <c r="N1795" s="31"/>
      <c r="O1795" s="31"/>
      <c r="P1795" s="31"/>
      <c r="R1795" s="31"/>
      <c r="S1795" s="73"/>
      <c r="T1795" s="73"/>
      <c r="U1795" s="73"/>
      <c r="V1795" s="73"/>
      <c r="W1795" s="73"/>
      <c r="X1795" s="73"/>
      <c r="Y1795" s="73"/>
      <c r="Z1795" s="73"/>
      <c r="AA1795" s="73"/>
      <c r="AB1795" s="73"/>
      <c r="AC1795" s="73"/>
      <c r="AD1795" s="73"/>
      <c r="AE1795" s="73"/>
      <c r="AF1795" s="73"/>
      <c r="AG1795" s="73"/>
      <c r="AH1795" s="73"/>
      <c r="AI1795" s="73"/>
      <c r="AJ1795" s="73"/>
      <c r="AK1795" s="73"/>
      <c r="AL1795" s="73"/>
      <c r="AM1795" s="73"/>
      <c r="AN1795" s="73"/>
      <c r="AO1795" s="73"/>
      <c r="AP1795" s="73"/>
      <c r="AQ1795" s="73"/>
      <c r="AR1795" s="73"/>
      <c r="AS1795" s="73"/>
      <c r="AT1795" s="73"/>
      <c r="AU1795" s="73"/>
      <c r="AV1795" s="73"/>
      <c r="AW1795" s="73"/>
      <c r="AX1795" s="73"/>
      <c r="AY1795" s="73"/>
      <c r="AZ1795" s="73"/>
      <c r="BA1795" s="73"/>
      <c r="BB1795" s="73"/>
      <c r="BC1795" s="73"/>
      <c r="BD1795" s="73"/>
      <c r="BE1795" s="73"/>
      <c r="BF1795" s="73"/>
      <c r="BG1795" s="73"/>
      <c r="BH1795" s="73"/>
      <c r="BI1795" s="73"/>
      <c r="BJ1795" s="73"/>
      <c r="BK1795" s="73"/>
      <c r="BL1795" s="73"/>
      <c r="BM1795" s="73"/>
      <c r="BN1795" s="73"/>
      <c r="BO1795" s="73"/>
      <c r="BP1795" s="73"/>
      <c r="BQ1795" s="73"/>
      <c r="BR1795" s="73"/>
      <c r="BS1795" s="73"/>
      <c r="BT1795" s="73"/>
      <c r="BU1795" s="73"/>
      <c r="BV1795" s="73"/>
      <c r="BW1795" s="73"/>
      <c r="BX1795" s="73"/>
      <c r="BY1795" s="73"/>
      <c r="BZ1795" s="73"/>
      <c r="CA1795" s="73"/>
      <c r="CB1795" s="73"/>
      <c r="CC1795" s="73"/>
      <c r="CD1795" s="73"/>
      <c r="CE1795" s="73"/>
      <c r="CF1795" s="73"/>
      <c r="CG1795" s="73"/>
      <c r="CH1795" s="73"/>
      <c r="CI1795" s="73"/>
      <c r="CJ1795" s="73"/>
      <c r="CK1795" s="73"/>
      <c r="CL1795" s="73"/>
      <c r="CN1795" s="31"/>
      <c r="CO1795" s="73"/>
      <c r="CP1795" s="73"/>
      <c r="CQ1795" s="73"/>
      <c r="CR1795" s="73"/>
      <c r="CS1795" s="73"/>
      <c r="CT1795" s="73"/>
      <c r="CU1795" s="73"/>
      <c r="CV1795" s="73"/>
      <c r="CW1795" s="73"/>
      <c r="CX1795" s="73"/>
      <c r="CY1795" s="73"/>
      <c r="CZ1795" s="73"/>
      <c r="DA1795" s="73"/>
      <c r="DB1795" s="73"/>
      <c r="DC1795" s="73"/>
      <c r="DD1795" s="73"/>
      <c r="DE1795" s="73"/>
      <c r="DF1795" s="73"/>
      <c r="DG1795" s="73"/>
      <c r="DH1795" s="73"/>
      <c r="DI1795" s="73"/>
      <c r="DJ1795" s="73"/>
      <c r="DK1795" s="73"/>
      <c r="DL1795" s="73"/>
    </row>
    <row r="1796" spans="1:116" x14ac:dyDescent="0.4">
      <c r="A1796" s="31"/>
      <c r="B1796" t="str">
        <f>E1796</f>
        <v>1796 LAMORTR-S</v>
      </c>
      <c r="D1796" t="s">
        <v>769</v>
      </c>
      <c r="E1796" s="12" t="str">
        <f t="shared" si="2958"/>
        <v>1796 LAMORTR-S</v>
      </c>
      <c r="F1796" s="31"/>
      <c r="G1796" s="159" t="s">
        <v>311</v>
      </c>
      <c r="H1796" s="59">
        <v>0.2</v>
      </c>
      <c r="I1796" s="31"/>
      <c r="J1796" s="31"/>
      <c r="K1796" s="31"/>
      <c r="L1796" s="31"/>
      <c r="M1796" s="31"/>
      <c r="N1796" s="31"/>
      <c r="O1796" s="31"/>
      <c r="P1796" s="31"/>
      <c r="R1796" s="31"/>
      <c r="S1796" s="73"/>
      <c r="T1796" s="73"/>
      <c r="U1796" s="73"/>
      <c r="V1796" s="73"/>
      <c r="W1796" s="73"/>
      <c r="X1796" s="73"/>
      <c r="Y1796" s="73"/>
      <c r="Z1796" s="73"/>
      <c r="AA1796" s="73"/>
      <c r="AB1796" s="73"/>
      <c r="AC1796" s="73"/>
      <c r="AD1796" s="73"/>
      <c r="AE1796" s="73"/>
      <c r="AF1796" s="73"/>
      <c r="AG1796" s="73"/>
      <c r="AH1796" s="73"/>
      <c r="AI1796" s="73"/>
      <c r="AJ1796" s="73"/>
      <c r="AK1796" s="73"/>
      <c r="AL1796" s="73"/>
      <c r="AM1796" s="73"/>
      <c r="AN1796" s="73"/>
      <c r="AO1796" s="73"/>
      <c r="AP1796" s="73"/>
      <c r="AQ1796" s="73"/>
      <c r="AR1796" s="73"/>
      <c r="AS1796" s="73"/>
      <c r="AT1796" s="73"/>
      <c r="AU1796" s="73"/>
      <c r="AV1796" s="73"/>
      <c r="AW1796" s="73"/>
      <c r="AX1796" s="73"/>
      <c r="AY1796" s="73"/>
      <c r="AZ1796" s="73"/>
      <c r="BA1796" s="73"/>
      <c r="BB1796" s="73"/>
      <c r="BC1796" s="73"/>
      <c r="BD1796" s="73"/>
      <c r="BE1796" s="73"/>
      <c r="BF1796" s="73"/>
      <c r="BG1796" s="73"/>
      <c r="BH1796" s="73"/>
      <c r="BI1796" s="73"/>
      <c r="BJ1796" s="73"/>
      <c r="BK1796" s="73"/>
      <c r="BL1796" s="73"/>
      <c r="BM1796" s="73"/>
      <c r="BN1796" s="73"/>
      <c r="BO1796" s="73"/>
      <c r="BP1796" s="73"/>
      <c r="BQ1796" s="73"/>
      <c r="BR1796" s="73"/>
      <c r="BS1796" s="73"/>
      <c r="BT1796" s="73"/>
      <c r="BU1796" s="73"/>
      <c r="BV1796" s="73"/>
      <c r="BW1796" s="73"/>
      <c r="BX1796" s="73"/>
      <c r="BY1796" s="73"/>
      <c r="BZ1796" s="73"/>
      <c r="CA1796" s="73"/>
      <c r="CB1796" s="73"/>
      <c r="CC1796" s="73"/>
      <c r="CD1796" s="73"/>
      <c r="CE1796" s="73"/>
      <c r="CF1796" s="73"/>
      <c r="CG1796" s="73"/>
      <c r="CH1796" s="73"/>
      <c r="CI1796" s="73"/>
      <c r="CJ1796" s="73"/>
      <c r="CK1796" s="73"/>
      <c r="CL1796" s="73"/>
      <c r="CN1796" s="31"/>
      <c r="CO1796" s="73"/>
      <c r="CP1796" s="73"/>
      <c r="CQ1796" s="73"/>
      <c r="CR1796" s="73"/>
      <c r="CS1796" s="73"/>
      <c r="CT1796" s="73"/>
      <c r="CU1796" s="73"/>
      <c r="CV1796" s="73"/>
      <c r="CW1796" s="73"/>
      <c r="CX1796" s="73"/>
      <c r="CY1796" s="73"/>
      <c r="CZ1796" s="73"/>
      <c r="DA1796" s="73"/>
      <c r="DB1796" s="73"/>
      <c r="DC1796" s="73"/>
      <c r="DD1796" s="73"/>
      <c r="DE1796" s="73"/>
      <c r="DF1796" s="73"/>
      <c r="DG1796" s="73"/>
      <c r="DH1796" s="73"/>
      <c r="DI1796" s="73"/>
      <c r="DJ1796" s="73"/>
      <c r="DK1796" s="73"/>
      <c r="DL1796" s="73"/>
    </row>
    <row r="1797" spans="1:116" x14ac:dyDescent="0.4">
      <c r="A1797" s="31"/>
      <c r="B1797" s="31"/>
      <c r="C1797" s="31"/>
      <c r="D1797" t="s">
        <v>769</v>
      </c>
      <c r="E1797" s="12" t="str">
        <f t="shared" si="2958"/>
        <v>1797 LAMORTR-S</v>
      </c>
      <c r="F1797" s="31"/>
      <c r="G1797" s="159" t="s">
        <v>304</v>
      </c>
      <c r="H1797" s="59">
        <v>0.1</v>
      </c>
      <c r="I1797" s="31"/>
      <c r="J1797" s="31"/>
      <c r="K1797" s="31"/>
      <c r="L1797" s="31"/>
      <c r="M1797" s="31"/>
      <c r="N1797" s="31"/>
      <c r="O1797" s="31"/>
      <c r="P1797" s="31"/>
      <c r="R1797" s="31"/>
      <c r="S1797" s="73"/>
      <c r="T1797" s="73"/>
      <c r="U1797" s="73"/>
      <c r="V1797" s="73"/>
      <c r="W1797" s="73"/>
      <c r="X1797" s="73"/>
      <c r="Y1797" s="73"/>
      <c r="Z1797" s="73"/>
      <c r="AA1797" s="73"/>
      <c r="AB1797" s="73"/>
      <c r="AC1797" s="73"/>
      <c r="AD1797" s="73"/>
      <c r="AE1797" s="73"/>
      <c r="AF1797" s="73"/>
      <c r="AG1797" s="73"/>
      <c r="AH1797" s="73"/>
      <c r="AI1797" s="73"/>
      <c r="AJ1797" s="73"/>
      <c r="AK1797" s="73"/>
      <c r="AL1797" s="73"/>
      <c r="AM1797" s="73"/>
      <c r="AN1797" s="73"/>
      <c r="AO1797" s="73"/>
      <c r="AP1797" s="73"/>
      <c r="AQ1797" s="73"/>
      <c r="AR1797" s="73"/>
      <c r="AS1797" s="73"/>
      <c r="AT1797" s="73"/>
      <c r="AU1797" s="73"/>
      <c r="AV1797" s="73"/>
      <c r="AW1797" s="73"/>
      <c r="AX1797" s="73"/>
      <c r="AY1797" s="73"/>
      <c r="AZ1797" s="73"/>
      <c r="BA1797" s="73"/>
      <c r="BB1797" s="73"/>
      <c r="BC1797" s="73"/>
      <c r="BD1797" s="73"/>
      <c r="BE1797" s="73"/>
      <c r="BF1797" s="73"/>
      <c r="BG1797" s="73"/>
      <c r="BH1797" s="73"/>
      <c r="BI1797" s="73"/>
      <c r="BJ1797" s="73"/>
      <c r="BK1797" s="73"/>
      <c r="BL1797" s="73"/>
      <c r="BM1797" s="73"/>
      <c r="BN1797" s="73"/>
      <c r="BO1797" s="73"/>
      <c r="BP1797" s="73"/>
      <c r="BQ1797" s="73"/>
      <c r="BR1797" s="73"/>
      <c r="BS1797" s="73"/>
      <c r="BT1797" s="73"/>
      <c r="BU1797" s="73"/>
      <c r="BV1797" s="73"/>
      <c r="BW1797" s="73"/>
      <c r="BX1797" s="73"/>
      <c r="BY1797" s="73"/>
      <c r="BZ1797" s="73"/>
      <c r="CA1797" s="73"/>
      <c r="CB1797" s="73"/>
      <c r="CC1797" s="73"/>
      <c r="CD1797" s="73"/>
      <c r="CE1797" s="73"/>
      <c r="CF1797" s="73"/>
      <c r="CG1797" s="73"/>
      <c r="CH1797" s="73"/>
      <c r="CI1797" s="73"/>
      <c r="CJ1797" s="73"/>
      <c r="CK1797" s="73"/>
      <c r="CL1797" s="73"/>
      <c r="CN1797" s="31"/>
      <c r="CO1797" s="73"/>
      <c r="CP1797" s="73"/>
      <c r="CQ1797" s="73"/>
      <c r="CR1797" s="73"/>
      <c r="CS1797" s="73"/>
      <c r="CT1797" s="73"/>
      <c r="CU1797" s="73"/>
      <c r="CV1797" s="73"/>
      <c r="CW1797" s="73"/>
      <c r="CX1797" s="73"/>
      <c r="CY1797" s="73"/>
      <c r="CZ1797" s="73"/>
      <c r="DA1797" s="73"/>
      <c r="DB1797" s="73"/>
      <c r="DC1797" s="73"/>
      <c r="DD1797" s="73"/>
      <c r="DE1797" s="73"/>
      <c r="DF1797" s="73"/>
      <c r="DG1797" s="73"/>
      <c r="DH1797" s="73"/>
      <c r="DI1797" s="73"/>
      <c r="DJ1797" s="73"/>
      <c r="DK1797" s="73"/>
      <c r="DL1797" s="73"/>
    </row>
    <row r="1798" spans="1:116" x14ac:dyDescent="0.4">
      <c r="D1798" t="s">
        <v>769</v>
      </c>
      <c r="E1798" t="str">
        <f t="shared" si="2958"/>
        <v>1798 LAMORTR-S</v>
      </c>
      <c r="F1798" s="292"/>
      <c r="G1798" s="159" t="s">
        <v>305</v>
      </c>
      <c r="H1798" s="59">
        <v>0.5</v>
      </c>
      <c r="I1798" s="31"/>
      <c r="J1798" s="31"/>
      <c r="K1798" s="31"/>
      <c r="L1798" s="31"/>
      <c r="M1798" s="31"/>
      <c r="N1798" s="31"/>
      <c r="O1798" s="31"/>
      <c r="P1798" s="31"/>
      <c r="R1798" s="31"/>
      <c r="S1798" s="73"/>
      <c r="T1798" s="73"/>
      <c r="U1798" s="73"/>
      <c r="V1798" s="73"/>
      <c r="W1798" s="73"/>
      <c r="X1798" s="73"/>
      <c r="Y1798" s="73"/>
      <c r="Z1798" s="73"/>
      <c r="AA1798" s="73"/>
      <c r="AB1798" s="73"/>
      <c r="AC1798" s="73"/>
      <c r="AD1798" s="73"/>
      <c r="AE1798" s="73"/>
      <c r="AF1798" s="73"/>
      <c r="AG1798" s="73"/>
      <c r="AH1798" s="73"/>
      <c r="AI1798" s="73"/>
      <c r="AJ1798" s="73"/>
      <c r="AK1798" s="73"/>
      <c r="AL1798" s="73"/>
      <c r="AM1798" s="73"/>
      <c r="AN1798" s="73"/>
      <c r="AO1798" s="73"/>
      <c r="AP1798" s="73"/>
      <c r="AQ1798" s="73"/>
      <c r="AR1798" s="73"/>
      <c r="AS1798" s="73"/>
      <c r="AT1798" s="73"/>
      <c r="AU1798" s="73"/>
      <c r="AV1798" s="73"/>
      <c r="AW1798" s="73"/>
      <c r="AX1798" s="73"/>
      <c r="AY1798" s="73"/>
      <c r="AZ1798" s="73"/>
      <c r="BA1798" s="73"/>
      <c r="BB1798" s="73"/>
      <c r="BC1798" s="73"/>
      <c r="BD1798" s="73"/>
      <c r="BE1798" s="73"/>
      <c r="BF1798" s="73"/>
      <c r="BG1798" s="73"/>
      <c r="BH1798" s="73"/>
      <c r="BI1798" s="73"/>
      <c r="BJ1798" s="73"/>
      <c r="BK1798" s="73"/>
      <c r="BL1798" s="73"/>
      <c r="BM1798" s="73"/>
      <c r="BN1798" s="73"/>
      <c r="BO1798" s="73"/>
      <c r="BP1798" s="73"/>
      <c r="BQ1798" s="73"/>
      <c r="BR1798" s="73"/>
      <c r="BS1798" s="73"/>
      <c r="BT1798" s="73"/>
      <c r="BU1798" s="73"/>
      <c r="BV1798" s="73"/>
      <c r="BW1798" s="73"/>
      <c r="BX1798" s="73"/>
      <c r="BY1798" s="73"/>
      <c r="BZ1798" s="73"/>
      <c r="CA1798" s="73"/>
      <c r="CB1798" s="73"/>
      <c r="CC1798" s="73"/>
      <c r="CD1798" s="73"/>
      <c r="CE1798" s="73"/>
      <c r="CF1798" s="73"/>
      <c r="CG1798" s="73"/>
      <c r="CH1798" s="73"/>
      <c r="CI1798" s="73"/>
      <c r="CJ1798" s="73"/>
      <c r="CK1798" s="73"/>
      <c r="CL1798" s="73"/>
      <c r="CN1798" s="31"/>
      <c r="CO1798" s="73"/>
      <c r="CP1798" s="73"/>
      <c r="CQ1798" s="73"/>
      <c r="CR1798" s="73"/>
      <c r="CS1798" s="73"/>
      <c r="CT1798" s="73"/>
      <c r="CU1798" s="73"/>
      <c r="CV1798" s="73"/>
      <c r="CW1798" s="73"/>
      <c r="CX1798" s="73"/>
      <c r="CY1798" s="73"/>
      <c r="CZ1798" s="73"/>
      <c r="DA1798" s="73"/>
      <c r="DB1798" s="73"/>
      <c r="DC1798" s="73"/>
      <c r="DD1798" s="73"/>
      <c r="DE1798" s="73"/>
      <c r="DF1798" s="73"/>
      <c r="DG1798" s="73"/>
      <c r="DH1798" s="73"/>
      <c r="DI1798" s="73"/>
      <c r="DJ1798" s="73"/>
      <c r="DK1798" s="73"/>
      <c r="DL1798" s="73"/>
    </row>
    <row r="1799" spans="1:116" x14ac:dyDescent="0.4">
      <c r="D1799" t="s">
        <v>769</v>
      </c>
      <c r="E1799" t="str">
        <f t="shared" si="2958"/>
        <v>1799 LAMORTR-S</v>
      </c>
      <c r="F1799" s="292"/>
      <c r="G1799" s="160" t="s">
        <v>289</v>
      </c>
      <c r="H1799" s="91">
        <v>0</v>
      </c>
      <c r="I1799" s="31"/>
      <c r="J1799" s="31"/>
      <c r="K1799" s="31"/>
      <c r="L1799" s="31"/>
      <c r="M1799" s="31"/>
      <c r="N1799" s="31"/>
      <c r="O1799" s="31"/>
      <c r="P1799" s="31"/>
      <c r="R1799" s="31"/>
      <c r="S1799" s="73"/>
      <c r="T1799" s="73"/>
      <c r="U1799" s="73"/>
      <c r="V1799" s="73"/>
      <c r="W1799" s="73"/>
      <c r="X1799" s="73"/>
      <c r="Y1799" s="73"/>
      <c r="Z1799" s="73"/>
      <c r="AA1799" s="73"/>
      <c r="AB1799" s="73"/>
      <c r="AC1799" s="73"/>
      <c r="AD1799" s="73"/>
      <c r="AE1799" s="73"/>
      <c r="AF1799" s="73"/>
      <c r="AG1799" s="73"/>
      <c r="AH1799" s="73"/>
      <c r="AI1799" s="73"/>
      <c r="AJ1799" s="73"/>
      <c r="AK1799" s="73"/>
      <c r="AL1799" s="73"/>
      <c r="AM1799" s="73"/>
      <c r="AN1799" s="73"/>
      <c r="AO1799" s="73"/>
      <c r="AP1799" s="73"/>
      <c r="AQ1799" s="73"/>
      <c r="AR1799" s="73"/>
      <c r="AS1799" s="73"/>
      <c r="AT1799" s="73"/>
      <c r="AU1799" s="73"/>
      <c r="AV1799" s="73"/>
      <c r="AW1799" s="73"/>
      <c r="AX1799" s="73"/>
      <c r="AY1799" s="73"/>
      <c r="AZ1799" s="73"/>
      <c r="BA1799" s="73"/>
      <c r="BB1799" s="73"/>
      <c r="BC1799" s="73"/>
      <c r="BD1799" s="73"/>
      <c r="BE1799" s="73"/>
      <c r="BF1799" s="73"/>
      <c r="BG1799" s="73"/>
      <c r="BH1799" s="73"/>
      <c r="BI1799" s="73"/>
      <c r="BJ1799" s="73"/>
      <c r="BK1799" s="73"/>
      <c r="BL1799" s="73"/>
      <c r="BM1799" s="73"/>
      <c r="BN1799" s="73"/>
      <c r="BO1799" s="73"/>
      <c r="BP1799" s="73"/>
      <c r="BQ1799" s="73"/>
      <c r="BR1799" s="73"/>
      <c r="BS1799" s="73"/>
      <c r="BT1799" s="73"/>
      <c r="BU1799" s="73"/>
      <c r="BV1799" s="73"/>
      <c r="BW1799" s="73"/>
      <c r="BX1799" s="73"/>
      <c r="BY1799" s="73"/>
      <c r="BZ1799" s="73"/>
      <c r="CA1799" s="73"/>
      <c r="CB1799" s="73"/>
      <c r="CC1799" s="73"/>
      <c r="CD1799" s="73"/>
      <c r="CE1799" s="73"/>
      <c r="CF1799" s="73"/>
      <c r="CG1799" s="73"/>
      <c r="CH1799" s="73"/>
      <c r="CI1799" s="73"/>
      <c r="CJ1799" s="73"/>
      <c r="CK1799" s="73"/>
      <c r="CL1799" s="73"/>
      <c r="CN1799" s="31"/>
      <c r="CO1799" s="73"/>
      <c r="CP1799" s="73"/>
      <c r="CQ1799" s="73"/>
      <c r="CR1799" s="73"/>
      <c r="CS1799" s="73"/>
      <c r="CT1799" s="73"/>
      <c r="CU1799" s="73"/>
      <c r="CV1799" s="73"/>
      <c r="CW1799" s="73"/>
      <c r="CX1799" s="73"/>
      <c r="CY1799" s="73"/>
      <c r="CZ1799" s="73"/>
      <c r="DA1799" s="73"/>
      <c r="DB1799" s="73"/>
      <c r="DC1799" s="73"/>
      <c r="DD1799" s="73"/>
      <c r="DE1799" s="73"/>
      <c r="DF1799" s="73"/>
      <c r="DG1799" s="73"/>
      <c r="DH1799" s="73"/>
      <c r="DI1799" s="73"/>
      <c r="DJ1799" s="73"/>
      <c r="DK1799" s="73"/>
      <c r="DL1799" s="73"/>
    </row>
    <row r="1800" spans="1:116" x14ac:dyDescent="0.4">
      <c r="D1800" t="s">
        <v>769</v>
      </c>
      <c r="E1800" t="str">
        <f t="shared" si="2958"/>
        <v>1800 LAMORTR-S</v>
      </c>
      <c r="G1800" s="127"/>
      <c r="H1800" s="31"/>
      <c r="I1800" s="31"/>
      <c r="J1800" s="31"/>
      <c r="K1800" s="31"/>
      <c r="L1800" s="31"/>
      <c r="M1800" s="31"/>
      <c r="N1800" s="31"/>
      <c r="O1800" s="31"/>
      <c r="P1800" s="31"/>
      <c r="R1800" s="31"/>
      <c r="S1800" s="73"/>
      <c r="T1800" s="73"/>
      <c r="U1800" s="73"/>
      <c r="V1800" s="73"/>
      <c r="W1800" s="73"/>
      <c r="X1800" s="73"/>
      <c r="Y1800" s="73"/>
      <c r="Z1800" s="73"/>
      <c r="AA1800" s="73"/>
      <c r="AB1800" s="73"/>
      <c r="AC1800" s="73"/>
      <c r="AD1800" s="73"/>
      <c r="AE1800" s="73"/>
      <c r="AF1800" s="73"/>
      <c r="AG1800" s="73"/>
      <c r="AH1800" s="73"/>
      <c r="AI1800" s="73"/>
      <c r="AJ1800" s="73"/>
      <c r="AK1800" s="73"/>
      <c r="AL1800" s="73"/>
      <c r="AM1800" s="73"/>
      <c r="AN1800" s="73"/>
      <c r="AO1800" s="73"/>
      <c r="AP1800" s="73"/>
      <c r="AQ1800" s="73"/>
      <c r="AR1800" s="73"/>
      <c r="AS1800" s="73"/>
      <c r="AT1800" s="73"/>
      <c r="AU1800" s="73"/>
      <c r="AV1800" s="73"/>
      <c r="AW1800" s="73"/>
      <c r="AX1800" s="73"/>
      <c r="AY1800" s="73"/>
      <c r="AZ1800" s="73"/>
      <c r="BA1800" s="73"/>
      <c r="BB1800" s="73"/>
      <c r="BC1800" s="73"/>
      <c r="BD1800" s="73"/>
      <c r="BE1800" s="73"/>
      <c r="BF1800" s="73"/>
      <c r="BG1800" s="73"/>
      <c r="BH1800" s="73"/>
      <c r="BI1800" s="73"/>
      <c r="BJ1800" s="73"/>
      <c r="BK1800" s="73"/>
      <c r="BL1800" s="73"/>
      <c r="BM1800" s="73"/>
      <c r="BN1800" s="73"/>
      <c r="BO1800" s="73"/>
      <c r="BP1800" s="73"/>
      <c r="BQ1800" s="73"/>
      <c r="BR1800" s="73"/>
      <c r="BS1800" s="73"/>
      <c r="BT1800" s="73"/>
      <c r="BU1800" s="73"/>
      <c r="BV1800" s="73"/>
      <c r="BW1800" s="73"/>
      <c r="BX1800" s="73"/>
      <c r="BY1800" s="73"/>
      <c r="BZ1800" s="73"/>
      <c r="CA1800" s="73"/>
      <c r="CB1800" s="73"/>
      <c r="CC1800" s="73"/>
      <c r="CD1800" s="73"/>
      <c r="CE1800" s="73"/>
      <c r="CF1800" s="73"/>
      <c r="CG1800" s="73"/>
      <c r="CH1800" s="73"/>
      <c r="CI1800" s="73"/>
      <c r="CJ1800" s="73"/>
      <c r="CK1800" s="73"/>
      <c r="CL1800" s="73"/>
      <c r="CN1800" s="31"/>
      <c r="CO1800" s="73"/>
      <c r="CP1800" s="73"/>
      <c r="CQ1800" s="73"/>
      <c r="CR1800" s="73"/>
      <c r="CS1800" s="73"/>
      <c r="CT1800" s="73"/>
      <c r="CU1800" s="73"/>
      <c r="CV1800" s="73"/>
      <c r="CW1800" s="73"/>
      <c r="CX1800" s="73"/>
      <c r="CY1800" s="73"/>
      <c r="CZ1800" s="73"/>
      <c r="DA1800" s="73"/>
      <c r="DB1800" s="73"/>
      <c r="DC1800" s="73"/>
      <c r="DD1800" s="73"/>
      <c r="DE1800" s="73"/>
      <c r="DF1800" s="73"/>
      <c r="DG1800" s="73"/>
      <c r="DH1800" s="73"/>
      <c r="DI1800" s="73"/>
      <c r="DJ1800" s="73"/>
      <c r="DK1800" s="73"/>
      <c r="DL1800" s="73"/>
    </row>
    <row r="1801" spans="1:116" ht="16.5" customHeight="1" x14ac:dyDescent="0.4">
      <c r="D1801" t="s">
        <v>769</v>
      </c>
      <c r="E1801" t="str">
        <f t="shared" si="2958"/>
        <v>1801 LAMORTR-S</v>
      </c>
      <c r="G1801" s="95" t="s">
        <v>290</v>
      </c>
      <c r="R1801" s="92"/>
      <c r="S1801" s="154"/>
      <c r="T1801" s="154"/>
      <c r="U1801" s="154"/>
      <c r="V1801" s="154"/>
      <c r="W1801" s="154"/>
      <c r="X1801" s="154"/>
      <c r="Y1801" s="154"/>
      <c r="Z1801" s="154"/>
      <c r="AA1801" s="154"/>
      <c r="AB1801" s="154"/>
      <c r="AC1801" s="154"/>
      <c r="AD1801" s="154"/>
      <c r="AE1801" s="154"/>
      <c r="AF1801" s="154"/>
      <c r="AG1801" s="154"/>
      <c r="AH1801" s="154"/>
      <c r="AI1801" s="154"/>
      <c r="AJ1801" s="154"/>
      <c r="AK1801" s="154"/>
      <c r="AL1801" s="154"/>
      <c r="AM1801" s="154"/>
      <c r="AN1801" s="154"/>
      <c r="AO1801" s="154"/>
      <c r="AP1801" s="154"/>
      <c r="AQ1801" s="154"/>
      <c r="AR1801" s="154"/>
      <c r="AS1801" s="154"/>
      <c r="AT1801" s="154"/>
      <c r="AU1801" s="154"/>
      <c r="AV1801" s="154"/>
      <c r="AW1801" s="154"/>
      <c r="AX1801" s="154"/>
      <c r="AY1801" s="154"/>
      <c r="AZ1801" s="154"/>
      <c r="BA1801" s="154"/>
      <c r="BB1801" s="154"/>
      <c r="BC1801" s="154"/>
      <c r="BD1801" s="154"/>
      <c r="BE1801" s="154"/>
      <c r="BF1801" s="154"/>
      <c r="BG1801" s="154"/>
      <c r="BH1801" s="154"/>
      <c r="BI1801" s="154"/>
      <c r="BJ1801" s="154"/>
      <c r="BK1801" s="154"/>
      <c r="BL1801" s="154"/>
      <c r="BM1801" s="154"/>
      <c r="BN1801" s="154"/>
      <c r="BO1801" s="154"/>
      <c r="BP1801" s="154"/>
      <c r="BQ1801" s="154"/>
      <c r="BR1801" s="154"/>
      <c r="BS1801" s="154"/>
      <c r="BT1801" s="154"/>
      <c r="BU1801" s="154"/>
      <c r="BV1801" s="154"/>
      <c r="BW1801" s="154"/>
      <c r="BX1801" s="154"/>
      <c r="BY1801" s="154"/>
      <c r="BZ1801" s="154"/>
      <c r="CA1801" s="154"/>
      <c r="CB1801" s="154"/>
      <c r="CC1801" s="154"/>
      <c r="CD1801" s="154"/>
      <c r="CE1801" s="154"/>
      <c r="CF1801" s="154"/>
      <c r="CG1801" s="154"/>
      <c r="CH1801" s="154"/>
      <c r="CI1801" s="154"/>
      <c r="CJ1801" s="154"/>
      <c r="CK1801" s="154"/>
      <c r="CL1801" s="154"/>
      <c r="CO1801" s="154"/>
      <c r="CP1801" s="154"/>
      <c r="CQ1801" s="154"/>
      <c r="CR1801" s="154"/>
      <c r="CS1801" s="154"/>
      <c r="CT1801" s="154"/>
      <c r="CU1801" s="154"/>
      <c r="CV1801" s="154"/>
      <c r="CW1801" s="154"/>
      <c r="CX1801" s="154"/>
      <c r="CY1801" s="154"/>
      <c r="CZ1801" s="154"/>
      <c r="DA1801" s="154"/>
      <c r="DB1801" s="154"/>
      <c r="DC1801" s="154"/>
      <c r="DD1801" s="154"/>
      <c r="DE1801" s="154"/>
      <c r="DF1801" s="154"/>
      <c r="DG1801" s="154"/>
      <c r="DH1801" s="154"/>
      <c r="DI1801" s="154"/>
      <c r="DJ1801" s="154"/>
      <c r="DK1801" s="154"/>
      <c r="DL1801" s="154"/>
    </row>
    <row r="1802" spans="1:116" ht="16.5" customHeight="1" x14ac:dyDescent="0.4">
      <c r="D1802" t="s">
        <v>769</v>
      </c>
      <c r="E1802" t="str">
        <f t="shared" si="2958"/>
        <v>1802 LAMORTR-S</v>
      </c>
      <c r="G1802" s="158" t="s">
        <v>289</v>
      </c>
      <c r="K1802" s="24">
        <v>0</v>
      </c>
      <c r="L1802" s="24">
        <f ca="1">SUMIF($4:$4,L$2,1802:1802)</f>
        <v>7.0793108230122761E+113</v>
      </c>
      <c r="M1802" s="24">
        <f ca="1">SUMIF($4:$4,M$2,1802:1802)</f>
        <v>1.1192936469466045E+168</v>
      </c>
      <c r="N1802" s="24">
        <f ca="1">SUMIF($4:$4,N$2,1802:1802)</f>
        <v>-2.3279427848566929E+220</v>
      </c>
      <c r="O1802" s="24">
        <f ca="1">SUMIF($4:$4,O$2,1802:1802)</f>
        <v>-3.2793686421181927E+271</v>
      </c>
      <c r="P1802" s="24" t="e">
        <f ca="1">SUMIF($4:$4,P$2,1802:1802)</f>
        <v>#NUM!</v>
      </c>
      <c r="R1802"/>
      <c r="S1802" s="80">
        <f>H1799</f>
        <v>0</v>
      </c>
      <c r="T1802" s="62">
        <f t="shared" ref="T1802:AY1802" ca="1" si="2959">S1806</f>
        <v>7363.33956882659</v>
      </c>
      <c r="U1802" s="62">
        <f t="shared" ca="1" si="2959"/>
        <v>89974234.425105274</v>
      </c>
      <c r="V1802" s="62">
        <f t="shared" ca="1" si="2959"/>
        <v>-177280299502551.16</v>
      </c>
      <c r="W1802" s="62">
        <f t="shared" ca="1" si="2959"/>
        <v>-1.0799252689923082E+20</v>
      </c>
      <c r="X1802" s="62">
        <f t="shared" ca="1" si="2959"/>
        <v>-3.5275333513207069E+25</v>
      </c>
      <c r="Y1802" s="62">
        <f t="shared" ca="1" si="2959"/>
        <v>-8.240444032075193E+30</v>
      </c>
      <c r="Z1802" s="62">
        <f t="shared" ca="1" si="2959"/>
        <v>-1.5138003146495871E+36</v>
      </c>
      <c r="AA1802" s="62">
        <f t="shared" ca="1" si="2959"/>
        <v>-2.2984917559675083E+41</v>
      </c>
      <c r="AB1802" s="62">
        <f t="shared" ca="1" si="2959"/>
        <v>-2.9779924056116602E+46</v>
      </c>
      <c r="AC1802" s="62">
        <f t="shared" ca="1" si="2959"/>
        <v>-3.3673649402707951E+51</v>
      </c>
      <c r="AD1802" s="62">
        <f t="shared" ca="1" si="2959"/>
        <v>-3.3795206256320959E+56</v>
      </c>
      <c r="AE1802" s="62">
        <f t="shared" ca="1" si="2959"/>
        <v>-3.0500335509277117E+61</v>
      </c>
      <c r="AF1802" s="62">
        <f t="shared" ca="1" si="2959"/>
        <v>-2.501450930256645E+66</v>
      </c>
      <c r="AG1802" s="62">
        <f t="shared" ca="1" si="2959"/>
        <v>-1.8803892865348667E+71</v>
      </c>
      <c r="AH1802" s="62">
        <f t="shared" ca="1" si="2959"/>
        <v>-1.3049249252531322E+76</v>
      </c>
      <c r="AI1802" s="62">
        <f t="shared" ca="1" si="2959"/>
        <v>-8.4109268699345821E+80</v>
      </c>
      <c r="AJ1802" s="62">
        <f t="shared" ca="1" si="2959"/>
        <v>-5.061598727499462E+85</v>
      </c>
      <c r="AK1802" s="62">
        <f t="shared" ca="1" si="2959"/>
        <v>-2.8568181218384373E+90</v>
      </c>
      <c r="AL1802" s="62">
        <f t="shared" ca="1" si="2959"/>
        <v>-1.5182745617090836E+95</v>
      </c>
      <c r="AM1802" s="62">
        <f t="shared" ca="1" si="2959"/>
        <v>-7.6245057440708811E+99</v>
      </c>
      <c r="AN1802" s="62">
        <f t="shared" ca="1" si="2959"/>
        <v>-3.6292738794819486E+104</v>
      </c>
      <c r="AO1802" s="62">
        <f t="shared" ca="1" si="2959"/>
        <v>-1.6420482405811894E+109</v>
      </c>
      <c r="AP1802" s="62">
        <f t="shared" ca="1" si="2959"/>
        <v>-7.0794763960883931E+113</v>
      </c>
      <c r="AQ1802" s="62">
        <f t="shared" ca="1" si="2959"/>
        <v>-2.9150962407339036E+118</v>
      </c>
      <c r="AR1802" s="62">
        <f t="shared" ca="1" si="2959"/>
        <v>-1.1487861344853953E+123</v>
      </c>
      <c r="AS1802" s="62">
        <f t="shared" ca="1" si="2959"/>
        <v>-4.3409030321735889E+127</v>
      </c>
      <c r="AT1802" s="62">
        <f t="shared" ca="1" si="2959"/>
        <v>-1.5755106251638564E+132</v>
      </c>
      <c r="AU1802" s="62">
        <f t="shared" ca="1" si="2959"/>
        <v>-5.5005875618449991E+136</v>
      </c>
      <c r="AV1802" s="62">
        <f t="shared" ca="1" si="2959"/>
        <v>-1.8492963101343037E+141</v>
      </c>
      <c r="AW1802" s="62">
        <f t="shared" ca="1" si="2959"/>
        <v>-5.9888588708805777E+145</v>
      </c>
      <c r="AX1802" s="62">
        <f t="shared" ca="1" si="2959"/>
        <v>-1.8665614026585099E+150</v>
      </c>
      <c r="AY1802" s="62">
        <f t="shared" ca="1" si="2959"/>
        <v>-5.5857161372681497E+154</v>
      </c>
      <c r="AZ1802" s="62">
        <f t="shared" ref="AZ1802:CE1802" ca="1" si="2960">AY1806</f>
        <v>-1.5986422476192589E+159</v>
      </c>
      <c r="BA1802" s="62">
        <f t="shared" ca="1" si="2960"/>
        <v>-4.3522197041168191E+163</v>
      </c>
      <c r="BB1802" s="62">
        <f t="shared" ca="1" si="2960"/>
        <v>-1.1193375317751145E+168</v>
      </c>
      <c r="BC1802" s="62">
        <f t="shared" ca="1" si="2960"/>
        <v>-2.6955281503867188E+172</v>
      </c>
      <c r="BD1802" s="62">
        <f t="shared" ca="1" si="2960"/>
        <v>-6.0022455391296475E+176</v>
      </c>
      <c r="BE1802" s="62">
        <f t="shared" ca="1" si="2960"/>
        <v>-1.2104996614422032E+181</v>
      </c>
      <c r="BF1802" s="62">
        <f t="shared" ca="1" si="2960"/>
        <v>-2.1191521758516258E+185</v>
      </c>
      <c r="BG1802" s="62">
        <f t="shared" ca="1" si="2960"/>
        <v>-2.8571563400055933E+189</v>
      </c>
      <c r="BH1802" s="62">
        <f t="shared" ca="1" si="2960"/>
        <v>-1.3386883047498424E+193</v>
      </c>
      <c r="BI1802" s="62">
        <f t="shared" ca="1" si="2960"/>
        <v>8.916308974088226E+197</v>
      </c>
      <c r="BJ1802" s="62">
        <f t="shared" ca="1" si="2960"/>
        <v>4.5002569082783283E+202</v>
      </c>
      <c r="BK1802" s="62">
        <f t="shared" ca="1" si="2960"/>
        <v>1.476086708700558E+207</v>
      </c>
      <c r="BL1802" s="62">
        <f t="shared" ca="1" si="2960"/>
        <v>4.0661950274512683E+211</v>
      </c>
      <c r="BM1802" s="62">
        <f t="shared" ca="1" si="2960"/>
        <v>1.0093551585500318E+216</v>
      </c>
      <c r="BN1802" s="62">
        <f t="shared" ca="1" si="2960"/>
        <v>2.3280445613657525E+220</v>
      </c>
      <c r="BO1802" s="62">
        <f t="shared" ca="1" si="2960"/>
        <v>5.0733317699011463E+224</v>
      </c>
      <c r="BP1802" s="62">
        <f t="shared" ca="1" si="2960"/>
        <v>1.0555995220180239E+229</v>
      </c>
      <c r="BQ1802" s="62">
        <f t="shared" ca="1" si="2960"/>
        <v>2.11215613608473E+233</v>
      </c>
      <c r="BR1802" s="62">
        <f t="shared" ca="1" si="2960"/>
        <v>4.0854269239712806E+237</v>
      </c>
      <c r="BS1802" s="62">
        <f t="shared" ca="1" si="2960"/>
        <v>7.6689930300621612E+241</v>
      </c>
      <c r="BT1802" s="62">
        <f t="shared" ca="1" si="2960"/>
        <v>1.4013298218816768E+246</v>
      </c>
      <c r="BU1802" s="62">
        <f t="shared" ca="1" si="2960"/>
        <v>2.4984130378255721E+250</v>
      </c>
      <c r="BV1802" s="62">
        <f t="shared" ca="1" si="2960"/>
        <v>4.354204264192784E+254</v>
      </c>
      <c r="BW1802" s="62">
        <f t="shared" ca="1" si="2960"/>
        <v>7.4285016766364635E+258</v>
      </c>
      <c r="BX1802" s="62">
        <f t="shared" ca="1" si="2960"/>
        <v>1.2420400189352542E+263</v>
      </c>
      <c r="BY1802" s="62">
        <f t="shared" ca="1" si="2960"/>
        <v>2.0370576142257058E+267</v>
      </c>
      <c r="BZ1802" s="62">
        <f t="shared" ca="1" si="2960"/>
        <v>3.2795740450119392E+271</v>
      </c>
      <c r="CA1802" s="62">
        <f t="shared" ca="1" si="2960"/>
        <v>5.1859922747891279E+275</v>
      </c>
      <c r="CB1802" s="62">
        <f t="shared" ca="1" si="2960"/>
        <v>8.0585393242804055E+279</v>
      </c>
      <c r="CC1802" s="62">
        <f t="shared" ca="1" si="2960"/>
        <v>1.2310279633011837E+284</v>
      </c>
      <c r="CD1802" s="62">
        <f t="shared" ca="1" si="2960"/>
        <v>1.84935239824789E+288</v>
      </c>
      <c r="CE1802" s="62">
        <f t="shared" ca="1" si="2960"/>
        <v>2.733045821037811E+292</v>
      </c>
      <c r="CF1802" s="62">
        <f t="shared" ref="CF1802:CL1802" ca="1" si="2961">CE1806</f>
        <v>3.9744012468879934E+296</v>
      </c>
      <c r="CG1802" s="62">
        <f t="shared" ca="1" si="2961"/>
        <v>5.6886072483232984E+300</v>
      </c>
      <c r="CH1802" s="62">
        <f t="shared" ca="1" si="2961"/>
        <v>8.0159153898937414E+304</v>
      </c>
      <c r="CI1802" s="62" t="e">
        <f t="shared" ca="1" si="2961"/>
        <v>#NUM!</v>
      </c>
      <c r="CJ1802" s="62" t="e">
        <f t="shared" ca="1" si="2961"/>
        <v>#NUM!</v>
      </c>
      <c r="CK1802" s="62" t="e">
        <f t="shared" ca="1" si="2961"/>
        <v>#NUM!</v>
      </c>
      <c r="CL1802" s="62" t="e">
        <f t="shared" ca="1" si="2961"/>
        <v>#NUM!</v>
      </c>
      <c r="CO1802" s="62">
        <f t="shared" ref="CO1802:DL1802" si="2962">CN1806</f>
        <v>0</v>
      </c>
      <c r="CP1802" s="62">
        <f t="shared" ca="1" si="2962"/>
        <v>7296.6729021599231</v>
      </c>
      <c r="CQ1802" s="62">
        <f t="shared" ca="1" si="2962"/>
        <v>5539.5036194651893</v>
      </c>
      <c r="CR1802" s="62">
        <f t="shared" ca="1" si="2962"/>
        <v>2265.9060089701193</v>
      </c>
      <c r="CS1802" s="62">
        <f t="shared" ca="1" si="2962"/>
        <v>-1691.8498681984088</v>
      </c>
      <c r="CT1802" s="62">
        <f t="shared" ca="1" si="2962"/>
        <v>-5298.8257009155295</v>
      </c>
      <c r="CU1802" s="62">
        <f t="shared" ca="1" si="2962"/>
        <v>-5647.8672219911414</v>
      </c>
      <c r="CV1802" s="62">
        <f t="shared" ca="1" si="2962"/>
        <v>-3031.831606782469</v>
      </c>
      <c r="CW1802" s="62">
        <f t="shared" ca="1" si="2962"/>
        <v>1057.8382685283368</v>
      </c>
      <c r="CX1802" s="62">
        <f t="shared" ca="1" si="2962"/>
        <v>4518.8336258330546</v>
      </c>
      <c r="CY1802" s="62">
        <f t="shared" ca="1" si="2962"/>
        <v>5456.6445006836366</v>
      </c>
      <c r="CZ1802" s="62">
        <f t="shared" ca="1" si="2962"/>
        <v>2908.2307016171062</v>
      </c>
      <c r="DA1802" s="62">
        <f t="shared" ca="1" si="2962"/>
        <v>-667.2014039387841</v>
      </c>
      <c r="DB1802" s="62">
        <f t="shared" ca="1" si="2962"/>
        <v>-3873.4729274203928</v>
      </c>
      <c r="DC1802" s="62">
        <f t="shared" ca="1" si="2962"/>
        <v>-4929.0761218510852</v>
      </c>
      <c r="DD1802" s="62">
        <f t="shared" ca="1" si="2962"/>
        <v>-3308.1337699293999</v>
      </c>
      <c r="DE1802" s="62">
        <f t="shared" ca="1" si="2962"/>
        <v>5.7529517334041884</v>
      </c>
      <c r="DF1802" s="62">
        <f t="shared" ca="1" si="2962"/>
        <v>3223.6035428124537</v>
      </c>
      <c r="DG1802" s="62">
        <f t="shared" ca="1" si="2962"/>
        <v>4635.370593354528</v>
      </c>
      <c r="DH1802" s="62">
        <f t="shared" ca="1" si="2962"/>
        <v>3540.0308927849824</v>
      </c>
      <c r="DI1802" s="62">
        <f t="shared" ca="1" si="2962"/>
        <v>596.94310280055697</v>
      </c>
      <c r="DJ1802" s="62">
        <f t="shared" ca="1" si="2962"/>
        <v>-2576.8707932174589</v>
      </c>
      <c r="DK1802" s="62">
        <f t="shared" ca="1" si="2962"/>
        <v>-4288.1602588793867</v>
      </c>
      <c r="DL1802" s="62">
        <f t="shared" ca="1" si="2962"/>
        <v>-3670.1979282981124</v>
      </c>
    </row>
    <row r="1803" spans="1:116" ht="16.5" customHeight="1" x14ac:dyDescent="0.4">
      <c r="A1803" s="12"/>
      <c r="B1803" t="str">
        <f>E1803</f>
        <v>1803 LAMORTR-S</v>
      </c>
      <c r="C1803" s="12"/>
      <c r="D1803" t="s">
        <v>769</v>
      </c>
      <c r="E1803" t="str">
        <f t="shared" si="2958"/>
        <v>1803 LAMORTR-S</v>
      </c>
      <c r="F1803" s="12"/>
      <c r="G1803" s="158" t="str">
        <f>"New loans originated - "&amp;SUBSTITUTE(G1792,":","")</f>
        <v>New loans originated - Revenue driven amortizing loan - no defaults</v>
      </c>
      <c r="K1803" s="24">
        <f ca="1">SUMIF($3:$3,K$2,1803:1803)</f>
        <v>96000</v>
      </c>
      <c r="L1803" s="24">
        <f ca="1">SUMIF($3:$3,L$2,1803:1803)</f>
        <v>96000</v>
      </c>
      <c r="M1803" s="24">
        <f ca="1">SUMIF($3:$3,M$2,1803:1803)</f>
        <v>96000</v>
      </c>
      <c r="N1803" s="24">
        <f ca="1">SUMIF($3:$3,N$2,1803:1803)</f>
        <v>96000</v>
      </c>
      <c r="O1803" s="24">
        <f ca="1">SUMIF($3:$3,O$2,1803:1803)</f>
        <v>96000</v>
      </c>
      <c r="P1803" s="24">
        <f ca="1">SUMIF($3:$3,P$2,1803:1803)</f>
        <v>96000</v>
      </c>
      <c r="R1803"/>
      <c r="S1803" s="80" cm="1">
        <f t="array" aca="1" ref="S1803" ca="1">INDIRECT(S1786)*(1-$H1796)</f>
        <v>8000</v>
      </c>
      <c r="T1803" s="80" cm="1">
        <f t="array" aca="1" ref="T1803" ca="1">INDIRECT(T1786)*(1-$H1796)</f>
        <v>8000</v>
      </c>
      <c r="U1803" s="80" cm="1">
        <f t="array" aca="1" ref="U1803" ca="1">INDIRECT(U1786)*(1-$H1796)</f>
        <v>8000</v>
      </c>
      <c r="V1803" s="80" cm="1">
        <f t="array" aca="1" ref="V1803" ca="1">INDIRECT(V1786)*(1-$H1796)</f>
        <v>8000</v>
      </c>
      <c r="W1803" s="80" cm="1">
        <f t="array" aca="1" ref="W1803" ca="1">INDIRECT(W1786)*(1-$H1796)</f>
        <v>8000</v>
      </c>
      <c r="X1803" s="80" cm="1">
        <f t="array" aca="1" ref="X1803" ca="1">INDIRECT(X1786)*(1-$H1796)</f>
        <v>8000</v>
      </c>
      <c r="Y1803" s="80" cm="1">
        <f t="array" aca="1" ref="Y1803" ca="1">INDIRECT(Y1786)*(1-$H1796)</f>
        <v>8000</v>
      </c>
      <c r="Z1803" s="80" cm="1">
        <f t="array" aca="1" ref="Z1803" ca="1">INDIRECT(Z1786)*(1-$H1796)</f>
        <v>8000</v>
      </c>
      <c r="AA1803" s="80" cm="1">
        <f t="array" aca="1" ref="AA1803" ca="1">INDIRECT(AA1786)*(1-$H1796)</f>
        <v>8000</v>
      </c>
      <c r="AB1803" s="80" cm="1">
        <f t="array" aca="1" ref="AB1803" ca="1">INDIRECT(AB1786)*(1-$H1796)</f>
        <v>8000</v>
      </c>
      <c r="AC1803" s="80" cm="1">
        <f t="array" aca="1" ref="AC1803" ca="1">INDIRECT(AC1786)*(1-$H1796)</f>
        <v>8000</v>
      </c>
      <c r="AD1803" s="80" cm="1">
        <f t="array" aca="1" ref="AD1803" ca="1">INDIRECT(AD1786)*(1-$H1796)</f>
        <v>8000</v>
      </c>
      <c r="AE1803" s="80" cm="1">
        <f t="array" aca="1" ref="AE1803" ca="1">INDIRECT(AE1786)*(1-$H1796)</f>
        <v>8000</v>
      </c>
      <c r="AF1803" s="80" cm="1">
        <f t="array" aca="1" ref="AF1803" ca="1">INDIRECT(AF1786)*(1-$H1796)</f>
        <v>8000</v>
      </c>
      <c r="AG1803" s="80" cm="1">
        <f t="array" aca="1" ref="AG1803" ca="1">INDIRECT(AG1786)*(1-$H1796)</f>
        <v>8000</v>
      </c>
      <c r="AH1803" s="80" cm="1">
        <f t="array" aca="1" ref="AH1803" ca="1">INDIRECT(AH1786)*(1-$H1796)</f>
        <v>8000</v>
      </c>
      <c r="AI1803" s="80" cm="1">
        <f t="array" aca="1" ref="AI1803" ca="1">INDIRECT(AI1786)*(1-$H1796)</f>
        <v>8000</v>
      </c>
      <c r="AJ1803" s="80" cm="1">
        <f t="array" aca="1" ref="AJ1803" ca="1">INDIRECT(AJ1786)*(1-$H1796)</f>
        <v>8000</v>
      </c>
      <c r="AK1803" s="80" cm="1">
        <f t="array" aca="1" ref="AK1803" ca="1">INDIRECT(AK1786)*(1-$H1796)</f>
        <v>8000</v>
      </c>
      <c r="AL1803" s="80" cm="1">
        <f t="array" aca="1" ref="AL1803" ca="1">INDIRECT(AL1786)*(1-$H1796)</f>
        <v>8000</v>
      </c>
      <c r="AM1803" s="80" cm="1">
        <f t="array" aca="1" ref="AM1803" ca="1">INDIRECT(AM1786)*(1-$H1796)</f>
        <v>8000</v>
      </c>
      <c r="AN1803" s="80" cm="1">
        <f t="array" aca="1" ref="AN1803" ca="1">INDIRECT(AN1786)*(1-$H1796)</f>
        <v>8000</v>
      </c>
      <c r="AO1803" s="80" cm="1">
        <f t="array" aca="1" ref="AO1803" ca="1">INDIRECT(AO1786)*(1-$H1796)</f>
        <v>8000</v>
      </c>
      <c r="AP1803" s="80" cm="1">
        <f t="array" aca="1" ref="AP1803" ca="1">INDIRECT(AP1786)*(1-$H1796)</f>
        <v>8000</v>
      </c>
      <c r="AQ1803" s="80" cm="1">
        <f t="array" aca="1" ref="AQ1803" ca="1">INDIRECT(AQ1786)*(1-$H1796)</f>
        <v>8000</v>
      </c>
      <c r="AR1803" s="80" cm="1">
        <f t="array" aca="1" ref="AR1803" ca="1">INDIRECT(AR1786)*(1-$H1796)</f>
        <v>8000</v>
      </c>
      <c r="AS1803" s="80" cm="1">
        <f t="array" aca="1" ref="AS1803" ca="1">INDIRECT(AS1786)*(1-$H1796)</f>
        <v>8000</v>
      </c>
      <c r="AT1803" s="80" cm="1">
        <f t="array" aca="1" ref="AT1803" ca="1">INDIRECT(AT1786)*(1-$H1796)</f>
        <v>8000</v>
      </c>
      <c r="AU1803" s="80" cm="1">
        <f t="array" aca="1" ref="AU1803" ca="1">INDIRECT(AU1786)*(1-$H1796)</f>
        <v>8000</v>
      </c>
      <c r="AV1803" s="80" cm="1">
        <f t="array" aca="1" ref="AV1803" ca="1">INDIRECT(AV1786)*(1-$H1796)</f>
        <v>8000</v>
      </c>
      <c r="AW1803" s="80" cm="1">
        <f t="array" aca="1" ref="AW1803" ca="1">INDIRECT(AW1786)*(1-$H1796)</f>
        <v>8000</v>
      </c>
      <c r="AX1803" s="80" cm="1">
        <f t="array" aca="1" ref="AX1803" ca="1">INDIRECT(AX1786)*(1-$H1796)</f>
        <v>8000</v>
      </c>
      <c r="AY1803" s="80" cm="1">
        <f t="array" aca="1" ref="AY1803" ca="1">INDIRECT(AY1786)*(1-$H1796)</f>
        <v>8000</v>
      </c>
      <c r="AZ1803" s="80" cm="1">
        <f t="array" aca="1" ref="AZ1803" ca="1">INDIRECT(AZ1786)*(1-$H1796)</f>
        <v>8000</v>
      </c>
      <c r="BA1803" s="80" cm="1">
        <f t="array" aca="1" ref="BA1803" ca="1">INDIRECT(BA1786)*(1-$H1796)</f>
        <v>8000</v>
      </c>
      <c r="BB1803" s="80" cm="1">
        <f t="array" aca="1" ref="BB1803" ca="1">INDIRECT(BB1786)*(1-$H1796)</f>
        <v>8000</v>
      </c>
      <c r="BC1803" s="80" cm="1">
        <f t="array" aca="1" ref="BC1803" ca="1">INDIRECT(BC1786)*(1-$H1796)</f>
        <v>8000</v>
      </c>
      <c r="BD1803" s="80" cm="1">
        <f t="array" aca="1" ref="BD1803" ca="1">INDIRECT(BD1786)*(1-$H1796)</f>
        <v>8000</v>
      </c>
      <c r="BE1803" s="80" cm="1">
        <f t="array" aca="1" ref="BE1803" ca="1">INDIRECT(BE1786)*(1-$H1796)</f>
        <v>8000</v>
      </c>
      <c r="BF1803" s="80" cm="1">
        <f t="array" aca="1" ref="BF1803" ca="1">INDIRECT(BF1786)*(1-$H1796)</f>
        <v>8000</v>
      </c>
      <c r="BG1803" s="80" cm="1">
        <f t="array" aca="1" ref="BG1803" ca="1">INDIRECT(BG1786)*(1-$H1796)</f>
        <v>8000</v>
      </c>
      <c r="BH1803" s="80" cm="1">
        <f t="array" aca="1" ref="BH1803" ca="1">INDIRECT(BH1786)*(1-$H1796)</f>
        <v>8000</v>
      </c>
      <c r="BI1803" s="80" cm="1">
        <f t="array" aca="1" ref="BI1803" ca="1">INDIRECT(BI1786)*(1-$H1796)</f>
        <v>8000</v>
      </c>
      <c r="BJ1803" s="80" cm="1">
        <f t="array" aca="1" ref="BJ1803" ca="1">INDIRECT(BJ1786)*(1-$H1796)</f>
        <v>8000</v>
      </c>
      <c r="BK1803" s="80" cm="1">
        <f t="array" aca="1" ref="BK1803" ca="1">INDIRECT(BK1786)*(1-$H1796)</f>
        <v>8000</v>
      </c>
      <c r="BL1803" s="80" cm="1">
        <f t="array" aca="1" ref="BL1803" ca="1">INDIRECT(BL1786)*(1-$H1796)</f>
        <v>8000</v>
      </c>
      <c r="BM1803" s="80" cm="1">
        <f t="array" aca="1" ref="BM1803" ca="1">INDIRECT(BM1786)*(1-$H1796)</f>
        <v>8000</v>
      </c>
      <c r="BN1803" s="80" cm="1">
        <f t="array" aca="1" ref="BN1803" ca="1">INDIRECT(BN1786)*(1-$H1796)</f>
        <v>8000</v>
      </c>
      <c r="BO1803" s="80" cm="1">
        <f t="array" aca="1" ref="BO1803" ca="1">INDIRECT(BO1786)*(1-$H1796)</f>
        <v>8000</v>
      </c>
      <c r="BP1803" s="80" cm="1">
        <f t="array" aca="1" ref="BP1803" ca="1">INDIRECT(BP1786)*(1-$H1796)</f>
        <v>8000</v>
      </c>
      <c r="BQ1803" s="80" cm="1">
        <f t="array" aca="1" ref="BQ1803" ca="1">INDIRECT(BQ1786)*(1-$H1796)</f>
        <v>8000</v>
      </c>
      <c r="BR1803" s="80" cm="1">
        <f t="array" aca="1" ref="BR1803" ca="1">INDIRECT(BR1786)*(1-$H1796)</f>
        <v>8000</v>
      </c>
      <c r="BS1803" s="80" cm="1">
        <f t="array" aca="1" ref="BS1803" ca="1">INDIRECT(BS1786)*(1-$H1796)</f>
        <v>8000</v>
      </c>
      <c r="BT1803" s="80" cm="1">
        <f t="array" aca="1" ref="BT1803" ca="1">INDIRECT(BT1786)*(1-$H1796)</f>
        <v>8000</v>
      </c>
      <c r="BU1803" s="80" cm="1">
        <f t="array" aca="1" ref="BU1803" ca="1">INDIRECT(BU1786)*(1-$H1796)</f>
        <v>8000</v>
      </c>
      <c r="BV1803" s="80" cm="1">
        <f t="array" aca="1" ref="BV1803" ca="1">INDIRECT(BV1786)*(1-$H1796)</f>
        <v>8000</v>
      </c>
      <c r="BW1803" s="80" cm="1">
        <f t="array" aca="1" ref="BW1803" ca="1">INDIRECT(BW1786)*(1-$H1796)</f>
        <v>8000</v>
      </c>
      <c r="BX1803" s="80" cm="1">
        <f t="array" aca="1" ref="BX1803" ca="1">INDIRECT(BX1786)*(1-$H1796)</f>
        <v>8000</v>
      </c>
      <c r="BY1803" s="80" cm="1">
        <f t="array" aca="1" ref="BY1803" ca="1">INDIRECT(BY1786)*(1-$H1796)</f>
        <v>8000</v>
      </c>
      <c r="BZ1803" s="80" cm="1">
        <f t="array" aca="1" ref="BZ1803" ca="1">INDIRECT(BZ1786)*(1-$H1796)</f>
        <v>8000</v>
      </c>
      <c r="CA1803" s="80" cm="1">
        <f t="array" aca="1" ref="CA1803" ca="1">INDIRECT(CA1786)*(1-$H1796)</f>
        <v>8000</v>
      </c>
      <c r="CB1803" s="80" cm="1">
        <f t="array" aca="1" ref="CB1803" ca="1">INDIRECT(CB1786)*(1-$H1796)</f>
        <v>8000</v>
      </c>
      <c r="CC1803" s="80" cm="1">
        <f t="array" aca="1" ref="CC1803" ca="1">INDIRECT(CC1786)*(1-$H1796)</f>
        <v>8000</v>
      </c>
      <c r="CD1803" s="80" cm="1">
        <f t="array" aca="1" ref="CD1803" ca="1">INDIRECT(CD1786)*(1-$H1796)</f>
        <v>8000</v>
      </c>
      <c r="CE1803" s="80" cm="1">
        <f t="array" aca="1" ref="CE1803" ca="1">INDIRECT(CE1786)*(1-$H1796)</f>
        <v>8000</v>
      </c>
      <c r="CF1803" s="80" cm="1">
        <f t="array" aca="1" ref="CF1803" ca="1">INDIRECT(CF1786)*(1-$H1796)</f>
        <v>8000</v>
      </c>
      <c r="CG1803" s="80" cm="1">
        <f t="array" aca="1" ref="CG1803" ca="1">INDIRECT(CG1786)*(1-$H1796)</f>
        <v>8000</v>
      </c>
      <c r="CH1803" s="80" cm="1">
        <f t="array" aca="1" ref="CH1803" ca="1">INDIRECT(CH1786)*(1-$H1796)</f>
        <v>8000</v>
      </c>
      <c r="CI1803" s="80" cm="1">
        <f t="array" aca="1" ref="CI1803" ca="1">INDIRECT(CI1786)*(1-$H1796)</f>
        <v>8000</v>
      </c>
      <c r="CJ1803" s="80" cm="1">
        <f t="array" aca="1" ref="CJ1803" ca="1">INDIRECT(CJ1786)*(1-$H1796)</f>
        <v>8000</v>
      </c>
      <c r="CK1803" s="80" cm="1">
        <f t="array" aca="1" ref="CK1803" ca="1">INDIRECT(CK1786)*(1-$H1796)</f>
        <v>8000</v>
      </c>
      <c r="CL1803" s="80" cm="1">
        <f t="array" aca="1" ref="CL1803" ca="1">INDIRECT(CL1786)*(1-$H1796)</f>
        <v>8000</v>
      </c>
      <c r="CO1803" s="80" cm="1">
        <f t="array" aca="1" ref="CO1803" ca="1">INDIRECT(CO1786)*(1-$H1796)</f>
        <v>8000</v>
      </c>
      <c r="CP1803" s="80"/>
      <c r="CQ1803" s="80"/>
      <c r="CR1803" s="80"/>
      <c r="CS1803" s="80"/>
      <c r="CT1803" s="80"/>
      <c r="CU1803" s="80"/>
      <c r="CV1803" s="80"/>
      <c r="CW1803" s="80"/>
      <c r="CX1803" s="80"/>
      <c r="CY1803" s="80"/>
      <c r="CZ1803" s="80"/>
      <c r="DA1803" s="80"/>
      <c r="DB1803" s="80"/>
      <c r="DC1803" s="80"/>
      <c r="DD1803" s="80"/>
      <c r="DE1803" s="80"/>
      <c r="DF1803" s="80"/>
      <c r="DG1803" s="80"/>
      <c r="DH1803" s="80"/>
      <c r="DI1803" s="80"/>
      <c r="DJ1803" s="80"/>
      <c r="DK1803" s="80"/>
      <c r="DL1803" s="80"/>
    </row>
    <row r="1804" spans="1:116" x14ac:dyDescent="0.4">
      <c r="A1804" s="98"/>
      <c r="D1804" t="s">
        <v>769</v>
      </c>
      <c r="E1804" t="str">
        <f t="shared" si="2958"/>
        <v>1804 LAMORTR-S</v>
      </c>
      <c r="G1804" s="158" t="str">
        <f>"Prepayment - "&amp;SUBSTITUTE(G1792,":","")</f>
        <v>Prepayment - Revenue driven amortizing loan - no defaults</v>
      </c>
      <c r="K1804" s="24">
        <f>SUMIF($3:$3,K$2,1804:1804)</f>
        <v>0</v>
      </c>
      <c r="L1804" s="24">
        <f>SUMIF($3:$3,L$2,1804:1804)</f>
        <v>0</v>
      </c>
      <c r="M1804" s="24">
        <f>SUMIF($3:$3,M$2,1804:1804)</f>
        <v>0</v>
      </c>
      <c r="N1804" s="24">
        <f>SUMIF($3:$3,N$2,1804:1804)</f>
        <v>0</v>
      </c>
      <c r="O1804" s="24">
        <f>SUMIF($3:$3,O$2,1804:1804)</f>
        <v>0</v>
      </c>
      <c r="P1804" s="24">
        <f>SUMIF($3:$3,P$2,1804:1804)</f>
        <v>0</v>
      </c>
      <c r="R1804"/>
      <c r="S1804" s="74">
        <v>0</v>
      </c>
      <c r="T1804" s="133">
        <v>0</v>
      </c>
      <c r="U1804" s="133">
        <v>0</v>
      </c>
      <c r="V1804" s="74">
        <v>0</v>
      </c>
      <c r="W1804" s="74">
        <v>0</v>
      </c>
      <c r="X1804" s="74">
        <v>0</v>
      </c>
      <c r="Y1804" s="74">
        <v>0</v>
      </c>
      <c r="Z1804" s="74">
        <v>0</v>
      </c>
      <c r="AA1804" s="74">
        <v>0</v>
      </c>
      <c r="AB1804" s="74">
        <v>0</v>
      </c>
      <c r="AC1804" s="74">
        <v>0</v>
      </c>
      <c r="AD1804" s="74">
        <v>0</v>
      </c>
      <c r="AE1804" s="74">
        <v>0</v>
      </c>
      <c r="AF1804" s="74">
        <v>0</v>
      </c>
      <c r="AG1804" s="74">
        <v>0</v>
      </c>
      <c r="AH1804" s="74">
        <v>0</v>
      </c>
      <c r="AI1804" s="74">
        <v>0</v>
      </c>
      <c r="AJ1804" s="74">
        <v>0</v>
      </c>
      <c r="AK1804" s="74">
        <v>0</v>
      </c>
      <c r="AL1804" s="74">
        <v>0</v>
      </c>
      <c r="AM1804" s="74">
        <v>0</v>
      </c>
      <c r="AN1804" s="74">
        <v>0</v>
      </c>
      <c r="AO1804" s="74">
        <v>0</v>
      </c>
      <c r="AP1804" s="74">
        <v>0</v>
      </c>
      <c r="AQ1804" s="74">
        <v>0</v>
      </c>
      <c r="AR1804" s="74">
        <v>0</v>
      </c>
      <c r="AS1804" s="74">
        <v>0</v>
      </c>
      <c r="AT1804" s="74">
        <v>0</v>
      </c>
      <c r="AU1804" s="74">
        <v>0</v>
      </c>
      <c r="AV1804" s="74">
        <v>0</v>
      </c>
      <c r="AW1804" s="74">
        <v>0</v>
      </c>
      <c r="AX1804" s="74">
        <v>0</v>
      </c>
      <c r="AY1804" s="74">
        <v>0</v>
      </c>
      <c r="AZ1804" s="74">
        <v>0</v>
      </c>
      <c r="BA1804" s="74">
        <v>0</v>
      </c>
      <c r="BB1804" s="74">
        <v>0</v>
      </c>
      <c r="BC1804" s="74">
        <v>0</v>
      </c>
      <c r="BD1804" s="74">
        <v>0</v>
      </c>
      <c r="BE1804" s="74">
        <v>0</v>
      </c>
      <c r="BF1804" s="74">
        <v>0</v>
      </c>
      <c r="BG1804" s="74">
        <v>0</v>
      </c>
      <c r="BH1804" s="74">
        <v>0</v>
      </c>
      <c r="BI1804" s="74">
        <v>0</v>
      </c>
      <c r="BJ1804" s="74">
        <v>0</v>
      </c>
      <c r="BK1804" s="74">
        <v>0</v>
      </c>
      <c r="BL1804" s="74">
        <v>0</v>
      </c>
      <c r="BM1804" s="74">
        <v>0</v>
      </c>
      <c r="BN1804" s="74">
        <v>0</v>
      </c>
      <c r="BO1804" s="74">
        <v>0</v>
      </c>
      <c r="BP1804" s="74">
        <v>0</v>
      </c>
      <c r="BQ1804" s="74">
        <v>0</v>
      </c>
      <c r="BR1804" s="74">
        <v>0</v>
      </c>
      <c r="BS1804" s="74">
        <v>0</v>
      </c>
      <c r="BT1804" s="74">
        <v>0</v>
      </c>
      <c r="BU1804" s="74">
        <v>0</v>
      </c>
      <c r="BV1804" s="74">
        <v>0</v>
      </c>
      <c r="BW1804" s="74">
        <v>0</v>
      </c>
      <c r="BX1804" s="74">
        <v>0</v>
      </c>
      <c r="BY1804" s="74">
        <v>0</v>
      </c>
      <c r="BZ1804" s="74">
        <v>0</v>
      </c>
      <c r="CA1804" s="74">
        <v>0</v>
      </c>
      <c r="CB1804" s="74">
        <v>0</v>
      </c>
      <c r="CC1804" s="74">
        <v>0</v>
      </c>
      <c r="CD1804" s="74">
        <v>0</v>
      </c>
      <c r="CE1804" s="74">
        <v>0</v>
      </c>
      <c r="CF1804" s="74">
        <v>0</v>
      </c>
      <c r="CG1804" s="74">
        <v>0</v>
      </c>
      <c r="CH1804" s="74">
        <v>0</v>
      </c>
      <c r="CI1804" s="74">
        <v>0</v>
      </c>
      <c r="CJ1804" s="74">
        <v>0</v>
      </c>
      <c r="CK1804" s="74">
        <v>0</v>
      </c>
      <c r="CL1804" s="74">
        <v>0</v>
      </c>
      <c r="CO1804" s="74">
        <v>0</v>
      </c>
      <c r="CP1804" s="74">
        <v>0</v>
      </c>
      <c r="CQ1804" s="74">
        <v>0</v>
      </c>
      <c r="CR1804" s="74">
        <v>0</v>
      </c>
      <c r="CS1804" s="74">
        <v>0</v>
      </c>
      <c r="CT1804" s="74">
        <v>0</v>
      </c>
      <c r="CU1804" s="74">
        <v>0</v>
      </c>
      <c r="CV1804" s="74">
        <v>0</v>
      </c>
      <c r="CW1804" s="74">
        <v>0</v>
      </c>
      <c r="CX1804" s="74">
        <v>0</v>
      </c>
      <c r="CY1804" s="74">
        <v>0</v>
      </c>
      <c r="CZ1804" s="74">
        <v>0</v>
      </c>
      <c r="DA1804" s="74">
        <v>0</v>
      </c>
      <c r="DB1804" s="74">
        <v>0</v>
      </c>
      <c r="DC1804" s="74">
        <v>0</v>
      </c>
      <c r="DD1804" s="74">
        <v>0</v>
      </c>
      <c r="DE1804" s="74">
        <v>0</v>
      </c>
      <c r="DF1804" s="74">
        <v>0</v>
      </c>
      <c r="DG1804" s="74">
        <v>0</v>
      </c>
      <c r="DH1804" s="74">
        <v>0</v>
      </c>
      <c r="DI1804" s="74">
        <v>0</v>
      </c>
      <c r="DJ1804" s="74">
        <v>0</v>
      </c>
      <c r="DK1804" s="74">
        <v>0</v>
      </c>
      <c r="DL1804" s="74">
        <v>0</v>
      </c>
    </row>
    <row r="1805" spans="1:116" x14ac:dyDescent="0.4">
      <c r="A1805" s="98"/>
      <c r="B1805" s="59"/>
      <c r="C1805" s="59"/>
      <c r="D1805" t="s">
        <v>769</v>
      </c>
      <c r="E1805" t="str">
        <f t="shared" si="2958"/>
        <v>1805 LAMORTR-S</v>
      </c>
      <c r="G1805" s="158" t="str">
        <f>"Principal payments - "&amp;SUBSTITUTE(G1792,":","")</f>
        <v>Principal payments - Revenue driven amortizing loan - no defaults</v>
      </c>
      <c r="K1805" s="138">
        <f ca="1">SUMIF($3:$3,K$2,1805:1805)</f>
        <v>-3.0501011416741579E+61</v>
      </c>
      <c r="L1805" s="138">
        <f ca="1">SUMIF($3:$3,L$2,1805:1805)</f>
        <v>-2.9152378318902274E+118</v>
      </c>
      <c r="M1805" s="138">
        <f ca="1">SUMIF($3:$3,M$2,1805:1805)</f>
        <v>-2.6957520222091888E+172</v>
      </c>
      <c r="N1805" s="138">
        <f ca="1">SUMIF($3:$3,N$2,1805:1805)</f>
        <v>5.0737973888232747E+224</v>
      </c>
      <c r="O1805" s="138">
        <f ca="1">SUMIF($3:$3,O$2,1805:1805)</f>
        <v>5.1866482098002254E+275</v>
      </c>
      <c r="P1805" s="138" t="e">
        <f ca="1">SUMIF($3:$3,P$2,1805:1805)</f>
        <v>#NUM!</v>
      </c>
      <c r="R1805"/>
      <c r="S1805" s="178">
        <f t="shared" ref="S1805:AX1805" ca="1" si="2963">S1817+S1808</f>
        <v>0</v>
      </c>
      <c r="T1805" s="178">
        <f t="shared" ca="1" si="2963"/>
        <v>-89958871.085536435</v>
      </c>
      <c r="U1805" s="178">
        <f t="shared" ca="1" si="2963"/>
        <v>177280118857225.84</v>
      </c>
      <c r="V1805" s="178">
        <f t="shared" ca="1" si="2963"/>
        <v>1.0799288293707727E+20</v>
      </c>
      <c r="W1805" s="178">
        <f t="shared" ca="1" si="2963"/>
        <v>3.5275550398372902E+25</v>
      </c>
      <c r="X1805" s="178">
        <f t="shared" ca="1" si="2963"/>
        <v>8.240514876809517E+30</v>
      </c>
      <c r="Y1805" s="178">
        <f t="shared" ca="1" si="2963"/>
        <v>1.5138168642427033E+36</v>
      </c>
      <c r="Z1805" s="178">
        <f t="shared" ca="1" si="2963"/>
        <v>2.2985221582048533E+41</v>
      </c>
      <c r="AA1805" s="178">
        <f t="shared" ca="1" si="2963"/>
        <v>2.9780385671366066E+46</v>
      </c>
      <c r="AB1805" s="178">
        <f t="shared" ca="1" si="2963"/>
        <v>3.3674247485109451E+51</v>
      </c>
      <c r="AC1805" s="178">
        <f t="shared" ca="1" si="2963"/>
        <v>3.3795882538374639E+56</v>
      </c>
      <c r="AD1805" s="178">
        <f t="shared" ca="1" si="2963"/>
        <v>3.0501014232980469E+61</v>
      </c>
      <c r="AE1805" s="178">
        <f t="shared" ca="1" si="2963"/>
        <v>2.5015121854294258E+66</v>
      </c>
      <c r="AF1805" s="178">
        <f t="shared" ca="1" si="2963"/>
        <v>1.8804395243076183E+71</v>
      </c>
      <c r="AG1805" s="178">
        <f t="shared" ca="1" si="2963"/>
        <v>1.3049626899839319E+76</v>
      </c>
      <c r="AH1805" s="178">
        <f t="shared" ca="1" si="2963"/>
        <v>8.4111889442060148E+80</v>
      </c>
      <c r="AI1805" s="178">
        <f t="shared" ca="1" si="2963"/>
        <v>5.0617676482305376E+85</v>
      </c>
      <c r="AJ1805" s="178">
        <f t="shared" ca="1" si="2963"/>
        <v>2.8569197764399108E+90</v>
      </c>
      <c r="AK1805" s="178">
        <f t="shared" ca="1" si="2963"/>
        <v>1.5183319366373947E+95</v>
      </c>
      <c r="AL1805" s="178">
        <f t="shared" ca="1" si="2963"/>
        <v>7.6248106670210821E+99</v>
      </c>
      <c r="AM1805" s="178">
        <f t="shared" ca="1" si="2963"/>
        <v>3.6294270064652026E+104</v>
      </c>
      <c r="AN1805" s="178">
        <f t="shared" ca="1" si="2963"/>
        <v>1.6421211292479747E+109</v>
      </c>
      <c r="AO1805" s="178">
        <f t="shared" ca="1" si="2963"/>
        <v>7.0798061776786554E+113</v>
      </c>
      <c r="AP1805" s="178">
        <f t="shared" ca="1" si="2963"/>
        <v>2.915238421832796E+118</v>
      </c>
      <c r="AQ1805" s="178">
        <f t="shared" ca="1" si="2963"/>
        <v>1.1488446800310128E+123</v>
      </c>
      <c r="AR1805" s="178">
        <f t="shared" ca="1" si="2963"/>
        <v>4.3411337495886461E+127</v>
      </c>
      <c r="AS1805" s="178">
        <f t="shared" ca="1" si="2963"/>
        <v>1.575597806096009E+132</v>
      </c>
      <c r="AT1805" s="178">
        <f t="shared" ca="1" si="2963"/>
        <v>5.5009039811639243E+136</v>
      </c>
      <c r="AU1805" s="178">
        <f t="shared" ca="1" si="2963"/>
        <v>1.8494067818170244E+141</v>
      </c>
      <c r="AV1805" s="178">
        <f t="shared" ca="1" si="2963"/>
        <v>5.9892302766315534E+145</v>
      </c>
      <c r="AW1805" s="178">
        <f t="shared" ca="1" si="2963"/>
        <v>1.8666816807259031E+150</v>
      </c>
      <c r="AX1805" s="178">
        <f t="shared" ca="1" si="2963"/>
        <v>5.5860910109053356E+154</v>
      </c>
      <c r="AY1805" s="178">
        <f t="shared" ref="AY1805:CD1805" ca="1" si="2964">AY1817+AY1808</f>
        <v>1.5987544292537331E+159</v>
      </c>
      <c r="AZ1805" s="178">
        <f t="shared" ca="1" si="2964"/>
        <v>4.3525407702606402E+163</v>
      </c>
      <c r="BA1805" s="178">
        <f t="shared" ca="1" si="2964"/>
        <v>1.1194249404261166E+168</v>
      </c>
      <c r="BB1805" s="178">
        <f t="shared" ca="1" si="2964"/>
        <v>2.6957529549538946E+172</v>
      </c>
      <c r="BC1805" s="178">
        <f t="shared" ca="1" si="2964"/>
        <v>6.0027869020396715E+176</v>
      </c>
      <c r="BD1805" s="178">
        <f t="shared" ca="1" si="2964"/>
        <v>1.2106202091906443E+181</v>
      </c>
      <c r="BE1805" s="178">
        <f t="shared" ca="1" si="2964"/>
        <v>2.1193952904357002E+185</v>
      </c>
      <c r="BF1805" s="178">
        <f t="shared" ca="1" si="2964"/>
        <v>2.8575819483039317E+189</v>
      </c>
      <c r="BG1805" s="178">
        <f t="shared" ca="1" si="2964"/>
        <v>1.3392621378195596E+193</v>
      </c>
      <c r="BH1805" s="178">
        <f t="shared" ca="1" si="2964"/>
        <v>-8.9160400927581294E+197</v>
      </c>
      <c r="BI1805" s="178">
        <f t="shared" ca="1" si="2964"/>
        <v>-4.5004359761669812E+202</v>
      </c>
      <c r="BJ1805" s="178">
        <f t="shared" ca="1" si="2964"/>
        <v>-1.476177089736827E+207</v>
      </c>
      <c r="BK1805" s="178">
        <f t="shared" ca="1" si="2964"/>
        <v>-4.0664914792902974E+211</v>
      </c>
      <c r="BL1805" s="178">
        <f t="shared" ca="1" si="2964"/>
        <v>-1.0094368227515953E+216</v>
      </c>
      <c r="BM1805" s="178">
        <f t="shared" ca="1" si="2964"/>
        <v>-2.328247277525056E+220</v>
      </c>
      <c r="BN1805" s="178">
        <f t="shared" ca="1" si="2964"/>
        <v>-5.073799328775595E+224</v>
      </c>
      <c r="BO1805" s="178">
        <f t="shared" ca="1" si="2964"/>
        <v>-1.055701413720255E+229</v>
      </c>
      <c r="BP1805" s="178">
        <f t="shared" ca="1" si="2964"/>
        <v>-2.1123681406440645E+233</v>
      </c>
      <c r="BQ1805" s="178">
        <f t="shared" ca="1" si="2964"/>
        <v>-4.0858511257084601E+237</v>
      </c>
      <c r="BR1805" s="178">
        <f t="shared" ca="1" si="2964"/>
        <v>-7.669813540738543E+241</v>
      </c>
      <c r="BS1805" s="178">
        <f t="shared" ca="1" si="2964"/>
        <v>-1.4014838448422999E+246</v>
      </c>
      <c r="BT1805" s="178">
        <f t="shared" ca="1" si="2964"/>
        <v>-2.4986944791058627E+250</v>
      </c>
      <c r="BU1805" s="178">
        <f t="shared" ca="1" si="2964"/>
        <v>-4.3547060425907701E+254</v>
      </c>
      <c r="BV1805" s="178">
        <f t="shared" ca="1" si="2964"/>
        <v>-7.4293761705602862E+258</v>
      </c>
      <c r="BW1805" s="178">
        <f t="shared" ca="1" si="2964"/>
        <v>-1.2421892122921815E+263</v>
      </c>
      <c r="BX1805" s="178">
        <f t="shared" ca="1" si="2964"/>
        <v>-2.0373070645674659E+267</v>
      </c>
      <c r="BY1805" s="178">
        <f t="shared" ca="1" si="2964"/>
        <v>-3.2799831662960888E+271</v>
      </c>
      <c r="BZ1805" s="178">
        <f t="shared" ca="1" si="2964"/>
        <v>-5.1866509426074272E+275</v>
      </c>
      <c r="CA1805" s="178">
        <f t="shared" ca="1" si="2964"/>
        <v>-8.059580876644549E+279</v>
      </c>
      <c r="CB1805" s="178">
        <f t="shared" ca="1" si="2964"/>
        <v>-1.2311898107321483E+284</v>
      </c>
      <c r="CC1805" s="178">
        <f t="shared" ca="1" si="2964"/>
        <v>-1.849599637621389E+288</v>
      </c>
      <c r="CD1805" s="178">
        <f t="shared" ca="1" si="2964"/>
        <v>-2.7334172447495387E+292</v>
      </c>
      <c r="CE1805" s="178">
        <f t="shared" ref="CE1805:CL1805" ca="1" si="2965">CE1817+CE1808</f>
        <v>-3.9749501517756621E+296</v>
      </c>
      <c r="CF1805" s="178">
        <f t="shared" ca="1" si="2965"/>
        <v>-5.6894054674486647E+300</v>
      </c>
      <c r="CG1805" s="178">
        <f t="shared" ca="1" si="2965"/>
        <v>-8.017057890931102E+304</v>
      </c>
      <c r="CH1805" s="178" t="e">
        <f t="shared" ca="1" si="2965"/>
        <v>#NUM!</v>
      </c>
      <c r="CI1805" s="178" t="e">
        <f t="shared" ca="1" si="2965"/>
        <v>#NUM!</v>
      </c>
      <c r="CJ1805" s="178" t="e">
        <f t="shared" ca="1" si="2965"/>
        <v>#NUM!</v>
      </c>
      <c r="CK1805" s="178" t="e">
        <f t="shared" ca="1" si="2965"/>
        <v>#NUM!</v>
      </c>
      <c r="CL1805" s="178" t="e">
        <f t="shared" ca="1" si="2965"/>
        <v>#NUM!</v>
      </c>
      <c r="CO1805" s="178">
        <f t="shared" ref="CO1805:DK1805" ca="1" si="2966">CO1817+CO1808</f>
        <v>-703.3270978400767</v>
      </c>
      <c r="CP1805" s="178">
        <f t="shared" ca="1" si="2966"/>
        <v>-1757.1692826947335</v>
      </c>
      <c r="CQ1805" s="178">
        <f t="shared" ca="1" si="2966"/>
        <v>-3273.5976104950701</v>
      </c>
      <c r="CR1805" s="178">
        <f t="shared" ca="1" si="2966"/>
        <v>-3957.7558771685281</v>
      </c>
      <c r="CS1805" s="178">
        <f t="shared" ca="1" si="2966"/>
        <v>-3606.9758327171207</v>
      </c>
      <c r="CT1805" s="178">
        <f t="shared" ca="1" si="2966"/>
        <v>-349.04152107561163</v>
      </c>
      <c r="CU1805" s="178">
        <f t="shared" ca="1" si="2966"/>
        <v>2616.0356152086724</v>
      </c>
      <c r="CV1805" s="178">
        <f t="shared" ca="1" si="2966"/>
        <v>4089.6698753108058</v>
      </c>
      <c r="CW1805" s="178">
        <f t="shared" ca="1" si="2966"/>
        <v>3460.9953573047183</v>
      </c>
      <c r="CX1805" s="178">
        <f t="shared" ca="1" si="2966"/>
        <v>937.81087485058231</v>
      </c>
      <c r="CY1805" s="178">
        <f t="shared" ca="1" si="2966"/>
        <v>-2548.4137990665304</v>
      </c>
      <c r="CZ1805" s="178">
        <f t="shared" ca="1" si="2966"/>
        <v>-3575.4321055558903</v>
      </c>
      <c r="DA1805" s="178">
        <f t="shared" ca="1" si="2966"/>
        <v>-3206.2715234816087</v>
      </c>
      <c r="DB1805" s="178">
        <f t="shared" ca="1" si="2966"/>
        <v>-1055.6031944306928</v>
      </c>
      <c r="DC1805" s="178">
        <f t="shared" ca="1" si="2966"/>
        <v>1620.9423519216853</v>
      </c>
      <c r="DD1805" s="178">
        <f t="shared" ca="1" si="2966"/>
        <v>3313.8867216628041</v>
      </c>
      <c r="DE1805" s="178">
        <f t="shared" ca="1" si="2966"/>
        <v>3217.8505910790495</v>
      </c>
      <c r="DF1805" s="178">
        <f t="shared" ca="1" si="2966"/>
        <v>1411.7670505420747</v>
      </c>
      <c r="DG1805" s="178">
        <f t="shared" ca="1" si="2966"/>
        <v>-1095.3397005695456</v>
      </c>
      <c r="DH1805" s="178">
        <f t="shared" ca="1" si="2966"/>
        <v>-2943.0877899844254</v>
      </c>
      <c r="DI1805" s="178">
        <f t="shared" ca="1" si="2966"/>
        <v>-3173.8138960180158</v>
      </c>
      <c r="DJ1805" s="178">
        <f t="shared" ca="1" si="2966"/>
        <v>-1711.2894656619274</v>
      </c>
      <c r="DK1805" s="178">
        <f t="shared" ca="1" si="2966"/>
        <v>617.96233058127416</v>
      </c>
      <c r="DL1805" s="178">
        <f t="shared" ref="DL1805" ca="1" si="2967">DL1817+DL1808</f>
        <v>2550.0191119214819</v>
      </c>
    </row>
    <row r="1806" spans="1:116" x14ac:dyDescent="0.4">
      <c r="A1806" s="99"/>
      <c r="B1806" s="57" t="s">
        <v>244</v>
      </c>
      <c r="C1806" t="s">
        <v>240</v>
      </c>
      <c r="D1806" t="s">
        <v>769</v>
      </c>
      <c r="E1806" t="str">
        <f t="shared" si="2958"/>
        <v>1806 LAMORTR-S</v>
      </c>
      <c r="G1806" s="126" t="str">
        <f>"Loan - "&amp;SUBSTITUTE(G1792,":","")</f>
        <v>Loan - Revenue driven amortizing loan - no defaults</v>
      </c>
      <c r="I1806" s="74"/>
      <c r="J1806" s="74"/>
      <c r="K1806" s="33">
        <f t="shared" ref="K1806:P1806" ca="1" si="2968">SUMIF($4:$4,K$2,1806:1806)</f>
        <v>-3.0500335509277117E+61</v>
      </c>
      <c r="L1806" s="33">
        <f t="shared" ca="1" si="2968"/>
        <v>-2.9150962407339036E+118</v>
      </c>
      <c r="M1806" s="33">
        <f t="shared" ca="1" si="2968"/>
        <v>-2.6955281503867188E+172</v>
      </c>
      <c r="N1806" s="33">
        <f t="shared" ca="1" si="2968"/>
        <v>5.0733317699011463E+224</v>
      </c>
      <c r="O1806" s="33">
        <f t="shared" ca="1" si="2968"/>
        <v>5.1859922747891279E+275</v>
      </c>
      <c r="P1806" s="33" t="e">
        <f t="shared" ca="1" si="2968"/>
        <v>#NUM!</v>
      </c>
      <c r="Q1806" s="33"/>
      <c r="R1806" s="53">
        <f>S1802</f>
        <v>0</v>
      </c>
      <c r="S1806" s="93">
        <f t="shared" ref="S1806:AX1806" ca="1" si="2969">SUM(S1802:S1805)</f>
        <v>8000</v>
      </c>
      <c r="T1806" s="93">
        <f t="shared" ca="1" si="2969"/>
        <v>-89943507.745967612</v>
      </c>
      <c r="U1806" s="93">
        <f t="shared" ca="1" si="2969"/>
        <v>177280208839460.28</v>
      </c>
      <c r="V1806" s="93">
        <f t="shared" ca="1" si="2969"/>
        <v>1.0799270565677777E+20</v>
      </c>
      <c r="W1806" s="93">
        <f t="shared" ca="1" si="2969"/>
        <v>3.5275442405846002E+25</v>
      </c>
      <c r="X1806" s="93">
        <f t="shared" ca="1" si="2969"/>
        <v>8.240479601476004E+30</v>
      </c>
      <c r="Y1806" s="93">
        <f t="shared" ca="1" si="2969"/>
        <v>1.5138086237986711E+36</v>
      </c>
      <c r="Z1806" s="93">
        <f t="shared" ca="1" si="2969"/>
        <v>2.2985070202017069E+41</v>
      </c>
      <c r="AA1806" s="93">
        <f t="shared" ca="1" si="2969"/>
        <v>2.9780155822190471E+46</v>
      </c>
      <c r="AB1806" s="93">
        <f t="shared" ca="1" si="2969"/>
        <v>3.3673949685868888E+51</v>
      </c>
      <c r="AC1806" s="93">
        <f t="shared" ca="1" si="2969"/>
        <v>3.379554580188061E+56</v>
      </c>
      <c r="AD1806" s="93">
        <f t="shared" ca="1" si="2969"/>
        <v>3.0500676280917904E+61</v>
      </c>
      <c r="AE1806" s="93">
        <f t="shared" ca="1" si="2969"/>
        <v>2.5014816850939166E+66</v>
      </c>
      <c r="AF1806" s="93">
        <f t="shared" ca="1" si="2969"/>
        <v>1.8804145097983157E+71</v>
      </c>
      <c r="AG1806" s="93">
        <f t="shared" ca="1" si="2969"/>
        <v>1.3049438860910666E+76</v>
      </c>
      <c r="AH1806" s="93">
        <f t="shared" ca="1" si="2969"/>
        <v>8.4110584517134892E+80</v>
      </c>
      <c r="AI1806" s="93">
        <f t="shared" ca="1" si="2969"/>
        <v>5.0616835389618385E+85</v>
      </c>
      <c r="AJ1806" s="93">
        <f t="shared" ca="1" si="2969"/>
        <v>2.8568691604526361E+90</v>
      </c>
      <c r="AK1806" s="93">
        <f t="shared" ca="1" si="2969"/>
        <v>1.5183033684561764E+95</v>
      </c>
      <c r="AL1806" s="93">
        <f t="shared" ca="1" si="2969"/>
        <v>7.6246588395649116E+99</v>
      </c>
      <c r="AM1806" s="93">
        <f t="shared" ca="1" si="2969"/>
        <v>3.6293507614077618E+104</v>
      </c>
      <c r="AN1806" s="93">
        <f t="shared" ca="1" si="2969"/>
        <v>1.6420848365091799E+109</v>
      </c>
      <c r="AO1806" s="93">
        <f t="shared" ca="1" si="2969"/>
        <v>7.0796419728545975E+113</v>
      </c>
      <c r="AP1806" s="93">
        <f t="shared" ca="1" si="2969"/>
        <v>2.9151676270688353E+118</v>
      </c>
      <c r="AQ1806" s="93">
        <f t="shared" ca="1" si="2969"/>
        <v>1.1488155290686054E+123</v>
      </c>
      <c r="AR1806" s="93">
        <f t="shared" ca="1" si="2969"/>
        <v>4.3410188709751972E+127</v>
      </c>
      <c r="AS1806" s="93">
        <f t="shared" ca="1" si="2969"/>
        <v>1.5755543970656872E+132</v>
      </c>
      <c r="AT1806" s="93">
        <f t="shared" ca="1" si="2969"/>
        <v>5.5007464301014082E+136</v>
      </c>
      <c r="AU1806" s="93">
        <f t="shared" ca="1" si="2969"/>
        <v>1.849351775941406E+141</v>
      </c>
      <c r="AV1806" s="93">
        <f t="shared" ca="1" si="2969"/>
        <v>5.98904534700054E+145</v>
      </c>
      <c r="AW1806" s="93">
        <f t="shared" ca="1" si="2969"/>
        <v>1.8666217921371945E+150</v>
      </c>
      <c r="AX1806" s="93">
        <f t="shared" ca="1" si="2969"/>
        <v>5.5859043547650696E+154</v>
      </c>
      <c r="AY1806" s="93">
        <f t="shared" ref="AY1806:CD1806" ca="1" si="2970">SUM(AY1802:AY1805)</f>
        <v>1.5986985720923603E+159</v>
      </c>
      <c r="AZ1806" s="93">
        <f t="shared" ca="1" si="2970"/>
        <v>4.3523809060358785E+163</v>
      </c>
      <c r="BA1806" s="93">
        <f t="shared" ca="1" si="2970"/>
        <v>1.1193814182290755E+168</v>
      </c>
      <c r="BB1806" s="93">
        <f t="shared" ca="1" si="2970"/>
        <v>2.695641021200717E+172</v>
      </c>
      <c r="BC1806" s="93">
        <f t="shared" ca="1" si="2970"/>
        <v>6.0025173492246331E+176</v>
      </c>
      <c r="BD1806" s="93">
        <f t="shared" ca="1" si="2970"/>
        <v>1.210560186735253E+181</v>
      </c>
      <c r="BE1806" s="93">
        <f t="shared" ca="1" si="2970"/>
        <v>2.1192742404695558E+185</v>
      </c>
      <c r="BF1806" s="93">
        <f t="shared" ca="1" si="2970"/>
        <v>2.8573700330863467E+189</v>
      </c>
      <c r="BG1806" s="93">
        <f t="shared" ca="1" si="2970"/>
        <v>1.338976422185559E+193</v>
      </c>
      <c r="BH1806" s="93">
        <f t="shared" ca="1" si="2970"/>
        <v>-8.9161739615886038E+197</v>
      </c>
      <c r="BI1806" s="93">
        <f t="shared" ca="1" si="2970"/>
        <v>-4.5003468130772402E+202</v>
      </c>
      <c r="BJ1806" s="93">
        <f t="shared" ca="1" si="2970"/>
        <v>-1.4761320871677442E+207</v>
      </c>
      <c r="BK1806" s="93">
        <f t="shared" ca="1" si="2970"/>
        <v>-4.0663438706194273E+211</v>
      </c>
      <c r="BL1806" s="93">
        <f t="shared" ca="1" si="2970"/>
        <v>-1.0093961608013208E+216</v>
      </c>
      <c r="BM1806" s="93">
        <f t="shared" ca="1" si="2970"/>
        <v>-2.3281463420092011E+220</v>
      </c>
      <c r="BN1806" s="93">
        <f t="shared" ca="1" si="2970"/>
        <v>-5.0735665243194581E+224</v>
      </c>
      <c r="BO1806" s="93">
        <f t="shared" ca="1" si="2970"/>
        <v>-1.055650680402556E+229</v>
      </c>
      <c r="BP1806" s="93">
        <f t="shared" ca="1" si="2970"/>
        <v>-2.1122625806918628E+233</v>
      </c>
      <c r="BQ1806" s="93">
        <f t="shared" ca="1" si="2970"/>
        <v>-4.0856399100948513E+237</v>
      </c>
      <c r="BR1806" s="93">
        <f t="shared" ca="1" si="2970"/>
        <v>-7.6694049980461462E+241</v>
      </c>
      <c r="BS1806" s="93">
        <f t="shared" ca="1" si="2970"/>
        <v>-1.4014071549119993E+246</v>
      </c>
      <c r="BT1806" s="93">
        <f t="shared" ca="1" si="2970"/>
        <v>-2.4985543461236745E+250</v>
      </c>
      <c r="BU1806" s="93">
        <f t="shared" ca="1" si="2970"/>
        <v>-4.3544562012869873E+254</v>
      </c>
      <c r="BV1806" s="93">
        <f t="shared" ca="1" si="2970"/>
        <v>-7.4289407501338674E+258</v>
      </c>
      <c r="BW1806" s="93">
        <f t="shared" ca="1" si="2970"/>
        <v>-1.2421149272754151E+263</v>
      </c>
      <c r="BX1806" s="93">
        <f t="shared" ca="1" si="2970"/>
        <v>-2.0371828605655724E+267</v>
      </c>
      <c r="BY1806" s="93">
        <f t="shared" ca="1" si="2970"/>
        <v>-3.2797794605346661E+271</v>
      </c>
      <c r="BZ1806" s="93">
        <f t="shared" ca="1" si="2970"/>
        <v>-5.1863229852029262E+275</v>
      </c>
      <c r="CA1806" s="93">
        <f t="shared" ca="1" si="2970"/>
        <v>-8.0590622774170705E+279</v>
      </c>
      <c r="CB1806" s="93">
        <f t="shared" ca="1" si="2970"/>
        <v>-1.2311092253389054E+284</v>
      </c>
      <c r="CC1806" s="93">
        <f t="shared" ca="1" si="2970"/>
        <v>-1.8494765348250589E+288</v>
      </c>
      <c r="CD1806" s="93">
        <f t="shared" ca="1" si="2970"/>
        <v>-2.7332323095097137E+292</v>
      </c>
      <c r="CE1806" s="93">
        <f t="shared" ref="CE1806:CL1806" ca="1" si="2971">SUM(CE1802:CE1805)</f>
        <v>-3.9746768471935585E+296</v>
      </c>
      <c r="CF1806" s="93">
        <f t="shared" ca="1" si="2971"/>
        <v>-5.6890080273239764E+300</v>
      </c>
      <c r="CG1806" s="93">
        <f t="shared" ca="1" si="2971"/>
        <v>-8.0164890302062696E+304</v>
      </c>
      <c r="CH1806" s="93" t="e">
        <f t="shared" ca="1" si="2971"/>
        <v>#NUM!</v>
      </c>
      <c r="CI1806" s="93" t="e">
        <f t="shared" ca="1" si="2971"/>
        <v>#NUM!</v>
      </c>
      <c r="CJ1806" s="93" t="e">
        <f t="shared" ca="1" si="2971"/>
        <v>#NUM!</v>
      </c>
      <c r="CK1806" s="93" t="e">
        <f t="shared" ca="1" si="2971"/>
        <v>#NUM!</v>
      </c>
      <c r="CL1806" s="93" t="e">
        <f t="shared" ca="1" si="2971"/>
        <v>#NUM!</v>
      </c>
      <c r="CN1806" s="74"/>
      <c r="CO1806" s="93">
        <f t="shared" ref="CO1806:DK1806" ca="1" si="2972">SUM(CO1802:CO1805)</f>
        <v>7296.6729021599231</v>
      </c>
      <c r="CP1806" s="93">
        <f t="shared" ca="1" si="2972"/>
        <v>5539.5036194651893</v>
      </c>
      <c r="CQ1806" s="93">
        <f t="shared" ca="1" si="2972"/>
        <v>2265.9060089701193</v>
      </c>
      <c r="CR1806" s="93">
        <f t="shared" ca="1" si="2972"/>
        <v>-1691.8498681984088</v>
      </c>
      <c r="CS1806" s="93">
        <f t="shared" ca="1" si="2972"/>
        <v>-5298.8257009155295</v>
      </c>
      <c r="CT1806" s="93">
        <f t="shared" ca="1" si="2972"/>
        <v>-5647.8672219911414</v>
      </c>
      <c r="CU1806" s="93">
        <f t="shared" ca="1" si="2972"/>
        <v>-3031.831606782469</v>
      </c>
      <c r="CV1806" s="93">
        <f t="shared" ca="1" si="2972"/>
        <v>1057.8382685283368</v>
      </c>
      <c r="CW1806" s="93">
        <f t="shared" ca="1" si="2972"/>
        <v>4518.8336258330546</v>
      </c>
      <c r="CX1806" s="93">
        <f t="shared" ca="1" si="2972"/>
        <v>5456.6445006836366</v>
      </c>
      <c r="CY1806" s="93">
        <f t="shared" ca="1" si="2972"/>
        <v>2908.2307016171062</v>
      </c>
      <c r="CZ1806" s="93">
        <f t="shared" ca="1" si="2972"/>
        <v>-667.2014039387841</v>
      </c>
      <c r="DA1806" s="93">
        <f t="shared" ca="1" si="2972"/>
        <v>-3873.4729274203928</v>
      </c>
      <c r="DB1806" s="93">
        <f t="shared" ca="1" si="2972"/>
        <v>-4929.0761218510852</v>
      </c>
      <c r="DC1806" s="93">
        <f t="shared" ca="1" si="2972"/>
        <v>-3308.1337699293999</v>
      </c>
      <c r="DD1806" s="93">
        <f t="shared" ca="1" si="2972"/>
        <v>5.7529517334041884</v>
      </c>
      <c r="DE1806" s="93">
        <f t="shared" ca="1" si="2972"/>
        <v>3223.6035428124537</v>
      </c>
      <c r="DF1806" s="93">
        <f t="shared" ca="1" si="2972"/>
        <v>4635.370593354528</v>
      </c>
      <c r="DG1806" s="93">
        <f t="shared" ca="1" si="2972"/>
        <v>3540.0308927849824</v>
      </c>
      <c r="DH1806" s="93">
        <f t="shared" ca="1" si="2972"/>
        <v>596.94310280055697</v>
      </c>
      <c r="DI1806" s="93">
        <f t="shared" ca="1" si="2972"/>
        <v>-2576.8707932174589</v>
      </c>
      <c r="DJ1806" s="93">
        <f t="shared" ca="1" si="2972"/>
        <v>-4288.1602588793867</v>
      </c>
      <c r="DK1806" s="93">
        <f t="shared" ca="1" si="2972"/>
        <v>-3670.1979282981124</v>
      </c>
      <c r="DL1806" s="93">
        <f t="shared" ref="DL1806" ca="1" si="2973">SUM(DL1802:DL1805)</f>
        <v>-1120.1788163766305</v>
      </c>
    </row>
    <row r="1807" spans="1:116" x14ac:dyDescent="0.4">
      <c r="A1807" s="99"/>
      <c r="B1807" s="57"/>
      <c r="D1807" t="s">
        <v>769</v>
      </c>
      <c r="E1807" t="str">
        <f t="shared" si="2958"/>
        <v>1807 LAMORTR-S</v>
      </c>
      <c r="G1807" s="125"/>
      <c r="R1807"/>
      <c r="S1807" s="62"/>
      <c r="T1807" s="62"/>
      <c r="U1807" s="62"/>
      <c r="V1807" s="62"/>
      <c r="W1807" s="62"/>
      <c r="X1807" s="62"/>
      <c r="Y1807" s="62"/>
      <c r="Z1807" s="62"/>
      <c r="AA1807" s="62"/>
      <c r="AB1807" s="62"/>
      <c r="AC1807" s="62"/>
      <c r="AD1807" s="62"/>
      <c r="AE1807" s="62"/>
      <c r="AF1807" s="62"/>
      <c r="AG1807" s="62"/>
      <c r="AH1807" s="62"/>
      <c r="AI1807" s="62"/>
      <c r="AJ1807" s="62"/>
      <c r="AK1807" s="62"/>
      <c r="AL1807" s="62"/>
      <c r="AM1807" s="62"/>
      <c r="AN1807" s="62"/>
      <c r="AO1807" s="62"/>
      <c r="AP1807" s="62"/>
      <c r="AQ1807" s="62"/>
      <c r="AR1807" s="62"/>
      <c r="AS1807" s="62"/>
      <c r="AT1807" s="62"/>
      <c r="AU1807" s="62"/>
      <c r="AV1807" s="62"/>
      <c r="AW1807" s="62"/>
      <c r="AX1807" s="62"/>
      <c r="AY1807" s="62"/>
      <c r="AZ1807" s="62"/>
      <c r="BA1807" s="62"/>
      <c r="BB1807" s="62"/>
      <c r="BC1807" s="62"/>
      <c r="BD1807" s="62"/>
      <c r="BE1807" s="62"/>
      <c r="BF1807" s="62"/>
      <c r="BG1807" s="62"/>
      <c r="BH1807" s="62"/>
      <c r="BI1807" s="62"/>
      <c r="BJ1807" s="62"/>
      <c r="BK1807" s="62"/>
      <c r="BL1807" s="62"/>
      <c r="BM1807" s="62"/>
      <c r="BN1807" s="62"/>
      <c r="BO1807" s="62"/>
      <c r="BP1807" s="62"/>
      <c r="BQ1807" s="62"/>
      <c r="BR1807" s="62"/>
      <c r="BS1807" s="62"/>
      <c r="BT1807" s="62"/>
      <c r="BU1807" s="62"/>
      <c r="BV1807" s="62"/>
      <c r="BW1807" s="62"/>
      <c r="BX1807" s="62"/>
      <c r="BY1807" s="62"/>
      <c r="BZ1807" s="62"/>
      <c r="CA1807" s="62"/>
      <c r="CB1807" s="62"/>
      <c r="CC1807" s="62"/>
      <c r="CD1807" s="62"/>
      <c r="CE1807" s="62"/>
      <c r="CF1807" s="62"/>
      <c r="CG1807" s="62"/>
      <c r="CH1807" s="62"/>
      <c r="CI1807" s="62"/>
      <c r="CJ1807" s="62"/>
      <c r="CK1807" s="62"/>
      <c r="CL1807" s="62"/>
      <c r="CO1807" s="62"/>
      <c r="CP1807" s="62"/>
      <c r="CQ1807" s="62"/>
      <c r="CR1807" s="62"/>
      <c r="CS1807" s="62"/>
      <c r="CT1807" s="62"/>
      <c r="CU1807" s="62"/>
      <c r="CV1807" s="62"/>
      <c r="CW1807" s="62"/>
      <c r="CX1807" s="62"/>
      <c r="CY1807" s="62"/>
      <c r="CZ1807" s="62"/>
      <c r="DA1807" s="62"/>
      <c r="DB1807" s="62"/>
      <c r="DC1807" s="62"/>
      <c r="DD1807" s="62"/>
      <c r="DE1807" s="62"/>
      <c r="DF1807" s="62"/>
      <c r="DG1807" s="62"/>
      <c r="DH1807" s="62"/>
      <c r="DI1807" s="62"/>
      <c r="DJ1807" s="62"/>
      <c r="DK1807" s="62"/>
      <c r="DL1807" s="62"/>
    </row>
    <row r="1808" spans="1:116" x14ac:dyDescent="0.4">
      <c r="A1808" s="99"/>
      <c r="B1808" s="57"/>
      <c r="C1808" t="s">
        <v>198</v>
      </c>
      <c r="D1808" t="s">
        <v>769</v>
      </c>
      <c r="E1808" t="str">
        <f t="shared" si="2958"/>
        <v>1808 LAMORTR-S</v>
      </c>
      <c r="G1808" s="126" t="str">
        <f>"Interest income - "&amp;SUBSTITUTE(G1792,":","")</f>
        <v>Interest income - Revenue driven amortizing loan - no defaults</v>
      </c>
      <c r="I1808" s="93"/>
      <c r="J1808" s="93"/>
      <c r="K1808" s="28">
        <f t="shared" ref="K1808:P1808" ca="1" si="2974">SUMIF($3:$3,K$2,1806:1806)</f>
        <v>3.0501014239743346E+61</v>
      </c>
      <c r="L1808" s="28">
        <f t="shared" ca="1" si="2974"/>
        <v>2.9152384251306848E+118</v>
      </c>
      <c r="M1808" s="28">
        <f t="shared" ca="1" si="2974"/>
        <v>2.6957529636950807E+172</v>
      </c>
      <c r="N1808" s="28">
        <f t="shared" ca="1" si="2974"/>
        <v>-5.0737993490480273E+224</v>
      </c>
      <c r="O1808" s="28">
        <f t="shared" ca="1" si="2974"/>
        <v>-5.1866509835220505E+275</v>
      </c>
      <c r="P1808" s="28" t="e">
        <f t="shared" ca="1" si="2974"/>
        <v>#NUM!</v>
      </c>
      <c r="R1808" s="27"/>
      <c r="S1808" s="93">
        <f t="shared" ref="S1808:AX1808" ca="1" si="2975">SUM(S1802:S1803,S1804)*$H1795/12</f>
        <v>66.666666666666671</v>
      </c>
      <c r="T1808" s="93">
        <f t="shared" ca="1" si="2975"/>
        <v>128.02782974022159</v>
      </c>
      <c r="U1808" s="93">
        <f t="shared" ca="1" si="2975"/>
        <v>749851.95354254404</v>
      </c>
      <c r="V1808" s="93">
        <f t="shared" ca="1" si="2975"/>
        <v>-1477335829121.2598</v>
      </c>
      <c r="W1808" s="93">
        <f t="shared" ca="1" si="2975"/>
        <v>-8.999377241602569E+17</v>
      </c>
      <c r="X1808" s="93">
        <f t="shared" ca="1" si="2975"/>
        <v>-2.9396111261005889E+23</v>
      </c>
      <c r="Y1808" s="93">
        <f t="shared" ca="1" si="2975"/>
        <v>-6.8670366933959949E+28</v>
      </c>
      <c r="Z1808" s="93">
        <f t="shared" ca="1" si="2975"/>
        <v>-1.2615002622079893E+34</v>
      </c>
      <c r="AA1808" s="93">
        <f t="shared" ca="1" si="2975"/>
        <v>-1.91540979663959E+39</v>
      </c>
      <c r="AB1808" s="93">
        <f t="shared" ca="1" si="2975"/>
        <v>-2.481660338009717E+44</v>
      </c>
      <c r="AC1808" s="93">
        <f t="shared" ca="1" si="2975"/>
        <v>-2.806137450225663E+49</v>
      </c>
      <c r="AD1808" s="93">
        <f t="shared" ca="1" si="2975"/>
        <v>-2.8162671880267466E+54</v>
      </c>
      <c r="AE1808" s="93">
        <f t="shared" ca="1" si="2975"/>
        <v>-2.5416946257730933E+59</v>
      </c>
      <c r="AF1808" s="93">
        <f t="shared" ca="1" si="2975"/>
        <v>-2.0845424418805375E+64</v>
      </c>
      <c r="AG1808" s="93">
        <f t="shared" ca="1" si="2975"/>
        <v>-1.566991072112389E+69</v>
      </c>
      <c r="AH1808" s="93">
        <f t="shared" ca="1" si="2975"/>
        <v>-1.0874374377109435E+74</v>
      </c>
      <c r="AI1808" s="93">
        <f t="shared" ca="1" si="2975"/>
        <v>-7.0091057249454863E+78</v>
      </c>
      <c r="AJ1808" s="93">
        <f t="shared" ca="1" si="2975"/>
        <v>-4.217998939582885E+83</v>
      </c>
      <c r="AK1808" s="93">
        <f t="shared" ca="1" si="2975"/>
        <v>-2.3806817681986978E+88</v>
      </c>
      <c r="AL1808" s="93">
        <f t="shared" ca="1" si="2975"/>
        <v>-1.2652288014242364E+93</v>
      </c>
      <c r="AM1808" s="93">
        <f t="shared" ca="1" si="2975"/>
        <v>-6.3537547867257351E+97</v>
      </c>
      <c r="AN1808" s="93">
        <f t="shared" ca="1" si="2975"/>
        <v>-3.0243948995682905E+102</v>
      </c>
      <c r="AO1808" s="93">
        <f t="shared" ca="1" si="2975"/>
        <v>-1.3683735338176578E+107</v>
      </c>
      <c r="AP1808" s="93">
        <f t="shared" ca="1" si="2975"/>
        <v>-5.8995636634069946E+111</v>
      </c>
      <c r="AQ1808" s="93">
        <f t="shared" ca="1" si="2975"/>
        <v>-2.4292468672782533E+116</v>
      </c>
      <c r="AR1808" s="93">
        <f t="shared" ca="1" si="2975"/>
        <v>-9.5732177873782937E+120</v>
      </c>
      <c r="AS1808" s="93">
        <f t="shared" ca="1" si="2975"/>
        <v>-3.6174191934779906E+125</v>
      </c>
      <c r="AT1808" s="93">
        <f t="shared" ca="1" si="2975"/>
        <v>-1.3129255209698805E+130</v>
      </c>
      <c r="AU1808" s="93">
        <f t="shared" ca="1" si="2975"/>
        <v>-4.5838229682041666E+134</v>
      </c>
      <c r="AV1808" s="93">
        <f t="shared" ca="1" si="2975"/>
        <v>-1.5410802584452532E+139</v>
      </c>
      <c r="AW1808" s="93">
        <f t="shared" ca="1" si="2975"/>
        <v>-4.9907157257338152E+143</v>
      </c>
      <c r="AX1808" s="93">
        <f t="shared" ca="1" si="2975"/>
        <v>-1.5554678355487583E+148</v>
      </c>
      <c r="AY1808" s="93">
        <f t="shared" ref="AY1808:CD1808" ca="1" si="2976">SUM(AY1802:AY1803,AY1804)*$H1795/12</f>
        <v>-4.6547634477234588E+152</v>
      </c>
      <c r="AZ1808" s="93">
        <f t="shared" ca="1" si="2976"/>
        <v>-1.3322018730160491E+157</v>
      </c>
      <c r="BA1808" s="93">
        <f t="shared" ca="1" si="2976"/>
        <v>-3.6268497534306829E+161</v>
      </c>
      <c r="BB1808" s="93">
        <f t="shared" ca="1" si="2976"/>
        <v>-9.3278127647926217E+165</v>
      </c>
      <c r="BC1808" s="93">
        <f t="shared" ca="1" si="2976"/>
        <v>-2.2462734586555991E+170</v>
      </c>
      <c r="BD1808" s="93">
        <f t="shared" ca="1" si="2976"/>
        <v>-5.0018712826080393E+174</v>
      </c>
      <c r="BE1808" s="93">
        <f t="shared" ca="1" si="2976"/>
        <v>-1.0087497178685028E+179</v>
      </c>
      <c r="BF1808" s="93">
        <f t="shared" ca="1" si="2976"/>
        <v>-1.7659601465430215E+183</v>
      </c>
      <c r="BG1808" s="93">
        <f t="shared" ca="1" si="2976"/>
        <v>-2.3809636166713275E+187</v>
      </c>
      <c r="BH1808" s="93">
        <f t="shared" ca="1" si="2976"/>
        <v>-1.1155735872915353E+191</v>
      </c>
      <c r="BI1808" s="93">
        <f t="shared" ca="1" si="2976"/>
        <v>7.4302574784068544E+195</v>
      </c>
      <c r="BJ1808" s="93">
        <f t="shared" ca="1" si="2976"/>
        <v>3.7502140902319406E+200</v>
      </c>
      <c r="BK1808" s="93">
        <f t="shared" ca="1" si="2976"/>
        <v>1.2300722572504652E+205</v>
      </c>
      <c r="BL1808" s="93">
        <f t="shared" ca="1" si="2976"/>
        <v>3.3884958562093907E+209</v>
      </c>
      <c r="BM1808" s="93">
        <f t="shared" ca="1" si="2976"/>
        <v>8.4112929879169312E+213</v>
      </c>
      <c r="BN1808" s="93">
        <f t="shared" ca="1" si="2976"/>
        <v>1.9400371344714606E+218</v>
      </c>
      <c r="BO1808" s="93">
        <f t="shared" ca="1" si="2976"/>
        <v>4.227776474917622E+222</v>
      </c>
      <c r="BP1808" s="93">
        <f t="shared" ca="1" si="2976"/>
        <v>8.7966626834835333E+226</v>
      </c>
      <c r="BQ1808" s="93">
        <f t="shared" ca="1" si="2976"/>
        <v>1.7601301134039418E+231</v>
      </c>
      <c r="BR1808" s="93">
        <f t="shared" ca="1" si="2976"/>
        <v>3.4045224366427338E+235</v>
      </c>
      <c r="BS1808" s="93">
        <f t="shared" ca="1" si="2976"/>
        <v>6.3908275250518012E+239</v>
      </c>
      <c r="BT1808" s="93">
        <f t="shared" ca="1" si="2976"/>
        <v>1.167774851568064E+244</v>
      </c>
      <c r="BU1808" s="93">
        <f t="shared" ca="1" si="2976"/>
        <v>2.0820108648546435E+248</v>
      </c>
      <c r="BV1808" s="93">
        <f t="shared" ca="1" si="2976"/>
        <v>3.6285035534939866E+252</v>
      </c>
      <c r="BW1808" s="93">
        <f t="shared" ca="1" si="2976"/>
        <v>6.1904180638637204E+256</v>
      </c>
      <c r="BX1808" s="93">
        <f t="shared" ca="1" si="2976"/>
        <v>1.0350333491127119E+261</v>
      </c>
      <c r="BY1808" s="93">
        <f t="shared" ca="1" si="2976"/>
        <v>1.6975480118547549E+265</v>
      </c>
      <c r="BZ1808" s="93">
        <f t="shared" ca="1" si="2976"/>
        <v>2.7329783708432827E+269</v>
      </c>
      <c r="CA1808" s="93">
        <f t="shared" ca="1" si="2976"/>
        <v>4.3216602289909403E+273</v>
      </c>
      <c r="CB1808" s="93">
        <f t="shared" ca="1" si="2976"/>
        <v>6.7154494369003377E+277</v>
      </c>
      <c r="CC1808" s="93">
        <f t="shared" ca="1" si="2976"/>
        <v>1.0258566360843197E+282</v>
      </c>
      <c r="CD1808" s="93">
        <f t="shared" ca="1" si="2976"/>
        <v>1.5411269985399087E+286</v>
      </c>
      <c r="CE1808" s="93">
        <f t="shared" ref="CE1808:CL1808" ca="1" si="2977">SUM(CE1802:CE1803,CE1804)*$H1795/12</f>
        <v>2.2775381841981757E+290</v>
      </c>
      <c r="CF1808" s="93">
        <f t="shared" ca="1" si="2977"/>
        <v>3.3120010390733281E+294</v>
      </c>
      <c r="CG1808" s="93">
        <f t="shared" ca="1" si="2977"/>
        <v>4.7405060402694161E+298</v>
      </c>
      <c r="CH1808" s="93">
        <f t="shared" ca="1" si="2977"/>
        <v>6.6799294915781181E+302</v>
      </c>
      <c r="CI1808" s="93" t="e">
        <f t="shared" ca="1" si="2977"/>
        <v>#NUM!</v>
      </c>
      <c r="CJ1808" s="93" t="e">
        <f t="shared" ca="1" si="2977"/>
        <v>#NUM!</v>
      </c>
      <c r="CK1808" s="93" t="e">
        <f t="shared" ca="1" si="2977"/>
        <v>#NUM!</v>
      </c>
      <c r="CL1808" s="93" t="e">
        <f t="shared" ca="1" si="2977"/>
        <v>#NUM!</v>
      </c>
      <c r="CN1808" s="93"/>
      <c r="CO1808" s="93">
        <f t="shared" ref="CO1808:CX1808" si="2978">SUM(CO1801:CO1802,CO1804)*$H1795/CO$5</f>
        <v>0</v>
      </c>
      <c r="CP1808" s="93">
        <f t="shared" ca="1" si="2978"/>
        <v>182.41682255399809</v>
      </c>
      <c r="CQ1808" s="93">
        <f t="shared" ca="1" si="2978"/>
        <v>138.48759048662973</v>
      </c>
      <c r="CR1808" s="93">
        <f t="shared" ca="1" si="2978"/>
        <v>56.647650224252985</v>
      </c>
      <c r="CS1808" s="93">
        <f t="shared" ca="1" si="2978"/>
        <v>-42.296246704960225</v>
      </c>
      <c r="CT1808" s="93">
        <f t="shared" ca="1" si="2978"/>
        <v>-132.47064252288826</v>
      </c>
      <c r="CU1808" s="93">
        <f t="shared" ca="1" si="2978"/>
        <v>-141.19668054977853</v>
      </c>
      <c r="CV1808" s="93">
        <f t="shared" ca="1" si="2978"/>
        <v>-75.795790169561727</v>
      </c>
      <c r="CW1808" s="93">
        <f t="shared" ca="1" si="2978"/>
        <v>26.445956713208421</v>
      </c>
      <c r="CX1808" s="93">
        <f t="shared" ca="1" si="2978"/>
        <v>112.97084064582637</v>
      </c>
      <c r="CY1808" s="93">
        <f ca="1">SUM(CY1801:CY1802,CY1804)*$H1795/CL$5</f>
        <v>45.472037505696967</v>
      </c>
      <c r="CZ1808" s="93">
        <f t="shared" ref="CZ1808:DL1808" ca="1" si="2979">SUM(CZ1801:CZ1802,CZ1804)*$H1795/CZ$5</f>
        <v>72.705767540427658</v>
      </c>
      <c r="DA1808" s="93">
        <f t="shared" ca="1" si="2979"/>
        <v>-16.680035098469602</v>
      </c>
      <c r="DB1808" s="93">
        <f t="shared" ca="1" si="2979"/>
        <v>-96.836823185509829</v>
      </c>
      <c r="DC1808" s="93">
        <f t="shared" ca="1" si="2979"/>
        <v>-123.22690304627713</v>
      </c>
      <c r="DD1808" s="93">
        <f t="shared" ca="1" si="2979"/>
        <v>-82.703344248234998</v>
      </c>
      <c r="DE1808" s="93">
        <f t="shared" ca="1" si="2979"/>
        <v>0.14382379333510473</v>
      </c>
      <c r="DF1808" s="93">
        <f t="shared" ca="1" si="2979"/>
        <v>80.590088570311352</v>
      </c>
      <c r="DG1808" s="93">
        <f t="shared" ca="1" si="2979"/>
        <v>115.8842648338632</v>
      </c>
      <c r="DH1808" s="93">
        <f t="shared" ca="1" si="2979"/>
        <v>88.500772319624559</v>
      </c>
      <c r="DI1808" s="93">
        <f t="shared" ca="1" si="2979"/>
        <v>14.923577570013926</v>
      </c>
      <c r="DJ1808" s="93">
        <f t="shared" ca="1" si="2979"/>
        <v>-64.421769830436475</v>
      </c>
      <c r="DK1808" s="93">
        <f t="shared" ca="1" si="2979"/>
        <v>-107.20400647198467</v>
      </c>
      <c r="DL1808" s="93">
        <f t="shared" ca="1" si="2979"/>
        <v>-91.754948207452813</v>
      </c>
    </row>
    <row r="1809" spans="1:116" x14ac:dyDescent="0.4">
      <c r="A1809" s="99"/>
      <c r="B1809" s="57"/>
      <c r="C1809" s="57"/>
      <c r="D1809" t="s">
        <v>769</v>
      </c>
      <c r="E1809" t="str">
        <f t="shared" si="2958"/>
        <v>1809 LAMORTR-S</v>
      </c>
      <c r="G1809" s="125"/>
      <c r="R1809"/>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c r="CB1809" s="1"/>
      <c r="CC1809" s="1"/>
      <c r="CD1809" s="1"/>
      <c r="CE1809" s="1"/>
      <c r="CF1809" s="1"/>
      <c r="CG1809" s="1"/>
      <c r="CH1809" s="1"/>
      <c r="CI1809" s="1"/>
      <c r="CJ1809" s="1"/>
      <c r="CK1809" s="1"/>
      <c r="CL1809" s="1"/>
      <c r="CO1809" s="1"/>
      <c r="CP1809" s="1"/>
      <c r="CQ1809" s="1"/>
      <c r="CR1809" s="1"/>
      <c r="CS1809" s="1"/>
      <c r="CT1809" s="1"/>
      <c r="CU1809" s="1"/>
      <c r="CV1809" s="1"/>
      <c r="CW1809" s="1"/>
      <c r="CX1809" s="1"/>
      <c r="CY1809" s="1"/>
      <c r="CZ1809" s="1"/>
      <c r="DA1809" s="1"/>
      <c r="DB1809" s="1"/>
      <c r="DC1809" s="1"/>
      <c r="DD1809" s="1"/>
      <c r="DE1809" s="1"/>
      <c r="DF1809" s="1"/>
      <c r="DG1809" s="1"/>
      <c r="DH1809" s="1"/>
      <c r="DI1809" s="1"/>
      <c r="DJ1809" s="1"/>
      <c r="DK1809" s="1"/>
      <c r="DL1809" s="1"/>
    </row>
    <row r="1810" spans="1:116" x14ac:dyDescent="0.4">
      <c r="A1810" s="99"/>
      <c r="B1810" s="57"/>
      <c r="D1810" t="s">
        <v>769</v>
      </c>
      <c r="E1810" t="str">
        <f t="shared" si="2958"/>
        <v>1810 LAMORTR-S</v>
      </c>
      <c r="G1810" s="95" t="s">
        <v>309</v>
      </c>
      <c r="R1810"/>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c r="AX1810" s="1"/>
      <c r="AY1810" s="1"/>
      <c r="AZ1810" s="1"/>
      <c r="BA1810" s="1"/>
      <c r="BB1810" s="1"/>
      <c r="BC1810" s="1"/>
      <c r="BD1810" s="1"/>
      <c r="BE1810" s="1"/>
      <c r="BF1810" s="1"/>
      <c r="BG1810" s="1"/>
      <c r="BH1810" s="1"/>
      <c r="BI1810" s="1"/>
      <c r="BJ1810" s="1"/>
      <c r="BK1810" s="1"/>
      <c r="BL1810" s="1"/>
      <c r="BM1810" s="1"/>
      <c r="BN1810" s="1"/>
      <c r="BO1810" s="1"/>
      <c r="BP1810" s="1"/>
      <c r="BQ1810" s="1"/>
      <c r="BR1810" s="1"/>
      <c r="BS1810" s="1"/>
      <c r="BT1810" s="1"/>
      <c r="BU1810" s="1"/>
      <c r="BV1810" s="1"/>
      <c r="BW1810" s="1"/>
      <c r="BX1810" s="1"/>
      <c r="BY1810" s="1"/>
      <c r="BZ1810" s="1"/>
      <c r="CA1810" s="1"/>
      <c r="CB1810" s="1"/>
      <c r="CC1810" s="1"/>
      <c r="CD1810" s="1"/>
      <c r="CE1810" s="1"/>
      <c r="CF1810" s="1"/>
      <c r="CG1810" s="1"/>
      <c r="CH1810" s="1"/>
      <c r="CI1810" s="1"/>
      <c r="CJ1810" s="1"/>
      <c r="CK1810" s="1"/>
      <c r="CL1810" s="1"/>
      <c r="CO1810" s="1"/>
      <c r="CP1810" s="1"/>
      <c r="CQ1810" s="1"/>
      <c r="CR1810" s="1"/>
      <c r="CS1810" s="1"/>
      <c r="CT1810" s="1"/>
      <c r="CU1810" s="1"/>
      <c r="CV1810" s="1"/>
      <c r="CW1810" s="1"/>
      <c r="CX1810" s="1"/>
      <c r="CY1810" s="1"/>
      <c r="CZ1810" s="1"/>
      <c r="DA1810" s="1"/>
      <c r="DB1810" s="1"/>
      <c r="DC1810" s="1"/>
      <c r="DD1810" s="1"/>
      <c r="DE1810" s="1"/>
      <c r="DF1810" s="1"/>
      <c r="DG1810" s="1"/>
      <c r="DH1810" s="1"/>
      <c r="DI1810" s="1"/>
      <c r="DJ1810" s="1"/>
      <c r="DK1810" s="1"/>
      <c r="DL1810" s="1"/>
    </row>
    <row r="1811" spans="1:116" x14ac:dyDescent="0.4">
      <c r="A1811" s="99"/>
      <c r="B1811" s="57"/>
      <c r="C1811" t="s">
        <v>235</v>
      </c>
      <c r="D1811" t="s">
        <v>769</v>
      </c>
      <c r="E1811" t="str">
        <f t="shared" si="2958"/>
        <v>1811 LAMORTR-S</v>
      </c>
      <c r="G1811" s="158" t="str">
        <f>G1803</f>
        <v>New loans originated - Revenue driven amortizing loan - no defaults</v>
      </c>
      <c r="K1811" s="53">
        <f ca="1">SUMIF($3:$3,K$2,1811:1811)</f>
        <v>-96000</v>
      </c>
      <c r="L1811" s="53">
        <f ca="1">SUMIF($3:$3,L$2,1811:1811)</f>
        <v>-96000</v>
      </c>
      <c r="M1811" s="53">
        <f ca="1">SUMIF($3:$3,M$2,1811:1811)</f>
        <v>-96000</v>
      </c>
      <c r="N1811" s="53">
        <f ca="1">SUMIF($3:$3,N$2,1811:1811)</f>
        <v>-96000</v>
      </c>
      <c r="O1811" s="53">
        <f ca="1">SUMIF($3:$3,O$2,1811:1811)</f>
        <v>-96000</v>
      </c>
      <c r="P1811" s="53">
        <f ca="1">SUMIF($3:$3,P$2,1811:1811)</f>
        <v>-96000</v>
      </c>
      <c r="R1811"/>
      <c r="S1811" s="62">
        <f t="shared" ref="S1811:AX1811" ca="1" si="2980">-S1803</f>
        <v>-8000</v>
      </c>
      <c r="T1811" s="62">
        <f t="shared" ca="1" si="2980"/>
        <v>-8000</v>
      </c>
      <c r="U1811" s="62">
        <f t="shared" ca="1" si="2980"/>
        <v>-8000</v>
      </c>
      <c r="V1811" s="62">
        <f t="shared" ca="1" si="2980"/>
        <v>-8000</v>
      </c>
      <c r="W1811" s="62">
        <f t="shared" ca="1" si="2980"/>
        <v>-8000</v>
      </c>
      <c r="X1811" s="62">
        <f t="shared" ca="1" si="2980"/>
        <v>-8000</v>
      </c>
      <c r="Y1811" s="62">
        <f t="shared" ca="1" si="2980"/>
        <v>-8000</v>
      </c>
      <c r="Z1811" s="62">
        <f t="shared" ca="1" si="2980"/>
        <v>-8000</v>
      </c>
      <c r="AA1811" s="62">
        <f t="shared" ca="1" si="2980"/>
        <v>-8000</v>
      </c>
      <c r="AB1811" s="62">
        <f t="shared" ca="1" si="2980"/>
        <v>-8000</v>
      </c>
      <c r="AC1811" s="62">
        <f t="shared" ca="1" si="2980"/>
        <v>-8000</v>
      </c>
      <c r="AD1811" s="62">
        <f t="shared" ca="1" si="2980"/>
        <v>-8000</v>
      </c>
      <c r="AE1811" s="62">
        <f t="shared" ca="1" si="2980"/>
        <v>-8000</v>
      </c>
      <c r="AF1811" s="62">
        <f t="shared" ca="1" si="2980"/>
        <v>-8000</v>
      </c>
      <c r="AG1811" s="62">
        <f t="shared" ca="1" si="2980"/>
        <v>-8000</v>
      </c>
      <c r="AH1811" s="62">
        <f t="shared" ca="1" si="2980"/>
        <v>-8000</v>
      </c>
      <c r="AI1811" s="62">
        <f t="shared" ca="1" si="2980"/>
        <v>-8000</v>
      </c>
      <c r="AJ1811" s="62">
        <f t="shared" ca="1" si="2980"/>
        <v>-8000</v>
      </c>
      <c r="AK1811" s="62">
        <f t="shared" ca="1" si="2980"/>
        <v>-8000</v>
      </c>
      <c r="AL1811" s="62">
        <f t="shared" ca="1" si="2980"/>
        <v>-8000</v>
      </c>
      <c r="AM1811" s="62">
        <f t="shared" ca="1" si="2980"/>
        <v>-8000</v>
      </c>
      <c r="AN1811" s="62">
        <f t="shared" ca="1" si="2980"/>
        <v>-8000</v>
      </c>
      <c r="AO1811" s="62">
        <f t="shared" ca="1" si="2980"/>
        <v>-8000</v>
      </c>
      <c r="AP1811" s="62">
        <f t="shared" ca="1" si="2980"/>
        <v>-8000</v>
      </c>
      <c r="AQ1811" s="62">
        <f t="shared" ca="1" si="2980"/>
        <v>-8000</v>
      </c>
      <c r="AR1811" s="62">
        <f t="shared" ca="1" si="2980"/>
        <v>-8000</v>
      </c>
      <c r="AS1811" s="62">
        <f t="shared" ca="1" si="2980"/>
        <v>-8000</v>
      </c>
      <c r="AT1811" s="62">
        <f t="shared" ca="1" si="2980"/>
        <v>-8000</v>
      </c>
      <c r="AU1811" s="62">
        <f t="shared" ca="1" si="2980"/>
        <v>-8000</v>
      </c>
      <c r="AV1811" s="62">
        <f t="shared" ca="1" si="2980"/>
        <v>-8000</v>
      </c>
      <c r="AW1811" s="62">
        <f t="shared" ca="1" si="2980"/>
        <v>-8000</v>
      </c>
      <c r="AX1811" s="62">
        <f t="shared" ca="1" si="2980"/>
        <v>-8000</v>
      </c>
      <c r="AY1811" s="62">
        <f t="shared" ref="AY1811:CD1811" ca="1" si="2981">-AY1803</f>
        <v>-8000</v>
      </c>
      <c r="AZ1811" s="62">
        <f t="shared" ca="1" si="2981"/>
        <v>-8000</v>
      </c>
      <c r="BA1811" s="62">
        <f t="shared" ca="1" si="2981"/>
        <v>-8000</v>
      </c>
      <c r="BB1811" s="62">
        <f t="shared" ca="1" si="2981"/>
        <v>-8000</v>
      </c>
      <c r="BC1811" s="62">
        <f t="shared" ca="1" si="2981"/>
        <v>-8000</v>
      </c>
      <c r="BD1811" s="62">
        <f t="shared" ca="1" si="2981"/>
        <v>-8000</v>
      </c>
      <c r="BE1811" s="62">
        <f t="shared" ca="1" si="2981"/>
        <v>-8000</v>
      </c>
      <c r="BF1811" s="62">
        <f t="shared" ca="1" si="2981"/>
        <v>-8000</v>
      </c>
      <c r="BG1811" s="62">
        <f t="shared" ca="1" si="2981"/>
        <v>-8000</v>
      </c>
      <c r="BH1811" s="62">
        <f t="shared" ca="1" si="2981"/>
        <v>-8000</v>
      </c>
      <c r="BI1811" s="62">
        <f t="shared" ca="1" si="2981"/>
        <v>-8000</v>
      </c>
      <c r="BJ1811" s="62">
        <f t="shared" ca="1" si="2981"/>
        <v>-8000</v>
      </c>
      <c r="BK1811" s="62">
        <f t="shared" ca="1" si="2981"/>
        <v>-8000</v>
      </c>
      <c r="BL1811" s="62">
        <f t="shared" ca="1" si="2981"/>
        <v>-8000</v>
      </c>
      <c r="BM1811" s="62">
        <f t="shared" ca="1" si="2981"/>
        <v>-8000</v>
      </c>
      <c r="BN1811" s="62">
        <f t="shared" ca="1" si="2981"/>
        <v>-8000</v>
      </c>
      <c r="BO1811" s="62">
        <f t="shared" ca="1" si="2981"/>
        <v>-8000</v>
      </c>
      <c r="BP1811" s="62">
        <f t="shared" ca="1" si="2981"/>
        <v>-8000</v>
      </c>
      <c r="BQ1811" s="62">
        <f t="shared" ca="1" si="2981"/>
        <v>-8000</v>
      </c>
      <c r="BR1811" s="62">
        <f t="shared" ca="1" si="2981"/>
        <v>-8000</v>
      </c>
      <c r="BS1811" s="62">
        <f t="shared" ca="1" si="2981"/>
        <v>-8000</v>
      </c>
      <c r="BT1811" s="62">
        <f t="shared" ca="1" si="2981"/>
        <v>-8000</v>
      </c>
      <c r="BU1811" s="62">
        <f t="shared" ca="1" si="2981"/>
        <v>-8000</v>
      </c>
      <c r="BV1811" s="62">
        <f t="shared" ca="1" si="2981"/>
        <v>-8000</v>
      </c>
      <c r="BW1811" s="62">
        <f t="shared" ca="1" si="2981"/>
        <v>-8000</v>
      </c>
      <c r="BX1811" s="62">
        <f t="shared" ca="1" si="2981"/>
        <v>-8000</v>
      </c>
      <c r="BY1811" s="62">
        <f t="shared" ca="1" si="2981"/>
        <v>-8000</v>
      </c>
      <c r="BZ1811" s="62">
        <f t="shared" ca="1" si="2981"/>
        <v>-8000</v>
      </c>
      <c r="CA1811" s="62">
        <f t="shared" ca="1" si="2981"/>
        <v>-8000</v>
      </c>
      <c r="CB1811" s="62">
        <f t="shared" ca="1" si="2981"/>
        <v>-8000</v>
      </c>
      <c r="CC1811" s="62">
        <f t="shared" ca="1" si="2981"/>
        <v>-8000</v>
      </c>
      <c r="CD1811" s="62">
        <f t="shared" ca="1" si="2981"/>
        <v>-8000</v>
      </c>
      <c r="CE1811" s="62">
        <f t="shared" ref="CE1811:CL1811" ca="1" si="2982">-CE1803</f>
        <v>-8000</v>
      </c>
      <c r="CF1811" s="62">
        <f t="shared" ca="1" si="2982"/>
        <v>-8000</v>
      </c>
      <c r="CG1811" s="62">
        <f t="shared" ca="1" si="2982"/>
        <v>-8000</v>
      </c>
      <c r="CH1811" s="62">
        <f t="shared" ca="1" si="2982"/>
        <v>-8000</v>
      </c>
      <c r="CI1811" s="62">
        <f t="shared" ca="1" si="2982"/>
        <v>-8000</v>
      </c>
      <c r="CJ1811" s="62">
        <f t="shared" ca="1" si="2982"/>
        <v>-8000</v>
      </c>
      <c r="CK1811" s="62">
        <f t="shared" ca="1" si="2982"/>
        <v>-8000</v>
      </c>
      <c r="CL1811" s="62">
        <f t="shared" ca="1" si="2982"/>
        <v>-8000</v>
      </c>
      <c r="CO1811" s="62">
        <f>-CO1802</f>
        <v>0</v>
      </c>
      <c r="CP1811" s="62">
        <f t="shared" ref="CP1811:DK1811" ca="1" si="2983">-CP1802</f>
        <v>-7296.6729021599231</v>
      </c>
      <c r="CQ1811" s="62">
        <f t="shared" ca="1" si="2983"/>
        <v>-5539.5036194651893</v>
      </c>
      <c r="CR1811" s="62">
        <f t="shared" ca="1" si="2983"/>
        <v>-2265.9060089701193</v>
      </c>
      <c r="CS1811" s="62">
        <f t="shared" ca="1" si="2983"/>
        <v>1691.8498681984088</v>
      </c>
      <c r="CT1811" s="62">
        <f t="shared" ca="1" si="2983"/>
        <v>5298.8257009155295</v>
      </c>
      <c r="CU1811" s="62">
        <f t="shared" ca="1" si="2983"/>
        <v>5647.8672219911414</v>
      </c>
      <c r="CV1811" s="62">
        <f t="shared" ca="1" si="2983"/>
        <v>3031.831606782469</v>
      </c>
      <c r="CW1811" s="62">
        <f t="shared" ca="1" si="2983"/>
        <v>-1057.8382685283368</v>
      </c>
      <c r="CX1811" s="62">
        <f t="shared" ca="1" si="2983"/>
        <v>-4518.8336258330546</v>
      </c>
      <c r="CY1811" s="62">
        <f t="shared" ca="1" si="2983"/>
        <v>-5456.6445006836366</v>
      </c>
      <c r="CZ1811" s="62">
        <f t="shared" ca="1" si="2983"/>
        <v>-2908.2307016171062</v>
      </c>
      <c r="DA1811" s="62">
        <f t="shared" ca="1" si="2983"/>
        <v>667.2014039387841</v>
      </c>
      <c r="DB1811" s="62">
        <f t="shared" ca="1" si="2983"/>
        <v>3873.4729274203928</v>
      </c>
      <c r="DC1811" s="62">
        <f t="shared" ca="1" si="2983"/>
        <v>4929.0761218510852</v>
      </c>
      <c r="DD1811" s="62">
        <f t="shared" ca="1" si="2983"/>
        <v>3308.1337699293999</v>
      </c>
      <c r="DE1811" s="62">
        <f t="shared" ca="1" si="2983"/>
        <v>-5.7529517334041884</v>
      </c>
      <c r="DF1811" s="62">
        <f t="shared" ca="1" si="2983"/>
        <v>-3223.6035428124537</v>
      </c>
      <c r="DG1811" s="62">
        <f t="shared" ca="1" si="2983"/>
        <v>-4635.370593354528</v>
      </c>
      <c r="DH1811" s="62">
        <f t="shared" ca="1" si="2983"/>
        <v>-3540.0308927849824</v>
      </c>
      <c r="DI1811" s="62">
        <f t="shared" ca="1" si="2983"/>
        <v>-596.94310280055697</v>
      </c>
      <c r="DJ1811" s="62">
        <f t="shared" ca="1" si="2983"/>
        <v>2576.8707932174589</v>
      </c>
      <c r="DK1811" s="62">
        <f t="shared" ca="1" si="2983"/>
        <v>4288.1602588793867</v>
      </c>
      <c r="DL1811" s="62">
        <f t="shared" ref="DL1811" ca="1" si="2984">-DL1802</f>
        <v>3670.1979282981124</v>
      </c>
    </row>
    <row r="1812" spans="1:116" x14ac:dyDescent="0.4">
      <c r="A1812" s="99"/>
      <c r="B1812" s="57"/>
      <c r="C1812" t="s">
        <v>235</v>
      </c>
      <c r="D1812" t="s">
        <v>769</v>
      </c>
      <c r="E1812" t="str">
        <f t="shared" si="2958"/>
        <v>1812 LAMORTR-S</v>
      </c>
      <c r="G1812" s="158" t="str">
        <f>G1804</f>
        <v>Prepayment - Revenue driven amortizing loan - no defaults</v>
      </c>
      <c r="K1812" s="53">
        <f>SUMIF($3:$3,K$2,1812:1812)</f>
        <v>0</v>
      </c>
      <c r="L1812" s="53">
        <f>SUMIF($3:$3,L$2,1812:1812)</f>
        <v>0</v>
      </c>
      <c r="M1812" s="53">
        <f>SUMIF($3:$3,M$2,1812:1812)</f>
        <v>0</v>
      </c>
      <c r="N1812" s="53">
        <f>SUMIF($3:$3,N$2,1812:1812)</f>
        <v>0</v>
      </c>
      <c r="O1812" s="53">
        <f>SUMIF($3:$3,O$2,1812:1812)</f>
        <v>0</v>
      </c>
      <c r="P1812" s="53">
        <f>SUMIF($3:$3,P$2,1812:1812)</f>
        <v>0</v>
      </c>
      <c r="R1812"/>
      <c r="S1812" s="62">
        <f t="shared" ref="S1812:AX1812" si="2985">-S1804</f>
        <v>0</v>
      </c>
      <c r="T1812" s="62">
        <f t="shared" si="2985"/>
        <v>0</v>
      </c>
      <c r="U1812" s="62">
        <f t="shared" si="2985"/>
        <v>0</v>
      </c>
      <c r="V1812" s="62">
        <f t="shared" si="2985"/>
        <v>0</v>
      </c>
      <c r="W1812" s="62">
        <f t="shared" si="2985"/>
        <v>0</v>
      </c>
      <c r="X1812" s="62">
        <f t="shared" si="2985"/>
        <v>0</v>
      </c>
      <c r="Y1812" s="62">
        <f t="shared" si="2985"/>
        <v>0</v>
      </c>
      <c r="Z1812" s="62">
        <f t="shared" si="2985"/>
        <v>0</v>
      </c>
      <c r="AA1812" s="62">
        <f t="shared" si="2985"/>
        <v>0</v>
      </c>
      <c r="AB1812" s="62">
        <f t="shared" si="2985"/>
        <v>0</v>
      </c>
      <c r="AC1812" s="62">
        <f t="shared" si="2985"/>
        <v>0</v>
      </c>
      <c r="AD1812" s="62">
        <f t="shared" si="2985"/>
        <v>0</v>
      </c>
      <c r="AE1812" s="62">
        <f t="shared" si="2985"/>
        <v>0</v>
      </c>
      <c r="AF1812" s="62">
        <f t="shared" si="2985"/>
        <v>0</v>
      </c>
      <c r="AG1812" s="62">
        <f t="shared" si="2985"/>
        <v>0</v>
      </c>
      <c r="AH1812" s="62">
        <f t="shared" si="2985"/>
        <v>0</v>
      </c>
      <c r="AI1812" s="62">
        <f t="shared" si="2985"/>
        <v>0</v>
      </c>
      <c r="AJ1812" s="62">
        <f t="shared" si="2985"/>
        <v>0</v>
      </c>
      <c r="AK1812" s="62">
        <f t="shared" si="2985"/>
        <v>0</v>
      </c>
      <c r="AL1812" s="62">
        <f t="shared" si="2985"/>
        <v>0</v>
      </c>
      <c r="AM1812" s="62">
        <f t="shared" si="2985"/>
        <v>0</v>
      </c>
      <c r="AN1812" s="62">
        <f t="shared" si="2985"/>
        <v>0</v>
      </c>
      <c r="AO1812" s="62">
        <f t="shared" si="2985"/>
        <v>0</v>
      </c>
      <c r="AP1812" s="62">
        <f t="shared" si="2985"/>
        <v>0</v>
      </c>
      <c r="AQ1812" s="62">
        <f t="shared" si="2985"/>
        <v>0</v>
      </c>
      <c r="AR1812" s="62">
        <f t="shared" si="2985"/>
        <v>0</v>
      </c>
      <c r="AS1812" s="62">
        <f t="shared" si="2985"/>
        <v>0</v>
      </c>
      <c r="AT1812" s="62">
        <f t="shared" si="2985"/>
        <v>0</v>
      </c>
      <c r="AU1812" s="62">
        <f t="shared" si="2985"/>
        <v>0</v>
      </c>
      <c r="AV1812" s="62">
        <f t="shared" si="2985"/>
        <v>0</v>
      </c>
      <c r="AW1812" s="62">
        <f t="shared" si="2985"/>
        <v>0</v>
      </c>
      <c r="AX1812" s="62">
        <f t="shared" si="2985"/>
        <v>0</v>
      </c>
      <c r="AY1812" s="62">
        <f t="shared" ref="AY1812:CD1812" si="2986">-AY1804</f>
        <v>0</v>
      </c>
      <c r="AZ1812" s="62">
        <f t="shared" si="2986"/>
        <v>0</v>
      </c>
      <c r="BA1812" s="62">
        <f t="shared" si="2986"/>
        <v>0</v>
      </c>
      <c r="BB1812" s="62">
        <f t="shared" si="2986"/>
        <v>0</v>
      </c>
      <c r="BC1812" s="62">
        <f t="shared" si="2986"/>
        <v>0</v>
      </c>
      <c r="BD1812" s="62">
        <f t="shared" si="2986"/>
        <v>0</v>
      </c>
      <c r="BE1812" s="62">
        <f t="shared" si="2986"/>
        <v>0</v>
      </c>
      <c r="BF1812" s="62">
        <f t="shared" si="2986"/>
        <v>0</v>
      </c>
      <c r="BG1812" s="62">
        <f t="shared" si="2986"/>
        <v>0</v>
      </c>
      <c r="BH1812" s="62">
        <f t="shared" si="2986"/>
        <v>0</v>
      </c>
      <c r="BI1812" s="62">
        <f t="shared" si="2986"/>
        <v>0</v>
      </c>
      <c r="BJ1812" s="62">
        <f t="shared" si="2986"/>
        <v>0</v>
      </c>
      <c r="BK1812" s="62">
        <f t="shared" si="2986"/>
        <v>0</v>
      </c>
      <c r="BL1812" s="62">
        <f t="shared" si="2986"/>
        <v>0</v>
      </c>
      <c r="BM1812" s="62">
        <f t="shared" si="2986"/>
        <v>0</v>
      </c>
      <c r="BN1812" s="62">
        <f t="shared" si="2986"/>
        <v>0</v>
      </c>
      <c r="BO1812" s="62">
        <f t="shared" si="2986"/>
        <v>0</v>
      </c>
      <c r="BP1812" s="62">
        <f t="shared" si="2986"/>
        <v>0</v>
      </c>
      <c r="BQ1812" s="62">
        <f t="shared" si="2986"/>
        <v>0</v>
      </c>
      <c r="BR1812" s="62">
        <f t="shared" si="2986"/>
        <v>0</v>
      </c>
      <c r="BS1812" s="62">
        <f t="shared" si="2986"/>
        <v>0</v>
      </c>
      <c r="BT1812" s="62">
        <f t="shared" si="2986"/>
        <v>0</v>
      </c>
      <c r="BU1812" s="62">
        <f t="shared" si="2986"/>
        <v>0</v>
      </c>
      <c r="BV1812" s="62">
        <f t="shared" si="2986"/>
        <v>0</v>
      </c>
      <c r="BW1812" s="62">
        <f t="shared" si="2986"/>
        <v>0</v>
      </c>
      <c r="BX1812" s="62">
        <f t="shared" si="2986"/>
        <v>0</v>
      </c>
      <c r="BY1812" s="62">
        <f t="shared" si="2986"/>
        <v>0</v>
      </c>
      <c r="BZ1812" s="62">
        <f t="shared" si="2986"/>
        <v>0</v>
      </c>
      <c r="CA1812" s="62">
        <f t="shared" si="2986"/>
        <v>0</v>
      </c>
      <c r="CB1812" s="62">
        <f t="shared" si="2986"/>
        <v>0</v>
      </c>
      <c r="CC1812" s="62">
        <f t="shared" si="2986"/>
        <v>0</v>
      </c>
      <c r="CD1812" s="62">
        <f t="shared" si="2986"/>
        <v>0</v>
      </c>
      <c r="CE1812" s="62">
        <f t="shared" ref="CE1812:CL1812" si="2987">-CE1804</f>
        <v>0</v>
      </c>
      <c r="CF1812" s="62">
        <f t="shared" si="2987"/>
        <v>0</v>
      </c>
      <c r="CG1812" s="62">
        <f t="shared" si="2987"/>
        <v>0</v>
      </c>
      <c r="CH1812" s="62">
        <f t="shared" si="2987"/>
        <v>0</v>
      </c>
      <c r="CI1812" s="62">
        <f t="shared" si="2987"/>
        <v>0</v>
      </c>
      <c r="CJ1812" s="62">
        <f t="shared" si="2987"/>
        <v>0</v>
      </c>
      <c r="CK1812" s="62">
        <f t="shared" si="2987"/>
        <v>0</v>
      </c>
      <c r="CL1812" s="62">
        <f t="shared" si="2987"/>
        <v>0</v>
      </c>
      <c r="CO1812" s="62">
        <f>-CO1804</f>
        <v>0</v>
      </c>
      <c r="CP1812" s="62">
        <f t="shared" ref="CP1812:DK1812" si="2988">-CP1804</f>
        <v>0</v>
      </c>
      <c r="CQ1812" s="62">
        <f t="shared" si="2988"/>
        <v>0</v>
      </c>
      <c r="CR1812" s="62">
        <f t="shared" si="2988"/>
        <v>0</v>
      </c>
      <c r="CS1812" s="62">
        <f t="shared" si="2988"/>
        <v>0</v>
      </c>
      <c r="CT1812" s="62">
        <f t="shared" si="2988"/>
        <v>0</v>
      </c>
      <c r="CU1812" s="62">
        <f t="shared" si="2988"/>
        <v>0</v>
      </c>
      <c r="CV1812" s="62">
        <f t="shared" si="2988"/>
        <v>0</v>
      </c>
      <c r="CW1812" s="62">
        <f t="shared" si="2988"/>
        <v>0</v>
      </c>
      <c r="CX1812" s="62">
        <f t="shared" si="2988"/>
        <v>0</v>
      </c>
      <c r="CY1812" s="62">
        <f t="shared" si="2988"/>
        <v>0</v>
      </c>
      <c r="CZ1812" s="62">
        <f t="shared" si="2988"/>
        <v>0</v>
      </c>
      <c r="DA1812" s="62">
        <f t="shared" si="2988"/>
        <v>0</v>
      </c>
      <c r="DB1812" s="62">
        <f t="shared" si="2988"/>
        <v>0</v>
      </c>
      <c r="DC1812" s="62">
        <f t="shared" si="2988"/>
        <v>0</v>
      </c>
      <c r="DD1812" s="62">
        <f t="shared" si="2988"/>
        <v>0</v>
      </c>
      <c r="DE1812" s="62">
        <f t="shared" si="2988"/>
        <v>0</v>
      </c>
      <c r="DF1812" s="62">
        <f t="shared" si="2988"/>
        <v>0</v>
      </c>
      <c r="DG1812" s="62">
        <f t="shared" si="2988"/>
        <v>0</v>
      </c>
      <c r="DH1812" s="62">
        <f t="shared" si="2988"/>
        <v>0</v>
      </c>
      <c r="DI1812" s="62">
        <f t="shared" si="2988"/>
        <v>0</v>
      </c>
      <c r="DJ1812" s="62">
        <f t="shared" si="2988"/>
        <v>0</v>
      </c>
      <c r="DK1812" s="62">
        <f t="shared" si="2988"/>
        <v>0</v>
      </c>
      <c r="DL1812" s="62">
        <f t="shared" ref="DL1812" si="2989">-DL1804</f>
        <v>0</v>
      </c>
    </row>
    <row r="1813" spans="1:116" x14ac:dyDescent="0.4">
      <c r="A1813" s="99"/>
      <c r="B1813" s="57"/>
      <c r="C1813" t="s">
        <v>235</v>
      </c>
      <c r="D1813" t="s">
        <v>769</v>
      </c>
      <c r="E1813" t="str">
        <f t="shared" si="2958"/>
        <v>1813 LAMORTR-S</v>
      </c>
      <c r="G1813" s="158" t="str">
        <f>G1805</f>
        <v>Principal payments - Revenue driven amortizing loan - no defaults</v>
      </c>
      <c r="K1813" s="53">
        <f ca="1">SUMIF($3:$3,K$2,1813:1813)</f>
        <v>3.0501011416741579E+61</v>
      </c>
      <c r="L1813" s="53">
        <f ca="1">SUMIF($3:$3,L$2,1813:1813)</f>
        <v>2.9152378318902274E+118</v>
      </c>
      <c r="M1813" s="53">
        <f ca="1">SUMIF($3:$3,M$2,1813:1813)</f>
        <v>2.6957520222091888E+172</v>
      </c>
      <c r="N1813" s="53">
        <f ca="1">SUMIF($3:$3,N$2,1813:1813)</f>
        <v>-5.0737973888232747E+224</v>
      </c>
      <c r="O1813" s="53">
        <f ca="1">SUMIF($3:$3,O$2,1813:1813)</f>
        <v>-5.1866482098002254E+275</v>
      </c>
      <c r="P1813" s="53" t="e">
        <f ca="1">SUMIF($3:$3,P$2,1813:1813)</f>
        <v>#NUM!</v>
      </c>
      <c r="R1813"/>
      <c r="S1813" s="62">
        <f t="shared" ref="S1813:AX1813" ca="1" si="2990">-S1805</f>
        <v>0</v>
      </c>
      <c r="T1813" s="62">
        <f t="shared" ca="1" si="2990"/>
        <v>89958871.085536435</v>
      </c>
      <c r="U1813" s="62">
        <f t="shared" ca="1" si="2990"/>
        <v>-177280118857225.84</v>
      </c>
      <c r="V1813" s="62">
        <f t="shared" ca="1" si="2990"/>
        <v>-1.0799288293707727E+20</v>
      </c>
      <c r="W1813" s="62">
        <f t="shared" ca="1" si="2990"/>
        <v>-3.5275550398372902E+25</v>
      </c>
      <c r="X1813" s="62">
        <f t="shared" ca="1" si="2990"/>
        <v>-8.240514876809517E+30</v>
      </c>
      <c r="Y1813" s="62">
        <f t="shared" ca="1" si="2990"/>
        <v>-1.5138168642427033E+36</v>
      </c>
      <c r="Z1813" s="62">
        <f t="shared" ca="1" si="2990"/>
        <v>-2.2985221582048533E+41</v>
      </c>
      <c r="AA1813" s="62">
        <f t="shared" ca="1" si="2990"/>
        <v>-2.9780385671366066E+46</v>
      </c>
      <c r="AB1813" s="62">
        <f t="shared" ca="1" si="2990"/>
        <v>-3.3674247485109451E+51</v>
      </c>
      <c r="AC1813" s="62">
        <f t="shared" ca="1" si="2990"/>
        <v>-3.3795882538374639E+56</v>
      </c>
      <c r="AD1813" s="62">
        <f t="shared" ca="1" si="2990"/>
        <v>-3.0501014232980469E+61</v>
      </c>
      <c r="AE1813" s="62">
        <f t="shared" ca="1" si="2990"/>
        <v>-2.5015121854294258E+66</v>
      </c>
      <c r="AF1813" s="62">
        <f t="shared" ca="1" si="2990"/>
        <v>-1.8804395243076183E+71</v>
      </c>
      <c r="AG1813" s="62">
        <f t="shared" ca="1" si="2990"/>
        <v>-1.3049626899839319E+76</v>
      </c>
      <c r="AH1813" s="62">
        <f t="shared" ca="1" si="2990"/>
        <v>-8.4111889442060148E+80</v>
      </c>
      <c r="AI1813" s="62">
        <f t="shared" ca="1" si="2990"/>
        <v>-5.0617676482305376E+85</v>
      </c>
      <c r="AJ1813" s="62">
        <f t="shared" ca="1" si="2990"/>
        <v>-2.8569197764399108E+90</v>
      </c>
      <c r="AK1813" s="62">
        <f t="shared" ca="1" si="2990"/>
        <v>-1.5183319366373947E+95</v>
      </c>
      <c r="AL1813" s="62">
        <f t="shared" ca="1" si="2990"/>
        <v>-7.6248106670210821E+99</v>
      </c>
      <c r="AM1813" s="62">
        <f t="shared" ca="1" si="2990"/>
        <v>-3.6294270064652026E+104</v>
      </c>
      <c r="AN1813" s="62">
        <f t="shared" ca="1" si="2990"/>
        <v>-1.6421211292479747E+109</v>
      </c>
      <c r="AO1813" s="62">
        <f t="shared" ca="1" si="2990"/>
        <v>-7.0798061776786554E+113</v>
      </c>
      <c r="AP1813" s="62">
        <f t="shared" ca="1" si="2990"/>
        <v>-2.915238421832796E+118</v>
      </c>
      <c r="AQ1813" s="62">
        <f t="shared" ca="1" si="2990"/>
        <v>-1.1488446800310128E+123</v>
      </c>
      <c r="AR1813" s="62">
        <f t="shared" ca="1" si="2990"/>
        <v>-4.3411337495886461E+127</v>
      </c>
      <c r="AS1813" s="62">
        <f t="shared" ca="1" si="2990"/>
        <v>-1.575597806096009E+132</v>
      </c>
      <c r="AT1813" s="62">
        <f t="shared" ca="1" si="2990"/>
        <v>-5.5009039811639243E+136</v>
      </c>
      <c r="AU1813" s="62">
        <f t="shared" ca="1" si="2990"/>
        <v>-1.8494067818170244E+141</v>
      </c>
      <c r="AV1813" s="62">
        <f t="shared" ca="1" si="2990"/>
        <v>-5.9892302766315534E+145</v>
      </c>
      <c r="AW1813" s="62">
        <f t="shared" ca="1" si="2990"/>
        <v>-1.8666816807259031E+150</v>
      </c>
      <c r="AX1813" s="62">
        <f t="shared" ca="1" si="2990"/>
        <v>-5.5860910109053356E+154</v>
      </c>
      <c r="AY1813" s="62">
        <f t="shared" ref="AY1813:CD1813" ca="1" si="2991">-AY1805</f>
        <v>-1.5987544292537331E+159</v>
      </c>
      <c r="AZ1813" s="62">
        <f t="shared" ca="1" si="2991"/>
        <v>-4.3525407702606402E+163</v>
      </c>
      <c r="BA1813" s="62">
        <f t="shared" ca="1" si="2991"/>
        <v>-1.1194249404261166E+168</v>
      </c>
      <c r="BB1813" s="62">
        <f t="shared" ca="1" si="2991"/>
        <v>-2.6957529549538946E+172</v>
      </c>
      <c r="BC1813" s="62">
        <f t="shared" ca="1" si="2991"/>
        <v>-6.0027869020396715E+176</v>
      </c>
      <c r="BD1813" s="62">
        <f t="shared" ca="1" si="2991"/>
        <v>-1.2106202091906443E+181</v>
      </c>
      <c r="BE1813" s="62">
        <f t="shared" ca="1" si="2991"/>
        <v>-2.1193952904357002E+185</v>
      </c>
      <c r="BF1813" s="62">
        <f t="shared" ca="1" si="2991"/>
        <v>-2.8575819483039317E+189</v>
      </c>
      <c r="BG1813" s="62">
        <f t="shared" ca="1" si="2991"/>
        <v>-1.3392621378195596E+193</v>
      </c>
      <c r="BH1813" s="62">
        <f t="shared" ca="1" si="2991"/>
        <v>8.9160400927581294E+197</v>
      </c>
      <c r="BI1813" s="62">
        <f t="shared" ca="1" si="2991"/>
        <v>4.5004359761669812E+202</v>
      </c>
      <c r="BJ1813" s="62">
        <f t="shared" ca="1" si="2991"/>
        <v>1.476177089736827E+207</v>
      </c>
      <c r="BK1813" s="62">
        <f t="shared" ca="1" si="2991"/>
        <v>4.0664914792902974E+211</v>
      </c>
      <c r="BL1813" s="62">
        <f t="shared" ca="1" si="2991"/>
        <v>1.0094368227515953E+216</v>
      </c>
      <c r="BM1813" s="62">
        <f t="shared" ca="1" si="2991"/>
        <v>2.328247277525056E+220</v>
      </c>
      <c r="BN1813" s="62">
        <f t="shared" ca="1" si="2991"/>
        <v>5.073799328775595E+224</v>
      </c>
      <c r="BO1813" s="62">
        <f t="shared" ca="1" si="2991"/>
        <v>1.055701413720255E+229</v>
      </c>
      <c r="BP1813" s="62">
        <f t="shared" ca="1" si="2991"/>
        <v>2.1123681406440645E+233</v>
      </c>
      <c r="BQ1813" s="62">
        <f t="shared" ca="1" si="2991"/>
        <v>4.0858511257084601E+237</v>
      </c>
      <c r="BR1813" s="62">
        <f t="shared" ca="1" si="2991"/>
        <v>7.669813540738543E+241</v>
      </c>
      <c r="BS1813" s="62">
        <f t="shared" ca="1" si="2991"/>
        <v>1.4014838448422999E+246</v>
      </c>
      <c r="BT1813" s="62">
        <f t="shared" ca="1" si="2991"/>
        <v>2.4986944791058627E+250</v>
      </c>
      <c r="BU1813" s="62">
        <f t="shared" ca="1" si="2991"/>
        <v>4.3547060425907701E+254</v>
      </c>
      <c r="BV1813" s="62">
        <f t="shared" ca="1" si="2991"/>
        <v>7.4293761705602862E+258</v>
      </c>
      <c r="BW1813" s="62">
        <f t="shared" ca="1" si="2991"/>
        <v>1.2421892122921815E+263</v>
      </c>
      <c r="BX1813" s="62">
        <f t="shared" ca="1" si="2991"/>
        <v>2.0373070645674659E+267</v>
      </c>
      <c r="BY1813" s="62">
        <f t="shared" ca="1" si="2991"/>
        <v>3.2799831662960888E+271</v>
      </c>
      <c r="BZ1813" s="62">
        <f t="shared" ca="1" si="2991"/>
        <v>5.1866509426074272E+275</v>
      </c>
      <c r="CA1813" s="62">
        <f t="shared" ca="1" si="2991"/>
        <v>8.059580876644549E+279</v>
      </c>
      <c r="CB1813" s="62">
        <f t="shared" ca="1" si="2991"/>
        <v>1.2311898107321483E+284</v>
      </c>
      <c r="CC1813" s="62">
        <f t="shared" ca="1" si="2991"/>
        <v>1.849599637621389E+288</v>
      </c>
      <c r="CD1813" s="62">
        <f t="shared" ca="1" si="2991"/>
        <v>2.7334172447495387E+292</v>
      </c>
      <c r="CE1813" s="62">
        <f t="shared" ref="CE1813:CL1813" ca="1" si="2992">-CE1805</f>
        <v>3.9749501517756621E+296</v>
      </c>
      <c r="CF1813" s="62">
        <f t="shared" ca="1" si="2992"/>
        <v>5.6894054674486647E+300</v>
      </c>
      <c r="CG1813" s="62">
        <f t="shared" ca="1" si="2992"/>
        <v>8.017057890931102E+304</v>
      </c>
      <c r="CH1813" s="62" t="e">
        <f t="shared" ca="1" si="2992"/>
        <v>#NUM!</v>
      </c>
      <c r="CI1813" s="62" t="e">
        <f t="shared" ca="1" si="2992"/>
        <v>#NUM!</v>
      </c>
      <c r="CJ1813" s="62" t="e">
        <f t="shared" ca="1" si="2992"/>
        <v>#NUM!</v>
      </c>
      <c r="CK1813" s="62" t="e">
        <f t="shared" ca="1" si="2992"/>
        <v>#NUM!</v>
      </c>
      <c r="CL1813" s="62" t="e">
        <f t="shared" ca="1" si="2992"/>
        <v>#NUM!</v>
      </c>
      <c r="CO1813" s="62">
        <f ca="1">-CO1805</f>
        <v>703.3270978400767</v>
      </c>
      <c r="CP1813" s="62">
        <f t="shared" ref="CP1813:DK1813" ca="1" si="2993">-CP1805</f>
        <v>1757.1692826947335</v>
      </c>
      <c r="CQ1813" s="62">
        <f t="shared" ca="1" si="2993"/>
        <v>3273.5976104950701</v>
      </c>
      <c r="CR1813" s="62">
        <f t="shared" ca="1" si="2993"/>
        <v>3957.7558771685281</v>
      </c>
      <c r="CS1813" s="62">
        <f t="shared" ca="1" si="2993"/>
        <v>3606.9758327171207</v>
      </c>
      <c r="CT1813" s="62">
        <f t="shared" ca="1" si="2993"/>
        <v>349.04152107561163</v>
      </c>
      <c r="CU1813" s="62">
        <f t="shared" ca="1" si="2993"/>
        <v>-2616.0356152086724</v>
      </c>
      <c r="CV1813" s="62">
        <f t="shared" ca="1" si="2993"/>
        <v>-4089.6698753108058</v>
      </c>
      <c r="CW1813" s="62">
        <f t="shared" ca="1" si="2993"/>
        <v>-3460.9953573047183</v>
      </c>
      <c r="CX1813" s="62">
        <f t="shared" ca="1" si="2993"/>
        <v>-937.81087485058231</v>
      </c>
      <c r="CY1813" s="62">
        <f t="shared" ca="1" si="2993"/>
        <v>2548.4137990665304</v>
      </c>
      <c r="CZ1813" s="62">
        <f t="shared" ca="1" si="2993"/>
        <v>3575.4321055558903</v>
      </c>
      <c r="DA1813" s="62">
        <f t="shared" ca="1" si="2993"/>
        <v>3206.2715234816087</v>
      </c>
      <c r="DB1813" s="62">
        <f t="shared" ca="1" si="2993"/>
        <v>1055.6031944306928</v>
      </c>
      <c r="DC1813" s="62">
        <f t="shared" ca="1" si="2993"/>
        <v>-1620.9423519216853</v>
      </c>
      <c r="DD1813" s="62">
        <f t="shared" ca="1" si="2993"/>
        <v>-3313.8867216628041</v>
      </c>
      <c r="DE1813" s="62">
        <f t="shared" ca="1" si="2993"/>
        <v>-3217.8505910790495</v>
      </c>
      <c r="DF1813" s="62">
        <f t="shared" ca="1" si="2993"/>
        <v>-1411.7670505420747</v>
      </c>
      <c r="DG1813" s="62">
        <f t="shared" ca="1" si="2993"/>
        <v>1095.3397005695456</v>
      </c>
      <c r="DH1813" s="62">
        <f t="shared" ca="1" si="2993"/>
        <v>2943.0877899844254</v>
      </c>
      <c r="DI1813" s="62">
        <f t="shared" ca="1" si="2993"/>
        <v>3173.8138960180158</v>
      </c>
      <c r="DJ1813" s="62">
        <f t="shared" ca="1" si="2993"/>
        <v>1711.2894656619274</v>
      </c>
      <c r="DK1813" s="62">
        <f t="shared" ca="1" si="2993"/>
        <v>-617.96233058127416</v>
      </c>
      <c r="DL1813" s="62">
        <f t="shared" ref="DL1813" ca="1" si="2994">-DL1805</f>
        <v>-2550.0191119214819</v>
      </c>
    </row>
    <row r="1814" spans="1:116" x14ac:dyDescent="0.4">
      <c r="A1814" s="100"/>
      <c r="B1814" s="293"/>
      <c r="C1814" s="293"/>
      <c r="D1814" t="s">
        <v>769</v>
      </c>
      <c r="E1814" t="str">
        <f t="shared" si="2958"/>
        <v>1814 LAMORTR-S</v>
      </c>
      <c r="F1814" s="27"/>
      <c r="G1814" s="125"/>
      <c r="R1814"/>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c r="AX1814" s="1"/>
      <c r="AY1814" s="1"/>
      <c r="AZ1814" s="1"/>
      <c r="BA1814" s="1"/>
      <c r="BB1814" s="1"/>
      <c r="BC1814" s="1"/>
      <c r="BD1814" s="1"/>
      <c r="BE1814" s="1"/>
      <c r="BF1814" s="1"/>
      <c r="BG1814" s="1"/>
      <c r="BH1814" s="1"/>
      <c r="BI1814" s="1"/>
      <c r="BJ1814" s="1"/>
      <c r="BK1814" s="1"/>
      <c r="BL1814" s="1"/>
      <c r="BM1814" s="1"/>
      <c r="BN1814" s="1"/>
      <c r="BO1814" s="1"/>
      <c r="BP1814" s="1"/>
      <c r="BQ1814" s="1"/>
      <c r="BR1814" s="1"/>
      <c r="BS1814" s="1"/>
      <c r="BT1814" s="1"/>
      <c r="BU1814" s="1"/>
      <c r="BV1814" s="1"/>
      <c r="BW1814" s="1"/>
      <c r="BX1814" s="1"/>
      <c r="BY1814" s="1"/>
      <c r="BZ1814" s="1"/>
      <c r="CA1814" s="1"/>
      <c r="CB1814" s="1"/>
      <c r="CC1814" s="1"/>
      <c r="CD1814" s="1"/>
      <c r="CE1814" s="1"/>
      <c r="CF1814" s="1"/>
      <c r="CG1814" s="1"/>
      <c r="CH1814" s="1"/>
      <c r="CI1814" s="1"/>
      <c r="CJ1814" s="1"/>
      <c r="CK1814" s="1"/>
      <c r="CL1814" s="1"/>
      <c r="CO1814" s="1"/>
      <c r="CP1814" s="1"/>
      <c r="CQ1814" s="1"/>
      <c r="CR1814" s="1"/>
      <c r="CS1814" s="1"/>
      <c r="CT1814" s="1"/>
      <c r="CU1814" s="1"/>
      <c r="CV1814" s="1"/>
      <c r="CW1814" s="1"/>
      <c r="CX1814" s="1"/>
      <c r="CY1814" s="1"/>
      <c r="CZ1814" s="1"/>
      <c r="DA1814" s="1"/>
      <c r="DB1814" s="1"/>
      <c r="DC1814" s="1"/>
      <c r="DD1814" s="1"/>
      <c r="DE1814" s="1"/>
      <c r="DF1814" s="1"/>
      <c r="DG1814" s="1"/>
      <c r="DH1814" s="1"/>
      <c r="DI1814" s="1"/>
      <c r="DJ1814" s="1"/>
      <c r="DK1814" s="1"/>
      <c r="DL1814" s="1"/>
    </row>
    <row r="1815" spans="1:116" x14ac:dyDescent="0.4">
      <c r="A1815" s="99"/>
      <c r="B1815" s="57"/>
      <c r="D1815" t="s">
        <v>769</v>
      </c>
      <c r="E1815" t="str">
        <f t="shared" si="2958"/>
        <v>1815 LAMORTR-S</v>
      </c>
      <c r="G1815" s="95" t="s">
        <v>291</v>
      </c>
      <c r="R1815"/>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c r="AX1815" s="1"/>
      <c r="AY1815" s="1"/>
      <c r="AZ1815" s="1"/>
      <c r="BA1815" s="1"/>
      <c r="BB1815" s="1"/>
      <c r="BC1815" s="1"/>
      <c r="BD1815" s="1"/>
      <c r="BE1815" s="1"/>
      <c r="BF1815" s="1"/>
      <c r="BG1815" s="1"/>
      <c r="BH1815" s="1"/>
      <c r="BI1815" s="1"/>
      <c r="BJ1815" s="1"/>
      <c r="BK1815" s="1"/>
      <c r="BL1815" s="1"/>
      <c r="BM1815" s="1"/>
      <c r="BN1815" s="1"/>
      <c r="BO1815" s="1"/>
      <c r="BP1815" s="1"/>
      <c r="BQ1815" s="1"/>
      <c r="BR1815" s="1"/>
      <c r="BS1815" s="1"/>
      <c r="BT1815" s="1"/>
      <c r="BU1815" s="1"/>
      <c r="BV1815" s="1"/>
      <c r="BW1815" s="1"/>
      <c r="BX1815" s="1"/>
      <c r="BY1815" s="1"/>
      <c r="BZ1815" s="1"/>
      <c r="CA1815" s="1"/>
      <c r="CB1815" s="1"/>
      <c r="CC1815" s="1"/>
      <c r="CD1815" s="1"/>
      <c r="CE1815" s="1"/>
      <c r="CF1815" s="1"/>
      <c r="CG1815" s="1"/>
      <c r="CH1815" s="1"/>
      <c r="CI1815" s="1"/>
      <c r="CJ1815" s="1"/>
      <c r="CK1815" s="1"/>
      <c r="CL1815" s="1"/>
      <c r="CO1815" s="1"/>
      <c r="CP1815" s="1"/>
      <c r="CQ1815" s="1"/>
      <c r="CR1815" s="1"/>
      <c r="CS1815" s="1"/>
      <c r="CT1815" s="1"/>
      <c r="CU1815" s="1"/>
      <c r="CV1815" s="1"/>
      <c r="CW1815" s="1"/>
      <c r="CX1815" s="1"/>
      <c r="CY1815" s="1"/>
      <c r="CZ1815" s="1"/>
      <c r="DA1815" s="1"/>
      <c r="DB1815" s="1"/>
      <c r="DC1815" s="1"/>
      <c r="DD1815" s="1"/>
      <c r="DE1815" s="1"/>
      <c r="DF1815" s="1"/>
      <c r="DG1815" s="1"/>
      <c r="DH1815" s="1"/>
      <c r="DI1815" s="1"/>
      <c r="DJ1815" s="1"/>
      <c r="DK1815" s="1"/>
      <c r="DL1815" s="1"/>
    </row>
    <row r="1816" spans="1:116" x14ac:dyDescent="0.4">
      <c r="D1816" t="s">
        <v>769</v>
      </c>
      <c r="E1816" s="8" t="str">
        <f t="shared" si="2958"/>
        <v>1816 LAMORTR-S</v>
      </c>
      <c r="G1816" s="158" t="s">
        <v>292</v>
      </c>
      <c r="J1816"/>
      <c r="K1816" s="81">
        <f t="shared" ref="K1816:P1816" ca="1" si="2995">SUMIF($3:$3,K$2,1816:1816)</f>
        <v>-8439.9251740809214</v>
      </c>
      <c r="L1816" s="81">
        <f t="shared" ca="1" si="2995"/>
        <v>-8439.9251740809214</v>
      </c>
      <c r="M1816" s="81">
        <f t="shared" ca="1" si="2995"/>
        <v>-8439.9251740809214</v>
      </c>
      <c r="N1816" s="81">
        <f t="shared" ca="1" si="2995"/>
        <v>-8439.9251740809214</v>
      </c>
      <c r="O1816" s="81">
        <f t="shared" ca="1" si="2995"/>
        <v>-8439.9251740809214</v>
      </c>
      <c r="P1816" s="81">
        <f t="shared" ca="1" si="2995"/>
        <v>-8439.9251740809214</v>
      </c>
      <c r="R1816" s="53"/>
      <c r="S1816" s="94">
        <f ca="1">+PMT($H1795/12,$H1794,S1803+S1804+S1802,0)</f>
        <v>-703.3270978400767</v>
      </c>
      <c r="T1816" s="94">
        <f t="shared" ref="T1816:AY1816" ca="1" si="2996">+PMT($H1795/12,$H1794,T1803+T1804,0)</f>
        <v>-703.3270978400767</v>
      </c>
      <c r="U1816" s="94">
        <f t="shared" ca="1" si="2996"/>
        <v>-703.3270978400767</v>
      </c>
      <c r="V1816" s="94">
        <f t="shared" ca="1" si="2996"/>
        <v>-703.3270978400767</v>
      </c>
      <c r="W1816" s="94">
        <f t="shared" ca="1" si="2996"/>
        <v>-703.3270978400767</v>
      </c>
      <c r="X1816" s="94">
        <f t="shared" ca="1" si="2996"/>
        <v>-703.3270978400767</v>
      </c>
      <c r="Y1816" s="94">
        <f t="shared" ca="1" si="2996"/>
        <v>-703.3270978400767</v>
      </c>
      <c r="Z1816" s="94">
        <f t="shared" ca="1" si="2996"/>
        <v>-703.3270978400767</v>
      </c>
      <c r="AA1816" s="94">
        <f t="shared" ca="1" si="2996"/>
        <v>-703.3270978400767</v>
      </c>
      <c r="AB1816" s="94">
        <f t="shared" ca="1" si="2996"/>
        <v>-703.3270978400767</v>
      </c>
      <c r="AC1816" s="94">
        <f t="shared" ca="1" si="2996"/>
        <v>-703.3270978400767</v>
      </c>
      <c r="AD1816" s="94">
        <f t="shared" ca="1" si="2996"/>
        <v>-703.3270978400767</v>
      </c>
      <c r="AE1816" s="94">
        <f t="shared" ca="1" si="2996"/>
        <v>-703.3270978400767</v>
      </c>
      <c r="AF1816" s="94">
        <f t="shared" ca="1" si="2996"/>
        <v>-703.3270978400767</v>
      </c>
      <c r="AG1816" s="94">
        <f t="shared" ca="1" si="2996"/>
        <v>-703.3270978400767</v>
      </c>
      <c r="AH1816" s="94">
        <f t="shared" ca="1" si="2996"/>
        <v>-703.3270978400767</v>
      </c>
      <c r="AI1816" s="94">
        <f t="shared" ca="1" si="2996"/>
        <v>-703.3270978400767</v>
      </c>
      <c r="AJ1816" s="94">
        <f t="shared" ca="1" si="2996"/>
        <v>-703.3270978400767</v>
      </c>
      <c r="AK1816" s="94">
        <f t="shared" ca="1" si="2996"/>
        <v>-703.3270978400767</v>
      </c>
      <c r="AL1816" s="94">
        <f t="shared" ca="1" si="2996"/>
        <v>-703.3270978400767</v>
      </c>
      <c r="AM1816" s="94">
        <f t="shared" ca="1" si="2996"/>
        <v>-703.3270978400767</v>
      </c>
      <c r="AN1816" s="94">
        <f t="shared" ca="1" si="2996"/>
        <v>-703.3270978400767</v>
      </c>
      <c r="AO1816" s="94">
        <f t="shared" ca="1" si="2996"/>
        <v>-703.3270978400767</v>
      </c>
      <c r="AP1816" s="94">
        <f t="shared" ca="1" si="2996"/>
        <v>-703.3270978400767</v>
      </c>
      <c r="AQ1816" s="94">
        <f t="shared" ca="1" si="2996"/>
        <v>-703.3270978400767</v>
      </c>
      <c r="AR1816" s="94">
        <f t="shared" ca="1" si="2996"/>
        <v>-703.3270978400767</v>
      </c>
      <c r="AS1816" s="94">
        <f t="shared" ca="1" si="2996"/>
        <v>-703.3270978400767</v>
      </c>
      <c r="AT1816" s="94">
        <f t="shared" ca="1" si="2996"/>
        <v>-703.3270978400767</v>
      </c>
      <c r="AU1816" s="94">
        <f t="shared" ca="1" si="2996"/>
        <v>-703.3270978400767</v>
      </c>
      <c r="AV1816" s="94">
        <f t="shared" ca="1" si="2996"/>
        <v>-703.3270978400767</v>
      </c>
      <c r="AW1816" s="94">
        <f t="shared" ca="1" si="2996"/>
        <v>-703.3270978400767</v>
      </c>
      <c r="AX1816" s="94">
        <f t="shared" ca="1" si="2996"/>
        <v>-703.3270978400767</v>
      </c>
      <c r="AY1816" s="94">
        <f t="shared" ca="1" si="2996"/>
        <v>-703.3270978400767</v>
      </c>
      <c r="AZ1816" s="94">
        <f t="shared" ref="AZ1816:CE1816" ca="1" si="2997">+PMT($H1795/12,$H1794,AZ1803+AZ1804,0)</f>
        <v>-703.3270978400767</v>
      </c>
      <c r="BA1816" s="94">
        <f t="shared" ca="1" si="2997"/>
        <v>-703.3270978400767</v>
      </c>
      <c r="BB1816" s="94">
        <f t="shared" ca="1" si="2997"/>
        <v>-703.3270978400767</v>
      </c>
      <c r="BC1816" s="94">
        <f t="shared" ca="1" si="2997"/>
        <v>-703.3270978400767</v>
      </c>
      <c r="BD1816" s="94">
        <f t="shared" ca="1" si="2997"/>
        <v>-703.3270978400767</v>
      </c>
      <c r="BE1816" s="94">
        <f t="shared" ca="1" si="2997"/>
        <v>-703.3270978400767</v>
      </c>
      <c r="BF1816" s="94">
        <f t="shared" ca="1" si="2997"/>
        <v>-703.3270978400767</v>
      </c>
      <c r="BG1816" s="94">
        <f t="shared" ca="1" si="2997"/>
        <v>-703.3270978400767</v>
      </c>
      <c r="BH1816" s="94">
        <f t="shared" ca="1" si="2997"/>
        <v>-703.3270978400767</v>
      </c>
      <c r="BI1816" s="94">
        <f t="shared" ca="1" si="2997"/>
        <v>-703.3270978400767</v>
      </c>
      <c r="BJ1816" s="94">
        <f t="shared" ca="1" si="2997"/>
        <v>-703.3270978400767</v>
      </c>
      <c r="BK1816" s="94">
        <f t="shared" ca="1" si="2997"/>
        <v>-703.3270978400767</v>
      </c>
      <c r="BL1816" s="94">
        <f t="shared" ca="1" si="2997"/>
        <v>-703.3270978400767</v>
      </c>
      <c r="BM1816" s="94">
        <f t="shared" ca="1" si="2997"/>
        <v>-703.3270978400767</v>
      </c>
      <c r="BN1816" s="94">
        <f t="shared" ca="1" si="2997"/>
        <v>-703.3270978400767</v>
      </c>
      <c r="BO1816" s="94">
        <f t="shared" ca="1" si="2997"/>
        <v>-703.3270978400767</v>
      </c>
      <c r="BP1816" s="94">
        <f t="shared" ca="1" si="2997"/>
        <v>-703.3270978400767</v>
      </c>
      <c r="BQ1816" s="94">
        <f t="shared" ca="1" si="2997"/>
        <v>-703.3270978400767</v>
      </c>
      <c r="BR1816" s="94">
        <f t="shared" ca="1" si="2997"/>
        <v>-703.3270978400767</v>
      </c>
      <c r="BS1816" s="94">
        <f t="shared" ca="1" si="2997"/>
        <v>-703.3270978400767</v>
      </c>
      <c r="BT1816" s="94">
        <f t="shared" ca="1" si="2997"/>
        <v>-703.3270978400767</v>
      </c>
      <c r="BU1816" s="94">
        <f t="shared" ca="1" si="2997"/>
        <v>-703.3270978400767</v>
      </c>
      <c r="BV1816" s="94">
        <f t="shared" ca="1" si="2997"/>
        <v>-703.3270978400767</v>
      </c>
      <c r="BW1816" s="94">
        <f t="shared" ca="1" si="2997"/>
        <v>-703.3270978400767</v>
      </c>
      <c r="BX1816" s="94">
        <f t="shared" ca="1" si="2997"/>
        <v>-703.3270978400767</v>
      </c>
      <c r="BY1816" s="94">
        <f t="shared" ca="1" si="2997"/>
        <v>-703.3270978400767</v>
      </c>
      <c r="BZ1816" s="94">
        <f t="shared" ca="1" si="2997"/>
        <v>-703.3270978400767</v>
      </c>
      <c r="CA1816" s="94">
        <f t="shared" ca="1" si="2997"/>
        <v>-703.3270978400767</v>
      </c>
      <c r="CB1816" s="94">
        <f t="shared" ca="1" si="2997"/>
        <v>-703.3270978400767</v>
      </c>
      <c r="CC1816" s="94">
        <f t="shared" ca="1" si="2997"/>
        <v>-703.3270978400767</v>
      </c>
      <c r="CD1816" s="94">
        <f t="shared" ca="1" si="2997"/>
        <v>-703.3270978400767</v>
      </c>
      <c r="CE1816" s="94">
        <f t="shared" ca="1" si="2997"/>
        <v>-703.3270978400767</v>
      </c>
      <c r="CF1816" s="94">
        <f t="shared" ref="CF1816:CL1816" ca="1" si="2998">+PMT($H1795/12,$H1794,CF1803+CF1804,0)</f>
        <v>-703.3270978400767</v>
      </c>
      <c r="CG1816" s="94">
        <f t="shared" ca="1" si="2998"/>
        <v>-703.3270978400767</v>
      </c>
      <c r="CH1816" s="94">
        <f t="shared" ca="1" si="2998"/>
        <v>-703.3270978400767</v>
      </c>
      <c r="CI1816" s="94">
        <f t="shared" ca="1" si="2998"/>
        <v>-703.3270978400767</v>
      </c>
      <c r="CJ1816" s="94">
        <f t="shared" ca="1" si="2998"/>
        <v>-703.3270978400767</v>
      </c>
      <c r="CK1816" s="94">
        <f t="shared" ca="1" si="2998"/>
        <v>-703.3270978400767</v>
      </c>
      <c r="CL1816" s="94">
        <f t="shared" ca="1" si="2998"/>
        <v>-703.3270978400767</v>
      </c>
      <c r="CN1816" s="80"/>
      <c r="CO1816" s="94">
        <f t="shared" ref="CO1816:CX1816" si="2999">+PMT($H1795/CO$5,$H1794/12*4,CO1802+CO1804,0)</f>
        <v>0</v>
      </c>
      <c r="CP1816" s="94">
        <f t="shared" ca="1" si="2999"/>
        <v>-1939.5861052487317</v>
      </c>
      <c r="CQ1816" s="94">
        <f t="shared" ca="1" si="2999"/>
        <v>-1472.499095732968</v>
      </c>
      <c r="CR1816" s="94">
        <f t="shared" ca="1" si="2999"/>
        <v>-602.3183264110811</v>
      </c>
      <c r="CS1816" s="94">
        <f t="shared" ca="1" si="2999"/>
        <v>449.72394138062049</v>
      </c>
      <c r="CT1816" s="94">
        <f t="shared" ca="1" si="2999"/>
        <v>1408.5226022107051</v>
      </c>
      <c r="CU1816" s="94">
        <f t="shared" ca="1" si="2999"/>
        <v>1501.3040785782064</v>
      </c>
      <c r="CV1816" s="94">
        <f t="shared" ca="1" si="2999"/>
        <v>805.91504331083524</v>
      </c>
      <c r="CW1816" s="94">
        <f t="shared" ca="1" si="2999"/>
        <v>-281.19232350823688</v>
      </c>
      <c r="CX1816" s="94">
        <f t="shared" ca="1" si="2999"/>
        <v>-1201.1867641760489</v>
      </c>
      <c r="CY1816" s="94">
        <f ca="1">+PMT($H1795/CL$5,$H1794/12*4,CY1802+CY1804,0)</f>
        <v>-1392.6990723961781</v>
      </c>
      <c r="CZ1816" s="94">
        <f t="shared" ref="CZ1816:DL1816" ca="1" si="3000">+PMT($H1795/CZ$5,$H1794/12*4,CZ1802+CZ1804,0)</f>
        <v>-773.05971301585396</v>
      </c>
      <c r="DA1816" s="94">
        <f t="shared" ca="1" si="3000"/>
        <v>177.3540612049419</v>
      </c>
      <c r="DB1816" s="94">
        <f t="shared" ca="1" si="3000"/>
        <v>1029.638352961907</v>
      </c>
      <c r="DC1816" s="94">
        <f t="shared" ca="1" si="3000"/>
        <v>1310.2365538169674</v>
      </c>
      <c r="DD1816" s="94">
        <f t="shared" ca="1" si="3000"/>
        <v>879.36109792722311</v>
      </c>
      <c r="DE1816" s="94">
        <f t="shared" ca="1" si="3000"/>
        <v>-1.5292374203829713</v>
      </c>
      <c r="DF1816" s="94">
        <f t="shared" ca="1" si="3000"/>
        <v>-856.89145235204387</v>
      </c>
      <c r="DG1816" s="94">
        <f t="shared" ca="1" si="3000"/>
        <v>-1232.1643735582049</v>
      </c>
      <c r="DH1816" s="94">
        <f t="shared" ca="1" si="3000"/>
        <v>-941.00349897341823</v>
      </c>
      <c r="DI1816" s="94">
        <f t="shared" ca="1" si="3000"/>
        <v>-158.67814870436263</v>
      </c>
      <c r="DJ1816" s="94">
        <f t="shared" ca="1" si="3000"/>
        <v>684.97832540449497</v>
      </c>
      <c r="DK1816" s="94">
        <f t="shared" ca="1" si="3000"/>
        <v>1139.8696593265447</v>
      </c>
      <c r="DL1816" s="94">
        <f t="shared" ca="1" si="3000"/>
        <v>975.60422410225749</v>
      </c>
    </row>
    <row r="1817" spans="1:116" x14ac:dyDescent="0.4">
      <c r="D1817" t="s">
        <v>769</v>
      </c>
      <c r="E1817" s="8" t="str">
        <f t="shared" si="2958"/>
        <v>1817 LAMORTR-S</v>
      </c>
      <c r="G1817" s="126" t="s">
        <v>293</v>
      </c>
      <c r="H1817" s="27"/>
      <c r="J1817"/>
      <c r="K1817" s="320">
        <f t="shared" ref="K1817:P1817" ca="1" si="3001">SUMIF($4:$4,K$2,1817:1817)</f>
        <v>3.0501011416741579E+61</v>
      </c>
      <c r="L1817" s="320">
        <f t="shared" ca="1" si="3001"/>
        <v>2.9152378318902274E+118</v>
      </c>
      <c r="M1817" s="320">
        <f t="shared" ca="1" si="3001"/>
        <v>2.6957520222091888E+172</v>
      </c>
      <c r="N1817" s="320">
        <f t="shared" ca="1" si="3001"/>
        <v>-5.0737973888232747E+224</v>
      </c>
      <c r="O1817" s="320">
        <f t="shared" ca="1" si="3001"/>
        <v>-5.1866482098002254E+275</v>
      </c>
      <c r="P1817" s="320" t="e">
        <f t="shared" ca="1" si="3001"/>
        <v>#NUM!</v>
      </c>
      <c r="R1817" s="28"/>
      <c r="S1817" s="93" cm="1">
        <f t="array" aca="1" ref="S1817" ca="1">SUM(INDEX(1813:1813,1,MAX(COLUMN($R:$R),COLUMN()-($H1794-1))):S1816)</f>
        <v>-703.3270978400767</v>
      </c>
      <c r="T1817" s="93" cm="1">
        <f t="array" aca="1" ref="T1817" ca="1">SUM(INDEX(1813:1813,1,MAX(COLUMN($R:$R),COLUMN()-($H1794-1))):T1816)</f>
        <v>89957464.431340769</v>
      </c>
      <c r="U1817" s="93" cm="1">
        <f t="array" aca="1" ref="U1817" ca="1">SUM(INDEX(1813:1813,1,MAX(COLUMN($R:$R),COLUMN()-($H1794-1))):U1816)</f>
        <v>-177280028900464.69</v>
      </c>
      <c r="V1817" s="93" cm="1">
        <f t="array" aca="1" ref="V1817" ca="1">SUM(INDEX(1813:1813,1,MAX(COLUMN($R:$R),COLUMN()-($H1794-1))):V1816)</f>
        <v>-1.0799306021710617E+20</v>
      </c>
      <c r="W1817" s="93" cm="1">
        <f t="array" aca="1" ref="W1817" ca="1">SUM(INDEX(1813:1813,1,MAX(COLUMN($R:$R),COLUMN()-($H1794-1))):W1816)</f>
        <v>-3.5275658391433117E+25</v>
      </c>
      <c r="X1817" s="93" cm="1">
        <f t="array" aca="1" ref="X1817" ca="1">SUM(INDEX(1813:1813,1,MAX(COLUMN($R:$R),COLUMN()-($H1794-1))):X1816)</f>
        <v>-8.2405501524679085E+30</v>
      </c>
      <c r="Y1817" s="93" cm="1">
        <f t="array" aca="1" ref="Y1817" ca="1">SUM(INDEX(1813:1813,1,MAX(COLUMN($R:$R),COLUMN()-($H1794-1))):Y1816)</f>
        <v>-1.5138251047928558E+36</v>
      </c>
      <c r="Z1817" s="93" cm="1">
        <f t="array" aca="1" ref="Z1817" ca="1">SUM(INDEX(1813:1813,1,MAX(COLUMN($R:$R),COLUMN()-($H1794-1))):Z1816)</f>
        <v>-2.2985372964559011E+41</v>
      </c>
      <c r="AA1817" s="93" cm="1">
        <f t="array" aca="1" ref="AA1817" ca="1">SUM(INDEX(1813:1813,1,MAX(COLUMN($R:$R),COLUMN()-($H1794-1))):AA1816)</f>
        <v>-2.978061552509571E+46</v>
      </c>
      <c r="AB1817" s="93" cm="1">
        <f t="array" aca="1" ref="AB1817" ca="1">SUM(INDEX(1813:1813,1,MAX(COLUMN($R:$R),COLUMN()-($H1794-1))):AB1816)</f>
        <v>-3.3674545291264704E+51</v>
      </c>
      <c r="AC1817" s="93" cm="1">
        <f t="array" aca="1" ref="AC1817" ca="1">SUM(INDEX(1813:1813,1,MAX(COLUMN($R:$R),COLUMN()-($H1794-1))):AC1816)</f>
        <v>-3.3796219283827551E+56</v>
      </c>
      <c r="AD1817" s="93" cm="1">
        <f t="array" aca="1" ref="AD1817" ca="1">SUM(INDEX(1813:1813,1,MAX(COLUMN($R:$R),COLUMN()-($H1794-1))):AD1816)</f>
        <v>-3.0501352195173308E+61</v>
      </c>
      <c r="AE1817" s="93" cm="1">
        <f t="array" aca="1" ref="AE1817" ca="1">SUM(INDEX(1813:1813,1,MAX(COLUMN($R:$R),COLUMN()-($H1794-1))):AE1816)</f>
        <v>-2.5015426867816208E+66</v>
      </c>
      <c r="AF1817" s="93" cm="1">
        <f t="array" aca="1" ref="AF1817" ca="1">SUM(INDEX(1813:1813,1,MAX(COLUMN($R:$R),COLUMN()-($H1794-1))):AF1816)</f>
        <v>-1.880464539734486E+71</v>
      </c>
      <c r="AG1817" s="93" cm="1">
        <f t="array" aca="1" ref="AG1817" ca="1">SUM(INDEX(1813:1813,1,MAX(COLUMN($R:$R),COLUMN()-($H1794-1))):AG1816)</f>
        <v>-1.3049814946293292E+76</v>
      </c>
      <c r="AH1817" s="93" cm="1">
        <f t="array" aca="1" ref="AH1817" ca="1">SUM(INDEX(1813:1813,1,MAX(COLUMN($R:$R),COLUMN()-($H1794-1))):AH1816)</f>
        <v>-8.4113194423554776E+80</v>
      </c>
      <c r="AI1817" s="93" cm="1">
        <f t="array" aca="1" ref="AI1817" ca="1">SUM(INDEX(1813:1813,1,MAX(COLUMN($R:$R),COLUMN()-($H1794-1))):AI1816)</f>
        <v>-5.061851761424961E+85</v>
      </c>
      <c r="AJ1817" s="93" cm="1">
        <f t="array" aca="1" ref="AJ1817" ca="1">SUM(INDEX(1813:1813,1,MAX(COLUMN($R:$R),COLUMN()-($H1794-1))):AJ1816)</f>
        <v>-2.856970394957525E+90</v>
      </c>
      <c r="AK1817" s="93" cm="1">
        <f t="array" aca="1" ref="AK1817" ca="1">SUM(INDEX(1813:1813,1,MAX(COLUMN($R:$R),COLUMN()-($H1794-1))):AK1816)</f>
        <v>-1.5183605063413442E+95</v>
      </c>
      <c r="AL1817" s="93" cm="1">
        <f t="array" aca="1" ref="AL1817" ca="1">SUM(INDEX(1813:1813,1,MAX(COLUMN($R:$R),COLUMN()-($H1794-1))):AL1816)</f>
        <v>-7.6249625030717159E+99</v>
      </c>
      <c r="AM1817" s="93" cm="1">
        <f t="array" aca="1" ref="AM1817" ca="1">SUM(INDEX(1813:1813,1,MAX(COLUMN($R:$R),COLUMN()-($H1794-1))):AM1816)</f>
        <v>-3.6295032560902331E+104</v>
      </c>
      <c r="AN1817" s="93" cm="1">
        <f t="array" aca="1" ref="AN1817" ca="1">SUM(INDEX(1813:1813,1,MAX(COLUMN($R:$R),COLUMN()-($H1794-1))):AN1816)</f>
        <v>-1.6421574242805356E+109</v>
      </c>
      <c r="AO1817" s="93" cm="1">
        <f t="array" aca="1" ref="AO1817" ca="1">SUM(INDEX(1813:1813,1,MAX(COLUMN($R:$R),COLUMN()-($H1794-1))):AO1816)</f>
        <v>-7.0799703934210834E+113</v>
      </c>
      <c r="AP1817" s="93" cm="1">
        <f t="array" aca="1" ref="AP1817" ca="1">SUM(INDEX(1813:1813,1,MAX(COLUMN($R:$R),COLUMN()-($H1794-1))):AP1816)</f>
        <v>-2.91530922153673E+118</v>
      </c>
      <c r="AQ1817" s="93" cm="1">
        <f t="array" aca="1" ref="AQ1817" ca="1">SUM(INDEX(1813:1813,1,MAX(COLUMN($R:$R),COLUMN()-($H1794-1))):AQ1816)</f>
        <v>-1.1488738331232281E+123</v>
      </c>
      <c r="AR1817" s="93" cm="1">
        <f t="array" aca="1" ref="AR1817" ca="1">SUM(INDEX(1813:1813,1,MAX(COLUMN($R:$R),COLUMN()-($H1794-1))):AR1816)</f>
        <v>-4.341248636971958E+127</v>
      </c>
      <c r="AS1817" s="93" cm="1">
        <f t="array" aca="1" ref="AS1817" ca="1">SUM(INDEX(1813:1813,1,MAX(COLUMN($R:$R),COLUMN()-($H1794-1))):AS1816)</f>
        <v>-1.5756412185823789E+132</v>
      </c>
      <c r="AT1817" s="93" cm="1">
        <f t="array" aca="1" ref="AT1817" ca="1">SUM(INDEX(1813:1813,1,MAX(COLUMN($R:$R),COLUMN()-($H1794-1))):AT1816)</f>
        <v>-5.501061545285783E+136</v>
      </c>
      <c r="AU1817" s="93" cm="1">
        <f t="array" aca="1" ref="AU1817" ca="1">SUM(INDEX(1813:1813,1,MAX(COLUMN($R:$R),COLUMN()-($H1794-1))):AU1816)</f>
        <v>-1.8494617924324773E+141</v>
      </c>
      <c r="AV1817" s="93" cm="1">
        <f t="array" aca="1" ref="AV1817" ca="1">SUM(INDEX(1813:1813,1,MAX(COLUMN($R:$R),COLUMN()-($H1794-1))):AV1816)</f>
        <v>-5.9894152228107968E+145</v>
      </c>
      <c r="AW1817" s="93" cm="1">
        <f t="array" aca="1" ref="AW1817" ca="1">SUM(INDEX(1813:1813,1,MAX(COLUMN($R:$R),COLUMN()-($H1794-1))):AW1816)</f>
        <v>-1.8667415748781312E+150</v>
      </c>
      <c r="AX1817" s="93" cm="1">
        <f t="array" aca="1" ref="AX1817" ca="1">SUM(INDEX(1813:1813,1,MAX(COLUMN($R:$R),COLUMN()-($H1794-1))):AX1816)</f>
        <v>-5.5862776850628235E+154</v>
      </c>
      <c r="AY1817" s="93" cm="1">
        <f t="array" aca="1" ref="AY1817" ca="1">SUM(INDEX(1813:1813,1,MAX(COLUMN($R:$R),COLUMN()-($H1794-1))):AY1816)</f>
        <v>-1.5988102920305838E+159</v>
      </c>
      <c r="AZ1817" s="93" cm="1">
        <f t="array" aca="1" ref="AZ1817" ca="1">SUM(INDEX(1813:1813,1,MAX(COLUMN($R:$R),COLUMN()-($H1794-1))):AZ1816)</f>
        <v>-4.352700651289843E+163</v>
      </c>
      <c r="BA1817" s="93" cm="1">
        <f t="array" aca="1" ref="BA1817" ca="1">SUM(INDEX(1813:1813,1,MAX(COLUMN($R:$R),COLUMN()-($H1794-1))):BA1816)</f>
        <v>-1.1194684674326296E+168</v>
      </c>
      <c r="BB1817" s="93" cm="1">
        <f t="array" aca="1" ref="BB1817" ca="1">SUM(INDEX(1813:1813,1,MAX(COLUMN($R:$R),COLUMN()-($H1794-1))):BB1816)</f>
        <v>-2.6958649018006378E+172</v>
      </c>
      <c r="BC1817" s="93" cm="1">
        <f t="array" aca="1" ref="BC1817" ca="1">SUM(INDEX(1813:1813,1,MAX(COLUMN($R:$R),COLUMN()-($H1794-1))):BC1816)</f>
        <v>-6.0030564885298512E+176</v>
      </c>
      <c r="BD1817" s="93" cm="1">
        <f t="array" aca="1" ref="BD1817" ca="1">SUM(INDEX(1813:1813,1,MAX(COLUMN($R:$R),COLUMN()-($H1794-1))):BD1816)</f>
        <v>-1.2106802397555296E+181</v>
      </c>
      <c r="BE1817" s="93" cm="1">
        <f t="array" aca="1" ref="BE1817" ca="1">SUM(INDEX(1813:1813,1,MAX(COLUMN($R:$R),COLUMN()-($H1794-1))):BE1816)</f>
        <v>-2.1195163584596756E+185</v>
      </c>
      <c r="BF1817" s="93" cm="1">
        <f t="array" aca="1" ref="BF1817" ca="1">SUM(INDEX(1813:1813,1,MAX(COLUMN($R:$R),COLUMN()-($H1794-1))):BF1816)</f>
        <v>-2.8577938999397776E+189</v>
      </c>
      <c r="BG1817" s="93" cm="1">
        <f t="array" aca="1" ref="BG1817" ca="1">SUM(INDEX(1813:1813,1,MAX(COLUMN($R:$R),COLUMN()-($H1794-1))):BG1816)</f>
        <v>-1.3395479172095535E+193</v>
      </c>
      <c r="BH1817" s="93" cm="1">
        <f t="array" aca="1" ref="BH1817" ca="1">SUM(INDEX(1813:1813,1,MAX(COLUMN($R:$R),COLUMN()-($H1794-1))):BH1816)</f>
        <v>8.9159061379664086E+197</v>
      </c>
      <c r="BI1817" s="93" cm="1">
        <f t="array" aca="1" ref="BI1817" ca="1">SUM(INDEX(1813:1813,1,MAX(COLUMN($R:$R),COLUMN()-($H1794-1))):BI1816)</f>
        <v>4.5005251352283605E+202</v>
      </c>
      <c r="BJ1817" s="93" cm="1">
        <f t="array" aca="1" ref="BJ1817" ca="1">SUM(INDEX(1813:1813,1,MAX(COLUMN($R:$R),COLUMN()-($H1794-1))):BJ1816)</f>
        <v>1.4762220949881792E+207</v>
      </c>
      <c r="BK1817" s="93" cm="1">
        <f t="array" aca="1" ref="BK1817" ca="1">SUM(INDEX(1813:1813,1,MAX(COLUMN($R:$R),COLUMN()-($H1794-1))):BK1816)</f>
        <v>4.0666391014997961E+211</v>
      </c>
      <c r="BL1817" s="93" cm="1">
        <f t="array" aca="1" ref="BL1817" ca="1">SUM(INDEX(1813:1813,1,MAX(COLUMN($R:$R),COLUMN()-($H1794-1))):BL1816)</f>
        <v>1.0094774891426104E+216</v>
      </c>
      <c r="BM1817" s="93" cm="1">
        <f t="array" aca="1" ref="BM1817" ca="1">SUM(INDEX(1813:1813,1,MAX(COLUMN($R:$R),COLUMN()-($H1794-1))):BM1816)</f>
        <v>2.3283482252739704E+220</v>
      </c>
      <c r="BN1817" s="93" cm="1">
        <f t="array" aca="1" ref="BN1817" ca="1">SUM(INDEX(1813:1813,1,MAX(COLUMN($R:$R),COLUMN()-($H1794-1))):BN1816)</f>
        <v>5.0740321635981226E+224</v>
      </c>
      <c r="BO1817" s="93" cm="1">
        <f t="array" aca="1" ref="BO1817" ca="1">SUM(INDEX(1813:1813,1,MAX(COLUMN($R:$R),COLUMN()-($H1794-1))):BO1816)</f>
        <v>1.0557521540418909E+229</v>
      </c>
      <c r="BP1817" s="93" cm="1">
        <f t="array" aca="1" ref="BP1817" ca="1">SUM(INDEX(1813:1813,1,MAX(COLUMN($R:$R),COLUMN()-($H1794-1))):BP1816)</f>
        <v>2.1124737158594685E+233</v>
      </c>
      <c r="BQ1817" s="93" cm="1">
        <f t="array" aca="1" ref="BQ1817" ca="1">SUM(INDEX(1813:1813,1,MAX(COLUMN($R:$R),COLUMN()-($H1794-1))):BQ1816)</f>
        <v>4.086062373080046E+237</v>
      </c>
      <c r="BR1817" s="93" cm="1">
        <f t="array" aca="1" ref="BR1817" ca="1">SUM(INDEX(1813:1813,1,MAX(COLUMN($R:$R),COLUMN()-($H1794-1))):BR1816)</f>
        <v>7.6702221469758505E+241</v>
      </c>
      <c r="BS1817" s="93" cm="1">
        <f t="array" aca="1" ref="BS1817" ca="1">SUM(INDEX(1813:1813,1,MAX(COLUMN($R:$R),COLUMN()-($H1794-1))):BS1816)</f>
        <v>1.4015605470637697E+246</v>
      </c>
      <c r="BT1817" s="93" cm="1">
        <f t="array" aca="1" ref="BT1817" ca="1">SUM(INDEX(1813:1813,1,MAX(COLUMN($R:$R),COLUMN()-($H1794-1))):BT1816)</f>
        <v>2.498834635160569E+250</v>
      </c>
      <c r="BU1817" s="93" cm="1">
        <f t="array" aca="1" ref="BU1817" ca="1">SUM(INDEX(1813:1813,1,MAX(COLUMN($R:$R),COLUMN()-($H1794-1))):BU1816)</f>
        <v>4.3549559260542863E+254</v>
      </c>
      <c r="BV1817" s="93" cm="1">
        <f t="array" aca="1" ref="BV1817" ca="1">SUM(INDEX(1813:1813,1,MAX(COLUMN($R:$R),COLUMN()-($H1794-1))):BV1816)</f>
        <v>7.4298116661528919E+258</v>
      </c>
      <c r="BW1817" s="93" cm="1">
        <f t="array" aca="1" ref="BW1817" ca="1">SUM(INDEX(1813:1813,1,MAX(COLUMN($R:$R),COLUMN()-($H1794-1))):BW1816)</f>
        <v>1.242263510408843E+263</v>
      </c>
      <c r="BX1817" s="93" cm="1">
        <f t="array" aca="1" ref="BX1817" ca="1">SUM(INDEX(1813:1813,1,MAX(COLUMN($R:$R),COLUMN()-($H1794-1))):BX1816)</f>
        <v>2.0374312909185068E+267</v>
      </c>
      <c r="BY1817" s="93" cm="1">
        <f t="array" aca="1" ref="BY1817" ca="1">SUM(INDEX(1813:1813,1,MAX(COLUMN($R:$R),COLUMN()-($H1794-1))):BY1816)</f>
        <v>3.2801869094251807E+271</v>
      </c>
      <c r="BZ1817" s="93" cm="1">
        <f t="array" aca="1" ref="BZ1817" ca="1">SUM(INDEX(1813:1813,1,MAX(COLUMN($R:$R),COLUMN()-($H1794-1))):BZ1816)</f>
        <v>5.1869789612983699E+275</v>
      </c>
      <c r="CA1817" s="93" cm="1">
        <f t="array" aca="1" ref="CA1817" ca="1">SUM(INDEX(1813:1813,1,MAX(COLUMN($R:$R),COLUMN()-($H1794-1))):CA1816)</f>
        <v>8.0600995745406784E+279</v>
      </c>
      <c r="CB1817" s="93" cm="1">
        <f t="array" aca="1" ref="CB1817" ca="1">SUM(INDEX(1813:1813,1,MAX(COLUMN($R:$R),COLUMN()-($H1794-1))):CB1816)</f>
        <v>1.2312704117278937E+284</v>
      </c>
      <c r="CC1817" s="93" cm="1">
        <f t="array" aca="1" ref="CC1817" ca="1">SUM(INDEX(1813:1813,1,MAX(COLUMN($R:$R),COLUMN()-($H1794-1))):CC1816)</f>
        <v>1.8497227646625619E+288</v>
      </c>
      <c r="CD1817" s="93" cm="1">
        <f t="array" aca="1" ref="CD1817" ca="1">SUM(INDEX(1813:1813,1,MAX(COLUMN($R:$R),COLUMN()-($H1794-1))):CD1816)</f>
        <v>2.7336022170260051E+292</v>
      </c>
      <c r="CE1817" s="93" cm="1">
        <f t="array" aca="1" ref="CE1817" ca="1">SUM(INDEX(1813:1813,1,MAX(COLUMN($R:$R),COLUMN()-($H1794-1))):CE1816)</f>
        <v>3.9752235119973648E+296</v>
      </c>
      <c r="CF1817" s="93" cm="1">
        <f t="array" aca="1" ref="CF1817" ca="1">SUM(INDEX(1813:1813,1,MAX(COLUMN($R:$R),COLUMN()-($H1794-1))):CF1816)</f>
        <v>5.6898029897998647E+300</v>
      </c>
      <c r="CG1817" s="93" cm="1">
        <f t="array" aca="1" ref="CG1817" ca="1">SUM(INDEX(1813:1813,1,MAX(COLUMN($R:$R),COLUMN()-($H1794-1))):CG1816)</f>
        <v>8.0176268712300817E+304</v>
      </c>
      <c r="CH1817" s="93" t="e" cm="1">
        <f t="array" aca="1" ref="CH1817" ca="1">SUM(INDEX(1813:1813,1,MAX(COLUMN($R:$R),COLUMN()-($H1794-1))):CH1816)</f>
        <v>#NUM!</v>
      </c>
      <c r="CI1817" s="93" t="e" cm="1">
        <f t="array" aca="1" ref="CI1817" ca="1">SUM(INDEX(1813:1813,1,MAX(COLUMN($R:$R),COLUMN()-($H1794-1))):CI1816)</f>
        <v>#NUM!</v>
      </c>
      <c r="CJ1817" s="93" t="e" cm="1">
        <f t="array" aca="1" ref="CJ1817" ca="1">SUM(INDEX(1813:1813,1,MAX(COLUMN($R:$R),COLUMN()-($H1794-1))):CJ1816)</f>
        <v>#NUM!</v>
      </c>
      <c r="CK1817" s="93" t="e" cm="1">
        <f t="array" aca="1" ref="CK1817" ca="1">SUM(INDEX(1813:1813,1,MAX(COLUMN($R:$R),COLUMN()-($H1794-1))):CK1816)</f>
        <v>#NUM!</v>
      </c>
      <c r="CL1817" s="93" t="e" cm="1">
        <f t="array" aca="1" ref="CL1817" ca="1">SUM(INDEX(1813:1813,1,MAX(COLUMN($R:$R),COLUMN()-($H1794-1))):CL1816)</f>
        <v>#NUM!</v>
      </c>
      <c r="CN1817" s="77"/>
      <c r="CO1817" s="93" cm="1">
        <f t="array" aca="1" ref="CO1817" ca="1">SUM(INDEX(1814:1814,1,MAX(COLUMN($R:$R),COLUMN()-($H1794/CO$5))):CO1816)</f>
        <v>-703.3270978400767</v>
      </c>
      <c r="CP1817" s="93" cm="1">
        <f t="array" aca="1" ref="CP1817" ca="1">SUM(INDEX(1814:1814,1,MAX(COLUMN($R:$R),COLUMN()-($H1794/CP$5))):CP1816)</f>
        <v>-1939.5861052487317</v>
      </c>
      <c r="CQ1817" s="93" cm="1">
        <f t="array" aca="1" ref="CQ1817" ca="1">SUM(INDEX(1814:1814,1,MAX(COLUMN($R:$R),COLUMN()-($H1794/CQ$5))):CQ1816)</f>
        <v>-3412.0852009816999</v>
      </c>
      <c r="CR1817" s="93" cm="1">
        <f t="array" aca="1" ref="CR1817" ca="1">SUM(INDEX(1814:1814,1,MAX(COLUMN($R:$R),COLUMN()-($H1794/CR$5))):CR1816)</f>
        <v>-4014.4035273927811</v>
      </c>
      <c r="CS1817" s="93" cm="1">
        <f t="array" aca="1" ref="CS1817" ca="1">SUM(INDEX(1814:1814,1,MAX(COLUMN($R:$R),COLUMN()-($H1794/CS$5))):CS1816)</f>
        <v>-3564.6795860121606</v>
      </c>
      <c r="CT1817" s="93" cm="1">
        <f t="array" aca="1" ref="CT1817" ca="1">SUM(INDEX(1814:1814,1,MAX(COLUMN($R:$R),COLUMN()-($H1794/CT$5))):CT1816)</f>
        <v>-216.57087855272334</v>
      </c>
      <c r="CU1817" s="93" cm="1">
        <f t="array" aca="1" ref="CU1817" ca="1">SUM(INDEX(1814:1814,1,MAX(COLUMN($R:$R),COLUMN()-($H1794/CU$5))):CU1816)</f>
        <v>2757.2322957584511</v>
      </c>
      <c r="CV1817" s="93" cm="1">
        <f t="array" aca="1" ref="CV1817" ca="1">SUM(INDEX(1814:1814,1,MAX(COLUMN($R:$R),COLUMN()-($H1794/CV$5))):CV1816)</f>
        <v>4165.4656654803675</v>
      </c>
      <c r="CW1817" s="93" cm="1">
        <f t="array" aca="1" ref="CW1817" ca="1">SUM(INDEX(1814:1814,1,MAX(COLUMN($R:$R),COLUMN()-($H1794/CW$5))):CW1816)</f>
        <v>3434.5494005915098</v>
      </c>
      <c r="CX1817" s="93" cm="1">
        <f t="array" aca="1" ref="CX1817" ca="1">SUM(INDEX(1814:1814,1,MAX(COLUMN($R:$R),COLUMN()-($H1794/CX$5))):CX1816)</f>
        <v>824.84003420475597</v>
      </c>
      <c r="CY1817" s="93" cm="1">
        <f t="array" aca="1" ref="CY1817" ca="1">SUM(INDEX(1814:1814,1,MAX(COLUMN($R:$R),COLUMN()-($H1794/CL$5))):CY1816)</f>
        <v>-2593.8858365722272</v>
      </c>
      <c r="CZ1817" s="93" cm="1">
        <f t="array" aca="1" ref="CZ1817" ca="1">SUM(INDEX(1814:1814,1,MAX(COLUMN($R:$R),COLUMN()-($H1794/CZ$5))):CZ1816)</f>
        <v>-3648.1378730963179</v>
      </c>
      <c r="DA1817" s="93" cm="1">
        <f t="array" aca="1" ref="DA1817" ca="1">SUM(INDEX(1814:1814,1,MAX(COLUMN($R:$R),COLUMN()-($H1794/DA$5))):DA1816)</f>
        <v>-3189.5914883831392</v>
      </c>
      <c r="DB1817" s="93" cm="1">
        <f t="array" aca="1" ref="DB1817" ca="1">SUM(INDEX(1814:1814,1,MAX(COLUMN($R:$R),COLUMN()-($H1794/DB$5))):DB1816)</f>
        <v>-958.76637124518311</v>
      </c>
      <c r="DC1817" s="93" cm="1">
        <f t="array" aca="1" ref="DC1817" ca="1">SUM(INDEX(1814:1814,1,MAX(COLUMN($R:$R),COLUMN()-($H1794/DC$5))):DC1816)</f>
        <v>1744.1692549679624</v>
      </c>
      <c r="DD1817" s="93" cm="1">
        <f t="array" aca="1" ref="DD1817" ca="1">SUM(INDEX(1814:1814,1,MAX(COLUMN($R:$R),COLUMN()-($H1794/DD$5))):DD1816)</f>
        <v>3396.5900659110393</v>
      </c>
      <c r="DE1817" s="93" cm="1">
        <f t="array" aca="1" ref="DE1817" ca="1">SUM(INDEX(1814:1814,1,MAX(COLUMN($R:$R),COLUMN()-($H1794/DE$5))):DE1816)</f>
        <v>3217.7067672857142</v>
      </c>
      <c r="DF1817" s="93" cm="1">
        <f t="array" aca="1" ref="DF1817" ca="1">SUM(INDEX(1814:1814,1,MAX(COLUMN($R:$R),COLUMN()-($H1794/DF$5))):DF1816)</f>
        <v>1331.1769619717634</v>
      </c>
      <c r="DG1817" s="93" cm="1">
        <f t="array" aca="1" ref="DG1817" ca="1">SUM(INDEX(1814:1814,1,MAX(COLUMN($R:$R),COLUMN()-($H1794/DG$5))):DG1816)</f>
        <v>-1211.2239654034088</v>
      </c>
      <c r="DH1817" s="93" cm="1">
        <f t="array" aca="1" ref="DH1817" ca="1">SUM(INDEX(1814:1814,1,MAX(COLUMN($R:$R),COLUMN()-($H1794/DH$5))):DH1816)</f>
        <v>-3031.5885623040499</v>
      </c>
      <c r="DI1817" s="93" cm="1">
        <f t="array" aca="1" ref="DI1817" ca="1">SUM(INDEX(1814:1814,1,MAX(COLUMN($R:$R),COLUMN()-($H1794/DI$5))):DI1816)</f>
        <v>-3188.7374735880298</v>
      </c>
      <c r="DJ1817" s="93" cm="1">
        <f t="array" aca="1" ref="DJ1817" ca="1">SUM(INDEX(1814:1814,1,MAX(COLUMN($R:$R),COLUMN()-($H1794/DJ$5))):DJ1816)</f>
        <v>-1646.8676958314909</v>
      </c>
      <c r="DK1817" s="93" cm="1">
        <f t="array" aca="1" ref="DK1817" ca="1">SUM(INDEX(1814:1814,1,MAX(COLUMN($R:$R),COLUMN()-($H1794/DK$5))):DK1816)</f>
        <v>725.16633705325887</v>
      </c>
      <c r="DL1817" s="93" cm="1">
        <f t="array" aca="1" ref="DL1817" ca="1">SUM(INDEX(1814:1814,1,MAX(COLUMN($R:$R),COLUMN()-($H1794/DL$5))):DL1816)</f>
        <v>2641.7740601289347</v>
      </c>
    </row>
    <row r="1818" spans="1:116" x14ac:dyDescent="0.4">
      <c r="D1818" t="s">
        <v>769</v>
      </c>
      <c r="E1818" s="8" t="str">
        <f t="shared" ref="E1818" si="3002">ROW()&amp;" "&amp;D1818</f>
        <v>1818 LAMORTR-S</v>
      </c>
      <c r="G1818" s="126"/>
      <c r="H1818" s="27"/>
      <c r="J1818"/>
      <c r="K1818" s="320"/>
      <c r="L1818" s="320"/>
      <c r="M1818" s="320"/>
      <c r="N1818" s="320"/>
      <c r="O1818" s="320"/>
      <c r="P1818" s="320"/>
      <c r="R1818" s="28"/>
      <c r="S1818" s="93"/>
      <c r="T1818" s="93"/>
      <c r="U1818" s="93"/>
      <c r="V1818" s="93"/>
      <c r="W1818" s="93"/>
      <c r="X1818" s="93"/>
      <c r="Y1818" s="93"/>
      <c r="Z1818" s="93"/>
      <c r="AA1818" s="93"/>
      <c r="AB1818" s="93"/>
      <c r="AC1818" s="93"/>
      <c r="AD1818" s="93"/>
      <c r="AE1818" s="93"/>
      <c r="AF1818" s="93"/>
      <c r="AG1818" s="93"/>
      <c r="AH1818" s="93"/>
      <c r="AI1818" s="93"/>
      <c r="AJ1818" s="93"/>
      <c r="AK1818" s="93"/>
      <c r="AL1818" s="93"/>
      <c r="AM1818" s="93"/>
      <c r="AN1818" s="93"/>
      <c r="AO1818" s="93"/>
      <c r="AP1818" s="93"/>
      <c r="AQ1818" s="93"/>
      <c r="AR1818" s="93"/>
      <c r="AS1818" s="93"/>
      <c r="AT1818" s="93"/>
      <c r="AU1818" s="93"/>
      <c r="AV1818" s="93"/>
      <c r="AW1818" s="93"/>
      <c r="AX1818" s="93"/>
      <c r="AY1818" s="93"/>
      <c r="AZ1818" s="93"/>
      <c r="BA1818" s="93"/>
      <c r="BB1818" s="93"/>
      <c r="BC1818" s="93"/>
      <c r="BD1818" s="93"/>
      <c r="BE1818" s="93"/>
      <c r="BF1818" s="93"/>
      <c r="BG1818" s="93"/>
      <c r="BH1818" s="93"/>
      <c r="BI1818" s="93"/>
      <c r="BJ1818" s="93"/>
      <c r="BK1818" s="93"/>
      <c r="BL1818" s="93"/>
      <c r="BM1818" s="93"/>
      <c r="BN1818" s="93"/>
      <c r="BO1818" s="93"/>
      <c r="BP1818" s="93"/>
      <c r="BQ1818" s="93"/>
      <c r="BR1818" s="93"/>
      <c r="BS1818" s="93"/>
      <c r="BT1818" s="93"/>
      <c r="BU1818" s="93"/>
      <c r="BV1818" s="93"/>
      <c r="BW1818" s="93"/>
      <c r="BX1818" s="93"/>
      <c r="BY1818" s="93"/>
      <c r="BZ1818" s="93"/>
      <c r="CA1818" s="93"/>
      <c r="CB1818" s="93"/>
      <c r="CC1818" s="93"/>
      <c r="CD1818" s="93"/>
      <c r="CE1818" s="93"/>
      <c r="CF1818" s="93"/>
      <c r="CG1818" s="93"/>
      <c r="CH1818" s="93"/>
      <c r="CI1818" s="93"/>
      <c r="CJ1818" s="93"/>
      <c r="CK1818" s="93"/>
      <c r="CL1818" s="93"/>
      <c r="CN1818" s="77"/>
      <c r="CO1818" s="93"/>
      <c r="CP1818" s="93"/>
      <c r="CQ1818" s="93"/>
      <c r="CR1818" s="93"/>
      <c r="CS1818" s="93"/>
      <c r="CT1818" s="93"/>
      <c r="CU1818" s="93"/>
      <c r="CV1818" s="93"/>
      <c r="CW1818" s="93"/>
      <c r="CX1818" s="93"/>
      <c r="CY1818" s="93"/>
      <c r="CZ1818" s="93"/>
      <c r="DA1818" s="93"/>
      <c r="DB1818" s="93"/>
      <c r="DC1818" s="93"/>
      <c r="DD1818" s="93"/>
      <c r="DE1818" s="93"/>
      <c r="DF1818" s="93"/>
      <c r="DG1818" s="93"/>
      <c r="DH1818" s="93"/>
      <c r="DI1818" s="93"/>
      <c r="DJ1818" s="93"/>
      <c r="DK1818" s="93"/>
      <c r="DL1818" s="93"/>
    </row>
    <row r="1819" spans="1:116" x14ac:dyDescent="0.4">
      <c r="B1819" t="s">
        <v>332</v>
      </c>
      <c r="D1819" t="s">
        <v>769</v>
      </c>
      <c r="E1819" s="8" t="str">
        <f t="shared" si="2958"/>
        <v>1819 LAMORTR-S</v>
      </c>
      <c r="G1819" s="136" t="str">
        <f>G1784</f>
        <v>(Primary label)</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769</v>
      </c>
      <c r="E1820" s="8" t="str">
        <f>ROW()&amp;" "&amp;D1820</f>
        <v>1820 LAMORTR-S</v>
      </c>
      <c r="G1820" s="136" t="str">
        <f>G1785</f>
        <v>primary unit</v>
      </c>
      <c r="H1820" s="27"/>
      <c r="I1820" s="78"/>
      <c r="J1820" s="78"/>
      <c r="K1820" s="33"/>
      <c r="L1820" s="33"/>
      <c r="M1820" s="33"/>
      <c r="N1820" s="33"/>
      <c r="O1820" s="33"/>
      <c r="P1820" s="33"/>
      <c r="R1820" s="33"/>
      <c r="S1820" s="77"/>
      <c r="T1820" s="77"/>
      <c r="U1820" s="77"/>
      <c r="V1820" s="77"/>
      <c r="W1820" s="77"/>
      <c r="X1820" s="77"/>
      <c r="Y1820" s="77"/>
      <c r="Z1820" s="77"/>
      <c r="AA1820" s="77"/>
      <c r="AB1820" s="77"/>
      <c r="AC1820" s="77"/>
      <c r="AD1820" s="77"/>
      <c r="AE1820" s="77"/>
      <c r="AF1820" s="77"/>
      <c r="AG1820" s="77"/>
      <c r="AH1820" s="77"/>
      <c r="AI1820" s="77"/>
      <c r="AJ1820" s="77"/>
      <c r="AK1820" s="77"/>
      <c r="AL1820" s="77"/>
      <c r="AM1820" s="77"/>
      <c r="AN1820" s="77"/>
      <c r="AO1820" s="77"/>
      <c r="AP1820" s="77"/>
      <c r="AQ1820" s="77"/>
      <c r="AR1820" s="77"/>
      <c r="AS1820" s="77"/>
      <c r="AT1820" s="77"/>
      <c r="AU1820" s="77"/>
      <c r="AV1820" s="77"/>
      <c r="AW1820" s="77"/>
      <c r="AX1820" s="77"/>
      <c r="AY1820" s="77"/>
      <c r="AZ1820" s="77"/>
      <c r="BA1820" s="77"/>
      <c r="BB1820" s="77"/>
      <c r="BC1820" s="77"/>
      <c r="BD1820" s="77"/>
      <c r="BE1820" s="77"/>
      <c r="BF1820" s="77"/>
      <c r="BG1820" s="77"/>
      <c r="BH1820" s="77"/>
      <c r="BI1820" s="77"/>
      <c r="BJ1820" s="77"/>
      <c r="BK1820" s="77"/>
      <c r="BL1820" s="77"/>
      <c r="BM1820" s="77"/>
      <c r="BN1820" s="77"/>
      <c r="BO1820" s="77"/>
      <c r="BP1820" s="77"/>
      <c r="BQ1820" s="77"/>
      <c r="BR1820" s="77"/>
      <c r="BS1820" s="77"/>
      <c r="BT1820" s="77"/>
      <c r="BU1820" s="77"/>
      <c r="BV1820" s="77"/>
      <c r="BW1820" s="77"/>
      <c r="BX1820" s="77"/>
      <c r="BY1820" s="77"/>
      <c r="BZ1820" s="77"/>
      <c r="CA1820" s="77"/>
      <c r="CB1820" s="77"/>
      <c r="CC1820" s="77"/>
      <c r="CD1820" s="77"/>
      <c r="CE1820" s="77"/>
      <c r="CF1820" s="77"/>
      <c r="CG1820" s="77"/>
      <c r="CH1820" s="77"/>
      <c r="CI1820" s="77"/>
      <c r="CJ1820" s="77"/>
      <c r="CK1820" s="77"/>
      <c r="CL1820" s="77"/>
      <c r="CN1820" s="78"/>
      <c r="CO1820" s="77"/>
      <c r="CP1820" s="77"/>
      <c r="CQ1820" s="77"/>
      <c r="CR1820" s="77"/>
      <c r="CS1820" s="77"/>
      <c r="CT1820" s="77"/>
      <c r="CU1820" s="77"/>
      <c r="CV1820" s="77"/>
      <c r="CW1820" s="77"/>
      <c r="CX1820" s="77"/>
      <c r="CY1820" s="77"/>
      <c r="CZ1820" s="77"/>
      <c r="DA1820" s="77"/>
      <c r="DB1820" s="77"/>
      <c r="DC1820" s="77"/>
      <c r="DD1820" s="77"/>
      <c r="DE1820" s="77"/>
      <c r="DF1820" s="77"/>
      <c r="DG1820" s="77"/>
      <c r="DH1820" s="77"/>
      <c r="DI1820" s="77"/>
      <c r="DJ1820" s="77"/>
      <c r="DK1820" s="77"/>
      <c r="DL1820" s="77"/>
    </row>
    <row r="1821" spans="1:116" x14ac:dyDescent="0.4">
      <c r="B1821" t="s">
        <v>332</v>
      </c>
      <c r="D1821" t="s">
        <v>769</v>
      </c>
      <c r="E1821" s="8" t="str">
        <f t="shared" si="2958"/>
        <v>1821 LAMORTR-S</v>
      </c>
      <c r="G1821" s="136" t="str">
        <f>G1786</f>
        <v>Primary revenue driver</v>
      </c>
      <c r="K1821" s="53"/>
      <c r="L1821" s="53"/>
      <c r="M1821" s="53"/>
      <c r="N1821" s="53"/>
      <c r="O1821" s="53"/>
      <c r="P1821" s="53"/>
      <c r="R1821" s="24"/>
      <c r="S1821" s="179" t="str">
        <f t="shared" ref="S1821:AX1821" si="3003">S1786</f>
        <v>S$16</v>
      </c>
      <c r="T1821" s="179" t="str">
        <f t="shared" si="3003"/>
        <v>T$16</v>
      </c>
      <c r="U1821" s="179" t="str">
        <f t="shared" si="3003"/>
        <v>U$16</v>
      </c>
      <c r="V1821" s="179" t="str">
        <f t="shared" si="3003"/>
        <v>V$16</v>
      </c>
      <c r="W1821" s="179" t="str">
        <f t="shared" si="3003"/>
        <v>W$16</v>
      </c>
      <c r="X1821" s="179" t="str">
        <f t="shared" si="3003"/>
        <v>X$16</v>
      </c>
      <c r="Y1821" s="179" t="str">
        <f t="shared" si="3003"/>
        <v>Y$16</v>
      </c>
      <c r="Z1821" s="179" t="str">
        <f t="shared" si="3003"/>
        <v>Z$16</v>
      </c>
      <c r="AA1821" s="179" t="str">
        <f t="shared" si="3003"/>
        <v>AA$16</v>
      </c>
      <c r="AB1821" s="179" t="str">
        <f t="shared" si="3003"/>
        <v>AB$16</v>
      </c>
      <c r="AC1821" s="179" t="str">
        <f t="shared" si="3003"/>
        <v>AC$16</v>
      </c>
      <c r="AD1821" s="179" t="str">
        <f t="shared" si="3003"/>
        <v>AD$16</v>
      </c>
      <c r="AE1821" s="179" t="str">
        <f t="shared" si="3003"/>
        <v>AE$16</v>
      </c>
      <c r="AF1821" s="179" t="str">
        <f t="shared" si="3003"/>
        <v>AF$16</v>
      </c>
      <c r="AG1821" s="179" t="str">
        <f t="shared" si="3003"/>
        <v>AG$16</v>
      </c>
      <c r="AH1821" s="179" t="str">
        <f t="shared" si="3003"/>
        <v>AH$16</v>
      </c>
      <c r="AI1821" s="179" t="str">
        <f t="shared" si="3003"/>
        <v>AI$16</v>
      </c>
      <c r="AJ1821" s="179" t="str">
        <f t="shared" si="3003"/>
        <v>AJ$16</v>
      </c>
      <c r="AK1821" s="179" t="str">
        <f t="shared" si="3003"/>
        <v>AK$16</v>
      </c>
      <c r="AL1821" s="179" t="str">
        <f t="shared" si="3003"/>
        <v>AL$16</v>
      </c>
      <c r="AM1821" s="179" t="str">
        <f t="shared" si="3003"/>
        <v>AM$16</v>
      </c>
      <c r="AN1821" s="179" t="str">
        <f t="shared" si="3003"/>
        <v>AN$16</v>
      </c>
      <c r="AO1821" s="179" t="str">
        <f t="shared" si="3003"/>
        <v>AO$16</v>
      </c>
      <c r="AP1821" s="179" t="str">
        <f t="shared" si="3003"/>
        <v>AP$16</v>
      </c>
      <c r="AQ1821" s="179" t="str">
        <f t="shared" si="3003"/>
        <v>AQ$16</v>
      </c>
      <c r="AR1821" s="179" t="str">
        <f t="shared" si="3003"/>
        <v>AR$16</v>
      </c>
      <c r="AS1821" s="179" t="str">
        <f t="shared" si="3003"/>
        <v>AS$16</v>
      </c>
      <c r="AT1821" s="179" t="str">
        <f t="shared" si="3003"/>
        <v>AT$16</v>
      </c>
      <c r="AU1821" s="179" t="str">
        <f t="shared" si="3003"/>
        <v>AU$16</v>
      </c>
      <c r="AV1821" s="179" t="str">
        <f t="shared" si="3003"/>
        <v>AV$16</v>
      </c>
      <c r="AW1821" s="179" t="str">
        <f t="shared" si="3003"/>
        <v>AW$16</v>
      </c>
      <c r="AX1821" s="179" t="str">
        <f t="shared" si="3003"/>
        <v>AX$16</v>
      </c>
      <c r="AY1821" s="179" t="str">
        <f t="shared" ref="AY1821:CD1821" si="3004">AY1786</f>
        <v>AY$16</v>
      </c>
      <c r="AZ1821" s="179" t="str">
        <f t="shared" si="3004"/>
        <v>AZ$16</v>
      </c>
      <c r="BA1821" s="179" t="str">
        <f t="shared" si="3004"/>
        <v>BA$16</v>
      </c>
      <c r="BB1821" s="179" t="str">
        <f t="shared" si="3004"/>
        <v>BB$16</v>
      </c>
      <c r="BC1821" s="179" t="str">
        <f t="shared" si="3004"/>
        <v>BC$16</v>
      </c>
      <c r="BD1821" s="179" t="str">
        <f t="shared" si="3004"/>
        <v>BD$16</v>
      </c>
      <c r="BE1821" s="179" t="str">
        <f t="shared" si="3004"/>
        <v>BE$16</v>
      </c>
      <c r="BF1821" s="179" t="str">
        <f t="shared" si="3004"/>
        <v>BF$16</v>
      </c>
      <c r="BG1821" s="179" t="str">
        <f t="shared" si="3004"/>
        <v>BG$16</v>
      </c>
      <c r="BH1821" s="179" t="str">
        <f t="shared" si="3004"/>
        <v>BH$16</v>
      </c>
      <c r="BI1821" s="179" t="str">
        <f t="shared" si="3004"/>
        <v>BI$16</v>
      </c>
      <c r="BJ1821" s="179" t="str">
        <f t="shared" si="3004"/>
        <v>BJ$16</v>
      </c>
      <c r="BK1821" s="179" t="str">
        <f t="shared" si="3004"/>
        <v>BK$16</v>
      </c>
      <c r="BL1821" s="179" t="str">
        <f t="shared" si="3004"/>
        <v>BL$16</v>
      </c>
      <c r="BM1821" s="179" t="str">
        <f t="shared" si="3004"/>
        <v>BM$16</v>
      </c>
      <c r="BN1821" s="179" t="str">
        <f t="shared" si="3004"/>
        <v>BN$16</v>
      </c>
      <c r="BO1821" s="179" t="str">
        <f t="shared" si="3004"/>
        <v>BO$16</v>
      </c>
      <c r="BP1821" s="179" t="str">
        <f t="shared" si="3004"/>
        <v>BP$16</v>
      </c>
      <c r="BQ1821" s="179" t="str">
        <f t="shared" si="3004"/>
        <v>BQ$16</v>
      </c>
      <c r="BR1821" s="179" t="str">
        <f t="shared" si="3004"/>
        <v>BR$16</v>
      </c>
      <c r="BS1821" s="179" t="str">
        <f t="shared" si="3004"/>
        <v>BS$16</v>
      </c>
      <c r="BT1821" s="179" t="str">
        <f t="shared" si="3004"/>
        <v>BT$16</v>
      </c>
      <c r="BU1821" s="179" t="str">
        <f t="shared" si="3004"/>
        <v>BU$16</v>
      </c>
      <c r="BV1821" s="179" t="str">
        <f t="shared" si="3004"/>
        <v>BV$16</v>
      </c>
      <c r="BW1821" s="179" t="str">
        <f t="shared" si="3004"/>
        <v>BW$16</v>
      </c>
      <c r="BX1821" s="179" t="str">
        <f t="shared" si="3004"/>
        <v>BX$16</v>
      </c>
      <c r="BY1821" s="179" t="str">
        <f t="shared" si="3004"/>
        <v>BY$16</v>
      </c>
      <c r="BZ1821" s="179" t="str">
        <f t="shared" si="3004"/>
        <v>BZ$16</v>
      </c>
      <c r="CA1821" s="179" t="str">
        <f t="shared" si="3004"/>
        <v>CA$16</v>
      </c>
      <c r="CB1821" s="179" t="str">
        <f t="shared" si="3004"/>
        <v>CB$16</v>
      </c>
      <c r="CC1821" s="179" t="str">
        <f t="shared" si="3004"/>
        <v>CC$16</v>
      </c>
      <c r="CD1821" s="179" t="str">
        <f t="shared" si="3004"/>
        <v>CD$16</v>
      </c>
      <c r="CE1821" s="179" t="str">
        <f t="shared" ref="CE1821:CL1821" si="3005">CE1786</f>
        <v>CE$16</v>
      </c>
      <c r="CF1821" s="179" t="str">
        <f t="shared" si="3005"/>
        <v>CF$16</v>
      </c>
      <c r="CG1821" s="179" t="str">
        <f t="shared" si="3005"/>
        <v>CG$16</v>
      </c>
      <c r="CH1821" s="179" t="str">
        <f t="shared" si="3005"/>
        <v>CH$16</v>
      </c>
      <c r="CI1821" s="179" t="str">
        <f t="shared" si="3005"/>
        <v>CI$16</v>
      </c>
      <c r="CJ1821" s="179" t="str">
        <f t="shared" si="3005"/>
        <v>CJ$16</v>
      </c>
      <c r="CK1821" s="179" t="str">
        <f t="shared" si="3005"/>
        <v>CK$16</v>
      </c>
      <c r="CL1821" s="179" t="str">
        <f t="shared" si="3005"/>
        <v>CL$16</v>
      </c>
      <c r="CO1821" s="179" t="str">
        <f t="shared" ref="CO1821:DL1821" si="3006">CO1786</f>
        <v>CO$16</v>
      </c>
      <c r="CP1821" s="179" t="str">
        <f t="shared" si="3006"/>
        <v>CP$16</v>
      </c>
      <c r="CQ1821" s="179" t="str">
        <f t="shared" si="3006"/>
        <v>CQ$16</v>
      </c>
      <c r="CR1821" s="179" t="str">
        <f t="shared" si="3006"/>
        <v>CR$16</v>
      </c>
      <c r="CS1821" s="179" t="str">
        <f t="shared" si="3006"/>
        <v>CS$16</v>
      </c>
      <c r="CT1821" s="179" t="str">
        <f t="shared" si="3006"/>
        <v>CT$16</v>
      </c>
      <c r="CU1821" s="179" t="str">
        <f t="shared" si="3006"/>
        <v>CU$16</v>
      </c>
      <c r="CV1821" s="179" t="str">
        <f t="shared" si="3006"/>
        <v>CV$16</v>
      </c>
      <c r="CW1821" s="179" t="str">
        <f t="shared" si="3006"/>
        <v>CW$16</v>
      </c>
      <c r="CX1821" s="179" t="str">
        <f t="shared" si="3006"/>
        <v>CX$16</v>
      </c>
      <c r="CY1821" s="179" t="str">
        <f t="shared" si="3006"/>
        <v>CY$16</v>
      </c>
      <c r="CZ1821" s="179" t="str">
        <f t="shared" si="3006"/>
        <v>CZ$16</v>
      </c>
      <c r="DA1821" s="179" t="str">
        <f t="shared" si="3006"/>
        <v>DA$16</v>
      </c>
      <c r="DB1821" s="179" t="str">
        <f t="shared" si="3006"/>
        <v>DB$16</v>
      </c>
      <c r="DC1821" s="179" t="str">
        <f t="shared" si="3006"/>
        <v>DC$16</v>
      </c>
      <c r="DD1821" s="179" t="str">
        <f t="shared" si="3006"/>
        <v>DD$16</v>
      </c>
      <c r="DE1821" s="179" t="str">
        <f t="shared" si="3006"/>
        <v>DE$16</v>
      </c>
      <c r="DF1821" s="179" t="str">
        <f t="shared" si="3006"/>
        <v>DF$16</v>
      </c>
      <c r="DG1821" s="179" t="str">
        <f t="shared" si="3006"/>
        <v>DG$16</v>
      </c>
      <c r="DH1821" s="179" t="str">
        <f t="shared" si="3006"/>
        <v>DH$16</v>
      </c>
      <c r="DI1821" s="179" t="str">
        <f t="shared" si="3006"/>
        <v>DI$16</v>
      </c>
      <c r="DJ1821" s="179" t="str">
        <f t="shared" si="3006"/>
        <v>DJ$16</v>
      </c>
      <c r="DK1821" s="179" t="str">
        <f t="shared" si="3006"/>
        <v>DK$16</v>
      </c>
      <c r="DL1821" s="179" t="str">
        <f t="shared" si="3006"/>
        <v>DL$16</v>
      </c>
    </row>
    <row r="1822" spans="1:116" x14ac:dyDescent="0.4">
      <c r="B1822" t="s">
        <v>332</v>
      </c>
      <c r="D1822" t="s">
        <v>769</v>
      </c>
      <c r="E1822" s="8" t="str">
        <f t="shared" si="2958"/>
        <v>1822 LAMORTR-S</v>
      </c>
      <c r="G1822" s="136" t="str">
        <f>G1787</f>
        <v>Primary volume driver</v>
      </c>
      <c r="H1822" s="12"/>
      <c r="I1822" s="60"/>
      <c r="J1822" s="60"/>
      <c r="K1822" s="15"/>
      <c r="L1822" s="15"/>
      <c r="M1822" s="15"/>
      <c r="N1822" s="15"/>
      <c r="O1822" s="15"/>
      <c r="P1822" s="15"/>
      <c r="R1822" s="15"/>
      <c r="S1822" s="179" t="str">
        <f t="shared" ref="S1822:AX1822" si="3007">S1787</f>
        <v>S$17</v>
      </c>
      <c r="T1822" s="179" t="str">
        <f t="shared" si="3007"/>
        <v>T$17</v>
      </c>
      <c r="U1822" s="179" t="str">
        <f t="shared" si="3007"/>
        <v>U$17</v>
      </c>
      <c r="V1822" s="179" t="str">
        <f t="shared" si="3007"/>
        <v>V$17</v>
      </c>
      <c r="W1822" s="179" t="str">
        <f t="shared" si="3007"/>
        <v>W$17</v>
      </c>
      <c r="X1822" s="179" t="str">
        <f t="shared" si="3007"/>
        <v>X$17</v>
      </c>
      <c r="Y1822" s="179" t="str">
        <f t="shared" si="3007"/>
        <v>Y$17</v>
      </c>
      <c r="Z1822" s="179" t="str">
        <f t="shared" si="3007"/>
        <v>Z$17</v>
      </c>
      <c r="AA1822" s="179" t="str">
        <f t="shared" si="3007"/>
        <v>AA$17</v>
      </c>
      <c r="AB1822" s="179" t="str">
        <f t="shared" si="3007"/>
        <v>AB$17</v>
      </c>
      <c r="AC1822" s="179" t="str">
        <f t="shared" si="3007"/>
        <v>AC$17</v>
      </c>
      <c r="AD1822" s="179" t="str">
        <f t="shared" si="3007"/>
        <v>AD$17</v>
      </c>
      <c r="AE1822" s="179" t="str">
        <f t="shared" si="3007"/>
        <v>AE$17</v>
      </c>
      <c r="AF1822" s="179" t="str">
        <f t="shared" si="3007"/>
        <v>AF$17</v>
      </c>
      <c r="AG1822" s="179" t="str">
        <f t="shared" si="3007"/>
        <v>AG$17</v>
      </c>
      <c r="AH1822" s="179" t="str">
        <f t="shared" si="3007"/>
        <v>AH$17</v>
      </c>
      <c r="AI1822" s="179" t="str">
        <f t="shared" si="3007"/>
        <v>AI$17</v>
      </c>
      <c r="AJ1822" s="179" t="str">
        <f t="shared" si="3007"/>
        <v>AJ$17</v>
      </c>
      <c r="AK1822" s="179" t="str">
        <f t="shared" si="3007"/>
        <v>AK$17</v>
      </c>
      <c r="AL1822" s="179" t="str">
        <f t="shared" si="3007"/>
        <v>AL$17</v>
      </c>
      <c r="AM1822" s="179" t="str">
        <f t="shared" si="3007"/>
        <v>AM$17</v>
      </c>
      <c r="AN1822" s="179" t="str">
        <f t="shared" si="3007"/>
        <v>AN$17</v>
      </c>
      <c r="AO1822" s="179" t="str">
        <f t="shared" si="3007"/>
        <v>AO$17</v>
      </c>
      <c r="AP1822" s="179" t="str">
        <f t="shared" si="3007"/>
        <v>AP$17</v>
      </c>
      <c r="AQ1822" s="179" t="str">
        <f t="shared" si="3007"/>
        <v>AQ$17</v>
      </c>
      <c r="AR1822" s="179" t="str">
        <f t="shared" si="3007"/>
        <v>AR$17</v>
      </c>
      <c r="AS1822" s="179" t="str">
        <f t="shared" si="3007"/>
        <v>AS$17</v>
      </c>
      <c r="AT1822" s="179" t="str">
        <f t="shared" si="3007"/>
        <v>AT$17</v>
      </c>
      <c r="AU1822" s="179" t="str">
        <f t="shared" si="3007"/>
        <v>AU$17</v>
      </c>
      <c r="AV1822" s="179" t="str">
        <f t="shared" si="3007"/>
        <v>AV$17</v>
      </c>
      <c r="AW1822" s="179" t="str">
        <f t="shared" si="3007"/>
        <v>AW$17</v>
      </c>
      <c r="AX1822" s="179" t="str">
        <f t="shared" si="3007"/>
        <v>AX$17</v>
      </c>
      <c r="AY1822" s="179" t="str">
        <f t="shared" ref="AY1822:CD1822" si="3008">AY1787</f>
        <v>AY$17</v>
      </c>
      <c r="AZ1822" s="179" t="str">
        <f t="shared" si="3008"/>
        <v>AZ$17</v>
      </c>
      <c r="BA1822" s="179" t="str">
        <f t="shared" si="3008"/>
        <v>BA$17</v>
      </c>
      <c r="BB1822" s="179" t="str">
        <f t="shared" si="3008"/>
        <v>BB$17</v>
      </c>
      <c r="BC1822" s="179" t="str">
        <f t="shared" si="3008"/>
        <v>BC$17</v>
      </c>
      <c r="BD1822" s="179" t="str">
        <f t="shared" si="3008"/>
        <v>BD$17</v>
      </c>
      <c r="BE1822" s="179" t="str">
        <f t="shared" si="3008"/>
        <v>BE$17</v>
      </c>
      <c r="BF1822" s="179" t="str">
        <f t="shared" si="3008"/>
        <v>BF$17</v>
      </c>
      <c r="BG1822" s="179" t="str">
        <f t="shared" si="3008"/>
        <v>BG$17</v>
      </c>
      <c r="BH1822" s="179" t="str">
        <f t="shared" si="3008"/>
        <v>BH$17</v>
      </c>
      <c r="BI1822" s="179" t="str">
        <f t="shared" si="3008"/>
        <v>BI$17</v>
      </c>
      <c r="BJ1822" s="179" t="str">
        <f t="shared" si="3008"/>
        <v>BJ$17</v>
      </c>
      <c r="BK1822" s="179" t="str">
        <f t="shared" si="3008"/>
        <v>BK$17</v>
      </c>
      <c r="BL1822" s="179" t="str">
        <f t="shared" si="3008"/>
        <v>BL$17</v>
      </c>
      <c r="BM1822" s="179" t="str">
        <f t="shared" si="3008"/>
        <v>BM$17</v>
      </c>
      <c r="BN1822" s="179" t="str">
        <f t="shared" si="3008"/>
        <v>BN$17</v>
      </c>
      <c r="BO1822" s="179" t="str">
        <f t="shared" si="3008"/>
        <v>BO$17</v>
      </c>
      <c r="BP1822" s="179" t="str">
        <f t="shared" si="3008"/>
        <v>BP$17</v>
      </c>
      <c r="BQ1822" s="179" t="str">
        <f t="shared" si="3008"/>
        <v>BQ$17</v>
      </c>
      <c r="BR1822" s="179" t="str">
        <f t="shared" si="3008"/>
        <v>BR$17</v>
      </c>
      <c r="BS1822" s="179" t="str">
        <f t="shared" si="3008"/>
        <v>BS$17</v>
      </c>
      <c r="BT1822" s="179" t="str">
        <f t="shared" si="3008"/>
        <v>BT$17</v>
      </c>
      <c r="BU1822" s="179" t="str">
        <f t="shared" si="3008"/>
        <v>BU$17</v>
      </c>
      <c r="BV1822" s="179" t="str">
        <f t="shared" si="3008"/>
        <v>BV$17</v>
      </c>
      <c r="BW1822" s="179" t="str">
        <f t="shared" si="3008"/>
        <v>BW$17</v>
      </c>
      <c r="BX1822" s="179" t="str">
        <f t="shared" si="3008"/>
        <v>BX$17</v>
      </c>
      <c r="BY1822" s="179" t="str">
        <f t="shared" si="3008"/>
        <v>BY$17</v>
      </c>
      <c r="BZ1822" s="179" t="str">
        <f t="shared" si="3008"/>
        <v>BZ$17</v>
      </c>
      <c r="CA1822" s="179" t="str">
        <f t="shared" si="3008"/>
        <v>CA$17</v>
      </c>
      <c r="CB1822" s="179" t="str">
        <f t="shared" si="3008"/>
        <v>CB$17</v>
      </c>
      <c r="CC1822" s="179" t="str">
        <f t="shared" si="3008"/>
        <v>CC$17</v>
      </c>
      <c r="CD1822" s="179" t="str">
        <f t="shared" si="3008"/>
        <v>CD$17</v>
      </c>
      <c r="CE1822" s="179" t="str">
        <f t="shared" ref="CE1822:CL1822" si="3009">CE1787</f>
        <v>CE$17</v>
      </c>
      <c r="CF1822" s="179" t="str">
        <f t="shared" si="3009"/>
        <v>CF$17</v>
      </c>
      <c r="CG1822" s="179" t="str">
        <f t="shared" si="3009"/>
        <v>CG$17</v>
      </c>
      <c r="CH1822" s="179" t="str">
        <f t="shared" si="3009"/>
        <v>CH$17</v>
      </c>
      <c r="CI1822" s="179" t="str">
        <f t="shared" si="3009"/>
        <v>CI$17</v>
      </c>
      <c r="CJ1822" s="179" t="str">
        <f t="shared" si="3009"/>
        <v>CJ$17</v>
      </c>
      <c r="CK1822" s="179" t="str">
        <f t="shared" si="3009"/>
        <v>CK$17</v>
      </c>
      <c r="CL1822" s="179" t="str">
        <f t="shared" si="3009"/>
        <v>CL$17</v>
      </c>
      <c r="CN1822" s="60"/>
      <c r="CO1822" s="179" t="str">
        <f t="shared" ref="CO1822:DL1822" si="3010">CO1787</f>
        <v>CO$17</v>
      </c>
      <c r="CP1822" s="179" t="str">
        <f t="shared" si="3010"/>
        <v>CP$17</v>
      </c>
      <c r="CQ1822" s="179" t="str">
        <f t="shared" si="3010"/>
        <v>CQ$17</v>
      </c>
      <c r="CR1822" s="179" t="str">
        <f t="shared" si="3010"/>
        <v>CR$17</v>
      </c>
      <c r="CS1822" s="179" t="str">
        <f t="shared" si="3010"/>
        <v>CS$17</v>
      </c>
      <c r="CT1822" s="179" t="str">
        <f t="shared" si="3010"/>
        <v>CT$17</v>
      </c>
      <c r="CU1822" s="179" t="str">
        <f t="shared" si="3010"/>
        <v>CU$17</v>
      </c>
      <c r="CV1822" s="179" t="str">
        <f t="shared" si="3010"/>
        <v>CV$17</v>
      </c>
      <c r="CW1822" s="179" t="str">
        <f t="shared" si="3010"/>
        <v>CW$17</v>
      </c>
      <c r="CX1822" s="179" t="str">
        <f t="shared" si="3010"/>
        <v>CX$17</v>
      </c>
      <c r="CY1822" s="179" t="str">
        <f t="shared" si="3010"/>
        <v>CY$17</v>
      </c>
      <c r="CZ1822" s="179" t="str">
        <f t="shared" si="3010"/>
        <v>CZ$17</v>
      </c>
      <c r="DA1822" s="179" t="str">
        <f t="shared" si="3010"/>
        <v>DA$17</v>
      </c>
      <c r="DB1822" s="179" t="str">
        <f t="shared" si="3010"/>
        <v>DB$17</v>
      </c>
      <c r="DC1822" s="179" t="str">
        <f t="shared" si="3010"/>
        <v>DC$17</v>
      </c>
      <c r="DD1822" s="179" t="str">
        <f t="shared" si="3010"/>
        <v>DD$17</v>
      </c>
      <c r="DE1822" s="179" t="str">
        <f t="shared" si="3010"/>
        <v>DE$17</v>
      </c>
      <c r="DF1822" s="179" t="str">
        <f t="shared" si="3010"/>
        <v>DF$17</v>
      </c>
      <c r="DG1822" s="179" t="str">
        <f t="shared" si="3010"/>
        <v>DG$17</v>
      </c>
      <c r="DH1822" s="179" t="str">
        <f t="shared" si="3010"/>
        <v>DH$17</v>
      </c>
      <c r="DI1822" s="179" t="str">
        <f t="shared" si="3010"/>
        <v>DI$17</v>
      </c>
      <c r="DJ1822" s="179" t="str">
        <f t="shared" si="3010"/>
        <v>DJ$17</v>
      </c>
      <c r="DK1822" s="179" t="str">
        <f t="shared" si="3010"/>
        <v>DK$17</v>
      </c>
      <c r="DL1822" s="179" t="str">
        <f t="shared" si="3010"/>
        <v>DL$17</v>
      </c>
    </row>
    <row r="1823" spans="1:116" x14ac:dyDescent="0.4">
      <c r="B1823" t="s">
        <v>332</v>
      </c>
      <c r="D1823" t="s">
        <v>769</v>
      </c>
      <c r="E1823" s="8" t="str">
        <f t="shared" si="2958"/>
        <v>1823 LAMORTR-S</v>
      </c>
      <c r="G1823" s="191" t="str">
        <f>G1792</f>
        <v>Revenue driven amortizing loan - no defaults:</v>
      </c>
      <c r="H1823" s="12"/>
      <c r="I1823" s="60"/>
      <c r="J1823" s="60"/>
      <c r="K1823" s="15"/>
      <c r="L1823" s="15"/>
      <c r="M1823" s="15"/>
      <c r="N1823" s="15"/>
      <c r="O1823" s="15"/>
      <c r="P1823" s="15"/>
      <c r="R1823" s="15"/>
      <c r="S1823" s="179">
        <f t="shared" ref="S1823:AX1823" si="3011">S1788</f>
        <v>0</v>
      </c>
      <c r="T1823" s="179">
        <f t="shared" si="3011"/>
        <v>0</v>
      </c>
      <c r="U1823" s="179">
        <f t="shared" si="3011"/>
        <v>0</v>
      </c>
      <c r="V1823" s="179">
        <f t="shared" si="3011"/>
        <v>0</v>
      </c>
      <c r="W1823" s="179">
        <f t="shared" si="3011"/>
        <v>0</v>
      </c>
      <c r="X1823" s="179">
        <f t="shared" si="3011"/>
        <v>0</v>
      </c>
      <c r="Y1823" s="179">
        <f t="shared" si="3011"/>
        <v>0</v>
      </c>
      <c r="Z1823" s="179">
        <f t="shared" si="3011"/>
        <v>0</v>
      </c>
      <c r="AA1823" s="179">
        <f t="shared" si="3011"/>
        <v>0</v>
      </c>
      <c r="AB1823" s="179">
        <f t="shared" si="3011"/>
        <v>0</v>
      </c>
      <c r="AC1823" s="179">
        <f t="shared" si="3011"/>
        <v>0</v>
      </c>
      <c r="AD1823" s="179">
        <f t="shared" si="3011"/>
        <v>0</v>
      </c>
      <c r="AE1823" s="179">
        <f t="shared" si="3011"/>
        <v>0</v>
      </c>
      <c r="AF1823" s="179">
        <f t="shared" si="3011"/>
        <v>0</v>
      </c>
      <c r="AG1823" s="179">
        <f t="shared" si="3011"/>
        <v>0</v>
      </c>
      <c r="AH1823" s="179">
        <f t="shared" si="3011"/>
        <v>0</v>
      </c>
      <c r="AI1823" s="179">
        <f t="shared" si="3011"/>
        <v>0</v>
      </c>
      <c r="AJ1823" s="179">
        <f t="shared" si="3011"/>
        <v>0</v>
      </c>
      <c r="AK1823" s="179">
        <f t="shared" si="3011"/>
        <v>0</v>
      </c>
      <c r="AL1823" s="179">
        <f t="shared" si="3011"/>
        <v>0</v>
      </c>
      <c r="AM1823" s="179">
        <f t="shared" si="3011"/>
        <v>0</v>
      </c>
      <c r="AN1823" s="179">
        <f t="shared" si="3011"/>
        <v>0</v>
      </c>
      <c r="AO1823" s="179">
        <f t="shared" si="3011"/>
        <v>0</v>
      </c>
      <c r="AP1823" s="179">
        <f t="shared" si="3011"/>
        <v>0</v>
      </c>
      <c r="AQ1823" s="179">
        <f t="shared" si="3011"/>
        <v>0</v>
      </c>
      <c r="AR1823" s="179">
        <f t="shared" si="3011"/>
        <v>0</v>
      </c>
      <c r="AS1823" s="179">
        <f t="shared" si="3011"/>
        <v>0</v>
      </c>
      <c r="AT1823" s="179">
        <f t="shared" si="3011"/>
        <v>0</v>
      </c>
      <c r="AU1823" s="179">
        <f t="shared" si="3011"/>
        <v>0</v>
      </c>
      <c r="AV1823" s="179">
        <f t="shared" si="3011"/>
        <v>0</v>
      </c>
      <c r="AW1823" s="179">
        <f t="shared" si="3011"/>
        <v>0</v>
      </c>
      <c r="AX1823" s="179">
        <f t="shared" si="3011"/>
        <v>0</v>
      </c>
      <c r="AY1823" s="179">
        <f t="shared" ref="AY1823:CD1823" si="3012">AY1788</f>
        <v>0</v>
      </c>
      <c r="AZ1823" s="179">
        <f t="shared" si="3012"/>
        <v>0</v>
      </c>
      <c r="BA1823" s="179">
        <f t="shared" si="3012"/>
        <v>0</v>
      </c>
      <c r="BB1823" s="179">
        <f t="shared" si="3012"/>
        <v>0</v>
      </c>
      <c r="BC1823" s="179">
        <f t="shared" si="3012"/>
        <v>0</v>
      </c>
      <c r="BD1823" s="179">
        <f t="shared" si="3012"/>
        <v>0</v>
      </c>
      <c r="BE1823" s="179">
        <f t="shared" si="3012"/>
        <v>0</v>
      </c>
      <c r="BF1823" s="179">
        <f t="shared" si="3012"/>
        <v>0</v>
      </c>
      <c r="BG1823" s="179">
        <f t="shared" si="3012"/>
        <v>0</v>
      </c>
      <c r="BH1823" s="179">
        <f t="shared" si="3012"/>
        <v>0</v>
      </c>
      <c r="BI1823" s="179">
        <f t="shared" si="3012"/>
        <v>0</v>
      </c>
      <c r="BJ1823" s="179">
        <f t="shared" si="3012"/>
        <v>0</v>
      </c>
      <c r="BK1823" s="179">
        <f t="shared" si="3012"/>
        <v>0</v>
      </c>
      <c r="BL1823" s="179">
        <f t="shared" si="3012"/>
        <v>0</v>
      </c>
      <c r="BM1823" s="179">
        <f t="shared" si="3012"/>
        <v>0</v>
      </c>
      <c r="BN1823" s="179">
        <f t="shared" si="3012"/>
        <v>0</v>
      </c>
      <c r="BO1823" s="179">
        <f t="shared" si="3012"/>
        <v>0</v>
      </c>
      <c r="BP1823" s="179">
        <f t="shared" si="3012"/>
        <v>0</v>
      </c>
      <c r="BQ1823" s="179">
        <f t="shared" si="3012"/>
        <v>0</v>
      </c>
      <c r="BR1823" s="179">
        <f t="shared" si="3012"/>
        <v>0</v>
      </c>
      <c r="BS1823" s="179">
        <f t="shared" si="3012"/>
        <v>0</v>
      </c>
      <c r="BT1823" s="179">
        <f t="shared" si="3012"/>
        <v>0</v>
      </c>
      <c r="BU1823" s="179">
        <f t="shared" si="3012"/>
        <v>0</v>
      </c>
      <c r="BV1823" s="179">
        <f t="shared" si="3012"/>
        <v>0</v>
      </c>
      <c r="BW1823" s="179">
        <f t="shared" si="3012"/>
        <v>0</v>
      </c>
      <c r="BX1823" s="179">
        <f t="shared" si="3012"/>
        <v>0</v>
      </c>
      <c r="BY1823" s="179">
        <f t="shared" si="3012"/>
        <v>0</v>
      </c>
      <c r="BZ1823" s="179">
        <f t="shared" si="3012"/>
        <v>0</v>
      </c>
      <c r="CA1823" s="179">
        <f t="shared" si="3012"/>
        <v>0</v>
      </c>
      <c r="CB1823" s="179">
        <f t="shared" si="3012"/>
        <v>0</v>
      </c>
      <c r="CC1823" s="179">
        <f t="shared" si="3012"/>
        <v>0</v>
      </c>
      <c r="CD1823" s="179">
        <f t="shared" si="3012"/>
        <v>0</v>
      </c>
      <c r="CE1823" s="179">
        <f t="shared" ref="CE1823:CL1823" si="3013">CE1788</f>
        <v>0</v>
      </c>
      <c r="CF1823" s="179">
        <f t="shared" si="3013"/>
        <v>0</v>
      </c>
      <c r="CG1823" s="179">
        <f t="shared" si="3013"/>
        <v>0</v>
      </c>
      <c r="CH1823" s="179">
        <f t="shared" si="3013"/>
        <v>0</v>
      </c>
      <c r="CI1823" s="179">
        <f t="shared" si="3013"/>
        <v>0</v>
      </c>
      <c r="CJ1823" s="179">
        <f t="shared" si="3013"/>
        <v>0</v>
      </c>
      <c r="CK1823" s="179">
        <f t="shared" si="3013"/>
        <v>0</v>
      </c>
      <c r="CL1823" s="179">
        <f t="shared" si="3013"/>
        <v>0</v>
      </c>
      <c r="CN1823" s="60"/>
      <c r="CO1823" s="179">
        <f t="shared" ref="CO1823:DL1823" si="3014">CO1788</f>
        <v>0</v>
      </c>
      <c r="CP1823" s="179">
        <f t="shared" si="3014"/>
        <v>0</v>
      </c>
      <c r="CQ1823" s="179">
        <f t="shared" si="3014"/>
        <v>0</v>
      </c>
      <c r="CR1823" s="179">
        <f t="shared" si="3014"/>
        <v>0</v>
      </c>
      <c r="CS1823" s="179">
        <f t="shared" si="3014"/>
        <v>0</v>
      </c>
      <c r="CT1823" s="179">
        <f t="shared" si="3014"/>
        <v>0</v>
      </c>
      <c r="CU1823" s="179">
        <f t="shared" si="3014"/>
        <v>0</v>
      </c>
      <c r="CV1823" s="179">
        <f t="shared" si="3014"/>
        <v>0</v>
      </c>
      <c r="CW1823" s="179">
        <f t="shared" si="3014"/>
        <v>0</v>
      </c>
      <c r="CX1823" s="179">
        <f t="shared" si="3014"/>
        <v>0</v>
      </c>
      <c r="CY1823" s="179">
        <f t="shared" si="3014"/>
        <v>0</v>
      </c>
      <c r="CZ1823" s="179">
        <f t="shared" si="3014"/>
        <v>0</v>
      </c>
      <c r="DA1823" s="179">
        <f t="shared" si="3014"/>
        <v>0</v>
      </c>
      <c r="DB1823" s="179">
        <f t="shared" si="3014"/>
        <v>0</v>
      </c>
      <c r="DC1823" s="179">
        <f t="shared" si="3014"/>
        <v>0</v>
      </c>
      <c r="DD1823" s="179">
        <f t="shared" si="3014"/>
        <v>0</v>
      </c>
      <c r="DE1823" s="179">
        <f t="shared" si="3014"/>
        <v>0</v>
      </c>
      <c r="DF1823" s="179">
        <f t="shared" si="3014"/>
        <v>0</v>
      </c>
      <c r="DG1823" s="179">
        <f t="shared" si="3014"/>
        <v>0</v>
      </c>
      <c r="DH1823" s="179">
        <f t="shared" si="3014"/>
        <v>0</v>
      </c>
      <c r="DI1823" s="179">
        <f t="shared" si="3014"/>
        <v>0</v>
      </c>
      <c r="DJ1823" s="179">
        <f t="shared" si="3014"/>
        <v>0</v>
      </c>
      <c r="DK1823" s="179">
        <f t="shared" si="3014"/>
        <v>0</v>
      </c>
      <c r="DL1823" s="179">
        <f t="shared" si="3014"/>
        <v>0</v>
      </c>
    </row>
    <row r="1824" spans="1:116" x14ac:dyDescent="0.4">
      <c r="B1824" t="s">
        <v>332</v>
      </c>
      <c r="D1824" t="s">
        <v>769</v>
      </c>
      <c r="E1824" s="8" t="str">
        <f t="shared" ref="E1824" si="3015">ROW()&amp;" "&amp;D1824</f>
        <v>1824 LAMORTR-S</v>
      </c>
      <c r="G1824" s="241" t="str">
        <f>IFERROR(SUBSTITUTE(TRIM(MID(G1792, SEARCH("-", G1792) + 1, LEN(G1792))),":",""),"no unit")</f>
        <v>no defaults</v>
      </c>
      <c r="H1824" s="12"/>
      <c r="I1824" s="60"/>
      <c r="J1824" s="60"/>
      <c r="K1824" s="15"/>
      <c r="L1824" s="15"/>
      <c r="M1824" s="15"/>
      <c r="N1824" s="15"/>
      <c r="O1824" s="15"/>
      <c r="P1824" s="15"/>
      <c r="R1824" s="15"/>
      <c r="S1824" s="179"/>
      <c r="T1824" s="179"/>
      <c r="U1824" s="179"/>
      <c r="V1824" s="179"/>
      <c r="W1824" s="179"/>
      <c r="X1824" s="179"/>
      <c r="Y1824" s="179"/>
      <c r="Z1824" s="179"/>
      <c r="AA1824" s="179"/>
      <c r="AB1824" s="179"/>
      <c r="AC1824" s="179"/>
      <c r="AD1824" s="179"/>
      <c r="AE1824" s="179"/>
      <c r="AF1824" s="179"/>
      <c r="AG1824" s="179"/>
      <c r="AH1824" s="179"/>
      <c r="AI1824" s="179"/>
      <c r="AJ1824" s="179"/>
      <c r="AK1824" s="179"/>
      <c r="AL1824" s="179"/>
      <c r="AM1824" s="179"/>
      <c r="AN1824" s="179"/>
      <c r="AO1824" s="179"/>
      <c r="AP1824" s="179"/>
      <c r="AQ1824" s="179"/>
      <c r="AR1824" s="179"/>
      <c r="AS1824" s="179"/>
      <c r="AT1824" s="179"/>
      <c r="AU1824" s="179"/>
      <c r="AV1824" s="179"/>
      <c r="AW1824" s="179"/>
      <c r="AX1824" s="179"/>
      <c r="AY1824" s="179"/>
      <c r="AZ1824" s="179"/>
      <c r="BA1824" s="179"/>
      <c r="BB1824" s="179"/>
      <c r="BC1824" s="179"/>
      <c r="BD1824" s="179"/>
      <c r="BE1824" s="179"/>
      <c r="BF1824" s="179"/>
      <c r="BG1824" s="179"/>
      <c r="BH1824" s="179"/>
      <c r="BI1824" s="179"/>
      <c r="BJ1824" s="179"/>
      <c r="BK1824" s="179"/>
      <c r="BL1824" s="179"/>
      <c r="BM1824" s="179"/>
      <c r="BN1824" s="179"/>
      <c r="BO1824" s="179"/>
      <c r="BP1824" s="179"/>
      <c r="BQ1824" s="179"/>
      <c r="BR1824" s="179"/>
      <c r="BS1824" s="179"/>
      <c r="BT1824" s="179"/>
      <c r="BU1824" s="179"/>
      <c r="BV1824" s="179"/>
      <c r="BW1824" s="179"/>
      <c r="BX1824" s="179"/>
      <c r="BY1824" s="179"/>
      <c r="BZ1824" s="179"/>
      <c r="CA1824" s="179"/>
      <c r="CB1824" s="179"/>
      <c r="CC1824" s="179"/>
      <c r="CD1824" s="179"/>
      <c r="CE1824" s="179"/>
      <c r="CF1824" s="179"/>
      <c r="CG1824" s="179"/>
      <c r="CH1824" s="179"/>
      <c r="CI1824" s="179"/>
      <c r="CJ1824" s="179"/>
      <c r="CK1824" s="179"/>
      <c r="CL1824" s="179"/>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B1825" t="s">
        <v>332</v>
      </c>
      <c r="D1825" t="s">
        <v>769</v>
      </c>
      <c r="E1825" s="8" t="str">
        <f t="shared" si="2958"/>
        <v>1825 LAMORTR-S</v>
      </c>
      <c r="G1825" s="136" t="str">
        <f>G1790</f>
        <v>Secondary revenue driver</v>
      </c>
      <c r="H1825" s="12"/>
      <c r="I1825" s="60"/>
      <c r="J1825" s="60"/>
      <c r="K1825" s="15"/>
      <c r="L1825" s="15"/>
      <c r="M1825" s="15"/>
      <c r="N1825" s="15"/>
      <c r="O1825" s="15"/>
      <c r="P1825" s="15"/>
      <c r="R1825" s="15"/>
      <c r="S1825" s="4" t="str">
        <f t="shared" ref="S1825:AX1825" si="3016">ADDRESS(ROW(S1806),COLUMN(S1806),2)</f>
        <v>S$1806</v>
      </c>
      <c r="T1825" s="4" t="str">
        <f t="shared" si="3016"/>
        <v>T$1806</v>
      </c>
      <c r="U1825" s="4" t="str">
        <f t="shared" si="3016"/>
        <v>U$1806</v>
      </c>
      <c r="V1825" s="4" t="str">
        <f t="shared" si="3016"/>
        <v>V$1806</v>
      </c>
      <c r="W1825" s="4" t="str">
        <f t="shared" si="3016"/>
        <v>W$1806</v>
      </c>
      <c r="X1825" s="4" t="str">
        <f t="shared" si="3016"/>
        <v>X$1806</v>
      </c>
      <c r="Y1825" s="4" t="str">
        <f t="shared" si="3016"/>
        <v>Y$1806</v>
      </c>
      <c r="Z1825" s="4" t="str">
        <f t="shared" si="3016"/>
        <v>Z$1806</v>
      </c>
      <c r="AA1825" s="4" t="str">
        <f t="shared" si="3016"/>
        <v>AA$1806</v>
      </c>
      <c r="AB1825" s="4" t="str">
        <f t="shared" si="3016"/>
        <v>AB$1806</v>
      </c>
      <c r="AC1825" s="4" t="str">
        <f t="shared" si="3016"/>
        <v>AC$1806</v>
      </c>
      <c r="AD1825" s="4" t="str">
        <f t="shared" si="3016"/>
        <v>AD$1806</v>
      </c>
      <c r="AE1825" s="4" t="str">
        <f t="shared" si="3016"/>
        <v>AE$1806</v>
      </c>
      <c r="AF1825" s="4" t="str">
        <f t="shared" si="3016"/>
        <v>AF$1806</v>
      </c>
      <c r="AG1825" s="4" t="str">
        <f t="shared" si="3016"/>
        <v>AG$1806</v>
      </c>
      <c r="AH1825" s="4" t="str">
        <f t="shared" si="3016"/>
        <v>AH$1806</v>
      </c>
      <c r="AI1825" s="4" t="str">
        <f t="shared" si="3016"/>
        <v>AI$1806</v>
      </c>
      <c r="AJ1825" s="4" t="str">
        <f t="shared" si="3016"/>
        <v>AJ$1806</v>
      </c>
      <c r="AK1825" s="4" t="str">
        <f t="shared" si="3016"/>
        <v>AK$1806</v>
      </c>
      <c r="AL1825" s="4" t="str">
        <f t="shared" si="3016"/>
        <v>AL$1806</v>
      </c>
      <c r="AM1825" s="4" t="str">
        <f t="shared" si="3016"/>
        <v>AM$1806</v>
      </c>
      <c r="AN1825" s="4" t="str">
        <f t="shared" si="3016"/>
        <v>AN$1806</v>
      </c>
      <c r="AO1825" s="4" t="str">
        <f t="shared" si="3016"/>
        <v>AO$1806</v>
      </c>
      <c r="AP1825" s="4" t="str">
        <f t="shared" si="3016"/>
        <v>AP$1806</v>
      </c>
      <c r="AQ1825" s="4" t="str">
        <f t="shared" si="3016"/>
        <v>AQ$1806</v>
      </c>
      <c r="AR1825" s="4" t="str">
        <f t="shared" si="3016"/>
        <v>AR$1806</v>
      </c>
      <c r="AS1825" s="4" t="str">
        <f t="shared" si="3016"/>
        <v>AS$1806</v>
      </c>
      <c r="AT1825" s="4" t="str">
        <f t="shared" si="3016"/>
        <v>AT$1806</v>
      </c>
      <c r="AU1825" s="4" t="str">
        <f t="shared" si="3016"/>
        <v>AU$1806</v>
      </c>
      <c r="AV1825" s="4" t="str">
        <f t="shared" si="3016"/>
        <v>AV$1806</v>
      </c>
      <c r="AW1825" s="4" t="str">
        <f t="shared" si="3016"/>
        <v>AW$1806</v>
      </c>
      <c r="AX1825" s="4" t="str">
        <f t="shared" si="3016"/>
        <v>AX$1806</v>
      </c>
      <c r="AY1825" s="4" t="str">
        <f t="shared" ref="AY1825:CD1825" si="3017">ADDRESS(ROW(AY1806),COLUMN(AY1806),2)</f>
        <v>AY$1806</v>
      </c>
      <c r="AZ1825" s="4" t="str">
        <f t="shared" si="3017"/>
        <v>AZ$1806</v>
      </c>
      <c r="BA1825" s="4" t="str">
        <f t="shared" si="3017"/>
        <v>BA$1806</v>
      </c>
      <c r="BB1825" s="4" t="str">
        <f t="shared" si="3017"/>
        <v>BB$1806</v>
      </c>
      <c r="BC1825" s="4" t="str">
        <f t="shared" si="3017"/>
        <v>BC$1806</v>
      </c>
      <c r="BD1825" s="4" t="str">
        <f t="shared" si="3017"/>
        <v>BD$1806</v>
      </c>
      <c r="BE1825" s="4" t="str">
        <f t="shared" si="3017"/>
        <v>BE$1806</v>
      </c>
      <c r="BF1825" s="4" t="str">
        <f t="shared" si="3017"/>
        <v>BF$1806</v>
      </c>
      <c r="BG1825" s="4" t="str">
        <f t="shared" si="3017"/>
        <v>BG$1806</v>
      </c>
      <c r="BH1825" s="4" t="str">
        <f t="shared" si="3017"/>
        <v>BH$1806</v>
      </c>
      <c r="BI1825" s="4" t="str">
        <f t="shared" si="3017"/>
        <v>BI$1806</v>
      </c>
      <c r="BJ1825" s="4" t="str">
        <f t="shared" si="3017"/>
        <v>BJ$1806</v>
      </c>
      <c r="BK1825" s="4" t="str">
        <f t="shared" si="3017"/>
        <v>BK$1806</v>
      </c>
      <c r="BL1825" s="4" t="str">
        <f t="shared" si="3017"/>
        <v>BL$1806</v>
      </c>
      <c r="BM1825" s="4" t="str">
        <f t="shared" si="3017"/>
        <v>BM$1806</v>
      </c>
      <c r="BN1825" s="4" t="str">
        <f t="shared" si="3017"/>
        <v>BN$1806</v>
      </c>
      <c r="BO1825" s="4" t="str">
        <f t="shared" si="3017"/>
        <v>BO$1806</v>
      </c>
      <c r="BP1825" s="4" t="str">
        <f t="shared" si="3017"/>
        <v>BP$1806</v>
      </c>
      <c r="BQ1825" s="4" t="str">
        <f t="shared" si="3017"/>
        <v>BQ$1806</v>
      </c>
      <c r="BR1825" s="4" t="str">
        <f t="shared" si="3017"/>
        <v>BR$1806</v>
      </c>
      <c r="BS1825" s="4" t="str">
        <f t="shared" si="3017"/>
        <v>BS$1806</v>
      </c>
      <c r="BT1825" s="4" t="str">
        <f t="shared" si="3017"/>
        <v>BT$1806</v>
      </c>
      <c r="BU1825" s="4" t="str">
        <f t="shared" si="3017"/>
        <v>BU$1806</v>
      </c>
      <c r="BV1825" s="4" t="str">
        <f t="shared" si="3017"/>
        <v>BV$1806</v>
      </c>
      <c r="BW1825" s="4" t="str">
        <f t="shared" si="3017"/>
        <v>BW$1806</v>
      </c>
      <c r="BX1825" s="4" t="str">
        <f t="shared" si="3017"/>
        <v>BX$1806</v>
      </c>
      <c r="BY1825" s="4" t="str">
        <f t="shared" si="3017"/>
        <v>BY$1806</v>
      </c>
      <c r="BZ1825" s="4" t="str">
        <f t="shared" si="3017"/>
        <v>BZ$1806</v>
      </c>
      <c r="CA1825" s="4" t="str">
        <f t="shared" si="3017"/>
        <v>CA$1806</v>
      </c>
      <c r="CB1825" s="4" t="str">
        <f t="shared" si="3017"/>
        <v>CB$1806</v>
      </c>
      <c r="CC1825" s="4" t="str">
        <f t="shared" si="3017"/>
        <v>CC$1806</v>
      </c>
      <c r="CD1825" s="4" t="str">
        <f t="shared" si="3017"/>
        <v>CD$1806</v>
      </c>
      <c r="CE1825" s="4" t="str">
        <f t="shared" ref="CE1825:CL1825" si="3018">ADDRESS(ROW(CE1806),COLUMN(CE1806),2)</f>
        <v>CE$1806</v>
      </c>
      <c r="CF1825" s="4" t="str">
        <f t="shared" si="3018"/>
        <v>CF$1806</v>
      </c>
      <c r="CG1825" s="4" t="str">
        <f t="shared" si="3018"/>
        <v>CG$1806</v>
      </c>
      <c r="CH1825" s="4" t="str">
        <f t="shared" si="3018"/>
        <v>CH$1806</v>
      </c>
      <c r="CI1825" s="4" t="str">
        <f t="shared" si="3018"/>
        <v>CI$1806</v>
      </c>
      <c r="CJ1825" s="4" t="str">
        <f t="shared" si="3018"/>
        <v>CJ$1806</v>
      </c>
      <c r="CK1825" s="4" t="str">
        <f t="shared" si="3018"/>
        <v>CK$1806</v>
      </c>
      <c r="CL1825" s="4" t="str">
        <f t="shared" si="3018"/>
        <v>CL$1806</v>
      </c>
      <c r="CN1825" s="60"/>
      <c r="CO1825" s="4" t="str">
        <f t="shared" ref="CO1825:DL1825" si="3019">ADDRESS(ROW(CO1806),COLUMN(CO1806),2)</f>
        <v>CO$1806</v>
      </c>
      <c r="CP1825" s="4" t="str">
        <f t="shared" si="3019"/>
        <v>CP$1806</v>
      </c>
      <c r="CQ1825" s="4" t="str">
        <f t="shared" si="3019"/>
        <v>CQ$1806</v>
      </c>
      <c r="CR1825" s="4" t="str">
        <f t="shared" si="3019"/>
        <v>CR$1806</v>
      </c>
      <c r="CS1825" s="4" t="str">
        <f t="shared" si="3019"/>
        <v>CS$1806</v>
      </c>
      <c r="CT1825" s="4" t="str">
        <f t="shared" si="3019"/>
        <v>CT$1806</v>
      </c>
      <c r="CU1825" s="4" t="str">
        <f t="shared" si="3019"/>
        <v>CU$1806</v>
      </c>
      <c r="CV1825" s="4" t="str">
        <f t="shared" si="3019"/>
        <v>CV$1806</v>
      </c>
      <c r="CW1825" s="4" t="str">
        <f t="shared" si="3019"/>
        <v>CW$1806</v>
      </c>
      <c r="CX1825" s="4" t="str">
        <f t="shared" si="3019"/>
        <v>CX$1806</v>
      </c>
      <c r="CY1825" s="4" t="str">
        <f t="shared" si="3019"/>
        <v>CY$1806</v>
      </c>
      <c r="CZ1825" s="4" t="str">
        <f t="shared" si="3019"/>
        <v>CZ$1806</v>
      </c>
      <c r="DA1825" s="4" t="str">
        <f t="shared" si="3019"/>
        <v>DA$1806</v>
      </c>
      <c r="DB1825" s="4" t="str">
        <f t="shared" si="3019"/>
        <v>DB$1806</v>
      </c>
      <c r="DC1825" s="4" t="str">
        <f t="shared" si="3019"/>
        <v>DC$1806</v>
      </c>
      <c r="DD1825" s="4" t="str">
        <f t="shared" si="3019"/>
        <v>DD$1806</v>
      </c>
      <c r="DE1825" s="4" t="str">
        <f t="shared" si="3019"/>
        <v>DE$1806</v>
      </c>
      <c r="DF1825" s="4" t="str">
        <f t="shared" si="3019"/>
        <v>DF$1806</v>
      </c>
      <c r="DG1825" s="4" t="str">
        <f t="shared" si="3019"/>
        <v>DG$1806</v>
      </c>
      <c r="DH1825" s="4" t="str">
        <f t="shared" si="3019"/>
        <v>DH$1806</v>
      </c>
      <c r="DI1825" s="4" t="str">
        <f t="shared" si="3019"/>
        <v>DI$1806</v>
      </c>
      <c r="DJ1825" s="4" t="str">
        <f t="shared" si="3019"/>
        <v>DJ$1806</v>
      </c>
      <c r="DK1825" s="4" t="str">
        <f t="shared" si="3019"/>
        <v>DK$1806</v>
      </c>
      <c r="DL1825" s="4" t="str">
        <f t="shared" si="3019"/>
        <v>DL$1806</v>
      </c>
    </row>
    <row r="1826" spans="1:116" x14ac:dyDescent="0.4">
      <c r="B1826" t="s">
        <v>332</v>
      </c>
      <c r="D1826" t="s">
        <v>769</v>
      </c>
      <c r="E1826" s="8" t="str">
        <f t="shared" si="2958"/>
        <v>1826 LAMORTR-S</v>
      </c>
      <c r="G1826" s="136" t="str">
        <f>G1791</f>
        <v>Secondary volume driver</v>
      </c>
      <c r="H1826" s="12"/>
      <c r="I1826" s="60"/>
      <c r="J1826" s="60"/>
      <c r="K1826" s="15"/>
      <c r="L1826" s="15"/>
      <c r="M1826" s="15"/>
      <c r="N1826" s="15"/>
      <c r="O1826" s="15"/>
      <c r="P1826" s="15"/>
      <c r="R1826" s="15"/>
      <c r="S1826" s="179" t="str">
        <f t="shared" ref="S1826:AX1826" si="3020">S1791</f>
        <v>S$19</v>
      </c>
      <c r="T1826" s="179" t="str">
        <f t="shared" si="3020"/>
        <v>T$19</v>
      </c>
      <c r="U1826" s="179" t="str">
        <f t="shared" si="3020"/>
        <v>U$19</v>
      </c>
      <c r="V1826" s="179" t="str">
        <f t="shared" si="3020"/>
        <v>V$19</v>
      </c>
      <c r="W1826" s="179" t="str">
        <f t="shared" si="3020"/>
        <v>W$19</v>
      </c>
      <c r="X1826" s="179" t="str">
        <f t="shared" si="3020"/>
        <v>X$19</v>
      </c>
      <c r="Y1826" s="179" t="str">
        <f t="shared" si="3020"/>
        <v>Y$19</v>
      </c>
      <c r="Z1826" s="179" t="str">
        <f t="shared" si="3020"/>
        <v>Z$19</v>
      </c>
      <c r="AA1826" s="179" t="str">
        <f t="shared" si="3020"/>
        <v>AA$19</v>
      </c>
      <c r="AB1826" s="179" t="str">
        <f t="shared" si="3020"/>
        <v>AB$19</v>
      </c>
      <c r="AC1826" s="179" t="str">
        <f t="shared" si="3020"/>
        <v>AC$19</v>
      </c>
      <c r="AD1826" s="179" t="str">
        <f t="shared" si="3020"/>
        <v>AD$19</v>
      </c>
      <c r="AE1826" s="179" t="str">
        <f t="shared" si="3020"/>
        <v>AE$19</v>
      </c>
      <c r="AF1826" s="179" t="str">
        <f t="shared" si="3020"/>
        <v>AF$19</v>
      </c>
      <c r="AG1826" s="179" t="str">
        <f t="shared" si="3020"/>
        <v>AG$19</v>
      </c>
      <c r="AH1826" s="179" t="str">
        <f t="shared" si="3020"/>
        <v>AH$19</v>
      </c>
      <c r="AI1826" s="179" t="str">
        <f t="shared" si="3020"/>
        <v>AI$19</v>
      </c>
      <c r="AJ1826" s="179" t="str">
        <f t="shared" si="3020"/>
        <v>AJ$19</v>
      </c>
      <c r="AK1826" s="179" t="str">
        <f t="shared" si="3020"/>
        <v>AK$19</v>
      </c>
      <c r="AL1826" s="179" t="str">
        <f t="shared" si="3020"/>
        <v>AL$19</v>
      </c>
      <c r="AM1826" s="179" t="str">
        <f t="shared" si="3020"/>
        <v>AM$19</v>
      </c>
      <c r="AN1826" s="179" t="str">
        <f t="shared" si="3020"/>
        <v>AN$19</v>
      </c>
      <c r="AO1826" s="179" t="str">
        <f t="shared" si="3020"/>
        <v>AO$19</v>
      </c>
      <c r="AP1826" s="179" t="str">
        <f t="shared" si="3020"/>
        <v>AP$19</v>
      </c>
      <c r="AQ1826" s="179" t="str">
        <f t="shared" si="3020"/>
        <v>AQ$19</v>
      </c>
      <c r="AR1826" s="179" t="str">
        <f t="shared" si="3020"/>
        <v>AR$19</v>
      </c>
      <c r="AS1826" s="179" t="str">
        <f t="shared" si="3020"/>
        <v>AS$19</v>
      </c>
      <c r="AT1826" s="179" t="str">
        <f t="shared" si="3020"/>
        <v>AT$19</v>
      </c>
      <c r="AU1826" s="179" t="str">
        <f t="shared" si="3020"/>
        <v>AU$19</v>
      </c>
      <c r="AV1826" s="179" t="str">
        <f t="shared" si="3020"/>
        <v>AV$19</v>
      </c>
      <c r="AW1826" s="179" t="str">
        <f t="shared" si="3020"/>
        <v>AW$19</v>
      </c>
      <c r="AX1826" s="179" t="str">
        <f t="shared" si="3020"/>
        <v>AX$19</v>
      </c>
      <c r="AY1826" s="179" t="str">
        <f t="shared" ref="AY1826:CD1826" si="3021">AY1791</f>
        <v>AY$19</v>
      </c>
      <c r="AZ1826" s="179" t="str">
        <f t="shared" si="3021"/>
        <v>AZ$19</v>
      </c>
      <c r="BA1826" s="179" t="str">
        <f t="shared" si="3021"/>
        <v>BA$19</v>
      </c>
      <c r="BB1826" s="179" t="str">
        <f t="shared" si="3021"/>
        <v>BB$19</v>
      </c>
      <c r="BC1826" s="179" t="str">
        <f t="shared" si="3021"/>
        <v>BC$19</v>
      </c>
      <c r="BD1826" s="179" t="str">
        <f t="shared" si="3021"/>
        <v>BD$19</v>
      </c>
      <c r="BE1826" s="179" t="str">
        <f t="shared" si="3021"/>
        <v>BE$19</v>
      </c>
      <c r="BF1826" s="179" t="str">
        <f t="shared" si="3021"/>
        <v>BF$19</v>
      </c>
      <c r="BG1826" s="179" t="str">
        <f t="shared" si="3021"/>
        <v>BG$19</v>
      </c>
      <c r="BH1826" s="179" t="str">
        <f t="shared" si="3021"/>
        <v>BH$19</v>
      </c>
      <c r="BI1826" s="179" t="str">
        <f t="shared" si="3021"/>
        <v>BI$19</v>
      </c>
      <c r="BJ1826" s="179" t="str">
        <f t="shared" si="3021"/>
        <v>BJ$19</v>
      </c>
      <c r="BK1826" s="179" t="str">
        <f t="shared" si="3021"/>
        <v>BK$19</v>
      </c>
      <c r="BL1826" s="179" t="str">
        <f t="shared" si="3021"/>
        <v>BL$19</v>
      </c>
      <c r="BM1826" s="179" t="str">
        <f t="shared" si="3021"/>
        <v>BM$19</v>
      </c>
      <c r="BN1826" s="179" t="str">
        <f t="shared" si="3021"/>
        <v>BN$19</v>
      </c>
      <c r="BO1826" s="179" t="str">
        <f t="shared" si="3021"/>
        <v>BO$19</v>
      </c>
      <c r="BP1826" s="179" t="str">
        <f t="shared" si="3021"/>
        <v>BP$19</v>
      </c>
      <c r="BQ1826" s="179" t="str">
        <f t="shared" si="3021"/>
        <v>BQ$19</v>
      </c>
      <c r="BR1826" s="179" t="str">
        <f t="shared" si="3021"/>
        <v>BR$19</v>
      </c>
      <c r="BS1826" s="179" t="str">
        <f t="shared" si="3021"/>
        <v>BS$19</v>
      </c>
      <c r="BT1826" s="179" t="str">
        <f t="shared" si="3021"/>
        <v>BT$19</v>
      </c>
      <c r="BU1826" s="179" t="str">
        <f t="shared" si="3021"/>
        <v>BU$19</v>
      </c>
      <c r="BV1826" s="179" t="str">
        <f t="shared" si="3021"/>
        <v>BV$19</v>
      </c>
      <c r="BW1826" s="179" t="str">
        <f t="shared" si="3021"/>
        <v>BW$19</v>
      </c>
      <c r="BX1826" s="179" t="str">
        <f t="shared" si="3021"/>
        <v>BX$19</v>
      </c>
      <c r="BY1826" s="179" t="str">
        <f t="shared" si="3021"/>
        <v>BY$19</v>
      </c>
      <c r="BZ1826" s="179" t="str">
        <f t="shared" si="3021"/>
        <v>BZ$19</v>
      </c>
      <c r="CA1826" s="179" t="str">
        <f t="shared" si="3021"/>
        <v>CA$19</v>
      </c>
      <c r="CB1826" s="179" t="str">
        <f t="shared" si="3021"/>
        <v>CB$19</v>
      </c>
      <c r="CC1826" s="179" t="str">
        <f t="shared" si="3021"/>
        <v>CC$19</v>
      </c>
      <c r="CD1826" s="179" t="str">
        <f t="shared" si="3021"/>
        <v>CD$19</v>
      </c>
      <c r="CE1826" s="179" t="str">
        <f t="shared" ref="CE1826:CL1826" si="3022">CE1791</f>
        <v>CE$19</v>
      </c>
      <c r="CF1826" s="179" t="str">
        <f t="shared" si="3022"/>
        <v>CF$19</v>
      </c>
      <c r="CG1826" s="179" t="str">
        <f t="shared" si="3022"/>
        <v>CG$19</v>
      </c>
      <c r="CH1826" s="179" t="str">
        <f t="shared" si="3022"/>
        <v>CH$19</v>
      </c>
      <c r="CI1826" s="179" t="str">
        <f t="shared" si="3022"/>
        <v>CI$19</v>
      </c>
      <c r="CJ1826" s="179" t="str">
        <f t="shared" si="3022"/>
        <v>CJ$19</v>
      </c>
      <c r="CK1826" s="179" t="str">
        <f t="shared" si="3022"/>
        <v>CK$19</v>
      </c>
      <c r="CL1826" s="179" t="str">
        <f t="shared" si="3022"/>
        <v>CL$19</v>
      </c>
      <c r="CN1826" s="60"/>
      <c r="CO1826" s="179" t="str">
        <f t="shared" ref="CO1826:DL1826" si="3023">CO1791</f>
        <v>CO$19</v>
      </c>
      <c r="CP1826" s="179" t="str">
        <f t="shared" si="3023"/>
        <v>CP$19</v>
      </c>
      <c r="CQ1826" s="179" t="str">
        <f t="shared" si="3023"/>
        <v>CQ$19</v>
      </c>
      <c r="CR1826" s="179" t="str">
        <f t="shared" si="3023"/>
        <v>CR$19</v>
      </c>
      <c r="CS1826" s="179" t="str">
        <f t="shared" si="3023"/>
        <v>CS$19</v>
      </c>
      <c r="CT1826" s="179" t="str">
        <f t="shared" si="3023"/>
        <v>CT$19</v>
      </c>
      <c r="CU1826" s="179" t="str">
        <f t="shared" si="3023"/>
        <v>CU$19</v>
      </c>
      <c r="CV1826" s="179" t="str">
        <f t="shared" si="3023"/>
        <v>CV$19</v>
      </c>
      <c r="CW1826" s="179" t="str">
        <f t="shared" si="3023"/>
        <v>CW$19</v>
      </c>
      <c r="CX1826" s="179" t="str">
        <f t="shared" si="3023"/>
        <v>CX$19</v>
      </c>
      <c r="CY1826" s="179" t="str">
        <f t="shared" si="3023"/>
        <v>CY$19</v>
      </c>
      <c r="CZ1826" s="179" t="str">
        <f t="shared" si="3023"/>
        <v>CZ$19</v>
      </c>
      <c r="DA1826" s="179" t="str">
        <f t="shared" si="3023"/>
        <v>DA$19</v>
      </c>
      <c r="DB1826" s="179" t="str">
        <f t="shared" si="3023"/>
        <v>DB$19</v>
      </c>
      <c r="DC1826" s="179" t="str">
        <f t="shared" si="3023"/>
        <v>DC$19</v>
      </c>
      <c r="DD1826" s="179" t="str">
        <f t="shared" si="3023"/>
        <v>DD$19</v>
      </c>
      <c r="DE1826" s="179" t="str">
        <f t="shared" si="3023"/>
        <v>DE$19</v>
      </c>
      <c r="DF1826" s="179" t="str">
        <f t="shared" si="3023"/>
        <v>DF$19</v>
      </c>
      <c r="DG1826" s="179" t="str">
        <f t="shared" si="3023"/>
        <v>DG$19</v>
      </c>
      <c r="DH1826" s="179" t="str">
        <f t="shared" si="3023"/>
        <v>DH$19</v>
      </c>
      <c r="DI1826" s="179" t="str">
        <f t="shared" si="3023"/>
        <v>DI$19</v>
      </c>
      <c r="DJ1826" s="179" t="str">
        <f t="shared" si="3023"/>
        <v>DJ$19</v>
      </c>
      <c r="DK1826" s="179" t="str">
        <f t="shared" si="3023"/>
        <v>DK$19</v>
      </c>
      <c r="DL1826" s="179" t="str">
        <f t="shared" si="3023"/>
        <v>DL$19</v>
      </c>
    </row>
    <row r="1827" spans="1:116" x14ac:dyDescent="0.4">
      <c r="E1827" s="8"/>
      <c r="H1827" s="12"/>
      <c r="I1827" s="60"/>
      <c r="J1827" s="60"/>
      <c r="K1827" s="15"/>
      <c r="L1827" s="15"/>
      <c r="M1827" s="15"/>
      <c r="N1827" s="15"/>
      <c r="O1827" s="15"/>
      <c r="P1827" s="15"/>
      <c r="R1827" s="15"/>
      <c r="S1827" s="76"/>
      <c r="T1827" s="76"/>
      <c r="U1827" s="76"/>
      <c r="V1827" s="76"/>
      <c r="W1827" s="76"/>
      <c r="X1827" s="76"/>
      <c r="Y1827" s="76"/>
      <c r="Z1827" s="76"/>
      <c r="AA1827" s="76"/>
      <c r="AB1827" s="76"/>
      <c r="AC1827" s="76"/>
      <c r="AD1827" s="76"/>
      <c r="AE1827" s="76"/>
      <c r="AF1827" s="76"/>
      <c r="AG1827" s="76"/>
      <c r="AH1827" s="76"/>
      <c r="AI1827" s="76"/>
      <c r="AJ1827" s="76"/>
      <c r="AK1827" s="76"/>
      <c r="AL1827" s="76"/>
      <c r="AM1827" s="76"/>
      <c r="AN1827" s="76"/>
      <c r="AO1827" s="76"/>
      <c r="AP1827" s="76"/>
      <c r="AQ1827" s="76"/>
      <c r="AR1827" s="76"/>
      <c r="AS1827" s="76"/>
      <c r="AT1827" s="76"/>
      <c r="AU1827" s="76"/>
      <c r="AV1827" s="76"/>
      <c r="AW1827" s="76"/>
      <c r="AX1827" s="76"/>
      <c r="AY1827" s="76"/>
      <c r="AZ1827" s="76"/>
      <c r="BA1827" s="76"/>
      <c r="BB1827" s="76"/>
      <c r="BC1827" s="76"/>
      <c r="BD1827" s="76"/>
      <c r="BE1827" s="76"/>
      <c r="BF1827" s="76"/>
      <c r="BG1827" s="76"/>
      <c r="BH1827" s="76"/>
      <c r="BI1827" s="76"/>
      <c r="BJ1827" s="76"/>
      <c r="BK1827" s="76"/>
      <c r="BL1827" s="76"/>
      <c r="BM1827" s="76"/>
      <c r="BN1827" s="76"/>
      <c r="BO1827" s="76"/>
      <c r="BP1827" s="76"/>
      <c r="BQ1827" s="76"/>
      <c r="BR1827" s="76"/>
      <c r="BS1827" s="76"/>
      <c r="BT1827" s="76"/>
      <c r="BU1827" s="76"/>
      <c r="BV1827" s="76"/>
      <c r="BW1827" s="76"/>
      <c r="BX1827" s="76"/>
      <c r="BY1827" s="76"/>
      <c r="BZ1827" s="76"/>
      <c r="CA1827" s="76"/>
      <c r="CB1827" s="76"/>
      <c r="CC1827" s="76"/>
      <c r="CD1827" s="76"/>
      <c r="CE1827" s="76"/>
      <c r="CF1827" s="76"/>
      <c r="CG1827" s="76"/>
      <c r="CH1827" s="76"/>
      <c r="CI1827" s="76"/>
      <c r="CJ1827" s="76"/>
      <c r="CK1827" s="76"/>
      <c r="CL1827" s="76"/>
      <c r="CN1827" s="60"/>
      <c r="CO1827" s="76"/>
      <c r="CP1827" s="76"/>
      <c r="CQ1827" s="76"/>
      <c r="CR1827" s="76"/>
      <c r="CS1827" s="76"/>
      <c r="CT1827" s="76"/>
      <c r="CU1827" s="76"/>
      <c r="CV1827" s="76"/>
      <c r="CW1827" s="76"/>
      <c r="CX1827" s="76"/>
      <c r="CY1827" s="76"/>
      <c r="CZ1827" s="76"/>
      <c r="DA1827" s="76"/>
      <c r="DB1827" s="76"/>
      <c r="DC1827" s="76"/>
      <c r="DD1827" s="76"/>
      <c r="DE1827" s="76"/>
      <c r="DF1827" s="76"/>
      <c r="DG1827" s="76"/>
      <c r="DH1827" s="76"/>
      <c r="DI1827" s="76"/>
      <c r="DJ1827" s="76"/>
      <c r="DK1827" s="76"/>
      <c r="DL1827" s="76"/>
    </row>
    <row r="1828" spans="1:116" x14ac:dyDescent="0.4">
      <c r="E1828" s="8"/>
      <c r="H1828" s="12"/>
      <c r="I1828" s="60"/>
      <c r="J1828" s="60"/>
      <c r="K1828" s="15"/>
      <c r="L1828" s="15"/>
      <c r="M1828" s="15"/>
      <c r="N1828" s="15"/>
      <c r="O1828" s="15"/>
      <c r="P1828" s="15"/>
      <c r="R1828" s="15"/>
      <c r="S1828" s="76"/>
      <c r="T1828" s="76"/>
      <c r="U1828" s="76"/>
      <c r="V1828" s="76"/>
      <c r="W1828" s="76"/>
      <c r="X1828" s="76"/>
      <c r="Y1828" s="76"/>
      <c r="Z1828" s="76"/>
      <c r="AA1828" s="76"/>
      <c r="AB1828" s="76"/>
      <c r="AC1828" s="76"/>
      <c r="AD1828" s="76"/>
      <c r="AE1828" s="76"/>
      <c r="AF1828" s="76"/>
      <c r="AG1828" s="76"/>
      <c r="AH1828" s="76"/>
      <c r="AI1828" s="76"/>
      <c r="AJ1828" s="76"/>
      <c r="AK1828" s="76"/>
      <c r="AL1828" s="76"/>
      <c r="AM1828" s="76"/>
      <c r="AN1828" s="76"/>
      <c r="AO1828" s="76"/>
      <c r="AP1828" s="76"/>
      <c r="AQ1828" s="76"/>
      <c r="AR1828" s="76"/>
      <c r="AS1828" s="76"/>
      <c r="AT1828" s="76"/>
      <c r="AU1828" s="76"/>
      <c r="AV1828" s="76"/>
      <c r="AW1828" s="76"/>
      <c r="AX1828" s="76"/>
      <c r="AY1828" s="76"/>
      <c r="AZ1828" s="76"/>
      <c r="BA1828" s="76"/>
      <c r="BB1828" s="76"/>
      <c r="BC1828" s="76"/>
      <c r="BD1828" s="76"/>
      <c r="BE1828" s="76"/>
      <c r="BF1828" s="76"/>
      <c r="BG1828" s="76"/>
      <c r="BH1828" s="76"/>
      <c r="BI1828" s="76"/>
      <c r="BJ1828" s="76"/>
      <c r="BK1828" s="76"/>
      <c r="BL1828" s="76"/>
      <c r="BM1828" s="76"/>
      <c r="BN1828" s="76"/>
      <c r="BO1828" s="76"/>
      <c r="BP1828" s="76"/>
      <c r="BQ1828" s="76"/>
      <c r="BR1828" s="76"/>
      <c r="BS1828" s="76"/>
      <c r="BT1828" s="76"/>
      <c r="BU1828" s="76"/>
      <c r="BV1828" s="76"/>
      <c r="BW1828" s="76"/>
      <c r="BX1828" s="76"/>
      <c r="BY1828" s="76"/>
      <c r="BZ1828" s="76"/>
      <c r="CA1828" s="76"/>
      <c r="CB1828" s="76"/>
      <c r="CC1828" s="76"/>
      <c r="CD1828" s="76"/>
      <c r="CE1828" s="76"/>
      <c r="CF1828" s="76"/>
      <c r="CG1828" s="76"/>
      <c r="CH1828" s="76"/>
      <c r="CI1828" s="76"/>
      <c r="CJ1828" s="76"/>
      <c r="CK1828" s="76"/>
      <c r="CL1828" s="76"/>
      <c r="CN1828" s="60"/>
      <c r="CO1828" s="76"/>
      <c r="CP1828" s="76"/>
      <c r="CQ1828" s="76"/>
      <c r="CR1828" s="76"/>
      <c r="CS1828" s="76"/>
      <c r="CT1828" s="76"/>
      <c r="CU1828" s="76"/>
      <c r="CV1828" s="76"/>
      <c r="CW1828" s="76"/>
      <c r="CX1828" s="76"/>
      <c r="CY1828" s="76"/>
      <c r="CZ1828" s="76"/>
      <c r="DA1828" s="76"/>
      <c r="DB1828" s="76"/>
      <c r="DC1828" s="76"/>
      <c r="DD1828" s="76"/>
      <c r="DE1828" s="76"/>
      <c r="DF1828" s="76"/>
      <c r="DG1828" s="76"/>
      <c r="DH1828" s="76"/>
      <c r="DI1828" s="76"/>
      <c r="DJ1828" s="76"/>
      <c r="DK1828" s="76"/>
      <c r="DL1828" s="76"/>
    </row>
    <row r="1829" spans="1:116" x14ac:dyDescent="0.4">
      <c r="A1829" s="174"/>
      <c r="E1829" s="8"/>
      <c r="G1829" s="175" t="s">
        <v>490</v>
      </c>
      <c r="H1829" s="174"/>
      <c r="I1829" s="176"/>
      <c r="J1829" s="176"/>
      <c r="K1829" s="197"/>
      <c r="L1829" s="197"/>
      <c r="M1829" s="197"/>
      <c r="N1829" s="197"/>
      <c r="O1829" s="197"/>
      <c r="P1829" s="197"/>
      <c r="R1829" s="198"/>
      <c r="S1829" s="174"/>
      <c r="T1829" s="174"/>
      <c r="U1829" s="174"/>
      <c r="V1829" s="174"/>
      <c r="W1829" s="174"/>
      <c r="X1829" s="174"/>
      <c r="Y1829" s="174"/>
      <c r="Z1829" s="174"/>
      <c r="AA1829" s="174"/>
      <c r="AB1829" s="174"/>
      <c r="AC1829" s="174"/>
      <c r="AD1829" s="174"/>
      <c r="AE1829" s="174"/>
      <c r="AF1829" s="174"/>
      <c r="AG1829" s="174"/>
      <c r="AH1829" s="174"/>
      <c r="AI1829" s="174"/>
      <c r="AJ1829" s="174"/>
      <c r="AK1829" s="174"/>
      <c r="AL1829" s="174"/>
      <c r="AM1829" s="174"/>
      <c r="AN1829" s="174"/>
      <c r="AO1829" s="174"/>
      <c r="AP1829" s="174"/>
      <c r="AQ1829" s="174"/>
      <c r="AR1829" s="174"/>
      <c r="AS1829" s="174"/>
      <c r="AT1829" s="174"/>
      <c r="AU1829" s="174"/>
      <c r="AV1829" s="174"/>
      <c r="AW1829" s="174"/>
      <c r="AX1829" s="174"/>
      <c r="AY1829" s="174"/>
      <c r="AZ1829" s="174"/>
      <c r="BA1829" s="174"/>
      <c r="BB1829" s="174"/>
      <c r="BC1829" s="174"/>
      <c r="BD1829" s="174"/>
      <c r="BE1829" s="174"/>
      <c r="BF1829" s="174"/>
      <c r="BG1829" s="174"/>
      <c r="BH1829" s="174"/>
      <c r="BI1829" s="174"/>
      <c r="BJ1829" s="174"/>
      <c r="BK1829" s="174"/>
      <c r="BL1829" s="174"/>
      <c r="BM1829" s="174"/>
      <c r="BN1829" s="174"/>
      <c r="BO1829" s="174"/>
      <c r="BP1829" s="174"/>
      <c r="BQ1829" s="174"/>
      <c r="BR1829" s="174"/>
      <c r="BS1829" s="174"/>
      <c r="BT1829" s="174"/>
      <c r="BU1829" s="174"/>
      <c r="BV1829" s="174"/>
      <c r="BW1829" s="174"/>
      <c r="BX1829" s="174"/>
      <c r="BY1829" s="174"/>
      <c r="BZ1829" s="174"/>
      <c r="CA1829" s="174"/>
      <c r="CB1829" s="174"/>
      <c r="CC1829" s="174"/>
      <c r="CD1829" s="174"/>
      <c r="CE1829" s="174"/>
      <c r="CF1829" s="174"/>
      <c r="CG1829" s="174"/>
      <c r="CH1829" s="174"/>
      <c r="CI1829" s="174"/>
      <c r="CJ1829" s="174"/>
      <c r="CK1829" s="174"/>
      <c r="CL1829" s="174"/>
      <c r="CN1829" s="176"/>
      <c r="CO1829" s="174"/>
      <c r="CP1829" s="174"/>
      <c r="CQ1829" s="174"/>
      <c r="CR1829" s="174"/>
      <c r="CS1829" s="174"/>
      <c r="CT1829" s="174"/>
      <c r="CU1829" s="174"/>
      <c r="CV1829" s="174"/>
      <c r="CW1829" s="174"/>
      <c r="CX1829" s="174"/>
      <c r="CY1829" s="174"/>
      <c r="CZ1829" s="174"/>
      <c r="DA1829" s="174"/>
      <c r="DB1829" s="174"/>
      <c r="DC1829" s="174"/>
      <c r="DD1829" s="174"/>
      <c r="DE1829" s="174"/>
      <c r="DF1829" s="174"/>
      <c r="DG1829" s="174"/>
      <c r="DH1829" s="174"/>
      <c r="DI1829" s="174"/>
      <c r="DJ1829" s="174"/>
      <c r="DK1829" s="174"/>
      <c r="DL1829" s="174"/>
    </row>
    <row r="1830" spans="1:116" x14ac:dyDescent="0.4">
      <c r="A1830" s="174"/>
      <c r="E1830" s="8"/>
      <c r="G1830" s="175" t="s">
        <v>492</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461</v>
      </c>
      <c r="H1831" s="174"/>
      <c r="I1831" s="176"/>
      <c r="J1831" s="176"/>
      <c r="K1831" s="197"/>
      <c r="L1831" s="197"/>
      <c r="M1831" s="197"/>
      <c r="N1831" s="197"/>
      <c r="O1831" s="197"/>
      <c r="P1831" s="197"/>
      <c r="R1831" s="198"/>
      <c r="S1831" s="199" t="str">
        <f t="shared" ref="S1831:AX1831" si="3024">S$20</f>
        <v>S$16</v>
      </c>
      <c r="T1831" s="199" t="str">
        <f t="shared" si="3024"/>
        <v>T$16</v>
      </c>
      <c r="U1831" s="199" t="str">
        <f t="shared" si="3024"/>
        <v>U$16</v>
      </c>
      <c r="V1831" s="199" t="str">
        <f t="shared" si="3024"/>
        <v>V$16</v>
      </c>
      <c r="W1831" s="199" t="str">
        <f t="shared" si="3024"/>
        <v>W$16</v>
      </c>
      <c r="X1831" s="199" t="str">
        <f t="shared" si="3024"/>
        <v>X$16</v>
      </c>
      <c r="Y1831" s="199" t="str">
        <f t="shared" si="3024"/>
        <v>Y$16</v>
      </c>
      <c r="Z1831" s="199" t="str">
        <f t="shared" si="3024"/>
        <v>Z$16</v>
      </c>
      <c r="AA1831" s="199" t="str">
        <f t="shared" si="3024"/>
        <v>AA$16</v>
      </c>
      <c r="AB1831" s="199" t="str">
        <f t="shared" si="3024"/>
        <v>AB$16</v>
      </c>
      <c r="AC1831" s="199" t="str">
        <f t="shared" si="3024"/>
        <v>AC$16</v>
      </c>
      <c r="AD1831" s="199" t="str">
        <f t="shared" si="3024"/>
        <v>AD$16</v>
      </c>
      <c r="AE1831" s="199" t="str">
        <f t="shared" si="3024"/>
        <v>AE$16</v>
      </c>
      <c r="AF1831" s="199" t="str">
        <f t="shared" si="3024"/>
        <v>AF$16</v>
      </c>
      <c r="AG1831" s="199" t="str">
        <f t="shared" si="3024"/>
        <v>AG$16</v>
      </c>
      <c r="AH1831" s="199" t="str">
        <f t="shared" si="3024"/>
        <v>AH$16</v>
      </c>
      <c r="AI1831" s="199" t="str">
        <f t="shared" si="3024"/>
        <v>AI$16</v>
      </c>
      <c r="AJ1831" s="199" t="str">
        <f t="shared" si="3024"/>
        <v>AJ$16</v>
      </c>
      <c r="AK1831" s="199" t="str">
        <f t="shared" si="3024"/>
        <v>AK$16</v>
      </c>
      <c r="AL1831" s="199" t="str">
        <f t="shared" si="3024"/>
        <v>AL$16</v>
      </c>
      <c r="AM1831" s="199" t="str">
        <f t="shared" si="3024"/>
        <v>AM$16</v>
      </c>
      <c r="AN1831" s="199" t="str">
        <f t="shared" si="3024"/>
        <v>AN$16</v>
      </c>
      <c r="AO1831" s="199" t="str">
        <f t="shared" si="3024"/>
        <v>AO$16</v>
      </c>
      <c r="AP1831" s="199" t="str">
        <f t="shared" si="3024"/>
        <v>AP$16</v>
      </c>
      <c r="AQ1831" s="199" t="str">
        <f t="shared" si="3024"/>
        <v>AQ$16</v>
      </c>
      <c r="AR1831" s="199" t="str">
        <f t="shared" si="3024"/>
        <v>AR$16</v>
      </c>
      <c r="AS1831" s="199" t="str">
        <f t="shared" si="3024"/>
        <v>AS$16</v>
      </c>
      <c r="AT1831" s="199" t="str">
        <f t="shared" si="3024"/>
        <v>AT$16</v>
      </c>
      <c r="AU1831" s="199" t="str">
        <f t="shared" si="3024"/>
        <v>AU$16</v>
      </c>
      <c r="AV1831" s="199" t="str">
        <f t="shared" si="3024"/>
        <v>AV$16</v>
      </c>
      <c r="AW1831" s="199" t="str">
        <f t="shared" si="3024"/>
        <v>AW$16</v>
      </c>
      <c r="AX1831" s="199" t="str">
        <f t="shared" si="3024"/>
        <v>AX$16</v>
      </c>
      <c r="AY1831" s="199" t="str">
        <f t="shared" ref="AY1831:CD1831" si="3025">AY$20</f>
        <v>AY$16</v>
      </c>
      <c r="AZ1831" s="199" t="str">
        <f t="shared" si="3025"/>
        <v>AZ$16</v>
      </c>
      <c r="BA1831" s="199" t="str">
        <f t="shared" si="3025"/>
        <v>BA$16</v>
      </c>
      <c r="BB1831" s="199" t="str">
        <f t="shared" si="3025"/>
        <v>BB$16</v>
      </c>
      <c r="BC1831" s="199" t="str">
        <f t="shared" si="3025"/>
        <v>BC$16</v>
      </c>
      <c r="BD1831" s="199" t="str">
        <f t="shared" si="3025"/>
        <v>BD$16</v>
      </c>
      <c r="BE1831" s="199" t="str">
        <f t="shared" si="3025"/>
        <v>BE$16</v>
      </c>
      <c r="BF1831" s="199" t="str">
        <f t="shared" si="3025"/>
        <v>BF$16</v>
      </c>
      <c r="BG1831" s="199" t="str">
        <f t="shared" si="3025"/>
        <v>BG$16</v>
      </c>
      <c r="BH1831" s="199" t="str">
        <f t="shared" si="3025"/>
        <v>BH$16</v>
      </c>
      <c r="BI1831" s="199" t="str">
        <f t="shared" si="3025"/>
        <v>BI$16</v>
      </c>
      <c r="BJ1831" s="199" t="str">
        <f t="shared" si="3025"/>
        <v>BJ$16</v>
      </c>
      <c r="BK1831" s="199" t="str">
        <f t="shared" si="3025"/>
        <v>BK$16</v>
      </c>
      <c r="BL1831" s="199" t="str">
        <f t="shared" si="3025"/>
        <v>BL$16</v>
      </c>
      <c r="BM1831" s="199" t="str">
        <f t="shared" si="3025"/>
        <v>BM$16</v>
      </c>
      <c r="BN1831" s="199" t="str">
        <f t="shared" si="3025"/>
        <v>BN$16</v>
      </c>
      <c r="BO1831" s="199" t="str">
        <f t="shared" si="3025"/>
        <v>BO$16</v>
      </c>
      <c r="BP1831" s="199" t="str">
        <f t="shared" si="3025"/>
        <v>BP$16</v>
      </c>
      <c r="BQ1831" s="199" t="str">
        <f t="shared" si="3025"/>
        <v>BQ$16</v>
      </c>
      <c r="BR1831" s="199" t="str">
        <f t="shared" si="3025"/>
        <v>BR$16</v>
      </c>
      <c r="BS1831" s="199" t="str">
        <f t="shared" si="3025"/>
        <v>BS$16</v>
      </c>
      <c r="BT1831" s="199" t="str">
        <f t="shared" si="3025"/>
        <v>BT$16</v>
      </c>
      <c r="BU1831" s="199" t="str">
        <f t="shared" si="3025"/>
        <v>BU$16</v>
      </c>
      <c r="BV1831" s="199" t="str">
        <f t="shared" si="3025"/>
        <v>BV$16</v>
      </c>
      <c r="BW1831" s="199" t="str">
        <f t="shared" si="3025"/>
        <v>BW$16</v>
      </c>
      <c r="BX1831" s="199" t="str">
        <f t="shared" si="3025"/>
        <v>BX$16</v>
      </c>
      <c r="BY1831" s="199" t="str">
        <f t="shared" si="3025"/>
        <v>BY$16</v>
      </c>
      <c r="BZ1831" s="199" t="str">
        <f t="shared" si="3025"/>
        <v>BZ$16</v>
      </c>
      <c r="CA1831" s="199" t="str">
        <f t="shared" si="3025"/>
        <v>CA$16</v>
      </c>
      <c r="CB1831" s="199" t="str">
        <f t="shared" si="3025"/>
        <v>CB$16</v>
      </c>
      <c r="CC1831" s="199" t="str">
        <f t="shared" si="3025"/>
        <v>CC$16</v>
      </c>
      <c r="CD1831" s="199" t="str">
        <f t="shared" si="3025"/>
        <v>CD$16</v>
      </c>
      <c r="CE1831" s="199" t="str">
        <f t="shared" ref="CE1831:CL1831" si="3026">CE$20</f>
        <v>CE$16</v>
      </c>
      <c r="CF1831" s="199" t="str">
        <f t="shared" si="3026"/>
        <v>CF$16</v>
      </c>
      <c r="CG1831" s="199" t="str">
        <f t="shared" si="3026"/>
        <v>CG$16</v>
      </c>
      <c r="CH1831" s="199" t="str">
        <f t="shared" si="3026"/>
        <v>CH$16</v>
      </c>
      <c r="CI1831" s="199" t="str">
        <f t="shared" si="3026"/>
        <v>CI$16</v>
      </c>
      <c r="CJ1831" s="199" t="str">
        <f t="shared" si="3026"/>
        <v>CJ$16</v>
      </c>
      <c r="CK1831" s="199" t="str">
        <f t="shared" si="3026"/>
        <v>CK$16</v>
      </c>
      <c r="CL1831" s="199" t="str">
        <f t="shared" si="3026"/>
        <v>CL$16</v>
      </c>
      <c r="CN1831" s="176"/>
      <c r="CO1831" s="199" t="str">
        <f t="shared" ref="CO1831:DL1831" si="3027">CO$20</f>
        <v>CO$16</v>
      </c>
      <c r="CP1831" s="199" t="str">
        <f t="shared" si="3027"/>
        <v>CP$16</v>
      </c>
      <c r="CQ1831" s="199" t="str">
        <f t="shared" si="3027"/>
        <v>CQ$16</v>
      </c>
      <c r="CR1831" s="199" t="str">
        <f t="shared" si="3027"/>
        <v>CR$16</v>
      </c>
      <c r="CS1831" s="199" t="str">
        <f t="shared" si="3027"/>
        <v>CS$16</v>
      </c>
      <c r="CT1831" s="199" t="str">
        <f t="shared" si="3027"/>
        <v>CT$16</v>
      </c>
      <c r="CU1831" s="199" t="str">
        <f t="shared" si="3027"/>
        <v>CU$16</v>
      </c>
      <c r="CV1831" s="199" t="str">
        <f t="shared" si="3027"/>
        <v>CV$16</v>
      </c>
      <c r="CW1831" s="199" t="str">
        <f t="shared" si="3027"/>
        <v>CW$16</v>
      </c>
      <c r="CX1831" s="199" t="str">
        <f t="shared" si="3027"/>
        <v>CX$16</v>
      </c>
      <c r="CY1831" s="199" t="str">
        <f t="shared" si="3027"/>
        <v>CY$16</v>
      </c>
      <c r="CZ1831" s="199" t="str">
        <f t="shared" si="3027"/>
        <v>CZ$16</v>
      </c>
      <c r="DA1831" s="199" t="str">
        <f t="shared" si="3027"/>
        <v>DA$16</v>
      </c>
      <c r="DB1831" s="199" t="str">
        <f t="shared" si="3027"/>
        <v>DB$16</v>
      </c>
      <c r="DC1831" s="199" t="str">
        <f t="shared" si="3027"/>
        <v>DC$16</v>
      </c>
      <c r="DD1831" s="199" t="str">
        <f t="shared" si="3027"/>
        <v>DD$16</v>
      </c>
      <c r="DE1831" s="199" t="str">
        <f t="shared" si="3027"/>
        <v>DE$16</v>
      </c>
      <c r="DF1831" s="199" t="str">
        <f t="shared" si="3027"/>
        <v>DF$16</v>
      </c>
      <c r="DG1831" s="199" t="str">
        <f t="shared" si="3027"/>
        <v>DG$16</v>
      </c>
      <c r="DH1831" s="199" t="str">
        <f t="shared" si="3027"/>
        <v>DH$16</v>
      </c>
      <c r="DI1831" s="199" t="str">
        <f t="shared" si="3027"/>
        <v>DI$16</v>
      </c>
      <c r="DJ1831" s="199" t="str">
        <f t="shared" si="3027"/>
        <v>DJ$16</v>
      </c>
      <c r="DK1831" s="199" t="str">
        <f t="shared" si="3027"/>
        <v>DK$16</v>
      </c>
      <c r="DL1831" s="199" t="str">
        <f t="shared" si="3027"/>
        <v>DL$16</v>
      </c>
    </row>
    <row r="1832" spans="1:116" x14ac:dyDescent="0.4">
      <c r="A1832" s="174"/>
      <c r="E1832" s="8"/>
      <c r="G1832" s="175" t="s">
        <v>462</v>
      </c>
      <c r="H1832" s="200"/>
      <c r="I1832" s="201"/>
      <c r="J1832" s="201"/>
      <c r="K1832" s="202"/>
      <c r="L1832" s="202"/>
      <c r="M1832" s="202"/>
      <c r="N1832" s="202"/>
      <c r="O1832" s="202"/>
      <c r="P1832" s="202"/>
      <c r="R1832" s="202"/>
      <c r="S1832" s="199" t="str">
        <f t="shared" ref="S1832:AX1832" si="3028">S$21</f>
        <v>S$17</v>
      </c>
      <c r="T1832" s="199" t="str">
        <f t="shared" si="3028"/>
        <v>T$17</v>
      </c>
      <c r="U1832" s="199" t="str">
        <f t="shared" si="3028"/>
        <v>U$17</v>
      </c>
      <c r="V1832" s="199" t="str">
        <f t="shared" si="3028"/>
        <v>V$17</v>
      </c>
      <c r="W1832" s="199" t="str">
        <f t="shared" si="3028"/>
        <v>W$17</v>
      </c>
      <c r="X1832" s="199" t="str">
        <f t="shared" si="3028"/>
        <v>X$17</v>
      </c>
      <c r="Y1832" s="199" t="str">
        <f t="shared" si="3028"/>
        <v>Y$17</v>
      </c>
      <c r="Z1832" s="199" t="str">
        <f t="shared" si="3028"/>
        <v>Z$17</v>
      </c>
      <c r="AA1832" s="199" t="str">
        <f t="shared" si="3028"/>
        <v>AA$17</v>
      </c>
      <c r="AB1832" s="199" t="str">
        <f t="shared" si="3028"/>
        <v>AB$17</v>
      </c>
      <c r="AC1832" s="199" t="str">
        <f t="shared" si="3028"/>
        <v>AC$17</v>
      </c>
      <c r="AD1832" s="199" t="str">
        <f t="shared" si="3028"/>
        <v>AD$17</v>
      </c>
      <c r="AE1832" s="199" t="str">
        <f t="shared" si="3028"/>
        <v>AE$17</v>
      </c>
      <c r="AF1832" s="199" t="str">
        <f t="shared" si="3028"/>
        <v>AF$17</v>
      </c>
      <c r="AG1832" s="199" t="str">
        <f t="shared" si="3028"/>
        <v>AG$17</v>
      </c>
      <c r="AH1832" s="199" t="str">
        <f t="shared" si="3028"/>
        <v>AH$17</v>
      </c>
      <c r="AI1832" s="199" t="str">
        <f t="shared" si="3028"/>
        <v>AI$17</v>
      </c>
      <c r="AJ1832" s="199" t="str">
        <f t="shared" si="3028"/>
        <v>AJ$17</v>
      </c>
      <c r="AK1832" s="199" t="str">
        <f t="shared" si="3028"/>
        <v>AK$17</v>
      </c>
      <c r="AL1832" s="199" t="str">
        <f t="shared" si="3028"/>
        <v>AL$17</v>
      </c>
      <c r="AM1832" s="199" t="str">
        <f t="shared" si="3028"/>
        <v>AM$17</v>
      </c>
      <c r="AN1832" s="199" t="str">
        <f t="shared" si="3028"/>
        <v>AN$17</v>
      </c>
      <c r="AO1832" s="199" t="str">
        <f t="shared" si="3028"/>
        <v>AO$17</v>
      </c>
      <c r="AP1832" s="199" t="str">
        <f t="shared" si="3028"/>
        <v>AP$17</v>
      </c>
      <c r="AQ1832" s="199" t="str">
        <f t="shared" si="3028"/>
        <v>AQ$17</v>
      </c>
      <c r="AR1832" s="199" t="str">
        <f t="shared" si="3028"/>
        <v>AR$17</v>
      </c>
      <c r="AS1832" s="199" t="str">
        <f t="shared" si="3028"/>
        <v>AS$17</v>
      </c>
      <c r="AT1832" s="199" t="str">
        <f t="shared" si="3028"/>
        <v>AT$17</v>
      </c>
      <c r="AU1832" s="199" t="str">
        <f t="shared" si="3028"/>
        <v>AU$17</v>
      </c>
      <c r="AV1832" s="199" t="str">
        <f t="shared" si="3028"/>
        <v>AV$17</v>
      </c>
      <c r="AW1832" s="199" t="str">
        <f t="shared" si="3028"/>
        <v>AW$17</v>
      </c>
      <c r="AX1832" s="199" t="str">
        <f t="shared" si="3028"/>
        <v>AX$17</v>
      </c>
      <c r="AY1832" s="199" t="str">
        <f t="shared" ref="AY1832:CD1832" si="3029">AY$21</f>
        <v>AY$17</v>
      </c>
      <c r="AZ1832" s="199" t="str">
        <f t="shared" si="3029"/>
        <v>AZ$17</v>
      </c>
      <c r="BA1832" s="199" t="str">
        <f t="shared" si="3029"/>
        <v>BA$17</v>
      </c>
      <c r="BB1832" s="199" t="str">
        <f t="shared" si="3029"/>
        <v>BB$17</v>
      </c>
      <c r="BC1832" s="199" t="str">
        <f t="shared" si="3029"/>
        <v>BC$17</v>
      </c>
      <c r="BD1832" s="199" t="str">
        <f t="shared" si="3029"/>
        <v>BD$17</v>
      </c>
      <c r="BE1832" s="199" t="str">
        <f t="shared" si="3029"/>
        <v>BE$17</v>
      </c>
      <c r="BF1832" s="199" t="str">
        <f t="shared" si="3029"/>
        <v>BF$17</v>
      </c>
      <c r="BG1832" s="199" t="str">
        <f t="shared" si="3029"/>
        <v>BG$17</v>
      </c>
      <c r="BH1832" s="199" t="str">
        <f t="shared" si="3029"/>
        <v>BH$17</v>
      </c>
      <c r="BI1832" s="199" t="str">
        <f t="shared" si="3029"/>
        <v>BI$17</v>
      </c>
      <c r="BJ1832" s="199" t="str">
        <f t="shared" si="3029"/>
        <v>BJ$17</v>
      </c>
      <c r="BK1832" s="199" t="str">
        <f t="shared" si="3029"/>
        <v>BK$17</v>
      </c>
      <c r="BL1832" s="199" t="str">
        <f t="shared" si="3029"/>
        <v>BL$17</v>
      </c>
      <c r="BM1832" s="199" t="str">
        <f t="shared" si="3029"/>
        <v>BM$17</v>
      </c>
      <c r="BN1832" s="199" t="str">
        <f t="shared" si="3029"/>
        <v>BN$17</v>
      </c>
      <c r="BO1832" s="199" t="str">
        <f t="shared" si="3029"/>
        <v>BO$17</v>
      </c>
      <c r="BP1832" s="199" t="str">
        <f t="shared" si="3029"/>
        <v>BP$17</v>
      </c>
      <c r="BQ1832" s="199" t="str">
        <f t="shared" si="3029"/>
        <v>BQ$17</v>
      </c>
      <c r="BR1832" s="199" t="str">
        <f t="shared" si="3029"/>
        <v>BR$17</v>
      </c>
      <c r="BS1832" s="199" t="str">
        <f t="shared" si="3029"/>
        <v>BS$17</v>
      </c>
      <c r="BT1832" s="199" t="str">
        <f t="shared" si="3029"/>
        <v>BT$17</v>
      </c>
      <c r="BU1832" s="199" t="str">
        <f t="shared" si="3029"/>
        <v>BU$17</v>
      </c>
      <c r="BV1832" s="199" t="str">
        <f t="shared" si="3029"/>
        <v>BV$17</v>
      </c>
      <c r="BW1832" s="199" t="str">
        <f t="shared" si="3029"/>
        <v>BW$17</v>
      </c>
      <c r="BX1832" s="199" t="str">
        <f t="shared" si="3029"/>
        <v>BX$17</v>
      </c>
      <c r="BY1832" s="199" t="str">
        <f t="shared" si="3029"/>
        <v>BY$17</v>
      </c>
      <c r="BZ1832" s="199" t="str">
        <f t="shared" si="3029"/>
        <v>BZ$17</v>
      </c>
      <c r="CA1832" s="199" t="str">
        <f t="shared" si="3029"/>
        <v>CA$17</v>
      </c>
      <c r="CB1832" s="199" t="str">
        <f t="shared" si="3029"/>
        <v>CB$17</v>
      </c>
      <c r="CC1832" s="199" t="str">
        <f t="shared" si="3029"/>
        <v>CC$17</v>
      </c>
      <c r="CD1832" s="199" t="str">
        <f t="shared" si="3029"/>
        <v>CD$17</v>
      </c>
      <c r="CE1832" s="199" t="str">
        <f t="shared" ref="CE1832:CL1832" si="3030">CE$21</f>
        <v>CE$17</v>
      </c>
      <c r="CF1832" s="199" t="str">
        <f t="shared" si="3030"/>
        <v>CF$17</v>
      </c>
      <c r="CG1832" s="199" t="str">
        <f t="shared" si="3030"/>
        <v>CG$17</v>
      </c>
      <c r="CH1832" s="199" t="str">
        <f t="shared" si="3030"/>
        <v>CH$17</v>
      </c>
      <c r="CI1832" s="199" t="str">
        <f t="shared" si="3030"/>
        <v>CI$17</v>
      </c>
      <c r="CJ1832" s="199" t="str">
        <f t="shared" si="3030"/>
        <v>CJ$17</v>
      </c>
      <c r="CK1832" s="199" t="str">
        <f t="shared" si="3030"/>
        <v>CK$17</v>
      </c>
      <c r="CL1832" s="199" t="str">
        <f t="shared" si="3030"/>
        <v>CL$17</v>
      </c>
      <c r="CN1832" s="201"/>
      <c r="CO1832" s="199" t="str">
        <f t="shared" ref="CO1832:DL1832" si="3031">CO$21</f>
        <v>CO$17</v>
      </c>
      <c r="CP1832" s="199" t="str">
        <f t="shared" si="3031"/>
        <v>CP$17</v>
      </c>
      <c r="CQ1832" s="199" t="str">
        <f t="shared" si="3031"/>
        <v>CQ$17</v>
      </c>
      <c r="CR1832" s="199" t="str">
        <f t="shared" si="3031"/>
        <v>CR$17</v>
      </c>
      <c r="CS1832" s="199" t="str">
        <f t="shared" si="3031"/>
        <v>CS$17</v>
      </c>
      <c r="CT1832" s="199" t="str">
        <f t="shared" si="3031"/>
        <v>CT$17</v>
      </c>
      <c r="CU1832" s="199" t="str">
        <f t="shared" si="3031"/>
        <v>CU$17</v>
      </c>
      <c r="CV1832" s="199" t="str">
        <f t="shared" si="3031"/>
        <v>CV$17</v>
      </c>
      <c r="CW1832" s="199" t="str">
        <f t="shared" si="3031"/>
        <v>CW$17</v>
      </c>
      <c r="CX1832" s="199" t="str">
        <f t="shared" si="3031"/>
        <v>CX$17</v>
      </c>
      <c r="CY1832" s="199" t="str">
        <f t="shared" si="3031"/>
        <v>CY$17</v>
      </c>
      <c r="CZ1832" s="199" t="str">
        <f t="shared" si="3031"/>
        <v>CZ$17</v>
      </c>
      <c r="DA1832" s="199" t="str">
        <f t="shared" si="3031"/>
        <v>DA$17</v>
      </c>
      <c r="DB1832" s="199" t="str">
        <f t="shared" si="3031"/>
        <v>DB$17</v>
      </c>
      <c r="DC1832" s="199" t="str">
        <f t="shared" si="3031"/>
        <v>DC$17</v>
      </c>
      <c r="DD1832" s="199" t="str">
        <f t="shared" si="3031"/>
        <v>DD$17</v>
      </c>
      <c r="DE1832" s="199" t="str">
        <f t="shared" si="3031"/>
        <v>DE$17</v>
      </c>
      <c r="DF1832" s="199" t="str">
        <f t="shared" si="3031"/>
        <v>DF$17</v>
      </c>
      <c r="DG1832" s="199" t="str">
        <f t="shared" si="3031"/>
        <v>DG$17</v>
      </c>
      <c r="DH1832" s="199" t="str">
        <f t="shared" si="3031"/>
        <v>DH$17</v>
      </c>
      <c r="DI1832" s="199" t="str">
        <f t="shared" si="3031"/>
        <v>DI$17</v>
      </c>
      <c r="DJ1832" s="199" t="str">
        <f t="shared" si="3031"/>
        <v>DJ$17</v>
      </c>
      <c r="DK1832" s="199" t="str">
        <f t="shared" si="3031"/>
        <v>DK$17</v>
      </c>
      <c r="DL1832" s="199" t="str">
        <f t="shared" si="3031"/>
        <v>DL$17</v>
      </c>
    </row>
    <row r="1833" spans="1:116" x14ac:dyDescent="0.4">
      <c r="A1833" s="174"/>
      <c r="E1833" s="8"/>
      <c r="G1833" s="175" t="s">
        <v>491</v>
      </c>
      <c r="H1833" s="200"/>
      <c r="I1833" s="201"/>
      <c r="J1833" s="201"/>
      <c r="K1833" s="202"/>
      <c r="L1833" s="202"/>
      <c r="M1833" s="202"/>
      <c r="N1833" s="202"/>
      <c r="O1833" s="202"/>
      <c r="P1833" s="202"/>
      <c r="R1833" s="202"/>
      <c r="S1833" s="190"/>
      <c r="T1833" s="190"/>
      <c r="U1833" s="190"/>
      <c r="V1833" s="190"/>
      <c r="W1833" s="190"/>
      <c r="X1833" s="190"/>
      <c r="Y1833" s="190"/>
      <c r="Z1833" s="190"/>
      <c r="AA1833" s="190"/>
      <c r="AB1833" s="190"/>
      <c r="AC1833" s="190"/>
      <c r="AD1833" s="190"/>
      <c r="AE1833" s="190"/>
      <c r="AF1833" s="190"/>
      <c r="AG1833" s="190"/>
      <c r="AH1833" s="190"/>
      <c r="AI1833" s="190"/>
      <c r="AJ1833" s="190"/>
      <c r="AK1833" s="190"/>
      <c r="AL1833" s="190"/>
      <c r="AM1833" s="190"/>
      <c r="AN1833" s="190"/>
      <c r="AO1833" s="190"/>
      <c r="AP1833" s="190"/>
      <c r="AQ1833" s="190"/>
      <c r="AR1833" s="190"/>
      <c r="AS1833" s="190"/>
      <c r="AT1833" s="190"/>
      <c r="AU1833" s="190"/>
      <c r="AV1833" s="190"/>
      <c r="AW1833" s="190"/>
      <c r="AX1833" s="190"/>
      <c r="AY1833" s="190"/>
      <c r="AZ1833" s="190"/>
      <c r="BA1833" s="190"/>
      <c r="BB1833" s="190"/>
      <c r="BC1833" s="190"/>
      <c r="BD1833" s="190"/>
      <c r="BE1833" s="190"/>
      <c r="BF1833" s="190"/>
      <c r="BG1833" s="190"/>
      <c r="BH1833" s="190"/>
      <c r="BI1833" s="190"/>
      <c r="BJ1833" s="190"/>
      <c r="BK1833" s="190"/>
      <c r="BL1833" s="190"/>
      <c r="BM1833" s="190"/>
      <c r="BN1833" s="190"/>
      <c r="BO1833" s="190"/>
      <c r="BP1833" s="190"/>
      <c r="BQ1833" s="190"/>
      <c r="BR1833" s="190"/>
      <c r="BS1833" s="190"/>
      <c r="BT1833" s="190"/>
      <c r="BU1833" s="190"/>
      <c r="BV1833" s="190"/>
      <c r="BW1833" s="190"/>
      <c r="BX1833" s="190"/>
      <c r="BY1833" s="190"/>
      <c r="BZ1833" s="190"/>
      <c r="CA1833" s="190"/>
      <c r="CB1833" s="190"/>
      <c r="CC1833" s="190"/>
      <c r="CD1833" s="190"/>
      <c r="CE1833" s="190"/>
      <c r="CF1833" s="190"/>
      <c r="CG1833" s="190"/>
      <c r="CH1833" s="190"/>
      <c r="CI1833" s="190"/>
      <c r="CJ1833" s="190"/>
      <c r="CK1833" s="190"/>
      <c r="CL1833" s="190"/>
      <c r="CN1833" s="201"/>
      <c r="CO1833" s="190"/>
      <c r="CP1833" s="190"/>
      <c r="CQ1833" s="190"/>
      <c r="CR1833" s="190"/>
      <c r="CS1833" s="190"/>
      <c r="CT1833" s="190"/>
      <c r="CU1833" s="190"/>
      <c r="CV1833" s="190"/>
      <c r="CW1833" s="190"/>
      <c r="CX1833" s="190"/>
      <c r="CY1833" s="190"/>
      <c r="CZ1833" s="190"/>
      <c r="DA1833" s="190"/>
      <c r="DB1833" s="190"/>
      <c r="DC1833" s="190"/>
      <c r="DD1833" s="190"/>
      <c r="DE1833" s="190"/>
      <c r="DF1833" s="190"/>
      <c r="DG1833" s="190"/>
      <c r="DH1833" s="190"/>
      <c r="DI1833" s="190"/>
      <c r="DJ1833" s="190"/>
      <c r="DK1833" s="190"/>
      <c r="DL1833" s="190"/>
    </row>
    <row r="1834" spans="1:116" x14ac:dyDescent="0.4">
      <c r="A1834" s="174"/>
      <c r="E1834" s="8"/>
      <c r="G1834" s="175" t="s">
        <v>505</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463</v>
      </c>
      <c r="H1835" s="200"/>
      <c r="I1835" s="201"/>
      <c r="J1835" s="201"/>
      <c r="K1835" s="202"/>
      <c r="L1835" s="202"/>
      <c r="M1835" s="202"/>
      <c r="N1835" s="202"/>
      <c r="O1835" s="202"/>
      <c r="P1835" s="202"/>
      <c r="R1835" s="202"/>
      <c r="S1835" s="190" t="str">
        <f t="shared" ref="S1835:AX1835" si="3032">S$22</f>
        <v>S$18</v>
      </c>
      <c r="T1835" s="190" t="str">
        <f t="shared" si="3032"/>
        <v>T$18</v>
      </c>
      <c r="U1835" s="190" t="str">
        <f t="shared" si="3032"/>
        <v>U$18</v>
      </c>
      <c r="V1835" s="190" t="str">
        <f t="shared" si="3032"/>
        <v>V$18</v>
      </c>
      <c r="W1835" s="190" t="str">
        <f t="shared" si="3032"/>
        <v>W$18</v>
      </c>
      <c r="X1835" s="190" t="str">
        <f t="shared" si="3032"/>
        <v>X$18</v>
      </c>
      <c r="Y1835" s="190" t="str">
        <f t="shared" si="3032"/>
        <v>Y$18</v>
      </c>
      <c r="Z1835" s="190" t="str">
        <f t="shared" si="3032"/>
        <v>Z$18</v>
      </c>
      <c r="AA1835" s="190" t="str">
        <f t="shared" si="3032"/>
        <v>AA$18</v>
      </c>
      <c r="AB1835" s="190" t="str">
        <f t="shared" si="3032"/>
        <v>AB$18</v>
      </c>
      <c r="AC1835" s="190" t="str">
        <f t="shared" si="3032"/>
        <v>AC$18</v>
      </c>
      <c r="AD1835" s="190" t="str">
        <f t="shared" si="3032"/>
        <v>AD$18</v>
      </c>
      <c r="AE1835" s="190" t="str">
        <f t="shared" si="3032"/>
        <v>AE$18</v>
      </c>
      <c r="AF1835" s="190" t="str">
        <f t="shared" si="3032"/>
        <v>AF$18</v>
      </c>
      <c r="AG1835" s="190" t="str">
        <f t="shared" si="3032"/>
        <v>AG$18</v>
      </c>
      <c r="AH1835" s="190" t="str">
        <f t="shared" si="3032"/>
        <v>AH$18</v>
      </c>
      <c r="AI1835" s="190" t="str">
        <f t="shared" si="3032"/>
        <v>AI$18</v>
      </c>
      <c r="AJ1835" s="190" t="str">
        <f t="shared" si="3032"/>
        <v>AJ$18</v>
      </c>
      <c r="AK1835" s="190" t="str">
        <f t="shared" si="3032"/>
        <v>AK$18</v>
      </c>
      <c r="AL1835" s="190" t="str">
        <f t="shared" si="3032"/>
        <v>AL$18</v>
      </c>
      <c r="AM1835" s="190" t="str">
        <f t="shared" si="3032"/>
        <v>AM$18</v>
      </c>
      <c r="AN1835" s="190" t="str">
        <f t="shared" si="3032"/>
        <v>AN$18</v>
      </c>
      <c r="AO1835" s="190" t="str">
        <f t="shared" si="3032"/>
        <v>AO$18</v>
      </c>
      <c r="AP1835" s="190" t="str">
        <f t="shared" si="3032"/>
        <v>AP$18</v>
      </c>
      <c r="AQ1835" s="190" t="str">
        <f t="shared" si="3032"/>
        <v>AQ$18</v>
      </c>
      <c r="AR1835" s="190" t="str">
        <f t="shared" si="3032"/>
        <v>AR$18</v>
      </c>
      <c r="AS1835" s="190" t="str">
        <f t="shared" si="3032"/>
        <v>AS$18</v>
      </c>
      <c r="AT1835" s="190" t="str">
        <f t="shared" si="3032"/>
        <v>AT$18</v>
      </c>
      <c r="AU1835" s="190" t="str">
        <f t="shared" si="3032"/>
        <v>AU$18</v>
      </c>
      <c r="AV1835" s="190" t="str">
        <f t="shared" si="3032"/>
        <v>AV$18</v>
      </c>
      <c r="AW1835" s="190" t="str">
        <f t="shared" si="3032"/>
        <v>AW$18</v>
      </c>
      <c r="AX1835" s="190" t="str">
        <f t="shared" si="3032"/>
        <v>AX$18</v>
      </c>
      <c r="AY1835" s="190" t="str">
        <f t="shared" ref="AY1835:CD1835" si="3033">AY$22</f>
        <v>AY$18</v>
      </c>
      <c r="AZ1835" s="190" t="str">
        <f t="shared" si="3033"/>
        <v>AZ$18</v>
      </c>
      <c r="BA1835" s="190" t="str">
        <f t="shared" si="3033"/>
        <v>BA$18</v>
      </c>
      <c r="BB1835" s="190" t="str">
        <f t="shared" si="3033"/>
        <v>BB$18</v>
      </c>
      <c r="BC1835" s="190" t="str">
        <f t="shared" si="3033"/>
        <v>BC$18</v>
      </c>
      <c r="BD1835" s="190" t="str">
        <f t="shared" si="3033"/>
        <v>BD$18</v>
      </c>
      <c r="BE1835" s="190" t="str">
        <f t="shared" si="3033"/>
        <v>BE$18</v>
      </c>
      <c r="BF1835" s="190" t="str">
        <f t="shared" si="3033"/>
        <v>BF$18</v>
      </c>
      <c r="BG1835" s="190" t="str">
        <f t="shared" si="3033"/>
        <v>BG$18</v>
      </c>
      <c r="BH1835" s="190" t="str">
        <f t="shared" si="3033"/>
        <v>BH$18</v>
      </c>
      <c r="BI1835" s="190" t="str">
        <f t="shared" si="3033"/>
        <v>BI$18</v>
      </c>
      <c r="BJ1835" s="190" t="str">
        <f t="shared" si="3033"/>
        <v>BJ$18</v>
      </c>
      <c r="BK1835" s="190" t="str">
        <f t="shared" si="3033"/>
        <v>BK$18</v>
      </c>
      <c r="BL1835" s="190" t="str">
        <f t="shared" si="3033"/>
        <v>BL$18</v>
      </c>
      <c r="BM1835" s="190" t="str">
        <f t="shared" si="3033"/>
        <v>BM$18</v>
      </c>
      <c r="BN1835" s="190" t="str">
        <f t="shared" si="3033"/>
        <v>BN$18</v>
      </c>
      <c r="BO1835" s="190" t="str">
        <f t="shared" si="3033"/>
        <v>BO$18</v>
      </c>
      <c r="BP1835" s="190" t="str">
        <f t="shared" si="3033"/>
        <v>BP$18</v>
      </c>
      <c r="BQ1835" s="190" t="str">
        <f t="shared" si="3033"/>
        <v>BQ$18</v>
      </c>
      <c r="BR1835" s="190" t="str">
        <f t="shared" si="3033"/>
        <v>BR$18</v>
      </c>
      <c r="BS1835" s="190" t="str">
        <f t="shared" si="3033"/>
        <v>BS$18</v>
      </c>
      <c r="BT1835" s="190" t="str">
        <f t="shared" si="3033"/>
        <v>BT$18</v>
      </c>
      <c r="BU1835" s="190" t="str">
        <f t="shared" si="3033"/>
        <v>BU$18</v>
      </c>
      <c r="BV1835" s="190" t="str">
        <f t="shared" si="3033"/>
        <v>BV$18</v>
      </c>
      <c r="BW1835" s="190" t="str">
        <f t="shared" si="3033"/>
        <v>BW$18</v>
      </c>
      <c r="BX1835" s="190" t="str">
        <f t="shared" si="3033"/>
        <v>BX$18</v>
      </c>
      <c r="BY1835" s="190" t="str">
        <f t="shared" si="3033"/>
        <v>BY$18</v>
      </c>
      <c r="BZ1835" s="190" t="str">
        <f t="shared" si="3033"/>
        <v>BZ$18</v>
      </c>
      <c r="CA1835" s="190" t="str">
        <f t="shared" si="3033"/>
        <v>CA$18</v>
      </c>
      <c r="CB1835" s="190" t="str">
        <f t="shared" si="3033"/>
        <v>CB$18</v>
      </c>
      <c r="CC1835" s="190" t="str">
        <f t="shared" si="3033"/>
        <v>CC$18</v>
      </c>
      <c r="CD1835" s="190" t="str">
        <f t="shared" si="3033"/>
        <v>CD$18</v>
      </c>
      <c r="CE1835" s="190" t="str">
        <f t="shared" ref="CE1835:CL1835" si="3034">CE$22</f>
        <v>CE$18</v>
      </c>
      <c r="CF1835" s="190" t="str">
        <f t="shared" si="3034"/>
        <v>CF$18</v>
      </c>
      <c r="CG1835" s="190" t="str">
        <f t="shared" si="3034"/>
        <v>CG$18</v>
      </c>
      <c r="CH1835" s="190" t="str">
        <f t="shared" si="3034"/>
        <v>CH$18</v>
      </c>
      <c r="CI1835" s="190" t="str">
        <f t="shared" si="3034"/>
        <v>CI$18</v>
      </c>
      <c r="CJ1835" s="190" t="str">
        <f t="shared" si="3034"/>
        <v>CJ$18</v>
      </c>
      <c r="CK1835" s="190" t="str">
        <f t="shared" si="3034"/>
        <v>CK$18</v>
      </c>
      <c r="CL1835" s="190" t="str">
        <f t="shared" si="3034"/>
        <v>CL$18</v>
      </c>
      <c r="CN1835" s="201"/>
      <c r="CO1835" s="190" t="str">
        <f t="shared" ref="CO1835:DL1835" si="3035">CO$22</f>
        <v>CO$18</v>
      </c>
      <c r="CP1835" s="190" t="str">
        <f t="shared" si="3035"/>
        <v>CP$18</v>
      </c>
      <c r="CQ1835" s="190" t="str">
        <f t="shared" si="3035"/>
        <v>CQ$18</v>
      </c>
      <c r="CR1835" s="190" t="str">
        <f t="shared" si="3035"/>
        <v>CR$18</v>
      </c>
      <c r="CS1835" s="190" t="str">
        <f t="shared" si="3035"/>
        <v>CS$18</v>
      </c>
      <c r="CT1835" s="190" t="str">
        <f t="shared" si="3035"/>
        <v>CT$18</v>
      </c>
      <c r="CU1835" s="190" t="str">
        <f t="shared" si="3035"/>
        <v>CU$18</v>
      </c>
      <c r="CV1835" s="190" t="str">
        <f t="shared" si="3035"/>
        <v>CV$18</v>
      </c>
      <c r="CW1835" s="190" t="str">
        <f t="shared" si="3035"/>
        <v>CW$18</v>
      </c>
      <c r="CX1835" s="190" t="str">
        <f t="shared" si="3035"/>
        <v>CX$18</v>
      </c>
      <c r="CY1835" s="190" t="str">
        <f t="shared" si="3035"/>
        <v>CY$18</v>
      </c>
      <c r="CZ1835" s="190" t="str">
        <f t="shared" si="3035"/>
        <v>CZ$18</v>
      </c>
      <c r="DA1835" s="190" t="str">
        <f t="shared" si="3035"/>
        <v>DA$18</v>
      </c>
      <c r="DB1835" s="190" t="str">
        <f t="shared" si="3035"/>
        <v>DB$18</v>
      </c>
      <c r="DC1835" s="190" t="str">
        <f t="shared" si="3035"/>
        <v>DC$18</v>
      </c>
      <c r="DD1835" s="190" t="str">
        <f t="shared" si="3035"/>
        <v>DD$18</v>
      </c>
      <c r="DE1835" s="190" t="str">
        <f t="shared" si="3035"/>
        <v>DE$18</v>
      </c>
      <c r="DF1835" s="190" t="str">
        <f t="shared" si="3035"/>
        <v>DF$18</v>
      </c>
      <c r="DG1835" s="190" t="str">
        <f t="shared" si="3035"/>
        <v>DG$18</v>
      </c>
      <c r="DH1835" s="190" t="str">
        <f t="shared" si="3035"/>
        <v>DH$18</v>
      </c>
      <c r="DI1835" s="190" t="str">
        <f t="shared" si="3035"/>
        <v>DI$18</v>
      </c>
      <c r="DJ1835" s="190" t="str">
        <f t="shared" si="3035"/>
        <v>DJ$18</v>
      </c>
      <c r="DK1835" s="190" t="str">
        <f t="shared" si="3035"/>
        <v>DK$18</v>
      </c>
      <c r="DL1835" s="190" t="str">
        <f t="shared" si="3035"/>
        <v>DL$18</v>
      </c>
    </row>
    <row r="1836" spans="1:116" x14ac:dyDescent="0.4">
      <c r="A1836" s="174"/>
      <c r="E1836" s="8"/>
      <c r="G1836" s="175" t="s">
        <v>464</v>
      </c>
      <c r="H1836" s="200"/>
      <c r="I1836" s="201"/>
      <c r="J1836" s="201"/>
      <c r="K1836" s="202"/>
      <c r="L1836" s="202"/>
      <c r="M1836" s="202"/>
      <c r="N1836" s="202"/>
      <c r="O1836" s="202"/>
      <c r="P1836" s="202"/>
      <c r="R1836" s="202"/>
      <c r="S1836" s="190" t="str">
        <f t="shared" ref="S1836:AX1836" si="3036">S$23</f>
        <v>S$19</v>
      </c>
      <c r="T1836" s="190" t="str">
        <f t="shared" si="3036"/>
        <v>T$19</v>
      </c>
      <c r="U1836" s="190" t="str">
        <f t="shared" si="3036"/>
        <v>U$19</v>
      </c>
      <c r="V1836" s="190" t="str">
        <f t="shared" si="3036"/>
        <v>V$19</v>
      </c>
      <c r="W1836" s="190" t="str">
        <f t="shared" si="3036"/>
        <v>W$19</v>
      </c>
      <c r="X1836" s="190" t="str">
        <f t="shared" si="3036"/>
        <v>X$19</v>
      </c>
      <c r="Y1836" s="190" t="str">
        <f t="shared" si="3036"/>
        <v>Y$19</v>
      </c>
      <c r="Z1836" s="190" t="str">
        <f t="shared" si="3036"/>
        <v>Z$19</v>
      </c>
      <c r="AA1836" s="190" t="str">
        <f t="shared" si="3036"/>
        <v>AA$19</v>
      </c>
      <c r="AB1836" s="190" t="str">
        <f t="shared" si="3036"/>
        <v>AB$19</v>
      </c>
      <c r="AC1836" s="190" t="str">
        <f t="shared" si="3036"/>
        <v>AC$19</v>
      </c>
      <c r="AD1836" s="190" t="str">
        <f t="shared" si="3036"/>
        <v>AD$19</v>
      </c>
      <c r="AE1836" s="190" t="str">
        <f t="shared" si="3036"/>
        <v>AE$19</v>
      </c>
      <c r="AF1836" s="190" t="str">
        <f t="shared" si="3036"/>
        <v>AF$19</v>
      </c>
      <c r="AG1836" s="190" t="str">
        <f t="shared" si="3036"/>
        <v>AG$19</v>
      </c>
      <c r="AH1836" s="190" t="str">
        <f t="shared" si="3036"/>
        <v>AH$19</v>
      </c>
      <c r="AI1836" s="190" t="str">
        <f t="shared" si="3036"/>
        <v>AI$19</v>
      </c>
      <c r="AJ1836" s="190" t="str">
        <f t="shared" si="3036"/>
        <v>AJ$19</v>
      </c>
      <c r="AK1836" s="190" t="str">
        <f t="shared" si="3036"/>
        <v>AK$19</v>
      </c>
      <c r="AL1836" s="190" t="str">
        <f t="shared" si="3036"/>
        <v>AL$19</v>
      </c>
      <c r="AM1836" s="190" t="str">
        <f t="shared" si="3036"/>
        <v>AM$19</v>
      </c>
      <c r="AN1836" s="190" t="str">
        <f t="shared" si="3036"/>
        <v>AN$19</v>
      </c>
      <c r="AO1836" s="190" t="str">
        <f t="shared" si="3036"/>
        <v>AO$19</v>
      </c>
      <c r="AP1836" s="190" t="str">
        <f t="shared" si="3036"/>
        <v>AP$19</v>
      </c>
      <c r="AQ1836" s="190" t="str">
        <f t="shared" si="3036"/>
        <v>AQ$19</v>
      </c>
      <c r="AR1836" s="190" t="str">
        <f t="shared" si="3036"/>
        <v>AR$19</v>
      </c>
      <c r="AS1836" s="190" t="str">
        <f t="shared" si="3036"/>
        <v>AS$19</v>
      </c>
      <c r="AT1836" s="190" t="str">
        <f t="shared" si="3036"/>
        <v>AT$19</v>
      </c>
      <c r="AU1836" s="190" t="str">
        <f t="shared" si="3036"/>
        <v>AU$19</v>
      </c>
      <c r="AV1836" s="190" t="str">
        <f t="shared" si="3036"/>
        <v>AV$19</v>
      </c>
      <c r="AW1836" s="190" t="str">
        <f t="shared" si="3036"/>
        <v>AW$19</v>
      </c>
      <c r="AX1836" s="190" t="str">
        <f t="shared" si="3036"/>
        <v>AX$19</v>
      </c>
      <c r="AY1836" s="190" t="str">
        <f t="shared" ref="AY1836:CD1836" si="3037">AY$23</f>
        <v>AY$19</v>
      </c>
      <c r="AZ1836" s="190" t="str">
        <f t="shared" si="3037"/>
        <v>AZ$19</v>
      </c>
      <c r="BA1836" s="190" t="str">
        <f t="shared" si="3037"/>
        <v>BA$19</v>
      </c>
      <c r="BB1836" s="190" t="str">
        <f t="shared" si="3037"/>
        <v>BB$19</v>
      </c>
      <c r="BC1836" s="190" t="str">
        <f t="shared" si="3037"/>
        <v>BC$19</v>
      </c>
      <c r="BD1836" s="190" t="str">
        <f t="shared" si="3037"/>
        <v>BD$19</v>
      </c>
      <c r="BE1836" s="190" t="str">
        <f t="shared" si="3037"/>
        <v>BE$19</v>
      </c>
      <c r="BF1836" s="190" t="str">
        <f t="shared" si="3037"/>
        <v>BF$19</v>
      </c>
      <c r="BG1836" s="190" t="str">
        <f t="shared" si="3037"/>
        <v>BG$19</v>
      </c>
      <c r="BH1836" s="190" t="str">
        <f t="shared" si="3037"/>
        <v>BH$19</v>
      </c>
      <c r="BI1836" s="190" t="str">
        <f t="shared" si="3037"/>
        <v>BI$19</v>
      </c>
      <c r="BJ1836" s="190" t="str">
        <f t="shared" si="3037"/>
        <v>BJ$19</v>
      </c>
      <c r="BK1836" s="190" t="str">
        <f t="shared" si="3037"/>
        <v>BK$19</v>
      </c>
      <c r="BL1836" s="190" t="str">
        <f t="shared" si="3037"/>
        <v>BL$19</v>
      </c>
      <c r="BM1836" s="190" t="str">
        <f t="shared" si="3037"/>
        <v>BM$19</v>
      </c>
      <c r="BN1836" s="190" t="str">
        <f t="shared" si="3037"/>
        <v>BN$19</v>
      </c>
      <c r="BO1836" s="190" t="str">
        <f t="shared" si="3037"/>
        <v>BO$19</v>
      </c>
      <c r="BP1836" s="190" t="str">
        <f t="shared" si="3037"/>
        <v>BP$19</v>
      </c>
      <c r="BQ1836" s="190" t="str">
        <f t="shared" si="3037"/>
        <v>BQ$19</v>
      </c>
      <c r="BR1836" s="190" t="str">
        <f t="shared" si="3037"/>
        <v>BR$19</v>
      </c>
      <c r="BS1836" s="190" t="str">
        <f t="shared" si="3037"/>
        <v>BS$19</v>
      </c>
      <c r="BT1836" s="190" t="str">
        <f t="shared" si="3037"/>
        <v>BT$19</v>
      </c>
      <c r="BU1836" s="190" t="str">
        <f t="shared" si="3037"/>
        <v>BU$19</v>
      </c>
      <c r="BV1836" s="190" t="str">
        <f t="shared" si="3037"/>
        <v>BV$19</v>
      </c>
      <c r="BW1836" s="190" t="str">
        <f t="shared" si="3037"/>
        <v>BW$19</v>
      </c>
      <c r="BX1836" s="190" t="str">
        <f t="shared" si="3037"/>
        <v>BX$19</v>
      </c>
      <c r="BY1836" s="190" t="str">
        <f t="shared" si="3037"/>
        <v>BY$19</v>
      </c>
      <c r="BZ1836" s="190" t="str">
        <f t="shared" si="3037"/>
        <v>BZ$19</v>
      </c>
      <c r="CA1836" s="190" t="str">
        <f t="shared" si="3037"/>
        <v>CA$19</v>
      </c>
      <c r="CB1836" s="190" t="str">
        <f t="shared" si="3037"/>
        <v>CB$19</v>
      </c>
      <c r="CC1836" s="190" t="str">
        <f t="shared" si="3037"/>
        <v>CC$19</v>
      </c>
      <c r="CD1836" s="190" t="str">
        <f t="shared" si="3037"/>
        <v>CD$19</v>
      </c>
      <c r="CE1836" s="190" t="str">
        <f t="shared" ref="CE1836:CL1836" si="3038">CE$23</f>
        <v>CE$19</v>
      </c>
      <c r="CF1836" s="190" t="str">
        <f t="shared" si="3038"/>
        <v>CF$19</v>
      </c>
      <c r="CG1836" s="190" t="str">
        <f t="shared" si="3038"/>
        <v>CG$19</v>
      </c>
      <c r="CH1836" s="190" t="str">
        <f t="shared" si="3038"/>
        <v>CH$19</v>
      </c>
      <c r="CI1836" s="190" t="str">
        <f t="shared" si="3038"/>
        <v>CI$19</v>
      </c>
      <c r="CJ1836" s="190" t="str">
        <f t="shared" si="3038"/>
        <v>CJ$19</v>
      </c>
      <c r="CK1836" s="190" t="str">
        <f t="shared" si="3038"/>
        <v>CK$19</v>
      </c>
      <c r="CL1836" s="190" t="str">
        <f t="shared" si="3038"/>
        <v>CL$19</v>
      </c>
      <c r="CN1836" s="201"/>
      <c r="CO1836" s="190" t="str">
        <f t="shared" ref="CO1836:DL1836" si="3039">CO$23</f>
        <v>CO$19</v>
      </c>
      <c r="CP1836" s="190" t="str">
        <f t="shared" si="3039"/>
        <v>CP$19</v>
      </c>
      <c r="CQ1836" s="190" t="str">
        <f t="shared" si="3039"/>
        <v>CQ$19</v>
      </c>
      <c r="CR1836" s="190" t="str">
        <f t="shared" si="3039"/>
        <v>CR$19</v>
      </c>
      <c r="CS1836" s="190" t="str">
        <f t="shared" si="3039"/>
        <v>CS$19</v>
      </c>
      <c r="CT1836" s="190" t="str">
        <f t="shared" si="3039"/>
        <v>CT$19</v>
      </c>
      <c r="CU1836" s="190" t="str">
        <f t="shared" si="3039"/>
        <v>CU$19</v>
      </c>
      <c r="CV1836" s="190" t="str">
        <f t="shared" si="3039"/>
        <v>CV$19</v>
      </c>
      <c r="CW1836" s="190" t="str">
        <f t="shared" si="3039"/>
        <v>CW$19</v>
      </c>
      <c r="CX1836" s="190" t="str">
        <f t="shared" si="3039"/>
        <v>CX$19</v>
      </c>
      <c r="CY1836" s="190" t="str">
        <f t="shared" si="3039"/>
        <v>CY$19</v>
      </c>
      <c r="CZ1836" s="190" t="str">
        <f t="shared" si="3039"/>
        <v>CZ$19</v>
      </c>
      <c r="DA1836" s="190" t="str">
        <f t="shared" si="3039"/>
        <v>DA$19</v>
      </c>
      <c r="DB1836" s="190" t="str">
        <f t="shared" si="3039"/>
        <v>DB$19</v>
      </c>
      <c r="DC1836" s="190" t="str">
        <f t="shared" si="3039"/>
        <v>DC$19</v>
      </c>
      <c r="DD1836" s="190" t="str">
        <f t="shared" si="3039"/>
        <v>DD$19</v>
      </c>
      <c r="DE1836" s="190" t="str">
        <f t="shared" si="3039"/>
        <v>DE$19</v>
      </c>
      <c r="DF1836" s="190" t="str">
        <f t="shared" si="3039"/>
        <v>DF$19</v>
      </c>
      <c r="DG1836" s="190" t="str">
        <f t="shared" si="3039"/>
        <v>DG$19</v>
      </c>
      <c r="DH1836" s="190" t="str">
        <f t="shared" si="3039"/>
        <v>DH$19</v>
      </c>
      <c r="DI1836" s="190" t="str">
        <f t="shared" si="3039"/>
        <v>DI$19</v>
      </c>
      <c r="DJ1836" s="190" t="str">
        <f t="shared" si="3039"/>
        <v>DJ$19</v>
      </c>
      <c r="DK1836" s="190" t="str">
        <f t="shared" si="3039"/>
        <v>DK$19</v>
      </c>
      <c r="DL1836" s="190" t="str">
        <f t="shared" si="3039"/>
        <v>DL$19</v>
      </c>
    </row>
    <row r="1837" spans="1:116" x14ac:dyDescent="0.4">
      <c r="A1837" s="31" t="s">
        <v>218</v>
      </c>
      <c r="B1837" s="31" t="s">
        <v>81</v>
      </c>
      <c r="C1837" s="31"/>
      <c r="D1837" t="s">
        <v>770</v>
      </c>
      <c r="E1837" s="8" t="str">
        <f t="shared" ref="E1837:E1849" si="3040">ROW()&amp;" "&amp;D1837</f>
        <v>1837 PDC-S</v>
      </c>
      <c r="F1837" t="s">
        <v>330</v>
      </c>
      <c r="G1837" s="66" t="s">
        <v>329</v>
      </c>
      <c r="H1837" s="22"/>
      <c r="I1837" s="299"/>
      <c r="J1837" s="299"/>
      <c r="K1837" s="22"/>
      <c r="L1837" s="22"/>
      <c r="M1837" s="22"/>
      <c r="N1837" s="22"/>
      <c r="O1837" s="22"/>
      <c r="P1837" s="22"/>
      <c r="R1837" s="66"/>
      <c r="S1837" s="300"/>
      <c r="T1837" s="300"/>
      <c r="U1837" s="300"/>
      <c r="V1837" s="300"/>
      <c r="W1837" s="300"/>
      <c r="X1837" s="300"/>
      <c r="Y1837" s="300"/>
      <c r="Z1837" s="300"/>
      <c r="AA1837" s="300"/>
      <c r="AB1837" s="300"/>
      <c r="AC1837" s="300"/>
      <c r="AD1837" s="300"/>
      <c r="AE1837" s="300"/>
      <c r="AF1837" s="300"/>
      <c r="AG1837" s="300"/>
      <c r="AH1837" s="300"/>
      <c r="AI1837" s="300"/>
      <c r="AJ1837" s="300"/>
      <c r="AK1837" s="300"/>
      <c r="AL1837" s="300"/>
      <c r="AM1837" s="300"/>
      <c r="AN1837" s="300"/>
      <c r="AO1837" s="300"/>
      <c r="AP1837" s="300"/>
      <c r="AQ1837" s="300"/>
      <c r="AR1837" s="300"/>
      <c r="AS1837" s="300"/>
      <c r="AT1837" s="300"/>
      <c r="AU1837" s="300"/>
      <c r="AV1837" s="300"/>
      <c r="AW1837" s="300"/>
      <c r="AX1837" s="300"/>
      <c r="AY1837" s="300"/>
      <c r="AZ1837" s="300"/>
      <c r="BA1837" s="300"/>
      <c r="BB1837" s="300"/>
      <c r="BC1837" s="300"/>
      <c r="BD1837" s="300"/>
      <c r="BE1837" s="300"/>
      <c r="BF1837" s="300"/>
      <c r="BG1837" s="300"/>
      <c r="BH1837" s="300"/>
      <c r="BI1837" s="300"/>
      <c r="BJ1837" s="300"/>
      <c r="BK1837" s="300"/>
      <c r="BL1837" s="300"/>
      <c r="BM1837" s="300"/>
      <c r="BN1837" s="300"/>
      <c r="BO1837" s="300"/>
      <c r="BP1837" s="300"/>
      <c r="BQ1837" s="300"/>
      <c r="BR1837" s="300"/>
      <c r="BS1837" s="300"/>
      <c r="BT1837" s="300"/>
      <c r="BU1837" s="300"/>
      <c r="BV1837" s="300"/>
      <c r="BW1837" s="300"/>
      <c r="BX1837" s="300"/>
      <c r="BY1837" s="300"/>
      <c r="BZ1837" s="300"/>
      <c r="CA1837" s="300"/>
      <c r="CB1837" s="300"/>
      <c r="CC1837" s="300"/>
      <c r="CD1837" s="300"/>
      <c r="CE1837" s="300"/>
      <c r="CF1837" s="300"/>
      <c r="CG1837" s="300"/>
      <c r="CH1837" s="300"/>
      <c r="CI1837" s="300"/>
      <c r="CJ1837" s="300"/>
      <c r="CK1837" s="300"/>
      <c r="CL1837" s="300"/>
      <c r="CN1837" s="299"/>
      <c r="CO1837" s="300"/>
      <c r="CP1837" s="300"/>
      <c r="CQ1837" s="300"/>
      <c r="CR1837" s="300"/>
      <c r="CS1837" s="300"/>
      <c r="CT1837" s="300"/>
      <c r="CU1837" s="300"/>
      <c r="CV1837" s="300"/>
      <c r="CW1837" s="300"/>
      <c r="CX1837" s="300"/>
      <c r="CY1837" s="300"/>
      <c r="CZ1837" s="300"/>
      <c r="DA1837" s="300"/>
      <c r="DB1837" s="300"/>
      <c r="DC1837" s="300"/>
      <c r="DD1837" s="300"/>
      <c r="DE1837" s="300"/>
      <c r="DF1837" s="300"/>
      <c r="DG1837" s="300"/>
      <c r="DH1837" s="300"/>
      <c r="DI1837" s="300"/>
      <c r="DJ1837" s="300"/>
      <c r="DK1837" s="300"/>
      <c r="DL1837" s="300"/>
    </row>
    <row r="1838" spans="1:116" x14ac:dyDescent="0.4">
      <c r="A1838" s="31"/>
      <c r="B1838" s="31"/>
      <c r="C1838" s="31"/>
      <c r="D1838" t="s">
        <v>770</v>
      </c>
      <c r="E1838" s="8" t="str">
        <f t="shared" si="3040"/>
        <v>1838 PDC-S</v>
      </c>
      <c r="F1838" s="322"/>
      <c r="G1838" s="95" t="str">
        <f>G1837</f>
        <v>Passthrough direct cost:</v>
      </c>
      <c r="H1838" s="31"/>
      <c r="I1838" s="73"/>
      <c r="J1838" s="73"/>
      <c r="K1838" s="31"/>
      <c r="L1838" s="31"/>
      <c r="M1838" s="31"/>
      <c r="N1838" s="31"/>
      <c r="O1838" s="31"/>
      <c r="P1838" s="31"/>
      <c r="R1838" s="67"/>
      <c r="S1838" s="156"/>
      <c r="T1838" s="156"/>
      <c r="U1838" s="156"/>
      <c r="V1838" s="156"/>
      <c r="W1838" s="156"/>
      <c r="X1838" s="156"/>
      <c r="Y1838" s="156"/>
      <c r="Z1838" s="156"/>
      <c r="AA1838" s="156"/>
      <c r="AB1838" s="156"/>
      <c r="AC1838" s="156"/>
      <c r="AD1838" s="156"/>
      <c r="AE1838" s="156"/>
      <c r="AF1838" s="156"/>
      <c r="AG1838" s="156"/>
      <c r="AH1838" s="156"/>
      <c r="AI1838" s="156"/>
      <c r="AJ1838" s="156"/>
      <c r="AK1838" s="156"/>
      <c r="AL1838" s="156"/>
      <c r="AM1838" s="156"/>
      <c r="AN1838" s="156"/>
      <c r="AO1838" s="156"/>
      <c r="AP1838" s="156"/>
      <c r="AQ1838" s="156"/>
      <c r="AR1838" s="156"/>
      <c r="AS1838" s="156"/>
      <c r="AT1838" s="156"/>
      <c r="AU1838" s="156"/>
      <c r="AV1838" s="156"/>
      <c r="AW1838" s="156"/>
      <c r="AX1838" s="156"/>
      <c r="AY1838" s="156"/>
      <c r="AZ1838" s="156"/>
      <c r="BA1838" s="156"/>
      <c r="BB1838" s="156"/>
      <c r="BC1838" s="156"/>
      <c r="BD1838" s="156"/>
      <c r="BE1838" s="156"/>
      <c r="BF1838" s="156"/>
      <c r="BG1838" s="156"/>
      <c r="BH1838" s="156"/>
      <c r="BI1838" s="156"/>
      <c r="BJ1838" s="156"/>
      <c r="BK1838" s="156"/>
      <c r="BL1838" s="156"/>
      <c r="BM1838" s="156"/>
      <c r="BN1838" s="156"/>
      <c r="BO1838" s="156"/>
      <c r="BP1838" s="156"/>
      <c r="BQ1838" s="156"/>
      <c r="BR1838" s="156"/>
      <c r="BS1838" s="156"/>
      <c r="BT1838" s="156"/>
      <c r="BU1838" s="156"/>
      <c r="BV1838" s="156"/>
      <c r="BW1838" s="156"/>
      <c r="BX1838" s="156"/>
      <c r="BY1838" s="156"/>
      <c r="BZ1838" s="156"/>
      <c r="CA1838" s="156"/>
      <c r="CB1838" s="156"/>
      <c r="CC1838" s="156"/>
      <c r="CD1838" s="156"/>
      <c r="CE1838" s="156"/>
      <c r="CF1838" s="156"/>
      <c r="CG1838" s="156"/>
      <c r="CH1838" s="156"/>
      <c r="CI1838" s="156"/>
      <c r="CJ1838" s="156"/>
      <c r="CK1838" s="156"/>
      <c r="CL1838" s="156"/>
      <c r="CN1838" s="73"/>
      <c r="CO1838" s="156"/>
      <c r="CP1838" s="156"/>
      <c r="CQ1838" s="156"/>
      <c r="CR1838" s="156"/>
      <c r="CS1838" s="156"/>
      <c r="CT1838" s="156"/>
      <c r="CU1838" s="156"/>
      <c r="CV1838" s="156"/>
      <c r="CW1838" s="156"/>
      <c r="CX1838" s="156"/>
      <c r="CY1838" s="156"/>
      <c r="CZ1838" s="156"/>
      <c r="DA1838" s="156"/>
      <c r="DB1838" s="156"/>
      <c r="DC1838" s="156"/>
      <c r="DD1838" s="156"/>
      <c r="DE1838" s="156"/>
      <c r="DF1838" s="156"/>
      <c r="DG1838" s="156"/>
      <c r="DH1838" s="156"/>
      <c r="DI1838" s="156"/>
      <c r="DJ1838" s="156"/>
      <c r="DK1838" s="156"/>
      <c r="DL1838" s="156"/>
    </row>
    <row r="1839" spans="1:116" x14ac:dyDescent="0.4">
      <c r="B1839" t="str">
        <f>E1839</f>
        <v>1839 PDC-S</v>
      </c>
      <c r="D1839" t="s">
        <v>770</v>
      </c>
      <c r="E1839" s="8" t="str">
        <f t="shared" si="3040"/>
        <v>1839 PDC-S</v>
      </c>
      <c r="G1839" s="145" t="str">
        <f>(SUBSTITUTE(G1837,":",""))&amp;" per month"</f>
        <v>Passthrough direct cost per month</v>
      </c>
      <c r="I1839" s="74"/>
      <c r="J1839" s="74"/>
      <c r="K1839" s="139">
        <v>-3000</v>
      </c>
      <c r="L1839" s="139">
        <v>-3000</v>
      </c>
      <c r="M1839" s="139">
        <v>-3000</v>
      </c>
      <c r="N1839" s="139">
        <v>-3000</v>
      </c>
      <c r="O1839" s="139">
        <v>-3000</v>
      </c>
      <c r="P1839" s="139">
        <v>-3000</v>
      </c>
      <c r="R1839" s="19"/>
      <c r="S1839" s="157" cm="1">
        <f t="array" ref="S1839">INDEX($K:$P,ROW(),MATCH(S$3,$K$2:$P$2,0))</f>
        <v>-3000</v>
      </c>
      <c r="T1839" s="157" cm="1">
        <f t="array" ref="T1839">INDEX($K:$P,ROW(),MATCH(T$3,$K$2:$P$2,0))</f>
        <v>-3000</v>
      </c>
      <c r="U1839" s="157" cm="1">
        <f t="array" ref="U1839">INDEX($K:$P,ROW(),MATCH(U$3,$K$2:$P$2,0))</f>
        <v>-3000</v>
      </c>
      <c r="V1839" s="157" cm="1">
        <f t="array" ref="V1839">INDEX($K:$P,ROW(),MATCH(V$3,$K$2:$P$2,0))</f>
        <v>-3000</v>
      </c>
      <c r="W1839" s="157" cm="1">
        <f t="array" ref="W1839">INDEX($K:$P,ROW(),MATCH(W$3,$K$2:$P$2,0))</f>
        <v>-3000</v>
      </c>
      <c r="X1839" s="157" cm="1">
        <f t="array" ref="X1839">INDEX($K:$P,ROW(),MATCH(X$3,$K$2:$P$2,0))</f>
        <v>-3000</v>
      </c>
      <c r="Y1839" s="157" cm="1">
        <f t="array" ref="Y1839">INDEX($K:$P,ROW(),MATCH(Y$3,$K$2:$P$2,0))</f>
        <v>-3000</v>
      </c>
      <c r="Z1839" s="157" cm="1">
        <f t="array" ref="Z1839">INDEX($K:$P,ROW(),MATCH(Z$3,$K$2:$P$2,0))</f>
        <v>-3000</v>
      </c>
      <c r="AA1839" s="157" cm="1">
        <f t="array" ref="AA1839">INDEX($K:$P,ROW(),MATCH(AA$3,$K$2:$P$2,0))</f>
        <v>-3000</v>
      </c>
      <c r="AB1839" s="157" cm="1">
        <f t="array" ref="AB1839">INDEX($K:$P,ROW(),MATCH(AB$3,$K$2:$P$2,0))</f>
        <v>-3000</v>
      </c>
      <c r="AC1839" s="157" cm="1">
        <f t="array" ref="AC1839">INDEX($K:$P,ROW(),MATCH(AC$3,$K$2:$P$2,0))</f>
        <v>-3000</v>
      </c>
      <c r="AD1839" s="157" cm="1">
        <f t="array" ref="AD1839">INDEX($K:$P,ROW(),MATCH(AD$3,$K$2:$P$2,0))</f>
        <v>-3000</v>
      </c>
      <c r="AE1839" s="157" cm="1">
        <f t="array" ref="AE1839">INDEX($K:$P,ROW(),MATCH(AE$3,$K$2:$P$2,0))</f>
        <v>-3000</v>
      </c>
      <c r="AF1839" s="157" cm="1">
        <f t="array" ref="AF1839">INDEX($K:$P,ROW(),MATCH(AF$3,$K$2:$P$2,0))</f>
        <v>-3000</v>
      </c>
      <c r="AG1839" s="157" cm="1">
        <f t="array" ref="AG1839">INDEX($K:$P,ROW(),MATCH(AG$3,$K$2:$P$2,0))</f>
        <v>-3000</v>
      </c>
      <c r="AH1839" s="157" cm="1">
        <f t="array" ref="AH1839">INDEX($K:$P,ROW(),MATCH(AH$3,$K$2:$P$2,0))</f>
        <v>-3000</v>
      </c>
      <c r="AI1839" s="157" cm="1">
        <f t="array" ref="AI1839">INDEX($K:$P,ROW(),MATCH(AI$3,$K$2:$P$2,0))</f>
        <v>-3000</v>
      </c>
      <c r="AJ1839" s="157" cm="1">
        <f t="array" ref="AJ1839">INDEX($K:$P,ROW(),MATCH(AJ$3,$K$2:$P$2,0))</f>
        <v>-3000</v>
      </c>
      <c r="AK1839" s="157" cm="1">
        <f t="array" ref="AK1839">INDEX($K:$P,ROW(),MATCH(AK$3,$K$2:$P$2,0))</f>
        <v>-3000</v>
      </c>
      <c r="AL1839" s="157" cm="1">
        <f t="array" ref="AL1839">INDEX($K:$P,ROW(),MATCH(AL$3,$K$2:$P$2,0))</f>
        <v>-3000</v>
      </c>
      <c r="AM1839" s="157" cm="1">
        <f t="array" ref="AM1839">INDEX($K:$P,ROW(),MATCH(AM$3,$K$2:$P$2,0))</f>
        <v>-3000</v>
      </c>
      <c r="AN1839" s="157" cm="1">
        <f t="array" ref="AN1839">INDEX($K:$P,ROW(),MATCH(AN$3,$K$2:$P$2,0))</f>
        <v>-3000</v>
      </c>
      <c r="AO1839" s="157" cm="1">
        <f t="array" ref="AO1839">INDEX($K:$P,ROW(),MATCH(AO$3,$K$2:$P$2,0))</f>
        <v>-3000</v>
      </c>
      <c r="AP1839" s="157" cm="1">
        <f t="array" ref="AP1839">INDEX($K:$P,ROW(),MATCH(AP$3,$K$2:$P$2,0))</f>
        <v>-3000</v>
      </c>
      <c r="AQ1839" s="157" cm="1">
        <f t="array" ref="AQ1839">INDEX($K:$P,ROW(),MATCH(AQ$3,$K$2:$P$2,0))</f>
        <v>-3000</v>
      </c>
      <c r="AR1839" s="157" cm="1">
        <f t="array" ref="AR1839">INDEX($K:$P,ROW(),MATCH(AR$3,$K$2:$P$2,0))</f>
        <v>-3000</v>
      </c>
      <c r="AS1839" s="157" cm="1">
        <f t="array" ref="AS1839">INDEX($K:$P,ROW(),MATCH(AS$3,$K$2:$P$2,0))</f>
        <v>-3000</v>
      </c>
      <c r="AT1839" s="157" cm="1">
        <f t="array" ref="AT1839">INDEX($K:$P,ROW(),MATCH(AT$3,$K$2:$P$2,0))</f>
        <v>-3000</v>
      </c>
      <c r="AU1839" s="157" cm="1">
        <f t="array" ref="AU1839">INDEX($K:$P,ROW(),MATCH(AU$3,$K$2:$P$2,0))</f>
        <v>-3000</v>
      </c>
      <c r="AV1839" s="157" cm="1">
        <f t="array" ref="AV1839">INDEX($K:$P,ROW(),MATCH(AV$3,$K$2:$P$2,0))</f>
        <v>-3000</v>
      </c>
      <c r="AW1839" s="157" cm="1">
        <f t="array" ref="AW1839">INDEX($K:$P,ROW(),MATCH(AW$3,$K$2:$P$2,0))</f>
        <v>-3000</v>
      </c>
      <c r="AX1839" s="157" cm="1">
        <f t="array" ref="AX1839">INDEX($K:$P,ROW(),MATCH(AX$3,$K$2:$P$2,0))</f>
        <v>-3000</v>
      </c>
      <c r="AY1839" s="157" cm="1">
        <f t="array" ref="AY1839">INDEX($K:$P,ROW(),MATCH(AY$3,$K$2:$P$2,0))</f>
        <v>-3000</v>
      </c>
      <c r="AZ1839" s="157" cm="1">
        <f t="array" ref="AZ1839">INDEX($K:$P,ROW(),MATCH(AZ$3,$K$2:$P$2,0))</f>
        <v>-3000</v>
      </c>
      <c r="BA1839" s="157" cm="1">
        <f t="array" ref="BA1839">INDEX($K:$P,ROW(),MATCH(BA$3,$K$2:$P$2,0))</f>
        <v>-3000</v>
      </c>
      <c r="BB1839" s="157" cm="1">
        <f t="array" ref="BB1839">INDEX($K:$P,ROW(),MATCH(BB$3,$K$2:$P$2,0))</f>
        <v>-3000</v>
      </c>
      <c r="BC1839" s="157" cm="1">
        <f t="array" ref="BC1839">INDEX($K:$P,ROW(),MATCH(BC$3,$K$2:$P$2,0))</f>
        <v>-3000</v>
      </c>
      <c r="BD1839" s="157" cm="1">
        <f t="array" ref="BD1839">INDEX($K:$P,ROW(),MATCH(BD$3,$K$2:$P$2,0))</f>
        <v>-3000</v>
      </c>
      <c r="BE1839" s="157" cm="1">
        <f t="array" ref="BE1839">INDEX($K:$P,ROW(),MATCH(BE$3,$K$2:$P$2,0))</f>
        <v>-3000</v>
      </c>
      <c r="BF1839" s="157" cm="1">
        <f t="array" ref="BF1839">INDEX($K:$P,ROW(),MATCH(BF$3,$K$2:$P$2,0))</f>
        <v>-3000</v>
      </c>
      <c r="BG1839" s="157" cm="1">
        <f t="array" ref="BG1839">INDEX($K:$P,ROW(),MATCH(BG$3,$K$2:$P$2,0))</f>
        <v>-3000</v>
      </c>
      <c r="BH1839" s="157" cm="1">
        <f t="array" ref="BH1839">INDEX($K:$P,ROW(),MATCH(BH$3,$K$2:$P$2,0))</f>
        <v>-3000</v>
      </c>
      <c r="BI1839" s="157" cm="1">
        <f t="array" ref="BI1839">INDEX($K:$P,ROW(),MATCH(BI$3,$K$2:$P$2,0))</f>
        <v>-3000</v>
      </c>
      <c r="BJ1839" s="157" cm="1">
        <f t="array" ref="BJ1839">INDEX($K:$P,ROW(),MATCH(BJ$3,$K$2:$P$2,0))</f>
        <v>-3000</v>
      </c>
      <c r="BK1839" s="157" cm="1">
        <f t="array" ref="BK1839">INDEX($K:$P,ROW(),MATCH(BK$3,$K$2:$P$2,0))</f>
        <v>-3000</v>
      </c>
      <c r="BL1839" s="157" cm="1">
        <f t="array" ref="BL1839">INDEX($K:$P,ROW(),MATCH(BL$3,$K$2:$P$2,0))</f>
        <v>-3000</v>
      </c>
      <c r="BM1839" s="157" cm="1">
        <f t="array" ref="BM1839">INDEX($K:$P,ROW(),MATCH(BM$3,$K$2:$P$2,0))</f>
        <v>-3000</v>
      </c>
      <c r="BN1839" s="157" cm="1">
        <f t="array" ref="BN1839">INDEX($K:$P,ROW(),MATCH(BN$3,$K$2:$P$2,0))</f>
        <v>-3000</v>
      </c>
      <c r="BO1839" s="157" cm="1">
        <f t="array" ref="BO1839">INDEX($K:$P,ROW(),MATCH(BO$3,$K$2:$P$2,0))</f>
        <v>-3000</v>
      </c>
      <c r="BP1839" s="157" cm="1">
        <f t="array" ref="BP1839">INDEX($K:$P,ROW(),MATCH(BP$3,$K$2:$P$2,0))</f>
        <v>-3000</v>
      </c>
      <c r="BQ1839" s="157" cm="1">
        <f t="array" ref="BQ1839">INDEX($K:$P,ROW(),MATCH(BQ$3,$K$2:$P$2,0))</f>
        <v>-3000</v>
      </c>
      <c r="BR1839" s="157" cm="1">
        <f t="array" ref="BR1839">INDEX($K:$P,ROW(),MATCH(BR$3,$K$2:$P$2,0))</f>
        <v>-3000</v>
      </c>
      <c r="BS1839" s="157" cm="1">
        <f t="array" ref="BS1839">INDEX($K:$P,ROW(),MATCH(BS$3,$K$2:$P$2,0))</f>
        <v>-3000</v>
      </c>
      <c r="BT1839" s="157" cm="1">
        <f t="array" ref="BT1839">INDEX($K:$P,ROW(),MATCH(BT$3,$K$2:$P$2,0))</f>
        <v>-3000</v>
      </c>
      <c r="BU1839" s="157" cm="1">
        <f t="array" ref="BU1839">INDEX($K:$P,ROW(),MATCH(BU$3,$K$2:$P$2,0))</f>
        <v>-3000</v>
      </c>
      <c r="BV1839" s="157" cm="1">
        <f t="array" ref="BV1839">INDEX($K:$P,ROW(),MATCH(BV$3,$K$2:$P$2,0))</f>
        <v>-3000</v>
      </c>
      <c r="BW1839" s="157" cm="1">
        <f t="array" ref="BW1839">INDEX($K:$P,ROW(),MATCH(BW$3,$K$2:$P$2,0))</f>
        <v>-3000</v>
      </c>
      <c r="BX1839" s="157" cm="1">
        <f t="array" ref="BX1839">INDEX($K:$P,ROW(),MATCH(BX$3,$K$2:$P$2,0))</f>
        <v>-3000</v>
      </c>
      <c r="BY1839" s="157" cm="1">
        <f t="array" ref="BY1839">INDEX($K:$P,ROW(),MATCH(BY$3,$K$2:$P$2,0))</f>
        <v>-3000</v>
      </c>
      <c r="BZ1839" s="157" cm="1">
        <f t="array" ref="BZ1839">INDEX($K:$P,ROW(),MATCH(BZ$3,$K$2:$P$2,0))</f>
        <v>-3000</v>
      </c>
      <c r="CA1839" s="157" cm="1">
        <f t="array" ref="CA1839">INDEX($K:$P,ROW(),MATCH(CA$3,$K$2:$P$2,0))</f>
        <v>-3000</v>
      </c>
      <c r="CB1839" s="157" cm="1">
        <f t="array" ref="CB1839">INDEX($K:$P,ROW(),MATCH(CB$3,$K$2:$P$2,0))</f>
        <v>-3000</v>
      </c>
      <c r="CC1839" s="157" cm="1">
        <f t="array" ref="CC1839">INDEX($K:$P,ROW(),MATCH(CC$3,$K$2:$P$2,0))</f>
        <v>-3000</v>
      </c>
      <c r="CD1839" s="157" cm="1">
        <f t="array" ref="CD1839">INDEX($K:$P,ROW(),MATCH(CD$3,$K$2:$P$2,0))</f>
        <v>-3000</v>
      </c>
      <c r="CE1839" s="157" cm="1">
        <f t="array" ref="CE1839">INDEX($K:$P,ROW(),MATCH(CE$3,$K$2:$P$2,0))</f>
        <v>-3000</v>
      </c>
      <c r="CF1839" s="157" cm="1">
        <f t="array" ref="CF1839">INDEX($K:$P,ROW(),MATCH(CF$3,$K$2:$P$2,0))</f>
        <v>-3000</v>
      </c>
      <c r="CG1839" s="157" cm="1">
        <f t="array" ref="CG1839">INDEX($K:$P,ROW(),MATCH(CG$3,$K$2:$P$2,0))</f>
        <v>-3000</v>
      </c>
      <c r="CH1839" s="157" cm="1">
        <f t="array" ref="CH1839">INDEX($K:$P,ROW(),MATCH(CH$3,$K$2:$P$2,0))</f>
        <v>-3000</v>
      </c>
      <c r="CI1839" s="157" cm="1">
        <f t="array" ref="CI1839">INDEX($K:$P,ROW(),MATCH(CI$3,$K$2:$P$2,0))</f>
        <v>-3000</v>
      </c>
      <c r="CJ1839" s="157" cm="1">
        <f t="array" ref="CJ1839">INDEX($K:$P,ROW(),MATCH(CJ$3,$K$2:$P$2,0))</f>
        <v>-3000</v>
      </c>
      <c r="CK1839" s="157" cm="1">
        <f t="array" ref="CK1839">INDEX($K:$P,ROW(),MATCH(CK$3,$K$2:$P$2,0))</f>
        <v>-3000</v>
      </c>
      <c r="CL1839" s="157" cm="1">
        <f t="array" ref="CL1839">INDEX($K:$P,ROW(),MATCH(CL$3,$K$2:$P$2,0))</f>
        <v>-3000</v>
      </c>
      <c r="CN1839" s="74"/>
      <c r="CO1839" s="157" t="e" cm="1">
        <f t="array" ref="CO1839">INDEX($K:$P,ROW(),MATCH(CO$3,$K$2:$P$2,0))</f>
        <v>#N/A</v>
      </c>
      <c r="CP1839" s="157" t="e" cm="1">
        <f t="array" ref="CP1839">INDEX($K:$P,ROW(),MATCH(CP$3,$K$2:$P$2,0))</f>
        <v>#N/A</v>
      </c>
      <c r="CQ1839" s="157" t="e" cm="1">
        <f t="array" ref="CQ1839">INDEX($K:$P,ROW(),MATCH(CQ$3,$K$2:$P$2,0))</f>
        <v>#N/A</v>
      </c>
      <c r="CR1839" s="157" t="e" cm="1">
        <f t="array" ref="CR1839">INDEX($K:$P,ROW(),MATCH(CR$3,$K$2:$P$2,0))</f>
        <v>#N/A</v>
      </c>
      <c r="CS1839" s="157" t="e" cm="1">
        <f t="array" ref="CS1839">INDEX($K:$P,ROW(),MATCH(CS$3,$K$2:$P$2,0))</f>
        <v>#N/A</v>
      </c>
      <c r="CT1839" s="157" t="e" cm="1">
        <f t="array" ref="CT1839">INDEX($K:$P,ROW(),MATCH(CT$3,$K$2:$P$2,0))</f>
        <v>#N/A</v>
      </c>
      <c r="CU1839" s="157" t="e" cm="1">
        <f t="array" ref="CU1839">INDEX($K:$P,ROW(),MATCH(CU$3,$K$2:$P$2,0))</f>
        <v>#N/A</v>
      </c>
      <c r="CV1839" s="157" t="e" cm="1">
        <f t="array" ref="CV1839">INDEX($K:$P,ROW(),MATCH(CV$3,$K$2:$P$2,0))</f>
        <v>#N/A</v>
      </c>
      <c r="CW1839" s="157" t="e" cm="1">
        <f t="array" ref="CW1839">INDEX($K:$P,ROW(),MATCH(CW$3,$K$2:$P$2,0))</f>
        <v>#N/A</v>
      </c>
      <c r="CX1839" s="157" t="e" cm="1">
        <f t="array" ref="CX1839">INDEX($K:$P,ROW(),MATCH(CX$3,$K$2:$P$2,0))</f>
        <v>#N/A</v>
      </c>
      <c r="CY1839" s="157" t="e" cm="1">
        <f t="array" ref="CY1839">INDEX($K:$P,ROW(),MATCH(CY$3,$K$2:$P$2,0))</f>
        <v>#N/A</v>
      </c>
      <c r="CZ1839" s="157" t="e" cm="1">
        <f t="array" ref="CZ1839">INDEX($K:$P,ROW(),MATCH(CZ$3,$K$2:$P$2,0))</f>
        <v>#N/A</v>
      </c>
      <c r="DA1839" s="157" t="e" cm="1">
        <f t="array" ref="DA1839">INDEX($K:$P,ROW(),MATCH(DA$3,$K$2:$P$2,0))</f>
        <v>#N/A</v>
      </c>
      <c r="DB1839" s="157" t="e" cm="1">
        <f t="array" ref="DB1839">INDEX($K:$P,ROW(),MATCH(DB$3,$K$2:$P$2,0))</f>
        <v>#N/A</v>
      </c>
      <c r="DC1839" s="157" t="e" cm="1">
        <f t="array" ref="DC1839">INDEX($K:$P,ROW(),MATCH(DC$3,$K$2:$P$2,0))</f>
        <v>#N/A</v>
      </c>
      <c r="DD1839" s="157" t="e" cm="1">
        <f t="array" ref="DD1839">INDEX($K:$P,ROW(),MATCH(DD$3,$K$2:$P$2,0))</f>
        <v>#N/A</v>
      </c>
      <c r="DE1839" s="157" t="e" cm="1">
        <f t="array" ref="DE1839">INDEX($K:$P,ROW(),MATCH(DE$3,$K$2:$P$2,0))</f>
        <v>#N/A</v>
      </c>
      <c r="DF1839" s="157" t="e" cm="1">
        <f t="array" ref="DF1839">INDEX($K:$P,ROW(),MATCH(DF$3,$K$2:$P$2,0))</f>
        <v>#N/A</v>
      </c>
      <c r="DG1839" s="157" t="e" cm="1">
        <f t="array" ref="DG1839">INDEX($K:$P,ROW(),MATCH(DG$3,$K$2:$P$2,0))</f>
        <v>#N/A</v>
      </c>
      <c r="DH1839" s="157" t="e" cm="1">
        <f t="array" ref="DH1839">INDEX($K:$P,ROW(),MATCH(DH$3,$K$2:$P$2,0))</f>
        <v>#N/A</v>
      </c>
      <c r="DI1839" s="157" t="e" cm="1">
        <f t="array" ref="DI1839">INDEX($K:$P,ROW(),MATCH(DI$3,$K$2:$P$2,0))</f>
        <v>#N/A</v>
      </c>
      <c r="DJ1839" s="157" t="e" cm="1">
        <f t="array" ref="DJ1839">INDEX($K:$P,ROW(),MATCH(DJ$3,$K$2:$P$2,0))</f>
        <v>#N/A</v>
      </c>
      <c r="DK1839" s="157" t="e" cm="1">
        <f t="array" ref="DK1839">INDEX($K:$P,ROW(),MATCH(DK$3,$K$2:$P$2,0))</f>
        <v>#N/A</v>
      </c>
      <c r="DL1839" s="157" t="e" cm="1">
        <f t="array" ref="DL1839">INDEX($K:$P,ROW(),MATCH(DL$3,$K$2:$P$2,0))</f>
        <v>#N/A</v>
      </c>
    </row>
    <row r="1840" spans="1:116" x14ac:dyDescent="0.4">
      <c r="C1840" t="s">
        <v>203</v>
      </c>
      <c r="D1840" t="s">
        <v>770</v>
      </c>
      <c r="E1840" s="8" t="str">
        <f t="shared" si="3040"/>
        <v>1840 PDC-S</v>
      </c>
      <c r="G1840" s="126" t="str">
        <f>"Expense - "&amp;(SUBSTITUTE(G1837,":",""))</f>
        <v>Expense - Passthrough direct cost</v>
      </c>
      <c r="H1840" s="27"/>
      <c r="I1840" s="77"/>
      <c r="J1840" s="77"/>
      <c r="K1840" s="28">
        <f t="shared" ref="K1840:P1840" si="3041">SUMIF($3:$3,K$2,1840:1840)</f>
        <v>-36000</v>
      </c>
      <c r="L1840" s="28">
        <f t="shared" si="3041"/>
        <v>-36000</v>
      </c>
      <c r="M1840" s="28">
        <f t="shared" si="3041"/>
        <v>-36000</v>
      </c>
      <c r="N1840" s="28">
        <f t="shared" si="3041"/>
        <v>-36000</v>
      </c>
      <c r="O1840" s="28">
        <f t="shared" si="3041"/>
        <v>-36000</v>
      </c>
      <c r="P1840" s="28">
        <f t="shared" si="3041"/>
        <v>-36000</v>
      </c>
      <c r="R1840" s="33"/>
      <c r="S1840" s="77">
        <f>S1839</f>
        <v>-3000</v>
      </c>
      <c r="T1840" s="77">
        <f t="shared" ref="T1840:CE1840" si="3042">T1839</f>
        <v>-3000</v>
      </c>
      <c r="U1840" s="77">
        <f t="shared" si="3042"/>
        <v>-3000</v>
      </c>
      <c r="V1840" s="77">
        <f t="shared" si="3042"/>
        <v>-3000</v>
      </c>
      <c r="W1840" s="77">
        <f t="shared" si="3042"/>
        <v>-3000</v>
      </c>
      <c r="X1840" s="77">
        <f t="shared" si="3042"/>
        <v>-3000</v>
      </c>
      <c r="Y1840" s="77">
        <f t="shared" si="3042"/>
        <v>-3000</v>
      </c>
      <c r="Z1840" s="77">
        <f t="shared" si="3042"/>
        <v>-3000</v>
      </c>
      <c r="AA1840" s="77">
        <f t="shared" si="3042"/>
        <v>-3000</v>
      </c>
      <c r="AB1840" s="77">
        <f t="shared" si="3042"/>
        <v>-3000</v>
      </c>
      <c r="AC1840" s="77">
        <f t="shared" si="3042"/>
        <v>-3000</v>
      </c>
      <c r="AD1840" s="77">
        <f t="shared" si="3042"/>
        <v>-3000</v>
      </c>
      <c r="AE1840" s="77">
        <f t="shared" si="3042"/>
        <v>-3000</v>
      </c>
      <c r="AF1840" s="77">
        <f t="shared" si="3042"/>
        <v>-3000</v>
      </c>
      <c r="AG1840" s="77">
        <f t="shared" si="3042"/>
        <v>-3000</v>
      </c>
      <c r="AH1840" s="77">
        <f t="shared" si="3042"/>
        <v>-3000</v>
      </c>
      <c r="AI1840" s="77">
        <f t="shared" si="3042"/>
        <v>-3000</v>
      </c>
      <c r="AJ1840" s="77">
        <f t="shared" si="3042"/>
        <v>-3000</v>
      </c>
      <c r="AK1840" s="77">
        <f t="shared" si="3042"/>
        <v>-3000</v>
      </c>
      <c r="AL1840" s="77">
        <f t="shared" si="3042"/>
        <v>-3000</v>
      </c>
      <c r="AM1840" s="77">
        <f t="shared" si="3042"/>
        <v>-3000</v>
      </c>
      <c r="AN1840" s="77">
        <f t="shared" si="3042"/>
        <v>-3000</v>
      </c>
      <c r="AO1840" s="77">
        <f t="shared" si="3042"/>
        <v>-3000</v>
      </c>
      <c r="AP1840" s="77">
        <f t="shared" si="3042"/>
        <v>-3000</v>
      </c>
      <c r="AQ1840" s="77">
        <f t="shared" si="3042"/>
        <v>-3000</v>
      </c>
      <c r="AR1840" s="77">
        <f t="shared" si="3042"/>
        <v>-3000</v>
      </c>
      <c r="AS1840" s="77">
        <f t="shared" si="3042"/>
        <v>-3000</v>
      </c>
      <c r="AT1840" s="77">
        <f t="shared" si="3042"/>
        <v>-3000</v>
      </c>
      <c r="AU1840" s="77">
        <f t="shared" si="3042"/>
        <v>-3000</v>
      </c>
      <c r="AV1840" s="77">
        <f t="shared" si="3042"/>
        <v>-3000</v>
      </c>
      <c r="AW1840" s="77">
        <f t="shared" si="3042"/>
        <v>-3000</v>
      </c>
      <c r="AX1840" s="77">
        <f t="shared" si="3042"/>
        <v>-3000</v>
      </c>
      <c r="AY1840" s="77">
        <f t="shared" si="3042"/>
        <v>-3000</v>
      </c>
      <c r="AZ1840" s="77">
        <f t="shared" si="3042"/>
        <v>-3000</v>
      </c>
      <c r="BA1840" s="77">
        <f t="shared" si="3042"/>
        <v>-3000</v>
      </c>
      <c r="BB1840" s="77">
        <f t="shared" si="3042"/>
        <v>-3000</v>
      </c>
      <c r="BC1840" s="77">
        <f t="shared" si="3042"/>
        <v>-3000</v>
      </c>
      <c r="BD1840" s="77">
        <f t="shared" si="3042"/>
        <v>-3000</v>
      </c>
      <c r="BE1840" s="77">
        <f t="shared" si="3042"/>
        <v>-3000</v>
      </c>
      <c r="BF1840" s="77">
        <f t="shared" si="3042"/>
        <v>-3000</v>
      </c>
      <c r="BG1840" s="77">
        <f t="shared" si="3042"/>
        <v>-3000</v>
      </c>
      <c r="BH1840" s="77">
        <f t="shared" si="3042"/>
        <v>-3000</v>
      </c>
      <c r="BI1840" s="77">
        <f t="shared" si="3042"/>
        <v>-3000</v>
      </c>
      <c r="BJ1840" s="77">
        <f t="shared" si="3042"/>
        <v>-3000</v>
      </c>
      <c r="BK1840" s="77">
        <f t="shared" si="3042"/>
        <v>-3000</v>
      </c>
      <c r="BL1840" s="77">
        <f t="shared" si="3042"/>
        <v>-3000</v>
      </c>
      <c r="BM1840" s="77">
        <f t="shared" si="3042"/>
        <v>-3000</v>
      </c>
      <c r="BN1840" s="77">
        <f t="shared" si="3042"/>
        <v>-3000</v>
      </c>
      <c r="BO1840" s="77">
        <f t="shared" si="3042"/>
        <v>-3000</v>
      </c>
      <c r="BP1840" s="77">
        <f t="shared" si="3042"/>
        <v>-3000</v>
      </c>
      <c r="BQ1840" s="77">
        <f t="shared" si="3042"/>
        <v>-3000</v>
      </c>
      <c r="BR1840" s="77">
        <f t="shared" si="3042"/>
        <v>-3000</v>
      </c>
      <c r="BS1840" s="77">
        <f t="shared" si="3042"/>
        <v>-3000</v>
      </c>
      <c r="BT1840" s="77">
        <f t="shared" si="3042"/>
        <v>-3000</v>
      </c>
      <c r="BU1840" s="77">
        <f t="shared" si="3042"/>
        <v>-3000</v>
      </c>
      <c r="BV1840" s="77">
        <f t="shared" si="3042"/>
        <v>-3000</v>
      </c>
      <c r="BW1840" s="77">
        <f t="shared" si="3042"/>
        <v>-3000</v>
      </c>
      <c r="BX1840" s="77">
        <f t="shared" si="3042"/>
        <v>-3000</v>
      </c>
      <c r="BY1840" s="77">
        <f t="shared" si="3042"/>
        <v>-3000</v>
      </c>
      <c r="BZ1840" s="77">
        <f t="shared" si="3042"/>
        <v>-3000</v>
      </c>
      <c r="CA1840" s="77">
        <f t="shared" si="3042"/>
        <v>-3000</v>
      </c>
      <c r="CB1840" s="77">
        <f t="shared" si="3042"/>
        <v>-3000</v>
      </c>
      <c r="CC1840" s="77">
        <f t="shared" si="3042"/>
        <v>-3000</v>
      </c>
      <c r="CD1840" s="77">
        <f t="shared" si="3042"/>
        <v>-3000</v>
      </c>
      <c r="CE1840" s="77">
        <f t="shared" si="3042"/>
        <v>-3000</v>
      </c>
      <c r="CF1840" s="77">
        <f t="shared" ref="CF1840:CL1840" si="3043">CF1839</f>
        <v>-3000</v>
      </c>
      <c r="CG1840" s="77">
        <f t="shared" si="3043"/>
        <v>-3000</v>
      </c>
      <c r="CH1840" s="77">
        <f t="shared" si="3043"/>
        <v>-3000</v>
      </c>
      <c r="CI1840" s="77">
        <f t="shared" si="3043"/>
        <v>-3000</v>
      </c>
      <c r="CJ1840" s="77">
        <f t="shared" si="3043"/>
        <v>-3000</v>
      </c>
      <c r="CK1840" s="77">
        <f t="shared" si="3043"/>
        <v>-3000</v>
      </c>
      <c r="CL1840" s="77">
        <f t="shared" si="3043"/>
        <v>-3000</v>
      </c>
      <c r="CN1840" s="77"/>
      <c r="CO1840" s="77" t="e">
        <f t="shared" ref="CO1840:DK1840" si="3044">CO1839</f>
        <v>#N/A</v>
      </c>
      <c r="CP1840" s="77" t="e">
        <f t="shared" si="3044"/>
        <v>#N/A</v>
      </c>
      <c r="CQ1840" s="77" t="e">
        <f t="shared" si="3044"/>
        <v>#N/A</v>
      </c>
      <c r="CR1840" s="77" t="e">
        <f t="shared" si="3044"/>
        <v>#N/A</v>
      </c>
      <c r="CS1840" s="77" t="e">
        <f t="shared" si="3044"/>
        <v>#N/A</v>
      </c>
      <c r="CT1840" s="77" t="e">
        <f t="shared" si="3044"/>
        <v>#N/A</v>
      </c>
      <c r="CU1840" s="77" t="e">
        <f t="shared" si="3044"/>
        <v>#N/A</v>
      </c>
      <c r="CV1840" s="77" t="e">
        <f t="shared" si="3044"/>
        <v>#N/A</v>
      </c>
      <c r="CW1840" s="77" t="e">
        <f t="shared" si="3044"/>
        <v>#N/A</v>
      </c>
      <c r="CX1840" s="77" t="e">
        <f t="shared" si="3044"/>
        <v>#N/A</v>
      </c>
      <c r="CY1840" s="77" t="e">
        <f t="shared" si="3044"/>
        <v>#N/A</v>
      </c>
      <c r="CZ1840" s="77" t="e">
        <f t="shared" si="3044"/>
        <v>#N/A</v>
      </c>
      <c r="DA1840" s="77" t="e">
        <f t="shared" si="3044"/>
        <v>#N/A</v>
      </c>
      <c r="DB1840" s="77" t="e">
        <f t="shared" si="3044"/>
        <v>#N/A</v>
      </c>
      <c r="DC1840" s="77" t="e">
        <f t="shared" si="3044"/>
        <v>#N/A</v>
      </c>
      <c r="DD1840" s="77" t="e">
        <f t="shared" si="3044"/>
        <v>#N/A</v>
      </c>
      <c r="DE1840" s="77" t="e">
        <f t="shared" si="3044"/>
        <v>#N/A</v>
      </c>
      <c r="DF1840" s="77" t="e">
        <f t="shared" si="3044"/>
        <v>#N/A</v>
      </c>
      <c r="DG1840" s="77" t="e">
        <f t="shared" si="3044"/>
        <v>#N/A</v>
      </c>
      <c r="DH1840" s="77" t="e">
        <f t="shared" si="3044"/>
        <v>#N/A</v>
      </c>
      <c r="DI1840" s="77" t="e">
        <f t="shared" si="3044"/>
        <v>#N/A</v>
      </c>
      <c r="DJ1840" s="77" t="e">
        <f t="shared" si="3044"/>
        <v>#N/A</v>
      </c>
      <c r="DK1840" s="77" t="e">
        <f t="shared" si="3044"/>
        <v>#N/A</v>
      </c>
      <c r="DL1840" s="77" t="e">
        <f t="shared" ref="DL1840" si="3045">DL1839</f>
        <v>#N/A</v>
      </c>
    </row>
    <row r="1841" spans="1:116" x14ac:dyDescent="0.4">
      <c r="B1841" t="s">
        <v>244</v>
      </c>
      <c r="D1841" t="s">
        <v>770</v>
      </c>
      <c r="E1841" s="8" t="str">
        <f t="shared" si="3040"/>
        <v>1841 PDC-S</v>
      </c>
      <c r="G1841" s="126"/>
      <c r="H1841" s="27"/>
      <c r="I1841" s="77"/>
      <c r="J1841" s="77"/>
      <c r="K1841" s="28"/>
      <c r="L1841" s="28"/>
      <c r="M1841" s="28"/>
      <c r="N1841" s="28"/>
      <c r="O1841" s="28"/>
      <c r="P1841" s="28"/>
      <c r="R1841" s="33"/>
      <c r="S1841" s="77"/>
      <c r="T1841" s="77"/>
      <c r="U1841" s="77"/>
      <c r="V1841" s="77"/>
      <c r="W1841" s="77"/>
      <c r="X1841" s="77"/>
      <c r="Y1841" s="77"/>
      <c r="Z1841" s="77"/>
      <c r="AA1841" s="77"/>
      <c r="AB1841" s="77"/>
      <c r="AC1841" s="77"/>
      <c r="AD1841" s="77"/>
      <c r="AE1841" s="77"/>
      <c r="AF1841" s="77"/>
      <c r="AG1841" s="77"/>
      <c r="AH1841" s="77"/>
      <c r="AI1841" s="77"/>
      <c r="AJ1841" s="77"/>
      <c r="AK1841" s="77"/>
      <c r="AL1841" s="77"/>
      <c r="AM1841" s="77"/>
      <c r="AN1841" s="77"/>
      <c r="AO1841" s="77"/>
      <c r="AP1841" s="77"/>
      <c r="AQ1841" s="77"/>
      <c r="AR1841" s="77"/>
      <c r="AS1841" s="77"/>
      <c r="AT1841" s="77"/>
      <c r="AU1841" s="77"/>
      <c r="AV1841" s="77"/>
      <c r="AW1841" s="77"/>
      <c r="AX1841" s="77"/>
      <c r="AY1841" s="77"/>
      <c r="AZ1841" s="77"/>
      <c r="BA1841" s="77"/>
      <c r="BB1841" s="77"/>
      <c r="BC1841" s="77"/>
      <c r="BD1841" s="77"/>
      <c r="BE1841" s="77"/>
      <c r="BF1841" s="77"/>
      <c r="BG1841" s="77"/>
      <c r="BH1841" s="77"/>
      <c r="BI1841" s="77"/>
      <c r="BJ1841" s="77"/>
      <c r="BK1841" s="77"/>
      <c r="BL1841" s="77"/>
      <c r="BM1841" s="77"/>
      <c r="BN1841" s="77"/>
      <c r="BO1841" s="77"/>
      <c r="BP1841" s="77"/>
      <c r="BQ1841" s="77"/>
      <c r="BR1841" s="77"/>
      <c r="BS1841" s="77"/>
      <c r="BT1841" s="77"/>
      <c r="BU1841" s="77"/>
      <c r="BV1841" s="77"/>
      <c r="BW1841" s="77"/>
      <c r="BX1841" s="77"/>
      <c r="BY1841" s="77"/>
      <c r="BZ1841" s="77"/>
      <c r="CA1841" s="77"/>
      <c r="CB1841" s="77"/>
      <c r="CC1841" s="77"/>
      <c r="CD1841" s="77"/>
      <c r="CE1841" s="77"/>
      <c r="CF1841" s="77"/>
      <c r="CG1841" s="77"/>
      <c r="CH1841" s="77"/>
      <c r="CI1841" s="77"/>
      <c r="CJ1841" s="77"/>
      <c r="CK1841" s="77"/>
      <c r="CL1841" s="77"/>
      <c r="CN1841" s="77"/>
      <c r="CO1841" s="77"/>
      <c r="CP1841" s="77"/>
      <c r="CQ1841" s="77"/>
      <c r="CR1841" s="77"/>
      <c r="CS1841" s="77"/>
      <c r="CT1841" s="77"/>
      <c r="CU1841" s="77"/>
      <c r="CV1841" s="77"/>
      <c r="CW1841" s="77"/>
      <c r="CX1841" s="77"/>
      <c r="CY1841" s="77"/>
      <c r="CZ1841" s="77"/>
      <c r="DA1841" s="77"/>
      <c r="DB1841" s="77"/>
      <c r="DC1841" s="77"/>
      <c r="DD1841" s="77"/>
      <c r="DE1841" s="77"/>
      <c r="DF1841" s="77"/>
      <c r="DG1841" s="77"/>
      <c r="DH1841" s="77"/>
      <c r="DI1841" s="77"/>
      <c r="DJ1841" s="77"/>
      <c r="DK1841" s="77"/>
      <c r="DL1841" s="77"/>
    </row>
    <row r="1842" spans="1:116" x14ac:dyDescent="0.4">
      <c r="B1842" t="s">
        <v>332</v>
      </c>
      <c r="D1842" t="s">
        <v>770</v>
      </c>
      <c r="E1842" s="8" t="str">
        <f t="shared" si="3040"/>
        <v>1842 PDC-S</v>
      </c>
      <c r="G1842" s="136" t="str">
        <f>G1829</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770</v>
      </c>
      <c r="E1843" s="8" t="str">
        <f>ROW()&amp;" "&amp;D1843</f>
        <v>1843 PDC-S</v>
      </c>
      <c r="G1843" s="136" t="str">
        <f t="shared" ref="G1843:G1849" si="3046">G1830</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770</v>
      </c>
      <c r="E1844" s="8" t="str">
        <f t="shared" si="3040"/>
        <v>1844 PDC-S</v>
      </c>
      <c r="G1844" s="136" t="str">
        <f t="shared" si="3046"/>
        <v>Primary revenue driver</v>
      </c>
      <c r="K1844" s="53"/>
      <c r="L1844" s="53"/>
      <c r="M1844" s="53"/>
      <c r="N1844" s="53"/>
      <c r="O1844" s="53"/>
      <c r="P1844" s="53"/>
      <c r="R1844" s="24"/>
      <c r="S1844" s="179" t="str">
        <f t="shared" ref="S1844:AX1844" si="3047">S1831</f>
        <v>S$16</v>
      </c>
      <c r="T1844" s="179" t="str">
        <f t="shared" si="3047"/>
        <v>T$16</v>
      </c>
      <c r="U1844" s="179" t="str">
        <f t="shared" si="3047"/>
        <v>U$16</v>
      </c>
      <c r="V1844" s="179" t="str">
        <f t="shared" si="3047"/>
        <v>V$16</v>
      </c>
      <c r="W1844" s="179" t="str">
        <f t="shared" si="3047"/>
        <v>W$16</v>
      </c>
      <c r="X1844" s="179" t="str">
        <f t="shared" si="3047"/>
        <v>X$16</v>
      </c>
      <c r="Y1844" s="179" t="str">
        <f t="shared" si="3047"/>
        <v>Y$16</v>
      </c>
      <c r="Z1844" s="179" t="str">
        <f t="shared" si="3047"/>
        <v>Z$16</v>
      </c>
      <c r="AA1844" s="179" t="str">
        <f t="shared" si="3047"/>
        <v>AA$16</v>
      </c>
      <c r="AB1844" s="179" t="str">
        <f t="shared" si="3047"/>
        <v>AB$16</v>
      </c>
      <c r="AC1844" s="179" t="str">
        <f t="shared" si="3047"/>
        <v>AC$16</v>
      </c>
      <c r="AD1844" s="179" t="str">
        <f t="shared" si="3047"/>
        <v>AD$16</v>
      </c>
      <c r="AE1844" s="179" t="str">
        <f t="shared" si="3047"/>
        <v>AE$16</v>
      </c>
      <c r="AF1844" s="179" t="str">
        <f t="shared" si="3047"/>
        <v>AF$16</v>
      </c>
      <c r="AG1844" s="179" t="str">
        <f t="shared" si="3047"/>
        <v>AG$16</v>
      </c>
      <c r="AH1844" s="179" t="str">
        <f t="shared" si="3047"/>
        <v>AH$16</v>
      </c>
      <c r="AI1844" s="179" t="str">
        <f t="shared" si="3047"/>
        <v>AI$16</v>
      </c>
      <c r="AJ1844" s="179" t="str">
        <f t="shared" si="3047"/>
        <v>AJ$16</v>
      </c>
      <c r="AK1844" s="179" t="str">
        <f t="shared" si="3047"/>
        <v>AK$16</v>
      </c>
      <c r="AL1844" s="179" t="str">
        <f t="shared" si="3047"/>
        <v>AL$16</v>
      </c>
      <c r="AM1844" s="179" t="str">
        <f t="shared" si="3047"/>
        <v>AM$16</v>
      </c>
      <c r="AN1844" s="179" t="str">
        <f t="shared" si="3047"/>
        <v>AN$16</v>
      </c>
      <c r="AO1844" s="179" t="str">
        <f t="shared" si="3047"/>
        <v>AO$16</v>
      </c>
      <c r="AP1844" s="179" t="str">
        <f t="shared" si="3047"/>
        <v>AP$16</v>
      </c>
      <c r="AQ1844" s="179" t="str">
        <f t="shared" si="3047"/>
        <v>AQ$16</v>
      </c>
      <c r="AR1844" s="179" t="str">
        <f t="shared" si="3047"/>
        <v>AR$16</v>
      </c>
      <c r="AS1844" s="179" t="str">
        <f t="shared" si="3047"/>
        <v>AS$16</v>
      </c>
      <c r="AT1844" s="179" t="str">
        <f t="shared" si="3047"/>
        <v>AT$16</v>
      </c>
      <c r="AU1844" s="179" t="str">
        <f t="shared" si="3047"/>
        <v>AU$16</v>
      </c>
      <c r="AV1844" s="179" t="str">
        <f t="shared" si="3047"/>
        <v>AV$16</v>
      </c>
      <c r="AW1844" s="179" t="str">
        <f t="shared" si="3047"/>
        <v>AW$16</v>
      </c>
      <c r="AX1844" s="179" t="str">
        <f t="shared" si="3047"/>
        <v>AX$16</v>
      </c>
      <c r="AY1844" s="179" t="str">
        <f t="shared" ref="AY1844:CD1844" si="3048">AY1831</f>
        <v>AY$16</v>
      </c>
      <c r="AZ1844" s="179" t="str">
        <f t="shared" si="3048"/>
        <v>AZ$16</v>
      </c>
      <c r="BA1844" s="179" t="str">
        <f t="shared" si="3048"/>
        <v>BA$16</v>
      </c>
      <c r="BB1844" s="179" t="str">
        <f t="shared" si="3048"/>
        <v>BB$16</v>
      </c>
      <c r="BC1844" s="179" t="str">
        <f t="shared" si="3048"/>
        <v>BC$16</v>
      </c>
      <c r="BD1844" s="179" t="str">
        <f t="shared" si="3048"/>
        <v>BD$16</v>
      </c>
      <c r="BE1844" s="179" t="str">
        <f t="shared" si="3048"/>
        <v>BE$16</v>
      </c>
      <c r="BF1844" s="179" t="str">
        <f t="shared" si="3048"/>
        <v>BF$16</v>
      </c>
      <c r="BG1844" s="179" t="str">
        <f t="shared" si="3048"/>
        <v>BG$16</v>
      </c>
      <c r="BH1844" s="179" t="str">
        <f t="shared" si="3048"/>
        <v>BH$16</v>
      </c>
      <c r="BI1844" s="179" t="str">
        <f t="shared" si="3048"/>
        <v>BI$16</v>
      </c>
      <c r="BJ1844" s="179" t="str">
        <f t="shared" si="3048"/>
        <v>BJ$16</v>
      </c>
      <c r="BK1844" s="179" t="str">
        <f t="shared" si="3048"/>
        <v>BK$16</v>
      </c>
      <c r="BL1844" s="179" t="str">
        <f t="shared" si="3048"/>
        <v>BL$16</v>
      </c>
      <c r="BM1844" s="179" t="str">
        <f t="shared" si="3048"/>
        <v>BM$16</v>
      </c>
      <c r="BN1844" s="179" t="str">
        <f t="shared" si="3048"/>
        <v>BN$16</v>
      </c>
      <c r="BO1844" s="179" t="str">
        <f t="shared" si="3048"/>
        <v>BO$16</v>
      </c>
      <c r="BP1844" s="179" t="str">
        <f t="shared" si="3048"/>
        <v>BP$16</v>
      </c>
      <c r="BQ1844" s="179" t="str">
        <f t="shared" si="3048"/>
        <v>BQ$16</v>
      </c>
      <c r="BR1844" s="179" t="str">
        <f t="shared" si="3048"/>
        <v>BR$16</v>
      </c>
      <c r="BS1844" s="179" t="str">
        <f t="shared" si="3048"/>
        <v>BS$16</v>
      </c>
      <c r="BT1844" s="179" t="str">
        <f t="shared" si="3048"/>
        <v>BT$16</v>
      </c>
      <c r="BU1844" s="179" t="str">
        <f t="shared" si="3048"/>
        <v>BU$16</v>
      </c>
      <c r="BV1844" s="179" t="str">
        <f t="shared" si="3048"/>
        <v>BV$16</v>
      </c>
      <c r="BW1844" s="179" t="str">
        <f t="shared" si="3048"/>
        <v>BW$16</v>
      </c>
      <c r="BX1844" s="179" t="str">
        <f t="shared" si="3048"/>
        <v>BX$16</v>
      </c>
      <c r="BY1844" s="179" t="str">
        <f t="shared" si="3048"/>
        <v>BY$16</v>
      </c>
      <c r="BZ1844" s="179" t="str">
        <f t="shared" si="3048"/>
        <v>BZ$16</v>
      </c>
      <c r="CA1844" s="179" t="str">
        <f t="shared" si="3048"/>
        <v>CA$16</v>
      </c>
      <c r="CB1844" s="179" t="str">
        <f t="shared" si="3048"/>
        <v>CB$16</v>
      </c>
      <c r="CC1844" s="179" t="str">
        <f t="shared" si="3048"/>
        <v>CC$16</v>
      </c>
      <c r="CD1844" s="179" t="str">
        <f t="shared" si="3048"/>
        <v>CD$16</v>
      </c>
      <c r="CE1844" s="179" t="str">
        <f t="shared" ref="CE1844:CL1844" si="3049">CE1831</f>
        <v>CE$16</v>
      </c>
      <c r="CF1844" s="179" t="str">
        <f t="shared" si="3049"/>
        <v>CF$16</v>
      </c>
      <c r="CG1844" s="179" t="str">
        <f t="shared" si="3049"/>
        <v>CG$16</v>
      </c>
      <c r="CH1844" s="179" t="str">
        <f t="shared" si="3049"/>
        <v>CH$16</v>
      </c>
      <c r="CI1844" s="179" t="str">
        <f t="shared" si="3049"/>
        <v>CI$16</v>
      </c>
      <c r="CJ1844" s="179" t="str">
        <f t="shared" si="3049"/>
        <v>CJ$16</v>
      </c>
      <c r="CK1844" s="179" t="str">
        <f t="shared" si="3049"/>
        <v>CK$16</v>
      </c>
      <c r="CL1844" s="179" t="str">
        <f t="shared" si="3049"/>
        <v>CL$16</v>
      </c>
      <c r="CO1844" s="179" t="str">
        <f t="shared" ref="CO1844:DK1844" si="3050">CO1831</f>
        <v>CO$16</v>
      </c>
      <c r="CP1844" s="179" t="str">
        <f t="shared" si="3050"/>
        <v>CP$16</v>
      </c>
      <c r="CQ1844" s="179" t="str">
        <f t="shared" si="3050"/>
        <v>CQ$16</v>
      </c>
      <c r="CR1844" s="179" t="str">
        <f t="shared" si="3050"/>
        <v>CR$16</v>
      </c>
      <c r="CS1844" s="179" t="str">
        <f t="shared" si="3050"/>
        <v>CS$16</v>
      </c>
      <c r="CT1844" s="179" t="str">
        <f t="shared" si="3050"/>
        <v>CT$16</v>
      </c>
      <c r="CU1844" s="179" t="str">
        <f t="shared" si="3050"/>
        <v>CU$16</v>
      </c>
      <c r="CV1844" s="179" t="str">
        <f t="shared" si="3050"/>
        <v>CV$16</v>
      </c>
      <c r="CW1844" s="179" t="str">
        <f t="shared" si="3050"/>
        <v>CW$16</v>
      </c>
      <c r="CX1844" s="179" t="str">
        <f t="shared" si="3050"/>
        <v>CX$16</v>
      </c>
      <c r="CY1844" s="179" t="str">
        <f t="shared" si="3050"/>
        <v>CY$16</v>
      </c>
      <c r="CZ1844" s="179" t="str">
        <f t="shared" si="3050"/>
        <v>CZ$16</v>
      </c>
      <c r="DA1844" s="179" t="str">
        <f t="shared" si="3050"/>
        <v>DA$16</v>
      </c>
      <c r="DB1844" s="179" t="str">
        <f t="shared" si="3050"/>
        <v>DB$16</v>
      </c>
      <c r="DC1844" s="179" t="str">
        <f t="shared" si="3050"/>
        <v>DC$16</v>
      </c>
      <c r="DD1844" s="179" t="str">
        <f t="shared" si="3050"/>
        <v>DD$16</v>
      </c>
      <c r="DE1844" s="179" t="str">
        <f t="shared" si="3050"/>
        <v>DE$16</v>
      </c>
      <c r="DF1844" s="179" t="str">
        <f t="shared" si="3050"/>
        <v>DF$16</v>
      </c>
      <c r="DG1844" s="179" t="str">
        <f t="shared" si="3050"/>
        <v>DG$16</v>
      </c>
      <c r="DH1844" s="179" t="str">
        <f t="shared" si="3050"/>
        <v>DH$16</v>
      </c>
      <c r="DI1844" s="179" t="str">
        <f t="shared" si="3050"/>
        <v>DI$16</v>
      </c>
      <c r="DJ1844" s="179" t="str">
        <f t="shared" si="3050"/>
        <v>DJ$16</v>
      </c>
      <c r="DK1844" s="179" t="str">
        <f t="shared" si="3050"/>
        <v>DK$16</v>
      </c>
      <c r="DL1844" s="179" t="str">
        <f t="shared" ref="DL1844" si="3051">DL1831</f>
        <v>DL$16</v>
      </c>
    </row>
    <row r="1845" spans="1:116" x14ac:dyDescent="0.4">
      <c r="B1845" t="s">
        <v>332</v>
      </c>
      <c r="D1845" t="s">
        <v>770</v>
      </c>
      <c r="E1845" s="8" t="str">
        <f t="shared" si="3040"/>
        <v>1845 PDC-S</v>
      </c>
      <c r="G1845" s="136" t="str">
        <f t="shared" si="3046"/>
        <v>Primary volume driver</v>
      </c>
      <c r="H1845" s="12"/>
      <c r="I1845" s="60"/>
      <c r="J1845" s="60"/>
      <c r="K1845" s="15"/>
      <c r="L1845" s="15"/>
      <c r="M1845" s="15"/>
      <c r="N1845" s="15"/>
      <c r="O1845" s="15"/>
      <c r="P1845" s="15"/>
      <c r="R1845" s="15"/>
      <c r="S1845" s="179" t="str">
        <f t="shared" ref="S1845:AX1845" si="3052">S1832</f>
        <v>S$17</v>
      </c>
      <c r="T1845" s="179" t="str">
        <f t="shared" si="3052"/>
        <v>T$17</v>
      </c>
      <c r="U1845" s="179" t="str">
        <f t="shared" si="3052"/>
        <v>U$17</v>
      </c>
      <c r="V1845" s="179" t="str">
        <f t="shared" si="3052"/>
        <v>V$17</v>
      </c>
      <c r="W1845" s="179" t="str">
        <f t="shared" si="3052"/>
        <v>W$17</v>
      </c>
      <c r="X1845" s="179" t="str">
        <f t="shared" si="3052"/>
        <v>X$17</v>
      </c>
      <c r="Y1845" s="179" t="str">
        <f t="shared" si="3052"/>
        <v>Y$17</v>
      </c>
      <c r="Z1845" s="179" t="str">
        <f t="shared" si="3052"/>
        <v>Z$17</v>
      </c>
      <c r="AA1845" s="179" t="str">
        <f t="shared" si="3052"/>
        <v>AA$17</v>
      </c>
      <c r="AB1845" s="179" t="str">
        <f t="shared" si="3052"/>
        <v>AB$17</v>
      </c>
      <c r="AC1845" s="179" t="str">
        <f t="shared" si="3052"/>
        <v>AC$17</v>
      </c>
      <c r="AD1845" s="179" t="str">
        <f t="shared" si="3052"/>
        <v>AD$17</v>
      </c>
      <c r="AE1845" s="179" t="str">
        <f t="shared" si="3052"/>
        <v>AE$17</v>
      </c>
      <c r="AF1845" s="179" t="str">
        <f t="shared" si="3052"/>
        <v>AF$17</v>
      </c>
      <c r="AG1845" s="179" t="str">
        <f t="shared" si="3052"/>
        <v>AG$17</v>
      </c>
      <c r="AH1845" s="179" t="str">
        <f t="shared" si="3052"/>
        <v>AH$17</v>
      </c>
      <c r="AI1845" s="179" t="str">
        <f t="shared" si="3052"/>
        <v>AI$17</v>
      </c>
      <c r="AJ1845" s="179" t="str">
        <f t="shared" si="3052"/>
        <v>AJ$17</v>
      </c>
      <c r="AK1845" s="179" t="str">
        <f t="shared" si="3052"/>
        <v>AK$17</v>
      </c>
      <c r="AL1845" s="179" t="str">
        <f t="shared" si="3052"/>
        <v>AL$17</v>
      </c>
      <c r="AM1845" s="179" t="str">
        <f t="shared" si="3052"/>
        <v>AM$17</v>
      </c>
      <c r="AN1845" s="179" t="str">
        <f t="shared" si="3052"/>
        <v>AN$17</v>
      </c>
      <c r="AO1845" s="179" t="str">
        <f t="shared" si="3052"/>
        <v>AO$17</v>
      </c>
      <c r="AP1845" s="179" t="str">
        <f t="shared" si="3052"/>
        <v>AP$17</v>
      </c>
      <c r="AQ1845" s="179" t="str">
        <f t="shared" si="3052"/>
        <v>AQ$17</v>
      </c>
      <c r="AR1845" s="179" t="str">
        <f t="shared" si="3052"/>
        <v>AR$17</v>
      </c>
      <c r="AS1845" s="179" t="str">
        <f t="shared" si="3052"/>
        <v>AS$17</v>
      </c>
      <c r="AT1845" s="179" t="str">
        <f t="shared" si="3052"/>
        <v>AT$17</v>
      </c>
      <c r="AU1845" s="179" t="str">
        <f t="shared" si="3052"/>
        <v>AU$17</v>
      </c>
      <c r="AV1845" s="179" t="str">
        <f t="shared" si="3052"/>
        <v>AV$17</v>
      </c>
      <c r="AW1845" s="179" t="str">
        <f t="shared" si="3052"/>
        <v>AW$17</v>
      </c>
      <c r="AX1845" s="179" t="str">
        <f t="shared" si="3052"/>
        <v>AX$17</v>
      </c>
      <c r="AY1845" s="179" t="str">
        <f t="shared" ref="AY1845:CD1845" si="3053">AY1832</f>
        <v>AY$17</v>
      </c>
      <c r="AZ1845" s="179" t="str">
        <f t="shared" si="3053"/>
        <v>AZ$17</v>
      </c>
      <c r="BA1845" s="179" t="str">
        <f t="shared" si="3053"/>
        <v>BA$17</v>
      </c>
      <c r="BB1845" s="179" t="str">
        <f t="shared" si="3053"/>
        <v>BB$17</v>
      </c>
      <c r="BC1845" s="179" t="str">
        <f t="shared" si="3053"/>
        <v>BC$17</v>
      </c>
      <c r="BD1845" s="179" t="str">
        <f t="shared" si="3053"/>
        <v>BD$17</v>
      </c>
      <c r="BE1845" s="179" t="str">
        <f t="shared" si="3053"/>
        <v>BE$17</v>
      </c>
      <c r="BF1845" s="179" t="str">
        <f t="shared" si="3053"/>
        <v>BF$17</v>
      </c>
      <c r="BG1845" s="179" t="str">
        <f t="shared" si="3053"/>
        <v>BG$17</v>
      </c>
      <c r="BH1845" s="179" t="str">
        <f t="shared" si="3053"/>
        <v>BH$17</v>
      </c>
      <c r="BI1845" s="179" t="str">
        <f t="shared" si="3053"/>
        <v>BI$17</v>
      </c>
      <c r="BJ1845" s="179" t="str">
        <f t="shared" si="3053"/>
        <v>BJ$17</v>
      </c>
      <c r="BK1845" s="179" t="str">
        <f t="shared" si="3053"/>
        <v>BK$17</v>
      </c>
      <c r="BL1845" s="179" t="str">
        <f t="shared" si="3053"/>
        <v>BL$17</v>
      </c>
      <c r="BM1845" s="179" t="str">
        <f t="shared" si="3053"/>
        <v>BM$17</v>
      </c>
      <c r="BN1845" s="179" t="str">
        <f t="shared" si="3053"/>
        <v>BN$17</v>
      </c>
      <c r="BO1845" s="179" t="str">
        <f t="shared" si="3053"/>
        <v>BO$17</v>
      </c>
      <c r="BP1845" s="179" t="str">
        <f t="shared" si="3053"/>
        <v>BP$17</v>
      </c>
      <c r="BQ1845" s="179" t="str">
        <f t="shared" si="3053"/>
        <v>BQ$17</v>
      </c>
      <c r="BR1845" s="179" t="str">
        <f t="shared" si="3053"/>
        <v>BR$17</v>
      </c>
      <c r="BS1845" s="179" t="str">
        <f t="shared" si="3053"/>
        <v>BS$17</v>
      </c>
      <c r="BT1845" s="179" t="str">
        <f t="shared" si="3053"/>
        <v>BT$17</v>
      </c>
      <c r="BU1845" s="179" t="str">
        <f t="shared" si="3053"/>
        <v>BU$17</v>
      </c>
      <c r="BV1845" s="179" t="str">
        <f t="shared" si="3053"/>
        <v>BV$17</v>
      </c>
      <c r="BW1845" s="179" t="str">
        <f t="shared" si="3053"/>
        <v>BW$17</v>
      </c>
      <c r="BX1845" s="179" t="str">
        <f t="shared" si="3053"/>
        <v>BX$17</v>
      </c>
      <c r="BY1845" s="179" t="str">
        <f t="shared" si="3053"/>
        <v>BY$17</v>
      </c>
      <c r="BZ1845" s="179" t="str">
        <f t="shared" si="3053"/>
        <v>BZ$17</v>
      </c>
      <c r="CA1845" s="179" t="str">
        <f t="shared" si="3053"/>
        <v>CA$17</v>
      </c>
      <c r="CB1845" s="179" t="str">
        <f t="shared" si="3053"/>
        <v>CB$17</v>
      </c>
      <c r="CC1845" s="179" t="str">
        <f t="shared" si="3053"/>
        <v>CC$17</v>
      </c>
      <c r="CD1845" s="179" t="str">
        <f t="shared" si="3053"/>
        <v>CD$17</v>
      </c>
      <c r="CE1845" s="179" t="str">
        <f t="shared" ref="CE1845:CL1845" si="3054">CE1832</f>
        <v>CE$17</v>
      </c>
      <c r="CF1845" s="179" t="str">
        <f t="shared" si="3054"/>
        <v>CF$17</v>
      </c>
      <c r="CG1845" s="179" t="str">
        <f t="shared" si="3054"/>
        <v>CG$17</v>
      </c>
      <c r="CH1845" s="179" t="str">
        <f t="shared" si="3054"/>
        <v>CH$17</v>
      </c>
      <c r="CI1845" s="179" t="str">
        <f t="shared" si="3054"/>
        <v>CI$17</v>
      </c>
      <c r="CJ1845" s="179" t="str">
        <f t="shared" si="3054"/>
        <v>CJ$17</v>
      </c>
      <c r="CK1845" s="179" t="str">
        <f t="shared" si="3054"/>
        <v>CK$17</v>
      </c>
      <c r="CL1845" s="179" t="str">
        <f t="shared" si="3054"/>
        <v>CL$17</v>
      </c>
      <c r="CN1845" s="60"/>
      <c r="CO1845" s="179" t="str">
        <f t="shared" ref="CO1845:DK1845" si="3055">CO1832</f>
        <v>CO$17</v>
      </c>
      <c r="CP1845" s="179" t="str">
        <f t="shared" si="3055"/>
        <v>CP$17</v>
      </c>
      <c r="CQ1845" s="179" t="str">
        <f t="shared" si="3055"/>
        <v>CQ$17</v>
      </c>
      <c r="CR1845" s="179" t="str">
        <f t="shared" si="3055"/>
        <v>CR$17</v>
      </c>
      <c r="CS1845" s="179" t="str">
        <f t="shared" si="3055"/>
        <v>CS$17</v>
      </c>
      <c r="CT1845" s="179" t="str">
        <f t="shared" si="3055"/>
        <v>CT$17</v>
      </c>
      <c r="CU1845" s="179" t="str">
        <f t="shared" si="3055"/>
        <v>CU$17</v>
      </c>
      <c r="CV1845" s="179" t="str">
        <f t="shared" si="3055"/>
        <v>CV$17</v>
      </c>
      <c r="CW1845" s="179" t="str">
        <f t="shared" si="3055"/>
        <v>CW$17</v>
      </c>
      <c r="CX1845" s="179" t="str">
        <f t="shared" si="3055"/>
        <v>CX$17</v>
      </c>
      <c r="CY1845" s="179" t="str">
        <f t="shared" si="3055"/>
        <v>CY$17</v>
      </c>
      <c r="CZ1845" s="179" t="str">
        <f t="shared" si="3055"/>
        <v>CZ$17</v>
      </c>
      <c r="DA1845" s="179" t="str">
        <f t="shared" si="3055"/>
        <v>DA$17</v>
      </c>
      <c r="DB1845" s="179" t="str">
        <f t="shared" si="3055"/>
        <v>DB$17</v>
      </c>
      <c r="DC1845" s="179" t="str">
        <f t="shared" si="3055"/>
        <v>DC$17</v>
      </c>
      <c r="DD1845" s="179" t="str">
        <f t="shared" si="3055"/>
        <v>DD$17</v>
      </c>
      <c r="DE1845" s="179" t="str">
        <f t="shared" si="3055"/>
        <v>DE$17</v>
      </c>
      <c r="DF1845" s="179" t="str">
        <f t="shared" si="3055"/>
        <v>DF$17</v>
      </c>
      <c r="DG1845" s="179" t="str">
        <f t="shared" si="3055"/>
        <v>DG$17</v>
      </c>
      <c r="DH1845" s="179" t="str">
        <f t="shared" si="3055"/>
        <v>DH$17</v>
      </c>
      <c r="DI1845" s="179" t="str">
        <f t="shared" si="3055"/>
        <v>DI$17</v>
      </c>
      <c r="DJ1845" s="179" t="str">
        <f t="shared" si="3055"/>
        <v>DJ$17</v>
      </c>
      <c r="DK1845" s="179" t="str">
        <f t="shared" si="3055"/>
        <v>DK$17</v>
      </c>
      <c r="DL1845" s="179" t="str">
        <f t="shared" ref="DL1845" si="3056">DL1832</f>
        <v>DL$17</v>
      </c>
    </row>
    <row r="1846" spans="1:116" x14ac:dyDescent="0.4">
      <c r="B1846" t="s">
        <v>332</v>
      </c>
      <c r="D1846" t="s">
        <v>770</v>
      </c>
      <c r="E1846" s="8" t="str">
        <f t="shared" si="3040"/>
        <v>1846 PDC-S</v>
      </c>
      <c r="G1846" s="191" t="str">
        <f>G1837</f>
        <v>Passthrough direct cost:</v>
      </c>
      <c r="H1846" s="12"/>
      <c r="I1846" s="60"/>
      <c r="J1846" s="60"/>
      <c r="K1846" s="15"/>
      <c r="L1846" s="15"/>
      <c r="M1846" s="15"/>
      <c r="N1846" s="15"/>
      <c r="O1846" s="15"/>
      <c r="P1846" s="15"/>
      <c r="R1846" s="15"/>
      <c r="S1846" s="179">
        <f t="shared" ref="S1846:AX1846" si="3057">S1833</f>
        <v>0</v>
      </c>
      <c r="T1846" s="179">
        <f t="shared" si="3057"/>
        <v>0</v>
      </c>
      <c r="U1846" s="179">
        <f t="shared" si="3057"/>
        <v>0</v>
      </c>
      <c r="V1846" s="179">
        <f t="shared" si="3057"/>
        <v>0</v>
      </c>
      <c r="W1846" s="179">
        <f t="shared" si="3057"/>
        <v>0</v>
      </c>
      <c r="X1846" s="179">
        <f t="shared" si="3057"/>
        <v>0</v>
      </c>
      <c r="Y1846" s="179">
        <f t="shared" si="3057"/>
        <v>0</v>
      </c>
      <c r="Z1846" s="179">
        <f t="shared" si="3057"/>
        <v>0</v>
      </c>
      <c r="AA1846" s="179">
        <f t="shared" si="3057"/>
        <v>0</v>
      </c>
      <c r="AB1846" s="179">
        <f t="shared" si="3057"/>
        <v>0</v>
      </c>
      <c r="AC1846" s="179">
        <f t="shared" si="3057"/>
        <v>0</v>
      </c>
      <c r="AD1846" s="179">
        <f t="shared" si="3057"/>
        <v>0</v>
      </c>
      <c r="AE1846" s="179">
        <f t="shared" si="3057"/>
        <v>0</v>
      </c>
      <c r="AF1846" s="179">
        <f t="shared" si="3057"/>
        <v>0</v>
      </c>
      <c r="AG1846" s="179">
        <f t="shared" si="3057"/>
        <v>0</v>
      </c>
      <c r="AH1846" s="179">
        <f t="shared" si="3057"/>
        <v>0</v>
      </c>
      <c r="AI1846" s="179">
        <f t="shared" si="3057"/>
        <v>0</v>
      </c>
      <c r="AJ1846" s="179">
        <f t="shared" si="3057"/>
        <v>0</v>
      </c>
      <c r="AK1846" s="179">
        <f t="shared" si="3057"/>
        <v>0</v>
      </c>
      <c r="AL1846" s="179">
        <f t="shared" si="3057"/>
        <v>0</v>
      </c>
      <c r="AM1846" s="179">
        <f t="shared" si="3057"/>
        <v>0</v>
      </c>
      <c r="AN1846" s="179">
        <f t="shared" si="3057"/>
        <v>0</v>
      </c>
      <c r="AO1846" s="179">
        <f t="shared" si="3057"/>
        <v>0</v>
      </c>
      <c r="AP1846" s="179">
        <f t="shared" si="3057"/>
        <v>0</v>
      </c>
      <c r="AQ1846" s="179">
        <f t="shared" si="3057"/>
        <v>0</v>
      </c>
      <c r="AR1846" s="179">
        <f t="shared" si="3057"/>
        <v>0</v>
      </c>
      <c r="AS1846" s="179">
        <f t="shared" si="3057"/>
        <v>0</v>
      </c>
      <c r="AT1846" s="179">
        <f t="shared" si="3057"/>
        <v>0</v>
      </c>
      <c r="AU1846" s="179">
        <f t="shared" si="3057"/>
        <v>0</v>
      </c>
      <c r="AV1846" s="179">
        <f t="shared" si="3057"/>
        <v>0</v>
      </c>
      <c r="AW1846" s="179">
        <f t="shared" si="3057"/>
        <v>0</v>
      </c>
      <c r="AX1846" s="179">
        <f t="shared" si="3057"/>
        <v>0</v>
      </c>
      <c r="AY1846" s="179">
        <f t="shared" ref="AY1846:CD1846" si="3058">AY1833</f>
        <v>0</v>
      </c>
      <c r="AZ1846" s="179">
        <f t="shared" si="3058"/>
        <v>0</v>
      </c>
      <c r="BA1846" s="179">
        <f t="shared" si="3058"/>
        <v>0</v>
      </c>
      <c r="BB1846" s="179">
        <f t="shared" si="3058"/>
        <v>0</v>
      </c>
      <c r="BC1846" s="179">
        <f t="shared" si="3058"/>
        <v>0</v>
      </c>
      <c r="BD1846" s="179">
        <f t="shared" si="3058"/>
        <v>0</v>
      </c>
      <c r="BE1846" s="179">
        <f t="shared" si="3058"/>
        <v>0</v>
      </c>
      <c r="BF1846" s="179">
        <f t="shared" si="3058"/>
        <v>0</v>
      </c>
      <c r="BG1846" s="179">
        <f t="shared" si="3058"/>
        <v>0</v>
      </c>
      <c r="BH1846" s="179">
        <f t="shared" si="3058"/>
        <v>0</v>
      </c>
      <c r="BI1846" s="179">
        <f t="shared" si="3058"/>
        <v>0</v>
      </c>
      <c r="BJ1846" s="179">
        <f t="shared" si="3058"/>
        <v>0</v>
      </c>
      <c r="BK1846" s="179">
        <f t="shared" si="3058"/>
        <v>0</v>
      </c>
      <c r="BL1846" s="179">
        <f t="shared" si="3058"/>
        <v>0</v>
      </c>
      <c r="BM1846" s="179">
        <f t="shared" si="3058"/>
        <v>0</v>
      </c>
      <c r="BN1846" s="179">
        <f t="shared" si="3058"/>
        <v>0</v>
      </c>
      <c r="BO1846" s="179">
        <f t="shared" si="3058"/>
        <v>0</v>
      </c>
      <c r="BP1846" s="179">
        <f t="shared" si="3058"/>
        <v>0</v>
      </c>
      <c r="BQ1846" s="179">
        <f t="shared" si="3058"/>
        <v>0</v>
      </c>
      <c r="BR1846" s="179">
        <f t="shared" si="3058"/>
        <v>0</v>
      </c>
      <c r="BS1846" s="179">
        <f t="shared" si="3058"/>
        <v>0</v>
      </c>
      <c r="BT1846" s="179">
        <f t="shared" si="3058"/>
        <v>0</v>
      </c>
      <c r="BU1846" s="179">
        <f t="shared" si="3058"/>
        <v>0</v>
      </c>
      <c r="BV1846" s="179">
        <f t="shared" si="3058"/>
        <v>0</v>
      </c>
      <c r="BW1846" s="179">
        <f t="shared" si="3058"/>
        <v>0</v>
      </c>
      <c r="BX1846" s="179">
        <f t="shared" si="3058"/>
        <v>0</v>
      </c>
      <c r="BY1846" s="179">
        <f t="shared" si="3058"/>
        <v>0</v>
      </c>
      <c r="BZ1846" s="179">
        <f t="shared" si="3058"/>
        <v>0</v>
      </c>
      <c r="CA1846" s="179">
        <f t="shared" si="3058"/>
        <v>0</v>
      </c>
      <c r="CB1846" s="179">
        <f t="shared" si="3058"/>
        <v>0</v>
      </c>
      <c r="CC1846" s="179">
        <f t="shared" si="3058"/>
        <v>0</v>
      </c>
      <c r="CD1846" s="179">
        <f t="shared" si="3058"/>
        <v>0</v>
      </c>
      <c r="CE1846" s="179">
        <f t="shared" ref="CE1846:CL1846" si="3059">CE1833</f>
        <v>0</v>
      </c>
      <c r="CF1846" s="179">
        <f t="shared" si="3059"/>
        <v>0</v>
      </c>
      <c r="CG1846" s="179">
        <f t="shared" si="3059"/>
        <v>0</v>
      </c>
      <c r="CH1846" s="179">
        <f t="shared" si="3059"/>
        <v>0</v>
      </c>
      <c r="CI1846" s="179">
        <f t="shared" si="3059"/>
        <v>0</v>
      </c>
      <c r="CJ1846" s="179">
        <f t="shared" si="3059"/>
        <v>0</v>
      </c>
      <c r="CK1846" s="179">
        <f t="shared" si="3059"/>
        <v>0</v>
      </c>
      <c r="CL1846" s="179">
        <f t="shared" si="3059"/>
        <v>0</v>
      </c>
      <c r="CN1846" s="60"/>
      <c r="CO1846" s="179">
        <f t="shared" ref="CO1846:DK1846" si="3060">CO1833</f>
        <v>0</v>
      </c>
      <c r="CP1846" s="179">
        <f t="shared" si="3060"/>
        <v>0</v>
      </c>
      <c r="CQ1846" s="179">
        <f t="shared" si="3060"/>
        <v>0</v>
      </c>
      <c r="CR1846" s="179">
        <f t="shared" si="3060"/>
        <v>0</v>
      </c>
      <c r="CS1846" s="179">
        <f t="shared" si="3060"/>
        <v>0</v>
      </c>
      <c r="CT1846" s="179">
        <f t="shared" si="3060"/>
        <v>0</v>
      </c>
      <c r="CU1846" s="179">
        <f t="shared" si="3060"/>
        <v>0</v>
      </c>
      <c r="CV1846" s="179">
        <f t="shared" si="3060"/>
        <v>0</v>
      </c>
      <c r="CW1846" s="179">
        <f t="shared" si="3060"/>
        <v>0</v>
      </c>
      <c r="CX1846" s="179">
        <f t="shared" si="3060"/>
        <v>0</v>
      </c>
      <c r="CY1846" s="179">
        <f t="shared" si="3060"/>
        <v>0</v>
      </c>
      <c r="CZ1846" s="179">
        <f t="shared" si="3060"/>
        <v>0</v>
      </c>
      <c r="DA1846" s="179">
        <f t="shared" si="3060"/>
        <v>0</v>
      </c>
      <c r="DB1846" s="179">
        <f t="shared" si="3060"/>
        <v>0</v>
      </c>
      <c r="DC1846" s="179">
        <f t="shared" si="3060"/>
        <v>0</v>
      </c>
      <c r="DD1846" s="179">
        <f t="shared" si="3060"/>
        <v>0</v>
      </c>
      <c r="DE1846" s="179">
        <f t="shared" si="3060"/>
        <v>0</v>
      </c>
      <c r="DF1846" s="179">
        <f t="shared" si="3060"/>
        <v>0</v>
      </c>
      <c r="DG1846" s="179">
        <f t="shared" si="3060"/>
        <v>0</v>
      </c>
      <c r="DH1846" s="179">
        <f t="shared" si="3060"/>
        <v>0</v>
      </c>
      <c r="DI1846" s="179">
        <f t="shared" si="3060"/>
        <v>0</v>
      </c>
      <c r="DJ1846" s="179">
        <f t="shared" si="3060"/>
        <v>0</v>
      </c>
      <c r="DK1846" s="179">
        <f t="shared" si="3060"/>
        <v>0</v>
      </c>
      <c r="DL1846" s="179">
        <f t="shared" ref="DL1846" si="3061">DL1833</f>
        <v>0</v>
      </c>
    </row>
    <row r="1847" spans="1:116" x14ac:dyDescent="0.4">
      <c r="B1847" t="s">
        <v>332</v>
      </c>
      <c r="D1847" t="s">
        <v>770</v>
      </c>
      <c r="E1847" s="8" t="str">
        <f t="shared" ref="E1847" si="3062">ROW()&amp;" "&amp;D1847</f>
        <v>1847 PDC-S</v>
      </c>
      <c r="G1847" s="241" t="str">
        <f>IFERROR(SUBSTITUTE(TRIM(MID(G1837, SEARCH("-", G1837) + 1, LEN(G1837))),":",""),"no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770</v>
      </c>
      <c r="E1848" s="8" t="str">
        <f t="shared" si="3040"/>
        <v>1848 PDC-S</v>
      </c>
      <c r="G1848" s="136" t="str">
        <f t="shared" si="3046"/>
        <v>Secondary revenue driver</v>
      </c>
      <c r="H1848" s="12"/>
      <c r="I1848" s="60"/>
      <c r="J1848" s="60"/>
      <c r="K1848" s="15"/>
      <c r="L1848" s="15"/>
      <c r="M1848" s="15"/>
      <c r="N1848" s="15"/>
      <c r="O1848" s="15"/>
      <c r="P1848" s="15"/>
      <c r="R1848" s="15"/>
      <c r="S1848" s="4" t="str">
        <f>ADDRESS(ROW(S1840),COLUMN(S1840),2)</f>
        <v>S$1840</v>
      </c>
      <c r="T1848" s="4" t="str">
        <f t="shared" ref="T1848:CE1848" si="3063">ADDRESS(ROW(T1840),COLUMN(T1840),2)</f>
        <v>T$1840</v>
      </c>
      <c r="U1848" s="4" t="str">
        <f t="shared" si="3063"/>
        <v>U$1840</v>
      </c>
      <c r="V1848" s="4" t="str">
        <f t="shared" si="3063"/>
        <v>V$1840</v>
      </c>
      <c r="W1848" s="4" t="str">
        <f t="shared" si="3063"/>
        <v>W$1840</v>
      </c>
      <c r="X1848" s="4" t="str">
        <f t="shared" si="3063"/>
        <v>X$1840</v>
      </c>
      <c r="Y1848" s="4" t="str">
        <f t="shared" si="3063"/>
        <v>Y$1840</v>
      </c>
      <c r="Z1848" s="4" t="str">
        <f t="shared" si="3063"/>
        <v>Z$1840</v>
      </c>
      <c r="AA1848" s="4" t="str">
        <f t="shared" si="3063"/>
        <v>AA$1840</v>
      </c>
      <c r="AB1848" s="4" t="str">
        <f t="shared" si="3063"/>
        <v>AB$1840</v>
      </c>
      <c r="AC1848" s="4" t="str">
        <f t="shared" si="3063"/>
        <v>AC$1840</v>
      </c>
      <c r="AD1848" s="4" t="str">
        <f t="shared" si="3063"/>
        <v>AD$1840</v>
      </c>
      <c r="AE1848" s="4" t="str">
        <f t="shared" si="3063"/>
        <v>AE$1840</v>
      </c>
      <c r="AF1848" s="4" t="str">
        <f t="shared" si="3063"/>
        <v>AF$1840</v>
      </c>
      <c r="AG1848" s="4" t="str">
        <f t="shared" si="3063"/>
        <v>AG$1840</v>
      </c>
      <c r="AH1848" s="4" t="str">
        <f t="shared" si="3063"/>
        <v>AH$1840</v>
      </c>
      <c r="AI1848" s="4" t="str">
        <f t="shared" si="3063"/>
        <v>AI$1840</v>
      </c>
      <c r="AJ1848" s="4" t="str">
        <f t="shared" si="3063"/>
        <v>AJ$1840</v>
      </c>
      <c r="AK1848" s="4" t="str">
        <f t="shared" si="3063"/>
        <v>AK$1840</v>
      </c>
      <c r="AL1848" s="4" t="str">
        <f t="shared" si="3063"/>
        <v>AL$1840</v>
      </c>
      <c r="AM1848" s="4" t="str">
        <f t="shared" si="3063"/>
        <v>AM$1840</v>
      </c>
      <c r="AN1848" s="4" t="str">
        <f t="shared" si="3063"/>
        <v>AN$1840</v>
      </c>
      <c r="AO1848" s="4" t="str">
        <f t="shared" si="3063"/>
        <v>AO$1840</v>
      </c>
      <c r="AP1848" s="4" t="str">
        <f t="shared" si="3063"/>
        <v>AP$1840</v>
      </c>
      <c r="AQ1848" s="4" t="str">
        <f t="shared" si="3063"/>
        <v>AQ$1840</v>
      </c>
      <c r="AR1848" s="4" t="str">
        <f t="shared" si="3063"/>
        <v>AR$1840</v>
      </c>
      <c r="AS1848" s="4" t="str">
        <f t="shared" si="3063"/>
        <v>AS$1840</v>
      </c>
      <c r="AT1848" s="4" t="str">
        <f t="shared" si="3063"/>
        <v>AT$1840</v>
      </c>
      <c r="AU1848" s="4" t="str">
        <f t="shared" si="3063"/>
        <v>AU$1840</v>
      </c>
      <c r="AV1848" s="4" t="str">
        <f t="shared" si="3063"/>
        <v>AV$1840</v>
      </c>
      <c r="AW1848" s="4" t="str">
        <f t="shared" si="3063"/>
        <v>AW$1840</v>
      </c>
      <c r="AX1848" s="4" t="str">
        <f t="shared" si="3063"/>
        <v>AX$1840</v>
      </c>
      <c r="AY1848" s="4" t="str">
        <f t="shared" si="3063"/>
        <v>AY$1840</v>
      </c>
      <c r="AZ1848" s="4" t="str">
        <f t="shared" si="3063"/>
        <v>AZ$1840</v>
      </c>
      <c r="BA1848" s="4" t="str">
        <f t="shared" si="3063"/>
        <v>BA$1840</v>
      </c>
      <c r="BB1848" s="4" t="str">
        <f t="shared" si="3063"/>
        <v>BB$1840</v>
      </c>
      <c r="BC1848" s="4" t="str">
        <f t="shared" si="3063"/>
        <v>BC$1840</v>
      </c>
      <c r="BD1848" s="4" t="str">
        <f t="shared" si="3063"/>
        <v>BD$1840</v>
      </c>
      <c r="BE1848" s="4" t="str">
        <f t="shared" si="3063"/>
        <v>BE$1840</v>
      </c>
      <c r="BF1848" s="4" t="str">
        <f t="shared" si="3063"/>
        <v>BF$1840</v>
      </c>
      <c r="BG1848" s="4" t="str">
        <f t="shared" si="3063"/>
        <v>BG$1840</v>
      </c>
      <c r="BH1848" s="4" t="str">
        <f t="shared" si="3063"/>
        <v>BH$1840</v>
      </c>
      <c r="BI1848" s="4" t="str">
        <f t="shared" si="3063"/>
        <v>BI$1840</v>
      </c>
      <c r="BJ1848" s="4" t="str">
        <f t="shared" si="3063"/>
        <v>BJ$1840</v>
      </c>
      <c r="BK1848" s="4" t="str">
        <f t="shared" si="3063"/>
        <v>BK$1840</v>
      </c>
      <c r="BL1848" s="4" t="str">
        <f t="shared" si="3063"/>
        <v>BL$1840</v>
      </c>
      <c r="BM1848" s="4" t="str">
        <f t="shared" si="3063"/>
        <v>BM$1840</v>
      </c>
      <c r="BN1848" s="4" t="str">
        <f t="shared" si="3063"/>
        <v>BN$1840</v>
      </c>
      <c r="BO1848" s="4" t="str">
        <f t="shared" si="3063"/>
        <v>BO$1840</v>
      </c>
      <c r="BP1848" s="4" t="str">
        <f t="shared" si="3063"/>
        <v>BP$1840</v>
      </c>
      <c r="BQ1848" s="4" t="str">
        <f t="shared" si="3063"/>
        <v>BQ$1840</v>
      </c>
      <c r="BR1848" s="4" t="str">
        <f t="shared" si="3063"/>
        <v>BR$1840</v>
      </c>
      <c r="BS1848" s="4" t="str">
        <f t="shared" si="3063"/>
        <v>BS$1840</v>
      </c>
      <c r="BT1848" s="4" t="str">
        <f t="shared" si="3063"/>
        <v>BT$1840</v>
      </c>
      <c r="BU1848" s="4" t="str">
        <f t="shared" si="3063"/>
        <v>BU$1840</v>
      </c>
      <c r="BV1848" s="4" t="str">
        <f t="shared" si="3063"/>
        <v>BV$1840</v>
      </c>
      <c r="BW1848" s="4" t="str">
        <f t="shared" si="3063"/>
        <v>BW$1840</v>
      </c>
      <c r="BX1848" s="4" t="str">
        <f t="shared" si="3063"/>
        <v>BX$1840</v>
      </c>
      <c r="BY1848" s="4" t="str">
        <f t="shared" si="3063"/>
        <v>BY$1840</v>
      </c>
      <c r="BZ1848" s="4" t="str">
        <f t="shared" si="3063"/>
        <v>BZ$1840</v>
      </c>
      <c r="CA1848" s="4" t="str">
        <f t="shared" si="3063"/>
        <v>CA$1840</v>
      </c>
      <c r="CB1848" s="4" t="str">
        <f t="shared" si="3063"/>
        <v>CB$1840</v>
      </c>
      <c r="CC1848" s="4" t="str">
        <f t="shared" si="3063"/>
        <v>CC$1840</v>
      </c>
      <c r="CD1848" s="4" t="str">
        <f t="shared" si="3063"/>
        <v>CD$1840</v>
      </c>
      <c r="CE1848" s="4" t="str">
        <f t="shared" si="3063"/>
        <v>CE$1840</v>
      </c>
      <c r="CF1848" s="4" t="str">
        <f t="shared" ref="CF1848:CL1848" si="3064">ADDRESS(ROW(CF1840),COLUMN(CF1840),2)</f>
        <v>CF$1840</v>
      </c>
      <c r="CG1848" s="4" t="str">
        <f t="shared" si="3064"/>
        <v>CG$1840</v>
      </c>
      <c r="CH1848" s="4" t="str">
        <f t="shared" si="3064"/>
        <v>CH$1840</v>
      </c>
      <c r="CI1848" s="4" t="str">
        <f t="shared" si="3064"/>
        <v>CI$1840</v>
      </c>
      <c r="CJ1848" s="4" t="str">
        <f t="shared" si="3064"/>
        <v>CJ$1840</v>
      </c>
      <c r="CK1848" s="4" t="str">
        <f t="shared" si="3064"/>
        <v>CK$1840</v>
      </c>
      <c r="CL1848" s="4" t="str">
        <f t="shared" si="3064"/>
        <v>CL$1840</v>
      </c>
      <c r="CN1848" s="60"/>
      <c r="CO1848" s="4" t="str">
        <f t="shared" ref="CO1848:DL1848" si="3065">ADDRESS(ROW(CO169),COLUMN(CO169),2)</f>
        <v>CO$169</v>
      </c>
      <c r="CP1848" s="4" t="str">
        <f t="shared" si="3065"/>
        <v>CP$169</v>
      </c>
      <c r="CQ1848" s="4" t="str">
        <f t="shared" si="3065"/>
        <v>CQ$169</v>
      </c>
      <c r="CR1848" s="4" t="str">
        <f t="shared" si="3065"/>
        <v>CR$169</v>
      </c>
      <c r="CS1848" s="4" t="str">
        <f t="shared" si="3065"/>
        <v>CS$169</v>
      </c>
      <c r="CT1848" s="4" t="str">
        <f t="shared" si="3065"/>
        <v>CT$169</v>
      </c>
      <c r="CU1848" s="4" t="str">
        <f t="shared" si="3065"/>
        <v>CU$169</v>
      </c>
      <c r="CV1848" s="4" t="str">
        <f t="shared" si="3065"/>
        <v>CV$169</v>
      </c>
      <c r="CW1848" s="4" t="str">
        <f t="shared" si="3065"/>
        <v>CW$169</v>
      </c>
      <c r="CX1848" s="4" t="str">
        <f t="shared" si="3065"/>
        <v>CX$169</v>
      </c>
      <c r="CY1848" s="4" t="str">
        <f t="shared" si="3065"/>
        <v>CY$169</v>
      </c>
      <c r="CZ1848" s="4" t="str">
        <f t="shared" si="3065"/>
        <v>CZ$169</v>
      </c>
      <c r="DA1848" s="4" t="str">
        <f t="shared" si="3065"/>
        <v>DA$169</v>
      </c>
      <c r="DB1848" s="4" t="str">
        <f t="shared" si="3065"/>
        <v>DB$169</v>
      </c>
      <c r="DC1848" s="4" t="str">
        <f t="shared" si="3065"/>
        <v>DC$169</v>
      </c>
      <c r="DD1848" s="4" t="str">
        <f t="shared" si="3065"/>
        <v>DD$169</v>
      </c>
      <c r="DE1848" s="4" t="str">
        <f t="shared" si="3065"/>
        <v>DE$169</v>
      </c>
      <c r="DF1848" s="4" t="str">
        <f t="shared" si="3065"/>
        <v>DF$169</v>
      </c>
      <c r="DG1848" s="4" t="str">
        <f t="shared" si="3065"/>
        <v>DG$169</v>
      </c>
      <c r="DH1848" s="4" t="str">
        <f t="shared" si="3065"/>
        <v>DH$169</v>
      </c>
      <c r="DI1848" s="4" t="str">
        <f t="shared" si="3065"/>
        <v>DI$169</v>
      </c>
      <c r="DJ1848" s="4" t="str">
        <f t="shared" si="3065"/>
        <v>DJ$169</v>
      </c>
      <c r="DK1848" s="4" t="str">
        <f t="shared" si="3065"/>
        <v>DK$169</v>
      </c>
      <c r="DL1848" s="4" t="str">
        <f t="shared" si="3065"/>
        <v>DL$169</v>
      </c>
    </row>
    <row r="1849" spans="1:116" x14ac:dyDescent="0.4">
      <c r="B1849" t="s">
        <v>332</v>
      </c>
      <c r="D1849" t="s">
        <v>770</v>
      </c>
      <c r="E1849" s="8" t="str">
        <f t="shared" si="3040"/>
        <v>1849 PDC-S</v>
      </c>
      <c r="G1849" s="136" t="str">
        <f t="shared" si="3046"/>
        <v>Secondary volume driver</v>
      </c>
      <c r="H1849" s="12"/>
      <c r="I1849" s="60"/>
      <c r="J1849" s="60"/>
      <c r="K1849" s="15"/>
      <c r="L1849" s="15"/>
      <c r="M1849" s="15"/>
      <c r="N1849" s="15"/>
      <c r="O1849" s="15"/>
      <c r="P1849" s="15"/>
      <c r="R1849" s="15"/>
      <c r="S1849" s="179" t="str">
        <f t="shared" ref="S1849:AX1849" si="3066">S1836</f>
        <v>S$19</v>
      </c>
      <c r="T1849" s="179" t="str">
        <f t="shared" si="3066"/>
        <v>T$19</v>
      </c>
      <c r="U1849" s="179" t="str">
        <f t="shared" si="3066"/>
        <v>U$19</v>
      </c>
      <c r="V1849" s="179" t="str">
        <f t="shared" si="3066"/>
        <v>V$19</v>
      </c>
      <c r="W1849" s="179" t="str">
        <f t="shared" si="3066"/>
        <v>W$19</v>
      </c>
      <c r="X1849" s="179" t="str">
        <f t="shared" si="3066"/>
        <v>X$19</v>
      </c>
      <c r="Y1849" s="179" t="str">
        <f t="shared" si="3066"/>
        <v>Y$19</v>
      </c>
      <c r="Z1849" s="179" t="str">
        <f t="shared" si="3066"/>
        <v>Z$19</v>
      </c>
      <c r="AA1849" s="179" t="str">
        <f t="shared" si="3066"/>
        <v>AA$19</v>
      </c>
      <c r="AB1849" s="179" t="str">
        <f t="shared" si="3066"/>
        <v>AB$19</v>
      </c>
      <c r="AC1849" s="179" t="str">
        <f t="shared" si="3066"/>
        <v>AC$19</v>
      </c>
      <c r="AD1849" s="179" t="str">
        <f t="shared" si="3066"/>
        <v>AD$19</v>
      </c>
      <c r="AE1849" s="179" t="str">
        <f t="shared" si="3066"/>
        <v>AE$19</v>
      </c>
      <c r="AF1849" s="179" t="str">
        <f t="shared" si="3066"/>
        <v>AF$19</v>
      </c>
      <c r="AG1849" s="179" t="str">
        <f t="shared" si="3066"/>
        <v>AG$19</v>
      </c>
      <c r="AH1849" s="179" t="str">
        <f t="shared" si="3066"/>
        <v>AH$19</v>
      </c>
      <c r="AI1849" s="179" t="str">
        <f t="shared" si="3066"/>
        <v>AI$19</v>
      </c>
      <c r="AJ1849" s="179" t="str">
        <f t="shared" si="3066"/>
        <v>AJ$19</v>
      </c>
      <c r="AK1849" s="179" t="str">
        <f t="shared" si="3066"/>
        <v>AK$19</v>
      </c>
      <c r="AL1849" s="179" t="str">
        <f t="shared" si="3066"/>
        <v>AL$19</v>
      </c>
      <c r="AM1849" s="179" t="str">
        <f t="shared" si="3066"/>
        <v>AM$19</v>
      </c>
      <c r="AN1849" s="179" t="str">
        <f t="shared" si="3066"/>
        <v>AN$19</v>
      </c>
      <c r="AO1849" s="179" t="str">
        <f t="shared" si="3066"/>
        <v>AO$19</v>
      </c>
      <c r="AP1849" s="179" t="str">
        <f t="shared" si="3066"/>
        <v>AP$19</v>
      </c>
      <c r="AQ1849" s="179" t="str">
        <f t="shared" si="3066"/>
        <v>AQ$19</v>
      </c>
      <c r="AR1849" s="179" t="str">
        <f t="shared" si="3066"/>
        <v>AR$19</v>
      </c>
      <c r="AS1849" s="179" t="str">
        <f t="shared" si="3066"/>
        <v>AS$19</v>
      </c>
      <c r="AT1849" s="179" t="str">
        <f t="shared" si="3066"/>
        <v>AT$19</v>
      </c>
      <c r="AU1849" s="179" t="str">
        <f t="shared" si="3066"/>
        <v>AU$19</v>
      </c>
      <c r="AV1849" s="179" t="str">
        <f t="shared" si="3066"/>
        <v>AV$19</v>
      </c>
      <c r="AW1849" s="179" t="str">
        <f t="shared" si="3066"/>
        <v>AW$19</v>
      </c>
      <c r="AX1849" s="179" t="str">
        <f t="shared" si="3066"/>
        <v>AX$19</v>
      </c>
      <c r="AY1849" s="179" t="str">
        <f t="shared" ref="AY1849:CD1849" si="3067">AY1836</f>
        <v>AY$19</v>
      </c>
      <c r="AZ1849" s="179" t="str">
        <f t="shared" si="3067"/>
        <v>AZ$19</v>
      </c>
      <c r="BA1849" s="179" t="str">
        <f t="shared" si="3067"/>
        <v>BA$19</v>
      </c>
      <c r="BB1849" s="179" t="str">
        <f t="shared" si="3067"/>
        <v>BB$19</v>
      </c>
      <c r="BC1849" s="179" t="str">
        <f t="shared" si="3067"/>
        <v>BC$19</v>
      </c>
      <c r="BD1849" s="179" t="str">
        <f t="shared" si="3067"/>
        <v>BD$19</v>
      </c>
      <c r="BE1849" s="179" t="str">
        <f t="shared" si="3067"/>
        <v>BE$19</v>
      </c>
      <c r="BF1849" s="179" t="str">
        <f t="shared" si="3067"/>
        <v>BF$19</v>
      </c>
      <c r="BG1849" s="179" t="str">
        <f t="shared" si="3067"/>
        <v>BG$19</v>
      </c>
      <c r="BH1849" s="179" t="str">
        <f t="shared" si="3067"/>
        <v>BH$19</v>
      </c>
      <c r="BI1849" s="179" t="str">
        <f t="shared" si="3067"/>
        <v>BI$19</v>
      </c>
      <c r="BJ1849" s="179" t="str">
        <f t="shared" si="3067"/>
        <v>BJ$19</v>
      </c>
      <c r="BK1849" s="179" t="str">
        <f t="shared" si="3067"/>
        <v>BK$19</v>
      </c>
      <c r="BL1849" s="179" t="str">
        <f t="shared" si="3067"/>
        <v>BL$19</v>
      </c>
      <c r="BM1849" s="179" t="str">
        <f t="shared" si="3067"/>
        <v>BM$19</v>
      </c>
      <c r="BN1849" s="179" t="str">
        <f t="shared" si="3067"/>
        <v>BN$19</v>
      </c>
      <c r="BO1849" s="179" t="str">
        <f t="shared" si="3067"/>
        <v>BO$19</v>
      </c>
      <c r="BP1849" s="179" t="str">
        <f t="shared" si="3067"/>
        <v>BP$19</v>
      </c>
      <c r="BQ1849" s="179" t="str">
        <f t="shared" si="3067"/>
        <v>BQ$19</v>
      </c>
      <c r="BR1849" s="179" t="str">
        <f t="shared" si="3067"/>
        <v>BR$19</v>
      </c>
      <c r="BS1849" s="179" t="str">
        <f t="shared" si="3067"/>
        <v>BS$19</v>
      </c>
      <c r="BT1849" s="179" t="str">
        <f t="shared" si="3067"/>
        <v>BT$19</v>
      </c>
      <c r="BU1849" s="179" t="str">
        <f t="shared" si="3067"/>
        <v>BU$19</v>
      </c>
      <c r="BV1849" s="179" t="str">
        <f t="shared" si="3067"/>
        <v>BV$19</v>
      </c>
      <c r="BW1849" s="179" t="str">
        <f t="shared" si="3067"/>
        <v>BW$19</v>
      </c>
      <c r="BX1849" s="179" t="str">
        <f t="shared" si="3067"/>
        <v>BX$19</v>
      </c>
      <c r="BY1849" s="179" t="str">
        <f t="shared" si="3067"/>
        <v>BY$19</v>
      </c>
      <c r="BZ1849" s="179" t="str">
        <f t="shared" si="3067"/>
        <v>BZ$19</v>
      </c>
      <c r="CA1849" s="179" t="str">
        <f t="shared" si="3067"/>
        <v>CA$19</v>
      </c>
      <c r="CB1849" s="179" t="str">
        <f t="shared" si="3067"/>
        <v>CB$19</v>
      </c>
      <c r="CC1849" s="179" t="str">
        <f t="shared" si="3067"/>
        <v>CC$19</v>
      </c>
      <c r="CD1849" s="179" t="str">
        <f t="shared" si="3067"/>
        <v>CD$19</v>
      </c>
      <c r="CE1849" s="179" t="str">
        <f t="shared" ref="CE1849:CL1849" si="3068">CE1836</f>
        <v>CE$19</v>
      </c>
      <c r="CF1849" s="179" t="str">
        <f t="shared" si="3068"/>
        <v>CF$19</v>
      </c>
      <c r="CG1849" s="179" t="str">
        <f t="shared" si="3068"/>
        <v>CG$19</v>
      </c>
      <c r="CH1849" s="179" t="str">
        <f t="shared" si="3068"/>
        <v>CH$19</v>
      </c>
      <c r="CI1849" s="179" t="str">
        <f t="shared" si="3068"/>
        <v>CI$19</v>
      </c>
      <c r="CJ1849" s="179" t="str">
        <f t="shared" si="3068"/>
        <v>CJ$19</v>
      </c>
      <c r="CK1849" s="179" t="str">
        <f t="shared" si="3068"/>
        <v>CK$19</v>
      </c>
      <c r="CL1849" s="179" t="str">
        <f t="shared" si="3068"/>
        <v>CL$19</v>
      </c>
      <c r="CN1849" s="60"/>
      <c r="CO1849" s="179" t="str">
        <f t="shared" ref="CO1849:DK1849" si="3069">CO1836</f>
        <v>CO$19</v>
      </c>
      <c r="CP1849" s="179" t="str">
        <f t="shared" si="3069"/>
        <v>CP$19</v>
      </c>
      <c r="CQ1849" s="179" t="str">
        <f t="shared" si="3069"/>
        <v>CQ$19</v>
      </c>
      <c r="CR1849" s="179" t="str">
        <f t="shared" si="3069"/>
        <v>CR$19</v>
      </c>
      <c r="CS1849" s="179" t="str">
        <f t="shared" si="3069"/>
        <v>CS$19</v>
      </c>
      <c r="CT1849" s="179" t="str">
        <f t="shared" si="3069"/>
        <v>CT$19</v>
      </c>
      <c r="CU1849" s="179" t="str">
        <f t="shared" si="3069"/>
        <v>CU$19</v>
      </c>
      <c r="CV1849" s="179" t="str">
        <f t="shared" si="3069"/>
        <v>CV$19</v>
      </c>
      <c r="CW1849" s="179" t="str">
        <f t="shared" si="3069"/>
        <v>CW$19</v>
      </c>
      <c r="CX1849" s="179" t="str">
        <f t="shared" si="3069"/>
        <v>CX$19</v>
      </c>
      <c r="CY1849" s="179" t="str">
        <f t="shared" si="3069"/>
        <v>CY$19</v>
      </c>
      <c r="CZ1849" s="179" t="str">
        <f t="shared" si="3069"/>
        <v>CZ$19</v>
      </c>
      <c r="DA1849" s="179" t="str">
        <f t="shared" si="3069"/>
        <v>DA$19</v>
      </c>
      <c r="DB1849" s="179" t="str">
        <f t="shared" si="3069"/>
        <v>DB$19</v>
      </c>
      <c r="DC1849" s="179" t="str">
        <f t="shared" si="3069"/>
        <v>DC$19</v>
      </c>
      <c r="DD1849" s="179" t="str">
        <f t="shared" si="3069"/>
        <v>DD$19</v>
      </c>
      <c r="DE1849" s="179" t="str">
        <f t="shared" si="3069"/>
        <v>DE$19</v>
      </c>
      <c r="DF1849" s="179" t="str">
        <f t="shared" si="3069"/>
        <v>DF$19</v>
      </c>
      <c r="DG1849" s="179" t="str">
        <f t="shared" si="3069"/>
        <v>DG$19</v>
      </c>
      <c r="DH1849" s="179" t="str">
        <f t="shared" si="3069"/>
        <v>DH$19</v>
      </c>
      <c r="DI1849" s="179" t="str">
        <f t="shared" si="3069"/>
        <v>DI$19</v>
      </c>
      <c r="DJ1849" s="179" t="str">
        <f t="shared" si="3069"/>
        <v>DJ$19</v>
      </c>
      <c r="DK1849" s="179" t="str">
        <f t="shared" si="3069"/>
        <v>DK$19</v>
      </c>
      <c r="DL1849" s="179" t="str">
        <f t="shared" ref="DL1849" si="3070">DL1836</f>
        <v>DL$19</v>
      </c>
    </row>
    <row r="1850" spans="1:116" x14ac:dyDescent="0.4">
      <c r="E1850" s="8"/>
      <c r="H1850" s="12"/>
      <c r="I1850" s="60"/>
      <c r="J1850" s="60"/>
      <c r="K1850" s="15"/>
      <c r="L1850" s="15"/>
      <c r="M1850" s="15"/>
      <c r="N1850" s="15"/>
      <c r="O1850" s="15"/>
      <c r="P1850" s="15"/>
      <c r="R1850" s="15"/>
      <c r="S1850" s="76"/>
      <c r="T1850" s="76"/>
      <c r="U1850" s="76"/>
      <c r="V1850" s="76"/>
      <c r="W1850" s="76"/>
      <c r="X1850" s="76"/>
      <c r="Y1850" s="76"/>
      <c r="Z1850" s="76"/>
      <c r="AA1850" s="76"/>
      <c r="AB1850" s="76"/>
      <c r="AC1850" s="76"/>
      <c r="AD1850" s="76"/>
      <c r="AE1850" s="76"/>
      <c r="AF1850" s="76"/>
      <c r="AG1850" s="76"/>
      <c r="AH1850" s="76"/>
      <c r="AI1850" s="76"/>
      <c r="AJ1850" s="76"/>
      <c r="AK1850" s="76"/>
      <c r="AL1850" s="76"/>
      <c r="AM1850" s="76"/>
      <c r="AN1850" s="76"/>
      <c r="AO1850" s="76"/>
      <c r="AP1850" s="76"/>
      <c r="AQ1850" s="76"/>
      <c r="AR1850" s="76"/>
      <c r="AS1850" s="76"/>
      <c r="AT1850" s="76"/>
      <c r="AU1850" s="76"/>
      <c r="AV1850" s="76"/>
      <c r="AW1850" s="76"/>
      <c r="AX1850" s="76"/>
      <c r="AY1850" s="76"/>
      <c r="AZ1850" s="76"/>
      <c r="BA1850" s="76"/>
      <c r="BB1850" s="76"/>
      <c r="BC1850" s="76"/>
      <c r="BD1850" s="76"/>
      <c r="BE1850" s="76"/>
      <c r="BF1850" s="76"/>
      <c r="BG1850" s="76"/>
      <c r="BH1850" s="76"/>
      <c r="BI1850" s="76"/>
      <c r="BJ1850" s="76"/>
      <c r="BK1850" s="76"/>
      <c r="BL1850" s="76"/>
      <c r="BM1850" s="76"/>
      <c r="BN1850" s="76"/>
      <c r="BO1850" s="76"/>
      <c r="BP1850" s="76"/>
      <c r="BQ1850" s="76"/>
      <c r="BR1850" s="76"/>
      <c r="BS1850" s="76"/>
      <c r="BT1850" s="76"/>
      <c r="BU1850" s="76"/>
      <c r="BV1850" s="76"/>
      <c r="BW1850" s="76"/>
      <c r="BX1850" s="76"/>
      <c r="BY1850" s="76"/>
      <c r="BZ1850" s="76"/>
      <c r="CA1850" s="76"/>
      <c r="CB1850" s="76"/>
      <c r="CC1850" s="76"/>
      <c r="CD1850" s="76"/>
      <c r="CE1850" s="76"/>
      <c r="CF1850" s="76"/>
      <c r="CG1850" s="76"/>
      <c r="CH1850" s="76"/>
      <c r="CI1850" s="76"/>
      <c r="CJ1850" s="76"/>
      <c r="CK1850" s="76"/>
      <c r="CL1850" s="76"/>
      <c r="CN1850" s="60"/>
      <c r="CO1850" s="76"/>
      <c r="CP1850" s="76"/>
      <c r="CQ1850" s="76"/>
      <c r="CR1850" s="76"/>
      <c r="CS1850" s="76"/>
      <c r="CT1850" s="76"/>
      <c r="CU1850" s="76"/>
      <c r="CV1850" s="76"/>
      <c r="CW1850" s="76"/>
      <c r="CX1850" s="76"/>
      <c r="CY1850" s="76"/>
      <c r="CZ1850" s="76"/>
      <c r="DA1850" s="76"/>
      <c r="DB1850" s="76"/>
      <c r="DC1850" s="76"/>
      <c r="DD1850" s="76"/>
      <c r="DE1850" s="76"/>
      <c r="DF1850" s="76"/>
      <c r="DG1850" s="76"/>
      <c r="DH1850" s="76"/>
      <c r="DI1850" s="76"/>
      <c r="DJ1850" s="76"/>
      <c r="DK1850" s="76"/>
      <c r="DL1850" s="76"/>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AX1853" si="3071">S$20</f>
        <v>S$16</v>
      </c>
      <c r="T1853" s="199" t="str">
        <f t="shared" si="3071"/>
        <v>T$16</v>
      </c>
      <c r="U1853" s="199" t="str">
        <f t="shared" si="3071"/>
        <v>U$16</v>
      </c>
      <c r="V1853" s="199" t="str">
        <f t="shared" si="3071"/>
        <v>V$16</v>
      </c>
      <c r="W1853" s="199" t="str">
        <f t="shared" si="3071"/>
        <v>W$16</v>
      </c>
      <c r="X1853" s="199" t="str">
        <f t="shared" si="3071"/>
        <v>X$16</v>
      </c>
      <c r="Y1853" s="199" t="str">
        <f t="shared" si="3071"/>
        <v>Y$16</v>
      </c>
      <c r="Z1853" s="199" t="str">
        <f t="shared" si="3071"/>
        <v>Z$16</v>
      </c>
      <c r="AA1853" s="199" t="str">
        <f t="shared" si="3071"/>
        <v>AA$16</v>
      </c>
      <c r="AB1853" s="199" t="str">
        <f t="shared" si="3071"/>
        <v>AB$16</v>
      </c>
      <c r="AC1853" s="199" t="str">
        <f t="shared" si="3071"/>
        <v>AC$16</v>
      </c>
      <c r="AD1853" s="199" t="str">
        <f t="shared" si="3071"/>
        <v>AD$16</v>
      </c>
      <c r="AE1853" s="199" t="str">
        <f t="shared" si="3071"/>
        <v>AE$16</v>
      </c>
      <c r="AF1853" s="199" t="str">
        <f t="shared" si="3071"/>
        <v>AF$16</v>
      </c>
      <c r="AG1853" s="199" t="str">
        <f t="shared" si="3071"/>
        <v>AG$16</v>
      </c>
      <c r="AH1853" s="199" t="str">
        <f t="shared" si="3071"/>
        <v>AH$16</v>
      </c>
      <c r="AI1853" s="199" t="str">
        <f t="shared" si="3071"/>
        <v>AI$16</v>
      </c>
      <c r="AJ1853" s="199" t="str">
        <f t="shared" si="3071"/>
        <v>AJ$16</v>
      </c>
      <c r="AK1853" s="199" t="str">
        <f t="shared" si="3071"/>
        <v>AK$16</v>
      </c>
      <c r="AL1853" s="199" t="str">
        <f t="shared" si="3071"/>
        <v>AL$16</v>
      </c>
      <c r="AM1853" s="199" t="str">
        <f t="shared" si="3071"/>
        <v>AM$16</v>
      </c>
      <c r="AN1853" s="199" t="str">
        <f t="shared" si="3071"/>
        <v>AN$16</v>
      </c>
      <c r="AO1853" s="199" t="str">
        <f t="shared" si="3071"/>
        <v>AO$16</v>
      </c>
      <c r="AP1853" s="199" t="str">
        <f t="shared" si="3071"/>
        <v>AP$16</v>
      </c>
      <c r="AQ1853" s="199" t="str">
        <f t="shared" si="3071"/>
        <v>AQ$16</v>
      </c>
      <c r="AR1853" s="199" t="str">
        <f t="shared" si="3071"/>
        <v>AR$16</v>
      </c>
      <c r="AS1853" s="199" t="str">
        <f t="shared" si="3071"/>
        <v>AS$16</v>
      </c>
      <c r="AT1853" s="199" t="str">
        <f t="shared" si="3071"/>
        <v>AT$16</v>
      </c>
      <c r="AU1853" s="199" t="str">
        <f t="shared" si="3071"/>
        <v>AU$16</v>
      </c>
      <c r="AV1853" s="199" t="str">
        <f t="shared" si="3071"/>
        <v>AV$16</v>
      </c>
      <c r="AW1853" s="199" t="str">
        <f t="shared" si="3071"/>
        <v>AW$16</v>
      </c>
      <c r="AX1853" s="199" t="str">
        <f t="shared" si="3071"/>
        <v>AX$16</v>
      </c>
      <c r="AY1853" s="199" t="str">
        <f t="shared" ref="AY1853:CD1853" si="3072">AY$20</f>
        <v>AY$16</v>
      </c>
      <c r="AZ1853" s="199" t="str">
        <f t="shared" si="3072"/>
        <v>AZ$16</v>
      </c>
      <c r="BA1853" s="199" t="str">
        <f t="shared" si="3072"/>
        <v>BA$16</v>
      </c>
      <c r="BB1853" s="199" t="str">
        <f t="shared" si="3072"/>
        <v>BB$16</v>
      </c>
      <c r="BC1853" s="199" t="str">
        <f t="shared" si="3072"/>
        <v>BC$16</v>
      </c>
      <c r="BD1853" s="199" t="str">
        <f t="shared" si="3072"/>
        <v>BD$16</v>
      </c>
      <c r="BE1853" s="199" t="str">
        <f t="shared" si="3072"/>
        <v>BE$16</v>
      </c>
      <c r="BF1853" s="199" t="str">
        <f t="shared" si="3072"/>
        <v>BF$16</v>
      </c>
      <c r="BG1853" s="199" t="str">
        <f t="shared" si="3072"/>
        <v>BG$16</v>
      </c>
      <c r="BH1853" s="199" t="str">
        <f t="shared" si="3072"/>
        <v>BH$16</v>
      </c>
      <c r="BI1853" s="199" t="str">
        <f t="shared" si="3072"/>
        <v>BI$16</v>
      </c>
      <c r="BJ1853" s="199" t="str">
        <f t="shared" si="3072"/>
        <v>BJ$16</v>
      </c>
      <c r="BK1853" s="199" t="str">
        <f t="shared" si="3072"/>
        <v>BK$16</v>
      </c>
      <c r="BL1853" s="199" t="str">
        <f t="shared" si="3072"/>
        <v>BL$16</v>
      </c>
      <c r="BM1853" s="199" t="str">
        <f t="shared" si="3072"/>
        <v>BM$16</v>
      </c>
      <c r="BN1853" s="199" t="str">
        <f t="shared" si="3072"/>
        <v>BN$16</v>
      </c>
      <c r="BO1853" s="199" t="str">
        <f t="shared" si="3072"/>
        <v>BO$16</v>
      </c>
      <c r="BP1853" s="199" t="str">
        <f t="shared" si="3072"/>
        <v>BP$16</v>
      </c>
      <c r="BQ1853" s="199" t="str">
        <f t="shared" si="3072"/>
        <v>BQ$16</v>
      </c>
      <c r="BR1853" s="199" t="str">
        <f t="shared" si="3072"/>
        <v>BR$16</v>
      </c>
      <c r="BS1853" s="199" t="str">
        <f t="shared" si="3072"/>
        <v>BS$16</v>
      </c>
      <c r="BT1853" s="199" t="str">
        <f t="shared" si="3072"/>
        <v>BT$16</v>
      </c>
      <c r="BU1853" s="199" t="str">
        <f t="shared" si="3072"/>
        <v>BU$16</v>
      </c>
      <c r="BV1853" s="199" t="str">
        <f t="shared" si="3072"/>
        <v>BV$16</v>
      </c>
      <c r="BW1853" s="199" t="str">
        <f t="shared" si="3072"/>
        <v>BW$16</v>
      </c>
      <c r="BX1853" s="199" t="str">
        <f t="shared" si="3072"/>
        <v>BX$16</v>
      </c>
      <c r="BY1853" s="199" t="str">
        <f t="shared" si="3072"/>
        <v>BY$16</v>
      </c>
      <c r="BZ1853" s="199" t="str">
        <f t="shared" si="3072"/>
        <v>BZ$16</v>
      </c>
      <c r="CA1853" s="199" t="str">
        <f t="shared" si="3072"/>
        <v>CA$16</v>
      </c>
      <c r="CB1853" s="199" t="str">
        <f t="shared" si="3072"/>
        <v>CB$16</v>
      </c>
      <c r="CC1853" s="199" t="str">
        <f t="shared" si="3072"/>
        <v>CC$16</v>
      </c>
      <c r="CD1853" s="199" t="str">
        <f t="shared" si="3072"/>
        <v>CD$16</v>
      </c>
      <c r="CE1853" s="199" t="str">
        <f t="shared" ref="CE1853:CL1853" si="3073">CE$20</f>
        <v>CE$16</v>
      </c>
      <c r="CF1853" s="199" t="str">
        <f t="shared" si="3073"/>
        <v>CF$16</v>
      </c>
      <c r="CG1853" s="199" t="str">
        <f t="shared" si="3073"/>
        <v>CG$16</v>
      </c>
      <c r="CH1853" s="199" t="str">
        <f t="shared" si="3073"/>
        <v>CH$16</v>
      </c>
      <c r="CI1853" s="199" t="str">
        <f t="shared" si="3073"/>
        <v>CI$16</v>
      </c>
      <c r="CJ1853" s="199" t="str">
        <f t="shared" si="3073"/>
        <v>CJ$16</v>
      </c>
      <c r="CK1853" s="199" t="str">
        <f t="shared" si="3073"/>
        <v>CK$16</v>
      </c>
      <c r="CL1853" s="199" t="str">
        <f t="shared" si="3073"/>
        <v>CL$16</v>
      </c>
      <c r="CN1853" s="176"/>
      <c r="CO1853" s="199" t="str">
        <f t="shared" ref="CO1853:DL1853" si="3074">CO$20</f>
        <v>CO$16</v>
      </c>
      <c r="CP1853" s="199" t="str">
        <f t="shared" si="3074"/>
        <v>CP$16</v>
      </c>
      <c r="CQ1853" s="199" t="str">
        <f t="shared" si="3074"/>
        <v>CQ$16</v>
      </c>
      <c r="CR1853" s="199" t="str">
        <f t="shared" si="3074"/>
        <v>CR$16</v>
      </c>
      <c r="CS1853" s="199" t="str">
        <f t="shared" si="3074"/>
        <v>CS$16</v>
      </c>
      <c r="CT1853" s="199" t="str">
        <f t="shared" si="3074"/>
        <v>CT$16</v>
      </c>
      <c r="CU1853" s="199" t="str">
        <f t="shared" si="3074"/>
        <v>CU$16</v>
      </c>
      <c r="CV1853" s="199" t="str">
        <f t="shared" si="3074"/>
        <v>CV$16</v>
      </c>
      <c r="CW1853" s="199" t="str">
        <f t="shared" si="3074"/>
        <v>CW$16</v>
      </c>
      <c r="CX1853" s="199" t="str">
        <f t="shared" si="3074"/>
        <v>CX$16</v>
      </c>
      <c r="CY1853" s="199" t="str">
        <f t="shared" si="3074"/>
        <v>CY$16</v>
      </c>
      <c r="CZ1853" s="199" t="str">
        <f t="shared" si="3074"/>
        <v>CZ$16</v>
      </c>
      <c r="DA1853" s="199" t="str">
        <f t="shared" si="3074"/>
        <v>DA$16</v>
      </c>
      <c r="DB1853" s="199" t="str">
        <f t="shared" si="3074"/>
        <v>DB$16</v>
      </c>
      <c r="DC1853" s="199" t="str">
        <f t="shared" si="3074"/>
        <v>DC$16</v>
      </c>
      <c r="DD1853" s="199" t="str">
        <f t="shared" si="3074"/>
        <v>DD$16</v>
      </c>
      <c r="DE1853" s="199" t="str">
        <f t="shared" si="3074"/>
        <v>DE$16</v>
      </c>
      <c r="DF1853" s="199" t="str">
        <f t="shared" si="3074"/>
        <v>DF$16</v>
      </c>
      <c r="DG1853" s="199" t="str">
        <f t="shared" si="3074"/>
        <v>DG$16</v>
      </c>
      <c r="DH1853" s="199" t="str">
        <f t="shared" si="3074"/>
        <v>DH$16</v>
      </c>
      <c r="DI1853" s="199" t="str">
        <f t="shared" si="3074"/>
        <v>DI$16</v>
      </c>
      <c r="DJ1853" s="199" t="str">
        <f t="shared" si="3074"/>
        <v>DJ$16</v>
      </c>
      <c r="DK1853" s="199" t="str">
        <f t="shared" si="3074"/>
        <v>DK$16</v>
      </c>
      <c r="DL1853" s="199" t="str">
        <f t="shared" si="3074"/>
        <v>DL$16</v>
      </c>
    </row>
    <row r="1854" spans="1:116" x14ac:dyDescent="0.4">
      <c r="A1854" s="174"/>
      <c r="E1854" s="8"/>
      <c r="G1854" s="175" t="s">
        <v>462</v>
      </c>
      <c r="H1854" s="200"/>
      <c r="I1854" s="201"/>
      <c r="J1854" s="201"/>
      <c r="K1854" s="202"/>
      <c r="L1854" s="202"/>
      <c r="M1854" s="202"/>
      <c r="N1854" s="202"/>
      <c r="O1854" s="202"/>
      <c r="P1854" s="202"/>
      <c r="R1854" s="202"/>
      <c r="S1854" s="199" t="str">
        <f t="shared" ref="S1854:AX1854" si="3075">S$21</f>
        <v>S$17</v>
      </c>
      <c r="T1854" s="199" t="str">
        <f t="shared" si="3075"/>
        <v>T$17</v>
      </c>
      <c r="U1854" s="199" t="str">
        <f t="shared" si="3075"/>
        <v>U$17</v>
      </c>
      <c r="V1854" s="199" t="str">
        <f t="shared" si="3075"/>
        <v>V$17</v>
      </c>
      <c r="W1854" s="199" t="str">
        <f t="shared" si="3075"/>
        <v>W$17</v>
      </c>
      <c r="X1854" s="199" t="str">
        <f t="shared" si="3075"/>
        <v>X$17</v>
      </c>
      <c r="Y1854" s="199" t="str">
        <f t="shared" si="3075"/>
        <v>Y$17</v>
      </c>
      <c r="Z1854" s="199" t="str">
        <f t="shared" si="3075"/>
        <v>Z$17</v>
      </c>
      <c r="AA1854" s="199" t="str">
        <f t="shared" si="3075"/>
        <v>AA$17</v>
      </c>
      <c r="AB1854" s="199" t="str">
        <f t="shared" si="3075"/>
        <v>AB$17</v>
      </c>
      <c r="AC1854" s="199" t="str">
        <f t="shared" si="3075"/>
        <v>AC$17</v>
      </c>
      <c r="AD1854" s="199" t="str">
        <f t="shared" si="3075"/>
        <v>AD$17</v>
      </c>
      <c r="AE1854" s="199" t="str">
        <f t="shared" si="3075"/>
        <v>AE$17</v>
      </c>
      <c r="AF1854" s="199" t="str">
        <f t="shared" si="3075"/>
        <v>AF$17</v>
      </c>
      <c r="AG1854" s="199" t="str">
        <f t="shared" si="3075"/>
        <v>AG$17</v>
      </c>
      <c r="AH1854" s="199" t="str">
        <f t="shared" si="3075"/>
        <v>AH$17</v>
      </c>
      <c r="AI1854" s="199" t="str">
        <f t="shared" si="3075"/>
        <v>AI$17</v>
      </c>
      <c r="AJ1854" s="199" t="str">
        <f t="shared" si="3075"/>
        <v>AJ$17</v>
      </c>
      <c r="AK1854" s="199" t="str">
        <f t="shared" si="3075"/>
        <v>AK$17</v>
      </c>
      <c r="AL1854" s="199" t="str">
        <f t="shared" si="3075"/>
        <v>AL$17</v>
      </c>
      <c r="AM1854" s="199" t="str">
        <f t="shared" si="3075"/>
        <v>AM$17</v>
      </c>
      <c r="AN1854" s="199" t="str">
        <f t="shared" si="3075"/>
        <v>AN$17</v>
      </c>
      <c r="AO1854" s="199" t="str">
        <f t="shared" si="3075"/>
        <v>AO$17</v>
      </c>
      <c r="AP1854" s="199" t="str">
        <f t="shared" si="3075"/>
        <v>AP$17</v>
      </c>
      <c r="AQ1854" s="199" t="str">
        <f t="shared" si="3075"/>
        <v>AQ$17</v>
      </c>
      <c r="AR1854" s="199" t="str">
        <f t="shared" si="3075"/>
        <v>AR$17</v>
      </c>
      <c r="AS1854" s="199" t="str">
        <f t="shared" si="3075"/>
        <v>AS$17</v>
      </c>
      <c r="AT1854" s="199" t="str">
        <f t="shared" si="3075"/>
        <v>AT$17</v>
      </c>
      <c r="AU1854" s="199" t="str">
        <f t="shared" si="3075"/>
        <v>AU$17</v>
      </c>
      <c r="AV1854" s="199" t="str">
        <f t="shared" si="3075"/>
        <v>AV$17</v>
      </c>
      <c r="AW1854" s="199" t="str">
        <f t="shared" si="3075"/>
        <v>AW$17</v>
      </c>
      <c r="AX1854" s="199" t="str">
        <f t="shared" si="3075"/>
        <v>AX$17</v>
      </c>
      <c r="AY1854" s="199" t="str">
        <f t="shared" ref="AY1854:CD1854" si="3076">AY$21</f>
        <v>AY$17</v>
      </c>
      <c r="AZ1854" s="199" t="str">
        <f t="shared" si="3076"/>
        <v>AZ$17</v>
      </c>
      <c r="BA1854" s="199" t="str">
        <f t="shared" si="3076"/>
        <v>BA$17</v>
      </c>
      <c r="BB1854" s="199" t="str">
        <f t="shared" si="3076"/>
        <v>BB$17</v>
      </c>
      <c r="BC1854" s="199" t="str">
        <f t="shared" si="3076"/>
        <v>BC$17</v>
      </c>
      <c r="BD1854" s="199" t="str">
        <f t="shared" si="3076"/>
        <v>BD$17</v>
      </c>
      <c r="BE1854" s="199" t="str">
        <f t="shared" si="3076"/>
        <v>BE$17</v>
      </c>
      <c r="BF1854" s="199" t="str">
        <f t="shared" si="3076"/>
        <v>BF$17</v>
      </c>
      <c r="BG1854" s="199" t="str">
        <f t="shared" si="3076"/>
        <v>BG$17</v>
      </c>
      <c r="BH1854" s="199" t="str">
        <f t="shared" si="3076"/>
        <v>BH$17</v>
      </c>
      <c r="BI1854" s="199" t="str">
        <f t="shared" si="3076"/>
        <v>BI$17</v>
      </c>
      <c r="BJ1854" s="199" t="str">
        <f t="shared" si="3076"/>
        <v>BJ$17</v>
      </c>
      <c r="BK1854" s="199" t="str">
        <f t="shared" si="3076"/>
        <v>BK$17</v>
      </c>
      <c r="BL1854" s="199" t="str">
        <f t="shared" si="3076"/>
        <v>BL$17</v>
      </c>
      <c r="BM1854" s="199" t="str">
        <f t="shared" si="3076"/>
        <v>BM$17</v>
      </c>
      <c r="BN1854" s="199" t="str">
        <f t="shared" si="3076"/>
        <v>BN$17</v>
      </c>
      <c r="BO1854" s="199" t="str">
        <f t="shared" si="3076"/>
        <v>BO$17</v>
      </c>
      <c r="BP1854" s="199" t="str">
        <f t="shared" si="3076"/>
        <v>BP$17</v>
      </c>
      <c r="BQ1854" s="199" t="str">
        <f t="shared" si="3076"/>
        <v>BQ$17</v>
      </c>
      <c r="BR1854" s="199" t="str">
        <f t="shared" si="3076"/>
        <v>BR$17</v>
      </c>
      <c r="BS1854" s="199" t="str">
        <f t="shared" si="3076"/>
        <v>BS$17</v>
      </c>
      <c r="BT1854" s="199" t="str">
        <f t="shared" si="3076"/>
        <v>BT$17</v>
      </c>
      <c r="BU1854" s="199" t="str">
        <f t="shared" si="3076"/>
        <v>BU$17</v>
      </c>
      <c r="BV1854" s="199" t="str">
        <f t="shared" si="3076"/>
        <v>BV$17</v>
      </c>
      <c r="BW1854" s="199" t="str">
        <f t="shared" si="3076"/>
        <v>BW$17</v>
      </c>
      <c r="BX1854" s="199" t="str">
        <f t="shared" si="3076"/>
        <v>BX$17</v>
      </c>
      <c r="BY1854" s="199" t="str">
        <f t="shared" si="3076"/>
        <v>BY$17</v>
      </c>
      <c r="BZ1854" s="199" t="str">
        <f t="shared" si="3076"/>
        <v>BZ$17</v>
      </c>
      <c r="CA1854" s="199" t="str">
        <f t="shared" si="3076"/>
        <v>CA$17</v>
      </c>
      <c r="CB1854" s="199" t="str">
        <f t="shared" si="3076"/>
        <v>CB$17</v>
      </c>
      <c r="CC1854" s="199" t="str">
        <f t="shared" si="3076"/>
        <v>CC$17</v>
      </c>
      <c r="CD1854" s="199" t="str">
        <f t="shared" si="3076"/>
        <v>CD$17</v>
      </c>
      <c r="CE1854" s="199" t="str">
        <f t="shared" ref="CE1854:CL1854" si="3077">CE$21</f>
        <v>CE$17</v>
      </c>
      <c r="CF1854" s="199" t="str">
        <f t="shared" si="3077"/>
        <v>CF$17</v>
      </c>
      <c r="CG1854" s="199" t="str">
        <f t="shared" si="3077"/>
        <v>CG$17</v>
      </c>
      <c r="CH1854" s="199" t="str">
        <f t="shared" si="3077"/>
        <v>CH$17</v>
      </c>
      <c r="CI1854" s="199" t="str">
        <f t="shared" si="3077"/>
        <v>CI$17</v>
      </c>
      <c r="CJ1854" s="199" t="str">
        <f t="shared" si="3077"/>
        <v>CJ$17</v>
      </c>
      <c r="CK1854" s="199" t="str">
        <f t="shared" si="3077"/>
        <v>CK$17</v>
      </c>
      <c r="CL1854" s="199" t="str">
        <f t="shared" si="3077"/>
        <v>CL$17</v>
      </c>
      <c r="CN1854" s="201"/>
      <c r="CO1854" s="199" t="str">
        <f t="shared" ref="CO1854:DL1854" si="3078">CO$21</f>
        <v>CO$17</v>
      </c>
      <c r="CP1854" s="199" t="str">
        <f t="shared" si="3078"/>
        <v>CP$17</v>
      </c>
      <c r="CQ1854" s="199" t="str">
        <f t="shared" si="3078"/>
        <v>CQ$17</v>
      </c>
      <c r="CR1854" s="199" t="str">
        <f t="shared" si="3078"/>
        <v>CR$17</v>
      </c>
      <c r="CS1854" s="199" t="str">
        <f t="shared" si="3078"/>
        <v>CS$17</v>
      </c>
      <c r="CT1854" s="199" t="str">
        <f t="shared" si="3078"/>
        <v>CT$17</v>
      </c>
      <c r="CU1854" s="199" t="str">
        <f t="shared" si="3078"/>
        <v>CU$17</v>
      </c>
      <c r="CV1854" s="199" t="str">
        <f t="shared" si="3078"/>
        <v>CV$17</v>
      </c>
      <c r="CW1854" s="199" t="str">
        <f t="shared" si="3078"/>
        <v>CW$17</v>
      </c>
      <c r="CX1854" s="199" t="str">
        <f t="shared" si="3078"/>
        <v>CX$17</v>
      </c>
      <c r="CY1854" s="199" t="str">
        <f t="shared" si="3078"/>
        <v>CY$17</v>
      </c>
      <c r="CZ1854" s="199" t="str">
        <f t="shared" si="3078"/>
        <v>CZ$17</v>
      </c>
      <c r="DA1854" s="199" t="str">
        <f t="shared" si="3078"/>
        <v>DA$17</v>
      </c>
      <c r="DB1854" s="199" t="str">
        <f t="shared" si="3078"/>
        <v>DB$17</v>
      </c>
      <c r="DC1854" s="199" t="str">
        <f t="shared" si="3078"/>
        <v>DC$17</v>
      </c>
      <c r="DD1854" s="199" t="str">
        <f t="shared" si="3078"/>
        <v>DD$17</v>
      </c>
      <c r="DE1854" s="199" t="str">
        <f t="shared" si="3078"/>
        <v>DE$17</v>
      </c>
      <c r="DF1854" s="199" t="str">
        <f t="shared" si="3078"/>
        <v>DF$17</v>
      </c>
      <c r="DG1854" s="199" t="str">
        <f t="shared" si="3078"/>
        <v>DG$17</v>
      </c>
      <c r="DH1854" s="199" t="str">
        <f t="shared" si="3078"/>
        <v>DH$17</v>
      </c>
      <c r="DI1854" s="199" t="str">
        <f t="shared" si="3078"/>
        <v>DI$17</v>
      </c>
      <c r="DJ1854" s="199" t="str">
        <f t="shared" si="3078"/>
        <v>DJ$17</v>
      </c>
      <c r="DK1854" s="199" t="str">
        <f t="shared" si="3078"/>
        <v>DK$17</v>
      </c>
      <c r="DL1854" s="199" t="str">
        <f t="shared" si="3078"/>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AX1857" si="3079">S$22</f>
        <v>S$18</v>
      </c>
      <c r="T1857" s="190" t="str">
        <f t="shared" si="3079"/>
        <v>T$18</v>
      </c>
      <c r="U1857" s="190" t="str">
        <f t="shared" si="3079"/>
        <v>U$18</v>
      </c>
      <c r="V1857" s="190" t="str">
        <f t="shared" si="3079"/>
        <v>V$18</v>
      </c>
      <c r="W1857" s="190" t="str">
        <f t="shared" si="3079"/>
        <v>W$18</v>
      </c>
      <c r="X1857" s="190" t="str">
        <f t="shared" si="3079"/>
        <v>X$18</v>
      </c>
      <c r="Y1857" s="190" t="str">
        <f t="shared" si="3079"/>
        <v>Y$18</v>
      </c>
      <c r="Z1857" s="190" t="str">
        <f t="shared" si="3079"/>
        <v>Z$18</v>
      </c>
      <c r="AA1857" s="190" t="str">
        <f t="shared" si="3079"/>
        <v>AA$18</v>
      </c>
      <c r="AB1857" s="190" t="str">
        <f t="shared" si="3079"/>
        <v>AB$18</v>
      </c>
      <c r="AC1857" s="190" t="str">
        <f t="shared" si="3079"/>
        <v>AC$18</v>
      </c>
      <c r="AD1857" s="190" t="str">
        <f t="shared" si="3079"/>
        <v>AD$18</v>
      </c>
      <c r="AE1857" s="190" t="str">
        <f t="shared" si="3079"/>
        <v>AE$18</v>
      </c>
      <c r="AF1857" s="190" t="str">
        <f t="shared" si="3079"/>
        <v>AF$18</v>
      </c>
      <c r="AG1857" s="190" t="str">
        <f t="shared" si="3079"/>
        <v>AG$18</v>
      </c>
      <c r="AH1857" s="190" t="str">
        <f t="shared" si="3079"/>
        <v>AH$18</v>
      </c>
      <c r="AI1857" s="190" t="str">
        <f t="shared" si="3079"/>
        <v>AI$18</v>
      </c>
      <c r="AJ1857" s="190" t="str">
        <f t="shared" si="3079"/>
        <v>AJ$18</v>
      </c>
      <c r="AK1857" s="190" t="str">
        <f t="shared" si="3079"/>
        <v>AK$18</v>
      </c>
      <c r="AL1857" s="190" t="str">
        <f t="shared" si="3079"/>
        <v>AL$18</v>
      </c>
      <c r="AM1857" s="190" t="str">
        <f t="shared" si="3079"/>
        <v>AM$18</v>
      </c>
      <c r="AN1857" s="190" t="str">
        <f t="shared" si="3079"/>
        <v>AN$18</v>
      </c>
      <c r="AO1857" s="190" t="str">
        <f t="shared" si="3079"/>
        <v>AO$18</v>
      </c>
      <c r="AP1857" s="190" t="str">
        <f t="shared" si="3079"/>
        <v>AP$18</v>
      </c>
      <c r="AQ1857" s="190" t="str">
        <f t="shared" si="3079"/>
        <v>AQ$18</v>
      </c>
      <c r="AR1857" s="190" t="str">
        <f t="shared" si="3079"/>
        <v>AR$18</v>
      </c>
      <c r="AS1857" s="190" t="str">
        <f t="shared" si="3079"/>
        <v>AS$18</v>
      </c>
      <c r="AT1857" s="190" t="str">
        <f t="shared" si="3079"/>
        <v>AT$18</v>
      </c>
      <c r="AU1857" s="190" t="str">
        <f t="shared" si="3079"/>
        <v>AU$18</v>
      </c>
      <c r="AV1857" s="190" t="str">
        <f t="shared" si="3079"/>
        <v>AV$18</v>
      </c>
      <c r="AW1857" s="190" t="str">
        <f t="shared" si="3079"/>
        <v>AW$18</v>
      </c>
      <c r="AX1857" s="190" t="str">
        <f t="shared" si="3079"/>
        <v>AX$18</v>
      </c>
      <c r="AY1857" s="190" t="str">
        <f t="shared" ref="AY1857:CD1857" si="3080">AY$22</f>
        <v>AY$18</v>
      </c>
      <c r="AZ1857" s="190" t="str">
        <f t="shared" si="3080"/>
        <v>AZ$18</v>
      </c>
      <c r="BA1857" s="190" t="str">
        <f t="shared" si="3080"/>
        <v>BA$18</v>
      </c>
      <c r="BB1857" s="190" t="str">
        <f t="shared" si="3080"/>
        <v>BB$18</v>
      </c>
      <c r="BC1857" s="190" t="str">
        <f t="shared" si="3080"/>
        <v>BC$18</v>
      </c>
      <c r="BD1857" s="190" t="str">
        <f t="shared" si="3080"/>
        <v>BD$18</v>
      </c>
      <c r="BE1857" s="190" t="str">
        <f t="shared" si="3080"/>
        <v>BE$18</v>
      </c>
      <c r="BF1857" s="190" t="str">
        <f t="shared" si="3080"/>
        <v>BF$18</v>
      </c>
      <c r="BG1857" s="190" t="str">
        <f t="shared" si="3080"/>
        <v>BG$18</v>
      </c>
      <c r="BH1857" s="190" t="str">
        <f t="shared" si="3080"/>
        <v>BH$18</v>
      </c>
      <c r="BI1857" s="190" t="str">
        <f t="shared" si="3080"/>
        <v>BI$18</v>
      </c>
      <c r="BJ1857" s="190" t="str">
        <f t="shared" si="3080"/>
        <v>BJ$18</v>
      </c>
      <c r="BK1857" s="190" t="str">
        <f t="shared" si="3080"/>
        <v>BK$18</v>
      </c>
      <c r="BL1857" s="190" t="str">
        <f t="shared" si="3080"/>
        <v>BL$18</v>
      </c>
      <c r="BM1857" s="190" t="str">
        <f t="shared" si="3080"/>
        <v>BM$18</v>
      </c>
      <c r="BN1857" s="190" t="str">
        <f t="shared" si="3080"/>
        <v>BN$18</v>
      </c>
      <c r="BO1857" s="190" t="str">
        <f t="shared" si="3080"/>
        <v>BO$18</v>
      </c>
      <c r="BP1857" s="190" t="str">
        <f t="shared" si="3080"/>
        <v>BP$18</v>
      </c>
      <c r="BQ1857" s="190" t="str">
        <f t="shared" si="3080"/>
        <v>BQ$18</v>
      </c>
      <c r="BR1857" s="190" t="str">
        <f t="shared" si="3080"/>
        <v>BR$18</v>
      </c>
      <c r="BS1857" s="190" t="str">
        <f t="shared" si="3080"/>
        <v>BS$18</v>
      </c>
      <c r="BT1857" s="190" t="str">
        <f t="shared" si="3080"/>
        <v>BT$18</v>
      </c>
      <c r="BU1857" s="190" t="str">
        <f t="shared" si="3080"/>
        <v>BU$18</v>
      </c>
      <c r="BV1857" s="190" t="str">
        <f t="shared" si="3080"/>
        <v>BV$18</v>
      </c>
      <c r="BW1857" s="190" t="str">
        <f t="shared" si="3080"/>
        <v>BW$18</v>
      </c>
      <c r="BX1857" s="190" t="str">
        <f t="shared" si="3080"/>
        <v>BX$18</v>
      </c>
      <c r="BY1857" s="190" t="str">
        <f t="shared" si="3080"/>
        <v>BY$18</v>
      </c>
      <c r="BZ1857" s="190" t="str">
        <f t="shared" si="3080"/>
        <v>BZ$18</v>
      </c>
      <c r="CA1857" s="190" t="str">
        <f t="shared" si="3080"/>
        <v>CA$18</v>
      </c>
      <c r="CB1857" s="190" t="str">
        <f t="shared" si="3080"/>
        <v>CB$18</v>
      </c>
      <c r="CC1857" s="190" t="str">
        <f t="shared" si="3080"/>
        <v>CC$18</v>
      </c>
      <c r="CD1857" s="190" t="str">
        <f t="shared" si="3080"/>
        <v>CD$18</v>
      </c>
      <c r="CE1857" s="190" t="str">
        <f t="shared" ref="CE1857:CL1857" si="3081">CE$22</f>
        <v>CE$18</v>
      </c>
      <c r="CF1857" s="190" t="str">
        <f t="shared" si="3081"/>
        <v>CF$18</v>
      </c>
      <c r="CG1857" s="190" t="str">
        <f t="shared" si="3081"/>
        <v>CG$18</v>
      </c>
      <c r="CH1857" s="190" t="str">
        <f t="shared" si="3081"/>
        <v>CH$18</v>
      </c>
      <c r="CI1857" s="190" t="str">
        <f t="shared" si="3081"/>
        <v>CI$18</v>
      </c>
      <c r="CJ1857" s="190" t="str">
        <f t="shared" si="3081"/>
        <v>CJ$18</v>
      </c>
      <c r="CK1857" s="190" t="str">
        <f t="shared" si="3081"/>
        <v>CK$18</v>
      </c>
      <c r="CL1857" s="190" t="str">
        <f t="shared" si="3081"/>
        <v>CL$18</v>
      </c>
      <c r="CN1857" s="201"/>
      <c r="CO1857" s="190" t="str">
        <f t="shared" ref="CO1857:DL1857" si="3082">CO$22</f>
        <v>CO$18</v>
      </c>
      <c r="CP1857" s="190" t="str">
        <f t="shared" si="3082"/>
        <v>CP$18</v>
      </c>
      <c r="CQ1857" s="190" t="str">
        <f t="shared" si="3082"/>
        <v>CQ$18</v>
      </c>
      <c r="CR1857" s="190" t="str">
        <f t="shared" si="3082"/>
        <v>CR$18</v>
      </c>
      <c r="CS1857" s="190" t="str">
        <f t="shared" si="3082"/>
        <v>CS$18</v>
      </c>
      <c r="CT1857" s="190" t="str">
        <f t="shared" si="3082"/>
        <v>CT$18</v>
      </c>
      <c r="CU1857" s="190" t="str">
        <f t="shared" si="3082"/>
        <v>CU$18</v>
      </c>
      <c r="CV1857" s="190" t="str">
        <f t="shared" si="3082"/>
        <v>CV$18</v>
      </c>
      <c r="CW1857" s="190" t="str">
        <f t="shared" si="3082"/>
        <v>CW$18</v>
      </c>
      <c r="CX1857" s="190" t="str">
        <f t="shared" si="3082"/>
        <v>CX$18</v>
      </c>
      <c r="CY1857" s="190" t="str">
        <f t="shared" si="3082"/>
        <v>CY$18</v>
      </c>
      <c r="CZ1857" s="190" t="str">
        <f t="shared" si="3082"/>
        <v>CZ$18</v>
      </c>
      <c r="DA1857" s="190" t="str">
        <f t="shared" si="3082"/>
        <v>DA$18</v>
      </c>
      <c r="DB1857" s="190" t="str">
        <f t="shared" si="3082"/>
        <v>DB$18</v>
      </c>
      <c r="DC1857" s="190" t="str">
        <f t="shared" si="3082"/>
        <v>DC$18</v>
      </c>
      <c r="DD1857" s="190" t="str">
        <f t="shared" si="3082"/>
        <v>DD$18</v>
      </c>
      <c r="DE1857" s="190" t="str">
        <f t="shared" si="3082"/>
        <v>DE$18</v>
      </c>
      <c r="DF1857" s="190" t="str">
        <f t="shared" si="3082"/>
        <v>DF$18</v>
      </c>
      <c r="DG1857" s="190" t="str">
        <f t="shared" si="3082"/>
        <v>DG$18</v>
      </c>
      <c r="DH1857" s="190" t="str">
        <f t="shared" si="3082"/>
        <v>DH$18</v>
      </c>
      <c r="DI1857" s="190" t="str">
        <f t="shared" si="3082"/>
        <v>DI$18</v>
      </c>
      <c r="DJ1857" s="190" t="str">
        <f t="shared" si="3082"/>
        <v>DJ$18</v>
      </c>
      <c r="DK1857" s="190" t="str">
        <f t="shared" si="3082"/>
        <v>DK$18</v>
      </c>
      <c r="DL1857" s="190" t="str">
        <f t="shared" si="3082"/>
        <v>DL$18</v>
      </c>
    </row>
    <row r="1858" spans="1:116" x14ac:dyDescent="0.4">
      <c r="A1858" s="174"/>
      <c r="E1858" s="8"/>
      <c r="G1858" s="175" t="s">
        <v>464</v>
      </c>
      <c r="H1858" s="200"/>
      <c r="I1858" s="201"/>
      <c r="J1858" s="201"/>
      <c r="K1858" s="202"/>
      <c r="L1858" s="202"/>
      <c r="M1858" s="202"/>
      <c r="N1858" s="202"/>
      <c r="O1858" s="202"/>
      <c r="P1858" s="202"/>
      <c r="R1858" s="202"/>
      <c r="S1858" s="190" t="str">
        <f t="shared" ref="S1858:AX1858" si="3083">S$23</f>
        <v>S$19</v>
      </c>
      <c r="T1858" s="190" t="str">
        <f t="shared" si="3083"/>
        <v>T$19</v>
      </c>
      <c r="U1858" s="190" t="str">
        <f t="shared" si="3083"/>
        <v>U$19</v>
      </c>
      <c r="V1858" s="190" t="str">
        <f t="shared" si="3083"/>
        <v>V$19</v>
      </c>
      <c r="W1858" s="190" t="str">
        <f t="shared" si="3083"/>
        <v>W$19</v>
      </c>
      <c r="X1858" s="190" t="str">
        <f t="shared" si="3083"/>
        <v>X$19</v>
      </c>
      <c r="Y1858" s="190" t="str">
        <f t="shared" si="3083"/>
        <v>Y$19</v>
      </c>
      <c r="Z1858" s="190" t="str">
        <f t="shared" si="3083"/>
        <v>Z$19</v>
      </c>
      <c r="AA1858" s="190" t="str">
        <f t="shared" si="3083"/>
        <v>AA$19</v>
      </c>
      <c r="AB1858" s="190" t="str">
        <f t="shared" si="3083"/>
        <v>AB$19</v>
      </c>
      <c r="AC1858" s="190" t="str">
        <f t="shared" si="3083"/>
        <v>AC$19</v>
      </c>
      <c r="AD1858" s="190" t="str">
        <f t="shared" si="3083"/>
        <v>AD$19</v>
      </c>
      <c r="AE1858" s="190" t="str">
        <f t="shared" si="3083"/>
        <v>AE$19</v>
      </c>
      <c r="AF1858" s="190" t="str">
        <f t="shared" si="3083"/>
        <v>AF$19</v>
      </c>
      <c r="AG1858" s="190" t="str">
        <f t="shared" si="3083"/>
        <v>AG$19</v>
      </c>
      <c r="AH1858" s="190" t="str">
        <f t="shared" si="3083"/>
        <v>AH$19</v>
      </c>
      <c r="AI1858" s="190" t="str">
        <f t="shared" si="3083"/>
        <v>AI$19</v>
      </c>
      <c r="AJ1858" s="190" t="str">
        <f t="shared" si="3083"/>
        <v>AJ$19</v>
      </c>
      <c r="AK1858" s="190" t="str">
        <f t="shared" si="3083"/>
        <v>AK$19</v>
      </c>
      <c r="AL1858" s="190" t="str">
        <f t="shared" si="3083"/>
        <v>AL$19</v>
      </c>
      <c r="AM1858" s="190" t="str">
        <f t="shared" si="3083"/>
        <v>AM$19</v>
      </c>
      <c r="AN1858" s="190" t="str">
        <f t="shared" si="3083"/>
        <v>AN$19</v>
      </c>
      <c r="AO1858" s="190" t="str">
        <f t="shared" si="3083"/>
        <v>AO$19</v>
      </c>
      <c r="AP1858" s="190" t="str">
        <f t="shared" si="3083"/>
        <v>AP$19</v>
      </c>
      <c r="AQ1858" s="190" t="str">
        <f t="shared" si="3083"/>
        <v>AQ$19</v>
      </c>
      <c r="AR1858" s="190" t="str">
        <f t="shared" si="3083"/>
        <v>AR$19</v>
      </c>
      <c r="AS1858" s="190" t="str">
        <f t="shared" si="3083"/>
        <v>AS$19</v>
      </c>
      <c r="AT1858" s="190" t="str">
        <f t="shared" si="3083"/>
        <v>AT$19</v>
      </c>
      <c r="AU1858" s="190" t="str">
        <f t="shared" si="3083"/>
        <v>AU$19</v>
      </c>
      <c r="AV1858" s="190" t="str">
        <f t="shared" si="3083"/>
        <v>AV$19</v>
      </c>
      <c r="AW1858" s="190" t="str">
        <f t="shared" si="3083"/>
        <v>AW$19</v>
      </c>
      <c r="AX1858" s="190" t="str">
        <f t="shared" si="3083"/>
        <v>AX$19</v>
      </c>
      <c r="AY1858" s="190" t="str">
        <f t="shared" ref="AY1858:CD1858" si="3084">AY$23</f>
        <v>AY$19</v>
      </c>
      <c r="AZ1858" s="190" t="str">
        <f t="shared" si="3084"/>
        <v>AZ$19</v>
      </c>
      <c r="BA1858" s="190" t="str">
        <f t="shared" si="3084"/>
        <v>BA$19</v>
      </c>
      <c r="BB1858" s="190" t="str">
        <f t="shared" si="3084"/>
        <v>BB$19</v>
      </c>
      <c r="BC1858" s="190" t="str">
        <f t="shared" si="3084"/>
        <v>BC$19</v>
      </c>
      <c r="BD1858" s="190" t="str">
        <f t="shared" si="3084"/>
        <v>BD$19</v>
      </c>
      <c r="BE1858" s="190" t="str">
        <f t="shared" si="3084"/>
        <v>BE$19</v>
      </c>
      <c r="BF1858" s="190" t="str">
        <f t="shared" si="3084"/>
        <v>BF$19</v>
      </c>
      <c r="BG1858" s="190" t="str">
        <f t="shared" si="3084"/>
        <v>BG$19</v>
      </c>
      <c r="BH1858" s="190" t="str">
        <f t="shared" si="3084"/>
        <v>BH$19</v>
      </c>
      <c r="BI1858" s="190" t="str">
        <f t="shared" si="3084"/>
        <v>BI$19</v>
      </c>
      <c r="BJ1858" s="190" t="str">
        <f t="shared" si="3084"/>
        <v>BJ$19</v>
      </c>
      <c r="BK1858" s="190" t="str">
        <f t="shared" si="3084"/>
        <v>BK$19</v>
      </c>
      <c r="BL1858" s="190" t="str">
        <f t="shared" si="3084"/>
        <v>BL$19</v>
      </c>
      <c r="BM1858" s="190" t="str">
        <f t="shared" si="3084"/>
        <v>BM$19</v>
      </c>
      <c r="BN1858" s="190" t="str">
        <f t="shared" si="3084"/>
        <v>BN$19</v>
      </c>
      <c r="BO1858" s="190" t="str">
        <f t="shared" si="3084"/>
        <v>BO$19</v>
      </c>
      <c r="BP1858" s="190" t="str">
        <f t="shared" si="3084"/>
        <v>BP$19</v>
      </c>
      <c r="BQ1858" s="190" t="str">
        <f t="shared" si="3084"/>
        <v>BQ$19</v>
      </c>
      <c r="BR1858" s="190" t="str">
        <f t="shared" si="3084"/>
        <v>BR$19</v>
      </c>
      <c r="BS1858" s="190" t="str">
        <f t="shared" si="3084"/>
        <v>BS$19</v>
      </c>
      <c r="BT1858" s="190" t="str">
        <f t="shared" si="3084"/>
        <v>BT$19</v>
      </c>
      <c r="BU1858" s="190" t="str">
        <f t="shared" si="3084"/>
        <v>BU$19</v>
      </c>
      <c r="BV1858" s="190" t="str">
        <f t="shared" si="3084"/>
        <v>BV$19</v>
      </c>
      <c r="BW1858" s="190" t="str">
        <f t="shared" si="3084"/>
        <v>BW$19</v>
      </c>
      <c r="BX1858" s="190" t="str">
        <f t="shared" si="3084"/>
        <v>BX$19</v>
      </c>
      <c r="BY1858" s="190" t="str">
        <f t="shared" si="3084"/>
        <v>BY$19</v>
      </c>
      <c r="BZ1858" s="190" t="str">
        <f t="shared" si="3084"/>
        <v>BZ$19</v>
      </c>
      <c r="CA1858" s="190" t="str">
        <f t="shared" si="3084"/>
        <v>CA$19</v>
      </c>
      <c r="CB1858" s="190" t="str">
        <f t="shared" si="3084"/>
        <v>CB$19</v>
      </c>
      <c r="CC1858" s="190" t="str">
        <f t="shared" si="3084"/>
        <v>CC$19</v>
      </c>
      <c r="CD1858" s="190" t="str">
        <f t="shared" si="3084"/>
        <v>CD$19</v>
      </c>
      <c r="CE1858" s="190" t="str">
        <f t="shared" ref="CE1858:CL1858" si="3085">CE$23</f>
        <v>CE$19</v>
      </c>
      <c r="CF1858" s="190" t="str">
        <f t="shared" si="3085"/>
        <v>CF$19</v>
      </c>
      <c r="CG1858" s="190" t="str">
        <f t="shared" si="3085"/>
        <v>CG$19</v>
      </c>
      <c r="CH1858" s="190" t="str">
        <f t="shared" si="3085"/>
        <v>CH$19</v>
      </c>
      <c r="CI1858" s="190" t="str">
        <f t="shared" si="3085"/>
        <v>CI$19</v>
      </c>
      <c r="CJ1858" s="190" t="str">
        <f t="shared" si="3085"/>
        <v>CJ$19</v>
      </c>
      <c r="CK1858" s="190" t="str">
        <f t="shared" si="3085"/>
        <v>CK$19</v>
      </c>
      <c r="CL1858" s="190" t="str">
        <f t="shared" si="3085"/>
        <v>CL$19</v>
      </c>
      <c r="CN1858" s="201"/>
      <c r="CO1858" s="190" t="str">
        <f t="shared" ref="CO1858:DL1858" si="3086">CO$23</f>
        <v>CO$19</v>
      </c>
      <c r="CP1858" s="190" t="str">
        <f t="shared" si="3086"/>
        <v>CP$19</v>
      </c>
      <c r="CQ1858" s="190" t="str">
        <f t="shared" si="3086"/>
        <v>CQ$19</v>
      </c>
      <c r="CR1858" s="190" t="str">
        <f t="shared" si="3086"/>
        <v>CR$19</v>
      </c>
      <c r="CS1858" s="190" t="str">
        <f t="shared" si="3086"/>
        <v>CS$19</v>
      </c>
      <c r="CT1858" s="190" t="str">
        <f t="shared" si="3086"/>
        <v>CT$19</v>
      </c>
      <c r="CU1858" s="190" t="str">
        <f t="shared" si="3086"/>
        <v>CU$19</v>
      </c>
      <c r="CV1858" s="190" t="str">
        <f t="shared" si="3086"/>
        <v>CV$19</v>
      </c>
      <c r="CW1858" s="190" t="str">
        <f t="shared" si="3086"/>
        <v>CW$19</v>
      </c>
      <c r="CX1858" s="190" t="str">
        <f t="shared" si="3086"/>
        <v>CX$19</v>
      </c>
      <c r="CY1858" s="190" t="str">
        <f t="shared" si="3086"/>
        <v>CY$19</v>
      </c>
      <c r="CZ1858" s="190" t="str">
        <f t="shared" si="3086"/>
        <v>CZ$19</v>
      </c>
      <c r="DA1858" s="190" t="str">
        <f t="shared" si="3086"/>
        <v>DA$19</v>
      </c>
      <c r="DB1858" s="190" t="str">
        <f t="shared" si="3086"/>
        <v>DB$19</v>
      </c>
      <c r="DC1858" s="190" t="str">
        <f t="shared" si="3086"/>
        <v>DC$19</v>
      </c>
      <c r="DD1858" s="190" t="str">
        <f t="shared" si="3086"/>
        <v>DD$19</v>
      </c>
      <c r="DE1858" s="190" t="str">
        <f t="shared" si="3086"/>
        <v>DE$19</v>
      </c>
      <c r="DF1858" s="190" t="str">
        <f t="shared" si="3086"/>
        <v>DF$19</v>
      </c>
      <c r="DG1858" s="190" t="str">
        <f t="shared" si="3086"/>
        <v>DG$19</v>
      </c>
      <c r="DH1858" s="190" t="str">
        <f t="shared" si="3086"/>
        <v>DH$19</v>
      </c>
      <c r="DI1858" s="190" t="str">
        <f t="shared" si="3086"/>
        <v>DI$19</v>
      </c>
      <c r="DJ1858" s="190" t="str">
        <f t="shared" si="3086"/>
        <v>DJ$19</v>
      </c>
      <c r="DK1858" s="190" t="str">
        <f t="shared" si="3086"/>
        <v>DK$19</v>
      </c>
      <c r="DL1858" s="190" t="str">
        <f t="shared" si="3086"/>
        <v>DL$19</v>
      </c>
    </row>
    <row r="1859" spans="1:116" x14ac:dyDescent="0.4">
      <c r="A1859" s="31" t="s">
        <v>218</v>
      </c>
      <c r="B1859" s="31" t="s">
        <v>81</v>
      </c>
      <c r="C1859" s="31"/>
      <c r="D1859" t="s">
        <v>771</v>
      </c>
      <c r="E1859" s="8" t="str">
        <f t="shared" ref="E1859:E1881" si="3087">ROW()&amp;" "&amp;D1859</f>
        <v>1859 SUB-S</v>
      </c>
      <c r="F1859" t="s">
        <v>447</v>
      </c>
      <c r="G1859" s="66" t="s">
        <v>164</v>
      </c>
      <c r="H1859" s="22"/>
      <c r="I1859" s="299"/>
      <c r="J1859" s="299"/>
      <c r="K1859" s="22"/>
      <c r="L1859" s="22"/>
      <c r="M1859" s="22"/>
      <c r="N1859" s="22"/>
      <c r="O1859" s="22"/>
      <c r="P1859" s="22"/>
      <c r="R1859" s="66"/>
      <c r="S1859" s="300"/>
      <c r="T1859" s="300"/>
      <c r="U1859" s="300"/>
      <c r="V1859" s="300"/>
      <c r="W1859" s="300"/>
      <c r="X1859" s="300"/>
      <c r="Y1859" s="300"/>
      <c r="Z1859" s="300"/>
      <c r="AA1859" s="300"/>
      <c r="AB1859" s="300"/>
      <c r="AC1859" s="300"/>
      <c r="AD1859" s="300"/>
      <c r="AE1859" s="300"/>
      <c r="AF1859" s="300"/>
      <c r="AG1859" s="300"/>
      <c r="AH1859" s="300"/>
      <c r="AI1859" s="300"/>
      <c r="AJ1859" s="300"/>
      <c r="AK1859" s="300"/>
      <c r="AL1859" s="300"/>
      <c r="AM1859" s="300"/>
      <c r="AN1859" s="300"/>
      <c r="AO1859" s="300"/>
      <c r="AP1859" s="300"/>
      <c r="AQ1859" s="300"/>
      <c r="AR1859" s="300"/>
      <c r="AS1859" s="300"/>
      <c r="AT1859" s="300"/>
      <c r="AU1859" s="300"/>
      <c r="AV1859" s="300"/>
      <c r="AW1859" s="300"/>
      <c r="AX1859" s="300"/>
      <c r="AY1859" s="300"/>
      <c r="AZ1859" s="300"/>
      <c r="BA1859" s="300"/>
      <c r="BB1859" s="300"/>
      <c r="BC1859" s="300"/>
      <c r="BD1859" s="300"/>
      <c r="BE1859" s="300"/>
      <c r="BF1859" s="300"/>
      <c r="BG1859" s="300"/>
      <c r="BH1859" s="300"/>
      <c r="BI1859" s="300"/>
      <c r="BJ1859" s="300"/>
      <c r="BK1859" s="300"/>
      <c r="BL1859" s="300"/>
      <c r="BM1859" s="300"/>
      <c r="BN1859" s="300"/>
      <c r="BO1859" s="300"/>
      <c r="BP1859" s="300"/>
      <c r="BQ1859" s="300"/>
      <c r="BR1859" s="300"/>
      <c r="BS1859" s="300"/>
      <c r="BT1859" s="300"/>
      <c r="BU1859" s="300"/>
      <c r="BV1859" s="300"/>
      <c r="BW1859" s="300"/>
      <c r="BX1859" s="300"/>
      <c r="BY1859" s="300"/>
      <c r="BZ1859" s="300"/>
      <c r="CA1859" s="300"/>
      <c r="CB1859" s="300"/>
      <c r="CC1859" s="300"/>
      <c r="CD1859" s="300"/>
      <c r="CE1859" s="300"/>
      <c r="CF1859" s="300"/>
      <c r="CG1859" s="300"/>
      <c r="CH1859" s="300"/>
      <c r="CI1859" s="300"/>
      <c r="CJ1859" s="300"/>
      <c r="CK1859" s="300"/>
      <c r="CL1859" s="300"/>
      <c r="CN1859" s="299"/>
      <c r="CO1859" s="300"/>
      <c r="CP1859" s="300"/>
      <c r="CQ1859" s="300"/>
      <c r="CR1859" s="300"/>
      <c r="CS1859" s="300"/>
      <c r="CT1859" s="300"/>
      <c r="CU1859" s="300"/>
      <c r="CV1859" s="300"/>
      <c r="CW1859" s="300"/>
      <c r="CX1859" s="300"/>
      <c r="CY1859" s="300"/>
      <c r="CZ1859" s="300"/>
      <c r="DA1859" s="300"/>
      <c r="DB1859" s="300"/>
      <c r="DC1859" s="300"/>
      <c r="DD1859" s="300"/>
      <c r="DE1859" s="300"/>
      <c r="DF1859" s="300"/>
      <c r="DG1859" s="300"/>
      <c r="DH1859" s="300"/>
      <c r="DI1859" s="300"/>
      <c r="DJ1859" s="300"/>
      <c r="DK1859" s="300"/>
      <c r="DL1859" s="300"/>
    </row>
    <row r="1860" spans="1:116" x14ac:dyDescent="0.4">
      <c r="B1860" t="str">
        <f>E1860</f>
        <v>1860 SUB-S</v>
      </c>
      <c r="D1860" t="s">
        <v>771</v>
      </c>
      <c r="E1860" s="8" t="str">
        <f t="shared" si="3087"/>
        <v>1860 SUB-S</v>
      </c>
      <c r="G1860" s="145" t="str">
        <f>"% of "&amp;G1875&amp;"s "&amp;"- conversion to new subscriber"</f>
        <v>% of primary units - conversion to new subscriber</v>
      </c>
      <c r="H1860" s="12"/>
      <c r="I1860" s="60"/>
      <c r="J1860" s="60"/>
      <c r="K1860" s="16">
        <v>0.1</v>
      </c>
      <c r="L1860" s="16">
        <v>0.1</v>
      </c>
      <c r="M1860" s="16">
        <v>0.1</v>
      </c>
      <c r="N1860" s="16">
        <v>0.1</v>
      </c>
      <c r="O1860" s="16">
        <v>0.1</v>
      </c>
      <c r="P1860" s="16">
        <v>0.1</v>
      </c>
      <c r="R1860" s="20"/>
      <c r="S1860" s="150" cm="1">
        <f t="array" ref="S1860">INDEX($K:$P,ROW(),MATCH(S$3,$K$2:$P$2,0))</f>
        <v>0.1</v>
      </c>
      <c r="T1860" s="150" cm="1">
        <f t="array" ref="T1860">INDEX($K:$P,ROW(),MATCH(T$3,$K$2:$P$2,0))</f>
        <v>0.1</v>
      </c>
      <c r="U1860" s="150" cm="1">
        <f t="array" ref="U1860">INDEX($K:$P,ROW(),MATCH(U$3,$K$2:$P$2,0))</f>
        <v>0.1</v>
      </c>
      <c r="V1860" s="150" cm="1">
        <f t="array" ref="V1860">INDEX($K:$P,ROW(),MATCH(V$3,$K$2:$P$2,0))</f>
        <v>0.1</v>
      </c>
      <c r="W1860" s="150" cm="1">
        <f t="array" ref="W1860">INDEX($K:$P,ROW(),MATCH(W$3,$K$2:$P$2,0))</f>
        <v>0.1</v>
      </c>
      <c r="X1860" s="150" cm="1">
        <f t="array" ref="X1860">INDEX($K:$P,ROW(),MATCH(X$3,$K$2:$P$2,0))</f>
        <v>0.1</v>
      </c>
      <c r="Y1860" s="150" cm="1">
        <f t="array" ref="Y1860">INDEX($K:$P,ROW(),MATCH(Y$3,$K$2:$P$2,0))</f>
        <v>0.1</v>
      </c>
      <c r="Z1860" s="150" cm="1">
        <f t="array" ref="Z1860">INDEX($K:$P,ROW(),MATCH(Z$3,$K$2:$P$2,0))</f>
        <v>0.1</v>
      </c>
      <c r="AA1860" s="150" cm="1">
        <f t="array" ref="AA1860">INDEX($K:$P,ROW(),MATCH(AA$3,$K$2:$P$2,0))</f>
        <v>0.1</v>
      </c>
      <c r="AB1860" s="150" cm="1">
        <f t="array" ref="AB1860">INDEX($K:$P,ROW(),MATCH(AB$3,$K$2:$P$2,0))</f>
        <v>0.1</v>
      </c>
      <c r="AC1860" s="150" cm="1">
        <f t="array" ref="AC1860">INDEX($K:$P,ROW(),MATCH(AC$3,$K$2:$P$2,0))</f>
        <v>0.1</v>
      </c>
      <c r="AD1860" s="150" cm="1">
        <f t="array" ref="AD1860">INDEX($K:$P,ROW(),MATCH(AD$3,$K$2:$P$2,0))</f>
        <v>0.1</v>
      </c>
      <c r="AE1860" s="150" cm="1">
        <f t="array" ref="AE1860">INDEX($K:$P,ROW(),MATCH(AE$3,$K$2:$P$2,0))</f>
        <v>0.1</v>
      </c>
      <c r="AF1860" s="150" cm="1">
        <f t="array" ref="AF1860">INDEX($K:$P,ROW(),MATCH(AF$3,$K$2:$P$2,0))</f>
        <v>0.1</v>
      </c>
      <c r="AG1860" s="150" cm="1">
        <f t="array" ref="AG1860">INDEX($K:$P,ROW(),MATCH(AG$3,$K$2:$P$2,0))</f>
        <v>0.1</v>
      </c>
      <c r="AH1860" s="150" cm="1">
        <f t="array" ref="AH1860">INDEX($K:$P,ROW(),MATCH(AH$3,$K$2:$P$2,0))</f>
        <v>0.1</v>
      </c>
      <c r="AI1860" s="150" cm="1">
        <f t="array" ref="AI1860">INDEX($K:$P,ROW(),MATCH(AI$3,$K$2:$P$2,0))</f>
        <v>0.1</v>
      </c>
      <c r="AJ1860" s="150" cm="1">
        <f t="array" ref="AJ1860">INDEX($K:$P,ROW(),MATCH(AJ$3,$K$2:$P$2,0))</f>
        <v>0.1</v>
      </c>
      <c r="AK1860" s="150" cm="1">
        <f t="array" ref="AK1860">INDEX($K:$P,ROW(),MATCH(AK$3,$K$2:$P$2,0))</f>
        <v>0.1</v>
      </c>
      <c r="AL1860" s="150" cm="1">
        <f t="array" ref="AL1860">INDEX($K:$P,ROW(),MATCH(AL$3,$K$2:$P$2,0))</f>
        <v>0.1</v>
      </c>
      <c r="AM1860" s="150" cm="1">
        <f t="array" ref="AM1860">INDEX($K:$P,ROW(),MATCH(AM$3,$K$2:$P$2,0))</f>
        <v>0.1</v>
      </c>
      <c r="AN1860" s="150" cm="1">
        <f t="array" ref="AN1860">INDEX($K:$P,ROW(),MATCH(AN$3,$K$2:$P$2,0))</f>
        <v>0.1</v>
      </c>
      <c r="AO1860" s="150" cm="1">
        <f t="array" ref="AO1860">INDEX($K:$P,ROW(),MATCH(AO$3,$K$2:$P$2,0))</f>
        <v>0.1</v>
      </c>
      <c r="AP1860" s="150" cm="1">
        <f t="array" ref="AP1860">INDEX($K:$P,ROW(),MATCH(AP$3,$K$2:$P$2,0))</f>
        <v>0.1</v>
      </c>
      <c r="AQ1860" s="150" cm="1">
        <f t="array" ref="AQ1860">INDEX($K:$P,ROW(),MATCH(AQ$3,$K$2:$P$2,0))</f>
        <v>0.1</v>
      </c>
      <c r="AR1860" s="150" cm="1">
        <f t="array" ref="AR1860">INDEX($K:$P,ROW(),MATCH(AR$3,$K$2:$P$2,0))</f>
        <v>0.1</v>
      </c>
      <c r="AS1860" s="150" cm="1">
        <f t="array" ref="AS1860">INDEX($K:$P,ROW(),MATCH(AS$3,$K$2:$P$2,0))</f>
        <v>0.1</v>
      </c>
      <c r="AT1860" s="150" cm="1">
        <f t="array" ref="AT1860">INDEX($K:$P,ROW(),MATCH(AT$3,$K$2:$P$2,0))</f>
        <v>0.1</v>
      </c>
      <c r="AU1860" s="150" cm="1">
        <f t="array" ref="AU1860">INDEX($K:$P,ROW(),MATCH(AU$3,$K$2:$P$2,0))</f>
        <v>0.1</v>
      </c>
      <c r="AV1860" s="150" cm="1">
        <f t="array" ref="AV1860">INDEX($K:$P,ROW(),MATCH(AV$3,$K$2:$P$2,0))</f>
        <v>0.1</v>
      </c>
      <c r="AW1860" s="150" cm="1">
        <f t="array" ref="AW1860">INDEX($K:$P,ROW(),MATCH(AW$3,$K$2:$P$2,0))</f>
        <v>0.1</v>
      </c>
      <c r="AX1860" s="150" cm="1">
        <f t="array" ref="AX1860">INDEX($K:$P,ROW(),MATCH(AX$3,$K$2:$P$2,0))</f>
        <v>0.1</v>
      </c>
      <c r="AY1860" s="150" cm="1">
        <f t="array" ref="AY1860">INDEX($K:$P,ROW(),MATCH(AY$3,$K$2:$P$2,0))</f>
        <v>0.1</v>
      </c>
      <c r="AZ1860" s="150" cm="1">
        <f t="array" ref="AZ1860">INDEX($K:$P,ROW(),MATCH(AZ$3,$K$2:$P$2,0))</f>
        <v>0.1</v>
      </c>
      <c r="BA1860" s="150" cm="1">
        <f t="array" ref="BA1860">INDEX($K:$P,ROW(),MATCH(BA$3,$K$2:$P$2,0))</f>
        <v>0.1</v>
      </c>
      <c r="BB1860" s="150" cm="1">
        <f t="array" ref="BB1860">INDEX($K:$P,ROW(),MATCH(BB$3,$K$2:$P$2,0))</f>
        <v>0.1</v>
      </c>
      <c r="BC1860" s="150" cm="1">
        <f t="array" ref="BC1860">INDEX($K:$P,ROW(),MATCH(BC$3,$K$2:$P$2,0))</f>
        <v>0.1</v>
      </c>
      <c r="BD1860" s="150" cm="1">
        <f t="array" ref="BD1860">INDEX($K:$P,ROW(),MATCH(BD$3,$K$2:$P$2,0))</f>
        <v>0.1</v>
      </c>
      <c r="BE1860" s="150" cm="1">
        <f t="array" ref="BE1860">INDEX($K:$P,ROW(),MATCH(BE$3,$K$2:$P$2,0))</f>
        <v>0.1</v>
      </c>
      <c r="BF1860" s="150" cm="1">
        <f t="array" ref="BF1860">INDEX($K:$P,ROW(),MATCH(BF$3,$K$2:$P$2,0))</f>
        <v>0.1</v>
      </c>
      <c r="BG1860" s="150" cm="1">
        <f t="array" ref="BG1860">INDEX($K:$P,ROW(),MATCH(BG$3,$K$2:$P$2,0))</f>
        <v>0.1</v>
      </c>
      <c r="BH1860" s="150" cm="1">
        <f t="array" ref="BH1860">INDEX($K:$P,ROW(),MATCH(BH$3,$K$2:$P$2,0))</f>
        <v>0.1</v>
      </c>
      <c r="BI1860" s="150" cm="1">
        <f t="array" ref="BI1860">INDEX($K:$P,ROW(),MATCH(BI$3,$K$2:$P$2,0))</f>
        <v>0.1</v>
      </c>
      <c r="BJ1860" s="150" cm="1">
        <f t="array" ref="BJ1860">INDEX($K:$P,ROW(),MATCH(BJ$3,$K$2:$P$2,0))</f>
        <v>0.1</v>
      </c>
      <c r="BK1860" s="150" cm="1">
        <f t="array" ref="BK1860">INDEX($K:$P,ROW(),MATCH(BK$3,$K$2:$P$2,0))</f>
        <v>0.1</v>
      </c>
      <c r="BL1860" s="150" cm="1">
        <f t="array" ref="BL1860">INDEX($K:$P,ROW(),MATCH(BL$3,$K$2:$P$2,0))</f>
        <v>0.1</v>
      </c>
      <c r="BM1860" s="150" cm="1">
        <f t="array" ref="BM1860">INDEX($K:$P,ROW(),MATCH(BM$3,$K$2:$P$2,0))</f>
        <v>0.1</v>
      </c>
      <c r="BN1860" s="150" cm="1">
        <f t="array" ref="BN1860">INDEX($K:$P,ROW(),MATCH(BN$3,$K$2:$P$2,0))</f>
        <v>0.1</v>
      </c>
      <c r="BO1860" s="150" cm="1">
        <f t="array" ref="BO1860">INDEX($K:$P,ROW(),MATCH(BO$3,$K$2:$P$2,0))</f>
        <v>0.1</v>
      </c>
      <c r="BP1860" s="150" cm="1">
        <f t="array" ref="BP1860">INDEX($K:$P,ROW(),MATCH(BP$3,$K$2:$P$2,0))</f>
        <v>0.1</v>
      </c>
      <c r="BQ1860" s="150" cm="1">
        <f t="array" ref="BQ1860">INDEX($K:$P,ROW(),MATCH(BQ$3,$K$2:$P$2,0))</f>
        <v>0.1</v>
      </c>
      <c r="BR1860" s="150" cm="1">
        <f t="array" ref="BR1860">INDEX($K:$P,ROW(),MATCH(BR$3,$K$2:$P$2,0))</f>
        <v>0.1</v>
      </c>
      <c r="BS1860" s="150" cm="1">
        <f t="array" ref="BS1860">INDEX($K:$P,ROW(),MATCH(BS$3,$K$2:$P$2,0))</f>
        <v>0.1</v>
      </c>
      <c r="BT1860" s="150" cm="1">
        <f t="array" ref="BT1860">INDEX($K:$P,ROW(),MATCH(BT$3,$K$2:$P$2,0))</f>
        <v>0.1</v>
      </c>
      <c r="BU1860" s="150" cm="1">
        <f t="array" ref="BU1860">INDEX($K:$P,ROW(),MATCH(BU$3,$K$2:$P$2,0))</f>
        <v>0.1</v>
      </c>
      <c r="BV1860" s="150" cm="1">
        <f t="array" ref="BV1860">INDEX($K:$P,ROW(),MATCH(BV$3,$K$2:$P$2,0))</f>
        <v>0.1</v>
      </c>
      <c r="BW1860" s="150" cm="1">
        <f t="array" ref="BW1860">INDEX($K:$P,ROW(),MATCH(BW$3,$K$2:$P$2,0))</f>
        <v>0.1</v>
      </c>
      <c r="BX1860" s="150" cm="1">
        <f t="array" ref="BX1860">INDEX($K:$P,ROW(),MATCH(BX$3,$K$2:$P$2,0))</f>
        <v>0.1</v>
      </c>
      <c r="BY1860" s="150" cm="1">
        <f t="array" ref="BY1860">INDEX($K:$P,ROW(),MATCH(BY$3,$K$2:$P$2,0))</f>
        <v>0.1</v>
      </c>
      <c r="BZ1860" s="150" cm="1">
        <f t="array" ref="BZ1860">INDEX($K:$P,ROW(),MATCH(BZ$3,$K$2:$P$2,0))</f>
        <v>0.1</v>
      </c>
      <c r="CA1860" s="150" cm="1">
        <f t="array" ref="CA1860">INDEX($K:$P,ROW(),MATCH(CA$3,$K$2:$P$2,0))</f>
        <v>0.1</v>
      </c>
      <c r="CB1860" s="150" cm="1">
        <f t="array" ref="CB1860">INDEX($K:$P,ROW(),MATCH(CB$3,$K$2:$P$2,0))</f>
        <v>0.1</v>
      </c>
      <c r="CC1860" s="150" cm="1">
        <f t="array" ref="CC1860">INDEX($K:$P,ROW(),MATCH(CC$3,$K$2:$P$2,0))</f>
        <v>0.1</v>
      </c>
      <c r="CD1860" s="150" cm="1">
        <f t="array" ref="CD1860">INDEX($K:$P,ROW(),MATCH(CD$3,$K$2:$P$2,0))</f>
        <v>0.1</v>
      </c>
      <c r="CE1860" s="150" cm="1">
        <f t="array" ref="CE1860">INDEX($K:$P,ROW(),MATCH(CE$3,$K$2:$P$2,0))</f>
        <v>0.1</v>
      </c>
      <c r="CF1860" s="150" cm="1">
        <f t="array" ref="CF1860">INDEX($K:$P,ROW(),MATCH(CF$3,$K$2:$P$2,0))</f>
        <v>0.1</v>
      </c>
      <c r="CG1860" s="150" cm="1">
        <f t="array" ref="CG1860">INDEX($K:$P,ROW(),MATCH(CG$3,$K$2:$P$2,0))</f>
        <v>0.1</v>
      </c>
      <c r="CH1860" s="150" cm="1">
        <f t="array" ref="CH1860">INDEX($K:$P,ROW(),MATCH(CH$3,$K$2:$P$2,0))</f>
        <v>0.1</v>
      </c>
      <c r="CI1860" s="150" cm="1">
        <f t="array" ref="CI1860">INDEX($K:$P,ROW(),MATCH(CI$3,$K$2:$P$2,0))</f>
        <v>0.1</v>
      </c>
      <c r="CJ1860" s="150" cm="1">
        <f t="array" ref="CJ1860">INDEX($K:$P,ROW(),MATCH(CJ$3,$K$2:$P$2,0))</f>
        <v>0.1</v>
      </c>
      <c r="CK1860" s="150" cm="1">
        <f t="array" ref="CK1860">INDEX($K:$P,ROW(),MATCH(CK$3,$K$2:$P$2,0))</f>
        <v>0.1</v>
      </c>
      <c r="CL1860" s="150" cm="1">
        <f t="array" ref="CL1860">INDEX($K:$P,ROW(),MATCH(CL$3,$K$2:$P$2,0))</f>
        <v>0.1</v>
      </c>
      <c r="CN1860" s="60"/>
      <c r="CO1860" s="150" t="e" cm="1">
        <f t="array" ref="CO1860">INDEX($K:$P,ROW(),MATCH(CO$3,$K$2:$P$2,0))</f>
        <v>#N/A</v>
      </c>
      <c r="CP1860" s="150" t="e" cm="1">
        <f t="array" ref="CP1860">INDEX($K:$P,ROW(),MATCH(CP$3,$K$2:$P$2,0))</f>
        <v>#N/A</v>
      </c>
      <c r="CQ1860" s="150" t="e" cm="1">
        <f t="array" ref="CQ1860">INDEX($K:$P,ROW(),MATCH(CQ$3,$K$2:$P$2,0))</f>
        <v>#N/A</v>
      </c>
      <c r="CR1860" s="150" t="e" cm="1">
        <f t="array" ref="CR1860">INDEX($K:$P,ROW(),MATCH(CR$3,$K$2:$P$2,0))</f>
        <v>#N/A</v>
      </c>
      <c r="CS1860" s="150" t="e" cm="1">
        <f t="array" ref="CS1860">INDEX($K:$P,ROW(),MATCH(CS$3,$K$2:$P$2,0))</f>
        <v>#N/A</v>
      </c>
      <c r="CT1860" s="150" t="e" cm="1">
        <f t="array" ref="CT1860">INDEX($K:$P,ROW(),MATCH(CT$3,$K$2:$P$2,0))</f>
        <v>#N/A</v>
      </c>
      <c r="CU1860" s="150" t="e" cm="1">
        <f t="array" ref="CU1860">INDEX($K:$P,ROW(),MATCH(CU$3,$K$2:$P$2,0))</f>
        <v>#N/A</v>
      </c>
      <c r="CV1860" s="150" t="e" cm="1">
        <f t="array" ref="CV1860">INDEX($K:$P,ROW(),MATCH(CV$3,$K$2:$P$2,0))</f>
        <v>#N/A</v>
      </c>
      <c r="CW1860" s="150" t="e" cm="1">
        <f t="array" ref="CW1860">INDEX($K:$P,ROW(),MATCH(CW$3,$K$2:$P$2,0))</f>
        <v>#N/A</v>
      </c>
      <c r="CX1860" s="150" t="e" cm="1">
        <f t="array" ref="CX1860">INDEX($K:$P,ROW(),MATCH(CX$3,$K$2:$P$2,0))</f>
        <v>#N/A</v>
      </c>
      <c r="CY1860" s="150" t="e" cm="1">
        <f t="array" ref="CY1860">INDEX($K:$P,ROW(),MATCH(CY$3,$K$2:$P$2,0))</f>
        <v>#N/A</v>
      </c>
      <c r="CZ1860" s="150" t="e" cm="1">
        <f t="array" ref="CZ1860">INDEX($K:$P,ROW(),MATCH(CZ$3,$K$2:$P$2,0))</f>
        <v>#N/A</v>
      </c>
      <c r="DA1860" s="150" t="e" cm="1">
        <f t="array" ref="DA1860">INDEX($K:$P,ROW(),MATCH(DA$3,$K$2:$P$2,0))</f>
        <v>#N/A</v>
      </c>
      <c r="DB1860" s="150" t="e" cm="1">
        <f t="array" ref="DB1860">INDEX($K:$P,ROW(),MATCH(DB$3,$K$2:$P$2,0))</f>
        <v>#N/A</v>
      </c>
      <c r="DC1860" s="150" t="e" cm="1">
        <f t="array" ref="DC1860">INDEX($K:$P,ROW(),MATCH(DC$3,$K$2:$P$2,0))</f>
        <v>#N/A</v>
      </c>
      <c r="DD1860" s="150" t="e" cm="1">
        <f t="array" ref="DD1860">INDEX($K:$P,ROW(),MATCH(DD$3,$K$2:$P$2,0))</f>
        <v>#N/A</v>
      </c>
      <c r="DE1860" s="150" t="e" cm="1">
        <f t="array" ref="DE1860">INDEX($K:$P,ROW(),MATCH(DE$3,$K$2:$P$2,0))</f>
        <v>#N/A</v>
      </c>
      <c r="DF1860" s="150" t="e" cm="1">
        <f t="array" ref="DF1860">INDEX($K:$P,ROW(),MATCH(DF$3,$K$2:$P$2,0))</f>
        <v>#N/A</v>
      </c>
      <c r="DG1860" s="150" t="e" cm="1">
        <f t="array" ref="DG1860">INDEX($K:$P,ROW(),MATCH(DG$3,$K$2:$P$2,0))</f>
        <v>#N/A</v>
      </c>
      <c r="DH1860" s="150" t="e" cm="1">
        <f t="array" ref="DH1860">INDEX($K:$P,ROW(),MATCH(DH$3,$K$2:$P$2,0))</f>
        <v>#N/A</v>
      </c>
      <c r="DI1860" s="150" t="e" cm="1">
        <f t="array" ref="DI1860">INDEX($K:$P,ROW(),MATCH(DI$3,$K$2:$P$2,0))</f>
        <v>#N/A</v>
      </c>
      <c r="DJ1860" s="150" t="e" cm="1">
        <f t="array" ref="DJ1860">INDEX($K:$P,ROW(),MATCH(DJ$3,$K$2:$P$2,0))</f>
        <v>#N/A</v>
      </c>
      <c r="DK1860" s="150" t="e" cm="1">
        <f t="array" ref="DK1860">INDEX($K:$P,ROW(),MATCH(DK$3,$K$2:$P$2,0))</f>
        <v>#N/A</v>
      </c>
      <c r="DL1860" s="150" t="e" cm="1">
        <f t="array" ref="DL1860">INDEX($K:$P,ROW(),MATCH(DL$3,$K$2:$P$2,0))</f>
        <v>#N/A</v>
      </c>
    </row>
    <row r="1861" spans="1:116" x14ac:dyDescent="0.4">
      <c r="D1861" t="s">
        <v>771</v>
      </c>
      <c r="E1861" s="8" t="str">
        <f t="shared" si="3087"/>
        <v>1861 SUB-S</v>
      </c>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c r="DK1861" s="72"/>
      <c r="DL1861" s="72"/>
    </row>
    <row r="1862" spans="1:116" x14ac:dyDescent="0.4">
      <c r="B1862" s="6"/>
      <c r="C1862" s="6"/>
      <c r="D1862" t="s">
        <v>771</v>
      </c>
      <c r="E1862" s="8" t="str">
        <f t="shared" si="3087"/>
        <v>1862 SUB-S</v>
      </c>
      <c r="G1862" s="95" t="s">
        <v>444</v>
      </c>
      <c r="H1862" s="12"/>
      <c r="I1862" s="60"/>
      <c r="J1862" s="60"/>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N1862" s="60"/>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c r="DK1862" s="72"/>
      <c r="DL1862" s="72"/>
    </row>
    <row r="1863" spans="1:116" x14ac:dyDescent="0.4">
      <c r="B1863" s="6"/>
      <c r="C1863" s="6"/>
      <c r="D1863" t="s">
        <v>771</v>
      </c>
      <c r="E1863" s="8" t="str">
        <f t="shared" si="3087"/>
        <v>1863 SUB-S</v>
      </c>
      <c r="G1863" s="158" t="s">
        <v>71</v>
      </c>
      <c r="K1863" s="15">
        <f>SUMIF($4:$4,K$2-1,1861:1861)</f>
        <v>0</v>
      </c>
      <c r="L1863" s="15">
        <f ca="1">K1867</f>
        <v>11400</v>
      </c>
      <c r="M1863" s="15">
        <f ca="1">L1867</f>
        <v>22800</v>
      </c>
      <c r="N1863" s="15">
        <f ca="1">M1867</f>
        <v>34200</v>
      </c>
      <c r="O1863" s="15">
        <f ca="1">N1867</f>
        <v>45600</v>
      </c>
      <c r="P1863" s="15">
        <f ca="1">O1867</f>
        <v>57000</v>
      </c>
      <c r="R1863" s="15"/>
      <c r="S1863" s="76">
        <f t="shared" ref="S1863" si="3088">R1867</f>
        <v>0</v>
      </c>
      <c r="T1863" s="76">
        <f t="shared" ref="T1863:AY1863" ca="1" si="3089">S1867</f>
        <v>950</v>
      </c>
      <c r="U1863" s="76">
        <f t="shared" ca="1" si="3089"/>
        <v>1900</v>
      </c>
      <c r="V1863" s="76">
        <f t="shared" ca="1" si="3089"/>
        <v>2850</v>
      </c>
      <c r="W1863" s="76">
        <f t="shared" ca="1" si="3089"/>
        <v>3800</v>
      </c>
      <c r="X1863" s="76">
        <f t="shared" ca="1" si="3089"/>
        <v>4750</v>
      </c>
      <c r="Y1863" s="76">
        <f t="shared" ca="1" si="3089"/>
        <v>5700</v>
      </c>
      <c r="Z1863" s="76">
        <f t="shared" ca="1" si="3089"/>
        <v>6650</v>
      </c>
      <c r="AA1863" s="76">
        <f t="shared" ca="1" si="3089"/>
        <v>7600</v>
      </c>
      <c r="AB1863" s="76">
        <f t="shared" ca="1" si="3089"/>
        <v>8550</v>
      </c>
      <c r="AC1863" s="76">
        <f t="shared" ca="1" si="3089"/>
        <v>9500</v>
      </c>
      <c r="AD1863" s="76">
        <f t="shared" ca="1" si="3089"/>
        <v>10450</v>
      </c>
      <c r="AE1863" s="76">
        <f t="shared" ca="1" si="3089"/>
        <v>11400</v>
      </c>
      <c r="AF1863" s="76">
        <f t="shared" ca="1" si="3089"/>
        <v>12350</v>
      </c>
      <c r="AG1863" s="76">
        <f t="shared" ca="1" si="3089"/>
        <v>13300</v>
      </c>
      <c r="AH1863" s="76">
        <f t="shared" ca="1" si="3089"/>
        <v>14250</v>
      </c>
      <c r="AI1863" s="76">
        <f t="shared" ca="1" si="3089"/>
        <v>15200</v>
      </c>
      <c r="AJ1863" s="76">
        <f t="shared" ca="1" si="3089"/>
        <v>16150</v>
      </c>
      <c r="AK1863" s="76">
        <f t="shared" ca="1" si="3089"/>
        <v>17100</v>
      </c>
      <c r="AL1863" s="76">
        <f t="shared" ca="1" si="3089"/>
        <v>18050</v>
      </c>
      <c r="AM1863" s="76">
        <f t="shared" ca="1" si="3089"/>
        <v>19000</v>
      </c>
      <c r="AN1863" s="76">
        <f t="shared" ca="1" si="3089"/>
        <v>19950</v>
      </c>
      <c r="AO1863" s="76">
        <f t="shared" ca="1" si="3089"/>
        <v>20900</v>
      </c>
      <c r="AP1863" s="76">
        <f t="shared" ca="1" si="3089"/>
        <v>21850</v>
      </c>
      <c r="AQ1863" s="76">
        <f t="shared" ca="1" si="3089"/>
        <v>22800</v>
      </c>
      <c r="AR1863" s="76">
        <f t="shared" ca="1" si="3089"/>
        <v>23750</v>
      </c>
      <c r="AS1863" s="76">
        <f t="shared" ca="1" si="3089"/>
        <v>24700</v>
      </c>
      <c r="AT1863" s="76">
        <f t="shared" ca="1" si="3089"/>
        <v>25650</v>
      </c>
      <c r="AU1863" s="76">
        <f t="shared" ca="1" si="3089"/>
        <v>26600</v>
      </c>
      <c r="AV1863" s="76">
        <f t="shared" ca="1" si="3089"/>
        <v>27550</v>
      </c>
      <c r="AW1863" s="76">
        <f t="shared" ca="1" si="3089"/>
        <v>28500</v>
      </c>
      <c r="AX1863" s="76">
        <f t="shared" ca="1" si="3089"/>
        <v>29450</v>
      </c>
      <c r="AY1863" s="76">
        <f t="shared" ca="1" si="3089"/>
        <v>30400</v>
      </c>
      <c r="AZ1863" s="76">
        <f t="shared" ref="AZ1863:CE1863" ca="1" si="3090">AY1867</f>
        <v>31350</v>
      </c>
      <c r="BA1863" s="76">
        <f t="shared" ca="1" si="3090"/>
        <v>32300</v>
      </c>
      <c r="BB1863" s="76">
        <f t="shared" ca="1" si="3090"/>
        <v>33250</v>
      </c>
      <c r="BC1863" s="76">
        <f t="shared" ca="1" si="3090"/>
        <v>34200</v>
      </c>
      <c r="BD1863" s="76">
        <f t="shared" ca="1" si="3090"/>
        <v>35150</v>
      </c>
      <c r="BE1863" s="76">
        <f t="shared" ca="1" si="3090"/>
        <v>36100</v>
      </c>
      <c r="BF1863" s="76">
        <f t="shared" ca="1" si="3090"/>
        <v>37050</v>
      </c>
      <c r="BG1863" s="76">
        <f t="shared" ca="1" si="3090"/>
        <v>38000</v>
      </c>
      <c r="BH1863" s="76">
        <f t="shared" ca="1" si="3090"/>
        <v>38950</v>
      </c>
      <c r="BI1863" s="76">
        <f t="shared" ca="1" si="3090"/>
        <v>39900</v>
      </c>
      <c r="BJ1863" s="76">
        <f t="shared" ca="1" si="3090"/>
        <v>40850</v>
      </c>
      <c r="BK1863" s="76">
        <f t="shared" ca="1" si="3090"/>
        <v>41800</v>
      </c>
      <c r="BL1863" s="76">
        <f t="shared" ca="1" si="3090"/>
        <v>42750</v>
      </c>
      <c r="BM1863" s="76">
        <f t="shared" ca="1" si="3090"/>
        <v>43700</v>
      </c>
      <c r="BN1863" s="76">
        <f t="shared" ca="1" si="3090"/>
        <v>44650</v>
      </c>
      <c r="BO1863" s="76">
        <f t="shared" ca="1" si="3090"/>
        <v>45600</v>
      </c>
      <c r="BP1863" s="76">
        <f t="shared" ca="1" si="3090"/>
        <v>46550</v>
      </c>
      <c r="BQ1863" s="76">
        <f t="shared" ca="1" si="3090"/>
        <v>47500</v>
      </c>
      <c r="BR1863" s="76">
        <f t="shared" ca="1" si="3090"/>
        <v>48450</v>
      </c>
      <c r="BS1863" s="76">
        <f t="shared" ca="1" si="3090"/>
        <v>49400</v>
      </c>
      <c r="BT1863" s="76">
        <f t="shared" ca="1" si="3090"/>
        <v>50350</v>
      </c>
      <c r="BU1863" s="76">
        <f t="shared" ca="1" si="3090"/>
        <v>51300</v>
      </c>
      <c r="BV1863" s="76">
        <f t="shared" ca="1" si="3090"/>
        <v>52250</v>
      </c>
      <c r="BW1863" s="76">
        <f t="shared" ca="1" si="3090"/>
        <v>53200</v>
      </c>
      <c r="BX1863" s="76">
        <f t="shared" ca="1" si="3090"/>
        <v>54150</v>
      </c>
      <c r="BY1863" s="76">
        <f t="shared" ca="1" si="3090"/>
        <v>55100</v>
      </c>
      <c r="BZ1863" s="76">
        <f t="shared" ca="1" si="3090"/>
        <v>56050</v>
      </c>
      <c r="CA1863" s="76">
        <f t="shared" ca="1" si="3090"/>
        <v>57000</v>
      </c>
      <c r="CB1863" s="76">
        <f t="shared" ca="1" si="3090"/>
        <v>57950</v>
      </c>
      <c r="CC1863" s="76">
        <f t="shared" ca="1" si="3090"/>
        <v>58900</v>
      </c>
      <c r="CD1863" s="76">
        <f t="shared" ca="1" si="3090"/>
        <v>59850</v>
      </c>
      <c r="CE1863" s="76">
        <f t="shared" ca="1" si="3090"/>
        <v>60800</v>
      </c>
      <c r="CF1863" s="76">
        <f t="shared" ref="CF1863:CL1863" ca="1" si="3091">CE1867</f>
        <v>61750</v>
      </c>
      <c r="CG1863" s="76">
        <f t="shared" ca="1" si="3091"/>
        <v>62700</v>
      </c>
      <c r="CH1863" s="76">
        <f t="shared" ca="1" si="3091"/>
        <v>63650</v>
      </c>
      <c r="CI1863" s="76">
        <f t="shared" ca="1" si="3091"/>
        <v>64600</v>
      </c>
      <c r="CJ1863" s="76">
        <f t="shared" ca="1" si="3091"/>
        <v>65550</v>
      </c>
      <c r="CK1863" s="76">
        <f t="shared" ca="1" si="3091"/>
        <v>66500</v>
      </c>
      <c r="CL1863" s="76">
        <f t="shared" ca="1" si="3091"/>
        <v>67450</v>
      </c>
      <c r="CO1863" s="76">
        <f t="shared" ref="CO1863:DL1863" si="3092">CN1867</f>
        <v>0</v>
      </c>
      <c r="CP1863" s="76" t="e">
        <f t="shared" ca="1" si="3092"/>
        <v>#N/A</v>
      </c>
      <c r="CQ1863" s="76" t="e">
        <f t="shared" ca="1" si="3092"/>
        <v>#N/A</v>
      </c>
      <c r="CR1863" s="76" t="e">
        <f t="shared" ca="1" si="3092"/>
        <v>#N/A</v>
      </c>
      <c r="CS1863" s="76" t="e">
        <f t="shared" ca="1" si="3092"/>
        <v>#N/A</v>
      </c>
      <c r="CT1863" s="76" t="e">
        <f t="shared" ca="1" si="3092"/>
        <v>#N/A</v>
      </c>
      <c r="CU1863" s="76" t="e">
        <f t="shared" ca="1" si="3092"/>
        <v>#N/A</v>
      </c>
      <c r="CV1863" s="76" t="e">
        <f t="shared" ca="1" si="3092"/>
        <v>#N/A</v>
      </c>
      <c r="CW1863" s="76" t="e">
        <f t="shared" ca="1" si="3092"/>
        <v>#N/A</v>
      </c>
      <c r="CX1863" s="76" t="e">
        <f t="shared" ca="1" si="3092"/>
        <v>#N/A</v>
      </c>
      <c r="CY1863" s="76" t="e">
        <f t="shared" ca="1" si="3092"/>
        <v>#N/A</v>
      </c>
      <c r="CZ1863" s="76" t="e">
        <f t="shared" ca="1" si="3092"/>
        <v>#N/A</v>
      </c>
      <c r="DA1863" s="76" t="e">
        <f t="shared" ca="1" si="3092"/>
        <v>#N/A</v>
      </c>
      <c r="DB1863" s="76" t="e">
        <f t="shared" ca="1" si="3092"/>
        <v>#N/A</v>
      </c>
      <c r="DC1863" s="76" t="e">
        <f t="shared" ca="1" si="3092"/>
        <v>#N/A</v>
      </c>
      <c r="DD1863" s="76" t="e">
        <f t="shared" ca="1" si="3092"/>
        <v>#N/A</v>
      </c>
      <c r="DE1863" s="76" t="e">
        <f t="shared" ca="1" si="3092"/>
        <v>#N/A</v>
      </c>
      <c r="DF1863" s="76" t="e">
        <f t="shared" ca="1" si="3092"/>
        <v>#N/A</v>
      </c>
      <c r="DG1863" s="76" t="e">
        <f t="shared" ca="1" si="3092"/>
        <v>#N/A</v>
      </c>
      <c r="DH1863" s="76" t="e">
        <f t="shared" ca="1" si="3092"/>
        <v>#N/A</v>
      </c>
      <c r="DI1863" s="76" t="e">
        <f t="shared" ca="1" si="3092"/>
        <v>#N/A</v>
      </c>
      <c r="DJ1863" s="76" t="e">
        <f t="shared" ca="1" si="3092"/>
        <v>#N/A</v>
      </c>
      <c r="DK1863" s="76" t="e">
        <f t="shared" ca="1" si="3092"/>
        <v>#N/A</v>
      </c>
      <c r="DL1863" s="76" t="e">
        <f t="shared" ca="1" si="3092"/>
        <v>#N/A</v>
      </c>
    </row>
    <row r="1864" spans="1:116" x14ac:dyDescent="0.4">
      <c r="B1864" s="6"/>
      <c r="C1864" s="6"/>
      <c r="D1864" t="s">
        <v>771</v>
      </c>
      <c r="E1864" s="8" t="str">
        <f t="shared" si="3087"/>
        <v>1864 SUB-S</v>
      </c>
      <c r="G1864" s="158" t="s">
        <v>72</v>
      </c>
      <c r="K1864" s="34">
        <f t="shared" ref="K1864:P1864" ca="1" si="3093">SUMIF($3:$3,K$2,1864:1864)</f>
        <v>12000</v>
      </c>
      <c r="L1864" s="34">
        <f t="shared" ca="1" si="3093"/>
        <v>12000</v>
      </c>
      <c r="M1864" s="34">
        <f t="shared" ca="1" si="3093"/>
        <v>12000</v>
      </c>
      <c r="N1864" s="34">
        <f t="shared" ca="1" si="3093"/>
        <v>12000</v>
      </c>
      <c r="O1864" s="34">
        <f t="shared" ca="1" si="3093"/>
        <v>12000</v>
      </c>
      <c r="P1864" s="34">
        <f t="shared" ca="1" si="3093"/>
        <v>12000</v>
      </c>
      <c r="R1864" s="15"/>
      <c r="S1864" s="76" cm="1">
        <f t="array" aca="1" ref="S1864" ca="1">INDIRECT(S1853)*S1860</f>
        <v>1000</v>
      </c>
      <c r="T1864" s="76" cm="1">
        <f t="array" aca="1" ref="T1864" ca="1">INDIRECT(T1853)*T1860</f>
        <v>1000</v>
      </c>
      <c r="U1864" s="76" cm="1">
        <f t="array" aca="1" ref="U1864" ca="1">INDIRECT(U1853)*U1860</f>
        <v>1000</v>
      </c>
      <c r="V1864" s="76" cm="1">
        <f t="array" aca="1" ref="V1864" ca="1">INDIRECT(V1853)*V1860</f>
        <v>1000</v>
      </c>
      <c r="W1864" s="76" cm="1">
        <f t="array" aca="1" ref="W1864" ca="1">INDIRECT(W1853)*W1860</f>
        <v>1000</v>
      </c>
      <c r="X1864" s="76" cm="1">
        <f t="array" aca="1" ref="X1864" ca="1">INDIRECT(X1853)*X1860</f>
        <v>1000</v>
      </c>
      <c r="Y1864" s="76" cm="1">
        <f t="array" aca="1" ref="Y1864" ca="1">INDIRECT(Y1853)*Y1860</f>
        <v>1000</v>
      </c>
      <c r="Z1864" s="76" cm="1">
        <f t="array" aca="1" ref="Z1864" ca="1">INDIRECT(Z1853)*Z1860</f>
        <v>1000</v>
      </c>
      <c r="AA1864" s="76" cm="1">
        <f t="array" aca="1" ref="AA1864" ca="1">INDIRECT(AA1853)*AA1860</f>
        <v>1000</v>
      </c>
      <c r="AB1864" s="76" cm="1">
        <f t="array" aca="1" ref="AB1864" ca="1">INDIRECT(AB1853)*AB1860</f>
        <v>1000</v>
      </c>
      <c r="AC1864" s="76" cm="1">
        <f t="array" aca="1" ref="AC1864" ca="1">INDIRECT(AC1853)*AC1860</f>
        <v>1000</v>
      </c>
      <c r="AD1864" s="76" cm="1">
        <f t="array" aca="1" ref="AD1864" ca="1">INDIRECT(AD1853)*AD1860</f>
        <v>1000</v>
      </c>
      <c r="AE1864" s="76" cm="1">
        <f t="array" aca="1" ref="AE1864" ca="1">INDIRECT(AE1853)*AE1860</f>
        <v>1000</v>
      </c>
      <c r="AF1864" s="76" cm="1">
        <f t="array" aca="1" ref="AF1864" ca="1">INDIRECT(AF1853)*AF1860</f>
        <v>1000</v>
      </c>
      <c r="AG1864" s="76" cm="1">
        <f t="array" aca="1" ref="AG1864" ca="1">INDIRECT(AG1853)*AG1860</f>
        <v>1000</v>
      </c>
      <c r="AH1864" s="76" cm="1">
        <f t="array" aca="1" ref="AH1864" ca="1">INDIRECT(AH1853)*AH1860</f>
        <v>1000</v>
      </c>
      <c r="AI1864" s="76" cm="1">
        <f t="array" aca="1" ref="AI1864" ca="1">INDIRECT(AI1853)*AI1860</f>
        <v>1000</v>
      </c>
      <c r="AJ1864" s="76" cm="1">
        <f t="array" aca="1" ref="AJ1864" ca="1">INDIRECT(AJ1853)*AJ1860</f>
        <v>1000</v>
      </c>
      <c r="AK1864" s="76" cm="1">
        <f t="array" aca="1" ref="AK1864" ca="1">INDIRECT(AK1853)*AK1860</f>
        <v>1000</v>
      </c>
      <c r="AL1864" s="76" cm="1">
        <f t="array" aca="1" ref="AL1864" ca="1">INDIRECT(AL1853)*AL1860</f>
        <v>1000</v>
      </c>
      <c r="AM1864" s="76" cm="1">
        <f t="array" aca="1" ref="AM1864" ca="1">INDIRECT(AM1853)*AM1860</f>
        <v>1000</v>
      </c>
      <c r="AN1864" s="76" cm="1">
        <f t="array" aca="1" ref="AN1864" ca="1">INDIRECT(AN1853)*AN1860</f>
        <v>1000</v>
      </c>
      <c r="AO1864" s="76" cm="1">
        <f t="array" aca="1" ref="AO1864" ca="1">INDIRECT(AO1853)*AO1860</f>
        <v>1000</v>
      </c>
      <c r="AP1864" s="76" cm="1">
        <f t="array" aca="1" ref="AP1864" ca="1">INDIRECT(AP1853)*AP1860</f>
        <v>1000</v>
      </c>
      <c r="AQ1864" s="76" cm="1">
        <f t="array" aca="1" ref="AQ1864" ca="1">INDIRECT(AQ1853)*AQ1860</f>
        <v>1000</v>
      </c>
      <c r="AR1864" s="76" cm="1">
        <f t="array" aca="1" ref="AR1864" ca="1">INDIRECT(AR1853)*AR1860</f>
        <v>1000</v>
      </c>
      <c r="AS1864" s="76" cm="1">
        <f t="array" aca="1" ref="AS1864" ca="1">INDIRECT(AS1853)*AS1860</f>
        <v>1000</v>
      </c>
      <c r="AT1864" s="76" cm="1">
        <f t="array" aca="1" ref="AT1864" ca="1">INDIRECT(AT1853)*AT1860</f>
        <v>1000</v>
      </c>
      <c r="AU1864" s="76" cm="1">
        <f t="array" aca="1" ref="AU1864" ca="1">INDIRECT(AU1853)*AU1860</f>
        <v>1000</v>
      </c>
      <c r="AV1864" s="76" cm="1">
        <f t="array" aca="1" ref="AV1864" ca="1">INDIRECT(AV1853)*AV1860</f>
        <v>1000</v>
      </c>
      <c r="AW1864" s="76" cm="1">
        <f t="array" aca="1" ref="AW1864" ca="1">INDIRECT(AW1853)*AW1860</f>
        <v>1000</v>
      </c>
      <c r="AX1864" s="76" cm="1">
        <f t="array" aca="1" ref="AX1864" ca="1">INDIRECT(AX1853)*AX1860</f>
        <v>1000</v>
      </c>
      <c r="AY1864" s="76" cm="1">
        <f t="array" aca="1" ref="AY1864" ca="1">INDIRECT(AY1853)*AY1860</f>
        <v>1000</v>
      </c>
      <c r="AZ1864" s="76" cm="1">
        <f t="array" aca="1" ref="AZ1864" ca="1">INDIRECT(AZ1853)*AZ1860</f>
        <v>1000</v>
      </c>
      <c r="BA1864" s="76" cm="1">
        <f t="array" aca="1" ref="BA1864" ca="1">INDIRECT(BA1853)*BA1860</f>
        <v>1000</v>
      </c>
      <c r="BB1864" s="76" cm="1">
        <f t="array" aca="1" ref="BB1864" ca="1">INDIRECT(BB1853)*BB1860</f>
        <v>1000</v>
      </c>
      <c r="BC1864" s="76" cm="1">
        <f t="array" aca="1" ref="BC1864" ca="1">INDIRECT(BC1853)*BC1860</f>
        <v>1000</v>
      </c>
      <c r="BD1864" s="76" cm="1">
        <f t="array" aca="1" ref="BD1864" ca="1">INDIRECT(BD1853)*BD1860</f>
        <v>1000</v>
      </c>
      <c r="BE1864" s="76" cm="1">
        <f t="array" aca="1" ref="BE1864" ca="1">INDIRECT(BE1853)*BE1860</f>
        <v>1000</v>
      </c>
      <c r="BF1864" s="76" cm="1">
        <f t="array" aca="1" ref="BF1864" ca="1">INDIRECT(BF1853)*BF1860</f>
        <v>1000</v>
      </c>
      <c r="BG1864" s="76" cm="1">
        <f t="array" aca="1" ref="BG1864" ca="1">INDIRECT(BG1853)*BG1860</f>
        <v>1000</v>
      </c>
      <c r="BH1864" s="76" cm="1">
        <f t="array" aca="1" ref="BH1864" ca="1">INDIRECT(BH1853)*BH1860</f>
        <v>1000</v>
      </c>
      <c r="BI1864" s="76" cm="1">
        <f t="array" aca="1" ref="BI1864" ca="1">INDIRECT(BI1853)*BI1860</f>
        <v>1000</v>
      </c>
      <c r="BJ1864" s="76" cm="1">
        <f t="array" aca="1" ref="BJ1864" ca="1">INDIRECT(BJ1853)*BJ1860</f>
        <v>1000</v>
      </c>
      <c r="BK1864" s="76" cm="1">
        <f t="array" aca="1" ref="BK1864" ca="1">INDIRECT(BK1853)*BK1860</f>
        <v>1000</v>
      </c>
      <c r="BL1864" s="76" cm="1">
        <f t="array" aca="1" ref="BL1864" ca="1">INDIRECT(BL1853)*BL1860</f>
        <v>1000</v>
      </c>
      <c r="BM1864" s="76" cm="1">
        <f t="array" aca="1" ref="BM1864" ca="1">INDIRECT(BM1853)*BM1860</f>
        <v>1000</v>
      </c>
      <c r="BN1864" s="76" cm="1">
        <f t="array" aca="1" ref="BN1864" ca="1">INDIRECT(BN1853)*BN1860</f>
        <v>1000</v>
      </c>
      <c r="BO1864" s="76" cm="1">
        <f t="array" aca="1" ref="BO1864" ca="1">INDIRECT(BO1853)*BO1860</f>
        <v>1000</v>
      </c>
      <c r="BP1864" s="76" cm="1">
        <f t="array" aca="1" ref="BP1864" ca="1">INDIRECT(BP1853)*BP1860</f>
        <v>1000</v>
      </c>
      <c r="BQ1864" s="76" cm="1">
        <f t="array" aca="1" ref="BQ1864" ca="1">INDIRECT(BQ1853)*BQ1860</f>
        <v>1000</v>
      </c>
      <c r="BR1864" s="76" cm="1">
        <f t="array" aca="1" ref="BR1864" ca="1">INDIRECT(BR1853)*BR1860</f>
        <v>1000</v>
      </c>
      <c r="BS1864" s="76" cm="1">
        <f t="array" aca="1" ref="BS1864" ca="1">INDIRECT(BS1853)*BS1860</f>
        <v>1000</v>
      </c>
      <c r="BT1864" s="76" cm="1">
        <f t="array" aca="1" ref="BT1864" ca="1">INDIRECT(BT1853)*BT1860</f>
        <v>1000</v>
      </c>
      <c r="BU1864" s="76" cm="1">
        <f t="array" aca="1" ref="BU1864" ca="1">INDIRECT(BU1853)*BU1860</f>
        <v>1000</v>
      </c>
      <c r="BV1864" s="76" cm="1">
        <f t="array" aca="1" ref="BV1864" ca="1">INDIRECT(BV1853)*BV1860</f>
        <v>1000</v>
      </c>
      <c r="BW1864" s="76" cm="1">
        <f t="array" aca="1" ref="BW1864" ca="1">INDIRECT(BW1853)*BW1860</f>
        <v>1000</v>
      </c>
      <c r="BX1864" s="76" cm="1">
        <f t="array" aca="1" ref="BX1864" ca="1">INDIRECT(BX1853)*BX1860</f>
        <v>1000</v>
      </c>
      <c r="BY1864" s="76" cm="1">
        <f t="array" aca="1" ref="BY1864" ca="1">INDIRECT(BY1853)*BY1860</f>
        <v>1000</v>
      </c>
      <c r="BZ1864" s="76" cm="1">
        <f t="array" aca="1" ref="BZ1864" ca="1">INDIRECT(BZ1853)*BZ1860</f>
        <v>1000</v>
      </c>
      <c r="CA1864" s="76" cm="1">
        <f t="array" aca="1" ref="CA1864" ca="1">INDIRECT(CA1853)*CA1860</f>
        <v>1000</v>
      </c>
      <c r="CB1864" s="76" cm="1">
        <f t="array" aca="1" ref="CB1864" ca="1">INDIRECT(CB1853)*CB1860</f>
        <v>1000</v>
      </c>
      <c r="CC1864" s="76" cm="1">
        <f t="array" aca="1" ref="CC1864" ca="1">INDIRECT(CC1853)*CC1860</f>
        <v>1000</v>
      </c>
      <c r="CD1864" s="76" cm="1">
        <f t="array" aca="1" ref="CD1864" ca="1">INDIRECT(CD1853)*CD1860</f>
        <v>1000</v>
      </c>
      <c r="CE1864" s="76" cm="1">
        <f t="array" aca="1" ref="CE1864" ca="1">INDIRECT(CE1853)*CE1860</f>
        <v>1000</v>
      </c>
      <c r="CF1864" s="76" cm="1">
        <f t="array" aca="1" ref="CF1864" ca="1">INDIRECT(CF1853)*CF1860</f>
        <v>1000</v>
      </c>
      <c r="CG1864" s="76" cm="1">
        <f t="array" aca="1" ref="CG1864" ca="1">INDIRECT(CG1853)*CG1860</f>
        <v>1000</v>
      </c>
      <c r="CH1864" s="76" cm="1">
        <f t="array" aca="1" ref="CH1864" ca="1">INDIRECT(CH1853)*CH1860</f>
        <v>1000</v>
      </c>
      <c r="CI1864" s="76" cm="1">
        <f t="array" aca="1" ref="CI1864" ca="1">INDIRECT(CI1853)*CI1860</f>
        <v>1000</v>
      </c>
      <c r="CJ1864" s="76" cm="1">
        <f t="array" aca="1" ref="CJ1864" ca="1">INDIRECT(CJ1853)*CJ1860</f>
        <v>1000</v>
      </c>
      <c r="CK1864" s="76" cm="1">
        <f t="array" aca="1" ref="CK1864" ca="1">INDIRECT(CK1853)*CK1860</f>
        <v>1000</v>
      </c>
      <c r="CL1864" s="76" cm="1">
        <f t="array" aca="1" ref="CL1864" ca="1">INDIRECT(CL1853)*CL1860</f>
        <v>1000</v>
      </c>
      <c r="CO1864" s="76" t="e" cm="1">
        <f t="array" aca="1" ref="CO1864" ca="1">INDIRECT(CO1853)*CO1860</f>
        <v>#N/A</v>
      </c>
      <c r="CP1864" s="76" t="e" cm="1">
        <f t="array" aca="1" ref="CP1864" ca="1">INDIRECT(CP1853)*CP1860</f>
        <v>#N/A</v>
      </c>
      <c r="CQ1864" s="76" t="e" cm="1">
        <f t="array" aca="1" ref="CQ1864" ca="1">INDIRECT(CQ1853)*CQ1860</f>
        <v>#N/A</v>
      </c>
      <c r="CR1864" s="76" t="e" cm="1">
        <f t="array" aca="1" ref="CR1864" ca="1">INDIRECT(CR1853)*CR1860</f>
        <v>#N/A</v>
      </c>
      <c r="CS1864" s="76" t="e" cm="1">
        <f t="array" aca="1" ref="CS1864" ca="1">INDIRECT(CS1853)*CS1860</f>
        <v>#N/A</v>
      </c>
      <c r="CT1864" s="76" t="e" cm="1">
        <f t="array" aca="1" ref="CT1864" ca="1">INDIRECT(CT1853)*CT1860</f>
        <v>#N/A</v>
      </c>
      <c r="CU1864" s="76" t="e" cm="1">
        <f t="array" aca="1" ref="CU1864" ca="1">INDIRECT(CU1853)*CU1860</f>
        <v>#N/A</v>
      </c>
      <c r="CV1864" s="76" t="e" cm="1">
        <f t="array" aca="1" ref="CV1864" ca="1">INDIRECT(CV1853)*CV1860</f>
        <v>#N/A</v>
      </c>
      <c r="CW1864" s="76" t="e" cm="1">
        <f t="array" aca="1" ref="CW1864" ca="1">INDIRECT(CW1853)*CW1860</f>
        <v>#N/A</v>
      </c>
      <c r="CX1864" s="76" t="e" cm="1">
        <f t="array" aca="1" ref="CX1864" ca="1">INDIRECT(CX1853)*CX1860</f>
        <v>#N/A</v>
      </c>
      <c r="CY1864" s="76" t="e" cm="1">
        <f t="array" aca="1" ref="CY1864" ca="1">INDIRECT(CY1853)*CY1860</f>
        <v>#N/A</v>
      </c>
      <c r="CZ1864" s="76" t="e" cm="1">
        <f t="array" aca="1" ref="CZ1864" ca="1">INDIRECT(CZ1853)*CZ1860</f>
        <v>#N/A</v>
      </c>
      <c r="DA1864" s="76" t="e" cm="1">
        <f t="array" aca="1" ref="DA1864" ca="1">INDIRECT(DA1853)*DA1860</f>
        <v>#N/A</v>
      </c>
      <c r="DB1864" s="76" t="e" cm="1">
        <f t="array" aca="1" ref="DB1864" ca="1">INDIRECT(DB1853)*DB1860</f>
        <v>#N/A</v>
      </c>
      <c r="DC1864" s="76" t="e" cm="1">
        <f t="array" aca="1" ref="DC1864" ca="1">INDIRECT(DC1853)*DC1860</f>
        <v>#N/A</v>
      </c>
      <c r="DD1864" s="76" t="e" cm="1">
        <f t="array" aca="1" ref="DD1864" ca="1">INDIRECT(DD1853)*DD1860</f>
        <v>#N/A</v>
      </c>
      <c r="DE1864" s="76" t="e" cm="1">
        <f t="array" aca="1" ref="DE1864" ca="1">INDIRECT(DE1853)*DE1860</f>
        <v>#N/A</v>
      </c>
      <c r="DF1864" s="76" t="e" cm="1">
        <f t="array" aca="1" ref="DF1864" ca="1">INDIRECT(DF1853)*DF1860</f>
        <v>#N/A</v>
      </c>
      <c r="DG1864" s="76" t="e" cm="1">
        <f t="array" aca="1" ref="DG1864" ca="1">INDIRECT(DG1853)*DG1860</f>
        <v>#N/A</v>
      </c>
      <c r="DH1864" s="76" t="e" cm="1">
        <f t="array" aca="1" ref="DH1864" ca="1">INDIRECT(DH1853)*DH1860</f>
        <v>#N/A</v>
      </c>
      <c r="DI1864" s="76" t="e" cm="1">
        <f t="array" aca="1" ref="DI1864" ca="1">INDIRECT(DI1853)*DI1860</f>
        <v>#N/A</v>
      </c>
      <c r="DJ1864" s="76" t="e" cm="1">
        <f t="array" aca="1" ref="DJ1864" ca="1">INDIRECT(DJ1853)*DJ1860</f>
        <v>#N/A</v>
      </c>
      <c r="DK1864" s="76" t="e" cm="1">
        <f t="array" aca="1" ref="DK1864" ca="1">INDIRECT(DK1853)*DK1860</f>
        <v>#N/A</v>
      </c>
      <c r="DL1864" s="76" t="e" cm="1">
        <f t="array" aca="1" ref="DL1864" ca="1">INDIRECT(DL1853)*DL1860</f>
        <v>#N/A</v>
      </c>
    </row>
    <row r="1865" spans="1:116" x14ac:dyDescent="0.4">
      <c r="B1865" t="str">
        <f>E1865</f>
        <v>1865 SUB-S</v>
      </c>
      <c r="D1865" t="s">
        <v>771</v>
      </c>
      <c r="E1865" s="8" t="str">
        <f t="shared" si="3087"/>
        <v>1865 SUB-S</v>
      </c>
      <c r="G1865" s="158" t="s">
        <v>73</v>
      </c>
      <c r="H1865" s="12"/>
      <c r="I1865" s="60"/>
      <c r="J1865" s="60"/>
      <c r="K1865" s="16">
        <v>0.05</v>
      </c>
      <c r="L1865" s="16">
        <v>0.05</v>
      </c>
      <c r="M1865" s="16">
        <v>0.05</v>
      </c>
      <c r="N1865" s="16">
        <v>0.05</v>
      </c>
      <c r="O1865" s="16">
        <v>0.05</v>
      </c>
      <c r="P1865" s="16">
        <v>0.05</v>
      </c>
      <c r="R1865" s="20"/>
      <c r="S1865" s="150" cm="1">
        <f t="array" ref="S1865">INDEX($K:$P,ROW(),MATCH(S$3,$K$2:$P$2,0))</f>
        <v>0.05</v>
      </c>
      <c r="T1865" s="150" cm="1">
        <f t="array" ref="T1865">INDEX($K:$P,ROW(),MATCH(T$3,$K$2:$P$2,0))</f>
        <v>0.05</v>
      </c>
      <c r="U1865" s="150" cm="1">
        <f t="array" ref="U1865">INDEX($K:$P,ROW(),MATCH(U$3,$K$2:$P$2,0))</f>
        <v>0.05</v>
      </c>
      <c r="V1865" s="150" cm="1">
        <f t="array" ref="V1865">INDEX($K:$P,ROW(),MATCH(V$3,$K$2:$P$2,0))</f>
        <v>0.05</v>
      </c>
      <c r="W1865" s="150" cm="1">
        <f t="array" ref="W1865">INDEX($K:$P,ROW(),MATCH(W$3,$K$2:$P$2,0))</f>
        <v>0.05</v>
      </c>
      <c r="X1865" s="150" cm="1">
        <f t="array" ref="X1865">INDEX($K:$P,ROW(),MATCH(X$3,$K$2:$P$2,0))</f>
        <v>0.05</v>
      </c>
      <c r="Y1865" s="150" cm="1">
        <f t="array" ref="Y1865">INDEX($K:$P,ROW(),MATCH(Y$3,$K$2:$P$2,0))</f>
        <v>0.05</v>
      </c>
      <c r="Z1865" s="150" cm="1">
        <f t="array" ref="Z1865">INDEX($K:$P,ROW(),MATCH(Z$3,$K$2:$P$2,0))</f>
        <v>0.05</v>
      </c>
      <c r="AA1865" s="150" cm="1">
        <f t="array" ref="AA1865">INDEX($K:$P,ROW(),MATCH(AA$3,$K$2:$P$2,0))</f>
        <v>0.05</v>
      </c>
      <c r="AB1865" s="150" cm="1">
        <f t="array" ref="AB1865">INDEX($K:$P,ROW(),MATCH(AB$3,$K$2:$P$2,0))</f>
        <v>0.05</v>
      </c>
      <c r="AC1865" s="150" cm="1">
        <f t="array" ref="AC1865">INDEX($K:$P,ROW(),MATCH(AC$3,$K$2:$P$2,0))</f>
        <v>0.05</v>
      </c>
      <c r="AD1865" s="150" cm="1">
        <f t="array" ref="AD1865">INDEX($K:$P,ROW(),MATCH(AD$3,$K$2:$P$2,0))</f>
        <v>0.05</v>
      </c>
      <c r="AE1865" s="150" cm="1">
        <f t="array" ref="AE1865">INDEX($K:$P,ROW(),MATCH(AE$3,$K$2:$P$2,0))</f>
        <v>0.05</v>
      </c>
      <c r="AF1865" s="150" cm="1">
        <f t="array" ref="AF1865">INDEX($K:$P,ROW(),MATCH(AF$3,$K$2:$P$2,0))</f>
        <v>0.05</v>
      </c>
      <c r="AG1865" s="150" cm="1">
        <f t="array" ref="AG1865">INDEX($K:$P,ROW(),MATCH(AG$3,$K$2:$P$2,0))</f>
        <v>0.05</v>
      </c>
      <c r="AH1865" s="150" cm="1">
        <f t="array" ref="AH1865">INDEX($K:$P,ROW(),MATCH(AH$3,$K$2:$P$2,0))</f>
        <v>0.05</v>
      </c>
      <c r="AI1865" s="150" cm="1">
        <f t="array" ref="AI1865">INDEX($K:$P,ROW(),MATCH(AI$3,$K$2:$P$2,0))</f>
        <v>0.05</v>
      </c>
      <c r="AJ1865" s="150" cm="1">
        <f t="array" ref="AJ1865">INDEX($K:$P,ROW(),MATCH(AJ$3,$K$2:$P$2,0))</f>
        <v>0.05</v>
      </c>
      <c r="AK1865" s="150" cm="1">
        <f t="array" ref="AK1865">INDEX($K:$P,ROW(),MATCH(AK$3,$K$2:$P$2,0))</f>
        <v>0.05</v>
      </c>
      <c r="AL1865" s="150" cm="1">
        <f t="array" ref="AL1865">INDEX($K:$P,ROW(),MATCH(AL$3,$K$2:$P$2,0))</f>
        <v>0.05</v>
      </c>
      <c r="AM1865" s="150" cm="1">
        <f t="array" ref="AM1865">INDEX($K:$P,ROW(),MATCH(AM$3,$K$2:$P$2,0))</f>
        <v>0.05</v>
      </c>
      <c r="AN1865" s="150" cm="1">
        <f t="array" ref="AN1865">INDEX($K:$P,ROW(),MATCH(AN$3,$K$2:$P$2,0))</f>
        <v>0.05</v>
      </c>
      <c r="AO1865" s="150" cm="1">
        <f t="array" ref="AO1865">INDEX($K:$P,ROW(),MATCH(AO$3,$K$2:$P$2,0))</f>
        <v>0.05</v>
      </c>
      <c r="AP1865" s="150" cm="1">
        <f t="array" ref="AP1865">INDEX($K:$P,ROW(),MATCH(AP$3,$K$2:$P$2,0))</f>
        <v>0.05</v>
      </c>
      <c r="AQ1865" s="150" cm="1">
        <f t="array" ref="AQ1865">INDEX($K:$P,ROW(),MATCH(AQ$3,$K$2:$P$2,0))</f>
        <v>0.05</v>
      </c>
      <c r="AR1865" s="150" cm="1">
        <f t="array" ref="AR1865">INDEX($K:$P,ROW(),MATCH(AR$3,$K$2:$P$2,0))</f>
        <v>0.05</v>
      </c>
      <c r="AS1865" s="150" cm="1">
        <f t="array" ref="AS1865">INDEX($K:$P,ROW(),MATCH(AS$3,$K$2:$P$2,0))</f>
        <v>0.05</v>
      </c>
      <c r="AT1865" s="150" cm="1">
        <f t="array" ref="AT1865">INDEX($K:$P,ROW(),MATCH(AT$3,$K$2:$P$2,0))</f>
        <v>0.05</v>
      </c>
      <c r="AU1865" s="150" cm="1">
        <f t="array" ref="AU1865">INDEX($K:$P,ROW(),MATCH(AU$3,$K$2:$P$2,0))</f>
        <v>0.05</v>
      </c>
      <c r="AV1865" s="150" cm="1">
        <f t="array" ref="AV1865">INDEX($K:$P,ROW(),MATCH(AV$3,$K$2:$P$2,0))</f>
        <v>0.05</v>
      </c>
      <c r="AW1865" s="150" cm="1">
        <f t="array" ref="AW1865">INDEX($K:$P,ROW(),MATCH(AW$3,$K$2:$P$2,0))</f>
        <v>0.05</v>
      </c>
      <c r="AX1865" s="150" cm="1">
        <f t="array" ref="AX1865">INDEX($K:$P,ROW(),MATCH(AX$3,$K$2:$P$2,0))</f>
        <v>0.05</v>
      </c>
      <c r="AY1865" s="150" cm="1">
        <f t="array" ref="AY1865">INDEX($K:$P,ROW(),MATCH(AY$3,$K$2:$P$2,0))</f>
        <v>0.05</v>
      </c>
      <c r="AZ1865" s="150" cm="1">
        <f t="array" ref="AZ1865">INDEX($K:$P,ROW(),MATCH(AZ$3,$K$2:$P$2,0))</f>
        <v>0.05</v>
      </c>
      <c r="BA1865" s="150" cm="1">
        <f t="array" ref="BA1865">INDEX($K:$P,ROW(),MATCH(BA$3,$K$2:$P$2,0))</f>
        <v>0.05</v>
      </c>
      <c r="BB1865" s="150" cm="1">
        <f t="array" ref="BB1865">INDEX($K:$P,ROW(),MATCH(BB$3,$K$2:$P$2,0))</f>
        <v>0.05</v>
      </c>
      <c r="BC1865" s="150" cm="1">
        <f t="array" ref="BC1865">INDEX($K:$P,ROW(),MATCH(BC$3,$K$2:$P$2,0))</f>
        <v>0.05</v>
      </c>
      <c r="BD1865" s="150" cm="1">
        <f t="array" ref="BD1865">INDEX($K:$P,ROW(),MATCH(BD$3,$K$2:$P$2,0))</f>
        <v>0.05</v>
      </c>
      <c r="BE1865" s="150" cm="1">
        <f t="array" ref="BE1865">INDEX($K:$P,ROW(),MATCH(BE$3,$K$2:$P$2,0))</f>
        <v>0.05</v>
      </c>
      <c r="BF1865" s="150" cm="1">
        <f t="array" ref="BF1865">INDEX($K:$P,ROW(),MATCH(BF$3,$K$2:$P$2,0))</f>
        <v>0.05</v>
      </c>
      <c r="BG1865" s="150" cm="1">
        <f t="array" ref="BG1865">INDEX($K:$P,ROW(),MATCH(BG$3,$K$2:$P$2,0))</f>
        <v>0.05</v>
      </c>
      <c r="BH1865" s="150" cm="1">
        <f t="array" ref="BH1865">INDEX($K:$P,ROW(),MATCH(BH$3,$K$2:$P$2,0))</f>
        <v>0.05</v>
      </c>
      <c r="BI1865" s="150" cm="1">
        <f t="array" ref="BI1865">INDEX($K:$P,ROW(),MATCH(BI$3,$K$2:$P$2,0))</f>
        <v>0.05</v>
      </c>
      <c r="BJ1865" s="150" cm="1">
        <f t="array" ref="BJ1865">INDEX($K:$P,ROW(),MATCH(BJ$3,$K$2:$P$2,0))</f>
        <v>0.05</v>
      </c>
      <c r="BK1865" s="150" cm="1">
        <f t="array" ref="BK1865">INDEX($K:$P,ROW(),MATCH(BK$3,$K$2:$P$2,0))</f>
        <v>0.05</v>
      </c>
      <c r="BL1865" s="150" cm="1">
        <f t="array" ref="BL1865">INDEX($K:$P,ROW(),MATCH(BL$3,$K$2:$P$2,0))</f>
        <v>0.05</v>
      </c>
      <c r="BM1865" s="150" cm="1">
        <f t="array" ref="BM1865">INDEX($K:$P,ROW(),MATCH(BM$3,$K$2:$P$2,0))</f>
        <v>0.05</v>
      </c>
      <c r="BN1865" s="150" cm="1">
        <f t="array" ref="BN1865">INDEX($K:$P,ROW(),MATCH(BN$3,$K$2:$P$2,0))</f>
        <v>0.05</v>
      </c>
      <c r="BO1865" s="150" cm="1">
        <f t="array" ref="BO1865">INDEX($K:$P,ROW(),MATCH(BO$3,$K$2:$P$2,0))</f>
        <v>0.05</v>
      </c>
      <c r="BP1865" s="150" cm="1">
        <f t="array" ref="BP1865">INDEX($K:$P,ROW(),MATCH(BP$3,$K$2:$P$2,0))</f>
        <v>0.05</v>
      </c>
      <c r="BQ1865" s="150" cm="1">
        <f t="array" ref="BQ1865">INDEX($K:$P,ROW(),MATCH(BQ$3,$K$2:$P$2,0))</f>
        <v>0.05</v>
      </c>
      <c r="BR1865" s="150" cm="1">
        <f t="array" ref="BR1865">INDEX($K:$P,ROW(),MATCH(BR$3,$K$2:$P$2,0))</f>
        <v>0.05</v>
      </c>
      <c r="BS1865" s="150" cm="1">
        <f t="array" ref="BS1865">INDEX($K:$P,ROW(),MATCH(BS$3,$K$2:$P$2,0))</f>
        <v>0.05</v>
      </c>
      <c r="BT1865" s="150" cm="1">
        <f t="array" ref="BT1865">INDEX($K:$P,ROW(),MATCH(BT$3,$K$2:$P$2,0))</f>
        <v>0.05</v>
      </c>
      <c r="BU1865" s="150" cm="1">
        <f t="array" ref="BU1865">INDEX($K:$P,ROW(),MATCH(BU$3,$K$2:$P$2,0))</f>
        <v>0.05</v>
      </c>
      <c r="BV1865" s="150" cm="1">
        <f t="array" ref="BV1865">INDEX($K:$P,ROW(),MATCH(BV$3,$K$2:$P$2,0))</f>
        <v>0.05</v>
      </c>
      <c r="BW1865" s="150" cm="1">
        <f t="array" ref="BW1865">INDEX($K:$P,ROW(),MATCH(BW$3,$K$2:$P$2,0))</f>
        <v>0.05</v>
      </c>
      <c r="BX1865" s="150" cm="1">
        <f t="array" ref="BX1865">INDEX($K:$P,ROW(),MATCH(BX$3,$K$2:$P$2,0))</f>
        <v>0.05</v>
      </c>
      <c r="BY1865" s="150" cm="1">
        <f t="array" ref="BY1865">INDEX($K:$P,ROW(),MATCH(BY$3,$K$2:$P$2,0))</f>
        <v>0.05</v>
      </c>
      <c r="BZ1865" s="150" cm="1">
        <f t="array" ref="BZ1865">INDEX($K:$P,ROW(),MATCH(BZ$3,$K$2:$P$2,0))</f>
        <v>0.05</v>
      </c>
      <c r="CA1865" s="150" cm="1">
        <f t="array" ref="CA1865">INDEX($K:$P,ROW(),MATCH(CA$3,$K$2:$P$2,0))</f>
        <v>0.05</v>
      </c>
      <c r="CB1865" s="150" cm="1">
        <f t="array" ref="CB1865">INDEX($K:$P,ROW(),MATCH(CB$3,$K$2:$P$2,0))</f>
        <v>0.05</v>
      </c>
      <c r="CC1865" s="150" cm="1">
        <f t="array" ref="CC1865">INDEX($K:$P,ROW(),MATCH(CC$3,$K$2:$P$2,0))</f>
        <v>0.05</v>
      </c>
      <c r="CD1865" s="150" cm="1">
        <f t="array" ref="CD1865">INDEX($K:$P,ROW(),MATCH(CD$3,$K$2:$P$2,0))</f>
        <v>0.05</v>
      </c>
      <c r="CE1865" s="150" cm="1">
        <f t="array" ref="CE1865">INDEX($K:$P,ROW(),MATCH(CE$3,$K$2:$P$2,0))</f>
        <v>0.05</v>
      </c>
      <c r="CF1865" s="150" cm="1">
        <f t="array" ref="CF1865">INDEX($K:$P,ROW(),MATCH(CF$3,$K$2:$P$2,0))</f>
        <v>0.05</v>
      </c>
      <c r="CG1865" s="150" cm="1">
        <f t="array" ref="CG1865">INDEX($K:$P,ROW(),MATCH(CG$3,$K$2:$P$2,0))</f>
        <v>0.05</v>
      </c>
      <c r="CH1865" s="150" cm="1">
        <f t="array" ref="CH1865">INDEX($K:$P,ROW(),MATCH(CH$3,$K$2:$P$2,0))</f>
        <v>0.05</v>
      </c>
      <c r="CI1865" s="150" cm="1">
        <f t="array" ref="CI1865">INDEX($K:$P,ROW(),MATCH(CI$3,$K$2:$P$2,0))</f>
        <v>0.05</v>
      </c>
      <c r="CJ1865" s="150" cm="1">
        <f t="array" ref="CJ1865">INDEX($K:$P,ROW(),MATCH(CJ$3,$K$2:$P$2,0))</f>
        <v>0.05</v>
      </c>
      <c r="CK1865" s="150" cm="1">
        <f t="array" ref="CK1865">INDEX($K:$P,ROW(),MATCH(CK$3,$K$2:$P$2,0))</f>
        <v>0.05</v>
      </c>
      <c r="CL1865" s="150" cm="1">
        <f t="array" ref="CL1865">INDEX($K:$P,ROW(),MATCH(CL$3,$K$2:$P$2,0))</f>
        <v>0.05</v>
      </c>
      <c r="CN1865" s="60"/>
      <c r="CO1865" s="150" t="e" cm="1">
        <f t="array" ref="CO1865">INDEX($K:$P,ROW(),MATCH(CO$3,$K$2:$P$2,0))</f>
        <v>#N/A</v>
      </c>
      <c r="CP1865" s="150" t="e" cm="1">
        <f t="array" ref="CP1865">INDEX($K:$P,ROW(),MATCH(CP$3,$K$2:$P$2,0))</f>
        <v>#N/A</v>
      </c>
      <c r="CQ1865" s="150" t="e" cm="1">
        <f t="array" ref="CQ1865">INDEX($K:$P,ROW(),MATCH(CQ$3,$K$2:$P$2,0))</f>
        <v>#N/A</v>
      </c>
      <c r="CR1865" s="150" t="e" cm="1">
        <f t="array" ref="CR1865">INDEX($K:$P,ROW(),MATCH(CR$3,$K$2:$P$2,0))</f>
        <v>#N/A</v>
      </c>
      <c r="CS1865" s="150" t="e" cm="1">
        <f t="array" ref="CS1865">INDEX($K:$P,ROW(),MATCH(CS$3,$K$2:$P$2,0))</f>
        <v>#N/A</v>
      </c>
      <c r="CT1865" s="150" t="e" cm="1">
        <f t="array" ref="CT1865">INDEX($K:$P,ROW(),MATCH(CT$3,$K$2:$P$2,0))</f>
        <v>#N/A</v>
      </c>
      <c r="CU1865" s="150" t="e" cm="1">
        <f t="array" ref="CU1865">INDEX($K:$P,ROW(),MATCH(CU$3,$K$2:$P$2,0))</f>
        <v>#N/A</v>
      </c>
      <c r="CV1865" s="150" t="e" cm="1">
        <f t="array" ref="CV1865">INDEX($K:$P,ROW(),MATCH(CV$3,$K$2:$P$2,0))</f>
        <v>#N/A</v>
      </c>
      <c r="CW1865" s="150" t="e" cm="1">
        <f t="array" ref="CW1865">INDEX($K:$P,ROW(),MATCH(CW$3,$K$2:$P$2,0))</f>
        <v>#N/A</v>
      </c>
      <c r="CX1865" s="150" t="e" cm="1">
        <f t="array" ref="CX1865">INDEX($K:$P,ROW(),MATCH(CX$3,$K$2:$P$2,0))</f>
        <v>#N/A</v>
      </c>
      <c r="CY1865" s="150" t="e" cm="1">
        <f t="array" ref="CY1865">INDEX($K:$P,ROW(),MATCH(CY$3,$K$2:$P$2,0))</f>
        <v>#N/A</v>
      </c>
      <c r="CZ1865" s="150" t="e" cm="1">
        <f t="array" ref="CZ1865">INDEX($K:$P,ROW(),MATCH(CZ$3,$K$2:$P$2,0))</f>
        <v>#N/A</v>
      </c>
      <c r="DA1865" s="150" t="e" cm="1">
        <f t="array" ref="DA1865">INDEX($K:$P,ROW(),MATCH(DA$3,$K$2:$P$2,0))</f>
        <v>#N/A</v>
      </c>
      <c r="DB1865" s="150" t="e" cm="1">
        <f t="array" ref="DB1865">INDEX($K:$P,ROW(),MATCH(DB$3,$K$2:$P$2,0))</f>
        <v>#N/A</v>
      </c>
      <c r="DC1865" s="150" t="e" cm="1">
        <f t="array" ref="DC1865">INDEX($K:$P,ROW(),MATCH(DC$3,$K$2:$P$2,0))</f>
        <v>#N/A</v>
      </c>
      <c r="DD1865" s="150" t="e" cm="1">
        <f t="array" ref="DD1865">INDEX($K:$P,ROW(),MATCH(DD$3,$K$2:$P$2,0))</f>
        <v>#N/A</v>
      </c>
      <c r="DE1865" s="150" t="e" cm="1">
        <f t="array" ref="DE1865">INDEX($K:$P,ROW(),MATCH(DE$3,$K$2:$P$2,0))</f>
        <v>#N/A</v>
      </c>
      <c r="DF1865" s="150" t="e" cm="1">
        <f t="array" ref="DF1865">INDEX($K:$P,ROW(),MATCH(DF$3,$K$2:$P$2,0))</f>
        <v>#N/A</v>
      </c>
      <c r="DG1865" s="150" t="e" cm="1">
        <f t="array" ref="DG1865">INDEX($K:$P,ROW(),MATCH(DG$3,$K$2:$P$2,0))</f>
        <v>#N/A</v>
      </c>
      <c r="DH1865" s="150" t="e" cm="1">
        <f t="array" ref="DH1865">INDEX($K:$P,ROW(),MATCH(DH$3,$K$2:$P$2,0))</f>
        <v>#N/A</v>
      </c>
      <c r="DI1865" s="150" t="e" cm="1">
        <f t="array" ref="DI1865">INDEX($K:$P,ROW(),MATCH(DI$3,$K$2:$P$2,0))</f>
        <v>#N/A</v>
      </c>
      <c r="DJ1865" s="150" t="e" cm="1">
        <f t="array" ref="DJ1865">INDEX($K:$P,ROW(),MATCH(DJ$3,$K$2:$P$2,0))</f>
        <v>#N/A</v>
      </c>
      <c r="DK1865" s="150" t="e" cm="1">
        <f t="array" ref="DK1865">INDEX($K:$P,ROW(),MATCH(DK$3,$K$2:$P$2,0))</f>
        <v>#N/A</v>
      </c>
      <c r="DL1865" s="150" t="e" cm="1">
        <f t="array" ref="DL1865">INDEX($K:$P,ROW(),MATCH(DL$3,$K$2:$P$2,0))</f>
        <v>#N/A</v>
      </c>
    </row>
    <row r="1866" spans="1:116" x14ac:dyDescent="0.4">
      <c r="D1866" t="s">
        <v>771</v>
      </c>
      <c r="E1866" s="8" t="str">
        <f t="shared" si="3087"/>
        <v>1866 SUB-S</v>
      </c>
      <c r="G1866" s="158" t="s">
        <v>74</v>
      </c>
      <c r="K1866" s="344">
        <f t="shared" ref="K1866:P1866" ca="1" si="3094">SUMIF($3:$3,K$2,1866:1866)</f>
        <v>-600</v>
      </c>
      <c r="L1866" s="344">
        <f t="shared" ca="1" si="3094"/>
        <v>-600</v>
      </c>
      <c r="M1866" s="344">
        <f t="shared" ca="1" si="3094"/>
        <v>-600</v>
      </c>
      <c r="N1866" s="344">
        <f t="shared" ca="1" si="3094"/>
        <v>-600</v>
      </c>
      <c r="O1866" s="344">
        <f t="shared" ca="1" si="3094"/>
        <v>-600</v>
      </c>
      <c r="P1866" s="344">
        <f t="shared" ca="1" si="3094"/>
        <v>-600</v>
      </c>
      <c r="R1866" s="15"/>
      <c r="S1866" s="76">
        <f t="shared" ref="S1866:AX1866" ca="1" si="3095">-S1864*S1865</f>
        <v>-50</v>
      </c>
      <c r="T1866" s="76">
        <f t="shared" ca="1" si="3095"/>
        <v>-50</v>
      </c>
      <c r="U1866" s="76">
        <f t="shared" ca="1" si="3095"/>
        <v>-50</v>
      </c>
      <c r="V1866" s="76">
        <f t="shared" ca="1" si="3095"/>
        <v>-50</v>
      </c>
      <c r="W1866" s="76">
        <f t="shared" ca="1" si="3095"/>
        <v>-50</v>
      </c>
      <c r="X1866" s="76">
        <f t="shared" ca="1" si="3095"/>
        <v>-50</v>
      </c>
      <c r="Y1866" s="76">
        <f t="shared" ca="1" si="3095"/>
        <v>-50</v>
      </c>
      <c r="Z1866" s="76">
        <f t="shared" ca="1" si="3095"/>
        <v>-50</v>
      </c>
      <c r="AA1866" s="76">
        <f t="shared" ca="1" si="3095"/>
        <v>-50</v>
      </c>
      <c r="AB1866" s="76">
        <f t="shared" ca="1" si="3095"/>
        <v>-50</v>
      </c>
      <c r="AC1866" s="76">
        <f t="shared" ca="1" si="3095"/>
        <v>-50</v>
      </c>
      <c r="AD1866" s="76">
        <f t="shared" ca="1" si="3095"/>
        <v>-50</v>
      </c>
      <c r="AE1866" s="76">
        <f t="shared" ca="1" si="3095"/>
        <v>-50</v>
      </c>
      <c r="AF1866" s="76">
        <f t="shared" ca="1" si="3095"/>
        <v>-50</v>
      </c>
      <c r="AG1866" s="76">
        <f t="shared" ca="1" si="3095"/>
        <v>-50</v>
      </c>
      <c r="AH1866" s="76">
        <f t="shared" ca="1" si="3095"/>
        <v>-50</v>
      </c>
      <c r="AI1866" s="76">
        <f t="shared" ca="1" si="3095"/>
        <v>-50</v>
      </c>
      <c r="AJ1866" s="76">
        <f t="shared" ca="1" si="3095"/>
        <v>-50</v>
      </c>
      <c r="AK1866" s="76">
        <f t="shared" ca="1" si="3095"/>
        <v>-50</v>
      </c>
      <c r="AL1866" s="76">
        <f t="shared" ca="1" si="3095"/>
        <v>-50</v>
      </c>
      <c r="AM1866" s="76">
        <f t="shared" ca="1" si="3095"/>
        <v>-50</v>
      </c>
      <c r="AN1866" s="76">
        <f t="shared" ca="1" si="3095"/>
        <v>-50</v>
      </c>
      <c r="AO1866" s="76">
        <f t="shared" ca="1" si="3095"/>
        <v>-50</v>
      </c>
      <c r="AP1866" s="76">
        <f t="shared" ca="1" si="3095"/>
        <v>-50</v>
      </c>
      <c r="AQ1866" s="76">
        <f t="shared" ca="1" si="3095"/>
        <v>-50</v>
      </c>
      <c r="AR1866" s="76">
        <f t="shared" ca="1" si="3095"/>
        <v>-50</v>
      </c>
      <c r="AS1866" s="76">
        <f t="shared" ca="1" si="3095"/>
        <v>-50</v>
      </c>
      <c r="AT1866" s="76">
        <f t="shared" ca="1" si="3095"/>
        <v>-50</v>
      </c>
      <c r="AU1866" s="76">
        <f t="shared" ca="1" si="3095"/>
        <v>-50</v>
      </c>
      <c r="AV1866" s="76">
        <f t="shared" ca="1" si="3095"/>
        <v>-50</v>
      </c>
      <c r="AW1866" s="76">
        <f t="shared" ca="1" si="3095"/>
        <v>-50</v>
      </c>
      <c r="AX1866" s="76">
        <f t="shared" ca="1" si="3095"/>
        <v>-50</v>
      </c>
      <c r="AY1866" s="76">
        <f t="shared" ref="AY1866:CD1866" ca="1" si="3096">-AY1864*AY1865</f>
        <v>-50</v>
      </c>
      <c r="AZ1866" s="76">
        <f t="shared" ca="1" si="3096"/>
        <v>-50</v>
      </c>
      <c r="BA1866" s="76">
        <f t="shared" ca="1" si="3096"/>
        <v>-50</v>
      </c>
      <c r="BB1866" s="76">
        <f t="shared" ca="1" si="3096"/>
        <v>-50</v>
      </c>
      <c r="BC1866" s="76">
        <f t="shared" ca="1" si="3096"/>
        <v>-50</v>
      </c>
      <c r="BD1866" s="76">
        <f t="shared" ca="1" si="3096"/>
        <v>-50</v>
      </c>
      <c r="BE1866" s="76">
        <f t="shared" ca="1" si="3096"/>
        <v>-50</v>
      </c>
      <c r="BF1866" s="76">
        <f t="shared" ca="1" si="3096"/>
        <v>-50</v>
      </c>
      <c r="BG1866" s="76">
        <f t="shared" ca="1" si="3096"/>
        <v>-50</v>
      </c>
      <c r="BH1866" s="76">
        <f t="shared" ca="1" si="3096"/>
        <v>-50</v>
      </c>
      <c r="BI1866" s="76">
        <f t="shared" ca="1" si="3096"/>
        <v>-50</v>
      </c>
      <c r="BJ1866" s="76">
        <f t="shared" ca="1" si="3096"/>
        <v>-50</v>
      </c>
      <c r="BK1866" s="76">
        <f t="shared" ca="1" si="3096"/>
        <v>-50</v>
      </c>
      <c r="BL1866" s="76">
        <f t="shared" ca="1" si="3096"/>
        <v>-50</v>
      </c>
      <c r="BM1866" s="76">
        <f t="shared" ca="1" si="3096"/>
        <v>-50</v>
      </c>
      <c r="BN1866" s="76">
        <f t="shared" ca="1" si="3096"/>
        <v>-50</v>
      </c>
      <c r="BO1866" s="76">
        <f t="shared" ca="1" si="3096"/>
        <v>-50</v>
      </c>
      <c r="BP1866" s="76">
        <f t="shared" ca="1" si="3096"/>
        <v>-50</v>
      </c>
      <c r="BQ1866" s="76">
        <f t="shared" ca="1" si="3096"/>
        <v>-50</v>
      </c>
      <c r="BR1866" s="76">
        <f t="shared" ca="1" si="3096"/>
        <v>-50</v>
      </c>
      <c r="BS1866" s="76">
        <f t="shared" ca="1" si="3096"/>
        <v>-50</v>
      </c>
      <c r="BT1866" s="76">
        <f t="shared" ca="1" si="3096"/>
        <v>-50</v>
      </c>
      <c r="BU1866" s="76">
        <f t="shared" ca="1" si="3096"/>
        <v>-50</v>
      </c>
      <c r="BV1866" s="76">
        <f t="shared" ca="1" si="3096"/>
        <v>-50</v>
      </c>
      <c r="BW1866" s="76">
        <f t="shared" ca="1" si="3096"/>
        <v>-50</v>
      </c>
      <c r="BX1866" s="76">
        <f t="shared" ca="1" si="3096"/>
        <v>-50</v>
      </c>
      <c r="BY1866" s="76">
        <f t="shared" ca="1" si="3096"/>
        <v>-50</v>
      </c>
      <c r="BZ1866" s="76">
        <f t="shared" ca="1" si="3096"/>
        <v>-50</v>
      </c>
      <c r="CA1866" s="76">
        <f t="shared" ca="1" si="3096"/>
        <v>-50</v>
      </c>
      <c r="CB1866" s="76">
        <f t="shared" ca="1" si="3096"/>
        <v>-50</v>
      </c>
      <c r="CC1866" s="76">
        <f t="shared" ca="1" si="3096"/>
        <v>-50</v>
      </c>
      <c r="CD1866" s="76">
        <f t="shared" ca="1" si="3096"/>
        <v>-50</v>
      </c>
      <c r="CE1866" s="76">
        <f t="shared" ref="CE1866:CL1866" ca="1" si="3097">-CE1864*CE1865</f>
        <v>-50</v>
      </c>
      <c r="CF1866" s="76">
        <f t="shared" ca="1" si="3097"/>
        <v>-50</v>
      </c>
      <c r="CG1866" s="76">
        <f t="shared" ca="1" si="3097"/>
        <v>-50</v>
      </c>
      <c r="CH1866" s="76">
        <f t="shared" ca="1" si="3097"/>
        <v>-50</v>
      </c>
      <c r="CI1866" s="76">
        <f t="shared" ca="1" si="3097"/>
        <v>-50</v>
      </c>
      <c r="CJ1866" s="76">
        <f t="shared" ca="1" si="3097"/>
        <v>-50</v>
      </c>
      <c r="CK1866" s="76">
        <f t="shared" ca="1" si="3097"/>
        <v>-50</v>
      </c>
      <c r="CL1866" s="76">
        <f t="shared" ca="1" si="3097"/>
        <v>-50</v>
      </c>
      <c r="CO1866" s="76" t="e">
        <f t="shared" ref="CO1866:DK1866" ca="1" si="3098">-CO1864*CO1865</f>
        <v>#N/A</v>
      </c>
      <c r="CP1866" s="76" t="e">
        <f t="shared" ca="1" si="3098"/>
        <v>#N/A</v>
      </c>
      <c r="CQ1866" s="76" t="e">
        <f t="shared" ca="1" si="3098"/>
        <v>#N/A</v>
      </c>
      <c r="CR1866" s="76" t="e">
        <f t="shared" ca="1" si="3098"/>
        <v>#N/A</v>
      </c>
      <c r="CS1866" s="76" t="e">
        <f t="shared" ca="1" si="3098"/>
        <v>#N/A</v>
      </c>
      <c r="CT1866" s="76" t="e">
        <f t="shared" ca="1" si="3098"/>
        <v>#N/A</v>
      </c>
      <c r="CU1866" s="76" t="e">
        <f t="shared" ca="1" si="3098"/>
        <v>#N/A</v>
      </c>
      <c r="CV1866" s="76" t="e">
        <f t="shared" ca="1" si="3098"/>
        <v>#N/A</v>
      </c>
      <c r="CW1866" s="76" t="e">
        <f t="shared" ca="1" si="3098"/>
        <v>#N/A</v>
      </c>
      <c r="CX1866" s="76" t="e">
        <f t="shared" ca="1" si="3098"/>
        <v>#N/A</v>
      </c>
      <c r="CY1866" s="76" t="e">
        <f t="shared" ca="1" si="3098"/>
        <v>#N/A</v>
      </c>
      <c r="CZ1866" s="76" t="e">
        <f t="shared" ca="1" si="3098"/>
        <v>#N/A</v>
      </c>
      <c r="DA1866" s="76" t="e">
        <f t="shared" ca="1" si="3098"/>
        <v>#N/A</v>
      </c>
      <c r="DB1866" s="76" t="e">
        <f t="shared" ca="1" si="3098"/>
        <v>#N/A</v>
      </c>
      <c r="DC1866" s="76" t="e">
        <f t="shared" ca="1" si="3098"/>
        <v>#N/A</v>
      </c>
      <c r="DD1866" s="76" t="e">
        <f t="shared" ca="1" si="3098"/>
        <v>#N/A</v>
      </c>
      <c r="DE1866" s="76" t="e">
        <f t="shared" ca="1" si="3098"/>
        <v>#N/A</v>
      </c>
      <c r="DF1866" s="76" t="e">
        <f t="shared" ca="1" si="3098"/>
        <v>#N/A</v>
      </c>
      <c r="DG1866" s="76" t="e">
        <f t="shared" ca="1" si="3098"/>
        <v>#N/A</v>
      </c>
      <c r="DH1866" s="76" t="e">
        <f t="shared" ca="1" si="3098"/>
        <v>#N/A</v>
      </c>
      <c r="DI1866" s="76" t="e">
        <f t="shared" ca="1" si="3098"/>
        <v>#N/A</v>
      </c>
      <c r="DJ1866" s="76" t="e">
        <f t="shared" ca="1" si="3098"/>
        <v>#N/A</v>
      </c>
      <c r="DK1866" s="76" t="e">
        <f t="shared" ca="1" si="3098"/>
        <v>#N/A</v>
      </c>
      <c r="DL1866" s="76" t="e">
        <f t="shared" ref="DL1866" ca="1" si="3099">-DL1864*DL1865</f>
        <v>#N/A</v>
      </c>
    </row>
    <row r="1867" spans="1:116" x14ac:dyDescent="0.4">
      <c r="C1867" t="s">
        <v>80</v>
      </c>
      <c r="D1867" t="s">
        <v>771</v>
      </c>
      <c r="E1867" s="8" t="str">
        <f t="shared" si="3087"/>
        <v>1867 SUB-S</v>
      </c>
      <c r="G1867" s="127" t="str">
        <f>"# of subscriber - "&amp;SUBSTITUTE(G1859,":","")</f>
        <v># of subscriber - Subscription revenue - secondary volume driven</v>
      </c>
      <c r="H1867" s="31"/>
      <c r="I1867" s="73"/>
      <c r="J1867" s="73"/>
      <c r="K1867" s="38">
        <f t="shared" ref="K1867:P1867" ca="1" si="3100">SUMIF($4:$4,K$2,1867:1867)</f>
        <v>11400</v>
      </c>
      <c r="L1867" s="38">
        <f t="shared" ca="1" si="3100"/>
        <v>22800</v>
      </c>
      <c r="M1867" s="38">
        <f t="shared" ca="1" si="3100"/>
        <v>34200</v>
      </c>
      <c r="N1867" s="38">
        <f t="shared" ca="1" si="3100"/>
        <v>45600</v>
      </c>
      <c r="O1867" s="38">
        <f t="shared" ca="1" si="3100"/>
        <v>57000</v>
      </c>
      <c r="P1867" s="38">
        <f t="shared" ca="1" si="3100"/>
        <v>68400</v>
      </c>
      <c r="Q1867" s="38"/>
      <c r="R1867" s="38"/>
      <c r="S1867" s="151">
        <f t="shared" ref="S1867:AX1867" ca="1" si="3101">S1863+S1864+S1866</f>
        <v>950</v>
      </c>
      <c r="T1867" s="151">
        <f t="shared" ca="1" si="3101"/>
        <v>1900</v>
      </c>
      <c r="U1867" s="151">
        <f t="shared" ca="1" si="3101"/>
        <v>2850</v>
      </c>
      <c r="V1867" s="151">
        <f t="shared" ca="1" si="3101"/>
        <v>3800</v>
      </c>
      <c r="W1867" s="151">
        <f t="shared" ca="1" si="3101"/>
        <v>4750</v>
      </c>
      <c r="X1867" s="151">
        <f t="shared" ca="1" si="3101"/>
        <v>5700</v>
      </c>
      <c r="Y1867" s="151">
        <f t="shared" ca="1" si="3101"/>
        <v>6650</v>
      </c>
      <c r="Z1867" s="151">
        <f t="shared" ca="1" si="3101"/>
        <v>7600</v>
      </c>
      <c r="AA1867" s="151">
        <f t="shared" ca="1" si="3101"/>
        <v>8550</v>
      </c>
      <c r="AB1867" s="151">
        <f t="shared" ca="1" si="3101"/>
        <v>9500</v>
      </c>
      <c r="AC1867" s="151">
        <f t="shared" ca="1" si="3101"/>
        <v>10450</v>
      </c>
      <c r="AD1867" s="151">
        <f t="shared" ca="1" si="3101"/>
        <v>11400</v>
      </c>
      <c r="AE1867" s="151">
        <f t="shared" ca="1" si="3101"/>
        <v>12350</v>
      </c>
      <c r="AF1867" s="151">
        <f t="shared" ca="1" si="3101"/>
        <v>13300</v>
      </c>
      <c r="AG1867" s="151">
        <f t="shared" ca="1" si="3101"/>
        <v>14250</v>
      </c>
      <c r="AH1867" s="151">
        <f t="shared" ca="1" si="3101"/>
        <v>15200</v>
      </c>
      <c r="AI1867" s="151">
        <f t="shared" ca="1" si="3101"/>
        <v>16150</v>
      </c>
      <c r="AJ1867" s="151">
        <f t="shared" ca="1" si="3101"/>
        <v>17100</v>
      </c>
      <c r="AK1867" s="151">
        <f t="shared" ca="1" si="3101"/>
        <v>18050</v>
      </c>
      <c r="AL1867" s="151">
        <f t="shared" ca="1" si="3101"/>
        <v>19000</v>
      </c>
      <c r="AM1867" s="151">
        <f t="shared" ca="1" si="3101"/>
        <v>19950</v>
      </c>
      <c r="AN1867" s="151">
        <f t="shared" ca="1" si="3101"/>
        <v>20900</v>
      </c>
      <c r="AO1867" s="151">
        <f t="shared" ca="1" si="3101"/>
        <v>21850</v>
      </c>
      <c r="AP1867" s="151">
        <f t="shared" ca="1" si="3101"/>
        <v>22800</v>
      </c>
      <c r="AQ1867" s="151">
        <f t="shared" ca="1" si="3101"/>
        <v>23750</v>
      </c>
      <c r="AR1867" s="151">
        <f t="shared" ca="1" si="3101"/>
        <v>24700</v>
      </c>
      <c r="AS1867" s="151">
        <f t="shared" ca="1" si="3101"/>
        <v>25650</v>
      </c>
      <c r="AT1867" s="151">
        <f t="shared" ca="1" si="3101"/>
        <v>26600</v>
      </c>
      <c r="AU1867" s="151">
        <f t="shared" ca="1" si="3101"/>
        <v>27550</v>
      </c>
      <c r="AV1867" s="151">
        <f t="shared" ca="1" si="3101"/>
        <v>28500</v>
      </c>
      <c r="AW1867" s="151">
        <f t="shared" ca="1" si="3101"/>
        <v>29450</v>
      </c>
      <c r="AX1867" s="151">
        <f t="shared" ca="1" si="3101"/>
        <v>30400</v>
      </c>
      <c r="AY1867" s="151">
        <f t="shared" ref="AY1867:CD1867" ca="1" si="3102">AY1863+AY1864+AY1866</f>
        <v>31350</v>
      </c>
      <c r="AZ1867" s="151">
        <f t="shared" ca="1" si="3102"/>
        <v>32300</v>
      </c>
      <c r="BA1867" s="151">
        <f t="shared" ca="1" si="3102"/>
        <v>33250</v>
      </c>
      <c r="BB1867" s="151">
        <f t="shared" ca="1" si="3102"/>
        <v>34200</v>
      </c>
      <c r="BC1867" s="151">
        <f t="shared" ca="1" si="3102"/>
        <v>35150</v>
      </c>
      <c r="BD1867" s="151">
        <f t="shared" ca="1" si="3102"/>
        <v>36100</v>
      </c>
      <c r="BE1867" s="151">
        <f t="shared" ca="1" si="3102"/>
        <v>37050</v>
      </c>
      <c r="BF1867" s="151">
        <f t="shared" ca="1" si="3102"/>
        <v>38000</v>
      </c>
      <c r="BG1867" s="151">
        <f t="shared" ca="1" si="3102"/>
        <v>38950</v>
      </c>
      <c r="BH1867" s="151">
        <f t="shared" ca="1" si="3102"/>
        <v>39900</v>
      </c>
      <c r="BI1867" s="151">
        <f t="shared" ca="1" si="3102"/>
        <v>40850</v>
      </c>
      <c r="BJ1867" s="151">
        <f t="shared" ca="1" si="3102"/>
        <v>41800</v>
      </c>
      <c r="BK1867" s="151">
        <f t="shared" ca="1" si="3102"/>
        <v>42750</v>
      </c>
      <c r="BL1867" s="151">
        <f t="shared" ca="1" si="3102"/>
        <v>43700</v>
      </c>
      <c r="BM1867" s="151">
        <f t="shared" ca="1" si="3102"/>
        <v>44650</v>
      </c>
      <c r="BN1867" s="151">
        <f t="shared" ca="1" si="3102"/>
        <v>45600</v>
      </c>
      <c r="BO1867" s="151">
        <f t="shared" ca="1" si="3102"/>
        <v>46550</v>
      </c>
      <c r="BP1867" s="151">
        <f t="shared" ca="1" si="3102"/>
        <v>47500</v>
      </c>
      <c r="BQ1867" s="151">
        <f t="shared" ca="1" si="3102"/>
        <v>48450</v>
      </c>
      <c r="BR1867" s="151">
        <f t="shared" ca="1" si="3102"/>
        <v>49400</v>
      </c>
      <c r="BS1867" s="151">
        <f t="shared" ca="1" si="3102"/>
        <v>50350</v>
      </c>
      <c r="BT1867" s="151">
        <f t="shared" ca="1" si="3102"/>
        <v>51300</v>
      </c>
      <c r="BU1867" s="151">
        <f t="shared" ca="1" si="3102"/>
        <v>52250</v>
      </c>
      <c r="BV1867" s="151">
        <f t="shared" ca="1" si="3102"/>
        <v>53200</v>
      </c>
      <c r="BW1867" s="151">
        <f t="shared" ca="1" si="3102"/>
        <v>54150</v>
      </c>
      <c r="BX1867" s="151">
        <f t="shared" ca="1" si="3102"/>
        <v>55100</v>
      </c>
      <c r="BY1867" s="151">
        <f t="shared" ca="1" si="3102"/>
        <v>56050</v>
      </c>
      <c r="BZ1867" s="151">
        <f t="shared" ca="1" si="3102"/>
        <v>57000</v>
      </c>
      <c r="CA1867" s="151">
        <f t="shared" ca="1" si="3102"/>
        <v>57950</v>
      </c>
      <c r="CB1867" s="151">
        <f t="shared" ca="1" si="3102"/>
        <v>58900</v>
      </c>
      <c r="CC1867" s="151">
        <f t="shared" ca="1" si="3102"/>
        <v>59850</v>
      </c>
      <c r="CD1867" s="151">
        <f t="shared" ca="1" si="3102"/>
        <v>60800</v>
      </c>
      <c r="CE1867" s="151">
        <f t="shared" ref="CE1867:CL1867" ca="1" si="3103">CE1863+CE1864+CE1866</f>
        <v>61750</v>
      </c>
      <c r="CF1867" s="151">
        <f t="shared" ca="1" si="3103"/>
        <v>62700</v>
      </c>
      <c r="CG1867" s="151">
        <f t="shared" ca="1" si="3103"/>
        <v>63650</v>
      </c>
      <c r="CH1867" s="151">
        <f t="shared" ca="1" si="3103"/>
        <v>64600</v>
      </c>
      <c r="CI1867" s="151">
        <f t="shared" ca="1" si="3103"/>
        <v>65550</v>
      </c>
      <c r="CJ1867" s="151">
        <f t="shared" ca="1" si="3103"/>
        <v>66500</v>
      </c>
      <c r="CK1867" s="151">
        <f t="shared" ca="1" si="3103"/>
        <v>67450</v>
      </c>
      <c r="CL1867" s="151">
        <f t="shared" ca="1" si="3103"/>
        <v>68400</v>
      </c>
      <c r="CN1867" s="73"/>
      <c r="CO1867" s="151" t="e">
        <f t="shared" ref="CO1867:DK1867" ca="1" si="3104">CO1863+CO1864+CO1866</f>
        <v>#N/A</v>
      </c>
      <c r="CP1867" s="151" t="e">
        <f t="shared" ca="1" si="3104"/>
        <v>#N/A</v>
      </c>
      <c r="CQ1867" s="151" t="e">
        <f t="shared" ca="1" si="3104"/>
        <v>#N/A</v>
      </c>
      <c r="CR1867" s="151" t="e">
        <f t="shared" ca="1" si="3104"/>
        <v>#N/A</v>
      </c>
      <c r="CS1867" s="151" t="e">
        <f t="shared" ca="1" si="3104"/>
        <v>#N/A</v>
      </c>
      <c r="CT1867" s="151" t="e">
        <f t="shared" ca="1" si="3104"/>
        <v>#N/A</v>
      </c>
      <c r="CU1867" s="151" t="e">
        <f t="shared" ca="1" si="3104"/>
        <v>#N/A</v>
      </c>
      <c r="CV1867" s="151" t="e">
        <f t="shared" ca="1" si="3104"/>
        <v>#N/A</v>
      </c>
      <c r="CW1867" s="151" t="e">
        <f t="shared" ca="1" si="3104"/>
        <v>#N/A</v>
      </c>
      <c r="CX1867" s="151" t="e">
        <f t="shared" ca="1" si="3104"/>
        <v>#N/A</v>
      </c>
      <c r="CY1867" s="151" t="e">
        <f t="shared" ca="1" si="3104"/>
        <v>#N/A</v>
      </c>
      <c r="CZ1867" s="151" t="e">
        <f t="shared" ca="1" si="3104"/>
        <v>#N/A</v>
      </c>
      <c r="DA1867" s="151" t="e">
        <f t="shared" ca="1" si="3104"/>
        <v>#N/A</v>
      </c>
      <c r="DB1867" s="151" t="e">
        <f t="shared" ca="1" si="3104"/>
        <v>#N/A</v>
      </c>
      <c r="DC1867" s="151" t="e">
        <f t="shared" ca="1" si="3104"/>
        <v>#N/A</v>
      </c>
      <c r="DD1867" s="151" t="e">
        <f t="shared" ca="1" si="3104"/>
        <v>#N/A</v>
      </c>
      <c r="DE1867" s="151" t="e">
        <f t="shared" ca="1" si="3104"/>
        <v>#N/A</v>
      </c>
      <c r="DF1867" s="151" t="e">
        <f t="shared" ca="1" si="3104"/>
        <v>#N/A</v>
      </c>
      <c r="DG1867" s="151" t="e">
        <f t="shared" ca="1" si="3104"/>
        <v>#N/A</v>
      </c>
      <c r="DH1867" s="151" t="e">
        <f t="shared" ca="1" si="3104"/>
        <v>#N/A</v>
      </c>
      <c r="DI1867" s="151" t="e">
        <f t="shared" ca="1" si="3104"/>
        <v>#N/A</v>
      </c>
      <c r="DJ1867" s="151" t="e">
        <f t="shared" ca="1" si="3104"/>
        <v>#N/A</v>
      </c>
      <c r="DK1867" s="151" t="e">
        <f t="shared" ca="1" si="3104"/>
        <v>#N/A</v>
      </c>
      <c r="DL1867" s="151" t="e">
        <f t="shared" ref="DL1867" ca="1" si="3105">DL1863+DL1864+DL1866</f>
        <v>#N/A</v>
      </c>
    </row>
    <row r="1868" spans="1:116" x14ac:dyDescent="0.4">
      <c r="D1868" t="s">
        <v>771</v>
      </c>
      <c r="E1868" s="8" t="str">
        <f t="shared" si="3087"/>
        <v>1868 SUB-S</v>
      </c>
      <c r="G1868" s="145" t="s">
        <v>62</v>
      </c>
      <c r="H1868" s="12"/>
      <c r="I1868" s="60"/>
      <c r="J1868" s="60"/>
      <c r="K1868" s="34">
        <f t="shared" ref="K1868:P1868" ca="1" si="3106">K1867-SUM(K1866,K1863:K1864)</f>
        <v>0</v>
      </c>
      <c r="L1868" s="34">
        <f t="shared" ca="1" si="3106"/>
        <v>0</v>
      </c>
      <c r="M1868" s="34">
        <f t="shared" ca="1" si="3106"/>
        <v>0</v>
      </c>
      <c r="N1868" s="34">
        <f t="shared" ca="1" si="3106"/>
        <v>0</v>
      </c>
      <c r="O1868" s="34">
        <f t="shared" ca="1" si="3106"/>
        <v>0</v>
      </c>
      <c r="P1868" s="34">
        <f t="shared" ca="1" si="3106"/>
        <v>0</v>
      </c>
      <c r="R1868" s="15"/>
      <c r="S1868" s="76">
        <f t="shared" ref="S1868:AX1868" ca="1" si="3107">S1867-SUM(S1866,S1863:S1864)</f>
        <v>0</v>
      </c>
      <c r="T1868" s="76">
        <f t="shared" ca="1" si="3107"/>
        <v>0</v>
      </c>
      <c r="U1868" s="76">
        <f t="shared" ca="1" si="3107"/>
        <v>0</v>
      </c>
      <c r="V1868" s="76">
        <f t="shared" ca="1" si="3107"/>
        <v>0</v>
      </c>
      <c r="W1868" s="76">
        <f t="shared" ca="1" si="3107"/>
        <v>0</v>
      </c>
      <c r="X1868" s="76">
        <f t="shared" ca="1" si="3107"/>
        <v>0</v>
      </c>
      <c r="Y1868" s="76">
        <f t="shared" ca="1" si="3107"/>
        <v>0</v>
      </c>
      <c r="Z1868" s="76">
        <f t="shared" ca="1" si="3107"/>
        <v>0</v>
      </c>
      <c r="AA1868" s="76">
        <f t="shared" ca="1" si="3107"/>
        <v>0</v>
      </c>
      <c r="AB1868" s="76">
        <f t="shared" ca="1" si="3107"/>
        <v>0</v>
      </c>
      <c r="AC1868" s="76">
        <f t="shared" ca="1" si="3107"/>
        <v>0</v>
      </c>
      <c r="AD1868" s="76">
        <f t="shared" ca="1" si="3107"/>
        <v>0</v>
      </c>
      <c r="AE1868" s="76">
        <f t="shared" ca="1" si="3107"/>
        <v>0</v>
      </c>
      <c r="AF1868" s="76">
        <f t="shared" ca="1" si="3107"/>
        <v>0</v>
      </c>
      <c r="AG1868" s="76">
        <f t="shared" ca="1" si="3107"/>
        <v>0</v>
      </c>
      <c r="AH1868" s="76">
        <f t="shared" ca="1" si="3107"/>
        <v>0</v>
      </c>
      <c r="AI1868" s="76">
        <f t="shared" ca="1" si="3107"/>
        <v>0</v>
      </c>
      <c r="AJ1868" s="76">
        <f t="shared" ca="1" si="3107"/>
        <v>0</v>
      </c>
      <c r="AK1868" s="76">
        <f t="shared" ca="1" si="3107"/>
        <v>0</v>
      </c>
      <c r="AL1868" s="76">
        <f t="shared" ca="1" si="3107"/>
        <v>0</v>
      </c>
      <c r="AM1868" s="76">
        <f t="shared" ca="1" si="3107"/>
        <v>0</v>
      </c>
      <c r="AN1868" s="76">
        <f t="shared" ca="1" si="3107"/>
        <v>0</v>
      </c>
      <c r="AO1868" s="76">
        <f t="shared" ca="1" si="3107"/>
        <v>0</v>
      </c>
      <c r="AP1868" s="76">
        <f t="shared" ca="1" si="3107"/>
        <v>0</v>
      </c>
      <c r="AQ1868" s="76">
        <f t="shared" ca="1" si="3107"/>
        <v>0</v>
      </c>
      <c r="AR1868" s="76">
        <f t="shared" ca="1" si="3107"/>
        <v>0</v>
      </c>
      <c r="AS1868" s="76">
        <f t="shared" ca="1" si="3107"/>
        <v>0</v>
      </c>
      <c r="AT1868" s="76">
        <f t="shared" ca="1" si="3107"/>
        <v>0</v>
      </c>
      <c r="AU1868" s="76">
        <f t="shared" ca="1" si="3107"/>
        <v>0</v>
      </c>
      <c r="AV1868" s="76">
        <f t="shared" ca="1" si="3107"/>
        <v>0</v>
      </c>
      <c r="AW1868" s="76">
        <f t="shared" ca="1" si="3107"/>
        <v>0</v>
      </c>
      <c r="AX1868" s="76">
        <f t="shared" ca="1" si="3107"/>
        <v>0</v>
      </c>
      <c r="AY1868" s="76">
        <f t="shared" ref="AY1868:CD1868" ca="1" si="3108">AY1867-SUM(AY1866,AY1863:AY1864)</f>
        <v>0</v>
      </c>
      <c r="AZ1868" s="76">
        <f t="shared" ca="1" si="3108"/>
        <v>0</v>
      </c>
      <c r="BA1868" s="76">
        <f t="shared" ca="1" si="3108"/>
        <v>0</v>
      </c>
      <c r="BB1868" s="76">
        <f t="shared" ca="1" si="3108"/>
        <v>0</v>
      </c>
      <c r="BC1868" s="76">
        <f t="shared" ca="1" si="3108"/>
        <v>0</v>
      </c>
      <c r="BD1868" s="76">
        <f t="shared" ca="1" si="3108"/>
        <v>0</v>
      </c>
      <c r="BE1868" s="76">
        <f t="shared" ca="1" si="3108"/>
        <v>0</v>
      </c>
      <c r="BF1868" s="76">
        <f t="shared" ca="1" si="3108"/>
        <v>0</v>
      </c>
      <c r="BG1868" s="76">
        <f t="shared" ca="1" si="3108"/>
        <v>0</v>
      </c>
      <c r="BH1868" s="76">
        <f t="shared" ca="1" si="3108"/>
        <v>0</v>
      </c>
      <c r="BI1868" s="76">
        <f t="shared" ca="1" si="3108"/>
        <v>0</v>
      </c>
      <c r="BJ1868" s="76">
        <f t="shared" ca="1" si="3108"/>
        <v>0</v>
      </c>
      <c r="BK1868" s="76">
        <f t="shared" ca="1" si="3108"/>
        <v>0</v>
      </c>
      <c r="BL1868" s="76">
        <f t="shared" ca="1" si="3108"/>
        <v>0</v>
      </c>
      <c r="BM1868" s="76">
        <f t="shared" ca="1" si="3108"/>
        <v>0</v>
      </c>
      <c r="BN1868" s="76">
        <f t="shared" ca="1" si="3108"/>
        <v>0</v>
      </c>
      <c r="BO1868" s="76">
        <f t="shared" ca="1" si="3108"/>
        <v>0</v>
      </c>
      <c r="BP1868" s="76">
        <f t="shared" ca="1" si="3108"/>
        <v>0</v>
      </c>
      <c r="BQ1868" s="76">
        <f t="shared" ca="1" si="3108"/>
        <v>0</v>
      </c>
      <c r="BR1868" s="76">
        <f t="shared" ca="1" si="3108"/>
        <v>0</v>
      </c>
      <c r="BS1868" s="76">
        <f t="shared" ca="1" si="3108"/>
        <v>0</v>
      </c>
      <c r="BT1868" s="76">
        <f t="shared" ca="1" si="3108"/>
        <v>0</v>
      </c>
      <c r="BU1868" s="76">
        <f t="shared" ca="1" si="3108"/>
        <v>0</v>
      </c>
      <c r="BV1868" s="76">
        <f t="shared" ca="1" si="3108"/>
        <v>0</v>
      </c>
      <c r="BW1868" s="76">
        <f t="shared" ca="1" si="3108"/>
        <v>0</v>
      </c>
      <c r="BX1868" s="76">
        <f t="shared" ca="1" si="3108"/>
        <v>0</v>
      </c>
      <c r="BY1868" s="76">
        <f t="shared" ca="1" si="3108"/>
        <v>0</v>
      </c>
      <c r="BZ1868" s="76">
        <f t="shared" ca="1" si="3108"/>
        <v>0</v>
      </c>
      <c r="CA1868" s="76">
        <f t="shared" ca="1" si="3108"/>
        <v>0</v>
      </c>
      <c r="CB1868" s="76">
        <f t="shared" ca="1" si="3108"/>
        <v>0</v>
      </c>
      <c r="CC1868" s="76">
        <f t="shared" ca="1" si="3108"/>
        <v>0</v>
      </c>
      <c r="CD1868" s="76">
        <f t="shared" ca="1" si="3108"/>
        <v>0</v>
      </c>
      <c r="CE1868" s="76">
        <f t="shared" ref="CE1868:CL1868" ca="1" si="3109">CE1867-SUM(CE1866,CE1863:CE1864)</f>
        <v>0</v>
      </c>
      <c r="CF1868" s="76">
        <f t="shared" ca="1" si="3109"/>
        <v>0</v>
      </c>
      <c r="CG1868" s="76">
        <f t="shared" ca="1" si="3109"/>
        <v>0</v>
      </c>
      <c r="CH1868" s="76">
        <f t="shared" ca="1" si="3109"/>
        <v>0</v>
      </c>
      <c r="CI1868" s="76">
        <f t="shared" ca="1" si="3109"/>
        <v>0</v>
      </c>
      <c r="CJ1868" s="76">
        <f t="shared" ca="1" si="3109"/>
        <v>0</v>
      </c>
      <c r="CK1868" s="76">
        <f t="shared" ca="1" si="3109"/>
        <v>0</v>
      </c>
      <c r="CL1868" s="76">
        <f t="shared" ca="1" si="3109"/>
        <v>0</v>
      </c>
      <c r="CN1868" s="60"/>
      <c r="CO1868" s="76" t="e">
        <f t="shared" ref="CO1868:DK1868" ca="1" si="3110">CO1867-SUM(CO1866,CO1863:CO1864)</f>
        <v>#N/A</v>
      </c>
      <c r="CP1868" s="76" t="e">
        <f t="shared" ca="1" si="3110"/>
        <v>#N/A</v>
      </c>
      <c r="CQ1868" s="76" t="e">
        <f t="shared" ca="1" si="3110"/>
        <v>#N/A</v>
      </c>
      <c r="CR1868" s="76" t="e">
        <f t="shared" ca="1" si="3110"/>
        <v>#N/A</v>
      </c>
      <c r="CS1868" s="76" t="e">
        <f t="shared" ca="1" si="3110"/>
        <v>#N/A</v>
      </c>
      <c r="CT1868" s="76" t="e">
        <f t="shared" ca="1" si="3110"/>
        <v>#N/A</v>
      </c>
      <c r="CU1868" s="76" t="e">
        <f t="shared" ca="1" si="3110"/>
        <v>#N/A</v>
      </c>
      <c r="CV1868" s="76" t="e">
        <f t="shared" ca="1" si="3110"/>
        <v>#N/A</v>
      </c>
      <c r="CW1868" s="76" t="e">
        <f t="shared" ca="1" si="3110"/>
        <v>#N/A</v>
      </c>
      <c r="CX1868" s="76" t="e">
        <f t="shared" ca="1" si="3110"/>
        <v>#N/A</v>
      </c>
      <c r="CY1868" s="76" t="e">
        <f t="shared" ca="1" si="3110"/>
        <v>#N/A</v>
      </c>
      <c r="CZ1868" s="76" t="e">
        <f t="shared" ca="1" si="3110"/>
        <v>#N/A</v>
      </c>
      <c r="DA1868" s="76" t="e">
        <f t="shared" ca="1" si="3110"/>
        <v>#N/A</v>
      </c>
      <c r="DB1868" s="76" t="e">
        <f t="shared" ca="1" si="3110"/>
        <v>#N/A</v>
      </c>
      <c r="DC1868" s="76" t="e">
        <f t="shared" ca="1" si="3110"/>
        <v>#N/A</v>
      </c>
      <c r="DD1868" s="76" t="e">
        <f t="shared" ca="1" si="3110"/>
        <v>#N/A</v>
      </c>
      <c r="DE1868" s="76" t="e">
        <f t="shared" ca="1" si="3110"/>
        <v>#N/A</v>
      </c>
      <c r="DF1868" s="76" t="e">
        <f t="shared" ca="1" si="3110"/>
        <v>#N/A</v>
      </c>
      <c r="DG1868" s="76" t="e">
        <f t="shared" ca="1" si="3110"/>
        <v>#N/A</v>
      </c>
      <c r="DH1868" s="76" t="e">
        <f t="shared" ca="1" si="3110"/>
        <v>#N/A</v>
      </c>
      <c r="DI1868" s="76" t="e">
        <f t="shared" ca="1" si="3110"/>
        <v>#N/A</v>
      </c>
      <c r="DJ1868" s="76" t="e">
        <f t="shared" ca="1" si="3110"/>
        <v>#N/A</v>
      </c>
      <c r="DK1868" s="76" t="e">
        <f t="shared" ca="1" si="3110"/>
        <v>#N/A</v>
      </c>
      <c r="DL1868" s="76" t="e">
        <f t="shared" ref="DL1868" ca="1" si="3111">DL1867-SUM(DL1866,DL1863:DL1864)</f>
        <v>#N/A</v>
      </c>
    </row>
    <row r="1869" spans="1:116" x14ac:dyDescent="0.4">
      <c r="D1869" t="s">
        <v>771</v>
      </c>
      <c r="E1869" s="8" t="str">
        <f t="shared" si="3087"/>
        <v>1869 SUB-S</v>
      </c>
      <c r="G1869" s="13"/>
      <c r="H1869" s="12"/>
      <c r="K1869" s="34"/>
      <c r="L1869" s="34"/>
      <c r="M1869" s="34"/>
      <c r="N1869" s="34"/>
      <c r="O1869" s="34"/>
      <c r="P1869" s="34"/>
      <c r="R1869" s="15"/>
      <c r="S1869" s="76"/>
      <c r="T1869" s="76"/>
      <c r="U1869" s="76"/>
      <c r="V1869" s="76"/>
      <c r="W1869" s="76"/>
      <c r="X1869" s="76"/>
      <c r="Y1869" s="76"/>
      <c r="Z1869" s="76"/>
      <c r="AA1869" s="76"/>
      <c r="AB1869" s="76"/>
      <c r="AC1869" s="76"/>
      <c r="AD1869" s="76"/>
      <c r="AE1869" s="76"/>
      <c r="AF1869" s="76"/>
      <c r="AG1869" s="76"/>
      <c r="AH1869" s="76"/>
      <c r="AI1869" s="76"/>
      <c r="AJ1869" s="76"/>
      <c r="AK1869" s="76"/>
      <c r="AL1869" s="76"/>
      <c r="AM1869" s="76"/>
      <c r="AN1869" s="76"/>
      <c r="AO1869" s="76"/>
      <c r="AP1869" s="76"/>
      <c r="AQ1869" s="76"/>
      <c r="AR1869" s="76"/>
      <c r="AS1869" s="76"/>
      <c r="AT1869" s="76"/>
      <c r="AU1869" s="76"/>
      <c r="AV1869" s="76"/>
      <c r="AW1869" s="76"/>
      <c r="AX1869" s="76"/>
      <c r="AY1869" s="76"/>
      <c r="AZ1869" s="76"/>
      <c r="BA1869" s="76"/>
      <c r="BB1869" s="76"/>
      <c r="BC1869" s="76"/>
      <c r="BD1869" s="76"/>
      <c r="BE1869" s="76"/>
      <c r="BF1869" s="76"/>
      <c r="BG1869" s="76"/>
      <c r="BH1869" s="76"/>
      <c r="BI1869" s="76"/>
      <c r="BJ1869" s="76"/>
      <c r="BK1869" s="76"/>
      <c r="BL1869" s="76"/>
      <c r="BM1869" s="76"/>
      <c r="BN1869" s="76"/>
      <c r="BO1869" s="76"/>
      <c r="BP1869" s="76"/>
      <c r="BQ1869" s="76"/>
      <c r="BR1869" s="76"/>
      <c r="BS1869" s="76"/>
      <c r="BT1869" s="76"/>
      <c r="BU1869" s="76"/>
      <c r="BV1869" s="76"/>
      <c r="BW1869" s="76"/>
      <c r="BX1869" s="76"/>
      <c r="BY1869" s="76"/>
      <c r="BZ1869" s="76"/>
      <c r="CA1869" s="76"/>
      <c r="CB1869" s="76"/>
      <c r="CC1869" s="76"/>
      <c r="CD1869" s="76"/>
      <c r="CE1869" s="76"/>
      <c r="CF1869" s="76"/>
      <c r="CG1869" s="76"/>
      <c r="CH1869" s="76"/>
      <c r="CI1869" s="76"/>
      <c r="CJ1869" s="76"/>
      <c r="CK1869" s="76"/>
      <c r="CL1869" s="76"/>
      <c r="CO1869" s="76"/>
      <c r="CP1869" s="76"/>
      <c r="CQ1869" s="76"/>
      <c r="CR1869" s="76"/>
      <c r="CS1869" s="76"/>
      <c r="CT1869" s="76"/>
      <c r="CU1869" s="76"/>
      <c r="CV1869" s="76"/>
      <c r="CW1869" s="76"/>
      <c r="CX1869" s="76"/>
      <c r="CY1869" s="76"/>
      <c r="CZ1869" s="76"/>
      <c r="DA1869" s="76"/>
      <c r="DB1869" s="76"/>
      <c r="DC1869" s="76"/>
      <c r="DD1869" s="76"/>
      <c r="DE1869" s="76"/>
      <c r="DF1869" s="76"/>
      <c r="DG1869" s="76"/>
      <c r="DH1869" s="76"/>
      <c r="DI1869" s="76"/>
      <c r="DJ1869" s="76"/>
      <c r="DK1869" s="76"/>
      <c r="DL1869" s="76"/>
    </row>
    <row r="1870" spans="1:116" x14ac:dyDescent="0.4">
      <c r="D1870" t="s">
        <v>771</v>
      </c>
      <c r="E1870" s="8" t="str">
        <f t="shared" si="3087"/>
        <v>1870 SUB-S</v>
      </c>
      <c r="G1870" s="95" t="s">
        <v>75</v>
      </c>
      <c r="H1870" s="12"/>
      <c r="I1870" s="60"/>
      <c r="J1870" s="60"/>
      <c r="K1870" s="34"/>
      <c r="L1870" s="34"/>
      <c r="M1870" s="34"/>
      <c r="N1870" s="34"/>
      <c r="O1870" s="34"/>
      <c r="P1870" s="34"/>
      <c r="R1870" s="15"/>
      <c r="S1870" s="76"/>
      <c r="T1870" s="76"/>
      <c r="U1870" s="76"/>
      <c r="V1870" s="76"/>
      <c r="W1870" s="76"/>
      <c r="X1870" s="76"/>
      <c r="Y1870" s="76"/>
      <c r="Z1870" s="76"/>
      <c r="AA1870" s="76"/>
      <c r="AB1870" s="76"/>
      <c r="AC1870" s="76"/>
      <c r="AD1870" s="76"/>
      <c r="AE1870" s="76"/>
      <c r="AF1870" s="76"/>
      <c r="AG1870" s="76"/>
      <c r="AH1870" s="76"/>
      <c r="AI1870" s="76"/>
      <c r="AJ1870" s="76"/>
      <c r="AK1870" s="76"/>
      <c r="AL1870" s="76"/>
      <c r="AM1870" s="76"/>
      <c r="AN1870" s="76"/>
      <c r="AO1870" s="76"/>
      <c r="AP1870" s="76"/>
      <c r="AQ1870" s="76"/>
      <c r="AR1870" s="76"/>
      <c r="AS1870" s="76"/>
      <c r="AT1870" s="76"/>
      <c r="AU1870" s="76"/>
      <c r="AV1870" s="76"/>
      <c r="AW1870" s="76"/>
      <c r="AX1870" s="76"/>
      <c r="AY1870" s="76"/>
      <c r="AZ1870" s="76"/>
      <c r="BA1870" s="76"/>
      <c r="BB1870" s="76"/>
      <c r="BC1870" s="76"/>
      <c r="BD1870" s="76"/>
      <c r="BE1870" s="76"/>
      <c r="BF1870" s="76"/>
      <c r="BG1870" s="76"/>
      <c r="BH1870" s="76"/>
      <c r="BI1870" s="76"/>
      <c r="BJ1870" s="76"/>
      <c r="BK1870" s="76"/>
      <c r="BL1870" s="76"/>
      <c r="BM1870" s="76"/>
      <c r="BN1870" s="76"/>
      <c r="BO1870" s="76"/>
      <c r="BP1870" s="76"/>
      <c r="BQ1870" s="76"/>
      <c r="BR1870" s="76"/>
      <c r="BS1870" s="76"/>
      <c r="BT1870" s="76"/>
      <c r="BU1870" s="76"/>
      <c r="BV1870" s="76"/>
      <c r="BW1870" s="76"/>
      <c r="BX1870" s="76"/>
      <c r="BY1870" s="76"/>
      <c r="BZ1870" s="76"/>
      <c r="CA1870" s="76"/>
      <c r="CB1870" s="76"/>
      <c r="CC1870" s="76"/>
      <c r="CD1870" s="76"/>
      <c r="CE1870" s="76"/>
      <c r="CF1870" s="76"/>
      <c r="CG1870" s="76"/>
      <c r="CH1870" s="76"/>
      <c r="CI1870" s="76"/>
      <c r="CJ1870" s="76"/>
      <c r="CK1870" s="76"/>
      <c r="CL1870" s="76"/>
      <c r="CN1870" s="60"/>
      <c r="CO1870" s="76"/>
      <c r="CP1870" s="76"/>
      <c r="CQ1870" s="76"/>
      <c r="CR1870" s="76"/>
      <c r="CS1870" s="76"/>
      <c r="CT1870" s="76"/>
      <c r="CU1870" s="76"/>
      <c r="CV1870" s="76"/>
      <c r="CW1870" s="76"/>
      <c r="CX1870" s="76"/>
      <c r="CY1870" s="76"/>
      <c r="CZ1870" s="76"/>
      <c r="DA1870" s="76"/>
      <c r="DB1870" s="76"/>
      <c r="DC1870" s="76"/>
      <c r="DD1870" s="76"/>
      <c r="DE1870" s="76"/>
      <c r="DF1870" s="76"/>
      <c r="DG1870" s="76"/>
      <c r="DH1870" s="76"/>
      <c r="DI1870" s="76"/>
      <c r="DJ1870" s="76"/>
      <c r="DK1870" s="76"/>
      <c r="DL1870" s="76"/>
    </row>
    <row r="1871" spans="1:116" x14ac:dyDescent="0.4">
      <c r="B1871" t="str">
        <f>E1871</f>
        <v>1871 SUB-S</v>
      </c>
      <c r="D1871" t="s">
        <v>771</v>
      </c>
      <c r="E1871" s="8" t="str">
        <f t="shared" si="3087"/>
        <v>1871 SUB-S</v>
      </c>
      <c r="G1871" s="145" t="s">
        <v>77</v>
      </c>
      <c r="H1871" s="12"/>
      <c r="I1871" s="60"/>
      <c r="J1871" s="60"/>
      <c r="K1871" s="18">
        <v>20</v>
      </c>
      <c r="L1871" s="18">
        <v>20</v>
      </c>
      <c r="M1871" s="18">
        <v>20</v>
      </c>
      <c r="N1871" s="18">
        <v>20</v>
      </c>
      <c r="O1871" s="18">
        <v>20</v>
      </c>
      <c r="P1871" s="18">
        <v>20</v>
      </c>
      <c r="R1871" s="19"/>
      <c r="S1871" s="147" cm="1">
        <f t="array" ref="S1871">INDEX($K:$P,ROW(),MATCH(S$3,$K$2:$P$2,0))</f>
        <v>20</v>
      </c>
      <c r="T1871" s="147" cm="1">
        <f t="array" ref="T1871">INDEX($K:$P,ROW(),MATCH(T$3,$K$2:$P$2,0))</f>
        <v>20</v>
      </c>
      <c r="U1871" s="147" cm="1">
        <f t="array" ref="U1871">INDEX($K:$P,ROW(),MATCH(U$3,$K$2:$P$2,0))</f>
        <v>20</v>
      </c>
      <c r="V1871" s="147" cm="1">
        <f t="array" ref="V1871">INDEX($K:$P,ROW(),MATCH(V$3,$K$2:$P$2,0))</f>
        <v>20</v>
      </c>
      <c r="W1871" s="147" cm="1">
        <f t="array" ref="W1871">INDEX($K:$P,ROW(),MATCH(W$3,$K$2:$P$2,0))</f>
        <v>20</v>
      </c>
      <c r="X1871" s="147" cm="1">
        <f t="array" ref="X1871">INDEX($K:$P,ROW(),MATCH(X$3,$K$2:$P$2,0))</f>
        <v>20</v>
      </c>
      <c r="Y1871" s="147" cm="1">
        <f t="array" ref="Y1871">INDEX($K:$P,ROW(),MATCH(Y$3,$K$2:$P$2,0))</f>
        <v>20</v>
      </c>
      <c r="Z1871" s="147" cm="1">
        <f t="array" ref="Z1871">INDEX($K:$P,ROW(),MATCH(Z$3,$K$2:$P$2,0))</f>
        <v>20</v>
      </c>
      <c r="AA1871" s="147" cm="1">
        <f t="array" ref="AA1871">INDEX($K:$P,ROW(),MATCH(AA$3,$K$2:$P$2,0))</f>
        <v>20</v>
      </c>
      <c r="AB1871" s="147" cm="1">
        <f t="array" ref="AB1871">INDEX($K:$P,ROW(),MATCH(AB$3,$K$2:$P$2,0))</f>
        <v>20</v>
      </c>
      <c r="AC1871" s="147" cm="1">
        <f t="array" ref="AC1871">INDEX($K:$P,ROW(),MATCH(AC$3,$K$2:$P$2,0))</f>
        <v>20</v>
      </c>
      <c r="AD1871" s="147" cm="1">
        <f t="array" ref="AD1871">INDEX($K:$P,ROW(),MATCH(AD$3,$K$2:$P$2,0))</f>
        <v>20</v>
      </c>
      <c r="AE1871" s="147" cm="1">
        <f t="array" ref="AE1871">INDEX($K:$P,ROW(),MATCH(AE$3,$K$2:$P$2,0))</f>
        <v>20</v>
      </c>
      <c r="AF1871" s="147" cm="1">
        <f t="array" ref="AF1871">INDEX($K:$P,ROW(),MATCH(AF$3,$K$2:$P$2,0))</f>
        <v>20</v>
      </c>
      <c r="AG1871" s="147" cm="1">
        <f t="array" ref="AG1871">INDEX($K:$P,ROW(),MATCH(AG$3,$K$2:$P$2,0))</f>
        <v>20</v>
      </c>
      <c r="AH1871" s="147" cm="1">
        <f t="array" ref="AH1871">INDEX($K:$P,ROW(),MATCH(AH$3,$K$2:$P$2,0))</f>
        <v>20</v>
      </c>
      <c r="AI1871" s="147" cm="1">
        <f t="array" ref="AI1871">INDEX($K:$P,ROW(),MATCH(AI$3,$K$2:$P$2,0))</f>
        <v>20</v>
      </c>
      <c r="AJ1871" s="147" cm="1">
        <f t="array" ref="AJ1871">INDEX($K:$P,ROW(),MATCH(AJ$3,$K$2:$P$2,0))</f>
        <v>20</v>
      </c>
      <c r="AK1871" s="147" cm="1">
        <f t="array" ref="AK1871">INDEX($K:$P,ROW(),MATCH(AK$3,$K$2:$P$2,0))</f>
        <v>20</v>
      </c>
      <c r="AL1871" s="147" cm="1">
        <f t="array" ref="AL1871">INDEX($K:$P,ROW(),MATCH(AL$3,$K$2:$P$2,0))</f>
        <v>20</v>
      </c>
      <c r="AM1871" s="147" cm="1">
        <f t="array" ref="AM1871">INDEX($K:$P,ROW(),MATCH(AM$3,$K$2:$P$2,0))</f>
        <v>20</v>
      </c>
      <c r="AN1871" s="147" cm="1">
        <f t="array" ref="AN1871">INDEX($K:$P,ROW(),MATCH(AN$3,$K$2:$P$2,0))</f>
        <v>20</v>
      </c>
      <c r="AO1871" s="147" cm="1">
        <f t="array" ref="AO1871">INDEX($K:$P,ROW(),MATCH(AO$3,$K$2:$P$2,0))</f>
        <v>20</v>
      </c>
      <c r="AP1871" s="147" cm="1">
        <f t="array" ref="AP1871">INDEX($K:$P,ROW(),MATCH(AP$3,$K$2:$P$2,0))</f>
        <v>20</v>
      </c>
      <c r="AQ1871" s="147" cm="1">
        <f t="array" ref="AQ1871">INDEX($K:$P,ROW(),MATCH(AQ$3,$K$2:$P$2,0))</f>
        <v>20</v>
      </c>
      <c r="AR1871" s="147" cm="1">
        <f t="array" ref="AR1871">INDEX($K:$P,ROW(),MATCH(AR$3,$K$2:$P$2,0))</f>
        <v>20</v>
      </c>
      <c r="AS1871" s="147" cm="1">
        <f t="array" ref="AS1871">INDEX($K:$P,ROW(),MATCH(AS$3,$K$2:$P$2,0))</f>
        <v>20</v>
      </c>
      <c r="AT1871" s="147" cm="1">
        <f t="array" ref="AT1871">INDEX($K:$P,ROW(),MATCH(AT$3,$K$2:$P$2,0))</f>
        <v>20</v>
      </c>
      <c r="AU1871" s="147" cm="1">
        <f t="array" ref="AU1871">INDEX($K:$P,ROW(),MATCH(AU$3,$K$2:$P$2,0))</f>
        <v>20</v>
      </c>
      <c r="AV1871" s="147" cm="1">
        <f t="array" ref="AV1871">INDEX($K:$P,ROW(),MATCH(AV$3,$K$2:$P$2,0))</f>
        <v>20</v>
      </c>
      <c r="AW1871" s="147" cm="1">
        <f t="array" ref="AW1871">INDEX($K:$P,ROW(),MATCH(AW$3,$K$2:$P$2,0))</f>
        <v>20</v>
      </c>
      <c r="AX1871" s="147" cm="1">
        <f t="array" ref="AX1871">INDEX($K:$P,ROW(),MATCH(AX$3,$K$2:$P$2,0))</f>
        <v>20</v>
      </c>
      <c r="AY1871" s="147" cm="1">
        <f t="array" ref="AY1871">INDEX($K:$P,ROW(),MATCH(AY$3,$K$2:$P$2,0))</f>
        <v>20</v>
      </c>
      <c r="AZ1871" s="147" cm="1">
        <f t="array" ref="AZ1871">INDEX($K:$P,ROW(),MATCH(AZ$3,$K$2:$P$2,0))</f>
        <v>20</v>
      </c>
      <c r="BA1871" s="147" cm="1">
        <f t="array" ref="BA1871">INDEX($K:$P,ROW(),MATCH(BA$3,$K$2:$P$2,0))</f>
        <v>20</v>
      </c>
      <c r="BB1871" s="147" cm="1">
        <f t="array" ref="BB1871">INDEX($K:$P,ROW(),MATCH(BB$3,$K$2:$P$2,0))</f>
        <v>20</v>
      </c>
      <c r="BC1871" s="147" cm="1">
        <f t="array" ref="BC1871">INDEX($K:$P,ROW(),MATCH(BC$3,$K$2:$P$2,0))</f>
        <v>20</v>
      </c>
      <c r="BD1871" s="147" cm="1">
        <f t="array" ref="BD1871">INDEX($K:$P,ROW(),MATCH(BD$3,$K$2:$P$2,0))</f>
        <v>20</v>
      </c>
      <c r="BE1871" s="147" cm="1">
        <f t="array" ref="BE1871">INDEX($K:$P,ROW(),MATCH(BE$3,$K$2:$P$2,0))</f>
        <v>20</v>
      </c>
      <c r="BF1871" s="147" cm="1">
        <f t="array" ref="BF1871">INDEX($K:$P,ROW(),MATCH(BF$3,$K$2:$P$2,0))</f>
        <v>20</v>
      </c>
      <c r="BG1871" s="147" cm="1">
        <f t="array" ref="BG1871">INDEX($K:$P,ROW(),MATCH(BG$3,$K$2:$P$2,0))</f>
        <v>20</v>
      </c>
      <c r="BH1871" s="147" cm="1">
        <f t="array" ref="BH1871">INDEX($K:$P,ROW(),MATCH(BH$3,$K$2:$P$2,0))</f>
        <v>20</v>
      </c>
      <c r="BI1871" s="147" cm="1">
        <f t="array" ref="BI1871">INDEX($K:$P,ROW(),MATCH(BI$3,$K$2:$P$2,0))</f>
        <v>20</v>
      </c>
      <c r="BJ1871" s="147" cm="1">
        <f t="array" ref="BJ1871">INDEX($K:$P,ROW(),MATCH(BJ$3,$K$2:$P$2,0))</f>
        <v>20</v>
      </c>
      <c r="BK1871" s="147" cm="1">
        <f t="array" ref="BK1871">INDEX($K:$P,ROW(),MATCH(BK$3,$K$2:$P$2,0))</f>
        <v>20</v>
      </c>
      <c r="BL1871" s="147" cm="1">
        <f t="array" ref="BL1871">INDEX($K:$P,ROW(),MATCH(BL$3,$K$2:$P$2,0))</f>
        <v>20</v>
      </c>
      <c r="BM1871" s="147" cm="1">
        <f t="array" ref="BM1871">INDEX($K:$P,ROW(),MATCH(BM$3,$K$2:$P$2,0))</f>
        <v>20</v>
      </c>
      <c r="BN1871" s="147" cm="1">
        <f t="array" ref="BN1871">INDEX($K:$P,ROW(),MATCH(BN$3,$K$2:$P$2,0))</f>
        <v>20</v>
      </c>
      <c r="BO1871" s="147" cm="1">
        <f t="array" ref="BO1871">INDEX($K:$P,ROW(),MATCH(BO$3,$K$2:$P$2,0))</f>
        <v>20</v>
      </c>
      <c r="BP1871" s="147" cm="1">
        <f t="array" ref="BP1871">INDEX($K:$P,ROW(),MATCH(BP$3,$K$2:$P$2,0))</f>
        <v>20</v>
      </c>
      <c r="BQ1871" s="147" cm="1">
        <f t="array" ref="BQ1871">INDEX($K:$P,ROW(),MATCH(BQ$3,$K$2:$P$2,0))</f>
        <v>20</v>
      </c>
      <c r="BR1871" s="147" cm="1">
        <f t="array" ref="BR1871">INDEX($K:$P,ROW(),MATCH(BR$3,$K$2:$P$2,0))</f>
        <v>20</v>
      </c>
      <c r="BS1871" s="147" cm="1">
        <f t="array" ref="BS1871">INDEX($K:$P,ROW(),MATCH(BS$3,$K$2:$P$2,0))</f>
        <v>20</v>
      </c>
      <c r="BT1871" s="147" cm="1">
        <f t="array" ref="BT1871">INDEX($K:$P,ROW(),MATCH(BT$3,$K$2:$P$2,0))</f>
        <v>20</v>
      </c>
      <c r="BU1871" s="147" cm="1">
        <f t="array" ref="BU1871">INDEX($K:$P,ROW(),MATCH(BU$3,$K$2:$P$2,0))</f>
        <v>20</v>
      </c>
      <c r="BV1871" s="147" cm="1">
        <f t="array" ref="BV1871">INDEX($K:$P,ROW(),MATCH(BV$3,$K$2:$P$2,0))</f>
        <v>20</v>
      </c>
      <c r="BW1871" s="147" cm="1">
        <f t="array" ref="BW1871">INDEX($K:$P,ROW(),MATCH(BW$3,$K$2:$P$2,0))</f>
        <v>20</v>
      </c>
      <c r="BX1871" s="147" cm="1">
        <f t="array" ref="BX1871">INDEX($K:$P,ROW(),MATCH(BX$3,$K$2:$P$2,0))</f>
        <v>20</v>
      </c>
      <c r="BY1871" s="147" cm="1">
        <f t="array" ref="BY1871">INDEX($K:$P,ROW(),MATCH(BY$3,$K$2:$P$2,0))</f>
        <v>20</v>
      </c>
      <c r="BZ1871" s="147" cm="1">
        <f t="array" ref="BZ1871">INDEX($K:$P,ROW(),MATCH(BZ$3,$K$2:$P$2,0))</f>
        <v>20</v>
      </c>
      <c r="CA1871" s="147" cm="1">
        <f t="array" ref="CA1871">INDEX($K:$P,ROW(),MATCH(CA$3,$K$2:$P$2,0))</f>
        <v>20</v>
      </c>
      <c r="CB1871" s="147" cm="1">
        <f t="array" ref="CB1871">INDEX($K:$P,ROW(),MATCH(CB$3,$K$2:$P$2,0))</f>
        <v>20</v>
      </c>
      <c r="CC1871" s="147" cm="1">
        <f t="array" ref="CC1871">INDEX($K:$P,ROW(),MATCH(CC$3,$K$2:$P$2,0))</f>
        <v>20</v>
      </c>
      <c r="CD1871" s="147" cm="1">
        <f t="array" ref="CD1871">INDEX($K:$P,ROW(),MATCH(CD$3,$K$2:$P$2,0))</f>
        <v>20</v>
      </c>
      <c r="CE1871" s="147" cm="1">
        <f t="array" ref="CE1871">INDEX($K:$P,ROW(),MATCH(CE$3,$K$2:$P$2,0))</f>
        <v>20</v>
      </c>
      <c r="CF1871" s="147" cm="1">
        <f t="array" ref="CF1871">INDEX($K:$P,ROW(),MATCH(CF$3,$K$2:$P$2,0))</f>
        <v>20</v>
      </c>
      <c r="CG1871" s="147" cm="1">
        <f t="array" ref="CG1871">INDEX($K:$P,ROW(),MATCH(CG$3,$K$2:$P$2,0))</f>
        <v>20</v>
      </c>
      <c r="CH1871" s="147" cm="1">
        <f t="array" ref="CH1871">INDEX($K:$P,ROW(),MATCH(CH$3,$K$2:$P$2,0))</f>
        <v>20</v>
      </c>
      <c r="CI1871" s="147" cm="1">
        <f t="array" ref="CI1871">INDEX($K:$P,ROW(),MATCH(CI$3,$K$2:$P$2,0))</f>
        <v>20</v>
      </c>
      <c r="CJ1871" s="147" cm="1">
        <f t="array" ref="CJ1871">INDEX($K:$P,ROW(),MATCH(CJ$3,$K$2:$P$2,0))</f>
        <v>20</v>
      </c>
      <c r="CK1871" s="147" cm="1">
        <f t="array" ref="CK1871">INDEX($K:$P,ROW(),MATCH(CK$3,$K$2:$P$2,0))</f>
        <v>20</v>
      </c>
      <c r="CL1871" s="147" cm="1">
        <f t="array" ref="CL1871">INDEX($K:$P,ROW(),MATCH(CL$3,$K$2:$P$2,0))</f>
        <v>20</v>
      </c>
      <c r="CN1871" s="60"/>
      <c r="CO1871" s="147" t="e" cm="1">
        <f t="array" ref="CO1871">INDEX($K:$P,ROW(),MATCH(CO$3,$K$2:$P$2,0))</f>
        <v>#N/A</v>
      </c>
      <c r="CP1871" s="147" t="e" cm="1">
        <f t="array" ref="CP1871">INDEX($K:$P,ROW(),MATCH(CP$3,$K$2:$P$2,0))</f>
        <v>#N/A</v>
      </c>
      <c r="CQ1871" s="147" t="e" cm="1">
        <f t="array" ref="CQ1871">INDEX($K:$P,ROW(),MATCH(CQ$3,$K$2:$P$2,0))</f>
        <v>#N/A</v>
      </c>
      <c r="CR1871" s="147" t="e" cm="1">
        <f t="array" ref="CR1871">INDEX($K:$P,ROW(),MATCH(CR$3,$K$2:$P$2,0))</f>
        <v>#N/A</v>
      </c>
      <c r="CS1871" s="147" t="e" cm="1">
        <f t="array" ref="CS1871">INDEX($K:$P,ROW(),MATCH(CS$3,$K$2:$P$2,0))</f>
        <v>#N/A</v>
      </c>
      <c r="CT1871" s="147" t="e" cm="1">
        <f t="array" ref="CT1871">INDEX($K:$P,ROW(),MATCH(CT$3,$K$2:$P$2,0))</f>
        <v>#N/A</v>
      </c>
      <c r="CU1871" s="147" t="e" cm="1">
        <f t="array" ref="CU1871">INDEX($K:$P,ROW(),MATCH(CU$3,$K$2:$P$2,0))</f>
        <v>#N/A</v>
      </c>
      <c r="CV1871" s="147" t="e" cm="1">
        <f t="array" ref="CV1871">INDEX($K:$P,ROW(),MATCH(CV$3,$K$2:$P$2,0))</f>
        <v>#N/A</v>
      </c>
      <c r="CW1871" s="147" t="e" cm="1">
        <f t="array" ref="CW1871">INDEX($K:$P,ROW(),MATCH(CW$3,$K$2:$P$2,0))</f>
        <v>#N/A</v>
      </c>
      <c r="CX1871" s="147" t="e" cm="1">
        <f t="array" ref="CX1871">INDEX($K:$P,ROW(),MATCH(CX$3,$K$2:$P$2,0))</f>
        <v>#N/A</v>
      </c>
      <c r="CY1871" s="147" t="e" cm="1">
        <f t="array" ref="CY1871">INDEX($K:$P,ROW(),MATCH(CY$3,$K$2:$P$2,0))</f>
        <v>#N/A</v>
      </c>
      <c r="CZ1871" s="147" t="e" cm="1">
        <f t="array" ref="CZ1871">INDEX($K:$P,ROW(),MATCH(CZ$3,$K$2:$P$2,0))</f>
        <v>#N/A</v>
      </c>
      <c r="DA1871" s="147" t="e" cm="1">
        <f t="array" ref="DA1871">INDEX($K:$P,ROW(),MATCH(DA$3,$K$2:$P$2,0))</f>
        <v>#N/A</v>
      </c>
      <c r="DB1871" s="147" t="e" cm="1">
        <f t="array" ref="DB1871">INDEX($K:$P,ROW(),MATCH(DB$3,$K$2:$P$2,0))</f>
        <v>#N/A</v>
      </c>
      <c r="DC1871" s="147" t="e" cm="1">
        <f t="array" ref="DC1871">INDEX($K:$P,ROW(),MATCH(DC$3,$K$2:$P$2,0))</f>
        <v>#N/A</v>
      </c>
      <c r="DD1871" s="147" t="e" cm="1">
        <f t="array" ref="DD1871">INDEX($K:$P,ROW(),MATCH(DD$3,$K$2:$P$2,0))</f>
        <v>#N/A</v>
      </c>
      <c r="DE1871" s="147" t="e" cm="1">
        <f t="array" ref="DE1871">INDEX($K:$P,ROW(),MATCH(DE$3,$K$2:$P$2,0))</f>
        <v>#N/A</v>
      </c>
      <c r="DF1871" s="147" t="e" cm="1">
        <f t="array" ref="DF1871">INDEX($K:$P,ROW(),MATCH(DF$3,$K$2:$P$2,0))</f>
        <v>#N/A</v>
      </c>
      <c r="DG1871" s="147" t="e" cm="1">
        <f t="array" ref="DG1871">INDEX($K:$P,ROW(),MATCH(DG$3,$K$2:$P$2,0))</f>
        <v>#N/A</v>
      </c>
      <c r="DH1871" s="147" t="e" cm="1">
        <f t="array" ref="DH1871">INDEX($K:$P,ROW(),MATCH(DH$3,$K$2:$P$2,0))</f>
        <v>#N/A</v>
      </c>
      <c r="DI1871" s="147" t="e" cm="1">
        <f t="array" ref="DI1871">INDEX($K:$P,ROW(),MATCH(DI$3,$K$2:$P$2,0))</f>
        <v>#N/A</v>
      </c>
      <c r="DJ1871" s="147" t="e" cm="1">
        <f t="array" ref="DJ1871">INDEX($K:$P,ROW(),MATCH(DJ$3,$K$2:$P$2,0))</f>
        <v>#N/A</v>
      </c>
      <c r="DK1871" s="147" t="e" cm="1">
        <f t="array" ref="DK1871">INDEX($K:$P,ROW(),MATCH(DK$3,$K$2:$P$2,0))</f>
        <v>#N/A</v>
      </c>
      <c r="DL1871" s="147" t="e" cm="1">
        <f t="array" ref="DL1871">INDEX($K:$P,ROW(),MATCH(DL$3,$K$2:$P$2,0))</f>
        <v>#N/A</v>
      </c>
    </row>
    <row r="1872" spans="1:116" x14ac:dyDescent="0.4">
      <c r="C1872" t="s">
        <v>198</v>
      </c>
      <c r="D1872" t="s">
        <v>771</v>
      </c>
      <c r="E1872" s="8" t="str">
        <f t="shared" si="3087"/>
        <v>1872 SUB-S</v>
      </c>
      <c r="G1872" s="126" t="str">
        <f>"Revenue - "&amp;SUBSTITUTE(G1859,":","")</f>
        <v>Revenue - Subscription revenue - secondary volume driven</v>
      </c>
      <c r="H1872" s="27"/>
      <c r="I1872" s="78"/>
      <c r="J1872" s="78"/>
      <c r="K1872" s="63">
        <f t="shared" ref="K1872:P1872" ca="1" si="3112">SUMIF($3:$3,K$2,1872:1872)</f>
        <v>1368000</v>
      </c>
      <c r="L1872" s="63">
        <f t="shared" ca="1" si="3112"/>
        <v>4104000</v>
      </c>
      <c r="M1872" s="63">
        <f t="shared" ca="1" si="3112"/>
        <v>6840000</v>
      </c>
      <c r="N1872" s="63">
        <f t="shared" ca="1" si="3112"/>
        <v>9576000</v>
      </c>
      <c r="O1872" s="63">
        <f t="shared" ca="1" si="3112"/>
        <v>12312000</v>
      </c>
      <c r="P1872" s="63">
        <f t="shared" ca="1" si="3112"/>
        <v>15048000</v>
      </c>
      <c r="R1872" s="33"/>
      <c r="S1872" s="148">
        <f t="shared" ref="S1872:AX1872" ca="1" si="3113">S1871*AVERAGE(S1867,S1863)</f>
        <v>9500</v>
      </c>
      <c r="T1872" s="148">
        <f t="shared" ca="1" si="3113"/>
        <v>28500</v>
      </c>
      <c r="U1872" s="148">
        <f t="shared" ca="1" si="3113"/>
        <v>47500</v>
      </c>
      <c r="V1872" s="148">
        <f t="shared" ca="1" si="3113"/>
        <v>66500</v>
      </c>
      <c r="W1872" s="148">
        <f t="shared" ca="1" si="3113"/>
        <v>85500</v>
      </c>
      <c r="X1872" s="148">
        <f t="shared" ca="1" si="3113"/>
        <v>104500</v>
      </c>
      <c r="Y1872" s="148">
        <f t="shared" ca="1" si="3113"/>
        <v>123500</v>
      </c>
      <c r="Z1872" s="148">
        <f t="shared" ca="1" si="3113"/>
        <v>142500</v>
      </c>
      <c r="AA1872" s="148">
        <f t="shared" ca="1" si="3113"/>
        <v>161500</v>
      </c>
      <c r="AB1872" s="148">
        <f t="shared" ca="1" si="3113"/>
        <v>180500</v>
      </c>
      <c r="AC1872" s="148">
        <f t="shared" ca="1" si="3113"/>
        <v>199500</v>
      </c>
      <c r="AD1872" s="148">
        <f t="shared" ca="1" si="3113"/>
        <v>218500</v>
      </c>
      <c r="AE1872" s="148">
        <f t="shared" ca="1" si="3113"/>
        <v>237500</v>
      </c>
      <c r="AF1872" s="148">
        <f t="shared" ca="1" si="3113"/>
        <v>256500</v>
      </c>
      <c r="AG1872" s="148">
        <f t="shared" ca="1" si="3113"/>
        <v>275500</v>
      </c>
      <c r="AH1872" s="148">
        <f t="shared" ca="1" si="3113"/>
        <v>294500</v>
      </c>
      <c r="AI1872" s="148">
        <f t="shared" ca="1" si="3113"/>
        <v>313500</v>
      </c>
      <c r="AJ1872" s="148">
        <f t="shared" ca="1" si="3113"/>
        <v>332500</v>
      </c>
      <c r="AK1872" s="148">
        <f t="shared" ca="1" si="3113"/>
        <v>351500</v>
      </c>
      <c r="AL1872" s="148">
        <f t="shared" ca="1" si="3113"/>
        <v>370500</v>
      </c>
      <c r="AM1872" s="148">
        <f t="shared" ca="1" si="3113"/>
        <v>389500</v>
      </c>
      <c r="AN1872" s="148">
        <f t="shared" ca="1" si="3113"/>
        <v>408500</v>
      </c>
      <c r="AO1872" s="148">
        <f t="shared" ca="1" si="3113"/>
        <v>427500</v>
      </c>
      <c r="AP1872" s="148">
        <f t="shared" ca="1" si="3113"/>
        <v>446500</v>
      </c>
      <c r="AQ1872" s="148">
        <f t="shared" ca="1" si="3113"/>
        <v>465500</v>
      </c>
      <c r="AR1872" s="148">
        <f t="shared" ca="1" si="3113"/>
        <v>484500</v>
      </c>
      <c r="AS1872" s="148">
        <f t="shared" ca="1" si="3113"/>
        <v>503500</v>
      </c>
      <c r="AT1872" s="148">
        <f t="shared" ca="1" si="3113"/>
        <v>522500</v>
      </c>
      <c r="AU1872" s="148">
        <f t="shared" ca="1" si="3113"/>
        <v>541500</v>
      </c>
      <c r="AV1872" s="148">
        <f t="shared" ca="1" si="3113"/>
        <v>560500</v>
      </c>
      <c r="AW1872" s="148">
        <f t="shared" ca="1" si="3113"/>
        <v>579500</v>
      </c>
      <c r="AX1872" s="148">
        <f t="shared" ca="1" si="3113"/>
        <v>598500</v>
      </c>
      <c r="AY1872" s="148">
        <f t="shared" ref="AY1872:CD1872" ca="1" si="3114">AY1871*AVERAGE(AY1867,AY1863)</f>
        <v>617500</v>
      </c>
      <c r="AZ1872" s="148">
        <f t="shared" ca="1" si="3114"/>
        <v>636500</v>
      </c>
      <c r="BA1872" s="148">
        <f t="shared" ca="1" si="3114"/>
        <v>655500</v>
      </c>
      <c r="BB1872" s="148">
        <f t="shared" ca="1" si="3114"/>
        <v>674500</v>
      </c>
      <c r="BC1872" s="148">
        <f t="shared" ca="1" si="3114"/>
        <v>693500</v>
      </c>
      <c r="BD1872" s="148">
        <f t="shared" ca="1" si="3114"/>
        <v>712500</v>
      </c>
      <c r="BE1872" s="148">
        <f t="shared" ca="1" si="3114"/>
        <v>731500</v>
      </c>
      <c r="BF1872" s="148">
        <f t="shared" ca="1" si="3114"/>
        <v>750500</v>
      </c>
      <c r="BG1872" s="148">
        <f t="shared" ca="1" si="3114"/>
        <v>769500</v>
      </c>
      <c r="BH1872" s="148">
        <f t="shared" ca="1" si="3114"/>
        <v>788500</v>
      </c>
      <c r="BI1872" s="148">
        <f t="shared" ca="1" si="3114"/>
        <v>807500</v>
      </c>
      <c r="BJ1872" s="148">
        <f t="shared" ca="1" si="3114"/>
        <v>826500</v>
      </c>
      <c r="BK1872" s="148">
        <f t="shared" ca="1" si="3114"/>
        <v>845500</v>
      </c>
      <c r="BL1872" s="148">
        <f t="shared" ca="1" si="3114"/>
        <v>864500</v>
      </c>
      <c r="BM1872" s="148">
        <f t="shared" ca="1" si="3114"/>
        <v>883500</v>
      </c>
      <c r="BN1872" s="148">
        <f t="shared" ca="1" si="3114"/>
        <v>902500</v>
      </c>
      <c r="BO1872" s="148">
        <f t="shared" ca="1" si="3114"/>
        <v>921500</v>
      </c>
      <c r="BP1872" s="148">
        <f t="shared" ca="1" si="3114"/>
        <v>940500</v>
      </c>
      <c r="BQ1872" s="148">
        <f t="shared" ca="1" si="3114"/>
        <v>959500</v>
      </c>
      <c r="BR1872" s="148">
        <f t="shared" ca="1" si="3114"/>
        <v>978500</v>
      </c>
      <c r="BS1872" s="148">
        <f t="shared" ca="1" si="3114"/>
        <v>997500</v>
      </c>
      <c r="BT1872" s="148">
        <f t="shared" ca="1" si="3114"/>
        <v>1016500</v>
      </c>
      <c r="BU1872" s="148">
        <f t="shared" ca="1" si="3114"/>
        <v>1035500</v>
      </c>
      <c r="BV1872" s="148">
        <f t="shared" ca="1" si="3114"/>
        <v>1054500</v>
      </c>
      <c r="BW1872" s="148">
        <f t="shared" ca="1" si="3114"/>
        <v>1073500</v>
      </c>
      <c r="BX1872" s="148">
        <f t="shared" ca="1" si="3114"/>
        <v>1092500</v>
      </c>
      <c r="BY1872" s="148">
        <f t="shared" ca="1" si="3114"/>
        <v>1111500</v>
      </c>
      <c r="BZ1872" s="148">
        <f t="shared" ca="1" si="3114"/>
        <v>1130500</v>
      </c>
      <c r="CA1872" s="148">
        <f t="shared" ca="1" si="3114"/>
        <v>1149500</v>
      </c>
      <c r="CB1872" s="148">
        <f t="shared" ca="1" si="3114"/>
        <v>1168500</v>
      </c>
      <c r="CC1872" s="148">
        <f t="shared" ca="1" si="3114"/>
        <v>1187500</v>
      </c>
      <c r="CD1872" s="148">
        <f t="shared" ca="1" si="3114"/>
        <v>1206500</v>
      </c>
      <c r="CE1872" s="148">
        <f t="shared" ref="CE1872:CL1872" ca="1" si="3115">CE1871*AVERAGE(CE1867,CE1863)</f>
        <v>1225500</v>
      </c>
      <c r="CF1872" s="148">
        <f t="shared" ca="1" si="3115"/>
        <v>1244500</v>
      </c>
      <c r="CG1872" s="148">
        <f t="shared" ca="1" si="3115"/>
        <v>1263500</v>
      </c>
      <c r="CH1872" s="148">
        <f t="shared" ca="1" si="3115"/>
        <v>1282500</v>
      </c>
      <c r="CI1872" s="148">
        <f t="shared" ca="1" si="3115"/>
        <v>1301500</v>
      </c>
      <c r="CJ1872" s="148">
        <f t="shared" ca="1" si="3115"/>
        <v>1320500</v>
      </c>
      <c r="CK1872" s="148">
        <f t="shared" ca="1" si="3115"/>
        <v>1339500</v>
      </c>
      <c r="CL1872" s="148">
        <f t="shared" ca="1" si="3115"/>
        <v>1358500</v>
      </c>
      <c r="CN1872" s="78"/>
      <c r="CO1872" s="148" t="e">
        <f t="shared" ref="CO1872:DK1872" ca="1" si="3116">CO1871*AVERAGE(CO1867,CO1863)</f>
        <v>#N/A</v>
      </c>
      <c r="CP1872" s="148" t="e">
        <f t="shared" ca="1" si="3116"/>
        <v>#N/A</v>
      </c>
      <c r="CQ1872" s="148" t="e">
        <f t="shared" ca="1" si="3116"/>
        <v>#N/A</v>
      </c>
      <c r="CR1872" s="148" t="e">
        <f t="shared" ca="1" si="3116"/>
        <v>#N/A</v>
      </c>
      <c r="CS1872" s="148" t="e">
        <f t="shared" ca="1" si="3116"/>
        <v>#N/A</v>
      </c>
      <c r="CT1872" s="148" t="e">
        <f t="shared" ca="1" si="3116"/>
        <v>#N/A</v>
      </c>
      <c r="CU1872" s="148" t="e">
        <f t="shared" ca="1" si="3116"/>
        <v>#N/A</v>
      </c>
      <c r="CV1872" s="148" t="e">
        <f t="shared" ca="1" si="3116"/>
        <v>#N/A</v>
      </c>
      <c r="CW1872" s="148" t="e">
        <f t="shared" ca="1" si="3116"/>
        <v>#N/A</v>
      </c>
      <c r="CX1872" s="148" t="e">
        <f t="shared" ca="1" si="3116"/>
        <v>#N/A</v>
      </c>
      <c r="CY1872" s="148" t="e">
        <f t="shared" ca="1" si="3116"/>
        <v>#N/A</v>
      </c>
      <c r="CZ1872" s="148" t="e">
        <f t="shared" ca="1" si="3116"/>
        <v>#N/A</v>
      </c>
      <c r="DA1872" s="148" t="e">
        <f t="shared" ca="1" si="3116"/>
        <v>#N/A</v>
      </c>
      <c r="DB1872" s="148" t="e">
        <f t="shared" ca="1" si="3116"/>
        <v>#N/A</v>
      </c>
      <c r="DC1872" s="148" t="e">
        <f t="shared" ca="1" si="3116"/>
        <v>#N/A</v>
      </c>
      <c r="DD1872" s="148" t="e">
        <f t="shared" ca="1" si="3116"/>
        <v>#N/A</v>
      </c>
      <c r="DE1872" s="148" t="e">
        <f t="shared" ca="1" si="3116"/>
        <v>#N/A</v>
      </c>
      <c r="DF1872" s="148" t="e">
        <f t="shared" ca="1" si="3116"/>
        <v>#N/A</v>
      </c>
      <c r="DG1872" s="148" t="e">
        <f t="shared" ca="1" si="3116"/>
        <v>#N/A</v>
      </c>
      <c r="DH1872" s="148" t="e">
        <f t="shared" ca="1" si="3116"/>
        <v>#N/A</v>
      </c>
      <c r="DI1872" s="148" t="e">
        <f t="shared" ca="1" si="3116"/>
        <v>#N/A</v>
      </c>
      <c r="DJ1872" s="148" t="e">
        <f t="shared" ca="1" si="3116"/>
        <v>#N/A</v>
      </c>
      <c r="DK1872" s="148" t="e">
        <f t="shared" ca="1" si="3116"/>
        <v>#N/A</v>
      </c>
      <c r="DL1872" s="148" t="e">
        <f t="shared" ref="DL1872" ca="1" si="3117">DL1871*AVERAGE(DL1867,DL1863)</f>
        <v>#N/A</v>
      </c>
    </row>
    <row r="1873" spans="1:116" x14ac:dyDescent="0.4">
      <c r="B1873" t="s">
        <v>244</v>
      </c>
      <c r="D1873" t="s">
        <v>771</v>
      </c>
      <c r="E1873" s="8" t="str">
        <f t="shared" si="3087"/>
        <v>1873 SUB-S</v>
      </c>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c r="DK1873" s="72"/>
      <c r="DL1873" s="72"/>
    </row>
    <row r="1874" spans="1:116" x14ac:dyDescent="0.4">
      <c r="B1874" t="s">
        <v>332</v>
      </c>
      <c r="D1874" t="s">
        <v>771</v>
      </c>
      <c r="E1874" s="8" t="str">
        <f t="shared" si="3087"/>
        <v>1874 SUB-S</v>
      </c>
      <c r="G1874" s="8" t="str">
        <f>G1851</f>
        <v>(Primary label)</v>
      </c>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c r="DK1874" s="72"/>
      <c r="DL1874" s="72"/>
    </row>
    <row r="1875" spans="1:116" x14ac:dyDescent="0.4">
      <c r="B1875" t="s">
        <v>332</v>
      </c>
      <c r="D1875" t="s">
        <v>771</v>
      </c>
      <c r="E1875" s="8" t="str">
        <f>ROW()&amp;" "&amp;D1875</f>
        <v>1875 SUB-S</v>
      </c>
      <c r="G1875" s="8" t="str">
        <f>G1852</f>
        <v>primary unit</v>
      </c>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c r="DK1875" s="72"/>
      <c r="DL1875" s="72"/>
    </row>
    <row r="1876" spans="1:116" x14ac:dyDescent="0.4">
      <c r="B1876" t="s">
        <v>332</v>
      </c>
      <c r="D1876" t="s">
        <v>771</v>
      </c>
      <c r="E1876" s="8" t="str">
        <f t="shared" si="3087"/>
        <v>1876 SUB-S</v>
      </c>
      <c r="G1876" s="8" t="str">
        <f>G1853</f>
        <v>Primary revenue driver</v>
      </c>
      <c r="S1876" s="76" t="str">
        <f t="shared" ref="S1876:AX1876" si="3118">S1853</f>
        <v>S$16</v>
      </c>
      <c r="T1876" s="76" t="str">
        <f t="shared" si="3118"/>
        <v>T$16</v>
      </c>
      <c r="U1876" s="76" t="str">
        <f t="shared" si="3118"/>
        <v>U$16</v>
      </c>
      <c r="V1876" s="76" t="str">
        <f t="shared" si="3118"/>
        <v>V$16</v>
      </c>
      <c r="W1876" s="76" t="str">
        <f t="shared" si="3118"/>
        <v>W$16</v>
      </c>
      <c r="X1876" s="76" t="str">
        <f t="shared" si="3118"/>
        <v>X$16</v>
      </c>
      <c r="Y1876" s="76" t="str">
        <f t="shared" si="3118"/>
        <v>Y$16</v>
      </c>
      <c r="Z1876" s="76" t="str">
        <f t="shared" si="3118"/>
        <v>Z$16</v>
      </c>
      <c r="AA1876" s="76" t="str">
        <f t="shared" si="3118"/>
        <v>AA$16</v>
      </c>
      <c r="AB1876" s="76" t="str">
        <f t="shared" si="3118"/>
        <v>AB$16</v>
      </c>
      <c r="AC1876" s="76" t="str">
        <f t="shared" si="3118"/>
        <v>AC$16</v>
      </c>
      <c r="AD1876" s="76" t="str">
        <f t="shared" si="3118"/>
        <v>AD$16</v>
      </c>
      <c r="AE1876" s="76" t="str">
        <f t="shared" si="3118"/>
        <v>AE$16</v>
      </c>
      <c r="AF1876" s="76" t="str">
        <f t="shared" si="3118"/>
        <v>AF$16</v>
      </c>
      <c r="AG1876" s="76" t="str">
        <f t="shared" si="3118"/>
        <v>AG$16</v>
      </c>
      <c r="AH1876" s="76" t="str">
        <f t="shared" si="3118"/>
        <v>AH$16</v>
      </c>
      <c r="AI1876" s="76" t="str">
        <f t="shared" si="3118"/>
        <v>AI$16</v>
      </c>
      <c r="AJ1876" s="76" t="str">
        <f t="shared" si="3118"/>
        <v>AJ$16</v>
      </c>
      <c r="AK1876" s="76" t="str">
        <f t="shared" si="3118"/>
        <v>AK$16</v>
      </c>
      <c r="AL1876" s="76" t="str">
        <f t="shared" si="3118"/>
        <v>AL$16</v>
      </c>
      <c r="AM1876" s="76" t="str">
        <f t="shared" si="3118"/>
        <v>AM$16</v>
      </c>
      <c r="AN1876" s="76" t="str">
        <f t="shared" si="3118"/>
        <v>AN$16</v>
      </c>
      <c r="AO1876" s="76" t="str">
        <f t="shared" si="3118"/>
        <v>AO$16</v>
      </c>
      <c r="AP1876" s="76" t="str">
        <f t="shared" si="3118"/>
        <v>AP$16</v>
      </c>
      <c r="AQ1876" s="76" t="str">
        <f t="shared" si="3118"/>
        <v>AQ$16</v>
      </c>
      <c r="AR1876" s="76" t="str">
        <f t="shared" si="3118"/>
        <v>AR$16</v>
      </c>
      <c r="AS1876" s="76" t="str">
        <f t="shared" si="3118"/>
        <v>AS$16</v>
      </c>
      <c r="AT1876" s="76" t="str">
        <f t="shared" si="3118"/>
        <v>AT$16</v>
      </c>
      <c r="AU1876" s="76" t="str">
        <f t="shared" si="3118"/>
        <v>AU$16</v>
      </c>
      <c r="AV1876" s="76" t="str">
        <f t="shared" si="3118"/>
        <v>AV$16</v>
      </c>
      <c r="AW1876" s="76" t="str">
        <f t="shared" si="3118"/>
        <v>AW$16</v>
      </c>
      <c r="AX1876" s="76" t="str">
        <f t="shared" si="3118"/>
        <v>AX$16</v>
      </c>
      <c r="AY1876" s="76" t="str">
        <f t="shared" ref="AY1876:CD1876" si="3119">AY1853</f>
        <v>AY$16</v>
      </c>
      <c r="AZ1876" s="76" t="str">
        <f t="shared" si="3119"/>
        <v>AZ$16</v>
      </c>
      <c r="BA1876" s="76" t="str">
        <f t="shared" si="3119"/>
        <v>BA$16</v>
      </c>
      <c r="BB1876" s="76" t="str">
        <f t="shared" si="3119"/>
        <v>BB$16</v>
      </c>
      <c r="BC1876" s="76" t="str">
        <f t="shared" si="3119"/>
        <v>BC$16</v>
      </c>
      <c r="BD1876" s="76" t="str">
        <f t="shared" si="3119"/>
        <v>BD$16</v>
      </c>
      <c r="BE1876" s="76" t="str">
        <f t="shared" si="3119"/>
        <v>BE$16</v>
      </c>
      <c r="BF1876" s="76" t="str">
        <f t="shared" si="3119"/>
        <v>BF$16</v>
      </c>
      <c r="BG1876" s="76" t="str">
        <f t="shared" si="3119"/>
        <v>BG$16</v>
      </c>
      <c r="BH1876" s="76" t="str">
        <f t="shared" si="3119"/>
        <v>BH$16</v>
      </c>
      <c r="BI1876" s="76" t="str">
        <f t="shared" si="3119"/>
        <v>BI$16</v>
      </c>
      <c r="BJ1876" s="76" t="str">
        <f t="shared" si="3119"/>
        <v>BJ$16</v>
      </c>
      <c r="BK1876" s="76" t="str">
        <f t="shared" si="3119"/>
        <v>BK$16</v>
      </c>
      <c r="BL1876" s="76" t="str">
        <f t="shared" si="3119"/>
        <v>BL$16</v>
      </c>
      <c r="BM1876" s="76" t="str">
        <f t="shared" si="3119"/>
        <v>BM$16</v>
      </c>
      <c r="BN1876" s="76" t="str">
        <f t="shared" si="3119"/>
        <v>BN$16</v>
      </c>
      <c r="BO1876" s="76" t="str">
        <f t="shared" si="3119"/>
        <v>BO$16</v>
      </c>
      <c r="BP1876" s="76" t="str">
        <f t="shared" si="3119"/>
        <v>BP$16</v>
      </c>
      <c r="BQ1876" s="76" t="str">
        <f t="shared" si="3119"/>
        <v>BQ$16</v>
      </c>
      <c r="BR1876" s="76" t="str">
        <f t="shared" si="3119"/>
        <v>BR$16</v>
      </c>
      <c r="BS1876" s="76" t="str">
        <f t="shared" si="3119"/>
        <v>BS$16</v>
      </c>
      <c r="BT1876" s="76" t="str">
        <f t="shared" si="3119"/>
        <v>BT$16</v>
      </c>
      <c r="BU1876" s="76" t="str">
        <f t="shared" si="3119"/>
        <v>BU$16</v>
      </c>
      <c r="BV1876" s="76" t="str">
        <f t="shared" si="3119"/>
        <v>BV$16</v>
      </c>
      <c r="BW1876" s="76" t="str">
        <f t="shared" si="3119"/>
        <v>BW$16</v>
      </c>
      <c r="BX1876" s="76" t="str">
        <f t="shared" si="3119"/>
        <v>BX$16</v>
      </c>
      <c r="BY1876" s="76" t="str">
        <f t="shared" si="3119"/>
        <v>BY$16</v>
      </c>
      <c r="BZ1876" s="76" t="str">
        <f t="shared" si="3119"/>
        <v>BZ$16</v>
      </c>
      <c r="CA1876" s="76" t="str">
        <f t="shared" si="3119"/>
        <v>CA$16</v>
      </c>
      <c r="CB1876" s="76" t="str">
        <f t="shared" si="3119"/>
        <v>CB$16</v>
      </c>
      <c r="CC1876" s="76" t="str">
        <f t="shared" si="3119"/>
        <v>CC$16</v>
      </c>
      <c r="CD1876" s="76" t="str">
        <f t="shared" si="3119"/>
        <v>CD$16</v>
      </c>
      <c r="CE1876" s="76" t="str">
        <f t="shared" ref="CE1876:CL1876" si="3120">CE1853</f>
        <v>CE$16</v>
      </c>
      <c r="CF1876" s="76" t="str">
        <f t="shared" si="3120"/>
        <v>CF$16</v>
      </c>
      <c r="CG1876" s="76" t="str">
        <f t="shared" si="3120"/>
        <v>CG$16</v>
      </c>
      <c r="CH1876" s="76" t="str">
        <f t="shared" si="3120"/>
        <v>CH$16</v>
      </c>
      <c r="CI1876" s="76" t="str">
        <f t="shared" si="3120"/>
        <v>CI$16</v>
      </c>
      <c r="CJ1876" s="76" t="str">
        <f t="shared" si="3120"/>
        <v>CJ$16</v>
      </c>
      <c r="CK1876" s="76" t="str">
        <f t="shared" si="3120"/>
        <v>CK$16</v>
      </c>
      <c r="CL1876" s="76" t="str">
        <f t="shared" si="3120"/>
        <v>CL$16</v>
      </c>
      <c r="CO1876" s="76" t="str">
        <f t="shared" ref="CO1876:DL1876" si="3121">CO1853</f>
        <v>CO$16</v>
      </c>
      <c r="CP1876" s="76" t="str">
        <f t="shared" si="3121"/>
        <v>CP$16</v>
      </c>
      <c r="CQ1876" s="76" t="str">
        <f t="shared" si="3121"/>
        <v>CQ$16</v>
      </c>
      <c r="CR1876" s="76" t="str">
        <f t="shared" si="3121"/>
        <v>CR$16</v>
      </c>
      <c r="CS1876" s="76" t="str">
        <f t="shared" si="3121"/>
        <v>CS$16</v>
      </c>
      <c r="CT1876" s="76" t="str">
        <f t="shared" si="3121"/>
        <v>CT$16</v>
      </c>
      <c r="CU1876" s="76" t="str">
        <f t="shared" si="3121"/>
        <v>CU$16</v>
      </c>
      <c r="CV1876" s="76" t="str">
        <f t="shared" si="3121"/>
        <v>CV$16</v>
      </c>
      <c r="CW1876" s="76" t="str">
        <f t="shared" si="3121"/>
        <v>CW$16</v>
      </c>
      <c r="CX1876" s="76" t="str">
        <f t="shared" si="3121"/>
        <v>CX$16</v>
      </c>
      <c r="CY1876" s="76" t="str">
        <f t="shared" si="3121"/>
        <v>CY$16</v>
      </c>
      <c r="CZ1876" s="76" t="str">
        <f t="shared" si="3121"/>
        <v>CZ$16</v>
      </c>
      <c r="DA1876" s="76" t="str">
        <f t="shared" si="3121"/>
        <v>DA$16</v>
      </c>
      <c r="DB1876" s="76" t="str">
        <f t="shared" si="3121"/>
        <v>DB$16</v>
      </c>
      <c r="DC1876" s="76" t="str">
        <f t="shared" si="3121"/>
        <v>DC$16</v>
      </c>
      <c r="DD1876" s="76" t="str">
        <f t="shared" si="3121"/>
        <v>DD$16</v>
      </c>
      <c r="DE1876" s="76" t="str">
        <f t="shared" si="3121"/>
        <v>DE$16</v>
      </c>
      <c r="DF1876" s="76" t="str">
        <f t="shared" si="3121"/>
        <v>DF$16</v>
      </c>
      <c r="DG1876" s="76" t="str">
        <f t="shared" si="3121"/>
        <v>DG$16</v>
      </c>
      <c r="DH1876" s="76" t="str">
        <f t="shared" si="3121"/>
        <v>DH$16</v>
      </c>
      <c r="DI1876" s="76" t="str">
        <f t="shared" si="3121"/>
        <v>DI$16</v>
      </c>
      <c r="DJ1876" s="76" t="str">
        <f t="shared" si="3121"/>
        <v>DJ$16</v>
      </c>
      <c r="DK1876" s="76" t="str">
        <f t="shared" si="3121"/>
        <v>DK$16</v>
      </c>
      <c r="DL1876" s="76" t="str">
        <f t="shared" si="3121"/>
        <v>DL$16</v>
      </c>
    </row>
    <row r="1877" spans="1:116" x14ac:dyDescent="0.4">
      <c r="B1877" t="s">
        <v>332</v>
      </c>
      <c r="D1877" t="s">
        <v>771</v>
      </c>
      <c r="E1877" s="8" t="str">
        <f t="shared" si="3087"/>
        <v>1877 SUB-S</v>
      </c>
      <c r="G1877" s="8" t="str">
        <f>G1854</f>
        <v>Primary volume driver</v>
      </c>
      <c r="H1877" s="12"/>
      <c r="I1877" s="60"/>
      <c r="J1877" s="60"/>
      <c r="K1877" s="34"/>
      <c r="L1877" s="34"/>
      <c r="M1877" s="34"/>
      <c r="N1877" s="34"/>
      <c r="O1877" s="34"/>
      <c r="P1877" s="34"/>
      <c r="R1877" s="15"/>
      <c r="S1877" s="76" t="str">
        <f t="shared" ref="S1877:AX1877" si="3122">S1854</f>
        <v>S$17</v>
      </c>
      <c r="T1877" s="76" t="str">
        <f t="shared" si="3122"/>
        <v>T$17</v>
      </c>
      <c r="U1877" s="76" t="str">
        <f t="shared" si="3122"/>
        <v>U$17</v>
      </c>
      <c r="V1877" s="76" t="str">
        <f t="shared" si="3122"/>
        <v>V$17</v>
      </c>
      <c r="W1877" s="76" t="str">
        <f t="shared" si="3122"/>
        <v>W$17</v>
      </c>
      <c r="X1877" s="76" t="str">
        <f t="shared" si="3122"/>
        <v>X$17</v>
      </c>
      <c r="Y1877" s="76" t="str">
        <f t="shared" si="3122"/>
        <v>Y$17</v>
      </c>
      <c r="Z1877" s="76" t="str">
        <f t="shared" si="3122"/>
        <v>Z$17</v>
      </c>
      <c r="AA1877" s="76" t="str">
        <f t="shared" si="3122"/>
        <v>AA$17</v>
      </c>
      <c r="AB1877" s="76" t="str">
        <f t="shared" si="3122"/>
        <v>AB$17</v>
      </c>
      <c r="AC1877" s="76" t="str">
        <f t="shared" si="3122"/>
        <v>AC$17</v>
      </c>
      <c r="AD1877" s="76" t="str">
        <f t="shared" si="3122"/>
        <v>AD$17</v>
      </c>
      <c r="AE1877" s="76" t="str">
        <f t="shared" si="3122"/>
        <v>AE$17</v>
      </c>
      <c r="AF1877" s="76" t="str">
        <f t="shared" si="3122"/>
        <v>AF$17</v>
      </c>
      <c r="AG1877" s="76" t="str">
        <f t="shared" si="3122"/>
        <v>AG$17</v>
      </c>
      <c r="AH1877" s="76" t="str">
        <f t="shared" si="3122"/>
        <v>AH$17</v>
      </c>
      <c r="AI1877" s="76" t="str">
        <f t="shared" si="3122"/>
        <v>AI$17</v>
      </c>
      <c r="AJ1877" s="76" t="str">
        <f t="shared" si="3122"/>
        <v>AJ$17</v>
      </c>
      <c r="AK1877" s="76" t="str">
        <f t="shared" si="3122"/>
        <v>AK$17</v>
      </c>
      <c r="AL1877" s="76" t="str">
        <f t="shared" si="3122"/>
        <v>AL$17</v>
      </c>
      <c r="AM1877" s="76" t="str">
        <f t="shared" si="3122"/>
        <v>AM$17</v>
      </c>
      <c r="AN1877" s="76" t="str">
        <f t="shared" si="3122"/>
        <v>AN$17</v>
      </c>
      <c r="AO1877" s="76" t="str">
        <f t="shared" si="3122"/>
        <v>AO$17</v>
      </c>
      <c r="AP1877" s="76" t="str">
        <f t="shared" si="3122"/>
        <v>AP$17</v>
      </c>
      <c r="AQ1877" s="76" t="str">
        <f t="shared" si="3122"/>
        <v>AQ$17</v>
      </c>
      <c r="AR1877" s="76" t="str">
        <f t="shared" si="3122"/>
        <v>AR$17</v>
      </c>
      <c r="AS1877" s="76" t="str">
        <f t="shared" si="3122"/>
        <v>AS$17</v>
      </c>
      <c r="AT1877" s="76" t="str">
        <f t="shared" si="3122"/>
        <v>AT$17</v>
      </c>
      <c r="AU1877" s="76" t="str">
        <f t="shared" si="3122"/>
        <v>AU$17</v>
      </c>
      <c r="AV1877" s="76" t="str">
        <f t="shared" si="3122"/>
        <v>AV$17</v>
      </c>
      <c r="AW1877" s="76" t="str">
        <f t="shared" si="3122"/>
        <v>AW$17</v>
      </c>
      <c r="AX1877" s="76" t="str">
        <f t="shared" si="3122"/>
        <v>AX$17</v>
      </c>
      <c r="AY1877" s="76" t="str">
        <f t="shared" ref="AY1877:CD1877" si="3123">AY1854</f>
        <v>AY$17</v>
      </c>
      <c r="AZ1877" s="76" t="str">
        <f t="shared" si="3123"/>
        <v>AZ$17</v>
      </c>
      <c r="BA1877" s="76" t="str">
        <f t="shared" si="3123"/>
        <v>BA$17</v>
      </c>
      <c r="BB1877" s="76" t="str">
        <f t="shared" si="3123"/>
        <v>BB$17</v>
      </c>
      <c r="BC1877" s="76" t="str">
        <f t="shared" si="3123"/>
        <v>BC$17</v>
      </c>
      <c r="BD1877" s="76" t="str">
        <f t="shared" si="3123"/>
        <v>BD$17</v>
      </c>
      <c r="BE1877" s="76" t="str">
        <f t="shared" si="3123"/>
        <v>BE$17</v>
      </c>
      <c r="BF1877" s="76" t="str">
        <f t="shared" si="3123"/>
        <v>BF$17</v>
      </c>
      <c r="BG1877" s="76" t="str">
        <f t="shared" si="3123"/>
        <v>BG$17</v>
      </c>
      <c r="BH1877" s="76" t="str">
        <f t="shared" si="3123"/>
        <v>BH$17</v>
      </c>
      <c r="BI1877" s="76" t="str">
        <f t="shared" si="3123"/>
        <v>BI$17</v>
      </c>
      <c r="BJ1877" s="76" t="str">
        <f t="shared" si="3123"/>
        <v>BJ$17</v>
      </c>
      <c r="BK1877" s="76" t="str">
        <f t="shared" si="3123"/>
        <v>BK$17</v>
      </c>
      <c r="BL1877" s="76" t="str">
        <f t="shared" si="3123"/>
        <v>BL$17</v>
      </c>
      <c r="BM1877" s="76" t="str">
        <f t="shared" si="3123"/>
        <v>BM$17</v>
      </c>
      <c r="BN1877" s="76" t="str">
        <f t="shared" si="3123"/>
        <v>BN$17</v>
      </c>
      <c r="BO1877" s="76" t="str">
        <f t="shared" si="3123"/>
        <v>BO$17</v>
      </c>
      <c r="BP1877" s="76" t="str">
        <f t="shared" si="3123"/>
        <v>BP$17</v>
      </c>
      <c r="BQ1877" s="76" t="str">
        <f t="shared" si="3123"/>
        <v>BQ$17</v>
      </c>
      <c r="BR1877" s="76" t="str">
        <f t="shared" si="3123"/>
        <v>BR$17</v>
      </c>
      <c r="BS1877" s="76" t="str">
        <f t="shared" si="3123"/>
        <v>BS$17</v>
      </c>
      <c r="BT1877" s="76" t="str">
        <f t="shared" si="3123"/>
        <v>BT$17</v>
      </c>
      <c r="BU1877" s="76" t="str">
        <f t="shared" si="3123"/>
        <v>BU$17</v>
      </c>
      <c r="BV1877" s="76" t="str">
        <f t="shared" si="3123"/>
        <v>BV$17</v>
      </c>
      <c r="BW1877" s="76" t="str">
        <f t="shared" si="3123"/>
        <v>BW$17</v>
      </c>
      <c r="BX1877" s="76" t="str">
        <f t="shared" si="3123"/>
        <v>BX$17</v>
      </c>
      <c r="BY1877" s="76" t="str">
        <f t="shared" si="3123"/>
        <v>BY$17</v>
      </c>
      <c r="BZ1877" s="76" t="str">
        <f t="shared" si="3123"/>
        <v>BZ$17</v>
      </c>
      <c r="CA1877" s="76" t="str">
        <f t="shared" si="3123"/>
        <v>CA$17</v>
      </c>
      <c r="CB1877" s="76" t="str">
        <f t="shared" si="3123"/>
        <v>CB$17</v>
      </c>
      <c r="CC1877" s="76" t="str">
        <f t="shared" si="3123"/>
        <v>CC$17</v>
      </c>
      <c r="CD1877" s="76" t="str">
        <f t="shared" si="3123"/>
        <v>CD$17</v>
      </c>
      <c r="CE1877" s="76" t="str">
        <f t="shared" ref="CE1877:CL1877" si="3124">CE1854</f>
        <v>CE$17</v>
      </c>
      <c r="CF1877" s="76" t="str">
        <f t="shared" si="3124"/>
        <v>CF$17</v>
      </c>
      <c r="CG1877" s="76" t="str">
        <f t="shared" si="3124"/>
        <v>CG$17</v>
      </c>
      <c r="CH1877" s="76" t="str">
        <f t="shared" si="3124"/>
        <v>CH$17</v>
      </c>
      <c r="CI1877" s="76" t="str">
        <f t="shared" si="3124"/>
        <v>CI$17</v>
      </c>
      <c r="CJ1877" s="76" t="str">
        <f t="shared" si="3124"/>
        <v>CJ$17</v>
      </c>
      <c r="CK1877" s="76" t="str">
        <f t="shared" si="3124"/>
        <v>CK$17</v>
      </c>
      <c r="CL1877" s="76" t="str">
        <f t="shared" si="3124"/>
        <v>CL$17</v>
      </c>
      <c r="CN1877" s="60"/>
      <c r="CO1877" s="76" t="str">
        <f t="shared" ref="CO1877:DL1877" si="3125">CO1854</f>
        <v>CO$17</v>
      </c>
      <c r="CP1877" s="76" t="str">
        <f t="shared" si="3125"/>
        <v>CP$17</v>
      </c>
      <c r="CQ1877" s="76" t="str">
        <f t="shared" si="3125"/>
        <v>CQ$17</v>
      </c>
      <c r="CR1877" s="76" t="str">
        <f t="shared" si="3125"/>
        <v>CR$17</v>
      </c>
      <c r="CS1877" s="76" t="str">
        <f t="shared" si="3125"/>
        <v>CS$17</v>
      </c>
      <c r="CT1877" s="76" t="str">
        <f t="shared" si="3125"/>
        <v>CT$17</v>
      </c>
      <c r="CU1877" s="76" t="str">
        <f t="shared" si="3125"/>
        <v>CU$17</v>
      </c>
      <c r="CV1877" s="76" t="str">
        <f t="shared" si="3125"/>
        <v>CV$17</v>
      </c>
      <c r="CW1877" s="76" t="str">
        <f t="shared" si="3125"/>
        <v>CW$17</v>
      </c>
      <c r="CX1877" s="76" t="str">
        <f t="shared" si="3125"/>
        <v>CX$17</v>
      </c>
      <c r="CY1877" s="76" t="str">
        <f t="shared" si="3125"/>
        <v>CY$17</v>
      </c>
      <c r="CZ1877" s="76" t="str">
        <f t="shared" si="3125"/>
        <v>CZ$17</v>
      </c>
      <c r="DA1877" s="76" t="str">
        <f t="shared" si="3125"/>
        <v>DA$17</v>
      </c>
      <c r="DB1877" s="76" t="str">
        <f t="shared" si="3125"/>
        <v>DB$17</v>
      </c>
      <c r="DC1877" s="76" t="str">
        <f t="shared" si="3125"/>
        <v>DC$17</v>
      </c>
      <c r="DD1877" s="76" t="str">
        <f t="shared" si="3125"/>
        <v>DD$17</v>
      </c>
      <c r="DE1877" s="76" t="str">
        <f t="shared" si="3125"/>
        <v>DE$17</v>
      </c>
      <c r="DF1877" s="76" t="str">
        <f t="shared" si="3125"/>
        <v>DF$17</v>
      </c>
      <c r="DG1877" s="76" t="str">
        <f t="shared" si="3125"/>
        <v>DG$17</v>
      </c>
      <c r="DH1877" s="76" t="str">
        <f t="shared" si="3125"/>
        <v>DH$17</v>
      </c>
      <c r="DI1877" s="76" t="str">
        <f t="shared" si="3125"/>
        <v>DI$17</v>
      </c>
      <c r="DJ1877" s="76" t="str">
        <f t="shared" si="3125"/>
        <v>DJ$17</v>
      </c>
      <c r="DK1877" s="76" t="str">
        <f t="shared" si="3125"/>
        <v>DK$17</v>
      </c>
      <c r="DL1877" s="76" t="str">
        <f t="shared" si="3125"/>
        <v>DL$17</v>
      </c>
    </row>
    <row r="1878" spans="1:116" x14ac:dyDescent="0.4">
      <c r="B1878" t="s">
        <v>332</v>
      </c>
      <c r="D1878" t="s">
        <v>771</v>
      </c>
      <c r="E1878" s="8" t="str">
        <f t="shared" si="3087"/>
        <v>1878 SUB-S</v>
      </c>
      <c r="G1878" s="89" t="str">
        <f>G1859</f>
        <v>Subscription revenue - secondary volume driven:</v>
      </c>
      <c r="H1878" s="12"/>
      <c r="I1878" s="60"/>
      <c r="J1878" s="60"/>
      <c r="K1878" s="15"/>
      <c r="L1878" s="15"/>
      <c r="M1878" s="15"/>
      <c r="N1878" s="15"/>
      <c r="O1878" s="15"/>
      <c r="P1878" s="15"/>
      <c r="R1878" s="15"/>
      <c r="S1878" s="76">
        <f t="shared" ref="S1878:AX1878" si="3126">S1855</f>
        <v>0</v>
      </c>
      <c r="T1878" s="76">
        <f t="shared" si="3126"/>
        <v>0</v>
      </c>
      <c r="U1878" s="76">
        <f t="shared" si="3126"/>
        <v>0</v>
      </c>
      <c r="V1878" s="76">
        <f t="shared" si="3126"/>
        <v>0</v>
      </c>
      <c r="W1878" s="76">
        <f t="shared" si="3126"/>
        <v>0</v>
      </c>
      <c r="X1878" s="76">
        <f t="shared" si="3126"/>
        <v>0</v>
      </c>
      <c r="Y1878" s="76">
        <f t="shared" si="3126"/>
        <v>0</v>
      </c>
      <c r="Z1878" s="76">
        <f t="shared" si="3126"/>
        <v>0</v>
      </c>
      <c r="AA1878" s="76">
        <f t="shared" si="3126"/>
        <v>0</v>
      </c>
      <c r="AB1878" s="76">
        <f t="shared" si="3126"/>
        <v>0</v>
      </c>
      <c r="AC1878" s="76">
        <f t="shared" si="3126"/>
        <v>0</v>
      </c>
      <c r="AD1878" s="76">
        <f t="shared" si="3126"/>
        <v>0</v>
      </c>
      <c r="AE1878" s="76">
        <f t="shared" si="3126"/>
        <v>0</v>
      </c>
      <c r="AF1878" s="76">
        <f t="shared" si="3126"/>
        <v>0</v>
      </c>
      <c r="AG1878" s="76">
        <f t="shared" si="3126"/>
        <v>0</v>
      </c>
      <c r="AH1878" s="76">
        <f t="shared" si="3126"/>
        <v>0</v>
      </c>
      <c r="AI1878" s="76">
        <f t="shared" si="3126"/>
        <v>0</v>
      </c>
      <c r="AJ1878" s="76">
        <f t="shared" si="3126"/>
        <v>0</v>
      </c>
      <c r="AK1878" s="76">
        <f t="shared" si="3126"/>
        <v>0</v>
      </c>
      <c r="AL1878" s="76">
        <f t="shared" si="3126"/>
        <v>0</v>
      </c>
      <c r="AM1878" s="76">
        <f t="shared" si="3126"/>
        <v>0</v>
      </c>
      <c r="AN1878" s="76">
        <f t="shared" si="3126"/>
        <v>0</v>
      </c>
      <c r="AO1878" s="76">
        <f t="shared" si="3126"/>
        <v>0</v>
      </c>
      <c r="AP1878" s="76">
        <f t="shared" si="3126"/>
        <v>0</v>
      </c>
      <c r="AQ1878" s="76">
        <f t="shared" si="3126"/>
        <v>0</v>
      </c>
      <c r="AR1878" s="76">
        <f t="shared" si="3126"/>
        <v>0</v>
      </c>
      <c r="AS1878" s="76">
        <f t="shared" si="3126"/>
        <v>0</v>
      </c>
      <c r="AT1878" s="76">
        <f t="shared" si="3126"/>
        <v>0</v>
      </c>
      <c r="AU1878" s="76">
        <f t="shared" si="3126"/>
        <v>0</v>
      </c>
      <c r="AV1878" s="76">
        <f t="shared" si="3126"/>
        <v>0</v>
      </c>
      <c r="AW1878" s="76">
        <f t="shared" si="3126"/>
        <v>0</v>
      </c>
      <c r="AX1878" s="76">
        <f t="shared" si="3126"/>
        <v>0</v>
      </c>
      <c r="AY1878" s="76">
        <f t="shared" ref="AY1878:CD1878" si="3127">AY1855</f>
        <v>0</v>
      </c>
      <c r="AZ1878" s="76">
        <f t="shared" si="3127"/>
        <v>0</v>
      </c>
      <c r="BA1878" s="76">
        <f t="shared" si="3127"/>
        <v>0</v>
      </c>
      <c r="BB1878" s="76">
        <f t="shared" si="3127"/>
        <v>0</v>
      </c>
      <c r="BC1878" s="76">
        <f t="shared" si="3127"/>
        <v>0</v>
      </c>
      <c r="BD1878" s="76">
        <f t="shared" si="3127"/>
        <v>0</v>
      </c>
      <c r="BE1878" s="76">
        <f t="shared" si="3127"/>
        <v>0</v>
      </c>
      <c r="BF1878" s="76">
        <f t="shared" si="3127"/>
        <v>0</v>
      </c>
      <c r="BG1878" s="76">
        <f t="shared" si="3127"/>
        <v>0</v>
      </c>
      <c r="BH1878" s="76">
        <f t="shared" si="3127"/>
        <v>0</v>
      </c>
      <c r="BI1878" s="76">
        <f t="shared" si="3127"/>
        <v>0</v>
      </c>
      <c r="BJ1878" s="76">
        <f t="shared" si="3127"/>
        <v>0</v>
      </c>
      <c r="BK1878" s="76">
        <f t="shared" si="3127"/>
        <v>0</v>
      </c>
      <c r="BL1878" s="76">
        <f t="shared" si="3127"/>
        <v>0</v>
      </c>
      <c r="BM1878" s="76">
        <f t="shared" si="3127"/>
        <v>0</v>
      </c>
      <c r="BN1878" s="76">
        <f t="shared" si="3127"/>
        <v>0</v>
      </c>
      <c r="BO1878" s="76">
        <f t="shared" si="3127"/>
        <v>0</v>
      </c>
      <c r="BP1878" s="76">
        <f t="shared" si="3127"/>
        <v>0</v>
      </c>
      <c r="BQ1878" s="76">
        <f t="shared" si="3127"/>
        <v>0</v>
      </c>
      <c r="BR1878" s="76">
        <f t="shared" si="3127"/>
        <v>0</v>
      </c>
      <c r="BS1878" s="76">
        <f t="shared" si="3127"/>
        <v>0</v>
      </c>
      <c r="BT1878" s="76">
        <f t="shared" si="3127"/>
        <v>0</v>
      </c>
      <c r="BU1878" s="76">
        <f t="shared" si="3127"/>
        <v>0</v>
      </c>
      <c r="BV1878" s="76">
        <f t="shared" si="3127"/>
        <v>0</v>
      </c>
      <c r="BW1878" s="76">
        <f t="shared" si="3127"/>
        <v>0</v>
      </c>
      <c r="BX1878" s="76">
        <f t="shared" si="3127"/>
        <v>0</v>
      </c>
      <c r="BY1878" s="76">
        <f t="shared" si="3127"/>
        <v>0</v>
      </c>
      <c r="BZ1878" s="76">
        <f t="shared" si="3127"/>
        <v>0</v>
      </c>
      <c r="CA1878" s="76">
        <f t="shared" si="3127"/>
        <v>0</v>
      </c>
      <c r="CB1878" s="76">
        <f t="shared" si="3127"/>
        <v>0</v>
      </c>
      <c r="CC1878" s="76">
        <f t="shared" si="3127"/>
        <v>0</v>
      </c>
      <c r="CD1878" s="76">
        <f t="shared" si="3127"/>
        <v>0</v>
      </c>
      <c r="CE1878" s="76">
        <f t="shared" ref="CE1878:CL1878" si="3128">CE1855</f>
        <v>0</v>
      </c>
      <c r="CF1878" s="76">
        <f t="shared" si="3128"/>
        <v>0</v>
      </c>
      <c r="CG1878" s="76">
        <f t="shared" si="3128"/>
        <v>0</v>
      </c>
      <c r="CH1878" s="76">
        <f t="shared" si="3128"/>
        <v>0</v>
      </c>
      <c r="CI1878" s="76">
        <f t="shared" si="3128"/>
        <v>0</v>
      </c>
      <c r="CJ1878" s="76">
        <f t="shared" si="3128"/>
        <v>0</v>
      </c>
      <c r="CK1878" s="76">
        <f t="shared" si="3128"/>
        <v>0</v>
      </c>
      <c r="CL1878" s="76">
        <f t="shared" si="3128"/>
        <v>0</v>
      </c>
      <c r="CN1878" s="60"/>
      <c r="CO1878" s="76">
        <f t="shared" ref="CO1878:DL1878" si="3129">CO1855</f>
        <v>0</v>
      </c>
      <c r="CP1878" s="76">
        <f t="shared" si="3129"/>
        <v>0</v>
      </c>
      <c r="CQ1878" s="76">
        <f t="shared" si="3129"/>
        <v>0</v>
      </c>
      <c r="CR1878" s="76">
        <f t="shared" si="3129"/>
        <v>0</v>
      </c>
      <c r="CS1878" s="76">
        <f t="shared" si="3129"/>
        <v>0</v>
      </c>
      <c r="CT1878" s="76">
        <f t="shared" si="3129"/>
        <v>0</v>
      </c>
      <c r="CU1878" s="76">
        <f t="shared" si="3129"/>
        <v>0</v>
      </c>
      <c r="CV1878" s="76">
        <f t="shared" si="3129"/>
        <v>0</v>
      </c>
      <c r="CW1878" s="76">
        <f t="shared" si="3129"/>
        <v>0</v>
      </c>
      <c r="CX1878" s="76">
        <f t="shared" si="3129"/>
        <v>0</v>
      </c>
      <c r="CY1878" s="76">
        <f t="shared" si="3129"/>
        <v>0</v>
      </c>
      <c r="CZ1878" s="76">
        <f t="shared" si="3129"/>
        <v>0</v>
      </c>
      <c r="DA1878" s="76">
        <f t="shared" si="3129"/>
        <v>0</v>
      </c>
      <c r="DB1878" s="76">
        <f t="shared" si="3129"/>
        <v>0</v>
      </c>
      <c r="DC1878" s="76">
        <f t="shared" si="3129"/>
        <v>0</v>
      </c>
      <c r="DD1878" s="76">
        <f t="shared" si="3129"/>
        <v>0</v>
      </c>
      <c r="DE1878" s="76">
        <f t="shared" si="3129"/>
        <v>0</v>
      </c>
      <c r="DF1878" s="76">
        <f t="shared" si="3129"/>
        <v>0</v>
      </c>
      <c r="DG1878" s="76">
        <f t="shared" si="3129"/>
        <v>0</v>
      </c>
      <c r="DH1878" s="76">
        <f t="shared" si="3129"/>
        <v>0</v>
      </c>
      <c r="DI1878" s="76">
        <f t="shared" si="3129"/>
        <v>0</v>
      </c>
      <c r="DJ1878" s="76">
        <f t="shared" si="3129"/>
        <v>0</v>
      </c>
      <c r="DK1878" s="76">
        <f t="shared" si="3129"/>
        <v>0</v>
      </c>
      <c r="DL1878" s="76">
        <f t="shared" si="3129"/>
        <v>0</v>
      </c>
    </row>
    <row r="1879" spans="1:116" x14ac:dyDescent="0.4">
      <c r="B1879" t="s">
        <v>332</v>
      </c>
      <c r="D1879" t="s">
        <v>771</v>
      </c>
      <c r="E1879" s="8" t="str">
        <f t="shared" ref="E1879" si="3130">ROW()&amp;" "&amp;D1879</f>
        <v>1879 SUB-S</v>
      </c>
      <c r="G1879" s="241" t="str">
        <f>IFERROR(SUBSTITUTE(TRIM(MID(G1859, SEARCH("-", G1859) + 1, LEN(G1859))),":",""),"no unit")</f>
        <v>secondary volume driven</v>
      </c>
      <c r="H1879" s="12"/>
      <c r="I1879" s="60"/>
      <c r="J1879" s="60"/>
      <c r="K1879" s="15"/>
      <c r="L1879" s="15"/>
      <c r="M1879" s="15"/>
      <c r="N1879" s="15"/>
      <c r="O1879" s="15"/>
      <c r="P1879" s="15"/>
      <c r="R1879" s="15"/>
      <c r="S1879" s="76"/>
      <c r="T1879" s="76"/>
      <c r="U1879" s="76"/>
      <c r="V1879" s="76"/>
      <c r="W1879" s="76"/>
      <c r="X1879" s="76"/>
      <c r="Y1879" s="76"/>
      <c r="Z1879" s="76"/>
      <c r="AA1879" s="76"/>
      <c r="AB1879" s="76"/>
      <c r="AC1879" s="76"/>
      <c r="AD1879" s="76"/>
      <c r="AE1879" s="76"/>
      <c r="AF1879" s="76"/>
      <c r="AG1879" s="76"/>
      <c r="AH1879" s="76"/>
      <c r="AI1879" s="76"/>
      <c r="AJ1879" s="76"/>
      <c r="AK1879" s="76"/>
      <c r="AL1879" s="76"/>
      <c r="AM1879" s="76"/>
      <c r="AN1879" s="76"/>
      <c r="AO1879" s="76"/>
      <c r="AP1879" s="76"/>
      <c r="AQ1879" s="76"/>
      <c r="AR1879" s="76"/>
      <c r="AS1879" s="76"/>
      <c r="AT1879" s="76"/>
      <c r="AU1879" s="76"/>
      <c r="AV1879" s="76"/>
      <c r="AW1879" s="76"/>
      <c r="AX1879" s="76"/>
      <c r="AY1879" s="76"/>
      <c r="AZ1879" s="76"/>
      <c r="BA1879" s="76"/>
      <c r="BB1879" s="76"/>
      <c r="BC1879" s="76"/>
      <c r="BD1879" s="76"/>
      <c r="BE1879" s="76"/>
      <c r="BF1879" s="76"/>
      <c r="BG1879" s="76"/>
      <c r="BH1879" s="76"/>
      <c r="BI1879" s="76"/>
      <c r="BJ1879" s="76"/>
      <c r="BK1879" s="76"/>
      <c r="BL1879" s="76"/>
      <c r="BM1879" s="76"/>
      <c r="BN1879" s="76"/>
      <c r="BO1879" s="76"/>
      <c r="BP1879" s="76"/>
      <c r="BQ1879" s="76"/>
      <c r="BR1879" s="76"/>
      <c r="BS1879" s="76"/>
      <c r="BT1879" s="76"/>
      <c r="BU1879" s="76"/>
      <c r="BV1879" s="76"/>
      <c r="BW1879" s="76"/>
      <c r="BX1879" s="76"/>
      <c r="BY1879" s="76"/>
      <c r="BZ1879" s="76"/>
      <c r="CA1879" s="76"/>
      <c r="CB1879" s="76"/>
      <c r="CC1879" s="76"/>
      <c r="CD1879" s="76"/>
      <c r="CE1879" s="76"/>
      <c r="CF1879" s="76"/>
      <c r="CG1879" s="76"/>
      <c r="CH1879" s="76"/>
      <c r="CI1879" s="76"/>
      <c r="CJ1879" s="76"/>
      <c r="CK1879" s="76"/>
      <c r="CL1879" s="76"/>
      <c r="CN1879" s="60"/>
      <c r="CO1879" s="76"/>
      <c r="CP1879" s="76"/>
      <c r="CQ1879" s="76"/>
      <c r="CR1879" s="76"/>
      <c r="CS1879" s="76"/>
      <c r="CT1879" s="76"/>
      <c r="CU1879" s="76"/>
      <c r="CV1879" s="76"/>
      <c r="CW1879" s="76"/>
      <c r="CX1879" s="76"/>
      <c r="CY1879" s="76"/>
      <c r="CZ1879" s="76"/>
      <c r="DA1879" s="76"/>
      <c r="DB1879" s="76"/>
      <c r="DC1879" s="76"/>
      <c r="DD1879" s="76"/>
      <c r="DE1879" s="76"/>
      <c r="DF1879" s="76"/>
      <c r="DG1879" s="76"/>
      <c r="DH1879" s="76"/>
      <c r="DI1879" s="76"/>
      <c r="DJ1879" s="76"/>
      <c r="DK1879" s="76"/>
      <c r="DL1879" s="76"/>
    </row>
    <row r="1880" spans="1:116" x14ac:dyDescent="0.4">
      <c r="B1880" t="s">
        <v>332</v>
      </c>
      <c r="D1880" t="s">
        <v>771</v>
      </c>
      <c r="E1880" s="8" t="str">
        <f t="shared" si="3087"/>
        <v>1880 SUB-S</v>
      </c>
      <c r="G1880" s="8" t="str">
        <f>G1857</f>
        <v>Secondary revenue driver</v>
      </c>
      <c r="H1880" s="12"/>
      <c r="I1880" s="60"/>
      <c r="J1880" s="60"/>
      <c r="K1880" s="15"/>
      <c r="L1880" s="15"/>
      <c r="M1880" s="15"/>
      <c r="N1880" s="15"/>
      <c r="O1880" s="15"/>
      <c r="P1880" s="15"/>
      <c r="R1880" s="15"/>
      <c r="S1880" s="203" t="str">
        <f>ADDRESS(ROW(S1872),COLUMN(S1872),2)</f>
        <v>S$1872</v>
      </c>
      <c r="T1880" s="203" t="str">
        <f t="shared" ref="T1880:CE1880" si="3131">ADDRESS(ROW(T1872),COLUMN(T1872),2)</f>
        <v>T$1872</v>
      </c>
      <c r="U1880" s="203" t="str">
        <f t="shared" si="3131"/>
        <v>U$1872</v>
      </c>
      <c r="V1880" s="203" t="str">
        <f t="shared" si="3131"/>
        <v>V$1872</v>
      </c>
      <c r="W1880" s="203" t="str">
        <f t="shared" si="3131"/>
        <v>W$1872</v>
      </c>
      <c r="X1880" s="203" t="str">
        <f t="shared" si="3131"/>
        <v>X$1872</v>
      </c>
      <c r="Y1880" s="203" t="str">
        <f t="shared" si="3131"/>
        <v>Y$1872</v>
      </c>
      <c r="Z1880" s="203" t="str">
        <f t="shared" si="3131"/>
        <v>Z$1872</v>
      </c>
      <c r="AA1880" s="203" t="str">
        <f t="shared" si="3131"/>
        <v>AA$1872</v>
      </c>
      <c r="AB1880" s="203" t="str">
        <f t="shared" si="3131"/>
        <v>AB$1872</v>
      </c>
      <c r="AC1880" s="203" t="str">
        <f t="shared" si="3131"/>
        <v>AC$1872</v>
      </c>
      <c r="AD1880" s="203" t="str">
        <f t="shared" si="3131"/>
        <v>AD$1872</v>
      </c>
      <c r="AE1880" s="203" t="str">
        <f t="shared" si="3131"/>
        <v>AE$1872</v>
      </c>
      <c r="AF1880" s="203" t="str">
        <f t="shared" si="3131"/>
        <v>AF$1872</v>
      </c>
      <c r="AG1880" s="203" t="str">
        <f t="shared" si="3131"/>
        <v>AG$1872</v>
      </c>
      <c r="AH1880" s="203" t="str">
        <f t="shared" si="3131"/>
        <v>AH$1872</v>
      </c>
      <c r="AI1880" s="203" t="str">
        <f t="shared" si="3131"/>
        <v>AI$1872</v>
      </c>
      <c r="AJ1880" s="203" t="str">
        <f t="shared" si="3131"/>
        <v>AJ$1872</v>
      </c>
      <c r="AK1880" s="203" t="str">
        <f t="shared" si="3131"/>
        <v>AK$1872</v>
      </c>
      <c r="AL1880" s="203" t="str">
        <f t="shared" si="3131"/>
        <v>AL$1872</v>
      </c>
      <c r="AM1880" s="203" t="str">
        <f t="shared" si="3131"/>
        <v>AM$1872</v>
      </c>
      <c r="AN1880" s="203" t="str">
        <f t="shared" si="3131"/>
        <v>AN$1872</v>
      </c>
      <c r="AO1880" s="203" t="str">
        <f t="shared" si="3131"/>
        <v>AO$1872</v>
      </c>
      <c r="AP1880" s="203" t="str">
        <f t="shared" si="3131"/>
        <v>AP$1872</v>
      </c>
      <c r="AQ1880" s="203" t="str">
        <f t="shared" si="3131"/>
        <v>AQ$1872</v>
      </c>
      <c r="AR1880" s="203" t="str">
        <f t="shared" si="3131"/>
        <v>AR$1872</v>
      </c>
      <c r="AS1880" s="203" t="str">
        <f t="shared" si="3131"/>
        <v>AS$1872</v>
      </c>
      <c r="AT1880" s="203" t="str">
        <f t="shared" si="3131"/>
        <v>AT$1872</v>
      </c>
      <c r="AU1880" s="203" t="str">
        <f t="shared" si="3131"/>
        <v>AU$1872</v>
      </c>
      <c r="AV1880" s="203" t="str">
        <f t="shared" si="3131"/>
        <v>AV$1872</v>
      </c>
      <c r="AW1880" s="203" t="str">
        <f t="shared" si="3131"/>
        <v>AW$1872</v>
      </c>
      <c r="AX1880" s="203" t="str">
        <f t="shared" si="3131"/>
        <v>AX$1872</v>
      </c>
      <c r="AY1880" s="203" t="str">
        <f t="shared" si="3131"/>
        <v>AY$1872</v>
      </c>
      <c r="AZ1880" s="203" t="str">
        <f t="shared" si="3131"/>
        <v>AZ$1872</v>
      </c>
      <c r="BA1880" s="203" t="str">
        <f t="shared" si="3131"/>
        <v>BA$1872</v>
      </c>
      <c r="BB1880" s="203" t="str">
        <f t="shared" si="3131"/>
        <v>BB$1872</v>
      </c>
      <c r="BC1880" s="203" t="str">
        <f t="shared" si="3131"/>
        <v>BC$1872</v>
      </c>
      <c r="BD1880" s="203" t="str">
        <f t="shared" si="3131"/>
        <v>BD$1872</v>
      </c>
      <c r="BE1880" s="203" t="str">
        <f t="shared" si="3131"/>
        <v>BE$1872</v>
      </c>
      <c r="BF1880" s="203" t="str">
        <f t="shared" si="3131"/>
        <v>BF$1872</v>
      </c>
      <c r="BG1880" s="203" t="str">
        <f t="shared" si="3131"/>
        <v>BG$1872</v>
      </c>
      <c r="BH1880" s="203" t="str">
        <f t="shared" si="3131"/>
        <v>BH$1872</v>
      </c>
      <c r="BI1880" s="203" t="str">
        <f t="shared" si="3131"/>
        <v>BI$1872</v>
      </c>
      <c r="BJ1880" s="203" t="str">
        <f t="shared" si="3131"/>
        <v>BJ$1872</v>
      </c>
      <c r="BK1880" s="203" t="str">
        <f t="shared" si="3131"/>
        <v>BK$1872</v>
      </c>
      <c r="BL1880" s="203" t="str">
        <f t="shared" si="3131"/>
        <v>BL$1872</v>
      </c>
      <c r="BM1880" s="203" t="str">
        <f t="shared" si="3131"/>
        <v>BM$1872</v>
      </c>
      <c r="BN1880" s="203" t="str">
        <f t="shared" si="3131"/>
        <v>BN$1872</v>
      </c>
      <c r="BO1880" s="203" t="str">
        <f t="shared" si="3131"/>
        <v>BO$1872</v>
      </c>
      <c r="BP1880" s="203" t="str">
        <f t="shared" si="3131"/>
        <v>BP$1872</v>
      </c>
      <c r="BQ1880" s="203" t="str">
        <f t="shared" si="3131"/>
        <v>BQ$1872</v>
      </c>
      <c r="BR1880" s="203" t="str">
        <f t="shared" si="3131"/>
        <v>BR$1872</v>
      </c>
      <c r="BS1880" s="203" t="str">
        <f t="shared" si="3131"/>
        <v>BS$1872</v>
      </c>
      <c r="BT1880" s="203" t="str">
        <f t="shared" si="3131"/>
        <v>BT$1872</v>
      </c>
      <c r="BU1880" s="203" t="str">
        <f t="shared" si="3131"/>
        <v>BU$1872</v>
      </c>
      <c r="BV1880" s="203" t="str">
        <f t="shared" si="3131"/>
        <v>BV$1872</v>
      </c>
      <c r="BW1880" s="203" t="str">
        <f t="shared" si="3131"/>
        <v>BW$1872</v>
      </c>
      <c r="BX1880" s="203" t="str">
        <f t="shared" si="3131"/>
        <v>BX$1872</v>
      </c>
      <c r="BY1880" s="203" t="str">
        <f t="shared" si="3131"/>
        <v>BY$1872</v>
      </c>
      <c r="BZ1880" s="203" t="str">
        <f t="shared" si="3131"/>
        <v>BZ$1872</v>
      </c>
      <c r="CA1880" s="203" t="str">
        <f t="shared" si="3131"/>
        <v>CA$1872</v>
      </c>
      <c r="CB1880" s="203" t="str">
        <f t="shared" si="3131"/>
        <v>CB$1872</v>
      </c>
      <c r="CC1880" s="203" t="str">
        <f t="shared" si="3131"/>
        <v>CC$1872</v>
      </c>
      <c r="CD1880" s="203" t="str">
        <f t="shared" si="3131"/>
        <v>CD$1872</v>
      </c>
      <c r="CE1880" s="203" t="str">
        <f t="shared" si="3131"/>
        <v>CE$1872</v>
      </c>
      <c r="CF1880" s="203" t="str">
        <f t="shared" ref="CF1880:CL1880" si="3132">ADDRESS(ROW(CF1872),COLUMN(CF1872),2)</f>
        <v>CF$1872</v>
      </c>
      <c r="CG1880" s="203" t="str">
        <f t="shared" si="3132"/>
        <v>CG$1872</v>
      </c>
      <c r="CH1880" s="203" t="str">
        <f t="shared" si="3132"/>
        <v>CH$1872</v>
      </c>
      <c r="CI1880" s="203" t="str">
        <f t="shared" si="3132"/>
        <v>CI$1872</v>
      </c>
      <c r="CJ1880" s="203" t="str">
        <f t="shared" si="3132"/>
        <v>CJ$1872</v>
      </c>
      <c r="CK1880" s="203" t="str">
        <f t="shared" si="3132"/>
        <v>CK$1872</v>
      </c>
      <c r="CL1880" s="203" t="str">
        <f t="shared" si="3132"/>
        <v>CL$1872</v>
      </c>
      <c r="CN1880" s="60"/>
      <c r="CO1880" s="203" t="str">
        <f t="shared" ref="CO1880:DK1880" si="3133">ADDRESS(ROW(CO1872),COLUMN(CO1872),2)</f>
        <v>CO$1872</v>
      </c>
      <c r="CP1880" s="203" t="str">
        <f t="shared" si="3133"/>
        <v>CP$1872</v>
      </c>
      <c r="CQ1880" s="203" t="str">
        <f t="shared" si="3133"/>
        <v>CQ$1872</v>
      </c>
      <c r="CR1880" s="203" t="str">
        <f t="shared" si="3133"/>
        <v>CR$1872</v>
      </c>
      <c r="CS1880" s="203" t="str">
        <f t="shared" si="3133"/>
        <v>CS$1872</v>
      </c>
      <c r="CT1880" s="203" t="str">
        <f t="shared" si="3133"/>
        <v>CT$1872</v>
      </c>
      <c r="CU1880" s="203" t="str">
        <f t="shared" si="3133"/>
        <v>CU$1872</v>
      </c>
      <c r="CV1880" s="203" t="str">
        <f t="shared" si="3133"/>
        <v>CV$1872</v>
      </c>
      <c r="CW1880" s="203" t="str">
        <f t="shared" si="3133"/>
        <v>CW$1872</v>
      </c>
      <c r="CX1880" s="203" t="str">
        <f t="shared" si="3133"/>
        <v>CX$1872</v>
      </c>
      <c r="CY1880" s="203" t="str">
        <f t="shared" si="3133"/>
        <v>CY$1872</v>
      </c>
      <c r="CZ1880" s="203" t="str">
        <f t="shared" si="3133"/>
        <v>CZ$1872</v>
      </c>
      <c r="DA1880" s="203" t="str">
        <f t="shared" si="3133"/>
        <v>DA$1872</v>
      </c>
      <c r="DB1880" s="203" t="str">
        <f t="shared" si="3133"/>
        <v>DB$1872</v>
      </c>
      <c r="DC1880" s="203" t="str">
        <f t="shared" si="3133"/>
        <v>DC$1872</v>
      </c>
      <c r="DD1880" s="203" t="str">
        <f t="shared" si="3133"/>
        <v>DD$1872</v>
      </c>
      <c r="DE1880" s="203" t="str">
        <f t="shared" si="3133"/>
        <v>DE$1872</v>
      </c>
      <c r="DF1880" s="203" t="str">
        <f t="shared" si="3133"/>
        <v>DF$1872</v>
      </c>
      <c r="DG1880" s="203" t="str">
        <f t="shared" si="3133"/>
        <v>DG$1872</v>
      </c>
      <c r="DH1880" s="203" t="str">
        <f t="shared" si="3133"/>
        <v>DH$1872</v>
      </c>
      <c r="DI1880" s="203" t="str">
        <f t="shared" si="3133"/>
        <v>DI$1872</v>
      </c>
      <c r="DJ1880" s="203" t="str">
        <f t="shared" si="3133"/>
        <v>DJ$1872</v>
      </c>
      <c r="DK1880" s="203" t="str">
        <f t="shared" si="3133"/>
        <v>DK$1872</v>
      </c>
      <c r="DL1880" s="203" t="str">
        <f t="shared" ref="DL1880" si="3134">ADDRESS(ROW(DL1872),COLUMN(DL1872),2)</f>
        <v>DL$1872</v>
      </c>
    </row>
    <row r="1881" spans="1:116" x14ac:dyDescent="0.4">
      <c r="B1881" t="s">
        <v>332</v>
      </c>
      <c r="D1881" t="s">
        <v>771</v>
      </c>
      <c r="E1881" s="8" t="str">
        <f t="shared" si="3087"/>
        <v>1881 SUB-S</v>
      </c>
      <c r="G1881" s="8" t="str">
        <f>G1858</f>
        <v>Secondary volume driver</v>
      </c>
      <c r="H1881" s="12"/>
      <c r="I1881" s="60"/>
      <c r="J1881" s="60"/>
      <c r="K1881" s="15"/>
      <c r="L1881" s="15"/>
      <c r="M1881" s="15"/>
      <c r="N1881" s="15"/>
      <c r="O1881" s="15"/>
      <c r="P1881" s="15"/>
      <c r="R1881" s="15"/>
      <c r="S1881" s="203" t="str">
        <f>ADDRESS(ROW(S1867),COLUMN(S1867),2)</f>
        <v>S$1867</v>
      </c>
      <c r="T1881" s="203" t="str">
        <f t="shared" ref="T1881:CE1881" si="3135">ADDRESS(ROW(T1867),COLUMN(T1867),2)</f>
        <v>T$1867</v>
      </c>
      <c r="U1881" s="203" t="str">
        <f t="shared" si="3135"/>
        <v>U$1867</v>
      </c>
      <c r="V1881" s="203" t="str">
        <f t="shared" si="3135"/>
        <v>V$1867</v>
      </c>
      <c r="W1881" s="203" t="str">
        <f t="shared" si="3135"/>
        <v>W$1867</v>
      </c>
      <c r="X1881" s="203" t="str">
        <f t="shared" si="3135"/>
        <v>X$1867</v>
      </c>
      <c r="Y1881" s="203" t="str">
        <f t="shared" si="3135"/>
        <v>Y$1867</v>
      </c>
      <c r="Z1881" s="203" t="str">
        <f t="shared" si="3135"/>
        <v>Z$1867</v>
      </c>
      <c r="AA1881" s="203" t="str">
        <f t="shared" si="3135"/>
        <v>AA$1867</v>
      </c>
      <c r="AB1881" s="203" t="str">
        <f t="shared" si="3135"/>
        <v>AB$1867</v>
      </c>
      <c r="AC1881" s="203" t="str">
        <f t="shared" si="3135"/>
        <v>AC$1867</v>
      </c>
      <c r="AD1881" s="203" t="str">
        <f t="shared" si="3135"/>
        <v>AD$1867</v>
      </c>
      <c r="AE1881" s="203" t="str">
        <f t="shared" si="3135"/>
        <v>AE$1867</v>
      </c>
      <c r="AF1881" s="203" t="str">
        <f t="shared" si="3135"/>
        <v>AF$1867</v>
      </c>
      <c r="AG1881" s="203" t="str">
        <f t="shared" si="3135"/>
        <v>AG$1867</v>
      </c>
      <c r="AH1881" s="203" t="str">
        <f t="shared" si="3135"/>
        <v>AH$1867</v>
      </c>
      <c r="AI1881" s="203" t="str">
        <f t="shared" si="3135"/>
        <v>AI$1867</v>
      </c>
      <c r="AJ1881" s="203" t="str">
        <f t="shared" si="3135"/>
        <v>AJ$1867</v>
      </c>
      <c r="AK1881" s="203" t="str">
        <f t="shared" si="3135"/>
        <v>AK$1867</v>
      </c>
      <c r="AL1881" s="203" t="str">
        <f t="shared" si="3135"/>
        <v>AL$1867</v>
      </c>
      <c r="AM1881" s="203" t="str">
        <f t="shared" si="3135"/>
        <v>AM$1867</v>
      </c>
      <c r="AN1881" s="203" t="str">
        <f t="shared" si="3135"/>
        <v>AN$1867</v>
      </c>
      <c r="AO1881" s="203" t="str">
        <f t="shared" si="3135"/>
        <v>AO$1867</v>
      </c>
      <c r="AP1881" s="203" t="str">
        <f t="shared" si="3135"/>
        <v>AP$1867</v>
      </c>
      <c r="AQ1881" s="203" t="str">
        <f t="shared" si="3135"/>
        <v>AQ$1867</v>
      </c>
      <c r="AR1881" s="203" t="str">
        <f t="shared" si="3135"/>
        <v>AR$1867</v>
      </c>
      <c r="AS1881" s="203" t="str">
        <f t="shared" si="3135"/>
        <v>AS$1867</v>
      </c>
      <c r="AT1881" s="203" t="str">
        <f t="shared" si="3135"/>
        <v>AT$1867</v>
      </c>
      <c r="AU1881" s="203" t="str">
        <f t="shared" si="3135"/>
        <v>AU$1867</v>
      </c>
      <c r="AV1881" s="203" t="str">
        <f t="shared" si="3135"/>
        <v>AV$1867</v>
      </c>
      <c r="AW1881" s="203" t="str">
        <f t="shared" si="3135"/>
        <v>AW$1867</v>
      </c>
      <c r="AX1881" s="203" t="str">
        <f t="shared" si="3135"/>
        <v>AX$1867</v>
      </c>
      <c r="AY1881" s="203" t="str">
        <f t="shared" si="3135"/>
        <v>AY$1867</v>
      </c>
      <c r="AZ1881" s="203" t="str">
        <f t="shared" si="3135"/>
        <v>AZ$1867</v>
      </c>
      <c r="BA1881" s="203" t="str">
        <f t="shared" si="3135"/>
        <v>BA$1867</v>
      </c>
      <c r="BB1881" s="203" t="str">
        <f t="shared" si="3135"/>
        <v>BB$1867</v>
      </c>
      <c r="BC1881" s="203" t="str">
        <f t="shared" si="3135"/>
        <v>BC$1867</v>
      </c>
      <c r="BD1881" s="203" t="str">
        <f t="shared" si="3135"/>
        <v>BD$1867</v>
      </c>
      <c r="BE1881" s="203" t="str">
        <f t="shared" si="3135"/>
        <v>BE$1867</v>
      </c>
      <c r="BF1881" s="203" t="str">
        <f t="shared" si="3135"/>
        <v>BF$1867</v>
      </c>
      <c r="BG1881" s="203" t="str">
        <f t="shared" si="3135"/>
        <v>BG$1867</v>
      </c>
      <c r="BH1881" s="203" t="str">
        <f t="shared" si="3135"/>
        <v>BH$1867</v>
      </c>
      <c r="BI1881" s="203" t="str">
        <f t="shared" si="3135"/>
        <v>BI$1867</v>
      </c>
      <c r="BJ1881" s="203" t="str">
        <f t="shared" si="3135"/>
        <v>BJ$1867</v>
      </c>
      <c r="BK1881" s="203" t="str">
        <f t="shared" si="3135"/>
        <v>BK$1867</v>
      </c>
      <c r="BL1881" s="203" t="str">
        <f t="shared" si="3135"/>
        <v>BL$1867</v>
      </c>
      <c r="BM1881" s="203" t="str">
        <f t="shared" si="3135"/>
        <v>BM$1867</v>
      </c>
      <c r="BN1881" s="203" t="str">
        <f t="shared" si="3135"/>
        <v>BN$1867</v>
      </c>
      <c r="BO1881" s="203" t="str">
        <f t="shared" si="3135"/>
        <v>BO$1867</v>
      </c>
      <c r="BP1881" s="203" t="str">
        <f t="shared" si="3135"/>
        <v>BP$1867</v>
      </c>
      <c r="BQ1881" s="203" t="str">
        <f t="shared" si="3135"/>
        <v>BQ$1867</v>
      </c>
      <c r="BR1881" s="203" t="str">
        <f t="shared" si="3135"/>
        <v>BR$1867</v>
      </c>
      <c r="BS1881" s="203" t="str">
        <f t="shared" si="3135"/>
        <v>BS$1867</v>
      </c>
      <c r="BT1881" s="203" t="str">
        <f t="shared" si="3135"/>
        <v>BT$1867</v>
      </c>
      <c r="BU1881" s="203" t="str">
        <f t="shared" si="3135"/>
        <v>BU$1867</v>
      </c>
      <c r="BV1881" s="203" t="str">
        <f t="shared" si="3135"/>
        <v>BV$1867</v>
      </c>
      <c r="BW1881" s="203" t="str">
        <f t="shared" si="3135"/>
        <v>BW$1867</v>
      </c>
      <c r="BX1881" s="203" t="str">
        <f t="shared" si="3135"/>
        <v>BX$1867</v>
      </c>
      <c r="BY1881" s="203" t="str">
        <f t="shared" si="3135"/>
        <v>BY$1867</v>
      </c>
      <c r="BZ1881" s="203" t="str">
        <f t="shared" si="3135"/>
        <v>BZ$1867</v>
      </c>
      <c r="CA1881" s="203" t="str">
        <f t="shared" si="3135"/>
        <v>CA$1867</v>
      </c>
      <c r="CB1881" s="203" t="str">
        <f t="shared" si="3135"/>
        <v>CB$1867</v>
      </c>
      <c r="CC1881" s="203" t="str">
        <f t="shared" si="3135"/>
        <v>CC$1867</v>
      </c>
      <c r="CD1881" s="203" t="str">
        <f t="shared" si="3135"/>
        <v>CD$1867</v>
      </c>
      <c r="CE1881" s="203" t="str">
        <f t="shared" si="3135"/>
        <v>CE$1867</v>
      </c>
      <c r="CF1881" s="203" t="str">
        <f t="shared" ref="CF1881:CL1881" si="3136">ADDRESS(ROW(CF1867),COLUMN(CF1867),2)</f>
        <v>CF$1867</v>
      </c>
      <c r="CG1881" s="203" t="str">
        <f t="shared" si="3136"/>
        <v>CG$1867</v>
      </c>
      <c r="CH1881" s="203" t="str">
        <f t="shared" si="3136"/>
        <v>CH$1867</v>
      </c>
      <c r="CI1881" s="203" t="str">
        <f t="shared" si="3136"/>
        <v>CI$1867</v>
      </c>
      <c r="CJ1881" s="203" t="str">
        <f t="shared" si="3136"/>
        <v>CJ$1867</v>
      </c>
      <c r="CK1881" s="203" t="str">
        <f t="shared" si="3136"/>
        <v>CK$1867</v>
      </c>
      <c r="CL1881" s="203" t="str">
        <f t="shared" si="3136"/>
        <v>CL$1867</v>
      </c>
      <c r="CN1881" s="60"/>
      <c r="CO1881" s="203" t="str">
        <f t="shared" ref="CO1881:DK1881" si="3137">ADDRESS(ROW(CO1867),COLUMN(CO1867),2)</f>
        <v>CO$1867</v>
      </c>
      <c r="CP1881" s="203" t="str">
        <f t="shared" si="3137"/>
        <v>CP$1867</v>
      </c>
      <c r="CQ1881" s="203" t="str">
        <f t="shared" si="3137"/>
        <v>CQ$1867</v>
      </c>
      <c r="CR1881" s="203" t="str">
        <f t="shared" si="3137"/>
        <v>CR$1867</v>
      </c>
      <c r="CS1881" s="203" t="str">
        <f t="shared" si="3137"/>
        <v>CS$1867</v>
      </c>
      <c r="CT1881" s="203" t="str">
        <f t="shared" si="3137"/>
        <v>CT$1867</v>
      </c>
      <c r="CU1881" s="203" t="str">
        <f t="shared" si="3137"/>
        <v>CU$1867</v>
      </c>
      <c r="CV1881" s="203" t="str">
        <f t="shared" si="3137"/>
        <v>CV$1867</v>
      </c>
      <c r="CW1881" s="203" t="str">
        <f t="shared" si="3137"/>
        <v>CW$1867</v>
      </c>
      <c r="CX1881" s="203" t="str">
        <f t="shared" si="3137"/>
        <v>CX$1867</v>
      </c>
      <c r="CY1881" s="203" t="str">
        <f t="shared" si="3137"/>
        <v>CY$1867</v>
      </c>
      <c r="CZ1881" s="203" t="str">
        <f t="shared" si="3137"/>
        <v>CZ$1867</v>
      </c>
      <c r="DA1881" s="203" t="str">
        <f t="shared" si="3137"/>
        <v>DA$1867</v>
      </c>
      <c r="DB1881" s="203" t="str">
        <f t="shared" si="3137"/>
        <v>DB$1867</v>
      </c>
      <c r="DC1881" s="203" t="str">
        <f t="shared" si="3137"/>
        <v>DC$1867</v>
      </c>
      <c r="DD1881" s="203" t="str">
        <f t="shared" si="3137"/>
        <v>DD$1867</v>
      </c>
      <c r="DE1881" s="203" t="str">
        <f t="shared" si="3137"/>
        <v>DE$1867</v>
      </c>
      <c r="DF1881" s="203" t="str">
        <f t="shared" si="3137"/>
        <v>DF$1867</v>
      </c>
      <c r="DG1881" s="203" t="str">
        <f t="shared" si="3137"/>
        <v>DG$1867</v>
      </c>
      <c r="DH1881" s="203" t="str">
        <f t="shared" si="3137"/>
        <v>DH$1867</v>
      </c>
      <c r="DI1881" s="203" t="str">
        <f t="shared" si="3137"/>
        <v>DI$1867</v>
      </c>
      <c r="DJ1881" s="203" t="str">
        <f t="shared" si="3137"/>
        <v>DJ$1867</v>
      </c>
      <c r="DK1881" s="203" t="str">
        <f t="shared" si="3137"/>
        <v>DK$1867</v>
      </c>
      <c r="DL1881" s="203" t="str">
        <f t="shared" ref="DL1881" si="3138">ADDRESS(ROW(DL1867),COLUMN(DL1867),2)</f>
        <v>DL$1867</v>
      </c>
    </row>
    <row r="1882" spans="1:116" x14ac:dyDescent="0.4">
      <c r="E1882" s="8"/>
      <c r="G1882" s="136"/>
      <c r="H1882" s="12"/>
      <c r="I1882" s="60"/>
      <c r="J1882" s="60"/>
      <c r="K1882" s="15"/>
      <c r="L1882" s="15"/>
      <c r="M1882" s="15"/>
      <c r="N1882" s="15"/>
      <c r="O1882" s="15"/>
      <c r="P1882" s="15"/>
      <c r="R1882" s="15"/>
      <c r="S1882" s="80"/>
      <c r="T1882" s="80"/>
      <c r="U1882" s="80"/>
      <c r="V1882" s="80"/>
      <c r="W1882" s="80"/>
      <c r="X1882" s="80"/>
      <c r="Y1882" s="80"/>
      <c r="Z1882" s="80"/>
      <c r="AA1882" s="80"/>
      <c r="AB1882" s="80"/>
      <c r="AC1882" s="80"/>
      <c r="AD1882" s="80"/>
      <c r="AE1882" s="80"/>
      <c r="AF1882" s="80"/>
      <c r="AG1882" s="80"/>
      <c r="AH1882" s="80"/>
      <c r="AI1882" s="80"/>
      <c r="AJ1882" s="80"/>
      <c r="AK1882" s="80"/>
      <c r="AL1882" s="80"/>
      <c r="AM1882" s="80"/>
      <c r="AN1882" s="80"/>
      <c r="AO1882" s="80"/>
      <c r="AP1882" s="80"/>
      <c r="AQ1882" s="80"/>
      <c r="AR1882" s="80"/>
      <c r="AS1882" s="80"/>
      <c r="AT1882" s="80"/>
      <c r="AU1882" s="80"/>
      <c r="AV1882" s="80"/>
      <c r="AW1882" s="80"/>
      <c r="AX1882" s="80"/>
      <c r="AY1882" s="80"/>
      <c r="AZ1882" s="80"/>
      <c r="BA1882" s="80"/>
      <c r="BB1882" s="80"/>
      <c r="BC1882" s="80"/>
      <c r="BD1882" s="80"/>
      <c r="BE1882" s="80"/>
      <c r="BF1882" s="80"/>
      <c r="BG1882" s="80"/>
      <c r="BH1882" s="80"/>
      <c r="BI1882" s="80"/>
      <c r="BJ1882" s="80"/>
      <c r="BK1882" s="80"/>
      <c r="BL1882" s="80"/>
      <c r="BM1882" s="80"/>
      <c r="BN1882" s="80"/>
      <c r="BO1882" s="80"/>
      <c r="BP1882" s="80"/>
      <c r="BQ1882" s="80"/>
      <c r="BR1882" s="80"/>
      <c r="BS1882" s="80"/>
      <c r="BT1882" s="80"/>
      <c r="BU1882" s="80"/>
      <c r="BV1882" s="80"/>
      <c r="BW1882" s="80"/>
      <c r="BX1882" s="80"/>
      <c r="BY1882" s="80"/>
      <c r="BZ1882" s="80"/>
      <c r="CA1882" s="80"/>
      <c r="CB1882" s="80"/>
      <c r="CC1882" s="80"/>
      <c r="CD1882" s="80"/>
      <c r="CE1882" s="80"/>
      <c r="CF1882" s="80"/>
      <c r="CG1882" s="80"/>
      <c r="CH1882" s="80"/>
      <c r="CI1882" s="80"/>
      <c r="CJ1882" s="80"/>
      <c r="CK1882" s="80"/>
      <c r="CL1882" s="80"/>
      <c r="CN1882" s="60"/>
      <c r="CO1882" s="80"/>
      <c r="CP1882" s="80"/>
      <c r="CQ1882" s="80"/>
      <c r="CR1882" s="80"/>
      <c r="CS1882" s="80"/>
      <c r="CT1882" s="80"/>
      <c r="CU1882" s="80"/>
      <c r="CV1882" s="80"/>
      <c r="CW1882" s="80"/>
      <c r="CX1882" s="80"/>
      <c r="CY1882" s="80"/>
      <c r="CZ1882" s="80"/>
      <c r="DA1882" s="80"/>
      <c r="DB1882" s="80"/>
      <c r="DC1882" s="80"/>
      <c r="DD1882" s="80"/>
      <c r="DE1882" s="80"/>
      <c r="DF1882" s="80"/>
      <c r="DG1882" s="80"/>
      <c r="DH1882" s="80"/>
      <c r="DI1882" s="80"/>
      <c r="DJ1882" s="80"/>
      <c r="DK1882" s="80"/>
      <c r="DL1882" s="80"/>
    </row>
    <row r="1883" spans="1:116" x14ac:dyDescent="0.4">
      <c r="A1883" s="174"/>
      <c r="E1883" s="8"/>
      <c r="G1883" s="175" t="s">
        <v>490</v>
      </c>
      <c r="H1883" s="174"/>
      <c r="I1883" s="176"/>
      <c r="J1883" s="176"/>
      <c r="K1883" s="197"/>
      <c r="L1883" s="197"/>
      <c r="M1883" s="197"/>
      <c r="N1883" s="197"/>
      <c r="O1883" s="197"/>
      <c r="P1883" s="197"/>
      <c r="R1883" s="198"/>
      <c r="S1883" s="174"/>
      <c r="T1883" s="174"/>
      <c r="U1883" s="174"/>
      <c r="V1883" s="174"/>
      <c r="W1883" s="174"/>
      <c r="X1883" s="174"/>
      <c r="Y1883" s="174"/>
      <c r="Z1883" s="174"/>
      <c r="AA1883" s="174"/>
      <c r="AB1883" s="174"/>
      <c r="AC1883" s="174"/>
      <c r="AD1883" s="174"/>
      <c r="AE1883" s="174"/>
      <c r="AF1883" s="174"/>
      <c r="AG1883" s="174"/>
      <c r="AH1883" s="174"/>
      <c r="AI1883" s="174"/>
      <c r="AJ1883" s="174"/>
      <c r="AK1883" s="174"/>
      <c r="AL1883" s="174"/>
      <c r="AM1883" s="174"/>
      <c r="AN1883" s="174"/>
      <c r="AO1883" s="174"/>
      <c r="AP1883" s="174"/>
      <c r="AQ1883" s="174"/>
      <c r="AR1883" s="174"/>
      <c r="AS1883" s="174"/>
      <c r="AT1883" s="174"/>
      <c r="AU1883" s="174"/>
      <c r="AV1883" s="174"/>
      <c r="AW1883" s="174"/>
      <c r="AX1883" s="174"/>
      <c r="AY1883" s="174"/>
      <c r="AZ1883" s="174"/>
      <c r="BA1883" s="174"/>
      <c r="BB1883" s="174"/>
      <c r="BC1883" s="174"/>
      <c r="BD1883" s="174"/>
      <c r="BE1883" s="174"/>
      <c r="BF1883" s="174"/>
      <c r="BG1883" s="174"/>
      <c r="BH1883" s="174"/>
      <c r="BI1883" s="174"/>
      <c r="BJ1883" s="174"/>
      <c r="BK1883" s="174"/>
      <c r="BL1883" s="174"/>
      <c r="BM1883" s="174"/>
      <c r="BN1883" s="174"/>
      <c r="BO1883" s="174"/>
      <c r="BP1883" s="174"/>
      <c r="BQ1883" s="174"/>
      <c r="BR1883" s="174"/>
      <c r="BS1883" s="174"/>
      <c r="BT1883" s="174"/>
      <c r="BU1883" s="174"/>
      <c r="BV1883" s="174"/>
      <c r="BW1883" s="174"/>
      <c r="BX1883" s="174"/>
      <c r="BY1883" s="174"/>
      <c r="BZ1883" s="174"/>
      <c r="CA1883" s="174"/>
      <c r="CB1883" s="174"/>
      <c r="CC1883" s="174"/>
      <c r="CD1883" s="174"/>
      <c r="CE1883" s="174"/>
      <c r="CF1883" s="174"/>
      <c r="CG1883" s="174"/>
      <c r="CH1883" s="174"/>
      <c r="CI1883" s="174"/>
      <c r="CJ1883" s="174"/>
      <c r="CK1883" s="174"/>
      <c r="CL1883" s="174"/>
      <c r="CN1883" s="176"/>
      <c r="CO1883" s="174"/>
      <c r="CP1883" s="174"/>
      <c r="CQ1883" s="174"/>
      <c r="CR1883" s="174"/>
      <c r="CS1883" s="174"/>
      <c r="CT1883" s="174"/>
      <c r="CU1883" s="174"/>
      <c r="CV1883" s="174"/>
      <c r="CW1883" s="174"/>
      <c r="CX1883" s="174"/>
      <c r="CY1883" s="174"/>
      <c r="CZ1883" s="174"/>
      <c r="DA1883" s="174"/>
      <c r="DB1883" s="174"/>
      <c r="DC1883" s="174"/>
      <c r="DD1883" s="174"/>
      <c r="DE1883" s="174"/>
      <c r="DF1883" s="174"/>
      <c r="DG1883" s="174"/>
      <c r="DH1883" s="174"/>
      <c r="DI1883" s="174"/>
      <c r="DJ1883" s="174"/>
      <c r="DK1883" s="174"/>
      <c r="DL1883" s="174"/>
    </row>
    <row r="1884" spans="1:116" x14ac:dyDescent="0.4">
      <c r="A1884" s="174"/>
      <c r="E1884" s="8"/>
      <c r="G1884" s="175" t="s">
        <v>492</v>
      </c>
      <c r="H1884" s="174"/>
      <c r="I1884" s="176"/>
      <c r="J1884" s="176"/>
      <c r="K1884" s="197"/>
      <c r="L1884" s="197"/>
      <c r="M1884" s="197"/>
      <c r="N1884" s="197"/>
      <c r="O1884" s="197"/>
      <c r="P1884" s="197"/>
      <c r="R1884" s="198"/>
      <c r="S1884" s="174"/>
      <c r="T1884" s="174"/>
      <c r="U1884" s="174"/>
      <c r="V1884" s="174"/>
      <c r="W1884" s="174"/>
      <c r="X1884" s="174"/>
      <c r="Y1884" s="174"/>
      <c r="Z1884" s="174"/>
      <c r="AA1884" s="174"/>
      <c r="AB1884" s="174"/>
      <c r="AC1884" s="174"/>
      <c r="AD1884" s="174"/>
      <c r="AE1884" s="174"/>
      <c r="AF1884" s="174"/>
      <c r="AG1884" s="174"/>
      <c r="AH1884" s="174"/>
      <c r="AI1884" s="174"/>
      <c r="AJ1884" s="174"/>
      <c r="AK1884" s="174"/>
      <c r="AL1884" s="174"/>
      <c r="AM1884" s="174"/>
      <c r="AN1884" s="174"/>
      <c r="AO1884" s="174"/>
      <c r="AP1884" s="174"/>
      <c r="AQ1884" s="174"/>
      <c r="AR1884" s="174"/>
      <c r="AS1884" s="174"/>
      <c r="AT1884" s="174"/>
      <c r="AU1884" s="174"/>
      <c r="AV1884" s="174"/>
      <c r="AW1884" s="174"/>
      <c r="AX1884" s="174"/>
      <c r="AY1884" s="174"/>
      <c r="AZ1884" s="174"/>
      <c r="BA1884" s="174"/>
      <c r="BB1884" s="174"/>
      <c r="BC1884" s="174"/>
      <c r="BD1884" s="174"/>
      <c r="BE1884" s="174"/>
      <c r="BF1884" s="174"/>
      <c r="BG1884" s="174"/>
      <c r="BH1884" s="174"/>
      <c r="BI1884" s="174"/>
      <c r="BJ1884" s="174"/>
      <c r="BK1884" s="174"/>
      <c r="BL1884" s="174"/>
      <c r="BM1884" s="174"/>
      <c r="BN1884" s="174"/>
      <c r="BO1884" s="174"/>
      <c r="BP1884" s="174"/>
      <c r="BQ1884" s="174"/>
      <c r="BR1884" s="174"/>
      <c r="BS1884" s="174"/>
      <c r="BT1884" s="174"/>
      <c r="BU1884" s="174"/>
      <c r="BV1884" s="174"/>
      <c r="BW1884" s="174"/>
      <c r="BX1884" s="174"/>
      <c r="BY1884" s="174"/>
      <c r="BZ1884" s="174"/>
      <c r="CA1884" s="174"/>
      <c r="CB1884" s="174"/>
      <c r="CC1884" s="174"/>
      <c r="CD1884" s="174"/>
      <c r="CE1884" s="174"/>
      <c r="CF1884" s="174"/>
      <c r="CG1884" s="174"/>
      <c r="CH1884" s="174"/>
      <c r="CI1884" s="174"/>
      <c r="CJ1884" s="174"/>
      <c r="CK1884" s="174"/>
      <c r="CL1884" s="174"/>
      <c r="CN1884" s="176"/>
      <c r="CO1884" s="174"/>
      <c r="CP1884" s="174"/>
      <c r="CQ1884" s="174"/>
      <c r="CR1884" s="174"/>
      <c r="CS1884" s="174"/>
      <c r="CT1884" s="174"/>
      <c r="CU1884" s="174"/>
      <c r="CV1884" s="174"/>
      <c r="CW1884" s="174"/>
      <c r="CX1884" s="174"/>
      <c r="CY1884" s="174"/>
      <c r="CZ1884" s="174"/>
      <c r="DA1884" s="174"/>
      <c r="DB1884" s="174"/>
      <c r="DC1884" s="174"/>
      <c r="DD1884" s="174"/>
      <c r="DE1884" s="174"/>
      <c r="DF1884" s="174"/>
      <c r="DG1884" s="174"/>
      <c r="DH1884" s="174"/>
      <c r="DI1884" s="174"/>
      <c r="DJ1884" s="174"/>
      <c r="DK1884" s="174"/>
      <c r="DL1884" s="174"/>
    </row>
    <row r="1885" spans="1:116" x14ac:dyDescent="0.4">
      <c r="A1885" s="174"/>
      <c r="E1885" s="8"/>
      <c r="G1885" s="175" t="s">
        <v>461</v>
      </c>
      <c r="H1885" s="174"/>
      <c r="I1885" s="176"/>
      <c r="J1885" s="176"/>
      <c r="K1885" s="197"/>
      <c r="L1885" s="197"/>
      <c r="M1885" s="197"/>
      <c r="N1885" s="197"/>
      <c r="O1885" s="197"/>
      <c r="P1885" s="197"/>
      <c r="R1885" s="198"/>
      <c r="S1885" s="199" t="str">
        <f t="shared" ref="S1885:AX1885" si="3139">S$20</f>
        <v>S$16</v>
      </c>
      <c r="T1885" s="199" t="str">
        <f t="shared" si="3139"/>
        <v>T$16</v>
      </c>
      <c r="U1885" s="199" t="str">
        <f t="shared" si="3139"/>
        <v>U$16</v>
      </c>
      <c r="V1885" s="199" t="str">
        <f t="shared" si="3139"/>
        <v>V$16</v>
      </c>
      <c r="W1885" s="199" t="str">
        <f t="shared" si="3139"/>
        <v>W$16</v>
      </c>
      <c r="X1885" s="199" t="str">
        <f t="shared" si="3139"/>
        <v>X$16</v>
      </c>
      <c r="Y1885" s="199" t="str">
        <f t="shared" si="3139"/>
        <v>Y$16</v>
      </c>
      <c r="Z1885" s="199" t="str">
        <f t="shared" si="3139"/>
        <v>Z$16</v>
      </c>
      <c r="AA1885" s="199" t="str">
        <f t="shared" si="3139"/>
        <v>AA$16</v>
      </c>
      <c r="AB1885" s="199" t="str">
        <f t="shared" si="3139"/>
        <v>AB$16</v>
      </c>
      <c r="AC1885" s="199" t="str">
        <f t="shared" si="3139"/>
        <v>AC$16</v>
      </c>
      <c r="AD1885" s="199" t="str">
        <f t="shared" si="3139"/>
        <v>AD$16</v>
      </c>
      <c r="AE1885" s="199" t="str">
        <f t="shared" si="3139"/>
        <v>AE$16</v>
      </c>
      <c r="AF1885" s="199" t="str">
        <f t="shared" si="3139"/>
        <v>AF$16</v>
      </c>
      <c r="AG1885" s="199" t="str">
        <f t="shared" si="3139"/>
        <v>AG$16</v>
      </c>
      <c r="AH1885" s="199" t="str">
        <f t="shared" si="3139"/>
        <v>AH$16</v>
      </c>
      <c r="AI1885" s="199" t="str">
        <f t="shared" si="3139"/>
        <v>AI$16</v>
      </c>
      <c r="AJ1885" s="199" t="str">
        <f t="shared" si="3139"/>
        <v>AJ$16</v>
      </c>
      <c r="AK1885" s="199" t="str">
        <f t="shared" si="3139"/>
        <v>AK$16</v>
      </c>
      <c r="AL1885" s="199" t="str">
        <f t="shared" si="3139"/>
        <v>AL$16</v>
      </c>
      <c r="AM1885" s="199" t="str">
        <f t="shared" si="3139"/>
        <v>AM$16</v>
      </c>
      <c r="AN1885" s="199" t="str">
        <f t="shared" si="3139"/>
        <v>AN$16</v>
      </c>
      <c r="AO1885" s="199" t="str">
        <f t="shared" si="3139"/>
        <v>AO$16</v>
      </c>
      <c r="AP1885" s="199" t="str">
        <f t="shared" si="3139"/>
        <v>AP$16</v>
      </c>
      <c r="AQ1885" s="199" t="str">
        <f t="shared" si="3139"/>
        <v>AQ$16</v>
      </c>
      <c r="AR1885" s="199" t="str">
        <f t="shared" si="3139"/>
        <v>AR$16</v>
      </c>
      <c r="AS1885" s="199" t="str">
        <f t="shared" si="3139"/>
        <v>AS$16</v>
      </c>
      <c r="AT1885" s="199" t="str">
        <f t="shared" si="3139"/>
        <v>AT$16</v>
      </c>
      <c r="AU1885" s="199" t="str">
        <f t="shared" si="3139"/>
        <v>AU$16</v>
      </c>
      <c r="AV1885" s="199" t="str">
        <f t="shared" si="3139"/>
        <v>AV$16</v>
      </c>
      <c r="AW1885" s="199" t="str">
        <f t="shared" si="3139"/>
        <v>AW$16</v>
      </c>
      <c r="AX1885" s="199" t="str">
        <f t="shared" si="3139"/>
        <v>AX$16</v>
      </c>
      <c r="AY1885" s="199" t="str">
        <f t="shared" ref="AY1885:CD1885" si="3140">AY$20</f>
        <v>AY$16</v>
      </c>
      <c r="AZ1885" s="199" t="str">
        <f t="shared" si="3140"/>
        <v>AZ$16</v>
      </c>
      <c r="BA1885" s="199" t="str">
        <f t="shared" si="3140"/>
        <v>BA$16</v>
      </c>
      <c r="BB1885" s="199" t="str">
        <f t="shared" si="3140"/>
        <v>BB$16</v>
      </c>
      <c r="BC1885" s="199" t="str">
        <f t="shared" si="3140"/>
        <v>BC$16</v>
      </c>
      <c r="BD1885" s="199" t="str">
        <f t="shared" si="3140"/>
        <v>BD$16</v>
      </c>
      <c r="BE1885" s="199" t="str">
        <f t="shared" si="3140"/>
        <v>BE$16</v>
      </c>
      <c r="BF1885" s="199" t="str">
        <f t="shared" si="3140"/>
        <v>BF$16</v>
      </c>
      <c r="BG1885" s="199" t="str">
        <f t="shared" si="3140"/>
        <v>BG$16</v>
      </c>
      <c r="BH1885" s="199" t="str">
        <f t="shared" si="3140"/>
        <v>BH$16</v>
      </c>
      <c r="BI1885" s="199" t="str">
        <f t="shared" si="3140"/>
        <v>BI$16</v>
      </c>
      <c r="BJ1885" s="199" t="str">
        <f t="shared" si="3140"/>
        <v>BJ$16</v>
      </c>
      <c r="BK1885" s="199" t="str">
        <f t="shared" si="3140"/>
        <v>BK$16</v>
      </c>
      <c r="BL1885" s="199" t="str">
        <f t="shared" si="3140"/>
        <v>BL$16</v>
      </c>
      <c r="BM1885" s="199" t="str">
        <f t="shared" si="3140"/>
        <v>BM$16</v>
      </c>
      <c r="BN1885" s="199" t="str">
        <f t="shared" si="3140"/>
        <v>BN$16</v>
      </c>
      <c r="BO1885" s="199" t="str">
        <f t="shared" si="3140"/>
        <v>BO$16</v>
      </c>
      <c r="BP1885" s="199" t="str">
        <f t="shared" si="3140"/>
        <v>BP$16</v>
      </c>
      <c r="BQ1885" s="199" t="str">
        <f t="shared" si="3140"/>
        <v>BQ$16</v>
      </c>
      <c r="BR1885" s="199" t="str">
        <f t="shared" si="3140"/>
        <v>BR$16</v>
      </c>
      <c r="BS1885" s="199" t="str">
        <f t="shared" si="3140"/>
        <v>BS$16</v>
      </c>
      <c r="BT1885" s="199" t="str">
        <f t="shared" si="3140"/>
        <v>BT$16</v>
      </c>
      <c r="BU1885" s="199" t="str">
        <f t="shared" si="3140"/>
        <v>BU$16</v>
      </c>
      <c r="BV1885" s="199" t="str">
        <f t="shared" si="3140"/>
        <v>BV$16</v>
      </c>
      <c r="BW1885" s="199" t="str">
        <f t="shared" si="3140"/>
        <v>BW$16</v>
      </c>
      <c r="BX1885" s="199" t="str">
        <f t="shared" si="3140"/>
        <v>BX$16</v>
      </c>
      <c r="BY1885" s="199" t="str">
        <f t="shared" si="3140"/>
        <v>BY$16</v>
      </c>
      <c r="BZ1885" s="199" t="str">
        <f t="shared" si="3140"/>
        <v>BZ$16</v>
      </c>
      <c r="CA1885" s="199" t="str">
        <f t="shared" si="3140"/>
        <v>CA$16</v>
      </c>
      <c r="CB1885" s="199" t="str">
        <f t="shared" si="3140"/>
        <v>CB$16</v>
      </c>
      <c r="CC1885" s="199" t="str">
        <f t="shared" si="3140"/>
        <v>CC$16</v>
      </c>
      <c r="CD1885" s="199" t="str">
        <f t="shared" si="3140"/>
        <v>CD$16</v>
      </c>
      <c r="CE1885" s="199" t="str">
        <f t="shared" ref="CE1885:CL1885" si="3141">CE$20</f>
        <v>CE$16</v>
      </c>
      <c r="CF1885" s="199" t="str">
        <f t="shared" si="3141"/>
        <v>CF$16</v>
      </c>
      <c r="CG1885" s="199" t="str">
        <f t="shared" si="3141"/>
        <v>CG$16</v>
      </c>
      <c r="CH1885" s="199" t="str">
        <f t="shared" si="3141"/>
        <v>CH$16</v>
      </c>
      <c r="CI1885" s="199" t="str">
        <f t="shared" si="3141"/>
        <v>CI$16</v>
      </c>
      <c r="CJ1885" s="199" t="str">
        <f t="shared" si="3141"/>
        <v>CJ$16</v>
      </c>
      <c r="CK1885" s="199" t="str">
        <f t="shared" si="3141"/>
        <v>CK$16</v>
      </c>
      <c r="CL1885" s="199" t="str">
        <f t="shared" si="3141"/>
        <v>CL$16</v>
      </c>
      <c r="CN1885" s="176"/>
      <c r="CO1885" s="199" t="str">
        <f t="shared" ref="CO1885:DL1885" si="3142">CO$20</f>
        <v>CO$16</v>
      </c>
      <c r="CP1885" s="199" t="str">
        <f t="shared" si="3142"/>
        <v>CP$16</v>
      </c>
      <c r="CQ1885" s="199" t="str">
        <f t="shared" si="3142"/>
        <v>CQ$16</v>
      </c>
      <c r="CR1885" s="199" t="str">
        <f t="shared" si="3142"/>
        <v>CR$16</v>
      </c>
      <c r="CS1885" s="199" t="str">
        <f t="shared" si="3142"/>
        <v>CS$16</v>
      </c>
      <c r="CT1885" s="199" t="str">
        <f t="shared" si="3142"/>
        <v>CT$16</v>
      </c>
      <c r="CU1885" s="199" t="str">
        <f t="shared" si="3142"/>
        <v>CU$16</v>
      </c>
      <c r="CV1885" s="199" t="str">
        <f t="shared" si="3142"/>
        <v>CV$16</v>
      </c>
      <c r="CW1885" s="199" t="str">
        <f t="shared" si="3142"/>
        <v>CW$16</v>
      </c>
      <c r="CX1885" s="199" t="str">
        <f t="shared" si="3142"/>
        <v>CX$16</v>
      </c>
      <c r="CY1885" s="199" t="str">
        <f t="shared" si="3142"/>
        <v>CY$16</v>
      </c>
      <c r="CZ1885" s="199" t="str">
        <f t="shared" si="3142"/>
        <v>CZ$16</v>
      </c>
      <c r="DA1885" s="199" t="str">
        <f t="shared" si="3142"/>
        <v>DA$16</v>
      </c>
      <c r="DB1885" s="199" t="str">
        <f t="shared" si="3142"/>
        <v>DB$16</v>
      </c>
      <c r="DC1885" s="199" t="str">
        <f t="shared" si="3142"/>
        <v>DC$16</v>
      </c>
      <c r="DD1885" s="199" t="str">
        <f t="shared" si="3142"/>
        <v>DD$16</v>
      </c>
      <c r="DE1885" s="199" t="str">
        <f t="shared" si="3142"/>
        <v>DE$16</v>
      </c>
      <c r="DF1885" s="199" t="str">
        <f t="shared" si="3142"/>
        <v>DF$16</v>
      </c>
      <c r="DG1885" s="199" t="str">
        <f t="shared" si="3142"/>
        <v>DG$16</v>
      </c>
      <c r="DH1885" s="199" t="str">
        <f t="shared" si="3142"/>
        <v>DH$16</v>
      </c>
      <c r="DI1885" s="199" t="str">
        <f t="shared" si="3142"/>
        <v>DI$16</v>
      </c>
      <c r="DJ1885" s="199" t="str">
        <f t="shared" si="3142"/>
        <v>DJ$16</v>
      </c>
      <c r="DK1885" s="199" t="str">
        <f t="shared" si="3142"/>
        <v>DK$16</v>
      </c>
      <c r="DL1885" s="199" t="str">
        <f t="shared" si="3142"/>
        <v>DL$16</v>
      </c>
    </row>
    <row r="1886" spans="1:116" x14ac:dyDescent="0.4">
      <c r="A1886" s="174"/>
      <c r="E1886" s="8"/>
      <c r="G1886" s="175" t="s">
        <v>462</v>
      </c>
      <c r="H1886" s="200"/>
      <c r="I1886" s="201"/>
      <c r="J1886" s="201"/>
      <c r="K1886" s="202"/>
      <c r="L1886" s="202"/>
      <c r="M1886" s="202"/>
      <c r="N1886" s="202"/>
      <c r="O1886" s="202"/>
      <c r="P1886" s="202"/>
      <c r="R1886" s="202"/>
      <c r="S1886" s="199" t="str">
        <f t="shared" ref="S1886:AX1886" si="3143">S$21</f>
        <v>S$17</v>
      </c>
      <c r="T1886" s="199" t="str">
        <f t="shared" si="3143"/>
        <v>T$17</v>
      </c>
      <c r="U1886" s="199" t="str">
        <f t="shared" si="3143"/>
        <v>U$17</v>
      </c>
      <c r="V1886" s="199" t="str">
        <f t="shared" si="3143"/>
        <v>V$17</v>
      </c>
      <c r="W1886" s="199" t="str">
        <f t="shared" si="3143"/>
        <v>W$17</v>
      </c>
      <c r="X1886" s="199" t="str">
        <f t="shared" si="3143"/>
        <v>X$17</v>
      </c>
      <c r="Y1886" s="199" t="str">
        <f t="shared" si="3143"/>
        <v>Y$17</v>
      </c>
      <c r="Z1886" s="199" t="str">
        <f t="shared" si="3143"/>
        <v>Z$17</v>
      </c>
      <c r="AA1886" s="199" t="str">
        <f t="shared" si="3143"/>
        <v>AA$17</v>
      </c>
      <c r="AB1886" s="199" t="str">
        <f t="shared" si="3143"/>
        <v>AB$17</v>
      </c>
      <c r="AC1886" s="199" t="str">
        <f t="shared" si="3143"/>
        <v>AC$17</v>
      </c>
      <c r="AD1886" s="199" t="str">
        <f t="shared" si="3143"/>
        <v>AD$17</v>
      </c>
      <c r="AE1886" s="199" t="str">
        <f t="shared" si="3143"/>
        <v>AE$17</v>
      </c>
      <c r="AF1886" s="199" t="str">
        <f t="shared" si="3143"/>
        <v>AF$17</v>
      </c>
      <c r="AG1886" s="199" t="str">
        <f t="shared" si="3143"/>
        <v>AG$17</v>
      </c>
      <c r="AH1886" s="199" t="str">
        <f t="shared" si="3143"/>
        <v>AH$17</v>
      </c>
      <c r="AI1886" s="199" t="str">
        <f t="shared" si="3143"/>
        <v>AI$17</v>
      </c>
      <c r="AJ1886" s="199" t="str">
        <f t="shared" si="3143"/>
        <v>AJ$17</v>
      </c>
      <c r="AK1886" s="199" t="str">
        <f t="shared" si="3143"/>
        <v>AK$17</v>
      </c>
      <c r="AL1886" s="199" t="str">
        <f t="shared" si="3143"/>
        <v>AL$17</v>
      </c>
      <c r="AM1886" s="199" t="str">
        <f t="shared" si="3143"/>
        <v>AM$17</v>
      </c>
      <c r="AN1886" s="199" t="str">
        <f t="shared" si="3143"/>
        <v>AN$17</v>
      </c>
      <c r="AO1886" s="199" t="str">
        <f t="shared" si="3143"/>
        <v>AO$17</v>
      </c>
      <c r="AP1886" s="199" t="str">
        <f t="shared" si="3143"/>
        <v>AP$17</v>
      </c>
      <c r="AQ1886" s="199" t="str">
        <f t="shared" si="3143"/>
        <v>AQ$17</v>
      </c>
      <c r="AR1886" s="199" t="str">
        <f t="shared" si="3143"/>
        <v>AR$17</v>
      </c>
      <c r="AS1886" s="199" t="str">
        <f t="shared" si="3143"/>
        <v>AS$17</v>
      </c>
      <c r="AT1886" s="199" t="str">
        <f t="shared" si="3143"/>
        <v>AT$17</v>
      </c>
      <c r="AU1886" s="199" t="str">
        <f t="shared" si="3143"/>
        <v>AU$17</v>
      </c>
      <c r="AV1886" s="199" t="str">
        <f t="shared" si="3143"/>
        <v>AV$17</v>
      </c>
      <c r="AW1886" s="199" t="str">
        <f t="shared" si="3143"/>
        <v>AW$17</v>
      </c>
      <c r="AX1886" s="199" t="str">
        <f t="shared" si="3143"/>
        <v>AX$17</v>
      </c>
      <c r="AY1886" s="199" t="str">
        <f t="shared" ref="AY1886:CD1886" si="3144">AY$21</f>
        <v>AY$17</v>
      </c>
      <c r="AZ1886" s="199" t="str">
        <f t="shared" si="3144"/>
        <v>AZ$17</v>
      </c>
      <c r="BA1886" s="199" t="str">
        <f t="shared" si="3144"/>
        <v>BA$17</v>
      </c>
      <c r="BB1886" s="199" t="str">
        <f t="shared" si="3144"/>
        <v>BB$17</v>
      </c>
      <c r="BC1886" s="199" t="str">
        <f t="shared" si="3144"/>
        <v>BC$17</v>
      </c>
      <c r="BD1886" s="199" t="str">
        <f t="shared" si="3144"/>
        <v>BD$17</v>
      </c>
      <c r="BE1886" s="199" t="str">
        <f t="shared" si="3144"/>
        <v>BE$17</v>
      </c>
      <c r="BF1886" s="199" t="str">
        <f t="shared" si="3144"/>
        <v>BF$17</v>
      </c>
      <c r="BG1886" s="199" t="str">
        <f t="shared" si="3144"/>
        <v>BG$17</v>
      </c>
      <c r="BH1886" s="199" t="str">
        <f t="shared" si="3144"/>
        <v>BH$17</v>
      </c>
      <c r="BI1886" s="199" t="str">
        <f t="shared" si="3144"/>
        <v>BI$17</v>
      </c>
      <c r="BJ1886" s="199" t="str">
        <f t="shared" si="3144"/>
        <v>BJ$17</v>
      </c>
      <c r="BK1886" s="199" t="str">
        <f t="shared" si="3144"/>
        <v>BK$17</v>
      </c>
      <c r="BL1886" s="199" t="str">
        <f t="shared" si="3144"/>
        <v>BL$17</v>
      </c>
      <c r="BM1886" s="199" t="str">
        <f t="shared" si="3144"/>
        <v>BM$17</v>
      </c>
      <c r="BN1886" s="199" t="str">
        <f t="shared" si="3144"/>
        <v>BN$17</v>
      </c>
      <c r="BO1886" s="199" t="str">
        <f t="shared" si="3144"/>
        <v>BO$17</v>
      </c>
      <c r="BP1886" s="199" t="str">
        <f t="shared" si="3144"/>
        <v>BP$17</v>
      </c>
      <c r="BQ1886" s="199" t="str">
        <f t="shared" si="3144"/>
        <v>BQ$17</v>
      </c>
      <c r="BR1886" s="199" t="str">
        <f t="shared" si="3144"/>
        <v>BR$17</v>
      </c>
      <c r="BS1886" s="199" t="str">
        <f t="shared" si="3144"/>
        <v>BS$17</v>
      </c>
      <c r="BT1886" s="199" t="str">
        <f t="shared" si="3144"/>
        <v>BT$17</v>
      </c>
      <c r="BU1886" s="199" t="str">
        <f t="shared" si="3144"/>
        <v>BU$17</v>
      </c>
      <c r="BV1886" s="199" t="str">
        <f t="shared" si="3144"/>
        <v>BV$17</v>
      </c>
      <c r="BW1886" s="199" t="str">
        <f t="shared" si="3144"/>
        <v>BW$17</v>
      </c>
      <c r="BX1886" s="199" t="str">
        <f t="shared" si="3144"/>
        <v>BX$17</v>
      </c>
      <c r="BY1886" s="199" t="str">
        <f t="shared" si="3144"/>
        <v>BY$17</v>
      </c>
      <c r="BZ1886" s="199" t="str">
        <f t="shared" si="3144"/>
        <v>BZ$17</v>
      </c>
      <c r="CA1886" s="199" t="str">
        <f t="shared" si="3144"/>
        <v>CA$17</v>
      </c>
      <c r="CB1886" s="199" t="str">
        <f t="shared" si="3144"/>
        <v>CB$17</v>
      </c>
      <c r="CC1886" s="199" t="str">
        <f t="shared" si="3144"/>
        <v>CC$17</v>
      </c>
      <c r="CD1886" s="199" t="str">
        <f t="shared" si="3144"/>
        <v>CD$17</v>
      </c>
      <c r="CE1886" s="199" t="str">
        <f t="shared" ref="CE1886:CL1886" si="3145">CE$21</f>
        <v>CE$17</v>
      </c>
      <c r="CF1886" s="199" t="str">
        <f t="shared" si="3145"/>
        <v>CF$17</v>
      </c>
      <c r="CG1886" s="199" t="str">
        <f t="shared" si="3145"/>
        <v>CG$17</v>
      </c>
      <c r="CH1886" s="199" t="str">
        <f t="shared" si="3145"/>
        <v>CH$17</v>
      </c>
      <c r="CI1886" s="199" t="str">
        <f t="shared" si="3145"/>
        <v>CI$17</v>
      </c>
      <c r="CJ1886" s="199" t="str">
        <f t="shared" si="3145"/>
        <v>CJ$17</v>
      </c>
      <c r="CK1886" s="199" t="str">
        <f t="shared" si="3145"/>
        <v>CK$17</v>
      </c>
      <c r="CL1886" s="199" t="str">
        <f t="shared" si="3145"/>
        <v>CL$17</v>
      </c>
      <c r="CN1886" s="201"/>
      <c r="CO1886" s="199" t="str">
        <f t="shared" ref="CO1886:DL1886" si="3146">CO$21</f>
        <v>CO$17</v>
      </c>
      <c r="CP1886" s="199" t="str">
        <f t="shared" si="3146"/>
        <v>CP$17</v>
      </c>
      <c r="CQ1886" s="199" t="str">
        <f t="shared" si="3146"/>
        <v>CQ$17</v>
      </c>
      <c r="CR1886" s="199" t="str">
        <f t="shared" si="3146"/>
        <v>CR$17</v>
      </c>
      <c r="CS1886" s="199" t="str">
        <f t="shared" si="3146"/>
        <v>CS$17</v>
      </c>
      <c r="CT1886" s="199" t="str">
        <f t="shared" si="3146"/>
        <v>CT$17</v>
      </c>
      <c r="CU1886" s="199" t="str">
        <f t="shared" si="3146"/>
        <v>CU$17</v>
      </c>
      <c r="CV1886" s="199" t="str">
        <f t="shared" si="3146"/>
        <v>CV$17</v>
      </c>
      <c r="CW1886" s="199" t="str">
        <f t="shared" si="3146"/>
        <v>CW$17</v>
      </c>
      <c r="CX1886" s="199" t="str">
        <f t="shared" si="3146"/>
        <v>CX$17</v>
      </c>
      <c r="CY1886" s="199" t="str">
        <f t="shared" si="3146"/>
        <v>CY$17</v>
      </c>
      <c r="CZ1886" s="199" t="str">
        <f t="shared" si="3146"/>
        <v>CZ$17</v>
      </c>
      <c r="DA1886" s="199" t="str">
        <f t="shared" si="3146"/>
        <v>DA$17</v>
      </c>
      <c r="DB1886" s="199" t="str">
        <f t="shared" si="3146"/>
        <v>DB$17</v>
      </c>
      <c r="DC1886" s="199" t="str">
        <f t="shared" si="3146"/>
        <v>DC$17</v>
      </c>
      <c r="DD1886" s="199" t="str">
        <f t="shared" si="3146"/>
        <v>DD$17</v>
      </c>
      <c r="DE1886" s="199" t="str">
        <f t="shared" si="3146"/>
        <v>DE$17</v>
      </c>
      <c r="DF1886" s="199" t="str">
        <f t="shared" si="3146"/>
        <v>DF$17</v>
      </c>
      <c r="DG1886" s="199" t="str">
        <f t="shared" si="3146"/>
        <v>DG$17</v>
      </c>
      <c r="DH1886" s="199" t="str">
        <f t="shared" si="3146"/>
        <v>DH$17</v>
      </c>
      <c r="DI1886" s="199" t="str">
        <f t="shared" si="3146"/>
        <v>DI$17</v>
      </c>
      <c r="DJ1886" s="199" t="str">
        <f t="shared" si="3146"/>
        <v>DJ$17</v>
      </c>
      <c r="DK1886" s="199" t="str">
        <f t="shared" si="3146"/>
        <v>DK$17</v>
      </c>
      <c r="DL1886" s="199" t="str">
        <f t="shared" si="3146"/>
        <v>DL$17</v>
      </c>
    </row>
    <row r="1887" spans="1:116" x14ac:dyDescent="0.4">
      <c r="A1887" s="174"/>
      <c r="E1887" s="8"/>
      <c r="G1887" s="175" t="s">
        <v>491</v>
      </c>
      <c r="H1887" s="200"/>
      <c r="I1887" s="201"/>
      <c r="J1887" s="201"/>
      <c r="K1887" s="202"/>
      <c r="L1887" s="202"/>
      <c r="M1887" s="202"/>
      <c r="N1887" s="202"/>
      <c r="O1887" s="202"/>
      <c r="P1887" s="202"/>
      <c r="R1887" s="202"/>
      <c r="S1887" s="190"/>
      <c r="T1887" s="190"/>
      <c r="U1887" s="190"/>
      <c r="V1887" s="190"/>
      <c r="W1887" s="190"/>
      <c r="X1887" s="190"/>
      <c r="Y1887" s="190"/>
      <c r="Z1887" s="190"/>
      <c r="AA1887" s="190"/>
      <c r="AB1887" s="190"/>
      <c r="AC1887" s="190"/>
      <c r="AD1887" s="190"/>
      <c r="AE1887" s="190"/>
      <c r="AF1887" s="190"/>
      <c r="AG1887" s="190"/>
      <c r="AH1887" s="190"/>
      <c r="AI1887" s="190"/>
      <c r="AJ1887" s="190"/>
      <c r="AK1887" s="190"/>
      <c r="AL1887" s="190"/>
      <c r="AM1887" s="190"/>
      <c r="AN1887" s="190"/>
      <c r="AO1887" s="190"/>
      <c r="AP1887" s="190"/>
      <c r="AQ1887" s="190"/>
      <c r="AR1887" s="190"/>
      <c r="AS1887" s="190"/>
      <c r="AT1887" s="190"/>
      <c r="AU1887" s="190"/>
      <c r="AV1887" s="190"/>
      <c r="AW1887" s="190"/>
      <c r="AX1887" s="190"/>
      <c r="AY1887" s="190"/>
      <c r="AZ1887" s="190"/>
      <c r="BA1887" s="190"/>
      <c r="BB1887" s="190"/>
      <c r="BC1887" s="190"/>
      <c r="BD1887" s="190"/>
      <c r="BE1887" s="190"/>
      <c r="BF1887" s="190"/>
      <c r="BG1887" s="190"/>
      <c r="BH1887" s="190"/>
      <c r="BI1887" s="190"/>
      <c r="BJ1887" s="190"/>
      <c r="BK1887" s="190"/>
      <c r="BL1887" s="190"/>
      <c r="BM1887" s="190"/>
      <c r="BN1887" s="190"/>
      <c r="BO1887" s="190"/>
      <c r="BP1887" s="190"/>
      <c r="BQ1887" s="190"/>
      <c r="BR1887" s="190"/>
      <c r="BS1887" s="190"/>
      <c r="BT1887" s="190"/>
      <c r="BU1887" s="190"/>
      <c r="BV1887" s="190"/>
      <c r="BW1887" s="190"/>
      <c r="BX1887" s="190"/>
      <c r="BY1887" s="190"/>
      <c r="BZ1887" s="190"/>
      <c r="CA1887" s="190"/>
      <c r="CB1887" s="190"/>
      <c r="CC1887" s="190"/>
      <c r="CD1887" s="190"/>
      <c r="CE1887" s="190"/>
      <c r="CF1887" s="190"/>
      <c r="CG1887" s="190"/>
      <c r="CH1887" s="190"/>
      <c r="CI1887" s="190"/>
      <c r="CJ1887" s="190"/>
      <c r="CK1887" s="190"/>
      <c r="CL1887" s="190"/>
      <c r="CN1887" s="201"/>
      <c r="CO1887" s="190"/>
      <c r="CP1887" s="190"/>
      <c r="CQ1887" s="190"/>
      <c r="CR1887" s="190"/>
      <c r="CS1887" s="190"/>
      <c r="CT1887" s="190"/>
      <c r="CU1887" s="190"/>
      <c r="CV1887" s="190"/>
      <c r="CW1887" s="190"/>
      <c r="CX1887" s="190"/>
      <c r="CY1887" s="190"/>
      <c r="CZ1887" s="190"/>
      <c r="DA1887" s="190"/>
      <c r="DB1887" s="190"/>
      <c r="DC1887" s="190"/>
      <c r="DD1887" s="190"/>
      <c r="DE1887" s="190"/>
      <c r="DF1887" s="190"/>
      <c r="DG1887" s="190"/>
      <c r="DH1887" s="190"/>
      <c r="DI1887" s="190"/>
      <c r="DJ1887" s="190"/>
      <c r="DK1887" s="190"/>
      <c r="DL1887" s="190"/>
    </row>
    <row r="1888" spans="1:116" x14ac:dyDescent="0.4">
      <c r="A1888" s="174"/>
      <c r="E1888" s="8"/>
      <c r="G1888" s="175" t="s">
        <v>505</v>
      </c>
      <c r="H1888" s="200"/>
      <c r="I1888" s="201"/>
      <c r="J1888" s="201"/>
      <c r="K1888" s="202"/>
      <c r="L1888" s="202"/>
      <c r="M1888" s="202"/>
      <c r="N1888" s="202"/>
      <c r="O1888" s="202"/>
      <c r="P1888" s="202"/>
      <c r="R1888" s="202"/>
      <c r="S1888" s="190"/>
      <c r="T1888" s="190"/>
      <c r="U1888" s="190"/>
      <c r="V1888" s="190"/>
      <c r="W1888" s="190"/>
      <c r="X1888" s="190"/>
      <c r="Y1888" s="190"/>
      <c r="Z1888" s="190"/>
      <c r="AA1888" s="190"/>
      <c r="AB1888" s="190"/>
      <c r="AC1888" s="190"/>
      <c r="AD1888" s="190"/>
      <c r="AE1888" s="190"/>
      <c r="AF1888" s="190"/>
      <c r="AG1888" s="190"/>
      <c r="AH1888" s="190"/>
      <c r="AI1888" s="190"/>
      <c r="AJ1888" s="190"/>
      <c r="AK1888" s="190"/>
      <c r="AL1888" s="190"/>
      <c r="AM1888" s="190"/>
      <c r="AN1888" s="190"/>
      <c r="AO1888" s="190"/>
      <c r="AP1888" s="190"/>
      <c r="AQ1888" s="190"/>
      <c r="AR1888" s="190"/>
      <c r="AS1888" s="190"/>
      <c r="AT1888" s="190"/>
      <c r="AU1888" s="190"/>
      <c r="AV1888" s="190"/>
      <c r="AW1888" s="190"/>
      <c r="AX1888" s="190"/>
      <c r="AY1888" s="190"/>
      <c r="AZ1888" s="190"/>
      <c r="BA1888" s="190"/>
      <c r="BB1888" s="190"/>
      <c r="BC1888" s="190"/>
      <c r="BD1888" s="190"/>
      <c r="BE1888" s="190"/>
      <c r="BF1888" s="190"/>
      <c r="BG1888" s="190"/>
      <c r="BH1888" s="190"/>
      <c r="BI1888" s="190"/>
      <c r="BJ1888" s="190"/>
      <c r="BK1888" s="190"/>
      <c r="BL1888" s="190"/>
      <c r="BM1888" s="190"/>
      <c r="BN1888" s="190"/>
      <c r="BO1888" s="190"/>
      <c r="BP1888" s="190"/>
      <c r="BQ1888" s="190"/>
      <c r="BR1888" s="190"/>
      <c r="BS1888" s="190"/>
      <c r="BT1888" s="190"/>
      <c r="BU1888" s="190"/>
      <c r="BV1888" s="190"/>
      <c r="BW1888" s="190"/>
      <c r="BX1888" s="190"/>
      <c r="BY1888" s="190"/>
      <c r="BZ1888" s="190"/>
      <c r="CA1888" s="190"/>
      <c r="CB1888" s="190"/>
      <c r="CC1888" s="190"/>
      <c r="CD1888" s="190"/>
      <c r="CE1888" s="190"/>
      <c r="CF1888" s="190"/>
      <c r="CG1888" s="190"/>
      <c r="CH1888" s="190"/>
      <c r="CI1888" s="190"/>
      <c r="CJ1888" s="190"/>
      <c r="CK1888" s="190"/>
      <c r="CL1888" s="190"/>
      <c r="CN1888" s="201"/>
      <c r="CO1888" s="190"/>
      <c r="CP1888" s="190"/>
      <c r="CQ1888" s="190"/>
      <c r="CR1888" s="190"/>
      <c r="CS1888" s="190"/>
      <c r="CT1888" s="190"/>
      <c r="CU1888" s="190"/>
      <c r="CV1888" s="190"/>
      <c r="CW1888" s="190"/>
      <c r="CX1888" s="190"/>
      <c r="CY1888" s="190"/>
      <c r="CZ1888" s="190"/>
      <c r="DA1888" s="190"/>
      <c r="DB1888" s="190"/>
      <c r="DC1888" s="190"/>
      <c r="DD1888" s="190"/>
      <c r="DE1888" s="190"/>
      <c r="DF1888" s="190"/>
      <c r="DG1888" s="190"/>
      <c r="DH1888" s="190"/>
      <c r="DI1888" s="190"/>
      <c r="DJ1888" s="190"/>
      <c r="DK1888" s="190"/>
      <c r="DL1888" s="190"/>
    </row>
    <row r="1889" spans="1:116" x14ac:dyDescent="0.4">
      <c r="A1889" s="174"/>
      <c r="E1889" s="8"/>
      <c r="G1889" s="175" t="s">
        <v>463</v>
      </c>
      <c r="H1889" s="200"/>
      <c r="I1889" s="201"/>
      <c r="J1889" s="201"/>
      <c r="K1889" s="202"/>
      <c r="L1889" s="202"/>
      <c r="M1889" s="202"/>
      <c r="N1889" s="202"/>
      <c r="O1889" s="202"/>
      <c r="P1889" s="202"/>
      <c r="R1889" s="202"/>
      <c r="S1889" s="190" t="str">
        <f t="shared" ref="S1889:AX1889" si="3147">S$22</f>
        <v>S$18</v>
      </c>
      <c r="T1889" s="190" t="str">
        <f t="shared" si="3147"/>
        <v>T$18</v>
      </c>
      <c r="U1889" s="190" t="str">
        <f t="shared" si="3147"/>
        <v>U$18</v>
      </c>
      <c r="V1889" s="190" t="str">
        <f t="shared" si="3147"/>
        <v>V$18</v>
      </c>
      <c r="W1889" s="190" t="str">
        <f t="shared" si="3147"/>
        <v>W$18</v>
      </c>
      <c r="X1889" s="190" t="str">
        <f t="shared" si="3147"/>
        <v>X$18</v>
      </c>
      <c r="Y1889" s="190" t="str">
        <f t="shared" si="3147"/>
        <v>Y$18</v>
      </c>
      <c r="Z1889" s="190" t="str">
        <f t="shared" si="3147"/>
        <v>Z$18</v>
      </c>
      <c r="AA1889" s="190" t="str">
        <f t="shared" si="3147"/>
        <v>AA$18</v>
      </c>
      <c r="AB1889" s="190" t="str">
        <f t="shared" si="3147"/>
        <v>AB$18</v>
      </c>
      <c r="AC1889" s="190" t="str">
        <f t="shared" si="3147"/>
        <v>AC$18</v>
      </c>
      <c r="AD1889" s="190" t="str">
        <f t="shared" si="3147"/>
        <v>AD$18</v>
      </c>
      <c r="AE1889" s="190" t="str">
        <f t="shared" si="3147"/>
        <v>AE$18</v>
      </c>
      <c r="AF1889" s="190" t="str">
        <f t="shared" si="3147"/>
        <v>AF$18</v>
      </c>
      <c r="AG1889" s="190" t="str">
        <f t="shared" si="3147"/>
        <v>AG$18</v>
      </c>
      <c r="AH1889" s="190" t="str">
        <f t="shared" si="3147"/>
        <v>AH$18</v>
      </c>
      <c r="AI1889" s="190" t="str">
        <f t="shared" si="3147"/>
        <v>AI$18</v>
      </c>
      <c r="AJ1889" s="190" t="str">
        <f t="shared" si="3147"/>
        <v>AJ$18</v>
      </c>
      <c r="AK1889" s="190" t="str">
        <f t="shared" si="3147"/>
        <v>AK$18</v>
      </c>
      <c r="AL1889" s="190" t="str">
        <f t="shared" si="3147"/>
        <v>AL$18</v>
      </c>
      <c r="AM1889" s="190" t="str">
        <f t="shared" si="3147"/>
        <v>AM$18</v>
      </c>
      <c r="AN1889" s="190" t="str">
        <f t="shared" si="3147"/>
        <v>AN$18</v>
      </c>
      <c r="AO1889" s="190" t="str">
        <f t="shared" si="3147"/>
        <v>AO$18</v>
      </c>
      <c r="AP1889" s="190" t="str">
        <f t="shared" si="3147"/>
        <v>AP$18</v>
      </c>
      <c r="AQ1889" s="190" t="str">
        <f t="shared" si="3147"/>
        <v>AQ$18</v>
      </c>
      <c r="AR1889" s="190" t="str">
        <f t="shared" si="3147"/>
        <v>AR$18</v>
      </c>
      <c r="AS1889" s="190" t="str">
        <f t="shared" si="3147"/>
        <v>AS$18</v>
      </c>
      <c r="AT1889" s="190" t="str">
        <f t="shared" si="3147"/>
        <v>AT$18</v>
      </c>
      <c r="AU1889" s="190" t="str">
        <f t="shared" si="3147"/>
        <v>AU$18</v>
      </c>
      <c r="AV1889" s="190" t="str">
        <f t="shared" si="3147"/>
        <v>AV$18</v>
      </c>
      <c r="AW1889" s="190" t="str">
        <f t="shared" si="3147"/>
        <v>AW$18</v>
      </c>
      <c r="AX1889" s="190" t="str">
        <f t="shared" si="3147"/>
        <v>AX$18</v>
      </c>
      <c r="AY1889" s="190" t="str">
        <f t="shared" ref="AY1889:CD1889" si="3148">AY$22</f>
        <v>AY$18</v>
      </c>
      <c r="AZ1889" s="190" t="str">
        <f t="shared" si="3148"/>
        <v>AZ$18</v>
      </c>
      <c r="BA1889" s="190" t="str">
        <f t="shared" si="3148"/>
        <v>BA$18</v>
      </c>
      <c r="BB1889" s="190" t="str">
        <f t="shared" si="3148"/>
        <v>BB$18</v>
      </c>
      <c r="BC1889" s="190" t="str">
        <f t="shared" si="3148"/>
        <v>BC$18</v>
      </c>
      <c r="BD1889" s="190" t="str">
        <f t="shared" si="3148"/>
        <v>BD$18</v>
      </c>
      <c r="BE1889" s="190" t="str">
        <f t="shared" si="3148"/>
        <v>BE$18</v>
      </c>
      <c r="BF1889" s="190" t="str">
        <f t="shared" si="3148"/>
        <v>BF$18</v>
      </c>
      <c r="BG1889" s="190" t="str">
        <f t="shared" si="3148"/>
        <v>BG$18</v>
      </c>
      <c r="BH1889" s="190" t="str">
        <f t="shared" si="3148"/>
        <v>BH$18</v>
      </c>
      <c r="BI1889" s="190" t="str">
        <f t="shared" si="3148"/>
        <v>BI$18</v>
      </c>
      <c r="BJ1889" s="190" t="str">
        <f t="shared" si="3148"/>
        <v>BJ$18</v>
      </c>
      <c r="BK1889" s="190" t="str">
        <f t="shared" si="3148"/>
        <v>BK$18</v>
      </c>
      <c r="BL1889" s="190" t="str">
        <f t="shared" si="3148"/>
        <v>BL$18</v>
      </c>
      <c r="BM1889" s="190" t="str">
        <f t="shared" si="3148"/>
        <v>BM$18</v>
      </c>
      <c r="BN1889" s="190" t="str">
        <f t="shared" si="3148"/>
        <v>BN$18</v>
      </c>
      <c r="BO1889" s="190" t="str">
        <f t="shared" si="3148"/>
        <v>BO$18</v>
      </c>
      <c r="BP1889" s="190" t="str">
        <f t="shared" si="3148"/>
        <v>BP$18</v>
      </c>
      <c r="BQ1889" s="190" t="str">
        <f t="shared" si="3148"/>
        <v>BQ$18</v>
      </c>
      <c r="BR1889" s="190" t="str">
        <f t="shared" si="3148"/>
        <v>BR$18</v>
      </c>
      <c r="BS1889" s="190" t="str">
        <f t="shared" si="3148"/>
        <v>BS$18</v>
      </c>
      <c r="BT1889" s="190" t="str">
        <f t="shared" si="3148"/>
        <v>BT$18</v>
      </c>
      <c r="BU1889" s="190" t="str">
        <f t="shared" si="3148"/>
        <v>BU$18</v>
      </c>
      <c r="BV1889" s="190" t="str">
        <f t="shared" si="3148"/>
        <v>BV$18</v>
      </c>
      <c r="BW1889" s="190" t="str">
        <f t="shared" si="3148"/>
        <v>BW$18</v>
      </c>
      <c r="BX1889" s="190" t="str">
        <f t="shared" si="3148"/>
        <v>BX$18</v>
      </c>
      <c r="BY1889" s="190" t="str">
        <f t="shared" si="3148"/>
        <v>BY$18</v>
      </c>
      <c r="BZ1889" s="190" t="str">
        <f t="shared" si="3148"/>
        <v>BZ$18</v>
      </c>
      <c r="CA1889" s="190" t="str">
        <f t="shared" si="3148"/>
        <v>CA$18</v>
      </c>
      <c r="CB1889" s="190" t="str">
        <f t="shared" si="3148"/>
        <v>CB$18</v>
      </c>
      <c r="CC1889" s="190" t="str">
        <f t="shared" si="3148"/>
        <v>CC$18</v>
      </c>
      <c r="CD1889" s="190" t="str">
        <f t="shared" si="3148"/>
        <v>CD$18</v>
      </c>
      <c r="CE1889" s="190" t="str">
        <f t="shared" ref="CE1889:CL1889" si="3149">CE$22</f>
        <v>CE$18</v>
      </c>
      <c r="CF1889" s="190" t="str">
        <f t="shared" si="3149"/>
        <v>CF$18</v>
      </c>
      <c r="CG1889" s="190" t="str">
        <f t="shared" si="3149"/>
        <v>CG$18</v>
      </c>
      <c r="CH1889" s="190" t="str">
        <f t="shared" si="3149"/>
        <v>CH$18</v>
      </c>
      <c r="CI1889" s="190" t="str">
        <f t="shared" si="3149"/>
        <v>CI$18</v>
      </c>
      <c r="CJ1889" s="190" t="str">
        <f t="shared" si="3149"/>
        <v>CJ$18</v>
      </c>
      <c r="CK1889" s="190" t="str">
        <f t="shared" si="3149"/>
        <v>CK$18</v>
      </c>
      <c r="CL1889" s="190" t="str">
        <f t="shared" si="3149"/>
        <v>CL$18</v>
      </c>
      <c r="CN1889" s="201"/>
      <c r="CO1889" s="190" t="str">
        <f t="shared" ref="CO1889:DL1889" si="3150">CO$22</f>
        <v>CO$18</v>
      </c>
      <c r="CP1889" s="190" t="str">
        <f t="shared" si="3150"/>
        <v>CP$18</v>
      </c>
      <c r="CQ1889" s="190" t="str">
        <f t="shared" si="3150"/>
        <v>CQ$18</v>
      </c>
      <c r="CR1889" s="190" t="str">
        <f t="shared" si="3150"/>
        <v>CR$18</v>
      </c>
      <c r="CS1889" s="190" t="str">
        <f t="shared" si="3150"/>
        <v>CS$18</v>
      </c>
      <c r="CT1889" s="190" t="str">
        <f t="shared" si="3150"/>
        <v>CT$18</v>
      </c>
      <c r="CU1889" s="190" t="str">
        <f t="shared" si="3150"/>
        <v>CU$18</v>
      </c>
      <c r="CV1889" s="190" t="str">
        <f t="shared" si="3150"/>
        <v>CV$18</v>
      </c>
      <c r="CW1889" s="190" t="str">
        <f t="shared" si="3150"/>
        <v>CW$18</v>
      </c>
      <c r="CX1889" s="190" t="str">
        <f t="shared" si="3150"/>
        <v>CX$18</v>
      </c>
      <c r="CY1889" s="190" t="str">
        <f t="shared" si="3150"/>
        <v>CY$18</v>
      </c>
      <c r="CZ1889" s="190" t="str">
        <f t="shared" si="3150"/>
        <v>CZ$18</v>
      </c>
      <c r="DA1889" s="190" t="str">
        <f t="shared" si="3150"/>
        <v>DA$18</v>
      </c>
      <c r="DB1889" s="190" t="str">
        <f t="shared" si="3150"/>
        <v>DB$18</v>
      </c>
      <c r="DC1889" s="190" t="str">
        <f t="shared" si="3150"/>
        <v>DC$18</v>
      </c>
      <c r="DD1889" s="190" t="str">
        <f t="shared" si="3150"/>
        <v>DD$18</v>
      </c>
      <c r="DE1889" s="190" t="str">
        <f t="shared" si="3150"/>
        <v>DE$18</v>
      </c>
      <c r="DF1889" s="190" t="str">
        <f t="shared" si="3150"/>
        <v>DF$18</v>
      </c>
      <c r="DG1889" s="190" t="str">
        <f t="shared" si="3150"/>
        <v>DG$18</v>
      </c>
      <c r="DH1889" s="190" t="str">
        <f t="shared" si="3150"/>
        <v>DH$18</v>
      </c>
      <c r="DI1889" s="190" t="str">
        <f t="shared" si="3150"/>
        <v>DI$18</v>
      </c>
      <c r="DJ1889" s="190" t="str">
        <f t="shared" si="3150"/>
        <v>DJ$18</v>
      </c>
      <c r="DK1889" s="190" t="str">
        <f t="shared" si="3150"/>
        <v>DK$18</v>
      </c>
      <c r="DL1889" s="190" t="str">
        <f t="shared" si="3150"/>
        <v>DL$18</v>
      </c>
    </row>
    <row r="1890" spans="1:116" x14ac:dyDescent="0.4">
      <c r="A1890" s="174"/>
      <c r="E1890" s="8"/>
      <c r="G1890" s="175" t="s">
        <v>464</v>
      </c>
      <c r="H1890" s="200"/>
      <c r="I1890" s="201"/>
      <c r="J1890" s="201"/>
      <c r="K1890" s="202"/>
      <c r="L1890" s="202"/>
      <c r="M1890" s="202"/>
      <c r="N1890" s="202"/>
      <c r="O1890" s="202"/>
      <c r="P1890" s="202"/>
      <c r="R1890" s="202"/>
      <c r="S1890" s="190" t="str">
        <f t="shared" ref="S1890:AX1890" si="3151">S$23</f>
        <v>S$19</v>
      </c>
      <c r="T1890" s="190" t="str">
        <f t="shared" si="3151"/>
        <v>T$19</v>
      </c>
      <c r="U1890" s="190" t="str">
        <f t="shared" si="3151"/>
        <v>U$19</v>
      </c>
      <c r="V1890" s="190" t="str">
        <f t="shared" si="3151"/>
        <v>V$19</v>
      </c>
      <c r="W1890" s="190" t="str">
        <f t="shared" si="3151"/>
        <v>W$19</v>
      </c>
      <c r="X1890" s="190" t="str">
        <f t="shared" si="3151"/>
        <v>X$19</v>
      </c>
      <c r="Y1890" s="190" t="str">
        <f t="shared" si="3151"/>
        <v>Y$19</v>
      </c>
      <c r="Z1890" s="190" t="str">
        <f t="shared" si="3151"/>
        <v>Z$19</v>
      </c>
      <c r="AA1890" s="190" t="str">
        <f t="shared" si="3151"/>
        <v>AA$19</v>
      </c>
      <c r="AB1890" s="190" t="str">
        <f t="shared" si="3151"/>
        <v>AB$19</v>
      </c>
      <c r="AC1890" s="190" t="str">
        <f t="shared" si="3151"/>
        <v>AC$19</v>
      </c>
      <c r="AD1890" s="190" t="str">
        <f t="shared" si="3151"/>
        <v>AD$19</v>
      </c>
      <c r="AE1890" s="190" t="str">
        <f t="shared" si="3151"/>
        <v>AE$19</v>
      </c>
      <c r="AF1890" s="190" t="str">
        <f t="shared" si="3151"/>
        <v>AF$19</v>
      </c>
      <c r="AG1890" s="190" t="str">
        <f t="shared" si="3151"/>
        <v>AG$19</v>
      </c>
      <c r="AH1890" s="190" t="str">
        <f t="shared" si="3151"/>
        <v>AH$19</v>
      </c>
      <c r="AI1890" s="190" t="str">
        <f t="shared" si="3151"/>
        <v>AI$19</v>
      </c>
      <c r="AJ1890" s="190" t="str">
        <f t="shared" si="3151"/>
        <v>AJ$19</v>
      </c>
      <c r="AK1890" s="190" t="str">
        <f t="shared" si="3151"/>
        <v>AK$19</v>
      </c>
      <c r="AL1890" s="190" t="str">
        <f t="shared" si="3151"/>
        <v>AL$19</v>
      </c>
      <c r="AM1890" s="190" t="str">
        <f t="shared" si="3151"/>
        <v>AM$19</v>
      </c>
      <c r="AN1890" s="190" t="str">
        <f t="shared" si="3151"/>
        <v>AN$19</v>
      </c>
      <c r="AO1890" s="190" t="str">
        <f t="shared" si="3151"/>
        <v>AO$19</v>
      </c>
      <c r="AP1890" s="190" t="str">
        <f t="shared" si="3151"/>
        <v>AP$19</v>
      </c>
      <c r="AQ1890" s="190" t="str">
        <f t="shared" si="3151"/>
        <v>AQ$19</v>
      </c>
      <c r="AR1890" s="190" t="str">
        <f t="shared" si="3151"/>
        <v>AR$19</v>
      </c>
      <c r="AS1890" s="190" t="str">
        <f t="shared" si="3151"/>
        <v>AS$19</v>
      </c>
      <c r="AT1890" s="190" t="str">
        <f t="shared" si="3151"/>
        <v>AT$19</v>
      </c>
      <c r="AU1890" s="190" t="str">
        <f t="shared" si="3151"/>
        <v>AU$19</v>
      </c>
      <c r="AV1890" s="190" t="str">
        <f t="shared" si="3151"/>
        <v>AV$19</v>
      </c>
      <c r="AW1890" s="190" t="str">
        <f t="shared" si="3151"/>
        <v>AW$19</v>
      </c>
      <c r="AX1890" s="190" t="str">
        <f t="shared" si="3151"/>
        <v>AX$19</v>
      </c>
      <c r="AY1890" s="190" t="str">
        <f t="shared" ref="AY1890:CD1890" si="3152">AY$23</f>
        <v>AY$19</v>
      </c>
      <c r="AZ1890" s="190" t="str">
        <f t="shared" si="3152"/>
        <v>AZ$19</v>
      </c>
      <c r="BA1890" s="190" t="str">
        <f t="shared" si="3152"/>
        <v>BA$19</v>
      </c>
      <c r="BB1890" s="190" t="str">
        <f t="shared" si="3152"/>
        <v>BB$19</v>
      </c>
      <c r="BC1890" s="190" t="str">
        <f t="shared" si="3152"/>
        <v>BC$19</v>
      </c>
      <c r="BD1890" s="190" t="str">
        <f t="shared" si="3152"/>
        <v>BD$19</v>
      </c>
      <c r="BE1890" s="190" t="str">
        <f t="shared" si="3152"/>
        <v>BE$19</v>
      </c>
      <c r="BF1890" s="190" t="str">
        <f t="shared" si="3152"/>
        <v>BF$19</v>
      </c>
      <c r="BG1890" s="190" t="str">
        <f t="shared" si="3152"/>
        <v>BG$19</v>
      </c>
      <c r="BH1890" s="190" t="str">
        <f t="shared" si="3152"/>
        <v>BH$19</v>
      </c>
      <c r="BI1890" s="190" t="str">
        <f t="shared" si="3152"/>
        <v>BI$19</v>
      </c>
      <c r="BJ1890" s="190" t="str">
        <f t="shared" si="3152"/>
        <v>BJ$19</v>
      </c>
      <c r="BK1890" s="190" t="str">
        <f t="shared" si="3152"/>
        <v>BK$19</v>
      </c>
      <c r="BL1890" s="190" t="str">
        <f t="shared" si="3152"/>
        <v>BL$19</v>
      </c>
      <c r="BM1890" s="190" t="str">
        <f t="shared" si="3152"/>
        <v>BM$19</v>
      </c>
      <c r="BN1890" s="190" t="str">
        <f t="shared" si="3152"/>
        <v>BN$19</v>
      </c>
      <c r="BO1890" s="190" t="str">
        <f t="shared" si="3152"/>
        <v>BO$19</v>
      </c>
      <c r="BP1890" s="190" t="str">
        <f t="shared" si="3152"/>
        <v>BP$19</v>
      </c>
      <c r="BQ1890" s="190" t="str">
        <f t="shared" si="3152"/>
        <v>BQ$19</v>
      </c>
      <c r="BR1890" s="190" t="str">
        <f t="shared" si="3152"/>
        <v>BR$19</v>
      </c>
      <c r="BS1890" s="190" t="str">
        <f t="shared" si="3152"/>
        <v>BS$19</v>
      </c>
      <c r="BT1890" s="190" t="str">
        <f t="shared" si="3152"/>
        <v>BT$19</v>
      </c>
      <c r="BU1890" s="190" t="str">
        <f t="shared" si="3152"/>
        <v>BU$19</v>
      </c>
      <c r="BV1890" s="190" t="str">
        <f t="shared" si="3152"/>
        <v>BV$19</v>
      </c>
      <c r="BW1890" s="190" t="str">
        <f t="shared" si="3152"/>
        <v>BW$19</v>
      </c>
      <c r="BX1890" s="190" t="str">
        <f t="shared" si="3152"/>
        <v>BX$19</v>
      </c>
      <c r="BY1890" s="190" t="str">
        <f t="shared" si="3152"/>
        <v>BY$19</v>
      </c>
      <c r="BZ1890" s="190" t="str">
        <f t="shared" si="3152"/>
        <v>BZ$19</v>
      </c>
      <c r="CA1890" s="190" t="str">
        <f t="shared" si="3152"/>
        <v>CA$19</v>
      </c>
      <c r="CB1890" s="190" t="str">
        <f t="shared" si="3152"/>
        <v>CB$19</v>
      </c>
      <c r="CC1890" s="190" t="str">
        <f t="shared" si="3152"/>
        <v>CC$19</v>
      </c>
      <c r="CD1890" s="190" t="str">
        <f t="shared" si="3152"/>
        <v>CD$19</v>
      </c>
      <c r="CE1890" s="190" t="str">
        <f t="shared" ref="CE1890:CL1890" si="3153">CE$23</f>
        <v>CE$19</v>
      </c>
      <c r="CF1890" s="190" t="str">
        <f t="shared" si="3153"/>
        <v>CF$19</v>
      </c>
      <c r="CG1890" s="190" t="str">
        <f t="shared" si="3153"/>
        <v>CG$19</v>
      </c>
      <c r="CH1890" s="190" t="str">
        <f t="shared" si="3153"/>
        <v>CH$19</v>
      </c>
      <c r="CI1890" s="190" t="str">
        <f t="shared" si="3153"/>
        <v>CI$19</v>
      </c>
      <c r="CJ1890" s="190" t="str">
        <f t="shared" si="3153"/>
        <v>CJ$19</v>
      </c>
      <c r="CK1890" s="190" t="str">
        <f t="shared" si="3153"/>
        <v>CK$19</v>
      </c>
      <c r="CL1890" s="190" t="str">
        <f t="shared" si="3153"/>
        <v>CL$19</v>
      </c>
      <c r="CN1890" s="201"/>
      <c r="CO1890" s="190" t="str">
        <f t="shared" ref="CO1890:DL1890" si="3154">CO$23</f>
        <v>CO$19</v>
      </c>
      <c r="CP1890" s="190" t="str">
        <f t="shared" si="3154"/>
        <v>CP$19</v>
      </c>
      <c r="CQ1890" s="190" t="str">
        <f t="shared" si="3154"/>
        <v>CQ$19</v>
      </c>
      <c r="CR1890" s="190" t="str">
        <f t="shared" si="3154"/>
        <v>CR$19</v>
      </c>
      <c r="CS1890" s="190" t="str">
        <f t="shared" si="3154"/>
        <v>CS$19</v>
      </c>
      <c r="CT1890" s="190" t="str">
        <f t="shared" si="3154"/>
        <v>CT$19</v>
      </c>
      <c r="CU1890" s="190" t="str">
        <f t="shared" si="3154"/>
        <v>CU$19</v>
      </c>
      <c r="CV1890" s="190" t="str">
        <f t="shared" si="3154"/>
        <v>CV$19</v>
      </c>
      <c r="CW1890" s="190" t="str">
        <f t="shared" si="3154"/>
        <v>CW$19</v>
      </c>
      <c r="CX1890" s="190" t="str">
        <f t="shared" si="3154"/>
        <v>CX$19</v>
      </c>
      <c r="CY1890" s="190" t="str">
        <f t="shared" si="3154"/>
        <v>CY$19</v>
      </c>
      <c r="CZ1890" s="190" t="str">
        <f t="shared" si="3154"/>
        <v>CZ$19</v>
      </c>
      <c r="DA1890" s="190" t="str">
        <f t="shared" si="3154"/>
        <v>DA$19</v>
      </c>
      <c r="DB1890" s="190" t="str">
        <f t="shared" si="3154"/>
        <v>DB$19</v>
      </c>
      <c r="DC1890" s="190" t="str">
        <f t="shared" si="3154"/>
        <v>DC$19</v>
      </c>
      <c r="DD1890" s="190" t="str">
        <f t="shared" si="3154"/>
        <v>DD$19</v>
      </c>
      <c r="DE1890" s="190" t="str">
        <f t="shared" si="3154"/>
        <v>DE$19</v>
      </c>
      <c r="DF1890" s="190" t="str">
        <f t="shared" si="3154"/>
        <v>DF$19</v>
      </c>
      <c r="DG1890" s="190" t="str">
        <f t="shared" si="3154"/>
        <v>DG$19</v>
      </c>
      <c r="DH1890" s="190" t="str">
        <f t="shared" si="3154"/>
        <v>DH$19</v>
      </c>
      <c r="DI1890" s="190" t="str">
        <f t="shared" si="3154"/>
        <v>DI$19</v>
      </c>
      <c r="DJ1890" s="190" t="str">
        <f t="shared" si="3154"/>
        <v>DJ$19</v>
      </c>
      <c r="DK1890" s="190" t="str">
        <f t="shared" si="3154"/>
        <v>DK$19</v>
      </c>
      <c r="DL1890" s="190" t="str">
        <f t="shared" si="3154"/>
        <v>DL$19</v>
      </c>
    </row>
    <row r="1891" spans="1:116" x14ac:dyDescent="0.4">
      <c r="A1891" s="31" t="s">
        <v>218</v>
      </c>
      <c r="B1891" s="31" t="s">
        <v>81</v>
      </c>
      <c r="C1891" s="31"/>
      <c r="D1891" t="s">
        <v>772</v>
      </c>
      <c r="E1891" s="8" t="s">
        <v>483</v>
      </c>
      <c r="F1891" t="s">
        <v>393</v>
      </c>
      <c r="G1891" s="66" t="s">
        <v>394</v>
      </c>
      <c r="H1891" s="22"/>
      <c r="I1891" s="299"/>
      <c r="J1891" s="299"/>
      <c r="K1891" s="22"/>
      <c r="L1891" s="22"/>
      <c r="M1891" s="22"/>
      <c r="N1891" s="22"/>
      <c r="O1891" s="22"/>
      <c r="P1891" s="22"/>
      <c r="R1891" s="66"/>
      <c r="S1891" s="302"/>
      <c r="T1891" s="302"/>
      <c r="U1891" s="302"/>
      <c r="V1891" s="302"/>
      <c r="W1891" s="302"/>
      <c r="X1891" s="302"/>
      <c r="Y1891" s="302"/>
      <c r="Z1891" s="302"/>
      <c r="AA1891" s="302"/>
      <c r="AB1891" s="302"/>
      <c r="AC1891" s="302"/>
      <c r="AD1891" s="302"/>
      <c r="AE1891" s="302"/>
      <c r="AF1891" s="302"/>
      <c r="AG1891" s="302"/>
      <c r="AH1891" s="302"/>
      <c r="AI1891" s="302"/>
      <c r="AJ1891" s="302"/>
      <c r="AK1891" s="302"/>
      <c r="AL1891" s="302"/>
      <c r="AM1891" s="302"/>
      <c r="AN1891" s="302"/>
      <c r="AO1891" s="302"/>
      <c r="AP1891" s="302"/>
      <c r="AQ1891" s="302"/>
      <c r="AR1891" s="302"/>
      <c r="AS1891" s="302"/>
      <c r="AT1891" s="302"/>
      <c r="AU1891" s="302"/>
      <c r="AV1891" s="302"/>
      <c r="AW1891" s="302"/>
      <c r="AX1891" s="302"/>
      <c r="AY1891" s="302"/>
      <c r="AZ1891" s="302"/>
      <c r="BA1891" s="302"/>
      <c r="BB1891" s="302"/>
      <c r="BC1891" s="302"/>
      <c r="BD1891" s="302"/>
      <c r="BE1891" s="302"/>
      <c r="BF1891" s="302"/>
      <c r="BG1891" s="302"/>
      <c r="BH1891" s="302"/>
      <c r="BI1891" s="302"/>
      <c r="BJ1891" s="302"/>
      <c r="BK1891" s="302"/>
      <c r="BL1891" s="302"/>
      <c r="BM1891" s="302"/>
      <c r="BN1891" s="302"/>
      <c r="BO1891" s="302"/>
      <c r="BP1891" s="302"/>
      <c r="BQ1891" s="302"/>
      <c r="BR1891" s="302"/>
      <c r="BS1891" s="302"/>
      <c r="BT1891" s="302"/>
      <c r="BU1891" s="302"/>
      <c r="BV1891" s="302"/>
      <c r="BW1891" s="302"/>
      <c r="BX1891" s="302"/>
      <c r="BY1891" s="302"/>
      <c r="BZ1891" s="302"/>
      <c r="CA1891" s="302"/>
      <c r="CB1891" s="302"/>
      <c r="CC1891" s="302"/>
      <c r="CD1891" s="302"/>
      <c r="CE1891" s="302"/>
      <c r="CF1891" s="302"/>
      <c r="CG1891" s="302"/>
      <c r="CH1891" s="302"/>
      <c r="CI1891" s="302"/>
      <c r="CJ1891" s="302"/>
      <c r="CK1891" s="302"/>
      <c r="CL1891" s="302"/>
      <c r="CM1891" s="302"/>
      <c r="CN1891" s="302"/>
      <c r="CO1891" s="302"/>
      <c r="CP1891" s="302"/>
      <c r="CQ1891" s="302"/>
      <c r="CR1891" s="302"/>
      <c r="CS1891" s="302"/>
      <c r="CT1891" s="302"/>
      <c r="CU1891" s="302"/>
      <c r="CV1891" s="302"/>
      <c r="CW1891" s="302"/>
      <c r="CX1891" s="302"/>
      <c r="CY1891" s="302"/>
      <c r="CZ1891" s="302"/>
      <c r="DA1891" s="302"/>
      <c r="DB1891" s="302"/>
      <c r="DC1891" s="302"/>
      <c r="DD1891" s="302"/>
      <c r="DE1891" s="302"/>
      <c r="DF1891" s="302"/>
      <c r="DG1891" s="302"/>
      <c r="DH1891" s="302"/>
      <c r="DI1891" s="302"/>
      <c r="DJ1891" s="302"/>
      <c r="DK1891" s="302"/>
      <c r="DL1891" s="302"/>
    </row>
    <row r="1892" spans="1:116" x14ac:dyDescent="0.4">
      <c r="A1892" s="12"/>
      <c r="B1892" t="str">
        <f t="shared" ref="B1892:B1896" si="3155">E1892</f>
        <v>1892 GMV-S</v>
      </c>
      <c r="C1892" t="s">
        <v>80</v>
      </c>
      <c r="D1892" t="s">
        <v>772</v>
      </c>
      <c r="E1892" s="8" t="str">
        <f t="shared" ref="E1892:E1895" si="3156">ROW()&amp;" "&amp;D1892</f>
        <v>1892 GMV-S</v>
      </c>
      <c r="G1892" s="95" t="str">
        <f>G1898&amp;":"</f>
        <v>Revenue - Secondary GMV:</v>
      </c>
      <c r="H1892" s="12"/>
      <c r="I1892" s="60"/>
      <c r="J1892" s="60"/>
      <c r="K1892" s="12"/>
      <c r="L1892" s="12"/>
      <c r="M1892" s="12"/>
      <c r="N1892" s="12"/>
      <c r="O1892" s="12"/>
      <c r="P1892" s="12"/>
      <c r="R1892" s="13"/>
      <c r="CM1892" s="8"/>
      <c r="CN1892" s="8"/>
      <c r="CO1892" s="8"/>
      <c r="CP1892" s="8"/>
      <c r="CQ1892" s="8"/>
      <c r="CR1892" s="8"/>
      <c r="CS1892" s="8"/>
      <c r="CT1892" s="8"/>
      <c r="CU1892" s="8"/>
      <c r="CV1892" s="8"/>
      <c r="CW1892" s="8"/>
      <c r="CX1892" s="8"/>
      <c r="CY1892" s="8"/>
      <c r="CZ1892" s="8"/>
      <c r="DA1892" s="8"/>
      <c r="DB1892" s="8"/>
      <c r="DC1892" s="8"/>
      <c r="DD1892" s="8"/>
      <c r="DE1892" s="8"/>
      <c r="DF1892" s="8"/>
      <c r="DG1892" s="8"/>
      <c r="DH1892" s="8"/>
      <c r="DI1892" s="8"/>
      <c r="DJ1892" s="8"/>
      <c r="DK1892" s="8"/>
      <c r="DL1892" s="8"/>
    </row>
    <row r="1893" spans="1:116" x14ac:dyDescent="0.4">
      <c r="A1893" s="12"/>
      <c r="B1893" t="str">
        <f t="shared" si="3155"/>
        <v>1893 GMV-S</v>
      </c>
      <c r="D1893" t="s">
        <v>772</v>
      </c>
      <c r="E1893" s="8" t="str">
        <f t="shared" si="3156"/>
        <v>1893 GMV-S</v>
      </c>
      <c r="G1893" s="145" t="str">
        <f>"# of transactions per "&amp;G1884&amp;" per month"</f>
        <v># of transactions per primary unit per month</v>
      </c>
      <c r="H1893" s="12"/>
      <c r="I1893" s="60"/>
      <c r="J1893" s="60"/>
      <c r="K1893" s="17">
        <v>10</v>
      </c>
      <c r="L1893" s="17">
        <v>10</v>
      </c>
      <c r="M1893" s="17">
        <v>10</v>
      </c>
      <c r="N1893" s="17">
        <v>10</v>
      </c>
      <c r="O1893" s="17">
        <v>10</v>
      </c>
      <c r="P1893" s="17">
        <v>10</v>
      </c>
      <c r="Q1893" s="17">
        <v>10</v>
      </c>
      <c r="R1893" s="13"/>
      <c r="S1893" s="76" cm="1">
        <f t="array" ref="S1893">INDEX($K:$P,ROW(),MATCH(S$3,$K$2:$P$2,0))</f>
        <v>10</v>
      </c>
      <c r="T1893" s="76" cm="1">
        <f t="array" ref="T1893">INDEX($K:$P,ROW(),MATCH(T$3,$K$2:$P$2,0))</f>
        <v>10</v>
      </c>
      <c r="U1893" s="76" cm="1">
        <f t="array" ref="U1893">INDEX($K:$P,ROW(),MATCH(U$3,$K$2:$P$2,0))</f>
        <v>10</v>
      </c>
      <c r="V1893" s="76" cm="1">
        <f t="array" ref="V1893">INDEX($K:$P,ROW(),MATCH(V$3,$K$2:$P$2,0))</f>
        <v>10</v>
      </c>
      <c r="W1893" s="76" cm="1">
        <f t="array" ref="W1893">INDEX($K:$P,ROW(),MATCH(W$3,$K$2:$P$2,0))</f>
        <v>10</v>
      </c>
      <c r="X1893" s="76" cm="1">
        <f t="array" ref="X1893">INDEX($K:$P,ROW(),MATCH(X$3,$K$2:$P$2,0))</f>
        <v>10</v>
      </c>
      <c r="Y1893" s="76" cm="1">
        <f t="array" ref="Y1893">INDEX($K:$P,ROW(),MATCH(Y$3,$K$2:$P$2,0))</f>
        <v>10</v>
      </c>
      <c r="Z1893" s="76" cm="1">
        <f t="array" ref="Z1893">INDEX($K:$P,ROW(),MATCH(Z$3,$K$2:$P$2,0))</f>
        <v>10</v>
      </c>
      <c r="AA1893" s="76" cm="1">
        <f t="array" ref="AA1893">INDEX($K:$P,ROW(),MATCH(AA$3,$K$2:$P$2,0))</f>
        <v>10</v>
      </c>
      <c r="AB1893" s="76" cm="1">
        <f t="array" ref="AB1893">INDEX($K:$P,ROW(),MATCH(AB$3,$K$2:$P$2,0))</f>
        <v>10</v>
      </c>
      <c r="AC1893" s="76" cm="1">
        <f t="array" ref="AC1893">INDEX($K:$P,ROW(),MATCH(AC$3,$K$2:$P$2,0))</f>
        <v>10</v>
      </c>
      <c r="AD1893" s="76" cm="1">
        <f t="array" ref="AD1893">INDEX($K:$P,ROW(),MATCH(AD$3,$K$2:$P$2,0))</f>
        <v>10</v>
      </c>
      <c r="AE1893" s="76" cm="1">
        <f t="array" ref="AE1893">INDEX($K:$P,ROW(),MATCH(AE$3,$K$2:$P$2,0))</f>
        <v>10</v>
      </c>
      <c r="AF1893" s="76" cm="1">
        <f t="array" ref="AF1893">INDEX($K:$P,ROW(),MATCH(AF$3,$K$2:$P$2,0))</f>
        <v>10</v>
      </c>
      <c r="AG1893" s="76" cm="1">
        <f t="array" ref="AG1893">INDEX($K:$P,ROW(),MATCH(AG$3,$K$2:$P$2,0))</f>
        <v>10</v>
      </c>
      <c r="AH1893" s="76" cm="1">
        <f t="array" ref="AH1893">INDEX($K:$P,ROW(),MATCH(AH$3,$K$2:$P$2,0))</f>
        <v>10</v>
      </c>
      <c r="AI1893" s="76" cm="1">
        <f t="array" ref="AI1893">INDEX($K:$P,ROW(),MATCH(AI$3,$K$2:$P$2,0))</f>
        <v>10</v>
      </c>
      <c r="AJ1893" s="76" cm="1">
        <f t="array" ref="AJ1893">INDEX($K:$P,ROW(),MATCH(AJ$3,$K$2:$P$2,0))</f>
        <v>10</v>
      </c>
      <c r="AK1893" s="76" cm="1">
        <f t="array" ref="AK1893">INDEX($K:$P,ROW(),MATCH(AK$3,$K$2:$P$2,0))</f>
        <v>10</v>
      </c>
      <c r="AL1893" s="76" cm="1">
        <f t="array" ref="AL1893">INDEX($K:$P,ROW(),MATCH(AL$3,$K$2:$P$2,0))</f>
        <v>10</v>
      </c>
      <c r="AM1893" s="76" cm="1">
        <f t="array" ref="AM1893">INDEX($K:$P,ROW(),MATCH(AM$3,$K$2:$P$2,0))</f>
        <v>10</v>
      </c>
      <c r="AN1893" s="76" cm="1">
        <f t="array" ref="AN1893">INDEX($K:$P,ROW(),MATCH(AN$3,$K$2:$P$2,0))</f>
        <v>10</v>
      </c>
      <c r="AO1893" s="76" cm="1">
        <f t="array" ref="AO1893">INDEX($K:$P,ROW(),MATCH(AO$3,$K$2:$P$2,0))</f>
        <v>10</v>
      </c>
      <c r="AP1893" s="76" cm="1">
        <f t="array" ref="AP1893">INDEX($K:$P,ROW(),MATCH(AP$3,$K$2:$P$2,0))</f>
        <v>10</v>
      </c>
      <c r="AQ1893" s="76" cm="1">
        <f t="array" ref="AQ1893">INDEX($K:$P,ROW(),MATCH(AQ$3,$K$2:$P$2,0))</f>
        <v>10</v>
      </c>
      <c r="AR1893" s="76" cm="1">
        <f t="array" ref="AR1893">INDEX($K:$P,ROW(),MATCH(AR$3,$K$2:$P$2,0))</f>
        <v>10</v>
      </c>
      <c r="AS1893" s="76" cm="1">
        <f t="array" ref="AS1893">INDEX($K:$P,ROW(),MATCH(AS$3,$K$2:$P$2,0))</f>
        <v>10</v>
      </c>
      <c r="AT1893" s="76" cm="1">
        <f t="array" ref="AT1893">INDEX($K:$P,ROW(),MATCH(AT$3,$K$2:$P$2,0))</f>
        <v>10</v>
      </c>
      <c r="AU1893" s="76" cm="1">
        <f t="array" ref="AU1893">INDEX($K:$P,ROW(),MATCH(AU$3,$K$2:$P$2,0))</f>
        <v>10</v>
      </c>
      <c r="AV1893" s="76" cm="1">
        <f t="array" ref="AV1893">INDEX($K:$P,ROW(),MATCH(AV$3,$K$2:$P$2,0))</f>
        <v>10</v>
      </c>
      <c r="AW1893" s="76" cm="1">
        <f t="array" ref="AW1893">INDEX($K:$P,ROW(),MATCH(AW$3,$K$2:$P$2,0))</f>
        <v>10</v>
      </c>
      <c r="AX1893" s="76" cm="1">
        <f t="array" ref="AX1893">INDEX($K:$P,ROW(),MATCH(AX$3,$K$2:$P$2,0))</f>
        <v>10</v>
      </c>
      <c r="AY1893" s="76" cm="1">
        <f t="array" ref="AY1893">INDEX($K:$P,ROW(),MATCH(AY$3,$K$2:$P$2,0))</f>
        <v>10</v>
      </c>
      <c r="AZ1893" s="76" cm="1">
        <f t="array" ref="AZ1893">INDEX($K:$P,ROW(),MATCH(AZ$3,$K$2:$P$2,0))</f>
        <v>10</v>
      </c>
      <c r="BA1893" s="76" cm="1">
        <f t="array" ref="BA1893">INDEX($K:$P,ROW(),MATCH(BA$3,$K$2:$P$2,0))</f>
        <v>10</v>
      </c>
      <c r="BB1893" s="76" cm="1">
        <f t="array" ref="BB1893">INDEX($K:$P,ROW(),MATCH(BB$3,$K$2:$P$2,0))</f>
        <v>10</v>
      </c>
      <c r="BC1893" s="76" cm="1">
        <f t="array" ref="BC1893">INDEX($K:$P,ROW(),MATCH(BC$3,$K$2:$P$2,0))</f>
        <v>10</v>
      </c>
      <c r="BD1893" s="76" cm="1">
        <f t="array" ref="BD1893">INDEX($K:$P,ROW(),MATCH(BD$3,$K$2:$P$2,0))</f>
        <v>10</v>
      </c>
      <c r="BE1893" s="76" cm="1">
        <f t="array" ref="BE1893">INDEX($K:$P,ROW(),MATCH(BE$3,$K$2:$P$2,0))</f>
        <v>10</v>
      </c>
      <c r="BF1893" s="76" cm="1">
        <f t="array" ref="BF1893">INDEX($K:$P,ROW(),MATCH(BF$3,$K$2:$P$2,0))</f>
        <v>10</v>
      </c>
      <c r="BG1893" s="76" cm="1">
        <f t="array" ref="BG1893">INDEX($K:$P,ROW(),MATCH(BG$3,$K$2:$P$2,0))</f>
        <v>10</v>
      </c>
      <c r="BH1893" s="76" cm="1">
        <f t="array" ref="BH1893">INDEX($K:$P,ROW(),MATCH(BH$3,$K$2:$P$2,0))</f>
        <v>10</v>
      </c>
      <c r="BI1893" s="76" cm="1">
        <f t="array" ref="BI1893">INDEX($K:$P,ROW(),MATCH(BI$3,$K$2:$P$2,0))</f>
        <v>10</v>
      </c>
      <c r="BJ1893" s="76" cm="1">
        <f t="array" ref="BJ1893">INDEX($K:$P,ROW(),MATCH(BJ$3,$K$2:$P$2,0))</f>
        <v>10</v>
      </c>
      <c r="BK1893" s="76" cm="1">
        <f t="array" ref="BK1893">INDEX($K:$P,ROW(),MATCH(BK$3,$K$2:$P$2,0))</f>
        <v>10</v>
      </c>
      <c r="BL1893" s="76" cm="1">
        <f t="array" ref="BL1893">INDEX($K:$P,ROW(),MATCH(BL$3,$K$2:$P$2,0))</f>
        <v>10</v>
      </c>
      <c r="BM1893" s="76" cm="1">
        <f t="array" ref="BM1893">INDEX($K:$P,ROW(),MATCH(BM$3,$K$2:$P$2,0))</f>
        <v>10</v>
      </c>
      <c r="BN1893" s="76" cm="1">
        <f t="array" ref="BN1893">INDEX($K:$P,ROW(),MATCH(BN$3,$K$2:$P$2,0))</f>
        <v>10</v>
      </c>
      <c r="BO1893" s="76" cm="1">
        <f t="array" ref="BO1893">INDEX($K:$P,ROW(),MATCH(BO$3,$K$2:$P$2,0))</f>
        <v>10</v>
      </c>
      <c r="BP1893" s="76" cm="1">
        <f t="array" ref="BP1893">INDEX($K:$P,ROW(),MATCH(BP$3,$K$2:$P$2,0))</f>
        <v>10</v>
      </c>
      <c r="BQ1893" s="76" cm="1">
        <f t="array" ref="BQ1893">INDEX($K:$P,ROW(),MATCH(BQ$3,$K$2:$P$2,0))</f>
        <v>10</v>
      </c>
      <c r="BR1893" s="76" cm="1">
        <f t="array" ref="BR1893">INDEX($K:$P,ROW(),MATCH(BR$3,$K$2:$P$2,0))</f>
        <v>10</v>
      </c>
      <c r="BS1893" s="76" cm="1">
        <f t="array" ref="BS1893">INDEX($K:$P,ROW(),MATCH(BS$3,$K$2:$P$2,0))</f>
        <v>10</v>
      </c>
      <c r="BT1893" s="76" cm="1">
        <f t="array" ref="BT1893">INDEX($K:$P,ROW(),MATCH(BT$3,$K$2:$P$2,0))</f>
        <v>10</v>
      </c>
      <c r="BU1893" s="76" cm="1">
        <f t="array" ref="BU1893">INDEX($K:$P,ROW(),MATCH(BU$3,$K$2:$P$2,0))</f>
        <v>10</v>
      </c>
      <c r="BV1893" s="76" cm="1">
        <f t="array" ref="BV1893">INDEX($K:$P,ROW(),MATCH(BV$3,$K$2:$P$2,0))</f>
        <v>10</v>
      </c>
      <c r="BW1893" s="76" cm="1">
        <f t="array" ref="BW1893">INDEX($K:$P,ROW(),MATCH(BW$3,$K$2:$P$2,0))</f>
        <v>10</v>
      </c>
      <c r="BX1893" s="76" cm="1">
        <f t="array" ref="BX1893">INDEX($K:$P,ROW(),MATCH(BX$3,$K$2:$P$2,0))</f>
        <v>10</v>
      </c>
      <c r="BY1893" s="76" cm="1">
        <f t="array" ref="BY1893">INDEX($K:$P,ROW(),MATCH(BY$3,$K$2:$P$2,0))</f>
        <v>10</v>
      </c>
      <c r="BZ1893" s="76" cm="1">
        <f t="array" ref="BZ1893">INDEX($K:$P,ROW(),MATCH(BZ$3,$K$2:$P$2,0))</f>
        <v>10</v>
      </c>
      <c r="CA1893" s="76" cm="1">
        <f t="array" ref="CA1893">INDEX($K:$P,ROW(),MATCH(CA$3,$K$2:$P$2,0))</f>
        <v>10</v>
      </c>
      <c r="CB1893" s="76" cm="1">
        <f t="array" ref="CB1893">INDEX($K:$P,ROW(),MATCH(CB$3,$K$2:$P$2,0))</f>
        <v>10</v>
      </c>
      <c r="CC1893" s="76" cm="1">
        <f t="array" ref="CC1893">INDEX($K:$P,ROW(),MATCH(CC$3,$K$2:$P$2,0))</f>
        <v>10</v>
      </c>
      <c r="CD1893" s="76" cm="1">
        <f t="array" ref="CD1893">INDEX($K:$P,ROW(),MATCH(CD$3,$K$2:$P$2,0))</f>
        <v>10</v>
      </c>
      <c r="CE1893" s="76" cm="1">
        <f t="array" ref="CE1893">INDEX($K:$P,ROW(),MATCH(CE$3,$K$2:$P$2,0))</f>
        <v>10</v>
      </c>
      <c r="CF1893" s="76" cm="1">
        <f t="array" ref="CF1893">INDEX($K:$P,ROW(),MATCH(CF$3,$K$2:$P$2,0))</f>
        <v>10</v>
      </c>
      <c r="CG1893" s="76" cm="1">
        <f t="array" ref="CG1893">INDEX($K:$P,ROW(),MATCH(CG$3,$K$2:$P$2,0))</f>
        <v>10</v>
      </c>
      <c r="CH1893" s="76" cm="1">
        <f t="array" ref="CH1893">INDEX($K:$P,ROW(),MATCH(CH$3,$K$2:$P$2,0))</f>
        <v>10</v>
      </c>
      <c r="CI1893" s="76" cm="1">
        <f t="array" ref="CI1893">INDEX($K:$P,ROW(),MATCH(CI$3,$K$2:$P$2,0))</f>
        <v>10</v>
      </c>
      <c r="CJ1893" s="76" cm="1">
        <f t="array" ref="CJ1893">INDEX($K:$P,ROW(),MATCH(CJ$3,$K$2:$P$2,0))</f>
        <v>10</v>
      </c>
      <c r="CK1893" s="76" cm="1">
        <f t="array" ref="CK1893">INDEX($K:$P,ROW(),MATCH(CK$3,$K$2:$P$2,0))</f>
        <v>10</v>
      </c>
      <c r="CL1893" s="76" cm="1">
        <f t="array" ref="CL1893">INDEX($K:$P,ROW(),MATCH(CL$3,$K$2:$P$2,0))</f>
        <v>10</v>
      </c>
      <c r="CM1893" s="76" t="e" cm="1">
        <f t="array" ref="CM1893">INDEX($K:$P,ROW(),MATCH(CM$3,$K$2:$P$2,0))</f>
        <v>#N/A</v>
      </c>
      <c r="CN1893" s="76" t="e" cm="1">
        <f t="array" ref="CN1893">INDEX($K:$P,ROW(),MATCH(CN$3,$K$2:$P$2,0))</f>
        <v>#N/A</v>
      </c>
      <c r="CO1893" s="76" t="e" cm="1">
        <f t="array" ref="CO1893">INDEX($K:$P,ROW(),MATCH(CO$3,$K$2:$P$2,0))</f>
        <v>#N/A</v>
      </c>
      <c r="CP1893" s="76" t="e" cm="1">
        <f t="array" ref="CP1893">INDEX($K:$P,ROW(),MATCH(CP$3,$K$2:$P$2,0))</f>
        <v>#N/A</v>
      </c>
      <c r="CQ1893" s="76" t="e" cm="1">
        <f t="array" ref="CQ1893">INDEX($K:$P,ROW(),MATCH(CQ$3,$K$2:$P$2,0))</f>
        <v>#N/A</v>
      </c>
      <c r="CR1893" s="76" t="e" cm="1">
        <f t="array" ref="CR1893">INDEX($K:$P,ROW(),MATCH(CR$3,$K$2:$P$2,0))</f>
        <v>#N/A</v>
      </c>
      <c r="CS1893" s="76" t="e" cm="1">
        <f t="array" ref="CS1893">INDEX($K:$P,ROW(),MATCH(CS$3,$K$2:$P$2,0))</f>
        <v>#N/A</v>
      </c>
      <c r="CT1893" s="76" t="e" cm="1">
        <f t="array" ref="CT1893">INDEX($K:$P,ROW(),MATCH(CT$3,$K$2:$P$2,0))</f>
        <v>#N/A</v>
      </c>
      <c r="CU1893" s="76" t="e" cm="1">
        <f t="array" ref="CU1893">INDEX($K:$P,ROW(),MATCH(CU$3,$K$2:$P$2,0))</f>
        <v>#N/A</v>
      </c>
      <c r="CV1893" s="76" t="e" cm="1">
        <f t="array" ref="CV1893">INDEX($K:$P,ROW(),MATCH(CV$3,$K$2:$P$2,0))</f>
        <v>#N/A</v>
      </c>
      <c r="CW1893" s="76" t="e" cm="1">
        <f t="array" ref="CW1893">INDEX($K:$P,ROW(),MATCH(CW$3,$K$2:$P$2,0))</f>
        <v>#N/A</v>
      </c>
      <c r="CX1893" s="76" t="e" cm="1">
        <f t="array" ref="CX1893">INDEX($K:$P,ROW(),MATCH(CX$3,$K$2:$P$2,0))</f>
        <v>#N/A</v>
      </c>
      <c r="CY1893" s="76" t="e" cm="1">
        <f t="array" ref="CY1893">INDEX($K:$P,ROW(),MATCH(CY$3,$K$2:$P$2,0))</f>
        <v>#N/A</v>
      </c>
      <c r="CZ1893" s="76" t="e" cm="1">
        <f t="array" ref="CZ1893">INDEX($K:$P,ROW(),MATCH(CZ$3,$K$2:$P$2,0))</f>
        <v>#N/A</v>
      </c>
      <c r="DA1893" s="76" t="e" cm="1">
        <f t="array" ref="DA1893">INDEX($K:$P,ROW(),MATCH(DA$3,$K$2:$P$2,0))</f>
        <v>#N/A</v>
      </c>
      <c r="DB1893" s="76" t="e" cm="1">
        <f t="array" ref="DB1893">INDEX($K:$P,ROW(),MATCH(DB$3,$K$2:$P$2,0))</f>
        <v>#N/A</v>
      </c>
      <c r="DC1893" s="76" t="e" cm="1">
        <f t="array" ref="DC1893">INDEX($K:$P,ROW(),MATCH(DC$3,$K$2:$P$2,0))</f>
        <v>#N/A</v>
      </c>
      <c r="DD1893" s="76" t="e" cm="1">
        <f t="array" ref="DD1893">INDEX($K:$P,ROW(),MATCH(DD$3,$K$2:$P$2,0))</f>
        <v>#N/A</v>
      </c>
      <c r="DE1893" s="76" t="e" cm="1">
        <f t="array" ref="DE1893">INDEX($K:$P,ROW(),MATCH(DE$3,$K$2:$P$2,0))</f>
        <v>#N/A</v>
      </c>
      <c r="DF1893" s="76" t="e" cm="1">
        <f t="array" ref="DF1893">INDEX($K:$P,ROW(),MATCH(DF$3,$K$2:$P$2,0))</f>
        <v>#N/A</v>
      </c>
      <c r="DG1893" s="76" t="e" cm="1">
        <f t="array" ref="DG1893">INDEX($K:$P,ROW(),MATCH(DG$3,$K$2:$P$2,0))</f>
        <v>#N/A</v>
      </c>
      <c r="DH1893" s="76" t="e" cm="1">
        <f t="array" ref="DH1893">INDEX($K:$P,ROW(),MATCH(DH$3,$K$2:$P$2,0))</f>
        <v>#N/A</v>
      </c>
      <c r="DI1893" s="76" t="e" cm="1">
        <f t="array" ref="DI1893">INDEX($K:$P,ROW(),MATCH(DI$3,$K$2:$P$2,0))</f>
        <v>#N/A</v>
      </c>
      <c r="DJ1893" s="76" t="e" cm="1">
        <f t="array" ref="DJ1893">INDEX($K:$P,ROW(),MATCH(DJ$3,$K$2:$P$2,0))</f>
        <v>#N/A</v>
      </c>
      <c r="DK1893" s="76" t="e" cm="1">
        <f t="array" ref="DK1893">INDEX($K:$P,ROW(),MATCH(DK$3,$K$2:$P$2,0))</f>
        <v>#N/A</v>
      </c>
      <c r="DL1893" s="76" t="e" cm="1">
        <f t="array" ref="DL1893">INDEX($K:$P,ROW(),MATCH(DL$3,$K$2:$P$2,0))</f>
        <v>#N/A</v>
      </c>
    </row>
    <row r="1894" spans="1:116" x14ac:dyDescent="0.4">
      <c r="A1894" s="12"/>
      <c r="B1894" t="str">
        <f t="shared" si="3155"/>
        <v>1894 GMV-S</v>
      </c>
      <c r="D1894" t="s">
        <v>772</v>
      </c>
      <c r="E1894" s="8" t="str">
        <f t="shared" si="3156"/>
        <v>1894 GMV-S</v>
      </c>
      <c r="G1894" s="127" t="s">
        <v>847</v>
      </c>
      <c r="H1894" s="12"/>
      <c r="I1894" s="60"/>
      <c r="J1894" s="60"/>
      <c r="K1894" s="371">
        <f t="shared" ref="K1894:P1894" ca="1" si="3157">SUMIF($3:$3,K$2,1894:1894)</f>
        <v>600000</v>
      </c>
      <c r="L1894" s="371">
        <f t="shared" ca="1" si="3157"/>
        <v>600000</v>
      </c>
      <c r="M1894" s="371">
        <f t="shared" ca="1" si="3157"/>
        <v>600000</v>
      </c>
      <c r="N1894" s="371">
        <f t="shared" ca="1" si="3157"/>
        <v>600000</v>
      </c>
      <c r="O1894" s="371">
        <f t="shared" ca="1" si="3157"/>
        <v>600000</v>
      </c>
      <c r="P1894" s="371">
        <f t="shared" ca="1" si="3157"/>
        <v>600000</v>
      </c>
      <c r="R1894" s="13"/>
      <c r="S1894" s="371" cm="1">
        <f t="array" aca="1" ref="S1894" ca="1">+S1893*INDIRECT(S1886)</f>
        <v>50000</v>
      </c>
      <c r="T1894" s="371" cm="1">
        <f t="array" aca="1" ref="T1894" ca="1">+T1893*INDIRECT(T1886)</f>
        <v>50000</v>
      </c>
      <c r="U1894" s="371" cm="1">
        <f t="array" aca="1" ref="U1894" ca="1">+U1893*INDIRECT(U1886)</f>
        <v>50000</v>
      </c>
      <c r="V1894" s="371" cm="1">
        <f t="array" aca="1" ref="V1894" ca="1">+V1893*INDIRECT(V1886)</f>
        <v>50000</v>
      </c>
      <c r="W1894" s="371" cm="1">
        <f t="array" aca="1" ref="W1894" ca="1">+W1893*INDIRECT(W1886)</f>
        <v>50000</v>
      </c>
      <c r="X1894" s="371" cm="1">
        <f t="array" aca="1" ref="X1894" ca="1">+X1893*INDIRECT(X1886)</f>
        <v>50000</v>
      </c>
      <c r="Y1894" s="371" cm="1">
        <f t="array" aca="1" ref="Y1894" ca="1">+Y1893*INDIRECT(Y1886)</f>
        <v>50000</v>
      </c>
      <c r="Z1894" s="371" cm="1">
        <f t="array" aca="1" ref="Z1894" ca="1">+Z1893*INDIRECT(Z1886)</f>
        <v>50000</v>
      </c>
      <c r="AA1894" s="371" cm="1">
        <f t="array" aca="1" ref="AA1894" ca="1">+AA1893*INDIRECT(AA1886)</f>
        <v>50000</v>
      </c>
      <c r="AB1894" s="371" cm="1">
        <f t="array" aca="1" ref="AB1894" ca="1">+AB1893*INDIRECT(AB1886)</f>
        <v>50000</v>
      </c>
      <c r="AC1894" s="371" cm="1">
        <f t="array" aca="1" ref="AC1894" ca="1">+AC1893*INDIRECT(AC1886)</f>
        <v>50000</v>
      </c>
      <c r="AD1894" s="371" cm="1">
        <f t="array" aca="1" ref="AD1894" ca="1">+AD1893*INDIRECT(AD1886)</f>
        <v>50000</v>
      </c>
      <c r="AE1894" s="371" cm="1">
        <f t="array" aca="1" ref="AE1894" ca="1">+AE1893*INDIRECT(AE1886)</f>
        <v>50000</v>
      </c>
      <c r="AF1894" s="371" cm="1">
        <f t="array" aca="1" ref="AF1894" ca="1">+AF1893*INDIRECT(AF1886)</f>
        <v>50000</v>
      </c>
      <c r="AG1894" s="371" cm="1">
        <f t="array" aca="1" ref="AG1894" ca="1">+AG1893*INDIRECT(AG1886)</f>
        <v>50000</v>
      </c>
      <c r="AH1894" s="371" cm="1">
        <f t="array" aca="1" ref="AH1894" ca="1">+AH1893*INDIRECT(AH1886)</f>
        <v>50000</v>
      </c>
      <c r="AI1894" s="371" cm="1">
        <f t="array" aca="1" ref="AI1894" ca="1">+AI1893*INDIRECT(AI1886)</f>
        <v>50000</v>
      </c>
      <c r="AJ1894" s="371" cm="1">
        <f t="array" aca="1" ref="AJ1894" ca="1">+AJ1893*INDIRECT(AJ1886)</f>
        <v>50000</v>
      </c>
      <c r="AK1894" s="371" cm="1">
        <f t="array" aca="1" ref="AK1894" ca="1">+AK1893*INDIRECT(AK1886)</f>
        <v>50000</v>
      </c>
      <c r="AL1894" s="371" cm="1">
        <f t="array" aca="1" ref="AL1894" ca="1">+AL1893*INDIRECT(AL1886)</f>
        <v>50000</v>
      </c>
      <c r="AM1894" s="371" cm="1">
        <f t="array" aca="1" ref="AM1894" ca="1">+AM1893*INDIRECT(AM1886)</f>
        <v>50000</v>
      </c>
      <c r="AN1894" s="371" cm="1">
        <f t="array" aca="1" ref="AN1894" ca="1">+AN1893*INDIRECT(AN1886)</f>
        <v>50000</v>
      </c>
      <c r="AO1894" s="371" cm="1">
        <f t="array" aca="1" ref="AO1894" ca="1">+AO1893*INDIRECT(AO1886)</f>
        <v>50000</v>
      </c>
      <c r="AP1894" s="371" cm="1">
        <f t="array" aca="1" ref="AP1894" ca="1">+AP1893*INDIRECT(AP1886)</f>
        <v>50000</v>
      </c>
      <c r="AQ1894" s="371" cm="1">
        <f t="array" aca="1" ref="AQ1894" ca="1">+AQ1893*INDIRECT(AQ1886)</f>
        <v>50000</v>
      </c>
      <c r="AR1894" s="371" cm="1">
        <f t="array" aca="1" ref="AR1894" ca="1">+AR1893*INDIRECT(AR1886)</f>
        <v>50000</v>
      </c>
      <c r="AS1894" s="371" cm="1">
        <f t="array" aca="1" ref="AS1894" ca="1">+AS1893*INDIRECT(AS1886)</f>
        <v>50000</v>
      </c>
      <c r="AT1894" s="371" cm="1">
        <f t="array" aca="1" ref="AT1894" ca="1">+AT1893*INDIRECT(AT1886)</f>
        <v>50000</v>
      </c>
      <c r="AU1894" s="371" cm="1">
        <f t="array" aca="1" ref="AU1894" ca="1">+AU1893*INDIRECT(AU1886)</f>
        <v>50000</v>
      </c>
      <c r="AV1894" s="371" cm="1">
        <f t="array" aca="1" ref="AV1894" ca="1">+AV1893*INDIRECT(AV1886)</f>
        <v>50000</v>
      </c>
      <c r="AW1894" s="371" cm="1">
        <f t="array" aca="1" ref="AW1894" ca="1">+AW1893*INDIRECT(AW1886)</f>
        <v>50000</v>
      </c>
      <c r="AX1894" s="371" cm="1">
        <f t="array" aca="1" ref="AX1894" ca="1">+AX1893*INDIRECT(AX1886)</f>
        <v>50000</v>
      </c>
      <c r="AY1894" s="371" cm="1">
        <f t="array" aca="1" ref="AY1894" ca="1">+AY1893*INDIRECT(AY1886)</f>
        <v>50000</v>
      </c>
      <c r="AZ1894" s="371" cm="1">
        <f t="array" aca="1" ref="AZ1894" ca="1">+AZ1893*INDIRECT(AZ1886)</f>
        <v>50000</v>
      </c>
      <c r="BA1894" s="371" cm="1">
        <f t="array" aca="1" ref="BA1894" ca="1">+BA1893*INDIRECT(BA1886)</f>
        <v>50000</v>
      </c>
      <c r="BB1894" s="371" cm="1">
        <f t="array" aca="1" ref="BB1894" ca="1">+BB1893*INDIRECT(BB1886)</f>
        <v>50000</v>
      </c>
      <c r="BC1894" s="371" cm="1">
        <f t="array" aca="1" ref="BC1894" ca="1">+BC1893*INDIRECT(BC1886)</f>
        <v>50000</v>
      </c>
      <c r="BD1894" s="371" cm="1">
        <f t="array" aca="1" ref="BD1894" ca="1">+BD1893*INDIRECT(BD1886)</f>
        <v>50000</v>
      </c>
      <c r="BE1894" s="371" cm="1">
        <f t="array" aca="1" ref="BE1894" ca="1">+BE1893*INDIRECT(BE1886)</f>
        <v>50000</v>
      </c>
      <c r="BF1894" s="371" cm="1">
        <f t="array" aca="1" ref="BF1894" ca="1">+BF1893*INDIRECT(BF1886)</f>
        <v>50000</v>
      </c>
      <c r="BG1894" s="371" cm="1">
        <f t="array" aca="1" ref="BG1894" ca="1">+BG1893*INDIRECT(BG1886)</f>
        <v>50000</v>
      </c>
      <c r="BH1894" s="371" cm="1">
        <f t="array" aca="1" ref="BH1894" ca="1">+BH1893*INDIRECT(BH1886)</f>
        <v>50000</v>
      </c>
      <c r="BI1894" s="371" cm="1">
        <f t="array" aca="1" ref="BI1894" ca="1">+BI1893*INDIRECT(BI1886)</f>
        <v>50000</v>
      </c>
      <c r="BJ1894" s="371" cm="1">
        <f t="array" aca="1" ref="BJ1894" ca="1">+BJ1893*INDIRECT(BJ1886)</f>
        <v>50000</v>
      </c>
      <c r="BK1894" s="371" cm="1">
        <f t="array" aca="1" ref="BK1894" ca="1">+BK1893*INDIRECT(BK1886)</f>
        <v>50000</v>
      </c>
      <c r="BL1894" s="371" cm="1">
        <f t="array" aca="1" ref="BL1894" ca="1">+BL1893*INDIRECT(BL1886)</f>
        <v>50000</v>
      </c>
      <c r="BM1894" s="371" cm="1">
        <f t="array" aca="1" ref="BM1894" ca="1">+BM1893*INDIRECT(BM1886)</f>
        <v>50000</v>
      </c>
      <c r="BN1894" s="371" cm="1">
        <f t="array" aca="1" ref="BN1894" ca="1">+BN1893*INDIRECT(BN1886)</f>
        <v>50000</v>
      </c>
      <c r="BO1894" s="371" cm="1">
        <f t="array" aca="1" ref="BO1894" ca="1">+BO1893*INDIRECT(BO1886)</f>
        <v>50000</v>
      </c>
      <c r="BP1894" s="371" cm="1">
        <f t="array" aca="1" ref="BP1894" ca="1">+BP1893*INDIRECT(BP1886)</f>
        <v>50000</v>
      </c>
      <c r="BQ1894" s="371" cm="1">
        <f t="array" aca="1" ref="BQ1894" ca="1">+BQ1893*INDIRECT(BQ1886)</f>
        <v>50000</v>
      </c>
      <c r="BR1894" s="371" cm="1">
        <f t="array" aca="1" ref="BR1894" ca="1">+BR1893*INDIRECT(BR1886)</f>
        <v>50000</v>
      </c>
      <c r="BS1894" s="371" cm="1">
        <f t="array" aca="1" ref="BS1894" ca="1">+BS1893*INDIRECT(BS1886)</f>
        <v>50000</v>
      </c>
      <c r="BT1894" s="371" cm="1">
        <f t="array" aca="1" ref="BT1894" ca="1">+BT1893*INDIRECT(BT1886)</f>
        <v>50000</v>
      </c>
      <c r="BU1894" s="371" cm="1">
        <f t="array" aca="1" ref="BU1894" ca="1">+BU1893*INDIRECT(BU1886)</f>
        <v>50000</v>
      </c>
      <c r="BV1894" s="371" cm="1">
        <f t="array" aca="1" ref="BV1894" ca="1">+BV1893*INDIRECT(BV1886)</f>
        <v>50000</v>
      </c>
      <c r="BW1894" s="371" cm="1">
        <f t="array" aca="1" ref="BW1894" ca="1">+BW1893*INDIRECT(BW1886)</f>
        <v>50000</v>
      </c>
      <c r="BX1894" s="371" cm="1">
        <f t="array" aca="1" ref="BX1894" ca="1">+BX1893*INDIRECT(BX1886)</f>
        <v>50000</v>
      </c>
      <c r="BY1894" s="371" cm="1">
        <f t="array" aca="1" ref="BY1894" ca="1">+BY1893*INDIRECT(BY1886)</f>
        <v>50000</v>
      </c>
      <c r="BZ1894" s="371" cm="1">
        <f t="array" aca="1" ref="BZ1894" ca="1">+BZ1893*INDIRECT(BZ1886)</f>
        <v>50000</v>
      </c>
      <c r="CA1894" s="371" cm="1">
        <f t="array" aca="1" ref="CA1894" ca="1">+CA1893*INDIRECT(CA1886)</f>
        <v>50000</v>
      </c>
      <c r="CB1894" s="371" cm="1">
        <f t="array" aca="1" ref="CB1894" ca="1">+CB1893*INDIRECT(CB1886)</f>
        <v>50000</v>
      </c>
      <c r="CC1894" s="371" cm="1">
        <f t="array" aca="1" ref="CC1894" ca="1">+CC1893*INDIRECT(CC1886)</f>
        <v>50000</v>
      </c>
      <c r="CD1894" s="371" cm="1">
        <f t="array" aca="1" ref="CD1894" ca="1">+CD1893*INDIRECT(CD1886)</f>
        <v>50000</v>
      </c>
      <c r="CE1894" s="371" cm="1">
        <f t="array" aca="1" ref="CE1894" ca="1">+CE1893*INDIRECT(CE1886)</f>
        <v>50000</v>
      </c>
      <c r="CF1894" s="371" cm="1">
        <f t="array" aca="1" ref="CF1894" ca="1">+CF1893*INDIRECT(CF1886)</f>
        <v>50000</v>
      </c>
      <c r="CG1894" s="371" cm="1">
        <f t="array" aca="1" ref="CG1894" ca="1">+CG1893*INDIRECT(CG1886)</f>
        <v>50000</v>
      </c>
      <c r="CH1894" s="371" cm="1">
        <f t="array" aca="1" ref="CH1894" ca="1">+CH1893*INDIRECT(CH1886)</f>
        <v>50000</v>
      </c>
      <c r="CI1894" s="371" cm="1">
        <f t="array" aca="1" ref="CI1894" ca="1">+CI1893*INDIRECT(CI1886)</f>
        <v>50000</v>
      </c>
      <c r="CJ1894" s="371" cm="1">
        <f t="array" aca="1" ref="CJ1894" ca="1">+CJ1893*INDIRECT(CJ1886)</f>
        <v>50000</v>
      </c>
      <c r="CK1894" s="371" cm="1">
        <f t="array" aca="1" ref="CK1894" ca="1">+CK1893*INDIRECT(CK1886)</f>
        <v>50000</v>
      </c>
      <c r="CL1894" s="371" cm="1">
        <f t="array" aca="1" ref="CL1894" ca="1">+CL1893*INDIRECT(CL1886)</f>
        <v>50000</v>
      </c>
      <c r="CM1894" s="371" t="e" cm="1">
        <f t="array" aca="1" ref="CM1894" ca="1">+CM1893*INDIRECT(CM1886)</f>
        <v>#N/A</v>
      </c>
      <c r="CN1894" s="371" t="e" cm="1">
        <f t="array" aca="1" ref="CN1894" ca="1">+CN1893*INDIRECT(CN1886)</f>
        <v>#N/A</v>
      </c>
      <c r="CO1894" s="371" t="e" cm="1">
        <f t="array" aca="1" ref="CO1894" ca="1">+CO1893*INDIRECT(CO1886)</f>
        <v>#N/A</v>
      </c>
      <c r="CP1894" s="371" t="e" cm="1">
        <f t="array" aca="1" ref="CP1894" ca="1">+CP1893*INDIRECT(CP1886)</f>
        <v>#N/A</v>
      </c>
      <c r="CQ1894" s="371" t="e" cm="1">
        <f t="array" aca="1" ref="CQ1894" ca="1">+CQ1893*INDIRECT(CQ1886)</f>
        <v>#N/A</v>
      </c>
      <c r="CR1894" s="371" t="e" cm="1">
        <f t="array" aca="1" ref="CR1894" ca="1">+CR1893*INDIRECT(CR1886)</f>
        <v>#N/A</v>
      </c>
      <c r="CS1894" s="371" t="e" cm="1">
        <f t="array" aca="1" ref="CS1894" ca="1">+CS1893*INDIRECT(CS1886)</f>
        <v>#N/A</v>
      </c>
      <c r="CT1894" s="371" t="e" cm="1">
        <f t="array" aca="1" ref="CT1894" ca="1">+CT1893*INDIRECT(CT1886)</f>
        <v>#N/A</v>
      </c>
      <c r="CU1894" s="371" t="e" cm="1">
        <f t="array" aca="1" ref="CU1894" ca="1">+CU1893*INDIRECT(CU1886)</f>
        <v>#N/A</v>
      </c>
      <c r="CV1894" s="371" t="e" cm="1">
        <f t="array" aca="1" ref="CV1894" ca="1">+CV1893*INDIRECT(CV1886)</f>
        <v>#N/A</v>
      </c>
      <c r="CW1894" s="371" t="e" cm="1">
        <f t="array" aca="1" ref="CW1894" ca="1">+CW1893*INDIRECT(CW1886)</f>
        <v>#N/A</v>
      </c>
      <c r="CX1894" s="371" t="e" cm="1">
        <f t="array" aca="1" ref="CX1894" ca="1">+CX1893*INDIRECT(CX1886)</f>
        <v>#N/A</v>
      </c>
      <c r="CY1894" s="371" t="e" cm="1">
        <f t="array" aca="1" ref="CY1894" ca="1">+CY1893*INDIRECT(CY1886)</f>
        <v>#N/A</v>
      </c>
      <c r="CZ1894" s="371" t="e" cm="1">
        <f t="array" aca="1" ref="CZ1894" ca="1">+CZ1893*INDIRECT(CZ1886)</f>
        <v>#N/A</v>
      </c>
      <c r="DA1894" s="371" t="e" cm="1">
        <f t="array" aca="1" ref="DA1894" ca="1">+DA1893*INDIRECT(DA1886)</f>
        <v>#N/A</v>
      </c>
      <c r="DB1894" s="371" t="e" cm="1">
        <f t="array" aca="1" ref="DB1894" ca="1">+DB1893*INDIRECT(DB1886)</f>
        <v>#N/A</v>
      </c>
      <c r="DC1894" s="371" t="e" cm="1">
        <f t="array" aca="1" ref="DC1894" ca="1">+DC1893*INDIRECT(DC1886)</f>
        <v>#N/A</v>
      </c>
      <c r="DD1894" s="371" t="e" cm="1">
        <f t="array" aca="1" ref="DD1894" ca="1">+DD1893*INDIRECT(DD1886)</f>
        <v>#N/A</v>
      </c>
      <c r="DE1894" s="371" t="e" cm="1">
        <f t="array" aca="1" ref="DE1894" ca="1">+DE1893*INDIRECT(DE1886)</f>
        <v>#N/A</v>
      </c>
      <c r="DF1894" s="371" t="e" cm="1">
        <f t="array" aca="1" ref="DF1894" ca="1">+DF1893*INDIRECT(DF1886)</f>
        <v>#N/A</v>
      </c>
      <c r="DG1894" s="371" t="e" cm="1">
        <f t="array" aca="1" ref="DG1894" ca="1">+DG1893*INDIRECT(DG1886)</f>
        <v>#N/A</v>
      </c>
      <c r="DH1894" s="371" t="e" cm="1">
        <f t="array" aca="1" ref="DH1894" ca="1">+DH1893*INDIRECT(DH1886)</f>
        <v>#N/A</v>
      </c>
      <c r="DI1894" s="371" t="e" cm="1">
        <f t="array" aca="1" ref="DI1894" ca="1">+DI1893*INDIRECT(DI1886)</f>
        <v>#N/A</v>
      </c>
      <c r="DJ1894" s="371" t="e" cm="1">
        <f t="array" aca="1" ref="DJ1894" ca="1">+DJ1893*INDIRECT(DJ1886)</f>
        <v>#N/A</v>
      </c>
      <c r="DK1894" s="371" t="e" cm="1">
        <f t="array" aca="1" ref="DK1894" ca="1">+DK1893*INDIRECT(DK1886)</f>
        <v>#N/A</v>
      </c>
      <c r="DL1894" s="371" t="e" cm="1">
        <f t="array" aca="1" ref="DL1894" ca="1">+DL1893*INDIRECT(DL1886)</f>
        <v>#N/A</v>
      </c>
    </row>
    <row r="1895" spans="1:116" x14ac:dyDescent="0.4">
      <c r="A1895" s="12"/>
      <c r="B1895" t="str">
        <f t="shared" si="3155"/>
        <v>1895 GMV-S</v>
      </c>
      <c r="C1895" t="s">
        <v>80</v>
      </c>
      <c r="D1895" t="s">
        <v>772</v>
      </c>
      <c r="E1895" s="8" t="str">
        <f t="shared" si="3156"/>
        <v>1895 GMV-S</v>
      </c>
      <c r="G1895" s="145" t="str">
        <f>+"Avg. transaction amount per "&amp;G1884</f>
        <v>Avg. transaction amount per primary unit</v>
      </c>
      <c r="H1895" s="12"/>
      <c r="I1895" s="60"/>
      <c r="J1895" s="60"/>
      <c r="K1895" s="18">
        <v>1000</v>
      </c>
      <c r="L1895" s="18">
        <v>1000</v>
      </c>
      <c r="M1895" s="18">
        <v>1000</v>
      </c>
      <c r="N1895" s="18">
        <v>1000</v>
      </c>
      <c r="O1895" s="18">
        <v>1000</v>
      </c>
      <c r="P1895" s="18">
        <v>1000</v>
      </c>
      <c r="R1895" s="13"/>
      <c r="S1895" s="147" cm="1">
        <f t="array" ref="S1895">INDEX($K:$P,ROW(),MATCH(S$3,$K$2:$P$2,0))</f>
        <v>1000</v>
      </c>
      <c r="T1895" s="147" cm="1">
        <f t="array" ref="T1895">INDEX($K:$P,ROW(),MATCH(T$3,$K$2:$P$2,0))</f>
        <v>1000</v>
      </c>
      <c r="U1895" s="147" cm="1">
        <f t="array" ref="U1895">INDEX($K:$P,ROW(),MATCH(U$3,$K$2:$P$2,0))</f>
        <v>1000</v>
      </c>
      <c r="V1895" s="147" cm="1">
        <f t="array" ref="V1895">INDEX($K:$P,ROW(),MATCH(V$3,$K$2:$P$2,0))</f>
        <v>1000</v>
      </c>
      <c r="W1895" s="147" cm="1">
        <f t="array" ref="W1895">INDEX($K:$P,ROW(),MATCH(W$3,$K$2:$P$2,0))</f>
        <v>1000</v>
      </c>
      <c r="X1895" s="147" cm="1">
        <f t="array" ref="X1895">INDEX($K:$P,ROW(),MATCH(X$3,$K$2:$P$2,0))</f>
        <v>1000</v>
      </c>
      <c r="Y1895" s="147" cm="1">
        <f t="array" ref="Y1895">INDEX($K:$P,ROW(),MATCH(Y$3,$K$2:$P$2,0))</f>
        <v>1000</v>
      </c>
      <c r="Z1895" s="147" cm="1">
        <f t="array" ref="Z1895">INDEX($K:$P,ROW(),MATCH(Z$3,$K$2:$P$2,0))</f>
        <v>1000</v>
      </c>
      <c r="AA1895" s="147" cm="1">
        <f t="array" ref="AA1895">INDEX($K:$P,ROW(),MATCH(AA$3,$K$2:$P$2,0))</f>
        <v>1000</v>
      </c>
      <c r="AB1895" s="147" cm="1">
        <f t="array" ref="AB1895">INDEX($K:$P,ROW(),MATCH(AB$3,$K$2:$P$2,0))</f>
        <v>1000</v>
      </c>
      <c r="AC1895" s="147" cm="1">
        <f t="array" ref="AC1895">INDEX($K:$P,ROW(),MATCH(AC$3,$K$2:$P$2,0))</f>
        <v>1000</v>
      </c>
      <c r="AD1895" s="147" cm="1">
        <f t="array" ref="AD1895">INDEX($K:$P,ROW(),MATCH(AD$3,$K$2:$P$2,0))</f>
        <v>1000</v>
      </c>
      <c r="AE1895" s="147" cm="1">
        <f t="array" ref="AE1895">INDEX($K:$P,ROW(),MATCH(AE$3,$K$2:$P$2,0))</f>
        <v>1000</v>
      </c>
      <c r="AF1895" s="147" cm="1">
        <f t="array" ref="AF1895">INDEX($K:$P,ROW(),MATCH(AF$3,$K$2:$P$2,0))</f>
        <v>1000</v>
      </c>
      <c r="AG1895" s="147" cm="1">
        <f t="array" ref="AG1895">INDEX($K:$P,ROW(),MATCH(AG$3,$K$2:$P$2,0))</f>
        <v>1000</v>
      </c>
      <c r="AH1895" s="147" cm="1">
        <f t="array" ref="AH1895">INDEX($K:$P,ROW(),MATCH(AH$3,$K$2:$P$2,0))</f>
        <v>1000</v>
      </c>
      <c r="AI1895" s="147" cm="1">
        <f t="array" ref="AI1895">INDEX($K:$P,ROW(),MATCH(AI$3,$K$2:$P$2,0))</f>
        <v>1000</v>
      </c>
      <c r="AJ1895" s="147" cm="1">
        <f t="array" ref="AJ1895">INDEX($K:$P,ROW(),MATCH(AJ$3,$K$2:$P$2,0))</f>
        <v>1000</v>
      </c>
      <c r="AK1895" s="147" cm="1">
        <f t="array" ref="AK1895">INDEX($K:$P,ROW(),MATCH(AK$3,$K$2:$P$2,0))</f>
        <v>1000</v>
      </c>
      <c r="AL1895" s="147" cm="1">
        <f t="array" ref="AL1895">INDEX($K:$P,ROW(),MATCH(AL$3,$K$2:$P$2,0))</f>
        <v>1000</v>
      </c>
      <c r="AM1895" s="147" cm="1">
        <f t="array" ref="AM1895">INDEX($K:$P,ROW(),MATCH(AM$3,$K$2:$P$2,0))</f>
        <v>1000</v>
      </c>
      <c r="AN1895" s="147" cm="1">
        <f t="array" ref="AN1895">INDEX($K:$P,ROW(),MATCH(AN$3,$K$2:$P$2,0))</f>
        <v>1000</v>
      </c>
      <c r="AO1895" s="147" cm="1">
        <f t="array" ref="AO1895">INDEX($K:$P,ROW(),MATCH(AO$3,$K$2:$P$2,0))</f>
        <v>1000</v>
      </c>
      <c r="AP1895" s="147" cm="1">
        <f t="array" ref="AP1895">INDEX($K:$P,ROW(),MATCH(AP$3,$K$2:$P$2,0))</f>
        <v>1000</v>
      </c>
      <c r="AQ1895" s="147" cm="1">
        <f t="array" ref="AQ1895">INDEX($K:$P,ROW(),MATCH(AQ$3,$K$2:$P$2,0))</f>
        <v>1000</v>
      </c>
      <c r="AR1895" s="147" cm="1">
        <f t="array" ref="AR1895">INDEX($K:$P,ROW(),MATCH(AR$3,$K$2:$P$2,0))</f>
        <v>1000</v>
      </c>
      <c r="AS1895" s="147" cm="1">
        <f t="array" ref="AS1895">INDEX($K:$P,ROW(),MATCH(AS$3,$K$2:$P$2,0))</f>
        <v>1000</v>
      </c>
      <c r="AT1895" s="147" cm="1">
        <f t="array" ref="AT1895">INDEX($K:$P,ROW(),MATCH(AT$3,$K$2:$P$2,0))</f>
        <v>1000</v>
      </c>
      <c r="AU1895" s="147" cm="1">
        <f t="array" ref="AU1895">INDEX($K:$P,ROW(),MATCH(AU$3,$K$2:$P$2,0))</f>
        <v>1000</v>
      </c>
      <c r="AV1895" s="147" cm="1">
        <f t="array" ref="AV1895">INDEX($K:$P,ROW(),MATCH(AV$3,$K$2:$P$2,0))</f>
        <v>1000</v>
      </c>
      <c r="AW1895" s="147" cm="1">
        <f t="array" ref="AW1895">INDEX($K:$P,ROW(),MATCH(AW$3,$K$2:$P$2,0))</f>
        <v>1000</v>
      </c>
      <c r="AX1895" s="147" cm="1">
        <f t="array" ref="AX1895">INDEX($K:$P,ROW(),MATCH(AX$3,$K$2:$P$2,0))</f>
        <v>1000</v>
      </c>
      <c r="AY1895" s="147" cm="1">
        <f t="array" ref="AY1895">INDEX($K:$P,ROW(),MATCH(AY$3,$K$2:$P$2,0))</f>
        <v>1000</v>
      </c>
      <c r="AZ1895" s="147" cm="1">
        <f t="array" ref="AZ1895">INDEX($K:$P,ROW(),MATCH(AZ$3,$K$2:$P$2,0))</f>
        <v>1000</v>
      </c>
      <c r="BA1895" s="147" cm="1">
        <f t="array" ref="BA1895">INDEX($K:$P,ROW(),MATCH(BA$3,$K$2:$P$2,0))</f>
        <v>1000</v>
      </c>
      <c r="BB1895" s="147" cm="1">
        <f t="array" ref="BB1895">INDEX($K:$P,ROW(),MATCH(BB$3,$K$2:$P$2,0))</f>
        <v>1000</v>
      </c>
      <c r="BC1895" s="147" cm="1">
        <f t="array" ref="BC1895">INDEX($K:$P,ROW(),MATCH(BC$3,$K$2:$P$2,0))</f>
        <v>1000</v>
      </c>
      <c r="BD1895" s="147" cm="1">
        <f t="array" ref="BD1895">INDEX($K:$P,ROW(),MATCH(BD$3,$K$2:$P$2,0))</f>
        <v>1000</v>
      </c>
      <c r="BE1895" s="147" cm="1">
        <f t="array" ref="BE1895">INDEX($K:$P,ROW(),MATCH(BE$3,$K$2:$P$2,0))</f>
        <v>1000</v>
      </c>
      <c r="BF1895" s="147" cm="1">
        <f t="array" ref="BF1895">INDEX($K:$P,ROW(),MATCH(BF$3,$K$2:$P$2,0))</f>
        <v>1000</v>
      </c>
      <c r="BG1895" s="147" cm="1">
        <f t="array" ref="BG1895">INDEX($K:$P,ROW(),MATCH(BG$3,$K$2:$P$2,0))</f>
        <v>1000</v>
      </c>
      <c r="BH1895" s="147" cm="1">
        <f t="array" ref="BH1895">INDEX($K:$P,ROW(),MATCH(BH$3,$K$2:$P$2,0))</f>
        <v>1000</v>
      </c>
      <c r="BI1895" s="147" cm="1">
        <f t="array" ref="BI1895">INDEX($K:$P,ROW(),MATCH(BI$3,$K$2:$P$2,0))</f>
        <v>1000</v>
      </c>
      <c r="BJ1895" s="147" cm="1">
        <f t="array" ref="BJ1895">INDEX($K:$P,ROW(),MATCH(BJ$3,$K$2:$P$2,0))</f>
        <v>1000</v>
      </c>
      <c r="BK1895" s="147" cm="1">
        <f t="array" ref="BK1895">INDEX($K:$P,ROW(),MATCH(BK$3,$K$2:$P$2,0))</f>
        <v>1000</v>
      </c>
      <c r="BL1895" s="147" cm="1">
        <f t="array" ref="BL1895">INDEX($K:$P,ROW(),MATCH(BL$3,$K$2:$P$2,0))</f>
        <v>1000</v>
      </c>
      <c r="BM1895" s="147" cm="1">
        <f t="array" ref="BM1895">INDEX($K:$P,ROW(),MATCH(BM$3,$K$2:$P$2,0))</f>
        <v>1000</v>
      </c>
      <c r="BN1895" s="147" cm="1">
        <f t="array" ref="BN1895">INDEX($K:$P,ROW(),MATCH(BN$3,$K$2:$P$2,0))</f>
        <v>1000</v>
      </c>
      <c r="BO1895" s="147" cm="1">
        <f t="array" ref="BO1895">INDEX($K:$P,ROW(),MATCH(BO$3,$K$2:$P$2,0))</f>
        <v>1000</v>
      </c>
      <c r="BP1895" s="147" cm="1">
        <f t="array" ref="BP1895">INDEX($K:$P,ROW(),MATCH(BP$3,$K$2:$P$2,0))</f>
        <v>1000</v>
      </c>
      <c r="BQ1895" s="147" cm="1">
        <f t="array" ref="BQ1895">INDEX($K:$P,ROW(),MATCH(BQ$3,$K$2:$P$2,0))</f>
        <v>1000</v>
      </c>
      <c r="BR1895" s="147" cm="1">
        <f t="array" ref="BR1895">INDEX($K:$P,ROW(),MATCH(BR$3,$K$2:$P$2,0))</f>
        <v>1000</v>
      </c>
      <c r="BS1895" s="147" cm="1">
        <f t="array" ref="BS1895">INDEX($K:$P,ROW(),MATCH(BS$3,$K$2:$P$2,0))</f>
        <v>1000</v>
      </c>
      <c r="BT1895" s="147" cm="1">
        <f t="array" ref="BT1895">INDEX($K:$P,ROW(),MATCH(BT$3,$K$2:$P$2,0))</f>
        <v>1000</v>
      </c>
      <c r="BU1895" s="147" cm="1">
        <f t="array" ref="BU1895">INDEX($K:$P,ROW(),MATCH(BU$3,$K$2:$P$2,0))</f>
        <v>1000</v>
      </c>
      <c r="BV1895" s="147" cm="1">
        <f t="array" ref="BV1895">INDEX($K:$P,ROW(),MATCH(BV$3,$K$2:$P$2,0))</f>
        <v>1000</v>
      </c>
      <c r="BW1895" s="147" cm="1">
        <f t="array" ref="BW1895">INDEX($K:$P,ROW(),MATCH(BW$3,$K$2:$P$2,0))</f>
        <v>1000</v>
      </c>
      <c r="BX1895" s="147" cm="1">
        <f t="array" ref="BX1895">INDEX($K:$P,ROW(),MATCH(BX$3,$K$2:$P$2,0))</f>
        <v>1000</v>
      </c>
      <c r="BY1895" s="147" cm="1">
        <f t="array" ref="BY1895">INDEX($K:$P,ROW(),MATCH(BY$3,$K$2:$P$2,0))</f>
        <v>1000</v>
      </c>
      <c r="BZ1895" s="147" cm="1">
        <f t="array" ref="BZ1895">INDEX($K:$P,ROW(),MATCH(BZ$3,$K$2:$P$2,0))</f>
        <v>1000</v>
      </c>
      <c r="CA1895" s="147" cm="1">
        <f t="array" ref="CA1895">INDEX($K:$P,ROW(),MATCH(CA$3,$K$2:$P$2,0))</f>
        <v>1000</v>
      </c>
      <c r="CB1895" s="147" cm="1">
        <f t="array" ref="CB1895">INDEX($K:$P,ROW(),MATCH(CB$3,$K$2:$P$2,0))</f>
        <v>1000</v>
      </c>
      <c r="CC1895" s="147" cm="1">
        <f t="array" ref="CC1895">INDEX($K:$P,ROW(),MATCH(CC$3,$K$2:$P$2,0))</f>
        <v>1000</v>
      </c>
      <c r="CD1895" s="147" cm="1">
        <f t="array" ref="CD1895">INDEX($K:$P,ROW(),MATCH(CD$3,$K$2:$P$2,0))</f>
        <v>1000</v>
      </c>
      <c r="CE1895" s="147" cm="1">
        <f t="array" ref="CE1895">INDEX($K:$P,ROW(),MATCH(CE$3,$K$2:$P$2,0))</f>
        <v>1000</v>
      </c>
      <c r="CF1895" s="147" cm="1">
        <f t="array" ref="CF1895">INDEX($K:$P,ROW(),MATCH(CF$3,$K$2:$P$2,0))</f>
        <v>1000</v>
      </c>
      <c r="CG1895" s="147" cm="1">
        <f t="array" ref="CG1895">INDEX($K:$P,ROW(),MATCH(CG$3,$K$2:$P$2,0))</f>
        <v>1000</v>
      </c>
      <c r="CH1895" s="147" cm="1">
        <f t="array" ref="CH1895">INDEX($K:$P,ROW(),MATCH(CH$3,$K$2:$P$2,0))</f>
        <v>1000</v>
      </c>
      <c r="CI1895" s="147" cm="1">
        <f t="array" ref="CI1895">INDEX($K:$P,ROW(),MATCH(CI$3,$K$2:$P$2,0))</f>
        <v>1000</v>
      </c>
      <c r="CJ1895" s="147" cm="1">
        <f t="array" ref="CJ1895">INDEX($K:$P,ROW(),MATCH(CJ$3,$K$2:$P$2,0))</f>
        <v>1000</v>
      </c>
      <c r="CK1895" s="147" cm="1">
        <f t="array" ref="CK1895">INDEX($K:$P,ROW(),MATCH(CK$3,$K$2:$P$2,0))</f>
        <v>1000</v>
      </c>
      <c r="CL1895" s="147" cm="1">
        <f t="array" ref="CL1895">INDEX($K:$P,ROW(),MATCH(CL$3,$K$2:$P$2,0))</f>
        <v>1000</v>
      </c>
      <c r="CM1895" s="147" t="e" cm="1">
        <f t="array" ref="CM1895">INDEX($K:$P,ROW(),MATCH(CM$3,$K$2:$P$2,0))</f>
        <v>#N/A</v>
      </c>
      <c r="CN1895" s="147" t="e" cm="1">
        <f t="array" ref="CN1895">INDEX($K:$P,ROW(),MATCH(CN$3,$K$2:$P$2,0))</f>
        <v>#N/A</v>
      </c>
      <c r="CO1895" s="147" t="e" cm="1">
        <f t="array" ref="CO1895">INDEX($K:$P,ROW(),MATCH(CO$3,$K$2:$P$2,0))</f>
        <v>#N/A</v>
      </c>
      <c r="CP1895" s="147" t="e" cm="1">
        <f t="array" ref="CP1895">INDEX($K:$P,ROW(),MATCH(CP$3,$K$2:$P$2,0))</f>
        <v>#N/A</v>
      </c>
      <c r="CQ1895" s="147" t="e" cm="1">
        <f t="array" ref="CQ1895">INDEX($K:$P,ROW(),MATCH(CQ$3,$K$2:$P$2,0))</f>
        <v>#N/A</v>
      </c>
      <c r="CR1895" s="147" t="e" cm="1">
        <f t="array" ref="CR1895">INDEX($K:$P,ROW(),MATCH(CR$3,$K$2:$P$2,0))</f>
        <v>#N/A</v>
      </c>
      <c r="CS1895" s="147" t="e" cm="1">
        <f t="array" ref="CS1895">INDEX($K:$P,ROW(),MATCH(CS$3,$K$2:$P$2,0))</f>
        <v>#N/A</v>
      </c>
      <c r="CT1895" s="147" t="e" cm="1">
        <f t="array" ref="CT1895">INDEX($K:$P,ROW(),MATCH(CT$3,$K$2:$P$2,0))</f>
        <v>#N/A</v>
      </c>
      <c r="CU1895" s="147" t="e" cm="1">
        <f t="array" ref="CU1895">INDEX($K:$P,ROW(),MATCH(CU$3,$K$2:$P$2,0))</f>
        <v>#N/A</v>
      </c>
      <c r="CV1895" s="147" t="e" cm="1">
        <f t="array" ref="CV1895">INDEX($K:$P,ROW(),MATCH(CV$3,$K$2:$P$2,0))</f>
        <v>#N/A</v>
      </c>
      <c r="CW1895" s="147" t="e" cm="1">
        <f t="array" ref="CW1895">INDEX($K:$P,ROW(),MATCH(CW$3,$K$2:$P$2,0))</f>
        <v>#N/A</v>
      </c>
      <c r="CX1895" s="147" t="e" cm="1">
        <f t="array" ref="CX1895">INDEX($K:$P,ROW(),MATCH(CX$3,$K$2:$P$2,0))</f>
        <v>#N/A</v>
      </c>
      <c r="CY1895" s="147" t="e" cm="1">
        <f t="array" ref="CY1895">INDEX($K:$P,ROW(),MATCH(CY$3,$K$2:$P$2,0))</f>
        <v>#N/A</v>
      </c>
      <c r="CZ1895" s="147" t="e" cm="1">
        <f t="array" ref="CZ1895">INDEX($K:$P,ROW(),MATCH(CZ$3,$K$2:$P$2,0))</f>
        <v>#N/A</v>
      </c>
      <c r="DA1895" s="147" t="e" cm="1">
        <f t="array" ref="DA1895">INDEX($K:$P,ROW(),MATCH(DA$3,$K$2:$P$2,0))</f>
        <v>#N/A</v>
      </c>
      <c r="DB1895" s="147" t="e" cm="1">
        <f t="array" ref="DB1895">INDEX($K:$P,ROW(),MATCH(DB$3,$K$2:$P$2,0))</f>
        <v>#N/A</v>
      </c>
      <c r="DC1895" s="147" t="e" cm="1">
        <f t="array" ref="DC1895">INDEX($K:$P,ROW(),MATCH(DC$3,$K$2:$P$2,0))</f>
        <v>#N/A</v>
      </c>
      <c r="DD1895" s="147" t="e" cm="1">
        <f t="array" ref="DD1895">INDEX($K:$P,ROW(),MATCH(DD$3,$K$2:$P$2,0))</f>
        <v>#N/A</v>
      </c>
      <c r="DE1895" s="147" t="e" cm="1">
        <f t="array" ref="DE1895">INDEX($K:$P,ROW(),MATCH(DE$3,$K$2:$P$2,0))</f>
        <v>#N/A</v>
      </c>
      <c r="DF1895" s="147" t="e" cm="1">
        <f t="array" ref="DF1895">INDEX($K:$P,ROW(),MATCH(DF$3,$K$2:$P$2,0))</f>
        <v>#N/A</v>
      </c>
      <c r="DG1895" s="147" t="e" cm="1">
        <f t="array" ref="DG1895">INDEX($K:$P,ROW(),MATCH(DG$3,$K$2:$P$2,0))</f>
        <v>#N/A</v>
      </c>
      <c r="DH1895" s="147" t="e" cm="1">
        <f t="array" ref="DH1895">INDEX($K:$P,ROW(),MATCH(DH$3,$K$2:$P$2,0))</f>
        <v>#N/A</v>
      </c>
      <c r="DI1895" s="147" t="e" cm="1">
        <f t="array" ref="DI1895">INDEX($K:$P,ROW(),MATCH(DI$3,$K$2:$P$2,0))</f>
        <v>#N/A</v>
      </c>
      <c r="DJ1895" s="147" t="e" cm="1">
        <f t="array" ref="DJ1895">INDEX($K:$P,ROW(),MATCH(DJ$3,$K$2:$P$2,0))</f>
        <v>#N/A</v>
      </c>
      <c r="DK1895" s="147" t="e" cm="1">
        <f t="array" ref="DK1895">INDEX($K:$P,ROW(),MATCH(DK$3,$K$2:$P$2,0))</f>
        <v>#N/A</v>
      </c>
      <c r="DL1895" s="147" t="e" cm="1">
        <f t="array" ref="DL1895">INDEX($K:$P,ROW(),MATCH(DL$3,$K$2:$P$2,0))</f>
        <v>#N/A</v>
      </c>
    </row>
    <row r="1896" spans="1:116" x14ac:dyDescent="0.4">
      <c r="B1896" t="str">
        <f t="shared" si="3155"/>
        <v>1896 GMV-S</v>
      </c>
      <c r="C1896" t="s">
        <v>80</v>
      </c>
      <c r="D1896" t="s">
        <v>772</v>
      </c>
      <c r="E1896" s="8" t="str">
        <f t="shared" ref="E1896:E1907" si="3158">ROW()&amp;" "&amp;D1896</f>
        <v>1896 GMV-S</v>
      </c>
      <c r="G1896" s="126" t="s">
        <v>78</v>
      </c>
      <c r="K1896" s="118">
        <f t="shared" ref="K1896:P1896" ca="1" si="3159">SUMIF($3:$3,K$2,1896:1896)</f>
        <v>600000000</v>
      </c>
      <c r="L1896" s="118">
        <f t="shared" ca="1" si="3159"/>
        <v>600000000</v>
      </c>
      <c r="M1896" s="118">
        <f t="shared" ca="1" si="3159"/>
        <v>600000000</v>
      </c>
      <c r="N1896" s="118">
        <f t="shared" ca="1" si="3159"/>
        <v>600000000</v>
      </c>
      <c r="O1896" s="118">
        <f t="shared" ca="1" si="3159"/>
        <v>600000000</v>
      </c>
      <c r="P1896" s="118">
        <f t="shared" ca="1" si="3159"/>
        <v>600000000</v>
      </c>
      <c r="R1896" s="24"/>
      <c r="S1896" s="370">
        <f ca="1">+S1894*S1895</f>
        <v>50000000</v>
      </c>
      <c r="T1896" s="370">
        <f t="shared" ref="T1896:CE1896" ca="1" si="3160">+T1894*T1895</f>
        <v>50000000</v>
      </c>
      <c r="U1896" s="370">
        <f t="shared" ca="1" si="3160"/>
        <v>50000000</v>
      </c>
      <c r="V1896" s="370">
        <f t="shared" ca="1" si="3160"/>
        <v>50000000</v>
      </c>
      <c r="W1896" s="370">
        <f t="shared" ca="1" si="3160"/>
        <v>50000000</v>
      </c>
      <c r="X1896" s="370">
        <f t="shared" ca="1" si="3160"/>
        <v>50000000</v>
      </c>
      <c r="Y1896" s="370">
        <f t="shared" ca="1" si="3160"/>
        <v>50000000</v>
      </c>
      <c r="Z1896" s="370">
        <f t="shared" ca="1" si="3160"/>
        <v>50000000</v>
      </c>
      <c r="AA1896" s="370">
        <f t="shared" ca="1" si="3160"/>
        <v>50000000</v>
      </c>
      <c r="AB1896" s="370">
        <f t="shared" ca="1" si="3160"/>
        <v>50000000</v>
      </c>
      <c r="AC1896" s="370">
        <f t="shared" ca="1" si="3160"/>
        <v>50000000</v>
      </c>
      <c r="AD1896" s="370">
        <f t="shared" ca="1" si="3160"/>
        <v>50000000</v>
      </c>
      <c r="AE1896" s="370">
        <f t="shared" ca="1" si="3160"/>
        <v>50000000</v>
      </c>
      <c r="AF1896" s="370">
        <f t="shared" ca="1" si="3160"/>
        <v>50000000</v>
      </c>
      <c r="AG1896" s="370">
        <f t="shared" ca="1" si="3160"/>
        <v>50000000</v>
      </c>
      <c r="AH1896" s="370">
        <f t="shared" ca="1" si="3160"/>
        <v>50000000</v>
      </c>
      <c r="AI1896" s="370">
        <f t="shared" ca="1" si="3160"/>
        <v>50000000</v>
      </c>
      <c r="AJ1896" s="370">
        <f t="shared" ca="1" si="3160"/>
        <v>50000000</v>
      </c>
      <c r="AK1896" s="370">
        <f t="shared" ca="1" si="3160"/>
        <v>50000000</v>
      </c>
      <c r="AL1896" s="370">
        <f t="shared" ca="1" si="3160"/>
        <v>50000000</v>
      </c>
      <c r="AM1896" s="370">
        <f t="shared" ca="1" si="3160"/>
        <v>50000000</v>
      </c>
      <c r="AN1896" s="370">
        <f t="shared" ca="1" si="3160"/>
        <v>50000000</v>
      </c>
      <c r="AO1896" s="370">
        <f t="shared" ca="1" si="3160"/>
        <v>50000000</v>
      </c>
      <c r="AP1896" s="370">
        <f t="shared" ca="1" si="3160"/>
        <v>50000000</v>
      </c>
      <c r="AQ1896" s="370">
        <f t="shared" ca="1" si="3160"/>
        <v>50000000</v>
      </c>
      <c r="AR1896" s="370">
        <f t="shared" ca="1" si="3160"/>
        <v>50000000</v>
      </c>
      <c r="AS1896" s="370">
        <f t="shared" ca="1" si="3160"/>
        <v>50000000</v>
      </c>
      <c r="AT1896" s="370">
        <f t="shared" ca="1" si="3160"/>
        <v>50000000</v>
      </c>
      <c r="AU1896" s="370">
        <f t="shared" ca="1" si="3160"/>
        <v>50000000</v>
      </c>
      <c r="AV1896" s="370">
        <f t="shared" ca="1" si="3160"/>
        <v>50000000</v>
      </c>
      <c r="AW1896" s="370">
        <f t="shared" ca="1" si="3160"/>
        <v>50000000</v>
      </c>
      <c r="AX1896" s="370">
        <f t="shared" ca="1" si="3160"/>
        <v>50000000</v>
      </c>
      <c r="AY1896" s="370">
        <f t="shared" ca="1" si="3160"/>
        <v>50000000</v>
      </c>
      <c r="AZ1896" s="370">
        <f t="shared" ca="1" si="3160"/>
        <v>50000000</v>
      </c>
      <c r="BA1896" s="370">
        <f t="shared" ca="1" si="3160"/>
        <v>50000000</v>
      </c>
      <c r="BB1896" s="370">
        <f t="shared" ca="1" si="3160"/>
        <v>50000000</v>
      </c>
      <c r="BC1896" s="370">
        <f t="shared" ca="1" si="3160"/>
        <v>50000000</v>
      </c>
      <c r="BD1896" s="370">
        <f t="shared" ca="1" si="3160"/>
        <v>50000000</v>
      </c>
      <c r="BE1896" s="370">
        <f t="shared" ca="1" si="3160"/>
        <v>50000000</v>
      </c>
      <c r="BF1896" s="370">
        <f t="shared" ca="1" si="3160"/>
        <v>50000000</v>
      </c>
      <c r="BG1896" s="370">
        <f t="shared" ca="1" si="3160"/>
        <v>50000000</v>
      </c>
      <c r="BH1896" s="370">
        <f t="shared" ca="1" si="3160"/>
        <v>50000000</v>
      </c>
      <c r="BI1896" s="370">
        <f t="shared" ca="1" si="3160"/>
        <v>50000000</v>
      </c>
      <c r="BJ1896" s="370">
        <f t="shared" ca="1" si="3160"/>
        <v>50000000</v>
      </c>
      <c r="BK1896" s="370">
        <f t="shared" ca="1" si="3160"/>
        <v>50000000</v>
      </c>
      <c r="BL1896" s="370">
        <f t="shared" ca="1" si="3160"/>
        <v>50000000</v>
      </c>
      <c r="BM1896" s="370">
        <f t="shared" ca="1" si="3160"/>
        <v>50000000</v>
      </c>
      <c r="BN1896" s="370">
        <f t="shared" ca="1" si="3160"/>
        <v>50000000</v>
      </c>
      <c r="BO1896" s="370">
        <f t="shared" ca="1" si="3160"/>
        <v>50000000</v>
      </c>
      <c r="BP1896" s="370">
        <f t="shared" ca="1" si="3160"/>
        <v>50000000</v>
      </c>
      <c r="BQ1896" s="370">
        <f t="shared" ca="1" si="3160"/>
        <v>50000000</v>
      </c>
      <c r="BR1896" s="370">
        <f t="shared" ca="1" si="3160"/>
        <v>50000000</v>
      </c>
      <c r="BS1896" s="370">
        <f t="shared" ca="1" si="3160"/>
        <v>50000000</v>
      </c>
      <c r="BT1896" s="370">
        <f t="shared" ca="1" si="3160"/>
        <v>50000000</v>
      </c>
      <c r="BU1896" s="370">
        <f t="shared" ca="1" si="3160"/>
        <v>50000000</v>
      </c>
      <c r="BV1896" s="370">
        <f t="shared" ca="1" si="3160"/>
        <v>50000000</v>
      </c>
      <c r="BW1896" s="370">
        <f t="shared" ca="1" si="3160"/>
        <v>50000000</v>
      </c>
      <c r="BX1896" s="370">
        <f t="shared" ca="1" si="3160"/>
        <v>50000000</v>
      </c>
      <c r="BY1896" s="370">
        <f t="shared" ca="1" si="3160"/>
        <v>50000000</v>
      </c>
      <c r="BZ1896" s="370">
        <f t="shared" ca="1" si="3160"/>
        <v>50000000</v>
      </c>
      <c r="CA1896" s="370">
        <f t="shared" ca="1" si="3160"/>
        <v>50000000</v>
      </c>
      <c r="CB1896" s="370">
        <f t="shared" ca="1" si="3160"/>
        <v>50000000</v>
      </c>
      <c r="CC1896" s="370">
        <f t="shared" ca="1" si="3160"/>
        <v>50000000</v>
      </c>
      <c r="CD1896" s="370">
        <f t="shared" ca="1" si="3160"/>
        <v>50000000</v>
      </c>
      <c r="CE1896" s="370">
        <f t="shared" ca="1" si="3160"/>
        <v>50000000</v>
      </c>
      <c r="CF1896" s="370">
        <f t="shared" ref="CF1896:DL1896" ca="1" si="3161">+CF1894*CF1895</f>
        <v>50000000</v>
      </c>
      <c r="CG1896" s="370">
        <f t="shared" ca="1" si="3161"/>
        <v>50000000</v>
      </c>
      <c r="CH1896" s="370">
        <f t="shared" ca="1" si="3161"/>
        <v>50000000</v>
      </c>
      <c r="CI1896" s="370">
        <f t="shared" ca="1" si="3161"/>
        <v>50000000</v>
      </c>
      <c r="CJ1896" s="370">
        <f t="shared" ca="1" si="3161"/>
        <v>50000000</v>
      </c>
      <c r="CK1896" s="370">
        <f t="shared" ca="1" si="3161"/>
        <v>50000000</v>
      </c>
      <c r="CL1896" s="370">
        <f t="shared" ca="1" si="3161"/>
        <v>50000000</v>
      </c>
      <c r="CM1896" s="370" t="e">
        <f t="shared" ca="1" si="3161"/>
        <v>#N/A</v>
      </c>
      <c r="CN1896" s="370" t="e">
        <f t="shared" ca="1" si="3161"/>
        <v>#N/A</v>
      </c>
      <c r="CO1896" s="370" t="e">
        <f t="shared" ca="1" si="3161"/>
        <v>#N/A</v>
      </c>
      <c r="CP1896" s="370" t="e">
        <f t="shared" ca="1" si="3161"/>
        <v>#N/A</v>
      </c>
      <c r="CQ1896" s="370" t="e">
        <f t="shared" ca="1" si="3161"/>
        <v>#N/A</v>
      </c>
      <c r="CR1896" s="370" t="e">
        <f t="shared" ca="1" si="3161"/>
        <v>#N/A</v>
      </c>
      <c r="CS1896" s="370" t="e">
        <f t="shared" ca="1" si="3161"/>
        <v>#N/A</v>
      </c>
      <c r="CT1896" s="370" t="e">
        <f t="shared" ca="1" si="3161"/>
        <v>#N/A</v>
      </c>
      <c r="CU1896" s="370" t="e">
        <f t="shared" ca="1" si="3161"/>
        <v>#N/A</v>
      </c>
      <c r="CV1896" s="370" t="e">
        <f t="shared" ca="1" si="3161"/>
        <v>#N/A</v>
      </c>
      <c r="CW1896" s="370" t="e">
        <f t="shared" ca="1" si="3161"/>
        <v>#N/A</v>
      </c>
      <c r="CX1896" s="370" t="e">
        <f t="shared" ca="1" si="3161"/>
        <v>#N/A</v>
      </c>
      <c r="CY1896" s="370" t="e">
        <f t="shared" ca="1" si="3161"/>
        <v>#N/A</v>
      </c>
      <c r="CZ1896" s="370" t="e">
        <f t="shared" ca="1" si="3161"/>
        <v>#N/A</v>
      </c>
      <c r="DA1896" s="370" t="e">
        <f t="shared" ca="1" si="3161"/>
        <v>#N/A</v>
      </c>
      <c r="DB1896" s="370" t="e">
        <f t="shared" ca="1" si="3161"/>
        <v>#N/A</v>
      </c>
      <c r="DC1896" s="370" t="e">
        <f t="shared" ca="1" si="3161"/>
        <v>#N/A</v>
      </c>
      <c r="DD1896" s="370" t="e">
        <f t="shared" ca="1" si="3161"/>
        <v>#N/A</v>
      </c>
      <c r="DE1896" s="370" t="e">
        <f t="shared" ca="1" si="3161"/>
        <v>#N/A</v>
      </c>
      <c r="DF1896" s="370" t="e">
        <f t="shared" ca="1" si="3161"/>
        <v>#N/A</v>
      </c>
      <c r="DG1896" s="370" t="e">
        <f t="shared" ca="1" si="3161"/>
        <v>#N/A</v>
      </c>
      <c r="DH1896" s="370" t="e">
        <f t="shared" ca="1" si="3161"/>
        <v>#N/A</v>
      </c>
      <c r="DI1896" s="370" t="e">
        <f t="shared" ca="1" si="3161"/>
        <v>#N/A</v>
      </c>
      <c r="DJ1896" s="370" t="e">
        <f t="shared" ca="1" si="3161"/>
        <v>#N/A</v>
      </c>
      <c r="DK1896" s="370" t="e">
        <f t="shared" ca="1" si="3161"/>
        <v>#N/A</v>
      </c>
      <c r="DL1896" s="370" t="e">
        <f t="shared" ca="1" si="3161"/>
        <v>#N/A</v>
      </c>
    </row>
    <row r="1897" spans="1:116" x14ac:dyDescent="0.4">
      <c r="B1897" t="str">
        <f>E1897</f>
        <v>1897 GMV-S</v>
      </c>
      <c r="D1897" t="s">
        <v>772</v>
      </c>
      <c r="E1897" s="8" t="str">
        <f t="shared" si="3158"/>
        <v>1897 GMV-S</v>
      </c>
      <c r="G1897" s="145" t="s">
        <v>79</v>
      </c>
      <c r="H1897" s="12"/>
      <c r="I1897" s="60"/>
      <c r="J1897" s="60"/>
      <c r="K1897" s="16">
        <v>0.1</v>
      </c>
      <c r="L1897" s="16">
        <v>0.1</v>
      </c>
      <c r="M1897" s="16">
        <v>0.1</v>
      </c>
      <c r="N1897" s="16">
        <v>0.1</v>
      </c>
      <c r="O1897" s="16">
        <v>0.1</v>
      </c>
      <c r="P1897" s="16">
        <v>0.1</v>
      </c>
      <c r="R1897" s="20"/>
      <c r="S1897" s="150" cm="1">
        <f t="array" ref="S1897">INDEX($K:$P,ROW(),MATCH(S$3,$K$2:$P$2,0))</f>
        <v>0.1</v>
      </c>
      <c r="T1897" s="150" cm="1">
        <f t="array" ref="T1897">INDEX($K:$P,ROW(),MATCH(T$3,$K$2:$P$2,0))</f>
        <v>0.1</v>
      </c>
      <c r="U1897" s="150" cm="1">
        <f t="array" ref="U1897">INDEX($K:$P,ROW(),MATCH(U$3,$K$2:$P$2,0))</f>
        <v>0.1</v>
      </c>
      <c r="V1897" s="150" cm="1">
        <f t="array" ref="V1897">INDEX($K:$P,ROW(),MATCH(V$3,$K$2:$P$2,0))</f>
        <v>0.1</v>
      </c>
      <c r="W1897" s="150" cm="1">
        <f t="array" ref="W1897">INDEX($K:$P,ROW(),MATCH(W$3,$K$2:$P$2,0))</f>
        <v>0.1</v>
      </c>
      <c r="X1897" s="150" cm="1">
        <f t="array" ref="X1897">INDEX($K:$P,ROW(),MATCH(X$3,$K$2:$P$2,0))</f>
        <v>0.1</v>
      </c>
      <c r="Y1897" s="150" cm="1">
        <f t="array" ref="Y1897">INDEX($K:$P,ROW(),MATCH(Y$3,$K$2:$P$2,0))</f>
        <v>0.1</v>
      </c>
      <c r="Z1897" s="150" cm="1">
        <f t="array" ref="Z1897">INDEX($K:$P,ROW(),MATCH(Z$3,$K$2:$P$2,0))</f>
        <v>0.1</v>
      </c>
      <c r="AA1897" s="150" cm="1">
        <f t="array" ref="AA1897">INDEX($K:$P,ROW(),MATCH(AA$3,$K$2:$P$2,0))</f>
        <v>0.1</v>
      </c>
      <c r="AB1897" s="150" cm="1">
        <f t="array" ref="AB1897">INDEX($K:$P,ROW(),MATCH(AB$3,$K$2:$P$2,0))</f>
        <v>0.1</v>
      </c>
      <c r="AC1897" s="150" cm="1">
        <f t="array" ref="AC1897">INDEX($K:$P,ROW(),MATCH(AC$3,$K$2:$P$2,0))</f>
        <v>0.1</v>
      </c>
      <c r="AD1897" s="150" cm="1">
        <f t="array" ref="AD1897">INDEX($K:$P,ROW(),MATCH(AD$3,$K$2:$P$2,0))</f>
        <v>0.1</v>
      </c>
      <c r="AE1897" s="150" cm="1">
        <f t="array" ref="AE1897">INDEX($K:$P,ROW(),MATCH(AE$3,$K$2:$P$2,0))</f>
        <v>0.1</v>
      </c>
      <c r="AF1897" s="150" cm="1">
        <f t="array" ref="AF1897">INDEX($K:$P,ROW(),MATCH(AF$3,$K$2:$P$2,0))</f>
        <v>0.1</v>
      </c>
      <c r="AG1897" s="150" cm="1">
        <f t="array" ref="AG1897">INDEX($K:$P,ROW(),MATCH(AG$3,$K$2:$P$2,0))</f>
        <v>0.1</v>
      </c>
      <c r="AH1897" s="150" cm="1">
        <f t="array" ref="AH1897">INDEX($K:$P,ROW(),MATCH(AH$3,$K$2:$P$2,0))</f>
        <v>0.1</v>
      </c>
      <c r="AI1897" s="150" cm="1">
        <f t="array" ref="AI1897">INDEX($K:$P,ROW(),MATCH(AI$3,$K$2:$P$2,0))</f>
        <v>0.1</v>
      </c>
      <c r="AJ1897" s="150" cm="1">
        <f t="array" ref="AJ1897">INDEX($K:$P,ROW(),MATCH(AJ$3,$K$2:$P$2,0))</f>
        <v>0.1</v>
      </c>
      <c r="AK1897" s="150" cm="1">
        <f t="array" ref="AK1897">INDEX($K:$P,ROW(),MATCH(AK$3,$K$2:$P$2,0))</f>
        <v>0.1</v>
      </c>
      <c r="AL1897" s="150" cm="1">
        <f t="array" ref="AL1897">INDEX($K:$P,ROW(),MATCH(AL$3,$K$2:$P$2,0))</f>
        <v>0.1</v>
      </c>
      <c r="AM1897" s="150" cm="1">
        <f t="array" ref="AM1897">INDEX($K:$P,ROW(),MATCH(AM$3,$K$2:$P$2,0))</f>
        <v>0.1</v>
      </c>
      <c r="AN1897" s="150" cm="1">
        <f t="array" ref="AN1897">INDEX($K:$P,ROW(),MATCH(AN$3,$K$2:$P$2,0))</f>
        <v>0.1</v>
      </c>
      <c r="AO1897" s="150" cm="1">
        <f t="array" ref="AO1897">INDEX($K:$P,ROW(),MATCH(AO$3,$K$2:$P$2,0))</f>
        <v>0.1</v>
      </c>
      <c r="AP1897" s="150" cm="1">
        <f t="array" ref="AP1897">INDEX($K:$P,ROW(),MATCH(AP$3,$K$2:$P$2,0))</f>
        <v>0.1</v>
      </c>
      <c r="AQ1897" s="150" cm="1">
        <f t="array" ref="AQ1897">INDEX($K:$P,ROW(),MATCH(AQ$3,$K$2:$P$2,0))</f>
        <v>0.1</v>
      </c>
      <c r="AR1897" s="150" cm="1">
        <f t="array" ref="AR1897">INDEX($K:$P,ROW(),MATCH(AR$3,$K$2:$P$2,0))</f>
        <v>0.1</v>
      </c>
      <c r="AS1897" s="150" cm="1">
        <f t="array" ref="AS1897">INDEX($K:$P,ROW(),MATCH(AS$3,$K$2:$P$2,0))</f>
        <v>0.1</v>
      </c>
      <c r="AT1897" s="150" cm="1">
        <f t="array" ref="AT1897">INDEX($K:$P,ROW(),MATCH(AT$3,$K$2:$P$2,0))</f>
        <v>0.1</v>
      </c>
      <c r="AU1897" s="150" cm="1">
        <f t="array" ref="AU1897">INDEX($K:$P,ROW(),MATCH(AU$3,$K$2:$P$2,0))</f>
        <v>0.1</v>
      </c>
      <c r="AV1897" s="150" cm="1">
        <f t="array" ref="AV1897">INDEX($K:$P,ROW(),MATCH(AV$3,$K$2:$P$2,0))</f>
        <v>0.1</v>
      </c>
      <c r="AW1897" s="150" cm="1">
        <f t="array" ref="AW1897">INDEX($K:$P,ROW(),MATCH(AW$3,$K$2:$P$2,0))</f>
        <v>0.1</v>
      </c>
      <c r="AX1897" s="150" cm="1">
        <f t="array" ref="AX1897">INDEX($K:$P,ROW(),MATCH(AX$3,$K$2:$P$2,0))</f>
        <v>0.1</v>
      </c>
      <c r="AY1897" s="150" cm="1">
        <f t="array" ref="AY1897">INDEX($K:$P,ROW(),MATCH(AY$3,$K$2:$P$2,0))</f>
        <v>0.1</v>
      </c>
      <c r="AZ1897" s="150" cm="1">
        <f t="array" ref="AZ1897">INDEX($K:$P,ROW(),MATCH(AZ$3,$K$2:$P$2,0))</f>
        <v>0.1</v>
      </c>
      <c r="BA1897" s="150" cm="1">
        <f t="array" ref="BA1897">INDEX($K:$P,ROW(),MATCH(BA$3,$K$2:$P$2,0))</f>
        <v>0.1</v>
      </c>
      <c r="BB1897" s="150" cm="1">
        <f t="array" ref="BB1897">INDEX($K:$P,ROW(),MATCH(BB$3,$K$2:$P$2,0))</f>
        <v>0.1</v>
      </c>
      <c r="BC1897" s="150" cm="1">
        <f t="array" ref="BC1897">INDEX($K:$P,ROW(),MATCH(BC$3,$K$2:$P$2,0))</f>
        <v>0.1</v>
      </c>
      <c r="BD1897" s="150" cm="1">
        <f t="array" ref="BD1897">INDEX($K:$P,ROW(),MATCH(BD$3,$K$2:$P$2,0))</f>
        <v>0.1</v>
      </c>
      <c r="BE1897" s="150" cm="1">
        <f t="array" ref="BE1897">INDEX($K:$P,ROW(),MATCH(BE$3,$K$2:$P$2,0))</f>
        <v>0.1</v>
      </c>
      <c r="BF1897" s="150" cm="1">
        <f t="array" ref="BF1897">INDEX($K:$P,ROW(),MATCH(BF$3,$K$2:$P$2,0))</f>
        <v>0.1</v>
      </c>
      <c r="BG1897" s="150" cm="1">
        <f t="array" ref="BG1897">INDEX($K:$P,ROW(),MATCH(BG$3,$K$2:$P$2,0))</f>
        <v>0.1</v>
      </c>
      <c r="BH1897" s="150" cm="1">
        <f t="array" ref="BH1897">INDEX($K:$P,ROW(),MATCH(BH$3,$K$2:$P$2,0))</f>
        <v>0.1</v>
      </c>
      <c r="BI1897" s="150" cm="1">
        <f t="array" ref="BI1897">INDEX($K:$P,ROW(),MATCH(BI$3,$K$2:$P$2,0))</f>
        <v>0.1</v>
      </c>
      <c r="BJ1897" s="150" cm="1">
        <f t="array" ref="BJ1897">INDEX($K:$P,ROW(),MATCH(BJ$3,$K$2:$P$2,0))</f>
        <v>0.1</v>
      </c>
      <c r="BK1897" s="150" cm="1">
        <f t="array" ref="BK1897">INDEX($K:$P,ROW(),MATCH(BK$3,$K$2:$P$2,0))</f>
        <v>0.1</v>
      </c>
      <c r="BL1897" s="150" cm="1">
        <f t="array" ref="BL1897">INDEX($K:$P,ROW(),MATCH(BL$3,$K$2:$P$2,0))</f>
        <v>0.1</v>
      </c>
      <c r="BM1897" s="150" cm="1">
        <f t="array" ref="BM1897">INDEX($K:$P,ROW(),MATCH(BM$3,$K$2:$P$2,0))</f>
        <v>0.1</v>
      </c>
      <c r="BN1897" s="150" cm="1">
        <f t="array" ref="BN1897">INDEX($K:$P,ROW(),MATCH(BN$3,$K$2:$P$2,0))</f>
        <v>0.1</v>
      </c>
      <c r="BO1897" s="150" cm="1">
        <f t="array" ref="BO1897">INDEX($K:$P,ROW(),MATCH(BO$3,$K$2:$P$2,0))</f>
        <v>0.1</v>
      </c>
      <c r="BP1897" s="150" cm="1">
        <f t="array" ref="BP1897">INDEX($K:$P,ROW(),MATCH(BP$3,$K$2:$P$2,0))</f>
        <v>0.1</v>
      </c>
      <c r="BQ1897" s="150" cm="1">
        <f t="array" ref="BQ1897">INDEX($K:$P,ROW(),MATCH(BQ$3,$K$2:$P$2,0))</f>
        <v>0.1</v>
      </c>
      <c r="BR1897" s="150" cm="1">
        <f t="array" ref="BR1897">INDEX($K:$P,ROW(),MATCH(BR$3,$K$2:$P$2,0))</f>
        <v>0.1</v>
      </c>
      <c r="BS1897" s="150" cm="1">
        <f t="array" ref="BS1897">INDEX($K:$P,ROW(),MATCH(BS$3,$K$2:$P$2,0))</f>
        <v>0.1</v>
      </c>
      <c r="BT1897" s="150" cm="1">
        <f t="array" ref="BT1897">INDEX($K:$P,ROW(),MATCH(BT$3,$K$2:$P$2,0))</f>
        <v>0.1</v>
      </c>
      <c r="BU1897" s="150" cm="1">
        <f t="array" ref="BU1897">INDEX($K:$P,ROW(),MATCH(BU$3,$K$2:$P$2,0))</f>
        <v>0.1</v>
      </c>
      <c r="BV1897" s="150" cm="1">
        <f t="array" ref="BV1897">INDEX($K:$P,ROW(),MATCH(BV$3,$K$2:$P$2,0))</f>
        <v>0.1</v>
      </c>
      <c r="BW1897" s="150" cm="1">
        <f t="array" ref="BW1897">INDEX($K:$P,ROW(),MATCH(BW$3,$K$2:$P$2,0))</f>
        <v>0.1</v>
      </c>
      <c r="BX1897" s="150" cm="1">
        <f t="array" ref="BX1897">INDEX($K:$P,ROW(),MATCH(BX$3,$K$2:$P$2,0))</f>
        <v>0.1</v>
      </c>
      <c r="BY1897" s="150" cm="1">
        <f t="array" ref="BY1897">INDEX($K:$P,ROW(),MATCH(BY$3,$K$2:$P$2,0))</f>
        <v>0.1</v>
      </c>
      <c r="BZ1897" s="150" cm="1">
        <f t="array" ref="BZ1897">INDEX($K:$P,ROW(),MATCH(BZ$3,$K$2:$P$2,0))</f>
        <v>0.1</v>
      </c>
      <c r="CA1897" s="150" cm="1">
        <f t="array" ref="CA1897">INDEX($K:$P,ROW(),MATCH(CA$3,$K$2:$P$2,0))</f>
        <v>0.1</v>
      </c>
      <c r="CB1897" s="150" cm="1">
        <f t="array" ref="CB1897">INDEX($K:$P,ROW(),MATCH(CB$3,$K$2:$P$2,0))</f>
        <v>0.1</v>
      </c>
      <c r="CC1897" s="150" cm="1">
        <f t="array" ref="CC1897">INDEX($K:$P,ROW(),MATCH(CC$3,$K$2:$P$2,0))</f>
        <v>0.1</v>
      </c>
      <c r="CD1897" s="150" cm="1">
        <f t="array" ref="CD1897">INDEX($K:$P,ROW(),MATCH(CD$3,$K$2:$P$2,0))</f>
        <v>0.1</v>
      </c>
      <c r="CE1897" s="150" cm="1">
        <f t="array" ref="CE1897">INDEX($K:$P,ROW(),MATCH(CE$3,$K$2:$P$2,0))</f>
        <v>0.1</v>
      </c>
      <c r="CF1897" s="150" cm="1">
        <f t="array" ref="CF1897">INDEX($K:$P,ROW(),MATCH(CF$3,$K$2:$P$2,0))</f>
        <v>0.1</v>
      </c>
      <c r="CG1897" s="150" cm="1">
        <f t="array" ref="CG1897">INDEX($K:$P,ROW(),MATCH(CG$3,$K$2:$P$2,0))</f>
        <v>0.1</v>
      </c>
      <c r="CH1897" s="150" cm="1">
        <f t="array" ref="CH1897">INDEX($K:$P,ROW(),MATCH(CH$3,$K$2:$P$2,0))</f>
        <v>0.1</v>
      </c>
      <c r="CI1897" s="150" cm="1">
        <f t="array" ref="CI1897">INDEX($K:$P,ROW(),MATCH(CI$3,$K$2:$P$2,0))</f>
        <v>0.1</v>
      </c>
      <c r="CJ1897" s="150" cm="1">
        <f t="array" ref="CJ1897">INDEX($K:$P,ROW(),MATCH(CJ$3,$K$2:$P$2,0))</f>
        <v>0.1</v>
      </c>
      <c r="CK1897" s="150" cm="1">
        <f t="array" ref="CK1897">INDEX($K:$P,ROW(),MATCH(CK$3,$K$2:$P$2,0))</f>
        <v>0.1</v>
      </c>
      <c r="CL1897" s="150" cm="1">
        <f t="array" ref="CL1897">INDEX($K:$P,ROW(),MATCH(CL$3,$K$2:$P$2,0))</f>
        <v>0.1</v>
      </c>
      <c r="CN1897" s="60"/>
      <c r="CO1897" s="150" t="e" cm="1">
        <f t="array" ref="CO1897">INDEX($K:$P,ROW(),MATCH(CO$3,$K$2:$P$2,0))</f>
        <v>#N/A</v>
      </c>
      <c r="CP1897" s="150" t="e" cm="1">
        <f t="array" ref="CP1897">INDEX($K:$P,ROW(),MATCH(CP$3,$K$2:$P$2,0))</f>
        <v>#N/A</v>
      </c>
      <c r="CQ1897" s="150" t="e" cm="1">
        <f t="array" ref="CQ1897">INDEX($K:$P,ROW(),MATCH(CQ$3,$K$2:$P$2,0))</f>
        <v>#N/A</v>
      </c>
      <c r="CR1897" s="150" t="e" cm="1">
        <f t="array" ref="CR1897">INDEX($K:$P,ROW(),MATCH(CR$3,$K$2:$P$2,0))</f>
        <v>#N/A</v>
      </c>
      <c r="CS1897" s="150" t="e" cm="1">
        <f t="array" ref="CS1897">INDEX($K:$P,ROW(),MATCH(CS$3,$K$2:$P$2,0))</f>
        <v>#N/A</v>
      </c>
      <c r="CT1897" s="150" t="e" cm="1">
        <f t="array" ref="CT1897">INDEX($K:$P,ROW(),MATCH(CT$3,$K$2:$P$2,0))</f>
        <v>#N/A</v>
      </c>
      <c r="CU1897" s="150" t="e" cm="1">
        <f t="array" ref="CU1897">INDEX($K:$P,ROW(),MATCH(CU$3,$K$2:$P$2,0))</f>
        <v>#N/A</v>
      </c>
      <c r="CV1897" s="150" t="e" cm="1">
        <f t="array" ref="CV1897">INDEX($K:$P,ROW(),MATCH(CV$3,$K$2:$P$2,0))</f>
        <v>#N/A</v>
      </c>
      <c r="CW1897" s="150" t="e" cm="1">
        <f t="array" ref="CW1897">INDEX($K:$P,ROW(),MATCH(CW$3,$K$2:$P$2,0))</f>
        <v>#N/A</v>
      </c>
      <c r="CX1897" s="150" t="e" cm="1">
        <f t="array" ref="CX1897">INDEX($K:$P,ROW(),MATCH(CX$3,$K$2:$P$2,0))</f>
        <v>#N/A</v>
      </c>
      <c r="CY1897" s="150" t="e" cm="1">
        <f t="array" ref="CY1897">INDEX($K:$P,ROW(),MATCH(CY$3,$K$2:$P$2,0))</f>
        <v>#N/A</v>
      </c>
      <c r="CZ1897" s="150" t="e" cm="1">
        <f t="array" ref="CZ1897">INDEX($K:$P,ROW(),MATCH(CZ$3,$K$2:$P$2,0))</f>
        <v>#N/A</v>
      </c>
      <c r="DA1897" s="150" t="e" cm="1">
        <f t="array" ref="DA1897">INDEX($K:$P,ROW(),MATCH(DA$3,$K$2:$P$2,0))</f>
        <v>#N/A</v>
      </c>
      <c r="DB1897" s="150" t="e" cm="1">
        <f t="array" ref="DB1897">INDEX($K:$P,ROW(),MATCH(DB$3,$K$2:$P$2,0))</f>
        <v>#N/A</v>
      </c>
      <c r="DC1897" s="150" t="e" cm="1">
        <f t="array" ref="DC1897">INDEX($K:$P,ROW(),MATCH(DC$3,$K$2:$P$2,0))</f>
        <v>#N/A</v>
      </c>
      <c r="DD1897" s="150" t="e" cm="1">
        <f t="array" ref="DD1897">INDEX($K:$P,ROW(),MATCH(DD$3,$K$2:$P$2,0))</f>
        <v>#N/A</v>
      </c>
      <c r="DE1897" s="150" t="e" cm="1">
        <f t="array" ref="DE1897">INDEX($K:$P,ROW(),MATCH(DE$3,$K$2:$P$2,0))</f>
        <v>#N/A</v>
      </c>
      <c r="DF1897" s="150" t="e" cm="1">
        <f t="array" ref="DF1897">INDEX($K:$P,ROW(),MATCH(DF$3,$K$2:$P$2,0))</f>
        <v>#N/A</v>
      </c>
      <c r="DG1897" s="150" t="e" cm="1">
        <f t="array" ref="DG1897">INDEX($K:$P,ROW(),MATCH(DG$3,$K$2:$P$2,0))</f>
        <v>#N/A</v>
      </c>
      <c r="DH1897" s="150" t="e" cm="1">
        <f t="array" ref="DH1897">INDEX($K:$P,ROW(),MATCH(DH$3,$K$2:$P$2,0))</f>
        <v>#N/A</v>
      </c>
      <c r="DI1897" s="150" t="e" cm="1">
        <f t="array" ref="DI1897">INDEX($K:$P,ROW(),MATCH(DI$3,$K$2:$P$2,0))</f>
        <v>#N/A</v>
      </c>
      <c r="DJ1897" s="150" t="e" cm="1">
        <f t="array" ref="DJ1897">INDEX($K:$P,ROW(),MATCH(DJ$3,$K$2:$P$2,0))</f>
        <v>#N/A</v>
      </c>
      <c r="DK1897" s="150" t="e" cm="1">
        <f t="array" ref="DK1897">INDEX($K:$P,ROW(),MATCH(DK$3,$K$2:$P$2,0))</f>
        <v>#N/A</v>
      </c>
      <c r="DL1897" s="150" t="e" cm="1">
        <f t="array" ref="DL1897">INDEX($K:$P,ROW(),MATCH(DL$3,$K$2:$P$2,0))</f>
        <v>#N/A</v>
      </c>
    </row>
    <row r="1898" spans="1:116" x14ac:dyDescent="0.4">
      <c r="B1898" t="str">
        <f>E1898</f>
        <v>1898 GMV-S</v>
      </c>
      <c r="C1898" t="s">
        <v>198</v>
      </c>
      <c r="D1898" t="s">
        <v>772</v>
      </c>
      <c r="E1898" s="8" t="str">
        <f t="shared" si="3158"/>
        <v>1898 GMV-S</v>
      </c>
      <c r="G1898" s="126" t="str">
        <f>"Revenue - "&amp;SUBSTITUTE(G1891,":","")</f>
        <v>Revenue - Secondary GMV</v>
      </c>
      <c r="H1898" s="27"/>
      <c r="I1898" s="78"/>
      <c r="J1898" s="78"/>
      <c r="K1898" s="118">
        <f t="shared" ref="K1898:P1898" ca="1" si="3162">SUMIF($3:$3,K$2,1898:1898)</f>
        <v>60000000</v>
      </c>
      <c r="L1898" s="118">
        <f t="shared" ca="1" si="3162"/>
        <v>60000000</v>
      </c>
      <c r="M1898" s="118">
        <f t="shared" ca="1" si="3162"/>
        <v>60000000</v>
      </c>
      <c r="N1898" s="118">
        <f t="shared" ca="1" si="3162"/>
        <v>60000000</v>
      </c>
      <c r="O1898" s="118">
        <f t="shared" ca="1" si="3162"/>
        <v>60000000</v>
      </c>
      <c r="P1898" s="118">
        <f t="shared" ca="1" si="3162"/>
        <v>60000000</v>
      </c>
      <c r="R1898" s="118"/>
      <c r="S1898" s="148">
        <f ca="1">+S1896*S1897</f>
        <v>5000000</v>
      </c>
      <c r="T1898" s="148">
        <f t="shared" ref="T1898:CE1898" ca="1" si="3163">+T1896*T1897</f>
        <v>5000000</v>
      </c>
      <c r="U1898" s="148">
        <f t="shared" ca="1" si="3163"/>
        <v>5000000</v>
      </c>
      <c r="V1898" s="148">
        <f t="shared" ca="1" si="3163"/>
        <v>5000000</v>
      </c>
      <c r="W1898" s="148">
        <f t="shared" ca="1" si="3163"/>
        <v>5000000</v>
      </c>
      <c r="X1898" s="148">
        <f t="shared" ca="1" si="3163"/>
        <v>5000000</v>
      </c>
      <c r="Y1898" s="148">
        <f t="shared" ca="1" si="3163"/>
        <v>5000000</v>
      </c>
      <c r="Z1898" s="148">
        <f t="shared" ca="1" si="3163"/>
        <v>5000000</v>
      </c>
      <c r="AA1898" s="148">
        <f t="shared" ca="1" si="3163"/>
        <v>5000000</v>
      </c>
      <c r="AB1898" s="148">
        <f t="shared" ca="1" si="3163"/>
        <v>5000000</v>
      </c>
      <c r="AC1898" s="148">
        <f t="shared" ca="1" si="3163"/>
        <v>5000000</v>
      </c>
      <c r="AD1898" s="148">
        <f t="shared" ca="1" si="3163"/>
        <v>5000000</v>
      </c>
      <c r="AE1898" s="148">
        <f t="shared" ca="1" si="3163"/>
        <v>5000000</v>
      </c>
      <c r="AF1898" s="148">
        <f t="shared" ca="1" si="3163"/>
        <v>5000000</v>
      </c>
      <c r="AG1898" s="148">
        <f t="shared" ca="1" si="3163"/>
        <v>5000000</v>
      </c>
      <c r="AH1898" s="148">
        <f t="shared" ca="1" si="3163"/>
        <v>5000000</v>
      </c>
      <c r="AI1898" s="148">
        <f t="shared" ca="1" si="3163"/>
        <v>5000000</v>
      </c>
      <c r="AJ1898" s="148">
        <f t="shared" ca="1" si="3163"/>
        <v>5000000</v>
      </c>
      <c r="AK1898" s="148">
        <f t="shared" ca="1" si="3163"/>
        <v>5000000</v>
      </c>
      <c r="AL1898" s="148">
        <f t="shared" ca="1" si="3163"/>
        <v>5000000</v>
      </c>
      <c r="AM1898" s="148">
        <f t="shared" ca="1" si="3163"/>
        <v>5000000</v>
      </c>
      <c r="AN1898" s="148">
        <f t="shared" ca="1" si="3163"/>
        <v>5000000</v>
      </c>
      <c r="AO1898" s="148">
        <f t="shared" ca="1" si="3163"/>
        <v>5000000</v>
      </c>
      <c r="AP1898" s="148">
        <f t="shared" ca="1" si="3163"/>
        <v>5000000</v>
      </c>
      <c r="AQ1898" s="148">
        <f t="shared" ca="1" si="3163"/>
        <v>5000000</v>
      </c>
      <c r="AR1898" s="148">
        <f t="shared" ca="1" si="3163"/>
        <v>5000000</v>
      </c>
      <c r="AS1898" s="148">
        <f t="shared" ca="1" si="3163"/>
        <v>5000000</v>
      </c>
      <c r="AT1898" s="148">
        <f t="shared" ca="1" si="3163"/>
        <v>5000000</v>
      </c>
      <c r="AU1898" s="148">
        <f t="shared" ca="1" si="3163"/>
        <v>5000000</v>
      </c>
      <c r="AV1898" s="148">
        <f t="shared" ca="1" si="3163"/>
        <v>5000000</v>
      </c>
      <c r="AW1898" s="148">
        <f t="shared" ca="1" si="3163"/>
        <v>5000000</v>
      </c>
      <c r="AX1898" s="148">
        <f t="shared" ca="1" si="3163"/>
        <v>5000000</v>
      </c>
      <c r="AY1898" s="148">
        <f t="shared" ca="1" si="3163"/>
        <v>5000000</v>
      </c>
      <c r="AZ1898" s="148">
        <f t="shared" ca="1" si="3163"/>
        <v>5000000</v>
      </c>
      <c r="BA1898" s="148">
        <f t="shared" ca="1" si="3163"/>
        <v>5000000</v>
      </c>
      <c r="BB1898" s="148">
        <f t="shared" ca="1" si="3163"/>
        <v>5000000</v>
      </c>
      <c r="BC1898" s="148">
        <f t="shared" ca="1" si="3163"/>
        <v>5000000</v>
      </c>
      <c r="BD1898" s="148">
        <f t="shared" ca="1" si="3163"/>
        <v>5000000</v>
      </c>
      <c r="BE1898" s="148">
        <f t="shared" ca="1" si="3163"/>
        <v>5000000</v>
      </c>
      <c r="BF1898" s="148">
        <f t="shared" ca="1" si="3163"/>
        <v>5000000</v>
      </c>
      <c r="BG1898" s="148">
        <f t="shared" ca="1" si="3163"/>
        <v>5000000</v>
      </c>
      <c r="BH1898" s="148">
        <f t="shared" ca="1" si="3163"/>
        <v>5000000</v>
      </c>
      <c r="BI1898" s="148">
        <f t="shared" ca="1" si="3163"/>
        <v>5000000</v>
      </c>
      <c r="BJ1898" s="148">
        <f t="shared" ca="1" si="3163"/>
        <v>5000000</v>
      </c>
      <c r="BK1898" s="148">
        <f t="shared" ca="1" si="3163"/>
        <v>5000000</v>
      </c>
      <c r="BL1898" s="148">
        <f t="shared" ca="1" si="3163"/>
        <v>5000000</v>
      </c>
      <c r="BM1898" s="148">
        <f t="shared" ca="1" si="3163"/>
        <v>5000000</v>
      </c>
      <c r="BN1898" s="148">
        <f t="shared" ca="1" si="3163"/>
        <v>5000000</v>
      </c>
      <c r="BO1898" s="148">
        <f t="shared" ca="1" si="3163"/>
        <v>5000000</v>
      </c>
      <c r="BP1898" s="148">
        <f t="shared" ca="1" si="3163"/>
        <v>5000000</v>
      </c>
      <c r="BQ1898" s="148">
        <f t="shared" ca="1" si="3163"/>
        <v>5000000</v>
      </c>
      <c r="BR1898" s="148">
        <f t="shared" ca="1" si="3163"/>
        <v>5000000</v>
      </c>
      <c r="BS1898" s="148">
        <f t="shared" ca="1" si="3163"/>
        <v>5000000</v>
      </c>
      <c r="BT1898" s="148">
        <f t="shared" ca="1" si="3163"/>
        <v>5000000</v>
      </c>
      <c r="BU1898" s="148">
        <f t="shared" ca="1" si="3163"/>
        <v>5000000</v>
      </c>
      <c r="BV1898" s="148">
        <f t="shared" ca="1" si="3163"/>
        <v>5000000</v>
      </c>
      <c r="BW1898" s="148">
        <f t="shared" ca="1" si="3163"/>
        <v>5000000</v>
      </c>
      <c r="BX1898" s="148">
        <f t="shared" ca="1" si="3163"/>
        <v>5000000</v>
      </c>
      <c r="BY1898" s="148">
        <f t="shared" ca="1" si="3163"/>
        <v>5000000</v>
      </c>
      <c r="BZ1898" s="148">
        <f t="shared" ca="1" si="3163"/>
        <v>5000000</v>
      </c>
      <c r="CA1898" s="148">
        <f t="shared" ca="1" si="3163"/>
        <v>5000000</v>
      </c>
      <c r="CB1898" s="148">
        <f t="shared" ca="1" si="3163"/>
        <v>5000000</v>
      </c>
      <c r="CC1898" s="148">
        <f t="shared" ca="1" si="3163"/>
        <v>5000000</v>
      </c>
      <c r="CD1898" s="148">
        <f t="shared" ca="1" si="3163"/>
        <v>5000000</v>
      </c>
      <c r="CE1898" s="148">
        <f t="shared" ca="1" si="3163"/>
        <v>5000000</v>
      </c>
      <c r="CF1898" s="148">
        <f t="shared" ref="CF1898:DL1898" ca="1" si="3164">+CF1896*CF1897</f>
        <v>5000000</v>
      </c>
      <c r="CG1898" s="148">
        <f t="shared" ca="1" si="3164"/>
        <v>5000000</v>
      </c>
      <c r="CH1898" s="148">
        <f t="shared" ca="1" si="3164"/>
        <v>5000000</v>
      </c>
      <c r="CI1898" s="148">
        <f t="shared" ca="1" si="3164"/>
        <v>5000000</v>
      </c>
      <c r="CJ1898" s="148">
        <f t="shared" ca="1" si="3164"/>
        <v>5000000</v>
      </c>
      <c r="CK1898" s="148">
        <f t="shared" ca="1" si="3164"/>
        <v>5000000</v>
      </c>
      <c r="CL1898" s="148">
        <f t="shared" ca="1" si="3164"/>
        <v>5000000</v>
      </c>
      <c r="CM1898" s="148" t="e">
        <f t="shared" ca="1" si="3164"/>
        <v>#N/A</v>
      </c>
      <c r="CN1898" s="148" t="e">
        <f t="shared" ca="1" si="3164"/>
        <v>#N/A</v>
      </c>
      <c r="CO1898" s="148" t="e">
        <f t="shared" ca="1" si="3164"/>
        <v>#N/A</v>
      </c>
      <c r="CP1898" s="148" t="e">
        <f t="shared" ca="1" si="3164"/>
        <v>#N/A</v>
      </c>
      <c r="CQ1898" s="148" t="e">
        <f t="shared" ca="1" si="3164"/>
        <v>#N/A</v>
      </c>
      <c r="CR1898" s="148" t="e">
        <f t="shared" ca="1" si="3164"/>
        <v>#N/A</v>
      </c>
      <c r="CS1898" s="148" t="e">
        <f t="shared" ca="1" si="3164"/>
        <v>#N/A</v>
      </c>
      <c r="CT1898" s="148" t="e">
        <f t="shared" ca="1" si="3164"/>
        <v>#N/A</v>
      </c>
      <c r="CU1898" s="148" t="e">
        <f t="shared" ca="1" si="3164"/>
        <v>#N/A</v>
      </c>
      <c r="CV1898" s="148" t="e">
        <f t="shared" ca="1" si="3164"/>
        <v>#N/A</v>
      </c>
      <c r="CW1898" s="148" t="e">
        <f t="shared" ca="1" si="3164"/>
        <v>#N/A</v>
      </c>
      <c r="CX1898" s="148" t="e">
        <f t="shared" ca="1" si="3164"/>
        <v>#N/A</v>
      </c>
      <c r="CY1898" s="148" t="e">
        <f t="shared" ca="1" si="3164"/>
        <v>#N/A</v>
      </c>
      <c r="CZ1898" s="148" t="e">
        <f t="shared" ca="1" si="3164"/>
        <v>#N/A</v>
      </c>
      <c r="DA1898" s="148" t="e">
        <f t="shared" ca="1" si="3164"/>
        <v>#N/A</v>
      </c>
      <c r="DB1898" s="148" t="e">
        <f t="shared" ca="1" si="3164"/>
        <v>#N/A</v>
      </c>
      <c r="DC1898" s="148" t="e">
        <f t="shared" ca="1" si="3164"/>
        <v>#N/A</v>
      </c>
      <c r="DD1898" s="148" t="e">
        <f t="shared" ca="1" si="3164"/>
        <v>#N/A</v>
      </c>
      <c r="DE1898" s="148" t="e">
        <f t="shared" ca="1" si="3164"/>
        <v>#N/A</v>
      </c>
      <c r="DF1898" s="148" t="e">
        <f t="shared" ca="1" si="3164"/>
        <v>#N/A</v>
      </c>
      <c r="DG1898" s="148" t="e">
        <f t="shared" ca="1" si="3164"/>
        <v>#N/A</v>
      </c>
      <c r="DH1898" s="148" t="e">
        <f t="shared" ca="1" si="3164"/>
        <v>#N/A</v>
      </c>
      <c r="DI1898" s="148" t="e">
        <f t="shared" ca="1" si="3164"/>
        <v>#N/A</v>
      </c>
      <c r="DJ1898" s="148" t="e">
        <f t="shared" ca="1" si="3164"/>
        <v>#N/A</v>
      </c>
      <c r="DK1898" s="148" t="e">
        <f t="shared" ca="1" si="3164"/>
        <v>#N/A</v>
      </c>
      <c r="DL1898" s="148" t="e">
        <f t="shared" ca="1" si="3164"/>
        <v>#N/A</v>
      </c>
    </row>
    <row r="1899" spans="1:116" x14ac:dyDescent="0.4">
      <c r="B1899" t="s">
        <v>244</v>
      </c>
      <c r="D1899" t="s">
        <v>772</v>
      </c>
      <c r="E1899" s="8" t="str">
        <f t="shared" si="3158"/>
        <v>1899 GMV-S</v>
      </c>
      <c r="G1899" s="9"/>
      <c r="H1899" s="27"/>
      <c r="I1899" s="78"/>
      <c r="J1899" s="78"/>
      <c r="K1899" s="33"/>
      <c r="L1899" s="33"/>
      <c r="M1899" s="33"/>
      <c r="N1899" s="33"/>
      <c r="O1899" s="33"/>
      <c r="P1899" s="33"/>
      <c r="R1899" s="33"/>
      <c r="S1899" s="77"/>
      <c r="T1899" s="77"/>
      <c r="U1899" s="77"/>
      <c r="V1899" s="77"/>
      <c r="W1899" s="77"/>
      <c r="X1899" s="77"/>
      <c r="Y1899" s="77"/>
      <c r="Z1899" s="77"/>
      <c r="AA1899" s="77"/>
      <c r="AB1899" s="77"/>
      <c r="AC1899" s="77"/>
      <c r="AD1899" s="77"/>
      <c r="AE1899" s="77"/>
      <c r="AF1899" s="77"/>
      <c r="AG1899" s="77"/>
      <c r="AH1899" s="77"/>
      <c r="AI1899" s="77"/>
      <c r="AJ1899" s="77"/>
      <c r="AK1899" s="77"/>
      <c r="AL1899" s="77"/>
      <c r="AM1899" s="77"/>
      <c r="AN1899" s="77"/>
      <c r="AO1899" s="77"/>
      <c r="AP1899" s="77"/>
      <c r="AQ1899" s="77"/>
      <c r="AR1899" s="77"/>
      <c r="AS1899" s="77"/>
      <c r="AT1899" s="77"/>
      <c r="AU1899" s="77"/>
      <c r="AV1899" s="77"/>
      <c r="AW1899" s="77"/>
      <c r="AX1899" s="77"/>
      <c r="AY1899" s="77"/>
      <c r="AZ1899" s="77"/>
      <c r="BA1899" s="77"/>
      <c r="BB1899" s="77"/>
      <c r="BC1899" s="77"/>
      <c r="BD1899" s="77"/>
      <c r="BE1899" s="77"/>
      <c r="BF1899" s="77"/>
      <c r="BG1899" s="77"/>
      <c r="BH1899" s="77"/>
      <c r="BI1899" s="77"/>
      <c r="BJ1899" s="77"/>
      <c r="BK1899" s="77"/>
      <c r="BL1899" s="77"/>
      <c r="BM1899" s="77"/>
      <c r="BN1899" s="77"/>
      <c r="BO1899" s="77"/>
      <c r="BP1899" s="77"/>
      <c r="BQ1899" s="77"/>
      <c r="BR1899" s="77"/>
      <c r="BS1899" s="77"/>
      <c r="BT1899" s="77"/>
      <c r="BU1899" s="77"/>
      <c r="BV1899" s="77"/>
      <c r="BW1899" s="77"/>
      <c r="BX1899" s="77"/>
      <c r="BY1899" s="77"/>
      <c r="BZ1899" s="77"/>
      <c r="CA1899" s="77"/>
      <c r="CB1899" s="77"/>
      <c r="CC1899" s="77"/>
      <c r="CD1899" s="77"/>
      <c r="CE1899" s="77"/>
      <c r="CF1899" s="77"/>
      <c r="CG1899" s="77"/>
      <c r="CH1899" s="77"/>
      <c r="CI1899" s="77"/>
      <c r="CJ1899" s="77"/>
      <c r="CK1899" s="77"/>
      <c r="CL1899" s="77"/>
      <c r="CN1899" s="78"/>
      <c r="CO1899" s="77"/>
      <c r="CP1899" s="77"/>
      <c r="CQ1899" s="77"/>
      <c r="CR1899" s="77"/>
      <c r="CS1899" s="77"/>
      <c r="CT1899" s="77"/>
      <c r="CU1899" s="77"/>
      <c r="CV1899" s="77"/>
      <c r="CW1899" s="77"/>
      <c r="CX1899" s="77"/>
      <c r="CY1899" s="77"/>
      <c r="CZ1899" s="77"/>
      <c r="DA1899" s="77"/>
      <c r="DB1899" s="77"/>
      <c r="DC1899" s="77"/>
      <c r="DD1899" s="77"/>
      <c r="DE1899" s="77"/>
      <c r="DF1899" s="77"/>
      <c r="DG1899" s="77"/>
      <c r="DH1899" s="77"/>
      <c r="DI1899" s="77"/>
      <c r="DJ1899" s="77"/>
      <c r="DK1899" s="77"/>
      <c r="DL1899" s="77"/>
    </row>
    <row r="1900" spans="1:116" x14ac:dyDescent="0.4">
      <c r="B1900" t="s">
        <v>332</v>
      </c>
      <c r="D1900" t="s">
        <v>772</v>
      </c>
      <c r="E1900" s="8" t="str">
        <f t="shared" si="3158"/>
        <v>1900 GMV-S</v>
      </c>
      <c r="G1900" s="136" t="str">
        <f>G1883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772</v>
      </c>
      <c r="E1901" s="8" t="str">
        <f t="shared" si="3158"/>
        <v>1901 GMV-S</v>
      </c>
      <c r="G1901" s="136" t="str">
        <f>G1884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772</v>
      </c>
      <c r="E1902" s="8" t="str">
        <f t="shared" ref="E1902" si="3165">ROW()&amp;" "&amp;D1902</f>
        <v>1902 GMV-S</v>
      </c>
      <c r="G1902" s="136" t="str">
        <f>G1885</f>
        <v>Primary revenue driver</v>
      </c>
      <c r="H1902" s="27"/>
      <c r="I1902" s="78"/>
      <c r="J1902" s="78"/>
      <c r="K1902" s="33"/>
      <c r="L1902" s="33"/>
      <c r="M1902" s="33"/>
      <c r="N1902" s="33"/>
      <c r="O1902" s="33"/>
      <c r="P1902" s="33"/>
      <c r="R1902" s="33"/>
      <c r="S1902" s="179" t="str">
        <f t="shared" ref="S1902:AX1902" si="3166">S1885</f>
        <v>S$16</v>
      </c>
      <c r="T1902" s="179" t="str">
        <f t="shared" si="3166"/>
        <v>T$16</v>
      </c>
      <c r="U1902" s="179" t="str">
        <f t="shared" si="3166"/>
        <v>U$16</v>
      </c>
      <c r="V1902" s="179" t="str">
        <f t="shared" si="3166"/>
        <v>V$16</v>
      </c>
      <c r="W1902" s="179" t="str">
        <f t="shared" si="3166"/>
        <v>W$16</v>
      </c>
      <c r="X1902" s="179" t="str">
        <f t="shared" si="3166"/>
        <v>X$16</v>
      </c>
      <c r="Y1902" s="179" t="str">
        <f t="shared" si="3166"/>
        <v>Y$16</v>
      </c>
      <c r="Z1902" s="179" t="str">
        <f t="shared" si="3166"/>
        <v>Z$16</v>
      </c>
      <c r="AA1902" s="179" t="str">
        <f t="shared" si="3166"/>
        <v>AA$16</v>
      </c>
      <c r="AB1902" s="179" t="str">
        <f t="shared" si="3166"/>
        <v>AB$16</v>
      </c>
      <c r="AC1902" s="179" t="str">
        <f t="shared" si="3166"/>
        <v>AC$16</v>
      </c>
      <c r="AD1902" s="179" t="str">
        <f t="shared" si="3166"/>
        <v>AD$16</v>
      </c>
      <c r="AE1902" s="179" t="str">
        <f t="shared" si="3166"/>
        <v>AE$16</v>
      </c>
      <c r="AF1902" s="179" t="str">
        <f t="shared" si="3166"/>
        <v>AF$16</v>
      </c>
      <c r="AG1902" s="179" t="str">
        <f t="shared" si="3166"/>
        <v>AG$16</v>
      </c>
      <c r="AH1902" s="179" t="str">
        <f t="shared" si="3166"/>
        <v>AH$16</v>
      </c>
      <c r="AI1902" s="179" t="str">
        <f t="shared" si="3166"/>
        <v>AI$16</v>
      </c>
      <c r="AJ1902" s="179" t="str">
        <f t="shared" si="3166"/>
        <v>AJ$16</v>
      </c>
      <c r="AK1902" s="179" t="str">
        <f t="shared" si="3166"/>
        <v>AK$16</v>
      </c>
      <c r="AL1902" s="179" t="str">
        <f t="shared" si="3166"/>
        <v>AL$16</v>
      </c>
      <c r="AM1902" s="179" t="str">
        <f t="shared" si="3166"/>
        <v>AM$16</v>
      </c>
      <c r="AN1902" s="179" t="str">
        <f t="shared" si="3166"/>
        <v>AN$16</v>
      </c>
      <c r="AO1902" s="179" t="str">
        <f t="shared" si="3166"/>
        <v>AO$16</v>
      </c>
      <c r="AP1902" s="179" t="str">
        <f t="shared" si="3166"/>
        <v>AP$16</v>
      </c>
      <c r="AQ1902" s="179" t="str">
        <f t="shared" si="3166"/>
        <v>AQ$16</v>
      </c>
      <c r="AR1902" s="179" t="str">
        <f t="shared" si="3166"/>
        <v>AR$16</v>
      </c>
      <c r="AS1902" s="179" t="str">
        <f t="shared" si="3166"/>
        <v>AS$16</v>
      </c>
      <c r="AT1902" s="179" t="str">
        <f t="shared" si="3166"/>
        <v>AT$16</v>
      </c>
      <c r="AU1902" s="179" t="str">
        <f t="shared" si="3166"/>
        <v>AU$16</v>
      </c>
      <c r="AV1902" s="179" t="str">
        <f t="shared" si="3166"/>
        <v>AV$16</v>
      </c>
      <c r="AW1902" s="179" t="str">
        <f t="shared" si="3166"/>
        <v>AW$16</v>
      </c>
      <c r="AX1902" s="179" t="str">
        <f t="shared" si="3166"/>
        <v>AX$16</v>
      </c>
      <c r="AY1902" s="179" t="str">
        <f t="shared" ref="AY1902:CD1902" si="3167">AY1885</f>
        <v>AY$16</v>
      </c>
      <c r="AZ1902" s="179" t="str">
        <f t="shared" si="3167"/>
        <v>AZ$16</v>
      </c>
      <c r="BA1902" s="179" t="str">
        <f t="shared" si="3167"/>
        <v>BA$16</v>
      </c>
      <c r="BB1902" s="179" t="str">
        <f t="shared" si="3167"/>
        <v>BB$16</v>
      </c>
      <c r="BC1902" s="179" t="str">
        <f t="shared" si="3167"/>
        <v>BC$16</v>
      </c>
      <c r="BD1902" s="179" t="str">
        <f t="shared" si="3167"/>
        <v>BD$16</v>
      </c>
      <c r="BE1902" s="179" t="str">
        <f t="shared" si="3167"/>
        <v>BE$16</v>
      </c>
      <c r="BF1902" s="179" t="str">
        <f t="shared" si="3167"/>
        <v>BF$16</v>
      </c>
      <c r="BG1902" s="179" t="str">
        <f t="shared" si="3167"/>
        <v>BG$16</v>
      </c>
      <c r="BH1902" s="179" t="str">
        <f t="shared" si="3167"/>
        <v>BH$16</v>
      </c>
      <c r="BI1902" s="179" t="str">
        <f t="shared" si="3167"/>
        <v>BI$16</v>
      </c>
      <c r="BJ1902" s="179" t="str">
        <f t="shared" si="3167"/>
        <v>BJ$16</v>
      </c>
      <c r="BK1902" s="179" t="str">
        <f t="shared" si="3167"/>
        <v>BK$16</v>
      </c>
      <c r="BL1902" s="179" t="str">
        <f t="shared" si="3167"/>
        <v>BL$16</v>
      </c>
      <c r="BM1902" s="179" t="str">
        <f t="shared" si="3167"/>
        <v>BM$16</v>
      </c>
      <c r="BN1902" s="179" t="str">
        <f t="shared" si="3167"/>
        <v>BN$16</v>
      </c>
      <c r="BO1902" s="179" t="str">
        <f t="shared" si="3167"/>
        <v>BO$16</v>
      </c>
      <c r="BP1902" s="179" t="str">
        <f t="shared" si="3167"/>
        <v>BP$16</v>
      </c>
      <c r="BQ1902" s="179" t="str">
        <f t="shared" si="3167"/>
        <v>BQ$16</v>
      </c>
      <c r="BR1902" s="179" t="str">
        <f t="shared" si="3167"/>
        <v>BR$16</v>
      </c>
      <c r="BS1902" s="179" t="str">
        <f t="shared" si="3167"/>
        <v>BS$16</v>
      </c>
      <c r="BT1902" s="179" t="str">
        <f t="shared" si="3167"/>
        <v>BT$16</v>
      </c>
      <c r="BU1902" s="179" t="str">
        <f t="shared" si="3167"/>
        <v>BU$16</v>
      </c>
      <c r="BV1902" s="179" t="str">
        <f t="shared" si="3167"/>
        <v>BV$16</v>
      </c>
      <c r="BW1902" s="179" t="str">
        <f t="shared" si="3167"/>
        <v>BW$16</v>
      </c>
      <c r="BX1902" s="179" t="str">
        <f t="shared" si="3167"/>
        <v>BX$16</v>
      </c>
      <c r="BY1902" s="179" t="str">
        <f t="shared" si="3167"/>
        <v>BY$16</v>
      </c>
      <c r="BZ1902" s="179" t="str">
        <f t="shared" si="3167"/>
        <v>BZ$16</v>
      </c>
      <c r="CA1902" s="179" t="str">
        <f t="shared" si="3167"/>
        <v>CA$16</v>
      </c>
      <c r="CB1902" s="179" t="str">
        <f t="shared" si="3167"/>
        <v>CB$16</v>
      </c>
      <c r="CC1902" s="179" t="str">
        <f t="shared" si="3167"/>
        <v>CC$16</v>
      </c>
      <c r="CD1902" s="179" t="str">
        <f t="shared" si="3167"/>
        <v>CD$16</v>
      </c>
      <c r="CE1902" s="179" t="str">
        <f t="shared" ref="CE1902:CL1902" si="3168">CE1885</f>
        <v>CE$16</v>
      </c>
      <c r="CF1902" s="179" t="str">
        <f t="shared" si="3168"/>
        <v>CF$16</v>
      </c>
      <c r="CG1902" s="179" t="str">
        <f t="shared" si="3168"/>
        <v>CG$16</v>
      </c>
      <c r="CH1902" s="179" t="str">
        <f t="shared" si="3168"/>
        <v>CH$16</v>
      </c>
      <c r="CI1902" s="179" t="str">
        <f t="shared" si="3168"/>
        <v>CI$16</v>
      </c>
      <c r="CJ1902" s="179" t="str">
        <f t="shared" si="3168"/>
        <v>CJ$16</v>
      </c>
      <c r="CK1902" s="179" t="str">
        <f t="shared" si="3168"/>
        <v>CK$16</v>
      </c>
      <c r="CL1902" s="179" t="str">
        <f t="shared" si="3168"/>
        <v>CL$16</v>
      </c>
      <c r="CN1902" s="78"/>
      <c r="CO1902" s="179" t="str">
        <f t="shared" ref="CO1902:DL1902" si="3169">CO1885</f>
        <v>CO$16</v>
      </c>
      <c r="CP1902" s="179" t="str">
        <f t="shared" si="3169"/>
        <v>CP$16</v>
      </c>
      <c r="CQ1902" s="179" t="str">
        <f t="shared" si="3169"/>
        <v>CQ$16</v>
      </c>
      <c r="CR1902" s="179" t="str">
        <f t="shared" si="3169"/>
        <v>CR$16</v>
      </c>
      <c r="CS1902" s="179" t="str">
        <f t="shared" si="3169"/>
        <v>CS$16</v>
      </c>
      <c r="CT1902" s="179" t="str">
        <f t="shared" si="3169"/>
        <v>CT$16</v>
      </c>
      <c r="CU1902" s="179" t="str">
        <f t="shared" si="3169"/>
        <v>CU$16</v>
      </c>
      <c r="CV1902" s="179" t="str">
        <f t="shared" si="3169"/>
        <v>CV$16</v>
      </c>
      <c r="CW1902" s="179" t="str">
        <f t="shared" si="3169"/>
        <v>CW$16</v>
      </c>
      <c r="CX1902" s="179" t="str">
        <f t="shared" si="3169"/>
        <v>CX$16</v>
      </c>
      <c r="CY1902" s="179" t="str">
        <f t="shared" si="3169"/>
        <v>CY$16</v>
      </c>
      <c r="CZ1902" s="179" t="str">
        <f t="shared" si="3169"/>
        <v>CZ$16</v>
      </c>
      <c r="DA1902" s="179" t="str">
        <f t="shared" si="3169"/>
        <v>DA$16</v>
      </c>
      <c r="DB1902" s="179" t="str">
        <f t="shared" si="3169"/>
        <v>DB$16</v>
      </c>
      <c r="DC1902" s="179" t="str">
        <f t="shared" si="3169"/>
        <v>DC$16</v>
      </c>
      <c r="DD1902" s="179" t="str">
        <f t="shared" si="3169"/>
        <v>DD$16</v>
      </c>
      <c r="DE1902" s="179" t="str">
        <f t="shared" si="3169"/>
        <v>DE$16</v>
      </c>
      <c r="DF1902" s="179" t="str">
        <f t="shared" si="3169"/>
        <v>DF$16</v>
      </c>
      <c r="DG1902" s="179" t="str">
        <f t="shared" si="3169"/>
        <v>DG$16</v>
      </c>
      <c r="DH1902" s="179" t="str">
        <f t="shared" si="3169"/>
        <v>DH$16</v>
      </c>
      <c r="DI1902" s="179" t="str">
        <f t="shared" si="3169"/>
        <v>DI$16</v>
      </c>
      <c r="DJ1902" s="179" t="str">
        <f t="shared" si="3169"/>
        <v>DJ$16</v>
      </c>
      <c r="DK1902" s="179" t="str">
        <f t="shared" si="3169"/>
        <v>DK$16</v>
      </c>
      <c r="DL1902" s="179" t="str">
        <f t="shared" si="3169"/>
        <v>DL$16</v>
      </c>
    </row>
    <row r="1903" spans="1:116" x14ac:dyDescent="0.4">
      <c r="B1903" t="s">
        <v>332</v>
      </c>
      <c r="D1903" t="s">
        <v>772</v>
      </c>
      <c r="E1903" s="8" t="str">
        <f t="shared" si="3158"/>
        <v>1903 GMV-S</v>
      </c>
      <c r="G1903" s="136" t="str">
        <f>G1886</f>
        <v>Primary volume driver</v>
      </c>
      <c r="K1903" s="53"/>
      <c r="L1903" s="53"/>
      <c r="M1903" s="53"/>
      <c r="N1903" s="53"/>
      <c r="O1903" s="53"/>
      <c r="P1903" s="53"/>
      <c r="R1903" s="24"/>
      <c r="S1903" s="179" t="str">
        <f t="shared" ref="S1903:AX1903" si="3170">S1886</f>
        <v>S$17</v>
      </c>
      <c r="T1903" s="179" t="str">
        <f t="shared" si="3170"/>
        <v>T$17</v>
      </c>
      <c r="U1903" s="179" t="str">
        <f t="shared" si="3170"/>
        <v>U$17</v>
      </c>
      <c r="V1903" s="179" t="str">
        <f t="shared" si="3170"/>
        <v>V$17</v>
      </c>
      <c r="W1903" s="179" t="str">
        <f t="shared" si="3170"/>
        <v>W$17</v>
      </c>
      <c r="X1903" s="179" t="str">
        <f t="shared" si="3170"/>
        <v>X$17</v>
      </c>
      <c r="Y1903" s="179" t="str">
        <f t="shared" si="3170"/>
        <v>Y$17</v>
      </c>
      <c r="Z1903" s="179" t="str">
        <f t="shared" si="3170"/>
        <v>Z$17</v>
      </c>
      <c r="AA1903" s="179" t="str">
        <f t="shared" si="3170"/>
        <v>AA$17</v>
      </c>
      <c r="AB1903" s="179" t="str">
        <f t="shared" si="3170"/>
        <v>AB$17</v>
      </c>
      <c r="AC1903" s="179" t="str">
        <f t="shared" si="3170"/>
        <v>AC$17</v>
      </c>
      <c r="AD1903" s="179" t="str">
        <f t="shared" si="3170"/>
        <v>AD$17</v>
      </c>
      <c r="AE1903" s="179" t="str">
        <f t="shared" si="3170"/>
        <v>AE$17</v>
      </c>
      <c r="AF1903" s="179" t="str">
        <f t="shared" si="3170"/>
        <v>AF$17</v>
      </c>
      <c r="AG1903" s="179" t="str">
        <f t="shared" si="3170"/>
        <v>AG$17</v>
      </c>
      <c r="AH1903" s="179" t="str">
        <f t="shared" si="3170"/>
        <v>AH$17</v>
      </c>
      <c r="AI1903" s="179" t="str">
        <f t="shared" si="3170"/>
        <v>AI$17</v>
      </c>
      <c r="AJ1903" s="179" t="str">
        <f t="shared" si="3170"/>
        <v>AJ$17</v>
      </c>
      <c r="AK1903" s="179" t="str">
        <f t="shared" si="3170"/>
        <v>AK$17</v>
      </c>
      <c r="AL1903" s="179" t="str">
        <f t="shared" si="3170"/>
        <v>AL$17</v>
      </c>
      <c r="AM1903" s="179" t="str">
        <f t="shared" si="3170"/>
        <v>AM$17</v>
      </c>
      <c r="AN1903" s="179" t="str">
        <f t="shared" si="3170"/>
        <v>AN$17</v>
      </c>
      <c r="AO1903" s="179" t="str">
        <f t="shared" si="3170"/>
        <v>AO$17</v>
      </c>
      <c r="AP1903" s="179" t="str">
        <f t="shared" si="3170"/>
        <v>AP$17</v>
      </c>
      <c r="AQ1903" s="179" t="str">
        <f t="shared" si="3170"/>
        <v>AQ$17</v>
      </c>
      <c r="AR1903" s="179" t="str">
        <f t="shared" si="3170"/>
        <v>AR$17</v>
      </c>
      <c r="AS1903" s="179" t="str">
        <f t="shared" si="3170"/>
        <v>AS$17</v>
      </c>
      <c r="AT1903" s="179" t="str">
        <f t="shared" si="3170"/>
        <v>AT$17</v>
      </c>
      <c r="AU1903" s="179" t="str">
        <f t="shared" si="3170"/>
        <v>AU$17</v>
      </c>
      <c r="AV1903" s="179" t="str">
        <f t="shared" si="3170"/>
        <v>AV$17</v>
      </c>
      <c r="AW1903" s="179" t="str">
        <f t="shared" si="3170"/>
        <v>AW$17</v>
      </c>
      <c r="AX1903" s="179" t="str">
        <f t="shared" si="3170"/>
        <v>AX$17</v>
      </c>
      <c r="AY1903" s="179" t="str">
        <f t="shared" ref="AY1903:CD1903" si="3171">AY1886</f>
        <v>AY$17</v>
      </c>
      <c r="AZ1903" s="179" t="str">
        <f t="shared" si="3171"/>
        <v>AZ$17</v>
      </c>
      <c r="BA1903" s="179" t="str">
        <f t="shared" si="3171"/>
        <v>BA$17</v>
      </c>
      <c r="BB1903" s="179" t="str">
        <f t="shared" si="3171"/>
        <v>BB$17</v>
      </c>
      <c r="BC1903" s="179" t="str">
        <f t="shared" si="3171"/>
        <v>BC$17</v>
      </c>
      <c r="BD1903" s="179" t="str">
        <f t="shared" si="3171"/>
        <v>BD$17</v>
      </c>
      <c r="BE1903" s="179" t="str">
        <f t="shared" si="3171"/>
        <v>BE$17</v>
      </c>
      <c r="BF1903" s="179" t="str">
        <f t="shared" si="3171"/>
        <v>BF$17</v>
      </c>
      <c r="BG1903" s="179" t="str">
        <f t="shared" si="3171"/>
        <v>BG$17</v>
      </c>
      <c r="BH1903" s="179" t="str">
        <f t="shared" si="3171"/>
        <v>BH$17</v>
      </c>
      <c r="BI1903" s="179" t="str">
        <f t="shared" si="3171"/>
        <v>BI$17</v>
      </c>
      <c r="BJ1903" s="179" t="str">
        <f t="shared" si="3171"/>
        <v>BJ$17</v>
      </c>
      <c r="BK1903" s="179" t="str">
        <f t="shared" si="3171"/>
        <v>BK$17</v>
      </c>
      <c r="BL1903" s="179" t="str">
        <f t="shared" si="3171"/>
        <v>BL$17</v>
      </c>
      <c r="BM1903" s="179" t="str">
        <f t="shared" si="3171"/>
        <v>BM$17</v>
      </c>
      <c r="BN1903" s="179" t="str">
        <f t="shared" si="3171"/>
        <v>BN$17</v>
      </c>
      <c r="BO1903" s="179" t="str">
        <f t="shared" si="3171"/>
        <v>BO$17</v>
      </c>
      <c r="BP1903" s="179" t="str">
        <f t="shared" si="3171"/>
        <v>BP$17</v>
      </c>
      <c r="BQ1903" s="179" t="str">
        <f t="shared" si="3171"/>
        <v>BQ$17</v>
      </c>
      <c r="BR1903" s="179" t="str">
        <f t="shared" si="3171"/>
        <v>BR$17</v>
      </c>
      <c r="BS1903" s="179" t="str">
        <f t="shared" si="3171"/>
        <v>BS$17</v>
      </c>
      <c r="BT1903" s="179" t="str">
        <f t="shared" si="3171"/>
        <v>BT$17</v>
      </c>
      <c r="BU1903" s="179" t="str">
        <f t="shared" si="3171"/>
        <v>BU$17</v>
      </c>
      <c r="BV1903" s="179" t="str">
        <f t="shared" si="3171"/>
        <v>BV$17</v>
      </c>
      <c r="BW1903" s="179" t="str">
        <f t="shared" si="3171"/>
        <v>BW$17</v>
      </c>
      <c r="BX1903" s="179" t="str">
        <f t="shared" si="3171"/>
        <v>BX$17</v>
      </c>
      <c r="BY1903" s="179" t="str">
        <f t="shared" si="3171"/>
        <v>BY$17</v>
      </c>
      <c r="BZ1903" s="179" t="str">
        <f t="shared" si="3171"/>
        <v>BZ$17</v>
      </c>
      <c r="CA1903" s="179" t="str">
        <f t="shared" si="3171"/>
        <v>CA$17</v>
      </c>
      <c r="CB1903" s="179" t="str">
        <f t="shared" si="3171"/>
        <v>CB$17</v>
      </c>
      <c r="CC1903" s="179" t="str">
        <f t="shared" si="3171"/>
        <v>CC$17</v>
      </c>
      <c r="CD1903" s="179" t="str">
        <f t="shared" si="3171"/>
        <v>CD$17</v>
      </c>
      <c r="CE1903" s="179" t="str">
        <f t="shared" ref="CE1903:CL1903" si="3172">CE1886</f>
        <v>CE$17</v>
      </c>
      <c r="CF1903" s="179" t="str">
        <f t="shared" si="3172"/>
        <v>CF$17</v>
      </c>
      <c r="CG1903" s="179" t="str">
        <f t="shared" si="3172"/>
        <v>CG$17</v>
      </c>
      <c r="CH1903" s="179" t="str">
        <f t="shared" si="3172"/>
        <v>CH$17</v>
      </c>
      <c r="CI1903" s="179" t="str">
        <f t="shared" si="3172"/>
        <v>CI$17</v>
      </c>
      <c r="CJ1903" s="179" t="str">
        <f t="shared" si="3172"/>
        <v>CJ$17</v>
      </c>
      <c r="CK1903" s="179" t="str">
        <f t="shared" si="3172"/>
        <v>CK$17</v>
      </c>
      <c r="CL1903" s="179" t="str">
        <f t="shared" si="3172"/>
        <v>CL$17</v>
      </c>
      <c r="CO1903" s="179" t="str">
        <f t="shared" ref="CO1903:DL1903" si="3173">CO1886</f>
        <v>CO$17</v>
      </c>
      <c r="CP1903" s="179" t="str">
        <f t="shared" si="3173"/>
        <v>CP$17</v>
      </c>
      <c r="CQ1903" s="179" t="str">
        <f t="shared" si="3173"/>
        <v>CQ$17</v>
      </c>
      <c r="CR1903" s="179" t="str">
        <f t="shared" si="3173"/>
        <v>CR$17</v>
      </c>
      <c r="CS1903" s="179" t="str">
        <f t="shared" si="3173"/>
        <v>CS$17</v>
      </c>
      <c r="CT1903" s="179" t="str">
        <f t="shared" si="3173"/>
        <v>CT$17</v>
      </c>
      <c r="CU1903" s="179" t="str">
        <f t="shared" si="3173"/>
        <v>CU$17</v>
      </c>
      <c r="CV1903" s="179" t="str">
        <f t="shared" si="3173"/>
        <v>CV$17</v>
      </c>
      <c r="CW1903" s="179" t="str">
        <f t="shared" si="3173"/>
        <v>CW$17</v>
      </c>
      <c r="CX1903" s="179" t="str">
        <f t="shared" si="3173"/>
        <v>CX$17</v>
      </c>
      <c r="CY1903" s="179" t="str">
        <f t="shared" si="3173"/>
        <v>CY$17</v>
      </c>
      <c r="CZ1903" s="179" t="str">
        <f t="shared" si="3173"/>
        <v>CZ$17</v>
      </c>
      <c r="DA1903" s="179" t="str">
        <f t="shared" si="3173"/>
        <v>DA$17</v>
      </c>
      <c r="DB1903" s="179" t="str">
        <f t="shared" si="3173"/>
        <v>DB$17</v>
      </c>
      <c r="DC1903" s="179" t="str">
        <f t="shared" si="3173"/>
        <v>DC$17</v>
      </c>
      <c r="DD1903" s="179" t="str">
        <f t="shared" si="3173"/>
        <v>DD$17</v>
      </c>
      <c r="DE1903" s="179" t="str">
        <f t="shared" si="3173"/>
        <v>DE$17</v>
      </c>
      <c r="DF1903" s="179" t="str">
        <f t="shared" si="3173"/>
        <v>DF$17</v>
      </c>
      <c r="DG1903" s="179" t="str">
        <f t="shared" si="3173"/>
        <v>DG$17</v>
      </c>
      <c r="DH1903" s="179" t="str">
        <f t="shared" si="3173"/>
        <v>DH$17</v>
      </c>
      <c r="DI1903" s="179" t="str">
        <f t="shared" si="3173"/>
        <v>DI$17</v>
      </c>
      <c r="DJ1903" s="179" t="str">
        <f t="shared" si="3173"/>
        <v>DJ$17</v>
      </c>
      <c r="DK1903" s="179" t="str">
        <f t="shared" si="3173"/>
        <v>DK$17</v>
      </c>
      <c r="DL1903" s="179" t="str">
        <f t="shared" si="3173"/>
        <v>DL$17</v>
      </c>
    </row>
    <row r="1904" spans="1:116" x14ac:dyDescent="0.4">
      <c r="B1904" t="s">
        <v>332</v>
      </c>
      <c r="D1904" t="s">
        <v>772</v>
      </c>
      <c r="E1904" s="8" t="str">
        <f t="shared" si="3158"/>
        <v>1904 GMV-S</v>
      </c>
      <c r="G1904" s="136" t="str">
        <f>G1891</f>
        <v>Secondary GMV:</v>
      </c>
      <c r="H1904" s="12"/>
      <c r="I1904" s="60"/>
      <c r="J1904" s="60"/>
      <c r="K1904" s="15"/>
      <c r="L1904" s="15"/>
      <c r="M1904" s="15"/>
      <c r="N1904" s="15"/>
      <c r="O1904" s="15"/>
      <c r="P1904" s="15"/>
      <c r="R1904" s="15"/>
      <c r="S1904" s="179">
        <f t="shared" ref="S1904:AX1904" si="3174">S1887</f>
        <v>0</v>
      </c>
      <c r="T1904" s="179">
        <f t="shared" si="3174"/>
        <v>0</v>
      </c>
      <c r="U1904" s="179">
        <f t="shared" si="3174"/>
        <v>0</v>
      </c>
      <c r="V1904" s="179">
        <f t="shared" si="3174"/>
        <v>0</v>
      </c>
      <c r="W1904" s="179">
        <f t="shared" si="3174"/>
        <v>0</v>
      </c>
      <c r="X1904" s="179">
        <f t="shared" si="3174"/>
        <v>0</v>
      </c>
      <c r="Y1904" s="179">
        <f t="shared" si="3174"/>
        <v>0</v>
      </c>
      <c r="Z1904" s="179">
        <f t="shared" si="3174"/>
        <v>0</v>
      </c>
      <c r="AA1904" s="179">
        <f t="shared" si="3174"/>
        <v>0</v>
      </c>
      <c r="AB1904" s="179">
        <f t="shared" si="3174"/>
        <v>0</v>
      </c>
      <c r="AC1904" s="179">
        <f t="shared" si="3174"/>
        <v>0</v>
      </c>
      <c r="AD1904" s="179">
        <f t="shared" si="3174"/>
        <v>0</v>
      </c>
      <c r="AE1904" s="179">
        <f t="shared" si="3174"/>
        <v>0</v>
      </c>
      <c r="AF1904" s="179">
        <f t="shared" si="3174"/>
        <v>0</v>
      </c>
      <c r="AG1904" s="179">
        <f t="shared" si="3174"/>
        <v>0</v>
      </c>
      <c r="AH1904" s="179">
        <f t="shared" si="3174"/>
        <v>0</v>
      </c>
      <c r="AI1904" s="179">
        <f t="shared" si="3174"/>
        <v>0</v>
      </c>
      <c r="AJ1904" s="179">
        <f t="shared" si="3174"/>
        <v>0</v>
      </c>
      <c r="AK1904" s="179">
        <f t="shared" si="3174"/>
        <v>0</v>
      </c>
      <c r="AL1904" s="179">
        <f t="shared" si="3174"/>
        <v>0</v>
      </c>
      <c r="AM1904" s="179">
        <f t="shared" si="3174"/>
        <v>0</v>
      </c>
      <c r="AN1904" s="179">
        <f t="shared" si="3174"/>
        <v>0</v>
      </c>
      <c r="AO1904" s="179">
        <f t="shared" si="3174"/>
        <v>0</v>
      </c>
      <c r="AP1904" s="179">
        <f t="shared" si="3174"/>
        <v>0</v>
      </c>
      <c r="AQ1904" s="179">
        <f t="shared" si="3174"/>
        <v>0</v>
      </c>
      <c r="AR1904" s="179">
        <f t="shared" si="3174"/>
        <v>0</v>
      </c>
      <c r="AS1904" s="179">
        <f t="shared" si="3174"/>
        <v>0</v>
      </c>
      <c r="AT1904" s="179">
        <f t="shared" si="3174"/>
        <v>0</v>
      </c>
      <c r="AU1904" s="179">
        <f t="shared" si="3174"/>
        <v>0</v>
      </c>
      <c r="AV1904" s="179">
        <f t="shared" si="3174"/>
        <v>0</v>
      </c>
      <c r="AW1904" s="179">
        <f t="shared" si="3174"/>
        <v>0</v>
      </c>
      <c r="AX1904" s="179">
        <f t="shared" si="3174"/>
        <v>0</v>
      </c>
      <c r="AY1904" s="179">
        <f t="shared" ref="AY1904:CD1904" si="3175">AY1887</f>
        <v>0</v>
      </c>
      <c r="AZ1904" s="179">
        <f t="shared" si="3175"/>
        <v>0</v>
      </c>
      <c r="BA1904" s="179">
        <f t="shared" si="3175"/>
        <v>0</v>
      </c>
      <c r="BB1904" s="179">
        <f t="shared" si="3175"/>
        <v>0</v>
      </c>
      <c r="BC1904" s="179">
        <f t="shared" si="3175"/>
        <v>0</v>
      </c>
      <c r="BD1904" s="179">
        <f t="shared" si="3175"/>
        <v>0</v>
      </c>
      <c r="BE1904" s="179">
        <f t="shared" si="3175"/>
        <v>0</v>
      </c>
      <c r="BF1904" s="179">
        <f t="shared" si="3175"/>
        <v>0</v>
      </c>
      <c r="BG1904" s="179">
        <f t="shared" si="3175"/>
        <v>0</v>
      </c>
      <c r="BH1904" s="179">
        <f t="shared" si="3175"/>
        <v>0</v>
      </c>
      <c r="BI1904" s="179">
        <f t="shared" si="3175"/>
        <v>0</v>
      </c>
      <c r="BJ1904" s="179">
        <f t="shared" si="3175"/>
        <v>0</v>
      </c>
      <c r="BK1904" s="179">
        <f t="shared" si="3175"/>
        <v>0</v>
      </c>
      <c r="BL1904" s="179">
        <f t="shared" si="3175"/>
        <v>0</v>
      </c>
      <c r="BM1904" s="179">
        <f t="shared" si="3175"/>
        <v>0</v>
      </c>
      <c r="BN1904" s="179">
        <f t="shared" si="3175"/>
        <v>0</v>
      </c>
      <c r="BO1904" s="179">
        <f t="shared" si="3175"/>
        <v>0</v>
      </c>
      <c r="BP1904" s="179">
        <f t="shared" si="3175"/>
        <v>0</v>
      </c>
      <c r="BQ1904" s="179">
        <f t="shared" si="3175"/>
        <v>0</v>
      </c>
      <c r="BR1904" s="179">
        <f t="shared" si="3175"/>
        <v>0</v>
      </c>
      <c r="BS1904" s="179">
        <f t="shared" si="3175"/>
        <v>0</v>
      </c>
      <c r="BT1904" s="179">
        <f t="shared" si="3175"/>
        <v>0</v>
      </c>
      <c r="BU1904" s="179">
        <f t="shared" si="3175"/>
        <v>0</v>
      </c>
      <c r="BV1904" s="179">
        <f t="shared" si="3175"/>
        <v>0</v>
      </c>
      <c r="BW1904" s="179">
        <f t="shared" si="3175"/>
        <v>0</v>
      </c>
      <c r="BX1904" s="179">
        <f t="shared" si="3175"/>
        <v>0</v>
      </c>
      <c r="BY1904" s="179">
        <f t="shared" si="3175"/>
        <v>0</v>
      </c>
      <c r="BZ1904" s="179">
        <f t="shared" si="3175"/>
        <v>0</v>
      </c>
      <c r="CA1904" s="179">
        <f t="shared" si="3175"/>
        <v>0</v>
      </c>
      <c r="CB1904" s="179">
        <f t="shared" si="3175"/>
        <v>0</v>
      </c>
      <c r="CC1904" s="179">
        <f t="shared" si="3175"/>
        <v>0</v>
      </c>
      <c r="CD1904" s="179">
        <f t="shared" si="3175"/>
        <v>0</v>
      </c>
      <c r="CE1904" s="179">
        <f t="shared" ref="CE1904:CL1904" si="3176">CE1887</f>
        <v>0</v>
      </c>
      <c r="CF1904" s="179">
        <f t="shared" si="3176"/>
        <v>0</v>
      </c>
      <c r="CG1904" s="179">
        <f t="shared" si="3176"/>
        <v>0</v>
      </c>
      <c r="CH1904" s="179">
        <f t="shared" si="3176"/>
        <v>0</v>
      </c>
      <c r="CI1904" s="179">
        <f t="shared" si="3176"/>
        <v>0</v>
      </c>
      <c r="CJ1904" s="179">
        <f t="shared" si="3176"/>
        <v>0</v>
      </c>
      <c r="CK1904" s="179">
        <f t="shared" si="3176"/>
        <v>0</v>
      </c>
      <c r="CL1904" s="179">
        <f t="shared" si="3176"/>
        <v>0</v>
      </c>
      <c r="CN1904" s="60"/>
      <c r="CO1904" s="179">
        <f t="shared" ref="CO1904:DL1904" si="3177">CO1887</f>
        <v>0</v>
      </c>
      <c r="CP1904" s="179">
        <f t="shared" si="3177"/>
        <v>0</v>
      </c>
      <c r="CQ1904" s="179">
        <f t="shared" si="3177"/>
        <v>0</v>
      </c>
      <c r="CR1904" s="179">
        <f t="shared" si="3177"/>
        <v>0</v>
      </c>
      <c r="CS1904" s="179">
        <f t="shared" si="3177"/>
        <v>0</v>
      </c>
      <c r="CT1904" s="179">
        <f t="shared" si="3177"/>
        <v>0</v>
      </c>
      <c r="CU1904" s="179">
        <f t="shared" si="3177"/>
        <v>0</v>
      </c>
      <c r="CV1904" s="179">
        <f t="shared" si="3177"/>
        <v>0</v>
      </c>
      <c r="CW1904" s="179">
        <f t="shared" si="3177"/>
        <v>0</v>
      </c>
      <c r="CX1904" s="179">
        <f t="shared" si="3177"/>
        <v>0</v>
      </c>
      <c r="CY1904" s="179">
        <f t="shared" si="3177"/>
        <v>0</v>
      </c>
      <c r="CZ1904" s="179">
        <f t="shared" si="3177"/>
        <v>0</v>
      </c>
      <c r="DA1904" s="179">
        <f t="shared" si="3177"/>
        <v>0</v>
      </c>
      <c r="DB1904" s="179">
        <f t="shared" si="3177"/>
        <v>0</v>
      </c>
      <c r="DC1904" s="179">
        <f t="shared" si="3177"/>
        <v>0</v>
      </c>
      <c r="DD1904" s="179">
        <f t="shared" si="3177"/>
        <v>0</v>
      </c>
      <c r="DE1904" s="179">
        <f t="shared" si="3177"/>
        <v>0</v>
      </c>
      <c r="DF1904" s="179">
        <f t="shared" si="3177"/>
        <v>0</v>
      </c>
      <c r="DG1904" s="179">
        <f t="shared" si="3177"/>
        <v>0</v>
      </c>
      <c r="DH1904" s="179">
        <f t="shared" si="3177"/>
        <v>0</v>
      </c>
      <c r="DI1904" s="179">
        <f t="shared" si="3177"/>
        <v>0</v>
      </c>
      <c r="DJ1904" s="179">
        <f t="shared" si="3177"/>
        <v>0</v>
      </c>
      <c r="DK1904" s="179">
        <f t="shared" si="3177"/>
        <v>0</v>
      </c>
      <c r="DL1904" s="179">
        <f t="shared" si="3177"/>
        <v>0</v>
      </c>
    </row>
    <row r="1905" spans="1:116" x14ac:dyDescent="0.4">
      <c r="B1905" t="s">
        <v>332</v>
      </c>
      <c r="D1905" t="s">
        <v>772</v>
      </c>
      <c r="E1905" s="8" t="str">
        <f t="shared" si="3158"/>
        <v>1905 GMV-S</v>
      </c>
      <c r="G1905" s="241" t="str">
        <f>IFERROR(SUBSTITUTE(TRIM(MID(G1891, SEARCH("-", G1891) + 1, LEN(G1891))),":",""),"no unit")</f>
        <v>no unit</v>
      </c>
      <c r="H1905" s="12"/>
      <c r="I1905" s="60"/>
      <c r="J1905" s="60"/>
      <c r="K1905" s="15"/>
      <c r="L1905" s="15"/>
      <c r="M1905" s="15"/>
      <c r="N1905" s="15"/>
      <c r="O1905" s="15"/>
      <c r="P1905" s="15"/>
      <c r="R1905" s="15"/>
      <c r="CN1905" s="60"/>
      <c r="CO1905" s="8"/>
      <c r="CP1905" s="8"/>
      <c r="CQ1905" s="8"/>
      <c r="CR1905" s="8"/>
      <c r="CS1905" s="8"/>
      <c r="CT1905" s="8"/>
      <c r="CU1905" s="8"/>
      <c r="CV1905" s="8"/>
      <c r="CW1905" s="8"/>
      <c r="CX1905" s="8"/>
      <c r="CY1905" s="8"/>
      <c r="CZ1905" s="8"/>
      <c r="DA1905" s="8"/>
      <c r="DB1905" s="8"/>
      <c r="DC1905" s="8"/>
      <c r="DD1905" s="8"/>
      <c r="DE1905" s="8"/>
      <c r="DF1905" s="8"/>
      <c r="DG1905" s="8"/>
      <c r="DH1905" s="8"/>
      <c r="DI1905" s="8"/>
      <c r="DJ1905" s="8"/>
      <c r="DK1905" s="8"/>
      <c r="DL1905" s="8"/>
    </row>
    <row r="1906" spans="1:116" x14ac:dyDescent="0.4">
      <c r="B1906" t="s">
        <v>332</v>
      </c>
      <c r="D1906" t="s">
        <v>772</v>
      </c>
      <c r="E1906" s="8" t="str">
        <f t="shared" ref="E1906" si="3178">ROW()&amp;" "&amp;D1906</f>
        <v>1906 GMV-S</v>
      </c>
      <c r="G1906" s="136" t="str">
        <f>G1889</f>
        <v>Secondary revenue driver</v>
      </c>
      <c r="H1906" s="12"/>
      <c r="I1906" s="60"/>
      <c r="J1906" s="60"/>
      <c r="K1906" s="15"/>
      <c r="L1906" s="15"/>
      <c r="M1906" s="15"/>
      <c r="N1906" s="15"/>
      <c r="O1906" s="15"/>
      <c r="P1906" s="15"/>
      <c r="R1906" s="15"/>
      <c r="S1906" s="203" t="str">
        <f>ADDRESS(ROW(S1898),COLUMN(S1898),2)</f>
        <v>S$1898</v>
      </c>
      <c r="T1906" s="203" t="str">
        <f t="shared" ref="T1906:CE1906" si="3179">ADDRESS(ROW(T1898),COLUMN(T1898),2)</f>
        <v>T$1898</v>
      </c>
      <c r="U1906" s="203" t="str">
        <f t="shared" si="3179"/>
        <v>U$1898</v>
      </c>
      <c r="V1906" s="203" t="str">
        <f t="shared" si="3179"/>
        <v>V$1898</v>
      </c>
      <c r="W1906" s="203" t="str">
        <f t="shared" si="3179"/>
        <v>W$1898</v>
      </c>
      <c r="X1906" s="203" t="str">
        <f t="shared" si="3179"/>
        <v>X$1898</v>
      </c>
      <c r="Y1906" s="203" t="str">
        <f t="shared" si="3179"/>
        <v>Y$1898</v>
      </c>
      <c r="Z1906" s="203" t="str">
        <f t="shared" si="3179"/>
        <v>Z$1898</v>
      </c>
      <c r="AA1906" s="203" t="str">
        <f t="shared" si="3179"/>
        <v>AA$1898</v>
      </c>
      <c r="AB1906" s="203" t="str">
        <f t="shared" si="3179"/>
        <v>AB$1898</v>
      </c>
      <c r="AC1906" s="203" t="str">
        <f t="shared" si="3179"/>
        <v>AC$1898</v>
      </c>
      <c r="AD1906" s="203" t="str">
        <f t="shared" si="3179"/>
        <v>AD$1898</v>
      </c>
      <c r="AE1906" s="203" t="str">
        <f t="shared" si="3179"/>
        <v>AE$1898</v>
      </c>
      <c r="AF1906" s="203" t="str">
        <f t="shared" si="3179"/>
        <v>AF$1898</v>
      </c>
      <c r="AG1906" s="203" t="str">
        <f t="shared" si="3179"/>
        <v>AG$1898</v>
      </c>
      <c r="AH1906" s="203" t="str">
        <f t="shared" si="3179"/>
        <v>AH$1898</v>
      </c>
      <c r="AI1906" s="203" t="str">
        <f t="shared" si="3179"/>
        <v>AI$1898</v>
      </c>
      <c r="AJ1906" s="203" t="str">
        <f t="shared" si="3179"/>
        <v>AJ$1898</v>
      </c>
      <c r="AK1906" s="203" t="str">
        <f t="shared" si="3179"/>
        <v>AK$1898</v>
      </c>
      <c r="AL1906" s="203" t="str">
        <f t="shared" si="3179"/>
        <v>AL$1898</v>
      </c>
      <c r="AM1906" s="203" t="str">
        <f t="shared" si="3179"/>
        <v>AM$1898</v>
      </c>
      <c r="AN1906" s="203" t="str">
        <f t="shared" si="3179"/>
        <v>AN$1898</v>
      </c>
      <c r="AO1906" s="203" t="str">
        <f t="shared" si="3179"/>
        <v>AO$1898</v>
      </c>
      <c r="AP1906" s="203" t="str">
        <f t="shared" si="3179"/>
        <v>AP$1898</v>
      </c>
      <c r="AQ1906" s="203" t="str">
        <f t="shared" si="3179"/>
        <v>AQ$1898</v>
      </c>
      <c r="AR1906" s="203" t="str">
        <f t="shared" si="3179"/>
        <v>AR$1898</v>
      </c>
      <c r="AS1906" s="203" t="str">
        <f t="shared" si="3179"/>
        <v>AS$1898</v>
      </c>
      <c r="AT1906" s="203" t="str">
        <f t="shared" si="3179"/>
        <v>AT$1898</v>
      </c>
      <c r="AU1906" s="203" t="str">
        <f t="shared" si="3179"/>
        <v>AU$1898</v>
      </c>
      <c r="AV1906" s="203" t="str">
        <f t="shared" si="3179"/>
        <v>AV$1898</v>
      </c>
      <c r="AW1906" s="203" t="str">
        <f t="shared" si="3179"/>
        <v>AW$1898</v>
      </c>
      <c r="AX1906" s="203" t="str">
        <f t="shared" si="3179"/>
        <v>AX$1898</v>
      </c>
      <c r="AY1906" s="203" t="str">
        <f t="shared" si="3179"/>
        <v>AY$1898</v>
      </c>
      <c r="AZ1906" s="203" t="str">
        <f t="shared" si="3179"/>
        <v>AZ$1898</v>
      </c>
      <c r="BA1906" s="203" t="str">
        <f t="shared" si="3179"/>
        <v>BA$1898</v>
      </c>
      <c r="BB1906" s="203" t="str">
        <f t="shared" si="3179"/>
        <v>BB$1898</v>
      </c>
      <c r="BC1906" s="203" t="str">
        <f t="shared" si="3179"/>
        <v>BC$1898</v>
      </c>
      <c r="BD1906" s="203" t="str">
        <f t="shared" si="3179"/>
        <v>BD$1898</v>
      </c>
      <c r="BE1906" s="203" t="str">
        <f t="shared" si="3179"/>
        <v>BE$1898</v>
      </c>
      <c r="BF1906" s="203" t="str">
        <f t="shared" si="3179"/>
        <v>BF$1898</v>
      </c>
      <c r="BG1906" s="203" t="str">
        <f t="shared" si="3179"/>
        <v>BG$1898</v>
      </c>
      <c r="BH1906" s="203" t="str">
        <f t="shared" si="3179"/>
        <v>BH$1898</v>
      </c>
      <c r="BI1906" s="203" t="str">
        <f t="shared" si="3179"/>
        <v>BI$1898</v>
      </c>
      <c r="BJ1906" s="203" t="str">
        <f t="shared" si="3179"/>
        <v>BJ$1898</v>
      </c>
      <c r="BK1906" s="203" t="str">
        <f t="shared" si="3179"/>
        <v>BK$1898</v>
      </c>
      <c r="BL1906" s="203" t="str">
        <f t="shared" si="3179"/>
        <v>BL$1898</v>
      </c>
      <c r="BM1906" s="203" t="str">
        <f t="shared" si="3179"/>
        <v>BM$1898</v>
      </c>
      <c r="BN1906" s="203" t="str">
        <f t="shared" si="3179"/>
        <v>BN$1898</v>
      </c>
      <c r="BO1906" s="203" t="str">
        <f t="shared" si="3179"/>
        <v>BO$1898</v>
      </c>
      <c r="BP1906" s="203" t="str">
        <f t="shared" si="3179"/>
        <v>BP$1898</v>
      </c>
      <c r="BQ1906" s="203" t="str">
        <f t="shared" si="3179"/>
        <v>BQ$1898</v>
      </c>
      <c r="BR1906" s="203" t="str">
        <f t="shared" si="3179"/>
        <v>BR$1898</v>
      </c>
      <c r="BS1906" s="203" t="str">
        <f t="shared" si="3179"/>
        <v>BS$1898</v>
      </c>
      <c r="BT1906" s="203" t="str">
        <f t="shared" si="3179"/>
        <v>BT$1898</v>
      </c>
      <c r="BU1906" s="203" t="str">
        <f t="shared" si="3179"/>
        <v>BU$1898</v>
      </c>
      <c r="BV1906" s="203" t="str">
        <f t="shared" si="3179"/>
        <v>BV$1898</v>
      </c>
      <c r="BW1906" s="203" t="str">
        <f t="shared" si="3179"/>
        <v>BW$1898</v>
      </c>
      <c r="BX1906" s="203" t="str">
        <f t="shared" si="3179"/>
        <v>BX$1898</v>
      </c>
      <c r="BY1906" s="203" t="str">
        <f t="shared" si="3179"/>
        <v>BY$1898</v>
      </c>
      <c r="BZ1906" s="203" t="str">
        <f t="shared" si="3179"/>
        <v>BZ$1898</v>
      </c>
      <c r="CA1906" s="203" t="str">
        <f t="shared" si="3179"/>
        <v>CA$1898</v>
      </c>
      <c r="CB1906" s="203" t="str">
        <f t="shared" si="3179"/>
        <v>CB$1898</v>
      </c>
      <c r="CC1906" s="203" t="str">
        <f t="shared" si="3179"/>
        <v>CC$1898</v>
      </c>
      <c r="CD1906" s="203" t="str">
        <f t="shared" si="3179"/>
        <v>CD$1898</v>
      </c>
      <c r="CE1906" s="203" t="str">
        <f t="shared" si="3179"/>
        <v>CE$1898</v>
      </c>
      <c r="CF1906" s="203" t="str">
        <f t="shared" ref="CF1906:CL1906" si="3180">ADDRESS(ROW(CF1898),COLUMN(CF1898),2)</f>
        <v>CF$1898</v>
      </c>
      <c r="CG1906" s="203" t="str">
        <f t="shared" si="3180"/>
        <v>CG$1898</v>
      </c>
      <c r="CH1906" s="203" t="str">
        <f t="shared" si="3180"/>
        <v>CH$1898</v>
      </c>
      <c r="CI1906" s="203" t="str">
        <f t="shared" si="3180"/>
        <v>CI$1898</v>
      </c>
      <c r="CJ1906" s="203" t="str">
        <f t="shared" si="3180"/>
        <v>CJ$1898</v>
      </c>
      <c r="CK1906" s="203" t="str">
        <f t="shared" si="3180"/>
        <v>CK$1898</v>
      </c>
      <c r="CL1906" s="203" t="str">
        <f t="shared" si="3180"/>
        <v>CL$1898</v>
      </c>
      <c r="CN1906" s="60"/>
      <c r="CO1906" s="203" t="str">
        <f t="shared" ref="CO1906:DK1906" si="3181">ADDRESS(ROW(CO1898),COLUMN(CO1898),2)</f>
        <v>CO$1898</v>
      </c>
      <c r="CP1906" s="203" t="str">
        <f t="shared" si="3181"/>
        <v>CP$1898</v>
      </c>
      <c r="CQ1906" s="203" t="str">
        <f t="shared" si="3181"/>
        <v>CQ$1898</v>
      </c>
      <c r="CR1906" s="203" t="str">
        <f t="shared" si="3181"/>
        <v>CR$1898</v>
      </c>
      <c r="CS1906" s="203" t="str">
        <f t="shared" si="3181"/>
        <v>CS$1898</v>
      </c>
      <c r="CT1906" s="203" t="str">
        <f t="shared" si="3181"/>
        <v>CT$1898</v>
      </c>
      <c r="CU1906" s="203" t="str">
        <f t="shared" si="3181"/>
        <v>CU$1898</v>
      </c>
      <c r="CV1906" s="203" t="str">
        <f t="shared" si="3181"/>
        <v>CV$1898</v>
      </c>
      <c r="CW1906" s="203" t="str">
        <f t="shared" si="3181"/>
        <v>CW$1898</v>
      </c>
      <c r="CX1906" s="203" t="str">
        <f t="shared" si="3181"/>
        <v>CX$1898</v>
      </c>
      <c r="CY1906" s="203" t="str">
        <f t="shared" si="3181"/>
        <v>CY$1898</v>
      </c>
      <c r="CZ1906" s="203" t="str">
        <f t="shared" si="3181"/>
        <v>CZ$1898</v>
      </c>
      <c r="DA1906" s="203" t="str">
        <f t="shared" si="3181"/>
        <v>DA$1898</v>
      </c>
      <c r="DB1906" s="203" t="str">
        <f t="shared" si="3181"/>
        <v>DB$1898</v>
      </c>
      <c r="DC1906" s="203" t="str">
        <f t="shared" si="3181"/>
        <v>DC$1898</v>
      </c>
      <c r="DD1906" s="203" t="str">
        <f t="shared" si="3181"/>
        <v>DD$1898</v>
      </c>
      <c r="DE1906" s="203" t="str">
        <f t="shared" si="3181"/>
        <v>DE$1898</v>
      </c>
      <c r="DF1906" s="203" t="str">
        <f t="shared" si="3181"/>
        <v>DF$1898</v>
      </c>
      <c r="DG1906" s="203" t="str">
        <f t="shared" si="3181"/>
        <v>DG$1898</v>
      </c>
      <c r="DH1906" s="203" t="str">
        <f t="shared" si="3181"/>
        <v>DH$1898</v>
      </c>
      <c r="DI1906" s="203" t="str">
        <f t="shared" si="3181"/>
        <v>DI$1898</v>
      </c>
      <c r="DJ1906" s="203" t="str">
        <f t="shared" si="3181"/>
        <v>DJ$1898</v>
      </c>
      <c r="DK1906" s="203" t="str">
        <f t="shared" si="3181"/>
        <v>DK$1898</v>
      </c>
      <c r="DL1906" s="203" t="str">
        <f t="shared" ref="DL1906" si="3182">ADDRESS(ROW(DL1898),COLUMN(DL1898),2)</f>
        <v>DL$1898</v>
      </c>
    </row>
    <row r="1907" spans="1:116" x14ac:dyDescent="0.4">
      <c r="B1907" t="s">
        <v>332</v>
      </c>
      <c r="D1907" t="s">
        <v>772</v>
      </c>
      <c r="E1907" s="8" t="str">
        <f t="shared" si="3158"/>
        <v>1907 GMV-S</v>
      </c>
      <c r="G1907" s="136" t="str">
        <f>G1890</f>
        <v>Secondary volume driver</v>
      </c>
      <c r="H1907" s="12"/>
      <c r="I1907" s="60"/>
      <c r="J1907" s="60"/>
      <c r="K1907" s="15"/>
      <c r="L1907" s="15"/>
      <c r="M1907" s="15"/>
      <c r="N1907" s="15"/>
      <c r="O1907" s="15"/>
      <c r="P1907" s="15"/>
      <c r="R1907" s="15"/>
      <c r="S1907" s="179" t="str">
        <f t="shared" ref="S1907:AX1907" si="3183">S1890</f>
        <v>S$19</v>
      </c>
      <c r="T1907" s="179" t="str">
        <f t="shared" si="3183"/>
        <v>T$19</v>
      </c>
      <c r="U1907" s="179" t="str">
        <f t="shared" si="3183"/>
        <v>U$19</v>
      </c>
      <c r="V1907" s="179" t="str">
        <f t="shared" si="3183"/>
        <v>V$19</v>
      </c>
      <c r="W1907" s="179" t="str">
        <f t="shared" si="3183"/>
        <v>W$19</v>
      </c>
      <c r="X1907" s="179" t="str">
        <f t="shared" si="3183"/>
        <v>X$19</v>
      </c>
      <c r="Y1907" s="179" t="str">
        <f t="shared" si="3183"/>
        <v>Y$19</v>
      </c>
      <c r="Z1907" s="179" t="str">
        <f t="shared" si="3183"/>
        <v>Z$19</v>
      </c>
      <c r="AA1907" s="179" t="str">
        <f t="shared" si="3183"/>
        <v>AA$19</v>
      </c>
      <c r="AB1907" s="179" t="str">
        <f t="shared" si="3183"/>
        <v>AB$19</v>
      </c>
      <c r="AC1907" s="179" t="str">
        <f t="shared" si="3183"/>
        <v>AC$19</v>
      </c>
      <c r="AD1907" s="179" t="str">
        <f t="shared" si="3183"/>
        <v>AD$19</v>
      </c>
      <c r="AE1907" s="179" t="str">
        <f t="shared" si="3183"/>
        <v>AE$19</v>
      </c>
      <c r="AF1907" s="179" t="str">
        <f t="shared" si="3183"/>
        <v>AF$19</v>
      </c>
      <c r="AG1907" s="179" t="str">
        <f t="shared" si="3183"/>
        <v>AG$19</v>
      </c>
      <c r="AH1907" s="179" t="str">
        <f t="shared" si="3183"/>
        <v>AH$19</v>
      </c>
      <c r="AI1907" s="179" t="str">
        <f t="shared" si="3183"/>
        <v>AI$19</v>
      </c>
      <c r="AJ1907" s="179" t="str">
        <f t="shared" si="3183"/>
        <v>AJ$19</v>
      </c>
      <c r="AK1907" s="179" t="str">
        <f t="shared" si="3183"/>
        <v>AK$19</v>
      </c>
      <c r="AL1907" s="179" t="str">
        <f t="shared" si="3183"/>
        <v>AL$19</v>
      </c>
      <c r="AM1907" s="179" t="str">
        <f t="shared" si="3183"/>
        <v>AM$19</v>
      </c>
      <c r="AN1907" s="179" t="str">
        <f t="shared" si="3183"/>
        <v>AN$19</v>
      </c>
      <c r="AO1907" s="179" t="str">
        <f t="shared" si="3183"/>
        <v>AO$19</v>
      </c>
      <c r="AP1907" s="179" t="str">
        <f t="shared" si="3183"/>
        <v>AP$19</v>
      </c>
      <c r="AQ1907" s="179" t="str">
        <f t="shared" si="3183"/>
        <v>AQ$19</v>
      </c>
      <c r="AR1907" s="179" t="str">
        <f t="shared" si="3183"/>
        <v>AR$19</v>
      </c>
      <c r="AS1907" s="179" t="str">
        <f t="shared" si="3183"/>
        <v>AS$19</v>
      </c>
      <c r="AT1907" s="179" t="str">
        <f t="shared" si="3183"/>
        <v>AT$19</v>
      </c>
      <c r="AU1907" s="179" t="str">
        <f t="shared" si="3183"/>
        <v>AU$19</v>
      </c>
      <c r="AV1907" s="179" t="str">
        <f t="shared" si="3183"/>
        <v>AV$19</v>
      </c>
      <c r="AW1907" s="179" t="str">
        <f t="shared" si="3183"/>
        <v>AW$19</v>
      </c>
      <c r="AX1907" s="179" t="str">
        <f t="shared" si="3183"/>
        <v>AX$19</v>
      </c>
      <c r="AY1907" s="179" t="str">
        <f t="shared" ref="AY1907:CD1907" si="3184">AY1890</f>
        <v>AY$19</v>
      </c>
      <c r="AZ1907" s="179" t="str">
        <f t="shared" si="3184"/>
        <v>AZ$19</v>
      </c>
      <c r="BA1907" s="179" t="str">
        <f t="shared" si="3184"/>
        <v>BA$19</v>
      </c>
      <c r="BB1907" s="179" t="str">
        <f t="shared" si="3184"/>
        <v>BB$19</v>
      </c>
      <c r="BC1907" s="179" t="str">
        <f t="shared" si="3184"/>
        <v>BC$19</v>
      </c>
      <c r="BD1907" s="179" t="str">
        <f t="shared" si="3184"/>
        <v>BD$19</v>
      </c>
      <c r="BE1907" s="179" t="str">
        <f t="shared" si="3184"/>
        <v>BE$19</v>
      </c>
      <c r="BF1907" s="179" t="str">
        <f t="shared" si="3184"/>
        <v>BF$19</v>
      </c>
      <c r="BG1907" s="179" t="str">
        <f t="shared" si="3184"/>
        <v>BG$19</v>
      </c>
      <c r="BH1907" s="179" t="str">
        <f t="shared" si="3184"/>
        <v>BH$19</v>
      </c>
      <c r="BI1907" s="179" t="str">
        <f t="shared" si="3184"/>
        <v>BI$19</v>
      </c>
      <c r="BJ1907" s="179" t="str">
        <f t="shared" si="3184"/>
        <v>BJ$19</v>
      </c>
      <c r="BK1907" s="179" t="str">
        <f t="shared" si="3184"/>
        <v>BK$19</v>
      </c>
      <c r="BL1907" s="179" t="str">
        <f t="shared" si="3184"/>
        <v>BL$19</v>
      </c>
      <c r="BM1907" s="179" t="str">
        <f t="shared" si="3184"/>
        <v>BM$19</v>
      </c>
      <c r="BN1907" s="179" t="str">
        <f t="shared" si="3184"/>
        <v>BN$19</v>
      </c>
      <c r="BO1907" s="179" t="str">
        <f t="shared" si="3184"/>
        <v>BO$19</v>
      </c>
      <c r="BP1907" s="179" t="str">
        <f t="shared" si="3184"/>
        <v>BP$19</v>
      </c>
      <c r="BQ1907" s="179" t="str">
        <f t="shared" si="3184"/>
        <v>BQ$19</v>
      </c>
      <c r="BR1907" s="179" t="str">
        <f t="shared" si="3184"/>
        <v>BR$19</v>
      </c>
      <c r="BS1907" s="179" t="str">
        <f t="shared" si="3184"/>
        <v>BS$19</v>
      </c>
      <c r="BT1907" s="179" t="str">
        <f t="shared" si="3184"/>
        <v>BT$19</v>
      </c>
      <c r="BU1907" s="179" t="str">
        <f t="shared" si="3184"/>
        <v>BU$19</v>
      </c>
      <c r="BV1907" s="179" t="str">
        <f t="shared" si="3184"/>
        <v>BV$19</v>
      </c>
      <c r="BW1907" s="179" t="str">
        <f t="shared" si="3184"/>
        <v>BW$19</v>
      </c>
      <c r="BX1907" s="179" t="str">
        <f t="shared" si="3184"/>
        <v>BX$19</v>
      </c>
      <c r="BY1907" s="179" t="str">
        <f t="shared" si="3184"/>
        <v>BY$19</v>
      </c>
      <c r="BZ1907" s="179" t="str">
        <f t="shared" si="3184"/>
        <v>BZ$19</v>
      </c>
      <c r="CA1907" s="179" t="str">
        <f t="shared" si="3184"/>
        <v>CA$19</v>
      </c>
      <c r="CB1907" s="179" t="str">
        <f t="shared" si="3184"/>
        <v>CB$19</v>
      </c>
      <c r="CC1907" s="179" t="str">
        <f t="shared" si="3184"/>
        <v>CC$19</v>
      </c>
      <c r="CD1907" s="179" t="str">
        <f t="shared" si="3184"/>
        <v>CD$19</v>
      </c>
      <c r="CE1907" s="179" t="str">
        <f t="shared" ref="CE1907:CL1907" si="3185">CE1890</f>
        <v>CE$19</v>
      </c>
      <c r="CF1907" s="179" t="str">
        <f t="shared" si="3185"/>
        <v>CF$19</v>
      </c>
      <c r="CG1907" s="179" t="str">
        <f t="shared" si="3185"/>
        <v>CG$19</v>
      </c>
      <c r="CH1907" s="179" t="str">
        <f t="shared" si="3185"/>
        <v>CH$19</v>
      </c>
      <c r="CI1907" s="179" t="str">
        <f t="shared" si="3185"/>
        <v>CI$19</v>
      </c>
      <c r="CJ1907" s="179" t="str">
        <f t="shared" si="3185"/>
        <v>CJ$19</v>
      </c>
      <c r="CK1907" s="179" t="str">
        <f t="shared" si="3185"/>
        <v>CK$19</v>
      </c>
      <c r="CL1907" s="179" t="str">
        <f t="shared" si="3185"/>
        <v>CL$19</v>
      </c>
      <c r="CN1907" s="60"/>
      <c r="CO1907" s="179" t="str">
        <f t="shared" ref="CO1907:DL1907" si="3186">CO1890</f>
        <v>CO$19</v>
      </c>
      <c r="CP1907" s="179" t="str">
        <f t="shared" si="3186"/>
        <v>CP$19</v>
      </c>
      <c r="CQ1907" s="179" t="str">
        <f t="shared" si="3186"/>
        <v>CQ$19</v>
      </c>
      <c r="CR1907" s="179" t="str">
        <f t="shared" si="3186"/>
        <v>CR$19</v>
      </c>
      <c r="CS1907" s="179" t="str">
        <f t="shared" si="3186"/>
        <v>CS$19</v>
      </c>
      <c r="CT1907" s="179" t="str">
        <f t="shared" si="3186"/>
        <v>CT$19</v>
      </c>
      <c r="CU1907" s="179" t="str">
        <f t="shared" si="3186"/>
        <v>CU$19</v>
      </c>
      <c r="CV1907" s="179" t="str">
        <f t="shared" si="3186"/>
        <v>CV$19</v>
      </c>
      <c r="CW1907" s="179" t="str">
        <f t="shared" si="3186"/>
        <v>CW$19</v>
      </c>
      <c r="CX1907" s="179" t="str">
        <f t="shared" si="3186"/>
        <v>CX$19</v>
      </c>
      <c r="CY1907" s="179" t="str">
        <f t="shared" si="3186"/>
        <v>CY$19</v>
      </c>
      <c r="CZ1907" s="179" t="str">
        <f t="shared" si="3186"/>
        <v>CZ$19</v>
      </c>
      <c r="DA1907" s="179" t="str">
        <f t="shared" si="3186"/>
        <v>DA$19</v>
      </c>
      <c r="DB1907" s="179" t="str">
        <f t="shared" si="3186"/>
        <v>DB$19</v>
      </c>
      <c r="DC1907" s="179" t="str">
        <f t="shared" si="3186"/>
        <v>DC$19</v>
      </c>
      <c r="DD1907" s="179" t="str">
        <f t="shared" si="3186"/>
        <v>DD$19</v>
      </c>
      <c r="DE1907" s="179" t="str">
        <f t="shared" si="3186"/>
        <v>DE$19</v>
      </c>
      <c r="DF1907" s="179" t="str">
        <f t="shared" si="3186"/>
        <v>DF$19</v>
      </c>
      <c r="DG1907" s="179" t="str">
        <f t="shared" si="3186"/>
        <v>DG$19</v>
      </c>
      <c r="DH1907" s="179" t="str">
        <f t="shared" si="3186"/>
        <v>DH$19</v>
      </c>
      <c r="DI1907" s="179" t="str">
        <f t="shared" si="3186"/>
        <v>DI$19</v>
      </c>
      <c r="DJ1907" s="179" t="str">
        <f t="shared" si="3186"/>
        <v>DJ$19</v>
      </c>
      <c r="DK1907" s="179" t="str">
        <f t="shared" si="3186"/>
        <v>DK$19</v>
      </c>
      <c r="DL1907" s="179" t="str">
        <f t="shared" si="3186"/>
        <v>DL$19</v>
      </c>
    </row>
    <row r="1908" spans="1:116" x14ac:dyDescent="0.4">
      <c r="CO1908" s="8"/>
      <c r="CP1908" s="8"/>
      <c r="CQ1908" s="8"/>
      <c r="CR1908" s="8"/>
      <c r="CS1908" s="8"/>
      <c r="CT1908" s="8"/>
      <c r="CU1908" s="8"/>
      <c r="CV1908" s="8"/>
      <c r="CW1908" s="8"/>
      <c r="CX1908" s="8"/>
      <c r="CY1908" s="8"/>
      <c r="CZ1908" s="8"/>
      <c r="DA1908" s="8"/>
      <c r="DB1908" s="8"/>
      <c r="DC1908" s="8"/>
      <c r="DD1908" s="8"/>
      <c r="DE1908" s="8"/>
      <c r="DF1908" s="8"/>
      <c r="DG1908" s="8"/>
      <c r="DH1908" s="8"/>
      <c r="DI1908" s="8"/>
      <c r="DJ1908" s="8"/>
      <c r="DK1908" s="8"/>
      <c r="DL1908" s="8"/>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187">S$20</f>
        <v>S$16</v>
      </c>
      <c r="T1911" s="199" t="str">
        <f t="shared" si="3187"/>
        <v>T$16</v>
      </c>
      <c r="U1911" s="199" t="str">
        <f t="shared" si="3187"/>
        <v>U$16</v>
      </c>
      <c r="V1911" s="199" t="str">
        <f t="shared" si="3187"/>
        <v>V$16</v>
      </c>
      <c r="W1911" s="199" t="str">
        <f t="shared" si="3187"/>
        <v>W$16</v>
      </c>
      <c r="X1911" s="199" t="str">
        <f t="shared" si="3187"/>
        <v>X$16</v>
      </c>
      <c r="Y1911" s="199" t="str">
        <f t="shared" si="3187"/>
        <v>Y$16</v>
      </c>
      <c r="Z1911" s="199" t="str">
        <f t="shared" si="3187"/>
        <v>Z$16</v>
      </c>
      <c r="AA1911" s="199" t="str">
        <f t="shared" si="3187"/>
        <v>AA$16</v>
      </c>
      <c r="AB1911" s="199" t="str">
        <f t="shared" si="3187"/>
        <v>AB$16</v>
      </c>
      <c r="AC1911" s="199" t="str">
        <f t="shared" si="3187"/>
        <v>AC$16</v>
      </c>
      <c r="AD1911" s="199" t="str">
        <f t="shared" si="3187"/>
        <v>AD$16</v>
      </c>
      <c r="AE1911" s="199" t="str">
        <f t="shared" si="3187"/>
        <v>AE$16</v>
      </c>
      <c r="AF1911" s="199" t="str">
        <f t="shared" si="3187"/>
        <v>AF$16</v>
      </c>
      <c r="AG1911" s="199" t="str">
        <f t="shared" si="3187"/>
        <v>AG$16</v>
      </c>
      <c r="AH1911" s="199" t="str">
        <f t="shared" si="3187"/>
        <v>AH$16</v>
      </c>
      <c r="AI1911" s="199" t="str">
        <f t="shared" si="3187"/>
        <v>AI$16</v>
      </c>
      <c r="AJ1911" s="199" t="str">
        <f t="shared" si="3187"/>
        <v>AJ$16</v>
      </c>
      <c r="AK1911" s="199" t="str">
        <f t="shared" si="3187"/>
        <v>AK$16</v>
      </c>
      <c r="AL1911" s="199" t="str">
        <f t="shared" si="3187"/>
        <v>AL$16</v>
      </c>
      <c r="AM1911" s="199" t="str">
        <f t="shared" si="3187"/>
        <v>AM$16</v>
      </c>
      <c r="AN1911" s="199" t="str">
        <f t="shared" si="3187"/>
        <v>AN$16</v>
      </c>
      <c r="AO1911" s="199" t="str">
        <f t="shared" si="3187"/>
        <v>AO$16</v>
      </c>
      <c r="AP1911" s="199" t="str">
        <f t="shared" si="3187"/>
        <v>AP$16</v>
      </c>
      <c r="AQ1911" s="199" t="str">
        <f t="shared" si="3187"/>
        <v>AQ$16</v>
      </c>
      <c r="AR1911" s="199" t="str">
        <f t="shared" si="3187"/>
        <v>AR$16</v>
      </c>
      <c r="AS1911" s="199" t="str">
        <f t="shared" si="3187"/>
        <v>AS$16</v>
      </c>
      <c r="AT1911" s="199" t="str">
        <f t="shared" si="3187"/>
        <v>AT$16</v>
      </c>
      <c r="AU1911" s="199" t="str">
        <f t="shared" si="3187"/>
        <v>AU$16</v>
      </c>
      <c r="AV1911" s="199" t="str">
        <f t="shared" si="3187"/>
        <v>AV$16</v>
      </c>
      <c r="AW1911" s="199" t="str">
        <f t="shared" si="3187"/>
        <v>AW$16</v>
      </c>
      <c r="AX1911" s="199" t="str">
        <f t="shared" si="3187"/>
        <v>AX$16</v>
      </c>
      <c r="AY1911" s="199" t="str">
        <f t="shared" ref="AY1911:CD1911" si="3188">AY$20</f>
        <v>AY$16</v>
      </c>
      <c r="AZ1911" s="199" t="str">
        <f t="shared" si="3188"/>
        <v>AZ$16</v>
      </c>
      <c r="BA1911" s="199" t="str">
        <f t="shared" si="3188"/>
        <v>BA$16</v>
      </c>
      <c r="BB1911" s="199" t="str">
        <f t="shared" si="3188"/>
        <v>BB$16</v>
      </c>
      <c r="BC1911" s="199" t="str">
        <f t="shared" si="3188"/>
        <v>BC$16</v>
      </c>
      <c r="BD1911" s="199" t="str">
        <f t="shared" si="3188"/>
        <v>BD$16</v>
      </c>
      <c r="BE1911" s="199" t="str">
        <f t="shared" si="3188"/>
        <v>BE$16</v>
      </c>
      <c r="BF1911" s="199" t="str">
        <f t="shared" si="3188"/>
        <v>BF$16</v>
      </c>
      <c r="BG1911" s="199" t="str">
        <f t="shared" si="3188"/>
        <v>BG$16</v>
      </c>
      <c r="BH1911" s="199" t="str">
        <f t="shared" si="3188"/>
        <v>BH$16</v>
      </c>
      <c r="BI1911" s="199" t="str">
        <f t="shared" si="3188"/>
        <v>BI$16</v>
      </c>
      <c r="BJ1911" s="199" t="str">
        <f t="shared" si="3188"/>
        <v>BJ$16</v>
      </c>
      <c r="BK1911" s="199" t="str">
        <f t="shared" si="3188"/>
        <v>BK$16</v>
      </c>
      <c r="BL1911" s="199" t="str">
        <f t="shared" si="3188"/>
        <v>BL$16</v>
      </c>
      <c r="BM1911" s="199" t="str">
        <f t="shared" si="3188"/>
        <v>BM$16</v>
      </c>
      <c r="BN1911" s="199" t="str">
        <f t="shared" si="3188"/>
        <v>BN$16</v>
      </c>
      <c r="BO1911" s="199" t="str">
        <f t="shared" si="3188"/>
        <v>BO$16</v>
      </c>
      <c r="BP1911" s="199" t="str">
        <f t="shared" si="3188"/>
        <v>BP$16</v>
      </c>
      <c r="BQ1911" s="199" t="str">
        <f t="shared" si="3188"/>
        <v>BQ$16</v>
      </c>
      <c r="BR1911" s="199" t="str">
        <f t="shared" si="3188"/>
        <v>BR$16</v>
      </c>
      <c r="BS1911" s="199" t="str">
        <f t="shared" si="3188"/>
        <v>BS$16</v>
      </c>
      <c r="BT1911" s="199" t="str">
        <f t="shared" si="3188"/>
        <v>BT$16</v>
      </c>
      <c r="BU1911" s="199" t="str">
        <f t="shared" si="3188"/>
        <v>BU$16</v>
      </c>
      <c r="BV1911" s="199" t="str">
        <f t="shared" si="3188"/>
        <v>BV$16</v>
      </c>
      <c r="BW1911" s="199" t="str">
        <f t="shared" si="3188"/>
        <v>BW$16</v>
      </c>
      <c r="BX1911" s="199" t="str">
        <f t="shared" si="3188"/>
        <v>BX$16</v>
      </c>
      <c r="BY1911" s="199" t="str">
        <f t="shared" si="3188"/>
        <v>BY$16</v>
      </c>
      <c r="BZ1911" s="199" t="str">
        <f t="shared" si="3188"/>
        <v>BZ$16</v>
      </c>
      <c r="CA1911" s="199" t="str">
        <f t="shared" si="3188"/>
        <v>CA$16</v>
      </c>
      <c r="CB1911" s="199" t="str">
        <f t="shared" si="3188"/>
        <v>CB$16</v>
      </c>
      <c r="CC1911" s="199" t="str">
        <f t="shared" si="3188"/>
        <v>CC$16</v>
      </c>
      <c r="CD1911" s="199" t="str">
        <f t="shared" si="3188"/>
        <v>CD$16</v>
      </c>
      <c r="CE1911" s="199" t="str">
        <f t="shared" ref="CE1911:CL1911" si="3189">CE$20</f>
        <v>CE$16</v>
      </c>
      <c r="CF1911" s="199" t="str">
        <f t="shared" si="3189"/>
        <v>CF$16</v>
      </c>
      <c r="CG1911" s="199" t="str">
        <f t="shared" si="3189"/>
        <v>CG$16</v>
      </c>
      <c r="CH1911" s="199" t="str">
        <f t="shared" si="3189"/>
        <v>CH$16</v>
      </c>
      <c r="CI1911" s="199" t="str">
        <f t="shared" si="3189"/>
        <v>CI$16</v>
      </c>
      <c r="CJ1911" s="199" t="str">
        <f t="shared" si="3189"/>
        <v>CJ$16</v>
      </c>
      <c r="CK1911" s="199" t="str">
        <f t="shared" si="3189"/>
        <v>CK$16</v>
      </c>
      <c r="CL1911" s="199" t="str">
        <f t="shared" si="3189"/>
        <v>CL$16</v>
      </c>
      <c r="CN1911" s="176"/>
      <c r="CO1911" s="199" t="str">
        <f t="shared" ref="CO1911:DL1911" si="3190">CO$20</f>
        <v>CO$16</v>
      </c>
      <c r="CP1911" s="199" t="str">
        <f t="shared" si="3190"/>
        <v>CP$16</v>
      </c>
      <c r="CQ1911" s="199" t="str">
        <f t="shared" si="3190"/>
        <v>CQ$16</v>
      </c>
      <c r="CR1911" s="199" t="str">
        <f t="shared" si="3190"/>
        <v>CR$16</v>
      </c>
      <c r="CS1911" s="199" t="str">
        <f t="shared" si="3190"/>
        <v>CS$16</v>
      </c>
      <c r="CT1911" s="199" t="str">
        <f t="shared" si="3190"/>
        <v>CT$16</v>
      </c>
      <c r="CU1911" s="199" t="str">
        <f t="shared" si="3190"/>
        <v>CU$16</v>
      </c>
      <c r="CV1911" s="199" t="str">
        <f t="shared" si="3190"/>
        <v>CV$16</v>
      </c>
      <c r="CW1911" s="199" t="str">
        <f t="shared" si="3190"/>
        <v>CW$16</v>
      </c>
      <c r="CX1911" s="199" t="str">
        <f t="shared" si="3190"/>
        <v>CX$16</v>
      </c>
      <c r="CY1911" s="199" t="str">
        <f t="shared" si="3190"/>
        <v>CY$16</v>
      </c>
      <c r="CZ1911" s="199" t="str">
        <f t="shared" si="3190"/>
        <v>CZ$16</v>
      </c>
      <c r="DA1911" s="199" t="str">
        <f t="shared" si="3190"/>
        <v>DA$16</v>
      </c>
      <c r="DB1911" s="199" t="str">
        <f t="shared" si="3190"/>
        <v>DB$16</v>
      </c>
      <c r="DC1911" s="199" t="str">
        <f t="shared" si="3190"/>
        <v>DC$16</v>
      </c>
      <c r="DD1911" s="199" t="str">
        <f t="shared" si="3190"/>
        <v>DD$16</v>
      </c>
      <c r="DE1911" s="199" t="str">
        <f t="shared" si="3190"/>
        <v>DE$16</v>
      </c>
      <c r="DF1911" s="199" t="str">
        <f t="shared" si="3190"/>
        <v>DF$16</v>
      </c>
      <c r="DG1911" s="199" t="str">
        <f t="shared" si="3190"/>
        <v>DG$16</v>
      </c>
      <c r="DH1911" s="199" t="str">
        <f t="shared" si="3190"/>
        <v>DH$16</v>
      </c>
      <c r="DI1911" s="199" t="str">
        <f t="shared" si="3190"/>
        <v>DI$16</v>
      </c>
      <c r="DJ1911" s="199" t="str">
        <f t="shared" si="3190"/>
        <v>DJ$16</v>
      </c>
      <c r="DK1911" s="199" t="str">
        <f t="shared" si="3190"/>
        <v>DK$16</v>
      </c>
      <c r="DL1911" s="199" t="str">
        <f t="shared" si="3190"/>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191">S$21</f>
        <v>S$17</v>
      </c>
      <c r="T1912" s="199" t="str">
        <f t="shared" si="3191"/>
        <v>T$17</v>
      </c>
      <c r="U1912" s="199" t="str">
        <f t="shared" si="3191"/>
        <v>U$17</v>
      </c>
      <c r="V1912" s="199" t="str">
        <f t="shared" si="3191"/>
        <v>V$17</v>
      </c>
      <c r="W1912" s="199" t="str">
        <f t="shared" si="3191"/>
        <v>W$17</v>
      </c>
      <c r="X1912" s="199" t="str">
        <f t="shared" si="3191"/>
        <v>X$17</v>
      </c>
      <c r="Y1912" s="199" t="str">
        <f t="shared" si="3191"/>
        <v>Y$17</v>
      </c>
      <c r="Z1912" s="199" t="str">
        <f t="shared" si="3191"/>
        <v>Z$17</v>
      </c>
      <c r="AA1912" s="199" t="str">
        <f t="shared" si="3191"/>
        <v>AA$17</v>
      </c>
      <c r="AB1912" s="199" t="str">
        <f t="shared" si="3191"/>
        <v>AB$17</v>
      </c>
      <c r="AC1912" s="199" t="str">
        <f t="shared" si="3191"/>
        <v>AC$17</v>
      </c>
      <c r="AD1912" s="199" t="str">
        <f t="shared" si="3191"/>
        <v>AD$17</v>
      </c>
      <c r="AE1912" s="199" t="str">
        <f t="shared" si="3191"/>
        <v>AE$17</v>
      </c>
      <c r="AF1912" s="199" t="str">
        <f t="shared" si="3191"/>
        <v>AF$17</v>
      </c>
      <c r="AG1912" s="199" t="str">
        <f t="shared" si="3191"/>
        <v>AG$17</v>
      </c>
      <c r="AH1912" s="199" t="str">
        <f t="shared" si="3191"/>
        <v>AH$17</v>
      </c>
      <c r="AI1912" s="199" t="str">
        <f t="shared" si="3191"/>
        <v>AI$17</v>
      </c>
      <c r="AJ1912" s="199" t="str">
        <f t="shared" si="3191"/>
        <v>AJ$17</v>
      </c>
      <c r="AK1912" s="199" t="str">
        <f t="shared" si="3191"/>
        <v>AK$17</v>
      </c>
      <c r="AL1912" s="199" t="str">
        <f t="shared" si="3191"/>
        <v>AL$17</v>
      </c>
      <c r="AM1912" s="199" t="str">
        <f t="shared" si="3191"/>
        <v>AM$17</v>
      </c>
      <c r="AN1912" s="199" t="str">
        <f t="shared" si="3191"/>
        <v>AN$17</v>
      </c>
      <c r="AO1912" s="199" t="str">
        <f t="shared" si="3191"/>
        <v>AO$17</v>
      </c>
      <c r="AP1912" s="199" t="str">
        <f t="shared" si="3191"/>
        <v>AP$17</v>
      </c>
      <c r="AQ1912" s="199" t="str">
        <f t="shared" si="3191"/>
        <v>AQ$17</v>
      </c>
      <c r="AR1912" s="199" t="str">
        <f t="shared" si="3191"/>
        <v>AR$17</v>
      </c>
      <c r="AS1912" s="199" t="str">
        <f t="shared" si="3191"/>
        <v>AS$17</v>
      </c>
      <c r="AT1912" s="199" t="str">
        <f t="shared" si="3191"/>
        <v>AT$17</v>
      </c>
      <c r="AU1912" s="199" t="str">
        <f t="shared" si="3191"/>
        <v>AU$17</v>
      </c>
      <c r="AV1912" s="199" t="str">
        <f t="shared" si="3191"/>
        <v>AV$17</v>
      </c>
      <c r="AW1912" s="199" t="str">
        <f t="shared" si="3191"/>
        <v>AW$17</v>
      </c>
      <c r="AX1912" s="199" t="str">
        <f t="shared" si="3191"/>
        <v>AX$17</v>
      </c>
      <c r="AY1912" s="199" t="str">
        <f t="shared" ref="AY1912:CD1912" si="3192">AY$21</f>
        <v>AY$17</v>
      </c>
      <c r="AZ1912" s="199" t="str">
        <f t="shared" si="3192"/>
        <v>AZ$17</v>
      </c>
      <c r="BA1912" s="199" t="str">
        <f t="shared" si="3192"/>
        <v>BA$17</v>
      </c>
      <c r="BB1912" s="199" t="str">
        <f t="shared" si="3192"/>
        <v>BB$17</v>
      </c>
      <c r="BC1912" s="199" t="str">
        <f t="shared" si="3192"/>
        <v>BC$17</v>
      </c>
      <c r="BD1912" s="199" t="str">
        <f t="shared" si="3192"/>
        <v>BD$17</v>
      </c>
      <c r="BE1912" s="199" t="str">
        <f t="shared" si="3192"/>
        <v>BE$17</v>
      </c>
      <c r="BF1912" s="199" t="str">
        <f t="shared" si="3192"/>
        <v>BF$17</v>
      </c>
      <c r="BG1912" s="199" t="str">
        <f t="shared" si="3192"/>
        <v>BG$17</v>
      </c>
      <c r="BH1912" s="199" t="str">
        <f t="shared" si="3192"/>
        <v>BH$17</v>
      </c>
      <c r="BI1912" s="199" t="str">
        <f t="shared" si="3192"/>
        <v>BI$17</v>
      </c>
      <c r="BJ1912" s="199" t="str">
        <f t="shared" si="3192"/>
        <v>BJ$17</v>
      </c>
      <c r="BK1912" s="199" t="str">
        <f t="shared" si="3192"/>
        <v>BK$17</v>
      </c>
      <c r="BL1912" s="199" t="str">
        <f t="shared" si="3192"/>
        <v>BL$17</v>
      </c>
      <c r="BM1912" s="199" t="str">
        <f t="shared" si="3192"/>
        <v>BM$17</v>
      </c>
      <c r="BN1912" s="199" t="str">
        <f t="shared" si="3192"/>
        <v>BN$17</v>
      </c>
      <c r="BO1912" s="199" t="str">
        <f t="shared" si="3192"/>
        <v>BO$17</v>
      </c>
      <c r="BP1912" s="199" t="str">
        <f t="shared" si="3192"/>
        <v>BP$17</v>
      </c>
      <c r="BQ1912" s="199" t="str">
        <f t="shared" si="3192"/>
        <v>BQ$17</v>
      </c>
      <c r="BR1912" s="199" t="str">
        <f t="shared" si="3192"/>
        <v>BR$17</v>
      </c>
      <c r="BS1912" s="199" t="str">
        <f t="shared" si="3192"/>
        <v>BS$17</v>
      </c>
      <c r="BT1912" s="199" t="str">
        <f t="shared" si="3192"/>
        <v>BT$17</v>
      </c>
      <c r="BU1912" s="199" t="str">
        <f t="shared" si="3192"/>
        <v>BU$17</v>
      </c>
      <c r="BV1912" s="199" t="str">
        <f t="shared" si="3192"/>
        <v>BV$17</v>
      </c>
      <c r="BW1912" s="199" t="str">
        <f t="shared" si="3192"/>
        <v>BW$17</v>
      </c>
      <c r="BX1912" s="199" t="str">
        <f t="shared" si="3192"/>
        <v>BX$17</v>
      </c>
      <c r="BY1912" s="199" t="str">
        <f t="shared" si="3192"/>
        <v>BY$17</v>
      </c>
      <c r="BZ1912" s="199" t="str">
        <f t="shared" si="3192"/>
        <v>BZ$17</v>
      </c>
      <c r="CA1912" s="199" t="str">
        <f t="shared" si="3192"/>
        <v>CA$17</v>
      </c>
      <c r="CB1912" s="199" t="str">
        <f t="shared" si="3192"/>
        <v>CB$17</v>
      </c>
      <c r="CC1912" s="199" t="str">
        <f t="shared" si="3192"/>
        <v>CC$17</v>
      </c>
      <c r="CD1912" s="199" t="str">
        <f t="shared" si="3192"/>
        <v>CD$17</v>
      </c>
      <c r="CE1912" s="199" t="str">
        <f t="shared" ref="CE1912:CL1912" si="3193">CE$21</f>
        <v>CE$17</v>
      </c>
      <c r="CF1912" s="199" t="str">
        <f t="shared" si="3193"/>
        <v>CF$17</v>
      </c>
      <c r="CG1912" s="199" t="str">
        <f t="shared" si="3193"/>
        <v>CG$17</v>
      </c>
      <c r="CH1912" s="199" t="str">
        <f t="shared" si="3193"/>
        <v>CH$17</v>
      </c>
      <c r="CI1912" s="199" t="str">
        <f t="shared" si="3193"/>
        <v>CI$17</v>
      </c>
      <c r="CJ1912" s="199" t="str">
        <f t="shared" si="3193"/>
        <v>CJ$17</v>
      </c>
      <c r="CK1912" s="199" t="str">
        <f t="shared" si="3193"/>
        <v>CK$17</v>
      </c>
      <c r="CL1912" s="199" t="str">
        <f t="shared" si="3193"/>
        <v>CL$17</v>
      </c>
      <c r="CN1912" s="201"/>
      <c r="CO1912" s="199" t="str">
        <f t="shared" ref="CO1912:DL1912" si="3194">CO$21</f>
        <v>CO$17</v>
      </c>
      <c r="CP1912" s="199" t="str">
        <f t="shared" si="3194"/>
        <v>CP$17</v>
      </c>
      <c r="CQ1912" s="199" t="str">
        <f t="shared" si="3194"/>
        <v>CQ$17</v>
      </c>
      <c r="CR1912" s="199" t="str">
        <f t="shared" si="3194"/>
        <v>CR$17</v>
      </c>
      <c r="CS1912" s="199" t="str">
        <f t="shared" si="3194"/>
        <v>CS$17</v>
      </c>
      <c r="CT1912" s="199" t="str">
        <f t="shared" si="3194"/>
        <v>CT$17</v>
      </c>
      <c r="CU1912" s="199" t="str">
        <f t="shared" si="3194"/>
        <v>CU$17</v>
      </c>
      <c r="CV1912" s="199" t="str">
        <f t="shared" si="3194"/>
        <v>CV$17</v>
      </c>
      <c r="CW1912" s="199" t="str">
        <f t="shared" si="3194"/>
        <v>CW$17</v>
      </c>
      <c r="CX1912" s="199" t="str">
        <f t="shared" si="3194"/>
        <v>CX$17</v>
      </c>
      <c r="CY1912" s="199" t="str">
        <f t="shared" si="3194"/>
        <v>CY$17</v>
      </c>
      <c r="CZ1912" s="199" t="str">
        <f t="shared" si="3194"/>
        <v>CZ$17</v>
      </c>
      <c r="DA1912" s="199" t="str">
        <f t="shared" si="3194"/>
        <v>DA$17</v>
      </c>
      <c r="DB1912" s="199" t="str">
        <f t="shared" si="3194"/>
        <v>DB$17</v>
      </c>
      <c r="DC1912" s="199" t="str">
        <f t="shared" si="3194"/>
        <v>DC$17</v>
      </c>
      <c r="DD1912" s="199" t="str">
        <f t="shared" si="3194"/>
        <v>DD$17</v>
      </c>
      <c r="DE1912" s="199" t="str">
        <f t="shared" si="3194"/>
        <v>DE$17</v>
      </c>
      <c r="DF1912" s="199" t="str">
        <f t="shared" si="3194"/>
        <v>DF$17</v>
      </c>
      <c r="DG1912" s="199" t="str">
        <f t="shared" si="3194"/>
        <v>DG$17</v>
      </c>
      <c r="DH1912" s="199" t="str">
        <f t="shared" si="3194"/>
        <v>DH$17</v>
      </c>
      <c r="DI1912" s="199" t="str">
        <f t="shared" si="3194"/>
        <v>DI$17</v>
      </c>
      <c r="DJ1912" s="199" t="str">
        <f t="shared" si="3194"/>
        <v>DJ$17</v>
      </c>
      <c r="DK1912" s="199" t="str">
        <f t="shared" si="3194"/>
        <v>DK$17</v>
      </c>
      <c r="DL1912" s="199" t="str">
        <f t="shared" si="3194"/>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195">S$22</f>
        <v>S$18</v>
      </c>
      <c r="T1915" s="190" t="str">
        <f t="shared" si="3195"/>
        <v>T$18</v>
      </c>
      <c r="U1915" s="190" t="str">
        <f t="shared" si="3195"/>
        <v>U$18</v>
      </c>
      <c r="V1915" s="190" t="str">
        <f t="shared" si="3195"/>
        <v>V$18</v>
      </c>
      <c r="W1915" s="190" t="str">
        <f t="shared" si="3195"/>
        <v>W$18</v>
      </c>
      <c r="X1915" s="190" t="str">
        <f t="shared" si="3195"/>
        <v>X$18</v>
      </c>
      <c r="Y1915" s="190" t="str">
        <f t="shared" si="3195"/>
        <v>Y$18</v>
      </c>
      <c r="Z1915" s="190" t="str">
        <f t="shared" si="3195"/>
        <v>Z$18</v>
      </c>
      <c r="AA1915" s="190" t="str">
        <f t="shared" si="3195"/>
        <v>AA$18</v>
      </c>
      <c r="AB1915" s="190" t="str">
        <f t="shared" si="3195"/>
        <v>AB$18</v>
      </c>
      <c r="AC1915" s="190" t="str">
        <f t="shared" si="3195"/>
        <v>AC$18</v>
      </c>
      <c r="AD1915" s="190" t="str">
        <f t="shared" si="3195"/>
        <v>AD$18</v>
      </c>
      <c r="AE1915" s="190" t="str">
        <f t="shared" si="3195"/>
        <v>AE$18</v>
      </c>
      <c r="AF1915" s="190" t="str">
        <f t="shared" si="3195"/>
        <v>AF$18</v>
      </c>
      <c r="AG1915" s="190" t="str">
        <f t="shared" si="3195"/>
        <v>AG$18</v>
      </c>
      <c r="AH1915" s="190" t="str">
        <f t="shared" si="3195"/>
        <v>AH$18</v>
      </c>
      <c r="AI1915" s="190" t="str">
        <f t="shared" si="3195"/>
        <v>AI$18</v>
      </c>
      <c r="AJ1915" s="190" t="str">
        <f t="shared" si="3195"/>
        <v>AJ$18</v>
      </c>
      <c r="AK1915" s="190" t="str">
        <f t="shared" si="3195"/>
        <v>AK$18</v>
      </c>
      <c r="AL1915" s="190" t="str">
        <f t="shared" si="3195"/>
        <v>AL$18</v>
      </c>
      <c r="AM1915" s="190" t="str">
        <f t="shared" si="3195"/>
        <v>AM$18</v>
      </c>
      <c r="AN1915" s="190" t="str">
        <f t="shared" si="3195"/>
        <v>AN$18</v>
      </c>
      <c r="AO1915" s="190" t="str">
        <f t="shared" si="3195"/>
        <v>AO$18</v>
      </c>
      <c r="AP1915" s="190" t="str">
        <f t="shared" si="3195"/>
        <v>AP$18</v>
      </c>
      <c r="AQ1915" s="190" t="str">
        <f t="shared" si="3195"/>
        <v>AQ$18</v>
      </c>
      <c r="AR1915" s="190" t="str">
        <f t="shared" si="3195"/>
        <v>AR$18</v>
      </c>
      <c r="AS1915" s="190" t="str">
        <f t="shared" si="3195"/>
        <v>AS$18</v>
      </c>
      <c r="AT1915" s="190" t="str">
        <f t="shared" si="3195"/>
        <v>AT$18</v>
      </c>
      <c r="AU1915" s="190" t="str">
        <f t="shared" si="3195"/>
        <v>AU$18</v>
      </c>
      <c r="AV1915" s="190" t="str">
        <f t="shared" si="3195"/>
        <v>AV$18</v>
      </c>
      <c r="AW1915" s="190" t="str">
        <f t="shared" si="3195"/>
        <v>AW$18</v>
      </c>
      <c r="AX1915" s="190" t="str">
        <f t="shared" si="3195"/>
        <v>AX$18</v>
      </c>
      <c r="AY1915" s="190" t="str">
        <f t="shared" ref="AY1915:CD1915" si="3196">AY$22</f>
        <v>AY$18</v>
      </c>
      <c r="AZ1915" s="190" t="str">
        <f t="shared" si="3196"/>
        <v>AZ$18</v>
      </c>
      <c r="BA1915" s="190" t="str">
        <f t="shared" si="3196"/>
        <v>BA$18</v>
      </c>
      <c r="BB1915" s="190" t="str">
        <f t="shared" si="3196"/>
        <v>BB$18</v>
      </c>
      <c r="BC1915" s="190" t="str">
        <f t="shared" si="3196"/>
        <v>BC$18</v>
      </c>
      <c r="BD1915" s="190" t="str">
        <f t="shared" si="3196"/>
        <v>BD$18</v>
      </c>
      <c r="BE1915" s="190" t="str">
        <f t="shared" si="3196"/>
        <v>BE$18</v>
      </c>
      <c r="BF1915" s="190" t="str">
        <f t="shared" si="3196"/>
        <v>BF$18</v>
      </c>
      <c r="BG1915" s="190" t="str">
        <f t="shared" si="3196"/>
        <v>BG$18</v>
      </c>
      <c r="BH1915" s="190" t="str">
        <f t="shared" si="3196"/>
        <v>BH$18</v>
      </c>
      <c r="BI1915" s="190" t="str">
        <f t="shared" si="3196"/>
        <v>BI$18</v>
      </c>
      <c r="BJ1915" s="190" t="str">
        <f t="shared" si="3196"/>
        <v>BJ$18</v>
      </c>
      <c r="BK1915" s="190" t="str">
        <f t="shared" si="3196"/>
        <v>BK$18</v>
      </c>
      <c r="BL1915" s="190" t="str">
        <f t="shared" si="3196"/>
        <v>BL$18</v>
      </c>
      <c r="BM1915" s="190" t="str">
        <f t="shared" si="3196"/>
        <v>BM$18</v>
      </c>
      <c r="BN1915" s="190" t="str">
        <f t="shared" si="3196"/>
        <v>BN$18</v>
      </c>
      <c r="BO1915" s="190" t="str">
        <f t="shared" si="3196"/>
        <v>BO$18</v>
      </c>
      <c r="BP1915" s="190" t="str">
        <f t="shared" si="3196"/>
        <v>BP$18</v>
      </c>
      <c r="BQ1915" s="190" t="str">
        <f t="shared" si="3196"/>
        <v>BQ$18</v>
      </c>
      <c r="BR1915" s="190" t="str">
        <f t="shared" si="3196"/>
        <v>BR$18</v>
      </c>
      <c r="BS1915" s="190" t="str">
        <f t="shared" si="3196"/>
        <v>BS$18</v>
      </c>
      <c r="BT1915" s="190" t="str">
        <f t="shared" si="3196"/>
        <v>BT$18</v>
      </c>
      <c r="BU1915" s="190" t="str">
        <f t="shared" si="3196"/>
        <v>BU$18</v>
      </c>
      <c r="BV1915" s="190" t="str">
        <f t="shared" si="3196"/>
        <v>BV$18</v>
      </c>
      <c r="BW1915" s="190" t="str">
        <f t="shared" si="3196"/>
        <v>BW$18</v>
      </c>
      <c r="BX1915" s="190" t="str">
        <f t="shared" si="3196"/>
        <v>BX$18</v>
      </c>
      <c r="BY1915" s="190" t="str">
        <f t="shared" si="3196"/>
        <v>BY$18</v>
      </c>
      <c r="BZ1915" s="190" t="str">
        <f t="shared" si="3196"/>
        <v>BZ$18</v>
      </c>
      <c r="CA1915" s="190" t="str">
        <f t="shared" si="3196"/>
        <v>CA$18</v>
      </c>
      <c r="CB1915" s="190" t="str">
        <f t="shared" si="3196"/>
        <v>CB$18</v>
      </c>
      <c r="CC1915" s="190" t="str">
        <f t="shared" si="3196"/>
        <v>CC$18</v>
      </c>
      <c r="CD1915" s="190" t="str">
        <f t="shared" si="3196"/>
        <v>CD$18</v>
      </c>
      <c r="CE1915" s="190" t="str">
        <f t="shared" ref="CE1915:CL1915" si="3197">CE$22</f>
        <v>CE$18</v>
      </c>
      <c r="CF1915" s="190" t="str">
        <f t="shared" si="3197"/>
        <v>CF$18</v>
      </c>
      <c r="CG1915" s="190" t="str">
        <f t="shared" si="3197"/>
        <v>CG$18</v>
      </c>
      <c r="CH1915" s="190" t="str">
        <f t="shared" si="3197"/>
        <v>CH$18</v>
      </c>
      <c r="CI1915" s="190" t="str">
        <f t="shared" si="3197"/>
        <v>CI$18</v>
      </c>
      <c r="CJ1915" s="190" t="str">
        <f t="shared" si="3197"/>
        <v>CJ$18</v>
      </c>
      <c r="CK1915" s="190" t="str">
        <f t="shared" si="3197"/>
        <v>CK$18</v>
      </c>
      <c r="CL1915" s="190" t="str">
        <f t="shared" si="3197"/>
        <v>CL$18</v>
      </c>
      <c r="CN1915" s="201"/>
      <c r="CO1915" s="190" t="str">
        <f t="shared" ref="CO1915:DL1915" si="3198">CO$22</f>
        <v>CO$18</v>
      </c>
      <c r="CP1915" s="190" t="str">
        <f t="shared" si="3198"/>
        <v>CP$18</v>
      </c>
      <c r="CQ1915" s="190" t="str">
        <f t="shared" si="3198"/>
        <v>CQ$18</v>
      </c>
      <c r="CR1915" s="190" t="str">
        <f t="shared" si="3198"/>
        <v>CR$18</v>
      </c>
      <c r="CS1915" s="190" t="str">
        <f t="shared" si="3198"/>
        <v>CS$18</v>
      </c>
      <c r="CT1915" s="190" t="str">
        <f t="shared" si="3198"/>
        <v>CT$18</v>
      </c>
      <c r="CU1915" s="190" t="str">
        <f t="shared" si="3198"/>
        <v>CU$18</v>
      </c>
      <c r="CV1915" s="190" t="str">
        <f t="shared" si="3198"/>
        <v>CV$18</v>
      </c>
      <c r="CW1915" s="190" t="str">
        <f t="shared" si="3198"/>
        <v>CW$18</v>
      </c>
      <c r="CX1915" s="190" t="str">
        <f t="shared" si="3198"/>
        <v>CX$18</v>
      </c>
      <c r="CY1915" s="190" t="str">
        <f t="shared" si="3198"/>
        <v>CY$18</v>
      </c>
      <c r="CZ1915" s="190" t="str">
        <f t="shared" si="3198"/>
        <v>CZ$18</v>
      </c>
      <c r="DA1915" s="190" t="str">
        <f t="shared" si="3198"/>
        <v>DA$18</v>
      </c>
      <c r="DB1915" s="190" t="str">
        <f t="shared" si="3198"/>
        <v>DB$18</v>
      </c>
      <c r="DC1915" s="190" t="str">
        <f t="shared" si="3198"/>
        <v>DC$18</v>
      </c>
      <c r="DD1915" s="190" t="str">
        <f t="shared" si="3198"/>
        <v>DD$18</v>
      </c>
      <c r="DE1915" s="190" t="str">
        <f t="shared" si="3198"/>
        <v>DE$18</v>
      </c>
      <c r="DF1915" s="190" t="str">
        <f t="shared" si="3198"/>
        <v>DF$18</v>
      </c>
      <c r="DG1915" s="190" t="str">
        <f t="shared" si="3198"/>
        <v>DG$18</v>
      </c>
      <c r="DH1915" s="190" t="str">
        <f t="shared" si="3198"/>
        <v>DH$18</v>
      </c>
      <c r="DI1915" s="190" t="str">
        <f t="shared" si="3198"/>
        <v>DI$18</v>
      </c>
      <c r="DJ1915" s="190" t="str">
        <f t="shared" si="3198"/>
        <v>DJ$18</v>
      </c>
      <c r="DK1915" s="190" t="str">
        <f t="shared" si="3198"/>
        <v>DK$18</v>
      </c>
      <c r="DL1915" s="190" t="str">
        <f t="shared" si="3198"/>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199">S$23</f>
        <v>S$19</v>
      </c>
      <c r="T1916" s="190" t="str">
        <f t="shared" si="3199"/>
        <v>T$19</v>
      </c>
      <c r="U1916" s="190" t="str">
        <f t="shared" si="3199"/>
        <v>U$19</v>
      </c>
      <c r="V1916" s="190" t="str">
        <f t="shared" si="3199"/>
        <v>V$19</v>
      </c>
      <c r="W1916" s="190" t="str">
        <f t="shared" si="3199"/>
        <v>W$19</v>
      </c>
      <c r="X1916" s="190" t="str">
        <f t="shared" si="3199"/>
        <v>X$19</v>
      </c>
      <c r="Y1916" s="190" t="str">
        <f t="shared" si="3199"/>
        <v>Y$19</v>
      </c>
      <c r="Z1916" s="190" t="str">
        <f t="shared" si="3199"/>
        <v>Z$19</v>
      </c>
      <c r="AA1916" s="190" t="str">
        <f t="shared" si="3199"/>
        <v>AA$19</v>
      </c>
      <c r="AB1916" s="190" t="str">
        <f t="shared" si="3199"/>
        <v>AB$19</v>
      </c>
      <c r="AC1916" s="190" t="str">
        <f t="shared" si="3199"/>
        <v>AC$19</v>
      </c>
      <c r="AD1916" s="190" t="str">
        <f t="shared" si="3199"/>
        <v>AD$19</v>
      </c>
      <c r="AE1916" s="190" t="str">
        <f t="shared" si="3199"/>
        <v>AE$19</v>
      </c>
      <c r="AF1916" s="190" t="str">
        <f t="shared" si="3199"/>
        <v>AF$19</v>
      </c>
      <c r="AG1916" s="190" t="str">
        <f t="shared" si="3199"/>
        <v>AG$19</v>
      </c>
      <c r="AH1916" s="190" t="str">
        <f t="shared" si="3199"/>
        <v>AH$19</v>
      </c>
      <c r="AI1916" s="190" t="str">
        <f t="shared" si="3199"/>
        <v>AI$19</v>
      </c>
      <c r="AJ1916" s="190" t="str">
        <f t="shared" si="3199"/>
        <v>AJ$19</v>
      </c>
      <c r="AK1916" s="190" t="str">
        <f t="shared" si="3199"/>
        <v>AK$19</v>
      </c>
      <c r="AL1916" s="190" t="str">
        <f t="shared" si="3199"/>
        <v>AL$19</v>
      </c>
      <c r="AM1916" s="190" t="str">
        <f t="shared" si="3199"/>
        <v>AM$19</v>
      </c>
      <c r="AN1916" s="190" t="str">
        <f t="shared" si="3199"/>
        <v>AN$19</v>
      </c>
      <c r="AO1916" s="190" t="str">
        <f t="shared" si="3199"/>
        <v>AO$19</v>
      </c>
      <c r="AP1916" s="190" t="str">
        <f t="shared" si="3199"/>
        <v>AP$19</v>
      </c>
      <c r="AQ1916" s="190" t="str">
        <f t="shared" si="3199"/>
        <v>AQ$19</v>
      </c>
      <c r="AR1916" s="190" t="str">
        <f t="shared" si="3199"/>
        <v>AR$19</v>
      </c>
      <c r="AS1916" s="190" t="str">
        <f t="shared" si="3199"/>
        <v>AS$19</v>
      </c>
      <c r="AT1916" s="190" t="str">
        <f t="shared" si="3199"/>
        <v>AT$19</v>
      </c>
      <c r="AU1916" s="190" t="str">
        <f t="shared" si="3199"/>
        <v>AU$19</v>
      </c>
      <c r="AV1916" s="190" t="str">
        <f t="shared" si="3199"/>
        <v>AV$19</v>
      </c>
      <c r="AW1916" s="190" t="str">
        <f t="shared" si="3199"/>
        <v>AW$19</v>
      </c>
      <c r="AX1916" s="190" t="str">
        <f t="shared" si="3199"/>
        <v>AX$19</v>
      </c>
      <c r="AY1916" s="190" t="str">
        <f t="shared" ref="AY1916:CD1916" si="3200">AY$23</f>
        <v>AY$19</v>
      </c>
      <c r="AZ1916" s="190" t="str">
        <f t="shared" si="3200"/>
        <v>AZ$19</v>
      </c>
      <c r="BA1916" s="190" t="str">
        <f t="shared" si="3200"/>
        <v>BA$19</v>
      </c>
      <c r="BB1916" s="190" t="str">
        <f t="shared" si="3200"/>
        <v>BB$19</v>
      </c>
      <c r="BC1916" s="190" t="str">
        <f t="shared" si="3200"/>
        <v>BC$19</v>
      </c>
      <c r="BD1916" s="190" t="str">
        <f t="shared" si="3200"/>
        <v>BD$19</v>
      </c>
      <c r="BE1916" s="190" t="str">
        <f t="shared" si="3200"/>
        <v>BE$19</v>
      </c>
      <c r="BF1916" s="190" t="str">
        <f t="shared" si="3200"/>
        <v>BF$19</v>
      </c>
      <c r="BG1916" s="190" t="str">
        <f t="shared" si="3200"/>
        <v>BG$19</v>
      </c>
      <c r="BH1916" s="190" t="str">
        <f t="shared" si="3200"/>
        <v>BH$19</v>
      </c>
      <c r="BI1916" s="190" t="str">
        <f t="shared" si="3200"/>
        <v>BI$19</v>
      </c>
      <c r="BJ1916" s="190" t="str">
        <f t="shared" si="3200"/>
        <v>BJ$19</v>
      </c>
      <c r="BK1916" s="190" t="str">
        <f t="shared" si="3200"/>
        <v>BK$19</v>
      </c>
      <c r="BL1916" s="190" t="str">
        <f t="shared" si="3200"/>
        <v>BL$19</v>
      </c>
      <c r="BM1916" s="190" t="str">
        <f t="shared" si="3200"/>
        <v>BM$19</v>
      </c>
      <c r="BN1916" s="190" t="str">
        <f t="shared" si="3200"/>
        <v>BN$19</v>
      </c>
      <c r="BO1916" s="190" t="str">
        <f t="shared" si="3200"/>
        <v>BO$19</v>
      </c>
      <c r="BP1916" s="190" t="str">
        <f t="shared" si="3200"/>
        <v>BP$19</v>
      </c>
      <c r="BQ1916" s="190" t="str">
        <f t="shared" si="3200"/>
        <v>BQ$19</v>
      </c>
      <c r="BR1916" s="190" t="str">
        <f t="shared" si="3200"/>
        <v>BR$19</v>
      </c>
      <c r="BS1916" s="190" t="str">
        <f t="shared" si="3200"/>
        <v>BS$19</v>
      </c>
      <c r="BT1916" s="190" t="str">
        <f t="shared" si="3200"/>
        <v>BT$19</v>
      </c>
      <c r="BU1916" s="190" t="str">
        <f t="shared" si="3200"/>
        <v>BU$19</v>
      </c>
      <c r="BV1916" s="190" t="str">
        <f t="shared" si="3200"/>
        <v>BV$19</v>
      </c>
      <c r="BW1916" s="190" t="str">
        <f t="shared" si="3200"/>
        <v>BW$19</v>
      </c>
      <c r="BX1916" s="190" t="str">
        <f t="shared" si="3200"/>
        <v>BX$19</v>
      </c>
      <c r="BY1916" s="190" t="str">
        <f t="shared" si="3200"/>
        <v>BY$19</v>
      </c>
      <c r="BZ1916" s="190" t="str">
        <f t="shared" si="3200"/>
        <v>BZ$19</v>
      </c>
      <c r="CA1916" s="190" t="str">
        <f t="shared" si="3200"/>
        <v>CA$19</v>
      </c>
      <c r="CB1916" s="190" t="str">
        <f t="shared" si="3200"/>
        <v>CB$19</v>
      </c>
      <c r="CC1916" s="190" t="str">
        <f t="shared" si="3200"/>
        <v>CC$19</v>
      </c>
      <c r="CD1916" s="190" t="str">
        <f t="shared" si="3200"/>
        <v>CD$19</v>
      </c>
      <c r="CE1916" s="190" t="str">
        <f t="shared" ref="CE1916:CL1916" si="3201">CE$23</f>
        <v>CE$19</v>
      </c>
      <c r="CF1916" s="190" t="str">
        <f t="shared" si="3201"/>
        <v>CF$19</v>
      </c>
      <c r="CG1916" s="190" t="str">
        <f t="shared" si="3201"/>
        <v>CG$19</v>
      </c>
      <c r="CH1916" s="190" t="str">
        <f t="shared" si="3201"/>
        <v>CH$19</v>
      </c>
      <c r="CI1916" s="190" t="str">
        <f t="shared" si="3201"/>
        <v>CI$19</v>
      </c>
      <c r="CJ1916" s="190" t="str">
        <f t="shared" si="3201"/>
        <v>CJ$19</v>
      </c>
      <c r="CK1916" s="190" t="str">
        <f t="shared" si="3201"/>
        <v>CK$19</v>
      </c>
      <c r="CL1916" s="190" t="str">
        <f t="shared" si="3201"/>
        <v>CL$19</v>
      </c>
      <c r="CN1916" s="201"/>
      <c r="CO1916" s="190" t="str">
        <f t="shared" ref="CO1916:DL1916" si="3202">CO$23</f>
        <v>CO$19</v>
      </c>
      <c r="CP1916" s="190" t="str">
        <f t="shared" si="3202"/>
        <v>CP$19</v>
      </c>
      <c r="CQ1916" s="190" t="str">
        <f t="shared" si="3202"/>
        <v>CQ$19</v>
      </c>
      <c r="CR1916" s="190" t="str">
        <f t="shared" si="3202"/>
        <v>CR$19</v>
      </c>
      <c r="CS1916" s="190" t="str">
        <f t="shared" si="3202"/>
        <v>CS$19</v>
      </c>
      <c r="CT1916" s="190" t="str">
        <f t="shared" si="3202"/>
        <v>CT$19</v>
      </c>
      <c r="CU1916" s="190" t="str">
        <f t="shared" si="3202"/>
        <v>CU$19</v>
      </c>
      <c r="CV1916" s="190" t="str">
        <f t="shared" si="3202"/>
        <v>CV$19</v>
      </c>
      <c r="CW1916" s="190" t="str">
        <f t="shared" si="3202"/>
        <v>CW$19</v>
      </c>
      <c r="CX1916" s="190" t="str">
        <f t="shared" si="3202"/>
        <v>CX$19</v>
      </c>
      <c r="CY1916" s="190" t="str">
        <f t="shared" si="3202"/>
        <v>CY$19</v>
      </c>
      <c r="CZ1916" s="190" t="str">
        <f t="shared" si="3202"/>
        <v>CZ$19</v>
      </c>
      <c r="DA1916" s="190" t="str">
        <f t="shared" si="3202"/>
        <v>DA$19</v>
      </c>
      <c r="DB1916" s="190" t="str">
        <f t="shared" si="3202"/>
        <v>DB$19</v>
      </c>
      <c r="DC1916" s="190" t="str">
        <f t="shared" si="3202"/>
        <v>DC$19</v>
      </c>
      <c r="DD1916" s="190" t="str">
        <f t="shared" si="3202"/>
        <v>DD$19</v>
      </c>
      <c r="DE1916" s="190" t="str">
        <f t="shared" si="3202"/>
        <v>DE$19</v>
      </c>
      <c r="DF1916" s="190" t="str">
        <f t="shared" si="3202"/>
        <v>DF$19</v>
      </c>
      <c r="DG1916" s="190" t="str">
        <f t="shared" si="3202"/>
        <v>DG$19</v>
      </c>
      <c r="DH1916" s="190" t="str">
        <f t="shared" si="3202"/>
        <v>DH$19</v>
      </c>
      <c r="DI1916" s="190" t="str">
        <f t="shared" si="3202"/>
        <v>DI$19</v>
      </c>
      <c r="DJ1916" s="190" t="str">
        <f t="shared" si="3202"/>
        <v>DJ$19</v>
      </c>
      <c r="DK1916" s="190" t="str">
        <f t="shared" si="3202"/>
        <v>DK$19</v>
      </c>
      <c r="DL1916" s="190" t="str">
        <f t="shared" si="3202"/>
        <v>DL$19</v>
      </c>
    </row>
    <row r="1917" spans="1:116" x14ac:dyDescent="0.4">
      <c r="A1917" s="48" t="s">
        <v>218</v>
      </c>
      <c r="B1917" s="31" t="s">
        <v>81</v>
      </c>
      <c r="C1917" s="31"/>
      <c r="D1917" t="s">
        <v>773</v>
      </c>
      <c r="E1917" s="8" t="str">
        <f t="shared" ref="E1917:E1926" si="3203">ROW()&amp;" "&amp;D1917</f>
        <v>1917 SUBR-S</v>
      </c>
      <c r="F1917" t="s">
        <v>345</v>
      </c>
      <c r="G1917" s="70" t="s">
        <v>167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s="6"/>
      <c r="C1918" s="6"/>
      <c r="D1918" t="s">
        <v>773</v>
      </c>
      <c r="E1918" s="8" t="str">
        <f t="shared" si="3203"/>
        <v>1918 SUBR-S</v>
      </c>
      <c r="G1918" s="95" t="s">
        <v>444</v>
      </c>
      <c r="H1918" s="12"/>
      <c r="I1918" s="60"/>
      <c r="J1918" s="60"/>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N1918" s="60"/>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c r="DK1918" s="72"/>
      <c r="DL1918" s="72"/>
    </row>
    <row r="1919" spans="1:116" x14ac:dyDescent="0.4">
      <c r="B1919" s="6"/>
      <c r="C1919" s="6"/>
      <c r="D1919" t="s">
        <v>773</v>
      </c>
      <c r="E1919" s="8" t="str">
        <f t="shared" si="3203"/>
        <v>1919 SUBR-S</v>
      </c>
      <c r="G1919" s="158" t="s">
        <v>71</v>
      </c>
      <c r="K1919" s="15">
        <f>SUMIF($4:$4,K$2-1,1917:1917)</f>
        <v>0</v>
      </c>
      <c r="L1919" s="15">
        <f ca="1">K1924</f>
        <v>873.31583344098976</v>
      </c>
      <c r="M1919" s="15">
        <f ca="1">L1924</f>
        <v>559.23660365944113</v>
      </c>
      <c r="N1919" s="15">
        <f ca="1">M1924</f>
        <v>389.52072352166994</v>
      </c>
      <c r="O1919" s="15">
        <f ca="1">N1924</f>
        <v>297.8130356526824</v>
      </c>
      <c r="P1919" s="15">
        <f ca="1">O1924</f>
        <v>248.25786139645848</v>
      </c>
      <c r="R1919" s="15"/>
      <c r="S1919" s="76">
        <f t="shared" ref="S1919" si="3204">R1924</f>
        <v>0</v>
      </c>
      <c r="T1919" s="76">
        <f t="shared" ref="T1919:AY1919" ca="1" si="3205">S1924</f>
        <v>95</v>
      </c>
      <c r="U1919" s="76">
        <f t="shared" ca="1" si="3205"/>
        <v>185.25</v>
      </c>
      <c r="V1919" s="76">
        <f t="shared" ca="1" si="3205"/>
        <v>270.98750000000001</v>
      </c>
      <c r="W1919" s="76">
        <f t="shared" ca="1" si="3205"/>
        <v>352.43812500000001</v>
      </c>
      <c r="X1919" s="76">
        <f t="shared" ca="1" si="3205"/>
        <v>429.81621875000002</v>
      </c>
      <c r="Y1919" s="76">
        <f t="shared" ca="1" si="3205"/>
        <v>503.32540781249998</v>
      </c>
      <c r="Z1919" s="76">
        <f t="shared" ca="1" si="3205"/>
        <v>573.15913742187502</v>
      </c>
      <c r="AA1919" s="76">
        <f t="shared" ca="1" si="3205"/>
        <v>639.50118055078121</v>
      </c>
      <c r="AB1919" s="76">
        <f t="shared" ca="1" si="3205"/>
        <v>702.52612152324218</v>
      </c>
      <c r="AC1919" s="76">
        <f t="shared" ca="1" si="3205"/>
        <v>762.39981544708007</v>
      </c>
      <c r="AD1919" s="76">
        <f t="shared" ca="1" si="3205"/>
        <v>819.27982467472611</v>
      </c>
      <c r="AE1919" s="76">
        <f t="shared" ca="1" si="3205"/>
        <v>873.31583344098976</v>
      </c>
      <c r="AF1919" s="76">
        <f t="shared" ca="1" si="3205"/>
        <v>839.15004176894024</v>
      </c>
      <c r="AG1919" s="76">
        <f t="shared" ca="1" si="3205"/>
        <v>806.69253968049327</v>
      </c>
      <c r="AH1919" s="76">
        <f t="shared" ca="1" si="3205"/>
        <v>775.85791269646859</v>
      </c>
      <c r="AI1919" s="76">
        <f t="shared" ca="1" si="3205"/>
        <v>746.56501706164511</v>
      </c>
      <c r="AJ1919" s="76">
        <f t="shared" ca="1" si="3205"/>
        <v>718.73676620856281</v>
      </c>
      <c r="AK1919" s="76">
        <f t="shared" ca="1" si="3205"/>
        <v>692.29992789813468</v>
      </c>
      <c r="AL1919" s="76">
        <f t="shared" ca="1" si="3205"/>
        <v>667.18493150322797</v>
      </c>
      <c r="AM1919" s="76">
        <f t="shared" ca="1" si="3205"/>
        <v>643.32568492806661</v>
      </c>
      <c r="AN1919" s="76">
        <f t="shared" ca="1" si="3205"/>
        <v>620.65940068166333</v>
      </c>
      <c r="AO1919" s="76">
        <f t="shared" ca="1" si="3205"/>
        <v>599.12643064758015</v>
      </c>
      <c r="AP1919" s="76">
        <f t="shared" ca="1" si="3205"/>
        <v>578.67010911520117</v>
      </c>
      <c r="AQ1919" s="76">
        <f t="shared" ca="1" si="3205"/>
        <v>559.23660365944113</v>
      </c>
      <c r="AR1919" s="76">
        <f t="shared" ca="1" si="3205"/>
        <v>540.77477347646902</v>
      </c>
      <c r="AS1919" s="76">
        <f t="shared" ca="1" si="3205"/>
        <v>523.23603480264558</v>
      </c>
      <c r="AT1919" s="76">
        <f t="shared" ca="1" si="3205"/>
        <v>506.57423306251331</v>
      </c>
      <c r="AU1919" s="76">
        <f t="shared" ca="1" si="3205"/>
        <v>490.74552140938761</v>
      </c>
      <c r="AV1919" s="76">
        <f t="shared" ca="1" si="3205"/>
        <v>475.70824533891823</v>
      </c>
      <c r="AW1919" s="76">
        <f t="shared" ca="1" si="3205"/>
        <v>461.42283307197232</v>
      </c>
      <c r="AX1919" s="76">
        <f t="shared" ca="1" si="3205"/>
        <v>447.85169141837372</v>
      </c>
      <c r="AY1919" s="76">
        <f t="shared" ca="1" si="3205"/>
        <v>434.95910684745502</v>
      </c>
      <c r="AZ1919" s="76">
        <f t="shared" ref="AZ1919:CE1919" ca="1" si="3206">AY1924</f>
        <v>422.71115150508228</v>
      </c>
      <c r="BA1919" s="76">
        <f t="shared" ca="1" si="3206"/>
        <v>411.07559392982819</v>
      </c>
      <c r="BB1919" s="76">
        <f t="shared" ca="1" si="3206"/>
        <v>400.02181423333678</v>
      </c>
      <c r="BC1919" s="76">
        <f t="shared" ca="1" si="3206"/>
        <v>389.52072352166994</v>
      </c>
      <c r="BD1919" s="76">
        <f t="shared" ca="1" si="3206"/>
        <v>379.54468734558645</v>
      </c>
      <c r="BE1919" s="76">
        <f t="shared" ca="1" si="3206"/>
        <v>370.06745297830713</v>
      </c>
      <c r="BF1919" s="76">
        <f t="shared" ca="1" si="3206"/>
        <v>361.0640803293918</v>
      </c>
      <c r="BG1919" s="76">
        <f t="shared" ca="1" si="3206"/>
        <v>352.51087631292222</v>
      </c>
      <c r="BH1919" s="76">
        <f t="shared" ca="1" si="3206"/>
        <v>344.38533249727612</v>
      </c>
      <c r="BI1919" s="76">
        <f t="shared" ca="1" si="3206"/>
        <v>336.66606587241233</v>
      </c>
      <c r="BJ1919" s="76">
        <f t="shared" ca="1" si="3206"/>
        <v>329.33276257879174</v>
      </c>
      <c r="BK1919" s="76">
        <f t="shared" ca="1" si="3206"/>
        <v>322.36612444985218</v>
      </c>
      <c r="BL1919" s="76">
        <f t="shared" ca="1" si="3206"/>
        <v>315.74781822735957</v>
      </c>
      <c r="BM1919" s="76">
        <f t="shared" ca="1" si="3206"/>
        <v>309.46042731599158</v>
      </c>
      <c r="BN1919" s="76">
        <f t="shared" ca="1" si="3206"/>
        <v>303.487405950192</v>
      </c>
      <c r="BO1919" s="76">
        <f t="shared" ca="1" si="3206"/>
        <v>297.8130356526824</v>
      </c>
      <c r="BP1919" s="76">
        <f t="shared" ca="1" si="3206"/>
        <v>292.42238387004829</v>
      </c>
      <c r="BQ1919" s="76">
        <f t="shared" ca="1" si="3206"/>
        <v>287.30126467654588</v>
      </c>
      <c r="BR1919" s="76">
        <f t="shared" ca="1" si="3206"/>
        <v>282.43620144271858</v>
      </c>
      <c r="BS1919" s="76">
        <f t="shared" ca="1" si="3206"/>
        <v>277.81439137058265</v>
      </c>
      <c r="BT1919" s="76">
        <f t="shared" ca="1" si="3206"/>
        <v>273.42367180205355</v>
      </c>
      <c r="BU1919" s="76">
        <f t="shared" ca="1" si="3206"/>
        <v>269.25248821195089</v>
      </c>
      <c r="BV1919" s="76">
        <f t="shared" ca="1" si="3206"/>
        <v>265.28986380135336</v>
      </c>
      <c r="BW1919" s="76">
        <f t="shared" ca="1" si="3206"/>
        <v>261.52537061128567</v>
      </c>
      <c r="BX1919" s="76">
        <f t="shared" ca="1" si="3206"/>
        <v>257.94910208072139</v>
      </c>
      <c r="BY1919" s="76">
        <f t="shared" ca="1" si="3206"/>
        <v>254.55164697668533</v>
      </c>
      <c r="BZ1919" s="76">
        <f t="shared" ca="1" si="3206"/>
        <v>251.32406462785107</v>
      </c>
      <c r="CA1919" s="76">
        <f t="shared" ca="1" si="3206"/>
        <v>248.25786139645848</v>
      </c>
      <c r="CB1919" s="76">
        <f t="shared" ca="1" si="3206"/>
        <v>245.34496832663552</v>
      </c>
      <c r="CC1919" s="76">
        <f t="shared" ca="1" si="3206"/>
        <v>242.57771991030376</v>
      </c>
      <c r="CD1919" s="76">
        <f t="shared" ca="1" si="3206"/>
        <v>239.94883391478857</v>
      </c>
      <c r="CE1919" s="76">
        <f t="shared" ca="1" si="3206"/>
        <v>237.45139221904913</v>
      </c>
      <c r="CF1919" s="76">
        <f t="shared" ref="CF1919:CL1919" ca="1" si="3207">CE1924</f>
        <v>235.07882260809666</v>
      </c>
      <c r="CG1919" s="76">
        <f t="shared" ca="1" si="3207"/>
        <v>232.82488147769183</v>
      </c>
      <c r="CH1919" s="76">
        <f t="shared" ca="1" si="3207"/>
        <v>230.68363740380724</v>
      </c>
      <c r="CI1919" s="76">
        <f t="shared" ca="1" si="3207"/>
        <v>228.64945553361687</v>
      </c>
      <c r="CJ1919" s="76">
        <f t="shared" ca="1" si="3207"/>
        <v>226.71698275693603</v>
      </c>
      <c r="CK1919" s="76">
        <f t="shared" ca="1" si="3207"/>
        <v>224.88113361908924</v>
      </c>
      <c r="CL1919" s="76">
        <f t="shared" ca="1" si="3207"/>
        <v>223.13707693813478</v>
      </c>
      <c r="CO1919" s="76">
        <f t="shared" ref="CO1919:DL1919" si="3208">CN1924</f>
        <v>0</v>
      </c>
      <c r="CP1919" s="76" t="e">
        <f t="shared" ca="1" si="3208"/>
        <v>#N/A</v>
      </c>
      <c r="CQ1919" s="76" t="e">
        <f t="shared" ca="1" si="3208"/>
        <v>#N/A</v>
      </c>
      <c r="CR1919" s="76" t="e">
        <f t="shared" ca="1" si="3208"/>
        <v>#N/A</v>
      </c>
      <c r="CS1919" s="76" t="e">
        <f t="shared" ca="1" si="3208"/>
        <v>#N/A</v>
      </c>
      <c r="CT1919" s="76" t="e">
        <f t="shared" ca="1" si="3208"/>
        <v>#N/A</v>
      </c>
      <c r="CU1919" s="76" t="e">
        <f t="shared" ca="1" si="3208"/>
        <v>#N/A</v>
      </c>
      <c r="CV1919" s="76" t="e">
        <f t="shared" ca="1" si="3208"/>
        <v>#N/A</v>
      </c>
      <c r="CW1919" s="76" t="e">
        <f t="shared" ca="1" si="3208"/>
        <v>#N/A</v>
      </c>
      <c r="CX1919" s="76" t="e">
        <f t="shared" ca="1" si="3208"/>
        <v>#N/A</v>
      </c>
      <c r="CY1919" s="76" t="e">
        <f t="shared" ca="1" si="3208"/>
        <v>#N/A</v>
      </c>
      <c r="CZ1919" s="76" t="e">
        <f t="shared" ca="1" si="3208"/>
        <v>#N/A</v>
      </c>
      <c r="DA1919" s="76" t="e">
        <f t="shared" ca="1" si="3208"/>
        <v>#N/A</v>
      </c>
      <c r="DB1919" s="76" t="e">
        <f t="shared" ca="1" si="3208"/>
        <v>#N/A</v>
      </c>
      <c r="DC1919" s="76" t="e">
        <f t="shared" ca="1" si="3208"/>
        <v>#N/A</v>
      </c>
      <c r="DD1919" s="76" t="e">
        <f t="shared" ca="1" si="3208"/>
        <v>#N/A</v>
      </c>
      <c r="DE1919" s="76" t="e">
        <f t="shared" ca="1" si="3208"/>
        <v>#N/A</v>
      </c>
      <c r="DF1919" s="76" t="e">
        <f t="shared" ca="1" si="3208"/>
        <v>#N/A</v>
      </c>
      <c r="DG1919" s="76" t="e">
        <f t="shared" ca="1" si="3208"/>
        <v>#N/A</v>
      </c>
      <c r="DH1919" s="76" t="e">
        <f t="shared" ca="1" si="3208"/>
        <v>#N/A</v>
      </c>
      <c r="DI1919" s="76" t="e">
        <f t="shared" ca="1" si="3208"/>
        <v>#N/A</v>
      </c>
      <c r="DJ1919" s="76" t="e">
        <f t="shared" ca="1" si="3208"/>
        <v>#N/A</v>
      </c>
      <c r="DK1919" s="76" t="e">
        <f t="shared" ca="1" si="3208"/>
        <v>#N/A</v>
      </c>
      <c r="DL1919" s="76" t="e">
        <f t="shared" ca="1" si="3208"/>
        <v>#N/A</v>
      </c>
    </row>
    <row r="1920" spans="1:116" x14ac:dyDescent="0.4">
      <c r="B1920" t="str">
        <f>E1920</f>
        <v>1920 SUBR-S</v>
      </c>
      <c r="D1920" t="s">
        <v>773</v>
      </c>
      <c r="E1920" s="8" t="str">
        <f t="shared" si="3203"/>
        <v>1920 SUBR-S</v>
      </c>
      <c r="G1920" s="145" t="s">
        <v>168</v>
      </c>
      <c r="H1920" s="12"/>
      <c r="I1920" s="60"/>
      <c r="J1920" s="60"/>
      <c r="K1920" s="18">
        <v>100</v>
      </c>
      <c r="L1920" s="18">
        <v>1000</v>
      </c>
      <c r="M1920" s="18">
        <v>1000</v>
      </c>
      <c r="N1920" s="18">
        <v>1000</v>
      </c>
      <c r="O1920" s="18">
        <v>1000</v>
      </c>
      <c r="P1920" s="18">
        <v>1000</v>
      </c>
      <c r="R1920" s="19"/>
      <c r="S1920" s="147" cm="1">
        <f t="array" ref="S1920">INDEX($K:$P,ROW(),MATCH(S$3,$K$2:$P$2,0))</f>
        <v>100</v>
      </c>
      <c r="T1920" s="147" cm="1">
        <f t="array" ref="T1920">INDEX($K:$P,ROW(),MATCH(T$3,$K$2:$P$2,0))</f>
        <v>100</v>
      </c>
      <c r="U1920" s="147" cm="1">
        <f t="array" ref="U1920">INDEX($K:$P,ROW(),MATCH(U$3,$K$2:$P$2,0))</f>
        <v>100</v>
      </c>
      <c r="V1920" s="147" cm="1">
        <f t="array" ref="V1920">INDEX($K:$P,ROW(),MATCH(V$3,$K$2:$P$2,0))</f>
        <v>100</v>
      </c>
      <c r="W1920" s="147" cm="1">
        <f t="array" ref="W1920">INDEX($K:$P,ROW(),MATCH(W$3,$K$2:$P$2,0))</f>
        <v>100</v>
      </c>
      <c r="X1920" s="147" cm="1">
        <f t="array" ref="X1920">INDEX($K:$P,ROW(),MATCH(X$3,$K$2:$P$2,0))</f>
        <v>100</v>
      </c>
      <c r="Y1920" s="147" cm="1">
        <f t="array" ref="Y1920">INDEX($K:$P,ROW(),MATCH(Y$3,$K$2:$P$2,0))</f>
        <v>100</v>
      </c>
      <c r="Z1920" s="147" cm="1">
        <f t="array" ref="Z1920">INDEX($K:$P,ROW(),MATCH(Z$3,$K$2:$P$2,0))</f>
        <v>100</v>
      </c>
      <c r="AA1920" s="147" cm="1">
        <f t="array" ref="AA1920">INDEX($K:$P,ROW(),MATCH(AA$3,$K$2:$P$2,0))</f>
        <v>100</v>
      </c>
      <c r="AB1920" s="147" cm="1">
        <f t="array" ref="AB1920">INDEX($K:$P,ROW(),MATCH(AB$3,$K$2:$P$2,0))</f>
        <v>100</v>
      </c>
      <c r="AC1920" s="147" cm="1">
        <f t="array" ref="AC1920">INDEX($K:$P,ROW(),MATCH(AC$3,$K$2:$P$2,0))</f>
        <v>100</v>
      </c>
      <c r="AD1920" s="147" cm="1">
        <f t="array" ref="AD1920">INDEX($K:$P,ROW(),MATCH(AD$3,$K$2:$P$2,0))</f>
        <v>100</v>
      </c>
      <c r="AE1920" s="147" cm="1">
        <f t="array" ref="AE1920">INDEX($K:$P,ROW(),MATCH(AE$3,$K$2:$P$2,0))</f>
        <v>1000</v>
      </c>
      <c r="AF1920" s="147" cm="1">
        <f t="array" ref="AF1920">INDEX($K:$P,ROW(),MATCH(AF$3,$K$2:$P$2,0))</f>
        <v>1000</v>
      </c>
      <c r="AG1920" s="147" cm="1">
        <f t="array" ref="AG1920">INDEX($K:$P,ROW(),MATCH(AG$3,$K$2:$P$2,0))</f>
        <v>1000</v>
      </c>
      <c r="AH1920" s="147" cm="1">
        <f t="array" ref="AH1920">INDEX($K:$P,ROW(),MATCH(AH$3,$K$2:$P$2,0))</f>
        <v>1000</v>
      </c>
      <c r="AI1920" s="147" cm="1">
        <f t="array" ref="AI1920">INDEX($K:$P,ROW(),MATCH(AI$3,$K$2:$P$2,0))</f>
        <v>1000</v>
      </c>
      <c r="AJ1920" s="147" cm="1">
        <f t="array" ref="AJ1920">INDEX($K:$P,ROW(),MATCH(AJ$3,$K$2:$P$2,0))</f>
        <v>1000</v>
      </c>
      <c r="AK1920" s="147" cm="1">
        <f t="array" ref="AK1920">INDEX($K:$P,ROW(),MATCH(AK$3,$K$2:$P$2,0))</f>
        <v>1000</v>
      </c>
      <c r="AL1920" s="147" cm="1">
        <f t="array" ref="AL1920">INDEX($K:$P,ROW(),MATCH(AL$3,$K$2:$P$2,0))</f>
        <v>1000</v>
      </c>
      <c r="AM1920" s="147" cm="1">
        <f t="array" ref="AM1920">INDEX($K:$P,ROW(),MATCH(AM$3,$K$2:$P$2,0))</f>
        <v>1000</v>
      </c>
      <c r="AN1920" s="147" cm="1">
        <f t="array" ref="AN1920">INDEX($K:$P,ROW(),MATCH(AN$3,$K$2:$P$2,0))</f>
        <v>1000</v>
      </c>
      <c r="AO1920" s="147" cm="1">
        <f t="array" ref="AO1920">INDEX($K:$P,ROW(),MATCH(AO$3,$K$2:$P$2,0))</f>
        <v>1000</v>
      </c>
      <c r="AP1920" s="147" cm="1">
        <f t="array" ref="AP1920">INDEX($K:$P,ROW(),MATCH(AP$3,$K$2:$P$2,0))</f>
        <v>1000</v>
      </c>
      <c r="AQ1920" s="147" cm="1">
        <f t="array" ref="AQ1920">INDEX($K:$P,ROW(),MATCH(AQ$3,$K$2:$P$2,0))</f>
        <v>1000</v>
      </c>
      <c r="AR1920" s="147" cm="1">
        <f t="array" ref="AR1920">INDEX($K:$P,ROW(),MATCH(AR$3,$K$2:$P$2,0))</f>
        <v>1000</v>
      </c>
      <c r="AS1920" s="147" cm="1">
        <f t="array" ref="AS1920">INDEX($K:$P,ROW(),MATCH(AS$3,$K$2:$P$2,0))</f>
        <v>1000</v>
      </c>
      <c r="AT1920" s="147" cm="1">
        <f t="array" ref="AT1920">INDEX($K:$P,ROW(),MATCH(AT$3,$K$2:$P$2,0))</f>
        <v>1000</v>
      </c>
      <c r="AU1920" s="147" cm="1">
        <f t="array" ref="AU1920">INDEX($K:$P,ROW(),MATCH(AU$3,$K$2:$P$2,0))</f>
        <v>1000</v>
      </c>
      <c r="AV1920" s="147" cm="1">
        <f t="array" ref="AV1920">INDEX($K:$P,ROW(),MATCH(AV$3,$K$2:$P$2,0))</f>
        <v>1000</v>
      </c>
      <c r="AW1920" s="147" cm="1">
        <f t="array" ref="AW1920">INDEX($K:$P,ROW(),MATCH(AW$3,$K$2:$P$2,0))</f>
        <v>1000</v>
      </c>
      <c r="AX1920" s="147" cm="1">
        <f t="array" ref="AX1920">INDEX($K:$P,ROW(),MATCH(AX$3,$K$2:$P$2,0))</f>
        <v>1000</v>
      </c>
      <c r="AY1920" s="147" cm="1">
        <f t="array" ref="AY1920">INDEX($K:$P,ROW(),MATCH(AY$3,$K$2:$P$2,0))</f>
        <v>1000</v>
      </c>
      <c r="AZ1920" s="147" cm="1">
        <f t="array" ref="AZ1920">INDEX($K:$P,ROW(),MATCH(AZ$3,$K$2:$P$2,0))</f>
        <v>1000</v>
      </c>
      <c r="BA1920" s="147" cm="1">
        <f t="array" ref="BA1920">INDEX($K:$P,ROW(),MATCH(BA$3,$K$2:$P$2,0))</f>
        <v>1000</v>
      </c>
      <c r="BB1920" s="147" cm="1">
        <f t="array" ref="BB1920">INDEX($K:$P,ROW(),MATCH(BB$3,$K$2:$P$2,0))</f>
        <v>1000</v>
      </c>
      <c r="BC1920" s="147" cm="1">
        <f t="array" ref="BC1920">INDEX($K:$P,ROW(),MATCH(BC$3,$K$2:$P$2,0))</f>
        <v>1000</v>
      </c>
      <c r="BD1920" s="147" cm="1">
        <f t="array" ref="BD1920">INDEX($K:$P,ROW(),MATCH(BD$3,$K$2:$P$2,0))</f>
        <v>1000</v>
      </c>
      <c r="BE1920" s="147" cm="1">
        <f t="array" ref="BE1920">INDEX($K:$P,ROW(),MATCH(BE$3,$K$2:$P$2,0))</f>
        <v>1000</v>
      </c>
      <c r="BF1920" s="147" cm="1">
        <f t="array" ref="BF1920">INDEX($K:$P,ROW(),MATCH(BF$3,$K$2:$P$2,0))</f>
        <v>1000</v>
      </c>
      <c r="BG1920" s="147" cm="1">
        <f t="array" ref="BG1920">INDEX($K:$P,ROW(),MATCH(BG$3,$K$2:$P$2,0))</f>
        <v>1000</v>
      </c>
      <c r="BH1920" s="147" cm="1">
        <f t="array" ref="BH1920">INDEX($K:$P,ROW(),MATCH(BH$3,$K$2:$P$2,0))</f>
        <v>1000</v>
      </c>
      <c r="BI1920" s="147" cm="1">
        <f t="array" ref="BI1920">INDEX($K:$P,ROW(),MATCH(BI$3,$K$2:$P$2,0))</f>
        <v>1000</v>
      </c>
      <c r="BJ1920" s="147" cm="1">
        <f t="array" ref="BJ1920">INDEX($K:$P,ROW(),MATCH(BJ$3,$K$2:$P$2,0))</f>
        <v>1000</v>
      </c>
      <c r="BK1920" s="147" cm="1">
        <f t="array" ref="BK1920">INDEX($K:$P,ROW(),MATCH(BK$3,$K$2:$P$2,0))</f>
        <v>1000</v>
      </c>
      <c r="BL1920" s="147" cm="1">
        <f t="array" ref="BL1920">INDEX($K:$P,ROW(),MATCH(BL$3,$K$2:$P$2,0))</f>
        <v>1000</v>
      </c>
      <c r="BM1920" s="147" cm="1">
        <f t="array" ref="BM1920">INDEX($K:$P,ROW(),MATCH(BM$3,$K$2:$P$2,0))</f>
        <v>1000</v>
      </c>
      <c r="BN1920" s="147" cm="1">
        <f t="array" ref="BN1920">INDEX($K:$P,ROW(),MATCH(BN$3,$K$2:$P$2,0))</f>
        <v>1000</v>
      </c>
      <c r="BO1920" s="147" cm="1">
        <f t="array" ref="BO1920">INDEX($K:$P,ROW(),MATCH(BO$3,$K$2:$P$2,0))</f>
        <v>1000</v>
      </c>
      <c r="BP1920" s="147" cm="1">
        <f t="array" ref="BP1920">INDEX($K:$P,ROW(),MATCH(BP$3,$K$2:$P$2,0))</f>
        <v>1000</v>
      </c>
      <c r="BQ1920" s="147" cm="1">
        <f t="array" ref="BQ1920">INDEX($K:$P,ROW(),MATCH(BQ$3,$K$2:$P$2,0))</f>
        <v>1000</v>
      </c>
      <c r="BR1920" s="147" cm="1">
        <f t="array" ref="BR1920">INDEX($K:$P,ROW(),MATCH(BR$3,$K$2:$P$2,0))</f>
        <v>1000</v>
      </c>
      <c r="BS1920" s="147" cm="1">
        <f t="array" ref="BS1920">INDEX($K:$P,ROW(),MATCH(BS$3,$K$2:$P$2,0))</f>
        <v>1000</v>
      </c>
      <c r="BT1920" s="147" cm="1">
        <f t="array" ref="BT1920">INDEX($K:$P,ROW(),MATCH(BT$3,$K$2:$P$2,0))</f>
        <v>1000</v>
      </c>
      <c r="BU1920" s="147" cm="1">
        <f t="array" ref="BU1920">INDEX($K:$P,ROW(),MATCH(BU$3,$K$2:$P$2,0))</f>
        <v>1000</v>
      </c>
      <c r="BV1920" s="147" cm="1">
        <f t="array" ref="BV1920">INDEX($K:$P,ROW(),MATCH(BV$3,$K$2:$P$2,0))</f>
        <v>1000</v>
      </c>
      <c r="BW1920" s="147" cm="1">
        <f t="array" ref="BW1920">INDEX($K:$P,ROW(),MATCH(BW$3,$K$2:$P$2,0))</f>
        <v>1000</v>
      </c>
      <c r="BX1920" s="147" cm="1">
        <f t="array" ref="BX1920">INDEX($K:$P,ROW(),MATCH(BX$3,$K$2:$P$2,0))</f>
        <v>1000</v>
      </c>
      <c r="BY1920" s="147" cm="1">
        <f t="array" ref="BY1920">INDEX($K:$P,ROW(),MATCH(BY$3,$K$2:$P$2,0))</f>
        <v>1000</v>
      </c>
      <c r="BZ1920" s="147" cm="1">
        <f t="array" ref="BZ1920">INDEX($K:$P,ROW(),MATCH(BZ$3,$K$2:$P$2,0))</f>
        <v>1000</v>
      </c>
      <c r="CA1920" s="147" cm="1">
        <f t="array" ref="CA1920">INDEX($K:$P,ROW(),MATCH(CA$3,$K$2:$P$2,0))</f>
        <v>1000</v>
      </c>
      <c r="CB1920" s="147" cm="1">
        <f t="array" ref="CB1920">INDEX($K:$P,ROW(),MATCH(CB$3,$K$2:$P$2,0))</f>
        <v>1000</v>
      </c>
      <c r="CC1920" s="147" cm="1">
        <f t="array" ref="CC1920">INDEX($K:$P,ROW(),MATCH(CC$3,$K$2:$P$2,0))</f>
        <v>1000</v>
      </c>
      <c r="CD1920" s="147" cm="1">
        <f t="array" ref="CD1920">INDEX($K:$P,ROW(),MATCH(CD$3,$K$2:$P$2,0))</f>
        <v>1000</v>
      </c>
      <c r="CE1920" s="147" cm="1">
        <f t="array" ref="CE1920">INDEX($K:$P,ROW(),MATCH(CE$3,$K$2:$P$2,0))</f>
        <v>1000</v>
      </c>
      <c r="CF1920" s="147" cm="1">
        <f t="array" ref="CF1920">INDEX($K:$P,ROW(),MATCH(CF$3,$K$2:$P$2,0))</f>
        <v>1000</v>
      </c>
      <c r="CG1920" s="147" cm="1">
        <f t="array" ref="CG1920">INDEX($K:$P,ROW(),MATCH(CG$3,$K$2:$P$2,0))</f>
        <v>1000</v>
      </c>
      <c r="CH1920" s="147" cm="1">
        <f t="array" ref="CH1920">INDEX($K:$P,ROW(),MATCH(CH$3,$K$2:$P$2,0))</f>
        <v>1000</v>
      </c>
      <c r="CI1920" s="147" cm="1">
        <f t="array" ref="CI1920">INDEX($K:$P,ROW(),MATCH(CI$3,$K$2:$P$2,0))</f>
        <v>1000</v>
      </c>
      <c r="CJ1920" s="147" cm="1">
        <f t="array" ref="CJ1920">INDEX($K:$P,ROW(),MATCH(CJ$3,$K$2:$P$2,0))</f>
        <v>1000</v>
      </c>
      <c r="CK1920" s="147" cm="1">
        <f t="array" ref="CK1920">INDEX($K:$P,ROW(),MATCH(CK$3,$K$2:$P$2,0))</f>
        <v>1000</v>
      </c>
      <c r="CL1920" s="147" cm="1">
        <f t="array" ref="CL1920">INDEX($K:$P,ROW(),MATCH(CL$3,$K$2:$P$2,0))</f>
        <v>1000</v>
      </c>
      <c r="CN1920" s="60"/>
      <c r="CO1920" s="147" t="e" cm="1">
        <f t="array" ref="CO1920">INDEX($K:$P,ROW(),MATCH(CO$3,$K$2:$P$2,0))</f>
        <v>#N/A</v>
      </c>
      <c r="CP1920" s="147" t="e" cm="1">
        <f t="array" ref="CP1920">INDEX($K:$P,ROW(),MATCH(CP$3,$K$2:$P$2,0))</f>
        <v>#N/A</v>
      </c>
      <c r="CQ1920" s="147" t="e" cm="1">
        <f t="array" ref="CQ1920">INDEX($K:$P,ROW(),MATCH(CQ$3,$K$2:$P$2,0))</f>
        <v>#N/A</v>
      </c>
      <c r="CR1920" s="147" t="e" cm="1">
        <f t="array" ref="CR1920">INDEX($K:$P,ROW(),MATCH(CR$3,$K$2:$P$2,0))</f>
        <v>#N/A</v>
      </c>
      <c r="CS1920" s="147" t="e" cm="1">
        <f t="array" ref="CS1920">INDEX($K:$P,ROW(),MATCH(CS$3,$K$2:$P$2,0))</f>
        <v>#N/A</v>
      </c>
      <c r="CT1920" s="147" t="e" cm="1">
        <f t="array" ref="CT1920">INDEX($K:$P,ROW(),MATCH(CT$3,$K$2:$P$2,0))</f>
        <v>#N/A</v>
      </c>
      <c r="CU1920" s="147" t="e" cm="1">
        <f t="array" ref="CU1920">INDEX($K:$P,ROW(),MATCH(CU$3,$K$2:$P$2,0))</f>
        <v>#N/A</v>
      </c>
      <c r="CV1920" s="147" t="e" cm="1">
        <f t="array" ref="CV1920">INDEX($K:$P,ROW(),MATCH(CV$3,$K$2:$P$2,0))</f>
        <v>#N/A</v>
      </c>
      <c r="CW1920" s="147" t="e" cm="1">
        <f t="array" ref="CW1920">INDEX($K:$P,ROW(),MATCH(CW$3,$K$2:$P$2,0))</f>
        <v>#N/A</v>
      </c>
      <c r="CX1920" s="147" t="e" cm="1">
        <f t="array" ref="CX1920">INDEX($K:$P,ROW(),MATCH(CX$3,$K$2:$P$2,0))</f>
        <v>#N/A</v>
      </c>
      <c r="CY1920" s="147" t="e" cm="1">
        <f t="array" ref="CY1920">INDEX($K:$P,ROW(),MATCH(CY$3,$K$2:$P$2,0))</f>
        <v>#N/A</v>
      </c>
      <c r="CZ1920" s="147" t="e" cm="1">
        <f t="array" ref="CZ1920">INDEX($K:$P,ROW(),MATCH(CZ$3,$K$2:$P$2,0))</f>
        <v>#N/A</v>
      </c>
      <c r="DA1920" s="147" t="e" cm="1">
        <f t="array" ref="DA1920">INDEX($K:$P,ROW(),MATCH(DA$3,$K$2:$P$2,0))</f>
        <v>#N/A</v>
      </c>
      <c r="DB1920" s="147" t="e" cm="1">
        <f t="array" ref="DB1920">INDEX($K:$P,ROW(),MATCH(DB$3,$K$2:$P$2,0))</f>
        <v>#N/A</v>
      </c>
      <c r="DC1920" s="147" t="e" cm="1">
        <f t="array" ref="DC1920">INDEX($K:$P,ROW(),MATCH(DC$3,$K$2:$P$2,0))</f>
        <v>#N/A</v>
      </c>
      <c r="DD1920" s="147" t="e" cm="1">
        <f t="array" ref="DD1920">INDEX($K:$P,ROW(),MATCH(DD$3,$K$2:$P$2,0))</f>
        <v>#N/A</v>
      </c>
      <c r="DE1920" s="147" t="e" cm="1">
        <f t="array" ref="DE1920">INDEX($K:$P,ROW(),MATCH(DE$3,$K$2:$P$2,0))</f>
        <v>#N/A</v>
      </c>
      <c r="DF1920" s="147" t="e" cm="1">
        <f t="array" ref="DF1920">INDEX($K:$P,ROW(),MATCH(DF$3,$K$2:$P$2,0))</f>
        <v>#N/A</v>
      </c>
      <c r="DG1920" s="147" t="e" cm="1">
        <f t="array" ref="DG1920">INDEX($K:$P,ROW(),MATCH(DG$3,$K$2:$P$2,0))</f>
        <v>#N/A</v>
      </c>
      <c r="DH1920" s="147" t="e" cm="1">
        <f t="array" ref="DH1920">INDEX($K:$P,ROW(),MATCH(DH$3,$K$2:$P$2,0))</f>
        <v>#N/A</v>
      </c>
      <c r="DI1920" s="147" t="e" cm="1">
        <f t="array" ref="DI1920">INDEX($K:$P,ROW(),MATCH(DI$3,$K$2:$P$2,0))</f>
        <v>#N/A</v>
      </c>
      <c r="DJ1920" s="147" t="e" cm="1">
        <f t="array" ref="DJ1920">INDEX($K:$P,ROW(),MATCH(DJ$3,$K$2:$P$2,0))</f>
        <v>#N/A</v>
      </c>
      <c r="DK1920" s="147" t="e" cm="1">
        <f t="array" ref="DK1920">INDEX($K:$P,ROW(),MATCH(DK$3,$K$2:$P$2,0))</f>
        <v>#N/A</v>
      </c>
      <c r="DL1920" s="147" t="e" cm="1">
        <f t="array" ref="DL1920">INDEX($K:$P,ROW(),MATCH(DL$3,$K$2:$P$2,0))</f>
        <v>#N/A</v>
      </c>
    </row>
    <row r="1921" spans="2:116" x14ac:dyDescent="0.4">
      <c r="B1921" s="6"/>
      <c r="C1921" s="6"/>
      <c r="D1921" t="s">
        <v>773</v>
      </c>
      <c r="E1921" s="8" t="str">
        <f t="shared" si="3203"/>
        <v>1921 SUBR-S</v>
      </c>
      <c r="G1921" s="158" t="s">
        <v>72</v>
      </c>
      <c r="K1921" s="34">
        <f t="shared" ref="K1921:P1921" ca="1" si="3209">SUMIF($3:$3,K$2,1921:1921)</f>
        <v>1200</v>
      </c>
      <c r="L1921" s="34">
        <f t="shared" ca="1" si="3209"/>
        <v>120</v>
      </c>
      <c r="M1921" s="34">
        <f t="shared" ca="1" si="3209"/>
        <v>120</v>
      </c>
      <c r="N1921" s="34">
        <f t="shared" ca="1" si="3209"/>
        <v>120</v>
      </c>
      <c r="O1921" s="34">
        <f t="shared" ca="1" si="3209"/>
        <v>120</v>
      </c>
      <c r="P1921" s="34">
        <f t="shared" ca="1" si="3209"/>
        <v>120</v>
      </c>
      <c r="R1921" s="15"/>
      <c r="S1921" s="76" cm="1">
        <f t="array" aca="1" ref="S1921" ca="1">ROUNDDOWN(INDIRECT(S1911)/S1920,0)</f>
        <v>100</v>
      </c>
      <c r="T1921" s="76" cm="1">
        <f t="array" aca="1" ref="T1921" ca="1">ROUNDDOWN(INDIRECT(T1911)/T1920,0)</f>
        <v>100</v>
      </c>
      <c r="U1921" s="76" cm="1">
        <f t="array" aca="1" ref="U1921" ca="1">ROUNDDOWN(INDIRECT(U1911)/U1920,0)</f>
        <v>100</v>
      </c>
      <c r="V1921" s="76" cm="1">
        <f t="array" aca="1" ref="V1921" ca="1">ROUNDDOWN(INDIRECT(V1911)/V1920,0)</f>
        <v>100</v>
      </c>
      <c r="W1921" s="76" cm="1">
        <f t="array" aca="1" ref="W1921" ca="1">ROUNDDOWN(INDIRECT(W1911)/W1920,0)</f>
        <v>100</v>
      </c>
      <c r="X1921" s="76" cm="1">
        <f t="array" aca="1" ref="X1921" ca="1">ROUNDDOWN(INDIRECT(X1911)/X1920,0)</f>
        <v>100</v>
      </c>
      <c r="Y1921" s="76" cm="1">
        <f t="array" aca="1" ref="Y1921" ca="1">ROUNDDOWN(INDIRECT(Y1911)/Y1920,0)</f>
        <v>100</v>
      </c>
      <c r="Z1921" s="76" cm="1">
        <f t="array" aca="1" ref="Z1921" ca="1">ROUNDDOWN(INDIRECT(Z1911)/Z1920,0)</f>
        <v>100</v>
      </c>
      <c r="AA1921" s="76" cm="1">
        <f t="array" aca="1" ref="AA1921" ca="1">ROUNDDOWN(INDIRECT(AA1911)/AA1920,0)</f>
        <v>100</v>
      </c>
      <c r="AB1921" s="76" cm="1">
        <f t="array" aca="1" ref="AB1921" ca="1">ROUNDDOWN(INDIRECT(AB1911)/AB1920,0)</f>
        <v>100</v>
      </c>
      <c r="AC1921" s="76" cm="1">
        <f t="array" aca="1" ref="AC1921" ca="1">ROUNDDOWN(INDIRECT(AC1911)/AC1920,0)</f>
        <v>100</v>
      </c>
      <c r="AD1921" s="76" cm="1">
        <f t="array" aca="1" ref="AD1921" ca="1">ROUNDDOWN(INDIRECT(AD1911)/AD1920,0)</f>
        <v>100</v>
      </c>
      <c r="AE1921" s="76" cm="1">
        <f t="array" aca="1" ref="AE1921" ca="1">ROUNDDOWN(INDIRECT(AE1911)/AE1920,0)</f>
        <v>10</v>
      </c>
      <c r="AF1921" s="76" cm="1">
        <f t="array" aca="1" ref="AF1921" ca="1">ROUNDDOWN(INDIRECT(AF1911)/AF1920,0)</f>
        <v>10</v>
      </c>
      <c r="AG1921" s="76" cm="1">
        <f t="array" aca="1" ref="AG1921" ca="1">ROUNDDOWN(INDIRECT(AG1911)/AG1920,0)</f>
        <v>10</v>
      </c>
      <c r="AH1921" s="76" cm="1">
        <f t="array" aca="1" ref="AH1921" ca="1">ROUNDDOWN(INDIRECT(AH1911)/AH1920,0)</f>
        <v>10</v>
      </c>
      <c r="AI1921" s="76" cm="1">
        <f t="array" aca="1" ref="AI1921" ca="1">ROUNDDOWN(INDIRECT(AI1911)/AI1920,0)</f>
        <v>10</v>
      </c>
      <c r="AJ1921" s="76" cm="1">
        <f t="array" aca="1" ref="AJ1921" ca="1">ROUNDDOWN(INDIRECT(AJ1911)/AJ1920,0)</f>
        <v>10</v>
      </c>
      <c r="AK1921" s="76" cm="1">
        <f t="array" aca="1" ref="AK1921" ca="1">ROUNDDOWN(INDIRECT(AK1911)/AK1920,0)</f>
        <v>10</v>
      </c>
      <c r="AL1921" s="76" cm="1">
        <f t="array" aca="1" ref="AL1921" ca="1">ROUNDDOWN(INDIRECT(AL1911)/AL1920,0)</f>
        <v>10</v>
      </c>
      <c r="AM1921" s="76" cm="1">
        <f t="array" aca="1" ref="AM1921" ca="1">ROUNDDOWN(INDIRECT(AM1911)/AM1920,0)</f>
        <v>10</v>
      </c>
      <c r="AN1921" s="76" cm="1">
        <f t="array" aca="1" ref="AN1921" ca="1">ROUNDDOWN(INDIRECT(AN1911)/AN1920,0)</f>
        <v>10</v>
      </c>
      <c r="AO1921" s="76" cm="1">
        <f t="array" aca="1" ref="AO1921" ca="1">ROUNDDOWN(INDIRECT(AO1911)/AO1920,0)</f>
        <v>10</v>
      </c>
      <c r="AP1921" s="76" cm="1">
        <f t="array" aca="1" ref="AP1921" ca="1">ROUNDDOWN(INDIRECT(AP1911)/AP1920,0)</f>
        <v>10</v>
      </c>
      <c r="AQ1921" s="76" cm="1">
        <f t="array" aca="1" ref="AQ1921" ca="1">ROUNDDOWN(INDIRECT(AQ1911)/AQ1920,0)</f>
        <v>10</v>
      </c>
      <c r="AR1921" s="76" cm="1">
        <f t="array" aca="1" ref="AR1921" ca="1">ROUNDDOWN(INDIRECT(AR1911)/AR1920,0)</f>
        <v>10</v>
      </c>
      <c r="AS1921" s="76" cm="1">
        <f t="array" aca="1" ref="AS1921" ca="1">ROUNDDOWN(INDIRECT(AS1911)/AS1920,0)</f>
        <v>10</v>
      </c>
      <c r="AT1921" s="76" cm="1">
        <f t="array" aca="1" ref="AT1921" ca="1">ROUNDDOWN(INDIRECT(AT1911)/AT1920,0)</f>
        <v>10</v>
      </c>
      <c r="AU1921" s="76" cm="1">
        <f t="array" aca="1" ref="AU1921" ca="1">ROUNDDOWN(INDIRECT(AU1911)/AU1920,0)</f>
        <v>10</v>
      </c>
      <c r="AV1921" s="76" cm="1">
        <f t="array" aca="1" ref="AV1921" ca="1">ROUNDDOWN(INDIRECT(AV1911)/AV1920,0)</f>
        <v>10</v>
      </c>
      <c r="AW1921" s="76" cm="1">
        <f t="array" aca="1" ref="AW1921" ca="1">ROUNDDOWN(INDIRECT(AW1911)/AW1920,0)</f>
        <v>10</v>
      </c>
      <c r="AX1921" s="76" cm="1">
        <f t="array" aca="1" ref="AX1921" ca="1">ROUNDDOWN(INDIRECT(AX1911)/AX1920,0)</f>
        <v>10</v>
      </c>
      <c r="AY1921" s="76" cm="1">
        <f t="array" aca="1" ref="AY1921" ca="1">ROUNDDOWN(INDIRECT(AY1911)/AY1920,0)</f>
        <v>10</v>
      </c>
      <c r="AZ1921" s="76" cm="1">
        <f t="array" aca="1" ref="AZ1921" ca="1">ROUNDDOWN(INDIRECT(AZ1911)/AZ1920,0)</f>
        <v>10</v>
      </c>
      <c r="BA1921" s="76" cm="1">
        <f t="array" aca="1" ref="BA1921" ca="1">ROUNDDOWN(INDIRECT(BA1911)/BA1920,0)</f>
        <v>10</v>
      </c>
      <c r="BB1921" s="76" cm="1">
        <f t="array" aca="1" ref="BB1921" ca="1">ROUNDDOWN(INDIRECT(BB1911)/BB1920,0)</f>
        <v>10</v>
      </c>
      <c r="BC1921" s="76" cm="1">
        <f t="array" aca="1" ref="BC1921" ca="1">ROUNDDOWN(INDIRECT(BC1911)/BC1920,0)</f>
        <v>10</v>
      </c>
      <c r="BD1921" s="76" cm="1">
        <f t="array" aca="1" ref="BD1921" ca="1">ROUNDDOWN(INDIRECT(BD1911)/BD1920,0)</f>
        <v>10</v>
      </c>
      <c r="BE1921" s="76" cm="1">
        <f t="array" aca="1" ref="BE1921" ca="1">ROUNDDOWN(INDIRECT(BE1911)/BE1920,0)</f>
        <v>10</v>
      </c>
      <c r="BF1921" s="76" cm="1">
        <f t="array" aca="1" ref="BF1921" ca="1">ROUNDDOWN(INDIRECT(BF1911)/BF1920,0)</f>
        <v>10</v>
      </c>
      <c r="BG1921" s="76" cm="1">
        <f t="array" aca="1" ref="BG1921" ca="1">ROUNDDOWN(INDIRECT(BG1911)/BG1920,0)</f>
        <v>10</v>
      </c>
      <c r="BH1921" s="76" cm="1">
        <f t="array" aca="1" ref="BH1921" ca="1">ROUNDDOWN(INDIRECT(BH1911)/BH1920,0)</f>
        <v>10</v>
      </c>
      <c r="BI1921" s="76" cm="1">
        <f t="array" aca="1" ref="BI1921" ca="1">ROUNDDOWN(INDIRECT(BI1911)/BI1920,0)</f>
        <v>10</v>
      </c>
      <c r="BJ1921" s="76" cm="1">
        <f t="array" aca="1" ref="BJ1921" ca="1">ROUNDDOWN(INDIRECT(BJ1911)/BJ1920,0)</f>
        <v>10</v>
      </c>
      <c r="BK1921" s="76" cm="1">
        <f t="array" aca="1" ref="BK1921" ca="1">ROUNDDOWN(INDIRECT(BK1911)/BK1920,0)</f>
        <v>10</v>
      </c>
      <c r="BL1921" s="76" cm="1">
        <f t="array" aca="1" ref="BL1921" ca="1">ROUNDDOWN(INDIRECT(BL1911)/BL1920,0)</f>
        <v>10</v>
      </c>
      <c r="BM1921" s="76" cm="1">
        <f t="array" aca="1" ref="BM1921" ca="1">ROUNDDOWN(INDIRECT(BM1911)/BM1920,0)</f>
        <v>10</v>
      </c>
      <c r="BN1921" s="76" cm="1">
        <f t="array" aca="1" ref="BN1921" ca="1">ROUNDDOWN(INDIRECT(BN1911)/BN1920,0)</f>
        <v>10</v>
      </c>
      <c r="BO1921" s="76" cm="1">
        <f t="array" aca="1" ref="BO1921" ca="1">ROUNDDOWN(INDIRECT(BO1911)/BO1920,0)</f>
        <v>10</v>
      </c>
      <c r="BP1921" s="76" cm="1">
        <f t="array" aca="1" ref="BP1921" ca="1">ROUNDDOWN(INDIRECT(BP1911)/BP1920,0)</f>
        <v>10</v>
      </c>
      <c r="BQ1921" s="76" cm="1">
        <f t="array" aca="1" ref="BQ1921" ca="1">ROUNDDOWN(INDIRECT(BQ1911)/BQ1920,0)</f>
        <v>10</v>
      </c>
      <c r="BR1921" s="76" cm="1">
        <f t="array" aca="1" ref="BR1921" ca="1">ROUNDDOWN(INDIRECT(BR1911)/BR1920,0)</f>
        <v>10</v>
      </c>
      <c r="BS1921" s="76" cm="1">
        <f t="array" aca="1" ref="BS1921" ca="1">ROUNDDOWN(INDIRECT(BS1911)/BS1920,0)</f>
        <v>10</v>
      </c>
      <c r="BT1921" s="76" cm="1">
        <f t="array" aca="1" ref="BT1921" ca="1">ROUNDDOWN(INDIRECT(BT1911)/BT1920,0)</f>
        <v>10</v>
      </c>
      <c r="BU1921" s="76" cm="1">
        <f t="array" aca="1" ref="BU1921" ca="1">ROUNDDOWN(INDIRECT(BU1911)/BU1920,0)</f>
        <v>10</v>
      </c>
      <c r="BV1921" s="76" cm="1">
        <f t="array" aca="1" ref="BV1921" ca="1">ROUNDDOWN(INDIRECT(BV1911)/BV1920,0)</f>
        <v>10</v>
      </c>
      <c r="BW1921" s="76" cm="1">
        <f t="array" aca="1" ref="BW1921" ca="1">ROUNDDOWN(INDIRECT(BW1911)/BW1920,0)</f>
        <v>10</v>
      </c>
      <c r="BX1921" s="76" cm="1">
        <f t="array" aca="1" ref="BX1921" ca="1">ROUNDDOWN(INDIRECT(BX1911)/BX1920,0)</f>
        <v>10</v>
      </c>
      <c r="BY1921" s="76" cm="1">
        <f t="array" aca="1" ref="BY1921" ca="1">ROUNDDOWN(INDIRECT(BY1911)/BY1920,0)</f>
        <v>10</v>
      </c>
      <c r="BZ1921" s="76" cm="1">
        <f t="array" aca="1" ref="BZ1921" ca="1">ROUNDDOWN(INDIRECT(BZ1911)/BZ1920,0)</f>
        <v>10</v>
      </c>
      <c r="CA1921" s="76" cm="1">
        <f t="array" aca="1" ref="CA1921" ca="1">ROUNDDOWN(INDIRECT(CA1911)/CA1920,0)</f>
        <v>10</v>
      </c>
      <c r="CB1921" s="76" cm="1">
        <f t="array" aca="1" ref="CB1921" ca="1">ROUNDDOWN(INDIRECT(CB1911)/CB1920,0)</f>
        <v>10</v>
      </c>
      <c r="CC1921" s="76" cm="1">
        <f t="array" aca="1" ref="CC1921" ca="1">ROUNDDOWN(INDIRECT(CC1911)/CC1920,0)</f>
        <v>10</v>
      </c>
      <c r="CD1921" s="76" cm="1">
        <f t="array" aca="1" ref="CD1921" ca="1">ROUNDDOWN(INDIRECT(CD1911)/CD1920,0)</f>
        <v>10</v>
      </c>
      <c r="CE1921" s="76" cm="1">
        <f t="array" aca="1" ref="CE1921" ca="1">ROUNDDOWN(INDIRECT(CE1911)/CE1920,0)</f>
        <v>10</v>
      </c>
      <c r="CF1921" s="76" cm="1">
        <f t="array" aca="1" ref="CF1921" ca="1">ROUNDDOWN(INDIRECT(CF1911)/CF1920,0)</f>
        <v>10</v>
      </c>
      <c r="CG1921" s="76" cm="1">
        <f t="array" aca="1" ref="CG1921" ca="1">ROUNDDOWN(INDIRECT(CG1911)/CG1920,0)</f>
        <v>10</v>
      </c>
      <c r="CH1921" s="76" cm="1">
        <f t="array" aca="1" ref="CH1921" ca="1">ROUNDDOWN(INDIRECT(CH1911)/CH1920,0)</f>
        <v>10</v>
      </c>
      <c r="CI1921" s="76" cm="1">
        <f t="array" aca="1" ref="CI1921" ca="1">ROUNDDOWN(INDIRECT(CI1911)/CI1920,0)</f>
        <v>10</v>
      </c>
      <c r="CJ1921" s="76" cm="1">
        <f t="array" aca="1" ref="CJ1921" ca="1">ROUNDDOWN(INDIRECT(CJ1911)/CJ1920,0)</f>
        <v>10</v>
      </c>
      <c r="CK1921" s="76" cm="1">
        <f t="array" aca="1" ref="CK1921" ca="1">ROUNDDOWN(INDIRECT(CK1911)/CK1920,0)</f>
        <v>10</v>
      </c>
      <c r="CL1921" s="76" cm="1">
        <f t="array" aca="1" ref="CL1921" ca="1">ROUNDDOWN(INDIRECT(CL1911)/CL1920,0)</f>
        <v>10</v>
      </c>
      <c r="CO1921" s="76" t="e" cm="1">
        <f t="array" aca="1" ref="CO1921" ca="1">ROUNDDOWN(INDIRECT(CO1911)/CO1920,0)</f>
        <v>#N/A</v>
      </c>
      <c r="CP1921" s="76" t="e" cm="1">
        <f t="array" aca="1" ref="CP1921" ca="1">ROUNDDOWN(INDIRECT(CP1911)/CP1920,0)</f>
        <v>#N/A</v>
      </c>
      <c r="CQ1921" s="76" t="e" cm="1">
        <f t="array" aca="1" ref="CQ1921" ca="1">ROUNDDOWN(INDIRECT(CQ1911)/CQ1920,0)</f>
        <v>#N/A</v>
      </c>
      <c r="CR1921" s="76" t="e" cm="1">
        <f t="array" aca="1" ref="CR1921" ca="1">ROUNDDOWN(INDIRECT(CR1911)/CR1920,0)</f>
        <v>#N/A</v>
      </c>
      <c r="CS1921" s="76" t="e" cm="1">
        <f t="array" aca="1" ref="CS1921" ca="1">ROUNDDOWN(INDIRECT(CS1911)/CS1920,0)</f>
        <v>#N/A</v>
      </c>
      <c r="CT1921" s="76" t="e" cm="1">
        <f t="array" aca="1" ref="CT1921" ca="1">ROUNDDOWN(INDIRECT(CT1911)/CT1920,0)</f>
        <v>#N/A</v>
      </c>
      <c r="CU1921" s="76" t="e" cm="1">
        <f t="array" aca="1" ref="CU1921" ca="1">ROUNDDOWN(INDIRECT(CU1911)/CU1920,0)</f>
        <v>#N/A</v>
      </c>
      <c r="CV1921" s="76" t="e" cm="1">
        <f t="array" aca="1" ref="CV1921" ca="1">ROUNDDOWN(INDIRECT(CV1911)/CV1920,0)</f>
        <v>#N/A</v>
      </c>
      <c r="CW1921" s="76" t="e" cm="1">
        <f t="array" aca="1" ref="CW1921" ca="1">ROUNDDOWN(INDIRECT(CW1911)/CW1920,0)</f>
        <v>#N/A</v>
      </c>
      <c r="CX1921" s="76" t="e" cm="1">
        <f t="array" aca="1" ref="CX1921" ca="1">ROUNDDOWN(INDIRECT(CX1911)/CX1920,0)</f>
        <v>#N/A</v>
      </c>
      <c r="CY1921" s="76" t="e" cm="1">
        <f t="array" aca="1" ref="CY1921" ca="1">ROUNDDOWN(INDIRECT(CY1911)/CY1920,0)</f>
        <v>#N/A</v>
      </c>
      <c r="CZ1921" s="76" t="e" cm="1">
        <f t="array" aca="1" ref="CZ1921" ca="1">ROUNDDOWN(INDIRECT(CZ1911)/CZ1920,0)</f>
        <v>#N/A</v>
      </c>
      <c r="DA1921" s="76" t="e" cm="1">
        <f t="array" aca="1" ref="DA1921" ca="1">ROUNDDOWN(INDIRECT(DA1911)/DA1920,0)</f>
        <v>#N/A</v>
      </c>
      <c r="DB1921" s="76" t="e" cm="1">
        <f t="array" aca="1" ref="DB1921" ca="1">ROUNDDOWN(INDIRECT(DB1911)/DB1920,0)</f>
        <v>#N/A</v>
      </c>
      <c r="DC1921" s="76" t="e" cm="1">
        <f t="array" aca="1" ref="DC1921" ca="1">ROUNDDOWN(INDIRECT(DC1911)/DC1920,0)</f>
        <v>#N/A</v>
      </c>
      <c r="DD1921" s="76" t="e" cm="1">
        <f t="array" aca="1" ref="DD1921" ca="1">ROUNDDOWN(INDIRECT(DD1911)/DD1920,0)</f>
        <v>#N/A</v>
      </c>
      <c r="DE1921" s="76" t="e" cm="1">
        <f t="array" aca="1" ref="DE1921" ca="1">ROUNDDOWN(INDIRECT(DE1911)/DE1920,0)</f>
        <v>#N/A</v>
      </c>
      <c r="DF1921" s="76" t="e" cm="1">
        <f t="array" aca="1" ref="DF1921" ca="1">ROUNDDOWN(INDIRECT(DF1911)/DF1920,0)</f>
        <v>#N/A</v>
      </c>
      <c r="DG1921" s="76" t="e" cm="1">
        <f t="array" aca="1" ref="DG1921" ca="1">ROUNDDOWN(INDIRECT(DG1911)/DG1920,0)</f>
        <v>#N/A</v>
      </c>
      <c r="DH1921" s="76" t="e" cm="1">
        <f t="array" aca="1" ref="DH1921" ca="1">ROUNDDOWN(INDIRECT(DH1911)/DH1920,0)</f>
        <v>#N/A</v>
      </c>
      <c r="DI1921" s="76" t="e" cm="1">
        <f t="array" aca="1" ref="DI1921" ca="1">ROUNDDOWN(INDIRECT(DI1911)/DI1920,0)</f>
        <v>#N/A</v>
      </c>
      <c r="DJ1921" s="76" t="e" cm="1">
        <f t="array" aca="1" ref="DJ1921" ca="1">ROUNDDOWN(INDIRECT(DJ1911)/DJ1920,0)</f>
        <v>#N/A</v>
      </c>
      <c r="DK1921" s="76" t="e" cm="1">
        <f t="array" aca="1" ref="DK1921" ca="1">ROUNDDOWN(INDIRECT(DK1911)/DK1920,0)</f>
        <v>#N/A</v>
      </c>
      <c r="DL1921" s="76" t="e" cm="1">
        <f t="array" aca="1" ref="DL1921" ca="1">ROUNDDOWN(INDIRECT(DL1911)/DL1920,0)</f>
        <v>#N/A</v>
      </c>
    </row>
    <row r="1922" spans="2:116" x14ac:dyDescent="0.4">
      <c r="B1922" t="str">
        <f>E1922</f>
        <v>1922 SUBR-S</v>
      </c>
      <c r="D1922" t="s">
        <v>773</v>
      </c>
      <c r="E1922" s="8" t="str">
        <f t="shared" si="3203"/>
        <v>1922 SUBR-S</v>
      </c>
      <c r="G1922" s="145" t="s">
        <v>73</v>
      </c>
      <c r="H1922" s="12"/>
      <c r="I1922" s="60"/>
      <c r="J1922" s="60"/>
      <c r="K1922" s="16">
        <v>0.05</v>
      </c>
      <c r="L1922" s="16">
        <v>0.05</v>
      </c>
      <c r="M1922" s="16">
        <v>0.05</v>
      </c>
      <c r="N1922" s="16">
        <v>0.05</v>
      </c>
      <c r="O1922" s="16">
        <v>0.05</v>
      </c>
      <c r="P1922" s="16">
        <v>0.05</v>
      </c>
      <c r="R1922" s="20"/>
      <c r="S1922" s="150" cm="1">
        <f t="array" ref="S1922">INDEX($K:$P,ROW(),MATCH(S$3,$K$2:$P$2,0))</f>
        <v>0.05</v>
      </c>
      <c r="T1922" s="150" cm="1">
        <f t="array" ref="T1922">INDEX($K:$P,ROW(),MATCH(T$3,$K$2:$P$2,0))</f>
        <v>0.05</v>
      </c>
      <c r="U1922" s="150" cm="1">
        <f t="array" ref="U1922">INDEX($K:$P,ROW(),MATCH(U$3,$K$2:$P$2,0))</f>
        <v>0.05</v>
      </c>
      <c r="V1922" s="150" cm="1">
        <f t="array" ref="V1922">INDEX($K:$P,ROW(),MATCH(V$3,$K$2:$P$2,0))</f>
        <v>0.05</v>
      </c>
      <c r="W1922" s="150" cm="1">
        <f t="array" ref="W1922">INDEX($K:$P,ROW(),MATCH(W$3,$K$2:$P$2,0))</f>
        <v>0.05</v>
      </c>
      <c r="X1922" s="150" cm="1">
        <f t="array" ref="X1922">INDEX($K:$P,ROW(),MATCH(X$3,$K$2:$P$2,0))</f>
        <v>0.05</v>
      </c>
      <c r="Y1922" s="150" cm="1">
        <f t="array" ref="Y1922">INDEX($K:$P,ROW(),MATCH(Y$3,$K$2:$P$2,0))</f>
        <v>0.05</v>
      </c>
      <c r="Z1922" s="150" cm="1">
        <f t="array" ref="Z1922">INDEX($K:$P,ROW(),MATCH(Z$3,$K$2:$P$2,0))</f>
        <v>0.05</v>
      </c>
      <c r="AA1922" s="150" cm="1">
        <f t="array" ref="AA1922">INDEX($K:$P,ROW(),MATCH(AA$3,$K$2:$P$2,0))</f>
        <v>0.05</v>
      </c>
      <c r="AB1922" s="150" cm="1">
        <f t="array" ref="AB1922">INDEX($K:$P,ROW(),MATCH(AB$3,$K$2:$P$2,0))</f>
        <v>0.05</v>
      </c>
      <c r="AC1922" s="150" cm="1">
        <f t="array" ref="AC1922">INDEX($K:$P,ROW(),MATCH(AC$3,$K$2:$P$2,0))</f>
        <v>0.05</v>
      </c>
      <c r="AD1922" s="150" cm="1">
        <f t="array" ref="AD1922">INDEX($K:$P,ROW(),MATCH(AD$3,$K$2:$P$2,0))</f>
        <v>0.05</v>
      </c>
      <c r="AE1922" s="150" cm="1">
        <f t="array" ref="AE1922">INDEX($K:$P,ROW(),MATCH(AE$3,$K$2:$P$2,0))</f>
        <v>0.05</v>
      </c>
      <c r="AF1922" s="150" cm="1">
        <f t="array" ref="AF1922">INDEX($K:$P,ROW(),MATCH(AF$3,$K$2:$P$2,0))</f>
        <v>0.05</v>
      </c>
      <c r="AG1922" s="150" cm="1">
        <f t="array" ref="AG1922">INDEX($K:$P,ROW(),MATCH(AG$3,$K$2:$P$2,0))</f>
        <v>0.05</v>
      </c>
      <c r="AH1922" s="150" cm="1">
        <f t="array" ref="AH1922">INDEX($K:$P,ROW(),MATCH(AH$3,$K$2:$P$2,0))</f>
        <v>0.05</v>
      </c>
      <c r="AI1922" s="150" cm="1">
        <f t="array" ref="AI1922">INDEX($K:$P,ROW(),MATCH(AI$3,$K$2:$P$2,0))</f>
        <v>0.05</v>
      </c>
      <c r="AJ1922" s="150" cm="1">
        <f t="array" ref="AJ1922">INDEX($K:$P,ROW(),MATCH(AJ$3,$K$2:$P$2,0))</f>
        <v>0.05</v>
      </c>
      <c r="AK1922" s="150" cm="1">
        <f t="array" ref="AK1922">INDEX($K:$P,ROW(),MATCH(AK$3,$K$2:$P$2,0))</f>
        <v>0.05</v>
      </c>
      <c r="AL1922" s="150" cm="1">
        <f t="array" ref="AL1922">INDEX($K:$P,ROW(),MATCH(AL$3,$K$2:$P$2,0))</f>
        <v>0.05</v>
      </c>
      <c r="AM1922" s="150" cm="1">
        <f t="array" ref="AM1922">INDEX($K:$P,ROW(),MATCH(AM$3,$K$2:$P$2,0))</f>
        <v>0.05</v>
      </c>
      <c r="AN1922" s="150" cm="1">
        <f t="array" ref="AN1922">INDEX($K:$P,ROW(),MATCH(AN$3,$K$2:$P$2,0))</f>
        <v>0.05</v>
      </c>
      <c r="AO1922" s="150" cm="1">
        <f t="array" ref="AO1922">INDEX($K:$P,ROW(),MATCH(AO$3,$K$2:$P$2,0))</f>
        <v>0.05</v>
      </c>
      <c r="AP1922" s="150" cm="1">
        <f t="array" ref="AP1922">INDEX($K:$P,ROW(),MATCH(AP$3,$K$2:$P$2,0))</f>
        <v>0.05</v>
      </c>
      <c r="AQ1922" s="150" cm="1">
        <f t="array" ref="AQ1922">INDEX($K:$P,ROW(),MATCH(AQ$3,$K$2:$P$2,0))</f>
        <v>0.05</v>
      </c>
      <c r="AR1922" s="150" cm="1">
        <f t="array" ref="AR1922">INDEX($K:$P,ROW(),MATCH(AR$3,$K$2:$P$2,0))</f>
        <v>0.05</v>
      </c>
      <c r="AS1922" s="150" cm="1">
        <f t="array" ref="AS1922">INDEX($K:$P,ROW(),MATCH(AS$3,$K$2:$P$2,0))</f>
        <v>0.05</v>
      </c>
      <c r="AT1922" s="150" cm="1">
        <f t="array" ref="AT1922">INDEX($K:$P,ROW(),MATCH(AT$3,$K$2:$P$2,0))</f>
        <v>0.05</v>
      </c>
      <c r="AU1922" s="150" cm="1">
        <f t="array" ref="AU1922">INDEX($K:$P,ROW(),MATCH(AU$3,$K$2:$P$2,0))</f>
        <v>0.05</v>
      </c>
      <c r="AV1922" s="150" cm="1">
        <f t="array" ref="AV1922">INDEX($K:$P,ROW(),MATCH(AV$3,$K$2:$P$2,0))</f>
        <v>0.05</v>
      </c>
      <c r="AW1922" s="150" cm="1">
        <f t="array" ref="AW1922">INDEX($K:$P,ROW(),MATCH(AW$3,$K$2:$P$2,0))</f>
        <v>0.05</v>
      </c>
      <c r="AX1922" s="150" cm="1">
        <f t="array" ref="AX1922">INDEX($K:$P,ROW(),MATCH(AX$3,$K$2:$P$2,0))</f>
        <v>0.05</v>
      </c>
      <c r="AY1922" s="150" cm="1">
        <f t="array" ref="AY1922">INDEX($K:$P,ROW(),MATCH(AY$3,$K$2:$P$2,0))</f>
        <v>0.05</v>
      </c>
      <c r="AZ1922" s="150" cm="1">
        <f t="array" ref="AZ1922">INDEX($K:$P,ROW(),MATCH(AZ$3,$K$2:$P$2,0))</f>
        <v>0.05</v>
      </c>
      <c r="BA1922" s="150" cm="1">
        <f t="array" ref="BA1922">INDEX($K:$P,ROW(),MATCH(BA$3,$K$2:$P$2,0))</f>
        <v>0.05</v>
      </c>
      <c r="BB1922" s="150" cm="1">
        <f t="array" ref="BB1922">INDEX($K:$P,ROW(),MATCH(BB$3,$K$2:$P$2,0))</f>
        <v>0.05</v>
      </c>
      <c r="BC1922" s="150" cm="1">
        <f t="array" ref="BC1922">INDEX($K:$P,ROW(),MATCH(BC$3,$K$2:$P$2,0))</f>
        <v>0.05</v>
      </c>
      <c r="BD1922" s="150" cm="1">
        <f t="array" ref="BD1922">INDEX($K:$P,ROW(),MATCH(BD$3,$K$2:$P$2,0))</f>
        <v>0.05</v>
      </c>
      <c r="BE1922" s="150" cm="1">
        <f t="array" ref="BE1922">INDEX($K:$P,ROW(),MATCH(BE$3,$K$2:$P$2,0))</f>
        <v>0.05</v>
      </c>
      <c r="BF1922" s="150" cm="1">
        <f t="array" ref="BF1922">INDEX($K:$P,ROW(),MATCH(BF$3,$K$2:$P$2,0))</f>
        <v>0.05</v>
      </c>
      <c r="BG1922" s="150" cm="1">
        <f t="array" ref="BG1922">INDEX($K:$P,ROW(),MATCH(BG$3,$K$2:$P$2,0))</f>
        <v>0.05</v>
      </c>
      <c r="BH1922" s="150" cm="1">
        <f t="array" ref="BH1922">INDEX($K:$P,ROW(),MATCH(BH$3,$K$2:$P$2,0))</f>
        <v>0.05</v>
      </c>
      <c r="BI1922" s="150" cm="1">
        <f t="array" ref="BI1922">INDEX($K:$P,ROW(),MATCH(BI$3,$K$2:$P$2,0))</f>
        <v>0.05</v>
      </c>
      <c r="BJ1922" s="150" cm="1">
        <f t="array" ref="BJ1922">INDEX($K:$P,ROW(),MATCH(BJ$3,$K$2:$P$2,0))</f>
        <v>0.05</v>
      </c>
      <c r="BK1922" s="150" cm="1">
        <f t="array" ref="BK1922">INDEX($K:$P,ROW(),MATCH(BK$3,$K$2:$P$2,0))</f>
        <v>0.05</v>
      </c>
      <c r="BL1922" s="150" cm="1">
        <f t="array" ref="BL1922">INDEX($K:$P,ROW(),MATCH(BL$3,$K$2:$P$2,0))</f>
        <v>0.05</v>
      </c>
      <c r="BM1922" s="150" cm="1">
        <f t="array" ref="BM1922">INDEX($K:$P,ROW(),MATCH(BM$3,$K$2:$P$2,0))</f>
        <v>0.05</v>
      </c>
      <c r="BN1922" s="150" cm="1">
        <f t="array" ref="BN1922">INDEX($K:$P,ROW(),MATCH(BN$3,$K$2:$P$2,0))</f>
        <v>0.05</v>
      </c>
      <c r="BO1922" s="150" cm="1">
        <f t="array" ref="BO1922">INDEX($K:$P,ROW(),MATCH(BO$3,$K$2:$P$2,0))</f>
        <v>0.05</v>
      </c>
      <c r="BP1922" s="150" cm="1">
        <f t="array" ref="BP1922">INDEX($K:$P,ROW(),MATCH(BP$3,$K$2:$P$2,0))</f>
        <v>0.05</v>
      </c>
      <c r="BQ1922" s="150" cm="1">
        <f t="array" ref="BQ1922">INDEX($K:$P,ROW(),MATCH(BQ$3,$K$2:$P$2,0))</f>
        <v>0.05</v>
      </c>
      <c r="BR1922" s="150" cm="1">
        <f t="array" ref="BR1922">INDEX($K:$P,ROW(),MATCH(BR$3,$K$2:$P$2,0))</f>
        <v>0.05</v>
      </c>
      <c r="BS1922" s="150" cm="1">
        <f t="array" ref="BS1922">INDEX($K:$P,ROW(),MATCH(BS$3,$K$2:$P$2,0))</f>
        <v>0.05</v>
      </c>
      <c r="BT1922" s="150" cm="1">
        <f t="array" ref="BT1922">INDEX($K:$P,ROW(),MATCH(BT$3,$K$2:$P$2,0))</f>
        <v>0.05</v>
      </c>
      <c r="BU1922" s="150" cm="1">
        <f t="array" ref="BU1922">INDEX($K:$P,ROW(),MATCH(BU$3,$K$2:$P$2,0))</f>
        <v>0.05</v>
      </c>
      <c r="BV1922" s="150" cm="1">
        <f t="array" ref="BV1922">INDEX($K:$P,ROW(),MATCH(BV$3,$K$2:$P$2,0))</f>
        <v>0.05</v>
      </c>
      <c r="BW1922" s="150" cm="1">
        <f t="array" ref="BW1922">INDEX($K:$P,ROW(),MATCH(BW$3,$K$2:$P$2,0))</f>
        <v>0.05</v>
      </c>
      <c r="BX1922" s="150" cm="1">
        <f t="array" ref="BX1922">INDEX($K:$P,ROW(),MATCH(BX$3,$K$2:$P$2,0))</f>
        <v>0.05</v>
      </c>
      <c r="BY1922" s="150" cm="1">
        <f t="array" ref="BY1922">INDEX($K:$P,ROW(),MATCH(BY$3,$K$2:$P$2,0))</f>
        <v>0.05</v>
      </c>
      <c r="BZ1922" s="150" cm="1">
        <f t="array" ref="BZ1922">INDEX($K:$P,ROW(),MATCH(BZ$3,$K$2:$P$2,0))</f>
        <v>0.05</v>
      </c>
      <c r="CA1922" s="150" cm="1">
        <f t="array" ref="CA1922">INDEX($K:$P,ROW(),MATCH(CA$3,$K$2:$P$2,0))</f>
        <v>0.05</v>
      </c>
      <c r="CB1922" s="150" cm="1">
        <f t="array" ref="CB1922">INDEX($K:$P,ROW(),MATCH(CB$3,$K$2:$P$2,0))</f>
        <v>0.05</v>
      </c>
      <c r="CC1922" s="150" cm="1">
        <f t="array" ref="CC1922">INDEX($K:$P,ROW(),MATCH(CC$3,$K$2:$P$2,0))</f>
        <v>0.05</v>
      </c>
      <c r="CD1922" s="150" cm="1">
        <f t="array" ref="CD1922">INDEX($K:$P,ROW(),MATCH(CD$3,$K$2:$P$2,0))</f>
        <v>0.05</v>
      </c>
      <c r="CE1922" s="150" cm="1">
        <f t="array" ref="CE1922">INDEX($K:$P,ROW(),MATCH(CE$3,$K$2:$P$2,0))</f>
        <v>0.05</v>
      </c>
      <c r="CF1922" s="150" cm="1">
        <f t="array" ref="CF1922">INDEX($K:$P,ROW(),MATCH(CF$3,$K$2:$P$2,0))</f>
        <v>0.05</v>
      </c>
      <c r="CG1922" s="150" cm="1">
        <f t="array" ref="CG1922">INDEX($K:$P,ROW(),MATCH(CG$3,$K$2:$P$2,0))</f>
        <v>0.05</v>
      </c>
      <c r="CH1922" s="150" cm="1">
        <f t="array" ref="CH1922">INDEX($K:$P,ROW(),MATCH(CH$3,$K$2:$P$2,0))</f>
        <v>0.05</v>
      </c>
      <c r="CI1922" s="150" cm="1">
        <f t="array" ref="CI1922">INDEX($K:$P,ROW(),MATCH(CI$3,$K$2:$P$2,0))</f>
        <v>0.05</v>
      </c>
      <c r="CJ1922" s="150" cm="1">
        <f t="array" ref="CJ1922">INDEX($K:$P,ROW(),MATCH(CJ$3,$K$2:$P$2,0))</f>
        <v>0.05</v>
      </c>
      <c r="CK1922" s="150" cm="1">
        <f t="array" ref="CK1922">INDEX($K:$P,ROW(),MATCH(CK$3,$K$2:$P$2,0))</f>
        <v>0.05</v>
      </c>
      <c r="CL1922" s="150" cm="1">
        <f t="array" ref="CL1922">INDEX($K:$P,ROW(),MATCH(CL$3,$K$2:$P$2,0))</f>
        <v>0.05</v>
      </c>
      <c r="CN1922" s="60"/>
      <c r="CO1922" s="150" t="e" cm="1">
        <f t="array" ref="CO1922">INDEX($K:$P,ROW(),MATCH(CO$3,$K$2:$P$2,0))</f>
        <v>#N/A</v>
      </c>
      <c r="CP1922" s="150" t="e" cm="1">
        <f t="array" ref="CP1922">INDEX($K:$P,ROW(),MATCH(CP$3,$K$2:$P$2,0))</f>
        <v>#N/A</v>
      </c>
      <c r="CQ1922" s="150" t="e" cm="1">
        <f t="array" ref="CQ1922">INDEX($K:$P,ROW(),MATCH(CQ$3,$K$2:$P$2,0))</f>
        <v>#N/A</v>
      </c>
      <c r="CR1922" s="150" t="e" cm="1">
        <f t="array" ref="CR1922">INDEX($K:$P,ROW(),MATCH(CR$3,$K$2:$P$2,0))</f>
        <v>#N/A</v>
      </c>
      <c r="CS1922" s="150" t="e" cm="1">
        <f t="array" ref="CS1922">INDEX($K:$P,ROW(),MATCH(CS$3,$K$2:$P$2,0))</f>
        <v>#N/A</v>
      </c>
      <c r="CT1922" s="150" t="e" cm="1">
        <f t="array" ref="CT1922">INDEX($K:$P,ROW(),MATCH(CT$3,$K$2:$P$2,0))</f>
        <v>#N/A</v>
      </c>
      <c r="CU1922" s="150" t="e" cm="1">
        <f t="array" ref="CU1922">INDEX($K:$P,ROW(),MATCH(CU$3,$K$2:$P$2,0))</f>
        <v>#N/A</v>
      </c>
      <c r="CV1922" s="150" t="e" cm="1">
        <f t="array" ref="CV1922">INDEX($K:$P,ROW(),MATCH(CV$3,$K$2:$P$2,0))</f>
        <v>#N/A</v>
      </c>
      <c r="CW1922" s="150" t="e" cm="1">
        <f t="array" ref="CW1922">INDEX($K:$P,ROW(),MATCH(CW$3,$K$2:$P$2,0))</f>
        <v>#N/A</v>
      </c>
      <c r="CX1922" s="150" t="e" cm="1">
        <f t="array" ref="CX1922">INDEX($K:$P,ROW(),MATCH(CX$3,$K$2:$P$2,0))</f>
        <v>#N/A</v>
      </c>
      <c r="CY1922" s="150" t="e" cm="1">
        <f t="array" ref="CY1922">INDEX($K:$P,ROW(),MATCH(CY$3,$K$2:$P$2,0))</f>
        <v>#N/A</v>
      </c>
      <c r="CZ1922" s="150" t="e" cm="1">
        <f t="array" ref="CZ1922">INDEX($K:$P,ROW(),MATCH(CZ$3,$K$2:$P$2,0))</f>
        <v>#N/A</v>
      </c>
      <c r="DA1922" s="150" t="e" cm="1">
        <f t="array" ref="DA1922">INDEX($K:$P,ROW(),MATCH(DA$3,$K$2:$P$2,0))</f>
        <v>#N/A</v>
      </c>
      <c r="DB1922" s="150" t="e" cm="1">
        <f t="array" ref="DB1922">INDEX($K:$P,ROW(),MATCH(DB$3,$K$2:$P$2,0))</f>
        <v>#N/A</v>
      </c>
      <c r="DC1922" s="150" t="e" cm="1">
        <f t="array" ref="DC1922">INDEX($K:$P,ROW(),MATCH(DC$3,$K$2:$P$2,0))</f>
        <v>#N/A</v>
      </c>
      <c r="DD1922" s="150" t="e" cm="1">
        <f t="array" ref="DD1922">INDEX($K:$P,ROW(),MATCH(DD$3,$K$2:$P$2,0))</f>
        <v>#N/A</v>
      </c>
      <c r="DE1922" s="150" t="e" cm="1">
        <f t="array" ref="DE1922">INDEX($K:$P,ROW(),MATCH(DE$3,$K$2:$P$2,0))</f>
        <v>#N/A</v>
      </c>
      <c r="DF1922" s="150" t="e" cm="1">
        <f t="array" ref="DF1922">INDEX($K:$P,ROW(),MATCH(DF$3,$K$2:$P$2,0))</f>
        <v>#N/A</v>
      </c>
      <c r="DG1922" s="150" t="e" cm="1">
        <f t="array" ref="DG1922">INDEX($K:$P,ROW(),MATCH(DG$3,$K$2:$P$2,0))</f>
        <v>#N/A</v>
      </c>
      <c r="DH1922" s="150" t="e" cm="1">
        <f t="array" ref="DH1922">INDEX($K:$P,ROW(),MATCH(DH$3,$K$2:$P$2,0))</f>
        <v>#N/A</v>
      </c>
      <c r="DI1922" s="150" t="e" cm="1">
        <f t="array" ref="DI1922">INDEX($K:$P,ROW(),MATCH(DI$3,$K$2:$P$2,0))</f>
        <v>#N/A</v>
      </c>
      <c r="DJ1922" s="150" t="e" cm="1">
        <f t="array" ref="DJ1922">INDEX($K:$P,ROW(),MATCH(DJ$3,$K$2:$P$2,0))</f>
        <v>#N/A</v>
      </c>
      <c r="DK1922" s="150" t="e" cm="1">
        <f t="array" ref="DK1922">INDEX($K:$P,ROW(),MATCH(DK$3,$K$2:$P$2,0))</f>
        <v>#N/A</v>
      </c>
      <c r="DL1922" s="150" t="e" cm="1">
        <f t="array" ref="DL1922">INDEX($K:$P,ROW(),MATCH(DL$3,$K$2:$P$2,0))</f>
        <v>#N/A</v>
      </c>
    </row>
    <row r="1923" spans="2:116" x14ac:dyDescent="0.4">
      <c r="D1923" t="s">
        <v>773</v>
      </c>
      <c r="E1923" s="8" t="str">
        <f t="shared" si="3203"/>
        <v>1923 SUBR-S</v>
      </c>
      <c r="G1923" s="158" t="s">
        <v>74</v>
      </c>
      <c r="K1923" s="34">
        <f t="shared" ref="K1923:P1923" ca="1" si="3210">SUMIF($3:$3,K$2,1923:1923)</f>
        <v>-326.68416655901024</v>
      </c>
      <c r="L1923" s="34">
        <f t="shared" ca="1" si="3210"/>
        <v>-434.07922978154875</v>
      </c>
      <c r="M1923" s="34">
        <f t="shared" ca="1" si="3210"/>
        <v>-289.71588013777119</v>
      </c>
      <c r="N1923" s="34">
        <f t="shared" ca="1" si="3210"/>
        <v>-211.70768786898765</v>
      </c>
      <c r="O1923" s="34">
        <f t="shared" ca="1" si="3210"/>
        <v>-169.55517425622395</v>
      </c>
      <c r="P1923" s="34">
        <f t="shared" ca="1" si="3210"/>
        <v>-146.7776383052304</v>
      </c>
      <c r="R1923" s="15"/>
      <c r="S1923" s="76">
        <f t="shared" ref="S1923:AX1923" ca="1" si="3211">-S1922*(S1921+S1919)</f>
        <v>-5</v>
      </c>
      <c r="T1923" s="76">
        <f t="shared" ca="1" si="3211"/>
        <v>-9.75</v>
      </c>
      <c r="U1923" s="76">
        <f t="shared" ca="1" si="3211"/>
        <v>-14.262500000000001</v>
      </c>
      <c r="V1923" s="76">
        <f t="shared" ca="1" si="3211"/>
        <v>-18.549375000000001</v>
      </c>
      <c r="W1923" s="76">
        <f t="shared" ca="1" si="3211"/>
        <v>-22.621906250000002</v>
      </c>
      <c r="X1923" s="76">
        <f t="shared" ca="1" si="3211"/>
        <v>-26.490810937500001</v>
      </c>
      <c r="Y1923" s="76">
        <f t="shared" ca="1" si="3211"/>
        <v>-30.166270390625002</v>
      </c>
      <c r="Z1923" s="76">
        <f t="shared" ca="1" si="3211"/>
        <v>-33.657956871093752</v>
      </c>
      <c r="AA1923" s="76">
        <f t="shared" ca="1" si="3211"/>
        <v>-36.975059027539061</v>
      </c>
      <c r="AB1923" s="76">
        <f t="shared" ca="1" si="3211"/>
        <v>-40.126306076162109</v>
      </c>
      <c r="AC1923" s="76">
        <f t="shared" ca="1" si="3211"/>
        <v>-43.119990772354008</v>
      </c>
      <c r="AD1923" s="76">
        <f t="shared" ca="1" si="3211"/>
        <v>-45.963991233736309</v>
      </c>
      <c r="AE1923" s="76">
        <f t="shared" ca="1" si="3211"/>
        <v>-44.165791672049494</v>
      </c>
      <c r="AF1923" s="76">
        <f t="shared" ca="1" si="3211"/>
        <v>-42.457502088447015</v>
      </c>
      <c r="AG1923" s="76">
        <f t="shared" ca="1" si="3211"/>
        <v>-40.834626984024666</v>
      </c>
      <c r="AH1923" s="76">
        <f t="shared" ca="1" si="3211"/>
        <v>-39.292895634823431</v>
      </c>
      <c r="AI1923" s="76">
        <f t="shared" ca="1" si="3211"/>
        <v>-37.82825085308226</v>
      </c>
      <c r="AJ1923" s="76">
        <f t="shared" ca="1" si="3211"/>
        <v>-36.436838310428143</v>
      </c>
      <c r="AK1923" s="76">
        <f t="shared" ca="1" si="3211"/>
        <v>-35.114996394906733</v>
      </c>
      <c r="AL1923" s="76">
        <f t="shared" ca="1" si="3211"/>
        <v>-33.8592465751614</v>
      </c>
      <c r="AM1923" s="76">
        <f t="shared" ca="1" si="3211"/>
        <v>-32.666284246403329</v>
      </c>
      <c r="AN1923" s="76">
        <f t="shared" ca="1" si="3211"/>
        <v>-31.532970034083167</v>
      </c>
      <c r="AO1923" s="76">
        <f t="shared" ca="1" si="3211"/>
        <v>-30.456321532379008</v>
      </c>
      <c r="AP1923" s="76">
        <f t="shared" ca="1" si="3211"/>
        <v>-29.433505455760059</v>
      </c>
      <c r="AQ1923" s="76">
        <f t="shared" ca="1" si="3211"/>
        <v>-28.461830182972058</v>
      </c>
      <c r="AR1923" s="76">
        <f t="shared" ca="1" si="3211"/>
        <v>-27.538738673823453</v>
      </c>
      <c r="AS1923" s="76">
        <f t="shared" ca="1" si="3211"/>
        <v>-26.66180174013228</v>
      </c>
      <c r="AT1923" s="76">
        <f t="shared" ca="1" si="3211"/>
        <v>-25.828711653125666</v>
      </c>
      <c r="AU1923" s="76">
        <f t="shared" ca="1" si="3211"/>
        <v>-25.037276070469382</v>
      </c>
      <c r="AV1923" s="76">
        <f t="shared" ca="1" si="3211"/>
        <v>-24.285412266945912</v>
      </c>
      <c r="AW1923" s="76">
        <f t="shared" ca="1" si="3211"/>
        <v>-23.571141653598616</v>
      </c>
      <c r="AX1923" s="76">
        <f t="shared" ca="1" si="3211"/>
        <v>-22.892584570918686</v>
      </c>
      <c r="AY1923" s="76">
        <f t="shared" ref="AY1923:CD1923" ca="1" si="3212">-AY1922*(AY1921+AY1919)</f>
        <v>-22.247955342372752</v>
      </c>
      <c r="AZ1923" s="76">
        <f t="shared" ca="1" si="3212"/>
        <v>-21.635557575254115</v>
      </c>
      <c r="BA1923" s="76">
        <f t="shared" ca="1" si="3212"/>
        <v>-21.053779696491411</v>
      </c>
      <c r="BB1923" s="76">
        <f t="shared" ca="1" si="3212"/>
        <v>-20.501090711666841</v>
      </c>
      <c r="BC1923" s="76">
        <f t="shared" ca="1" si="3212"/>
        <v>-19.976036176083497</v>
      </c>
      <c r="BD1923" s="76">
        <f t="shared" ca="1" si="3212"/>
        <v>-19.477234367279323</v>
      </c>
      <c r="BE1923" s="76">
        <f t="shared" ca="1" si="3212"/>
        <v>-19.003372648915356</v>
      </c>
      <c r="BF1923" s="76">
        <f t="shared" ca="1" si="3212"/>
        <v>-18.553204016469589</v>
      </c>
      <c r="BG1923" s="76">
        <f t="shared" ca="1" si="3212"/>
        <v>-18.125543815646111</v>
      </c>
      <c r="BH1923" s="76">
        <f t="shared" ca="1" si="3212"/>
        <v>-17.719266624863806</v>
      </c>
      <c r="BI1923" s="76">
        <f t="shared" ca="1" si="3212"/>
        <v>-17.333303293620617</v>
      </c>
      <c r="BJ1923" s="76">
        <f t="shared" ca="1" si="3212"/>
        <v>-16.966638128939589</v>
      </c>
      <c r="BK1923" s="76">
        <f t="shared" ca="1" si="3212"/>
        <v>-16.61830622249261</v>
      </c>
      <c r="BL1923" s="76">
        <f t="shared" ca="1" si="3212"/>
        <v>-16.287390911367979</v>
      </c>
      <c r="BM1923" s="76">
        <f t="shared" ca="1" si="3212"/>
        <v>-15.97302136579958</v>
      </c>
      <c r="BN1923" s="76">
        <f t="shared" ca="1" si="3212"/>
        <v>-15.674370297509601</v>
      </c>
      <c r="BO1923" s="76">
        <f t="shared" ca="1" si="3212"/>
        <v>-15.390651782634121</v>
      </c>
      <c r="BP1923" s="76">
        <f t="shared" ca="1" si="3212"/>
        <v>-15.121119193502416</v>
      </c>
      <c r="BQ1923" s="76">
        <f t="shared" ca="1" si="3212"/>
        <v>-14.865063233827295</v>
      </c>
      <c r="BR1923" s="76">
        <f t="shared" ca="1" si="3212"/>
        <v>-14.621810072135929</v>
      </c>
      <c r="BS1923" s="76">
        <f t="shared" ca="1" si="3212"/>
        <v>-14.390719568529134</v>
      </c>
      <c r="BT1923" s="76">
        <f t="shared" ca="1" si="3212"/>
        <v>-14.171183590102679</v>
      </c>
      <c r="BU1923" s="76">
        <f t="shared" ca="1" si="3212"/>
        <v>-13.962624410597545</v>
      </c>
      <c r="BV1923" s="76">
        <f t="shared" ca="1" si="3212"/>
        <v>-13.764493190067668</v>
      </c>
      <c r="BW1923" s="76">
        <f t="shared" ca="1" si="3212"/>
        <v>-13.576268530564285</v>
      </c>
      <c r="BX1923" s="76">
        <f t="shared" ca="1" si="3212"/>
        <v>-13.397455104036069</v>
      </c>
      <c r="BY1923" s="76">
        <f t="shared" ca="1" si="3212"/>
        <v>-13.227582348834268</v>
      </c>
      <c r="BZ1923" s="76">
        <f t="shared" ca="1" si="3212"/>
        <v>-13.066203231392553</v>
      </c>
      <c r="CA1923" s="76">
        <f t="shared" ca="1" si="3212"/>
        <v>-12.912893069822923</v>
      </c>
      <c r="CB1923" s="76">
        <f t="shared" ca="1" si="3212"/>
        <v>-12.767248416331777</v>
      </c>
      <c r="CC1923" s="76">
        <f t="shared" ca="1" si="3212"/>
        <v>-12.628885995515189</v>
      </c>
      <c r="CD1923" s="76">
        <f t="shared" ca="1" si="3212"/>
        <v>-12.497441695739429</v>
      </c>
      <c r="CE1923" s="76">
        <f t="shared" ref="CE1923:CL1923" ca="1" si="3213">-CE1922*(CE1921+CE1919)</f>
        <v>-12.372569610952457</v>
      </c>
      <c r="CF1923" s="76">
        <f t="shared" ca="1" si="3213"/>
        <v>-12.253941130404833</v>
      </c>
      <c r="CG1923" s="76">
        <f t="shared" ca="1" si="3213"/>
        <v>-12.141244073884593</v>
      </c>
      <c r="CH1923" s="76">
        <f t="shared" ca="1" si="3213"/>
        <v>-12.034181870190363</v>
      </c>
      <c r="CI1923" s="76">
        <f t="shared" ca="1" si="3213"/>
        <v>-11.932472776680845</v>
      </c>
      <c r="CJ1923" s="76">
        <f t="shared" ca="1" si="3213"/>
        <v>-11.835849137846802</v>
      </c>
      <c r="CK1923" s="76">
        <f t="shared" ca="1" si="3213"/>
        <v>-11.744056680954463</v>
      </c>
      <c r="CL1923" s="76">
        <f t="shared" ca="1" si="3213"/>
        <v>-11.65685384690674</v>
      </c>
      <c r="CO1923" s="76" t="e">
        <f t="shared" ref="CO1923:DK1923" ca="1" si="3214">-CO1922*(CO1921+CO1919)</f>
        <v>#N/A</v>
      </c>
      <c r="CP1923" s="76" t="e">
        <f t="shared" ca="1" si="3214"/>
        <v>#N/A</v>
      </c>
      <c r="CQ1923" s="76" t="e">
        <f t="shared" ca="1" si="3214"/>
        <v>#N/A</v>
      </c>
      <c r="CR1923" s="76" t="e">
        <f t="shared" ca="1" si="3214"/>
        <v>#N/A</v>
      </c>
      <c r="CS1923" s="76" t="e">
        <f t="shared" ca="1" si="3214"/>
        <v>#N/A</v>
      </c>
      <c r="CT1923" s="76" t="e">
        <f t="shared" ca="1" si="3214"/>
        <v>#N/A</v>
      </c>
      <c r="CU1923" s="76" t="e">
        <f t="shared" ca="1" si="3214"/>
        <v>#N/A</v>
      </c>
      <c r="CV1923" s="76" t="e">
        <f t="shared" ca="1" si="3214"/>
        <v>#N/A</v>
      </c>
      <c r="CW1923" s="76" t="e">
        <f t="shared" ca="1" si="3214"/>
        <v>#N/A</v>
      </c>
      <c r="CX1923" s="76" t="e">
        <f t="shared" ca="1" si="3214"/>
        <v>#N/A</v>
      </c>
      <c r="CY1923" s="76" t="e">
        <f t="shared" ca="1" si="3214"/>
        <v>#N/A</v>
      </c>
      <c r="CZ1923" s="76" t="e">
        <f t="shared" ca="1" si="3214"/>
        <v>#N/A</v>
      </c>
      <c r="DA1923" s="76" t="e">
        <f t="shared" ca="1" si="3214"/>
        <v>#N/A</v>
      </c>
      <c r="DB1923" s="76" t="e">
        <f t="shared" ca="1" si="3214"/>
        <v>#N/A</v>
      </c>
      <c r="DC1923" s="76" t="e">
        <f t="shared" ca="1" si="3214"/>
        <v>#N/A</v>
      </c>
      <c r="DD1923" s="76" t="e">
        <f t="shared" ca="1" si="3214"/>
        <v>#N/A</v>
      </c>
      <c r="DE1923" s="76" t="e">
        <f t="shared" ca="1" si="3214"/>
        <v>#N/A</v>
      </c>
      <c r="DF1923" s="76" t="e">
        <f t="shared" ca="1" si="3214"/>
        <v>#N/A</v>
      </c>
      <c r="DG1923" s="76" t="e">
        <f t="shared" ca="1" si="3214"/>
        <v>#N/A</v>
      </c>
      <c r="DH1923" s="76" t="e">
        <f t="shared" ca="1" si="3214"/>
        <v>#N/A</v>
      </c>
      <c r="DI1923" s="76" t="e">
        <f t="shared" ca="1" si="3214"/>
        <v>#N/A</v>
      </c>
      <c r="DJ1923" s="76" t="e">
        <f t="shared" ca="1" si="3214"/>
        <v>#N/A</v>
      </c>
      <c r="DK1923" s="76" t="e">
        <f t="shared" ca="1" si="3214"/>
        <v>#N/A</v>
      </c>
      <c r="DL1923" s="76" t="e">
        <f t="shared" ref="DL1923" ca="1" si="3215">-DL1922*(DL1921+DL1919)</f>
        <v>#N/A</v>
      </c>
    </row>
    <row r="1924" spans="2:116" x14ac:dyDescent="0.4">
      <c r="C1924" t="s">
        <v>80</v>
      </c>
      <c r="D1924" t="s">
        <v>773</v>
      </c>
      <c r="E1924" s="8" t="str">
        <f t="shared" si="3203"/>
        <v>1924 SUBR-S</v>
      </c>
      <c r="G1924" s="127" t="str">
        <f>"# of subscriber - "&amp;SUBSTITUTE(G1917,":","")</f>
        <v># of subscriber - Subscription revenue - secondary revenue driven</v>
      </c>
      <c r="H1924" s="31"/>
      <c r="I1924" s="73"/>
      <c r="J1924" s="73"/>
      <c r="K1924" s="119">
        <f t="shared" ref="K1924:P1924" ca="1" si="3216">SUMIF($4:$4,K$2,1924:1924)</f>
        <v>873.31583344098976</v>
      </c>
      <c r="L1924" s="119">
        <f t="shared" ca="1" si="3216"/>
        <v>559.23660365944113</v>
      </c>
      <c r="M1924" s="119">
        <f t="shared" ca="1" si="3216"/>
        <v>389.52072352166994</v>
      </c>
      <c r="N1924" s="119">
        <f t="shared" ca="1" si="3216"/>
        <v>297.8130356526824</v>
      </c>
      <c r="O1924" s="119">
        <f t="shared" ca="1" si="3216"/>
        <v>248.25786139645848</v>
      </c>
      <c r="P1924" s="119">
        <f t="shared" ca="1" si="3216"/>
        <v>221.48022309122805</v>
      </c>
      <c r="R1924" s="38"/>
      <c r="S1924" s="151">
        <f t="shared" ref="S1924:AX1924" ca="1" si="3217">S1919+S1921+S1923</f>
        <v>95</v>
      </c>
      <c r="T1924" s="151">
        <f t="shared" ca="1" si="3217"/>
        <v>185.25</v>
      </c>
      <c r="U1924" s="151">
        <f t="shared" ca="1" si="3217"/>
        <v>270.98750000000001</v>
      </c>
      <c r="V1924" s="151">
        <f t="shared" ca="1" si="3217"/>
        <v>352.43812500000001</v>
      </c>
      <c r="W1924" s="151">
        <f t="shared" ca="1" si="3217"/>
        <v>429.81621875000002</v>
      </c>
      <c r="X1924" s="151">
        <f t="shared" ca="1" si="3217"/>
        <v>503.32540781249998</v>
      </c>
      <c r="Y1924" s="151">
        <f t="shared" ca="1" si="3217"/>
        <v>573.15913742187502</v>
      </c>
      <c r="Z1924" s="151">
        <f t="shared" ca="1" si="3217"/>
        <v>639.50118055078121</v>
      </c>
      <c r="AA1924" s="151">
        <f t="shared" ca="1" si="3217"/>
        <v>702.52612152324218</v>
      </c>
      <c r="AB1924" s="151">
        <f t="shared" ca="1" si="3217"/>
        <v>762.39981544708007</v>
      </c>
      <c r="AC1924" s="151">
        <f t="shared" ca="1" si="3217"/>
        <v>819.27982467472611</v>
      </c>
      <c r="AD1924" s="151">
        <f t="shared" ca="1" si="3217"/>
        <v>873.31583344098976</v>
      </c>
      <c r="AE1924" s="151">
        <f t="shared" ca="1" si="3217"/>
        <v>839.15004176894024</v>
      </c>
      <c r="AF1924" s="151">
        <f t="shared" ca="1" si="3217"/>
        <v>806.69253968049327</v>
      </c>
      <c r="AG1924" s="151">
        <f t="shared" ca="1" si="3217"/>
        <v>775.85791269646859</v>
      </c>
      <c r="AH1924" s="151">
        <f t="shared" ca="1" si="3217"/>
        <v>746.56501706164511</v>
      </c>
      <c r="AI1924" s="151">
        <f t="shared" ca="1" si="3217"/>
        <v>718.73676620856281</v>
      </c>
      <c r="AJ1924" s="151">
        <f t="shared" ca="1" si="3217"/>
        <v>692.29992789813468</v>
      </c>
      <c r="AK1924" s="151">
        <f t="shared" ca="1" si="3217"/>
        <v>667.18493150322797</v>
      </c>
      <c r="AL1924" s="151">
        <f t="shared" ca="1" si="3217"/>
        <v>643.32568492806661</v>
      </c>
      <c r="AM1924" s="151">
        <f t="shared" ca="1" si="3217"/>
        <v>620.65940068166333</v>
      </c>
      <c r="AN1924" s="151">
        <f t="shared" ca="1" si="3217"/>
        <v>599.12643064758015</v>
      </c>
      <c r="AO1924" s="151">
        <f t="shared" ca="1" si="3217"/>
        <v>578.67010911520117</v>
      </c>
      <c r="AP1924" s="151">
        <f t="shared" ca="1" si="3217"/>
        <v>559.23660365944113</v>
      </c>
      <c r="AQ1924" s="151">
        <f t="shared" ca="1" si="3217"/>
        <v>540.77477347646902</v>
      </c>
      <c r="AR1924" s="151">
        <f t="shared" ca="1" si="3217"/>
        <v>523.23603480264558</v>
      </c>
      <c r="AS1924" s="151">
        <f t="shared" ca="1" si="3217"/>
        <v>506.57423306251331</v>
      </c>
      <c r="AT1924" s="151">
        <f t="shared" ca="1" si="3217"/>
        <v>490.74552140938761</v>
      </c>
      <c r="AU1924" s="151">
        <f t="shared" ca="1" si="3217"/>
        <v>475.70824533891823</v>
      </c>
      <c r="AV1924" s="151">
        <f t="shared" ca="1" si="3217"/>
        <v>461.42283307197232</v>
      </c>
      <c r="AW1924" s="151">
        <f t="shared" ca="1" si="3217"/>
        <v>447.85169141837372</v>
      </c>
      <c r="AX1924" s="151">
        <f t="shared" ca="1" si="3217"/>
        <v>434.95910684745502</v>
      </c>
      <c r="AY1924" s="151">
        <f t="shared" ref="AY1924:CD1924" ca="1" si="3218">AY1919+AY1921+AY1923</f>
        <v>422.71115150508228</v>
      </c>
      <c r="AZ1924" s="151">
        <f t="shared" ca="1" si="3218"/>
        <v>411.07559392982819</v>
      </c>
      <c r="BA1924" s="151">
        <f t="shared" ca="1" si="3218"/>
        <v>400.02181423333678</v>
      </c>
      <c r="BB1924" s="151">
        <f t="shared" ca="1" si="3218"/>
        <v>389.52072352166994</v>
      </c>
      <c r="BC1924" s="151">
        <f t="shared" ca="1" si="3218"/>
        <v>379.54468734558645</v>
      </c>
      <c r="BD1924" s="151">
        <f t="shared" ca="1" si="3218"/>
        <v>370.06745297830713</v>
      </c>
      <c r="BE1924" s="151">
        <f t="shared" ca="1" si="3218"/>
        <v>361.0640803293918</v>
      </c>
      <c r="BF1924" s="151">
        <f t="shared" ca="1" si="3218"/>
        <v>352.51087631292222</v>
      </c>
      <c r="BG1924" s="151">
        <f t="shared" ca="1" si="3218"/>
        <v>344.38533249727612</v>
      </c>
      <c r="BH1924" s="151">
        <f t="shared" ca="1" si="3218"/>
        <v>336.66606587241233</v>
      </c>
      <c r="BI1924" s="151">
        <f t="shared" ca="1" si="3218"/>
        <v>329.33276257879174</v>
      </c>
      <c r="BJ1924" s="151">
        <f t="shared" ca="1" si="3218"/>
        <v>322.36612444985218</v>
      </c>
      <c r="BK1924" s="151">
        <f t="shared" ca="1" si="3218"/>
        <v>315.74781822735957</v>
      </c>
      <c r="BL1924" s="151">
        <f t="shared" ca="1" si="3218"/>
        <v>309.46042731599158</v>
      </c>
      <c r="BM1924" s="151">
        <f t="shared" ca="1" si="3218"/>
        <v>303.487405950192</v>
      </c>
      <c r="BN1924" s="151">
        <f t="shared" ca="1" si="3218"/>
        <v>297.8130356526824</v>
      </c>
      <c r="BO1924" s="151">
        <f t="shared" ca="1" si="3218"/>
        <v>292.42238387004829</v>
      </c>
      <c r="BP1924" s="151">
        <f t="shared" ca="1" si="3218"/>
        <v>287.30126467654588</v>
      </c>
      <c r="BQ1924" s="151">
        <f t="shared" ca="1" si="3218"/>
        <v>282.43620144271858</v>
      </c>
      <c r="BR1924" s="151">
        <f t="shared" ca="1" si="3218"/>
        <v>277.81439137058265</v>
      </c>
      <c r="BS1924" s="151">
        <f t="shared" ca="1" si="3218"/>
        <v>273.42367180205355</v>
      </c>
      <c r="BT1924" s="151">
        <f t="shared" ca="1" si="3218"/>
        <v>269.25248821195089</v>
      </c>
      <c r="BU1924" s="151">
        <f t="shared" ca="1" si="3218"/>
        <v>265.28986380135336</v>
      </c>
      <c r="BV1924" s="151">
        <f t="shared" ca="1" si="3218"/>
        <v>261.52537061128567</v>
      </c>
      <c r="BW1924" s="151">
        <f t="shared" ca="1" si="3218"/>
        <v>257.94910208072139</v>
      </c>
      <c r="BX1924" s="151">
        <f t="shared" ca="1" si="3218"/>
        <v>254.55164697668533</v>
      </c>
      <c r="BY1924" s="151">
        <f t="shared" ca="1" si="3218"/>
        <v>251.32406462785107</v>
      </c>
      <c r="BZ1924" s="151">
        <f t="shared" ca="1" si="3218"/>
        <v>248.25786139645848</v>
      </c>
      <c r="CA1924" s="151">
        <f t="shared" ca="1" si="3218"/>
        <v>245.34496832663552</v>
      </c>
      <c r="CB1924" s="151">
        <f t="shared" ca="1" si="3218"/>
        <v>242.57771991030376</v>
      </c>
      <c r="CC1924" s="151">
        <f t="shared" ca="1" si="3218"/>
        <v>239.94883391478857</v>
      </c>
      <c r="CD1924" s="151">
        <f t="shared" ca="1" si="3218"/>
        <v>237.45139221904913</v>
      </c>
      <c r="CE1924" s="151">
        <f t="shared" ref="CE1924:CL1924" ca="1" si="3219">CE1919+CE1921+CE1923</f>
        <v>235.07882260809666</v>
      </c>
      <c r="CF1924" s="151">
        <f t="shared" ca="1" si="3219"/>
        <v>232.82488147769183</v>
      </c>
      <c r="CG1924" s="151">
        <f t="shared" ca="1" si="3219"/>
        <v>230.68363740380724</v>
      </c>
      <c r="CH1924" s="151">
        <f t="shared" ca="1" si="3219"/>
        <v>228.64945553361687</v>
      </c>
      <c r="CI1924" s="151">
        <f t="shared" ca="1" si="3219"/>
        <v>226.71698275693603</v>
      </c>
      <c r="CJ1924" s="151">
        <f t="shared" ca="1" si="3219"/>
        <v>224.88113361908924</v>
      </c>
      <c r="CK1924" s="151">
        <f t="shared" ca="1" si="3219"/>
        <v>223.13707693813478</v>
      </c>
      <c r="CL1924" s="151">
        <f t="shared" ca="1" si="3219"/>
        <v>221.48022309122805</v>
      </c>
      <c r="CN1924" s="73"/>
      <c r="CO1924" s="151" t="e">
        <f t="shared" ref="CO1924:DK1924" ca="1" si="3220">CO1919+CO1921+CO1923</f>
        <v>#N/A</v>
      </c>
      <c r="CP1924" s="151" t="e">
        <f t="shared" ca="1" si="3220"/>
        <v>#N/A</v>
      </c>
      <c r="CQ1924" s="151" t="e">
        <f t="shared" ca="1" si="3220"/>
        <v>#N/A</v>
      </c>
      <c r="CR1924" s="151" t="e">
        <f t="shared" ca="1" si="3220"/>
        <v>#N/A</v>
      </c>
      <c r="CS1924" s="151" t="e">
        <f t="shared" ca="1" si="3220"/>
        <v>#N/A</v>
      </c>
      <c r="CT1924" s="151" t="e">
        <f t="shared" ca="1" si="3220"/>
        <v>#N/A</v>
      </c>
      <c r="CU1924" s="151" t="e">
        <f t="shared" ca="1" si="3220"/>
        <v>#N/A</v>
      </c>
      <c r="CV1924" s="151" t="e">
        <f t="shared" ca="1" si="3220"/>
        <v>#N/A</v>
      </c>
      <c r="CW1924" s="151" t="e">
        <f t="shared" ca="1" si="3220"/>
        <v>#N/A</v>
      </c>
      <c r="CX1924" s="151" t="e">
        <f t="shared" ca="1" si="3220"/>
        <v>#N/A</v>
      </c>
      <c r="CY1924" s="151" t="e">
        <f t="shared" ca="1" si="3220"/>
        <v>#N/A</v>
      </c>
      <c r="CZ1924" s="151" t="e">
        <f t="shared" ca="1" si="3220"/>
        <v>#N/A</v>
      </c>
      <c r="DA1924" s="151" t="e">
        <f t="shared" ca="1" si="3220"/>
        <v>#N/A</v>
      </c>
      <c r="DB1924" s="151" t="e">
        <f t="shared" ca="1" si="3220"/>
        <v>#N/A</v>
      </c>
      <c r="DC1924" s="151" t="e">
        <f t="shared" ca="1" si="3220"/>
        <v>#N/A</v>
      </c>
      <c r="DD1924" s="151" t="e">
        <f t="shared" ca="1" si="3220"/>
        <v>#N/A</v>
      </c>
      <c r="DE1924" s="151" t="e">
        <f t="shared" ca="1" si="3220"/>
        <v>#N/A</v>
      </c>
      <c r="DF1924" s="151" t="e">
        <f t="shared" ca="1" si="3220"/>
        <v>#N/A</v>
      </c>
      <c r="DG1924" s="151" t="e">
        <f t="shared" ca="1" si="3220"/>
        <v>#N/A</v>
      </c>
      <c r="DH1924" s="151" t="e">
        <f t="shared" ca="1" si="3220"/>
        <v>#N/A</v>
      </c>
      <c r="DI1924" s="151" t="e">
        <f t="shared" ca="1" si="3220"/>
        <v>#N/A</v>
      </c>
      <c r="DJ1924" s="151" t="e">
        <f t="shared" ca="1" si="3220"/>
        <v>#N/A</v>
      </c>
      <c r="DK1924" s="151" t="e">
        <f t="shared" ca="1" si="3220"/>
        <v>#N/A</v>
      </c>
      <c r="DL1924" s="151" t="e">
        <f t="shared" ref="DL1924" ca="1" si="3221">DL1919+DL1921+DL1923</f>
        <v>#N/A</v>
      </c>
    </row>
    <row r="1925" spans="2:116" x14ac:dyDescent="0.4">
      <c r="D1925" t="s">
        <v>773</v>
      </c>
      <c r="E1925" s="8" t="str">
        <f t="shared" si="3203"/>
        <v>1925 SUBR-S</v>
      </c>
      <c r="G1925" s="145" t="s">
        <v>62</v>
      </c>
      <c r="H1925" s="12"/>
      <c r="I1925" s="60"/>
      <c r="J1925" s="60"/>
      <c r="K1925" s="76">
        <f t="shared" ref="K1925:P1925" ca="1" si="3222">K1924-SUM(K1923,K1919,K1921)</f>
        <v>0</v>
      </c>
      <c r="L1925" s="76">
        <f t="shared" ca="1" si="3222"/>
        <v>0</v>
      </c>
      <c r="M1925" s="76">
        <f t="shared" ca="1" si="3222"/>
        <v>0</v>
      </c>
      <c r="N1925" s="76">
        <f t="shared" ca="1" si="3222"/>
        <v>0</v>
      </c>
      <c r="O1925" s="76">
        <f t="shared" ca="1" si="3222"/>
        <v>0</v>
      </c>
      <c r="P1925" s="76">
        <f t="shared" ca="1" si="3222"/>
        <v>0</v>
      </c>
      <c r="R1925" s="15"/>
      <c r="S1925" s="76">
        <f t="shared" ref="S1925:AX1925" ca="1" si="3223">S1924-SUM(S1923,S1919,S1921)</f>
        <v>0</v>
      </c>
      <c r="T1925" s="76">
        <f t="shared" ca="1" si="3223"/>
        <v>0</v>
      </c>
      <c r="U1925" s="76">
        <f t="shared" ca="1" si="3223"/>
        <v>0</v>
      </c>
      <c r="V1925" s="76">
        <f t="shared" ca="1" si="3223"/>
        <v>0</v>
      </c>
      <c r="W1925" s="76">
        <f t="shared" ca="1" si="3223"/>
        <v>0</v>
      </c>
      <c r="X1925" s="76">
        <f t="shared" ca="1" si="3223"/>
        <v>0</v>
      </c>
      <c r="Y1925" s="76">
        <f t="shared" ca="1" si="3223"/>
        <v>0</v>
      </c>
      <c r="Z1925" s="76">
        <f t="shared" ca="1" si="3223"/>
        <v>0</v>
      </c>
      <c r="AA1925" s="76">
        <f t="shared" ca="1" si="3223"/>
        <v>0</v>
      </c>
      <c r="AB1925" s="76">
        <f t="shared" ca="1" si="3223"/>
        <v>0</v>
      </c>
      <c r="AC1925" s="76">
        <f t="shared" ca="1" si="3223"/>
        <v>0</v>
      </c>
      <c r="AD1925" s="76">
        <f t="shared" ca="1" si="3223"/>
        <v>0</v>
      </c>
      <c r="AE1925" s="76">
        <f t="shared" ca="1" si="3223"/>
        <v>0</v>
      </c>
      <c r="AF1925" s="76">
        <f t="shared" ca="1" si="3223"/>
        <v>0</v>
      </c>
      <c r="AG1925" s="76">
        <f t="shared" ca="1" si="3223"/>
        <v>0</v>
      </c>
      <c r="AH1925" s="76">
        <f t="shared" ca="1" si="3223"/>
        <v>0</v>
      </c>
      <c r="AI1925" s="76">
        <f t="shared" ca="1" si="3223"/>
        <v>0</v>
      </c>
      <c r="AJ1925" s="76">
        <f t="shared" ca="1" si="3223"/>
        <v>0</v>
      </c>
      <c r="AK1925" s="76">
        <f t="shared" ca="1" si="3223"/>
        <v>0</v>
      </c>
      <c r="AL1925" s="76">
        <f t="shared" ca="1" si="3223"/>
        <v>0</v>
      </c>
      <c r="AM1925" s="76">
        <f t="shared" ca="1" si="3223"/>
        <v>0</v>
      </c>
      <c r="AN1925" s="76">
        <f t="shared" ca="1" si="3223"/>
        <v>0</v>
      </c>
      <c r="AO1925" s="76">
        <f t="shared" ca="1" si="3223"/>
        <v>0</v>
      </c>
      <c r="AP1925" s="76">
        <f t="shared" ca="1" si="3223"/>
        <v>0</v>
      </c>
      <c r="AQ1925" s="76">
        <f t="shared" ca="1" si="3223"/>
        <v>0</v>
      </c>
      <c r="AR1925" s="76">
        <f t="shared" ca="1" si="3223"/>
        <v>0</v>
      </c>
      <c r="AS1925" s="76">
        <f t="shared" ca="1" si="3223"/>
        <v>0</v>
      </c>
      <c r="AT1925" s="76">
        <f t="shared" ca="1" si="3223"/>
        <v>0</v>
      </c>
      <c r="AU1925" s="76">
        <f t="shared" ca="1" si="3223"/>
        <v>0</v>
      </c>
      <c r="AV1925" s="76">
        <f t="shared" ca="1" si="3223"/>
        <v>0</v>
      </c>
      <c r="AW1925" s="76">
        <f t="shared" ca="1" si="3223"/>
        <v>0</v>
      </c>
      <c r="AX1925" s="76">
        <f t="shared" ca="1" si="3223"/>
        <v>0</v>
      </c>
      <c r="AY1925" s="76">
        <f t="shared" ref="AY1925:CD1925" ca="1" si="3224">AY1924-SUM(AY1923,AY1919,AY1921)</f>
        <v>0</v>
      </c>
      <c r="AZ1925" s="76">
        <f t="shared" ca="1" si="3224"/>
        <v>0</v>
      </c>
      <c r="BA1925" s="76">
        <f t="shared" ca="1" si="3224"/>
        <v>0</v>
      </c>
      <c r="BB1925" s="76">
        <f t="shared" ca="1" si="3224"/>
        <v>0</v>
      </c>
      <c r="BC1925" s="76">
        <f t="shared" ca="1" si="3224"/>
        <v>0</v>
      </c>
      <c r="BD1925" s="76">
        <f t="shared" ca="1" si="3224"/>
        <v>0</v>
      </c>
      <c r="BE1925" s="76">
        <f t="shared" ca="1" si="3224"/>
        <v>0</v>
      </c>
      <c r="BF1925" s="76">
        <f t="shared" ca="1" si="3224"/>
        <v>0</v>
      </c>
      <c r="BG1925" s="76">
        <f t="shared" ca="1" si="3224"/>
        <v>0</v>
      </c>
      <c r="BH1925" s="76">
        <f t="shared" ca="1" si="3224"/>
        <v>0</v>
      </c>
      <c r="BI1925" s="76">
        <f t="shared" ca="1" si="3224"/>
        <v>0</v>
      </c>
      <c r="BJ1925" s="76">
        <f t="shared" ca="1" si="3224"/>
        <v>0</v>
      </c>
      <c r="BK1925" s="76">
        <f t="shared" ca="1" si="3224"/>
        <v>0</v>
      </c>
      <c r="BL1925" s="76">
        <f t="shared" ca="1" si="3224"/>
        <v>0</v>
      </c>
      <c r="BM1925" s="76">
        <f t="shared" ca="1" si="3224"/>
        <v>0</v>
      </c>
      <c r="BN1925" s="76">
        <f t="shared" ca="1" si="3224"/>
        <v>0</v>
      </c>
      <c r="BO1925" s="76">
        <f t="shared" ca="1" si="3224"/>
        <v>0</v>
      </c>
      <c r="BP1925" s="76">
        <f t="shared" ca="1" si="3224"/>
        <v>0</v>
      </c>
      <c r="BQ1925" s="76">
        <f t="shared" ca="1" si="3224"/>
        <v>0</v>
      </c>
      <c r="BR1925" s="76">
        <f t="shared" ca="1" si="3224"/>
        <v>0</v>
      </c>
      <c r="BS1925" s="76">
        <f t="shared" ca="1" si="3224"/>
        <v>0</v>
      </c>
      <c r="BT1925" s="76">
        <f t="shared" ca="1" si="3224"/>
        <v>0</v>
      </c>
      <c r="BU1925" s="76">
        <f t="shared" ca="1" si="3224"/>
        <v>0</v>
      </c>
      <c r="BV1925" s="76">
        <f t="shared" ca="1" si="3224"/>
        <v>0</v>
      </c>
      <c r="BW1925" s="76">
        <f t="shared" ca="1" si="3224"/>
        <v>0</v>
      </c>
      <c r="BX1925" s="76">
        <f t="shared" ca="1" si="3224"/>
        <v>0</v>
      </c>
      <c r="BY1925" s="76">
        <f t="shared" ca="1" si="3224"/>
        <v>0</v>
      </c>
      <c r="BZ1925" s="76">
        <f t="shared" ca="1" si="3224"/>
        <v>0</v>
      </c>
      <c r="CA1925" s="76">
        <f t="shared" ca="1" si="3224"/>
        <v>0</v>
      </c>
      <c r="CB1925" s="76">
        <f t="shared" ca="1" si="3224"/>
        <v>0</v>
      </c>
      <c r="CC1925" s="76">
        <f t="shared" ca="1" si="3224"/>
        <v>0</v>
      </c>
      <c r="CD1925" s="76">
        <f t="shared" ca="1" si="3224"/>
        <v>0</v>
      </c>
      <c r="CE1925" s="76">
        <f t="shared" ref="CE1925:CL1925" ca="1" si="3225">CE1924-SUM(CE1923,CE1919,CE1921)</f>
        <v>0</v>
      </c>
      <c r="CF1925" s="76">
        <f t="shared" ca="1" si="3225"/>
        <v>0</v>
      </c>
      <c r="CG1925" s="76">
        <f t="shared" ca="1" si="3225"/>
        <v>0</v>
      </c>
      <c r="CH1925" s="76">
        <f t="shared" ca="1" si="3225"/>
        <v>0</v>
      </c>
      <c r="CI1925" s="76">
        <f t="shared" ca="1" si="3225"/>
        <v>0</v>
      </c>
      <c r="CJ1925" s="76">
        <f t="shared" ca="1" si="3225"/>
        <v>0</v>
      </c>
      <c r="CK1925" s="76">
        <f t="shared" ca="1" si="3225"/>
        <v>0</v>
      </c>
      <c r="CL1925" s="76">
        <f t="shared" ca="1" si="3225"/>
        <v>0</v>
      </c>
      <c r="CN1925" s="60"/>
      <c r="CO1925" s="76" t="e">
        <f t="shared" ref="CO1925:DK1925" ca="1" si="3226">CO1924-SUM(CO1923,CO1919,CO1921)</f>
        <v>#N/A</v>
      </c>
      <c r="CP1925" s="76" t="e">
        <f t="shared" ca="1" si="3226"/>
        <v>#N/A</v>
      </c>
      <c r="CQ1925" s="76" t="e">
        <f t="shared" ca="1" si="3226"/>
        <v>#N/A</v>
      </c>
      <c r="CR1925" s="76" t="e">
        <f t="shared" ca="1" si="3226"/>
        <v>#N/A</v>
      </c>
      <c r="CS1925" s="76" t="e">
        <f t="shared" ca="1" si="3226"/>
        <v>#N/A</v>
      </c>
      <c r="CT1925" s="76" t="e">
        <f t="shared" ca="1" si="3226"/>
        <v>#N/A</v>
      </c>
      <c r="CU1925" s="76" t="e">
        <f t="shared" ca="1" si="3226"/>
        <v>#N/A</v>
      </c>
      <c r="CV1925" s="76" t="e">
        <f t="shared" ca="1" si="3226"/>
        <v>#N/A</v>
      </c>
      <c r="CW1925" s="76" t="e">
        <f t="shared" ca="1" si="3226"/>
        <v>#N/A</v>
      </c>
      <c r="CX1925" s="76" t="e">
        <f t="shared" ca="1" si="3226"/>
        <v>#N/A</v>
      </c>
      <c r="CY1925" s="76" t="e">
        <f t="shared" ca="1" si="3226"/>
        <v>#N/A</v>
      </c>
      <c r="CZ1925" s="76" t="e">
        <f t="shared" ca="1" si="3226"/>
        <v>#N/A</v>
      </c>
      <c r="DA1925" s="76" t="e">
        <f t="shared" ca="1" si="3226"/>
        <v>#N/A</v>
      </c>
      <c r="DB1925" s="76" t="e">
        <f t="shared" ca="1" si="3226"/>
        <v>#N/A</v>
      </c>
      <c r="DC1925" s="76" t="e">
        <f t="shared" ca="1" si="3226"/>
        <v>#N/A</v>
      </c>
      <c r="DD1925" s="76" t="e">
        <f t="shared" ca="1" si="3226"/>
        <v>#N/A</v>
      </c>
      <c r="DE1925" s="76" t="e">
        <f t="shared" ca="1" si="3226"/>
        <v>#N/A</v>
      </c>
      <c r="DF1925" s="76" t="e">
        <f t="shared" ca="1" si="3226"/>
        <v>#N/A</v>
      </c>
      <c r="DG1925" s="76" t="e">
        <f t="shared" ca="1" si="3226"/>
        <v>#N/A</v>
      </c>
      <c r="DH1925" s="76" t="e">
        <f t="shared" ca="1" si="3226"/>
        <v>#N/A</v>
      </c>
      <c r="DI1925" s="76" t="e">
        <f t="shared" ca="1" si="3226"/>
        <v>#N/A</v>
      </c>
      <c r="DJ1925" s="76" t="e">
        <f t="shared" ca="1" si="3226"/>
        <v>#N/A</v>
      </c>
      <c r="DK1925" s="76" t="e">
        <f t="shared" ca="1" si="3226"/>
        <v>#N/A</v>
      </c>
      <c r="DL1925" s="76" t="e">
        <f t="shared" ref="DL1925" ca="1" si="3227">DL1924-SUM(DL1923,DL1919,DL1921)</f>
        <v>#N/A</v>
      </c>
    </row>
    <row r="1926" spans="2:116" x14ac:dyDescent="0.4">
      <c r="D1926" t="s">
        <v>773</v>
      </c>
      <c r="E1926" s="8" t="str">
        <f t="shared" si="3203"/>
        <v>1926 SUBR-S</v>
      </c>
      <c r="G1926" s="13"/>
      <c r="H1926" s="12"/>
      <c r="I1926" s="60"/>
      <c r="J1926" s="60"/>
      <c r="K1926" s="34"/>
      <c r="L1926" s="34"/>
      <c r="M1926" s="34"/>
      <c r="N1926" s="34"/>
      <c r="O1926" s="34"/>
      <c r="P1926" s="34"/>
      <c r="R1926" s="15"/>
      <c r="S1926" s="76"/>
      <c r="T1926" s="76"/>
      <c r="U1926" s="76"/>
      <c r="V1926" s="76"/>
      <c r="W1926" s="76"/>
      <c r="X1926" s="76"/>
      <c r="Y1926" s="76"/>
      <c r="Z1926" s="76"/>
      <c r="AA1926" s="76"/>
      <c r="AB1926" s="76"/>
      <c r="AC1926" s="76"/>
      <c r="AD1926" s="76"/>
      <c r="AE1926" s="76"/>
      <c r="AF1926" s="76"/>
      <c r="AG1926" s="76"/>
      <c r="AH1926" s="76"/>
      <c r="AI1926" s="76"/>
      <c r="AJ1926" s="76"/>
      <c r="AK1926" s="76"/>
      <c r="AL1926" s="76"/>
      <c r="AM1926" s="76"/>
      <c r="AN1926" s="76"/>
      <c r="AO1926" s="76"/>
      <c r="AP1926" s="76"/>
      <c r="AQ1926" s="76"/>
      <c r="AR1926" s="76"/>
      <c r="AS1926" s="76"/>
      <c r="AT1926" s="76"/>
      <c r="AU1926" s="76"/>
      <c r="AV1926" s="76"/>
      <c r="AW1926" s="76"/>
      <c r="AX1926" s="76"/>
      <c r="AY1926" s="76"/>
      <c r="AZ1926" s="76"/>
      <c r="BA1926" s="76"/>
      <c r="BB1926" s="76"/>
      <c r="BC1926" s="76"/>
      <c r="BD1926" s="76"/>
      <c r="BE1926" s="76"/>
      <c r="BF1926" s="76"/>
      <c r="BG1926" s="76"/>
      <c r="BH1926" s="76"/>
      <c r="BI1926" s="76"/>
      <c r="BJ1926" s="76"/>
      <c r="BK1926" s="76"/>
      <c r="BL1926" s="76"/>
      <c r="BM1926" s="76"/>
      <c r="BN1926" s="76"/>
      <c r="BO1926" s="76"/>
      <c r="BP1926" s="76"/>
      <c r="BQ1926" s="76"/>
      <c r="BR1926" s="76"/>
      <c r="BS1926" s="76"/>
      <c r="BT1926" s="76"/>
      <c r="BU1926" s="76"/>
      <c r="BV1926" s="76"/>
      <c r="BW1926" s="76"/>
      <c r="BX1926" s="76"/>
      <c r="BY1926" s="76"/>
      <c r="BZ1926" s="76"/>
      <c r="CA1926" s="76"/>
      <c r="CB1926" s="76"/>
      <c r="CC1926" s="76"/>
      <c r="CD1926" s="76"/>
      <c r="CE1926" s="76"/>
      <c r="CF1926" s="76"/>
      <c r="CG1926" s="76"/>
      <c r="CH1926" s="76"/>
      <c r="CI1926" s="76"/>
      <c r="CJ1926" s="76"/>
      <c r="CK1926" s="76"/>
      <c r="CL1926" s="76"/>
      <c r="CN1926" s="60"/>
      <c r="CO1926" s="76"/>
      <c r="CP1926" s="76"/>
      <c r="CQ1926" s="76"/>
      <c r="CR1926" s="76"/>
      <c r="CS1926" s="76"/>
      <c r="CT1926" s="76"/>
      <c r="CU1926" s="76"/>
      <c r="CV1926" s="76"/>
      <c r="CW1926" s="76"/>
      <c r="CX1926" s="76"/>
      <c r="CY1926" s="76"/>
      <c r="CZ1926" s="76"/>
      <c r="DA1926" s="76"/>
      <c r="DB1926" s="76"/>
      <c r="DC1926" s="76"/>
      <c r="DD1926" s="76"/>
      <c r="DE1926" s="76"/>
      <c r="DF1926" s="76"/>
      <c r="DG1926" s="76"/>
      <c r="DH1926" s="76"/>
      <c r="DI1926" s="76"/>
      <c r="DJ1926" s="76"/>
      <c r="DK1926" s="76"/>
      <c r="DL1926" s="76"/>
    </row>
    <row r="1927" spans="2:116" x14ac:dyDescent="0.4">
      <c r="D1927" t="s">
        <v>773</v>
      </c>
      <c r="E1927" s="8" t="str">
        <f t="shared" ref="E1927:E1938" si="3228">ROW()&amp;" "&amp;D1927</f>
        <v>1927 SUBR-S</v>
      </c>
      <c r="G1927" s="95" t="s">
        <v>75</v>
      </c>
      <c r="H1927" s="12"/>
      <c r="I1927" s="60"/>
      <c r="J1927" s="60"/>
      <c r="K1927" s="34"/>
      <c r="L1927" s="34"/>
      <c r="M1927" s="34"/>
      <c r="N1927" s="34"/>
      <c r="O1927" s="34"/>
      <c r="P1927" s="34"/>
      <c r="R1927" s="15"/>
      <c r="S1927" s="76"/>
      <c r="T1927" s="76"/>
      <c r="U1927" s="76"/>
      <c r="V1927" s="76"/>
      <c r="W1927" s="76"/>
      <c r="X1927" s="76"/>
      <c r="Y1927" s="76"/>
      <c r="Z1927" s="76"/>
      <c r="AA1927" s="76"/>
      <c r="AB1927" s="76"/>
      <c r="AC1927" s="76"/>
      <c r="AD1927" s="76"/>
      <c r="AE1927" s="76"/>
      <c r="AF1927" s="76"/>
      <c r="AG1927" s="76"/>
      <c r="AH1927" s="76"/>
      <c r="AI1927" s="76"/>
      <c r="AJ1927" s="76"/>
      <c r="AK1927" s="76"/>
      <c r="AL1927" s="76"/>
      <c r="AM1927" s="76"/>
      <c r="AN1927" s="76"/>
      <c r="AO1927" s="76"/>
      <c r="AP1927" s="76"/>
      <c r="AQ1927" s="76"/>
      <c r="AR1927" s="76"/>
      <c r="AS1927" s="76"/>
      <c r="AT1927" s="76"/>
      <c r="AU1927" s="76"/>
      <c r="AV1927" s="76"/>
      <c r="AW1927" s="76"/>
      <c r="AX1927" s="76"/>
      <c r="AY1927" s="76"/>
      <c r="AZ1927" s="76"/>
      <c r="BA1927" s="76"/>
      <c r="BB1927" s="76"/>
      <c r="BC1927" s="76"/>
      <c r="BD1927" s="76"/>
      <c r="BE1927" s="76"/>
      <c r="BF1927" s="76"/>
      <c r="BG1927" s="76"/>
      <c r="BH1927" s="76"/>
      <c r="BI1927" s="76"/>
      <c r="BJ1927" s="76"/>
      <c r="BK1927" s="76"/>
      <c r="BL1927" s="76"/>
      <c r="BM1927" s="76"/>
      <c r="BN1927" s="76"/>
      <c r="BO1927" s="76"/>
      <c r="BP1927" s="76"/>
      <c r="BQ1927" s="76"/>
      <c r="BR1927" s="76"/>
      <c r="BS1927" s="76"/>
      <c r="BT1927" s="76"/>
      <c r="BU1927" s="76"/>
      <c r="BV1927" s="76"/>
      <c r="BW1927" s="76"/>
      <c r="BX1927" s="76"/>
      <c r="BY1927" s="76"/>
      <c r="BZ1927" s="76"/>
      <c r="CA1927" s="76"/>
      <c r="CB1927" s="76"/>
      <c r="CC1927" s="76"/>
      <c r="CD1927" s="76"/>
      <c r="CE1927" s="76"/>
      <c r="CF1927" s="76"/>
      <c r="CG1927" s="76"/>
      <c r="CH1927" s="76"/>
      <c r="CI1927" s="76"/>
      <c r="CJ1927" s="76"/>
      <c r="CK1927" s="76"/>
      <c r="CL1927" s="76"/>
      <c r="CN1927" s="60"/>
      <c r="CO1927" s="76"/>
      <c r="CP1927" s="76"/>
      <c r="CQ1927" s="76"/>
      <c r="CR1927" s="76"/>
      <c r="CS1927" s="76"/>
      <c r="CT1927" s="76"/>
      <c r="CU1927" s="76"/>
      <c r="CV1927" s="76"/>
      <c r="CW1927" s="76"/>
      <c r="CX1927" s="76"/>
      <c r="CY1927" s="76"/>
      <c r="CZ1927" s="76"/>
      <c r="DA1927" s="76"/>
      <c r="DB1927" s="76"/>
      <c r="DC1927" s="76"/>
      <c r="DD1927" s="76"/>
      <c r="DE1927" s="76"/>
      <c r="DF1927" s="76"/>
      <c r="DG1927" s="76"/>
      <c r="DH1927" s="76"/>
      <c r="DI1927" s="76"/>
      <c r="DJ1927" s="76"/>
      <c r="DK1927" s="76"/>
      <c r="DL1927" s="76"/>
    </row>
    <row r="1928" spans="2:116" x14ac:dyDescent="0.4">
      <c r="B1928" t="str">
        <f>E1928</f>
        <v>1928 SUBR-S</v>
      </c>
      <c r="D1928" t="s">
        <v>773</v>
      </c>
      <c r="E1928" s="8" t="str">
        <f t="shared" si="3228"/>
        <v>1928 SUBR-S</v>
      </c>
      <c r="G1928" s="145" t="s">
        <v>414</v>
      </c>
      <c r="H1928" s="12"/>
      <c r="I1928" s="60"/>
      <c r="J1928" s="60"/>
      <c r="K1928" s="18">
        <v>20</v>
      </c>
      <c r="L1928" s="18">
        <v>20</v>
      </c>
      <c r="M1928" s="18">
        <v>20</v>
      </c>
      <c r="N1928" s="18">
        <v>20</v>
      </c>
      <c r="O1928" s="18">
        <v>20</v>
      </c>
      <c r="P1928" s="18">
        <v>20</v>
      </c>
      <c r="R1928" s="19"/>
      <c r="S1928" s="147" cm="1">
        <f t="array" ref="S1928">INDEX($K:$P,ROW(),MATCH(S$3,$K$2:$P$2,0))</f>
        <v>20</v>
      </c>
      <c r="T1928" s="147" cm="1">
        <f t="array" ref="T1928">INDEX($K:$P,ROW(),MATCH(T$3,$K$2:$P$2,0))</f>
        <v>20</v>
      </c>
      <c r="U1928" s="147" cm="1">
        <f t="array" ref="U1928">INDEX($K:$P,ROW(),MATCH(U$3,$K$2:$P$2,0))</f>
        <v>20</v>
      </c>
      <c r="V1928" s="147" cm="1">
        <f t="array" ref="V1928">INDEX($K:$P,ROW(),MATCH(V$3,$K$2:$P$2,0))</f>
        <v>20</v>
      </c>
      <c r="W1928" s="147" cm="1">
        <f t="array" ref="W1928">INDEX($K:$P,ROW(),MATCH(W$3,$K$2:$P$2,0))</f>
        <v>20</v>
      </c>
      <c r="X1928" s="147" cm="1">
        <f t="array" ref="X1928">INDEX($K:$P,ROW(),MATCH(X$3,$K$2:$P$2,0))</f>
        <v>20</v>
      </c>
      <c r="Y1928" s="147" cm="1">
        <f t="array" ref="Y1928">INDEX($K:$P,ROW(),MATCH(Y$3,$K$2:$P$2,0))</f>
        <v>20</v>
      </c>
      <c r="Z1928" s="147" cm="1">
        <f t="array" ref="Z1928">INDEX($K:$P,ROW(),MATCH(Z$3,$K$2:$P$2,0))</f>
        <v>20</v>
      </c>
      <c r="AA1928" s="147" cm="1">
        <f t="array" ref="AA1928">INDEX($K:$P,ROW(),MATCH(AA$3,$K$2:$P$2,0))</f>
        <v>20</v>
      </c>
      <c r="AB1928" s="147" cm="1">
        <f t="array" ref="AB1928">INDEX($K:$P,ROW(),MATCH(AB$3,$K$2:$P$2,0))</f>
        <v>20</v>
      </c>
      <c r="AC1928" s="147" cm="1">
        <f t="array" ref="AC1928">INDEX($K:$P,ROW(),MATCH(AC$3,$K$2:$P$2,0))</f>
        <v>20</v>
      </c>
      <c r="AD1928" s="147" cm="1">
        <f t="array" ref="AD1928">INDEX($K:$P,ROW(),MATCH(AD$3,$K$2:$P$2,0))</f>
        <v>20</v>
      </c>
      <c r="AE1928" s="147" cm="1">
        <f t="array" ref="AE1928">INDEX($K:$P,ROW(),MATCH(AE$3,$K$2:$P$2,0))</f>
        <v>20</v>
      </c>
      <c r="AF1928" s="147" cm="1">
        <f t="array" ref="AF1928">INDEX($K:$P,ROW(),MATCH(AF$3,$K$2:$P$2,0))</f>
        <v>20</v>
      </c>
      <c r="AG1928" s="147" cm="1">
        <f t="array" ref="AG1928">INDEX($K:$P,ROW(),MATCH(AG$3,$K$2:$P$2,0))</f>
        <v>20</v>
      </c>
      <c r="AH1928" s="147" cm="1">
        <f t="array" ref="AH1928">INDEX($K:$P,ROW(),MATCH(AH$3,$K$2:$P$2,0))</f>
        <v>20</v>
      </c>
      <c r="AI1928" s="147" cm="1">
        <f t="array" ref="AI1928">INDEX($K:$P,ROW(),MATCH(AI$3,$K$2:$P$2,0))</f>
        <v>20</v>
      </c>
      <c r="AJ1928" s="147" cm="1">
        <f t="array" ref="AJ1928">INDEX($K:$P,ROW(),MATCH(AJ$3,$K$2:$P$2,0))</f>
        <v>20</v>
      </c>
      <c r="AK1928" s="147" cm="1">
        <f t="array" ref="AK1928">INDEX($K:$P,ROW(),MATCH(AK$3,$K$2:$P$2,0))</f>
        <v>20</v>
      </c>
      <c r="AL1928" s="147" cm="1">
        <f t="array" ref="AL1928">INDEX($K:$P,ROW(),MATCH(AL$3,$K$2:$P$2,0))</f>
        <v>20</v>
      </c>
      <c r="AM1928" s="147" cm="1">
        <f t="array" ref="AM1928">INDEX($K:$P,ROW(),MATCH(AM$3,$K$2:$P$2,0))</f>
        <v>20</v>
      </c>
      <c r="AN1928" s="147" cm="1">
        <f t="array" ref="AN1928">INDEX($K:$P,ROW(),MATCH(AN$3,$K$2:$P$2,0))</f>
        <v>20</v>
      </c>
      <c r="AO1928" s="147" cm="1">
        <f t="array" ref="AO1928">INDEX($K:$P,ROW(),MATCH(AO$3,$K$2:$P$2,0))</f>
        <v>20</v>
      </c>
      <c r="AP1928" s="147" cm="1">
        <f t="array" ref="AP1928">INDEX($K:$P,ROW(),MATCH(AP$3,$K$2:$P$2,0))</f>
        <v>20</v>
      </c>
      <c r="AQ1928" s="147" cm="1">
        <f t="array" ref="AQ1928">INDEX($K:$P,ROW(),MATCH(AQ$3,$K$2:$P$2,0))</f>
        <v>20</v>
      </c>
      <c r="AR1928" s="147" cm="1">
        <f t="array" ref="AR1928">INDEX($K:$P,ROW(),MATCH(AR$3,$K$2:$P$2,0))</f>
        <v>20</v>
      </c>
      <c r="AS1928" s="147" cm="1">
        <f t="array" ref="AS1928">INDEX($K:$P,ROW(),MATCH(AS$3,$K$2:$P$2,0))</f>
        <v>20</v>
      </c>
      <c r="AT1928" s="147" cm="1">
        <f t="array" ref="AT1928">INDEX($K:$P,ROW(),MATCH(AT$3,$K$2:$P$2,0))</f>
        <v>20</v>
      </c>
      <c r="AU1928" s="147" cm="1">
        <f t="array" ref="AU1928">INDEX($K:$P,ROW(),MATCH(AU$3,$K$2:$P$2,0))</f>
        <v>20</v>
      </c>
      <c r="AV1928" s="147" cm="1">
        <f t="array" ref="AV1928">INDEX($K:$P,ROW(),MATCH(AV$3,$K$2:$P$2,0))</f>
        <v>20</v>
      </c>
      <c r="AW1928" s="147" cm="1">
        <f t="array" ref="AW1928">INDEX($K:$P,ROW(),MATCH(AW$3,$K$2:$P$2,0))</f>
        <v>20</v>
      </c>
      <c r="AX1928" s="147" cm="1">
        <f t="array" ref="AX1928">INDEX($K:$P,ROW(),MATCH(AX$3,$K$2:$P$2,0))</f>
        <v>20</v>
      </c>
      <c r="AY1928" s="147" cm="1">
        <f t="array" ref="AY1928">INDEX($K:$P,ROW(),MATCH(AY$3,$K$2:$P$2,0))</f>
        <v>20</v>
      </c>
      <c r="AZ1928" s="147" cm="1">
        <f t="array" ref="AZ1928">INDEX($K:$P,ROW(),MATCH(AZ$3,$K$2:$P$2,0))</f>
        <v>20</v>
      </c>
      <c r="BA1928" s="147" cm="1">
        <f t="array" ref="BA1928">INDEX($K:$P,ROW(),MATCH(BA$3,$K$2:$P$2,0))</f>
        <v>20</v>
      </c>
      <c r="BB1928" s="147" cm="1">
        <f t="array" ref="BB1928">INDEX($K:$P,ROW(),MATCH(BB$3,$K$2:$P$2,0))</f>
        <v>20</v>
      </c>
      <c r="BC1928" s="147" cm="1">
        <f t="array" ref="BC1928">INDEX($K:$P,ROW(),MATCH(BC$3,$K$2:$P$2,0))</f>
        <v>20</v>
      </c>
      <c r="BD1928" s="147" cm="1">
        <f t="array" ref="BD1928">INDEX($K:$P,ROW(),MATCH(BD$3,$K$2:$P$2,0))</f>
        <v>20</v>
      </c>
      <c r="BE1928" s="147" cm="1">
        <f t="array" ref="BE1928">INDEX($K:$P,ROW(),MATCH(BE$3,$K$2:$P$2,0))</f>
        <v>20</v>
      </c>
      <c r="BF1928" s="147" cm="1">
        <f t="array" ref="BF1928">INDEX($K:$P,ROW(),MATCH(BF$3,$K$2:$P$2,0))</f>
        <v>20</v>
      </c>
      <c r="BG1928" s="147" cm="1">
        <f t="array" ref="BG1928">INDEX($K:$P,ROW(),MATCH(BG$3,$K$2:$P$2,0))</f>
        <v>20</v>
      </c>
      <c r="BH1928" s="147" cm="1">
        <f t="array" ref="BH1928">INDEX($K:$P,ROW(),MATCH(BH$3,$K$2:$P$2,0))</f>
        <v>20</v>
      </c>
      <c r="BI1928" s="147" cm="1">
        <f t="array" ref="BI1928">INDEX($K:$P,ROW(),MATCH(BI$3,$K$2:$P$2,0))</f>
        <v>20</v>
      </c>
      <c r="BJ1928" s="147" cm="1">
        <f t="array" ref="BJ1928">INDEX($K:$P,ROW(),MATCH(BJ$3,$K$2:$P$2,0))</f>
        <v>20</v>
      </c>
      <c r="BK1928" s="147" cm="1">
        <f t="array" ref="BK1928">INDEX($K:$P,ROW(),MATCH(BK$3,$K$2:$P$2,0))</f>
        <v>20</v>
      </c>
      <c r="BL1928" s="147" cm="1">
        <f t="array" ref="BL1928">INDEX($K:$P,ROW(),MATCH(BL$3,$K$2:$P$2,0))</f>
        <v>20</v>
      </c>
      <c r="BM1928" s="147" cm="1">
        <f t="array" ref="BM1928">INDEX($K:$P,ROW(),MATCH(BM$3,$K$2:$P$2,0))</f>
        <v>20</v>
      </c>
      <c r="BN1928" s="147" cm="1">
        <f t="array" ref="BN1928">INDEX($K:$P,ROW(),MATCH(BN$3,$K$2:$P$2,0))</f>
        <v>20</v>
      </c>
      <c r="BO1928" s="147" cm="1">
        <f t="array" ref="BO1928">INDEX($K:$P,ROW(),MATCH(BO$3,$K$2:$P$2,0))</f>
        <v>20</v>
      </c>
      <c r="BP1928" s="147" cm="1">
        <f t="array" ref="BP1928">INDEX($K:$P,ROW(),MATCH(BP$3,$K$2:$P$2,0))</f>
        <v>20</v>
      </c>
      <c r="BQ1928" s="147" cm="1">
        <f t="array" ref="BQ1928">INDEX($K:$P,ROW(),MATCH(BQ$3,$K$2:$P$2,0))</f>
        <v>20</v>
      </c>
      <c r="BR1928" s="147" cm="1">
        <f t="array" ref="BR1928">INDEX($K:$P,ROW(),MATCH(BR$3,$K$2:$P$2,0))</f>
        <v>20</v>
      </c>
      <c r="BS1928" s="147" cm="1">
        <f t="array" ref="BS1928">INDEX($K:$P,ROW(),MATCH(BS$3,$K$2:$P$2,0))</f>
        <v>20</v>
      </c>
      <c r="BT1928" s="147" cm="1">
        <f t="array" ref="BT1928">INDEX($K:$P,ROW(),MATCH(BT$3,$K$2:$P$2,0))</f>
        <v>20</v>
      </c>
      <c r="BU1928" s="147" cm="1">
        <f t="array" ref="BU1928">INDEX($K:$P,ROW(),MATCH(BU$3,$K$2:$P$2,0))</f>
        <v>20</v>
      </c>
      <c r="BV1928" s="147" cm="1">
        <f t="array" ref="BV1928">INDEX($K:$P,ROW(),MATCH(BV$3,$K$2:$P$2,0))</f>
        <v>20</v>
      </c>
      <c r="BW1928" s="147" cm="1">
        <f t="array" ref="BW1928">INDEX($K:$P,ROW(),MATCH(BW$3,$K$2:$P$2,0))</f>
        <v>20</v>
      </c>
      <c r="BX1928" s="147" cm="1">
        <f t="array" ref="BX1928">INDEX($K:$P,ROW(),MATCH(BX$3,$K$2:$P$2,0))</f>
        <v>20</v>
      </c>
      <c r="BY1928" s="147" cm="1">
        <f t="array" ref="BY1928">INDEX($K:$P,ROW(),MATCH(BY$3,$K$2:$P$2,0))</f>
        <v>20</v>
      </c>
      <c r="BZ1928" s="147" cm="1">
        <f t="array" ref="BZ1928">INDEX($K:$P,ROW(),MATCH(BZ$3,$K$2:$P$2,0))</f>
        <v>20</v>
      </c>
      <c r="CA1928" s="147" cm="1">
        <f t="array" ref="CA1928">INDEX($K:$P,ROW(),MATCH(CA$3,$K$2:$P$2,0))</f>
        <v>20</v>
      </c>
      <c r="CB1928" s="147" cm="1">
        <f t="array" ref="CB1928">INDEX($K:$P,ROW(),MATCH(CB$3,$K$2:$P$2,0))</f>
        <v>20</v>
      </c>
      <c r="CC1928" s="147" cm="1">
        <f t="array" ref="CC1928">INDEX($K:$P,ROW(),MATCH(CC$3,$K$2:$P$2,0))</f>
        <v>20</v>
      </c>
      <c r="CD1928" s="147" cm="1">
        <f t="array" ref="CD1928">INDEX($K:$P,ROW(),MATCH(CD$3,$K$2:$P$2,0))</f>
        <v>20</v>
      </c>
      <c r="CE1928" s="147" cm="1">
        <f t="array" ref="CE1928">INDEX($K:$P,ROW(),MATCH(CE$3,$K$2:$P$2,0))</f>
        <v>20</v>
      </c>
      <c r="CF1928" s="147" cm="1">
        <f t="array" ref="CF1928">INDEX($K:$P,ROW(),MATCH(CF$3,$K$2:$P$2,0))</f>
        <v>20</v>
      </c>
      <c r="CG1928" s="147" cm="1">
        <f t="array" ref="CG1928">INDEX($K:$P,ROW(),MATCH(CG$3,$K$2:$P$2,0))</f>
        <v>20</v>
      </c>
      <c r="CH1928" s="147" cm="1">
        <f t="array" ref="CH1928">INDEX($K:$P,ROW(),MATCH(CH$3,$K$2:$P$2,0))</f>
        <v>20</v>
      </c>
      <c r="CI1928" s="147" cm="1">
        <f t="array" ref="CI1928">INDEX($K:$P,ROW(),MATCH(CI$3,$K$2:$P$2,0))</f>
        <v>20</v>
      </c>
      <c r="CJ1928" s="147" cm="1">
        <f t="array" ref="CJ1928">INDEX($K:$P,ROW(),MATCH(CJ$3,$K$2:$P$2,0))</f>
        <v>20</v>
      </c>
      <c r="CK1928" s="147" cm="1">
        <f t="array" ref="CK1928">INDEX($K:$P,ROW(),MATCH(CK$3,$K$2:$P$2,0))</f>
        <v>20</v>
      </c>
      <c r="CL1928" s="147" cm="1">
        <f t="array" ref="CL1928">INDEX($K:$P,ROW(),MATCH(CL$3,$K$2:$P$2,0))</f>
        <v>20</v>
      </c>
      <c r="CN1928" s="60"/>
      <c r="CO1928" s="147" t="e" cm="1">
        <f t="array" ref="CO1928">INDEX($K:$P,ROW(),MATCH(CO$3,$K$2:$P$2,0))</f>
        <v>#N/A</v>
      </c>
      <c r="CP1928" s="147" t="e" cm="1">
        <f t="array" ref="CP1928">INDEX($K:$P,ROW(),MATCH(CP$3,$K$2:$P$2,0))</f>
        <v>#N/A</v>
      </c>
      <c r="CQ1928" s="147" t="e" cm="1">
        <f t="array" ref="CQ1928">INDEX($K:$P,ROW(),MATCH(CQ$3,$K$2:$P$2,0))</f>
        <v>#N/A</v>
      </c>
      <c r="CR1928" s="147" t="e" cm="1">
        <f t="array" ref="CR1928">INDEX($K:$P,ROW(),MATCH(CR$3,$K$2:$P$2,0))</f>
        <v>#N/A</v>
      </c>
      <c r="CS1928" s="147" t="e" cm="1">
        <f t="array" ref="CS1928">INDEX($K:$P,ROW(),MATCH(CS$3,$K$2:$P$2,0))</f>
        <v>#N/A</v>
      </c>
      <c r="CT1928" s="147" t="e" cm="1">
        <f t="array" ref="CT1928">INDEX($K:$P,ROW(),MATCH(CT$3,$K$2:$P$2,0))</f>
        <v>#N/A</v>
      </c>
      <c r="CU1928" s="147" t="e" cm="1">
        <f t="array" ref="CU1928">INDEX($K:$P,ROW(),MATCH(CU$3,$K$2:$P$2,0))</f>
        <v>#N/A</v>
      </c>
      <c r="CV1928" s="147" t="e" cm="1">
        <f t="array" ref="CV1928">INDEX($K:$P,ROW(),MATCH(CV$3,$K$2:$P$2,0))</f>
        <v>#N/A</v>
      </c>
      <c r="CW1928" s="147" t="e" cm="1">
        <f t="array" ref="CW1928">INDEX($K:$P,ROW(),MATCH(CW$3,$K$2:$P$2,0))</f>
        <v>#N/A</v>
      </c>
      <c r="CX1928" s="147" t="e" cm="1">
        <f t="array" ref="CX1928">INDEX($K:$P,ROW(),MATCH(CX$3,$K$2:$P$2,0))</f>
        <v>#N/A</v>
      </c>
      <c r="CY1928" s="147" t="e" cm="1">
        <f t="array" ref="CY1928">INDEX($K:$P,ROW(),MATCH(CY$3,$K$2:$P$2,0))</f>
        <v>#N/A</v>
      </c>
      <c r="CZ1928" s="147" t="e" cm="1">
        <f t="array" ref="CZ1928">INDEX($K:$P,ROW(),MATCH(CZ$3,$K$2:$P$2,0))</f>
        <v>#N/A</v>
      </c>
      <c r="DA1928" s="147" t="e" cm="1">
        <f t="array" ref="DA1928">INDEX($K:$P,ROW(),MATCH(DA$3,$K$2:$P$2,0))</f>
        <v>#N/A</v>
      </c>
      <c r="DB1928" s="147" t="e" cm="1">
        <f t="array" ref="DB1928">INDEX($K:$P,ROW(),MATCH(DB$3,$K$2:$P$2,0))</f>
        <v>#N/A</v>
      </c>
      <c r="DC1928" s="147" t="e" cm="1">
        <f t="array" ref="DC1928">INDEX($K:$P,ROW(),MATCH(DC$3,$K$2:$P$2,0))</f>
        <v>#N/A</v>
      </c>
      <c r="DD1928" s="147" t="e" cm="1">
        <f t="array" ref="DD1928">INDEX($K:$P,ROW(),MATCH(DD$3,$K$2:$P$2,0))</f>
        <v>#N/A</v>
      </c>
      <c r="DE1928" s="147" t="e" cm="1">
        <f t="array" ref="DE1928">INDEX($K:$P,ROW(),MATCH(DE$3,$K$2:$P$2,0))</f>
        <v>#N/A</v>
      </c>
      <c r="DF1928" s="147" t="e" cm="1">
        <f t="array" ref="DF1928">INDEX($K:$P,ROW(),MATCH(DF$3,$K$2:$P$2,0))</f>
        <v>#N/A</v>
      </c>
      <c r="DG1928" s="147" t="e" cm="1">
        <f t="array" ref="DG1928">INDEX($K:$P,ROW(),MATCH(DG$3,$K$2:$P$2,0))</f>
        <v>#N/A</v>
      </c>
      <c r="DH1928" s="147" t="e" cm="1">
        <f t="array" ref="DH1928">INDEX($K:$P,ROW(),MATCH(DH$3,$K$2:$P$2,0))</f>
        <v>#N/A</v>
      </c>
      <c r="DI1928" s="147" t="e" cm="1">
        <f t="array" ref="DI1928">INDEX($K:$P,ROW(),MATCH(DI$3,$K$2:$P$2,0))</f>
        <v>#N/A</v>
      </c>
      <c r="DJ1928" s="147" t="e" cm="1">
        <f t="array" ref="DJ1928">INDEX($K:$P,ROW(),MATCH(DJ$3,$K$2:$P$2,0))</f>
        <v>#N/A</v>
      </c>
      <c r="DK1928" s="147" t="e" cm="1">
        <f t="array" ref="DK1928">INDEX($K:$P,ROW(),MATCH(DK$3,$K$2:$P$2,0))</f>
        <v>#N/A</v>
      </c>
      <c r="DL1928" s="147" t="e" cm="1">
        <f t="array" ref="DL1928">INDEX($K:$P,ROW(),MATCH(DL$3,$K$2:$P$2,0))</f>
        <v>#N/A</v>
      </c>
    </row>
    <row r="1929" spans="2:116" x14ac:dyDescent="0.4">
      <c r="C1929" t="s">
        <v>198</v>
      </c>
      <c r="D1929" t="s">
        <v>773</v>
      </c>
      <c r="E1929" s="8" t="str">
        <f t="shared" si="3228"/>
        <v>1929 SUBR-S</v>
      </c>
      <c r="G1929" s="126" t="str">
        <f>"Revenue - "&amp;SUBSTITUTE(G1917,":","")</f>
        <v>Revenue - Subscription revenue - secondary revenue driven</v>
      </c>
      <c r="H1929" s="27"/>
      <c r="I1929" s="78"/>
      <c r="J1929" s="78"/>
      <c r="K1929" s="63">
        <f t="shared" ref="K1929:P1929" ca="1" si="3229">SUMIF($3:$3,K$2,1929:1929)</f>
        <v>115406.82495801398</v>
      </c>
      <c r="L1929" s="63">
        <f t="shared" ca="1" si="3229"/>
        <v>168090.89961480399</v>
      </c>
      <c r="M1929" s="63">
        <f t="shared" ca="1" si="3229"/>
        <v>111789.19325373076</v>
      </c>
      <c r="N1929" s="63">
        <f t="shared" ca="1" si="3229"/>
        <v>81365.998268905183</v>
      </c>
      <c r="O1929" s="63">
        <f t="shared" ca="1" si="3229"/>
        <v>64926.517959927347</v>
      </c>
      <c r="P1929" s="63">
        <f t="shared" ca="1" si="3229"/>
        <v>56043.278939039861</v>
      </c>
      <c r="R1929" s="33"/>
      <c r="S1929" s="148">
        <f t="shared" ref="S1929:AX1929" ca="1" si="3230">S1928*AVERAGE(S1924,S1919)</f>
        <v>950</v>
      </c>
      <c r="T1929" s="148">
        <f t="shared" ca="1" si="3230"/>
        <v>2802.5</v>
      </c>
      <c r="U1929" s="148">
        <f t="shared" ca="1" si="3230"/>
        <v>4562.375</v>
      </c>
      <c r="V1929" s="148">
        <f t="shared" ca="1" si="3230"/>
        <v>6234.2562500000004</v>
      </c>
      <c r="W1929" s="148">
        <f t="shared" ca="1" si="3230"/>
        <v>7822.5434375000004</v>
      </c>
      <c r="X1929" s="148">
        <f t="shared" ca="1" si="3230"/>
        <v>9331.416265625001</v>
      </c>
      <c r="Y1929" s="148">
        <f t="shared" ca="1" si="3230"/>
        <v>10764.84545234375</v>
      </c>
      <c r="Z1929" s="148">
        <f t="shared" ca="1" si="3230"/>
        <v>12126.603179726562</v>
      </c>
      <c r="AA1929" s="148">
        <f t="shared" ca="1" si="3230"/>
        <v>13420.273020740233</v>
      </c>
      <c r="AB1929" s="148">
        <f t="shared" ca="1" si="3230"/>
        <v>14649.259369703223</v>
      </c>
      <c r="AC1929" s="148">
        <f t="shared" ca="1" si="3230"/>
        <v>15816.796401218062</v>
      </c>
      <c r="AD1929" s="148">
        <f t="shared" ca="1" si="3230"/>
        <v>16925.956581157159</v>
      </c>
      <c r="AE1929" s="148">
        <f t="shared" ca="1" si="3230"/>
        <v>17124.658752099298</v>
      </c>
      <c r="AF1929" s="148">
        <f t="shared" ca="1" si="3230"/>
        <v>16458.425814494334</v>
      </c>
      <c r="AG1929" s="148">
        <f t="shared" ca="1" si="3230"/>
        <v>15825.504523769618</v>
      </c>
      <c r="AH1929" s="148">
        <f t="shared" ca="1" si="3230"/>
        <v>15224.229297581136</v>
      </c>
      <c r="AI1929" s="148">
        <f t="shared" ca="1" si="3230"/>
        <v>14653.01783270208</v>
      </c>
      <c r="AJ1929" s="148">
        <f t="shared" ca="1" si="3230"/>
        <v>14110.366941066975</v>
      </c>
      <c r="AK1929" s="148">
        <f t="shared" ca="1" si="3230"/>
        <v>13594.848594013627</v>
      </c>
      <c r="AL1929" s="148">
        <f t="shared" ca="1" si="3230"/>
        <v>13105.106164312947</v>
      </c>
      <c r="AM1929" s="148">
        <f t="shared" ca="1" si="3230"/>
        <v>12639.8508560973</v>
      </c>
      <c r="AN1929" s="148">
        <f t="shared" ca="1" si="3230"/>
        <v>12197.858313292436</v>
      </c>
      <c r="AO1929" s="148">
        <f t="shared" ca="1" si="3230"/>
        <v>11777.965397627813</v>
      </c>
      <c r="AP1929" s="148">
        <f t="shared" ca="1" si="3230"/>
        <v>11379.067127746423</v>
      </c>
      <c r="AQ1929" s="148">
        <f t="shared" ca="1" si="3230"/>
        <v>11000.113771359102</v>
      </c>
      <c r="AR1929" s="148">
        <f t="shared" ca="1" si="3230"/>
        <v>10640.108082791146</v>
      </c>
      <c r="AS1929" s="148">
        <f t="shared" ca="1" si="3230"/>
        <v>10298.10267865159</v>
      </c>
      <c r="AT1929" s="148">
        <f t="shared" ca="1" si="3230"/>
        <v>9973.1975447190089</v>
      </c>
      <c r="AU1929" s="148">
        <f t="shared" ca="1" si="3230"/>
        <v>9664.5376674830586</v>
      </c>
      <c r="AV1929" s="148">
        <f t="shared" ca="1" si="3230"/>
        <v>9371.310784108904</v>
      </c>
      <c r="AW1929" s="148">
        <f t="shared" ca="1" si="3230"/>
        <v>9092.7452449034608</v>
      </c>
      <c r="AX1929" s="148">
        <f t="shared" ca="1" si="3230"/>
        <v>8828.1079826582863</v>
      </c>
      <c r="AY1929" s="148">
        <f t="shared" ref="AY1929:CD1929" ca="1" si="3231">AY1928*AVERAGE(AY1924,AY1919)</f>
        <v>8576.7025835253735</v>
      </c>
      <c r="AZ1929" s="148">
        <f t="shared" ca="1" si="3231"/>
        <v>8337.8674543491052</v>
      </c>
      <c r="BA1929" s="148">
        <f t="shared" ca="1" si="3231"/>
        <v>8110.9740816316498</v>
      </c>
      <c r="BB1929" s="148">
        <f t="shared" ca="1" si="3231"/>
        <v>7895.4253775500674</v>
      </c>
      <c r="BC1929" s="148">
        <f t="shared" ca="1" si="3231"/>
        <v>7690.6541086725629</v>
      </c>
      <c r="BD1929" s="148">
        <f t="shared" ca="1" si="3231"/>
        <v>7496.1214032389353</v>
      </c>
      <c r="BE1929" s="148">
        <f t="shared" ca="1" si="3231"/>
        <v>7311.3153330769892</v>
      </c>
      <c r="BF1929" s="148">
        <f t="shared" ca="1" si="3231"/>
        <v>7135.7495664231392</v>
      </c>
      <c r="BG1929" s="148">
        <f t="shared" ca="1" si="3231"/>
        <v>6968.9620881019837</v>
      </c>
      <c r="BH1929" s="148">
        <f t="shared" ca="1" si="3231"/>
        <v>6810.5139836968847</v>
      </c>
      <c r="BI1929" s="148">
        <f t="shared" ca="1" si="3231"/>
        <v>6659.988284512041</v>
      </c>
      <c r="BJ1929" s="148">
        <f t="shared" ca="1" si="3231"/>
        <v>6516.9888702864391</v>
      </c>
      <c r="BK1929" s="148">
        <f t="shared" ca="1" si="3231"/>
        <v>6381.1394267721171</v>
      </c>
      <c r="BL1929" s="148">
        <f t="shared" ca="1" si="3231"/>
        <v>6252.0824554335113</v>
      </c>
      <c r="BM1929" s="148">
        <f t="shared" ca="1" si="3231"/>
        <v>6129.4783326618362</v>
      </c>
      <c r="BN1929" s="148">
        <f t="shared" ca="1" si="3231"/>
        <v>6013.0044160287434</v>
      </c>
      <c r="BO1929" s="148">
        <f t="shared" ca="1" si="3231"/>
        <v>5902.3541952273072</v>
      </c>
      <c r="BP1929" s="148">
        <f t="shared" ca="1" si="3231"/>
        <v>5797.2364854659418</v>
      </c>
      <c r="BQ1929" s="148">
        <f t="shared" ca="1" si="3231"/>
        <v>5697.3746611926445</v>
      </c>
      <c r="BR1929" s="148">
        <f t="shared" ca="1" si="3231"/>
        <v>5602.5059281330123</v>
      </c>
      <c r="BS1929" s="148">
        <f t="shared" ca="1" si="3231"/>
        <v>5512.3806317263625</v>
      </c>
      <c r="BT1929" s="148">
        <f t="shared" ca="1" si="3231"/>
        <v>5426.7616001400438</v>
      </c>
      <c r="BU1929" s="148">
        <f t="shared" ca="1" si="3231"/>
        <v>5345.423520133043</v>
      </c>
      <c r="BV1929" s="148">
        <f t="shared" ca="1" si="3231"/>
        <v>5268.1523441263907</v>
      </c>
      <c r="BW1929" s="148">
        <f t="shared" ca="1" si="3231"/>
        <v>5194.7447269200711</v>
      </c>
      <c r="BX1929" s="148">
        <f t="shared" ca="1" si="3231"/>
        <v>5125.0074905740667</v>
      </c>
      <c r="BY1929" s="148">
        <f t="shared" ca="1" si="3231"/>
        <v>5058.7571160453635</v>
      </c>
      <c r="BZ1929" s="148">
        <f t="shared" ca="1" si="3231"/>
        <v>4995.8192602430954</v>
      </c>
      <c r="CA1929" s="148">
        <f t="shared" ca="1" si="3231"/>
        <v>4936.0282972309406</v>
      </c>
      <c r="CB1929" s="148">
        <f t="shared" ca="1" si="3231"/>
        <v>4879.226882369393</v>
      </c>
      <c r="CC1929" s="148">
        <f t="shared" ca="1" si="3231"/>
        <v>4825.2655382509229</v>
      </c>
      <c r="CD1929" s="148">
        <f t="shared" ca="1" si="3231"/>
        <v>4774.0022613383771</v>
      </c>
      <c r="CE1929" s="148">
        <f t="shared" ref="CE1929:CL1929" ca="1" si="3232">CE1928*AVERAGE(CE1924,CE1919)</f>
        <v>4725.3021482714576</v>
      </c>
      <c r="CF1929" s="148">
        <f t="shared" ca="1" si="3232"/>
        <v>4679.0370408578847</v>
      </c>
      <c r="CG1929" s="148">
        <f t="shared" ca="1" si="3232"/>
        <v>4635.0851888149909</v>
      </c>
      <c r="CH1929" s="148">
        <f t="shared" ca="1" si="3232"/>
        <v>4593.3309293742414</v>
      </c>
      <c r="CI1929" s="148">
        <f t="shared" ca="1" si="3232"/>
        <v>4553.6643829055283</v>
      </c>
      <c r="CJ1929" s="148">
        <f t="shared" ca="1" si="3232"/>
        <v>4515.9811637602525</v>
      </c>
      <c r="CK1929" s="148">
        <f t="shared" ca="1" si="3232"/>
        <v>4480.1821055722403</v>
      </c>
      <c r="CL1929" s="148">
        <f t="shared" ca="1" si="3232"/>
        <v>4446.1730002936283</v>
      </c>
      <c r="CN1929" s="78"/>
      <c r="CO1929" s="148" t="e">
        <f t="shared" ref="CO1929:DK1929" ca="1" si="3233">CO1928*AVERAGE(CO1924,CO1919)</f>
        <v>#N/A</v>
      </c>
      <c r="CP1929" s="148" t="e">
        <f t="shared" ca="1" si="3233"/>
        <v>#N/A</v>
      </c>
      <c r="CQ1929" s="148" t="e">
        <f t="shared" ca="1" si="3233"/>
        <v>#N/A</v>
      </c>
      <c r="CR1929" s="148" t="e">
        <f t="shared" ca="1" si="3233"/>
        <v>#N/A</v>
      </c>
      <c r="CS1929" s="148" t="e">
        <f t="shared" ca="1" si="3233"/>
        <v>#N/A</v>
      </c>
      <c r="CT1929" s="148" t="e">
        <f t="shared" ca="1" si="3233"/>
        <v>#N/A</v>
      </c>
      <c r="CU1929" s="148" t="e">
        <f t="shared" ca="1" si="3233"/>
        <v>#N/A</v>
      </c>
      <c r="CV1929" s="148" t="e">
        <f t="shared" ca="1" si="3233"/>
        <v>#N/A</v>
      </c>
      <c r="CW1929" s="148" t="e">
        <f t="shared" ca="1" si="3233"/>
        <v>#N/A</v>
      </c>
      <c r="CX1929" s="148" t="e">
        <f t="shared" ca="1" si="3233"/>
        <v>#N/A</v>
      </c>
      <c r="CY1929" s="148" t="e">
        <f t="shared" ca="1" si="3233"/>
        <v>#N/A</v>
      </c>
      <c r="CZ1929" s="148" t="e">
        <f t="shared" ca="1" si="3233"/>
        <v>#N/A</v>
      </c>
      <c r="DA1929" s="148" t="e">
        <f t="shared" ca="1" si="3233"/>
        <v>#N/A</v>
      </c>
      <c r="DB1929" s="148" t="e">
        <f t="shared" ca="1" si="3233"/>
        <v>#N/A</v>
      </c>
      <c r="DC1929" s="148" t="e">
        <f t="shared" ca="1" si="3233"/>
        <v>#N/A</v>
      </c>
      <c r="DD1929" s="148" t="e">
        <f t="shared" ca="1" si="3233"/>
        <v>#N/A</v>
      </c>
      <c r="DE1929" s="148" t="e">
        <f t="shared" ca="1" si="3233"/>
        <v>#N/A</v>
      </c>
      <c r="DF1929" s="148" t="e">
        <f t="shared" ca="1" si="3233"/>
        <v>#N/A</v>
      </c>
      <c r="DG1929" s="148" t="e">
        <f t="shared" ca="1" si="3233"/>
        <v>#N/A</v>
      </c>
      <c r="DH1929" s="148" t="e">
        <f t="shared" ca="1" si="3233"/>
        <v>#N/A</v>
      </c>
      <c r="DI1929" s="148" t="e">
        <f t="shared" ca="1" si="3233"/>
        <v>#N/A</v>
      </c>
      <c r="DJ1929" s="148" t="e">
        <f t="shared" ca="1" si="3233"/>
        <v>#N/A</v>
      </c>
      <c r="DK1929" s="148" t="e">
        <f t="shared" ca="1" si="3233"/>
        <v>#N/A</v>
      </c>
      <c r="DL1929" s="148" t="e">
        <f t="shared" ref="DL1929" ca="1" si="3234">DL1928*AVERAGE(DL1924,DL1919)</f>
        <v>#N/A</v>
      </c>
    </row>
    <row r="1930" spans="2:116" x14ac:dyDescent="0.4">
      <c r="B1930" t="s">
        <v>244</v>
      </c>
      <c r="D1930" t="s">
        <v>773</v>
      </c>
      <c r="E1930" s="8" t="str">
        <f t="shared" si="3228"/>
        <v>1930 SUBR-S</v>
      </c>
      <c r="G1930" s="126"/>
      <c r="H1930" s="27"/>
      <c r="I1930" s="78"/>
      <c r="J1930" s="78"/>
      <c r="K1930" s="28"/>
      <c r="L1930" s="28"/>
      <c r="M1930" s="28"/>
      <c r="N1930" s="28"/>
      <c r="O1930" s="28"/>
      <c r="P1930" s="28"/>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2:116" x14ac:dyDescent="0.4">
      <c r="B1931" t="s">
        <v>332</v>
      </c>
      <c r="D1931" t="s">
        <v>773</v>
      </c>
      <c r="E1931" s="8" t="str">
        <f t="shared" si="3228"/>
        <v>1931 SUBR-S</v>
      </c>
      <c r="G1931" s="8" t="str">
        <f>G1909</f>
        <v>(Primary label)</v>
      </c>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c r="DK1931" s="72"/>
      <c r="DL1931" s="72"/>
    </row>
    <row r="1932" spans="2:116" x14ac:dyDescent="0.4">
      <c r="B1932" t="s">
        <v>332</v>
      </c>
      <c r="D1932" t="s">
        <v>773</v>
      </c>
      <c r="E1932" s="8" t="str">
        <f>ROW()&amp;" "&amp;D1932</f>
        <v>1932 SUBR-S</v>
      </c>
      <c r="G1932" s="8" t="str">
        <f t="shared" ref="G1932:G1938" si="3235">G1910</f>
        <v>primary unit</v>
      </c>
      <c r="H1932" s="27"/>
      <c r="I1932" s="78"/>
      <c r="J1932" s="78"/>
      <c r="K1932" s="28"/>
      <c r="L1932" s="28"/>
      <c r="M1932" s="28"/>
      <c r="N1932" s="28"/>
      <c r="O1932" s="28"/>
      <c r="P1932" s="28"/>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2:116" x14ac:dyDescent="0.4">
      <c r="B1933" t="s">
        <v>332</v>
      </c>
      <c r="D1933" t="s">
        <v>773</v>
      </c>
      <c r="E1933" s="8" t="str">
        <f t="shared" si="3228"/>
        <v>1933 SUBR-S</v>
      </c>
      <c r="G1933" s="8" t="str">
        <f t="shared" si="3235"/>
        <v>Primary revenue driver</v>
      </c>
      <c r="S1933" s="76" t="str">
        <f t="shared" ref="S1933:AX1933" si="3236">S1911</f>
        <v>S$16</v>
      </c>
      <c r="T1933" s="76" t="str">
        <f t="shared" si="3236"/>
        <v>T$16</v>
      </c>
      <c r="U1933" s="76" t="str">
        <f t="shared" si="3236"/>
        <v>U$16</v>
      </c>
      <c r="V1933" s="76" t="str">
        <f t="shared" si="3236"/>
        <v>V$16</v>
      </c>
      <c r="W1933" s="76" t="str">
        <f t="shared" si="3236"/>
        <v>W$16</v>
      </c>
      <c r="X1933" s="76" t="str">
        <f t="shared" si="3236"/>
        <v>X$16</v>
      </c>
      <c r="Y1933" s="76" t="str">
        <f t="shared" si="3236"/>
        <v>Y$16</v>
      </c>
      <c r="Z1933" s="76" t="str">
        <f t="shared" si="3236"/>
        <v>Z$16</v>
      </c>
      <c r="AA1933" s="76" t="str">
        <f t="shared" si="3236"/>
        <v>AA$16</v>
      </c>
      <c r="AB1933" s="76" t="str">
        <f t="shared" si="3236"/>
        <v>AB$16</v>
      </c>
      <c r="AC1933" s="76" t="str">
        <f t="shared" si="3236"/>
        <v>AC$16</v>
      </c>
      <c r="AD1933" s="76" t="str">
        <f t="shared" si="3236"/>
        <v>AD$16</v>
      </c>
      <c r="AE1933" s="76" t="str">
        <f t="shared" si="3236"/>
        <v>AE$16</v>
      </c>
      <c r="AF1933" s="76" t="str">
        <f t="shared" si="3236"/>
        <v>AF$16</v>
      </c>
      <c r="AG1933" s="76" t="str">
        <f t="shared" si="3236"/>
        <v>AG$16</v>
      </c>
      <c r="AH1933" s="76" t="str">
        <f t="shared" si="3236"/>
        <v>AH$16</v>
      </c>
      <c r="AI1933" s="76" t="str">
        <f t="shared" si="3236"/>
        <v>AI$16</v>
      </c>
      <c r="AJ1933" s="76" t="str">
        <f t="shared" si="3236"/>
        <v>AJ$16</v>
      </c>
      <c r="AK1933" s="76" t="str">
        <f t="shared" si="3236"/>
        <v>AK$16</v>
      </c>
      <c r="AL1933" s="76" t="str">
        <f t="shared" si="3236"/>
        <v>AL$16</v>
      </c>
      <c r="AM1933" s="76" t="str">
        <f t="shared" si="3236"/>
        <v>AM$16</v>
      </c>
      <c r="AN1933" s="76" t="str">
        <f t="shared" si="3236"/>
        <v>AN$16</v>
      </c>
      <c r="AO1933" s="76" t="str">
        <f t="shared" si="3236"/>
        <v>AO$16</v>
      </c>
      <c r="AP1933" s="76" t="str">
        <f t="shared" si="3236"/>
        <v>AP$16</v>
      </c>
      <c r="AQ1933" s="76" t="str">
        <f t="shared" si="3236"/>
        <v>AQ$16</v>
      </c>
      <c r="AR1933" s="76" t="str">
        <f t="shared" si="3236"/>
        <v>AR$16</v>
      </c>
      <c r="AS1933" s="76" t="str">
        <f t="shared" si="3236"/>
        <v>AS$16</v>
      </c>
      <c r="AT1933" s="76" t="str">
        <f t="shared" si="3236"/>
        <v>AT$16</v>
      </c>
      <c r="AU1933" s="76" t="str">
        <f t="shared" si="3236"/>
        <v>AU$16</v>
      </c>
      <c r="AV1933" s="76" t="str">
        <f t="shared" si="3236"/>
        <v>AV$16</v>
      </c>
      <c r="AW1933" s="76" t="str">
        <f t="shared" si="3236"/>
        <v>AW$16</v>
      </c>
      <c r="AX1933" s="76" t="str">
        <f t="shared" si="3236"/>
        <v>AX$16</v>
      </c>
      <c r="AY1933" s="76" t="str">
        <f t="shared" ref="AY1933:CD1933" si="3237">AY1911</f>
        <v>AY$16</v>
      </c>
      <c r="AZ1933" s="76" t="str">
        <f t="shared" si="3237"/>
        <v>AZ$16</v>
      </c>
      <c r="BA1933" s="76" t="str">
        <f t="shared" si="3237"/>
        <v>BA$16</v>
      </c>
      <c r="BB1933" s="76" t="str">
        <f t="shared" si="3237"/>
        <v>BB$16</v>
      </c>
      <c r="BC1933" s="76" t="str">
        <f t="shared" si="3237"/>
        <v>BC$16</v>
      </c>
      <c r="BD1933" s="76" t="str">
        <f t="shared" si="3237"/>
        <v>BD$16</v>
      </c>
      <c r="BE1933" s="76" t="str">
        <f t="shared" si="3237"/>
        <v>BE$16</v>
      </c>
      <c r="BF1933" s="76" t="str">
        <f t="shared" si="3237"/>
        <v>BF$16</v>
      </c>
      <c r="BG1933" s="76" t="str">
        <f t="shared" si="3237"/>
        <v>BG$16</v>
      </c>
      <c r="BH1933" s="76" t="str">
        <f t="shared" si="3237"/>
        <v>BH$16</v>
      </c>
      <c r="BI1933" s="76" t="str">
        <f t="shared" si="3237"/>
        <v>BI$16</v>
      </c>
      <c r="BJ1933" s="76" t="str">
        <f t="shared" si="3237"/>
        <v>BJ$16</v>
      </c>
      <c r="BK1933" s="76" t="str">
        <f t="shared" si="3237"/>
        <v>BK$16</v>
      </c>
      <c r="BL1933" s="76" t="str">
        <f t="shared" si="3237"/>
        <v>BL$16</v>
      </c>
      <c r="BM1933" s="76" t="str">
        <f t="shared" si="3237"/>
        <v>BM$16</v>
      </c>
      <c r="BN1933" s="76" t="str">
        <f t="shared" si="3237"/>
        <v>BN$16</v>
      </c>
      <c r="BO1933" s="76" t="str">
        <f t="shared" si="3237"/>
        <v>BO$16</v>
      </c>
      <c r="BP1933" s="76" t="str">
        <f t="shared" si="3237"/>
        <v>BP$16</v>
      </c>
      <c r="BQ1933" s="76" t="str">
        <f t="shared" si="3237"/>
        <v>BQ$16</v>
      </c>
      <c r="BR1933" s="76" t="str">
        <f t="shared" si="3237"/>
        <v>BR$16</v>
      </c>
      <c r="BS1933" s="76" t="str">
        <f t="shared" si="3237"/>
        <v>BS$16</v>
      </c>
      <c r="BT1933" s="76" t="str">
        <f t="shared" si="3237"/>
        <v>BT$16</v>
      </c>
      <c r="BU1933" s="76" t="str">
        <f t="shared" si="3237"/>
        <v>BU$16</v>
      </c>
      <c r="BV1933" s="76" t="str">
        <f t="shared" si="3237"/>
        <v>BV$16</v>
      </c>
      <c r="BW1933" s="76" t="str">
        <f t="shared" si="3237"/>
        <v>BW$16</v>
      </c>
      <c r="BX1933" s="76" t="str">
        <f t="shared" si="3237"/>
        <v>BX$16</v>
      </c>
      <c r="BY1933" s="76" t="str">
        <f t="shared" si="3237"/>
        <v>BY$16</v>
      </c>
      <c r="BZ1933" s="76" t="str">
        <f t="shared" si="3237"/>
        <v>BZ$16</v>
      </c>
      <c r="CA1933" s="76" t="str">
        <f t="shared" si="3237"/>
        <v>CA$16</v>
      </c>
      <c r="CB1933" s="76" t="str">
        <f t="shared" si="3237"/>
        <v>CB$16</v>
      </c>
      <c r="CC1933" s="76" t="str">
        <f t="shared" si="3237"/>
        <v>CC$16</v>
      </c>
      <c r="CD1933" s="76" t="str">
        <f t="shared" si="3237"/>
        <v>CD$16</v>
      </c>
      <c r="CE1933" s="76" t="str">
        <f t="shared" ref="CE1933:CL1933" si="3238">CE1911</f>
        <v>CE$16</v>
      </c>
      <c r="CF1933" s="76" t="str">
        <f t="shared" si="3238"/>
        <v>CF$16</v>
      </c>
      <c r="CG1933" s="76" t="str">
        <f t="shared" si="3238"/>
        <v>CG$16</v>
      </c>
      <c r="CH1933" s="76" t="str">
        <f t="shared" si="3238"/>
        <v>CH$16</v>
      </c>
      <c r="CI1933" s="76" t="str">
        <f t="shared" si="3238"/>
        <v>CI$16</v>
      </c>
      <c r="CJ1933" s="76" t="str">
        <f t="shared" si="3238"/>
        <v>CJ$16</v>
      </c>
      <c r="CK1933" s="76" t="str">
        <f t="shared" si="3238"/>
        <v>CK$16</v>
      </c>
      <c r="CL1933" s="76" t="str">
        <f t="shared" si="3238"/>
        <v>CL$16</v>
      </c>
      <c r="CO1933" s="76" t="str">
        <f t="shared" ref="CO1933:DK1933" si="3239">CO1911</f>
        <v>CO$16</v>
      </c>
      <c r="CP1933" s="76" t="str">
        <f t="shared" si="3239"/>
        <v>CP$16</v>
      </c>
      <c r="CQ1933" s="76" t="str">
        <f t="shared" si="3239"/>
        <v>CQ$16</v>
      </c>
      <c r="CR1933" s="76" t="str">
        <f t="shared" si="3239"/>
        <v>CR$16</v>
      </c>
      <c r="CS1933" s="76" t="str">
        <f t="shared" si="3239"/>
        <v>CS$16</v>
      </c>
      <c r="CT1933" s="76" t="str">
        <f t="shared" si="3239"/>
        <v>CT$16</v>
      </c>
      <c r="CU1933" s="76" t="str">
        <f t="shared" si="3239"/>
        <v>CU$16</v>
      </c>
      <c r="CV1933" s="76" t="str">
        <f t="shared" si="3239"/>
        <v>CV$16</v>
      </c>
      <c r="CW1933" s="76" t="str">
        <f t="shared" si="3239"/>
        <v>CW$16</v>
      </c>
      <c r="CX1933" s="76" t="str">
        <f t="shared" si="3239"/>
        <v>CX$16</v>
      </c>
      <c r="CY1933" s="76" t="str">
        <f t="shared" si="3239"/>
        <v>CY$16</v>
      </c>
      <c r="CZ1933" s="76" t="str">
        <f t="shared" si="3239"/>
        <v>CZ$16</v>
      </c>
      <c r="DA1933" s="76" t="str">
        <f t="shared" si="3239"/>
        <v>DA$16</v>
      </c>
      <c r="DB1933" s="76" t="str">
        <f t="shared" si="3239"/>
        <v>DB$16</v>
      </c>
      <c r="DC1933" s="76" t="str">
        <f t="shared" si="3239"/>
        <v>DC$16</v>
      </c>
      <c r="DD1933" s="76" t="str">
        <f t="shared" si="3239"/>
        <v>DD$16</v>
      </c>
      <c r="DE1933" s="76" t="str">
        <f t="shared" si="3239"/>
        <v>DE$16</v>
      </c>
      <c r="DF1933" s="76" t="str">
        <f t="shared" si="3239"/>
        <v>DF$16</v>
      </c>
      <c r="DG1933" s="76" t="str">
        <f t="shared" si="3239"/>
        <v>DG$16</v>
      </c>
      <c r="DH1933" s="76" t="str">
        <f t="shared" si="3239"/>
        <v>DH$16</v>
      </c>
      <c r="DI1933" s="76" t="str">
        <f t="shared" si="3239"/>
        <v>DI$16</v>
      </c>
      <c r="DJ1933" s="76" t="str">
        <f t="shared" si="3239"/>
        <v>DJ$16</v>
      </c>
      <c r="DK1933" s="76" t="str">
        <f t="shared" si="3239"/>
        <v>DK$16</v>
      </c>
      <c r="DL1933" s="76" t="str">
        <f t="shared" ref="DL1933" si="3240">DL1911</f>
        <v>DL$16</v>
      </c>
    </row>
    <row r="1934" spans="2:116" x14ac:dyDescent="0.4">
      <c r="B1934" t="s">
        <v>332</v>
      </c>
      <c r="D1934" t="s">
        <v>773</v>
      </c>
      <c r="E1934" s="8" t="str">
        <f t="shared" si="3228"/>
        <v>1934 SUBR-S</v>
      </c>
      <c r="G1934" s="8" t="str">
        <f t="shared" si="3235"/>
        <v>Primary volume driver</v>
      </c>
      <c r="H1934" s="12"/>
      <c r="I1934" s="60"/>
      <c r="J1934" s="60"/>
      <c r="K1934" s="34"/>
      <c r="L1934" s="34"/>
      <c r="M1934" s="34"/>
      <c r="N1934" s="34"/>
      <c r="O1934" s="34"/>
      <c r="P1934" s="34"/>
      <c r="R1934" s="15"/>
      <c r="S1934" s="76" t="str">
        <f t="shared" ref="S1934:AX1934" si="3241">S1912</f>
        <v>S$17</v>
      </c>
      <c r="T1934" s="76" t="str">
        <f t="shared" si="3241"/>
        <v>T$17</v>
      </c>
      <c r="U1934" s="76" t="str">
        <f t="shared" si="3241"/>
        <v>U$17</v>
      </c>
      <c r="V1934" s="76" t="str">
        <f t="shared" si="3241"/>
        <v>V$17</v>
      </c>
      <c r="W1934" s="76" t="str">
        <f t="shared" si="3241"/>
        <v>W$17</v>
      </c>
      <c r="X1934" s="76" t="str">
        <f t="shared" si="3241"/>
        <v>X$17</v>
      </c>
      <c r="Y1934" s="76" t="str">
        <f t="shared" si="3241"/>
        <v>Y$17</v>
      </c>
      <c r="Z1934" s="76" t="str">
        <f t="shared" si="3241"/>
        <v>Z$17</v>
      </c>
      <c r="AA1934" s="76" t="str">
        <f t="shared" si="3241"/>
        <v>AA$17</v>
      </c>
      <c r="AB1934" s="76" t="str">
        <f t="shared" si="3241"/>
        <v>AB$17</v>
      </c>
      <c r="AC1934" s="76" t="str">
        <f t="shared" si="3241"/>
        <v>AC$17</v>
      </c>
      <c r="AD1934" s="76" t="str">
        <f t="shared" si="3241"/>
        <v>AD$17</v>
      </c>
      <c r="AE1934" s="76" t="str">
        <f t="shared" si="3241"/>
        <v>AE$17</v>
      </c>
      <c r="AF1934" s="76" t="str">
        <f t="shared" si="3241"/>
        <v>AF$17</v>
      </c>
      <c r="AG1934" s="76" t="str">
        <f t="shared" si="3241"/>
        <v>AG$17</v>
      </c>
      <c r="AH1934" s="76" t="str">
        <f t="shared" si="3241"/>
        <v>AH$17</v>
      </c>
      <c r="AI1934" s="76" t="str">
        <f t="shared" si="3241"/>
        <v>AI$17</v>
      </c>
      <c r="AJ1934" s="76" t="str">
        <f t="shared" si="3241"/>
        <v>AJ$17</v>
      </c>
      <c r="AK1934" s="76" t="str">
        <f t="shared" si="3241"/>
        <v>AK$17</v>
      </c>
      <c r="AL1934" s="76" t="str">
        <f t="shared" si="3241"/>
        <v>AL$17</v>
      </c>
      <c r="AM1934" s="76" t="str">
        <f t="shared" si="3241"/>
        <v>AM$17</v>
      </c>
      <c r="AN1934" s="76" t="str">
        <f t="shared" si="3241"/>
        <v>AN$17</v>
      </c>
      <c r="AO1934" s="76" t="str">
        <f t="shared" si="3241"/>
        <v>AO$17</v>
      </c>
      <c r="AP1934" s="76" t="str">
        <f t="shared" si="3241"/>
        <v>AP$17</v>
      </c>
      <c r="AQ1934" s="76" t="str">
        <f t="shared" si="3241"/>
        <v>AQ$17</v>
      </c>
      <c r="AR1934" s="76" t="str">
        <f t="shared" si="3241"/>
        <v>AR$17</v>
      </c>
      <c r="AS1934" s="76" t="str">
        <f t="shared" si="3241"/>
        <v>AS$17</v>
      </c>
      <c r="AT1934" s="76" t="str">
        <f t="shared" si="3241"/>
        <v>AT$17</v>
      </c>
      <c r="AU1934" s="76" t="str">
        <f t="shared" si="3241"/>
        <v>AU$17</v>
      </c>
      <c r="AV1934" s="76" t="str">
        <f t="shared" si="3241"/>
        <v>AV$17</v>
      </c>
      <c r="AW1934" s="76" t="str">
        <f t="shared" si="3241"/>
        <v>AW$17</v>
      </c>
      <c r="AX1934" s="76" t="str">
        <f t="shared" si="3241"/>
        <v>AX$17</v>
      </c>
      <c r="AY1934" s="76" t="str">
        <f t="shared" ref="AY1934:CD1934" si="3242">AY1912</f>
        <v>AY$17</v>
      </c>
      <c r="AZ1934" s="76" t="str">
        <f t="shared" si="3242"/>
        <v>AZ$17</v>
      </c>
      <c r="BA1934" s="76" t="str">
        <f t="shared" si="3242"/>
        <v>BA$17</v>
      </c>
      <c r="BB1934" s="76" t="str">
        <f t="shared" si="3242"/>
        <v>BB$17</v>
      </c>
      <c r="BC1934" s="76" t="str">
        <f t="shared" si="3242"/>
        <v>BC$17</v>
      </c>
      <c r="BD1934" s="76" t="str">
        <f t="shared" si="3242"/>
        <v>BD$17</v>
      </c>
      <c r="BE1934" s="76" t="str">
        <f t="shared" si="3242"/>
        <v>BE$17</v>
      </c>
      <c r="BF1934" s="76" t="str">
        <f t="shared" si="3242"/>
        <v>BF$17</v>
      </c>
      <c r="BG1934" s="76" t="str">
        <f t="shared" si="3242"/>
        <v>BG$17</v>
      </c>
      <c r="BH1934" s="76" t="str">
        <f t="shared" si="3242"/>
        <v>BH$17</v>
      </c>
      <c r="BI1934" s="76" t="str">
        <f t="shared" si="3242"/>
        <v>BI$17</v>
      </c>
      <c r="BJ1934" s="76" t="str">
        <f t="shared" si="3242"/>
        <v>BJ$17</v>
      </c>
      <c r="BK1934" s="76" t="str">
        <f t="shared" si="3242"/>
        <v>BK$17</v>
      </c>
      <c r="BL1934" s="76" t="str">
        <f t="shared" si="3242"/>
        <v>BL$17</v>
      </c>
      <c r="BM1934" s="76" t="str">
        <f t="shared" si="3242"/>
        <v>BM$17</v>
      </c>
      <c r="BN1934" s="76" t="str">
        <f t="shared" si="3242"/>
        <v>BN$17</v>
      </c>
      <c r="BO1934" s="76" t="str">
        <f t="shared" si="3242"/>
        <v>BO$17</v>
      </c>
      <c r="BP1934" s="76" t="str">
        <f t="shared" si="3242"/>
        <v>BP$17</v>
      </c>
      <c r="BQ1934" s="76" t="str">
        <f t="shared" si="3242"/>
        <v>BQ$17</v>
      </c>
      <c r="BR1934" s="76" t="str">
        <f t="shared" si="3242"/>
        <v>BR$17</v>
      </c>
      <c r="BS1934" s="76" t="str">
        <f t="shared" si="3242"/>
        <v>BS$17</v>
      </c>
      <c r="BT1934" s="76" t="str">
        <f t="shared" si="3242"/>
        <v>BT$17</v>
      </c>
      <c r="BU1934" s="76" t="str">
        <f t="shared" si="3242"/>
        <v>BU$17</v>
      </c>
      <c r="BV1934" s="76" t="str">
        <f t="shared" si="3242"/>
        <v>BV$17</v>
      </c>
      <c r="BW1934" s="76" t="str">
        <f t="shared" si="3242"/>
        <v>BW$17</v>
      </c>
      <c r="BX1934" s="76" t="str">
        <f t="shared" si="3242"/>
        <v>BX$17</v>
      </c>
      <c r="BY1934" s="76" t="str">
        <f t="shared" si="3242"/>
        <v>BY$17</v>
      </c>
      <c r="BZ1934" s="76" t="str">
        <f t="shared" si="3242"/>
        <v>BZ$17</v>
      </c>
      <c r="CA1934" s="76" t="str">
        <f t="shared" si="3242"/>
        <v>CA$17</v>
      </c>
      <c r="CB1934" s="76" t="str">
        <f t="shared" si="3242"/>
        <v>CB$17</v>
      </c>
      <c r="CC1934" s="76" t="str">
        <f t="shared" si="3242"/>
        <v>CC$17</v>
      </c>
      <c r="CD1934" s="76" t="str">
        <f t="shared" si="3242"/>
        <v>CD$17</v>
      </c>
      <c r="CE1934" s="76" t="str">
        <f t="shared" ref="CE1934:CL1934" si="3243">CE1912</f>
        <v>CE$17</v>
      </c>
      <c r="CF1934" s="76" t="str">
        <f t="shared" si="3243"/>
        <v>CF$17</v>
      </c>
      <c r="CG1934" s="76" t="str">
        <f t="shared" si="3243"/>
        <v>CG$17</v>
      </c>
      <c r="CH1934" s="76" t="str">
        <f t="shared" si="3243"/>
        <v>CH$17</v>
      </c>
      <c r="CI1934" s="76" t="str">
        <f t="shared" si="3243"/>
        <v>CI$17</v>
      </c>
      <c r="CJ1934" s="76" t="str">
        <f t="shared" si="3243"/>
        <v>CJ$17</v>
      </c>
      <c r="CK1934" s="76" t="str">
        <f t="shared" si="3243"/>
        <v>CK$17</v>
      </c>
      <c r="CL1934" s="76" t="str">
        <f t="shared" si="3243"/>
        <v>CL$17</v>
      </c>
      <c r="CN1934" s="60"/>
      <c r="CO1934" s="76" t="str">
        <f t="shared" ref="CO1934:DK1934" si="3244">CO1912</f>
        <v>CO$17</v>
      </c>
      <c r="CP1934" s="76" t="str">
        <f t="shared" si="3244"/>
        <v>CP$17</v>
      </c>
      <c r="CQ1934" s="76" t="str">
        <f t="shared" si="3244"/>
        <v>CQ$17</v>
      </c>
      <c r="CR1934" s="76" t="str">
        <f t="shared" si="3244"/>
        <v>CR$17</v>
      </c>
      <c r="CS1934" s="76" t="str">
        <f t="shared" si="3244"/>
        <v>CS$17</v>
      </c>
      <c r="CT1934" s="76" t="str">
        <f t="shared" si="3244"/>
        <v>CT$17</v>
      </c>
      <c r="CU1934" s="76" t="str">
        <f t="shared" si="3244"/>
        <v>CU$17</v>
      </c>
      <c r="CV1934" s="76" t="str">
        <f t="shared" si="3244"/>
        <v>CV$17</v>
      </c>
      <c r="CW1934" s="76" t="str">
        <f t="shared" si="3244"/>
        <v>CW$17</v>
      </c>
      <c r="CX1934" s="76" t="str">
        <f t="shared" si="3244"/>
        <v>CX$17</v>
      </c>
      <c r="CY1934" s="76" t="str">
        <f t="shared" si="3244"/>
        <v>CY$17</v>
      </c>
      <c r="CZ1934" s="76" t="str">
        <f t="shared" si="3244"/>
        <v>CZ$17</v>
      </c>
      <c r="DA1934" s="76" t="str">
        <f t="shared" si="3244"/>
        <v>DA$17</v>
      </c>
      <c r="DB1934" s="76" t="str">
        <f t="shared" si="3244"/>
        <v>DB$17</v>
      </c>
      <c r="DC1934" s="76" t="str">
        <f t="shared" si="3244"/>
        <v>DC$17</v>
      </c>
      <c r="DD1934" s="76" t="str">
        <f t="shared" si="3244"/>
        <v>DD$17</v>
      </c>
      <c r="DE1934" s="76" t="str">
        <f t="shared" si="3244"/>
        <v>DE$17</v>
      </c>
      <c r="DF1934" s="76" t="str">
        <f t="shared" si="3244"/>
        <v>DF$17</v>
      </c>
      <c r="DG1934" s="76" t="str">
        <f t="shared" si="3244"/>
        <v>DG$17</v>
      </c>
      <c r="DH1934" s="76" t="str">
        <f t="shared" si="3244"/>
        <v>DH$17</v>
      </c>
      <c r="DI1934" s="76" t="str">
        <f t="shared" si="3244"/>
        <v>DI$17</v>
      </c>
      <c r="DJ1934" s="76" t="str">
        <f t="shared" si="3244"/>
        <v>DJ$17</v>
      </c>
      <c r="DK1934" s="76" t="str">
        <f t="shared" si="3244"/>
        <v>DK$17</v>
      </c>
      <c r="DL1934" s="76" t="str">
        <f t="shared" ref="DL1934" si="3245">DL1912</f>
        <v>DL$17</v>
      </c>
    </row>
    <row r="1935" spans="2:116" x14ac:dyDescent="0.4">
      <c r="B1935" t="s">
        <v>332</v>
      </c>
      <c r="D1935" t="s">
        <v>773</v>
      </c>
      <c r="E1935" s="8" t="str">
        <f t="shared" si="3228"/>
        <v>1935 SUBR-S</v>
      </c>
      <c r="G1935" s="89" t="str">
        <f>G1917</f>
        <v>Subscription revenue - secondary revenue driven:</v>
      </c>
      <c r="H1935" s="12"/>
      <c r="I1935" s="60"/>
      <c r="J1935" s="60"/>
      <c r="K1935" s="15"/>
      <c r="L1935" s="15"/>
      <c r="M1935" s="15"/>
      <c r="N1935" s="15"/>
      <c r="O1935" s="15"/>
      <c r="P1935" s="15"/>
      <c r="R1935" s="15"/>
      <c r="S1935" s="76">
        <f t="shared" ref="S1935:AX1935" si="3246">S1913</f>
        <v>0</v>
      </c>
      <c r="T1935" s="76">
        <f t="shared" si="3246"/>
        <v>0</v>
      </c>
      <c r="U1935" s="76">
        <f t="shared" si="3246"/>
        <v>0</v>
      </c>
      <c r="V1935" s="76">
        <f t="shared" si="3246"/>
        <v>0</v>
      </c>
      <c r="W1935" s="76">
        <f t="shared" si="3246"/>
        <v>0</v>
      </c>
      <c r="X1935" s="76">
        <f t="shared" si="3246"/>
        <v>0</v>
      </c>
      <c r="Y1935" s="76">
        <f t="shared" si="3246"/>
        <v>0</v>
      </c>
      <c r="Z1935" s="76">
        <f t="shared" si="3246"/>
        <v>0</v>
      </c>
      <c r="AA1935" s="76">
        <f t="shared" si="3246"/>
        <v>0</v>
      </c>
      <c r="AB1935" s="76">
        <f t="shared" si="3246"/>
        <v>0</v>
      </c>
      <c r="AC1935" s="76">
        <f t="shared" si="3246"/>
        <v>0</v>
      </c>
      <c r="AD1935" s="76">
        <f t="shared" si="3246"/>
        <v>0</v>
      </c>
      <c r="AE1935" s="76">
        <f t="shared" si="3246"/>
        <v>0</v>
      </c>
      <c r="AF1935" s="76">
        <f t="shared" si="3246"/>
        <v>0</v>
      </c>
      <c r="AG1935" s="76">
        <f t="shared" si="3246"/>
        <v>0</v>
      </c>
      <c r="AH1935" s="76">
        <f t="shared" si="3246"/>
        <v>0</v>
      </c>
      <c r="AI1935" s="76">
        <f t="shared" si="3246"/>
        <v>0</v>
      </c>
      <c r="AJ1935" s="76">
        <f t="shared" si="3246"/>
        <v>0</v>
      </c>
      <c r="AK1935" s="76">
        <f t="shared" si="3246"/>
        <v>0</v>
      </c>
      <c r="AL1935" s="76">
        <f t="shared" si="3246"/>
        <v>0</v>
      </c>
      <c r="AM1935" s="76">
        <f t="shared" si="3246"/>
        <v>0</v>
      </c>
      <c r="AN1935" s="76">
        <f t="shared" si="3246"/>
        <v>0</v>
      </c>
      <c r="AO1935" s="76">
        <f t="shared" si="3246"/>
        <v>0</v>
      </c>
      <c r="AP1935" s="76">
        <f t="shared" si="3246"/>
        <v>0</v>
      </c>
      <c r="AQ1935" s="76">
        <f t="shared" si="3246"/>
        <v>0</v>
      </c>
      <c r="AR1935" s="76">
        <f t="shared" si="3246"/>
        <v>0</v>
      </c>
      <c r="AS1935" s="76">
        <f t="shared" si="3246"/>
        <v>0</v>
      </c>
      <c r="AT1935" s="76">
        <f t="shared" si="3246"/>
        <v>0</v>
      </c>
      <c r="AU1935" s="76">
        <f t="shared" si="3246"/>
        <v>0</v>
      </c>
      <c r="AV1935" s="76">
        <f t="shared" si="3246"/>
        <v>0</v>
      </c>
      <c r="AW1935" s="76">
        <f t="shared" si="3246"/>
        <v>0</v>
      </c>
      <c r="AX1935" s="76">
        <f t="shared" si="3246"/>
        <v>0</v>
      </c>
      <c r="AY1935" s="76">
        <f t="shared" ref="AY1935:CD1935" si="3247">AY1913</f>
        <v>0</v>
      </c>
      <c r="AZ1935" s="76">
        <f t="shared" si="3247"/>
        <v>0</v>
      </c>
      <c r="BA1935" s="76">
        <f t="shared" si="3247"/>
        <v>0</v>
      </c>
      <c r="BB1935" s="76">
        <f t="shared" si="3247"/>
        <v>0</v>
      </c>
      <c r="BC1935" s="76">
        <f t="shared" si="3247"/>
        <v>0</v>
      </c>
      <c r="BD1935" s="76">
        <f t="shared" si="3247"/>
        <v>0</v>
      </c>
      <c r="BE1935" s="76">
        <f t="shared" si="3247"/>
        <v>0</v>
      </c>
      <c r="BF1935" s="76">
        <f t="shared" si="3247"/>
        <v>0</v>
      </c>
      <c r="BG1935" s="76">
        <f t="shared" si="3247"/>
        <v>0</v>
      </c>
      <c r="BH1935" s="76">
        <f t="shared" si="3247"/>
        <v>0</v>
      </c>
      <c r="BI1935" s="76">
        <f t="shared" si="3247"/>
        <v>0</v>
      </c>
      <c r="BJ1935" s="76">
        <f t="shared" si="3247"/>
        <v>0</v>
      </c>
      <c r="BK1935" s="76">
        <f t="shared" si="3247"/>
        <v>0</v>
      </c>
      <c r="BL1935" s="76">
        <f t="shared" si="3247"/>
        <v>0</v>
      </c>
      <c r="BM1935" s="76">
        <f t="shared" si="3247"/>
        <v>0</v>
      </c>
      <c r="BN1935" s="76">
        <f t="shared" si="3247"/>
        <v>0</v>
      </c>
      <c r="BO1935" s="76">
        <f t="shared" si="3247"/>
        <v>0</v>
      </c>
      <c r="BP1935" s="76">
        <f t="shared" si="3247"/>
        <v>0</v>
      </c>
      <c r="BQ1935" s="76">
        <f t="shared" si="3247"/>
        <v>0</v>
      </c>
      <c r="BR1935" s="76">
        <f t="shared" si="3247"/>
        <v>0</v>
      </c>
      <c r="BS1935" s="76">
        <f t="shared" si="3247"/>
        <v>0</v>
      </c>
      <c r="BT1935" s="76">
        <f t="shared" si="3247"/>
        <v>0</v>
      </c>
      <c r="BU1935" s="76">
        <f t="shared" si="3247"/>
        <v>0</v>
      </c>
      <c r="BV1935" s="76">
        <f t="shared" si="3247"/>
        <v>0</v>
      </c>
      <c r="BW1935" s="76">
        <f t="shared" si="3247"/>
        <v>0</v>
      </c>
      <c r="BX1935" s="76">
        <f t="shared" si="3247"/>
        <v>0</v>
      </c>
      <c r="BY1935" s="76">
        <f t="shared" si="3247"/>
        <v>0</v>
      </c>
      <c r="BZ1935" s="76">
        <f t="shared" si="3247"/>
        <v>0</v>
      </c>
      <c r="CA1935" s="76">
        <f t="shared" si="3247"/>
        <v>0</v>
      </c>
      <c r="CB1935" s="76">
        <f t="shared" si="3247"/>
        <v>0</v>
      </c>
      <c r="CC1935" s="76">
        <f t="shared" si="3247"/>
        <v>0</v>
      </c>
      <c r="CD1935" s="76">
        <f t="shared" si="3247"/>
        <v>0</v>
      </c>
      <c r="CE1935" s="76">
        <f t="shared" ref="CE1935:CL1935" si="3248">CE1913</f>
        <v>0</v>
      </c>
      <c r="CF1935" s="76">
        <f t="shared" si="3248"/>
        <v>0</v>
      </c>
      <c r="CG1935" s="76">
        <f t="shared" si="3248"/>
        <v>0</v>
      </c>
      <c r="CH1935" s="76">
        <f t="shared" si="3248"/>
        <v>0</v>
      </c>
      <c r="CI1935" s="76">
        <f t="shared" si="3248"/>
        <v>0</v>
      </c>
      <c r="CJ1935" s="76">
        <f t="shared" si="3248"/>
        <v>0</v>
      </c>
      <c r="CK1935" s="76">
        <f t="shared" si="3248"/>
        <v>0</v>
      </c>
      <c r="CL1935" s="76">
        <f t="shared" si="3248"/>
        <v>0</v>
      </c>
      <c r="CN1935" s="60"/>
      <c r="CO1935" s="76">
        <f t="shared" ref="CO1935:DK1935" si="3249">CO1913</f>
        <v>0</v>
      </c>
      <c r="CP1935" s="76">
        <f t="shared" si="3249"/>
        <v>0</v>
      </c>
      <c r="CQ1935" s="76">
        <f t="shared" si="3249"/>
        <v>0</v>
      </c>
      <c r="CR1935" s="76">
        <f t="shared" si="3249"/>
        <v>0</v>
      </c>
      <c r="CS1935" s="76">
        <f t="shared" si="3249"/>
        <v>0</v>
      </c>
      <c r="CT1935" s="76">
        <f t="shared" si="3249"/>
        <v>0</v>
      </c>
      <c r="CU1935" s="76">
        <f t="shared" si="3249"/>
        <v>0</v>
      </c>
      <c r="CV1935" s="76">
        <f t="shared" si="3249"/>
        <v>0</v>
      </c>
      <c r="CW1935" s="76">
        <f t="shared" si="3249"/>
        <v>0</v>
      </c>
      <c r="CX1935" s="76">
        <f t="shared" si="3249"/>
        <v>0</v>
      </c>
      <c r="CY1935" s="76">
        <f t="shared" si="3249"/>
        <v>0</v>
      </c>
      <c r="CZ1935" s="76">
        <f t="shared" si="3249"/>
        <v>0</v>
      </c>
      <c r="DA1935" s="76">
        <f t="shared" si="3249"/>
        <v>0</v>
      </c>
      <c r="DB1935" s="76">
        <f t="shared" si="3249"/>
        <v>0</v>
      </c>
      <c r="DC1935" s="76">
        <f t="shared" si="3249"/>
        <v>0</v>
      </c>
      <c r="DD1935" s="76">
        <f t="shared" si="3249"/>
        <v>0</v>
      </c>
      <c r="DE1935" s="76">
        <f t="shared" si="3249"/>
        <v>0</v>
      </c>
      <c r="DF1935" s="76">
        <f t="shared" si="3249"/>
        <v>0</v>
      </c>
      <c r="DG1935" s="76">
        <f t="shared" si="3249"/>
        <v>0</v>
      </c>
      <c r="DH1935" s="76">
        <f t="shared" si="3249"/>
        <v>0</v>
      </c>
      <c r="DI1935" s="76">
        <f t="shared" si="3249"/>
        <v>0</v>
      </c>
      <c r="DJ1935" s="76">
        <f t="shared" si="3249"/>
        <v>0</v>
      </c>
      <c r="DK1935" s="76">
        <f t="shared" si="3249"/>
        <v>0</v>
      </c>
      <c r="DL1935" s="76">
        <f t="shared" ref="DL1935" si="3250">DL1913</f>
        <v>0</v>
      </c>
    </row>
    <row r="1936" spans="2:116" x14ac:dyDescent="0.4">
      <c r="B1936" t="s">
        <v>332</v>
      </c>
      <c r="D1936" t="s">
        <v>773</v>
      </c>
      <c r="E1936" s="8" t="str">
        <f t="shared" ref="E1936" si="3251">ROW()&amp;" "&amp;D1936</f>
        <v>1936 SUBR-S</v>
      </c>
      <c r="G1936" s="241" t="str">
        <f>IFERROR(SUBSTITUTE(TRIM(MID(G1917, SEARCH("-", G1917) + 1, LEN(G1917))),":",""),"no unit")</f>
        <v>secondary revenue driven</v>
      </c>
      <c r="H1936" s="12"/>
      <c r="I1936" s="60"/>
      <c r="J1936" s="60"/>
      <c r="K1936" s="15"/>
      <c r="L1936" s="15"/>
      <c r="M1936" s="15"/>
      <c r="N1936" s="15"/>
      <c r="O1936" s="15"/>
      <c r="P1936" s="15"/>
      <c r="R1936" s="15"/>
      <c r="S1936" s="76"/>
      <c r="T1936" s="76"/>
      <c r="U1936" s="76"/>
      <c r="V1936" s="76"/>
      <c r="W1936" s="76"/>
      <c r="X1936" s="76"/>
      <c r="Y1936" s="76"/>
      <c r="Z1936" s="76"/>
      <c r="AA1936" s="76"/>
      <c r="AB1936" s="76"/>
      <c r="AC1936" s="76"/>
      <c r="AD1936" s="76"/>
      <c r="AE1936" s="76"/>
      <c r="AF1936" s="76"/>
      <c r="AG1936" s="76"/>
      <c r="AH1936" s="76"/>
      <c r="AI1936" s="76"/>
      <c r="AJ1936" s="76"/>
      <c r="AK1936" s="76"/>
      <c r="AL1936" s="76"/>
      <c r="AM1936" s="76"/>
      <c r="AN1936" s="76"/>
      <c r="AO1936" s="76"/>
      <c r="AP1936" s="76"/>
      <c r="AQ1936" s="76"/>
      <c r="AR1936" s="76"/>
      <c r="AS1936" s="76"/>
      <c r="AT1936" s="76"/>
      <c r="AU1936" s="76"/>
      <c r="AV1936" s="76"/>
      <c r="AW1936" s="76"/>
      <c r="AX1936" s="76"/>
      <c r="AY1936" s="76"/>
      <c r="AZ1936" s="76"/>
      <c r="BA1936" s="76"/>
      <c r="BB1936" s="76"/>
      <c r="BC1936" s="76"/>
      <c r="BD1936" s="76"/>
      <c r="BE1936" s="76"/>
      <c r="BF1936" s="76"/>
      <c r="BG1936" s="76"/>
      <c r="BH1936" s="76"/>
      <c r="BI1936" s="76"/>
      <c r="BJ1936" s="76"/>
      <c r="BK1936" s="76"/>
      <c r="BL1936" s="76"/>
      <c r="BM1936" s="76"/>
      <c r="BN1936" s="76"/>
      <c r="BO1936" s="76"/>
      <c r="BP1936" s="76"/>
      <c r="BQ1936" s="76"/>
      <c r="BR1936" s="76"/>
      <c r="BS1936" s="76"/>
      <c r="BT1936" s="76"/>
      <c r="BU1936" s="76"/>
      <c r="BV1936" s="76"/>
      <c r="BW1936" s="76"/>
      <c r="BX1936" s="76"/>
      <c r="BY1936" s="76"/>
      <c r="BZ1936" s="76"/>
      <c r="CA1936" s="76"/>
      <c r="CB1936" s="76"/>
      <c r="CC1936" s="76"/>
      <c r="CD1936" s="76"/>
      <c r="CE1936" s="76"/>
      <c r="CF1936" s="76"/>
      <c r="CG1936" s="76"/>
      <c r="CH1936" s="76"/>
      <c r="CI1936" s="76"/>
      <c r="CJ1936" s="76"/>
      <c r="CK1936" s="76"/>
      <c r="CL1936" s="76"/>
      <c r="CN1936" s="60"/>
      <c r="CO1936" s="76"/>
      <c r="CP1936" s="76"/>
      <c r="CQ1936" s="76"/>
      <c r="CR1936" s="76"/>
      <c r="CS1936" s="76"/>
      <c r="CT1936" s="76"/>
      <c r="CU1936" s="76"/>
      <c r="CV1936" s="76"/>
      <c r="CW1936" s="76"/>
      <c r="CX1936" s="76"/>
      <c r="CY1936" s="76"/>
      <c r="CZ1936" s="76"/>
      <c r="DA1936" s="76"/>
      <c r="DB1936" s="76"/>
      <c r="DC1936" s="76"/>
      <c r="DD1936" s="76"/>
      <c r="DE1936" s="76"/>
      <c r="DF1936" s="76"/>
      <c r="DG1936" s="76"/>
      <c r="DH1936" s="76"/>
      <c r="DI1936" s="76"/>
      <c r="DJ1936" s="76"/>
      <c r="DK1936" s="76"/>
      <c r="DL1936" s="76"/>
    </row>
    <row r="1937" spans="1:116" x14ac:dyDescent="0.4">
      <c r="B1937" t="s">
        <v>332</v>
      </c>
      <c r="D1937" t="s">
        <v>773</v>
      </c>
      <c r="E1937" s="8" t="str">
        <f t="shared" si="3228"/>
        <v>1937 SUBR-S</v>
      </c>
      <c r="G1937" s="8" t="str">
        <f t="shared" si="3235"/>
        <v>Secondary revenue driver</v>
      </c>
      <c r="H1937" s="12"/>
      <c r="I1937" s="60"/>
      <c r="J1937" s="60"/>
      <c r="K1937" s="15"/>
      <c r="L1937" s="15"/>
      <c r="M1937" s="15"/>
      <c r="N1937" s="15"/>
      <c r="O1937" s="15"/>
      <c r="P1937" s="15"/>
      <c r="R1937" s="15"/>
      <c r="S1937" s="203" t="str">
        <f>ADDRESS(ROW(S1929),COLUMN(S1929),2)</f>
        <v>S$1929</v>
      </c>
      <c r="T1937" s="203" t="str">
        <f t="shared" ref="T1937:CE1937" si="3252">ADDRESS(ROW(T1929),COLUMN(T1929),2)</f>
        <v>T$1929</v>
      </c>
      <c r="U1937" s="203" t="str">
        <f t="shared" si="3252"/>
        <v>U$1929</v>
      </c>
      <c r="V1937" s="203" t="str">
        <f t="shared" si="3252"/>
        <v>V$1929</v>
      </c>
      <c r="W1937" s="203" t="str">
        <f t="shared" si="3252"/>
        <v>W$1929</v>
      </c>
      <c r="X1937" s="203" t="str">
        <f t="shared" si="3252"/>
        <v>X$1929</v>
      </c>
      <c r="Y1937" s="203" t="str">
        <f t="shared" si="3252"/>
        <v>Y$1929</v>
      </c>
      <c r="Z1937" s="203" t="str">
        <f t="shared" si="3252"/>
        <v>Z$1929</v>
      </c>
      <c r="AA1937" s="203" t="str">
        <f t="shared" si="3252"/>
        <v>AA$1929</v>
      </c>
      <c r="AB1937" s="203" t="str">
        <f t="shared" si="3252"/>
        <v>AB$1929</v>
      </c>
      <c r="AC1937" s="203" t="str">
        <f t="shared" si="3252"/>
        <v>AC$1929</v>
      </c>
      <c r="AD1937" s="203" t="str">
        <f t="shared" si="3252"/>
        <v>AD$1929</v>
      </c>
      <c r="AE1937" s="203" t="str">
        <f t="shared" si="3252"/>
        <v>AE$1929</v>
      </c>
      <c r="AF1937" s="203" t="str">
        <f t="shared" si="3252"/>
        <v>AF$1929</v>
      </c>
      <c r="AG1937" s="203" t="str">
        <f t="shared" si="3252"/>
        <v>AG$1929</v>
      </c>
      <c r="AH1937" s="203" t="str">
        <f t="shared" si="3252"/>
        <v>AH$1929</v>
      </c>
      <c r="AI1937" s="203" t="str">
        <f t="shared" si="3252"/>
        <v>AI$1929</v>
      </c>
      <c r="AJ1937" s="203" t="str">
        <f t="shared" si="3252"/>
        <v>AJ$1929</v>
      </c>
      <c r="AK1937" s="203" t="str">
        <f t="shared" si="3252"/>
        <v>AK$1929</v>
      </c>
      <c r="AL1937" s="203" t="str">
        <f t="shared" si="3252"/>
        <v>AL$1929</v>
      </c>
      <c r="AM1937" s="203" t="str">
        <f t="shared" si="3252"/>
        <v>AM$1929</v>
      </c>
      <c r="AN1937" s="203" t="str">
        <f t="shared" si="3252"/>
        <v>AN$1929</v>
      </c>
      <c r="AO1937" s="203" t="str">
        <f t="shared" si="3252"/>
        <v>AO$1929</v>
      </c>
      <c r="AP1937" s="203" t="str">
        <f t="shared" si="3252"/>
        <v>AP$1929</v>
      </c>
      <c r="AQ1937" s="203" t="str">
        <f t="shared" si="3252"/>
        <v>AQ$1929</v>
      </c>
      <c r="AR1937" s="203" t="str">
        <f t="shared" si="3252"/>
        <v>AR$1929</v>
      </c>
      <c r="AS1937" s="203" t="str">
        <f t="shared" si="3252"/>
        <v>AS$1929</v>
      </c>
      <c r="AT1937" s="203" t="str">
        <f t="shared" si="3252"/>
        <v>AT$1929</v>
      </c>
      <c r="AU1937" s="203" t="str">
        <f t="shared" si="3252"/>
        <v>AU$1929</v>
      </c>
      <c r="AV1937" s="203" t="str">
        <f t="shared" si="3252"/>
        <v>AV$1929</v>
      </c>
      <c r="AW1937" s="203" t="str">
        <f t="shared" si="3252"/>
        <v>AW$1929</v>
      </c>
      <c r="AX1937" s="203" t="str">
        <f t="shared" si="3252"/>
        <v>AX$1929</v>
      </c>
      <c r="AY1937" s="203" t="str">
        <f t="shared" si="3252"/>
        <v>AY$1929</v>
      </c>
      <c r="AZ1937" s="203" t="str">
        <f t="shared" si="3252"/>
        <v>AZ$1929</v>
      </c>
      <c r="BA1937" s="203" t="str">
        <f t="shared" si="3252"/>
        <v>BA$1929</v>
      </c>
      <c r="BB1937" s="203" t="str">
        <f t="shared" si="3252"/>
        <v>BB$1929</v>
      </c>
      <c r="BC1937" s="203" t="str">
        <f t="shared" si="3252"/>
        <v>BC$1929</v>
      </c>
      <c r="BD1937" s="203" t="str">
        <f t="shared" si="3252"/>
        <v>BD$1929</v>
      </c>
      <c r="BE1937" s="203" t="str">
        <f t="shared" si="3252"/>
        <v>BE$1929</v>
      </c>
      <c r="BF1937" s="203" t="str">
        <f t="shared" si="3252"/>
        <v>BF$1929</v>
      </c>
      <c r="BG1937" s="203" t="str">
        <f t="shared" si="3252"/>
        <v>BG$1929</v>
      </c>
      <c r="BH1937" s="203" t="str">
        <f t="shared" si="3252"/>
        <v>BH$1929</v>
      </c>
      <c r="BI1937" s="203" t="str">
        <f t="shared" si="3252"/>
        <v>BI$1929</v>
      </c>
      <c r="BJ1937" s="203" t="str">
        <f t="shared" si="3252"/>
        <v>BJ$1929</v>
      </c>
      <c r="BK1937" s="203" t="str">
        <f t="shared" si="3252"/>
        <v>BK$1929</v>
      </c>
      <c r="BL1937" s="203" t="str">
        <f t="shared" si="3252"/>
        <v>BL$1929</v>
      </c>
      <c r="BM1937" s="203" t="str">
        <f t="shared" si="3252"/>
        <v>BM$1929</v>
      </c>
      <c r="BN1937" s="203" t="str">
        <f t="shared" si="3252"/>
        <v>BN$1929</v>
      </c>
      <c r="BO1937" s="203" t="str">
        <f t="shared" si="3252"/>
        <v>BO$1929</v>
      </c>
      <c r="BP1937" s="203" t="str">
        <f t="shared" si="3252"/>
        <v>BP$1929</v>
      </c>
      <c r="BQ1937" s="203" t="str">
        <f t="shared" si="3252"/>
        <v>BQ$1929</v>
      </c>
      <c r="BR1937" s="203" t="str">
        <f t="shared" si="3252"/>
        <v>BR$1929</v>
      </c>
      <c r="BS1937" s="203" t="str">
        <f t="shared" si="3252"/>
        <v>BS$1929</v>
      </c>
      <c r="BT1937" s="203" t="str">
        <f t="shared" si="3252"/>
        <v>BT$1929</v>
      </c>
      <c r="BU1937" s="203" t="str">
        <f t="shared" si="3252"/>
        <v>BU$1929</v>
      </c>
      <c r="BV1937" s="203" t="str">
        <f t="shared" si="3252"/>
        <v>BV$1929</v>
      </c>
      <c r="BW1937" s="203" t="str">
        <f t="shared" si="3252"/>
        <v>BW$1929</v>
      </c>
      <c r="BX1937" s="203" t="str">
        <f t="shared" si="3252"/>
        <v>BX$1929</v>
      </c>
      <c r="BY1937" s="203" t="str">
        <f t="shared" si="3252"/>
        <v>BY$1929</v>
      </c>
      <c r="BZ1937" s="203" t="str">
        <f t="shared" si="3252"/>
        <v>BZ$1929</v>
      </c>
      <c r="CA1937" s="203" t="str">
        <f t="shared" si="3252"/>
        <v>CA$1929</v>
      </c>
      <c r="CB1937" s="203" t="str">
        <f t="shared" si="3252"/>
        <v>CB$1929</v>
      </c>
      <c r="CC1937" s="203" t="str">
        <f t="shared" si="3252"/>
        <v>CC$1929</v>
      </c>
      <c r="CD1937" s="203" t="str">
        <f t="shared" si="3252"/>
        <v>CD$1929</v>
      </c>
      <c r="CE1937" s="203" t="str">
        <f t="shared" si="3252"/>
        <v>CE$1929</v>
      </c>
      <c r="CF1937" s="203" t="str">
        <f t="shared" ref="CF1937:CL1937" si="3253">ADDRESS(ROW(CF1929),COLUMN(CF1929),2)</f>
        <v>CF$1929</v>
      </c>
      <c r="CG1937" s="203" t="str">
        <f t="shared" si="3253"/>
        <v>CG$1929</v>
      </c>
      <c r="CH1937" s="203" t="str">
        <f t="shared" si="3253"/>
        <v>CH$1929</v>
      </c>
      <c r="CI1937" s="203" t="str">
        <f t="shared" si="3253"/>
        <v>CI$1929</v>
      </c>
      <c r="CJ1937" s="203" t="str">
        <f t="shared" si="3253"/>
        <v>CJ$1929</v>
      </c>
      <c r="CK1937" s="203" t="str">
        <f t="shared" si="3253"/>
        <v>CK$1929</v>
      </c>
      <c r="CL1937" s="203" t="str">
        <f t="shared" si="3253"/>
        <v>CL$1929</v>
      </c>
      <c r="CN1937" s="60"/>
      <c r="CO1937" s="203" t="str">
        <f t="shared" ref="CO1937:DK1937" si="3254">ADDRESS(ROW(CO1929),COLUMN(CO1929),2)</f>
        <v>CO$1929</v>
      </c>
      <c r="CP1937" s="203" t="str">
        <f t="shared" si="3254"/>
        <v>CP$1929</v>
      </c>
      <c r="CQ1937" s="203" t="str">
        <f t="shared" si="3254"/>
        <v>CQ$1929</v>
      </c>
      <c r="CR1937" s="203" t="str">
        <f t="shared" si="3254"/>
        <v>CR$1929</v>
      </c>
      <c r="CS1937" s="203" t="str">
        <f t="shared" si="3254"/>
        <v>CS$1929</v>
      </c>
      <c r="CT1937" s="203" t="str">
        <f t="shared" si="3254"/>
        <v>CT$1929</v>
      </c>
      <c r="CU1937" s="203" t="str">
        <f t="shared" si="3254"/>
        <v>CU$1929</v>
      </c>
      <c r="CV1937" s="203" t="str">
        <f t="shared" si="3254"/>
        <v>CV$1929</v>
      </c>
      <c r="CW1937" s="203" t="str">
        <f t="shared" si="3254"/>
        <v>CW$1929</v>
      </c>
      <c r="CX1937" s="203" t="str">
        <f t="shared" si="3254"/>
        <v>CX$1929</v>
      </c>
      <c r="CY1937" s="203" t="str">
        <f t="shared" si="3254"/>
        <v>CY$1929</v>
      </c>
      <c r="CZ1937" s="203" t="str">
        <f t="shared" si="3254"/>
        <v>CZ$1929</v>
      </c>
      <c r="DA1937" s="203" t="str">
        <f t="shared" si="3254"/>
        <v>DA$1929</v>
      </c>
      <c r="DB1937" s="203" t="str">
        <f t="shared" si="3254"/>
        <v>DB$1929</v>
      </c>
      <c r="DC1937" s="203" t="str">
        <f t="shared" si="3254"/>
        <v>DC$1929</v>
      </c>
      <c r="DD1937" s="203" t="str">
        <f t="shared" si="3254"/>
        <v>DD$1929</v>
      </c>
      <c r="DE1937" s="203" t="str">
        <f t="shared" si="3254"/>
        <v>DE$1929</v>
      </c>
      <c r="DF1937" s="203" t="str">
        <f t="shared" si="3254"/>
        <v>DF$1929</v>
      </c>
      <c r="DG1937" s="203" t="str">
        <f t="shared" si="3254"/>
        <v>DG$1929</v>
      </c>
      <c r="DH1937" s="203" t="str">
        <f t="shared" si="3254"/>
        <v>DH$1929</v>
      </c>
      <c r="DI1937" s="203" t="str">
        <f t="shared" si="3254"/>
        <v>DI$1929</v>
      </c>
      <c r="DJ1937" s="203" t="str">
        <f t="shared" si="3254"/>
        <v>DJ$1929</v>
      </c>
      <c r="DK1937" s="203" t="str">
        <f t="shared" si="3254"/>
        <v>DK$1929</v>
      </c>
      <c r="DL1937" s="203" t="str">
        <f t="shared" ref="DL1937" si="3255">ADDRESS(ROW(DL1929),COLUMN(DL1929),2)</f>
        <v>DL$1929</v>
      </c>
    </row>
    <row r="1938" spans="1:116" x14ac:dyDescent="0.4">
      <c r="B1938" t="s">
        <v>332</v>
      </c>
      <c r="D1938" t="s">
        <v>773</v>
      </c>
      <c r="E1938" s="8" t="str">
        <f t="shared" si="3228"/>
        <v>1938 SUBR-S</v>
      </c>
      <c r="G1938" s="8" t="str">
        <f t="shared" si="3235"/>
        <v>Secondary volume driver</v>
      </c>
      <c r="H1938" s="12"/>
      <c r="I1938" s="60"/>
      <c r="J1938" s="60"/>
      <c r="K1938" s="15"/>
      <c r="L1938" s="15"/>
      <c r="M1938" s="15"/>
      <c r="N1938" s="15"/>
      <c r="O1938" s="15"/>
      <c r="P1938" s="15"/>
      <c r="R1938" s="15"/>
      <c r="S1938" s="203" t="str">
        <f>ADDRESS(ROW(S1924),COLUMN(S1924),2)</f>
        <v>S$1924</v>
      </c>
      <c r="T1938" s="203" t="str">
        <f t="shared" ref="T1938:CE1938" si="3256">ADDRESS(ROW(T1924),COLUMN(T1924),2)</f>
        <v>T$1924</v>
      </c>
      <c r="U1938" s="203" t="str">
        <f t="shared" si="3256"/>
        <v>U$1924</v>
      </c>
      <c r="V1938" s="203" t="str">
        <f t="shared" si="3256"/>
        <v>V$1924</v>
      </c>
      <c r="W1938" s="203" t="str">
        <f t="shared" si="3256"/>
        <v>W$1924</v>
      </c>
      <c r="X1938" s="203" t="str">
        <f t="shared" si="3256"/>
        <v>X$1924</v>
      </c>
      <c r="Y1938" s="203" t="str">
        <f t="shared" si="3256"/>
        <v>Y$1924</v>
      </c>
      <c r="Z1938" s="203" t="str">
        <f t="shared" si="3256"/>
        <v>Z$1924</v>
      </c>
      <c r="AA1938" s="203" t="str">
        <f t="shared" si="3256"/>
        <v>AA$1924</v>
      </c>
      <c r="AB1938" s="203" t="str">
        <f t="shared" si="3256"/>
        <v>AB$1924</v>
      </c>
      <c r="AC1938" s="203" t="str">
        <f t="shared" si="3256"/>
        <v>AC$1924</v>
      </c>
      <c r="AD1938" s="203" t="str">
        <f t="shared" si="3256"/>
        <v>AD$1924</v>
      </c>
      <c r="AE1938" s="203" t="str">
        <f t="shared" si="3256"/>
        <v>AE$1924</v>
      </c>
      <c r="AF1938" s="203" t="str">
        <f t="shared" si="3256"/>
        <v>AF$1924</v>
      </c>
      <c r="AG1938" s="203" t="str">
        <f t="shared" si="3256"/>
        <v>AG$1924</v>
      </c>
      <c r="AH1938" s="203" t="str">
        <f t="shared" si="3256"/>
        <v>AH$1924</v>
      </c>
      <c r="AI1938" s="203" t="str">
        <f t="shared" si="3256"/>
        <v>AI$1924</v>
      </c>
      <c r="AJ1938" s="203" t="str">
        <f t="shared" si="3256"/>
        <v>AJ$1924</v>
      </c>
      <c r="AK1938" s="203" t="str">
        <f t="shared" si="3256"/>
        <v>AK$1924</v>
      </c>
      <c r="AL1938" s="203" t="str">
        <f t="shared" si="3256"/>
        <v>AL$1924</v>
      </c>
      <c r="AM1938" s="203" t="str">
        <f t="shared" si="3256"/>
        <v>AM$1924</v>
      </c>
      <c r="AN1938" s="203" t="str">
        <f t="shared" si="3256"/>
        <v>AN$1924</v>
      </c>
      <c r="AO1938" s="203" t="str">
        <f t="shared" si="3256"/>
        <v>AO$1924</v>
      </c>
      <c r="AP1938" s="203" t="str">
        <f t="shared" si="3256"/>
        <v>AP$1924</v>
      </c>
      <c r="AQ1938" s="203" t="str">
        <f t="shared" si="3256"/>
        <v>AQ$1924</v>
      </c>
      <c r="AR1938" s="203" t="str">
        <f t="shared" si="3256"/>
        <v>AR$1924</v>
      </c>
      <c r="AS1938" s="203" t="str">
        <f t="shared" si="3256"/>
        <v>AS$1924</v>
      </c>
      <c r="AT1938" s="203" t="str">
        <f t="shared" si="3256"/>
        <v>AT$1924</v>
      </c>
      <c r="AU1938" s="203" t="str">
        <f t="shared" si="3256"/>
        <v>AU$1924</v>
      </c>
      <c r="AV1938" s="203" t="str">
        <f t="shared" si="3256"/>
        <v>AV$1924</v>
      </c>
      <c r="AW1938" s="203" t="str">
        <f t="shared" si="3256"/>
        <v>AW$1924</v>
      </c>
      <c r="AX1938" s="203" t="str">
        <f t="shared" si="3256"/>
        <v>AX$1924</v>
      </c>
      <c r="AY1938" s="203" t="str">
        <f t="shared" si="3256"/>
        <v>AY$1924</v>
      </c>
      <c r="AZ1938" s="203" t="str">
        <f t="shared" si="3256"/>
        <v>AZ$1924</v>
      </c>
      <c r="BA1938" s="203" t="str">
        <f t="shared" si="3256"/>
        <v>BA$1924</v>
      </c>
      <c r="BB1938" s="203" t="str">
        <f t="shared" si="3256"/>
        <v>BB$1924</v>
      </c>
      <c r="BC1938" s="203" t="str">
        <f t="shared" si="3256"/>
        <v>BC$1924</v>
      </c>
      <c r="BD1938" s="203" t="str">
        <f t="shared" si="3256"/>
        <v>BD$1924</v>
      </c>
      <c r="BE1938" s="203" t="str">
        <f t="shared" si="3256"/>
        <v>BE$1924</v>
      </c>
      <c r="BF1938" s="203" t="str">
        <f t="shared" si="3256"/>
        <v>BF$1924</v>
      </c>
      <c r="BG1938" s="203" t="str">
        <f t="shared" si="3256"/>
        <v>BG$1924</v>
      </c>
      <c r="BH1938" s="203" t="str">
        <f t="shared" si="3256"/>
        <v>BH$1924</v>
      </c>
      <c r="BI1938" s="203" t="str">
        <f t="shared" si="3256"/>
        <v>BI$1924</v>
      </c>
      <c r="BJ1938" s="203" t="str">
        <f t="shared" si="3256"/>
        <v>BJ$1924</v>
      </c>
      <c r="BK1938" s="203" t="str">
        <f t="shared" si="3256"/>
        <v>BK$1924</v>
      </c>
      <c r="BL1938" s="203" t="str">
        <f t="shared" si="3256"/>
        <v>BL$1924</v>
      </c>
      <c r="BM1938" s="203" t="str">
        <f t="shared" si="3256"/>
        <v>BM$1924</v>
      </c>
      <c r="BN1938" s="203" t="str">
        <f t="shared" si="3256"/>
        <v>BN$1924</v>
      </c>
      <c r="BO1938" s="203" t="str">
        <f t="shared" si="3256"/>
        <v>BO$1924</v>
      </c>
      <c r="BP1938" s="203" t="str">
        <f t="shared" si="3256"/>
        <v>BP$1924</v>
      </c>
      <c r="BQ1938" s="203" t="str">
        <f t="shared" si="3256"/>
        <v>BQ$1924</v>
      </c>
      <c r="BR1938" s="203" t="str">
        <f t="shared" si="3256"/>
        <v>BR$1924</v>
      </c>
      <c r="BS1938" s="203" t="str">
        <f t="shared" si="3256"/>
        <v>BS$1924</v>
      </c>
      <c r="BT1938" s="203" t="str">
        <f t="shared" si="3256"/>
        <v>BT$1924</v>
      </c>
      <c r="BU1938" s="203" t="str">
        <f t="shared" si="3256"/>
        <v>BU$1924</v>
      </c>
      <c r="BV1938" s="203" t="str">
        <f t="shared" si="3256"/>
        <v>BV$1924</v>
      </c>
      <c r="BW1938" s="203" t="str">
        <f t="shared" si="3256"/>
        <v>BW$1924</v>
      </c>
      <c r="BX1938" s="203" t="str">
        <f t="shared" si="3256"/>
        <v>BX$1924</v>
      </c>
      <c r="BY1938" s="203" t="str">
        <f t="shared" si="3256"/>
        <v>BY$1924</v>
      </c>
      <c r="BZ1938" s="203" t="str">
        <f t="shared" si="3256"/>
        <v>BZ$1924</v>
      </c>
      <c r="CA1938" s="203" t="str">
        <f t="shared" si="3256"/>
        <v>CA$1924</v>
      </c>
      <c r="CB1938" s="203" t="str">
        <f t="shared" si="3256"/>
        <v>CB$1924</v>
      </c>
      <c r="CC1938" s="203" t="str">
        <f t="shared" si="3256"/>
        <v>CC$1924</v>
      </c>
      <c r="CD1938" s="203" t="str">
        <f t="shared" si="3256"/>
        <v>CD$1924</v>
      </c>
      <c r="CE1938" s="203" t="str">
        <f t="shared" si="3256"/>
        <v>CE$1924</v>
      </c>
      <c r="CF1938" s="203" t="str">
        <f t="shared" ref="CF1938:CL1938" si="3257">ADDRESS(ROW(CF1924),COLUMN(CF1924),2)</f>
        <v>CF$1924</v>
      </c>
      <c r="CG1938" s="203" t="str">
        <f t="shared" si="3257"/>
        <v>CG$1924</v>
      </c>
      <c r="CH1938" s="203" t="str">
        <f t="shared" si="3257"/>
        <v>CH$1924</v>
      </c>
      <c r="CI1938" s="203" t="str">
        <f t="shared" si="3257"/>
        <v>CI$1924</v>
      </c>
      <c r="CJ1938" s="203" t="str">
        <f t="shared" si="3257"/>
        <v>CJ$1924</v>
      </c>
      <c r="CK1938" s="203" t="str">
        <f t="shared" si="3257"/>
        <v>CK$1924</v>
      </c>
      <c r="CL1938" s="203" t="str">
        <f t="shared" si="3257"/>
        <v>CL$1924</v>
      </c>
      <c r="CN1938" s="60"/>
      <c r="CO1938" s="203" t="str">
        <f t="shared" ref="CO1938:DK1938" si="3258">ADDRESS(ROW(CO1924),COLUMN(CO1924),2)</f>
        <v>CO$1924</v>
      </c>
      <c r="CP1938" s="203" t="str">
        <f t="shared" si="3258"/>
        <v>CP$1924</v>
      </c>
      <c r="CQ1938" s="203" t="str">
        <f t="shared" si="3258"/>
        <v>CQ$1924</v>
      </c>
      <c r="CR1938" s="203" t="str">
        <f t="shared" si="3258"/>
        <v>CR$1924</v>
      </c>
      <c r="CS1938" s="203" t="str">
        <f t="shared" si="3258"/>
        <v>CS$1924</v>
      </c>
      <c r="CT1938" s="203" t="str">
        <f t="shared" si="3258"/>
        <v>CT$1924</v>
      </c>
      <c r="CU1938" s="203" t="str">
        <f t="shared" si="3258"/>
        <v>CU$1924</v>
      </c>
      <c r="CV1938" s="203" t="str">
        <f t="shared" si="3258"/>
        <v>CV$1924</v>
      </c>
      <c r="CW1938" s="203" t="str">
        <f t="shared" si="3258"/>
        <v>CW$1924</v>
      </c>
      <c r="CX1938" s="203" t="str">
        <f t="shared" si="3258"/>
        <v>CX$1924</v>
      </c>
      <c r="CY1938" s="203" t="str">
        <f t="shared" si="3258"/>
        <v>CY$1924</v>
      </c>
      <c r="CZ1938" s="203" t="str">
        <f t="shared" si="3258"/>
        <v>CZ$1924</v>
      </c>
      <c r="DA1938" s="203" t="str">
        <f t="shared" si="3258"/>
        <v>DA$1924</v>
      </c>
      <c r="DB1938" s="203" t="str">
        <f t="shared" si="3258"/>
        <v>DB$1924</v>
      </c>
      <c r="DC1938" s="203" t="str">
        <f t="shared" si="3258"/>
        <v>DC$1924</v>
      </c>
      <c r="DD1938" s="203" t="str">
        <f t="shared" si="3258"/>
        <v>DD$1924</v>
      </c>
      <c r="DE1938" s="203" t="str">
        <f t="shared" si="3258"/>
        <v>DE$1924</v>
      </c>
      <c r="DF1938" s="203" t="str">
        <f t="shared" si="3258"/>
        <v>DF$1924</v>
      </c>
      <c r="DG1938" s="203" t="str">
        <f t="shared" si="3258"/>
        <v>DG$1924</v>
      </c>
      <c r="DH1938" s="203" t="str">
        <f t="shared" si="3258"/>
        <v>DH$1924</v>
      </c>
      <c r="DI1938" s="203" t="str">
        <f t="shared" si="3258"/>
        <v>DI$1924</v>
      </c>
      <c r="DJ1938" s="203" t="str">
        <f t="shared" si="3258"/>
        <v>DJ$1924</v>
      </c>
      <c r="DK1938" s="203" t="str">
        <f t="shared" si="3258"/>
        <v>DK$1924</v>
      </c>
      <c r="DL1938" s="203" t="str">
        <f t="shared" ref="DL1938" si="3259">ADDRESS(ROW(DL1924),COLUMN(DL1924),2)</f>
        <v>DL$1924</v>
      </c>
    </row>
    <row r="1939" spans="1:116" x14ac:dyDescent="0.4">
      <c r="CO1939" s="8"/>
      <c r="CP1939" s="8"/>
      <c r="CQ1939" s="8"/>
      <c r="CR1939" s="8"/>
      <c r="CS1939" s="8"/>
      <c r="CT1939" s="8"/>
      <c r="CU1939" s="8"/>
      <c r="CV1939" s="8"/>
      <c r="CW1939" s="8"/>
      <c r="CX1939" s="8"/>
      <c r="CY1939" s="8"/>
      <c r="CZ1939" s="8"/>
      <c r="DA1939" s="8"/>
      <c r="DB1939" s="8"/>
      <c r="DC1939" s="8"/>
      <c r="DD1939" s="8"/>
      <c r="DE1939" s="8"/>
      <c r="DF1939" s="8"/>
      <c r="DG1939" s="8"/>
      <c r="DH1939" s="8"/>
      <c r="DI1939" s="8"/>
      <c r="DJ1939" s="8"/>
      <c r="DK1939" s="8"/>
      <c r="DL1939" s="8"/>
    </row>
    <row r="1940" spans="1:116" x14ac:dyDescent="0.4">
      <c r="A1940" s="174"/>
      <c r="E1940" s="8"/>
      <c r="G1940" s="175" t="s">
        <v>490</v>
      </c>
      <c r="H1940" s="174"/>
      <c r="I1940" s="176"/>
      <c r="J1940" s="176"/>
      <c r="K1940" s="197"/>
      <c r="L1940" s="197"/>
      <c r="M1940" s="197"/>
      <c r="N1940" s="197"/>
      <c r="O1940" s="197"/>
      <c r="P1940" s="197"/>
      <c r="R1940" s="198"/>
      <c r="S1940" s="174"/>
      <c r="T1940" s="174"/>
      <c r="U1940" s="174"/>
      <c r="V1940" s="174"/>
      <c r="W1940" s="174"/>
      <c r="X1940" s="174"/>
      <c r="Y1940" s="174"/>
      <c r="Z1940" s="174"/>
      <c r="AA1940" s="174"/>
      <c r="AB1940" s="174"/>
      <c r="AC1940" s="174"/>
      <c r="AD1940" s="174"/>
      <c r="AE1940" s="174"/>
      <c r="AF1940" s="174"/>
      <c r="AG1940" s="174"/>
      <c r="AH1940" s="174"/>
      <c r="AI1940" s="174"/>
      <c r="AJ1940" s="174"/>
      <c r="AK1940" s="174"/>
      <c r="AL1940" s="174"/>
      <c r="AM1940" s="174"/>
      <c r="AN1940" s="174"/>
      <c r="AO1940" s="174"/>
      <c r="AP1940" s="174"/>
      <c r="AQ1940" s="174"/>
      <c r="AR1940" s="174"/>
      <c r="AS1940" s="174"/>
      <c r="AT1940" s="174"/>
      <c r="AU1940" s="174"/>
      <c r="AV1940" s="174"/>
      <c r="AW1940" s="174"/>
      <c r="AX1940" s="174"/>
      <c r="AY1940" s="174"/>
      <c r="AZ1940" s="174"/>
      <c r="BA1940" s="174"/>
      <c r="BB1940" s="174"/>
      <c r="BC1940" s="174"/>
      <c r="BD1940" s="174"/>
      <c r="BE1940" s="174"/>
      <c r="BF1940" s="174"/>
      <c r="BG1940" s="174"/>
      <c r="BH1940" s="174"/>
      <c r="BI1940" s="174"/>
      <c r="BJ1940" s="174"/>
      <c r="BK1940" s="174"/>
      <c r="BL1940" s="174"/>
      <c r="BM1940" s="174"/>
      <c r="BN1940" s="174"/>
      <c r="BO1940" s="174"/>
      <c r="BP1940" s="174"/>
      <c r="BQ1940" s="174"/>
      <c r="BR1940" s="174"/>
      <c r="BS1940" s="174"/>
      <c r="BT1940" s="174"/>
      <c r="BU1940" s="174"/>
      <c r="BV1940" s="174"/>
      <c r="BW1940" s="174"/>
      <c r="BX1940" s="174"/>
      <c r="BY1940" s="174"/>
      <c r="BZ1940" s="174"/>
      <c r="CA1940" s="174"/>
      <c r="CB1940" s="174"/>
      <c r="CC1940" s="174"/>
      <c r="CD1940" s="174"/>
      <c r="CE1940" s="174"/>
      <c r="CF1940" s="174"/>
      <c r="CG1940" s="174"/>
      <c r="CH1940" s="174"/>
      <c r="CI1940" s="174"/>
      <c r="CJ1940" s="174"/>
      <c r="CK1940" s="174"/>
      <c r="CL1940" s="174"/>
      <c r="CN1940" s="176"/>
      <c r="CO1940" s="174"/>
      <c r="CP1940" s="174"/>
      <c r="CQ1940" s="174"/>
      <c r="CR1940" s="174"/>
      <c r="CS1940" s="174"/>
      <c r="CT1940" s="174"/>
      <c r="CU1940" s="174"/>
      <c r="CV1940" s="174"/>
      <c r="CW1940" s="174"/>
      <c r="CX1940" s="174"/>
      <c r="CY1940" s="174"/>
      <c r="CZ1940" s="174"/>
      <c r="DA1940" s="174"/>
      <c r="DB1940" s="174"/>
      <c r="DC1940" s="174"/>
      <c r="DD1940" s="174"/>
      <c r="DE1940" s="174"/>
      <c r="DF1940" s="174"/>
      <c r="DG1940" s="174"/>
      <c r="DH1940" s="174"/>
      <c r="DI1940" s="174"/>
      <c r="DJ1940" s="174"/>
      <c r="DK1940" s="174"/>
      <c r="DL1940" s="174"/>
    </row>
    <row r="1941" spans="1:116" x14ac:dyDescent="0.4">
      <c r="A1941" s="174"/>
      <c r="E1941" s="8"/>
      <c r="G1941" s="175" t="s">
        <v>492</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461</v>
      </c>
      <c r="H1942" s="174"/>
      <c r="I1942" s="176"/>
      <c r="J1942" s="176"/>
      <c r="K1942" s="197"/>
      <c r="L1942" s="197"/>
      <c r="M1942" s="197"/>
      <c r="N1942" s="197"/>
      <c r="O1942" s="197"/>
      <c r="P1942" s="197"/>
      <c r="R1942" s="198"/>
      <c r="S1942" s="199" t="str">
        <f t="shared" ref="S1942:AX1942" si="3260">S$20</f>
        <v>S$16</v>
      </c>
      <c r="T1942" s="199" t="str">
        <f t="shared" si="3260"/>
        <v>T$16</v>
      </c>
      <c r="U1942" s="199" t="str">
        <f t="shared" si="3260"/>
        <v>U$16</v>
      </c>
      <c r="V1942" s="199" t="str">
        <f t="shared" si="3260"/>
        <v>V$16</v>
      </c>
      <c r="W1942" s="199" t="str">
        <f t="shared" si="3260"/>
        <v>W$16</v>
      </c>
      <c r="X1942" s="199" t="str">
        <f t="shared" si="3260"/>
        <v>X$16</v>
      </c>
      <c r="Y1942" s="199" t="str">
        <f t="shared" si="3260"/>
        <v>Y$16</v>
      </c>
      <c r="Z1942" s="199" t="str">
        <f t="shared" si="3260"/>
        <v>Z$16</v>
      </c>
      <c r="AA1942" s="199" t="str">
        <f t="shared" si="3260"/>
        <v>AA$16</v>
      </c>
      <c r="AB1942" s="199" t="str">
        <f t="shared" si="3260"/>
        <v>AB$16</v>
      </c>
      <c r="AC1942" s="199" t="str">
        <f t="shared" si="3260"/>
        <v>AC$16</v>
      </c>
      <c r="AD1942" s="199" t="str">
        <f t="shared" si="3260"/>
        <v>AD$16</v>
      </c>
      <c r="AE1942" s="199" t="str">
        <f t="shared" si="3260"/>
        <v>AE$16</v>
      </c>
      <c r="AF1942" s="199" t="str">
        <f t="shared" si="3260"/>
        <v>AF$16</v>
      </c>
      <c r="AG1942" s="199" t="str">
        <f t="shared" si="3260"/>
        <v>AG$16</v>
      </c>
      <c r="AH1942" s="199" t="str">
        <f t="shared" si="3260"/>
        <v>AH$16</v>
      </c>
      <c r="AI1942" s="199" t="str">
        <f t="shared" si="3260"/>
        <v>AI$16</v>
      </c>
      <c r="AJ1942" s="199" t="str">
        <f t="shared" si="3260"/>
        <v>AJ$16</v>
      </c>
      <c r="AK1942" s="199" t="str">
        <f t="shared" si="3260"/>
        <v>AK$16</v>
      </c>
      <c r="AL1942" s="199" t="str">
        <f t="shared" si="3260"/>
        <v>AL$16</v>
      </c>
      <c r="AM1942" s="199" t="str">
        <f t="shared" si="3260"/>
        <v>AM$16</v>
      </c>
      <c r="AN1942" s="199" t="str">
        <f t="shared" si="3260"/>
        <v>AN$16</v>
      </c>
      <c r="AO1942" s="199" t="str">
        <f t="shared" si="3260"/>
        <v>AO$16</v>
      </c>
      <c r="AP1942" s="199" t="str">
        <f t="shared" si="3260"/>
        <v>AP$16</v>
      </c>
      <c r="AQ1942" s="199" t="str">
        <f t="shared" si="3260"/>
        <v>AQ$16</v>
      </c>
      <c r="AR1942" s="199" t="str">
        <f t="shared" si="3260"/>
        <v>AR$16</v>
      </c>
      <c r="AS1942" s="199" t="str">
        <f t="shared" si="3260"/>
        <v>AS$16</v>
      </c>
      <c r="AT1942" s="199" t="str">
        <f t="shared" si="3260"/>
        <v>AT$16</v>
      </c>
      <c r="AU1942" s="199" t="str">
        <f t="shared" si="3260"/>
        <v>AU$16</v>
      </c>
      <c r="AV1942" s="199" t="str">
        <f t="shared" si="3260"/>
        <v>AV$16</v>
      </c>
      <c r="AW1942" s="199" t="str">
        <f t="shared" si="3260"/>
        <v>AW$16</v>
      </c>
      <c r="AX1942" s="199" t="str">
        <f t="shared" si="3260"/>
        <v>AX$16</v>
      </c>
      <c r="AY1942" s="199" t="str">
        <f t="shared" ref="AY1942:CD1942" si="3261">AY$20</f>
        <v>AY$16</v>
      </c>
      <c r="AZ1942" s="199" t="str">
        <f t="shared" si="3261"/>
        <v>AZ$16</v>
      </c>
      <c r="BA1942" s="199" t="str">
        <f t="shared" si="3261"/>
        <v>BA$16</v>
      </c>
      <c r="BB1942" s="199" t="str">
        <f t="shared" si="3261"/>
        <v>BB$16</v>
      </c>
      <c r="BC1942" s="199" t="str">
        <f t="shared" si="3261"/>
        <v>BC$16</v>
      </c>
      <c r="BD1942" s="199" t="str">
        <f t="shared" si="3261"/>
        <v>BD$16</v>
      </c>
      <c r="BE1942" s="199" t="str">
        <f t="shared" si="3261"/>
        <v>BE$16</v>
      </c>
      <c r="BF1942" s="199" t="str">
        <f t="shared" si="3261"/>
        <v>BF$16</v>
      </c>
      <c r="BG1942" s="199" t="str">
        <f t="shared" si="3261"/>
        <v>BG$16</v>
      </c>
      <c r="BH1942" s="199" t="str">
        <f t="shared" si="3261"/>
        <v>BH$16</v>
      </c>
      <c r="BI1942" s="199" t="str">
        <f t="shared" si="3261"/>
        <v>BI$16</v>
      </c>
      <c r="BJ1942" s="199" t="str">
        <f t="shared" si="3261"/>
        <v>BJ$16</v>
      </c>
      <c r="BK1942" s="199" t="str">
        <f t="shared" si="3261"/>
        <v>BK$16</v>
      </c>
      <c r="BL1942" s="199" t="str">
        <f t="shared" si="3261"/>
        <v>BL$16</v>
      </c>
      <c r="BM1942" s="199" t="str">
        <f t="shared" si="3261"/>
        <v>BM$16</v>
      </c>
      <c r="BN1942" s="199" t="str">
        <f t="shared" si="3261"/>
        <v>BN$16</v>
      </c>
      <c r="BO1942" s="199" t="str">
        <f t="shared" si="3261"/>
        <v>BO$16</v>
      </c>
      <c r="BP1942" s="199" t="str">
        <f t="shared" si="3261"/>
        <v>BP$16</v>
      </c>
      <c r="BQ1942" s="199" t="str">
        <f t="shared" si="3261"/>
        <v>BQ$16</v>
      </c>
      <c r="BR1942" s="199" t="str">
        <f t="shared" si="3261"/>
        <v>BR$16</v>
      </c>
      <c r="BS1942" s="199" t="str">
        <f t="shared" si="3261"/>
        <v>BS$16</v>
      </c>
      <c r="BT1942" s="199" t="str">
        <f t="shared" si="3261"/>
        <v>BT$16</v>
      </c>
      <c r="BU1942" s="199" t="str">
        <f t="shared" si="3261"/>
        <v>BU$16</v>
      </c>
      <c r="BV1942" s="199" t="str">
        <f t="shared" si="3261"/>
        <v>BV$16</v>
      </c>
      <c r="BW1942" s="199" t="str">
        <f t="shared" si="3261"/>
        <v>BW$16</v>
      </c>
      <c r="BX1942" s="199" t="str">
        <f t="shared" si="3261"/>
        <v>BX$16</v>
      </c>
      <c r="BY1942" s="199" t="str">
        <f t="shared" si="3261"/>
        <v>BY$16</v>
      </c>
      <c r="BZ1942" s="199" t="str">
        <f t="shared" si="3261"/>
        <v>BZ$16</v>
      </c>
      <c r="CA1942" s="199" t="str">
        <f t="shared" si="3261"/>
        <v>CA$16</v>
      </c>
      <c r="CB1942" s="199" t="str">
        <f t="shared" si="3261"/>
        <v>CB$16</v>
      </c>
      <c r="CC1942" s="199" t="str">
        <f t="shared" si="3261"/>
        <v>CC$16</v>
      </c>
      <c r="CD1942" s="199" t="str">
        <f t="shared" si="3261"/>
        <v>CD$16</v>
      </c>
      <c r="CE1942" s="199" t="str">
        <f t="shared" ref="CE1942:CL1942" si="3262">CE$20</f>
        <v>CE$16</v>
      </c>
      <c r="CF1942" s="199" t="str">
        <f t="shared" si="3262"/>
        <v>CF$16</v>
      </c>
      <c r="CG1942" s="199" t="str">
        <f t="shared" si="3262"/>
        <v>CG$16</v>
      </c>
      <c r="CH1942" s="199" t="str">
        <f t="shared" si="3262"/>
        <v>CH$16</v>
      </c>
      <c r="CI1942" s="199" t="str">
        <f t="shared" si="3262"/>
        <v>CI$16</v>
      </c>
      <c r="CJ1942" s="199" t="str">
        <f t="shared" si="3262"/>
        <v>CJ$16</v>
      </c>
      <c r="CK1942" s="199" t="str">
        <f t="shared" si="3262"/>
        <v>CK$16</v>
      </c>
      <c r="CL1942" s="199" t="str">
        <f t="shared" si="3262"/>
        <v>CL$16</v>
      </c>
      <c r="CN1942" s="176"/>
      <c r="CO1942" s="199" t="str">
        <f t="shared" ref="CO1942:DL1942" si="3263">CO$20</f>
        <v>CO$16</v>
      </c>
      <c r="CP1942" s="199" t="str">
        <f t="shared" si="3263"/>
        <v>CP$16</v>
      </c>
      <c r="CQ1942" s="199" t="str">
        <f t="shared" si="3263"/>
        <v>CQ$16</v>
      </c>
      <c r="CR1942" s="199" t="str">
        <f t="shared" si="3263"/>
        <v>CR$16</v>
      </c>
      <c r="CS1942" s="199" t="str">
        <f t="shared" si="3263"/>
        <v>CS$16</v>
      </c>
      <c r="CT1942" s="199" t="str">
        <f t="shared" si="3263"/>
        <v>CT$16</v>
      </c>
      <c r="CU1942" s="199" t="str">
        <f t="shared" si="3263"/>
        <v>CU$16</v>
      </c>
      <c r="CV1942" s="199" t="str">
        <f t="shared" si="3263"/>
        <v>CV$16</v>
      </c>
      <c r="CW1942" s="199" t="str">
        <f t="shared" si="3263"/>
        <v>CW$16</v>
      </c>
      <c r="CX1942" s="199" t="str">
        <f t="shared" si="3263"/>
        <v>CX$16</v>
      </c>
      <c r="CY1942" s="199" t="str">
        <f t="shared" si="3263"/>
        <v>CY$16</v>
      </c>
      <c r="CZ1942" s="199" t="str">
        <f t="shared" si="3263"/>
        <v>CZ$16</v>
      </c>
      <c r="DA1942" s="199" t="str">
        <f t="shared" si="3263"/>
        <v>DA$16</v>
      </c>
      <c r="DB1942" s="199" t="str">
        <f t="shared" si="3263"/>
        <v>DB$16</v>
      </c>
      <c r="DC1942" s="199" t="str">
        <f t="shared" si="3263"/>
        <v>DC$16</v>
      </c>
      <c r="DD1942" s="199" t="str">
        <f t="shared" si="3263"/>
        <v>DD$16</v>
      </c>
      <c r="DE1942" s="199" t="str">
        <f t="shared" si="3263"/>
        <v>DE$16</v>
      </c>
      <c r="DF1942" s="199" t="str">
        <f t="shared" si="3263"/>
        <v>DF$16</v>
      </c>
      <c r="DG1942" s="199" t="str">
        <f t="shared" si="3263"/>
        <v>DG$16</v>
      </c>
      <c r="DH1942" s="199" t="str">
        <f t="shared" si="3263"/>
        <v>DH$16</v>
      </c>
      <c r="DI1942" s="199" t="str">
        <f t="shared" si="3263"/>
        <v>DI$16</v>
      </c>
      <c r="DJ1942" s="199" t="str">
        <f t="shared" si="3263"/>
        <v>DJ$16</v>
      </c>
      <c r="DK1942" s="199" t="str">
        <f t="shared" si="3263"/>
        <v>DK$16</v>
      </c>
      <c r="DL1942" s="199" t="str">
        <f t="shared" si="3263"/>
        <v>DL$16</v>
      </c>
    </row>
    <row r="1943" spans="1:116" x14ac:dyDescent="0.4">
      <c r="A1943" s="174"/>
      <c r="E1943" s="8"/>
      <c r="G1943" s="175" t="s">
        <v>462</v>
      </c>
      <c r="H1943" s="200"/>
      <c r="I1943" s="201"/>
      <c r="J1943" s="201"/>
      <c r="K1943" s="202"/>
      <c r="L1943" s="202"/>
      <c r="M1943" s="202"/>
      <c r="N1943" s="202"/>
      <c r="O1943" s="202"/>
      <c r="P1943" s="202"/>
      <c r="R1943" s="202"/>
      <c r="S1943" s="199" t="str">
        <f t="shared" ref="S1943:AX1943" si="3264">S$21</f>
        <v>S$17</v>
      </c>
      <c r="T1943" s="199" t="str">
        <f t="shared" si="3264"/>
        <v>T$17</v>
      </c>
      <c r="U1943" s="199" t="str">
        <f t="shared" si="3264"/>
        <v>U$17</v>
      </c>
      <c r="V1943" s="199" t="str">
        <f t="shared" si="3264"/>
        <v>V$17</v>
      </c>
      <c r="W1943" s="199" t="str">
        <f t="shared" si="3264"/>
        <v>W$17</v>
      </c>
      <c r="X1943" s="199" t="str">
        <f t="shared" si="3264"/>
        <v>X$17</v>
      </c>
      <c r="Y1943" s="199" t="str">
        <f t="shared" si="3264"/>
        <v>Y$17</v>
      </c>
      <c r="Z1943" s="199" t="str">
        <f t="shared" si="3264"/>
        <v>Z$17</v>
      </c>
      <c r="AA1943" s="199" t="str">
        <f t="shared" si="3264"/>
        <v>AA$17</v>
      </c>
      <c r="AB1943" s="199" t="str">
        <f t="shared" si="3264"/>
        <v>AB$17</v>
      </c>
      <c r="AC1943" s="199" t="str">
        <f t="shared" si="3264"/>
        <v>AC$17</v>
      </c>
      <c r="AD1943" s="199" t="str">
        <f t="shared" si="3264"/>
        <v>AD$17</v>
      </c>
      <c r="AE1943" s="199" t="str">
        <f t="shared" si="3264"/>
        <v>AE$17</v>
      </c>
      <c r="AF1943" s="199" t="str">
        <f t="shared" si="3264"/>
        <v>AF$17</v>
      </c>
      <c r="AG1943" s="199" t="str">
        <f t="shared" si="3264"/>
        <v>AG$17</v>
      </c>
      <c r="AH1943" s="199" t="str">
        <f t="shared" si="3264"/>
        <v>AH$17</v>
      </c>
      <c r="AI1943" s="199" t="str">
        <f t="shared" si="3264"/>
        <v>AI$17</v>
      </c>
      <c r="AJ1943" s="199" t="str">
        <f t="shared" si="3264"/>
        <v>AJ$17</v>
      </c>
      <c r="AK1943" s="199" t="str">
        <f t="shared" si="3264"/>
        <v>AK$17</v>
      </c>
      <c r="AL1943" s="199" t="str">
        <f t="shared" si="3264"/>
        <v>AL$17</v>
      </c>
      <c r="AM1943" s="199" t="str">
        <f t="shared" si="3264"/>
        <v>AM$17</v>
      </c>
      <c r="AN1943" s="199" t="str">
        <f t="shared" si="3264"/>
        <v>AN$17</v>
      </c>
      <c r="AO1943" s="199" t="str">
        <f t="shared" si="3264"/>
        <v>AO$17</v>
      </c>
      <c r="AP1943" s="199" t="str">
        <f t="shared" si="3264"/>
        <v>AP$17</v>
      </c>
      <c r="AQ1943" s="199" t="str">
        <f t="shared" si="3264"/>
        <v>AQ$17</v>
      </c>
      <c r="AR1943" s="199" t="str">
        <f t="shared" si="3264"/>
        <v>AR$17</v>
      </c>
      <c r="AS1943" s="199" t="str">
        <f t="shared" si="3264"/>
        <v>AS$17</v>
      </c>
      <c r="AT1943" s="199" t="str">
        <f t="shared" si="3264"/>
        <v>AT$17</v>
      </c>
      <c r="AU1943" s="199" t="str">
        <f t="shared" si="3264"/>
        <v>AU$17</v>
      </c>
      <c r="AV1943" s="199" t="str">
        <f t="shared" si="3264"/>
        <v>AV$17</v>
      </c>
      <c r="AW1943" s="199" t="str">
        <f t="shared" si="3264"/>
        <v>AW$17</v>
      </c>
      <c r="AX1943" s="199" t="str">
        <f t="shared" si="3264"/>
        <v>AX$17</v>
      </c>
      <c r="AY1943" s="199" t="str">
        <f t="shared" ref="AY1943:CD1943" si="3265">AY$21</f>
        <v>AY$17</v>
      </c>
      <c r="AZ1943" s="199" t="str">
        <f t="shared" si="3265"/>
        <v>AZ$17</v>
      </c>
      <c r="BA1943" s="199" t="str">
        <f t="shared" si="3265"/>
        <v>BA$17</v>
      </c>
      <c r="BB1943" s="199" t="str">
        <f t="shared" si="3265"/>
        <v>BB$17</v>
      </c>
      <c r="BC1943" s="199" t="str">
        <f t="shared" si="3265"/>
        <v>BC$17</v>
      </c>
      <c r="BD1943" s="199" t="str">
        <f t="shared" si="3265"/>
        <v>BD$17</v>
      </c>
      <c r="BE1943" s="199" t="str">
        <f t="shared" si="3265"/>
        <v>BE$17</v>
      </c>
      <c r="BF1943" s="199" t="str">
        <f t="shared" si="3265"/>
        <v>BF$17</v>
      </c>
      <c r="BG1943" s="199" t="str">
        <f t="shared" si="3265"/>
        <v>BG$17</v>
      </c>
      <c r="BH1943" s="199" t="str">
        <f t="shared" si="3265"/>
        <v>BH$17</v>
      </c>
      <c r="BI1943" s="199" t="str">
        <f t="shared" si="3265"/>
        <v>BI$17</v>
      </c>
      <c r="BJ1943" s="199" t="str">
        <f t="shared" si="3265"/>
        <v>BJ$17</v>
      </c>
      <c r="BK1943" s="199" t="str">
        <f t="shared" si="3265"/>
        <v>BK$17</v>
      </c>
      <c r="BL1943" s="199" t="str">
        <f t="shared" si="3265"/>
        <v>BL$17</v>
      </c>
      <c r="BM1943" s="199" t="str">
        <f t="shared" si="3265"/>
        <v>BM$17</v>
      </c>
      <c r="BN1943" s="199" t="str">
        <f t="shared" si="3265"/>
        <v>BN$17</v>
      </c>
      <c r="BO1943" s="199" t="str">
        <f t="shared" si="3265"/>
        <v>BO$17</v>
      </c>
      <c r="BP1943" s="199" t="str">
        <f t="shared" si="3265"/>
        <v>BP$17</v>
      </c>
      <c r="BQ1943" s="199" t="str">
        <f t="shared" si="3265"/>
        <v>BQ$17</v>
      </c>
      <c r="BR1943" s="199" t="str">
        <f t="shared" si="3265"/>
        <v>BR$17</v>
      </c>
      <c r="BS1943" s="199" t="str">
        <f t="shared" si="3265"/>
        <v>BS$17</v>
      </c>
      <c r="BT1943" s="199" t="str">
        <f t="shared" si="3265"/>
        <v>BT$17</v>
      </c>
      <c r="BU1943" s="199" t="str">
        <f t="shared" si="3265"/>
        <v>BU$17</v>
      </c>
      <c r="BV1943" s="199" t="str">
        <f t="shared" si="3265"/>
        <v>BV$17</v>
      </c>
      <c r="BW1943" s="199" t="str">
        <f t="shared" si="3265"/>
        <v>BW$17</v>
      </c>
      <c r="BX1943" s="199" t="str">
        <f t="shared" si="3265"/>
        <v>BX$17</v>
      </c>
      <c r="BY1943" s="199" t="str">
        <f t="shared" si="3265"/>
        <v>BY$17</v>
      </c>
      <c r="BZ1943" s="199" t="str">
        <f t="shared" si="3265"/>
        <v>BZ$17</v>
      </c>
      <c r="CA1943" s="199" t="str">
        <f t="shared" si="3265"/>
        <v>CA$17</v>
      </c>
      <c r="CB1943" s="199" t="str">
        <f t="shared" si="3265"/>
        <v>CB$17</v>
      </c>
      <c r="CC1943" s="199" t="str">
        <f t="shared" si="3265"/>
        <v>CC$17</v>
      </c>
      <c r="CD1943" s="199" t="str">
        <f t="shared" si="3265"/>
        <v>CD$17</v>
      </c>
      <c r="CE1943" s="199" t="str">
        <f t="shared" ref="CE1943:CL1943" si="3266">CE$21</f>
        <v>CE$17</v>
      </c>
      <c r="CF1943" s="199" t="str">
        <f t="shared" si="3266"/>
        <v>CF$17</v>
      </c>
      <c r="CG1943" s="199" t="str">
        <f t="shared" si="3266"/>
        <v>CG$17</v>
      </c>
      <c r="CH1943" s="199" t="str">
        <f t="shared" si="3266"/>
        <v>CH$17</v>
      </c>
      <c r="CI1943" s="199" t="str">
        <f t="shared" si="3266"/>
        <v>CI$17</v>
      </c>
      <c r="CJ1943" s="199" t="str">
        <f t="shared" si="3266"/>
        <v>CJ$17</v>
      </c>
      <c r="CK1943" s="199" t="str">
        <f t="shared" si="3266"/>
        <v>CK$17</v>
      </c>
      <c r="CL1943" s="199" t="str">
        <f t="shared" si="3266"/>
        <v>CL$17</v>
      </c>
      <c r="CN1943" s="201"/>
      <c r="CO1943" s="199" t="str">
        <f t="shared" ref="CO1943:DL1943" si="3267">CO$21</f>
        <v>CO$17</v>
      </c>
      <c r="CP1943" s="199" t="str">
        <f t="shared" si="3267"/>
        <v>CP$17</v>
      </c>
      <c r="CQ1943" s="199" t="str">
        <f t="shared" si="3267"/>
        <v>CQ$17</v>
      </c>
      <c r="CR1943" s="199" t="str">
        <f t="shared" si="3267"/>
        <v>CR$17</v>
      </c>
      <c r="CS1943" s="199" t="str">
        <f t="shared" si="3267"/>
        <v>CS$17</v>
      </c>
      <c r="CT1943" s="199" t="str">
        <f t="shared" si="3267"/>
        <v>CT$17</v>
      </c>
      <c r="CU1943" s="199" t="str">
        <f t="shared" si="3267"/>
        <v>CU$17</v>
      </c>
      <c r="CV1943" s="199" t="str">
        <f t="shared" si="3267"/>
        <v>CV$17</v>
      </c>
      <c r="CW1943" s="199" t="str">
        <f t="shared" si="3267"/>
        <v>CW$17</v>
      </c>
      <c r="CX1943" s="199" t="str">
        <f t="shared" si="3267"/>
        <v>CX$17</v>
      </c>
      <c r="CY1943" s="199" t="str">
        <f t="shared" si="3267"/>
        <v>CY$17</v>
      </c>
      <c r="CZ1943" s="199" t="str">
        <f t="shared" si="3267"/>
        <v>CZ$17</v>
      </c>
      <c r="DA1943" s="199" t="str">
        <f t="shared" si="3267"/>
        <v>DA$17</v>
      </c>
      <c r="DB1943" s="199" t="str">
        <f t="shared" si="3267"/>
        <v>DB$17</v>
      </c>
      <c r="DC1943" s="199" t="str">
        <f t="shared" si="3267"/>
        <v>DC$17</v>
      </c>
      <c r="DD1943" s="199" t="str">
        <f t="shared" si="3267"/>
        <v>DD$17</v>
      </c>
      <c r="DE1943" s="199" t="str">
        <f t="shared" si="3267"/>
        <v>DE$17</v>
      </c>
      <c r="DF1943" s="199" t="str">
        <f t="shared" si="3267"/>
        <v>DF$17</v>
      </c>
      <c r="DG1943" s="199" t="str">
        <f t="shared" si="3267"/>
        <v>DG$17</v>
      </c>
      <c r="DH1943" s="199" t="str">
        <f t="shared" si="3267"/>
        <v>DH$17</v>
      </c>
      <c r="DI1943" s="199" t="str">
        <f t="shared" si="3267"/>
        <v>DI$17</v>
      </c>
      <c r="DJ1943" s="199" t="str">
        <f t="shared" si="3267"/>
        <v>DJ$17</v>
      </c>
      <c r="DK1943" s="199" t="str">
        <f t="shared" si="3267"/>
        <v>DK$17</v>
      </c>
      <c r="DL1943" s="199" t="str">
        <f t="shared" si="3267"/>
        <v>DL$17</v>
      </c>
    </row>
    <row r="1944" spans="1:116" x14ac:dyDescent="0.4">
      <c r="A1944" s="174"/>
      <c r="E1944" s="8"/>
      <c r="G1944" s="175" t="s">
        <v>491</v>
      </c>
      <c r="H1944" s="200"/>
      <c r="I1944" s="201"/>
      <c r="J1944" s="201"/>
      <c r="K1944" s="202"/>
      <c r="L1944" s="202"/>
      <c r="M1944" s="202"/>
      <c r="N1944" s="202"/>
      <c r="O1944" s="202"/>
      <c r="P1944" s="202"/>
      <c r="R1944" s="202"/>
      <c r="S1944" s="190"/>
      <c r="T1944" s="190"/>
      <c r="U1944" s="190"/>
      <c r="V1944" s="190"/>
      <c r="W1944" s="190"/>
      <c r="X1944" s="190"/>
      <c r="Y1944" s="190"/>
      <c r="Z1944" s="190"/>
      <c r="AA1944" s="190"/>
      <c r="AB1944" s="190"/>
      <c r="AC1944" s="190"/>
      <c r="AD1944" s="190"/>
      <c r="AE1944" s="190"/>
      <c r="AF1944" s="190"/>
      <c r="AG1944" s="190"/>
      <c r="AH1944" s="190"/>
      <c r="AI1944" s="190"/>
      <c r="AJ1944" s="190"/>
      <c r="AK1944" s="190"/>
      <c r="AL1944" s="190"/>
      <c r="AM1944" s="190"/>
      <c r="AN1944" s="190"/>
      <c r="AO1944" s="190"/>
      <c r="AP1944" s="190"/>
      <c r="AQ1944" s="190"/>
      <c r="AR1944" s="190"/>
      <c r="AS1944" s="190"/>
      <c r="AT1944" s="190"/>
      <c r="AU1944" s="190"/>
      <c r="AV1944" s="190"/>
      <c r="AW1944" s="190"/>
      <c r="AX1944" s="190"/>
      <c r="AY1944" s="190"/>
      <c r="AZ1944" s="190"/>
      <c r="BA1944" s="190"/>
      <c r="BB1944" s="190"/>
      <c r="BC1944" s="190"/>
      <c r="BD1944" s="190"/>
      <c r="BE1944" s="190"/>
      <c r="BF1944" s="190"/>
      <c r="BG1944" s="190"/>
      <c r="BH1944" s="190"/>
      <c r="BI1944" s="190"/>
      <c r="BJ1944" s="190"/>
      <c r="BK1944" s="190"/>
      <c r="BL1944" s="190"/>
      <c r="BM1944" s="190"/>
      <c r="BN1944" s="190"/>
      <c r="BO1944" s="190"/>
      <c r="BP1944" s="190"/>
      <c r="BQ1944" s="190"/>
      <c r="BR1944" s="190"/>
      <c r="BS1944" s="190"/>
      <c r="BT1944" s="190"/>
      <c r="BU1944" s="190"/>
      <c r="BV1944" s="190"/>
      <c r="BW1944" s="190"/>
      <c r="BX1944" s="190"/>
      <c r="BY1944" s="190"/>
      <c r="BZ1944" s="190"/>
      <c r="CA1944" s="190"/>
      <c r="CB1944" s="190"/>
      <c r="CC1944" s="190"/>
      <c r="CD1944" s="190"/>
      <c r="CE1944" s="190"/>
      <c r="CF1944" s="190"/>
      <c r="CG1944" s="190"/>
      <c r="CH1944" s="190"/>
      <c r="CI1944" s="190"/>
      <c r="CJ1944" s="190"/>
      <c r="CK1944" s="190"/>
      <c r="CL1944" s="190"/>
      <c r="CN1944" s="201"/>
      <c r="CO1944" s="190"/>
      <c r="CP1944" s="190"/>
      <c r="CQ1944" s="190"/>
      <c r="CR1944" s="190"/>
      <c r="CS1944" s="190"/>
      <c r="CT1944" s="190"/>
      <c r="CU1944" s="190"/>
      <c r="CV1944" s="190"/>
      <c r="CW1944" s="190"/>
      <c r="CX1944" s="190"/>
      <c r="CY1944" s="190"/>
      <c r="CZ1944" s="190"/>
      <c r="DA1944" s="190"/>
      <c r="DB1944" s="190"/>
      <c r="DC1944" s="190"/>
      <c r="DD1944" s="190"/>
      <c r="DE1944" s="190"/>
      <c r="DF1944" s="190"/>
      <c r="DG1944" s="190"/>
      <c r="DH1944" s="190"/>
      <c r="DI1944" s="190"/>
      <c r="DJ1944" s="190"/>
      <c r="DK1944" s="190"/>
      <c r="DL1944" s="190"/>
    </row>
    <row r="1945" spans="1:116" x14ac:dyDescent="0.4">
      <c r="A1945" s="174"/>
      <c r="E1945" s="8"/>
      <c r="G1945" s="175" t="s">
        <v>505</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463</v>
      </c>
      <c r="H1946" s="200"/>
      <c r="I1946" s="201"/>
      <c r="J1946" s="201"/>
      <c r="K1946" s="202"/>
      <c r="L1946" s="202"/>
      <c r="M1946" s="202"/>
      <c r="N1946" s="202"/>
      <c r="O1946" s="202"/>
      <c r="P1946" s="202"/>
      <c r="R1946" s="202"/>
      <c r="S1946" s="190" t="str">
        <f t="shared" ref="S1946:AX1946" si="3268">S$22</f>
        <v>S$18</v>
      </c>
      <c r="T1946" s="190" t="str">
        <f t="shared" si="3268"/>
        <v>T$18</v>
      </c>
      <c r="U1946" s="190" t="str">
        <f t="shared" si="3268"/>
        <v>U$18</v>
      </c>
      <c r="V1946" s="190" t="str">
        <f t="shared" si="3268"/>
        <v>V$18</v>
      </c>
      <c r="W1946" s="190" t="str">
        <f t="shared" si="3268"/>
        <v>W$18</v>
      </c>
      <c r="X1946" s="190" t="str">
        <f t="shared" si="3268"/>
        <v>X$18</v>
      </c>
      <c r="Y1946" s="190" t="str">
        <f t="shared" si="3268"/>
        <v>Y$18</v>
      </c>
      <c r="Z1946" s="190" t="str">
        <f t="shared" si="3268"/>
        <v>Z$18</v>
      </c>
      <c r="AA1946" s="190" t="str">
        <f t="shared" si="3268"/>
        <v>AA$18</v>
      </c>
      <c r="AB1946" s="190" t="str">
        <f t="shared" si="3268"/>
        <v>AB$18</v>
      </c>
      <c r="AC1946" s="190" t="str">
        <f t="shared" si="3268"/>
        <v>AC$18</v>
      </c>
      <c r="AD1946" s="190" t="str">
        <f t="shared" si="3268"/>
        <v>AD$18</v>
      </c>
      <c r="AE1946" s="190" t="str">
        <f t="shared" si="3268"/>
        <v>AE$18</v>
      </c>
      <c r="AF1946" s="190" t="str">
        <f t="shared" si="3268"/>
        <v>AF$18</v>
      </c>
      <c r="AG1946" s="190" t="str">
        <f t="shared" si="3268"/>
        <v>AG$18</v>
      </c>
      <c r="AH1946" s="190" t="str">
        <f t="shared" si="3268"/>
        <v>AH$18</v>
      </c>
      <c r="AI1946" s="190" t="str">
        <f t="shared" si="3268"/>
        <v>AI$18</v>
      </c>
      <c r="AJ1946" s="190" t="str">
        <f t="shared" si="3268"/>
        <v>AJ$18</v>
      </c>
      <c r="AK1946" s="190" t="str">
        <f t="shared" si="3268"/>
        <v>AK$18</v>
      </c>
      <c r="AL1946" s="190" t="str">
        <f t="shared" si="3268"/>
        <v>AL$18</v>
      </c>
      <c r="AM1946" s="190" t="str">
        <f t="shared" si="3268"/>
        <v>AM$18</v>
      </c>
      <c r="AN1946" s="190" t="str">
        <f t="shared" si="3268"/>
        <v>AN$18</v>
      </c>
      <c r="AO1946" s="190" t="str">
        <f t="shared" si="3268"/>
        <v>AO$18</v>
      </c>
      <c r="AP1946" s="190" t="str">
        <f t="shared" si="3268"/>
        <v>AP$18</v>
      </c>
      <c r="AQ1946" s="190" t="str">
        <f t="shared" si="3268"/>
        <v>AQ$18</v>
      </c>
      <c r="AR1946" s="190" t="str">
        <f t="shared" si="3268"/>
        <v>AR$18</v>
      </c>
      <c r="AS1946" s="190" t="str">
        <f t="shared" si="3268"/>
        <v>AS$18</v>
      </c>
      <c r="AT1946" s="190" t="str">
        <f t="shared" si="3268"/>
        <v>AT$18</v>
      </c>
      <c r="AU1946" s="190" t="str">
        <f t="shared" si="3268"/>
        <v>AU$18</v>
      </c>
      <c r="AV1946" s="190" t="str">
        <f t="shared" si="3268"/>
        <v>AV$18</v>
      </c>
      <c r="AW1946" s="190" t="str">
        <f t="shared" si="3268"/>
        <v>AW$18</v>
      </c>
      <c r="AX1946" s="190" t="str">
        <f t="shared" si="3268"/>
        <v>AX$18</v>
      </c>
      <c r="AY1946" s="190" t="str">
        <f t="shared" ref="AY1946:CD1946" si="3269">AY$22</f>
        <v>AY$18</v>
      </c>
      <c r="AZ1946" s="190" t="str">
        <f t="shared" si="3269"/>
        <v>AZ$18</v>
      </c>
      <c r="BA1946" s="190" t="str">
        <f t="shared" si="3269"/>
        <v>BA$18</v>
      </c>
      <c r="BB1946" s="190" t="str">
        <f t="shared" si="3269"/>
        <v>BB$18</v>
      </c>
      <c r="BC1946" s="190" t="str">
        <f t="shared" si="3269"/>
        <v>BC$18</v>
      </c>
      <c r="BD1946" s="190" t="str">
        <f t="shared" si="3269"/>
        <v>BD$18</v>
      </c>
      <c r="BE1946" s="190" t="str">
        <f t="shared" si="3269"/>
        <v>BE$18</v>
      </c>
      <c r="BF1946" s="190" t="str">
        <f t="shared" si="3269"/>
        <v>BF$18</v>
      </c>
      <c r="BG1946" s="190" t="str">
        <f t="shared" si="3269"/>
        <v>BG$18</v>
      </c>
      <c r="BH1946" s="190" t="str">
        <f t="shared" si="3269"/>
        <v>BH$18</v>
      </c>
      <c r="BI1946" s="190" t="str">
        <f t="shared" si="3269"/>
        <v>BI$18</v>
      </c>
      <c r="BJ1946" s="190" t="str">
        <f t="shared" si="3269"/>
        <v>BJ$18</v>
      </c>
      <c r="BK1946" s="190" t="str">
        <f t="shared" si="3269"/>
        <v>BK$18</v>
      </c>
      <c r="BL1946" s="190" t="str">
        <f t="shared" si="3269"/>
        <v>BL$18</v>
      </c>
      <c r="BM1946" s="190" t="str">
        <f t="shared" si="3269"/>
        <v>BM$18</v>
      </c>
      <c r="BN1946" s="190" t="str">
        <f t="shared" si="3269"/>
        <v>BN$18</v>
      </c>
      <c r="BO1946" s="190" t="str">
        <f t="shared" si="3269"/>
        <v>BO$18</v>
      </c>
      <c r="BP1946" s="190" t="str">
        <f t="shared" si="3269"/>
        <v>BP$18</v>
      </c>
      <c r="BQ1946" s="190" t="str">
        <f t="shared" si="3269"/>
        <v>BQ$18</v>
      </c>
      <c r="BR1946" s="190" t="str">
        <f t="shared" si="3269"/>
        <v>BR$18</v>
      </c>
      <c r="BS1946" s="190" t="str">
        <f t="shared" si="3269"/>
        <v>BS$18</v>
      </c>
      <c r="BT1946" s="190" t="str">
        <f t="shared" si="3269"/>
        <v>BT$18</v>
      </c>
      <c r="BU1946" s="190" t="str">
        <f t="shared" si="3269"/>
        <v>BU$18</v>
      </c>
      <c r="BV1946" s="190" t="str">
        <f t="shared" si="3269"/>
        <v>BV$18</v>
      </c>
      <c r="BW1946" s="190" t="str">
        <f t="shared" si="3269"/>
        <v>BW$18</v>
      </c>
      <c r="BX1946" s="190" t="str">
        <f t="shared" si="3269"/>
        <v>BX$18</v>
      </c>
      <c r="BY1946" s="190" t="str">
        <f t="shared" si="3269"/>
        <v>BY$18</v>
      </c>
      <c r="BZ1946" s="190" t="str">
        <f t="shared" si="3269"/>
        <v>BZ$18</v>
      </c>
      <c r="CA1946" s="190" t="str">
        <f t="shared" si="3269"/>
        <v>CA$18</v>
      </c>
      <c r="CB1946" s="190" t="str">
        <f t="shared" si="3269"/>
        <v>CB$18</v>
      </c>
      <c r="CC1946" s="190" t="str">
        <f t="shared" si="3269"/>
        <v>CC$18</v>
      </c>
      <c r="CD1946" s="190" t="str">
        <f t="shared" si="3269"/>
        <v>CD$18</v>
      </c>
      <c r="CE1946" s="190" t="str">
        <f t="shared" ref="CE1946:CL1946" si="3270">CE$22</f>
        <v>CE$18</v>
      </c>
      <c r="CF1946" s="190" t="str">
        <f t="shared" si="3270"/>
        <v>CF$18</v>
      </c>
      <c r="CG1946" s="190" t="str">
        <f t="shared" si="3270"/>
        <v>CG$18</v>
      </c>
      <c r="CH1946" s="190" t="str">
        <f t="shared" si="3270"/>
        <v>CH$18</v>
      </c>
      <c r="CI1946" s="190" t="str">
        <f t="shared" si="3270"/>
        <v>CI$18</v>
      </c>
      <c r="CJ1946" s="190" t="str">
        <f t="shared" si="3270"/>
        <v>CJ$18</v>
      </c>
      <c r="CK1946" s="190" t="str">
        <f t="shared" si="3270"/>
        <v>CK$18</v>
      </c>
      <c r="CL1946" s="190" t="str">
        <f t="shared" si="3270"/>
        <v>CL$18</v>
      </c>
      <c r="CN1946" s="201"/>
      <c r="CO1946" s="190" t="str">
        <f t="shared" ref="CO1946:DL1946" si="3271">CO$22</f>
        <v>CO$18</v>
      </c>
      <c r="CP1946" s="190" t="str">
        <f t="shared" si="3271"/>
        <v>CP$18</v>
      </c>
      <c r="CQ1946" s="190" t="str">
        <f t="shared" si="3271"/>
        <v>CQ$18</v>
      </c>
      <c r="CR1946" s="190" t="str">
        <f t="shared" si="3271"/>
        <v>CR$18</v>
      </c>
      <c r="CS1946" s="190" t="str">
        <f t="shared" si="3271"/>
        <v>CS$18</v>
      </c>
      <c r="CT1946" s="190" t="str">
        <f t="shared" si="3271"/>
        <v>CT$18</v>
      </c>
      <c r="CU1946" s="190" t="str">
        <f t="shared" si="3271"/>
        <v>CU$18</v>
      </c>
      <c r="CV1946" s="190" t="str">
        <f t="shared" si="3271"/>
        <v>CV$18</v>
      </c>
      <c r="CW1946" s="190" t="str">
        <f t="shared" si="3271"/>
        <v>CW$18</v>
      </c>
      <c r="CX1946" s="190" t="str">
        <f t="shared" si="3271"/>
        <v>CX$18</v>
      </c>
      <c r="CY1946" s="190" t="str">
        <f t="shared" si="3271"/>
        <v>CY$18</v>
      </c>
      <c r="CZ1946" s="190" t="str">
        <f t="shared" si="3271"/>
        <v>CZ$18</v>
      </c>
      <c r="DA1946" s="190" t="str">
        <f t="shared" si="3271"/>
        <v>DA$18</v>
      </c>
      <c r="DB1946" s="190" t="str">
        <f t="shared" si="3271"/>
        <v>DB$18</v>
      </c>
      <c r="DC1946" s="190" t="str">
        <f t="shared" si="3271"/>
        <v>DC$18</v>
      </c>
      <c r="DD1946" s="190" t="str">
        <f t="shared" si="3271"/>
        <v>DD$18</v>
      </c>
      <c r="DE1946" s="190" t="str">
        <f t="shared" si="3271"/>
        <v>DE$18</v>
      </c>
      <c r="DF1946" s="190" t="str">
        <f t="shared" si="3271"/>
        <v>DF$18</v>
      </c>
      <c r="DG1946" s="190" t="str">
        <f t="shared" si="3271"/>
        <v>DG$18</v>
      </c>
      <c r="DH1946" s="190" t="str">
        <f t="shared" si="3271"/>
        <v>DH$18</v>
      </c>
      <c r="DI1946" s="190" t="str">
        <f t="shared" si="3271"/>
        <v>DI$18</v>
      </c>
      <c r="DJ1946" s="190" t="str">
        <f t="shared" si="3271"/>
        <v>DJ$18</v>
      </c>
      <c r="DK1946" s="190" t="str">
        <f t="shared" si="3271"/>
        <v>DK$18</v>
      </c>
      <c r="DL1946" s="190" t="str">
        <f t="shared" si="3271"/>
        <v>DL$18</v>
      </c>
    </row>
    <row r="1947" spans="1:116" x14ac:dyDescent="0.4">
      <c r="A1947" s="174"/>
      <c r="E1947" s="8"/>
      <c r="G1947" s="175" t="s">
        <v>464</v>
      </c>
      <c r="H1947" s="200"/>
      <c r="I1947" s="201"/>
      <c r="J1947" s="201"/>
      <c r="K1947" s="202"/>
      <c r="L1947" s="202"/>
      <c r="M1947" s="202"/>
      <c r="N1947" s="202"/>
      <c r="O1947" s="202"/>
      <c r="P1947" s="202"/>
      <c r="R1947" s="202"/>
      <c r="S1947" s="190" t="str">
        <f t="shared" ref="S1947:AX1947" si="3272">S$23</f>
        <v>S$19</v>
      </c>
      <c r="T1947" s="190" t="str">
        <f t="shared" si="3272"/>
        <v>T$19</v>
      </c>
      <c r="U1947" s="190" t="str">
        <f t="shared" si="3272"/>
        <v>U$19</v>
      </c>
      <c r="V1947" s="190" t="str">
        <f t="shared" si="3272"/>
        <v>V$19</v>
      </c>
      <c r="W1947" s="190" t="str">
        <f t="shared" si="3272"/>
        <v>W$19</v>
      </c>
      <c r="X1947" s="190" t="str">
        <f t="shared" si="3272"/>
        <v>X$19</v>
      </c>
      <c r="Y1947" s="190" t="str">
        <f t="shared" si="3272"/>
        <v>Y$19</v>
      </c>
      <c r="Z1947" s="190" t="str">
        <f t="shared" si="3272"/>
        <v>Z$19</v>
      </c>
      <c r="AA1947" s="190" t="str">
        <f t="shared" si="3272"/>
        <v>AA$19</v>
      </c>
      <c r="AB1947" s="190" t="str">
        <f t="shared" si="3272"/>
        <v>AB$19</v>
      </c>
      <c r="AC1947" s="190" t="str">
        <f t="shared" si="3272"/>
        <v>AC$19</v>
      </c>
      <c r="AD1947" s="190" t="str">
        <f t="shared" si="3272"/>
        <v>AD$19</v>
      </c>
      <c r="AE1947" s="190" t="str">
        <f t="shared" si="3272"/>
        <v>AE$19</v>
      </c>
      <c r="AF1947" s="190" t="str">
        <f t="shared" si="3272"/>
        <v>AF$19</v>
      </c>
      <c r="AG1947" s="190" t="str">
        <f t="shared" si="3272"/>
        <v>AG$19</v>
      </c>
      <c r="AH1947" s="190" t="str">
        <f t="shared" si="3272"/>
        <v>AH$19</v>
      </c>
      <c r="AI1947" s="190" t="str">
        <f t="shared" si="3272"/>
        <v>AI$19</v>
      </c>
      <c r="AJ1947" s="190" t="str">
        <f t="shared" si="3272"/>
        <v>AJ$19</v>
      </c>
      <c r="AK1947" s="190" t="str">
        <f t="shared" si="3272"/>
        <v>AK$19</v>
      </c>
      <c r="AL1947" s="190" t="str">
        <f t="shared" si="3272"/>
        <v>AL$19</v>
      </c>
      <c r="AM1947" s="190" t="str">
        <f t="shared" si="3272"/>
        <v>AM$19</v>
      </c>
      <c r="AN1947" s="190" t="str">
        <f t="shared" si="3272"/>
        <v>AN$19</v>
      </c>
      <c r="AO1947" s="190" t="str">
        <f t="shared" si="3272"/>
        <v>AO$19</v>
      </c>
      <c r="AP1947" s="190" t="str">
        <f t="shared" si="3272"/>
        <v>AP$19</v>
      </c>
      <c r="AQ1947" s="190" t="str">
        <f t="shared" si="3272"/>
        <v>AQ$19</v>
      </c>
      <c r="AR1947" s="190" t="str">
        <f t="shared" si="3272"/>
        <v>AR$19</v>
      </c>
      <c r="AS1947" s="190" t="str">
        <f t="shared" si="3272"/>
        <v>AS$19</v>
      </c>
      <c r="AT1947" s="190" t="str">
        <f t="shared" si="3272"/>
        <v>AT$19</v>
      </c>
      <c r="AU1947" s="190" t="str">
        <f t="shared" si="3272"/>
        <v>AU$19</v>
      </c>
      <c r="AV1947" s="190" t="str">
        <f t="shared" si="3272"/>
        <v>AV$19</v>
      </c>
      <c r="AW1947" s="190" t="str">
        <f t="shared" si="3272"/>
        <v>AW$19</v>
      </c>
      <c r="AX1947" s="190" t="str">
        <f t="shared" si="3272"/>
        <v>AX$19</v>
      </c>
      <c r="AY1947" s="190" t="str">
        <f t="shared" ref="AY1947:CD1947" si="3273">AY$23</f>
        <v>AY$19</v>
      </c>
      <c r="AZ1947" s="190" t="str">
        <f t="shared" si="3273"/>
        <v>AZ$19</v>
      </c>
      <c r="BA1947" s="190" t="str">
        <f t="shared" si="3273"/>
        <v>BA$19</v>
      </c>
      <c r="BB1947" s="190" t="str">
        <f t="shared" si="3273"/>
        <v>BB$19</v>
      </c>
      <c r="BC1947" s="190" t="str">
        <f t="shared" si="3273"/>
        <v>BC$19</v>
      </c>
      <c r="BD1947" s="190" t="str">
        <f t="shared" si="3273"/>
        <v>BD$19</v>
      </c>
      <c r="BE1947" s="190" t="str">
        <f t="shared" si="3273"/>
        <v>BE$19</v>
      </c>
      <c r="BF1947" s="190" t="str">
        <f t="shared" si="3273"/>
        <v>BF$19</v>
      </c>
      <c r="BG1947" s="190" t="str">
        <f t="shared" si="3273"/>
        <v>BG$19</v>
      </c>
      <c r="BH1947" s="190" t="str">
        <f t="shared" si="3273"/>
        <v>BH$19</v>
      </c>
      <c r="BI1947" s="190" t="str">
        <f t="shared" si="3273"/>
        <v>BI$19</v>
      </c>
      <c r="BJ1947" s="190" t="str">
        <f t="shared" si="3273"/>
        <v>BJ$19</v>
      </c>
      <c r="BK1947" s="190" t="str">
        <f t="shared" si="3273"/>
        <v>BK$19</v>
      </c>
      <c r="BL1947" s="190" t="str">
        <f t="shared" si="3273"/>
        <v>BL$19</v>
      </c>
      <c r="BM1947" s="190" t="str">
        <f t="shared" si="3273"/>
        <v>BM$19</v>
      </c>
      <c r="BN1947" s="190" t="str">
        <f t="shared" si="3273"/>
        <v>BN$19</v>
      </c>
      <c r="BO1947" s="190" t="str">
        <f t="shared" si="3273"/>
        <v>BO$19</v>
      </c>
      <c r="BP1947" s="190" t="str">
        <f t="shared" si="3273"/>
        <v>BP$19</v>
      </c>
      <c r="BQ1947" s="190" t="str">
        <f t="shared" si="3273"/>
        <v>BQ$19</v>
      </c>
      <c r="BR1947" s="190" t="str">
        <f t="shared" si="3273"/>
        <v>BR$19</v>
      </c>
      <c r="BS1947" s="190" t="str">
        <f t="shared" si="3273"/>
        <v>BS$19</v>
      </c>
      <c r="BT1947" s="190" t="str">
        <f t="shared" si="3273"/>
        <v>BT$19</v>
      </c>
      <c r="BU1947" s="190" t="str">
        <f t="shared" si="3273"/>
        <v>BU$19</v>
      </c>
      <c r="BV1947" s="190" t="str">
        <f t="shared" si="3273"/>
        <v>BV$19</v>
      </c>
      <c r="BW1947" s="190" t="str">
        <f t="shared" si="3273"/>
        <v>BW$19</v>
      </c>
      <c r="BX1947" s="190" t="str">
        <f t="shared" si="3273"/>
        <v>BX$19</v>
      </c>
      <c r="BY1947" s="190" t="str">
        <f t="shared" si="3273"/>
        <v>BY$19</v>
      </c>
      <c r="BZ1947" s="190" t="str">
        <f t="shared" si="3273"/>
        <v>BZ$19</v>
      </c>
      <c r="CA1947" s="190" t="str">
        <f t="shared" si="3273"/>
        <v>CA$19</v>
      </c>
      <c r="CB1947" s="190" t="str">
        <f t="shared" si="3273"/>
        <v>CB$19</v>
      </c>
      <c r="CC1947" s="190" t="str">
        <f t="shared" si="3273"/>
        <v>CC$19</v>
      </c>
      <c r="CD1947" s="190" t="str">
        <f t="shared" si="3273"/>
        <v>CD$19</v>
      </c>
      <c r="CE1947" s="190" t="str">
        <f t="shared" ref="CE1947:CL1947" si="3274">CE$23</f>
        <v>CE$19</v>
      </c>
      <c r="CF1947" s="190" t="str">
        <f t="shared" si="3274"/>
        <v>CF$19</v>
      </c>
      <c r="CG1947" s="190" t="str">
        <f t="shared" si="3274"/>
        <v>CG$19</v>
      </c>
      <c r="CH1947" s="190" t="str">
        <f t="shared" si="3274"/>
        <v>CH$19</v>
      </c>
      <c r="CI1947" s="190" t="str">
        <f t="shared" si="3274"/>
        <v>CI$19</v>
      </c>
      <c r="CJ1947" s="190" t="str">
        <f t="shared" si="3274"/>
        <v>CJ$19</v>
      </c>
      <c r="CK1947" s="190" t="str">
        <f t="shared" si="3274"/>
        <v>CK$19</v>
      </c>
      <c r="CL1947" s="190" t="str">
        <f t="shared" si="3274"/>
        <v>CL$19</v>
      </c>
      <c r="CN1947" s="201"/>
      <c r="CO1947" s="190" t="str">
        <f t="shared" ref="CO1947:DL1947" si="3275">CO$23</f>
        <v>CO$19</v>
      </c>
      <c r="CP1947" s="190" t="str">
        <f t="shared" si="3275"/>
        <v>CP$19</v>
      </c>
      <c r="CQ1947" s="190" t="str">
        <f t="shared" si="3275"/>
        <v>CQ$19</v>
      </c>
      <c r="CR1947" s="190" t="str">
        <f t="shared" si="3275"/>
        <v>CR$19</v>
      </c>
      <c r="CS1947" s="190" t="str">
        <f t="shared" si="3275"/>
        <v>CS$19</v>
      </c>
      <c r="CT1947" s="190" t="str">
        <f t="shared" si="3275"/>
        <v>CT$19</v>
      </c>
      <c r="CU1947" s="190" t="str">
        <f t="shared" si="3275"/>
        <v>CU$19</v>
      </c>
      <c r="CV1947" s="190" t="str">
        <f t="shared" si="3275"/>
        <v>CV$19</v>
      </c>
      <c r="CW1947" s="190" t="str">
        <f t="shared" si="3275"/>
        <v>CW$19</v>
      </c>
      <c r="CX1947" s="190" t="str">
        <f t="shared" si="3275"/>
        <v>CX$19</v>
      </c>
      <c r="CY1947" s="190" t="str">
        <f t="shared" si="3275"/>
        <v>CY$19</v>
      </c>
      <c r="CZ1947" s="190" t="str">
        <f t="shared" si="3275"/>
        <v>CZ$19</v>
      </c>
      <c r="DA1947" s="190" t="str">
        <f t="shared" si="3275"/>
        <v>DA$19</v>
      </c>
      <c r="DB1947" s="190" t="str">
        <f t="shared" si="3275"/>
        <v>DB$19</v>
      </c>
      <c r="DC1947" s="190" t="str">
        <f t="shared" si="3275"/>
        <v>DC$19</v>
      </c>
      <c r="DD1947" s="190" t="str">
        <f t="shared" si="3275"/>
        <v>DD$19</v>
      </c>
      <c r="DE1947" s="190" t="str">
        <f t="shared" si="3275"/>
        <v>DE$19</v>
      </c>
      <c r="DF1947" s="190" t="str">
        <f t="shared" si="3275"/>
        <v>DF$19</v>
      </c>
      <c r="DG1947" s="190" t="str">
        <f t="shared" si="3275"/>
        <v>DG$19</v>
      </c>
      <c r="DH1947" s="190" t="str">
        <f t="shared" si="3275"/>
        <v>DH$19</v>
      </c>
      <c r="DI1947" s="190" t="str">
        <f t="shared" si="3275"/>
        <v>DI$19</v>
      </c>
      <c r="DJ1947" s="190" t="str">
        <f t="shared" si="3275"/>
        <v>DJ$19</v>
      </c>
      <c r="DK1947" s="190" t="str">
        <f t="shared" si="3275"/>
        <v>DK$19</v>
      </c>
      <c r="DL1947" s="190" t="str">
        <f t="shared" si="3275"/>
        <v>DL$19</v>
      </c>
    </row>
    <row r="1948" spans="1:116" x14ac:dyDescent="0.4">
      <c r="A1948" s="142" t="s">
        <v>218</v>
      </c>
      <c r="B1948" s="31" t="s">
        <v>81</v>
      </c>
      <c r="C1948" s="31"/>
      <c r="D1948" t="s">
        <v>774</v>
      </c>
      <c r="E1948" s="8" t="str">
        <f t="shared" ref="E1948:E1958" si="3276">ROW()&amp;" "&amp;D1948</f>
        <v>1948 UEREV - S</v>
      </c>
      <c r="F1948" t="s">
        <v>277</v>
      </c>
      <c r="G1948" s="143" t="s">
        <v>239</v>
      </c>
      <c r="H1948" s="142"/>
      <c r="I1948" s="144"/>
      <c r="J1948" s="144"/>
      <c r="K1948" s="142"/>
      <c r="L1948" s="142"/>
      <c r="M1948" s="142"/>
      <c r="N1948" s="142"/>
      <c r="O1948" s="142"/>
      <c r="P1948" s="142"/>
      <c r="R1948" s="143"/>
      <c r="S1948" s="168"/>
      <c r="T1948" s="168"/>
      <c r="U1948" s="168"/>
      <c r="V1948" s="168"/>
      <c r="W1948" s="168"/>
      <c r="X1948" s="168"/>
      <c r="Y1948" s="168"/>
      <c r="Z1948" s="168"/>
      <c r="AA1948" s="168"/>
      <c r="AB1948" s="168"/>
      <c r="AC1948" s="168"/>
      <c r="AD1948" s="168"/>
      <c r="AE1948" s="168"/>
      <c r="AF1948" s="168"/>
      <c r="AG1948" s="168"/>
      <c r="AH1948" s="168"/>
      <c r="AI1948" s="168"/>
      <c r="AJ1948" s="168"/>
      <c r="AK1948" s="168"/>
      <c r="AL1948" s="168"/>
      <c r="AM1948" s="168"/>
      <c r="AN1948" s="168"/>
      <c r="AO1948" s="168"/>
      <c r="AP1948" s="168"/>
      <c r="AQ1948" s="168"/>
      <c r="AR1948" s="168"/>
      <c r="AS1948" s="168"/>
      <c r="AT1948" s="168"/>
      <c r="AU1948" s="168"/>
      <c r="AV1948" s="168"/>
      <c r="AW1948" s="168"/>
      <c r="AX1948" s="168"/>
      <c r="AY1948" s="168"/>
      <c r="AZ1948" s="168"/>
      <c r="BA1948" s="168"/>
      <c r="BB1948" s="168"/>
      <c r="BC1948" s="168"/>
      <c r="BD1948" s="168"/>
      <c r="BE1948" s="168"/>
      <c r="BF1948" s="168"/>
      <c r="BG1948" s="168"/>
      <c r="BH1948" s="168"/>
      <c r="BI1948" s="168"/>
      <c r="BJ1948" s="168"/>
      <c r="BK1948" s="168"/>
      <c r="BL1948" s="168"/>
      <c r="BM1948" s="168"/>
      <c r="BN1948" s="168"/>
      <c r="BO1948" s="168"/>
      <c r="BP1948" s="168"/>
      <c r="BQ1948" s="168"/>
      <c r="BR1948" s="168"/>
      <c r="BS1948" s="168"/>
      <c r="BT1948" s="168"/>
      <c r="BU1948" s="168"/>
      <c r="BV1948" s="168"/>
      <c r="BW1948" s="168"/>
      <c r="BX1948" s="168"/>
      <c r="BY1948" s="168"/>
      <c r="BZ1948" s="168"/>
      <c r="CA1948" s="168"/>
      <c r="CB1948" s="168"/>
      <c r="CC1948" s="168"/>
      <c r="CD1948" s="168"/>
      <c r="CE1948" s="168"/>
      <c r="CF1948" s="168"/>
      <c r="CG1948" s="168"/>
      <c r="CH1948" s="168"/>
      <c r="CI1948" s="168"/>
      <c r="CJ1948" s="168"/>
      <c r="CK1948" s="168"/>
      <c r="CL1948" s="168"/>
      <c r="CN1948" s="144"/>
      <c r="CO1948" s="168"/>
      <c r="CP1948" s="168"/>
      <c r="CQ1948" s="168"/>
      <c r="CR1948" s="168"/>
      <c r="CS1948" s="168"/>
      <c r="CT1948" s="168"/>
      <c r="CU1948" s="168"/>
      <c r="CV1948" s="168"/>
      <c r="CW1948" s="168"/>
      <c r="CX1948" s="168"/>
      <c r="CY1948" s="168"/>
      <c r="CZ1948" s="168"/>
      <c r="DA1948" s="168"/>
      <c r="DB1948" s="168"/>
      <c r="DC1948" s="168"/>
      <c r="DD1948" s="168"/>
      <c r="DE1948" s="168"/>
      <c r="DF1948" s="168"/>
      <c r="DG1948" s="168"/>
      <c r="DH1948" s="168"/>
      <c r="DI1948" s="168"/>
      <c r="DJ1948" s="168"/>
      <c r="DK1948" s="168"/>
      <c r="DL1948" s="168"/>
    </row>
    <row r="1949" spans="1:116" x14ac:dyDescent="0.4">
      <c r="A1949" s="31"/>
      <c r="B1949" s="31"/>
      <c r="C1949" s="31"/>
      <c r="D1949" t="s">
        <v>774</v>
      </c>
      <c r="E1949" s="8" t="str">
        <f t="shared" si="3276"/>
        <v>1949 UEREV - S</v>
      </c>
      <c r="G1949" s="95" t="str">
        <f>G1951&amp;":"</f>
        <v>Unearned revenue - (Primary label):</v>
      </c>
      <c r="H1949" s="31"/>
      <c r="I1949" s="73"/>
      <c r="J1949" s="73"/>
      <c r="K1949" s="31"/>
      <c r="L1949" s="31"/>
      <c r="M1949" s="31"/>
      <c r="N1949" s="31"/>
      <c r="O1949" s="31"/>
      <c r="P1949" s="31"/>
      <c r="R1949" s="67"/>
      <c r="S1949" s="156"/>
      <c r="T1949" s="156"/>
      <c r="U1949" s="156"/>
      <c r="V1949" s="156"/>
      <c r="W1949" s="156"/>
      <c r="X1949" s="156"/>
      <c r="Y1949" s="156"/>
      <c r="Z1949" s="156"/>
      <c r="AA1949" s="156"/>
      <c r="AB1949" s="156"/>
      <c r="AC1949" s="156"/>
      <c r="AD1949" s="156"/>
      <c r="AE1949" s="156"/>
      <c r="AF1949" s="156"/>
      <c r="AG1949" s="156"/>
      <c r="AH1949" s="156"/>
      <c r="AI1949" s="156"/>
      <c r="AJ1949" s="156"/>
      <c r="AK1949" s="156"/>
      <c r="AL1949" s="156"/>
      <c r="AM1949" s="156"/>
      <c r="AN1949" s="156"/>
      <c r="AO1949" s="156"/>
      <c r="AP1949" s="156"/>
      <c r="AQ1949" s="156"/>
      <c r="AR1949" s="156"/>
      <c r="AS1949" s="156"/>
      <c r="AT1949" s="156"/>
      <c r="AU1949" s="156"/>
      <c r="AV1949" s="156"/>
      <c r="AW1949" s="156"/>
      <c r="AX1949" s="156"/>
      <c r="AY1949" s="156"/>
      <c r="AZ1949" s="156"/>
      <c r="BA1949" s="156"/>
      <c r="BB1949" s="156"/>
      <c r="BC1949" s="156"/>
      <c r="BD1949" s="156"/>
      <c r="BE1949" s="156"/>
      <c r="BF1949" s="156"/>
      <c r="BG1949" s="156"/>
      <c r="BH1949" s="156"/>
      <c r="BI1949" s="156"/>
      <c r="BJ1949" s="156"/>
      <c r="BK1949" s="156"/>
      <c r="BL1949" s="156"/>
      <c r="BM1949" s="156"/>
      <c r="BN1949" s="156"/>
      <c r="BO1949" s="156"/>
      <c r="BP1949" s="156"/>
      <c r="BQ1949" s="156"/>
      <c r="BR1949" s="156"/>
      <c r="BS1949" s="156"/>
      <c r="BT1949" s="156"/>
      <c r="BU1949" s="156"/>
      <c r="BV1949" s="156"/>
      <c r="BW1949" s="156"/>
      <c r="BX1949" s="156"/>
      <c r="BY1949" s="156"/>
      <c r="BZ1949" s="156"/>
      <c r="CA1949" s="156"/>
      <c r="CB1949" s="156"/>
      <c r="CC1949" s="156"/>
      <c r="CD1949" s="156"/>
      <c r="CE1949" s="156"/>
      <c r="CF1949" s="156"/>
      <c r="CG1949" s="156"/>
      <c r="CH1949" s="156"/>
      <c r="CI1949" s="156"/>
      <c r="CJ1949" s="156"/>
      <c r="CK1949" s="156"/>
      <c r="CL1949" s="156"/>
      <c r="CN1949" s="73"/>
      <c r="CO1949" s="156"/>
      <c r="CP1949" s="156"/>
      <c r="CQ1949" s="156"/>
      <c r="CR1949" s="156"/>
      <c r="CS1949" s="156"/>
      <c r="CT1949" s="156"/>
      <c r="CU1949" s="156"/>
      <c r="CV1949" s="156"/>
      <c r="CW1949" s="156"/>
      <c r="CX1949" s="156"/>
      <c r="CY1949" s="156"/>
      <c r="CZ1949" s="156"/>
      <c r="DA1949" s="156"/>
      <c r="DB1949" s="156"/>
      <c r="DC1949" s="156"/>
      <c r="DD1949" s="156"/>
      <c r="DE1949" s="156"/>
      <c r="DF1949" s="156"/>
      <c r="DG1949" s="156"/>
      <c r="DH1949" s="156"/>
      <c r="DI1949" s="156"/>
      <c r="DJ1949" s="156"/>
      <c r="DK1949" s="156"/>
      <c r="DL1949" s="156"/>
    </row>
    <row r="1950" spans="1:116" x14ac:dyDescent="0.4">
      <c r="B1950" t="str">
        <f>E1950</f>
        <v>1950 UEREV - S</v>
      </c>
      <c r="D1950" t="s">
        <v>774</v>
      </c>
      <c r="E1950" s="8" t="str">
        <f t="shared" si="3276"/>
        <v>1950 UEREV - S</v>
      </c>
      <c r="G1950" s="145" t="s">
        <v>344</v>
      </c>
      <c r="H1950" s="12"/>
      <c r="I1950" s="60"/>
      <c r="J1950" s="60"/>
      <c r="K1950" s="17">
        <v>30</v>
      </c>
      <c r="L1950" s="17">
        <v>30</v>
      </c>
      <c r="M1950" s="17">
        <v>30</v>
      </c>
      <c r="N1950" s="17">
        <v>30</v>
      </c>
      <c r="O1950" s="17">
        <v>30</v>
      </c>
      <c r="P1950" s="17">
        <v>30</v>
      </c>
      <c r="R1950" s="15"/>
      <c r="S1950" s="76" cm="1">
        <f t="array" ref="S1950">INDEX($K:$P,ROW(),MATCH(S$3,$K$2:$P$2,0))</f>
        <v>30</v>
      </c>
      <c r="T1950" s="76" cm="1">
        <f t="array" ref="T1950">INDEX($K:$P,ROW(),MATCH(T$3,$K$2:$P$2,0))</f>
        <v>30</v>
      </c>
      <c r="U1950" s="76" cm="1">
        <f t="array" ref="U1950">INDEX($K:$P,ROW(),MATCH(U$3,$K$2:$P$2,0))</f>
        <v>30</v>
      </c>
      <c r="V1950" s="76" cm="1">
        <f t="array" ref="V1950">INDEX($K:$P,ROW(),MATCH(V$3,$K$2:$P$2,0))</f>
        <v>30</v>
      </c>
      <c r="W1950" s="76" cm="1">
        <f t="array" ref="W1950">INDEX($K:$P,ROW(),MATCH(W$3,$K$2:$P$2,0))</f>
        <v>30</v>
      </c>
      <c r="X1950" s="76" cm="1">
        <f t="array" ref="X1950">INDEX($K:$P,ROW(),MATCH(X$3,$K$2:$P$2,0))</f>
        <v>30</v>
      </c>
      <c r="Y1950" s="76" cm="1">
        <f t="array" ref="Y1950">INDEX($K:$P,ROW(),MATCH(Y$3,$K$2:$P$2,0))</f>
        <v>30</v>
      </c>
      <c r="Z1950" s="76" cm="1">
        <f t="array" ref="Z1950">INDEX($K:$P,ROW(),MATCH(Z$3,$K$2:$P$2,0))</f>
        <v>30</v>
      </c>
      <c r="AA1950" s="76" cm="1">
        <f t="array" ref="AA1950">INDEX($K:$P,ROW(),MATCH(AA$3,$K$2:$P$2,0))</f>
        <v>30</v>
      </c>
      <c r="AB1950" s="76" cm="1">
        <f t="array" ref="AB1950">INDEX($K:$P,ROW(),MATCH(AB$3,$K$2:$P$2,0))</f>
        <v>30</v>
      </c>
      <c r="AC1950" s="76" cm="1">
        <f t="array" ref="AC1950">INDEX($K:$P,ROW(),MATCH(AC$3,$K$2:$P$2,0))</f>
        <v>30</v>
      </c>
      <c r="AD1950" s="76" cm="1">
        <f t="array" ref="AD1950">INDEX($K:$P,ROW(),MATCH(AD$3,$K$2:$P$2,0))</f>
        <v>30</v>
      </c>
      <c r="AE1950" s="76" cm="1">
        <f t="array" ref="AE1950">INDEX($K:$P,ROW(),MATCH(AE$3,$K$2:$P$2,0))</f>
        <v>30</v>
      </c>
      <c r="AF1950" s="76" cm="1">
        <f t="array" ref="AF1950">INDEX($K:$P,ROW(),MATCH(AF$3,$K$2:$P$2,0))</f>
        <v>30</v>
      </c>
      <c r="AG1950" s="76" cm="1">
        <f t="array" ref="AG1950">INDEX($K:$P,ROW(),MATCH(AG$3,$K$2:$P$2,0))</f>
        <v>30</v>
      </c>
      <c r="AH1950" s="76" cm="1">
        <f t="array" ref="AH1950">INDEX($K:$P,ROW(),MATCH(AH$3,$K$2:$P$2,0))</f>
        <v>30</v>
      </c>
      <c r="AI1950" s="76" cm="1">
        <f t="array" ref="AI1950">INDEX($K:$P,ROW(),MATCH(AI$3,$K$2:$P$2,0))</f>
        <v>30</v>
      </c>
      <c r="AJ1950" s="76" cm="1">
        <f t="array" ref="AJ1950">INDEX($K:$P,ROW(),MATCH(AJ$3,$K$2:$P$2,0))</f>
        <v>30</v>
      </c>
      <c r="AK1950" s="76" cm="1">
        <f t="array" ref="AK1950">INDEX($K:$P,ROW(),MATCH(AK$3,$K$2:$P$2,0))</f>
        <v>30</v>
      </c>
      <c r="AL1950" s="76" cm="1">
        <f t="array" ref="AL1950">INDEX($K:$P,ROW(),MATCH(AL$3,$K$2:$P$2,0))</f>
        <v>30</v>
      </c>
      <c r="AM1950" s="76" cm="1">
        <f t="array" ref="AM1950">INDEX($K:$P,ROW(),MATCH(AM$3,$K$2:$P$2,0))</f>
        <v>30</v>
      </c>
      <c r="AN1950" s="76" cm="1">
        <f t="array" ref="AN1950">INDEX($K:$P,ROW(),MATCH(AN$3,$K$2:$P$2,0))</f>
        <v>30</v>
      </c>
      <c r="AO1950" s="76" cm="1">
        <f t="array" ref="AO1950">INDEX($K:$P,ROW(),MATCH(AO$3,$K$2:$P$2,0))</f>
        <v>30</v>
      </c>
      <c r="AP1950" s="76" cm="1">
        <f t="array" ref="AP1950">INDEX($K:$P,ROW(),MATCH(AP$3,$K$2:$P$2,0))</f>
        <v>30</v>
      </c>
      <c r="AQ1950" s="76" cm="1">
        <f t="array" ref="AQ1950">INDEX($K:$P,ROW(),MATCH(AQ$3,$K$2:$P$2,0))</f>
        <v>30</v>
      </c>
      <c r="AR1950" s="76" cm="1">
        <f t="array" ref="AR1950">INDEX($K:$P,ROW(),MATCH(AR$3,$K$2:$P$2,0))</f>
        <v>30</v>
      </c>
      <c r="AS1950" s="76" cm="1">
        <f t="array" ref="AS1950">INDEX($K:$P,ROW(),MATCH(AS$3,$K$2:$P$2,0))</f>
        <v>30</v>
      </c>
      <c r="AT1950" s="76" cm="1">
        <f t="array" ref="AT1950">INDEX($K:$P,ROW(),MATCH(AT$3,$K$2:$P$2,0))</f>
        <v>30</v>
      </c>
      <c r="AU1950" s="76" cm="1">
        <f t="array" ref="AU1950">INDEX($K:$P,ROW(),MATCH(AU$3,$K$2:$P$2,0))</f>
        <v>30</v>
      </c>
      <c r="AV1950" s="76" cm="1">
        <f t="array" ref="AV1950">INDEX($K:$P,ROW(),MATCH(AV$3,$K$2:$P$2,0))</f>
        <v>30</v>
      </c>
      <c r="AW1950" s="76" cm="1">
        <f t="array" ref="AW1950">INDEX($K:$P,ROW(),MATCH(AW$3,$K$2:$P$2,0))</f>
        <v>30</v>
      </c>
      <c r="AX1950" s="76" cm="1">
        <f t="array" ref="AX1950">INDEX($K:$P,ROW(),MATCH(AX$3,$K$2:$P$2,0))</f>
        <v>30</v>
      </c>
      <c r="AY1950" s="76" cm="1">
        <f t="array" ref="AY1950">INDEX($K:$P,ROW(),MATCH(AY$3,$K$2:$P$2,0))</f>
        <v>30</v>
      </c>
      <c r="AZ1950" s="76" cm="1">
        <f t="array" ref="AZ1950">INDEX($K:$P,ROW(),MATCH(AZ$3,$K$2:$P$2,0))</f>
        <v>30</v>
      </c>
      <c r="BA1950" s="76" cm="1">
        <f t="array" ref="BA1950">INDEX($K:$P,ROW(),MATCH(BA$3,$K$2:$P$2,0))</f>
        <v>30</v>
      </c>
      <c r="BB1950" s="76" cm="1">
        <f t="array" ref="BB1950">INDEX($K:$P,ROW(),MATCH(BB$3,$K$2:$P$2,0))</f>
        <v>30</v>
      </c>
      <c r="BC1950" s="76" cm="1">
        <f t="array" ref="BC1950">INDEX($K:$P,ROW(),MATCH(BC$3,$K$2:$P$2,0))</f>
        <v>30</v>
      </c>
      <c r="BD1950" s="76" cm="1">
        <f t="array" ref="BD1950">INDEX($K:$P,ROW(),MATCH(BD$3,$K$2:$P$2,0))</f>
        <v>30</v>
      </c>
      <c r="BE1950" s="76" cm="1">
        <f t="array" ref="BE1950">INDEX($K:$P,ROW(),MATCH(BE$3,$K$2:$P$2,0))</f>
        <v>30</v>
      </c>
      <c r="BF1950" s="76" cm="1">
        <f t="array" ref="BF1950">INDEX($K:$P,ROW(),MATCH(BF$3,$K$2:$P$2,0))</f>
        <v>30</v>
      </c>
      <c r="BG1950" s="76" cm="1">
        <f t="array" ref="BG1950">INDEX($K:$P,ROW(),MATCH(BG$3,$K$2:$P$2,0))</f>
        <v>30</v>
      </c>
      <c r="BH1950" s="76" cm="1">
        <f t="array" ref="BH1950">INDEX($K:$P,ROW(),MATCH(BH$3,$K$2:$P$2,0))</f>
        <v>30</v>
      </c>
      <c r="BI1950" s="76" cm="1">
        <f t="array" ref="BI1950">INDEX($K:$P,ROW(),MATCH(BI$3,$K$2:$P$2,0))</f>
        <v>30</v>
      </c>
      <c r="BJ1950" s="76" cm="1">
        <f t="array" ref="BJ1950">INDEX($K:$P,ROW(),MATCH(BJ$3,$K$2:$P$2,0))</f>
        <v>30</v>
      </c>
      <c r="BK1950" s="76" cm="1">
        <f t="array" ref="BK1950">INDEX($K:$P,ROW(),MATCH(BK$3,$K$2:$P$2,0))</f>
        <v>30</v>
      </c>
      <c r="BL1950" s="76" cm="1">
        <f t="array" ref="BL1950">INDEX($K:$P,ROW(),MATCH(BL$3,$K$2:$P$2,0))</f>
        <v>30</v>
      </c>
      <c r="BM1950" s="76" cm="1">
        <f t="array" ref="BM1950">INDEX($K:$P,ROW(),MATCH(BM$3,$K$2:$P$2,0))</f>
        <v>30</v>
      </c>
      <c r="BN1950" s="76" cm="1">
        <f t="array" ref="BN1950">INDEX($K:$P,ROW(),MATCH(BN$3,$K$2:$P$2,0))</f>
        <v>30</v>
      </c>
      <c r="BO1950" s="76" cm="1">
        <f t="array" ref="BO1950">INDEX($K:$P,ROW(),MATCH(BO$3,$K$2:$P$2,0))</f>
        <v>30</v>
      </c>
      <c r="BP1950" s="76" cm="1">
        <f t="array" ref="BP1950">INDEX($K:$P,ROW(),MATCH(BP$3,$K$2:$P$2,0))</f>
        <v>30</v>
      </c>
      <c r="BQ1950" s="76" cm="1">
        <f t="array" ref="BQ1950">INDEX($K:$P,ROW(),MATCH(BQ$3,$K$2:$P$2,0))</f>
        <v>30</v>
      </c>
      <c r="BR1950" s="76" cm="1">
        <f t="array" ref="BR1950">INDEX($K:$P,ROW(),MATCH(BR$3,$K$2:$P$2,0))</f>
        <v>30</v>
      </c>
      <c r="BS1950" s="76" cm="1">
        <f t="array" ref="BS1950">INDEX($K:$P,ROW(),MATCH(BS$3,$K$2:$P$2,0))</f>
        <v>30</v>
      </c>
      <c r="BT1950" s="76" cm="1">
        <f t="array" ref="BT1950">INDEX($K:$P,ROW(),MATCH(BT$3,$K$2:$P$2,0))</f>
        <v>30</v>
      </c>
      <c r="BU1950" s="76" cm="1">
        <f t="array" ref="BU1950">INDEX($K:$P,ROW(),MATCH(BU$3,$K$2:$P$2,0))</f>
        <v>30</v>
      </c>
      <c r="BV1950" s="76" cm="1">
        <f t="array" ref="BV1950">INDEX($K:$P,ROW(),MATCH(BV$3,$K$2:$P$2,0))</f>
        <v>30</v>
      </c>
      <c r="BW1950" s="76" cm="1">
        <f t="array" ref="BW1950">INDEX($K:$P,ROW(),MATCH(BW$3,$K$2:$P$2,0))</f>
        <v>30</v>
      </c>
      <c r="BX1950" s="76" cm="1">
        <f t="array" ref="BX1950">INDEX($K:$P,ROW(),MATCH(BX$3,$K$2:$P$2,0))</f>
        <v>30</v>
      </c>
      <c r="BY1950" s="76" cm="1">
        <f t="array" ref="BY1950">INDEX($K:$P,ROW(),MATCH(BY$3,$K$2:$P$2,0))</f>
        <v>30</v>
      </c>
      <c r="BZ1950" s="76" cm="1">
        <f t="array" ref="BZ1950">INDEX($K:$P,ROW(),MATCH(BZ$3,$K$2:$P$2,0))</f>
        <v>30</v>
      </c>
      <c r="CA1950" s="76" cm="1">
        <f t="array" ref="CA1950">INDEX($K:$P,ROW(),MATCH(CA$3,$K$2:$P$2,0))</f>
        <v>30</v>
      </c>
      <c r="CB1950" s="76" cm="1">
        <f t="array" ref="CB1950">INDEX($K:$P,ROW(),MATCH(CB$3,$K$2:$P$2,0))</f>
        <v>30</v>
      </c>
      <c r="CC1950" s="76" cm="1">
        <f t="array" ref="CC1950">INDEX($K:$P,ROW(),MATCH(CC$3,$K$2:$P$2,0))</f>
        <v>30</v>
      </c>
      <c r="CD1950" s="76" cm="1">
        <f t="array" ref="CD1950">INDEX($K:$P,ROW(),MATCH(CD$3,$K$2:$P$2,0))</f>
        <v>30</v>
      </c>
      <c r="CE1950" s="76" cm="1">
        <f t="array" ref="CE1950">INDEX($K:$P,ROW(),MATCH(CE$3,$K$2:$P$2,0))</f>
        <v>30</v>
      </c>
      <c r="CF1950" s="76" cm="1">
        <f t="array" ref="CF1950">INDEX($K:$P,ROW(),MATCH(CF$3,$K$2:$P$2,0))</f>
        <v>30</v>
      </c>
      <c r="CG1950" s="76" cm="1">
        <f t="array" ref="CG1950">INDEX($K:$P,ROW(),MATCH(CG$3,$K$2:$P$2,0))</f>
        <v>30</v>
      </c>
      <c r="CH1950" s="76" cm="1">
        <f t="array" ref="CH1950">INDEX($K:$P,ROW(),MATCH(CH$3,$K$2:$P$2,0))</f>
        <v>30</v>
      </c>
      <c r="CI1950" s="76" cm="1">
        <f t="array" ref="CI1950">INDEX($K:$P,ROW(),MATCH(CI$3,$K$2:$P$2,0))</f>
        <v>30</v>
      </c>
      <c r="CJ1950" s="76" cm="1">
        <f t="array" ref="CJ1950">INDEX($K:$P,ROW(),MATCH(CJ$3,$K$2:$P$2,0))</f>
        <v>30</v>
      </c>
      <c r="CK1950" s="76" cm="1">
        <f t="array" ref="CK1950">INDEX($K:$P,ROW(),MATCH(CK$3,$K$2:$P$2,0))</f>
        <v>30</v>
      </c>
      <c r="CL1950" s="76" cm="1">
        <f t="array" ref="CL1950">INDEX($K:$P,ROW(),MATCH(CL$3,$K$2:$P$2,0))</f>
        <v>30</v>
      </c>
      <c r="CN1950" s="60"/>
      <c r="CO1950" s="76" t="e" cm="1">
        <f t="array" ref="CO1950">INDEX($K:$P,ROW(),MATCH(CO$3,$K$2:$P$2,0))</f>
        <v>#N/A</v>
      </c>
      <c r="CP1950" s="76" t="e" cm="1">
        <f t="array" ref="CP1950">INDEX($K:$P,ROW(),MATCH(CP$3,$K$2:$P$2,0))</f>
        <v>#N/A</v>
      </c>
      <c r="CQ1950" s="76" t="e" cm="1">
        <f t="array" ref="CQ1950">INDEX($K:$P,ROW(),MATCH(CQ$3,$K$2:$P$2,0))</f>
        <v>#N/A</v>
      </c>
      <c r="CR1950" s="76" t="e" cm="1">
        <f t="array" ref="CR1950">INDEX($K:$P,ROW(),MATCH(CR$3,$K$2:$P$2,0))</f>
        <v>#N/A</v>
      </c>
      <c r="CS1950" s="76" t="e" cm="1">
        <f t="array" ref="CS1950">INDEX($K:$P,ROW(),MATCH(CS$3,$K$2:$P$2,0))</f>
        <v>#N/A</v>
      </c>
      <c r="CT1950" s="76" t="e" cm="1">
        <f t="array" ref="CT1950">INDEX($K:$P,ROW(),MATCH(CT$3,$K$2:$P$2,0))</f>
        <v>#N/A</v>
      </c>
      <c r="CU1950" s="76" t="e" cm="1">
        <f t="array" ref="CU1950">INDEX($K:$P,ROW(),MATCH(CU$3,$K$2:$P$2,0))</f>
        <v>#N/A</v>
      </c>
      <c r="CV1950" s="76" t="e" cm="1">
        <f t="array" ref="CV1950">INDEX($K:$P,ROW(),MATCH(CV$3,$K$2:$P$2,0))</f>
        <v>#N/A</v>
      </c>
      <c r="CW1950" s="76" t="e" cm="1">
        <f t="array" ref="CW1950">INDEX($K:$P,ROW(),MATCH(CW$3,$K$2:$P$2,0))</f>
        <v>#N/A</v>
      </c>
      <c r="CX1950" s="76" t="e" cm="1">
        <f t="array" ref="CX1950">INDEX($K:$P,ROW(),MATCH(CX$3,$K$2:$P$2,0))</f>
        <v>#N/A</v>
      </c>
      <c r="CY1950" s="76" t="e" cm="1">
        <f t="array" ref="CY1950">INDEX($K:$P,ROW(),MATCH(CY$3,$K$2:$P$2,0))</f>
        <v>#N/A</v>
      </c>
      <c r="CZ1950" s="76" t="e" cm="1">
        <f t="array" ref="CZ1950">INDEX($K:$P,ROW(),MATCH(CZ$3,$K$2:$P$2,0))</f>
        <v>#N/A</v>
      </c>
      <c r="DA1950" s="76" t="e" cm="1">
        <f t="array" ref="DA1950">INDEX($K:$P,ROW(),MATCH(DA$3,$K$2:$P$2,0))</f>
        <v>#N/A</v>
      </c>
      <c r="DB1950" s="76" t="e" cm="1">
        <f t="array" ref="DB1950">INDEX($K:$P,ROW(),MATCH(DB$3,$K$2:$P$2,0))</f>
        <v>#N/A</v>
      </c>
      <c r="DC1950" s="76" t="e" cm="1">
        <f t="array" ref="DC1950">INDEX($K:$P,ROW(),MATCH(DC$3,$K$2:$P$2,0))</f>
        <v>#N/A</v>
      </c>
      <c r="DD1950" s="76" t="e" cm="1">
        <f t="array" ref="DD1950">INDEX($K:$P,ROW(),MATCH(DD$3,$K$2:$P$2,0))</f>
        <v>#N/A</v>
      </c>
      <c r="DE1950" s="76" t="e" cm="1">
        <f t="array" ref="DE1950">INDEX($K:$P,ROW(),MATCH(DE$3,$K$2:$P$2,0))</f>
        <v>#N/A</v>
      </c>
      <c r="DF1950" s="76" t="e" cm="1">
        <f t="array" ref="DF1950">INDEX($K:$P,ROW(),MATCH(DF$3,$K$2:$P$2,0))</f>
        <v>#N/A</v>
      </c>
      <c r="DG1950" s="76" t="e" cm="1">
        <f t="array" ref="DG1950">INDEX($K:$P,ROW(),MATCH(DG$3,$K$2:$P$2,0))</f>
        <v>#N/A</v>
      </c>
      <c r="DH1950" s="76" t="e" cm="1">
        <f t="array" ref="DH1950">INDEX($K:$P,ROW(),MATCH(DH$3,$K$2:$P$2,0))</f>
        <v>#N/A</v>
      </c>
      <c r="DI1950" s="76" t="e" cm="1">
        <f t="array" ref="DI1950">INDEX($K:$P,ROW(),MATCH(DI$3,$K$2:$P$2,0))</f>
        <v>#N/A</v>
      </c>
      <c r="DJ1950" s="76" t="e" cm="1">
        <f t="array" ref="DJ1950">INDEX($K:$P,ROW(),MATCH(DJ$3,$K$2:$P$2,0))</f>
        <v>#N/A</v>
      </c>
      <c r="DK1950" s="76" t="e" cm="1">
        <f t="array" ref="DK1950">INDEX($K:$P,ROW(),MATCH(DK$3,$K$2:$P$2,0))</f>
        <v>#N/A</v>
      </c>
      <c r="DL1950" s="76" t="e" cm="1">
        <f t="array" ref="DL1950">INDEX($K:$P,ROW(),MATCH(DL$3,$K$2:$P$2,0))</f>
        <v>#N/A</v>
      </c>
    </row>
    <row r="1951" spans="1:116" x14ac:dyDescent="0.4">
      <c r="C1951" t="s">
        <v>232</v>
      </c>
      <c r="D1951" t="s">
        <v>774</v>
      </c>
      <c r="E1951" s="8" t="str">
        <f t="shared" si="3276"/>
        <v>1951 UEREV - S</v>
      </c>
      <c r="G1951" s="126" t="str">
        <f>"Unearned revenue - "&amp;G1955</f>
        <v>Unearned revenue - (Primary label)</v>
      </c>
      <c r="H1951" s="27"/>
      <c r="I1951" s="78"/>
      <c r="J1951" s="78"/>
      <c r="K1951" s="118">
        <f t="shared" ref="K1951:P1951" ca="1" si="3277">SUMIF($4:$4,K$2,1951:1951)</f>
        <v>821.91780821917803</v>
      </c>
      <c r="L1951" s="118">
        <f t="shared" ca="1" si="3277"/>
        <v>821.91780821917803</v>
      </c>
      <c r="M1951" s="118">
        <f t="shared" ca="1" si="3277"/>
        <v>821.91780821917803</v>
      </c>
      <c r="N1951" s="118">
        <f t="shared" ca="1" si="3277"/>
        <v>821.91780821917803</v>
      </c>
      <c r="O1951" s="118">
        <f t="shared" ca="1" si="3277"/>
        <v>821.91780821917803</v>
      </c>
      <c r="P1951" s="118">
        <f t="shared" ca="1" si="3277"/>
        <v>821.91780821917803</v>
      </c>
      <c r="R1951" s="33"/>
      <c r="S1951" s="148" cm="1">
        <f t="array" aca="1" ref="S1951" ca="1">MIN(S1950/365*INDIRECT(S1942),R1951+INDIRECT(S1942))</f>
        <v>821.91780821917803</v>
      </c>
      <c r="T1951" s="148" cm="1">
        <f t="array" aca="1" ref="T1951" ca="1">MIN(T1950/365*INDIRECT(T1942),S1951+INDIRECT(T1942))</f>
        <v>821.91780821917803</v>
      </c>
      <c r="U1951" s="148" cm="1">
        <f t="array" aca="1" ref="U1951" ca="1">MIN(U1950/365*INDIRECT(U1942),T1951+INDIRECT(U1942))</f>
        <v>821.91780821917803</v>
      </c>
      <c r="V1951" s="148" cm="1">
        <f t="array" aca="1" ref="V1951" ca="1">MIN(V1950/365*INDIRECT(V1942),U1951+INDIRECT(V1942))</f>
        <v>821.91780821917803</v>
      </c>
      <c r="W1951" s="148" cm="1">
        <f t="array" aca="1" ref="W1951" ca="1">MIN(W1950/365*INDIRECT(W1942),V1951+INDIRECT(W1942))</f>
        <v>821.91780821917803</v>
      </c>
      <c r="X1951" s="148" cm="1">
        <f t="array" aca="1" ref="X1951" ca="1">MIN(X1950/365*INDIRECT(X1942),W1951+INDIRECT(X1942))</f>
        <v>821.91780821917803</v>
      </c>
      <c r="Y1951" s="148" cm="1">
        <f t="array" aca="1" ref="Y1951" ca="1">MIN(Y1950/365*INDIRECT(Y1942),X1951+INDIRECT(Y1942))</f>
        <v>821.91780821917803</v>
      </c>
      <c r="Z1951" s="148" cm="1">
        <f t="array" aca="1" ref="Z1951" ca="1">MIN(Z1950/365*INDIRECT(Z1942),Y1951+INDIRECT(Z1942))</f>
        <v>821.91780821917803</v>
      </c>
      <c r="AA1951" s="148" cm="1">
        <f t="array" aca="1" ref="AA1951" ca="1">MIN(AA1950/365*INDIRECT(AA1942),Z1951+INDIRECT(AA1942))</f>
        <v>821.91780821917803</v>
      </c>
      <c r="AB1951" s="148" cm="1">
        <f t="array" aca="1" ref="AB1951" ca="1">MIN(AB1950/365*INDIRECT(AB1942),AA1951+INDIRECT(AB1942))</f>
        <v>821.91780821917803</v>
      </c>
      <c r="AC1951" s="148" cm="1">
        <f t="array" aca="1" ref="AC1951" ca="1">MIN(AC1950/365*INDIRECT(AC1942),AB1951+INDIRECT(AC1942))</f>
        <v>821.91780821917803</v>
      </c>
      <c r="AD1951" s="148" cm="1">
        <f t="array" aca="1" ref="AD1951" ca="1">MIN(AD1950/365*INDIRECT(AD1942),AC1951+INDIRECT(AD1942))</f>
        <v>821.91780821917803</v>
      </c>
      <c r="AE1951" s="148" cm="1">
        <f t="array" aca="1" ref="AE1951" ca="1">MIN(AE1950/365*INDIRECT(AE1942),AD1951+INDIRECT(AE1942))</f>
        <v>821.91780821917803</v>
      </c>
      <c r="AF1951" s="148" cm="1">
        <f t="array" aca="1" ref="AF1951" ca="1">MIN(AF1950/365*INDIRECT(AF1942),AE1951+INDIRECT(AF1942))</f>
        <v>821.91780821917803</v>
      </c>
      <c r="AG1951" s="148" cm="1">
        <f t="array" aca="1" ref="AG1951" ca="1">MIN(AG1950/365*INDIRECT(AG1942),AF1951+INDIRECT(AG1942))</f>
        <v>821.91780821917803</v>
      </c>
      <c r="AH1951" s="148" cm="1">
        <f t="array" aca="1" ref="AH1951" ca="1">MIN(AH1950/365*INDIRECT(AH1942),AG1951+INDIRECT(AH1942))</f>
        <v>821.91780821917803</v>
      </c>
      <c r="AI1951" s="148" cm="1">
        <f t="array" aca="1" ref="AI1951" ca="1">MIN(AI1950/365*INDIRECT(AI1942),AH1951+INDIRECT(AI1942))</f>
        <v>821.91780821917803</v>
      </c>
      <c r="AJ1951" s="148" cm="1">
        <f t="array" aca="1" ref="AJ1951" ca="1">MIN(AJ1950/365*INDIRECT(AJ1942),AI1951+INDIRECT(AJ1942))</f>
        <v>821.91780821917803</v>
      </c>
      <c r="AK1951" s="148" cm="1">
        <f t="array" aca="1" ref="AK1951" ca="1">MIN(AK1950/365*INDIRECT(AK1942),AJ1951+INDIRECT(AK1942))</f>
        <v>821.91780821917803</v>
      </c>
      <c r="AL1951" s="148" cm="1">
        <f t="array" aca="1" ref="AL1951" ca="1">MIN(AL1950/365*INDIRECT(AL1942),AK1951+INDIRECT(AL1942))</f>
        <v>821.91780821917803</v>
      </c>
      <c r="AM1951" s="148" cm="1">
        <f t="array" aca="1" ref="AM1951" ca="1">MIN(AM1950/365*INDIRECT(AM1942),AL1951+INDIRECT(AM1942))</f>
        <v>821.91780821917803</v>
      </c>
      <c r="AN1951" s="148" cm="1">
        <f t="array" aca="1" ref="AN1951" ca="1">MIN(AN1950/365*INDIRECT(AN1942),AM1951+INDIRECT(AN1942))</f>
        <v>821.91780821917803</v>
      </c>
      <c r="AO1951" s="148" cm="1">
        <f t="array" aca="1" ref="AO1951" ca="1">MIN(AO1950/365*INDIRECT(AO1942),AN1951+INDIRECT(AO1942))</f>
        <v>821.91780821917803</v>
      </c>
      <c r="AP1951" s="148" cm="1">
        <f t="array" aca="1" ref="AP1951" ca="1">MIN(AP1950/365*INDIRECT(AP1942),AO1951+INDIRECT(AP1942))</f>
        <v>821.91780821917803</v>
      </c>
      <c r="AQ1951" s="148" cm="1">
        <f t="array" aca="1" ref="AQ1951" ca="1">MIN(AQ1950/365*INDIRECT(AQ1942),AP1951+INDIRECT(AQ1942))</f>
        <v>821.91780821917803</v>
      </c>
      <c r="AR1951" s="148" cm="1">
        <f t="array" aca="1" ref="AR1951" ca="1">MIN(AR1950/365*INDIRECT(AR1942),AQ1951+INDIRECT(AR1942))</f>
        <v>821.91780821917803</v>
      </c>
      <c r="AS1951" s="148" cm="1">
        <f t="array" aca="1" ref="AS1951" ca="1">MIN(AS1950/365*INDIRECT(AS1942),AR1951+INDIRECT(AS1942))</f>
        <v>821.91780821917803</v>
      </c>
      <c r="AT1951" s="148" cm="1">
        <f t="array" aca="1" ref="AT1951" ca="1">MIN(AT1950/365*INDIRECT(AT1942),AS1951+INDIRECT(AT1942))</f>
        <v>821.91780821917803</v>
      </c>
      <c r="AU1951" s="148" cm="1">
        <f t="array" aca="1" ref="AU1951" ca="1">MIN(AU1950/365*INDIRECT(AU1942),AT1951+INDIRECT(AU1942))</f>
        <v>821.91780821917803</v>
      </c>
      <c r="AV1951" s="148" cm="1">
        <f t="array" aca="1" ref="AV1951" ca="1">MIN(AV1950/365*INDIRECT(AV1942),AU1951+INDIRECT(AV1942))</f>
        <v>821.91780821917803</v>
      </c>
      <c r="AW1951" s="148" cm="1">
        <f t="array" aca="1" ref="AW1951" ca="1">MIN(AW1950/365*INDIRECT(AW1942),AV1951+INDIRECT(AW1942))</f>
        <v>821.91780821917803</v>
      </c>
      <c r="AX1951" s="148" cm="1">
        <f t="array" aca="1" ref="AX1951" ca="1">MIN(AX1950/365*INDIRECT(AX1942),AW1951+INDIRECT(AX1942))</f>
        <v>821.91780821917803</v>
      </c>
      <c r="AY1951" s="148" cm="1">
        <f t="array" aca="1" ref="AY1951" ca="1">MIN(AY1950/365*INDIRECT(AY1942),AX1951+INDIRECT(AY1942))</f>
        <v>821.91780821917803</v>
      </c>
      <c r="AZ1951" s="148" cm="1">
        <f t="array" aca="1" ref="AZ1951" ca="1">MIN(AZ1950/365*INDIRECT(AZ1942),AY1951+INDIRECT(AZ1942))</f>
        <v>821.91780821917803</v>
      </c>
      <c r="BA1951" s="148" cm="1">
        <f t="array" aca="1" ref="BA1951" ca="1">MIN(BA1950/365*INDIRECT(BA1942),AZ1951+INDIRECT(BA1942))</f>
        <v>821.91780821917803</v>
      </c>
      <c r="BB1951" s="148" cm="1">
        <f t="array" aca="1" ref="BB1951" ca="1">MIN(BB1950/365*INDIRECT(BB1942),BA1951+INDIRECT(BB1942))</f>
        <v>821.91780821917803</v>
      </c>
      <c r="BC1951" s="148" cm="1">
        <f t="array" aca="1" ref="BC1951" ca="1">MIN(BC1950/365*INDIRECT(BC1942),BB1951+INDIRECT(BC1942))</f>
        <v>821.91780821917803</v>
      </c>
      <c r="BD1951" s="148" cm="1">
        <f t="array" aca="1" ref="BD1951" ca="1">MIN(BD1950/365*INDIRECT(BD1942),BC1951+INDIRECT(BD1942))</f>
        <v>821.91780821917803</v>
      </c>
      <c r="BE1951" s="148" cm="1">
        <f t="array" aca="1" ref="BE1951" ca="1">MIN(BE1950/365*INDIRECT(BE1942),BD1951+INDIRECT(BE1942))</f>
        <v>821.91780821917803</v>
      </c>
      <c r="BF1951" s="148" cm="1">
        <f t="array" aca="1" ref="BF1951" ca="1">MIN(BF1950/365*INDIRECT(BF1942),BE1951+INDIRECT(BF1942))</f>
        <v>821.91780821917803</v>
      </c>
      <c r="BG1951" s="148" cm="1">
        <f t="array" aca="1" ref="BG1951" ca="1">MIN(BG1950/365*INDIRECT(BG1942),BF1951+INDIRECT(BG1942))</f>
        <v>821.91780821917803</v>
      </c>
      <c r="BH1951" s="148" cm="1">
        <f t="array" aca="1" ref="BH1951" ca="1">MIN(BH1950/365*INDIRECT(BH1942),BG1951+INDIRECT(BH1942))</f>
        <v>821.91780821917803</v>
      </c>
      <c r="BI1951" s="148" cm="1">
        <f t="array" aca="1" ref="BI1951" ca="1">MIN(BI1950/365*INDIRECT(BI1942),BH1951+INDIRECT(BI1942))</f>
        <v>821.91780821917803</v>
      </c>
      <c r="BJ1951" s="148" cm="1">
        <f t="array" aca="1" ref="BJ1951" ca="1">MIN(BJ1950/365*INDIRECT(BJ1942),BI1951+INDIRECT(BJ1942))</f>
        <v>821.91780821917803</v>
      </c>
      <c r="BK1951" s="148" cm="1">
        <f t="array" aca="1" ref="BK1951" ca="1">MIN(BK1950/365*INDIRECT(BK1942),BJ1951+INDIRECT(BK1942))</f>
        <v>821.91780821917803</v>
      </c>
      <c r="BL1951" s="148" cm="1">
        <f t="array" aca="1" ref="BL1951" ca="1">MIN(BL1950/365*INDIRECT(BL1942),BK1951+INDIRECT(BL1942))</f>
        <v>821.91780821917803</v>
      </c>
      <c r="BM1951" s="148" cm="1">
        <f t="array" aca="1" ref="BM1951" ca="1">MIN(BM1950/365*INDIRECT(BM1942),BL1951+INDIRECT(BM1942))</f>
        <v>821.91780821917803</v>
      </c>
      <c r="BN1951" s="148" cm="1">
        <f t="array" aca="1" ref="BN1951" ca="1">MIN(BN1950/365*INDIRECT(BN1942),BM1951+INDIRECT(BN1942))</f>
        <v>821.91780821917803</v>
      </c>
      <c r="BO1951" s="148" cm="1">
        <f t="array" aca="1" ref="BO1951" ca="1">MIN(BO1950/365*INDIRECT(BO1942),BN1951+INDIRECT(BO1942))</f>
        <v>821.91780821917803</v>
      </c>
      <c r="BP1951" s="148" cm="1">
        <f t="array" aca="1" ref="BP1951" ca="1">MIN(BP1950/365*INDIRECT(BP1942),BO1951+INDIRECT(BP1942))</f>
        <v>821.91780821917803</v>
      </c>
      <c r="BQ1951" s="148" cm="1">
        <f t="array" aca="1" ref="BQ1951" ca="1">MIN(BQ1950/365*INDIRECT(BQ1942),BP1951+INDIRECT(BQ1942))</f>
        <v>821.91780821917803</v>
      </c>
      <c r="BR1951" s="148" cm="1">
        <f t="array" aca="1" ref="BR1951" ca="1">MIN(BR1950/365*INDIRECT(BR1942),BQ1951+INDIRECT(BR1942))</f>
        <v>821.91780821917803</v>
      </c>
      <c r="BS1951" s="148" cm="1">
        <f t="array" aca="1" ref="BS1951" ca="1">MIN(BS1950/365*INDIRECT(BS1942),BR1951+INDIRECT(BS1942))</f>
        <v>821.91780821917803</v>
      </c>
      <c r="BT1951" s="148" cm="1">
        <f t="array" aca="1" ref="BT1951" ca="1">MIN(BT1950/365*INDIRECT(BT1942),BS1951+INDIRECT(BT1942))</f>
        <v>821.91780821917803</v>
      </c>
      <c r="BU1951" s="148" cm="1">
        <f t="array" aca="1" ref="BU1951" ca="1">MIN(BU1950/365*INDIRECT(BU1942),BT1951+INDIRECT(BU1942))</f>
        <v>821.91780821917803</v>
      </c>
      <c r="BV1951" s="148" cm="1">
        <f t="array" aca="1" ref="BV1951" ca="1">MIN(BV1950/365*INDIRECT(BV1942),BU1951+INDIRECT(BV1942))</f>
        <v>821.91780821917803</v>
      </c>
      <c r="BW1951" s="148" cm="1">
        <f t="array" aca="1" ref="BW1951" ca="1">MIN(BW1950/365*INDIRECT(BW1942),BV1951+INDIRECT(BW1942))</f>
        <v>821.91780821917803</v>
      </c>
      <c r="BX1951" s="148" cm="1">
        <f t="array" aca="1" ref="BX1951" ca="1">MIN(BX1950/365*INDIRECT(BX1942),BW1951+INDIRECT(BX1942))</f>
        <v>821.91780821917803</v>
      </c>
      <c r="BY1951" s="148" cm="1">
        <f t="array" aca="1" ref="BY1951" ca="1">MIN(BY1950/365*INDIRECT(BY1942),BX1951+INDIRECT(BY1942))</f>
        <v>821.91780821917803</v>
      </c>
      <c r="BZ1951" s="148" cm="1">
        <f t="array" aca="1" ref="BZ1951" ca="1">MIN(BZ1950/365*INDIRECT(BZ1942),BY1951+INDIRECT(BZ1942))</f>
        <v>821.91780821917803</v>
      </c>
      <c r="CA1951" s="148" cm="1">
        <f t="array" aca="1" ref="CA1951" ca="1">MIN(CA1950/365*INDIRECT(CA1942),BZ1951+INDIRECT(CA1942))</f>
        <v>821.91780821917803</v>
      </c>
      <c r="CB1951" s="148" cm="1">
        <f t="array" aca="1" ref="CB1951" ca="1">MIN(CB1950/365*INDIRECT(CB1942),CA1951+INDIRECT(CB1942))</f>
        <v>821.91780821917803</v>
      </c>
      <c r="CC1951" s="148" cm="1">
        <f t="array" aca="1" ref="CC1951" ca="1">MIN(CC1950/365*INDIRECT(CC1942),CB1951+INDIRECT(CC1942))</f>
        <v>821.91780821917803</v>
      </c>
      <c r="CD1951" s="148" cm="1">
        <f t="array" aca="1" ref="CD1951" ca="1">MIN(CD1950/365*INDIRECT(CD1942),CC1951+INDIRECT(CD1942))</f>
        <v>821.91780821917803</v>
      </c>
      <c r="CE1951" s="148" cm="1">
        <f t="array" aca="1" ref="CE1951" ca="1">MIN(CE1950/365*INDIRECT(CE1942),CD1951+INDIRECT(CE1942))</f>
        <v>821.91780821917803</v>
      </c>
      <c r="CF1951" s="148" cm="1">
        <f t="array" aca="1" ref="CF1951" ca="1">MIN(CF1950/365*INDIRECT(CF1942),CE1951+INDIRECT(CF1942))</f>
        <v>821.91780821917803</v>
      </c>
      <c r="CG1951" s="148" cm="1">
        <f t="array" aca="1" ref="CG1951" ca="1">MIN(CG1950/365*INDIRECT(CG1942),CF1951+INDIRECT(CG1942))</f>
        <v>821.91780821917803</v>
      </c>
      <c r="CH1951" s="148" cm="1">
        <f t="array" aca="1" ref="CH1951" ca="1">MIN(CH1950/365*INDIRECT(CH1942),CG1951+INDIRECT(CH1942))</f>
        <v>821.91780821917803</v>
      </c>
      <c r="CI1951" s="148" cm="1">
        <f t="array" aca="1" ref="CI1951" ca="1">MIN(CI1950/365*INDIRECT(CI1942),CH1951+INDIRECT(CI1942))</f>
        <v>821.91780821917803</v>
      </c>
      <c r="CJ1951" s="148" cm="1">
        <f t="array" aca="1" ref="CJ1951" ca="1">MIN(CJ1950/365*INDIRECT(CJ1942),CI1951+INDIRECT(CJ1942))</f>
        <v>821.91780821917803</v>
      </c>
      <c r="CK1951" s="148" cm="1">
        <f t="array" aca="1" ref="CK1951" ca="1">MIN(CK1950/365*INDIRECT(CK1942),CJ1951+INDIRECT(CK1942))</f>
        <v>821.91780821917803</v>
      </c>
      <c r="CL1951" s="148" cm="1">
        <f t="array" aca="1" ref="CL1951" ca="1">MIN(CL1950/365*INDIRECT(CL1942),CK1951+INDIRECT(CL1942))</f>
        <v>821.91780821917803</v>
      </c>
      <c r="CN1951" s="78"/>
      <c r="CO1951" s="148" t="e" cm="1">
        <f t="array" aca="1" ref="CO1951" ca="1">MIN(CO1950/365*INDIRECT(CO1942),CN1951+INDIRECT(CO1942))</f>
        <v>#N/A</v>
      </c>
      <c r="CP1951" s="148" t="e" cm="1">
        <f t="array" aca="1" ref="CP1951" ca="1">MIN(CP1950/365*INDIRECT(CP1942),CO1951+INDIRECT(CP1942))</f>
        <v>#N/A</v>
      </c>
      <c r="CQ1951" s="148" t="e" cm="1">
        <f t="array" aca="1" ref="CQ1951" ca="1">MIN(CQ1950/365*INDIRECT(CQ1942),CP1951+INDIRECT(CQ1942))</f>
        <v>#N/A</v>
      </c>
      <c r="CR1951" s="148" t="e" cm="1">
        <f t="array" aca="1" ref="CR1951" ca="1">MIN(CR1950/365*INDIRECT(CR1942),CQ1951+INDIRECT(CR1942))</f>
        <v>#N/A</v>
      </c>
      <c r="CS1951" s="148" t="e" cm="1">
        <f t="array" aca="1" ref="CS1951" ca="1">MIN(CS1950/365*INDIRECT(CS1942),CR1951+INDIRECT(CS1942))</f>
        <v>#N/A</v>
      </c>
      <c r="CT1951" s="148" t="e" cm="1">
        <f t="array" aca="1" ref="CT1951" ca="1">MIN(CT1950/365*INDIRECT(CT1942),CS1951+INDIRECT(CT1942))</f>
        <v>#N/A</v>
      </c>
      <c r="CU1951" s="148" t="e" cm="1">
        <f t="array" aca="1" ref="CU1951" ca="1">MIN(CU1950/365*INDIRECT(CU1942),CT1951+INDIRECT(CU1942))</f>
        <v>#N/A</v>
      </c>
      <c r="CV1951" s="148" t="e" cm="1">
        <f t="array" aca="1" ref="CV1951" ca="1">MIN(CV1950/365*INDIRECT(CV1942),CU1951+INDIRECT(CV1942))</f>
        <v>#N/A</v>
      </c>
      <c r="CW1951" s="148" t="e" cm="1">
        <f t="array" aca="1" ref="CW1951" ca="1">MIN(CW1950/365*INDIRECT(CW1942),CV1951+INDIRECT(CW1942))</f>
        <v>#N/A</v>
      </c>
      <c r="CX1951" s="148" t="e" cm="1">
        <f t="array" aca="1" ref="CX1951" ca="1">MIN(CX1950/365*INDIRECT(CX1942),CW1951+INDIRECT(CX1942))</f>
        <v>#N/A</v>
      </c>
      <c r="CY1951" s="148" t="e" cm="1">
        <f t="array" aca="1" ref="CY1951" ca="1">MIN(CY1950/365*INDIRECT(CY1942),CX1951+INDIRECT(CY1942))</f>
        <v>#N/A</v>
      </c>
      <c r="CZ1951" s="148" t="e" cm="1">
        <f t="array" aca="1" ref="CZ1951" ca="1">MIN(CZ1950/365*INDIRECT(CZ1942),CY1951+INDIRECT(CZ1942))</f>
        <v>#N/A</v>
      </c>
      <c r="DA1951" s="148" t="e" cm="1">
        <f t="array" aca="1" ref="DA1951" ca="1">MIN(DA1950/365*INDIRECT(DA1942),CZ1951+INDIRECT(DA1942))</f>
        <v>#N/A</v>
      </c>
      <c r="DB1951" s="148" t="e" cm="1">
        <f t="array" aca="1" ref="DB1951" ca="1">MIN(DB1950/365*INDIRECT(DB1942),DA1951+INDIRECT(DB1942))</f>
        <v>#N/A</v>
      </c>
      <c r="DC1951" s="148" t="e" cm="1">
        <f t="array" aca="1" ref="DC1951" ca="1">MIN(DC1950/365*INDIRECT(DC1942),DB1951+INDIRECT(DC1942))</f>
        <v>#N/A</v>
      </c>
      <c r="DD1951" s="148" t="e" cm="1">
        <f t="array" aca="1" ref="DD1951" ca="1">MIN(DD1950/365*INDIRECT(DD1942),DC1951+INDIRECT(DD1942))</f>
        <v>#N/A</v>
      </c>
      <c r="DE1951" s="148" t="e" cm="1">
        <f t="array" aca="1" ref="DE1951" ca="1">MIN(DE1950/365*INDIRECT(DE1942),DD1951+INDIRECT(DE1942))</f>
        <v>#N/A</v>
      </c>
      <c r="DF1951" s="148" t="e" cm="1">
        <f t="array" aca="1" ref="DF1951" ca="1">MIN(DF1950/365*INDIRECT(DF1942),DE1951+INDIRECT(DF1942))</f>
        <v>#N/A</v>
      </c>
      <c r="DG1951" s="148" t="e" cm="1">
        <f t="array" aca="1" ref="DG1951" ca="1">MIN(DG1950/365*INDIRECT(DG1942),DF1951+INDIRECT(DG1942))</f>
        <v>#N/A</v>
      </c>
      <c r="DH1951" s="148" t="e" cm="1">
        <f t="array" aca="1" ref="DH1951" ca="1">MIN(DH1950/365*INDIRECT(DH1942),DG1951+INDIRECT(DH1942))</f>
        <v>#N/A</v>
      </c>
      <c r="DI1951" s="148" t="e" cm="1">
        <f t="array" aca="1" ref="DI1951" ca="1">MIN(DI1950/365*INDIRECT(DI1942),DH1951+INDIRECT(DI1942))</f>
        <v>#N/A</v>
      </c>
      <c r="DJ1951" s="148" t="e" cm="1">
        <f t="array" aca="1" ref="DJ1951" ca="1">MIN(DJ1950/365*INDIRECT(DJ1942),DI1951+INDIRECT(DJ1942))</f>
        <v>#N/A</v>
      </c>
      <c r="DK1951" s="148" t="e" cm="1">
        <f t="array" aca="1" ref="DK1951" ca="1">MIN(DK1950/365*INDIRECT(DK1942),DJ1951+INDIRECT(DK1942))</f>
        <v>#N/A</v>
      </c>
      <c r="DL1951" s="148" t="e" cm="1">
        <f t="array" aca="1" ref="DL1951" ca="1">MIN(DL1950/365*INDIRECT(DL1942),DK1951+INDIRECT(DL1942))</f>
        <v>#N/A</v>
      </c>
    </row>
    <row r="1952" spans="1:116" x14ac:dyDescent="0.4">
      <c r="D1952" t="s">
        <v>774</v>
      </c>
      <c r="E1952" s="8" t="str">
        <f t="shared" si="3276"/>
        <v>1952 UEREV - S</v>
      </c>
      <c r="G1952" s="9"/>
      <c r="H1952" s="27"/>
      <c r="I1952" s="78"/>
      <c r="J1952" s="78"/>
      <c r="K1952" s="33"/>
      <c r="L1952" s="33"/>
      <c r="M1952" s="33"/>
      <c r="N1952" s="33"/>
      <c r="O1952" s="33"/>
      <c r="P1952" s="33"/>
      <c r="R1952" s="33"/>
      <c r="S1952" s="77"/>
      <c r="T1952" s="77"/>
      <c r="U1952" s="77"/>
      <c r="V1952" s="77"/>
      <c r="W1952" s="77"/>
      <c r="X1952" s="77"/>
      <c r="Y1952" s="77"/>
      <c r="Z1952" s="77"/>
      <c r="AA1952" s="77"/>
      <c r="AB1952" s="77"/>
      <c r="AC1952" s="77"/>
      <c r="AD1952" s="77"/>
      <c r="AE1952" s="77"/>
      <c r="AF1952" s="77"/>
      <c r="AG1952" s="77"/>
      <c r="AH1952" s="77"/>
      <c r="AI1952" s="77"/>
      <c r="AJ1952" s="77"/>
      <c r="AK1952" s="77"/>
      <c r="AL1952" s="77"/>
      <c r="AM1952" s="77"/>
      <c r="AN1952" s="77"/>
      <c r="AO1952" s="77"/>
      <c r="AP1952" s="77"/>
      <c r="AQ1952" s="77"/>
      <c r="AR1952" s="77"/>
      <c r="AS1952" s="77"/>
      <c r="AT1952" s="77"/>
      <c r="AU1952" s="77"/>
      <c r="AV1952" s="77"/>
      <c r="AW1952" s="77"/>
      <c r="AX1952" s="77"/>
      <c r="AY1952" s="77"/>
      <c r="AZ1952" s="77"/>
      <c r="BA1952" s="77"/>
      <c r="BB1952" s="77"/>
      <c r="BC1952" s="77"/>
      <c r="BD1952" s="77"/>
      <c r="BE1952" s="77"/>
      <c r="BF1952" s="77"/>
      <c r="BG1952" s="77"/>
      <c r="BH1952" s="77"/>
      <c r="BI1952" s="77"/>
      <c r="BJ1952" s="77"/>
      <c r="BK1952" s="77"/>
      <c r="BL1952" s="77"/>
      <c r="BM1952" s="77"/>
      <c r="BN1952" s="77"/>
      <c r="BO1952" s="77"/>
      <c r="BP1952" s="77"/>
      <c r="BQ1952" s="77"/>
      <c r="BR1952" s="77"/>
      <c r="BS1952" s="77"/>
      <c r="BT1952" s="77"/>
      <c r="BU1952" s="77"/>
      <c r="BV1952" s="77"/>
      <c r="BW1952" s="77"/>
      <c r="BX1952" s="77"/>
      <c r="BY1952" s="77"/>
      <c r="BZ1952" s="77"/>
      <c r="CA1952" s="77"/>
      <c r="CB1952" s="77"/>
      <c r="CC1952" s="77"/>
      <c r="CD1952" s="77"/>
      <c r="CE1952" s="77"/>
      <c r="CF1952" s="77"/>
      <c r="CG1952" s="77"/>
      <c r="CH1952" s="77"/>
      <c r="CI1952" s="77"/>
      <c r="CJ1952" s="77"/>
      <c r="CK1952" s="77"/>
      <c r="CL1952" s="77"/>
      <c r="CN1952" s="78"/>
      <c r="CO1952" s="77"/>
      <c r="CP1952" s="77"/>
      <c r="CQ1952" s="77"/>
      <c r="CR1952" s="77"/>
      <c r="CS1952" s="77"/>
      <c r="CT1952" s="77"/>
      <c r="CU1952" s="77"/>
      <c r="CV1952" s="77"/>
      <c r="CW1952" s="77"/>
      <c r="CX1952" s="77"/>
      <c r="CY1952" s="77"/>
      <c r="CZ1952" s="77"/>
      <c r="DA1952" s="77"/>
      <c r="DB1952" s="77"/>
      <c r="DC1952" s="77"/>
      <c r="DD1952" s="77"/>
      <c r="DE1952" s="77"/>
      <c r="DF1952" s="77"/>
      <c r="DG1952" s="77"/>
      <c r="DH1952" s="77"/>
      <c r="DI1952" s="77"/>
      <c r="DJ1952" s="77"/>
      <c r="DK1952" s="77"/>
      <c r="DL1952" s="77"/>
    </row>
    <row r="1953" spans="1:116" x14ac:dyDescent="0.4">
      <c r="C1953" t="s">
        <v>234</v>
      </c>
      <c r="D1953" t="s">
        <v>774</v>
      </c>
      <c r="E1953" s="8" t="str">
        <f t="shared" si="3276"/>
        <v>1953 UEREV - S</v>
      </c>
      <c r="G1953" s="126" t="str">
        <f>"Change in "&amp;G1951</f>
        <v>Change in Unearned revenue - (Primary label)</v>
      </c>
      <c r="K1953" s="33">
        <f t="shared" ref="K1953:P1953" ca="1" si="3278">SUMIF($3:$3,K$2,1953:1953)</f>
        <v>821.91780821917803</v>
      </c>
      <c r="L1953" s="33">
        <f t="shared" ca="1" si="3278"/>
        <v>0</v>
      </c>
      <c r="M1953" s="33">
        <f t="shared" ca="1" si="3278"/>
        <v>0</v>
      </c>
      <c r="N1953" s="33">
        <f t="shared" ca="1" si="3278"/>
        <v>0</v>
      </c>
      <c r="O1953" s="33">
        <f t="shared" ca="1" si="3278"/>
        <v>0</v>
      </c>
      <c r="P1953" s="33">
        <f t="shared" ca="1" si="3278"/>
        <v>0</v>
      </c>
      <c r="R1953" s="33"/>
      <c r="S1953" s="77">
        <f t="shared" ref="S1953:AX1953" ca="1" si="3279">S1951-R1951</f>
        <v>821.91780821917803</v>
      </c>
      <c r="T1953" s="77">
        <f t="shared" ca="1" si="3279"/>
        <v>0</v>
      </c>
      <c r="U1953" s="77">
        <f t="shared" ca="1" si="3279"/>
        <v>0</v>
      </c>
      <c r="V1953" s="77">
        <f t="shared" ca="1" si="3279"/>
        <v>0</v>
      </c>
      <c r="W1953" s="77">
        <f t="shared" ca="1" si="3279"/>
        <v>0</v>
      </c>
      <c r="X1953" s="77">
        <f t="shared" ca="1" si="3279"/>
        <v>0</v>
      </c>
      <c r="Y1953" s="77">
        <f t="shared" ca="1" si="3279"/>
        <v>0</v>
      </c>
      <c r="Z1953" s="77">
        <f t="shared" ca="1" si="3279"/>
        <v>0</v>
      </c>
      <c r="AA1953" s="77">
        <f t="shared" ca="1" si="3279"/>
        <v>0</v>
      </c>
      <c r="AB1953" s="77">
        <f t="shared" ca="1" si="3279"/>
        <v>0</v>
      </c>
      <c r="AC1953" s="77">
        <f t="shared" ca="1" si="3279"/>
        <v>0</v>
      </c>
      <c r="AD1953" s="77">
        <f t="shared" ca="1" si="3279"/>
        <v>0</v>
      </c>
      <c r="AE1953" s="77">
        <f t="shared" ca="1" si="3279"/>
        <v>0</v>
      </c>
      <c r="AF1953" s="77">
        <f t="shared" ca="1" si="3279"/>
        <v>0</v>
      </c>
      <c r="AG1953" s="77">
        <f t="shared" ca="1" si="3279"/>
        <v>0</v>
      </c>
      <c r="AH1953" s="77">
        <f t="shared" ca="1" si="3279"/>
        <v>0</v>
      </c>
      <c r="AI1953" s="77">
        <f t="shared" ca="1" si="3279"/>
        <v>0</v>
      </c>
      <c r="AJ1953" s="77">
        <f t="shared" ca="1" si="3279"/>
        <v>0</v>
      </c>
      <c r="AK1953" s="77">
        <f t="shared" ca="1" si="3279"/>
        <v>0</v>
      </c>
      <c r="AL1953" s="77">
        <f t="shared" ca="1" si="3279"/>
        <v>0</v>
      </c>
      <c r="AM1953" s="77">
        <f t="shared" ca="1" si="3279"/>
        <v>0</v>
      </c>
      <c r="AN1953" s="77">
        <f t="shared" ca="1" si="3279"/>
        <v>0</v>
      </c>
      <c r="AO1953" s="77">
        <f t="shared" ca="1" si="3279"/>
        <v>0</v>
      </c>
      <c r="AP1953" s="77">
        <f t="shared" ca="1" si="3279"/>
        <v>0</v>
      </c>
      <c r="AQ1953" s="77">
        <f t="shared" ca="1" si="3279"/>
        <v>0</v>
      </c>
      <c r="AR1953" s="77">
        <f t="shared" ca="1" si="3279"/>
        <v>0</v>
      </c>
      <c r="AS1953" s="77">
        <f t="shared" ca="1" si="3279"/>
        <v>0</v>
      </c>
      <c r="AT1953" s="77">
        <f t="shared" ca="1" si="3279"/>
        <v>0</v>
      </c>
      <c r="AU1953" s="77">
        <f t="shared" ca="1" si="3279"/>
        <v>0</v>
      </c>
      <c r="AV1953" s="77">
        <f t="shared" ca="1" si="3279"/>
        <v>0</v>
      </c>
      <c r="AW1953" s="77">
        <f t="shared" ca="1" si="3279"/>
        <v>0</v>
      </c>
      <c r="AX1953" s="77">
        <f t="shared" ca="1" si="3279"/>
        <v>0</v>
      </c>
      <c r="AY1953" s="77">
        <f t="shared" ref="AY1953:CD1953" ca="1" si="3280">AY1951-AX1951</f>
        <v>0</v>
      </c>
      <c r="AZ1953" s="77">
        <f t="shared" ca="1" si="3280"/>
        <v>0</v>
      </c>
      <c r="BA1953" s="77">
        <f t="shared" ca="1" si="3280"/>
        <v>0</v>
      </c>
      <c r="BB1953" s="77">
        <f t="shared" ca="1" si="3280"/>
        <v>0</v>
      </c>
      <c r="BC1953" s="77">
        <f t="shared" ca="1" si="3280"/>
        <v>0</v>
      </c>
      <c r="BD1953" s="77">
        <f t="shared" ca="1" si="3280"/>
        <v>0</v>
      </c>
      <c r="BE1953" s="77">
        <f t="shared" ca="1" si="3280"/>
        <v>0</v>
      </c>
      <c r="BF1953" s="77">
        <f t="shared" ca="1" si="3280"/>
        <v>0</v>
      </c>
      <c r="BG1953" s="77">
        <f t="shared" ca="1" si="3280"/>
        <v>0</v>
      </c>
      <c r="BH1953" s="77">
        <f t="shared" ca="1" si="3280"/>
        <v>0</v>
      </c>
      <c r="BI1953" s="77">
        <f t="shared" ca="1" si="3280"/>
        <v>0</v>
      </c>
      <c r="BJ1953" s="77">
        <f t="shared" ca="1" si="3280"/>
        <v>0</v>
      </c>
      <c r="BK1953" s="77">
        <f t="shared" ca="1" si="3280"/>
        <v>0</v>
      </c>
      <c r="BL1953" s="77">
        <f t="shared" ca="1" si="3280"/>
        <v>0</v>
      </c>
      <c r="BM1953" s="77">
        <f t="shared" ca="1" si="3280"/>
        <v>0</v>
      </c>
      <c r="BN1953" s="77">
        <f t="shared" ca="1" si="3280"/>
        <v>0</v>
      </c>
      <c r="BO1953" s="77">
        <f t="shared" ca="1" si="3280"/>
        <v>0</v>
      </c>
      <c r="BP1953" s="77">
        <f t="shared" ca="1" si="3280"/>
        <v>0</v>
      </c>
      <c r="BQ1953" s="77">
        <f t="shared" ca="1" si="3280"/>
        <v>0</v>
      </c>
      <c r="BR1953" s="77">
        <f t="shared" ca="1" si="3280"/>
        <v>0</v>
      </c>
      <c r="BS1953" s="77">
        <f t="shared" ca="1" si="3280"/>
        <v>0</v>
      </c>
      <c r="BT1953" s="77">
        <f t="shared" ca="1" si="3280"/>
        <v>0</v>
      </c>
      <c r="BU1953" s="77">
        <f t="shared" ca="1" si="3280"/>
        <v>0</v>
      </c>
      <c r="BV1953" s="77">
        <f t="shared" ca="1" si="3280"/>
        <v>0</v>
      </c>
      <c r="BW1953" s="77">
        <f t="shared" ca="1" si="3280"/>
        <v>0</v>
      </c>
      <c r="BX1953" s="77">
        <f t="shared" ca="1" si="3280"/>
        <v>0</v>
      </c>
      <c r="BY1953" s="77">
        <f t="shared" ca="1" si="3280"/>
        <v>0</v>
      </c>
      <c r="BZ1953" s="77">
        <f t="shared" ca="1" si="3280"/>
        <v>0</v>
      </c>
      <c r="CA1953" s="77">
        <f t="shared" ca="1" si="3280"/>
        <v>0</v>
      </c>
      <c r="CB1953" s="77">
        <f t="shared" ca="1" si="3280"/>
        <v>0</v>
      </c>
      <c r="CC1953" s="77">
        <f t="shared" ca="1" si="3280"/>
        <v>0</v>
      </c>
      <c r="CD1953" s="77">
        <f t="shared" ca="1" si="3280"/>
        <v>0</v>
      </c>
      <c r="CE1953" s="77">
        <f t="shared" ref="CE1953:CL1953" ca="1" si="3281">CE1951-CD1951</f>
        <v>0</v>
      </c>
      <c r="CF1953" s="77">
        <f t="shared" ca="1" si="3281"/>
        <v>0</v>
      </c>
      <c r="CG1953" s="77">
        <f t="shared" ca="1" si="3281"/>
        <v>0</v>
      </c>
      <c r="CH1953" s="77">
        <f t="shared" ca="1" si="3281"/>
        <v>0</v>
      </c>
      <c r="CI1953" s="77">
        <f t="shared" ca="1" si="3281"/>
        <v>0</v>
      </c>
      <c r="CJ1953" s="77">
        <f t="shared" ca="1" si="3281"/>
        <v>0</v>
      </c>
      <c r="CK1953" s="77">
        <f t="shared" ca="1" si="3281"/>
        <v>0</v>
      </c>
      <c r="CL1953" s="77">
        <f t="shared" ca="1" si="3281"/>
        <v>0</v>
      </c>
      <c r="CO1953" s="77" t="e">
        <f t="shared" ref="CO1953:DL1953" ca="1" si="3282">CO1951-CN1951</f>
        <v>#N/A</v>
      </c>
      <c r="CP1953" s="77" t="e">
        <f t="shared" ca="1" si="3282"/>
        <v>#N/A</v>
      </c>
      <c r="CQ1953" s="77" t="e">
        <f t="shared" ca="1" si="3282"/>
        <v>#N/A</v>
      </c>
      <c r="CR1953" s="77" t="e">
        <f t="shared" ca="1" si="3282"/>
        <v>#N/A</v>
      </c>
      <c r="CS1953" s="77" t="e">
        <f t="shared" ca="1" si="3282"/>
        <v>#N/A</v>
      </c>
      <c r="CT1953" s="77" t="e">
        <f t="shared" ca="1" si="3282"/>
        <v>#N/A</v>
      </c>
      <c r="CU1953" s="77" t="e">
        <f t="shared" ca="1" si="3282"/>
        <v>#N/A</v>
      </c>
      <c r="CV1953" s="77" t="e">
        <f t="shared" ca="1" si="3282"/>
        <v>#N/A</v>
      </c>
      <c r="CW1953" s="77" t="e">
        <f t="shared" ca="1" si="3282"/>
        <v>#N/A</v>
      </c>
      <c r="CX1953" s="77" t="e">
        <f t="shared" ca="1" si="3282"/>
        <v>#N/A</v>
      </c>
      <c r="CY1953" s="77" t="e">
        <f t="shared" ca="1" si="3282"/>
        <v>#N/A</v>
      </c>
      <c r="CZ1953" s="77" t="e">
        <f t="shared" ca="1" si="3282"/>
        <v>#N/A</v>
      </c>
      <c r="DA1953" s="77" t="e">
        <f t="shared" ca="1" si="3282"/>
        <v>#N/A</v>
      </c>
      <c r="DB1953" s="77" t="e">
        <f t="shared" ca="1" si="3282"/>
        <v>#N/A</v>
      </c>
      <c r="DC1953" s="77" t="e">
        <f t="shared" ca="1" si="3282"/>
        <v>#N/A</v>
      </c>
      <c r="DD1953" s="77" t="e">
        <f t="shared" ca="1" si="3282"/>
        <v>#N/A</v>
      </c>
      <c r="DE1953" s="77" t="e">
        <f t="shared" ca="1" si="3282"/>
        <v>#N/A</v>
      </c>
      <c r="DF1953" s="77" t="e">
        <f t="shared" ca="1" si="3282"/>
        <v>#N/A</v>
      </c>
      <c r="DG1953" s="77" t="e">
        <f t="shared" ca="1" si="3282"/>
        <v>#N/A</v>
      </c>
      <c r="DH1953" s="77" t="e">
        <f t="shared" ca="1" si="3282"/>
        <v>#N/A</v>
      </c>
      <c r="DI1953" s="77" t="e">
        <f t="shared" ca="1" si="3282"/>
        <v>#N/A</v>
      </c>
      <c r="DJ1953" s="77" t="e">
        <f t="shared" ca="1" si="3282"/>
        <v>#N/A</v>
      </c>
      <c r="DK1953" s="77" t="e">
        <f t="shared" ca="1" si="3282"/>
        <v>#N/A</v>
      </c>
      <c r="DL1953" s="77" t="e">
        <f t="shared" ca="1" si="3282"/>
        <v>#N/A</v>
      </c>
    </row>
    <row r="1954" spans="1:116" x14ac:dyDescent="0.4">
      <c r="B1954" t="s">
        <v>244</v>
      </c>
      <c r="D1954" t="s">
        <v>774</v>
      </c>
      <c r="E1954" s="8" t="str">
        <f t="shared" si="3276"/>
        <v>1954 UEREV - S</v>
      </c>
      <c r="K1954" s="53"/>
      <c r="L1954" s="53"/>
      <c r="M1954" s="53"/>
      <c r="N1954" s="53"/>
      <c r="O1954" s="53"/>
      <c r="P1954" s="53"/>
      <c r="R1954" s="24"/>
      <c r="S1954" s="80"/>
      <c r="T1954" s="80"/>
      <c r="U1954" s="80"/>
      <c r="V1954" s="80"/>
      <c r="W1954" s="80"/>
      <c r="X1954" s="80"/>
      <c r="Y1954" s="80"/>
      <c r="Z1954" s="80"/>
      <c r="AA1954" s="80"/>
      <c r="AB1954" s="80"/>
      <c r="AC1954" s="80"/>
      <c r="AD1954" s="80"/>
      <c r="AE1954" s="80"/>
      <c r="AF1954" s="80"/>
      <c r="AG1954" s="80"/>
      <c r="AH1954" s="80"/>
      <c r="AI1954" s="80"/>
      <c r="AJ1954" s="80"/>
      <c r="AK1954" s="80"/>
      <c r="AL1954" s="80"/>
      <c r="AM1954" s="80"/>
      <c r="AN1954" s="80"/>
      <c r="AO1954" s="80"/>
      <c r="AP1954" s="80"/>
      <c r="AQ1954" s="80"/>
      <c r="AR1954" s="80"/>
      <c r="AS1954" s="80"/>
      <c r="AT1954" s="80"/>
      <c r="AU1954" s="80"/>
      <c r="AV1954" s="80"/>
      <c r="AW1954" s="80"/>
      <c r="AX1954" s="80"/>
      <c r="AY1954" s="80"/>
      <c r="AZ1954" s="80"/>
      <c r="BA1954" s="80"/>
      <c r="BB1954" s="80"/>
      <c r="BC1954" s="80"/>
      <c r="BD1954" s="80"/>
      <c r="BE1954" s="80"/>
      <c r="BF1954" s="80"/>
      <c r="BG1954" s="80"/>
      <c r="BH1954" s="80"/>
      <c r="BI1954" s="80"/>
      <c r="BJ1954" s="80"/>
      <c r="BK1954" s="80"/>
      <c r="BL1954" s="80"/>
      <c r="BM1954" s="80"/>
      <c r="BN1954" s="80"/>
      <c r="BO1954" s="80"/>
      <c r="BP1954" s="80"/>
      <c r="BQ1954" s="80"/>
      <c r="BR1954" s="80"/>
      <c r="BS1954" s="80"/>
      <c r="BT1954" s="80"/>
      <c r="BU1954" s="80"/>
      <c r="BV1954" s="80"/>
      <c r="BW1954" s="80"/>
      <c r="BX1954" s="80"/>
      <c r="BY1954" s="80"/>
      <c r="BZ1954" s="80"/>
      <c r="CA1954" s="80"/>
      <c r="CB1954" s="80"/>
      <c r="CC1954" s="80"/>
      <c r="CD1954" s="80"/>
      <c r="CE1954" s="80"/>
      <c r="CF1954" s="80"/>
      <c r="CG1954" s="80"/>
      <c r="CH1954" s="80"/>
      <c r="CI1954" s="80"/>
      <c r="CJ1954" s="80"/>
      <c r="CK1954" s="80"/>
      <c r="CL1954" s="80"/>
      <c r="CO1954" s="80"/>
      <c r="CP1954" s="80"/>
      <c r="CQ1954" s="80"/>
      <c r="CR1954" s="80"/>
      <c r="CS1954" s="80"/>
      <c r="CT1954" s="80"/>
      <c r="CU1954" s="80"/>
      <c r="CV1954" s="80"/>
      <c r="CW1954" s="80"/>
      <c r="CX1954" s="80"/>
      <c r="CY1954" s="80"/>
      <c r="CZ1954" s="80"/>
      <c r="DA1954" s="80"/>
      <c r="DB1954" s="80"/>
      <c r="DC1954" s="80"/>
      <c r="DD1954" s="80"/>
      <c r="DE1954" s="80"/>
      <c r="DF1954" s="80"/>
      <c r="DG1954" s="80"/>
      <c r="DH1954" s="80"/>
      <c r="DI1954" s="80"/>
      <c r="DJ1954" s="80"/>
      <c r="DK1954" s="80"/>
      <c r="DL1954" s="80"/>
    </row>
    <row r="1955" spans="1:116" x14ac:dyDescent="0.4">
      <c r="B1955" t="s">
        <v>332</v>
      </c>
      <c r="D1955" t="s">
        <v>774</v>
      </c>
      <c r="E1955" s="8" t="str">
        <f>ROW()&amp;" "&amp;D1955</f>
        <v>1955 UEREV - S</v>
      </c>
      <c r="G1955" s="8" t="str">
        <f>G1940</f>
        <v>(Primary label)</v>
      </c>
      <c r="S1955" s="72"/>
      <c r="T1955" s="72"/>
      <c r="U1955" s="72"/>
      <c r="V1955" s="72"/>
      <c r="W1955" s="72"/>
      <c r="X1955" s="72"/>
      <c r="Y1955" s="72"/>
      <c r="Z1955" s="72"/>
      <c r="AA1955" s="72"/>
      <c r="AB1955" s="72"/>
      <c r="AC1955" s="72"/>
      <c r="AD1955" s="72"/>
      <c r="AE1955" s="72"/>
      <c r="AF1955" s="72"/>
      <c r="AG1955" s="72"/>
      <c r="AH1955" s="72"/>
      <c r="AI1955" s="72"/>
      <c r="AJ1955" s="72"/>
      <c r="AK1955" s="72"/>
      <c r="AL1955" s="72"/>
      <c r="AM1955" s="72"/>
      <c r="AN1955" s="72"/>
      <c r="AO1955" s="72"/>
      <c r="AP1955" s="72"/>
      <c r="AQ1955" s="72"/>
      <c r="AR1955" s="72"/>
      <c r="AS1955" s="72"/>
      <c r="AT1955" s="72"/>
      <c r="AU1955" s="72"/>
      <c r="AV1955" s="72"/>
      <c r="AW1955" s="72"/>
      <c r="AX1955" s="72"/>
      <c r="AY1955" s="72"/>
      <c r="AZ1955" s="72"/>
      <c r="BA1955" s="72"/>
      <c r="BB1955" s="72"/>
      <c r="BC1955" s="72"/>
      <c r="BD1955" s="72"/>
      <c r="BE1955" s="72"/>
      <c r="BF1955" s="72"/>
      <c r="BG1955" s="72"/>
      <c r="BH1955" s="72"/>
      <c r="BI1955" s="72"/>
      <c r="BJ1955" s="72"/>
      <c r="BK1955" s="72"/>
      <c r="BL1955" s="72"/>
      <c r="BM1955" s="72"/>
      <c r="BN1955" s="72"/>
      <c r="BO1955" s="72"/>
      <c r="BP1955" s="72"/>
      <c r="BQ1955" s="72"/>
      <c r="BR1955" s="72"/>
      <c r="BS1955" s="72"/>
      <c r="BT1955" s="72"/>
      <c r="BU1955" s="72"/>
      <c r="BV1955" s="72"/>
      <c r="BW1955" s="72"/>
      <c r="BX1955" s="72"/>
      <c r="BY1955" s="72"/>
      <c r="BZ1955" s="72"/>
      <c r="CA1955" s="72"/>
      <c r="CB1955" s="72"/>
      <c r="CC1955" s="72"/>
      <c r="CD1955" s="72"/>
      <c r="CE1955" s="72"/>
      <c r="CF1955" s="72"/>
      <c r="CG1955" s="72"/>
      <c r="CH1955" s="72"/>
      <c r="CI1955" s="72"/>
      <c r="CJ1955" s="72"/>
      <c r="CK1955" s="72"/>
      <c r="CL1955" s="72"/>
      <c r="CO1955" s="72"/>
      <c r="CP1955" s="72"/>
      <c r="CQ1955" s="72"/>
      <c r="CR1955" s="72"/>
      <c r="CS1955" s="72"/>
      <c r="CT1955" s="72"/>
      <c r="CU1955" s="72"/>
      <c r="CV1955" s="72"/>
      <c r="CW1955" s="72"/>
      <c r="CX1955" s="72"/>
      <c r="CY1955" s="72"/>
      <c r="CZ1955" s="72"/>
      <c r="DA1955" s="72"/>
      <c r="DB1955" s="72"/>
      <c r="DC1955" s="72"/>
      <c r="DD1955" s="72"/>
      <c r="DE1955" s="72"/>
      <c r="DF1955" s="72"/>
      <c r="DG1955" s="72"/>
      <c r="DH1955" s="72"/>
      <c r="DI1955" s="72"/>
      <c r="DJ1955" s="72"/>
      <c r="DK1955" s="72"/>
      <c r="DL1955" s="72"/>
    </row>
    <row r="1956" spans="1:116" x14ac:dyDescent="0.4">
      <c r="B1956" t="s">
        <v>332</v>
      </c>
      <c r="D1956" t="s">
        <v>774</v>
      </c>
      <c r="E1956" s="8" t="str">
        <f>ROW()&amp;" "&amp;D1956</f>
        <v>1956 UEREV - S</v>
      </c>
      <c r="G1956" s="8" t="str">
        <f>G1941</f>
        <v>primary unit</v>
      </c>
      <c r="S1956" s="72"/>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c r="CO1956" s="72"/>
      <c r="CP1956" s="72"/>
      <c r="CQ1956" s="72"/>
      <c r="CR1956" s="72"/>
      <c r="CS1956" s="72"/>
      <c r="CT1956" s="72"/>
      <c r="CU1956" s="72"/>
      <c r="CV1956" s="72"/>
      <c r="CW1956" s="72"/>
      <c r="CX1956" s="72"/>
      <c r="CY1956" s="72"/>
      <c r="CZ1956" s="72"/>
      <c r="DA1956" s="72"/>
      <c r="DB1956" s="72"/>
      <c r="DC1956" s="72"/>
      <c r="DD1956" s="72"/>
      <c r="DE1956" s="72"/>
      <c r="DF1956" s="72"/>
      <c r="DG1956" s="72"/>
      <c r="DH1956" s="72"/>
      <c r="DI1956" s="72"/>
      <c r="DJ1956" s="72"/>
      <c r="DK1956" s="72"/>
      <c r="DL1956" s="72"/>
    </row>
    <row r="1957" spans="1:116" x14ac:dyDescent="0.4">
      <c r="B1957" t="s">
        <v>332</v>
      </c>
      <c r="D1957" t="s">
        <v>774</v>
      </c>
      <c r="E1957" s="8" t="str">
        <f t="shared" si="3276"/>
        <v>1957 UEREV - S</v>
      </c>
      <c r="G1957" s="8" t="str">
        <f>G1942</f>
        <v>Primary revenue driver</v>
      </c>
      <c r="S1957" s="76" t="str">
        <f t="shared" ref="S1957:AX1957" si="3283">S1942</f>
        <v>S$16</v>
      </c>
      <c r="T1957" s="76" t="str">
        <f t="shared" si="3283"/>
        <v>T$16</v>
      </c>
      <c r="U1957" s="76" t="str">
        <f t="shared" si="3283"/>
        <v>U$16</v>
      </c>
      <c r="V1957" s="76" t="str">
        <f t="shared" si="3283"/>
        <v>V$16</v>
      </c>
      <c r="W1957" s="76" t="str">
        <f t="shared" si="3283"/>
        <v>W$16</v>
      </c>
      <c r="X1957" s="76" t="str">
        <f t="shared" si="3283"/>
        <v>X$16</v>
      </c>
      <c r="Y1957" s="76" t="str">
        <f t="shared" si="3283"/>
        <v>Y$16</v>
      </c>
      <c r="Z1957" s="76" t="str">
        <f t="shared" si="3283"/>
        <v>Z$16</v>
      </c>
      <c r="AA1957" s="76" t="str">
        <f t="shared" si="3283"/>
        <v>AA$16</v>
      </c>
      <c r="AB1957" s="76" t="str">
        <f t="shared" si="3283"/>
        <v>AB$16</v>
      </c>
      <c r="AC1957" s="76" t="str">
        <f t="shared" si="3283"/>
        <v>AC$16</v>
      </c>
      <c r="AD1957" s="76" t="str">
        <f t="shared" si="3283"/>
        <v>AD$16</v>
      </c>
      <c r="AE1957" s="76" t="str">
        <f t="shared" si="3283"/>
        <v>AE$16</v>
      </c>
      <c r="AF1957" s="76" t="str">
        <f t="shared" si="3283"/>
        <v>AF$16</v>
      </c>
      <c r="AG1957" s="76" t="str">
        <f t="shared" si="3283"/>
        <v>AG$16</v>
      </c>
      <c r="AH1957" s="76" t="str">
        <f t="shared" si="3283"/>
        <v>AH$16</v>
      </c>
      <c r="AI1957" s="76" t="str">
        <f t="shared" si="3283"/>
        <v>AI$16</v>
      </c>
      <c r="AJ1957" s="76" t="str">
        <f t="shared" si="3283"/>
        <v>AJ$16</v>
      </c>
      <c r="AK1957" s="76" t="str">
        <f t="shared" si="3283"/>
        <v>AK$16</v>
      </c>
      <c r="AL1957" s="76" t="str">
        <f t="shared" si="3283"/>
        <v>AL$16</v>
      </c>
      <c r="AM1957" s="76" t="str">
        <f t="shared" si="3283"/>
        <v>AM$16</v>
      </c>
      <c r="AN1957" s="76" t="str">
        <f t="shared" si="3283"/>
        <v>AN$16</v>
      </c>
      <c r="AO1957" s="76" t="str">
        <f t="shared" si="3283"/>
        <v>AO$16</v>
      </c>
      <c r="AP1957" s="76" t="str">
        <f t="shared" si="3283"/>
        <v>AP$16</v>
      </c>
      <c r="AQ1957" s="76" t="str">
        <f t="shared" si="3283"/>
        <v>AQ$16</v>
      </c>
      <c r="AR1957" s="76" t="str">
        <f t="shared" si="3283"/>
        <v>AR$16</v>
      </c>
      <c r="AS1957" s="76" t="str">
        <f t="shared" si="3283"/>
        <v>AS$16</v>
      </c>
      <c r="AT1957" s="76" t="str">
        <f t="shared" si="3283"/>
        <v>AT$16</v>
      </c>
      <c r="AU1957" s="76" t="str">
        <f t="shared" si="3283"/>
        <v>AU$16</v>
      </c>
      <c r="AV1957" s="76" t="str">
        <f t="shared" si="3283"/>
        <v>AV$16</v>
      </c>
      <c r="AW1957" s="76" t="str">
        <f t="shared" si="3283"/>
        <v>AW$16</v>
      </c>
      <c r="AX1957" s="76" t="str">
        <f t="shared" si="3283"/>
        <v>AX$16</v>
      </c>
      <c r="AY1957" s="76" t="str">
        <f t="shared" ref="AY1957:CD1957" si="3284">AY1942</f>
        <v>AY$16</v>
      </c>
      <c r="AZ1957" s="76" t="str">
        <f t="shared" si="3284"/>
        <v>AZ$16</v>
      </c>
      <c r="BA1957" s="76" t="str">
        <f t="shared" si="3284"/>
        <v>BA$16</v>
      </c>
      <c r="BB1957" s="76" t="str">
        <f t="shared" si="3284"/>
        <v>BB$16</v>
      </c>
      <c r="BC1957" s="76" t="str">
        <f t="shared" si="3284"/>
        <v>BC$16</v>
      </c>
      <c r="BD1957" s="76" t="str">
        <f t="shared" si="3284"/>
        <v>BD$16</v>
      </c>
      <c r="BE1957" s="76" t="str">
        <f t="shared" si="3284"/>
        <v>BE$16</v>
      </c>
      <c r="BF1957" s="76" t="str">
        <f t="shared" si="3284"/>
        <v>BF$16</v>
      </c>
      <c r="BG1957" s="76" t="str">
        <f t="shared" si="3284"/>
        <v>BG$16</v>
      </c>
      <c r="BH1957" s="76" t="str">
        <f t="shared" si="3284"/>
        <v>BH$16</v>
      </c>
      <c r="BI1957" s="76" t="str">
        <f t="shared" si="3284"/>
        <v>BI$16</v>
      </c>
      <c r="BJ1957" s="76" t="str">
        <f t="shared" si="3284"/>
        <v>BJ$16</v>
      </c>
      <c r="BK1957" s="76" t="str">
        <f t="shared" si="3284"/>
        <v>BK$16</v>
      </c>
      <c r="BL1957" s="76" t="str">
        <f t="shared" si="3284"/>
        <v>BL$16</v>
      </c>
      <c r="BM1957" s="76" t="str">
        <f t="shared" si="3284"/>
        <v>BM$16</v>
      </c>
      <c r="BN1957" s="76" t="str">
        <f t="shared" si="3284"/>
        <v>BN$16</v>
      </c>
      <c r="BO1957" s="76" t="str">
        <f t="shared" si="3284"/>
        <v>BO$16</v>
      </c>
      <c r="BP1957" s="76" t="str">
        <f t="shared" si="3284"/>
        <v>BP$16</v>
      </c>
      <c r="BQ1957" s="76" t="str">
        <f t="shared" si="3284"/>
        <v>BQ$16</v>
      </c>
      <c r="BR1957" s="76" t="str">
        <f t="shared" si="3284"/>
        <v>BR$16</v>
      </c>
      <c r="BS1957" s="76" t="str">
        <f t="shared" si="3284"/>
        <v>BS$16</v>
      </c>
      <c r="BT1957" s="76" t="str">
        <f t="shared" si="3284"/>
        <v>BT$16</v>
      </c>
      <c r="BU1957" s="76" t="str">
        <f t="shared" si="3284"/>
        <v>BU$16</v>
      </c>
      <c r="BV1957" s="76" t="str">
        <f t="shared" si="3284"/>
        <v>BV$16</v>
      </c>
      <c r="BW1957" s="76" t="str">
        <f t="shared" si="3284"/>
        <v>BW$16</v>
      </c>
      <c r="BX1957" s="76" t="str">
        <f t="shared" si="3284"/>
        <v>BX$16</v>
      </c>
      <c r="BY1957" s="76" t="str">
        <f t="shared" si="3284"/>
        <v>BY$16</v>
      </c>
      <c r="BZ1957" s="76" t="str">
        <f t="shared" si="3284"/>
        <v>BZ$16</v>
      </c>
      <c r="CA1957" s="76" t="str">
        <f t="shared" si="3284"/>
        <v>CA$16</v>
      </c>
      <c r="CB1957" s="76" t="str">
        <f t="shared" si="3284"/>
        <v>CB$16</v>
      </c>
      <c r="CC1957" s="76" t="str">
        <f t="shared" si="3284"/>
        <v>CC$16</v>
      </c>
      <c r="CD1957" s="76" t="str">
        <f t="shared" si="3284"/>
        <v>CD$16</v>
      </c>
      <c r="CE1957" s="76" t="str">
        <f t="shared" ref="CE1957:CL1957" si="3285">CE1942</f>
        <v>CE$16</v>
      </c>
      <c r="CF1957" s="76" t="str">
        <f t="shared" si="3285"/>
        <v>CF$16</v>
      </c>
      <c r="CG1957" s="76" t="str">
        <f t="shared" si="3285"/>
        <v>CG$16</v>
      </c>
      <c r="CH1957" s="76" t="str">
        <f t="shared" si="3285"/>
        <v>CH$16</v>
      </c>
      <c r="CI1957" s="76" t="str">
        <f t="shared" si="3285"/>
        <v>CI$16</v>
      </c>
      <c r="CJ1957" s="76" t="str">
        <f t="shared" si="3285"/>
        <v>CJ$16</v>
      </c>
      <c r="CK1957" s="76" t="str">
        <f t="shared" si="3285"/>
        <v>CK$16</v>
      </c>
      <c r="CL1957" s="76" t="str">
        <f t="shared" si="3285"/>
        <v>CL$16</v>
      </c>
      <c r="CO1957" s="76" t="str">
        <f t="shared" ref="CO1957:DK1957" si="3286">CO1942</f>
        <v>CO$16</v>
      </c>
      <c r="CP1957" s="76" t="str">
        <f t="shared" si="3286"/>
        <v>CP$16</v>
      </c>
      <c r="CQ1957" s="76" t="str">
        <f t="shared" si="3286"/>
        <v>CQ$16</v>
      </c>
      <c r="CR1957" s="76" t="str">
        <f t="shared" si="3286"/>
        <v>CR$16</v>
      </c>
      <c r="CS1957" s="76" t="str">
        <f t="shared" si="3286"/>
        <v>CS$16</v>
      </c>
      <c r="CT1957" s="76" t="str">
        <f t="shared" si="3286"/>
        <v>CT$16</v>
      </c>
      <c r="CU1957" s="76" t="str">
        <f t="shared" si="3286"/>
        <v>CU$16</v>
      </c>
      <c r="CV1957" s="76" t="str">
        <f t="shared" si="3286"/>
        <v>CV$16</v>
      </c>
      <c r="CW1957" s="76" t="str">
        <f t="shared" si="3286"/>
        <v>CW$16</v>
      </c>
      <c r="CX1957" s="76" t="str">
        <f t="shared" si="3286"/>
        <v>CX$16</v>
      </c>
      <c r="CY1957" s="76" t="str">
        <f t="shared" si="3286"/>
        <v>CY$16</v>
      </c>
      <c r="CZ1957" s="76" t="str">
        <f t="shared" si="3286"/>
        <v>CZ$16</v>
      </c>
      <c r="DA1957" s="76" t="str">
        <f t="shared" si="3286"/>
        <v>DA$16</v>
      </c>
      <c r="DB1957" s="76" t="str">
        <f t="shared" si="3286"/>
        <v>DB$16</v>
      </c>
      <c r="DC1957" s="76" t="str">
        <f t="shared" si="3286"/>
        <v>DC$16</v>
      </c>
      <c r="DD1957" s="76" t="str">
        <f t="shared" si="3286"/>
        <v>DD$16</v>
      </c>
      <c r="DE1957" s="76" t="str">
        <f t="shared" si="3286"/>
        <v>DE$16</v>
      </c>
      <c r="DF1957" s="76" t="str">
        <f t="shared" si="3286"/>
        <v>DF$16</v>
      </c>
      <c r="DG1957" s="76" t="str">
        <f t="shared" si="3286"/>
        <v>DG$16</v>
      </c>
      <c r="DH1957" s="76" t="str">
        <f t="shared" si="3286"/>
        <v>DH$16</v>
      </c>
      <c r="DI1957" s="76" t="str">
        <f t="shared" si="3286"/>
        <v>DI$16</v>
      </c>
      <c r="DJ1957" s="76" t="str">
        <f t="shared" si="3286"/>
        <v>DJ$16</v>
      </c>
      <c r="DK1957" s="76" t="str">
        <f t="shared" si="3286"/>
        <v>DK$16</v>
      </c>
      <c r="DL1957" s="76" t="str">
        <f t="shared" ref="DL1957" si="3287">DL1942</f>
        <v>DL$16</v>
      </c>
    </row>
    <row r="1958" spans="1:116" x14ac:dyDescent="0.4">
      <c r="B1958" t="s">
        <v>332</v>
      </c>
      <c r="D1958" t="s">
        <v>774</v>
      </c>
      <c r="E1958" s="8" t="str">
        <f t="shared" si="3276"/>
        <v>1958 UEREV - S</v>
      </c>
      <c r="G1958" s="8" t="str">
        <f>G1943</f>
        <v>Primary volume driver</v>
      </c>
      <c r="H1958" s="12"/>
      <c r="I1958" s="60"/>
      <c r="J1958" s="60"/>
      <c r="K1958" s="34"/>
      <c r="L1958" s="34"/>
      <c r="M1958" s="34"/>
      <c r="N1958" s="34"/>
      <c r="O1958" s="34"/>
      <c r="P1958" s="34"/>
      <c r="R1958" s="15"/>
      <c r="S1958" s="76" t="str">
        <f t="shared" ref="S1958:AX1958" si="3288">S1943</f>
        <v>S$17</v>
      </c>
      <c r="T1958" s="76" t="str">
        <f t="shared" si="3288"/>
        <v>T$17</v>
      </c>
      <c r="U1958" s="76" t="str">
        <f t="shared" si="3288"/>
        <v>U$17</v>
      </c>
      <c r="V1958" s="76" t="str">
        <f t="shared" si="3288"/>
        <v>V$17</v>
      </c>
      <c r="W1958" s="76" t="str">
        <f t="shared" si="3288"/>
        <v>W$17</v>
      </c>
      <c r="X1958" s="76" t="str">
        <f t="shared" si="3288"/>
        <v>X$17</v>
      </c>
      <c r="Y1958" s="76" t="str">
        <f t="shared" si="3288"/>
        <v>Y$17</v>
      </c>
      <c r="Z1958" s="76" t="str">
        <f t="shared" si="3288"/>
        <v>Z$17</v>
      </c>
      <c r="AA1958" s="76" t="str">
        <f t="shared" si="3288"/>
        <v>AA$17</v>
      </c>
      <c r="AB1958" s="76" t="str">
        <f t="shared" si="3288"/>
        <v>AB$17</v>
      </c>
      <c r="AC1958" s="76" t="str">
        <f t="shared" si="3288"/>
        <v>AC$17</v>
      </c>
      <c r="AD1958" s="76" t="str">
        <f t="shared" si="3288"/>
        <v>AD$17</v>
      </c>
      <c r="AE1958" s="76" t="str">
        <f t="shared" si="3288"/>
        <v>AE$17</v>
      </c>
      <c r="AF1958" s="76" t="str">
        <f t="shared" si="3288"/>
        <v>AF$17</v>
      </c>
      <c r="AG1958" s="76" t="str">
        <f t="shared" si="3288"/>
        <v>AG$17</v>
      </c>
      <c r="AH1958" s="76" t="str">
        <f t="shared" si="3288"/>
        <v>AH$17</v>
      </c>
      <c r="AI1958" s="76" t="str">
        <f t="shared" si="3288"/>
        <v>AI$17</v>
      </c>
      <c r="AJ1958" s="76" t="str">
        <f t="shared" si="3288"/>
        <v>AJ$17</v>
      </c>
      <c r="AK1958" s="76" t="str">
        <f t="shared" si="3288"/>
        <v>AK$17</v>
      </c>
      <c r="AL1958" s="76" t="str">
        <f t="shared" si="3288"/>
        <v>AL$17</v>
      </c>
      <c r="AM1958" s="76" t="str">
        <f t="shared" si="3288"/>
        <v>AM$17</v>
      </c>
      <c r="AN1958" s="76" t="str">
        <f t="shared" si="3288"/>
        <v>AN$17</v>
      </c>
      <c r="AO1958" s="76" t="str">
        <f t="shared" si="3288"/>
        <v>AO$17</v>
      </c>
      <c r="AP1958" s="76" t="str">
        <f t="shared" si="3288"/>
        <v>AP$17</v>
      </c>
      <c r="AQ1958" s="76" t="str">
        <f t="shared" si="3288"/>
        <v>AQ$17</v>
      </c>
      <c r="AR1958" s="76" t="str">
        <f t="shared" si="3288"/>
        <v>AR$17</v>
      </c>
      <c r="AS1958" s="76" t="str">
        <f t="shared" si="3288"/>
        <v>AS$17</v>
      </c>
      <c r="AT1958" s="76" t="str">
        <f t="shared" si="3288"/>
        <v>AT$17</v>
      </c>
      <c r="AU1958" s="76" t="str">
        <f t="shared" si="3288"/>
        <v>AU$17</v>
      </c>
      <c r="AV1958" s="76" t="str">
        <f t="shared" si="3288"/>
        <v>AV$17</v>
      </c>
      <c r="AW1958" s="76" t="str">
        <f t="shared" si="3288"/>
        <v>AW$17</v>
      </c>
      <c r="AX1958" s="76" t="str">
        <f t="shared" si="3288"/>
        <v>AX$17</v>
      </c>
      <c r="AY1958" s="76" t="str">
        <f t="shared" ref="AY1958:CD1958" si="3289">AY1943</f>
        <v>AY$17</v>
      </c>
      <c r="AZ1958" s="76" t="str">
        <f t="shared" si="3289"/>
        <v>AZ$17</v>
      </c>
      <c r="BA1958" s="76" t="str">
        <f t="shared" si="3289"/>
        <v>BA$17</v>
      </c>
      <c r="BB1958" s="76" t="str">
        <f t="shared" si="3289"/>
        <v>BB$17</v>
      </c>
      <c r="BC1958" s="76" t="str">
        <f t="shared" si="3289"/>
        <v>BC$17</v>
      </c>
      <c r="BD1958" s="76" t="str">
        <f t="shared" si="3289"/>
        <v>BD$17</v>
      </c>
      <c r="BE1958" s="76" t="str">
        <f t="shared" si="3289"/>
        <v>BE$17</v>
      </c>
      <c r="BF1958" s="76" t="str">
        <f t="shared" si="3289"/>
        <v>BF$17</v>
      </c>
      <c r="BG1958" s="76" t="str">
        <f t="shared" si="3289"/>
        <v>BG$17</v>
      </c>
      <c r="BH1958" s="76" t="str">
        <f t="shared" si="3289"/>
        <v>BH$17</v>
      </c>
      <c r="BI1958" s="76" t="str">
        <f t="shared" si="3289"/>
        <v>BI$17</v>
      </c>
      <c r="BJ1958" s="76" t="str">
        <f t="shared" si="3289"/>
        <v>BJ$17</v>
      </c>
      <c r="BK1958" s="76" t="str">
        <f t="shared" si="3289"/>
        <v>BK$17</v>
      </c>
      <c r="BL1958" s="76" t="str">
        <f t="shared" si="3289"/>
        <v>BL$17</v>
      </c>
      <c r="BM1958" s="76" t="str">
        <f t="shared" si="3289"/>
        <v>BM$17</v>
      </c>
      <c r="BN1958" s="76" t="str">
        <f t="shared" si="3289"/>
        <v>BN$17</v>
      </c>
      <c r="BO1958" s="76" t="str">
        <f t="shared" si="3289"/>
        <v>BO$17</v>
      </c>
      <c r="BP1958" s="76" t="str">
        <f t="shared" si="3289"/>
        <v>BP$17</v>
      </c>
      <c r="BQ1958" s="76" t="str">
        <f t="shared" si="3289"/>
        <v>BQ$17</v>
      </c>
      <c r="BR1958" s="76" t="str">
        <f t="shared" si="3289"/>
        <v>BR$17</v>
      </c>
      <c r="BS1958" s="76" t="str">
        <f t="shared" si="3289"/>
        <v>BS$17</v>
      </c>
      <c r="BT1958" s="76" t="str">
        <f t="shared" si="3289"/>
        <v>BT$17</v>
      </c>
      <c r="BU1958" s="76" t="str">
        <f t="shared" si="3289"/>
        <v>BU$17</v>
      </c>
      <c r="BV1958" s="76" t="str">
        <f t="shared" si="3289"/>
        <v>BV$17</v>
      </c>
      <c r="BW1958" s="76" t="str">
        <f t="shared" si="3289"/>
        <v>BW$17</v>
      </c>
      <c r="BX1958" s="76" t="str">
        <f t="shared" si="3289"/>
        <v>BX$17</v>
      </c>
      <c r="BY1958" s="76" t="str">
        <f t="shared" si="3289"/>
        <v>BY$17</v>
      </c>
      <c r="BZ1958" s="76" t="str">
        <f t="shared" si="3289"/>
        <v>BZ$17</v>
      </c>
      <c r="CA1958" s="76" t="str">
        <f t="shared" si="3289"/>
        <v>CA$17</v>
      </c>
      <c r="CB1958" s="76" t="str">
        <f t="shared" si="3289"/>
        <v>CB$17</v>
      </c>
      <c r="CC1958" s="76" t="str">
        <f t="shared" si="3289"/>
        <v>CC$17</v>
      </c>
      <c r="CD1958" s="76" t="str">
        <f t="shared" si="3289"/>
        <v>CD$17</v>
      </c>
      <c r="CE1958" s="76" t="str">
        <f t="shared" ref="CE1958:CL1958" si="3290">CE1943</f>
        <v>CE$17</v>
      </c>
      <c r="CF1958" s="76" t="str">
        <f t="shared" si="3290"/>
        <v>CF$17</v>
      </c>
      <c r="CG1958" s="76" t="str">
        <f t="shared" si="3290"/>
        <v>CG$17</v>
      </c>
      <c r="CH1958" s="76" t="str">
        <f t="shared" si="3290"/>
        <v>CH$17</v>
      </c>
      <c r="CI1958" s="76" t="str">
        <f t="shared" si="3290"/>
        <v>CI$17</v>
      </c>
      <c r="CJ1958" s="76" t="str">
        <f t="shared" si="3290"/>
        <v>CJ$17</v>
      </c>
      <c r="CK1958" s="76" t="str">
        <f t="shared" si="3290"/>
        <v>CK$17</v>
      </c>
      <c r="CL1958" s="76" t="str">
        <f t="shared" si="3290"/>
        <v>CL$17</v>
      </c>
      <c r="CN1958" s="60"/>
      <c r="CO1958" s="76" t="str">
        <f t="shared" ref="CO1958:DK1958" si="3291">CO1943</f>
        <v>CO$17</v>
      </c>
      <c r="CP1958" s="76" t="str">
        <f t="shared" si="3291"/>
        <v>CP$17</v>
      </c>
      <c r="CQ1958" s="76" t="str">
        <f t="shared" si="3291"/>
        <v>CQ$17</v>
      </c>
      <c r="CR1958" s="76" t="str">
        <f t="shared" si="3291"/>
        <v>CR$17</v>
      </c>
      <c r="CS1958" s="76" t="str">
        <f t="shared" si="3291"/>
        <v>CS$17</v>
      </c>
      <c r="CT1958" s="76" t="str">
        <f t="shared" si="3291"/>
        <v>CT$17</v>
      </c>
      <c r="CU1958" s="76" t="str">
        <f t="shared" si="3291"/>
        <v>CU$17</v>
      </c>
      <c r="CV1958" s="76" t="str">
        <f t="shared" si="3291"/>
        <v>CV$17</v>
      </c>
      <c r="CW1958" s="76" t="str">
        <f t="shared" si="3291"/>
        <v>CW$17</v>
      </c>
      <c r="CX1958" s="76" t="str">
        <f t="shared" si="3291"/>
        <v>CX$17</v>
      </c>
      <c r="CY1958" s="76" t="str">
        <f t="shared" si="3291"/>
        <v>CY$17</v>
      </c>
      <c r="CZ1958" s="76" t="str">
        <f t="shared" si="3291"/>
        <v>CZ$17</v>
      </c>
      <c r="DA1958" s="76" t="str">
        <f t="shared" si="3291"/>
        <v>DA$17</v>
      </c>
      <c r="DB1958" s="76" t="str">
        <f t="shared" si="3291"/>
        <v>DB$17</v>
      </c>
      <c r="DC1958" s="76" t="str">
        <f t="shared" si="3291"/>
        <v>DC$17</v>
      </c>
      <c r="DD1958" s="76" t="str">
        <f t="shared" si="3291"/>
        <v>DD$17</v>
      </c>
      <c r="DE1958" s="76" t="str">
        <f t="shared" si="3291"/>
        <v>DE$17</v>
      </c>
      <c r="DF1958" s="76" t="str">
        <f t="shared" si="3291"/>
        <v>DF$17</v>
      </c>
      <c r="DG1958" s="76" t="str">
        <f t="shared" si="3291"/>
        <v>DG$17</v>
      </c>
      <c r="DH1958" s="76" t="str">
        <f t="shared" si="3291"/>
        <v>DH$17</v>
      </c>
      <c r="DI1958" s="76" t="str">
        <f t="shared" si="3291"/>
        <v>DI$17</v>
      </c>
      <c r="DJ1958" s="76" t="str">
        <f t="shared" si="3291"/>
        <v>DJ$17</v>
      </c>
      <c r="DK1958" s="76" t="str">
        <f t="shared" si="3291"/>
        <v>DK$17</v>
      </c>
      <c r="DL1958" s="76" t="str">
        <f t="shared" ref="DL1958" si="3292">DL1943</f>
        <v>DL$17</v>
      </c>
    </row>
    <row r="1959" spans="1:116" x14ac:dyDescent="0.4">
      <c r="B1959" t="s">
        <v>332</v>
      </c>
      <c r="D1959" t="s">
        <v>774</v>
      </c>
      <c r="E1959" s="8" t="str">
        <f t="shared" ref="E1959:E1962" si="3293">ROW()&amp;" "&amp;D1959</f>
        <v>1959 UEREV - S</v>
      </c>
      <c r="G1959" s="89" t="str">
        <f>G1948</f>
        <v xml:space="preserve">Simple unearned revenue - revenue </v>
      </c>
      <c r="H1959" s="12"/>
      <c r="I1959" s="60"/>
      <c r="J1959" s="60"/>
      <c r="K1959" s="15"/>
      <c r="L1959" s="15"/>
      <c r="M1959" s="15"/>
      <c r="N1959" s="15"/>
      <c r="O1959" s="15"/>
      <c r="P1959" s="15"/>
      <c r="R1959" s="15"/>
      <c r="S1959" s="76">
        <f t="shared" ref="S1959:AX1959" si="3294">S1944</f>
        <v>0</v>
      </c>
      <c r="T1959" s="76">
        <f t="shared" si="3294"/>
        <v>0</v>
      </c>
      <c r="U1959" s="76">
        <f t="shared" si="3294"/>
        <v>0</v>
      </c>
      <c r="V1959" s="76">
        <f t="shared" si="3294"/>
        <v>0</v>
      </c>
      <c r="W1959" s="76">
        <f t="shared" si="3294"/>
        <v>0</v>
      </c>
      <c r="X1959" s="76">
        <f t="shared" si="3294"/>
        <v>0</v>
      </c>
      <c r="Y1959" s="76">
        <f t="shared" si="3294"/>
        <v>0</v>
      </c>
      <c r="Z1959" s="76">
        <f t="shared" si="3294"/>
        <v>0</v>
      </c>
      <c r="AA1959" s="76">
        <f t="shared" si="3294"/>
        <v>0</v>
      </c>
      <c r="AB1959" s="76">
        <f t="shared" si="3294"/>
        <v>0</v>
      </c>
      <c r="AC1959" s="76">
        <f t="shared" si="3294"/>
        <v>0</v>
      </c>
      <c r="AD1959" s="76">
        <f t="shared" si="3294"/>
        <v>0</v>
      </c>
      <c r="AE1959" s="76">
        <f t="shared" si="3294"/>
        <v>0</v>
      </c>
      <c r="AF1959" s="76">
        <f t="shared" si="3294"/>
        <v>0</v>
      </c>
      <c r="AG1959" s="76">
        <f t="shared" si="3294"/>
        <v>0</v>
      </c>
      <c r="AH1959" s="76">
        <f t="shared" si="3294"/>
        <v>0</v>
      </c>
      <c r="AI1959" s="76">
        <f t="shared" si="3294"/>
        <v>0</v>
      </c>
      <c r="AJ1959" s="76">
        <f t="shared" si="3294"/>
        <v>0</v>
      </c>
      <c r="AK1959" s="76">
        <f t="shared" si="3294"/>
        <v>0</v>
      </c>
      <c r="AL1959" s="76">
        <f t="shared" si="3294"/>
        <v>0</v>
      </c>
      <c r="AM1959" s="76">
        <f t="shared" si="3294"/>
        <v>0</v>
      </c>
      <c r="AN1959" s="76">
        <f t="shared" si="3294"/>
        <v>0</v>
      </c>
      <c r="AO1959" s="76">
        <f t="shared" si="3294"/>
        <v>0</v>
      </c>
      <c r="AP1959" s="76">
        <f t="shared" si="3294"/>
        <v>0</v>
      </c>
      <c r="AQ1959" s="76">
        <f t="shared" si="3294"/>
        <v>0</v>
      </c>
      <c r="AR1959" s="76">
        <f t="shared" si="3294"/>
        <v>0</v>
      </c>
      <c r="AS1959" s="76">
        <f t="shared" si="3294"/>
        <v>0</v>
      </c>
      <c r="AT1959" s="76">
        <f t="shared" si="3294"/>
        <v>0</v>
      </c>
      <c r="AU1959" s="76">
        <f t="shared" si="3294"/>
        <v>0</v>
      </c>
      <c r="AV1959" s="76">
        <f t="shared" si="3294"/>
        <v>0</v>
      </c>
      <c r="AW1959" s="76">
        <f t="shared" si="3294"/>
        <v>0</v>
      </c>
      <c r="AX1959" s="76">
        <f t="shared" si="3294"/>
        <v>0</v>
      </c>
      <c r="AY1959" s="76">
        <f t="shared" ref="AY1959:CD1959" si="3295">AY1944</f>
        <v>0</v>
      </c>
      <c r="AZ1959" s="76">
        <f t="shared" si="3295"/>
        <v>0</v>
      </c>
      <c r="BA1959" s="76">
        <f t="shared" si="3295"/>
        <v>0</v>
      </c>
      <c r="BB1959" s="76">
        <f t="shared" si="3295"/>
        <v>0</v>
      </c>
      <c r="BC1959" s="76">
        <f t="shared" si="3295"/>
        <v>0</v>
      </c>
      <c r="BD1959" s="76">
        <f t="shared" si="3295"/>
        <v>0</v>
      </c>
      <c r="BE1959" s="76">
        <f t="shared" si="3295"/>
        <v>0</v>
      </c>
      <c r="BF1959" s="76">
        <f t="shared" si="3295"/>
        <v>0</v>
      </c>
      <c r="BG1959" s="76">
        <f t="shared" si="3295"/>
        <v>0</v>
      </c>
      <c r="BH1959" s="76">
        <f t="shared" si="3295"/>
        <v>0</v>
      </c>
      <c r="BI1959" s="76">
        <f t="shared" si="3295"/>
        <v>0</v>
      </c>
      <c r="BJ1959" s="76">
        <f t="shared" si="3295"/>
        <v>0</v>
      </c>
      <c r="BK1959" s="76">
        <f t="shared" si="3295"/>
        <v>0</v>
      </c>
      <c r="BL1959" s="76">
        <f t="shared" si="3295"/>
        <v>0</v>
      </c>
      <c r="BM1959" s="76">
        <f t="shared" si="3295"/>
        <v>0</v>
      </c>
      <c r="BN1959" s="76">
        <f t="shared" si="3295"/>
        <v>0</v>
      </c>
      <c r="BO1959" s="76">
        <f t="shared" si="3295"/>
        <v>0</v>
      </c>
      <c r="BP1959" s="76">
        <f t="shared" si="3295"/>
        <v>0</v>
      </c>
      <c r="BQ1959" s="76">
        <f t="shared" si="3295"/>
        <v>0</v>
      </c>
      <c r="BR1959" s="76">
        <f t="shared" si="3295"/>
        <v>0</v>
      </c>
      <c r="BS1959" s="76">
        <f t="shared" si="3295"/>
        <v>0</v>
      </c>
      <c r="BT1959" s="76">
        <f t="shared" si="3295"/>
        <v>0</v>
      </c>
      <c r="BU1959" s="76">
        <f t="shared" si="3295"/>
        <v>0</v>
      </c>
      <c r="BV1959" s="76">
        <f t="shared" si="3295"/>
        <v>0</v>
      </c>
      <c r="BW1959" s="76">
        <f t="shared" si="3295"/>
        <v>0</v>
      </c>
      <c r="BX1959" s="76">
        <f t="shared" si="3295"/>
        <v>0</v>
      </c>
      <c r="BY1959" s="76">
        <f t="shared" si="3295"/>
        <v>0</v>
      </c>
      <c r="BZ1959" s="76">
        <f t="shared" si="3295"/>
        <v>0</v>
      </c>
      <c r="CA1959" s="76">
        <f t="shared" si="3295"/>
        <v>0</v>
      </c>
      <c r="CB1959" s="76">
        <f t="shared" si="3295"/>
        <v>0</v>
      </c>
      <c r="CC1959" s="76">
        <f t="shared" si="3295"/>
        <v>0</v>
      </c>
      <c r="CD1959" s="76">
        <f t="shared" si="3295"/>
        <v>0</v>
      </c>
      <c r="CE1959" s="76">
        <f t="shared" ref="CE1959:CL1959" si="3296">CE1944</f>
        <v>0</v>
      </c>
      <c r="CF1959" s="76">
        <f t="shared" si="3296"/>
        <v>0</v>
      </c>
      <c r="CG1959" s="76">
        <f t="shared" si="3296"/>
        <v>0</v>
      </c>
      <c r="CH1959" s="76">
        <f t="shared" si="3296"/>
        <v>0</v>
      </c>
      <c r="CI1959" s="76">
        <f t="shared" si="3296"/>
        <v>0</v>
      </c>
      <c r="CJ1959" s="76">
        <f t="shared" si="3296"/>
        <v>0</v>
      </c>
      <c r="CK1959" s="76">
        <f t="shared" si="3296"/>
        <v>0</v>
      </c>
      <c r="CL1959" s="76">
        <f t="shared" si="3296"/>
        <v>0</v>
      </c>
      <c r="CN1959" s="60"/>
      <c r="CO1959" s="76">
        <f t="shared" ref="CO1959:DL1959" si="3297">CO173</f>
        <v>0</v>
      </c>
      <c r="CP1959" s="76">
        <f t="shared" si="3297"/>
        <v>0</v>
      </c>
      <c r="CQ1959" s="76">
        <f t="shared" si="3297"/>
        <v>0</v>
      </c>
      <c r="CR1959" s="76">
        <f t="shared" si="3297"/>
        <v>0</v>
      </c>
      <c r="CS1959" s="76">
        <f t="shared" si="3297"/>
        <v>0</v>
      </c>
      <c r="CT1959" s="76">
        <f t="shared" si="3297"/>
        <v>0</v>
      </c>
      <c r="CU1959" s="76">
        <f t="shared" si="3297"/>
        <v>0</v>
      </c>
      <c r="CV1959" s="76">
        <f t="shared" si="3297"/>
        <v>0</v>
      </c>
      <c r="CW1959" s="76">
        <f t="shared" si="3297"/>
        <v>0</v>
      </c>
      <c r="CX1959" s="76">
        <f t="shared" si="3297"/>
        <v>0</v>
      </c>
      <c r="CY1959" s="76">
        <f t="shared" si="3297"/>
        <v>0</v>
      </c>
      <c r="CZ1959" s="76">
        <f t="shared" si="3297"/>
        <v>0</v>
      </c>
      <c r="DA1959" s="76">
        <f t="shared" si="3297"/>
        <v>0</v>
      </c>
      <c r="DB1959" s="76">
        <f t="shared" si="3297"/>
        <v>0</v>
      </c>
      <c r="DC1959" s="76">
        <f t="shared" si="3297"/>
        <v>0</v>
      </c>
      <c r="DD1959" s="76">
        <f t="shared" si="3297"/>
        <v>0</v>
      </c>
      <c r="DE1959" s="76">
        <f t="shared" si="3297"/>
        <v>0</v>
      </c>
      <c r="DF1959" s="76">
        <f t="shared" si="3297"/>
        <v>0</v>
      </c>
      <c r="DG1959" s="76">
        <f t="shared" si="3297"/>
        <v>0</v>
      </c>
      <c r="DH1959" s="76">
        <f t="shared" si="3297"/>
        <v>0</v>
      </c>
      <c r="DI1959" s="76">
        <f t="shared" si="3297"/>
        <v>0</v>
      </c>
      <c r="DJ1959" s="76">
        <f t="shared" si="3297"/>
        <v>0</v>
      </c>
      <c r="DK1959" s="76">
        <f t="shared" si="3297"/>
        <v>0</v>
      </c>
      <c r="DL1959" s="76">
        <f t="shared" si="3297"/>
        <v>0</v>
      </c>
    </row>
    <row r="1960" spans="1:116" x14ac:dyDescent="0.4">
      <c r="B1960" t="s">
        <v>332</v>
      </c>
      <c r="D1960" t="s">
        <v>774</v>
      </c>
      <c r="E1960" s="8" t="str">
        <f t="shared" ref="E1960" si="3298">ROW()&amp;" "&amp;D1960</f>
        <v>1960 UEREV - S</v>
      </c>
      <c r="G1960" s="241" t="str">
        <f>IFERROR(SUBSTITUTE(TRIM(MID(G1948, SEARCH("-", G1948) + 1, LEN(G1948))),":",""),"no unit")</f>
        <v>revenue</v>
      </c>
      <c r="H1960" s="12"/>
      <c r="I1960" s="60"/>
      <c r="J1960" s="60"/>
      <c r="K1960" s="15"/>
      <c r="L1960" s="15"/>
      <c r="M1960" s="15"/>
      <c r="N1960" s="15"/>
      <c r="O1960" s="15"/>
      <c r="P1960" s="15"/>
      <c r="R1960" s="15"/>
      <c r="S1960" s="76"/>
      <c r="T1960" s="76"/>
      <c r="U1960" s="76"/>
      <c r="V1960" s="76"/>
      <c r="W1960" s="76"/>
      <c r="X1960" s="76"/>
      <c r="Y1960" s="76"/>
      <c r="Z1960" s="76"/>
      <c r="AA1960" s="76"/>
      <c r="AB1960" s="76"/>
      <c r="AC1960" s="76"/>
      <c r="AD1960" s="76"/>
      <c r="AE1960" s="76"/>
      <c r="AF1960" s="76"/>
      <c r="AG1960" s="76"/>
      <c r="AH1960" s="76"/>
      <c r="AI1960" s="76"/>
      <c r="AJ1960" s="76"/>
      <c r="AK1960" s="76"/>
      <c r="AL1960" s="76"/>
      <c r="AM1960" s="76"/>
      <c r="AN1960" s="76"/>
      <c r="AO1960" s="76"/>
      <c r="AP1960" s="76"/>
      <c r="AQ1960" s="76"/>
      <c r="AR1960" s="76"/>
      <c r="AS1960" s="76"/>
      <c r="AT1960" s="76"/>
      <c r="AU1960" s="76"/>
      <c r="AV1960" s="76"/>
      <c r="AW1960" s="76"/>
      <c r="AX1960" s="76"/>
      <c r="AY1960" s="76"/>
      <c r="AZ1960" s="76"/>
      <c r="BA1960" s="76"/>
      <c r="BB1960" s="76"/>
      <c r="BC1960" s="76"/>
      <c r="BD1960" s="76"/>
      <c r="BE1960" s="76"/>
      <c r="BF1960" s="76"/>
      <c r="BG1960" s="76"/>
      <c r="BH1960" s="76"/>
      <c r="BI1960" s="76"/>
      <c r="BJ1960" s="76"/>
      <c r="BK1960" s="76"/>
      <c r="BL1960" s="76"/>
      <c r="BM1960" s="76"/>
      <c r="BN1960" s="76"/>
      <c r="BO1960" s="76"/>
      <c r="BP1960" s="76"/>
      <c r="BQ1960" s="76"/>
      <c r="BR1960" s="76"/>
      <c r="BS1960" s="76"/>
      <c r="BT1960" s="76"/>
      <c r="BU1960" s="76"/>
      <c r="BV1960" s="76"/>
      <c r="BW1960" s="76"/>
      <c r="BX1960" s="76"/>
      <c r="BY1960" s="76"/>
      <c r="BZ1960" s="76"/>
      <c r="CA1960" s="76"/>
      <c r="CB1960" s="76"/>
      <c r="CC1960" s="76"/>
      <c r="CD1960" s="76"/>
      <c r="CE1960" s="76"/>
      <c r="CF1960" s="76"/>
      <c r="CG1960" s="76"/>
      <c r="CH1960" s="76"/>
      <c r="CI1960" s="76"/>
      <c r="CJ1960" s="76"/>
      <c r="CK1960" s="76"/>
      <c r="CL1960" s="76"/>
      <c r="CN1960" s="60"/>
      <c r="CO1960" s="76"/>
      <c r="CP1960" s="76"/>
      <c r="CQ1960" s="76"/>
      <c r="CR1960" s="76"/>
      <c r="CS1960" s="76"/>
      <c r="CT1960" s="76"/>
      <c r="CU1960" s="76"/>
      <c r="CV1960" s="76"/>
      <c r="CW1960" s="76"/>
      <c r="CX1960" s="76"/>
      <c r="CY1960" s="76"/>
      <c r="CZ1960" s="76"/>
      <c r="DA1960" s="76"/>
      <c r="DB1960" s="76"/>
      <c r="DC1960" s="76"/>
      <c r="DD1960" s="76"/>
      <c r="DE1960" s="76"/>
      <c r="DF1960" s="76"/>
      <c r="DG1960" s="76"/>
      <c r="DH1960" s="76"/>
      <c r="DI1960" s="76"/>
      <c r="DJ1960" s="76"/>
      <c r="DK1960" s="76"/>
      <c r="DL1960" s="76"/>
    </row>
    <row r="1961" spans="1:116" x14ac:dyDescent="0.4">
      <c r="B1961" t="s">
        <v>332</v>
      </c>
      <c r="D1961" t="s">
        <v>774</v>
      </c>
      <c r="E1961" s="8" t="str">
        <f t="shared" si="3293"/>
        <v>1961 UEREV - S</v>
      </c>
      <c r="G1961" s="8" t="str">
        <f>G1946</f>
        <v>Secondary revenue driver</v>
      </c>
      <c r="H1961" s="12"/>
      <c r="I1961" s="60"/>
      <c r="J1961" s="60"/>
      <c r="K1961" s="15"/>
      <c r="L1961" s="15"/>
      <c r="M1961" s="15"/>
      <c r="N1961" s="15"/>
      <c r="O1961" s="15"/>
      <c r="P1961" s="15"/>
      <c r="R1961" s="15"/>
      <c r="S1961" s="203" t="str">
        <f t="shared" ref="S1961:AX1961" si="3299">ADDRESS(ROW(S1954),COLUMN(S1954),2)</f>
        <v>S$1954</v>
      </c>
      <c r="T1961" s="203" t="str">
        <f t="shared" si="3299"/>
        <v>T$1954</v>
      </c>
      <c r="U1961" s="203" t="str">
        <f t="shared" si="3299"/>
        <v>U$1954</v>
      </c>
      <c r="V1961" s="203" t="str">
        <f t="shared" si="3299"/>
        <v>V$1954</v>
      </c>
      <c r="W1961" s="203" t="str">
        <f t="shared" si="3299"/>
        <v>W$1954</v>
      </c>
      <c r="X1961" s="203" t="str">
        <f t="shared" si="3299"/>
        <v>X$1954</v>
      </c>
      <c r="Y1961" s="203" t="str">
        <f t="shared" si="3299"/>
        <v>Y$1954</v>
      </c>
      <c r="Z1961" s="203" t="str">
        <f t="shared" si="3299"/>
        <v>Z$1954</v>
      </c>
      <c r="AA1961" s="203" t="str">
        <f t="shared" si="3299"/>
        <v>AA$1954</v>
      </c>
      <c r="AB1961" s="203" t="str">
        <f t="shared" si="3299"/>
        <v>AB$1954</v>
      </c>
      <c r="AC1961" s="203" t="str">
        <f t="shared" si="3299"/>
        <v>AC$1954</v>
      </c>
      <c r="AD1961" s="203" t="str">
        <f t="shared" si="3299"/>
        <v>AD$1954</v>
      </c>
      <c r="AE1961" s="203" t="str">
        <f t="shared" si="3299"/>
        <v>AE$1954</v>
      </c>
      <c r="AF1961" s="203" t="str">
        <f t="shared" si="3299"/>
        <v>AF$1954</v>
      </c>
      <c r="AG1961" s="203" t="str">
        <f t="shared" si="3299"/>
        <v>AG$1954</v>
      </c>
      <c r="AH1961" s="203" t="str">
        <f t="shared" si="3299"/>
        <v>AH$1954</v>
      </c>
      <c r="AI1961" s="203" t="str">
        <f t="shared" si="3299"/>
        <v>AI$1954</v>
      </c>
      <c r="AJ1961" s="203" t="str">
        <f t="shared" si="3299"/>
        <v>AJ$1954</v>
      </c>
      <c r="AK1961" s="203" t="str">
        <f t="shared" si="3299"/>
        <v>AK$1954</v>
      </c>
      <c r="AL1961" s="203" t="str">
        <f t="shared" si="3299"/>
        <v>AL$1954</v>
      </c>
      <c r="AM1961" s="203" t="str">
        <f t="shared" si="3299"/>
        <v>AM$1954</v>
      </c>
      <c r="AN1961" s="203" t="str">
        <f t="shared" si="3299"/>
        <v>AN$1954</v>
      </c>
      <c r="AO1961" s="203" t="str">
        <f t="shared" si="3299"/>
        <v>AO$1954</v>
      </c>
      <c r="AP1961" s="203" t="str">
        <f t="shared" si="3299"/>
        <v>AP$1954</v>
      </c>
      <c r="AQ1961" s="203" t="str">
        <f t="shared" si="3299"/>
        <v>AQ$1954</v>
      </c>
      <c r="AR1961" s="203" t="str">
        <f t="shared" si="3299"/>
        <v>AR$1954</v>
      </c>
      <c r="AS1961" s="203" t="str">
        <f t="shared" si="3299"/>
        <v>AS$1954</v>
      </c>
      <c r="AT1961" s="203" t="str">
        <f t="shared" si="3299"/>
        <v>AT$1954</v>
      </c>
      <c r="AU1961" s="203" t="str">
        <f t="shared" si="3299"/>
        <v>AU$1954</v>
      </c>
      <c r="AV1961" s="203" t="str">
        <f t="shared" si="3299"/>
        <v>AV$1954</v>
      </c>
      <c r="AW1961" s="203" t="str">
        <f t="shared" si="3299"/>
        <v>AW$1954</v>
      </c>
      <c r="AX1961" s="203" t="str">
        <f t="shared" si="3299"/>
        <v>AX$1954</v>
      </c>
      <c r="AY1961" s="203" t="str">
        <f t="shared" ref="AY1961:CD1961" si="3300">ADDRESS(ROW(AY1954),COLUMN(AY1954),2)</f>
        <v>AY$1954</v>
      </c>
      <c r="AZ1961" s="203" t="str">
        <f t="shared" si="3300"/>
        <v>AZ$1954</v>
      </c>
      <c r="BA1961" s="203" t="str">
        <f t="shared" si="3300"/>
        <v>BA$1954</v>
      </c>
      <c r="BB1961" s="203" t="str">
        <f t="shared" si="3300"/>
        <v>BB$1954</v>
      </c>
      <c r="BC1961" s="203" t="str">
        <f t="shared" si="3300"/>
        <v>BC$1954</v>
      </c>
      <c r="BD1961" s="203" t="str">
        <f t="shared" si="3300"/>
        <v>BD$1954</v>
      </c>
      <c r="BE1961" s="203" t="str">
        <f t="shared" si="3300"/>
        <v>BE$1954</v>
      </c>
      <c r="BF1961" s="203" t="str">
        <f t="shared" si="3300"/>
        <v>BF$1954</v>
      </c>
      <c r="BG1961" s="203" t="str">
        <f t="shared" si="3300"/>
        <v>BG$1954</v>
      </c>
      <c r="BH1961" s="203" t="str">
        <f t="shared" si="3300"/>
        <v>BH$1954</v>
      </c>
      <c r="BI1961" s="203" t="str">
        <f t="shared" si="3300"/>
        <v>BI$1954</v>
      </c>
      <c r="BJ1961" s="203" t="str">
        <f t="shared" si="3300"/>
        <v>BJ$1954</v>
      </c>
      <c r="BK1961" s="203" t="str">
        <f t="shared" si="3300"/>
        <v>BK$1954</v>
      </c>
      <c r="BL1961" s="203" t="str">
        <f t="shared" si="3300"/>
        <v>BL$1954</v>
      </c>
      <c r="BM1961" s="203" t="str">
        <f t="shared" si="3300"/>
        <v>BM$1954</v>
      </c>
      <c r="BN1961" s="203" t="str">
        <f t="shared" si="3300"/>
        <v>BN$1954</v>
      </c>
      <c r="BO1961" s="203" t="str">
        <f t="shared" si="3300"/>
        <v>BO$1954</v>
      </c>
      <c r="BP1961" s="203" t="str">
        <f t="shared" si="3300"/>
        <v>BP$1954</v>
      </c>
      <c r="BQ1961" s="203" t="str">
        <f t="shared" si="3300"/>
        <v>BQ$1954</v>
      </c>
      <c r="BR1961" s="203" t="str">
        <f t="shared" si="3300"/>
        <v>BR$1954</v>
      </c>
      <c r="BS1961" s="203" t="str">
        <f t="shared" si="3300"/>
        <v>BS$1954</v>
      </c>
      <c r="BT1961" s="203" t="str">
        <f t="shared" si="3300"/>
        <v>BT$1954</v>
      </c>
      <c r="BU1961" s="203" t="str">
        <f t="shared" si="3300"/>
        <v>BU$1954</v>
      </c>
      <c r="BV1961" s="203" t="str">
        <f t="shared" si="3300"/>
        <v>BV$1954</v>
      </c>
      <c r="BW1961" s="203" t="str">
        <f t="shared" si="3300"/>
        <v>BW$1954</v>
      </c>
      <c r="BX1961" s="203" t="str">
        <f t="shared" si="3300"/>
        <v>BX$1954</v>
      </c>
      <c r="BY1961" s="203" t="str">
        <f t="shared" si="3300"/>
        <v>BY$1954</v>
      </c>
      <c r="BZ1961" s="203" t="str">
        <f t="shared" si="3300"/>
        <v>BZ$1954</v>
      </c>
      <c r="CA1961" s="203" t="str">
        <f t="shared" si="3300"/>
        <v>CA$1954</v>
      </c>
      <c r="CB1961" s="203" t="str">
        <f t="shared" si="3300"/>
        <v>CB$1954</v>
      </c>
      <c r="CC1961" s="203" t="str">
        <f t="shared" si="3300"/>
        <v>CC$1954</v>
      </c>
      <c r="CD1961" s="203" t="str">
        <f t="shared" si="3300"/>
        <v>CD$1954</v>
      </c>
      <c r="CE1961" s="203" t="str">
        <f t="shared" ref="CE1961:CL1961" si="3301">ADDRESS(ROW(CE1954),COLUMN(CE1954),2)</f>
        <v>CE$1954</v>
      </c>
      <c r="CF1961" s="203" t="str">
        <f t="shared" si="3301"/>
        <v>CF$1954</v>
      </c>
      <c r="CG1961" s="203" t="str">
        <f t="shared" si="3301"/>
        <v>CG$1954</v>
      </c>
      <c r="CH1961" s="203" t="str">
        <f t="shared" si="3301"/>
        <v>CH$1954</v>
      </c>
      <c r="CI1961" s="203" t="str">
        <f t="shared" si="3301"/>
        <v>CI$1954</v>
      </c>
      <c r="CJ1961" s="203" t="str">
        <f t="shared" si="3301"/>
        <v>CJ$1954</v>
      </c>
      <c r="CK1961" s="203" t="str">
        <f t="shared" si="3301"/>
        <v>CK$1954</v>
      </c>
      <c r="CL1961" s="203" t="str">
        <f t="shared" si="3301"/>
        <v>CL$1954</v>
      </c>
      <c r="CN1961" s="60"/>
      <c r="CO1961" s="203" t="str">
        <f t="shared" ref="CO1961:DL1961" si="3302">ADDRESS(ROW(CO249),COLUMN(CO249),2)</f>
        <v>CO$249</v>
      </c>
      <c r="CP1961" s="203" t="str">
        <f t="shared" si="3302"/>
        <v>CP$249</v>
      </c>
      <c r="CQ1961" s="203" t="str">
        <f t="shared" si="3302"/>
        <v>CQ$249</v>
      </c>
      <c r="CR1961" s="203" t="str">
        <f t="shared" si="3302"/>
        <v>CR$249</v>
      </c>
      <c r="CS1961" s="203" t="str">
        <f t="shared" si="3302"/>
        <v>CS$249</v>
      </c>
      <c r="CT1961" s="203" t="str">
        <f t="shared" si="3302"/>
        <v>CT$249</v>
      </c>
      <c r="CU1961" s="203" t="str">
        <f t="shared" si="3302"/>
        <v>CU$249</v>
      </c>
      <c r="CV1961" s="203" t="str">
        <f t="shared" si="3302"/>
        <v>CV$249</v>
      </c>
      <c r="CW1961" s="203" t="str">
        <f t="shared" si="3302"/>
        <v>CW$249</v>
      </c>
      <c r="CX1961" s="203" t="str">
        <f t="shared" si="3302"/>
        <v>CX$249</v>
      </c>
      <c r="CY1961" s="203" t="str">
        <f t="shared" si="3302"/>
        <v>CY$249</v>
      </c>
      <c r="CZ1961" s="203" t="str">
        <f t="shared" si="3302"/>
        <v>CZ$249</v>
      </c>
      <c r="DA1961" s="203" t="str">
        <f t="shared" si="3302"/>
        <v>DA$249</v>
      </c>
      <c r="DB1961" s="203" t="str">
        <f t="shared" si="3302"/>
        <v>DB$249</v>
      </c>
      <c r="DC1961" s="203" t="str">
        <f t="shared" si="3302"/>
        <v>DC$249</v>
      </c>
      <c r="DD1961" s="203" t="str">
        <f t="shared" si="3302"/>
        <v>DD$249</v>
      </c>
      <c r="DE1961" s="203" t="str">
        <f t="shared" si="3302"/>
        <v>DE$249</v>
      </c>
      <c r="DF1961" s="203" t="str">
        <f t="shared" si="3302"/>
        <v>DF$249</v>
      </c>
      <c r="DG1961" s="203" t="str">
        <f t="shared" si="3302"/>
        <v>DG$249</v>
      </c>
      <c r="DH1961" s="203" t="str">
        <f t="shared" si="3302"/>
        <v>DH$249</v>
      </c>
      <c r="DI1961" s="203" t="str">
        <f t="shared" si="3302"/>
        <v>DI$249</v>
      </c>
      <c r="DJ1961" s="203" t="str">
        <f t="shared" si="3302"/>
        <v>DJ$249</v>
      </c>
      <c r="DK1961" s="203" t="str">
        <f t="shared" si="3302"/>
        <v>DK$249</v>
      </c>
      <c r="DL1961" s="203" t="str">
        <f t="shared" si="3302"/>
        <v>DL$249</v>
      </c>
    </row>
    <row r="1962" spans="1:116" x14ac:dyDescent="0.4">
      <c r="B1962" t="s">
        <v>332</v>
      </c>
      <c r="D1962" t="s">
        <v>774</v>
      </c>
      <c r="E1962" s="8" t="str">
        <f t="shared" si="3293"/>
        <v>1962 UEREV - S</v>
      </c>
      <c r="G1962" s="8" t="str">
        <f>G1947</f>
        <v>Secondary volume driver</v>
      </c>
      <c r="H1962" s="12"/>
      <c r="I1962" s="60"/>
      <c r="J1962" s="60"/>
      <c r="K1962" s="15"/>
      <c r="L1962" s="15"/>
      <c r="M1962" s="15"/>
      <c r="N1962" s="15"/>
      <c r="O1962" s="15"/>
      <c r="P1962" s="15"/>
      <c r="R1962" s="15"/>
      <c r="S1962" s="76" t="str">
        <f t="shared" ref="S1962:AX1962" si="3303">S1947</f>
        <v>S$19</v>
      </c>
      <c r="T1962" s="76" t="str">
        <f t="shared" si="3303"/>
        <v>T$19</v>
      </c>
      <c r="U1962" s="76" t="str">
        <f t="shared" si="3303"/>
        <v>U$19</v>
      </c>
      <c r="V1962" s="76" t="str">
        <f t="shared" si="3303"/>
        <v>V$19</v>
      </c>
      <c r="W1962" s="76" t="str">
        <f t="shared" si="3303"/>
        <v>W$19</v>
      </c>
      <c r="X1962" s="76" t="str">
        <f t="shared" si="3303"/>
        <v>X$19</v>
      </c>
      <c r="Y1962" s="76" t="str">
        <f t="shared" si="3303"/>
        <v>Y$19</v>
      </c>
      <c r="Z1962" s="76" t="str">
        <f t="shared" si="3303"/>
        <v>Z$19</v>
      </c>
      <c r="AA1962" s="76" t="str">
        <f t="shared" si="3303"/>
        <v>AA$19</v>
      </c>
      <c r="AB1962" s="76" t="str">
        <f t="shared" si="3303"/>
        <v>AB$19</v>
      </c>
      <c r="AC1962" s="76" t="str">
        <f t="shared" si="3303"/>
        <v>AC$19</v>
      </c>
      <c r="AD1962" s="76" t="str">
        <f t="shared" si="3303"/>
        <v>AD$19</v>
      </c>
      <c r="AE1962" s="76" t="str">
        <f t="shared" si="3303"/>
        <v>AE$19</v>
      </c>
      <c r="AF1962" s="76" t="str">
        <f t="shared" si="3303"/>
        <v>AF$19</v>
      </c>
      <c r="AG1962" s="76" t="str">
        <f t="shared" si="3303"/>
        <v>AG$19</v>
      </c>
      <c r="AH1962" s="76" t="str">
        <f t="shared" si="3303"/>
        <v>AH$19</v>
      </c>
      <c r="AI1962" s="76" t="str">
        <f t="shared" si="3303"/>
        <v>AI$19</v>
      </c>
      <c r="AJ1962" s="76" t="str">
        <f t="shared" si="3303"/>
        <v>AJ$19</v>
      </c>
      <c r="AK1962" s="76" t="str">
        <f t="shared" si="3303"/>
        <v>AK$19</v>
      </c>
      <c r="AL1962" s="76" t="str">
        <f t="shared" si="3303"/>
        <v>AL$19</v>
      </c>
      <c r="AM1962" s="76" t="str">
        <f t="shared" si="3303"/>
        <v>AM$19</v>
      </c>
      <c r="AN1962" s="76" t="str">
        <f t="shared" si="3303"/>
        <v>AN$19</v>
      </c>
      <c r="AO1962" s="76" t="str">
        <f t="shared" si="3303"/>
        <v>AO$19</v>
      </c>
      <c r="AP1962" s="76" t="str">
        <f t="shared" si="3303"/>
        <v>AP$19</v>
      </c>
      <c r="AQ1962" s="76" t="str">
        <f t="shared" si="3303"/>
        <v>AQ$19</v>
      </c>
      <c r="AR1962" s="76" t="str">
        <f t="shared" si="3303"/>
        <v>AR$19</v>
      </c>
      <c r="AS1962" s="76" t="str">
        <f t="shared" si="3303"/>
        <v>AS$19</v>
      </c>
      <c r="AT1962" s="76" t="str">
        <f t="shared" si="3303"/>
        <v>AT$19</v>
      </c>
      <c r="AU1962" s="76" t="str">
        <f t="shared" si="3303"/>
        <v>AU$19</v>
      </c>
      <c r="AV1962" s="76" t="str">
        <f t="shared" si="3303"/>
        <v>AV$19</v>
      </c>
      <c r="AW1962" s="76" t="str">
        <f t="shared" si="3303"/>
        <v>AW$19</v>
      </c>
      <c r="AX1962" s="76" t="str">
        <f t="shared" si="3303"/>
        <v>AX$19</v>
      </c>
      <c r="AY1962" s="76" t="str">
        <f t="shared" ref="AY1962:CD1962" si="3304">AY1947</f>
        <v>AY$19</v>
      </c>
      <c r="AZ1962" s="76" t="str">
        <f t="shared" si="3304"/>
        <v>AZ$19</v>
      </c>
      <c r="BA1962" s="76" t="str">
        <f t="shared" si="3304"/>
        <v>BA$19</v>
      </c>
      <c r="BB1962" s="76" t="str">
        <f t="shared" si="3304"/>
        <v>BB$19</v>
      </c>
      <c r="BC1962" s="76" t="str">
        <f t="shared" si="3304"/>
        <v>BC$19</v>
      </c>
      <c r="BD1962" s="76" t="str">
        <f t="shared" si="3304"/>
        <v>BD$19</v>
      </c>
      <c r="BE1962" s="76" t="str">
        <f t="shared" si="3304"/>
        <v>BE$19</v>
      </c>
      <c r="BF1962" s="76" t="str">
        <f t="shared" si="3304"/>
        <v>BF$19</v>
      </c>
      <c r="BG1962" s="76" t="str">
        <f t="shared" si="3304"/>
        <v>BG$19</v>
      </c>
      <c r="BH1962" s="76" t="str">
        <f t="shared" si="3304"/>
        <v>BH$19</v>
      </c>
      <c r="BI1962" s="76" t="str">
        <f t="shared" si="3304"/>
        <v>BI$19</v>
      </c>
      <c r="BJ1962" s="76" t="str">
        <f t="shared" si="3304"/>
        <v>BJ$19</v>
      </c>
      <c r="BK1962" s="76" t="str">
        <f t="shared" si="3304"/>
        <v>BK$19</v>
      </c>
      <c r="BL1962" s="76" t="str">
        <f t="shared" si="3304"/>
        <v>BL$19</v>
      </c>
      <c r="BM1962" s="76" t="str">
        <f t="shared" si="3304"/>
        <v>BM$19</v>
      </c>
      <c r="BN1962" s="76" t="str">
        <f t="shared" si="3304"/>
        <v>BN$19</v>
      </c>
      <c r="BO1962" s="76" t="str">
        <f t="shared" si="3304"/>
        <v>BO$19</v>
      </c>
      <c r="BP1962" s="76" t="str">
        <f t="shared" si="3304"/>
        <v>BP$19</v>
      </c>
      <c r="BQ1962" s="76" t="str">
        <f t="shared" si="3304"/>
        <v>BQ$19</v>
      </c>
      <c r="BR1962" s="76" t="str">
        <f t="shared" si="3304"/>
        <v>BR$19</v>
      </c>
      <c r="BS1962" s="76" t="str">
        <f t="shared" si="3304"/>
        <v>BS$19</v>
      </c>
      <c r="BT1962" s="76" t="str">
        <f t="shared" si="3304"/>
        <v>BT$19</v>
      </c>
      <c r="BU1962" s="76" t="str">
        <f t="shared" si="3304"/>
        <v>BU$19</v>
      </c>
      <c r="BV1962" s="76" t="str">
        <f t="shared" si="3304"/>
        <v>BV$19</v>
      </c>
      <c r="BW1962" s="76" t="str">
        <f t="shared" si="3304"/>
        <v>BW$19</v>
      </c>
      <c r="BX1962" s="76" t="str">
        <f t="shared" si="3304"/>
        <v>BX$19</v>
      </c>
      <c r="BY1962" s="76" t="str">
        <f t="shared" si="3304"/>
        <v>BY$19</v>
      </c>
      <c r="BZ1962" s="76" t="str">
        <f t="shared" si="3304"/>
        <v>BZ$19</v>
      </c>
      <c r="CA1962" s="76" t="str">
        <f t="shared" si="3304"/>
        <v>CA$19</v>
      </c>
      <c r="CB1962" s="76" t="str">
        <f t="shared" si="3304"/>
        <v>CB$19</v>
      </c>
      <c r="CC1962" s="76" t="str">
        <f t="shared" si="3304"/>
        <v>CC$19</v>
      </c>
      <c r="CD1962" s="76" t="str">
        <f t="shared" si="3304"/>
        <v>CD$19</v>
      </c>
      <c r="CE1962" s="76" t="str">
        <f t="shared" ref="CE1962:CL1962" si="3305">CE1947</f>
        <v>CE$19</v>
      </c>
      <c r="CF1962" s="76" t="str">
        <f t="shared" si="3305"/>
        <v>CF$19</v>
      </c>
      <c r="CG1962" s="76" t="str">
        <f t="shared" si="3305"/>
        <v>CG$19</v>
      </c>
      <c r="CH1962" s="76" t="str">
        <f t="shared" si="3305"/>
        <v>CH$19</v>
      </c>
      <c r="CI1962" s="76" t="str">
        <f t="shared" si="3305"/>
        <v>CI$19</v>
      </c>
      <c r="CJ1962" s="76" t="str">
        <f t="shared" si="3305"/>
        <v>CJ$19</v>
      </c>
      <c r="CK1962" s="76" t="str">
        <f t="shared" si="3305"/>
        <v>CK$19</v>
      </c>
      <c r="CL1962" s="76" t="str">
        <f t="shared" si="3305"/>
        <v>CL$19</v>
      </c>
      <c r="CN1962" s="60"/>
      <c r="CO1962" s="76" t="str">
        <f t="shared" ref="CO1962:DK1962" si="3306">CO1947</f>
        <v>CO$19</v>
      </c>
      <c r="CP1962" s="76" t="str">
        <f t="shared" si="3306"/>
        <v>CP$19</v>
      </c>
      <c r="CQ1962" s="76" t="str">
        <f t="shared" si="3306"/>
        <v>CQ$19</v>
      </c>
      <c r="CR1962" s="76" t="str">
        <f t="shared" si="3306"/>
        <v>CR$19</v>
      </c>
      <c r="CS1962" s="76" t="str">
        <f t="shared" si="3306"/>
        <v>CS$19</v>
      </c>
      <c r="CT1962" s="76" t="str">
        <f t="shared" si="3306"/>
        <v>CT$19</v>
      </c>
      <c r="CU1962" s="76" t="str">
        <f t="shared" si="3306"/>
        <v>CU$19</v>
      </c>
      <c r="CV1962" s="76" t="str">
        <f t="shared" si="3306"/>
        <v>CV$19</v>
      </c>
      <c r="CW1962" s="76" t="str">
        <f t="shared" si="3306"/>
        <v>CW$19</v>
      </c>
      <c r="CX1962" s="76" t="str">
        <f t="shared" si="3306"/>
        <v>CX$19</v>
      </c>
      <c r="CY1962" s="76" t="str">
        <f t="shared" si="3306"/>
        <v>CY$19</v>
      </c>
      <c r="CZ1962" s="76" t="str">
        <f t="shared" si="3306"/>
        <v>CZ$19</v>
      </c>
      <c r="DA1962" s="76" t="str">
        <f t="shared" si="3306"/>
        <v>DA$19</v>
      </c>
      <c r="DB1962" s="76" t="str">
        <f t="shared" si="3306"/>
        <v>DB$19</v>
      </c>
      <c r="DC1962" s="76" t="str">
        <f t="shared" si="3306"/>
        <v>DC$19</v>
      </c>
      <c r="DD1962" s="76" t="str">
        <f t="shared" si="3306"/>
        <v>DD$19</v>
      </c>
      <c r="DE1962" s="76" t="str">
        <f t="shared" si="3306"/>
        <v>DE$19</v>
      </c>
      <c r="DF1962" s="76" t="str">
        <f t="shared" si="3306"/>
        <v>DF$19</v>
      </c>
      <c r="DG1962" s="76" t="str">
        <f t="shared" si="3306"/>
        <v>DG$19</v>
      </c>
      <c r="DH1962" s="76" t="str">
        <f t="shared" si="3306"/>
        <v>DH$19</v>
      </c>
      <c r="DI1962" s="76" t="str">
        <f t="shared" si="3306"/>
        <v>DI$19</v>
      </c>
      <c r="DJ1962" s="76" t="str">
        <f t="shared" si="3306"/>
        <v>DJ$19</v>
      </c>
      <c r="DK1962" s="76" t="str">
        <f t="shared" si="3306"/>
        <v>DK$19</v>
      </c>
      <c r="DL1962" s="76" t="str">
        <f t="shared" ref="DL1962" si="3307">DL1947</f>
        <v>DL$19</v>
      </c>
    </row>
    <row r="1963" spans="1:116" x14ac:dyDescent="0.4">
      <c r="CO1963" s="8"/>
      <c r="CP1963" s="8"/>
      <c r="CQ1963" s="8"/>
      <c r="CR1963" s="8"/>
      <c r="CS1963" s="8"/>
      <c r="CT1963" s="8"/>
      <c r="CU1963" s="8"/>
      <c r="CV1963" s="8"/>
      <c r="CW1963" s="8"/>
      <c r="CX1963" s="8"/>
      <c r="CY1963" s="8"/>
      <c r="CZ1963" s="8"/>
      <c r="DA1963" s="8"/>
      <c r="DB1963" s="8"/>
      <c r="DC1963" s="8"/>
      <c r="DD1963" s="8"/>
      <c r="DE1963" s="8"/>
      <c r="DF1963" s="8"/>
      <c r="DG1963" s="8"/>
      <c r="DH1963" s="8"/>
      <c r="DI1963" s="8"/>
      <c r="DJ1963" s="8"/>
      <c r="DK1963" s="8"/>
      <c r="DL1963" s="8"/>
    </row>
    <row r="1964" spans="1:116" x14ac:dyDescent="0.4">
      <c r="A1964" s="174"/>
      <c r="E1964" s="8"/>
      <c r="G1964" s="175" t="s">
        <v>490</v>
      </c>
      <c r="H1964" s="174"/>
      <c r="I1964" s="176"/>
      <c r="J1964" s="176"/>
      <c r="K1964" s="197"/>
      <c r="L1964" s="197"/>
      <c r="M1964" s="197"/>
      <c r="N1964" s="197"/>
      <c r="O1964" s="197"/>
      <c r="P1964" s="197"/>
      <c r="R1964" s="198"/>
      <c r="S1964" s="174"/>
      <c r="T1964" s="174"/>
      <c r="U1964" s="174"/>
      <c r="V1964" s="174"/>
      <c r="W1964" s="174"/>
      <c r="X1964" s="174"/>
      <c r="Y1964" s="174"/>
      <c r="Z1964" s="174"/>
      <c r="AA1964" s="174"/>
      <c r="AB1964" s="174"/>
      <c r="AC1964" s="174"/>
      <c r="AD1964" s="174"/>
      <c r="AE1964" s="174"/>
      <c r="AF1964" s="174"/>
      <c r="AG1964" s="174"/>
      <c r="AH1964" s="174"/>
      <c r="AI1964" s="174"/>
      <c r="AJ1964" s="174"/>
      <c r="AK1964" s="174"/>
      <c r="AL1964" s="174"/>
      <c r="AM1964" s="174"/>
      <c r="AN1964" s="174"/>
      <c r="AO1964" s="174"/>
      <c r="AP1964" s="174"/>
      <c r="AQ1964" s="174"/>
      <c r="AR1964" s="174"/>
      <c r="AS1964" s="174"/>
      <c r="AT1964" s="174"/>
      <c r="AU1964" s="174"/>
      <c r="AV1964" s="174"/>
      <c r="AW1964" s="174"/>
      <c r="AX1964" s="174"/>
      <c r="AY1964" s="174"/>
      <c r="AZ1964" s="174"/>
      <c r="BA1964" s="174"/>
      <c r="BB1964" s="174"/>
      <c r="BC1964" s="174"/>
      <c r="BD1964" s="174"/>
      <c r="BE1964" s="174"/>
      <c r="BF1964" s="174"/>
      <c r="BG1964" s="174"/>
      <c r="BH1964" s="174"/>
      <c r="BI1964" s="174"/>
      <c r="BJ1964" s="174"/>
      <c r="BK1964" s="174"/>
      <c r="BL1964" s="174"/>
      <c r="BM1964" s="174"/>
      <c r="BN1964" s="174"/>
      <c r="BO1964" s="174"/>
      <c r="BP1964" s="174"/>
      <c r="BQ1964" s="174"/>
      <c r="BR1964" s="174"/>
      <c r="BS1964" s="174"/>
      <c r="BT1964" s="174"/>
      <c r="BU1964" s="174"/>
      <c r="BV1964" s="174"/>
      <c r="BW1964" s="174"/>
      <c r="BX1964" s="174"/>
      <c r="BY1964" s="174"/>
      <c r="BZ1964" s="174"/>
      <c r="CA1964" s="174"/>
      <c r="CB1964" s="174"/>
      <c r="CC1964" s="174"/>
      <c r="CD1964" s="174"/>
      <c r="CE1964" s="174"/>
      <c r="CF1964" s="174"/>
      <c r="CG1964" s="174"/>
      <c r="CH1964" s="174"/>
      <c r="CI1964" s="174"/>
      <c r="CJ1964" s="174"/>
      <c r="CK1964" s="174"/>
      <c r="CL1964" s="174"/>
      <c r="CN1964" s="176"/>
      <c r="CO1964" s="174"/>
      <c r="CP1964" s="174"/>
      <c r="CQ1964" s="174"/>
      <c r="CR1964" s="174"/>
      <c r="CS1964" s="174"/>
      <c r="CT1964" s="174"/>
      <c r="CU1964" s="174"/>
      <c r="CV1964" s="174"/>
      <c r="CW1964" s="174"/>
      <c r="CX1964" s="174"/>
      <c r="CY1964" s="174"/>
      <c r="CZ1964" s="174"/>
      <c r="DA1964" s="174"/>
      <c r="DB1964" s="174"/>
      <c r="DC1964" s="174"/>
      <c r="DD1964" s="174"/>
      <c r="DE1964" s="174"/>
      <c r="DF1964" s="174"/>
      <c r="DG1964" s="174"/>
      <c r="DH1964" s="174"/>
      <c r="DI1964" s="174"/>
      <c r="DJ1964" s="174"/>
      <c r="DK1964" s="174"/>
      <c r="DL1964" s="174"/>
    </row>
    <row r="1965" spans="1:116" x14ac:dyDescent="0.4">
      <c r="A1965" s="174"/>
      <c r="E1965" s="8"/>
      <c r="G1965" s="175" t="s">
        <v>492</v>
      </c>
      <c r="H1965" s="174"/>
      <c r="I1965" s="176"/>
      <c r="J1965" s="176"/>
      <c r="K1965" s="197"/>
      <c r="L1965" s="197"/>
      <c r="M1965" s="197"/>
      <c r="N1965" s="197"/>
      <c r="O1965" s="197"/>
      <c r="P1965" s="197"/>
      <c r="R1965" s="198"/>
      <c r="S1965" s="174"/>
      <c r="T1965" s="174"/>
      <c r="U1965" s="174"/>
      <c r="V1965" s="174"/>
      <c r="W1965" s="174"/>
      <c r="X1965" s="174"/>
      <c r="Y1965" s="174"/>
      <c r="Z1965" s="174"/>
      <c r="AA1965" s="174"/>
      <c r="AB1965" s="174"/>
      <c r="AC1965" s="174"/>
      <c r="AD1965" s="174"/>
      <c r="AE1965" s="174"/>
      <c r="AF1965" s="174"/>
      <c r="AG1965" s="174"/>
      <c r="AH1965" s="174"/>
      <c r="AI1965" s="174"/>
      <c r="AJ1965" s="174"/>
      <c r="AK1965" s="174"/>
      <c r="AL1965" s="174"/>
      <c r="AM1965" s="174"/>
      <c r="AN1965" s="174"/>
      <c r="AO1965" s="174"/>
      <c r="AP1965" s="174"/>
      <c r="AQ1965" s="174"/>
      <c r="AR1965" s="174"/>
      <c r="AS1965" s="174"/>
      <c r="AT1965" s="174"/>
      <c r="AU1965" s="174"/>
      <c r="AV1965" s="174"/>
      <c r="AW1965" s="174"/>
      <c r="AX1965" s="174"/>
      <c r="AY1965" s="174"/>
      <c r="AZ1965" s="174"/>
      <c r="BA1965" s="174"/>
      <c r="BB1965" s="174"/>
      <c r="BC1965" s="174"/>
      <c r="BD1965" s="174"/>
      <c r="BE1965" s="174"/>
      <c r="BF1965" s="174"/>
      <c r="BG1965" s="174"/>
      <c r="BH1965" s="174"/>
      <c r="BI1965" s="174"/>
      <c r="BJ1965" s="174"/>
      <c r="BK1965" s="174"/>
      <c r="BL1965" s="174"/>
      <c r="BM1965" s="174"/>
      <c r="BN1965" s="174"/>
      <c r="BO1965" s="174"/>
      <c r="BP1965" s="174"/>
      <c r="BQ1965" s="174"/>
      <c r="BR1965" s="174"/>
      <c r="BS1965" s="174"/>
      <c r="BT1965" s="174"/>
      <c r="BU1965" s="174"/>
      <c r="BV1965" s="174"/>
      <c r="BW1965" s="174"/>
      <c r="BX1965" s="174"/>
      <c r="BY1965" s="174"/>
      <c r="BZ1965" s="174"/>
      <c r="CA1965" s="174"/>
      <c r="CB1965" s="174"/>
      <c r="CC1965" s="174"/>
      <c r="CD1965" s="174"/>
      <c r="CE1965" s="174"/>
      <c r="CF1965" s="174"/>
      <c r="CG1965" s="174"/>
      <c r="CH1965" s="174"/>
      <c r="CI1965" s="174"/>
      <c r="CJ1965" s="174"/>
      <c r="CK1965" s="174"/>
      <c r="CL1965" s="174"/>
      <c r="CN1965" s="176"/>
      <c r="CO1965" s="174"/>
      <c r="CP1965" s="174"/>
      <c r="CQ1965" s="174"/>
      <c r="CR1965" s="174"/>
      <c r="CS1965" s="174"/>
      <c r="CT1965" s="174"/>
      <c r="CU1965" s="174"/>
      <c r="CV1965" s="174"/>
      <c r="CW1965" s="174"/>
      <c r="CX1965" s="174"/>
      <c r="CY1965" s="174"/>
      <c r="CZ1965" s="174"/>
      <c r="DA1965" s="174"/>
      <c r="DB1965" s="174"/>
      <c r="DC1965" s="174"/>
      <c r="DD1965" s="174"/>
      <c r="DE1965" s="174"/>
      <c r="DF1965" s="174"/>
      <c r="DG1965" s="174"/>
      <c r="DH1965" s="174"/>
      <c r="DI1965" s="174"/>
      <c r="DJ1965" s="174"/>
      <c r="DK1965" s="174"/>
      <c r="DL1965" s="174"/>
    </row>
    <row r="1966" spans="1:116" x14ac:dyDescent="0.4">
      <c r="A1966" s="174"/>
      <c r="E1966" s="8"/>
      <c r="G1966" s="175" t="s">
        <v>461</v>
      </c>
      <c r="H1966" s="174"/>
      <c r="I1966" s="176"/>
      <c r="J1966" s="176"/>
      <c r="K1966" s="197"/>
      <c r="L1966" s="197"/>
      <c r="M1966" s="197"/>
      <c r="N1966" s="197"/>
      <c r="O1966" s="197"/>
      <c r="P1966" s="197"/>
      <c r="R1966" s="198"/>
      <c r="S1966" s="199" t="str">
        <f t="shared" ref="S1966:AX1966" si="3308">S$20</f>
        <v>S$16</v>
      </c>
      <c r="T1966" s="199" t="str">
        <f t="shared" si="3308"/>
        <v>T$16</v>
      </c>
      <c r="U1966" s="199" t="str">
        <f t="shared" si="3308"/>
        <v>U$16</v>
      </c>
      <c r="V1966" s="199" t="str">
        <f t="shared" si="3308"/>
        <v>V$16</v>
      </c>
      <c r="W1966" s="199" t="str">
        <f t="shared" si="3308"/>
        <v>W$16</v>
      </c>
      <c r="X1966" s="199" t="str">
        <f t="shared" si="3308"/>
        <v>X$16</v>
      </c>
      <c r="Y1966" s="199" t="str">
        <f t="shared" si="3308"/>
        <v>Y$16</v>
      </c>
      <c r="Z1966" s="199" t="str">
        <f t="shared" si="3308"/>
        <v>Z$16</v>
      </c>
      <c r="AA1966" s="199" t="str">
        <f t="shared" si="3308"/>
        <v>AA$16</v>
      </c>
      <c r="AB1966" s="199" t="str">
        <f t="shared" si="3308"/>
        <v>AB$16</v>
      </c>
      <c r="AC1966" s="199" t="str">
        <f t="shared" si="3308"/>
        <v>AC$16</v>
      </c>
      <c r="AD1966" s="199" t="str">
        <f t="shared" si="3308"/>
        <v>AD$16</v>
      </c>
      <c r="AE1966" s="199" t="str">
        <f t="shared" si="3308"/>
        <v>AE$16</v>
      </c>
      <c r="AF1966" s="199" t="str">
        <f t="shared" si="3308"/>
        <v>AF$16</v>
      </c>
      <c r="AG1966" s="199" t="str">
        <f t="shared" si="3308"/>
        <v>AG$16</v>
      </c>
      <c r="AH1966" s="199" t="str">
        <f t="shared" si="3308"/>
        <v>AH$16</v>
      </c>
      <c r="AI1966" s="199" t="str">
        <f t="shared" si="3308"/>
        <v>AI$16</v>
      </c>
      <c r="AJ1966" s="199" t="str">
        <f t="shared" si="3308"/>
        <v>AJ$16</v>
      </c>
      <c r="AK1966" s="199" t="str">
        <f t="shared" si="3308"/>
        <v>AK$16</v>
      </c>
      <c r="AL1966" s="199" t="str">
        <f t="shared" si="3308"/>
        <v>AL$16</v>
      </c>
      <c r="AM1966" s="199" t="str">
        <f t="shared" si="3308"/>
        <v>AM$16</v>
      </c>
      <c r="AN1966" s="199" t="str">
        <f t="shared" si="3308"/>
        <v>AN$16</v>
      </c>
      <c r="AO1966" s="199" t="str">
        <f t="shared" si="3308"/>
        <v>AO$16</v>
      </c>
      <c r="AP1966" s="199" t="str">
        <f t="shared" si="3308"/>
        <v>AP$16</v>
      </c>
      <c r="AQ1966" s="199" t="str">
        <f t="shared" si="3308"/>
        <v>AQ$16</v>
      </c>
      <c r="AR1966" s="199" t="str">
        <f t="shared" si="3308"/>
        <v>AR$16</v>
      </c>
      <c r="AS1966" s="199" t="str">
        <f t="shared" si="3308"/>
        <v>AS$16</v>
      </c>
      <c r="AT1966" s="199" t="str">
        <f t="shared" si="3308"/>
        <v>AT$16</v>
      </c>
      <c r="AU1966" s="199" t="str">
        <f t="shared" si="3308"/>
        <v>AU$16</v>
      </c>
      <c r="AV1966" s="199" t="str">
        <f t="shared" si="3308"/>
        <v>AV$16</v>
      </c>
      <c r="AW1966" s="199" t="str">
        <f t="shared" si="3308"/>
        <v>AW$16</v>
      </c>
      <c r="AX1966" s="199" t="str">
        <f t="shared" si="3308"/>
        <v>AX$16</v>
      </c>
      <c r="AY1966" s="199" t="str">
        <f t="shared" ref="AY1966:CD1966" si="3309">AY$20</f>
        <v>AY$16</v>
      </c>
      <c r="AZ1966" s="199" t="str">
        <f t="shared" si="3309"/>
        <v>AZ$16</v>
      </c>
      <c r="BA1966" s="199" t="str">
        <f t="shared" si="3309"/>
        <v>BA$16</v>
      </c>
      <c r="BB1966" s="199" t="str">
        <f t="shared" si="3309"/>
        <v>BB$16</v>
      </c>
      <c r="BC1966" s="199" t="str">
        <f t="shared" si="3309"/>
        <v>BC$16</v>
      </c>
      <c r="BD1966" s="199" t="str">
        <f t="shared" si="3309"/>
        <v>BD$16</v>
      </c>
      <c r="BE1966" s="199" t="str">
        <f t="shared" si="3309"/>
        <v>BE$16</v>
      </c>
      <c r="BF1966" s="199" t="str">
        <f t="shared" si="3309"/>
        <v>BF$16</v>
      </c>
      <c r="BG1966" s="199" t="str">
        <f t="shared" si="3309"/>
        <v>BG$16</v>
      </c>
      <c r="BH1966" s="199" t="str">
        <f t="shared" si="3309"/>
        <v>BH$16</v>
      </c>
      <c r="BI1966" s="199" t="str">
        <f t="shared" si="3309"/>
        <v>BI$16</v>
      </c>
      <c r="BJ1966" s="199" t="str">
        <f t="shared" si="3309"/>
        <v>BJ$16</v>
      </c>
      <c r="BK1966" s="199" t="str">
        <f t="shared" si="3309"/>
        <v>BK$16</v>
      </c>
      <c r="BL1966" s="199" t="str">
        <f t="shared" si="3309"/>
        <v>BL$16</v>
      </c>
      <c r="BM1966" s="199" t="str">
        <f t="shared" si="3309"/>
        <v>BM$16</v>
      </c>
      <c r="BN1966" s="199" t="str">
        <f t="shared" si="3309"/>
        <v>BN$16</v>
      </c>
      <c r="BO1966" s="199" t="str">
        <f t="shared" si="3309"/>
        <v>BO$16</v>
      </c>
      <c r="BP1966" s="199" t="str">
        <f t="shared" si="3309"/>
        <v>BP$16</v>
      </c>
      <c r="BQ1966" s="199" t="str">
        <f t="shared" si="3309"/>
        <v>BQ$16</v>
      </c>
      <c r="BR1966" s="199" t="str">
        <f t="shared" si="3309"/>
        <v>BR$16</v>
      </c>
      <c r="BS1966" s="199" t="str">
        <f t="shared" si="3309"/>
        <v>BS$16</v>
      </c>
      <c r="BT1966" s="199" t="str">
        <f t="shared" si="3309"/>
        <v>BT$16</v>
      </c>
      <c r="BU1966" s="199" t="str">
        <f t="shared" si="3309"/>
        <v>BU$16</v>
      </c>
      <c r="BV1966" s="199" t="str">
        <f t="shared" si="3309"/>
        <v>BV$16</v>
      </c>
      <c r="BW1966" s="199" t="str">
        <f t="shared" si="3309"/>
        <v>BW$16</v>
      </c>
      <c r="BX1966" s="199" t="str">
        <f t="shared" si="3309"/>
        <v>BX$16</v>
      </c>
      <c r="BY1966" s="199" t="str">
        <f t="shared" si="3309"/>
        <v>BY$16</v>
      </c>
      <c r="BZ1966" s="199" t="str">
        <f t="shared" si="3309"/>
        <v>BZ$16</v>
      </c>
      <c r="CA1966" s="199" t="str">
        <f t="shared" si="3309"/>
        <v>CA$16</v>
      </c>
      <c r="CB1966" s="199" t="str">
        <f t="shared" si="3309"/>
        <v>CB$16</v>
      </c>
      <c r="CC1966" s="199" t="str">
        <f t="shared" si="3309"/>
        <v>CC$16</v>
      </c>
      <c r="CD1966" s="199" t="str">
        <f t="shared" si="3309"/>
        <v>CD$16</v>
      </c>
      <c r="CE1966" s="199" t="str">
        <f t="shared" ref="CE1966:CL1966" si="3310">CE$20</f>
        <v>CE$16</v>
      </c>
      <c r="CF1966" s="199" t="str">
        <f t="shared" si="3310"/>
        <v>CF$16</v>
      </c>
      <c r="CG1966" s="199" t="str">
        <f t="shared" si="3310"/>
        <v>CG$16</v>
      </c>
      <c r="CH1966" s="199" t="str">
        <f t="shared" si="3310"/>
        <v>CH$16</v>
      </c>
      <c r="CI1966" s="199" t="str">
        <f t="shared" si="3310"/>
        <v>CI$16</v>
      </c>
      <c r="CJ1966" s="199" t="str">
        <f t="shared" si="3310"/>
        <v>CJ$16</v>
      </c>
      <c r="CK1966" s="199" t="str">
        <f t="shared" si="3310"/>
        <v>CK$16</v>
      </c>
      <c r="CL1966" s="199" t="str">
        <f t="shared" si="3310"/>
        <v>CL$16</v>
      </c>
      <c r="CN1966" s="176"/>
      <c r="CO1966" s="199" t="str">
        <f t="shared" ref="CO1966:DL1966" si="3311">CO$20</f>
        <v>CO$16</v>
      </c>
      <c r="CP1966" s="199" t="str">
        <f t="shared" si="3311"/>
        <v>CP$16</v>
      </c>
      <c r="CQ1966" s="199" t="str">
        <f t="shared" si="3311"/>
        <v>CQ$16</v>
      </c>
      <c r="CR1966" s="199" t="str">
        <f t="shared" si="3311"/>
        <v>CR$16</v>
      </c>
      <c r="CS1966" s="199" t="str">
        <f t="shared" si="3311"/>
        <v>CS$16</v>
      </c>
      <c r="CT1966" s="199" t="str">
        <f t="shared" si="3311"/>
        <v>CT$16</v>
      </c>
      <c r="CU1966" s="199" t="str">
        <f t="shared" si="3311"/>
        <v>CU$16</v>
      </c>
      <c r="CV1966" s="199" t="str">
        <f t="shared" si="3311"/>
        <v>CV$16</v>
      </c>
      <c r="CW1966" s="199" t="str">
        <f t="shared" si="3311"/>
        <v>CW$16</v>
      </c>
      <c r="CX1966" s="199" t="str">
        <f t="shared" si="3311"/>
        <v>CX$16</v>
      </c>
      <c r="CY1966" s="199" t="str">
        <f t="shared" si="3311"/>
        <v>CY$16</v>
      </c>
      <c r="CZ1966" s="199" t="str">
        <f t="shared" si="3311"/>
        <v>CZ$16</v>
      </c>
      <c r="DA1966" s="199" t="str">
        <f t="shared" si="3311"/>
        <v>DA$16</v>
      </c>
      <c r="DB1966" s="199" t="str">
        <f t="shared" si="3311"/>
        <v>DB$16</v>
      </c>
      <c r="DC1966" s="199" t="str">
        <f t="shared" si="3311"/>
        <v>DC$16</v>
      </c>
      <c r="DD1966" s="199" t="str">
        <f t="shared" si="3311"/>
        <v>DD$16</v>
      </c>
      <c r="DE1966" s="199" t="str">
        <f t="shared" si="3311"/>
        <v>DE$16</v>
      </c>
      <c r="DF1966" s="199" t="str">
        <f t="shared" si="3311"/>
        <v>DF$16</v>
      </c>
      <c r="DG1966" s="199" t="str">
        <f t="shared" si="3311"/>
        <v>DG$16</v>
      </c>
      <c r="DH1966" s="199" t="str">
        <f t="shared" si="3311"/>
        <v>DH$16</v>
      </c>
      <c r="DI1966" s="199" t="str">
        <f t="shared" si="3311"/>
        <v>DI$16</v>
      </c>
      <c r="DJ1966" s="199" t="str">
        <f t="shared" si="3311"/>
        <v>DJ$16</v>
      </c>
      <c r="DK1966" s="199" t="str">
        <f t="shared" si="3311"/>
        <v>DK$16</v>
      </c>
      <c r="DL1966" s="199" t="str">
        <f t="shared" si="3311"/>
        <v>DL$16</v>
      </c>
    </row>
    <row r="1967" spans="1:116" x14ac:dyDescent="0.4">
      <c r="A1967" s="174"/>
      <c r="E1967" s="8"/>
      <c r="G1967" s="175" t="s">
        <v>462</v>
      </c>
      <c r="H1967" s="200"/>
      <c r="I1967" s="201"/>
      <c r="J1967" s="201"/>
      <c r="K1967" s="202"/>
      <c r="L1967" s="202"/>
      <c r="M1967" s="202"/>
      <c r="N1967" s="202"/>
      <c r="O1967" s="202"/>
      <c r="P1967" s="202"/>
      <c r="R1967" s="202"/>
      <c r="S1967" s="199" t="str">
        <f t="shared" ref="S1967:AX1967" si="3312">S$21</f>
        <v>S$17</v>
      </c>
      <c r="T1967" s="199" t="str">
        <f t="shared" si="3312"/>
        <v>T$17</v>
      </c>
      <c r="U1967" s="199" t="str">
        <f t="shared" si="3312"/>
        <v>U$17</v>
      </c>
      <c r="V1967" s="199" t="str">
        <f t="shared" si="3312"/>
        <v>V$17</v>
      </c>
      <c r="W1967" s="199" t="str">
        <f t="shared" si="3312"/>
        <v>W$17</v>
      </c>
      <c r="X1967" s="199" t="str">
        <f t="shared" si="3312"/>
        <v>X$17</v>
      </c>
      <c r="Y1967" s="199" t="str">
        <f t="shared" si="3312"/>
        <v>Y$17</v>
      </c>
      <c r="Z1967" s="199" t="str">
        <f t="shared" si="3312"/>
        <v>Z$17</v>
      </c>
      <c r="AA1967" s="199" t="str">
        <f t="shared" si="3312"/>
        <v>AA$17</v>
      </c>
      <c r="AB1967" s="199" t="str">
        <f t="shared" si="3312"/>
        <v>AB$17</v>
      </c>
      <c r="AC1967" s="199" t="str">
        <f t="shared" si="3312"/>
        <v>AC$17</v>
      </c>
      <c r="AD1967" s="199" t="str">
        <f t="shared" si="3312"/>
        <v>AD$17</v>
      </c>
      <c r="AE1967" s="199" t="str">
        <f t="shared" si="3312"/>
        <v>AE$17</v>
      </c>
      <c r="AF1967" s="199" t="str">
        <f t="shared" si="3312"/>
        <v>AF$17</v>
      </c>
      <c r="AG1967" s="199" t="str">
        <f t="shared" si="3312"/>
        <v>AG$17</v>
      </c>
      <c r="AH1967" s="199" t="str">
        <f t="shared" si="3312"/>
        <v>AH$17</v>
      </c>
      <c r="AI1967" s="199" t="str">
        <f t="shared" si="3312"/>
        <v>AI$17</v>
      </c>
      <c r="AJ1967" s="199" t="str">
        <f t="shared" si="3312"/>
        <v>AJ$17</v>
      </c>
      <c r="AK1967" s="199" t="str">
        <f t="shared" si="3312"/>
        <v>AK$17</v>
      </c>
      <c r="AL1967" s="199" t="str">
        <f t="shared" si="3312"/>
        <v>AL$17</v>
      </c>
      <c r="AM1967" s="199" t="str">
        <f t="shared" si="3312"/>
        <v>AM$17</v>
      </c>
      <c r="AN1967" s="199" t="str">
        <f t="shared" si="3312"/>
        <v>AN$17</v>
      </c>
      <c r="AO1967" s="199" t="str">
        <f t="shared" si="3312"/>
        <v>AO$17</v>
      </c>
      <c r="AP1967" s="199" t="str">
        <f t="shared" si="3312"/>
        <v>AP$17</v>
      </c>
      <c r="AQ1967" s="199" t="str">
        <f t="shared" si="3312"/>
        <v>AQ$17</v>
      </c>
      <c r="AR1967" s="199" t="str">
        <f t="shared" si="3312"/>
        <v>AR$17</v>
      </c>
      <c r="AS1967" s="199" t="str">
        <f t="shared" si="3312"/>
        <v>AS$17</v>
      </c>
      <c r="AT1967" s="199" t="str">
        <f t="shared" si="3312"/>
        <v>AT$17</v>
      </c>
      <c r="AU1967" s="199" t="str">
        <f t="shared" si="3312"/>
        <v>AU$17</v>
      </c>
      <c r="AV1967" s="199" t="str">
        <f t="shared" si="3312"/>
        <v>AV$17</v>
      </c>
      <c r="AW1967" s="199" t="str">
        <f t="shared" si="3312"/>
        <v>AW$17</v>
      </c>
      <c r="AX1967" s="199" t="str">
        <f t="shared" si="3312"/>
        <v>AX$17</v>
      </c>
      <c r="AY1967" s="199" t="str">
        <f t="shared" ref="AY1967:CD1967" si="3313">AY$21</f>
        <v>AY$17</v>
      </c>
      <c r="AZ1967" s="199" t="str">
        <f t="shared" si="3313"/>
        <v>AZ$17</v>
      </c>
      <c r="BA1967" s="199" t="str">
        <f t="shared" si="3313"/>
        <v>BA$17</v>
      </c>
      <c r="BB1967" s="199" t="str">
        <f t="shared" si="3313"/>
        <v>BB$17</v>
      </c>
      <c r="BC1967" s="199" t="str">
        <f t="shared" si="3313"/>
        <v>BC$17</v>
      </c>
      <c r="BD1967" s="199" t="str">
        <f t="shared" si="3313"/>
        <v>BD$17</v>
      </c>
      <c r="BE1967" s="199" t="str">
        <f t="shared" si="3313"/>
        <v>BE$17</v>
      </c>
      <c r="BF1967" s="199" t="str">
        <f t="shared" si="3313"/>
        <v>BF$17</v>
      </c>
      <c r="BG1967" s="199" t="str">
        <f t="shared" si="3313"/>
        <v>BG$17</v>
      </c>
      <c r="BH1967" s="199" t="str">
        <f t="shared" si="3313"/>
        <v>BH$17</v>
      </c>
      <c r="BI1967" s="199" t="str">
        <f t="shared" si="3313"/>
        <v>BI$17</v>
      </c>
      <c r="BJ1967" s="199" t="str">
        <f t="shared" si="3313"/>
        <v>BJ$17</v>
      </c>
      <c r="BK1967" s="199" t="str">
        <f t="shared" si="3313"/>
        <v>BK$17</v>
      </c>
      <c r="BL1967" s="199" t="str">
        <f t="shared" si="3313"/>
        <v>BL$17</v>
      </c>
      <c r="BM1967" s="199" t="str">
        <f t="shared" si="3313"/>
        <v>BM$17</v>
      </c>
      <c r="BN1967" s="199" t="str">
        <f t="shared" si="3313"/>
        <v>BN$17</v>
      </c>
      <c r="BO1967" s="199" t="str">
        <f t="shared" si="3313"/>
        <v>BO$17</v>
      </c>
      <c r="BP1967" s="199" t="str">
        <f t="shared" si="3313"/>
        <v>BP$17</v>
      </c>
      <c r="BQ1967" s="199" t="str">
        <f t="shared" si="3313"/>
        <v>BQ$17</v>
      </c>
      <c r="BR1967" s="199" t="str">
        <f t="shared" si="3313"/>
        <v>BR$17</v>
      </c>
      <c r="BS1967" s="199" t="str">
        <f t="shared" si="3313"/>
        <v>BS$17</v>
      </c>
      <c r="BT1967" s="199" t="str">
        <f t="shared" si="3313"/>
        <v>BT$17</v>
      </c>
      <c r="BU1967" s="199" t="str">
        <f t="shared" si="3313"/>
        <v>BU$17</v>
      </c>
      <c r="BV1967" s="199" t="str">
        <f t="shared" si="3313"/>
        <v>BV$17</v>
      </c>
      <c r="BW1967" s="199" t="str">
        <f t="shared" si="3313"/>
        <v>BW$17</v>
      </c>
      <c r="BX1967" s="199" t="str">
        <f t="shared" si="3313"/>
        <v>BX$17</v>
      </c>
      <c r="BY1967" s="199" t="str">
        <f t="shared" si="3313"/>
        <v>BY$17</v>
      </c>
      <c r="BZ1967" s="199" t="str">
        <f t="shared" si="3313"/>
        <v>BZ$17</v>
      </c>
      <c r="CA1967" s="199" t="str">
        <f t="shared" si="3313"/>
        <v>CA$17</v>
      </c>
      <c r="CB1967" s="199" t="str">
        <f t="shared" si="3313"/>
        <v>CB$17</v>
      </c>
      <c r="CC1967" s="199" t="str">
        <f t="shared" si="3313"/>
        <v>CC$17</v>
      </c>
      <c r="CD1967" s="199" t="str">
        <f t="shared" si="3313"/>
        <v>CD$17</v>
      </c>
      <c r="CE1967" s="199" t="str">
        <f t="shared" ref="CE1967:CL1967" si="3314">CE$21</f>
        <v>CE$17</v>
      </c>
      <c r="CF1967" s="199" t="str">
        <f t="shared" si="3314"/>
        <v>CF$17</v>
      </c>
      <c r="CG1967" s="199" t="str">
        <f t="shared" si="3314"/>
        <v>CG$17</v>
      </c>
      <c r="CH1967" s="199" t="str">
        <f t="shared" si="3314"/>
        <v>CH$17</v>
      </c>
      <c r="CI1967" s="199" t="str">
        <f t="shared" si="3314"/>
        <v>CI$17</v>
      </c>
      <c r="CJ1967" s="199" t="str">
        <f t="shared" si="3314"/>
        <v>CJ$17</v>
      </c>
      <c r="CK1967" s="199" t="str">
        <f t="shared" si="3314"/>
        <v>CK$17</v>
      </c>
      <c r="CL1967" s="199" t="str">
        <f t="shared" si="3314"/>
        <v>CL$17</v>
      </c>
      <c r="CN1967" s="201"/>
      <c r="CO1967" s="199" t="str">
        <f t="shared" ref="CO1967:DL1967" si="3315">CO$21</f>
        <v>CO$17</v>
      </c>
      <c r="CP1967" s="199" t="str">
        <f t="shared" si="3315"/>
        <v>CP$17</v>
      </c>
      <c r="CQ1967" s="199" t="str">
        <f t="shared" si="3315"/>
        <v>CQ$17</v>
      </c>
      <c r="CR1967" s="199" t="str">
        <f t="shared" si="3315"/>
        <v>CR$17</v>
      </c>
      <c r="CS1967" s="199" t="str">
        <f t="shared" si="3315"/>
        <v>CS$17</v>
      </c>
      <c r="CT1967" s="199" t="str">
        <f t="shared" si="3315"/>
        <v>CT$17</v>
      </c>
      <c r="CU1967" s="199" t="str">
        <f t="shared" si="3315"/>
        <v>CU$17</v>
      </c>
      <c r="CV1967" s="199" t="str">
        <f t="shared" si="3315"/>
        <v>CV$17</v>
      </c>
      <c r="CW1967" s="199" t="str">
        <f t="shared" si="3315"/>
        <v>CW$17</v>
      </c>
      <c r="CX1967" s="199" t="str">
        <f t="shared" si="3315"/>
        <v>CX$17</v>
      </c>
      <c r="CY1967" s="199" t="str">
        <f t="shared" si="3315"/>
        <v>CY$17</v>
      </c>
      <c r="CZ1967" s="199" t="str">
        <f t="shared" si="3315"/>
        <v>CZ$17</v>
      </c>
      <c r="DA1967" s="199" t="str">
        <f t="shared" si="3315"/>
        <v>DA$17</v>
      </c>
      <c r="DB1967" s="199" t="str">
        <f t="shared" si="3315"/>
        <v>DB$17</v>
      </c>
      <c r="DC1967" s="199" t="str">
        <f t="shared" si="3315"/>
        <v>DC$17</v>
      </c>
      <c r="DD1967" s="199" t="str">
        <f t="shared" si="3315"/>
        <v>DD$17</v>
      </c>
      <c r="DE1967" s="199" t="str">
        <f t="shared" si="3315"/>
        <v>DE$17</v>
      </c>
      <c r="DF1967" s="199" t="str">
        <f t="shared" si="3315"/>
        <v>DF$17</v>
      </c>
      <c r="DG1967" s="199" t="str">
        <f t="shared" si="3315"/>
        <v>DG$17</v>
      </c>
      <c r="DH1967" s="199" t="str">
        <f t="shared" si="3315"/>
        <v>DH$17</v>
      </c>
      <c r="DI1967" s="199" t="str">
        <f t="shared" si="3315"/>
        <v>DI$17</v>
      </c>
      <c r="DJ1967" s="199" t="str">
        <f t="shared" si="3315"/>
        <v>DJ$17</v>
      </c>
      <c r="DK1967" s="199" t="str">
        <f t="shared" si="3315"/>
        <v>DK$17</v>
      </c>
      <c r="DL1967" s="199" t="str">
        <f t="shared" si="3315"/>
        <v>DL$17</v>
      </c>
    </row>
    <row r="1968" spans="1:116" x14ac:dyDescent="0.4">
      <c r="A1968" s="174"/>
      <c r="E1968" s="8"/>
      <c r="G1968" s="175" t="s">
        <v>491</v>
      </c>
      <c r="H1968" s="200"/>
      <c r="I1968" s="201"/>
      <c r="J1968" s="201"/>
      <c r="K1968" s="202"/>
      <c r="L1968" s="202"/>
      <c r="M1968" s="202"/>
      <c r="N1968" s="202"/>
      <c r="O1968" s="202"/>
      <c r="P1968" s="202"/>
      <c r="R1968" s="202"/>
      <c r="S1968" s="190"/>
      <c r="T1968" s="190"/>
      <c r="U1968" s="190"/>
      <c r="V1968" s="190"/>
      <c r="W1968" s="190"/>
      <c r="X1968" s="190"/>
      <c r="Y1968" s="190"/>
      <c r="Z1968" s="190"/>
      <c r="AA1968" s="190"/>
      <c r="AB1968" s="190"/>
      <c r="AC1968" s="190"/>
      <c r="AD1968" s="190"/>
      <c r="AE1968" s="190"/>
      <c r="AF1968" s="190"/>
      <c r="AG1968" s="190"/>
      <c r="AH1968" s="190"/>
      <c r="AI1968" s="190"/>
      <c r="AJ1968" s="190"/>
      <c r="AK1968" s="190"/>
      <c r="AL1968" s="190"/>
      <c r="AM1968" s="190"/>
      <c r="AN1968" s="190"/>
      <c r="AO1968" s="190"/>
      <c r="AP1968" s="190"/>
      <c r="AQ1968" s="190"/>
      <c r="AR1968" s="190"/>
      <c r="AS1968" s="190"/>
      <c r="AT1968" s="190"/>
      <c r="AU1968" s="190"/>
      <c r="AV1968" s="190"/>
      <c r="AW1968" s="190"/>
      <c r="AX1968" s="190"/>
      <c r="AY1968" s="190"/>
      <c r="AZ1968" s="190"/>
      <c r="BA1968" s="190"/>
      <c r="BB1968" s="190"/>
      <c r="BC1968" s="190"/>
      <c r="BD1968" s="190"/>
      <c r="BE1968" s="190"/>
      <c r="BF1968" s="190"/>
      <c r="BG1968" s="190"/>
      <c r="BH1968" s="190"/>
      <c r="BI1968" s="190"/>
      <c r="BJ1968" s="190"/>
      <c r="BK1968" s="190"/>
      <c r="BL1968" s="190"/>
      <c r="BM1968" s="190"/>
      <c r="BN1968" s="190"/>
      <c r="BO1968" s="190"/>
      <c r="BP1968" s="190"/>
      <c r="BQ1968" s="190"/>
      <c r="BR1968" s="190"/>
      <c r="BS1968" s="190"/>
      <c r="BT1968" s="190"/>
      <c r="BU1968" s="190"/>
      <c r="BV1968" s="190"/>
      <c r="BW1968" s="190"/>
      <c r="BX1968" s="190"/>
      <c r="BY1968" s="190"/>
      <c r="BZ1968" s="190"/>
      <c r="CA1968" s="190"/>
      <c r="CB1968" s="190"/>
      <c r="CC1968" s="190"/>
      <c r="CD1968" s="190"/>
      <c r="CE1968" s="190"/>
      <c r="CF1968" s="190"/>
      <c r="CG1968" s="190"/>
      <c r="CH1968" s="190"/>
      <c r="CI1968" s="190"/>
      <c r="CJ1968" s="190"/>
      <c r="CK1968" s="190"/>
      <c r="CL1968" s="190"/>
      <c r="CN1968" s="201"/>
      <c r="CO1968" s="190"/>
      <c r="CP1968" s="190"/>
      <c r="CQ1968" s="190"/>
      <c r="CR1968" s="190"/>
      <c r="CS1968" s="190"/>
      <c r="CT1968" s="190"/>
      <c r="CU1968" s="190"/>
      <c r="CV1968" s="190"/>
      <c r="CW1968" s="190"/>
      <c r="CX1968" s="190"/>
      <c r="CY1968" s="190"/>
      <c r="CZ1968" s="190"/>
      <c r="DA1968" s="190"/>
      <c r="DB1968" s="190"/>
      <c r="DC1968" s="190"/>
      <c r="DD1968" s="190"/>
      <c r="DE1968" s="190"/>
      <c r="DF1968" s="190"/>
      <c r="DG1968" s="190"/>
      <c r="DH1968" s="190"/>
      <c r="DI1968" s="190"/>
      <c r="DJ1968" s="190"/>
      <c r="DK1968" s="190"/>
      <c r="DL1968" s="190"/>
    </row>
    <row r="1969" spans="1:116" x14ac:dyDescent="0.4">
      <c r="A1969" s="174"/>
      <c r="E1969" s="8"/>
      <c r="G1969" s="175" t="s">
        <v>505</v>
      </c>
      <c r="H1969" s="200"/>
      <c r="I1969" s="201"/>
      <c r="J1969" s="201"/>
      <c r="K1969" s="202"/>
      <c r="L1969" s="202"/>
      <c r="M1969" s="202"/>
      <c r="N1969" s="202"/>
      <c r="O1969" s="202"/>
      <c r="P1969" s="202"/>
      <c r="R1969" s="202"/>
      <c r="S1969" s="190"/>
      <c r="T1969" s="190"/>
      <c r="U1969" s="190"/>
      <c r="V1969" s="190"/>
      <c r="W1969" s="190"/>
      <c r="X1969" s="190"/>
      <c r="Y1969" s="190"/>
      <c r="Z1969" s="190"/>
      <c r="AA1969" s="190"/>
      <c r="AB1969" s="190"/>
      <c r="AC1969" s="190"/>
      <c r="AD1969" s="190"/>
      <c r="AE1969" s="190"/>
      <c r="AF1969" s="190"/>
      <c r="AG1969" s="190"/>
      <c r="AH1969" s="190"/>
      <c r="AI1969" s="190"/>
      <c r="AJ1969" s="190"/>
      <c r="AK1969" s="190"/>
      <c r="AL1969" s="190"/>
      <c r="AM1969" s="190"/>
      <c r="AN1969" s="190"/>
      <c r="AO1969" s="190"/>
      <c r="AP1969" s="190"/>
      <c r="AQ1969" s="190"/>
      <c r="AR1969" s="190"/>
      <c r="AS1969" s="190"/>
      <c r="AT1969" s="190"/>
      <c r="AU1969" s="190"/>
      <c r="AV1969" s="190"/>
      <c r="AW1969" s="190"/>
      <c r="AX1969" s="190"/>
      <c r="AY1969" s="190"/>
      <c r="AZ1969" s="190"/>
      <c r="BA1969" s="190"/>
      <c r="BB1969" s="190"/>
      <c r="BC1969" s="190"/>
      <c r="BD1969" s="190"/>
      <c r="BE1969" s="190"/>
      <c r="BF1969" s="190"/>
      <c r="BG1969" s="190"/>
      <c r="BH1969" s="190"/>
      <c r="BI1969" s="190"/>
      <c r="BJ1969" s="190"/>
      <c r="BK1969" s="190"/>
      <c r="BL1969" s="190"/>
      <c r="BM1969" s="190"/>
      <c r="BN1969" s="190"/>
      <c r="BO1969" s="190"/>
      <c r="BP1969" s="190"/>
      <c r="BQ1969" s="190"/>
      <c r="BR1969" s="190"/>
      <c r="BS1969" s="190"/>
      <c r="BT1969" s="190"/>
      <c r="BU1969" s="190"/>
      <c r="BV1969" s="190"/>
      <c r="BW1969" s="190"/>
      <c r="BX1969" s="190"/>
      <c r="BY1969" s="190"/>
      <c r="BZ1969" s="190"/>
      <c r="CA1969" s="190"/>
      <c r="CB1969" s="190"/>
      <c r="CC1969" s="190"/>
      <c r="CD1969" s="190"/>
      <c r="CE1969" s="190"/>
      <c r="CF1969" s="190"/>
      <c r="CG1969" s="190"/>
      <c r="CH1969" s="190"/>
      <c r="CI1969" s="190"/>
      <c r="CJ1969" s="190"/>
      <c r="CK1969" s="190"/>
      <c r="CL1969" s="190"/>
      <c r="CN1969" s="201"/>
      <c r="CO1969" s="190"/>
      <c r="CP1969" s="190"/>
      <c r="CQ1969" s="190"/>
      <c r="CR1969" s="190"/>
      <c r="CS1969" s="190"/>
      <c r="CT1969" s="190"/>
      <c r="CU1969" s="190"/>
      <c r="CV1969" s="190"/>
      <c r="CW1969" s="190"/>
      <c r="CX1969" s="190"/>
      <c r="CY1969" s="190"/>
      <c r="CZ1969" s="190"/>
      <c r="DA1969" s="190"/>
      <c r="DB1969" s="190"/>
      <c r="DC1969" s="190"/>
      <c r="DD1969" s="190"/>
      <c r="DE1969" s="190"/>
      <c r="DF1969" s="190"/>
      <c r="DG1969" s="190"/>
      <c r="DH1969" s="190"/>
      <c r="DI1969" s="190"/>
      <c r="DJ1969" s="190"/>
      <c r="DK1969" s="190"/>
      <c r="DL1969" s="190"/>
    </row>
    <row r="1970" spans="1:116" x14ac:dyDescent="0.4">
      <c r="A1970" s="174"/>
      <c r="E1970" s="8"/>
      <c r="G1970" s="175" t="s">
        <v>463</v>
      </c>
      <c r="H1970" s="200"/>
      <c r="I1970" s="201"/>
      <c r="J1970" s="201"/>
      <c r="K1970" s="202"/>
      <c r="L1970" s="202"/>
      <c r="M1970" s="202"/>
      <c r="N1970" s="202"/>
      <c r="O1970" s="202"/>
      <c r="P1970" s="202"/>
      <c r="R1970" s="202"/>
      <c r="S1970" s="190" t="str">
        <f t="shared" ref="S1970:AX1970" si="3316">S$22</f>
        <v>S$18</v>
      </c>
      <c r="T1970" s="190" t="str">
        <f t="shared" si="3316"/>
        <v>T$18</v>
      </c>
      <c r="U1970" s="190" t="str">
        <f t="shared" si="3316"/>
        <v>U$18</v>
      </c>
      <c r="V1970" s="190" t="str">
        <f t="shared" si="3316"/>
        <v>V$18</v>
      </c>
      <c r="W1970" s="190" t="str">
        <f t="shared" si="3316"/>
        <v>W$18</v>
      </c>
      <c r="X1970" s="190" t="str">
        <f t="shared" si="3316"/>
        <v>X$18</v>
      </c>
      <c r="Y1970" s="190" t="str">
        <f t="shared" si="3316"/>
        <v>Y$18</v>
      </c>
      <c r="Z1970" s="190" t="str">
        <f t="shared" si="3316"/>
        <v>Z$18</v>
      </c>
      <c r="AA1970" s="190" t="str">
        <f t="shared" si="3316"/>
        <v>AA$18</v>
      </c>
      <c r="AB1970" s="190" t="str">
        <f t="shared" si="3316"/>
        <v>AB$18</v>
      </c>
      <c r="AC1970" s="190" t="str">
        <f t="shared" si="3316"/>
        <v>AC$18</v>
      </c>
      <c r="AD1970" s="190" t="str">
        <f t="shared" si="3316"/>
        <v>AD$18</v>
      </c>
      <c r="AE1970" s="190" t="str">
        <f t="shared" si="3316"/>
        <v>AE$18</v>
      </c>
      <c r="AF1970" s="190" t="str">
        <f t="shared" si="3316"/>
        <v>AF$18</v>
      </c>
      <c r="AG1970" s="190" t="str">
        <f t="shared" si="3316"/>
        <v>AG$18</v>
      </c>
      <c r="AH1970" s="190" t="str">
        <f t="shared" si="3316"/>
        <v>AH$18</v>
      </c>
      <c r="AI1970" s="190" t="str">
        <f t="shared" si="3316"/>
        <v>AI$18</v>
      </c>
      <c r="AJ1970" s="190" t="str">
        <f t="shared" si="3316"/>
        <v>AJ$18</v>
      </c>
      <c r="AK1970" s="190" t="str">
        <f t="shared" si="3316"/>
        <v>AK$18</v>
      </c>
      <c r="AL1970" s="190" t="str">
        <f t="shared" si="3316"/>
        <v>AL$18</v>
      </c>
      <c r="AM1970" s="190" t="str">
        <f t="shared" si="3316"/>
        <v>AM$18</v>
      </c>
      <c r="AN1970" s="190" t="str">
        <f t="shared" si="3316"/>
        <v>AN$18</v>
      </c>
      <c r="AO1970" s="190" t="str">
        <f t="shared" si="3316"/>
        <v>AO$18</v>
      </c>
      <c r="AP1970" s="190" t="str">
        <f t="shared" si="3316"/>
        <v>AP$18</v>
      </c>
      <c r="AQ1970" s="190" t="str">
        <f t="shared" si="3316"/>
        <v>AQ$18</v>
      </c>
      <c r="AR1970" s="190" t="str">
        <f t="shared" si="3316"/>
        <v>AR$18</v>
      </c>
      <c r="AS1970" s="190" t="str">
        <f t="shared" si="3316"/>
        <v>AS$18</v>
      </c>
      <c r="AT1970" s="190" t="str">
        <f t="shared" si="3316"/>
        <v>AT$18</v>
      </c>
      <c r="AU1970" s="190" t="str">
        <f t="shared" si="3316"/>
        <v>AU$18</v>
      </c>
      <c r="AV1970" s="190" t="str">
        <f t="shared" si="3316"/>
        <v>AV$18</v>
      </c>
      <c r="AW1970" s="190" t="str">
        <f t="shared" si="3316"/>
        <v>AW$18</v>
      </c>
      <c r="AX1970" s="190" t="str">
        <f t="shared" si="3316"/>
        <v>AX$18</v>
      </c>
      <c r="AY1970" s="190" t="str">
        <f t="shared" ref="AY1970:CD1970" si="3317">AY$22</f>
        <v>AY$18</v>
      </c>
      <c r="AZ1970" s="190" t="str">
        <f t="shared" si="3317"/>
        <v>AZ$18</v>
      </c>
      <c r="BA1970" s="190" t="str">
        <f t="shared" si="3317"/>
        <v>BA$18</v>
      </c>
      <c r="BB1970" s="190" t="str">
        <f t="shared" si="3317"/>
        <v>BB$18</v>
      </c>
      <c r="BC1970" s="190" t="str">
        <f t="shared" si="3317"/>
        <v>BC$18</v>
      </c>
      <c r="BD1970" s="190" t="str">
        <f t="shared" si="3317"/>
        <v>BD$18</v>
      </c>
      <c r="BE1970" s="190" t="str">
        <f t="shared" si="3317"/>
        <v>BE$18</v>
      </c>
      <c r="BF1970" s="190" t="str">
        <f t="shared" si="3317"/>
        <v>BF$18</v>
      </c>
      <c r="BG1970" s="190" t="str">
        <f t="shared" si="3317"/>
        <v>BG$18</v>
      </c>
      <c r="BH1970" s="190" t="str">
        <f t="shared" si="3317"/>
        <v>BH$18</v>
      </c>
      <c r="BI1970" s="190" t="str">
        <f t="shared" si="3317"/>
        <v>BI$18</v>
      </c>
      <c r="BJ1970" s="190" t="str">
        <f t="shared" si="3317"/>
        <v>BJ$18</v>
      </c>
      <c r="BK1970" s="190" t="str">
        <f t="shared" si="3317"/>
        <v>BK$18</v>
      </c>
      <c r="BL1970" s="190" t="str">
        <f t="shared" si="3317"/>
        <v>BL$18</v>
      </c>
      <c r="BM1970" s="190" t="str">
        <f t="shared" si="3317"/>
        <v>BM$18</v>
      </c>
      <c r="BN1970" s="190" t="str">
        <f t="shared" si="3317"/>
        <v>BN$18</v>
      </c>
      <c r="BO1970" s="190" t="str">
        <f t="shared" si="3317"/>
        <v>BO$18</v>
      </c>
      <c r="BP1970" s="190" t="str">
        <f t="shared" si="3317"/>
        <v>BP$18</v>
      </c>
      <c r="BQ1970" s="190" t="str">
        <f t="shared" si="3317"/>
        <v>BQ$18</v>
      </c>
      <c r="BR1970" s="190" t="str">
        <f t="shared" si="3317"/>
        <v>BR$18</v>
      </c>
      <c r="BS1970" s="190" t="str">
        <f t="shared" si="3317"/>
        <v>BS$18</v>
      </c>
      <c r="BT1970" s="190" t="str">
        <f t="shared" si="3317"/>
        <v>BT$18</v>
      </c>
      <c r="BU1970" s="190" t="str">
        <f t="shared" si="3317"/>
        <v>BU$18</v>
      </c>
      <c r="BV1970" s="190" t="str">
        <f t="shared" si="3317"/>
        <v>BV$18</v>
      </c>
      <c r="BW1970" s="190" t="str">
        <f t="shared" si="3317"/>
        <v>BW$18</v>
      </c>
      <c r="BX1970" s="190" t="str">
        <f t="shared" si="3317"/>
        <v>BX$18</v>
      </c>
      <c r="BY1970" s="190" t="str">
        <f t="shared" si="3317"/>
        <v>BY$18</v>
      </c>
      <c r="BZ1970" s="190" t="str">
        <f t="shared" si="3317"/>
        <v>BZ$18</v>
      </c>
      <c r="CA1970" s="190" t="str">
        <f t="shared" si="3317"/>
        <v>CA$18</v>
      </c>
      <c r="CB1970" s="190" t="str">
        <f t="shared" si="3317"/>
        <v>CB$18</v>
      </c>
      <c r="CC1970" s="190" t="str">
        <f t="shared" si="3317"/>
        <v>CC$18</v>
      </c>
      <c r="CD1970" s="190" t="str">
        <f t="shared" si="3317"/>
        <v>CD$18</v>
      </c>
      <c r="CE1970" s="190" t="str">
        <f t="shared" ref="CE1970:CL1970" si="3318">CE$22</f>
        <v>CE$18</v>
      </c>
      <c r="CF1970" s="190" t="str">
        <f t="shared" si="3318"/>
        <v>CF$18</v>
      </c>
      <c r="CG1970" s="190" t="str">
        <f t="shared" si="3318"/>
        <v>CG$18</v>
      </c>
      <c r="CH1970" s="190" t="str">
        <f t="shared" si="3318"/>
        <v>CH$18</v>
      </c>
      <c r="CI1970" s="190" t="str">
        <f t="shared" si="3318"/>
        <v>CI$18</v>
      </c>
      <c r="CJ1970" s="190" t="str">
        <f t="shared" si="3318"/>
        <v>CJ$18</v>
      </c>
      <c r="CK1970" s="190" t="str">
        <f t="shared" si="3318"/>
        <v>CK$18</v>
      </c>
      <c r="CL1970" s="190" t="str">
        <f t="shared" si="3318"/>
        <v>CL$18</v>
      </c>
      <c r="CN1970" s="201"/>
      <c r="CO1970" s="190" t="str">
        <f t="shared" ref="CO1970:DL1970" si="3319">CO$22</f>
        <v>CO$18</v>
      </c>
      <c r="CP1970" s="190" t="str">
        <f t="shared" si="3319"/>
        <v>CP$18</v>
      </c>
      <c r="CQ1970" s="190" t="str">
        <f t="shared" si="3319"/>
        <v>CQ$18</v>
      </c>
      <c r="CR1970" s="190" t="str">
        <f t="shared" si="3319"/>
        <v>CR$18</v>
      </c>
      <c r="CS1970" s="190" t="str">
        <f t="shared" si="3319"/>
        <v>CS$18</v>
      </c>
      <c r="CT1970" s="190" t="str">
        <f t="shared" si="3319"/>
        <v>CT$18</v>
      </c>
      <c r="CU1970" s="190" t="str">
        <f t="shared" si="3319"/>
        <v>CU$18</v>
      </c>
      <c r="CV1970" s="190" t="str">
        <f t="shared" si="3319"/>
        <v>CV$18</v>
      </c>
      <c r="CW1970" s="190" t="str">
        <f t="shared" si="3319"/>
        <v>CW$18</v>
      </c>
      <c r="CX1970" s="190" t="str">
        <f t="shared" si="3319"/>
        <v>CX$18</v>
      </c>
      <c r="CY1970" s="190" t="str">
        <f t="shared" si="3319"/>
        <v>CY$18</v>
      </c>
      <c r="CZ1970" s="190" t="str">
        <f t="shared" si="3319"/>
        <v>CZ$18</v>
      </c>
      <c r="DA1970" s="190" t="str">
        <f t="shared" si="3319"/>
        <v>DA$18</v>
      </c>
      <c r="DB1970" s="190" t="str">
        <f t="shared" si="3319"/>
        <v>DB$18</v>
      </c>
      <c r="DC1970" s="190" t="str">
        <f t="shared" si="3319"/>
        <v>DC$18</v>
      </c>
      <c r="DD1970" s="190" t="str">
        <f t="shared" si="3319"/>
        <v>DD$18</v>
      </c>
      <c r="DE1970" s="190" t="str">
        <f t="shared" si="3319"/>
        <v>DE$18</v>
      </c>
      <c r="DF1970" s="190" t="str">
        <f t="shared" si="3319"/>
        <v>DF$18</v>
      </c>
      <c r="DG1970" s="190" t="str">
        <f t="shared" si="3319"/>
        <v>DG$18</v>
      </c>
      <c r="DH1970" s="190" t="str">
        <f t="shared" si="3319"/>
        <v>DH$18</v>
      </c>
      <c r="DI1970" s="190" t="str">
        <f t="shared" si="3319"/>
        <v>DI$18</v>
      </c>
      <c r="DJ1970" s="190" t="str">
        <f t="shared" si="3319"/>
        <v>DJ$18</v>
      </c>
      <c r="DK1970" s="190" t="str">
        <f t="shared" si="3319"/>
        <v>DK$18</v>
      </c>
      <c r="DL1970" s="190" t="str">
        <f t="shared" si="3319"/>
        <v>DL$18</v>
      </c>
    </row>
    <row r="1971" spans="1:116" x14ac:dyDescent="0.4">
      <c r="A1971" s="174"/>
      <c r="E1971" s="8"/>
      <c r="G1971" s="175" t="s">
        <v>464</v>
      </c>
      <c r="H1971" s="200"/>
      <c r="I1971" s="201"/>
      <c r="J1971" s="201"/>
      <c r="K1971" s="202"/>
      <c r="L1971" s="202"/>
      <c r="M1971" s="202"/>
      <c r="N1971" s="202"/>
      <c r="O1971" s="202"/>
      <c r="P1971" s="202"/>
      <c r="R1971" s="202"/>
      <c r="S1971" s="190" t="str">
        <f t="shared" ref="S1971:AX1971" si="3320">S$23</f>
        <v>S$19</v>
      </c>
      <c r="T1971" s="190" t="str">
        <f t="shared" si="3320"/>
        <v>T$19</v>
      </c>
      <c r="U1971" s="190" t="str">
        <f t="shared" si="3320"/>
        <v>U$19</v>
      </c>
      <c r="V1971" s="190" t="str">
        <f t="shared" si="3320"/>
        <v>V$19</v>
      </c>
      <c r="W1971" s="190" t="str">
        <f t="shared" si="3320"/>
        <v>W$19</v>
      </c>
      <c r="X1971" s="190" t="str">
        <f t="shared" si="3320"/>
        <v>X$19</v>
      </c>
      <c r="Y1971" s="190" t="str">
        <f t="shared" si="3320"/>
        <v>Y$19</v>
      </c>
      <c r="Z1971" s="190" t="str">
        <f t="shared" si="3320"/>
        <v>Z$19</v>
      </c>
      <c r="AA1971" s="190" t="str">
        <f t="shared" si="3320"/>
        <v>AA$19</v>
      </c>
      <c r="AB1971" s="190" t="str">
        <f t="shared" si="3320"/>
        <v>AB$19</v>
      </c>
      <c r="AC1971" s="190" t="str">
        <f t="shared" si="3320"/>
        <v>AC$19</v>
      </c>
      <c r="AD1971" s="190" t="str">
        <f t="shared" si="3320"/>
        <v>AD$19</v>
      </c>
      <c r="AE1971" s="190" t="str">
        <f t="shared" si="3320"/>
        <v>AE$19</v>
      </c>
      <c r="AF1971" s="190" t="str">
        <f t="shared" si="3320"/>
        <v>AF$19</v>
      </c>
      <c r="AG1971" s="190" t="str">
        <f t="shared" si="3320"/>
        <v>AG$19</v>
      </c>
      <c r="AH1971" s="190" t="str">
        <f t="shared" si="3320"/>
        <v>AH$19</v>
      </c>
      <c r="AI1971" s="190" t="str">
        <f t="shared" si="3320"/>
        <v>AI$19</v>
      </c>
      <c r="AJ1971" s="190" t="str">
        <f t="shared" si="3320"/>
        <v>AJ$19</v>
      </c>
      <c r="AK1971" s="190" t="str">
        <f t="shared" si="3320"/>
        <v>AK$19</v>
      </c>
      <c r="AL1971" s="190" t="str">
        <f t="shared" si="3320"/>
        <v>AL$19</v>
      </c>
      <c r="AM1971" s="190" t="str">
        <f t="shared" si="3320"/>
        <v>AM$19</v>
      </c>
      <c r="AN1971" s="190" t="str">
        <f t="shared" si="3320"/>
        <v>AN$19</v>
      </c>
      <c r="AO1971" s="190" t="str">
        <f t="shared" si="3320"/>
        <v>AO$19</v>
      </c>
      <c r="AP1971" s="190" t="str">
        <f t="shared" si="3320"/>
        <v>AP$19</v>
      </c>
      <c r="AQ1971" s="190" t="str">
        <f t="shared" si="3320"/>
        <v>AQ$19</v>
      </c>
      <c r="AR1971" s="190" t="str">
        <f t="shared" si="3320"/>
        <v>AR$19</v>
      </c>
      <c r="AS1971" s="190" t="str">
        <f t="shared" si="3320"/>
        <v>AS$19</v>
      </c>
      <c r="AT1971" s="190" t="str">
        <f t="shared" si="3320"/>
        <v>AT$19</v>
      </c>
      <c r="AU1971" s="190" t="str">
        <f t="shared" si="3320"/>
        <v>AU$19</v>
      </c>
      <c r="AV1971" s="190" t="str">
        <f t="shared" si="3320"/>
        <v>AV$19</v>
      </c>
      <c r="AW1971" s="190" t="str">
        <f t="shared" si="3320"/>
        <v>AW$19</v>
      </c>
      <c r="AX1971" s="190" t="str">
        <f t="shared" si="3320"/>
        <v>AX$19</v>
      </c>
      <c r="AY1971" s="190" t="str">
        <f t="shared" ref="AY1971:CD1971" si="3321">AY$23</f>
        <v>AY$19</v>
      </c>
      <c r="AZ1971" s="190" t="str">
        <f t="shared" si="3321"/>
        <v>AZ$19</v>
      </c>
      <c r="BA1971" s="190" t="str">
        <f t="shared" si="3321"/>
        <v>BA$19</v>
      </c>
      <c r="BB1971" s="190" t="str">
        <f t="shared" si="3321"/>
        <v>BB$19</v>
      </c>
      <c r="BC1971" s="190" t="str">
        <f t="shared" si="3321"/>
        <v>BC$19</v>
      </c>
      <c r="BD1971" s="190" t="str">
        <f t="shared" si="3321"/>
        <v>BD$19</v>
      </c>
      <c r="BE1971" s="190" t="str">
        <f t="shared" si="3321"/>
        <v>BE$19</v>
      </c>
      <c r="BF1971" s="190" t="str">
        <f t="shared" si="3321"/>
        <v>BF$19</v>
      </c>
      <c r="BG1971" s="190" t="str">
        <f t="shared" si="3321"/>
        <v>BG$19</v>
      </c>
      <c r="BH1971" s="190" t="str">
        <f t="shared" si="3321"/>
        <v>BH$19</v>
      </c>
      <c r="BI1971" s="190" t="str">
        <f t="shared" si="3321"/>
        <v>BI$19</v>
      </c>
      <c r="BJ1971" s="190" t="str">
        <f t="shared" si="3321"/>
        <v>BJ$19</v>
      </c>
      <c r="BK1971" s="190" t="str">
        <f t="shared" si="3321"/>
        <v>BK$19</v>
      </c>
      <c r="BL1971" s="190" t="str">
        <f t="shared" si="3321"/>
        <v>BL$19</v>
      </c>
      <c r="BM1971" s="190" t="str">
        <f t="shared" si="3321"/>
        <v>BM$19</v>
      </c>
      <c r="BN1971" s="190" t="str">
        <f t="shared" si="3321"/>
        <v>BN$19</v>
      </c>
      <c r="BO1971" s="190" t="str">
        <f t="shared" si="3321"/>
        <v>BO$19</v>
      </c>
      <c r="BP1971" s="190" t="str">
        <f t="shared" si="3321"/>
        <v>BP$19</v>
      </c>
      <c r="BQ1971" s="190" t="str">
        <f t="shared" si="3321"/>
        <v>BQ$19</v>
      </c>
      <c r="BR1971" s="190" t="str">
        <f t="shared" si="3321"/>
        <v>BR$19</v>
      </c>
      <c r="BS1971" s="190" t="str">
        <f t="shared" si="3321"/>
        <v>BS$19</v>
      </c>
      <c r="BT1971" s="190" t="str">
        <f t="shared" si="3321"/>
        <v>BT$19</v>
      </c>
      <c r="BU1971" s="190" t="str">
        <f t="shared" si="3321"/>
        <v>BU$19</v>
      </c>
      <c r="BV1971" s="190" t="str">
        <f t="shared" si="3321"/>
        <v>BV$19</v>
      </c>
      <c r="BW1971" s="190" t="str">
        <f t="shared" si="3321"/>
        <v>BW$19</v>
      </c>
      <c r="BX1971" s="190" t="str">
        <f t="shared" si="3321"/>
        <v>BX$19</v>
      </c>
      <c r="BY1971" s="190" t="str">
        <f t="shared" si="3321"/>
        <v>BY$19</v>
      </c>
      <c r="BZ1971" s="190" t="str">
        <f t="shared" si="3321"/>
        <v>BZ$19</v>
      </c>
      <c r="CA1971" s="190" t="str">
        <f t="shared" si="3321"/>
        <v>CA$19</v>
      </c>
      <c r="CB1971" s="190" t="str">
        <f t="shared" si="3321"/>
        <v>CB$19</v>
      </c>
      <c r="CC1971" s="190" t="str">
        <f t="shared" si="3321"/>
        <v>CC$19</v>
      </c>
      <c r="CD1971" s="190" t="str">
        <f t="shared" si="3321"/>
        <v>CD$19</v>
      </c>
      <c r="CE1971" s="190" t="str">
        <f t="shared" ref="CE1971:CL1971" si="3322">CE$23</f>
        <v>CE$19</v>
      </c>
      <c r="CF1971" s="190" t="str">
        <f t="shared" si="3322"/>
        <v>CF$19</v>
      </c>
      <c r="CG1971" s="190" t="str">
        <f t="shared" si="3322"/>
        <v>CG$19</v>
      </c>
      <c r="CH1971" s="190" t="str">
        <f t="shared" si="3322"/>
        <v>CH$19</v>
      </c>
      <c r="CI1971" s="190" t="str">
        <f t="shared" si="3322"/>
        <v>CI$19</v>
      </c>
      <c r="CJ1971" s="190" t="str">
        <f t="shared" si="3322"/>
        <v>CJ$19</v>
      </c>
      <c r="CK1971" s="190" t="str">
        <f t="shared" si="3322"/>
        <v>CK$19</v>
      </c>
      <c r="CL1971" s="190" t="str">
        <f t="shared" si="3322"/>
        <v>CL$19</v>
      </c>
      <c r="CN1971" s="201"/>
      <c r="CO1971" s="190" t="str">
        <f t="shared" ref="CO1971:DL1971" si="3323">CO$23</f>
        <v>CO$19</v>
      </c>
      <c r="CP1971" s="190" t="str">
        <f t="shared" si="3323"/>
        <v>CP$19</v>
      </c>
      <c r="CQ1971" s="190" t="str">
        <f t="shared" si="3323"/>
        <v>CQ$19</v>
      </c>
      <c r="CR1971" s="190" t="str">
        <f t="shared" si="3323"/>
        <v>CR$19</v>
      </c>
      <c r="CS1971" s="190" t="str">
        <f t="shared" si="3323"/>
        <v>CS$19</v>
      </c>
      <c r="CT1971" s="190" t="str">
        <f t="shared" si="3323"/>
        <v>CT$19</v>
      </c>
      <c r="CU1971" s="190" t="str">
        <f t="shared" si="3323"/>
        <v>CU$19</v>
      </c>
      <c r="CV1971" s="190" t="str">
        <f t="shared" si="3323"/>
        <v>CV$19</v>
      </c>
      <c r="CW1971" s="190" t="str">
        <f t="shared" si="3323"/>
        <v>CW$19</v>
      </c>
      <c r="CX1971" s="190" t="str">
        <f t="shared" si="3323"/>
        <v>CX$19</v>
      </c>
      <c r="CY1971" s="190" t="str">
        <f t="shared" si="3323"/>
        <v>CY$19</v>
      </c>
      <c r="CZ1971" s="190" t="str">
        <f t="shared" si="3323"/>
        <v>CZ$19</v>
      </c>
      <c r="DA1971" s="190" t="str">
        <f t="shared" si="3323"/>
        <v>DA$19</v>
      </c>
      <c r="DB1971" s="190" t="str">
        <f t="shared" si="3323"/>
        <v>DB$19</v>
      </c>
      <c r="DC1971" s="190" t="str">
        <f t="shared" si="3323"/>
        <v>DC$19</v>
      </c>
      <c r="DD1971" s="190" t="str">
        <f t="shared" si="3323"/>
        <v>DD$19</v>
      </c>
      <c r="DE1971" s="190" t="str">
        <f t="shared" si="3323"/>
        <v>DE$19</v>
      </c>
      <c r="DF1971" s="190" t="str">
        <f t="shared" si="3323"/>
        <v>DF$19</v>
      </c>
      <c r="DG1971" s="190" t="str">
        <f t="shared" si="3323"/>
        <v>DG$19</v>
      </c>
      <c r="DH1971" s="190" t="str">
        <f t="shared" si="3323"/>
        <v>DH$19</v>
      </c>
      <c r="DI1971" s="190" t="str">
        <f t="shared" si="3323"/>
        <v>DI$19</v>
      </c>
      <c r="DJ1971" s="190" t="str">
        <f t="shared" si="3323"/>
        <v>DJ$19</v>
      </c>
      <c r="DK1971" s="190" t="str">
        <f t="shared" si="3323"/>
        <v>DK$19</v>
      </c>
      <c r="DL1971" s="190" t="str">
        <f t="shared" si="3323"/>
        <v>DL$19</v>
      </c>
    </row>
    <row r="1972" spans="1:116" x14ac:dyDescent="0.4">
      <c r="A1972" s="142" t="s">
        <v>218</v>
      </c>
      <c r="B1972" s="31" t="s">
        <v>81</v>
      </c>
      <c r="C1972" s="31"/>
      <c r="D1972" t="s">
        <v>762</v>
      </c>
      <c r="E1972" s="8" t="str">
        <f t="shared" ref="E1972:E1986" si="3324">ROW()&amp;" "&amp;D1972</f>
        <v>1972 DCHC-S</v>
      </c>
      <c r="F1972" t="s">
        <v>151</v>
      </c>
      <c r="G1972" s="143" t="s">
        <v>183</v>
      </c>
      <c r="H1972" s="142"/>
      <c r="I1972" s="144"/>
      <c r="J1972" s="144"/>
      <c r="K1972" s="142"/>
      <c r="L1972" s="142"/>
      <c r="M1972" s="142"/>
      <c r="N1972" s="142"/>
      <c r="O1972" s="142"/>
      <c r="P1972" s="142"/>
      <c r="R1972" s="143"/>
      <c r="S1972" s="168"/>
      <c r="T1972" s="168"/>
      <c r="U1972" s="168"/>
      <c r="V1972" s="168"/>
      <c r="W1972" s="168"/>
      <c r="X1972" s="168"/>
      <c r="Y1972" s="168"/>
      <c r="Z1972" s="168"/>
      <c r="AA1972" s="168"/>
      <c r="AB1972" s="168"/>
      <c r="AC1972" s="168"/>
      <c r="AD1972" s="168"/>
      <c r="AE1972" s="168"/>
      <c r="AF1972" s="168"/>
      <c r="AG1972" s="168"/>
      <c r="AH1972" s="168"/>
      <c r="AI1972" s="168"/>
      <c r="AJ1972" s="168"/>
      <c r="AK1972" s="168"/>
      <c r="AL1972" s="168"/>
      <c r="AM1972" s="168"/>
      <c r="AN1972" s="168"/>
      <c r="AO1972" s="168"/>
      <c r="AP1972" s="168"/>
      <c r="AQ1972" s="168"/>
      <c r="AR1972" s="168"/>
      <c r="AS1972" s="168"/>
      <c r="AT1972" s="168"/>
      <c r="AU1972" s="168"/>
      <c r="AV1972" s="168"/>
      <c r="AW1972" s="168"/>
      <c r="AX1972" s="168"/>
      <c r="AY1972" s="168"/>
      <c r="AZ1972" s="168"/>
      <c r="BA1972" s="168"/>
      <c r="BB1972" s="168"/>
      <c r="BC1972" s="168"/>
      <c r="BD1972" s="168"/>
      <c r="BE1972" s="168"/>
      <c r="BF1972" s="168"/>
      <c r="BG1972" s="168"/>
      <c r="BH1972" s="168"/>
      <c r="BI1972" s="168"/>
      <c r="BJ1972" s="168"/>
      <c r="BK1972" s="168"/>
      <c r="BL1972" s="168"/>
      <c r="BM1972" s="168"/>
      <c r="BN1972" s="168"/>
      <c r="BO1972" s="168"/>
      <c r="BP1972" s="168"/>
      <c r="BQ1972" s="168"/>
      <c r="BR1972" s="168"/>
      <c r="BS1972" s="168"/>
      <c r="BT1972" s="168"/>
      <c r="BU1972" s="168"/>
      <c r="BV1972" s="168"/>
      <c r="BW1972" s="168"/>
      <c r="BX1972" s="168"/>
      <c r="BY1972" s="168"/>
      <c r="BZ1972" s="168"/>
      <c r="CA1972" s="168"/>
      <c r="CB1972" s="168"/>
      <c r="CC1972" s="168"/>
      <c r="CD1972" s="168"/>
      <c r="CE1972" s="168"/>
      <c r="CF1972" s="168"/>
      <c r="CG1972" s="168"/>
      <c r="CH1972" s="168"/>
      <c r="CI1972" s="168"/>
      <c r="CJ1972" s="168"/>
      <c r="CK1972" s="168"/>
      <c r="CL1972" s="168"/>
      <c r="CN1972" s="144"/>
      <c r="CO1972" s="168"/>
      <c r="CP1972" s="168"/>
      <c r="CQ1972" s="168"/>
      <c r="CR1972" s="168"/>
      <c r="CS1972" s="168"/>
      <c r="CT1972" s="168"/>
      <c r="CU1972" s="168"/>
      <c r="CV1972" s="168"/>
      <c r="CW1972" s="168"/>
      <c r="CX1972" s="168"/>
      <c r="CY1972" s="168"/>
      <c r="CZ1972" s="168"/>
      <c r="DA1972" s="168"/>
      <c r="DB1972" s="168"/>
      <c r="DC1972" s="168"/>
      <c r="DD1972" s="168"/>
      <c r="DE1972" s="168"/>
      <c r="DF1972" s="168"/>
      <c r="DG1972" s="168"/>
      <c r="DH1972" s="168"/>
      <c r="DI1972" s="168"/>
      <c r="DJ1972" s="168"/>
      <c r="DK1972" s="168"/>
      <c r="DL1972" s="168"/>
    </row>
    <row r="1973" spans="1:116" x14ac:dyDescent="0.4">
      <c r="A1973" s="31"/>
      <c r="B1973" s="31"/>
      <c r="C1973" s="31"/>
      <c r="D1973" t="s">
        <v>762</v>
      </c>
      <c r="E1973" s="8" t="str">
        <f t="shared" si="3324"/>
        <v>1973 DCHC-S</v>
      </c>
      <c r="G1973" s="95" t="str">
        <f>G1977&amp;":"</f>
        <v>Expense - Headcount - volume driven:</v>
      </c>
      <c r="H1973" s="31"/>
      <c r="I1973" s="73"/>
      <c r="J1973" s="73"/>
      <c r="K1973" s="31"/>
      <c r="L1973" s="31"/>
      <c r="M1973" s="31"/>
      <c r="N1973" s="31"/>
      <c r="O1973" s="31"/>
      <c r="P1973" s="31"/>
      <c r="R1973" s="67"/>
      <c r="S1973" s="156"/>
      <c r="T1973" s="156"/>
      <c r="U1973" s="156"/>
      <c r="V1973" s="156"/>
      <c r="W1973" s="156"/>
      <c r="X1973" s="156"/>
      <c r="Y1973" s="156"/>
      <c r="Z1973" s="156"/>
      <c r="AA1973" s="156"/>
      <c r="AB1973" s="156"/>
      <c r="AC1973" s="156"/>
      <c r="AD1973" s="156"/>
      <c r="AE1973" s="156"/>
      <c r="AF1973" s="156"/>
      <c r="AG1973" s="156"/>
      <c r="AH1973" s="156"/>
      <c r="AI1973" s="156"/>
      <c r="AJ1973" s="156"/>
      <c r="AK1973" s="156"/>
      <c r="AL1973" s="156"/>
      <c r="AM1973" s="156"/>
      <c r="AN1973" s="156"/>
      <c r="AO1973" s="156"/>
      <c r="AP1973" s="156"/>
      <c r="AQ1973" s="156"/>
      <c r="AR1973" s="156"/>
      <c r="AS1973" s="156"/>
      <c r="AT1973" s="156"/>
      <c r="AU1973" s="156"/>
      <c r="AV1973" s="156"/>
      <c r="AW1973" s="156"/>
      <c r="AX1973" s="156"/>
      <c r="AY1973" s="156"/>
      <c r="AZ1973" s="156"/>
      <c r="BA1973" s="156"/>
      <c r="BB1973" s="156"/>
      <c r="BC1973" s="156"/>
      <c r="BD1973" s="156"/>
      <c r="BE1973" s="156"/>
      <c r="BF1973" s="156"/>
      <c r="BG1973" s="156"/>
      <c r="BH1973" s="156"/>
      <c r="BI1973" s="156"/>
      <c r="BJ1973" s="156"/>
      <c r="BK1973" s="156"/>
      <c r="BL1973" s="156"/>
      <c r="BM1973" s="156"/>
      <c r="BN1973" s="156"/>
      <c r="BO1973" s="156"/>
      <c r="BP1973" s="156"/>
      <c r="BQ1973" s="156"/>
      <c r="BR1973" s="156"/>
      <c r="BS1973" s="156"/>
      <c r="BT1973" s="156"/>
      <c r="BU1973" s="156"/>
      <c r="BV1973" s="156"/>
      <c r="BW1973" s="156"/>
      <c r="BX1973" s="156"/>
      <c r="BY1973" s="156"/>
      <c r="BZ1973" s="156"/>
      <c r="CA1973" s="156"/>
      <c r="CB1973" s="156"/>
      <c r="CC1973" s="156"/>
      <c r="CD1973" s="156"/>
      <c r="CE1973" s="156"/>
      <c r="CF1973" s="156"/>
      <c r="CG1973" s="156"/>
      <c r="CH1973" s="156"/>
      <c r="CI1973" s="156"/>
      <c r="CJ1973" s="156"/>
      <c r="CK1973" s="156"/>
      <c r="CL1973" s="156"/>
      <c r="CN1973" s="73"/>
      <c r="CO1973" s="156"/>
      <c r="CP1973" s="156"/>
      <c r="CQ1973" s="156"/>
      <c r="CR1973" s="156"/>
      <c r="CS1973" s="156"/>
      <c r="CT1973" s="156"/>
      <c r="CU1973" s="156"/>
      <c r="CV1973" s="156"/>
      <c r="CW1973" s="156"/>
      <c r="CX1973" s="156"/>
      <c r="CY1973" s="156"/>
      <c r="CZ1973" s="156"/>
      <c r="DA1973" s="156"/>
      <c r="DB1973" s="156"/>
      <c r="DC1973" s="156"/>
      <c r="DD1973" s="156"/>
      <c r="DE1973" s="156"/>
      <c r="DF1973" s="156"/>
      <c r="DG1973" s="156"/>
      <c r="DH1973" s="156"/>
      <c r="DI1973" s="156"/>
      <c r="DJ1973" s="156"/>
      <c r="DK1973" s="156"/>
      <c r="DL1973" s="156"/>
    </row>
    <row r="1974" spans="1:116" x14ac:dyDescent="0.4">
      <c r="B1974" t="str">
        <f>E1974</f>
        <v>1974 DCHC-S</v>
      </c>
      <c r="D1974" t="s">
        <v>762</v>
      </c>
      <c r="E1974" s="8" t="str">
        <f t="shared" si="3324"/>
        <v>1974 DCHC-S</v>
      </c>
      <c r="G1974" s="145" t="s">
        <v>184</v>
      </c>
      <c r="H1974" s="12"/>
      <c r="I1974" s="60"/>
      <c r="J1974" s="60"/>
      <c r="K1974" s="17">
        <v>1000</v>
      </c>
      <c r="L1974" s="17">
        <v>1000</v>
      </c>
      <c r="M1974" s="17">
        <v>1000</v>
      </c>
      <c r="N1974" s="17">
        <v>1000</v>
      </c>
      <c r="O1974" s="17">
        <v>1000</v>
      </c>
      <c r="P1974" s="17">
        <v>1000</v>
      </c>
      <c r="R1974" s="15"/>
      <c r="S1974" s="76" cm="1">
        <f t="array" ref="S1974">INDEX($K:$P,ROW(),MATCH(S$3,$K$2:$P$2,0))/12</f>
        <v>83.333333333333329</v>
      </c>
      <c r="T1974" s="76" cm="1">
        <f t="array" ref="T1974">INDEX($K:$P,ROW(),MATCH(T$3,$K$2:$P$2,0))/12</f>
        <v>83.333333333333329</v>
      </c>
      <c r="U1974" s="76" cm="1">
        <f t="array" ref="U1974">INDEX($K:$P,ROW(),MATCH(U$3,$K$2:$P$2,0))/12</f>
        <v>83.333333333333329</v>
      </c>
      <c r="V1974" s="76" cm="1">
        <f t="array" ref="V1974">INDEX($K:$P,ROW(),MATCH(V$3,$K$2:$P$2,0))/12</f>
        <v>83.333333333333329</v>
      </c>
      <c r="W1974" s="76" cm="1">
        <f t="array" ref="W1974">INDEX($K:$P,ROW(),MATCH(W$3,$K$2:$P$2,0))/12</f>
        <v>83.333333333333329</v>
      </c>
      <c r="X1974" s="76" cm="1">
        <f t="array" ref="X1974">INDEX($K:$P,ROW(),MATCH(X$3,$K$2:$P$2,0))/12</f>
        <v>83.333333333333329</v>
      </c>
      <c r="Y1974" s="76" cm="1">
        <f t="array" ref="Y1974">INDEX($K:$P,ROW(),MATCH(Y$3,$K$2:$P$2,0))/12</f>
        <v>83.333333333333329</v>
      </c>
      <c r="Z1974" s="76" cm="1">
        <f t="array" ref="Z1974">INDEX($K:$P,ROW(),MATCH(Z$3,$K$2:$P$2,0))/12</f>
        <v>83.333333333333329</v>
      </c>
      <c r="AA1974" s="76" cm="1">
        <f t="array" ref="AA1974">INDEX($K:$P,ROW(),MATCH(AA$3,$K$2:$P$2,0))/12</f>
        <v>83.333333333333329</v>
      </c>
      <c r="AB1974" s="76" cm="1">
        <f t="array" ref="AB1974">INDEX($K:$P,ROW(),MATCH(AB$3,$K$2:$P$2,0))/12</f>
        <v>83.333333333333329</v>
      </c>
      <c r="AC1974" s="76" cm="1">
        <f t="array" ref="AC1974">INDEX($K:$P,ROW(),MATCH(AC$3,$K$2:$P$2,0))/12</f>
        <v>83.333333333333329</v>
      </c>
      <c r="AD1974" s="76" cm="1">
        <f t="array" ref="AD1974">INDEX($K:$P,ROW(),MATCH(AD$3,$K$2:$P$2,0))/12</f>
        <v>83.333333333333329</v>
      </c>
      <c r="AE1974" s="76" cm="1">
        <f t="array" ref="AE1974">INDEX($K:$P,ROW(),MATCH(AE$3,$K$2:$P$2,0))/12</f>
        <v>83.333333333333329</v>
      </c>
      <c r="AF1974" s="76" cm="1">
        <f t="array" ref="AF1974">INDEX($K:$P,ROW(),MATCH(AF$3,$K$2:$P$2,0))/12</f>
        <v>83.333333333333329</v>
      </c>
      <c r="AG1974" s="76" cm="1">
        <f t="array" ref="AG1974">INDEX($K:$P,ROW(),MATCH(AG$3,$K$2:$P$2,0))/12</f>
        <v>83.333333333333329</v>
      </c>
      <c r="AH1974" s="76" cm="1">
        <f t="array" ref="AH1974">INDEX($K:$P,ROW(),MATCH(AH$3,$K$2:$P$2,0))/12</f>
        <v>83.333333333333329</v>
      </c>
      <c r="AI1974" s="76" cm="1">
        <f t="array" ref="AI1974">INDEX($K:$P,ROW(),MATCH(AI$3,$K$2:$P$2,0))/12</f>
        <v>83.333333333333329</v>
      </c>
      <c r="AJ1974" s="76" cm="1">
        <f t="array" ref="AJ1974">INDEX($K:$P,ROW(),MATCH(AJ$3,$K$2:$P$2,0))/12</f>
        <v>83.333333333333329</v>
      </c>
      <c r="AK1974" s="76" cm="1">
        <f t="array" ref="AK1974">INDEX($K:$P,ROW(),MATCH(AK$3,$K$2:$P$2,0))/12</f>
        <v>83.333333333333329</v>
      </c>
      <c r="AL1974" s="76" cm="1">
        <f t="array" ref="AL1974">INDEX($K:$P,ROW(),MATCH(AL$3,$K$2:$P$2,0))/12</f>
        <v>83.333333333333329</v>
      </c>
      <c r="AM1974" s="76" cm="1">
        <f t="array" ref="AM1974">INDEX($K:$P,ROW(),MATCH(AM$3,$K$2:$P$2,0))/12</f>
        <v>83.333333333333329</v>
      </c>
      <c r="AN1974" s="76" cm="1">
        <f t="array" ref="AN1974">INDEX($K:$P,ROW(),MATCH(AN$3,$K$2:$P$2,0))/12</f>
        <v>83.333333333333329</v>
      </c>
      <c r="AO1974" s="76" cm="1">
        <f t="array" ref="AO1974">INDEX($K:$P,ROW(),MATCH(AO$3,$K$2:$P$2,0))/12</f>
        <v>83.333333333333329</v>
      </c>
      <c r="AP1974" s="76" cm="1">
        <f t="array" ref="AP1974">INDEX($K:$P,ROW(),MATCH(AP$3,$K$2:$P$2,0))/12</f>
        <v>83.333333333333329</v>
      </c>
      <c r="AQ1974" s="76" cm="1">
        <f t="array" ref="AQ1974">INDEX($K:$P,ROW(),MATCH(AQ$3,$K$2:$P$2,0))/12</f>
        <v>83.333333333333329</v>
      </c>
      <c r="AR1974" s="76" cm="1">
        <f t="array" ref="AR1974">INDEX($K:$P,ROW(),MATCH(AR$3,$K$2:$P$2,0))/12</f>
        <v>83.333333333333329</v>
      </c>
      <c r="AS1974" s="76" cm="1">
        <f t="array" ref="AS1974">INDEX($K:$P,ROW(),MATCH(AS$3,$K$2:$P$2,0))/12</f>
        <v>83.333333333333329</v>
      </c>
      <c r="AT1974" s="76" cm="1">
        <f t="array" ref="AT1974">INDEX($K:$P,ROW(),MATCH(AT$3,$K$2:$P$2,0))/12</f>
        <v>83.333333333333329</v>
      </c>
      <c r="AU1974" s="76" cm="1">
        <f t="array" ref="AU1974">INDEX($K:$P,ROW(),MATCH(AU$3,$K$2:$P$2,0))/12</f>
        <v>83.333333333333329</v>
      </c>
      <c r="AV1974" s="76" cm="1">
        <f t="array" ref="AV1974">INDEX($K:$P,ROW(),MATCH(AV$3,$K$2:$P$2,0))/12</f>
        <v>83.333333333333329</v>
      </c>
      <c r="AW1974" s="76" cm="1">
        <f t="array" ref="AW1974">INDEX($K:$P,ROW(),MATCH(AW$3,$K$2:$P$2,0))/12</f>
        <v>83.333333333333329</v>
      </c>
      <c r="AX1974" s="76" cm="1">
        <f t="array" ref="AX1974">INDEX($K:$P,ROW(),MATCH(AX$3,$K$2:$P$2,0))/12</f>
        <v>83.333333333333329</v>
      </c>
      <c r="AY1974" s="76" cm="1">
        <f t="array" ref="AY1974">INDEX($K:$P,ROW(),MATCH(AY$3,$K$2:$P$2,0))/12</f>
        <v>83.333333333333329</v>
      </c>
      <c r="AZ1974" s="76" cm="1">
        <f t="array" ref="AZ1974">INDEX($K:$P,ROW(),MATCH(AZ$3,$K$2:$P$2,0))/12</f>
        <v>83.333333333333329</v>
      </c>
      <c r="BA1974" s="76" cm="1">
        <f t="array" ref="BA1974">INDEX($K:$P,ROW(),MATCH(BA$3,$K$2:$P$2,0))/12</f>
        <v>83.333333333333329</v>
      </c>
      <c r="BB1974" s="76" cm="1">
        <f t="array" ref="BB1974">INDEX($K:$P,ROW(),MATCH(BB$3,$K$2:$P$2,0))/12</f>
        <v>83.333333333333329</v>
      </c>
      <c r="BC1974" s="76" cm="1">
        <f t="array" ref="BC1974">INDEX($K:$P,ROW(),MATCH(BC$3,$K$2:$P$2,0))/12</f>
        <v>83.333333333333329</v>
      </c>
      <c r="BD1974" s="76" cm="1">
        <f t="array" ref="BD1974">INDEX($K:$P,ROW(),MATCH(BD$3,$K$2:$P$2,0))/12</f>
        <v>83.333333333333329</v>
      </c>
      <c r="BE1974" s="76" cm="1">
        <f t="array" ref="BE1974">INDEX($K:$P,ROW(),MATCH(BE$3,$K$2:$P$2,0))/12</f>
        <v>83.333333333333329</v>
      </c>
      <c r="BF1974" s="76" cm="1">
        <f t="array" ref="BF1974">INDEX($K:$P,ROW(),MATCH(BF$3,$K$2:$P$2,0))/12</f>
        <v>83.333333333333329</v>
      </c>
      <c r="BG1974" s="76" cm="1">
        <f t="array" ref="BG1974">INDEX($K:$P,ROW(),MATCH(BG$3,$K$2:$P$2,0))/12</f>
        <v>83.333333333333329</v>
      </c>
      <c r="BH1974" s="76" cm="1">
        <f t="array" ref="BH1974">INDEX($K:$P,ROW(),MATCH(BH$3,$K$2:$P$2,0))/12</f>
        <v>83.333333333333329</v>
      </c>
      <c r="BI1974" s="76" cm="1">
        <f t="array" ref="BI1974">INDEX($K:$P,ROW(),MATCH(BI$3,$K$2:$P$2,0))/12</f>
        <v>83.333333333333329</v>
      </c>
      <c r="BJ1974" s="76" cm="1">
        <f t="array" ref="BJ1974">INDEX($K:$P,ROW(),MATCH(BJ$3,$K$2:$P$2,0))/12</f>
        <v>83.333333333333329</v>
      </c>
      <c r="BK1974" s="76" cm="1">
        <f t="array" ref="BK1974">INDEX($K:$P,ROW(),MATCH(BK$3,$K$2:$P$2,0))/12</f>
        <v>83.333333333333329</v>
      </c>
      <c r="BL1974" s="76" cm="1">
        <f t="array" ref="BL1974">INDEX($K:$P,ROW(),MATCH(BL$3,$K$2:$P$2,0))/12</f>
        <v>83.333333333333329</v>
      </c>
      <c r="BM1974" s="76" cm="1">
        <f t="array" ref="BM1974">INDEX($K:$P,ROW(),MATCH(BM$3,$K$2:$P$2,0))/12</f>
        <v>83.333333333333329</v>
      </c>
      <c r="BN1974" s="76" cm="1">
        <f t="array" ref="BN1974">INDEX($K:$P,ROW(),MATCH(BN$3,$K$2:$P$2,0))/12</f>
        <v>83.333333333333329</v>
      </c>
      <c r="BO1974" s="76" cm="1">
        <f t="array" ref="BO1974">INDEX($K:$P,ROW(),MATCH(BO$3,$K$2:$P$2,0))/12</f>
        <v>83.333333333333329</v>
      </c>
      <c r="BP1974" s="76" cm="1">
        <f t="array" ref="BP1974">INDEX($K:$P,ROW(),MATCH(BP$3,$K$2:$P$2,0))/12</f>
        <v>83.333333333333329</v>
      </c>
      <c r="BQ1974" s="76" cm="1">
        <f t="array" ref="BQ1974">INDEX($K:$P,ROW(),MATCH(BQ$3,$K$2:$P$2,0))/12</f>
        <v>83.333333333333329</v>
      </c>
      <c r="BR1974" s="76" cm="1">
        <f t="array" ref="BR1974">INDEX($K:$P,ROW(),MATCH(BR$3,$K$2:$P$2,0))/12</f>
        <v>83.333333333333329</v>
      </c>
      <c r="BS1974" s="76" cm="1">
        <f t="array" ref="BS1974">INDEX($K:$P,ROW(),MATCH(BS$3,$K$2:$P$2,0))/12</f>
        <v>83.333333333333329</v>
      </c>
      <c r="BT1974" s="76" cm="1">
        <f t="array" ref="BT1974">INDEX($K:$P,ROW(),MATCH(BT$3,$K$2:$P$2,0))/12</f>
        <v>83.333333333333329</v>
      </c>
      <c r="BU1974" s="76" cm="1">
        <f t="array" ref="BU1974">INDEX($K:$P,ROW(),MATCH(BU$3,$K$2:$P$2,0))/12</f>
        <v>83.333333333333329</v>
      </c>
      <c r="BV1974" s="76" cm="1">
        <f t="array" ref="BV1974">INDEX($K:$P,ROW(),MATCH(BV$3,$K$2:$P$2,0))/12</f>
        <v>83.333333333333329</v>
      </c>
      <c r="BW1974" s="76" cm="1">
        <f t="array" ref="BW1974">INDEX($K:$P,ROW(),MATCH(BW$3,$K$2:$P$2,0))/12</f>
        <v>83.333333333333329</v>
      </c>
      <c r="BX1974" s="76" cm="1">
        <f t="array" ref="BX1974">INDEX($K:$P,ROW(),MATCH(BX$3,$K$2:$P$2,0))/12</f>
        <v>83.333333333333329</v>
      </c>
      <c r="BY1974" s="76" cm="1">
        <f t="array" ref="BY1974">INDEX($K:$P,ROW(),MATCH(BY$3,$K$2:$P$2,0))/12</f>
        <v>83.333333333333329</v>
      </c>
      <c r="BZ1974" s="76" cm="1">
        <f t="array" ref="BZ1974">INDEX($K:$P,ROW(),MATCH(BZ$3,$K$2:$P$2,0))/12</f>
        <v>83.333333333333329</v>
      </c>
      <c r="CA1974" s="76" cm="1">
        <f t="array" ref="CA1974">INDEX($K:$P,ROW(),MATCH(CA$3,$K$2:$P$2,0))/12</f>
        <v>83.333333333333329</v>
      </c>
      <c r="CB1974" s="76" cm="1">
        <f t="array" ref="CB1974">INDEX($K:$P,ROW(),MATCH(CB$3,$K$2:$P$2,0))/12</f>
        <v>83.333333333333329</v>
      </c>
      <c r="CC1974" s="76" cm="1">
        <f t="array" ref="CC1974">INDEX($K:$P,ROW(),MATCH(CC$3,$K$2:$P$2,0))/12</f>
        <v>83.333333333333329</v>
      </c>
      <c r="CD1974" s="76" cm="1">
        <f t="array" ref="CD1974">INDEX($K:$P,ROW(),MATCH(CD$3,$K$2:$P$2,0))/12</f>
        <v>83.333333333333329</v>
      </c>
      <c r="CE1974" s="76" cm="1">
        <f t="array" ref="CE1974">INDEX($K:$P,ROW(),MATCH(CE$3,$K$2:$P$2,0))/12</f>
        <v>83.333333333333329</v>
      </c>
      <c r="CF1974" s="76" cm="1">
        <f t="array" ref="CF1974">INDEX($K:$P,ROW(),MATCH(CF$3,$K$2:$P$2,0))/12</f>
        <v>83.333333333333329</v>
      </c>
      <c r="CG1974" s="76" cm="1">
        <f t="array" ref="CG1974">INDEX($K:$P,ROW(),MATCH(CG$3,$K$2:$P$2,0))/12</f>
        <v>83.333333333333329</v>
      </c>
      <c r="CH1974" s="76" cm="1">
        <f t="array" ref="CH1974">INDEX($K:$P,ROW(),MATCH(CH$3,$K$2:$P$2,0))/12</f>
        <v>83.333333333333329</v>
      </c>
      <c r="CI1974" s="76" cm="1">
        <f t="array" ref="CI1974">INDEX($K:$P,ROW(),MATCH(CI$3,$K$2:$P$2,0))/12</f>
        <v>83.333333333333329</v>
      </c>
      <c r="CJ1974" s="76" cm="1">
        <f t="array" ref="CJ1974">INDEX($K:$P,ROW(),MATCH(CJ$3,$K$2:$P$2,0))/12</f>
        <v>83.333333333333329</v>
      </c>
      <c r="CK1974" s="76" cm="1">
        <f t="array" ref="CK1974">INDEX($K:$P,ROW(),MATCH(CK$3,$K$2:$P$2,0))/12</f>
        <v>83.333333333333329</v>
      </c>
      <c r="CL1974" s="76" cm="1">
        <f t="array" ref="CL1974">INDEX($K:$P,ROW(),MATCH(CL$3,$K$2:$P$2,0))/12</f>
        <v>83.333333333333329</v>
      </c>
      <c r="CN1974" s="60"/>
      <c r="CO1974" s="76" t="e" cm="1">
        <f t="array" ref="CO1974">INDEX($K:$P,ROW(),MATCH(CO$3,$K$2:$P$2,0))/CO$5</f>
        <v>#N/A</v>
      </c>
      <c r="CP1974" s="76" t="e" cm="1">
        <f t="array" ref="CP1974">INDEX($K:$P,ROW(),MATCH(CP$3,$K$2:$P$2,0))/CP$5</f>
        <v>#N/A</v>
      </c>
      <c r="CQ1974" s="76" t="e" cm="1">
        <f t="array" ref="CQ1974">INDEX($K:$P,ROW(),MATCH(CQ$3,$K$2:$P$2,0))/CQ$5</f>
        <v>#N/A</v>
      </c>
      <c r="CR1974" s="76" t="e" cm="1">
        <f t="array" ref="CR1974">INDEX($K:$P,ROW(),MATCH(CR$3,$K$2:$P$2,0))/CR$5</f>
        <v>#N/A</v>
      </c>
      <c r="CS1974" s="76" t="e" cm="1">
        <f t="array" ref="CS1974">INDEX($K:$P,ROW(),MATCH(CS$3,$K$2:$P$2,0))/CS$5</f>
        <v>#N/A</v>
      </c>
      <c r="CT1974" s="76" t="e" cm="1">
        <f t="array" ref="CT1974">INDEX($K:$P,ROW(),MATCH(CT$3,$K$2:$P$2,0))/CT$5</f>
        <v>#N/A</v>
      </c>
      <c r="CU1974" s="76" t="e" cm="1">
        <f t="array" ref="CU1974">INDEX($K:$P,ROW(),MATCH(CU$3,$K$2:$P$2,0))/CU$5</f>
        <v>#N/A</v>
      </c>
      <c r="CV1974" s="76" t="e" cm="1">
        <f t="array" ref="CV1974">INDEX($K:$P,ROW(),MATCH(CV$3,$K$2:$P$2,0))/CV$5</f>
        <v>#N/A</v>
      </c>
      <c r="CW1974" s="76" t="e" cm="1">
        <f t="array" ref="CW1974">INDEX($K:$P,ROW(),MATCH(CW$3,$K$2:$P$2,0))/CW$5</f>
        <v>#N/A</v>
      </c>
      <c r="CX1974" s="76" t="e" cm="1">
        <f t="array" ref="CX1974">INDEX($K:$P,ROW(),MATCH(CX$3,$K$2:$P$2,0))/CX$5</f>
        <v>#N/A</v>
      </c>
      <c r="CY1974" s="76" t="e" cm="1">
        <f t="array" ref="CY1974">INDEX($K:$P,ROW(),MATCH(CY$3,$K$2:$P$2,0))/CL$5</f>
        <v>#N/A</v>
      </c>
      <c r="CZ1974" s="76" t="e" cm="1">
        <f t="array" ref="CZ1974">INDEX($K:$P,ROW(),MATCH(CZ$3,$K$2:$P$2,0))/CZ$5</f>
        <v>#N/A</v>
      </c>
      <c r="DA1974" s="76" t="e" cm="1">
        <f t="array" ref="DA1974">INDEX($K:$P,ROW(),MATCH(DA$3,$K$2:$P$2,0))/DA$5</f>
        <v>#N/A</v>
      </c>
      <c r="DB1974" s="76" t="e" cm="1">
        <f t="array" ref="DB1974">INDEX($K:$P,ROW(),MATCH(DB$3,$K$2:$P$2,0))/DB$5</f>
        <v>#N/A</v>
      </c>
      <c r="DC1974" s="76" t="e" cm="1">
        <f t="array" ref="DC1974">INDEX($K:$P,ROW(),MATCH(DC$3,$K$2:$P$2,0))/DC$5</f>
        <v>#N/A</v>
      </c>
      <c r="DD1974" s="76" t="e" cm="1">
        <f t="array" ref="DD1974">INDEX($K:$P,ROW(),MATCH(DD$3,$K$2:$P$2,0))/DD$5</f>
        <v>#N/A</v>
      </c>
      <c r="DE1974" s="76" t="e" cm="1">
        <f t="array" ref="DE1974">INDEX($K:$P,ROW(),MATCH(DE$3,$K$2:$P$2,0))/DE$5</f>
        <v>#N/A</v>
      </c>
      <c r="DF1974" s="76" t="e" cm="1">
        <f t="array" ref="DF1974">INDEX($K:$P,ROW(),MATCH(DF$3,$K$2:$P$2,0))/DF$5</f>
        <v>#N/A</v>
      </c>
      <c r="DG1974" s="76" t="e" cm="1">
        <f t="array" ref="DG1974">INDEX($K:$P,ROW(),MATCH(DG$3,$K$2:$P$2,0))/DG$5</f>
        <v>#N/A</v>
      </c>
      <c r="DH1974" s="76" t="e" cm="1">
        <f t="array" ref="DH1974">INDEX($K:$P,ROW(),MATCH(DH$3,$K$2:$P$2,0))/DH$5</f>
        <v>#N/A</v>
      </c>
      <c r="DI1974" s="76" t="e" cm="1">
        <f t="array" ref="DI1974">INDEX($K:$P,ROW(),MATCH(DI$3,$K$2:$P$2,0))/DI$5</f>
        <v>#N/A</v>
      </c>
      <c r="DJ1974" s="76" t="e" cm="1">
        <f t="array" ref="DJ1974">INDEX($K:$P,ROW(),MATCH(DJ$3,$K$2:$P$2,0))/DJ$5</f>
        <v>#N/A</v>
      </c>
      <c r="DK1974" s="76" t="e" cm="1">
        <f t="array" ref="DK1974">INDEX($K:$P,ROW(),MATCH(DK$3,$K$2:$P$2,0))/DK$5</f>
        <v>#N/A</v>
      </c>
      <c r="DL1974" s="76" t="e" cm="1">
        <f t="array" ref="DL1974">INDEX($K:$P,ROW(),MATCH(DL$3,$K$2:$P$2,0))/DL$5</f>
        <v>#N/A</v>
      </c>
    </row>
    <row r="1975" spans="1:116" x14ac:dyDescent="0.4">
      <c r="C1975" t="s">
        <v>80</v>
      </c>
      <c r="D1975" t="s">
        <v>762</v>
      </c>
      <c r="E1975" s="8" t="str">
        <f t="shared" si="3324"/>
        <v>1975 DCHC-S</v>
      </c>
      <c r="G1975" s="145" t="str">
        <f>"# of FTE's - "&amp;SUBSTITUTE(G1972,":","")</f>
        <v># of FTE's - Headcount - volume driven</v>
      </c>
      <c r="H1975" s="12"/>
      <c r="I1975" s="60"/>
      <c r="J1975" s="60"/>
      <c r="K1975" s="34">
        <f t="shared" ref="K1975:P1975" ca="1" si="3325">SUMIF($3:$3,K$2,1975:1975)</f>
        <v>720</v>
      </c>
      <c r="L1975" s="34">
        <f t="shared" ca="1" si="3325"/>
        <v>720</v>
      </c>
      <c r="M1975" s="34">
        <f t="shared" ca="1" si="3325"/>
        <v>720</v>
      </c>
      <c r="N1975" s="34">
        <f t="shared" ca="1" si="3325"/>
        <v>720</v>
      </c>
      <c r="O1975" s="34">
        <f t="shared" ca="1" si="3325"/>
        <v>720</v>
      </c>
      <c r="P1975" s="34">
        <f t="shared" ca="1" si="3325"/>
        <v>720</v>
      </c>
      <c r="R1975" s="15"/>
      <c r="S1975" s="76" cm="1">
        <f t="array" aca="1" ref="S1975" ca="1">ROUNDUP(INDIRECT(S1967)/S1974,0)</f>
        <v>60</v>
      </c>
      <c r="T1975" s="76" cm="1">
        <f t="array" aca="1" ref="T1975" ca="1">ROUNDUP(INDIRECT(T1967)/T1974,0)</f>
        <v>60</v>
      </c>
      <c r="U1975" s="76" cm="1">
        <f t="array" aca="1" ref="U1975" ca="1">ROUNDUP(INDIRECT(U1967)/U1974,0)</f>
        <v>60</v>
      </c>
      <c r="V1975" s="76" cm="1">
        <f t="array" aca="1" ref="V1975" ca="1">ROUNDUP(INDIRECT(V1967)/V1974,0)</f>
        <v>60</v>
      </c>
      <c r="W1975" s="76" cm="1">
        <f t="array" aca="1" ref="W1975" ca="1">ROUNDUP(INDIRECT(W1967)/W1974,0)</f>
        <v>60</v>
      </c>
      <c r="X1975" s="76" cm="1">
        <f t="array" aca="1" ref="X1975" ca="1">ROUNDUP(INDIRECT(X1967)/X1974,0)</f>
        <v>60</v>
      </c>
      <c r="Y1975" s="76" cm="1">
        <f t="array" aca="1" ref="Y1975" ca="1">ROUNDUP(INDIRECT(Y1967)/Y1974,0)</f>
        <v>60</v>
      </c>
      <c r="Z1975" s="76" cm="1">
        <f t="array" aca="1" ref="Z1975" ca="1">ROUNDUP(INDIRECT(Z1967)/Z1974,0)</f>
        <v>60</v>
      </c>
      <c r="AA1975" s="76" cm="1">
        <f t="array" aca="1" ref="AA1975" ca="1">ROUNDUP(INDIRECT(AA1967)/AA1974,0)</f>
        <v>60</v>
      </c>
      <c r="AB1975" s="76" cm="1">
        <f t="array" aca="1" ref="AB1975" ca="1">ROUNDUP(INDIRECT(AB1967)/AB1974,0)</f>
        <v>60</v>
      </c>
      <c r="AC1975" s="76" cm="1">
        <f t="array" aca="1" ref="AC1975" ca="1">ROUNDUP(INDIRECT(AC1967)/AC1974,0)</f>
        <v>60</v>
      </c>
      <c r="AD1975" s="76" cm="1">
        <f t="array" aca="1" ref="AD1975" ca="1">ROUNDUP(INDIRECT(AD1967)/AD1974,0)</f>
        <v>60</v>
      </c>
      <c r="AE1975" s="76" cm="1">
        <f t="array" aca="1" ref="AE1975" ca="1">ROUNDUP(INDIRECT(AE1967)/AE1974,0)</f>
        <v>60</v>
      </c>
      <c r="AF1975" s="76" cm="1">
        <f t="array" aca="1" ref="AF1975" ca="1">ROUNDUP(INDIRECT(AF1967)/AF1974,0)</f>
        <v>60</v>
      </c>
      <c r="AG1975" s="76" cm="1">
        <f t="array" aca="1" ref="AG1975" ca="1">ROUNDUP(INDIRECT(AG1967)/AG1974,0)</f>
        <v>60</v>
      </c>
      <c r="AH1975" s="76" cm="1">
        <f t="array" aca="1" ref="AH1975" ca="1">ROUNDUP(INDIRECT(AH1967)/AH1974,0)</f>
        <v>60</v>
      </c>
      <c r="AI1975" s="76" cm="1">
        <f t="array" aca="1" ref="AI1975" ca="1">ROUNDUP(INDIRECT(AI1967)/AI1974,0)</f>
        <v>60</v>
      </c>
      <c r="AJ1975" s="76" cm="1">
        <f t="array" aca="1" ref="AJ1975" ca="1">ROUNDUP(INDIRECT(AJ1967)/AJ1974,0)</f>
        <v>60</v>
      </c>
      <c r="AK1975" s="76" cm="1">
        <f t="array" aca="1" ref="AK1975" ca="1">ROUNDUP(INDIRECT(AK1967)/AK1974,0)</f>
        <v>60</v>
      </c>
      <c r="AL1975" s="76" cm="1">
        <f t="array" aca="1" ref="AL1975" ca="1">ROUNDUP(INDIRECT(AL1967)/AL1974,0)</f>
        <v>60</v>
      </c>
      <c r="AM1975" s="76" cm="1">
        <f t="array" aca="1" ref="AM1975" ca="1">ROUNDUP(INDIRECT(AM1967)/AM1974,0)</f>
        <v>60</v>
      </c>
      <c r="AN1975" s="76" cm="1">
        <f t="array" aca="1" ref="AN1975" ca="1">ROUNDUP(INDIRECT(AN1967)/AN1974,0)</f>
        <v>60</v>
      </c>
      <c r="AO1975" s="76" cm="1">
        <f t="array" aca="1" ref="AO1975" ca="1">ROUNDUP(INDIRECT(AO1967)/AO1974,0)</f>
        <v>60</v>
      </c>
      <c r="AP1975" s="76" cm="1">
        <f t="array" aca="1" ref="AP1975" ca="1">ROUNDUP(INDIRECT(AP1967)/AP1974,0)</f>
        <v>60</v>
      </c>
      <c r="AQ1975" s="76" cm="1">
        <f t="array" aca="1" ref="AQ1975" ca="1">ROUNDUP(INDIRECT(AQ1967)/AQ1974,0)</f>
        <v>60</v>
      </c>
      <c r="AR1975" s="76" cm="1">
        <f t="array" aca="1" ref="AR1975" ca="1">ROUNDUP(INDIRECT(AR1967)/AR1974,0)</f>
        <v>60</v>
      </c>
      <c r="AS1975" s="76" cm="1">
        <f t="array" aca="1" ref="AS1975" ca="1">ROUNDUP(INDIRECT(AS1967)/AS1974,0)</f>
        <v>60</v>
      </c>
      <c r="AT1975" s="76" cm="1">
        <f t="array" aca="1" ref="AT1975" ca="1">ROUNDUP(INDIRECT(AT1967)/AT1974,0)</f>
        <v>60</v>
      </c>
      <c r="AU1975" s="76" cm="1">
        <f t="array" aca="1" ref="AU1975" ca="1">ROUNDUP(INDIRECT(AU1967)/AU1974,0)</f>
        <v>60</v>
      </c>
      <c r="AV1975" s="76" cm="1">
        <f t="array" aca="1" ref="AV1975" ca="1">ROUNDUP(INDIRECT(AV1967)/AV1974,0)</f>
        <v>60</v>
      </c>
      <c r="AW1975" s="76" cm="1">
        <f t="array" aca="1" ref="AW1975" ca="1">ROUNDUP(INDIRECT(AW1967)/AW1974,0)</f>
        <v>60</v>
      </c>
      <c r="AX1975" s="76" cm="1">
        <f t="array" aca="1" ref="AX1975" ca="1">ROUNDUP(INDIRECT(AX1967)/AX1974,0)</f>
        <v>60</v>
      </c>
      <c r="AY1975" s="76" cm="1">
        <f t="array" aca="1" ref="AY1975" ca="1">ROUNDUP(INDIRECT(AY1967)/AY1974,0)</f>
        <v>60</v>
      </c>
      <c r="AZ1975" s="76" cm="1">
        <f t="array" aca="1" ref="AZ1975" ca="1">ROUNDUP(INDIRECT(AZ1967)/AZ1974,0)</f>
        <v>60</v>
      </c>
      <c r="BA1975" s="76" cm="1">
        <f t="array" aca="1" ref="BA1975" ca="1">ROUNDUP(INDIRECT(BA1967)/BA1974,0)</f>
        <v>60</v>
      </c>
      <c r="BB1975" s="76" cm="1">
        <f t="array" aca="1" ref="BB1975" ca="1">ROUNDUP(INDIRECT(BB1967)/BB1974,0)</f>
        <v>60</v>
      </c>
      <c r="BC1975" s="76" cm="1">
        <f t="array" aca="1" ref="BC1975" ca="1">ROUNDUP(INDIRECT(BC1967)/BC1974,0)</f>
        <v>60</v>
      </c>
      <c r="BD1975" s="76" cm="1">
        <f t="array" aca="1" ref="BD1975" ca="1">ROUNDUP(INDIRECT(BD1967)/BD1974,0)</f>
        <v>60</v>
      </c>
      <c r="BE1975" s="76" cm="1">
        <f t="array" aca="1" ref="BE1975" ca="1">ROUNDUP(INDIRECT(BE1967)/BE1974,0)</f>
        <v>60</v>
      </c>
      <c r="BF1975" s="76" cm="1">
        <f t="array" aca="1" ref="BF1975" ca="1">ROUNDUP(INDIRECT(BF1967)/BF1974,0)</f>
        <v>60</v>
      </c>
      <c r="BG1975" s="76" cm="1">
        <f t="array" aca="1" ref="BG1975" ca="1">ROUNDUP(INDIRECT(BG1967)/BG1974,0)</f>
        <v>60</v>
      </c>
      <c r="BH1975" s="76" cm="1">
        <f t="array" aca="1" ref="BH1975" ca="1">ROUNDUP(INDIRECT(BH1967)/BH1974,0)</f>
        <v>60</v>
      </c>
      <c r="BI1975" s="76" cm="1">
        <f t="array" aca="1" ref="BI1975" ca="1">ROUNDUP(INDIRECT(BI1967)/BI1974,0)</f>
        <v>60</v>
      </c>
      <c r="BJ1975" s="76" cm="1">
        <f t="array" aca="1" ref="BJ1975" ca="1">ROUNDUP(INDIRECT(BJ1967)/BJ1974,0)</f>
        <v>60</v>
      </c>
      <c r="BK1975" s="76" cm="1">
        <f t="array" aca="1" ref="BK1975" ca="1">ROUNDUP(INDIRECT(BK1967)/BK1974,0)</f>
        <v>60</v>
      </c>
      <c r="BL1975" s="76" cm="1">
        <f t="array" aca="1" ref="BL1975" ca="1">ROUNDUP(INDIRECT(BL1967)/BL1974,0)</f>
        <v>60</v>
      </c>
      <c r="BM1975" s="76" cm="1">
        <f t="array" aca="1" ref="BM1975" ca="1">ROUNDUP(INDIRECT(BM1967)/BM1974,0)</f>
        <v>60</v>
      </c>
      <c r="BN1975" s="76" cm="1">
        <f t="array" aca="1" ref="BN1975" ca="1">ROUNDUP(INDIRECT(BN1967)/BN1974,0)</f>
        <v>60</v>
      </c>
      <c r="BO1975" s="76" cm="1">
        <f t="array" aca="1" ref="BO1975" ca="1">ROUNDUP(INDIRECT(BO1967)/BO1974,0)</f>
        <v>60</v>
      </c>
      <c r="BP1975" s="76" cm="1">
        <f t="array" aca="1" ref="BP1975" ca="1">ROUNDUP(INDIRECT(BP1967)/BP1974,0)</f>
        <v>60</v>
      </c>
      <c r="BQ1975" s="76" cm="1">
        <f t="array" aca="1" ref="BQ1975" ca="1">ROUNDUP(INDIRECT(BQ1967)/BQ1974,0)</f>
        <v>60</v>
      </c>
      <c r="BR1975" s="76" cm="1">
        <f t="array" aca="1" ref="BR1975" ca="1">ROUNDUP(INDIRECT(BR1967)/BR1974,0)</f>
        <v>60</v>
      </c>
      <c r="BS1975" s="76" cm="1">
        <f t="array" aca="1" ref="BS1975" ca="1">ROUNDUP(INDIRECT(BS1967)/BS1974,0)</f>
        <v>60</v>
      </c>
      <c r="BT1975" s="76" cm="1">
        <f t="array" aca="1" ref="BT1975" ca="1">ROUNDUP(INDIRECT(BT1967)/BT1974,0)</f>
        <v>60</v>
      </c>
      <c r="BU1975" s="76" cm="1">
        <f t="array" aca="1" ref="BU1975" ca="1">ROUNDUP(INDIRECT(BU1967)/BU1974,0)</f>
        <v>60</v>
      </c>
      <c r="BV1975" s="76" cm="1">
        <f t="array" aca="1" ref="BV1975" ca="1">ROUNDUP(INDIRECT(BV1967)/BV1974,0)</f>
        <v>60</v>
      </c>
      <c r="BW1975" s="76" cm="1">
        <f t="array" aca="1" ref="BW1975" ca="1">ROUNDUP(INDIRECT(BW1967)/BW1974,0)</f>
        <v>60</v>
      </c>
      <c r="BX1975" s="76" cm="1">
        <f t="array" aca="1" ref="BX1975" ca="1">ROUNDUP(INDIRECT(BX1967)/BX1974,0)</f>
        <v>60</v>
      </c>
      <c r="BY1975" s="76" cm="1">
        <f t="array" aca="1" ref="BY1975" ca="1">ROUNDUP(INDIRECT(BY1967)/BY1974,0)</f>
        <v>60</v>
      </c>
      <c r="BZ1975" s="76" cm="1">
        <f t="array" aca="1" ref="BZ1975" ca="1">ROUNDUP(INDIRECT(BZ1967)/BZ1974,0)</f>
        <v>60</v>
      </c>
      <c r="CA1975" s="76" cm="1">
        <f t="array" aca="1" ref="CA1975" ca="1">ROUNDUP(INDIRECT(CA1967)/CA1974,0)</f>
        <v>60</v>
      </c>
      <c r="CB1975" s="76" cm="1">
        <f t="array" aca="1" ref="CB1975" ca="1">ROUNDUP(INDIRECT(CB1967)/CB1974,0)</f>
        <v>60</v>
      </c>
      <c r="CC1975" s="76" cm="1">
        <f t="array" aca="1" ref="CC1975" ca="1">ROUNDUP(INDIRECT(CC1967)/CC1974,0)</f>
        <v>60</v>
      </c>
      <c r="CD1975" s="76" cm="1">
        <f t="array" aca="1" ref="CD1975" ca="1">ROUNDUP(INDIRECT(CD1967)/CD1974,0)</f>
        <v>60</v>
      </c>
      <c r="CE1975" s="76" cm="1">
        <f t="array" aca="1" ref="CE1975" ca="1">ROUNDUP(INDIRECT(CE1967)/CE1974,0)</f>
        <v>60</v>
      </c>
      <c r="CF1975" s="76" cm="1">
        <f t="array" aca="1" ref="CF1975" ca="1">ROUNDUP(INDIRECT(CF1967)/CF1974,0)</f>
        <v>60</v>
      </c>
      <c r="CG1975" s="76" cm="1">
        <f t="array" aca="1" ref="CG1975" ca="1">ROUNDUP(INDIRECT(CG1967)/CG1974,0)</f>
        <v>60</v>
      </c>
      <c r="CH1975" s="76" cm="1">
        <f t="array" aca="1" ref="CH1975" ca="1">ROUNDUP(INDIRECT(CH1967)/CH1974,0)</f>
        <v>60</v>
      </c>
      <c r="CI1975" s="76" cm="1">
        <f t="array" aca="1" ref="CI1975" ca="1">ROUNDUP(INDIRECT(CI1967)/CI1974,0)</f>
        <v>60</v>
      </c>
      <c r="CJ1975" s="76" cm="1">
        <f t="array" aca="1" ref="CJ1975" ca="1">ROUNDUP(INDIRECT(CJ1967)/CJ1974,0)</f>
        <v>60</v>
      </c>
      <c r="CK1975" s="76" cm="1">
        <f t="array" aca="1" ref="CK1975" ca="1">ROUNDUP(INDIRECT(CK1967)/CK1974,0)</f>
        <v>60</v>
      </c>
      <c r="CL1975" s="76" cm="1">
        <f t="array" aca="1" ref="CL1975" ca="1">ROUNDUP(INDIRECT(CL1967)/CL1974,0)</f>
        <v>60</v>
      </c>
      <c r="CM1975" s="76" t="e" cm="1">
        <f t="array" aca="1" ref="CM1975" ca="1">ROUNDUP(INDIRECT(CM1967)/CM1974,0)</f>
        <v>#REF!</v>
      </c>
      <c r="CN1975" s="76" t="e" cm="1">
        <f t="array" aca="1" ref="CN1975" ca="1">ROUNDUP(INDIRECT(CN1967)/CN1974,0)</f>
        <v>#REF!</v>
      </c>
      <c r="CO1975" s="76" t="e" cm="1">
        <f t="array" aca="1" ref="CO1975" ca="1">ROUNDUP(INDIRECT(CO1967)/CO1974,0)</f>
        <v>#N/A</v>
      </c>
      <c r="CP1975" s="76" t="e" cm="1">
        <f t="array" aca="1" ref="CP1975" ca="1">ROUNDUP(INDIRECT(CP1967)/CP1974,0)</f>
        <v>#N/A</v>
      </c>
      <c r="CQ1975" s="76" t="e" cm="1">
        <f t="array" aca="1" ref="CQ1975" ca="1">ROUNDUP(INDIRECT(CQ1967)/CQ1974,0)</f>
        <v>#N/A</v>
      </c>
      <c r="CR1975" s="76" t="e" cm="1">
        <f t="array" aca="1" ref="CR1975" ca="1">ROUNDUP(INDIRECT(CR1967)/CR1974,0)</f>
        <v>#N/A</v>
      </c>
      <c r="CS1975" s="76" t="e" cm="1">
        <f t="array" aca="1" ref="CS1975" ca="1">ROUNDUP(INDIRECT(CS1967)/CS1974,0)</f>
        <v>#N/A</v>
      </c>
      <c r="CT1975" s="76" t="e" cm="1">
        <f t="array" aca="1" ref="CT1975" ca="1">ROUNDUP(INDIRECT(CT1967)/CT1974,0)</f>
        <v>#N/A</v>
      </c>
      <c r="CU1975" s="76" t="e" cm="1">
        <f t="array" aca="1" ref="CU1975" ca="1">ROUNDUP(INDIRECT(CU1967)/CU1974,0)</f>
        <v>#N/A</v>
      </c>
      <c r="CV1975" s="76" t="e" cm="1">
        <f t="array" aca="1" ref="CV1975" ca="1">ROUNDUP(INDIRECT(CV1967)/CV1974,0)</f>
        <v>#N/A</v>
      </c>
      <c r="CW1975" s="76" t="e" cm="1">
        <f t="array" aca="1" ref="CW1975" ca="1">ROUNDUP(INDIRECT(CW1967)/CW1974,0)</f>
        <v>#N/A</v>
      </c>
      <c r="CX1975" s="76" t="e" cm="1">
        <f t="array" aca="1" ref="CX1975" ca="1">ROUNDUP(INDIRECT(CX1967)/CX1974,0)</f>
        <v>#N/A</v>
      </c>
      <c r="CY1975" s="76" t="e" cm="1">
        <f t="array" aca="1" ref="CY1975" ca="1">ROUNDUP(INDIRECT(CY1967)/CY1974,0)</f>
        <v>#N/A</v>
      </c>
      <c r="CZ1975" s="76" t="e" cm="1">
        <f t="array" aca="1" ref="CZ1975" ca="1">ROUNDUP(INDIRECT(CZ1967)/CZ1974,0)</f>
        <v>#N/A</v>
      </c>
      <c r="DA1975" s="76" t="e" cm="1">
        <f t="array" aca="1" ref="DA1975" ca="1">ROUNDUP(INDIRECT(DA1967)/DA1974,0)</f>
        <v>#N/A</v>
      </c>
      <c r="DB1975" s="76" t="e" cm="1">
        <f t="array" aca="1" ref="DB1975" ca="1">ROUNDUP(INDIRECT(DB1967)/DB1974,0)</f>
        <v>#N/A</v>
      </c>
      <c r="DC1975" s="76" t="e" cm="1">
        <f t="array" aca="1" ref="DC1975" ca="1">ROUNDUP(INDIRECT(DC1967)/DC1974,0)</f>
        <v>#N/A</v>
      </c>
      <c r="DD1975" s="76" t="e" cm="1">
        <f t="array" aca="1" ref="DD1975" ca="1">ROUNDUP(INDIRECT(DD1967)/DD1974,0)</f>
        <v>#N/A</v>
      </c>
      <c r="DE1975" s="76" t="e" cm="1">
        <f t="array" aca="1" ref="DE1975" ca="1">ROUNDUP(INDIRECT(DE1967)/DE1974,0)</f>
        <v>#N/A</v>
      </c>
      <c r="DF1975" s="76" t="e" cm="1">
        <f t="array" aca="1" ref="DF1975" ca="1">ROUNDUP(INDIRECT(DF1967)/DF1974,0)</f>
        <v>#N/A</v>
      </c>
      <c r="DG1975" s="76" t="e" cm="1">
        <f t="array" aca="1" ref="DG1975" ca="1">ROUNDUP(INDIRECT(DG1967)/DG1974,0)</f>
        <v>#N/A</v>
      </c>
      <c r="DH1975" s="76" t="e" cm="1">
        <f t="array" aca="1" ref="DH1975" ca="1">ROUNDUP(INDIRECT(DH1967)/DH1974,0)</f>
        <v>#N/A</v>
      </c>
      <c r="DI1975" s="76" t="e" cm="1">
        <f t="array" aca="1" ref="DI1975" ca="1">ROUNDUP(INDIRECT(DI1967)/DI1974,0)</f>
        <v>#N/A</v>
      </c>
      <c r="DJ1975" s="76" t="e" cm="1">
        <f t="array" aca="1" ref="DJ1975" ca="1">ROUNDUP(INDIRECT(DJ1967)/DJ1974,0)</f>
        <v>#N/A</v>
      </c>
      <c r="DK1975" s="76" t="e" cm="1">
        <f t="array" aca="1" ref="DK1975" ca="1">ROUNDUP(INDIRECT(DK1967)/DK1974,0)</f>
        <v>#N/A</v>
      </c>
      <c r="DL1975" s="76" t="e" cm="1">
        <f t="array" aca="1" ref="DL1975" ca="1">ROUNDUP(INDIRECT(DL1967)/DL1974,0)</f>
        <v>#N/A</v>
      </c>
    </row>
    <row r="1976" spans="1:116" x14ac:dyDescent="0.4">
      <c r="B1976" t="str">
        <f>E1976</f>
        <v>1976 DCHC-S</v>
      </c>
      <c r="D1976" t="s">
        <v>762</v>
      </c>
      <c r="E1976" s="8" t="str">
        <f t="shared" si="3324"/>
        <v>1976 DCHC-S</v>
      </c>
      <c r="G1976" s="145" t="s">
        <v>185</v>
      </c>
      <c r="H1976" s="12"/>
      <c r="I1976" s="60"/>
      <c r="J1976" s="60"/>
      <c r="K1976" s="18">
        <v>50000</v>
      </c>
      <c r="L1976" s="18">
        <v>50000</v>
      </c>
      <c r="M1976" s="18">
        <v>50000</v>
      </c>
      <c r="N1976" s="18">
        <v>50000</v>
      </c>
      <c r="O1976" s="18">
        <v>50000</v>
      </c>
      <c r="P1976" s="18">
        <v>50000</v>
      </c>
      <c r="R1976" s="19"/>
      <c r="S1976" s="147" cm="1">
        <f t="array" ref="S1976">INDEX($K:$P,ROW(),MATCH(S$3,$K$2:$P$2,0))/12</f>
        <v>4166.666666666667</v>
      </c>
      <c r="T1976" s="147" cm="1">
        <f t="array" ref="T1976">INDEX($K:$P,ROW(),MATCH(T$3,$K$2:$P$2,0))/12</f>
        <v>4166.666666666667</v>
      </c>
      <c r="U1976" s="147" cm="1">
        <f t="array" ref="U1976">INDEX($K:$P,ROW(),MATCH(U$3,$K$2:$P$2,0))/12</f>
        <v>4166.666666666667</v>
      </c>
      <c r="V1976" s="147" cm="1">
        <f t="array" ref="V1976">INDEX($K:$P,ROW(),MATCH(V$3,$K$2:$P$2,0))/12</f>
        <v>4166.666666666667</v>
      </c>
      <c r="W1976" s="147" cm="1">
        <f t="array" ref="W1976">INDEX($K:$P,ROW(),MATCH(W$3,$K$2:$P$2,0))/12</f>
        <v>4166.666666666667</v>
      </c>
      <c r="X1976" s="147" cm="1">
        <f t="array" ref="X1976">INDEX($K:$P,ROW(),MATCH(X$3,$K$2:$P$2,0))/12</f>
        <v>4166.666666666667</v>
      </c>
      <c r="Y1976" s="147" cm="1">
        <f t="array" ref="Y1976">INDEX($K:$P,ROW(),MATCH(Y$3,$K$2:$P$2,0))/12</f>
        <v>4166.666666666667</v>
      </c>
      <c r="Z1976" s="147" cm="1">
        <f t="array" ref="Z1976">INDEX($K:$P,ROW(),MATCH(Z$3,$K$2:$P$2,0))/12</f>
        <v>4166.666666666667</v>
      </c>
      <c r="AA1976" s="147" cm="1">
        <f t="array" ref="AA1976">INDEX($K:$P,ROW(),MATCH(AA$3,$K$2:$P$2,0))/12</f>
        <v>4166.666666666667</v>
      </c>
      <c r="AB1976" s="147" cm="1">
        <f t="array" ref="AB1976">INDEX($K:$P,ROW(),MATCH(AB$3,$K$2:$P$2,0))/12</f>
        <v>4166.666666666667</v>
      </c>
      <c r="AC1976" s="147" cm="1">
        <f t="array" ref="AC1976">INDEX($K:$P,ROW(),MATCH(AC$3,$K$2:$P$2,0))/12</f>
        <v>4166.666666666667</v>
      </c>
      <c r="AD1976" s="147" cm="1">
        <f t="array" ref="AD1976">INDEX($K:$P,ROW(),MATCH(AD$3,$K$2:$P$2,0))/12</f>
        <v>4166.666666666667</v>
      </c>
      <c r="AE1976" s="147" cm="1">
        <f t="array" ref="AE1976">INDEX($K:$P,ROW(),MATCH(AE$3,$K$2:$P$2,0))/12</f>
        <v>4166.666666666667</v>
      </c>
      <c r="AF1976" s="147" cm="1">
        <f t="array" ref="AF1976">INDEX($K:$P,ROW(),MATCH(AF$3,$K$2:$P$2,0))/12</f>
        <v>4166.666666666667</v>
      </c>
      <c r="AG1976" s="147" cm="1">
        <f t="array" ref="AG1976">INDEX($K:$P,ROW(),MATCH(AG$3,$K$2:$P$2,0))/12</f>
        <v>4166.666666666667</v>
      </c>
      <c r="AH1976" s="147" cm="1">
        <f t="array" ref="AH1976">INDEX($K:$P,ROW(),MATCH(AH$3,$K$2:$P$2,0))/12</f>
        <v>4166.666666666667</v>
      </c>
      <c r="AI1976" s="147" cm="1">
        <f t="array" ref="AI1976">INDEX($K:$P,ROW(),MATCH(AI$3,$K$2:$P$2,0))/12</f>
        <v>4166.666666666667</v>
      </c>
      <c r="AJ1976" s="147" cm="1">
        <f t="array" ref="AJ1976">INDEX($K:$P,ROW(),MATCH(AJ$3,$K$2:$P$2,0))/12</f>
        <v>4166.666666666667</v>
      </c>
      <c r="AK1976" s="147" cm="1">
        <f t="array" ref="AK1976">INDEX($K:$P,ROW(),MATCH(AK$3,$K$2:$P$2,0))/12</f>
        <v>4166.666666666667</v>
      </c>
      <c r="AL1976" s="147" cm="1">
        <f t="array" ref="AL1976">INDEX($K:$P,ROW(),MATCH(AL$3,$K$2:$P$2,0))/12</f>
        <v>4166.666666666667</v>
      </c>
      <c r="AM1976" s="147" cm="1">
        <f t="array" ref="AM1976">INDEX($K:$P,ROW(),MATCH(AM$3,$K$2:$P$2,0))/12</f>
        <v>4166.666666666667</v>
      </c>
      <c r="AN1976" s="147" cm="1">
        <f t="array" ref="AN1976">INDEX($K:$P,ROW(),MATCH(AN$3,$K$2:$P$2,0))/12</f>
        <v>4166.666666666667</v>
      </c>
      <c r="AO1976" s="147" cm="1">
        <f t="array" ref="AO1976">INDEX($K:$P,ROW(),MATCH(AO$3,$K$2:$P$2,0))/12</f>
        <v>4166.666666666667</v>
      </c>
      <c r="AP1976" s="147" cm="1">
        <f t="array" ref="AP1976">INDEX($K:$P,ROW(),MATCH(AP$3,$K$2:$P$2,0))/12</f>
        <v>4166.666666666667</v>
      </c>
      <c r="AQ1976" s="147" cm="1">
        <f t="array" ref="AQ1976">INDEX($K:$P,ROW(),MATCH(AQ$3,$K$2:$P$2,0))/12</f>
        <v>4166.666666666667</v>
      </c>
      <c r="AR1976" s="147" cm="1">
        <f t="array" ref="AR1976">INDEX($K:$P,ROW(),MATCH(AR$3,$K$2:$P$2,0))/12</f>
        <v>4166.666666666667</v>
      </c>
      <c r="AS1976" s="147" cm="1">
        <f t="array" ref="AS1976">INDEX($K:$P,ROW(),MATCH(AS$3,$K$2:$P$2,0))/12</f>
        <v>4166.666666666667</v>
      </c>
      <c r="AT1976" s="147" cm="1">
        <f t="array" ref="AT1976">INDEX($K:$P,ROW(),MATCH(AT$3,$K$2:$P$2,0))/12</f>
        <v>4166.666666666667</v>
      </c>
      <c r="AU1976" s="147" cm="1">
        <f t="array" ref="AU1976">INDEX($K:$P,ROW(),MATCH(AU$3,$K$2:$P$2,0))/12</f>
        <v>4166.666666666667</v>
      </c>
      <c r="AV1976" s="147" cm="1">
        <f t="array" ref="AV1976">INDEX($K:$P,ROW(),MATCH(AV$3,$K$2:$P$2,0))/12</f>
        <v>4166.666666666667</v>
      </c>
      <c r="AW1976" s="147" cm="1">
        <f t="array" ref="AW1976">INDEX($K:$P,ROW(),MATCH(AW$3,$K$2:$P$2,0))/12</f>
        <v>4166.666666666667</v>
      </c>
      <c r="AX1976" s="147" cm="1">
        <f t="array" ref="AX1976">INDEX($K:$P,ROW(),MATCH(AX$3,$K$2:$P$2,0))/12</f>
        <v>4166.666666666667</v>
      </c>
      <c r="AY1976" s="147" cm="1">
        <f t="array" ref="AY1976">INDEX($K:$P,ROW(),MATCH(AY$3,$K$2:$P$2,0))/12</f>
        <v>4166.666666666667</v>
      </c>
      <c r="AZ1976" s="147" cm="1">
        <f t="array" ref="AZ1976">INDEX($K:$P,ROW(),MATCH(AZ$3,$K$2:$P$2,0))/12</f>
        <v>4166.666666666667</v>
      </c>
      <c r="BA1976" s="147" cm="1">
        <f t="array" ref="BA1976">INDEX($K:$P,ROW(),MATCH(BA$3,$K$2:$P$2,0))/12</f>
        <v>4166.666666666667</v>
      </c>
      <c r="BB1976" s="147" cm="1">
        <f t="array" ref="BB1976">INDEX($K:$P,ROW(),MATCH(BB$3,$K$2:$P$2,0))/12</f>
        <v>4166.666666666667</v>
      </c>
      <c r="BC1976" s="147" cm="1">
        <f t="array" ref="BC1976">INDEX($K:$P,ROW(),MATCH(BC$3,$K$2:$P$2,0))/12</f>
        <v>4166.666666666667</v>
      </c>
      <c r="BD1976" s="147" cm="1">
        <f t="array" ref="BD1976">INDEX($K:$P,ROW(),MATCH(BD$3,$K$2:$P$2,0))/12</f>
        <v>4166.666666666667</v>
      </c>
      <c r="BE1976" s="147" cm="1">
        <f t="array" ref="BE1976">INDEX($K:$P,ROW(),MATCH(BE$3,$K$2:$P$2,0))/12</f>
        <v>4166.666666666667</v>
      </c>
      <c r="BF1976" s="147" cm="1">
        <f t="array" ref="BF1976">INDEX($K:$P,ROW(),MATCH(BF$3,$K$2:$P$2,0))/12</f>
        <v>4166.666666666667</v>
      </c>
      <c r="BG1976" s="147" cm="1">
        <f t="array" ref="BG1976">INDEX($K:$P,ROW(),MATCH(BG$3,$K$2:$P$2,0))/12</f>
        <v>4166.666666666667</v>
      </c>
      <c r="BH1976" s="147" cm="1">
        <f t="array" ref="BH1976">INDEX($K:$P,ROW(),MATCH(BH$3,$K$2:$P$2,0))/12</f>
        <v>4166.666666666667</v>
      </c>
      <c r="BI1976" s="147" cm="1">
        <f t="array" ref="BI1976">INDEX($K:$P,ROW(),MATCH(BI$3,$K$2:$P$2,0))/12</f>
        <v>4166.666666666667</v>
      </c>
      <c r="BJ1976" s="147" cm="1">
        <f t="array" ref="BJ1976">INDEX($K:$P,ROW(),MATCH(BJ$3,$K$2:$P$2,0))/12</f>
        <v>4166.666666666667</v>
      </c>
      <c r="BK1976" s="147" cm="1">
        <f t="array" ref="BK1976">INDEX($K:$P,ROW(),MATCH(BK$3,$K$2:$P$2,0))/12</f>
        <v>4166.666666666667</v>
      </c>
      <c r="BL1976" s="147" cm="1">
        <f t="array" ref="BL1976">INDEX($K:$P,ROW(),MATCH(BL$3,$K$2:$P$2,0))/12</f>
        <v>4166.666666666667</v>
      </c>
      <c r="BM1976" s="147" cm="1">
        <f t="array" ref="BM1976">INDEX($K:$P,ROW(),MATCH(BM$3,$K$2:$P$2,0))/12</f>
        <v>4166.666666666667</v>
      </c>
      <c r="BN1976" s="147" cm="1">
        <f t="array" ref="BN1976">INDEX($K:$P,ROW(),MATCH(BN$3,$K$2:$P$2,0))/12</f>
        <v>4166.666666666667</v>
      </c>
      <c r="BO1976" s="147" cm="1">
        <f t="array" ref="BO1976">INDEX($K:$P,ROW(),MATCH(BO$3,$K$2:$P$2,0))/12</f>
        <v>4166.666666666667</v>
      </c>
      <c r="BP1976" s="147" cm="1">
        <f t="array" ref="BP1976">INDEX($K:$P,ROW(),MATCH(BP$3,$K$2:$P$2,0))/12</f>
        <v>4166.666666666667</v>
      </c>
      <c r="BQ1976" s="147" cm="1">
        <f t="array" ref="BQ1976">INDEX($K:$P,ROW(),MATCH(BQ$3,$K$2:$P$2,0))/12</f>
        <v>4166.666666666667</v>
      </c>
      <c r="BR1976" s="147" cm="1">
        <f t="array" ref="BR1976">INDEX($K:$P,ROW(),MATCH(BR$3,$K$2:$P$2,0))/12</f>
        <v>4166.666666666667</v>
      </c>
      <c r="BS1976" s="147" cm="1">
        <f t="array" ref="BS1976">INDEX($K:$P,ROW(),MATCH(BS$3,$K$2:$P$2,0))/12</f>
        <v>4166.666666666667</v>
      </c>
      <c r="BT1976" s="147" cm="1">
        <f t="array" ref="BT1976">INDEX($K:$P,ROW(),MATCH(BT$3,$K$2:$P$2,0))/12</f>
        <v>4166.666666666667</v>
      </c>
      <c r="BU1976" s="147" cm="1">
        <f t="array" ref="BU1976">INDEX($K:$P,ROW(),MATCH(BU$3,$K$2:$P$2,0))/12</f>
        <v>4166.666666666667</v>
      </c>
      <c r="BV1976" s="147" cm="1">
        <f t="array" ref="BV1976">INDEX($K:$P,ROW(),MATCH(BV$3,$K$2:$P$2,0))/12</f>
        <v>4166.666666666667</v>
      </c>
      <c r="BW1976" s="147" cm="1">
        <f t="array" ref="BW1976">INDEX($K:$P,ROW(),MATCH(BW$3,$K$2:$P$2,0))/12</f>
        <v>4166.666666666667</v>
      </c>
      <c r="BX1976" s="147" cm="1">
        <f t="array" ref="BX1976">INDEX($K:$P,ROW(),MATCH(BX$3,$K$2:$P$2,0))/12</f>
        <v>4166.666666666667</v>
      </c>
      <c r="BY1976" s="147" cm="1">
        <f t="array" ref="BY1976">INDEX($K:$P,ROW(),MATCH(BY$3,$K$2:$P$2,0))/12</f>
        <v>4166.666666666667</v>
      </c>
      <c r="BZ1976" s="147" cm="1">
        <f t="array" ref="BZ1976">INDEX($K:$P,ROW(),MATCH(BZ$3,$K$2:$P$2,0))/12</f>
        <v>4166.666666666667</v>
      </c>
      <c r="CA1976" s="147" cm="1">
        <f t="array" ref="CA1976">INDEX($K:$P,ROW(),MATCH(CA$3,$K$2:$P$2,0))/12</f>
        <v>4166.666666666667</v>
      </c>
      <c r="CB1976" s="147" cm="1">
        <f t="array" ref="CB1976">INDEX($K:$P,ROW(),MATCH(CB$3,$K$2:$P$2,0))/12</f>
        <v>4166.666666666667</v>
      </c>
      <c r="CC1976" s="147" cm="1">
        <f t="array" ref="CC1976">INDEX($K:$P,ROW(),MATCH(CC$3,$K$2:$P$2,0))/12</f>
        <v>4166.666666666667</v>
      </c>
      <c r="CD1976" s="147" cm="1">
        <f t="array" ref="CD1976">INDEX($K:$P,ROW(),MATCH(CD$3,$K$2:$P$2,0))/12</f>
        <v>4166.666666666667</v>
      </c>
      <c r="CE1976" s="147" cm="1">
        <f t="array" ref="CE1976">INDEX($K:$P,ROW(),MATCH(CE$3,$K$2:$P$2,0))/12</f>
        <v>4166.666666666667</v>
      </c>
      <c r="CF1976" s="147" cm="1">
        <f t="array" ref="CF1976">INDEX($K:$P,ROW(),MATCH(CF$3,$K$2:$P$2,0))/12</f>
        <v>4166.666666666667</v>
      </c>
      <c r="CG1976" s="147" cm="1">
        <f t="array" ref="CG1976">INDEX($K:$P,ROW(),MATCH(CG$3,$K$2:$P$2,0))/12</f>
        <v>4166.666666666667</v>
      </c>
      <c r="CH1976" s="147" cm="1">
        <f t="array" ref="CH1976">INDEX($K:$P,ROW(),MATCH(CH$3,$K$2:$P$2,0))/12</f>
        <v>4166.666666666667</v>
      </c>
      <c r="CI1976" s="147" cm="1">
        <f t="array" ref="CI1976">INDEX($K:$P,ROW(),MATCH(CI$3,$K$2:$P$2,0))/12</f>
        <v>4166.666666666667</v>
      </c>
      <c r="CJ1976" s="147" cm="1">
        <f t="array" ref="CJ1976">INDEX($K:$P,ROW(),MATCH(CJ$3,$K$2:$P$2,0))/12</f>
        <v>4166.666666666667</v>
      </c>
      <c r="CK1976" s="147" cm="1">
        <f t="array" ref="CK1976">INDEX($K:$P,ROW(),MATCH(CK$3,$K$2:$P$2,0))/12</f>
        <v>4166.666666666667</v>
      </c>
      <c r="CL1976" s="147" cm="1">
        <f t="array" ref="CL1976">INDEX($K:$P,ROW(),MATCH(CL$3,$K$2:$P$2,0))/12</f>
        <v>4166.666666666667</v>
      </c>
      <c r="CN1976" s="60"/>
      <c r="CO1976" s="147" t="e" cm="1">
        <f t="array" ref="CO1976">INDEX($K:$P,ROW(),MATCH(CO$3,$K$2:$P$2,0))/CO$5</f>
        <v>#N/A</v>
      </c>
      <c r="CP1976" s="147" t="e" cm="1">
        <f t="array" ref="CP1976">INDEX($K:$P,ROW(),MATCH(CP$3,$K$2:$P$2,0))/CP$5</f>
        <v>#N/A</v>
      </c>
      <c r="CQ1976" s="147" t="e" cm="1">
        <f t="array" ref="CQ1976">INDEX($K:$P,ROW(),MATCH(CQ$3,$K$2:$P$2,0))/CQ$5</f>
        <v>#N/A</v>
      </c>
      <c r="CR1976" s="147" t="e" cm="1">
        <f t="array" ref="CR1976">INDEX($K:$P,ROW(),MATCH(CR$3,$K$2:$P$2,0))/CR$5</f>
        <v>#N/A</v>
      </c>
      <c r="CS1976" s="147" t="e" cm="1">
        <f t="array" ref="CS1976">INDEX($K:$P,ROW(),MATCH(CS$3,$K$2:$P$2,0))/CS$5</f>
        <v>#N/A</v>
      </c>
      <c r="CT1976" s="147" t="e" cm="1">
        <f t="array" ref="CT1976">INDEX($K:$P,ROW(),MATCH(CT$3,$K$2:$P$2,0))/CT$5</f>
        <v>#N/A</v>
      </c>
      <c r="CU1976" s="147" t="e" cm="1">
        <f t="array" ref="CU1976">INDEX($K:$P,ROW(),MATCH(CU$3,$K$2:$P$2,0))/CU$5</f>
        <v>#N/A</v>
      </c>
      <c r="CV1976" s="147" t="e" cm="1">
        <f t="array" ref="CV1976">INDEX($K:$P,ROW(),MATCH(CV$3,$K$2:$P$2,0))/CV$5</f>
        <v>#N/A</v>
      </c>
      <c r="CW1976" s="147" t="e" cm="1">
        <f t="array" ref="CW1976">INDEX($K:$P,ROW(),MATCH(CW$3,$K$2:$P$2,0))/CW$5</f>
        <v>#N/A</v>
      </c>
      <c r="CX1976" s="147" t="e" cm="1">
        <f t="array" ref="CX1976">INDEX($K:$P,ROW(),MATCH(CX$3,$K$2:$P$2,0))/CX$5</f>
        <v>#N/A</v>
      </c>
      <c r="CY1976" s="147" t="e" cm="1">
        <f t="array" ref="CY1976">INDEX($K:$P,ROW(),MATCH(CY$3,$K$2:$P$2,0))/CL$5</f>
        <v>#N/A</v>
      </c>
      <c r="CZ1976" s="147" t="e" cm="1">
        <f t="array" ref="CZ1976">INDEX($K:$P,ROW(),MATCH(CZ$3,$K$2:$P$2,0))/CZ$5</f>
        <v>#N/A</v>
      </c>
      <c r="DA1976" s="147" t="e" cm="1">
        <f t="array" ref="DA1976">INDEX($K:$P,ROW(),MATCH(DA$3,$K$2:$P$2,0))/DA$5</f>
        <v>#N/A</v>
      </c>
      <c r="DB1976" s="147" t="e" cm="1">
        <f t="array" ref="DB1976">INDEX($K:$P,ROW(),MATCH(DB$3,$K$2:$P$2,0))/DB$5</f>
        <v>#N/A</v>
      </c>
      <c r="DC1976" s="147" t="e" cm="1">
        <f t="array" ref="DC1976">INDEX($K:$P,ROW(),MATCH(DC$3,$K$2:$P$2,0))/DC$5</f>
        <v>#N/A</v>
      </c>
      <c r="DD1976" s="147" t="e" cm="1">
        <f t="array" ref="DD1976">INDEX($K:$P,ROW(),MATCH(DD$3,$K$2:$P$2,0))/DD$5</f>
        <v>#N/A</v>
      </c>
      <c r="DE1976" s="147" t="e" cm="1">
        <f t="array" ref="DE1976">INDEX($K:$P,ROW(),MATCH(DE$3,$K$2:$P$2,0))/DE$5</f>
        <v>#N/A</v>
      </c>
      <c r="DF1976" s="147" t="e" cm="1">
        <f t="array" ref="DF1976">INDEX($K:$P,ROW(),MATCH(DF$3,$K$2:$P$2,0))/DF$5</f>
        <v>#N/A</v>
      </c>
      <c r="DG1976" s="147" t="e" cm="1">
        <f t="array" ref="DG1976">INDEX($K:$P,ROW(),MATCH(DG$3,$K$2:$P$2,0))/DG$5</f>
        <v>#N/A</v>
      </c>
      <c r="DH1976" s="147" t="e" cm="1">
        <f t="array" ref="DH1976">INDEX($K:$P,ROW(),MATCH(DH$3,$K$2:$P$2,0))/DH$5</f>
        <v>#N/A</v>
      </c>
      <c r="DI1976" s="147" t="e" cm="1">
        <f t="array" ref="DI1976">INDEX($K:$P,ROW(),MATCH(DI$3,$K$2:$P$2,0))/DI$5</f>
        <v>#N/A</v>
      </c>
      <c r="DJ1976" s="147" t="e" cm="1">
        <f t="array" ref="DJ1976">INDEX($K:$P,ROW(),MATCH(DJ$3,$K$2:$P$2,0))/DJ$5</f>
        <v>#N/A</v>
      </c>
      <c r="DK1976" s="147" t="e" cm="1">
        <f t="array" ref="DK1976">INDEX($K:$P,ROW(),MATCH(DK$3,$K$2:$P$2,0))/DK$5</f>
        <v>#N/A</v>
      </c>
      <c r="DL1976" s="147" t="e" cm="1">
        <f t="array" ref="DL1976">INDEX($K:$P,ROW(),MATCH(DL$3,$K$2:$P$2,0))/DL$5</f>
        <v>#N/A</v>
      </c>
    </row>
    <row r="1977" spans="1:116" x14ac:dyDescent="0.4">
      <c r="C1977" t="s">
        <v>203</v>
      </c>
      <c r="D1977" t="s">
        <v>762</v>
      </c>
      <c r="E1977" s="8" t="str">
        <f t="shared" si="3324"/>
        <v>1977 DCHC-S</v>
      </c>
      <c r="G1977" s="126" t="str">
        <f>"Expense - "&amp;SUBSTITUTE(G1972,":","")</f>
        <v>Expense - Headcount - volume driven</v>
      </c>
      <c r="H1977" s="27"/>
      <c r="I1977" s="78"/>
      <c r="J1977" s="78"/>
      <c r="K1977" s="63">
        <f t="shared" ref="K1977:P1977" ca="1" si="3326">SUMIF($3:$3,K$2,1977:1977)</f>
        <v>-3000000.0000000005</v>
      </c>
      <c r="L1977" s="63">
        <f t="shared" ca="1" si="3326"/>
        <v>-3000000.0000000005</v>
      </c>
      <c r="M1977" s="63">
        <f t="shared" ca="1" si="3326"/>
        <v>-3000000.0000000005</v>
      </c>
      <c r="N1977" s="63">
        <f t="shared" ca="1" si="3326"/>
        <v>-3000000.0000000005</v>
      </c>
      <c r="O1977" s="63">
        <f t="shared" ca="1" si="3326"/>
        <v>-3000000.0000000005</v>
      </c>
      <c r="P1977" s="63">
        <f t="shared" ca="1" si="3326"/>
        <v>-3000000.0000000005</v>
      </c>
      <c r="R1977" s="33"/>
      <c r="S1977" s="148">
        <f t="shared" ref="S1977:AX1977" ca="1" si="3327">-S1976*S1975</f>
        <v>-250000.00000000003</v>
      </c>
      <c r="T1977" s="148">
        <f t="shared" ca="1" si="3327"/>
        <v>-250000.00000000003</v>
      </c>
      <c r="U1977" s="148">
        <f t="shared" ca="1" si="3327"/>
        <v>-250000.00000000003</v>
      </c>
      <c r="V1977" s="148">
        <f t="shared" ca="1" si="3327"/>
        <v>-250000.00000000003</v>
      </c>
      <c r="W1977" s="148">
        <f t="shared" ca="1" si="3327"/>
        <v>-250000.00000000003</v>
      </c>
      <c r="X1977" s="148">
        <f t="shared" ca="1" si="3327"/>
        <v>-250000.00000000003</v>
      </c>
      <c r="Y1977" s="148">
        <f t="shared" ca="1" si="3327"/>
        <v>-250000.00000000003</v>
      </c>
      <c r="Z1977" s="148">
        <f t="shared" ca="1" si="3327"/>
        <v>-250000.00000000003</v>
      </c>
      <c r="AA1977" s="148">
        <f t="shared" ca="1" si="3327"/>
        <v>-250000.00000000003</v>
      </c>
      <c r="AB1977" s="148">
        <f t="shared" ca="1" si="3327"/>
        <v>-250000.00000000003</v>
      </c>
      <c r="AC1977" s="148">
        <f t="shared" ca="1" si="3327"/>
        <v>-250000.00000000003</v>
      </c>
      <c r="AD1977" s="148">
        <f t="shared" ca="1" si="3327"/>
        <v>-250000.00000000003</v>
      </c>
      <c r="AE1977" s="148">
        <f t="shared" ca="1" si="3327"/>
        <v>-250000.00000000003</v>
      </c>
      <c r="AF1977" s="148">
        <f t="shared" ca="1" si="3327"/>
        <v>-250000.00000000003</v>
      </c>
      <c r="AG1977" s="148">
        <f t="shared" ca="1" si="3327"/>
        <v>-250000.00000000003</v>
      </c>
      <c r="AH1977" s="148">
        <f t="shared" ca="1" si="3327"/>
        <v>-250000.00000000003</v>
      </c>
      <c r="AI1977" s="148">
        <f t="shared" ca="1" si="3327"/>
        <v>-250000.00000000003</v>
      </c>
      <c r="AJ1977" s="148">
        <f t="shared" ca="1" si="3327"/>
        <v>-250000.00000000003</v>
      </c>
      <c r="AK1977" s="148">
        <f t="shared" ca="1" si="3327"/>
        <v>-250000.00000000003</v>
      </c>
      <c r="AL1977" s="148">
        <f t="shared" ca="1" si="3327"/>
        <v>-250000.00000000003</v>
      </c>
      <c r="AM1977" s="148">
        <f t="shared" ca="1" si="3327"/>
        <v>-250000.00000000003</v>
      </c>
      <c r="AN1977" s="148">
        <f t="shared" ca="1" si="3327"/>
        <v>-250000.00000000003</v>
      </c>
      <c r="AO1977" s="148">
        <f t="shared" ca="1" si="3327"/>
        <v>-250000.00000000003</v>
      </c>
      <c r="AP1977" s="148">
        <f t="shared" ca="1" si="3327"/>
        <v>-250000.00000000003</v>
      </c>
      <c r="AQ1977" s="148">
        <f t="shared" ca="1" si="3327"/>
        <v>-250000.00000000003</v>
      </c>
      <c r="AR1977" s="148">
        <f t="shared" ca="1" si="3327"/>
        <v>-250000.00000000003</v>
      </c>
      <c r="AS1977" s="148">
        <f t="shared" ca="1" si="3327"/>
        <v>-250000.00000000003</v>
      </c>
      <c r="AT1977" s="148">
        <f t="shared" ca="1" si="3327"/>
        <v>-250000.00000000003</v>
      </c>
      <c r="AU1977" s="148">
        <f t="shared" ca="1" si="3327"/>
        <v>-250000.00000000003</v>
      </c>
      <c r="AV1977" s="148">
        <f t="shared" ca="1" si="3327"/>
        <v>-250000.00000000003</v>
      </c>
      <c r="AW1977" s="148">
        <f t="shared" ca="1" si="3327"/>
        <v>-250000.00000000003</v>
      </c>
      <c r="AX1977" s="148">
        <f t="shared" ca="1" si="3327"/>
        <v>-250000.00000000003</v>
      </c>
      <c r="AY1977" s="148">
        <f t="shared" ref="AY1977:CD1977" ca="1" si="3328">-AY1976*AY1975</f>
        <v>-250000.00000000003</v>
      </c>
      <c r="AZ1977" s="148">
        <f t="shared" ca="1" si="3328"/>
        <v>-250000.00000000003</v>
      </c>
      <c r="BA1977" s="148">
        <f t="shared" ca="1" si="3328"/>
        <v>-250000.00000000003</v>
      </c>
      <c r="BB1977" s="148">
        <f t="shared" ca="1" si="3328"/>
        <v>-250000.00000000003</v>
      </c>
      <c r="BC1977" s="148">
        <f t="shared" ca="1" si="3328"/>
        <v>-250000.00000000003</v>
      </c>
      <c r="BD1977" s="148">
        <f t="shared" ca="1" si="3328"/>
        <v>-250000.00000000003</v>
      </c>
      <c r="BE1977" s="148">
        <f t="shared" ca="1" si="3328"/>
        <v>-250000.00000000003</v>
      </c>
      <c r="BF1977" s="148">
        <f t="shared" ca="1" si="3328"/>
        <v>-250000.00000000003</v>
      </c>
      <c r="BG1977" s="148">
        <f t="shared" ca="1" si="3328"/>
        <v>-250000.00000000003</v>
      </c>
      <c r="BH1977" s="148">
        <f t="shared" ca="1" si="3328"/>
        <v>-250000.00000000003</v>
      </c>
      <c r="BI1977" s="148">
        <f t="shared" ca="1" si="3328"/>
        <v>-250000.00000000003</v>
      </c>
      <c r="BJ1977" s="148">
        <f t="shared" ca="1" si="3328"/>
        <v>-250000.00000000003</v>
      </c>
      <c r="BK1977" s="148">
        <f t="shared" ca="1" si="3328"/>
        <v>-250000.00000000003</v>
      </c>
      <c r="BL1977" s="148">
        <f t="shared" ca="1" si="3328"/>
        <v>-250000.00000000003</v>
      </c>
      <c r="BM1977" s="148">
        <f t="shared" ca="1" si="3328"/>
        <v>-250000.00000000003</v>
      </c>
      <c r="BN1977" s="148">
        <f t="shared" ca="1" si="3328"/>
        <v>-250000.00000000003</v>
      </c>
      <c r="BO1977" s="148">
        <f t="shared" ca="1" si="3328"/>
        <v>-250000.00000000003</v>
      </c>
      <c r="BP1977" s="148">
        <f t="shared" ca="1" si="3328"/>
        <v>-250000.00000000003</v>
      </c>
      <c r="BQ1977" s="148">
        <f t="shared" ca="1" si="3328"/>
        <v>-250000.00000000003</v>
      </c>
      <c r="BR1977" s="148">
        <f t="shared" ca="1" si="3328"/>
        <v>-250000.00000000003</v>
      </c>
      <c r="BS1977" s="148">
        <f t="shared" ca="1" si="3328"/>
        <v>-250000.00000000003</v>
      </c>
      <c r="BT1977" s="148">
        <f t="shared" ca="1" si="3328"/>
        <v>-250000.00000000003</v>
      </c>
      <c r="BU1977" s="148">
        <f t="shared" ca="1" si="3328"/>
        <v>-250000.00000000003</v>
      </c>
      <c r="BV1977" s="148">
        <f t="shared" ca="1" si="3328"/>
        <v>-250000.00000000003</v>
      </c>
      <c r="BW1977" s="148">
        <f t="shared" ca="1" si="3328"/>
        <v>-250000.00000000003</v>
      </c>
      <c r="BX1977" s="148">
        <f t="shared" ca="1" si="3328"/>
        <v>-250000.00000000003</v>
      </c>
      <c r="BY1977" s="148">
        <f t="shared" ca="1" si="3328"/>
        <v>-250000.00000000003</v>
      </c>
      <c r="BZ1977" s="148">
        <f t="shared" ca="1" si="3328"/>
        <v>-250000.00000000003</v>
      </c>
      <c r="CA1977" s="148">
        <f t="shared" ca="1" si="3328"/>
        <v>-250000.00000000003</v>
      </c>
      <c r="CB1977" s="148">
        <f t="shared" ca="1" si="3328"/>
        <v>-250000.00000000003</v>
      </c>
      <c r="CC1977" s="148">
        <f t="shared" ca="1" si="3328"/>
        <v>-250000.00000000003</v>
      </c>
      <c r="CD1977" s="148">
        <f t="shared" ca="1" si="3328"/>
        <v>-250000.00000000003</v>
      </c>
      <c r="CE1977" s="148">
        <f t="shared" ref="CE1977:CL1977" ca="1" si="3329">-CE1976*CE1975</f>
        <v>-250000.00000000003</v>
      </c>
      <c r="CF1977" s="148">
        <f t="shared" ca="1" si="3329"/>
        <v>-250000.00000000003</v>
      </c>
      <c r="CG1977" s="148">
        <f t="shared" ca="1" si="3329"/>
        <v>-250000.00000000003</v>
      </c>
      <c r="CH1977" s="148">
        <f t="shared" ca="1" si="3329"/>
        <v>-250000.00000000003</v>
      </c>
      <c r="CI1977" s="148">
        <f t="shared" ca="1" si="3329"/>
        <v>-250000.00000000003</v>
      </c>
      <c r="CJ1977" s="148">
        <f t="shared" ca="1" si="3329"/>
        <v>-250000.00000000003</v>
      </c>
      <c r="CK1977" s="148">
        <f t="shared" ca="1" si="3329"/>
        <v>-250000.00000000003</v>
      </c>
      <c r="CL1977" s="148">
        <f t="shared" ca="1" si="3329"/>
        <v>-250000.00000000003</v>
      </c>
      <c r="CN1977" s="78"/>
      <c r="CO1977" s="148" t="e">
        <f t="shared" ref="CO1977:DK1977" ca="1" si="3330">-CO1976*CO1975</f>
        <v>#N/A</v>
      </c>
      <c r="CP1977" s="148" t="e">
        <f t="shared" ca="1" si="3330"/>
        <v>#N/A</v>
      </c>
      <c r="CQ1977" s="148" t="e">
        <f t="shared" ca="1" si="3330"/>
        <v>#N/A</v>
      </c>
      <c r="CR1977" s="148" t="e">
        <f t="shared" ca="1" si="3330"/>
        <v>#N/A</v>
      </c>
      <c r="CS1977" s="148" t="e">
        <f t="shared" ca="1" si="3330"/>
        <v>#N/A</v>
      </c>
      <c r="CT1977" s="148" t="e">
        <f t="shared" ca="1" si="3330"/>
        <v>#N/A</v>
      </c>
      <c r="CU1977" s="148" t="e">
        <f t="shared" ca="1" si="3330"/>
        <v>#N/A</v>
      </c>
      <c r="CV1977" s="148" t="e">
        <f t="shared" ca="1" si="3330"/>
        <v>#N/A</v>
      </c>
      <c r="CW1977" s="148" t="e">
        <f t="shared" ca="1" si="3330"/>
        <v>#N/A</v>
      </c>
      <c r="CX1977" s="148" t="e">
        <f t="shared" ca="1" si="3330"/>
        <v>#N/A</v>
      </c>
      <c r="CY1977" s="148" t="e">
        <f t="shared" ca="1" si="3330"/>
        <v>#N/A</v>
      </c>
      <c r="CZ1977" s="148" t="e">
        <f t="shared" ca="1" si="3330"/>
        <v>#N/A</v>
      </c>
      <c r="DA1977" s="148" t="e">
        <f t="shared" ca="1" si="3330"/>
        <v>#N/A</v>
      </c>
      <c r="DB1977" s="148" t="e">
        <f t="shared" ca="1" si="3330"/>
        <v>#N/A</v>
      </c>
      <c r="DC1977" s="148" t="e">
        <f t="shared" ca="1" si="3330"/>
        <v>#N/A</v>
      </c>
      <c r="DD1977" s="148" t="e">
        <f t="shared" ca="1" si="3330"/>
        <v>#N/A</v>
      </c>
      <c r="DE1977" s="148" t="e">
        <f t="shared" ca="1" si="3330"/>
        <v>#N/A</v>
      </c>
      <c r="DF1977" s="148" t="e">
        <f t="shared" ca="1" si="3330"/>
        <v>#N/A</v>
      </c>
      <c r="DG1977" s="148" t="e">
        <f t="shared" ca="1" si="3330"/>
        <v>#N/A</v>
      </c>
      <c r="DH1977" s="148" t="e">
        <f t="shared" ca="1" si="3330"/>
        <v>#N/A</v>
      </c>
      <c r="DI1977" s="148" t="e">
        <f t="shared" ca="1" si="3330"/>
        <v>#N/A</v>
      </c>
      <c r="DJ1977" s="148" t="e">
        <f t="shared" ca="1" si="3330"/>
        <v>#N/A</v>
      </c>
      <c r="DK1977" s="148" t="e">
        <f t="shared" ca="1" si="3330"/>
        <v>#N/A</v>
      </c>
      <c r="DL1977" s="148" t="e">
        <f t="shared" ref="DL1977" ca="1" si="3331">-DL1976*DL1975</f>
        <v>#N/A</v>
      </c>
    </row>
    <row r="1978" spans="1:116" x14ac:dyDescent="0.4">
      <c r="B1978" t="s">
        <v>244</v>
      </c>
      <c r="D1978" t="s">
        <v>762</v>
      </c>
      <c r="E1978" s="8" t="str">
        <f t="shared" si="3324"/>
        <v>1978 DCHC-S</v>
      </c>
      <c r="S1978" s="72"/>
      <c r="T1978" s="72"/>
      <c r="U1978" s="72"/>
      <c r="V1978" s="72"/>
      <c r="W1978" s="72"/>
      <c r="X1978" s="72"/>
      <c r="Y1978" s="72"/>
      <c r="Z1978" s="72"/>
      <c r="AA1978" s="72"/>
      <c r="AB1978" s="72"/>
      <c r="AC1978" s="72"/>
      <c r="AD1978" s="72"/>
      <c r="AE1978" s="72"/>
      <c r="AF1978" s="72"/>
      <c r="AG1978" s="72"/>
      <c r="AH1978" s="72"/>
      <c r="AI1978" s="72"/>
      <c r="AJ1978" s="72"/>
      <c r="AK1978" s="72"/>
      <c r="AL1978" s="72"/>
      <c r="AM1978" s="72"/>
      <c r="AN1978" s="72"/>
      <c r="AO1978" s="72"/>
      <c r="AP1978" s="72"/>
      <c r="AQ1978" s="72"/>
      <c r="AR1978" s="72"/>
      <c r="AS1978" s="72"/>
      <c r="AT1978" s="72"/>
      <c r="AU1978" s="72"/>
      <c r="AV1978" s="72"/>
      <c r="AW1978" s="72"/>
      <c r="AX1978" s="72"/>
      <c r="AY1978" s="72"/>
      <c r="AZ1978" s="72"/>
      <c r="BA1978" s="72"/>
      <c r="BB1978" s="72"/>
      <c r="BC1978" s="72"/>
      <c r="BD1978" s="72"/>
      <c r="BE1978" s="72"/>
      <c r="BF1978" s="72"/>
      <c r="BG1978" s="72"/>
      <c r="BH1978" s="72"/>
      <c r="BI1978" s="72"/>
      <c r="BJ1978" s="72"/>
      <c r="BK1978" s="72"/>
      <c r="BL1978" s="72"/>
      <c r="BM1978" s="72"/>
      <c r="BN1978" s="72"/>
      <c r="BO1978" s="72"/>
      <c r="BP1978" s="72"/>
      <c r="BQ1978" s="72"/>
      <c r="BR1978" s="72"/>
      <c r="BS1978" s="72"/>
      <c r="BT1978" s="72"/>
      <c r="BU1978" s="72"/>
      <c r="BV1978" s="72"/>
      <c r="BW1978" s="72"/>
      <c r="BX1978" s="72"/>
      <c r="BY1978" s="72"/>
      <c r="BZ1978" s="72"/>
      <c r="CA1978" s="72"/>
      <c r="CB1978" s="72"/>
      <c r="CC1978" s="72"/>
      <c r="CD1978" s="72"/>
      <c r="CE1978" s="72"/>
      <c r="CF1978" s="72"/>
      <c r="CG1978" s="72"/>
      <c r="CH1978" s="72"/>
      <c r="CI1978" s="72"/>
      <c r="CJ1978" s="72"/>
      <c r="CK1978" s="72"/>
      <c r="CL1978" s="72"/>
      <c r="CO1978" s="72"/>
      <c r="CP1978" s="72"/>
      <c r="CQ1978" s="72"/>
      <c r="CR1978" s="72"/>
      <c r="CS1978" s="72"/>
      <c r="CT1978" s="72"/>
      <c r="CU1978" s="72"/>
      <c r="CV1978" s="72"/>
      <c r="CW1978" s="72"/>
      <c r="CX1978" s="72"/>
      <c r="CY1978" s="72"/>
      <c r="CZ1978" s="72"/>
      <c r="DA1978" s="72"/>
      <c r="DB1978" s="72"/>
      <c r="DC1978" s="72"/>
      <c r="DD1978" s="72"/>
      <c r="DE1978" s="72"/>
      <c r="DF1978" s="72"/>
      <c r="DG1978" s="72"/>
      <c r="DH1978" s="72"/>
      <c r="DI1978" s="72"/>
      <c r="DJ1978" s="72"/>
      <c r="DK1978" s="72"/>
      <c r="DL1978" s="72"/>
    </row>
    <row r="1979" spans="1:116" x14ac:dyDescent="0.4">
      <c r="B1979" t="s">
        <v>332</v>
      </c>
      <c r="D1979" t="s">
        <v>762</v>
      </c>
      <c r="E1979" s="8" t="str">
        <f>ROW()&amp;" "&amp;D1979</f>
        <v>1979 DCHC-S</v>
      </c>
      <c r="G1979" s="136" t="str">
        <f>G1965</f>
        <v>primary unit</v>
      </c>
      <c r="H1979" s="27"/>
      <c r="I1979" s="78"/>
      <c r="J1979" s="78"/>
      <c r="K1979" s="33"/>
      <c r="L1979" s="33"/>
      <c r="M1979" s="33"/>
      <c r="N1979" s="33"/>
      <c r="O1979" s="33"/>
      <c r="P1979" s="33"/>
      <c r="R1979" s="33"/>
      <c r="S1979" s="77"/>
      <c r="T1979" s="77"/>
      <c r="U1979" s="77"/>
      <c r="V1979" s="77"/>
      <c r="W1979" s="77"/>
      <c r="X1979" s="77"/>
      <c r="Y1979" s="77"/>
      <c r="Z1979" s="77"/>
      <c r="AA1979" s="77"/>
      <c r="AB1979" s="77"/>
      <c r="AC1979" s="77"/>
      <c r="AD1979" s="77"/>
      <c r="AE1979" s="77"/>
      <c r="AF1979" s="77"/>
      <c r="AG1979" s="77"/>
      <c r="AH1979" s="77"/>
      <c r="AI1979" s="77"/>
      <c r="AJ1979" s="77"/>
      <c r="AK1979" s="77"/>
      <c r="AL1979" s="77"/>
      <c r="AM1979" s="77"/>
      <c r="AN1979" s="77"/>
      <c r="AO1979" s="77"/>
      <c r="AP1979" s="77"/>
      <c r="AQ1979" s="77"/>
      <c r="AR1979" s="77"/>
      <c r="AS1979" s="77"/>
      <c r="AT1979" s="77"/>
      <c r="AU1979" s="77"/>
      <c r="AV1979" s="77"/>
      <c r="AW1979" s="77"/>
      <c r="AX1979" s="77"/>
      <c r="AY1979" s="77"/>
      <c r="AZ1979" s="77"/>
      <c r="BA1979" s="77"/>
      <c r="BB1979" s="77"/>
      <c r="BC1979" s="77"/>
      <c r="BD1979" s="77"/>
      <c r="BE1979" s="77"/>
      <c r="BF1979" s="77"/>
      <c r="BG1979" s="77"/>
      <c r="BH1979" s="77"/>
      <c r="BI1979" s="77"/>
      <c r="BJ1979" s="77"/>
      <c r="BK1979" s="77"/>
      <c r="BL1979" s="77"/>
      <c r="BM1979" s="77"/>
      <c r="BN1979" s="77"/>
      <c r="BO1979" s="77"/>
      <c r="BP1979" s="77"/>
      <c r="BQ1979" s="77"/>
      <c r="BR1979" s="77"/>
      <c r="BS1979" s="77"/>
      <c r="BT1979" s="77"/>
      <c r="BU1979" s="77"/>
      <c r="BV1979" s="77"/>
      <c r="BW1979" s="77"/>
      <c r="BX1979" s="77"/>
      <c r="BY1979" s="77"/>
      <c r="BZ1979" s="77"/>
      <c r="CA1979" s="77"/>
      <c r="CB1979" s="77"/>
      <c r="CC1979" s="77"/>
      <c r="CD1979" s="77"/>
      <c r="CE1979" s="77"/>
      <c r="CF1979" s="77"/>
      <c r="CG1979" s="77"/>
      <c r="CH1979" s="77"/>
      <c r="CI1979" s="77"/>
      <c r="CJ1979" s="77"/>
      <c r="CK1979" s="77"/>
      <c r="CL1979" s="77"/>
      <c r="CN1979" s="78"/>
      <c r="CO1979" s="77"/>
      <c r="CP1979" s="77"/>
      <c r="CQ1979" s="77"/>
      <c r="CR1979" s="77"/>
      <c r="CS1979" s="77"/>
      <c r="CT1979" s="77"/>
      <c r="CU1979" s="77"/>
      <c r="CV1979" s="77"/>
      <c r="CW1979" s="77"/>
      <c r="CX1979" s="77"/>
      <c r="CY1979" s="77"/>
      <c r="CZ1979" s="77"/>
      <c r="DA1979" s="77"/>
      <c r="DB1979" s="77"/>
      <c r="DC1979" s="77"/>
      <c r="DD1979" s="77"/>
      <c r="DE1979" s="77"/>
      <c r="DF1979" s="77"/>
      <c r="DG1979" s="77"/>
      <c r="DH1979" s="77"/>
      <c r="DI1979" s="77"/>
      <c r="DJ1979" s="77"/>
      <c r="DK1979" s="77"/>
      <c r="DL1979" s="77"/>
    </row>
    <row r="1980" spans="1:116" x14ac:dyDescent="0.4">
      <c r="B1980" t="s">
        <v>332</v>
      </c>
      <c r="D1980" t="s">
        <v>762</v>
      </c>
      <c r="E1980" s="8" t="str">
        <f t="shared" si="3324"/>
        <v>1980 DCHC-S</v>
      </c>
      <c r="G1980" s="136" t="str">
        <f t="shared" ref="G1980:G1986" si="3332">G1966</f>
        <v>Primary revenue driver</v>
      </c>
      <c r="H1980" s="27"/>
      <c r="I1980" s="78"/>
      <c r="J1980" s="78"/>
      <c r="K1980" s="33"/>
      <c r="L1980" s="33"/>
      <c r="M1980" s="33"/>
      <c r="N1980" s="33"/>
      <c r="O1980" s="33"/>
      <c r="P1980" s="33"/>
      <c r="R1980" s="33"/>
      <c r="S1980" s="77"/>
      <c r="T1980" s="77"/>
      <c r="U1980" s="77"/>
      <c r="V1980" s="77"/>
      <c r="W1980" s="77"/>
      <c r="X1980" s="77"/>
      <c r="Y1980" s="77"/>
      <c r="Z1980" s="77"/>
      <c r="AA1980" s="77"/>
      <c r="AB1980" s="77"/>
      <c r="AC1980" s="77"/>
      <c r="AD1980" s="77"/>
      <c r="AE1980" s="77"/>
      <c r="AF1980" s="77"/>
      <c r="AG1980" s="77"/>
      <c r="AH1980" s="77"/>
      <c r="AI1980" s="77"/>
      <c r="AJ1980" s="77"/>
      <c r="AK1980" s="77"/>
      <c r="AL1980" s="77"/>
      <c r="AM1980" s="77"/>
      <c r="AN1980" s="77"/>
      <c r="AO1980" s="77"/>
      <c r="AP1980" s="77"/>
      <c r="AQ1980" s="77"/>
      <c r="AR1980" s="77"/>
      <c r="AS1980" s="77"/>
      <c r="AT1980" s="77"/>
      <c r="AU1980" s="77"/>
      <c r="AV1980" s="77"/>
      <c r="AW1980" s="77"/>
      <c r="AX1980" s="77"/>
      <c r="AY1980" s="77"/>
      <c r="AZ1980" s="77"/>
      <c r="BA1980" s="77"/>
      <c r="BB1980" s="77"/>
      <c r="BC1980" s="77"/>
      <c r="BD1980" s="77"/>
      <c r="BE1980" s="77"/>
      <c r="BF1980" s="77"/>
      <c r="BG1980" s="77"/>
      <c r="BH1980" s="77"/>
      <c r="BI1980" s="77"/>
      <c r="BJ1980" s="77"/>
      <c r="BK1980" s="77"/>
      <c r="BL1980" s="77"/>
      <c r="BM1980" s="77"/>
      <c r="BN1980" s="77"/>
      <c r="BO1980" s="77"/>
      <c r="BP1980" s="77"/>
      <c r="BQ1980" s="77"/>
      <c r="BR1980" s="77"/>
      <c r="BS1980" s="77"/>
      <c r="BT1980" s="77"/>
      <c r="BU1980" s="77"/>
      <c r="BV1980" s="77"/>
      <c r="BW1980" s="77"/>
      <c r="BX1980" s="77"/>
      <c r="BY1980" s="77"/>
      <c r="BZ1980" s="77"/>
      <c r="CA1980" s="77"/>
      <c r="CB1980" s="77"/>
      <c r="CC1980" s="77"/>
      <c r="CD1980" s="77"/>
      <c r="CE1980" s="77"/>
      <c r="CF1980" s="77"/>
      <c r="CG1980" s="77"/>
      <c r="CH1980" s="77"/>
      <c r="CI1980" s="77"/>
      <c r="CJ1980" s="77"/>
      <c r="CK1980" s="77"/>
      <c r="CL1980" s="77"/>
      <c r="CN1980" s="78"/>
      <c r="CO1980" s="77"/>
      <c r="CP1980" s="77"/>
      <c r="CQ1980" s="77"/>
      <c r="CR1980" s="77"/>
      <c r="CS1980" s="77"/>
      <c r="CT1980" s="77"/>
      <c r="CU1980" s="77"/>
      <c r="CV1980" s="77"/>
      <c r="CW1980" s="77"/>
      <c r="CX1980" s="77"/>
      <c r="CY1980" s="77"/>
      <c r="CZ1980" s="77"/>
      <c r="DA1980" s="77"/>
      <c r="DB1980" s="77"/>
      <c r="DC1980" s="77"/>
      <c r="DD1980" s="77"/>
      <c r="DE1980" s="77"/>
      <c r="DF1980" s="77"/>
      <c r="DG1980" s="77"/>
      <c r="DH1980" s="77"/>
      <c r="DI1980" s="77"/>
      <c r="DJ1980" s="77"/>
      <c r="DK1980" s="77"/>
      <c r="DL1980" s="77"/>
    </row>
    <row r="1981" spans="1:116" x14ac:dyDescent="0.4">
      <c r="B1981" t="s">
        <v>332</v>
      </c>
      <c r="D1981" t="s">
        <v>762</v>
      </c>
      <c r="E1981" s="8" t="str">
        <f t="shared" si="3324"/>
        <v>1981 DCHC-S</v>
      </c>
      <c r="G1981" s="136" t="str">
        <f t="shared" si="3332"/>
        <v>Primary volume driver</v>
      </c>
      <c r="K1981" s="53"/>
      <c r="L1981" s="53"/>
      <c r="M1981" s="53"/>
      <c r="N1981" s="53"/>
      <c r="O1981" s="53"/>
      <c r="P1981" s="53"/>
      <c r="R1981" s="24"/>
      <c r="S1981" s="80" t="str">
        <f>S1966</f>
        <v>S$16</v>
      </c>
      <c r="T1981" s="80" t="str">
        <f t="shared" ref="T1981:CE1981" si="3333">T1966</f>
        <v>T$16</v>
      </c>
      <c r="U1981" s="80" t="str">
        <f t="shared" si="3333"/>
        <v>U$16</v>
      </c>
      <c r="V1981" s="80" t="str">
        <f t="shared" si="3333"/>
        <v>V$16</v>
      </c>
      <c r="W1981" s="80" t="str">
        <f t="shared" si="3333"/>
        <v>W$16</v>
      </c>
      <c r="X1981" s="80" t="str">
        <f t="shared" si="3333"/>
        <v>X$16</v>
      </c>
      <c r="Y1981" s="80" t="str">
        <f t="shared" si="3333"/>
        <v>Y$16</v>
      </c>
      <c r="Z1981" s="80" t="str">
        <f t="shared" si="3333"/>
        <v>Z$16</v>
      </c>
      <c r="AA1981" s="80" t="str">
        <f t="shared" si="3333"/>
        <v>AA$16</v>
      </c>
      <c r="AB1981" s="80" t="str">
        <f t="shared" si="3333"/>
        <v>AB$16</v>
      </c>
      <c r="AC1981" s="80" t="str">
        <f t="shared" si="3333"/>
        <v>AC$16</v>
      </c>
      <c r="AD1981" s="80" t="str">
        <f t="shared" si="3333"/>
        <v>AD$16</v>
      </c>
      <c r="AE1981" s="80" t="str">
        <f t="shared" si="3333"/>
        <v>AE$16</v>
      </c>
      <c r="AF1981" s="80" t="str">
        <f t="shared" si="3333"/>
        <v>AF$16</v>
      </c>
      <c r="AG1981" s="80" t="str">
        <f t="shared" si="3333"/>
        <v>AG$16</v>
      </c>
      <c r="AH1981" s="80" t="str">
        <f t="shared" si="3333"/>
        <v>AH$16</v>
      </c>
      <c r="AI1981" s="80" t="str">
        <f t="shared" si="3333"/>
        <v>AI$16</v>
      </c>
      <c r="AJ1981" s="80" t="str">
        <f t="shared" si="3333"/>
        <v>AJ$16</v>
      </c>
      <c r="AK1981" s="80" t="str">
        <f t="shared" si="3333"/>
        <v>AK$16</v>
      </c>
      <c r="AL1981" s="80" t="str">
        <f t="shared" si="3333"/>
        <v>AL$16</v>
      </c>
      <c r="AM1981" s="80" t="str">
        <f t="shared" si="3333"/>
        <v>AM$16</v>
      </c>
      <c r="AN1981" s="80" t="str">
        <f t="shared" si="3333"/>
        <v>AN$16</v>
      </c>
      <c r="AO1981" s="80" t="str">
        <f t="shared" si="3333"/>
        <v>AO$16</v>
      </c>
      <c r="AP1981" s="80" t="str">
        <f t="shared" si="3333"/>
        <v>AP$16</v>
      </c>
      <c r="AQ1981" s="80" t="str">
        <f t="shared" si="3333"/>
        <v>AQ$16</v>
      </c>
      <c r="AR1981" s="80" t="str">
        <f t="shared" si="3333"/>
        <v>AR$16</v>
      </c>
      <c r="AS1981" s="80" t="str">
        <f t="shared" si="3333"/>
        <v>AS$16</v>
      </c>
      <c r="AT1981" s="80" t="str">
        <f t="shared" si="3333"/>
        <v>AT$16</v>
      </c>
      <c r="AU1981" s="80" t="str">
        <f t="shared" si="3333"/>
        <v>AU$16</v>
      </c>
      <c r="AV1981" s="80" t="str">
        <f t="shared" si="3333"/>
        <v>AV$16</v>
      </c>
      <c r="AW1981" s="80" t="str">
        <f t="shared" si="3333"/>
        <v>AW$16</v>
      </c>
      <c r="AX1981" s="80" t="str">
        <f t="shared" si="3333"/>
        <v>AX$16</v>
      </c>
      <c r="AY1981" s="80" t="str">
        <f t="shared" si="3333"/>
        <v>AY$16</v>
      </c>
      <c r="AZ1981" s="80" t="str">
        <f t="shared" si="3333"/>
        <v>AZ$16</v>
      </c>
      <c r="BA1981" s="80" t="str">
        <f t="shared" si="3333"/>
        <v>BA$16</v>
      </c>
      <c r="BB1981" s="80" t="str">
        <f t="shared" si="3333"/>
        <v>BB$16</v>
      </c>
      <c r="BC1981" s="80" t="str">
        <f t="shared" si="3333"/>
        <v>BC$16</v>
      </c>
      <c r="BD1981" s="80" t="str">
        <f t="shared" si="3333"/>
        <v>BD$16</v>
      </c>
      <c r="BE1981" s="80" t="str">
        <f t="shared" si="3333"/>
        <v>BE$16</v>
      </c>
      <c r="BF1981" s="80" t="str">
        <f t="shared" si="3333"/>
        <v>BF$16</v>
      </c>
      <c r="BG1981" s="80" t="str">
        <f t="shared" si="3333"/>
        <v>BG$16</v>
      </c>
      <c r="BH1981" s="80" t="str">
        <f t="shared" si="3333"/>
        <v>BH$16</v>
      </c>
      <c r="BI1981" s="80" t="str">
        <f t="shared" si="3333"/>
        <v>BI$16</v>
      </c>
      <c r="BJ1981" s="80" t="str">
        <f t="shared" si="3333"/>
        <v>BJ$16</v>
      </c>
      <c r="BK1981" s="80" t="str">
        <f t="shared" si="3333"/>
        <v>BK$16</v>
      </c>
      <c r="BL1981" s="80" t="str">
        <f t="shared" si="3333"/>
        <v>BL$16</v>
      </c>
      <c r="BM1981" s="80" t="str">
        <f t="shared" si="3333"/>
        <v>BM$16</v>
      </c>
      <c r="BN1981" s="80" t="str">
        <f t="shared" si="3333"/>
        <v>BN$16</v>
      </c>
      <c r="BO1981" s="80" t="str">
        <f t="shared" si="3333"/>
        <v>BO$16</v>
      </c>
      <c r="BP1981" s="80" t="str">
        <f t="shared" si="3333"/>
        <v>BP$16</v>
      </c>
      <c r="BQ1981" s="80" t="str">
        <f t="shared" si="3333"/>
        <v>BQ$16</v>
      </c>
      <c r="BR1981" s="80" t="str">
        <f t="shared" si="3333"/>
        <v>BR$16</v>
      </c>
      <c r="BS1981" s="80" t="str">
        <f t="shared" si="3333"/>
        <v>BS$16</v>
      </c>
      <c r="BT1981" s="80" t="str">
        <f t="shared" si="3333"/>
        <v>BT$16</v>
      </c>
      <c r="BU1981" s="80" t="str">
        <f t="shared" si="3333"/>
        <v>BU$16</v>
      </c>
      <c r="BV1981" s="80" t="str">
        <f t="shared" si="3333"/>
        <v>BV$16</v>
      </c>
      <c r="BW1981" s="80" t="str">
        <f t="shared" si="3333"/>
        <v>BW$16</v>
      </c>
      <c r="BX1981" s="80" t="str">
        <f t="shared" si="3333"/>
        <v>BX$16</v>
      </c>
      <c r="BY1981" s="80" t="str">
        <f t="shared" si="3333"/>
        <v>BY$16</v>
      </c>
      <c r="BZ1981" s="80" t="str">
        <f t="shared" si="3333"/>
        <v>BZ$16</v>
      </c>
      <c r="CA1981" s="80" t="str">
        <f t="shared" si="3333"/>
        <v>CA$16</v>
      </c>
      <c r="CB1981" s="80" t="str">
        <f t="shared" si="3333"/>
        <v>CB$16</v>
      </c>
      <c r="CC1981" s="80" t="str">
        <f t="shared" si="3333"/>
        <v>CC$16</v>
      </c>
      <c r="CD1981" s="80" t="str">
        <f t="shared" si="3333"/>
        <v>CD$16</v>
      </c>
      <c r="CE1981" s="80" t="str">
        <f t="shared" si="3333"/>
        <v>CE$16</v>
      </c>
      <c r="CF1981" s="80" t="str">
        <f t="shared" ref="CF1981:CL1981" si="3334">CF1966</f>
        <v>CF$16</v>
      </c>
      <c r="CG1981" s="80" t="str">
        <f t="shared" si="3334"/>
        <v>CG$16</v>
      </c>
      <c r="CH1981" s="80" t="str">
        <f t="shared" si="3334"/>
        <v>CH$16</v>
      </c>
      <c r="CI1981" s="80" t="str">
        <f t="shared" si="3334"/>
        <v>CI$16</v>
      </c>
      <c r="CJ1981" s="80" t="str">
        <f t="shared" si="3334"/>
        <v>CJ$16</v>
      </c>
      <c r="CK1981" s="80" t="str">
        <f t="shared" si="3334"/>
        <v>CK$16</v>
      </c>
      <c r="CL1981" s="80" t="str">
        <f t="shared" si="3334"/>
        <v>CL$16</v>
      </c>
      <c r="CO1981" s="80" t="str">
        <f t="shared" ref="CO1981:DK1981" si="3335">CO1966</f>
        <v>CO$16</v>
      </c>
      <c r="CP1981" s="80" t="str">
        <f t="shared" si="3335"/>
        <v>CP$16</v>
      </c>
      <c r="CQ1981" s="80" t="str">
        <f t="shared" si="3335"/>
        <v>CQ$16</v>
      </c>
      <c r="CR1981" s="80" t="str">
        <f t="shared" si="3335"/>
        <v>CR$16</v>
      </c>
      <c r="CS1981" s="80" t="str">
        <f t="shared" si="3335"/>
        <v>CS$16</v>
      </c>
      <c r="CT1981" s="80" t="str">
        <f t="shared" si="3335"/>
        <v>CT$16</v>
      </c>
      <c r="CU1981" s="80" t="str">
        <f t="shared" si="3335"/>
        <v>CU$16</v>
      </c>
      <c r="CV1981" s="80" t="str">
        <f t="shared" si="3335"/>
        <v>CV$16</v>
      </c>
      <c r="CW1981" s="80" t="str">
        <f t="shared" si="3335"/>
        <v>CW$16</v>
      </c>
      <c r="CX1981" s="80" t="str">
        <f t="shared" si="3335"/>
        <v>CX$16</v>
      </c>
      <c r="CY1981" s="80" t="str">
        <f t="shared" si="3335"/>
        <v>CY$16</v>
      </c>
      <c r="CZ1981" s="80" t="str">
        <f t="shared" si="3335"/>
        <v>CZ$16</v>
      </c>
      <c r="DA1981" s="80" t="str">
        <f t="shared" si="3335"/>
        <v>DA$16</v>
      </c>
      <c r="DB1981" s="80" t="str">
        <f t="shared" si="3335"/>
        <v>DB$16</v>
      </c>
      <c r="DC1981" s="80" t="str">
        <f t="shared" si="3335"/>
        <v>DC$16</v>
      </c>
      <c r="DD1981" s="80" t="str">
        <f t="shared" si="3335"/>
        <v>DD$16</v>
      </c>
      <c r="DE1981" s="80" t="str">
        <f t="shared" si="3335"/>
        <v>DE$16</v>
      </c>
      <c r="DF1981" s="80" t="str">
        <f t="shared" si="3335"/>
        <v>DF$16</v>
      </c>
      <c r="DG1981" s="80" t="str">
        <f t="shared" si="3335"/>
        <v>DG$16</v>
      </c>
      <c r="DH1981" s="80" t="str">
        <f t="shared" si="3335"/>
        <v>DH$16</v>
      </c>
      <c r="DI1981" s="80" t="str">
        <f t="shared" si="3335"/>
        <v>DI$16</v>
      </c>
      <c r="DJ1981" s="80" t="str">
        <f t="shared" si="3335"/>
        <v>DJ$16</v>
      </c>
      <c r="DK1981" s="80" t="str">
        <f t="shared" si="3335"/>
        <v>DK$16</v>
      </c>
      <c r="DL1981" s="80" t="str">
        <f t="shared" ref="DL1981" si="3336">DL1966</f>
        <v>DL$16</v>
      </c>
    </row>
    <row r="1982" spans="1:116" x14ac:dyDescent="0.4">
      <c r="B1982" t="s">
        <v>332</v>
      </c>
      <c r="D1982" t="s">
        <v>762</v>
      </c>
      <c r="E1982" s="8" t="str">
        <f t="shared" si="3324"/>
        <v>1982 DCHC-S</v>
      </c>
      <c r="G1982" s="191" t="str">
        <f>G1972</f>
        <v>Headcount - volume driven:</v>
      </c>
      <c r="H1982" s="12"/>
      <c r="I1982" s="60"/>
      <c r="J1982" s="60"/>
      <c r="K1982" s="15"/>
      <c r="L1982" s="15"/>
      <c r="M1982" s="15"/>
      <c r="N1982" s="15"/>
      <c r="O1982" s="15"/>
      <c r="P1982" s="15"/>
      <c r="R1982" s="15"/>
      <c r="S1982" s="80" t="str">
        <f>S1967</f>
        <v>S$17</v>
      </c>
      <c r="T1982" s="80" t="str">
        <f t="shared" ref="T1982:CE1982" si="3337">T1967</f>
        <v>T$17</v>
      </c>
      <c r="U1982" s="80" t="str">
        <f t="shared" si="3337"/>
        <v>U$17</v>
      </c>
      <c r="V1982" s="80" t="str">
        <f t="shared" si="3337"/>
        <v>V$17</v>
      </c>
      <c r="W1982" s="80" t="str">
        <f t="shared" si="3337"/>
        <v>W$17</v>
      </c>
      <c r="X1982" s="80" t="str">
        <f t="shared" si="3337"/>
        <v>X$17</v>
      </c>
      <c r="Y1982" s="80" t="str">
        <f t="shared" si="3337"/>
        <v>Y$17</v>
      </c>
      <c r="Z1982" s="80" t="str">
        <f t="shared" si="3337"/>
        <v>Z$17</v>
      </c>
      <c r="AA1982" s="80" t="str">
        <f t="shared" si="3337"/>
        <v>AA$17</v>
      </c>
      <c r="AB1982" s="80" t="str">
        <f t="shared" si="3337"/>
        <v>AB$17</v>
      </c>
      <c r="AC1982" s="80" t="str">
        <f t="shared" si="3337"/>
        <v>AC$17</v>
      </c>
      <c r="AD1982" s="80" t="str">
        <f t="shared" si="3337"/>
        <v>AD$17</v>
      </c>
      <c r="AE1982" s="80" t="str">
        <f t="shared" si="3337"/>
        <v>AE$17</v>
      </c>
      <c r="AF1982" s="80" t="str">
        <f t="shared" si="3337"/>
        <v>AF$17</v>
      </c>
      <c r="AG1982" s="80" t="str">
        <f t="shared" si="3337"/>
        <v>AG$17</v>
      </c>
      <c r="AH1982" s="80" t="str">
        <f t="shared" si="3337"/>
        <v>AH$17</v>
      </c>
      <c r="AI1982" s="80" t="str">
        <f t="shared" si="3337"/>
        <v>AI$17</v>
      </c>
      <c r="AJ1982" s="80" t="str">
        <f t="shared" si="3337"/>
        <v>AJ$17</v>
      </c>
      <c r="AK1982" s="80" t="str">
        <f t="shared" si="3337"/>
        <v>AK$17</v>
      </c>
      <c r="AL1982" s="80" t="str">
        <f t="shared" si="3337"/>
        <v>AL$17</v>
      </c>
      <c r="AM1982" s="80" t="str">
        <f t="shared" si="3337"/>
        <v>AM$17</v>
      </c>
      <c r="AN1982" s="80" t="str">
        <f t="shared" si="3337"/>
        <v>AN$17</v>
      </c>
      <c r="AO1982" s="80" t="str">
        <f t="shared" si="3337"/>
        <v>AO$17</v>
      </c>
      <c r="AP1982" s="80" t="str">
        <f t="shared" si="3337"/>
        <v>AP$17</v>
      </c>
      <c r="AQ1982" s="80" t="str">
        <f t="shared" si="3337"/>
        <v>AQ$17</v>
      </c>
      <c r="AR1982" s="80" t="str">
        <f t="shared" si="3337"/>
        <v>AR$17</v>
      </c>
      <c r="AS1982" s="80" t="str">
        <f t="shared" si="3337"/>
        <v>AS$17</v>
      </c>
      <c r="AT1982" s="80" t="str">
        <f t="shared" si="3337"/>
        <v>AT$17</v>
      </c>
      <c r="AU1982" s="80" t="str">
        <f t="shared" si="3337"/>
        <v>AU$17</v>
      </c>
      <c r="AV1982" s="80" t="str">
        <f t="shared" si="3337"/>
        <v>AV$17</v>
      </c>
      <c r="AW1982" s="80" t="str">
        <f t="shared" si="3337"/>
        <v>AW$17</v>
      </c>
      <c r="AX1982" s="80" t="str">
        <f t="shared" si="3337"/>
        <v>AX$17</v>
      </c>
      <c r="AY1982" s="80" t="str">
        <f t="shared" si="3337"/>
        <v>AY$17</v>
      </c>
      <c r="AZ1982" s="80" t="str">
        <f t="shared" si="3337"/>
        <v>AZ$17</v>
      </c>
      <c r="BA1982" s="80" t="str">
        <f t="shared" si="3337"/>
        <v>BA$17</v>
      </c>
      <c r="BB1982" s="80" t="str">
        <f t="shared" si="3337"/>
        <v>BB$17</v>
      </c>
      <c r="BC1982" s="80" t="str">
        <f t="shared" si="3337"/>
        <v>BC$17</v>
      </c>
      <c r="BD1982" s="80" t="str">
        <f t="shared" si="3337"/>
        <v>BD$17</v>
      </c>
      <c r="BE1982" s="80" t="str">
        <f t="shared" si="3337"/>
        <v>BE$17</v>
      </c>
      <c r="BF1982" s="80" t="str">
        <f t="shared" si="3337"/>
        <v>BF$17</v>
      </c>
      <c r="BG1982" s="80" t="str">
        <f t="shared" si="3337"/>
        <v>BG$17</v>
      </c>
      <c r="BH1982" s="80" t="str">
        <f t="shared" si="3337"/>
        <v>BH$17</v>
      </c>
      <c r="BI1982" s="80" t="str">
        <f t="shared" si="3337"/>
        <v>BI$17</v>
      </c>
      <c r="BJ1982" s="80" t="str">
        <f t="shared" si="3337"/>
        <v>BJ$17</v>
      </c>
      <c r="BK1982" s="80" t="str">
        <f t="shared" si="3337"/>
        <v>BK$17</v>
      </c>
      <c r="BL1982" s="80" t="str">
        <f t="shared" si="3337"/>
        <v>BL$17</v>
      </c>
      <c r="BM1982" s="80" t="str">
        <f t="shared" si="3337"/>
        <v>BM$17</v>
      </c>
      <c r="BN1982" s="80" t="str">
        <f t="shared" si="3337"/>
        <v>BN$17</v>
      </c>
      <c r="BO1982" s="80" t="str">
        <f t="shared" si="3337"/>
        <v>BO$17</v>
      </c>
      <c r="BP1982" s="80" t="str">
        <f t="shared" si="3337"/>
        <v>BP$17</v>
      </c>
      <c r="BQ1982" s="80" t="str">
        <f t="shared" si="3337"/>
        <v>BQ$17</v>
      </c>
      <c r="BR1982" s="80" t="str">
        <f t="shared" si="3337"/>
        <v>BR$17</v>
      </c>
      <c r="BS1982" s="80" t="str">
        <f t="shared" si="3337"/>
        <v>BS$17</v>
      </c>
      <c r="BT1982" s="80" t="str">
        <f t="shared" si="3337"/>
        <v>BT$17</v>
      </c>
      <c r="BU1982" s="80" t="str">
        <f t="shared" si="3337"/>
        <v>BU$17</v>
      </c>
      <c r="BV1982" s="80" t="str">
        <f t="shared" si="3337"/>
        <v>BV$17</v>
      </c>
      <c r="BW1982" s="80" t="str">
        <f t="shared" si="3337"/>
        <v>BW$17</v>
      </c>
      <c r="BX1982" s="80" t="str">
        <f t="shared" si="3337"/>
        <v>BX$17</v>
      </c>
      <c r="BY1982" s="80" t="str">
        <f t="shared" si="3337"/>
        <v>BY$17</v>
      </c>
      <c r="BZ1982" s="80" t="str">
        <f t="shared" si="3337"/>
        <v>BZ$17</v>
      </c>
      <c r="CA1982" s="80" t="str">
        <f t="shared" si="3337"/>
        <v>CA$17</v>
      </c>
      <c r="CB1982" s="80" t="str">
        <f t="shared" si="3337"/>
        <v>CB$17</v>
      </c>
      <c r="CC1982" s="80" t="str">
        <f t="shared" si="3337"/>
        <v>CC$17</v>
      </c>
      <c r="CD1982" s="80" t="str">
        <f t="shared" si="3337"/>
        <v>CD$17</v>
      </c>
      <c r="CE1982" s="80" t="str">
        <f t="shared" si="3337"/>
        <v>CE$17</v>
      </c>
      <c r="CF1982" s="80" t="str">
        <f t="shared" ref="CF1982:CL1982" si="3338">CF1967</f>
        <v>CF$17</v>
      </c>
      <c r="CG1982" s="80" t="str">
        <f t="shared" si="3338"/>
        <v>CG$17</v>
      </c>
      <c r="CH1982" s="80" t="str">
        <f t="shared" si="3338"/>
        <v>CH$17</v>
      </c>
      <c r="CI1982" s="80" t="str">
        <f t="shared" si="3338"/>
        <v>CI$17</v>
      </c>
      <c r="CJ1982" s="80" t="str">
        <f t="shared" si="3338"/>
        <v>CJ$17</v>
      </c>
      <c r="CK1982" s="80" t="str">
        <f t="shared" si="3338"/>
        <v>CK$17</v>
      </c>
      <c r="CL1982" s="80" t="str">
        <f t="shared" si="3338"/>
        <v>CL$17</v>
      </c>
      <c r="CN1982" s="60"/>
      <c r="CO1982" s="80" t="str">
        <f t="shared" ref="CO1982:DK1982" si="3339">CO1967</f>
        <v>CO$17</v>
      </c>
      <c r="CP1982" s="80" t="str">
        <f t="shared" si="3339"/>
        <v>CP$17</v>
      </c>
      <c r="CQ1982" s="80" t="str">
        <f t="shared" si="3339"/>
        <v>CQ$17</v>
      </c>
      <c r="CR1982" s="80" t="str">
        <f t="shared" si="3339"/>
        <v>CR$17</v>
      </c>
      <c r="CS1982" s="80" t="str">
        <f t="shared" si="3339"/>
        <v>CS$17</v>
      </c>
      <c r="CT1982" s="80" t="str">
        <f t="shared" si="3339"/>
        <v>CT$17</v>
      </c>
      <c r="CU1982" s="80" t="str">
        <f t="shared" si="3339"/>
        <v>CU$17</v>
      </c>
      <c r="CV1982" s="80" t="str">
        <f t="shared" si="3339"/>
        <v>CV$17</v>
      </c>
      <c r="CW1982" s="80" t="str">
        <f t="shared" si="3339"/>
        <v>CW$17</v>
      </c>
      <c r="CX1982" s="80" t="str">
        <f t="shared" si="3339"/>
        <v>CX$17</v>
      </c>
      <c r="CY1982" s="80" t="str">
        <f t="shared" si="3339"/>
        <v>CY$17</v>
      </c>
      <c r="CZ1982" s="80" t="str">
        <f t="shared" si="3339"/>
        <v>CZ$17</v>
      </c>
      <c r="DA1982" s="80" t="str">
        <f t="shared" si="3339"/>
        <v>DA$17</v>
      </c>
      <c r="DB1982" s="80" t="str">
        <f t="shared" si="3339"/>
        <v>DB$17</v>
      </c>
      <c r="DC1982" s="80" t="str">
        <f t="shared" si="3339"/>
        <v>DC$17</v>
      </c>
      <c r="DD1982" s="80" t="str">
        <f t="shared" si="3339"/>
        <v>DD$17</v>
      </c>
      <c r="DE1982" s="80" t="str">
        <f t="shared" si="3339"/>
        <v>DE$17</v>
      </c>
      <c r="DF1982" s="80" t="str">
        <f t="shared" si="3339"/>
        <v>DF$17</v>
      </c>
      <c r="DG1982" s="80" t="str">
        <f t="shared" si="3339"/>
        <v>DG$17</v>
      </c>
      <c r="DH1982" s="80" t="str">
        <f t="shared" si="3339"/>
        <v>DH$17</v>
      </c>
      <c r="DI1982" s="80" t="str">
        <f t="shared" si="3339"/>
        <v>DI$17</v>
      </c>
      <c r="DJ1982" s="80" t="str">
        <f t="shared" si="3339"/>
        <v>DJ$17</v>
      </c>
      <c r="DK1982" s="80" t="str">
        <f t="shared" si="3339"/>
        <v>DK$17</v>
      </c>
      <c r="DL1982" s="80" t="str">
        <f t="shared" ref="DL1982" si="3340">DL1967</f>
        <v>DL$17</v>
      </c>
    </row>
    <row r="1983" spans="1:116" x14ac:dyDescent="0.4">
      <c r="B1983" t="s">
        <v>332</v>
      </c>
      <c r="D1983" t="s">
        <v>762</v>
      </c>
      <c r="E1983" s="8" t="str">
        <f t="shared" si="3324"/>
        <v>1983 DCHC-S</v>
      </c>
      <c r="G1983" s="241" t="str">
        <f>IFERROR(SUBSTITUTE(TRIM(MID(G1972, SEARCH("-", G1972) + 1, LEN(G1972))),":",""),"no unit")</f>
        <v>volume driven</v>
      </c>
      <c r="H1983" s="12"/>
      <c r="I1983" s="60"/>
      <c r="J1983" s="60"/>
      <c r="K1983" s="15"/>
      <c r="L1983" s="15"/>
      <c r="M1983" s="15"/>
      <c r="N1983" s="15"/>
      <c r="O1983" s="15"/>
      <c r="P1983" s="15"/>
      <c r="R1983" s="15"/>
      <c r="S1983" s="76"/>
      <c r="T1983" s="76"/>
      <c r="U1983" s="76"/>
      <c r="V1983" s="76"/>
      <c r="W1983" s="76"/>
      <c r="X1983" s="76"/>
      <c r="Y1983" s="76"/>
      <c r="Z1983" s="76"/>
      <c r="AA1983" s="76"/>
      <c r="AB1983" s="76"/>
      <c r="AC1983" s="76"/>
      <c r="AD1983" s="76"/>
      <c r="AE1983" s="76"/>
      <c r="AF1983" s="76"/>
      <c r="AG1983" s="76"/>
      <c r="AH1983" s="76"/>
      <c r="AI1983" s="76"/>
      <c r="AJ1983" s="76"/>
      <c r="AK1983" s="76"/>
      <c r="AL1983" s="76"/>
      <c r="AM1983" s="76"/>
      <c r="AN1983" s="76"/>
      <c r="AO1983" s="76"/>
      <c r="AP1983" s="76"/>
      <c r="AQ1983" s="76"/>
      <c r="AR1983" s="76"/>
      <c r="AS1983" s="76"/>
      <c r="AT1983" s="76"/>
      <c r="AU1983" s="76"/>
      <c r="AV1983" s="76"/>
      <c r="AW1983" s="76"/>
      <c r="AX1983" s="76"/>
      <c r="AY1983" s="76"/>
      <c r="AZ1983" s="76"/>
      <c r="BA1983" s="76"/>
      <c r="BB1983" s="76"/>
      <c r="BC1983" s="76"/>
      <c r="BD1983" s="76"/>
      <c r="BE1983" s="76"/>
      <c r="BF1983" s="76"/>
      <c r="BG1983" s="76"/>
      <c r="BH1983" s="76"/>
      <c r="BI1983" s="76"/>
      <c r="BJ1983" s="76"/>
      <c r="BK1983" s="76"/>
      <c r="BL1983" s="76"/>
      <c r="BM1983" s="76"/>
      <c r="BN1983" s="76"/>
      <c r="BO1983" s="76"/>
      <c r="BP1983" s="76"/>
      <c r="BQ1983" s="76"/>
      <c r="BR1983" s="76"/>
      <c r="BS1983" s="76"/>
      <c r="BT1983" s="76"/>
      <c r="BU1983" s="76"/>
      <c r="BV1983" s="76"/>
      <c r="BW1983" s="76"/>
      <c r="BX1983" s="76"/>
      <c r="BY1983" s="76"/>
      <c r="BZ1983" s="76"/>
      <c r="CA1983" s="76"/>
      <c r="CB1983" s="76"/>
      <c r="CC1983" s="76"/>
      <c r="CD1983" s="76"/>
      <c r="CE1983" s="76"/>
      <c r="CF1983" s="76"/>
      <c r="CG1983" s="76"/>
      <c r="CH1983" s="76"/>
      <c r="CI1983" s="76"/>
      <c r="CJ1983" s="76"/>
      <c r="CK1983" s="76"/>
      <c r="CL1983" s="76"/>
      <c r="CN1983" s="60"/>
      <c r="CO1983" s="76"/>
      <c r="CP1983" s="76"/>
      <c r="CQ1983" s="76"/>
      <c r="CR1983" s="76"/>
      <c r="CS1983" s="76"/>
      <c r="CT1983" s="76"/>
      <c r="CU1983" s="76"/>
      <c r="CV1983" s="76"/>
      <c r="CW1983" s="76"/>
      <c r="CX1983" s="76"/>
      <c r="CY1983" s="76"/>
      <c r="CZ1983" s="76"/>
      <c r="DA1983" s="76"/>
      <c r="DB1983" s="76"/>
      <c r="DC1983" s="76"/>
      <c r="DD1983" s="76"/>
      <c r="DE1983" s="76"/>
      <c r="DF1983" s="76"/>
      <c r="DG1983" s="76"/>
      <c r="DH1983" s="76"/>
      <c r="DI1983" s="76"/>
      <c r="DJ1983" s="76"/>
      <c r="DK1983" s="76"/>
      <c r="DL1983" s="76"/>
    </row>
    <row r="1984" spans="1:116" x14ac:dyDescent="0.4">
      <c r="B1984" t="s">
        <v>332</v>
      </c>
      <c r="D1984" t="s">
        <v>762</v>
      </c>
      <c r="E1984" s="8" t="str">
        <f t="shared" ref="E1984" si="3341">ROW()&amp;" "&amp;D1984</f>
        <v>1984 DCHC-S</v>
      </c>
      <c r="G1984" s="136" t="str">
        <f t="shared" si="3332"/>
        <v>Secondary revenue driver</v>
      </c>
      <c r="H1984" s="12"/>
      <c r="I1984" s="60"/>
      <c r="J1984" s="60"/>
      <c r="K1984" s="15"/>
      <c r="L1984" s="15"/>
      <c r="M1984" s="15"/>
      <c r="N1984" s="15"/>
      <c r="O1984" s="15"/>
      <c r="P1984" s="15"/>
      <c r="R1984" s="15"/>
      <c r="S1984" s="76"/>
      <c r="T1984" s="76"/>
      <c r="U1984" s="76"/>
      <c r="V1984" s="76"/>
      <c r="W1984" s="76"/>
      <c r="X1984" s="76"/>
      <c r="Y1984" s="76"/>
      <c r="Z1984" s="76"/>
      <c r="AA1984" s="76"/>
      <c r="AB1984" s="76"/>
      <c r="AC1984" s="76"/>
      <c r="AD1984" s="76"/>
      <c r="AE1984" s="76"/>
      <c r="AF1984" s="76"/>
      <c r="AG1984" s="76"/>
      <c r="AH1984" s="76"/>
      <c r="AI1984" s="76"/>
      <c r="AJ1984" s="76"/>
      <c r="AK1984" s="76"/>
      <c r="AL1984" s="76"/>
      <c r="AM1984" s="76"/>
      <c r="AN1984" s="76"/>
      <c r="AO1984" s="76"/>
      <c r="AP1984" s="76"/>
      <c r="AQ1984" s="76"/>
      <c r="AR1984" s="76"/>
      <c r="AS1984" s="76"/>
      <c r="AT1984" s="76"/>
      <c r="AU1984" s="76"/>
      <c r="AV1984" s="76"/>
      <c r="AW1984" s="76"/>
      <c r="AX1984" s="76"/>
      <c r="AY1984" s="76"/>
      <c r="AZ1984" s="76"/>
      <c r="BA1984" s="76"/>
      <c r="BB1984" s="76"/>
      <c r="BC1984" s="76"/>
      <c r="BD1984" s="76"/>
      <c r="BE1984" s="76"/>
      <c r="BF1984" s="76"/>
      <c r="BG1984" s="76"/>
      <c r="BH1984" s="76"/>
      <c r="BI1984" s="76"/>
      <c r="BJ1984" s="76"/>
      <c r="BK1984" s="76"/>
      <c r="BL1984" s="76"/>
      <c r="BM1984" s="76"/>
      <c r="BN1984" s="76"/>
      <c r="BO1984" s="76"/>
      <c r="BP1984" s="76"/>
      <c r="BQ1984" s="76"/>
      <c r="BR1984" s="76"/>
      <c r="BS1984" s="76"/>
      <c r="BT1984" s="76"/>
      <c r="BU1984" s="76"/>
      <c r="BV1984" s="76"/>
      <c r="BW1984" s="76"/>
      <c r="BX1984" s="76"/>
      <c r="BY1984" s="76"/>
      <c r="BZ1984" s="76"/>
      <c r="CA1984" s="76"/>
      <c r="CB1984" s="76"/>
      <c r="CC1984" s="76"/>
      <c r="CD1984" s="76"/>
      <c r="CE1984" s="76"/>
      <c r="CF1984" s="76"/>
      <c r="CG1984" s="76"/>
      <c r="CH1984" s="76"/>
      <c r="CI1984" s="76"/>
      <c r="CJ1984" s="76"/>
      <c r="CK1984" s="76"/>
      <c r="CL1984" s="76"/>
      <c r="CN1984" s="60"/>
      <c r="CO1984" s="76"/>
      <c r="CP1984" s="76"/>
      <c r="CQ1984" s="76"/>
      <c r="CR1984" s="76"/>
      <c r="CS1984" s="76"/>
      <c r="CT1984" s="76"/>
      <c r="CU1984" s="76"/>
      <c r="CV1984" s="76"/>
      <c r="CW1984" s="76"/>
      <c r="CX1984" s="76"/>
      <c r="CY1984" s="76"/>
      <c r="CZ1984" s="76"/>
      <c r="DA1984" s="76"/>
      <c r="DB1984" s="76"/>
      <c r="DC1984" s="76"/>
      <c r="DD1984" s="76"/>
      <c r="DE1984" s="76"/>
      <c r="DF1984" s="76"/>
      <c r="DG1984" s="76"/>
      <c r="DH1984" s="76"/>
      <c r="DI1984" s="76"/>
      <c r="DJ1984" s="76"/>
      <c r="DK1984" s="76"/>
      <c r="DL1984" s="76"/>
    </row>
    <row r="1985" spans="1:116" x14ac:dyDescent="0.4">
      <c r="A1985" s="3"/>
      <c r="B1985" t="s">
        <v>332</v>
      </c>
      <c r="D1985" t="s">
        <v>762</v>
      </c>
      <c r="E1985" s="8" t="str">
        <f t="shared" si="3324"/>
        <v>1985 DCHC-S</v>
      </c>
      <c r="G1985" s="136" t="str">
        <f t="shared" si="3332"/>
        <v>Secondary volume driver</v>
      </c>
      <c r="H1985" s="90"/>
      <c r="I1985" s="213"/>
      <c r="J1985" s="213"/>
      <c r="K1985" s="214"/>
      <c r="L1985" s="214"/>
      <c r="M1985" s="214"/>
      <c r="N1985" s="214"/>
      <c r="O1985" s="214"/>
      <c r="P1985" s="214"/>
      <c r="R1985" s="214"/>
      <c r="S1985" s="212" t="str">
        <f>ADDRESS(ROW(S1977),COLUMN(S1977),2)</f>
        <v>S$1977</v>
      </c>
      <c r="T1985" s="212" t="str">
        <f t="shared" ref="T1985:CE1985" si="3342">ADDRESS(ROW(T1977),COLUMN(T1977),2)</f>
        <v>T$1977</v>
      </c>
      <c r="U1985" s="212" t="str">
        <f t="shared" si="3342"/>
        <v>U$1977</v>
      </c>
      <c r="V1985" s="212" t="str">
        <f t="shared" si="3342"/>
        <v>V$1977</v>
      </c>
      <c r="W1985" s="212" t="str">
        <f t="shared" si="3342"/>
        <v>W$1977</v>
      </c>
      <c r="X1985" s="212" t="str">
        <f t="shared" si="3342"/>
        <v>X$1977</v>
      </c>
      <c r="Y1985" s="212" t="str">
        <f t="shared" si="3342"/>
        <v>Y$1977</v>
      </c>
      <c r="Z1985" s="212" t="str">
        <f t="shared" si="3342"/>
        <v>Z$1977</v>
      </c>
      <c r="AA1985" s="212" t="str">
        <f t="shared" si="3342"/>
        <v>AA$1977</v>
      </c>
      <c r="AB1985" s="212" t="str">
        <f t="shared" si="3342"/>
        <v>AB$1977</v>
      </c>
      <c r="AC1985" s="212" t="str">
        <f t="shared" si="3342"/>
        <v>AC$1977</v>
      </c>
      <c r="AD1985" s="212" t="str">
        <f t="shared" si="3342"/>
        <v>AD$1977</v>
      </c>
      <c r="AE1985" s="212" t="str">
        <f t="shared" si="3342"/>
        <v>AE$1977</v>
      </c>
      <c r="AF1985" s="212" t="str">
        <f t="shared" si="3342"/>
        <v>AF$1977</v>
      </c>
      <c r="AG1985" s="212" t="str">
        <f t="shared" si="3342"/>
        <v>AG$1977</v>
      </c>
      <c r="AH1985" s="212" t="str">
        <f t="shared" si="3342"/>
        <v>AH$1977</v>
      </c>
      <c r="AI1985" s="212" t="str">
        <f t="shared" si="3342"/>
        <v>AI$1977</v>
      </c>
      <c r="AJ1985" s="212" t="str">
        <f t="shared" si="3342"/>
        <v>AJ$1977</v>
      </c>
      <c r="AK1985" s="212" t="str">
        <f t="shared" si="3342"/>
        <v>AK$1977</v>
      </c>
      <c r="AL1985" s="212" t="str">
        <f t="shared" si="3342"/>
        <v>AL$1977</v>
      </c>
      <c r="AM1985" s="212" t="str">
        <f t="shared" si="3342"/>
        <v>AM$1977</v>
      </c>
      <c r="AN1985" s="212" t="str">
        <f t="shared" si="3342"/>
        <v>AN$1977</v>
      </c>
      <c r="AO1985" s="212" t="str">
        <f t="shared" si="3342"/>
        <v>AO$1977</v>
      </c>
      <c r="AP1985" s="212" t="str">
        <f t="shared" si="3342"/>
        <v>AP$1977</v>
      </c>
      <c r="AQ1985" s="212" t="str">
        <f t="shared" si="3342"/>
        <v>AQ$1977</v>
      </c>
      <c r="AR1985" s="212" t="str">
        <f t="shared" si="3342"/>
        <v>AR$1977</v>
      </c>
      <c r="AS1985" s="212" t="str">
        <f t="shared" si="3342"/>
        <v>AS$1977</v>
      </c>
      <c r="AT1985" s="212" t="str">
        <f t="shared" si="3342"/>
        <v>AT$1977</v>
      </c>
      <c r="AU1985" s="212" t="str">
        <f t="shared" si="3342"/>
        <v>AU$1977</v>
      </c>
      <c r="AV1985" s="212" t="str">
        <f t="shared" si="3342"/>
        <v>AV$1977</v>
      </c>
      <c r="AW1985" s="212" t="str">
        <f t="shared" si="3342"/>
        <v>AW$1977</v>
      </c>
      <c r="AX1985" s="212" t="str">
        <f t="shared" si="3342"/>
        <v>AX$1977</v>
      </c>
      <c r="AY1985" s="212" t="str">
        <f t="shared" si="3342"/>
        <v>AY$1977</v>
      </c>
      <c r="AZ1985" s="212" t="str">
        <f t="shared" si="3342"/>
        <v>AZ$1977</v>
      </c>
      <c r="BA1985" s="212" t="str">
        <f t="shared" si="3342"/>
        <v>BA$1977</v>
      </c>
      <c r="BB1985" s="212" t="str">
        <f t="shared" si="3342"/>
        <v>BB$1977</v>
      </c>
      <c r="BC1985" s="212" t="str">
        <f t="shared" si="3342"/>
        <v>BC$1977</v>
      </c>
      <c r="BD1985" s="212" t="str">
        <f t="shared" si="3342"/>
        <v>BD$1977</v>
      </c>
      <c r="BE1985" s="212" t="str">
        <f t="shared" si="3342"/>
        <v>BE$1977</v>
      </c>
      <c r="BF1985" s="212" t="str">
        <f t="shared" si="3342"/>
        <v>BF$1977</v>
      </c>
      <c r="BG1985" s="212" t="str">
        <f t="shared" si="3342"/>
        <v>BG$1977</v>
      </c>
      <c r="BH1985" s="212" t="str">
        <f t="shared" si="3342"/>
        <v>BH$1977</v>
      </c>
      <c r="BI1985" s="212" t="str">
        <f t="shared" si="3342"/>
        <v>BI$1977</v>
      </c>
      <c r="BJ1985" s="212" t="str">
        <f t="shared" si="3342"/>
        <v>BJ$1977</v>
      </c>
      <c r="BK1985" s="212" t="str">
        <f t="shared" si="3342"/>
        <v>BK$1977</v>
      </c>
      <c r="BL1985" s="212" t="str">
        <f t="shared" si="3342"/>
        <v>BL$1977</v>
      </c>
      <c r="BM1985" s="212" t="str">
        <f t="shared" si="3342"/>
        <v>BM$1977</v>
      </c>
      <c r="BN1985" s="212" t="str">
        <f t="shared" si="3342"/>
        <v>BN$1977</v>
      </c>
      <c r="BO1985" s="212" t="str">
        <f t="shared" si="3342"/>
        <v>BO$1977</v>
      </c>
      <c r="BP1985" s="212" t="str">
        <f t="shared" si="3342"/>
        <v>BP$1977</v>
      </c>
      <c r="BQ1985" s="212" t="str">
        <f t="shared" si="3342"/>
        <v>BQ$1977</v>
      </c>
      <c r="BR1985" s="212" t="str">
        <f t="shared" si="3342"/>
        <v>BR$1977</v>
      </c>
      <c r="BS1985" s="212" t="str">
        <f t="shared" si="3342"/>
        <v>BS$1977</v>
      </c>
      <c r="BT1985" s="212" t="str">
        <f t="shared" si="3342"/>
        <v>BT$1977</v>
      </c>
      <c r="BU1985" s="212" t="str">
        <f t="shared" si="3342"/>
        <v>BU$1977</v>
      </c>
      <c r="BV1985" s="212" t="str">
        <f t="shared" si="3342"/>
        <v>BV$1977</v>
      </c>
      <c r="BW1985" s="212" t="str">
        <f t="shared" si="3342"/>
        <v>BW$1977</v>
      </c>
      <c r="BX1985" s="212" t="str">
        <f t="shared" si="3342"/>
        <v>BX$1977</v>
      </c>
      <c r="BY1985" s="212" t="str">
        <f t="shared" si="3342"/>
        <v>BY$1977</v>
      </c>
      <c r="BZ1985" s="212" t="str">
        <f t="shared" si="3342"/>
        <v>BZ$1977</v>
      </c>
      <c r="CA1985" s="212" t="str">
        <f t="shared" si="3342"/>
        <v>CA$1977</v>
      </c>
      <c r="CB1985" s="212" t="str">
        <f t="shared" si="3342"/>
        <v>CB$1977</v>
      </c>
      <c r="CC1985" s="212" t="str">
        <f t="shared" si="3342"/>
        <v>CC$1977</v>
      </c>
      <c r="CD1985" s="212" t="str">
        <f t="shared" si="3342"/>
        <v>CD$1977</v>
      </c>
      <c r="CE1985" s="212" t="str">
        <f t="shared" si="3342"/>
        <v>CE$1977</v>
      </c>
      <c r="CF1985" s="212" t="str">
        <f t="shared" ref="CF1985:CL1985" si="3343">ADDRESS(ROW(CF1977),COLUMN(CF1977),2)</f>
        <v>CF$1977</v>
      </c>
      <c r="CG1985" s="212" t="str">
        <f t="shared" si="3343"/>
        <v>CG$1977</v>
      </c>
      <c r="CH1985" s="212" t="str">
        <f t="shared" si="3343"/>
        <v>CH$1977</v>
      </c>
      <c r="CI1985" s="212" t="str">
        <f t="shared" si="3343"/>
        <v>CI$1977</v>
      </c>
      <c r="CJ1985" s="212" t="str">
        <f t="shared" si="3343"/>
        <v>CJ$1977</v>
      </c>
      <c r="CK1985" s="212" t="str">
        <f t="shared" si="3343"/>
        <v>CK$1977</v>
      </c>
      <c r="CL1985" s="212" t="str">
        <f t="shared" si="3343"/>
        <v>CL$1977</v>
      </c>
      <c r="CN1985" s="213"/>
      <c r="CO1985" s="212" t="str">
        <f t="shared" ref="CO1985:DK1985" si="3344">ADDRESS(ROW(CO1977),COLUMN(CO1977),2)</f>
        <v>CO$1977</v>
      </c>
      <c r="CP1985" s="212" t="str">
        <f t="shared" si="3344"/>
        <v>CP$1977</v>
      </c>
      <c r="CQ1985" s="212" t="str">
        <f t="shared" si="3344"/>
        <v>CQ$1977</v>
      </c>
      <c r="CR1985" s="212" t="str">
        <f t="shared" si="3344"/>
        <v>CR$1977</v>
      </c>
      <c r="CS1985" s="212" t="str">
        <f t="shared" si="3344"/>
        <v>CS$1977</v>
      </c>
      <c r="CT1985" s="212" t="str">
        <f t="shared" si="3344"/>
        <v>CT$1977</v>
      </c>
      <c r="CU1985" s="212" t="str">
        <f t="shared" si="3344"/>
        <v>CU$1977</v>
      </c>
      <c r="CV1985" s="212" t="str">
        <f t="shared" si="3344"/>
        <v>CV$1977</v>
      </c>
      <c r="CW1985" s="212" t="str">
        <f t="shared" si="3344"/>
        <v>CW$1977</v>
      </c>
      <c r="CX1985" s="212" t="str">
        <f t="shared" si="3344"/>
        <v>CX$1977</v>
      </c>
      <c r="CY1985" s="212" t="str">
        <f t="shared" si="3344"/>
        <v>CY$1977</v>
      </c>
      <c r="CZ1985" s="212" t="str">
        <f t="shared" si="3344"/>
        <v>CZ$1977</v>
      </c>
      <c r="DA1985" s="212" t="str">
        <f t="shared" si="3344"/>
        <v>DA$1977</v>
      </c>
      <c r="DB1985" s="212" t="str">
        <f t="shared" si="3344"/>
        <v>DB$1977</v>
      </c>
      <c r="DC1985" s="212" t="str">
        <f t="shared" si="3344"/>
        <v>DC$1977</v>
      </c>
      <c r="DD1985" s="212" t="str">
        <f t="shared" si="3344"/>
        <v>DD$1977</v>
      </c>
      <c r="DE1985" s="212" t="str">
        <f t="shared" si="3344"/>
        <v>DE$1977</v>
      </c>
      <c r="DF1985" s="212" t="str">
        <f t="shared" si="3344"/>
        <v>DF$1977</v>
      </c>
      <c r="DG1985" s="212" t="str">
        <f t="shared" si="3344"/>
        <v>DG$1977</v>
      </c>
      <c r="DH1985" s="212" t="str">
        <f t="shared" si="3344"/>
        <v>DH$1977</v>
      </c>
      <c r="DI1985" s="212" t="str">
        <f t="shared" si="3344"/>
        <v>DI$1977</v>
      </c>
      <c r="DJ1985" s="212" t="str">
        <f t="shared" si="3344"/>
        <v>DJ$1977</v>
      </c>
      <c r="DK1985" s="212" t="str">
        <f t="shared" si="3344"/>
        <v>DK$1977</v>
      </c>
      <c r="DL1985" s="212" t="str">
        <f t="shared" ref="DL1985" si="3345">ADDRESS(ROW(DL1977),COLUMN(DL1977),2)</f>
        <v>DL$1977</v>
      </c>
    </row>
    <row r="1986" spans="1:116" x14ac:dyDescent="0.4">
      <c r="A1986" s="3"/>
      <c r="B1986" t="s">
        <v>332</v>
      </c>
      <c r="D1986" t="s">
        <v>762</v>
      </c>
      <c r="E1986" s="8" t="str">
        <f t="shared" si="3324"/>
        <v>1986 DCHC-S</v>
      </c>
      <c r="G1986" s="136" t="str">
        <f t="shared" si="3332"/>
        <v>Headcount - volume driven:</v>
      </c>
      <c r="H1986" s="90"/>
      <c r="I1986" s="213"/>
      <c r="J1986" s="213"/>
      <c r="K1986" s="214"/>
      <c r="L1986" s="214"/>
      <c r="M1986" s="214"/>
      <c r="N1986" s="214"/>
      <c r="O1986" s="214"/>
      <c r="P1986" s="214"/>
      <c r="R1986" s="214"/>
      <c r="S1986" s="212" t="str">
        <f>ADDRESS(ROW(S1975),COLUMN(S1975),2)</f>
        <v>S$1975</v>
      </c>
      <c r="T1986" s="212" t="str">
        <f t="shared" ref="T1986:CE1986" si="3346">ADDRESS(ROW(T1975),COLUMN(T1975),2)</f>
        <v>T$1975</v>
      </c>
      <c r="U1986" s="212" t="str">
        <f t="shared" si="3346"/>
        <v>U$1975</v>
      </c>
      <c r="V1986" s="212" t="str">
        <f t="shared" si="3346"/>
        <v>V$1975</v>
      </c>
      <c r="W1986" s="212" t="str">
        <f t="shared" si="3346"/>
        <v>W$1975</v>
      </c>
      <c r="X1986" s="212" t="str">
        <f t="shared" si="3346"/>
        <v>X$1975</v>
      </c>
      <c r="Y1986" s="212" t="str">
        <f t="shared" si="3346"/>
        <v>Y$1975</v>
      </c>
      <c r="Z1986" s="212" t="str">
        <f t="shared" si="3346"/>
        <v>Z$1975</v>
      </c>
      <c r="AA1986" s="212" t="str">
        <f t="shared" si="3346"/>
        <v>AA$1975</v>
      </c>
      <c r="AB1986" s="212" t="str">
        <f t="shared" si="3346"/>
        <v>AB$1975</v>
      </c>
      <c r="AC1986" s="212" t="str">
        <f t="shared" si="3346"/>
        <v>AC$1975</v>
      </c>
      <c r="AD1986" s="212" t="str">
        <f t="shared" si="3346"/>
        <v>AD$1975</v>
      </c>
      <c r="AE1986" s="212" t="str">
        <f t="shared" si="3346"/>
        <v>AE$1975</v>
      </c>
      <c r="AF1986" s="212" t="str">
        <f t="shared" si="3346"/>
        <v>AF$1975</v>
      </c>
      <c r="AG1986" s="212" t="str">
        <f t="shared" si="3346"/>
        <v>AG$1975</v>
      </c>
      <c r="AH1986" s="212" t="str">
        <f t="shared" si="3346"/>
        <v>AH$1975</v>
      </c>
      <c r="AI1986" s="212" t="str">
        <f t="shared" si="3346"/>
        <v>AI$1975</v>
      </c>
      <c r="AJ1986" s="212" t="str">
        <f t="shared" si="3346"/>
        <v>AJ$1975</v>
      </c>
      <c r="AK1986" s="212" t="str">
        <f t="shared" si="3346"/>
        <v>AK$1975</v>
      </c>
      <c r="AL1986" s="212" t="str">
        <f t="shared" si="3346"/>
        <v>AL$1975</v>
      </c>
      <c r="AM1986" s="212" t="str">
        <f t="shared" si="3346"/>
        <v>AM$1975</v>
      </c>
      <c r="AN1986" s="212" t="str">
        <f t="shared" si="3346"/>
        <v>AN$1975</v>
      </c>
      <c r="AO1986" s="212" t="str">
        <f t="shared" si="3346"/>
        <v>AO$1975</v>
      </c>
      <c r="AP1986" s="212" t="str">
        <f t="shared" si="3346"/>
        <v>AP$1975</v>
      </c>
      <c r="AQ1986" s="212" t="str">
        <f t="shared" si="3346"/>
        <v>AQ$1975</v>
      </c>
      <c r="AR1986" s="212" t="str">
        <f t="shared" si="3346"/>
        <v>AR$1975</v>
      </c>
      <c r="AS1986" s="212" t="str">
        <f t="shared" si="3346"/>
        <v>AS$1975</v>
      </c>
      <c r="AT1986" s="212" t="str">
        <f t="shared" si="3346"/>
        <v>AT$1975</v>
      </c>
      <c r="AU1986" s="212" t="str">
        <f t="shared" si="3346"/>
        <v>AU$1975</v>
      </c>
      <c r="AV1986" s="212" t="str">
        <f t="shared" si="3346"/>
        <v>AV$1975</v>
      </c>
      <c r="AW1986" s="212" t="str">
        <f t="shared" si="3346"/>
        <v>AW$1975</v>
      </c>
      <c r="AX1986" s="212" t="str">
        <f t="shared" si="3346"/>
        <v>AX$1975</v>
      </c>
      <c r="AY1986" s="212" t="str">
        <f t="shared" si="3346"/>
        <v>AY$1975</v>
      </c>
      <c r="AZ1986" s="212" t="str">
        <f t="shared" si="3346"/>
        <v>AZ$1975</v>
      </c>
      <c r="BA1986" s="212" t="str">
        <f t="shared" si="3346"/>
        <v>BA$1975</v>
      </c>
      <c r="BB1986" s="212" t="str">
        <f t="shared" si="3346"/>
        <v>BB$1975</v>
      </c>
      <c r="BC1986" s="212" t="str">
        <f t="shared" si="3346"/>
        <v>BC$1975</v>
      </c>
      <c r="BD1986" s="212" t="str">
        <f t="shared" si="3346"/>
        <v>BD$1975</v>
      </c>
      <c r="BE1986" s="212" t="str">
        <f t="shared" si="3346"/>
        <v>BE$1975</v>
      </c>
      <c r="BF1986" s="212" t="str">
        <f t="shared" si="3346"/>
        <v>BF$1975</v>
      </c>
      <c r="BG1986" s="212" t="str">
        <f t="shared" si="3346"/>
        <v>BG$1975</v>
      </c>
      <c r="BH1986" s="212" t="str">
        <f t="shared" si="3346"/>
        <v>BH$1975</v>
      </c>
      <c r="BI1986" s="212" t="str">
        <f t="shared" si="3346"/>
        <v>BI$1975</v>
      </c>
      <c r="BJ1986" s="212" t="str">
        <f t="shared" si="3346"/>
        <v>BJ$1975</v>
      </c>
      <c r="BK1986" s="212" t="str">
        <f t="shared" si="3346"/>
        <v>BK$1975</v>
      </c>
      <c r="BL1986" s="212" t="str">
        <f t="shared" si="3346"/>
        <v>BL$1975</v>
      </c>
      <c r="BM1986" s="212" t="str">
        <f t="shared" si="3346"/>
        <v>BM$1975</v>
      </c>
      <c r="BN1986" s="212" t="str">
        <f t="shared" si="3346"/>
        <v>BN$1975</v>
      </c>
      <c r="BO1986" s="212" t="str">
        <f t="shared" si="3346"/>
        <v>BO$1975</v>
      </c>
      <c r="BP1986" s="212" t="str">
        <f t="shared" si="3346"/>
        <v>BP$1975</v>
      </c>
      <c r="BQ1986" s="212" t="str">
        <f t="shared" si="3346"/>
        <v>BQ$1975</v>
      </c>
      <c r="BR1986" s="212" t="str">
        <f t="shared" si="3346"/>
        <v>BR$1975</v>
      </c>
      <c r="BS1986" s="212" t="str">
        <f t="shared" si="3346"/>
        <v>BS$1975</v>
      </c>
      <c r="BT1986" s="212" t="str">
        <f t="shared" si="3346"/>
        <v>BT$1975</v>
      </c>
      <c r="BU1986" s="212" t="str">
        <f t="shared" si="3346"/>
        <v>BU$1975</v>
      </c>
      <c r="BV1986" s="212" t="str">
        <f t="shared" si="3346"/>
        <v>BV$1975</v>
      </c>
      <c r="BW1986" s="212" t="str">
        <f t="shared" si="3346"/>
        <v>BW$1975</v>
      </c>
      <c r="BX1986" s="212" t="str">
        <f t="shared" si="3346"/>
        <v>BX$1975</v>
      </c>
      <c r="BY1986" s="212" t="str">
        <f t="shared" si="3346"/>
        <v>BY$1975</v>
      </c>
      <c r="BZ1986" s="212" t="str">
        <f t="shared" si="3346"/>
        <v>BZ$1975</v>
      </c>
      <c r="CA1986" s="212" t="str">
        <f t="shared" si="3346"/>
        <v>CA$1975</v>
      </c>
      <c r="CB1986" s="212" t="str">
        <f t="shared" si="3346"/>
        <v>CB$1975</v>
      </c>
      <c r="CC1986" s="212" t="str">
        <f t="shared" si="3346"/>
        <v>CC$1975</v>
      </c>
      <c r="CD1986" s="212" t="str">
        <f t="shared" si="3346"/>
        <v>CD$1975</v>
      </c>
      <c r="CE1986" s="212" t="str">
        <f t="shared" si="3346"/>
        <v>CE$1975</v>
      </c>
      <c r="CF1986" s="212" t="str">
        <f t="shared" ref="CF1986:CL1986" si="3347">ADDRESS(ROW(CF1975),COLUMN(CF1975),2)</f>
        <v>CF$1975</v>
      </c>
      <c r="CG1986" s="212" t="str">
        <f t="shared" si="3347"/>
        <v>CG$1975</v>
      </c>
      <c r="CH1986" s="212" t="str">
        <f t="shared" si="3347"/>
        <v>CH$1975</v>
      </c>
      <c r="CI1986" s="212" t="str">
        <f t="shared" si="3347"/>
        <v>CI$1975</v>
      </c>
      <c r="CJ1986" s="212" t="str">
        <f t="shared" si="3347"/>
        <v>CJ$1975</v>
      </c>
      <c r="CK1986" s="212" t="str">
        <f t="shared" si="3347"/>
        <v>CK$1975</v>
      </c>
      <c r="CL1986" s="212" t="str">
        <f t="shared" si="3347"/>
        <v>CL$1975</v>
      </c>
      <c r="CN1986" s="213"/>
      <c r="CO1986" s="212" t="str">
        <f t="shared" ref="CO1986:DK1986" si="3348">ADDRESS(ROW(CO1975),COLUMN(CO1975),2)</f>
        <v>CO$1975</v>
      </c>
      <c r="CP1986" s="212" t="str">
        <f t="shared" si="3348"/>
        <v>CP$1975</v>
      </c>
      <c r="CQ1986" s="212" t="str">
        <f t="shared" si="3348"/>
        <v>CQ$1975</v>
      </c>
      <c r="CR1986" s="212" t="str">
        <f t="shared" si="3348"/>
        <v>CR$1975</v>
      </c>
      <c r="CS1986" s="212" t="str">
        <f t="shared" si="3348"/>
        <v>CS$1975</v>
      </c>
      <c r="CT1986" s="212" t="str">
        <f t="shared" si="3348"/>
        <v>CT$1975</v>
      </c>
      <c r="CU1986" s="212" t="str">
        <f t="shared" si="3348"/>
        <v>CU$1975</v>
      </c>
      <c r="CV1986" s="212" t="str">
        <f t="shared" si="3348"/>
        <v>CV$1975</v>
      </c>
      <c r="CW1986" s="212" t="str">
        <f t="shared" si="3348"/>
        <v>CW$1975</v>
      </c>
      <c r="CX1986" s="212" t="str">
        <f t="shared" si="3348"/>
        <v>CX$1975</v>
      </c>
      <c r="CY1986" s="212" t="str">
        <f t="shared" si="3348"/>
        <v>CY$1975</v>
      </c>
      <c r="CZ1986" s="212" t="str">
        <f t="shared" si="3348"/>
        <v>CZ$1975</v>
      </c>
      <c r="DA1986" s="212" t="str">
        <f t="shared" si="3348"/>
        <v>DA$1975</v>
      </c>
      <c r="DB1986" s="212" t="str">
        <f t="shared" si="3348"/>
        <v>DB$1975</v>
      </c>
      <c r="DC1986" s="212" t="str">
        <f t="shared" si="3348"/>
        <v>DC$1975</v>
      </c>
      <c r="DD1986" s="212" t="str">
        <f t="shared" si="3348"/>
        <v>DD$1975</v>
      </c>
      <c r="DE1986" s="212" t="str">
        <f t="shared" si="3348"/>
        <v>DE$1975</v>
      </c>
      <c r="DF1986" s="212" t="str">
        <f t="shared" si="3348"/>
        <v>DF$1975</v>
      </c>
      <c r="DG1986" s="212" t="str">
        <f t="shared" si="3348"/>
        <v>DG$1975</v>
      </c>
      <c r="DH1986" s="212" t="str">
        <f t="shared" si="3348"/>
        <v>DH$1975</v>
      </c>
      <c r="DI1986" s="212" t="str">
        <f t="shared" si="3348"/>
        <v>DI$1975</v>
      </c>
      <c r="DJ1986" s="212" t="str">
        <f t="shared" si="3348"/>
        <v>DJ$1975</v>
      </c>
      <c r="DK1986" s="212" t="str">
        <f t="shared" si="3348"/>
        <v>DK$1975</v>
      </c>
      <c r="DL1986" s="212" t="str">
        <f t="shared" ref="DL1986" si="3349">ADDRESS(ROW(DL1975),COLUMN(DL1975),2)</f>
        <v>DL$1975</v>
      </c>
    </row>
    <row r="1987" spans="1:116" x14ac:dyDescent="0.4">
      <c r="E1987" s="8"/>
      <c r="G1987" s="136"/>
      <c r="H1987" s="12"/>
      <c r="I1987" s="60"/>
      <c r="J1987" s="60"/>
      <c r="K1987" s="15"/>
      <c r="L1987" s="15"/>
      <c r="M1987" s="15"/>
      <c r="N1987" s="15"/>
      <c r="O1987" s="15"/>
      <c r="P1987" s="15"/>
      <c r="R1987" s="15"/>
      <c r="S1987" s="179"/>
      <c r="T1987" s="179"/>
      <c r="U1987" s="179"/>
      <c r="V1987" s="179"/>
      <c r="W1987" s="179"/>
      <c r="X1987" s="179"/>
      <c r="Y1987" s="179"/>
      <c r="Z1987" s="179"/>
      <c r="AA1987" s="179"/>
      <c r="AB1987" s="179"/>
      <c r="AC1987" s="179"/>
      <c r="AD1987" s="179"/>
      <c r="AE1987" s="179"/>
      <c r="AF1987" s="179"/>
      <c r="AG1987" s="179"/>
      <c r="AH1987" s="179"/>
      <c r="AI1987" s="179"/>
      <c r="AJ1987" s="179"/>
      <c r="AK1987" s="179"/>
      <c r="AL1987" s="179"/>
      <c r="AM1987" s="179"/>
      <c r="AN1987" s="179"/>
      <c r="AO1987" s="179"/>
      <c r="AP1987" s="179"/>
      <c r="AQ1987" s="179"/>
      <c r="AR1987" s="179"/>
      <c r="AS1987" s="179"/>
      <c r="AT1987" s="179"/>
      <c r="AU1987" s="179"/>
      <c r="AV1987" s="179"/>
      <c r="AW1987" s="179"/>
      <c r="AX1987" s="179"/>
      <c r="AY1987" s="179"/>
      <c r="AZ1987" s="179"/>
      <c r="BA1987" s="179"/>
      <c r="BB1987" s="179"/>
      <c r="BC1987" s="179"/>
      <c r="BD1987" s="179"/>
      <c r="BE1987" s="179"/>
      <c r="BF1987" s="179"/>
      <c r="BG1987" s="179"/>
      <c r="BH1987" s="179"/>
      <c r="BI1987" s="179"/>
      <c r="BJ1987" s="179"/>
      <c r="BK1987" s="179"/>
      <c r="BL1987" s="179"/>
      <c r="BM1987" s="179"/>
      <c r="BN1987" s="179"/>
      <c r="BO1987" s="179"/>
      <c r="BP1987" s="179"/>
      <c r="BQ1987" s="179"/>
      <c r="BR1987" s="179"/>
      <c r="BS1987" s="179"/>
      <c r="BT1987" s="179"/>
      <c r="BU1987" s="179"/>
      <c r="BV1987" s="179"/>
      <c r="BW1987" s="179"/>
      <c r="BX1987" s="179"/>
      <c r="BY1987" s="179"/>
      <c r="BZ1987" s="179"/>
      <c r="CA1987" s="179"/>
      <c r="CB1987" s="179"/>
      <c r="CC1987" s="179"/>
      <c r="CD1987" s="179"/>
      <c r="CE1987" s="179"/>
      <c r="CF1987" s="179"/>
      <c r="CG1987" s="179"/>
      <c r="CH1987" s="179"/>
      <c r="CI1987" s="179"/>
      <c r="CJ1987" s="179"/>
      <c r="CK1987" s="179"/>
      <c r="CL1987" s="179"/>
      <c r="CN1987" s="60"/>
      <c r="CO1987" s="179"/>
      <c r="CP1987" s="179"/>
      <c r="CQ1987" s="179"/>
      <c r="CR1987" s="179"/>
      <c r="CS1987" s="179"/>
      <c r="CT1987" s="179"/>
      <c r="CU1987" s="179"/>
      <c r="CV1987" s="179"/>
      <c r="CW1987" s="179"/>
      <c r="CX1987" s="179"/>
      <c r="CY1987" s="179"/>
      <c r="CZ1987" s="179"/>
      <c r="DA1987" s="179"/>
      <c r="DB1987" s="179"/>
      <c r="DC1987" s="179"/>
      <c r="DD1987" s="179"/>
      <c r="DE1987" s="179"/>
      <c r="DF1987" s="179"/>
      <c r="DG1987" s="179"/>
      <c r="DH1987" s="179"/>
      <c r="DI1987" s="179"/>
      <c r="DJ1987" s="179"/>
      <c r="DK1987" s="179"/>
      <c r="DL1987" s="179"/>
    </row>
    <row r="1988" spans="1:116" x14ac:dyDescent="0.4">
      <c r="A1988" s="174"/>
      <c r="E1988" s="8"/>
      <c r="G1988" s="175" t="s">
        <v>503</v>
      </c>
      <c r="H1988" s="174"/>
      <c r="I1988" s="176"/>
      <c r="J1988" s="176"/>
      <c r="K1988" s="197"/>
      <c r="L1988" s="197"/>
      <c r="M1988" s="197"/>
      <c r="N1988" s="197"/>
      <c r="O1988" s="197"/>
      <c r="P1988" s="197"/>
      <c r="R1988" s="198"/>
      <c r="S1988" s="174"/>
      <c r="T1988" s="174"/>
      <c r="U1988" s="174"/>
      <c r="V1988" s="174"/>
      <c r="W1988" s="174"/>
      <c r="X1988" s="174"/>
      <c r="Y1988" s="174"/>
      <c r="Z1988" s="174"/>
      <c r="AA1988" s="174"/>
      <c r="AB1988" s="174"/>
      <c r="AC1988" s="174"/>
      <c r="AD1988" s="174"/>
      <c r="AE1988" s="174"/>
      <c r="AF1988" s="174"/>
      <c r="AG1988" s="174"/>
      <c r="AH1988" s="174"/>
      <c r="AI1988" s="174"/>
      <c r="AJ1988" s="174"/>
      <c r="AK1988" s="174"/>
      <c r="AL1988" s="174"/>
      <c r="AM1988" s="174"/>
      <c r="AN1988" s="174"/>
      <c r="AO1988" s="174"/>
      <c r="AP1988" s="174"/>
      <c r="AQ1988" s="174"/>
      <c r="AR1988" s="174"/>
      <c r="AS1988" s="174"/>
      <c r="AT1988" s="174"/>
      <c r="AU1988" s="174"/>
      <c r="AV1988" s="174"/>
      <c r="AW1988" s="174"/>
      <c r="AX1988" s="174"/>
      <c r="AY1988" s="174"/>
      <c r="AZ1988" s="174"/>
      <c r="BA1988" s="174"/>
      <c r="BB1988" s="174"/>
      <c r="BC1988" s="174"/>
      <c r="BD1988" s="174"/>
      <c r="BE1988" s="174"/>
      <c r="BF1988" s="174"/>
      <c r="BG1988" s="174"/>
      <c r="BH1988" s="174"/>
      <c r="BI1988" s="174"/>
      <c r="BJ1988" s="174"/>
      <c r="BK1988" s="174"/>
      <c r="BL1988" s="174"/>
      <c r="BM1988" s="174"/>
      <c r="BN1988" s="174"/>
      <c r="BO1988" s="174"/>
      <c r="BP1988" s="174"/>
      <c r="BQ1988" s="174"/>
      <c r="BR1988" s="174"/>
      <c r="BS1988" s="174"/>
      <c r="BT1988" s="174"/>
      <c r="BU1988" s="174"/>
      <c r="BV1988" s="174"/>
      <c r="BW1988" s="174"/>
      <c r="BX1988" s="174"/>
      <c r="BY1988" s="174"/>
      <c r="BZ1988" s="174"/>
      <c r="CA1988" s="174"/>
      <c r="CB1988" s="174"/>
      <c r="CC1988" s="174"/>
      <c r="CD1988" s="174"/>
      <c r="CE1988" s="174"/>
      <c r="CF1988" s="174"/>
      <c r="CG1988" s="174"/>
      <c r="CH1988" s="174"/>
      <c r="CI1988" s="174"/>
      <c r="CJ1988" s="174"/>
      <c r="CK1988" s="174"/>
      <c r="CL1988" s="174"/>
      <c r="CN1988" s="176"/>
      <c r="CO1988" s="174"/>
      <c r="CP1988" s="174"/>
      <c r="CQ1988" s="174"/>
      <c r="CR1988" s="174"/>
      <c r="CS1988" s="174"/>
      <c r="CT1988" s="174"/>
      <c r="CU1988" s="174"/>
      <c r="CV1988" s="174"/>
      <c r="CW1988" s="174"/>
      <c r="CX1988" s="174"/>
      <c r="CY1988" s="174"/>
      <c r="CZ1988" s="174"/>
      <c r="DA1988" s="174"/>
      <c r="DB1988" s="174"/>
      <c r="DC1988" s="174"/>
      <c r="DD1988" s="174"/>
      <c r="DE1988" s="174"/>
      <c r="DF1988" s="174"/>
      <c r="DG1988" s="174"/>
      <c r="DH1988" s="174"/>
      <c r="DI1988" s="174"/>
      <c r="DJ1988" s="174"/>
      <c r="DK1988" s="174"/>
      <c r="DL1988" s="174"/>
    </row>
    <row r="1989" spans="1:116" x14ac:dyDescent="0.4">
      <c r="A1989" s="174"/>
      <c r="E1989" s="8"/>
      <c r="G1989" s="175" t="s">
        <v>504</v>
      </c>
      <c r="H1989" s="174"/>
      <c r="I1989" s="176"/>
      <c r="J1989" s="176"/>
      <c r="K1989" s="197"/>
      <c r="L1989" s="197"/>
      <c r="M1989" s="197"/>
      <c r="N1989" s="197"/>
      <c r="O1989" s="197"/>
      <c r="P1989" s="197"/>
      <c r="R1989" s="198"/>
      <c r="S1989" s="174"/>
      <c r="T1989" s="174"/>
      <c r="U1989" s="174"/>
      <c r="V1989" s="174"/>
      <c r="W1989" s="174"/>
      <c r="X1989" s="174"/>
      <c r="Y1989" s="174"/>
      <c r="Z1989" s="174"/>
      <c r="AA1989" s="174"/>
      <c r="AB1989" s="174"/>
      <c r="AC1989" s="174"/>
      <c r="AD1989" s="174"/>
      <c r="AE1989" s="174"/>
      <c r="AF1989" s="174"/>
      <c r="AG1989" s="174"/>
      <c r="AH1989" s="174"/>
      <c r="AI1989" s="174"/>
      <c r="AJ1989" s="174"/>
      <c r="AK1989" s="174"/>
      <c r="AL1989" s="174"/>
      <c r="AM1989" s="174"/>
      <c r="AN1989" s="174"/>
      <c r="AO1989" s="174"/>
      <c r="AP1989" s="174"/>
      <c r="AQ1989" s="174"/>
      <c r="AR1989" s="174"/>
      <c r="AS1989" s="174"/>
      <c r="AT1989" s="174"/>
      <c r="AU1989" s="174"/>
      <c r="AV1989" s="174"/>
      <c r="AW1989" s="174"/>
      <c r="AX1989" s="174"/>
      <c r="AY1989" s="174"/>
      <c r="AZ1989" s="174"/>
      <c r="BA1989" s="174"/>
      <c r="BB1989" s="174"/>
      <c r="BC1989" s="174"/>
      <c r="BD1989" s="174"/>
      <c r="BE1989" s="174"/>
      <c r="BF1989" s="174"/>
      <c r="BG1989" s="174"/>
      <c r="BH1989" s="174"/>
      <c r="BI1989" s="174"/>
      <c r="BJ1989" s="174"/>
      <c r="BK1989" s="174"/>
      <c r="BL1989" s="174"/>
      <c r="BM1989" s="174"/>
      <c r="BN1989" s="174"/>
      <c r="BO1989" s="174"/>
      <c r="BP1989" s="174"/>
      <c r="BQ1989" s="174"/>
      <c r="BR1989" s="174"/>
      <c r="BS1989" s="174"/>
      <c r="BT1989" s="174"/>
      <c r="BU1989" s="174"/>
      <c r="BV1989" s="174"/>
      <c r="BW1989" s="174"/>
      <c r="BX1989" s="174"/>
      <c r="BY1989" s="174"/>
      <c r="BZ1989" s="174"/>
      <c r="CA1989" s="174"/>
      <c r="CB1989" s="174"/>
      <c r="CC1989" s="174"/>
      <c r="CD1989" s="174"/>
      <c r="CE1989" s="174"/>
      <c r="CF1989" s="174"/>
      <c r="CG1989" s="174"/>
      <c r="CH1989" s="174"/>
      <c r="CI1989" s="174"/>
      <c r="CJ1989" s="174"/>
      <c r="CK1989" s="174"/>
      <c r="CL1989" s="174"/>
      <c r="CN1989" s="176"/>
      <c r="CO1989" s="174"/>
      <c r="CP1989" s="174"/>
      <c r="CQ1989" s="174"/>
      <c r="CR1989" s="174"/>
      <c r="CS1989" s="174"/>
      <c r="CT1989" s="174"/>
      <c r="CU1989" s="174"/>
      <c r="CV1989" s="174"/>
      <c r="CW1989" s="174"/>
      <c r="CX1989" s="174"/>
      <c r="CY1989" s="174"/>
      <c r="CZ1989" s="174"/>
      <c r="DA1989" s="174"/>
      <c r="DB1989" s="174"/>
      <c r="DC1989" s="174"/>
      <c r="DD1989" s="174"/>
      <c r="DE1989" s="174"/>
      <c r="DF1989" s="174"/>
      <c r="DG1989" s="174"/>
      <c r="DH1989" s="174"/>
      <c r="DI1989" s="174"/>
      <c r="DJ1989" s="174"/>
      <c r="DK1989" s="174"/>
      <c r="DL1989" s="174"/>
    </row>
    <row r="1990" spans="1:116" x14ac:dyDescent="0.4">
      <c r="A1990" s="174"/>
      <c r="E1990" s="8"/>
      <c r="G1990" s="175" t="s">
        <v>461</v>
      </c>
      <c r="H1990" s="174"/>
      <c r="I1990" s="176"/>
      <c r="J1990" s="176"/>
      <c r="K1990" s="197"/>
      <c r="L1990" s="197"/>
      <c r="M1990" s="197"/>
      <c r="N1990" s="197"/>
      <c r="O1990" s="197"/>
      <c r="P1990" s="197"/>
      <c r="R1990" s="198"/>
      <c r="S1990" s="199" t="str">
        <f t="shared" ref="S1990:AX1990" si="3350">S$20</f>
        <v>S$16</v>
      </c>
      <c r="T1990" s="199" t="str">
        <f t="shared" si="3350"/>
        <v>T$16</v>
      </c>
      <c r="U1990" s="199" t="str">
        <f t="shared" si="3350"/>
        <v>U$16</v>
      </c>
      <c r="V1990" s="199" t="str">
        <f t="shared" si="3350"/>
        <v>V$16</v>
      </c>
      <c r="W1990" s="199" t="str">
        <f t="shared" si="3350"/>
        <v>W$16</v>
      </c>
      <c r="X1990" s="199" t="str">
        <f t="shared" si="3350"/>
        <v>X$16</v>
      </c>
      <c r="Y1990" s="199" t="str">
        <f t="shared" si="3350"/>
        <v>Y$16</v>
      </c>
      <c r="Z1990" s="199" t="str">
        <f t="shared" si="3350"/>
        <v>Z$16</v>
      </c>
      <c r="AA1990" s="199" t="str">
        <f t="shared" si="3350"/>
        <v>AA$16</v>
      </c>
      <c r="AB1990" s="199" t="str">
        <f t="shared" si="3350"/>
        <v>AB$16</v>
      </c>
      <c r="AC1990" s="199" t="str">
        <f t="shared" si="3350"/>
        <v>AC$16</v>
      </c>
      <c r="AD1990" s="199" t="str">
        <f t="shared" si="3350"/>
        <v>AD$16</v>
      </c>
      <c r="AE1990" s="199" t="str">
        <f t="shared" si="3350"/>
        <v>AE$16</v>
      </c>
      <c r="AF1990" s="199" t="str">
        <f t="shared" si="3350"/>
        <v>AF$16</v>
      </c>
      <c r="AG1990" s="199" t="str">
        <f t="shared" si="3350"/>
        <v>AG$16</v>
      </c>
      <c r="AH1990" s="199" t="str">
        <f t="shared" si="3350"/>
        <v>AH$16</v>
      </c>
      <c r="AI1990" s="199" t="str">
        <f t="shared" si="3350"/>
        <v>AI$16</v>
      </c>
      <c r="AJ1990" s="199" t="str">
        <f t="shared" si="3350"/>
        <v>AJ$16</v>
      </c>
      <c r="AK1990" s="199" t="str">
        <f t="shared" si="3350"/>
        <v>AK$16</v>
      </c>
      <c r="AL1990" s="199" t="str">
        <f t="shared" si="3350"/>
        <v>AL$16</v>
      </c>
      <c r="AM1990" s="199" t="str">
        <f t="shared" si="3350"/>
        <v>AM$16</v>
      </c>
      <c r="AN1990" s="199" t="str">
        <f t="shared" si="3350"/>
        <v>AN$16</v>
      </c>
      <c r="AO1990" s="199" t="str">
        <f t="shared" si="3350"/>
        <v>AO$16</v>
      </c>
      <c r="AP1990" s="199" t="str">
        <f t="shared" si="3350"/>
        <v>AP$16</v>
      </c>
      <c r="AQ1990" s="199" t="str">
        <f t="shared" si="3350"/>
        <v>AQ$16</v>
      </c>
      <c r="AR1990" s="199" t="str">
        <f t="shared" si="3350"/>
        <v>AR$16</v>
      </c>
      <c r="AS1990" s="199" t="str">
        <f t="shared" si="3350"/>
        <v>AS$16</v>
      </c>
      <c r="AT1990" s="199" t="str">
        <f t="shared" si="3350"/>
        <v>AT$16</v>
      </c>
      <c r="AU1990" s="199" t="str">
        <f t="shared" si="3350"/>
        <v>AU$16</v>
      </c>
      <c r="AV1990" s="199" t="str">
        <f t="shared" si="3350"/>
        <v>AV$16</v>
      </c>
      <c r="AW1990" s="199" t="str">
        <f t="shared" si="3350"/>
        <v>AW$16</v>
      </c>
      <c r="AX1990" s="199" t="str">
        <f t="shared" si="3350"/>
        <v>AX$16</v>
      </c>
      <c r="AY1990" s="199" t="str">
        <f t="shared" ref="AY1990:CD1990" si="3351">AY$20</f>
        <v>AY$16</v>
      </c>
      <c r="AZ1990" s="199" t="str">
        <f t="shared" si="3351"/>
        <v>AZ$16</v>
      </c>
      <c r="BA1990" s="199" t="str">
        <f t="shared" si="3351"/>
        <v>BA$16</v>
      </c>
      <c r="BB1990" s="199" t="str">
        <f t="shared" si="3351"/>
        <v>BB$16</v>
      </c>
      <c r="BC1990" s="199" t="str">
        <f t="shared" si="3351"/>
        <v>BC$16</v>
      </c>
      <c r="BD1990" s="199" t="str">
        <f t="shared" si="3351"/>
        <v>BD$16</v>
      </c>
      <c r="BE1990" s="199" t="str">
        <f t="shared" si="3351"/>
        <v>BE$16</v>
      </c>
      <c r="BF1990" s="199" t="str">
        <f t="shared" si="3351"/>
        <v>BF$16</v>
      </c>
      <c r="BG1990" s="199" t="str">
        <f t="shared" si="3351"/>
        <v>BG$16</v>
      </c>
      <c r="BH1990" s="199" t="str">
        <f t="shared" si="3351"/>
        <v>BH$16</v>
      </c>
      <c r="BI1990" s="199" t="str">
        <f t="shared" si="3351"/>
        <v>BI$16</v>
      </c>
      <c r="BJ1990" s="199" t="str">
        <f t="shared" si="3351"/>
        <v>BJ$16</v>
      </c>
      <c r="BK1990" s="199" t="str">
        <f t="shared" si="3351"/>
        <v>BK$16</v>
      </c>
      <c r="BL1990" s="199" t="str">
        <f t="shared" si="3351"/>
        <v>BL$16</v>
      </c>
      <c r="BM1990" s="199" t="str">
        <f t="shared" si="3351"/>
        <v>BM$16</v>
      </c>
      <c r="BN1990" s="199" t="str">
        <f t="shared" si="3351"/>
        <v>BN$16</v>
      </c>
      <c r="BO1990" s="199" t="str">
        <f t="shared" si="3351"/>
        <v>BO$16</v>
      </c>
      <c r="BP1990" s="199" t="str">
        <f t="shared" si="3351"/>
        <v>BP$16</v>
      </c>
      <c r="BQ1990" s="199" t="str">
        <f t="shared" si="3351"/>
        <v>BQ$16</v>
      </c>
      <c r="BR1990" s="199" t="str">
        <f t="shared" si="3351"/>
        <v>BR$16</v>
      </c>
      <c r="BS1990" s="199" t="str">
        <f t="shared" si="3351"/>
        <v>BS$16</v>
      </c>
      <c r="BT1990" s="199" t="str">
        <f t="shared" si="3351"/>
        <v>BT$16</v>
      </c>
      <c r="BU1990" s="199" t="str">
        <f t="shared" si="3351"/>
        <v>BU$16</v>
      </c>
      <c r="BV1990" s="199" t="str">
        <f t="shared" si="3351"/>
        <v>BV$16</v>
      </c>
      <c r="BW1990" s="199" t="str">
        <f t="shared" si="3351"/>
        <v>BW$16</v>
      </c>
      <c r="BX1990" s="199" t="str">
        <f t="shared" si="3351"/>
        <v>BX$16</v>
      </c>
      <c r="BY1990" s="199" t="str">
        <f t="shared" si="3351"/>
        <v>BY$16</v>
      </c>
      <c r="BZ1990" s="199" t="str">
        <f t="shared" si="3351"/>
        <v>BZ$16</v>
      </c>
      <c r="CA1990" s="199" t="str">
        <f t="shared" si="3351"/>
        <v>CA$16</v>
      </c>
      <c r="CB1990" s="199" t="str">
        <f t="shared" si="3351"/>
        <v>CB$16</v>
      </c>
      <c r="CC1990" s="199" t="str">
        <f t="shared" si="3351"/>
        <v>CC$16</v>
      </c>
      <c r="CD1990" s="199" t="str">
        <f t="shared" si="3351"/>
        <v>CD$16</v>
      </c>
      <c r="CE1990" s="199" t="str">
        <f t="shared" ref="CE1990:CL1990" si="3352">CE$20</f>
        <v>CE$16</v>
      </c>
      <c r="CF1990" s="199" t="str">
        <f t="shared" si="3352"/>
        <v>CF$16</v>
      </c>
      <c r="CG1990" s="199" t="str">
        <f t="shared" si="3352"/>
        <v>CG$16</v>
      </c>
      <c r="CH1990" s="199" t="str">
        <f t="shared" si="3352"/>
        <v>CH$16</v>
      </c>
      <c r="CI1990" s="199" t="str">
        <f t="shared" si="3352"/>
        <v>CI$16</v>
      </c>
      <c r="CJ1990" s="199" t="str">
        <f t="shared" si="3352"/>
        <v>CJ$16</v>
      </c>
      <c r="CK1990" s="199" t="str">
        <f t="shared" si="3352"/>
        <v>CK$16</v>
      </c>
      <c r="CL1990" s="199" t="str">
        <f t="shared" si="3352"/>
        <v>CL$16</v>
      </c>
      <c r="CN1990" s="176"/>
      <c r="CO1990" s="199" t="str">
        <f t="shared" ref="CO1990:DL1990" si="3353">CO$20</f>
        <v>CO$16</v>
      </c>
      <c r="CP1990" s="199" t="str">
        <f t="shared" si="3353"/>
        <v>CP$16</v>
      </c>
      <c r="CQ1990" s="199" t="str">
        <f t="shared" si="3353"/>
        <v>CQ$16</v>
      </c>
      <c r="CR1990" s="199" t="str">
        <f t="shared" si="3353"/>
        <v>CR$16</v>
      </c>
      <c r="CS1990" s="199" t="str">
        <f t="shared" si="3353"/>
        <v>CS$16</v>
      </c>
      <c r="CT1990" s="199" t="str">
        <f t="shared" si="3353"/>
        <v>CT$16</v>
      </c>
      <c r="CU1990" s="199" t="str">
        <f t="shared" si="3353"/>
        <v>CU$16</v>
      </c>
      <c r="CV1990" s="199" t="str">
        <f t="shared" si="3353"/>
        <v>CV$16</v>
      </c>
      <c r="CW1990" s="199" t="str">
        <f t="shared" si="3353"/>
        <v>CW$16</v>
      </c>
      <c r="CX1990" s="199" t="str">
        <f t="shared" si="3353"/>
        <v>CX$16</v>
      </c>
      <c r="CY1990" s="199" t="str">
        <f t="shared" si="3353"/>
        <v>CY$16</v>
      </c>
      <c r="CZ1990" s="199" t="str">
        <f t="shared" si="3353"/>
        <v>CZ$16</v>
      </c>
      <c r="DA1990" s="199" t="str">
        <f t="shared" si="3353"/>
        <v>DA$16</v>
      </c>
      <c r="DB1990" s="199" t="str">
        <f t="shared" si="3353"/>
        <v>DB$16</v>
      </c>
      <c r="DC1990" s="199" t="str">
        <f t="shared" si="3353"/>
        <v>DC$16</v>
      </c>
      <c r="DD1990" s="199" t="str">
        <f t="shared" si="3353"/>
        <v>DD$16</v>
      </c>
      <c r="DE1990" s="199" t="str">
        <f t="shared" si="3353"/>
        <v>DE$16</v>
      </c>
      <c r="DF1990" s="199" t="str">
        <f t="shared" si="3353"/>
        <v>DF$16</v>
      </c>
      <c r="DG1990" s="199" t="str">
        <f t="shared" si="3353"/>
        <v>DG$16</v>
      </c>
      <c r="DH1990" s="199" t="str">
        <f t="shared" si="3353"/>
        <v>DH$16</v>
      </c>
      <c r="DI1990" s="199" t="str">
        <f t="shared" si="3353"/>
        <v>DI$16</v>
      </c>
      <c r="DJ1990" s="199" t="str">
        <f t="shared" si="3353"/>
        <v>DJ$16</v>
      </c>
      <c r="DK1990" s="199" t="str">
        <f t="shared" si="3353"/>
        <v>DK$16</v>
      </c>
      <c r="DL1990" s="199" t="str">
        <f t="shared" si="3353"/>
        <v>DL$16</v>
      </c>
    </row>
    <row r="1991" spans="1:116" x14ac:dyDescent="0.4">
      <c r="A1991" s="174"/>
      <c r="E1991" s="8"/>
      <c r="G1991" s="175" t="s">
        <v>462</v>
      </c>
      <c r="H1991" s="200"/>
      <c r="I1991" s="201"/>
      <c r="J1991" s="201"/>
      <c r="K1991" s="202"/>
      <c r="L1991" s="202"/>
      <c r="M1991" s="202"/>
      <c r="N1991" s="202"/>
      <c r="O1991" s="202"/>
      <c r="P1991" s="202"/>
      <c r="R1991" s="202"/>
      <c r="S1991" s="199" t="str">
        <f t="shared" ref="S1991:AX1991" si="3354">S$21</f>
        <v>S$17</v>
      </c>
      <c r="T1991" s="199" t="str">
        <f t="shared" si="3354"/>
        <v>T$17</v>
      </c>
      <c r="U1991" s="199" t="str">
        <f t="shared" si="3354"/>
        <v>U$17</v>
      </c>
      <c r="V1991" s="199" t="str">
        <f t="shared" si="3354"/>
        <v>V$17</v>
      </c>
      <c r="W1991" s="199" t="str">
        <f t="shared" si="3354"/>
        <v>W$17</v>
      </c>
      <c r="X1991" s="199" t="str">
        <f t="shared" si="3354"/>
        <v>X$17</v>
      </c>
      <c r="Y1991" s="199" t="str">
        <f t="shared" si="3354"/>
        <v>Y$17</v>
      </c>
      <c r="Z1991" s="199" t="str">
        <f t="shared" si="3354"/>
        <v>Z$17</v>
      </c>
      <c r="AA1991" s="199" t="str">
        <f t="shared" si="3354"/>
        <v>AA$17</v>
      </c>
      <c r="AB1991" s="199" t="str">
        <f t="shared" si="3354"/>
        <v>AB$17</v>
      </c>
      <c r="AC1991" s="199" t="str">
        <f t="shared" si="3354"/>
        <v>AC$17</v>
      </c>
      <c r="AD1991" s="199" t="str">
        <f t="shared" si="3354"/>
        <v>AD$17</v>
      </c>
      <c r="AE1991" s="199" t="str">
        <f t="shared" si="3354"/>
        <v>AE$17</v>
      </c>
      <c r="AF1991" s="199" t="str">
        <f t="shared" si="3354"/>
        <v>AF$17</v>
      </c>
      <c r="AG1991" s="199" t="str">
        <f t="shared" si="3354"/>
        <v>AG$17</v>
      </c>
      <c r="AH1991" s="199" t="str">
        <f t="shared" si="3354"/>
        <v>AH$17</v>
      </c>
      <c r="AI1991" s="199" t="str">
        <f t="shared" si="3354"/>
        <v>AI$17</v>
      </c>
      <c r="AJ1991" s="199" t="str">
        <f t="shared" si="3354"/>
        <v>AJ$17</v>
      </c>
      <c r="AK1991" s="199" t="str">
        <f t="shared" si="3354"/>
        <v>AK$17</v>
      </c>
      <c r="AL1991" s="199" t="str">
        <f t="shared" si="3354"/>
        <v>AL$17</v>
      </c>
      <c r="AM1991" s="199" t="str">
        <f t="shared" si="3354"/>
        <v>AM$17</v>
      </c>
      <c r="AN1991" s="199" t="str">
        <f t="shared" si="3354"/>
        <v>AN$17</v>
      </c>
      <c r="AO1991" s="199" t="str">
        <f t="shared" si="3354"/>
        <v>AO$17</v>
      </c>
      <c r="AP1991" s="199" t="str">
        <f t="shared" si="3354"/>
        <v>AP$17</v>
      </c>
      <c r="AQ1991" s="199" t="str">
        <f t="shared" si="3354"/>
        <v>AQ$17</v>
      </c>
      <c r="AR1991" s="199" t="str">
        <f t="shared" si="3354"/>
        <v>AR$17</v>
      </c>
      <c r="AS1991" s="199" t="str">
        <f t="shared" si="3354"/>
        <v>AS$17</v>
      </c>
      <c r="AT1991" s="199" t="str">
        <f t="shared" si="3354"/>
        <v>AT$17</v>
      </c>
      <c r="AU1991" s="199" t="str">
        <f t="shared" si="3354"/>
        <v>AU$17</v>
      </c>
      <c r="AV1991" s="199" t="str">
        <f t="shared" si="3354"/>
        <v>AV$17</v>
      </c>
      <c r="AW1991" s="199" t="str">
        <f t="shared" si="3354"/>
        <v>AW$17</v>
      </c>
      <c r="AX1991" s="199" t="str">
        <f t="shared" si="3354"/>
        <v>AX$17</v>
      </c>
      <c r="AY1991" s="199" t="str">
        <f t="shared" ref="AY1991:CD1991" si="3355">AY$21</f>
        <v>AY$17</v>
      </c>
      <c r="AZ1991" s="199" t="str">
        <f t="shared" si="3355"/>
        <v>AZ$17</v>
      </c>
      <c r="BA1991" s="199" t="str">
        <f t="shared" si="3355"/>
        <v>BA$17</v>
      </c>
      <c r="BB1991" s="199" t="str">
        <f t="shared" si="3355"/>
        <v>BB$17</v>
      </c>
      <c r="BC1991" s="199" t="str">
        <f t="shared" si="3355"/>
        <v>BC$17</v>
      </c>
      <c r="BD1991" s="199" t="str">
        <f t="shared" si="3355"/>
        <v>BD$17</v>
      </c>
      <c r="BE1991" s="199" t="str">
        <f t="shared" si="3355"/>
        <v>BE$17</v>
      </c>
      <c r="BF1991" s="199" t="str">
        <f t="shared" si="3355"/>
        <v>BF$17</v>
      </c>
      <c r="BG1991" s="199" t="str">
        <f t="shared" si="3355"/>
        <v>BG$17</v>
      </c>
      <c r="BH1991" s="199" t="str">
        <f t="shared" si="3355"/>
        <v>BH$17</v>
      </c>
      <c r="BI1991" s="199" t="str">
        <f t="shared" si="3355"/>
        <v>BI$17</v>
      </c>
      <c r="BJ1991" s="199" t="str">
        <f t="shared" si="3355"/>
        <v>BJ$17</v>
      </c>
      <c r="BK1991" s="199" t="str">
        <f t="shared" si="3355"/>
        <v>BK$17</v>
      </c>
      <c r="BL1991" s="199" t="str">
        <f t="shared" si="3355"/>
        <v>BL$17</v>
      </c>
      <c r="BM1991" s="199" t="str">
        <f t="shared" si="3355"/>
        <v>BM$17</v>
      </c>
      <c r="BN1991" s="199" t="str">
        <f t="shared" si="3355"/>
        <v>BN$17</v>
      </c>
      <c r="BO1991" s="199" t="str">
        <f t="shared" si="3355"/>
        <v>BO$17</v>
      </c>
      <c r="BP1991" s="199" t="str">
        <f t="shared" si="3355"/>
        <v>BP$17</v>
      </c>
      <c r="BQ1991" s="199" t="str">
        <f t="shared" si="3355"/>
        <v>BQ$17</v>
      </c>
      <c r="BR1991" s="199" t="str">
        <f t="shared" si="3355"/>
        <v>BR$17</v>
      </c>
      <c r="BS1991" s="199" t="str">
        <f t="shared" si="3355"/>
        <v>BS$17</v>
      </c>
      <c r="BT1991" s="199" t="str">
        <f t="shared" si="3355"/>
        <v>BT$17</v>
      </c>
      <c r="BU1991" s="199" t="str">
        <f t="shared" si="3355"/>
        <v>BU$17</v>
      </c>
      <c r="BV1991" s="199" t="str">
        <f t="shared" si="3355"/>
        <v>BV$17</v>
      </c>
      <c r="BW1991" s="199" t="str">
        <f t="shared" si="3355"/>
        <v>BW$17</v>
      </c>
      <c r="BX1991" s="199" t="str">
        <f t="shared" si="3355"/>
        <v>BX$17</v>
      </c>
      <c r="BY1991" s="199" t="str">
        <f t="shared" si="3355"/>
        <v>BY$17</v>
      </c>
      <c r="BZ1991" s="199" t="str">
        <f t="shared" si="3355"/>
        <v>BZ$17</v>
      </c>
      <c r="CA1991" s="199" t="str">
        <f t="shared" si="3355"/>
        <v>CA$17</v>
      </c>
      <c r="CB1991" s="199" t="str">
        <f t="shared" si="3355"/>
        <v>CB$17</v>
      </c>
      <c r="CC1991" s="199" t="str">
        <f t="shared" si="3355"/>
        <v>CC$17</v>
      </c>
      <c r="CD1991" s="199" t="str">
        <f t="shared" si="3355"/>
        <v>CD$17</v>
      </c>
      <c r="CE1991" s="199" t="str">
        <f t="shared" ref="CE1991:CL1991" si="3356">CE$21</f>
        <v>CE$17</v>
      </c>
      <c r="CF1991" s="199" t="str">
        <f t="shared" si="3356"/>
        <v>CF$17</v>
      </c>
      <c r="CG1991" s="199" t="str">
        <f t="shared" si="3356"/>
        <v>CG$17</v>
      </c>
      <c r="CH1991" s="199" t="str">
        <f t="shared" si="3356"/>
        <v>CH$17</v>
      </c>
      <c r="CI1991" s="199" t="str">
        <f t="shared" si="3356"/>
        <v>CI$17</v>
      </c>
      <c r="CJ1991" s="199" t="str">
        <f t="shared" si="3356"/>
        <v>CJ$17</v>
      </c>
      <c r="CK1991" s="199" t="str">
        <f t="shared" si="3356"/>
        <v>CK$17</v>
      </c>
      <c r="CL1991" s="199" t="str">
        <f t="shared" si="3356"/>
        <v>CL$17</v>
      </c>
      <c r="CN1991" s="201"/>
      <c r="CO1991" s="199" t="str">
        <f t="shared" ref="CO1991:DL1991" si="3357">CO$21</f>
        <v>CO$17</v>
      </c>
      <c r="CP1991" s="199" t="str">
        <f t="shared" si="3357"/>
        <v>CP$17</v>
      </c>
      <c r="CQ1991" s="199" t="str">
        <f t="shared" si="3357"/>
        <v>CQ$17</v>
      </c>
      <c r="CR1991" s="199" t="str">
        <f t="shared" si="3357"/>
        <v>CR$17</v>
      </c>
      <c r="CS1991" s="199" t="str">
        <f t="shared" si="3357"/>
        <v>CS$17</v>
      </c>
      <c r="CT1991" s="199" t="str">
        <f t="shared" si="3357"/>
        <v>CT$17</v>
      </c>
      <c r="CU1991" s="199" t="str">
        <f t="shared" si="3357"/>
        <v>CU$17</v>
      </c>
      <c r="CV1991" s="199" t="str">
        <f t="shared" si="3357"/>
        <v>CV$17</v>
      </c>
      <c r="CW1991" s="199" t="str">
        <f t="shared" si="3357"/>
        <v>CW$17</v>
      </c>
      <c r="CX1991" s="199" t="str">
        <f t="shared" si="3357"/>
        <v>CX$17</v>
      </c>
      <c r="CY1991" s="199" t="str">
        <f t="shared" si="3357"/>
        <v>CY$17</v>
      </c>
      <c r="CZ1991" s="199" t="str">
        <f t="shared" si="3357"/>
        <v>CZ$17</v>
      </c>
      <c r="DA1991" s="199" t="str">
        <f t="shared" si="3357"/>
        <v>DA$17</v>
      </c>
      <c r="DB1991" s="199" t="str">
        <f t="shared" si="3357"/>
        <v>DB$17</v>
      </c>
      <c r="DC1991" s="199" t="str">
        <f t="shared" si="3357"/>
        <v>DC$17</v>
      </c>
      <c r="DD1991" s="199" t="str">
        <f t="shared" si="3357"/>
        <v>DD$17</v>
      </c>
      <c r="DE1991" s="199" t="str">
        <f t="shared" si="3357"/>
        <v>DE$17</v>
      </c>
      <c r="DF1991" s="199" t="str">
        <f t="shared" si="3357"/>
        <v>DF$17</v>
      </c>
      <c r="DG1991" s="199" t="str">
        <f t="shared" si="3357"/>
        <v>DG$17</v>
      </c>
      <c r="DH1991" s="199" t="str">
        <f t="shared" si="3357"/>
        <v>DH$17</v>
      </c>
      <c r="DI1991" s="199" t="str">
        <f t="shared" si="3357"/>
        <v>DI$17</v>
      </c>
      <c r="DJ1991" s="199" t="str">
        <f t="shared" si="3357"/>
        <v>DJ$17</v>
      </c>
      <c r="DK1991" s="199" t="str">
        <f t="shared" si="3357"/>
        <v>DK$17</v>
      </c>
      <c r="DL1991" s="199" t="str">
        <f t="shared" si="3357"/>
        <v>DL$17</v>
      </c>
    </row>
    <row r="1992" spans="1:116" x14ac:dyDescent="0.4">
      <c r="A1992" s="174"/>
      <c r="E1992" s="8"/>
      <c r="G1992" s="175" t="s">
        <v>491</v>
      </c>
      <c r="H1992" s="200"/>
      <c r="I1992" s="201"/>
      <c r="J1992" s="201"/>
      <c r="K1992" s="202"/>
      <c r="L1992" s="202"/>
      <c r="M1992" s="202"/>
      <c r="N1992" s="202"/>
      <c r="O1992" s="202"/>
      <c r="P1992" s="202"/>
      <c r="R1992" s="202"/>
      <c r="S1992" s="190"/>
      <c r="T1992" s="190"/>
      <c r="U1992" s="190"/>
      <c r="V1992" s="190"/>
      <c r="W1992" s="190"/>
      <c r="X1992" s="190"/>
      <c r="Y1992" s="190"/>
      <c r="Z1992" s="190"/>
      <c r="AA1992" s="190"/>
      <c r="AB1992" s="190"/>
      <c r="AC1992" s="190"/>
      <c r="AD1992" s="190"/>
      <c r="AE1992" s="190"/>
      <c r="AF1992" s="190"/>
      <c r="AG1992" s="190"/>
      <c r="AH1992" s="190"/>
      <c r="AI1992" s="190"/>
      <c r="AJ1992" s="190"/>
      <c r="AK1992" s="190"/>
      <c r="AL1992" s="190"/>
      <c r="AM1992" s="190"/>
      <c r="AN1992" s="190"/>
      <c r="AO1992" s="190"/>
      <c r="AP1992" s="190"/>
      <c r="AQ1992" s="190"/>
      <c r="AR1992" s="190"/>
      <c r="AS1992" s="190"/>
      <c r="AT1992" s="190"/>
      <c r="AU1992" s="190"/>
      <c r="AV1992" s="190"/>
      <c r="AW1992" s="190"/>
      <c r="AX1992" s="190"/>
      <c r="AY1992" s="190"/>
      <c r="AZ1992" s="190"/>
      <c r="BA1992" s="190"/>
      <c r="BB1992" s="190"/>
      <c r="BC1992" s="190"/>
      <c r="BD1992" s="190"/>
      <c r="BE1992" s="190"/>
      <c r="BF1992" s="190"/>
      <c r="BG1992" s="190"/>
      <c r="BH1992" s="190"/>
      <c r="BI1992" s="190"/>
      <c r="BJ1992" s="190"/>
      <c r="BK1992" s="190"/>
      <c r="BL1992" s="190"/>
      <c r="BM1992" s="190"/>
      <c r="BN1992" s="190"/>
      <c r="BO1992" s="190"/>
      <c r="BP1992" s="190"/>
      <c r="BQ1992" s="190"/>
      <c r="BR1992" s="190"/>
      <c r="BS1992" s="190"/>
      <c r="BT1992" s="190"/>
      <c r="BU1992" s="190"/>
      <c r="BV1992" s="190"/>
      <c r="BW1992" s="190"/>
      <c r="BX1992" s="190"/>
      <c r="BY1992" s="190"/>
      <c r="BZ1992" s="190"/>
      <c r="CA1992" s="190"/>
      <c r="CB1992" s="190"/>
      <c r="CC1992" s="190"/>
      <c r="CD1992" s="190"/>
      <c r="CE1992" s="190"/>
      <c r="CF1992" s="190"/>
      <c r="CG1992" s="190"/>
      <c r="CH1992" s="190"/>
      <c r="CI1992" s="190"/>
      <c r="CJ1992" s="190"/>
      <c r="CK1992" s="190"/>
      <c r="CL1992" s="190"/>
      <c r="CN1992" s="201"/>
      <c r="CO1992" s="190"/>
      <c r="CP1992" s="190"/>
      <c r="CQ1992" s="190"/>
      <c r="CR1992" s="190"/>
      <c r="CS1992" s="190"/>
      <c r="CT1992" s="190"/>
      <c r="CU1992" s="190"/>
      <c r="CV1992" s="190"/>
      <c r="CW1992" s="190"/>
      <c r="CX1992" s="190"/>
      <c r="CY1992" s="190"/>
      <c r="CZ1992" s="190"/>
      <c r="DA1992" s="190"/>
      <c r="DB1992" s="190"/>
      <c r="DC1992" s="190"/>
      <c r="DD1992" s="190"/>
      <c r="DE1992" s="190"/>
      <c r="DF1992" s="190"/>
      <c r="DG1992" s="190"/>
      <c r="DH1992" s="190"/>
      <c r="DI1992" s="190"/>
      <c r="DJ1992" s="190"/>
      <c r="DK1992" s="190"/>
      <c r="DL1992" s="190"/>
    </row>
    <row r="1993" spans="1:116" x14ac:dyDescent="0.4">
      <c r="A1993" s="174"/>
      <c r="E1993" s="8"/>
      <c r="G1993" s="175" t="s">
        <v>505</v>
      </c>
      <c r="H1993" s="200"/>
      <c r="I1993" s="201"/>
      <c r="J1993" s="201"/>
      <c r="K1993" s="202"/>
      <c r="L1993" s="202"/>
      <c r="M1993" s="202"/>
      <c r="N1993" s="202"/>
      <c r="O1993" s="202"/>
      <c r="P1993" s="202"/>
      <c r="R1993" s="202"/>
      <c r="S1993" s="190"/>
      <c r="T1993" s="190"/>
      <c r="U1993" s="190"/>
      <c r="V1993" s="190"/>
      <c r="W1993" s="190"/>
      <c r="X1993" s="190"/>
      <c r="Y1993" s="190"/>
      <c r="Z1993" s="190"/>
      <c r="AA1993" s="190"/>
      <c r="AB1993" s="190"/>
      <c r="AC1993" s="190"/>
      <c r="AD1993" s="190"/>
      <c r="AE1993" s="190"/>
      <c r="AF1993" s="190"/>
      <c r="AG1993" s="190"/>
      <c r="AH1993" s="190"/>
      <c r="AI1993" s="190"/>
      <c r="AJ1993" s="190"/>
      <c r="AK1993" s="190"/>
      <c r="AL1993" s="190"/>
      <c r="AM1993" s="190"/>
      <c r="AN1993" s="190"/>
      <c r="AO1993" s="190"/>
      <c r="AP1993" s="190"/>
      <c r="AQ1993" s="190"/>
      <c r="AR1993" s="190"/>
      <c r="AS1993" s="190"/>
      <c r="AT1993" s="190"/>
      <c r="AU1993" s="190"/>
      <c r="AV1993" s="190"/>
      <c r="AW1993" s="190"/>
      <c r="AX1993" s="190"/>
      <c r="AY1993" s="190"/>
      <c r="AZ1993" s="190"/>
      <c r="BA1993" s="190"/>
      <c r="BB1993" s="190"/>
      <c r="BC1993" s="190"/>
      <c r="BD1993" s="190"/>
      <c r="BE1993" s="190"/>
      <c r="BF1993" s="190"/>
      <c r="BG1993" s="190"/>
      <c r="BH1993" s="190"/>
      <c r="BI1993" s="190"/>
      <c r="BJ1993" s="190"/>
      <c r="BK1993" s="190"/>
      <c r="BL1993" s="190"/>
      <c r="BM1993" s="190"/>
      <c r="BN1993" s="190"/>
      <c r="BO1993" s="190"/>
      <c r="BP1993" s="190"/>
      <c r="BQ1993" s="190"/>
      <c r="BR1993" s="190"/>
      <c r="BS1993" s="190"/>
      <c r="BT1993" s="190"/>
      <c r="BU1993" s="190"/>
      <c r="BV1993" s="190"/>
      <c r="BW1993" s="190"/>
      <c r="BX1993" s="190"/>
      <c r="BY1993" s="190"/>
      <c r="BZ1993" s="190"/>
      <c r="CA1993" s="190"/>
      <c r="CB1993" s="190"/>
      <c r="CC1993" s="190"/>
      <c r="CD1993" s="190"/>
      <c r="CE1993" s="190"/>
      <c r="CF1993" s="190"/>
      <c r="CG1993" s="190"/>
      <c r="CH1993" s="190"/>
      <c r="CI1993" s="190"/>
      <c r="CJ1993" s="190"/>
      <c r="CK1993" s="190"/>
      <c r="CL1993" s="190"/>
      <c r="CN1993" s="201"/>
      <c r="CO1993" s="190"/>
      <c r="CP1993" s="190"/>
      <c r="CQ1993" s="190"/>
      <c r="CR1993" s="190"/>
      <c r="CS1993" s="190"/>
      <c r="CT1993" s="190"/>
      <c r="CU1993" s="190"/>
      <c r="CV1993" s="190"/>
      <c r="CW1993" s="190"/>
      <c r="CX1993" s="190"/>
      <c r="CY1993" s="190"/>
      <c r="CZ1993" s="190"/>
      <c r="DA1993" s="190"/>
      <c r="DB1993" s="190"/>
      <c r="DC1993" s="190"/>
      <c r="DD1993" s="190"/>
      <c r="DE1993" s="190"/>
      <c r="DF1993" s="190"/>
      <c r="DG1993" s="190"/>
      <c r="DH1993" s="190"/>
      <c r="DI1993" s="190"/>
      <c r="DJ1993" s="190"/>
      <c r="DK1993" s="190"/>
      <c r="DL1993" s="190"/>
    </row>
    <row r="1994" spans="1:116" x14ac:dyDescent="0.4">
      <c r="A1994" s="174"/>
      <c r="E1994" s="8"/>
      <c r="G1994" s="175" t="s">
        <v>463</v>
      </c>
      <c r="H1994" s="200"/>
      <c r="I1994" s="201"/>
      <c r="J1994" s="201"/>
      <c r="K1994" s="202"/>
      <c r="L1994" s="202"/>
      <c r="M1994" s="202"/>
      <c r="N1994" s="202"/>
      <c r="O1994" s="202"/>
      <c r="P1994" s="202"/>
      <c r="R1994" s="202"/>
      <c r="S1994" s="190" t="str">
        <f t="shared" ref="S1994:AX1994" si="3358">S$22</f>
        <v>S$18</v>
      </c>
      <c r="T1994" s="190" t="str">
        <f t="shared" si="3358"/>
        <v>T$18</v>
      </c>
      <c r="U1994" s="190" t="str">
        <f t="shared" si="3358"/>
        <v>U$18</v>
      </c>
      <c r="V1994" s="190" t="str">
        <f t="shared" si="3358"/>
        <v>V$18</v>
      </c>
      <c r="W1994" s="190" t="str">
        <f t="shared" si="3358"/>
        <v>W$18</v>
      </c>
      <c r="X1994" s="190" t="str">
        <f t="shared" si="3358"/>
        <v>X$18</v>
      </c>
      <c r="Y1994" s="190" t="str">
        <f t="shared" si="3358"/>
        <v>Y$18</v>
      </c>
      <c r="Z1994" s="190" t="str">
        <f t="shared" si="3358"/>
        <v>Z$18</v>
      </c>
      <c r="AA1994" s="190" t="str">
        <f t="shared" si="3358"/>
        <v>AA$18</v>
      </c>
      <c r="AB1994" s="190" t="str">
        <f t="shared" si="3358"/>
        <v>AB$18</v>
      </c>
      <c r="AC1994" s="190" t="str">
        <f t="shared" si="3358"/>
        <v>AC$18</v>
      </c>
      <c r="AD1994" s="190" t="str">
        <f t="shared" si="3358"/>
        <v>AD$18</v>
      </c>
      <c r="AE1994" s="190" t="str">
        <f t="shared" si="3358"/>
        <v>AE$18</v>
      </c>
      <c r="AF1994" s="190" t="str">
        <f t="shared" si="3358"/>
        <v>AF$18</v>
      </c>
      <c r="AG1994" s="190" t="str">
        <f t="shared" si="3358"/>
        <v>AG$18</v>
      </c>
      <c r="AH1994" s="190" t="str">
        <f t="shared" si="3358"/>
        <v>AH$18</v>
      </c>
      <c r="AI1994" s="190" t="str">
        <f t="shared" si="3358"/>
        <v>AI$18</v>
      </c>
      <c r="AJ1994" s="190" t="str">
        <f t="shared" si="3358"/>
        <v>AJ$18</v>
      </c>
      <c r="AK1994" s="190" t="str">
        <f t="shared" si="3358"/>
        <v>AK$18</v>
      </c>
      <c r="AL1994" s="190" t="str">
        <f t="shared" si="3358"/>
        <v>AL$18</v>
      </c>
      <c r="AM1994" s="190" t="str">
        <f t="shared" si="3358"/>
        <v>AM$18</v>
      </c>
      <c r="AN1994" s="190" t="str">
        <f t="shared" si="3358"/>
        <v>AN$18</v>
      </c>
      <c r="AO1994" s="190" t="str">
        <f t="shared" si="3358"/>
        <v>AO$18</v>
      </c>
      <c r="AP1994" s="190" t="str">
        <f t="shared" si="3358"/>
        <v>AP$18</v>
      </c>
      <c r="AQ1994" s="190" t="str">
        <f t="shared" si="3358"/>
        <v>AQ$18</v>
      </c>
      <c r="AR1994" s="190" t="str">
        <f t="shared" si="3358"/>
        <v>AR$18</v>
      </c>
      <c r="AS1994" s="190" t="str">
        <f t="shared" si="3358"/>
        <v>AS$18</v>
      </c>
      <c r="AT1994" s="190" t="str">
        <f t="shared" si="3358"/>
        <v>AT$18</v>
      </c>
      <c r="AU1994" s="190" t="str">
        <f t="shared" si="3358"/>
        <v>AU$18</v>
      </c>
      <c r="AV1994" s="190" t="str">
        <f t="shared" si="3358"/>
        <v>AV$18</v>
      </c>
      <c r="AW1994" s="190" t="str">
        <f t="shared" si="3358"/>
        <v>AW$18</v>
      </c>
      <c r="AX1994" s="190" t="str">
        <f t="shared" si="3358"/>
        <v>AX$18</v>
      </c>
      <c r="AY1994" s="190" t="str">
        <f t="shared" ref="AY1994:CD1994" si="3359">AY$22</f>
        <v>AY$18</v>
      </c>
      <c r="AZ1994" s="190" t="str">
        <f t="shared" si="3359"/>
        <v>AZ$18</v>
      </c>
      <c r="BA1994" s="190" t="str">
        <f t="shared" si="3359"/>
        <v>BA$18</v>
      </c>
      <c r="BB1994" s="190" t="str">
        <f t="shared" si="3359"/>
        <v>BB$18</v>
      </c>
      <c r="BC1994" s="190" t="str">
        <f t="shared" si="3359"/>
        <v>BC$18</v>
      </c>
      <c r="BD1994" s="190" t="str">
        <f t="shared" si="3359"/>
        <v>BD$18</v>
      </c>
      <c r="BE1994" s="190" t="str">
        <f t="shared" si="3359"/>
        <v>BE$18</v>
      </c>
      <c r="BF1994" s="190" t="str">
        <f t="shared" si="3359"/>
        <v>BF$18</v>
      </c>
      <c r="BG1994" s="190" t="str">
        <f t="shared" si="3359"/>
        <v>BG$18</v>
      </c>
      <c r="BH1994" s="190" t="str">
        <f t="shared" si="3359"/>
        <v>BH$18</v>
      </c>
      <c r="BI1994" s="190" t="str">
        <f t="shared" si="3359"/>
        <v>BI$18</v>
      </c>
      <c r="BJ1994" s="190" t="str">
        <f t="shared" si="3359"/>
        <v>BJ$18</v>
      </c>
      <c r="BK1994" s="190" t="str">
        <f t="shared" si="3359"/>
        <v>BK$18</v>
      </c>
      <c r="BL1994" s="190" t="str">
        <f t="shared" si="3359"/>
        <v>BL$18</v>
      </c>
      <c r="BM1994" s="190" t="str">
        <f t="shared" si="3359"/>
        <v>BM$18</v>
      </c>
      <c r="BN1994" s="190" t="str">
        <f t="shared" si="3359"/>
        <v>BN$18</v>
      </c>
      <c r="BO1994" s="190" t="str">
        <f t="shared" si="3359"/>
        <v>BO$18</v>
      </c>
      <c r="BP1994" s="190" t="str">
        <f t="shared" si="3359"/>
        <v>BP$18</v>
      </c>
      <c r="BQ1994" s="190" t="str">
        <f t="shared" si="3359"/>
        <v>BQ$18</v>
      </c>
      <c r="BR1994" s="190" t="str">
        <f t="shared" si="3359"/>
        <v>BR$18</v>
      </c>
      <c r="BS1994" s="190" t="str">
        <f t="shared" si="3359"/>
        <v>BS$18</v>
      </c>
      <c r="BT1994" s="190" t="str">
        <f t="shared" si="3359"/>
        <v>BT$18</v>
      </c>
      <c r="BU1994" s="190" t="str">
        <f t="shared" si="3359"/>
        <v>BU$18</v>
      </c>
      <c r="BV1994" s="190" t="str">
        <f t="shared" si="3359"/>
        <v>BV$18</v>
      </c>
      <c r="BW1994" s="190" t="str">
        <f t="shared" si="3359"/>
        <v>BW$18</v>
      </c>
      <c r="BX1994" s="190" t="str">
        <f t="shared" si="3359"/>
        <v>BX$18</v>
      </c>
      <c r="BY1994" s="190" t="str">
        <f t="shared" si="3359"/>
        <v>BY$18</v>
      </c>
      <c r="BZ1994" s="190" t="str">
        <f t="shared" si="3359"/>
        <v>BZ$18</v>
      </c>
      <c r="CA1994" s="190" t="str">
        <f t="shared" si="3359"/>
        <v>CA$18</v>
      </c>
      <c r="CB1994" s="190" t="str">
        <f t="shared" si="3359"/>
        <v>CB$18</v>
      </c>
      <c r="CC1994" s="190" t="str">
        <f t="shared" si="3359"/>
        <v>CC$18</v>
      </c>
      <c r="CD1994" s="190" t="str">
        <f t="shared" si="3359"/>
        <v>CD$18</v>
      </c>
      <c r="CE1994" s="190" t="str">
        <f t="shared" ref="CE1994:CL1994" si="3360">CE$22</f>
        <v>CE$18</v>
      </c>
      <c r="CF1994" s="190" t="str">
        <f t="shared" si="3360"/>
        <v>CF$18</v>
      </c>
      <c r="CG1994" s="190" t="str">
        <f t="shared" si="3360"/>
        <v>CG$18</v>
      </c>
      <c r="CH1994" s="190" t="str">
        <f t="shared" si="3360"/>
        <v>CH$18</v>
      </c>
      <c r="CI1994" s="190" t="str">
        <f t="shared" si="3360"/>
        <v>CI$18</v>
      </c>
      <c r="CJ1994" s="190" t="str">
        <f t="shared" si="3360"/>
        <v>CJ$18</v>
      </c>
      <c r="CK1994" s="190" t="str">
        <f t="shared" si="3360"/>
        <v>CK$18</v>
      </c>
      <c r="CL1994" s="190" t="str">
        <f t="shared" si="3360"/>
        <v>CL$18</v>
      </c>
      <c r="CN1994" s="201"/>
      <c r="CO1994" s="190" t="str">
        <f t="shared" ref="CO1994:DL1994" si="3361">CO$22</f>
        <v>CO$18</v>
      </c>
      <c r="CP1994" s="190" t="str">
        <f t="shared" si="3361"/>
        <v>CP$18</v>
      </c>
      <c r="CQ1994" s="190" t="str">
        <f t="shared" si="3361"/>
        <v>CQ$18</v>
      </c>
      <c r="CR1994" s="190" t="str">
        <f t="shared" si="3361"/>
        <v>CR$18</v>
      </c>
      <c r="CS1994" s="190" t="str">
        <f t="shared" si="3361"/>
        <v>CS$18</v>
      </c>
      <c r="CT1994" s="190" t="str">
        <f t="shared" si="3361"/>
        <v>CT$18</v>
      </c>
      <c r="CU1994" s="190" t="str">
        <f t="shared" si="3361"/>
        <v>CU$18</v>
      </c>
      <c r="CV1994" s="190" t="str">
        <f t="shared" si="3361"/>
        <v>CV$18</v>
      </c>
      <c r="CW1994" s="190" t="str">
        <f t="shared" si="3361"/>
        <v>CW$18</v>
      </c>
      <c r="CX1994" s="190" t="str">
        <f t="shared" si="3361"/>
        <v>CX$18</v>
      </c>
      <c r="CY1994" s="190" t="str">
        <f t="shared" si="3361"/>
        <v>CY$18</v>
      </c>
      <c r="CZ1994" s="190" t="str">
        <f t="shared" si="3361"/>
        <v>CZ$18</v>
      </c>
      <c r="DA1994" s="190" t="str">
        <f t="shared" si="3361"/>
        <v>DA$18</v>
      </c>
      <c r="DB1994" s="190" t="str">
        <f t="shared" si="3361"/>
        <v>DB$18</v>
      </c>
      <c r="DC1994" s="190" t="str">
        <f t="shared" si="3361"/>
        <v>DC$18</v>
      </c>
      <c r="DD1994" s="190" t="str">
        <f t="shared" si="3361"/>
        <v>DD$18</v>
      </c>
      <c r="DE1994" s="190" t="str">
        <f t="shared" si="3361"/>
        <v>DE$18</v>
      </c>
      <c r="DF1994" s="190" t="str">
        <f t="shared" si="3361"/>
        <v>DF$18</v>
      </c>
      <c r="DG1994" s="190" t="str">
        <f t="shared" si="3361"/>
        <v>DG$18</v>
      </c>
      <c r="DH1994" s="190" t="str">
        <f t="shared" si="3361"/>
        <v>DH$18</v>
      </c>
      <c r="DI1994" s="190" t="str">
        <f t="shared" si="3361"/>
        <v>DI$18</v>
      </c>
      <c r="DJ1994" s="190" t="str">
        <f t="shared" si="3361"/>
        <v>DJ$18</v>
      </c>
      <c r="DK1994" s="190" t="str">
        <f t="shared" si="3361"/>
        <v>DK$18</v>
      </c>
      <c r="DL1994" s="190" t="str">
        <f t="shared" si="3361"/>
        <v>DL$18</v>
      </c>
    </row>
    <row r="1995" spans="1:116" x14ac:dyDescent="0.4">
      <c r="A1995" s="174"/>
      <c r="E1995" s="8"/>
      <c r="G1995" s="175" t="s">
        <v>464</v>
      </c>
      <c r="H1995" s="200"/>
      <c r="I1995" s="201"/>
      <c r="J1995" s="201"/>
      <c r="K1995" s="202"/>
      <c r="L1995" s="202"/>
      <c r="M1995" s="202"/>
      <c r="N1995" s="202"/>
      <c r="O1995" s="202"/>
      <c r="P1995" s="202"/>
      <c r="R1995" s="202"/>
      <c r="S1995" s="190" t="str">
        <f t="shared" ref="S1995:AX1995" si="3362">S$23</f>
        <v>S$19</v>
      </c>
      <c r="T1995" s="190" t="str">
        <f t="shared" si="3362"/>
        <v>T$19</v>
      </c>
      <c r="U1995" s="190" t="str">
        <f t="shared" si="3362"/>
        <v>U$19</v>
      </c>
      <c r="V1995" s="190" t="str">
        <f t="shared" si="3362"/>
        <v>V$19</v>
      </c>
      <c r="W1995" s="190" t="str">
        <f t="shared" si="3362"/>
        <v>W$19</v>
      </c>
      <c r="X1995" s="190" t="str">
        <f t="shared" si="3362"/>
        <v>X$19</v>
      </c>
      <c r="Y1995" s="190" t="str">
        <f t="shared" si="3362"/>
        <v>Y$19</v>
      </c>
      <c r="Z1995" s="190" t="str">
        <f t="shared" si="3362"/>
        <v>Z$19</v>
      </c>
      <c r="AA1995" s="190" t="str">
        <f t="shared" si="3362"/>
        <v>AA$19</v>
      </c>
      <c r="AB1995" s="190" t="str">
        <f t="shared" si="3362"/>
        <v>AB$19</v>
      </c>
      <c r="AC1995" s="190" t="str">
        <f t="shared" si="3362"/>
        <v>AC$19</v>
      </c>
      <c r="AD1995" s="190" t="str">
        <f t="shared" si="3362"/>
        <v>AD$19</v>
      </c>
      <c r="AE1995" s="190" t="str">
        <f t="shared" si="3362"/>
        <v>AE$19</v>
      </c>
      <c r="AF1995" s="190" t="str">
        <f t="shared" si="3362"/>
        <v>AF$19</v>
      </c>
      <c r="AG1995" s="190" t="str">
        <f t="shared" si="3362"/>
        <v>AG$19</v>
      </c>
      <c r="AH1995" s="190" t="str">
        <f t="shared" si="3362"/>
        <v>AH$19</v>
      </c>
      <c r="AI1995" s="190" t="str">
        <f t="shared" si="3362"/>
        <v>AI$19</v>
      </c>
      <c r="AJ1995" s="190" t="str">
        <f t="shared" si="3362"/>
        <v>AJ$19</v>
      </c>
      <c r="AK1995" s="190" t="str">
        <f t="shared" si="3362"/>
        <v>AK$19</v>
      </c>
      <c r="AL1995" s="190" t="str">
        <f t="shared" si="3362"/>
        <v>AL$19</v>
      </c>
      <c r="AM1995" s="190" t="str">
        <f t="shared" si="3362"/>
        <v>AM$19</v>
      </c>
      <c r="AN1995" s="190" t="str">
        <f t="shared" si="3362"/>
        <v>AN$19</v>
      </c>
      <c r="AO1995" s="190" t="str">
        <f t="shared" si="3362"/>
        <v>AO$19</v>
      </c>
      <c r="AP1995" s="190" t="str">
        <f t="shared" si="3362"/>
        <v>AP$19</v>
      </c>
      <c r="AQ1995" s="190" t="str">
        <f t="shared" si="3362"/>
        <v>AQ$19</v>
      </c>
      <c r="AR1995" s="190" t="str">
        <f t="shared" si="3362"/>
        <v>AR$19</v>
      </c>
      <c r="AS1995" s="190" t="str">
        <f t="shared" si="3362"/>
        <v>AS$19</v>
      </c>
      <c r="AT1995" s="190" t="str">
        <f t="shared" si="3362"/>
        <v>AT$19</v>
      </c>
      <c r="AU1995" s="190" t="str">
        <f t="shared" si="3362"/>
        <v>AU$19</v>
      </c>
      <c r="AV1995" s="190" t="str">
        <f t="shared" si="3362"/>
        <v>AV$19</v>
      </c>
      <c r="AW1995" s="190" t="str">
        <f t="shared" si="3362"/>
        <v>AW$19</v>
      </c>
      <c r="AX1995" s="190" t="str">
        <f t="shared" si="3362"/>
        <v>AX$19</v>
      </c>
      <c r="AY1995" s="190" t="str">
        <f t="shared" ref="AY1995:CD1995" si="3363">AY$23</f>
        <v>AY$19</v>
      </c>
      <c r="AZ1995" s="190" t="str">
        <f t="shared" si="3363"/>
        <v>AZ$19</v>
      </c>
      <c r="BA1995" s="190" t="str">
        <f t="shared" si="3363"/>
        <v>BA$19</v>
      </c>
      <c r="BB1995" s="190" t="str">
        <f t="shared" si="3363"/>
        <v>BB$19</v>
      </c>
      <c r="BC1995" s="190" t="str">
        <f t="shared" si="3363"/>
        <v>BC$19</v>
      </c>
      <c r="BD1995" s="190" t="str">
        <f t="shared" si="3363"/>
        <v>BD$19</v>
      </c>
      <c r="BE1995" s="190" t="str">
        <f t="shared" si="3363"/>
        <v>BE$19</v>
      </c>
      <c r="BF1995" s="190" t="str">
        <f t="shared" si="3363"/>
        <v>BF$19</v>
      </c>
      <c r="BG1995" s="190" t="str">
        <f t="shared" si="3363"/>
        <v>BG$19</v>
      </c>
      <c r="BH1995" s="190" t="str">
        <f t="shared" si="3363"/>
        <v>BH$19</v>
      </c>
      <c r="BI1995" s="190" t="str">
        <f t="shared" si="3363"/>
        <v>BI$19</v>
      </c>
      <c r="BJ1995" s="190" t="str">
        <f t="shared" si="3363"/>
        <v>BJ$19</v>
      </c>
      <c r="BK1995" s="190" t="str">
        <f t="shared" si="3363"/>
        <v>BK$19</v>
      </c>
      <c r="BL1995" s="190" t="str">
        <f t="shared" si="3363"/>
        <v>BL$19</v>
      </c>
      <c r="BM1995" s="190" t="str">
        <f t="shared" si="3363"/>
        <v>BM$19</v>
      </c>
      <c r="BN1995" s="190" t="str">
        <f t="shared" si="3363"/>
        <v>BN$19</v>
      </c>
      <c r="BO1995" s="190" t="str">
        <f t="shared" si="3363"/>
        <v>BO$19</v>
      </c>
      <c r="BP1995" s="190" t="str">
        <f t="shared" si="3363"/>
        <v>BP$19</v>
      </c>
      <c r="BQ1995" s="190" t="str">
        <f t="shared" si="3363"/>
        <v>BQ$19</v>
      </c>
      <c r="BR1995" s="190" t="str">
        <f t="shared" si="3363"/>
        <v>BR$19</v>
      </c>
      <c r="BS1995" s="190" t="str">
        <f t="shared" si="3363"/>
        <v>BS$19</v>
      </c>
      <c r="BT1995" s="190" t="str">
        <f t="shared" si="3363"/>
        <v>BT$19</v>
      </c>
      <c r="BU1995" s="190" t="str">
        <f t="shared" si="3363"/>
        <v>BU$19</v>
      </c>
      <c r="BV1995" s="190" t="str">
        <f t="shared" si="3363"/>
        <v>BV$19</v>
      </c>
      <c r="BW1995" s="190" t="str">
        <f t="shared" si="3363"/>
        <v>BW$19</v>
      </c>
      <c r="BX1995" s="190" t="str">
        <f t="shared" si="3363"/>
        <v>BX$19</v>
      </c>
      <c r="BY1995" s="190" t="str">
        <f t="shared" si="3363"/>
        <v>BY$19</v>
      </c>
      <c r="BZ1995" s="190" t="str">
        <f t="shared" si="3363"/>
        <v>BZ$19</v>
      </c>
      <c r="CA1995" s="190" t="str">
        <f t="shared" si="3363"/>
        <v>CA$19</v>
      </c>
      <c r="CB1995" s="190" t="str">
        <f t="shared" si="3363"/>
        <v>CB$19</v>
      </c>
      <c r="CC1995" s="190" t="str">
        <f t="shared" si="3363"/>
        <v>CC$19</v>
      </c>
      <c r="CD1995" s="190" t="str">
        <f t="shared" si="3363"/>
        <v>CD$19</v>
      </c>
      <c r="CE1995" s="190" t="str">
        <f t="shared" ref="CE1995:CL1995" si="3364">CE$23</f>
        <v>CE$19</v>
      </c>
      <c r="CF1995" s="190" t="str">
        <f t="shared" si="3364"/>
        <v>CF$19</v>
      </c>
      <c r="CG1995" s="190" t="str">
        <f t="shared" si="3364"/>
        <v>CG$19</v>
      </c>
      <c r="CH1995" s="190" t="str">
        <f t="shared" si="3364"/>
        <v>CH$19</v>
      </c>
      <c r="CI1995" s="190" t="str">
        <f t="shared" si="3364"/>
        <v>CI$19</v>
      </c>
      <c r="CJ1995" s="190" t="str">
        <f t="shared" si="3364"/>
        <v>CJ$19</v>
      </c>
      <c r="CK1995" s="190" t="str">
        <f t="shared" si="3364"/>
        <v>CK$19</v>
      </c>
      <c r="CL1995" s="190" t="str">
        <f t="shared" si="3364"/>
        <v>CL$19</v>
      </c>
      <c r="CN1995" s="201"/>
      <c r="CO1995" s="190" t="str">
        <f t="shared" ref="CO1995:DL1995" si="3365">CO$23</f>
        <v>CO$19</v>
      </c>
      <c r="CP1995" s="190" t="str">
        <f t="shared" si="3365"/>
        <v>CP$19</v>
      </c>
      <c r="CQ1995" s="190" t="str">
        <f t="shared" si="3365"/>
        <v>CQ$19</v>
      </c>
      <c r="CR1995" s="190" t="str">
        <f t="shared" si="3365"/>
        <v>CR$19</v>
      </c>
      <c r="CS1995" s="190" t="str">
        <f t="shared" si="3365"/>
        <v>CS$19</v>
      </c>
      <c r="CT1995" s="190" t="str">
        <f t="shared" si="3365"/>
        <v>CT$19</v>
      </c>
      <c r="CU1995" s="190" t="str">
        <f t="shared" si="3365"/>
        <v>CU$19</v>
      </c>
      <c r="CV1995" s="190" t="str">
        <f t="shared" si="3365"/>
        <v>CV$19</v>
      </c>
      <c r="CW1995" s="190" t="str">
        <f t="shared" si="3365"/>
        <v>CW$19</v>
      </c>
      <c r="CX1995" s="190" t="str">
        <f t="shared" si="3365"/>
        <v>CX$19</v>
      </c>
      <c r="CY1995" s="190" t="str">
        <f t="shared" si="3365"/>
        <v>CY$19</v>
      </c>
      <c r="CZ1995" s="190" t="str">
        <f t="shared" si="3365"/>
        <v>CZ$19</v>
      </c>
      <c r="DA1995" s="190" t="str">
        <f t="shared" si="3365"/>
        <v>DA$19</v>
      </c>
      <c r="DB1995" s="190" t="str">
        <f t="shared" si="3365"/>
        <v>DB$19</v>
      </c>
      <c r="DC1995" s="190" t="str">
        <f t="shared" si="3365"/>
        <v>DC$19</v>
      </c>
      <c r="DD1995" s="190" t="str">
        <f t="shared" si="3365"/>
        <v>DD$19</v>
      </c>
      <c r="DE1995" s="190" t="str">
        <f t="shared" si="3365"/>
        <v>DE$19</v>
      </c>
      <c r="DF1995" s="190" t="str">
        <f t="shared" si="3365"/>
        <v>DF$19</v>
      </c>
      <c r="DG1995" s="190" t="str">
        <f t="shared" si="3365"/>
        <v>DG$19</v>
      </c>
      <c r="DH1995" s="190" t="str">
        <f t="shared" si="3365"/>
        <v>DH$19</v>
      </c>
      <c r="DI1995" s="190" t="str">
        <f t="shared" si="3365"/>
        <v>DI$19</v>
      </c>
      <c r="DJ1995" s="190" t="str">
        <f t="shared" si="3365"/>
        <v>DJ$19</v>
      </c>
      <c r="DK1995" s="190" t="str">
        <f t="shared" si="3365"/>
        <v>DK$19</v>
      </c>
      <c r="DL1995" s="190" t="str">
        <f t="shared" si="3365"/>
        <v>DL$19</v>
      </c>
    </row>
    <row r="1996" spans="1:116" x14ac:dyDescent="0.4">
      <c r="A1996" s="142" t="s">
        <v>218</v>
      </c>
      <c r="B1996" s="318" t="s">
        <v>81</v>
      </c>
      <c r="C1996" s="318"/>
      <c r="D1996" s="317" t="s">
        <v>518</v>
      </c>
      <c r="E1996" s="317" t="str">
        <f t="shared" ref="E1996:E2028" si="3366">ROW()&amp;" "&amp;D1996</f>
        <v>1996 SPLIT-SV-VR</v>
      </c>
      <c r="F1996" t="s">
        <v>513</v>
      </c>
      <c r="G1996" s="143" t="s">
        <v>521</v>
      </c>
      <c r="H1996" s="142"/>
      <c r="I1996" s="144"/>
      <c r="J1996" s="144"/>
      <c r="K1996" s="142"/>
      <c r="L1996" s="142"/>
      <c r="M1996" s="142"/>
      <c r="N1996" s="142"/>
      <c r="O1996" s="142"/>
      <c r="P1996" s="142"/>
      <c r="R1996" s="143"/>
      <c r="S1996" s="168"/>
      <c r="T1996" s="168"/>
      <c r="U1996" s="168"/>
      <c r="V1996" s="168"/>
      <c r="W1996" s="168"/>
      <c r="X1996" s="168"/>
      <c r="Y1996" s="168"/>
      <c r="Z1996" s="168"/>
      <c r="AA1996" s="168"/>
      <c r="AB1996" s="168"/>
      <c r="AC1996" s="168"/>
      <c r="AD1996" s="168"/>
      <c r="AE1996" s="168"/>
      <c r="AF1996" s="168"/>
      <c r="AG1996" s="168"/>
      <c r="AH1996" s="168"/>
      <c r="AI1996" s="168"/>
      <c r="AJ1996" s="168"/>
      <c r="AK1996" s="168"/>
      <c r="AL1996" s="168"/>
      <c r="AM1996" s="168"/>
      <c r="AN1996" s="168"/>
      <c r="AO1996" s="168"/>
      <c r="AP1996" s="168"/>
      <c r="AQ1996" s="168"/>
      <c r="AR1996" s="168"/>
      <c r="AS1996" s="168"/>
      <c r="AT1996" s="168"/>
      <c r="AU1996" s="168"/>
      <c r="AV1996" s="168"/>
      <c r="AW1996" s="168"/>
      <c r="AX1996" s="168"/>
      <c r="AY1996" s="168"/>
      <c r="AZ1996" s="168"/>
      <c r="BA1996" s="168"/>
      <c r="BB1996" s="168"/>
      <c r="BC1996" s="168"/>
      <c r="BD1996" s="168"/>
      <c r="BE1996" s="168"/>
      <c r="BF1996" s="168"/>
      <c r="BG1996" s="168"/>
      <c r="BH1996" s="168"/>
      <c r="BI1996" s="168"/>
      <c r="BJ1996" s="168"/>
      <c r="BK1996" s="168"/>
      <c r="BL1996" s="168"/>
      <c r="BM1996" s="168"/>
      <c r="BN1996" s="168"/>
      <c r="BO1996" s="168"/>
      <c r="BP1996" s="168"/>
      <c r="BQ1996" s="168"/>
      <c r="BR1996" s="168"/>
      <c r="BS1996" s="168"/>
      <c r="BT1996" s="168"/>
      <c r="BU1996" s="168"/>
      <c r="BV1996" s="168"/>
      <c r="BW1996" s="168"/>
      <c r="BX1996" s="168"/>
      <c r="BY1996" s="168"/>
      <c r="BZ1996" s="168"/>
      <c r="CA1996" s="168"/>
      <c r="CB1996" s="168"/>
      <c r="CC1996" s="168"/>
      <c r="CD1996" s="168"/>
      <c r="CE1996" s="168"/>
      <c r="CF1996" s="168"/>
      <c r="CG1996" s="168"/>
      <c r="CH1996" s="168"/>
      <c r="CI1996" s="168"/>
      <c r="CJ1996" s="168"/>
      <c r="CK1996" s="168"/>
      <c r="CL1996" s="168"/>
      <c r="CN1996" s="144"/>
      <c r="CO1996" s="168"/>
      <c r="CP1996" s="168"/>
      <c r="CQ1996" s="168"/>
      <c r="CR1996" s="168"/>
      <c r="CS1996" s="168"/>
      <c r="CT1996" s="168"/>
      <c r="CU1996" s="168"/>
      <c r="CV1996" s="168"/>
      <c r="CW1996" s="168"/>
      <c r="CX1996" s="168"/>
      <c r="CY1996" s="168"/>
      <c r="CZ1996" s="168"/>
      <c r="DA1996" s="168"/>
      <c r="DB1996" s="168"/>
      <c r="DC1996" s="168"/>
      <c r="DD1996" s="168"/>
      <c r="DE1996" s="168"/>
      <c r="DF1996" s="168"/>
      <c r="DG1996" s="168"/>
      <c r="DH1996" s="168"/>
      <c r="DI1996" s="168"/>
      <c r="DJ1996" s="168"/>
      <c r="DK1996" s="168"/>
      <c r="DL1996" s="168"/>
    </row>
    <row r="1997" spans="1:116" x14ac:dyDescent="0.4">
      <c r="A1997" s="12"/>
      <c r="B1997" s="319" t="s">
        <v>332</v>
      </c>
      <c r="C1997" s="319"/>
      <c r="D1997" s="317" t="s">
        <v>518</v>
      </c>
      <c r="E1997" s="317" t="str">
        <f t="shared" si="3366"/>
        <v>1997 SPLIT-SV-VR</v>
      </c>
      <c r="G1997" s="95" t="str">
        <f>G1991</f>
        <v>Primary volume driver</v>
      </c>
      <c r="H1997" s="318" t="s">
        <v>693</v>
      </c>
      <c r="I1997" s="60"/>
      <c r="J1997" s="60"/>
      <c r="K1997" s="12"/>
      <c r="L1997" s="12"/>
      <c r="M1997" s="12"/>
      <c r="N1997" s="12"/>
      <c r="O1997" s="12"/>
      <c r="P1997" s="12"/>
      <c r="R1997" s="13"/>
      <c r="S1997" s="76"/>
      <c r="T1997" s="76"/>
      <c r="U1997" s="76"/>
      <c r="V1997" s="76"/>
      <c r="W1997" s="76"/>
      <c r="X1997" s="76"/>
      <c r="Y1997" s="76"/>
      <c r="Z1997" s="76"/>
      <c r="AA1997" s="76"/>
      <c r="AB1997" s="76"/>
      <c r="AC1997" s="76"/>
      <c r="AD1997" s="76"/>
      <c r="AE1997" s="76"/>
      <c r="AF1997" s="76"/>
      <c r="AG1997" s="76"/>
      <c r="AH1997" s="76"/>
      <c r="AI1997" s="76"/>
      <c r="AJ1997" s="76"/>
      <c r="AK1997" s="76"/>
      <c r="AL1997" s="76"/>
      <c r="AM1997" s="76"/>
      <c r="AN1997" s="76"/>
      <c r="AO1997" s="76"/>
      <c r="AP1997" s="76"/>
      <c r="AQ1997" s="76"/>
      <c r="AR1997" s="76"/>
      <c r="AS1997" s="76"/>
      <c r="AT1997" s="76"/>
      <c r="AU1997" s="76"/>
      <c r="AV1997" s="76"/>
      <c r="AW1997" s="76"/>
      <c r="AX1997" s="76"/>
      <c r="AY1997" s="76"/>
      <c r="AZ1997" s="76"/>
      <c r="BA1997" s="76"/>
      <c r="BB1997" s="76"/>
      <c r="BC1997" s="76"/>
      <c r="BD1997" s="76"/>
      <c r="BE1997" s="76"/>
      <c r="BF1997" s="76"/>
      <c r="BG1997" s="76"/>
      <c r="BH1997" s="76"/>
      <c r="BI1997" s="76"/>
      <c r="BJ1997" s="76"/>
      <c r="BK1997" s="76"/>
      <c r="BL1997" s="76"/>
      <c r="BM1997" s="76"/>
      <c r="BN1997" s="76"/>
      <c r="BO1997" s="76"/>
      <c r="BP1997" s="76"/>
      <c r="BQ1997" s="76"/>
      <c r="BR1997" s="76"/>
      <c r="BS1997" s="76"/>
      <c r="BT1997" s="76"/>
      <c r="BU1997" s="76"/>
      <c r="BV1997" s="76"/>
      <c r="BW1997" s="76"/>
      <c r="BX1997" s="76"/>
      <c r="BY1997" s="76"/>
      <c r="BZ1997" s="76"/>
      <c r="CA1997" s="76"/>
      <c r="CB1997" s="76"/>
      <c r="CC1997" s="76"/>
      <c r="CD1997" s="76"/>
      <c r="CE1997" s="76"/>
      <c r="CF1997" s="76"/>
      <c r="CG1997" s="76"/>
      <c r="CH1997" s="76"/>
      <c r="CI1997" s="76"/>
      <c r="CJ1997" s="76"/>
      <c r="CK1997" s="76"/>
      <c r="CL1997" s="76"/>
      <c r="CN1997" s="60"/>
      <c r="CO1997" s="239"/>
      <c r="CP1997" s="239"/>
      <c r="CQ1997" s="239"/>
      <c r="CR1997" s="239"/>
      <c r="CS1997" s="239"/>
      <c r="CT1997" s="239"/>
      <c r="CU1997" s="239"/>
      <c r="CV1997" s="239"/>
      <c r="CW1997" s="239"/>
      <c r="CX1997" s="239"/>
      <c r="CY1997" s="239"/>
      <c r="CZ1997" s="239"/>
      <c r="DA1997" s="239"/>
      <c r="DB1997" s="239"/>
      <c r="DC1997" s="239"/>
      <c r="DD1997" s="239"/>
      <c r="DE1997" s="239"/>
      <c r="DF1997" s="239"/>
      <c r="DG1997" s="239"/>
      <c r="DH1997" s="239"/>
      <c r="DI1997" s="239"/>
      <c r="DJ1997" s="239"/>
      <c r="DK1997" s="239"/>
      <c r="DL1997" s="239"/>
    </row>
    <row r="1998" spans="1:116" x14ac:dyDescent="0.4">
      <c r="A1998" s="12"/>
      <c r="B1998" s="319"/>
      <c r="C1998" s="319"/>
      <c r="D1998" s="317" t="s">
        <v>518</v>
      </c>
      <c r="E1998" s="317" t="str">
        <f t="shared" ref="E1998:E2014" si="3367">ROW()&amp;" "&amp;D1998</f>
        <v>1998 SPLIT-SV-VR</v>
      </c>
      <c r="G1998" s="95"/>
      <c r="H1998" s="12"/>
      <c r="I1998" s="60"/>
      <c r="J1998" s="60"/>
      <c r="K1998" s="12"/>
      <c r="L1998" s="12"/>
      <c r="M1998" s="12"/>
      <c r="N1998" s="12"/>
      <c r="O1998" s="12"/>
      <c r="P1998" s="12"/>
      <c r="R1998" s="13"/>
      <c r="S1998" s="76"/>
      <c r="T1998" s="76"/>
      <c r="U1998" s="76"/>
      <c r="V1998" s="76"/>
      <c r="W1998" s="76"/>
      <c r="X1998" s="76"/>
      <c r="Y1998" s="76"/>
      <c r="Z1998" s="76"/>
      <c r="AA1998" s="76"/>
      <c r="AB1998" s="76"/>
      <c r="AC1998" s="76"/>
      <c r="AD1998" s="76"/>
      <c r="AE1998" s="76"/>
      <c r="AF1998" s="76"/>
      <c r="AG1998" s="76"/>
      <c r="AH1998" s="76"/>
      <c r="AI1998" s="76"/>
      <c r="AJ1998" s="76"/>
      <c r="AK1998" s="76"/>
      <c r="AL1998" s="76"/>
      <c r="AM1998" s="76"/>
      <c r="AN1998" s="76"/>
      <c r="AO1998" s="76"/>
      <c r="AP1998" s="76"/>
      <c r="AQ1998" s="76"/>
      <c r="AR1998" s="76"/>
      <c r="AS1998" s="76"/>
      <c r="AT1998" s="76"/>
      <c r="AU1998" s="76"/>
      <c r="AV1998" s="76"/>
      <c r="AW1998" s="76"/>
      <c r="AX1998" s="76"/>
      <c r="AY1998" s="76"/>
      <c r="AZ1998" s="76"/>
      <c r="BA1998" s="76"/>
      <c r="BB1998" s="76"/>
      <c r="BC1998" s="76"/>
      <c r="BD1998" s="76"/>
      <c r="BE1998" s="76"/>
      <c r="BF1998" s="76"/>
      <c r="BG1998" s="76"/>
      <c r="BH1998" s="76"/>
      <c r="BI1998" s="76"/>
      <c r="BJ1998" s="76"/>
      <c r="BK1998" s="76"/>
      <c r="BL1998" s="76"/>
      <c r="BM1998" s="76"/>
      <c r="BN1998" s="76"/>
      <c r="BO1998" s="76"/>
      <c r="BP1998" s="76"/>
      <c r="BQ1998" s="76"/>
      <c r="BR1998" s="76"/>
      <c r="BS1998" s="76"/>
      <c r="BT1998" s="76"/>
      <c r="BU1998" s="76"/>
      <c r="BV1998" s="76"/>
      <c r="BW1998" s="76"/>
      <c r="BX1998" s="76"/>
      <c r="BY1998" s="76"/>
      <c r="BZ1998" s="76"/>
      <c r="CA1998" s="76"/>
      <c r="CB1998" s="76"/>
      <c r="CC1998" s="76"/>
      <c r="CD1998" s="76"/>
      <c r="CE1998" s="76"/>
      <c r="CF1998" s="76"/>
      <c r="CG1998" s="76"/>
      <c r="CH1998" s="76"/>
      <c r="CI1998" s="76"/>
      <c r="CJ1998" s="76"/>
      <c r="CK1998" s="76"/>
      <c r="CL1998" s="76"/>
      <c r="CN1998" s="60"/>
      <c r="CO1998" s="239"/>
      <c r="CP1998" s="239"/>
      <c r="CQ1998" s="239"/>
      <c r="CR1998" s="239"/>
      <c r="CS1998" s="239"/>
      <c r="CT1998" s="239"/>
      <c r="CU1998" s="239"/>
      <c r="CV1998" s="239"/>
      <c r="CW1998" s="239"/>
      <c r="CX1998" s="239"/>
      <c r="CY1998" s="239"/>
      <c r="CZ1998" s="239"/>
      <c r="DA1998" s="239"/>
      <c r="DB1998" s="239"/>
      <c r="DC1998" s="239"/>
      <c r="DD1998" s="239"/>
      <c r="DE1998" s="239"/>
      <c r="DF1998" s="239"/>
      <c r="DG1998" s="239"/>
      <c r="DH1998" s="239"/>
      <c r="DI1998" s="239"/>
      <c r="DJ1998" s="239"/>
      <c r="DK1998" s="239"/>
      <c r="DL1998" s="239"/>
    </row>
    <row r="1999" spans="1:116" x14ac:dyDescent="0.4">
      <c r="A1999" s="12"/>
      <c r="B1999" s="319"/>
      <c r="C1999" s="319"/>
      <c r="D1999" s="317" t="s">
        <v>518</v>
      </c>
      <c r="E1999" s="317" t="str">
        <f t="shared" si="3367"/>
        <v>1999 SPLIT-SV-VR</v>
      </c>
      <c r="G1999" s="95" t="str">
        <f>"% of "&amp;G1997&amp;" by product:"</f>
        <v>% of Primary volume driver by product:</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60"/>
      <c r="CO1999" s="239"/>
      <c r="CP1999" s="239"/>
      <c r="CQ1999" s="239"/>
      <c r="CR1999" s="239"/>
      <c r="CS1999" s="239"/>
      <c r="CT1999" s="239"/>
      <c r="CU1999" s="239"/>
      <c r="CV1999" s="239"/>
      <c r="CW1999" s="239"/>
      <c r="CX1999" s="239"/>
      <c r="CY1999" s="239"/>
      <c r="CZ1999" s="239"/>
      <c r="DA1999" s="239"/>
      <c r="DB1999" s="239"/>
      <c r="DC1999" s="239"/>
      <c r="DD1999" s="239"/>
      <c r="DE1999" s="239"/>
      <c r="DF1999" s="239"/>
      <c r="DG1999" s="239"/>
      <c r="DH1999" s="239"/>
      <c r="DI1999" s="239"/>
      <c r="DJ1999" s="239"/>
      <c r="DK1999" s="239"/>
      <c r="DL1999" s="239"/>
    </row>
    <row r="2000" spans="1:116" x14ac:dyDescent="0.4">
      <c r="A2000" s="12"/>
      <c r="B2000" s="319"/>
      <c r="C2000" s="319"/>
      <c r="D2000" s="317" t="s">
        <v>518</v>
      </c>
      <c r="E2000" s="317" t="str">
        <f t="shared" si="3367"/>
        <v>2000 SPLIT-SV-VR</v>
      </c>
      <c r="G2000" s="242" t="s">
        <v>519</v>
      </c>
      <c r="H2000" s="12"/>
      <c r="I2000" s="60"/>
      <c r="J2000" s="60"/>
      <c r="K2000" s="21">
        <v>0.5</v>
      </c>
      <c r="L2000" s="21">
        <v>0.5</v>
      </c>
      <c r="M2000" s="21">
        <v>0.5</v>
      </c>
      <c r="N2000" s="21">
        <v>0.5</v>
      </c>
      <c r="O2000" s="21">
        <v>0.5</v>
      </c>
      <c r="P2000" s="21">
        <v>0.5</v>
      </c>
      <c r="R2000" s="67"/>
      <c r="S2000" s="150" cm="1">
        <f t="array" ref="S2000">INDEX($K:$P,ROW(),MATCH(S$3,$K$2:$P$2,0))</f>
        <v>0.5</v>
      </c>
      <c r="T2000" s="150" cm="1">
        <f t="array" ref="T2000">INDEX($K:$P,ROW(),MATCH(T$3,$K$2:$P$2,0))</f>
        <v>0.5</v>
      </c>
      <c r="U2000" s="150" cm="1">
        <f t="array" ref="U2000">INDEX($K:$P,ROW(),MATCH(U$3,$K$2:$P$2,0))</f>
        <v>0.5</v>
      </c>
      <c r="V2000" s="150" cm="1">
        <f t="array" ref="V2000">INDEX($K:$P,ROW(),MATCH(V$3,$K$2:$P$2,0))</f>
        <v>0.5</v>
      </c>
      <c r="W2000" s="150" cm="1">
        <f t="array" ref="W2000">INDEX($K:$P,ROW(),MATCH(W$3,$K$2:$P$2,0))</f>
        <v>0.5</v>
      </c>
      <c r="X2000" s="150" cm="1">
        <f t="array" ref="X2000">INDEX($K:$P,ROW(),MATCH(X$3,$K$2:$P$2,0))</f>
        <v>0.5</v>
      </c>
      <c r="Y2000" s="150" cm="1">
        <f t="array" ref="Y2000">INDEX($K:$P,ROW(),MATCH(Y$3,$K$2:$P$2,0))</f>
        <v>0.5</v>
      </c>
      <c r="Z2000" s="150" cm="1">
        <f t="array" ref="Z2000">INDEX($K:$P,ROW(),MATCH(Z$3,$K$2:$P$2,0))</f>
        <v>0.5</v>
      </c>
      <c r="AA2000" s="150" cm="1">
        <f t="array" ref="AA2000">INDEX($K:$P,ROW(),MATCH(AA$3,$K$2:$P$2,0))</f>
        <v>0.5</v>
      </c>
      <c r="AB2000" s="150" cm="1">
        <f t="array" ref="AB2000">INDEX($K:$P,ROW(),MATCH(AB$3,$K$2:$P$2,0))</f>
        <v>0.5</v>
      </c>
      <c r="AC2000" s="150" cm="1">
        <f t="array" ref="AC2000">INDEX($K:$P,ROW(),MATCH(AC$3,$K$2:$P$2,0))</f>
        <v>0.5</v>
      </c>
      <c r="AD2000" s="150" cm="1">
        <f t="array" ref="AD2000">INDEX($K:$P,ROW(),MATCH(AD$3,$K$2:$P$2,0))</f>
        <v>0.5</v>
      </c>
      <c r="AE2000" s="150" cm="1">
        <f t="array" ref="AE2000">INDEX($K:$P,ROW(),MATCH(AE$3,$K$2:$P$2,0))</f>
        <v>0.5</v>
      </c>
      <c r="AF2000" s="150" cm="1">
        <f t="array" ref="AF2000">INDEX($K:$P,ROW(),MATCH(AF$3,$K$2:$P$2,0))</f>
        <v>0.5</v>
      </c>
      <c r="AG2000" s="150" cm="1">
        <f t="array" ref="AG2000">INDEX($K:$P,ROW(),MATCH(AG$3,$K$2:$P$2,0))</f>
        <v>0.5</v>
      </c>
      <c r="AH2000" s="150" cm="1">
        <f t="array" ref="AH2000">INDEX($K:$P,ROW(),MATCH(AH$3,$K$2:$P$2,0))</f>
        <v>0.5</v>
      </c>
      <c r="AI2000" s="150" cm="1">
        <f t="array" ref="AI2000">INDEX($K:$P,ROW(),MATCH(AI$3,$K$2:$P$2,0))</f>
        <v>0.5</v>
      </c>
      <c r="AJ2000" s="150" cm="1">
        <f t="array" ref="AJ2000">INDEX($K:$P,ROW(),MATCH(AJ$3,$K$2:$P$2,0))</f>
        <v>0.5</v>
      </c>
      <c r="AK2000" s="150" cm="1">
        <f t="array" ref="AK2000">INDEX($K:$P,ROW(),MATCH(AK$3,$K$2:$P$2,0))</f>
        <v>0.5</v>
      </c>
      <c r="AL2000" s="150" cm="1">
        <f t="array" ref="AL2000">INDEX($K:$P,ROW(),MATCH(AL$3,$K$2:$P$2,0))</f>
        <v>0.5</v>
      </c>
      <c r="AM2000" s="150" cm="1">
        <f t="array" ref="AM2000">INDEX($K:$P,ROW(),MATCH(AM$3,$K$2:$P$2,0))</f>
        <v>0.5</v>
      </c>
      <c r="AN2000" s="150" cm="1">
        <f t="array" ref="AN2000">INDEX($K:$P,ROW(),MATCH(AN$3,$K$2:$P$2,0))</f>
        <v>0.5</v>
      </c>
      <c r="AO2000" s="150" cm="1">
        <f t="array" ref="AO2000">INDEX($K:$P,ROW(),MATCH(AO$3,$K$2:$P$2,0))</f>
        <v>0.5</v>
      </c>
      <c r="AP2000" s="150" cm="1">
        <f t="array" ref="AP2000">INDEX($K:$P,ROW(),MATCH(AP$3,$K$2:$P$2,0))</f>
        <v>0.5</v>
      </c>
      <c r="AQ2000" s="150" cm="1">
        <f t="array" ref="AQ2000">INDEX($K:$P,ROW(),MATCH(AQ$3,$K$2:$P$2,0))</f>
        <v>0.5</v>
      </c>
      <c r="AR2000" s="150" cm="1">
        <f t="array" ref="AR2000">INDEX($K:$P,ROW(),MATCH(AR$3,$K$2:$P$2,0))</f>
        <v>0.5</v>
      </c>
      <c r="AS2000" s="150" cm="1">
        <f t="array" ref="AS2000">INDEX($K:$P,ROW(),MATCH(AS$3,$K$2:$P$2,0))</f>
        <v>0.5</v>
      </c>
      <c r="AT2000" s="150" cm="1">
        <f t="array" ref="AT2000">INDEX($K:$P,ROW(),MATCH(AT$3,$K$2:$P$2,0))</f>
        <v>0.5</v>
      </c>
      <c r="AU2000" s="150" cm="1">
        <f t="array" ref="AU2000">INDEX($K:$P,ROW(),MATCH(AU$3,$K$2:$P$2,0))</f>
        <v>0.5</v>
      </c>
      <c r="AV2000" s="150" cm="1">
        <f t="array" ref="AV2000">INDEX($K:$P,ROW(),MATCH(AV$3,$K$2:$P$2,0))</f>
        <v>0.5</v>
      </c>
      <c r="AW2000" s="150" cm="1">
        <f t="array" ref="AW2000">INDEX($K:$P,ROW(),MATCH(AW$3,$K$2:$P$2,0))</f>
        <v>0.5</v>
      </c>
      <c r="AX2000" s="150" cm="1">
        <f t="array" ref="AX2000">INDEX($K:$P,ROW(),MATCH(AX$3,$K$2:$P$2,0))</f>
        <v>0.5</v>
      </c>
      <c r="AY2000" s="150" cm="1">
        <f t="array" ref="AY2000">INDEX($K:$P,ROW(),MATCH(AY$3,$K$2:$P$2,0))</f>
        <v>0.5</v>
      </c>
      <c r="AZ2000" s="150" cm="1">
        <f t="array" ref="AZ2000">INDEX($K:$P,ROW(),MATCH(AZ$3,$K$2:$P$2,0))</f>
        <v>0.5</v>
      </c>
      <c r="BA2000" s="150" cm="1">
        <f t="array" ref="BA2000">INDEX($K:$P,ROW(),MATCH(BA$3,$K$2:$P$2,0))</f>
        <v>0.5</v>
      </c>
      <c r="BB2000" s="150" cm="1">
        <f t="array" ref="BB2000">INDEX($K:$P,ROW(),MATCH(BB$3,$K$2:$P$2,0))</f>
        <v>0.5</v>
      </c>
      <c r="BC2000" s="150" cm="1">
        <f t="array" ref="BC2000">INDEX($K:$P,ROW(),MATCH(BC$3,$K$2:$P$2,0))</f>
        <v>0.5</v>
      </c>
      <c r="BD2000" s="150" cm="1">
        <f t="array" ref="BD2000">INDEX($K:$P,ROW(),MATCH(BD$3,$K$2:$P$2,0))</f>
        <v>0.5</v>
      </c>
      <c r="BE2000" s="150" cm="1">
        <f t="array" ref="BE2000">INDEX($K:$P,ROW(),MATCH(BE$3,$K$2:$P$2,0))</f>
        <v>0.5</v>
      </c>
      <c r="BF2000" s="150" cm="1">
        <f t="array" ref="BF2000">INDEX($K:$P,ROW(),MATCH(BF$3,$K$2:$P$2,0))</f>
        <v>0.5</v>
      </c>
      <c r="BG2000" s="150" cm="1">
        <f t="array" ref="BG2000">INDEX($K:$P,ROW(),MATCH(BG$3,$K$2:$P$2,0))</f>
        <v>0.5</v>
      </c>
      <c r="BH2000" s="150" cm="1">
        <f t="array" ref="BH2000">INDEX($K:$P,ROW(),MATCH(BH$3,$K$2:$P$2,0))</f>
        <v>0.5</v>
      </c>
      <c r="BI2000" s="150" cm="1">
        <f t="array" ref="BI2000">INDEX($K:$P,ROW(),MATCH(BI$3,$K$2:$P$2,0))</f>
        <v>0.5</v>
      </c>
      <c r="BJ2000" s="150" cm="1">
        <f t="array" ref="BJ2000">INDEX($K:$P,ROW(),MATCH(BJ$3,$K$2:$P$2,0))</f>
        <v>0.5</v>
      </c>
      <c r="BK2000" s="150" cm="1">
        <f t="array" ref="BK2000">INDEX($K:$P,ROW(),MATCH(BK$3,$K$2:$P$2,0))</f>
        <v>0.5</v>
      </c>
      <c r="BL2000" s="150" cm="1">
        <f t="array" ref="BL2000">INDEX($K:$P,ROW(),MATCH(BL$3,$K$2:$P$2,0))</f>
        <v>0.5</v>
      </c>
      <c r="BM2000" s="150" cm="1">
        <f t="array" ref="BM2000">INDEX($K:$P,ROW(),MATCH(BM$3,$K$2:$P$2,0))</f>
        <v>0.5</v>
      </c>
      <c r="BN2000" s="150" cm="1">
        <f t="array" ref="BN2000">INDEX($K:$P,ROW(),MATCH(BN$3,$K$2:$P$2,0))</f>
        <v>0.5</v>
      </c>
      <c r="BO2000" s="150" cm="1">
        <f t="array" ref="BO2000">INDEX($K:$P,ROW(),MATCH(BO$3,$K$2:$P$2,0))</f>
        <v>0.5</v>
      </c>
      <c r="BP2000" s="150" cm="1">
        <f t="array" ref="BP2000">INDEX($K:$P,ROW(),MATCH(BP$3,$K$2:$P$2,0))</f>
        <v>0.5</v>
      </c>
      <c r="BQ2000" s="150" cm="1">
        <f t="array" ref="BQ2000">INDEX($K:$P,ROW(),MATCH(BQ$3,$K$2:$P$2,0))</f>
        <v>0.5</v>
      </c>
      <c r="BR2000" s="150" cm="1">
        <f t="array" ref="BR2000">INDEX($K:$P,ROW(),MATCH(BR$3,$K$2:$P$2,0))</f>
        <v>0.5</v>
      </c>
      <c r="BS2000" s="150" cm="1">
        <f t="array" ref="BS2000">INDEX($K:$P,ROW(),MATCH(BS$3,$K$2:$P$2,0))</f>
        <v>0.5</v>
      </c>
      <c r="BT2000" s="150" cm="1">
        <f t="array" ref="BT2000">INDEX($K:$P,ROW(),MATCH(BT$3,$K$2:$P$2,0))</f>
        <v>0.5</v>
      </c>
      <c r="BU2000" s="150" cm="1">
        <f t="array" ref="BU2000">INDEX($K:$P,ROW(),MATCH(BU$3,$K$2:$P$2,0))</f>
        <v>0.5</v>
      </c>
      <c r="BV2000" s="150" cm="1">
        <f t="array" ref="BV2000">INDEX($K:$P,ROW(),MATCH(BV$3,$K$2:$P$2,0))</f>
        <v>0.5</v>
      </c>
      <c r="BW2000" s="150" cm="1">
        <f t="array" ref="BW2000">INDEX($K:$P,ROW(),MATCH(BW$3,$K$2:$P$2,0))</f>
        <v>0.5</v>
      </c>
      <c r="BX2000" s="150" cm="1">
        <f t="array" ref="BX2000">INDEX($K:$P,ROW(),MATCH(BX$3,$K$2:$P$2,0))</f>
        <v>0.5</v>
      </c>
      <c r="BY2000" s="150" cm="1">
        <f t="array" ref="BY2000">INDEX($K:$P,ROW(),MATCH(BY$3,$K$2:$P$2,0))</f>
        <v>0.5</v>
      </c>
      <c r="BZ2000" s="150" cm="1">
        <f t="array" ref="BZ2000">INDEX($K:$P,ROW(),MATCH(BZ$3,$K$2:$P$2,0))</f>
        <v>0.5</v>
      </c>
      <c r="CA2000" s="150" cm="1">
        <f t="array" ref="CA2000">INDEX($K:$P,ROW(),MATCH(CA$3,$K$2:$P$2,0))</f>
        <v>0.5</v>
      </c>
      <c r="CB2000" s="150" cm="1">
        <f t="array" ref="CB2000">INDEX($K:$P,ROW(),MATCH(CB$3,$K$2:$P$2,0))</f>
        <v>0.5</v>
      </c>
      <c r="CC2000" s="150" cm="1">
        <f t="array" ref="CC2000">INDEX($K:$P,ROW(),MATCH(CC$3,$K$2:$P$2,0))</f>
        <v>0.5</v>
      </c>
      <c r="CD2000" s="150" cm="1">
        <f t="array" ref="CD2000">INDEX($K:$P,ROW(),MATCH(CD$3,$K$2:$P$2,0))</f>
        <v>0.5</v>
      </c>
      <c r="CE2000" s="150" cm="1">
        <f t="array" ref="CE2000">INDEX($K:$P,ROW(),MATCH(CE$3,$K$2:$P$2,0))</f>
        <v>0.5</v>
      </c>
      <c r="CF2000" s="150" cm="1">
        <f t="array" ref="CF2000">INDEX($K:$P,ROW(),MATCH(CF$3,$K$2:$P$2,0))</f>
        <v>0.5</v>
      </c>
      <c r="CG2000" s="150" cm="1">
        <f t="array" ref="CG2000">INDEX($K:$P,ROW(),MATCH(CG$3,$K$2:$P$2,0))</f>
        <v>0.5</v>
      </c>
      <c r="CH2000" s="150" cm="1">
        <f t="array" ref="CH2000">INDEX($K:$P,ROW(),MATCH(CH$3,$K$2:$P$2,0))</f>
        <v>0.5</v>
      </c>
      <c r="CI2000" s="150" cm="1">
        <f t="array" ref="CI2000">INDEX($K:$P,ROW(),MATCH(CI$3,$K$2:$P$2,0))</f>
        <v>0.5</v>
      </c>
      <c r="CJ2000" s="150" cm="1">
        <f t="array" ref="CJ2000">INDEX($K:$P,ROW(),MATCH(CJ$3,$K$2:$P$2,0))</f>
        <v>0.5</v>
      </c>
      <c r="CK2000" s="150" cm="1">
        <f t="array" ref="CK2000">INDEX($K:$P,ROW(),MATCH(CK$3,$K$2:$P$2,0))</f>
        <v>0.5</v>
      </c>
      <c r="CL2000" s="150" cm="1">
        <f t="array" ref="CL2000">INDEX($K:$P,ROW(),MATCH(CL$3,$K$2:$P$2,0))</f>
        <v>0.5</v>
      </c>
      <c r="CN2000" s="150"/>
      <c r="CO2000" s="150" t="e" cm="1">
        <f t="array" ref="CO2000">INDEX($K:$P,ROW(),MATCH(CO$3,$K$2:$P$2,0))</f>
        <v>#N/A</v>
      </c>
      <c r="CP2000" s="150" t="e" cm="1">
        <f t="array" ref="CP2000">INDEX($K:$P,ROW(),MATCH(CP$3,$K$2:$P$2,0))</f>
        <v>#N/A</v>
      </c>
      <c r="CQ2000" s="150" t="e" cm="1">
        <f t="array" ref="CQ2000">INDEX($K:$P,ROW(),MATCH(CQ$3,$K$2:$P$2,0))</f>
        <v>#N/A</v>
      </c>
      <c r="CR2000" s="150" t="e" cm="1">
        <f t="array" ref="CR2000">INDEX($K:$P,ROW(),MATCH(CR$3,$K$2:$P$2,0))</f>
        <v>#N/A</v>
      </c>
      <c r="CS2000" s="150" t="e" cm="1">
        <f t="array" ref="CS2000">INDEX($K:$P,ROW(),MATCH(CS$3,$K$2:$P$2,0))</f>
        <v>#N/A</v>
      </c>
      <c r="CT2000" s="150" t="e" cm="1">
        <f t="array" ref="CT2000">INDEX($K:$P,ROW(),MATCH(CT$3,$K$2:$P$2,0))</f>
        <v>#N/A</v>
      </c>
      <c r="CU2000" s="150" t="e" cm="1">
        <f t="array" ref="CU2000">INDEX($K:$P,ROW(),MATCH(CU$3,$K$2:$P$2,0))</f>
        <v>#N/A</v>
      </c>
      <c r="CV2000" s="150" t="e" cm="1">
        <f t="array" ref="CV2000">INDEX($K:$P,ROW(),MATCH(CV$3,$K$2:$P$2,0))</f>
        <v>#N/A</v>
      </c>
      <c r="CW2000" s="150" t="e" cm="1">
        <f t="array" ref="CW2000">INDEX($K:$P,ROW(),MATCH(CW$3,$K$2:$P$2,0))</f>
        <v>#N/A</v>
      </c>
      <c r="CX2000" s="150" t="e" cm="1">
        <f t="array" ref="CX2000">INDEX($K:$P,ROW(),MATCH(CX$3,$K$2:$P$2,0))</f>
        <v>#N/A</v>
      </c>
      <c r="CY2000" s="150" t="e" cm="1">
        <f t="array" ref="CY2000">INDEX($K:$P,ROW(),MATCH(CY$3,$K$2:$P$2,0))</f>
        <v>#N/A</v>
      </c>
      <c r="CZ2000" s="150" t="e" cm="1">
        <f t="array" ref="CZ2000">INDEX($K:$P,ROW(),MATCH(CZ$3,$K$2:$P$2,0))</f>
        <v>#N/A</v>
      </c>
      <c r="DA2000" s="150" t="e" cm="1">
        <f t="array" ref="DA2000">INDEX($K:$P,ROW(),MATCH(DA$3,$K$2:$P$2,0))</f>
        <v>#N/A</v>
      </c>
      <c r="DB2000" s="150" t="e" cm="1">
        <f t="array" ref="DB2000">INDEX($K:$P,ROW(),MATCH(DB$3,$K$2:$P$2,0))</f>
        <v>#N/A</v>
      </c>
      <c r="DC2000" s="150" t="e" cm="1">
        <f t="array" ref="DC2000">INDEX($K:$P,ROW(),MATCH(DC$3,$K$2:$P$2,0))</f>
        <v>#N/A</v>
      </c>
      <c r="DD2000" s="150" t="e" cm="1">
        <f t="array" ref="DD2000">INDEX($K:$P,ROW(),MATCH(DD$3,$K$2:$P$2,0))</f>
        <v>#N/A</v>
      </c>
      <c r="DE2000" s="150" t="e" cm="1">
        <f t="array" ref="DE2000">INDEX($K:$P,ROW(),MATCH(DE$3,$K$2:$P$2,0))</f>
        <v>#N/A</v>
      </c>
      <c r="DF2000" s="150" t="e" cm="1">
        <f t="array" ref="DF2000">INDEX($K:$P,ROW(),MATCH(DF$3,$K$2:$P$2,0))</f>
        <v>#N/A</v>
      </c>
      <c r="DG2000" s="150" t="e" cm="1">
        <f t="array" ref="DG2000">INDEX($K:$P,ROW(),MATCH(DG$3,$K$2:$P$2,0))</f>
        <v>#N/A</v>
      </c>
      <c r="DH2000" s="150" t="e" cm="1">
        <f t="array" ref="DH2000">INDEX($K:$P,ROW(),MATCH(DH$3,$K$2:$P$2,0))</f>
        <v>#N/A</v>
      </c>
      <c r="DI2000" s="150" t="e" cm="1">
        <f t="array" ref="DI2000">INDEX($K:$P,ROW(),MATCH(DI$3,$K$2:$P$2,0))</f>
        <v>#N/A</v>
      </c>
      <c r="DJ2000" s="150" t="e" cm="1">
        <f t="array" ref="DJ2000">INDEX($K:$P,ROW(),MATCH(DJ$3,$K$2:$P$2,0))</f>
        <v>#N/A</v>
      </c>
      <c r="DK2000" s="150" t="e" cm="1">
        <f t="array" ref="DK2000">INDEX($K:$P,ROW(),MATCH(DK$3,$K$2:$P$2,0))</f>
        <v>#N/A</v>
      </c>
      <c r="DL2000" s="150" t="e" cm="1">
        <f t="array" ref="DL2000">INDEX($K:$P,ROW(),MATCH(DL$3,$K$2:$P$2,0))</f>
        <v>#N/A</v>
      </c>
    </row>
    <row r="2001" spans="1:116" x14ac:dyDescent="0.4">
      <c r="A2001" s="12"/>
      <c r="B2001" s="319"/>
      <c r="C2001" s="319"/>
      <c r="D2001" s="317" t="s">
        <v>518</v>
      </c>
      <c r="E2001" s="317" t="str">
        <f t="shared" si="3367"/>
        <v>2001 SPLIT-SV-VR</v>
      </c>
      <c r="G2001" s="242" t="s">
        <v>520</v>
      </c>
      <c r="H2001" s="12"/>
      <c r="I2001" s="60"/>
      <c r="J2001" s="60"/>
      <c r="K2001" s="21">
        <f>1-K2000</f>
        <v>0.5</v>
      </c>
      <c r="L2001" s="21">
        <f t="shared" ref="L2001:P2001" si="3368">1-L2000</f>
        <v>0.5</v>
      </c>
      <c r="M2001" s="21">
        <f t="shared" si="3368"/>
        <v>0.5</v>
      </c>
      <c r="N2001" s="21">
        <f t="shared" si="3368"/>
        <v>0.5</v>
      </c>
      <c r="O2001" s="21">
        <f t="shared" si="3368"/>
        <v>0.5</v>
      </c>
      <c r="P2001" s="21">
        <f t="shared" si="3368"/>
        <v>0.5</v>
      </c>
      <c r="R2001" s="67"/>
      <c r="S2001" s="150" cm="1">
        <f t="array" ref="S2001">INDEX($K:$P,ROW(),MATCH(S$3,$K$2:$P$2,0))</f>
        <v>0.5</v>
      </c>
      <c r="T2001" s="150" cm="1">
        <f t="array" ref="T2001">INDEX($K:$P,ROW(),MATCH(T$3,$K$2:$P$2,0))</f>
        <v>0.5</v>
      </c>
      <c r="U2001" s="150" cm="1">
        <f t="array" ref="U2001">INDEX($K:$P,ROW(),MATCH(U$3,$K$2:$P$2,0))</f>
        <v>0.5</v>
      </c>
      <c r="V2001" s="150" cm="1">
        <f t="array" ref="V2001">INDEX($K:$P,ROW(),MATCH(V$3,$K$2:$P$2,0))</f>
        <v>0.5</v>
      </c>
      <c r="W2001" s="150" cm="1">
        <f t="array" ref="W2001">INDEX($K:$P,ROW(),MATCH(W$3,$K$2:$P$2,0))</f>
        <v>0.5</v>
      </c>
      <c r="X2001" s="150" cm="1">
        <f t="array" ref="X2001">INDEX($K:$P,ROW(),MATCH(X$3,$K$2:$P$2,0))</f>
        <v>0.5</v>
      </c>
      <c r="Y2001" s="150" cm="1">
        <f t="array" ref="Y2001">INDEX($K:$P,ROW(),MATCH(Y$3,$K$2:$P$2,0))</f>
        <v>0.5</v>
      </c>
      <c r="Z2001" s="150" cm="1">
        <f t="array" ref="Z2001">INDEX($K:$P,ROW(),MATCH(Z$3,$K$2:$P$2,0))</f>
        <v>0.5</v>
      </c>
      <c r="AA2001" s="150" cm="1">
        <f t="array" ref="AA2001">INDEX($K:$P,ROW(),MATCH(AA$3,$K$2:$P$2,0))</f>
        <v>0.5</v>
      </c>
      <c r="AB2001" s="150" cm="1">
        <f t="array" ref="AB2001">INDEX($K:$P,ROW(),MATCH(AB$3,$K$2:$P$2,0))</f>
        <v>0.5</v>
      </c>
      <c r="AC2001" s="150" cm="1">
        <f t="array" ref="AC2001">INDEX($K:$P,ROW(),MATCH(AC$3,$K$2:$P$2,0))</f>
        <v>0.5</v>
      </c>
      <c r="AD2001" s="150" cm="1">
        <f t="array" ref="AD2001">INDEX($K:$P,ROW(),MATCH(AD$3,$K$2:$P$2,0))</f>
        <v>0.5</v>
      </c>
      <c r="AE2001" s="150" cm="1">
        <f t="array" ref="AE2001">INDEX($K:$P,ROW(),MATCH(AE$3,$K$2:$P$2,0))</f>
        <v>0.5</v>
      </c>
      <c r="AF2001" s="150" cm="1">
        <f t="array" ref="AF2001">INDEX($K:$P,ROW(),MATCH(AF$3,$K$2:$P$2,0))</f>
        <v>0.5</v>
      </c>
      <c r="AG2001" s="150" cm="1">
        <f t="array" ref="AG2001">INDEX($K:$P,ROW(),MATCH(AG$3,$K$2:$P$2,0))</f>
        <v>0.5</v>
      </c>
      <c r="AH2001" s="150" cm="1">
        <f t="array" ref="AH2001">INDEX($K:$P,ROW(),MATCH(AH$3,$K$2:$P$2,0))</f>
        <v>0.5</v>
      </c>
      <c r="AI2001" s="150" cm="1">
        <f t="array" ref="AI2001">INDEX($K:$P,ROW(),MATCH(AI$3,$K$2:$P$2,0))</f>
        <v>0.5</v>
      </c>
      <c r="AJ2001" s="150" cm="1">
        <f t="array" ref="AJ2001">INDEX($K:$P,ROW(),MATCH(AJ$3,$K$2:$P$2,0))</f>
        <v>0.5</v>
      </c>
      <c r="AK2001" s="150" cm="1">
        <f t="array" ref="AK2001">INDEX($K:$P,ROW(),MATCH(AK$3,$K$2:$P$2,0))</f>
        <v>0.5</v>
      </c>
      <c r="AL2001" s="150" cm="1">
        <f t="array" ref="AL2001">INDEX($K:$P,ROW(),MATCH(AL$3,$K$2:$P$2,0))</f>
        <v>0.5</v>
      </c>
      <c r="AM2001" s="150" cm="1">
        <f t="array" ref="AM2001">INDEX($K:$P,ROW(),MATCH(AM$3,$K$2:$P$2,0))</f>
        <v>0.5</v>
      </c>
      <c r="AN2001" s="150" cm="1">
        <f t="array" ref="AN2001">INDEX($K:$P,ROW(),MATCH(AN$3,$K$2:$P$2,0))</f>
        <v>0.5</v>
      </c>
      <c r="AO2001" s="150" cm="1">
        <f t="array" ref="AO2001">INDEX($K:$P,ROW(),MATCH(AO$3,$K$2:$P$2,0))</f>
        <v>0.5</v>
      </c>
      <c r="AP2001" s="150" cm="1">
        <f t="array" ref="AP2001">INDEX($K:$P,ROW(),MATCH(AP$3,$K$2:$P$2,0))</f>
        <v>0.5</v>
      </c>
      <c r="AQ2001" s="150" cm="1">
        <f t="array" ref="AQ2001">INDEX($K:$P,ROW(),MATCH(AQ$3,$K$2:$P$2,0))</f>
        <v>0.5</v>
      </c>
      <c r="AR2001" s="150" cm="1">
        <f t="array" ref="AR2001">INDEX($K:$P,ROW(),MATCH(AR$3,$K$2:$P$2,0))</f>
        <v>0.5</v>
      </c>
      <c r="AS2001" s="150" cm="1">
        <f t="array" ref="AS2001">INDEX($K:$P,ROW(),MATCH(AS$3,$K$2:$P$2,0))</f>
        <v>0.5</v>
      </c>
      <c r="AT2001" s="150" cm="1">
        <f t="array" ref="AT2001">INDEX($K:$P,ROW(),MATCH(AT$3,$K$2:$P$2,0))</f>
        <v>0.5</v>
      </c>
      <c r="AU2001" s="150" cm="1">
        <f t="array" ref="AU2001">INDEX($K:$P,ROW(),MATCH(AU$3,$K$2:$P$2,0))</f>
        <v>0.5</v>
      </c>
      <c r="AV2001" s="150" cm="1">
        <f t="array" ref="AV2001">INDEX($K:$P,ROW(),MATCH(AV$3,$K$2:$P$2,0))</f>
        <v>0.5</v>
      </c>
      <c r="AW2001" s="150" cm="1">
        <f t="array" ref="AW2001">INDEX($K:$P,ROW(),MATCH(AW$3,$K$2:$P$2,0))</f>
        <v>0.5</v>
      </c>
      <c r="AX2001" s="150" cm="1">
        <f t="array" ref="AX2001">INDEX($K:$P,ROW(),MATCH(AX$3,$K$2:$P$2,0))</f>
        <v>0.5</v>
      </c>
      <c r="AY2001" s="150" cm="1">
        <f t="array" ref="AY2001">INDEX($K:$P,ROW(),MATCH(AY$3,$K$2:$P$2,0))</f>
        <v>0.5</v>
      </c>
      <c r="AZ2001" s="150" cm="1">
        <f t="array" ref="AZ2001">INDEX($K:$P,ROW(),MATCH(AZ$3,$K$2:$P$2,0))</f>
        <v>0.5</v>
      </c>
      <c r="BA2001" s="150" cm="1">
        <f t="array" ref="BA2001">INDEX($K:$P,ROW(),MATCH(BA$3,$K$2:$P$2,0))</f>
        <v>0.5</v>
      </c>
      <c r="BB2001" s="150" cm="1">
        <f t="array" ref="BB2001">INDEX($K:$P,ROW(),MATCH(BB$3,$K$2:$P$2,0))</f>
        <v>0.5</v>
      </c>
      <c r="BC2001" s="150" cm="1">
        <f t="array" ref="BC2001">INDEX($K:$P,ROW(),MATCH(BC$3,$K$2:$P$2,0))</f>
        <v>0.5</v>
      </c>
      <c r="BD2001" s="150" cm="1">
        <f t="array" ref="BD2001">INDEX($K:$P,ROW(),MATCH(BD$3,$K$2:$P$2,0))</f>
        <v>0.5</v>
      </c>
      <c r="BE2001" s="150" cm="1">
        <f t="array" ref="BE2001">INDEX($K:$P,ROW(),MATCH(BE$3,$K$2:$P$2,0))</f>
        <v>0.5</v>
      </c>
      <c r="BF2001" s="150" cm="1">
        <f t="array" ref="BF2001">INDEX($K:$P,ROW(),MATCH(BF$3,$K$2:$P$2,0))</f>
        <v>0.5</v>
      </c>
      <c r="BG2001" s="150" cm="1">
        <f t="array" ref="BG2001">INDEX($K:$P,ROW(),MATCH(BG$3,$K$2:$P$2,0))</f>
        <v>0.5</v>
      </c>
      <c r="BH2001" s="150" cm="1">
        <f t="array" ref="BH2001">INDEX($K:$P,ROW(),MATCH(BH$3,$K$2:$P$2,0))</f>
        <v>0.5</v>
      </c>
      <c r="BI2001" s="150" cm="1">
        <f t="array" ref="BI2001">INDEX($K:$P,ROW(),MATCH(BI$3,$K$2:$P$2,0))</f>
        <v>0.5</v>
      </c>
      <c r="BJ2001" s="150" cm="1">
        <f t="array" ref="BJ2001">INDEX($K:$P,ROW(),MATCH(BJ$3,$K$2:$P$2,0))</f>
        <v>0.5</v>
      </c>
      <c r="BK2001" s="150" cm="1">
        <f t="array" ref="BK2001">INDEX($K:$P,ROW(),MATCH(BK$3,$K$2:$P$2,0))</f>
        <v>0.5</v>
      </c>
      <c r="BL2001" s="150" cm="1">
        <f t="array" ref="BL2001">INDEX($K:$P,ROW(),MATCH(BL$3,$K$2:$P$2,0))</f>
        <v>0.5</v>
      </c>
      <c r="BM2001" s="150" cm="1">
        <f t="array" ref="BM2001">INDEX($K:$P,ROW(),MATCH(BM$3,$K$2:$P$2,0))</f>
        <v>0.5</v>
      </c>
      <c r="BN2001" s="150" cm="1">
        <f t="array" ref="BN2001">INDEX($K:$P,ROW(),MATCH(BN$3,$K$2:$P$2,0))</f>
        <v>0.5</v>
      </c>
      <c r="BO2001" s="150" cm="1">
        <f t="array" ref="BO2001">INDEX($K:$P,ROW(),MATCH(BO$3,$K$2:$P$2,0))</f>
        <v>0.5</v>
      </c>
      <c r="BP2001" s="150" cm="1">
        <f t="array" ref="BP2001">INDEX($K:$P,ROW(),MATCH(BP$3,$K$2:$P$2,0))</f>
        <v>0.5</v>
      </c>
      <c r="BQ2001" s="150" cm="1">
        <f t="array" ref="BQ2001">INDEX($K:$P,ROW(),MATCH(BQ$3,$K$2:$P$2,0))</f>
        <v>0.5</v>
      </c>
      <c r="BR2001" s="150" cm="1">
        <f t="array" ref="BR2001">INDEX($K:$P,ROW(),MATCH(BR$3,$K$2:$P$2,0))</f>
        <v>0.5</v>
      </c>
      <c r="BS2001" s="150" cm="1">
        <f t="array" ref="BS2001">INDEX($K:$P,ROW(),MATCH(BS$3,$K$2:$P$2,0))</f>
        <v>0.5</v>
      </c>
      <c r="BT2001" s="150" cm="1">
        <f t="array" ref="BT2001">INDEX($K:$P,ROW(),MATCH(BT$3,$K$2:$P$2,0))</f>
        <v>0.5</v>
      </c>
      <c r="BU2001" s="150" cm="1">
        <f t="array" ref="BU2001">INDEX($K:$P,ROW(),MATCH(BU$3,$K$2:$P$2,0))</f>
        <v>0.5</v>
      </c>
      <c r="BV2001" s="150" cm="1">
        <f t="array" ref="BV2001">INDEX($K:$P,ROW(),MATCH(BV$3,$K$2:$P$2,0))</f>
        <v>0.5</v>
      </c>
      <c r="BW2001" s="150" cm="1">
        <f t="array" ref="BW2001">INDEX($K:$P,ROW(),MATCH(BW$3,$K$2:$P$2,0))</f>
        <v>0.5</v>
      </c>
      <c r="BX2001" s="150" cm="1">
        <f t="array" ref="BX2001">INDEX($K:$P,ROW(),MATCH(BX$3,$K$2:$P$2,0))</f>
        <v>0.5</v>
      </c>
      <c r="BY2001" s="150" cm="1">
        <f t="array" ref="BY2001">INDEX($K:$P,ROW(),MATCH(BY$3,$K$2:$P$2,0))</f>
        <v>0.5</v>
      </c>
      <c r="BZ2001" s="150" cm="1">
        <f t="array" ref="BZ2001">INDEX($K:$P,ROW(),MATCH(BZ$3,$K$2:$P$2,0))</f>
        <v>0.5</v>
      </c>
      <c r="CA2001" s="150" cm="1">
        <f t="array" ref="CA2001">INDEX($K:$P,ROW(),MATCH(CA$3,$K$2:$P$2,0))</f>
        <v>0.5</v>
      </c>
      <c r="CB2001" s="150" cm="1">
        <f t="array" ref="CB2001">INDEX($K:$P,ROW(),MATCH(CB$3,$K$2:$P$2,0))</f>
        <v>0.5</v>
      </c>
      <c r="CC2001" s="150" cm="1">
        <f t="array" ref="CC2001">INDEX($K:$P,ROW(),MATCH(CC$3,$K$2:$P$2,0))</f>
        <v>0.5</v>
      </c>
      <c r="CD2001" s="150" cm="1">
        <f t="array" ref="CD2001">INDEX($K:$P,ROW(),MATCH(CD$3,$K$2:$P$2,0))</f>
        <v>0.5</v>
      </c>
      <c r="CE2001" s="150" cm="1">
        <f t="array" ref="CE2001">INDEX($K:$P,ROW(),MATCH(CE$3,$K$2:$P$2,0))</f>
        <v>0.5</v>
      </c>
      <c r="CF2001" s="150" cm="1">
        <f t="array" ref="CF2001">INDEX($K:$P,ROW(),MATCH(CF$3,$K$2:$P$2,0))</f>
        <v>0.5</v>
      </c>
      <c r="CG2001" s="150" cm="1">
        <f t="array" ref="CG2001">INDEX($K:$P,ROW(),MATCH(CG$3,$K$2:$P$2,0))</f>
        <v>0.5</v>
      </c>
      <c r="CH2001" s="150" cm="1">
        <f t="array" ref="CH2001">INDEX($K:$P,ROW(),MATCH(CH$3,$K$2:$P$2,0))</f>
        <v>0.5</v>
      </c>
      <c r="CI2001" s="150" cm="1">
        <f t="array" ref="CI2001">INDEX($K:$P,ROW(),MATCH(CI$3,$K$2:$P$2,0))</f>
        <v>0.5</v>
      </c>
      <c r="CJ2001" s="150" cm="1">
        <f t="array" ref="CJ2001">INDEX($K:$P,ROW(),MATCH(CJ$3,$K$2:$P$2,0))</f>
        <v>0.5</v>
      </c>
      <c r="CK2001" s="150" cm="1">
        <f t="array" ref="CK2001">INDEX($K:$P,ROW(),MATCH(CK$3,$K$2:$P$2,0))</f>
        <v>0.5</v>
      </c>
      <c r="CL2001" s="150" cm="1">
        <f t="array" ref="CL2001">INDEX($K:$P,ROW(),MATCH(CL$3,$K$2:$P$2,0))</f>
        <v>0.5</v>
      </c>
      <c r="CN2001" s="150"/>
      <c r="CO2001" s="150" t="e" cm="1">
        <f t="array" ref="CO2001">INDEX($K:$P,ROW(),MATCH(CO$3,$K$2:$P$2,0))</f>
        <v>#N/A</v>
      </c>
      <c r="CP2001" s="150" t="e" cm="1">
        <f t="array" ref="CP2001">INDEX($K:$P,ROW(),MATCH(CP$3,$K$2:$P$2,0))</f>
        <v>#N/A</v>
      </c>
      <c r="CQ2001" s="150" t="e" cm="1">
        <f t="array" ref="CQ2001">INDEX($K:$P,ROW(),MATCH(CQ$3,$K$2:$P$2,0))</f>
        <v>#N/A</v>
      </c>
      <c r="CR2001" s="150" t="e" cm="1">
        <f t="array" ref="CR2001">INDEX($K:$P,ROW(),MATCH(CR$3,$K$2:$P$2,0))</f>
        <v>#N/A</v>
      </c>
      <c r="CS2001" s="150" t="e" cm="1">
        <f t="array" ref="CS2001">INDEX($K:$P,ROW(),MATCH(CS$3,$K$2:$P$2,0))</f>
        <v>#N/A</v>
      </c>
      <c r="CT2001" s="150" t="e" cm="1">
        <f t="array" ref="CT2001">INDEX($K:$P,ROW(),MATCH(CT$3,$K$2:$P$2,0))</f>
        <v>#N/A</v>
      </c>
      <c r="CU2001" s="150" t="e" cm="1">
        <f t="array" ref="CU2001">INDEX($K:$P,ROW(),MATCH(CU$3,$K$2:$P$2,0))</f>
        <v>#N/A</v>
      </c>
      <c r="CV2001" s="150" t="e" cm="1">
        <f t="array" ref="CV2001">INDEX($K:$P,ROW(),MATCH(CV$3,$K$2:$P$2,0))</f>
        <v>#N/A</v>
      </c>
      <c r="CW2001" s="150" t="e" cm="1">
        <f t="array" ref="CW2001">INDEX($K:$P,ROW(),MATCH(CW$3,$K$2:$P$2,0))</f>
        <v>#N/A</v>
      </c>
      <c r="CX2001" s="150" t="e" cm="1">
        <f t="array" ref="CX2001">INDEX($K:$P,ROW(),MATCH(CX$3,$K$2:$P$2,0))</f>
        <v>#N/A</v>
      </c>
      <c r="CY2001" s="150" t="e" cm="1">
        <f t="array" ref="CY2001">INDEX($K:$P,ROW(),MATCH(CY$3,$K$2:$P$2,0))</f>
        <v>#N/A</v>
      </c>
      <c r="CZ2001" s="150" t="e" cm="1">
        <f t="array" ref="CZ2001">INDEX($K:$P,ROW(),MATCH(CZ$3,$K$2:$P$2,0))</f>
        <v>#N/A</v>
      </c>
      <c r="DA2001" s="150" t="e" cm="1">
        <f t="array" ref="DA2001">INDEX($K:$P,ROW(),MATCH(DA$3,$K$2:$P$2,0))</f>
        <v>#N/A</v>
      </c>
      <c r="DB2001" s="150" t="e" cm="1">
        <f t="array" ref="DB2001">INDEX($K:$P,ROW(),MATCH(DB$3,$K$2:$P$2,0))</f>
        <v>#N/A</v>
      </c>
      <c r="DC2001" s="150" t="e" cm="1">
        <f t="array" ref="DC2001">INDEX($K:$P,ROW(),MATCH(DC$3,$K$2:$P$2,0))</f>
        <v>#N/A</v>
      </c>
      <c r="DD2001" s="150" t="e" cm="1">
        <f t="array" ref="DD2001">INDEX($K:$P,ROW(),MATCH(DD$3,$K$2:$P$2,0))</f>
        <v>#N/A</v>
      </c>
      <c r="DE2001" s="150" t="e" cm="1">
        <f t="array" ref="DE2001">INDEX($K:$P,ROW(),MATCH(DE$3,$K$2:$P$2,0))</f>
        <v>#N/A</v>
      </c>
      <c r="DF2001" s="150" t="e" cm="1">
        <f t="array" ref="DF2001">INDEX($K:$P,ROW(),MATCH(DF$3,$K$2:$P$2,0))</f>
        <v>#N/A</v>
      </c>
      <c r="DG2001" s="150" t="e" cm="1">
        <f t="array" ref="DG2001">INDEX($K:$P,ROW(),MATCH(DG$3,$K$2:$P$2,0))</f>
        <v>#N/A</v>
      </c>
      <c r="DH2001" s="150" t="e" cm="1">
        <f t="array" ref="DH2001">INDEX($K:$P,ROW(),MATCH(DH$3,$K$2:$P$2,0))</f>
        <v>#N/A</v>
      </c>
      <c r="DI2001" s="150" t="e" cm="1">
        <f t="array" ref="DI2001">INDEX($K:$P,ROW(),MATCH(DI$3,$K$2:$P$2,0))</f>
        <v>#N/A</v>
      </c>
      <c r="DJ2001" s="150" t="e" cm="1">
        <f t="array" ref="DJ2001">INDEX($K:$P,ROW(),MATCH(DJ$3,$K$2:$P$2,0))</f>
        <v>#N/A</v>
      </c>
      <c r="DK2001" s="150" t="e" cm="1">
        <f t="array" ref="DK2001">INDEX($K:$P,ROW(),MATCH(DK$3,$K$2:$P$2,0))</f>
        <v>#N/A</v>
      </c>
      <c r="DL2001" s="150" t="e" cm="1">
        <f t="array" ref="DL2001">INDEX($K:$P,ROW(),MATCH(DL$3,$K$2:$P$2,0))</f>
        <v>#N/A</v>
      </c>
    </row>
    <row r="2002" spans="1:116" x14ac:dyDescent="0.4">
      <c r="A2002" s="12"/>
      <c r="B2002" s="319"/>
      <c r="C2002" s="319"/>
      <c r="D2002" s="317" t="s">
        <v>518</v>
      </c>
      <c r="E2002" s="317" t="str">
        <f t="shared" si="3367"/>
        <v>2002 SPLIT-SV-VR</v>
      </c>
      <c r="G2002" s="145" t="s">
        <v>62</v>
      </c>
      <c r="H2002" s="12"/>
      <c r="I2002" s="60"/>
      <c r="J2002" s="60"/>
      <c r="K2002" s="34">
        <f>1-SUM(K2000:K2001)</f>
        <v>0</v>
      </c>
      <c r="L2002" s="34">
        <f t="shared" ref="L2002:P2002" si="3369">1-SUM(L2000:L2001)</f>
        <v>0</v>
      </c>
      <c r="M2002" s="34">
        <f t="shared" si="3369"/>
        <v>0</v>
      </c>
      <c r="N2002" s="34">
        <f t="shared" si="3369"/>
        <v>0</v>
      </c>
      <c r="O2002" s="34">
        <f t="shared" si="3369"/>
        <v>0</v>
      </c>
      <c r="P2002" s="34">
        <f t="shared" si="3369"/>
        <v>0</v>
      </c>
      <c r="R2002" s="13"/>
      <c r="S2002" s="76"/>
      <c r="T2002" s="76"/>
      <c r="U2002" s="76"/>
      <c r="V2002" s="76"/>
      <c r="W2002" s="76"/>
      <c r="X2002" s="76"/>
      <c r="Y2002" s="76"/>
      <c r="Z2002" s="76"/>
      <c r="AA2002" s="76"/>
      <c r="AB2002" s="76"/>
      <c r="AC2002" s="76"/>
      <c r="AD2002" s="76"/>
      <c r="AE2002" s="76"/>
      <c r="AF2002" s="76"/>
      <c r="AG2002" s="76"/>
      <c r="AH2002" s="76"/>
      <c r="AI2002" s="76"/>
      <c r="AJ2002" s="76"/>
      <c r="AK2002" s="76"/>
      <c r="AL2002" s="76"/>
      <c r="AM2002" s="76"/>
      <c r="AN2002" s="76"/>
      <c r="AO2002" s="76"/>
      <c r="AP2002" s="76"/>
      <c r="AQ2002" s="76"/>
      <c r="AR2002" s="76"/>
      <c r="AS2002" s="76"/>
      <c r="AT2002" s="76"/>
      <c r="AU2002" s="76"/>
      <c r="AV2002" s="76"/>
      <c r="AW2002" s="76"/>
      <c r="AX2002" s="76"/>
      <c r="AY2002" s="76"/>
      <c r="AZ2002" s="76"/>
      <c r="BA2002" s="76"/>
      <c r="BB2002" s="76"/>
      <c r="BC2002" s="76"/>
      <c r="BD2002" s="76"/>
      <c r="BE2002" s="76"/>
      <c r="BF2002" s="76"/>
      <c r="BG2002" s="76"/>
      <c r="BH2002" s="76"/>
      <c r="BI2002" s="76"/>
      <c r="BJ2002" s="76"/>
      <c r="BK2002" s="76"/>
      <c r="BL2002" s="76"/>
      <c r="BM2002" s="76"/>
      <c r="BN2002" s="76"/>
      <c r="BO2002" s="76"/>
      <c r="BP2002" s="76"/>
      <c r="BQ2002" s="76"/>
      <c r="BR2002" s="76"/>
      <c r="BS2002" s="76"/>
      <c r="BT2002" s="76"/>
      <c r="BU2002" s="76"/>
      <c r="BV2002" s="76"/>
      <c r="BW2002" s="76"/>
      <c r="BX2002" s="76"/>
      <c r="BY2002" s="76"/>
      <c r="BZ2002" s="76"/>
      <c r="CA2002" s="76"/>
      <c r="CB2002" s="76"/>
      <c r="CC2002" s="76"/>
      <c r="CD2002" s="76"/>
      <c r="CE2002" s="76"/>
      <c r="CF2002" s="76"/>
      <c r="CG2002" s="76"/>
      <c r="CH2002" s="76"/>
      <c r="CI2002" s="76"/>
      <c r="CJ2002" s="76"/>
      <c r="CK2002" s="76"/>
      <c r="CL2002" s="76"/>
      <c r="CN2002" s="76"/>
      <c r="CO2002" s="76"/>
      <c r="CP2002" s="76"/>
      <c r="CQ2002" s="76"/>
      <c r="CR2002" s="76"/>
      <c r="CS2002" s="76"/>
      <c r="CT2002" s="76"/>
      <c r="CU2002" s="76"/>
      <c r="CV2002" s="76"/>
      <c r="CW2002" s="76"/>
      <c r="CX2002" s="76"/>
      <c r="CY2002" s="76"/>
      <c r="CZ2002" s="76"/>
      <c r="DA2002" s="76"/>
      <c r="DB2002" s="76"/>
      <c r="DC2002" s="76"/>
      <c r="DD2002" s="76"/>
      <c r="DE2002" s="76"/>
      <c r="DF2002" s="76"/>
      <c r="DG2002" s="76"/>
      <c r="DH2002" s="76"/>
      <c r="DI2002" s="76"/>
      <c r="DJ2002" s="76"/>
      <c r="DK2002" s="76"/>
      <c r="DL2002" s="76"/>
    </row>
    <row r="2003" spans="1:116" x14ac:dyDescent="0.4">
      <c r="A2003" s="12"/>
      <c r="B2003" s="319"/>
      <c r="C2003" s="319"/>
      <c r="D2003" s="317" t="s">
        <v>518</v>
      </c>
      <c r="E2003" s="317" t="str">
        <f t="shared" si="3367"/>
        <v>2003 SPLIT-SV-VR</v>
      </c>
      <c r="G2003" s="95"/>
      <c r="H2003" s="12"/>
      <c r="I2003" s="60"/>
      <c r="J2003" s="60"/>
      <c r="K2003" s="12"/>
      <c r="L2003" s="12"/>
      <c r="M2003" s="12"/>
      <c r="N2003" s="12"/>
      <c r="O2003" s="12"/>
      <c r="P2003" s="12"/>
      <c r="R2003" s="13"/>
      <c r="S2003" s="76"/>
      <c r="T2003" s="76"/>
      <c r="U2003" s="76"/>
      <c r="V2003" s="76"/>
      <c r="W2003" s="76"/>
      <c r="X2003" s="76"/>
      <c r="Y2003" s="76"/>
      <c r="Z2003" s="76"/>
      <c r="AA2003" s="76"/>
      <c r="AB2003" s="76"/>
      <c r="AC2003" s="76"/>
      <c r="AD2003" s="76"/>
      <c r="AE2003" s="76"/>
      <c r="AF2003" s="76"/>
      <c r="AG2003" s="76"/>
      <c r="AH2003" s="76"/>
      <c r="AI2003" s="76"/>
      <c r="AJ2003" s="76"/>
      <c r="AK2003" s="76"/>
      <c r="AL2003" s="76"/>
      <c r="AM2003" s="76"/>
      <c r="AN2003" s="76"/>
      <c r="AO2003" s="76"/>
      <c r="AP2003" s="76"/>
      <c r="AQ2003" s="76"/>
      <c r="AR2003" s="76"/>
      <c r="AS2003" s="76"/>
      <c r="AT2003" s="76"/>
      <c r="AU2003" s="76"/>
      <c r="AV2003" s="76"/>
      <c r="AW2003" s="76"/>
      <c r="AX2003" s="76"/>
      <c r="AY2003" s="76"/>
      <c r="AZ2003" s="76"/>
      <c r="BA2003" s="76"/>
      <c r="BB2003" s="76"/>
      <c r="BC2003" s="76"/>
      <c r="BD2003" s="76"/>
      <c r="BE2003" s="76"/>
      <c r="BF2003" s="76"/>
      <c r="BG2003" s="76"/>
      <c r="BH2003" s="76"/>
      <c r="BI2003" s="76"/>
      <c r="BJ2003" s="76"/>
      <c r="BK2003" s="76"/>
      <c r="BL2003" s="76"/>
      <c r="BM2003" s="76"/>
      <c r="BN2003" s="76"/>
      <c r="BO2003" s="76"/>
      <c r="BP2003" s="76"/>
      <c r="BQ2003" s="76"/>
      <c r="BR2003" s="76"/>
      <c r="BS2003" s="76"/>
      <c r="BT2003" s="76"/>
      <c r="BU2003" s="76"/>
      <c r="BV2003" s="76"/>
      <c r="BW2003" s="76"/>
      <c r="BX2003" s="76"/>
      <c r="BY2003" s="76"/>
      <c r="BZ2003" s="76"/>
      <c r="CA2003" s="76"/>
      <c r="CB2003" s="76"/>
      <c r="CC2003" s="76"/>
      <c r="CD2003" s="76"/>
      <c r="CE2003" s="76"/>
      <c r="CF2003" s="76"/>
      <c r="CG2003" s="76"/>
      <c r="CH2003" s="76"/>
      <c r="CI2003" s="76"/>
      <c r="CJ2003" s="76"/>
      <c r="CK2003" s="76"/>
      <c r="CL2003" s="76"/>
      <c r="CN2003" s="76"/>
      <c r="CO2003" s="76"/>
      <c r="CP2003" s="76"/>
      <c r="CQ2003" s="76"/>
      <c r="CR2003" s="76"/>
      <c r="CS2003" s="76"/>
      <c r="CT2003" s="76"/>
      <c r="CU2003" s="76"/>
      <c r="CV2003" s="76"/>
      <c r="CW2003" s="76"/>
      <c r="CX2003" s="76"/>
      <c r="CY2003" s="76"/>
      <c r="CZ2003" s="76"/>
      <c r="DA2003" s="76"/>
      <c r="DB2003" s="76"/>
      <c r="DC2003" s="76"/>
      <c r="DD2003" s="76"/>
      <c r="DE2003" s="76"/>
      <c r="DF2003" s="76"/>
      <c r="DG2003" s="76"/>
      <c r="DH2003" s="76"/>
      <c r="DI2003" s="76"/>
      <c r="DJ2003" s="76"/>
      <c r="DK2003" s="76"/>
      <c r="DL2003" s="76"/>
    </row>
    <row r="2004" spans="1:116" x14ac:dyDescent="0.4">
      <c r="A2004" s="12"/>
      <c r="B2004" s="319"/>
      <c r="C2004" s="319"/>
      <c r="D2004" s="317" t="s">
        <v>518</v>
      </c>
      <c r="E2004" s="317" t="str">
        <f t="shared" si="3367"/>
        <v>2004 SPLIT-SV-VR</v>
      </c>
      <c r="G2004" s="95" t="str">
        <f>"# of "&amp;G2029&amp;"s:"</f>
        <v># of procedures:</v>
      </c>
      <c r="H2004" s="12"/>
      <c r="I2004" s="60"/>
      <c r="J2004" s="60"/>
      <c r="K2004" s="12"/>
      <c r="L2004" s="12"/>
      <c r="M2004" s="12"/>
      <c r="N2004" s="12"/>
      <c r="O2004" s="12"/>
      <c r="P2004" s="12"/>
      <c r="R2004" s="13"/>
      <c r="S2004" s="76"/>
      <c r="T2004" s="76"/>
      <c r="U2004" s="76"/>
      <c r="V2004" s="76"/>
      <c r="W2004" s="76"/>
      <c r="X2004" s="76"/>
      <c r="Y2004" s="76"/>
      <c r="Z2004" s="76"/>
      <c r="AA2004" s="76"/>
      <c r="AB2004" s="76"/>
      <c r="AC2004" s="76"/>
      <c r="AD2004" s="76"/>
      <c r="AE2004" s="76"/>
      <c r="AF2004" s="76"/>
      <c r="AG2004" s="76"/>
      <c r="AH2004" s="76"/>
      <c r="AI2004" s="76"/>
      <c r="AJ2004" s="76"/>
      <c r="AK2004" s="76"/>
      <c r="AL2004" s="76"/>
      <c r="AM2004" s="76"/>
      <c r="AN2004" s="76"/>
      <c r="AO2004" s="76"/>
      <c r="AP2004" s="76"/>
      <c r="AQ2004" s="76"/>
      <c r="AR2004" s="76"/>
      <c r="AS2004" s="76"/>
      <c r="AT2004" s="76"/>
      <c r="AU2004" s="76"/>
      <c r="AV2004" s="76"/>
      <c r="AW2004" s="76"/>
      <c r="AX2004" s="76"/>
      <c r="AY2004" s="76"/>
      <c r="AZ2004" s="76"/>
      <c r="BA2004" s="76"/>
      <c r="BB2004" s="76"/>
      <c r="BC2004" s="76"/>
      <c r="BD2004" s="76"/>
      <c r="BE2004" s="76"/>
      <c r="BF2004" s="76"/>
      <c r="BG2004" s="76"/>
      <c r="BH2004" s="76"/>
      <c r="BI2004" s="76"/>
      <c r="BJ2004" s="76"/>
      <c r="BK2004" s="76"/>
      <c r="BL2004" s="76"/>
      <c r="BM2004" s="76"/>
      <c r="BN2004" s="76"/>
      <c r="BO2004" s="76"/>
      <c r="BP2004" s="76"/>
      <c r="BQ2004" s="76"/>
      <c r="BR2004" s="76"/>
      <c r="BS2004" s="76"/>
      <c r="BT2004" s="76"/>
      <c r="BU2004" s="76"/>
      <c r="BV2004" s="76"/>
      <c r="BW2004" s="76"/>
      <c r="BX2004" s="76"/>
      <c r="BY2004" s="76"/>
      <c r="BZ2004" s="76"/>
      <c r="CA2004" s="76"/>
      <c r="CB2004" s="76"/>
      <c r="CC2004" s="76"/>
      <c r="CD2004" s="76"/>
      <c r="CE2004" s="76"/>
      <c r="CF2004" s="76"/>
      <c r="CG2004" s="76"/>
      <c r="CH2004" s="76"/>
      <c r="CI2004" s="76"/>
      <c r="CJ2004" s="76"/>
      <c r="CK2004" s="76"/>
      <c r="CL2004" s="76"/>
      <c r="CN2004" s="76"/>
      <c r="CO2004" s="76"/>
      <c r="CP2004" s="76"/>
      <c r="CQ2004" s="76"/>
      <c r="CR2004" s="76"/>
      <c r="CS2004" s="76"/>
      <c r="CT2004" s="76"/>
      <c r="CU2004" s="76"/>
      <c r="CV2004" s="76"/>
      <c r="CW2004" s="76"/>
      <c r="CX2004" s="76"/>
      <c r="CY2004" s="76"/>
      <c r="CZ2004" s="76"/>
      <c r="DA2004" s="76"/>
      <c r="DB2004" s="76"/>
      <c r="DC2004" s="76"/>
      <c r="DD2004" s="76"/>
      <c r="DE2004" s="76"/>
      <c r="DF2004" s="76"/>
      <c r="DG2004" s="76"/>
      <c r="DH2004" s="76"/>
      <c r="DI2004" s="76"/>
      <c r="DJ2004" s="76"/>
      <c r="DK2004" s="76"/>
      <c r="DL2004" s="76"/>
    </row>
    <row r="2005" spans="1:116" x14ac:dyDescent="0.4">
      <c r="A2005" s="12"/>
      <c r="B2005" s="319"/>
      <c r="C2005" s="319"/>
      <c r="D2005" s="317" t="s">
        <v>518</v>
      </c>
      <c r="E2005" s="317" t="str">
        <f t="shared" si="3367"/>
        <v>2005 SPLIT-SV-VR</v>
      </c>
      <c r="G2005" s="145" t="str">
        <f>G2000</f>
        <v>Product A</v>
      </c>
      <c r="H2005" s="12"/>
      <c r="I2005" s="60"/>
      <c r="J2005" s="60"/>
      <c r="K2005" s="34">
        <f ca="1">SUMIF($3:$3,K$2,2005:2005)</f>
        <v>30000</v>
      </c>
      <c r="L2005" s="34">
        <f ca="1">SUMIF($3:$3,L$2,2005:2005)</f>
        <v>30000</v>
      </c>
      <c r="M2005" s="34">
        <f ca="1">SUMIF($3:$3,M$2,2005:2005)</f>
        <v>30000</v>
      </c>
      <c r="N2005" s="34">
        <f ca="1">SUMIF($3:$3,N$2,2005:2005)</f>
        <v>30000</v>
      </c>
      <c r="O2005" s="34">
        <f ca="1">SUMIF($3:$3,O$2,2005:2005)</f>
        <v>30000</v>
      </c>
      <c r="P2005" s="34">
        <f ca="1">SUMIF($3:$3,P$2,2005:2005)</f>
        <v>30000</v>
      </c>
      <c r="R2005" s="13"/>
      <c r="S2005" s="76" cm="1">
        <f t="array" aca="1" ref="S2005" ca="1">S2000*INDIRECT(S1991)</f>
        <v>2500</v>
      </c>
      <c r="T2005" s="76" cm="1">
        <f t="array" aca="1" ref="T2005" ca="1">T2000*INDIRECT(T1991)</f>
        <v>2500</v>
      </c>
      <c r="U2005" s="76" cm="1">
        <f t="array" aca="1" ref="U2005" ca="1">U2000*INDIRECT(U1991)</f>
        <v>2500</v>
      </c>
      <c r="V2005" s="76" cm="1">
        <f t="array" aca="1" ref="V2005" ca="1">V2000*INDIRECT(V1991)</f>
        <v>2500</v>
      </c>
      <c r="W2005" s="76" cm="1">
        <f t="array" aca="1" ref="W2005" ca="1">W2000*INDIRECT(W1991)</f>
        <v>2500</v>
      </c>
      <c r="X2005" s="76" cm="1">
        <f t="array" aca="1" ref="X2005" ca="1">X2000*INDIRECT(X1991)</f>
        <v>2500</v>
      </c>
      <c r="Y2005" s="76" cm="1">
        <f t="array" aca="1" ref="Y2005" ca="1">Y2000*INDIRECT(Y1991)</f>
        <v>2500</v>
      </c>
      <c r="Z2005" s="76" cm="1">
        <f t="array" aca="1" ref="Z2005" ca="1">Z2000*INDIRECT(Z1991)</f>
        <v>2500</v>
      </c>
      <c r="AA2005" s="76" cm="1">
        <f t="array" aca="1" ref="AA2005" ca="1">AA2000*INDIRECT(AA1991)</f>
        <v>2500</v>
      </c>
      <c r="AB2005" s="76" cm="1">
        <f t="array" aca="1" ref="AB2005" ca="1">AB2000*INDIRECT(AB1991)</f>
        <v>2500</v>
      </c>
      <c r="AC2005" s="76" cm="1">
        <f t="array" aca="1" ref="AC2005" ca="1">AC2000*INDIRECT(AC1991)</f>
        <v>2500</v>
      </c>
      <c r="AD2005" s="76" cm="1">
        <f t="array" aca="1" ref="AD2005" ca="1">AD2000*INDIRECT(AD1991)</f>
        <v>2500</v>
      </c>
      <c r="AE2005" s="76" cm="1">
        <f t="array" aca="1" ref="AE2005" ca="1">AE2000*INDIRECT(AE1991)</f>
        <v>2500</v>
      </c>
      <c r="AF2005" s="76" cm="1">
        <f t="array" aca="1" ref="AF2005" ca="1">AF2000*INDIRECT(AF1991)</f>
        <v>2500</v>
      </c>
      <c r="AG2005" s="76" cm="1">
        <f t="array" aca="1" ref="AG2005" ca="1">AG2000*INDIRECT(AG1991)</f>
        <v>2500</v>
      </c>
      <c r="AH2005" s="76" cm="1">
        <f t="array" aca="1" ref="AH2005" ca="1">AH2000*INDIRECT(AH1991)</f>
        <v>2500</v>
      </c>
      <c r="AI2005" s="76" cm="1">
        <f t="array" aca="1" ref="AI2005" ca="1">AI2000*INDIRECT(AI1991)</f>
        <v>2500</v>
      </c>
      <c r="AJ2005" s="76" cm="1">
        <f t="array" aca="1" ref="AJ2005" ca="1">AJ2000*INDIRECT(AJ1991)</f>
        <v>2500</v>
      </c>
      <c r="AK2005" s="76" cm="1">
        <f t="array" aca="1" ref="AK2005" ca="1">AK2000*INDIRECT(AK1991)</f>
        <v>2500</v>
      </c>
      <c r="AL2005" s="76" cm="1">
        <f t="array" aca="1" ref="AL2005" ca="1">AL2000*INDIRECT(AL1991)</f>
        <v>2500</v>
      </c>
      <c r="AM2005" s="76" cm="1">
        <f t="array" aca="1" ref="AM2005" ca="1">AM2000*INDIRECT(AM1991)</f>
        <v>2500</v>
      </c>
      <c r="AN2005" s="76" cm="1">
        <f t="array" aca="1" ref="AN2005" ca="1">AN2000*INDIRECT(AN1991)</f>
        <v>2500</v>
      </c>
      <c r="AO2005" s="76" cm="1">
        <f t="array" aca="1" ref="AO2005" ca="1">AO2000*INDIRECT(AO1991)</f>
        <v>2500</v>
      </c>
      <c r="AP2005" s="76" cm="1">
        <f t="array" aca="1" ref="AP2005" ca="1">AP2000*INDIRECT(AP1991)</f>
        <v>2500</v>
      </c>
      <c r="AQ2005" s="76" cm="1">
        <f t="array" aca="1" ref="AQ2005" ca="1">AQ2000*INDIRECT(AQ1991)</f>
        <v>2500</v>
      </c>
      <c r="AR2005" s="76" cm="1">
        <f t="array" aca="1" ref="AR2005" ca="1">AR2000*INDIRECT(AR1991)</f>
        <v>2500</v>
      </c>
      <c r="AS2005" s="76" cm="1">
        <f t="array" aca="1" ref="AS2005" ca="1">AS2000*INDIRECT(AS1991)</f>
        <v>2500</v>
      </c>
      <c r="AT2005" s="76" cm="1">
        <f t="array" aca="1" ref="AT2005" ca="1">AT2000*INDIRECT(AT1991)</f>
        <v>2500</v>
      </c>
      <c r="AU2005" s="76" cm="1">
        <f t="array" aca="1" ref="AU2005" ca="1">AU2000*INDIRECT(AU1991)</f>
        <v>2500</v>
      </c>
      <c r="AV2005" s="76" cm="1">
        <f t="array" aca="1" ref="AV2005" ca="1">AV2000*INDIRECT(AV1991)</f>
        <v>2500</v>
      </c>
      <c r="AW2005" s="76" cm="1">
        <f t="array" aca="1" ref="AW2005" ca="1">AW2000*INDIRECT(AW1991)</f>
        <v>2500</v>
      </c>
      <c r="AX2005" s="76" cm="1">
        <f t="array" aca="1" ref="AX2005" ca="1">AX2000*INDIRECT(AX1991)</f>
        <v>2500</v>
      </c>
      <c r="AY2005" s="76" cm="1">
        <f t="array" aca="1" ref="AY2005" ca="1">AY2000*INDIRECT(AY1991)</f>
        <v>2500</v>
      </c>
      <c r="AZ2005" s="76" cm="1">
        <f t="array" aca="1" ref="AZ2005" ca="1">AZ2000*INDIRECT(AZ1991)</f>
        <v>2500</v>
      </c>
      <c r="BA2005" s="76" cm="1">
        <f t="array" aca="1" ref="BA2005" ca="1">BA2000*INDIRECT(BA1991)</f>
        <v>2500</v>
      </c>
      <c r="BB2005" s="76" cm="1">
        <f t="array" aca="1" ref="BB2005" ca="1">BB2000*INDIRECT(BB1991)</f>
        <v>2500</v>
      </c>
      <c r="BC2005" s="76" cm="1">
        <f t="array" aca="1" ref="BC2005" ca="1">BC2000*INDIRECT(BC1991)</f>
        <v>2500</v>
      </c>
      <c r="BD2005" s="76" cm="1">
        <f t="array" aca="1" ref="BD2005" ca="1">BD2000*INDIRECT(BD1991)</f>
        <v>2500</v>
      </c>
      <c r="BE2005" s="76" cm="1">
        <f t="array" aca="1" ref="BE2005" ca="1">BE2000*INDIRECT(BE1991)</f>
        <v>2500</v>
      </c>
      <c r="BF2005" s="76" cm="1">
        <f t="array" aca="1" ref="BF2005" ca="1">BF2000*INDIRECT(BF1991)</f>
        <v>2500</v>
      </c>
      <c r="BG2005" s="76" cm="1">
        <f t="array" aca="1" ref="BG2005" ca="1">BG2000*INDIRECT(BG1991)</f>
        <v>2500</v>
      </c>
      <c r="BH2005" s="76" cm="1">
        <f t="array" aca="1" ref="BH2005" ca="1">BH2000*INDIRECT(BH1991)</f>
        <v>2500</v>
      </c>
      <c r="BI2005" s="76" cm="1">
        <f t="array" aca="1" ref="BI2005" ca="1">BI2000*INDIRECT(BI1991)</f>
        <v>2500</v>
      </c>
      <c r="BJ2005" s="76" cm="1">
        <f t="array" aca="1" ref="BJ2005" ca="1">BJ2000*INDIRECT(BJ1991)</f>
        <v>2500</v>
      </c>
      <c r="BK2005" s="76" cm="1">
        <f t="array" aca="1" ref="BK2005" ca="1">BK2000*INDIRECT(BK1991)</f>
        <v>2500</v>
      </c>
      <c r="BL2005" s="76" cm="1">
        <f t="array" aca="1" ref="BL2005" ca="1">BL2000*INDIRECT(BL1991)</f>
        <v>2500</v>
      </c>
      <c r="BM2005" s="76" cm="1">
        <f t="array" aca="1" ref="BM2005" ca="1">BM2000*INDIRECT(BM1991)</f>
        <v>2500</v>
      </c>
      <c r="BN2005" s="76" cm="1">
        <f t="array" aca="1" ref="BN2005" ca="1">BN2000*INDIRECT(BN1991)</f>
        <v>2500</v>
      </c>
      <c r="BO2005" s="76" cm="1">
        <f t="array" aca="1" ref="BO2005" ca="1">BO2000*INDIRECT(BO1991)</f>
        <v>2500</v>
      </c>
      <c r="BP2005" s="76" cm="1">
        <f t="array" aca="1" ref="BP2005" ca="1">BP2000*INDIRECT(BP1991)</f>
        <v>2500</v>
      </c>
      <c r="BQ2005" s="76" cm="1">
        <f t="array" aca="1" ref="BQ2005" ca="1">BQ2000*INDIRECT(BQ1991)</f>
        <v>2500</v>
      </c>
      <c r="BR2005" s="76" cm="1">
        <f t="array" aca="1" ref="BR2005" ca="1">BR2000*INDIRECT(BR1991)</f>
        <v>2500</v>
      </c>
      <c r="BS2005" s="76" cm="1">
        <f t="array" aca="1" ref="BS2005" ca="1">BS2000*INDIRECT(BS1991)</f>
        <v>2500</v>
      </c>
      <c r="BT2005" s="76" cm="1">
        <f t="array" aca="1" ref="BT2005" ca="1">BT2000*INDIRECT(BT1991)</f>
        <v>2500</v>
      </c>
      <c r="BU2005" s="76" cm="1">
        <f t="array" aca="1" ref="BU2005" ca="1">BU2000*INDIRECT(BU1991)</f>
        <v>2500</v>
      </c>
      <c r="BV2005" s="76" cm="1">
        <f t="array" aca="1" ref="BV2005" ca="1">BV2000*INDIRECT(BV1991)</f>
        <v>2500</v>
      </c>
      <c r="BW2005" s="76" cm="1">
        <f t="array" aca="1" ref="BW2005" ca="1">BW2000*INDIRECT(BW1991)</f>
        <v>2500</v>
      </c>
      <c r="BX2005" s="76" cm="1">
        <f t="array" aca="1" ref="BX2005" ca="1">BX2000*INDIRECT(BX1991)</f>
        <v>2500</v>
      </c>
      <c r="BY2005" s="76" cm="1">
        <f t="array" aca="1" ref="BY2005" ca="1">BY2000*INDIRECT(BY1991)</f>
        <v>2500</v>
      </c>
      <c r="BZ2005" s="76" cm="1">
        <f t="array" aca="1" ref="BZ2005" ca="1">BZ2000*INDIRECT(BZ1991)</f>
        <v>2500</v>
      </c>
      <c r="CA2005" s="76" cm="1">
        <f t="array" aca="1" ref="CA2005" ca="1">CA2000*INDIRECT(CA1991)</f>
        <v>2500</v>
      </c>
      <c r="CB2005" s="76" cm="1">
        <f t="array" aca="1" ref="CB2005" ca="1">CB2000*INDIRECT(CB1991)</f>
        <v>2500</v>
      </c>
      <c r="CC2005" s="76" cm="1">
        <f t="array" aca="1" ref="CC2005" ca="1">CC2000*INDIRECT(CC1991)</f>
        <v>2500</v>
      </c>
      <c r="CD2005" s="76" cm="1">
        <f t="array" aca="1" ref="CD2005" ca="1">CD2000*INDIRECT(CD1991)</f>
        <v>2500</v>
      </c>
      <c r="CE2005" s="76" cm="1">
        <f t="array" aca="1" ref="CE2005" ca="1">CE2000*INDIRECT(CE1991)</f>
        <v>2500</v>
      </c>
      <c r="CF2005" s="76" cm="1">
        <f t="array" aca="1" ref="CF2005" ca="1">CF2000*INDIRECT(CF1991)</f>
        <v>2500</v>
      </c>
      <c r="CG2005" s="76" cm="1">
        <f t="array" aca="1" ref="CG2005" ca="1">CG2000*INDIRECT(CG1991)</f>
        <v>2500</v>
      </c>
      <c r="CH2005" s="76" cm="1">
        <f t="array" aca="1" ref="CH2005" ca="1">CH2000*INDIRECT(CH1991)</f>
        <v>2500</v>
      </c>
      <c r="CI2005" s="76" cm="1">
        <f t="array" aca="1" ref="CI2005" ca="1">CI2000*INDIRECT(CI1991)</f>
        <v>2500</v>
      </c>
      <c r="CJ2005" s="76" cm="1">
        <f t="array" aca="1" ref="CJ2005" ca="1">CJ2000*INDIRECT(CJ1991)</f>
        <v>2500</v>
      </c>
      <c r="CK2005" s="76" cm="1">
        <f t="array" aca="1" ref="CK2005" ca="1">CK2000*INDIRECT(CK1991)</f>
        <v>2500</v>
      </c>
      <c r="CL2005" s="76" cm="1">
        <f t="array" aca="1" ref="CL2005" ca="1">CL2000*INDIRECT(CL1991)</f>
        <v>2500</v>
      </c>
      <c r="CN2005" s="76"/>
      <c r="CO2005" s="76" t="e" cm="1">
        <f t="array" aca="1" ref="CO2005" ca="1">CO2000*INDIRECT(CO1991)</f>
        <v>#N/A</v>
      </c>
      <c r="CP2005" s="76" t="e" cm="1">
        <f t="array" aca="1" ref="CP2005" ca="1">CP2000*INDIRECT(CP1991)</f>
        <v>#N/A</v>
      </c>
      <c r="CQ2005" s="76" t="e" cm="1">
        <f t="array" aca="1" ref="CQ2005" ca="1">CQ2000*INDIRECT(CQ1991)</f>
        <v>#N/A</v>
      </c>
      <c r="CR2005" s="76" t="e" cm="1">
        <f t="array" aca="1" ref="CR2005" ca="1">CR2000*INDIRECT(CR1991)</f>
        <v>#N/A</v>
      </c>
      <c r="CS2005" s="76" t="e" cm="1">
        <f t="array" aca="1" ref="CS2005" ca="1">CS2000*INDIRECT(CS1991)</f>
        <v>#N/A</v>
      </c>
      <c r="CT2005" s="76" t="e" cm="1">
        <f t="array" aca="1" ref="CT2005" ca="1">CT2000*INDIRECT(CT1991)</f>
        <v>#N/A</v>
      </c>
      <c r="CU2005" s="76" t="e" cm="1">
        <f t="array" aca="1" ref="CU2005" ca="1">CU2000*INDIRECT(CU1991)</f>
        <v>#N/A</v>
      </c>
      <c r="CV2005" s="76" t="e" cm="1">
        <f t="array" aca="1" ref="CV2005" ca="1">CV2000*INDIRECT(CV1991)</f>
        <v>#N/A</v>
      </c>
      <c r="CW2005" s="76" t="e" cm="1">
        <f t="array" aca="1" ref="CW2005" ca="1">CW2000*INDIRECT(CW1991)</f>
        <v>#N/A</v>
      </c>
      <c r="CX2005" s="76" t="e" cm="1">
        <f t="array" aca="1" ref="CX2005" ca="1">CX2000*INDIRECT(CX1991)</f>
        <v>#N/A</v>
      </c>
      <c r="CY2005" s="76" t="e" cm="1">
        <f t="array" aca="1" ref="CY2005" ca="1">CY2000*INDIRECT(CY1991)</f>
        <v>#N/A</v>
      </c>
      <c r="CZ2005" s="76" t="e" cm="1">
        <f t="array" aca="1" ref="CZ2005" ca="1">CZ2000*INDIRECT(CZ1991)</f>
        <v>#N/A</v>
      </c>
      <c r="DA2005" s="76" t="e" cm="1">
        <f t="array" aca="1" ref="DA2005" ca="1">DA2000*INDIRECT(DA1991)</f>
        <v>#N/A</v>
      </c>
      <c r="DB2005" s="76" t="e" cm="1">
        <f t="array" aca="1" ref="DB2005" ca="1">DB2000*INDIRECT(DB1991)</f>
        <v>#N/A</v>
      </c>
      <c r="DC2005" s="76" t="e" cm="1">
        <f t="array" aca="1" ref="DC2005" ca="1">DC2000*INDIRECT(DC1991)</f>
        <v>#N/A</v>
      </c>
      <c r="DD2005" s="76" t="e" cm="1">
        <f t="array" aca="1" ref="DD2005" ca="1">DD2000*INDIRECT(DD1991)</f>
        <v>#N/A</v>
      </c>
      <c r="DE2005" s="76" t="e" cm="1">
        <f t="array" aca="1" ref="DE2005" ca="1">DE2000*INDIRECT(DE1991)</f>
        <v>#N/A</v>
      </c>
      <c r="DF2005" s="76" t="e" cm="1">
        <f t="array" aca="1" ref="DF2005" ca="1">DF2000*INDIRECT(DF1991)</f>
        <v>#N/A</v>
      </c>
      <c r="DG2005" s="76" t="e" cm="1">
        <f t="array" aca="1" ref="DG2005" ca="1">DG2000*INDIRECT(DG1991)</f>
        <v>#N/A</v>
      </c>
      <c r="DH2005" s="76" t="e" cm="1">
        <f t="array" aca="1" ref="DH2005" ca="1">DH2000*INDIRECT(DH1991)</f>
        <v>#N/A</v>
      </c>
      <c r="DI2005" s="76" t="e" cm="1">
        <f t="array" aca="1" ref="DI2005" ca="1">DI2000*INDIRECT(DI1991)</f>
        <v>#N/A</v>
      </c>
      <c r="DJ2005" s="76" t="e" cm="1">
        <f t="array" aca="1" ref="DJ2005" ca="1">DJ2000*INDIRECT(DJ1991)</f>
        <v>#N/A</v>
      </c>
      <c r="DK2005" s="76" t="e" cm="1">
        <f t="array" aca="1" ref="DK2005" ca="1">DK2000*INDIRECT(DK1991)</f>
        <v>#N/A</v>
      </c>
      <c r="DL2005" s="76" t="e" cm="1">
        <f t="array" aca="1" ref="DL2005" ca="1">DL2000*INDIRECT(DL1991)</f>
        <v>#N/A</v>
      </c>
    </row>
    <row r="2006" spans="1:116" x14ac:dyDescent="0.4">
      <c r="A2006" s="12"/>
      <c r="B2006" s="319"/>
      <c r="C2006" s="319"/>
      <c r="D2006" s="317" t="s">
        <v>518</v>
      </c>
      <c r="E2006" s="317" t="str">
        <f t="shared" si="3367"/>
        <v>2006 SPLIT-SV-VR</v>
      </c>
      <c r="G2006" s="145" t="str">
        <f>G2001</f>
        <v>Product B</v>
      </c>
      <c r="H2006" s="12"/>
      <c r="I2006" s="60"/>
      <c r="J2006" s="60"/>
      <c r="K2006" s="34">
        <f ca="1">SUMIF($3:$3,K$2,2006:2006)</f>
        <v>30000</v>
      </c>
      <c r="L2006" s="34">
        <f ca="1">SUMIF($3:$3,L$2,2006:2006)</f>
        <v>30000</v>
      </c>
      <c r="M2006" s="34">
        <f ca="1">SUMIF($3:$3,M$2,2006:2006)</f>
        <v>30000</v>
      </c>
      <c r="N2006" s="34">
        <f ca="1">SUMIF($3:$3,N$2,2006:2006)</f>
        <v>30000</v>
      </c>
      <c r="O2006" s="34">
        <f ca="1">SUMIF($3:$3,O$2,2006:2006)</f>
        <v>30000</v>
      </c>
      <c r="P2006" s="34">
        <f ca="1">SUMIF($3:$3,P$2,2006:2006)</f>
        <v>30000</v>
      </c>
      <c r="R2006" s="13"/>
      <c r="S2006" s="76" cm="1">
        <f t="array" aca="1" ref="S2006" ca="1">S2001*INDIRECT(S1991)</f>
        <v>2500</v>
      </c>
      <c r="T2006" s="76" cm="1">
        <f t="array" aca="1" ref="T2006" ca="1">T2001*INDIRECT(T1991)</f>
        <v>2500</v>
      </c>
      <c r="U2006" s="76" cm="1">
        <f t="array" aca="1" ref="U2006" ca="1">U2001*INDIRECT(U1991)</f>
        <v>2500</v>
      </c>
      <c r="V2006" s="76" cm="1">
        <f t="array" aca="1" ref="V2006" ca="1">V2001*INDIRECT(V1991)</f>
        <v>2500</v>
      </c>
      <c r="W2006" s="76" cm="1">
        <f t="array" aca="1" ref="W2006" ca="1">W2001*INDIRECT(W1991)</f>
        <v>2500</v>
      </c>
      <c r="X2006" s="76" cm="1">
        <f t="array" aca="1" ref="X2006" ca="1">X2001*INDIRECT(X1991)</f>
        <v>2500</v>
      </c>
      <c r="Y2006" s="76" cm="1">
        <f t="array" aca="1" ref="Y2006" ca="1">Y2001*INDIRECT(Y1991)</f>
        <v>2500</v>
      </c>
      <c r="Z2006" s="76" cm="1">
        <f t="array" aca="1" ref="Z2006" ca="1">Z2001*INDIRECT(Z1991)</f>
        <v>2500</v>
      </c>
      <c r="AA2006" s="76" cm="1">
        <f t="array" aca="1" ref="AA2006" ca="1">AA2001*INDIRECT(AA1991)</f>
        <v>2500</v>
      </c>
      <c r="AB2006" s="76" cm="1">
        <f t="array" aca="1" ref="AB2006" ca="1">AB2001*INDIRECT(AB1991)</f>
        <v>2500</v>
      </c>
      <c r="AC2006" s="76" cm="1">
        <f t="array" aca="1" ref="AC2006" ca="1">AC2001*INDIRECT(AC1991)</f>
        <v>2500</v>
      </c>
      <c r="AD2006" s="76" cm="1">
        <f t="array" aca="1" ref="AD2006" ca="1">AD2001*INDIRECT(AD1991)</f>
        <v>2500</v>
      </c>
      <c r="AE2006" s="76" cm="1">
        <f t="array" aca="1" ref="AE2006" ca="1">AE2001*INDIRECT(AE1991)</f>
        <v>2500</v>
      </c>
      <c r="AF2006" s="76" cm="1">
        <f t="array" aca="1" ref="AF2006" ca="1">AF2001*INDIRECT(AF1991)</f>
        <v>2500</v>
      </c>
      <c r="AG2006" s="76" cm="1">
        <f t="array" aca="1" ref="AG2006" ca="1">AG2001*INDIRECT(AG1991)</f>
        <v>2500</v>
      </c>
      <c r="AH2006" s="76" cm="1">
        <f t="array" aca="1" ref="AH2006" ca="1">AH2001*INDIRECT(AH1991)</f>
        <v>2500</v>
      </c>
      <c r="AI2006" s="76" cm="1">
        <f t="array" aca="1" ref="AI2006" ca="1">AI2001*INDIRECT(AI1991)</f>
        <v>2500</v>
      </c>
      <c r="AJ2006" s="76" cm="1">
        <f t="array" aca="1" ref="AJ2006" ca="1">AJ2001*INDIRECT(AJ1991)</f>
        <v>2500</v>
      </c>
      <c r="AK2006" s="76" cm="1">
        <f t="array" aca="1" ref="AK2006" ca="1">AK2001*INDIRECT(AK1991)</f>
        <v>2500</v>
      </c>
      <c r="AL2006" s="76" cm="1">
        <f t="array" aca="1" ref="AL2006" ca="1">AL2001*INDIRECT(AL1991)</f>
        <v>2500</v>
      </c>
      <c r="AM2006" s="76" cm="1">
        <f t="array" aca="1" ref="AM2006" ca="1">AM2001*INDIRECT(AM1991)</f>
        <v>2500</v>
      </c>
      <c r="AN2006" s="76" cm="1">
        <f t="array" aca="1" ref="AN2006" ca="1">AN2001*INDIRECT(AN1991)</f>
        <v>2500</v>
      </c>
      <c r="AO2006" s="76" cm="1">
        <f t="array" aca="1" ref="AO2006" ca="1">AO2001*INDIRECT(AO1991)</f>
        <v>2500</v>
      </c>
      <c r="AP2006" s="76" cm="1">
        <f t="array" aca="1" ref="AP2006" ca="1">AP2001*INDIRECT(AP1991)</f>
        <v>2500</v>
      </c>
      <c r="AQ2006" s="76" cm="1">
        <f t="array" aca="1" ref="AQ2006" ca="1">AQ2001*INDIRECT(AQ1991)</f>
        <v>2500</v>
      </c>
      <c r="AR2006" s="76" cm="1">
        <f t="array" aca="1" ref="AR2006" ca="1">AR2001*INDIRECT(AR1991)</f>
        <v>2500</v>
      </c>
      <c r="AS2006" s="76" cm="1">
        <f t="array" aca="1" ref="AS2006" ca="1">AS2001*INDIRECT(AS1991)</f>
        <v>2500</v>
      </c>
      <c r="AT2006" s="76" cm="1">
        <f t="array" aca="1" ref="AT2006" ca="1">AT2001*INDIRECT(AT1991)</f>
        <v>2500</v>
      </c>
      <c r="AU2006" s="76" cm="1">
        <f t="array" aca="1" ref="AU2006" ca="1">AU2001*INDIRECT(AU1991)</f>
        <v>2500</v>
      </c>
      <c r="AV2006" s="76" cm="1">
        <f t="array" aca="1" ref="AV2006" ca="1">AV2001*INDIRECT(AV1991)</f>
        <v>2500</v>
      </c>
      <c r="AW2006" s="76" cm="1">
        <f t="array" aca="1" ref="AW2006" ca="1">AW2001*INDIRECT(AW1991)</f>
        <v>2500</v>
      </c>
      <c r="AX2006" s="76" cm="1">
        <f t="array" aca="1" ref="AX2006" ca="1">AX2001*INDIRECT(AX1991)</f>
        <v>2500</v>
      </c>
      <c r="AY2006" s="76" cm="1">
        <f t="array" aca="1" ref="AY2006" ca="1">AY2001*INDIRECT(AY1991)</f>
        <v>2500</v>
      </c>
      <c r="AZ2006" s="76" cm="1">
        <f t="array" aca="1" ref="AZ2006" ca="1">AZ2001*INDIRECT(AZ1991)</f>
        <v>2500</v>
      </c>
      <c r="BA2006" s="76" cm="1">
        <f t="array" aca="1" ref="BA2006" ca="1">BA2001*INDIRECT(BA1991)</f>
        <v>2500</v>
      </c>
      <c r="BB2006" s="76" cm="1">
        <f t="array" aca="1" ref="BB2006" ca="1">BB2001*INDIRECT(BB1991)</f>
        <v>2500</v>
      </c>
      <c r="BC2006" s="76" cm="1">
        <f t="array" aca="1" ref="BC2006" ca="1">BC2001*INDIRECT(BC1991)</f>
        <v>2500</v>
      </c>
      <c r="BD2006" s="76" cm="1">
        <f t="array" aca="1" ref="BD2006" ca="1">BD2001*INDIRECT(BD1991)</f>
        <v>2500</v>
      </c>
      <c r="BE2006" s="76" cm="1">
        <f t="array" aca="1" ref="BE2006" ca="1">BE2001*INDIRECT(BE1991)</f>
        <v>2500</v>
      </c>
      <c r="BF2006" s="76" cm="1">
        <f t="array" aca="1" ref="BF2006" ca="1">BF2001*INDIRECT(BF1991)</f>
        <v>2500</v>
      </c>
      <c r="BG2006" s="76" cm="1">
        <f t="array" aca="1" ref="BG2006" ca="1">BG2001*INDIRECT(BG1991)</f>
        <v>2500</v>
      </c>
      <c r="BH2006" s="76" cm="1">
        <f t="array" aca="1" ref="BH2006" ca="1">BH2001*INDIRECT(BH1991)</f>
        <v>2500</v>
      </c>
      <c r="BI2006" s="76" cm="1">
        <f t="array" aca="1" ref="BI2006" ca="1">BI2001*INDIRECT(BI1991)</f>
        <v>2500</v>
      </c>
      <c r="BJ2006" s="76" cm="1">
        <f t="array" aca="1" ref="BJ2006" ca="1">BJ2001*INDIRECT(BJ1991)</f>
        <v>2500</v>
      </c>
      <c r="BK2006" s="76" cm="1">
        <f t="array" aca="1" ref="BK2006" ca="1">BK2001*INDIRECT(BK1991)</f>
        <v>2500</v>
      </c>
      <c r="BL2006" s="76" cm="1">
        <f t="array" aca="1" ref="BL2006" ca="1">BL2001*INDIRECT(BL1991)</f>
        <v>2500</v>
      </c>
      <c r="BM2006" s="76" cm="1">
        <f t="array" aca="1" ref="BM2006" ca="1">BM2001*INDIRECT(BM1991)</f>
        <v>2500</v>
      </c>
      <c r="BN2006" s="76" cm="1">
        <f t="array" aca="1" ref="BN2006" ca="1">BN2001*INDIRECT(BN1991)</f>
        <v>2500</v>
      </c>
      <c r="BO2006" s="76" cm="1">
        <f t="array" aca="1" ref="BO2006" ca="1">BO2001*INDIRECT(BO1991)</f>
        <v>2500</v>
      </c>
      <c r="BP2006" s="76" cm="1">
        <f t="array" aca="1" ref="BP2006" ca="1">BP2001*INDIRECT(BP1991)</f>
        <v>2500</v>
      </c>
      <c r="BQ2006" s="76" cm="1">
        <f t="array" aca="1" ref="BQ2006" ca="1">BQ2001*INDIRECT(BQ1991)</f>
        <v>2500</v>
      </c>
      <c r="BR2006" s="76" cm="1">
        <f t="array" aca="1" ref="BR2006" ca="1">BR2001*INDIRECT(BR1991)</f>
        <v>2500</v>
      </c>
      <c r="BS2006" s="76" cm="1">
        <f t="array" aca="1" ref="BS2006" ca="1">BS2001*INDIRECT(BS1991)</f>
        <v>2500</v>
      </c>
      <c r="BT2006" s="76" cm="1">
        <f t="array" aca="1" ref="BT2006" ca="1">BT2001*INDIRECT(BT1991)</f>
        <v>2500</v>
      </c>
      <c r="BU2006" s="76" cm="1">
        <f t="array" aca="1" ref="BU2006" ca="1">BU2001*INDIRECT(BU1991)</f>
        <v>2500</v>
      </c>
      <c r="BV2006" s="76" cm="1">
        <f t="array" aca="1" ref="BV2006" ca="1">BV2001*INDIRECT(BV1991)</f>
        <v>2500</v>
      </c>
      <c r="BW2006" s="76" cm="1">
        <f t="array" aca="1" ref="BW2006" ca="1">BW2001*INDIRECT(BW1991)</f>
        <v>2500</v>
      </c>
      <c r="BX2006" s="76" cm="1">
        <f t="array" aca="1" ref="BX2006" ca="1">BX2001*INDIRECT(BX1991)</f>
        <v>2500</v>
      </c>
      <c r="BY2006" s="76" cm="1">
        <f t="array" aca="1" ref="BY2006" ca="1">BY2001*INDIRECT(BY1991)</f>
        <v>2500</v>
      </c>
      <c r="BZ2006" s="76" cm="1">
        <f t="array" aca="1" ref="BZ2006" ca="1">BZ2001*INDIRECT(BZ1991)</f>
        <v>2500</v>
      </c>
      <c r="CA2006" s="76" cm="1">
        <f t="array" aca="1" ref="CA2006" ca="1">CA2001*INDIRECT(CA1991)</f>
        <v>2500</v>
      </c>
      <c r="CB2006" s="76" cm="1">
        <f t="array" aca="1" ref="CB2006" ca="1">CB2001*INDIRECT(CB1991)</f>
        <v>2500</v>
      </c>
      <c r="CC2006" s="76" cm="1">
        <f t="array" aca="1" ref="CC2006" ca="1">CC2001*INDIRECT(CC1991)</f>
        <v>2500</v>
      </c>
      <c r="CD2006" s="76" cm="1">
        <f t="array" aca="1" ref="CD2006" ca="1">CD2001*INDIRECT(CD1991)</f>
        <v>2500</v>
      </c>
      <c r="CE2006" s="76" cm="1">
        <f t="array" aca="1" ref="CE2006" ca="1">CE2001*INDIRECT(CE1991)</f>
        <v>2500</v>
      </c>
      <c r="CF2006" s="76" cm="1">
        <f t="array" aca="1" ref="CF2006" ca="1">CF2001*INDIRECT(CF1991)</f>
        <v>2500</v>
      </c>
      <c r="CG2006" s="76" cm="1">
        <f t="array" aca="1" ref="CG2006" ca="1">CG2001*INDIRECT(CG1991)</f>
        <v>2500</v>
      </c>
      <c r="CH2006" s="76" cm="1">
        <f t="array" aca="1" ref="CH2006" ca="1">CH2001*INDIRECT(CH1991)</f>
        <v>2500</v>
      </c>
      <c r="CI2006" s="76" cm="1">
        <f t="array" aca="1" ref="CI2006" ca="1">CI2001*INDIRECT(CI1991)</f>
        <v>2500</v>
      </c>
      <c r="CJ2006" s="76" cm="1">
        <f t="array" aca="1" ref="CJ2006" ca="1">CJ2001*INDIRECT(CJ1991)</f>
        <v>2500</v>
      </c>
      <c r="CK2006" s="76" cm="1">
        <f t="array" aca="1" ref="CK2006" ca="1">CK2001*INDIRECT(CK1991)</f>
        <v>2500</v>
      </c>
      <c r="CL2006" s="76" cm="1">
        <f t="array" aca="1" ref="CL2006" ca="1">CL2001*INDIRECT(CL1991)</f>
        <v>2500</v>
      </c>
      <c r="CN2006" s="76"/>
      <c r="CO2006" s="76" t="e" cm="1">
        <f t="array" aca="1" ref="CO2006" ca="1">CO2001*INDIRECT(CO1991)</f>
        <v>#N/A</v>
      </c>
      <c r="CP2006" s="76" t="e" cm="1">
        <f t="array" aca="1" ref="CP2006" ca="1">CP2001*INDIRECT(CP1991)</f>
        <v>#N/A</v>
      </c>
      <c r="CQ2006" s="76" t="e" cm="1">
        <f t="array" aca="1" ref="CQ2006" ca="1">CQ2001*INDIRECT(CQ1991)</f>
        <v>#N/A</v>
      </c>
      <c r="CR2006" s="76" t="e" cm="1">
        <f t="array" aca="1" ref="CR2006" ca="1">CR2001*INDIRECT(CR1991)</f>
        <v>#N/A</v>
      </c>
      <c r="CS2006" s="76" t="e" cm="1">
        <f t="array" aca="1" ref="CS2006" ca="1">CS2001*INDIRECT(CS1991)</f>
        <v>#N/A</v>
      </c>
      <c r="CT2006" s="76" t="e" cm="1">
        <f t="array" aca="1" ref="CT2006" ca="1">CT2001*INDIRECT(CT1991)</f>
        <v>#N/A</v>
      </c>
      <c r="CU2006" s="76" t="e" cm="1">
        <f t="array" aca="1" ref="CU2006" ca="1">CU2001*INDIRECT(CU1991)</f>
        <v>#N/A</v>
      </c>
      <c r="CV2006" s="76" t="e" cm="1">
        <f t="array" aca="1" ref="CV2006" ca="1">CV2001*INDIRECT(CV1991)</f>
        <v>#N/A</v>
      </c>
      <c r="CW2006" s="76" t="e" cm="1">
        <f t="array" aca="1" ref="CW2006" ca="1">CW2001*INDIRECT(CW1991)</f>
        <v>#N/A</v>
      </c>
      <c r="CX2006" s="76" t="e" cm="1">
        <f t="array" aca="1" ref="CX2006" ca="1">CX2001*INDIRECT(CX1991)</f>
        <v>#N/A</v>
      </c>
      <c r="CY2006" s="76" t="e" cm="1">
        <f t="array" aca="1" ref="CY2006" ca="1">CY2001*INDIRECT(CY1991)</f>
        <v>#N/A</v>
      </c>
      <c r="CZ2006" s="76" t="e" cm="1">
        <f t="array" aca="1" ref="CZ2006" ca="1">CZ2001*INDIRECT(CZ1991)</f>
        <v>#N/A</v>
      </c>
      <c r="DA2006" s="76" t="e" cm="1">
        <f t="array" aca="1" ref="DA2006" ca="1">DA2001*INDIRECT(DA1991)</f>
        <v>#N/A</v>
      </c>
      <c r="DB2006" s="76" t="e" cm="1">
        <f t="array" aca="1" ref="DB2006" ca="1">DB2001*INDIRECT(DB1991)</f>
        <v>#N/A</v>
      </c>
      <c r="DC2006" s="76" t="e" cm="1">
        <f t="array" aca="1" ref="DC2006" ca="1">DC2001*INDIRECT(DC1991)</f>
        <v>#N/A</v>
      </c>
      <c r="DD2006" s="76" t="e" cm="1">
        <f t="array" aca="1" ref="DD2006" ca="1">DD2001*INDIRECT(DD1991)</f>
        <v>#N/A</v>
      </c>
      <c r="DE2006" s="76" t="e" cm="1">
        <f t="array" aca="1" ref="DE2006" ca="1">DE2001*INDIRECT(DE1991)</f>
        <v>#N/A</v>
      </c>
      <c r="DF2006" s="76" t="e" cm="1">
        <f t="array" aca="1" ref="DF2006" ca="1">DF2001*INDIRECT(DF1991)</f>
        <v>#N/A</v>
      </c>
      <c r="DG2006" s="76" t="e" cm="1">
        <f t="array" aca="1" ref="DG2006" ca="1">DG2001*INDIRECT(DG1991)</f>
        <v>#N/A</v>
      </c>
      <c r="DH2006" s="76" t="e" cm="1">
        <f t="array" aca="1" ref="DH2006" ca="1">DH2001*INDIRECT(DH1991)</f>
        <v>#N/A</v>
      </c>
      <c r="DI2006" s="76" t="e" cm="1">
        <f t="array" aca="1" ref="DI2006" ca="1">DI2001*INDIRECT(DI1991)</f>
        <v>#N/A</v>
      </c>
      <c r="DJ2006" s="76" t="e" cm="1">
        <f t="array" aca="1" ref="DJ2006" ca="1">DJ2001*INDIRECT(DJ1991)</f>
        <v>#N/A</v>
      </c>
      <c r="DK2006" s="76" t="e" cm="1">
        <f t="array" aca="1" ref="DK2006" ca="1">DK2001*INDIRECT(DK1991)</f>
        <v>#N/A</v>
      </c>
      <c r="DL2006" s="76" t="e" cm="1">
        <f t="array" aca="1" ref="DL2006" ca="1">DL2001*INDIRECT(DL1991)</f>
        <v>#N/A</v>
      </c>
    </row>
    <row r="2007" spans="1:116" x14ac:dyDescent="0.4">
      <c r="A2007" s="12"/>
      <c r="B2007" s="319"/>
      <c r="C2007" s="319"/>
      <c r="D2007" s="317" t="s">
        <v>518</v>
      </c>
      <c r="E2007" s="317" t="str">
        <f t="shared" si="3367"/>
        <v>2007 SPLIT-SV-VR</v>
      </c>
      <c r="G2007" s="127"/>
      <c r="H2007" s="12"/>
      <c r="I2007" s="60"/>
      <c r="J2007" s="60"/>
      <c r="K2007" s="12"/>
      <c r="L2007" s="12"/>
      <c r="M2007" s="12"/>
      <c r="N2007" s="12"/>
      <c r="O2007" s="12"/>
      <c r="P2007" s="12"/>
      <c r="R2007" s="13"/>
      <c r="S2007" s="76"/>
      <c r="T2007" s="76"/>
      <c r="U2007" s="76"/>
      <c r="V2007" s="76"/>
      <c r="W2007" s="76"/>
      <c r="X2007" s="76"/>
      <c r="Y2007" s="76"/>
      <c r="Z2007" s="76"/>
      <c r="AA2007" s="76"/>
      <c r="AB2007" s="76"/>
      <c r="AC2007" s="76"/>
      <c r="AD2007" s="76"/>
      <c r="AE2007" s="76"/>
      <c r="AF2007" s="76"/>
      <c r="AG2007" s="76"/>
      <c r="AH2007" s="76"/>
      <c r="AI2007" s="76"/>
      <c r="AJ2007" s="76"/>
      <c r="AK2007" s="76"/>
      <c r="AL2007" s="76"/>
      <c r="AM2007" s="76"/>
      <c r="AN2007" s="76"/>
      <c r="AO2007" s="76"/>
      <c r="AP2007" s="76"/>
      <c r="AQ2007" s="76"/>
      <c r="AR2007" s="76"/>
      <c r="AS2007" s="76"/>
      <c r="AT2007" s="76"/>
      <c r="AU2007" s="76"/>
      <c r="AV2007" s="76"/>
      <c r="AW2007" s="76"/>
      <c r="AX2007" s="76"/>
      <c r="AY2007" s="76"/>
      <c r="AZ2007" s="76"/>
      <c r="BA2007" s="76"/>
      <c r="BB2007" s="76"/>
      <c r="BC2007" s="76"/>
      <c r="BD2007" s="76"/>
      <c r="BE2007" s="76"/>
      <c r="BF2007" s="76"/>
      <c r="BG2007" s="76"/>
      <c r="BH2007" s="76"/>
      <c r="BI2007" s="76"/>
      <c r="BJ2007" s="76"/>
      <c r="BK2007" s="76"/>
      <c r="BL2007" s="76"/>
      <c r="BM2007" s="76"/>
      <c r="BN2007" s="76"/>
      <c r="BO2007" s="76"/>
      <c r="BP2007" s="76"/>
      <c r="BQ2007" s="76"/>
      <c r="BR2007" s="76"/>
      <c r="BS2007" s="76"/>
      <c r="BT2007" s="76"/>
      <c r="BU2007" s="76"/>
      <c r="BV2007" s="76"/>
      <c r="BW2007" s="76"/>
      <c r="BX2007" s="76"/>
      <c r="BY2007" s="76"/>
      <c r="BZ2007" s="76"/>
      <c r="CA2007" s="76"/>
      <c r="CB2007" s="76"/>
      <c r="CC2007" s="76"/>
      <c r="CD2007" s="76"/>
      <c r="CE2007" s="76"/>
      <c r="CF2007" s="76"/>
      <c r="CG2007" s="76"/>
      <c r="CH2007" s="76"/>
      <c r="CI2007" s="76"/>
      <c r="CJ2007" s="76"/>
      <c r="CK2007" s="76"/>
      <c r="CL2007" s="76"/>
      <c r="CN2007" s="76"/>
      <c r="CO2007" s="76"/>
      <c r="CP2007" s="76"/>
      <c r="CQ2007" s="76"/>
      <c r="CR2007" s="76"/>
      <c r="CS2007" s="76"/>
      <c r="CT2007" s="76"/>
      <c r="CU2007" s="76"/>
      <c r="CV2007" s="76"/>
      <c r="CW2007" s="76"/>
      <c r="CX2007" s="76"/>
      <c r="CY2007" s="76"/>
      <c r="CZ2007" s="76"/>
      <c r="DA2007" s="76"/>
      <c r="DB2007" s="76"/>
      <c r="DC2007" s="76"/>
      <c r="DD2007" s="76"/>
      <c r="DE2007" s="76"/>
      <c r="DF2007" s="76"/>
      <c r="DG2007" s="76"/>
      <c r="DH2007" s="76"/>
      <c r="DI2007" s="76"/>
      <c r="DJ2007" s="76"/>
      <c r="DK2007" s="76"/>
      <c r="DL2007" s="76"/>
    </row>
    <row r="2008" spans="1:116" x14ac:dyDescent="0.4">
      <c r="A2008" s="12"/>
      <c r="B2008" s="319"/>
      <c r="C2008" s="319"/>
      <c r="D2008" s="317" t="s">
        <v>518</v>
      </c>
      <c r="E2008" s="317" t="str">
        <f t="shared" si="3367"/>
        <v>2008 SPLIT-SV-VR</v>
      </c>
      <c r="G2008" s="95" t="str">
        <f>"Price/"&amp;G2029&amp;":"</f>
        <v>Price/procedure:</v>
      </c>
      <c r="H2008" s="12"/>
      <c r="I2008" s="60"/>
      <c r="J2008" s="60"/>
      <c r="K2008" s="12"/>
      <c r="L2008" s="12"/>
      <c r="M2008" s="12"/>
      <c r="N2008" s="12"/>
      <c r="O2008" s="12"/>
      <c r="P2008" s="12"/>
      <c r="R2008" s="13"/>
      <c r="S2008" s="76"/>
      <c r="T2008" s="76"/>
      <c r="U2008" s="76"/>
      <c r="V2008" s="76"/>
      <c r="W2008" s="76"/>
      <c r="X2008" s="76"/>
      <c r="Y2008" s="76"/>
      <c r="Z2008" s="76"/>
      <c r="AA2008" s="76"/>
      <c r="AB2008" s="76"/>
      <c r="AC2008" s="76"/>
      <c r="AD2008" s="76"/>
      <c r="AE2008" s="76"/>
      <c r="AF2008" s="76"/>
      <c r="AG2008" s="76"/>
      <c r="AH2008" s="76"/>
      <c r="AI2008" s="76"/>
      <c r="AJ2008" s="76"/>
      <c r="AK2008" s="76"/>
      <c r="AL2008" s="76"/>
      <c r="AM2008" s="76"/>
      <c r="AN2008" s="76"/>
      <c r="AO2008" s="76"/>
      <c r="AP2008" s="76"/>
      <c r="AQ2008" s="76"/>
      <c r="AR2008" s="76"/>
      <c r="AS2008" s="76"/>
      <c r="AT2008" s="76"/>
      <c r="AU2008" s="76"/>
      <c r="AV2008" s="76"/>
      <c r="AW2008" s="76"/>
      <c r="AX2008" s="76"/>
      <c r="AY2008" s="76"/>
      <c r="AZ2008" s="76"/>
      <c r="BA2008" s="76"/>
      <c r="BB2008" s="76"/>
      <c r="BC2008" s="76"/>
      <c r="BD2008" s="76"/>
      <c r="BE2008" s="76"/>
      <c r="BF2008" s="76"/>
      <c r="BG2008" s="76"/>
      <c r="BH2008" s="76"/>
      <c r="BI2008" s="76"/>
      <c r="BJ2008" s="76"/>
      <c r="BK2008" s="76"/>
      <c r="BL2008" s="76"/>
      <c r="BM2008" s="76"/>
      <c r="BN2008" s="76"/>
      <c r="BO2008" s="76"/>
      <c r="BP2008" s="76"/>
      <c r="BQ2008" s="76"/>
      <c r="BR2008" s="76"/>
      <c r="BS2008" s="76"/>
      <c r="BT2008" s="76"/>
      <c r="BU2008" s="76"/>
      <c r="BV2008" s="76"/>
      <c r="BW2008" s="76"/>
      <c r="BX2008" s="76"/>
      <c r="BY2008" s="76"/>
      <c r="BZ2008" s="76"/>
      <c r="CA2008" s="76"/>
      <c r="CB2008" s="76"/>
      <c r="CC2008" s="76"/>
      <c r="CD2008" s="76"/>
      <c r="CE2008" s="76"/>
      <c r="CF2008" s="76"/>
      <c r="CG2008" s="76"/>
      <c r="CH2008" s="76"/>
      <c r="CI2008" s="76"/>
      <c r="CJ2008" s="76"/>
      <c r="CK2008" s="76"/>
      <c r="CL2008" s="76"/>
      <c r="CN2008" s="76"/>
      <c r="CO2008" s="76"/>
      <c r="CP2008" s="76"/>
      <c r="CQ2008" s="76"/>
      <c r="CR2008" s="76"/>
      <c r="CS2008" s="76"/>
      <c r="CT2008" s="76"/>
      <c r="CU2008" s="76"/>
      <c r="CV2008" s="76"/>
      <c r="CW2008" s="76"/>
      <c r="CX2008" s="76"/>
      <c r="CY2008" s="76"/>
      <c r="CZ2008" s="76"/>
      <c r="DA2008" s="76"/>
      <c r="DB2008" s="76"/>
      <c r="DC2008" s="76"/>
      <c r="DD2008" s="76"/>
      <c r="DE2008" s="76"/>
      <c r="DF2008" s="76"/>
      <c r="DG2008" s="76"/>
      <c r="DH2008" s="76"/>
      <c r="DI2008" s="76"/>
      <c r="DJ2008" s="76"/>
      <c r="DK2008" s="76"/>
      <c r="DL2008" s="76"/>
    </row>
    <row r="2009" spans="1:116" x14ac:dyDescent="0.4">
      <c r="A2009" s="12"/>
      <c r="B2009" s="319"/>
      <c r="C2009" s="319"/>
      <c r="D2009" s="317" t="s">
        <v>518</v>
      </c>
      <c r="E2009" s="317" t="str">
        <f t="shared" si="3367"/>
        <v>2009 SPLIT-SV-VR</v>
      </c>
      <c r="G2009" s="145" t="str">
        <f>G2000</f>
        <v>Product A</v>
      </c>
      <c r="H2009" s="12"/>
      <c r="I2009" s="60"/>
      <c r="J2009" s="60"/>
      <c r="K2009" s="61">
        <v>100</v>
      </c>
      <c r="L2009" s="61">
        <v>100</v>
      </c>
      <c r="M2009" s="61">
        <v>100</v>
      </c>
      <c r="N2009" s="61">
        <v>100</v>
      </c>
      <c r="O2009" s="61">
        <v>100</v>
      </c>
      <c r="P2009" s="61">
        <v>100</v>
      </c>
      <c r="R2009" s="67"/>
      <c r="S2009" s="147" cm="1">
        <f t="array" ref="S2009">INDEX($K:$P,ROW(),MATCH(S$3,$K$2:$P$2,0))</f>
        <v>100</v>
      </c>
      <c r="T2009" s="147" cm="1">
        <f t="array" ref="T2009">INDEX($K:$P,ROW(),MATCH(T$3,$K$2:$P$2,0))</f>
        <v>100</v>
      </c>
      <c r="U2009" s="147" cm="1">
        <f t="array" ref="U2009">INDEX($K:$P,ROW(),MATCH(U$3,$K$2:$P$2,0))</f>
        <v>100</v>
      </c>
      <c r="V2009" s="147" cm="1">
        <f t="array" ref="V2009">INDEX($K:$P,ROW(),MATCH(V$3,$K$2:$P$2,0))</f>
        <v>100</v>
      </c>
      <c r="W2009" s="147" cm="1">
        <f t="array" ref="W2009">INDEX($K:$P,ROW(),MATCH(W$3,$K$2:$P$2,0))</f>
        <v>100</v>
      </c>
      <c r="X2009" s="147" cm="1">
        <f t="array" ref="X2009">INDEX($K:$P,ROW(),MATCH(X$3,$K$2:$P$2,0))</f>
        <v>100</v>
      </c>
      <c r="Y2009" s="147" cm="1">
        <f t="array" ref="Y2009">INDEX($K:$P,ROW(),MATCH(Y$3,$K$2:$P$2,0))</f>
        <v>100</v>
      </c>
      <c r="Z2009" s="147" cm="1">
        <f t="array" ref="Z2009">INDEX($K:$P,ROW(),MATCH(Z$3,$K$2:$P$2,0))</f>
        <v>100</v>
      </c>
      <c r="AA2009" s="147" cm="1">
        <f t="array" ref="AA2009">INDEX($K:$P,ROW(),MATCH(AA$3,$K$2:$P$2,0))</f>
        <v>100</v>
      </c>
      <c r="AB2009" s="147" cm="1">
        <f t="array" ref="AB2009">INDEX($K:$P,ROW(),MATCH(AB$3,$K$2:$P$2,0))</f>
        <v>100</v>
      </c>
      <c r="AC2009" s="147" cm="1">
        <f t="array" ref="AC2009">INDEX($K:$P,ROW(),MATCH(AC$3,$K$2:$P$2,0))</f>
        <v>100</v>
      </c>
      <c r="AD2009" s="147" cm="1">
        <f t="array" ref="AD2009">INDEX($K:$P,ROW(),MATCH(AD$3,$K$2:$P$2,0))</f>
        <v>100</v>
      </c>
      <c r="AE2009" s="147" cm="1">
        <f t="array" ref="AE2009">INDEX($K:$P,ROW(),MATCH(AE$3,$K$2:$P$2,0))</f>
        <v>100</v>
      </c>
      <c r="AF2009" s="147" cm="1">
        <f t="array" ref="AF2009">INDEX($K:$P,ROW(),MATCH(AF$3,$K$2:$P$2,0))</f>
        <v>100</v>
      </c>
      <c r="AG2009" s="147" cm="1">
        <f t="array" ref="AG2009">INDEX($K:$P,ROW(),MATCH(AG$3,$K$2:$P$2,0))</f>
        <v>100</v>
      </c>
      <c r="AH2009" s="147" cm="1">
        <f t="array" ref="AH2009">INDEX($K:$P,ROW(),MATCH(AH$3,$K$2:$P$2,0))</f>
        <v>100</v>
      </c>
      <c r="AI2009" s="147" cm="1">
        <f t="array" ref="AI2009">INDEX($K:$P,ROW(),MATCH(AI$3,$K$2:$P$2,0))</f>
        <v>100</v>
      </c>
      <c r="AJ2009" s="147" cm="1">
        <f t="array" ref="AJ2009">INDEX($K:$P,ROW(),MATCH(AJ$3,$K$2:$P$2,0))</f>
        <v>100</v>
      </c>
      <c r="AK2009" s="147" cm="1">
        <f t="array" ref="AK2009">INDEX($K:$P,ROW(),MATCH(AK$3,$K$2:$P$2,0))</f>
        <v>100</v>
      </c>
      <c r="AL2009" s="147" cm="1">
        <f t="array" ref="AL2009">INDEX($K:$P,ROW(),MATCH(AL$3,$K$2:$P$2,0))</f>
        <v>100</v>
      </c>
      <c r="AM2009" s="147" cm="1">
        <f t="array" ref="AM2009">INDEX($K:$P,ROW(),MATCH(AM$3,$K$2:$P$2,0))</f>
        <v>100</v>
      </c>
      <c r="AN2009" s="147" cm="1">
        <f t="array" ref="AN2009">INDEX($K:$P,ROW(),MATCH(AN$3,$K$2:$P$2,0))</f>
        <v>100</v>
      </c>
      <c r="AO2009" s="147" cm="1">
        <f t="array" ref="AO2009">INDEX($K:$P,ROW(),MATCH(AO$3,$K$2:$P$2,0))</f>
        <v>100</v>
      </c>
      <c r="AP2009" s="147" cm="1">
        <f t="array" ref="AP2009">INDEX($K:$P,ROW(),MATCH(AP$3,$K$2:$P$2,0))</f>
        <v>100</v>
      </c>
      <c r="AQ2009" s="147" cm="1">
        <f t="array" ref="AQ2009">INDEX($K:$P,ROW(),MATCH(AQ$3,$K$2:$P$2,0))</f>
        <v>100</v>
      </c>
      <c r="AR2009" s="147" cm="1">
        <f t="array" ref="AR2009">INDEX($K:$P,ROW(),MATCH(AR$3,$K$2:$P$2,0))</f>
        <v>100</v>
      </c>
      <c r="AS2009" s="147" cm="1">
        <f t="array" ref="AS2009">INDEX($K:$P,ROW(),MATCH(AS$3,$K$2:$P$2,0))</f>
        <v>100</v>
      </c>
      <c r="AT2009" s="147" cm="1">
        <f t="array" ref="AT2009">INDEX($K:$P,ROW(),MATCH(AT$3,$K$2:$P$2,0))</f>
        <v>100</v>
      </c>
      <c r="AU2009" s="147" cm="1">
        <f t="array" ref="AU2009">INDEX($K:$P,ROW(),MATCH(AU$3,$K$2:$P$2,0))</f>
        <v>100</v>
      </c>
      <c r="AV2009" s="147" cm="1">
        <f t="array" ref="AV2009">INDEX($K:$P,ROW(),MATCH(AV$3,$K$2:$P$2,0))</f>
        <v>100</v>
      </c>
      <c r="AW2009" s="147" cm="1">
        <f t="array" ref="AW2009">INDEX($K:$P,ROW(),MATCH(AW$3,$K$2:$P$2,0))</f>
        <v>100</v>
      </c>
      <c r="AX2009" s="147" cm="1">
        <f t="array" ref="AX2009">INDEX($K:$P,ROW(),MATCH(AX$3,$K$2:$P$2,0))</f>
        <v>100</v>
      </c>
      <c r="AY2009" s="147" cm="1">
        <f t="array" ref="AY2009">INDEX($K:$P,ROW(),MATCH(AY$3,$K$2:$P$2,0))</f>
        <v>100</v>
      </c>
      <c r="AZ2009" s="147" cm="1">
        <f t="array" ref="AZ2009">INDEX($K:$P,ROW(),MATCH(AZ$3,$K$2:$P$2,0))</f>
        <v>100</v>
      </c>
      <c r="BA2009" s="147" cm="1">
        <f t="array" ref="BA2009">INDEX($K:$P,ROW(),MATCH(BA$3,$K$2:$P$2,0))</f>
        <v>100</v>
      </c>
      <c r="BB2009" s="147" cm="1">
        <f t="array" ref="BB2009">INDEX($K:$P,ROW(),MATCH(BB$3,$K$2:$P$2,0))</f>
        <v>100</v>
      </c>
      <c r="BC2009" s="147" cm="1">
        <f t="array" ref="BC2009">INDEX($K:$P,ROW(),MATCH(BC$3,$K$2:$P$2,0))</f>
        <v>100</v>
      </c>
      <c r="BD2009" s="147" cm="1">
        <f t="array" ref="BD2009">INDEX($K:$P,ROW(),MATCH(BD$3,$K$2:$P$2,0))</f>
        <v>100</v>
      </c>
      <c r="BE2009" s="147" cm="1">
        <f t="array" ref="BE2009">INDEX($K:$P,ROW(),MATCH(BE$3,$K$2:$P$2,0))</f>
        <v>100</v>
      </c>
      <c r="BF2009" s="147" cm="1">
        <f t="array" ref="BF2009">INDEX($K:$P,ROW(),MATCH(BF$3,$K$2:$P$2,0))</f>
        <v>100</v>
      </c>
      <c r="BG2009" s="147" cm="1">
        <f t="array" ref="BG2009">INDEX($K:$P,ROW(),MATCH(BG$3,$K$2:$P$2,0))</f>
        <v>100</v>
      </c>
      <c r="BH2009" s="147" cm="1">
        <f t="array" ref="BH2009">INDEX($K:$P,ROW(),MATCH(BH$3,$K$2:$P$2,0))</f>
        <v>100</v>
      </c>
      <c r="BI2009" s="147" cm="1">
        <f t="array" ref="BI2009">INDEX($K:$P,ROW(),MATCH(BI$3,$K$2:$P$2,0))</f>
        <v>100</v>
      </c>
      <c r="BJ2009" s="147" cm="1">
        <f t="array" ref="BJ2009">INDEX($K:$P,ROW(),MATCH(BJ$3,$K$2:$P$2,0))</f>
        <v>100</v>
      </c>
      <c r="BK2009" s="147" cm="1">
        <f t="array" ref="BK2009">INDEX($K:$P,ROW(),MATCH(BK$3,$K$2:$P$2,0))</f>
        <v>100</v>
      </c>
      <c r="BL2009" s="147" cm="1">
        <f t="array" ref="BL2009">INDEX($K:$P,ROW(),MATCH(BL$3,$K$2:$P$2,0))</f>
        <v>100</v>
      </c>
      <c r="BM2009" s="147" cm="1">
        <f t="array" ref="BM2009">INDEX($K:$P,ROW(),MATCH(BM$3,$K$2:$P$2,0))</f>
        <v>100</v>
      </c>
      <c r="BN2009" s="147" cm="1">
        <f t="array" ref="BN2009">INDEX($K:$P,ROW(),MATCH(BN$3,$K$2:$P$2,0))</f>
        <v>100</v>
      </c>
      <c r="BO2009" s="147" cm="1">
        <f t="array" ref="BO2009">INDEX($K:$P,ROW(),MATCH(BO$3,$K$2:$P$2,0))</f>
        <v>100</v>
      </c>
      <c r="BP2009" s="147" cm="1">
        <f t="array" ref="BP2009">INDEX($K:$P,ROW(),MATCH(BP$3,$K$2:$P$2,0))</f>
        <v>100</v>
      </c>
      <c r="BQ2009" s="147" cm="1">
        <f t="array" ref="BQ2009">INDEX($K:$P,ROW(),MATCH(BQ$3,$K$2:$P$2,0))</f>
        <v>100</v>
      </c>
      <c r="BR2009" s="147" cm="1">
        <f t="array" ref="BR2009">INDEX($K:$P,ROW(),MATCH(BR$3,$K$2:$P$2,0))</f>
        <v>100</v>
      </c>
      <c r="BS2009" s="147" cm="1">
        <f t="array" ref="BS2009">INDEX($K:$P,ROW(),MATCH(BS$3,$K$2:$P$2,0))</f>
        <v>100</v>
      </c>
      <c r="BT2009" s="147" cm="1">
        <f t="array" ref="BT2009">INDEX($K:$P,ROW(),MATCH(BT$3,$K$2:$P$2,0))</f>
        <v>100</v>
      </c>
      <c r="BU2009" s="147" cm="1">
        <f t="array" ref="BU2009">INDEX($K:$P,ROW(),MATCH(BU$3,$K$2:$P$2,0))</f>
        <v>100</v>
      </c>
      <c r="BV2009" s="147" cm="1">
        <f t="array" ref="BV2009">INDEX($K:$P,ROW(),MATCH(BV$3,$K$2:$P$2,0))</f>
        <v>100</v>
      </c>
      <c r="BW2009" s="147" cm="1">
        <f t="array" ref="BW2009">INDEX($K:$P,ROW(),MATCH(BW$3,$K$2:$P$2,0))</f>
        <v>100</v>
      </c>
      <c r="BX2009" s="147" cm="1">
        <f t="array" ref="BX2009">INDEX($K:$P,ROW(),MATCH(BX$3,$K$2:$P$2,0))</f>
        <v>100</v>
      </c>
      <c r="BY2009" s="147" cm="1">
        <f t="array" ref="BY2009">INDEX($K:$P,ROW(),MATCH(BY$3,$K$2:$P$2,0))</f>
        <v>100</v>
      </c>
      <c r="BZ2009" s="147" cm="1">
        <f t="array" ref="BZ2009">INDEX($K:$P,ROW(),MATCH(BZ$3,$K$2:$P$2,0))</f>
        <v>100</v>
      </c>
      <c r="CA2009" s="147" cm="1">
        <f t="array" ref="CA2009">INDEX($K:$P,ROW(),MATCH(CA$3,$K$2:$P$2,0))</f>
        <v>100</v>
      </c>
      <c r="CB2009" s="147" cm="1">
        <f t="array" ref="CB2009">INDEX($K:$P,ROW(),MATCH(CB$3,$K$2:$P$2,0))</f>
        <v>100</v>
      </c>
      <c r="CC2009" s="147" cm="1">
        <f t="array" ref="CC2009">INDEX($K:$P,ROW(),MATCH(CC$3,$K$2:$P$2,0))</f>
        <v>100</v>
      </c>
      <c r="CD2009" s="147" cm="1">
        <f t="array" ref="CD2009">INDEX($K:$P,ROW(),MATCH(CD$3,$K$2:$P$2,0))</f>
        <v>100</v>
      </c>
      <c r="CE2009" s="147" cm="1">
        <f t="array" ref="CE2009">INDEX($K:$P,ROW(),MATCH(CE$3,$K$2:$P$2,0))</f>
        <v>100</v>
      </c>
      <c r="CF2009" s="147" cm="1">
        <f t="array" ref="CF2009">INDEX($K:$P,ROW(),MATCH(CF$3,$K$2:$P$2,0))</f>
        <v>100</v>
      </c>
      <c r="CG2009" s="147" cm="1">
        <f t="array" ref="CG2009">INDEX($K:$P,ROW(),MATCH(CG$3,$K$2:$P$2,0))</f>
        <v>100</v>
      </c>
      <c r="CH2009" s="147" cm="1">
        <f t="array" ref="CH2009">INDEX($K:$P,ROW(),MATCH(CH$3,$K$2:$P$2,0))</f>
        <v>100</v>
      </c>
      <c r="CI2009" s="147" cm="1">
        <f t="array" ref="CI2009">INDEX($K:$P,ROW(),MATCH(CI$3,$K$2:$P$2,0))</f>
        <v>100</v>
      </c>
      <c r="CJ2009" s="147" cm="1">
        <f t="array" ref="CJ2009">INDEX($K:$P,ROW(),MATCH(CJ$3,$K$2:$P$2,0))</f>
        <v>100</v>
      </c>
      <c r="CK2009" s="147" cm="1">
        <f t="array" ref="CK2009">INDEX($K:$P,ROW(),MATCH(CK$3,$K$2:$P$2,0))</f>
        <v>100</v>
      </c>
      <c r="CL2009" s="147" cm="1">
        <f t="array" ref="CL2009">INDEX($K:$P,ROW(),MATCH(CL$3,$K$2:$P$2,0))</f>
        <v>100</v>
      </c>
      <c r="CN2009" s="147"/>
      <c r="CO2009" s="147" t="e" cm="1">
        <f t="array" ref="CO2009">INDEX($K:$P,ROW(),MATCH(CO$3,$K$2:$P$2,0))</f>
        <v>#N/A</v>
      </c>
      <c r="CP2009" s="147" t="e" cm="1">
        <f t="array" ref="CP2009">INDEX($K:$P,ROW(),MATCH(CP$3,$K$2:$P$2,0))</f>
        <v>#N/A</v>
      </c>
      <c r="CQ2009" s="147" t="e" cm="1">
        <f t="array" ref="CQ2009">INDEX($K:$P,ROW(),MATCH(CQ$3,$K$2:$P$2,0))</f>
        <v>#N/A</v>
      </c>
      <c r="CR2009" s="147" t="e" cm="1">
        <f t="array" ref="CR2009">INDEX($K:$P,ROW(),MATCH(CR$3,$K$2:$P$2,0))</f>
        <v>#N/A</v>
      </c>
      <c r="CS2009" s="147" t="e" cm="1">
        <f t="array" ref="CS2009">INDEX($K:$P,ROW(),MATCH(CS$3,$K$2:$P$2,0))</f>
        <v>#N/A</v>
      </c>
      <c r="CT2009" s="147" t="e" cm="1">
        <f t="array" ref="CT2009">INDEX($K:$P,ROW(),MATCH(CT$3,$K$2:$P$2,0))</f>
        <v>#N/A</v>
      </c>
      <c r="CU2009" s="147" t="e" cm="1">
        <f t="array" ref="CU2009">INDEX($K:$P,ROW(),MATCH(CU$3,$K$2:$P$2,0))</f>
        <v>#N/A</v>
      </c>
      <c r="CV2009" s="147" t="e" cm="1">
        <f t="array" ref="CV2009">INDEX($K:$P,ROW(),MATCH(CV$3,$K$2:$P$2,0))</f>
        <v>#N/A</v>
      </c>
      <c r="CW2009" s="147" t="e" cm="1">
        <f t="array" ref="CW2009">INDEX($K:$P,ROW(),MATCH(CW$3,$K$2:$P$2,0))</f>
        <v>#N/A</v>
      </c>
      <c r="CX2009" s="147" t="e" cm="1">
        <f t="array" ref="CX2009">INDEX($K:$P,ROW(),MATCH(CX$3,$K$2:$P$2,0))</f>
        <v>#N/A</v>
      </c>
      <c r="CY2009" s="147" t="e" cm="1">
        <f t="array" ref="CY2009">INDEX($K:$P,ROW(),MATCH(CY$3,$K$2:$P$2,0))</f>
        <v>#N/A</v>
      </c>
      <c r="CZ2009" s="147" t="e" cm="1">
        <f t="array" ref="CZ2009">INDEX($K:$P,ROW(),MATCH(CZ$3,$K$2:$P$2,0))</f>
        <v>#N/A</v>
      </c>
      <c r="DA2009" s="147" t="e" cm="1">
        <f t="array" ref="DA2009">INDEX($K:$P,ROW(),MATCH(DA$3,$K$2:$P$2,0))</f>
        <v>#N/A</v>
      </c>
      <c r="DB2009" s="147" t="e" cm="1">
        <f t="array" ref="DB2009">INDEX($K:$P,ROW(),MATCH(DB$3,$K$2:$P$2,0))</f>
        <v>#N/A</v>
      </c>
      <c r="DC2009" s="147" t="e" cm="1">
        <f t="array" ref="DC2009">INDEX($K:$P,ROW(),MATCH(DC$3,$K$2:$P$2,0))</f>
        <v>#N/A</v>
      </c>
      <c r="DD2009" s="147" t="e" cm="1">
        <f t="array" ref="DD2009">INDEX($K:$P,ROW(),MATCH(DD$3,$K$2:$P$2,0))</f>
        <v>#N/A</v>
      </c>
      <c r="DE2009" s="147" t="e" cm="1">
        <f t="array" ref="DE2009">INDEX($K:$P,ROW(),MATCH(DE$3,$K$2:$P$2,0))</f>
        <v>#N/A</v>
      </c>
      <c r="DF2009" s="147" t="e" cm="1">
        <f t="array" ref="DF2009">INDEX($K:$P,ROW(),MATCH(DF$3,$K$2:$P$2,0))</f>
        <v>#N/A</v>
      </c>
      <c r="DG2009" s="147" t="e" cm="1">
        <f t="array" ref="DG2009">INDEX($K:$P,ROW(),MATCH(DG$3,$K$2:$P$2,0))</f>
        <v>#N/A</v>
      </c>
      <c r="DH2009" s="147" t="e" cm="1">
        <f t="array" ref="DH2009">INDEX($K:$P,ROW(),MATCH(DH$3,$K$2:$P$2,0))</f>
        <v>#N/A</v>
      </c>
      <c r="DI2009" s="147" t="e" cm="1">
        <f t="array" ref="DI2009">INDEX($K:$P,ROW(),MATCH(DI$3,$K$2:$P$2,0))</f>
        <v>#N/A</v>
      </c>
      <c r="DJ2009" s="147" t="e" cm="1">
        <f t="array" ref="DJ2009">INDEX($K:$P,ROW(),MATCH(DJ$3,$K$2:$P$2,0))</f>
        <v>#N/A</v>
      </c>
      <c r="DK2009" s="147" t="e" cm="1">
        <f t="array" ref="DK2009">INDEX($K:$P,ROW(),MATCH(DK$3,$K$2:$P$2,0))</f>
        <v>#N/A</v>
      </c>
      <c r="DL2009" s="147" t="e" cm="1">
        <f t="array" ref="DL2009">INDEX($K:$P,ROW(),MATCH(DL$3,$K$2:$P$2,0))</f>
        <v>#N/A</v>
      </c>
    </row>
    <row r="2010" spans="1:116" x14ac:dyDescent="0.4">
      <c r="A2010" s="12"/>
      <c r="B2010" s="319"/>
      <c r="C2010" s="319"/>
      <c r="D2010" s="317" t="s">
        <v>518</v>
      </c>
      <c r="E2010" s="317" t="str">
        <f t="shared" si="3367"/>
        <v>2010 SPLIT-SV-VR</v>
      </c>
      <c r="G2010" s="145" t="str">
        <f>G2001</f>
        <v>Product B</v>
      </c>
      <c r="H2010" s="12"/>
      <c r="I2010" s="60"/>
      <c r="J2010" s="60"/>
      <c r="K2010" s="61">
        <v>200</v>
      </c>
      <c r="L2010" s="61">
        <v>200</v>
      </c>
      <c r="M2010" s="61">
        <v>200</v>
      </c>
      <c r="N2010" s="61">
        <v>200</v>
      </c>
      <c r="O2010" s="61">
        <v>200</v>
      </c>
      <c r="P2010" s="61">
        <v>200</v>
      </c>
      <c r="R2010" s="13"/>
      <c r="S2010" s="147" cm="1">
        <f t="array" ref="S2010">INDEX($K:$P,ROW(),MATCH(S$3,$K$2:$P$2,0))</f>
        <v>200</v>
      </c>
      <c r="T2010" s="147" cm="1">
        <f t="array" ref="T2010">INDEX($K:$P,ROW(),MATCH(T$3,$K$2:$P$2,0))</f>
        <v>200</v>
      </c>
      <c r="U2010" s="147" cm="1">
        <f t="array" ref="U2010">INDEX($K:$P,ROW(),MATCH(U$3,$K$2:$P$2,0))</f>
        <v>200</v>
      </c>
      <c r="V2010" s="147" cm="1">
        <f t="array" ref="V2010">INDEX($K:$P,ROW(),MATCH(V$3,$K$2:$P$2,0))</f>
        <v>200</v>
      </c>
      <c r="W2010" s="147" cm="1">
        <f t="array" ref="W2010">INDEX($K:$P,ROW(),MATCH(W$3,$K$2:$P$2,0))</f>
        <v>200</v>
      </c>
      <c r="X2010" s="147" cm="1">
        <f t="array" ref="X2010">INDEX($K:$P,ROW(),MATCH(X$3,$K$2:$P$2,0))</f>
        <v>200</v>
      </c>
      <c r="Y2010" s="147" cm="1">
        <f t="array" ref="Y2010">INDEX($K:$P,ROW(),MATCH(Y$3,$K$2:$P$2,0))</f>
        <v>200</v>
      </c>
      <c r="Z2010" s="147" cm="1">
        <f t="array" ref="Z2010">INDEX($K:$P,ROW(),MATCH(Z$3,$K$2:$P$2,0))</f>
        <v>200</v>
      </c>
      <c r="AA2010" s="147" cm="1">
        <f t="array" ref="AA2010">INDEX($K:$P,ROW(),MATCH(AA$3,$K$2:$P$2,0))</f>
        <v>200</v>
      </c>
      <c r="AB2010" s="147" cm="1">
        <f t="array" ref="AB2010">INDEX($K:$P,ROW(),MATCH(AB$3,$K$2:$P$2,0))</f>
        <v>200</v>
      </c>
      <c r="AC2010" s="147" cm="1">
        <f t="array" ref="AC2010">INDEX($K:$P,ROW(),MATCH(AC$3,$K$2:$P$2,0))</f>
        <v>200</v>
      </c>
      <c r="AD2010" s="147" cm="1">
        <f t="array" ref="AD2010">INDEX($K:$P,ROW(),MATCH(AD$3,$K$2:$P$2,0))</f>
        <v>200</v>
      </c>
      <c r="AE2010" s="147" cm="1">
        <f t="array" ref="AE2010">INDEX($K:$P,ROW(),MATCH(AE$3,$K$2:$P$2,0))</f>
        <v>200</v>
      </c>
      <c r="AF2010" s="147" cm="1">
        <f t="array" ref="AF2010">INDEX($K:$P,ROW(),MATCH(AF$3,$K$2:$P$2,0))</f>
        <v>200</v>
      </c>
      <c r="AG2010" s="147" cm="1">
        <f t="array" ref="AG2010">INDEX($K:$P,ROW(),MATCH(AG$3,$K$2:$P$2,0))</f>
        <v>200</v>
      </c>
      <c r="AH2010" s="147" cm="1">
        <f t="array" ref="AH2010">INDEX($K:$P,ROW(),MATCH(AH$3,$K$2:$P$2,0))</f>
        <v>200</v>
      </c>
      <c r="AI2010" s="147" cm="1">
        <f t="array" ref="AI2010">INDEX($K:$P,ROW(),MATCH(AI$3,$K$2:$P$2,0))</f>
        <v>200</v>
      </c>
      <c r="AJ2010" s="147" cm="1">
        <f t="array" ref="AJ2010">INDEX($K:$P,ROW(),MATCH(AJ$3,$K$2:$P$2,0))</f>
        <v>200</v>
      </c>
      <c r="AK2010" s="147" cm="1">
        <f t="array" ref="AK2010">INDEX($K:$P,ROW(),MATCH(AK$3,$K$2:$P$2,0))</f>
        <v>200</v>
      </c>
      <c r="AL2010" s="147" cm="1">
        <f t="array" ref="AL2010">INDEX($K:$P,ROW(),MATCH(AL$3,$K$2:$P$2,0))</f>
        <v>200</v>
      </c>
      <c r="AM2010" s="147" cm="1">
        <f t="array" ref="AM2010">INDEX($K:$P,ROW(),MATCH(AM$3,$K$2:$P$2,0))</f>
        <v>200</v>
      </c>
      <c r="AN2010" s="147" cm="1">
        <f t="array" ref="AN2010">INDEX($K:$P,ROW(),MATCH(AN$3,$K$2:$P$2,0))</f>
        <v>200</v>
      </c>
      <c r="AO2010" s="147" cm="1">
        <f t="array" ref="AO2010">INDEX($K:$P,ROW(),MATCH(AO$3,$K$2:$P$2,0))</f>
        <v>200</v>
      </c>
      <c r="AP2010" s="147" cm="1">
        <f t="array" ref="AP2010">INDEX($K:$P,ROW(),MATCH(AP$3,$K$2:$P$2,0))</f>
        <v>200</v>
      </c>
      <c r="AQ2010" s="147" cm="1">
        <f t="array" ref="AQ2010">INDEX($K:$P,ROW(),MATCH(AQ$3,$K$2:$P$2,0))</f>
        <v>200</v>
      </c>
      <c r="AR2010" s="147" cm="1">
        <f t="array" ref="AR2010">INDEX($K:$P,ROW(),MATCH(AR$3,$K$2:$P$2,0))</f>
        <v>200</v>
      </c>
      <c r="AS2010" s="147" cm="1">
        <f t="array" ref="AS2010">INDEX($K:$P,ROW(),MATCH(AS$3,$K$2:$P$2,0))</f>
        <v>200</v>
      </c>
      <c r="AT2010" s="147" cm="1">
        <f t="array" ref="AT2010">INDEX($K:$P,ROW(),MATCH(AT$3,$K$2:$P$2,0))</f>
        <v>200</v>
      </c>
      <c r="AU2010" s="147" cm="1">
        <f t="array" ref="AU2010">INDEX($K:$P,ROW(),MATCH(AU$3,$K$2:$P$2,0))</f>
        <v>200</v>
      </c>
      <c r="AV2010" s="147" cm="1">
        <f t="array" ref="AV2010">INDEX($K:$P,ROW(),MATCH(AV$3,$K$2:$P$2,0))</f>
        <v>200</v>
      </c>
      <c r="AW2010" s="147" cm="1">
        <f t="array" ref="AW2010">INDEX($K:$P,ROW(),MATCH(AW$3,$K$2:$P$2,0))</f>
        <v>200</v>
      </c>
      <c r="AX2010" s="147" cm="1">
        <f t="array" ref="AX2010">INDEX($K:$P,ROW(),MATCH(AX$3,$K$2:$P$2,0))</f>
        <v>200</v>
      </c>
      <c r="AY2010" s="147" cm="1">
        <f t="array" ref="AY2010">INDEX($K:$P,ROW(),MATCH(AY$3,$K$2:$P$2,0))</f>
        <v>200</v>
      </c>
      <c r="AZ2010" s="147" cm="1">
        <f t="array" ref="AZ2010">INDEX($K:$P,ROW(),MATCH(AZ$3,$K$2:$P$2,0))</f>
        <v>200</v>
      </c>
      <c r="BA2010" s="147" cm="1">
        <f t="array" ref="BA2010">INDEX($K:$P,ROW(),MATCH(BA$3,$K$2:$P$2,0))</f>
        <v>200</v>
      </c>
      <c r="BB2010" s="147" cm="1">
        <f t="array" ref="BB2010">INDEX($K:$P,ROW(),MATCH(BB$3,$K$2:$P$2,0))</f>
        <v>200</v>
      </c>
      <c r="BC2010" s="147" cm="1">
        <f t="array" ref="BC2010">INDEX($K:$P,ROW(),MATCH(BC$3,$K$2:$P$2,0))</f>
        <v>200</v>
      </c>
      <c r="BD2010" s="147" cm="1">
        <f t="array" ref="BD2010">INDEX($K:$P,ROW(),MATCH(BD$3,$K$2:$P$2,0))</f>
        <v>200</v>
      </c>
      <c r="BE2010" s="147" cm="1">
        <f t="array" ref="BE2010">INDEX($K:$P,ROW(),MATCH(BE$3,$K$2:$P$2,0))</f>
        <v>200</v>
      </c>
      <c r="BF2010" s="147" cm="1">
        <f t="array" ref="BF2010">INDEX($K:$P,ROW(),MATCH(BF$3,$K$2:$P$2,0))</f>
        <v>200</v>
      </c>
      <c r="BG2010" s="147" cm="1">
        <f t="array" ref="BG2010">INDEX($K:$P,ROW(),MATCH(BG$3,$K$2:$P$2,0))</f>
        <v>200</v>
      </c>
      <c r="BH2010" s="147" cm="1">
        <f t="array" ref="BH2010">INDEX($K:$P,ROW(),MATCH(BH$3,$K$2:$P$2,0))</f>
        <v>200</v>
      </c>
      <c r="BI2010" s="147" cm="1">
        <f t="array" ref="BI2010">INDEX($K:$P,ROW(),MATCH(BI$3,$K$2:$P$2,0))</f>
        <v>200</v>
      </c>
      <c r="BJ2010" s="147" cm="1">
        <f t="array" ref="BJ2010">INDEX($K:$P,ROW(),MATCH(BJ$3,$K$2:$P$2,0))</f>
        <v>200</v>
      </c>
      <c r="BK2010" s="147" cm="1">
        <f t="array" ref="BK2010">INDEX($K:$P,ROW(),MATCH(BK$3,$K$2:$P$2,0))</f>
        <v>200</v>
      </c>
      <c r="BL2010" s="147" cm="1">
        <f t="array" ref="BL2010">INDEX($K:$P,ROW(),MATCH(BL$3,$K$2:$P$2,0))</f>
        <v>200</v>
      </c>
      <c r="BM2010" s="147" cm="1">
        <f t="array" ref="BM2010">INDEX($K:$P,ROW(),MATCH(BM$3,$K$2:$P$2,0))</f>
        <v>200</v>
      </c>
      <c r="BN2010" s="147" cm="1">
        <f t="array" ref="BN2010">INDEX($K:$P,ROW(),MATCH(BN$3,$K$2:$P$2,0))</f>
        <v>200</v>
      </c>
      <c r="BO2010" s="147" cm="1">
        <f t="array" ref="BO2010">INDEX($K:$P,ROW(),MATCH(BO$3,$K$2:$P$2,0))</f>
        <v>200</v>
      </c>
      <c r="BP2010" s="147" cm="1">
        <f t="array" ref="BP2010">INDEX($K:$P,ROW(),MATCH(BP$3,$K$2:$P$2,0))</f>
        <v>200</v>
      </c>
      <c r="BQ2010" s="147" cm="1">
        <f t="array" ref="BQ2010">INDEX($K:$P,ROW(),MATCH(BQ$3,$K$2:$P$2,0))</f>
        <v>200</v>
      </c>
      <c r="BR2010" s="147" cm="1">
        <f t="array" ref="BR2010">INDEX($K:$P,ROW(),MATCH(BR$3,$K$2:$P$2,0))</f>
        <v>200</v>
      </c>
      <c r="BS2010" s="147" cm="1">
        <f t="array" ref="BS2010">INDEX($K:$P,ROW(),MATCH(BS$3,$K$2:$P$2,0))</f>
        <v>200</v>
      </c>
      <c r="BT2010" s="147" cm="1">
        <f t="array" ref="BT2010">INDEX($K:$P,ROW(),MATCH(BT$3,$K$2:$P$2,0))</f>
        <v>200</v>
      </c>
      <c r="BU2010" s="147" cm="1">
        <f t="array" ref="BU2010">INDEX($K:$P,ROW(),MATCH(BU$3,$K$2:$P$2,0))</f>
        <v>200</v>
      </c>
      <c r="BV2010" s="147" cm="1">
        <f t="array" ref="BV2010">INDEX($K:$P,ROW(),MATCH(BV$3,$K$2:$P$2,0))</f>
        <v>200</v>
      </c>
      <c r="BW2010" s="147" cm="1">
        <f t="array" ref="BW2010">INDEX($K:$P,ROW(),MATCH(BW$3,$K$2:$P$2,0))</f>
        <v>200</v>
      </c>
      <c r="BX2010" s="147" cm="1">
        <f t="array" ref="BX2010">INDEX($K:$P,ROW(),MATCH(BX$3,$K$2:$P$2,0))</f>
        <v>200</v>
      </c>
      <c r="BY2010" s="147" cm="1">
        <f t="array" ref="BY2010">INDEX($K:$P,ROW(),MATCH(BY$3,$K$2:$P$2,0))</f>
        <v>200</v>
      </c>
      <c r="BZ2010" s="147" cm="1">
        <f t="array" ref="BZ2010">INDEX($K:$P,ROW(),MATCH(BZ$3,$K$2:$P$2,0))</f>
        <v>200</v>
      </c>
      <c r="CA2010" s="147" cm="1">
        <f t="array" ref="CA2010">INDEX($K:$P,ROW(),MATCH(CA$3,$K$2:$P$2,0))</f>
        <v>200</v>
      </c>
      <c r="CB2010" s="147" cm="1">
        <f t="array" ref="CB2010">INDEX($K:$P,ROW(),MATCH(CB$3,$K$2:$P$2,0))</f>
        <v>200</v>
      </c>
      <c r="CC2010" s="147" cm="1">
        <f t="array" ref="CC2010">INDEX($K:$P,ROW(),MATCH(CC$3,$K$2:$P$2,0))</f>
        <v>200</v>
      </c>
      <c r="CD2010" s="147" cm="1">
        <f t="array" ref="CD2010">INDEX($K:$P,ROW(),MATCH(CD$3,$K$2:$P$2,0))</f>
        <v>200</v>
      </c>
      <c r="CE2010" s="147" cm="1">
        <f t="array" ref="CE2010">INDEX($K:$P,ROW(),MATCH(CE$3,$K$2:$P$2,0))</f>
        <v>200</v>
      </c>
      <c r="CF2010" s="147" cm="1">
        <f t="array" ref="CF2010">INDEX($K:$P,ROW(),MATCH(CF$3,$K$2:$P$2,0))</f>
        <v>200</v>
      </c>
      <c r="CG2010" s="147" cm="1">
        <f t="array" ref="CG2010">INDEX($K:$P,ROW(),MATCH(CG$3,$K$2:$P$2,0))</f>
        <v>200</v>
      </c>
      <c r="CH2010" s="147" cm="1">
        <f t="array" ref="CH2010">INDEX($K:$P,ROW(),MATCH(CH$3,$K$2:$P$2,0))</f>
        <v>200</v>
      </c>
      <c r="CI2010" s="147" cm="1">
        <f t="array" ref="CI2010">INDEX($K:$P,ROW(),MATCH(CI$3,$K$2:$P$2,0))</f>
        <v>200</v>
      </c>
      <c r="CJ2010" s="147" cm="1">
        <f t="array" ref="CJ2010">INDEX($K:$P,ROW(),MATCH(CJ$3,$K$2:$P$2,0))</f>
        <v>200</v>
      </c>
      <c r="CK2010" s="147" cm="1">
        <f t="array" ref="CK2010">INDEX($K:$P,ROW(),MATCH(CK$3,$K$2:$P$2,0))</f>
        <v>200</v>
      </c>
      <c r="CL2010" s="147" cm="1">
        <f t="array" ref="CL2010">INDEX($K:$P,ROW(),MATCH(CL$3,$K$2:$P$2,0))</f>
        <v>200</v>
      </c>
      <c r="CN2010" s="147"/>
      <c r="CO2010" s="147" t="e" cm="1">
        <f t="array" ref="CO2010">INDEX($K:$P,ROW(),MATCH(CO$3,$K$2:$P$2,0))</f>
        <v>#N/A</v>
      </c>
      <c r="CP2010" s="147" t="e" cm="1">
        <f t="array" ref="CP2010">INDEX($K:$P,ROW(),MATCH(CP$3,$K$2:$P$2,0))</f>
        <v>#N/A</v>
      </c>
      <c r="CQ2010" s="147" t="e" cm="1">
        <f t="array" ref="CQ2010">INDEX($K:$P,ROW(),MATCH(CQ$3,$K$2:$P$2,0))</f>
        <v>#N/A</v>
      </c>
      <c r="CR2010" s="147" t="e" cm="1">
        <f t="array" ref="CR2010">INDEX($K:$P,ROW(),MATCH(CR$3,$K$2:$P$2,0))</f>
        <v>#N/A</v>
      </c>
      <c r="CS2010" s="147" t="e" cm="1">
        <f t="array" ref="CS2010">INDEX($K:$P,ROW(),MATCH(CS$3,$K$2:$P$2,0))</f>
        <v>#N/A</v>
      </c>
      <c r="CT2010" s="147" t="e" cm="1">
        <f t="array" ref="CT2010">INDEX($K:$P,ROW(),MATCH(CT$3,$K$2:$P$2,0))</f>
        <v>#N/A</v>
      </c>
      <c r="CU2010" s="147" t="e" cm="1">
        <f t="array" ref="CU2010">INDEX($K:$P,ROW(),MATCH(CU$3,$K$2:$P$2,0))</f>
        <v>#N/A</v>
      </c>
      <c r="CV2010" s="147" t="e" cm="1">
        <f t="array" ref="CV2010">INDEX($K:$P,ROW(),MATCH(CV$3,$K$2:$P$2,0))</f>
        <v>#N/A</v>
      </c>
      <c r="CW2010" s="147" t="e" cm="1">
        <f t="array" ref="CW2010">INDEX($K:$P,ROW(),MATCH(CW$3,$K$2:$P$2,0))</f>
        <v>#N/A</v>
      </c>
      <c r="CX2010" s="147" t="e" cm="1">
        <f t="array" ref="CX2010">INDEX($K:$P,ROW(),MATCH(CX$3,$K$2:$P$2,0))</f>
        <v>#N/A</v>
      </c>
      <c r="CY2010" s="147" t="e" cm="1">
        <f t="array" ref="CY2010">INDEX($K:$P,ROW(),MATCH(CY$3,$K$2:$P$2,0))</f>
        <v>#N/A</v>
      </c>
      <c r="CZ2010" s="147" t="e" cm="1">
        <f t="array" ref="CZ2010">INDEX($K:$P,ROW(),MATCH(CZ$3,$K$2:$P$2,0))</f>
        <v>#N/A</v>
      </c>
      <c r="DA2010" s="147" t="e" cm="1">
        <f t="array" ref="DA2010">INDEX($K:$P,ROW(),MATCH(DA$3,$K$2:$P$2,0))</f>
        <v>#N/A</v>
      </c>
      <c r="DB2010" s="147" t="e" cm="1">
        <f t="array" ref="DB2010">INDEX($K:$P,ROW(),MATCH(DB$3,$K$2:$P$2,0))</f>
        <v>#N/A</v>
      </c>
      <c r="DC2010" s="147" t="e" cm="1">
        <f t="array" ref="DC2010">INDEX($K:$P,ROW(),MATCH(DC$3,$K$2:$P$2,0))</f>
        <v>#N/A</v>
      </c>
      <c r="DD2010" s="147" t="e" cm="1">
        <f t="array" ref="DD2010">INDEX($K:$P,ROW(),MATCH(DD$3,$K$2:$P$2,0))</f>
        <v>#N/A</v>
      </c>
      <c r="DE2010" s="147" t="e" cm="1">
        <f t="array" ref="DE2010">INDEX($K:$P,ROW(),MATCH(DE$3,$K$2:$P$2,0))</f>
        <v>#N/A</v>
      </c>
      <c r="DF2010" s="147" t="e" cm="1">
        <f t="array" ref="DF2010">INDEX($K:$P,ROW(),MATCH(DF$3,$K$2:$P$2,0))</f>
        <v>#N/A</v>
      </c>
      <c r="DG2010" s="147" t="e" cm="1">
        <f t="array" ref="DG2010">INDEX($K:$P,ROW(),MATCH(DG$3,$K$2:$P$2,0))</f>
        <v>#N/A</v>
      </c>
      <c r="DH2010" s="147" t="e" cm="1">
        <f t="array" ref="DH2010">INDEX($K:$P,ROW(),MATCH(DH$3,$K$2:$P$2,0))</f>
        <v>#N/A</v>
      </c>
      <c r="DI2010" s="147" t="e" cm="1">
        <f t="array" ref="DI2010">INDEX($K:$P,ROW(),MATCH(DI$3,$K$2:$P$2,0))</f>
        <v>#N/A</v>
      </c>
      <c r="DJ2010" s="147" t="e" cm="1">
        <f t="array" ref="DJ2010">INDEX($K:$P,ROW(),MATCH(DJ$3,$K$2:$P$2,0))</f>
        <v>#N/A</v>
      </c>
      <c r="DK2010" s="147" t="e" cm="1">
        <f t="array" ref="DK2010">INDEX($K:$P,ROW(),MATCH(DK$3,$K$2:$P$2,0))</f>
        <v>#N/A</v>
      </c>
      <c r="DL2010" s="147" t="e" cm="1">
        <f t="array" ref="DL2010">INDEX($K:$P,ROW(),MATCH(DL$3,$K$2:$P$2,0))</f>
        <v>#N/A</v>
      </c>
    </row>
    <row r="2011" spans="1:116" x14ac:dyDescent="0.4">
      <c r="A2011" s="12"/>
      <c r="B2011" s="319"/>
      <c r="C2011" s="319"/>
      <c r="D2011" s="317" t="s">
        <v>518</v>
      </c>
      <c r="E2011" s="317" t="str">
        <f t="shared" si="3367"/>
        <v>2011 SPLIT-SV-VR</v>
      </c>
      <c r="G2011" s="95"/>
      <c r="H2011" s="12"/>
      <c r="I2011" s="60"/>
      <c r="J2011" s="60"/>
      <c r="K2011" s="12"/>
      <c r="L2011" s="12"/>
      <c r="M2011" s="12"/>
      <c r="N2011" s="12"/>
      <c r="O2011" s="12"/>
      <c r="P2011" s="12"/>
      <c r="R2011" s="13"/>
      <c r="S2011" s="76"/>
      <c r="T2011" s="76"/>
      <c r="U2011" s="76"/>
      <c r="V2011" s="76"/>
      <c r="W2011" s="76"/>
      <c r="X2011" s="76"/>
      <c r="Y2011" s="76"/>
      <c r="Z2011" s="76"/>
      <c r="AA2011" s="76"/>
      <c r="AB2011" s="76"/>
      <c r="AC2011" s="76"/>
      <c r="AD2011" s="76"/>
      <c r="AE2011" s="76"/>
      <c r="AF2011" s="76"/>
      <c r="AG2011" s="76"/>
      <c r="AH2011" s="76"/>
      <c r="AI2011" s="76"/>
      <c r="AJ2011" s="76"/>
      <c r="AK2011" s="76"/>
      <c r="AL2011" s="76"/>
      <c r="AM2011" s="76"/>
      <c r="AN2011" s="76"/>
      <c r="AO2011" s="76"/>
      <c r="AP2011" s="76"/>
      <c r="AQ2011" s="76"/>
      <c r="AR2011" s="76"/>
      <c r="AS2011" s="76"/>
      <c r="AT2011" s="76"/>
      <c r="AU2011" s="76"/>
      <c r="AV2011" s="76"/>
      <c r="AW2011" s="76"/>
      <c r="AX2011" s="76"/>
      <c r="AY2011" s="76"/>
      <c r="AZ2011" s="76"/>
      <c r="BA2011" s="76"/>
      <c r="BB2011" s="76"/>
      <c r="BC2011" s="76"/>
      <c r="BD2011" s="76"/>
      <c r="BE2011" s="76"/>
      <c r="BF2011" s="76"/>
      <c r="BG2011" s="76"/>
      <c r="BH2011" s="76"/>
      <c r="BI2011" s="76"/>
      <c r="BJ2011" s="76"/>
      <c r="BK2011" s="76"/>
      <c r="BL2011" s="76"/>
      <c r="BM2011" s="76"/>
      <c r="BN2011" s="76"/>
      <c r="BO2011" s="76"/>
      <c r="BP2011" s="76"/>
      <c r="BQ2011" s="76"/>
      <c r="BR2011" s="76"/>
      <c r="BS2011" s="76"/>
      <c r="BT2011" s="76"/>
      <c r="BU2011" s="76"/>
      <c r="BV2011" s="76"/>
      <c r="BW2011" s="76"/>
      <c r="BX2011" s="76"/>
      <c r="BY2011" s="76"/>
      <c r="BZ2011" s="76"/>
      <c r="CA2011" s="76"/>
      <c r="CB2011" s="76"/>
      <c r="CC2011" s="76"/>
      <c r="CD2011" s="76"/>
      <c r="CE2011" s="76"/>
      <c r="CF2011" s="76"/>
      <c r="CG2011" s="76"/>
      <c r="CH2011" s="76"/>
      <c r="CI2011" s="76"/>
      <c r="CJ2011" s="76"/>
      <c r="CK2011" s="76"/>
      <c r="CL2011" s="76"/>
      <c r="CN2011" s="76"/>
      <c r="CO2011" s="76"/>
      <c r="CP2011" s="76"/>
      <c r="CQ2011" s="76"/>
      <c r="CR2011" s="76"/>
      <c r="CS2011" s="76"/>
      <c r="CT2011" s="76"/>
      <c r="CU2011" s="76"/>
      <c r="CV2011" s="76"/>
      <c r="CW2011" s="76"/>
      <c r="CX2011" s="76"/>
      <c r="CY2011" s="76"/>
      <c r="CZ2011" s="76"/>
      <c r="DA2011" s="76"/>
      <c r="DB2011" s="76"/>
      <c r="DC2011" s="76"/>
      <c r="DD2011" s="76"/>
      <c r="DE2011" s="76"/>
      <c r="DF2011" s="76"/>
      <c r="DG2011" s="76"/>
      <c r="DH2011" s="76"/>
      <c r="DI2011" s="76"/>
      <c r="DJ2011" s="76"/>
      <c r="DK2011" s="76"/>
      <c r="DL2011" s="76"/>
    </row>
    <row r="2012" spans="1:116" x14ac:dyDescent="0.4">
      <c r="A2012" s="12"/>
      <c r="B2012" s="319"/>
      <c r="C2012" s="319"/>
      <c r="D2012" s="317" t="s">
        <v>518</v>
      </c>
      <c r="E2012" s="317" t="str">
        <f t="shared" si="3367"/>
        <v>2012 SPLIT-SV-VR</v>
      </c>
      <c r="G2012" s="95" t="s">
        <v>241</v>
      </c>
      <c r="H2012" s="12"/>
      <c r="I2012" s="60"/>
      <c r="J2012" s="60"/>
      <c r="K2012" s="12"/>
      <c r="L2012" s="12"/>
      <c r="M2012" s="12"/>
      <c r="N2012" s="12"/>
      <c r="O2012" s="12"/>
      <c r="P2012" s="12"/>
      <c r="R2012" s="13"/>
      <c r="S2012" s="76"/>
      <c r="T2012" s="76"/>
      <c r="U2012" s="76"/>
      <c r="V2012" s="76"/>
      <c r="W2012" s="76"/>
      <c r="X2012" s="76"/>
      <c r="Y2012" s="76"/>
      <c r="Z2012" s="76"/>
      <c r="AA2012" s="76"/>
      <c r="AB2012" s="76"/>
      <c r="AC2012" s="76"/>
      <c r="AD2012" s="76"/>
      <c r="AE2012" s="76"/>
      <c r="AF2012" s="76"/>
      <c r="AG2012" s="76"/>
      <c r="AH2012" s="76"/>
      <c r="AI2012" s="76"/>
      <c r="AJ2012" s="76"/>
      <c r="AK2012" s="76"/>
      <c r="AL2012" s="76"/>
      <c r="AM2012" s="76"/>
      <c r="AN2012" s="76"/>
      <c r="AO2012" s="76"/>
      <c r="AP2012" s="76"/>
      <c r="AQ2012" s="76"/>
      <c r="AR2012" s="76"/>
      <c r="AS2012" s="76"/>
      <c r="AT2012" s="76"/>
      <c r="AU2012" s="76"/>
      <c r="AV2012" s="76"/>
      <c r="AW2012" s="76"/>
      <c r="AX2012" s="76"/>
      <c r="AY2012" s="76"/>
      <c r="AZ2012" s="76"/>
      <c r="BA2012" s="76"/>
      <c r="BB2012" s="76"/>
      <c r="BC2012" s="76"/>
      <c r="BD2012" s="76"/>
      <c r="BE2012" s="76"/>
      <c r="BF2012" s="76"/>
      <c r="BG2012" s="76"/>
      <c r="BH2012" s="76"/>
      <c r="BI2012" s="76"/>
      <c r="BJ2012" s="76"/>
      <c r="BK2012" s="76"/>
      <c r="BL2012" s="76"/>
      <c r="BM2012" s="76"/>
      <c r="BN2012" s="76"/>
      <c r="BO2012" s="76"/>
      <c r="BP2012" s="76"/>
      <c r="BQ2012" s="76"/>
      <c r="BR2012" s="76"/>
      <c r="BS2012" s="76"/>
      <c r="BT2012" s="76"/>
      <c r="BU2012" s="76"/>
      <c r="BV2012" s="76"/>
      <c r="BW2012" s="76"/>
      <c r="BX2012" s="76"/>
      <c r="BY2012" s="76"/>
      <c r="BZ2012" s="76"/>
      <c r="CA2012" s="76"/>
      <c r="CB2012" s="76"/>
      <c r="CC2012" s="76"/>
      <c r="CD2012" s="76"/>
      <c r="CE2012" s="76"/>
      <c r="CF2012" s="76"/>
      <c r="CG2012" s="76"/>
      <c r="CH2012" s="76"/>
      <c r="CI2012" s="76"/>
      <c r="CJ2012" s="76"/>
      <c r="CK2012" s="76"/>
      <c r="CL2012" s="76"/>
      <c r="CN2012" s="76"/>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A2013" s="12"/>
      <c r="B2013" s="319"/>
      <c r="C2013" s="319"/>
      <c r="D2013" s="317" t="s">
        <v>518</v>
      </c>
      <c r="E2013" s="317" t="str">
        <f t="shared" si="3367"/>
        <v>2013 SPLIT-SV-VR</v>
      </c>
      <c r="G2013" s="158" t="str">
        <f>G2009</f>
        <v>Product A</v>
      </c>
      <c r="H2013" s="12"/>
      <c r="I2013" s="60"/>
      <c r="J2013" s="60"/>
      <c r="K2013" s="53">
        <f ca="1">SUMIF($3:$3,K$2,2013:2013)</f>
        <v>3000000</v>
      </c>
      <c r="L2013" s="53">
        <f ca="1">SUMIF($3:$3,L$2,2013:2013)</f>
        <v>3000000</v>
      </c>
      <c r="M2013" s="53">
        <f ca="1">SUMIF($3:$3,M$2,2013:2013)</f>
        <v>3000000</v>
      </c>
      <c r="N2013" s="53">
        <f ca="1">SUMIF($3:$3,N$2,2013:2013)</f>
        <v>3000000</v>
      </c>
      <c r="O2013" s="53">
        <f ca="1">SUMIF($3:$3,O$2,2013:2013)</f>
        <v>3000000</v>
      </c>
      <c r="P2013" s="53">
        <f ca="1">SUMIF($3:$3,P$2,2013:2013)</f>
        <v>3000000</v>
      </c>
      <c r="R2013" s="13"/>
      <c r="S2013" s="80">
        <f ca="1">S2005*S2009</f>
        <v>250000</v>
      </c>
      <c r="T2013" s="80">
        <f t="shared" ref="T2013:CE2013" ca="1" si="3370">T2005*T2009</f>
        <v>250000</v>
      </c>
      <c r="U2013" s="80">
        <f t="shared" ca="1" si="3370"/>
        <v>250000</v>
      </c>
      <c r="V2013" s="80">
        <f t="shared" ca="1" si="3370"/>
        <v>250000</v>
      </c>
      <c r="W2013" s="80">
        <f t="shared" ca="1" si="3370"/>
        <v>250000</v>
      </c>
      <c r="X2013" s="80">
        <f t="shared" ca="1" si="3370"/>
        <v>250000</v>
      </c>
      <c r="Y2013" s="80">
        <f t="shared" ca="1" si="3370"/>
        <v>250000</v>
      </c>
      <c r="Z2013" s="80">
        <f t="shared" ca="1" si="3370"/>
        <v>250000</v>
      </c>
      <c r="AA2013" s="80">
        <f t="shared" ca="1" si="3370"/>
        <v>250000</v>
      </c>
      <c r="AB2013" s="80">
        <f t="shared" ca="1" si="3370"/>
        <v>250000</v>
      </c>
      <c r="AC2013" s="80">
        <f t="shared" ca="1" si="3370"/>
        <v>250000</v>
      </c>
      <c r="AD2013" s="80">
        <f t="shared" ca="1" si="3370"/>
        <v>250000</v>
      </c>
      <c r="AE2013" s="80">
        <f t="shared" ca="1" si="3370"/>
        <v>250000</v>
      </c>
      <c r="AF2013" s="80">
        <f t="shared" ca="1" si="3370"/>
        <v>250000</v>
      </c>
      <c r="AG2013" s="80">
        <f t="shared" ca="1" si="3370"/>
        <v>250000</v>
      </c>
      <c r="AH2013" s="80">
        <f t="shared" ca="1" si="3370"/>
        <v>250000</v>
      </c>
      <c r="AI2013" s="80">
        <f t="shared" ca="1" si="3370"/>
        <v>250000</v>
      </c>
      <c r="AJ2013" s="80">
        <f t="shared" ca="1" si="3370"/>
        <v>250000</v>
      </c>
      <c r="AK2013" s="80">
        <f t="shared" ca="1" si="3370"/>
        <v>250000</v>
      </c>
      <c r="AL2013" s="80">
        <f t="shared" ca="1" si="3370"/>
        <v>250000</v>
      </c>
      <c r="AM2013" s="80">
        <f t="shared" ca="1" si="3370"/>
        <v>250000</v>
      </c>
      <c r="AN2013" s="80">
        <f t="shared" ca="1" si="3370"/>
        <v>250000</v>
      </c>
      <c r="AO2013" s="80">
        <f t="shared" ca="1" si="3370"/>
        <v>250000</v>
      </c>
      <c r="AP2013" s="80">
        <f t="shared" ca="1" si="3370"/>
        <v>250000</v>
      </c>
      <c r="AQ2013" s="80">
        <f t="shared" ca="1" si="3370"/>
        <v>250000</v>
      </c>
      <c r="AR2013" s="80">
        <f t="shared" ca="1" si="3370"/>
        <v>250000</v>
      </c>
      <c r="AS2013" s="80">
        <f t="shared" ca="1" si="3370"/>
        <v>250000</v>
      </c>
      <c r="AT2013" s="80">
        <f t="shared" ca="1" si="3370"/>
        <v>250000</v>
      </c>
      <c r="AU2013" s="80">
        <f t="shared" ca="1" si="3370"/>
        <v>250000</v>
      </c>
      <c r="AV2013" s="80">
        <f t="shared" ca="1" si="3370"/>
        <v>250000</v>
      </c>
      <c r="AW2013" s="80">
        <f t="shared" ca="1" si="3370"/>
        <v>250000</v>
      </c>
      <c r="AX2013" s="80">
        <f t="shared" ca="1" si="3370"/>
        <v>250000</v>
      </c>
      <c r="AY2013" s="80">
        <f t="shared" ca="1" si="3370"/>
        <v>250000</v>
      </c>
      <c r="AZ2013" s="80">
        <f t="shared" ca="1" si="3370"/>
        <v>250000</v>
      </c>
      <c r="BA2013" s="80">
        <f t="shared" ca="1" si="3370"/>
        <v>250000</v>
      </c>
      <c r="BB2013" s="80">
        <f t="shared" ca="1" si="3370"/>
        <v>250000</v>
      </c>
      <c r="BC2013" s="80">
        <f t="shared" ca="1" si="3370"/>
        <v>250000</v>
      </c>
      <c r="BD2013" s="80">
        <f t="shared" ca="1" si="3370"/>
        <v>250000</v>
      </c>
      <c r="BE2013" s="80">
        <f t="shared" ca="1" si="3370"/>
        <v>250000</v>
      </c>
      <c r="BF2013" s="80">
        <f t="shared" ca="1" si="3370"/>
        <v>250000</v>
      </c>
      <c r="BG2013" s="80">
        <f t="shared" ca="1" si="3370"/>
        <v>250000</v>
      </c>
      <c r="BH2013" s="80">
        <f t="shared" ca="1" si="3370"/>
        <v>250000</v>
      </c>
      <c r="BI2013" s="80">
        <f t="shared" ca="1" si="3370"/>
        <v>250000</v>
      </c>
      <c r="BJ2013" s="80">
        <f t="shared" ca="1" si="3370"/>
        <v>250000</v>
      </c>
      <c r="BK2013" s="80">
        <f t="shared" ca="1" si="3370"/>
        <v>250000</v>
      </c>
      <c r="BL2013" s="80">
        <f t="shared" ca="1" si="3370"/>
        <v>250000</v>
      </c>
      <c r="BM2013" s="80">
        <f t="shared" ca="1" si="3370"/>
        <v>250000</v>
      </c>
      <c r="BN2013" s="80">
        <f t="shared" ca="1" si="3370"/>
        <v>250000</v>
      </c>
      <c r="BO2013" s="80">
        <f t="shared" ca="1" si="3370"/>
        <v>250000</v>
      </c>
      <c r="BP2013" s="80">
        <f t="shared" ca="1" si="3370"/>
        <v>250000</v>
      </c>
      <c r="BQ2013" s="80">
        <f t="shared" ca="1" si="3370"/>
        <v>250000</v>
      </c>
      <c r="BR2013" s="80">
        <f t="shared" ca="1" si="3370"/>
        <v>250000</v>
      </c>
      <c r="BS2013" s="80">
        <f t="shared" ca="1" si="3370"/>
        <v>250000</v>
      </c>
      <c r="BT2013" s="80">
        <f t="shared" ca="1" si="3370"/>
        <v>250000</v>
      </c>
      <c r="BU2013" s="80">
        <f t="shared" ca="1" si="3370"/>
        <v>250000</v>
      </c>
      <c r="BV2013" s="80">
        <f t="shared" ca="1" si="3370"/>
        <v>250000</v>
      </c>
      <c r="BW2013" s="80">
        <f t="shared" ca="1" si="3370"/>
        <v>250000</v>
      </c>
      <c r="BX2013" s="80">
        <f t="shared" ca="1" si="3370"/>
        <v>250000</v>
      </c>
      <c r="BY2013" s="80">
        <f t="shared" ca="1" si="3370"/>
        <v>250000</v>
      </c>
      <c r="BZ2013" s="80">
        <f t="shared" ca="1" si="3370"/>
        <v>250000</v>
      </c>
      <c r="CA2013" s="80">
        <f t="shared" ca="1" si="3370"/>
        <v>250000</v>
      </c>
      <c r="CB2013" s="80">
        <f t="shared" ca="1" si="3370"/>
        <v>250000</v>
      </c>
      <c r="CC2013" s="80">
        <f t="shared" ca="1" si="3370"/>
        <v>250000</v>
      </c>
      <c r="CD2013" s="80">
        <f t="shared" ca="1" si="3370"/>
        <v>250000</v>
      </c>
      <c r="CE2013" s="80">
        <f t="shared" ca="1" si="3370"/>
        <v>250000</v>
      </c>
      <c r="CF2013" s="80">
        <f t="shared" ref="CF2013:CL2013" ca="1" si="3371">CF2005*CF2009</f>
        <v>250000</v>
      </c>
      <c r="CG2013" s="80">
        <f t="shared" ca="1" si="3371"/>
        <v>250000</v>
      </c>
      <c r="CH2013" s="80">
        <f t="shared" ca="1" si="3371"/>
        <v>250000</v>
      </c>
      <c r="CI2013" s="80">
        <f t="shared" ca="1" si="3371"/>
        <v>250000</v>
      </c>
      <c r="CJ2013" s="80">
        <f t="shared" ca="1" si="3371"/>
        <v>250000</v>
      </c>
      <c r="CK2013" s="80">
        <f t="shared" ca="1" si="3371"/>
        <v>250000</v>
      </c>
      <c r="CL2013" s="80">
        <f t="shared" ca="1" si="3371"/>
        <v>250000</v>
      </c>
      <c r="CN2013" s="80"/>
      <c r="CO2013" s="80" t="e">
        <f t="shared" ref="CO2013:DL2013" ca="1" si="3372">CO2005*CO2009</f>
        <v>#N/A</v>
      </c>
      <c r="CP2013" s="80" t="e">
        <f t="shared" ca="1" si="3372"/>
        <v>#N/A</v>
      </c>
      <c r="CQ2013" s="80" t="e">
        <f t="shared" ca="1" si="3372"/>
        <v>#N/A</v>
      </c>
      <c r="CR2013" s="80" t="e">
        <f t="shared" ca="1" si="3372"/>
        <v>#N/A</v>
      </c>
      <c r="CS2013" s="80" t="e">
        <f t="shared" ca="1" si="3372"/>
        <v>#N/A</v>
      </c>
      <c r="CT2013" s="80" t="e">
        <f t="shared" ca="1" si="3372"/>
        <v>#N/A</v>
      </c>
      <c r="CU2013" s="80" t="e">
        <f t="shared" ca="1" si="3372"/>
        <v>#N/A</v>
      </c>
      <c r="CV2013" s="80" t="e">
        <f t="shared" ca="1" si="3372"/>
        <v>#N/A</v>
      </c>
      <c r="CW2013" s="80" t="e">
        <f t="shared" ca="1" si="3372"/>
        <v>#N/A</v>
      </c>
      <c r="CX2013" s="80" t="e">
        <f t="shared" ca="1" si="3372"/>
        <v>#N/A</v>
      </c>
      <c r="CY2013" s="80" t="e">
        <f t="shared" ca="1" si="3372"/>
        <v>#N/A</v>
      </c>
      <c r="CZ2013" s="80" t="e">
        <f t="shared" ca="1" si="3372"/>
        <v>#N/A</v>
      </c>
      <c r="DA2013" s="80" t="e">
        <f t="shared" ca="1" si="3372"/>
        <v>#N/A</v>
      </c>
      <c r="DB2013" s="80" t="e">
        <f t="shared" ca="1" si="3372"/>
        <v>#N/A</v>
      </c>
      <c r="DC2013" s="80" t="e">
        <f t="shared" ca="1" si="3372"/>
        <v>#N/A</v>
      </c>
      <c r="DD2013" s="80" t="e">
        <f t="shared" ca="1" si="3372"/>
        <v>#N/A</v>
      </c>
      <c r="DE2013" s="80" t="e">
        <f t="shared" ca="1" si="3372"/>
        <v>#N/A</v>
      </c>
      <c r="DF2013" s="80" t="e">
        <f t="shared" ca="1" si="3372"/>
        <v>#N/A</v>
      </c>
      <c r="DG2013" s="80" t="e">
        <f t="shared" ca="1" si="3372"/>
        <v>#N/A</v>
      </c>
      <c r="DH2013" s="80" t="e">
        <f t="shared" ca="1" si="3372"/>
        <v>#N/A</v>
      </c>
      <c r="DI2013" s="80" t="e">
        <f t="shared" ca="1" si="3372"/>
        <v>#N/A</v>
      </c>
      <c r="DJ2013" s="80" t="e">
        <f t="shared" ca="1" si="3372"/>
        <v>#N/A</v>
      </c>
      <c r="DK2013" s="80" t="e">
        <f t="shared" ca="1" si="3372"/>
        <v>#N/A</v>
      </c>
      <c r="DL2013" s="80" t="e">
        <f t="shared" ca="1" si="3372"/>
        <v>#N/A</v>
      </c>
    </row>
    <row r="2014" spans="1:116" x14ac:dyDescent="0.4">
      <c r="A2014" s="12"/>
      <c r="B2014" s="319"/>
      <c r="C2014" s="319"/>
      <c r="D2014" s="317" t="s">
        <v>518</v>
      </c>
      <c r="E2014" s="317" t="str">
        <f t="shared" si="3367"/>
        <v>2014 SPLIT-SV-VR</v>
      </c>
      <c r="G2014" s="158" t="str">
        <f>G2010</f>
        <v>Product B</v>
      </c>
      <c r="H2014" s="12"/>
      <c r="I2014" s="60"/>
      <c r="J2014" s="60"/>
      <c r="K2014" s="238">
        <f ca="1">SUMIF($3:$3,K$2,2014:2014)</f>
        <v>6000000</v>
      </c>
      <c r="L2014" s="238">
        <f ca="1">SUMIF($3:$3,L$2,2014:2014)</f>
        <v>6000000</v>
      </c>
      <c r="M2014" s="238">
        <f ca="1">SUMIF($3:$3,M$2,2014:2014)</f>
        <v>6000000</v>
      </c>
      <c r="N2014" s="238">
        <f ca="1">SUMIF($3:$3,N$2,2014:2014)</f>
        <v>6000000</v>
      </c>
      <c r="O2014" s="238">
        <f ca="1">SUMIF($3:$3,O$2,2014:2014)</f>
        <v>6000000</v>
      </c>
      <c r="P2014" s="238">
        <f ca="1">SUMIF($3:$3,P$2,2014:2014)</f>
        <v>6000000</v>
      </c>
      <c r="R2014" s="13"/>
      <c r="S2014" s="80">
        <f ca="1">S2006*S2010</f>
        <v>500000</v>
      </c>
      <c r="T2014" s="80">
        <f t="shared" ref="T2014:CE2014" ca="1" si="3373">T2006*T2010</f>
        <v>500000</v>
      </c>
      <c r="U2014" s="80">
        <f t="shared" ca="1" si="3373"/>
        <v>500000</v>
      </c>
      <c r="V2014" s="80">
        <f t="shared" ca="1" si="3373"/>
        <v>500000</v>
      </c>
      <c r="W2014" s="80">
        <f t="shared" ca="1" si="3373"/>
        <v>500000</v>
      </c>
      <c r="X2014" s="80">
        <f t="shared" ca="1" si="3373"/>
        <v>500000</v>
      </c>
      <c r="Y2014" s="80">
        <f t="shared" ca="1" si="3373"/>
        <v>500000</v>
      </c>
      <c r="Z2014" s="80">
        <f t="shared" ca="1" si="3373"/>
        <v>500000</v>
      </c>
      <c r="AA2014" s="80">
        <f t="shared" ca="1" si="3373"/>
        <v>500000</v>
      </c>
      <c r="AB2014" s="80">
        <f t="shared" ca="1" si="3373"/>
        <v>500000</v>
      </c>
      <c r="AC2014" s="80">
        <f t="shared" ca="1" si="3373"/>
        <v>500000</v>
      </c>
      <c r="AD2014" s="80">
        <f t="shared" ca="1" si="3373"/>
        <v>500000</v>
      </c>
      <c r="AE2014" s="80">
        <f t="shared" ca="1" si="3373"/>
        <v>500000</v>
      </c>
      <c r="AF2014" s="80">
        <f t="shared" ca="1" si="3373"/>
        <v>500000</v>
      </c>
      <c r="AG2014" s="80">
        <f t="shared" ca="1" si="3373"/>
        <v>500000</v>
      </c>
      <c r="AH2014" s="80">
        <f t="shared" ca="1" si="3373"/>
        <v>500000</v>
      </c>
      <c r="AI2014" s="80">
        <f t="shared" ca="1" si="3373"/>
        <v>500000</v>
      </c>
      <c r="AJ2014" s="80">
        <f t="shared" ca="1" si="3373"/>
        <v>500000</v>
      </c>
      <c r="AK2014" s="80">
        <f t="shared" ca="1" si="3373"/>
        <v>500000</v>
      </c>
      <c r="AL2014" s="80">
        <f t="shared" ca="1" si="3373"/>
        <v>500000</v>
      </c>
      <c r="AM2014" s="80">
        <f t="shared" ca="1" si="3373"/>
        <v>500000</v>
      </c>
      <c r="AN2014" s="80">
        <f t="shared" ca="1" si="3373"/>
        <v>500000</v>
      </c>
      <c r="AO2014" s="80">
        <f t="shared" ca="1" si="3373"/>
        <v>500000</v>
      </c>
      <c r="AP2014" s="80">
        <f t="shared" ca="1" si="3373"/>
        <v>500000</v>
      </c>
      <c r="AQ2014" s="80">
        <f t="shared" ca="1" si="3373"/>
        <v>500000</v>
      </c>
      <c r="AR2014" s="80">
        <f t="shared" ca="1" si="3373"/>
        <v>500000</v>
      </c>
      <c r="AS2014" s="80">
        <f t="shared" ca="1" si="3373"/>
        <v>500000</v>
      </c>
      <c r="AT2014" s="80">
        <f t="shared" ca="1" si="3373"/>
        <v>500000</v>
      </c>
      <c r="AU2014" s="80">
        <f t="shared" ca="1" si="3373"/>
        <v>500000</v>
      </c>
      <c r="AV2014" s="80">
        <f t="shared" ca="1" si="3373"/>
        <v>500000</v>
      </c>
      <c r="AW2014" s="80">
        <f t="shared" ca="1" si="3373"/>
        <v>500000</v>
      </c>
      <c r="AX2014" s="80">
        <f t="shared" ca="1" si="3373"/>
        <v>500000</v>
      </c>
      <c r="AY2014" s="80">
        <f t="shared" ca="1" si="3373"/>
        <v>500000</v>
      </c>
      <c r="AZ2014" s="80">
        <f t="shared" ca="1" si="3373"/>
        <v>500000</v>
      </c>
      <c r="BA2014" s="80">
        <f t="shared" ca="1" si="3373"/>
        <v>500000</v>
      </c>
      <c r="BB2014" s="80">
        <f t="shared" ca="1" si="3373"/>
        <v>500000</v>
      </c>
      <c r="BC2014" s="80">
        <f t="shared" ca="1" si="3373"/>
        <v>500000</v>
      </c>
      <c r="BD2014" s="80">
        <f t="shared" ca="1" si="3373"/>
        <v>500000</v>
      </c>
      <c r="BE2014" s="80">
        <f t="shared" ca="1" si="3373"/>
        <v>500000</v>
      </c>
      <c r="BF2014" s="80">
        <f t="shared" ca="1" si="3373"/>
        <v>500000</v>
      </c>
      <c r="BG2014" s="80">
        <f t="shared" ca="1" si="3373"/>
        <v>500000</v>
      </c>
      <c r="BH2014" s="80">
        <f t="shared" ca="1" si="3373"/>
        <v>500000</v>
      </c>
      <c r="BI2014" s="80">
        <f t="shared" ca="1" si="3373"/>
        <v>500000</v>
      </c>
      <c r="BJ2014" s="80">
        <f t="shared" ca="1" si="3373"/>
        <v>500000</v>
      </c>
      <c r="BK2014" s="80">
        <f t="shared" ca="1" si="3373"/>
        <v>500000</v>
      </c>
      <c r="BL2014" s="80">
        <f t="shared" ca="1" si="3373"/>
        <v>500000</v>
      </c>
      <c r="BM2014" s="80">
        <f t="shared" ca="1" si="3373"/>
        <v>500000</v>
      </c>
      <c r="BN2014" s="80">
        <f t="shared" ca="1" si="3373"/>
        <v>500000</v>
      </c>
      <c r="BO2014" s="80">
        <f t="shared" ca="1" si="3373"/>
        <v>500000</v>
      </c>
      <c r="BP2014" s="80">
        <f t="shared" ca="1" si="3373"/>
        <v>500000</v>
      </c>
      <c r="BQ2014" s="80">
        <f t="shared" ca="1" si="3373"/>
        <v>500000</v>
      </c>
      <c r="BR2014" s="80">
        <f t="shared" ca="1" si="3373"/>
        <v>500000</v>
      </c>
      <c r="BS2014" s="80">
        <f t="shared" ca="1" si="3373"/>
        <v>500000</v>
      </c>
      <c r="BT2014" s="80">
        <f t="shared" ca="1" si="3373"/>
        <v>500000</v>
      </c>
      <c r="BU2014" s="80">
        <f t="shared" ca="1" si="3373"/>
        <v>500000</v>
      </c>
      <c r="BV2014" s="80">
        <f t="shared" ca="1" si="3373"/>
        <v>500000</v>
      </c>
      <c r="BW2014" s="80">
        <f t="shared" ca="1" si="3373"/>
        <v>500000</v>
      </c>
      <c r="BX2014" s="80">
        <f t="shared" ca="1" si="3373"/>
        <v>500000</v>
      </c>
      <c r="BY2014" s="80">
        <f t="shared" ca="1" si="3373"/>
        <v>500000</v>
      </c>
      <c r="BZ2014" s="80">
        <f t="shared" ca="1" si="3373"/>
        <v>500000</v>
      </c>
      <c r="CA2014" s="80">
        <f t="shared" ca="1" si="3373"/>
        <v>500000</v>
      </c>
      <c r="CB2014" s="80">
        <f t="shared" ca="1" si="3373"/>
        <v>500000</v>
      </c>
      <c r="CC2014" s="80">
        <f t="shared" ca="1" si="3373"/>
        <v>500000</v>
      </c>
      <c r="CD2014" s="80">
        <f t="shared" ca="1" si="3373"/>
        <v>500000</v>
      </c>
      <c r="CE2014" s="80">
        <f t="shared" ca="1" si="3373"/>
        <v>500000</v>
      </c>
      <c r="CF2014" s="80">
        <f t="shared" ref="CF2014:CL2014" ca="1" si="3374">CF2006*CF2010</f>
        <v>500000</v>
      </c>
      <c r="CG2014" s="80">
        <f t="shared" ca="1" si="3374"/>
        <v>500000</v>
      </c>
      <c r="CH2014" s="80">
        <f t="shared" ca="1" si="3374"/>
        <v>500000</v>
      </c>
      <c r="CI2014" s="80">
        <f t="shared" ca="1" si="3374"/>
        <v>500000</v>
      </c>
      <c r="CJ2014" s="80">
        <f t="shared" ca="1" si="3374"/>
        <v>500000</v>
      </c>
      <c r="CK2014" s="80">
        <f t="shared" ca="1" si="3374"/>
        <v>500000</v>
      </c>
      <c r="CL2014" s="80">
        <f t="shared" ca="1" si="3374"/>
        <v>500000</v>
      </c>
      <c r="CN2014" s="80"/>
      <c r="CO2014" s="80" t="e">
        <f t="shared" ref="CO2014:DL2014" ca="1" si="3375">CO2006*CO2010</f>
        <v>#N/A</v>
      </c>
      <c r="CP2014" s="80" t="e">
        <f t="shared" ca="1" si="3375"/>
        <v>#N/A</v>
      </c>
      <c r="CQ2014" s="80" t="e">
        <f t="shared" ca="1" si="3375"/>
        <v>#N/A</v>
      </c>
      <c r="CR2014" s="80" t="e">
        <f t="shared" ca="1" si="3375"/>
        <v>#N/A</v>
      </c>
      <c r="CS2014" s="80" t="e">
        <f t="shared" ca="1" si="3375"/>
        <v>#N/A</v>
      </c>
      <c r="CT2014" s="80" t="e">
        <f t="shared" ca="1" si="3375"/>
        <v>#N/A</v>
      </c>
      <c r="CU2014" s="80" t="e">
        <f t="shared" ca="1" si="3375"/>
        <v>#N/A</v>
      </c>
      <c r="CV2014" s="80" t="e">
        <f t="shared" ca="1" si="3375"/>
        <v>#N/A</v>
      </c>
      <c r="CW2014" s="80" t="e">
        <f t="shared" ca="1" si="3375"/>
        <v>#N/A</v>
      </c>
      <c r="CX2014" s="80" t="e">
        <f t="shared" ca="1" si="3375"/>
        <v>#N/A</v>
      </c>
      <c r="CY2014" s="80" t="e">
        <f t="shared" ca="1" si="3375"/>
        <v>#N/A</v>
      </c>
      <c r="CZ2014" s="80" t="e">
        <f t="shared" ca="1" si="3375"/>
        <v>#N/A</v>
      </c>
      <c r="DA2014" s="80" t="e">
        <f t="shared" ca="1" si="3375"/>
        <v>#N/A</v>
      </c>
      <c r="DB2014" s="80" t="e">
        <f t="shared" ca="1" si="3375"/>
        <v>#N/A</v>
      </c>
      <c r="DC2014" s="80" t="e">
        <f t="shared" ca="1" si="3375"/>
        <v>#N/A</v>
      </c>
      <c r="DD2014" s="80" t="e">
        <f t="shared" ca="1" si="3375"/>
        <v>#N/A</v>
      </c>
      <c r="DE2014" s="80" t="e">
        <f t="shared" ca="1" si="3375"/>
        <v>#N/A</v>
      </c>
      <c r="DF2014" s="80" t="e">
        <f t="shared" ca="1" si="3375"/>
        <v>#N/A</v>
      </c>
      <c r="DG2014" s="80" t="e">
        <f t="shared" ca="1" si="3375"/>
        <v>#N/A</v>
      </c>
      <c r="DH2014" s="80" t="e">
        <f t="shared" ca="1" si="3375"/>
        <v>#N/A</v>
      </c>
      <c r="DI2014" s="80" t="e">
        <f t="shared" ca="1" si="3375"/>
        <v>#N/A</v>
      </c>
      <c r="DJ2014" s="80" t="e">
        <f t="shared" ca="1" si="3375"/>
        <v>#N/A</v>
      </c>
      <c r="DK2014" s="80" t="e">
        <f t="shared" ca="1" si="3375"/>
        <v>#N/A</v>
      </c>
      <c r="DL2014" s="80" t="e">
        <f t="shared" ca="1" si="3375"/>
        <v>#N/A</v>
      </c>
    </row>
    <row r="2015" spans="1:116" x14ac:dyDescent="0.4">
      <c r="B2015" s="317"/>
      <c r="C2015" s="317" t="s">
        <v>198</v>
      </c>
      <c r="D2015" s="317" t="s">
        <v>518</v>
      </c>
      <c r="E2015" s="317" t="str">
        <f t="shared" si="3366"/>
        <v>2015 SPLIT-SV-VR</v>
      </c>
      <c r="G2015" s="126" t="str">
        <f>"Total revenue - "&amp;G1988</f>
        <v>Total revenue - Surgical procedures</v>
      </c>
      <c r="H2015" s="12"/>
      <c r="I2015" s="60"/>
      <c r="J2015" s="60"/>
      <c r="K2015" s="33">
        <f ca="1">SUMIF($3:$3,K$2,2015:2015)</f>
        <v>9000000</v>
      </c>
      <c r="L2015" s="33">
        <f ca="1">SUMIF($3:$3,L$2,2015:2015)</f>
        <v>9000000</v>
      </c>
      <c r="M2015" s="33">
        <f ca="1">SUMIF($3:$3,M$2,2015:2015)</f>
        <v>9000000</v>
      </c>
      <c r="N2015" s="33">
        <f ca="1">SUMIF($3:$3,N$2,2015:2015)</f>
        <v>9000000</v>
      </c>
      <c r="O2015" s="33">
        <f ca="1">SUMIF($3:$3,O$2,2015:2015)</f>
        <v>9000000</v>
      </c>
      <c r="P2015" s="33">
        <f ca="1">SUMIF($3:$3,P$2,2015:2015)</f>
        <v>9000000</v>
      </c>
      <c r="R2015" s="15"/>
      <c r="S2015" s="148">
        <f ca="1">SUM(S2013:S2014)</f>
        <v>750000</v>
      </c>
      <c r="T2015" s="148">
        <f t="shared" ref="T2015:CE2015" ca="1" si="3376">SUM(T2013:T2014)</f>
        <v>750000</v>
      </c>
      <c r="U2015" s="148">
        <f t="shared" ca="1" si="3376"/>
        <v>750000</v>
      </c>
      <c r="V2015" s="148">
        <f t="shared" ca="1" si="3376"/>
        <v>750000</v>
      </c>
      <c r="W2015" s="148">
        <f t="shared" ca="1" si="3376"/>
        <v>750000</v>
      </c>
      <c r="X2015" s="148">
        <f t="shared" ca="1" si="3376"/>
        <v>750000</v>
      </c>
      <c r="Y2015" s="148">
        <f t="shared" ca="1" si="3376"/>
        <v>750000</v>
      </c>
      <c r="Z2015" s="148">
        <f t="shared" ca="1" si="3376"/>
        <v>750000</v>
      </c>
      <c r="AA2015" s="148">
        <f t="shared" ca="1" si="3376"/>
        <v>750000</v>
      </c>
      <c r="AB2015" s="148">
        <f t="shared" ca="1" si="3376"/>
        <v>750000</v>
      </c>
      <c r="AC2015" s="148">
        <f t="shared" ca="1" si="3376"/>
        <v>750000</v>
      </c>
      <c r="AD2015" s="148">
        <f t="shared" ca="1" si="3376"/>
        <v>750000</v>
      </c>
      <c r="AE2015" s="148">
        <f t="shared" ca="1" si="3376"/>
        <v>750000</v>
      </c>
      <c r="AF2015" s="148">
        <f t="shared" ca="1" si="3376"/>
        <v>750000</v>
      </c>
      <c r="AG2015" s="148">
        <f t="shared" ca="1" si="3376"/>
        <v>750000</v>
      </c>
      <c r="AH2015" s="148">
        <f t="shared" ca="1" si="3376"/>
        <v>750000</v>
      </c>
      <c r="AI2015" s="148">
        <f t="shared" ca="1" si="3376"/>
        <v>750000</v>
      </c>
      <c r="AJ2015" s="148">
        <f t="shared" ca="1" si="3376"/>
        <v>750000</v>
      </c>
      <c r="AK2015" s="148">
        <f t="shared" ca="1" si="3376"/>
        <v>750000</v>
      </c>
      <c r="AL2015" s="148">
        <f t="shared" ca="1" si="3376"/>
        <v>750000</v>
      </c>
      <c r="AM2015" s="148">
        <f t="shared" ca="1" si="3376"/>
        <v>750000</v>
      </c>
      <c r="AN2015" s="148">
        <f t="shared" ca="1" si="3376"/>
        <v>750000</v>
      </c>
      <c r="AO2015" s="148">
        <f t="shared" ca="1" si="3376"/>
        <v>750000</v>
      </c>
      <c r="AP2015" s="148">
        <f t="shared" ca="1" si="3376"/>
        <v>750000</v>
      </c>
      <c r="AQ2015" s="148">
        <f t="shared" ca="1" si="3376"/>
        <v>750000</v>
      </c>
      <c r="AR2015" s="148">
        <f t="shared" ca="1" si="3376"/>
        <v>750000</v>
      </c>
      <c r="AS2015" s="148">
        <f t="shared" ca="1" si="3376"/>
        <v>750000</v>
      </c>
      <c r="AT2015" s="148">
        <f t="shared" ca="1" si="3376"/>
        <v>750000</v>
      </c>
      <c r="AU2015" s="148">
        <f t="shared" ca="1" si="3376"/>
        <v>750000</v>
      </c>
      <c r="AV2015" s="148">
        <f t="shared" ca="1" si="3376"/>
        <v>750000</v>
      </c>
      <c r="AW2015" s="148">
        <f t="shared" ca="1" si="3376"/>
        <v>750000</v>
      </c>
      <c r="AX2015" s="148">
        <f t="shared" ca="1" si="3376"/>
        <v>750000</v>
      </c>
      <c r="AY2015" s="148">
        <f t="shared" ca="1" si="3376"/>
        <v>750000</v>
      </c>
      <c r="AZ2015" s="148">
        <f t="shared" ca="1" si="3376"/>
        <v>750000</v>
      </c>
      <c r="BA2015" s="148">
        <f t="shared" ca="1" si="3376"/>
        <v>750000</v>
      </c>
      <c r="BB2015" s="148">
        <f t="shared" ca="1" si="3376"/>
        <v>750000</v>
      </c>
      <c r="BC2015" s="148">
        <f t="shared" ca="1" si="3376"/>
        <v>750000</v>
      </c>
      <c r="BD2015" s="148">
        <f t="shared" ca="1" si="3376"/>
        <v>750000</v>
      </c>
      <c r="BE2015" s="148">
        <f t="shared" ca="1" si="3376"/>
        <v>750000</v>
      </c>
      <c r="BF2015" s="148">
        <f t="shared" ca="1" si="3376"/>
        <v>750000</v>
      </c>
      <c r="BG2015" s="148">
        <f t="shared" ca="1" si="3376"/>
        <v>750000</v>
      </c>
      <c r="BH2015" s="148">
        <f t="shared" ca="1" si="3376"/>
        <v>750000</v>
      </c>
      <c r="BI2015" s="148">
        <f t="shared" ca="1" si="3376"/>
        <v>750000</v>
      </c>
      <c r="BJ2015" s="148">
        <f t="shared" ca="1" si="3376"/>
        <v>750000</v>
      </c>
      <c r="BK2015" s="148">
        <f t="shared" ca="1" si="3376"/>
        <v>750000</v>
      </c>
      <c r="BL2015" s="148">
        <f t="shared" ca="1" si="3376"/>
        <v>750000</v>
      </c>
      <c r="BM2015" s="148">
        <f t="shared" ca="1" si="3376"/>
        <v>750000</v>
      </c>
      <c r="BN2015" s="148">
        <f t="shared" ca="1" si="3376"/>
        <v>750000</v>
      </c>
      <c r="BO2015" s="148">
        <f t="shared" ca="1" si="3376"/>
        <v>750000</v>
      </c>
      <c r="BP2015" s="148">
        <f t="shared" ca="1" si="3376"/>
        <v>750000</v>
      </c>
      <c r="BQ2015" s="148">
        <f t="shared" ca="1" si="3376"/>
        <v>750000</v>
      </c>
      <c r="BR2015" s="148">
        <f t="shared" ca="1" si="3376"/>
        <v>750000</v>
      </c>
      <c r="BS2015" s="148">
        <f t="shared" ca="1" si="3376"/>
        <v>750000</v>
      </c>
      <c r="BT2015" s="148">
        <f t="shared" ca="1" si="3376"/>
        <v>750000</v>
      </c>
      <c r="BU2015" s="148">
        <f t="shared" ca="1" si="3376"/>
        <v>750000</v>
      </c>
      <c r="BV2015" s="148">
        <f t="shared" ca="1" si="3376"/>
        <v>750000</v>
      </c>
      <c r="BW2015" s="148">
        <f t="shared" ca="1" si="3376"/>
        <v>750000</v>
      </c>
      <c r="BX2015" s="148">
        <f t="shared" ca="1" si="3376"/>
        <v>750000</v>
      </c>
      <c r="BY2015" s="148">
        <f t="shared" ca="1" si="3376"/>
        <v>750000</v>
      </c>
      <c r="BZ2015" s="148">
        <f t="shared" ca="1" si="3376"/>
        <v>750000</v>
      </c>
      <c r="CA2015" s="148">
        <f t="shared" ca="1" si="3376"/>
        <v>750000</v>
      </c>
      <c r="CB2015" s="148">
        <f t="shared" ca="1" si="3376"/>
        <v>750000</v>
      </c>
      <c r="CC2015" s="148">
        <f t="shared" ca="1" si="3376"/>
        <v>750000</v>
      </c>
      <c r="CD2015" s="148">
        <f t="shared" ca="1" si="3376"/>
        <v>750000</v>
      </c>
      <c r="CE2015" s="148">
        <f t="shared" ca="1" si="3376"/>
        <v>750000</v>
      </c>
      <c r="CF2015" s="148">
        <f t="shared" ref="CF2015:CL2015" ca="1" si="3377">SUM(CF2013:CF2014)</f>
        <v>750000</v>
      </c>
      <c r="CG2015" s="148">
        <f t="shared" ca="1" si="3377"/>
        <v>750000</v>
      </c>
      <c r="CH2015" s="148">
        <f t="shared" ca="1" si="3377"/>
        <v>750000</v>
      </c>
      <c r="CI2015" s="148">
        <f t="shared" ca="1" si="3377"/>
        <v>750000</v>
      </c>
      <c r="CJ2015" s="148">
        <f t="shared" ca="1" si="3377"/>
        <v>750000</v>
      </c>
      <c r="CK2015" s="148">
        <f t="shared" ca="1" si="3377"/>
        <v>750000</v>
      </c>
      <c r="CL2015" s="148">
        <f t="shared" ca="1" si="3377"/>
        <v>750000</v>
      </c>
      <c r="CN2015" s="77"/>
      <c r="CO2015" s="148" t="e">
        <f t="shared" ref="CO2015:DL2015" ca="1" si="3378">SUM(CO2013:CO2014)</f>
        <v>#N/A</v>
      </c>
      <c r="CP2015" s="148" t="e">
        <f t="shared" ca="1" si="3378"/>
        <v>#N/A</v>
      </c>
      <c r="CQ2015" s="148" t="e">
        <f t="shared" ca="1" si="3378"/>
        <v>#N/A</v>
      </c>
      <c r="CR2015" s="148" t="e">
        <f t="shared" ca="1" si="3378"/>
        <v>#N/A</v>
      </c>
      <c r="CS2015" s="148" t="e">
        <f t="shared" ca="1" si="3378"/>
        <v>#N/A</v>
      </c>
      <c r="CT2015" s="148" t="e">
        <f t="shared" ca="1" si="3378"/>
        <v>#N/A</v>
      </c>
      <c r="CU2015" s="148" t="e">
        <f t="shared" ca="1" si="3378"/>
        <v>#N/A</v>
      </c>
      <c r="CV2015" s="148" t="e">
        <f t="shared" ca="1" si="3378"/>
        <v>#N/A</v>
      </c>
      <c r="CW2015" s="148" t="e">
        <f t="shared" ca="1" si="3378"/>
        <v>#N/A</v>
      </c>
      <c r="CX2015" s="148" t="e">
        <f t="shared" ca="1" si="3378"/>
        <v>#N/A</v>
      </c>
      <c r="CY2015" s="148" t="e">
        <f t="shared" ca="1" si="3378"/>
        <v>#N/A</v>
      </c>
      <c r="CZ2015" s="148" t="e">
        <f t="shared" ca="1" si="3378"/>
        <v>#N/A</v>
      </c>
      <c r="DA2015" s="148" t="e">
        <f t="shared" ca="1" si="3378"/>
        <v>#N/A</v>
      </c>
      <c r="DB2015" s="148" t="e">
        <f t="shared" ca="1" si="3378"/>
        <v>#N/A</v>
      </c>
      <c r="DC2015" s="148" t="e">
        <f t="shared" ca="1" si="3378"/>
        <v>#N/A</v>
      </c>
      <c r="DD2015" s="148" t="e">
        <f t="shared" ca="1" si="3378"/>
        <v>#N/A</v>
      </c>
      <c r="DE2015" s="148" t="e">
        <f t="shared" ca="1" si="3378"/>
        <v>#N/A</v>
      </c>
      <c r="DF2015" s="148" t="e">
        <f t="shared" ca="1" si="3378"/>
        <v>#N/A</v>
      </c>
      <c r="DG2015" s="148" t="e">
        <f t="shared" ca="1" si="3378"/>
        <v>#N/A</v>
      </c>
      <c r="DH2015" s="148" t="e">
        <f t="shared" ca="1" si="3378"/>
        <v>#N/A</v>
      </c>
      <c r="DI2015" s="148" t="e">
        <f t="shared" ca="1" si="3378"/>
        <v>#N/A</v>
      </c>
      <c r="DJ2015" s="148" t="e">
        <f t="shared" ca="1" si="3378"/>
        <v>#N/A</v>
      </c>
      <c r="DK2015" s="148" t="e">
        <f t="shared" ca="1" si="3378"/>
        <v>#N/A</v>
      </c>
      <c r="DL2015" s="148" t="e">
        <f t="shared" ca="1" si="3378"/>
        <v>#N/A</v>
      </c>
    </row>
    <row r="2016" spans="1:116" x14ac:dyDescent="0.4">
      <c r="B2016" s="317"/>
      <c r="C2016" s="317"/>
      <c r="D2016" s="317" t="s">
        <v>518</v>
      </c>
      <c r="E2016" s="317" t="str">
        <f t="shared" ref="E2016" si="3379">ROW()&amp;" "&amp;D2016</f>
        <v>2016 SPLIT-SV-VR</v>
      </c>
      <c r="G2016" s="126"/>
      <c r="H2016" s="12"/>
      <c r="I2016" s="60"/>
      <c r="J2016" s="60"/>
      <c r="K2016" s="33"/>
      <c r="L2016" s="33"/>
      <c r="M2016" s="33"/>
      <c r="N2016" s="33"/>
      <c r="O2016" s="33"/>
      <c r="P2016" s="33"/>
      <c r="R2016" s="15"/>
      <c r="S2016" s="77"/>
      <c r="T2016" s="77"/>
      <c r="U2016" s="77"/>
      <c r="V2016" s="77"/>
      <c r="W2016" s="77"/>
      <c r="X2016" s="77"/>
      <c r="Y2016" s="77"/>
      <c r="Z2016" s="77"/>
      <c r="AA2016" s="77"/>
      <c r="AB2016" s="77"/>
      <c r="AC2016" s="77"/>
      <c r="AD2016" s="77"/>
      <c r="AE2016" s="77"/>
      <c r="AF2016" s="77"/>
      <c r="AG2016" s="77"/>
      <c r="AH2016" s="77"/>
      <c r="AI2016" s="77"/>
      <c r="AJ2016" s="77"/>
      <c r="AK2016" s="77"/>
      <c r="AL2016" s="77"/>
      <c r="AM2016" s="77"/>
      <c r="AN2016" s="77"/>
      <c r="AO2016" s="77"/>
      <c r="AP2016" s="77"/>
      <c r="AQ2016" s="77"/>
      <c r="AR2016" s="77"/>
      <c r="AS2016" s="77"/>
      <c r="AT2016" s="77"/>
      <c r="AU2016" s="77"/>
      <c r="AV2016" s="77"/>
      <c r="AW2016" s="77"/>
      <c r="AX2016" s="77"/>
      <c r="AY2016" s="77"/>
      <c r="AZ2016" s="77"/>
      <c r="BA2016" s="77"/>
      <c r="BB2016" s="77"/>
      <c r="BC2016" s="77"/>
      <c r="BD2016" s="77"/>
      <c r="BE2016" s="77"/>
      <c r="BF2016" s="77"/>
      <c r="BG2016" s="77"/>
      <c r="BH2016" s="77"/>
      <c r="BI2016" s="77"/>
      <c r="BJ2016" s="77"/>
      <c r="BK2016" s="77"/>
      <c r="BL2016" s="77"/>
      <c r="BM2016" s="77"/>
      <c r="BN2016" s="77"/>
      <c r="BO2016" s="77"/>
      <c r="BP2016" s="77"/>
      <c r="BQ2016" s="77"/>
      <c r="BR2016" s="77"/>
      <c r="BS2016" s="77"/>
      <c r="BT2016" s="77"/>
      <c r="BU2016" s="77"/>
      <c r="BV2016" s="77"/>
      <c r="BW2016" s="77"/>
      <c r="BX2016" s="77"/>
      <c r="BY2016" s="77"/>
      <c r="BZ2016" s="77"/>
      <c r="CA2016" s="77"/>
      <c r="CB2016" s="77"/>
      <c r="CC2016" s="77"/>
      <c r="CD2016" s="77"/>
      <c r="CE2016" s="77"/>
      <c r="CF2016" s="77"/>
      <c r="CG2016" s="77"/>
      <c r="CH2016" s="77"/>
      <c r="CI2016" s="77"/>
      <c r="CJ2016" s="77"/>
      <c r="CK2016" s="77"/>
      <c r="CL2016" s="77"/>
      <c r="CN2016" s="77"/>
      <c r="CO2016" s="77"/>
      <c r="CP2016" s="77"/>
      <c r="CQ2016" s="77"/>
      <c r="CR2016" s="77"/>
      <c r="CS2016" s="77"/>
      <c r="CT2016" s="77"/>
      <c r="CU2016" s="77"/>
      <c r="CV2016" s="77"/>
      <c r="CW2016" s="77"/>
      <c r="CX2016" s="77"/>
      <c r="CY2016" s="77"/>
      <c r="CZ2016" s="77"/>
      <c r="DA2016" s="77"/>
      <c r="DB2016" s="77"/>
      <c r="DC2016" s="77"/>
      <c r="DD2016" s="77"/>
      <c r="DE2016" s="77"/>
      <c r="DF2016" s="77"/>
      <c r="DG2016" s="77"/>
      <c r="DH2016" s="77"/>
      <c r="DI2016" s="77"/>
      <c r="DJ2016" s="77"/>
      <c r="DK2016" s="77"/>
      <c r="DL2016" s="77"/>
    </row>
    <row r="2017" spans="1:116" x14ac:dyDescent="0.4">
      <c r="A2017" s="12"/>
      <c r="B2017" s="319"/>
      <c r="C2017" s="319"/>
      <c r="D2017" s="317" t="s">
        <v>518</v>
      </c>
      <c r="E2017" s="317" t="str">
        <f t="shared" ref="E2017:E2024" si="3380">ROW()&amp;" "&amp;D2017</f>
        <v>2017 SPLIT-SV-VR</v>
      </c>
      <c r="G2017" s="95" t="str">
        <f>"COGS/"&amp;G2029&amp;":"</f>
        <v>COGS/procedure:</v>
      </c>
      <c r="H2017" s="12"/>
      <c r="I2017" s="60"/>
      <c r="J2017" s="60"/>
      <c r="K2017" s="12"/>
      <c r="L2017" s="12"/>
      <c r="M2017" s="12"/>
      <c r="N2017" s="12"/>
      <c r="O2017" s="12"/>
      <c r="P2017" s="12"/>
      <c r="R2017" s="13"/>
      <c r="S2017" s="76"/>
      <c r="T2017" s="76"/>
      <c r="U2017" s="76"/>
      <c r="V2017" s="76"/>
      <c r="W2017" s="76"/>
      <c r="X2017" s="76"/>
      <c r="Y2017" s="76"/>
      <c r="Z2017" s="76"/>
      <c r="AA2017" s="76"/>
      <c r="AB2017" s="76"/>
      <c r="AC2017" s="76"/>
      <c r="AD2017" s="76"/>
      <c r="AE2017" s="76"/>
      <c r="AF2017" s="76"/>
      <c r="AG2017" s="76"/>
      <c r="AH2017" s="76"/>
      <c r="AI2017" s="76"/>
      <c r="AJ2017" s="76"/>
      <c r="AK2017" s="76"/>
      <c r="AL2017" s="76"/>
      <c r="AM2017" s="76"/>
      <c r="AN2017" s="76"/>
      <c r="AO2017" s="76"/>
      <c r="AP2017" s="76"/>
      <c r="AQ2017" s="76"/>
      <c r="AR2017" s="76"/>
      <c r="AS2017" s="76"/>
      <c r="AT2017" s="76"/>
      <c r="AU2017" s="76"/>
      <c r="AV2017" s="76"/>
      <c r="AW2017" s="76"/>
      <c r="AX2017" s="76"/>
      <c r="AY2017" s="76"/>
      <c r="AZ2017" s="76"/>
      <c r="BA2017" s="76"/>
      <c r="BB2017" s="76"/>
      <c r="BC2017" s="76"/>
      <c r="BD2017" s="76"/>
      <c r="BE2017" s="76"/>
      <c r="BF2017" s="76"/>
      <c r="BG2017" s="76"/>
      <c r="BH2017" s="76"/>
      <c r="BI2017" s="76"/>
      <c r="BJ2017" s="76"/>
      <c r="BK2017" s="76"/>
      <c r="BL2017" s="76"/>
      <c r="BM2017" s="76"/>
      <c r="BN2017" s="76"/>
      <c r="BO2017" s="76"/>
      <c r="BP2017" s="76"/>
      <c r="BQ2017" s="76"/>
      <c r="BR2017" s="76"/>
      <c r="BS2017" s="76"/>
      <c r="BT2017" s="76"/>
      <c r="BU2017" s="76"/>
      <c r="BV2017" s="76"/>
      <c r="BW2017" s="76"/>
      <c r="BX2017" s="76"/>
      <c r="BY2017" s="76"/>
      <c r="BZ2017" s="76"/>
      <c r="CA2017" s="76"/>
      <c r="CB2017" s="76"/>
      <c r="CC2017" s="76"/>
      <c r="CD2017" s="76"/>
      <c r="CE2017" s="76"/>
      <c r="CF2017" s="76"/>
      <c r="CG2017" s="76"/>
      <c r="CH2017" s="76"/>
      <c r="CI2017" s="76"/>
      <c r="CJ2017" s="76"/>
      <c r="CK2017" s="76"/>
      <c r="CL2017" s="76"/>
      <c r="CN2017" s="76"/>
      <c r="CO2017" s="76"/>
      <c r="CP2017" s="76"/>
      <c r="CQ2017" s="76"/>
      <c r="CR2017" s="76"/>
      <c r="CS2017" s="76"/>
      <c r="CT2017" s="76"/>
      <c r="CU2017" s="76"/>
      <c r="CV2017" s="76"/>
      <c r="CW2017" s="76"/>
      <c r="CX2017" s="76"/>
      <c r="CY2017" s="76"/>
      <c r="CZ2017" s="76"/>
      <c r="DA2017" s="76"/>
      <c r="DB2017" s="76"/>
      <c r="DC2017" s="76"/>
      <c r="DD2017" s="76"/>
      <c r="DE2017" s="76"/>
      <c r="DF2017" s="76"/>
      <c r="DG2017" s="76"/>
      <c r="DH2017" s="76"/>
      <c r="DI2017" s="76"/>
      <c r="DJ2017" s="76"/>
      <c r="DK2017" s="76"/>
      <c r="DL2017" s="76"/>
    </row>
    <row r="2018" spans="1:116" x14ac:dyDescent="0.4">
      <c r="A2018" s="12"/>
      <c r="B2018" s="319"/>
      <c r="C2018" s="319"/>
      <c r="D2018" s="317" t="s">
        <v>518</v>
      </c>
      <c r="E2018" s="317" t="str">
        <f t="shared" si="3380"/>
        <v>2018 SPLIT-SV-VR</v>
      </c>
      <c r="G2018" s="145" t="str">
        <f>G2009</f>
        <v>Product A</v>
      </c>
      <c r="H2018" s="12"/>
      <c r="I2018" s="60"/>
      <c r="J2018" s="60"/>
      <c r="K2018" s="61">
        <v>50</v>
      </c>
      <c r="L2018" s="61">
        <v>50</v>
      </c>
      <c r="M2018" s="61">
        <v>50</v>
      </c>
      <c r="N2018" s="61">
        <v>50</v>
      </c>
      <c r="O2018" s="61">
        <v>50</v>
      </c>
      <c r="P2018" s="61">
        <v>50</v>
      </c>
      <c r="R2018" s="67"/>
      <c r="S2018" s="147" cm="1">
        <f t="array" ref="S2018">INDEX($K:$P,ROW(),MATCH(S$3,$K$2:$P$2,0))</f>
        <v>50</v>
      </c>
      <c r="T2018" s="147" cm="1">
        <f t="array" ref="T2018">INDEX($K:$P,ROW(),MATCH(T$3,$K$2:$P$2,0))</f>
        <v>50</v>
      </c>
      <c r="U2018" s="147" cm="1">
        <f t="array" ref="U2018">INDEX($K:$P,ROW(),MATCH(U$3,$K$2:$P$2,0))</f>
        <v>50</v>
      </c>
      <c r="V2018" s="147" cm="1">
        <f t="array" ref="V2018">INDEX($K:$P,ROW(),MATCH(V$3,$K$2:$P$2,0))</f>
        <v>50</v>
      </c>
      <c r="W2018" s="147" cm="1">
        <f t="array" ref="W2018">INDEX($K:$P,ROW(),MATCH(W$3,$K$2:$P$2,0))</f>
        <v>50</v>
      </c>
      <c r="X2018" s="147" cm="1">
        <f t="array" ref="X2018">INDEX($K:$P,ROW(),MATCH(X$3,$K$2:$P$2,0))</f>
        <v>50</v>
      </c>
      <c r="Y2018" s="147" cm="1">
        <f t="array" ref="Y2018">INDEX($K:$P,ROW(),MATCH(Y$3,$K$2:$P$2,0))</f>
        <v>50</v>
      </c>
      <c r="Z2018" s="147" cm="1">
        <f t="array" ref="Z2018">INDEX($K:$P,ROW(),MATCH(Z$3,$K$2:$P$2,0))</f>
        <v>50</v>
      </c>
      <c r="AA2018" s="147" cm="1">
        <f t="array" ref="AA2018">INDEX($K:$P,ROW(),MATCH(AA$3,$K$2:$P$2,0))</f>
        <v>50</v>
      </c>
      <c r="AB2018" s="147" cm="1">
        <f t="array" ref="AB2018">INDEX($K:$P,ROW(),MATCH(AB$3,$K$2:$P$2,0))</f>
        <v>50</v>
      </c>
      <c r="AC2018" s="147" cm="1">
        <f t="array" ref="AC2018">INDEX($K:$P,ROW(),MATCH(AC$3,$K$2:$P$2,0))</f>
        <v>50</v>
      </c>
      <c r="AD2018" s="147" cm="1">
        <f t="array" ref="AD2018">INDEX($K:$P,ROW(),MATCH(AD$3,$K$2:$P$2,0))</f>
        <v>50</v>
      </c>
      <c r="AE2018" s="147" cm="1">
        <f t="array" ref="AE2018">INDEX($K:$P,ROW(),MATCH(AE$3,$K$2:$P$2,0))</f>
        <v>50</v>
      </c>
      <c r="AF2018" s="147" cm="1">
        <f t="array" ref="AF2018">INDEX($K:$P,ROW(),MATCH(AF$3,$K$2:$P$2,0))</f>
        <v>50</v>
      </c>
      <c r="AG2018" s="147" cm="1">
        <f t="array" ref="AG2018">INDEX($K:$P,ROW(),MATCH(AG$3,$K$2:$P$2,0))</f>
        <v>50</v>
      </c>
      <c r="AH2018" s="147" cm="1">
        <f t="array" ref="AH2018">INDEX($K:$P,ROW(),MATCH(AH$3,$K$2:$P$2,0))</f>
        <v>50</v>
      </c>
      <c r="AI2018" s="147" cm="1">
        <f t="array" ref="AI2018">INDEX($K:$P,ROW(),MATCH(AI$3,$K$2:$P$2,0))</f>
        <v>50</v>
      </c>
      <c r="AJ2018" s="147" cm="1">
        <f t="array" ref="AJ2018">INDEX($K:$P,ROW(),MATCH(AJ$3,$K$2:$P$2,0))</f>
        <v>50</v>
      </c>
      <c r="AK2018" s="147" cm="1">
        <f t="array" ref="AK2018">INDEX($K:$P,ROW(),MATCH(AK$3,$K$2:$P$2,0))</f>
        <v>50</v>
      </c>
      <c r="AL2018" s="147" cm="1">
        <f t="array" ref="AL2018">INDEX($K:$P,ROW(),MATCH(AL$3,$K$2:$P$2,0))</f>
        <v>50</v>
      </c>
      <c r="AM2018" s="147" cm="1">
        <f t="array" ref="AM2018">INDEX($K:$P,ROW(),MATCH(AM$3,$K$2:$P$2,0))</f>
        <v>50</v>
      </c>
      <c r="AN2018" s="147" cm="1">
        <f t="array" ref="AN2018">INDEX($K:$P,ROW(),MATCH(AN$3,$K$2:$P$2,0))</f>
        <v>50</v>
      </c>
      <c r="AO2018" s="147" cm="1">
        <f t="array" ref="AO2018">INDEX($K:$P,ROW(),MATCH(AO$3,$K$2:$P$2,0))</f>
        <v>50</v>
      </c>
      <c r="AP2018" s="147" cm="1">
        <f t="array" ref="AP2018">INDEX($K:$P,ROW(),MATCH(AP$3,$K$2:$P$2,0))</f>
        <v>50</v>
      </c>
      <c r="AQ2018" s="147" cm="1">
        <f t="array" ref="AQ2018">INDEX($K:$P,ROW(),MATCH(AQ$3,$K$2:$P$2,0))</f>
        <v>50</v>
      </c>
      <c r="AR2018" s="147" cm="1">
        <f t="array" ref="AR2018">INDEX($K:$P,ROW(),MATCH(AR$3,$K$2:$P$2,0))</f>
        <v>50</v>
      </c>
      <c r="AS2018" s="147" cm="1">
        <f t="array" ref="AS2018">INDEX($K:$P,ROW(),MATCH(AS$3,$K$2:$P$2,0))</f>
        <v>50</v>
      </c>
      <c r="AT2018" s="147" cm="1">
        <f t="array" ref="AT2018">INDEX($K:$P,ROW(),MATCH(AT$3,$K$2:$P$2,0))</f>
        <v>50</v>
      </c>
      <c r="AU2018" s="147" cm="1">
        <f t="array" ref="AU2018">INDEX($K:$P,ROW(),MATCH(AU$3,$K$2:$P$2,0))</f>
        <v>50</v>
      </c>
      <c r="AV2018" s="147" cm="1">
        <f t="array" ref="AV2018">INDEX($K:$P,ROW(),MATCH(AV$3,$K$2:$P$2,0))</f>
        <v>50</v>
      </c>
      <c r="AW2018" s="147" cm="1">
        <f t="array" ref="AW2018">INDEX($K:$P,ROW(),MATCH(AW$3,$K$2:$P$2,0))</f>
        <v>50</v>
      </c>
      <c r="AX2018" s="147" cm="1">
        <f t="array" ref="AX2018">INDEX($K:$P,ROW(),MATCH(AX$3,$K$2:$P$2,0))</f>
        <v>50</v>
      </c>
      <c r="AY2018" s="147" cm="1">
        <f t="array" ref="AY2018">INDEX($K:$P,ROW(),MATCH(AY$3,$K$2:$P$2,0))</f>
        <v>50</v>
      </c>
      <c r="AZ2018" s="147" cm="1">
        <f t="array" ref="AZ2018">INDEX($K:$P,ROW(),MATCH(AZ$3,$K$2:$P$2,0))</f>
        <v>50</v>
      </c>
      <c r="BA2018" s="147" cm="1">
        <f t="array" ref="BA2018">INDEX($K:$P,ROW(),MATCH(BA$3,$K$2:$P$2,0))</f>
        <v>50</v>
      </c>
      <c r="BB2018" s="147" cm="1">
        <f t="array" ref="BB2018">INDEX($K:$P,ROW(),MATCH(BB$3,$K$2:$P$2,0))</f>
        <v>50</v>
      </c>
      <c r="BC2018" s="147" cm="1">
        <f t="array" ref="BC2018">INDEX($K:$P,ROW(),MATCH(BC$3,$K$2:$P$2,0))</f>
        <v>50</v>
      </c>
      <c r="BD2018" s="147" cm="1">
        <f t="array" ref="BD2018">INDEX($K:$P,ROW(),MATCH(BD$3,$K$2:$P$2,0))</f>
        <v>50</v>
      </c>
      <c r="BE2018" s="147" cm="1">
        <f t="array" ref="BE2018">INDEX($K:$P,ROW(),MATCH(BE$3,$K$2:$P$2,0))</f>
        <v>50</v>
      </c>
      <c r="BF2018" s="147" cm="1">
        <f t="array" ref="BF2018">INDEX($K:$P,ROW(),MATCH(BF$3,$K$2:$P$2,0))</f>
        <v>50</v>
      </c>
      <c r="BG2018" s="147" cm="1">
        <f t="array" ref="BG2018">INDEX($K:$P,ROW(),MATCH(BG$3,$K$2:$P$2,0))</f>
        <v>50</v>
      </c>
      <c r="BH2018" s="147" cm="1">
        <f t="array" ref="BH2018">INDEX($K:$P,ROW(),MATCH(BH$3,$K$2:$P$2,0))</f>
        <v>50</v>
      </c>
      <c r="BI2018" s="147" cm="1">
        <f t="array" ref="BI2018">INDEX($K:$P,ROW(),MATCH(BI$3,$K$2:$P$2,0))</f>
        <v>50</v>
      </c>
      <c r="BJ2018" s="147" cm="1">
        <f t="array" ref="BJ2018">INDEX($K:$P,ROW(),MATCH(BJ$3,$K$2:$P$2,0))</f>
        <v>50</v>
      </c>
      <c r="BK2018" s="147" cm="1">
        <f t="array" ref="BK2018">INDEX($K:$P,ROW(),MATCH(BK$3,$K$2:$P$2,0))</f>
        <v>50</v>
      </c>
      <c r="BL2018" s="147" cm="1">
        <f t="array" ref="BL2018">INDEX($K:$P,ROW(),MATCH(BL$3,$K$2:$P$2,0))</f>
        <v>50</v>
      </c>
      <c r="BM2018" s="147" cm="1">
        <f t="array" ref="BM2018">INDEX($K:$P,ROW(),MATCH(BM$3,$K$2:$P$2,0))</f>
        <v>50</v>
      </c>
      <c r="BN2018" s="147" cm="1">
        <f t="array" ref="BN2018">INDEX($K:$P,ROW(),MATCH(BN$3,$K$2:$P$2,0))</f>
        <v>50</v>
      </c>
      <c r="BO2018" s="147" cm="1">
        <f t="array" ref="BO2018">INDEX($K:$P,ROW(),MATCH(BO$3,$K$2:$P$2,0))</f>
        <v>50</v>
      </c>
      <c r="BP2018" s="147" cm="1">
        <f t="array" ref="BP2018">INDEX($K:$P,ROW(),MATCH(BP$3,$K$2:$P$2,0))</f>
        <v>50</v>
      </c>
      <c r="BQ2018" s="147" cm="1">
        <f t="array" ref="BQ2018">INDEX($K:$P,ROW(),MATCH(BQ$3,$K$2:$P$2,0))</f>
        <v>50</v>
      </c>
      <c r="BR2018" s="147" cm="1">
        <f t="array" ref="BR2018">INDEX($K:$P,ROW(),MATCH(BR$3,$K$2:$P$2,0))</f>
        <v>50</v>
      </c>
      <c r="BS2018" s="147" cm="1">
        <f t="array" ref="BS2018">INDEX($K:$P,ROW(),MATCH(BS$3,$K$2:$P$2,0))</f>
        <v>50</v>
      </c>
      <c r="BT2018" s="147" cm="1">
        <f t="array" ref="BT2018">INDEX($K:$P,ROW(),MATCH(BT$3,$K$2:$P$2,0))</f>
        <v>50</v>
      </c>
      <c r="BU2018" s="147" cm="1">
        <f t="array" ref="BU2018">INDEX($K:$P,ROW(),MATCH(BU$3,$K$2:$P$2,0))</f>
        <v>50</v>
      </c>
      <c r="BV2018" s="147" cm="1">
        <f t="array" ref="BV2018">INDEX($K:$P,ROW(),MATCH(BV$3,$K$2:$P$2,0))</f>
        <v>50</v>
      </c>
      <c r="BW2018" s="147" cm="1">
        <f t="array" ref="BW2018">INDEX($K:$P,ROW(),MATCH(BW$3,$K$2:$P$2,0))</f>
        <v>50</v>
      </c>
      <c r="BX2018" s="147" cm="1">
        <f t="array" ref="BX2018">INDEX($K:$P,ROW(),MATCH(BX$3,$K$2:$P$2,0))</f>
        <v>50</v>
      </c>
      <c r="BY2018" s="147" cm="1">
        <f t="array" ref="BY2018">INDEX($K:$P,ROW(),MATCH(BY$3,$K$2:$P$2,0))</f>
        <v>50</v>
      </c>
      <c r="BZ2018" s="147" cm="1">
        <f t="array" ref="BZ2018">INDEX($K:$P,ROW(),MATCH(BZ$3,$K$2:$P$2,0))</f>
        <v>50</v>
      </c>
      <c r="CA2018" s="147" cm="1">
        <f t="array" ref="CA2018">INDEX($K:$P,ROW(),MATCH(CA$3,$K$2:$P$2,0))</f>
        <v>50</v>
      </c>
      <c r="CB2018" s="147" cm="1">
        <f t="array" ref="CB2018">INDEX($K:$P,ROW(),MATCH(CB$3,$K$2:$P$2,0))</f>
        <v>50</v>
      </c>
      <c r="CC2018" s="147" cm="1">
        <f t="array" ref="CC2018">INDEX($K:$P,ROW(),MATCH(CC$3,$K$2:$P$2,0))</f>
        <v>50</v>
      </c>
      <c r="CD2018" s="147" cm="1">
        <f t="array" ref="CD2018">INDEX($K:$P,ROW(),MATCH(CD$3,$K$2:$P$2,0))</f>
        <v>50</v>
      </c>
      <c r="CE2018" s="147" cm="1">
        <f t="array" ref="CE2018">INDEX($K:$P,ROW(),MATCH(CE$3,$K$2:$P$2,0))</f>
        <v>50</v>
      </c>
      <c r="CF2018" s="147" cm="1">
        <f t="array" ref="CF2018">INDEX($K:$P,ROW(),MATCH(CF$3,$K$2:$P$2,0))</f>
        <v>50</v>
      </c>
      <c r="CG2018" s="147" cm="1">
        <f t="array" ref="CG2018">INDEX($K:$P,ROW(),MATCH(CG$3,$K$2:$P$2,0))</f>
        <v>50</v>
      </c>
      <c r="CH2018" s="147" cm="1">
        <f t="array" ref="CH2018">INDEX($K:$P,ROW(),MATCH(CH$3,$K$2:$P$2,0))</f>
        <v>50</v>
      </c>
      <c r="CI2018" s="147" cm="1">
        <f t="array" ref="CI2018">INDEX($K:$P,ROW(),MATCH(CI$3,$K$2:$P$2,0))</f>
        <v>50</v>
      </c>
      <c r="CJ2018" s="147" cm="1">
        <f t="array" ref="CJ2018">INDEX($K:$P,ROW(),MATCH(CJ$3,$K$2:$P$2,0))</f>
        <v>50</v>
      </c>
      <c r="CK2018" s="147" cm="1">
        <f t="array" ref="CK2018">INDEX($K:$P,ROW(),MATCH(CK$3,$K$2:$P$2,0))</f>
        <v>50</v>
      </c>
      <c r="CL2018" s="147" cm="1">
        <f t="array" ref="CL2018">INDEX($K:$P,ROW(),MATCH(CL$3,$K$2:$P$2,0))</f>
        <v>50</v>
      </c>
      <c r="CN2018" s="147"/>
      <c r="CO2018" s="147" t="e" cm="1">
        <f t="array" ref="CO2018">INDEX($K:$P,ROW(),MATCH(CO$3,$K$2:$P$2,0))</f>
        <v>#N/A</v>
      </c>
      <c r="CP2018" s="147" t="e" cm="1">
        <f t="array" ref="CP2018">INDEX($K:$P,ROW(),MATCH(CP$3,$K$2:$P$2,0))</f>
        <v>#N/A</v>
      </c>
      <c r="CQ2018" s="147" t="e" cm="1">
        <f t="array" ref="CQ2018">INDEX($K:$P,ROW(),MATCH(CQ$3,$K$2:$P$2,0))</f>
        <v>#N/A</v>
      </c>
      <c r="CR2018" s="147" t="e" cm="1">
        <f t="array" ref="CR2018">INDEX($K:$P,ROW(),MATCH(CR$3,$K$2:$P$2,0))</f>
        <v>#N/A</v>
      </c>
      <c r="CS2018" s="147" t="e" cm="1">
        <f t="array" ref="CS2018">INDEX($K:$P,ROW(),MATCH(CS$3,$K$2:$P$2,0))</f>
        <v>#N/A</v>
      </c>
      <c r="CT2018" s="147" t="e" cm="1">
        <f t="array" ref="CT2018">INDEX($K:$P,ROW(),MATCH(CT$3,$K$2:$P$2,0))</f>
        <v>#N/A</v>
      </c>
      <c r="CU2018" s="147" t="e" cm="1">
        <f t="array" ref="CU2018">INDEX($K:$P,ROW(),MATCH(CU$3,$K$2:$P$2,0))</f>
        <v>#N/A</v>
      </c>
      <c r="CV2018" s="147" t="e" cm="1">
        <f t="array" ref="CV2018">INDEX($K:$P,ROW(),MATCH(CV$3,$K$2:$P$2,0))</f>
        <v>#N/A</v>
      </c>
      <c r="CW2018" s="147" t="e" cm="1">
        <f t="array" ref="CW2018">INDEX($K:$P,ROW(),MATCH(CW$3,$K$2:$P$2,0))</f>
        <v>#N/A</v>
      </c>
      <c r="CX2018" s="147" t="e" cm="1">
        <f t="array" ref="CX2018">INDEX($K:$P,ROW(),MATCH(CX$3,$K$2:$P$2,0))</f>
        <v>#N/A</v>
      </c>
      <c r="CY2018" s="147" t="e" cm="1">
        <f t="array" ref="CY2018">INDEX($K:$P,ROW(),MATCH(CY$3,$K$2:$P$2,0))</f>
        <v>#N/A</v>
      </c>
      <c r="CZ2018" s="147" t="e" cm="1">
        <f t="array" ref="CZ2018">INDEX($K:$P,ROW(),MATCH(CZ$3,$K$2:$P$2,0))</f>
        <v>#N/A</v>
      </c>
      <c r="DA2018" s="147" t="e" cm="1">
        <f t="array" ref="DA2018">INDEX($K:$P,ROW(),MATCH(DA$3,$K$2:$P$2,0))</f>
        <v>#N/A</v>
      </c>
      <c r="DB2018" s="147" t="e" cm="1">
        <f t="array" ref="DB2018">INDEX($K:$P,ROW(),MATCH(DB$3,$K$2:$P$2,0))</f>
        <v>#N/A</v>
      </c>
      <c r="DC2018" s="147" t="e" cm="1">
        <f t="array" ref="DC2018">INDEX($K:$P,ROW(),MATCH(DC$3,$K$2:$P$2,0))</f>
        <v>#N/A</v>
      </c>
      <c r="DD2018" s="147" t="e" cm="1">
        <f t="array" ref="DD2018">INDEX($K:$P,ROW(),MATCH(DD$3,$K$2:$P$2,0))</f>
        <v>#N/A</v>
      </c>
      <c r="DE2018" s="147" t="e" cm="1">
        <f t="array" ref="DE2018">INDEX($K:$P,ROW(),MATCH(DE$3,$K$2:$P$2,0))</f>
        <v>#N/A</v>
      </c>
      <c r="DF2018" s="147" t="e" cm="1">
        <f t="array" ref="DF2018">INDEX($K:$P,ROW(),MATCH(DF$3,$K$2:$P$2,0))</f>
        <v>#N/A</v>
      </c>
      <c r="DG2018" s="147" t="e" cm="1">
        <f t="array" ref="DG2018">INDEX($K:$P,ROW(),MATCH(DG$3,$K$2:$P$2,0))</f>
        <v>#N/A</v>
      </c>
      <c r="DH2018" s="147" t="e" cm="1">
        <f t="array" ref="DH2018">INDEX($K:$P,ROW(),MATCH(DH$3,$K$2:$P$2,0))</f>
        <v>#N/A</v>
      </c>
      <c r="DI2018" s="147" t="e" cm="1">
        <f t="array" ref="DI2018">INDEX($K:$P,ROW(),MATCH(DI$3,$K$2:$P$2,0))</f>
        <v>#N/A</v>
      </c>
      <c r="DJ2018" s="147" t="e" cm="1">
        <f t="array" ref="DJ2018">INDEX($K:$P,ROW(),MATCH(DJ$3,$K$2:$P$2,0))</f>
        <v>#N/A</v>
      </c>
      <c r="DK2018" s="147" t="e" cm="1">
        <f t="array" ref="DK2018">INDEX($K:$P,ROW(),MATCH(DK$3,$K$2:$P$2,0))</f>
        <v>#N/A</v>
      </c>
      <c r="DL2018" s="147" t="e" cm="1">
        <f t="array" ref="DL2018">INDEX($K:$P,ROW(),MATCH(DL$3,$K$2:$P$2,0))</f>
        <v>#N/A</v>
      </c>
    </row>
    <row r="2019" spans="1:116" x14ac:dyDescent="0.4">
      <c r="A2019" s="12"/>
      <c r="B2019" s="319"/>
      <c r="C2019" s="319"/>
      <c r="D2019" s="317" t="s">
        <v>518</v>
      </c>
      <c r="E2019" s="317" t="str">
        <f t="shared" si="3380"/>
        <v>2019 SPLIT-SV-VR</v>
      </c>
      <c r="G2019" s="145" t="str">
        <f>G2010</f>
        <v>Product B</v>
      </c>
      <c r="H2019" s="12"/>
      <c r="I2019" s="60"/>
      <c r="J2019" s="60"/>
      <c r="K2019" s="61">
        <v>100</v>
      </c>
      <c r="L2019" s="61">
        <v>100</v>
      </c>
      <c r="M2019" s="61">
        <v>100</v>
      </c>
      <c r="N2019" s="61">
        <v>100</v>
      </c>
      <c r="O2019" s="61">
        <v>100</v>
      </c>
      <c r="P2019" s="61">
        <v>100</v>
      </c>
      <c r="R2019" s="13"/>
      <c r="S2019" s="147" cm="1">
        <f t="array" ref="S2019">INDEX($K:$P,ROW(),MATCH(S$3,$K$2:$P$2,0))</f>
        <v>100</v>
      </c>
      <c r="T2019" s="147" cm="1">
        <f t="array" ref="T2019">INDEX($K:$P,ROW(),MATCH(T$3,$K$2:$P$2,0))</f>
        <v>100</v>
      </c>
      <c r="U2019" s="147" cm="1">
        <f t="array" ref="U2019">INDEX($K:$P,ROW(),MATCH(U$3,$K$2:$P$2,0))</f>
        <v>100</v>
      </c>
      <c r="V2019" s="147" cm="1">
        <f t="array" ref="V2019">INDEX($K:$P,ROW(),MATCH(V$3,$K$2:$P$2,0))</f>
        <v>100</v>
      </c>
      <c r="W2019" s="147" cm="1">
        <f t="array" ref="W2019">INDEX($K:$P,ROW(),MATCH(W$3,$K$2:$P$2,0))</f>
        <v>100</v>
      </c>
      <c r="X2019" s="147" cm="1">
        <f t="array" ref="X2019">INDEX($K:$P,ROW(),MATCH(X$3,$K$2:$P$2,0))</f>
        <v>100</v>
      </c>
      <c r="Y2019" s="147" cm="1">
        <f t="array" ref="Y2019">INDEX($K:$P,ROW(),MATCH(Y$3,$K$2:$P$2,0))</f>
        <v>100</v>
      </c>
      <c r="Z2019" s="147" cm="1">
        <f t="array" ref="Z2019">INDEX($K:$P,ROW(),MATCH(Z$3,$K$2:$P$2,0))</f>
        <v>100</v>
      </c>
      <c r="AA2019" s="147" cm="1">
        <f t="array" ref="AA2019">INDEX($K:$P,ROW(),MATCH(AA$3,$K$2:$P$2,0))</f>
        <v>100</v>
      </c>
      <c r="AB2019" s="147" cm="1">
        <f t="array" ref="AB2019">INDEX($K:$P,ROW(),MATCH(AB$3,$K$2:$P$2,0))</f>
        <v>100</v>
      </c>
      <c r="AC2019" s="147" cm="1">
        <f t="array" ref="AC2019">INDEX($K:$P,ROW(),MATCH(AC$3,$K$2:$P$2,0))</f>
        <v>100</v>
      </c>
      <c r="AD2019" s="147" cm="1">
        <f t="array" ref="AD2019">INDEX($K:$P,ROW(),MATCH(AD$3,$K$2:$P$2,0))</f>
        <v>100</v>
      </c>
      <c r="AE2019" s="147" cm="1">
        <f t="array" ref="AE2019">INDEX($K:$P,ROW(),MATCH(AE$3,$K$2:$P$2,0))</f>
        <v>100</v>
      </c>
      <c r="AF2019" s="147" cm="1">
        <f t="array" ref="AF2019">INDEX($K:$P,ROW(),MATCH(AF$3,$K$2:$P$2,0))</f>
        <v>100</v>
      </c>
      <c r="AG2019" s="147" cm="1">
        <f t="array" ref="AG2019">INDEX($K:$P,ROW(),MATCH(AG$3,$K$2:$P$2,0))</f>
        <v>100</v>
      </c>
      <c r="AH2019" s="147" cm="1">
        <f t="array" ref="AH2019">INDEX($K:$P,ROW(),MATCH(AH$3,$K$2:$P$2,0))</f>
        <v>100</v>
      </c>
      <c r="AI2019" s="147" cm="1">
        <f t="array" ref="AI2019">INDEX($K:$P,ROW(),MATCH(AI$3,$K$2:$P$2,0))</f>
        <v>100</v>
      </c>
      <c r="AJ2019" s="147" cm="1">
        <f t="array" ref="AJ2019">INDEX($K:$P,ROW(),MATCH(AJ$3,$K$2:$P$2,0))</f>
        <v>100</v>
      </c>
      <c r="AK2019" s="147" cm="1">
        <f t="array" ref="AK2019">INDEX($K:$P,ROW(),MATCH(AK$3,$K$2:$P$2,0))</f>
        <v>100</v>
      </c>
      <c r="AL2019" s="147" cm="1">
        <f t="array" ref="AL2019">INDEX($K:$P,ROW(),MATCH(AL$3,$K$2:$P$2,0))</f>
        <v>100</v>
      </c>
      <c r="AM2019" s="147" cm="1">
        <f t="array" ref="AM2019">INDEX($K:$P,ROW(),MATCH(AM$3,$K$2:$P$2,0))</f>
        <v>100</v>
      </c>
      <c r="AN2019" s="147" cm="1">
        <f t="array" ref="AN2019">INDEX($K:$P,ROW(),MATCH(AN$3,$K$2:$P$2,0))</f>
        <v>100</v>
      </c>
      <c r="AO2019" s="147" cm="1">
        <f t="array" ref="AO2019">INDEX($K:$P,ROW(),MATCH(AO$3,$K$2:$P$2,0))</f>
        <v>100</v>
      </c>
      <c r="AP2019" s="147" cm="1">
        <f t="array" ref="AP2019">INDEX($K:$P,ROW(),MATCH(AP$3,$K$2:$P$2,0))</f>
        <v>100</v>
      </c>
      <c r="AQ2019" s="147" cm="1">
        <f t="array" ref="AQ2019">INDEX($K:$P,ROW(),MATCH(AQ$3,$K$2:$P$2,0))</f>
        <v>100</v>
      </c>
      <c r="AR2019" s="147" cm="1">
        <f t="array" ref="AR2019">INDEX($K:$P,ROW(),MATCH(AR$3,$K$2:$P$2,0))</f>
        <v>100</v>
      </c>
      <c r="AS2019" s="147" cm="1">
        <f t="array" ref="AS2019">INDEX($K:$P,ROW(),MATCH(AS$3,$K$2:$P$2,0))</f>
        <v>100</v>
      </c>
      <c r="AT2019" s="147" cm="1">
        <f t="array" ref="AT2019">INDEX($K:$P,ROW(),MATCH(AT$3,$K$2:$P$2,0))</f>
        <v>100</v>
      </c>
      <c r="AU2019" s="147" cm="1">
        <f t="array" ref="AU2019">INDEX($K:$P,ROW(),MATCH(AU$3,$K$2:$P$2,0))</f>
        <v>100</v>
      </c>
      <c r="AV2019" s="147" cm="1">
        <f t="array" ref="AV2019">INDEX($K:$P,ROW(),MATCH(AV$3,$K$2:$P$2,0))</f>
        <v>100</v>
      </c>
      <c r="AW2019" s="147" cm="1">
        <f t="array" ref="AW2019">INDEX($K:$P,ROW(),MATCH(AW$3,$K$2:$P$2,0))</f>
        <v>100</v>
      </c>
      <c r="AX2019" s="147" cm="1">
        <f t="array" ref="AX2019">INDEX($K:$P,ROW(),MATCH(AX$3,$K$2:$P$2,0))</f>
        <v>100</v>
      </c>
      <c r="AY2019" s="147" cm="1">
        <f t="array" ref="AY2019">INDEX($K:$P,ROW(),MATCH(AY$3,$K$2:$P$2,0))</f>
        <v>100</v>
      </c>
      <c r="AZ2019" s="147" cm="1">
        <f t="array" ref="AZ2019">INDEX($K:$P,ROW(),MATCH(AZ$3,$K$2:$P$2,0))</f>
        <v>100</v>
      </c>
      <c r="BA2019" s="147" cm="1">
        <f t="array" ref="BA2019">INDEX($K:$P,ROW(),MATCH(BA$3,$K$2:$P$2,0))</f>
        <v>100</v>
      </c>
      <c r="BB2019" s="147" cm="1">
        <f t="array" ref="BB2019">INDEX($K:$P,ROW(),MATCH(BB$3,$K$2:$P$2,0))</f>
        <v>100</v>
      </c>
      <c r="BC2019" s="147" cm="1">
        <f t="array" ref="BC2019">INDEX($K:$P,ROW(),MATCH(BC$3,$K$2:$P$2,0))</f>
        <v>100</v>
      </c>
      <c r="BD2019" s="147" cm="1">
        <f t="array" ref="BD2019">INDEX($K:$P,ROW(),MATCH(BD$3,$K$2:$P$2,0))</f>
        <v>100</v>
      </c>
      <c r="BE2019" s="147" cm="1">
        <f t="array" ref="BE2019">INDEX($K:$P,ROW(),MATCH(BE$3,$K$2:$P$2,0))</f>
        <v>100</v>
      </c>
      <c r="BF2019" s="147" cm="1">
        <f t="array" ref="BF2019">INDEX($K:$P,ROW(),MATCH(BF$3,$K$2:$P$2,0))</f>
        <v>100</v>
      </c>
      <c r="BG2019" s="147" cm="1">
        <f t="array" ref="BG2019">INDEX($K:$P,ROW(),MATCH(BG$3,$K$2:$P$2,0))</f>
        <v>100</v>
      </c>
      <c r="BH2019" s="147" cm="1">
        <f t="array" ref="BH2019">INDEX($K:$P,ROW(),MATCH(BH$3,$K$2:$P$2,0))</f>
        <v>100</v>
      </c>
      <c r="BI2019" s="147" cm="1">
        <f t="array" ref="BI2019">INDEX($K:$P,ROW(),MATCH(BI$3,$K$2:$P$2,0))</f>
        <v>100</v>
      </c>
      <c r="BJ2019" s="147" cm="1">
        <f t="array" ref="BJ2019">INDEX($K:$P,ROW(),MATCH(BJ$3,$K$2:$P$2,0))</f>
        <v>100</v>
      </c>
      <c r="BK2019" s="147" cm="1">
        <f t="array" ref="BK2019">INDEX($K:$P,ROW(),MATCH(BK$3,$K$2:$P$2,0))</f>
        <v>100</v>
      </c>
      <c r="BL2019" s="147" cm="1">
        <f t="array" ref="BL2019">INDEX($K:$P,ROW(),MATCH(BL$3,$K$2:$P$2,0))</f>
        <v>100</v>
      </c>
      <c r="BM2019" s="147" cm="1">
        <f t="array" ref="BM2019">INDEX($K:$P,ROW(),MATCH(BM$3,$K$2:$P$2,0))</f>
        <v>100</v>
      </c>
      <c r="BN2019" s="147" cm="1">
        <f t="array" ref="BN2019">INDEX($K:$P,ROW(),MATCH(BN$3,$K$2:$P$2,0))</f>
        <v>100</v>
      </c>
      <c r="BO2019" s="147" cm="1">
        <f t="array" ref="BO2019">INDEX($K:$P,ROW(),MATCH(BO$3,$K$2:$P$2,0))</f>
        <v>100</v>
      </c>
      <c r="BP2019" s="147" cm="1">
        <f t="array" ref="BP2019">INDEX($K:$P,ROW(),MATCH(BP$3,$K$2:$P$2,0))</f>
        <v>100</v>
      </c>
      <c r="BQ2019" s="147" cm="1">
        <f t="array" ref="BQ2019">INDEX($K:$P,ROW(),MATCH(BQ$3,$K$2:$P$2,0))</f>
        <v>100</v>
      </c>
      <c r="BR2019" s="147" cm="1">
        <f t="array" ref="BR2019">INDEX($K:$P,ROW(),MATCH(BR$3,$K$2:$P$2,0))</f>
        <v>100</v>
      </c>
      <c r="BS2019" s="147" cm="1">
        <f t="array" ref="BS2019">INDEX($K:$P,ROW(),MATCH(BS$3,$K$2:$P$2,0))</f>
        <v>100</v>
      </c>
      <c r="BT2019" s="147" cm="1">
        <f t="array" ref="BT2019">INDEX($K:$P,ROW(),MATCH(BT$3,$K$2:$P$2,0))</f>
        <v>100</v>
      </c>
      <c r="BU2019" s="147" cm="1">
        <f t="array" ref="BU2019">INDEX($K:$P,ROW(),MATCH(BU$3,$K$2:$P$2,0))</f>
        <v>100</v>
      </c>
      <c r="BV2019" s="147" cm="1">
        <f t="array" ref="BV2019">INDEX($K:$P,ROW(),MATCH(BV$3,$K$2:$P$2,0))</f>
        <v>100</v>
      </c>
      <c r="BW2019" s="147" cm="1">
        <f t="array" ref="BW2019">INDEX($K:$P,ROW(),MATCH(BW$3,$K$2:$P$2,0))</f>
        <v>100</v>
      </c>
      <c r="BX2019" s="147" cm="1">
        <f t="array" ref="BX2019">INDEX($K:$P,ROW(),MATCH(BX$3,$K$2:$P$2,0))</f>
        <v>100</v>
      </c>
      <c r="BY2019" s="147" cm="1">
        <f t="array" ref="BY2019">INDEX($K:$P,ROW(),MATCH(BY$3,$K$2:$P$2,0))</f>
        <v>100</v>
      </c>
      <c r="BZ2019" s="147" cm="1">
        <f t="array" ref="BZ2019">INDEX($K:$P,ROW(),MATCH(BZ$3,$K$2:$P$2,0))</f>
        <v>100</v>
      </c>
      <c r="CA2019" s="147" cm="1">
        <f t="array" ref="CA2019">INDEX($K:$P,ROW(),MATCH(CA$3,$K$2:$P$2,0))</f>
        <v>100</v>
      </c>
      <c r="CB2019" s="147" cm="1">
        <f t="array" ref="CB2019">INDEX($K:$P,ROW(),MATCH(CB$3,$K$2:$P$2,0))</f>
        <v>100</v>
      </c>
      <c r="CC2019" s="147" cm="1">
        <f t="array" ref="CC2019">INDEX($K:$P,ROW(),MATCH(CC$3,$K$2:$P$2,0))</f>
        <v>100</v>
      </c>
      <c r="CD2019" s="147" cm="1">
        <f t="array" ref="CD2019">INDEX($K:$P,ROW(),MATCH(CD$3,$K$2:$P$2,0))</f>
        <v>100</v>
      </c>
      <c r="CE2019" s="147" cm="1">
        <f t="array" ref="CE2019">INDEX($K:$P,ROW(),MATCH(CE$3,$K$2:$P$2,0))</f>
        <v>100</v>
      </c>
      <c r="CF2019" s="147" cm="1">
        <f t="array" ref="CF2019">INDEX($K:$P,ROW(),MATCH(CF$3,$K$2:$P$2,0))</f>
        <v>100</v>
      </c>
      <c r="CG2019" s="147" cm="1">
        <f t="array" ref="CG2019">INDEX($K:$P,ROW(),MATCH(CG$3,$K$2:$P$2,0))</f>
        <v>100</v>
      </c>
      <c r="CH2019" s="147" cm="1">
        <f t="array" ref="CH2019">INDEX($K:$P,ROW(),MATCH(CH$3,$K$2:$P$2,0))</f>
        <v>100</v>
      </c>
      <c r="CI2019" s="147" cm="1">
        <f t="array" ref="CI2019">INDEX($K:$P,ROW(),MATCH(CI$3,$K$2:$P$2,0))</f>
        <v>100</v>
      </c>
      <c r="CJ2019" s="147" cm="1">
        <f t="array" ref="CJ2019">INDEX($K:$P,ROW(),MATCH(CJ$3,$K$2:$P$2,0))</f>
        <v>100</v>
      </c>
      <c r="CK2019" s="147" cm="1">
        <f t="array" ref="CK2019">INDEX($K:$P,ROW(),MATCH(CK$3,$K$2:$P$2,0))</f>
        <v>100</v>
      </c>
      <c r="CL2019" s="147" cm="1">
        <f t="array" ref="CL2019">INDEX($K:$P,ROW(),MATCH(CL$3,$K$2:$P$2,0))</f>
        <v>100</v>
      </c>
      <c r="CN2019" s="147"/>
      <c r="CO2019" s="147" t="e" cm="1">
        <f t="array" ref="CO2019">INDEX($K:$P,ROW(),MATCH(CO$3,$K$2:$P$2,0))</f>
        <v>#N/A</v>
      </c>
      <c r="CP2019" s="147" t="e" cm="1">
        <f t="array" ref="CP2019">INDEX($K:$P,ROW(),MATCH(CP$3,$K$2:$P$2,0))</f>
        <v>#N/A</v>
      </c>
      <c r="CQ2019" s="147" t="e" cm="1">
        <f t="array" ref="CQ2019">INDEX($K:$P,ROW(),MATCH(CQ$3,$K$2:$P$2,0))</f>
        <v>#N/A</v>
      </c>
      <c r="CR2019" s="147" t="e" cm="1">
        <f t="array" ref="CR2019">INDEX($K:$P,ROW(),MATCH(CR$3,$K$2:$P$2,0))</f>
        <v>#N/A</v>
      </c>
      <c r="CS2019" s="147" t="e" cm="1">
        <f t="array" ref="CS2019">INDEX($K:$P,ROW(),MATCH(CS$3,$K$2:$P$2,0))</f>
        <v>#N/A</v>
      </c>
      <c r="CT2019" s="147" t="e" cm="1">
        <f t="array" ref="CT2019">INDEX($K:$P,ROW(),MATCH(CT$3,$K$2:$P$2,0))</f>
        <v>#N/A</v>
      </c>
      <c r="CU2019" s="147" t="e" cm="1">
        <f t="array" ref="CU2019">INDEX($K:$P,ROW(),MATCH(CU$3,$K$2:$P$2,0))</f>
        <v>#N/A</v>
      </c>
      <c r="CV2019" s="147" t="e" cm="1">
        <f t="array" ref="CV2019">INDEX($K:$P,ROW(),MATCH(CV$3,$K$2:$P$2,0))</f>
        <v>#N/A</v>
      </c>
      <c r="CW2019" s="147" t="e" cm="1">
        <f t="array" ref="CW2019">INDEX($K:$P,ROW(),MATCH(CW$3,$K$2:$P$2,0))</f>
        <v>#N/A</v>
      </c>
      <c r="CX2019" s="147" t="e" cm="1">
        <f t="array" ref="CX2019">INDEX($K:$P,ROW(),MATCH(CX$3,$K$2:$P$2,0))</f>
        <v>#N/A</v>
      </c>
      <c r="CY2019" s="147" t="e" cm="1">
        <f t="array" ref="CY2019">INDEX($K:$P,ROW(),MATCH(CY$3,$K$2:$P$2,0))</f>
        <v>#N/A</v>
      </c>
      <c r="CZ2019" s="147" t="e" cm="1">
        <f t="array" ref="CZ2019">INDEX($K:$P,ROW(),MATCH(CZ$3,$K$2:$P$2,0))</f>
        <v>#N/A</v>
      </c>
      <c r="DA2019" s="147" t="e" cm="1">
        <f t="array" ref="DA2019">INDEX($K:$P,ROW(),MATCH(DA$3,$K$2:$P$2,0))</f>
        <v>#N/A</v>
      </c>
      <c r="DB2019" s="147" t="e" cm="1">
        <f t="array" ref="DB2019">INDEX($K:$P,ROW(),MATCH(DB$3,$K$2:$P$2,0))</f>
        <v>#N/A</v>
      </c>
      <c r="DC2019" s="147" t="e" cm="1">
        <f t="array" ref="DC2019">INDEX($K:$P,ROW(),MATCH(DC$3,$K$2:$P$2,0))</f>
        <v>#N/A</v>
      </c>
      <c r="DD2019" s="147" t="e" cm="1">
        <f t="array" ref="DD2019">INDEX($K:$P,ROW(),MATCH(DD$3,$K$2:$P$2,0))</f>
        <v>#N/A</v>
      </c>
      <c r="DE2019" s="147" t="e" cm="1">
        <f t="array" ref="DE2019">INDEX($K:$P,ROW(),MATCH(DE$3,$K$2:$P$2,0))</f>
        <v>#N/A</v>
      </c>
      <c r="DF2019" s="147" t="e" cm="1">
        <f t="array" ref="DF2019">INDEX($K:$P,ROW(),MATCH(DF$3,$K$2:$P$2,0))</f>
        <v>#N/A</v>
      </c>
      <c r="DG2019" s="147" t="e" cm="1">
        <f t="array" ref="DG2019">INDEX($K:$P,ROW(),MATCH(DG$3,$K$2:$P$2,0))</f>
        <v>#N/A</v>
      </c>
      <c r="DH2019" s="147" t="e" cm="1">
        <f t="array" ref="DH2019">INDEX($K:$P,ROW(),MATCH(DH$3,$K$2:$P$2,0))</f>
        <v>#N/A</v>
      </c>
      <c r="DI2019" s="147" t="e" cm="1">
        <f t="array" ref="DI2019">INDEX($K:$P,ROW(),MATCH(DI$3,$K$2:$P$2,0))</f>
        <v>#N/A</v>
      </c>
      <c r="DJ2019" s="147" t="e" cm="1">
        <f t="array" ref="DJ2019">INDEX($K:$P,ROW(),MATCH(DJ$3,$K$2:$P$2,0))</f>
        <v>#N/A</v>
      </c>
      <c r="DK2019" s="147" t="e" cm="1">
        <f t="array" ref="DK2019">INDEX($K:$P,ROW(),MATCH(DK$3,$K$2:$P$2,0))</f>
        <v>#N/A</v>
      </c>
      <c r="DL2019" s="147" t="e" cm="1">
        <f t="array" ref="DL2019">INDEX($K:$P,ROW(),MATCH(DL$3,$K$2:$P$2,0))</f>
        <v>#N/A</v>
      </c>
    </row>
    <row r="2020" spans="1:116" x14ac:dyDescent="0.4">
      <c r="A2020" s="12"/>
      <c r="B2020" s="319"/>
      <c r="C2020" s="319"/>
      <c r="D2020" s="317" t="s">
        <v>518</v>
      </c>
      <c r="E2020" s="317" t="str">
        <f t="shared" si="3380"/>
        <v>2020 SPLIT-SV-VR</v>
      </c>
      <c r="G2020" s="95"/>
      <c r="H2020" s="12"/>
      <c r="I2020" s="60"/>
      <c r="J2020" s="60"/>
      <c r="K2020" s="12"/>
      <c r="L2020" s="12"/>
      <c r="M2020" s="12"/>
      <c r="N2020" s="12"/>
      <c r="O2020" s="12"/>
      <c r="P2020" s="12"/>
      <c r="R2020" s="13"/>
      <c r="S2020" s="76"/>
      <c r="T2020" s="76"/>
      <c r="U2020" s="76"/>
      <c r="V2020" s="76"/>
      <c r="W2020" s="76"/>
      <c r="X2020" s="76"/>
      <c r="Y2020" s="76"/>
      <c r="Z2020" s="76"/>
      <c r="AA2020" s="76"/>
      <c r="AB2020" s="76"/>
      <c r="AC2020" s="76"/>
      <c r="AD2020" s="76"/>
      <c r="AE2020" s="76"/>
      <c r="AF2020" s="76"/>
      <c r="AG2020" s="76"/>
      <c r="AH2020" s="76"/>
      <c r="AI2020" s="76"/>
      <c r="AJ2020" s="76"/>
      <c r="AK2020" s="76"/>
      <c r="AL2020" s="76"/>
      <c r="AM2020" s="76"/>
      <c r="AN2020" s="76"/>
      <c r="AO2020" s="76"/>
      <c r="AP2020" s="76"/>
      <c r="AQ2020" s="76"/>
      <c r="AR2020" s="76"/>
      <c r="AS2020" s="76"/>
      <c r="AT2020" s="76"/>
      <c r="AU2020" s="76"/>
      <c r="AV2020" s="76"/>
      <c r="AW2020" s="76"/>
      <c r="AX2020" s="76"/>
      <c r="AY2020" s="76"/>
      <c r="AZ2020" s="76"/>
      <c r="BA2020" s="76"/>
      <c r="BB2020" s="76"/>
      <c r="BC2020" s="76"/>
      <c r="BD2020" s="76"/>
      <c r="BE2020" s="76"/>
      <c r="BF2020" s="76"/>
      <c r="BG2020" s="76"/>
      <c r="BH2020" s="76"/>
      <c r="BI2020" s="76"/>
      <c r="BJ2020" s="76"/>
      <c r="BK2020" s="76"/>
      <c r="BL2020" s="76"/>
      <c r="BM2020" s="76"/>
      <c r="BN2020" s="76"/>
      <c r="BO2020" s="76"/>
      <c r="BP2020" s="76"/>
      <c r="BQ2020" s="76"/>
      <c r="BR2020" s="76"/>
      <c r="BS2020" s="76"/>
      <c r="BT2020" s="76"/>
      <c r="BU2020" s="76"/>
      <c r="BV2020" s="76"/>
      <c r="BW2020" s="76"/>
      <c r="BX2020" s="76"/>
      <c r="BY2020" s="76"/>
      <c r="BZ2020" s="76"/>
      <c r="CA2020" s="76"/>
      <c r="CB2020" s="76"/>
      <c r="CC2020" s="76"/>
      <c r="CD2020" s="76"/>
      <c r="CE2020" s="76"/>
      <c r="CF2020" s="76"/>
      <c r="CG2020" s="76"/>
      <c r="CH2020" s="76"/>
      <c r="CI2020" s="76"/>
      <c r="CJ2020" s="76"/>
      <c r="CK2020" s="76"/>
      <c r="CL2020" s="76"/>
      <c r="CN2020" s="76"/>
      <c r="CO2020" s="76"/>
      <c r="CP2020" s="76"/>
      <c r="CQ2020" s="76"/>
      <c r="CR2020" s="76"/>
      <c r="CS2020" s="76"/>
      <c r="CT2020" s="76"/>
      <c r="CU2020" s="76"/>
      <c r="CV2020" s="76"/>
      <c r="CW2020" s="76"/>
      <c r="CX2020" s="76"/>
      <c r="CY2020" s="76"/>
      <c r="CZ2020" s="76"/>
      <c r="DA2020" s="76"/>
      <c r="DB2020" s="76"/>
      <c r="DC2020" s="76"/>
      <c r="DD2020" s="76"/>
      <c r="DE2020" s="76"/>
      <c r="DF2020" s="76"/>
      <c r="DG2020" s="76"/>
      <c r="DH2020" s="76"/>
      <c r="DI2020" s="76"/>
      <c r="DJ2020" s="76"/>
      <c r="DK2020" s="76"/>
      <c r="DL2020" s="76"/>
    </row>
    <row r="2021" spans="1:116" x14ac:dyDescent="0.4">
      <c r="A2021" s="12"/>
      <c r="B2021" s="319"/>
      <c r="C2021" s="319"/>
      <c r="D2021" s="317" t="s">
        <v>518</v>
      </c>
      <c r="E2021" s="317" t="str">
        <f t="shared" si="3380"/>
        <v>2021 SPLIT-SV-VR</v>
      </c>
      <c r="G2021" s="95" t="s">
        <v>522</v>
      </c>
      <c r="H2021" s="12"/>
      <c r="I2021" s="60"/>
      <c r="J2021" s="60"/>
      <c r="K2021" s="12"/>
      <c r="L2021" s="12"/>
      <c r="M2021" s="12"/>
      <c r="N2021" s="12"/>
      <c r="O2021" s="12"/>
      <c r="P2021" s="12"/>
      <c r="R2021" s="13"/>
      <c r="S2021" s="76"/>
      <c r="T2021" s="76"/>
      <c r="U2021" s="76"/>
      <c r="V2021" s="76"/>
      <c r="W2021" s="76"/>
      <c r="X2021" s="76"/>
      <c r="Y2021" s="76"/>
      <c r="Z2021" s="76"/>
      <c r="AA2021" s="76"/>
      <c r="AB2021" s="76"/>
      <c r="AC2021" s="76"/>
      <c r="AD2021" s="76"/>
      <c r="AE2021" s="76"/>
      <c r="AF2021" s="76"/>
      <c r="AG2021" s="76"/>
      <c r="AH2021" s="76"/>
      <c r="AI2021" s="76"/>
      <c r="AJ2021" s="76"/>
      <c r="AK2021" s="76"/>
      <c r="AL2021" s="76"/>
      <c r="AM2021" s="76"/>
      <c r="AN2021" s="76"/>
      <c r="AO2021" s="76"/>
      <c r="AP2021" s="76"/>
      <c r="AQ2021" s="76"/>
      <c r="AR2021" s="76"/>
      <c r="AS2021" s="76"/>
      <c r="AT2021" s="76"/>
      <c r="AU2021" s="76"/>
      <c r="AV2021" s="76"/>
      <c r="AW2021" s="76"/>
      <c r="AX2021" s="76"/>
      <c r="AY2021" s="76"/>
      <c r="AZ2021" s="76"/>
      <c r="BA2021" s="76"/>
      <c r="BB2021" s="76"/>
      <c r="BC2021" s="76"/>
      <c r="BD2021" s="76"/>
      <c r="BE2021" s="76"/>
      <c r="BF2021" s="76"/>
      <c r="BG2021" s="76"/>
      <c r="BH2021" s="76"/>
      <c r="BI2021" s="76"/>
      <c r="BJ2021" s="76"/>
      <c r="BK2021" s="76"/>
      <c r="BL2021" s="76"/>
      <c r="BM2021" s="76"/>
      <c r="BN2021" s="76"/>
      <c r="BO2021" s="76"/>
      <c r="BP2021" s="76"/>
      <c r="BQ2021" s="76"/>
      <c r="BR2021" s="76"/>
      <c r="BS2021" s="76"/>
      <c r="BT2021" s="76"/>
      <c r="BU2021" s="76"/>
      <c r="BV2021" s="76"/>
      <c r="BW2021" s="76"/>
      <c r="BX2021" s="76"/>
      <c r="BY2021" s="76"/>
      <c r="BZ2021" s="76"/>
      <c r="CA2021" s="76"/>
      <c r="CB2021" s="76"/>
      <c r="CC2021" s="76"/>
      <c r="CD2021" s="76"/>
      <c r="CE2021" s="76"/>
      <c r="CF2021" s="76"/>
      <c r="CG2021" s="76"/>
      <c r="CH2021" s="76"/>
      <c r="CI2021" s="76"/>
      <c r="CJ2021" s="76"/>
      <c r="CK2021" s="76"/>
      <c r="CL2021" s="76"/>
      <c r="CN2021" s="76"/>
      <c r="CO2021" s="76"/>
      <c r="CP2021" s="76"/>
      <c r="CQ2021" s="76"/>
      <c r="CR2021" s="76"/>
      <c r="CS2021" s="76"/>
      <c r="CT2021" s="76"/>
      <c r="CU2021" s="76"/>
      <c r="CV2021" s="76"/>
      <c r="CW2021" s="76"/>
      <c r="CX2021" s="76"/>
      <c r="CY2021" s="76"/>
      <c r="CZ2021" s="76"/>
      <c r="DA2021" s="76"/>
      <c r="DB2021" s="76"/>
      <c r="DC2021" s="76"/>
      <c r="DD2021" s="76"/>
      <c r="DE2021" s="76"/>
      <c r="DF2021" s="76"/>
      <c r="DG2021" s="76"/>
      <c r="DH2021" s="76"/>
      <c r="DI2021" s="76"/>
      <c r="DJ2021" s="76"/>
      <c r="DK2021" s="76"/>
      <c r="DL2021" s="76"/>
    </row>
    <row r="2022" spans="1:116" x14ac:dyDescent="0.4">
      <c r="A2022" s="12"/>
      <c r="B2022" s="319"/>
      <c r="C2022" s="319"/>
      <c r="D2022" s="317" t="s">
        <v>518</v>
      </c>
      <c r="E2022" s="317" t="str">
        <f t="shared" si="3380"/>
        <v>2022 SPLIT-SV-VR</v>
      </c>
      <c r="G2022" s="158" t="str">
        <f>G2018</f>
        <v>Product A</v>
      </c>
      <c r="H2022" s="12"/>
      <c r="I2022" s="60"/>
      <c r="J2022" s="60"/>
      <c r="K2022" s="53">
        <f ca="1">SUMIF($3:$3,K$2,2022:2022)</f>
        <v>-1500000</v>
      </c>
      <c r="L2022" s="53">
        <f ca="1">SUMIF($3:$3,L$2,2022:2022)</f>
        <v>-1500000</v>
      </c>
      <c r="M2022" s="53">
        <f ca="1">SUMIF($3:$3,M$2,2022:2022)</f>
        <v>-1500000</v>
      </c>
      <c r="N2022" s="53">
        <f ca="1">SUMIF($3:$3,N$2,2022:2022)</f>
        <v>-1500000</v>
      </c>
      <c r="O2022" s="53">
        <f ca="1">SUMIF($3:$3,O$2,2022:2022)</f>
        <v>-1500000</v>
      </c>
      <c r="P2022" s="53">
        <f ca="1">SUMIF($3:$3,P$2,2022:2022)</f>
        <v>-1500000</v>
      </c>
      <c r="R2022" s="13"/>
      <c r="S2022" s="80">
        <f ca="1">-S2005*S2018</f>
        <v>-125000</v>
      </c>
      <c r="T2022" s="80">
        <f t="shared" ref="T2022:CE2022" ca="1" si="3381">-T2005*T2018</f>
        <v>-125000</v>
      </c>
      <c r="U2022" s="80">
        <f t="shared" ca="1" si="3381"/>
        <v>-125000</v>
      </c>
      <c r="V2022" s="80">
        <f t="shared" ca="1" si="3381"/>
        <v>-125000</v>
      </c>
      <c r="W2022" s="80">
        <f t="shared" ca="1" si="3381"/>
        <v>-125000</v>
      </c>
      <c r="X2022" s="80">
        <f t="shared" ca="1" si="3381"/>
        <v>-125000</v>
      </c>
      <c r="Y2022" s="80">
        <f t="shared" ca="1" si="3381"/>
        <v>-125000</v>
      </c>
      <c r="Z2022" s="80">
        <f t="shared" ca="1" si="3381"/>
        <v>-125000</v>
      </c>
      <c r="AA2022" s="80">
        <f t="shared" ca="1" si="3381"/>
        <v>-125000</v>
      </c>
      <c r="AB2022" s="80">
        <f t="shared" ca="1" si="3381"/>
        <v>-125000</v>
      </c>
      <c r="AC2022" s="80">
        <f t="shared" ca="1" si="3381"/>
        <v>-125000</v>
      </c>
      <c r="AD2022" s="80">
        <f t="shared" ca="1" si="3381"/>
        <v>-125000</v>
      </c>
      <c r="AE2022" s="80">
        <f t="shared" ca="1" si="3381"/>
        <v>-125000</v>
      </c>
      <c r="AF2022" s="80">
        <f t="shared" ca="1" si="3381"/>
        <v>-125000</v>
      </c>
      <c r="AG2022" s="80">
        <f t="shared" ca="1" si="3381"/>
        <v>-125000</v>
      </c>
      <c r="AH2022" s="80">
        <f t="shared" ca="1" si="3381"/>
        <v>-125000</v>
      </c>
      <c r="AI2022" s="80">
        <f t="shared" ca="1" si="3381"/>
        <v>-125000</v>
      </c>
      <c r="AJ2022" s="80">
        <f t="shared" ca="1" si="3381"/>
        <v>-125000</v>
      </c>
      <c r="AK2022" s="80">
        <f t="shared" ca="1" si="3381"/>
        <v>-125000</v>
      </c>
      <c r="AL2022" s="80">
        <f t="shared" ca="1" si="3381"/>
        <v>-125000</v>
      </c>
      <c r="AM2022" s="80">
        <f t="shared" ca="1" si="3381"/>
        <v>-125000</v>
      </c>
      <c r="AN2022" s="80">
        <f t="shared" ca="1" si="3381"/>
        <v>-125000</v>
      </c>
      <c r="AO2022" s="80">
        <f t="shared" ca="1" si="3381"/>
        <v>-125000</v>
      </c>
      <c r="AP2022" s="80">
        <f t="shared" ca="1" si="3381"/>
        <v>-125000</v>
      </c>
      <c r="AQ2022" s="80">
        <f t="shared" ca="1" si="3381"/>
        <v>-125000</v>
      </c>
      <c r="AR2022" s="80">
        <f t="shared" ca="1" si="3381"/>
        <v>-125000</v>
      </c>
      <c r="AS2022" s="80">
        <f t="shared" ca="1" si="3381"/>
        <v>-125000</v>
      </c>
      <c r="AT2022" s="80">
        <f t="shared" ca="1" si="3381"/>
        <v>-125000</v>
      </c>
      <c r="AU2022" s="80">
        <f t="shared" ca="1" si="3381"/>
        <v>-125000</v>
      </c>
      <c r="AV2022" s="80">
        <f t="shared" ca="1" si="3381"/>
        <v>-125000</v>
      </c>
      <c r="AW2022" s="80">
        <f t="shared" ca="1" si="3381"/>
        <v>-125000</v>
      </c>
      <c r="AX2022" s="80">
        <f t="shared" ca="1" si="3381"/>
        <v>-125000</v>
      </c>
      <c r="AY2022" s="80">
        <f t="shared" ca="1" si="3381"/>
        <v>-125000</v>
      </c>
      <c r="AZ2022" s="80">
        <f t="shared" ca="1" si="3381"/>
        <v>-125000</v>
      </c>
      <c r="BA2022" s="80">
        <f t="shared" ca="1" si="3381"/>
        <v>-125000</v>
      </c>
      <c r="BB2022" s="80">
        <f t="shared" ca="1" si="3381"/>
        <v>-125000</v>
      </c>
      <c r="BC2022" s="80">
        <f t="shared" ca="1" si="3381"/>
        <v>-125000</v>
      </c>
      <c r="BD2022" s="80">
        <f t="shared" ca="1" si="3381"/>
        <v>-125000</v>
      </c>
      <c r="BE2022" s="80">
        <f t="shared" ca="1" si="3381"/>
        <v>-125000</v>
      </c>
      <c r="BF2022" s="80">
        <f t="shared" ca="1" si="3381"/>
        <v>-125000</v>
      </c>
      <c r="BG2022" s="80">
        <f t="shared" ca="1" si="3381"/>
        <v>-125000</v>
      </c>
      <c r="BH2022" s="80">
        <f t="shared" ca="1" si="3381"/>
        <v>-125000</v>
      </c>
      <c r="BI2022" s="80">
        <f t="shared" ca="1" si="3381"/>
        <v>-125000</v>
      </c>
      <c r="BJ2022" s="80">
        <f t="shared" ca="1" si="3381"/>
        <v>-125000</v>
      </c>
      <c r="BK2022" s="80">
        <f t="shared" ca="1" si="3381"/>
        <v>-125000</v>
      </c>
      <c r="BL2022" s="80">
        <f t="shared" ca="1" si="3381"/>
        <v>-125000</v>
      </c>
      <c r="BM2022" s="80">
        <f t="shared" ca="1" si="3381"/>
        <v>-125000</v>
      </c>
      <c r="BN2022" s="80">
        <f t="shared" ca="1" si="3381"/>
        <v>-125000</v>
      </c>
      <c r="BO2022" s="80">
        <f t="shared" ca="1" si="3381"/>
        <v>-125000</v>
      </c>
      <c r="BP2022" s="80">
        <f t="shared" ca="1" si="3381"/>
        <v>-125000</v>
      </c>
      <c r="BQ2022" s="80">
        <f t="shared" ca="1" si="3381"/>
        <v>-125000</v>
      </c>
      <c r="BR2022" s="80">
        <f t="shared" ca="1" si="3381"/>
        <v>-125000</v>
      </c>
      <c r="BS2022" s="80">
        <f t="shared" ca="1" si="3381"/>
        <v>-125000</v>
      </c>
      <c r="BT2022" s="80">
        <f t="shared" ca="1" si="3381"/>
        <v>-125000</v>
      </c>
      <c r="BU2022" s="80">
        <f t="shared" ca="1" si="3381"/>
        <v>-125000</v>
      </c>
      <c r="BV2022" s="80">
        <f t="shared" ca="1" si="3381"/>
        <v>-125000</v>
      </c>
      <c r="BW2022" s="80">
        <f t="shared" ca="1" si="3381"/>
        <v>-125000</v>
      </c>
      <c r="BX2022" s="80">
        <f t="shared" ca="1" si="3381"/>
        <v>-125000</v>
      </c>
      <c r="BY2022" s="80">
        <f t="shared" ca="1" si="3381"/>
        <v>-125000</v>
      </c>
      <c r="BZ2022" s="80">
        <f t="shared" ca="1" si="3381"/>
        <v>-125000</v>
      </c>
      <c r="CA2022" s="80">
        <f t="shared" ca="1" si="3381"/>
        <v>-125000</v>
      </c>
      <c r="CB2022" s="80">
        <f t="shared" ca="1" si="3381"/>
        <v>-125000</v>
      </c>
      <c r="CC2022" s="80">
        <f t="shared" ca="1" si="3381"/>
        <v>-125000</v>
      </c>
      <c r="CD2022" s="80">
        <f t="shared" ca="1" si="3381"/>
        <v>-125000</v>
      </c>
      <c r="CE2022" s="80">
        <f t="shared" ca="1" si="3381"/>
        <v>-125000</v>
      </c>
      <c r="CF2022" s="80">
        <f t="shared" ref="CF2022:CL2022" ca="1" si="3382">-CF2005*CF2018</f>
        <v>-125000</v>
      </c>
      <c r="CG2022" s="80">
        <f t="shared" ca="1" si="3382"/>
        <v>-125000</v>
      </c>
      <c r="CH2022" s="80">
        <f t="shared" ca="1" si="3382"/>
        <v>-125000</v>
      </c>
      <c r="CI2022" s="80">
        <f t="shared" ca="1" si="3382"/>
        <v>-125000</v>
      </c>
      <c r="CJ2022" s="80">
        <f t="shared" ca="1" si="3382"/>
        <v>-125000</v>
      </c>
      <c r="CK2022" s="80">
        <f t="shared" ca="1" si="3382"/>
        <v>-125000</v>
      </c>
      <c r="CL2022" s="80">
        <f t="shared" ca="1" si="3382"/>
        <v>-125000</v>
      </c>
      <c r="CN2022" s="80"/>
      <c r="CO2022" s="80" t="e">
        <f t="shared" ref="CO2022:DL2022" ca="1" si="3383">-CO2005*CO2018</f>
        <v>#N/A</v>
      </c>
      <c r="CP2022" s="80" t="e">
        <f t="shared" ca="1" si="3383"/>
        <v>#N/A</v>
      </c>
      <c r="CQ2022" s="80" t="e">
        <f t="shared" ca="1" si="3383"/>
        <v>#N/A</v>
      </c>
      <c r="CR2022" s="80" t="e">
        <f t="shared" ca="1" si="3383"/>
        <v>#N/A</v>
      </c>
      <c r="CS2022" s="80" t="e">
        <f t="shared" ca="1" si="3383"/>
        <v>#N/A</v>
      </c>
      <c r="CT2022" s="80" t="e">
        <f t="shared" ca="1" si="3383"/>
        <v>#N/A</v>
      </c>
      <c r="CU2022" s="80" t="e">
        <f t="shared" ca="1" si="3383"/>
        <v>#N/A</v>
      </c>
      <c r="CV2022" s="80" t="e">
        <f t="shared" ca="1" si="3383"/>
        <v>#N/A</v>
      </c>
      <c r="CW2022" s="80" t="e">
        <f t="shared" ca="1" si="3383"/>
        <v>#N/A</v>
      </c>
      <c r="CX2022" s="80" t="e">
        <f t="shared" ca="1" si="3383"/>
        <v>#N/A</v>
      </c>
      <c r="CY2022" s="80" t="e">
        <f t="shared" ca="1" si="3383"/>
        <v>#N/A</v>
      </c>
      <c r="CZ2022" s="80" t="e">
        <f t="shared" ca="1" si="3383"/>
        <v>#N/A</v>
      </c>
      <c r="DA2022" s="80" t="e">
        <f t="shared" ca="1" si="3383"/>
        <v>#N/A</v>
      </c>
      <c r="DB2022" s="80" t="e">
        <f t="shared" ca="1" si="3383"/>
        <v>#N/A</v>
      </c>
      <c r="DC2022" s="80" t="e">
        <f t="shared" ca="1" si="3383"/>
        <v>#N/A</v>
      </c>
      <c r="DD2022" s="80" t="e">
        <f t="shared" ca="1" si="3383"/>
        <v>#N/A</v>
      </c>
      <c r="DE2022" s="80" t="e">
        <f t="shared" ca="1" si="3383"/>
        <v>#N/A</v>
      </c>
      <c r="DF2022" s="80" t="e">
        <f t="shared" ca="1" si="3383"/>
        <v>#N/A</v>
      </c>
      <c r="DG2022" s="80" t="e">
        <f t="shared" ca="1" si="3383"/>
        <v>#N/A</v>
      </c>
      <c r="DH2022" s="80" t="e">
        <f t="shared" ca="1" si="3383"/>
        <v>#N/A</v>
      </c>
      <c r="DI2022" s="80" t="e">
        <f t="shared" ca="1" si="3383"/>
        <v>#N/A</v>
      </c>
      <c r="DJ2022" s="80" t="e">
        <f t="shared" ca="1" si="3383"/>
        <v>#N/A</v>
      </c>
      <c r="DK2022" s="80" t="e">
        <f t="shared" ca="1" si="3383"/>
        <v>#N/A</v>
      </c>
      <c r="DL2022" s="80" t="e">
        <f t="shared" ca="1" si="3383"/>
        <v>#N/A</v>
      </c>
    </row>
    <row r="2023" spans="1:116" x14ac:dyDescent="0.4">
      <c r="A2023" s="12"/>
      <c r="B2023" s="319"/>
      <c r="C2023" s="319"/>
      <c r="D2023" s="317" t="s">
        <v>518</v>
      </c>
      <c r="E2023" s="317" t="str">
        <f t="shared" si="3380"/>
        <v>2023 SPLIT-SV-VR</v>
      </c>
      <c r="G2023" s="158" t="str">
        <f>G2019</f>
        <v>Product B</v>
      </c>
      <c r="H2023" s="12"/>
      <c r="I2023" s="60"/>
      <c r="J2023" s="60"/>
      <c r="K2023" s="238">
        <f ca="1">SUMIF($3:$3,K$2,2023:2023)</f>
        <v>-3000000</v>
      </c>
      <c r="L2023" s="238">
        <f ca="1">SUMIF($3:$3,L$2,2023:2023)</f>
        <v>-3000000</v>
      </c>
      <c r="M2023" s="238">
        <f ca="1">SUMIF($3:$3,M$2,2023:2023)</f>
        <v>-3000000</v>
      </c>
      <c r="N2023" s="238">
        <f ca="1">SUMIF($3:$3,N$2,2023:2023)</f>
        <v>-3000000</v>
      </c>
      <c r="O2023" s="238">
        <f ca="1">SUMIF($3:$3,O$2,2023:2023)</f>
        <v>-3000000</v>
      </c>
      <c r="P2023" s="238">
        <f ca="1">SUMIF($3:$3,P$2,2023:2023)</f>
        <v>-3000000</v>
      </c>
      <c r="R2023" s="13"/>
      <c r="S2023" s="243">
        <f ca="1">-S2006*S2019</f>
        <v>-250000</v>
      </c>
      <c r="T2023" s="243">
        <f t="shared" ref="T2023:CE2023" ca="1" si="3384">-T2006*T2019</f>
        <v>-250000</v>
      </c>
      <c r="U2023" s="243">
        <f t="shared" ca="1" si="3384"/>
        <v>-250000</v>
      </c>
      <c r="V2023" s="243">
        <f t="shared" ca="1" si="3384"/>
        <v>-250000</v>
      </c>
      <c r="W2023" s="243">
        <f t="shared" ca="1" si="3384"/>
        <v>-250000</v>
      </c>
      <c r="X2023" s="243">
        <f t="shared" ca="1" si="3384"/>
        <v>-250000</v>
      </c>
      <c r="Y2023" s="243">
        <f t="shared" ca="1" si="3384"/>
        <v>-250000</v>
      </c>
      <c r="Z2023" s="243">
        <f t="shared" ca="1" si="3384"/>
        <v>-250000</v>
      </c>
      <c r="AA2023" s="243">
        <f t="shared" ca="1" si="3384"/>
        <v>-250000</v>
      </c>
      <c r="AB2023" s="243">
        <f t="shared" ca="1" si="3384"/>
        <v>-250000</v>
      </c>
      <c r="AC2023" s="243">
        <f t="shared" ca="1" si="3384"/>
        <v>-250000</v>
      </c>
      <c r="AD2023" s="243">
        <f t="shared" ca="1" si="3384"/>
        <v>-250000</v>
      </c>
      <c r="AE2023" s="243">
        <f t="shared" ca="1" si="3384"/>
        <v>-250000</v>
      </c>
      <c r="AF2023" s="243">
        <f t="shared" ca="1" si="3384"/>
        <v>-250000</v>
      </c>
      <c r="AG2023" s="243">
        <f t="shared" ca="1" si="3384"/>
        <v>-250000</v>
      </c>
      <c r="AH2023" s="243">
        <f t="shared" ca="1" si="3384"/>
        <v>-250000</v>
      </c>
      <c r="AI2023" s="243">
        <f t="shared" ca="1" si="3384"/>
        <v>-250000</v>
      </c>
      <c r="AJ2023" s="243">
        <f t="shared" ca="1" si="3384"/>
        <v>-250000</v>
      </c>
      <c r="AK2023" s="243">
        <f t="shared" ca="1" si="3384"/>
        <v>-250000</v>
      </c>
      <c r="AL2023" s="243">
        <f t="shared" ca="1" si="3384"/>
        <v>-250000</v>
      </c>
      <c r="AM2023" s="243">
        <f t="shared" ca="1" si="3384"/>
        <v>-250000</v>
      </c>
      <c r="AN2023" s="243">
        <f t="shared" ca="1" si="3384"/>
        <v>-250000</v>
      </c>
      <c r="AO2023" s="243">
        <f t="shared" ca="1" si="3384"/>
        <v>-250000</v>
      </c>
      <c r="AP2023" s="243">
        <f t="shared" ca="1" si="3384"/>
        <v>-250000</v>
      </c>
      <c r="AQ2023" s="243">
        <f t="shared" ca="1" si="3384"/>
        <v>-250000</v>
      </c>
      <c r="AR2023" s="243">
        <f t="shared" ca="1" si="3384"/>
        <v>-250000</v>
      </c>
      <c r="AS2023" s="243">
        <f t="shared" ca="1" si="3384"/>
        <v>-250000</v>
      </c>
      <c r="AT2023" s="243">
        <f t="shared" ca="1" si="3384"/>
        <v>-250000</v>
      </c>
      <c r="AU2023" s="243">
        <f t="shared" ca="1" si="3384"/>
        <v>-250000</v>
      </c>
      <c r="AV2023" s="243">
        <f t="shared" ca="1" si="3384"/>
        <v>-250000</v>
      </c>
      <c r="AW2023" s="243">
        <f t="shared" ca="1" si="3384"/>
        <v>-250000</v>
      </c>
      <c r="AX2023" s="243">
        <f t="shared" ca="1" si="3384"/>
        <v>-250000</v>
      </c>
      <c r="AY2023" s="243">
        <f t="shared" ca="1" si="3384"/>
        <v>-250000</v>
      </c>
      <c r="AZ2023" s="243">
        <f t="shared" ca="1" si="3384"/>
        <v>-250000</v>
      </c>
      <c r="BA2023" s="243">
        <f t="shared" ca="1" si="3384"/>
        <v>-250000</v>
      </c>
      <c r="BB2023" s="243">
        <f t="shared" ca="1" si="3384"/>
        <v>-250000</v>
      </c>
      <c r="BC2023" s="243">
        <f t="shared" ca="1" si="3384"/>
        <v>-250000</v>
      </c>
      <c r="BD2023" s="243">
        <f t="shared" ca="1" si="3384"/>
        <v>-250000</v>
      </c>
      <c r="BE2023" s="243">
        <f t="shared" ca="1" si="3384"/>
        <v>-250000</v>
      </c>
      <c r="BF2023" s="243">
        <f t="shared" ca="1" si="3384"/>
        <v>-250000</v>
      </c>
      <c r="BG2023" s="243">
        <f t="shared" ca="1" si="3384"/>
        <v>-250000</v>
      </c>
      <c r="BH2023" s="243">
        <f t="shared" ca="1" si="3384"/>
        <v>-250000</v>
      </c>
      <c r="BI2023" s="243">
        <f t="shared" ca="1" si="3384"/>
        <v>-250000</v>
      </c>
      <c r="BJ2023" s="243">
        <f t="shared" ca="1" si="3384"/>
        <v>-250000</v>
      </c>
      <c r="BK2023" s="243">
        <f t="shared" ca="1" si="3384"/>
        <v>-250000</v>
      </c>
      <c r="BL2023" s="243">
        <f t="shared" ca="1" si="3384"/>
        <v>-250000</v>
      </c>
      <c r="BM2023" s="243">
        <f t="shared" ca="1" si="3384"/>
        <v>-250000</v>
      </c>
      <c r="BN2023" s="243">
        <f t="shared" ca="1" si="3384"/>
        <v>-250000</v>
      </c>
      <c r="BO2023" s="243">
        <f t="shared" ca="1" si="3384"/>
        <v>-250000</v>
      </c>
      <c r="BP2023" s="243">
        <f t="shared" ca="1" si="3384"/>
        <v>-250000</v>
      </c>
      <c r="BQ2023" s="243">
        <f t="shared" ca="1" si="3384"/>
        <v>-250000</v>
      </c>
      <c r="BR2023" s="243">
        <f t="shared" ca="1" si="3384"/>
        <v>-250000</v>
      </c>
      <c r="BS2023" s="243">
        <f t="shared" ca="1" si="3384"/>
        <v>-250000</v>
      </c>
      <c r="BT2023" s="243">
        <f t="shared" ca="1" si="3384"/>
        <v>-250000</v>
      </c>
      <c r="BU2023" s="243">
        <f t="shared" ca="1" si="3384"/>
        <v>-250000</v>
      </c>
      <c r="BV2023" s="243">
        <f t="shared" ca="1" si="3384"/>
        <v>-250000</v>
      </c>
      <c r="BW2023" s="243">
        <f t="shared" ca="1" si="3384"/>
        <v>-250000</v>
      </c>
      <c r="BX2023" s="243">
        <f t="shared" ca="1" si="3384"/>
        <v>-250000</v>
      </c>
      <c r="BY2023" s="243">
        <f t="shared" ca="1" si="3384"/>
        <v>-250000</v>
      </c>
      <c r="BZ2023" s="243">
        <f t="shared" ca="1" si="3384"/>
        <v>-250000</v>
      </c>
      <c r="CA2023" s="243">
        <f t="shared" ca="1" si="3384"/>
        <v>-250000</v>
      </c>
      <c r="CB2023" s="243">
        <f t="shared" ca="1" si="3384"/>
        <v>-250000</v>
      </c>
      <c r="CC2023" s="243">
        <f t="shared" ca="1" si="3384"/>
        <v>-250000</v>
      </c>
      <c r="CD2023" s="243">
        <f t="shared" ca="1" si="3384"/>
        <v>-250000</v>
      </c>
      <c r="CE2023" s="243">
        <f t="shared" ca="1" si="3384"/>
        <v>-250000</v>
      </c>
      <c r="CF2023" s="243">
        <f t="shared" ref="CF2023:CL2023" ca="1" si="3385">-CF2006*CF2019</f>
        <v>-250000</v>
      </c>
      <c r="CG2023" s="243">
        <f t="shared" ca="1" si="3385"/>
        <v>-250000</v>
      </c>
      <c r="CH2023" s="243">
        <f t="shared" ca="1" si="3385"/>
        <v>-250000</v>
      </c>
      <c r="CI2023" s="243">
        <f t="shared" ca="1" si="3385"/>
        <v>-250000</v>
      </c>
      <c r="CJ2023" s="243">
        <f t="shared" ca="1" si="3385"/>
        <v>-250000</v>
      </c>
      <c r="CK2023" s="243">
        <f t="shared" ca="1" si="3385"/>
        <v>-250000</v>
      </c>
      <c r="CL2023" s="243">
        <f t="shared" ca="1" si="3385"/>
        <v>-250000</v>
      </c>
      <c r="CN2023" s="80"/>
      <c r="CO2023" s="243" t="e">
        <f t="shared" ref="CO2023:DL2023" ca="1" si="3386">-CO2006*CO2019</f>
        <v>#N/A</v>
      </c>
      <c r="CP2023" s="243" t="e">
        <f t="shared" ca="1" si="3386"/>
        <v>#N/A</v>
      </c>
      <c r="CQ2023" s="243" t="e">
        <f t="shared" ca="1" si="3386"/>
        <v>#N/A</v>
      </c>
      <c r="CR2023" s="243" t="e">
        <f t="shared" ca="1" si="3386"/>
        <v>#N/A</v>
      </c>
      <c r="CS2023" s="243" t="e">
        <f t="shared" ca="1" si="3386"/>
        <v>#N/A</v>
      </c>
      <c r="CT2023" s="243" t="e">
        <f t="shared" ca="1" si="3386"/>
        <v>#N/A</v>
      </c>
      <c r="CU2023" s="243" t="e">
        <f t="shared" ca="1" si="3386"/>
        <v>#N/A</v>
      </c>
      <c r="CV2023" s="243" t="e">
        <f t="shared" ca="1" si="3386"/>
        <v>#N/A</v>
      </c>
      <c r="CW2023" s="243" t="e">
        <f t="shared" ca="1" si="3386"/>
        <v>#N/A</v>
      </c>
      <c r="CX2023" s="243" t="e">
        <f t="shared" ca="1" si="3386"/>
        <v>#N/A</v>
      </c>
      <c r="CY2023" s="243" t="e">
        <f t="shared" ca="1" si="3386"/>
        <v>#N/A</v>
      </c>
      <c r="CZ2023" s="243" t="e">
        <f t="shared" ca="1" si="3386"/>
        <v>#N/A</v>
      </c>
      <c r="DA2023" s="243" t="e">
        <f t="shared" ca="1" si="3386"/>
        <v>#N/A</v>
      </c>
      <c r="DB2023" s="243" t="e">
        <f t="shared" ca="1" si="3386"/>
        <v>#N/A</v>
      </c>
      <c r="DC2023" s="243" t="e">
        <f t="shared" ca="1" si="3386"/>
        <v>#N/A</v>
      </c>
      <c r="DD2023" s="243" t="e">
        <f t="shared" ca="1" si="3386"/>
        <v>#N/A</v>
      </c>
      <c r="DE2023" s="243" t="e">
        <f t="shared" ca="1" si="3386"/>
        <v>#N/A</v>
      </c>
      <c r="DF2023" s="243" t="e">
        <f t="shared" ca="1" si="3386"/>
        <v>#N/A</v>
      </c>
      <c r="DG2023" s="243" t="e">
        <f t="shared" ca="1" si="3386"/>
        <v>#N/A</v>
      </c>
      <c r="DH2023" s="243" t="e">
        <f t="shared" ca="1" si="3386"/>
        <v>#N/A</v>
      </c>
      <c r="DI2023" s="243" t="e">
        <f t="shared" ca="1" si="3386"/>
        <v>#N/A</v>
      </c>
      <c r="DJ2023" s="243" t="e">
        <f t="shared" ca="1" si="3386"/>
        <v>#N/A</v>
      </c>
      <c r="DK2023" s="243" t="e">
        <f t="shared" ca="1" si="3386"/>
        <v>#N/A</v>
      </c>
      <c r="DL2023" s="243" t="e">
        <f t="shared" ca="1" si="3386"/>
        <v>#N/A</v>
      </c>
    </row>
    <row r="2024" spans="1:116" x14ac:dyDescent="0.4">
      <c r="B2024" s="317"/>
      <c r="C2024" s="317" t="s">
        <v>203</v>
      </c>
      <c r="D2024" s="317" t="s">
        <v>518</v>
      </c>
      <c r="E2024" s="317" t="str">
        <f t="shared" si="3380"/>
        <v>2024 SPLIT-SV-VR</v>
      </c>
      <c r="G2024" s="126" t="str">
        <f>"Total COGS - "&amp;G1988</f>
        <v>Total COGS - Surgical procedures</v>
      </c>
      <c r="H2024" s="12"/>
      <c r="I2024" s="60"/>
      <c r="J2024" s="60"/>
      <c r="K2024" s="33">
        <f ca="1">SUMIF($3:$3,K$2,2024:2024)</f>
        <v>-4500000</v>
      </c>
      <c r="L2024" s="33">
        <f ca="1">SUMIF($3:$3,L$2,2024:2024)</f>
        <v>-4500000</v>
      </c>
      <c r="M2024" s="33">
        <f ca="1">SUMIF($3:$3,M$2,2024:2024)</f>
        <v>-4500000</v>
      </c>
      <c r="N2024" s="33">
        <f ca="1">SUMIF($3:$3,N$2,2024:2024)</f>
        <v>-4500000</v>
      </c>
      <c r="O2024" s="33">
        <f ca="1">SUMIF($3:$3,O$2,2024:2024)</f>
        <v>-4500000</v>
      </c>
      <c r="P2024" s="33">
        <f ca="1">SUMIF($3:$3,P$2,2024:2024)</f>
        <v>-4500000</v>
      </c>
      <c r="R2024" s="15"/>
      <c r="S2024" s="77">
        <f ca="1">SUM(S2022:S2023)</f>
        <v>-375000</v>
      </c>
      <c r="T2024" s="148">
        <f t="shared" ref="T2024" ca="1" si="3387">SUM(T2022:T2023)</f>
        <v>-375000</v>
      </c>
      <c r="U2024" s="148">
        <f t="shared" ref="U2024" ca="1" si="3388">SUM(U2022:U2023)</f>
        <v>-375000</v>
      </c>
      <c r="V2024" s="148">
        <f t="shared" ref="V2024" ca="1" si="3389">SUM(V2022:V2023)</f>
        <v>-375000</v>
      </c>
      <c r="W2024" s="148">
        <f t="shared" ref="W2024" ca="1" si="3390">SUM(W2022:W2023)</f>
        <v>-375000</v>
      </c>
      <c r="X2024" s="148">
        <f t="shared" ref="X2024" ca="1" si="3391">SUM(X2022:X2023)</f>
        <v>-375000</v>
      </c>
      <c r="Y2024" s="148">
        <f t="shared" ref="Y2024" ca="1" si="3392">SUM(Y2022:Y2023)</f>
        <v>-375000</v>
      </c>
      <c r="Z2024" s="148">
        <f t="shared" ref="Z2024" ca="1" si="3393">SUM(Z2022:Z2023)</f>
        <v>-375000</v>
      </c>
      <c r="AA2024" s="148">
        <f t="shared" ref="AA2024" ca="1" si="3394">SUM(AA2022:AA2023)</f>
        <v>-375000</v>
      </c>
      <c r="AB2024" s="148">
        <f t="shared" ref="AB2024" ca="1" si="3395">SUM(AB2022:AB2023)</f>
        <v>-375000</v>
      </c>
      <c r="AC2024" s="148">
        <f t="shared" ref="AC2024" ca="1" si="3396">SUM(AC2022:AC2023)</f>
        <v>-375000</v>
      </c>
      <c r="AD2024" s="148">
        <f t="shared" ref="AD2024" ca="1" si="3397">SUM(AD2022:AD2023)</f>
        <v>-375000</v>
      </c>
      <c r="AE2024" s="148">
        <f t="shared" ref="AE2024" ca="1" si="3398">SUM(AE2022:AE2023)</f>
        <v>-375000</v>
      </c>
      <c r="AF2024" s="148">
        <f t="shared" ref="AF2024" ca="1" si="3399">SUM(AF2022:AF2023)</f>
        <v>-375000</v>
      </c>
      <c r="AG2024" s="148">
        <f t="shared" ref="AG2024" ca="1" si="3400">SUM(AG2022:AG2023)</f>
        <v>-375000</v>
      </c>
      <c r="AH2024" s="148">
        <f t="shared" ref="AH2024" ca="1" si="3401">SUM(AH2022:AH2023)</f>
        <v>-375000</v>
      </c>
      <c r="AI2024" s="148">
        <f t="shared" ref="AI2024" ca="1" si="3402">SUM(AI2022:AI2023)</f>
        <v>-375000</v>
      </c>
      <c r="AJ2024" s="148">
        <f t="shared" ref="AJ2024" ca="1" si="3403">SUM(AJ2022:AJ2023)</f>
        <v>-375000</v>
      </c>
      <c r="AK2024" s="148">
        <f t="shared" ref="AK2024" ca="1" si="3404">SUM(AK2022:AK2023)</f>
        <v>-375000</v>
      </c>
      <c r="AL2024" s="148">
        <f t="shared" ref="AL2024" ca="1" si="3405">SUM(AL2022:AL2023)</f>
        <v>-375000</v>
      </c>
      <c r="AM2024" s="148">
        <f t="shared" ref="AM2024" ca="1" si="3406">SUM(AM2022:AM2023)</f>
        <v>-375000</v>
      </c>
      <c r="AN2024" s="148">
        <f t="shared" ref="AN2024" ca="1" si="3407">SUM(AN2022:AN2023)</f>
        <v>-375000</v>
      </c>
      <c r="AO2024" s="148">
        <f t="shared" ref="AO2024" ca="1" si="3408">SUM(AO2022:AO2023)</f>
        <v>-375000</v>
      </c>
      <c r="AP2024" s="148">
        <f t="shared" ref="AP2024" ca="1" si="3409">SUM(AP2022:AP2023)</f>
        <v>-375000</v>
      </c>
      <c r="AQ2024" s="148">
        <f t="shared" ref="AQ2024" ca="1" si="3410">SUM(AQ2022:AQ2023)</f>
        <v>-375000</v>
      </c>
      <c r="AR2024" s="148">
        <f t="shared" ref="AR2024" ca="1" si="3411">SUM(AR2022:AR2023)</f>
        <v>-375000</v>
      </c>
      <c r="AS2024" s="148">
        <f t="shared" ref="AS2024" ca="1" si="3412">SUM(AS2022:AS2023)</f>
        <v>-375000</v>
      </c>
      <c r="AT2024" s="148">
        <f t="shared" ref="AT2024" ca="1" si="3413">SUM(AT2022:AT2023)</f>
        <v>-375000</v>
      </c>
      <c r="AU2024" s="148">
        <f t="shared" ref="AU2024" ca="1" si="3414">SUM(AU2022:AU2023)</f>
        <v>-375000</v>
      </c>
      <c r="AV2024" s="148">
        <f t="shared" ref="AV2024" ca="1" si="3415">SUM(AV2022:AV2023)</f>
        <v>-375000</v>
      </c>
      <c r="AW2024" s="148">
        <f t="shared" ref="AW2024" ca="1" si="3416">SUM(AW2022:AW2023)</f>
        <v>-375000</v>
      </c>
      <c r="AX2024" s="148">
        <f t="shared" ref="AX2024" ca="1" si="3417">SUM(AX2022:AX2023)</f>
        <v>-375000</v>
      </c>
      <c r="AY2024" s="148">
        <f t="shared" ref="AY2024" ca="1" si="3418">SUM(AY2022:AY2023)</f>
        <v>-375000</v>
      </c>
      <c r="AZ2024" s="148">
        <f t="shared" ref="AZ2024" ca="1" si="3419">SUM(AZ2022:AZ2023)</f>
        <v>-375000</v>
      </c>
      <c r="BA2024" s="148">
        <f t="shared" ref="BA2024" ca="1" si="3420">SUM(BA2022:BA2023)</f>
        <v>-375000</v>
      </c>
      <c r="BB2024" s="148">
        <f t="shared" ref="BB2024" ca="1" si="3421">SUM(BB2022:BB2023)</f>
        <v>-375000</v>
      </c>
      <c r="BC2024" s="148">
        <f t="shared" ref="BC2024" ca="1" si="3422">SUM(BC2022:BC2023)</f>
        <v>-375000</v>
      </c>
      <c r="BD2024" s="148">
        <f t="shared" ref="BD2024" ca="1" si="3423">SUM(BD2022:BD2023)</f>
        <v>-375000</v>
      </c>
      <c r="BE2024" s="148">
        <f t="shared" ref="BE2024" ca="1" si="3424">SUM(BE2022:BE2023)</f>
        <v>-375000</v>
      </c>
      <c r="BF2024" s="148">
        <f t="shared" ref="BF2024" ca="1" si="3425">SUM(BF2022:BF2023)</f>
        <v>-375000</v>
      </c>
      <c r="BG2024" s="148">
        <f t="shared" ref="BG2024" ca="1" si="3426">SUM(BG2022:BG2023)</f>
        <v>-375000</v>
      </c>
      <c r="BH2024" s="148">
        <f t="shared" ref="BH2024" ca="1" si="3427">SUM(BH2022:BH2023)</f>
        <v>-375000</v>
      </c>
      <c r="BI2024" s="148">
        <f t="shared" ref="BI2024" ca="1" si="3428">SUM(BI2022:BI2023)</f>
        <v>-375000</v>
      </c>
      <c r="BJ2024" s="148">
        <f t="shared" ref="BJ2024" ca="1" si="3429">SUM(BJ2022:BJ2023)</f>
        <v>-375000</v>
      </c>
      <c r="BK2024" s="148">
        <f t="shared" ref="BK2024" ca="1" si="3430">SUM(BK2022:BK2023)</f>
        <v>-375000</v>
      </c>
      <c r="BL2024" s="148">
        <f t="shared" ref="BL2024" ca="1" si="3431">SUM(BL2022:BL2023)</f>
        <v>-375000</v>
      </c>
      <c r="BM2024" s="148">
        <f t="shared" ref="BM2024" ca="1" si="3432">SUM(BM2022:BM2023)</f>
        <v>-375000</v>
      </c>
      <c r="BN2024" s="148">
        <f t="shared" ref="BN2024" ca="1" si="3433">SUM(BN2022:BN2023)</f>
        <v>-375000</v>
      </c>
      <c r="BO2024" s="148">
        <f t="shared" ref="BO2024" ca="1" si="3434">SUM(BO2022:BO2023)</f>
        <v>-375000</v>
      </c>
      <c r="BP2024" s="148">
        <f t="shared" ref="BP2024" ca="1" si="3435">SUM(BP2022:BP2023)</f>
        <v>-375000</v>
      </c>
      <c r="BQ2024" s="148">
        <f t="shared" ref="BQ2024" ca="1" si="3436">SUM(BQ2022:BQ2023)</f>
        <v>-375000</v>
      </c>
      <c r="BR2024" s="148">
        <f t="shared" ref="BR2024" ca="1" si="3437">SUM(BR2022:BR2023)</f>
        <v>-375000</v>
      </c>
      <c r="BS2024" s="148">
        <f t="shared" ref="BS2024" ca="1" si="3438">SUM(BS2022:BS2023)</f>
        <v>-375000</v>
      </c>
      <c r="BT2024" s="148">
        <f t="shared" ref="BT2024" ca="1" si="3439">SUM(BT2022:BT2023)</f>
        <v>-375000</v>
      </c>
      <c r="BU2024" s="148">
        <f t="shared" ref="BU2024" ca="1" si="3440">SUM(BU2022:BU2023)</f>
        <v>-375000</v>
      </c>
      <c r="BV2024" s="148">
        <f t="shared" ref="BV2024" ca="1" si="3441">SUM(BV2022:BV2023)</f>
        <v>-375000</v>
      </c>
      <c r="BW2024" s="148">
        <f t="shared" ref="BW2024" ca="1" si="3442">SUM(BW2022:BW2023)</f>
        <v>-375000</v>
      </c>
      <c r="BX2024" s="148">
        <f t="shared" ref="BX2024" ca="1" si="3443">SUM(BX2022:BX2023)</f>
        <v>-375000</v>
      </c>
      <c r="BY2024" s="148">
        <f t="shared" ref="BY2024" ca="1" si="3444">SUM(BY2022:BY2023)</f>
        <v>-375000</v>
      </c>
      <c r="BZ2024" s="148">
        <f t="shared" ref="BZ2024" ca="1" si="3445">SUM(BZ2022:BZ2023)</f>
        <v>-375000</v>
      </c>
      <c r="CA2024" s="148">
        <f t="shared" ref="CA2024" ca="1" si="3446">SUM(CA2022:CA2023)</f>
        <v>-375000</v>
      </c>
      <c r="CB2024" s="148">
        <f t="shared" ref="CB2024" ca="1" si="3447">SUM(CB2022:CB2023)</f>
        <v>-375000</v>
      </c>
      <c r="CC2024" s="148">
        <f t="shared" ref="CC2024" ca="1" si="3448">SUM(CC2022:CC2023)</f>
        <v>-375000</v>
      </c>
      <c r="CD2024" s="148">
        <f t="shared" ref="CD2024" ca="1" si="3449">SUM(CD2022:CD2023)</f>
        <v>-375000</v>
      </c>
      <c r="CE2024" s="148">
        <f t="shared" ref="CE2024" ca="1" si="3450">SUM(CE2022:CE2023)</f>
        <v>-375000</v>
      </c>
      <c r="CF2024" s="148">
        <f t="shared" ref="CF2024" ca="1" si="3451">SUM(CF2022:CF2023)</f>
        <v>-375000</v>
      </c>
      <c r="CG2024" s="148">
        <f t="shared" ref="CG2024" ca="1" si="3452">SUM(CG2022:CG2023)</f>
        <v>-375000</v>
      </c>
      <c r="CH2024" s="148">
        <f t="shared" ref="CH2024" ca="1" si="3453">SUM(CH2022:CH2023)</f>
        <v>-375000</v>
      </c>
      <c r="CI2024" s="148">
        <f t="shared" ref="CI2024" ca="1" si="3454">SUM(CI2022:CI2023)</f>
        <v>-375000</v>
      </c>
      <c r="CJ2024" s="148">
        <f t="shared" ref="CJ2024" ca="1" si="3455">SUM(CJ2022:CJ2023)</f>
        <v>-375000</v>
      </c>
      <c r="CK2024" s="148">
        <f t="shared" ref="CK2024" ca="1" si="3456">SUM(CK2022:CK2023)</f>
        <v>-375000</v>
      </c>
      <c r="CL2024" s="148">
        <f t="shared" ref="CL2024:DL2024" ca="1" si="3457">SUM(CL2022:CL2023)</f>
        <v>-375000</v>
      </c>
      <c r="CN2024" s="77"/>
      <c r="CO2024" s="148" t="e">
        <f t="shared" ca="1" si="3457"/>
        <v>#N/A</v>
      </c>
      <c r="CP2024" s="148" t="e">
        <f t="shared" ca="1" si="3457"/>
        <v>#N/A</v>
      </c>
      <c r="CQ2024" s="148" t="e">
        <f t="shared" ca="1" si="3457"/>
        <v>#N/A</v>
      </c>
      <c r="CR2024" s="148" t="e">
        <f t="shared" ca="1" si="3457"/>
        <v>#N/A</v>
      </c>
      <c r="CS2024" s="148" t="e">
        <f t="shared" ca="1" si="3457"/>
        <v>#N/A</v>
      </c>
      <c r="CT2024" s="148" t="e">
        <f t="shared" ca="1" si="3457"/>
        <v>#N/A</v>
      </c>
      <c r="CU2024" s="148" t="e">
        <f t="shared" ca="1" si="3457"/>
        <v>#N/A</v>
      </c>
      <c r="CV2024" s="148" t="e">
        <f t="shared" ca="1" si="3457"/>
        <v>#N/A</v>
      </c>
      <c r="CW2024" s="148" t="e">
        <f t="shared" ca="1" si="3457"/>
        <v>#N/A</v>
      </c>
      <c r="CX2024" s="148" t="e">
        <f t="shared" ca="1" si="3457"/>
        <v>#N/A</v>
      </c>
      <c r="CY2024" s="148" t="e">
        <f t="shared" ca="1" si="3457"/>
        <v>#N/A</v>
      </c>
      <c r="CZ2024" s="148" t="e">
        <f t="shared" ca="1" si="3457"/>
        <v>#N/A</v>
      </c>
      <c r="DA2024" s="148" t="e">
        <f t="shared" ca="1" si="3457"/>
        <v>#N/A</v>
      </c>
      <c r="DB2024" s="148" t="e">
        <f t="shared" ca="1" si="3457"/>
        <v>#N/A</v>
      </c>
      <c r="DC2024" s="148" t="e">
        <f t="shared" ca="1" si="3457"/>
        <v>#N/A</v>
      </c>
      <c r="DD2024" s="148" t="e">
        <f t="shared" ca="1" si="3457"/>
        <v>#N/A</v>
      </c>
      <c r="DE2024" s="148" t="e">
        <f t="shared" ca="1" si="3457"/>
        <v>#N/A</v>
      </c>
      <c r="DF2024" s="148" t="e">
        <f t="shared" ca="1" si="3457"/>
        <v>#N/A</v>
      </c>
      <c r="DG2024" s="148" t="e">
        <f t="shared" ca="1" si="3457"/>
        <v>#N/A</v>
      </c>
      <c r="DH2024" s="148" t="e">
        <f t="shared" ca="1" si="3457"/>
        <v>#N/A</v>
      </c>
      <c r="DI2024" s="148" t="e">
        <f t="shared" ca="1" si="3457"/>
        <v>#N/A</v>
      </c>
      <c r="DJ2024" s="148" t="e">
        <f t="shared" ca="1" si="3457"/>
        <v>#N/A</v>
      </c>
      <c r="DK2024" s="148" t="e">
        <f t="shared" ca="1" si="3457"/>
        <v>#N/A</v>
      </c>
      <c r="DL2024" s="148" t="e">
        <f t="shared" ca="1" si="3457"/>
        <v>#N/A</v>
      </c>
    </row>
    <row r="2025" spans="1:116" x14ac:dyDescent="0.4">
      <c r="B2025" s="317"/>
      <c r="C2025" s="317"/>
      <c r="D2025" s="317" t="s">
        <v>518</v>
      </c>
      <c r="E2025" s="317" t="str">
        <f t="shared" ref="E2025:E2027" si="3458">ROW()&amp;" "&amp;D2025</f>
        <v>2025 SPLIT-SV-VR</v>
      </c>
      <c r="G2025" s="126"/>
      <c r="H2025" s="12"/>
      <c r="I2025" s="60"/>
      <c r="J2025" s="60"/>
      <c r="K2025" s="33"/>
      <c r="L2025" s="33"/>
      <c r="M2025" s="33"/>
      <c r="N2025" s="33"/>
      <c r="O2025" s="33"/>
      <c r="P2025" s="33"/>
      <c r="R2025" s="15"/>
      <c r="S2025" s="77"/>
      <c r="T2025" s="77"/>
      <c r="U2025" s="77"/>
      <c r="V2025" s="77"/>
      <c r="W2025" s="77"/>
      <c r="X2025" s="77"/>
      <c r="Y2025" s="77"/>
      <c r="Z2025" s="77"/>
      <c r="AA2025" s="77"/>
      <c r="AB2025" s="77"/>
      <c r="AC2025" s="77"/>
      <c r="AD2025" s="77"/>
      <c r="AE2025" s="77"/>
      <c r="AF2025" s="77"/>
      <c r="AG2025" s="77"/>
      <c r="AH2025" s="77"/>
      <c r="AI2025" s="77"/>
      <c r="AJ2025" s="77"/>
      <c r="AK2025" s="77"/>
      <c r="AL2025" s="77"/>
      <c r="AM2025" s="77"/>
      <c r="AN2025" s="77"/>
      <c r="AO2025" s="77"/>
      <c r="AP2025" s="77"/>
      <c r="AQ2025" s="77"/>
      <c r="AR2025" s="77"/>
      <c r="AS2025" s="77"/>
      <c r="AT2025" s="77"/>
      <c r="AU2025" s="77"/>
      <c r="AV2025" s="77"/>
      <c r="AW2025" s="77"/>
      <c r="AX2025" s="77"/>
      <c r="AY2025" s="77"/>
      <c r="AZ2025" s="77"/>
      <c r="BA2025" s="77"/>
      <c r="BB2025" s="77"/>
      <c r="BC2025" s="77"/>
      <c r="BD2025" s="77"/>
      <c r="BE2025" s="77"/>
      <c r="BF2025" s="77"/>
      <c r="BG2025" s="77"/>
      <c r="BH2025" s="77"/>
      <c r="BI2025" s="77"/>
      <c r="BJ2025" s="77"/>
      <c r="BK2025" s="77"/>
      <c r="BL2025" s="77"/>
      <c r="BM2025" s="77"/>
      <c r="BN2025" s="77"/>
      <c r="BO2025" s="77"/>
      <c r="BP2025" s="77"/>
      <c r="BQ2025" s="77"/>
      <c r="BR2025" s="77"/>
      <c r="BS2025" s="77"/>
      <c r="BT2025" s="77"/>
      <c r="BU2025" s="77"/>
      <c r="BV2025" s="77"/>
      <c r="BW2025" s="77"/>
      <c r="BX2025" s="77"/>
      <c r="BY2025" s="77"/>
      <c r="BZ2025" s="77"/>
      <c r="CA2025" s="77"/>
      <c r="CB2025" s="77"/>
      <c r="CC2025" s="77"/>
      <c r="CD2025" s="77"/>
      <c r="CE2025" s="77"/>
      <c r="CF2025" s="77"/>
      <c r="CG2025" s="77"/>
      <c r="CH2025" s="77"/>
      <c r="CI2025" s="77"/>
      <c r="CJ2025" s="77"/>
      <c r="CK2025" s="77"/>
      <c r="CL2025" s="77"/>
      <c r="CN2025" s="77"/>
      <c r="CO2025" s="77"/>
      <c r="CP2025" s="77"/>
      <c r="CQ2025" s="77"/>
      <c r="CR2025" s="77"/>
      <c r="CS2025" s="77"/>
      <c r="CT2025" s="77"/>
      <c r="CU2025" s="77"/>
      <c r="CV2025" s="77"/>
      <c r="CW2025" s="77"/>
      <c r="CX2025" s="77"/>
      <c r="CY2025" s="77"/>
      <c r="CZ2025" s="77"/>
      <c r="DA2025" s="77"/>
      <c r="DB2025" s="77"/>
      <c r="DC2025" s="77"/>
      <c r="DD2025" s="77"/>
      <c r="DE2025" s="77"/>
      <c r="DF2025" s="77"/>
      <c r="DG2025" s="77"/>
      <c r="DH2025" s="77"/>
      <c r="DI2025" s="77"/>
      <c r="DJ2025" s="77"/>
      <c r="DK2025" s="77"/>
      <c r="DL2025" s="77"/>
    </row>
    <row r="2026" spans="1:116" x14ac:dyDescent="0.4">
      <c r="B2026" s="317"/>
      <c r="C2026" s="317"/>
      <c r="D2026" s="317" t="s">
        <v>518</v>
      </c>
      <c r="E2026" s="317" t="str">
        <f t="shared" si="3458"/>
        <v>2026 SPLIT-SV-VR</v>
      </c>
      <c r="G2026" s="126" t="s">
        <v>68</v>
      </c>
      <c r="H2026" s="12"/>
      <c r="I2026" s="60"/>
      <c r="J2026" s="60"/>
      <c r="K2026" s="33">
        <f t="shared" ref="K2026:P2026" ca="1" si="3459">SUMIF($3:$3,K$2,2026:2026)</f>
        <v>4500000</v>
      </c>
      <c r="L2026" s="33">
        <f t="shared" ca="1" si="3459"/>
        <v>4500000</v>
      </c>
      <c r="M2026" s="33">
        <f t="shared" ca="1" si="3459"/>
        <v>4500000</v>
      </c>
      <c r="N2026" s="33">
        <f t="shared" ca="1" si="3459"/>
        <v>4500000</v>
      </c>
      <c r="O2026" s="33">
        <f t="shared" ca="1" si="3459"/>
        <v>4500000</v>
      </c>
      <c r="P2026" s="33">
        <f t="shared" ca="1" si="3459"/>
        <v>4500000</v>
      </c>
      <c r="R2026" s="15"/>
      <c r="S2026" s="77">
        <f ca="1">S2015+S2024</f>
        <v>375000</v>
      </c>
      <c r="T2026" s="77">
        <f t="shared" ref="T2026:CE2026" ca="1" si="3460">T2015+T2024</f>
        <v>375000</v>
      </c>
      <c r="U2026" s="77">
        <f t="shared" ca="1" si="3460"/>
        <v>375000</v>
      </c>
      <c r="V2026" s="77">
        <f t="shared" ca="1" si="3460"/>
        <v>375000</v>
      </c>
      <c r="W2026" s="77">
        <f t="shared" ca="1" si="3460"/>
        <v>375000</v>
      </c>
      <c r="X2026" s="77">
        <f t="shared" ca="1" si="3460"/>
        <v>375000</v>
      </c>
      <c r="Y2026" s="77">
        <f t="shared" ca="1" si="3460"/>
        <v>375000</v>
      </c>
      <c r="Z2026" s="77">
        <f t="shared" ca="1" si="3460"/>
        <v>375000</v>
      </c>
      <c r="AA2026" s="77">
        <f t="shared" ca="1" si="3460"/>
        <v>375000</v>
      </c>
      <c r="AB2026" s="77">
        <f t="shared" ca="1" si="3460"/>
        <v>375000</v>
      </c>
      <c r="AC2026" s="77">
        <f t="shared" ca="1" si="3460"/>
        <v>375000</v>
      </c>
      <c r="AD2026" s="77">
        <f t="shared" ca="1" si="3460"/>
        <v>375000</v>
      </c>
      <c r="AE2026" s="77">
        <f t="shared" ca="1" si="3460"/>
        <v>375000</v>
      </c>
      <c r="AF2026" s="77">
        <f t="shared" ca="1" si="3460"/>
        <v>375000</v>
      </c>
      <c r="AG2026" s="77">
        <f t="shared" ca="1" si="3460"/>
        <v>375000</v>
      </c>
      <c r="AH2026" s="77">
        <f t="shared" ca="1" si="3460"/>
        <v>375000</v>
      </c>
      <c r="AI2026" s="77">
        <f t="shared" ca="1" si="3460"/>
        <v>375000</v>
      </c>
      <c r="AJ2026" s="77">
        <f t="shared" ca="1" si="3460"/>
        <v>375000</v>
      </c>
      <c r="AK2026" s="77">
        <f t="shared" ca="1" si="3460"/>
        <v>375000</v>
      </c>
      <c r="AL2026" s="77">
        <f t="shared" ca="1" si="3460"/>
        <v>375000</v>
      </c>
      <c r="AM2026" s="77">
        <f t="shared" ca="1" si="3460"/>
        <v>375000</v>
      </c>
      <c r="AN2026" s="77">
        <f t="shared" ca="1" si="3460"/>
        <v>375000</v>
      </c>
      <c r="AO2026" s="77">
        <f t="shared" ca="1" si="3460"/>
        <v>375000</v>
      </c>
      <c r="AP2026" s="77">
        <f t="shared" ca="1" si="3460"/>
        <v>375000</v>
      </c>
      <c r="AQ2026" s="77">
        <f t="shared" ca="1" si="3460"/>
        <v>375000</v>
      </c>
      <c r="AR2026" s="77">
        <f t="shared" ca="1" si="3460"/>
        <v>375000</v>
      </c>
      <c r="AS2026" s="77">
        <f t="shared" ca="1" si="3460"/>
        <v>375000</v>
      </c>
      <c r="AT2026" s="77">
        <f t="shared" ca="1" si="3460"/>
        <v>375000</v>
      </c>
      <c r="AU2026" s="77">
        <f t="shared" ca="1" si="3460"/>
        <v>375000</v>
      </c>
      <c r="AV2026" s="77">
        <f t="shared" ca="1" si="3460"/>
        <v>375000</v>
      </c>
      <c r="AW2026" s="77">
        <f t="shared" ca="1" si="3460"/>
        <v>375000</v>
      </c>
      <c r="AX2026" s="77">
        <f t="shared" ca="1" si="3460"/>
        <v>375000</v>
      </c>
      <c r="AY2026" s="77">
        <f t="shared" ca="1" si="3460"/>
        <v>375000</v>
      </c>
      <c r="AZ2026" s="77">
        <f t="shared" ca="1" si="3460"/>
        <v>375000</v>
      </c>
      <c r="BA2026" s="77">
        <f t="shared" ca="1" si="3460"/>
        <v>375000</v>
      </c>
      <c r="BB2026" s="77">
        <f t="shared" ca="1" si="3460"/>
        <v>375000</v>
      </c>
      <c r="BC2026" s="77">
        <f t="shared" ca="1" si="3460"/>
        <v>375000</v>
      </c>
      <c r="BD2026" s="77">
        <f t="shared" ca="1" si="3460"/>
        <v>375000</v>
      </c>
      <c r="BE2026" s="77">
        <f t="shared" ca="1" si="3460"/>
        <v>375000</v>
      </c>
      <c r="BF2026" s="77">
        <f t="shared" ca="1" si="3460"/>
        <v>375000</v>
      </c>
      <c r="BG2026" s="77">
        <f t="shared" ca="1" si="3460"/>
        <v>375000</v>
      </c>
      <c r="BH2026" s="77">
        <f t="shared" ca="1" si="3460"/>
        <v>375000</v>
      </c>
      <c r="BI2026" s="77">
        <f t="shared" ca="1" si="3460"/>
        <v>375000</v>
      </c>
      <c r="BJ2026" s="77">
        <f t="shared" ca="1" si="3460"/>
        <v>375000</v>
      </c>
      <c r="BK2026" s="77">
        <f t="shared" ca="1" si="3460"/>
        <v>375000</v>
      </c>
      <c r="BL2026" s="77">
        <f t="shared" ca="1" si="3460"/>
        <v>375000</v>
      </c>
      <c r="BM2026" s="77">
        <f t="shared" ca="1" si="3460"/>
        <v>375000</v>
      </c>
      <c r="BN2026" s="77">
        <f t="shared" ca="1" si="3460"/>
        <v>375000</v>
      </c>
      <c r="BO2026" s="77">
        <f t="shared" ca="1" si="3460"/>
        <v>375000</v>
      </c>
      <c r="BP2026" s="77">
        <f t="shared" ca="1" si="3460"/>
        <v>375000</v>
      </c>
      <c r="BQ2026" s="77">
        <f t="shared" ca="1" si="3460"/>
        <v>375000</v>
      </c>
      <c r="BR2026" s="77">
        <f t="shared" ca="1" si="3460"/>
        <v>375000</v>
      </c>
      <c r="BS2026" s="77">
        <f t="shared" ca="1" si="3460"/>
        <v>375000</v>
      </c>
      <c r="BT2026" s="77">
        <f t="shared" ca="1" si="3460"/>
        <v>375000</v>
      </c>
      <c r="BU2026" s="77">
        <f t="shared" ca="1" si="3460"/>
        <v>375000</v>
      </c>
      <c r="BV2026" s="77">
        <f t="shared" ca="1" si="3460"/>
        <v>375000</v>
      </c>
      <c r="BW2026" s="77">
        <f t="shared" ca="1" si="3460"/>
        <v>375000</v>
      </c>
      <c r="BX2026" s="77">
        <f t="shared" ca="1" si="3460"/>
        <v>375000</v>
      </c>
      <c r="BY2026" s="77">
        <f t="shared" ca="1" si="3460"/>
        <v>375000</v>
      </c>
      <c r="BZ2026" s="77">
        <f t="shared" ca="1" si="3460"/>
        <v>375000</v>
      </c>
      <c r="CA2026" s="77">
        <f t="shared" ca="1" si="3460"/>
        <v>375000</v>
      </c>
      <c r="CB2026" s="77">
        <f t="shared" ca="1" si="3460"/>
        <v>375000</v>
      </c>
      <c r="CC2026" s="77">
        <f t="shared" ca="1" si="3460"/>
        <v>375000</v>
      </c>
      <c r="CD2026" s="77">
        <f t="shared" ca="1" si="3460"/>
        <v>375000</v>
      </c>
      <c r="CE2026" s="77">
        <f t="shared" ca="1" si="3460"/>
        <v>375000</v>
      </c>
      <c r="CF2026" s="77">
        <f t="shared" ref="CF2026:CL2026" ca="1" si="3461">CF2015+CF2024</f>
        <v>375000</v>
      </c>
      <c r="CG2026" s="77">
        <f t="shared" ca="1" si="3461"/>
        <v>375000</v>
      </c>
      <c r="CH2026" s="77">
        <f t="shared" ca="1" si="3461"/>
        <v>375000</v>
      </c>
      <c r="CI2026" s="77">
        <f t="shared" ca="1" si="3461"/>
        <v>375000</v>
      </c>
      <c r="CJ2026" s="77">
        <f t="shared" ca="1" si="3461"/>
        <v>375000</v>
      </c>
      <c r="CK2026" s="77">
        <f t="shared" ca="1" si="3461"/>
        <v>375000</v>
      </c>
      <c r="CL2026" s="77">
        <f t="shared" ca="1" si="3461"/>
        <v>375000</v>
      </c>
      <c r="CN2026" s="77"/>
      <c r="CO2026" s="77" t="e">
        <f t="shared" ref="CO2026:DL2026" ca="1" si="3462">CO2015+CO2024</f>
        <v>#N/A</v>
      </c>
      <c r="CP2026" s="77" t="e">
        <f t="shared" ca="1" si="3462"/>
        <v>#N/A</v>
      </c>
      <c r="CQ2026" s="77" t="e">
        <f t="shared" ca="1" si="3462"/>
        <v>#N/A</v>
      </c>
      <c r="CR2026" s="77" t="e">
        <f t="shared" ca="1" si="3462"/>
        <v>#N/A</v>
      </c>
      <c r="CS2026" s="77" t="e">
        <f t="shared" ca="1" si="3462"/>
        <v>#N/A</v>
      </c>
      <c r="CT2026" s="77" t="e">
        <f t="shared" ca="1" si="3462"/>
        <v>#N/A</v>
      </c>
      <c r="CU2026" s="77" t="e">
        <f t="shared" ca="1" si="3462"/>
        <v>#N/A</v>
      </c>
      <c r="CV2026" s="77" t="e">
        <f t="shared" ca="1" si="3462"/>
        <v>#N/A</v>
      </c>
      <c r="CW2026" s="77" t="e">
        <f t="shared" ca="1" si="3462"/>
        <v>#N/A</v>
      </c>
      <c r="CX2026" s="77" t="e">
        <f t="shared" ca="1" si="3462"/>
        <v>#N/A</v>
      </c>
      <c r="CY2026" s="77" t="e">
        <f t="shared" ca="1" si="3462"/>
        <v>#N/A</v>
      </c>
      <c r="CZ2026" s="77" t="e">
        <f t="shared" ca="1" si="3462"/>
        <v>#N/A</v>
      </c>
      <c r="DA2026" s="77" t="e">
        <f t="shared" ca="1" si="3462"/>
        <v>#N/A</v>
      </c>
      <c r="DB2026" s="77" t="e">
        <f t="shared" ca="1" si="3462"/>
        <v>#N/A</v>
      </c>
      <c r="DC2026" s="77" t="e">
        <f t="shared" ca="1" si="3462"/>
        <v>#N/A</v>
      </c>
      <c r="DD2026" s="77" t="e">
        <f t="shared" ca="1" si="3462"/>
        <v>#N/A</v>
      </c>
      <c r="DE2026" s="77" t="e">
        <f t="shared" ca="1" si="3462"/>
        <v>#N/A</v>
      </c>
      <c r="DF2026" s="77" t="e">
        <f t="shared" ca="1" si="3462"/>
        <v>#N/A</v>
      </c>
      <c r="DG2026" s="77" t="e">
        <f t="shared" ca="1" si="3462"/>
        <v>#N/A</v>
      </c>
      <c r="DH2026" s="77" t="e">
        <f t="shared" ca="1" si="3462"/>
        <v>#N/A</v>
      </c>
      <c r="DI2026" s="77" t="e">
        <f t="shared" ca="1" si="3462"/>
        <v>#N/A</v>
      </c>
      <c r="DJ2026" s="77" t="e">
        <f t="shared" ca="1" si="3462"/>
        <v>#N/A</v>
      </c>
      <c r="DK2026" s="77" t="e">
        <f t="shared" ca="1" si="3462"/>
        <v>#N/A</v>
      </c>
      <c r="DL2026" s="77" t="e">
        <f t="shared" ca="1" si="3462"/>
        <v>#N/A</v>
      </c>
    </row>
    <row r="2027" spans="1:116" x14ac:dyDescent="0.4">
      <c r="B2027" s="317"/>
      <c r="C2027" s="317"/>
      <c r="D2027" s="317" t="s">
        <v>518</v>
      </c>
      <c r="E2027" s="317" t="str">
        <f t="shared" si="3458"/>
        <v>2027 SPLIT-SV-VR</v>
      </c>
      <c r="G2027" s="145" t="s">
        <v>225</v>
      </c>
      <c r="H2027" s="12"/>
      <c r="I2027" s="60"/>
      <c r="J2027" s="60"/>
      <c r="K2027" s="20">
        <f ca="1">K2026/K2015</f>
        <v>0.5</v>
      </c>
      <c r="L2027" s="20">
        <f t="shared" ref="L2027:P2027" ca="1" si="3463">L2026/L2015</f>
        <v>0.5</v>
      </c>
      <c r="M2027" s="20">
        <f t="shared" ca="1" si="3463"/>
        <v>0.5</v>
      </c>
      <c r="N2027" s="20">
        <f t="shared" ca="1" si="3463"/>
        <v>0.5</v>
      </c>
      <c r="O2027" s="20">
        <f t="shared" ca="1" si="3463"/>
        <v>0.5</v>
      </c>
      <c r="P2027" s="20">
        <f t="shared" ca="1" si="3463"/>
        <v>0.5</v>
      </c>
      <c r="R2027" s="15"/>
      <c r="S2027" s="150">
        <f ca="1">S2026/S2015</f>
        <v>0.5</v>
      </c>
      <c r="T2027" s="150">
        <f t="shared" ref="T2027:CE2027" ca="1" si="3464">T2026/T2015</f>
        <v>0.5</v>
      </c>
      <c r="U2027" s="150">
        <f t="shared" ca="1" si="3464"/>
        <v>0.5</v>
      </c>
      <c r="V2027" s="150">
        <f t="shared" ca="1" si="3464"/>
        <v>0.5</v>
      </c>
      <c r="W2027" s="150">
        <f t="shared" ca="1" si="3464"/>
        <v>0.5</v>
      </c>
      <c r="X2027" s="150">
        <f t="shared" ca="1" si="3464"/>
        <v>0.5</v>
      </c>
      <c r="Y2027" s="150">
        <f t="shared" ca="1" si="3464"/>
        <v>0.5</v>
      </c>
      <c r="Z2027" s="150">
        <f t="shared" ca="1" si="3464"/>
        <v>0.5</v>
      </c>
      <c r="AA2027" s="150">
        <f t="shared" ca="1" si="3464"/>
        <v>0.5</v>
      </c>
      <c r="AB2027" s="150">
        <f t="shared" ca="1" si="3464"/>
        <v>0.5</v>
      </c>
      <c r="AC2027" s="150">
        <f t="shared" ca="1" si="3464"/>
        <v>0.5</v>
      </c>
      <c r="AD2027" s="150">
        <f t="shared" ca="1" si="3464"/>
        <v>0.5</v>
      </c>
      <c r="AE2027" s="150">
        <f t="shared" ca="1" si="3464"/>
        <v>0.5</v>
      </c>
      <c r="AF2027" s="150">
        <f t="shared" ca="1" si="3464"/>
        <v>0.5</v>
      </c>
      <c r="AG2027" s="150">
        <f t="shared" ca="1" si="3464"/>
        <v>0.5</v>
      </c>
      <c r="AH2027" s="150">
        <f t="shared" ca="1" si="3464"/>
        <v>0.5</v>
      </c>
      <c r="AI2027" s="150">
        <f t="shared" ca="1" si="3464"/>
        <v>0.5</v>
      </c>
      <c r="AJ2027" s="150">
        <f t="shared" ca="1" si="3464"/>
        <v>0.5</v>
      </c>
      <c r="AK2027" s="150">
        <f t="shared" ca="1" si="3464"/>
        <v>0.5</v>
      </c>
      <c r="AL2027" s="150">
        <f t="shared" ca="1" si="3464"/>
        <v>0.5</v>
      </c>
      <c r="AM2027" s="150">
        <f t="shared" ca="1" si="3464"/>
        <v>0.5</v>
      </c>
      <c r="AN2027" s="150">
        <f t="shared" ca="1" si="3464"/>
        <v>0.5</v>
      </c>
      <c r="AO2027" s="150">
        <f t="shared" ca="1" si="3464"/>
        <v>0.5</v>
      </c>
      <c r="AP2027" s="150">
        <f t="shared" ca="1" si="3464"/>
        <v>0.5</v>
      </c>
      <c r="AQ2027" s="150">
        <f t="shared" ca="1" si="3464"/>
        <v>0.5</v>
      </c>
      <c r="AR2027" s="150">
        <f t="shared" ca="1" si="3464"/>
        <v>0.5</v>
      </c>
      <c r="AS2027" s="150">
        <f t="shared" ca="1" si="3464"/>
        <v>0.5</v>
      </c>
      <c r="AT2027" s="150">
        <f t="shared" ca="1" si="3464"/>
        <v>0.5</v>
      </c>
      <c r="AU2027" s="150">
        <f t="shared" ca="1" si="3464"/>
        <v>0.5</v>
      </c>
      <c r="AV2027" s="150">
        <f t="shared" ca="1" si="3464"/>
        <v>0.5</v>
      </c>
      <c r="AW2027" s="150">
        <f t="shared" ca="1" si="3464"/>
        <v>0.5</v>
      </c>
      <c r="AX2027" s="150">
        <f t="shared" ca="1" si="3464"/>
        <v>0.5</v>
      </c>
      <c r="AY2027" s="150">
        <f t="shared" ca="1" si="3464"/>
        <v>0.5</v>
      </c>
      <c r="AZ2027" s="150">
        <f t="shared" ca="1" si="3464"/>
        <v>0.5</v>
      </c>
      <c r="BA2027" s="150">
        <f t="shared" ca="1" si="3464"/>
        <v>0.5</v>
      </c>
      <c r="BB2027" s="150">
        <f t="shared" ca="1" si="3464"/>
        <v>0.5</v>
      </c>
      <c r="BC2027" s="150">
        <f t="shared" ca="1" si="3464"/>
        <v>0.5</v>
      </c>
      <c r="BD2027" s="150">
        <f t="shared" ca="1" si="3464"/>
        <v>0.5</v>
      </c>
      <c r="BE2027" s="150">
        <f t="shared" ca="1" si="3464"/>
        <v>0.5</v>
      </c>
      <c r="BF2027" s="150">
        <f t="shared" ca="1" si="3464"/>
        <v>0.5</v>
      </c>
      <c r="BG2027" s="150">
        <f t="shared" ca="1" si="3464"/>
        <v>0.5</v>
      </c>
      <c r="BH2027" s="150">
        <f t="shared" ca="1" si="3464"/>
        <v>0.5</v>
      </c>
      <c r="BI2027" s="150">
        <f t="shared" ca="1" si="3464"/>
        <v>0.5</v>
      </c>
      <c r="BJ2027" s="150">
        <f t="shared" ca="1" si="3464"/>
        <v>0.5</v>
      </c>
      <c r="BK2027" s="150">
        <f t="shared" ca="1" si="3464"/>
        <v>0.5</v>
      </c>
      <c r="BL2027" s="150">
        <f t="shared" ca="1" si="3464"/>
        <v>0.5</v>
      </c>
      <c r="BM2027" s="150">
        <f t="shared" ca="1" si="3464"/>
        <v>0.5</v>
      </c>
      <c r="BN2027" s="150">
        <f t="shared" ca="1" si="3464"/>
        <v>0.5</v>
      </c>
      <c r="BO2027" s="150">
        <f t="shared" ca="1" si="3464"/>
        <v>0.5</v>
      </c>
      <c r="BP2027" s="150">
        <f t="shared" ca="1" si="3464"/>
        <v>0.5</v>
      </c>
      <c r="BQ2027" s="150">
        <f t="shared" ca="1" si="3464"/>
        <v>0.5</v>
      </c>
      <c r="BR2027" s="150">
        <f t="shared" ca="1" si="3464"/>
        <v>0.5</v>
      </c>
      <c r="BS2027" s="150">
        <f t="shared" ca="1" si="3464"/>
        <v>0.5</v>
      </c>
      <c r="BT2027" s="150">
        <f t="shared" ca="1" si="3464"/>
        <v>0.5</v>
      </c>
      <c r="BU2027" s="150">
        <f t="shared" ca="1" si="3464"/>
        <v>0.5</v>
      </c>
      <c r="BV2027" s="150">
        <f t="shared" ca="1" si="3464"/>
        <v>0.5</v>
      </c>
      <c r="BW2027" s="150">
        <f t="shared" ca="1" si="3464"/>
        <v>0.5</v>
      </c>
      <c r="BX2027" s="150">
        <f t="shared" ca="1" si="3464"/>
        <v>0.5</v>
      </c>
      <c r="BY2027" s="150">
        <f t="shared" ca="1" si="3464"/>
        <v>0.5</v>
      </c>
      <c r="BZ2027" s="150">
        <f t="shared" ca="1" si="3464"/>
        <v>0.5</v>
      </c>
      <c r="CA2027" s="150">
        <f t="shared" ca="1" si="3464"/>
        <v>0.5</v>
      </c>
      <c r="CB2027" s="150">
        <f t="shared" ca="1" si="3464"/>
        <v>0.5</v>
      </c>
      <c r="CC2027" s="150">
        <f t="shared" ca="1" si="3464"/>
        <v>0.5</v>
      </c>
      <c r="CD2027" s="150">
        <f t="shared" ca="1" si="3464"/>
        <v>0.5</v>
      </c>
      <c r="CE2027" s="150">
        <f t="shared" ca="1" si="3464"/>
        <v>0.5</v>
      </c>
      <c r="CF2027" s="150">
        <f t="shared" ref="CF2027:CL2027" ca="1" si="3465">CF2026/CF2015</f>
        <v>0.5</v>
      </c>
      <c r="CG2027" s="150">
        <f t="shared" ca="1" si="3465"/>
        <v>0.5</v>
      </c>
      <c r="CH2027" s="150">
        <f t="shared" ca="1" si="3465"/>
        <v>0.5</v>
      </c>
      <c r="CI2027" s="150">
        <f t="shared" ca="1" si="3465"/>
        <v>0.5</v>
      </c>
      <c r="CJ2027" s="150">
        <f t="shared" ca="1" si="3465"/>
        <v>0.5</v>
      </c>
      <c r="CK2027" s="150">
        <f t="shared" ca="1" si="3465"/>
        <v>0.5</v>
      </c>
      <c r="CL2027" s="150">
        <f t="shared" ca="1" si="3465"/>
        <v>0.5</v>
      </c>
      <c r="CN2027" s="150"/>
      <c r="CO2027" s="150" t="e">
        <f t="shared" ref="CO2027:DL2027" ca="1" si="3466">CO2026/CO2015</f>
        <v>#N/A</v>
      </c>
      <c r="CP2027" s="150" t="e">
        <f t="shared" ca="1" si="3466"/>
        <v>#N/A</v>
      </c>
      <c r="CQ2027" s="150" t="e">
        <f t="shared" ca="1" si="3466"/>
        <v>#N/A</v>
      </c>
      <c r="CR2027" s="150" t="e">
        <f t="shared" ca="1" si="3466"/>
        <v>#N/A</v>
      </c>
      <c r="CS2027" s="150" t="e">
        <f t="shared" ca="1" si="3466"/>
        <v>#N/A</v>
      </c>
      <c r="CT2027" s="150" t="e">
        <f t="shared" ca="1" si="3466"/>
        <v>#N/A</v>
      </c>
      <c r="CU2027" s="150" t="e">
        <f t="shared" ca="1" si="3466"/>
        <v>#N/A</v>
      </c>
      <c r="CV2027" s="150" t="e">
        <f t="shared" ca="1" si="3466"/>
        <v>#N/A</v>
      </c>
      <c r="CW2027" s="150" t="e">
        <f t="shared" ca="1" si="3466"/>
        <v>#N/A</v>
      </c>
      <c r="CX2027" s="150" t="e">
        <f t="shared" ca="1" si="3466"/>
        <v>#N/A</v>
      </c>
      <c r="CY2027" s="150" t="e">
        <f t="shared" ca="1" si="3466"/>
        <v>#N/A</v>
      </c>
      <c r="CZ2027" s="150" t="e">
        <f t="shared" ca="1" si="3466"/>
        <v>#N/A</v>
      </c>
      <c r="DA2027" s="150" t="e">
        <f t="shared" ca="1" si="3466"/>
        <v>#N/A</v>
      </c>
      <c r="DB2027" s="150" t="e">
        <f t="shared" ca="1" si="3466"/>
        <v>#N/A</v>
      </c>
      <c r="DC2027" s="150" t="e">
        <f t="shared" ca="1" si="3466"/>
        <v>#N/A</v>
      </c>
      <c r="DD2027" s="150" t="e">
        <f t="shared" ca="1" si="3466"/>
        <v>#N/A</v>
      </c>
      <c r="DE2027" s="150" t="e">
        <f t="shared" ca="1" si="3466"/>
        <v>#N/A</v>
      </c>
      <c r="DF2027" s="150" t="e">
        <f t="shared" ca="1" si="3466"/>
        <v>#N/A</v>
      </c>
      <c r="DG2027" s="150" t="e">
        <f t="shared" ca="1" si="3466"/>
        <v>#N/A</v>
      </c>
      <c r="DH2027" s="150" t="e">
        <f t="shared" ca="1" si="3466"/>
        <v>#N/A</v>
      </c>
      <c r="DI2027" s="150" t="e">
        <f t="shared" ca="1" si="3466"/>
        <v>#N/A</v>
      </c>
      <c r="DJ2027" s="150" t="e">
        <f t="shared" ca="1" si="3466"/>
        <v>#N/A</v>
      </c>
      <c r="DK2027" s="150" t="e">
        <f t="shared" ca="1" si="3466"/>
        <v>#N/A</v>
      </c>
      <c r="DL2027" s="150" t="e">
        <f t="shared" ca="1" si="3466"/>
        <v>#N/A</v>
      </c>
    </row>
    <row r="2028" spans="1:116" x14ac:dyDescent="0.4">
      <c r="B2028" s="317" t="s">
        <v>332</v>
      </c>
      <c r="C2028" s="317"/>
      <c r="D2028" s="317" t="s">
        <v>518</v>
      </c>
      <c r="E2028" s="317" t="str">
        <f t="shared" si="3366"/>
        <v>2028 SPLIT-SV-VR</v>
      </c>
      <c r="G2028" s="136" t="str">
        <f>G1988</f>
        <v>Surgical procedures</v>
      </c>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60"/>
      <c r="CO2028" s="76"/>
      <c r="CP2028" s="76"/>
      <c r="CQ2028" s="76"/>
      <c r="CR2028" s="76"/>
      <c r="CS2028" s="76"/>
      <c r="CT2028" s="76"/>
      <c r="CU2028" s="76"/>
      <c r="CV2028" s="76"/>
      <c r="CW2028" s="76"/>
      <c r="CX2028" s="76"/>
      <c r="CY2028" s="76"/>
      <c r="CZ2028" s="76"/>
      <c r="DA2028" s="76"/>
      <c r="DB2028" s="76"/>
      <c r="DC2028" s="76"/>
      <c r="DD2028" s="76"/>
      <c r="DE2028" s="76"/>
      <c r="DF2028" s="76"/>
      <c r="DG2028" s="76"/>
      <c r="DH2028" s="76"/>
      <c r="DI2028" s="76"/>
      <c r="DJ2028" s="76"/>
      <c r="DK2028" s="76"/>
      <c r="DL2028" s="76"/>
    </row>
    <row r="2029" spans="1:116" x14ac:dyDescent="0.4">
      <c r="B2029" s="317" t="s">
        <v>332</v>
      </c>
      <c r="C2029" s="317"/>
      <c r="D2029" s="317" t="s">
        <v>518</v>
      </c>
      <c r="E2029" s="317" t="str">
        <f>ROW()&amp;" "&amp;D2029</f>
        <v>2029 SPLIT-SV-VR</v>
      </c>
      <c r="G2029" s="185" t="str">
        <f>G1989</f>
        <v>procedure</v>
      </c>
      <c r="H2029" s="27"/>
      <c r="I2029" s="78"/>
      <c r="J2029" s="78"/>
      <c r="K2029" s="33"/>
      <c r="L2029" s="33"/>
      <c r="M2029" s="33"/>
      <c r="N2029" s="33"/>
      <c r="O2029" s="33"/>
      <c r="P2029" s="33"/>
      <c r="R2029" s="33"/>
      <c r="S2029" s="80"/>
      <c r="T2029" s="80"/>
      <c r="U2029" s="80"/>
      <c r="V2029" s="80"/>
      <c r="W2029" s="80"/>
      <c r="X2029" s="80"/>
      <c r="Y2029" s="80"/>
      <c r="Z2029" s="80"/>
      <c r="AA2029" s="80"/>
      <c r="AB2029" s="80"/>
      <c r="AC2029" s="80"/>
      <c r="AD2029" s="80"/>
      <c r="AE2029" s="80"/>
      <c r="AF2029" s="80"/>
      <c r="AG2029" s="80"/>
      <c r="AH2029" s="80"/>
      <c r="AI2029" s="80"/>
      <c r="AJ2029" s="80"/>
      <c r="AK2029" s="80"/>
      <c r="AL2029" s="80"/>
      <c r="AM2029" s="80"/>
      <c r="AN2029" s="80"/>
      <c r="AO2029" s="80"/>
      <c r="AP2029" s="80"/>
      <c r="AQ2029" s="80"/>
      <c r="AR2029" s="80"/>
      <c r="AS2029" s="80"/>
      <c r="AT2029" s="80"/>
      <c r="AU2029" s="80"/>
      <c r="AV2029" s="80"/>
      <c r="AW2029" s="80"/>
      <c r="AX2029" s="80"/>
      <c r="AY2029" s="80"/>
      <c r="AZ2029" s="80"/>
      <c r="BA2029" s="80"/>
      <c r="BB2029" s="80"/>
      <c r="BC2029" s="80"/>
      <c r="BD2029" s="80"/>
      <c r="BE2029" s="80"/>
      <c r="BF2029" s="80"/>
      <c r="BG2029" s="80"/>
      <c r="BH2029" s="80"/>
      <c r="BI2029" s="80"/>
      <c r="BJ2029" s="80"/>
      <c r="BK2029" s="80"/>
      <c r="BL2029" s="80"/>
      <c r="BM2029" s="80"/>
      <c r="BN2029" s="80"/>
      <c r="BO2029" s="80"/>
      <c r="BP2029" s="80"/>
      <c r="BQ2029" s="80"/>
      <c r="BR2029" s="80"/>
      <c r="BS2029" s="80"/>
      <c r="BT2029" s="80"/>
      <c r="BU2029" s="80"/>
      <c r="BV2029" s="80"/>
      <c r="BW2029" s="80"/>
      <c r="BX2029" s="80"/>
      <c r="BY2029" s="80"/>
      <c r="BZ2029" s="80"/>
      <c r="CA2029" s="80"/>
      <c r="CB2029" s="80"/>
      <c r="CC2029" s="80"/>
      <c r="CD2029" s="80"/>
      <c r="CE2029" s="80"/>
      <c r="CF2029" s="80"/>
      <c r="CG2029" s="80"/>
      <c r="CH2029" s="80"/>
      <c r="CI2029" s="80"/>
      <c r="CJ2029" s="80"/>
      <c r="CK2029" s="80"/>
      <c r="CL2029" s="80"/>
      <c r="CN2029" s="78"/>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1:116" x14ac:dyDescent="0.4">
      <c r="B2030" s="317" t="s">
        <v>332</v>
      </c>
      <c r="C2030" s="317"/>
      <c r="D2030" s="317" t="s">
        <v>518</v>
      </c>
      <c r="E2030" s="317" t="str">
        <f t="shared" ref="E2030:E2035" si="3467">ROW()&amp;" "&amp;D2030</f>
        <v>2030 SPLIT-SV-VR</v>
      </c>
      <c r="G2030" s="191" t="s">
        <v>461</v>
      </c>
      <c r="H2030" s="27"/>
      <c r="I2030" s="78"/>
      <c r="J2030" s="78"/>
      <c r="K2030" s="33"/>
      <c r="L2030" s="33"/>
      <c r="M2030" s="33"/>
      <c r="N2030" s="33"/>
      <c r="O2030" s="33"/>
      <c r="P2030" s="33"/>
      <c r="R2030" s="33"/>
      <c r="S2030" s="212" t="str">
        <f>ADDRESS(ROW(S2015),COLUMN(S2015),2)</f>
        <v>S$2015</v>
      </c>
      <c r="T2030" s="212" t="str">
        <f t="shared" ref="T2030:CE2030" si="3468">ADDRESS(ROW(T2015),COLUMN(T2015),2)</f>
        <v>T$2015</v>
      </c>
      <c r="U2030" s="212" t="str">
        <f t="shared" si="3468"/>
        <v>U$2015</v>
      </c>
      <c r="V2030" s="212" t="str">
        <f t="shared" si="3468"/>
        <v>V$2015</v>
      </c>
      <c r="W2030" s="212" t="str">
        <f t="shared" si="3468"/>
        <v>W$2015</v>
      </c>
      <c r="X2030" s="212" t="str">
        <f t="shared" si="3468"/>
        <v>X$2015</v>
      </c>
      <c r="Y2030" s="212" t="str">
        <f t="shared" si="3468"/>
        <v>Y$2015</v>
      </c>
      <c r="Z2030" s="212" t="str">
        <f t="shared" si="3468"/>
        <v>Z$2015</v>
      </c>
      <c r="AA2030" s="212" t="str">
        <f t="shared" si="3468"/>
        <v>AA$2015</v>
      </c>
      <c r="AB2030" s="212" t="str">
        <f t="shared" si="3468"/>
        <v>AB$2015</v>
      </c>
      <c r="AC2030" s="212" t="str">
        <f t="shared" si="3468"/>
        <v>AC$2015</v>
      </c>
      <c r="AD2030" s="212" t="str">
        <f t="shared" si="3468"/>
        <v>AD$2015</v>
      </c>
      <c r="AE2030" s="212" t="str">
        <f t="shared" si="3468"/>
        <v>AE$2015</v>
      </c>
      <c r="AF2030" s="212" t="str">
        <f t="shared" si="3468"/>
        <v>AF$2015</v>
      </c>
      <c r="AG2030" s="212" t="str">
        <f t="shared" si="3468"/>
        <v>AG$2015</v>
      </c>
      <c r="AH2030" s="212" t="str">
        <f t="shared" si="3468"/>
        <v>AH$2015</v>
      </c>
      <c r="AI2030" s="212" t="str">
        <f t="shared" si="3468"/>
        <v>AI$2015</v>
      </c>
      <c r="AJ2030" s="212" t="str">
        <f t="shared" si="3468"/>
        <v>AJ$2015</v>
      </c>
      <c r="AK2030" s="212" t="str">
        <f t="shared" si="3468"/>
        <v>AK$2015</v>
      </c>
      <c r="AL2030" s="212" t="str">
        <f t="shared" si="3468"/>
        <v>AL$2015</v>
      </c>
      <c r="AM2030" s="212" t="str">
        <f t="shared" si="3468"/>
        <v>AM$2015</v>
      </c>
      <c r="AN2030" s="212" t="str">
        <f t="shared" si="3468"/>
        <v>AN$2015</v>
      </c>
      <c r="AO2030" s="212" t="str">
        <f t="shared" si="3468"/>
        <v>AO$2015</v>
      </c>
      <c r="AP2030" s="212" t="str">
        <f t="shared" si="3468"/>
        <v>AP$2015</v>
      </c>
      <c r="AQ2030" s="212" t="str">
        <f t="shared" si="3468"/>
        <v>AQ$2015</v>
      </c>
      <c r="AR2030" s="212" t="str">
        <f t="shared" si="3468"/>
        <v>AR$2015</v>
      </c>
      <c r="AS2030" s="212" t="str">
        <f t="shared" si="3468"/>
        <v>AS$2015</v>
      </c>
      <c r="AT2030" s="212" t="str">
        <f t="shared" si="3468"/>
        <v>AT$2015</v>
      </c>
      <c r="AU2030" s="212" t="str">
        <f t="shared" si="3468"/>
        <v>AU$2015</v>
      </c>
      <c r="AV2030" s="212" t="str">
        <f t="shared" si="3468"/>
        <v>AV$2015</v>
      </c>
      <c r="AW2030" s="212" t="str">
        <f t="shared" si="3468"/>
        <v>AW$2015</v>
      </c>
      <c r="AX2030" s="212" t="str">
        <f t="shared" si="3468"/>
        <v>AX$2015</v>
      </c>
      <c r="AY2030" s="212" t="str">
        <f t="shared" si="3468"/>
        <v>AY$2015</v>
      </c>
      <c r="AZ2030" s="212" t="str">
        <f t="shared" si="3468"/>
        <v>AZ$2015</v>
      </c>
      <c r="BA2030" s="212" t="str">
        <f t="shared" si="3468"/>
        <v>BA$2015</v>
      </c>
      <c r="BB2030" s="212" t="str">
        <f t="shared" si="3468"/>
        <v>BB$2015</v>
      </c>
      <c r="BC2030" s="212" t="str">
        <f t="shared" si="3468"/>
        <v>BC$2015</v>
      </c>
      <c r="BD2030" s="212" t="str">
        <f t="shared" si="3468"/>
        <v>BD$2015</v>
      </c>
      <c r="BE2030" s="212" t="str">
        <f t="shared" si="3468"/>
        <v>BE$2015</v>
      </c>
      <c r="BF2030" s="212" t="str">
        <f t="shared" si="3468"/>
        <v>BF$2015</v>
      </c>
      <c r="BG2030" s="212" t="str">
        <f t="shared" si="3468"/>
        <v>BG$2015</v>
      </c>
      <c r="BH2030" s="212" t="str">
        <f t="shared" si="3468"/>
        <v>BH$2015</v>
      </c>
      <c r="BI2030" s="212" t="str">
        <f t="shared" si="3468"/>
        <v>BI$2015</v>
      </c>
      <c r="BJ2030" s="212" t="str">
        <f t="shared" si="3468"/>
        <v>BJ$2015</v>
      </c>
      <c r="BK2030" s="212" t="str">
        <f t="shared" si="3468"/>
        <v>BK$2015</v>
      </c>
      <c r="BL2030" s="212" t="str">
        <f t="shared" si="3468"/>
        <v>BL$2015</v>
      </c>
      <c r="BM2030" s="212" t="str">
        <f t="shared" si="3468"/>
        <v>BM$2015</v>
      </c>
      <c r="BN2030" s="212" t="str">
        <f t="shared" si="3468"/>
        <v>BN$2015</v>
      </c>
      <c r="BO2030" s="212" t="str">
        <f t="shared" si="3468"/>
        <v>BO$2015</v>
      </c>
      <c r="BP2030" s="212" t="str">
        <f t="shared" si="3468"/>
        <v>BP$2015</v>
      </c>
      <c r="BQ2030" s="212" t="str">
        <f t="shared" si="3468"/>
        <v>BQ$2015</v>
      </c>
      <c r="BR2030" s="212" t="str">
        <f t="shared" si="3468"/>
        <v>BR$2015</v>
      </c>
      <c r="BS2030" s="212" t="str">
        <f t="shared" si="3468"/>
        <v>BS$2015</v>
      </c>
      <c r="BT2030" s="212" t="str">
        <f t="shared" si="3468"/>
        <v>BT$2015</v>
      </c>
      <c r="BU2030" s="212" t="str">
        <f t="shared" si="3468"/>
        <v>BU$2015</v>
      </c>
      <c r="BV2030" s="212" t="str">
        <f t="shared" si="3468"/>
        <v>BV$2015</v>
      </c>
      <c r="BW2030" s="212" t="str">
        <f t="shared" si="3468"/>
        <v>BW$2015</v>
      </c>
      <c r="BX2030" s="212" t="str">
        <f t="shared" si="3468"/>
        <v>BX$2015</v>
      </c>
      <c r="BY2030" s="212" t="str">
        <f t="shared" si="3468"/>
        <v>BY$2015</v>
      </c>
      <c r="BZ2030" s="212" t="str">
        <f t="shared" si="3468"/>
        <v>BZ$2015</v>
      </c>
      <c r="CA2030" s="212" t="str">
        <f t="shared" si="3468"/>
        <v>CA$2015</v>
      </c>
      <c r="CB2030" s="212" t="str">
        <f t="shared" si="3468"/>
        <v>CB$2015</v>
      </c>
      <c r="CC2030" s="212" t="str">
        <f t="shared" si="3468"/>
        <v>CC$2015</v>
      </c>
      <c r="CD2030" s="212" t="str">
        <f t="shared" si="3468"/>
        <v>CD$2015</v>
      </c>
      <c r="CE2030" s="212" t="str">
        <f t="shared" si="3468"/>
        <v>CE$2015</v>
      </c>
      <c r="CF2030" s="212" t="str">
        <f t="shared" ref="CF2030:CL2030" si="3469">ADDRESS(ROW(CF2015),COLUMN(CF2015),2)</f>
        <v>CF$2015</v>
      </c>
      <c r="CG2030" s="212" t="str">
        <f t="shared" si="3469"/>
        <v>CG$2015</v>
      </c>
      <c r="CH2030" s="212" t="str">
        <f t="shared" si="3469"/>
        <v>CH$2015</v>
      </c>
      <c r="CI2030" s="212" t="str">
        <f t="shared" si="3469"/>
        <v>CI$2015</v>
      </c>
      <c r="CJ2030" s="212" t="str">
        <f t="shared" si="3469"/>
        <v>CJ$2015</v>
      </c>
      <c r="CK2030" s="212" t="str">
        <f t="shared" si="3469"/>
        <v>CK$2015</v>
      </c>
      <c r="CL2030" s="212" t="str">
        <f t="shared" si="3469"/>
        <v>CL$2015</v>
      </c>
      <c r="CN2030" s="78"/>
      <c r="CO2030" s="212" t="str">
        <f t="shared" ref="CO2030:DL2030" si="3470">ADDRESS(ROW(CO2015),COLUMN(CO2015),2)</f>
        <v>CO$2015</v>
      </c>
      <c r="CP2030" s="212" t="str">
        <f t="shared" si="3470"/>
        <v>CP$2015</v>
      </c>
      <c r="CQ2030" s="212" t="str">
        <f t="shared" si="3470"/>
        <v>CQ$2015</v>
      </c>
      <c r="CR2030" s="212" t="str">
        <f t="shared" si="3470"/>
        <v>CR$2015</v>
      </c>
      <c r="CS2030" s="212" t="str">
        <f t="shared" si="3470"/>
        <v>CS$2015</v>
      </c>
      <c r="CT2030" s="212" t="str">
        <f t="shared" si="3470"/>
        <v>CT$2015</v>
      </c>
      <c r="CU2030" s="212" t="str">
        <f t="shared" si="3470"/>
        <v>CU$2015</v>
      </c>
      <c r="CV2030" s="212" t="str">
        <f t="shared" si="3470"/>
        <v>CV$2015</v>
      </c>
      <c r="CW2030" s="212" t="str">
        <f t="shared" si="3470"/>
        <v>CW$2015</v>
      </c>
      <c r="CX2030" s="212" t="str">
        <f t="shared" si="3470"/>
        <v>CX$2015</v>
      </c>
      <c r="CY2030" s="212" t="str">
        <f t="shared" si="3470"/>
        <v>CY$2015</v>
      </c>
      <c r="CZ2030" s="212" t="str">
        <f t="shared" si="3470"/>
        <v>CZ$2015</v>
      </c>
      <c r="DA2030" s="212" t="str">
        <f t="shared" si="3470"/>
        <v>DA$2015</v>
      </c>
      <c r="DB2030" s="212" t="str">
        <f t="shared" si="3470"/>
        <v>DB$2015</v>
      </c>
      <c r="DC2030" s="212" t="str">
        <f t="shared" si="3470"/>
        <v>DC$2015</v>
      </c>
      <c r="DD2030" s="212" t="str">
        <f t="shared" si="3470"/>
        <v>DD$2015</v>
      </c>
      <c r="DE2030" s="212" t="str">
        <f t="shared" si="3470"/>
        <v>DE$2015</v>
      </c>
      <c r="DF2030" s="212" t="str">
        <f t="shared" si="3470"/>
        <v>DF$2015</v>
      </c>
      <c r="DG2030" s="212" t="str">
        <f t="shared" si="3470"/>
        <v>DG$2015</v>
      </c>
      <c r="DH2030" s="212" t="str">
        <f t="shared" si="3470"/>
        <v>DH$2015</v>
      </c>
      <c r="DI2030" s="212" t="str">
        <f t="shared" si="3470"/>
        <v>DI$2015</v>
      </c>
      <c r="DJ2030" s="212" t="str">
        <f t="shared" si="3470"/>
        <v>DJ$2015</v>
      </c>
      <c r="DK2030" s="212" t="str">
        <f t="shared" si="3470"/>
        <v>DK$2015</v>
      </c>
      <c r="DL2030" s="212" t="str">
        <f t="shared" si="3470"/>
        <v>DL$2015</v>
      </c>
    </row>
    <row r="2031" spans="1:116" x14ac:dyDescent="0.4">
      <c r="B2031" s="317" t="s">
        <v>332</v>
      </c>
      <c r="C2031" s="317"/>
      <c r="D2031" s="317" t="s">
        <v>518</v>
      </c>
      <c r="E2031" s="317" t="str">
        <f t="shared" si="3467"/>
        <v>2031 SPLIT-SV-VR</v>
      </c>
      <c r="G2031" s="136" t="s">
        <v>462</v>
      </c>
      <c r="K2031" s="53"/>
      <c r="L2031" s="53"/>
      <c r="M2031" s="53"/>
      <c r="N2031" s="53"/>
      <c r="O2031" s="53"/>
      <c r="P2031" s="53"/>
      <c r="R2031" s="24"/>
      <c r="S2031" s="179" t="str">
        <f>S1991</f>
        <v>S$17</v>
      </c>
      <c r="T2031" s="179" t="str">
        <f t="shared" ref="T2031:CE2031" si="3471">T1991</f>
        <v>T$17</v>
      </c>
      <c r="U2031" s="179" t="str">
        <f t="shared" si="3471"/>
        <v>U$17</v>
      </c>
      <c r="V2031" s="179" t="str">
        <f t="shared" si="3471"/>
        <v>V$17</v>
      </c>
      <c r="W2031" s="179" t="str">
        <f t="shared" si="3471"/>
        <v>W$17</v>
      </c>
      <c r="X2031" s="179" t="str">
        <f t="shared" si="3471"/>
        <v>X$17</v>
      </c>
      <c r="Y2031" s="179" t="str">
        <f t="shared" si="3471"/>
        <v>Y$17</v>
      </c>
      <c r="Z2031" s="179" t="str">
        <f t="shared" si="3471"/>
        <v>Z$17</v>
      </c>
      <c r="AA2031" s="179" t="str">
        <f t="shared" si="3471"/>
        <v>AA$17</v>
      </c>
      <c r="AB2031" s="179" t="str">
        <f t="shared" si="3471"/>
        <v>AB$17</v>
      </c>
      <c r="AC2031" s="179" t="str">
        <f t="shared" si="3471"/>
        <v>AC$17</v>
      </c>
      <c r="AD2031" s="179" t="str">
        <f t="shared" si="3471"/>
        <v>AD$17</v>
      </c>
      <c r="AE2031" s="179" t="str">
        <f t="shared" si="3471"/>
        <v>AE$17</v>
      </c>
      <c r="AF2031" s="179" t="str">
        <f t="shared" si="3471"/>
        <v>AF$17</v>
      </c>
      <c r="AG2031" s="179" t="str">
        <f t="shared" si="3471"/>
        <v>AG$17</v>
      </c>
      <c r="AH2031" s="179" t="str">
        <f t="shared" si="3471"/>
        <v>AH$17</v>
      </c>
      <c r="AI2031" s="179" t="str">
        <f t="shared" si="3471"/>
        <v>AI$17</v>
      </c>
      <c r="AJ2031" s="179" t="str">
        <f t="shared" si="3471"/>
        <v>AJ$17</v>
      </c>
      <c r="AK2031" s="179" t="str">
        <f t="shared" si="3471"/>
        <v>AK$17</v>
      </c>
      <c r="AL2031" s="179" t="str">
        <f t="shared" si="3471"/>
        <v>AL$17</v>
      </c>
      <c r="AM2031" s="179" t="str">
        <f t="shared" si="3471"/>
        <v>AM$17</v>
      </c>
      <c r="AN2031" s="179" t="str">
        <f t="shared" si="3471"/>
        <v>AN$17</v>
      </c>
      <c r="AO2031" s="179" t="str">
        <f t="shared" si="3471"/>
        <v>AO$17</v>
      </c>
      <c r="AP2031" s="179" t="str">
        <f t="shared" si="3471"/>
        <v>AP$17</v>
      </c>
      <c r="AQ2031" s="179" t="str">
        <f t="shared" si="3471"/>
        <v>AQ$17</v>
      </c>
      <c r="AR2031" s="179" t="str">
        <f t="shared" si="3471"/>
        <v>AR$17</v>
      </c>
      <c r="AS2031" s="179" t="str">
        <f t="shared" si="3471"/>
        <v>AS$17</v>
      </c>
      <c r="AT2031" s="179" t="str">
        <f t="shared" si="3471"/>
        <v>AT$17</v>
      </c>
      <c r="AU2031" s="179" t="str">
        <f t="shared" si="3471"/>
        <v>AU$17</v>
      </c>
      <c r="AV2031" s="179" t="str">
        <f t="shared" si="3471"/>
        <v>AV$17</v>
      </c>
      <c r="AW2031" s="179" t="str">
        <f t="shared" si="3471"/>
        <v>AW$17</v>
      </c>
      <c r="AX2031" s="179" t="str">
        <f t="shared" si="3471"/>
        <v>AX$17</v>
      </c>
      <c r="AY2031" s="179" t="str">
        <f t="shared" si="3471"/>
        <v>AY$17</v>
      </c>
      <c r="AZ2031" s="179" t="str">
        <f t="shared" si="3471"/>
        <v>AZ$17</v>
      </c>
      <c r="BA2031" s="179" t="str">
        <f t="shared" si="3471"/>
        <v>BA$17</v>
      </c>
      <c r="BB2031" s="179" t="str">
        <f t="shared" si="3471"/>
        <v>BB$17</v>
      </c>
      <c r="BC2031" s="179" t="str">
        <f t="shared" si="3471"/>
        <v>BC$17</v>
      </c>
      <c r="BD2031" s="179" t="str">
        <f t="shared" si="3471"/>
        <v>BD$17</v>
      </c>
      <c r="BE2031" s="179" t="str">
        <f t="shared" si="3471"/>
        <v>BE$17</v>
      </c>
      <c r="BF2031" s="179" t="str">
        <f t="shared" si="3471"/>
        <v>BF$17</v>
      </c>
      <c r="BG2031" s="179" t="str">
        <f t="shared" si="3471"/>
        <v>BG$17</v>
      </c>
      <c r="BH2031" s="179" t="str">
        <f t="shared" si="3471"/>
        <v>BH$17</v>
      </c>
      <c r="BI2031" s="179" t="str">
        <f t="shared" si="3471"/>
        <v>BI$17</v>
      </c>
      <c r="BJ2031" s="179" t="str">
        <f t="shared" si="3471"/>
        <v>BJ$17</v>
      </c>
      <c r="BK2031" s="179" t="str">
        <f t="shared" si="3471"/>
        <v>BK$17</v>
      </c>
      <c r="BL2031" s="179" t="str">
        <f t="shared" si="3471"/>
        <v>BL$17</v>
      </c>
      <c r="BM2031" s="179" t="str">
        <f t="shared" si="3471"/>
        <v>BM$17</v>
      </c>
      <c r="BN2031" s="179" t="str">
        <f t="shared" si="3471"/>
        <v>BN$17</v>
      </c>
      <c r="BO2031" s="179" t="str">
        <f t="shared" si="3471"/>
        <v>BO$17</v>
      </c>
      <c r="BP2031" s="179" t="str">
        <f t="shared" si="3471"/>
        <v>BP$17</v>
      </c>
      <c r="BQ2031" s="179" t="str">
        <f t="shared" si="3471"/>
        <v>BQ$17</v>
      </c>
      <c r="BR2031" s="179" t="str">
        <f t="shared" si="3471"/>
        <v>BR$17</v>
      </c>
      <c r="BS2031" s="179" t="str">
        <f t="shared" si="3471"/>
        <v>BS$17</v>
      </c>
      <c r="BT2031" s="179" t="str">
        <f t="shared" si="3471"/>
        <v>BT$17</v>
      </c>
      <c r="BU2031" s="179" t="str">
        <f t="shared" si="3471"/>
        <v>BU$17</v>
      </c>
      <c r="BV2031" s="179" t="str">
        <f t="shared" si="3471"/>
        <v>BV$17</v>
      </c>
      <c r="BW2031" s="179" t="str">
        <f t="shared" si="3471"/>
        <v>BW$17</v>
      </c>
      <c r="BX2031" s="179" t="str">
        <f t="shared" si="3471"/>
        <v>BX$17</v>
      </c>
      <c r="BY2031" s="179" t="str">
        <f t="shared" si="3471"/>
        <v>BY$17</v>
      </c>
      <c r="BZ2031" s="179" t="str">
        <f t="shared" si="3471"/>
        <v>BZ$17</v>
      </c>
      <c r="CA2031" s="179" t="str">
        <f t="shared" si="3471"/>
        <v>CA$17</v>
      </c>
      <c r="CB2031" s="179" t="str">
        <f t="shared" si="3471"/>
        <v>CB$17</v>
      </c>
      <c r="CC2031" s="179" t="str">
        <f t="shared" si="3471"/>
        <v>CC$17</v>
      </c>
      <c r="CD2031" s="179" t="str">
        <f t="shared" si="3471"/>
        <v>CD$17</v>
      </c>
      <c r="CE2031" s="179" t="str">
        <f t="shared" si="3471"/>
        <v>CE$17</v>
      </c>
      <c r="CF2031" s="179" t="str">
        <f t="shared" ref="CF2031:CL2031" si="3472">CF1991</f>
        <v>CF$17</v>
      </c>
      <c r="CG2031" s="179" t="str">
        <f t="shared" si="3472"/>
        <v>CG$17</v>
      </c>
      <c r="CH2031" s="179" t="str">
        <f t="shared" si="3472"/>
        <v>CH$17</v>
      </c>
      <c r="CI2031" s="179" t="str">
        <f t="shared" si="3472"/>
        <v>CI$17</v>
      </c>
      <c r="CJ2031" s="179" t="str">
        <f t="shared" si="3472"/>
        <v>CJ$17</v>
      </c>
      <c r="CK2031" s="179" t="str">
        <f t="shared" si="3472"/>
        <v>CK$17</v>
      </c>
      <c r="CL2031" s="179" t="str">
        <f t="shared" si="3472"/>
        <v>CL$17</v>
      </c>
      <c r="CO2031" s="179" t="str">
        <f t="shared" ref="CO2031:DL2031" si="3473">CO1991</f>
        <v>CO$17</v>
      </c>
      <c r="CP2031" s="179" t="str">
        <f t="shared" si="3473"/>
        <v>CP$17</v>
      </c>
      <c r="CQ2031" s="179" t="str">
        <f t="shared" si="3473"/>
        <v>CQ$17</v>
      </c>
      <c r="CR2031" s="179" t="str">
        <f t="shared" si="3473"/>
        <v>CR$17</v>
      </c>
      <c r="CS2031" s="179" t="str">
        <f t="shared" si="3473"/>
        <v>CS$17</v>
      </c>
      <c r="CT2031" s="179" t="str">
        <f t="shared" si="3473"/>
        <v>CT$17</v>
      </c>
      <c r="CU2031" s="179" t="str">
        <f t="shared" si="3473"/>
        <v>CU$17</v>
      </c>
      <c r="CV2031" s="179" t="str">
        <f t="shared" si="3473"/>
        <v>CV$17</v>
      </c>
      <c r="CW2031" s="179" t="str">
        <f t="shared" si="3473"/>
        <v>CW$17</v>
      </c>
      <c r="CX2031" s="179" t="str">
        <f t="shared" si="3473"/>
        <v>CX$17</v>
      </c>
      <c r="CY2031" s="179" t="str">
        <f t="shared" si="3473"/>
        <v>CY$17</v>
      </c>
      <c r="CZ2031" s="179" t="str">
        <f t="shared" si="3473"/>
        <v>CZ$17</v>
      </c>
      <c r="DA2031" s="179" t="str">
        <f t="shared" si="3473"/>
        <v>DA$17</v>
      </c>
      <c r="DB2031" s="179" t="str">
        <f t="shared" si="3473"/>
        <v>DB$17</v>
      </c>
      <c r="DC2031" s="179" t="str">
        <f t="shared" si="3473"/>
        <v>DC$17</v>
      </c>
      <c r="DD2031" s="179" t="str">
        <f t="shared" si="3473"/>
        <v>DD$17</v>
      </c>
      <c r="DE2031" s="179" t="str">
        <f t="shared" si="3473"/>
        <v>DE$17</v>
      </c>
      <c r="DF2031" s="179" t="str">
        <f t="shared" si="3473"/>
        <v>DF$17</v>
      </c>
      <c r="DG2031" s="179" t="str">
        <f t="shared" si="3473"/>
        <v>DG$17</v>
      </c>
      <c r="DH2031" s="179" t="str">
        <f t="shared" si="3473"/>
        <v>DH$17</v>
      </c>
      <c r="DI2031" s="179" t="str">
        <f t="shared" si="3473"/>
        <v>DI$17</v>
      </c>
      <c r="DJ2031" s="179" t="str">
        <f t="shared" si="3473"/>
        <v>DJ$17</v>
      </c>
      <c r="DK2031" s="179" t="str">
        <f t="shared" si="3473"/>
        <v>DK$17</v>
      </c>
      <c r="DL2031" s="179" t="str">
        <f t="shared" si="3473"/>
        <v>DL$17</v>
      </c>
    </row>
    <row r="2032" spans="1:116" x14ac:dyDescent="0.4">
      <c r="B2032" s="317" t="s">
        <v>332</v>
      </c>
      <c r="C2032" s="317"/>
      <c r="D2032" s="317" t="s">
        <v>518</v>
      </c>
      <c r="E2032" s="317" t="str">
        <f t="shared" si="3467"/>
        <v>2032 SPLIT-SV-VR</v>
      </c>
      <c r="G2032" s="191" t="str">
        <f>G2024</f>
        <v>Total COGS - Surgical procedures</v>
      </c>
      <c r="H2032" s="12"/>
      <c r="I2032" s="60"/>
      <c r="J2032" s="60"/>
      <c r="K2032" s="15"/>
      <c r="L2032" s="15"/>
      <c r="M2032" s="15"/>
      <c r="N2032" s="15"/>
      <c r="O2032" s="15"/>
      <c r="P2032" s="15"/>
      <c r="R2032" s="15"/>
      <c r="S2032" s="80"/>
      <c r="T2032" s="80"/>
      <c r="U2032" s="80"/>
      <c r="V2032" s="80"/>
      <c r="W2032" s="80"/>
      <c r="X2032" s="80"/>
      <c r="Y2032" s="80"/>
      <c r="Z2032" s="80"/>
      <c r="AA2032" s="80"/>
      <c r="AB2032" s="80"/>
      <c r="AC2032" s="80"/>
      <c r="AD2032" s="80"/>
      <c r="AE2032" s="80"/>
      <c r="AF2032" s="80"/>
      <c r="AG2032" s="80"/>
      <c r="AH2032" s="80"/>
      <c r="AI2032" s="80"/>
      <c r="AJ2032" s="80"/>
      <c r="AK2032" s="80"/>
      <c r="AL2032" s="80"/>
      <c r="AM2032" s="80"/>
      <c r="AN2032" s="80"/>
      <c r="AO2032" s="80"/>
      <c r="AP2032" s="80"/>
      <c r="AQ2032" s="80"/>
      <c r="AR2032" s="80"/>
      <c r="AS2032" s="80"/>
      <c r="AT2032" s="80"/>
      <c r="AU2032" s="80"/>
      <c r="AV2032" s="80"/>
      <c r="AW2032" s="80"/>
      <c r="AX2032" s="80"/>
      <c r="AY2032" s="80"/>
      <c r="AZ2032" s="80"/>
      <c r="BA2032" s="80"/>
      <c r="BB2032" s="80"/>
      <c r="BC2032" s="80"/>
      <c r="BD2032" s="80"/>
      <c r="BE2032" s="80"/>
      <c r="BF2032" s="80"/>
      <c r="BG2032" s="80"/>
      <c r="BH2032" s="80"/>
      <c r="BI2032" s="80"/>
      <c r="BJ2032" s="80"/>
      <c r="BK2032" s="80"/>
      <c r="BL2032" s="80"/>
      <c r="BM2032" s="80"/>
      <c r="BN2032" s="80"/>
      <c r="BO2032" s="80"/>
      <c r="BP2032" s="80"/>
      <c r="BQ2032" s="80"/>
      <c r="BR2032" s="80"/>
      <c r="BS2032" s="80"/>
      <c r="BT2032" s="80"/>
      <c r="BU2032" s="80"/>
      <c r="BV2032" s="80"/>
      <c r="BW2032" s="80"/>
      <c r="BX2032" s="80"/>
      <c r="BY2032" s="80"/>
      <c r="BZ2032" s="80"/>
      <c r="CA2032" s="80"/>
      <c r="CB2032" s="80"/>
      <c r="CC2032" s="80"/>
      <c r="CD2032" s="80"/>
      <c r="CE2032" s="80"/>
      <c r="CF2032" s="80"/>
      <c r="CG2032" s="80"/>
      <c r="CH2032" s="80"/>
      <c r="CI2032" s="80"/>
      <c r="CJ2032" s="80"/>
      <c r="CK2032" s="80"/>
      <c r="CL2032" s="80"/>
      <c r="CN2032" s="60"/>
      <c r="CO2032" s="80"/>
      <c r="CP2032" s="80"/>
      <c r="CQ2032" s="80"/>
      <c r="CR2032" s="80"/>
      <c r="CS2032" s="80"/>
      <c r="CT2032" s="80"/>
      <c r="CU2032" s="80"/>
      <c r="CV2032" s="80"/>
      <c r="CW2032" s="80"/>
      <c r="CX2032" s="80"/>
      <c r="CY2032" s="80"/>
      <c r="CZ2032" s="80"/>
      <c r="DA2032" s="80"/>
      <c r="DB2032" s="80"/>
      <c r="DC2032" s="80"/>
      <c r="DD2032" s="80"/>
      <c r="DE2032" s="80"/>
      <c r="DF2032" s="80"/>
      <c r="DG2032" s="80"/>
      <c r="DH2032" s="80"/>
      <c r="DI2032" s="80"/>
      <c r="DJ2032" s="80"/>
      <c r="DK2032" s="80"/>
      <c r="DL2032" s="80"/>
    </row>
    <row r="2033" spans="1:116" x14ac:dyDescent="0.4">
      <c r="B2033" s="317" t="s">
        <v>332</v>
      </c>
      <c r="C2033" s="317"/>
      <c r="D2033" s="317" t="s">
        <v>518</v>
      </c>
      <c r="E2033" s="317" t="str">
        <f t="shared" si="3467"/>
        <v>2033 SPLIT-SV-VR</v>
      </c>
      <c r="G2033" s="136" t="str">
        <f>G1993</f>
        <v xml:space="preserve">secondary unit </v>
      </c>
      <c r="H2033" s="12"/>
      <c r="I2033" s="60"/>
      <c r="J2033" s="60"/>
      <c r="K2033" s="15"/>
      <c r="L2033" s="15"/>
      <c r="M2033" s="15"/>
      <c r="N2033" s="15"/>
      <c r="O2033" s="15"/>
      <c r="P2033" s="15"/>
      <c r="R2033" s="15"/>
      <c r="S2033" s="179"/>
      <c r="T2033" s="179"/>
      <c r="U2033" s="179"/>
      <c r="V2033" s="179"/>
      <c r="W2033" s="179"/>
      <c r="X2033" s="179"/>
      <c r="Y2033" s="179"/>
      <c r="Z2033" s="179"/>
      <c r="AA2033" s="179"/>
      <c r="AB2033" s="179"/>
      <c r="AC2033" s="179"/>
      <c r="AD2033" s="179"/>
      <c r="AE2033" s="179"/>
      <c r="AF2033" s="179"/>
      <c r="AG2033" s="179"/>
      <c r="AH2033" s="179"/>
      <c r="AI2033" s="179"/>
      <c r="AJ2033" s="179"/>
      <c r="AK2033" s="179"/>
      <c r="AL2033" s="179"/>
      <c r="AM2033" s="179"/>
      <c r="AN2033" s="179"/>
      <c r="AO2033" s="179"/>
      <c r="AP2033" s="179"/>
      <c r="AQ2033" s="179"/>
      <c r="AR2033" s="179"/>
      <c r="AS2033" s="179"/>
      <c r="AT2033" s="179"/>
      <c r="AU2033" s="179"/>
      <c r="AV2033" s="179"/>
      <c r="AW2033" s="179"/>
      <c r="AX2033" s="179"/>
      <c r="AY2033" s="179"/>
      <c r="AZ2033" s="179"/>
      <c r="BA2033" s="179"/>
      <c r="BB2033" s="179"/>
      <c r="BC2033" s="179"/>
      <c r="BD2033" s="179"/>
      <c r="BE2033" s="179"/>
      <c r="BF2033" s="179"/>
      <c r="BG2033" s="179"/>
      <c r="BH2033" s="179"/>
      <c r="BI2033" s="179"/>
      <c r="BJ2033" s="179"/>
      <c r="BK2033" s="179"/>
      <c r="BL2033" s="179"/>
      <c r="BM2033" s="179"/>
      <c r="BN2033" s="179"/>
      <c r="BO2033" s="179"/>
      <c r="BP2033" s="179"/>
      <c r="BQ2033" s="179"/>
      <c r="BR2033" s="179"/>
      <c r="BS2033" s="179"/>
      <c r="BT2033" s="179"/>
      <c r="BU2033" s="179"/>
      <c r="BV2033" s="179"/>
      <c r="BW2033" s="179"/>
      <c r="BX2033" s="179"/>
      <c r="BY2033" s="179"/>
      <c r="BZ2033" s="179"/>
      <c r="CA2033" s="179"/>
      <c r="CB2033" s="179"/>
      <c r="CC2033" s="179"/>
      <c r="CD2033" s="179"/>
      <c r="CE2033" s="179"/>
      <c r="CF2033" s="179"/>
      <c r="CG2033" s="179"/>
      <c r="CH2033" s="179"/>
      <c r="CI2033" s="179"/>
      <c r="CJ2033" s="179"/>
      <c r="CK2033" s="179"/>
      <c r="CL2033" s="179"/>
      <c r="CN2033" s="60"/>
      <c r="CO2033" s="179"/>
      <c r="CP2033" s="179"/>
      <c r="CQ2033" s="179"/>
      <c r="CR2033" s="179"/>
      <c r="CS2033" s="179"/>
      <c r="CT2033" s="179"/>
      <c r="CU2033" s="179"/>
      <c r="CV2033" s="179"/>
      <c r="CW2033" s="179"/>
      <c r="CX2033" s="179"/>
      <c r="CY2033" s="179"/>
      <c r="CZ2033" s="179"/>
      <c r="DA2033" s="179"/>
      <c r="DB2033" s="179"/>
      <c r="DC2033" s="179"/>
      <c r="DD2033" s="179"/>
      <c r="DE2033" s="179"/>
      <c r="DF2033" s="179"/>
      <c r="DG2033" s="179"/>
      <c r="DH2033" s="179"/>
      <c r="DI2033" s="179"/>
      <c r="DJ2033" s="179"/>
      <c r="DK2033" s="179"/>
      <c r="DL2033" s="179"/>
    </row>
    <row r="2034" spans="1:116" x14ac:dyDescent="0.4">
      <c r="B2034" s="317" t="s">
        <v>332</v>
      </c>
      <c r="C2034" s="317"/>
      <c r="D2034" s="317" t="s">
        <v>518</v>
      </c>
      <c r="E2034" s="317" t="str">
        <f t="shared" si="3467"/>
        <v>2034 SPLIT-SV-VR</v>
      </c>
      <c r="G2034" s="136" t="str">
        <f>G1994</f>
        <v>Secondary revenue driver</v>
      </c>
      <c r="H2034" s="12"/>
      <c r="I2034" s="60"/>
      <c r="J2034" s="60"/>
      <c r="K2034" s="15"/>
      <c r="L2034" s="15"/>
      <c r="M2034" s="15"/>
      <c r="N2034" s="15"/>
      <c r="O2034" s="15"/>
      <c r="P2034" s="15"/>
      <c r="R2034" s="15"/>
      <c r="S2034" s="212" t="str">
        <f>ADDRESS(ROW(S2024),COLUMN(S2024),2)</f>
        <v>S$2024</v>
      </c>
      <c r="T2034" s="212" t="str">
        <f t="shared" ref="T2034:CE2034" si="3474">ADDRESS(ROW(T2024),COLUMN(T2024),2)</f>
        <v>T$2024</v>
      </c>
      <c r="U2034" s="212" t="str">
        <f t="shared" si="3474"/>
        <v>U$2024</v>
      </c>
      <c r="V2034" s="212" t="str">
        <f t="shared" si="3474"/>
        <v>V$2024</v>
      </c>
      <c r="W2034" s="212" t="str">
        <f t="shared" si="3474"/>
        <v>W$2024</v>
      </c>
      <c r="X2034" s="212" t="str">
        <f t="shared" si="3474"/>
        <v>X$2024</v>
      </c>
      <c r="Y2034" s="212" t="str">
        <f t="shared" si="3474"/>
        <v>Y$2024</v>
      </c>
      <c r="Z2034" s="212" t="str">
        <f t="shared" si="3474"/>
        <v>Z$2024</v>
      </c>
      <c r="AA2034" s="212" t="str">
        <f t="shared" si="3474"/>
        <v>AA$2024</v>
      </c>
      <c r="AB2034" s="212" t="str">
        <f t="shared" si="3474"/>
        <v>AB$2024</v>
      </c>
      <c r="AC2034" s="212" t="str">
        <f t="shared" si="3474"/>
        <v>AC$2024</v>
      </c>
      <c r="AD2034" s="212" t="str">
        <f t="shared" si="3474"/>
        <v>AD$2024</v>
      </c>
      <c r="AE2034" s="212" t="str">
        <f t="shared" si="3474"/>
        <v>AE$2024</v>
      </c>
      <c r="AF2034" s="212" t="str">
        <f t="shared" si="3474"/>
        <v>AF$2024</v>
      </c>
      <c r="AG2034" s="212" t="str">
        <f t="shared" si="3474"/>
        <v>AG$2024</v>
      </c>
      <c r="AH2034" s="212" t="str">
        <f t="shared" si="3474"/>
        <v>AH$2024</v>
      </c>
      <c r="AI2034" s="212" t="str">
        <f t="shared" si="3474"/>
        <v>AI$2024</v>
      </c>
      <c r="AJ2034" s="212" t="str">
        <f t="shared" si="3474"/>
        <v>AJ$2024</v>
      </c>
      <c r="AK2034" s="212" t="str">
        <f t="shared" si="3474"/>
        <v>AK$2024</v>
      </c>
      <c r="AL2034" s="212" t="str">
        <f t="shared" si="3474"/>
        <v>AL$2024</v>
      </c>
      <c r="AM2034" s="212" t="str">
        <f t="shared" si="3474"/>
        <v>AM$2024</v>
      </c>
      <c r="AN2034" s="212" t="str">
        <f t="shared" si="3474"/>
        <v>AN$2024</v>
      </c>
      <c r="AO2034" s="212" t="str">
        <f t="shared" si="3474"/>
        <v>AO$2024</v>
      </c>
      <c r="AP2034" s="212" t="str">
        <f t="shared" si="3474"/>
        <v>AP$2024</v>
      </c>
      <c r="AQ2034" s="212" t="str">
        <f t="shared" si="3474"/>
        <v>AQ$2024</v>
      </c>
      <c r="AR2034" s="212" t="str">
        <f t="shared" si="3474"/>
        <v>AR$2024</v>
      </c>
      <c r="AS2034" s="212" t="str">
        <f t="shared" si="3474"/>
        <v>AS$2024</v>
      </c>
      <c r="AT2034" s="212" t="str">
        <f t="shared" si="3474"/>
        <v>AT$2024</v>
      </c>
      <c r="AU2034" s="212" t="str">
        <f t="shared" si="3474"/>
        <v>AU$2024</v>
      </c>
      <c r="AV2034" s="212" t="str">
        <f t="shared" si="3474"/>
        <v>AV$2024</v>
      </c>
      <c r="AW2034" s="212" t="str">
        <f t="shared" si="3474"/>
        <v>AW$2024</v>
      </c>
      <c r="AX2034" s="212" t="str">
        <f t="shared" si="3474"/>
        <v>AX$2024</v>
      </c>
      <c r="AY2034" s="212" t="str">
        <f t="shared" si="3474"/>
        <v>AY$2024</v>
      </c>
      <c r="AZ2034" s="212" t="str">
        <f t="shared" si="3474"/>
        <v>AZ$2024</v>
      </c>
      <c r="BA2034" s="212" t="str">
        <f t="shared" si="3474"/>
        <v>BA$2024</v>
      </c>
      <c r="BB2034" s="212" t="str">
        <f t="shared" si="3474"/>
        <v>BB$2024</v>
      </c>
      <c r="BC2034" s="212" t="str">
        <f t="shared" si="3474"/>
        <v>BC$2024</v>
      </c>
      <c r="BD2034" s="212" t="str">
        <f t="shared" si="3474"/>
        <v>BD$2024</v>
      </c>
      <c r="BE2034" s="212" t="str">
        <f t="shared" si="3474"/>
        <v>BE$2024</v>
      </c>
      <c r="BF2034" s="212" t="str">
        <f t="shared" si="3474"/>
        <v>BF$2024</v>
      </c>
      <c r="BG2034" s="212" t="str">
        <f t="shared" si="3474"/>
        <v>BG$2024</v>
      </c>
      <c r="BH2034" s="212" t="str">
        <f t="shared" si="3474"/>
        <v>BH$2024</v>
      </c>
      <c r="BI2034" s="212" t="str">
        <f t="shared" si="3474"/>
        <v>BI$2024</v>
      </c>
      <c r="BJ2034" s="212" t="str">
        <f t="shared" si="3474"/>
        <v>BJ$2024</v>
      </c>
      <c r="BK2034" s="212" t="str">
        <f t="shared" si="3474"/>
        <v>BK$2024</v>
      </c>
      <c r="BL2034" s="212" t="str">
        <f t="shared" si="3474"/>
        <v>BL$2024</v>
      </c>
      <c r="BM2034" s="212" t="str">
        <f t="shared" si="3474"/>
        <v>BM$2024</v>
      </c>
      <c r="BN2034" s="212" t="str">
        <f t="shared" si="3474"/>
        <v>BN$2024</v>
      </c>
      <c r="BO2034" s="212" t="str">
        <f t="shared" si="3474"/>
        <v>BO$2024</v>
      </c>
      <c r="BP2034" s="212" t="str">
        <f t="shared" si="3474"/>
        <v>BP$2024</v>
      </c>
      <c r="BQ2034" s="212" t="str">
        <f t="shared" si="3474"/>
        <v>BQ$2024</v>
      </c>
      <c r="BR2034" s="212" t="str">
        <f t="shared" si="3474"/>
        <v>BR$2024</v>
      </c>
      <c r="BS2034" s="212" t="str">
        <f t="shared" si="3474"/>
        <v>BS$2024</v>
      </c>
      <c r="BT2034" s="212" t="str">
        <f t="shared" si="3474"/>
        <v>BT$2024</v>
      </c>
      <c r="BU2034" s="212" t="str">
        <f t="shared" si="3474"/>
        <v>BU$2024</v>
      </c>
      <c r="BV2034" s="212" t="str">
        <f t="shared" si="3474"/>
        <v>BV$2024</v>
      </c>
      <c r="BW2034" s="212" t="str">
        <f t="shared" si="3474"/>
        <v>BW$2024</v>
      </c>
      <c r="BX2034" s="212" t="str">
        <f t="shared" si="3474"/>
        <v>BX$2024</v>
      </c>
      <c r="BY2034" s="212" t="str">
        <f t="shared" si="3474"/>
        <v>BY$2024</v>
      </c>
      <c r="BZ2034" s="212" t="str">
        <f t="shared" si="3474"/>
        <v>BZ$2024</v>
      </c>
      <c r="CA2034" s="212" t="str">
        <f t="shared" si="3474"/>
        <v>CA$2024</v>
      </c>
      <c r="CB2034" s="212" t="str">
        <f t="shared" si="3474"/>
        <v>CB$2024</v>
      </c>
      <c r="CC2034" s="212" t="str">
        <f t="shared" si="3474"/>
        <v>CC$2024</v>
      </c>
      <c r="CD2034" s="212" t="str">
        <f t="shared" si="3474"/>
        <v>CD$2024</v>
      </c>
      <c r="CE2034" s="212" t="str">
        <f t="shared" si="3474"/>
        <v>CE$2024</v>
      </c>
      <c r="CF2034" s="212" t="str">
        <f t="shared" ref="CF2034:CL2034" si="3475">ADDRESS(ROW(CF2024),COLUMN(CF2024),2)</f>
        <v>CF$2024</v>
      </c>
      <c r="CG2034" s="212" t="str">
        <f t="shared" si="3475"/>
        <v>CG$2024</v>
      </c>
      <c r="CH2034" s="212" t="str">
        <f t="shared" si="3475"/>
        <v>CH$2024</v>
      </c>
      <c r="CI2034" s="212" t="str">
        <f t="shared" si="3475"/>
        <v>CI$2024</v>
      </c>
      <c r="CJ2034" s="212" t="str">
        <f t="shared" si="3475"/>
        <v>CJ$2024</v>
      </c>
      <c r="CK2034" s="212" t="str">
        <f t="shared" si="3475"/>
        <v>CK$2024</v>
      </c>
      <c r="CL2034" s="212" t="str">
        <f t="shared" si="3475"/>
        <v>CL$2024</v>
      </c>
      <c r="CN2034" s="60"/>
      <c r="CO2034" s="212" t="str">
        <f t="shared" ref="CO2034:DL2034" si="3476">ADDRESS(ROW(CO2024),COLUMN(CO2024),2)</f>
        <v>CO$2024</v>
      </c>
      <c r="CP2034" s="212" t="str">
        <f t="shared" si="3476"/>
        <v>CP$2024</v>
      </c>
      <c r="CQ2034" s="212" t="str">
        <f t="shared" si="3476"/>
        <v>CQ$2024</v>
      </c>
      <c r="CR2034" s="212" t="str">
        <f t="shared" si="3476"/>
        <v>CR$2024</v>
      </c>
      <c r="CS2034" s="212" t="str">
        <f t="shared" si="3476"/>
        <v>CS$2024</v>
      </c>
      <c r="CT2034" s="212" t="str">
        <f t="shared" si="3476"/>
        <v>CT$2024</v>
      </c>
      <c r="CU2034" s="212" t="str">
        <f t="shared" si="3476"/>
        <v>CU$2024</v>
      </c>
      <c r="CV2034" s="212" t="str">
        <f t="shared" si="3476"/>
        <v>CV$2024</v>
      </c>
      <c r="CW2034" s="212" t="str">
        <f t="shared" si="3476"/>
        <v>CW$2024</v>
      </c>
      <c r="CX2034" s="212" t="str">
        <f t="shared" si="3476"/>
        <v>CX$2024</v>
      </c>
      <c r="CY2034" s="212" t="str">
        <f t="shared" si="3476"/>
        <v>CY$2024</v>
      </c>
      <c r="CZ2034" s="212" t="str">
        <f t="shared" si="3476"/>
        <v>CZ$2024</v>
      </c>
      <c r="DA2034" s="212" t="str">
        <f t="shared" si="3476"/>
        <v>DA$2024</v>
      </c>
      <c r="DB2034" s="212" t="str">
        <f t="shared" si="3476"/>
        <v>DB$2024</v>
      </c>
      <c r="DC2034" s="212" t="str">
        <f t="shared" si="3476"/>
        <v>DC$2024</v>
      </c>
      <c r="DD2034" s="212" t="str">
        <f t="shared" si="3476"/>
        <v>DD$2024</v>
      </c>
      <c r="DE2034" s="212" t="str">
        <f t="shared" si="3476"/>
        <v>DE$2024</v>
      </c>
      <c r="DF2034" s="212" t="str">
        <f t="shared" si="3476"/>
        <v>DF$2024</v>
      </c>
      <c r="DG2034" s="212" t="str">
        <f t="shared" si="3476"/>
        <v>DG$2024</v>
      </c>
      <c r="DH2034" s="212" t="str">
        <f t="shared" si="3476"/>
        <v>DH$2024</v>
      </c>
      <c r="DI2034" s="212" t="str">
        <f t="shared" si="3476"/>
        <v>DI$2024</v>
      </c>
      <c r="DJ2034" s="212" t="str">
        <f t="shared" si="3476"/>
        <v>DJ$2024</v>
      </c>
      <c r="DK2034" s="212" t="str">
        <f t="shared" si="3476"/>
        <v>DK$2024</v>
      </c>
      <c r="DL2034" s="212" t="str">
        <f t="shared" si="3476"/>
        <v>DL$2024</v>
      </c>
    </row>
    <row r="2035" spans="1:116" x14ac:dyDescent="0.4">
      <c r="B2035" s="317" t="s">
        <v>332</v>
      </c>
      <c r="C2035" s="317"/>
      <c r="D2035" s="317" t="s">
        <v>518</v>
      </c>
      <c r="E2035" s="317" t="str">
        <f t="shared" si="3467"/>
        <v>2035 SPLIT-SV-VR</v>
      </c>
      <c r="G2035" s="136" t="str">
        <f>G1995</f>
        <v>Secondary volume driver</v>
      </c>
      <c r="H2035" s="12"/>
      <c r="I2035" s="60"/>
      <c r="J2035" s="60"/>
      <c r="K2035" s="15"/>
      <c r="L2035" s="15"/>
      <c r="M2035" s="15"/>
      <c r="N2035" s="15"/>
      <c r="O2035" s="15"/>
      <c r="P2035" s="15"/>
      <c r="R2035" s="15"/>
      <c r="S2035" s="179"/>
      <c r="T2035" s="179"/>
      <c r="U2035" s="179"/>
      <c r="V2035" s="179"/>
      <c r="W2035" s="179"/>
      <c r="X2035" s="179"/>
      <c r="Y2035" s="179"/>
      <c r="Z2035" s="179"/>
      <c r="AA2035" s="179"/>
      <c r="AB2035" s="179"/>
      <c r="AC2035" s="179"/>
      <c r="AD2035" s="179"/>
      <c r="AE2035" s="179"/>
      <c r="AF2035" s="179"/>
      <c r="AG2035" s="179"/>
      <c r="AH2035" s="179"/>
      <c r="AI2035" s="179"/>
      <c r="AJ2035" s="179"/>
      <c r="AK2035" s="179"/>
      <c r="AL2035" s="179"/>
      <c r="AM2035" s="179"/>
      <c r="AN2035" s="179"/>
      <c r="AO2035" s="179"/>
      <c r="AP2035" s="179"/>
      <c r="AQ2035" s="179"/>
      <c r="AR2035" s="179"/>
      <c r="AS2035" s="179"/>
      <c r="AT2035" s="179"/>
      <c r="AU2035" s="179"/>
      <c r="AV2035" s="179"/>
      <c r="AW2035" s="179"/>
      <c r="AX2035" s="179"/>
      <c r="AY2035" s="179"/>
      <c r="AZ2035" s="179"/>
      <c r="BA2035" s="179"/>
      <c r="BB2035" s="179"/>
      <c r="BC2035" s="179"/>
      <c r="BD2035" s="179"/>
      <c r="BE2035" s="179"/>
      <c r="BF2035" s="179"/>
      <c r="BG2035" s="179"/>
      <c r="BH2035" s="179"/>
      <c r="BI2035" s="179"/>
      <c r="BJ2035" s="179"/>
      <c r="BK2035" s="179"/>
      <c r="BL2035" s="179"/>
      <c r="BM2035" s="179"/>
      <c r="BN2035" s="179"/>
      <c r="BO2035" s="179"/>
      <c r="BP2035" s="179"/>
      <c r="BQ2035" s="179"/>
      <c r="BR2035" s="179"/>
      <c r="BS2035" s="179"/>
      <c r="BT2035" s="179"/>
      <c r="BU2035" s="179"/>
      <c r="BV2035" s="179"/>
      <c r="BW2035" s="179"/>
      <c r="BX2035" s="179"/>
      <c r="BY2035" s="179"/>
      <c r="BZ2035" s="179"/>
      <c r="CA2035" s="179"/>
      <c r="CB2035" s="179"/>
      <c r="CC2035" s="179"/>
      <c r="CD2035" s="179"/>
      <c r="CE2035" s="179"/>
      <c r="CF2035" s="179"/>
      <c r="CG2035" s="179"/>
      <c r="CH2035" s="179"/>
      <c r="CI2035" s="179"/>
      <c r="CJ2035" s="179"/>
      <c r="CK2035" s="179"/>
      <c r="CL2035" s="179"/>
      <c r="CN2035" s="60"/>
      <c r="CO2035" s="179"/>
      <c r="CP2035" s="179"/>
      <c r="CQ2035" s="179"/>
      <c r="CR2035" s="179"/>
      <c r="CS2035" s="179"/>
      <c r="CT2035" s="179"/>
      <c r="CU2035" s="179"/>
      <c r="CV2035" s="179"/>
      <c r="CW2035" s="179"/>
      <c r="CX2035" s="179"/>
      <c r="CY2035" s="179"/>
      <c r="CZ2035" s="179"/>
      <c r="DA2035" s="179"/>
      <c r="DB2035" s="179"/>
      <c r="DC2035" s="179"/>
      <c r="DD2035" s="179"/>
      <c r="DE2035" s="179"/>
      <c r="DF2035" s="179"/>
      <c r="DG2035" s="179"/>
      <c r="DH2035" s="179"/>
      <c r="DI2035" s="179"/>
      <c r="DJ2035" s="179"/>
      <c r="DK2035" s="179"/>
      <c r="DL2035" s="179"/>
    </row>
    <row r="2036" spans="1:116" x14ac:dyDescent="0.4">
      <c r="A2036" s="174"/>
      <c r="E2036" s="8"/>
      <c r="G2036" s="175" t="s">
        <v>490</v>
      </c>
      <c r="H2036" s="174"/>
      <c r="I2036" s="176"/>
      <c r="J2036" s="176"/>
      <c r="K2036" s="197"/>
      <c r="L2036" s="197"/>
      <c r="M2036" s="197"/>
      <c r="N2036" s="197"/>
      <c r="O2036" s="197"/>
      <c r="P2036" s="197"/>
      <c r="R2036" s="198"/>
      <c r="S2036" s="174"/>
      <c r="T2036" s="174"/>
      <c r="U2036" s="174"/>
      <c r="V2036" s="174"/>
      <c r="W2036" s="174"/>
      <c r="X2036" s="174"/>
      <c r="Y2036" s="174"/>
      <c r="Z2036" s="174"/>
      <c r="AA2036" s="174"/>
      <c r="AB2036" s="174"/>
      <c r="AC2036" s="174"/>
      <c r="AD2036" s="174"/>
      <c r="AE2036" s="174"/>
      <c r="AF2036" s="174"/>
      <c r="AG2036" s="174"/>
      <c r="AH2036" s="174"/>
      <c r="AI2036" s="174"/>
      <c r="AJ2036" s="174"/>
      <c r="AK2036" s="174"/>
      <c r="AL2036" s="174"/>
      <c r="AM2036" s="174"/>
      <c r="AN2036" s="174"/>
      <c r="AO2036" s="174"/>
      <c r="AP2036" s="174"/>
      <c r="AQ2036" s="174"/>
      <c r="AR2036" s="174"/>
      <c r="AS2036" s="174"/>
      <c r="AT2036" s="174"/>
      <c r="AU2036" s="174"/>
      <c r="AV2036" s="174"/>
      <c r="AW2036" s="174"/>
      <c r="AX2036" s="174"/>
      <c r="AY2036" s="174"/>
      <c r="AZ2036" s="174"/>
      <c r="BA2036" s="174"/>
      <c r="BB2036" s="174"/>
      <c r="BC2036" s="174"/>
      <c r="BD2036" s="174"/>
      <c r="BE2036" s="174"/>
      <c r="BF2036" s="174"/>
      <c r="BG2036" s="174"/>
      <c r="BH2036" s="174"/>
      <c r="BI2036" s="174"/>
      <c r="BJ2036" s="174"/>
      <c r="BK2036" s="174"/>
      <c r="BL2036" s="174"/>
      <c r="BM2036" s="174"/>
      <c r="BN2036" s="174"/>
      <c r="BO2036" s="174"/>
      <c r="BP2036" s="174"/>
      <c r="BQ2036" s="174"/>
      <c r="BR2036" s="174"/>
      <c r="BS2036" s="174"/>
      <c r="BT2036" s="174"/>
      <c r="BU2036" s="174"/>
      <c r="BV2036" s="174"/>
      <c r="BW2036" s="174"/>
      <c r="BX2036" s="174"/>
      <c r="BY2036" s="174"/>
      <c r="BZ2036" s="174"/>
      <c r="CA2036" s="174"/>
      <c r="CB2036" s="174"/>
      <c r="CC2036" s="174"/>
      <c r="CD2036" s="174"/>
      <c r="CE2036" s="174"/>
      <c r="CF2036" s="174"/>
      <c r="CG2036" s="174"/>
      <c r="CH2036" s="174"/>
      <c r="CI2036" s="174"/>
      <c r="CJ2036" s="174"/>
      <c r="CK2036" s="174"/>
      <c r="CL2036" s="174"/>
      <c r="CN2036" s="176"/>
      <c r="CO2036" s="174"/>
      <c r="CP2036" s="174"/>
      <c r="CQ2036" s="174"/>
      <c r="CR2036" s="174"/>
      <c r="CS2036" s="174"/>
      <c r="CT2036" s="174"/>
      <c r="CU2036" s="174"/>
      <c r="CV2036" s="174"/>
      <c r="CW2036" s="174"/>
      <c r="CX2036" s="174"/>
      <c r="CY2036" s="174"/>
      <c r="CZ2036" s="174"/>
      <c r="DA2036" s="174"/>
      <c r="DB2036" s="174"/>
      <c r="DC2036" s="174"/>
      <c r="DD2036" s="174"/>
      <c r="DE2036" s="174"/>
      <c r="DF2036" s="174"/>
      <c r="DG2036" s="174"/>
      <c r="DH2036" s="174"/>
      <c r="DI2036" s="174"/>
      <c r="DJ2036" s="174"/>
      <c r="DK2036" s="174"/>
      <c r="DL2036" s="174"/>
    </row>
    <row r="2037" spans="1:116" x14ac:dyDescent="0.4">
      <c r="A2037" s="174"/>
      <c r="E2037" s="8"/>
      <c r="G2037" s="175" t="s">
        <v>492</v>
      </c>
      <c r="H2037" s="174"/>
      <c r="I2037" s="176"/>
      <c r="J2037" s="176"/>
      <c r="K2037" s="197"/>
      <c r="L2037" s="197"/>
      <c r="M2037" s="197"/>
      <c r="N2037" s="197"/>
      <c r="O2037" s="197"/>
      <c r="P2037" s="197"/>
      <c r="R2037" s="198"/>
      <c r="S2037" s="174"/>
      <c r="T2037" s="174"/>
      <c r="U2037" s="174"/>
      <c r="V2037" s="174"/>
      <c r="W2037" s="174"/>
      <c r="X2037" s="174"/>
      <c r="Y2037" s="174"/>
      <c r="Z2037" s="174"/>
      <c r="AA2037" s="174"/>
      <c r="AB2037" s="174"/>
      <c r="AC2037" s="174"/>
      <c r="AD2037" s="174"/>
      <c r="AE2037" s="174"/>
      <c r="AF2037" s="174"/>
      <c r="AG2037" s="174"/>
      <c r="AH2037" s="174"/>
      <c r="AI2037" s="174"/>
      <c r="AJ2037" s="174"/>
      <c r="AK2037" s="174"/>
      <c r="AL2037" s="174"/>
      <c r="AM2037" s="174"/>
      <c r="AN2037" s="174"/>
      <c r="AO2037" s="174"/>
      <c r="AP2037" s="174"/>
      <c r="AQ2037" s="174"/>
      <c r="AR2037" s="174"/>
      <c r="AS2037" s="174"/>
      <c r="AT2037" s="174"/>
      <c r="AU2037" s="174"/>
      <c r="AV2037" s="174"/>
      <c r="AW2037" s="174"/>
      <c r="AX2037" s="174"/>
      <c r="AY2037" s="174"/>
      <c r="AZ2037" s="174"/>
      <c r="BA2037" s="174"/>
      <c r="BB2037" s="174"/>
      <c r="BC2037" s="174"/>
      <c r="BD2037" s="174"/>
      <c r="BE2037" s="174"/>
      <c r="BF2037" s="174"/>
      <c r="BG2037" s="174"/>
      <c r="BH2037" s="174"/>
      <c r="BI2037" s="174"/>
      <c r="BJ2037" s="174"/>
      <c r="BK2037" s="174"/>
      <c r="BL2037" s="174"/>
      <c r="BM2037" s="174"/>
      <c r="BN2037" s="174"/>
      <c r="BO2037" s="174"/>
      <c r="BP2037" s="174"/>
      <c r="BQ2037" s="174"/>
      <c r="BR2037" s="174"/>
      <c r="BS2037" s="174"/>
      <c r="BT2037" s="174"/>
      <c r="BU2037" s="174"/>
      <c r="BV2037" s="174"/>
      <c r="BW2037" s="174"/>
      <c r="BX2037" s="174"/>
      <c r="BY2037" s="174"/>
      <c r="BZ2037" s="174"/>
      <c r="CA2037" s="174"/>
      <c r="CB2037" s="174"/>
      <c r="CC2037" s="174"/>
      <c r="CD2037" s="174"/>
      <c r="CE2037" s="174"/>
      <c r="CF2037" s="174"/>
      <c r="CG2037" s="174"/>
      <c r="CH2037" s="174"/>
      <c r="CI2037" s="174"/>
      <c r="CJ2037" s="174"/>
      <c r="CK2037" s="174"/>
      <c r="CL2037" s="174"/>
      <c r="CN2037" s="176"/>
      <c r="CO2037" s="174"/>
      <c r="CP2037" s="174"/>
      <c r="CQ2037" s="174"/>
      <c r="CR2037" s="174"/>
      <c r="CS2037" s="174"/>
      <c r="CT2037" s="174"/>
      <c r="CU2037" s="174"/>
      <c r="CV2037" s="174"/>
      <c r="CW2037" s="174"/>
      <c r="CX2037" s="174"/>
      <c r="CY2037" s="174"/>
      <c r="CZ2037" s="174"/>
      <c r="DA2037" s="174"/>
      <c r="DB2037" s="174"/>
      <c r="DC2037" s="174"/>
      <c r="DD2037" s="174"/>
      <c r="DE2037" s="174"/>
      <c r="DF2037" s="174"/>
      <c r="DG2037" s="174"/>
      <c r="DH2037" s="174"/>
      <c r="DI2037" s="174"/>
      <c r="DJ2037" s="174"/>
      <c r="DK2037" s="174"/>
      <c r="DL2037" s="174"/>
    </row>
    <row r="2038" spans="1:116" x14ac:dyDescent="0.4">
      <c r="A2038" s="174"/>
      <c r="E2038" s="8"/>
      <c r="G2038" s="175" t="s">
        <v>461</v>
      </c>
      <c r="H2038" s="174"/>
      <c r="I2038" s="176"/>
      <c r="J2038" s="176"/>
      <c r="K2038" s="197"/>
      <c r="L2038" s="197"/>
      <c r="M2038" s="197"/>
      <c r="N2038" s="197"/>
      <c r="O2038" s="197"/>
      <c r="P2038" s="197"/>
      <c r="R2038" s="198"/>
      <c r="S2038" s="199" t="str">
        <f t="shared" ref="S2038:AX2038" si="3477">S$20</f>
        <v>S$16</v>
      </c>
      <c r="T2038" s="199" t="str">
        <f t="shared" si="3477"/>
        <v>T$16</v>
      </c>
      <c r="U2038" s="199" t="str">
        <f t="shared" si="3477"/>
        <v>U$16</v>
      </c>
      <c r="V2038" s="199" t="str">
        <f t="shared" si="3477"/>
        <v>V$16</v>
      </c>
      <c r="W2038" s="199" t="str">
        <f t="shared" si="3477"/>
        <v>W$16</v>
      </c>
      <c r="X2038" s="199" t="str">
        <f t="shared" si="3477"/>
        <v>X$16</v>
      </c>
      <c r="Y2038" s="199" t="str">
        <f t="shared" si="3477"/>
        <v>Y$16</v>
      </c>
      <c r="Z2038" s="199" t="str">
        <f t="shared" si="3477"/>
        <v>Z$16</v>
      </c>
      <c r="AA2038" s="199" t="str">
        <f t="shared" si="3477"/>
        <v>AA$16</v>
      </c>
      <c r="AB2038" s="199" t="str">
        <f t="shared" si="3477"/>
        <v>AB$16</v>
      </c>
      <c r="AC2038" s="199" t="str">
        <f t="shared" si="3477"/>
        <v>AC$16</v>
      </c>
      <c r="AD2038" s="199" t="str">
        <f t="shared" si="3477"/>
        <v>AD$16</v>
      </c>
      <c r="AE2038" s="199" t="str">
        <f t="shared" si="3477"/>
        <v>AE$16</v>
      </c>
      <c r="AF2038" s="199" t="str">
        <f t="shared" si="3477"/>
        <v>AF$16</v>
      </c>
      <c r="AG2038" s="199" t="str">
        <f t="shared" si="3477"/>
        <v>AG$16</v>
      </c>
      <c r="AH2038" s="199" t="str">
        <f t="shared" si="3477"/>
        <v>AH$16</v>
      </c>
      <c r="AI2038" s="199" t="str">
        <f t="shared" si="3477"/>
        <v>AI$16</v>
      </c>
      <c r="AJ2038" s="199" t="str">
        <f t="shared" si="3477"/>
        <v>AJ$16</v>
      </c>
      <c r="AK2038" s="199" t="str">
        <f t="shared" si="3477"/>
        <v>AK$16</v>
      </c>
      <c r="AL2038" s="199" t="str">
        <f t="shared" si="3477"/>
        <v>AL$16</v>
      </c>
      <c r="AM2038" s="199" t="str">
        <f t="shared" si="3477"/>
        <v>AM$16</v>
      </c>
      <c r="AN2038" s="199" t="str">
        <f t="shared" si="3477"/>
        <v>AN$16</v>
      </c>
      <c r="AO2038" s="199" t="str">
        <f t="shared" si="3477"/>
        <v>AO$16</v>
      </c>
      <c r="AP2038" s="199" t="str">
        <f t="shared" si="3477"/>
        <v>AP$16</v>
      </c>
      <c r="AQ2038" s="199" t="str">
        <f t="shared" si="3477"/>
        <v>AQ$16</v>
      </c>
      <c r="AR2038" s="199" t="str">
        <f t="shared" si="3477"/>
        <v>AR$16</v>
      </c>
      <c r="AS2038" s="199" t="str">
        <f t="shared" si="3477"/>
        <v>AS$16</v>
      </c>
      <c r="AT2038" s="199" t="str">
        <f t="shared" si="3477"/>
        <v>AT$16</v>
      </c>
      <c r="AU2038" s="199" t="str">
        <f t="shared" si="3477"/>
        <v>AU$16</v>
      </c>
      <c r="AV2038" s="199" t="str">
        <f t="shared" si="3477"/>
        <v>AV$16</v>
      </c>
      <c r="AW2038" s="199" t="str">
        <f t="shared" si="3477"/>
        <v>AW$16</v>
      </c>
      <c r="AX2038" s="199" t="str">
        <f t="shared" si="3477"/>
        <v>AX$16</v>
      </c>
      <c r="AY2038" s="199" t="str">
        <f t="shared" ref="AY2038:CD2038" si="3478">AY$20</f>
        <v>AY$16</v>
      </c>
      <c r="AZ2038" s="199" t="str">
        <f t="shared" si="3478"/>
        <v>AZ$16</v>
      </c>
      <c r="BA2038" s="199" t="str">
        <f t="shared" si="3478"/>
        <v>BA$16</v>
      </c>
      <c r="BB2038" s="199" t="str">
        <f t="shared" si="3478"/>
        <v>BB$16</v>
      </c>
      <c r="BC2038" s="199" t="str">
        <f t="shared" si="3478"/>
        <v>BC$16</v>
      </c>
      <c r="BD2038" s="199" t="str">
        <f t="shared" si="3478"/>
        <v>BD$16</v>
      </c>
      <c r="BE2038" s="199" t="str">
        <f t="shared" si="3478"/>
        <v>BE$16</v>
      </c>
      <c r="BF2038" s="199" t="str">
        <f t="shared" si="3478"/>
        <v>BF$16</v>
      </c>
      <c r="BG2038" s="199" t="str">
        <f t="shared" si="3478"/>
        <v>BG$16</v>
      </c>
      <c r="BH2038" s="199" t="str">
        <f t="shared" si="3478"/>
        <v>BH$16</v>
      </c>
      <c r="BI2038" s="199" t="str">
        <f t="shared" si="3478"/>
        <v>BI$16</v>
      </c>
      <c r="BJ2038" s="199" t="str">
        <f t="shared" si="3478"/>
        <v>BJ$16</v>
      </c>
      <c r="BK2038" s="199" t="str">
        <f t="shared" si="3478"/>
        <v>BK$16</v>
      </c>
      <c r="BL2038" s="199" t="str">
        <f t="shared" si="3478"/>
        <v>BL$16</v>
      </c>
      <c r="BM2038" s="199" t="str">
        <f t="shared" si="3478"/>
        <v>BM$16</v>
      </c>
      <c r="BN2038" s="199" t="str">
        <f t="shared" si="3478"/>
        <v>BN$16</v>
      </c>
      <c r="BO2038" s="199" t="str">
        <f t="shared" si="3478"/>
        <v>BO$16</v>
      </c>
      <c r="BP2038" s="199" t="str">
        <f t="shared" si="3478"/>
        <v>BP$16</v>
      </c>
      <c r="BQ2038" s="199" t="str">
        <f t="shared" si="3478"/>
        <v>BQ$16</v>
      </c>
      <c r="BR2038" s="199" t="str">
        <f t="shared" si="3478"/>
        <v>BR$16</v>
      </c>
      <c r="BS2038" s="199" t="str">
        <f t="shared" si="3478"/>
        <v>BS$16</v>
      </c>
      <c r="BT2038" s="199" t="str">
        <f t="shared" si="3478"/>
        <v>BT$16</v>
      </c>
      <c r="BU2038" s="199" t="str">
        <f t="shared" si="3478"/>
        <v>BU$16</v>
      </c>
      <c r="BV2038" s="199" t="str">
        <f t="shared" si="3478"/>
        <v>BV$16</v>
      </c>
      <c r="BW2038" s="199" t="str">
        <f t="shared" si="3478"/>
        <v>BW$16</v>
      </c>
      <c r="BX2038" s="199" t="str">
        <f t="shared" si="3478"/>
        <v>BX$16</v>
      </c>
      <c r="BY2038" s="199" t="str">
        <f t="shared" si="3478"/>
        <v>BY$16</v>
      </c>
      <c r="BZ2038" s="199" t="str">
        <f t="shared" si="3478"/>
        <v>BZ$16</v>
      </c>
      <c r="CA2038" s="199" t="str">
        <f t="shared" si="3478"/>
        <v>CA$16</v>
      </c>
      <c r="CB2038" s="199" t="str">
        <f t="shared" si="3478"/>
        <v>CB$16</v>
      </c>
      <c r="CC2038" s="199" t="str">
        <f t="shared" si="3478"/>
        <v>CC$16</v>
      </c>
      <c r="CD2038" s="199" t="str">
        <f t="shared" si="3478"/>
        <v>CD$16</v>
      </c>
      <c r="CE2038" s="199" t="str">
        <f t="shared" ref="CE2038:CL2038" si="3479">CE$20</f>
        <v>CE$16</v>
      </c>
      <c r="CF2038" s="199" t="str">
        <f t="shared" si="3479"/>
        <v>CF$16</v>
      </c>
      <c r="CG2038" s="199" t="str">
        <f t="shared" si="3479"/>
        <v>CG$16</v>
      </c>
      <c r="CH2038" s="199" t="str">
        <f t="shared" si="3479"/>
        <v>CH$16</v>
      </c>
      <c r="CI2038" s="199" t="str">
        <f t="shared" si="3479"/>
        <v>CI$16</v>
      </c>
      <c r="CJ2038" s="199" t="str">
        <f t="shared" si="3479"/>
        <v>CJ$16</v>
      </c>
      <c r="CK2038" s="199" t="str">
        <f t="shared" si="3479"/>
        <v>CK$16</v>
      </c>
      <c r="CL2038" s="199" t="str">
        <f t="shared" si="3479"/>
        <v>CL$16</v>
      </c>
      <c r="CN2038" s="176"/>
      <c r="CO2038" s="199" t="str">
        <f t="shared" ref="CO2038:DL2038" si="3480">CO$20</f>
        <v>CO$16</v>
      </c>
      <c r="CP2038" s="199" t="str">
        <f t="shared" si="3480"/>
        <v>CP$16</v>
      </c>
      <c r="CQ2038" s="199" t="str">
        <f t="shared" si="3480"/>
        <v>CQ$16</v>
      </c>
      <c r="CR2038" s="199" t="str">
        <f t="shared" si="3480"/>
        <v>CR$16</v>
      </c>
      <c r="CS2038" s="199" t="str">
        <f t="shared" si="3480"/>
        <v>CS$16</v>
      </c>
      <c r="CT2038" s="199" t="str">
        <f t="shared" si="3480"/>
        <v>CT$16</v>
      </c>
      <c r="CU2038" s="199" t="str">
        <f t="shared" si="3480"/>
        <v>CU$16</v>
      </c>
      <c r="CV2038" s="199" t="str">
        <f t="shared" si="3480"/>
        <v>CV$16</v>
      </c>
      <c r="CW2038" s="199" t="str">
        <f t="shared" si="3480"/>
        <v>CW$16</v>
      </c>
      <c r="CX2038" s="199" t="str">
        <f t="shared" si="3480"/>
        <v>CX$16</v>
      </c>
      <c r="CY2038" s="199" t="str">
        <f t="shared" si="3480"/>
        <v>CY$16</v>
      </c>
      <c r="CZ2038" s="199" t="str">
        <f t="shared" si="3480"/>
        <v>CZ$16</v>
      </c>
      <c r="DA2038" s="199" t="str">
        <f t="shared" si="3480"/>
        <v>DA$16</v>
      </c>
      <c r="DB2038" s="199" t="str">
        <f t="shared" si="3480"/>
        <v>DB$16</v>
      </c>
      <c r="DC2038" s="199" t="str">
        <f t="shared" si="3480"/>
        <v>DC$16</v>
      </c>
      <c r="DD2038" s="199" t="str">
        <f t="shared" si="3480"/>
        <v>DD$16</v>
      </c>
      <c r="DE2038" s="199" t="str">
        <f t="shared" si="3480"/>
        <v>DE$16</v>
      </c>
      <c r="DF2038" s="199" t="str">
        <f t="shared" si="3480"/>
        <v>DF$16</v>
      </c>
      <c r="DG2038" s="199" t="str">
        <f t="shared" si="3480"/>
        <v>DG$16</v>
      </c>
      <c r="DH2038" s="199" t="str">
        <f t="shared" si="3480"/>
        <v>DH$16</v>
      </c>
      <c r="DI2038" s="199" t="str">
        <f t="shared" si="3480"/>
        <v>DI$16</v>
      </c>
      <c r="DJ2038" s="199" t="str">
        <f t="shared" si="3480"/>
        <v>DJ$16</v>
      </c>
      <c r="DK2038" s="199" t="str">
        <f t="shared" si="3480"/>
        <v>DK$16</v>
      </c>
      <c r="DL2038" s="199" t="str">
        <f t="shared" si="3480"/>
        <v>DL$16</v>
      </c>
    </row>
    <row r="2039" spans="1:116" x14ac:dyDescent="0.4">
      <c r="A2039" s="174"/>
      <c r="E2039" s="8"/>
      <c r="G2039" s="175" t="s">
        <v>462</v>
      </c>
      <c r="H2039" s="200"/>
      <c r="I2039" s="201"/>
      <c r="J2039" s="201"/>
      <c r="K2039" s="202"/>
      <c r="L2039" s="202"/>
      <c r="M2039" s="202"/>
      <c r="N2039" s="202"/>
      <c r="O2039" s="202"/>
      <c r="P2039" s="202"/>
      <c r="R2039" s="202"/>
      <c r="S2039" s="199" t="str">
        <f t="shared" ref="S2039:AX2039" si="3481">S$21</f>
        <v>S$17</v>
      </c>
      <c r="T2039" s="199" t="str">
        <f t="shared" si="3481"/>
        <v>T$17</v>
      </c>
      <c r="U2039" s="199" t="str">
        <f t="shared" si="3481"/>
        <v>U$17</v>
      </c>
      <c r="V2039" s="199" t="str">
        <f t="shared" si="3481"/>
        <v>V$17</v>
      </c>
      <c r="W2039" s="199" t="str">
        <f t="shared" si="3481"/>
        <v>W$17</v>
      </c>
      <c r="X2039" s="199" t="str">
        <f t="shared" si="3481"/>
        <v>X$17</v>
      </c>
      <c r="Y2039" s="199" t="str">
        <f t="shared" si="3481"/>
        <v>Y$17</v>
      </c>
      <c r="Z2039" s="199" t="str">
        <f t="shared" si="3481"/>
        <v>Z$17</v>
      </c>
      <c r="AA2039" s="199" t="str">
        <f t="shared" si="3481"/>
        <v>AA$17</v>
      </c>
      <c r="AB2039" s="199" t="str">
        <f t="shared" si="3481"/>
        <v>AB$17</v>
      </c>
      <c r="AC2039" s="199" t="str">
        <f t="shared" si="3481"/>
        <v>AC$17</v>
      </c>
      <c r="AD2039" s="199" t="str">
        <f t="shared" si="3481"/>
        <v>AD$17</v>
      </c>
      <c r="AE2039" s="199" t="str">
        <f t="shared" si="3481"/>
        <v>AE$17</v>
      </c>
      <c r="AF2039" s="199" t="str">
        <f t="shared" si="3481"/>
        <v>AF$17</v>
      </c>
      <c r="AG2039" s="199" t="str">
        <f t="shared" si="3481"/>
        <v>AG$17</v>
      </c>
      <c r="AH2039" s="199" t="str">
        <f t="shared" si="3481"/>
        <v>AH$17</v>
      </c>
      <c r="AI2039" s="199" t="str">
        <f t="shared" si="3481"/>
        <v>AI$17</v>
      </c>
      <c r="AJ2039" s="199" t="str">
        <f t="shared" si="3481"/>
        <v>AJ$17</v>
      </c>
      <c r="AK2039" s="199" t="str">
        <f t="shared" si="3481"/>
        <v>AK$17</v>
      </c>
      <c r="AL2039" s="199" t="str">
        <f t="shared" si="3481"/>
        <v>AL$17</v>
      </c>
      <c r="AM2039" s="199" t="str">
        <f t="shared" si="3481"/>
        <v>AM$17</v>
      </c>
      <c r="AN2039" s="199" t="str">
        <f t="shared" si="3481"/>
        <v>AN$17</v>
      </c>
      <c r="AO2039" s="199" t="str">
        <f t="shared" si="3481"/>
        <v>AO$17</v>
      </c>
      <c r="AP2039" s="199" t="str">
        <f t="shared" si="3481"/>
        <v>AP$17</v>
      </c>
      <c r="AQ2039" s="199" t="str">
        <f t="shared" si="3481"/>
        <v>AQ$17</v>
      </c>
      <c r="AR2039" s="199" t="str">
        <f t="shared" si="3481"/>
        <v>AR$17</v>
      </c>
      <c r="AS2039" s="199" t="str">
        <f t="shared" si="3481"/>
        <v>AS$17</v>
      </c>
      <c r="AT2039" s="199" t="str">
        <f t="shared" si="3481"/>
        <v>AT$17</v>
      </c>
      <c r="AU2039" s="199" t="str">
        <f t="shared" si="3481"/>
        <v>AU$17</v>
      </c>
      <c r="AV2039" s="199" t="str">
        <f t="shared" si="3481"/>
        <v>AV$17</v>
      </c>
      <c r="AW2039" s="199" t="str">
        <f t="shared" si="3481"/>
        <v>AW$17</v>
      </c>
      <c r="AX2039" s="199" t="str">
        <f t="shared" si="3481"/>
        <v>AX$17</v>
      </c>
      <c r="AY2039" s="199" t="str">
        <f t="shared" ref="AY2039:CD2039" si="3482">AY$21</f>
        <v>AY$17</v>
      </c>
      <c r="AZ2039" s="199" t="str">
        <f t="shared" si="3482"/>
        <v>AZ$17</v>
      </c>
      <c r="BA2039" s="199" t="str">
        <f t="shared" si="3482"/>
        <v>BA$17</v>
      </c>
      <c r="BB2039" s="199" t="str">
        <f t="shared" si="3482"/>
        <v>BB$17</v>
      </c>
      <c r="BC2039" s="199" t="str">
        <f t="shared" si="3482"/>
        <v>BC$17</v>
      </c>
      <c r="BD2039" s="199" t="str">
        <f t="shared" si="3482"/>
        <v>BD$17</v>
      </c>
      <c r="BE2039" s="199" t="str">
        <f t="shared" si="3482"/>
        <v>BE$17</v>
      </c>
      <c r="BF2039" s="199" t="str">
        <f t="shared" si="3482"/>
        <v>BF$17</v>
      </c>
      <c r="BG2039" s="199" t="str">
        <f t="shared" si="3482"/>
        <v>BG$17</v>
      </c>
      <c r="BH2039" s="199" t="str">
        <f t="shared" si="3482"/>
        <v>BH$17</v>
      </c>
      <c r="BI2039" s="199" t="str">
        <f t="shared" si="3482"/>
        <v>BI$17</v>
      </c>
      <c r="BJ2039" s="199" t="str">
        <f t="shared" si="3482"/>
        <v>BJ$17</v>
      </c>
      <c r="BK2039" s="199" t="str">
        <f t="shared" si="3482"/>
        <v>BK$17</v>
      </c>
      <c r="BL2039" s="199" t="str">
        <f t="shared" si="3482"/>
        <v>BL$17</v>
      </c>
      <c r="BM2039" s="199" t="str">
        <f t="shared" si="3482"/>
        <v>BM$17</v>
      </c>
      <c r="BN2039" s="199" t="str">
        <f t="shared" si="3482"/>
        <v>BN$17</v>
      </c>
      <c r="BO2039" s="199" t="str">
        <f t="shared" si="3482"/>
        <v>BO$17</v>
      </c>
      <c r="BP2039" s="199" t="str">
        <f t="shared" si="3482"/>
        <v>BP$17</v>
      </c>
      <c r="BQ2039" s="199" t="str">
        <f t="shared" si="3482"/>
        <v>BQ$17</v>
      </c>
      <c r="BR2039" s="199" t="str">
        <f t="shared" si="3482"/>
        <v>BR$17</v>
      </c>
      <c r="BS2039" s="199" t="str">
        <f t="shared" si="3482"/>
        <v>BS$17</v>
      </c>
      <c r="BT2039" s="199" t="str">
        <f t="shared" si="3482"/>
        <v>BT$17</v>
      </c>
      <c r="BU2039" s="199" t="str">
        <f t="shared" si="3482"/>
        <v>BU$17</v>
      </c>
      <c r="BV2039" s="199" t="str">
        <f t="shared" si="3482"/>
        <v>BV$17</v>
      </c>
      <c r="BW2039" s="199" t="str">
        <f t="shared" si="3482"/>
        <v>BW$17</v>
      </c>
      <c r="BX2039" s="199" t="str">
        <f t="shared" si="3482"/>
        <v>BX$17</v>
      </c>
      <c r="BY2039" s="199" t="str">
        <f t="shared" si="3482"/>
        <v>BY$17</v>
      </c>
      <c r="BZ2039" s="199" t="str">
        <f t="shared" si="3482"/>
        <v>BZ$17</v>
      </c>
      <c r="CA2039" s="199" t="str">
        <f t="shared" si="3482"/>
        <v>CA$17</v>
      </c>
      <c r="CB2039" s="199" t="str">
        <f t="shared" si="3482"/>
        <v>CB$17</v>
      </c>
      <c r="CC2039" s="199" t="str">
        <f t="shared" si="3482"/>
        <v>CC$17</v>
      </c>
      <c r="CD2039" s="199" t="str">
        <f t="shared" si="3482"/>
        <v>CD$17</v>
      </c>
      <c r="CE2039" s="199" t="str">
        <f t="shared" ref="CE2039:CL2039" si="3483">CE$21</f>
        <v>CE$17</v>
      </c>
      <c r="CF2039" s="199" t="str">
        <f t="shared" si="3483"/>
        <v>CF$17</v>
      </c>
      <c r="CG2039" s="199" t="str">
        <f t="shared" si="3483"/>
        <v>CG$17</v>
      </c>
      <c r="CH2039" s="199" t="str">
        <f t="shared" si="3483"/>
        <v>CH$17</v>
      </c>
      <c r="CI2039" s="199" t="str">
        <f t="shared" si="3483"/>
        <v>CI$17</v>
      </c>
      <c r="CJ2039" s="199" t="str">
        <f t="shared" si="3483"/>
        <v>CJ$17</v>
      </c>
      <c r="CK2039" s="199" t="str">
        <f t="shared" si="3483"/>
        <v>CK$17</v>
      </c>
      <c r="CL2039" s="199" t="str">
        <f t="shared" si="3483"/>
        <v>CL$17</v>
      </c>
      <c r="CN2039" s="201"/>
      <c r="CO2039" s="199" t="str">
        <f t="shared" ref="CO2039:DL2039" si="3484">CO$21</f>
        <v>CO$17</v>
      </c>
      <c r="CP2039" s="199" t="str">
        <f t="shared" si="3484"/>
        <v>CP$17</v>
      </c>
      <c r="CQ2039" s="199" t="str">
        <f t="shared" si="3484"/>
        <v>CQ$17</v>
      </c>
      <c r="CR2039" s="199" t="str">
        <f t="shared" si="3484"/>
        <v>CR$17</v>
      </c>
      <c r="CS2039" s="199" t="str">
        <f t="shared" si="3484"/>
        <v>CS$17</v>
      </c>
      <c r="CT2039" s="199" t="str">
        <f t="shared" si="3484"/>
        <v>CT$17</v>
      </c>
      <c r="CU2039" s="199" t="str">
        <f t="shared" si="3484"/>
        <v>CU$17</v>
      </c>
      <c r="CV2039" s="199" t="str">
        <f t="shared" si="3484"/>
        <v>CV$17</v>
      </c>
      <c r="CW2039" s="199" t="str">
        <f t="shared" si="3484"/>
        <v>CW$17</v>
      </c>
      <c r="CX2039" s="199" t="str">
        <f t="shared" si="3484"/>
        <v>CX$17</v>
      </c>
      <c r="CY2039" s="199" t="str">
        <f t="shared" si="3484"/>
        <v>CY$17</v>
      </c>
      <c r="CZ2039" s="199" t="str">
        <f t="shared" si="3484"/>
        <v>CZ$17</v>
      </c>
      <c r="DA2039" s="199" t="str">
        <f t="shared" si="3484"/>
        <v>DA$17</v>
      </c>
      <c r="DB2039" s="199" t="str">
        <f t="shared" si="3484"/>
        <v>DB$17</v>
      </c>
      <c r="DC2039" s="199" t="str">
        <f t="shared" si="3484"/>
        <v>DC$17</v>
      </c>
      <c r="DD2039" s="199" t="str">
        <f t="shared" si="3484"/>
        <v>DD$17</v>
      </c>
      <c r="DE2039" s="199" t="str">
        <f t="shared" si="3484"/>
        <v>DE$17</v>
      </c>
      <c r="DF2039" s="199" t="str">
        <f t="shared" si="3484"/>
        <v>DF$17</v>
      </c>
      <c r="DG2039" s="199" t="str">
        <f t="shared" si="3484"/>
        <v>DG$17</v>
      </c>
      <c r="DH2039" s="199" t="str">
        <f t="shared" si="3484"/>
        <v>DH$17</v>
      </c>
      <c r="DI2039" s="199" t="str">
        <f t="shared" si="3484"/>
        <v>DI$17</v>
      </c>
      <c r="DJ2039" s="199" t="str">
        <f t="shared" si="3484"/>
        <v>DJ$17</v>
      </c>
      <c r="DK2039" s="199" t="str">
        <f t="shared" si="3484"/>
        <v>DK$17</v>
      </c>
      <c r="DL2039" s="199" t="str">
        <f t="shared" si="3484"/>
        <v>DL$17</v>
      </c>
    </row>
    <row r="2040" spans="1:116" x14ac:dyDescent="0.4">
      <c r="A2040" s="174"/>
      <c r="E2040" s="8"/>
      <c r="G2040" s="175" t="s">
        <v>491</v>
      </c>
      <c r="H2040" s="200"/>
      <c r="I2040" s="201"/>
      <c r="J2040" s="201"/>
      <c r="K2040" s="202"/>
      <c r="L2040" s="202"/>
      <c r="M2040" s="202"/>
      <c r="N2040" s="202"/>
      <c r="O2040" s="202"/>
      <c r="P2040" s="202"/>
      <c r="R2040" s="202"/>
      <c r="S2040" s="190"/>
      <c r="T2040" s="190"/>
      <c r="U2040" s="190"/>
      <c r="V2040" s="190"/>
      <c r="W2040" s="190"/>
      <c r="X2040" s="190"/>
      <c r="Y2040" s="190"/>
      <c r="Z2040" s="190"/>
      <c r="AA2040" s="190"/>
      <c r="AB2040" s="190"/>
      <c r="AC2040" s="190"/>
      <c r="AD2040" s="190"/>
      <c r="AE2040" s="190"/>
      <c r="AF2040" s="190"/>
      <c r="AG2040" s="190"/>
      <c r="AH2040" s="190"/>
      <c r="AI2040" s="190"/>
      <c r="AJ2040" s="190"/>
      <c r="AK2040" s="190"/>
      <c r="AL2040" s="190"/>
      <c r="AM2040" s="190"/>
      <c r="AN2040" s="190"/>
      <c r="AO2040" s="190"/>
      <c r="AP2040" s="190"/>
      <c r="AQ2040" s="190"/>
      <c r="AR2040" s="190"/>
      <c r="AS2040" s="190"/>
      <c r="AT2040" s="190"/>
      <c r="AU2040" s="190"/>
      <c r="AV2040" s="190"/>
      <c r="AW2040" s="190"/>
      <c r="AX2040" s="190"/>
      <c r="AY2040" s="190"/>
      <c r="AZ2040" s="190"/>
      <c r="BA2040" s="190"/>
      <c r="BB2040" s="190"/>
      <c r="BC2040" s="190"/>
      <c r="BD2040" s="190"/>
      <c r="BE2040" s="190"/>
      <c r="BF2040" s="190"/>
      <c r="BG2040" s="190"/>
      <c r="BH2040" s="190"/>
      <c r="BI2040" s="190"/>
      <c r="BJ2040" s="190"/>
      <c r="BK2040" s="190"/>
      <c r="BL2040" s="190"/>
      <c r="BM2040" s="190"/>
      <c r="BN2040" s="190"/>
      <c r="BO2040" s="190"/>
      <c r="BP2040" s="190"/>
      <c r="BQ2040" s="190"/>
      <c r="BR2040" s="190"/>
      <c r="BS2040" s="190"/>
      <c r="BT2040" s="190"/>
      <c r="BU2040" s="190"/>
      <c r="BV2040" s="190"/>
      <c r="BW2040" s="190"/>
      <c r="BX2040" s="190"/>
      <c r="BY2040" s="190"/>
      <c r="BZ2040" s="190"/>
      <c r="CA2040" s="190"/>
      <c r="CB2040" s="190"/>
      <c r="CC2040" s="190"/>
      <c r="CD2040" s="190"/>
      <c r="CE2040" s="190"/>
      <c r="CF2040" s="190"/>
      <c r="CG2040" s="190"/>
      <c r="CH2040" s="190"/>
      <c r="CI2040" s="190"/>
      <c r="CJ2040" s="190"/>
      <c r="CK2040" s="190"/>
      <c r="CL2040" s="190"/>
      <c r="CN2040" s="201"/>
      <c r="CO2040" s="190"/>
      <c r="CP2040" s="190"/>
      <c r="CQ2040" s="190"/>
      <c r="CR2040" s="190"/>
      <c r="CS2040" s="190"/>
      <c r="CT2040" s="190"/>
      <c r="CU2040" s="190"/>
      <c r="CV2040" s="190"/>
      <c r="CW2040" s="190"/>
      <c r="CX2040" s="190"/>
      <c r="CY2040" s="190"/>
      <c r="CZ2040" s="190"/>
      <c r="DA2040" s="190"/>
      <c r="DB2040" s="190"/>
      <c r="DC2040" s="190"/>
      <c r="DD2040" s="190"/>
      <c r="DE2040" s="190"/>
      <c r="DF2040" s="190"/>
      <c r="DG2040" s="190"/>
      <c r="DH2040" s="190"/>
      <c r="DI2040" s="190"/>
      <c r="DJ2040" s="190"/>
      <c r="DK2040" s="190"/>
      <c r="DL2040" s="190"/>
    </row>
    <row r="2041" spans="1:116" x14ac:dyDescent="0.4">
      <c r="A2041" s="174"/>
      <c r="E2041" s="8"/>
      <c r="G2041" s="175" t="s">
        <v>505</v>
      </c>
      <c r="H2041" s="200"/>
      <c r="I2041" s="201"/>
      <c r="J2041" s="201"/>
      <c r="K2041" s="202"/>
      <c r="L2041" s="202"/>
      <c r="M2041" s="202"/>
      <c r="N2041" s="202"/>
      <c r="O2041" s="202"/>
      <c r="P2041" s="202"/>
      <c r="R2041" s="202"/>
      <c r="S2041" s="190"/>
      <c r="T2041" s="190"/>
      <c r="U2041" s="190"/>
      <c r="V2041" s="190"/>
      <c r="W2041" s="190"/>
      <c r="X2041" s="190"/>
      <c r="Y2041" s="190"/>
      <c r="Z2041" s="190"/>
      <c r="AA2041" s="190"/>
      <c r="AB2041" s="190"/>
      <c r="AC2041" s="190"/>
      <c r="AD2041" s="190"/>
      <c r="AE2041" s="190"/>
      <c r="AF2041" s="190"/>
      <c r="AG2041" s="190"/>
      <c r="AH2041" s="190"/>
      <c r="AI2041" s="190"/>
      <c r="AJ2041" s="190"/>
      <c r="AK2041" s="190"/>
      <c r="AL2041" s="190"/>
      <c r="AM2041" s="190"/>
      <c r="AN2041" s="190"/>
      <c r="AO2041" s="190"/>
      <c r="AP2041" s="190"/>
      <c r="AQ2041" s="190"/>
      <c r="AR2041" s="190"/>
      <c r="AS2041" s="190"/>
      <c r="AT2041" s="190"/>
      <c r="AU2041" s="190"/>
      <c r="AV2041" s="190"/>
      <c r="AW2041" s="190"/>
      <c r="AX2041" s="190"/>
      <c r="AY2041" s="190"/>
      <c r="AZ2041" s="190"/>
      <c r="BA2041" s="190"/>
      <c r="BB2041" s="190"/>
      <c r="BC2041" s="190"/>
      <c r="BD2041" s="190"/>
      <c r="BE2041" s="190"/>
      <c r="BF2041" s="190"/>
      <c r="BG2041" s="190"/>
      <c r="BH2041" s="190"/>
      <c r="BI2041" s="190"/>
      <c r="BJ2041" s="190"/>
      <c r="BK2041" s="190"/>
      <c r="BL2041" s="190"/>
      <c r="BM2041" s="190"/>
      <c r="BN2041" s="190"/>
      <c r="BO2041" s="190"/>
      <c r="BP2041" s="190"/>
      <c r="BQ2041" s="190"/>
      <c r="BR2041" s="190"/>
      <c r="BS2041" s="190"/>
      <c r="BT2041" s="190"/>
      <c r="BU2041" s="190"/>
      <c r="BV2041" s="190"/>
      <c r="BW2041" s="190"/>
      <c r="BX2041" s="190"/>
      <c r="BY2041" s="190"/>
      <c r="BZ2041" s="190"/>
      <c r="CA2041" s="190"/>
      <c r="CB2041" s="190"/>
      <c r="CC2041" s="190"/>
      <c r="CD2041" s="190"/>
      <c r="CE2041" s="190"/>
      <c r="CF2041" s="190"/>
      <c r="CG2041" s="190"/>
      <c r="CH2041" s="190"/>
      <c r="CI2041" s="190"/>
      <c r="CJ2041" s="190"/>
      <c r="CK2041" s="190"/>
      <c r="CL2041" s="190"/>
      <c r="CN2041" s="201"/>
      <c r="CO2041" s="190"/>
      <c r="CP2041" s="190"/>
      <c r="CQ2041" s="190"/>
      <c r="CR2041" s="190"/>
      <c r="CS2041" s="190"/>
      <c r="CT2041" s="190"/>
      <c r="CU2041" s="190"/>
      <c r="CV2041" s="190"/>
      <c r="CW2041" s="190"/>
      <c r="CX2041" s="190"/>
      <c r="CY2041" s="190"/>
      <c r="CZ2041" s="190"/>
      <c r="DA2041" s="190"/>
      <c r="DB2041" s="190"/>
      <c r="DC2041" s="190"/>
      <c r="DD2041" s="190"/>
      <c r="DE2041" s="190"/>
      <c r="DF2041" s="190"/>
      <c r="DG2041" s="190"/>
      <c r="DH2041" s="190"/>
      <c r="DI2041" s="190"/>
      <c r="DJ2041" s="190"/>
      <c r="DK2041" s="190"/>
      <c r="DL2041" s="190"/>
    </row>
    <row r="2042" spans="1:116" x14ac:dyDescent="0.4">
      <c r="A2042" s="174"/>
      <c r="E2042" s="8"/>
      <c r="G2042" s="175" t="s">
        <v>463</v>
      </c>
      <c r="H2042" s="200"/>
      <c r="I2042" s="201"/>
      <c r="J2042" s="201"/>
      <c r="K2042" s="202"/>
      <c r="L2042" s="202"/>
      <c r="M2042" s="202"/>
      <c r="N2042" s="202"/>
      <c r="O2042" s="202"/>
      <c r="P2042" s="202"/>
      <c r="R2042" s="202"/>
      <c r="S2042" s="190" t="str">
        <f t="shared" ref="S2042:AX2042" si="3485">S$22</f>
        <v>S$18</v>
      </c>
      <c r="T2042" s="190" t="str">
        <f t="shared" si="3485"/>
        <v>T$18</v>
      </c>
      <c r="U2042" s="190" t="str">
        <f t="shared" si="3485"/>
        <v>U$18</v>
      </c>
      <c r="V2042" s="190" t="str">
        <f t="shared" si="3485"/>
        <v>V$18</v>
      </c>
      <c r="W2042" s="190" t="str">
        <f t="shared" si="3485"/>
        <v>W$18</v>
      </c>
      <c r="X2042" s="190" t="str">
        <f t="shared" si="3485"/>
        <v>X$18</v>
      </c>
      <c r="Y2042" s="190" t="str">
        <f t="shared" si="3485"/>
        <v>Y$18</v>
      </c>
      <c r="Z2042" s="190" t="str">
        <f t="shared" si="3485"/>
        <v>Z$18</v>
      </c>
      <c r="AA2042" s="190" t="str">
        <f t="shared" si="3485"/>
        <v>AA$18</v>
      </c>
      <c r="AB2042" s="190" t="str">
        <f t="shared" si="3485"/>
        <v>AB$18</v>
      </c>
      <c r="AC2042" s="190" t="str">
        <f t="shared" si="3485"/>
        <v>AC$18</v>
      </c>
      <c r="AD2042" s="190" t="str">
        <f t="shared" si="3485"/>
        <v>AD$18</v>
      </c>
      <c r="AE2042" s="190" t="str">
        <f t="shared" si="3485"/>
        <v>AE$18</v>
      </c>
      <c r="AF2042" s="190" t="str">
        <f t="shared" si="3485"/>
        <v>AF$18</v>
      </c>
      <c r="AG2042" s="190" t="str">
        <f t="shared" si="3485"/>
        <v>AG$18</v>
      </c>
      <c r="AH2042" s="190" t="str">
        <f t="shared" si="3485"/>
        <v>AH$18</v>
      </c>
      <c r="AI2042" s="190" t="str">
        <f t="shared" si="3485"/>
        <v>AI$18</v>
      </c>
      <c r="AJ2042" s="190" t="str">
        <f t="shared" si="3485"/>
        <v>AJ$18</v>
      </c>
      <c r="AK2042" s="190" t="str">
        <f t="shared" si="3485"/>
        <v>AK$18</v>
      </c>
      <c r="AL2042" s="190" t="str">
        <f t="shared" si="3485"/>
        <v>AL$18</v>
      </c>
      <c r="AM2042" s="190" t="str">
        <f t="shared" si="3485"/>
        <v>AM$18</v>
      </c>
      <c r="AN2042" s="190" t="str">
        <f t="shared" si="3485"/>
        <v>AN$18</v>
      </c>
      <c r="AO2042" s="190" t="str">
        <f t="shared" si="3485"/>
        <v>AO$18</v>
      </c>
      <c r="AP2042" s="190" t="str">
        <f t="shared" si="3485"/>
        <v>AP$18</v>
      </c>
      <c r="AQ2042" s="190" t="str">
        <f t="shared" si="3485"/>
        <v>AQ$18</v>
      </c>
      <c r="AR2042" s="190" t="str">
        <f t="shared" si="3485"/>
        <v>AR$18</v>
      </c>
      <c r="AS2042" s="190" t="str">
        <f t="shared" si="3485"/>
        <v>AS$18</v>
      </c>
      <c r="AT2042" s="190" t="str">
        <f t="shared" si="3485"/>
        <v>AT$18</v>
      </c>
      <c r="AU2042" s="190" t="str">
        <f t="shared" si="3485"/>
        <v>AU$18</v>
      </c>
      <c r="AV2042" s="190" t="str">
        <f t="shared" si="3485"/>
        <v>AV$18</v>
      </c>
      <c r="AW2042" s="190" t="str">
        <f t="shared" si="3485"/>
        <v>AW$18</v>
      </c>
      <c r="AX2042" s="190" t="str">
        <f t="shared" si="3485"/>
        <v>AX$18</v>
      </c>
      <c r="AY2042" s="190" t="str">
        <f t="shared" ref="AY2042:CD2042" si="3486">AY$22</f>
        <v>AY$18</v>
      </c>
      <c r="AZ2042" s="190" t="str">
        <f t="shared" si="3486"/>
        <v>AZ$18</v>
      </c>
      <c r="BA2042" s="190" t="str">
        <f t="shared" si="3486"/>
        <v>BA$18</v>
      </c>
      <c r="BB2042" s="190" t="str">
        <f t="shared" si="3486"/>
        <v>BB$18</v>
      </c>
      <c r="BC2042" s="190" t="str">
        <f t="shared" si="3486"/>
        <v>BC$18</v>
      </c>
      <c r="BD2042" s="190" t="str">
        <f t="shared" si="3486"/>
        <v>BD$18</v>
      </c>
      <c r="BE2042" s="190" t="str">
        <f t="shared" si="3486"/>
        <v>BE$18</v>
      </c>
      <c r="BF2042" s="190" t="str">
        <f t="shared" si="3486"/>
        <v>BF$18</v>
      </c>
      <c r="BG2042" s="190" t="str">
        <f t="shared" si="3486"/>
        <v>BG$18</v>
      </c>
      <c r="BH2042" s="190" t="str">
        <f t="shared" si="3486"/>
        <v>BH$18</v>
      </c>
      <c r="BI2042" s="190" t="str">
        <f t="shared" si="3486"/>
        <v>BI$18</v>
      </c>
      <c r="BJ2042" s="190" t="str">
        <f t="shared" si="3486"/>
        <v>BJ$18</v>
      </c>
      <c r="BK2042" s="190" t="str">
        <f t="shared" si="3486"/>
        <v>BK$18</v>
      </c>
      <c r="BL2042" s="190" t="str">
        <f t="shared" si="3486"/>
        <v>BL$18</v>
      </c>
      <c r="BM2042" s="190" t="str">
        <f t="shared" si="3486"/>
        <v>BM$18</v>
      </c>
      <c r="BN2042" s="190" t="str">
        <f t="shared" si="3486"/>
        <v>BN$18</v>
      </c>
      <c r="BO2042" s="190" t="str">
        <f t="shared" si="3486"/>
        <v>BO$18</v>
      </c>
      <c r="BP2042" s="190" t="str">
        <f t="shared" si="3486"/>
        <v>BP$18</v>
      </c>
      <c r="BQ2042" s="190" t="str">
        <f t="shared" si="3486"/>
        <v>BQ$18</v>
      </c>
      <c r="BR2042" s="190" t="str">
        <f t="shared" si="3486"/>
        <v>BR$18</v>
      </c>
      <c r="BS2042" s="190" t="str">
        <f t="shared" si="3486"/>
        <v>BS$18</v>
      </c>
      <c r="BT2042" s="190" t="str">
        <f t="shared" si="3486"/>
        <v>BT$18</v>
      </c>
      <c r="BU2042" s="190" t="str">
        <f t="shared" si="3486"/>
        <v>BU$18</v>
      </c>
      <c r="BV2042" s="190" t="str">
        <f t="shared" si="3486"/>
        <v>BV$18</v>
      </c>
      <c r="BW2042" s="190" t="str">
        <f t="shared" si="3486"/>
        <v>BW$18</v>
      </c>
      <c r="BX2042" s="190" t="str">
        <f t="shared" si="3486"/>
        <v>BX$18</v>
      </c>
      <c r="BY2042" s="190" t="str">
        <f t="shared" si="3486"/>
        <v>BY$18</v>
      </c>
      <c r="BZ2042" s="190" t="str">
        <f t="shared" si="3486"/>
        <v>BZ$18</v>
      </c>
      <c r="CA2042" s="190" t="str">
        <f t="shared" si="3486"/>
        <v>CA$18</v>
      </c>
      <c r="CB2042" s="190" t="str">
        <f t="shared" si="3486"/>
        <v>CB$18</v>
      </c>
      <c r="CC2042" s="190" t="str">
        <f t="shared" si="3486"/>
        <v>CC$18</v>
      </c>
      <c r="CD2042" s="190" t="str">
        <f t="shared" si="3486"/>
        <v>CD$18</v>
      </c>
      <c r="CE2042" s="190" t="str">
        <f t="shared" ref="CE2042:CL2042" si="3487">CE$22</f>
        <v>CE$18</v>
      </c>
      <c r="CF2042" s="190" t="str">
        <f t="shared" si="3487"/>
        <v>CF$18</v>
      </c>
      <c r="CG2042" s="190" t="str">
        <f t="shared" si="3487"/>
        <v>CG$18</v>
      </c>
      <c r="CH2042" s="190" t="str">
        <f t="shared" si="3487"/>
        <v>CH$18</v>
      </c>
      <c r="CI2042" s="190" t="str">
        <f t="shared" si="3487"/>
        <v>CI$18</v>
      </c>
      <c r="CJ2042" s="190" t="str">
        <f t="shared" si="3487"/>
        <v>CJ$18</v>
      </c>
      <c r="CK2042" s="190" t="str">
        <f t="shared" si="3487"/>
        <v>CK$18</v>
      </c>
      <c r="CL2042" s="190" t="str">
        <f t="shared" si="3487"/>
        <v>CL$18</v>
      </c>
      <c r="CN2042" s="201"/>
      <c r="CO2042" s="190" t="str">
        <f t="shared" ref="CO2042:DL2042" si="3488">CO$22</f>
        <v>CO$18</v>
      </c>
      <c r="CP2042" s="190" t="str">
        <f t="shared" si="3488"/>
        <v>CP$18</v>
      </c>
      <c r="CQ2042" s="190" t="str">
        <f t="shared" si="3488"/>
        <v>CQ$18</v>
      </c>
      <c r="CR2042" s="190" t="str">
        <f t="shared" si="3488"/>
        <v>CR$18</v>
      </c>
      <c r="CS2042" s="190" t="str">
        <f t="shared" si="3488"/>
        <v>CS$18</v>
      </c>
      <c r="CT2042" s="190" t="str">
        <f t="shared" si="3488"/>
        <v>CT$18</v>
      </c>
      <c r="CU2042" s="190" t="str">
        <f t="shared" si="3488"/>
        <v>CU$18</v>
      </c>
      <c r="CV2042" s="190" t="str">
        <f t="shared" si="3488"/>
        <v>CV$18</v>
      </c>
      <c r="CW2042" s="190" t="str">
        <f t="shared" si="3488"/>
        <v>CW$18</v>
      </c>
      <c r="CX2042" s="190" t="str">
        <f t="shared" si="3488"/>
        <v>CX$18</v>
      </c>
      <c r="CY2042" s="190" t="str">
        <f t="shared" si="3488"/>
        <v>CY$18</v>
      </c>
      <c r="CZ2042" s="190" t="str">
        <f t="shared" si="3488"/>
        <v>CZ$18</v>
      </c>
      <c r="DA2042" s="190" t="str">
        <f t="shared" si="3488"/>
        <v>DA$18</v>
      </c>
      <c r="DB2042" s="190" t="str">
        <f t="shared" si="3488"/>
        <v>DB$18</v>
      </c>
      <c r="DC2042" s="190" t="str">
        <f t="shared" si="3488"/>
        <v>DC$18</v>
      </c>
      <c r="DD2042" s="190" t="str">
        <f t="shared" si="3488"/>
        <v>DD$18</v>
      </c>
      <c r="DE2042" s="190" t="str">
        <f t="shared" si="3488"/>
        <v>DE$18</v>
      </c>
      <c r="DF2042" s="190" t="str">
        <f t="shared" si="3488"/>
        <v>DF$18</v>
      </c>
      <c r="DG2042" s="190" t="str">
        <f t="shared" si="3488"/>
        <v>DG$18</v>
      </c>
      <c r="DH2042" s="190" t="str">
        <f t="shared" si="3488"/>
        <v>DH$18</v>
      </c>
      <c r="DI2042" s="190" t="str">
        <f t="shared" si="3488"/>
        <v>DI$18</v>
      </c>
      <c r="DJ2042" s="190" t="str">
        <f t="shared" si="3488"/>
        <v>DJ$18</v>
      </c>
      <c r="DK2042" s="190" t="str">
        <f t="shared" si="3488"/>
        <v>DK$18</v>
      </c>
      <c r="DL2042" s="190" t="str">
        <f t="shared" si="3488"/>
        <v>DL$18</v>
      </c>
    </row>
    <row r="2043" spans="1:116" x14ac:dyDescent="0.4">
      <c r="A2043" s="174"/>
      <c r="E2043" s="8"/>
      <c r="G2043" s="175" t="s">
        <v>464</v>
      </c>
      <c r="H2043" s="200"/>
      <c r="I2043" s="201"/>
      <c r="J2043" s="201"/>
      <c r="K2043" s="202"/>
      <c r="L2043" s="202"/>
      <c r="M2043" s="202"/>
      <c r="N2043" s="202"/>
      <c r="O2043" s="202"/>
      <c r="P2043" s="202"/>
      <c r="R2043" s="202"/>
      <c r="S2043" s="190" t="str">
        <f t="shared" ref="S2043:AX2043" si="3489">S$23</f>
        <v>S$19</v>
      </c>
      <c r="T2043" s="190" t="str">
        <f t="shared" si="3489"/>
        <v>T$19</v>
      </c>
      <c r="U2043" s="190" t="str">
        <f t="shared" si="3489"/>
        <v>U$19</v>
      </c>
      <c r="V2043" s="190" t="str">
        <f t="shared" si="3489"/>
        <v>V$19</v>
      </c>
      <c r="W2043" s="190" t="str">
        <f t="shared" si="3489"/>
        <v>W$19</v>
      </c>
      <c r="X2043" s="190" t="str">
        <f t="shared" si="3489"/>
        <v>X$19</v>
      </c>
      <c r="Y2043" s="190" t="str">
        <f t="shared" si="3489"/>
        <v>Y$19</v>
      </c>
      <c r="Z2043" s="190" t="str">
        <f t="shared" si="3489"/>
        <v>Z$19</v>
      </c>
      <c r="AA2043" s="190" t="str">
        <f t="shared" si="3489"/>
        <v>AA$19</v>
      </c>
      <c r="AB2043" s="190" t="str">
        <f t="shared" si="3489"/>
        <v>AB$19</v>
      </c>
      <c r="AC2043" s="190" t="str">
        <f t="shared" si="3489"/>
        <v>AC$19</v>
      </c>
      <c r="AD2043" s="190" t="str">
        <f t="shared" si="3489"/>
        <v>AD$19</v>
      </c>
      <c r="AE2043" s="190" t="str">
        <f t="shared" si="3489"/>
        <v>AE$19</v>
      </c>
      <c r="AF2043" s="190" t="str">
        <f t="shared" si="3489"/>
        <v>AF$19</v>
      </c>
      <c r="AG2043" s="190" t="str">
        <f t="shared" si="3489"/>
        <v>AG$19</v>
      </c>
      <c r="AH2043" s="190" t="str">
        <f t="shared" si="3489"/>
        <v>AH$19</v>
      </c>
      <c r="AI2043" s="190" t="str">
        <f t="shared" si="3489"/>
        <v>AI$19</v>
      </c>
      <c r="AJ2043" s="190" t="str">
        <f t="shared" si="3489"/>
        <v>AJ$19</v>
      </c>
      <c r="AK2043" s="190" t="str">
        <f t="shared" si="3489"/>
        <v>AK$19</v>
      </c>
      <c r="AL2043" s="190" t="str">
        <f t="shared" si="3489"/>
        <v>AL$19</v>
      </c>
      <c r="AM2043" s="190" t="str">
        <f t="shared" si="3489"/>
        <v>AM$19</v>
      </c>
      <c r="AN2043" s="190" t="str">
        <f t="shared" si="3489"/>
        <v>AN$19</v>
      </c>
      <c r="AO2043" s="190" t="str">
        <f t="shared" si="3489"/>
        <v>AO$19</v>
      </c>
      <c r="AP2043" s="190" t="str">
        <f t="shared" si="3489"/>
        <v>AP$19</v>
      </c>
      <c r="AQ2043" s="190" t="str">
        <f t="shared" si="3489"/>
        <v>AQ$19</v>
      </c>
      <c r="AR2043" s="190" t="str">
        <f t="shared" si="3489"/>
        <v>AR$19</v>
      </c>
      <c r="AS2043" s="190" t="str">
        <f t="shared" si="3489"/>
        <v>AS$19</v>
      </c>
      <c r="AT2043" s="190" t="str">
        <f t="shared" si="3489"/>
        <v>AT$19</v>
      </c>
      <c r="AU2043" s="190" t="str">
        <f t="shared" si="3489"/>
        <v>AU$19</v>
      </c>
      <c r="AV2043" s="190" t="str">
        <f t="shared" si="3489"/>
        <v>AV$19</v>
      </c>
      <c r="AW2043" s="190" t="str">
        <f t="shared" si="3489"/>
        <v>AW$19</v>
      </c>
      <c r="AX2043" s="190" t="str">
        <f t="shared" si="3489"/>
        <v>AX$19</v>
      </c>
      <c r="AY2043" s="190" t="str">
        <f t="shared" ref="AY2043:CD2043" si="3490">AY$23</f>
        <v>AY$19</v>
      </c>
      <c r="AZ2043" s="190" t="str">
        <f t="shared" si="3490"/>
        <v>AZ$19</v>
      </c>
      <c r="BA2043" s="190" t="str">
        <f t="shared" si="3490"/>
        <v>BA$19</v>
      </c>
      <c r="BB2043" s="190" t="str">
        <f t="shared" si="3490"/>
        <v>BB$19</v>
      </c>
      <c r="BC2043" s="190" t="str">
        <f t="shared" si="3490"/>
        <v>BC$19</v>
      </c>
      <c r="BD2043" s="190" t="str">
        <f t="shared" si="3490"/>
        <v>BD$19</v>
      </c>
      <c r="BE2043" s="190" t="str">
        <f t="shared" si="3490"/>
        <v>BE$19</v>
      </c>
      <c r="BF2043" s="190" t="str">
        <f t="shared" si="3490"/>
        <v>BF$19</v>
      </c>
      <c r="BG2043" s="190" t="str">
        <f t="shared" si="3490"/>
        <v>BG$19</v>
      </c>
      <c r="BH2043" s="190" t="str">
        <f t="shared" si="3490"/>
        <v>BH$19</v>
      </c>
      <c r="BI2043" s="190" t="str">
        <f t="shared" si="3490"/>
        <v>BI$19</v>
      </c>
      <c r="BJ2043" s="190" t="str">
        <f t="shared" si="3490"/>
        <v>BJ$19</v>
      </c>
      <c r="BK2043" s="190" t="str">
        <f t="shared" si="3490"/>
        <v>BK$19</v>
      </c>
      <c r="BL2043" s="190" t="str">
        <f t="shared" si="3490"/>
        <v>BL$19</v>
      </c>
      <c r="BM2043" s="190" t="str">
        <f t="shared" si="3490"/>
        <v>BM$19</v>
      </c>
      <c r="BN2043" s="190" t="str">
        <f t="shared" si="3490"/>
        <v>BN$19</v>
      </c>
      <c r="BO2043" s="190" t="str">
        <f t="shared" si="3490"/>
        <v>BO$19</v>
      </c>
      <c r="BP2043" s="190" t="str">
        <f t="shared" si="3490"/>
        <v>BP$19</v>
      </c>
      <c r="BQ2043" s="190" t="str">
        <f t="shared" si="3490"/>
        <v>BQ$19</v>
      </c>
      <c r="BR2043" s="190" t="str">
        <f t="shared" si="3490"/>
        <v>BR$19</v>
      </c>
      <c r="BS2043" s="190" t="str">
        <f t="shared" si="3490"/>
        <v>BS$19</v>
      </c>
      <c r="BT2043" s="190" t="str">
        <f t="shared" si="3490"/>
        <v>BT$19</v>
      </c>
      <c r="BU2043" s="190" t="str">
        <f t="shared" si="3490"/>
        <v>BU$19</v>
      </c>
      <c r="BV2043" s="190" t="str">
        <f t="shared" si="3490"/>
        <v>BV$19</v>
      </c>
      <c r="BW2043" s="190" t="str">
        <f t="shared" si="3490"/>
        <v>BW$19</v>
      </c>
      <c r="BX2043" s="190" t="str">
        <f t="shared" si="3490"/>
        <v>BX$19</v>
      </c>
      <c r="BY2043" s="190" t="str">
        <f t="shared" si="3490"/>
        <v>BY$19</v>
      </c>
      <c r="BZ2043" s="190" t="str">
        <f t="shared" si="3490"/>
        <v>BZ$19</v>
      </c>
      <c r="CA2043" s="190" t="str">
        <f t="shared" si="3490"/>
        <v>CA$19</v>
      </c>
      <c r="CB2043" s="190" t="str">
        <f t="shared" si="3490"/>
        <v>CB$19</v>
      </c>
      <c r="CC2043" s="190" t="str">
        <f t="shared" si="3490"/>
        <v>CC$19</v>
      </c>
      <c r="CD2043" s="190" t="str">
        <f t="shared" si="3490"/>
        <v>CD$19</v>
      </c>
      <c r="CE2043" s="190" t="str">
        <f t="shared" ref="CE2043:CL2043" si="3491">CE$23</f>
        <v>CE$19</v>
      </c>
      <c r="CF2043" s="190" t="str">
        <f t="shared" si="3491"/>
        <v>CF$19</v>
      </c>
      <c r="CG2043" s="190" t="str">
        <f t="shared" si="3491"/>
        <v>CG$19</v>
      </c>
      <c r="CH2043" s="190" t="str">
        <f t="shared" si="3491"/>
        <v>CH$19</v>
      </c>
      <c r="CI2043" s="190" t="str">
        <f t="shared" si="3491"/>
        <v>CI$19</v>
      </c>
      <c r="CJ2043" s="190" t="str">
        <f t="shared" si="3491"/>
        <v>CJ$19</v>
      </c>
      <c r="CK2043" s="190" t="str">
        <f t="shared" si="3491"/>
        <v>CK$19</v>
      </c>
      <c r="CL2043" s="190" t="str">
        <f t="shared" si="3491"/>
        <v>CL$19</v>
      </c>
      <c r="CN2043" s="201"/>
      <c r="CO2043" s="190" t="str">
        <f t="shared" ref="CO2043:DL2043" si="3492">CO$23</f>
        <v>CO$19</v>
      </c>
      <c r="CP2043" s="190" t="str">
        <f t="shared" si="3492"/>
        <v>CP$19</v>
      </c>
      <c r="CQ2043" s="190" t="str">
        <f t="shared" si="3492"/>
        <v>CQ$19</v>
      </c>
      <c r="CR2043" s="190" t="str">
        <f t="shared" si="3492"/>
        <v>CR$19</v>
      </c>
      <c r="CS2043" s="190" t="str">
        <f t="shared" si="3492"/>
        <v>CS$19</v>
      </c>
      <c r="CT2043" s="190" t="str">
        <f t="shared" si="3492"/>
        <v>CT$19</v>
      </c>
      <c r="CU2043" s="190" t="str">
        <f t="shared" si="3492"/>
        <v>CU$19</v>
      </c>
      <c r="CV2043" s="190" t="str">
        <f t="shared" si="3492"/>
        <v>CV$19</v>
      </c>
      <c r="CW2043" s="190" t="str">
        <f t="shared" si="3492"/>
        <v>CW$19</v>
      </c>
      <c r="CX2043" s="190" t="str">
        <f t="shared" si="3492"/>
        <v>CX$19</v>
      </c>
      <c r="CY2043" s="190" t="str">
        <f t="shared" si="3492"/>
        <v>CY$19</v>
      </c>
      <c r="CZ2043" s="190" t="str">
        <f t="shared" si="3492"/>
        <v>CZ$19</v>
      </c>
      <c r="DA2043" s="190" t="str">
        <f t="shared" si="3492"/>
        <v>DA$19</v>
      </c>
      <c r="DB2043" s="190" t="str">
        <f t="shared" si="3492"/>
        <v>DB$19</v>
      </c>
      <c r="DC2043" s="190" t="str">
        <f t="shared" si="3492"/>
        <v>DC$19</v>
      </c>
      <c r="DD2043" s="190" t="str">
        <f t="shared" si="3492"/>
        <v>DD$19</v>
      </c>
      <c r="DE2043" s="190" t="str">
        <f t="shared" si="3492"/>
        <v>DE$19</v>
      </c>
      <c r="DF2043" s="190" t="str">
        <f t="shared" si="3492"/>
        <v>DF$19</v>
      </c>
      <c r="DG2043" s="190" t="str">
        <f t="shared" si="3492"/>
        <v>DG$19</v>
      </c>
      <c r="DH2043" s="190" t="str">
        <f t="shared" si="3492"/>
        <v>DH$19</v>
      </c>
      <c r="DI2043" s="190" t="str">
        <f t="shared" si="3492"/>
        <v>DI$19</v>
      </c>
      <c r="DJ2043" s="190" t="str">
        <f t="shared" si="3492"/>
        <v>DJ$19</v>
      </c>
      <c r="DK2043" s="190" t="str">
        <f t="shared" si="3492"/>
        <v>DK$19</v>
      </c>
      <c r="DL2043" s="190" t="str">
        <f t="shared" si="3492"/>
        <v>DL$19</v>
      </c>
    </row>
    <row r="2044" spans="1:116" x14ac:dyDescent="0.4">
      <c r="A2044" s="31" t="s">
        <v>218</v>
      </c>
      <c r="B2044" s="31" t="s">
        <v>243</v>
      </c>
      <c r="C2044" s="31"/>
      <c r="D2044" t="s">
        <v>851</v>
      </c>
      <c r="E2044" s="8" t="str">
        <f t="shared" ref="E2044:E2071" si="3493">ROW()&amp;" "&amp;D2044</f>
        <v>2044 DAMORT-S</v>
      </c>
      <c r="F2044" t="s">
        <v>349</v>
      </c>
      <c r="G2044" s="70" t="s">
        <v>286</v>
      </c>
      <c r="H2044" s="48"/>
      <c r="I2044" s="297"/>
      <c r="J2044" s="297"/>
      <c r="K2044" s="48"/>
      <c r="L2044" s="48"/>
      <c r="M2044" s="48"/>
      <c r="N2044" s="48"/>
      <c r="O2044" s="48"/>
      <c r="P2044" s="48"/>
      <c r="R2044" s="70"/>
      <c r="S2044" s="298"/>
      <c r="T2044" s="298"/>
      <c r="U2044" s="298"/>
      <c r="V2044" s="298"/>
      <c r="W2044" s="298"/>
      <c r="X2044" s="298"/>
      <c r="Y2044" s="298"/>
      <c r="Z2044" s="298"/>
      <c r="AA2044" s="298"/>
      <c r="AB2044" s="298"/>
      <c r="AC2044" s="298"/>
      <c r="AD2044" s="298"/>
      <c r="AE2044" s="298"/>
      <c r="AF2044" s="298"/>
      <c r="AG2044" s="298"/>
      <c r="AH2044" s="298"/>
      <c r="AI2044" s="298"/>
      <c r="AJ2044" s="298"/>
      <c r="AK2044" s="298"/>
      <c r="AL2044" s="298"/>
      <c r="AM2044" s="298"/>
      <c r="AN2044" s="298"/>
      <c r="AO2044" s="298"/>
      <c r="AP2044" s="298"/>
      <c r="AQ2044" s="298"/>
      <c r="AR2044" s="298"/>
      <c r="AS2044" s="298"/>
      <c r="AT2044" s="298"/>
      <c r="AU2044" s="298"/>
      <c r="AV2044" s="298"/>
      <c r="AW2044" s="298"/>
      <c r="AX2044" s="298"/>
      <c r="AY2044" s="298"/>
      <c r="AZ2044" s="298"/>
      <c r="BA2044" s="298"/>
      <c r="BB2044" s="298"/>
      <c r="BC2044" s="298"/>
      <c r="BD2044" s="298"/>
      <c r="BE2044" s="298"/>
      <c r="BF2044" s="298"/>
      <c r="BG2044" s="298"/>
      <c r="BH2044" s="298"/>
      <c r="BI2044" s="298"/>
      <c r="BJ2044" s="298"/>
      <c r="BK2044" s="298"/>
      <c r="BL2044" s="298"/>
      <c r="BM2044" s="298"/>
      <c r="BN2044" s="298"/>
      <c r="BO2044" s="298"/>
      <c r="BP2044" s="298"/>
      <c r="BQ2044" s="298"/>
      <c r="BR2044" s="298"/>
      <c r="BS2044" s="298"/>
      <c r="BT2044" s="298"/>
      <c r="BU2044" s="298"/>
      <c r="BV2044" s="298"/>
      <c r="BW2044" s="298"/>
      <c r="BX2044" s="298"/>
      <c r="BY2044" s="298"/>
      <c r="BZ2044" s="298"/>
      <c r="CA2044" s="298"/>
      <c r="CB2044" s="298"/>
      <c r="CC2044" s="298"/>
      <c r="CD2044" s="298"/>
      <c r="CE2044" s="298"/>
      <c r="CF2044" s="298"/>
      <c r="CG2044" s="298"/>
      <c r="CH2044" s="298"/>
      <c r="CI2044" s="298"/>
      <c r="CJ2044" s="298"/>
      <c r="CK2044" s="298"/>
      <c r="CL2044" s="298"/>
      <c r="CN2044" s="297"/>
      <c r="CO2044" s="298"/>
      <c r="CP2044" s="298"/>
      <c r="CQ2044" s="298"/>
      <c r="CR2044" s="298"/>
      <c r="CS2044" s="298"/>
      <c r="CT2044" s="298"/>
      <c r="CU2044" s="298"/>
      <c r="CV2044" s="298"/>
      <c r="CW2044" s="298"/>
      <c r="CX2044" s="298"/>
      <c r="CY2044" s="298"/>
      <c r="CZ2044" s="298"/>
      <c r="DA2044" s="298"/>
      <c r="DB2044" s="298"/>
      <c r="DC2044" s="298"/>
      <c r="DD2044" s="298"/>
      <c r="DE2044" s="298"/>
      <c r="DF2044" s="298"/>
      <c r="DG2044" s="298"/>
      <c r="DH2044" s="298"/>
      <c r="DI2044" s="298"/>
      <c r="DJ2044" s="298"/>
      <c r="DK2044" s="298"/>
      <c r="DL2044" s="298"/>
    </row>
    <row r="2045" spans="1:116" x14ac:dyDescent="0.4">
      <c r="B2045" t="str">
        <f>E2045</f>
        <v>2045 DAMORT-S</v>
      </c>
      <c r="D2045" t="s">
        <v>851</v>
      </c>
      <c r="E2045" s="12" t="str">
        <f t="shared" si="3493"/>
        <v>2045 DAMORT-S</v>
      </c>
      <c r="G2045" s="95" t="str">
        <f>"Assumptions - "&amp;G2044</f>
        <v>Assumptions - Simple amortizing debt:</v>
      </c>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1:116" x14ac:dyDescent="0.4">
      <c r="A2046" s="31"/>
      <c r="B2046" t="str">
        <f>E2046</f>
        <v>2046 DAMORT-S</v>
      </c>
      <c r="D2046" t="s">
        <v>851</v>
      </c>
      <c r="E2046" s="12" t="str">
        <f t="shared" si="3493"/>
        <v>2046 DAMORT-S</v>
      </c>
      <c r="F2046" s="31"/>
      <c r="G2046" s="159" t="s">
        <v>287</v>
      </c>
      <c r="H2046" s="57">
        <v>36</v>
      </c>
      <c r="I2046" s="31"/>
      <c r="J2046" s="31"/>
      <c r="K2046" s="31"/>
      <c r="L2046" s="31"/>
      <c r="M2046" s="31"/>
      <c r="N2046" s="31"/>
      <c r="O2046" s="31"/>
      <c r="P2046" s="31"/>
      <c r="R2046" s="31"/>
      <c r="S2046" s="73"/>
      <c r="T2046" s="73"/>
      <c r="U2046" s="73"/>
      <c r="V2046" s="73"/>
      <c r="W2046" s="73"/>
      <c r="X2046" s="73"/>
      <c r="Y2046" s="73"/>
      <c r="Z2046" s="73"/>
      <c r="AA2046" s="73"/>
      <c r="AB2046" s="73"/>
      <c r="AC2046" s="73"/>
      <c r="AD2046" s="73"/>
      <c r="AE2046" s="73"/>
      <c r="AF2046" s="73"/>
      <c r="AG2046" s="73"/>
      <c r="AH2046" s="73"/>
      <c r="AI2046" s="73"/>
      <c r="AJ2046" s="73"/>
      <c r="AK2046" s="73"/>
      <c r="AL2046" s="73"/>
      <c r="AM2046" s="73"/>
      <c r="AN2046" s="73"/>
      <c r="AO2046" s="73"/>
      <c r="AP2046" s="73"/>
      <c r="AQ2046" s="73"/>
      <c r="AR2046" s="73"/>
      <c r="AS2046" s="73"/>
      <c r="AT2046" s="73"/>
      <c r="AU2046" s="73"/>
      <c r="AV2046" s="73"/>
      <c r="AW2046" s="73"/>
      <c r="AX2046" s="73"/>
      <c r="AY2046" s="73"/>
      <c r="AZ2046" s="73"/>
      <c r="BA2046" s="73"/>
      <c r="BB2046" s="73"/>
      <c r="BC2046" s="73"/>
      <c r="BD2046" s="73"/>
      <c r="BE2046" s="73"/>
      <c r="BF2046" s="73"/>
      <c r="BG2046" s="73"/>
      <c r="BH2046" s="73"/>
      <c r="BI2046" s="73"/>
      <c r="BJ2046" s="73"/>
      <c r="BK2046" s="73"/>
      <c r="BL2046" s="73"/>
      <c r="BM2046" s="73"/>
      <c r="BN2046" s="73"/>
      <c r="BO2046" s="73"/>
      <c r="BP2046" s="73"/>
      <c r="BQ2046" s="73"/>
      <c r="BR2046" s="73"/>
      <c r="BS2046" s="73"/>
      <c r="BT2046" s="73"/>
      <c r="BU2046" s="73"/>
      <c r="BV2046" s="73"/>
      <c r="BW2046" s="73"/>
      <c r="BX2046" s="73"/>
      <c r="BY2046" s="73"/>
      <c r="BZ2046" s="73"/>
      <c r="CA2046" s="73"/>
      <c r="CB2046" s="73"/>
      <c r="CC2046" s="73"/>
      <c r="CD2046" s="73"/>
      <c r="CE2046" s="73"/>
      <c r="CF2046" s="73"/>
      <c r="CG2046" s="73"/>
      <c r="CH2046" s="73"/>
      <c r="CI2046" s="73"/>
      <c r="CJ2046" s="73"/>
      <c r="CK2046" s="73"/>
      <c r="CL2046" s="73"/>
      <c r="CN2046" s="31"/>
      <c r="CO2046" s="73"/>
      <c r="CP2046" s="73"/>
      <c r="CQ2046" s="73"/>
      <c r="CR2046" s="73"/>
      <c r="CS2046" s="73"/>
      <c r="CT2046" s="73"/>
      <c r="CU2046" s="73"/>
      <c r="CV2046" s="73"/>
      <c r="CW2046" s="73"/>
      <c r="CX2046" s="73"/>
      <c r="CY2046" s="73"/>
      <c r="CZ2046" s="73"/>
      <c r="DA2046" s="73"/>
      <c r="DB2046" s="73"/>
      <c r="DC2046" s="73"/>
      <c r="DD2046" s="73"/>
      <c r="DE2046" s="73"/>
      <c r="DF2046" s="73"/>
      <c r="DG2046" s="73"/>
      <c r="DH2046" s="73"/>
      <c r="DI2046" s="73"/>
      <c r="DJ2046" s="73"/>
      <c r="DK2046" s="73"/>
      <c r="DL2046" s="73"/>
    </row>
    <row r="2047" spans="1:116" x14ac:dyDescent="0.4">
      <c r="A2047" s="31"/>
      <c r="B2047" t="str">
        <f>E2047</f>
        <v>2047 DAMORT-S</v>
      </c>
      <c r="D2047" t="s">
        <v>851</v>
      </c>
      <c r="E2047" s="12" t="str">
        <f t="shared" si="3493"/>
        <v>2047 DAMORT-S</v>
      </c>
      <c r="F2047" s="31"/>
      <c r="G2047" s="159" t="s">
        <v>288</v>
      </c>
      <c r="H2047" s="59">
        <v>0.1</v>
      </c>
      <c r="I2047" s="31"/>
      <c r="J2047" s="31"/>
      <c r="K2047" s="31"/>
      <c r="L2047" s="31"/>
      <c r="M2047" s="31"/>
      <c r="N2047" s="31"/>
      <c r="O2047" s="31"/>
      <c r="P2047" s="31"/>
      <c r="R2047" s="31"/>
      <c r="S2047" s="73"/>
      <c r="T2047" s="73"/>
      <c r="U2047" s="73"/>
      <c r="V2047" s="73"/>
      <c r="W2047" s="73"/>
      <c r="X2047" s="73"/>
      <c r="Y2047" s="73"/>
      <c r="Z2047" s="73"/>
      <c r="AA2047" s="73"/>
      <c r="AB2047" s="73"/>
      <c r="AC2047" s="73"/>
      <c r="AD2047" s="73"/>
      <c r="AE2047" s="73"/>
      <c r="AF2047" s="73"/>
      <c r="AG2047" s="73"/>
      <c r="AH2047" s="73"/>
      <c r="AI2047" s="73"/>
      <c r="AJ2047" s="73"/>
      <c r="AK2047" s="73"/>
      <c r="AL2047" s="73"/>
      <c r="AM2047" s="73"/>
      <c r="AN2047" s="73"/>
      <c r="AO2047" s="73"/>
      <c r="AP2047" s="73"/>
      <c r="AQ2047" s="73"/>
      <c r="AR2047" s="73"/>
      <c r="AS2047" s="73"/>
      <c r="AT2047" s="73"/>
      <c r="AU2047" s="73"/>
      <c r="AV2047" s="73"/>
      <c r="AW2047" s="73"/>
      <c r="AX2047" s="73"/>
      <c r="AY2047" s="73"/>
      <c r="AZ2047" s="73"/>
      <c r="BA2047" s="73"/>
      <c r="BB2047" s="73"/>
      <c r="BC2047" s="73"/>
      <c r="BD2047" s="73"/>
      <c r="BE2047" s="73"/>
      <c r="BF2047" s="73"/>
      <c r="BG2047" s="73"/>
      <c r="BH2047" s="73"/>
      <c r="BI2047" s="73"/>
      <c r="BJ2047" s="73"/>
      <c r="BK2047" s="73"/>
      <c r="BL2047" s="73"/>
      <c r="BM2047" s="73"/>
      <c r="BN2047" s="73"/>
      <c r="BO2047" s="73"/>
      <c r="BP2047" s="73"/>
      <c r="BQ2047" s="73"/>
      <c r="BR2047" s="73"/>
      <c r="BS2047" s="73"/>
      <c r="BT2047" s="73"/>
      <c r="BU2047" s="73"/>
      <c r="BV2047" s="73"/>
      <c r="BW2047" s="73"/>
      <c r="BX2047" s="73"/>
      <c r="BY2047" s="73"/>
      <c r="BZ2047" s="73"/>
      <c r="CA2047" s="73"/>
      <c r="CB2047" s="73"/>
      <c r="CC2047" s="73"/>
      <c r="CD2047" s="73"/>
      <c r="CE2047" s="73"/>
      <c r="CF2047" s="73"/>
      <c r="CG2047" s="73"/>
      <c r="CH2047" s="73"/>
      <c r="CI2047" s="73"/>
      <c r="CJ2047" s="73"/>
      <c r="CK2047" s="73"/>
      <c r="CL2047" s="73"/>
      <c r="CN2047" s="31"/>
      <c r="CO2047" s="73"/>
      <c r="CP2047" s="73"/>
      <c r="CQ2047" s="73"/>
      <c r="CR2047" s="73"/>
      <c r="CS2047" s="73"/>
      <c r="CT2047" s="73"/>
      <c r="CU2047" s="73"/>
      <c r="CV2047" s="73"/>
      <c r="CW2047" s="73"/>
      <c r="CX2047" s="73"/>
      <c r="CY2047" s="73"/>
      <c r="CZ2047" s="73"/>
      <c r="DA2047" s="73"/>
      <c r="DB2047" s="73"/>
      <c r="DC2047" s="73"/>
      <c r="DD2047" s="73"/>
      <c r="DE2047" s="73"/>
      <c r="DF2047" s="73"/>
      <c r="DG2047" s="73"/>
      <c r="DH2047" s="73"/>
      <c r="DI2047" s="73"/>
      <c r="DJ2047" s="73"/>
      <c r="DK2047" s="73"/>
      <c r="DL2047" s="73"/>
    </row>
    <row r="2048" spans="1:116" x14ac:dyDescent="0.4">
      <c r="A2048" s="31"/>
      <c r="B2048" t="str">
        <f>E2048</f>
        <v>2048 DAMORT-S</v>
      </c>
      <c r="D2048" t="s">
        <v>851</v>
      </c>
      <c r="E2048" s="12" t="str">
        <f t="shared" si="3493"/>
        <v>2048 DAMORT-S</v>
      </c>
      <c r="F2048" s="31"/>
      <c r="G2048" s="160" t="s">
        <v>289</v>
      </c>
      <c r="H2048" s="91">
        <v>1000</v>
      </c>
      <c r="I2048" s="31"/>
      <c r="J2048" s="31"/>
      <c r="K2048" s="31"/>
      <c r="L2048" s="31"/>
      <c r="M2048" s="31"/>
      <c r="N2048" s="31"/>
      <c r="O2048" s="31"/>
      <c r="P2048" s="31"/>
      <c r="R2048" s="31"/>
      <c r="S2048" s="73"/>
      <c r="T2048" s="73"/>
      <c r="U2048" s="73"/>
      <c r="V2048" s="73"/>
      <c r="W2048" s="73"/>
      <c r="X2048" s="73"/>
      <c r="Y2048" s="73"/>
      <c r="Z2048" s="73"/>
      <c r="AA2048" s="73"/>
      <c r="AB2048" s="73"/>
      <c r="AC2048" s="73"/>
      <c r="AD2048" s="73"/>
      <c r="AE2048" s="73"/>
      <c r="AF2048" s="73"/>
      <c r="AG2048" s="73"/>
      <c r="AH2048" s="73"/>
      <c r="AI2048" s="73"/>
      <c r="AJ2048" s="73"/>
      <c r="AK2048" s="73"/>
      <c r="AL2048" s="73"/>
      <c r="AM2048" s="73"/>
      <c r="AN2048" s="73"/>
      <c r="AO2048" s="73"/>
      <c r="AP2048" s="73"/>
      <c r="AQ2048" s="73"/>
      <c r="AR2048" s="73"/>
      <c r="AS2048" s="73"/>
      <c r="AT2048" s="73"/>
      <c r="AU2048" s="73"/>
      <c r="AV2048" s="73"/>
      <c r="AW2048" s="73"/>
      <c r="AX2048" s="73"/>
      <c r="AY2048" s="73"/>
      <c r="AZ2048" s="73"/>
      <c r="BA2048" s="73"/>
      <c r="BB2048" s="73"/>
      <c r="BC2048" s="73"/>
      <c r="BD2048" s="73"/>
      <c r="BE2048" s="73"/>
      <c r="BF2048" s="73"/>
      <c r="BG2048" s="73"/>
      <c r="BH2048" s="73"/>
      <c r="BI2048" s="73"/>
      <c r="BJ2048" s="73"/>
      <c r="BK2048" s="73"/>
      <c r="BL2048" s="73"/>
      <c r="BM2048" s="73"/>
      <c r="BN2048" s="73"/>
      <c r="BO2048" s="73"/>
      <c r="BP2048" s="73"/>
      <c r="BQ2048" s="73"/>
      <c r="BR2048" s="73"/>
      <c r="BS2048" s="73"/>
      <c r="BT2048" s="73"/>
      <c r="BU2048" s="73"/>
      <c r="BV2048" s="73"/>
      <c r="BW2048" s="73"/>
      <c r="BX2048" s="73"/>
      <c r="BY2048" s="73"/>
      <c r="BZ2048" s="73"/>
      <c r="CA2048" s="73"/>
      <c r="CB2048" s="73"/>
      <c r="CC2048" s="73"/>
      <c r="CD2048" s="73"/>
      <c r="CE2048" s="73"/>
      <c r="CF2048" s="73"/>
      <c r="CG2048" s="73"/>
      <c r="CH2048" s="73"/>
      <c r="CI2048" s="73"/>
      <c r="CJ2048" s="73"/>
      <c r="CK2048" s="73"/>
      <c r="CL2048" s="73"/>
      <c r="CN2048" s="31"/>
      <c r="CO2048" s="73"/>
      <c r="CP2048" s="73"/>
      <c r="CQ2048" s="73"/>
      <c r="CR2048" s="73"/>
      <c r="CS2048" s="73"/>
      <c r="CT2048" s="73"/>
      <c r="CU2048" s="73"/>
      <c r="CV2048" s="73"/>
      <c r="CW2048" s="73"/>
      <c r="CX2048" s="73"/>
      <c r="CY2048" s="73"/>
      <c r="CZ2048" s="73"/>
      <c r="DA2048" s="73"/>
      <c r="DB2048" s="73"/>
      <c r="DC2048" s="73"/>
      <c r="DD2048" s="73"/>
      <c r="DE2048" s="73"/>
      <c r="DF2048" s="73"/>
      <c r="DG2048" s="73"/>
      <c r="DH2048" s="73"/>
      <c r="DI2048" s="73"/>
      <c r="DJ2048" s="73"/>
      <c r="DK2048" s="73"/>
      <c r="DL2048" s="73"/>
    </row>
    <row r="2049" spans="1:116" x14ac:dyDescent="0.4">
      <c r="A2049" s="31"/>
      <c r="B2049" s="31"/>
      <c r="C2049" s="31"/>
      <c r="D2049" t="s">
        <v>851</v>
      </c>
      <c r="E2049" s="12" t="str">
        <f t="shared" si="3493"/>
        <v>2049 DAMORT-S</v>
      </c>
      <c r="F2049" s="31"/>
      <c r="G2049" s="127"/>
      <c r="H2049" s="31"/>
      <c r="I2049" s="31"/>
      <c r="J2049" s="31"/>
      <c r="K2049" s="31"/>
      <c r="L2049" s="31"/>
      <c r="M2049" s="31"/>
      <c r="N2049" s="31"/>
      <c r="O2049" s="31"/>
      <c r="P2049" s="31"/>
      <c r="R2049" s="31"/>
      <c r="S2049" s="73"/>
      <c r="T2049" s="73"/>
      <c r="U2049" s="73"/>
      <c r="V2049" s="73"/>
      <c r="W2049" s="73"/>
      <c r="X2049" s="73"/>
      <c r="Y2049" s="73"/>
      <c r="Z2049" s="73"/>
      <c r="AA2049" s="73"/>
      <c r="AB2049" s="73"/>
      <c r="AC2049" s="73"/>
      <c r="AD2049" s="73"/>
      <c r="AE2049" s="73"/>
      <c r="AF2049" s="73"/>
      <c r="AG2049" s="73"/>
      <c r="AH2049" s="73"/>
      <c r="AI2049" s="73"/>
      <c r="AJ2049" s="73"/>
      <c r="AK2049" s="73"/>
      <c r="AL2049" s="73"/>
      <c r="AM2049" s="73"/>
      <c r="AN2049" s="73"/>
      <c r="AO2049" s="73"/>
      <c r="AP2049" s="73"/>
      <c r="AQ2049" s="73"/>
      <c r="AR2049" s="73"/>
      <c r="AS2049" s="73"/>
      <c r="AT2049" s="73"/>
      <c r="AU2049" s="73"/>
      <c r="AV2049" s="73"/>
      <c r="AW2049" s="73"/>
      <c r="AX2049" s="73"/>
      <c r="AY2049" s="73"/>
      <c r="AZ2049" s="73"/>
      <c r="BA2049" s="73"/>
      <c r="BB2049" s="73"/>
      <c r="BC2049" s="73"/>
      <c r="BD2049" s="73"/>
      <c r="BE2049" s="73"/>
      <c r="BF2049" s="73"/>
      <c r="BG2049" s="73"/>
      <c r="BH2049" s="73"/>
      <c r="BI2049" s="73"/>
      <c r="BJ2049" s="73"/>
      <c r="BK2049" s="73"/>
      <c r="BL2049" s="73"/>
      <c r="BM2049" s="73"/>
      <c r="BN2049" s="73"/>
      <c r="BO2049" s="73"/>
      <c r="BP2049" s="73"/>
      <c r="BQ2049" s="73"/>
      <c r="BR2049" s="73"/>
      <c r="BS2049" s="73"/>
      <c r="BT2049" s="73"/>
      <c r="BU2049" s="73"/>
      <c r="BV2049" s="73"/>
      <c r="BW2049" s="73"/>
      <c r="BX2049" s="73"/>
      <c r="BY2049" s="73"/>
      <c r="BZ2049" s="73"/>
      <c r="CA2049" s="73"/>
      <c r="CB2049" s="73"/>
      <c r="CC2049" s="73"/>
      <c r="CD2049" s="73"/>
      <c r="CE2049" s="73"/>
      <c r="CF2049" s="73"/>
      <c r="CG2049" s="73"/>
      <c r="CH2049" s="73"/>
      <c r="CI2049" s="73"/>
      <c r="CJ2049" s="73"/>
      <c r="CK2049" s="73"/>
      <c r="CL2049" s="73"/>
      <c r="CN2049" s="31"/>
      <c r="CO2049" s="73"/>
      <c r="CP2049" s="73"/>
      <c r="CQ2049" s="73"/>
      <c r="CR2049" s="73"/>
      <c r="CS2049" s="73"/>
      <c r="CT2049" s="73"/>
      <c r="CU2049" s="73"/>
      <c r="CV2049" s="73"/>
      <c r="CW2049" s="73"/>
      <c r="CX2049" s="73"/>
      <c r="CY2049" s="73"/>
      <c r="CZ2049" s="73"/>
      <c r="DA2049" s="73"/>
      <c r="DB2049" s="73"/>
      <c r="DC2049" s="73"/>
      <c r="DD2049" s="73"/>
      <c r="DE2049" s="73"/>
      <c r="DF2049" s="73"/>
      <c r="DG2049" s="73"/>
      <c r="DH2049" s="73"/>
      <c r="DI2049" s="73"/>
      <c r="DJ2049" s="73"/>
      <c r="DK2049" s="73"/>
      <c r="DL2049" s="73"/>
    </row>
    <row r="2050" spans="1:116" x14ac:dyDescent="0.4">
      <c r="D2050" t="s">
        <v>851</v>
      </c>
      <c r="E2050" t="str">
        <f t="shared" si="3493"/>
        <v>2050 DAMORT-S</v>
      </c>
      <c r="F2050" s="292"/>
      <c r="G2050" s="95" t="s">
        <v>290</v>
      </c>
      <c r="R2050" s="92"/>
      <c r="S2050" s="154"/>
      <c r="T2050" s="154"/>
      <c r="U2050" s="154"/>
      <c r="V2050" s="154"/>
      <c r="W2050" s="154"/>
      <c r="X2050" s="154"/>
      <c r="Y2050" s="154"/>
      <c r="Z2050" s="154"/>
      <c r="AA2050" s="154"/>
      <c r="AB2050" s="154"/>
      <c r="AC2050" s="154"/>
      <c r="AD2050" s="154"/>
      <c r="AE2050" s="154"/>
      <c r="AF2050" s="154"/>
      <c r="AG2050" s="154"/>
      <c r="AH2050" s="154"/>
      <c r="AI2050" s="154"/>
      <c r="AJ2050" s="154"/>
      <c r="AK2050" s="154"/>
      <c r="AL2050" s="154"/>
      <c r="AM2050" s="154"/>
      <c r="AN2050" s="154"/>
      <c r="AO2050" s="154"/>
      <c r="AP2050" s="154"/>
      <c r="AQ2050" s="154"/>
      <c r="AR2050" s="154"/>
      <c r="AS2050" s="154"/>
      <c r="AT2050" s="154"/>
      <c r="AU2050" s="154"/>
      <c r="AV2050" s="154"/>
      <c r="AW2050" s="154"/>
      <c r="AX2050" s="154"/>
      <c r="AY2050" s="154"/>
      <c r="AZ2050" s="154"/>
      <c r="BA2050" s="154"/>
      <c r="BB2050" s="154"/>
      <c r="BC2050" s="154"/>
      <c r="BD2050" s="154"/>
      <c r="BE2050" s="154"/>
      <c r="BF2050" s="154"/>
      <c r="BG2050" s="154"/>
      <c r="BH2050" s="154"/>
      <c r="BI2050" s="154"/>
      <c r="BJ2050" s="154"/>
      <c r="BK2050" s="154"/>
      <c r="BL2050" s="154"/>
      <c r="BM2050" s="154"/>
      <c r="BN2050" s="154"/>
      <c r="BO2050" s="154"/>
      <c r="BP2050" s="154"/>
      <c r="BQ2050" s="154"/>
      <c r="BR2050" s="154"/>
      <c r="BS2050" s="154"/>
      <c r="BT2050" s="154"/>
      <c r="BU2050" s="154"/>
      <c r="BV2050" s="154"/>
      <c r="BW2050" s="154"/>
      <c r="BX2050" s="154"/>
      <c r="BY2050" s="154"/>
      <c r="BZ2050" s="154"/>
      <c r="CA2050" s="154"/>
      <c r="CB2050" s="154"/>
      <c r="CC2050" s="154"/>
      <c r="CD2050" s="154"/>
      <c r="CE2050" s="154"/>
      <c r="CF2050" s="154"/>
      <c r="CG2050" s="154"/>
      <c r="CH2050" s="154"/>
      <c r="CI2050" s="154"/>
      <c r="CJ2050" s="154"/>
      <c r="CK2050" s="154"/>
      <c r="CL2050" s="154"/>
      <c r="CO2050" s="154"/>
      <c r="CP2050" s="154"/>
      <c r="CQ2050" s="154"/>
      <c r="CR2050" s="154"/>
      <c r="CS2050" s="154"/>
      <c r="CT2050" s="154"/>
      <c r="CU2050" s="154"/>
      <c r="CV2050" s="154"/>
      <c r="CW2050" s="154"/>
      <c r="CX2050" s="154"/>
      <c r="CY2050" s="154"/>
      <c r="CZ2050" s="154"/>
      <c r="DA2050" s="154"/>
      <c r="DB2050" s="154"/>
      <c r="DC2050" s="154"/>
      <c r="DD2050" s="154"/>
      <c r="DE2050" s="154"/>
      <c r="DF2050" s="154"/>
      <c r="DG2050" s="154"/>
      <c r="DH2050" s="154"/>
      <c r="DI2050" s="154"/>
      <c r="DJ2050" s="154"/>
      <c r="DK2050" s="154"/>
      <c r="DL2050" s="154"/>
    </row>
    <row r="2051" spans="1:116" x14ac:dyDescent="0.4">
      <c r="D2051" t="s">
        <v>851</v>
      </c>
      <c r="E2051" t="str">
        <f t="shared" si="3493"/>
        <v>2051 DAMORT-S</v>
      </c>
      <c r="F2051" s="292"/>
      <c r="G2051" s="158" t="s">
        <v>289</v>
      </c>
      <c r="K2051" s="24">
        <f>H2048</f>
        <v>1000</v>
      </c>
      <c r="L2051" s="24">
        <f>SUMIF($4:$4,L$2,2049:2049)</f>
        <v>0</v>
      </c>
      <c r="M2051" s="24">
        <f>SUMIF($4:$4,M$2,2049:2049)</f>
        <v>0</v>
      </c>
      <c r="N2051" s="24">
        <f>SUMIF($4:$4,N$2,2049:2049)</f>
        <v>0</v>
      </c>
      <c r="O2051" s="24">
        <f>SUMIF($4:$4,O$2,2049:2049)</f>
        <v>0</v>
      </c>
      <c r="P2051" s="24">
        <f>SUMIF($4:$4,P$2,2049:2049)</f>
        <v>0</v>
      </c>
      <c r="R2051"/>
      <c r="S2051" s="80">
        <f>H2048</f>
        <v>1000</v>
      </c>
      <c r="T2051" s="62">
        <f t="shared" ref="T2051" ca="1" si="3494">S2056</f>
        <v>7808.5350024493</v>
      </c>
      <c r="U2051" s="62">
        <f t="shared" ref="U2051" ca="1" si="3495">T2056</f>
        <v>14447.937486228815</v>
      </c>
      <c r="V2051" s="62">
        <f t="shared" ref="V2051" ca="1" si="3496">U2056</f>
        <v>20916.798013682965</v>
      </c>
      <c r="W2051" s="62">
        <f t="shared" ref="W2051" ca="1" si="3497">V2056</f>
        <v>27203.934740380973</v>
      </c>
      <c r="X2051" s="62">
        <f t="shared" ref="X2051" ca="1" si="3498">W2056</f>
        <v>33327.677296111273</v>
      </c>
      <c r="Y2051" s="62">
        <f t="shared" ref="Y2051" ca="1" si="3499">X2056</f>
        <v>39276.580729449124</v>
      </c>
      <c r="Z2051" s="62">
        <f t="shared" ref="Z2051" ca="1" si="3500">Y2056</f>
        <v>45049.188047707932</v>
      </c>
      <c r="AA2051" s="62">
        <f t="shared" ref="AA2051" ca="1" si="3501">Z2056</f>
        <v>50644.030116595364</v>
      </c>
      <c r="AB2051" s="62">
        <f t="shared" ref="AB2051" ca="1" si="3502">AA2056</f>
        <v>56059.625559033331</v>
      </c>
      <c r="AC2051" s="62">
        <f t="shared" ref="AC2051" ca="1" si="3503">AB2056</f>
        <v>61294.480653134749</v>
      </c>
      <c r="AD2051" s="62">
        <f t="shared" ref="AD2051" ca="1" si="3504">AC2056</f>
        <v>66347.089229330159</v>
      </c>
      <c r="AE2051" s="62">
        <f t="shared" ref="AE2051" ca="1" si="3505">AD2056</f>
        <v>71215.932566636999</v>
      </c>
      <c r="AF2051" s="62">
        <f t="shared" ref="AF2051" ca="1" si="3506">AE2056</f>
        <v>75899.479288064525</v>
      </c>
      <c r="AG2051" s="62">
        <f t="shared" ref="AG2051" ca="1" si="3507">AF2056</f>
        <v>80396.185255147095</v>
      </c>
      <c r="AH2051" s="62">
        <f t="shared" ref="AH2051" ca="1" si="3508">AG2056</f>
        <v>84704.493461598482</v>
      </c>
      <c r="AI2051" s="62">
        <f t="shared" ref="AI2051" ca="1" si="3509">AH2056</f>
        <v>88822.8339260801</v>
      </c>
      <c r="AJ2051" s="62">
        <f t="shared" ref="AJ2051" ca="1" si="3510">AI2056</f>
        <v>92749.62358407554</v>
      </c>
      <c r="AK2051" s="62">
        <f t="shared" ref="AK2051" ca="1" si="3511">AJ2056</f>
        <v>96483.266178864083</v>
      </c>
      <c r="AL2051" s="62">
        <f t="shared" ref="AL2051" ca="1" si="3512">AK2056</f>
        <v>100022.15215158567</v>
      </c>
      <c r="AM2051" s="62">
        <f t="shared" ref="AM2051" ca="1" si="3513">AL2056</f>
        <v>103364.65853038974</v>
      </c>
      <c r="AN2051" s="62">
        <f t="shared" ref="AN2051" ca="1" si="3514">AM2056</f>
        <v>106509.14881866032</v>
      </c>
      <c r="AO2051" s="62">
        <f t="shared" ref="AO2051" ca="1" si="3515">AN2056</f>
        <v>109453.97288230962</v>
      </c>
      <c r="AP2051" s="62">
        <f t="shared" ref="AP2051" ca="1" si="3516">AO2056</f>
        <v>112197.46683613247</v>
      </c>
      <c r="AQ2051" s="62">
        <f t="shared" ref="AQ2051" ca="1" si="3517">AP2056</f>
        <v>114737.95292921364</v>
      </c>
      <c r="AR2051" s="62">
        <f t="shared" ref="AR2051" ca="1" si="3518">AQ2056</f>
        <v>117073.73942938029</v>
      </c>
      <c r="AS2051" s="62">
        <f t="shared" ref="AS2051" ca="1" si="3519">AR2056</f>
        <v>119203.12050669147</v>
      </c>
      <c r="AT2051" s="62">
        <f t="shared" ref="AT2051" ca="1" si="3520">AS2056</f>
        <v>121124.37611595672</v>
      </c>
      <c r="AU2051" s="62">
        <f t="shared" ref="AU2051" ca="1" si="3521">AT2056</f>
        <v>122835.77187827564</v>
      </c>
      <c r="AV2051" s="62">
        <f t="shared" ref="AV2051" ca="1" si="3522">AU2056</f>
        <v>124335.55896159036</v>
      </c>
      <c r="AW2051" s="62">
        <f t="shared" ref="AW2051" ca="1" si="3523">AV2056</f>
        <v>125621.9739602425</v>
      </c>
      <c r="AX2051" s="62">
        <f t="shared" ref="AX2051" ca="1" si="3524">AW2056</f>
        <v>126693.23877352655</v>
      </c>
      <c r="AY2051" s="62">
        <f t="shared" ref="AY2051" ca="1" si="3525">AX2056</f>
        <v>127547.56048323112</v>
      </c>
      <c r="AZ2051" s="62">
        <f t="shared" ref="AZ2051" ca="1" si="3526">AY2056</f>
        <v>128183.13123015969</v>
      </c>
      <c r="BA2051" s="62">
        <f t="shared" ref="BA2051" ca="1" si="3527">AZ2056</f>
        <v>128598.12808962246</v>
      </c>
      <c r="BB2051" s="62">
        <f t="shared" ref="BB2051" ca="1" si="3528">BA2056</f>
        <v>128790.71294589058</v>
      </c>
      <c r="BC2051" s="62">
        <f t="shared" ref="BC2051" ca="1" si="3529">BB2056</f>
        <v>128759.03236560406</v>
      </c>
      <c r="BD2051" s="62">
        <f t="shared" ref="BD2051" ca="1" si="3530">BC2056</f>
        <v>128759.35496767567</v>
      </c>
      <c r="BE2051" s="62">
        <f t="shared" ref="BE2051" ca="1" si="3531">BD2056</f>
        <v>128759.68025809785</v>
      </c>
      <c r="BF2051" s="62">
        <f t="shared" ref="BF2051" ca="1" si="3532">BE2056</f>
        <v>128760.00825927357</v>
      </c>
      <c r="BG2051" s="62">
        <f t="shared" ref="BG2051" ca="1" si="3533">BF2056</f>
        <v>128760.01632192047</v>
      </c>
      <c r="BH2051" s="62">
        <f t="shared" ref="BH2051" ca="1" si="3534">BG2056</f>
        <v>128760.02445175609</v>
      </c>
      <c r="BI2051" s="62">
        <f t="shared" ref="BI2051" ca="1" si="3535">BH2056</f>
        <v>128760.03264934036</v>
      </c>
      <c r="BJ2051" s="62">
        <f t="shared" ref="BJ2051" ca="1" si="3536">BI2056</f>
        <v>128760.0409152378</v>
      </c>
      <c r="BK2051" s="62">
        <f t="shared" ref="BK2051" ca="1" si="3537">BJ2056</f>
        <v>128760.04925001774</v>
      </c>
      <c r="BL2051" s="62">
        <f t="shared" ref="BL2051" ca="1" si="3538">BK2056</f>
        <v>128760.05765425417</v>
      </c>
      <c r="BM2051" s="62">
        <f t="shared" ref="BM2051" ca="1" si="3539">BL2056</f>
        <v>128760.06612852591</v>
      </c>
      <c r="BN2051" s="62">
        <f t="shared" ref="BN2051" ca="1" si="3540">BM2056</f>
        <v>128760.07467341659</v>
      </c>
      <c r="BO2051" s="62">
        <f t="shared" ref="BO2051" ca="1" si="3541">BN2056</f>
        <v>128760.08328951467</v>
      </c>
      <c r="BP2051" s="62">
        <f t="shared" ref="BP2051" ca="1" si="3542">BO2056</f>
        <v>128760.09197741358</v>
      </c>
      <c r="BQ2051" s="62">
        <f t="shared" ref="BQ2051" ca="1" si="3543">BP2056</f>
        <v>128760.10073771163</v>
      </c>
      <c r="BR2051" s="62">
        <f t="shared" ref="BR2051" ca="1" si="3544">BQ2056</f>
        <v>128760.1095710122</v>
      </c>
      <c r="BS2051" s="62">
        <f t="shared" ref="BS2051" ca="1" si="3545">BR2056</f>
        <v>128760.11847792359</v>
      </c>
      <c r="BT2051" s="62">
        <f t="shared" ref="BT2051" ca="1" si="3546">BS2056</f>
        <v>128760.12745905924</v>
      </c>
      <c r="BU2051" s="62">
        <f t="shared" ref="BU2051" ca="1" si="3547">BT2056</f>
        <v>128760.13651503768</v>
      </c>
      <c r="BV2051" s="62">
        <f t="shared" ref="BV2051" ca="1" si="3548">BU2056</f>
        <v>128760.14564648262</v>
      </c>
      <c r="BW2051" s="62">
        <f t="shared" ref="BW2051" ca="1" si="3549">BV2056</f>
        <v>128760.15485402293</v>
      </c>
      <c r="BX2051" s="62">
        <f t="shared" ref="BX2051" ca="1" si="3550">BW2056</f>
        <v>128760.16413829273</v>
      </c>
      <c r="BY2051" s="62">
        <f t="shared" ref="BY2051" ca="1" si="3551">BX2056</f>
        <v>128760.17349993145</v>
      </c>
      <c r="BZ2051" s="62">
        <f t="shared" ref="BZ2051" ca="1" si="3552">BY2056</f>
        <v>128760.18293958384</v>
      </c>
      <c r="CA2051" s="62">
        <f t="shared" ref="CA2051" ca="1" si="3553">BZ2056</f>
        <v>128760.1924579</v>
      </c>
      <c r="CB2051" s="62">
        <f t="shared" ref="CB2051" ca="1" si="3554">CA2056</f>
        <v>128760.20205553545</v>
      </c>
      <c r="CC2051" s="62">
        <f t="shared" ref="CC2051" ca="1" si="3555">CB2056</f>
        <v>128760.2117331512</v>
      </c>
      <c r="CD2051" s="62">
        <f t="shared" ref="CD2051" ca="1" si="3556">CC2056</f>
        <v>128760.22149141374</v>
      </c>
      <c r="CE2051" s="62">
        <f t="shared" ref="CE2051" ca="1" si="3557">CD2056</f>
        <v>128760.23133099514</v>
      </c>
      <c r="CF2051" s="62">
        <f t="shared" ref="CF2051" ca="1" si="3558">CE2056</f>
        <v>128760.24125257308</v>
      </c>
      <c r="CG2051" s="62">
        <f t="shared" ref="CG2051" ca="1" si="3559">CF2056</f>
        <v>128760.25125683082</v>
      </c>
      <c r="CH2051" s="62">
        <f t="shared" ref="CH2051" ca="1" si="3560">CG2056</f>
        <v>128760.26134445737</v>
      </c>
      <c r="CI2051" s="62">
        <f t="shared" ref="CI2051" ca="1" si="3561">CH2056</f>
        <v>128760.27151614746</v>
      </c>
      <c r="CJ2051" s="62">
        <f t="shared" ref="CJ2051" ca="1" si="3562">CI2056</f>
        <v>128760.28177260167</v>
      </c>
      <c r="CK2051" s="62">
        <f t="shared" ref="CK2051" ca="1" si="3563">CJ2056</f>
        <v>128760.29211452628</v>
      </c>
      <c r="CL2051" s="62">
        <f t="shared" ref="CL2051" ca="1" si="3564">CK2056</f>
        <v>128760.30254263361</v>
      </c>
      <c r="CO2051" s="62" t="e">
        <f t="shared" ref="CO2051" ca="1" si="3565">CN2056</f>
        <v>#REF!</v>
      </c>
      <c r="CP2051" s="62" t="e">
        <f t="shared" ref="CP2051" ca="1" si="3566">CO2056</f>
        <v>#REF!</v>
      </c>
      <c r="CQ2051" s="62" t="e">
        <f t="shared" ref="CQ2051" ca="1" si="3567">CP2056</f>
        <v>#REF!</v>
      </c>
      <c r="CR2051" s="62" t="e">
        <f t="shared" ref="CR2051" ca="1" si="3568">CQ2056</f>
        <v>#REF!</v>
      </c>
      <c r="CS2051" s="62" t="e">
        <f t="shared" ref="CS2051" ca="1" si="3569">CR2056</f>
        <v>#REF!</v>
      </c>
      <c r="CT2051" s="62" t="e">
        <f t="shared" ref="CT2051" ca="1" si="3570">CS2056</f>
        <v>#REF!</v>
      </c>
      <c r="CU2051" s="62" t="e">
        <f t="shared" ref="CU2051" ca="1" si="3571">CT2056</f>
        <v>#REF!</v>
      </c>
      <c r="CV2051" s="62" t="e">
        <f t="shared" ref="CV2051" ca="1" si="3572">CU2056</f>
        <v>#REF!</v>
      </c>
      <c r="CW2051" s="62" t="e">
        <f t="shared" ref="CW2051" ca="1" si="3573">CV2056</f>
        <v>#REF!</v>
      </c>
      <c r="CX2051" s="62" t="e">
        <f t="shared" ref="CX2051" ca="1" si="3574">CW2056</f>
        <v>#REF!</v>
      </c>
      <c r="CY2051" s="62" t="e">
        <f t="shared" ref="CY2051" ca="1" si="3575">CX2056</f>
        <v>#REF!</v>
      </c>
      <c r="CZ2051" s="62" t="e">
        <f t="shared" ref="CZ2051" ca="1" si="3576">CY2056</f>
        <v>#REF!</v>
      </c>
      <c r="DA2051" s="62" t="e">
        <f t="shared" ref="DA2051" ca="1" si="3577">CZ2056</f>
        <v>#REF!</v>
      </c>
      <c r="DB2051" s="62" t="e">
        <f t="shared" ref="DB2051" ca="1" si="3578">DA2056</f>
        <v>#REF!</v>
      </c>
      <c r="DC2051" s="62" t="e">
        <f t="shared" ref="DC2051" ca="1" si="3579">DB2056</f>
        <v>#REF!</v>
      </c>
      <c r="DD2051" s="62" t="e">
        <f t="shared" ref="DD2051" ca="1" si="3580">DC2056</f>
        <v>#REF!</v>
      </c>
      <c r="DE2051" s="62" t="e">
        <f t="shared" ref="DE2051" ca="1" si="3581">DD2056</f>
        <v>#REF!</v>
      </c>
      <c r="DF2051" s="62" t="e">
        <f t="shared" ref="DF2051" ca="1" si="3582">DE2056</f>
        <v>#REF!</v>
      </c>
      <c r="DG2051" s="62" t="e">
        <f t="shared" ref="DG2051" ca="1" si="3583">DF2056</f>
        <v>#REF!</v>
      </c>
      <c r="DH2051" s="62" t="e">
        <f t="shared" ref="DH2051" ca="1" si="3584">DG2056</f>
        <v>#REF!</v>
      </c>
      <c r="DI2051" s="62" t="e">
        <f t="shared" ref="DI2051" ca="1" si="3585">DH2056</f>
        <v>#REF!</v>
      </c>
      <c r="DJ2051" s="62" t="e">
        <f t="shared" ref="DJ2051" ca="1" si="3586">DI2056</f>
        <v>#REF!</v>
      </c>
      <c r="DK2051" s="62" t="e">
        <f t="shared" ref="DK2051" ca="1" si="3587">DJ2056</f>
        <v>#REF!</v>
      </c>
      <c r="DL2051" s="62" t="e">
        <f t="shared" ref="DL2051" ca="1" si="3588">DK2056</f>
        <v>#REF!</v>
      </c>
    </row>
    <row r="2052" spans="1:116" x14ac:dyDescent="0.4">
      <c r="B2052" t="str">
        <f>E2052</f>
        <v>2052 DAMORT-S</v>
      </c>
      <c r="C2052" t="s">
        <v>236</v>
      </c>
      <c r="D2052" t="s">
        <v>851</v>
      </c>
      <c r="E2052" t="str">
        <f t="shared" si="3493"/>
        <v>2052 DAMORT-S</v>
      </c>
      <c r="G2052" s="158" t="str">
        <f>"New borrowing - "&amp;SUBSTITUTE(G2044,":","")</f>
        <v>New borrowing - Simple amortizing debt</v>
      </c>
      <c r="K2052" s="24">
        <f t="shared" ref="K2052:P2052" ca="1" si="3589">SUMIF($3:$3,K$2,2052:2052)</f>
        <v>84000</v>
      </c>
      <c r="L2052" s="24">
        <f t="shared" ca="1" si="3589"/>
        <v>84000</v>
      </c>
      <c r="M2052" s="24">
        <f t="shared" ca="1" si="3589"/>
        <v>84000</v>
      </c>
      <c r="N2052" s="24">
        <f t="shared" ca="1" si="3589"/>
        <v>84000</v>
      </c>
      <c r="O2052" s="24">
        <f t="shared" ca="1" si="3589"/>
        <v>84000</v>
      </c>
      <c r="P2052" s="24">
        <f t="shared" ca="1" si="3589"/>
        <v>84000</v>
      </c>
      <c r="R2052"/>
      <c r="S2052" s="147" cm="1">
        <f t="array" aca="1" ref="S2052" ca="1">+S2053*INDIRECT(S2038)</f>
        <v>7000</v>
      </c>
      <c r="T2052" s="147" cm="1">
        <f t="array" aca="1" ref="T2052" ca="1">+T2053*INDIRECT(T2038)</f>
        <v>7000</v>
      </c>
      <c r="U2052" s="147" cm="1">
        <f t="array" aca="1" ref="U2052" ca="1">+U2053*INDIRECT(U2038)</f>
        <v>7000</v>
      </c>
      <c r="V2052" s="147" cm="1">
        <f t="array" aca="1" ref="V2052" ca="1">+V2053*INDIRECT(V2038)</f>
        <v>7000</v>
      </c>
      <c r="W2052" s="147" cm="1">
        <f t="array" aca="1" ref="W2052" ca="1">+W2053*INDIRECT(W2038)</f>
        <v>7000</v>
      </c>
      <c r="X2052" s="147" cm="1">
        <f t="array" aca="1" ref="X2052" ca="1">+X2053*INDIRECT(X2038)</f>
        <v>7000</v>
      </c>
      <c r="Y2052" s="147" cm="1">
        <f t="array" aca="1" ref="Y2052" ca="1">+Y2053*INDIRECT(Y2038)</f>
        <v>7000</v>
      </c>
      <c r="Z2052" s="147" cm="1">
        <f t="array" aca="1" ref="Z2052" ca="1">+Z2053*INDIRECT(Z2038)</f>
        <v>7000</v>
      </c>
      <c r="AA2052" s="147" cm="1">
        <f t="array" aca="1" ref="AA2052" ca="1">+AA2053*INDIRECT(AA2038)</f>
        <v>7000</v>
      </c>
      <c r="AB2052" s="147" cm="1">
        <f t="array" aca="1" ref="AB2052" ca="1">+AB2053*INDIRECT(AB2038)</f>
        <v>7000</v>
      </c>
      <c r="AC2052" s="147" cm="1">
        <f t="array" aca="1" ref="AC2052" ca="1">+AC2053*INDIRECT(AC2038)</f>
        <v>7000</v>
      </c>
      <c r="AD2052" s="147" cm="1">
        <f t="array" aca="1" ref="AD2052" ca="1">+AD2053*INDIRECT(AD2038)</f>
        <v>7000</v>
      </c>
      <c r="AE2052" s="147" cm="1">
        <f t="array" aca="1" ref="AE2052" ca="1">+AE2053*INDIRECT(AE2038)</f>
        <v>7000</v>
      </c>
      <c r="AF2052" s="147" cm="1">
        <f t="array" aca="1" ref="AF2052" ca="1">+AF2053*INDIRECT(AF2038)</f>
        <v>7000</v>
      </c>
      <c r="AG2052" s="147" cm="1">
        <f t="array" aca="1" ref="AG2052" ca="1">+AG2053*INDIRECT(AG2038)</f>
        <v>7000</v>
      </c>
      <c r="AH2052" s="147" cm="1">
        <f t="array" aca="1" ref="AH2052" ca="1">+AH2053*INDIRECT(AH2038)</f>
        <v>7000</v>
      </c>
      <c r="AI2052" s="147" cm="1">
        <f t="array" aca="1" ref="AI2052" ca="1">+AI2053*INDIRECT(AI2038)</f>
        <v>7000</v>
      </c>
      <c r="AJ2052" s="147" cm="1">
        <f t="array" aca="1" ref="AJ2052" ca="1">+AJ2053*INDIRECT(AJ2038)</f>
        <v>7000</v>
      </c>
      <c r="AK2052" s="147" cm="1">
        <f t="array" aca="1" ref="AK2052" ca="1">+AK2053*INDIRECT(AK2038)</f>
        <v>7000</v>
      </c>
      <c r="AL2052" s="147" cm="1">
        <f t="array" aca="1" ref="AL2052" ca="1">+AL2053*INDIRECT(AL2038)</f>
        <v>7000</v>
      </c>
      <c r="AM2052" s="147" cm="1">
        <f t="array" aca="1" ref="AM2052" ca="1">+AM2053*INDIRECT(AM2038)</f>
        <v>7000</v>
      </c>
      <c r="AN2052" s="147" cm="1">
        <f t="array" aca="1" ref="AN2052" ca="1">+AN2053*INDIRECT(AN2038)</f>
        <v>7000</v>
      </c>
      <c r="AO2052" s="147" cm="1">
        <f t="array" aca="1" ref="AO2052" ca="1">+AO2053*INDIRECT(AO2038)</f>
        <v>7000</v>
      </c>
      <c r="AP2052" s="147" cm="1">
        <f t="array" aca="1" ref="AP2052" ca="1">+AP2053*INDIRECT(AP2038)</f>
        <v>7000</v>
      </c>
      <c r="AQ2052" s="147" cm="1">
        <f t="array" aca="1" ref="AQ2052" ca="1">+AQ2053*INDIRECT(AQ2038)</f>
        <v>7000</v>
      </c>
      <c r="AR2052" s="147" cm="1">
        <f t="array" aca="1" ref="AR2052" ca="1">+AR2053*INDIRECT(AR2038)</f>
        <v>7000</v>
      </c>
      <c r="AS2052" s="147" cm="1">
        <f t="array" aca="1" ref="AS2052" ca="1">+AS2053*INDIRECT(AS2038)</f>
        <v>7000</v>
      </c>
      <c r="AT2052" s="147" cm="1">
        <f t="array" aca="1" ref="AT2052" ca="1">+AT2053*INDIRECT(AT2038)</f>
        <v>7000</v>
      </c>
      <c r="AU2052" s="147" cm="1">
        <f t="array" aca="1" ref="AU2052" ca="1">+AU2053*INDIRECT(AU2038)</f>
        <v>7000</v>
      </c>
      <c r="AV2052" s="147" cm="1">
        <f t="array" aca="1" ref="AV2052" ca="1">+AV2053*INDIRECT(AV2038)</f>
        <v>7000</v>
      </c>
      <c r="AW2052" s="147" cm="1">
        <f t="array" aca="1" ref="AW2052" ca="1">+AW2053*INDIRECT(AW2038)</f>
        <v>7000</v>
      </c>
      <c r="AX2052" s="147" cm="1">
        <f t="array" aca="1" ref="AX2052" ca="1">+AX2053*INDIRECT(AX2038)</f>
        <v>7000</v>
      </c>
      <c r="AY2052" s="147" cm="1">
        <f t="array" aca="1" ref="AY2052" ca="1">+AY2053*INDIRECT(AY2038)</f>
        <v>7000</v>
      </c>
      <c r="AZ2052" s="147" cm="1">
        <f t="array" aca="1" ref="AZ2052" ca="1">+AZ2053*INDIRECT(AZ2038)</f>
        <v>7000</v>
      </c>
      <c r="BA2052" s="147" cm="1">
        <f t="array" aca="1" ref="BA2052" ca="1">+BA2053*INDIRECT(BA2038)</f>
        <v>7000</v>
      </c>
      <c r="BB2052" s="147" cm="1">
        <f t="array" aca="1" ref="BB2052" ca="1">+BB2053*INDIRECT(BB2038)</f>
        <v>7000</v>
      </c>
      <c r="BC2052" s="147" cm="1">
        <f t="array" aca="1" ref="BC2052" ca="1">+BC2053*INDIRECT(BC2038)</f>
        <v>7000</v>
      </c>
      <c r="BD2052" s="147" cm="1">
        <f t="array" aca="1" ref="BD2052" ca="1">+BD2053*INDIRECT(BD2038)</f>
        <v>7000</v>
      </c>
      <c r="BE2052" s="147" cm="1">
        <f t="array" aca="1" ref="BE2052" ca="1">+BE2053*INDIRECT(BE2038)</f>
        <v>7000</v>
      </c>
      <c r="BF2052" s="147" cm="1">
        <f t="array" aca="1" ref="BF2052" ca="1">+BF2053*INDIRECT(BF2038)</f>
        <v>7000</v>
      </c>
      <c r="BG2052" s="147" cm="1">
        <f t="array" aca="1" ref="BG2052" ca="1">+BG2053*INDIRECT(BG2038)</f>
        <v>7000</v>
      </c>
      <c r="BH2052" s="147" cm="1">
        <f t="array" aca="1" ref="BH2052" ca="1">+BH2053*INDIRECT(BH2038)</f>
        <v>7000</v>
      </c>
      <c r="BI2052" s="147" cm="1">
        <f t="array" aca="1" ref="BI2052" ca="1">+BI2053*INDIRECT(BI2038)</f>
        <v>7000</v>
      </c>
      <c r="BJ2052" s="147" cm="1">
        <f t="array" aca="1" ref="BJ2052" ca="1">+BJ2053*INDIRECT(BJ2038)</f>
        <v>7000</v>
      </c>
      <c r="BK2052" s="147" cm="1">
        <f t="array" aca="1" ref="BK2052" ca="1">+BK2053*INDIRECT(BK2038)</f>
        <v>7000</v>
      </c>
      <c r="BL2052" s="147" cm="1">
        <f t="array" aca="1" ref="BL2052" ca="1">+BL2053*INDIRECT(BL2038)</f>
        <v>7000</v>
      </c>
      <c r="BM2052" s="147" cm="1">
        <f t="array" aca="1" ref="BM2052" ca="1">+BM2053*INDIRECT(BM2038)</f>
        <v>7000</v>
      </c>
      <c r="BN2052" s="147" cm="1">
        <f t="array" aca="1" ref="BN2052" ca="1">+BN2053*INDIRECT(BN2038)</f>
        <v>7000</v>
      </c>
      <c r="BO2052" s="147" cm="1">
        <f t="array" aca="1" ref="BO2052" ca="1">+BO2053*INDIRECT(BO2038)</f>
        <v>7000</v>
      </c>
      <c r="BP2052" s="147" cm="1">
        <f t="array" aca="1" ref="BP2052" ca="1">+BP2053*INDIRECT(BP2038)</f>
        <v>7000</v>
      </c>
      <c r="BQ2052" s="147" cm="1">
        <f t="array" aca="1" ref="BQ2052" ca="1">+BQ2053*INDIRECT(BQ2038)</f>
        <v>7000</v>
      </c>
      <c r="BR2052" s="147" cm="1">
        <f t="array" aca="1" ref="BR2052" ca="1">+BR2053*INDIRECT(BR2038)</f>
        <v>7000</v>
      </c>
      <c r="BS2052" s="147" cm="1">
        <f t="array" aca="1" ref="BS2052" ca="1">+BS2053*INDIRECT(BS2038)</f>
        <v>7000</v>
      </c>
      <c r="BT2052" s="147" cm="1">
        <f t="array" aca="1" ref="BT2052" ca="1">+BT2053*INDIRECT(BT2038)</f>
        <v>7000</v>
      </c>
      <c r="BU2052" s="147" cm="1">
        <f t="array" aca="1" ref="BU2052" ca="1">+BU2053*INDIRECT(BU2038)</f>
        <v>7000</v>
      </c>
      <c r="BV2052" s="147" cm="1">
        <f t="array" aca="1" ref="BV2052" ca="1">+BV2053*INDIRECT(BV2038)</f>
        <v>7000</v>
      </c>
      <c r="BW2052" s="147" cm="1">
        <f t="array" aca="1" ref="BW2052" ca="1">+BW2053*INDIRECT(BW2038)</f>
        <v>7000</v>
      </c>
      <c r="BX2052" s="147" cm="1">
        <f t="array" aca="1" ref="BX2052" ca="1">+BX2053*INDIRECT(BX2038)</f>
        <v>7000</v>
      </c>
      <c r="BY2052" s="147" cm="1">
        <f t="array" aca="1" ref="BY2052" ca="1">+BY2053*INDIRECT(BY2038)</f>
        <v>7000</v>
      </c>
      <c r="BZ2052" s="147" cm="1">
        <f t="array" aca="1" ref="BZ2052" ca="1">+BZ2053*INDIRECT(BZ2038)</f>
        <v>7000</v>
      </c>
      <c r="CA2052" s="147" cm="1">
        <f t="array" aca="1" ref="CA2052" ca="1">+CA2053*INDIRECT(CA2038)</f>
        <v>7000</v>
      </c>
      <c r="CB2052" s="147" cm="1">
        <f t="array" aca="1" ref="CB2052" ca="1">+CB2053*INDIRECT(CB2038)</f>
        <v>7000</v>
      </c>
      <c r="CC2052" s="147" cm="1">
        <f t="array" aca="1" ref="CC2052" ca="1">+CC2053*INDIRECT(CC2038)</f>
        <v>7000</v>
      </c>
      <c r="CD2052" s="147" cm="1">
        <f t="array" aca="1" ref="CD2052" ca="1">+CD2053*INDIRECT(CD2038)</f>
        <v>7000</v>
      </c>
      <c r="CE2052" s="147" cm="1">
        <f t="array" aca="1" ref="CE2052" ca="1">+CE2053*INDIRECT(CE2038)</f>
        <v>7000</v>
      </c>
      <c r="CF2052" s="147" cm="1">
        <f t="array" aca="1" ref="CF2052" ca="1">+CF2053*INDIRECT(CF2038)</f>
        <v>7000</v>
      </c>
      <c r="CG2052" s="147" cm="1">
        <f t="array" aca="1" ref="CG2052" ca="1">+CG2053*INDIRECT(CG2038)</f>
        <v>7000</v>
      </c>
      <c r="CH2052" s="147" cm="1">
        <f t="array" aca="1" ref="CH2052" ca="1">+CH2053*INDIRECT(CH2038)</f>
        <v>7000</v>
      </c>
      <c r="CI2052" s="147" cm="1">
        <f t="array" aca="1" ref="CI2052" ca="1">+CI2053*INDIRECT(CI2038)</f>
        <v>7000</v>
      </c>
      <c r="CJ2052" s="147" cm="1">
        <f t="array" aca="1" ref="CJ2052" ca="1">+CJ2053*INDIRECT(CJ2038)</f>
        <v>7000</v>
      </c>
      <c r="CK2052" s="147" cm="1">
        <f t="array" aca="1" ref="CK2052" ca="1">+CK2053*INDIRECT(CK2038)</f>
        <v>7000</v>
      </c>
      <c r="CL2052" s="147" cm="1">
        <f t="array" aca="1" ref="CL2052" ca="1">+CL2053*INDIRECT(CL2038)</f>
        <v>7000</v>
      </c>
      <c r="CM2052" s="147" t="e" cm="1">
        <f t="array" aca="1" ref="CM2052" ca="1">+CM2053*INDIRECT(CM2038)</f>
        <v>#REF!</v>
      </c>
      <c r="CN2052" s="147" t="e" cm="1">
        <f t="array" aca="1" ref="CN2052" ca="1">+CN2053*INDIRECT(CN2038)</f>
        <v>#REF!</v>
      </c>
      <c r="CO2052" s="147" cm="1">
        <f t="array" aca="1" ref="CO2052" ca="1">+CO2053*INDIRECT(CO2038)</f>
        <v>0</v>
      </c>
      <c r="CP2052" s="147" cm="1">
        <f t="array" aca="1" ref="CP2052" ca="1">+CP2053*INDIRECT(CP2038)</f>
        <v>0</v>
      </c>
      <c r="CQ2052" s="147" cm="1">
        <f t="array" aca="1" ref="CQ2052" ca="1">+CQ2053*INDIRECT(CQ2038)</f>
        <v>0</v>
      </c>
      <c r="CR2052" s="147" cm="1">
        <f t="array" aca="1" ref="CR2052" ca="1">+CR2053*INDIRECT(CR2038)</f>
        <v>0</v>
      </c>
      <c r="CS2052" s="147" cm="1">
        <f t="array" aca="1" ref="CS2052" ca="1">+CS2053*INDIRECT(CS2038)</f>
        <v>0</v>
      </c>
      <c r="CT2052" s="147" cm="1">
        <f t="array" aca="1" ref="CT2052" ca="1">+CT2053*INDIRECT(CT2038)</f>
        <v>0</v>
      </c>
      <c r="CU2052" s="147" cm="1">
        <f t="array" aca="1" ref="CU2052" ca="1">+CU2053*INDIRECT(CU2038)</f>
        <v>0</v>
      </c>
      <c r="CV2052" s="147" cm="1">
        <f t="array" aca="1" ref="CV2052" ca="1">+CV2053*INDIRECT(CV2038)</f>
        <v>0</v>
      </c>
      <c r="CW2052" s="147" cm="1">
        <f t="array" aca="1" ref="CW2052" ca="1">+CW2053*INDIRECT(CW2038)</f>
        <v>0</v>
      </c>
      <c r="CX2052" s="147" cm="1">
        <f t="array" aca="1" ref="CX2052" ca="1">+CX2053*INDIRECT(CX2038)</f>
        <v>0</v>
      </c>
      <c r="CY2052" s="147" cm="1">
        <f t="array" aca="1" ref="CY2052" ca="1">+CY2053*INDIRECT(CY2038)</f>
        <v>0</v>
      </c>
      <c r="CZ2052" s="147" cm="1">
        <f t="array" aca="1" ref="CZ2052" ca="1">+CZ2053*INDIRECT(CZ2038)</f>
        <v>0</v>
      </c>
      <c r="DA2052" s="147" cm="1">
        <f t="array" aca="1" ref="DA2052" ca="1">+DA2053*INDIRECT(DA2038)</f>
        <v>0</v>
      </c>
      <c r="DB2052" s="147" cm="1">
        <f t="array" aca="1" ref="DB2052" ca="1">+DB2053*INDIRECT(DB2038)</f>
        <v>0</v>
      </c>
      <c r="DC2052" s="147" cm="1">
        <f t="array" aca="1" ref="DC2052" ca="1">+DC2053*INDIRECT(DC2038)</f>
        <v>0</v>
      </c>
      <c r="DD2052" s="147" cm="1">
        <f t="array" aca="1" ref="DD2052" ca="1">+DD2053*INDIRECT(DD2038)</f>
        <v>0</v>
      </c>
      <c r="DE2052" s="147" cm="1">
        <f t="array" aca="1" ref="DE2052" ca="1">+DE2053*INDIRECT(DE2038)</f>
        <v>0</v>
      </c>
      <c r="DF2052" s="147" cm="1">
        <f t="array" aca="1" ref="DF2052" ca="1">+DF2053*INDIRECT(DF2038)</f>
        <v>0</v>
      </c>
      <c r="DG2052" s="147" cm="1">
        <f t="array" aca="1" ref="DG2052" ca="1">+DG2053*INDIRECT(DG2038)</f>
        <v>0</v>
      </c>
      <c r="DH2052" s="147" cm="1">
        <f t="array" aca="1" ref="DH2052" ca="1">+DH2053*INDIRECT(DH2038)</f>
        <v>0</v>
      </c>
      <c r="DI2052" s="147" cm="1">
        <f t="array" aca="1" ref="DI2052" ca="1">+DI2053*INDIRECT(DI2038)</f>
        <v>0</v>
      </c>
      <c r="DJ2052" s="147" cm="1">
        <f t="array" aca="1" ref="DJ2052" ca="1">+DJ2053*INDIRECT(DJ2038)</f>
        <v>0</v>
      </c>
      <c r="DK2052" s="147" cm="1">
        <f t="array" aca="1" ref="DK2052" ca="1">+DK2053*INDIRECT(DK2038)</f>
        <v>0</v>
      </c>
      <c r="DL2052" s="147" cm="1">
        <f t="array" aca="1" ref="DL2052" ca="1">+DL2053*INDIRECT(DL2038)</f>
        <v>0</v>
      </c>
    </row>
    <row r="2053" spans="1:116" x14ac:dyDescent="0.4">
      <c r="D2053" t="s">
        <v>851</v>
      </c>
      <c r="G2053" s="145" t="str">
        <f>"% of "&amp;G2036&amp;" - new borrowing"</f>
        <v>% of (Primary label) - new borrowing</v>
      </c>
      <c r="K2053" s="16">
        <v>0.7</v>
      </c>
      <c r="L2053" s="16">
        <v>0.7</v>
      </c>
      <c r="M2053" s="16">
        <v>0.7</v>
      </c>
      <c r="N2053" s="16">
        <v>0.7</v>
      </c>
      <c r="O2053" s="16">
        <v>0.7</v>
      </c>
      <c r="P2053" s="16">
        <v>0.7</v>
      </c>
      <c r="R2053"/>
      <c r="S2053" s="150" cm="1">
        <f t="array" ref="S2053">IFERROR(INDEX($K:$Q,ROW(),MATCH(S$3,$K$2:$Q$2,0)),0)</f>
        <v>0.7</v>
      </c>
      <c r="T2053" s="150" cm="1">
        <f t="array" ref="T2053">IFERROR(INDEX($K:$Q,ROW(),MATCH(T$3,$K$2:$Q$2,0)),0)</f>
        <v>0.7</v>
      </c>
      <c r="U2053" s="150" cm="1">
        <f t="array" ref="U2053">IFERROR(INDEX($K:$Q,ROW(),MATCH(U$3,$K$2:$Q$2,0)),0)</f>
        <v>0.7</v>
      </c>
      <c r="V2053" s="150" cm="1">
        <f t="array" ref="V2053">IFERROR(INDEX($K:$Q,ROW(),MATCH(V$3,$K$2:$Q$2,0)),0)</f>
        <v>0.7</v>
      </c>
      <c r="W2053" s="150" cm="1">
        <f t="array" ref="W2053">IFERROR(INDEX($K:$Q,ROW(),MATCH(W$3,$K$2:$Q$2,0)),0)</f>
        <v>0.7</v>
      </c>
      <c r="X2053" s="150" cm="1">
        <f t="array" ref="X2053">IFERROR(INDEX($K:$Q,ROW(),MATCH(X$3,$K$2:$Q$2,0)),0)</f>
        <v>0.7</v>
      </c>
      <c r="Y2053" s="150" cm="1">
        <f t="array" ref="Y2053">IFERROR(INDEX($K:$Q,ROW(),MATCH(Y$3,$K$2:$Q$2,0)),0)</f>
        <v>0.7</v>
      </c>
      <c r="Z2053" s="150" cm="1">
        <f t="array" ref="Z2053">IFERROR(INDEX($K:$Q,ROW(),MATCH(Z$3,$K$2:$Q$2,0)),0)</f>
        <v>0.7</v>
      </c>
      <c r="AA2053" s="150" cm="1">
        <f t="array" ref="AA2053">IFERROR(INDEX($K:$Q,ROW(),MATCH(AA$3,$K$2:$Q$2,0)),0)</f>
        <v>0.7</v>
      </c>
      <c r="AB2053" s="150" cm="1">
        <f t="array" ref="AB2053">IFERROR(INDEX($K:$Q,ROW(),MATCH(AB$3,$K$2:$Q$2,0)),0)</f>
        <v>0.7</v>
      </c>
      <c r="AC2053" s="150" cm="1">
        <f t="array" ref="AC2053">IFERROR(INDEX($K:$Q,ROW(),MATCH(AC$3,$K$2:$Q$2,0)),0)</f>
        <v>0.7</v>
      </c>
      <c r="AD2053" s="150" cm="1">
        <f t="array" ref="AD2053">IFERROR(INDEX($K:$Q,ROW(),MATCH(AD$3,$K$2:$Q$2,0)),0)</f>
        <v>0.7</v>
      </c>
      <c r="AE2053" s="150" cm="1">
        <f t="array" ref="AE2053">IFERROR(INDEX($K:$Q,ROW(),MATCH(AE$3,$K$2:$Q$2,0)),0)</f>
        <v>0.7</v>
      </c>
      <c r="AF2053" s="150" cm="1">
        <f t="array" ref="AF2053">IFERROR(INDEX($K:$Q,ROW(),MATCH(AF$3,$K$2:$Q$2,0)),0)</f>
        <v>0.7</v>
      </c>
      <c r="AG2053" s="150" cm="1">
        <f t="array" ref="AG2053">IFERROR(INDEX($K:$Q,ROW(),MATCH(AG$3,$K$2:$Q$2,0)),0)</f>
        <v>0.7</v>
      </c>
      <c r="AH2053" s="150" cm="1">
        <f t="array" ref="AH2053">IFERROR(INDEX($K:$Q,ROW(),MATCH(AH$3,$K$2:$Q$2,0)),0)</f>
        <v>0.7</v>
      </c>
      <c r="AI2053" s="150" cm="1">
        <f t="array" ref="AI2053">IFERROR(INDEX($K:$Q,ROW(),MATCH(AI$3,$K$2:$Q$2,0)),0)</f>
        <v>0.7</v>
      </c>
      <c r="AJ2053" s="150" cm="1">
        <f t="array" ref="AJ2053">IFERROR(INDEX($K:$Q,ROW(),MATCH(AJ$3,$K$2:$Q$2,0)),0)</f>
        <v>0.7</v>
      </c>
      <c r="AK2053" s="150" cm="1">
        <f t="array" ref="AK2053">IFERROR(INDEX($K:$Q,ROW(),MATCH(AK$3,$K$2:$Q$2,0)),0)</f>
        <v>0.7</v>
      </c>
      <c r="AL2053" s="150" cm="1">
        <f t="array" ref="AL2053">IFERROR(INDEX($K:$Q,ROW(),MATCH(AL$3,$K$2:$Q$2,0)),0)</f>
        <v>0.7</v>
      </c>
      <c r="AM2053" s="150" cm="1">
        <f t="array" ref="AM2053">IFERROR(INDEX($K:$Q,ROW(),MATCH(AM$3,$K$2:$Q$2,0)),0)</f>
        <v>0.7</v>
      </c>
      <c r="AN2053" s="150" cm="1">
        <f t="array" ref="AN2053">IFERROR(INDEX($K:$Q,ROW(),MATCH(AN$3,$K$2:$Q$2,0)),0)</f>
        <v>0.7</v>
      </c>
      <c r="AO2053" s="150" cm="1">
        <f t="array" ref="AO2053">IFERROR(INDEX($K:$Q,ROW(),MATCH(AO$3,$K$2:$Q$2,0)),0)</f>
        <v>0.7</v>
      </c>
      <c r="AP2053" s="150" cm="1">
        <f t="array" ref="AP2053">IFERROR(INDEX($K:$Q,ROW(),MATCH(AP$3,$K$2:$Q$2,0)),0)</f>
        <v>0.7</v>
      </c>
      <c r="AQ2053" s="150" cm="1">
        <f t="array" ref="AQ2053">IFERROR(INDEX($K:$Q,ROW(),MATCH(AQ$3,$K$2:$Q$2,0)),0)</f>
        <v>0.7</v>
      </c>
      <c r="AR2053" s="150" cm="1">
        <f t="array" ref="AR2053">IFERROR(INDEX($K:$Q,ROW(),MATCH(AR$3,$K$2:$Q$2,0)),0)</f>
        <v>0.7</v>
      </c>
      <c r="AS2053" s="150" cm="1">
        <f t="array" ref="AS2053">IFERROR(INDEX($K:$Q,ROW(),MATCH(AS$3,$K$2:$Q$2,0)),0)</f>
        <v>0.7</v>
      </c>
      <c r="AT2053" s="150" cm="1">
        <f t="array" ref="AT2053">IFERROR(INDEX($K:$Q,ROW(),MATCH(AT$3,$K$2:$Q$2,0)),0)</f>
        <v>0.7</v>
      </c>
      <c r="AU2053" s="150" cm="1">
        <f t="array" ref="AU2053">IFERROR(INDEX($K:$Q,ROW(),MATCH(AU$3,$K$2:$Q$2,0)),0)</f>
        <v>0.7</v>
      </c>
      <c r="AV2053" s="150" cm="1">
        <f t="array" ref="AV2053">IFERROR(INDEX($K:$Q,ROW(),MATCH(AV$3,$K$2:$Q$2,0)),0)</f>
        <v>0.7</v>
      </c>
      <c r="AW2053" s="150" cm="1">
        <f t="array" ref="AW2053">IFERROR(INDEX($K:$Q,ROW(),MATCH(AW$3,$K$2:$Q$2,0)),0)</f>
        <v>0.7</v>
      </c>
      <c r="AX2053" s="150" cm="1">
        <f t="array" ref="AX2053">IFERROR(INDEX($K:$Q,ROW(),MATCH(AX$3,$K$2:$Q$2,0)),0)</f>
        <v>0.7</v>
      </c>
      <c r="AY2053" s="150" cm="1">
        <f t="array" ref="AY2053">IFERROR(INDEX($K:$Q,ROW(),MATCH(AY$3,$K$2:$Q$2,0)),0)</f>
        <v>0.7</v>
      </c>
      <c r="AZ2053" s="150" cm="1">
        <f t="array" ref="AZ2053">IFERROR(INDEX($K:$Q,ROW(),MATCH(AZ$3,$K$2:$Q$2,0)),0)</f>
        <v>0.7</v>
      </c>
      <c r="BA2053" s="150" cm="1">
        <f t="array" ref="BA2053">IFERROR(INDEX($K:$Q,ROW(),MATCH(BA$3,$K$2:$Q$2,0)),0)</f>
        <v>0.7</v>
      </c>
      <c r="BB2053" s="150" cm="1">
        <f t="array" ref="BB2053">IFERROR(INDEX($K:$Q,ROW(),MATCH(BB$3,$K$2:$Q$2,0)),0)</f>
        <v>0.7</v>
      </c>
      <c r="BC2053" s="150" cm="1">
        <f t="array" ref="BC2053">IFERROR(INDEX($K:$Q,ROW(),MATCH(BC$3,$K$2:$Q$2,0)),0)</f>
        <v>0.7</v>
      </c>
      <c r="BD2053" s="150" cm="1">
        <f t="array" ref="BD2053">IFERROR(INDEX($K:$Q,ROW(),MATCH(BD$3,$K$2:$Q$2,0)),0)</f>
        <v>0.7</v>
      </c>
      <c r="BE2053" s="150" cm="1">
        <f t="array" ref="BE2053">IFERROR(INDEX($K:$Q,ROW(),MATCH(BE$3,$K$2:$Q$2,0)),0)</f>
        <v>0.7</v>
      </c>
      <c r="BF2053" s="150" cm="1">
        <f t="array" ref="BF2053">IFERROR(INDEX($K:$Q,ROW(),MATCH(BF$3,$K$2:$Q$2,0)),0)</f>
        <v>0.7</v>
      </c>
      <c r="BG2053" s="150" cm="1">
        <f t="array" ref="BG2053">IFERROR(INDEX($K:$Q,ROW(),MATCH(BG$3,$K$2:$Q$2,0)),0)</f>
        <v>0.7</v>
      </c>
      <c r="BH2053" s="150" cm="1">
        <f t="array" ref="BH2053">IFERROR(INDEX($K:$Q,ROW(),MATCH(BH$3,$K$2:$Q$2,0)),0)</f>
        <v>0.7</v>
      </c>
      <c r="BI2053" s="150" cm="1">
        <f t="array" ref="BI2053">IFERROR(INDEX($K:$Q,ROW(),MATCH(BI$3,$K$2:$Q$2,0)),0)</f>
        <v>0.7</v>
      </c>
      <c r="BJ2053" s="150" cm="1">
        <f t="array" ref="BJ2053">IFERROR(INDEX($K:$Q,ROW(),MATCH(BJ$3,$K$2:$Q$2,0)),0)</f>
        <v>0.7</v>
      </c>
      <c r="BK2053" s="150" cm="1">
        <f t="array" ref="BK2053">IFERROR(INDEX($K:$Q,ROW(),MATCH(BK$3,$K$2:$Q$2,0)),0)</f>
        <v>0.7</v>
      </c>
      <c r="BL2053" s="150" cm="1">
        <f t="array" ref="BL2053">IFERROR(INDEX($K:$Q,ROW(),MATCH(BL$3,$K$2:$Q$2,0)),0)</f>
        <v>0.7</v>
      </c>
      <c r="BM2053" s="150" cm="1">
        <f t="array" ref="BM2053">IFERROR(INDEX($K:$Q,ROW(),MATCH(BM$3,$K$2:$Q$2,0)),0)</f>
        <v>0.7</v>
      </c>
      <c r="BN2053" s="150" cm="1">
        <f t="array" ref="BN2053">IFERROR(INDEX($K:$Q,ROW(),MATCH(BN$3,$K$2:$Q$2,0)),0)</f>
        <v>0.7</v>
      </c>
      <c r="BO2053" s="150" cm="1">
        <f t="array" ref="BO2053">IFERROR(INDEX($K:$Q,ROW(),MATCH(BO$3,$K$2:$Q$2,0)),0)</f>
        <v>0.7</v>
      </c>
      <c r="BP2053" s="150" cm="1">
        <f t="array" ref="BP2053">IFERROR(INDEX($K:$Q,ROW(),MATCH(BP$3,$K$2:$Q$2,0)),0)</f>
        <v>0.7</v>
      </c>
      <c r="BQ2053" s="150" cm="1">
        <f t="array" ref="BQ2053">IFERROR(INDEX($K:$Q,ROW(),MATCH(BQ$3,$K$2:$Q$2,0)),0)</f>
        <v>0.7</v>
      </c>
      <c r="BR2053" s="150" cm="1">
        <f t="array" ref="BR2053">IFERROR(INDEX($K:$Q,ROW(),MATCH(BR$3,$K$2:$Q$2,0)),0)</f>
        <v>0.7</v>
      </c>
      <c r="BS2053" s="150" cm="1">
        <f t="array" ref="BS2053">IFERROR(INDEX($K:$Q,ROW(),MATCH(BS$3,$K$2:$Q$2,0)),0)</f>
        <v>0.7</v>
      </c>
      <c r="BT2053" s="150" cm="1">
        <f t="array" ref="BT2053">IFERROR(INDEX($K:$Q,ROW(),MATCH(BT$3,$K$2:$Q$2,0)),0)</f>
        <v>0.7</v>
      </c>
      <c r="BU2053" s="150" cm="1">
        <f t="array" ref="BU2053">IFERROR(INDEX($K:$Q,ROW(),MATCH(BU$3,$K$2:$Q$2,0)),0)</f>
        <v>0.7</v>
      </c>
      <c r="BV2053" s="150" cm="1">
        <f t="array" ref="BV2053">IFERROR(INDEX($K:$Q,ROW(),MATCH(BV$3,$K$2:$Q$2,0)),0)</f>
        <v>0.7</v>
      </c>
      <c r="BW2053" s="150" cm="1">
        <f t="array" ref="BW2053">IFERROR(INDEX($K:$Q,ROW(),MATCH(BW$3,$K$2:$Q$2,0)),0)</f>
        <v>0.7</v>
      </c>
      <c r="BX2053" s="150" cm="1">
        <f t="array" ref="BX2053">IFERROR(INDEX($K:$Q,ROW(),MATCH(BX$3,$K$2:$Q$2,0)),0)</f>
        <v>0.7</v>
      </c>
      <c r="BY2053" s="150" cm="1">
        <f t="array" ref="BY2053">IFERROR(INDEX($K:$Q,ROW(),MATCH(BY$3,$K$2:$Q$2,0)),0)</f>
        <v>0.7</v>
      </c>
      <c r="BZ2053" s="150" cm="1">
        <f t="array" ref="BZ2053">IFERROR(INDEX($K:$Q,ROW(),MATCH(BZ$3,$K$2:$Q$2,0)),0)</f>
        <v>0.7</v>
      </c>
      <c r="CA2053" s="150" cm="1">
        <f t="array" ref="CA2053">IFERROR(INDEX($K:$Q,ROW(),MATCH(CA$3,$K$2:$Q$2,0)),0)</f>
        <v>0.7</v>
      </c>
      <c r="CB2053" s="150" cm="1">
        <f t="array" ref="CB2053">IFERROR(INDEX($K:$Q,ROW(),MATCH(CB$3,$K$2:$Q$2,0)),0)</f>
        <v>0.7</v>
      </c>
      <c r="CC2053" s="150" cm="1">
        <f t="array" ref="CC2053">IFERROR(INDEX($K:$Q,ROW(),MATCH(CC$3,$K$2:$Q$2,0)),0)</f>
        <v>0.7</v>
      </c>
      <c r="CD2053" s="150" cm="1">
        <f t="array" ref="CD2053">IFERROR(INDEX($K:$Q,ROW(),MATCH(CD$3,$K$2:$Q$2,0)),0)</f>
        <v>0.7</v>
      </c>
      <c r="CE2053" s="150" cm="1">
        <f t="array" ref="CE2053">IFERROR(INDEX($K:$Q,ROW(),MATCH(CE$3,$K$2:$Q$2,0)),0)</f>
        <v>0.7</v>
      </c>
      <c r="CF2053" s="150" cm="1">
        <f t="array" ref="CF2053">IFERROR(INDEX($K:$Q,ROW(),MATCH(CF$3,$K$2:$Q$2,0)),0)</f>
        <v>0.7</v>
      </c>
      <c r="CG2053" s="150" cm="1">
        <f t="array" ref="CG2053">IFERROR(INDEX($K:$Q,ROW(),MATCH(CG$3,$K$2:$Q$2,0)),0)</f>
        <v>0.7</v>
      </c>
      <c r="CH2053" s="150" cm="1">
        <f t="array" ref="CH2053">IFERROR(INDEX($K:$Q,ROW(),MATCH(CH$3,$K$2:$Q$2,0)),0)</f>
        <v>0.7</v>
      </c>
      <c r="CI2053" s="150" cm="1">
        <f t="array" ref="CI2053">IFERROR(INDEX($K:$Q,ROW(),MATCH(CI$3,$K$2:$Q$2,0)),0)</f>
        <v>0.7</v>
      </c>
      <c r="CJ2053" s="150" cm="1">
        <f t="array" ref="CJ2053">IFERROR(INDEX($K:$Q,ROW(),MATCH(CJ$3,$K$2:$Q$2,0)),0)</f>
        <v>0.7</v>
      </c>
      <c r="CK2053" s="150" cm="1">
        <f t="array" ref="CK2053">IFERROR(INDEX($K:$Q,ROW(),MATCH(CK$3,$K$2:$Q$2,0)),0)</f>
        <v>0.7</v>
      </c>
      <c r="CL2053" s="150" cm="1">
        <f t="array" ref="CL2053">IFERROR(INDEX($K:$Q,ROW(),MATCH(CL$3,$K$2:$Q$2,0)),0)</f>
        <v>0.7</v>
      </c>
      <c r="CM2053" s="150" cm="1">
        <f t="array" ref="CM2053">IFERROR(INDEX($K:$Q,ROW(),MATCH(CM$3,$K$2:$Q$2,0)),0)</f>
        <v>0</v>
      </c>
      <c r="CN2053" s="150" cm="1">
        <f t="array" ref="CN2053">IFERROR(INDEX($K:$Q,ROW(),MATCH(CN$3,$K$2:$Q$2,0)),0)</f>
        <v>0</v>
      </c>
      <c r="CO2053" s="150" cm="1">
        <f t="array" ref="CO2053">IFERROR(INDEX($K:$Q,ROW(),MATCH(CO$3,$K$2:$Q$2,0)),0)</f>
        <v>0</v>
      </c>
      <c r="CP2053" s="150" cm="1">
        <f t="array" ref="CP2053">IFERROR(INDEX($K:$Q,ROW(),MATCH(CP$3,$K$2:$Q$2,0)),0)</f>
        <v>0</v>
      </c>
      <c r="CQ2053" s="150" cm="1">
        <f t="array" ref="CQ2053">IFERROR(INDEX($K:$Q,ROW(),MATCH(CQ$3,$K$2:$Q$2,0)),0)</f>
        <v>0</v>
      </c>
      <c r="CR2053" s="150" cm="1">
        <f t="array" ref="CR2053">IFERROR(INDEX($K:$Q,ROW(),MATCH(CR$3,$K$2:$Q$2,0)),0)</f>
        <v>0</v>
      </c>
      <c r="CS2053" s="150" cm="1">
        <f t="array" ref="CS2053">IFERROR(INDEX($K:$Q,ROW(),MATCH(CS$3,$K$2:$Q$2,0)),0)</f>
        <v>0</v>
      </c>
      <c r="CT2053" s="150" cm="1">
        <f t="array" ref="CT2053">IFERROR(INDEX($K:$Q,ROW(),MATCH(CT$3,$K$2:$Q$2,0)),0)</f>
        <v>0</v>
      </c>
      <c r="CU2053" s="150" cm="1">
        <f t="array" ref="CU2053">IFERROR(INDEX($K:$Q,ROW(),MATCH(CU$3,$K$2:$Q$2,0)),0)</f>
        <v>0</v>
      </c>
      <c r="CV2053" s="150" cm="1">
        <f t="array" ref="CV2053">IFERROR(INDEX($K:$Q,ROW(),MATCH(CV$3,$K$2:$Q$2,0)),0)</f>
        <v>0</v>
      </c>
      <c r="CW2053" s="150" cm="1">
        <f t="array" ref="CW2053">IFERROR(INDEX($K:$Q,ROW(),MATCH(CW$3,$K$2:$Q$2,0)),0)</f>
        <v>0</v>
      </c>
      <c r="CX2053" s="150" cm="1">
        <f t="array" ref="CX2053">IFERROR(INDEX($K:$Q,ROW(),MATCH(CX$3,$K$2:$Q$2,0)),0)</f>
        <v>0</v>
      </c>
      <c r="CY2053" s="150" cm="1">
        <f t="array" ref="CY2053">IFERROR(INDEX($K:$Q,ROW(),MATCH(CY$3,$K$2:$Q$2,0)),0)</f>
        <v>0</v>
      </c>
      <c r="CZ2053" s="150" cm="1">
        <f t="array" ref="CZ2053">IFERROR(INDEX($K:$Q,ROW(),MATCH(CZ$3,$K$2:$Q$2,0)),0)</f>
        <v>0</v>
      </c>
      <c r="DA2053" s="150" cm="1">
        <f t="array" ref="DA2053">IFERROR(INDEX($K:$Q,ROW(),MATCH(DA$3,$K$2:$Q$2,0)),0)</f>
        <v>0</v>
      </c>
      <c r="DB2053" s="150" cm="1">
        <f t="array" ref="DB2053">IFERROR(INDEX($K:$Q,ROW(),MATCH(DB$3,$K$2:$Q$2,0)),0)</f>
        <v>0</v>
      </c>
      <c r="DC2053" s="150" cm="1">
        <f t="array" ref="DC2053">IFERROR(INDEX($K:$Q,ROW(),MATCH(DC$3,$K$2:$Q$2,0)),0)</f>
        <v>0</v>
      </c>
      <c r="DD2053" s="150" cm="1">
        <f t="array" ref="DD2053">IFERROR(INDEX($K:$Q,ROW(),MATCH(DD$3,$K$2:$Q$2,0)),0)</f>
        <v>0</v>
      </c>
      <c r="DE2053" s="150" cm="1">
        <f t="array" ref="DE2053">IFERROR(INDEX($K:$Q,ROW(),MATCH(DE$3,$K$2:$Q$2,0)),0)</f>
        <v>0</v>
      </c>
      <c r="DF2053" s="150" cm="1">
        <f t="array" ref="DF2053">IFERROR(INDEX($K:$Q,ROW(),MATCH(DF$3,$K$2:$Q$2,0)),0)</f>
        <v>0</v>
      </c>
      <c r="DG2053" s="150" cm="1">
        <f t="array" ref="DG2053">IFERROR(INDEX($K:$Q,ROW(),MATCH(DG$3,$K$2:$Q$2,0)),0)</f>
        <v>0</v>
      </c>
      <c r="DH2053" s="150" cm="1">
        <f t="array" ref="DH2053">IFERROR(INDEX($K:$Q,ROW(),MATCH(DH$3,$K$2:$Q$2,0)),0)</f>
        <v>0</v>
      </c>
      <c r="DI2053" s="150" cm="1">
        <f t="array" ref="DI2053">IFERROR(INDEX($K:$Q,ROW(),MATCH(DI$3,$K$2:$Q$2,0)),0)</f>
        <v>0</v>
      </c>
      <c r="DJ2053" s="150" cm="1">
        <f t="array" ref="DJ2053">IFERROR(INDEX($K:$Q,ROW(),MATCH(DJ$3,$K$2:$Q$2,0)),0)</f>
        <v>0</v>
      </c>
      <c r="DK2053" s="150" cm="1">
        <f t="array" ref="DK2053">IFERROR(INDEX($K:$Q,ROW(),MATCH(DK$3,$K$2:$Q$2,0)),0)</f>
        <v>0</v>
      </c>
      <c r="DL2053" s="150" cm="1">
        <f t="array" ref="DL2053">IFERROR(INDEX($K:$Q,ROW(),MATCH(DL$3,$K$2:$Q$2,0)),0)</f>
        <v>0</v>
      </c>
    </row>
    <row r="2054" spans="1:116" x14ac:dyDescent="0.4">
      <c r="B2054" t="str">
        <f>E2054</f>
        <v>2054 DAMORT-S</v>
      </c>
      <c r="C2054" t="s">
        <v>236</v>
      </c>
      <c r="D2054" t="s">
        <v>851</v>
      </c>
      <c r="E2054" t="str">
        <f t="shared" si="3493"/>
        <v>2054 DAMORT-S</v>
      </c>
      <c r="G2054" s="158" t="str">
        <f>"Prepayment - "&amp;SUBSTITUTE(G2044,":","")</f>
        <v>Prepayment - Simple amortizing debt</v>
      </c>
      <c r="K2054" s="24">
        <f>SUMIF($3:$3,K$2,2054:2054)</f>
        <v>-10</v>
      </c>
      <c r="L2054" s="24">
        <f>SUMIF($3:$3,L$2,2054:2054)</f>
        <v>0</v>
      </c>
      <c r="M2054" s="24">
        <f>SUMIF($3:$3,M$2,2054:2054)</f>
        <v>0</v>
      </c>
      <c r="N2054" s="24">
        <f>SUMIF($3:$3,N$2,2054:2054)</f>
        <v>0</v>
      </c>
      <c r="O2054" s="24">
        <f>SUMIF($3:$3,O$2,2054:2054)</f>
        <v>0</v>
      </c>
      <c r="P2054" s="24">
        <f>SUMIF($3:$3,P$2,2054:2054)</f>
        <v>0</v>
      </c>
      <c r="R2054"/>
      <c r="S2054" s="74">
        <v>0</v>
      </c>
      <c r="T2054" s="133">
        <v>0</v>
      </c>
      <c r="U2054" s="133">
        <v>0</v>
      </c>
      <c r="V2054" s="74">
        <v>-10</v>
      </c>
      <c r="W2054" s="74">
        <v>0</v>
      </c>
      <c r="X2054" s="74">
        <v>0</v>
      </c>
      <c r="Y2054" s="74">
        <v>0</v>
      </c>
      <c r="Z2054" s="74">
        <v>0</v>
      </c>
      <c r="AA2054" s="74">
        <v>0</v>
      </c>
      <c r="AB2054" s="74">
        <v>0</v>
      </c>
      <c r="AC2054" s="74">
        <v>0</v>
      </c>
      <c r="AD2054" s="74">
        <v>0</v>
      </c>
      <c r="AE2054" s="74">
        <v>0</v>
      </c>
      <c r="AF2054" s="74">
        <v>0</v>
      </c>
      <c r="AG2054" s="74">
        <v>0</v>
      </c>
      <c r="AH2054" s="74">
        <v>0</v>
      </c>
      <c r="AI2054" s="74">
        <v>0</v>
      </c>
      <c r="AJ2054" s="74">
        <v>0</v>
      </c>
      <c r="AK2054" s="74">
        <v>0</v>
      </c>
      <c r="AL2054" s="74">
        <v>0</v>
      </c>
      <c r="AM2054" s="74">
        <v>0</v>
      </c>
      <c r="AN2054" s="74">
        <v>0</v>
      </c>
      <c r="AO2054" s="74">
        <v>0</v>
      </c>
      <c r="AP2054" s="74">
        <v>0</v>
      </c>
      <c r="AQ2054" s="74">
        <v>0</v>
      </c>
      <c r="AR2054" s="74">
        <v>0</v>
      </c>
      <c r="AS2054" s="74">
        <v>0</v>
      </c>
      <c r="AT2054" s="74">
        <v>0</v>
      </c>
      <c r="AU2054" s="74">
        <v>0</v>
      </c>
      <c r="AV2054" s="74">
        <v>0</v>
      </c>
      <c r="AW2054" s="74">
        <v>0</v>
      </c>
      <c r="AX2054" s="74">
        <v>0</v>
      </c>
      <c r="AY2054" s="74">
        <v>0</v>
      </c>
      <c r="AZ2054" s="74">
        <v>0</v>
      </c>
      <c r="BA2054" s="74">
        <v>0</v>
      </c>
      <c r="BB2054" s="74">
        <v>0</v>
      </c>
      <c r="BC2054" s="74">
        <v>0</v>
      </c>
      <c r="BD2054" s="74">
        <v>0</v>
      </c>
      <c r="BE2054" s="74">
        <v>0</v>
      </c>
      <c r="BF2054" s="74">
        <v>0</v>
      </c>
      <c r="BG2054" s="74">
        <v>0</v>
      </c>
      <c r="BH2054" s="74">
        <v>0</v>
      </c>
      <c r="BI2054" s="74">
        <v>0</v>
      </c>
      <c r="BJ2054" s="74">
        <v>0</v>
      </c>
      <c r="BK2054" s="74">
        <v>0</v>
      </c>
      <c r="BL2054" s="74">
        <v>0</v>
      </c>
      <c r="BM2054" s="74">
        <v>0</v>
      </c>
      <c r="BN2054" s="74">
        <v>0</v>
      </c>
      <c r="BO2054" s="74">
        <v>0</v>
      </c>
      <c r="BP2054" s="74">
        <v>0</v>
      </c>
      <c r="BQ2054" s="74">
        <v>0</v>
      </c>
      <c r="BR2054" s="74">
        <v>0</v>
      </c>
      <c r="BS2054" s="74">
        <v>0</v>
      </c>
      <c r="BT2054" s="74">
        <v>0</v>
      </c>
      <c r="BU2054" s="74">
        <v>0</v>
      </c>
      <c r="BV2054" s="74">
        <v>0</v>
      </c>
      <c r="BW2054" s="74">
        <v>0</v>
      </c>
      <c r="BX2054" s="74">
        <v>0</v>
      </c>
      <c r="BY2054" s="74">
        <v>0</v>
      </c>
      <c r="BZ2054" s="74">
        <v>0</v>
      </c>
      <c r="CA2054" s="74">
        <v>0</v>
      </c>
      <c r="CB2054" s="74">
        <v>0</v>
      </c>
      <c r="CC2054" s="74">
        <v>0</v>
      </c>
      <c r="CD2054" s="74">
        <v>0</v>
      </c>
      <c r="CE2054" s="74">
        <v>0</v>
      </c>
      <c r="CF2054" s="74">
        <v>0</v>
      </c>
      <c r="CG2054" s="74">
        <v>0</v>
      </c>
      <c r="CH2054" s="74">
        <v>0</v>
      </c>
      <c r="CI2054" s="74">
        <v>0</v>
      </c>
      <c r="CJ2054" s="74">
        <v>0</v>
      </c>
      <c r="CK2054" s="74">
        <v>0</v>
      </c>
      <c r="CL2054" s="74">
        <v>0</v>
      </c>
      <c r="CO2054" s="74">
        <v>0</v>
      </c>
      <c r="CP2054" s="74">
        <v>0</v>
      </c>
      <c r="CQ2054" s="74">
        <v>0</v>
      </c>
      <c r="CR2054" s="74">
        <v>0</v>
      </c>
      <c r="CS2054" s="74">
        <v>0</v>
      </c>
      <c r="CT2054" s="74">
        <v>0</v>
      </c>
      <c r="CU2054" s="74">
        <v>0</v>
      </c>
      <c r="CV2054" s="74">
        <v>0</v>
      </c>
      <c r="CW2054" s="74">
        <v>0</v>
      </c>
      <c r="CX2054" s="74">
        <v>0</v>
      </c>
      <c r="CY2054" s="74">
        <v>0</v>
      </c>
      <c r="CZ2054" s="74">
        <v>0</v>
      </c>
      <c r="DA2054" s="74">
        <v>0</v>
      </c>
      <c r="DB2054" s="74">
        <v>0</v>
      </c>
      <c r="DC2054" s="74">
        <v>0</v>
      </c>
      <c r="DD2054" s="74">
        <v>0</v>
      </c>
      <c r="DE2054" s="74">
        <v>0</v>
      </c>
      <c r="DF2054" s="74">
        <v>0</v>
      </c>
      <c r="DG2054" s="74">
        <v>0</v>
      </c>
      <c r="DH2054" s="74">
        <v>0</v>
      </c>
      <c r="DI2054" s="74">
        <v>0</v>
      </c>
      <c r="DJ2054" s="74">
        <v>0</v>
      </c>
      <c r="DK2054" s="74">
        <v>0</v>
      </c>
      <c r="DL2054" s="74">
        <v>0</v>
      </c>
    </row>
    <row r="2055" spans="1:116" x14ac:dyDescent="0.4">
      <c r="C2055" t="s">
        <v>236</v>
      </c>
      <c r="D2055" t="s">
        <v>851</v>
      </c>
      <c r="E2055" t="str">
        <f t="shared" si="3493"/>
        <v>2055 DAMORT-S</v>
      </c>
      <c r="G2055" s="158" t="str">
        <f>"Principal payments - "&amp;SUBSTITUTE(G2044,":","")</f>
        <v>Principal payments - Simple amortizing debt</v>
      </c>
      <c r="K2055" s="138">
        <f ca="1">SUMIF($3:$3,K$2,2055:2055)</f>
        <v>-13774.067433363007</v>
      </c>
      <c r="L2055" s="138">
        <f ca="1">SUMIF($3:$3,L$2,2055:2055)</f>
        <v>-40477.979637423363</v>
      </c>
      <c r="M2055" s="138">
        <f ca="1">SUMIF($3:$3,M$2,2055:2055)</f>
        <v>-69978.920563609572</v>
      </c>
      <c r="N2055" s="138">
        <f ca="1">SUMIF($3:$3,N$2,2055:2055)</f>
        <v>-83998.949076089368</v>
      </c>
      <c r="O2055" s="138">
        <f ca="1">SUMIF($3:$3,O$2,2055:2055)</f>
        <v>-83999.890831614641</v>
      </c>
      <c r="P2055" s="138">
        <f ca="1">SUMIF($3:$3,P$2,2055:2055)</f>
        <v>-83999.879400258156</v>
      </c>
      <c r="R2055"/>
      <c r="S2055" s="62">
        <f t="shared" ref="S2055:CD2055" ca="1" si="3590">S2062-S2058</f>
        <v>-191.46499755069988</v>
      </c>
      <c r="T2055" s="62">
        <f t="shared" ca="1" si="3590"/>
        <v>-360.59751622048481</v>
      </c>
      <c r="U2055" s="62">
        <f t="shared" ca="1" si="3590"/>
        <v>-531.13947254585128</v>
      </c>
      <c r="V2055" s="62">
        <f t="shared" ca="1" si="3590"/>
        <v>-702.86327330199072</v>
      </c>
      <c r="W2055" s="62">
        <f t="shared" ca="1" si="3590"/>
        <v>-876.25744426970323</v>
      </c>
      <c r="X2055" s="62">
        <f t="shared" ca="1" si="3590"/>
        <v>-1051.0965666621464</v>
      </c>
      <c r="Y2055" s="62">
        <f t="shared" ca="1" si="3590"/>
        <v>-1227.3926817411932</v>
      </c>
      <c r="Z2055" s="62">
        <f t="shared" ca="1" si="3590"/>
        <v>-1405.1579311125654</v>
      </c>
      <c r="AA2055" s="62">
        <f t="shared" ca="1" si="3590"/>
        <v>-1584.4045575620328</v>
      </c>
      <c r="AB2055" s="62">
        <f t="shared" ca="1" si="3590"/>
        <v>-1765.1449058985786</v>
      </c>
      <c r="AC2055" s="62">
        <f t="shared" ca="1" si="3590"/>
        <v>-1947.3914238045959</v>
      </c>
      <c r="AD2055" s="62">
        <f t="shared" ca="1" si="3590"/>
        <v>-2131.1566626931631</v>
      </c>
      <c r="AE2055" s="62">
        <f t="shared" ca="1" si="3590"/>
        <v>-2316.4532785724682</v>
      </c>
      <c r="AF2055" s="62">
        <f t="shared" ca="1" si="3590"/>
        <v>-2503.2940329174348</v>
      </c>
      <c r="AG2055" s="62">
        <f t="shared" ca="1" si="3590"/>
        <v>-2691.691793548609</v>
      </c>
      <c r="AH2055" s="62">
        <f t="shared" ca="1" si="3590"/>
        <v>-2881.6595355183763</v>
      </c>
      <c r="AI2055" s="62">
        <f t="shared" ca="1" si="3590"/>
        <v>-3073.2103420045582</v>
      </c>
      <c r="AJ2055" s="62">
        <f t="shared" ca="1" si="3590"/>
        <v>-3266.3574052114591</v>
      </c>
      <c r="AK2055" s="62">
        <f t="shared" ca="1" si="3590"/>
        <v>-3461.1140272784169</v>
      </c>
      <c r="AL2055" s="62">
        <f t="shared" ca="1" si="3590"/>
        <v>-3657.4936211959325</v>
      </c>
      <c r="AM2055" s="62">
        <f t="shared" ca="1" si="3590"/>
        <v>-3855.5097117294276</v>
      </c>
      <c r="AN2055" s="62">
        <f t="shared" ca="1" si="3590"/>
        <v>-4055.1759363507022</v>
      </c>
      <c r="AO2055" s="62">
        <f t="shared" ca="1" si="3590"/>
        <v>-4256.5060461771536</v>
      </c>
      <c r="AP2055" s="62">
        <f t="shared" ca="1" si="3590"/>
        <v>-4459.5139069188253</v>
      </c>
      <c r="AQ2055" s="62">
        <f t="shared" ca="1" si="3590"/>
        <v>-4664.2134998333449</v>
      </c>
      <c r="AR2055" s="62">
        <f t="shared" ca="1" si="3590"/>
        <v>-4870.6189226888182</v>
      </c>
      <c r="AS2055" s="62">
        <f t="shared" ca="1" si="3590"/>
        <v>-5078.7443907347542</v>
      </c>
      <c r="AT2055" s="62">
        <f t="shared" ca="1" si="3590"/>
        <v>-5288.6042376810728</v>
      </c>
      <c r="AU2055" s="62">
        <f t="shared" ca="1" si="3590"/>
        <v>-5500.2129166852774</v>
      </c>
      <c r="AV2055" s="62">
        <f t="shared" ca="1" si="3590"/>
        <v>-5713.5850013478503</v>
      </c>
      <c r="AW2055" s="62">
        <f t="shared" ca="1" si="3590"/>
        <v>-5928.735186715945</v>
      </c>
      <c r="AX2055" s="62">
        <f t="shared" ca="1" si="3590"/>
        <v>-6145.6782902954401</v>
      </c>
      <c r="AY2055" s="62">
        <f t="shared" ca="1" si="3590"/>
        <v>-6364.429253071431</v>
      </c>
      <c r="AZ2055" s="62">
        <f t="shared" ca="1" si="3590"/>
        <v>-6585.003140537222</v>
      </c>
      <c r="BA2055" s="62">
        <f t="shared" ca="1" si="3590"/>
        <v>-6807.4151437318942</v>
      </c>
      <c r="BB2055" s="62">
        <f t="shared" ca="1" si="3590"/>
        <v>-7031.6805802865219</v>
      </c>
      <c r="BC2055" s="62">
        <f t="shared" ca="1" si="3590"/>
        <v>-6999.6773979284044</v>
      </c>
      <c r="BD2055" s="62">
        <f t="shared" ca="1" si="3590"/>
        <v>-6999.6747095778082</v>
      </c>
      <c r="BE2055" s="62">
        <f t="shared" ca="1" si="3590"/>
        <v>-6999.6719988242903</v>
      </c>
      <c r="BF2055" s="62">
        <f t="shared" ca="1" si="3590"/>
        <v>-6999.9919373530975</v>
      </c>
      <c r="BG2055" s="62">
        <f t="shared" ca="1" si="3590"/>
        <v>-6999.9918701643737</v>
      </c>
      <c r="BH2055" s="62">
        <f t="shared" ca="1" si="3590"/>
        <v>-6999.9918024157432</v>
      </c>
      <c r="BI2055" s="62">
        <f t="shared" ca="1" si="3590"/>
        <v>-6999.9917341025412</v>
      </c>
      <c r="BJ2055" s="62">
        <f t="shared" ca="1" si="3590"/>
        <v>-6999.9916652200627</v>
      </c>
      <c r="BK2055" s="62">
        <f t="shared" ca="1" si="3590"/>
        <v>-6999.9915957635631</v>
      </c>
      <c r="BL2055" s="62">
        <f t="shared" ca="1" si="3590"/>
        <v>-6999.9915257282591</v>
      </c>
      <c r="BM2055" s="62">
        <f t="shared" ca="1" si="3590"/>
        <v>-6999.9914551093279</v>
      </c>
      <c r="BN2055" s="62">
        <f t="shared" ca="1" si="3590"/>
        <v>-6999.9913839019064</v>
      </c>
      <c r="BO2055" s="62">
        <f t="shared" ca="1" si="3590"/>
        <v>-6999.9913121010886</v>
      </c>
      <c r="BP2055" s="62">
        <f t="shared" ca="1" si="3590"/>
        <v>-6999.9912397019307</v>
      </c>
      <c r="BQ2055" s="62">
        <f t="shared" ca="1" si="3590"/>
        <v>-6999.9911666994467</v>
      </c>
      <c r="BR2055" s="62">
        <f t="shared" ca="1" si="3590"/>
        <v>-6999.991093088609</v>
      </c>
      <c r="BS2055" s="62">
        <f t="shared" ca="1" si="3590"/>
        <v>-6999.991018864348</v>
      </c>
      <c r="BT2055" s="62">
        <f t="shared" ca="1" si="3590"/>
        <v>-6999.9909440215506</v>
      </c>
      <c r="BU2055" s="62">
        <f t="shared" ca="1" si="3590"/>
        <v>-6999.9908685550636</v>
      </c>
      <c r="BV2055" s="62">
        <f t="shared" ca="1" si="3590"/>
        <v>-6999.9907924596891</v>
      </c>
      <c r="BW2055" s="62">
        <f t="shared" ca="1" si="3590"/>
        <v>-6999.9907157301868</v>
      </c>
      <c r="BX2055" s="62">
        <f t="shared" ca="1" si="3590"/>
        <v>-6999.9906383612715</v>
      </c>
      <c r="BY2055" s="62">
        <f t="shared" ca="1" si="3590"/>
        <v>-6999.9905603476154</v>
      </c>
      <c r="BZ2055" s="62">
        <f t="shared" ca="1" si="3590"/>
        <v>-6999.9904816838452</v>
      </c>
      <c r="CA2055" s="62">
        <f t="shared" ca="1" si="3590"/>
        <v>-6999.990402364544</v>
      </c>
      <c r="CB2055" s="62">
        <f t="shared" ca="1" si="3590"/>
        <v>-6999.9903223842484</v>
      </c>
      <c r="CC2055" s="62">
        <f t="shared" ca="1" si="3590"/>
        <v>-6999.9902417374506</v>
      </c>
      <c r="CD2055" s="62">
        <f t="shared" ca="1" si="3590"/>
        <v>-6999.9901604185961</v>
      </c>
      <c r="CE2055" s="62">
        <f t="shared" ref="CE2055:CL2055" ca="1" si="3591">CE2062-CE2058</f>
        <v>-6999.9900784220845</v>
      </c>
      <c r="CF2055" s="62">
        <f t="shared" ca="1" si="3591"/>
        <v>-6999.9899957422685</v>
      </c>
      <c r="CG2055" s="62">
        <f t="shared" ca="1" si="3591"/>
        <v>-6999.989912373454</v>
      </c>
      <c r="CH2055" s="62">
        <f t="shared" ca="1" si="3591"/>
        <v>-6999.9898283098992</v>
      </c>
      <c r="CI2055" s="62">
        <f t="shared" ca="1" si="3591"/>
        <v>-6999.9897435458151</v>
      </c>
      <c r="CJ2055" s="62">
        <f t="shared" ca="1" si="3591"/>
        <v>-6999.9896580753639</v>
      </c>
      <c r="CK2055" s="62">
        <f t="shared" ca="1" si="3591"/>
        <v>-6999.9895718926582</v>
      </c>
      <c r="CL2055" s="62">
        <f t="shared" ca="1" si="3591"/>
        <v>-6999.9894849917637</v>
      </c>
      <c r="CO2055" s="62" t="e">
        <f t="shared" ref="CO2055:DL2055" ca="1" si="3592">CO2062-CO2058</f>
        <v>#REF!</v>
      </c>
      <c r="CP2055" s="62" t="e">
        <f t="shared" ca="1" si="3592"/>
        <v>#REF!</v>
      </c>
      <c r="CQ2055" s="62" t="e">
        <f t="shared" ca="1" si="3592"/>
        <v>#REF!</v>
      </c>
      <c r="CR2055" s="62" t="e">
        <f t="shared" ca="1" si="3592"/>
        <v>#REF!</v>
      </c>
      <c r="CS2055" s="62" t="e">
        <f t="shared" ca="1" si="3592"/>
        <v>#REF!</v>
      </c>
      <c r="CT2055" s="62" t="e">
        <f t="shared" ca="1" si="3592"/>
        <v>#REF!</v>
      </c>
      <c r="CU2055" s="62" t="e">
        <f t="shared" ca="1" si="3592"/>
        <v>#REF!</v>
      </c>
      <c r="CV2055" s="62" t="e">
        <f t="shared" ca="1" si="3592"/>
        <v>#REF!</v>
      </c>
      <c r="CW2055" s="62" t="e">
        <f t="shared" ca="1" si="3592"/>
        <v>#REF!</v>
      </c>
      <c r="CX2055" s="62" t="e">
        <f t="shared" ca="1" si="3592"/>
        <v>#REF!</v>
      </c>
      <c r="CY2055" s="62" t="e">
        <f t="shared" ca="1" si="3592"/>
        <v>#REF!</v>
      </c>
      <c r="CZ2055" s="62" t="e">
        <f t="shared" ca="1" si="3592"/>
        <v>#REF!</v>
      </c>
      <c r="DA2055" s="62" t="e">
        <f t="shared" ca="1" si="3592"/>
        <v>#REF!</v>
      </c>
      <c r="DB2055" s="62" t="e">
        <f t="shared" ca="1" si="3592"/>
        <v>#REF!</v>
      </c>
      <c r="DC2055" s="62" t="e">
        <f t="shared" ca="1" si="3592"/>
        <v>#REF!</v>
      </c>
      <c r="DD2055" s="62" t="e">
        <f t="shared" ca="1" si="3592"/>
        <v>#REF!</v>
      </c>
      <c r="DE2055" s="62" t="e">
        <f t="shared" ca="1" si="3592"/>
        <v>#REF!</v>
      </c>
      <c r="DF2055" s="62" t="e">
        <f t="shared" ca="1" si="3592"/>
        <v>#REF!</v>
      </c>
      <c r="DG2055" s="62" t="e">
        <f t="shared" ca="1" si="3592"/>
        <v>#REF!</v>
      </c>
      <c r="DH2055" s="62" t="e">
        <f t="shared" ca="1" si="3592"/>
        <v>#REF!</v>
      </c>
      <c r="DI2055" s="62" t="e">
        <f t="shared" ca="1" si="3592"/>
        <v>#REF!</v>
      </c>
      <c r="DJ2055" s="62" t="e">
        <f t="shared" ca="1" si="3592"/>
        <v>#REF!</v>
      </c>
      <c r="DK2055" s="62" t="e">
        <f t="shared" ca="1" si="3592"/>
        <v>#REF!</v>
      </c>
      <c r="DL2055" s="62" t="e">
        <f t="shared" ca="1" si="3592"/>
        <v>#REF!</v>
      </c>
    </row>
    <row r="2056" spans="1:116" x14ac:dyDescent="0.4">
      <c r="A2056" s="98"/>
      <c r="C2056" t="s">
        <v>237</v>
      </c>
      <c r="D2056" t="s">
        <v>851</v>
      </c>
      <c r="E2056" t="str">
        <f t="shared" si="3493"/>
        <v>2056 DAMORT-S</v>
      </c>
      <c r="G2056" s="126" t="str">
        <f>"Debt - "&amp;SUBSTITUTE(G2044,":","")</f>
        <v>Debt - Simple amortizing debt</v>
      </c>
      <c r="I2056" s="74"/>
      <c r="J2056" s="74"/>
      <c r="K2056" s="33">
        <f t="shared" ref="K2056:P2056" ca="1" si="3593">SUMIF($4:$4,K$2,2056:2056)</f>
        <v>71215.932566636999</v>
      </c>
      <c r="L2056" s="33">
        <f t="shared" ca="1" si="3593"/>
        <v>114737.95292921364</v>
      </c>
      <c r="M2056" s="33">
        <f t="shared" ca="1" si="3593"/>
        <v>128759.03236560406</v>
      </c>
      <c r="N2056" s="33">
        <f t="shared" ca="1" si="3593"/>
        <v>128760.08328951467</v>
      </c>
      <c r="O2056" s="33">
        <f t="shared" ca="1" si="3593"/>
        <v>128760.1924579</v>
      </c>
      <c r="P2056" s="33">
        <f t="shared" ca="1" si="3593"/>
        <v>128760.31305764185</v>
      </c>
      <c r="R2056" s="53">
        <f>S2051</f>
        <v>1000</v>
      </c>
      <c r="S2056" s="93">
        <f ca="1">+S2051+S2052+S2054+S2055</f>
        <v>7808.5350024493</v>
      </c>
      <c r="T2056" s="93">
        <f t="shared" ref="T2056:CE2056" ca="1" si="3594">+T2051+T2052+T2054+T2055</f>
        <v>14447.937486228815</v>
      </c>
      <c r="U2056" s="93">
        <f t="shared" ca="1" si="3594"/>
        <v>20916.798013682965</v>
      </c>
      <c r="V2056" s="93">
        <f t="shared" ca="1" si="3594"/>
        <v>27203.934740380973</v>
      </c>
      <c r="W2056" s="93">
        <f t="shared" ca="1" si="3594"/>
        <v>33327.677296111273</v>
      </c>
      <c r="X2056" s="93">
        <f t="shared" ca="1" si="3594"/>
        <v>39276.580729449124</v>
      </c>
      <c r="Y2056" s="93">
        <f t="shared" ca="1" si="3594"/>
        <v>45049.188047707932</v>
      </c>
      <c r="Z2056" s="93">
        <f t="shared" ca="1" si="3594"/>
        <v>50644.030116595364</v>
      </c>
      <c r="AA2056" s="93">
        <f t="shared" ca="1" si="3594"/>
        <v>56059.625559033331</v>
      </c>
      <c r="AB2056" s="93">
        <f t="shared" ca="1" si="3594"/>
        <v>61294.480653134749</v>
      </c>
      <c r="AC2056" s="93">
        <f t="shared" ca="1" si="3594"/>
        <v>66347.089229330159</v>
      </c>
      <c r="AD2056" s="93">
        <f t="shared" ca="1" si="3594"/>
        <v>71215.932566636999</v>
      </c>
      <c r="AE2056" s="93">
        <f t="shared" ca="1" si="3594"/>
        <v>75899.479288064525</v>
      </c>
      <c r="AF2056" s="93">
        <f t="shared" ca="1" si="3594"/>
        <v>80396.185255147095</v>
      </c>
      <c r="AG2056" s="93">
        <f t="shared" ca="1" si="3594"/>
        <v>84704.493461598482</v>
      </c>
      <c r="AH2056" s="93">
        <f t="shared" ca="1" si="3594"/>
        <v>88822.8339260801</v>
      </c>
      <c r="AI2056" s="93">
        <f t="shared" ca="1" si="3594"/>
        <v>92749.62358407554</v>
      </c>
      <c r="AJ2056" s="93">
        <f t="shared" ca="1" si="3594"/>
        <v>96483.266178864083</v>
      </c>
      <c r="AK2056" s="93">
        <f t="shared" ca="1" si="3594"/>
        <v>100022.15215158567</v>
      </c>
      <c r="AL2056" s="93">
        <f t="shared" ca="1" si="3594"/>
        <v>103364.65853038974</v>
      </c>
      <c r="AM2056" s="93">
        <f t="shared" ca="1" si="3594"/>
        <v>106509.14881866032</v>
      </c>
      <c r="AN2056" s="93">
        <f t="shared" ca="1" si="3594"/>
        <v>109453.97288230962</v>
      </c>
      <c r="AO2056" s="93">
        <f t="shared" ca="1" si="3594"/>
        <v>112197.46683613247</v>
      </c>
      <c r="AP2056" s="93">
        <f t="shared" ca="1" si="3594"/>
        <v>114737.95292921364</v>
      </c>
      <c r="AQ2056" s="93">
        <f t="shared" ca="1" si="3594"/>
        <v>117073.73942938029</v>
      </c>
      <c r="AR2056" s="93">
        <f t="shared" ca="1" si="3594"/>
        <v>119203.12050669147</v>
      </c>
      <c r="AS2056" s="93">
        <f t="shared" ca="1" si="3594"/>
        <v>121124.37611595672</v>
      </c>
      <c r="AT2056" s="93">
        <f t="shared" ca="1" si="3594"/>
        <v>122835.77187827564</v>
      </c>
      <c r="AU2056" s="93">
        <f t="shared" ca="1" si="3594"/>
        <v>124335.55896159036</v>
      </c>
      <c r="AV2056" s="93">
        <f t="shared" ca="1" si="3594"/>
        <v>125621.9739602425</v>
      </c>
      <c r="AW2056" s="93">
        <f t="shared" ca="1" si="3594"/>
        <v>126693.23877352655</v>
      </c>
      <c r="AX2056" s="93">
        <f t="shared" ca="1" si="3594"/>
        <v>127547.56048323112</v>
      </c>
      <c r="AY2056" s="93">
        <f t="shared" ca="1" si="3594"/>
        <v>128183.13123015969</v>
      </c>
      <c r="AZ2056" s="93">
        <f t="shared" ca="1" si="3594"/>
        <v>128598.12808962246</v>
      </c>
      <c r="BA2056" s="93">
        <f t="shared" ca="1" si="3594"/>
        <v>128790.71294589058</v>
      </c>
      <c r="BB2056" s="93">
        <f t="shared" ca="1" si="3594"/>
        <v>128759.03236560406</v>
      </c>
      <c r="BC2056" s="93">
        <f t="shared" ca="1" si="3594"/>
        <v>128759.35496767567</v>
      </c>
      <c r="BD2056" s="93">
        <f t="shared" ca="1" si="3594"/>
        <v>128759.68025809785</v>
      </c>
      <c r="BE2056" s="93">
        <f t="shared" ca="1" si="3594"/>
        <v>128760.00825927357</v>
      </c>
      <c r="BF2056" s="93">
        <f t="shared" ca="1" si="3594"/>
        <v>128760.01632192047</v>
      </c>
      <c r="BG2056" s="93">
        <f t="shared" ca="1" si="3594"/>
        <v>128760.02445175609</v>
      </c>
      <c r="BH2056" s="93">
        <f t="shared" ca="1" si="3594"/>
        <v>128760.03264934036</v>
      </c>
      <c r="BI2056" s="93">
        <f t="shared" ca="1" si="3594"/>
        <v>128760.0409152378</v>
      </c>
      <c r="BJ2056" s="93">
        <f t="shared" ca="1" si="3594"/>
        <v>128760.04925001774</v>
      </c>
      <c r="BK2056" s="93">
        <f t="shared" ca="1" si="3594"/>
        <v>128760.05765425417</v>
      </c>
      <c r="BL2056" s="93">
        <f t="shared" ca="1" si="3594"/>
        <v>128760.06612852591</v>
      </c>
      <c r="BM2056" s="93">
        <f t="shared" ca="1" si="3594"/>
        <v>128760.07467341659</v>
      </c>
      <c r="BN2056" s="93">
        <f t="shared" ca="1" si="3594"/>
        <v>128760.08328951467</v>
      </c>
      <c r="BO2056" s="93">
        <f t="shared" ca="1" si="3594"/>
        <v>128760.09197741358</v>
      </c>
      <c r="BP2056" s="93">
        <f t="shared" ca="1" si="3594"/>
        <v>128760.10073771163</v>
      </c>
      <c r="BQ2056" s="93">
        <f t="shared" ca="1" si="3594"/>
        <v>128760.1095710122</v>
      </c>
      <c r="BR2056" s="93">
        <f t="shared" ca="1" si="3594"/>
        <v>128760.11847792359</v>
      </c>
      <c r="BS2056" s="93">
        <f t="shared" ca="1" si="3594"/>
        <v>128760.12745905924</v>
      </c>
      <c r="BT2056" s="93">
        <f t="shared" ca="1" si="3594"/>
        <v>128760.13651503768</v>
      </c>
      <c r="BU2056" s="93">
        <f t="shared" ca="1" si="3594"/>
        <v>128760.14564648262</v>
      </c>
      <c r="BV2056" s="93">
        <f t="shared" ca="1" si="3594"/>
        <v>128760.15485402293</v>
      </c>
      <c r="BW2056" s="93">
        <f t="shared" ca="1" si="3594"/>
        <v>128760.16413829273</v>
      </c>
      <c r="BX2056" s="93">
        <f t="shared" ca="1" si="3594"/>
        <v>128760.17349993145</v>
      </c>
      <c r="BY2056" s="93">
        <f t="shared" ca="1" si="3594"/>
        <v>128760.18293958384</v>
      </c>
      <c r="BZ2056" s="93">
        <f t="shared" ca="1" si="3594"/>
        <v>128760.1924579</v>
      </c>
      <c r="CA2056" s="93">
        <f t="shared" ca="1" si="3594"/>
        <v>128760.20205553545</v>
      </c>
      <c r="CB2056" s="93">
        <f t="shared" ca="1" si="3594"/>
        <v>128760.2117331512</v>
      </c>
      <c r="CC2056" s="93">
        <f t="shared" ca="1" si="3594"/>
        <v>128760.22149141374</v>
      </c>
      <c r="CD2056" s="93">
        <f t="shared" ca="1" si="3594"/>
        <v>128760.23133099514</v>
      </c>
      <c r="CE2056" s="93">
        <f t="shared" ca="1" si="3594"/>
        <v>128760.24125257308</v>
      </c>
      <c r="CF2056" s="93">
        <f t="shared" ref="CF2056:DL2056" ca="1" si="3595">+CF2051+CF2052+CF2054+CF2055</f>
        <v>128760.25125683082</v>
      </c>
      <c r="CG2056" s="93">
        <f t="shared" ca="1" si="3595"/>
        <v>128760.26134445737</v>
      </c>
      <c r="CH2056" s="93">
        <f t="shared" ca="1" si="3595"/>
        <v>128760.27151614746</v>
      </c>
      <c r="CI2056" s="93">
        <f t="shared" ca="1" si="3595"/>
        <v>128760.28177260167</v>
      </c>
      <c r="CJ2056" s="93">
        <f t="shared" ca="1" si="3595"/>
        <v>128760.29211452628</v>
      </c>
      <c r="CK2056" s="93">
        <f t="shared" ca="1" si="3595"/>
        <v>128760.30254263361</v>
      </c>
      <c r="CL2056" s="93">
        <f t="shared" ca="1" si="3595"/>
        <v>128760.31305764185</v>
      </c>
      <c r="CM2056" s="93" t="e">
        <f t="shared" ca="1" si="3595"/>
        <v>#REF!</v>
      </c>
      <c r="CN2056" s="93" t="e">
        <f t="shared" ca="1" si="3595"/>
        <v>#REF!</v>
      </c>
      <c r="CO2056" s="93" t="e">
        <f t="shared" ca="1" si="3595"/>
        <v>#REF!</v>
      </c>
      <c r="CP2056" s="93" t="e">
        <f t="shared" ca="1" si="3595"/>
        <v>#REF!</v>
      </c>
      <c r="CQ2056" s="93" t="e">
        <f t="shared" ca="1" si="3595"/>
        <v>#REF!</v>
      </c>
      <c r="CR2056" s="93" t="e">
        <f t="shared" ca="1" si="3595"/>
        <v>#REF!</v>
      </c>
      <c r="CS2056" s="93" t="e">
        <f t="shared" ca="1" si="3595"/>
        <v>#REF!</v>
      </c>
      <c r="CT2056" s="93" t="e">
        <f t="shared" ca="1" si="3595"/>
        <v>#REF!</v>
      </c>
      <c r="CU2056" s="93" t="e">
        <f t="shared" ca="1" si="3595"/>
        <v>#REF!</v>
      </c>
      <c r="CV2056" s="93" t="e">
        <f t="shared" ca="1" si="3595"/>
        <v>#REF!</v>
      </c>
      <c r="CW2056" s="93" t="e">
        <f t="shared" ca="1" si="3595"/>
        <v>#REF!</v>
      </c>
      <c r="CX2056" s="93" t="e">
        <f t="shared" ca="1" si="3595"/>
        <v>#REF!</v>
      </c>
      <c r="CY2056" s="93" t="e">
        <f t="shared" ca="1" si="3595"/>
        <v>#REF!</v>
      </c>
      <c r="CZ2056" s="93" t="e">
        <f t="shared" ca="1" si="3595"/>
        <v>#REF!</v>
      </c>
      <c r="DA2056" s="93" t="e">
        <f t="shared" ca="1" si="3595"/>
        <v>#REF!</v>
      </c>
      <c r="DB2056" s="93" t="e">
        <f t="shared" ca="1" si="3595"/>
        <v>#REF!</v>
      </c>
      <c r="DC2056" s="93" t="e">
        <f t="shared" ca="1" si="3595"/>
        <v>#REF!</v>
      </c>
      <c r="DD2056" s="93" t="e">
        <f t="shared" ca="1" si="3595"/>
        <v>#REF!</v>
      </c>
      <c r="DE2056" s="93" t="e">
        <f t="shared" ca="1" si="3595"/>
        <v>#REF!</v>
      </c>
      <c r="DF2056" s="93" t="e">
        <f t="shared" ca="1" si="3595"/>
        <v>#REF!</v>
      </c>
      <c r="DG2056" s="93" t="e">
        <f t="shared" ca="1" si="3595"/>
        <v>#REF!</v>
      </c>
      <c r="DH2056" s="93" t="e">
        <f t="shared" ca="1" si="3595"/>
        <v>#REF!</v>
      </c>
      <c r="DI2056" s="93" t="e">
        <f t="shared" ca="1" si="3595"/>
        <v>#REF!</v>
      </c>
      <c r="DJ2056" s="93" t="e">
        <f t="shared" ca="1" si="3595"/>
        <v>#REF!</v>
      </c>
      <c r="DK2056" s="93" t="e">
        <f t="shared" ca="1" si="3595"/>
        <v>#REF!</v>
      </c>
      <c r="DL2056" s="93" t="e">
        <f t="shared" ca="1" si="3595"/>
        <v>#REF!</v>
      </c>
    </row>
    <row r="2057" spans="1:116" x14ac:dyDescent="0.4">
      <c r="A2057" s="98"/>
      <c r="B2057" s="59"/>
      <c r="C2057" s="59"/>
      <c r="D2057" t="s">
        <v>851</v>
      </c>
      <c r="E2057" t="str">
        <f t="shared" si="3493"/>
        <v>2057 DAMORT-S</v>
      </c>
      <c r="G2057" s="125"/>
      <c r="R2057"/>
      <c r="S2057" s="62"/>
      <c r="T2057" s="62"/>
      <c r="U2057" s="62"/>
      <c r="V2057" s="62"/>
      <c r="W2057" s="62"/>
      <c r="X2057" s="62"/>
      <c r="Y2057" s="62"/>
      <c r="Z2057" s="62"/>
      <c r="AA2057" s="62"/>
      <c r="AB2057" s="62"/>
      <c r="AC2057" s="62"/>
      <c r="AD2057" s="62"/>
      <c r="AE2057" s="62"/>
      <c r="AF2057" s="62"/>
      <c r="AG2057" s="62"/>
      <c r="AH2057" s="62"/>
      <c r="AI2057" s="62"/>
      <c r="AJ2057" s="62"/>
      <c r="AK2057" s="62"/>
      <c r="AL2057" s="62"/>
      <c r="AM2057" s="62"/>
      <c r="AN2057" s="62"/>
      <c r="AO2057" s="62"/>
      <c r="AP2057" s="62"/>
      <c r="AQ2057" s="62"/>
      <c r="AR2057" s="62"/>
      <c r="AS2057" s="62"/>
      <c r="AT2057" s="62"/>
      <c r="AU2057" s="62"/>
      <c r="AV2057" s="62"/>
      <c r="AW2057" s="62"/>
      <c r="AX2057" s="62"/>
      <c r="AY2057" s="62"/>
      <c r="AZ2057" s="62"/>
      <c r="BA2057" s="62"/>
      <c r="BB2057" s="62"/>
      <c r="BC2057" s="62"/>
      <c r="BD2057" s="62"/>
      <c r="BE2057" s="62"/>
      <c r="BF2057" s="62"/>
      <c r="BG2057" s="62"/>
      <c r="BH2057" s="62"/>
      <c r="BI2057" s="62"/>
      <c r="BJ2057" s="62"/>
      <c r="BK2057" s="62"/>
      <c r="BL2057" s="62"/>
      <c r="BM2057" s="62"/>
      <c r="BN2057" s="62"/>
      <c r="BO2057" s="62"/>
      <c r="BP2057" s="62"/>
      <c r="BQ2057" s="62"/>
      <c r="BR2057" s="62"/>
      <c r="BS2057" s="62"/>
      <c r="BT2057" s="62"/>
      <c r="BU2057" s="62"/>
      <c r="BV2057" s="62"/>
      <c r="BW2057" s="62"/>
      <c r="BX2057" s="62"/>
      <c r="BY2057" s="62"/>
      <c r="BZ2057" s="62"/>
      <c r="CA2057" s="62"/>
      <c r="CB2057" s="62"/>
      <c r="CC2057" s="62"/>
      <c r="CD2057" s="62"/>
      <c r="CE2057" s="62"/>
      <c r="CF2057" s="62"/>
      <c r="CG2057" s="62"/>
      <c r="CH2057" s="62"/>
      <c r="CI2057" s="62"/>
      <c r="CJ2057" s="62"/>
      <c r="CK2057" s="62"/>
      <c r="CL2057" s="62"/>
      <c r="CO2057" s="62"/>
      <c r="CP2057" s="62"/>
      <c r="CQ2057" s="62"/>
      <c r="CR2057" s="62"/>
      <c r="CS2057" s="62"/>
      <c r="CT2057" s="62"/>
      <c r="CU2057" s="62"/>
      <c r="CV2057" s="62"/>
      <c r="CW2057" s="62"/>
      <c r="CX2057" s="62"/>
      <c r="CY2057" s="62"/>
      <c r="CZ2057" s="62"/>
      <c r="DA2057" s="62"/>
      <c r="DB2057" s="62"/>
      <c r="DC2057" s="62"/>
      <c r="DD2057" s="62"/>
      <c r="DE2057" s="62"/>
      <c r="DF2057" s="62"/>
      <c r="DG2057" s="62"/>
      <c r="DH2057" s="62"/>
      <c r="DI2057" s="62"/>
      <c r="DJ2057" s="62"/>
      <c r="DK2057" s="62"/>
      <c r="DL2057" s="62"/>
    </row>
    <row r="2058" spans="1:116" x14ac:dyDescent="0.4">
      <c r="A2058" s="98"/>
      <c r="B2058" s="57"/>
      <c r="C2058" t="s">
        <v>228</v>
      </c>
      <c r="D2058" t="s">
        <v>851</v>
      </c>
      <c r="E2058" t="str">
        <f t="shared" si="3493"/>
        <v>2058 DAMORT-S</v>
      </c>
      <c r="F2058" s="27"/>
      <c r="G2058" s="126" t="str">
        <f>"Interest expense - "&amp;SUBSTITUTE(G2044,":","")</f>
        <v>Interest expense - Simple amortizing debt</v>
      </c>
      <c r="J2058" s="93">
        <f>SUMIF($5:$5,I$2,2056:2056)</f>
        <v>0</v>
      </c>
      <c r="K2058" s="28">
        <f t="shared" ref="K2058:P2058" ca="1" si="3596">SUMIF($3:$3,K$2,2058:2058)</f>
        <v>-4228.1189739508663</v>
      </c>
      <c r="L2058" s="28">
        <f t="shared" ca="1" si="3596"/>
        <v>-10048.563445662872</v>
      </c>
      <c r="M2058" s="28">
        <f t="shared" ca="1" si="3596"/>
        <v>-13072.947210864844</v>
      </c>
      <c r="N2058" s="28">
        <f t="shared" ca="1" si="3596"/>
        <v>-13576.056982459339</v>
      </c>
      <c r="O2058" s="28">
        <f t="shared" ca="1" si="3596"/>
        <v>-13576.083242549887</v>
      </c>
      <c r="P2058" s="28">
        <f t="shared" ca="1" si="3596"/>
        <v>-13576.094673906382</v>
      </c>
      <c r="R2058" s="27"/>
      <c r="S2058" s="93">
        <f t="shared" ref="S2058:AX2058" ca="1" si="3597">-SUM(S2051:S2054)*$H2047/12</f>
        <v>-66.672499999999999</v>
      </c>
      <c r="T2058" s="93">
        <f t="shared" ca="1" si="3597"/>
        <v>-123.41029168707752</v>
      </c>
      <c r="U2058" s="93">
        <f t="shared" ca="1" si="3597"/>
        <v>-178.73864571857348</v>
      </c>
      <c r="V2058" s="93">
        <f t="shared" ca="1" si="3597"/>
        <v>-232.56248344735806</v>
      </c>
      <c r="W2058" s="93">
        <f t="shared" ca="1" si="3597"/>
        <v>-285.03862283650807</v>
      </c>
      <c r="X2058" s="93">
        <f t="shared" ca="1" si="3597"/>
        <v>-336.06981080092726</v>
      </c>
      <c r="Y2058" s="93">
        <f t="shared" ca="1" si="3597"/>
        <v>-385.64400607874268</v>
      </c>
      <c r="Z2058" s="93">
        <f t="shared" ca="1" si="3597"/>
        <v>-433.7490670642328</v>
      </c>
      <c r="AA2058" s="93">
        <f t="shared" ca="1" si="3597"/>
        <v>-480.37275097162802</v>
      </c>
      <c r="AB2058" s="93">
        <f t="shared" ca="1" si="3597"/>
        <v>-525.50271299194446</v>
      </c>
      <c r="AC2058" s="93">
        <f t="shared" ca="1" si="3597"/>
        <v>-569.12650544278961</v>
      </c>
      <c r="AD2058" s="93">
        <f t="shared" ca="1" si="3597"/>
        <v>-611.23157691108463</v>
      </c>
      <c r="AE2058" s="93">
        <f t="shared" ca="1" si="3597"/>
        <v>-651.8052713886417</v>
      </c>
      <c r="AF2058" s="93">
        <f t="shared" ca="1" si="3597"/>
        <v>-690.83482740053762</v>
      </c>
      <c r="AG2058" s="93">
        <f t="shared" ca="1" si="3597"/>
        <v>-728.30737712622579</v>
      </c>
      <c r="AH2058" s="93">
        <f t="shared" ca="1" si="3597"/>
        <v>-764.20994551332069</v>
      </c>
      <c r="AI2058" s="93">
        <f t="shared" ca="1" si="3597"/>
        <v>-798.52944938400094</v>
      </c>
      <c r="AJ2058" s="93">
        <f t="shared" ca="1" si="3597"/>
        <v>-831.25269653396288</v>
      </c>
      <c r="AK2058" s="93">
        <f t="shared" ca="1" si="3597"/>
        <v>-862.36638482386741</v>
      </c>
      <c r="AL2058" s="93">
        <f t="shared" ca="1" si="3597"/>
        <v>-891.85710126321408</v>
      </c>
      <c r="AM2058" s="93">
        <f t="shared" ca="1" si="3597"/>
        <v>-919.71132108658128</v>
      </c>
      <c r="AN2058" s="93">
        <f t="shared" ca="1" si="3597"/>
        <v>-945.9154068221693</v>
      </c>
      <c r="AO2058" s="93">
        <f t="shared" ca="1" si="3597"/>
        <v>-970.45560735258016</v>
      </c>
      <c r="AP2058" s="93">
        <f t="shared" ca="1" si="3597"/>
        <v>-993.31805696777064</v>
      </c>
      <c r="AQ2058" s="93">
        <f t="shared" ca="1" si="3597"/>
        <v>-1014.4887744101137</v>
      </c>
      <c r="AR2058" s="93">
        <f t="shared" ca="1" si="3597"/>
        <v>-1033.9536619115024</v>
      </c>
      <c r="AS2058" s="93">
        <f t="shared" ca="1" si="3597"/>
        <v>-1051.6985042224289</v>
      </c>
      <c r="AT2058" s="93">
        <f t="shared" ca="1" si="3597"/>
        <v>-1067.7089676329726</v>
      </c>
      <c r="AU2058" s="93">
        <f t="shared" ca="1" si="3597"/>
        <v>-1081.9705989856304</v>
      </c>
      <c r="AV2058" s="93">
        <f t="shared" ca="1" si="3597"/>
        <v>-1094.4688246799196</v>
      </c>
      <c r="AW2058" s="93">
        <f t="shared" ca="1" si="3597"/>
        <v>-1105.1889496686877</v>
      </c>
      <c r="AX2058" s="93">
        <f t="shared" ca="1" si="3597"/>
        <v>-1114.1161564460549</v>
      </c>
      <c r="AY2058" s="93">
        <f t="shared" ref="AY2058:CD2058" ca="1" si="3598">-SUM(AY2051:AY2054)*$H2047/12</f>
        <v>-1121.235504026926</v>
      </c>
      <c r="AZ2058" s="93">
        <f t="shared" ca="1" si="3598"/>
        <v>-1126.5319269179975</v>
      </c>
      <c r="BA2058" s="93">
        <f t="shared" ca="1" si="3598"/>
        <v>-1129.9902340801875</v>
      </c>
      <c r="BB2058" s="93">
        <f t="shared" ca="1" si="3598"/>
        <v>-1131.5951078824216</v>
      </c>
      <c r="BC2058" s="93">
        <f t="shared" ca="1" si="3598"/>
        <v>-1131.3311030467007</v>
      </c>
      <c r="BD2058" s="93">
        <f t="shared" ca="1" si="3598"/>
        <v>-1131.3337913972973</v>
      </c>
      <c r="BE2058" s="93">
        <f t="shared" ca="1" si="3598"/>
        <v>-1131.3365021508155</v>
      </c>
      <c r="BF2058" s="93">
        <f t="shared" ca="1" si="3598"/>
        <v>-1131.3392354939467</v>
      </c>
      <c r="BG2058" s="93">
        <f t="shared" ca="1" si="3598"/>
        <v>-1131.3393026826707</v>
      </c>
      <c r="BH2058" s="93">
        <f t="shared" ca="1" si="3598"/>
        <v>-1131.3393704313009</v>
      </c>
      <c r="BI2058" s="93">
        <f t="shared" ca="1" si="3598"/>
        <v>-1131.339438744503</v>
      </c>
      <c r="BJ2058" s="93">
        <f t="shared" ca="1" si="3598"/>
        <v>-1131.3395076269819</v>
      </c>
      <c r="BK2058" s="93">
        <f t="shared" ca="1" si="3598"/>
        <v>-1131.3395770834813</v>
      </c>
      <c r="BL2058" s="93">
        <f t="shared" ca="1" si="3598"/>
        <v>-1131.339647118785</v>
      </c>
      <c r="BM2058" s="93">
        <f t="shared" ca="1" si="3598"/>
        <v>-1131.3397177377162</v>
      </c>
      <c r="BN2058" s="93">
        <f t="shared" ca="1" si="3598"/>
        <v>-1131.3397889451383</v>
      </c>
      <c r="BO2058" s="93">
        <f t="shared" ca="1" si="3598"/>
        <v>-1131.3398607459558</v>
      </c>
      <c r="BP2058" s="93">
        <f t="shared" ca="1" si="3598"/>
        <v>-1131.3399331451133</v>
      </c>
      <c r="BQ2058" s="93">
        <f t="shared" ca="1" si="3598"/>
        <v>-1131.3400061475973</v>
      </c>
      <c r="BR2058" s="93">
        <f t="shared" ca="1" si="3598"/>
        <v>-1131.3400797584352</v>
      </c>
      <c r="BS2058" s="93">
        <f t="shared" ca="1" si="3598"/>
        <v>-1131.3401539826966</v>
      </c>
      <c r="BT2058" s="93">
        <f t="shared" ca="1" si="3598"/>
        <v>-1131.3402288254938</v>
      </c>
      <c r="BU2058" s="93">
        <f t="shared" ca="1" si="3598"/>
        <v>-1131.3403042919808</v>
      </c>
      <c r="BV2058" s="93">
        <f t="shared" ca="1" si="3598"/>
        <v>-1131.3403803873553</v>
      </c>
      <c r="BW2058" s="93">
        <f t="shared" ca="1" si="3598"/>
        <v>-1131.3404571168578</v>
      </c>
      <c r="BX2058" s="93">
        <f t="shared" ca="1" si="3598"/>
        <v>-1131.3405344857729</v>
      </c>
      <c r="BY2058" s="93">
        <f t="shared" ca="1" si="3598"/>
        <v>-1131.340612499429</v>
      </c>
      <c r="BZ2058" s="93">
        <f t="shared" ca="1" si="3598"/>
        <v>-1131.3406911631989</v>
      </c>
      <c r="CA2058" s="93">
        <f t="shared" ca="1" si="3598"/>
        <v>-1131.3407704825001</v>
      </c>
      <c r="CB2058" s="93">
        <f t="shared" ca="1" si="3598"/>
        <v>-1131.3408504627957</v>
      </c>
      <c r="CC2058" s="93">
        <f t="shared" ca="1" si="3598"/>
        <v>-1131.3409311095936</v>
      </c>
      <c r="CD2058" s="93">
        <f t="shared" ca="1" si="3598"/>
        <v>-1131.341012428448</v>
      </c>
      <c r="CE2058" s="93">
        <f t="shared" ref="CE2058:CL2058" ca="1" si="3599">-SUM(CE2051:CE2054)*$H2047/12</f>
        <v>-1131.3410944249597</v>
      </c>
      <c r="CF2058" s="93">
        <f t="shared" ca="1" si="3599"/>
        <v>-1131.3411771047759</v>
      </c>
      <c r="CG2058" s="93">
        <f t="shared" ca="1" si="3599"/>
        <v>-1131.3412604735902</v>
      </c>
      <c r="CH2058" s="93">
        <f t="shared" ca="1" si="3599"/>
        <v>-1131.341344537145</v>
      </c>
      <c r="CI2058" s="93">
        <f t="shared" ca="1" si="3599"/>
        <v>-1131.341429301229</v>
      </c>
      <c r="CJ2058" s="93">
        <f t="shared" ca="1" si="3599"/>
        <v>-1131.3415147716805</v>
      </c>
      <c r="CK2058" s="93">
        <f t="shared" ca="1" si="3599"/>
        <v>-1131.3416009543857</v>
      </c>
      <c r="CL2058" s="93">
        <f t="shared" ca="1" si="3599"/>
        <v>-1131.3416878552803</v>
      </c>
      <c r="CN2058" s="93">
        <f>SUMIF($5:$5,CN$2,2056:2056)</f>
        <v>0</v>
      </c>
      <c r="CO2058" s="93" t="e">
        <f t="shared" ref="CO2058:CX2058" ca="1" si="3600">-SUM(CO2051:CO2054)*$H2047/CO$5</f>
        <v>#REF!</v>
      </c>
      <c r="CP2058" s="93" t="e">
        <f t="shared" ca="1" si="3600"/>
        <v>#REF!</v>
      </c>
      <c r="CQ2058" s="93" t="e">
        <f t="shared" ca="1" si="3600"/>
        <v>#REF!</v>
      </c>
      <c r="CR2058" s="93" t="e">
        <f t="shared" ca="1" si="3600"/>
        <v>#REF!</v>
      </c>
      <c r="CS2058" s="93" t="e">
        <f t="shared" ca="1" si="3600"/>
        <v>#REF!</v>
      </c>
      <c r="CT2058" s="93" t="e">
        <f t="shared" ca="1" si="3600"/>
        <v>#REF!</v>
      </c>
      <c r="CU2058" s="93" t="e">
        <f t="shared" ca="1" si="3600"/>
        <v>#REF!</v>
      </c>
      <c r="CV2058" s="93" t="e">
        <f t="shared" ca="1" si="3600"/>
        <v>#REF!</v>
      </c>
      <c r="CW2058" s="93" t="e">
        <f t="shared" ca="1" si="3600"/>
        <v>#REF!</v>
      </c>
      <c r="CX2058" s="93" t="e">
        <f t="shared" ca="1" si="3600"/>
        <v>#REF!</v>
      </c>
      <c r="CY2058" s="93" t="e">
        <f ca="1">-SUM(CY2051:CY2054)*$H2047/CL$5</f>
        <v>#REF!</v>
      </c>
      <c r="CZ2058" s="93" t="e">
        <f t="shared" ref="CZ2058:DL2058" ca="1" si="3601">-SUM(CZ2051:CZ2054)*$H2047/CZ$5</f>
        <v>#REF!</v>
      </c>
      <c r="DA2058" s="93" t="e">
        <f t="shared" ca="1" si="3601"/>
        <v>#REF!</v>
      </c>
      <c r="DB2058" s="93" t="e">
        <f t="shared" ca="1" si="3601"/>
        <v>#REF!</v>
      </c>
      <c r="DC2058" s="93" t="e">
        <f t="shared" ca="1" si="3601"/>
        <v>#REF!</v>
      </c>
      <c r="DD2058" s="93" t="e">
        <f t="shared" ca="1" si="3601"/>
        <v>#REF!</v>
      </c>
      <c r="DE2058" s="93" t="e">
        <f t="shared" ca="1" si="3601"/>
        <v>#REF!</v>
      </c>
      <c r="DF2058" s="93" t="e">
        <f t="shared" ca="1" si="3601"/>
        <v>#REF!</v>
      </c>
      <c r="DG2058" s="93" t="e">
        <f t="shared" ca="1" si="3601"/>
        <v>#REF!</v>
      </c>
      <c r="DH2058" s="93" t="e">
        <f t="shared" ca="1" si="3601"/>
        <v>#REF!</v>
      </c>
      <c r="DI2058" s="93" t="e">
        <f t="shared" ca="1" si="3601"/>
        <v>#REF!</v>
      </c>
      <c r="DJ2058" s="93" t="e">
        <f t="shared" ca="1" si="3601"/>
        <v>#REF!</v>
      </c>
      <c r="DK2058" s="93" t="e">
        <f t="shared" ca="1" si="3601"/>
        <v>#REF!</v>
      </c>
      <c r="DL2058" s="93" t="e">
        <f t="shared" ca="1" si="3601"/>
        <v>#REF!</v>
      </c>
    </row>
    <row r="2059" spans="1:116" x14ac:dyDescent="0.4">
      <c r="A2059" s="99"/>
      <c r="B2059" s="57" t="s">
        <v>244</v>
      </c>
      <c r="C2059" s="57"/>
      <c r="D2059" t="s">
        <v>851</v>
      </c>
      <c r="E2059" t="str">
        <f t="shared" si="3493"/>
        <v>2059 DAMORT-S</v>
      </c>
      <c r="G2059" s="125"/>
      <c r="R2059"/>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c r="AX2059" s="1"/>
      <c r="AY2059" s="1"/>
      <c r="AZ2059" s="1"/>
      <c r="BA2059" s="1"/>
      <c r="BB2059" s="1"/>
      <c r="BC2059" s="1"/>
      <c r="BD2059" s="1"/>
      <c r="BE2059" s="1"/>
      <c r="BF2059" s="1"/>
      <c r="BG2059" s="1"/>
      <c r="BH2059" s="1"/>
      <c r="BI2059" s="1"/>
      <c r="BJ2059" s="1"/>
      <c r="BK2059" s="1"/>
      <c r="BL2059" s="1"/>
      <c r="BM2059" s="1"/>
      <c r="BN2059" s="1"/>
      <c r="BO2059" s="1"/>
      <c r="BP2059" s="1"/>
      <c r="BQ2059" s="1"/>
      <c r="BR2059" s="1"/>
      <c r="BS2059" s="1"/>
      <c r="BT2059" s="1"/>
      <c r="BU2059" s="1"/>
      <c r="BV2059" s="1"/>
      <c r="BW2059" s="1"/>
      <c r="BX2059" s="1"/>
      <c r="BY2059" s="1"/>
      <c r="BZ2059" s="1"/>
      <c r="CA2059" s="1"/>
      <c r="CB2059" s="1"/>
      <c r="CC2059" s="1"/>
      <c r="CD2059" s="1"/>
      <c r="CE2059" s="1"/>
      <c r="CF2059" s="1"/>
      <c r="CG2059" s="1"/>
      <c r="CH2059" s="1"/>
      <c r="CI2059" s="1"/>
      <c r="CJ2059" s="1"/>
      <c r="CK2059" s="1"/>
      <c r="CL2059" s="1"/>
      <c r="CO2059" s="1"/>
      <c r="CP2059" s="1"/>
      <c r="CQ2059" s="1"/>
      <c r="CR2059" s="1"/>
      <c r="CS2059" s="1"/>
      <c r="CT2059" s="1"/>
      <c r="CU2059" s="1"/>
      <c r="CV2059" s="1"/>
      <c r="CW2059" s="1"/>
      <c r="CX2059" s="1"/>
      <c r="CY2059" s="1"/>
      <c r="CZ2059" s="1"/>
      <c r="DA2059" s="1"/>
      <c r="DB2059" s="1"/>
      <c r="DC2059" s="1"/>
      <c r="DD2059" s="1"/>
      <c r="DE2059" s="1"/>
      <c r="DF2059" s="1"/>
      <c r="DG2059" s="1"/>
      <c r="DH2059" s="1"/>
      <c r="DI2059" s="1"/>
      <c r="DJ2059" s="1"/>
      <c r="DK2059" s="1"/>
      <c r="DL2059" s="1"/>
    </row>
    <row r="2060" spans="1:116" x14ac:dyDescent="0.4">
      <c r="A2060" s="99"/>
      <c r="B2060" s="57"/>
      <c r="C2060" s="57"/>
      <c r="D2060" t="s">
        <v>851</v>
      </c>
      <c r="E2060" t="str">
        <f t="shared" si="3493"/>
        <v>2060 DAMORT-S</v>
      </c>
      <c r="G2060" s="95" t="s">
        <v>291</v>
      </c>
      <c r="R2060"/>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c r="AX2060" s="1"/>
      <c r="AY2060" s="1"/>
      <c r="AZ2060" s="1"/>
      <c r="BA2060" s="1"/>
      <c r="BB2060" s="1"/>
      <c r="BC2060" s="1"/>
      <c r="BD2060" s="1"/>
      <c r="BE2060" s="1"/>
      <c r="BF2060" s="1"/>
      <c r="BG2060" s="1"/>
      <c r="BH2060" s="1"/>
      <c r="BI2060" s="1"/>
      <c r="BJ2060" s="1"/>
      <c r="BK2060" s="1"/>
      <c r="BL2060" s="1"/>
      <c r="BM2060" s="1"/>
      <c r="BN2060" s="1"/>
      <c r="BO2060" s="1"/>
      <c r="BP2060" s="1"/>
      <c r="BQ2060" s="1"/>
      <c r="BR2060" s="1"/>
      <c r="BS2060" s="1"/>
      <c r="BT2060" s="1"/>
      <c r="BU2060" s="1"/>
      <c r="BV2060" s="1"/>
      <c r="BW2060" s="1"/>
      <c r="BX2060" s="1"/>
      <c r="BY2060" s="1"/>
      <c r="BZ2060" s="1"/>
      <c r="CA2060" s="1"/>
      <c r="CB2060" s="1"/>
      <c r="CC2060" s="1"/>
      <c r="CD2060" s="1"/>
      <c r="CE2060" s="1"/>
      <c r="CF2060" s="1"/>
      <c r="CG2060" s="1"/>
      <c r="CH2060" s="1"/>
      <c r="CI2060" s="1"/>
      <c r="CJ2060" s="1"/>
      <c r="CK2060" s="1"/>
      <c r="CL2060" s="1"/>
      <c r="CO2060" s="1"/>
      <c r="CP2060" s="1"/>
      <c r="CQ2060" s="1"/>
      <c r="CR2060" s="1"/>
      <c r="CS2060" s="1"/>
      <c r="CT2060" s="1"/>
      <c r="CU2060" s="1"/>
      <c r="CV2060" s="1"/>
      <c r="CW2060" s="1"/>
      <c r="CX2060" s="1"/>
      <c r="CY2060" s="1"/>
      <c r="CZ2060" s="1"/>
      <c r="DA2060" s="1"/>
      <c r="DB2060" s="1"/>
      <c r="DC2060" s="1"/>
      <c r="DD2060" s="1"/>
      <c r="DE2060" s="1"/>
      <c r="DF2060" s="1"/>
      <c r="DG2060" s="1"/>
      <c r="DH2060" s="1"/>
      <c r="DI2060" s="1"/>
      <c r="DJ2060" s="1"/>
      <c r="DK2060" s="1"/>
      <c r="DL2060" s="1"/>
    </row>
    <row r="2061" spans="1:116" x14ac:dyDescent="0.4">
      <c r="A2061" s="99"/>
      <c r="B2061" s="57"/>
      <c r="C2061" s="57"/>
      <c r="D2061" t="s">
        <v>851</v>
      </c>
      <c r="E2061" t="str">
        <f t="shared" si="3493"/>
        <v>2061 DAMORT-S</v>
      </c>
      <c r="G2061" s="158" t="s">
        <v>292</v>
      </c>
      <c r="J2061" s="81">
        <f>SUMIF($5:$5,I$2,2059:2059)</f>
        <v>0</v>
      </c>
      <c r="K2061" s="37">
        <f t="shared" ref="K2061:P2061" ca="1" si="3602">SUMIF($3:$3,K$2,2061:2061)</f>
        <v>-2742.3882396042477</v>
      </c>
      <c r="L2061" s="37">
        <f t="shared" ca="1" si="3602"/>
        <v>-2710.4437242823483</v>
      </c>
      <c r="M2061" s="37">
        <f t="shared" ca="1" si="3602"/>
        <v>-2710.4437242823483</v>
      </c>
      <c r="N2061" s="37">
        <f t="shared" ca="1" si="3602"/>
        <v>-2710.4437242823483</v>
      </c>
      <c r="O2061" s="37">
        <f t="shared" ca="1" si="3602"/>
        <v>-2710.4437242823483</v>
      </c>
      <c r="P2061" s="37">
        <f t="shared" ca="1" si="3602"/>
        <v>-2710.4437242823483</v>
      </c>
      <c r="R2061" s="53"/>
      <c r="S2061" s="94">
        <f ca="1">+PMT($H2047/12,$H2046,S2052+S2054+S2051,0)</f>
        <v>-258.13749755069989</v>
      </c>
      <c r="T2061" s="94">
        <f t="shared" ref="T2061:AY2061" ca="1" si="3603">+PMT($H2047/12,$H2046,T2052+T2054,0)</f>
        <v>-225.8703103568624</v>
      </c>
      <c r="U2061" s="94">
        <f t="shared" ca="1" si="3603"/>
        <v>-225.8703103568624</v>
      </c>
      <c r="V2061" s="94">
        <f t="shared" ca="1" si="3603"/>
        <v>-225.54763848492402</v>
      </c>
      <c r="W2061" s="94">
        <f t="shared" ca="1" si="3603"/>
        <v>-225.8703103568624</v>
      </c>
      <c r="X2061" s="94">
        <f t="shared" ca="1" si="3603"/>
        <v>-225.8703103568624</v>
      </c>
      <c r="Y2061" s="94">
        <f t="shared" ca="1" si="3603"/>
        <v>-225.8703103568624</v>
      </c>
      <c r="Z2061" s="94">
        <f t="shared" ca="1" si="3603"/>
        <v>-225.8703103568624</v>
      </c>
      <c r="AA2061" s="94">
        <f t="shared" ca="1" si="3603"/>
        <v>-225.8703103568624</v>
      </c>
      <c r="AB2061" s="94">
        <f t="shared" ca="1" si="3603"/>
        <v>-225.8703103568624</v>
      </c>
      <c r="AC2061" s="94">
        <f t="shared" ca="1" si="3603"/>
        <v>-225.8703103568624</v>
      </c>
      <c r="AD2061" s="94">
        <f t="shared" ca="1" si="3603"/>
        <v>-225.8703103568624</v>
      </c>
      <c r="AE2061" s="94">
        <f t="shared" ca="1" si="3603"/>
        <v>-225.8703103568624</v>
      </c>
      <c r="AF2061" s="94">
        <f t="shared" ca="1" si="3603"/>
        <v>-225.8703103568624</v>
      </c>
      <c r="AG2061" s="94">
        <f t="shared" ca="1" si="3603"/>
        <v>-225.8703103568624</v>
      </c>
      <c r="AH2061" s="94">
        <f t="shared" ca="1" si="3603"/>
        <v>-225.8703103568624</v>
      </c>
      <c r="AI2061" s="94">
        <f t="shared" ca="1" si="3603"/>
        <v>-225.8703103568624</v>
      </c>
      <c r="AJ2061" s="94">
        <f t="shared" ca="1" si="3603"/>
        <v>-225.8703103568624</v>
      </c>
      <c r="AK2061" s="94">
        <f t="shared" ca="1" si="3603"/>
        <v>-225.8703103568624</v>
      </c>
      <c r="AL2061" s="94">
        <f t="shared" ca="1" si="3603"/>
        <v>-225.8703103568624</v>
      </c>
      <c r="AM2061" s="94">
        <f t="shared" ca="1" si="3603"/>
        <v>-225.8703103568624</v>
      </c>
      <c r="AN2061" s="94">
        <f t="shared" ca="1" si="3603"/>
        <v>-225.8703103568624</v>
      </c>
      <c r="AO2061" s="94">
        <f t="shared" ca="1" si="3603"/>
        <v>-225.8703103568624</v>
      </c>
      <c r="AP2061" s="94">
        <f t="shared" ca="1" si="3603"/>
        <v>-225.8703103568624</v>
      </c>
      <c r="AQ2061" s="94">
        <f t="shared" ca="1" si="3603"/>
        <v>-225.8703103568624</v>
      </c>
      <c r="AR2061" s="94">
        <f t="shared" ca="1" si="3603"/>
        <v>-225.8703103568624</v>
      </c>
      <c r="AS2061" s="94">
        <f t="shared" ca="1" si="3603"/>
        <v>-225.8703103568624</v>
      </c>
      <c r="AT2061" s="94">
        <f t="shared" ca="1" si="3603"/>
        <v>-225.8703103568624</v>
      </c>
      <c r="AU2061" s="94">
        <f t="shared" ca="1" si="3603"/>
        <v>-225.8703103568624</v>
      </c>
      <c r="AV2061" s="94">
        <f t="shared" ca="1" si="3603"/>
        <v>-225.8703103568624</v>
      </c>
      <c r="AW2061" s="94">
        <f t="shared" ca="1" si="3603"/>
        <v>-225.8703103568624</v>
      </c>
      <c r="AX2061" s="94">
        <f t="shared" ca="1" si="3603"/>
        <v>-225.8703103568624</v>
      </c>
      <c r="AY2061" s="94">
        <f t="shared" ca="1" si="3603"/>
        <v>-225.8703103568624</v>
      </c>
      <c r="AZ2061" s="94">
        <f t="shared" ref="AZ2061:CE2061" ca="1" si="3604">+PMT($H2047/12,$H2046,AZ2052+AZ2054,0)</f>
        <v>-225.8703103568624</v>
      </c>
      <c r="BA2061" s="94">
        <f t="shared" ca="1" si="3604"/>
        <v>-225.8703103568624</v>
      </c>
      <c r="BB2061" s="94">
        <f t="shared" ca="1" si="3604"/>
        <v>-225.8703103568624</v>
      </c>
      <c r="BC2061" s="94">
        <f t="shared" ca="1" si="3604"/>
        <v>-225.8703103568624</v>
      </c>
      <c r="BD2061" s="94">
        <f t="shared" ca="1" si="3604"/>
        <v>-225.8703103568624</v>
      </c>
      <c r="BE2061" s="94">
        <f t="shared" ca="1" si="3604"/>
        <v>-225.8703103568624</v>
      </c>
      <c r="BF2061" s="94">
        <f t="shared" ca="1" si="3604"/>
        <v>-225.8703103568624</v>
      </c>
      <c r="BG2061" s="94">
        <f t="shared" ca="1" si="3604"/>
        <v>-225.8703103568624</v>
      </c>
      <c r="BH2061" s="94">
        <f t="shared" ca="1" si="3604"/>
        <v>-225.8703103568624</v>
      </c>
      <c r="BI2061" s="94">
        <f t="shared" ca="1" si="3604"/>
        <v>-225.8703103568624</v>
      </c>
      <c r="BJ2061" s="94">
        <f t="shared" ca="1" si="3604"/>
        <v>-225.8703103568624</v>
      </c>
      <c r="BK2061" s="94">
        <f t="shared" ca="1" si="3604"/>
        <v>-225.8703103568624</v>
      </c>
      <c r="BL2061" s="94">
        <f t="shared" ca="1" si="3604"/>
        <v>-225.8703103568624</v>
      </c>
      <c r="BM2061" s="94">
        <f t="shared" ca="1" si="3604"/>
        <v>-225.8703103568624</v>
      </c>
      <c r="BN2061" s="94">
        <f t="shared" ca="1" si="3604"/>
        <v>-225.8703103568624</v>
      </c>
      <c r="BO2061" s="94">
        <f t="shared" ca="1" si="3604"/>
        <v>-225.8703103568624</v>
      </c>
      <c r="BP2061" s="94">
        <f t="shared" ca="1" si="3604"/>
        <v>-225.8703103568624</v>
      </c>
      <c r="BQ2061" s="94">
        <f t="shared" ca="1" si="3604"/>
        <v>-225.8703103568624</v>
      </c>
      <c r="BR2061" s="94">
        <f t="shared" ca="1" si="3604"/>
        <v>-225.8703103568624</v>
      </c>
      <c r="BS2061" s="94">
        <f t="shared" ca="1" si="3604"/>
        <v>-225.8703103568624</v>
      </c>
      <c r="BT2061" s="94">
        <f t="shared" ca="1" si="3604"/>
        <v>-225.8703103568624</v>
      </c>
      <c r="BU2061" s="94">
        <f t="shared" ca="1" si="3604"/>
        <v>-225.8703103568624</v>
      </c>
      <c r="BV2061" s="94">
        <f t="shared" ca="1" si="3604"/>
        <v>-225.8703103568624</v>
      </c>
      <c r="BW2061" s="94">
        <f t="shared" ca="1" si="3604"/>
        <v>-225.8703103568624</v>
      </c>
      <c r="BX2061" s="94">
        <f t="shared" ca="1" si="3604"/>
        <v>-225.8703103568624</v>
      </c>
      <c r="BY2061" s="94">
        <f t="shared" ca="1" si="3604"/>
        <v>-225.8703103568624</v>
      </c>
      <c r="BZ2061" s="94">
        <f t="shared" ca="1" si="3604"/>
        <v>-225.8703103568624</v>
      </c>
      <c r="CA2061" s="94">
        <f t="shared" ca="1" si="3604"/>
        <v>-225.8703103568624</v>
      </c>
      <c r="CB2061" s="94">
        <f t="shared" ca="1" si="3604"/>
        <v>-225.8703103568624</v>
      </c>
      <c r="CC2061" s="94">
        <f t="shared" ca="1" si="3604"/>
        <v>-225.8703103568624</v>
      </c>
      <c r="CD2061" s="94">
        <f t="shared" ca="1" si="3604"/>
        <v>-225.8703103568624</v>
      </c>
      <c r="CE2061" s="94">
        <f t="shared" ca="1" si="3604"/>
        <v>-225.8703103568624</v>
      </c>
      <c r="CF2061" s="94">
        <f t="shared" ref="CF2061:CL2061" ca="1" si="3605">+PMT($H2047/12,$H2046,CF2052+CF2054,0)</f>
        <v>-225.8703103568624</v>
      </c>
      <c r="CG2061" s="94">
        <f t="shared" ca="1" si="3605"/>
        <v>-225.8703103568624</v>
      </c>
      <c r="CH2061" s="94">
        <f t="shared" ca="1" si="3605"/>
        <v>-225.8703103568624</v>
      </c>
      <c r="CI2061" s="94">
        <f t="shared" ca="1" si="3605"/>
        <v>-225.8703103568624</v>
      </c>
      <c r="CJ2061" s="94">
        <f t="shared" ca="1" si="3605"/>
        <v>-225.8703103568624</v>
      </c>
      <c r="CK2061" s="94">
        <f t="shared" ca="1" si="3605"/>
        <v>-225.8703103568624</v>
      </c>
      <c r="CL2061" s="94">
        <f t="shared" ca="1" si="3605"/>
        <v>-225.8703103568624</v>
      </c>
      <c r="CN2061" s="81">
        <f>SUMIF($5:$5,CN$2,2059:2059)</f>
        <v>0</v>
      </c>
      <c r="CO2061" s="94">
        <f t="shared" ref="CO2061:CX2061" ca="1" si="3606">+PMT($H2047/CO$5,$H2046,CO2052+CO2054,0)</f>
        <v>0</v>
      </c>
      <c r="CP2061" s="94">
        <f t="shared" ca="1" si="3606"/>
        <v>0</v>
      </c>
      <c r="CQ2061" s="94">
        <f t="shared" ca="1" si="3606"/>
        <v>0</v>
      </c>
      <c r="CR2061" s="94">
        <f t="shared" ca="1" si="3606"/>
        <v>0</v>
      </c>
      <c r="CS2061" s="94">
        <f t="shared" ca="1" si="3606"/>
        <v>0</v>
      </c>
      <c r="CT2061" s="94">
        <f t="shared" ca="1" si="3606"/>
        <v>0</v>
      </c>
      <c r="CU2061" s="94">
        <f t="shared" ca="1" si="3606"/>
        <v>0</v>
      </c>
      <c r="CV2061" s="94">
        <f t="shared" ca="1" si="3606"/>
        <v>0</v>
      </c>
      <c r="CW2061" s="94">
        <f t="shared" ca="1" si="3606"/>
        <v>0</v>
      </c>
      <c r="CX2061" s="94">
        <f t="shared" ca="1" si="3606"/>
        <v>0</v>
      </c>
      <c r="CY2061" s="94">
        <f ca="1">+PMT($H2047/CL$5,$H2046,CY2052+CY2054,0)</f>
        <v>0</v>
      </c>
      <c r="CZ2061" s="94">
        <f t="shared" ref="CZ2061:DL2061" ca="1" si="3607">+PMT($H2047/CZ$5,$H2046,CZ2052+CZ2054,0)</f>
        <v>0</v>
      </c>
      <c r="DA2061" s="94">
        <f t="shared" ca="1" si="3607"/>
        <v>0</v>
      </c>
      <c r="DB2061" s="94">
        <f t="shared" ca="1" si="3607"/>
        <v>0</v>
      </c>
      <c r="DC2061" s="94">
        <f t="shared" ca="1" si="3607"/>
        <v>0</v>
      </c>
      <c r="DD2061" s="94">
        <f t="shared" ca="1" si="3607"/>
        <v>0</v>
      </c>
      <c r="DE2061" s="94">
        <f t="shared" ca="1" si="3607"/>
        <v>0</v>
      </c>
      <c r="DF2061" s="94">
        <f t="shared" ca="1" si="3607"/>
        <v>0</v>
      </c>
      <c r="DG2061" s="94">
        <f t="shared" ca="1" si="3607"/>
        <v>0</v>
      </c>
      <c r="DH2061" s="94">
        <f t="shared" ca="1" si="3607"/>
        <v>0</v>
      </c>
      <c r="DI2061" s="94">
        <f t="shared" ca="1" si="3607"/>
        <v>0</v>
      </c>
      <c r="DJ2061" s="94">
        <f t="shared" ca="1" si="3607"/>
        <v>0</v>
      </c>
      <c r="DK2061" s="94">
        <f t="shared" ca="1" si="3607"/>
        <v>0</v>
      </c>
      <c r="DL2061" s="94">
        <f t="shared" ca="1" si="3607"/>
        <v>0</v>
      </c>
    </row>
    <row r="2062" spans="1:116" x14ac:dyDescent="0.4">
      <c r="A2062" s="100"/>
      <c r="B2062" s="293"/>
      <c r="C2062" s="293"/>
      <c r="D2062" t="s">
        <v>851</v>
      </c>
      <c r="E2062" t="str">
        <f t="shared" si="3493"/>
        <v>2062 DAMORT-S</v>
      </c>
      <c r="F2062" s="27"/>
      <c r="G2062" s="126" t="s">
        <v>293</v>
      </c>
      <c r="H2062" s="27"/>
      <c r="J2062" s="77">
        <f>SUMIF($5:$5,I$2,2060:2060)</f>
        <v>0</v>
      </c>
      <c r="K2062" s="33">
        <f t="shared" ref="K2062:P2062" si="3608">SUMIF($4:$4,K$2,2060:2060)</f>
        <v>0</v>
      </c>
      <c r="L2062" s="33">
        <f t="shared" si="3608"/>
        <v>0</v>
      </c>
      <c r="M2062" s="33">
        <f t="shared" si="3608"/>
        <v>0</v>
      </c>
      <c r="N2062" s="33">
        <f t="shared" si="3608"/>
        <v>0</v>
      </c>
      <c r="O2062" s="33">
        <f t="shared" si="3608"/>
        <v>0</v>
      </c>
      <c r="P2062" s="33">
        <f t="shared" si="3608"/>
        <v>0</v>
      </c>
      <c r="R2062" s="28"/>
      <c r="S2062" s="93" cm="1">
        <f t="array" aca="1" ref="S2062" ca="1">SUM(INDEX(2059:2059,1,MAX(COLUMN($R:$R),COLUMN()-($H2046-1))):S2061)</f>
        <v>-258.13749755069989</v>
      </c>
      <c r="T2062" s="93" cm="1">
        <f t="array" aca="1" ref="T2062" ca="1">SUM(INDEX(2059:2059,1,MAX(COLUMN($R:$R),COLUMN()-($H2046-1))):T2061)</f>
        <v>-484.00780790756232</v>
      </c>
      <c r="U2062" s="93" cm="1">
        <f t="array" aca="1" ref="U2062" ca="1">SUM(INDEX(2059:2059,1,MAX(COLUMN($R:$R),COLUMN()-($H2046-1))):U2061)</f>
        <v>-709.87811826442476</v>
      </c>
      <c r="V2062" s="93" cm="1">
        <f t="array" aca="1" ref="V2062" ca="1">SUM(INDEX(2059:2059,1,MAX(COLUMN($R:$R),COLUMN()-($H2046-1))):V2061)</f>
        <v>-935.42575674934881</v>
      </c>
      <c r="W2062" s="93" cm="1">
        <f t="array" aca="1" ref="W2062" ca="1">SUM(INDEX(2059:2059,1,MAX(COLUMN($R:$R),COLUMN()-($H2046-1))):W2061)</f>
        <v>-1161.2960671062112</v>
      </c>
      <c r="X2062" s="93" cm="1">
        <f t="array" aca="1" ref="X2062" ca="1">SUM(INDEX(2059:2059,1,MAX(COLUMN($R:$R),COLUMN()-($H2046-1))):X2061)</f>
        <v>-1387.1663774630736</v>
      </c>
      <c r="Y2062" s="93" cm="1">
        <f t="array" aca="1" ref="Y2062" ca="1">SUM(INDEX(2059:2059,1,MAX(COLUMN($R:$R),COLUMN()-($H2046-1))):Y2061)</f>
        <v>-1613.0366878199359</v>
      </c>
      <c r="Z2062" s="93" cm="1">
        <f t="array" aca="1" ref="Z2062" ca="1">SUM(INDEX(2059:2059,1,MAX(COLUMN($R:$R),COLUMN()-($H2046-1))):Z2061)</f>
        <v>-1838.9069981767982</v>
      </c>
      <c r="AA2062" s="93" cm="1">
        <f t="array" aca="1" ref="AA2062" ca="1">SUM(INDEX(2059:2059,1,MAX(COLUMN($R:$R),COLUMN()-($H2046-1))):AA2061)</f>
        <v>-2064.7773085336607</v>
      </c>
      <c r="AB2062" s="93" cm="1">
        <f t="array" aca="1" ref="AB2062" ca="1">SUM(INDEX(2059:2059,1,MAX(COLUMN($R:$R),COLUMN()-($H2046-1))):AB2061)</f>
        <v>-2290.6476188905231</v>
      </c>
      <c r="AC2062" s="93" cm="1">
        <f t="array" aca="1" ref="AC2062" ca="1">SUM(INDEX(2059:2059,1,MAX(COLUMN($R:$R),COLUMN()-($H2046-1))):AC2061)</f>
        <v>-2516.5179292473854</v>
      </c>
      <c r="AD2062" s="93" cm="1">
        <f t="array" aca="1" ref="AD2062" ca="1">SUM(INDEX(2059:2059,1,MAX(COLUMN($R:$R),COLUMN()-($H2046-1))):AD2061)</f>
        <v>-2742.3882396042477</v>
      </c>
      <c r="AE2062" s="93" cm="1">
        <f t="array" aca="1" ref="AE2062" ca="1">SUM(INDEX(2059:2059,1,MAX(COLUMN($R:$R),COLUMN()-($H2046-1))):AE2061)</f>
        <v>-2968.25854996111</v>
      </c>
      <c r="AF2062" s="93" cm="1">
        <f t="array" aca="1" ref="AF2062" ca="1">SUM(INDEX(2059:2059,1,MAX(COLUMN($R:$R),COLUMN()-($H2046-1))):AF2061)</f>
        <v>-3194.1288603179723</v>
      </c>
      <c r="AG2062" s="93" cm="1">
        <f t="array" aca="1" ref="AG2062" ca="1">SUM(INDEX(2059:2059,1,MAX(COLUMN($R:$R),COLUMN()-($H2046-1))):AG2061)</f>
        <v>-3419.9991706748347</v>
      </c>
      <c r="AH2062" s="93" cm="1">
        <f t="array" aca="1" ref="AH2062" ca="1">SUM(INDEX(2059:2059,1,MAX(COLUMN($R:$R),COLUMN()-($H2046-1))):AH2061)</f>
        <v>-3645.869481031697</v>
      </c>
      <c r="AI2062" s="93" cm="1">
        <f t="array" aca="1" ref="AI2062" ca="1">SUM(INDEX(2059:2059,1,MAX(COLUMN($R:$R),COLUMN()-($H2046-1))):AI2061)</f>
        <v>-3871.7397913885593</v>
      </c>
      <c r="AJ2062" s="93" cm="1">
        <f t="array" aca="1" ref="AJ2062" ca="1">SUM(INDEX(2059:2059,1,MAX(COLUMN($R:$R),COLUMN()-($H2046-1))):AJ2061)</f>
        <v>-4097.6101017454221</v>
      </c>
      <c r="AK2062" s="93" cm="1">
        <f t="array" aca="1" ref="AK2062" ca="1">SUM(INDEX(2059:2059,1,MAX(COLUMN($R:$R),COLUMN()-($H2046-1))):AK2061)</f>
        <v>-4323.4804121022844</v>
      </c>
      <c r="AL2062" s="93" cm="1">
        <f t="array" aca="1" ref="AL2062" ca="1">SUM(INDEX(2059:2059,1,MAX(COLUMN($R:$R),COLUMN()-($H2046-1))):AL2061)</f>
        <v>-4549.3507224591467</v>
      </c>
      <c r="AM2062" s="93" cm="1">
        <f t="array" aca="1" ref="AM2062" ca="1">SUM(INDEX(2059:2059,1,MAX(COLUMN($R:$R),COLUMN()-($H2046-1))):AM2061)</f>
        <v>-4775.221032816009</v>
      </c>
      <c r="AN2062" s="93" cm="1">
        <f t="array" aca="1" ref="AN2062" ca="1">SUM(INDEX(2059:2059,1,MAX(COLUMN($R:$R),COLUMN()-($H2046-1))):AN2061)</f>
        <v>-5001.0913431728713</v>
      </c>
      <c r="AO2062" s="93" cm="1">
        <f t="array" aca="1" ref="AO2062" ca="1">SUM(INDEX(2059:2059,1,MAX(COLUMN($R:$R),COLUMN()-($H2046-1))):AO2061)</f>
        <v>-5226.9616535297337</v>
      </c>
      <c r="AP2062" s="93" cm="1">
        <f t="array" aca="1" ref="AP2062" ca="1">SUM(INDEX(2059:2059,1,MAX(COLUMN($R:$R),COLUMN()-($H2046-1))):AP2061)</f>
        <v>-5452.831963886596</v>
      </c>
      <c r="AQ2062" s="93" cm="1">
        <f t="array" aca="1" ref="AQ2062" ca="1">SUM(INDEX(2059:2059,1,MAX(COLUMN($R:$R),COLUMN()-($H2046-1))):AQ2061)</f>
        <v>-5678.7022742434583</v>
      </c>
      <c r="AR2062" s="93" cm="1">
        <f t="array" aca="1" ref="AR2062" ca="1">SUM(INDEX(2059:2059,1,MAX(COLUMN($R:$R),COLUMN()-($H2046-1))):AR2061)</f>
        <v>-5904.5725846003206</v>
      </c>
      <c r="AS2062" s="93" cm="1">
        <f t="array" aca="1" ref="AS2062" ca="1">SUM(INDEX(2059:2059,1,MAX(COLUMN($R:$R),COLUMN()-($H2046-1))):AS2061)</f>
        <v>-6130.4428949571829</v>
      </c>
      <c r="AT2062" s="93" cm="1">
        <f t="array" aca="1" ref="AT2062" ca="1">SUM(INDEX(2059:2059,1,MAX(COLUMN($R:$R),COLUMN()-($H2046-1))):AT2061)</f>
        <v>-6356.3132053140453</v>
      </c>
      <c r="AU2062" s="93" cm="1">
        <f t="array" aca="1" ref="AU2062" ca="1">SUM(INDEX(2059:2059,1,MAX(COLUMN($R:$R),COLUMN()-($H2046-1))):AU2061)</f>
        <v>-6582.1835156709076</v>
      </c>
      <c r="AV2062" s="93" cm="1">
        <f t="array" aca="1" ref="AV2062" ca="1">SUM(INDEX(2059:2059,1,MAX(COLUMN($R:$R),COLUMN()-($H2046-1))):AV2061)</f>
        <v>-6808.0538260277699</v>
      </c>
      <c r="AW2062" s="93" cm="1">
        <f t="array" aca="1" ref="AW2062" ca="1">SUM(INDEX(2059:2059,1,MAX(COLUMN($R:$R),COLUMN()-($H2046-1))):AW2061)</f>
        <v>-7033.9241363846322</v>
      </c>
      <c r="AX2062" s="93" cm="1">
        <f t="array" aca="1" ref="AX2062" ca="1">SUM(INDEX(2059:2059,1,MAX(COLUMN($R:$R),COLUMN()-($H2046-1))):AX2061)</f>
        <v>-7259.7944467414945</v>
      </c>
      <c r="AY2062" s="93" cm="1">
        <f t="array" aca="1" ref="AY2062" ca="1">SUM(INDEX(2059:2059,1,MAX(COLUMN($R:$R),COLUMN()-($H2046-1))):AY2061)</f>
        <v>-7485.6647570983569</v>
      </c>
      <c r="AZ2062" s="93" cm="1">
        <f t="array" aca="1" ref="AZ2062" ca="1">SUM(INDEX(2059:2059,1,MAX(COLUMN($R:$R),COLUMN()-($H2046-1))):AZ2061)</f>
        <v>-7711.5350674552192</v>
      </c>
      <c r="BA2062" s="93" cm="1">
        <f t="array" aca="1" ref="BA2062" ca="1">SUM(INDEX(2059:2059,1,MAX(COLUMN($R:$R),COLUMN()-($H2046-1))):BA2061)</f>
        <v>-7937.4053778120815</v>
      </c>
      <c r="BB2062" s="93" cm="1">
        <f t="array" aca="1" ref="BB2062" ca="1">SUM(INDEX(2059:2059,1,MAX(COLUMN($R:$R),COLUMN()-($H2046-1))):BB2061)</f>
        <v>-8163.2756881689438</v>
      </c>
      <c r="BC2062" s="93" cm="1">
        <f t="array" aca="1" ref="BC2062" ca="1">SUM(INDEX(2059:2059,1,MAX(COLUMN($R:$R),COLUMN()-($H2046-1))):BC2061)</f>
        <v>-8131.0085009751056</v>
      </c>
      <c r="BD2062" s="93" cm="1">
        <f t="array" aca="1" ref="BD2062" ca="1">SUM(INDEX(2059:2059,1,MAX(COLUMN($R:$R),COLUMN()-($H2046-1))):BD2061)</f>
        <v>-8131.0085009751056</v>
      </c>
      <c r="BE2062" s="93" cm="1">
        <f t="array" aca="1" ref="BE2062" ca="1">SUM(INDEX(2059:2059,1,MAX(COLUMN($R:$R),COLUMN()-($H2046-1))):BE2061)</f>
        <v>-8131.0085009751056</v>
      </c>
      <c r="BF2062" s="93" cm="1">
        <f t="array" aca="1" ref="BF2062" ca="1">SUM(INDEX(2059:2059,1,MAX(COLUMN($R:$R),COLUMN()-($H2046-1))):BF2061)</f>
        <v>-8131.3311728470444</v>
      </c>
      <c r="BG2062" s="93" cm="1">
        <f t="array" aca="1" ref="BG2062" ca="1">SUM(INDEX(2059:2059,1,MAX(COLUMN($R:$R),COLUMN()-($H2046-1))):BG2061)</f>
        <v>-8131.3311728470444</v>
      </c>
      <c r="BH2062" s="93" cm="1">
        <f t="array" aca="1" ref="BH2062" ca="1">SUM(INDEX(2059:2059,1,MAX(COLUMN($R:$R),COLUMN()-($H2046-1))):BH2061)</f>
        <v>-8131.3311728470444</v>
      </c>
      <c r="BI2062" s="93" cm="1">
        <f t="array" aca="1" ref="BI2062" ca="1">SUM(INDEX(2059:2059,1,MAX(COLUMN($R:$R),COLUMN()-($H2046-1))):BI2061)</f>
        <v>-8131.3311728470444</v>
      </c>
      <c r="BJ2062" s="93" cm="1">
        <f t="array" aca="1" ref="BJ2062" ca="1">SUM(INDEX(2059:2059,1,MAX(COLUMN($R:$R),COLUMN()-($H2046-1))):BJ2061)</f>
        <v>-8131.3311728470444</v>
      </c>
      <c r="BK2062" s="93" cm="1">
        <f t="array" aca="1" ref="BK2062" ca="1">SUM(INDEX(2059:2059,1,MAX(COLUMN($R:$R),COLUMN()-($H2046-1))):BK2061)</f>
        <v>-8131.3311728470444</v>
      </c>
      <c r="BL2062" s="93" cm="1">
        <f t="array" aca="1" ref="BL2062" ca="1">SUM(INDEX(2059:2059,1,MAX(COLUMN($R:$R),COLUMN()-($H2046-1))):BL2061)</f>
        <v>-8131.3311728470444</v>
      </c>
      <c r="BM2062" s="93" cm="1">
        <f t="array" aca="1" ref="BM2062" ca="1">SUM(INDEX(2059:2059,1,MAX(COLUMN($R:$R),COLUMN()-($H2046-1))):BM2061)</f>
        <v>-8131.3311728470444</v>
      </c>
      <c r="BN2062" s="93" cm="1">
        <f t="array" aca="1" ref="BN2062" ca="1">SUM(INDEX(2059:2059,1,MAX(COLUMN($R:$R),COLUMN()-($H2046-1))):BN2061)</f>
        <v>-8131.3311728470444</v>
      </c>
      <c r="BO2062" s="93" cm="1">
        <f t="array" aca="1" ref="BO2062" ca="1">SUM(INDEX(2059:2059,1,MAX(COLUMN($R:$R),COLUMN()-($H2046-1))):BO2061)</f>
        <v>-8131.3311728470444</v>
      </c>
      <c r="BP2062" s="93" cm="1">
        <f t="array" aca="1" ref="BP2062" ca="1">SUM(INDEX(2059:2059,1,MAX(COLUMN($R:$R),COLUMN()-($H2046-1))):BP2061)</f>
        <v>-8131.3311728470444</v>
      </c>
      <c r="BQ2062" s="93" cm="1">
        <f t="array" aca="1" ref="BQ2062" ca="1">SUM(INDEX(2059:2059,1,MAX(COLUMN($R:$R),COLUMN()-($H2046-1))):BQ2061)</f>
        <v>-8131.3311728470444</v>
      </c>
      <c r="BR2062" s="93" cm="1">
        <f t="array" aca="1" ref="BR2062" ca="1">SUM(INDEX(2059:2059,1,MAX(COLUMN($R:$R),COLUMN()-($H2046-1))):BR2061)</f>
        <v>-8131.3311728470444</v>
      </c>
      <c r="BS2062" s="93" cm="1">
        <f t="array" aca="1" ref="BS2062" ca="1">SUM(INDEX(2059:2059,1,MAX(COLUMN($R:$R),COLUMN()-($H2046-1))):BS2061)</f>
        <v>-8131.3311728470444</v>
      </c>
      <c r="BT2062" s="93" cm="1">
        <f t="array" aca="1" ref="BT2062" ca="1">SUM(INDEX(2059:2059,1,MAX(COLUMN($R:$R),COLUMN()-($H2046-1))):BT2061)</f>
        <v>-8131.3311728470444</v>
      </c>
      <c r="BU2062" s="93" cm="1">
        <f t="array" aca="1" ref="BU2062" ca="1">SUM(INDEX(2059:2059,1,MAX(COLUMN($R:$R),COLUMN()-($H2046-1))):BU2061)</f>
        <v>-8131.3311728470444</v>
      </c>
      <c r="BV2062" s="93" cm="1">
        <f t="array" aca="1" ref="BV2062" ca="1">SUM(INDEX(2059:2059,1,MAX(COLUMN($R:$R),COLUMN()-($H2046-1))):BV2061)</f>
        <v>-8131.3311728470444</v>
      </c>
      <c r="BW2062" s="93" cm="1">
        <f t="array" aca="1" ref="BW2062" ca="1">SUM(INDEX(2059:2059,1,MAX(COLUMN($R:$R),COLUMN()-($H2046-1))):BW2061)</f>
        <v>-8131.3311728470444</v>
      </c>
      <c r="BX2062" s="93" cm="1">
        <f t="array" aca="1" ref="BX2062" ca="1">SUM(INDEX(2059:2059,1,MAX(COLUMN($R:$R),COLUMN()-($H2046-1))):BX2061)</f>
        <v>-8131.3311728470444</v>
      </c>
      <c r="BY2062" s="93" cm="1">
        <f t="array" aca="1" ref="BY2062" ca="1">SUM(INDEX(2059:2059,1,MAX(COLUMN($R:$R),COLUMN()-($H2046-1))):BY2061)</f>
        <v>-8131.3311728470444</v>
      </c>
      <c r="BZ2062" s="93" cm="1">
        <f t="array" aca="1" ref="BZ2062" ca="1">SUM(INDEX(2059:2059,1,MAX(COLUMN($R:$R),COLUMN()-($H2046-1))):BZ2061)</f>
        <v>-8131.3311728470444</v>
      </c>
      <c r="CA2062" s="93" cm="1">
        <f t="array" aca="1" ref="CA2062" ca="1">SUM(INDEX(2059:2059,1,MAX(COLUMN($R:$R),COLUMN()-($H2046-1))):CA2061)</f>
        <v>-8131.3311728470444</v>
      </c>
      <c r="CB2062" s="93" cm="1">
        <f t="array" aca="1" ref="CB2062" ca="1">SUM(INDEX(2059:2059,1,MAX(COLUMN($R:$R),COLUMN()-($H2046-1))):CB2061)</f>
        <v>-8131.3311728470444</v>
      </c>
      <c r="CC2062" s="93" cm="1">
        <f t="array" aca="1" ref="CC2062" ca="1">SUM(INDEX(2059:2059,1,MAX(COLUMN($R:$R),COLUMN()-($H2046-1))):CC2061)</f>
        <v>-8131.3311728470444</v>
      </c>
      <c r="CD2062" s="93" cm="1">
        <f t="array" aca="1" ref="CD2062" ca="1">SUM(INDEX(2059:2059,1,MAX(COLUMN($R:$R),COLUMN()-($H2046-1))):CD2061)</f>
        <v>-8131.3311728470444</v>
      </c>
      <c r="CE2062" s="93" cm="1">
        <f t="array" aca="1" ref="CE2062" ca="1">SUM(INDEX(2059:2059,1,MAX(COLUMN($R:$R),COLUMN()-($H2046-1))):CE2061)</f>
        <v>-8131.3311728470444</v>
      </c>
      <c r="CF2062" s="93" cm="1">
        <f t="array" aca="1" ref="CF2062" ca="1">SUM(INDEX(2059:2059,1,MAX(COLUMN($R:$R),COLUMN()-($H2046-1))):CF2061)</f>
        <v>-8131.3311728470444</v>
      </c>
      <c r="CG2062" s="93" cm="1">
        <f t="array" aca="1" ref="CG2062" ca="1">SUM(INDEX(2059:2059,1,MAX(COLUMN($R:$R),COLUMN()-($H2046-1))):CG2061)</f>
        <v>-8131.3311728470444</v>
      </c>
      <c r="CH2062" s="93" cm="1">
        <f t="array" aca="1" ref="CH2062" ca="1">SUM(INDEX(2059:2059,1,MAX(COLUMN($R:$R),COLUMN()-($H2046-1))):CH2061)</f>
        <v>-8131.3311728470444</v>
      </c>
      <c r="CI2062" s="93" cm="1">
        <f t="array" aca="1" ref="CI2062" ca="1">SUM(INDEX(2059:2059,1,MAX(COLUMN($R:$R),COLUMN()-($H2046-1))):CI2061)</f>
        <v>-8131.3311728470444</v>
      </c>
      <c r="CJ2062" s="93" cm="1">
        <f t="array" aca="1" ref="CJ2062" ca="1">SUM(INDEX(2059:2059,1,MAX(COLUMN($R:$R),COLUMN()-($H2046-1))):CJ2061)</f>
        <v>-8131.3311728470444</v>
      </c>
      <c r="CK2062" s="93" cm="1">
        <f t="array" aca="1" ref="CK2062" ca="1">SUM(INDEX(2059:2059,1,MAX(COLUMN($R:$R),COLUMN()-($H2046-1))):CK2061)</f>
        <v>-8131.3311728470444</v>
      </c>
      <c r="CL2062" s="93" cm="1">
        <f t="array" aca="1" ref="CL2062" ca="1">SUM(INDEX(2059:2059,1,MAX(COLUMN($R:$R),COLUMN()-($H2046-1))):CL2061)</f>
        <v>-8131.3311728470444</v>
      </c>
      <c r="CN2062" s="77">
        <f>SUMIF($5:$5,CN$2,2060:2060)</f>
        <v>0</v>
      </c>
      <c r="CO2062" s="93" cm="1">
        <f t="array" aca="1" ref="CO2062" ca="1">SUM(INDEX(2059:2059,1,MAX(COLUMN($R:$R),COLUMN()-($H2046-1))):CO2061)</f>
        <v>-7453.7202417764574</v>
      </c>
      <c r="CP2062" s="93" cm="1">
        <f t="array" aca="1" ref="CP2062" ca="1">SUM(INDEX(2059:2059,1,MAX(COLUMN($R:$R),COLUMN()-($H2046-1))):CP2061)</f>
        <v>-7227.8499314195951</v>
      </c>
      <c r="CQ2062" s="93" cm="1">
        <f t="array" aca="1" ref="CQ2062" ca="1">SUM(INDEX(2059:2059,1,MAX(COLUMN($R:$R),COLUMN()-($H2046-1))):CQ2061)</f>
        <v>-7001.9796210627328</v>
      </c>
      <c r="CR2062" s="93" cm="1">
        <f t="array" aca="1" ref="CR2062" ca="1">SUM(INDEX(2059:2059,1,MAX(COLUMN($R:$R),COLUMN()-($H2046-1))):CR2061)</f>
        <v>-6776.1093107058705</v>
      </c>
      <c r="CS2062" s="93" cm="1">
        <f t="array" aca="1" ref="CS2062" ca="1">SUM(INDEX(2059:2059,1,MAX(COLUMN($R:$R),COLUMN()-($H2046-1))):CS2061)</f>
        <v>-6550.2390003490082</v>
      </c>
      <c r="CT2062" s="93" cm="1">
        <f t="array" aca="1" ref="CT2062" ca="1">SUM(INDEX(2059:2059,1,MAX(COLUMN($R:$R),COLUMN()-($H2046-1))):CT2061)</f>
        <v>-6324.3686899921458</v>
      </c>
      <c r="CU2062" s="93" cm="1">
        <f t="array" aca="1" ref="CU2062" ca="1">SUM(INDEX(2059:2059,1,MAX(COLUMN($R:$R),COLUMN()-($H2046-1))):CU2061)</f>
        <v>-6098.4983796352835</v>
      </c>
      <c r="CV2062" s="93" cm="1">
        <f t="array" aca="1" ref="CV2062" ca="1">SUM(INDEX(2059:2059,1,MAX(COLUMN($R:$R),COLUMN()-($H2046-1))):CV2061)</f>
        <v>-5872.6280692784212</v>
      </c>
      <c r="CW2062" s="93" cm="1">
        <f t="array" aca="1" ref="CW2062" ca="1">SUM(INDEX(2059:2059,1,MAX(COLUMN($R:$R),COLUMN()-($H2046-1))):CW2061)</f>
        <v>-5646.7577589215589</v>
      </c>
      <c r="CX2062" s="93" cm="1">
        <f t="array" aca="1" ref="CX2062" ca="1">SUM(INDEX(2059:2059,1,MAX(COLUMN($R:$R),COLUMN()-($H2046-1))):CX2061)</f>
        <v>-5420.8874485646966</v>
      </c>
      <c r="CY2062" s="93" cm="1">
        <f t="array" aca="1" ref="CY2062" ca="1">SUM(INDEX(2059:2059,1,MAX(COLUMN($R:$R),COLUMN()-($H2046-1))):CY2061)</f>
        <v>-5195.0171382078343</v>
      </c>
      <c r="CZ2062" s="93" cm="1">
        <f t="array" aca="1" ref="CZ2062" ca="1">SUM(INDEX(2059:2059,1,MAX(COLUMN($R:$R),COLUMN()-($H2046-1))):CZ2061)</f>
        <v>-4969.1468278509719</v>
      </c>
      <c r="DA2062" s="93" cm="1">
        <f t="array" aca="1" ref="DA2062" ca="1">SUM(INDEX(2059:2059,1,MAX(COLUMN($R:$R),COLUMN()-($H2046-1))):DA2061)</f>
        <v>-4743.2765174941096</v>
      </c>
      <c r="DB2062" s="93" cm="1">
        <f t="array" aca="1" ref="DB2062" ca="1">SUM(INDEX(2059:2059,1,MAX(COLUMN($R:$R),COLUMN()-($H2046-1))):DB2061)</f>
        <v>-4517.4062071372473</v>
      </c>
      <c r="DC2062" s="93" cm="1">
        <f t="array" aca="1" ref="DC2062" ca="1">SUM(INDEX(2059:2059,1,MAX(COLUMN($R:$R),COLUMN()-($H2046-1))):DC2061)</f>
        <v>-4291.535896780385</v>
      </c>
      <c r="DD2062" s="93" cm="1">
        <f t="array" aca="1" ref="DD2062" ca="1">SUM(INDEX(2059:2059,1,MAX(COLUMN($R:$R),COLUMN()-($H2046-1))):DD2061)</f>
        <v>-4065.6655864235222</v>
      </c>
      <c r="DE2062" s="93" cm="1">
        <f t="array" aca="1" ref="DE2062" ca="1">SUM(INDEX(2059:2059,1,MAX(COLUMN($R:$R),COLUMN()-($H2046-1))):DE2061)</f>
        <v>-3839.7952760666599</v>
      </c>
      <c r="DF2062" s="93" cm="1">
        <f t="array" aca="1" ref="DF2062" ca="1">SUM(INDEX(2059:2059,1,MAX(COLUMN($R:$R),COLUMN()-($H2046-1))):DF2061)</f>
        <v>-3613.9249657097976</v>
      </c>
      <c r="DG2062" s="93" cm="1">
        <f t="array" aca="1" ref="DG2062" ca="1">SUM(INDEX(2059:2059,1,MAX(COLUMN($R:$R),COLUMN()-($H2046-1))):DG2061)</f>
        <v>-3388.0546553529352</v>
      </c>
      <c r="DH2062" s="93" cm="1">
        <f t="array" aca="1" ref="DH2062" ca="1">SUM(INDEX(2059:2059,1,MAX(COLUMN($R:$R),COLUMN()-($H2046-1))):DH2061)</f>
        <v>-3162.1843449960729</v>
      </c>
      <c r="DI2062" s="93" cm="1">
        <f t="array" aca="1" ref="DI2062" ca="1">SUM(INDEX(2059:2059,1,MAX(COLUMN($R:$R),COLUMN()-($H2046-1))):DI2061)</f>
        <v>-2936.3140346392106</v>
      </c>
      <c r="DJ2062" s="93" cm="1">
        <f t="array" aca="1" ref="DJ2062" ca="1">SUM(INDEX(2059:2059,1,MAX(COLUMN($R:$R),COLUMN()-($H2046-1))):DJ2061)</f>
        <v>-2710.4437242823483</v>
      </c>
      <c r="DK2062" s="93" cm="1">
        <f t="array" aca="1" ref="DK2062" ca="1">SUM(INDEX(2059:2059,1,MAX(COLUMN($R:$R),COLUMN()-($H2046-1))):DK2061)</f>
        <v>-2484.573413925486</v>
      </c>
      <c r="DL2062" s="93" cm="1">
        <f t="array" aca="1" ref="DL2062" ca="1">SUM(INDEX(2059:2059,1,MAX(COLUMN($R:$R),COLUMN()-($H2046-1))):DL2061)</f>
        <v>-2258.7031035686236</v>
      </c>
    </row>
    <row r="2063" spans="1:116" x14ac:dyDescent="0.4">
      <c r="A2063" s="100"/>
      <c r="B2063" s="293"/>
      <c r="C2063" s="293"/>
      <c r="D2063" t="s">
        <v>851</v>
      </c>
      <c r="E2063" t="str">
        <f t="shared" si="3493"/>
        <v>2063 DAMORT-S</v>
      </c>
      <c r="F2063" s="27"/>
      <c r="G2063" s="126"/>
      <c r="H2063" s="27"/>
      <c r="J2063" s="77"/>
      <c r="K2063" s="33"/>
      <c r="L2063" s="33"/>
      <c r="M2063" s="33"/>
      <c r="N2063" s="33"/>
      <c r="O2063" s="33"/>
      <c r="P2063" s="33"/>
      <c r="R2063" s="28"/>
      <c r="S2063" s="93"/>
      <c r="T2063" s="93"/>
      <c r="U2063" s="93"/>
      <c r="V2063" s="93"/>
      <c r="W2063" s="93"/>
      <c r="X2063" s="93"/>
      <c r="Y2063" s="93"/>
      <c r="Z2063" s="93"/>
      <c r="AA2063" s="93"/>
      <c r="AB2063" s="93"/>
      <c r="AC2063" s="93"/>
      <c r="AD2063" s="93"/>
      <c r="AE2063" s="93"/>
      <c r="AF2063" s="93"/>
      <c r="AG2063" s="93"/>
      <c r="AH2063" s="93"/>
      <c r="AI2063" s="93"/>
      <c r="AJ2063" s="93"/>
      <c r="AK2063" s="93"/>
      <c r="AL2063" s="93"/>
      <c r="AM2063" s="93"/>
      <c r="AN2063" s="93"/>
      <c r="AO2063" s="93"/>
      <c r="AP2063" s="93"/>
      <c r="AQ2063" s="93"/>
      <c r="AR2063" s="93"/>
      <c r="AS2063" s="93"/>
      <c r="AT2063" s="93"/>
      <c r="AU2063" s="93"/>
      <c r="AV2063" s="93"/>
      <c r="AW2063" s="93"/>
      <c r="AX2063" s="93"/>
      <c r="AY2063" s="93"/>
      <c r="AZ2063" s="93"/>
      <c r="BA2063" s="93"/>
      <c r="BB2063" s="93"/>
      <c r="BC2063" s="93"/>
      <c r="BD2063" s="93"/>
      <c r="BE2063" s="93"/>
      <c r="BF2063" s="93"/>
      <c r="BG2063" s="93"/>
      <c r="BH2063" s="93"/>
      <c r="BI2063" s="93"/>
      <c r="BJ2063" s="93"/>
      <c r="BK2063" s="93"/>
      <c r="BL2063" s="93"/>
      <c r="BM2063" s="93"/>
      <c r="BN2063" s="93"/>
      <c r="BO2063" s="93"/>
      <c r="BP2063" s="93"/>
      <c r="BQ2063" s="93"/>
      <c r="BR2063" s="93"/>
      <c r="BS2063" s="93"/>
      <c r="BT2063" s="93"/>
      <c r="BU2063" s="93"/>
      <c r="BV2063" s="93"/>
      <c r="BW2063" s="93"/>
      <c r="BX2063" s="93"/>
      <c r="BY2063" s="93"/>
      <c r="BZ2063" s="93"/>
      <c r="CA2063" s="93"/>
      <c r="CB2063" s="93"/>
      <c r="CC2063" s="93"/>
      <c r="CD2063" s="93"/>
      <c r="CE2063" s="93"/>
      <c r="CF2063" s="93"/>
      <c r="CG2063" s="93"/>
      <c r="CH2063" s="93"/>
      <c r="CI2063" s="93"/>
      <c r="CJ2063" s="93"/>
      <c r="CK2063" s="93"/>
      <c r="CL2063" s="93"/>
      <c r="CN2063" s="77"/>
      <c r="CO2063" s="93"/>
      <c r="CP2063" s="93"/>
      <c r="CQ2063" s="93"/>
      <c r="CR2063" s="93"/>
      <c r="CS2063" s="93"/>
      <c r="CT2063" s="93"/>
      <c r="CU2063" s="93"/>
      <c r="CV2063" s="93"/>
      <c r="CW2063" s="93"/>
      <c r="CX2063" s="93"/>
      <c r="CY2063" s="93"/>
      <c r="CZ2063" s="93"/>
      <c r="DA2063" s="93"/>
      <c r="DB2063" s="93"/>
      <c r="DC2063" s="93"/>
      <c r="DD2063" s="93"/>
      <c r="DE2063" s="93"/>
      <c r="DF2063" s="93"/>
      <c r="DG2063" s="93"/>
      <c r="DH2063" s="93"/>
      <c r="DI2063" s="93"/>
      <c r="DJ2063" s="93"/>
      <c r="DK2063" s="93"/>
      <c r="DL2063" s="93"/>
    </row>
    <row r="2064" spans="1:116" x14ac:dyDescent="0.4">
      <c r="B2064" t="s">
        <v>332</v>
      </c>
      <c r="D2064" t="s">
        <v>851</v>
      </c>
      <c r="E2064" s="8" t="str">
        <f t="shared" si="3493"/>
        <v>2064 DAMORT-S</v>
      </c>
      <c r="G2064" s="136" t="str">
        <f>G2036</f>
        <v>(Primary label)</v>
      </c>
      <c r="H2064" s="27"/>
      <c r="I2064" s="78"/>
      <c r="J2064" s="78"/>
      <c r="K2064" s="33"/>
      <c r="L2064" s="33"/>
      <c r="M2064" s="33"/>
      <c r="N2064" s="33"/>
      <c r="O2064" s="33"/>
      <c r="P2064" s="33"/>
      <c r="R2064" s="33"/>
      <c r="S2064" s="77"/>
      <c r="T2064" s="77"/>
      <c r="U2064" s="77"/>
      <c r="V2064" s="77"/>
      <c r="W2064" s="77"/>
      <c r="X2064" s="77"/>
      <c r="Y2064" s="77"/>
      <c r="Z2064" s="77"/>
      <c r="AA2064" s="77"/>
      <c r="AB2064" s="77"/>
      <c r="AC2064" s="77"/>
      <c r="AD2064" s="77"/>
      <c r="AE2064" s="77"/>
      <c r="AF2064" s="77"/>
      <c r="AG2064" s="77"/>
      <c r="AH2064" s="77"/>
      <c r="AI2064" s="77"/>
      <c r="AJ2064" s="77"/>
      <c r="AK2064" s="77"/>
      <c r="AL2064" s="77"/>
      <c r="AM2064" s="77"/>
      <c r="AN2064" s="77"/>
      <c r="AO2064" s="77"/>
      <c r="AP2064" s="77"/>
      <c r="AQ2064" s="77"/>
      <c r="AR2064" s="77"/>
      <c r="AS2064" s="77"/>
      <c r="AT2064" s="77"/>
      <c r="AU2064" s="77"/>
      <c r="AV2064" s="77"/>
      <c r="AW2064" s="77"/>
      <c r="AX2064" s="77"/>
      <c r="AY2064" s="77"/>
      <c r="AZ2064" s="77"/>
      <c r="BA2064" s="77"/>
      <c r="BB2064" s="77"/>
      <c r="BC2064" s="77"/>
      <c r="BD2064" s="77"/>
      <c r="BE2064" s="77"/>
      <c r="BF2064" s="77"/>
      <c r="BG2064" s="77"/>
      <c r="BH2064" s="77"/>
      <c r="BI2064" s="77"/>
      <c r="BJ2064" s="77"/>
      <c r="BK2064" s="77"/>
      <c r="BL2064" s="77"/>
      <c r="BM2064" s="77"/>
      <c r="BN2064" s="77"/>
      <c r="BO2064" s="77"/>
      <c r="BP2064" s="77"/>
      <c r="BQ2064" s="77"/>
      <c r="BR2064" s="77"/>
      <c r="BS2064" s="77"/>
      <c r="BT2064" s="77"/>
      <c r="BU2064" s="77"/>
      <c r="BV2064" s="77"/>
      <c r="BW2064" s="77"/>
      <c r="BX2064" s="77"/>
      <c r="BY2064" s="77"/>
      <c r="BZ2064" s="77"/>
      <c r="CA2064" s="77"/>
      <c r="CB2064" s="77"/>
      <c r="CC2064" s="77"/>
      <c r="CD2064" s="77"/>
      <c r="CE2064" s="77"/>
      <c r="CF2064" s="77"/>
      <c r="CG2064" s="77"/>
      <c r="CH2064" s="77"/>
      <c r="CI2064" s="77"/>
      <c r="CJ2064" s="77"/>
      <c r="CK2064" s="77"/>
      <c r="CL2064" s="77"/>
      <c r="CN2064" s="78"/>
      <c r="CO2064" s="77"/>
      <c r="CP2064" s="77"/>
      <c r="CQ2064" s="77"/>
      <c r="CR2064" s="77"/>
      <c r="CS2064" s="77"/>
      <c r="CT2064" s="77"/>
      <c r="CU2064" s="77"/>
      <c r="CV2064" s="77"/>
      <c r="CW2064" s="77"/>
      <c r="CX2064" s="77"/>
      <c r="CY2064" s="77"/>
      <c r="CZ2064" s="77"/>
      <c r="DA2064" s="77"/>
      <c r="DB2064" s="77"/>
      <c r="DC2064" s="77"/>
      <c r="DD2064" s="77"/>
      <c r="DE2064" s="77"/>
      <c r="DF2064" s="77"/>
      <c r="DG2064" s="77"/>
      <c r="DH2064" s="77"/>
      <c r="DI2064" s="77"/>
      <c r="DJ2064" s="77"/>
      <c r="DK2064" s="77"/>
      <c r="DL2064" s="77"/>
    </row>
    <row r="2065" spans="1:116" x14ac:dyDescent="0.4">
      <c r="B2065" t="s">
        <v>332</v>
      </c>
      <c r="D2065" t="s">
        <v>851</v>
      </c>
      <c r="E2065" s="8" t="str">
        <f t="shared" si="3493"/>
        <v>2065 DAMORT-S</v>
      </c>
      <c r="G2065" s="136" t="str">
        <f>G2037</f>
        <v>primary unit</v>
      </c>
      <c r="H2065" s="27"/>
      <c r="I2065" s="78"/>
      <c r="J2065" s="78"/>
      <c r="K2065" s="33"/>
      <c r="L2065" s="33"/>
      <c r="M2065" s="33"/>
      <c r="N2065" s="33"/>
      <c r="O2065" s="33"/>
      <c r="P2065" s="33"/>
      <c r="R2065" s="33"/>
      <c r="S2065" s="77"/>
      <c r="T2065" s="77"/>
      <c r="U2065" s="77"/>
      <c r="V2065" s="77"/>
      <c r="W2065" s="77"/>
      <c r="X2065" s="77"/>
      <c r="Y2065" s="77"/>
      <c r="Z2065" s="77"/>
      <c r="AA2065" s="77"/>
      <c r="AB2065" s="77"/>
      <c r="AC2065" s="77"/>
      <c r="AD2065" s="77"/>
      <c r="AE2065" s="77"/>
      <c r="AF2065" s="77"/>
      <c r="AG2065" s="77"/>
      <c r="AH2065" s="77"/>
      <c r="AI2065" s="77"/>
      <c r="AJ2065" s="77"/>
      <c r="AK2065" s="77"/>
      <c r="AL2065" s="77"/>
      <c r="AM2065" s="77"/>
      <c r="AN2065" s="77"/>
      <c r="AO2065" s="77"/>
      <c r="AP2065" s="77"/>
      <c r="AQ2065" s="77"/>
      <c r="AR2065" s="77"/>
      <c r="AS2065" s="77"/>
      <c r="AT2065" s="77"/>
      <c r="AU2065" s="77"/>
      <c r="AV2065" s="77"/>
      <c r="AW2065" s="77"/>
      <c r="AX2065" s="77"/>
      <c r="AY2065" s="77"/>
      <c r="AZ2065" s="77"/>
      <c r="BA2065" s="77"/>
      <c r="BB2065" s="77"/>
      <c r="BC2065" s="77"/>
      <c r="BD2065" s="77"/>
      <c r="BE2065" s="77"/>
      <c r="BF2065" s="77"/>
      <c r="BG2065" s="77"/>
      <c r="BH2065" s="77"/>
      <c r="BI2065" s="77"/>
      <c r="BJ2065" s="77"/>
      <c r="BK2065" s="77"/>
      <c r="BL2065" s="77"/>
      <c r="BM2065" s="77"/>
      <c r="BN2065" s="77"/>
      <c r="BO2065" s="77"/>
      <c r="BP2065" s="77"/>
      <c r="BQ2065" s="77"/>
      <c r="BR2065" s="77"/>
      <c r="BS2065" s="77"/>
      <c r="BT2065" s="77"/>
      <c r="BU2065" s="77"/>
      <c r="BV2065" s="77"/>
      <c r="BW2065" s="77"/>
      <c r="BX2065" s="77"/>
      <c r="BY2065" s="77"/>
      <c r="BZ2065" s="77"/>
      <c r="CA2065" s="77"/>
      <c r="CB2065" s="77"/>
      <c r="CC2065" s="77"/>
      <c r="CD2065" s="77"/>
      <c r="CE2065" s="77"/>
      <c r="CF2065" s="77"/>
      <c r="CG2065" s="77"/>
      <c r="CH2065" s="77"/>
      <c r="CI2065" s="77"/>
      <c r="CJ2065" s="77"/>
      <c r="CK2065" s="77"/>
      <c r="CL2065" s="77"/>
      <c r="CN2065" s="78"/>
      <c r="CO2065" s="77"/>
      <c r="CP2065" s="77"/>
      <c r="CQ2065" s="77"/>
      <c r="CR2065" s="77"/>
      <c r="CS2065" s="77"/>
      <c r="CT2065" s="77"/>
      <c r="CU2065" s="77"/>
      <c r="CV2065" s="77"/>
      <c r="CW2065" s="77"/>
      <c r="CX2065" s="77"/>
      <c r="CY2065" s="77"/>
      <c r="CZ2065" s="77"/>
      <c r="DA2065" s="77"/>
      <c r="DB2065" s="77"/>
      <c r="DC2065" s="77"/>
      <c r="DD2065" s="77"/>
      <c r="DE2065" s="77"/>
      <c r="DF2065" s="77"/>
      <c r="DG2065" s="77"/>
      <c r="DH2065" s="77"/>
      <c r="DI2065" s="77"/>
      <c r="DJ2065" s="77"/>
      <c r="DK2065" s="77"/>
      <c r="DL2065" s="77"/>
    </row>
    <row r="2066" spans="1:116" x14ac:dyDescent="0.4">
      <c r="B2066" t="s">
        <v>332</v>
      </c>
      <c r="D2066" t="s">
        <v>851</v>
      </c>
      <c r="E2066" s="8" t="str">
        <f t="shared" si="3493"/>
        <v>2066 DAMORT-S</v>
      </c>
      <c r="G2066" s="136" t="str">
        <f>G2038</f>
        <v>Primary revenue driver</v>
      </c>
      <c r="K2066" s="53"/>
      <c r="L2066" s="53"/>
      <c r="M2066" s="53"/>
      <c r="N2066" s="53"/>
      <c r="O2066" s="53"/>
      <c r="P2066" s="53"/>
      <c r="R2066" s="24"/>
      <c r="S2066" s="179" t="str">
        <f t="shared" ref="S2066:AX2066" si="3609">S2038</f>
        <v>S$16</v>
      </c>
      <c r="T2066" s="179" t="str">
        <f t="shared" si="3609"/>
        <v>T$16</v>
      </c>
      <c r="U2066" s="179" t="str">
        <f t="shared" si="3609"/>
        <v>U$16</v>
      </c>
      <c r="V2066" s="179" t="str">
        <f t="shared" si="3609"/>
        <v>V$16</v>
      </c>
      <c r="W2066" s="179" t="str">
        <f t="shared" si="3609"/>
        <v>W$16</v>
      </c>
      <c r="X2066" s="179" t="str">
        <f t="shared" si="3609"/>
        <v>X$16</v>
      </c>
      <c r="Y2066" s="179" t="str">
        <f t="shared" si="3609"/>
        <v>Y$16</v>
      </c>
      <c r="Z2066" s="179" t="str">
        <f t="shared" si="3609"/>
        <v>Z$16</v>
      </c>
      <c r="AA2066" s="179" t="str">
        <f t="shared" si="3609"/>
        <v>AA$16</v>
      </c>
      <c r="AB2066" s="179" t="str">
        <f t="shared" si="3609"/>
        <v>AB$16</v>
      </c>
      <c r="AC2066" s="179" t="str">
        <f t="shared" si="3609"/>
        <v>AC$16</v>
      </c>
      <c r="AD2066" s="179" t="str">
        <f t="shared" si="3609"/>
        <v>AD$16</v>
      </c>
      <c r="AE2066" s="179" t="str">
        <f t="shared" si="3609"/>
        <v>AE$16</v>
      </c>
      <c r="AF2066" s="179" t="str">
        <f t="shared" si="3609"/>
        <v>AF$16</v>
      </c>
      <c r="AG2066" s="179" t="str">
        <f t="shared" si="3609"/>
        <v>AG$16</v>
      </c>
      <c r="AH2066" s="179" t="str">
        <f t="shared" si="3609"/>
        <v>AH$16</v>
      </c>
      <c r="AI2066" s="179" t="str">
        <f t="shared" si="3609"/>
        <v>AI$16</v>
      </c>
      <c r="AJ2066" s="179" t="str">
        <f t="shared" si="3609"/>
        <v>AJ$16</v>
      </c>
      <c r="AK2066" s="179" t="str">
        <f t="shared" si="3609"/>
        <v>AK$16</v>
      </c>
      <c r="AL2066" s="179" t="str">
        <f t="shared" si="3609"/>
        <v>AL$16</v>
      </c>
      <c r="AM2066" s="179" t="str">
        <f t="shared" si="3609"/>
        <v>AM$16</v>
      </c>
      <c r="AN2066" s="179" t="str">
        <f t="shared" si="3609"/>
        <v>AN$16</v>
      </c>
      <c r="AO2066" s="179" t="str">
        <f t="shared" si="3609"/>
        <v>AO$16</v>
      </c>
      <c r="AP2066" s="179" t="str">
        <f t="shared" si="3609"/>
        <v>AP$16</v>
      </c>
      <c r="AQ2066" s="179" t="str">
        <f t="shared" si="3609"/>
        <v>AQ$16</v>
      </c>
      <c r="AR2066" s="179" t="str">
        <f t="shared" si="3609"/>
        <v>AR$16</v>
      </c>
      <c r="AS2066" s="179" t="str">
        <f t="shared" si="3609"/>
        <v>AS$16</v>
      </c>
      <c r="AT2066" s="179" t="str">
        <f t="shared" si="3609"/>
        <v>AT$16</v>
      </c>
      <c r="AU2066" s="179" t="str">
        <f t="shared" si="3609"/>
        <v>AU$16</v>
      </c>
      <c r="AV2066" s="179" t="str">
        <f t="shared" si="3609"/>
        <v>AV$16</v>
      </c>
      <c r="AW2066" s="179" t="str">
        <f t="shared" si="3609"/>
        <v>AW$16</v>
      </c>
      <c r="AX2066" s="179" t="str">
        <f t="shared" si="3609"/>
        <v>AX$16</v>
      </c>
      <c r="AY2066" s="179" t="str">
        <f t="shared" ref="AY2066:CD2066" si="3610">AY2038</f>
        <v>AY$16</v>
      </c>
      <c r="AZ2066" s="179" t="str">
        <f t="shared" si="3610"/>
        <v>AZ$16</v>
      </c>
      <c r="BA2066" s="179" t="str">
        <f t="shared" si="3610"/>
        <v>BA$16</v>
      </c>
      <c r="BB2066" s="179" t="str">
        <f t="shared" si="3610"/>
        <v>BB$16</v>
      </c>
      <c r="BC2066" s="179" t="str">
        <f t="shared" si="3610"/>
        <v>BC$16</v>
      </c>
      <c r="BD2066" s="179" t="str">
        <f t="shared" si="3610"/>
        <v>BD$16</v>
      </c>
      <c r="BE2066" s="179" t="str">
        <f t="shared" si="3610"/>
        <v>BE$16</v>
      </c>
      <c r="BF2066" s="179" t="str">
        <f t="shared" si="3610"/>
        <v>BF$16</v>
      </c>
      <c r="BG2066" s="179" t="str">
        <f t="shared" si="3610"/>
        <v>BG$16</v>
      </c>
      <c r="BH2066" s="179" t="str">
        <f t="shared" si="3610"/>
        <v>BH$16</v>
      </c>
      <c r="BI2066" s="179" t="str">
        <f t="shared" si="3610"/>
        <v>BI$16</v>
      </c>
      <c r="BJ2066" s="179" t="str">
        <f t="shared" si="3610"/>
        <v>BJ$16</v>
      </c>
      <c r="BK2066" s="179" t="str">
        <f t="shared" si="3610"/>
        <v>BK$16</v>
      </c>
      <c r="BL2066" s="179" t="str">
        <f t="shared" si="3610"/>
        <v>BL$16</v>
      </c>
      <c r="BM2066" s="179" t="str">
        <f t="shared" si="3610"/>
        <v>BM$16</v>
      </c>
      <c r="BN2066" s="179" t="str">
        <f t="shared" si="3610"/>
        <v>BN$16</v>
      </c>
      <c r="BO2066" s="179" t="str">
        <f t="shared" si="3610"/>
        <v>BO$16</v>
      </c>
      <c r="BP2066" s="179" t="str">
        <f t="shared" si="3610"/>
        <v>BP$16</v>
      </c>
      <c r="BQ2066" s="179" t="str">
        <f t="shared" si="3610"/>
        <v>BQ$16</v>
      </c>
      <c r="BR2066" s="179" t="str">
        <f t="shared" si="3610"/>
        <v>BR$16</v>
      </c>
      <c r="BS2066" s="179" t="str">
        <f t="shared" si="3610"/>
        <v>BS$16</v>
      </c>
      <c r="BT2066" s="179" t="str">
        <f t="shared" si="3610"/>
        <v>BT$16</v>
      </c>
      <c r="BU2066" s="179" t="str">
        <f t="shared" si="3610"/>
        <v>BU$16</v>
      </c>
      <c r="BV2066" s="179" t="str">
        <f t="shared" si="3610"/>
        <v>BV$16</v>
      </c>
      <c r="BW2066" s="179" t="str">
        <f t="shared" si="3610"/>
        <v>BW$16</v>
      </c>
      <c r="BX2066" s="179" t="str">
        <f t="shared" si="3610"/>
        <v>BX$16</v>
      </c>
      <c r="BY2066" s="179" t="str">
        <f t="shared" si="3610"/>
        <v>BY$16</v>
      </c>
      <c r="BZ2066" s="179" t="str">
        <f t="shared" si="3610"/>
        <v>BZ$16</v>
      </c>
      <c r="CA2066" s="179" t="str">
        <f t="shared" si="3610"/>
        <v>CA$16</v>
      </c>
      <c r="CB2066" s="179" t="str">
        <f t="shared" si="3610"/>
        <v>CB$16</v>
      </c>
      <c r="CC2066" s="179" t="str">
        <f t="shared" si="3610"/>
        <v>CC$16</v>
      </c>
      <c r="CD2066" s="179" t="str">
        <f t="shared" si="3610"/>
        <v>CD$16</v>
      </c>
      <c r="CE2066" s="179" t="str">
        <f t="shared" ref="CE2066:CL2066" si="3611">CE2038</f>
        <v>CE$16</v>
      </c>
      <c r="CF2066" s="179" t="str">
        <f t="shared" si="3611"/>
        <v>CF$16</v>
      </c>
      <c r="CG2066" s="179" t="str">
        <f t="shared" si="3611"/>
        <v>CG$16</v>
      </c>
      <c r="CH2066" s="179" t="str">
        <f t="shared" si="3611"/>
        <v>CH$16</v>
      </c>
      <c r="CI2066" s="179" t="str">
        <f t="shared" si="3611"/>
        <v>CI$16</v>
      </c>
      <c r="CJ2066" s="179" t="str">
        <f t="shared" si="3611"/>
        <v>CJ$16</v>
      </c>
      <c r="CK2066" s="179" t="str">
        <f t="shared" si="3611"/>
        <v>CK$16</v>
      </c>
      <c r="CL2066" s="179" t="str">
        <f t="shared" si="3611"/>
        <v>CL$16</v>
      </c>
      <c r="CO2066" s="179" t="str">
        <f t="shared" ref="CO2066:DL2066" si="3612">CO2038</f>
        <v>CO$16</v>
      </c>
      <c r="CP2066" s="179" t="str">
        <f t="shared" si="3612"/>
        <v>CP$16</v>
      </c>
      <c r="CQ2066" s="179" t="str">
        <f t="shared" si="3612"/>
        <v>CQ$16</v>
      </c>
      <c r="CR2066" s="179" t="str">
        <f t="shared" si="3612"/>
        <v>CR$16</v>
      </c>
      <c r="CS2066" s="179" t="str">
        <f t="shared" si="3612"/>
        <v>CS$16</v>
      </c>
      <c r="CT2066" s="179" t="str">
        <f t="shared" si="3612"/>
        <v>CT$16</v>
      </c>
      <c r="CU2066" s="179" t="str">
        <f t="shared" si="3612"/>
        <v>CU$16</v>
      </c>
      <c r="CV2066" s="179" t="str">
        <f t="shared" si="3612"/>
        <v>CV$16</v>
      </c>
      <c r="CW2066" s="179" t="str">
        <f t="shared" si="3612"/>
        <v>CW$16</v>
      </c>
      <c r="CX2066" s="179" t="str">
        <f t="shared" si="3612"/>
        <v>CX$16</v>
      </c>
      <c r="CY2066" s="179" t="str">
        <f t="shared" si="3612"/>
        <v>CY$16</v>
      </c>
      <c r="CZ2066" s="179" t="str">
        <f t="shared" si="3612"/>
        <v>CZ$16</v>
      </c>
      <c r="DA2066" s="179" t="str">
        <f t="shared" si="3612"/>
        <v>DA$16</v>
      </c>
      <c r="DB2066" s="179" t="str">
        <f t="shared" si="3612"/>
        <v>DB$16</v>
      </c>
      <c r="DC2066" s="179" t="str">
        <f t="shared" si="3612"/>
        <v>DC$16</v>
      </c>
      <c r="DD2066" s="179" t="str">
        <f t="shared" si="3612"/>
        <v>DD$16</v>
      </c>
      <c r="DE2066" s="179" t="str">
        <f t="shared" si="3612"/>
        <v>DE$16</v>
      </c>
      <c r="DF2066" s="179" t="str">
        <f t="shared" si="3612"/>
        <v>DF$16</v>
      </c>
      <c r="DG2066" s="179" t="str">
        <f t="shared" si="3612"/>
        <v>DG$16</v>
      </c>
      <c r="DH2066" s="179" t="str">
        <f t="shared" si="3612"/>
        <v>DH$16</v>
      </c>
      <c r="DI2066" s="179" t="str">
        <f t="shared" si="3612"/>
        <v>DI$16</v>
      </c>
      <c r="DJ2066" s="179" t="str">
        <f t="shared" si="3612"/>
        <v>DJ$16</v>
      </c>
      <c r="DK2066" s="179" t="str">
        <f t="shared" si="3612"/>
        <v>DK$16</v>
      </c>
      <c r="DL2066" s="179" t="str">
        <f t="shared" si="3612"/>
        <v>DL$16</v>
      </c>
    </row>
    <row r="2067" spans="1:116" x14ac:dyDescent="0.4">
      <c r="B2067" t="s">
        <v>332</v>
      </c>
      <c r="D2067" t="s">
        <v>851</v>
      </c>
      <c r="E2067" s="8" t="str">
        <f t="shared" si="3493"/>
        <v>2067 DAMORT-S</v>
      </c>
      <c r="G2067" s="136" t="str">
        <f>G2039</f>
        <v>Primary volume driver</v>
      </c>
      <c r="H2067" s="12"/>
      <c r="I2067" s="60"/>
      <c r="J2067" s="60"/>
      <c r="K2067" s="15"/>
      <c r="L2067" s="15"/>
      <c r="M2067" s="15"/>
      <c r="N2067" s="15"/>
      <c r="O2067" s="15"/>
      <c r="P2067" s="15"/>
      <c r="R2067" s="15"/>
      <c r="S2067" s="179" t="str">
        <f t="shared" ref="S2067:AX2067" si="3613">S2039</f>
        <v>S$17</v>
      </c>
      <c r="T2067" s="179" t="str">
        <f t="shared" si="3613"/>
        <v>T$17</v>
      </c>
      <c r="U2067" s="179" t="str">
        <f t="shared" si="3613"/>
        <v>U$17</v>
      </c>
      <c r="V2067" s="179" t="str">
        <f t="shared" si="3613"/>
        <v>V$17</v>
      </c>
      <c r="W2067" s="179" t="str">
        <f t="shared" si="3613"/>
        <v>W$17</v>
      </c>
      <c r="X2067" s="179" t="str">
        <f t="shared" si="3613"/>
        <v>X$17</v>
      </c>
      <c r="Y2067" s="179" t="str">
        <f t="shared" si="3613"/>
        <v>Y$17</v>
      </c>
      <c r="Z2067" s="179" t="str">
        <f t="shared" si="3613"/>
        <v>Z$17</v>
      </c>
      <c r="AA2067" s="179" t="str">
        <f t="shared" si="3613"/>
        <v>AA$17</v>
      </c>
      <c r="AB2067" s="179" t="str">
        <f t="shared" si="3613"/>
        <v>AB$17</v>
      </c>
      <c r="AC2067" s="179" t="str">
        <f t="shared" si="3613"/>
        <v>AC$17</v>
      </c>
      <c r="AD2067" s="179" t="str">
        <f t="shared" si="3613"/>
        <v>AD$17</v>
      </c>
      <c r="AE2067" s="179" t="str">
        <f t="shared" si="3613"/>
        <v>AE$17</v>
      </c>
      <c r="AF2067" s="179" t="str">
        <f t="shared" si="3613"/>
        <v>AF$17</v>
      </c>
      <c r="AG2067" s="179" t="str">
        <f t="shared" si="3613"/>
        <v>AG$17</v>
      </c>
      <c r="AH2067" s="179" t="str">
        <f t="shared" si="3613"/>
        <v>AH$17</v>
      </c>
      <c r="AI2067" s="179" t="str">
        <f t="shared" si="3613"/>
        <v>AI$17</v>
      </c>
      <c r="AJ2067" s="179" t="str">
        <f t="shared" si="3613"/>
        <v>AJ$17</v>
      </c>
      <c r="AK2067" s="179" t="str">
        <f t="shared" si="3613"/>
        <v>AK$17</v>
      </c>
      <c r="AL2067" s="179" t="str">
        <f t="shared" si="3613"/>
        <v>AL$17</v>
      </c>
      <c r="AM2067" s="179" t="str">
        <f t="shared" si="3613"/>
        <v>AM$17</v>
      </c>
      <c r="AN2067" s="179" t="str">
        <f t="shared" si="3613"/>
        <v>AN$17</v>
      </c>
      <c r="AO2067" s="179" t="str">
        <f t="shared" si="3613"/>
        <v>AO$17</v>
      </c>
      <c r="AP2067" s="179" t="str">
        <f t="shared" si="3613"/>
        <v>AP$17</v>
      </c>
      <c r="AQ2067" s="179" t="str">
        <f t="shared" si="3613"/>
        <v>AQ$17</v>
      </c>
      <c r="AR2067" s="179" t="str">
        <f t="shared" si="3613"/>
        <v>AR$17</v>
      </c>
      <c r="AS2067" s="179" t="str">
        <f t="shared" si="3613"/>
        <v>AS$17</v>
      </c>
      <c r="AT2067" s="179" t="str">
        <f t="shared" si="3613"/>
        <v>AT$17</v>
      </c>
      <c r="AU2067" s="179" t="str">
        <f t="shared" si="3613"/>
        <v>AU$17</v>
      </c>
      <c r="AV2067" s="179" t="str">
        <f t="shared" si="3613"/>
        <v>AV$17</v>
      </c>
      <c r="AW2067" s="179" t="str">
        <f t="shared" si="3613"/>
        <v>AW$17</v>
      </c>
      <c r="AX2067" s="179" t="str">
        <f t="shared" si="3613"/>
        <v>AX$17</v>
      </c>
      <c r="AY2067" s="179" t="str">
        <f t="shared" ref="AY2067:CD2067" si="3614">AY2039</f>
        <v>AY$17</v>
      </c>
      <c r="AZ2067" s="179" t="str">
        <f t="shared" si="3614"/>
        <v>AZ$17</v>
      </c>
      <c r="BA2067" s="179" t="str">
        <f t="shared" si="3614"/>
        <v>BA$17</v>
      </c>
      <c r="BB2067" s="179" t="str">
        <f t="shared" si="3614"/>
        <v>BB$17</v>
      </c>
      <c r="BC2067" s="179" t="str">
        <f t="shared" si="3614"/>
        <v>BC$17</v>
      </c>
      <c r="BD2067" s="179" t="str">
        <f t="shared" si="3614"/>
        <v>BD$17</v>
      </c>
      <c r="BE2067" s="179" t="str">
        <f t="shared" si="3614"/>
        <v>BE$17</v>
      </c>
      <c r="BF2067" s="179" t="str">
        <f t="shared" si="3614"/>
        <v>BF$17</v>
      </c>
      <c r="BG2067" s="179" t="str">
        <f t="shared" si="3614"/>
        <v>BG$17</v>
      </c>
      <c r="BH2067" s="179" t="str">
        <f t="shared" si="3614"/>
        <v>BH$17</v>
      </c>
      <c r="BI2067" s="179" t="str">
        <f t="shared" si="3614"/>
        <v>BI$17</v>
      </c>
      <c r="BJ2067" s="179" t="str">
        <f t="shared" si="3614"/>
        <v>BJ$17</v>
      </c>
      <c r="BK2067" s="179" t="str">
        <f t="shared" si="3614"/>
        <v>BK$17</v>
      </c>
      <c r="BL2067" s="179" t="str">
        <f t="shared" si="3614"/>
        <v>BL$17</v>
      </c>
      <c r="BM2067" s="179" t="str">
        <f t="shared" si="3614"/>
        <v>BM$17</v>
      </c>
      <c r="BN2067" s="179" t="str">
        <f t="shared" si="3614"/>
        <v>BN$17</v>
      </c>
      <c r="BO2067" s="179" t="str">
        <f t="shared" si="3614"/>
        <v>BO$17</v>
      </c>
      <c r="BP2067" s="179" t="str">
        <f t="shared" si="3614"/>
        <v>BP$17</v>
      </c>
      <c r="BQ2067" s="179" t="str">
        <f t="shared" si="3614"/>
        <v>BQ$17</v>
      </c>
      <c r="BR2067" s="179" t="str">
        <f t="shared" si="3614"/>
        <v>BR$17</v>
      </c>
      <c r="BS2067" s="179" t="str">
        <f t="shared" si="3614"/>
        <v>BS$17</v>
      </c>
      <c r="BT2067" s="179" t="str">
        <f t="shared" si="3614"/>
        <v>BT$17</v>
      </c>
      <c r="BU2067" s="179" t="str">
        <f t="shared" si="3614"/>
        <v>BU$17</v>
      </c>
      <c r="BV2067" s="179" t="str">
        <f t="shared" si="3614"/>
        <v>BV$17</v>
      </c>
      <c r="BW2067" s="179" t="str">
        <f t="shared" si="3614"/>
        <v>BW$17</v>
      </c>
      <c r="BX2067" s="179" t="str">
        <f t="shared" si="3614"/>
        <v>BX$17</v>
      </c>
      <c r="BY2067" s="179" t="str">
        <f t="shared" si="3614"/>
        <v>BY$17</v>
      </c>
      <c r="BZ2067" s="179" t="str">
        <f t="shared" si="3614"/>
        <v>BZ$17</v>
      </c>
      <c r="CA2067" s="179" t="str">
        <f t="shared" si="3614"/>
        <v>CA$17</v>
      </c>
      <c r="CB2067" s="179" t="str">
        <f t="shared" si="3614"/>
        <v>CB$17</v>
      </c>
      <c r="CC2067" s="179" t="str">
        <f t="shared" si="3614"/>
        <v>CC$17</v>
      </c>
      <c r="CD2067" s="179" t="str">
        <f t="shared" si="3614"/>
        <v>CD$17</v>
      </c>
      <c r="CE2067" s="179" t="str">
        <f t="shared" ref="CE2067:CL2067" si="3615">CE2039</f>
        <v>CE$17</v>
      </c>
      <c r="CF2067" s="179" t="str">
        <f t="shared" si="3615"/>
        <v>CF$17</v>
      </c>
      <c r="CG2067" s="179" t="str">
        <f t="shared" si="3615"/>
        <v>CG$17</v>
      </c>
      <c r="CH2067" s="179" t="str">
        <f t="shared" si="3615"/>
        <v>CH$17</v>
      </c>
      <c r="CI2067" s="179" t="str">
        <f t="shared" si="3615"/>
        <v>CI$17</v>
      </c>
      <c r="CJ2067" s="179" t="str">
        <f t="shared" si="3615"/>
        <v>CJ$17</v>
      </c>
      <c r="CK2067" s="179" t="str">
        <f t="shared" si="3615"/>
        <v>CK$17</v>
      </c>
      <c r="CL2067" s="179" t="str">
        <f t="shared" si="3615"/>
        <v>CL$17</v>
      </c>
      <c r="CN2067" s="60"/>
      <c r="CO2067" s="179" t="str">
        <f t="shared" ref="CO2067:DL2067" si="3616">CO2039</f>
        <v>CO$17</v>
      </c>
      <c r="CP2067" s="179" t="str">
        <f t="shared" si="3616"/>
        <v>CP$17</v>
      </c>
      <c r="CQ2067" s="179" t="str">
        <f t="shared" si="3616"/>
        <v>CQ$17</v>
      </c>
      <c r="CR2067" s="179" t="str">
        <f t="shared" si="3616"/>
        <v>CR$17</v>
      </c>
      <c r="CS2067" s="179" t="str">
        <f t="shared" si="3616"/>
        <v>CS$17</v>
      </c>
      <c r="CT2067" s="179" t="str">
        <f t="shared" si="3616"/>
        <v>CT$17</v>
      </c>
      <c r="CU2067" s="179" t="str">
        <f t="shared" si="3616"/>
        <v>CU$17</v>
      </c>
      <c r="CV2067" s="179" t="str">
        <f t="shared" si="3616"/>
        <v>CV$17</v>
      </c>
      <c r="CW2067" s="179" t="str">
        <f t="shared" si="3616"/>
        <v>CW$17</v>
      </c>
      <c r="CX2067" s="179" t="str">
        <f t="shared" si="3616"/>
        <v>CX$17</v>
      </c>
      <c r="CY2067" s="179" t="str">
        <f t="shared" si="3616"/>
        <v>CY$17</v>
      </c>
      <c r="CZ2067" s="179" t="str">
        <f t="shared" si="3616"/>
        <v>CZ$17</v>
      </c>
      <c r="DA2067" s="179" t="str">
        <f t="shared" si="3616"/>
        <v>DA$17</v>
      </c>
      <c r="DB2067" s="179" t="str">
        <f t="shared" si="3616"/>
        <v>DB$17</v>
      </c>
      <c r="DC2067" s="179" t="str">
        <f t="shared" si="3616"/>
        <v>DC$17</v>
      </c>
      <c r="DD2067" s="179" t="str">
        <f t="shared" si="3616"/>
        <v>DD$17</v>
      </c>
      <c r="DE2067" s="179" t="str">
        <f t="shared" si="3616"/>
        <v>DE$17</v>
      </c>
      <c r="DF2067" s="179" t="str">
        <f t="shared" si="3616"/>
        <v>DF$17</v>
      </c>
      <c r="DG2067" s="179" t="str">
        <f t="shared" si="3616"/>
        <v>DG$17</v>
      </c>
      <c r="DH2067" s="179" t="str">
        <f t="shared" si="3616"/>
        <v>DH$17</v>
      </c>
      <c r="DI2067" s="179" t="str">
        <f t="shared" si="3616"/>
        <v>DI$17</v>
      </c>
      <c r="DJ2067" s="179" t="str">
        <f t="shared" si="3616"/>
        <v>DJ$17</v>
      </c>
      <c r="DK2067" s="179" t="str">
        <f t="shared" si="3616"/>
        <v>DK$17</v>
      </c>
      <c r="DL2067" s="179" t="str">
        <f t="shared" si="3616"/>
        <v>DL$17</v>
      </c>
    </row>
    <row r="2068" spans="1:116" x14ac:dyDescent="0.4">
      <c r="B2068" t="s">
        <v>332</v>
      </c>
      <c r="D2068" t="s">
        <v>851</v>
      </c>
      <c r="E2068" s="8" t="str">
        <f t="shared" si="3493"/>
        <v>2068 DAMORT-S</v>
      </c>
      <c r="G2068" s="191" t="str">
        <f>G2044</f>
        <v>Simple amortizing debt:</v>
      </c>
      <c r="H2068" s="12"/>
      <c r="I2068" s="60"/>
      <c r="J2068" s="60"/>
      <c r="K2068" s="15"/>
      <c r="L2068" s="15"/>
      <c r="M2068" s="15"/>
      <c r="N2068" s="15"/>
      <c r="O2068" s="15"/>
      <c r="P2068" s="15"/>
      <c r="R2068" s="15"/>
      <c r="S2068" s="179">
        <f t="shared" ref="S2068:AX2068" si="3617">S2040</f>
        <v>0</v>
      </c>
      <c r="T2068" s="179">
        <f t="shared" si="3617"/>
        <v>0</v>
      </c>
      <c r="U2068" s="179">
        <f t="shared" si="3617"/>
        <v>0</v>
      </c>
      <c r="V2068" s="179">
        <f t="shared" si="3617"/>
        <v>0</v>
      </c>
      <c r="W2068" s="179">
        <f t="shared" si="3617"/>
        <v>0</v>
      </c>
      <c r="X2068" s="179">
        <f t="shared" si="3617"/>
        <v>0</v>
      </c>
      <c r="Y2068" s="179">
        <f t="shared" si="3617"/>
        <v>0</v>
      </c>
      <c r="Z2068" s="179">
        <f t="shared" si="3617"/>
        <v>0</v>
      </c>
      <c r="AA2068" s="179">
        <f t="shared" si="3617"/>
        <v>0</v>
      </c>
      <c r="AB2068" s="179">
        <f t="shared" si="3617"/>
        <v>0</v>
      </c>
      <c r="AC2068" s="179">
        <f t="shared" si="3617"/>
        <v>0</v>
      </c>
      <c r="AD2068" s="179">
        <f t="shared" si="3617"/>
        <v>0</v>
      </c>
      <c r="AE2068" s="179">
        <f t="shared" si="3617"/>
        <v>0</v>
      </c>
      <c r="AF2068" s="179">
        <f t="shared" si="3617"/>
        <v>0</v>
      </c>
      <c r="AG2068" s="179">
        <f t="shared" si="3617"/>
        <v>0</v>
      </c>
      <c r="AH2068" s="179">
        <f t="shared" si="3617"/>
        <v>0</v>
      </c>
      <c r="AI2068" s="179">
        <f t="shared" si="3617"/>
        <v>0</v>
      </c>
      <c r="AJ2068" s="179">
        <f t="shared" si="3617"/>
        <v>0</v>
      </c>
      <c r="AK2068" s="179">
        <f t="shared" si="3617"/>
        <v>0</v>
      </c>
      <c r="AL2068" s="179">
        <f t="shared" si="3617"/>
        <v>0</v>
      </c>
      <c r="AM2068" s="179">
        <f t="shared" si="3617"/>
        <v>0</v>
      </c>
      <c r="AN2068" s="179">
        <f t="shared" si="3617"/>
        <v>0</v>
      </c>
      <c r="AO2068" s="179">
        <f t="shared" si="3617"/>
        <v>0</v>
      </c>
      <c r="AP2068" s="179">
        <f t="shared" si="3617"/>
        <v>0</v>
      </c>
      <c r="AQ2068" s="179">
        <f t="shared" si="3617"/>
        <v>0</v>
      </c>
      <c r="AR2068" s="179">
        <f t="shared" si="3617"/>
        <v>0</v>
      </c>
      <c r="AS2068" s="179">
        <f t="shared" si="3617"/>
        <v>0</v>
      </c>
      <c r="AT2068" s="179">
        <f t="shared" si="3617"/>
        <v>0</v>
      </c>
      <c r="AU2068" s="179">
        <f t="shared" si="3617"/>
        <v>0</v>
      </c>
      <c r="AV2068" s="179">
        <f t="shared" si="3617"/>
        <v>0</v>
      </c>
      <c r="AW2068" s="179">
        <f t="shared" si="3617"/>
        <v>0</v>
      </c>
      <c r="AX2068" s="179">
        <f t="shared" si="3617"/>
        <v>0</v>
      </c>
      <c r="AY2068" s="179">
        <f t="shared" ref="AY2068:CD2068" si="3618">AY2040</f>
        <v>0</v>
      </c>
      <c r="AZ2068" s="179">
        <f t="shared" si="3618"/>
        <v>0</v>
      </c>
      <c r="BA2068" s="179">
        <f t="shared" si="3618"/>
        <v>0</v>
      </c>
      <c r="BB2068" s="179">
        <f t="shared" si="3618"/>
        <v>0</v>
      </c>
      <c r="BC2068" s="179">
        <f t="shared" si="3618"/>
        <v>0</v>
      </c>
      <c r="BD2068" s="179">
        <f t="shared" si="3618"/>
        <v>0</v>
      </c>
      <c r="BE2068" s="179">
        <f t="shared" si="3618"/>
        <v>0</v>
      </c>
      <c r="BF2068" s="179">
        <f t="shared" si="3618"/>
        <v>0</v>
      </c>
      <c r="BG2068" s="179">
        <f t="shared" si="3618"/>
        <v>0</v>
      </c>
      <c r="BH2068" s="179">
        <f t="shared" si="3618"/>
        <v>0</v>
      </c>
      <c r="BI2068" s="179">
        <f t="shared" si="3618"/>
        <v>0</v>
      </c>
      <c r="BJ2068" s="179">
        <f t="shared" si="3618"/>
        <v>0</v>
      </c>
      <c r="BK2068" s="179">
        <f t="shared" si="3618"/>
        <v>0</v>
      </c>
      <c r="BL2068" s="179">
        <f t="shared" si="3618"/>
        <v>0</v>
      </c>
      <c r="BM2068" s="179">
        <f t="shared" si="3618"/>
        <v>0</v>
      </c>
      <c r="BN2068" s="179">
        <f t="shared" si="3618"/>
        <v>0</v>
      </c>
      <c r="BO2068" s="179">
        <f t="shared" si="3618"/>
        <v>0</v>
      </c>
      <c r="BP2068" s="179">
        <f t="shared" si="3618"/>
        <v>0</v>
      </c>
      <c r="BQ2068" s="179">
        <f t="shared" si="3618"/>
        <v>0</v>
      </c>
      <c r="BR2068" s="179">
        <f t="shared" si="3618"/>
        <v>0</v>
      </c>
      <c r="BS2068" s="179">
        <f t="shared" si="3618"/>
        <v>0</v>
      </c>
      <c r="BT2068" s="179">
        <f t="shared" si="3618"/>
        <v>0</v>
      </c>
      <c r="BU2068" s="179">
        <f t="shared" si="3618"/>
        <v>0</v>
      </c>
      <c r="BV2068" s="179">
        <f t="shared" si="3618"/>
        <v>0</v>
      </c>
      <c r="BW2068" s="179">
        <f t="shared" si="3618"/>
        <v>0</v>
      </c>
      <c r="BX2068" s="179">
        <f t="shared" si="3618"/>
        <v>0</v>
      </c>
      <c r="BY2068" s="179">
        <f t="shared" si="3618"/>
        <v>0</v>
      </c>
      <c r="BZ2068" s="179">
        <f t="shared" si="3618"/>
        <v>0</v>
      </c>
      <c r="CA2068" s="179">
        <f t="shared" si="3618"/>
        <v>0</v>
      </c>
      <c r="CB2068" s="179">
        <f t="shared" si="3618"/>
        <v>0</v>
      </c>
      <c r="CC2068" s="179">
        <f t="shared" si="3618"/>
        <v>0</v>
      </c>
      <c r="CD2068" s="179">
        <f t="shared" si="3618"/>
        <v>0</v>
      </c>
      <c r="CE2068" s="179">
        <f t="shared" ref="CE2068:CL2068" si="3619">CE2040</f>
        <v>0</v>
      </c>
      <c r="CF2068" s="179">
        <f t="shared" si="3619"/>
        <v>0</v>
      </c>
      <c r="CG2068" s="179">
        <f t="shared" si="3619"/>
        <v>0</v>
      </c>
      <c r="CH2068" s="179">
        <f t="shared" si="3619"/>
        <v>0</v>
      </c>
      <c r="CI2068" s="179">
        <f t="shared" si="3619"/>
        <v>0</v>
      </c>
      <c r="CJ2068" s="179">
        <f t="shared" si="3619"/>
        <v>0</v>
      </c>
      <c r="CK2068" s="179">
        <f t="shared" si="3619"/>
        <v>0</v>
      </c>
      <c r="CL2068" s="179">
        <f t="shared" si="3619"/>
        <v>0</v>
      </c>
      <c r="CN2068" s="60"/>
      <c r="CO2068" s="179">
        <f t="shared" ref="CO2068:DL2068" si="3620">CO2040</f>
        <v>0</v>
      </c>
      <c r="CP2068" s="179">
        <f t="shared" si="3620"/>
        <v>0</v>
      </c>
      <c r="CQ2068" s="179">
        <f t="shared" si="3620"/>
        <v>0</v>
      </c>
      <c r="CR2068" s="179">
        <f t="shared" si="3620"/>
        <v>0</v>
      </c>
      <c r="CS2068" s="179">
        <f t="shared" si="3620"/>
        <v>0</v>
      </c>
      <c r="CT2068" s="179">
        <f t="shared" si="3620"/>
        <v>0</v>
      </c>
      <c r="CU2068" s="179">
        <f t="shared" si="3620"/>
        <v>0</v>
      </c>
      <c r="CV2068" s="179">
        <f t="shared" si="3620"/>
        <v>0</v>
      </c>
      <c r="CW2068" s="179">
        <f t="shared" si="3620"/>
        <v>0</v>
      </c>
      <c r="CX2068" s="179">
        <f t="shared" si="3620"/>
        <v>0</v>
      </c>
      <c r="CY2068" s="179">
        <f t="shared" si="3620"/>
        <v>0</v>
      </c>
      <c r="CZ2068" s="179">
        <f t="shared" si="3620"/>
        <v>0</v>
      </c>
      <c r="DA2068" s="179">
        <f t="shared" si="3620"/>
        <v>0</v>
      </c>
      <c r="DB2068" s="179">
        <f t="shared" si="3620"/>
        <v>0</v>
      </c>
      <c r="DC2068" s="179">
        <f t="shared" si="3620"/>
        <v>0</v>
      </c>
      <c r="DD2068" s="179">
        <f t="shared" si="3620"/>
        <v>0</v>
      </c>
      <c r="DE2068" s="179">
        <f t="shared" si="3620"/>
        <v>0</v>
      </c>
      <c r="DF2068" s="179">
        <f t="shared" si="3620"/>
        <v>0</v>
      </c>
      <c r="DG2068" s="179">
        <f t="shared" si="3620"/>
        <v>0</v>
      </c>
      <c r="DH2068" s="179">
        <f t="shared" si="3620"/>
        <v>0</v>
      </c>
      <c r="DI2068" s="179">
        <f t="shared" si="3620"/>
        <v>0</v>
      </c>
      <c r="DJ2068" s="179">
        <f t="shared" si="3620"/>
        <v>0</v>
      </c>
      <c r="DK2068" s="179">
        <f t="shared" si="3620"/>
        <v>0</v>
      </c>
      <c r="DL2068" s="179">
        <f t="shared" si="3620"/>
        <v>0</v>
      </c>
    </row>
    <row r="2069" spans="1:116" x14ac:dyDescent="0.4">
      <c r="B2069" t="s">
        <v>332</v>
      </c>
      <c r="D2069" t="s">
        <v>851</v>
      </c>
      <c r="E2069" s="8" t="str">
        <f t="shared" si="3493"/>
        <v>2069 DAMORT-S</v>
      </c>
      <c r="G2069" s="241" t="str">
        <f>IFERROR(SUBSTITUTE(TRIM(MID(G2044,SEARCH("-",G2044)+1,LEN(G2044))),":",""),"no unit")</f>
        <v>no unit</v>
      </c>
      <c r="H2069" s="12"/>
      <c r="I2069" s="60"/>
      <c r="J2069" s="60"/>
      <c r="K2069" s="15"/>
      <c r="L2069" s="15"/>
      <c r="M2069" s="15"/>
      <c r="N2069" s="15"/>
      <c r="O2069" s="15"/>
      <c r="P2069" s="15"/>
      <c r="R2069" s="15"/>
      <c r="S2069" s="179"/>
      <c r="T2069" s="179"/>
      <c r="U2069" s="179"/>
      <c r="V2069" s="179"/>
      <c r="W2069" s="179"/>
      <c r="X2069" s="179"/>
      <c r="Y2069" s="179"/>
      <c r="Z2069" s="179"/>
      <c r="AA2069" s="179"/>
      <c r="AB2069" s="179"/>
      <c r="AC2069" s="179"/>
      <c r="AD2069" s="179"/>
      <c r="AE2069" s="179"/>
      <c r="AF2069" s="179"/>
      <c r="AG2069" s="179"/>
      <c r="AH2069" s="179"/>
      <c r="AI2069" s="179"/>
      <c r="AJ2069" s="179"/>
      <c r="AK2069" s="179"/>
      <c r="AL2069" s="179"/>
      <c r="AM2069" s="179"/>
      <c r="AN2069" s="179"/>
      <c r="AO2069" s="179"/>
      <c r="AP2069" s="179"/>
      <c r="AQ2069" s="179"/>
      <c r="AR2069" s="179"/>
      <c r="AS2069" s="179"/>
      <c r="AT2069" s="179"/>
      <c r="AU2069" s="179"/>
      <c r="AV2069" s="179"/>
      <c r="AW2069" s="179"/>
      <c r="AX2069" s="179"/>
      <c r="AY2069" s="179"/>
      <c r="AZ2069" s="179"/>
      <c r="BA2069" s="179"/>
      <c r="BB2069" s="179"/>
      <c r="BC2069" s="179"/>
      <c r="BD2069" s="179"/>
      <c r="BE2069" s="179"/>
      <c r="BF2069" s="179"/>
      <c r="BG2069" s="179"/>
      <c r="BH2069" s="179"/>
      <c r="BI2069" s="179"/>
      <c r="BJ2069" s="179"/>
      <c r="BK2069" s="179"/>
      <c r="BL2069" s="179"/>
      <c r="BM2069" s="179"/>
      <c r="BN2069" s="179"/>
      <c r="BO2069" s="179"/>
      <c r="BP2069" s="179"/>
      <c r="BQ2069" s="179"/>
      <c r="BR2069" s="179"/>
      <c r="BS2069" s="179"/>
      <c r="BT2069" s="179"/>
      <c r="BU2069" s="179"/>
      <c r="BV2069" s="179"/>
      <c r="BW2069" s="179"/>
      <c r="BX2069" s="179"/>
      <c r="BY2069" s="179"/>
      <c r="BZ2069" s="179"/>
      <c r="CA2069" s="179"/>
      <c r="CB2069" s="179"/>
      <c r="CC2069" s="179"/>
      <c r="CD2069" s="179"/>
      <c r="CE2069" s="179"/>
      <c r="CF2069" s="179"/>
      <c r="CG2069" s="179"/>
      <c r="CH2069" s="179"/>
      <c r="CI2069" s="179"/>
      <c r="CJ2069" s="179"/>
      <c r="CK2069" s="179"/>
      <c r="CL2069" s="179"/>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A2070" s="3"/>
      <c r="B2070" t="s">
        <v>332</v>
      </c>
      <c r="D2070" t="s">
        <v>851</v>
      </c>
      <c r="E2070" s="8" t="str">
        <f t="shared" si="3493"/>
        <v>2070 DAMORT-S</v>
      </c>
      <c r="G2070" s="191" t="str">
        <f>G2042</f>
        <v>Secondary revenue driver</v>
      </c>
      <c r="H2070" s="90"/>
      <c r="I2070" s="213"/>
      <c r="J2070" s="213"/>
      <c r="K2070" s="214"/>
      <c r="L2070" s="214"/>
      <c r="M2070" s="214"/>
      <c r="N2070" s="214"/>
      <c r="O2070" s="214"/>
      <c r="P2070" s="214"/>
      <c r="R2070" s="214"/>
      <c r="S2070" s="4" t="str">
        <f t="shared" ref="S2070:CD2070" si="3621">ADDRESS(ROW(S2056),COLUMN(S2056),2)</f>
        <v>S$2056</v>
      </c>
      <c r="T2070" s="4" t="str">
        <f t="shared" si="3621"/>
        <v>T$2056</v>
      </c>
      <c r="U2070" s="4" t="str">
        <f t="shared" si="3621"/>
        <v>U$2056</v>
      </c>
      <c r="V2070" s="4" t="str">
        <f t="shared" si="3621"/>
        <v>V$2056</v>
      </c>
      <c r="W2070" s="4" t="str">
        <f t="shared" si="3621"/>
        <v>W$2056</v>
      </c>
      <c r="X2070" s="4" t="str">
        <f t="shared" si="3621"/>
        <v>X$2056</v>
      </c>
      <c r="Y2070" s="4" t="str">
        <f t="shared" si="3621"/>
        <v>Y$2056</v>
      </c>
      <c r="Z2070" s="4" t="str">
        <f t="shared" si="3621"/>
        <v>Z$2056</v>
      </c>
      <c r="AA2070" s="4" t="str">
        <f t="shared" si="3621"/>
        <v>AA$2056</v>
      </c>
      <c r="AB2070" s="4" t="str">
        <f t="shared" si="3621"/>
        <v>AB$2056</v>
      </c>
      <c r="AC2070" s="4" t="str">
        <f t="shared" si="3621"/>
        <v>AC$2056</v>
      </c>
      <c r="AD2070" s="4" t="str">
        <f t="shared" si="3621"/>
        <v>AD$2056</v>
      </c>
      <c r="AE2070" s="4" t="str">
        <f t="shared" si="3621"/>
        <v>AE$2056</v>
      </c>
      <c r="AF2070" s="4" t="str">
        <f t="shared" si="3621"/>
        <v>AF$2056</v>
      </c>
      <c r="AG2070" s="4" t="str">
        <f t="shared" si="3621"/>
        <v>AG$2056</v>
      </c>
      <c r="AH2070" s="4" t="str">
        <f t="shared" si="3621"/>
        <v>AH$2056</v>
      </c>
      <c r="AI2070" s="4" t="str">
        <f t="shared" si="3621"/>
        <v>AI$2056</v>
      </c>
      <c r="AJ2070" s="4" t="str">
        <f t="shared" si="3621"/>
        <v>AJ$2056</v>
      </c>
      <c r="AK2070" s="4" t="str">
        <f t="shared" si="3621"/>
        <v>AK$2056</v>
      </c>
      <c r="AL2070" s="4" t="str">
        <f t="shared" si="3621"/>
        <v>AL$2056</v>
      </c>
      <c r="AM2070" s="4" t="str">
        <f t="shared" si="3621"/>
        <v>AM$2056</v>
      </c>
      <c r="AN2070" s="4" t="str">
        <f t="shared" si="3621"/>
        <v>AN$2056</v>
      </c>
      <c r="AO2070" s="4" t="str">
        <f t="shared" si="3621"/>
        <v>AO$2056</v>
      </c>
      <c r="AP2070" s="4" t="str">
        <f t="shared" si="3621"/>
        <v>AP$2056</v>
      </c>
      <c r="AQ2070" s="4" t="str">
        <f t="shared" si="3621"/>
        <v>AQ$2056</v>
      </c>
      <c r="AR2070" s="4" t="str">
        <f t="shared" si="3621"/>
        <v>AR$2056</v>
      </c>
      <c r="AS2070" s="4" t="str">
        <f t="shared" si="3621"/>
        <v>AS$2056</v>
      </c>
      <c r="AT2070" s="4" t="str">
        <f t="shared" si="3621"/>
        <v>AT$2056</v>
      </c>
      <c r="AU2070" s="4" t="str">
        <f t="shared" si="3621"/>
        <v>AU$2056</v>
      </c>
      <c r="AV2070" s="4" t="str">
        <f t="shared" si="3621"/>
        <v>AV$2056</v>
      </c>
      <c r="AW2070" s="4" t="str">
        <f t="shared" si="3621"/>
        <v>AW$2056</v>
      </c>
      <c r="AX2070" s="4" t="str">
        <f t="shared" si="3621"/>
        <v>AX$2056</v>
      </c>
      <c r="AY2070" s="4" t="str">
        <f t="shared" si="3621"/>
        <v>AY$2056</v>
      </c>
      <c r="AZ2070" s="4" t="str">
        <f t="shared" si="3621"/>
        <v>AZ$2056</v>
      </c>
      <c r="BA2070" s="4" t="str">
        <f t="shared" si="3621"/>
        <v>BA$2056</v>
      </c>
      <c r="BB2070" s="4" t="str">
        <f t="shared" si="3621"/>
        <v>BB$2056</v>
      </c>
      <c r="BC2070" s="4" t="str">
        <f t="shared" si="3621"/>
        <v>BC$2056</v>
      </c>
      <c r="BD2070" s="4" t="str">
        <f t="shared" si="3621"/>
        <v>BD$2056</v>
      </c>
      <c r="BE2070" s="4" t="str">
        <f t="shared" si="3621"/>
        <v>BE$2056</v>
      </c>
      <c r="BF2070" s="4" t="str">
        <f t="shared" si="3621"/>
        <v>BF$2056</v>
      </c>
      <c r="BG2070" s="4" t="str">
        <f t="shared" si="3621"/>
        <v>BG$2056</v>
      </c>
      <c r="BH2070" s="4" t="str">
        <f t="shared" si="3621"/>
        <v>BH$2056</v>
      </c>
      <c r="BI2070" s="4" t="str">
        <f t="shared" si="3621"/>
        <v>BI$2056</v>
      </c>
      <c r="BJ2070" s="4" t="str">
        <f t="shared" si="3621"/>
        <v>BJ$2056</v>
      </c>
      <c r="BK2070" s="4" t="str">
        <f t="shared" si="3621"/>
        <v>BK$2056</v>
      </c>
      <c r="BL2070" s="4" t="str">
        <f t="shared" si="3621"/>
        <v>BL$2056</v>
      </c>
      <c r="BM2070" s="4" t="str">
        <f t="shared" si="3621"/>
        <v>BM$2056</v>
      </c>
      <c r="BN2070" s="4" t="str">
        <f t="shared" si="3621"/>
        <v>BN$2056</v>
      </c>
      <c r="BO2070" s="4" t="str">
        <f t="shared" si="3621"/>
        <v>BO$2056</v>
      </c>
      <c r="BP2070" s="4" t="str">
        <f t="shared" si="3621"/>
        <v>BP$2056</v>
      </c>
      <c r="BQ2070" s="4" t="str">
        <f t="shared" si="3621"/>
        <v>BQ$2056</v>
      </c>
      <c r="BR2070" s="4" t="str">
        <f t="shared" si="3621"/>
        <v>BR$2056</v>
      </c>
      <c r="BS2070" s="4" t="str">
        <f t="shared" si="3621"/>
        <v>BS$2056</v>
      </c>
      <c r="BT2070" s="4" t="str">
        <f t="shared" si="3621"/>
        <v>BT$2056</v>
      </c>
      <c r="BU2070" s="4" t="str">
        <f t="shared" si="3621"/>
        <v>BU$2056</v>
      </c>
      <c r="BV2070" s="4" t="str">
        <f t="shared" si="3621"/>
        <v>BV$2056</v>
      </c>
      <c r="BW2070" s="4" t="str">
        <f t="shared" si="3621"/>
        <v>BW$2056</v>
      </c>
      <c r="BX2070" s="4" t="str">
        <f t="shared" si="3621"/>
        <v>BX$2056</v>
      </c>
      <c r="BY2070" s="4" t="str">
        <f t="shared" si="3621"/>
        <v>BY$2056</v>
      </c>
      <c r="BZ2070" s="4" t="str">
        <f t="shared" si="3621"/>
        <v>BZ$2056</v>
      </c>
      <c r="CA2070" s="4" t="str">
        <f t="shared" si="3621"/>
        <v>CA$2056</v>
      </c>
      <c r="CB2070" s="4" t="str">
        <f t="shared" si="3621"/>
        <v>CB$2056</v>
      </c>
      <c r="CC2070" s="4" t="str">
        <f t="shared" si="3621"/>
        <v>CC$2056</v>
      </c>
      <c r="CD2070" s="4" t="str">
        <f t="shared" si="3621"/>
        <v>CD$2056</v>
      </c>
      <c r="CE2070" s="4" t="str">
        <f t="shared" ref="CE2070:CL2070" si="3622">ADDRESS(ROW(CE2056),COLUMN(CE2056),2)</f>
        <v>CE$2056</v>
      </c>
      <c r="CF2070" s="4" t="str">
        <f t="shared" si="3622"/>
        <v>CF$2056</v>
      </c>
      <c r="CG2070" s="4" t="str">
        <f t="shared" si="3622"/>
        <v>CG$2056</v>
      </c>
      <c r="CH2070" s="4" t="str">
        <f t="shared" si="3622"/>
        <v>CH$2056</v>
      </c>
      <c r="CI2070" s="4" t="str">
        <f t="shared" si="3622"/>
        <v>CI$2056</v>
      </c>
      <c r="CJ2070" s="4" t="str">
        <f t="shared" si="3622"/>
        <v>CJ$2056</v>
      </c>
      <c r="CK2070" s="4" t="str">
        <f t="shared" si="3622"/>
        <v>CK$2056</v>
      </c>
      <c r="CL2070" s="4" t="str">
        <f t="shared" si="3622"/>
        <v>CL$2056</v>
      </c>
      <c r="CN2070" s="213"/>
      <c r="CO2070" s="4" t="str">
        <f t="shared" ref="CO2070:DL2070" si="3623">ADDRESS(ROW(CO2056),COLUMN(CO2056),2)</f>
        <v>CO$2056</v>
      </c>
      <c r="CP2070" s="4" t="str">
        <f t="shared" si="3623"/>
        <v>CP$2056</v>
      </c>
      <c r="CQ2070" s="4" t="str">
        <f t="shared" si="3623"/>
        <v>CQ$2056</v>
      </c>
      <c r="CR2070" s="4" t="str">
        <f t="shared" si="3623"/>
        <v>CR$2056</v>
      </c>
      <c r="CS2070" s="4" t="str">
        <f t="shared" si="3623"/>
        <v>CS$2056</v>
      </c>
      <c r="CT2070" s="4" t="str">
        <f t="shared" si="3623"/>
        <v>CT$2056</v>
      </c>
      <c r="CU2070" s="4" t="str">
        <f t="shared" si="3623"/>
        <v>CU$2056</v>
      </c>
      <c r="CV2070" s="4" t="str">
        <f t="shared" si="3623"/>
        <v>CV$2056</v>
      </c>
      <c r="CW2070" s="4" t="str">
        <f t="shared" si="3623"/>
        <v>CW$2056</v>
      </c>
      <c r="CX2070" s="4" t="str">
        <f t="shared" si="3623"/>
        <v>CX$2056</v>
      </c>
      <c r="CY2070" s="4" t="str">
        <f t="shared" si="3623"/>
        <v>CY$2056</v>
      </c>
      <c r="CZ2070" s="4" t="str">
        <f t="shared" si="3623"/>
        <v>CZ$2056</v>
      </c>
      <c r="DA2070" s="4" t="str">
        <f t="shared" si="3623"/>
        <v>DA$2056</v>
      </c>
      <c r="DB2070" s="4" t="str">
        <f t="shared" si="3623"/>
        <v>DB$2056</v>
      </c>
      <c r="DC2070" s="4" t="str">
        <f t="shared" si="3623"/>
        <v>DC$2056</v>
      </c>
      <c r="DD2070" s="4" t="str">
        <f t="shared" si="3623"/>
        <v>DD$2056</v>
      </c>
      <c r="DE2070" s="4" t="str">
        <f t="shared" si="3623"/>
        <v>DE$2056</v>
      </c>
      <c r="DF2070" s="4" t="str">
        <f t="shared" si="3623"/>
        <v>DF$2056</v>
      </c>
      <c r="DG2070" s="4" t="str">
        <f t="shared" si="3623"/>
        <v>DG$2056</v>
      </c>
      <c r="DH2070" s="4" t="str">
        <f t="shared" si="3623"/>
        <v>DH$2056</v>
      </c>
      <c r="DI2070" s="4" t="str">
        <f t="shared" si="3623"/>
        <v>DI$2056</v>
      </c>
      <c r="DJ2070" s="4" t="str">
        <f t="shared" si="3623"/>
        <v>DJ$2056</v>
      </c>
      <c r="DK2070" s="4" t="str">
        <f t="shared" si="3623"/>
        <v>DK$2056</v>
      </c>
      <c r="DL2070" s="4" t="str">
        <f t="shared" si="3623"/>
        <v>DL$2056</v>
      </c>
    </row>
    <row r="2071" spans="1:116" x14ac:dyDescent="0.4">
      <c r="B2071" t="s">
        <v>332</v>
      </c>
      <c r="D2071" t="s">
        <v>851</v>
      </c>
      <c r="E2071" s="8" t="str">
        <f t="shared" si="3493"/>
        <v>2071 DAMORT-S</v>
      </c>
      <c r="G2071" s="136" t="str">
        <f>G2043</f>
        <v>Secondary volume driver</v>
      </c>
      <c r="H2071" s="12"/>
      <c r="I2071" s="60"/>
      <c r="J2071" s="60"/>
      <c r="K2071" s="15"/>
      <c r="L2071" s="15"/>
      <c r="M2071" s="15"/>
      <c r="N2071" s="15"/>
      <c r="O2071" s="15"/>
      <c r="P2071" s="15"/>
      <c r="R2071" s="15"/>
      <c r="S2071" s="179" t="str">
        <f t="shared" ref="S2071:AX2071" si="3624">S2043</f>
        <v>S$19</v>
      </c>
      <c r="T2071" s="179" t="str">
        <f t="shared" si="3624"/>
        <v>T$19</v>
      </c>
      <c r="U2071" s="179" t="str">
        <f t="shared" si="3624"/>
        <v>U$19</v>
      </c>
      <c r="V2071" s="179" t="str">
        <f t="shared" si="3624"/>
        <v>V$19</v>
      </c>
      <c r="W2071" s="179" t="str">
        <f t="shared" si="3624"/>
        <v>W$19</v>
      </c>
      <c r="X2071" s="179" t="str">
        <f t="shared" si="3624"/>
        <v>X$19</v>
      </c>
      <c r="Y2071" s="179" t="str">
        <f t="shared" si="3624"/>
        <v>Y$19</v>
      </c>
      <c r="Z2071" s="179" t="str">
        <f t="shared" si="3624"/>
        <v>Z$19</v>
      </c>
      <c r="AA2071" s="179" t="str">
        <f t="shared" si="3624"/>
        <v>AA$19</v>
      </c>
      <c r="AB2071" s="179" t="str">
        <f t="shared" si="3624"/>
        <v>AB$19</v>
      </c>
      <c r="AC2071" s="179" t="str">
        <f t="shared" si="3624"/>
        <v>AC$19</v>
      </c>
      <c r="AD2071" s="179" t="str">
        <f t="shared" si="3624"/>
        <v>AD$19</v>
      </c>
      <c r="AE2071" s="179" t="str">
        <f t="shared" si="3624"/>
        <v>AE$19</v>
      </c>
      <c r="AF2071" s="179" t="str">
        <f t="shared" si="3624"/>
        <v>AF$19</v>
      </c>
      <c r="AG2071" s="179" t="str">
        <f t="shared" si="3624"/>
        <v>AG$19</v>
      </c>
      <c r="AH2071" s="179" t="str">
        <f t="shared" si="3624"/>
        <v>AH$19</v>
      </c>
      <c r="AI2071" s="179" t="str">
        <f t="shared" si="3624"/>
        <v>AI$19</v>
      </c>
      <c r="AJ2071" s="179" t="str">
        <f t="shared" si="3624"/>
        <v>AJ$19</v>
      </c>
      <c r="AK2071" s="179" t="str">
        <f t="shared" si="3624"/>
        <v>AK$19</v>
      </c>
      <c r="AL2071" s="179" t="str">
        <f t="shared" si="3624"/>
        <v>AL$19</v>
      </c>
      <c r="AM2071" s="179" t="str">
        <f t="shared" si="3624"/>
        <v>AM$19</v>
      </c>
      <c r="AN2071" s="179" t="str">
        <f t="shared" si="3624"/>
        <v>AN$19</v>
      </c>
      <c r="AO2071" s="179" t="str">
        <f t="shared" si="3624"/>
        <v>AO$19</v>
      </c>
      <c r="AP2071" s="179" t="str">
        <f t="shared" si="3624"/>
        <v>AP$19</v>
      </c>
      <c r="AQ2071" s="179" t="str">
        <f t="shared" si="3624"/>
        <v>AQ$19</v>
      </c>
      <c r="AR2071" s="179" t="str">
        <f t="shared" si="3624"/>
        <v>AR$19</v>
      </c>
      <c r="AS2071" s="179" t="str">
        <f t="shared" si="3624"/>
        <v>AS$19</v>
      </c>
      <c r="AT2071" s="179" t="str">
        <f t="shared" si="3624"/>
        <v>AT$19</v>
      </c>
      <c r="AU2071" s="179" t="str">
        <f t="shared" si="3624"/>
        <v>AU$19</v>
      </c>
      <c r="AV2071" s="179" t="str">
        <f t="shared" si="3624"/>
        <v>AV$19</v>
      </c>
      <c r="AW2071" s="179" t="str">
        <f t="shared" si="3624"/>
        <v>AW$19</v>
      </c>
      <c r="AX2071" s="179" t="str">
        <f t="shared" si="3624"/>
        <v>AX$19</v>
      </c>
      <c r="AY2071" s="179" t="str">
        <f t="shared" ref="AY2071:CD2071" si="3625">AY2043</f>
        <v>AY$19</v>
      </c>
      <c r="AZ2071" s="179" t="str">
        <f t="shared" si="3625"/>
        <v>AZ$19</v>
      </c>
      <c r="BA2071" s="179" t="str">
        <f t="shared" si="3625"/>
        <v>BA$19</v>
      </c>
      <c r="BB2071" s="179" t="str">
        <f t="shared" si="3625"/>
        <v>BB$19</v>
      </c>
      <c r="BC2071" s="179" t="str">
        <f t="shared" si="3625"/>
        <v>BC$19</v>
      </c>
      <c r="BD2071" s="179" t="str">
        <f t="shared" si="3625"/>
        <v>BD$19</v>
      </c>
      <c r="BE2071" s="179" t="str">
        <f t="shared" si="3625"/>
        <v>BE$19</v>
      </c>
      <c r="BF2071" s="179" t="str">
        <f t="shared" si="3625"/>
        <v>BF$19</v>
      </c>
      <c r="BG2071" s="179" t="str">
        <f t="shared" si="3625"/>
        <v>BG$19</v>
      </c>
      <c r="BH2071" s="179" t="str">
        <f t="shared" si="3625"/>
        <v>BH$19</v>
      </c>
      <c r="BI2071" s="179" t="str">
        <f t="shared" si="3625"/>
        <v>BI$19</v>
      </c>
      <c r="BJ2071" s="179" t="str">
        <f t="shared" si="3625"/>
        <v>BJ$19</v>
      </c>
      <c r="BK2071" s="179" t="str">
        <f t="shared" si="3625"/>
        <v>BK$19</v>
      </c>
      <c r="BL2071" s="179" t="str">
        <f t="shared" si="3625"/>
        <v>BL$19</v>
      </c>
      <c r="BM2071" s="179" t="str">
        <f t="shared" si="3625"/>
        <v>BM$19</v>
      </c>
      <c r="BN2071" s="179" t="str">
        <f t="shared" si="3625"/>
        <v>BN$19</v>
      </c>
      <c r="BO2071" s="179" t="str">
        <f t="shared" si="3625"/>
        <v>BO$19</v>
      </c>
      <c r="BP2071" s="179" t="str">
        <f t="shared" si="3625"/>
        <v>BP$19</v>
      </c>
      <c r="BQ2071" s="179" t="str">
        <f t="shared" si="3625"/>
        <v>BQ$19</v>
      </c>
      <c r="BR2071" s="179" t="str">
        <f t="shared" si="3625"/>
        <v>BR$19</v>
      </c>
      <c r="BS2071" s="179" t="str">
        <f t="shared" si="3625"/>
        <v>BS$19</v>
      </c>
      <c r="BT2071" s="179" t="str">
        <f t="shared" si="3625"/>
        <v>BT$19</v>
      </c>
      <c r="BU2071" s="179" t="str">
        <f t="shared" si="3625"/>
        <v>BU$19</v>
      </c>
      <c r="BV2071" s="179" t="str">
        <f t="shared" si="3625"/>
        <v>BV$19</v>
      </c>
      <c r="BW2071" s="179" t="str">
        <f t="shared" si="3625"/>
        <v>BW$19</v>
      </c>
      <c r="BX2071" s="179" t="str">
        <f t="shared" si="3625"/>
        <v>BX$19</v>
      </c>
      <c r="BY2071" s="179" t="str">
        <f t="shared" si="3625"/>
        <v>BY$19</v>
      </c>
      <c r="BZ2071" s="179" t="str">
        <f t="shared" si="3625"/>
        <v>BZ$19</v>
      </c>
      <c r="CA2071" s="179" t="str">
        <f t="shared" si="3625"/>
        <v>CA$19</v>
      </c>
      <c r="CB2071" s="179" t="str">
        <f t="shared" si="3625"/>
        <v>CB$19</v>
      </c>
      <c r="CC2071" s="179" t="str">
        <f t="shared" si="3625"/>
        <v>CC$19</v>
      </c>
      <c r="CD2071" s="179" t="str">
        <f t="shared" si="3625"/>
        <v>CD$19</v>
      </c>
      <c r="CE2071" s="179" t="str">
        <f t="shared" ref="CE2071:CL2071" si="3626">CE2043</f>
        <v>CE$19</v>
      </c>
      <c r="CF2071" s="179" t="str">
        <f t="shared" si="3626"/>
        <v>CF$19</v>
      </c>
      <c r="CG2071" s="179" t="str">
        <f t="shared" si="3626"/>
        <v>CG$19</v>
      </c>
      <c r="CH2071" s="179" t="str">
        <f t="shared" si="3626"/>
        <v>CH$19</v>
      </c>
      <c r="CI2071" s="179" t="str">
        <f t="shared" si="3626"/>
        <v>CI$19</v>
      </c>
      <c r="CJ2071" s="179" t="str">
        <f t="shared" si="3626"/>
        <v>CJ$19</v>
      </c>
      <c r="CK2071" s="179" t="str">
        <f t="shared" si="3626"/>
        <v>CK$19</v>
      </c>
      <c r="CL2071" s="179" t="str">
        <f t="shared" si="3626"/>
        <v>CL$19</v>
      </c>
      <c r="CN2071" s="60"/>
      <c r="CO2071" s="179" t="str">
        <f t="shared" ref="CO2071:DL2071" si="3627">CO2043</f>
        <v>CO$19</v>
      </c>
      <c r="CP2071" s="179" t="str">
        <f t="shared" si="3627"/>
        <v>CP$19</v>
      </c>
      <c r="CQ2071" s="179" t="str">
        <f t="shared" si="3627"/>
        <v>CQ$19</v>
      </c>
      <c r="CR2071" s="179" t="str">
        <f t="shared" si="3627"/>
        <v>CR$19</v>
      </c>
      <c r="CS2071" s="179" t="str">
        <f t="shared" si="3627"/>
        <v>CS$19</v>
      </c>
      <c r="CT2071" s="179" t="str">
        <f t="shared" si="3627"/>
        <v>CT$19</v>
      </c>
      <c r="CU2071" s="179" t="str">
        <f t="shared" si="3627"/>
        <v>CU$19</v>
      </c>
      <c r="CV2071" s="179" t="str">
        <f t="shared" si="3627"/>
        <v>CV$19</v>
      </c>
      <c r="CW2071" s="179" t="str">
        <f t="shared" si="3627"/>
        <v>CW$19</v>
      </c>
      <c r="CX2071" s="179" t="str">
        <f t="shared" si="3627"/>
        <v>CX$19</v>
      </c>
      <c r="CY2071" s="179" t="str">
        <f t="shared" si="3627"/>
        <v>CY$19</v>
      </c>
      <c r="CZ2071" s="179" t="str">
        <f t="shared" si="3627"/>
        <v>CZ$19</v>
      </c>
      <c r="DA2071" s="179" t="str">
        <f t="shared" si="3627"/>
        <v>DA$19</v>
      </c>
      <c r="DB2071" s="179" t="str">
        <f t="shared" si="3627"/>
        <v>DB$19</v>
      </c>
      <c r="DC2071" s="179" t="str">
        <f t="shared" si="3627"/>
        <v>DC$19</v>
      </c>
      <c r="DD2071" s="179" t="str">
        <f t="shared" si="3627"/>
        <v>DD$19</v>
      </c>
      <c r="DE2071" s="179" t="str">
        <f t="shared" si="3627"/>
        <v>DE$19</v>
      </c>
      <c r="DF2071" s="179" t="str">
        <f t="shared" si="3627"/>
        <v>DF$19</v>
      </c>
      <c r="DG2071" s="179" t="str">
        <f t="shared" si="3627"/>
        <v>DG$19</v>
      </c>
      <c r="DH2071" s="179" t="str">
        <f t="shared" si="3627"/>
        <v>DH$19</v>
      </c>
      <c r="DI2071" s="179" t="str">
        <f t="shared" si="3627"/>
        <v>DI$19</v>
      </c>
      <c r="DJ2071" s="179" t="str">
        <f t="shared" si="3627"/>
        <v>DJ$19</v>
      </c>
      <c r="DK2071" s="179" t="str">
        <f t="shared" si="3627"/>
        <v>DK$19</v>
      </c>
      <c r="DL2071" s="179" t="str">
        <f t="shared" si="3627"/>
        <v>DL$19</v>
      </c>
    </row>
    <row r="2073" spans="1:116" s="164" customFormat="1" x14ac:dyDescent="0.4">
      <c r="A2073" s="206" t="s">
        <v>537</v>
      </c>
      <c r="B2073" s="27" t="s">
        <v>537</v>
      </c>
      <c r="C2073" s="27" t="s">
        <v>537</v>
      </c>
      <c r="D2073" s="27" t="s">
        <v>537</v>
      </c>
      <c r="E2073" s="27" t="s">
        <v>537</v>
      </c>
      <c r="F2073" s="27" t="s">
        <v>537</v>
      </c>
      <c r="G2073" s="206" t="s">
        <v>537</v>
      </c>
      <c r="H2073" s="206" t="s">
        <v>537</v>
      </c>
      <c r="I2073" s="206" t="s">
        <v>537</v>
      </c>
      <c r="J2073" s="206"/>
      <c r="K2073" s="206" t="s">
        <v>537</v>
      </c>
      <c r="L2073" s="206" t="s">
        <v>537</v>
      </c>
      <c r="M2073" s="206" t="s">
        <v>537</v>
      </c>
      <c r="N2073" s="206" t="s">
        <v>537</v>
      </c>
      <c r="O2073" s="206" t="s">
        <v>537</v>
      </c>
      <c r="P2073" s="206" t="s">
        <v>537</v>
      </c>
      <c r="Q2073"/>
      <c r="R2073" s="204"/>
      <c r="S2073" s="204"/>
      <c r="T2073" s="204"/>
      <c r="U2073" s="204"/>
      <c r="V2073" s="204"/>
      <c r="W2073" s="204"/>
      <c r="X2073" s="204"/>
      <c r="Y2073" s="204"/>
      <c r="Z2073" s="204"/>
      <c r="AA2073" s="204"/>
      <c r="AB2073" s="204"/>
      <c r="AC2073" s="204"/>
      <c r="AD2073" s="204"/>
      <c r="AE2073" s="204"/>
      <c r="AF2073" s="204"/>
      <c r="AG2073" s="204"/>
      <c r="AH2073" s="204"/>
      <c r="AI2073" s="204"/>
      <c r="AJ2073" s="204"/>
      <c r="AK2073" s="204"/>
      <c r="AL2073" s="204"/>
      <c r="AM2073" s="204"/>
      <c r="AN2073" s="204"/>
      <c r="AO2073" s="204"/>
      <c r="AP2073" s="204"/>
      <c r="AQ2073" s="204"/>
      <c r="AR2073" s="204"/>
      <c r="AS2073" s="204"/>
      <c r="AT2073" s="204"/>
      <c r="AU2073" s="204"/>
      <c r="AV2073" s="204"/>
      <c r="AW2073" s="204"/>
      <c r="AX2073" s="204"/>
      <c r="AY2073" s="204"/>
      <c r="AZ2073" s="204"/>
      <c r="BA2073" s="204"/>
      <c r="BB2073" s="204"/>
      <c r="BC2073" s="204"/>
      <c r="BD2073" s="204"/>
      <c r="BE2073" s="204"/>
      <c r="BF2073" s="204"/>
      <c r="BG2073" s="204"/>
      <c r="BH2073" s="204"/>
      <c r="BI2073" s="204"/>
      <c r="BJ2073" s="204"/>
      <c r="BK2073" s="204"/>
      <c r="BL2073" s="204"/>
      <c r="BM2073" s="204"/>
      <c r="BN2073" s="204"/>
      <c r="BO2073" s="204"/>
      <c r="BP2073" s="204"/>
      <c r="BQ2073" s="204"/>
      <c r="BR2073" s="204"/>
      <c r="BS2073" s="204"/>
      <c r="BT2073" s="204"/>
      <c r="BU2073" s="204"/>
      <c r="BV2073" s="204"/>
      <c r="BW2073" s="204"/>
      <c r="BX2073" s="204"/>
      <c r="BY2073" s="204"/>
      <c r="BZ2073" s="204"/>
      <c r="CA2073" s="204"/>
      <c r="CB2073" s="204"/>
      <c r="CC2073" s="204"/>
      <c r="CD2073" s="204"/>
      <c r="CE2073" s="204"/>
      <c r="CF2073" s="204"/>
      <c r="CG2073" s="204"/>
      <c r="CH2073" s="204"/>
      <c r="CI2073" s="204"/>
      <c r="CJ2073" s="204"/>
      <c r="CK2073" s="204"/>
      <c r="CL2073" s="204"/>
      <c r="CM2073"/>
      <c r="CN2073" s="206" t="s">
        <v>537</v>
      </c>
    </row>
    <row r="2074" spans="1:116" x14ac:dyDescent="0.4">
      <c r="A2074" s="174"/>
      <c r="E2074" s="8"/>
      <c r="G2074" s="175" t="s">
        <v>490</v>
      </c>
      <c r="H2074" s="174"/>
      <c r="I2074" s="176"/>
      <c r="J2074" s="176"/>
      <c r="K2074" s="197"/>
      <c r="L2074" s="197"/>
      <c r="M2074" s="197"/>
      <c r="N2074" s="197"/>
      <c r="O2074" s="197"/>
      <c r="P2074" s="197"/>
      <c r="R2074" s="198"/>
      <c r="S2074" s="174"/>
      <c r="T2074" s="174"/>
      <c r="U2074" s="174"/>
      <c r="V2074" s="174"/>
      <c r="W2074" s="174"/>
      <c r="X2074" s="174"/>
      <c r="Y2074" s="174"/>
      <c r="Z2074" s="174"/>
      <c r="AA2074" s="174"/>
      <c r="AB2074" s="174"/>
      <c r="AC2074" s="174"/>
      <c r="AD2074" s="174"/>
      <c r="AE2074" s="174"/>
      <c r="AF2074" s="174"/>
      <c r="AG2074" s="174"/>
      <c r="AH2074" s="174"/>
      <c r="AI2074" s="174"/>
      <c r="AJ2074" s="174"/>
      <c r="AK2074" s="174"/>
      <c r="AL2074" s="174"/>
      <c r="AM2074" s="174"/>
      <c r="AN2074" s="174"/>
      <c r="AO2074" s="174"/>
      <c r="AP2074" s="174"/>
      <c r="AQ2074" s="174"/>
      <c r="AR2074" s="174"/>
      <c r="AS2074" s="174"/>
      <c r="AT2074" s="174"/>
      <c r="AU2074" s="174"/>
      <c r="AV2074" s="174"/>
      <c r="AW2074" s="174"/>
      <c r="AX2074" s="174"/>
      <c r="AY2074" s="174"/>
      <c r="AZ2074" s="174"/>
      <c r="BA2074" s="174"/>
      <c r="BB2074" s="174"/>
      <c r="BC2074" s="174"/>
      <c r="BD2074" s="174"/>
      <c r="BE2074" s="174"/>
      <c r="BF2074" s="174"/>
      <c r="BG2074" s="174"/>
      <c r="BH2074" s="174"/>
      <c r="BI2074" s="174"/>
      <c r="BJ2074" s="174"/>
      <c r="BK2074" s="174"/>
      <c r="BL2074" s="174"/>
      <c r="BM2074" s="174"/>
      <c r="BN2074" s="174"/>
      <c r="BO2074" s="174"/>
      <c r="BP2074" s="174"/>
      <c r="BQ2074" s="174"/>
      <c r="BR2074" s="174"/>
      <c r="BS2074" s="174"/>
      <c r="BT2074" s="174"/>
      <c r="BU2074" s="174"/>
      <c r="BV2074" s="174"/>
      <c r="BW2074" s="174"/>
      <c r="BX2074" s="174"/>
      <c r="BY2074" s="174"/>
      <c r="BZ2074" s="174"/>
      <c r="CA2074" s="174"/>
      <c r="CB2074" s="174"/>
      <c r="CC2074" s="174"/>
      <c r="CD2074" s="174"/>
      <c r="CE2074" s="174"/>
      <c r="CF2074" s="174"/>
      <c r="CG2074" s="174"/>
      <c r="CH2074" s="174"/>
      <c r="CI2074" s="174"/>
      <c r="CJ2074" s="174"/>
      <c r="CK2074" s="174"/>
      <c r="CL2074" s="174"/>
      <c r="CN2074" s="176"/>
      <c r="CO2074" s="174"/>
      <c r="CP2074" s="174"/>
      <c r="CQ2074" s="174"/>
      <c r="CR2074" s="174"/>
      <c r="CS2074" s="174"/>
      <c r="CT2074" s="174"/>
      <c r="CU2074" s="174"/>
      <c r="CV2074" s="174"/>
      <c r="CW2074" s="174"/>
      <c r="CX2074" s="174"/>
      <c r="CY2074" s="174"/>
      <c r="CZ2074" s="174"/>
      <c r="DA2074" s="174"/>
      <c r="DB2074" s="174"/>
      <c r="DC2074" s="174"/>
      <c r="DD2074" s="174"/>
      <c r="DE2074" s="174"/>
      <c r="DF2074" s="174"/>
      <c r="DG2074" s="174"/>
      <c r="DH2074" s="174"/>
      <c r="DI2074" s="174"/>
      <c r="DJ2074" s="174"/>
      <c r="DK2074" s="174"/>
      <c r="DL2074" s="174"/>
    </row>
    <row r="2075" spans="1:116" x14ac:dyDescent="0.4">
      <c r="A2075" s="174"/>
      <c r="E2075" s="8"/>
      <c r="G2075" s="175" t="s">
        <v>492</v>
      </c>
      <c r="H2075" s="174"/>
      <c r="I2075" s="176"/>
      <c r="J2075" s="176"/>
      <c r="K2075" s="197"/>
      <c r="L2075" s="197"/>
      <c r="M2075" s="197"/>
      <c r="N2075" s="197"/>
      <c r="O2075" s="197"/>
      <c r="P2075" s="197"/>
      <c r="R2075" s="198"/>
      <c r="S2075" s="174"/>
      <c r="T2075" s="174"/>
      <c r="U2075" s="174"/>
      <c r="V2075" s="174"/>
      <c r="W2075" s="174"/>
      <c r="X2075" s="174"/>
      <c r="Y2075" s="174"/>
      <c r="Z2075" s="174"/>
      <c r="AA2075" s="174"/>
      <c r="AB2075" s="174"/>
      <c r="AC2075" s="174"/>
      <c r="AD2075" s="174"/>
      <c r="AE2075" s="174"/>
      <c r="AF2075" s="174"/>
      <c r="AG2075" s="174"/>
      <c r="AH2075" s="174"/>
      <c r="AI2075" s="174"/>
      <c r="AJ2075" s="174"/>
      <c r="AK2075" s="174"/>
      <c r="AL2075" s="174"/>
      <c r="AM2075" s="174"/>
      <c r="AN2075" s="174"/>
      <c r="AO2075" s="174"/>
      <c r="AP2075" s="174"/>
      <c r="AQ2075" s="174"/>
      <c r="AR2075" s="174"/>
      <c r="AS2075" s="174"/>
      <c r="AT2075" s="174"/>
      <c r="AU2075" s="174"/>
      <c r="AV2075" s="174"/>
      <c r="AW2075" s="174"/>
      <c r="AX2075" s="174"/>
      <c r="AY2075" s="174"/>
      <c r="AZ2075" s="174"/>
      <c r="BA2075" s="174"/>
      <c r="BB2075" s="174"/>
      <c r="BC2075" s="174"/>
      <c r="BD2075" s="174"/>
      <c r="BE2075" s="174"/>
      <c r="BF2075" s="174"/>
      <c r="BG2075" s="174"/>
      <c r="BH2075" s="174"/>
      <c r="BI2075" s="174"/>
      <c r="BJ2075" s="174"/>
      <c r="BK2075" s="174"/>
      <c r="BL2075" s="174"/>
      <c r="BM2075" s="174"/>
      <c r="BN2075" s="174"/>
      <c r="BO2075" s="174"/>
      <c r="BP2075" s="174"/>
      <c r="BQ2075" s="174"/>
      <c r="BR2075" s="174"/>
      <c r="BS2075" s="174"/>
      <c r="BT2075" s="174"/>
      <c r="BU2075" s="174"/>
      <c r="BV2075" s="174"/>
      <c r="BW2075" s="174"/>
      <c r="BX2075" s="174"/>
      <c r="BY2075" s="174"/>
      <c r="BZ2075" s="174"/>
      <c r="CA2075" s="174"/>
      <c r="CB2075" s="174"/>
      <c r="CC2075" s="174"/>
      <c r="CD2075" s="174"/>
      <c r="CE2075" s="174"/>
      <c r="CF2075" s="174"/>
      <c r="CG2075" s="174"/>
      <c r="CH2075" s="174"/>
      <c r="CI2075" s="174"/>
      <c r="CJ2075" s="174"/>
      <c r="CK2075" s="174"/>
      <c r="CL2075" s="174"/>
      <c r="CN2075" s="176"/>
      <c r="CO2075" s="174"/>
      <c r="CP2075" s="174"/>
      <c r="CQ2075" s="174"/>
      <c r="CR2075" s="174"/>
      <c r="CS2075" s="174"/>
      <c r="CT2075" s="174"/>
      <c r="CU2075" s="174"/>
      <c r="CV2075" s="174"/>
      <c r="CW2075" s="174"/>
      <c r="CX2075" s="174"/>
      <c r="CY2075" s="174"/>
      <c r="CZ2075" s="174"/>
      <c r="DA2075" s="174"/>
      <c r="DB2075" s="174"/>
      <c r="DC2075" s="174"/>
      <c r="DD2075" s="174"/>
      <c r="DE2075" s="174"/>
      <c r="DF2075" s="174"/>
      <c r="DG2075" s="174"/>
      <c r="DH2075" s="174"/>
      <c r="DI2075" s="174"/>
      <c r="DJ2075" s="174"/>
      <c r="DK2075" s="174"/>
      <c r="DL2075" s="174"/>
    </row>
    <row r="2076" spans="1:116" x14ac:dyDescent="0.4">
      <c r="A2076" s="174"/>
      <c r="E2076" s="8"/>
      <c r="G2076" s="175" t="s">
        <v>461</v>
      </c>
      <c r="H2076" s="174"/>
      <c r="I2076" s="176"/>
      <c r="J2076" s="176"/>
      <c r="K2076" s="197"/>
      <c r="L2076" s="197"/>
      <c r="M2076" s="197"/>
      <c r="N2076" s="197"/>
      <c r="O2076" s="197"/>
      <c r="P2076" s="197"/>
      <c r="R2076" s="198"/>
      <c r="S2076" s="199" t="str">
        <f t="shared" ref="S2076:AX2076" si="3628">S$20</f>
        <v>S$16</v>
      </c>
      <c r="T2076" s="199" t="str">
        <f t="shared" si="3628"/>
        <v>T$16</v>
      </c>
      <c r="U2076" s="199" t="str">
        <f t="shared" si="3628"/>
        <v>U$16</v>
      </c>
      <c r="V2076" s="199" t="str">
        <f t="shared" si="3628"/>
        <v>V$16</v>
      </c>
      <c r="W2076" s="199" t="str">
        <f t="shared" si="3628"/>
        <v>W$16</v>
      </c>
      <c r="X2076" s="199" t="str">
        <f t="shared" si="3628"/>
        <v>X$16</v>
      </c>
      <c r="Y2076" s="199" t="str">
        <f t="shared" si="3628"/>
        <v>Y$16</v>
      </c>
      <c r="Z2076" s="199" t="str">
        <f t="shared" si="3628"/>
        <v>Z$16</v>
      </c>
      <c r="AA2076" s="199" t="str">
        <f t="shared" si="3628"/>
        <v>AA$16</v>
      </c>
      <c r="AB2076" s="199" t="str">
        <f t="shared" si="3628"/>
        <v>AB$16</v>
      </c>
      <c r="AC2076" s="199" t="str">
        <f t="shared" si="3628"/>
        <v>AC$16</v>
      </c>
      <c r="AD2076" s="199" t="str">
        <f t="shared" si="3628"/>
        <v>AD$16</v>
      </c>
      <c r="AE2076" s="199" t="str">
        <f t="shared" si="3628"/>
        <v>AE$16</v>
      </c>
      <c r="AF2076" s="199" t="str">
        <f t="shared" si="3628"/>
        <v>AF$16</v>
      </c>
      <c r="AG2076" s="199" t="str">
        <f t="shared" si="3628"/>
        <v>AG$16</v>
      </c>
      <c r="AH2076" s="199" t="str">
        <f t="shared" si="3628"/>
        <v>AH$16</v>
      </c>
      <c r="AI2076" s="199" t="str">
        <f t="shared" si="3628"/>
        <v>AI$16</v>
      </c>
      <c r="AJ2076" s="199" t="str">
        <f t="shared" si="3628"/>
        <v>AJ$16</v>
      </c>
      <c r="AK2076" s="199" t="str">
        <f t="shared" si="3628"/>
        <v>AK$16</v>
      </c>
      <c r="AL2076" s="199" t="str">
        <f t="shared" si="3628"/>
        <v>AL$16</v>
      </c>
      <c r="AM2076" s="199" t="str">
        <f t="shared" si="3628"/>
        <v>AM$16</v>
      </c>
      <c r="AN2076" s="199" t="str">
        <f t="shared" si="3628"/>
        <v>AN$16</v>
      </c>
      <c r="AO2076" s="199" t="str">
        <f t="shared" si="3628"/>
        <v>AO$16</v>
      </c>
      <c r="AP2076" s="199" t="str">
        <f t="shared" si="3628"/>
        <v>AP$16</v>
      </c>
      <c r="AQ2076" s="199" t="str">
        <f t="shared" si="3628"/>
        <v>AQ$16</v>
      </c>
      <c r="AR2076" s="199" t="str">
        <f t="shared" si="3628"/>
        <v>AR$16</v>
      </c>
      <c r="AS2076" s="199" t="str">
        <f t="shared" si="3628"/>
        <v>AS$16</v>
      </c>
      <c r="AT2076" s="199" t="str">
        <f t="shared" si="3628"/>
        <v>AT$16</v>
      </c>
      <c r="AU2076" s="199" t="str">
        <f t="shared" si="3628"/>
        <v>AU$16</v>
      </c>
      <c r="AV2076" s="199" t="str">
        <f t="shared" si="3628"/>
        <v>AV$16</v>
      </c>
      <c r="AW2076" s="199" t="str">
        <f t="shared" si="3628"/>
        <v>AW$16</v>
      </c>
      <c r="AX2076" s="199" t="str">
        <f t="shared" si="3628"/>
        <v>AX$16</v>
      </c>
      <c r="AY2076" s="199" t="str">
        <f t="shared" ref="AY2076:CD2076" si="3629">AY$20</f>
        <v>AY$16</v>
      </c>
      <c r="AZ2076" s="199" t="str">
        <f t="shared" si="3629"/>
        <v>AZ$16</v>
      </c>
      <c r="BA2076" s="199" t="str">
        <f t="shared" si="3629"/>
        <v>BA$16</v>
      </c>
      <c r="BB2076" s="199" t="str">
        <f t="shared" si="3629"/>
        <v>BB$16</v>
      </c>
      <c r="BC2076" s="199" t="str">
        <f t="shared" si="3629"/>
        <v>BC$16</v>
      </c>
      <c r="BD2076" s="199" t="str">
        <f t="shared" si="3629"/>
        <v>BD$16</v>
      </c>
      <c r="BE2076" s="199" t="str">
        <f t="shared" si="3629"/>
        <v>BE$16</v>
      </c>
      <c r="BF2076" s="199" t="str">
        <f t="shared" si="3629"/>
        <v>BF$16</v>
      </c>
      <c r="BG2076" s="199" t="str">
        <f t="shared" si="3629"/>
        <v>BG$16</v>
      </c>
      <c r="BH2076" s="199" t="str">
        <f t="shared" si="3629"/>
        <v>BH$16</v>
      </c>
      <c r="BI2076" s="199" t="str">
        <f t="shared" si="3629"/>
        <v>BI$16</v>
      </c>
      <c r="BJ2076" s="199" t="str">
        <f t="shared" si="3629"/>
        <v>BJ$16</v>
      </c>
      <c r="BK2076" s="199" t="str">
        <f t="shared" si="3629"/>
        <v>BK$16</v>
      </c>
      <c r="BL2076" s="199" t="str">
        <f t="shared" si="3629"/>
        <v>BL$16</v>
      </c>
      <c r="BM2076" s="199" t="str">
        <f t="shared" si="3629"/>
        <v>BM$16</v>
      </c>
      <c r="BN2076" s="199" t="str">
        <f t="shared" si="3629"/>
        <v>BN$16</v>
      </c>
      <c r="BO2076" s="199" t="str">
        <f t="shared" si="3629"/>
        <v>BO$16</v>
      </c>
      <c r="BP2076" s="199" t="str">
        <f t="shared" si="3629"/>
        <v>BP$16</v>
      </c>
      <c r="BQ2076" s="199" t="str">
        <f t="shared" si="3629"/>
        <v>BQ$16</v>
      </c>
      <c r="BR2076" s="199" t="str">
        <f t="shared" si="3629"/>
        <v>BR$16</v>
      </c>
      <c r="BS2076" s="199" t="str">
        <f t="shared" si="3629"/>
        <v>BS$16</v>
      </c>
      <c r="BT2076" s="199" t="str">
        <f t="shared" si="3629"/>
        <v>BT$16</v>
      </c>
      <c r="BU2076" s="199" t="str">
        <f t="shared" si="3629"/>
        <v>BU$16</v>
      </c>
      <c r="BV2076" s="199" t="str">
        <f t="shared" si="3629"/>
        <v>BV$16</v>
      </c>
      <c r="BW2076" s="199" t="str">
        <f t="shared" si="3629"/>
        <v>BW$16</v>
      </c>
      <c r="BX2076" s="199" t="str">
        <f t="shared" si="3629"/>
        <v>BX$16</v>
      </c>
      <c r="BY2076" s="199" t="str">
        <f t="shared" si="3629"/>
        <v>BY$16</v>
      </c>
      <c r="BZ2076" s="199" t="str">
        <f t="shared" si="3629"/>
        <v>BZ$16</v>
      </c>
      <c r="CA2076" s="199" t="str">
        <f t="shared" si="3629"/>
        <v>CA$16</v>
      </c>
      <c r="CB2076" s="199" t="str">
        <f t="shared" si="3629"/>
        <v>CB$16</v>
      </c>
      <c r="CC2076" s="199" t="str">
        <f t="shared" si="3629"/>
        <v>CC$16</v>
      </c>
      <c r="CD2076" s="199" t="str">
        <f t="shared" si="3629"/>
        <v>CD$16</v>
      </c>
      <c r="CE2076" s="199" t="str">
        <f t="shared" ref="CE2076:CL2076" si="3630">CE$20</f>
        <v>CE$16</v>
      </c>
      <c r="CF2076" s="199" t="str">
        <f t="shared" si="3630"/>
        <v>CF$16</v>
      </c>
      <c r="CG2076" s="199" t="str">
        <f t="shared" si="3630"/>
        <v>CG$16</v>
      </c>
      <c r="CH2076" s="199" t="str">
        <f t="shared" si="3630"/>
        <v>CH$16</v>
      </c>
      <c r="CI2076" s="199" t="str">
        <f t="shared" si="3630"/>
        <v>CI$16</v>
      </c>
      <c r="CJ2076" s="199" t="str">
        <f t="shared" si="3630"/>
        <v>CJ$16</v>
      </c>
      <c r="CK2076" s="199" t="str">
        <f t="shared" si="3630"/>
        <v>CK$16</v>
      </c>
      <c r="CL2076" s="199" t="str">
        <f t="shared" si="3630"/>
        <v>CL$16</v>
      </c>
      <c r="CN2076" s="176"/>
      <c r="CO2076" s="199" t="str">
        <f t="shared" ref="CO2076:DL2076" si="3631">CO$20</f>
        <v>CO$16</v>
      </c>
      <c r="CP2076" s="199" t="str">
        <f t="shared" si="3631"/>
        <v>CP$16</v>
      </c>
      <c r="CQ2076" s="199" t="str">
        <f t="shared" si="3631"/>
        <v>CQ$16</v>
      </c>
      <c r="CR2076" s="199" t="str">
        <f t="shared" si="3631"/>
        <v>CR$16</v>
      </c>
      <c r="CS2076" s="199" t="str">
        <f t="shared" si="3631"/>
        <v>CS$16</v>
      </c>
      <c r="CT2076" s="199" t="str">
        <f t="shared" si="3631"/>
        <v>CT$16</v>
      </c>
      <c r="CU2076" s="199" t="str">
        <f t="shared" si="3631"/>
        <v>CU$16</v>
      </c>
      <c r="CV2076" s="199" t="str">
        <f t="shared" si="3631"/>
        <v>CV$16</v>
      </c>
      <c r="CW2076" s="199" t="str">
        <f t="shared" si="3631"/>
        <v>CW$16</v>
      </c>
      <c r="CX2076" s="199" t="str">
        <f t="shared" si="3631"/>
        <v>CX$16</v>
      </c>
      <c r="CY2076" s="199" t="str">
        <f t="shared" si="3631"/>
        <v>CY$16</v>
      </c>
      <c r="CZ2076" s="199" t="str">
        <f t="shared" si="3631"/>
        <v>CZ$16</v>
      </c>
      <c r="DA2076" s="199" t="str">
        <f t="shared" si="3631"/>
        <v>DA$16</v>
      </c>
      <c r="DB2076" s="199" t="str">
        <f t="shared" si="3631"/>
        <v>DB$16</v>
      </c>
      <c r="DC2076" s="199" t="str">
        <f t="shared" si="3631"/>
        <v>DC$16</v>
      </c>
      <c r="DD2076" s="199" t="str">
        <f t="shared" si="3631"/>
        <v>DD$16</v>
      </c>
      <c r="DE2076" s="199" t="str">
        <f t="shared" si="3631"/>
        <v>DE$16</v>
      </c>
      <c r="DF2076" s="199" t="str">
        <f t="shared" si="3631"/>
        <v>DF$16</v>
      </c>
      <c r="DG2076" s="199" t="str">
        <f t="shared" si="3631"/>
        <v>DG$16</v>
      </c>
      <c r="DH2076" s="199" t="str">
        <f t="shared" si="3631"/>
        <v>DH$16</v>
      </c>
      <c r="DI2076" s="199" t="str">
        <f t="shared" si="3631"/>
        <v>DI$16</v>
      </c>
      <c r="DJ2076" s="199" t="str">
        <f t="shared" si="3631"/>
        <v>DJ$16</v>
      </c>
      <c r="DK2076" s="199" t="str">
        <f t="shared" si="3631"/>
        <v>DK$16</v>
      </c>
      <c r="DL2076" s="199" t="str">
        <f t="shared" si="3631"/>
        <v>DL$16</v>
      </c>
    </row>
    <row r="2077" spans="1:116" x14ac:dyDescent="0.4">
      <c r="A2077" s="174"/>
      <c r="E2077" s="8"/>
      <c r="G2077" s="175" t="s">
        <v>462</v>
      </c>
      <c r="H2077" s="200"/>
      <c r="I2077" s="201"/>
      <c r="J2077" s="201"/>
      <c r="K2077" s="202"/>
      <c r="L2077" s="202"/>
      <c r="M2077" s="202"/>
      <c r="N2077" s="202"/>
      <c r="O2077" s="202"/>
      <c r="P2077" s="202"/>
      <c r="R2077" s="202"/>
      <c r="S2077" s="199" t="str">
        <f t="shared" ref="S2077:AX2077" si="3632">S$21</f>
        <v>S$17</v>
      </c>
      <c r="T2077" s="199" t="str">
        <f t="shared" si="3632"/>
        <v>T$17</v>
      </c>
      <c r="U2077" s="199" t="str">
        <f t="shared" si="3632"/>
        <v>U$17</v>
      </c>
      <c r="V2077" s="199" t="str">
        <f t="shared" si="3632"/>
        <v>V$17</v>
      </c>
      <c r="W2077" s="199" t="str">
        <f t="shared" si="3632"/>
        <v>W$17</v>
      </c>
      <c r="X2077" s="199" t="str">
        <f t="shared" si="3632"/>
        <v>X$17</v>
      </c>
      <c r="Y2077" s="199" t="str">
        <f t="shared" si="3632"/>
        <v>Y$17</v>
      </c>
      <c r="Z2077" s="199" t="str">
        <f t="shared" si="3632"/>
        <v>Z$17</v>
      </c>
      <c r="AA2077" s="199" t="str">
        <f t="shared" si="3632"/>
        <v>AA$17</v>
      </c>
      <c r="AB2077" s="199" t="str">
        <f t="shared" si="3632"/>
        <v>AB$17</v>
      </c>
      <c r="AC2077" s="199" t="str">
        <f t="shared" si="3632"/>
        <v>AC$17</v>
      </c>
      <c r="AD2077" s="199" t="str">
        <f t="shared" si="3632"/>
        <v>AD$17</v>
      </c>
      <c r="AE2077" s="199" t="str">
        <f t="shared" si="3632"/>
        <v>AE$17</v>
      </c>
      <c r="AF2077" s="199" t="str">
        <f t="shared" si="3632"/>
        <v>AF$17</v>
      </c>
      <c r="AG2077" s="199" t="str">
        <f t="shared" si="3632"/>
        <v>AG$17</v>
      </c>
      <c r="AH2077" s="199" t="str">
        <f t="shared" si="3632"/>
        <v>AH$17</v>
      </c>
      <c r="AI2077" s="199" t="str">
        <f t="shared" si="3632"/>
        <v>AI$17</v>
      </c>
      <c r="AJ2077" s="199" t="str">
        <f t="shared" si="3632"/>
        <v>AJ$17</v>
      </c>
      <c r="AK2077" s="199" t="str">
        <f t="shared" si="3632"/>
        <v>AK$17</v>
      </c>
      <c r="AL2077" s="199" t="str">
        <f t="shared" si="3632"/>
        <v>AL$17</v>
      </c>
      <c r="AM2077" s="199" t="str">
        <f t="shared" si="3632"/>
        <v>AM$17</v>
      </c>
      <c r="AN2077" s="199" t="str">
        <f t="shared" si="3632"/>
        <v>AN$17</v>
      </c>
      <c r="AO2077" s="199" t="str">
        <f t="shared" si="3632"/>
        <v>AO$17</v>
      </c>
      <c r="AP2077" s="199" t="str">
        <f t="shared" si="3632"/>
        <v>AP$17</v>
      </c>
      <c r="AQ2077" s="199" t="str">
        <f t="shared" si="3632"/>
        <v>AQ$17</v>
      </c>
      <c r="AR2077" s="199" t="str">
        <f t="shared" si="3632"/>
        <v>AR$17</v>
      </c>
      <c r="AS2077" s="199" t="str">
        <f t="shared" si="3632"/>
        <v>AS$17</v>
      </c>
      <c r="AT2077" s="199" t="str">
        <f t="shared" si="3632"/>
        <v>AT$17</v>
      </c>
      <c r="AU2077" s="199" t="str">
        <f t="shared" si="3632"/>
        <v>AU$17</v>
      </c>
      <c r="AV2077" s="199" t="str">
        <f t="shared" si="3632"/>
        <v>AV$17</v>
      </c>
      <c r="AW2077" s="199" t="str">
        <f t="shared" si="3632"/>
        <v>AW$17</v>
      </c>
      <c r="AX2077" s="199" t="str">
        <f t="shared" si="3632"/>
        <v>AX$17</v>
      </c>
      <c r="AY2077" s="199" t="str">
        <f t="shared" ref="AY2077:CD2077" si="3633">AY$21</f>
        <v>AY$17</v>
      </c>
      <c r="AZ2077" s="199" t="str">
        <f t="shared" si="3633"/>
        <v>AZ$17</v>
      </c>
      <c r="BA2077" s="199" t="str">
        <f t="shared" si="3633"/>
        <v>BA$17</v>
      </c>
      <c r="BB2077" s="199" t="str">
        <f t="shared" si="3633"/>
        <v>BB$17</v>
      </c>
      <c r="BC2077" s="199" t="str">
        <f t="shared" si="3633"/>
        <v>BC$17</v>
      </c>
      <c r="BD2077" s="199" t="str">
        <f t="shared" si="3633"/>
        <v>BD$17</v>
      </c>
      <c r="BE2077" s="199" t="str">
        <f t="shared" si="3633"/>
        <v>BE$17</v>
      </c>
      <c r="BF2077" s="199" t="str">
        <f t="shared" si="3633"/>
        <v>BF$17</v>
      </c>
      <c r="BG2077" s="199" t="str">
        <f t="shared" si="3633"/>
        <v>BG$17</v>
      </c>
      <c r="BH2077" s="199" t="str">
        <f t="shared" si="3633"/>
        <v>BH$17</v>
      </c>
      <c r="BI2077" s="199" t="str">
        <f t="shared" si="3633"/>
        <v>BI$17</v>
      </c>
      <c r="BJ2077" s="199" t="str">
        <f t="shared" si="3633"/>
        <v>BJ$17</v>
      </c>
      <c r="BK2077" s="199" t="str">
        <f t="shared" si="3633"/>
        <v>BK$17</v>
      </c>
      <c r="BL2077" s="199" t="str">
        <f t="shared" si="3633"/>
        <v>BL$17</v>
      </c>
      <c r="BM2077" s="199" t="str">
        <f t="shared" si="3633"/>
        <v>BM$17</v>
      </c>
      <c r="BN2077" s="199" t="str">
        <f t="shared" si="3633"/>
        <v>BN$17</v>
      </c>
      <c r="BO2077" s="199" t="str">
        <f t="shared" si="3633"/>
        <v>BO$17</v>
      </c>
      <c r="BP2077" s="199" t="str">
        <f t="shared" si="3633"/>
        <v>BP$17</v>
      </c>
      <c r="BQ2077" s="199" t="str">
        <f t="shared" si="3633"/>
        <v>BQ$17</v>
      </c>
      <c r="BR2077" s="199" t="str">
        <f t="shared" si="3633"/>
        <v>BR$17</v>
      </c>
      <c r="BS2077" s="199" t="str">
        <f t="shared" si="3633"/>
        <v>BS$17</v>
      </c>
      <c r="BT2077" s="199" t="str">
        <f t="shared" si="3633"/>
        <v>BT$17</v>
      </c>
      <c r="BU2077" s="199" t="str">
        <f t="shared" si="3633"/>
        <v>BU$17</v>
      </c>
      <c r="BV2077" s="199" t="str">
        <f t="shared" si="3633"/>
        <v>BV$17</v>
      </c>
      <c r="BW2077" s="199" t="str">
        <f t="shared" si="3633"/>
        <v>BW$17</v>
      </c>
      <c r="BX2077" s="199" t="str">
        <f t="shared" si="3633"/>
        <v>BX$17</v>
      </c>
      <c r="BY2077" s="199" t="str">
        <f t="shared" si="3633"/>
        <v>BY$17</v>
      </c>
      <c r="BZ2077" s="199" t="str">
        <f t="shared" si="3633"/>
        <v>BZ$17</v>
      </c>
      <c r="CA2077" s="199" t="str">
        <f t="shared" si="3633"/>
        <v>CA$17</v>
      </c>
      <c r="CB2077" s="199" t="str">
        <f t="shared" si="3633"/>
        <v>CB$17</v>
      </c>
      <c r="CC2077" s="199" t="str">
        <f t="shared" si="3633"/>
        <v>CC$17</v>
      </c>
      <c r="CD2077" s="199" t="str">
        <f t="shared" si="3633"/>
        <v>CD$17</v>
      </c>
      <c r="CE2077" s="199" t="str">
        <f t="shared" ref="CE2077:CL2077" si="3634">CE$21</f>
        <v>CE$17</v>
      </c>
      <c r="CF2077" s="199" t="str">
        <f t="shared" si="3634"/>
        <v>CF$17</v>
      </c>
      <c r="CG2077" s="199" t="str">
        <f t="shared" si="3634"/>
        <v>CG$17</v>
      </c>
      <c r="CH2077" s="199" t="str">
        <f t="shared" si="3634"/>
        <v>CH$17</v>
      </c>
      <c r="CI2077" s="199" t="str">
        <f t="shared" si="3634"/>
        <v>CI$17</v>
      </c>
      <c r="CJ2077" s="199" t="str">
        <f t="shared" si="3634"/>
        <v>CJ$17</v>
      </c>
      <c r="CK2077" s="199" t="str">
        <f t="shared" si="3634"/>
        <v>CK$17</v>
      </c>
      <c r="CL2077" s="199" t="str">
        <f t="shared" si="3634"/>
        <v>CL$17</v>
      </c>
      <c r="CN2077" s="201"/>
      <c r="CO2077" s="199" t="str">
        <f t="shared" ref="CO2077:DL2077" si="3635">CO$21</f>
        <v>CO$17</v>
      </c>
      <c r="CP2077" s="199" t="str">
        <f t="shared" si="3635"/>
        <v>CP$17</v>
      </c>
      <c r="CQ2077" s="199" t="str">
        <f t="shared" si="3635"/>
        <v>CQ$17</v>
      </c>
      <c r="CR2077" s="199" t="str">
        <f t="shared" si="3635"/>
        <v>CR$17</v>
      </c>
      <c r="CS2077" s="199" t="str">
        <f t="shared" si="3635"/>
        <v>CS$17</v>
      </c>
      <c r="CT2077" s="199" t="str">
        <f t="shared" si="3635"/>
        <v>CT$17</v>
      </c>
      <c r="CU2077" s="199" t="str">
        <f t="shared" si="3635"/>
        <v>CU$17</v>
      </c>
      <c r="CV2077" s="199" t="str">
        <f t="shared" si="3635"/>
        <v>CV$17</v>
      </c>
      <c r="CW2077" s="199" t="str">
        <f t="shared" si="3635"/>
        <v>CW$17</v>
      </c>
      <c r="CX2077" s="199" t="str">
        <f t="shared" si="3635"/>
        <v>CX$17</v>
      </c>
      <c r="CY2077" s="199" t="str">
        <f t="shared" si="3635"/>
        <v>CY$17</v>
      </c>
      <c r="CZ2077" s="199" t="str">
        <f t="shared" si="3635"/>
        <v>CZ$17</v>
      </c>
      <c r="DA2077" s="199" t="str">
        <f t="shared" si="3635"/>
        <v>DA$17</v>
      </c>
      <c r="DB2077" s="199" t="str">
        <f t="shared" si="3635"/>
        <v>DB$17</v>
      </c>
      <c r="DC2077" s="199" t="str">
        <f t="shared" si="3635"/>
        <v>DC$17</v>
      </c>
      <c r="DD2077" s="199" t="str">
        <f t="shared" si="3635"/>
        <v>DD$17</v>
      </c>
      <c r="DE2077" s="199" t="str">
        <f t="shared" si="3635"/>
        <v>DE$17</v>
      </c>
      <c r="DF2077" s="199" t="str">
        <f t="shared" si="3635"/>
        <v>DF$17</v>
      </c>
      <c r="DG2077" s="199" t="str">
        <f t="shared" si="3635"/>
        <v>DG$17</v>
      </c>
      <c r="DH2077" s="199" t="str">
        <f t="shared" si="3635"/>
        <v>DH$17</v>
      </c>
      <c r="DI2077" s="199" t="str">
        <f t="shared" si="3635"/>
        <v>DI$17</v>
      </c>
      <c r="DJ2077" s="199" t="str">
        <f t="shared" si="3635"/>
        <v>DJ$17</v>
      </c>
      <c r="DK2077" s="199" t="str">
        <f t="shared" si="3635"/>
        <v>DK$17</v>
      </c>
      <c r="DL2077" s="199" t="str">
        <f t="shared" si="3635"/>
        <v>DL$17</v>
      </c>
    </row>
    <row r="2078" spans="1:116" x14ac:dyDescent="0.4">
      <c r="A2078" s="174"/>
      <c r="E2078" s="8"/>
      <c r="G2078" s="175" t="s">
        <v>491</v>
      </c>
      <c r="H2078" s="200"/>
      <c r="I2078" s="201"/>
      <c r="J2078" s="201"/>
      <c r="K2078" s="202"/>
      <c r="L2078" s="202"/>
      <c r="M2078" s="202"/>
      <c r="N2078" s="202"/>
      <c r="O2078" s="202"/>
      <c r="P2078" s="202"/>
      <c r="R2078" s="202"/>
      <c r="S2078" s="190"/>
      <c r="T2078" s="190"/>
      <c r="U2078" s="190"/>
      <c r="V2078" s="190"/>
      <c r="W2078" s="190"/>
      <c r="X2078" s="190"/>
      <c r="Y2078" s="190"/>
      <c r="Z2078" s="190"/>
      <c r="AA2078" s="190"/>
      <c r="AB2078" s="190"/>
      <c r="AC2078" s="190"/>
      <c r="AD2078" s="190"/>
      <c r="AE2078" s="190"/>
      <c r="AF2078" s="190"/>
      <c r="AG2078" s="190"/>
      <c r="AH2078" s="190"/>
      <c r="AI2078" s="190"/>
      <c r="AJ2078" s="190"/>
      <c r="AK2078" s="190"/>
      <c r="AL2078" s="190"/>
      <c r="AM2078" s="190"/>
      <c r="AN2078" s="190"/>
      <c r="AO2078" s="190"/>
      <c r="AP2078" s="190"/>
      <c r="AQ2078" s="190"/>
      <c r="AR2078" s="190"/>
      <c r="AS2078" s="190"/>
      <c r="AT2078" s="190"/>
      <c r="AU2078" s="190"/>
      <c r="AV2078" s="190"/>
      <c r="AW2078" s="190"/>
      <c r="AX2078" s="190"/>
      <c r="AY2078" s="190"/>
      <c r="AZ2078" s="190"/>
      <c r="BA2078" s="190"/>
      <c r="BB2078" s="190"/>
      <c r="BC2078" s="190"/>
      <c r="BD2078" s="190"/>
      <c r="BE2078" s="190"/>
      <c r="BF2078" s="190"/>
      <c r="BG2078" s="190"/>
      <c r="BH2078" s="190"/>
      <c r="BI2078" s="190"/>
      <c r="BJ2078" s="190"/>
      <c r="BK2078" s="190"/>
      <c r="BL2078" s="190"/>
      <c r="BM2078" s="190"/>
      <c r="BN2078" s="190"/>
      <c r="BO2078" s="190"/>
      <c r="BP2078" s="190"/>
      <c r="BQ2078" s="190"/>
      <c r="BR2078" s="190"/>
      <c r="BS2078" s="190"/>
      <c r="BT2078" s="190"/>
      <c r="BU2078" s="190"/>
      <c r="BV2078" s="190"/>
      <c r="BW2078" s="190"/>
      <c r="BX2078" s="190"/>
      <c r="BY2078" s="190"/>
      <c r="BZ2078" s="190"/>
      <c r="CA2078" s="190"/>
      <c r="CB2078" s="190"/>
      <c r="CC2078" s="190"/>
      <c r="CD2078" s="190"/>
      <c r="CE2078" s="190"/>
      <c r="CF2078" s="190"/>
      <c r="CG2078" s="190"/>
      <c r="CH2078" s="190"/>
      <c r="CI2078" s="190"/>
      <c r="CJ2078" s="190"/>
      <c r="CK2078" s="190"/>
      <c r="CL2078" s="190"/>
      <c r="CN2078" s="201"/>
      <c r="CO2078" s="190"/>
      <c r="CP2078" s="190"/>
      <c r="CQ2078" s="190"/>
      <c r="CR2078" s="190"/>
      <c r="CS2078" s="190"/>
      <c r="CT2078" s="190"/>
      <c r="CU2078" s="190"/>
      <c r="CV2078" s="190"/>
      <c r="CW2078" s="190"/>
      <c r="CX2078" s="190"/>
      <c r="CY2078" s="190"/>
      <c r="CZ2078" s="190"/>
      <c r="DA2078" s="190"/>
      <c r="DB2078" s="190"/>
      <c r="DC2078" s="190"/>
      <c r="DD2078" s="190"/>
      <c r="DE2078" s="190"/>
      <c r="DF2078" s="190"/>
      <c r="DG2078" s="190"/>
      <c r="DH2078" s="190"/>
      <c r="DI2078" s="190"/>
      <c r="DJ2078" s="190"/>
      <c r="DK2078" s="190"/>
      <c r="DL2078" s="190"/>
    </row>
    <row r="2079" spans="1:116" x14ac:dyDescent="0.4">
      <c r="A2079" s="174"/>
      <c r="E2079" s="8"/>
      <c r="G2079" s="175" t="s">
        <v>505</v>
      </c>
      <c r="H2079" s="200"/>
      <c r="I2079" s="201"/>
      <c r="J2079" s="201"/>
      <c r="K2079" s="202"/>
      <c r="L2079" s="202"/>
      <c r="M2079" s="202"/>
      <c r="N2079" s="202"/>
      <c r="O2079" s="202"/>
      <c r="P2079" s="202"/>
      <c r="R2079" s="202"/>
      <c r="S2079" s="190"/>
      <c r="T2079" s="190"/>
      <c r="U2079" s="190"/>
      <c r="V2079" s="190"/>
      <c r="W2079" s="190"/>
      <c r="X2079" s="190"/>
      <c r="Y2079" s="190"/>
      <c r="Z2079" s="190"/>
      <c r="AA2079" s="190"/>
      <c r="AB2079" s="190"/>
      <c r="AC2079" s="190"/>
      <c r="AD2079" s="190"/>
      <c r="AE2079" s="190"/>
      <c r="AF2079" s="190"/>
      <c r="AG2079" s="190"/>
      <c r="AH2079" s="190"/>
      <c r="AI2079" s="190"/>
      <c r="AJ2079" s="190"/>
      <c r="AK2079" s="190"/>
      <c r="AL2079" s="190"/>
      <c r="AM2079" s="190"/>
      <c r="AN2079" s="190"/>
      <c r="AO2079" s="190"/>
      <c r="AP2079" s="190"/>
      <c r="AQ2079" s="190"/>
      <c r="AR2079" s="190"/>
      <c r="AS2079" s="190"/>
      <c r="AT2079" s="190"/>
      <c r="AU2079" s="190"/>
      <c r="AV2079" s="190"/>
      <c r="AW2079" s="190"/>
      <c r="AX2079" s="190"/>
      <c r="AY2079" s="190"/>
      <c r="AZ2079" s="190"/>
      <c r="BA2079" s="190"/>
      <c r="BB2079" s="190"/>
      <c r="BC2079" s="190"/>
      <c r="BD2079" s="190"/>
      <c r="BE2079" s="190"/>
      <c r="BF2079" s="190"/>
      <c r="BG2079" s="190"/>
      <c r="BH2079" s="190"/>
      <c r="BI2079" s="190"/>
      <c r="BJ2079" s="190"/>
      <c r="BK2079" s="190"/>
      <c r="BL2079" s="190"/>
      <c r="BM2079" s="190"/>
      <c r="BN2079" s="190"/>
      <c r="BO2079" s="190"/>
      <c r="BP2079" s="190"/>
      <c r="BQ2079" s="190"/>
      <c r="BR2079" s="190"/>
      <c r="BS2079" s="190"/>
      <c r="BT2079" s="190"/>
      <c r="BU2079" s="190"/>
      <c r="BV2079" s="190"/>
      <c r="BW2079" s="190"/>
      <c r="BX2079" s="190"/>
      <c r="BY2079" s="190"/>
      <c r="BZ2079" s="190"/>
      <c r="CA2079" s="190"/>
      <c r="CB2079" s="190"/>
      <c r="CC2079" s="190"/>
      <c r="CD2079" s="190"/>
      <c r="CE2079" s="190"/>
      <c r="CF2079" s="190"/>
      <c r="CG2079" s="190"/>
      <c r="CH2079" s="190"/>
      <c r="CI2079" s="190"/>
      <c r="CJ2079" s="190"/>
      <c r="CK2079" s="190"/>
      <c r="CL2079" s="190"/>
      <c r="CN2079" s="201"/>
      <c r="CO2079" s="190"/>
      <c r="CP2079" s="190"/>
      <c r="CQ2079" s="190"/>
      <c r="CR2079" s="190"/>
      <c r="CS2079" s="190"/>
      <c r="CT2079" s="190"/>
      <c r="CU2079" s="190"/>
      <c r="CV2079" s="190"/>
      <c r="CW2079" s="190"/>
      <c r="CX2079" s="190"/>
      <c r="CY2079" s="190"/>
      <c r="CZ2079" s="190"/>
      <c r="DA2079" s="190"/>
      <c r="DB2079" s="190"/>
      <c r="DC2079" s="190"/>
      <c r="DD2079" s="190"/>
      <c r="DE2079" s="190"/>
      <c r="DF2079" s="190"/>
      <c r="DG2079" s="190"/>
      <c r="DH2079" s="190"/>
      <c r="DI2079" s="190"/>
      <c r="DJ2079" s="190"/>
      <c r="DK2079" s="190"/>
      <c r="DL2079" s="190"/>
    </row>
    <row r="2080" spans="1:116" x14ac:dyDescent="0.4">
      <c r="A2080" s="174"/>
      <c r="E2080" s="8"/>
      <c r="G2080" s="175" t="s">
        <v>463</v>
      </c>
      <c r="H2080" s="200"/>
      <c r="I2080" s="201"/>
      <c r="J2080" s="201"/>
      <c r="K2080" s="202"/>
      <c r="L2080" s="202"/>
      <c r="M2080" s="202"/>
      <c r="N2080" s="202"/>
      <c r="O2080" s="202"/>
      <c r="P2080" s="202"/>
      <c r="R2080" s="202"/>
      <c r="S2080" s="190" t="str">
        <f t="shared" ref="S2080:AX2080" si="3636">S$22</f>
        <v>S$18</v>
      </c>
      <c r="T2080" s="190" t="str">
        <f t="shared" si="3636"/>
        <v>T$18</v>
      </c>
      <c r="U2080" s="190" t="str">
        <f t="shared" si="3636"/>
        <v>U$18</v>
      </c>
      <c r="V2080" s="190" t="str">
        <f t="shared" si="3636"/>
        <v>V$18</v>
      </c>
      <c r="W2080" s="190" t="str">
        <f t="shared" si="3636"/>
        <v>W$18</v>
      </c>
      <c r="X2080" s="190" t="str">
        <f t="shared" si="3636"/>
        <v>X$18</v>
      </c>
      <c r="Y2080" s="190" t="str">
        <f t="shared" si="3636"/>
        <v>Y$18</v>
      </c>
      <c r="Z2080" s="190" t="str">
        <f t="shared" si="3636"/>
        <v>Z$18</v>
      </c>
      <c r="AA2080" s="190" t="str">
        <f t="shared" si="3636"/>
        <v>AA$18</v>
      </c>
      <c r="AB2080" s="190" t="str">
        <f t="shared" si="3636"/>
        <v>AB$18</v>
      </c>
      <c r="AC2080" s="190" t="str">
        <f t="shared" si="3636"/>
        <v>AC$18</v>
      </c>
      <c r="AD2080" s="190" t="str">
        <f t="shared" si="3636"/>
        <v>AD$18</v>
      </c>
      <c r="AE2080" s="190" t="str">
        <f t="shared" si="3636"/>
        <v>AE$18</v>
      </c>
      <c r="AF2080" s="190" t="str">
        <f t="shared" si="3636"/>
        <v>AF$18</v>
      </c>
      <c r="AG2080" s="190" t="str">
        <f t="shared" si="3636"/>
        <v>AG$18</v>
      </c>
      <c r="AH2080" s="190" t="str">
        <f t="shared" si="3636"/>
        <v>AH$18</v>
      </c>
      <c r="AI2080" s="190" t="str">
        <f t="shared" si="3636"/>
        <v>AI$18</v>
      </c>
      <c r="AJ2080" s="190" t="str">
        <f t="shared" si="3636"/>
        <v>AJ$18</v>
      </c>
      <c r="AK2080" s="190" t="str">
        <f t="shared" si="3636"/>
        <v>AK$18</v>
      </c>
      <c r="AL2080" s="190" t="str">
        <f t="shared" si="3636"/>
        <v>AL$18</v>
      </c>
      <c r="AM2080" s="190" t="str">
        <f t="shared" si="3636"/>
        <v>AM$18</v>
      </c>
      <c r="AN2080" s="190" t="str">
        <f t="shared" si="3636"/>
        <v>AN$18</v>
      </c>
      <c r="AO2080" s="190" t="str">
        <f t="shared" si="3636"/>
        <v>AO$18</v>
      </c>
      <c r="AP2080" s="190" t="str">
        <f t="shared" si="3636"/>
        <v>AP$18</v>
      </c>
      <c r="AQ2080" s="190" t="str">
        <f t="shared" si="3636"/>
        <v>AQ$18</v>
      </c>
      <c r="AR2080" s="190" t="str">
        <f t="shared" si="3636"/>
        <v>AR$18</v>
      </c>
      <c r="AS2080" s="190" t="str">
        <f t="shared" si="3636"/>
        <v>AS$18</v>
      </c>
      <c r="AT2080" s="190" t="str">
        <f t="shared" si="3636"/>
        <v>AT$18</v>
      </c>
      <c r="AU2080" s="190" t="str">
        <f t="shared" si="3636"/>
        <v>AU$18</v>
      </c>
      <c r="AV2080" s="190" t="str">
        <f t="shared" si="3636"/>
        <v>AV$18</v>
      </c>
      <c r="AW2080" s="190" t="str">
        <f t="shared" si="3636"/>
        <v>AW$18</v>
      </c>
      <c r="AX2080" s="190" t="str">
        <f t="shared" si="3636"/>
        <v>AX$18</v>
      </c>
      <c r="AY2080" s="190" t="str">
        <f t="shared" ref="AY2080:CD2080" si="3637">AY$22</f>
        <v>AY$18</v>
      </c>
      <c r="AZ2080" s="190" t="str">
        <f t="shared" si="3637"/>
        <v>AZ$18</v>
      </c>
      <c r="BA2080" s="190" t="str">
        <f t="shared" si="3637"/>
        <v>BA$18</v>
      </c>
      <c r="BB2080" s="190" t="str">
        <f t="shared" si="3637"/>
        <v>BB$18</v>
      </c>
      <c r="BC2080" s="190" t="str">
        <f t="shared" si="3637"/>
        <v>BC$18</v>
      </c>
      <c r="BD2080" s="190" t="str">
        <f t="shared" si="3637"/>
        <v>BD$18</v>
      </c>
      <c r="BE2080" s="190" t="str">
        <f t="shared" si="3637"/>
        <v>BE$18</v>
      </c>
      <c r="BF2080" s="190" t="str">
        <f t="shared" si="3637"/>
        <v>BF$18</v>
      </c>
      <c r="BG2080" s="190" t="str">
        <f t="shared" si="3637"/>
        <v>BG$18</v>
      </c>
      <c r="BH2080" s="190" t="str">
        <f t="shared" si="3637"/>
        <v>BH$18</v>
      </c>
      <c r="BI2080" s="190" t="str">
        <f t="shared" si="3637"/>
        <v>BI$18</v>
      </c>
      <c r="BJ2080" s="190" t="str">
        <f t="shared" si="3637"/>
        <v>BJ$18</v>
      </c>
      <c r="BK2080" s="190" t="str">
        <f t="shared" si="3637"/>
        <v>BK$18</v>
      </c>
      <c r="BL2080" s="190" t="str">
        <f t="shared" si="3637"/>
        <v>BL$18</v>
      </c>
      <c r="BM2080" s="190" t="str">
        <f t="shared" si="3637"/>
        <v>BM$18</v>
      </c>
      <c r="BN2080" s="190" t="str">
        <f t="shared" si="3637"/>
        <v>BN$18</v>
      </c>
      <c r="BO2080" s="190" t="str">
        <f t="shared" si="3637"/>
        <v>BO$18</v>
      </c>
      <c r="BP2080" s="190" t="str">
        <f t="shared" si="3637"/>
        <v>BP$18</v>
      </c>
      <c r="BQ2080" s="190" t="str">
        <f t="shared" si="3637"/>
        <v>BQ$18</v>
      </c>
      <c r="BR2080" s="190" t="str">
        <f t="shared" si="3637"/>
        <v>BR$18</v>
      </c>
      <c r="BS2080" s="190" t="str">
        <f t="shared" si="3637"/>
        <v>BS$18</v>
      </c>
      <c r="BT2080" s="190" t="str">
        <f t="shared" si="3637"/>
        <v>BT$18</v>
      </c>
      <c r="BU2080" s="190" t="str">
        <f t="shared" si="3637"/>
        <v>BU$18</v>
      </c>
      <c r="BV2080" s="190" t="str">
        <f t="shared" si="3637"/>
        <v>BV$18</v>
      </c>
      <c r="BW2080" s="190" t="str">
        <f t="shared" si="3637"/>
        <v>BW$18</v>
      </c>
      <c r="BX2080" s="190" t="str">
        <f t="shared" si="3637"/>
        <v>BX$18</v>
      </c>
      <c r="BY2080" s="190" t="str">
        <f t="shared" si="3637"/>
        <v>BY$18</v>
      </c>
      <c r="BZ2080" s="190" t="str">
        <f t="shared" si="3637"/>
        <v>BZ$18</v>
      </c>
      <c r="CA2080" s="190" t="str">
        <f t="shared" si="3637"/>
        <v>CA$18</v>
      </c>
      <c r="CB2080" s="190" t="str">
        <f t="shared" si="3637"/>
        <v>CB$18</v>
      </c>
      <c r="CC2080" s="190" t="str">
        <f t="shared" si="3637"/>
        <v>CC$18</v>
      </c>
      <c r="CD2080" s="190" t="str">
        <f t="shared" si="3637"/>
        <v>CD$18</v>
      </c>
      <c r="CE2080" s="190" t="str">
        <f t="shared" ref="CE2080:CL2080" si="3638">CE$22</f>
        <v>CE$18</v>
      </c>
      <c r="CF2080" s="190" t="str">
        <f t="shared" si="3638"/>
        <v>CF$18</v>
      </c>
      <c r="CG2080" s="190" t="str">
        <f t="shared" si="3638"/>
        <v>CG$18</v>
      </c>
      <c r="CH2080" s="190" t="str">
        <f t="shared" si="3638"/>
        <v>CH$18</v>
      </c>
      <c r="CI2080" s="190" t="str">
        <f t="shared" si="3638"/>
        <v>CI$18</v>
      </c>
      <c r="CJ2080" s="190" t="str">
        <f t="shared" si="3638"/>
        <v>CJ$18</v>
      </c>
      <c r="CK2080" s="190" t="str">
        <f t="shared" si="3638"/>
        <v>CK$18</v>
      </c>
      <c r="CL2080" s="190" t="str">
        <f t="shared" si="3638"/>
        <v>CL$18</v>
      </c>
      <c r="CN2080" s="201"/>
      <c r="CO2080" s="190" t="str">
        <f t="shared" ref="CO2080:DL2080" si="3639">CO$22</f>
        <v>CO$18</v>
      </c>
      <c r="CP2080" s="190" t="str">
        <f t="shared" si="3639"/>
        <v>CP$18</v>
      </c>
      <c r="CQ2080" s="190" t="str">
        <f t="shared" si="3639"/>
        <v>CQ$18</v>
      </c>
      <c r="CR2080" s="190" t="str">
        <f t="shared" si="3639"/>
        <v>CR$18</v>
      </c>
      <c r="CS2080" s="190" t="str">
        <f t="shared" si="3639"/>
        <v>CS$18</v>
      </c>
      <c r="CT2080" s="190" t="str">
        <f t="shared" si="3639"/>
        <v>CT$18</v>
      </c>
      <c r="CU2080" s="190" t="str">
        <f t="shared" si="3639"/>
        <v>CU$18</v>
      </c>
      <c r="CV2080" s="190" t="str">
        <f t="shared" si="3639"/>
        <v>CV$18</v>
      </c>
      <c r="CW2080" s="190" t="str">
        <f t="shared" si="3639"/>
        <v>CW$18</v>
      </c>
      <c r="CX2080" s="190" t="str">
        <f t="shared" si="3639"/>
        <v>CX$18</v>
      </c>
      <c r="CY2080" s="190" t="str">
        <f t="shared" si="3639"/>
        <v>CY$18</v>
      </c>
      <c r="CZ2080" s="190" t="str">
        <f t="shared" si="3639"/>
        <v>CZ$18</v>
      </c>
      <c r="DA2080" s="190" t="str">
        <f t="shared" si="3639"/>
        <v>DA$18</v>
      </c>
      <c r="DB2080" s="190" t="str">
        <f t="shared" si="3639"/>
        <v>DB$18</v>
      </c>
      <c r="DC2080" s="190" t="str">
        <f t="shared" si="3639"/>
        <v>DC$18</v>
      </c>
      <c r="DD2080" s="190" t="str">
        <f t="shared" si="3639"/>
        <v>DD$18</v>
      </c>
      <c r="DE2080" s="190" t="str">
        <f t="shared" si="3639"/>
        <v>DE$18</v>
      </c>
      <c r="DF2080" s="190" t="str">
        <f t="shared" si="3639"/>
        <v>DF$18</v>
      </c>
      <c r="DG2080" s="190" t="str">
        <f t="shared" si="3639"/>
        <v>DG$18</v>
      </c>
      <c r="DH2080" s="190" t="str">
        <f t="shared" si="3639"/>
        <v>DH$18</v>
      </c>
      <c r="DI2080" s="190" t="str">
        <f t="shared" si="3639"/>
        <v>DI$18</v>
      </c>
      <c r="DJ2080" s="190" t="str">
        <f t="shared" si="3639"/>
        <v>DJ$18</v>
      </c>
      <c r="DK2080" s="190" t="str">
        <f t="shared" si="3639"/>
        <v>DK$18</v>
      </c>
      <c r="DL2080" s="190" t="str">
        <f t="shared" si="3639"/>
        <v>DL$18</v>
      </c>
    </row>
    <row r="2081" spans="1:116" x14ac:dyDescent="0.4">
      <c r="A2081" s="174"/>
      <c r="E2081" s="8"/>
      <c r="G2081" s="175" t="s">
        <v>464</v>
      </c>
      <c r="H2081" s="200"/>
      <c r="I2081" s="201"/>
      <c r="J2081" s="201"/>
      <c r="K2081" s="202"/>
      <c r="L2081" s="202"/>
      <c r="M2081" s="202"/>
      <c r="N2081" s="202"/>
      <c r="O2081" s="202"/>
      <c r="P2081" s="202"/>
      <c r="R2081" s="202"/>
      <c r="S2081" s="190" t="str">
        <f t="shared" ref="S2081:AX2081" si="3640">S$23</f>
        <v>S$19</v>
      </c>
      <c r="T2081" s="190" t="str">
        <f t="shared" si="3640"/>
        <v>T$19</v>
      </c>
      <c r="U2081" s="190" t="str">
        <f t="shared" si="3640"/>
        <v>U$19</v>
      </c>
      <c r="V2081" s="190" t="str">
        <f t="shared" si="3640"/>
        <v>V$19</v>
      </c>
      <c r="W2081" s="190" t="str">
        <f t="shared" si="3640"/>
        <v>W$19</v>
      </c>
      <c r="X2081" s="190" t="str">
        <f t="shared" si="3640"/>
        <v>X$19</v>
      </c>
      <c r="Y2081" s="190" t="str">
        <f t="shared" si="3640"/>
        <v>Y$19</v>
      </c>
      <c r="Z2081" s="190" t="str">
        <f t="shared" si="3640"/>
        <v>Z$19</v>
      </c>
      <c r="AA2081" s="190" t="str">
        <f t="shared" si="3640"/>
        <v>AA$19</v>
      </c>
      <c r="AB2081" s="190" t="str">
        <f t="shared" si="3640"/>
        <v>AB$19</v>
      </c>
      <c r="AC2081" s="190" t="str">
        <f t="shared" si="3640"/>
        <v>AC$19</v>
      </c>
      <c r="AD2081" s="190" t="str">
        <f t="shared" si="3640"/>
        <v>AD$19</v>
      </c>
      <c r="AE2081" s="190" t="str">
        <f t="shared" si="3640"/>
        <v>AE$19</v>
      </c>
      <c r="AF2081" s="190" t="str">
        <f t="shared" si="3640"/>
        <v>AF$19</v>
      </c>
      <c r="AG2081" s="190" t="str">
        <f t="shared" si="3640"/>
        <v>AG$19</v>
      </c>
      <c r="AH2081" s="190" t="str">
        <f t="shared" si="3640"/>
        <v>AH$19</v>
      </c>
      <c r="AI2081" s="190" t="str">
        <f t="shared" si="3640"/>
        <v>AI$19</v>
      </c>
      <c r="AJ2081" s="190" t="str">
        <f t="shared" si="3640"/>
        <v>AJ$19</v>
      </c>
      <c r="AK2081" s="190" t="str">
        <f t="shared" si="3640"/>
        <v>AK$19</v>
      </c>
      <c r="AL2081" s="190" t="str">
        <f t="shared" si="3640"/>
        <v>AL$19</v>
      </c>
      <c r="AM2081" s="190" t="str">
        <f t="shared" si="3640"/>
        <v>AM$19</v>
      </c>
      <c r="AN2081" s="190" t="str">
        <f t="shared" si="3640"/>
        <v>AN$19</v>
      </c>
      <c r="AO2081" s="190" t="str">
        <f t="shared" si="3640"/>
        <v>AO$19</v>
      </c>
      <c r="AP2081" s="190" t="str">
        <f t="shared" si="3640"/>
        <v>AP$19</v>
      </c>
      <c r="AQ2081" s="190" t="str">
        <f t="shared" si="3640"/>
        <v>AQ$19</v>
      </c>
      <c r="AR2081" s="190" t="str">
        <f t="shared" si="3640"/>
        <v>AR$19</v>
      </c>
      <c r="AS2081" s="190" t="str">
        <f t="shared" si="3640"/>
        <v>AS$19</v>
      </c>
      <c r="AT2081" s="190" t="str">
        <f t="shared" si="3640"/>
        <v>AT$19</v>
      </c>
      <c r="AU2081" s="190" t="str">
        <f t="shared" si="3640"/>
        <v>AU$19</v>
      </c>
      <c r="AV2081" s="190" t="str">
        <f t="shared" si="3640"/>
        <v>AV$19</v>
      </c>
      <c r="AW2081" s="190" t="str">
        <f t="shared" si="3640"/>
        <v>AW$19</v>
      </c>
      <c r="AX2081" s="190" t="str">
        <f t="shared" si="3640"/>
        <v>AX$19</v>
      </c>
      <c r="AY2081" s="190" t="str">
        <f t="shared" ref="AY2081:CD2081" si="3641">AY$23</f>
        <v>AY$19</v>
      </c>
      <c r="AZ2081" s="190" t="str">
        <f t="shared" si="3641"/>
        <v>AZ$19</v>
      </c>
      <c r="BA2081" s="190" t="str">
        <f t="shared" si="3641"/>
        <v>BA$19</v>
      </c>
      <c r="BB2081" s="190" t="str">
        <f t="shared" si="3641"/>
        <v>BB$19</v>
      </c>
      <c r="BC2081" s="190" t="str">
        <f t="shared" si="3641"/>
        <v>BC$19</v>
      </c>
      <c r="BD2081" s="190" t="str">
        <f t="shared" si="3641"/>
        <v>BD$19</v>
      </c>
      <c r="BE2081" s="190" t="str">
        <f t="shared" si="3641"/>
        <v>BE$19</v>
      </c>
      <c r="BF2081" s="190" t="str">
        <f t="shared" si="3641"/>
        <v>BF$19</v>
      </c>
      <c r="BG2081" s="190" t="str">
        <f t="shared" si="3641"/>
        <v>BG$19</v>
      </c>
      <c r="BH2081" s="190" t="str">
        <f t="shared" si="3641"/>
        <v>BH$19</v>
      </c>
      <c r="BI2081" s="190" t="str">
        <f t="shared" si="3641"/>
        <v>BI$19</v>
      </c>
      <c r="BJ2081" s="190" t="str">
        <f t="shared" si="3641"/>
        <v>BJ$19</v>
      </c>
      <c r="BK2081" s="190" t="str">
        <f t="shared" si="3641"/>
        <v>BK$19</v>
      </c>
      <c r="BL2081" s="190" t="str">
        <f t="shared" si="3641"/>
        <v>BL$19</v>
      </c>
      <c r="BM2081" s="190" t="str">
        <f t="shared" si="3641"/>
        <v>BM$19</v>
      </c>
      <c r="BN2081" s="190" t="str">
        <f t="shared" si="3641"/>
        <v>BN$19</v>
      </c>
      <c r="BO2081" s="190" t="str">
        <f t="shared" si="3641"/>
        <v>BO$19</v>
      </c>
      <c r="BP2081" s="190" t="str">
        <f t="shared" si="3641"/>
        <v>BP$19</v>
      </c>
      <c r="BQ2081" s="190" t="str">
        <f t="shared" si="3641"/>
        <v>BQ$19</v>
      </c>
      <c r="BR2081" s="190" t="str">
        <f t="shared" si="3641"/>
        <v>BR$19</v>
      </c>
      <c r="BS2081" s="190" t="str">
        <f t="shared" si="3641"/>
        <v>BS$19</v>
      </c>
      <c r="BT2081" s="190" t="str">
        <f t="shared" si="3641"/>
        <v>BT$19</v>
      </c>
      <c r="BU2081" s="190" t="str">
        <f t="shared" si="3641"/>
        <v>BU$19</v>
      </c>
      <c r="BV2081" s="190" t="str">
        <f t="shared" si="3641"/>
        <v>BV$19</v>
      </c>
      <c r="BW2081" s="190" t="str">
        <f t="shared" si="3641"/>
        <v>BW$19</v>
      </c>
      <c r="BX2081" s="190" t="str">
        <f t="shared" si="3641"/>
        <v>BX$19</v>
      </c>
      <c r="BY2081" s="190" t="str">
        <f t="shared" si="3641"/>
        <v>BY$19</v>
      </c>
      <c r="BZ2081" s="190" t="str">
        <f t="shared" si="3641"/>
        <v>BZ$19</v>
      </c>
      <c r="CA2081" s="190" t="str">
        <f t="shared" si="3641"/>
        <v>CA$19</v>
      </c>
      <c r="CB2081" s="190" t="str">
        <f t="shared" si="3641"/>
        <v>CB$19</v>
      </c>
      <c r="CC2081" s="190" t="str">
        <f t="shared" si="3641"/>
        <v>CC$19</v>
      </c>
      <c r="CD2081" s="190" t="str">
        <f t="shared" si="3641"/>
        <v>CD$19</v>
      </c>
      <c r="CE2081" s="190" t="str">
        <f t="shared" ref="CE2081:CL2081" si="3642">CE$23</f>
        <v>CE$19</v>
      </c>
      <c r="CF2081" s="190" t="str">
        <f t="shared" si="3642"/>
        <v>CF$19</v>
      </c>
      <c r="CG2081" s="190" t="str">
        <f t="shared" si="3642"/>
        <v>CG$19</v>
      </c>
      <c r="CH2081" s="190" t="str">
        <f t="shared" si="3642"/>
        <v>CH$19</v>
      </c>
      <c r="CI2081" s="190" t="str">
        <f t="shared" si="3642"/>
        <v>CI$19</v>
      </c>
      <c r="CJ2081" s="190" t="str">
        <f t="shared" si="3642"/>
        <v>CJ$19</v>
      </c>
      <c r="CK2081" s="190" t="str">
        <f t="shared" si="3642"/>
        <v>CK$19</v>
      </c>
      <c r="CL2081" s="190" t="str">
        <f t="shared" si="3642"/>
        <v>CL$19</v>
      </c>
      <c r="CN2081" s="201"/>
      <c r="CO2081" s="190" t="str">
        <f t="shared" ref="CO2081:DL2081" si="3643">CO$23</f>
        <v>CO$19</v>
      </c>
      <c r="CP2081" s="190" t="str">
        <f t="shared" si="3643"/>
        <v>CP$19</v>
      </c>
      <c r="CQ2081" s="190" t="str">
        <f t="shared" si="3643"/>
        <v>CQ$19</v>
      </c>
      <c r="CR2081" s="190" t="str">
        <f t="shared" si="3643"/>
        <v>CR$19</v>
      </c>
      <c r="CS2081" s="190" t="str">
        <f t="shared" si="3643"/>
        <v>CS$19</v>
      </c>
      <c r="CT2081" s="190" t="str">
        <f t="shared" si="3643"/>
        <v>CT$19</v>
      </c>
      <c r="CU2081" s="190" t="str">
        <f t="shared" si="3643"/>
        <v>CU$19</v>
      </c>
      <c r="CV2081" s="190" t="str">
        <f t="shared" si="3643"/>
        <v>CV$19</v>
      </c>
      <c r="CW2081" s="190" t="str">
        <f t="shared" si="3643"/>
        <v>CW$19</v>
      </c>
      <c r="CX2081" s="190" t="str">
        <f t="shared" si="3643"/>
        <v>CX$19</v>
      </c>
      <c r="CY2081" s="190" t="str">
        <f t="shared" si="3643"/>
        <v>CY$19</v>
      </c>
      <c r="CZ2081" s="190" t="str">
        <f t="shared" si="3643"/>
        <v>CZ$19</v>
      </c>
      <c r="DA2081" s="190" t="str">
        <f t="shared" si="3643"/>
        <v>DA$19</v>
      </c>
      <c r="DB2081" s="190" t="str">
        <f t="shared" si="3643"/>
        <v>DB$19</v>
      </c>
      <c r="DC2081" s="190" t="str">
        <f t="shared" si="3643"/>
        <v>DC$19</v>
      </c>
      <c r="DD2081" s="190" t="str">
        <f t="shared" si="3643"/>
        <v>DD$19</v>
      </c>
      <c r="DE2081" s="190" t="str">
        <f t="shared" si="3643"/>
        <v>DE$19</v>
      </c>
      <c r="DF2081" s="190" t="str">
        <f t="shared" si="3643"/>
        <v>DF$19</v>
      </c>
      <c r="DG2081" s="190" t="str">
        <f t="shared" si="3643"/>
        <v>DG$19</v>
      </c>
      <c r="DH2081" s="190" t="str">
        <f t="shared" si="3643"/>
        <v>DH$19</v>
      </c>
      <c r="DI2081" s="190" t="str">
        <f t="shared" si="3643"/>
        <v>DI$19</v>
      </c>
      <c r="DJ2081" s="190" t="str">
        <f t="shared" si="3643"/>
        <v>DJ$19</v>
      </c>
      <c r="DK2081" s="190" t="str">
        <f t="shared" si="3643"/>
        <v>DK$19</v>
      </c>
      <c r="DL2081" s="190" t="str">
        <f t="shared" si="3643"/>
        <v>DL$19</v>
      </c>
    </row>
    <row r="2082" spans="1:116" x14ac:dyDescent="0.4">
      <c r="A2082" s="31" t="s">
        <v>218</v>
      </c>
      <c r="B2082" s="31" t="s">
        <v>243</v>
      </c>
      <c r="C2082" s="31"/>
      <c r="D2082" t="s">
        <v>529</v>
      </c>
      <c r="E2082" s="8" t="str">
        <f t="shared" ref="E2082:E2091" si="3644">ROW()&amp;" "&amp;D2082</f>
        <v>2082 FCCA-F</v>
      </c>
      <c r="F2082" t="s">
        <v>530</v>
      </c>
      <c r="G2082" s="70" t="s">
        <v>531</v>
      </c>
      <c r="H2082" s="48"/>
      <c r="I2082" s="297"/>
      <c r="J2082" s="297"/>
      <c r="K2082" s="48"/>
      <c r="L2082" s="48"/>
      <c r="M2082" s="48"/>
      <c r="N2082" s="48"/>
      <c r="O2082" s="48"/>
      <c r="P2082" s="48"/>
      <c r="R2082" s="70"/>
      <c r="S2082" s="298"/>
      <c r="T2082" s="298"/>
      <c r="U2082" s="298"/>
      <c r="V2082" s="298"/>
      <c r="W2082" s="298"/>
      <c r="X2082" s="298"/>
      <c r="Y2082" s="298"/>
      <c r="Z2082" s="298"/>
      <c r="AA2082" s="298"/>
      <c r="AB2082" s="298"/>
      <c r="AC2082" s="298"/>
      <c r="AD2082" s="298"/>
      <c r="AE2082" s="298"/>
      <c r="AF2082" s="298"/>
      <c r="AG2082" s="298"/>
      <c r="AH2082" s="298"/>
      <c r="AI2082" s="298"/>
      <c r="AJ2082" s="298"/>
      <c r="AK2082" s="298"/>
      <c r="AL2082" s="298"/>
      <c r="AM2082" s="298"/>
      <c r="AN2082" s="298"/>
      <c r="AO2082" s="298"/>
      <c r="AP2082" s="298"/>
      <c r="AQ2082" s="298"/>
      <c r="AR2082" s="298"/>
      <c r="AS2082" s="298"/>
      <c r="AT2082" s="298"/>
      <c r="AU2082" s="298"/>
      <c r="AV2082" s="298"/>
      <c r="AW2082" s="298"/>
      <c r="AX2082" s="298"/>
      <c r="AY2082" s="298"/>
      <c r="AZ2082" s="298"/>
      <c r="BA2082" s="298"/>
      <c r="BB2082" s="298"/>
      <c r="BC2082" s="298"/>
      <c r="BD2082" s="298"/>
      <c r="BE2082" s="298"/>
      <c r="BF2082" s="298"/>
      <c r="BG2082" s="298"/>
      <c r="BH2082" s="298"/>
      <c r="BI2082" s="298"/>
      <c r="BJ2082" s="298"/>
      <c r="BK2082" s="298"/>
      <c r="BL2082" s="298"/>
      <c r="BM2082" s="298"/>
      <c r="BN2082" s="298"/>
      <c r="BO2082" s="298"/>
      <c r="BP2082" s="298"/>
      <c r="BQ2082" s="298"/>
      <c r="BR2082" s="298"/>
      <c r="BS2082" s="298"/>
      <c r="BT2082" s="298"/>
      <c r="BU2082" s="298"/>
      <c r="BV2082" s="298"/>
      <c r="BW2082" s="298"/>
      <c r="BX2082" s="298"/>
      <c r="BY2082" s="298"/>
      <c r="BZ2082" s="298"/>
      <c r="CA2082" s="298"/>
      <c r="CB2082" s="298"/>
      <c r="CC2082" s="298"/>
      <c r="CD2082" s="298"/>
      <c r="CE2082" s="298"/>
      <c r="CF2082" s="298"/>
      <c r="CG2082" s="298"/>
      <c r="CH2082" s="298"/>
      <c r="CI2082" s="298"/>
      <c r="CJ2082" s="298"/>
      <c r="CK2082" s="298"/>
      <c r="CL2082" s="298"/>
      <c r="CN2082" s="297"/>
      <c r="CO2082" s="298"/>
      <c r="CP2082" s="298"/>
      <c r="CQ2082" s="298"/>
      <c r="CR2082" s="298"/>
      <c r="CS2082" s="298"/>
      <c r="CT2082" s="298"/>
      <c r="CU2082" s="298"/>
      <c r="CV2082" s="298"/>
      <c r="CW2082" s="298"/>
      <c r="CX2082" s="298"/>
      <c r="CY2082" s="298"/>
      <c r="CZ2082" s="298"/>
      <c r="DA2082" s="298"/>
      <c r="DB2082" s="298"/>
      <c r="DC2082" s="298"/>
      <c r="DD2082" s="298"/>
      <c r="DE2082" s="298"/>
      <c r="DF2082" s="298"/>
      <c r="DG2082" s="298"/>
      <c r="DH2082" s="298"/>
      <c r="DI2082" s="298"/>
      <c r="DJ2082" s="298"/>
      <c r="DK2082" s="298"/>
      <c r="DL2082" s="298"/>
    </row>
    <row r="2083" spans="1:116" x14ac:dyDescent="0.4">
      <c r="B2083" t="str">
        <f>E2083</f>
        <v>2083 FCCA-F</v>
      </c>
      <c r="C2083" t="s">
        <v>224</v>
      </c>
      <c r="D2083" t="s">
        <v>529</v>
      </c>
      <c r="E2083" s="8" t="str">
        <f t="shared" si="3644"/>
        <v>2083 FCCA-F</v>
      </c>
      <c r="G2083" s="125" t="str">
        <f>"Current asset - "&amp;(SUBSTITUTE(G2082,":",""))</f>
        <v>Current asset - Fixed constant current asset</v>
      </c>
      <c r="J2083" s="74">
        <v>1000</v>
      </c>
      <c r="K2083" s="53">
        <f t="shared" ref="K2083:P2083" si="3645">SUMIF($4:$4,K$2,2083:2083)</f>
        <v>1000</v>
      </c>
      <c r="L2083" s="53">
        <f t="shared" si="3645"/>
        <v>1000</v>
      </c>
      <c r="M2083" s="53">
        <f t="shared" si="3645"/>
        <v>1000</v>
      </c>
      <c r="N2083" s="53">
        <f t="shared" si="3645"/>
        <v>1000</v>
      </c>
      <c r="O2083" s="53">
        <f t="shared" si="3645"/>
        <v>1000</v>
      </c>
      <c r="P2083" s="53">
        <f t="shared" si="3645"/>
        <v>1000</v>
      </c>
      <c r="R2083" s="24">
        <f>$J2083</f>
        <v>1000</v>
      </c>
      <c r="S2083" s="80">
        <f>R2083</f>
        <v>1000</v>
      </c>
      <c r="T2083" s="80">
        <f t="shared" ref="T2083:CE2083" si="3646">S2083</f>
        <v>1000</v>
      </c>
      <c r="U2083" s="80">
        <f t="shared" si="3646"/>
        <v>1000</v>
      </c>
      <c r="V2083" s="80">
        <f t="shared" si="3646"/>
        <v>1000</v>
      </c>
      <c r="W2083" s="80">
        <f t="shared" si="3646"/>
        <v>1000</v>
      </c>
      <c r="X2083" s="80">
        <f t="shared" si="3646"/>
        <v>1000</v>
      </c>
      <c r="Y2083" s="80">
        <f t="shared" si="3646"/>
        <v>1000</v>
      </c>
      <c r="Z2083" s="80">
        <f t="shared" si="3646"/>
        <v>1000</v>
      </c>
      <c r="AA2083" s="80">
        <f t="shared" si="3646"/>
        <v>1000</v>
      </c>
      <c r="AB2083" s="80">
        <f t="shared" si="3646"/>
        <v>1000</v>
      </c>
      <c r="AC2083" s="80">
        <f t="shared" si="3646"/>
        <v>1000</v>
      </c>
      <c r="AD2083" s="80">
        <f t="shared" si="3646"/>
        <v>1000</v>
      </c>
      <c r="AE2083" s="80">
        <f t="shared" si="3646"/>
        <v>1000</v>
      </c>
      <c r="AF2083" s="80">
        <f t="shared" si="3646"/>
        <v>1000</v>
      </c>
      <c r="AG2083" s="80">
        <f t="shared" si="3646"/>
        <v>1000</v>
      </c>
      <c r="AH2083" s="80">
        <f t="shared" si="3646"/>
        <v>1000</v>
      </c>
      <c r="AI2083" s="80">
        <f t="shared" si="3646"/>
        <v>1000</v>
      </c>
      <c r="AJ2083" s="80">
        <f t="shared" si="3646"/>
        <v>1000</v>
      </c>
      <c r="AK2083" s="80">
        <f t="shared" si="3646"/>
        <v>1000</v>
      </c>
      <c r="AL2083" s="80">
        <f t="shared" si="3646"/>
        <v>1000</v>
      </c>
      <c r="AM2083" s="80">
        <f t="shared" si="3646"/>
        <v>1000</v>
      </c>
      <c r="AN2083" s="80">
        <f t="shared" si="3646"/>
        <v>1000</v>
      </c>
      <c r="AO2083" s="80">
        <f t="shared" si="3646"/>
        <v>1000</v>
      </c>
      <c r="AP2083" s="80">
        <f t="shared" si="3646"/>
        <v>1000</v>
      </c>
      <c r="AQ2083" s="80">
        <f t="shared" si="3646"/>
        <v>1000</v>
      </c>
      <c r="AR2083" s="80">
        <f t="shared" si="3646"/>
        <v>1000</v>
      </c>
      <c r="AS2083" s="80">
        <f t="shared" si="3646"/>
        <v>1000</v>
      </c>
      <c r="AT2083" s="80">
        <f t="shared" si="3646"/>
        <v>1000</v>
      </c>
      <c r="AU2083" s="80">
        <f t="shared" si="3646"/>
        <v>1000</v>
      </c>
      <c r="AV2083" s="80">
        <f t="shared" si="3646"/>
        <v>1000</v>
      </c>
      <c r="AW2083" s="80">
        <f t="shared" si="3646"/>
        <v>1000</v>
      </c>
      <c r="AX2083" s="80">
        <f t="shared" si="3646"/>
        <v>1000</v>
      </c>
      <c r="AY2083" s="80">
        <f t="shared" si="3646"/>
        <v>1000</v>
      </c>
      <c r="AZ2083" s="80">
        <f t="shared" si="3646"/>
        <v>1000</v>
      </c>
      <c r="BA2083" s="80">
        <f t="shared" si="3646"/>
        <v>1000</v>
      </c>
      <c r="BB2083" s="80">
        <f t="shared" si="3646"/>
        <v>1000</v>
      </c>
      <c r="BC2083" s="80">
        <f t="shared" si="3646"/>
        <v>1000</v>
      </c>
      <c r="BD2083" s="80">
        <f t="shared" si="3646"/>
        <v>1000</v>
      </c>
      <c r="BE2083" s="80">
        <f t="shared" si="3646"/>
        <v>1000</v>
      </c>
      <c r="BF2083" s="80">
        <f t="shared" si="3646"/>
        <v>1000</v>
      </c>
      <c r="BG2083" s="80">
        <f t="shared" si="3646"/>
        <v>1000</v>
      </c>
      <c r="BH2083" s="80">
        <f t="shared" si="3646"/>
        <v>1000</v>
      </c>
      <c r="BI2083" s="80">
        <f t="shared" si="3646"/>
        <v>1000</v>
      </c>
      <c r="BJ2083" s="80">
        <f t="shared" si="3646"/>
        <v>1000</v>
      </c>
      <c r="BK2083" s="80">
        <f t="shared" si="3646"/>
        <v>1000</v>
      </c>
      <c r="BL2083" s="80">
        <f t="shared" si="3646"/>
        <v>1000</v>
      </c>
      <c r="BM2083" s="80">
        <f t="shared" si="3646"/>
        <v>1000</v>
      </c>
      <c r="BN2083" s="80">
        <f t="shared" si="3646"/>
        <v>1000</v>
      </c>
      <c r="BO2083" s="80">
        <f t="shared" si="3646"/>
        <v>1000</v>
      </c>
      <c r="BP2083" s="80">
        <f t="shared" si="3646"/>
        <v>1000</v>
      </c>
      <c r="BQ2083" s="80">
        <f t="shared" si="3646"/>
        <v>1000</v>
      </c>
      <c r="BR2083" s="80">
        <f t="shared" si="3646"/>
        <v>1000</v>
      </c>
      <c r="BS2083" s="80">
        <f t="shared" si="3646"/>
        <v>1000</v>
      </c>
      <c r="BT2083" s="80">
        <f t="shared" si="3646"/>
        <v>1000</v>
      </c>
      <c r="BU2083" s="80">
        <f t="shared" si="3646"/>
        <v>1000</v>
      </c>
      <c r="BV2083" s="80">
        <f t="shared" si="3646"/>
        <v>1000</v>
      </c>
      <c r="BW2083" s="80">
        <f t="shared" si="3646"/>
        <v>1000</v>
      </c>
      <c r="BX2083" s="80">
        <f t="shared" si="3646"/>
        <v>1000</v>
      </c>
      <c r="BY2083" s="80">
        <f t="shared" si="3646"/>
        <v>1000</v>
      </c>
      <c r="BZ2083" s="80">
        <f t="shared" si="3646"/>
        <v>1000</v>
      </c>
      <c r="CA2083" s="80">
        <f t="shared" si="3646"/>
        <v>1000</v>
      </c>
      <c r="CB2083" s="80">
        <f t="shared" si="3646"/>
        <v>1000</v>
      </c>
      <c r="CC2083" s="80">
        <f t="shared" si="3646"/>
        <v>1000</v>
      </c>
      <c r="CD2083" s="80">
        <f t="shared" si="3646"/>
        <v>1000</v>
      </c>
      <c r="CE2083" s="80">
        <f t="shared" si="3646"/>
        <v>1000</v>
      </c>
      <c r="CF2083" s="80">
        <f t="shared" ref="CF2083:CL2083" si="3647">CE2083</f>
        <v>1000</v>
      </c>
      <c r="CG2083" s="80">
        <f t="shared" si="3647"/>
        <v>1000</v>
      </c>
      <c r="CH2083" s="80">
        <f t="shared" si="3647"/>
        <v>1000</v>
      </c>
      <c r="CI2083" s="80">
        <f t="shared" si="3647"/>
        <v>1000</v>
      </c>
      <c r="CJ2083" s="80">
        <f t="shared" si="3647"/>
        <v>1000</v>
      </c>
      <c r="CK2083" s="80">
        <f t="shared" si="3647"/>
        <v>1000</v>
      </c>
      <c r="CL2083" s="80">
        <f t="shared" si="3647"/>
        <v>1000</v>
      </c>
      <c r="CN2083" s="74">
        <f>J2083</f>
        <v>1000</v>
      </c>
      <c r="CO2083" s="80">
        <f t="shared" ref="CO2083" si="3648">CN2083</f>
        <v>1000</v>
      </c>
      <c r="CP2083" s="80">
        <f t="shared" ref="CP2083" si="3649">CO2083</f>
        <v>1000</v>
      </c>
      <c r="CQ2083" s="80">
        <f t="shared" ref="CQ2083" si="3650">CP2083</f>
        <v>1000</v>
      </c>
      <c r="CR2083" s="80">
        <f t="shared" ref="CR2083" si="3651">CQ2083</f>
        <v>1000</v>
      </c>
      <c r="CS2083" s="80">
        <f t="shared" ref="CS2083" si="3652">CR2083</f>
        <v>1000</v>
      </c>
      <c r="CT2083" s="80">
        <f t="shared" ref="CT2083" si="3653">CS2083</f>
        <v>1000</v>
      </c>
      <c r="CU2083" s="80">
        <f t="shared" ref="CU2083" si="3654">CT2083</f>
        <v>1000</v>
      </c>
      <c r="CV2083" s="80">
        <f t="shared" ref="CV2083" si="3655">CU2083</f>
        <v>1000</v>
      </c>
      <c r="CW2083" s="80">
        <f t="shared" ref="CW2083" si="3656">CV2083</f>
        <v>1000</v>
      </c>
      <c r="CX2083" s="80">
        <f t="shared" ref="CX2083" si="3657">CW2083</f>
        <v>1000</v>
      </c>
      <c r="CY2083" s="80">
        <f t="shared" ref="CY2083" si="3658">CX2083</f>
        <v>1000</v>
      </c>
      <c r="CZ2083" s="80">
        <f t="shared" ref="CZ2083" si="3659">CY2083</f>
        <v>1000</v>
      </c>
      <c r="DA2083" s="80">
        <f t="shared" ref="DA2083" si="3660">CZ2083</f>
        <v>1000</v>
      </c>
      <c r="DB2083" s="80">
        <f t="shared" ref="DB2083" si="3661">DA2083</f>
        <v>1000</v>
      </c>
      <c r="DC2083" s="80">
        <f t="shared" ref="DC2083" si="3662">DB2083</f>
        <v>1000</v>
      </c>
      <c r="DD2083" s="80">
        <f t="shared" ref="DD2083" si="3663">DC2083</f>
        <v>1000</v>
      </c>
      <c r="DE2083" s="80">
        <f t="shared" ref="DE2083" si="3664">DD2083</f>
        <v>1000</v>
      </c>
      <c r="DF2083" s="80">
        <f t="shared" ref="DF2083" si="3665">DE2083</f>
        <v>1000</v>
      </c>
      <c r="DG2083" s="80">
        <f t="shared" ref="DG2083" si="3666">DF2083</f>
        <v>1000</v>
      </c>
      <c r="DH2083" s="80">
        <f t="shared" ref="DH2083" si="3667">DG2083</f>
        <v>1000</v>
      </c>
      <c r="DI2083" s="80">
        <f t="shared" ref="DI2083" si="3668">DH2083</f>
        <v>1000</v>
      </c>
      <c r="DJ2083" s="80">
        <f t="shared" ref="DJ2083" si="3669">DI2083</f>
        <v>1000</v>
      </c>
      <c r="DK2083" s="80">
        <f t="shared" ref="DK2083:DL2083" si="3670">DJ2083</f>
        <v>1000</v>
      </c>
      <c r="DL2083" s="80">
        <f t="shared" si="3670"/>
        <v>1000</v>
      </c>
    </row>
    <row r="2084" spans="1:116" x14ac:dyDescent="0.4">
      <c r="D2084" t="s">
        <v>529</v>
      </c>
      <c r="E2084" s="8" t="str">
        <f t="shared" si="3644"/>
        <v>2084 FCCA-F</v>
      </c>
      <c r="G2084" s="126"/>
      <c r="H2084" s="27"/>
      <c r="I2084" s="77"/>
      <c r="J2084" s="77"/>
      <c r="K2084" s="28"/>
      <c r="L2084" s="28"/>
      <c r="M2084" s="28"/>
      <c r="N2084" s="28"/>
      <c r="O2084" s="28"/>
      <c r="P2084" s="28"/>
      <c r="R2084" s="33"/>
      <c r="S2084" s="77"/>
      <c r="T2084" s="77"/>
      <c r="U2084" s="77"/>
      <c r="V2084" s="77"/>
      <c r="W2084" s="77"/>
      <c r="X2084" s="77"/>
      <c r="Y2084" s="77"/>
      <c r="Z2084" s="77"/>
      <c r="AA2084" s="77"/>
      <c r="AB2084" s="77"/>
      <c r="AC2084" s="77"/>
      <c r="AD2084" s="77"/>
      <c r="AE2084" s="77"/>
      <c r="AF2084" s="77"/>
      <c r="AG2084" s="77"/>
      <c r="AH2084" s="77"/>
      <c r="AI2084" s="77"/>
      <c r="AJ2084" s="77"/>
      <c r="AK2084" s="77"/>
      <c r="AL2084" s="77"/>
      <c r="AM2084" s="77"/>
      <c r="AN2084" s="77"/>
      <c r="AO2084" s="77"/>
      <c r="AP2084" s="77"/>
      <c r="AQ2084" s="77"/>
      <c r="AR2084" s="77"/>
      <c r="AS2084" s="77"/>
      <c r="AT2084" s="77"/>
      <c r="AU2084" s="77"/>
      <c r="AV2084" s="77"/>
      <c r="AW2084" s="77"/>
      <c r="AX2084" s="77"/>
      <c r="AY2084" s="77"/>
      <c r="AZ2084" s="77"/>
      <c r="BA2084" s="77"/>
      <c r="BB2084" s="77"/>
      <c r="BC2084" s="77"/>
      <c r="BD2084" s="77"/>
      <c r="BE2084" s="77"/>
      <c r="BF2084" s="77"/>
      <c r="BG2084" s="77"/>
      <c r="BH2084" s="77"/>
      <c r="BI2084" s="77"/>
      <c r="BJ2084" s="77"/>
      <c r="BK2084" s="77"/>
      <c r="BL2084" s="77"/>
      <c r="BM2084" s="77"/>
      <c r="BN2084" s="77"/>
      <c r="BO2084" s="77"/>
      <c r="BP2084" s="77"/>
      <c r="BQ2084" s="77"/>
      <c r="BR2084" s="77"/>
      <c r="BS2084" s="77"/>
      <c r="BT2084" s="77"/>
      <c r="BU2084" s="77"/>
      <c r="BV2084" s="77"/>
      <c r="BW2084" s="77"/>
      <c r="BX2084" s="77"/>
      <c r="BY2084" s="77"/>
      <c r="BZ2084" s="77"/>
      <c r="CA2084" s="77"/>
      <c r="CB2084" s="77"/>
      <c r="CC2084" s="77"/>
      <c r="CD2084" s="77"/>
      <c r="CE2084" s="77"/>
      <c r="CF2084" s="77"/>
      <c r="CG2084" s="77"/>
      <c r="CH2084" s="77"/>
      <c r="CI2084" s="77"/>
      <c r="CJ2084" s="77"/>
      <c r="CK2084" s="77"/>
      <c r="CL2084" s="77"/>
      <c r="CN2084" s="77"/>
      <c r="CO2084" s="77"/>
      <c r="CP2084" s="77"/>
      <c r="CQ2084" s="77"/>
      <c r="CR2084" s="77"/>
      <c r="CS2084" s="77"/>
      <c r="CT2084" s="77"/>
      <c r="CU2084" s="77"/>
      <c r="CV2084" s="77"/>
      <c r="CW2084" s="77"/>
      <c r="CX2084" s="77"/>
      <c r="CY2084" s="77"/>
      <c r="CZ2084" s="77"/>
      <c r="DA2084" s="77"/>
      <c r="DB2084" s="77"/>
      <c r="DC2084" s="77"/>
      <c r="DD2084" s="77"/>
      <c r="DE2084" s="77"/>
      <c r="DF2084" s="77"/>
      <c r="DG2084" s="77"/>
      <c r="DH2084" s="77"/>
      <c r="DI2084" s="77"/>
      <c r="DJ2084" s="77"/>
      <c r="DK2084" s="77"/>
      <c r="DL2084" s="77"/>
    </row>
    <row r="2085" spans="1:116" x14ac:dyDescent="0.4">
      <c r="C2085" t="s">
        <v>234</v>
      </c>
      <c r="D2085" t="s">
        <v>529</v>
      </c>
      <c r="E2085" s="8" t="str">
        <f t="shared" si="3644"/>
        <v>2085 FCCA-F</v>
      </c>
      <c r="G2085" s="125" t="str">
        <f>"Change in "&amp;G2083</f>
        <v>Change in Current asset - Fixed constant current asset</v>
      </c>
      <c r="I2085" s="74"/>
      <c r="J2085" s="74"/>
      <c r="K2085" s="53">
        <f t="shared" ref="K2085:P2085" si="3671">SUMIF($3:$3,K$2,2085:2085)</f>
        <v>0</v>
      </c>
      <c r="L2085" s="53">
        <f t="shared" si="3671"/>
        <v>0</v>
      </c>
      <c r="M2085" s="53">
        <f t="shared" si="3671"/>
        <v>0</v>
      </c>
      <c r="N2085" s="53">
        <f t="shared" si="3671"/>
        <v>0</v>
      </c>
      <c r="O2085" s="53">
        <f t="shared" si="3671"/>
        <v>0</v>
      </c>
      <c r="P2085" s="53">
        <f t="shared" si="3671"/>
        <v>0</v>
      </c>
      <c r="R2085" s="24"/>
      <c r="S2085" s="80">
        <f>R2083-S2083</f>
        <v>0</v>
      </c>
      <c r="T2085" s="80">
        <f t="shared" ref="T2085:CE2085" si="3672">S2083-T2083</f>
        <v>0</v>
      </c>
      <c r="U2085" s="80">
        <f t="shared" si="3672"/>
        <v>0</v>
      </c>
      <c r="V2085" s="80">
        <f t="shared" si="3672"/>
        <v>0</v>
      </c>
      <c r="W2085" s="80">
        <f t="shared" si="3672"/>
        <v>0</v>
      </c>
      <c r="X2085" s="80">
        <f t="shared" si="3672"/>
        <v>0</v>
      </c>
      <c r="Y2085" s="80">
        <f t="shared" si="3672"/>
        <v>0</v>
      </c>
      <c r="Z2085" s="80">
        <f t="shared" si="3672"/>
        <v>0</v>
      </c>
      <c r="AA2085" s="80">
        <f t="shared" si="3672"/>
        <v>0</v>
      </c>
      <c r="AB2085" s="80">
        <f t="shared" si="3672"/>
        <v>0</v>
      </c>
      <c r="AC2085" s="80">
        <f t="shared" si="3672"/>
        <v>0</v>
      </c>
      <c r="AD2085" s="80">
        <f t="shared" si="3672"/>
        <v>0</v>
      </c>
      <c r="AE2085" s="80">
        <f t="shared" si="3672"/>
        <v>0</v>
      </c>
      <c r="AF2085" s="80">
        <f t="shared" si="3672"/>
        <v>0</v>
      </c>
      <c r="AG2085" s="80">
        <f t="shared" si="3672"/>
        <v>0</v>
      </c>
      <c r="AH2085" s="80">
        <f t="shared" si="3672"/>
        <v>0</v>
      </c>
      <c r="AI2085" s="80">
        <f t="shared" si="3672"/>
        <v>0</v>
      </c>
      <c r="AJ2085" s="80">
        <f t="shared" si="3672"/>
        <v>0</v>
      </c>
      <c r="AK2085" s="80">
        <f t="shared" si="3672"/>
        <v>0</v>
      </c>
      <c r="AL2085" s="80">
        <f t="shared" si="3672"/>
        <v>0</v>
      </c>
      <c r="AM2085" s="80">
        <f t="shared" si="3672"/>
        <v>0</v>
      </c>
      <c r="AN2085" s="80">
        <f t="shared" si="3672"/>
        <v>0</v>
      </c>
      <c r="AO2085" s="80">
        <f t="shared" si="3672"/>
        <v>0</v>
      </c>
      <c r="AP2085" s="80">
        <f t="shared" si="3672"/>
        <v>0</v>
      </c>
      <c r="AQ2085" s="80">
        <f t="shared" si="3672"/>
        <v>0</v>
      </c>
      <c r="AR2085" s="80">
        <f t="shared" si="3672"/>
        <v>0</v>
      </c>
      <c r="AS2085" s="80">
        <f t="shared" si="3672"/>
        <v>0</v>
      </c>
      <c r="AT2085" s="80">
        <f t="shared" si="3672"/>
        <v>0</v>
      </c>
      <c r="AU2085" s="80">
        <f t="shared" si="3672"/>
        <v>0</v>
      </c>
      <c r="AV2085" s="80">
        <f t="shared" si="3672"/>
        <v>0</v>
      </c>
      <c r="AW2085" s="80">
        <f t="shared" si="3672"/>
        <v>0</v>
      </c>
      <c r="AX2085" s="80">
        <f t="shared" si="3672"/>
        <v>0</v>
      </c>
      <c r="AY2085" s="80">
        <f t="shared" si="3672"/>
        <v>0</v>
      </c>
      <c r="AZ2085" s="80">
        <f t="shared" si="3672"/>
        <v>0</v>
      </c>
      <c r="BA2085" s="80">
        <f t="shared" si="3672"/>
        <v>0</v>
      </c>
      <c r="BB2085" s="80">
        <f t="shared" si="3672"/>
        <v>0</v>
      </c>
      <c r="BC2085" s="80">
        <f t="shared" si="3672"/>
        <v>0</v>
      </c>
      <c r="BD2085" s="80">
        <f t="shared" si="3672"/>
        <v>0</v>
      </c>
      <c r="BE2085" s="80">
        <f t="shared" si="3672"/>
        <v>0</v>
      </c>
      <c r="BF2085" s="80">
        <f t="shared" si="3672"/>
        <v>0</v>
      </c>
      <c r="BG2085" s="80">
        <f t="shared" si="3672"/>
        <v>0</v>
      </c>
      <c r="BH2085" s="80">
        <f t="shared" si="3672"/>
        <v>0</v>
      </c>
      <c r="BI2085" s="80">
        <f t="shared" si="3672"/>
        <v>0</v>
      </c>
      <c r="BJ2085" s="80">
        <f t="shared" si="3672"/>
        <v>0</v>
      </c>
      <c r="BK2085" s="80">
        <f t="shared" si="3672"/>
        <v>0</v>
      </c>
      <c r="BL2085" s="80">
        <f t="shared" si="3672"/>
        <v>0</v>
      </c>
      <c r="BM2085" s="80">
        <f t="shared" si="3672"/>
        <v>0</v>
      </c>
      <c r="BN2085" s="80">
        <f t="shared" si="3672"/>
        <v>0</v>
      </c>
      <c r="BO2085" s="80">
        <f t="shared" si="3672"/>
        <v>0</v>
      </c>
      <c r="BP2085" s="80">
        <f t="shared" si="3672"/>
        <v>0</v>
      </c>
      <c r="BQ2085" s="80">
        <f t="shared" si="3672"/>
        <v>0</v>
      </c>
      <c r="BR2085" s="80">
        <f t="shared" si="3672"/>
        <v>0</v>
      </c>
      <c r="BS2085" s="80">
        <f t="shared" si="3672"/>
        <v>0</v>
      </c>
      <c r="BT2085" s="80">
        <f t="shared" si="3672"/>
        <v>0</v>
      </c>
      <c r="BU2085" s="80">
        <f t="shared" si="3672"/>
        <v>0</v>
      </c>
      <c r="BV2085" s="80">
        <f t="shared" si="3672"/>
        <v>0</v>
      </c>
      <c r="BW2085" s="80">
        <f t="shared" si="3672"/>
        <v>0</v>
      </c>
      <c r="BX2085" s="80">
        <f t="shared" si="3672"/>
        <v>0</v>
      </c>
      <c r="BY2085" s="80">
        <f t="shared" si="3672"/>
        <v>0</v>
      </c>
      <c r="BZ2085" s="80">
        <f t="shared" si="3672"/>
        <v>0</v>
      </c>
      <c r="CA2085" s="80">
        <f t="shared" si="3672"/>
        <v>0</v>
      </c>
      <c r="CB2085" s="80">
        <f t="shared" si="3672"/>
        <v>0</v>
      </c>
      <c r="CC2085" s="80">
        <f t="shared" si="3672"/>
        <v>0</v>
      </c>
      <c r="CD2085" s="80">
        <f t="shared" si="3672"/>
        <v>0</v>
      </c>
      <c r="CE2085" s="80">
        <f t="shared" si="3672"/>
        <v>0</v>
      </c>
      <c r="CF2085" s="80">
        <f t="shared" ref="CF2085:CL2085" si="3673">CE2083-CF2083</f>
        <v>0</v>
      </c>
      <c r="CG2085" s="80">
        <f t="shared" si="3673"/>
        <v>0</v>
      </c>
      <c r="CH2085" s="80">
        <f t="shared" si="3673"/>
        <v>0</v>
      </c>
      <c r="CI2085" s="80">
        <f t="shared" si="3673"/>
        <v>0</v>
      </c>
      <c r="CJ2085" s="80">
        <f t="shared" si="3673"/>
        <v>0</v>
      </c>
      <c r="CK2085" s="80">
        <f t="shared" si="3673"/>
        <v>0</v>
      </c>
      <c r="CL2085" s="80">
        <f t="shared" si="3673"/>
        <v>0</v>
      </c>
      <c r="CN2085" s="74"/>
      <c r="CO2085" s="80">
        <f t="shared" ref="CO2085" si="3674">CN2083-CO2083</f>
        <v>0</v>
      </c>
      <c r="CP2085" s="80">
        <f t="shared" ref="CP2085" si="3675">CO2083-CP2083</f>
        <v>0</v>
      </c>
      <c r="CQ2085" s="80">
        <f t="shared" ref="CQ2085" si="3676">CP2083-CQ2083</f>
        <v>0</v>
      </c>
      <c r="CR2085" s="80">
        <f t="shared" ref="CR2085" si="3677">CQ2083-CR2083</f>
        <v>0</v>
      </c>
      <c r="CS2085" s="80">
        <f t="shared" ref="CS2085" si="3678">CR2083-CS2083</f>
        <v>0</v>
      </c>
      <c r="CT2085" s="80">
        <f t="shared" ref="CT2085" si="3679">CS2083-CT2083</f>
        <v>0</v>
      </c>
      <c r="CU2085" s="80">
        <f t="shared" ref="CU2085" si="3680">CT2083-CU2083</f>
        <v>0</v>
      </c>
      <c r="CV2085" s="80">
        <f t="shared" ref="CV2085" si="3681">CU2083-CV2083</f>
        <v>0</v>
      </c>
      <c r="CW2085" s="80">
        <f t="shared" ref="CW2085" si="3682">CV2083-CW2083</f>
        <v>0</v>
      </c>
      <c r="CX2085" s="80">
        <f t="shared" ref="CX2085" si="3683">CW2083-CX2083</f>
        <v>0</v>
      </c>
      <c r="CY2085" s="80">
        <f t="shared" ref="CY2085" si="3684">CX2083-CY2083</f>
        <v>0</v>
      </c>
      <c r="CZ2085" s="80">
        <f t="shared" ref="CZ2085" si="3685">CY2083-CZ2083</f>
        <v>0</v>
      </c>
      <c r="DA2085" s="80">
        <f t="shared" ref="DA2085" si="3686">CZ2083-DA2083</f>
        <v>0</v>
      </c>
      <c r="DB2085" s="80">
        <f t="shared" ref="DB2085" si="3687">DA2083-DB2083</f>
        <v>0</v>
      </c>
      <c r="DC2085" s="80">
        <f t="shared" ref="DC2085" si="3688">DB2083-DC2083</f>
        <v>0</v>
      </c>
      <c r="DD2085" s="80">
        <f t="shared" ref="DD2085" si="3689">DC2083-DD2083</f>
        <v>0</v>
      </c>
      <c r="DE2085" s="80">
        <f t="shared" ref="DE2085" si="3690">DD2083-DE2083</f>
        <v>0</v>
      </c>
      <c r="DF2085" s="80">
        <f t="shared" ref="DF2085" si="3691">DE2083-DF2083</f>
        <v>0</v>
      </c>
      <c r="DG2085" s="80">
        <f t="shared" ref="DG2085" si="3692">DF2083-DG2083</f>
        <v>0</v>
      </c>
      <c r="DH2085" s="80">
        <f t="shared" ref="DH2085" si="3693">DG2083-DH2083</f>
        <v>0</v>
      </c>
      <c r="DI2085" s="80">
        <f t="shared" ref="DI2085" si="3694">DH2083-DI2083</f>
        <v>0</v>
      </c>
      <c r="DJ2085" s="80">
        <f t="shared" ref="DJ2085" si="3695">DI2083-DJ2083</f>
        <v>0</v>
      </c>
      <c r="DK2085" s="80">
        <f t="shared" ref="DK2085:DL2085" si="3696">DJ2083-DK2083</f>
        <v>0</v>
      </c>
      <c r="DL2085" s="80">
        <f t="shared" si="3696"/>
        <v>0</v>
      </c>
    </row>
    <row r="2086" spans="1:116" x14ac:dyDescent="0.4">
      <c r="D2086" t="s">
        <v>529</v>
      </c>
      <c r="E2086" s="8" t="str">
        <f t="shared" ref="E2086" si="3697">ROW()&amp;" "&amp;D2086</f>
        <v>2086 FCCA-F</v>
      </c>
      <c r="G2086" s="125"/>
      <c r="I2086" s="74"/>
      <c r="J2086" s="74"/>
      <c r="K2086" s="53"/>
      <c r="L2086" s="53"/>
      <c r="M2086" s="53"/>
      <c r="N2086" s="53"/>
      <c r="O2086" s="53"/>
      <c r="P2086" s="53"/>
      <c r="R2086" s="24"/>
      <c r="S2086" s="80"/>
      <c r="T2086" s="80"/>
      <c r="U2086" s="80"/>
      <c r="V2086" s="80"/>
      <c r="W2086" s="80"/>
      <c r="X2086" s="80"/>
      <c r="Y2086" s="80"/>
      <c r="Z2086" s="80"/>
      <c r="AA2086" s="80"/>
      <c r="AB2086" s="80"/>
      <c r="AC2086" s="80"/>
      <c r="AD2086" s="80"/>
      <c r="AE2086" s="80"/>
      <c r="AF2086" s="80"/>
      <c r="AG2086" s="80"/>
      <c r="AH2086" s="80"/>
      <c r="AI2086" s="80"/>
      <c r="AJ2086" s="80"/>
      <c r="AK2086" s="80"/>
      <c r="AL2086" s="80"/>
      <c r="AM2086" s="80"/>
      <c r="AN2086" s="80"/>
      <c r="AO2086" s="80"/>
      <c r="AP2086" s="80"/>
      <c r="AQ2086" s="80"/>
      <c r="AR2086" s="80"/>
      <c r="AS2086" s="80"/>
      <c r="AT2086" s="80"/>
      <c r="AU2086" s="80"/>
      <c r="AV2086" s="80"/>
      <c r="AW2086" s="80"/>
      <c r="AX2086" s="80"/>
      <c r="AY2086" s="80"/>
      <c r="AZ2086" s="80"/>
      <c r="BA2086" s="80"/>
      <c r="BB2086" s="80"/>
      <c r="BC2086" s="80"/>
      <c r="BD2086" s="80"/>
      <c r="BE2086" s="80"/>
      <c r="BF2086" s="80"/>
      <c r="BG2086" s="80"/>
      <c r="BH2086" s="80"/>
      <c r="BI2086" s="80"/>
      <c r="BJ2086" s="80"/>
      <c r="BK2086" s="80"/>
      <c r="BL2086" s="80"/>
      <c r="BM2086" s="80"/>
      <c r="BN2086" s="80"/>
      <c r="BO2086" s="80"/>
      <c r="BP2086" s="80"/>
      <c r="BQ2086" s="80"/>
      <c r="BR2086" s="80"/>
      <c r="BS2086" s="80"/>
      <c r="BT2086" s="80"/>
      <c r="BU2086" s="80"/>
      <c r="BV2086" s="80"/>
      <c r="BW2086" s="80"/>
      <c r="BX2086" s="80"/>
      <c r="BY2086" s="80"/>
      <c r="BZ2086" s="80"/>
      <c r="CA2086" s="80"/>
      <c r="CB2086" s="80"/>
      <c r="CC2086" s="80"/>
      <c r="CD2086" s="80"/>
      <c r="CE2086" s="80"/>
      <c r="CF2086" s="80"/>
      <c r="CG2086" s="80"/>
      <c r="CH2086" s="80"/>
      <c r="CI2086" s="80"/>
      <c r="CJ2086" s="80"/>
      <c r="CK2086" s="80"/>
      <c r="CL2086" s="80"/>
      <c r="CN2086" s="74"/>
      <c r="CO2086" s="80"/>
      <c r="CP2086" s="80"/>
      <c r="CQ2086" s="80"/>
      <c r="CR2086" s="80"/>
      <c r="CS2086" s="80"/>
      <c r="CT2086" s="80"/>
      <c r="CU2086" s="80"/>
      <c r="CV2086" s="80"/>
      <c r="CW2086" s="80"/>
      <c r="CX2086" s="80"/>
      <c r="CY2086" s="80"/>
      <c r="CZ2086" s="80"/>
      <c r="DA2086" s="80"/>
      <c r="DB2086" s="80"/>
      <c r="DC2086" s="80"/>
      <c r="DD2086" s="80"/>
      <c r="DE2086" s="80"/>
      <c r="DF2086" s="80"/>
      <c r="DG2086" s="80"/>
      <c r="DH2086" s="80"/>
      <c r="DI2086" s="80"/>
      <c r="DJ2086" s="80"/>
      <c r="DK2086" s="80"/>
      <c r="DL2086" s="80"/>
    </row>
    <row r="2087" spans="1:116" x14ac:dyDescent="0.4">
      <c r="B2087" t="s">
        <v>332</v>
      </c>
      <c r="D2087" t="s">
        <v>529</v>
      </c>
      <c r="E2087" s="8" t="str">
        <f t="shared" si="3644"/>
        <v>2087 FCCA-F</v>
      </c>
      <c r="G2087" s="136" t="str">
        <f>G2074</f>
        <v>(Primary label)</v>
      </c>
      <c r="H2087" s="27"/>
      <c r="I2087" s="78"/>
      <c r="J2087" s="78"/>
      <c r="K2087" s="33"/>
      <c r="L2087" s="33"/>
      <c r="M2087" s="33"/>
      <c r="N2087" s="33"/>
      <c r="O2087" s="33"/>
      <c r="P2087" s="33"/>
      <c r="R2087" s="33"/>
      <c r="S2087" s="77"/>
      <c r="T2087" s="77"/>
      <c r="U2087" s="77"/>
      <c r="V2087" s="77"/>
      <c r="W2087" s="77"/>
      <c r="X2087" s="77"/>
      <c r="Y2087" s="77"/>
      <c r="Z2087" s="77"/>
      <c r="AA2087" s="77"/>
      <c r="AB2087" s="77"/>
      <c r="AC2087" s="77"/>
      <c r="AD2087" s="77"/>
      <c r="AE2087" s="77"/>
      <c r="AF2087" s="77"/>
      <c r="AG2087" s="77"/>
      <c r="AH2087" s="77"/>
      <c r="AI2087" s="77"/>
      <c r="AJ2087" s="77"/>
      <c r="AK2087" s="77"/>
      <c r="AL2087" s="77"/>
      <c r="AM2087" s="77"/>
      <c r="AN2087" s="77"/>
      <c r="AO2087" s="77"/>
      <c r="AP2087" s="77"/>
      <c r="AQ2087" s="77"/>
      <c r="AR2087" s="77"/>
      <c r="AS2087" s="77"/>
      <c r="AT2087" s="77"/>
      <c r="AU2087" s="77"/>
      <c r="AV2087" s="77"/>
      <c r="AW2087" s="77"/>
      <c r="AX2087" s="77"/>
      <c r="AY2087" s="77"/>
      <c r="AZ2087" s="77"/>
      <c r="BA2087" s="77"/>
      <c r="BB2087" s="77"/>
      <c r="BC2087" s="77"/>
      <c r="BD2087" s="77"/>
      <c r="BE2087" s="77"/>
      <c r="BF2087" s="77"/>
      <c r="BG2087" s="77"/>
      <c r="BH2087" s="77"/>
      <c r="BI2087" s="77"/>
      <c r="BJ2087" s="77"/>
      <c r="BK2087" s="77"/>
      <c r="BL2087" s="77"/>
      <c r="BM2087" s="77"/>
      <c r="BN2087" s="77"/>
      <c r="BO2087" s="77"/>
      <c r="BP2087" s="77"/>
      <c r="BQ2087" s="77"/>
      <c r="BR2087" s="77"/>
      <c r="BS2087" s="77"/>
      <c r="BT2087" s="77"/>
      <c r="BU2087" s="77"/>
      <c r="BV2087" s="77"/>
      <c r="BW2087" s="77"/>
      <c r="BX2087" s="77"/>
      <c r="BY2087" s="77"/>
      <c r="BZ2087" s="77"/>
      <c r="CA2087" s="77"/>
      <c r="CB2087" s="77"/>
      <c r="CC2087" s="77"/>
      <c r="CD2087" s="77"/>
      <c r="CE2087" s="77"/>
      <c r="CF2087" s="77"/>
      <c r="CG2087" s="77"/>
      <c r="CH2087" s="77"/>
      <c r="CI2087" s="77"/>
      <c r="CJ2087" s="77"/>
      <c r="CK2087" s="77"/>
      <c r="CL2087" s="77"/>
      <c r="CN2087" s="78"/>
      <c r="CO2087" s="77"/>
      <c r="CP2087" s="77"/>
      <c r="CQ2087" s="77"/>
      <c r="CR2087" s="77"/>
      <c r="CS2087" s="77"/>
      <c r="CT2087" s="77"/>
      <c r="CU2087" s="77"/>
      <c r="CV2087" s="77"/>
      <c r="CW2087" s="77"/>
      <c r="CX2087" s="77"/>
      <c r="CY2087" s="77"/>
      <c r="CZ2087" s="77"/>
      <c r="DA2087" s="77"/>
      <c r="DB2087" s="77"/>
      <c r="DC2087" s="77"/>
      <c r="DD2087" s="77"/>
      <c r="DE2087" s="77"/>
      <c r="DF2087" s="77"/>
      <c r="DG2087" s="77"/>
      <c r="DH2087" s="77"/>
      <c r="DI2087" s="77"/>
      <c r="DJ2087" s="77"/>
      <c r="DK2087" s="77"/>
      <c r="DL2087" s="77"/>
    </row>
    <row r="2088" spans="1:116" x14ac:dyDescent="0.4">
      <c r="B2088" t="s">
        <v>332</v>
      </c>
      <c r="D2088" t="s">
        <v>529</v>
      </c>
      <c r="E2088" s="8" t="str">
        <f t="shared" si="3644"/>
        <v>2088 FCCA-F</v>
      </c>
      <c r="G2088" s="136" t="str">
        <f>G2075</f>
        <v>primary unit</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c r="CN2088" s="78"/>
      <c r="CO2088" s="77"/>
      <c r="CP2088" s="77"/>
      <c r="CQ2088" s="77"/>
      <c r="CR2088" s="77"/>
      <c r="CS2088" s="77"/>
      <c r="CT2088" s="77"/>
      <c r="CU2088" s="77"/>
      <c r="CV2088" s="77"/>
      <c r="CW2088" s="77"/>
      <c r="CX2088" s="77"/>
      <c r="CY2088" s="77"/>
      <c r="CZ2088" s="77"/>
      <c r="DA2088" s="77"/>
      <c r="DB2088" s="77"/>
      <c r="DC2088" s="77"/>
      <c r="DD2088" s="77"/>
      <c r="DE2088" s="77"/>
      <c r="DF2088" s="77"/>
      <c r="DG2088" s="77"/>
      <c r="DH2088" s="77"/>
      <c r="DI2088" s="77"/>
      <c r="DJ2088" s="77"/>
      <c r="DK2088" s="77"/>
      <c r="DL2088" s="77"/>
    </row>
    <row r="2089" spans="1:116" x14ac:dyDescent="0.4">
      <c r="B2089" t="s">
        <v>332</v>
      </c>
      <c r="D2089" t="s">
        <v>529</v>
      </c>
      <c r="E2089" s="8" t="str">
        <f t="shared" si="3644"/>
        <v>2089 FCCA-F</v>
      </c>
      <c r="G2089" s="136" t="str">
        <f>G2076</f>
        <v>Primary revenue driver</v>
      </c>
      <c r="K2089" s="53"/>
      <c r="L2089" s="53"/>
      <c r="M2089" s="53"/>
      <c r="N2089" s="53"/>
      <c r="O2089" s="53"/>
      <c r="P2089" s="53"/>
      <c r="R2089" s="24"/>
      <c r="S2089" s="179" t="str">
        <f t="shared" ref="S2089:AX2089" si="3698">S2076</f>
        <v>S$16</v>
      </c>
      <c r="T2089" s="179" t="str">
        <f t="shared" si="3698"/>
        <v>T$16</v>
      </c>
      <c r="U2089" s="179" t="str">
        <f t="shared" si="3698"/>
        <v>U$16</v>
      </c>
      <c r="V2089" s="179" t="str">
        <f t="shared" si="3698"/>
        <v>V$16</v>
      </c>
      <c r="W2089" s="179" t="str">
        <f t="shared" si="3698"/>
        <v>W$16</v>
      </c>
      <c r="X2089" s="179" t="str">
        <f t="shared" si="3698"/>
        <v>X$16</v>
      </c>
      <c r="Y2089" s="179" t="str">
        <f t="shared" si="3698"/>
        <v>Y$16</v>
      </c>
      <c r="Z2089" s="179" t="str">
        <f t="shared" si="3698"/>
        <v>Z$16</v>
      </c>
      <c r="AA2089" s="179" t="str">
        <f t="shared" si="3698"/>
        <v>AA$16</v>
      </c>
      <c r="AB2089" s="179" t="str">
        <f t="shared" si="3698"/>
        <v>AB$16</v>
      </c>
      <c r="AC2089" s="179" t="str">
        <f t="shared" si="3698"/>
        <v>AC$16</v>
      </c>
      <c r="AD2089" s="179" t="str">
        <f t="shared" si="3698"/>
        <v>AD$16</v>
      </c>
      <c r="AE2089" s="179" t="str">
        <f t="shared" si="3698"/>
        <v>AE$16</v>
      </c>
      <c r="AF2089" s="179" t="str">
        <f t="shared" si="3698"/>
        <v>AF$16</v>
      </c>
      <c r="AG2089" s="179" t="str">
        <f t="shared" si="3698"/>
        <v>AG$16</v>
      </c>
      <c r="AH2089" s="179" t="str">
        <f t="shared" si="3698"/>
        <v>AH$16</v>
      </c>
      <c r="AI2089" s="179" t="str">
        <f t="shared" si="3698"/>
        <v>AI$16</v>
      </c>
      <c r="AJ2089" s="179" t="str">
        <f t="shared" si="3698"/>
        <v>AJ$16</v>
      </c>
      <c r="AK2089" s="179" t="str">
        <f t="shared" si="3698"/>
        <v>AK$16</v>
      </c>
      <c r="AL2089" s="179" t="str">
        <f t="shared" si="3698"/>
        <v>AL$16</v>
      </c>
      <c r="AM2089" s="179" t="str">
        <f t="shared" si="3698"/>
        <v>AM$16</v>
      </c>
      <c r="AN2089" s="179" t="str">
        <f t="shared" si="3698"/>
        <v>AN$16</v>
      </c>
      <c r="AO2089" s="179" t="str">
        <f t="shared" si="3698"/>
        <v>AO$16</v>
      </c>
      <c r="AP2089" s="179" t="str">
        <f t="shared" si="3698"/>
        <v>AP$16</v>
      </c>
      <c r="AQ2089" s="179" t="str">
        <f t="shared" si="3698"/>
        <v>AQ$16</v>
      </c>
      <c r="AR2089" s="179" t="str">
        <f t="shared" si="3698"/>
        <v>AR$16</v>
      </c>
      <c r="AS2089" s="179" t="str">
        <f t="shared" si="3698"/>
        <v>AS$16</v>
      </c>
      <c r="AT2089" s="179" t="str">
        <f t="shared" si="3698"/>
        <v>AT$16</v>
      </c>
      <c r="AU2089" s="179" t="str">
        <f t="shared" si="3698"/>
        <v>AU$16</v>
      </c>
      <c r="AV2089" s="179" t="str">
        <f t="shared" si="3698"/>
        <v>AV$16</v>
      </c>
      <c r="AW2089" s="179" t="str">
        <f t="shared" si="3698"/>
        <v>AW$16</v>
      </c>
      <c r="AX2089" s="179" t="str">
        <f t="shared" si="3698"/>
        <v>AX$16</v>
      </c>
      <c r="AY2089" s="179" t="str">
        <f t="shared" ref="AY2089:CD2089" si="3699">AY2076</f>
        <v>AY$16</v>
      </c>
      <c r="AZ2089" s="179" t="str">
        <f t="shared" si="3699"/>
        <v>AZ$16</v>
      </c>
      <c r="BA2089" s="179" t="str">
        <f t="shared" si="3699"/>
        <v>BA$16</v>
      </c>
      <c r="BB2089" s="179" t="str">
        <f t="shared" si="3699"/>
        <v>BB$16</v>
      </c>
      <c r="BC2089" s="179" t="str">
        <f t="shared" si="3699"/>
        <v>BC$16</v>
      </c>
      <c r="BD2089" s="179" t="str">
        <f t="shared" si="3699"/>
        <v>BD$16</v>
      </c>
      <c r="BE2089" s="179" t="str">
        <f t="shared" si="3699"/>
        <v>BE$16</v>
      </c>
      <c r="BF2089" s="179" t="str">
        <f t="shared" si="3699"/>
        <v>BF$16</v>
      </c>
      <c r="BG2089" s="179" t="str">
        <f t="shared" si="3699"/>
        <v>BG$16</v>
      </c>
      <c r="BH2089" s="179" t="str">
        <f t="shared" si="3699"/>
        <v>BH$16</v>
      </c>
      <c r="BI2089" s="179" t="str">
        <f t="shared" si="3699"/>
        <v>BI$16</v>
      </c>
      <c r="BJ2089" s="179" t="str">
        <f t="shared" si="3699"/>
        <v>BJ$16</v>
      </c>
      <c r="BK2089" s="179" t="str">
        <f t="shared" si="3699"/>
        <v>BK$16</v>
      </c>
      <c r="BL2089" s="179" t="str">
        <f t="shared" si="3699"/>
        <v>BL$16</v>
      </c>
      <c r="BM2089" s="179" t="str">
        <f t="shared" si="3699"/>
        <v>BM$16</v>
      </c>
      <c r="BN2089" s="179" t="str">
        <f t="shared" si="3699"/>
        <v>BN$16</v>
      </c>
      <c r="BO2089" s="179" t="str">
        <f t="shared" si="3699"/>
        <v>BO$16</v>
      </c>
      <c r="BP2089" s="179" t="str">
        <f t="shared" si="3699"/>
        <v>BP$16</v>
      </c>
      <c r="BQ2089" s="179" t="str">
        <f t="shared" si="3699"/>
        <v>BQ$16</v>
      </c>
      <c r="BR2089" s="179" t="str">
        <f t="shared" si="3699"/>
        <v>BR$16</v>
      </c>
      <c r="BS2089" s="179" t="str">
        <f t="shared" si="3699"/>
        <v>BS$16</v>
      </c>
      <c r="BT2089" s="179" t="str">
        <f t="shared" si="3699"/>
        <v>BT$16</v>
      </c>
      <c r="BU2089" s="179" t="str">
        <f t="shared" si="3699"/>
        <v>BU$16</v>
      </c>
      <c r="BV2089" s="179" t="str">
        <f t="shared" si="3699"/>
        <v>BV$16</v>
      </c>
      <c r="BW2089" s="179" t="str">
        <f t="shared" si="3699"/>
        <v>BW$16</v>
      </c>
      <c r="BX2089" s="179" t="str">
        <f t="shared" si="3699"/>
        <v>BX$16</v>
      </c>
      <c r="BY2089" s="179" t="str">
        <f t="shared" si="3699"/>
        <v>BY$16</v>
      </c>
      <c r="BZ2089" s="179" t="str">
        <f t="shared" si="3699"/>
        <v>BZ$16</v>
      </c>
      <c r="CA2089" s="179" t="str">
        <f t="shared" si="3699"/>
        <v>CA$16</v>
      </c>
      <c r="CB2089" s="179" t="str">
        <f t="shared" si="3699"/>
        <v>CB$16</v>
      </c>
      <c r="CC2089" s="179" t="str">
        <f t="shared" si="3699"/>
        <v>CC$16</v>
      </c>
      <c r="CD2089" s="179" t="str">
        <f t="shared" si="3699"/>
        <v>CD$16</v>
      </c>
      <c r="CE2089" s="179" t="str">
        <f t="shared" ref="CE2089:CL2089" si="3700">CE2076</f>
        <v>CE$16</v>
      </c>
      <c r="CF2089" s="179" t="str">
        <f t="shared" si="3700"/>
        <v>CF$16</v>
      </c>
      <c r="CG2089" s="179" t="str">
        <f t="shared" si="3700"/>
        <v>CG$16</v>
      </c>
      <c r="CH2089" s="179" t="str">
        <f t="shared" si="3700"/>
        <v>CH$16</v>
      </c>
      <c r="CI2089" s="179" t="str">
        <f t="shared" si="3700"/>
        <v>CI$16</v>
      </c>
      <c r="CJ2089" s="179" t="str">
        <f t="shared" si="3700"/>
        <v>CJ$16</v>
      </c>
      <c r="CK2089" s="179" t="str">
        <f t="shared" si="3700"/>
        <v>CK$16</v>
      </c>
      <c r="CL2089" s="179" t="str">
        <f t="shared" si="3700"/>
        <v>CL$16</v>
      </c>
      <c r="CO2089" s="179" t="str">
        <f t="shared" ref="CO2089:DL2089" si="3701">CO2076</f>
        <v>CO$16</v>
      </c>
      <c r="CP2089" s="179" t="str">
        <f t="shared" si="3701"/>
        <v>CP$16</v>
      </c>
      <c r="CQ2089" s="179" t="str">
        <f t="shared" si="3701"/>
        <v>CQ$16</v>
      </c>
      <c r="CR2089" s="179" t="str">
        <f t="shared" si="3701"/>
        <v>CR$16</v>
      </c>
      <c r="CS2089" s="179" t="str">
        <f t="shared" si="3701"/>
        <v>CS$16</v>
      </c>
      <c r="CT2089" s="179" t="str">
        <f t="shared" si="3701"/>
        <v>CT$16</v>
      </c>
      <c r="CU2089" s="179" t="str">
        <f t="shared" si="3701"/>
        <v>CU$16</v>
      </c>
      <c r="CV2089" s="179" t="str">
        <f t="shared" si="3701"/>
        <v>CV$16</v>
      </c>
      <c r="CW2089" s="179" t="str">
        <f t="shared" si="3701"/>
        <v>CW$16</v>
      </c>
      <c r="CX2089" s="179" t="str">
        <f t="shared" si="3701"/>
        <v>CX$16</v>
      </c>
      <c r="CY2089" s="179" t="str">
        <f t="shared" si="3701"/>
        <v>CY$16</v>
      </c>
      <c r="CZ2089" s="179" t="str">
        <f t="shared" si="3701"/>
        <v>CZ$16</v>
      </c>
      <c r="DA2089" s="179" t="str">
        <f t="shared" si="3701"/>
        <v>DA$16</v>
      </c>
      <c r="DB2089" s="179" t="str">
        <f t="shared" si="3701"/>
        <v>DB$16</v>
      </c>
      <c r="DC2089" s="179" t="str">
        <f t="shared" si="3701"/>
        <v>DC$16</v>
      </c>
      <c r="DD2089" s="179" t="str">
        <f t="shared" si="3701"/>
        <v>DD$16</v>
      </c>
      <c r="DE2089" s="179" t="str">
        <f t="shared" si="3701"/>
        <v>DE$16</v>
      </c>
      <c r="DF2089" s="179" t="str">
        <f t="shared" si="3701"/>
        <v>DF$16</v>
      </c>
      <c r="DG2089" s="179" t="str">
        <f t="shared" si="3701"/>
        <v>DG$16</v>
      </c>
      <c r="DH2089" s="179" t="str">
        <f t="shared" si="3701"/>
        <v>DH$16</v>
      </c>
      <c r="DI2089" s="179" t="str">
        <f t="shared" si="3701"/>
        <v>DI$16</v>
      </c>
      <c r="DJ2089" s="179" t="str">
        <f t="shared" si="3701"/>
        <v>DJ$16</v>
      </c>
      <c r="DK2089" s="179" t="str">
        <f t="shared" si="3701"/>
        <v>DK$16</v>
      </c>
      <c r="DL2089" s="179" t="str">
        <f t="shared" si="3701"/>
        <v>DL$16</v>
      </c>
    </row>
    <row r="2090" spans="1:116" x14ac:dyDescent="0.4">
      <c r="B2090" t="s">
        <v>332</v>
      </c>
      <c r="D2090" t="s">
        <v>529</v>
      </c>
      <c r="E2090" s="8" t="str">
        <f t="shared" si="3644"/>
        <v>2090 FCCA-F</v>
      </c>
      <c r="G2090" s="136" t="str">
        <f>G2077</f>
        <v>Primary volume driver</v>
      </c>
      <c r="H2090" s="12"/>
      <c r="I2090" s="60"/>
      <c r="J2090" s="60"/>
      <c r="K2090" s="15"/>
      <c r="L2090" s="15"/>
      <c r="M2090" s="15"/>
      <c r="N2090" s="15"/>
      <c r="O2090" s="15"/>
      <c r="P2090" s="15"/>
      <c r="R2090" s="15"/>
      <c r="S2090" s="179" t="str">
        <f t="shared" ref="S2090:AX2090" si="3702">S2077</f>
        <v>S$17</v>
      </c>
      <c r="T2090" s="179" t="str">
        <f t="shared" si="3702"/>
        <v>T$17</v>
      </c>
      <c r="U2090" s="179" t="str">
        <f t="shared" si="3702"/>
        <v>U$17</v>
      </c>
      <c r="V2090" s="179" t="str">
        <f t="shared" si="3702"/>
        <v>V$17</v>
      </c>
      <c r="W2090" s="179" t="str">
        <f t="shared" si="3702"/>
        <v>W$17</v>
      </c>
      <c r="X2090" s="179" t="str">
        <f t="shared" si="3702"/>
        <v>X$17</v>
      </c>
      <c r="Y2090" s="179" t="str">
        <f t="shared" si="3702"/>
        <v>Y$17</v>
      </c>
      <c r="Z2090" s="179" t="str">
        <f t="shared" si="3702"/>
        <v>Z$17</v>
      </c>
      <c r="AA2090" s="179" t="str">
        <f t="shared" si="3702"/>
        <v>AA$17</v>
      </c>
      <c r="AB2090" s="179" t="str">
        <f t="shared" si="3702"/>
        <v>AB$17</v>
      </c>
      <c r="AC2090" s="179" t="str">
        <f t="shared" si="3702"/>
        <v>AC$17</v>
      </c>
      <c r="AD2090" s="179" t="str">
        <f t="shared" si="3702"/>
        <v>AD$17</v>
      </c>
      <c r="AE2090" s="179" t="str">
        <f t="shared" si="3702"/>
        <v>AE$17</v>
      </c>
      <c r="AF2090" s="179" t="str">
        <f t="shared" si="3702"/>
        <v>AF$17</v>
      </c>
      <c r="AG2090" s="179" t="str">
        <f t="shared" si="3702"/>
        <v>AG$17</v>
      </c>
      <c r="AH2090" s="179" t="str">
        <f t="shared" si="3702"/>
        <v>AH$17</v>
      </c>
      <c r="AI2090" s="179" t="str">
        <f t="shared" si="3702"/>
        <v>AI$17</v>
      </c>
      <c r="AJ2090" s="179" t="str">
        <f t="shared" si="3702"/>
        <v>AJ$17</v>
      </c>
      <c r="AK2090" s="179" t="str">
        <f t="shared" si="3702"/>
        <v>AK$17</v>
      </c>
      <c r="AL2090" s="179" t="str">
        <f t="shared" si="3702"/>
        <v>AL$17</v>
      </c>
      <c r="AM2090" s="179" t="str">
        <f t="shared" si="3702"/>
        <v>AM$17</v>
      </c>
      <c r="AN2090" s="179" t="str">
        <f t="shared" si="3702"/>
        <v>AN$17</v>
      </c>
      <c r="AO2090" s="179" t="str">
        <f t="shared" si="3702"/>
        <v>AO$17</v>
      </c>
      <c r="AP2090" s="179" t="str">
        <f t="shared" si="3702"/>
        <v>AP$17</v>
      </c>
      <c r="AQ2090" s="179" t="str">
        <f t="shared" si="3702"/>
        <v>AQ$17</v>
      </c>
      <c r="AR2090" s="179" t="str">
        <f t="shared" si="3702"/>
        <v>AR$17</v>
      </c>
      <c r="AS2090" s="179" t="str">
        <f t="shared" si="3702"/>
        <v>AS$17</v>
      </c>
      <c r="AT2090" s="179" t="str">
        <f t="shared" si="3702"/>
        <v>AT$17</v>
      </c>
      <c r="AU2090" s="179" t="str">
        <f t="shared" si="3702"/>
        <v>AU$17</v>
      </c>
      <c r="AV2090" s="179" t="str">
        <f t="shared" si="3702"/>
        <v>AV$17</v>
      </c>
      <c r="AW2090" s="179" t="str">
        <f t="shared" si="3702"/>
        <v>AW$17</v>
      </c>
      <c r="AX2090" s="179" t="str">
        <f t="shared" si="3702"/>
        <v>AX$17</v>
      </c>
      <c r="AY2090" s="179" t="str">
        <f t="shared" ref="AY2090:CD2090" si="3703">AY2077</f>
        <v>AY$17</v>
      </c>
      <c r="AZ2090" s="179" t="str">
        <f t="shared" si="3703"/>
        <v>AZ$17</v>
      </c>
      <c r="BA2090" s="179" t="str">
        <f t="shared" si="3703"/>
        <v>BA$17</v>
      </c>
      <c r="BB2090" s="179" t="str">
        <f t="shared" si="3703"/>
        <v>BB$17</v>
      </c>
      <c r="BC2090" s="179" t="str">
        <f t="shared" si="3703"/>
        <v>BC$17</v>
      </c>
      <c r="BD2090" s="179" t="str">
        <f t="shared" si="3703"/>
        <v>BD$17</v>
      </c>
      <c r="BE2090" s="179" t="str">
        <f t="shared" si="3703"/>
        <v>BE$17</v>
      </c>
      <c r="BF2090" s="179" t="str">
        <f t="shared" si="3703"/>
        <v>BF$17</v>
      </c>
      <c r="BG2090" s="179" t="str">
        <f t="shared" si="3703"/>
        <v>BG$17</v>
      </c>
      <c r="BH2090" s="179" t="str">
        <f t="shared" si="3703"/>
        <v>BH$17</v>
      </c>
      <c r="BI2090" s="179" t="str">
        <f t="shared" si="3703"/>
        <v>BI$17</v>
      </c>
      <c r="BJ2090" s="179" t="str">
        <f t="shared" si="3703"/>
        <v>BJ$17</v>
      </c>
      <c r="BK2090" s="179" t="str">
        <f t="shared" si="3703"/>
        <v>BK$17</v>
      </c>
      <c r="BL2090" s="179" t="str">
        <f t="shared" si="3703"/>
        <v>BL$17</v>
      </c>
      <c r="BM2090" s="179" t="str">
        <f t="shared" si="3703"/>
        <v>BM$17</v>
      </c>
      <c r="BN2090" s="179" t="str">
        <f t="shared" si="3703"/>
        <v>BN$17</v>
      </c>
      <c r="BO2090" s="179" t="str">
        <f t="shared" si="3703"/>
        <v>BO$17</v>
      </c>
      <c r="BP2090" s="179" t="str">
        <f t="shared" si="3703"/>
        <v>BP$17</v>
      </c>
      <c r="BQ2090" s="179" t="str">
        <f t="shared" si="3703"/>
        <v>BQ$17</v>
      </c>
      <c r="BR2090" s="179" t="str">
        <f t="shared" si="3703"/>
        <v>BR$17</v>
      </c>
      <c r="BS2090" s="179" t="str">
        <f t="shared" si="3703"/>
        <v>BS$17</v>
      </c>
      <c r="BT2090" s="179" t="str">
        <f t="shared" si="3703"/>
        <v>BT$17</v>
      </c>
      <c r="BU2090" s="179" t="str">
        <f t="shared" si="3703"/>
        <v>BU$17</v>
      </c>
      <c r="BV2090" s="179" t="str">
        <f t="shared" si="3703"/>
        <v>BV$17</v>
      </c>
      <c r="BW2090" s="179" t="str">
        <f t="shared" si="3703"/>
        <v>BW$17</v>
      </c>
      <c r="BX2090" s="179" t="str">
        <f t="shared" si="3703"/>
        <v>BX$17</v>
      </c>
      <c r="BY2090" s="179" t="str">
        <f t="shared" si="3703"/>
        <v>BY$17</v>
      </c>
      <c r="BZ2090" s="179" t="str">
        <f t="shared" si="3703"/>
        <v>BZ$17</v>
      </c>
      <c r="CA2090" s="179" t="str">
        <f t="shared" si="3703"/>
        <v>CA$17</v>
      </c>
      <c r="CB2090" s="179" t="str">
        <f t="shared" si="3703"/>
        <v>CB$17</v>
      </c>
      <c r="CC2090" s="179" t="str">
        <f t="shared" si="3703"/>
        <v>CC$17</v>
      </c>
      <c r="CD2090" s="179" t="str">
        <f t="shared" si="3703"/>
        <v>CD$17</v>
      </c>
      <c r="CE2090" s="179" t="str">
        <f t="shared" ref="CE2090:CL2090" si="3704">CE2077</f>
        <v>CE$17</v>
      </c>
      <c r="CF2090" s="179" t="str">
        <f t="shared" si="3704"/>
        <v>CF$17</v>
      </c>
      <c r="CG2090" s="179" t="str">
        <f t="shared" si="3704"/>
        <v>CG$17</v>
      </c>
      <c r="CH2090" s="179" t="str">
        <f t="shared" si="3704"/>
        <v>CH$17</v>
      </c>
      <c r="CI2090" s="179" t="str">
        <f t="shared" si="3704"/>
        <v>CI$17</v>
      </c>
      <c r="CJ2090" s="179" t="str">
        <f t="shared" si="3704"/>
        <v>CJ$17</v>
      </c>
      <c r="CK2090" s="179" t="str">
        <f t="shared" si="3704"/>
        <v>CK$17</v>
      </c>
      <c r="CL2090" s="179" t="str">
        <f t="shared" si="3704"/>
        <v>CL$17</v>
      </c>
      <c r="CN2090" s="60"/>
      <c r="CO2090" s="179" t="str">
        <f t="shared" ref="CO2090:DL2090" si="3705">CO2077</f>
        <v>CO$17</v>
      </c>
      <c r="CP2090" s="179" t="str">
        <f t="shared" si="3705"/>
        <v>CP$17</v>
      </c>
      <c r="CQ2090" s="179" t="str">
        <f t="shared" si="3705"/>
        <v>CQ$17</v>
      </c>
      <c r="CR2090" s="179" t="str">
        <f t="shared" si="3705"/>
        <v>CR$17</v>
      </c>
      <c r="CS2090" s="179" t="str">
        <f t="shared" si="3705"/>
        <v>CS$17</v>
      </c>
      <c r="CT2090" s="179" t="str">
        <f t="shared" si="3705"/>
        <v>CT$17</v>
      </c>
      <c r="CU2090" s="179" t="str">
        <f t="shared" si="3705"/>
        <v>CU$17</v>
      </c>
      <c r="CV2090" s="179" t="str">
        <f t="shared" si="3705"/>
        <v>CV$17</v>
      </c>
      <c r="CW2090" s="179" t="str">
        <f t="shared" si="3705"/>
        <v>CW$17</v>
      </c>
      <c r="CX2090" s="179" t="str">
        <f t="shared" si="3705"/>
        <v>CX$17</v>
      </c>
      <c r="CY2090" s="179" t="str">
        <f t="shared" si="3705"/>
        <v>CY$17</v>
      </c>
      <c r="CZ2090" s="179" t="str">
        <f t="shared" si="3705"/>
        <v>CZ$17</v>
      </c>
      <c r="DA2090" s="179" t="str">
        <f t="shared" si="3705"/>
        <v>DA$17</v>
      </c>
      <c r="DB2090" s="179" t="str">
        <f t="shared" si="3705"/>
        <v>DB$17</v>
      </c>
      <c r="DC2090" s="179" t="str">
        <f t="shared" si="3705"/>
        <v>DC$17</v>
      </c>
      <c r="DD2090" s="179" t="str">
        <f t="shared" si="3705"/>
        <v>DD$17</v>
      </c>
      <c r="DE2090" s="179" t="str">
        <f t="shared" si="3705"/>
        <v>DE$17</v>
      </c>
      <c r="DF2090" s="179" t="str">
        <f t="shared" si="3705"/>
        <v>DF$17</v>
      </c>
      <c r="DG2090" s="179" t="str">
        <f t="shared" si="3705"/>
        <v>DG$17</v>
      </c>
      <c r="DH2090" s="179" t="str">
        <f t="shared" si="3705"/>
        <v>DH$17</v>
      </c>
      <c r="DI2090" s="179" t="str">
        <f t="shared" si="3705"/>
        <v>DI$17</v>
      </c>
      <c r="DJ2090" s="179" t="str">
        <f t="shared" si="3705"/>
        <v>DJ$17</v>
      </c>
      <c r="DK2090" s="179" t="str">
        <f t="shared" si="3705"/>
        <v>DK$17</v>
      </c>
      <c r="DL2090" s="179" t="str">
        <f t="shared" si="3705"/>
        <v>DL$17</v>
      </c>
    </row>
    <row r="2091" spans="1:116" x14ac:dyDescent="0.4">
      <c r="B2091" t="s">
        <v>332</v>
      </c>
      <c r="D2091" t="s">
        <v>529</v>
      </c>
      <c r="E2091" s="8" t="str">
        <f t="shared" si="3644"/>
        <v>2091 FCCA-F</v>
      </c>
      <c r="G2091" s="191" t="str">
        <f>G2082</f>
        <v>Fixed constant current asset:</v>
      </c>
      <c r="H2091" s="12"/>
      <c r="I2091" s="60"/>
      <c r="J2091" s="60"/>
      <c r="K2091" s="15"/>
      <c r="L2091" s="15"/>
      <c r="M2091" s="15"/>
      <c r="N2091" s="15"/>
      <c r="O2091" s="15"/>
      <c r="P2091" s="15"/>
      <c r="R2091" s="15"/>
      <c r="S2091" s="179">
        <f t="shared" ref="S2091:AX2091" si="3706">S2078</f>
        <v>0</v>
      </c>
      <c r="T2091" s="179">
        <f t="shared" si="3706"/>
        <v>0</v>
      </c>
      <c r="U2091" s="179">
        <f t="shared" si="3706"/>
        <v>0</v>
      </c>
      <c r="V2091" s="179">
        <f t="shared" si="3706"/>
        <v>0</v>
      </c>
      <c r="W2091" s="179">
        <f t="shared" si="3706"/>
        <v>0</v>
      </c>
      <c r="X2091" s="179">
        <f t="shared" si="3706"/>
        <v>0</v>
      </c>
      <c r="Y2091" s="179">
        <f t="shared" si="3706"/>
        <v>0</v>
      </c>
      <c r="Z2091" s="179">
        <f t="shared" si="3706"/>
        <v>0</v>
      </c>
      <c r="AA2091" s="179">
        <f t="shared" si="3706"/>
        <v>0</v>
      </c>
      <c r="AB2091" s="179">
        <f t="shared" si="3706"/>
        <v>0</v>
      </c>
      <c r="AC2091" s="179">
        <f t="shared" si="3706"/>
        <v>0</v>
      </c>
      <c r="AD2091" s="179">
        <f t="shared" si="3706"/>
        <v>0</v>
      </c>
      <c r="AE2091" s="179">
        <f t="shared" si="3706"/>
        <v>0</v>
      </c>
      <c r="AF2091" s="179">
        <f t="shared" si="3706"/>
        <v>0</v>
      </c>
      <c r="AG2091" s="179">
        <f t="shared" si="3706"/>
        <v>0</v>
      </c>
      <c r="AH2091" s="179">
        <f t="shared" si="3706"/>
        <v>0</v>
      </c>
      <c r="AI2091" s="179">
        <f t="shared" si="3706"/>
        <v>0</v>
      </c>
      <c r="AJ2091" s="179">
        <f t="shared" si="3706"/>
        <v>0</v>
      </c>
      <c r="AK2091" s="179">
        <f t="shared" si="3706"/>
        <v>0</v>
      </c>
      <c r="AL2091" s="179">
        <f t="shared" si="3706"/>
        <v>0</v>
      </c>
      <c r="AM2091" s="179">
        <f t="shared" si="3706"/>
        <v>0</v>
      </c>
      <c r="AN2091" s="179">
        <f t="shared" si="3706"/>
        <v>0</v>
      </c>
      <c r="AO2091" s="179">
        <f t="shared" si="3706"/>
        <v>0</v>
      </c>
      <c r="AP2091" s="179">
        <f t="shared" si="3706"/>
        <v>0</v>
      </c>
      <c r="AQ2091" s="179">
        <f t="shared" si="3706"/>
        <v>0</v>
      </c>
      <c r="AR2091" s="179">
        <f t="shared" si="3706"/>
        <v>0</v>
      </c>
      <c r="AS2091" s="179">
        <f t="shared" si="3706"/>
        <v>0</v>
      </c>
      <c r="AT2091" s="179">
        <f t="shared" si="3706"/>
        <v>0</v>
      </c>
      <c r="AU2091" s="179">
        <f t="shared" si="3706"/>
        <v>0</v>
      </c>
      <c r="AV2091" s="179">
        <f t="shared" si="3706"/>
        <v>0</v>
      </c>
      <c r="AW2091" s="179">
        <f t="shared" si="3706"/>
        <v>0</v>
      </c>
      <c r="AX2091" s="179">
        <f t="shared" si="3706"/>
        <v>0</v>
      </c>
      <c r="AY2091" s="179">
        <f t="shared" ref="AY2091:CD2091" si="3707">AY2078</f>
        <v>0</v>
      </c>
      <c r="AZ2091" s="179">
        <f t="shared" si="3707"/>
        <v>0</v>
      </c>
      <c r="BA2091" s="179">
        <f t="shared" si="3707"/>
        <v>0</v>
      </c>
      <c r="BB2091" s="179">
        <f t="shared" si="3707"/>
        <v>0</v>
      </c>
      <c r="BC2091" s="179">
        <f t="shared" si="3707"/>
        <v>0</v>
      </c>
      <c r="BD2091" s="179">
        <f t="shared" si="3707"/>
        <v>0</v>
      </c>
      <c r="BE2091" s="179">
        <f t="shared" si="3707"/>
        <v>0</v>
      </c>
      <c r="BF2091" s="179">
        <f t="shared" si="3707"/>
        <v>0</v>
      </c>
      <c r="BG2091" s="179">
        <f t="shared" si="3707"/>
        <v>0</v>
      </c>
      <c r="BH2091" s="179">
        <f t="shared" si="3707"/>
        <v>0</v>
      </c>
      <c r="BI2091" s="179">
        <f t="shared" si="3707"/>
        <v>0</v>
      </c>
      <c r="BJ2091" s="179">
        <f t="shared" si="3707"/>
        <v>0</v>
      </c>
      <c r="BK2091" s="179">
        <f t="shared" si="3707"/>
        <v>0</v>
      </c>
      <c r="BL2091" s="179">
        <f t="shared" si="3707"/>
        <v>0</v>
      </c>
      <c r="BM2091" s="179">
        <f t="shared" si="3707"/>
        <v>0</v>
      </c>
      <c r="BN2091" s="179">
        <f t="shared" si="3707"/>
        <v>0</v>
      </c>
      <c r="BO2091" s="179">
        <f t="shared" si="3707"/>
        <v>0</v>
      </c>
      <c r="BP2091" s="179">
        <f t="shared" si="3707"/>
        <v>0</v>
      </c>
      <c r="BQ2091" s="179">
        <f t="shared" si="3707"/>
        <v>0</v>
      </c>
      <c r="BR2091" s="179">
        <f t="shared" si="3707"/>
        <v>0</v>
      </c>
      <c r="BS2091" s="179">
        <f t="shared" si="3707"/>
        <v>0</v>
      </c>
      <c r="BT2091" s="179">
        <f t="shared" si="3707"/>
        <v>0</v>
      </c>
      <c r="BU2091" s="179">
        <f t="shared" si="3707"/>
        <v>0</v>
      </c>
      <c r="BV2091" s="179">
        <f t="shared" si="3707"/>
        <v>0</v>
      </c>
      <c r="BW2091" s="179">
        <f t="shared" si="3707"/>
        <v>0</v>
      </c>
      <c r="BX2091" s="179">
        <f t="shared" si="3707"/>
        <v>0</v>
      </c>
      <c r="BY2091" s="179">
        <f t="shared" si="3707"/>
        <v>0</v>
      </c>
      <c r="BZ2091" s="179">
        <f t="shared" si="3707"/>
        <v>0</v>
      </c>
      <c r="CA2091" s="179">
        <f t="shared" si="3707"/>
        <v>0</v>
      </c>
      <c r="CB2091" s="179">
        <f t="shared" si="3707"/>
        <v>0</v>
      </c>
      <c r="CC2091" s="179">
        <f t="shared" si="3707"/>
        <v>0</v>
      </c>
      <c r="CD2091" s="179">
        <f t="shared" si="3707"/>
        <v>0</v>
      </c>
      <c r="CE2091" s="179">
        <f t="shared" ref="CE2091:CL2091" si="3708">CE2078</f>
        <v>0</v>
      </c>
      <c r="CF2091" s="179">
        <f t="shared" si="3708"/>
        <v>0</v>
      </c>
      <c r="CG2091" s="179">
        <f t="shared" si="3708"/>
        <v>0</v>
      </c>
      <c r="CH2091" s="179">
        <f t="shared" si="3708"/>
        <v>0</v>
      </c>
      <c r="CI2091" s="179">
        <f t="shared" si="3708"/>
        <v>0</v>
      </c>
      <c r="CJ2091" s="179">
        <f t="shared" si="3708"/>
        <v>0</v>
      </c>
      <c r="CK2091" s="179">
        <f t="shared" si="3708"/>
        <v>0</v>
      </c>
      <c r="CL2091" s="179">
        <f t="shared" si="3708"/>
        <v>0</v>
      </c>
      <c r="CN2091" s="60"/>
      <c r="CO2091" s="179">
        <f t="shared" ref="CO2091:DL2091" si="3709">CO2078</f>
        <v>0</v>
      </c>
      <c r="CP2091" s="179">
        <f t="shared" si="3709"/>
        <v>0</v>
      </c>
      <c r="CQ2091" s="179">
        <f t="shared" si="3709"/>
        <v>0</v>
      </c>
      <c r="CR2091" s="179">
        <f t="shared" si="3709"/>
        <v>0</v>
      </c>
      <c r="CS2091" s="179">
        <f t="shared" si="3709"/>
        <v>0</v>
      </c>
      <c r="CT2091" s="179">
        <f t="shared" si="3709"/>
        <v>0</v>
      </c>
      <c r="CU2091" s="179">
        <f t="shared" si="3709"/>
        <v>0</v>
      </c>
      <c r="CV2091" s="179">
        <f t="shared" si="3709"/>
        <v>0</v>
      </c>
      <c r="CW2091" s="179">
        <f t="shared" si="3709"/>
        <v>0</v>
      </c>
      <c r="CX2091" s="179">
        <f t="shared" si="3709"/>
        <v>0</v>
      </c>
      <c r="CY2091" s="179">
        <f t="shared" si="3709"/>
        <v>0</v>
      </c>
      <c r="CZ2091" s="179">
        <f t="shared" si="3709"/>
        <v>0</v>
      </c>
      <c r="DA2091" s="179">
        <f t="shared" si="3709"/>
        <v>0</v>
      </c>
      <c r="DB2091" s="179">
        <f t="shared" si="3709"/>
        <v>0</v>
      </c>
      <c r="DC2091" s="179">
        <f t="shared" si="3709"/>
        <v>0</v>
      </c>
      <c r="DD2091" s="179">
        <f t="shared" si="3709"/>
        <v>0</v>
      </c>
      <c r="DE2091" s="179">
        <f t="shared" si="3709"/>
        <v>0</v>
      </c>
      <c r="DF2091" s="179">
        <f t="shared" si="3709"/>
        <v>0</v>
      </c>
      <c r="DG2091" s="179">
        <f t="shared" si="3709"/>
        <v>0</v>
      </c>
      <c r="DH2091" s="179">
        <f t="shared" si="3709"/>
        <v>0</v>
      </c>
      <c r="DI2091" s="179">
        <f t="shared" si="3709"/>
        <v>0</v>
      </c>
      <c r="DJ2091" s="179">
        <f t="shared" si="3709"/>
        <v>0</v>
      </c>
      <c r="DK2091" s="179">
        <f t="shared" si="3709"/>
        <v>0</v>
      </c>
      <c r="DL2091" s="179">
        <f t="shared" si="3709"/>
        <v>0</v>
      </c>
    </row>
    <row r="2092" spans="1:116" x14ac:dyDescent="0.4">
      <c r="B2092" t="s">
        <v>332</v>
      </c>
      <c r="D2092" t="s">
        <v>529</v>
      </c>
      <c r="E2092" s="8" t="str">
        <f t="shared" ref="E2092" si="3710">ROW()&amp;" "&amp;D2092</f>
        <v>2092 FCCA-F</v>
      </c>
      <c r="G2092" s="241" t="str">
        <f>IFERROR(SUBSTITUTE(TRIM(MID(G2082, SEARCH("-", G2082) + 1, LEN(G2082))),":",""),"no unit")</f>
        <v>no unit</v>
      </c>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B2093" t="s">
        <v>332</v>
      </c>
      <c r="D2093" t="s">
        <v>529</v>
      </c>
      <c r="E2093" s="8" t="str">
        <f>ROW()&amp;" "&amp;D2093</f>
        <v>2093 FCCA-F</v>
      </c>
      <c r="G2093" s="136" t="str">
        <f>G2080</f>
        <v>Secondary revenue driver</v>
      </c>
      <c r="H2093" s="12"/>
      <c r="I2093" s="60"/>
      <c r="J2093" s="60"/>
      <c r="K2093" s="15"/>
      <c r="L2093" s="15"/>
      <c r="M2093" s="15"/>
      <c r="N2093" s="15"/>
      <c r="O2093" s="15"/>
      <c r="P2093" s="15"/>
      <c r="R2093" s="15"/>
      <c r="S2093" s="4" t="str">
        <f t="shared" ref="S2093:AX2093" si="3711">ADDRESS(ROW(S2083),COLUMN(S2083),2)</f>
        <v>S$2083</v>
      </c>
      <c r="T2093" s="4" t="str">
        <f t="shared" si="3711"/>
        <v>T$2083</v>
      </c>
      <c r="U2093" s="4" t="str">
        <f t="shared" si="3711"/>
        <v>U$2083</v>
      </c>
      <c r="V2093" s="4" t="str">
        <f t="shared" si="3711"/>
        <v>V$2083</v>
      </c>
      <c r="W2093" s="4" t="str">
        <f t="shared" si="3711"/>
        <v>W$2083</v>
      </c>
      <c r="X2093" s="4" t="str">
        <f t="shared" si="3711"/>
        <v>X$2083</v>
      </c>
      <c r="Y2093" s="4" t="str">
        <f t="shared" si="3711"/>
        <v>Y$2083</v>
      </c>
      <c r="Z2093" s="4" t="str">
        <f t="shared" si="3711"/>
        <v>Z$2083</v>
      </c>
      <c r="AA2093" s="4" t="str">
        <f t="shared" si="3711"/>
        <v>AA$2083</v>
      </c>
      <c r="AB2093" s="4" t="str">
        <f t="shared" si="3711"/>
        <v>AB$2083</v>
      </c>
      <c r="AC2093" s="4" t="str">
        <f t="shared" si="3711"/>
        <v>AC$2083</v>
      </c>
      <c r="AD2093" s="4" t="str">
        <f t="shared" si="3711"/>
        <v>AD$2083</v>
      </c>
      <c r="AE2093" s="4" t="str">
        <f t="shared" si="3711"/>
        <v>AE$2083</v>
      </c>
      <c r="AF2093" s="4" t="str">
        <f t="shared" si="3711"/>
        <v>AF$2083</v>
      </c>
      <c r="AG2093" s="4" t="str">
        <f t="shared" si="3711"/>
        <v>AG$2083</v>
      </c>
      <c r="AH2093" s="4" t="str">
        <f t="shared" si="3711"/>
        <v>AH$2083</v>
      </c>
      <c r="AI2093" s="4" t="str">
        <f t="shared" si="3711"/>
        <v>AI$2083</v>
      </c>
      <c r="AJ2093" s="4" t="str">
        <f t="shared" si="3711"/>
        <v>AJ$2083</v>
      </c>
      <c r="AK2093" s="4" t="str">
        <f t="shared" si="3711"/>
        <v>AK$2083</v>
      </c>
      <c r="AL2093" s="4" t="str">
        <f t="shared" si="3711"/>
        <v>AL$2083</v>
      </c>
      <c r="AM2093" s="4" t="str">
        <f t="shared" si="3711"/>
        <v>AM$2083</v>
      </c>
      <c r="AN2093" s="4" t="str">
        <f t="shared" si="3711"/>
        <v>AN$2083</v>
      </c>
      <c r="AO2093" s="4" t="str">
        <f t="shared" si="3711"/>
        <v>AO$2083</v>
      </c>
      <c r="AP2093" s="4" t="str">
        <f t="shared" si="3711"/>
        <v>AP$2083</v>
      </c>
      <c r="AQ2093" s="4" t="str">
        <f t="shared" si="3711"/>
        <v>AQ$2083</v>
      </c>
      <c r="AR2093" s="4" t="str">
        <f t="shared" si="3711"/>
        <v>AR$2083</v>
      </c>
      <c r="AS2093" s="4" t="str">
        <f t="shared" si="3711"/>
        <v>AS$2083</v>
      </c>
      <c r="AT2093" s="4" t="str">
        <f t="shared" si="3711"/>
        <v>AT$2083</v>
      </c>
      <c r="AU2093" s="4" t="str">
        <f t="shared" si="3711"/>
        <v>AU$2083</v>
      </c>
      <c r="AV2093" s="4" t="str">
        <f t="shared" si="3711"/>
        <v>AV$2083</v>
      </c>
      <c r="AW2093" s="4" t="str">
        <f t="shared" si="3711"/>
        <v>AW$2083</v>
      </c>
      <c r="AX2093" s="4" t="str">
        <f t="shared" si="3711"/>
        <v>AX$2083</v>
      </c>
      <c r="AY2093" s="4" t="str">
        <f t="shared" ref="AY2093:CD2093" si="3712">ADDRESS(ROW(AY2083),COLUMN(AY2083),2)</f>
        <v>AY$2083</v>
      </c>
      <c r="AZ2093" s="4" t="str">
        <f t="shared" si="3712"/>
        <v>AZ$2083</v>
      </c>
      <c r="BA2093" s="4" t="str">
        <f t="shared" si="3712"/>
        <v>BA$2083</v>
      </c>
      <c r="BB2093" s="4" t="str">
        <f t="shared" si="3712"/>
        <v>BB$2083</v>
      </c>
      <c r="BC2093" s="4" t="str">
        <f t="shared" si="3712"/>
        <v>BC$2083</v>
      </c>
      <c r="BD2093" s="4" t="str">
        <f t="shared" si="3712"/>
        <v>BD$2083</v>
      </c>
      <c r="BE2093" s="4" t="str">
        <f t="shared" si="3712"/>
        <v>BE$2083</v>
      </c>
      <c r="BF2093" s="4" t="str">
        <f t="shared" si="3712"/>
        <v>BF$2083</v>
      </c>
      <c r="BG2093" s="4" t="str">
        <f t="shared" si="3712"/>
        <v>BG$2083</v>
      </c>
      <c r="BH2093" s="4" t="str">
        <f t="shared" si="3712"/>
        <v>BH$2083</v>
      </c>
      <c r="BI2093" s="4" t="str">
        <f t="shared" si="3712"/>
        <v>BI$2083</v>
      </c>
      <c r="BJ2093" s="4" t="str">
        <f t="shared" si="3712"/>
        <v>BJ$2083</v>
      </c>
      <c r="BK2093" s="4" t="str">
        <f t="shared" si="3712"/>
        <v>BK$2083</v>
      </c>
      <c r="BL2093" s="4" t="str">
        <f t="shared" si="3712"/>
        <v>BL$2083</v>
      </c>
      <c r="BM2093" s="4" t="str">
        <f t="shared" si="3712"/>
        <v>BM$2083</v>
      </c>
      <c r="BN2093" s="4" t="str">
        <f t="shared" si="3712"/>
        <v>BN$2083</v>
      </c>
      <c r="BO2093" s="4" t="str">
        <f t="shared" si="3712"/>
        <v>BO$2083</v>
      </c>
      <c r="BP2093" s="4" t="str">
        <f t="shared" si="3712"/>
        <v>BP$2083</v>
      </c>
      <c r="BQ2093" s="4" t="str">
        <f t="shared" si="3712"/>
        <v>BQ$2083</v>
      </c>
      <c r="BR2093" s="4" t="str">
        <f t="shared" si="3712"/>
        <v>BR$2083</v>
      </c>
      <c r="BS2093" s="4" t="str">
        <f t="shared" si="3712"/>
        <v>BS$2083</v>
      </c>
      <c r="BT2093" s="4" t="str">
        <f t="shared" si="3712"/>
        <v>BT$2083</v>
      </c>
      <c r="BU2093" s="4" t="str">
        <f t="shared" si="3712"/>
        <v>BU$2083</v>
      </c>
      <c r="BV2093" s="4" t="str">
        <f t="shared" si="3712"/>
        <v>BV$2083</v>
      </c>
      <c r="BW2093" s="4" t="str">
        <f t="shared" si="3712"/>
        <v>BW$2083</v>
      </c>
      <c r="BX2093" s="4" t="str">
        <f t="shared" si="3712"/>
        <v>BX$2083</v>
      </c>
      <c r="BY2093" s="4" t="str">
        <f t="shared" si="3712"/>
        <v>BY$2083</v>
      </c>
      <c r="BZ2093" s="4" t="str">
        <f t="shared" si="3712"/>
        <v>BZ$2083</v>
      </c>
      <c r="CA2093" s="4" t="str">
        <f t="shared" si="3712"/>
        <v>CA$2083</v>
      </c>
      <c r="CB2093" s="4" t="str">
        <f t="shared" si="3712"/>
        <v>CB$2083</v>
      </c>
      <c r="CC2093" s="4" t="str">
        <f t="shared" si="3712"/>
        <v>CC$2083</v>
      </c>
      <c r="CD2093" s="4" t="str">
        <f t="shared" si="3712"/>
        <v>CD$2083</v>
      </c>
      <c r="CE2093" s="4" t="str">
        <f t="shared" ref="CE2093:CL2093" si="3713">ADDRESS(ROW(CE2083),COLUMN(CE2083),2)</f>
        <v>CE$2083</v>
      </c>
      <c r="CF2093" s="4" t="str">
        <f t="shared" si="3713"/>
        <v>CF$2083</v>
      </c>
      <c r="CG2093" s="4" t="str">
        <f t="shared" si="3713"/>
        <v>CG$2083</v>
      </c>
      <c r="CH2093" s="4" t="str">
        <f t="shared" si="3713"/>
        <v>CH$2083</v>
      </c>
      <c r="CI2093" s="4" t="str">
        <f t="shared" si="3713"/>
        <v>CI$2083</v>
      </c>
      <c r="CJ2093" s="4" t="str">
        <f t="shared" si="3713"/>
        <v>CJ$2083</v>
      </c>
      <c r="CK2093" s="4" t="str">
        <f t="shared" si="3713"/>
        <v>CK$2083</v>
      </c>
      <c r="CL2093" s="4" t="str">
        <f t="shared" si="3713"/>
        <v>CL$2083</v>
      </c>
      <c r="CN2093" s="60"/>
      <c r="CO2093" s="4" t="str">
        <f t="shared" ref="CO2093:DL2093" si="3714">ADDRESS(ROW(CO2083),COLUMN(CO2083),2)</f>
        <v>CO$2083</v>
      </c>
      <c r="CP2093" s="4" t="str">
        <f t="shared" si="3714"/>
        <v>CP$2083</v>
      </c>
      <c r="CQ2093" s="4" t="str">
        <f t="shared" si="3714"/>
        <v>CQ$2083</v>
      </c>
      <c r="CR2093" s="4" t="str">
        <f t="shared" si="3714"/>
        <v>CR$2083</v>
      </c>
      <c r="CS2093" s="4" t="str">
        <f t="shared" si="3714"/>
        <v>CS$2083</v>
      </c>
      <c r="CT2093" s="4" t="str">
        <f t="shared" si="3714"/>
        <v>CT$2083</v>
      </c>
      <c r="CU2093" s="4" t="str">
        <f t="shared" si="3714"/>
        <v>CU$2083</v>
      </c>
      <c r="CV2093" s="4" t="str">
        <f t="shared" si="3714"/>
        <v>CV$2083</v>
      </c>
      <c r="CW2093" s="4" t="str">
        <f t="shared" si="3714"/>
        <v>CW$2083</v>
      </c>
      <c r="CX2093" s="4" t="str">
        <f t="shared" si="3714"/>
        <v>CX$2083</v>
      </c>
      <c r="CY2093" s="4" t="str">
        <f t="shared" si="3714"/>
        <v>CY$2083</v>
      </c>
      <c r="CZ2093" s="4" t="str">
        <f t="shared" si="3714"/>
        <v>CZ$2083</v>
      </c>
      <c r="DA2093" s="4" t="str">
        <f t="shared" si="3714"/>
        <v>DA$2083</v>
      </c>
      <c r="DB2093" s="4" t="str">
        <f t="shared" si="3714"/>
        <v>DB$2083</v>
      </c>
      <c r="DC2093" s="4" t="str">
        <f t="shared" si="3714"/>
        <v>DC$2083</v>
      </c>
      <c r="DD2093" s="4" t="str">
        <f t="shared" si="3714"/>
        <v>DD$2083</v>
      </c>
      <c r="DE2093" s="4" t="str">
        <f t="shared" si="3714"/>
        <v>DE$2083</v>
      </c>
      <c r="DF2093" s="4" t="str">
        <f t="shared" si="3714"/>
        <v>DF$2083</v>
      </c>
      <c r="DG2093" s="4" t="str">
        <f t="shared" si="3714"/>
        <v>DG$2083</v>
      </c>
      <c r="DH2093" s="4" t="str">
        <f t="shared" si="3714"/>
        <v>DH$2083</v>
      </c>
      <c r="DI2093" s="4" t="str">
        <f t="shared" si="3714"/>
        <v>DI$2083</v>
      </c>
      <c r="DJ2093" s="4" t="str">
        <f t="shared" si="3714"/>
        <v>DJ$2083</v>
      </c>
      <c r="DK2093" s="4" t="str">
        <f t="shared" si="3714"/>
        <v>DK$2083</v>
      </c>
      <c r="DL2093" s="4" t="str">
        <f t="shared" si="3714"/>
        <v>DL$2083</v>
      </c>
    </row>
    <row r="2094" spans="1:116" x14ac:dyDescent="0.4">
      <c r="B2094" t="s">
        <v>332</v>
      </c>
      <c r="D2094" t="s">
        <v>529</v>
      </c>
      <c r="E2094" s="8" t="str">
        <f>ROW()&amp;" "&amp;D2094</f>
        <v>2094 FCCA-F</v>
      </c>
      <c r="G2094" s="136" t="str">
        <f>G2081</f>
        <v>Secondary volume driver</v>
      </c>
      <c r="H2094" s="12"/>
      <c r="I2094" s="60"/>
      <c r="J2094" s="60"/>
      <c r="K2094" s="15"/>
      <c r="L2094" s="15"/>
      <c r="M2094" s="15"/>
      <c r="N2094" s="15"/>
      <c r="O2094" s="15"/>
      <c r="P2094" s="15"/>
      <c r="R2094" s="15"/>
      <c r="S2094" s="179" t="str">
        <f t="shared" ref="S2094:AX2094" si="3715">S2081</f>
        <v>S$19</v>
      </c>
      <c r="T2094" s="179" t="str">
        <f t="shared" si="3715"/>
        <v>T$19</v>
      </c>
      <c r="U2094" s="179" t="str">
        <f t="shared" si="3715"/>
        <v>U$19</v>
      </c>
      <c r="V2094" s="179" t="str">
        <f t="shared" si="3715"/>
        <v>V$19</v>
      </c>
      <c r="W2094" s="179" t="str">
        <f t="shared" si="3715"/>
        <v>W$19</v>
      </c>
      <c r="X2094" s="179" t="str">
        <f t="shared" si="3715"/>
        <v>X$19</v>
      </c>
      <c r="Y2094" s="179" t="str">
        <f t="shared" si="3715"/>
        <v>Y$19</v>
      </c>
      <c r="Z2094" s="179" t="str">
        <f t="shared" si="3715"/>
        <v>Z$19</v>
      </c>
      <c r="AA2094" s="179" t="str">
        <f t="shared" si="3715"/>
        <v>AA$19</v>
      </c>
      <c r="AB2094" s="179" t="str">
        <f t="shared" si="3715"/>
        <v>AB$19</v>
      </c>
      <c r="AC2094" s="179" t="str">
        <f t="shared" si="3715"/>
        <v>AC$19</v>
      </c>
      <c r="AD2094" s="179" t="str">
        <f t="shared" si="3715"/>
        <v>AD$19</v>
      </c>
      <c r="AE2094" s="179" t="str">
        <f t="shared" si="3715"/>
        <v>AE$19</v>
      </c>
      <c r="AF2094" s="179" t="str">
        <f t="shared" si="3715"/>
        <v>AF$19</v>
      </c>
      <c r="AG2094" s="179" t="str">
        <f t="shared" si="3715"/>
        <v>AG$19</v>
      </c>
      <c r="AH2094" s="179" t="str">
        <f t="shared" si="3715"/>
        <v>AH$19</v>
      </c>
      <c r="AI2094" s="179" t="str">
        <f t="shared" si="3715"/>
        <v>AI$19</v>
      </c>
      <c r="AJ2094" s="179" t="str">
        <f t="shared" si="3715"/>
        <v>AJ$19</v>
      </c>
      <c r="AK2094" s="179" t="str">
        <f t="shared" si="3715"/>
        <v>AK$19</v>
      </c>
      <c r="AL2094" s="179" t="str">
        <f t="shared" si="3715"/>
        <v>AL$19</v>
      </c>
      <c r="AM2094" s="179" t="str">
        <f t="shared" si="3715"/>
        <v>AM$19</v>
      </c>
      <c r="AN2094" s="179" t="str">
        <f t="shared" si="3715"/>
        <v>AN$19</v>
      </c>
      <c r="AO2094" s="179" t="str">
        <f t="shared" si="3715"/>
        <v>AO$19</v>
      </c>
      <c r="AP2094" s="179" t="str">
        <f t="shared" si="3715"/>
        <v>AP$19</v>
      </c>
      <c r="AQ2094" s="179" t="str">
        <f t="shared" si="3715"/>
        <v>AQ$19</v>
      </c>
      <c r="AR2094" s="179" t="str">
        <f t="shared" si="3715"/>
        <v>AR$19</v>
      </c>
      <c r="AS2094" s="179" t="str">
        <f t="shared" si="3715"/>
        <v>AS$19</v>
      </c>
      <c r="AT2094" s="179" t="str">
        <f t="shared" si="3715"/>
        <v>AT$19</v>
      </c>
      <c r="AU2094" s="179" t="str">
        <f t="shared" si="3715"/>
        <v>AU$19</v>
      </c>
      <c r="AV2094" s="179" t="str">
        <f t="shared" si="3715"/>
        <v>AV$19</v>
      </c>
      <c r="AW2094" s="179" t="str">
        <f t="shared" si="3715"/>
        <v>AW$19</v>
      </c>
      <c r="AX2094" s="179" t="str">
        <f t="shared" si="3715"/>
        <v>AX$19</v>
      </c>
      <c r="AY2094" s="179" t="str">
        <f t="shared" ref="AY2094:CD2094" si="3716">AY2081</f>
        <v>AY$19</v>
      </c>
      <c r="AZ2094" s="179" t="str">
        <f t="shared" si="3716"/>
        <v>AZ$19</v>
      </c>
      <c r="BA2094" s="179" t="str">
        <f t="shared" si="3716"/>
        <v>BA$19</v>
      </c>
      <c r="BB2094" s="179" t="str">
        <f t="shared" si="3716"/>
        <v>BB$19</v>
      </c>
      <c r="BC2094" s="179" t="str">
        <f t="shared" si="3716"/>
        <v>BC$19</v>
      </c>
      <c r="BD2094" s="179" t="str">
        <f t="shared" si="3716"/>
        <v>BD$19</v>
      </c>
      <c r="BE2094" s="179" t="str">
        <f t="shared" si="3716"/>
        <v>BE$19</v>
      </c>
      <c r="BF2094" s="179" t="str">
        <f t="shared" si="3716"/>
        <v>BF$19</v>
      </c>
      <c r="BG2094" s="179" t="str">
        <f t="shared" si="3716"/>
        <v>BG$19</v>
      </c>
      <c r="BH2094" s="179" t="str">
        <f t="shared" si="3716"/>
        <v>BH$19</v>
      </c>
      <c r="BI2094" s="179" t="str">
        <f t="shared" si="3716"/>
        <v>BI$19</v>
      </c>
      <c r="BJ2094" s="179" t="str">
        <f t="shared" si="3716"/>
        <v>BJ$19</v>
      </c>
      <c r="BK2094" s="179" t="str">
        <f t="shared" si="3716"/>
        <v>BK$19</v>
      </c>
      <c r="BL2094" s="179" t="str">
        <f t="shared" si="3716"/>
        <v>BL$19</v>
      </c>
      <c r="BM2094" s="179" t="str">
        <f t="shared" si="3716"/>
        <v>BM$19</v>
      </c>
      <c r="BN2094" s="179" t="str">
        <f t="shared" si="3716"/>
        <v>BN$19</v>
      </c>
      <c r="BO2094" s="179" t="str">
        <f t="shared" si="3716"/>
        <v>BO$19</v>
      </c>
      <c r="BP2094" s="179" t="str">
        <f t="shared" si="3716"/>
        <v>BP$19</v>
      </c>
      <c r="BQ2094" s="179" t="str">
        <f t="shared" si="3716"/>
        <v>BQ$19</v>
      </c>
      <c r="BR2094" s="179" t="str">
        <f t="shared" si="3716"/>
        <v>BR$19</v>
      </c>
      <c r="BS2094" s="179" t="str">
        <f t="shared" si="3716"/>
        <v>BS$19</v>
      </c>
      <c r="BT2094" s="179" t="str">
        <f t="shared" si="3716"/>
        <v>BT$19</v>
      </c>
      <c r="BU2094" s="179" t="str">
        <f t="shared" si="3716"/>
        <v>BU$19</v>
      </c>
      <c r="BV2094" s="179" t="str">
        <f t="shared" si="3716"/>
        <v>BV$19</v>
      </c>
      <c r="BW2094" s="179" t="str">
        <f t="shared" si="3716"/>
        <v>BW$19</v>
      </c>
      <c r="BX2094" s="179" t="str">
        <f t="shared" si="3716"/>
        <v>BX$19</v>
      </c>
      <c r="BY2094" s="179" t="str">
        <f t="shared" si="3716"/>
        <v>BY$19</v>
      </c>
      <c r="BZ2094" s="179" t="str">
        <f t="shared" si="3716"/>
        <v>BZ$19</v>
      </c>
      <c r="CA2094" s="179" t="str">
        <f t="shared" si="3716"/>
        <v>CA$19</v>
      </c>
      <c r="CB2094" s="179" t="str">
        <f t="shared" si="3716"/>
        <v>CB$19</v>
      </c>
      <c r="CC2094" s="179" t="str">
        <f t="shared" si="3716"/>
        <v>CC$19</v>
      </c>
      <c r="CD2094" s="179" t="str">
        <f t="shared" si="3716"/>
        <v>CD$19</v>
      </c>
      <c r="CE2094" s="179" t="str">
        <f t="shared" ref="CE2094:CL2094" si="3717">CE2081</f>
        <v>CE$19</v>
      </c>
      <c r="CF2094" s="179" t="str">
        <f t="shared" si="3717"/>
        <v>CF$19</v>
      </c>
      <c r="CG2094" s="179" t="str">
        <f t="shared" si="3717"/>
        <v>CG$19</v>
      </c>
      <c r="CH2094" s="179" t="str">
        <f t="shared" si="3717"/>
        <v>CH$19</v>
      </c>
      <c r="CI2094" s="179" t="str">
        <f t="shared" si="3717"/>
        <v>CI$19</v>
      </c>
      <c r="CJ2094" s="179" t="str">
        <f t="shared" si="3717"/>
        <v>CJ$19</v>
      </c>
      <c r="CK2094" s="179" t="str">
        <f t="shared" si="3717"/>
        <v>CK$19</v>
      </c>
      <c r="CL2094" s="179" t="str">
        <f t="shared" si="3717"/>
        <v>CL$19</v>
      </c>
      <c r="CN2094" s="60"/>
      <c r="CO2094" s="179" t="str">
        <f t="shared" ref="CO2094:DL2094" si="3718">CO2081</f>
        <v>CO$19</v>
      </c>
      <c r="CP2094" s="179" t="str">
        <f t="shared" si="3718"/>
        <v>CP$19</v>
      </c>
      <c r="CQ2094" s="179" t="str">
        <f t="shared" si="3718"/>
        <v>CQ$19</v>
      </c>
      <c r="CR2094" s="179" t="str">
        <f t="shared" si="3718"/>
        <v>CR$19</v>
      </c>
      <c r="CS2094" s="179" t="str">
        <f t="shared" si="3718"/>
        <v>CS$19</v>
      </c>
      <c r="CT2094" s="179" t="str">
        <f t="shared" si="3718"/>
        <v>CT$19</v>
      </c>
      <c r="CU2094" s="179" t="str">
        <f t="shared" si="3718"/>
        <v>CU$19</v>
      </c>
      <c r="CV2094" s="179" t="str">
        <f t="shared" si="3718"/>
        <v>CV$19</v>
      </c>
      <c r="CW2094" s="179" t="str">
        <f t="shared" si="3718"/>
        <v>CW$19</v>
      </c>
      <c r="CX2094" s="179" t="str">
        <f t="shared" si="3718"/>
        <v>CX$19</v>
      </c>
      <c r="CY2094" s="179" t="str">
        <f t="shared" si="3718"/>
        <v>CY$19</v>
      </c>
      <c r="CZ2094" s="179" t="str">
        <f t="shared" si="3718"/>
        <v>CZ$19</v>
      </c>
      <c r="DA2094" s="179" t="str">
        <f t="shared" si="3718"/>
        <v>DA$19</v>
      </c>
      <c r="DB2094" s="179" t="str">
        <f t="shared" si="3718"/>
        <v>DB$19</v>
      </c>
      <c r="DC2094" s="179" t="str">
        <f t="shared" si="3718"/>
        <v>DC$19</v>
      </c>
      <c r="DD2094" s="179" t="str">
        <f t="shared" si="3718"/>
        <v>DD$19</v>
      </c>
      <c r="DE2094" s="179" t="str">
        <f t="shared" si="3718"/>
        <v>DE$19</v>
      </c>
      <c r="DF2094" s="179" t="str">
        <f t="shared" si="3718"/>
        <v>DF$19</v>
      </c>
      <c r="DG2094" s="179" t="str">
        <f t="shared" si="3718"/>
        <v>DG$19</v>
      </c>
      <c r="DH2094" s="179" t="str">
        <f t="shared" si="3718"/>
        <v>DH$19</v>
      </c>
      <c r="DI2094" s="179" t="str">
        <f t="shared" si="3718"/>
        <v>DI$19</v>
      </c>
      <c r="DJ2094" s="179" t="str">
        <f t="shared" si="3718"/>
        <v>DJ$19</v>
      </c>
      <c r="DK2094" s="179" t="str">
        <f t="shared" si="3718"/>
        <v>DK$19</v>
      </c>
      <c r="DL2094" s="179" t="str">
        <f t="shared" si="3718"/>
        <v>DL$19</v>
      </c>
    </row>
    <row r="2095" spans="1:116" x14ac:dyDescent="0.4">
      <c r="E2095" s="8"/>
      <c r="G2095" s="136"/>
      <c r="H2095" s="12"/>
      <c r="I2095" s="60"/>
      <c r="J2095" s="60"/>
      <c r="K2095" s="15"/>
      <c r="L2095" s="15"/>
      <c r="M2095" s="15"/>
      <c r="N2095" s="15"/>
      <c r="O2095" s="15"/>
      <c r="P2095" s="15"/>
      <c r="R2095" s="15"/>
      <c r="S2095" s="179"/>
      <c r="T2095" s="179"/>
      <c r="U2095" s="179"/>
      <c r="V2095" s="179"/>
      <c r="W2095" s="179"/>
      <c r="X2095" s="179"/>
      <c r="Y2095" s="179"/>
      <c r="Z2095" s="179"/>
      <c r="AA2095" s="179"/>
      <c r="AB2095" s="179"/>
      <c r="AC2095" s="179"/>
      <c r="AD2095" s="179"/>
      <c r="AE2095" s="179"/>
      <c r="AF2095" s="179"/>
      <c r="AG2095" s="179"/>
      <c r="AH2095" s="179"/>
      <c r="AI2095" s="179"/>
      <c r="AJ2095" s="179"/>
      <c r="AK2095" s="179"/>
      <c r="AL2095" s="179"/>
      <c r="AM2095" s="179"/>
      <c r="AN2095" s="179"/>
      <c r="AO2095" s="179"/>
      <c r="AP2095" s="179"/>
      <c r="AQ2095" s="179"/>
      <c r="AR2095" s="179"/>
      <c r="AS2095" s="179"/>
      <c r="AT2095" s="179"/>
      <c r="AU2095" s="179"/>
      <c r="AV2095" s="179"/>
      <c r="AW2095" s="179"/>
      <c r="AX2095" s="179"/>
      <c r="AY2095" s="179"/>
      <c r="AZ2095" s="179"/>
      <c r="BA2095" s="179"/>
      <c r="BB2095" s="179"/>
      <c r="BC2095" s="179"/>
      <c r="BD2095" s="179"/>
      <c r="BE2095" s="179"/>
      <c r="BF2095" s="179"/>
      <c r="BG2095" s="179"/>
      <c r="BH2095" s="179"/>
      <c r="BI2095" s="179"/>
      <c r="BJ2095" s="179"/>
      <c r="BK2095" s="179"/>
      <c r="BL2095" s="179"/>
      <c r="BM2095" s="179"/>
      <c r="BN2095" s="179"/>
      <c r="BO2095" s="179"/>
      <c r="BP2095" s="179"/>
      <c r="BQ2095" s="179"/>
      <c r="BR2095" s="179"/>
      <c r="BS2095" s="179"/>
      <c r="BT2095" s="179"/>
      <c r="BU2095" s="179"/>
      <c r="BV2095" s="179"/>
      <c r="BW2095" s="179"/>
      <c r="BX2095" s="179"/>
      <c r="BY2095" s="179"/>
      <c r="BZ2095" s="179"/>
      <c r="CA2095" s="179"/>
      <c r="CB2095" s="179"/>
      <c r="CC2095" s="179"/>
      <c r="CD2095" s="179"/>
      <c r="CE2095" s="179"/>
      <c r="CF2095" s="179"/>
      <c r="CG2095" s="179"/>
      <c r="CH2095" s="179"/>
      <c r="CI2095" s="179"/>
      <c r="CJ2095" s="179"/>
      <c r="CK2095" s="179"/>
      <c r="CL2095" s="179"/>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A2096" s="174"/>
      <c r="E2096" s="8"/>
      <c r="G2096" s="175" t="s">
        <v>490</v>
      </c>
      <c r="H2096" s="174"/>
      <c r="I2096" s="176"/>
      <c r="J2096" s="176"/>
      <c r="K2096" s="197"/>
      <c r="L2096" s="197"/>
      <c r="M2096" s="197"/>
      <c r="N2096" s="197"/>
      <c r="O2096" s="197"/>
      <c r="P2096" s="197"/>
      <c r="R2096" s="198"/>
      <c r="S2096" s="174"/>
      <c r="T2096" s="174"/>
      <c r="U2096" s="174"/>
      <c r="V2096" s="174"/>
      <c r="W2096" s="174"/>
      <c r="X2096" s="174"/>
      <c r="Y2096" s="174"/>
      <c r="Z2096" s="174"/>
      <c r="AA2096" s="174"/>
      <c r="AB2096" s="174"/>
      <c r="AC2096" s="174"/>
      <c r="AD2096" s="174"/>
      <c r="AE2096" s="174"/>
      <c r="AF2096" s="174"/>
      <c r="AG2096" s="174"/>
      <c r="AH2096" s="174"/>
      <c r="AI2096" s="174"/>
      <c r="AJ2096" s="174"/>
      <c r="AK2096" s="174"/>
      <c r="AL2096" s="174"/>
      <c r="AM2096" s="174"/>
      <c r="AN2096" s="174"/>
      <c r="AO2096" s="174"/>
      <c r="AP2096" s="174"/>
      <c r="AQ2096" s="174"/>
      <c r="AR2096" s="174"/>
      <c r="AS2096" s="174"/>
      <c r="AT2096" s="174"/>
      <c r="AU2096" s="174"/>
      <c r="AV2096" s="174"/>
      <c r="AW2096" s="174"/>
      <c r="AX2096" s="174"/>
      <c r="AY2096" s="174"/>
      <c r="AZ2096" s="174"/>
      <c r="BA2096" s="174"/>
      <c r="BB2096" s="174"/>
      <c r="BC2096" s="174"/>
      <c r="BD2096" s="174"/>
      <c r="BE2096" s="174"/>
      <c r="BF2096" s="174"/>
      <c r="BG2096" s="174"/>
      <c r="BH2096" s="174"/>
      <c r="BI2096" s="174"/>
      <c r="BJ2096" s="174"/>
      <c r="BK2096" s="174"/>
      <c r="BL2096" s="174"/>
      <c r="BM2096" s="174"/>
      <c r="BN2096" s="174"/>
      <c r="BO2096" s="174"/>
      <c r="BP2096" s="174"/>
      <c r="BQ2096" s="174"/>
      <c r="BR2096" s="174"/>
      <c r="BS2096" s="174"/>
      <c r="BT2096" s="174"/>
      <c r="BU2096" s="174"/>
      <c r="BV2096" s="174"/>
      <c r="BW2096" s="174"/>
      <c r="BX2096" s="174"/>
      <c r="BY2096" s="174"/>
      <c r="BZ2096" s="174"/>
      <c r="CA2096" s="174"/>
      <c r="CB2096" s="174"/>
      <c r="CC2096" s="174"/>
      <c r="CD2096" s="174"/>
      <c r="CE2096" s="174"/>
      <c r="CF2096" s="174"/>
      <c r="CG2096" s="174"/>
      <c r="CH2096" s="174"/>
      <c r="CI2096" s="174"/>
      <c r="CJ2096" s="174"/>
      <c r="CK2096" s="174"/>
      <c r="CL2096" s="174"/>
      <c r="CN2096" s="176"/>
      <c r="CO2096" s="174"/>
      <c r="CP2096" s="174"/>
      <c r="CQ2096" s="174"/>
      <c r="CR2096" s="174"/>
      <c r="CS2096" s="174"/>
      <c r="CT2096" s="174"/>
      <c r="CU2096" s="174"/>
      <c r="CV2096" s="174"/>
      <c r="CW2096" s="174"/>
      <c r="CX2096" s="174"/>
      <c r="CY2096" s="174"/>
      <c r="CZ2096" s="174"/>
      <c r="DA2096" s="174"/>
      <c r="DB2096" s="174"/>
      <c r="DC2096" s="174"/>
      <c r="DD2096" s="174"/>
      <c r="DE2096" s="174"/>
      <c r="DF2096" s="174"/>
      <c r="DG2096" s="174"/>
      <c r="DH2096" s="174"/>
      <c r="DI2096" s="174"/>
      <c r="DJ2096" s="174"/>
      <c r="DK2096" s="174"/>
      <c r="DL2096" s="174"/>
    </row>
    <row r="2097" spans="1:116" x14ac:dyDescent="0.4">
      <c r="A2097" s="174"/>
      <c r="E2097" s="8"/>
      <c r="G2097" s="175" t="s">
        <v>492</v>
      </c>
      <c r="H2097" s="174"/>
      <c r="I2097" s="176"/>
      <c r="J2097" s="176"/>
      <c r="K2097" s="197"/>
      <c r="L2097" s="197"/>
      <c r="M2097" s="197"/>
      <c r="N2097" s="197"/>
      <c r="O2097" s="197"/>
      <c r="P2097" s="197"/>
      <c r="R2097" s="198"/>
      <c r="S2097" s="174"/>
      <c r="T2097" s="174"/>
      <c r="U2097" s="174"/>
      <c r="V2097" s="174"/>
      <c r="W2097" s="174"/>
      <c r="X2097" s="174"/>
      <c r="Y2097" s="174"/>
      <c r="Z2097" s="174"/>
      <c r="AA2097" s="174"/>
      <c r="AB2097" s="174"/>
      <c r="AC2097" s="174"/>
      <c r="AD2097" s="174"/>
      <c r="AE2097" s="174"/>
      <c r="AF2097" s="174"/>
      <c r="AG2097" s="174"/>
      <c r="AH2097" s="174"/>
      <c r="AI2097" s="174"/>
      <c r="AJ2097" s="174"/>
      <c r="AK2097" s="174"/>
      <c r="AL2097" s="174"/>
      <c r="AM2097" s="174"/>
      <c r="AN2097" s="174"/>
      <c r="AO2097" s="174"/>
      <c r="AP2097" s="174"/>
      <c r="AQ2097" s="174"/>
      <c r="AR2097" s="174"/>
      <c r="AS2097" s="174"/>
      <c r="AT2097" s="174"/>
      <c r="AU2097" s="174"/>
      <c r="AV2097" s="174"/>
      <c r="AW2097" s="174"/>
      <c r="AX2097" s="174"/>
      <c r="AY2097" s="174"/>
      <c r="AZ2097" s="174"/>
      <c r="BA2097" s="174"/>
      <c r="BB2097" s="174"/>
      <c r="BC2097" s="174"/>
      <c r="BD2097" s="174"/>
      <c r="BE2097" s="174"/>
      <c r="BF2097" s="174"/>
      <c r="BG2097" s="174"/>
      <c r="BH2097" s="174"/>
      <c r="BI2097" s="174"/>
      <c r="BJ2097" s="174"/>
      <c r="BK2097" s="174"/>
      <c r="BL2097" s="174"/>
      <c r="BM2097" s="174"/>
      <c r="BN2097" s="174"/>
      <c r="BO2097" s="174"/>
      <c r="BP2097" s="174"/>
      <c r="BQ2097" s="174"/>
      <c r="BR2097" s="174"/>
      <c r="BS2097" s="174"/>
      <c r="BT2097" s="174"/>
      <c r="BU2097" s="174"/>
      <c r="BV2097" s="174"/>
      <c r="BW2097" s="174"/>
      <c r="BX2097" s="174"/>
      <c r="BY2097" s="174"/>
      <c r="BZ2097" s="174"/>
      <c r="CA2097" s="174"/>
      <c r="CB2097" s="174"/>
      <c r="CC2097" s="174"/>
      <c r="CD2097" s="174"/>
      <c r="CE2097" s="174"/>
      <c r="CF2097" s="174"/>
      <c r="CG2097" s="174"/>
      <c r="CH2097" s="174"/>
      <c r="CI2097" s="174"/>
      <c r="CJ2097" s="174"/>
      <c r="CK2097" s="174"/>
      <c r="CL2097" s="174"/>
      <c r="CN2097" s="176"/>
      <c r="CO2097" s="174"/>
      <c r="CP2097" s="174"/>
      <c r="CQ2097" s="174"/>
      <c r="CR2097" s="174"/>
      <c r="CS2097" s="174"/>
      <c r="CT2097" s="174"/>
      <c r="CU2097" s="174"/>
      <c r="CV2097" s="174"/>
      <c r="CW2097" s="174"/>
      <c r="CX2097" s="174"/>
      <c r="CY2097" s="174"/>
      <c r="CZ2097" s="174"/>
      <c r="DA2097" s="174"/>
      <c r="DB2097" s="174"/>
      <c r="DC2097" s="174"/>
      <c r="DD2097" s="174"/>
      <c r="DE2097" s="174"/>
      <c r="DF2097" s="174"/>
      <c r="DG2097" s="174"/>
      <c r="DH2097" s="174"/>
      <c r="DI2097" s="174"/>
      <c r="DJ2097" s="174"/>
      <c r="DK2097" s="174"/>
      <c r="DL2097" s="174"/>
    </row>
    <row r="2098" spans="1:116" x14ac:dyDescent="0.4">
      <c r="A2098" s="174"/>
      <c r="E2098" s="8"/>
      <c r="G2098" s="175" t="s">
        <v>461</v>
      </c>
      <c r="H2098" s="174"/>
      <c r="I2098" s="176"/>
      <c r="J2098" s="176"/>
      <c r="K2098" s="197"/>
      <c r="L2098" s="197"/>
      <c r="M2098" s="197"/>
      <c r="N2098" s="197"/>
      <c r="O2098" s="197"/>
      <c r="P2098" s="197"/>
      <c r="R2098" s="198"/>
      <c r="S2098" s="199" t="str">
        <f t="shared" ref="S2098:AX2098" si="3719">S$20</f>
        <v>S$16</v>
      </c>
      <c r="T2098" s="199" t="str">
        <f t="shared" si="3719"/>
        <v>T$16</v>
      </c>
      <c r="U2098" s="199" t="str">
        <f t="shared" si="3719"/>
        <v>U$16</v>
      </c>
      <c r="V2098" s="199" t="str">
        <f t="shared" si="3719"/>
        <v>V$16</v>
      </c>
      <c r="W2098" s="199" t="str">
        <f t="shared" si="3719"/>
        <v>W$16</v>
      </c>
      <c r="X2098" s="199" t="str">
        <f t="shared" si="3719"/>
        <v>X$16</v>
      </c>
      <c r="Y2098" s="199" t="str">
        <f t="shared" si="3719"/>
        <v>Y$16</v>
      </c>
      <c r="Z2098" s="199" t="str">
        <f t="shared" si="3719"/>
        <v>Z$16</v>
      </c>
      <c r="AA2098" s="199" t="str">
        <f t="shared" si="3719"/>
        <v>AA$16</v>
      </c>
      <c r="AB2098" s="199" t="str">
        <f t="shared" si="3719"/>
        <v>AB$16</v>
      </c>
      <c r="AC2098" s="199" t="str">
        <f t="shared" si="3719"/>
        <v>AC$16</v>
      </c>
      <c r="AD2098" s="199" t="str">
        <f t="shared" si="3719"/>
        <v>AD$16</v>
      </c>
      <c r="AE2098" s="199" t="str">
        <f t="shared" si="3719"/>
        <v>AE$16</v>
      </c>
      <c r="AF2098" s="199" t="str">
        <f t="shared" si="3719"/>
        <v>AF$16</v>
      </c>
      <c r="AG2098" s="199" t="str">
        <f t="shared" si="3719"/>
        <v>AG$16</v>
      </c>
      <c r="AH2098" s="199" t="str">
        <f t="shared" si="3719"/>
        <v>AH$16</v>
      </c>
      <c r="AI2098" s="199" t="str">
        <f t="shared" si="3719"/>
        <v>AI$16</v>
      </c>
      <c r="AJ2098" s="199" t="str">
        <f t="shared" si="3719"/>
        <v>AJ$16</v>
      </c>
      <c r="AK2098" s="199" t="str">
        <f t="shared" si="3719"/>
        <v>AK$16</v>
      </c>
      <c r="AL2098" s="199" t="str">
        <f t="shared" si="3719"/>
        <v>AL$16</v>
      </c>
      <c r="AM2098" s="199" t="str">
        <f t="shared" si="3719"/>
        <v>AM$16</v>
      </c>
      <c r="AN2098" s="199" t="str">
        <f t="shared" si="3719"/>
        <v>AN$16</v>
      </c>
      <c r="AO2098" s="199" t="str">
        <f t="shared" si="3719"/>
        <v>AO$16</v>
      </c>
      <c r="AP2098" s="199" t="str">
        <f t="shared" si="3719"/>
        <v>AP$16</v>
      </c>
      <c r="AQ2098" s="199" t="str">
        <f t="shared" si="3719"/>
        <v>AQ$16</v>
      </c>
      <c r="AR2098" s="199" t="str">
        <f t="shared" si="3719"/>
        <v>AR$16</v>
      </c>
      <c r="AS2098" s="199" t="str">
        <f t="shared" si="3719"/>
        <v>AS$16</v>
      </c>
      <c r="AT2098" s="199" t="str">
        <f t="shared" si="3719"/>
        <v>AT$16</v>
      </c>
      <c r="AU2098" s="199" t="str">
        <f t="shared" si="3719"/>
        <v>AU$16</v>
      </c>
      <c r="AV2098" s="199" t="str">
        <f t="shared" si="3719"/>
        <v>AV$16</v>
      </c>
      <c r="AW2098" s="199" t="str">
        <f t="shared" si="3719"/>
        <v>AW$16</v>
      </c>
      <c r="AX2098" s="199" t="str">
        <f t="shared" si="3719"/>
        <v>AX$16</v>
      </c>
      <c r="AY2098" s="199" t="str">
        <f t="shared" ref="AY2098:CD2098" si="3720">AY$20</f>
        <v>AY$16</v>
      </c>
      <c r="AZ2098" s="199" t="str">
        <f t="shared" si="3720"/>
        <v>AZ$16</v>
      </c>
      <c r="BA2098" s="199" t="str">
        <f t="shared" si="3720"/>
        <v>BA$16</v>
      </c>
      <c r="BB2098" s="199" t="str">
        <f t="shared" si="3720"/>
        <v>BB$16</v>
      </c>
      <c r="BC2098" s="199" t="str">
        <f t="shared" si="3720"/>
        <v>BC$16</v>
      </c>
      <c r="BD2098" s="199" t="str">
        <f t="shared" si="3720"/>
        <v>BD$16</v>
      </c>
      <c r="BE2098" s="199" t="str">
        <f t="shared" si="3720"/>
        <v>BE$16</v>
      </c>
      <c r="BF2098" s="199" t="str">
        <f t="shared" si="3720"/>
        <v>BF$16</v>
      </c>
      <c r="BG2098" s="199" t="str">
        <f t="shared" si="3720"/>
        <v>BG$16</v>
      </c>
      <c r="BH2098" s="199" t="str">
        <f t="shared" si="3720"/>
        <v>BH$16</v>
      </c>
      <c r="BI2098" s="199" t="str">
        <f t="shared" si="3720"/>
        <v>BI$16</v>
      </c>
      <c r="BJ2098" s="199" t="str">
        <f t="shared" si="3720"/>
        <v>BJ$16</v>
      </c>
      <c r="BK2098" s="199" t="str">
        <f t="shared" si="3720"/>
        <v>BK$16</v>
      </c>
      <c r="BL2098" s="199" t="str">
        <f t="shared" si="3720"/>
        <v>BL$16</v>
      </c>
      <c r="BM2098" s="199" t="str">
        <f t="shared" si="3720"/>
        <v>BM$16</v>
      </c>
      <c r="BN2098" s="199" t="str">
        <f t="shared" si="3720"/>
        <v>BN$16</v>
      </c>
      <c r="BO2098" s="199" t="str">
        <f t="shared" si="3720"/>
        <v>BO$16</v>
      </c>
      <c r="BP2098" s="199" t="str">
        <f t="shared" si="3720"/>
        <v>BP$16</v>
      </c>
      <c r="BQ2098" s="199" t="str">
        <f t="shared" si="3720"/>
        <v>BQ$16</v>
      </c>
      <c r="BR2098" s="199" t="str">
        <f t="shared" si="3720"/>
        <v>BR$16</v>
      </c>
      <c r="BS2098" s="199" t="str">
        <f t="shared" si="3720"/>
        <v>BS$16</v>
      </c>
      <c r="BT2098" s="199" t="str">
        <f t="shared" si="3720"/>
        <v>BT$16</v>
      </c>
      <c r="BU2098" s="199" t="str">
        <f t="shared" si="3720"/>
        <v>BU$16</v>
      </c>
      <c r="BV2098" s="199" t="str">
        <f t="shared" si="3720"/>
        <v>BV$16</v>
      </c>
      <c r="BW2098" s="199" t="str">
        <f t="shared" si="3720"/>
        <v>BW$16</v>
      </c>
      <c r="BX2098" s="199" t="str">
        <f t="shared" si="3720"/>
        <v>BX$16</v>
      </c>
      <c r="BY2098" s="199" t="str">
        <f t="shared" si="3720"/>
        <v>BY$16</v>
      </c>
      <c r="BZ2098" s="199" t="str">
        <f t="shared" si="3720"/>
        <v>BZ$16</v>
      </c>
      <c r="CA2098" s="199" t="str">
        <f t="shared" si="3720"/>
        <v>CA$16</v>
      </c>
      <c r="CB2098" s="199" t="str">
        <f t="shared" si="3720"/>
        <v>CB$16</v>
      </c>
      <c r="CC2098" s="199" t="str">
        <f t="shared" si="3720"/>
        <v>CC$16</v>
      </c>
      <c r="CD2098" s="199" t="str">
        <f t="shared" si="3720"/>
        <v>CD$16</v>
      </c>
      <c r="CE2098" s="199" t="str">
        <f t="shared" ref="CE2098:CL2098" si="3721">CE$20</f>
        <v>CE$16</v>
      </c>
      <c r="CF2098" s="199" t="str">
        <f t="shared" si="3721"/>
        <v>CF$16</v>
      </c>
      <c r="CG2098" s="199" t="str">
        <f t="shared" si="3721"/>
        <v>CG$16</v>
      </c>
      <c r="CH2098" s="199" t="str">
        <f t="shared" si="3721"/>
        <v>CH$16</v>
      </c>
      <c r="CI2098" s="199" t="str">
        <f t="shared" si="3721"/>
        <v>CI$16</v>
      </c>
      <c r="CJ2098" s="199" t="str">
        <f t="shared" si="3721"/>
        <v>CJ$16</v>
      </c>
      <c r="CK2098" s="199" t="str">
        <f t="shared" si="3721"/>
        <v>CK$16</v>
      </c>
      <c r="CL2098" s="199" t="str">
        <f t="shared" si="3721"/>
        <v>CL$16</v>
      </c>
      <c r="CN2098" s="176"/>
      <c r="CO2098" s="199" t="str">
        <f t="shared" ref="CO2098:DL2098" si="3722">CO$20</f>
        <v>CO$16</v>
      </c>
      <c r="CP2098" s="199" t="str">
        <f t="shared" si="3722"/>
        <v>CP$16</v>
      </c>
      <c r="CQ2098" s="199" t="str">
        <f t="shared" si="3722"/>
        <v>CQ$16</v>
      </c>
      <c r="CR2098" s="199" t="str">
        <f t="shared" si="3722"/>
        <v>CR$16</v>
      </c>
      <c r="CS2098" s="199" t="str">
        <f t="shared" si="3722"/>
        <v>CS$16</v>
      </c>
      <c r="CT2098" s="199" t="str">
        <f t="shared" si="3722"/>
        <v>CT$16</v>
      </c>
      <c r="CU2098" s="199" t="str">
        <f t="shared" si="3722"/>
        <v>CU$16</v>
      </c>
      <c r="CV2098" s="199" t="str">
        <f t="shared" si="3722"/>
        <v>CV$16</v>
      </c>
      <c r="CW2098" s="199" t="str">
        <f t="shared" si="3722"/>
        <v>CW$16</v>
      </c>
      <c r="CX2098" s="199" t="str">
        <f t="shared" si="3722"/>
        <v>CX$16</v>
      </c>
      <c r="CY2098" s="199" t="str">
        <f t="shared" si="3722"/>
        <v>CY$16</v>
      </c>
      <c r="CZ2098" s="199" t="str">
        <f t="shared" si="3722"/>
        <v>CZ$16</v>
      </c>
      <c r="DA2098" s="199" t="str">
        <f t="shared" si="3722"/>
        <v>DA$16</v>
      </c>
      <c r="DB2098" s="199" t="str">
        <f t="shared" si="3722"/>
        <v>DB$16</v>
      </c>
      <c r="DC2098" s="199" t="str">
        <f t="shared" si="3722"/>
        <v>DC$16</v>
      </c>
      <c r="DD2098" s="199" t="str">
        <f t="shared" si="3722"/>
        <v>DD$16</v>
      </c>
      <c r="DE2098" s="199" t="str">
        <f t="shared" si="3722"/>
        <v>DE$16</v>
      </c>
      <c r="DF2098" s="199" t="str">
        <f t="shared" si="3722"/>
        <v>DF$16</v>
      </c>
      <c r="DG2098" s="199" t="str">
        <f t="shared" si="3722"/>
        <v>DG$16</v>
      </c>
      <c r="DH2098" s="199" t="str">
        <f t="shared" si="3722"/>
        <v>DH$16</v>
      </c>
      <c r="DI2098" s="199" t="str">
        <f t="shared" si="3722"/>
        <v>DI$16</v>
      </c>
      <c r="DJ2098" s="199" t="str">
        <f t="shared" si="3722"/>
        <v>DJ$16</v>
      </c>
      <c r="DK2098" s="199" t="str">
        <f t="shared" si="3722"/>
        <v>DK$16</v>
      </c>
      <c r="DL2098" s="199" t="str">
        <f t="shared" si="3722"/>
        <v>DL$16</v>
      </c>
    </row>
    <row r="2099" spans="1:116" x14ac:dyDescent="0.4">
      <c r="A2099" s="174"/>
      <c r="E2099" s="8"/>
      <c r="G2099" s="175" t="s">
        <v>462</v>
      </c>
      <c r="H2099" s="200"/>
      <c r="I2099" s="201"/>
      <c r="J2099" s="201"/>
      <c r="K2099" s="202"/>
      <c r="L2099" s="202"/>
      <c r="M2099" s="202"/>
      <c r="N2099" s="202"/>
      <c r="O2099" s="202"/>
      <c r="P2099" s="202"/>
      <c r="R2099" s="202"/>
      <c r="S2099" s="199" t="str">
        <f t="shared" ref="S2099:AX2099" si="3723">S$21</f>
        <v>S$17</v>
      </c>
      <c r="T2099" s="199" t="str">
        <f t="shared" si="3723"/>
        <v>T$17</v>
      </c>
      <c r="U2099" s="199" t="str">
        <f t="shared" si="3723"/>
        <v>U$17</v>
      </c>
      <c r="V2099" s="199" t="str">
        <f t="shared" si="3723"/>
        <v>V$17</v>
      </c>
      <c r="W2099" s="199" t="str">
        <f t="shared" si="3723"/>
        <v>W$17</v>
      </c>
      <c r="X2099" s="199" t="str">
        <f t="shared" si="3723"/>
        <v>X$17</v>
      </c>
      <c r="Y2099" s="199" t="str">
        <f t="shared" si="3723"/>
        <v>Y$17</v>
      </c>
      <c r="Z2099" s="199" t="str">
        <f t="shared" si="3723"/>
        <v>Z$17</v>
      </c>
      <c r="AA2099" s="199" t="str">
        <f t="shared" si="3723"/>
        <v>AA$17</v>
      </c>
      <c r="AB2099" s="199" t="str">
        <f t="shared" si="3723"/>
        <v>AB$17</v>
      </c>
      <c r="AC2099" s="199" t="str">
        <f t="shared" si="3723"/>
        <v>AC$17</v>
      </c>
      <c r="AD2099" s="199" t="str">
        <f t="shared" si="3723"/>
        <v>AD$17</v>
      </c>
      <c r="AE2099" s="199" t="str">
        <f t="shared" si="3723"/>
        <v>AE$17</v>
      </c>
      <c r="AF2099" s="199" t="str">
        <f t="shared" si="3723"/>
        <v>AF$17</v>
      </c>
      <c r="AG2099" s="199" t="str">
        <f t="shared" si="3723"/>
        <v>AG$17</v>
      </c>
      <c r="AH2099" s="199" t="str">
        <f t="shared" si="3723"/>
        <v>AH$17</v>
      </c>
      <c r="AI2099" s="199" t="str">
        <f t="shared" si="3723"/>
        <v>AI$17</v>
      </c>
      <c r="AJ2099" s="199" t="str">
        <f t="shared" si="3723"/>
        <v>AJ$17</v>
      </c>
      <c r="AK2099" s="199" t="str">
        <f t="shared" si="3723"/>
        <v>AK$17</v>
      </c>
      <c r="AL2099" s="199" t="str">
        <f t="shared" si="3723"/>
        <v>AL$17</v>
      </c>
      <c r="AM2099" s="199" t="str">
        <f t="shared" si="3723"/>
        <v>AM$17</v>
      </c>
      <c r="AN2099" s="199" t="str">
        <f t="shared" si="3723"/>
        <v>AN$17</v>
      </c>
      <c r="AO2099" s="199" t="str">
        <f t="shared" si="3723"/>
        <v>AO$17</v>
      </c>
      <c r="AP2099" s="199" t="str">
        <f t="shared" si="3723"/>
        <v>AP$17</v>
      </c>
      <c r="AQ2099" s="199" t="str">
        <f t="shared" si="3723"/>
        <v>AQ$17</v>
      </c>
      <c r="AR2099" s="199" t="str">
        <f t="shared" si="3723"/>
        <v>AR$17</v>
      </c>
      <c r="AS2099" s="199" t="str">
        <f t="shared" si="3723"/>
        <v>AS$17</v>
      </c>
      <c r="AT2099" s="199" t="str">
        <f t="shared" si="3723"/>
        <v>AT$17</v>
      </c>
      <c r="AU2099" s="199" t="str">
        <f t="shared" si="3723"/>
        <v>AU$17</v>
      </c>
      <c r="AV2099" s="199" t="str">
        <f t="shared" si="3723"/>
        <v>AV$17</v>
      </c>
      <c r="AW2099" s="199" t="str">
        <f t="shared" si="3723"/>
        <v>AW$17</v>
      </c>
      <c r="AX2099" s="199" t="str">
        <f t="shared" si="3723"/>
        <v>AX$17</v>
      </c>
      <c r="AY2099" s="199" t="str">
        <f t="shared" ref="AY2099:CD2099" si="3724">AY$21</f>
        <v>AY$17</v>
      </c>
      <c r="AZ2099" s="199" t="str">
        <f t="shared" si="3724"/>
        <v>AZ$17</v>
      </c>
      <c r="BA2099" s="199" t="str">
        <f t="shared" si="3724"/>
        <v>BA$17</v>
      </c>
      <c r="BB2099" s="199" t="str">
        <f t="shared" si="3724"/>
        <v>BB$17</v>
      </c>
      <c r="BC2099" s="199" t="str">
        <f t="shared" si="3724"/>
        <v>BC$17</v>
      </c>
      <c r="BD2099" s="199" t="str">
        <f t="shared" si="3724"/>
        <v>BD$17</v>
      </c>
      <c r="BE2099" s="199" t="str">
        <f t="shared" si="3724"/>
        <v>BE$17</v>
      </c>
      <c r="BF2099" s="199" t="str">
        <f t="shared" si="3724"/>
        <v>BF$17</v>
      </c>
      <c r="BG2099" s="199" t="str">
        <f t="shared" si="3724"/>
        <v>BG$17</v>
      </c>
      <c r="BH2099" s="199" t="str">
        <f t="shared" si="3724"/>
        <v>BH$17</v>
      </c>
      <c r="BI2099" s="199" t="str">
        <f t="shared" si="3724"/>
        <v>BI$17</v>
      </c>
      <c r="BJ2099" s="199" t="str">
        <f t="shared" si="3724"/>
        <v>BJ$17</v>
      </c>
      <c r="BK2099" s="199" t="str">
        <f t="shared" si="3724"/>
        <v>BK$17</v>
      </c>
      <c r="BL2099" s="199" t="str">
        <f t="shared" si="3724"/>
        <v>BL$17</v>
      </c>
      <c r="BM2099" s="199" t="str">
        <f t="shared" si="3724"/>
        <v>BM$17</v>
      </c>
      <c r="BN2099" s="199" t="str">
        <f t="shared" si="3724"/>
        <v>BN$17</v>
      </c>
      <c r="BO2099" s="199" t="str">
        <f t="shared" si="3724"/>
        <v>BO$17</v>
      </c>
      <c r="BP2099" s="199" t="str">
        <f t="shared" si="3724"/>
        <v>BP$17</v>
      </c>
      <c r="BQ2099" s="199" t="str">
        <f t="shared" si="3724"/>
        <v>BQ$17</v>
      </c>
      <c r="BR2099" s="199" t="str">
        <f t="shared" si="3724"/>
        <v>BR$17</v>
      </c>
      <c r="BS2099" s="199" t="str">
        <f t="shared" si="3724"/>
        <v>BS$17</v>
      </c>
      <c r="BT2099" s="199" t="str">
        <f t="shared" si="3724"/>
        <v>BT$17</v>
      </c>
      <c r="BU2099" s="199" t="str">
        <f t="shared" si="3724"/>
        <v>BU$17</v>
      </c>
      <c r="BV2099" s="199" t="str">
        <f t="shared" si="3724"/>
        <v>BV$17</v>
      </c>
      <c r="BW2099" s="199" t="str">
        <f t="shared" si="3724"/>
        <v>BW$17</v>
      </c>
      <c r="BX2099" s="199" t="str">
        <f t="shared" si="3724"/>
        <v>BX$17</v>
      </c>
      <c r="BY2099" s="199" t="str">
        <f t="shared" si="3724"/>
        <v>BY$17</v>
      </c>
      <c r="BZ2099" s="199" t="str">
        <f t="shared" si="3724"/>
        <v>BZ$17</v>
      </c>
      <c r="CA2099" s="199" t="str">
        <f t="shared" si="3724"/>
        <v>CA$17</v>
      </c>
      <c r="CB2099" s="199" t="str">
        <f t="shared" si="3724"/>
        <v>CB$17</v>
      </c>
      <c r="CC2099" s="199" t="str">
        <f t="shared" si="3724"/>
        <v>CC$17</v>
      </c>
      <c r="CD2099" s="199" t="str">
        <f t="shared" si="3724"/>
        <v>CD$17</v>
      </c>
      <c r="CE2099" s="199" t="str">
        <f t="shared" ref="CE2099:CL2099" si="3725">CE$21</f>
        <v>CE$17</v>
      </c>
      <c r="CF2099" s="199" t="str">
        <f t="shared" si="3725"/>
        <v>CF$17</v>
      </c>
      <c r="CG2099" s="199" t="str">
        <f t="shared" si="3725"/>
        <v>CG$17</v>
      </c>
      <c r="CH2099" s="199" t="str">
        <f t="shared" si="3725"/>
        <v>CH$17</v>
      </c>
      <c r="CI2099" s="199" t="str">
        <f t="shared" si="3725"/>
        <v>CI$17</v>
      </c>
      <c r="CJ2099" s="199" t="str">
        <f t="shared" si="3725"/>
        <v>CJ$17</v>
      </c>
      <c r="CK2099" s="199" t="str">
        <f t="shared" si="3725"/>
        <v>CK$17</v>
      </c>
      <c r="CL2099" s="199" t="str">
        <f t="shared" si="3725"/>
        <v>CL$17</v>
      </c>
      <c r="CN2099" s="201"/>
      <c r="CO2099" s="199" t="str">
        <f t="shared" ref="CO2099:DL2099" si="3726">CO$21</f>
        <v>CO$17</v>
      </c>
      <c r="CP2099" s="199" t="str">
        <f t="shared" si="3726"/>
        <v>CP$17</v>
      </c>
      <c r="CQ2099" s="199" t="str">
        <f t="shared" si="3726"/>
        <v>CQ$17</v>
      </c>
      <c r="CR2099" s="199" t="str">
        <f t="shared" si="3726"/>
        <v>CR$17</v>
      </c>
      <c r="CS2099" s="199" t="str">
        <f t="shared" si="3726"/>
        <v>CS$17</v>
      </c>
      <c r="CT2099" s="199" t="str">
        <f t="shared" si="3726"/>
        <v>CT$17</v>
      </c>
      <c r="CU2099" s="199" t="str">
        <f t="shared" si="3726"/>
        <v>CU$17</v>
      </c>
      <c r="CV2099" s="199" t="str">
        <f t="shared" si="3726"/>
        <v>CV$17</v>
      </c>
      <c r="CW2099" s="199" t="str">
        <f t="shared" si="3726"/>
        <v>CW$17</v>
      </c>
      <c r="CX2099" s="199" t="str">
        <f t="shared" si="3726"/>
        <v>CX$17</v>
      </c>
      <c r="CY2099" s="199" t="str">
        <f t="shared" si="3726"/>
        <v>CY$17</v>
      </c>
      <c r="CZ2099" s="199" t="str">
        <f t="shared" si="3726"/>
        <v>CZ$17</v>
      </c>
      <c r="DA2099" s="199" t="str">
        <f t="shared" si="3726"/>
        <v>DA$17</v>
      </c>
      <c r="DB2099" s="199" t="str">
        <f t="shared" si="3726"/>
        <v>DB$17</v>
      </c>
      <c r="DC2099" s="199" t="str">
        <f t="shared" si="3726"/>
        <v>DC$17</v>
      </c>
      <c r="DD2099" s="199" t="str">
        <f t="shared" si="3726"/>
        <v>DD$17</v>
      </c>
      <c r="DE2099" s="199" t="str">
        <f t="shared" si="3726"/>
        <v>DE$17</v>
      </c>
      <c r="DF2099" s="199" t="str">
        <f t="shared" si="3726"/>
        <v>DF$17</v>
      </c>
      <c r="DG2099" s="199" t="str">
        <f t="shared" si="3726"/>
        <v>DG$17</v>
      </c>
      <c r="DH2099" s="199" t="str">
        <f t="shared" si="3726"/>
        <v>DH$17</v>
      </c>
      <c r="DI2099" s="199" t="str">
        <f t="shared" si="3726"/>
        <v>DI$17</v>
      </c>
      <c r="DJ2099" s="199" t="str">
        <f t="shared" si="3726"/>
        <v>DJ$17</v>
      </c>
      <c r="DK2099" s="199" t="str">
        <f t="shared" si="3726"/>
        <v>DK$17</v>
      </c>
      <c r="DL2099" s="199" t="str">
        <f t="shared" si="3726"/>
        <v>DL$17</v>
      </c>
    </row>
    <row r="2100" spans="1:116" x14ac:dyDescent="0.4">
      <c r="A2100" s="174"/>
      <c r="E2100" s="8"/>
      <c r="G2100" s="175" t="s">
        <v>491</v>
      </c>
      <c r="H2100" s="200"/>
      <c r="I2100" s="201"/>
      <c r="J2100" s="201"/>
      <c r="K2100" s="202"/>
      <c r="L2100" s="202"/>
      <c r="M2100" s="202"/>
      <c r="N2100" s="202"/>
      <c r="O2100" s="202"/>
      <c r="P2100" s="202"/>
      <c r="R2100" s="202"/>
      <c r="S2100" s="190"/>
      <c r="T2100" s="190"/>
      <c r="U2100" s="190"/>
      <c r="V2100" s="190"/>
      <c r="W2100" s="190"/>
      <c r="X2100" s="190"/>
      <c r="Y2100" s="190"/>
      <c r="Z2100" s="190"/>
      <c r="AA2100" s="190"/>
      <c r="AB2100" s="190"/>
      <c r="AC2100" s="190"/>
      <c r="AD2100" s="190"/>
      <c r="AE2100" s="190"/>
      <c r="AF2100" s="190"/>
      <c r="AG2100" s="190"/>
      <c r="AH2100" s="190"/>
      <c r="AI2100" s="190"/>
      <c r="AJ2100" s="190"/>
      <c r="AK2100" s="190"/>
      <c r="AL2100" s="190"/>
      <c r="AM2100" s="190"/>
      <c r="AN2100" s="190"/>
      <c r="AO2100" s="190"/>
      <c r="AP2100" s="190"/>
      <c r="AQ2100" s="190"/>
      <c r="AR2100" s="190"/>
      <c r="AS2100" s="190"/>
      <c r="AT2100" s="190"/>
      <c r="AU2100" s="190"/>
      <c r="AV2100" s="190"/>
      <c r="AW2100" s="190"/>
      <c r="AX2100" s="190"/>
      <c r="AY2100" s="190"/>
      <c r="AZ2100" s="190"/>
      <c r="BA2100" s="190"/>
      <c r="BB2100" s="190"/>
      <c r="BC2100" s="190"/>
      <c r="BD2100" s="190"/>
      <c r="BE2100" s="190"/>
      <c r="BF2100" s="190"/>
      <c r="BG2100" s="190"/>
      <c r="BH2100" s="190"/>
      <c r="BI2100" s="190"/>
      <c r="BJ2100" s="190"/>
      <c r="BK2100" s="190"/>
      <c r="BL2100" s="190"/>
      <c r="BM2100" s="190"/>
      <c r="BN2100" s="190"/>
      <c r="BO2100" s="190"/>
      <c r="BP2100" s="190"/>
      <c r="BQ2100" s="190"/>
      <c r="BR2100" s="190"/>
      <c r="BS2100" s="190"/>
      <c r="BT2100" s="190"/>
      <c r="BU2100" s="190"/>
      <c r="BV2100" s="190"/>
      <c r="BW2100" s="190"/>
      <c r="BX2100" s="190"/>
      <c r="BY2100" s="190"/>
      <c r="BZ2100" s="190"/>
      <c r="CA2100" s="190"/>
      <c r="CB2100" s="190"/>
      <c r="CC2100" s="190"/>
      <c r="CD2100" s="190"/>
      <c r="CE2100" s="190"/>
      <c r="CF2100" s="190"/>
      <c r="CG2100" s="190"/>
      <c r="CH2100" s="190"/>
      <c r="CI2100" s="190"/>
      <c r="CJ2100" s="190"/>
      <c r="CK2100" s="190"/>
      <c r="CL2100" s="190"/>
      <c r="CN2100" s="201"/>
      <c r="CO2100" s="190"/>
      <c r="CP2100" s="190"/>
      <c r="CQ2100" s="190"/>
      <c r="CR2100" s="190"/>
      <c r="CS2100" s="190"/>
      <c r="CT2100" s="190"/>
      <c r="CU2100" s="190"/>
      <c r="CV2100" s="190"/>
      <c r="CW2100" s="190"/>
      <c r="CX2100" s="190"/>
      <c r="CY2100" s="190"/>
      <c r="CZ2100" s="190"/>
      <c r="DA2100" s="190"/>
      <c r="DB2100" s="190"/>
      <c r="DC2100" s="190"/>
      <c r="DD2100" s="190"/>
      <c r="DE2100" s="190"/>
      <c r="DF2100" s="190"/>
      <c r="DG2100" s="190"/>
      <c r="DH2100" s="190"/>
      <c r="DI2100" s="190"/>
      <c r="DJ2100" s="190"/>
      <c r="DK2100" s="190"/>
      <c r="DL2100" s="190"/>
    </row>
    <row r="2101" spans="1:116" x14ac:dyDescent="0.4">
      <c r="A2101" s="174"/>
      <c r="E2101" s="8"/>
      <c r="G2101" s="175" t="s">
        <v>505</v>
      </c>
      <c r="H2101" s="200"/>
      <c r="I2101" s="201"/>
      <c r="J2101" s="201"/>
      <c r="K2101" s="202"/>
      <c r="L2101" s="202"/>
      <c r="M2101" s="202"/>
      <c r="N2101" s="202"/>
      <c r="O2101" s="202"/>
      <c r="P2101" s="202"/>
      <c r="R2101" s="202"/>
      <c r="S2101" s="190"/>
      <c r="T2101" s="190"/>
      <c r="U2101" s="190"/>
      <c r="V2101" s="190"/>
      <c r="W2101" s="190"/>
      <c r="X2101" s="190"/>
      <c r="Y2101" s="190"/>
      <c r="Z2101" s="190"/>
      <c r="AA2101" s="190"/>
      <c r="AB2101" s="190"/>
      <c r="AC2101" s="190"/>
      <c r="AD2101" s="190"/>
      <c r="AE2101" s="190"/>
      <c r="AF2101" s="190"/>
      <c r="AG2101" s="190"/>
      <c r="AH2101" s="190"/>
      <c r="AI2101" s="190"/>
      <c r="AJ2101" s="190"/>
      <c r="AK2101" s="190"/>
      <c r="AL2101" s="190"/>
      <c r="AM2101" s="190"/>
      <c r="AN2101" s="190"/>
      <c r="AO2101" s="190"/>
      <c r="AP2101" s="190"/>
      <c r="AQ2101" s="190"/>
      <c r="AR2101" s="190"/>
      <c r="AS2101" s="190"/>
      <c r="AT2101" s="190"/>
      <c r="AU2101" s="190"/>
      <c r="AV2101" s="190"/>
      <c r="AW2101" s="190"/>
      <c r="AX2101" s="190"/>
      <c r="AY2101" s="190"/>
      <c r="AZ2101" s="190"/>
      <c r="BA2101" s="190"/>
      <c r="BB2101" s="190"/>
      <c r="BC2101" s="190"/>
      <c r="BD2101" s="190"/>
      <c r="BE2101" s="190"/>
      <c r="BF2101" s="190"/>
      <c r="BG2101" s="190"/>
      <c r="BH2101" s="190"/>
      <c r="BI2101" s="190"/>
      <c r="BJ2101" s="190"/>
      <c r="BK2101" s="190"/>
      <c r="BL2101" s="190"/>
      <c r="BM2101" s="190"/>
      <c r="BN2101" s="190"/>
      <c r="BO2101" s="190"/>
      <c r="BP2101" s="190"/>
      <c r="BQ2101" s="190"/>
      <c r="BR2101" s="190"/>
      <c r="BS2101" s="190"/>
      <c r="BT2101" s="190"/>
      <c r="BU2101" s="190"/>
      <c r="BV2101" s="190"/>
      <c r="BW2101" s="190"/>
      <c r="BX2101" s="190"/>
      <c r="BY2101" s="190"/>
      <c r="BZ2101" s="190"/>
      <c r="CA2101" s="190"/>
      <c r="CB2101" s="190"/>
      <c r="CC2101" s="190"/>
      <c r="CD2101" s="190"/>
      <c r="CE2101" s="190"/>
      <c r="CF2101" s="190"/>
      <c r="CG2101" s="190"/>
      <c r="CH2101" s="190"/>
      <c r="CI2101" s="190"/>
      <c r="CJ2101" s="190"/>
      <c r="CK2101" s="190"/>
      <c r="CL2101" s="190"/>
      <c r="CN2101" s="201"/>
      <c r="CO2101" s="190"/>
      <c r="CP2101" s="190"/>
      <c r="CQ2101" s="190"/>
      <c r="CR2101" s="190"/>
      <c r="CS2101" s="190"/>
      <c r="CT2101" s="190"/>
      <c r="CU2101" s="190"/>
      <c r="CV2101" s="190"/>
      <c r="CW2101" s="190"/>
      <c r="CX2101" s="190"/>
      <c r="CY2101" s="190"/>
      <c r="CZ2101" s="190"/>
      <c r="DA2101" s="190"/>
      <c r="DB2101" s="190"/>
      <c r="DC2101" s="190"/>
      <c r="DD2101" s="190"/>
      <c r="DE2101" s="190"/>
      <c r="DF2101" s="190"/>
      <c r="DG2101" s="190"/>
      <c r="DH2101" s="190"/>
      <c r="DI2101" s="190"/>
      <c r="DJ2101" s="190"/>
      <c r="DK2101" s="190"/>
      <c r="DL2101" s="190"/>
    </row>
    <row r="2102" spans="1:116" x14ac:dyDescent="0.4">
      <c r="A2102" s="174"/>
      <c r="E2102" s="8"/>
      <c r="G2102" s="175" t="s">
        <v>463</v>
      </c>
      <c r="H2102" s="200"/>
      <c r="I2102" s="201"/>
      <c r="J2102" s="201"/>
      <c r="K2102" s="202"/>
      <c r="L2102" s="202"/>
      <c r="M2102" s="202"/>
      <c r="N2102" s="202"/>
      <c r="O2102" s="202"/>
      <c r="P2102" s="202"/>
      <c r="R2102" s="202"/>
      <c r="S2102" s="190" t="str">
        <f t="shared" ref="S2102:AX2102" si="3727">S$22</f>
        <v>S$18</v>
      </c>
      <c r="T2102" s="190" t="str">
        <f t="shared" si="3727"/>
        <v>T$18</v>
      </c>
      <c r="U2102" s="190" t="str">
        <f t="shared" si="3727"/>
        <v>U$18</v>
      </c>
      <c r="V2102" s="190" t="str">
        <f t="shared" si="3727"/>
        <v>V$18</v>
      </c>
      <c r="W2102" s="190" t="str">
        <f t="shared" si="3727"/>
        <v>W$18</v>
      </c>
      <c r="X2102" s="190" t="str">
        <f t="shared" si="3727"/>
        <v>X$18</v>
      </c>
      <c r="Y2102" s="190" t="str">
        <f t="shared" si="3727"/>
        <v>Y$18</v>
      </c>
      <c r="Z2102" s="190" t="str">
        <f t="shared" si="3727"/>
        <v>Z$18</v>
      </c>
      <c r="AA2102" s="190" t="str">
        <f t="shared" si="3727"/>
        <v>AA$18</v>
      </c>
      <c r="AB2102" s="190" t="str">
        <f t="shared" si="3727"/>
        <v>AB$18</v>
      </c>
      <c r="AC2102" s="190" t="str">
        <f t="shared" si="3727"/>
        <v>AC$18</v>
      </c>
      <c r="AD2102" s="190" t="str">
        <f t="shared" si="3727"/>
        <v>AD$18</v>
      </c>
      <c r="AE2102" s="190" t="str">
        <f t="shared" si="3727"/>
        <v>AE$18</v>
      </c>
      <c r="AF2102" s="190" t="str">
        <f t="shared" si="3727"/>
        <v>AF$18</v>
      </c>
      <c r="AG2102" s="190" t="str">
        <f t="shared" si="3727"/>
        <v>AG$18</v>
      </c>
      <c r="AH2102" s="190" t="str">
        <f t="shared" si="3727"/>
        <v>AH$18</v>
      </c>
      <c r="AI2102" s="190" t="str">
        <f t="shared" si="3727"/>
        <v>AI$18</v>
      </c>
      <c r="AJ2102" s="190" t="str">
        <f t="shared" si="3727"/>
        <v>AJ$18</v>
      </c>
      <c r="AK2102" s="190" t="str">
        <f t="shared" si="3727"/>
        <v>AK$18</v>
      </c>
      <c r="AL2102" s="190" t="str">
        <f t="shared" si="3727"/>
        <v>AL$18</v>
      </c>
      <c r="AM2102" s="190" t="str">
        <f t="shared" si="3727"/>
        <v>AM$18</v>
      </c>
      <c r="AN2102" s="190" t="str">
        <f t="shared" si="3727"/>
        <v>AN$18</v>
      </c>
      <c r="AO2102" s="190" t="str">
        <f t="shared" si="3727"/>
        <v>AO$18</v>
      </c>
      <c r="AP2102" s="190" t="str">
        <f t="shared" si="3727"/>
        <v>AP$18</v>
      </c>
      <c r="AQ2102" s="190" t="str">
        <f t="shared" si="3727"/>
        <v>AQ$18</v>
      </c>
      <c r="AR2102" s="190" t="str">
        <f t="shared" si="3727"/>
        <v>AR$18</v>
      </c>
      <c r="AS2102" s="190" t="str">
        <f t="shared" si="3727"/>
        <v>AS$18</v>
      </c>
      <c r="AT2102" s="190" t="str">
        <f t="shared" si="3727"/>
        <v>AT$18</v>
      </c>
      <c r="AU2102" s="190" t="str">
        <f t="shared" si="3727"/>
        <v>AU$18</v>
      </c>
      <c r="AV2102" s="190" t="str">
        <f t="shared" si="3727"/>
        <v>AV$18</v>
      </c>
      <c r="AW2102" s="190" t="str">
        <f t="shared" si="3727"/>
        <v>AW$18</v>
      </c>
      <c r="AX2102" s="190" t="str">
        <f t="shared" si="3727"/>
        <v>AX$18</v>
      </c>
      <c r="AY2102" s="190" t="str">
        <f t="shared" ref="AY2102:CD2102" si="3728">AY$22</f>
        <v>AY$18</v>
      </c>
      <c r="AZ2102" s="190" t="str">
        <f t="shared" si="3728"/>
        <v>AZ$18</v>
      </c>
      <c r="BA2102" s="190" t="str">
        <f t="shared" si="3728"/>
        <v>BA$18</v>
      </c>
      <c r="BB2102" s="190" t="str">
        <f t="shared" si="3728"/>
        <v>BB$18</v>
      </c>
      <c r="BC2102" s="190" t="str">
        <f t="shared" si="3728"/>
        <v>BC$18</v>
      </c>
      <c r="BD2102" s="190" t="str">
        <f t="shared" si="3728"/>
        <v>BD$18</v>
      </c>
      <c r="BE2102" s="190" t="str">
        <f t="shared" si="3728"/>
        <v>BE$18</v>
      </c>
      <c r="BF2102" s="190" t="str">
        <f t="shared" si="3728"/>
        <v>BF$18</v>
      </c>
      <c r="BG2102" s="190" t="str">
        <f t="shared" si="3728"/>
        <v>BG$18</v>
      </c>
      <c r="BH2102" s="190" t="str">
        <f t="shared" si="3728"/>
        <v>BH$18</v>
      </c>
      <c r="BI2102" s="190" t="str">
        <f t="shared" si="3728"/>
        <v>BI$18</v>
      </c>
      <c r="BJ2102" s="190" t="str">
        <f t="shared" si="3728"/>
        <v>BJ$18</v>
      </c>
      <c r="BK2102" s="190" t="str">
        <f t="shared" si="3728"/>
        <v>BK$18</v>
      </c>
      <c r="BL2102" s="190" t="str">
        <f t="shared" si="3728"/>
        <v>BL$18</v>
      </c>
      <c r="BM2102" s="190" t="str">
        <f t="shared" si="3728"/>
        <v>BM$18</v>
      </c>
      <c r="BN2102" s="190" t="str">
        <f t="shared" si="3728"/>
        <v>BN$18</v>
      </c>
      <c r="BO2102" s="190" t="str">
        <f t="shared" si="3728"/>
        <v>BO$18</v>
      </c>
      <c r="BP2102" s="190" t="str">
        <f t="shared" si="3728"/>
        <v>BP$18</v>
      </c>
      <c r="BQ2102" s="190" t="str">
        <f t="shared" si="3728"/>
        <v>BQ$18</v>
      </c>
      <c r="BR2102" s="190" t="str">
        <f t="shared" si="3728"/>
        <v>BR$18</v>
      </c>
      <c r="BS2102" s="190" t="str">
        <f t="shared" si="3728"/>
        <v>BS$18</v>
      </c>
      <c r="BT2102" s="190" t="str">
        <f t="shared" si="3728"/>
        <v>BT$18</v>
      </c>
      <c r="BU2102" s="190" t="str">
        <f t="shared" si="3728"/>
        <v>BU$18</v>
      </c>
      <c r="BV2102" s="190" t="str">
        <f t="shared" si="3728"/>
        <v>BV$18</v>
      </c>
      <c r="BW2102" s="190" t="str">
        <f t="shared" si="3728"/>
        <v>BW$18</v>
      </c>
      <c r="BX2102" s="190" t="str">
        <f t="shared" si="3728"/>
        <v>BX$18</v>
      </c>
      <c r="BY2102" s="190" t="str">
        <f t="shared" si="3728"/>
        <v>BY$18</v>
      </c>
      <c r="BZ2102" s="190" t="str">
        <f t="shared" si="3728"/>
        <v>BZ$18</v>
      </c>
      <c r="CA2102" s="190" t="str">
        <f t="shared" si="3728"/>
        <v>CA$18</v>
      </c>
      <c r="CB2102" s="190" t="str">
        <f t="shared" si="3728"/>
        <v>CB$18</v>
      </c>
      <c r="CC2102" s="190" t="str">
        <f t="shared" si="3728"/>
        <v>CC$18</v>
      </c>
      <c r="CD2102" s="190" t="str">
        <f t="shared" si="3728"/>
        <v>CD$18</v>
      </c>
      <c r="CE2102" s="190" t="str">
        <f t="shared" ref="CE2102:CL2102" si="3729">CE$22</f>
        <v>CE$18</v>
      </c>
      <c r="CF2102" s="190" t="str">
        <f t="shared" si="3729"/>
        <v>CF$18</v>
      </c>
      <c r="CG2102" s="190" t="str">
        <f t="shared" si="3729"/>
        <v>CG$18</v>
      </c>
      <c r="CH2102" s="190" t="str">
        <f t="shared" si="3729"/>
        <v>CH$18</v>
      </c>
      <c r="CI2102" s="190" t="str">
        <f t="shared" si="3729"/>
        <v>CI$18</v>
      </c>
      <c r="CJ2102" s="190" t="str">
        <f t="shared" si="3729"/>
        <v>CJ$18</v>
      </c>
      <c r="CK2102" s="190" t="str">
        <f t="shared" si="3729"/>
        <v>CK$18</v>
      </c>
      <c r="CL2102" s="190" t="str">
        <f t="shared" si="3729"/>
        <v>CL$18</v>
      </c>
      <c r="CN2102" s="201"/>
      <c r="CO2102" s="190" t="str">
        <f t="shared" ref="CO2102:DL2102" si="3730">CO$22</f>
        <v>CO$18</v>
      </c>
      <c r="CP2102" s="190" t="str">
        <f t="shared" si="3730"/>
        <v>CP$18</v>
      </c>
      <c r="CQ2102" s="190" t="str">
        <f t="shared" si="3730"/>
        <v>CQ$18</v>
      </c>
      <c r="CR2102" s="190" t="str">
        <f t="shared" si="3730"/>
        <v>CR$18</v>
      </c>
      <c r="CS2102" s="190" t="str">
        <f t="shared" si="3730"/>
        <v>CS$18</v>
      </c>
      <c r="CT2102" s="190" t="str">
        <f t="shared" si="3730"/>
        <v>CT$18</v>
      </c>
      <c r="CU2102" s="190" t="str">
        <f t="shared" si="3730"/>
        <v>CU$18</v>
      </c>
      <c r="CV2102" s="190" t="str">
        <f t="shared" si="3730"/>
        <v>CV$18</v>
      </c>
      <c r="CW2102" s="190" t="str">
        <f t="shared" si="3730"/>
        <v>CW$18</v>
      </c>
      <c r="CX2102" s="190" t="str">
        <f t="shared" si="3730"/>
        <v>CX$18</v>
      </c>
      <c r="CY2102" s="190" t="str">
        <f t="shared" si="3730"/>
        <v>CY$18</v>
      </c>
      <c r="CZ2102" s="190" t="str">
        <f t="shared" si="3730"/>
        <v>CZ$18</v>
      </c>
      <c r="DA2102" s="190" t="str">
        <f t="shared" si="3730"/>
        <v>DA$18</v>
      </c>
      <c r="DB2102" s="190" t="str">
        <f t="shared" si="3730"/>
        <v>DB$18</v>
      </c>
      <c r="DC2102" s="190" t="str">
        <f t="shared" si="3730"/>
        <v>DC$18</v>
      </c>
      <c r="DD2102" s="190" t="str">
        <f t="shared" si="3730"/>
        <v>DD$18</v>
      </c>
      <c r="DE2102" s="190" t="str">
        <f t="shared" si="3730"/>
        <v>DE$18</v>
      </c>
      <c r="DF2102" s="190" t="str">
        <f t="shared" si="3730"/>
        <v>DF$18</v>
      </c>
      <c r="DG2102" s="190" t="str">
        <f t="shared" si="3730"/>
        <v>DG$18</v>
      </c>
      <c r="DH2102" s="190" t="str">
        <f t="shared" si="3730"/>
        <v>DH$18</v>
      </c>
      <c r="DI2102" s="190" t="str">
        <f t="shared" si="3730"/>
        <v>DI$18</v>
      </c>
      <c r="DJ2102" s="190" t="str">
        <f t="shared" si="3730"/>
        <v>DJ$18</v>
      </c>
      <c r="DK2102" s="190" t="str">
        <f t="shared" si="3730"/>
        <v>DK$18</v>
      </c>
      <c r="DL2102" s="190" t="str">
        <f t="shared" si="3730"/>
        <v>DL$18</v>
      </c>
    </row>
    <row r="2103" spans="1:116" x14ac:dyDescent="0.4">
      <c r="A2103" s="174"/>
      <c r="E2103" s="8"/>
      <c r="G2103" s="175" t="s">
        <v>464</v>
      </c>
      <c r="H2103" s="200"/>
      <c r="I2103" s="201"/>
      <c r="J2103" s="201"/>
      <c r="K2103" s="202"/>
      <c r="L2103" s="202"/>
      <c r="M2103" s="202"/>
      <c r="N2103" s="202"/>
      <c r="O2103" s="202"/>
      <c r="P2103" s="202"/>
      <c r="R2103" s="202"/>
      <c r="S2103" s="190" t="str">
        <f t="shared" ref="S2103:AX2103" si="3731">S$23</f>
        <v>S$19</v>
      </c>
      <c r="T2103" s="190" t="str">
        <f t="shared" si="3731"/>
        <v>T$19</v>
      </c>
      <c r="U2103" s="190" t="str">
        <f t="shared" si="3731"/>
        <v>U$19</v>
      </c>
      <c r="V2103" s="190" t="str">
        <f t="shared" si="3731"/>
        <v>V$19</v>
      </c>
      <c r="W2103" s="190" t="str">
        <f t="shared" si="3731"/>
        <v>W$19</v>
      </c>
      <c r="X2103" s="190" t="str">
        <f t="shared" si="3731"/>
        <v>X$19</v>
      </c>
      <c r="Y2103" s="190" t="str">
        <f t="shared" si="3731"/>
        <v>Y$19</v>
      </c>
      <c r="Z2103" s="190" t="str">
        <f t="shared" si="3731"/>
        <v>Z$19</v>
      </c>
      <c r="AA2103" s="190" t="str">
        <f t="shared" si="3731"/>
        <v>AA$19</v>
      </c>
      <c r="AB2103" s="190" t="str">
        <f t="shared" si="3731"/>
        <v>AB$19</v>
      </c>
      <c r="AC2103" s="190" t="str">
        <f t="shared" si="3731"/>
        <v>AC$19</v>
      </c>
      <c r="AD2103" s="190" t="str">
        <f t="shared" si="3731"/>
        <v>AD$19</v>
      </c>
      <c r="AE2103" s="190" t="str">
        <f t="shared" si="3731"/>
        <v>AE$19</v>
      </c>
      <c r="AF2103" s="190" t="str">
        <f t="shared" si="3731"/>
        <v>AF$19</v>
      </c>
      <c r="AG2103" s="190" t="str">
        <f t="shared" si="3731"/>
        <v>AG$19</v>
      </c>
      <c r="AH2103" s="190" t="str">
        <f t="shared" si="3731"/>
        <v>AH$19</v>
      </c>
      <c r="AI2103" s="190" t="str">
        <f t="shared" si="3731"/>
        <v>AI$19</v>
      </c>
      <c r="AJ2103" s="190" t="str">
        <f t="shared" si="3731"/>
        <v>AJ$19</v>
      </c>
      <c r="AK2103" s="190" t="str">
        <f t="shared" si="3731"/>
        <v>AK$19</v>
      </c>
      <c r="AL2103" s="190" t="str">
        <f t="shared" si="3731"/>
        <v>AL$19</v>
      </c>
      <c r="AM2103" s="190" t="str">
        <f t="shared" si="3731"/>
        <v>AM$19</v>
      </c>
      <c r="AN2103" s="190" t="str">
        <f t="shared" si="3731"/>
        <v>AN$19</v>
      </c>
      <c r="AO2103" s="190" t="str">
        <f t="shared" si="3731"/>
        <v>AO$19</v>
      </c>
      <c r="AP2103" s="190" t="str">
        <f t="shared" si="3731"/>
        <v>AP$19</v>
      </c>
      <c r="AQ2103" s="190" t="str">
        <f t="shared" si="3731"/>
        <v>AQ$19</v>
      </c>
      <c r="AR2103" s="190" t="str">
        <f t="shared" si="3731"/>
        <v>AR$19</v>
      </c>
      <c r="AS2103" s="190" t="str">
        <f t="shared" si="3731"/>
        <v>AS$19</v>
      </c>
      <c r="AT2103" s="190" t="str">
        <f t="shared" si="3731"/>
        <v>AT$19</v>
      </c>
      <c r="AU2103" s="190" t="str">
        <f t="shared" si="3731"/>
        <v>AU$19</v>
      </c>
      <c r="AV2103" s="190" t="str">
        <f t="shared" si="3731"/>
        <v>AV$19</v>
      </c>
      <c r="AW2103" s="190" t="str">
        <f t="shared" si="3731"/>
        <v>AW$19</v>
      </c>
      <c r="AX2103" s="190" t="str">
        <f t="shared" si="3731"/>
        <v>AX$19</v>
      </c>
      <c r="AY2103" s="190" t="str">
        <f t="shared" ref="AY2103:CD2103" si="3732">AY$23</f>
        <v>AY$19</v>
      </c>
      <c r="AZ2103" s="190" t="str">
        <f t="shared" si="3732"/>
        <v>AZ$19</v>
      </c>
      <c r="BA2103" s="190" t="str">
        <f t="shared" si="3732"/>
        <v>BA$19</v>
      </c>
      <c r="BB2103" s="190" t="str">
        <f t="shared" si="3732"/>
        <v>BB$19</v>
      </c>
      <c r="BC2103" s="190" t="str">
        <f t="shared" si="3732"/>
        <v>BC$19</v>
      </c>
      <c r="BD2103" s="190" t="str">
        <f t="shared" si="3732"/>
        <v>BD$19</v>
      </c>
      <c r="BE2103" s="190" t="str">
        <f t="shared" si="3732"/>
        <v>BE$19</v>
      </c>
      <c r="BF2103" s="190" t="str">
        <f t="shared" si="3732"/>
        <v>BF$19</v>
      </c>
      <c r="BG2103" s="190" t="str">
        <f t="shared" si="3732"/>
        <v>BG$19</v>
      </c>
      <c r="BH2103" s="190" t="str">
        <f t="shared" si="3732"/>
        <v>BH$19</v>
      </c>
      <c r="BI2103" s="190" t="str">
        <f t="shared" si="3732"/>
        <v>BI$19</v>
      </c>
      <c r="BJ2103" s="190" t="str">
        <f t="shared" si="3732"/>
        <v>BJ$19</v>
      </c>
      <c r="BK2103" s="190" t="str">
        <f t="shared" si="3732"/>
        <v>BK$19</v>
      </c>
      <c r="BL2103" s="190" t="str">
        <f t="shared" si="3732"/>
        <v>BL$19</v>
      </c>
      <c r="BM2103" s="190" t="str">
        <f t="shared" si="3732"/>
        <v>BM$19</v>
      </c>
      <c r="BN2103" s="190" t="str">
        <f t="shared" si="3732"/>
        <v>BN$19</v>
      </c>
      <c r="BO2103" s="190" t="str">
        <f t="shared" si="3732"/>
        <v>BO$19</v>
      </c>
      <c r="BP2103" s="190" t="str">
        <f t="shared" si="3732"/>
        <v>BP$19</v>
      </c>
      <c r="BQ2103" s="190" t="str">
        <f t="shared" si="3732"/>
        <v>BQ$19</v>
      </c>
      <c r="BR2103" s="190" t="str">
        <f t="shared" si="3732"/>
        <v>BR$19</v>
      </c>
      <c r="BS2103" s="190" t="str">
        <f t="shared" si="3732"/>
        <v>BS$19</v>
      </c>
      <c r="BT2103" s="190" t="str">
        <f t="shared" si="3732"/>
        <v>BT$19</v>
      </c>
      <c r="BU2103" s="190" t="str">
        <f t="shared" si="3732"/>
        <v>BU$19</v>
      </c>
      <c r="BV2103" s="190" t="str">
        <f t="shared" si="3732"/>
        <v>BV$19</v>
      </c>
      <c r="BW2103" s="190" t="str">
        <f t="shared" si="3732"/>
        <v>BW$19</v>
      </c>
      <c r="BX2103" s="190" t="str">
        <f t="shared" si="3732"/>
        <v>BX$19</v>
      </c>
      <c r="BY2103" s="190" t="str">
        <f t="shared" si="3732"/>
        <v>BY$19</v>
      </c>
      <c r="BZ2103" s="190" t="str">
        <f t="shared" si="3732"/>
        <v>BZ$19</v>
      </c>
      <c r="CA2103" s="190" t="str">
        <f t="shared" si="3732"/>
        <v>CA$19</v>
      </c>
      <c r="CB2103" s="190" t="str">
        <f t="shared" si="3732"/>
        <v>CB$19</v>
      </c>
      <c r="CC2103" s="190" t="str">
        <f t="shared" si="3732"/>
        <v>CC$19</v>
      </c>
      <c r="CD2103" s="190" t="str">
        <f t="shared" si="3732"/>
        <v>CD$19</v>
      </c>
      <c r="CE2103" s="190" t="str">
        <f t="shared" ref="CE2103:CL2103" si="3733">CE$23</f>
        <v>CE$19</v>
      </c>
      <c r="CF2103" s="190" t="str">
        <f t="shared" si="3733"/>
        <v>CF$19</v>
      </c>
      <c r="CG2103" s="190" t="str">
        <f t="shared" si="3733"/>
        <v>CG$19</v>
      </c>
      <c r="CH2103" s="190" t="str">
        <f t="shared" si="3733"/>
        <v>CH$19</v>
      </c>
      <c r="CI2103" s="190" t="str">
        <f t="shared" si="3733"/>
        <v>CI$19</v>
      </c>
      <c r="CJ2103" s="190" t="str">
        <f t="shared" si="3733"/>
        <v>CJ$19</v>
      </c>
      <c r="CK2103" s="190" t="str">
        <f t="shared" si="3733"/>
        <v>CK$19</v>
      </c>
      <c r="CL2103" s="190" t="str">
        <f t="shared" si="3733"/>
        <v>CL$19</v>
      </c>
      <c r="CN2103" s="201"/>
      <c r="CO2103" s="190" t="str">
        <f t="shared" ref="CO2103:DL2103" si="3734">CO$23</f>
        <v>CO$19</v>
      </c>
      <c r="CP2103" s="190" t="str">
        <f t="shared" si="3734"/>
        <v>CP$19</v>
      </c>
      <c r="CQ2103" s="190" t="str">
        <f t="shared" si="3734"/>
        <v>CQ$19</v>
      </c>
      <c r="CR2103" s="190" t="str">
        <f t="shared" si="3734"/>
        <v>CR$19</v>
      </c>
      <c r="CS2103" s="190" t="str">
        <f t="shared" si="3734"/>
        <v>CS$19</v>
      </c>
      <c r="CT2103" s="190" t="str">
        <f t="shared" si="3734"/>
        <v>CT$19</v>
      </c>
      <c r="CU2103" s="190" t="str">
        <f t="shared" si="3734"/>
        <v>CU$19</v>
      </c>
      <c r="CV2103" s="190" t="str">
        <f t="shared" si="3734"/>
        <v>CV$19</v>
      </c>
      <c r="CW2103" s="190" t="str">
        <f t="shared" si="3734"/>
        <v>CW$19</v>
      </c>
      <c r="CX2103" s="190" t="str">
        <f t="shared" si="3734"/>
        <v>CX$19</v>
      </c>
      <c r="CY2103" s="190" t="str">
        <f t="shared" si="3734"/>
        <v>CY$19</v>
      </c>
      <c r="CZ2103" s="190" t="str">
        <f t="shared" si="3734"/>
        <v>CZ$19</v>
      </c>
      <c r="DA2103" s="190" t="str">
        <f t="shared" si="3734"/>
        <v>DA$19</v>
      </c>
      <c r="DB2103" s="190" t="str">
        <f t="shared" si="3734"/>
        <v>DB$19</v>
      </c>
      <c r="DC2103" s="190" t="str">
        <f t="shared" si="3734"/>
        <v>DC$19</v>
      </c>
      <c r="DD2103" s="190" t="str">
        <f t="shared" si="3734"/>
        <v>DD$19</v>
      </c>
      <c r="DE2103" s="190" t="str">
        <f t="shared" si="3734"/>
        <v>DE$19</v>
      </c>
      <c r="DF2103" s="190" t="str">
        <f t="shared" si="3734"/>
        <v>DF$19</v>
      </c>
      <c r="DG2103" s="190" t="str">
        <f t="shared" si="3734"/>
        <v>DG$19</v>
      </c>
      <c r="DH2103" s="190" t="str">
        <f t="shared" si="3734"/>
        <v>DH$19</v>
      </c>
      <c r="DI2103" s="190" t="str">
        <f t="shared" si="3734"/>
        <v>DI$19</v>
      </c>
      <c r="DJ2103" s="190" t="str">
        <f t="shared" si="3734"/>
        <v>DJ$19</v>
      </c>
      <c r="DK2103" s="190" t="str">
        <f t="shared" si="3734"/>
        <v>DK$19</v>
      </c>
      <c r="DL2103" s="190" t="str">
        <f t="shared" si="3734"/>
        <v>DL$19</v>
      </c>
    </row>
    <row r="2104" spans="1:116" x14ac:dyDescent="0.4">
      <c r="A2104" s="31" t="s">
        <v>218</v>
      </c>
      <c r="B2104" s="31" t="s">
        <v>243</v>
      </c>
      <c r="C2104" s="31"/>
      <c r="D2104" t="s">
        <v>528</v>
      </c>
      <c r="E2104" s="8" t="str">
        <f t="shared" ref="E2104:E2105" si="3735">ROW()&amp;" "&amp;D2104</f>
        <v>2104 FCCL-F</v>
      </c>
      <c r="F2104" t="s">
        <v>526</v>
      </c>
      <c r="G2104" s="70" t="s">
        <v>527</v>
      </c>
      <c r="H2104" s="48"/>
      <c r="I2104" s="297"/>
      <c r="J2104" s="297"/>
      <c r="K2104" s="48"/>
      <c r="L2104" s="48"/>
      <c r="M2104" s="48"/>
      <c r="N2104" s="48"/>
      <c r="O2104" s="48"/>
      <c r="P2104" s="48"/>
      <c r="R2104" s="70"/>
      <c r="S2104" s="298"/>
      <c r="T2104" s="298"/>
      <c r="U2104" s="298"/>
      <c r="V2104" s="298"/>
      <c r="W2104" s="298"/>
      <c r="X2104" s="298"/>
      <c r="Y2104" s="298"/>
      <c r="Z2104" s="298"/>
      <c r="AA2104" s="298"/>
      <c r="AB2104" s="298"/>
      <c r="AC2104" s="298"/>
      <c r="AD2104" s="298"/>
      <c r="AE2104" s="298"/>
      <c r="AF2104" s="298"/>
      <c r="AG2104" s="298"/>
      <c r="AH2104" s="298"/>
      <c r="AI2104" s="298"/>
      <c r="AJ2104" s="298"/>
      <c r="AK2104" s="298"/>
      <c r="AL2104" s="298"/>
      <c r="AM2104" s="298"/>
      <c r="AN2104" s="298"/>
      <c r="AO2104" s="298"/>
      <c r="AP2104" s="298"/>
      <c r="AQ2104" s="298"/>
      <c r="AR2104" s="298"/>
      <c r="AS2104" s="298"/>
      <c r="AT2104" s="298"/>
      <c r="AU2104" s="298"/>
      <c r="AV2104" s="298"/>
      <c r="AW2104" s="298"/>
      <c r="AX2104" s="298"/>
      <c r="AY2104" s="298"/>
      <c r="AZ2104" s="298"/>
      <c r="BA2104" s="298"/>
      <c r="BB2104" s="298"/>
      <c r="BC2104" s="298"/>
      <c r="BD2104" s="298"/>
      <c r="BE2104" s="298"/>
      <c r="BF2104" s="298"/>
      <c r="BG2104" s="298"/>
      <c r="BH2104" s="298"/>
      <c r="BI2104" s="298"/>
      <c r="BJ2104" s="298"/>
      <c r="BK2104" s="298"/>
      <c r="BL2104" s="298"/>
      <c r="BM2104" s="298"/>
      <c r="BN2104" s="298"/>
      <c r="BO2104" s="298"/>
      <c r="BP2104" s="298"/>
      <c r="BQ2104" s="298"/>
      <c r="BR2104" s="298"/>
      <c r="BS2104" s="298"/>
      <c r="BT2104" s="298"/>
      <c r="BU2104" s="298"/>
      <c r="BV2104" s="298"/>
      <c r="BW2104" s="298"/>
      <c r="BX2104" s="298"/>
      <c r="BY2104" s="298"/>
      <c r="BZ2104" s="298"/>
      <c r="CA2104" s="298"/>
      <c r="CB2104" s="298"/>
      <c r="CC2104" s="298"/>
      <c r="CD2104" s="298"/>
      <c r="CE2104" s="298"/>
      <c r="CF2104" s="298"/>
      <c r="CG2104" s="298"/>
      <c r="CH2104" s="298"/>
      <c r="CI2104" s="298"/>
      <c r="CJ2104" s="298"/>
      <c r="CK2104" s="298"/>
      <c r="CL2104" s="298"/>
      <c r="CN2104" s="297"/>
      <c r="CO2104" s="298"/>
      <c r="CP2104" s="298"/>
      <c r="CQ2104" s="298"/>
      <c r="CR2104" s="298"/>
      <c r="CS2104" s="298"/>
      <c r="CT2104" s="298"/>
      <c r="CU2104" s="298"/>
      <c r="CV2104" s="298"/>
      <c r="CW2104" s="298"/>
      <c r="CX2104" s="298"/>
      <c r="CY2104" s="298"/>
      <c r="CZ2104" s="298"/>
      <c r="DA2104" s="298"/>
      <c r="DB2104" s="298"/>
      <c r="DC2104" s="298"/>
      <c r="DD2104" s="298"/>
      <c r="DE2104" s="298"/>
      <c r="DF2104" s="298"/>
      <c r="DG2104" s="298"/>
      <c r="DH2104" s="298"/>
      <c r="DI2104" s="298"/>
      <c r="DJ2104" s="298"/>
      <c r="DK2104" s="298"/>
      <c r="DL2104" s="298"/>
    </row>
    <row r="2105" spans="1:116" x14ac:dyDescent="0.4">
      <c r="B2105" t="str">
        <f>E2105</f>
        <v>2105 FCCL-F</v>
      </c>
      <c r="C2105" t="s">
        <v>232</v>
      </c>
      <c r="D2105" t="s">
        <v>528</v>
      </c>
      <c r="E2105" s="8" t="str">
        <f t="shared" si="3735"/>
        <v>2105 FCCL-F</v>
      </c>
      <c r="G2105" s="125" t="str">
        <f>"Current liability - "&amp;(SUBSTITUTE(G2104,":",""))</f>
        <v>Current liability - Fixed constant current liability</v>
      </c>
      <c r="J2105" s="74">
        <v>1000</v>
      </c>
      <c r="K2105" s="53">
        <f t="shared" ref="K2105:P2105" si="3736">SUMIF($4:$4,K$2,2105:2105)</f>
        <v>1000</v>
      </c>
      <c r="L2105" s="53">
        <f t="shared" si="3736"/>
        <v>1000</v>
      </c>
      <c r="M2105" s="53">
        <f t="shared" si="3736"/>
        <v>1000</v>
      </c>
      <c r="N2105" s="53">
        <f t="shared" si="3736"/>
        <v>1000</v>
      </c>
      <c r="O2105" s="53">
        <f t="shared" si="3736"/>
        <v>1000</v>
      </c>
      <c r="P2105" s="53">
        <f t="shared" si="3736"/>
        <v>1000</v>
      </c>
      <c r="R2105" s="24">
        <f>$J2105</f>
        <v>1000</v>
      </c>
      <c r="S2105" s="80">
        <f>R2105</f>
        <v>1000</v>
      </c>
      <c r="T2105" s="80">
        <f t="shared" ref="T2105" si="3737">S2105</f>
        <v>1000</v>
      </c>
      <c r="U2105" s="80">
        <f t="shared" ref="U2105" si="3738">T2105</f>
        <v>1000</v>
      </c>
      <c r="V2105" s="80">
        <f t="shared" ref="V2105" si="3739">U2105</f>
        <v>1000</v>
      </c>
      <c r="W2105" s="80">
        <f t="shared" ref="W2105" si="3740">V2105</f>
        <v>1000</v>
      </c>
      <c r="X2105" s="80">
        <f t="shared" ref="X2105" si="3741">W2105</f>
        <v>1000</v>
      </c>
      <c r="Y2105" s="80">
        <f t="shared" ref="Y2105" si="3742">X2105</f>
        <v>1000</v>
      </c>
      <c r="Z2105" s="80">
        <f t="shared" ref="Z2105" si="3743">Y2105</f>
        <v>1000</v>
      </c>
      <c r="AA2105" s="80">
        <f t="shared" ref="AA2105" si="3744">Z2105</f>
        <v>1000</v>
      </c>
      <c r="AB2105" s="80">
        <f t="shared" ref="AB2105" si="3745">AA2105</f>
        <v>1000</v>
      </c>
      <c r="AC2105" s="80">
        <f t="shared" ref="AC2105" si="3746">AB2105</f>
        <v>1000</v>
      </c>
      <c r="AD2105" s="80">
        <f t="shared" ref="AD2105" si="3747">AC2105</f>
        <v>1000</v>
      </c>
      <c r="AE2105" s="80">
        <f t="shared" ref="AE2105" si="3748">AD2105</f>
        <v>1000</v>
      </c>
      <c r="AF2105" s="80">
        <f t="shared" ref="AF2105" si="3749">AE2105</f>
        <v>1000</v>
      </c>
      <c r="AG2105" s="80">
        <f t="shared" ref="AG2105" si="3750">AF2105</f>
        <v>1000</v>
      </c>
      <c r="AH2105" s="80">
        <f t="shared" ref="AH2105" si="3751">AG2105</f>
        <v>1000</v>
      </c>
      <c r="AI2105" s="80">
        <f t="shared" ref="AI2105" si="3752">AH2105</f>
        <v>1000</v>
      </c>
      <c r="AJ2105" s="80">
        <f t="shared" ref="AJ2105" si="3753">AI2105</f>
        <v>1000</v>
      </c>
      <c r="AK2105" s="80">
        <f t="shared" ref="AK2105" si="3754">AJ2105</f>
        <v>1000</v>
      </c>
      <c r="AL2105" s="80">
        <f t="shared" ref="AL2105" si="3755">AK2105</f>
        <v>1000</v>
      </c>
      <c r="AM2105" s="80">
        <f t="shared" ref="AM2105" si="3756">AL2105</f>
        <v>1000</v>
      </c>
      <c r="AN2105" s="80">
        <f t="shared" ref="AN2105" si="3757">AM2105</f>
        <v>1000</v>
      </c>
      <c r="AO2105" s="80">
        <f t="shared" ref="AO2105" si="3758">AN2105</f>
        <v>1000</v>
      </c>
      <c r="AP2105" s="80">
        <f t="shared" ref="AP2105" si="3759">AO2105</f>
        <v>1000</v>
      </c>
      <c r="AQ2105" s="80">
        <f t="shared" ref="AQ2105" si="3760">AP2105</f>
        <v>1000</v>
      </c>
      <c r="AR2105" s="80">
        <f t="shared" ref="AR2105" si="3761">AQ2105</f>
        <v>1000</v>
      </c>
      <c r="AS2105" s="80">
        <f t="shared" ref="AS2105" si="3762">AR2105</f>
        <v>1000</v>
      </c>
      <c r="AT2105" s="80">
        <f t="shared" ref="AT2105" si="3763">AS2105</f>
        <v>1000</v>
      </c>
      <c r="AU2105" s="80">
        <f t="shared" ref="AU2105" si="3764">AT2105</f>
        <v>1000</v>
      </c>
      <c r="AV2105" s="80">
        <f t="shared" ref="AV2105" si="3765">AU2105</f>
        <v>1000</v>
      </c>
      <c r="AW2105" s="80">
        <f t="shared" ref="AW2105" si="3766">AV2105</f>
        <v>1000</v>
      </c>
      <c r="AX2105" s="80">
        <f t="shared" ref="AX2105" si="3767">AW2105</f>
        <v>1000</v>
      </c>
      <c r="AY2105" s="80">
        <f t="shared" ref="AY2105" si="3768">AX2105</f>
        <v>1000</v>
      </c>
      <c r="AZ2105" s="80">
        <f t="shared" ref="AZ2105" si="3769">AY2105</f>
        <v>1000</v>
      </c>
      <c r="BA2105" s="80">
        <f t="shared" ref="BA2105" si="3770">AZ2105</f>
        <v>1000</v>
      </c>
      <c r="BB2105" s="80">
        <f t="shared" ref="BB2105" si="3771">BA2105</f>
        <v>1000</v>
      </c>
      <c r="BC2105" s="80">
        <f t="shared" ref="BC2105" si="3772">BB2105</f>
        <v>1000</v>
      </c>
      <c r="BD2105" s="80">
        <f t="shared" ref="BD2105" si="3773">BC2105</f>
        <v>1000</v>
      </c>
      <c r="BE2105" s="80">
        <f t="shared" ref="BE2105" si="3774">BD2105</f>
        <v>1000</v>
      </c>
      <c r="BF2105" s="80">
        <f t="shared" ref="BF2105" si="3775">BE2105</f>
        <v>1000</v>
      </c>
      <c r="BG2105" s="80">
        <f t="shared" ref="BG2105" si="3776">BF2105</f>
        <v>1000</v>
      </c>
      <c r="BH2105" s="80">
        <f t="shared" ref="BH2105" si="3777">BG2105</f>
        <v>1000</v>
      </c>
      <c r="BI2105" s="80">
        <f t="shared" ref="BI2105" si="3778">BH2105</f>
        <v>1000</v>
      </c>
      <c r="BJ2105" s="80">
        <f t="shared" ref="BJ2105" si="3779">BI2105</f>
        <v>1000</v>
      </c>
      <c r="BK2105" s="80">
        <f t="shared" ref="BK2105" si="3780">BJ2105</f>
        <v>1000</v>
      </c>
      <c r="BL2105" s="80">
        <f t="shared" ref="BL2105" si="3781">BK2105</f>
        <v>1000</v>
      </c>
      <c r="BM2105" s="80">
        <f t="shared" ref="BM2105" si="3782">BL2105</f>
        <v>1000</v>
      </c>
      <c r="BN2105" s="80">
        <f t="shared" ref="BN2105" si="3783">BM2105</f>
        <v>1000</v>
      </c>
      <c r="BO2105" s="80">
        <f t="shared" ref="BO2105" si="3784">BN2105</f>
        <v>1000</v>
      </c>
      <c r="BP2105" s="80">
        <f t="shared" ref="BP2105" si="3785">BO2105</f>
        <v>1000</v>
      </c>
      <c r="BQ2105" s="80">
        <f t="shared" ref="BQ2105" si="3786">BP2105</f>
        <v>1000</v>
      </c>
      <c r="BR2105" s="80">
        <f t="shared" ref="BR2105" si="3787">BQ2105</f>
        <v>1000</v>
      </c>
      <c r="BS2105" s="80">
        <f t="shared" ref="BS2105" si="3788">BR2105</f>
        <v>1000</v>
      </c>
      <c r="BT2105" s="80">
        <f t="shared" ref="BT2105" si="3789">BS2105</f>
        <v>1000</v>
      </c>
      <c r="BU2105" s="80">
        <f t="shared" ref="BU2105" si="3790">BT2105</f>
        <v>1000</v>
      </c>
      <c r="BV2105" s="80">
        <f t="shared" ref="BV2105" si="3791">BU2105</f>
        <v>1000</v>
      </c>
      <c r="BW2105" s="80">
        <f t="shared" ref="BW2105" si="3792">BV2105</f>
        <v>1000</v>
      </c>
      <c r="BX2105" s="80">
        <f t="shared" ref="BX2105" si="3793">BW2105</f>
        <v>1000</v>
      </c>
      <c r="BY2105" s="80">
        <f t="shared" ref="BY2105" si="3794">BX2105</f>
        <v>1000</v>
      </c>
      <c r="BZ2105" s="80">
        <f t="shared" ref="BZ2105" si="3795">BY2105</f>
        <v>1000</v>
      </c>
      <c r="CA2105" s="80">
        <f t="shared" ref="CA2105" si="3796">BZ2105</f>
        <v>1000</v>
      </c>
      <c r="CB2105" s="80">
        <f t="shared" ref="CB2105" si="3797">CA2105</f>
        <v>1000</v>
      </c>
      <c r="CC2105" s="80">
        <f t="shared" ref="CC2105" si="3798">CB2105</f>
        <v>1000</v>
      </c>
      <c r="CD2105" s="80">
        <f t="shared" ref="CD2105" si="3799">CC2105</f>
        <v>1000</v>
      </c>
      <c r="CE2105" s="80">
        <f t="shared" ref="CE2105" si="3800">CD2105</f>
        <v>1000</v>
      </c>
      <c r="CF2105" s="80">
        <f t="shared" ref="CF2105" si="3801">CE2105</f>
        <v>1000</v>
      </c>
      <c r="CG2105" s="80">
        <f t="shared" ref="CG2105" si="3802">CF2105</f>
        <v>1000</v>
      </c>
      <c r="CH2105" s="80">
        <f t="shared" ref="CH2105" si="3803">CG2105</f>
        <v>1000</v>
      </c>
      <c r="CI2105" s="80">
        <f t="shared" ref="CI2105" si="3804">CH2105</f>
        <v>1000</v>
      </c>
      <c r="CJ2105" s="80">
        <f t="shared" ref="CJ2105" si="3805">CI2105</f>
        <v>1000</v>
      </c>
      <c r="CK2105" s="80">
        <f t="shared" ref="CK2105" si="3806">CJ2105</f>
        <v>1000</v>
      </c>
      <c r="CL2105" s="80">
        <f t="shared" ref="CL2105" si="3807">CK2105</f>
        <v>1000</v>
      </c>
      <c r="CN2105" s="74">
        <f>J2105</f>
        <v>1000</v>
      </c>
      <c r="CO2105" s="80">
        <f t="shared" ref="CO2105" si="3808">CN2105</f>
        <v>1000</v>
      </c>
      <c r="CP2105" s="80">
        <f t="shared" ref="CP2105" si="3809">CO2105</f>
        <v>1000</v>
      </c>
      <c r="CQ2105" s="80">
        <f t="shared" ref="CQ2105" si="3810">CP2105</f>
        <v>1000</v>
      </c>
      <c r="CR2105" s="80">
        <f t="shared" ref="CR2105" si="3811">CQ2105</f>
        <v>1000</v>
      </c>
      <c r="CS2105" s="80">
        <f t="shared" ref="CS2105" si="3812">CR2105</f>
        <v>1000</v>
      </c>
      <c r="CT2105" s="80">
        <f t="shared" ref="CT2105" si="3813">CS2105</f>
        <v>1000</v>
      </c>
      <c r="CU2105" s="80">
        <f t="shared" ref="CU2105" si="3814">CT2105</f>
        <v>1000</v>
      </c>
      <c r="CV2105" s="80">
        <f t="shared" ref="CV2105" si="3815">CU2105</f>
        <v>1000</v>
      </c>
      <c r="CW2105" s="80">
        <f t="shared" ref="CW2105" si="3816">CV2105</f>
        <v>1000</v>
      </c>
      <c r="CX2105" s="80">
        <f t="shared" ref="CX2105" si="3817">CW2105</f>
        <v>1000</v>
      </c>
      <c r="CY2105" s="80">
        <f t="shared" ref="CY2105" si="3818">CX2105</f>
        <v>1000</v>
      </c>
      <c r="CZ2105" s="80">
        <f t="shared" ref="CZ2105" si="3819">CY2105</f>
        <v>1000</v>
      </c>
      <c r="DA2105" s="80">
        <f t="shared" ref="DA2105" si="3820">CZ2105</f>
        <v>1000</v>
      </c>
      <c r="DB2105" s="80">
        <f t="shared" ref="DB2105" si="3821">DA2105</f>
        <v>1000</v>
      </c>
      <c r="DC2105" s="80">
        <f t="shared" ref="DC2105" si="3822">DB2105</f>
        <v>1000</v>
      </c>
      <c r="DD2105" s="80">
        <f t="shared" ref="DD2105" si="3823">DC2105</f>
        <v>1000</v>
      </c>
      <c r="DE2105" s="80">
        <f t="shared" ref="DE2105" si="3824">DD2105</f>
        <v>1000</v>
      </c>
      <c r="DF2105" s="80">
        <f t="shared" ref="DF2105" si="3825">DE2105</f>
        <v>1000</v>
      </c>
      <c r="DG2105" s="80">
        <f t="shared" ref="DG2105" si="3826">DF2105</f>
        <v>1000</v>
      </c>
      <c r="DH2105" s="80">
        <f t="shared" ref="DH2105" si="3827">DG2105</f>
        <v>1000</v>
      </c>
      <c r="DI2105" s="80">
        <f t="shared" ref="DI2105" si="3828">DH2105</f>
        <v>1000</v>
      </c>
      <c r="DJ2105" s="80">
        <f t="shared" ref="DJ2105" si="3829">DI2105</f>
        <v>1000</v>
      </c>
      <c r="DK2105" s="80">
        <f t="shared" ref="DK2105:DL2105" si="3830">DJ2105</f>
        <v>1000</v>
      </c>
      <c r="DL2105" s="80">
        <f t="shared" si="3830"/>
        <v>1000</v>
      </c>
    </row>
    <row r="2106" spans="1:116" x14ac:dyDescent="0.4">
      <c r="D2106" t="s">
        <v>528</v>
      </c>
      <c r="E2106" s="8" t="str">
        <f>ROW()&amp;" "&amp;D2106</f>
        <v>2106 FCCL-F</v>
      </c>
      <c r="G2106" s="126"/>
      <c r="H2106" s="27"/>
      <c r="I2106" s="77"/>
      <c r="J2106" s="77"/>
      <c r="K2106" s="28"/>
      <c r="L2106" s="28"/>
      <c r="M2106" s="28"/>
      <c r="N2106" s="28"/>
      <c r="O2106" s="28"/>
      <c r="P2106" s="28"/>
      <c r="R2106" s="33"/>
      <c r="S2106" s="77"/>
      <c r="T2106" s="77"/>
      <c r="U2106" s="77"/>
      <c r="V2106" s="77"/>
      <c r="W2106" s="77"/>
      <c r="X2106" s="77"/>
      <c r="Y2106" s="77"/>
      <c r="Z2106" s="77"/>
      <c r="AA2106" s="77"/>
      <c r="AB2106" s="77"/>
      <c r="AC2106" s="77"/>
      <c r="AD2106" s="77"/>
      <c r="AE2106" s="77"/>
      <c r="AF2106" s="77"/>
      <c r="AG2106" s="77"/>
      <c r="AH2106" s="77"/>
      <c r="AI2106" s="77"/>
      <c r="AJ2106" s="77"/>
      <c r="AK2106" s="77"/>
      <c r="AL2106" s="77"/>
      <c r="AM2106" s="77"/>
      <c r="AN2106" s="77"/>
      <c r="AO2106" s="77"/>
      <c r="AP2106" s="77"/>
      <c r="AQ2106" s="77"/>
      <c r="AR2106" s="77"/>
      <c r="AS2106" s="77"/>
      <c r="AT2106" s="77"/>
      <c r="AU2106" s="77"/>
      <c r="AV2106" s="77"/>
      <c r="AW2106" s="77"/>
      <c r="AX2106" s="77"/>
      <c r="AY2106" s="77"/>
      <c r="AZ2106" s="77"/>
      <c r="BA2106" s="77"/>
      <c r="BB2106" s="77"/>
      <c r="BC2106" s="77"/>
      <c r="BD2106" s="77"/>
      <c r="BE2106" s="77"/>
      <c r="BF2106" s="77"/>
      <c r="BG2106" s="77"/>
      <c r="BH2106" s="77"/>
      <c r="BI2106" s="77"/>
      <c r="BJ2106" s="77"/>
      <c r="BK2106" s="77"/>
      <c r="BL2106" s="77"/>
      <c r="BM2106" s="77"/>
      <c r="BN2106" s="77"/>
      <c r="BO2106" s="77"/>
      <c r="BP2106" s="77"/>
      <c r="BQ2106" s="77"/>
      <c r="BR2106" s="77"/>
      <c r="BS2106" s="77"/>
      <c r="BT2106" s="77"/>
      <c r="BU2106" s="77"/>
      <c r="BV2106" s="77"/>
      <c r="BW2106" s="77"/>
      <c r="BX2106" s="77"/>
      <c r="BY2106" s="77"/>
      <c r="BZ2106" s="77"/>
      <c r="CA2106" s="77"/>
      <c r="CB2106" s="77"/>
      <c r="CC2106" s="77"/>
      <c r="CD2106" s="77"/>
      <c r="CE2106" s="77"/>
      <c r="CF2106" s="77"/>
      <c r="CG2106" s="77"/>
      <c r="CH2106" s="77"/>
      <c r="CI2106" s="77"/>
      <c r="CJ2106" s="77"/>
      <c r="CK2106" s="77"/>
      <c r="CL2106" s="77"/>
      <c r="CN2106" s="77"/>
      <c r="CO2106" s="77"/>
      <c r="CP2106" s="77"/>
      <c r="CQ2106" s="77"/>
      <c r="CR2106" s="77"/>
      <c r="CS2106" s="77"/>
      <c r="CT2106" s="77"/>
      <c r="CU2106" s="77"/>
      <c r="CV2106" s="77"/>
      <c r="CW2106" s="77"/>
      <c r="CX2106" s="77"/>
      <c r="CY2106" s="77"/>
      <c r="CZ2106" s="77"/>
      <c r="DA2106" s="77"/>
      <c r="DB2106" s="77"/>
      <c r="DC2106" s="77"/>
      <c r="DD2106" s="77"/>
      <c r="DE2106" s="77"/>
      <c r="DF2106" s="77"/>
      <c r="DG2106" s="77"/>
      <c r="DH2106" s="77"/>
      <c r="DI2106" s="77"/>
      <c r="DJ2106" s="77"/>
      <c r="DK2106" s="77"/>
      <c r="DL2106" s="77"/>
    </row>
    <row r="2107" spans="1:116" x14ac:dyDescent="0.4">
      <c r="C2107" t="s">
        <v>234</v>
      </c>
      <c r="D2107" t="s">
        <v>528</v>
      </c>
      <c r="E2107" s="8" t="str">
        <f>ROW()&amp;" "&amp;D2107</f>
        <v>2107 FCCL-F</v>
      </c>
      <c r="G2107" s="125" t="str">
        <f>"Change in "&amp;G2105</f>
        <v>Change in Current liability - Fixed constant current liability</v>
      </c>
      <c r="I2107" s="74"/>
      <c r="J2107" s="74"/>
      <c r="K2107" s="53">
        <f t="shared" ref="K2107:P2107" si="3831">SUMIF($3:$3,K$2,2107:2107)</f>
        <v>0</v>
      </c>
      <c r="L2107" s="53">
        <f t="shared" si="3831"/>
        <v>0</v>
      </c>
      <c r="M2107" s="53">
        <f t="shared" si="3831"/>
        <v>0</v>
      </c>
      <c r="N2107" s="53">
        <f t="shared" si="3831"/>
        <v>0</v>
      </c>
      <c r="O2107" s="53">
        <f t="shared" si="3831"/>
        <v>0</v>
      </c>
      <c r="P2107" s="53">
        <f t="shared" si="3831"/>
        <v>0</v>
      </c>
      <c r="R2107" s="24"/>
      <c r="S2107" s="80">
        <f>S2105-R2105</f>
        <v>0</v>
      </c>
      <c r="T2107" s="80">
        <f t="shared" ref="T2107:CE2107" si="3832">T2105-S2105</f>
        <v>0</v>
      </c>
      <c r="U2107" s="80">
        <f t="shared" si="3832"/>
        <v>0</v>
      </c>
      <c r="V2107" s="80">
        <f t="shared" si="3832"/>
        <v>0</v>
      </c>
      <c r="W2107" s="80">
        <f t="shared" si="3832"/>
        <v>0</v>
      </c>
      <c r="X2107" s="80">
        <f t="shared" si="3832"/>
        <v>0</v>
      </c>
      <c r="Y2107" s="80">
        <f t="shared" si="3832"/>
        <v>0</v>
      </c>
      <c r="Z2107" s="80">
        <f t="shared" si="3832"/>
        <v>0</v>
      </c>
      <c r="AA2107" s="80">
        <f t="shared" si="3832"/>
        <v>0</v>
      </c>
      <c r="AB2107" s="80">
        <f t="shared" si="3832"/>
        <v>0</v>
      </c>
      <c r="AC2107" s="80">
        <f t="shared" si="3832"/>
        <v>0</v>
      </c>
      <c r="AD2107" s="80">
        <f t="shared" si="3832"/>
        <v>0</v>
      </c>
      <c r="AE2107" s="80">
        <f t="shared" si="3832"/>
        <v>0</v>
      </c>
      <c r="AF2107" s="80">
        <f t="shared" si="3832"/>
        <v>0</v>
      </c>
      <c r="AG2107" s="80">
        <f t="shared" si="3832"/>
        <v>0</v>
      </c>
      <c r="AH2107" s="80">
        <f t="shared" si="3832"/>
        <v>0</v>
      </c>
      <c r="AI2107" s="80">
        <f t="shared" si="3832"/>
        <v>0</v>
      </c>
      <c r="AJ2107" s="80">
        <f t="shared" si="3832"/>
        <v>0</v>
      </c>
      <c r="AK2107" s="80">
        <f t="shared" si="3832"/>
        <v>0</v>
      </c>
      <c r="AL2107" s="80">
        <f t="shared" si="3832"/>
        <v>0</v>
      </c>
      <c r="AM2107" s="80">
        <f t="shared" si="3832"/>
        <v>0</v>
      </c>
      <c r="AN2107" s="80">
        <f t="shared" si="3832"/>
        <v>0</v>
      </c>
      <c r="AO2107" s="80">
        <f t="shared" si="3832"/>
        <v>0</v>
      </c>
      <c r="AP2107" s="80">
        <f t="shared" si="3832"/>
        <v>0</v>
      </c>
      <c r="AQ2107" s="80">
        <f t="shared" si="3832"/>
        <v>0</v>
      </c>
      <c r="AR2107" s="80">
        <f t="shared" si="3832"/>
        <v>0</v>
      </c>
      <c r="AS2107" s="80">
        <f t="shared" si="3832"/>
        <v>0</v>
      </c>
      <c r="AT2107" s="80">
        <f t="shared" si="3832"/>
        <v>0</v>
      </c>
      <c r="AU2107" s="80">
        <f t="shared" si="3832"/>
        <v>0</v>
      </c>
      <c r="AV2107" s="80">
        <f t="shared" si="3832"/>
        <v>0</v>
      </c>
      <c r="AW2107" s="80">
        <f t="shared" si="3832"/>
        <v>0</v>
      </c>
      <c r="AX2107" s="80">
        <f t="shared" si="3832"/>
        <v>0</v>
      </c>
      <c r="AY2107" s="80">
        <f t="shared" si="3832"/>
        <v>0</v>
      </c>
      <c r="AZ2107" s="80">
        <f t="shared" si="3832"/>
        <v>0</v>
      </c>
      <c r="BA2107" s="80">
        <f t="shared" si="3832"/>
        <v>0</v>
      </c>
      <c r="BB2107" s="80">
        <f t="shared" si="3832"/>
        <v>0</v>
      </c>
      <c r="BC2107" s="80">
        <f t="shared" si="3832"/>
        <v>0</v>
      </c>
      <c r="BD2107" s="80">
        <f t="shared" si="3832"/>
        <v>0</v>
      </c>
      <c r="BE2107" s="80">
        <f t="shared" si="3832"/>
        <v>0</v>
      </c>
      <c r="BF2107" s="80">
        <f t="shared" si="3832"/>
        <v>0</v>
      </c>
      <c r="BG2107" s="80">
        <f t="shared" si="3832"/>
        <v>0</v>
      </c>
      <c r="BH2107" s="80">
        <f t="shared" si="3832"/>
        <v>0</v>
      </c>
      <c r="BI2107" s="80">
        <f t="shared" si="3832"/>
        <v>0</v>
      </c>
      <c r="BJ2107" s="80">
        <f t="shared" si="3832"/>
        <v>0</v>
      </c>
      <c r="BK2107" s="80">
        <f t="shared" si="3832"/>
        <v>0</v>
      </c>
      <c r="BL2107" s="80">
        <f t="shared" si="3832"/>
        <v>0</v>
      </c>
      <c r="BM2107" s="80">
        <f t="shared" si="3832"/>
        <v>0</v>
      </c>
      <c r="BN2107" s="80">
        <f t="shared" si="3832"/>
        <v>0</v>
      </c>
      <c r="BO2107" s="80">
        <f t="shared" si="3832"/>
        <v>0</v>
      </c>
      <c r="BP2107" s="80">
        <f t="shared" si="3832"/>
        <v>0</v>
      </c>
      <c r="BQ2107" s="80">
        <f t="shared" si="3832"/>
        <v>0</v>
      </c>
      <c r="BR2107" s="80">
        <f t="shared" si="3832"/>
        <v>0</v>
      </c>
      <c r="BS2107" s="80">
        <f t="shared" si="3832"/>
        <v>0</v>
      </c>
      <c r="BT2107" s="80">
        <f t="shared" si="3832"/>
        <v>0</v>
      </c>
      <c r="BU2107" s="80">
        <f t="shared" si="3832"/>
        <v>0</v>
      </c>
      <c r="BV2107" s="80">
        <f t="shared" si="3832"/>
        <v>0</v>
      </c>
      <c r="BW2107" s="80">
        <f t="shared" si="3832"/>
        <v>0</v>
      </c>
      <c r="BX2107" s="80">
        <f t="shared" si="3832"/>
        <v>0</v>
      </c>
      <c r="BY2107" s="80">
        <f t="shared" si="3832"/>
        <v>0</v>
      </c>
      <c r="BZ2107" s="80">
        <f t="shared" si="3832"/>
        <v>0</v>
      </c>
      <c r="CA2107" s="80">
        <f t="shared" si="3832"/>
        <v>0</v>
      </c>
      <c r="CB2107" s="80">
        <f t="shared" si="3832"/>
        <v>0</v>
      </c>
      <c r="CC2107" s="80">
        <f t="shared" si="3832"/>
        <v>0</v>
      </c>
      <c r="CD2107" s="80">
        <f t="shared" si="3832"/>
        <v>0</v>
      </c>
      <c r="CE2107" s="80">
        <f t="shared" si="3832"/>
        <v>0</v>
      </c>
      <c r="CF2107" s="80">
        <f t="shared" ref="CF2107:CL2107" si="3833">CF2105-CE2105</f>
        <v>0</v>
      </c>
      <c r="CG2107" s="80">
        <f t="shared" si="3833"/>
        <v>0</v>
      </c>
      <c r="CH2107" s="80">
        <f t="shared" si="3833"/>
        <v>0</v>
      </c>
      <c r="CI2107" s="80">
        <f t="shared" si="3833"/>
        <v>0</v>
      </c>
      <c r="CJ2107" s="80">
        <f t="shared" si="3833"/>
        <v>0</v>
      </c>
      <c r="CK2107" s="80">
        <f t="shared" si="3833"/>
        <v>0</v>
      </c>
      <c r="CL2107" s="80">
        <f t="shared" si="3833"/>
        <v>0</v>
      </c>
      <c r="CN2107" s="74"/>
      <c r="CO2107" s="80">
        <f t="shared" ref="CO2107" si="3834">CN2105-CO2105</f>
        <v>0</v>
      </c>
      <c r="CP2107" s="80">
        <f t="shared" ref="CP2107" si="3835">CO2105-CP2105</f>
        <v>0</v>
      </c>
      <c r="CQ2107" s="80">
        <f t="shared" ref="CQ2107" si="3836">CP2105-CQ2105</f>
        <v>0</v>
      </c>
      <c r="CR2107" s="80">
        <f t="shared" ref="CR2107" si="3837">CQ2105-CR2105</f>
        <v>0</v>
      </c>
      <c r="CS2107" s="80">
        <f t="shared" ref="CS2107" si="3838">CR2105-CS2105</f>
        <v>0</v>
      </c>
      <c r="CT2107" s="80">
        <f t="shared" ref="CT2107" si="3839">CS2105-CT2105</f>
        <v>0</v>
      </c>
      <c r="CU2107" s="80">
        <f t="shared" ref="CU2107" si="3840">CT2105-CU2105</f>
        <v>0</v>
      </c>
      <c r="CV2107" s="80">
        <f t="shared" ref="CV2107" si="3841">CU2105-CV2105</f>
        <v>0</v>
      </c>
      <c r="CW2107" s="80">
        <f t="shared" ref="CW2107" si="3842">CV2105-CW2105</f>
        <v>0</v>
      </c>
      <c r="CX2107" s="80">
        <f t="shared" ref="CX2107" si="3843">CW2105-CX2105</f>
        <v>0</v>
      </c>
      <c r="CY2107" s="80">
        <f t="shared" ref="CY2107" si="3844">CX2105-CY2105</f>
        <v>0</v>
      </c>
      <c r="CZ2107" s="80">
        <f t="shared" ref="CZ2107" si="3845">CY2105-CZ2105</f>
        <v>0</v>
      </c>
      <c r="DA2107" s="80">
        <f t="shared" ref="DA2107" si="3846">CZ2105-DA2105</f>
        <v>0</v>
      </c>
      <c r="DB2107" s="80">
        <f t="shared" ref="DB2107" si="3847">DA2105-DB2105</f>
        <v>0</v>
      </c>
      <c r="DC2107" s="80">
        <f t="shared" ref="DC2107" si="3848">DB2105-DC2105</f>
        <v>0</v>
      </c>
      <c r="DD2107" s="80">
        <f t="shared" ref="DD2107" si="3849">DC2105-DD2105</f>
        <v>0</v>
      </c>
      <c r="DE2107" s="80">
        <f t="shared" ref="DE2107" si="3850">DD2105-DE2105</f>
        <v>0</v>
      </c>
      <c r="DF2107" s="80">
        <f t="shared" ref="DF2107" si="3851">DE2105-DF2105</f>
        <v>0</v>
      </c>
      <c r="DG2107" s="80">
        <f t="shared" ref="DG2107" si="3852">DF2105-DG2105</f>
        <v>0</v>
      </c>
      <c r="DH2107" s="80">
        <f t="shared" ref="DH2107" si="3853">DG2105-DH2105</f>
        <v>0</v>
      </c>
      <c r="DI2107" s="80">
        <f t="shared" ref="DI2107" si="3854">DH2105-DI2105</f>
        <v>0</v>
      </c>
      <c r="DJ2107" s="80">
        <f t="shared" ref="DJ2107" si="3855">DI2105-DJ2105</f>
        <v>0</v>
      </c>
      <c r="DK2107" s="80">
        <f t="shared" ref="DK2107:DL2107" si="3856">DJ2105-DK2105</f>
        <v>0</v>
      </c>
      <c r="DL2107" s="80">
        <f t="shared" si="3856"/>
        <v>0</v>
      </c>
    </row>
    <row r="2108" spans="1:116" x14ac:dyDescent="0.4">
      <c r="D2108" t="s">
        <v>528</v>
      </c>
      <c r="E2108" s="8" t="str">
        <f>ROW()&amp;" "&amp;D2108</f>
        <v>2108 FCCL-F</v>
      </c>
      <c r="G2108" s="125"/>
      <c r="I2108" s="74"/>
      <c r="J2108" s="74"/>
      <c r="K2108" s="53"/>
      <c r="L2108" s="53"/>
      <c r="M2108" s="53"/>
      <c r="N2108" s="53"/>
      <c r="O2108" s="53"/>
      <c r="P2108" s="53"/>
      <c r="R2108" s="24"/>
      <c r="S2108" s="80"/>
      <c r="T2108" s="80"/>
      <c r="U2108" s="80"/>
      <c r="V2108" s="80"/>
      <c r="W2108" s="80"/>
      <c r="X2108" s="80"/>
      <c r="Y2108" s="80"/>
      <c r="Z2108" s="80"/>
      <c r="AA2108" s="80"/>
      <c r="AB2108" s="80"/>
      <c r="AC2108" s="80"/>
      <c r="AD2108" s="80"/>
      <c r="AE2108" s="80"/>
      <c r="AF2108" s="80"/>
      <c r="AG2108" s="80"/>
      <c r="AH2108" s="80"/>
      <c r="AI2108" s="80"/>
      <c r="AJ2108" s="80"/>
      <c r="AK2108" s="80"/>
      <c r="AL2108" s="80"/>
      <c r="AM2108" s="80"/>
      <c r="AN2108" s="80"/>
      <c r="AO2108" s="80"/>
      <c r="AP2108" s="80"/>
      <c r="AQ2108" s="80"/>
      <c r="AR2108" s="80"/>
      <c r="AS2108" s="80"/>
      <c r="AT2108" s="80"/>
      <c r="AU2108" s="80"/>
      <c r="AV2108" s="80"/>
      <c r="AW2108" s="80"/>
      <c r="AX2108" s="80"/>
      <c r="AY2108" s="80"/>
      <c r="AZ2108" s="80"/>
      <c r="BA2108" s="80"/>
      <c r="BB2108" s="80"/>
      <c r="BC2108" s="80"/>
      <c r="BD2108" s="80"/>
      <c r="BE2108" s="80"/>
      <c r="BF2108" s="80"/>
      <c r="BG2108" s="80"/>
      <c r="BH2108" s="80"/>
      <c r="BI2108" s="80"/>
      <c r="BJ2108" s="80"/>
      <c r="BK2108" s="80"/>
      <c r="BL2108" s="80"/>
      <c r="BM2108" s="80"/>
      <c r="BN2108" s="80"/>
      <c r="BO2108" s="80"/>
      <c r="BP2108" s="80"/>
      <c r="BQ2108" s="80"/>
      <c r="BR2108" s="80"/>
      <c r="BS2108" s="80"/>
      <c r="BT2108" s="80"/>
      <c r="BU2108" s="80"/>
      <c r="BV2108" s="80"/>
      <c r="BW2108" s="80"/>
      <c r="BX2108" s="80"/>
      <c r="BY2108" s="80"/>
      <c r="BZ2108" s="80"/>
      <c r="CA2108" s="80"/>
      <c r="CB2108" s="80"/>
      <c r="CC2108" s="80"/>
      <c r="CD2108" s="80"/>
      <c r="CE2108" s="80"/>
      <c r="CF2108" s="80"/>
      <c r="CG2108" s="80"/>
      <c r="CH2108" s="80"/>
      <c r="CI2108" s="80"/>
      <c r="CJ2108" s="80"/>
      <c r="CK2108" s="80"/>
      <c r="CL2108" s="80"/>
      <c r="CN2108" s="74"/>
      <c r="CO2108" s="80"/>
      <c r="CP2108" s="80"/>
      <c r="CQ2108" s="80"/>
      <c r="CR2108" s="80"/>
      <c r="CS2108" s="80"/>
      <c r="CT2108" s="80"/>
      <c r="CU2108" s="80"/>
      <c r="CV2108" s="80"/>
      <c r="CW2108" s="80"/>
      <c r="CX2108" s="80"/>
      <c r="CY2108" s="80"/>
      <c r="CZ2108" s="80"/>
      <c r="DA2108" s="80"/>
      <c r="DB2108" s="80"/>
      <c r="DC2108" s="80"/>
      <c r="DD2108" s="80"/>
      <c r="DE2108" s="80"/>
      <c r="DF2108" s="80"/>
      <c r="DG2108" s="80"/>
      <c r="DH2108" s="80"/>
      <c r="DI2108" s="80"/>
      <c r="DJ2108" s="80"/>
      <c r="DK2108" s="80"/>
      <c r="DL2108" s="80"/>
    </row>
    <row r="2109" spans="1:116" x14ac:dyDescent="0.4">
      <c r="B2109" t="s">
        <v>332</v>
      </c>
      <c r="D2109" t="s">
        <v>528</v>
      </c>
      <c r="E2109" s="8" t="str">
        <f t="shared" ref="E2109" si="3857">ROW()&amp;" "&amp;D2109</f>
        <v>2109 FCCL-F</v>
      </c>
      <c r="G2109" s="136" t="str">
        <f>G2096</f>
        <v>(Primary label)</v>
      </c>
      <c r="H2109" s="27"/>
      <c r="I2109" s="78"/>
      <c r="J2109" s="78"/>
      <c r="K2109" s="33"/>
      <c r="L2109" s="33"/>
      <c r="M2109" s="33"/>
      <c r="N2109" s="33"/>
      <c r="O2109" s="33"/>
      <c r="P2109" s="33"/>
      <c r="R2109" s="33"/>
      <c r="S2109" s="77"/>
      <c r="T2109" s="77"/>
      <c r="U2109" s="77"/>
      <c r="V2109" s="77"/>
      <c r="W2109" s="77"/>
      <c r="X2109" s="77"/>
      <c r="Y2109" s="77"/>
      <c r="Z2109" s="77"/>
      <c r="AA2109" s="77"/>
      <c r="AB2109" s="77"/>
      <c r="AC2109" s="77"/>
      <c r="AD2109" s="77"/>
      <c r="AE2109" s="77"/>
      <c r="AF2109" s="77"/>
      <c r="AG2109" s="77"/>
      <c r="AH2109" s="77"/>
      <c r="AI2109" s="77"/>
      <c r="AJ2109" s="77"/>
      <c r="AK2109" s="77"/>
      <c r="AL2109" s="77"/>
      <c r="AM2109" s="77"/>
      <c r="AN2109" s="77"/>
      <c r="AO2109" s="77"/>
      <c r="AP2109" s="77"/>
      <c r="AQ2109" s="77"/>
      <c r="AR2109" s="77"/>
      <c r="AS2109" s="77"/>
      <c r="AT2109" s="77"/>
      <c r="AU2109" s="77"/>
      <c r="AV2109" s="77"/>
      <c r="AW2109" s="77"/>
      <c r="AX2109" s="77"/>
      <c r="AY2109" s="77"/>
      <c r="AZ2109" s="77"/>
      <c r="BA2109" s="77"/>
      <c r="BB2109" s="77"/>
      <c r="BC2109" s="77"/>
      <c r="BD2109" s="77"/>
      <c r="BE2109" s="77"/>
      <c r="BF2109" s="77"/>
      <c r="BG2109" s="77"/>
      <c r="BH2109" s="77"/>
      <c r="BI2109" s="77"/>
      <c r="BJ2109" s="77"/>
      <c r="BK2109" s="77"/>
      <c r="BL2109" s="77"/>
      <c r="BM2109" s="77"/>
      <c r="BN2109" s="77"/>
      <c r="BO2109" s="77"/>
      <c r="BP2109" s="77"/>
      <c r="BQ2109" s="77"/>
      <c r="BR2109" s="77"/>
      <c r="BS2109" s="77"/>
      <c r="BT2109" s="77"/>
      <c r="BU2109" s="77"/>
      <c r="BV2109" s="77"/>
      <c r="BW2109" s="77"/>
      <c r="BX2109" s="77"/>
      <c r="BY2109" s="77"/>
      <c r="BZ2109" s="77"/>
      <c r="CA2109" s="77"/>
      <c r="CB2109" s="77"/>
      <c r="CC2109" s="77"/>
      <c r="CD2109" s="77"/>
      <c r="CE2109" s="77"/>
      <c r="CF2109" s="77"/>
      <c r="CG2109" s="77"/>
      <c r="CH2109" s="77"/>
      <c r="CI2109" s="77"/>
      <c r="CJ2109" s="77"/>
      <c r="CK2109" s="77"/>
      <c r="CL2109" s="77"/>
      <c r="CN2109" s="78"/>
      <c r="CO2109" s="77"/>
      <c r="CP2109" s="77"/>
      <c r="CQ2109" s="77"/>
      <c r="CR2109" s="77"/>
      <c r="CS2109" s="77"/>
      <c r="CT2109" s="77"/>
      <c r="CU2109" s="77"/>
      <c r="CV2109" s="77"/>
      <c r="CW2109" s="77"/>
      <c r="CX2109" s="77"/>
      <c r="CY2109" s="77"/>
      <c r="CZ2109" s="77"/>
      <c r="DA2109" s="77"/>
      <c r="DB2109" s="77"/>
      <c r="DC2109" s="77"/>
      <c r="DD2109" s="77"/>
      <c r="DE2109" s="77"/>
      <c r="DF2109" s="77"/>
      <c r="DG2109" s="77"/>
      <c r="DH2109" s="77"/>
      <c r="DI2109" s="77"/>
      <c r="DJ2109" s="77"/>
      <c r="DK2109" s="77"/>
      <c r="DL2109" s="77"/>
    </row>
    <row r="2110" spans="1:116" x14ac:dyDescent="0.4">
      <c r="B2110" t="s">
        <v>332</v>
      </c>
      <c r="D2110" t="s">
        <v>528</v>
      </c>
      <c r="E2110" s="8" t="str">
        <f>ROW()&amp;" "&amp;D2110</f>
        <v>2110 FCCL-F</v>
      </c>
      <c r="G2110" s="136" t="str">
        <f>G2097</f>
        <v>primary unit</v>
      </c>
      <c r="H2110" s="27"/>
      <c r="I2110" s="78"/>
      <c r="J2110" s="78"/>
      <c r="K2110" s="33"/>
      <c r="L2110" s="33"/>
      <c r="M2110" s="33"/>
      <c r="N2110" s="33"/>
      <c r="O2110" s="33"/>
      <c r="P2110" s="33"/>
      <c r="R2110" s="33"/>
      <c r="S2110" s="77"/>
      <c r="T2110" s="77"/>
      <c r="U2110" s="77"/>
      <c r="V2110" s="77"/>
      <c r="W2110" s="77"/>
      <c r="X2110" s="77"/>
      <c r="Y2110" s="77"/>
      <c r="Z2110" s="77"/>
      <c r="AA2110" s="77"/>
      <c r="AB2110" s="77"/>
      <c r="AC2110" s="77"/>
      <c r="AD2110" s="77"/>
      <c r="AE2110" s="77"/>
      <c r="AF2110" s="77"/>
      <c r="AG2110" s="77"/>
      <c r="AH2110" s="77"/>
      <c r="AI2110" s="77"/>
      <c r="AJ2110" s="77"/>
      <c r="AK2110" s="77"/>
      <c r="AL2110" s="77"/>
      <c r="AM2110" s="77"/>
      <c r="AN2110" s="77"/>
      <c r="AO2110" s="77"/>
      <c r="AP2110" s="77"/>
      <c r="AQ2110" s="77"/>
      <c r="AR2110" s="77"/>
      <c r="AS2110" s="77"/>
      <c r="AT2110" s="77"/>
      <c r="AU2110" s="77"/>
      <c r="AV2110" s="77"/>
      <c r="AW2110" s="77"/>
      <c r="AX2110" s="77"/>
      <c r="AY2110" s="77"/>
      <c r="AZ2110" s="77"/>
      <c r="BA2110" s="77"/>
      <c r="BB2110" s="77"/>
      <c r="BC2110" s="77"/>
      <c r="BD2110" s="77"/>
      <c r="BE2110" s="77"/>
      <c r="BF2110" s="77"/>
      <c r="BG2110" s="77"/>
      <c r="BH2110" s="77"/>
      <c r="BI2110" s="77"/>
      <c r="BJ2110" s="77"/>
      <c r="BK2110" s="77"/>
      <c r="BL2110" s="77"/>
      <c r="BM2110" s="77"/>
      <c r="BN2110" s="77"/>
      <c r="BO2110" s="77"/>
      <c r="BP2110" s="77"/>
      <c r="BQ2110" s="77"/>
      <c r="BR2110" s="77"/>
      <c r="BS2110" s="77"/>
      <c r="BT2110" s="77"/>
      <c r="BU2110" s="77"/>
      <c r="BV2110" s="77"/>
      <c r="BW2110" s="77"/>
      <c r="BX2110" s="77"/>
      <c r="BY2110" s="77"/>
      <c r="BZ2110" s="77"/>
      <c r="CA2110" s="77"/>
      <c r="CB2110" s="77"/>
      <c r="CC2110" s="77"/>
      <c r="CD2110" s="77"/>
      <c r="CE2110" s="77"/>
      <c r="CF2110" s="77"/>
      <c r="CG2110" s="77"/>
      <c r="CH2110" s="77"/>
      <c r="CI2110" s="77"/>
      <c r="CJ2110" s="77"/>
      <c r="CK2110" s="77"/>
      <c r="CL2110" s="77"/>
      <c r="CN2110" s="78"/>
      <c r="CO2110" s="77"/>
      <c r="CP2110" s="77"/>
      <c r="CQ2110" s="77"/>
      <c r="CR2110" s="77"/>
      <c r="CS2110" s="77"/>
      <c r="CT2110" s="77"/>
      <c r="CU2110" s="77"/>
      <c r="CV2110" s="77"/>
      <c r="CW2110" s="77"/>
      <c r="CX2110" s="77"/>
      <c r="CY2110" s="77"/>
      <c r="CZ2110" s="77"/>
      <c r="DA2110" s="77"/>
      <c r="DB2110" s="77"/>
      <c r="DC2110" s="77"/>
      <c r="DD2110" s="77"/>
      <c r="DE2110" s="77"/>
      <c r="DF2110" s="77"/>
      <c r="DG2110" s="77"/>
      <c r="DH2110" s="77"/>
      <c r="DI2110" s="77"/>
      <c r="DJ2110" s="77"/>
      <c r="DK2110" s="77"/>
      <c r="DL2110" s="77"/>
    </row>
    <row r="2111" spans="1:116" x14ac:dyDescent="0.4">
      <c r="B2111" t="s">
        <v>332</v>
      </c>
      <c r="D2111" t="s">
        <v>528</v>
      </c>
      <c r="E2111" s="8" t="str">
        <f t="shared" ref="E2111:E2116" si="3858">ROW()&amp;" "&amp;D2111</f>
        <v>2111 FCCL-F</v>
      </c>
      <c r="G2111" s="136" t="str">
        <f>G2098</f>
        <v>Primary revenue driver</v>
      </c>
      <c r="K2111" s="53"/>
      <c r="L2111" s="53"/>
      <c r="M2111" s="53"/>
      <c r="N2111" s="53"/>
      <c r="O2111" s="53"/>
      <c r="P2111" s="53"/>
      <c r="R2111" s="24"/>
      <c r="S2111" s="179" t="str">
        <f t="shared" ref="S2111:AX2111" si="3859">S2098</f>
        <v>S$16</v>
      </c>
      <c r="T2111" s="179" t="str">
        <f t="shared" si="3859"/>
        <v>T$16</v>
      </c>
      <c r="U2111" s="179" t="str">
        <f t="shared" si="3859"/>
        <v>U$16</v>
      </c>
      <c r="V2111" s="179" t="str">
        <f t="shared" si="3859"/>
        <v>V$16</v>
      </c>
      <c r="W2111" s="179" t="str">
        <f t="shared" si="3859"/>
        <v>W$16</v>
      </c>
      <c r="X2111" s="179" t="str">
        <f t="shared" si="3859"/>
        <v>X$16</v>
      </c>
      <c r="Y2111" s="179" t="str">
        <f t="shared" si="3859"/>
        <v>Y$16</v>
      </c>
      <c r="Z2111" s="179" t="str">
        <f t="shared" si="3859"/>
        <v>Z$16</v>
      </c>
      <c r="AA2111" s="179" t="str">
        <f t="shared" si="3859"/>
        <v>AA$16</v>
      </c>
      <c r="AB2111" s="179" t="str">
        <f t="shared" si="3859"/>
        <v>AB$16</v>
      </c>
      <c r="AC2111" s="179" t="str">
        <f t="shared" si="3859"/>
        <v>AC$16</v>
      </c>
      <c r="AD2111" s="179" t="str">
        <f t="shared" si="3859"/>
        <v>AD$16</v>
      </c>
      <c r="AE2111" s="179" t="str">
        <f t="shared" si="3859"/>
        <v>AE$16</v>
      </c>
      <c r="AF2111" s="179" t="str">
        <f t="shared" si="3859"/>
        <v>AF$16</v>
      </c>
      <c r="AG2111" s="179" t="str">
        <f t="shared" si="3859"/>
        <v>AG$16</v>
      </c>
      <c r="AH2111" s="179" t="str">
        <f t="shared" si="3859"/>
        <v>AH$16</v>
      </c>
      <c r="AI2111" s="179" t="str">
        <f t="shared" si="3859"/>
        <v>AI$16</v>
      </c>
      <c r="AJ2111" s="179" t="str">
        <f t="shared" si="3859"/>
        <v>AJ$16</v>
      </c>
      <c r="AK2111" s="179" t="str">
        <f t="shared" si="3859"/>
        <v>AK$16</v>
      </c>
      <c r="AL2111" s="179" t="str">
        <f t="shared" si="3859"/>
        <v>AL$16</v>
      </c>
      <c r="AM2111" s="179" t="str">
        <f t="shared" si="3859"/>
        <v>AM$16</v>
      </c>
      <c r="AN2111" s="179" t="str">
        <f t="shared" si="3859"/>
        <v>AN$16</v>
      </c>
      <c r="AO2111" s="179" t="str">
        <f t="shared" si="3859"/>
        <v>AO$16</v>
      </c>
      <c r="AP2111" s="179" t="str">
        <f t="shared" si="3859"/>
        <v>AP$16</v>
      </c>
      <c r="AQ2111" s="179" t="str">
        <f t="shared" si="3859"/>
        <v>AQ$16</v>
      </c>
      <c r="AR2111" s="179" t="str">
        <f t="shared" si="3859"/>
        <v>AR$16</v>
      </c>
      <c r="AS2111" s="179" t="str">
        <f t="shared" si="3859"/>
        <v>AS$16</v>
      </c>
      <c r="AT2111" s="179" t="str">
        <f t="shared" si="3859"/>
        <v>AT$16</v>
      </c>
      <c r="AU2111" s="179" t="str">
        <f t="shared" si="3859"/>
        <v>AU$16</v>
      </c>
      <c r="AV2111" s="179" t="str">
        <f t="shared" si="3859"/>
        <v>AV$16</v>
      </c>
      <c r="AW2111" s="179" t="str">
        <f t="shared" si="3859"/>
        <v>AW$16</v>
      </c>
      <c r="AX2111" s="179" t="str">
        <f t="shared" si="3859"/>
        <v>AX$16</v>
      </c>
      <c r="AY2111" s="179" t="str">
        <f t="shared" ref="AY2111:CD2111" si="3860">AY2098</f>
        <v>AY$16</v>
      </c>
      <c r="AZ2111" s="179" t="str">
        <f t="shared" si="3860"/>
        <v>AZ$16</v>
      </c>
      <c r="BA2111" s="179" t="str">
        <f t="shared" si="3860"/>
        <v>BA$16</v>
      </c>
      <c r="BB2111" s="179" t="str">
        <f t="shared" si="3860"/>
        <v>BB$16</v>
      </c>
      <c r="BC2111" s="179" t="str">
        <f t="shared" si="3860"/>
        <v>BC$16</v>
      </c>
      <c r="BD2111" s="179" t="str">
        <f t="shared" si="3860"/>
        <v>BD$16</v>
      </c>
      <c r="BE2111" s="179" t="str">
        <f t="shared" si="3860"/>
        <v>BE$16</v>
      </c>
      <c r="BF2111" s="179" t="str">
        <f t="shared" si="3860"/>
        <v>BF$16</v>
      </c>
      <c r="BG2111" s="179" t="str">
        <f t="shared" si="3860"/>
        <v>BG$16</v>
      </c>
      <c r="BH2111" s="179" t="str">
        <f t="shared" si="3860"/>
        <v>BH$16</v>
      </c>
      <c r="BI2111" s="179" t="str">
        <f t="shared" si="3860"/>
        <v>BI$16</v>
      </c>
      <c r="BJ2111" s="179" t="str">
        <f t="shared" si="3860"/>
        <v>BJ$16</v>
      </c>
      <c r="BK2111" s="179" t="str">
        <f t="shared" si="3860"/>
        <v>BK$16</v>
      </c>
      <c r="BL2111" s="179" t="str">
        <f t="shared" si="3860"/>
        <v>BL$16</v>
      </c>
      <c r="BM2111" s="179" t="str">
        <f t="shared" si="3860"/>
        <v>BM$16</v>
      </c>
      <c r="BN2111" s="179" t="str">
        <f t="shared" si="3860"/>
        <v>BN$16</v>
      </c>
      <c r="BO2111" s="179" t="str">
        <f t="shared" si="3860"/>
        <v>BO$16</v>
      </c>
      <c r="BP2111" s="179" t="str">
        <f t="shared" si="3860"/>
        <v>BP$16</v>
      </c>
      <c r="BQ2111" s="179" t="str">
        <f t="shared" si="3860"/>
        <v>BQ$16</v>
      </c>
      <c r="BR2111" s="179" t="str">
        <f t="shared" si="3860"/>
        <v>BR$16</v>
      </c>
      <c r="BS2111" s="179" t="str">
        <f t="shared" si="3860"/>
        <v>BS$16</v>
      </c>
      <c r="BT2111" s="179" t="str">
        <f t="shared" si="3860"/>
        <v>BT$16</v>
      </c>
      <c r="BU2111" s="179" t="str">
        <f t="shared" si="3860"/>
        <v>BU$16</v>
      </c>
      <c r="BV2111" s="179" t="str">
        <f t="shared" si="3860"/>
        <v>BV$16</v>
      </c>
      <c r="BW2111" s="179" t="str">
        <f t="shared" si="3860"/>
        <v>BW$16</v>
      </c>
      <c r="BX2111" s="179" t="str">
        <f t="shared" si="3860"/>
        <v>BX$16</v>
      </c>
      <c r="BY2111" s="179" t="str">
        <f t="shared" si="3860"/>
        <v>BY$16</v>
      </c>
      <c r="BZ2111" s="179" t="str">
        <f t="shared" si="3860"/>
        <v>BZ$16</v>
      </c>
      <c r="CA2111" s="179" t="str">
        <f t="shared" si="3860"/>
        <v>CA$16</v>
      </c>
      <c r="CB2111" s="179" t="str">
        <f t="shared" si="3860"/>
        <v>CB$16</v>
      </c>
      <c r="CC2111" s="179" t="str">
        <f t="shared" si="3860"/>
        <v>CC$16</v>
      </c>
      <c r="CD2111" s="179" t="str">
        <f t="shared" si="3860"/>
        <v>CD$16</v>
      </c>
      <c r="CE2111" s="179" t="str">
        <f t="shared" ref="CE2111:CL2111" si="3861">CE2098</f>
        <v>CE$16</v>
      </c>
      <c r="CF2111" s="179" t="str">
        <f t="shared" si="3861"/>
        <v>CF$16</v>
      </c>
      <c r="CG2111" s="179" t="str">
        <f t="shared" si="3861"/>
        <v>CG$16</v>
      </c>
      <c r="CH2111" s="179" t="str">
        <f t="shared" si="3861"/>
        <v>CH$16</v>
      </c>
      <c r="CI2111" s="179" t="str">
        <f t="shared" si="3861"/>
        <v>CI$16</v>
      </c>
      <c r="CJ2111" s="179" t="str">
        <f t="shared" si="3861"/>
        <v>CJ$16</v>
      </c>
      <c r="CK2111" s="179" t="str">
        <f t="shared" si="3861"/>
        <v>CK$16</v>
      </c>
      <c r="CL2111" s="179" t="str">
        <f t="shared" si="3861"/>
        <v>CL$16</v>
      </c>
      <c r="CO2111" s="179" t="str">
        <f t="shared" ref="CO2111:DL2111" si="3862">CO2098</f>
        <v>CO$16</v>
      </c>
      <c r="CP2111" s="179" t="str">
        <f t="shared" si="3862"/>
        <v>CP$16</v>
      </c>
      <c r="CQ2111" s="179" t="str">
        <f t="shared" si="3862"/>
        <v>CQ$16</v>
      </c>
      <c r="CR2111" s="179" t="str">
        <f t="shared" si="3862"/>
        <v>CR$16</v>
      </c>
      <c r="CS2111" s="179" t="str">
        <f t="shared" si="3862"/>
        <v>CS$16</v>
      </c>
      <c r="CT2111" s="179" t="str">
        <f t="shared" si="3862"/>
        <v>CT$16</v>
      </c>
      <c r="CU2111" s="179" t="str">
        <f t="shared" si="3862"/>
        <v>CU$16</v>
      </c>
      <c r="CV2111" s="179" t="str">
        <f t="shared" si="3862"/>
        <v>CV$16</v>
      </c>
      <c r="CW2111" s="179" t="str">
        <f t="shared" si="3862"/>
        <v>CW$16</v>
      </c>
      <c r="CX2111" s="179" t="str">
        <f t="shared" si="3862"/>
        <v>CX$16</v>
      </c>
      <c r="CY2111" s="179" t="str">
        <f t="shared" si="3862"/>
        <v>CY$16</v>
      </c>
      <c r="CZ2111" s="179" t="str">
        <f t="shared" si="3862"/>
        <v>CZ$16</v>
      </c>
      <c r="DA2111" s="179" t="str">
        <f t="shared" si="3862"/>
        <v>DA$16</v>
      </c>
      <c r="DB2111" s="179" t="str">
        <f t="shared" si="3862"/>
        <v>DB$16</v>
      </c>
      <c r="DC2111" s="179" t="str">
        <f t="shared" si="3862"/>
        <v>DC$16</v>
      </c>
      <c r="DD2111" s="179" t="str">
        <f t="shared" si="3862"/>
        <v>DD$16</v>
      </c>
      <c r="DE2111" s="179" t="str">
        <f t="shared" si="3862"/>
        <v>DE$16</v>
      </c>
      <c r="DF2111" s="179" t="str">
        <f t="shared" si="3862"/>
        <v>DF$16</v>
      </c>
      <c r="DG2111" s="179" t="str">
        <f t="shared" si="3862"/>
        <v>DG$16</v>
      </c>
      <c r="DH2111" s="179" t="str">
        <f t="shared" si="3862"/>
        <v>DH$16</v>
      </c>
      <c r="DI2111" s="179" t="str">
        <f t="shared" si="3862"/>
        <v>DI$16</v>
      </c>
      <c r="DJ2111" s="179" t="str">
        <f t="shared" si="3862"/>
        <v>DJ$16</v>
      </c>
      <c r="DK2111" s="179" t="str">
        <f t="shared" si="3862"/>
        <v>DK$16</v>
      </c>
      <c r="DL2111" s="179" t="str">
        <f t="shared" si="3862"/>
        <v>DL$16</v>
      </c>
    </row>
    <row r="2112" spans="1:116" x14ac:dyDescent="0.4">
      <c r="B2112" t="s">
        <v>332</v>
      </c>
      <c r="D2112" t="s">
        <v>528</v>
      </c>
      <c r="E2112" s="8" t="str">
        <f t="shared" si="3858"/>
        <v>2112 FCCL-F</v>
      </c>
      <c r="G2112" s="136" t="str">
        <f>G2099</f>
        <v>Primary volume driver</v>
      </c>
      <c r="H2112" s="12"/>
      <c r="I2112" s="60"/>
      <c r="J2112" s="60"/>
      <c r="K2112" s="15"/>
      <c r="L2112" s="15"/>
      <c r="M2112" s="15"/>
      <c r="N2112" s="15"/>
      <c r="O2112" s="15"/>
      <c r="P2112" s="15"/>
      <c r="R2112" s="15"/>
      <c r="S2112" s="179" t="str">
        <f t="shared" ref="S2112:AX2112" si="3863">S2099</f>
        <v>S$17</v>
      </c>
      <c r="T2112" s="179" t="str">
        <f t="shared" si="3863"/>
        <v>T$17</v>
      </c>
      <c r="U2112" s="179" t="str">
        <f t="shared" si="3863"/>
        <v>U$17</v>
      </c>
      <c r="V2112" s="179" t="str">
        <f t="shared" si="3863"/>
        <v>V$17</v>
      </c>
      <c r="W2112" s="179" t="str">
        <f t="shared" si="3863"/>
        <v>W$17</v>
      </c>
      <c r="X2112" s="179" t="str">
        <f t="shared" si="3863"/>
        <v>X$17</v>
      </c>
      <c r="Y2112" s="179" t="str">
        <f t="shared" si="3863"/>
        <v>Y$17</v>
      </c>
      <c r="Z2112" s="179" t="str">
        <f t="shared" si="3863"/>
        <v>Z$17</v>
      </c>
      <c r="AA2112" s="179" t="str">
        <f t="shared" si="3863"/>
        <v>AA$17</v>
      </c>
      <c r="AB2112" s="179" t="str">
        <f t="shared" si="3863"/>
        <v>AB$17</v>
      </c>
      <c r="AC2112" s="179" t="str">
        <f t="shared" si="3863"/>
        <v>AC$17</v>
      </c>
      <c r="AD2112" s="179" t="str">
        <f t="shared" si="3863"/>
        <v>AD$17</v>
      </c>
      <c r="AE2112" s="179" t="str">
        <f t="shared" si="3863"/>
        <v>AE$17</v>
      </c>
      <c r="AF2112" s="179" t="str">
        <f t="shared" si="3863"/>
        <v>AF$17</v>
      </c>
      <c r="AG2112" s="179" t="str">
        <f t="shared" si="3863"/>
        <v>AG$17</v>
      </c>
      <c r="AH2112" s="179" t="str">
        <f t="shared" si="3863"/>
        <v>AH$17</v>
      </c>
      <c r="AI2112" s="179" t="str">
        <f t="shared" si="3863"/>
        <v>AI$17</v>
      </c>
      <c r="AJ2112" s="179" t="str">
        <f t="shared" si="3863"/>
        <v>AJ$17</v>
      </c>
      <c r="AK2112" s="179" t="str">
        <f t="shared" si="3863"/>
        <v>AK$17</v>
      </c>
      <c r="AL2112" s="179" t="str">
        <f t="shared" si="3863"/>
        <v>AL$17</v>
      </c>
      <c r="AM2112" s="179" t="str">
        <f t="shared" si="3863"/>
        <v>AM$17</v>
      </c>
      <c r="AN2112" s="179" t="str">
        <f t="shared" si="3863"/>
        <v>AN$17</v>
      </c>
      <c r="AO2112" s="179" t="str">
        <f t="shared" si="3863"/>
        <v>AO$17</v>
      </c>
      <c r="AP2112" s="179" t="str">
        <f t="shared" si="3863"/>
        <v>AP$17</v>
      </c>
      <c r="AQ2112" s="179" t="str">
        <f t="shared" si="3863"/>
        <v>AQ$17</v>
      </c>
      <c r="AR2112" s="179" t="str">
        <f t="shared" si="3863"/>
        <v>AR$17</v>
      </c>
      <c r="AS2112" s="179" t="str">
        <f t="shared" si="3863"/>
        <v>AS$17</v>
      </c>
      <c r="AT2112" s="179" t="str">
        <f t="shared" si="3863"/>
        <v>AT$17</v>
      </c>
      <c r="AU2112" s="179" t="str">
        <f t="shared" si="3863"/>
        <v>AU$17</v>
      </c>
      <c r="AV2112" s="179" t="str">
        <f t="shared" si="3863"/>
        <v>AV$17</v>
      </c>
      <c r="AW2112" s="179" t="str">
        <f t="shared" si="3863"/>
        <v>AW$17</v>
      </c>
      <c r="AX2112" s="179" t="str">
        <f t="shared" si="3863"/>
        <v>AX$17</v>
      </c>
      <c r="AY2112" s="179" t="str">
        <f t="shared" ref="AY2112:CD2112" si="3864">AY2099</f>
        <v>AY$17</v>
      </c>
      <c r="AZ2112" s="179" t="str">
        <f t="shared" si="3864"/>
        <v>AZ$17</v>
      </c>
      <c r="BA2112" s="179" t="str">
        <f t="shared" si="3864"/>
        <v>BA$17</v>
      </c>
      <c r="BB2112" s="179" t="str">
        <f t="shared" si="3864"/>
        <v>BB$17</v>
      </c>
      <c r="BC2112" s="179" t="str">
        <f t="shared" si="3864"/>
        <v>BC$17</v>
      </c>
      <c r="BD2112" s="179" t="str">
        <f t="shared" si="3864"/>
        <v>BD$17</v>
      </c>
      <c r="BE2112" s="179" t="str">
        <f t="shared" si="3864"/>
        <v>BE$17</v>
      </c>
      <c r="BF2112" s="179" t="str">
        <f t="shared" si="3864"/>
        <v>BF$17</v>
      </c>
      <c r="BG2112" s="179" t="str">
        <f t="shared" si="3864"/>
        <v>BG$17</v>
      </c>
      <c r="BH2112" s="179" t="str">
        <f t="shared" si="3864"/>
        <v>BH$17</v>
      </c>
      <c r="BI2112" s="179" t="str">
        <f t="shared" si="3864"/>
        <v>BI$17</v>
      </c>
      <c r="BJ2112" s="179" t="str">
        <f t="shared" si="3864"/>
        <v>BJ$17</v>
      </c>
      <c r="BK2112" s="179" t="str">
        <f t="shared" si="3864"/>
        <v>BK$17</v>
      </c>
      <c r="BL2112" s="179" t="str">
        <f t="shared" si="3864"/>
        <v>BL$17</v>
      </c>
      <c r="BM2112" s="179" t="str">
        <f t="shared" si="3864"/>
        <v>BM$17</v>
      </c>
      <c r="BN2112" s="179" t="str">
        <f t="shared" si="3864"/>
        <v>BN$17</v>
      </c>
      <c r="BO2112" s="179" t="str">
        <f t="shared" si="3864"/>
        <v>BO$17</v>
      </c>
      <c r="BP2112" s="179" t="str">
        <f t="shared" si="3864"/>
        <v>BP$17</v>
      </c>
      <c r="BQ2112" s="179" t="str">
        <f t="shared" si="3864"/>
        <v>BQ$17</v>
      </c>
      <c r="BR2112" s="179" t="str">
        <f t="shared" si="3864"/>
        <v>BR$17</v>
      </c>
      <c r="BS2112" s="179" t="str">
        <f t="shared" si="3864"/>
        <v>BS$17</v>
      </c>
      <c r="BT2112" s="179" t="str">
        <f t="shared" si="3864"/>
        <v>BT$17</v>
      </c>
      <c r="BU2112" s="179" t="str">
        <f t="shared" si="3864"/>
        <v>BU$17</v>
      </c>
      <c r="BV2112" s="179" t="str">
        <f t="shared" si="3864"/>
        <v>BV$17</v>
      </c>
      <c r="BW2112" s="179" t="str">
        <f t="shared" si="3864"/>
        <v>BW$17</v>
      </c>
      <c r="BX2112" s="179" t="str">
        <f t="shared" si="3864"/>
        <v>BX$17</v>
      </c>
      <c r="BY2112" s="179" t="str">
        <f t="shared" si="3864"/>
        <v>BY$17</v>
      </c>
      <c r="BZ2112" s="179" t="str">
        <f t="shared" si="3864"/>
        <v>BZ$17</v>
      </c>
      <c r="CA2112" s="179" t="str">
        <f t="shared" si="3864"/>
        <v>CA$17</v>
      </c>
      <c r="CB2112" s="179" t="str">
        <f t="shared" si="3864"/>
        <v>CB$17</v>
      </c>
      <c r="CC2112" s="179" t="str">
        <f t="shared" si="3864"/>
        <v>CC$17</v>
      </c>
      <c r="CD2112" s="179" t="str">
        <f t="shared" si="3864"/>
        <v>CD$17</v>
      </c>
      <c r="CE2112" s="179" t="str">
        <f t="shared" ref="CE2112:CL2112" si="3865">CE2099</f>
        <v>CE$17</v>
      </c>
      <c r="CF2112" s="179" t="str">
        <f t="shared" si="3865"/>
        <v>CF$17</v>
      </c>
      <c r="CG2112" s="179" t="str">
        <f t="shared" si="3865"/>
        <v>CG$17</v>
      </c>
      <c r="CH2112" s="179" t="str">
        <f t="shared" si="3865"/>
        <v>CH$17</v>
      </c>
      <c r="CI2112" s="179" t="str">
        <f t="shared" si="3865"/>
        <v>CI$17</v>
      </c>
      <c r="CJ2112" s="179" t="str">
        <f t="shared" si="3865"/>
        <v>CJ$17</v>
      </c>
      <c r="CK2112" s="179" t="str">
        <f t="shared" si="3865"/>
        <v>CK$17</v>
      </c>
      <c r="CL2112" s="179" t="str">
        <f t="shared" si="3865"/>
        <v>CL$17</v>
      </c>
      <c r="CN2112" s="60"/>
      <c r="CO2112" s="179" t="str">
        <f t="shared" ref="CO2112:DL2112" si="3866">CO2099</f>
        <v>CO$17</v>
      </c>
      <c r="CP2112" s="179" t="str">
        <f t="shared" si="3866"/>
        <v>CP$17</v>
      </c>
      <c r="CQ2112" s="179" t="str">
        <f t="shared" si="3866"/>
        <v>CQ$17</v>
      </c>
      <c r="CR2112" s="179" t="str">
        <f t="shared" si="3866"/>
        <v>CR$17</v>
      </c>
      <c r="CS2112" s="179" t="str">
        <f t="shared" si="3866"/>
        <v>CS$17</v>
      </c>
      <c r="CT2112" s="179" t="str">
        <f t="shared" si="3866"/>
        <v>CT$17</v>
      </c>
      <c r="CU2112" s="179" t="str">
        <f t="shared" si="3866"/>
        <v>CU$17</v>
      </c>
      <c r="CV2112" s="179" t="str">
        <f t="shared" si="3866"/>
        <v>CV$17</v>
      </c>
      <c r="CW2112" s="179" t="str">
        <f t="shared" si="3866"/>
        <v>CW$17</v>
      </c>
      <c r="CX2112" s="179" t="str">
        <f t="shared" si="3866"/>
        <v>CX$17</v>
      </c>
      <c r="CY2112" s="179" t="str">
        <f t="shared" si="3866"/>
        <v>CY$17</v>
      </c>
      <c r="CZ2112" s="179" t="str">
        <f t="shared" si="3866"/>
        <v>CZ$17</v>
      </c>
      <c r="DA2112" s="179" t="str">
        <f t="shared" si="3866"/>
        <v>DA$17</v>
      </c>
      <c r="DB2112" s="179" t="str">
        <f t="shared" si="3866"/>
        <v>DB$17</v>
      </c>
      <c r="DC2112" s="179" t="str">
        <f t="shared" si="3866"/>
        <v>DC$17</v>
      </c>
      <c r="DD2112" s="179" t="str">
        <f t="shared" si="3866"/>
        <v>DD$17</v>
      </c>
      <c r="DE2112" s="179" t="str">
        <f t="shared" si="3866"/>
        <v>DE$17</v>
      </c>
      <c r="DF2112" s="179" t="str">
        <f t="shared" si="3866"/>
        <v>DF$17</v>
      </c>
      <c r="DG2112" s="179" t="str">
        <f t="shared" si="3866"/>
        <v>DG$17</v>
      </c>
      <c r="DH2112" s="179" t="str">
        <f t="shared" si="3866"/>
        <v>DH$17</v>
      </c>
      <c r="DI2112" s="179" t="str">
        <f t="shared" si="3866"/>
        <v>DI$17</v>
      </c>
      <c r="DJ2112" s="179" t="str">
        <f t="shared" si="3866"/>
        <v>DJ$17</v>
      </c>
      <c r="DK2112" s="179" t="str">
        <f t="shared" si="3866"/>
        <v>DK$17</v>
      </c>
      <c r="DL2112" s="179" t="str">
        <f t="shared" si="3866"/>
        <v>DL$17</v>
      </c>
    </row>
    <row r="2113" spans="1:116" x14ac:dyDescent="0.4">
      <c r="B2113" t="s">
        <v>332</v>
      </c>
      <c r="D2113" t="s">
        <v>528</v>
      </c>
      <c r="E2113" s="8" t="str">
        <f t="shared" si="3858"/>
        <v>2113 FCCL-F</v>
      </c>
      <c r="G2113" s="191" t="str">
        <f>G2104</f>
        <v>Fixed constant current liability:</v>
      </c>
      <c r="H2113" s="12"/>
      <c r="I2113" s="60"/>
      <c r="J2113" s="60"/>
      <c r="K2113" s="15"/>
      <c r="L2113" s="15"/>
      <c r="M2113" s="15"/>
      <c r="N2113" s="15"/>
      <c r="O2113" s="15"/>
      <c r="P2113" s="15"/>
      <c r="R2113" s="15"/>
      <c r="S2113" s="179">
        <f t="shared" ref="S2113:AX2113" si="3867">S2100</f>
        <v>0</v>
      </c>
      <c r="T2113" s="179">
        <f t="shared" si="3867"/>
        <v>0</v>
      </c>
      <c r="U2113" s="179">
        <f t="shared" si="3867"/>
        <v>0</v>
      </c>
      <c r="V2113" s="179">
        <f t="shared" si="3867"/>
        <v>0</v>
      </c>
      <c r="W2113" s="179">
        <f t="shared" si="3867"/>
        <v>0</v>
      </c>
      <c r="X2113" s="179">
        <f t="shared" si="3867"/>
        <v>0</v>
      </c>
      <c r="Y2113" s="179">
        <f t="shared" si="3867"/>
        <v>0</v>
      </c>
      <c r="Z2113" s="179">
        <f t="shared" si="3867"/>
        <v>0</v>
      </c>
      <c r="AA2113" s="179">
        <f t="shared" si="3867"/>
        <v>0</v>
      </c>
      <c r="AB2113" s="179">
        <f t="shared" si="3867"/>
        <v>0</v>
      </c>
      <c r="AC2113" s="179">
        <f t="shared" si="3867"/>
        <v>0</v>
      </c>
      <c r="AD2113" s="179">
        <f t="shared" si="3867"/>
        <v>0</v>
      </c>
      <c r="AE2113" s="179">
        <f t="shared" si="3867"/>
        <v>0</v>
      </c>
      <c r="AF2113" s="179">
        <f t="shared" si="3867"/>
        <v>0</v>
      </c>
      <c r="AG2113" s="179">
        <f t="shared" si="3867"/>
        <v>0</v>
      </c>
      <c r="AH2113" s="179">
        <f t="shared" si="3867"/>
        <v>0</v>
      </c>
      <c r="AI2113" s="179">
        <f t="shared" si="3867"/>
        <v>0</v>
      </c>
      <c r="AJ2113" s="179">
        <f t="shared" si="3867"/>
        <v>0</v>
      </c>
      <c r="AK2113" s="179">
        <f t="shared" si="3867"/>
        <v>0</v>
      </c>
      <c r="AL2113" s="179">
        <f t="shared" si="3867"/>
        <v>0</v>
      </c>
      <c r="AM2113" s="179">
        <f t="shared" si="3867"/>
        <v>0</v>
      </c>
      <c r="AN2113" s="179">
        <f t="shared" si="3867"/>
        <v>0</v>
      </c>
      <c r="AO2113" s="179">
        <f t="shared" si="3867"/>
        <v>0</v>
      </c>
      <c r="AP2113" s="179">
        <f t="shared" si="3867"/>
        <v>0</v>
      </c>
      <c r="AQ2113" s="179">
        <f t="shared" si="3867"/>
        <v>0</v>
      </c>
      <c r="AR2113" s="179">
        <f t="shared" si="3867"/>
        <v>0</v>
      </c>
      <c r="AS2113" s="179">
        <f t="shared" si="3867"/>
        <v>0</v>
      </c>
      <c r="AT2113" s="179">
        <f t="shared" si="3867"/>
        <v>0</v>
      </c>
      <c r="AU2113" s="179">
        <f t="shared" si="3867"/>
        <v>0</v>
      </c>
      <c r="AV2113" s="179">
        <f t="shared" si="3867"/>
        <v>0</v>
      </c>
      <c r="AW2113" s="179">
        <f t="shared" si="3867"/>
        <v>0</v>
      </c>
      <c r="AX2113" s="179">
        <f t="shared" si="3867"/>
        <v>0</v>
      </c>
      <c r="AY2113" s="179">
        <f t="shared" ref="AY2113:CD2113" si="3868">AY2100</f>
        <v>0</v>
      </c>
      <c r="AZ2113" s="179">
        <f t="shared" si="3868"/>
        <v>0</v>
      </c>
      <c r="BA2113" s="179">
        <f t="shared" si="3868"/>
        <v>0</v>
      </c>
      <c r="BB2113" s="179">
        <f t="shared" si="3868"/>
        <v>0</v>
      </c>
      <c r="BC2113" s="179">
        <f t="shared" si="3868"/>
        <v>0</v>
      </c>
      <c r="BD2113" s="179">
        <f t="shared" si="3868"/>
        <v>0</v>
      </c>
      <c r="BE2113" s="179">
        <f t="shared" si="3868"/>
        <v>0</v>
      </c>
      <c r="BF2113" s="179">
        <f t="shared" si="3868"/>
        <v>0</v>
      </c>
      <c r="BG2113" s="179">
        <f t="shared" si="3868"/>
        <v>0</v>
      </c>
      <c r="BH2113" s="179">
        <f t="shared" si="3868"/>
        <v>0</v>
      </c>
      <c r="BI2113" s="179">
        <f t="shared" si="3868"/>
        <v>0</v>
      </c>
      <c r="BJ2113" s="179">
        <f t="shared" si="3868"/>
        <v>0</v>
      </c>
      <c r="BK2113" s="179">
        <f t="shared" si="3868"/>
        <v>0</v>
      </c>
      <c r="BL2113" s="179">
        <f t="shared" si="3868"/>
        <v>0</v>
      </c>
      <c r="BM2113" s="179">
        <f t="shared" si="3868"/>
        <v>0</v>
      </c>
      <c r="BN2113" s="179">
        <f t="shared" si="3868"/>
        <v>0</v>
      </c>
      <c r="BO2113" s="179">
        <f t="shared" si="3868"/>
        <v>0</v>
      </c>
      <c r="BP2113" s="179">
        <f t="shared" si="3868"/>
        <v>0</v>
      </c>
      <c r="BQ2113" s="179">
        <f t="shared" si="3868"/>
        <v>0</v>
      </c>
      <c r="BR2113" s="179">
        <f t="shared" si="3868"/>
        <v>0</v>
      </c>
      <c r="BS2113" s="179">
        <f t="shared" si="3868"/>
        <v>0</v>
      </c>
      <c r="BT2113" s="179">
        <f t="shared" si="3868"/>
        <v>0</v>
      </c>
      <c r="BU2113" s="179">
        <f t="shared" si="3868"/>
        <v>0</v>
      </c>
      <c r="BV2113" s="179">
        <f t="shared" si="3868"/>
        <v>0</v>
      </c>
      <c r="BW2113" s="179">
        <f t="shared" si="3868"/>
        <v>0</v>
      </c>
      <c r="BX2113" s="179">
        <f t="shared" si="3868"/>
        <v>0</v>
      </c>
      <c r="BY2113" s="179">
        <f t="shared" si="3868"/>
        <v>0</v>
      </c>
      <c r="BZ2113" s="179">
        <f t="shared" si="3868"/>
        <v>0</v>
      </c>
      <c r="CA2113" s="179">
        <f t="shared" si="3868"/>
        <v>0</v>
      </c>
      <c r="CB2113" s="179">
        <f t="shared" si="3868"/>
        <v>0</v>
      </c>
      <c r="CC2113" s="179">
        <f t="shared" si="3868"/>
        <v>0</v>
      </c>
      <c r="CD2113" s="179">
        <f t="shared" si="3868"/>
        <v>0</v>
      </c>
      <c r="CE2113" s="179">
        <f t="shared" ref="CE2113:CL2113" si="3869">CE2100</f>
        <v>0</v>
      </c>
      <c r="CF2113" s="179">
        <f t="shared" si="3869"/>
        <v>0</v>
      </c>
      <c r="CG2113" s="179">
        <f t="shared" si="3869"/>
        <v>0</v>
      </c>
      <c r="CH2113" s="179">
        <f t="shared" si="3869"/>
        <v>0</v>
      </c>
      <c r="CI2113" s="179">
        <f t="shared" si="3869"/>
        <v>0</v>
      </c>
      <c r="CJ2113" s="179">
        <f t="shared" si="3869"/>
        <v>0</v>
      </c>
      <c r="CK2113" s="179">
        <f t="shared" si="3869"/>
        <v>0</v>
      </c>
      <c r="CL2113" s="179">
        <f t="shared" si="3869"/>
        <v>0</v>
      </c>
      <c r="CN2113" s="60"/>
      <c r="CO2113" s="179">
        <f t="shared" ref="CO2113:DL2113" si="3870">CO2100</f>
        <v>0</v>
      </c>
      <c r="CP2113" s="179">
        <f t="shared" si="3870"/>
        <v>0</v>
      </c>
      <c r="CQ2113" s="179">
        <f t="shared" si="3870"/>
        <v>0</v>
      </c>
      <c r="CR2113" s="179">
        <f t="shared" si="3870"/>
        <v>0</v>
      </c>
      <c r="CS2113" s="179">
        <f t="shared" si="3870"/>
        <v>0</v>
      </c>
      <c r="CT2113" s="179">
        <f t="shared" si="3870"/>
        <v>0</v>
      </c>
      <c r="CU2113" s="179">
        <f t="shared" si="3870"/>
        <v>0</v>
      </c>
      <c r="CV2113" s="179">
        <f t="shared" si="3870"/>
        <v>0</v>
      </c>
      <c r="CW2113" s="179">
        <f t="shared" si="3870"/>
        <v>0</v>
      </c>
      <c r="CX2113" s="179">
        <f t="shared" si="3870"/>
        <v>0</v>
      </c>
      <c r="CY2113" s="179">
        <f t="shared" si="3870"/>
        <v>0</v>
      </c>
      <c r="CZ2113" s="179">
        <f t="shared" si="3870"/>
        <v>0</v>
      </c>
      <c r="DA2113" s="179">
        <f t="shared" si="3870"/>
        <v>0</v>
      </c>
      <c r="DB2113" s="179">
        <f t="shared" si="3870"/>
        <v>0</v>
      </c>
      <c r="DC2113" s="179">
        <f t="shared" si="3870"/>
        <v>0</v>
      </c>
      <c r="DD2113" s="179">
        <f t="shared" si="3870"/>
        <v>0</v>
      </c>
      <c r="DE2113" s="179">
        <f t="shared" si="3870"/>
        <v>0</v>
      </c>
      <c r="DF2113" s="179">
        <f t="shared" si="3870"/>
        <v>0</v>
      </c>
      <c r="DG2113" s="179">
        <f t="shared" si="3870"/>
        <v>0</v>
      </c>
      <c r="DH2113" s="179">
        <f t="shared" si="3870"/>
        <v>0</v>
      </c>
      <c r="DI2113" s="179">
        <f t="shared" si="3870"/>
        <v>0</v>
      </c>
      <c r="DJ2113" s="179">
        <f t="shared" si="3870"/>
        <v>0</v>
      </c>
      <c r="DK2113" s="179">
        <f t="shared" si="3870"/>
        <v>0</v>
      </c>
      <c r="DL2113" s="179">
        <f t="shared" si="3870"/>
        <v>0</v>
      </c>
    </row>
    <row r="2114" spans="1:116" x14ac:dyDescent="0.4">
      <c r="B2114" t="s">
        <v>332</v>
      </c>
      <c r="D2114" t="s">
        <v>528</v>
      </c>
      <c r="E2114" s="8" t="str">
        <f t="shared" si="3858"/>
        <v>2114 FCCL-F</v>
      </c>
      <c r="G2114" s="241" t="str">
        <f>IFERROR(SUBSTITUTE(TRIM(MID(G2104, SEARCH("-", G2104) + 1, LEN(G2104))),":",""),"no unit")</f>
        <v>no unit</v>
      </c>
      <c r="H2114" s="12"/>
      <c r="I2114" s="60"/>
      <c r="J2114" s="60"/>
      <c r="K2114" s="15"/>
      <c r="L2114" s="15"/>
      <c r="M2114" s="15"/>
      <c r="N2114" s="15"/>
      <c r="O2114" s="15"/>
      <c r="P2114" s="15"/>
      <c r="R2114" s="15"/>
      <c r="S2114" s="179"/>
      <c r="T2114" s="179"/>
      <c r="U2114" s="179"/>
      <c r="V2114" s="179"/>
      <c r="W2114" s="179"/>
      <c r="X2114" s="179"/>
      <c r="Y2114" s="179"/>
      <c r="Z2114" s="179"/>
      <c r="AA2114" s="179"/>
      <c r="AB2114" s="179"/>
      <c r="AC2114" s="179"/>
      <c r="AD2114" s="179"/>
      <c r="AE2114" s="179"/>
      <c r="AF2114" s="179"/>
      <c r="AG2114" s="179"/>
      <c r="AH2114" s="179"/>
      <c r="AI2114" s="179"/>
      <c r="AJ2114" s="179"/>
      <c r="AK2114" s="179"/>
      <c r="AL2114" s="179"/>
      <c r="AM2114" s="179"/>
      <c r="AN2114" s="179"/>
      <c r="AO2114" s="179"/>
      <c r="AP2114" s="179"/>
      <c r="AQ2114" s="179"/>
      <c r="AR2114" s="179"/>
      <c r="AS2114" s="179"/>
      <c r="AT2114" s="179"/>
      <c r="AU2114" s="179"/>
      <c r="AV2114" s="179"/>
      <c r="AW2114" s="179"/>
      <c r="AX2114" s="179"/>
      <c r="AY2114" s="179"/>
      <c r="AZ2114" s="179"/>
      <c r="BA2114" s="179"/>
      <c r="BB2114" s="179"/>
      <c r="BC2114" s="179"/>
      <c r="BD2114" s="179"/>
      <c r="BE2114" s="179"/>
      <c r="BF2114" s="179"/>
      <c r="BG2114" s="179"/>
      <c r="BH2114" s="179"/>
      <c r="BI2114" s="179"/>
      <c r="BJ2114" s="179"/>
      <c r="BK2114" s="179"/>
      <c r="BL2114" s="179"/>
      <c r="BM2114" s="179"/>
      <c r="BN2114" s="179"/>
      <c r="BO2114" s="179"/>
      <c r="BP2114" s="179"/>
      <c r="BQ2114" s="179"/>
      <c r="BR2114" s="179"/>
      <c r="BS2114" s="179"/>
      <c r="BT2114" s="179"/>
      <c r="BU2114" s="179"/>
      <c r="BV2114" s="179"/>
      <c r="BW2114" s="179"/>
      <c r="BX2114" s="179"/>
      <c r="BY2114" s="179"/>
      <c r="BZ2114" s="179"/>
      <c r="CA2114" s="179"/>
      <c r="CB2114" s="179"/>
      <c r="CC2114" s="179"/>
      <c r="CD2114" s="179"/>
      <c r="CE2114" s="179"/>
      <c r="CF2114" s="179"/>
      <c r="CG2114" s="179"/>
      <c r="CH2114" s="179"/>
      <c r="CI2114" s="179"/>
      <c r="CJ2114" s="179"/>
      <c r="CK2114" s="179"/>
      <c r="CL2114" s="179"/>
      <c r="CN2114" s="60"/>
      <c r="CO2114" s="179"/>
      <c r="CP2114" s="179"/>
      <c r="CQ2114" s="179"/>
      <c r="CR2114" s="179"/>
      <c r="CS2114" s="179"/>
      <c r="CT2114" s="179"/>
      <c r="CU2114" s="179"/>
      <c r="CV2114" s="179"/>
      <c r="CW2114" s="179"/>
      <c r="CX2114" s="179"/>
      <c r="CY2114" s="179"/>
      <c r="CZ2114" s="179"/>
      <c r="DA2114" s="179"/>
      <c r="DB2114" s="179"/>
      <c r="DC2114" s="179"/>
      <c r="DD2114" s="179"/>
      <c r="DE2114" s="179"/>
      <c r="DF2114" s="179"/>
      <c r="DG2114" s="179"/>
      <c r="DH2114" s="179"/>
      <c r="DI2114" s="179"/>
      <c r="DJ2114" s="179"/>
      <c r="DK2114" s="179"/>
      <c r="DL2114" s="179"/>
    </row>
    <row r="2115" spans="1:116" x14ac:dyDescent="0.4">
      <c r="B2115" t="s">
        <v>332</v>
      </c>
      <c r="D2115" t="s">
        <v>528</v>
      </c>
      <c r="E2115" s="8" t="str">
        <f t="shared" si="3858"/>
        <v>2115 FCCL-F</v>
      </c>
      <c r="G2115" s="136" t="str">
        <f>G2102</f>
        <v>Secondary revenue driver</v>
      </c>
      <c r="H2115" s="12"/>
      <c r="I2115" s="60"/>
      <c r="J2115" s="60"/>
      <c r="K2115" s="15"/>
      <c r="L2115" s="15"/>
      <c r="M2115" s="15"/>
      <c r="N2115" s="15"/>
      <c r="O2115" s="15"/>
      <c r="P2115" s="15"/>
      <c r="R2115" s="15"/>
      <c r="S2115" s="4" t="str">
        <f t="shared" ref="S2115:AX2115" si="3871">ADDRESS(ROW(S2105),COLUMN(S2105),2)</f>
        <v>S$2105</v>
      </c>
      <c r="T2115" s="4" t="str">
        <f t="shared" si="3871"/>
        <v>T$2105</v>
      </c>
      <c r="U2115" s="4" t="str">
        <f t="shared" si="3871"/>
        <v>U$2105</v>
      </c>
      <c r="V2115" s="4" t="str">
        <f t="shared" si="3871"/>
        <v>V$2105</v>
      </c>
      <c r="W2115" s="4" t="str">
        <f t="shared" si="3871"/>
        <v>W$2105</v>
      </c>
      <c r="X2115" s="4" t="str">
        <f t="shared" si="3871"/>
        <v>X$2105</v>
      </c>
      <c r="Y2115" s="4" t="str">
        <f t="shared" si="3871"/>
        <v>Y$2105</v>
      </c>
      <c r="Z2115" s="4" t="str">
        <f t="shared" si="3871"/>
        <v>Z$2105</v>
      </c>
      <c r="AA2115" s="4" t="str">
        <f t="shared" si="3871"/>
        <v>AA$2105</v>
      </c>
      <c r="AB2115" s="4" t="str">
        <f t="shared" si="3871"/>
        <v>AB$2105</v>
      </c>
      <c r="AC2115" s="4" t="str">
        <f t="shared" si="3871"/>
        <v>AC$2105</v>
      </c>
      <c r="AD2115" s="4" t="str">
        <f t="shared" si="3871"/>
        <v>AD$2105</v>
      </c>
      <c r="AE2115" s="4" t="str">
        <f t="shared" si="3871"/>
        <v>AE$2105</v>
      </c>
      <c r="AF2115" s="4" t="str">
        <f t="shared" si="3871"/>
        <v>AF$2105</v>
      </c>
      <c r="AG2115" s="4" t="str">
        <f t="shared" si="3871"/>
        <v>AG$2105</v>
      </c>
      <c r="AH2115" s="4" t="str">
        <f t="shared" si="3871"/>
        <v>AH$2105</v>
      </c>
      <c r="AI2115" s="4" t="str">
        <f t="shared" si="3871"/>
        <v>AI$2105</v>
      </c>
      <c r="AJ2115" s="4" t="str">
        <f t="shared" si="3871"/>
        <v>AJ$2105</v>
      </c>
      <c r="AK2115" s="4" t="str">
        <f t="shared" si="3871"/>
        <v>AK$2105</v>
      </c>
      <c r="AL2115" s="4" t="str">
        <f t="shared" si="3871"/>
        <v>AL$2105</v>
      </c>
      <c r="AM2115" s="4" t="str">
        <f t="shared" si="3871"/>
        <v>AM$2105</v>
      </c>
      <c r="AN2115" s="4" t="str">
        <f t="shared" si="3871"/>
        <v>AN$2105</v>
      </c>
      <c r="AO2115" s="4" t="str">
        <f t="shared" si="3871"/>
        <v>AO$2105</v>
      </c>
      <c r="AP2115" s="4" t="str">
        <f t="shared" si="3871"/>
        <v>AP$2105</v>
      </c>
      <c r="AQ2115" s="4" t="str">
        <f t="shared" si="3871"/>
        <v>AQ$2105</v>
      </c>
      <c r="AR2115" s="4" t="str">
        <f t="shared" si="3871"/>
        <v>AR$2105</v>
      </c>
      <c r="AS2115" s="4" t="str">
        <f t="shared" si="3871"/>
        <v>AS$2105</v>
      </c>
      <c r="AT2115" s="4" t="str">
        <f t="shared" si="3871"/>
        <v>AT$2105</v>
      </c>
      <c r="AU2115" s="4" t="str">
        <f t="shared" si="3871"/>
        <v>AU$2105</v>
      </c>
      <c r="AV2115" s="4" t="str">
        <f t="shared" si="3871"/>
        <v>AV$2105</v>
      </c>
      <c r="AW2115" s="4" t="str">
        <f t="shared" si="3871"/>
        <v>AW$2105</v>
      </c>
      <c r="AX2115" s="4" t="str">
        <f t="shared" si="3871"/>
        <v>AX$2105</v>
      </c>
      <c r="AY2115" s="4" t="str">
        <f t="shared" ref="AY2115:CD2115" si="3872">ADDRESS(ROW(AY2105),COLUMN(AY2105),2)</f>
        <v>AY$2105</v>
      </c>
      <c r="AZ2115" s="4" t="str">
        <f t="shared" si="3872"/>
        <v>AZ$2105</v>
      </c>
      <c r="BA2115" s="4" t="str">
        <f t="shared" si="3872"/>
        <v>BA$2105</v>
      </c>
      <c r="BB2115" s="4" t="str">
        <f t="shared" si="3872"/>
        <v>BB$2105</v>
      </c>
      <c r="BC2115" s="4" t="str">
        <f t="shared" si="3872"/>
        <v>BC$2105</v>
      </c>
      <c r="BD2115" s="4" t="str">
        <f t="shared" si="3872"/>
        <v>BD$2105</v>
      </c>
      <c r="BE2115" s="4" t="str">
        <f t="shared" si="3872"/>
        <v>BE$2105</v>
      </c>
      <c r="BF2115" s="4" t="str">
        <f t="shared" si="3872"/>
        <v>BF$2105</v>
      </c>
      <c r="BG2115" s="4" t="str">
        <f t="shared" si="3872"/>
        <v>BG$2105</v>
      </c>
      <c r="BH2115" s="4" t="str">
        <f t="shared" si="3872"/>
        <v>BH$2105</v>
      </c>
      <c r="BI2115" s="4" t="str">
        <f t="shared" si="3872"/>
        <v>BI$2105</v>
      </c>
      <c r="BJ2115" s="4" t="str">
        <f t="shared" si="3872"/>
        <v>BJ$2105</v>
      </c>
      <c r="BK2115" s="4" t="str">
        <f t="shared" si="3872"/>
        <v>BK$2105</v>
      </c>
      <c r="BL2115" s="4" t="str">
        <f t="shared" si="3872"/>
        <v>BL$2105</v>
      </c>
      <c r="BM2115" s="4" t="str">
        <f t="shared" si="3872"/>
        <v>BM$2105</v>
      </c>
      <c r="BN2115" s="4" t="str">
        <f t="shared" si="3872"/>
        <v>BN$2105</v>
      </c>
      <c r="BO2115" s="4" t="str">
        <f t="shared" si="3872"/>
        <v>BO$2105</v>
      </c>
      <c r="BP2115" s="4" t="str">
        <f t="shared" si="3872"/>
        <v>BP$2105</v>
      </c>
      <c r="BQ2115" s="4" t="str">
        <f t="shared" si="3872"/>
        <v>BQ$2105</v>
      </c>
      <c r="BR2115" s="4" t="str">
        <f t="shared" si="3872"/>
        <v>BR$2105</v>
      </c>
      <c r="BS2115" s="4" t="str">
        <f t="shared" si="3872"/>
        <v>BS$2105</v>
      </c>
      <c r="BT2115" s="4" t="str">
        <f t="shared" si="3872"/>
        <v>BT$2105</v>
      </c>
      <c r="BU2115" s="4" t="str">
        <f t="shared" si="3872"/>
        <v>BU$2105</v>
      </c>
      <c r="BV2115" s="4" t="str">
        <f t="shared" si="3872"/>
        <v>BV$2105</v>
      </c>
      <c r="BW2115" s="4" t="str">
        <f t="shared" si="3872"/>
        <v>BW$2105</v>
      </c>
      <c r="BX2115" s="4" t="str">
        <f t="shared" si="3872"/>
        <v>BX$2105</v>
      </c>
      <c r="BY2115" s="4" t="str">
        <f t="shared" si="3872"/>
        <v>BY$2105</v>
      </c>
      <c r="BZ2115" s="4" t="str">
        <f t="shared" si="3872"/>
        <v>BZ$2105</v>
      </c>
      <c r="CA2115" s="4" t="str">
        <f t="shared" si="3872"/>
        <v>CA$2105</v>
      </c>
      <c r="CB2115" s="4" t="str">
        <f t="shared" si="3872"/>
        <v>CB$2105</v>
      </c>
      <c r="CC2115" s="4" t="str">
        <f t="shared" si="3872"/>
        <v>CC$2105</v>
      </c>
      <c r="CD2115" s="4" t="str">
        <f t="shared" si="3872"/>
        <v>CD$2105</v>
      </c>
      <c r="CE2115" s="4" t="str">
        <f t="shared" ref="CE2115:CL2115" si="3873">ADDRESS(ROW(CE2105),COLUMN(CE2105),2)</f>
        <v>CE$2105</v>
      </c>
      <c r="CF2115" s="4" t="str">
        <f t="shared" si="3873"/>
        <v>CF$2105</v>
      </c>
      <c r="CG2115" s="4" t="str">
        <f t="shared" si="3873"/>
        <v>CG$2105</v>
      </c>
      <c r="CH2115" s="4" t="str">
        <f t="shared" si="3873"/>
        <v>CH$2105</v>
      </c>
      <c r="CI2115" s="4" t="str">
        <f t="shared" si="3873"/>
        <v>CI$2105</v>
      </c>
      <c r="CJ2115" s="4" t="str">
        <f t="shared" si="3873"/>
        <v>CJ$2105</v>
      </c>
      <c r="CK2115" s="4" t="str">
        <f t="shared" si="3873"/>
        <v>CK$2105</v>
      </c>
      <c r="CL2115" s="4" t="str">
        <f t="shared" si="3873"/>
        <v>CL$2105</v>
      </c>
      <c r="CN2115" s="60"/>
      <c r="CO2115" s="4" t="str">
        <f t="shared" ref="CO2115:DL2115" si="3874">ADDRESS(ROW(CO2105),COLUMN(CO2105),2)</f>
        <v>CO$2105</v>
      </c>
      <c r="CP2115" s="4" t="str">
        <f t="shared" si="3874"/>
        <v>CP$2105</v>
      </c>
      <c r="CQ2115" s="4" t="str">
        <f t="shared" si="3874"/>
        <v>CQ$2105</v>
      </c>
      <c r="CR2115" s="4" t="str">
        <f t="shared" si="3874"/>
        <v>CR$2105</v>
      </c>
      <c r="CS2115" s="4" t="str">
        <f t="shared" si="3874"/>
        <v>CS$2105</v>
      </c>
      <c r="CT2115" s="4" t="str">
        <f t="shared" si="3874"/>
        <v>CT$2105</v>
      </c>
      <c r="CU2115" s="4" t="str">
        <f t="shared" si="3874"/>
        <v>CU$2105</v>
      </c>
      <c r="CV2115" s="4" t="str">
        <f t="shared" si="3874"/>
        <v>CV$2105</v>
      </c>
      <c r="CW2115" s="4" t="str">
        <f t="shared" si="3874"/>
        <v>CW$2105</v>
      </c>
      <c r="CX2115" s="4" t="str">
        <f t="shared" si="3874"/>
        <v>CX$2105</v>
      </c>
      <c r="CY2115" s="4" t="str">
        <f t="shared" si="3874"/>
        <v>CY$2105</v>
      </c>
      <c r="CZ2115" s="4" t="str">
        <f t="shared" si="3874"/>
        <v>CZ$2105</v>
      </c>
      <c r="DA2115" s="4" t="str">
        <f t="shared" si="3874"/>
        <v>DA$2105</v>
      </c>
      <c r="DB2115" s="4" t="str">
        <f t="shared" si="3874"/>
        <v>DB$2105</v>
      </c>
      <c r="DC2115" s="4" t="str">
        <f t="shared" si="3874"/>
        <v>DC$2105</v>
      </c>
      <c r="DD2115" s="4" t="str">
        <f t="shared" si="3874"/>
        <v>DD$2105</v>
      </c>
      <c r="DE2115" s="4" t="str">
        <f t="shared" si="3874"/>
        <v>DE$2105</v>
      </c>
      <c r="DF2115" s="4" t="str">
        <f t="shared" si="3874"/>
        <v>DF$2105</v>
      </c>
      <c r="DG2115" s="4" t="str">
        <f t="shared" si="3874"/>
        <v>DG$2105</v>
      </c>
      <c r="DH2115" s="4" t="str">
        <f t="shared" si="3874"/>
        <v>DH$2105</v>
      </c>
      <c r="DI2115" s="4" t="str">
        <f t="shared" si="3874"/>
        <v>DI$2105</v>
      </c>
      <c r="DJ2115" s="4" t="str">
        <f t="shared" si="3874"/>
        <v>DJ$2105</v>
      </c>
      <c r="DK2115" s="4" t="str">
        <f t="shared" si="3874"/>
        <v>DK$2105</v>
      </c>
      <c r="DL2115" s="4" t="str">
        <f t="shared" si="3874"/>
        <v>DL$2105</v>
      </c>
    </row>
    <row r="2116" spans="1:116" x14ac:dyDescent="0.4">
      <c r="B2116" t="s">
        <v>332</v>
      </c>
      <c r="D2116" t="s">
        <v>528</v>
      </c>
      <c r="E2116" s="8" t="str">
        <f t="shared" si="3858"/>
        <v>2116 FCCL-F</v>
      </c>
      <c r="G2116" s="136" t="str">
        <f>G2103</f>
        <v>Secondary volume driver</v>
      </c>
      <c r="H2116" s="12"/>
      <c r="I2116" s="60"/>
      <c r="J2116" s="60"/>
      <c r="K2116" s="15"/>
      <c r="L2116" s="15"/>
      <c r="M2116" s="15"/>
      <c r="N2116" s="15"/>
      <c r="O2116" s="15"/>
      <c r="P2116" s="15"/>
      <c r="R2116" s="15"/>
      <c r="S2116" s="179" t="str">
        <f t="shared" ref="S2116:AX2116" si="3875">S2103</f>
        <v>S$19</v>
      </c>
      <c r="T2116" s="179" t="str">
        <f t="shared" si="3875"/>
        <v>T$19</v>
      </c>
      <c r="U2116" s="179" t="str">
        <f t="shared" si="3875"/>
        <v>U$19</v>
      </c>
      <c r="V2116" s="179" t="str">
        <f t="shared" si="3875"/>
        <v>V$19</v>
      </c>
      <c r="W2116" s="179" t="str">
        <f t="shared" si="3875"/>
        <v>W$19</v>
      </c>
      <c r="X2116" s="179" t="str">
        <f t="shared" si="3875"/>
        <v>X$19</v>
      </c>
      <c r="Y2116" s="179" t="str">
        <f t="shared" si="3875"/>
        <v>Y$19</v>
      </c>
      <c r="Z2116" s="179" t="str">
        <f t="shared" si="3875"/>
        <v>Z$19</v>
      </c>
      <c r="AA2116" s="179" t="str">
        <f t="shared" si="3875"/>
        <v>AA$19</v>
      </c>
      <c r="AB2116" s="179" t="str">
        <f t="shared" si="3875"/>
        <v>AB$19</v>
      </c>
      <c r="AC2116" s="179" t="str">
        <f t="shared" si="3875"/>
        <v>AC$19</v>
      </c>
      <c r="AD2116" s="179" t="str">
        <f t="shared" si="3875"/>
        <v>AD$19</v>
      </c>
      <c r="AE2116" s="179" t="str">
        <f t="shared" si="3875"/>
        <v>AE$19</v>
      </c>
      <c r="AF2116" s="179" t="str">
        <f t="shared" si="3875"/>
        <v>AF$19</v>
      </c>
      <c r="AG2116" s="179" t="str">
        <f t="shared" si="3875"/>
        <v>AG$19</v>
      </c>
      <c r="AH2116" s="179" t="str">
        <f t="shared" si="3875"/>
        <v>AH$19</v>
      </c>
      <c r="AI2116" s="179" t="str">
        <f t="shared" si="3875"/>
        <v>AI$19</v>
      </c>
      <c r="AJ2116" s="179" t="str">
        <f t="shared" si="3875"/>
        <v>AJ$19</v>
      </c>
      <c r="AK2116" s="179" t="str">
        <f t="shared" si="3875"/>
        <v>AK$19</v>
      </c>
      <c r="AL2116" s="179" t="str">
        <f t="shared" si="3875"/>
        <v>AL$19</v>
      </c>
      <c r="AM2116" s="179" t="str">
        <f t="shared" si="3875"/>
        <v>AM$19</v>
      </c>
      <c r="AN2116" s="179" t="str">
        <f t="shared" si="3875"/>
        <v>AN$19</v>
      </c>
      <c r="AO2116" s="179" t="str">
        <f t="shared" si="3875"/>
        <v>AO$19</v>
      </c>
      <c r="AP2116" s="179" t="str">
        <f t="shared" si="3875"/>
        <v>AP$19</v>
      </c>
      <c r="AQ2116" s="179" t="str">
        <f t="shared" si="3875"/>
        <v>AQ$19</v>
      </c>
      <c r="AR2116" s="179" t="str">
        <f t="shared" si="3875"/>
        <v>AR$19</v>
      </c>
      <c r="AS2116" s="179" t="str">
        <f t="shared" si="3875"/>
        <v>AS$19</v>
      </c>
      <c r="AT2116" s="179" t="str">
        <f t="shared" si="3875"/>
        <v>AT$19</v>
      </c>
      <c r="AU2116" s="179" t="str">
        <f t="shared" si="3875"/>
        <v>AU$19</v>
      </c>
      <c r="AV2116" s="179" t="str">
        <f t="shared" si="3875"/>
        <v>AV$19</v>
      </c>
      <c r="AW2116" s="179" t="str">
        <f t="shared" si="3875"/>
        <v>AW$19</v>
      </c>
      <c r="AX2116" s="179" t="str">
        <f t="shared" si="3875"/>
        <v>AX$19</v>
      </c>
      <c r="AY2116" s="179" t="str">
        <f t="shared" ref="AY2116:CD2116" si="3876">AY2103</f>
        <v>AY$19</v>
      </c>
      <c r="AZ2116" s="179" t="str">
        <f t="shared" si="3876"/>
        <v>AZ$19</v>
      </c>
      <c r="BA2116" s="179" t="str">
        <f t="shared" si="3876"/>
        <v>BA$19</v>
      </c>
      <c r="BB2116" s="179" t="str">
        <f t="shared" si="3876"/>
        <v>BB$19</v>
      </c>
      <c r="BC2116" s="179" t="str">
        <f t="shared" si="3876"/>
        <v>BC$19</v>
      </c>
      <c r="BD2116" s="179" t="str">
        <f t="shared" si="3876"/>
        <v>BD$19</v>
      </c>
      <c r="BE2116" s="179" t="str">
        <f t="shared" si="3876"/>
        <v>BE$19</v>
      </c>
      <c r="BF2116" s="179" t="str">
        <f t="shared" si="3876"/>
        <v>BF$19</v>
      </c>
      <c r="BG2116" s="179" t="str">
        <f t="shared" si="3876"/>
        <v>BG$19</v>
      </c>
      <c r="BH2116" s="179" t="str">
        <f t="shared" si="3876"/>
        <v>BH$19</v>
      </c>
      <c r="BI2116" s="179" t="str">
        <f t="shared" si="3876"/>
        <v>BI$19</v>
      </c>
      <c r="BJ2116" s="179" t="str">
        <f t="shared" si="3876"/>
        <v>BJ$19</v>
      </c>
      <c r="BK2116" s="179" t="str">
        <f t="shared" si="3876"/>
        <v>BK$19</v>
      </c>
      <c r="BL2116" s="179" t="str">
        <f t="shared" si="3876"/>
        <v>BL$19</v>
      </c>
      <c r="BM2116" s="179" t="str">
        <f t="shared" si="3876"/>
        <v>BM$19</v>
      </c>
      <c r="BN2116" s="179" t="str">
        <f t="shared" si="3876"/>
        <v>BN$19</v>
      </c>
      <c r="BO2116" s="179" t="str">
        <f t="shared" si="3876"/>
        <v>BO$19</v>
      </c>
      <c r="BP2116" s="179" t="str">
        <f t="shared" si="3876"/>
        <v>BP$19</v>
      </c>
      <c r="BQ2116" s="179" t="str">
        <f t="shared" si="3876"/>
        <v>BQ$19</v>
      </c>
      <c r="BR2116" s="179" t="str">
        <f t="shared" si="3876"/>
        <v>BR$19</v>
      </c>
      <c r="BS2116" s="179" t="str">
        <f t="shared" si="3876"/>
        <v>BS$19</v>
      </c>
      <c r="BT2116" s="179" t="str">
        <f t="shared" si="3876"/>
        <v>BT$19</v>
      </c>
      <c r="BU2116" s="179" t="str">
        <f t="shared" si="3876"/>
        <v>BU$19</v>
      </c>
      <c r="BV2116" s="179" t="str">
        <f t="shared" si="3876"/>
        <v>BV$19</v>
      </c>
      <c r="BW2116" s="179" t="str">
        <f t="shared" si="3876"/>
        <v>BW$19</v>
      </c>
      <c r="BX2116" s="179" t="str">
        <f t="shared" si="3876"/>
        <v>BX$19</v>
      </c>
      <c r="BY2116" s="179" t="str">
        <f t="shared" si="3876"/>
        <v>BY$19</v>
      </c>
      <c r="BZ2116" s="179" t="str">
        <f t="shared" si="3876"/>
        <v>BZ$19</v>
      </c>
      <c r="CA2116" s="179" t="str">
        <f t="shared" si="3876"/>
        <v>CA$19</v>
      </c>
      <c r="CB2116" s="179" t="str">
        <f t="shared" si="3876"/>
        <v>CB$19</v>
      </c>
      <c r="CC2116" s="179" t="str">
        <f t="shared" si="3876"/>
        <v>CC$19</v>
      </c>
      <c r="CD2116" s="179" t="str">
        <f t="shared" si="3876"/>
        <v>CD$19</v>
      </c>
      <c r="CE2116" s="179" t="str">
        <f t="shared" ref="CE2116:CL2116" si="3877">CE2103</f>
        <v>CE$19</v>
      </c>
      <c r="CF2116" s="179" t="str">
        <f t="shared" si="3877"/>
        <v>CF$19</v>
      </c>
      <c r="CG2116" s="179" t="str">
        <f t="shared" si="3877"/>
        <v>CG$19</v>
      </c>
      <c r="CH2116" s="179" t="str">
        <f t="shared" si="3877"/>
        <v>CH$19</v>
      </c>
      <c r="CI2116" s="179" t="str">
        <f t="shared" si="3877"/>
        <v>CI$19</v>
      </c>
      <c r="CJ2116" s="179" t="str">
        <f t="shared" si="3877"/>
        <v>CJ$19</v>
      </c>
      <c r="CK2116" s="179" t="str">
        <f t="shared" si="3877"/>
        <v>CK$19</v>
      </c>
      <c r="CL2116" s="179" t="str">
        <f t="shared" si="3877"/>
        <v>CL$19</v>
      </c>
      <c r="CN2116" s="60"/>
      <c r="CO2116" s="179" t="str">
        <f t="shared" ref="CO2116:DL2116" si="3878">CO2103</f>
        <v>CO$19</v>
      </c>
      <c r="CP2116" s="179" t="str">
        <f t="shared" si="3878"/>
        <v>CP$19</v>
      </c>
      <c r="CQ2116" s="179" t="str">
        <f t="shared" si="3878"/>
        <v>CQ$19</v>
      </c>
      <c r="CR2116" s="179" t="str">
        <f t="shared" si="3878"/>
        <v>CR$19</v>
      </c>
      <c r="CS2116" s="179" t="str">
        <f t="shared" si="3878"/>
        <v>CS$19</v>
      </c>
      <c r="CT2116" s="179" t="str">
        <f t="shared" si="3878"/>
        <v>CT$19</v>
      </c>
      <c r="CU2116" s="179" t="str">
        <f t="shared" si="3878"/>
        <v>CU$19</v>
      </c>
      <c r="CV2116" s="179" t="str">
        <f t="shared" si="3878"/>
        <v>CV$19</v>
      </c>
      <c r="CW2116" s="179" t="str">
        <f t="shared" si="3878"/>
        <v>CW$19</v>
      </c>
      <c r="CX2116" s="179" t="str">
        <f t="shared" si="3878"/>
        <v>CX$19</v>
      </c>
      <c r="CY2116" s="179" t="str">
        <f t="shared" si="3878"/>
        <v>CY$19</v>
      </c>
      <c r="CZ2116" s="179" t="str">
        <f t="shared" si="3878"/>
        <v>CZ$19</v>
      </c>
      <c r="DA2116" s="179" t="str">
        <f t="shared" si="3878"/>
        <v>DA$19</v>
      </c>
      <c r="DB2116" s="179" t="str">
        <f t="shared" si="3878"/>
        <v>DB$19</v>
      </c>
      <c r="DC2116" s="179" t="str">
        <f t="shared" si="3878"/>
        <v>DC$19</v>
      </c>
      <c r="DD2116" s="179" t="str">
        <f t="shared" si="3878"/>
        <v>DD$19</v>
      </c>
      <c r="DE2116" s="179" t="str">
        <f t="shared" si="3878"/>
        <v>DE$19</v>
      </c>
      <c r="DF2116" s="179" t="str">
        <f t="shared" si="3878"/>
        <v>DF$19</v>
      </c>
      <c r="DG2116" s="179" t="str">
        <f t="shared" si="3878"/>
        <v>DG$19</v>
      </c>
      <c r="DH2116" s="179" t="str">
        <f t="shared" si="3878"/>
        <v>DH$19</v>
      </c>
      <c r="DI2116" s="179" t="str">
        <f t="shared" si="3878"/>
        <v>DI$19</v>
      </c>
      <c r="DJ2116" s="179" t="str">
        <f t="shared" si="3878"/>
        <v>DJ$19</v>
      </c>
      <c r="DK2116" s="179" t="str">
        <f t="shared" si="3878"/>
        <v>DK$19</v>
      </c>
      <c r="DL2116" s="179" t="str">
        <f t="shared" si="3878"/>
        <v>DL$19</v>
      </c>
    </row>
    <row r="2117" spans="1:116" x14ac:dyDescent="0.4">
      <c r="E2117" s="8"/>
      <c r="G2117" s="136"/>
      <c r="H2117" s="12"/>
      <c r="I2117" s="60"/>
      <c r="J2117" s="60"/>
      <c r="K2117" s="15"/>
      <c r="L2117" s="15"/>
      <c r="M2117" s="15"/>
      <c r="N2117" s="15"/>
      <c r="O2117" s="15"/>
      <c r="P2117" s="15"/>
      <c r="R2117" s="15"/>
      <c r="S2117" s="179"/>
      <c r="T2117" s="179"/>
      <c r="U2117" s="179"/>
      <c r="V2117" s="179"/>
      <c r="W2117" s="179"/>
      <c r="X2117" s="179"/>
      <c r="Y2117" s="179"/>
      <c r="Z2117" s="179"/>
      <c r="AA2117" s="179"/>
      <c r="AB2117" s="179"/>
      <c r="AC2117" s="179"/>
      <c r="AD2117" s="179"/>
      <c r="AE2117" s="179"/>
      <c r="AF2117" s="179"/>
      <c r="AG2117" s="179"/>
      <c r="AH2117" s="179"/>
      <c r="AI2117" s="179"/>
      <c r="AJ2117" s="179"/>
      <c r="AK2117" s="179"/>
      <c r="AL2117" s="179"/>
      <c r="AM2117" s="179"/>
      <c r="AN2117" s="179"/>
      <c r="AO2117" s="179"/>
      <c r="AP2117" s="179"/>
      <c r="AQ2117" s="179"/>
      <c r="AR2117" s="179"/>
      <c r="AS2117" s="179"/>
      <c r="AT2117" s="179"/>
      <c r="AU2117" s="179"/>
      <c r="AV2117" s="179"/>
      <c r="AW2117" s="179"/>
      <c r="AX2117" s="179"/>
      <c r="AY2117" s="179"/>
      <c r="AZ2117" s="179"/>
      <c r="BA2117" s="179"/>
      <c r="BB2117" s="179"/>
      <c r="BC2117" s="179"/>
      <c r="BD2117" s="179"/>
      <c r="BE2117" s="179"/>
      <c r="BF2117" s="179"/>
      <c r="BG2117" s="179"/>
      <c r="BH2117" s="179"/>
      <c r="BI2117" s="179"/>
      <c r="BJ2117" s="179"/>
      <c r="BK2117" s="179"/>
      <c r="BL2117" s="179"/>
      <c r="BM2117" s="179"/>
      <c r="BN2117" s="179"/>
      <c r="BO2117" s="179"/>
      <c r="BP2117" s="179"/>
      <c r="BQ2117" s="179"/>
      <c r="BR2117" s="179"/>
      <c r="BS2117" s="179"/>
      <c r="BT2117" s="179"/>
      <c r="BU2117" s="179"/>
      <c r="BV2117" s="179"/>
      <c r="BW2117" s="179"/>
      <c r="BX2117" s="179"/>
      <c r="BY2117" s="179"/>
      <c r="BZ2117" s="179"/>
      <c r="CA2117" s="179"/>
      <c r="CB2117" s="179"/>
      <c r="CC2117" s="179"/>
      <c r="CD2117" s="179"/>
      <c r="CE2117" s="179"/>
      <c r="CF2117" s="179"/>
      <c r="CG2117" s="179"/>
      <c r="CH2117" s="179"/>
      <c r="CI2117" s="179"/>
      <c r="CJ2117" s="179"/>
      <c r="CK2117" s="179"/>
      <c r="CL2117" s="179"/>
      <c r="CN2117" s="60"/>
      <c r="CO2117" s="179"/>
      <c r="CP2117" s="179"/>
      <c r="CQ2117" s="179"/>
      <c r="CR2117" s="179"/>
      <c r="CS2117" s="179"/>
      <c r="CT2117" s="179"/>
      <c r="CU2117" s="179"/>
      <c r="CV2117" s="179"/>
      <c r="CW2117" s="179"/>
      <c r="CX2117" s="179"/>
      <c r="CY2117" s="179"/>
      <c r="CZ2117" s="179"/>
      <c r="DA2117" s="179"/>
      <c r="DB2117" s="179"/>
      <c r="DC2117" s="179"/>
      <c r="DD2117" s="179"/>
      <c r="DE2117" s="179"/>
      <c r="DF2117" s="179"/>
      <c r="DG2117" s="179"/>
      <c r="DH2117" s="179"/>
      <c r="DI2117" s="179"/>
      <c r="DJ2117" s="179"/>
      <c r="DK2117" s="179"/>
      <c r="DL2117" s="179"/>
    </row>
    <row r="2118" spans="1:116" x14ac:dyDescent="0.4">
      <c r="A2118" s="174"/>
      <c r="E2118" s="8"/>
      <c r="G2118" s="175" t="s">
        <v>490</v>
      </c>
      <c r="H2118" s="174"/>
      <c r="I2118" s="176"/>
      <c r="J2118" s="176"/>
      <c r="K2118" s="197"/>
      <c r="L2118" s="197"/>
      <c r="M2118" s="197"/>
      <c r="N2118" s="197"/>
      <c r="O2118" s="197"/>
      <c r="P2118" s="197"/>
      <c r="R2118" s="198"/>
      <c r="S2118" s="174"/>
      <c r="T2118" s="174"/>
      <c r="U2118" s="174"/>
      <c r="V2118" s="174"/>
      <c r="W2118" s="174"/>
      <c r="X2118" s="174"/>
      <c r="Y2118" s="174"/>
      <c r="Z2118" s="174"/>
      <c r="AA2118" s="174"/>
      <c r="AB2118" s="174"/>
      <c r="AC2118" s="174"/>
      <c r="AD2118" s="174"/>
      <c r="AE2118" s="174"/>
      <c r="AF2118" s="174"/>
      <c r="AG2118" s="174"/>
      <c r="AH2118" s="174"/>
      <c r="AI2118" s="174"/>
      <c r="AJ2118" s="174"/>
      <c r="AK2118" s="174"/>
      <c r="AL2118" s="174"/>
      <c r="AM2118" s="174"/>
      <c r="AN2118" s="174"/>
      <c r="AO2118" s="174"/>
      <c r="AP2118" s="174"/>
      <c r="AQ2118" s="174"/>
      <c r="AR2118" s="174"/>
      <c r="AS2118" s="174"/>
      <c r="AT2118" s="174"/>
      <c r="AU2118" s="174"/>
      <c r="AV2118" s="174"/>
      <c r="AW2118" s="174"/>
      <c r="AX2118" s="174"/>
      <c r="AY2118" s="174"/>
      <c r="AZ2118" s="174"/>
      <c r="BA2118" s="174"/>
      <c r="BB2118" s="174"/>
      <c r="BC2118" s="174"/>
      <c r="BD2118" s="174"/>
      <c r="BE2118" s="174"/>
      <c r="BF2118" s="174"/>
      <c r="BG2118" s="174"/>
      <c r="BH2118" s="174"/>
      <c r="BI2118" s="174"/>
      <c r="BJ2118" s="174"/>
      <c r="BK2118" s="174"/>
      <c r="BL2118" s="174"/>
      <c r="BM2118" s="174"/>
      <c r="BN2118" s="174"/>
      <c r="BO2118" s="174"/>
      <c r="BP2118" s="174"/>
      <c r="BQ2118" s="174"/>
      <c r="BR2118" s="174"/>
      <c r="BS2118" s="174"/>
      <c r="BT2118" s="174"/>
      <c r="BU2118" s="174"/>
      <c r="BV2118" s="174"/>
      <c r="BW2118" s="174"/>
      <c r="BX2118" s="174"/>
      <c r="BY2118" s="174"/>
      <c r="BZ2118" s="174"/>
      <c r="CA2118" s="174"/>
      <c r="CB2118" s="174"/>
      <c r="CC2118" s="174"/>
      <c r="CD2118" s="174"/>
      <c r="CE2118" s="174"/>
      <c r="CF2118" s="174"/>
      <c r="CG2118" s="174"/>
      <c r="CH2118" s="174"/>
      <c r="CI2118" s="174"/>
      <c r="CJ2118" s="174"/>
      <c r="CK2118" s="174"/>
      <c r="CL2118" s="174"/>
      <c r="CN2118" s="176"/>
      <c r="CO2118" s="174"/>
      <c r="CP2118" s="174"/>
      <c r="CQ2118" s="174"/>
      <c r="CR2118" s="174"/>
      <c r="CS2118" s="174"/>
      <c r="CT2118" s="174"/>
      <c r="CU2118" s="174"/>
      <c r="CV2118" s="174"/>
      <c r="CW2118" s="174"/>
      <c r="CX2118" s="174"/>
      <c r="CY2118" s="174"/>
      <c r="CZ2118" s="174"/>
      <c r="DA2118" s="174"/>
      <c r="DB2118" s="174"/>
      <c r="DC2118" s="174"/>
      <c r="DD2118" s="174"/>
      <c r="DE2118" s="174"/>
      <c r="DF2118" s="174"/>
      <c r="DG2118" s="174"/>
      <c r="DH2118" s="174"/>
      <c r="DI2118" s="174"/>
      <c r="DJ2118" s="174"/>
      <c r="DK2118" s="174"/>
      <c r="DL2118" s="174"/>
    </row>
    <row r="2119" spans="1:116" x14ac:dyDescent="0.4">
      <c r="A2119" s="174"/>
      <c r="E2119" s="8"/>
      <c r="G2119" s="175" t="s">
        <v>492</v>
      </c>
      <c r="H2119" s="174"/>
      <c r="I2119" s="176"/>
      <c r="J2119" s="176"/>
      <c r="K2119" s="197"/>
      <c r="L2119" s="197"/>
      <c r="M2119" s="197"/>
      <c r="N2119" s="197"/>
      <c r="O2119" s="197"/>
      <c r="P2119" s="197"/>
      <c r="R2119" s="198"/>
      <c r="S2119" s="174"/>
      <c r="T2119" s="174"/>
      <c r="U2119" s="174"/>
      <c r="V2119" s="174"/>
      <c r="W2119" s="174"/>
      <c r="X2119" s="174"/>
      <c r="Y2119" s="174"/>
      <c r="Z2119" s="174"/>
      <c r="AA2119" s="174"/>
      <c r="AB2119" s="174"/>
      <c r="AC2119" s="174"/>
      <c r="AD2119" s="174"/>
      <c r="AE2119" s="174"/>
      <c r="AF2119" s="174"/>
      <c r="AG2119" s="174"/>
      <c r="AH2119" s="174"/>
      <c r="AI2119" s="174"/>
      <c r="AJ2119" s="174"/>
      <c r="AK2119" s="174"/>
      <c r="AL2119" s="174"/>
      <c r="AM2119" s="174"/>
      <c r="AN2119" s="174"/>
      <c r="AO2119" s="174"/>
      <c r="AP2119" s="174"/>
      <c r="AQ2119" s="174"/>
      <c r="AR2119" s="174"/>
      <c r="AS2119" s="174"/>
      <c r="AT2119" s="174"/>
      <c r="AU2119" s="174"/>
      <c r="AV2119" s="174"/>
      <c r="AW2119" s="174"/>
      <c r="AX2119" s="174"/>
      <c r="AY2119" s="174"/>
      <c r="AZ2119" s="174"/>
      <c r="BA2119" s="174"/>
      <c r="BB2119" s="174"/>
      <c r="BC2119" s="174"/>
      <c r="BD2119" s="174"/>
      <c r="BE2119" s="174"/>
      <c r="BF2119" s="174"/>
      <c r="BG2119" s="174"/>
      <c r="BH2119" s="174"/>
      <c r="BI2119" s="174"/>
      <c r="BJ2119" s="174"/>
      <c r="BK2119" s="174"/>
      <c r="BL2119" s="174"/>
      <c r="BM2119" s="174"/>
      <c r="BN2119" s="174"/>
      <c r="BO2119" s="174"/>
      <c r="BP2119" s="174"/>
      <c r="BQ2119" s="174"/>
      <c r="BR2119" s="174"/>
      <c r="BS2119" s="174"/>
      <c r="BT2119" s="174"/>
      <c r="BU2119" s="174"/>
      <c r="BV2119" s="174"/>
      <c r="BW2119" s="174"/>
      <c r="BX2119" s="174"/>
      <c r="BY2119" s="174"/>
      <c r="BZ2119" s="174"/>
      <c r="CA2119" s="174"/>
      <c r="CB2119" s="174"/>
      <c r="CC2119" s="174"/>
      <c r="CD2119" s="174"/>
      <c r="CE2119" s="174"/>
      <c r="CF2119" s="174"/>
      <c r="CG2119" s="174"/>
      <c r="CH2119" s="174"/>
      <c r="CI2119" s="174"/>
      <c r="CJ2119" s="174"/>
      <c r="CK2119" s="174"/>
      <c r="CL2119" s="174"/>
      <c r="CN2119" s="176"/>
      <c r="CO2119" s="174"/>
      <c r="CP2119" s="174"/>
      <c r="CQ2119" s="174"/>
      <c r="CR2119" s="174"/>
      <c r="CS2119" s="174"/>
      <c r="CT2119" s="174"/>
      <c r="CU2119" s="174"/>
      <c r="CV2119" s="174"/>
      <c r="CW2119" s="174"/>
      <c r="CX2119" s="174"/>
      <c r="CY2119" s="174"/>
      <c r="CZ2119" s="174"/>
      <c r="DA2119" s="174"/>
      <c r="DB2119" s="174"/>
      <c r="DC2119" s="174"/>
      <c r="DD2119" s="174"/>
      <c r="DE2119" s="174"/>
      <c r="DF2119" s="174"/>
      <c r="DG2119" s="174"/>
      <c r="DH2119" s="174"/>
      <c r="DI2119" s="174"/>
      <c r="DJ2119" s="174"/>
      <c r="DK2119" s="174"/>
      <c r="DL2119" s="174"/>
    </row>
    <row r="2120" spans="1:116" x14ac:dyDescent="0.4">
      <c r="A2120" s="174"/>
      <c r="E2120" s="8"/>
      <c r="G2120" s="175" t="s">
        <v>461</v>
      </c>
      <c r="H2120" s="174"/>
      <c r="I2120" s="176"/>
      <c r="J2120" s="176"/>
      <c r="K2120" s="197"/>
      <c r="L2120" s="197"/>
      <c r="M2120" s="197"/>
      <c r="N2120" s="197"/>
      <c r="O2120" s="197"/>
      <c r="P2120" s="197"/>
      <c r="R2120" s="198"/>
      <c r="S2120" s="199" t="str">
        <f t="shared" ref="S2120:AX2120" si="3879">S$20</f>
        <v>S$16</v>
      </c>
      <c r="T2120" s="199" t="str">
        <f t="shared" si="3879"/>
        <v>T$16</v>
      </c>
      <c r="U2120" s="199" t="str">
        <f t="shared" si="3879"/>
        <v>U$16</v>
      </c>
      <c r="V2120" s="199" t="str">
        <f t="shared" si="3879"/>
        <v>V$16</v>
      </c>
      <c r="W2120" s="199" t="str">
        <f t="shared" si="3879"/>
        <v>W$16</v>
      </c>
      <c r="X2120" s="199" t="str">
        <f t="shared" si="3879"/>
        <v>X$16</v>
      </c>
      <c r="Y2120" s="199" t="str">
        <f t="shared" si="3879"/>
        <v>Y$16</v>
      </c>
      <c r="Z2120" s="199" t="str">
        <f t="shared" si="3879"/>
        <v>Z$16</v>
      </c>
      <c r="AA2120" s="199" t="str">
        <f t="shared" si="3879"/>
        <v>AA$16</v>
      </c>
      <c r="AB2120" s="199" t="str">
        <f t="shared" si="3879"/>
        <v>AB$16</v>
      </c>
      <c r="AC2120" s="199" t="str">
        <f t="shared" si="3879"/>
        <v>AC$16</v>
      </c>
      <c r="AD2120" s="199" t="str">
        <f t="shared" si="3879"/>
        <v>AD$16</v>
      </c>
      <c r="AE2120" s="199" t="str">
        <f t="shared" si="3879"/>
        <v>AE$16</v>
      </c>
      <c r="AF2120" s="199" t="str">
        <f t="shared" si="3879"/>
        <v>AF$16</v>
      </c>
      <c r="AG2120" s="199" t="str">
        <f t="shared" si="3879"/>
        <v>AG$16</v>
      </c>
      <c r="AH2120" s="199" t="str">
        <f t="shared" si="3879"/>
        <v>AH$16</v>
      </c>
      <c r="AI2120" s="199" t="str">
        <f t="shared" si="3879"/>
        <v>AI$16</v>
      </c>
      <c r="AJ2120" s="199" t="str">
        <f t="shared" si="3879"/>
        <v>AJ$16</v>
      </c>
      <c r="AK2120" s="199" t="str">
        <f t="shared" si="3879"/>
        <v>AK$16</v>
      </c>
      <c r="AL2120" s="199" t="str">
        <f t="shared" si="3879"/>
        <v>AL$16</v>
      </c>
      <c r="AM2120" s="199" t="str">
        <f t="shared" si="3879"/>
        <v>AM$16</v>
      </c>
      <c r="AN2120" s="199" t="str">
        <f t="shared" si="3879"/>
        <v>AN$16</v>
      </c>
      <c r="AO2120" s="199" t="str">
        <f t="shared" si="3879"/>
        <v>AO$16</v>
      </c>
      <c r="AP2120" s="199" t="str">
        <f t="shared" si="3879"/>
        <v>AP$16</v>
      </c>
      <c r="AQ2120" s="199" t="str">
        <f t="shared" si="3879"/>
        <v>AQ$16</v>
      </c>
      <c r="AR2120" s="199" t="str">
        <f t="shared" si="3879"/>
        <v>AR$16</v>
      </c>
      <c r="AS2120" s="199" t="str">
        <f t="shared" si="3879"/>
        <v>AS$16</v>
      </c>
      <c r="AT2120" s="199" t="str">
        <f t="shared" si="3879"/>
        <v>AT$16</v>
      </c>
      <c r="AU2120" s="199" t="str">
        <f t="shared" si="3879"/>
        <v>AU$16</v>
      </c>
      <c r="AV2120" s="199" t="str">
        <f t="shared" si="3879"/>
        <v>AV$16</v>
      </c>
      <c r="AW2120" s="199" t="str">
        <f t="shared" si="3879"/>
        <v>AW$16</v>
      </c>
      <c r="AX2120" s="199" t="str">
        <f t="shared" si="3879"/>
        <v>AX$16</v>
      </c>
      <c r="AY2120" s="199" t="str">
        <f t="shared" ref="AY2120:CD2120" si="3880">AY$20</f>
        <v>AY$16</v>
      </c>
      <c r="AZ2120" s="199" t="str">
        <f t="shared" si="3880"/>
        <v>AZ$16</v>
      </c>
      <c r="BA2120" s="199" t="str">
        <f t="shared" si="3880"/>
        <v>BA$16</v>
      </c>
      <c r="BB2120" s="199" t="str">
        <f t="shared" si="3880"/>
        <v>BB$16</v>
      </c>
      <c r="BC2120" s="199" t="str">
        <f t="shared" si="3880"/>
        <v>BC$16</v>
      </c>
      <c r="BD2120" s="199" t="str">
        <f t="shared" si="3880"/>
        <v>BD$16</v>
      </c>
      <c r="BE2120" s="199" t="str">
        <f t="shared" si="3880"/>
        <v>BE$16</v>
      </c>
      <c r="BF2120" s="199" t="str">
        <f t="shared" si="3880"/>
        <v>BF$16</v>
      </c>
      <c r="BG2120" s="199" t="str">
        <f t="shared" si="3880"/>
        <v>BG$16</v>
      </c>
      <c r="BH2120" s="199" t="str">
        <f t="shared" si="3880"/>
        <v>BH$16</v>
      </c>
      <c r="BI2120" s="199" t="str">
        <f t="shared" si="3880"/>
        <v>BI$16</v>
      </c>
      <c r="BJ2120" s="199" t="str">
        <f t="shared" si="3880"/>
        <v>BJ$16</v>
      </c>
      <c r="BK2120" s="199" t="str">
        <f t="shared" si="3880"/>
        <v>BK$16</v>
      </c>
      <c r="BL2120" s="199" t="str">
        <f t="shared" si="3880"/>
        <v>BL$16</v>
      </c>
      <c r="BM2120" s="199" t="str">
        <f t="shared" si="3880"/>
        <v>BM$16</v>
      </c>
      <c r="BN2120" s="199" t="str">
        <f t="shared" si="3880"/>
        <v>BN$16</v>
      </c>
      <c r="BO2120" s="199" t="str">
        <f t="shared" si="3880"/>
        <v>BO$16</v>
      </c>
      <c r="BP2120" s="199" t="str">
        <f t="shared" si="3880"/>
        <v>BP$16</v>
      </c>
      <c r="BQ2120" s="199" t="str">
        <f t="shared" si="3880"/>
        <v>BQ$16</v>
      </c>
      <c r="BR2120" s="199" t="str">
        <f t="shared" si="3880"/>
        <v>BR$16</v>
      </c>
      <c r="BS2120" s="199" t="str">
        <f t="shared" si="3880"/>
        <v>BS$16</v>
      </c>
      <c r="BT2120" s="199" t="str">
        <f t="shared" si="3880"/>
        <v>BT$16</v>
      </c>
      <c r="BU2120" s="199" t="str">
        <f t="shared" si="3880"/>
        <v>BU$16</v>
      </c>
      <c r="BV2120" s="199" t="str">
        <f t="shared" si="3880"/>
        <v>BV$16</v>
      </c>
      <c r="BW2120" s="199" t="str">
        <f t="shared" si="3880"/>
        <v>BW$16</v>
      </c>
      <c r="BX2120" s="199" t="str">
        <f t="shared" si="3880"/>
        <v>BX$16</v>
      </c>
      <c r="BY2120" s="199" t="str">
        <f t="shared" si="3880"/>
        <v>BY$16</v>
      </c>
      <c r="BZ2120" s="199" t="str">
        <f t="shared" si="3880"/>
        <v>BZ$16</v>
      </c>
      <c r="CA2120" s="199" t="str">
        <f t="shared" si="3880"/>
        <v>CA$16</v>
      </c>
      <c r="CB2120" s="199" t="str">
        <f t="shared" si="3880"/>
        <v>CB$16</v>
      </c>
      <c r="CC2120" s="199" t="str">
        <f t="shared" si="3880"/>
        <v>CC$16</v>
      </c>
      <c r="CD2120" s="199" t="str">
        <f t="shared" si="3880"/>
        <v>CD$16</v>
      </c>
      <c r="CE2120" s="199" t="str">
        <f t="shared" ref="CE2120:CL2120" si="3881">CE$20</f>
        <v>CE$16</v>
      </c>
      <c r="CF2120" s="199" t="str">
        <f t="shared" si="3881"/>
        <v>CF$16</v>
      </c>
      <c r="CG2120" s="199" t="str">
        <f t="shared" si="3881"/>
        <v>CG$16</v>
      </c>
      <c r="CH2120" s="199" t="str">
        <f t="shared" si="3881"/>
        <v>CH$16</v>
      </c>
      <c r="CI2120" s="199" t="str">
        <f t="shared" si="3881"/>
        <v>CI$16</v>
      </c>
      <c r="CJ2120" s="199" t="str">
        <f t="shared" si="3881"/>
        <v>CJ$16</v>
      </c>
      <c r="CK2120" s="199" t="str">
        <f t="shared" si="3881"/>
        <v>CK$16</v>
      </c>
      <c r="CL2120" s="199" t="str">
        <f t="shared" si="3881"/>
        <v>CL$16</v>
      </c>
      <c r="CN2120" s="176"/>
      <c r="CO2120" s="199" t="str">
        <f t="shared" ref="CO2120:DL2120" si="3882">CO$20</f>
        <v>CO$16</v>
      </c>
      <c r="CP2120" s="199" t="str">
        <f t="shared" si="3882"/>
        <v>CP$16</v>
      </c>
      <c r="CQ2120" s="199" t="str">
        <f t="shared" si="3882"/>
        <v>CQ$16</v>
      </c>
      <c r="CR2120" s="199" t="str">
        <f t="shared" si="3882"/>
        <v>CR$16</v>
      </c>
      <c r="CS2120" s="199" t="str">
        <f t="shared" si="3882"/>
        <v>CS$16</v>
      </c>
      <c r="CT2120" s="199" t="str">
        <f t="shared" si="3882"/>
        <v>CT$16</v>
      </c>
      <c r="CU2120" s="199" t="str">
        <f t="shared" si="3882"/>
        <v>CU$16</v>
      </c>
      <c r="CV2120" s="199" t="str">
        <f t="shared" si="3882"/>
        <v>CV$16</v>
      </c>
      <c r="CW2120" s="199" t="str">
        <f t="shared" si="3882"/>
        <v>CW$16</v>
      </c>
      <c r="CX2120" s="199" t="str">
        <f t="shared" si="3882"/>
        <v>CX$16</v>
      </c>
      <c r="CY2120" s="199" t="str">
        <f t="shared" si="3882"/>
        <v>CY$16</v>
      </c>
      <c r="CZ2120" s="199" t="str">
        <f t="shared" si="3882"/>
        <v>CZ$16</v>
      </c>
      <c r="DA2120" s="199" t="str">
        <f t="shared" si="3882"/>
        <v>DA$16</v>
      </c>
      <c r="DB2120" s="199" t="str">
        <f t="shared" si="3882"/>
        <v>DB$16</v>
      </c>
      <c r="DC2120" s="199" t="str">
        <f t="shared" si="3882"/>
        <v>DC$16</v>
      </c>
      <c r="DD2120" s="199" t="str">
        <f t="shared" si="3882"/>
        <v>DD$16</v>
      </c>
      <c r="DE2120" s="199" t="str">
        <f t="shared" si="3882"/>
        <v>DE$16</v>
      </c>
      <c r="DF2120" s="199" t="str">
        <f t="shared" si="3882"/>
        <v>DF$16</v>
      </c>
      <c r="DG2120" s="199" t="str">
        <f t="shared" si="3882"/>
        <v>DG$16</v>
      </c>
      <c r="DH2120" s="199" t="str">
        <f t="shared" si="3882"/>
        <v>DH$16</v>
      </c>
      <c r="DI2120" s="199" t="str">
        <f t="shared" si="3882"/>
        <v>DI$16</v>
      </c>
      <c r="DJ2120" s="199" t="str">
        <f t="shared" si="3882"/>
        <v>DJ$16</v>
      </c>
      <c r="DK2120" s="199" t="str">
        <f t="shared" si="3882"/>
        <v>DK$16</v>
      </c>
      <c r="DL2120" s="199" t="str">
        <f t="shared" si="3882"/>
        <v>DL$16</v>
      </c>
    </row>
    <row r="2121" spans="1:116" x14ac:dyDescent="0.4">
      <c r="A2121" s="174"/>
      <c r="E2121" s="8"/>
      <c r="G2121" s="175" t="s">
        <v>462</v>
      </c>
      <c r="H2121" s="200"/>
      <c r="I2121" s="201"/>
      <c r="J2121" s="201"/>
      <c r="K2121" s="202"/>
      <c r="L2121" s="202"/>
      <c r="M2121" s="202"/>
      <c r="N2121" s="202"/>
      <c r="O2121" s="202"/>
      <c r="P2121" s="202"/>
      <c r="R2121" s="202"/>
      <c r="S2121" s="199" t="str">
        <f t="shared" ref="S2121:AX2121" si="3883">S$21</f>
        <v>S$17</v>
      </c>
      <c r="T2121" s="199" t="str">
        <f t="shared" si="3883"/>
        <v>T$17</v>
      </c>
      <c r="U2121" s="199" t="str">
        <f t="shared" si="3883"/>
        <v>U$17</v>
      </c>
      <c r="V2121" s="199" t="str">
        <f t="shared" si="3883"/>
        <v>V$17</v>
      </c>
      <c r="W2121" s="199" t="str">
        <f t="shared" si="3883"/>
        <v>W$17</v>
      </c>
      <c r="X2121" s="199" t="str">
        <f t="shared" si="3883"/>
        <v>X$17</v>
      </c>
      <c r="Y2121" s="199" t="str">
        <f t="shared" si="3883"/>
        <v>Y$17</v>
      </c>
      <c r="Z2121" s="199" t="str">
        <f t="shared" si="3883"/>
        <v>Z$17</v>
      </c>
      <c r="AA2121" s="199" t="str">
        <f t="shared" si="3883"/>
        <v>AA$17</v>
      </c>
      <c r="AB2121" s="199" t="str">
        <f t="shared" si="3883"/>
        <v>AB$17</v>
      </c>
      <c r="AC2121" s="199" t="str">
        <f t="shared" si="3883"/>
        <v>AC$17</v>
      </c>
      <c r="AD2121" s="199" t="str">
        <f t="shared" si="3883"/>
        <v>AD$17</v>
      </c>
      <c r="AE2121" s="199" t="str">
        <f t="shared" si="3883"/>
        <v>AE$17</v>
      </c>
      <c r="AF2121" s="199" t="str">
        <f t="shared" si="3883"/>
        <v>AF$17</v>
      </c>
      <c r="AG2121" s="199" t="str">
        <f t="shared" si="3883"/>
        <v>AG$17</v>
      </c>
      <c r="AH2121" s="199" t="str">
        <f t="shared" si="3883"/>
        <v>AH$17</v>
      </c>
      <c r="AI2121" s="199" t="str">
        <f t="shared" si="3883"/>
        <v>AI$17</v>
      </c>
      <c r="AJ2121" s="199" t="str">
        <f t="shared" si="3883"/>
        <v>AJ$17</v>
      </c>
      <c r="AK2121" s="199" t="str">
        <f t="shared" si="3883"/>
        <v>AK$17</v>
      </c>
      <c r="AL2121" s="199" t="str">
        <f t="shared" si="3883"/>
        <v>AL$17</v>
      </c>
      <c r="AM2121" s="199" t="str">
        <f t="shared" si="3883"/>
        <v>AM$17</v>
      </c>
      <c r="AN2121" s="199" t="str">
        <f t="shared" si="3883"/>
        <v>AN$17</v>
      </c>
      <c r="AO2121" s="199" t="str">
        <f t="shared" si="3883"/>
        <v>AO$17</v>
      </c>
      <c r="AP2121" s="199" t="str">
        <f t="shared" si="3883"/>
        <v>AP$17</v>
      </c>
      <c r="AQ2121" s="199" t="str">
        <f t="shared" si="3883"/>
        <v>AQ$17</v>
      </c>
      <c r="AR2121" s="199" t="str">
        <f t="shared" si="3883"/>
        <v>AR$17</v>
      </c>
      <c r="AS2121" s="199" t="str">
        <f t="shared" si="3883"/>
        <v>AS$17</v>
      </c>
      <c r="AT2121" s="199" t="str">
        <f t="shared" si="3883"/>
        <v>AT$17</v>
      </c>
      <c r="AU2121" s="199" t="str">
        <f t="shared" si="3883"/>
        <v>AU$17</v>
      </c>
      <c r="AV2121" s="199" t="str">
        <f t="shared" si="3883"/>
        <v>AV$17</v>
      </c>
      <c r="AW2121" s="199" t="str">
        <f t="shared" si="3883"/>
        <v>AW$17</v>
      </c>
      <c r="AX2121" s="199" t="str">
        <f t="shared" si="3883"/>
        <v>AX$17</v>
      </c>
      <c r="AY2121" s="199" t="str">
        <f t="shared" ref="AY2121:CD2121" si="3884">AY$21</f>
        <v>AY$17</v>
      </c>
      <c r="AZ2121" s="199" t="str">
        <f t="shared" si="3884"/>
        <v>AZ$17</v>
      </c>
      <c r="BA2121" s="199" t="str">
        <f t="shared" si="3884"/>
        <v>BA$17</v>
      </c>
      <c r="BB2121" s="199" t="str">
        <f t="shared" si="3884"/>
        <v>BB$17</v>
      </c>
      <c r="BC2121" s="199" t="str">
        <f t="shared" si="3884"/>
        <v>BC$17</v>
      </c>
      <c r="BD2121" s="199" t="str">
        <f t="shared" si="3884"/>
        <v>BD$17</v>
      </c>
      <c r="BE2121" s="199" t="str">
        <f t="shared" si="3884"/>
        <v>BE$17</v>
      </c>
      <c r="BF2121" s="199" t="str">
        <f t="shared" si="3884"/>
        <v>BF$17</v>
      </c>
      <c r="BG2121" s="199" t="str">
        <f t="shared" si="3884"/>
        <v>BG$17</v>
      </c>
      <c r="BH2121" s="199" t="str">
        <f t="shared" si="3884"/>
        <v>BH$17</v>
      </c>
      <c r="BI2121" s="199" t="str">
        <f t="shared" si="3884"/>
        <v>BI$17</v>
      </c>
      <c r="BJ2121" s="199" t="str">
        <f t="shared" si="3884"/>
        <v>BJ$17</v>
      </c>
      <c r="BK2121" s="199" t="str">
        <f t="shared" si="3884"/>
        <v>BK$17</v>
      </c>
      <c r="BL2121" s="199" t="str">
        <f t="shared" si="3884"/>
        <v>BL$17</v>
      </c>
      <c r="BM2121" s="199" t="str">
        <f t="shared" si="3884"/>
        <v>BM$17</v>
      </c>
      <c r="BN2121" s="199" t="str">
        <f t="shared" si="3884"/>
        <v>BN$17</v>
      </c>
      <c r="BO2121" s="199" t="str">
        <f t="shared" si="3884"/>
        <v>BO$17</v>
      </c>
      <c r="BP2121" s="199" t="str">
        <f t="shared" si="3884"/>
        <v>BP$17</v>
      </c>
      <c r="BQ2121" s="199" t="str">
        <f t="shared" si="3884"/>
        <v>BQ$17</v>
      </c>
      <c r="BR2121" s="199" t="str">
        <f t="shared" si="3884"/>
        <v>BR$17</v>
      </c>
      <c r="BS2121" s="199" t="str">
        <f t="shared" si="3884"/>
        <v>BS$17</v>
      </c>
      <c r="BT2121" s="199" t="str">
        <f t="shared" si="3884"/>
        <v>BT$17</v>
      </c>
      <c r="BU2121" s="199" t="str">
        <f t="shared" si="3884"/>
        <v>BU$17</v>
      </c>
      <c r="BV2121" s="199" t="str">
        <f t="shared" si="3884"/>
        <v>BV$17</v>
      </c>
      <c r="BW2121" s="199" t="str">
        <f t="shared" si="3884"/>
        <v>BW$17</v>
      </c>
      <c r="BX2121" s="199" t="str">
        <f t="shared" si="3884"/>
        <v>BX$17</v>
      </c>
      <c r="BY2121" s="199" t="str">
        <f t="shared" si="3884"/>
        <v>BY$17</v>
      </c>
      <c r="BZ2121" s="199" t="str">
        <f t="shared" si="3884"/>
        <v>BZ$17</v>
      </c>
      <c r="CA2121" s="199" t="str">
        <f t="shared" si="3884"/>
        <v>CA$17</v>
      </c>
      <c r="CB2121" s="199" t="str">
        <f t="shared" si="3884"/>
        <v>CB$17</v>
      </c>
      <c r="CC2121" s="199" t="str">
        <f t="shared" si="3884"/>
        <v>CC$17</v>
      </c>
      <c r="CD2121" s="199" t="str">
        <f t="shared" si="3884"/>
        <v>CD$17</v>
      </c>
      <c r="CE2121" s="199" t="str">
        <f t="shared" ref="CE2121:CL2121" si="3885">CE$21</f>
        <v>CE$17</v>
      </c>
      <c r="CF2121" s="199" t="str">
        <f t="shared" si="3885"/>
        <v>CF$17</v>
      </c>
      <c r="CG2121" s="199" t="str">
        <f t="shared" si="3885"/>
        <v>CG$17</v>
      </c>
      <c r="CH2121" s="199" t="str">
        <f t="shared" si="3885"/>
        <v>CH$17</v>
      </c>
      <c r="CI2121" s="199" t="str">
        <f t="shared" si="3885"/>
        <v>CI$17</v>
      </c>
      <c r="CJ2121" s="199" t="str">
        <f t="shared" si="3885"/>
        <v>CJ$17</v>
      </c>
      <c r="CK2121" s="199" t="str">
        <f t="shared" si="3885"/>
        <v>CK$17</v>
      </c>
      <c r="CL2121" s="199" t="str">
        <f t="shared" si="3885"/>
        <v>CL$17</v>
      </c>
      <c r="CN2121" s="201"/>
      <c r="CO2121" s="199" t="str">
        <f t="shared" ref="CO2121:DL2121" si="3886">CO$21</f>
        <v>CO$17</v>
      </c>
      <c r="CP2121" s="199" t="str">
        <f t="shared" si="3886"/>
        <v>CP$17</v>
      </c>
      <c r="CQ2121" s="199" t="str">
        <f t="shared" si="3886"/>
        <v>CQ$17</v>
      </c>
      <c r="CR2121" s="199" t="str">
        <f t="shared" si="3886"/>
        <v>CR$17</v>
      </c>
      <c r="CS2121" s="199" t="str">
        <f t="shared" si="3886"/>
        <v>CS$17</v>
      </c>
      <c r="CT2121" s="199" t="str">
        <f t="shared" si="3886"/>
        <v>CT$17</v>
      </c>
      <c r="CU2121" s="199" t="str">
        <f t="shared" si="3886"/>
        <v>CU$17</v>
      </c>
      <c r="CV2121" s="199" t="str">
        <f t="shared" si="3886"/>
        <v>CV$17</v>
      </c>
      <c r="CW2121" s="199" t="str">
        <f t="shared" si="3886"/>
        <v>CW$17</v>
      </c>
      <c r="CX2121" s="199" t="str">
        <f t="shared" si="3886"/>
        <v>CX$17</v>
      </c>
      <c r="CY2121" s="199" t="str">
        <f t="shared" si="3886"/>
        <v>CY$17</v>
      </c>
      <c r="CZ2121" s="199" t="str">
        <f t="shared" si="3886"/>
        <v>CZ$17</v>
      </c>
      <c r="DA2121" s="199" t="str">
        <f t="shared" si="3886"/>
        <v>DA$17</v>
      </c>
      <c r="DB2121" s="199" t="str">
        <f t="shared" si="3886"/>
        <v>DB$17</v>
      </c>
      <c r="DC2121" s="199" t="str">
        <f t="shared" si="3886"/>
        <v>DC$17</v>
      </c>
      <c r="DD2121" s="199" t="str">
        <f t="shared" si="3886"/>
        <v>DD$17</v>
      </c>
      <c r="DE2121" s="199" t="str">
        <f t="shared" si="3886"/>
        <v>DE$17</v>
      </c>
      <c r="DF2121" s="199" t="str">
        <f t="shared" si="3886"/>
        <v>DF$17</v>
      </c>
      <c r="DG2121" s="199" t="str">
        <f t="shared" si="3886"/>
        <v>DG$17</v>
      </c>
      <c r="DH2121" s="199" t="str">
        <f t="shared" si="3886"/>
        <v>DH$17</v>
      </c>
      <c r="DI2121" s="199" t="str">
        <f t="shared" si="3886"/>
        <v>DI$17</v>
      </c>
      <c r="DJ2121" s="199" t="str">
        <f t="shared" si="3886"/>
        <v>DJ$17</v>
      </c>
      <c r="DK2121" s="199" t="str">
        <f t="shared" si="3886"/>
        <v>DK$17</v>
      </c>
      <c r="DL2121" s="199" t="str">
        <f t="shared" si="3886"/>
        <v>DL$17</v>
      </c>
    </row>
    <row r="2122" spans="1:116" x14ac:dyDescent="0.4">
      <c r="A2122" s="174"/>
      <c r="E2122" s="8"/>
      <c r="G2122" s="175" t="s">
        <v>491</v>
      </c>
      <c r="H2122" s="200"/>
      <c r="I2122" s="201"/>
      <c r="J2122" s="201"/>
      <c r="K2122" s="202"/>
      <c r="L2122" s="202"/>
      <c r="M2122" s="202"/>
      <c r="N2122" s="202"/>
      <c r="O2122" s="202"/>
      <c r="P2122" s="202"/>
      <c r="R2122" s="202"/>
      <c r="S2122" s="190"/>
      <c r="T2122" s="190"/>
      <c r="U2122" s="190"/>
      <c r="V2122" s="190"/>
      <c r="W2122" s="190"/>
      <c r="X2122" s="190"/>
      <c r="Y2122" s="190"/>
      <c r="Z2122" s="190"/>
      <c r="AA2122" s="190"/>
      <c r="AB2122" s="190"/>
      <c r="AC2122" s="190"/>
      <c r="AD2122" s="190"/>
      <c r="AE2122" s="190"/>
      <c r="AF2122" s="190"/>
      <c r="AG2122" s="190"/>
      <c r="AH2122" s="190"/>
      <c r="AI2122" s="190"/>
      <c r="AJ2122" s="190"/>
      <c r="AK2122" s="190"/>
      <c r="AL2122" s="190"/>
      <c r="AM2122" s="190"/>
      <c r="AN2122" s="190"/>
      <c r="AO2122" s="190"/>
      <c r="AP2122" s="190"/>
      <c r="AQ2122" s="190"/>
      <c r="AR2122" s="190"/>
      <c r="AS2122" s="190"/>
      <c r="AT2122" s="190"/>
      <c r="AU2122" s="190"/>
      <c r="AV2122" s="190"/>
      <c r="AW2122" s="190"/>
      <c r="AX2122" s="190"/>
      <c r="AY2122" s="190"/>
      <c r="AZ2122" s="190"/>
      <c r="BA2122" s="190"/>
      <c r="BB2122" s="190"/>
      <c r="BC2122" s="190"/>
      <c r="BD2122" s="190"/>
      <c r="BE2122" s="190"/>
      <c r="BF2122" s="190"/>
      <c r="BG2122" s="190"/>
      <c r="BH2122" s="190"/>
      <c r="BI2122" s="190"/>
      <c r="BJ2122" s="190"/>
      <c r="BK2122" s="190"/>
      <c r="BL2122" s="190"/>
      <c r="BM2122" s="190"/>
      <c r="BN2122" s="190"/>
      <c r="BO2122" s="190"/>
      <c r="BP2122" s="190"/>
      <c r="BQ2122" s="190"/>
      <c r="BR2122" s="190"/>
      <c r="BS2122" s="190"/>
      <c r="BT2122" s="190"/>
      <c r="BU2122" s="190"/>
      <c r="BV2122" s="190"/>
      <c r="BW2122" s="190"/>
      <c r="BX2122" s="190"/>
      <c r="BY2122" s="190"/>
      <c r="BZ2122" s="190"/>
      <c r="CA2122" s="190"/>
      <c r="CB2122" s="190"/>
      <c r="CC2122" s="190"/>
      <c r="CD2122" s="190"/>
      <c r="CE2122" s="190"/>
      <c r="CF2122" s="190"/>
      <c r="CG2122" s="190"/>
      <c r="CH2122" s="190"/>
      <c r="CI2122" s="190"/>
      <c r="CJ2122" s="190"/>
      <c r="CK2122" s="190"/>
      <c r="CL2122" s="190"/>
      <c r="CN2122" s="201"/>
      <c r="CO2122" s="190"/>
      <c r="CP2122" s="190"/>
      <c r="CQ2122" s="190"/>
      <c r="CR2122" s="190"/>
      <c r="CS2122" s="190"/>
      <c r="CT2122" s="190"/>
      <c r="CU2122" s="190"/>
      <c r="CV2122" s="190"/>
      <c r="CW2122" s="190"/>
      <c r="CX2122" s="190"/>
      <c r="CY2122" s="190"/>
      <c r="CZ2122" s="190"/>
      <c r="DA2122" s="190"/>
      <c r="DB2122" s="190"/>
      <c r="DC2122" s="190"/>
      <c r="DD2122" s="190"/>
      <c r="DE2122" s="190"/>
      <c r="DF2122" s="190"/>
      <c r="DG2122" s="190"/>
      <c r="DH2122" s="190"/>
      <c r="DI2122" s="190"/>
      <c r="DJ2122" s="190"/>
      <c r="DK2122" s="190"/>
      <c r="DL2122" s="190"/>
    </row>
    <row r="2123" spans="1:116" x14ac:dyDescent="0.4">
      <c r="A2123" s="174"/>
      <c r="E2123" s="8"/>
      <c r="G2123" s="175" t="s">
        <v>505</v>
      </c>
      <c r="H2123" s="200"/>
      <c r="I2123" s="201"/>
      <c r="J2123" s="201"/>
      <c r="K2123" s="202"/>
      <c r="L2123" s="202"/>
      <c r="M2123" s="202"/>
      <c r="N2123" s="202"/>
      <c r="O2123" s="202"/>
      <c r="P2123" s="202"/>
      <c r="R2123" s="202"/>
      <c r="S2123" s="190"/>
      <c r="T2123" s="190"/>
      <c r="U2123" s="190"/>
      <c r="V2123" s="190"/>
      <c r="W2123" s="190"/>
      <c r="X2123" s="190"/>
      <c r="Y2123" s="190"/>
      <c r="Z2123" s="190"/>
      <c r="AA2123" s="190"/>
      <c r="AB2123" s="190"/>
      <c r="AC2123" s="190"/>
      <c r="AD2123" s="190"/>
      <c r="AE2123" s="190"/>
      <c r="AF2123" s="190"/>
      <c r="AG2123" s="190"/>
      <c r="AH2123" s="190"/>
      <c r="AI2123" s="190"/>
      <c r="AJ2123" s="190"/>
      <c r="AK2123" s="190"/>
      <c r="AL2123" s="190"/>
      <c r="AM2123" s="190"/>
      <c r="AN2123" s="190"/>
      <c r="AO2123" s="190"/>
      <c r="AP2123" s="190"/>
      <c r="AQ2123" s="190"/>
      <c r="AR2123" s="190"/>
      <c r="AS2123" s="190"/>
      <c r="AT2123" s="190"/>
      <c r="AU2123" s="190"/>
      <c r="AV2123" s="190"/>
      <c r="AW2123" s="190"/>
      <c r="AX2123" s="190"/>
      <c r="AY2123" s="190"/>
      <c r="AZ2123" s="190"/>
      <c r="BA2123" s="190"/>
      <c r="BB2123" s="190"/>
      <c r="BC2123" s="190"/>
      <c r="BD2123" s="190"/>
      <c r="BE2123" s="190"/>
      <c r="BF2123" s="190"/>
      <c r="BG2123" s="190"/>
      <c r="BH2123" s="190"/>
      <c r="BI2123" s="190"/>
      <c r="BJ2123" s="190"/>
      <c r="BK2123" s="190"/>
      <c r="BL2123" s="190"/>
      <c r="BM2123" s="190"/>
      <c r="BN2123" s="190"/>
      <c r="BO2123" s="190"/>
      <c r="BP2123" s="190"/>
      <c r="BQ2123" s="190"/>
      <c r="BR2123" s="190"/>
      <c r="BS2123" s="190"/>
      <c r="BT2123" s="190"/>
      <c r="BU2123" s="190"/>
      <c r="BV2123" s="190"/>
      <c r="BW2123" s="190"/>
      <c r="BX2123" s="190"/>
      <c r="BY2123" s="190"/>
      <c r="BZ2123" s="190"/>
      <c r="CA2123" s="190"/>
      <c r="CB2123" s="190"/>
      <c r="CC2123" s="190"/>
      <c r="CD2123" s="190"/>
      <c r="CE2123" s="190"/>
      <c r="CF2123" s="190"/>
      <c r="CG2123" s="190"/>
      <c r="CH2123" s="190"/>
      <c r="CI2123" s="190"/>
      <c r="CJ2123" s="190"/>
      <c r="CK2123" s="190"/>
      <c r="CL2123" s="190"/>
      <c r="CN2123" s="201"/>
      <c r="CO2123" s="190"/>
      <c r="CP2123" s="190"/>
      <c r="CQ2123" s="190"/>
      <c r="CR2123" s="190"/>
      <c r="CS2123" s="190"/>
      <c r="CT2123" s="190"/>
      <c r="CU2123" s="190"/>
      <c r="CV2123" s="190"/>
      <c r="CW2123" s="190"/>
      <c r="CX2123" s="190"/>
      <c r="CY2123" s="190"/>
      <c r="CZ2123" s="190"/>
      <c r="DA2123" s="190"/>
      <c r="DB2123" s="190"/>
      <c r="DC2123" s="190"/>
      <c r="DD2123" s="190"/>
      <c r="DE2123" s="190"/>
      <c r="DF2123" s="190"/>
      <c r="DG2123" s="190"/>
      <c r="DH2123" s="190"/>
      <c r="DI2123" s="190"/>
      <c r="DJ2123" s="190"/>
      <c r="DK2123" s="190"/>
      <c r="DL2123" s="190"/>
    </row>
    <row r="2124" spans="1:116" x14ac:dyDescent="0.4">
      <c r="A2124" s="174"/>
      <c r="E2124" s="8"/>
      <c r="G2124" s="175" t="s">
        <v>463</v>
      </c>
      <c r="H2124" s="200"/>
      <c r="I2124" s="201"/>
      <c r="J2124" s="201"/>
      <c r="K2124" s="202"/>
      <c r="L2124" s="202"/>
      <c r="M2124" s="202"/>
      <c r="N2124" s="202"/>
      <c r="O2124" s="202"/>
      <c r="P2124" s="202"/>
      <c r="R2124" s="202"/>
      <c r="S2124" s="190" t="str">
        <f t="shared" ref="S2124:AX2124" si="3887">S$22</f>
        <v>S$18</v>
      </c>
      <c r="T2124" s="190" t="str">
        <f t="shared" si="3887"/>
        <v>T$18</v>
      </c>
      <c r="U2124" s="190" t="str">
        <f t="shared" si="3887"/>
        <v>U$18</v>
      </c>
      <c r="V2124" s="190" t="str">
        <f t="shared" si="3887"/>
        <v>V$18</v>
      </c>
      <c r="W2124" s="190" t="str">
        <f t="shared" si="3887"/>
        <v>W$18</v>
      </c>
      <c r="X2124" s="190" t="str">
        <f t="shared" si="3887"/>
        <v>X$18</v>
      </c>
      <c r="Y2124" s="190" t="str">
        <f t="shared" si="3887"/>
        <v>Y$18</v>
      </c>
      <c r="Z2124" s="190" t="str">
        <f t="shared" si="3887"/>
        <v>Z$18</v>
      </c>
      <c r="AA2124" s="190" t="str">
        <f t="shared" si="3887"/>
        <v>AA$18</v>
      </c>
      <c r="AB2124" s="190" t="str">
        <f t="shared" si="3887"/>
        <v>AB$18</v>
      </c>
      <c r="AC2124" s="190" t="str">
        <f t="shared" si="3887"/>
        <v>AC$18</v>
      </c>
      <c r="AD2124" s="190" t="str">
        <f t="shared" si="3887"/>
        <v>AD$18</v>
      </c>
      <c r="AE2124" s="190" t="str">
        <f t="shared" si="3887"/>
        <v>AE$18</v>
      </c>
      <c r="AF2124" s="190" t="str">
        <f t="shared" si="3887"/>
        <v>AF$18</v>
      </c>
      <c r="AG2124" s="190" t="str">
        <f t="shared" si="3887"/>
        <v>AG$18</v>
      </c>
      <c r="AH2124" s="190" t="str">
        <f t="shared" si="3887"/>
        <v>AH$18</v>
      </c>
      <c r="AI2124" s="190" t="str">
        <f t="shared" si="3887"/>
        <v>AI$18</v>
      </c>
      <c r="AJ2124" s="190" t="str">
        <f t="shared" si="3887"/>
        <v>AJ$18</v>
      </c>
      <c r="AK2124" s="190" t="str">
        <f t="shared" si="3887"/>
        <v>AK$18</v>
      </c>
      <c r="AL2124" s="190" t="str">
        <f t="shared" si="3887"/>
        <v>AL$18</v>
      </c>
      <c r="AM2124" s="190" t="str">
        <f t="shared" si="3887"/>
        <v>AM$18</v>
      </c>
      <c r="AN2124" s="190" t="str">
        <f t="shared" si="3887"/>
        <v>AN$18</v>
      </c>
      <c r="AO2124" s="190" t="str">
        <f t="shared" si="3887"/>
        <v>AO$18</v>
      </c>
      <c r="AP2124" s="190" t="str">
        <f t="shared" si="3887"/>
        <v>AP$18</v>
      </c>
      <c r="AQ2124" s="190" t="str">
        <f t="shared" si="3887"/>
        <v>AQ$18</v>
      </c>
      <c r="AR2124" s="190" t="str">
        <f t="shared" si="3887"/>
        <v>AR$18</v>
      </c>
      <c r="AS2124" s="190" t="str">
        <f t="shared" si="3887"/>
        <v>AS$18</v>
      </c>
      <c r="AT2124" s="190" t="str">
        <f t="shared" si="3887"/>
        <v>AT$18</v>
      </c>
      <c r="AU2124" s="190" t="str">
        <f t="shared" si="3887"/>
        <v>AU$18</v>
      </c>
      <c r="AV2124" s="190" t="str">
        <f t="shared" si="3887"/>
        <v>AV$18</v>
      </c>
      <c r="AW2124" s="190" t="str">
        <f t="shared" si="3887"/>
        <v>AW$18</v>
      </c>
      <c r="AX2124" s="190" t="str">
        <f t="shared" si="3887"/>
        <v>AX$18</v>
      </c>
      <c r="AY2124" s="190" t="str">
        <f t="shared" ref="AY2124:CD2124" si="3888">AY$22</f>
        <v>AY$18</v>
      </c>
      <c r="AZ2124" s="190" t="str">
        <f t="shared" si="3888"/>
        <v>AZ$18</v>
      </c>
      <c r="BA2124" s="190" t="str">
        <f t="shared" si="3888"/>
        <v>BA$18</v>
      </c>
      <c r="BB2124" s="190" t="str">
        <f t="shared" si="3888"/>
        <v>BB$18</v>
      </c>
      <c r="BC2124" s="190" t="str">
        <f t="shared" si="3888"/>
        <v>BC$18</v>
      </c>
      <c r="BD2124" s="190" t="str">
        <f t="shared" si="3888"/>
        <v>BD$18</v>
      </c>
      <c r="BE2124" s="190" t="str">
        <f t="shared" si="3888"/>
        <v>BE$18</v>
      </c>
      <c r="BF2124" s="190" t="str">
        <f t="shared" si="3888"/>
        <v>BF$18</v>
      </c>
      <c r="BG2124" s="190" t="str">
        <f t="shared" si="3888"/>
        <v>BG$18</v>
      </c>
      <c r="BH2124" s="190" t="str">
        <f t="shared" si="3888"/>
        <v>BH$18</v>
      </c>
      <c r="BI2124" s="190" t="str">
        <f t="shared" si="3888"/>
        <v>BI$18</v>
      </c>
      <c r="BJ2124" s="190" t="str">
        <f t="shared" si="3888"/>
        <v>BJ$18</v>
      </c>
      <c r="BK2124" s="190" t="str">
        <f t="shared" si="3888"/>
        <v>BK$18</v>
      </c>
      <c r="BL2124" s="190" t="str">
        <f t="shared" si="3888"/>
        <v>BL$18</v>
      </c>
      <c r="BM2124" s="190" t="str">
        <f t="shared" si="3888"/>
        <v>BM$18</v>
      </c>
      <c r="BN2124" s="190" t="str">
        <f t="shared" si="3888"/>
        <v>BN$18</v>
      </c>
      <c r="BO2124" s="190" t="str">
        <f t="shared" si="3888"/>
        <v>BO$18</v>
      </c>
      <c r="BP2124" s="190" t="str">
        <f t="shared" si="3888"/>
        <v>BP$18</v>
      </c>
      <c r="BQ2124" s="190" t="str">
        <f t="shared" si="3888"/>
        <v>BQ$18</v>
      </c>
      <c r="BR2124" s="190" t="str">
        <f t="shared" si="3888"/>
        <v>BR$18</v>
      </c>
      <c r="BS2124" s="190" t="str">
        <f t="shared" si="3888"/>
        <v>BS$18</v>
      </c>
      <c r="BT2124" s="190" t="str">
        <f t="shared" si="3888"/>
        <v>BT$18</v>
      </c>
      <c r="BU2124" s="190" t="str">
        <f t="shared" si="3888"/>
        <v>BU$18</v>
      </c>
      <c r="BV2124" s="190" t="str">
        <f t="shared" si="3888"/>
        <v>BV$18</v>
      </c>
      <c r="BW2124" s="190" t="str">
        <f t="shared" si="3888"/>
        <v>BW$18</v>
      </c>
      <c r="BX2124" s="190" t="str">
        <f t="shared" si="3888"/>
        <v>BX$18</v>
      </c>
      <c r="BY2124" s="190" t="str">
        <f t="shared" si="3888"/>
        <v>BY$18</v>
      </c>
      <c r="BZ2124" s="190" t="str">
        <f t="shared" si="3888"/>
        <v>BZ$18</v>
      </c>
      <c r="CA2124" s="190" t="str">
        <f t="shared" si="3888"/>
        <v>CA$18</v>
      </c>
      <c r="CB2124" s="190" t="str">
        <f t="shared" si="3888"/>
        <v>CB$18</v>
      </c>
      <c r="CC2124" s="190" t="str">
        <f t="shared" si="3888"/>
        <v>CC$18</v>
      </c>
      <c r="CD2124" s="190" t="str">
        <f t="shared" si="3888"/>
        <v>CD$18</v>
      </c>
      <c r="CE2124" s="190" t="str">
        <f t="shared" ref="CE2124:CL2124" si="3889">CE$22</f>
        <v>CE$18</v>
      </c>
      <c r="CF2124" s="190" t="str">
        <f t="shared" si="3889"/>
        <v>CF$18</v>
      </c>
      <c r="CG2124" s="190" t="str">
        <f t="shared" si="3889"/>
        <v>CG$18</v>
      </c>
      <c r="CH2124" s="190" t="str">
        <f t="shared" si="3889"/>
        <v>CH$18</v>
      </c>
      <c r="CI2124" s="190" t="str">
        <f t="shared" si="3889"/>
        <v>CI$18</v>
      </c>
      <c r="CJ2124" s="190" t="str">
        <f t="shared" si="3889"/>
        <v>CJ$18</v>
      </c>
      <c r="CK2124" s="190" t="str">
        <f t="shared" si="3889"/>
        <v>CK$18</v>
      </c>
      <c r="CL2124" s="190" t="str">
        <f t="shared" si="3889"/>
        <v>CL$18</v>
      </c>
      <c r="CN2124" s="201"/>
      <c r="CO2124" s="190" t="str">
        <f t="shared" ref="CO2124:DL2124" si="3890">CO$22</f>
        <v>CO$18</v>
      </c>
      <c r="CP2124" s="190" t="str">
        <f t="shared" si="3890"/>
        <v>CP$18</v>
      </c>
      <c r="CQ2124" s="190" t="str">
        <f t="shared" si="3890"/>
        <v>CQ$18</v>
      </c>
      <c r="CR2124" s="190" t="str">
        <f t="shared" si="3890"/>
        <v>CR$18</v>
      </c>
      <c r="CS2124" s="190" t="str">
        <f t="shared" si="3890"/>
        <v>CS$18</v>
      </c>
      <c r="CT2124" s="190" t="str">
        <f t="shared" si="3890"/>
        <v>CT$18</v>
      </c>
      <c r="CU2124" s="190" t="str">
        <f t="shared" si="3890"/>
        <v>CU$18</v>
      </c>
      <c r="CV2124" s="190" t="str">
        <f t="shared" si="3890"/>
        <v>CV$18</v>
      </c>
      <c r="CW2124" s="190" t="str">
        <f t="shared" si="3890"/>
        <v>CW$18</v>
      </c>
      <c r="CX2124" s="190" t="str">
        <f t="shared" si="3890"/>
        <v>CX$18</v>
      </c>
      <c r="CY2124" s="190" t="str">
        <f t="shared" si="3890"/>
        <v>CY$18</v>
      </c>
      <c r="CZ2124" s="190" t="str">
        <f t="shared" si="3890"/>
        <v>CZ$18</v>
      </c>
      <c r="DA2124" s="190" t="str">
        <f t="shared" si="3890"/>
        <v>DA$18</v>
      </c>
      <c r="DB2124" s="190" t="str">
        <f t="shared" si="3890"/>
        <v>DB$18</v>
      </c>
      <c r="DC2124" s="190" t="str">
        <f t="shared" si="3890"/>
        <v>DC$18</v>
      </c>
      <c r="DD2124" s="190" t="str">
        <f t="shared" si="3890"/>
        <v>DD$18</v>
      </c>
      <c r="DE2124" s="190" t="str">
        <f t="shared" si="3890"/>
        <v>DE$18</v>
      </c>
      <c r="DF2124" s="190" t="str">
        <f t="shared" si="3890"/>
        <v>DF$18</v>
      </c>
      <c r="DG2124" s="190" t="str">
        <f t="shared" si="3890"/>
        <v>DG$18</v>
      </c>
      <c r="DH2124" s="190" t="str">
        <f t="shared" si="3890"/>
        <v>DH$18</v>
      </c>
      <c r="DI2124" s="190" t="str">
        <f t="shared" si="3890"/>
        <v>DI$18</v>
      </c>
      <c r="DJ2124" s="190" t="str">
        <f t="shared" si="3890"/>
        <v>DJ$18</v>
      </c>
      <c r="DK2124" s="190" t="str">
        <f t="shared" si="3890"/>
        <v>DK$18</v>
      </c>
      <c r="DL2124" s="190" t="str">
        <f t="shared" si="3890"/>
        <v>DL$18</v>
      </c>
    </row>
    <row r="2125" spans="1:116" x14ac:dyDescent="0.4">
      <c r="A2125" s="174"/>
      <c r="E2125" s="8"/>
      <c r="G2125" s="175" t="s">
        <v>464</v>
      </c>
      <c r="H2125" s="200"/>
      <c r="I2125" s="201"/>
      <c r="J2125" s="201"/>
      <c r="K2125" s="202"/>
      <c r="L2125" s="202"/>
      <c r="M2125" s="202"/>
      <c r="N2125" s="202"/>
      <c r="O2125" s="202"/>
      <c r="P2125" s="202"/>
      <c r="R2125" s="202"/>
      <c r="S2125" s="190" t="str">
        <f t="shared" ref="S2125:AX2125" si="3891">S$23</f>
        <v>S$19</v>
      </c>
      <c r="T2125" s="190" t="str">
        <f t="shared" si="3891"/>
        <v>T$19</v>
      </c>
      <c r="U2125" s="190" t="str">
        <f t="shared" si="3891"/>
        <v>U$19</v>
      </c>
      <c r="V2125" s="190" t="str">
        <f t="shared" si="3891"/>
        <v>V$19</v>
      </c>
      <c r="W2125" s="190" t="str">
        <f t="shared" si="3891"/>
        <v>W$19</v>
      </c>
      <c r="X2125" s="190" t="str">
        <f t="shared" si="3891"/>
        <v>X$19</v>
      </c>
      <c r="Y2125" s="190" t="str">
        <f t="shared" si="3891"/>
        <v>Y$19</v>
      </c>
      <c r="Z2125" s="190" t="str">
        <f t="shared" si="3891"/>
        <v>Z$19</v>
      </c>
      <c r="AA2125" s="190" t="str">
        <f t="shared" si="3891"/>
        <v>AA$19</v>
      </c>
      <c r="AB2125" s="190" t="str">
        <f t="shared" si="3891"/>
        <v>AB$19</v>
      </c>
      <c r="AC2125" s="190" t="str">
        <f t="shared" si="3891"/>
        <v>AC$19</v>
      </c>
      <c r="AD2125" s="190" t="str">
        <f t="shared" si="3891"/>
        <v>AD$19</v>
      </c>
      <c r="AE2125" s="190" t="str">
        <f t="shared" si="3891"/>
        <v>AE$19</v>
      </c>
      <c r="AF2125" s="190" t="str">
        <f t="shared" si="3891"/>
        <v>AF$19</v>
      </c>
      <c r="AG2125" s="190" t="str">
        <f t="shared" si="3891"/>
        <v>AG$19</v>
      </c>
      <c r="AH2125" s="190" t="str">
        <f t="shared" si="3891"/>
        <v>AH$19</v>
      </c>
      <c r="AI2125" s="190" t="str">
        <f t="shared" si="3891"/>
        <v>AI$19</v>
      </c>
      <c r="AJ2125" s="190" t="str">
        <f t="shared" si="3891"/>
        <v>AJ$19</v>
      </c>
      <c r="AK2125" s="190" t="str">
        <f t="shared" si="3891"/>
        <v>AK$19</v>
      </c>
      <c r="AL2125" s="190" t="str">
        <f t="shared" si="3891"/>
        <v>AL$19</v>
      </c>
      <c r="AM2125" s="190" t="str">
        <f t="shared" si="3891"/>
        <v>AM$19</v>
      </c>
      <c r="AN2125" s="190" t="str">
        <f t="shared" si="3891"/>
        <v>AN$19</v>
      </c>
      <c r="AO2125" s="190" t="str">
        <f t="shared" si="3891"/>
        <v>AO$19</v>
      </c>
      <c r="AP2125" s="190" t="str">
        <f t="shared" si="3891"/>
        <v>AP$19</v>
      </c>
      <c r="AQ2125" s="190" t="str">
        <f t="shared" si="3891"/>
        <v>AQ$19</v>
      </c>
      <c r="AR2125" s="190" t="str">
        <f t="shared" si="3891"/>
        <v>AR$19</v>
      </c>
      <c r="AS2125" s="190" t="str">
        <f t="shared" si="3891"/>
        <v>AS$19</v>
      </c>
      <c r="AT2125" s="190" t="str">
        <f t="shared" si="3891"/>
        <v>AT$19</v>
      </c>
      <c r="AU2125" s="190" t="str">
        <f t="shared" si="3891"/>
        <v>AU$19</v>
      </c>
      <c r="AV2125" s="190" t="str">
        <f t="shared" si="3891"/>
        <v>AV$19</v>
      </c>
      <c r="AW2125" s="190" t="str">
        <f t="shared" si="3891"/>
        <v>AW$19</v>
      </c>
      <c r="AX2125" s="190" t="str">
        <f t="shared" si="3891"/>
        <v>AX$19</v>
      </c>
      <c r="AY2125" s="190" t="str">
        <f t="shared" ref="AY2125:CD2125" si="3892">AY$23</f>
        <v>AY$19</v>
      </c>
      <c r="AZ2125" s="190" t="str">
        <f t="shared" si="3892"/>
        <v>AZ$19</v>
      </c>
      <c r="BA2125" s="190" t="str">
        <f t="shared" si="3892"/>
        <v>BA$19</v>
      </c>
      <c r="BB2125" s="190" t="str">
        <f t="shared" si="3892"/>
        <v>BB$19</v>
      </c>
      <c r="BC2125" s="190" t="str">
        <f t="shared" si="3892"/>
        <v>BC$19</v>
      </c>
      <c r="BD2125" s="190" t="str">
        <f t="shared" si="3892"/>
        <v>BD$19</v>
      </c>
      <c r="BE2125" s="190" t="str">
        <f t="shared" si="3892"/>
        <v>BE$19</v>
      </c>
      <c r="BF2125" s="190" t="str">
        <f t="shared" si="3892"/>
        <v>BF$19</v>
      </c>
      <c r="BG2125" s="190" t="str">
        <f t="shared" si="3892"/>
        <v>BG$19</v>
      </c>
      <c r="BH2125" s="190" t="str">
        <f t="shared" si="3892"/>
        <v>BH$19</v>
      </c>
      <c r="BI2125" s="190" t="str">
        <f t="shared" si="3892"/>
        <v>BI$19</v>
      </c>
      <c r="BJ2125" s="190" t="str">
        <f t="shared" si="3892"/>
        <v>BJ$19</v>
      </c>
      <c r="BK2125" s="190" t="str">
        <f t="shared" si="3892"/>
        <v>BK$19</v>
      </c>
      <c r="BL2125" s="190" t="str">
        <f t="shared" si="3892"/>
        <v>BL$19</v>
      </c>
      <c r="BM2125" s="190" t="str">
        <f t="shared" si="3892"/>
        <v>BM$19</v>
      </c>
      <c r="BN2125" s="190" t="str">
        <f t="shared" si="3892"/>
        <v>BN$19</v>
      </c>
      <c r="BO2125" s="190" t="str">
        <f t="shared" si="3892"/>
        <v>BO$19</v>
      </c>
      <c r="BP2125" s="190" t="str">
        <f t="shared" si="3892"/>
        <v>BP$19</v>
      </c>
      <c r="BQ2125" s="190" t="str">
        <f t="shared" si="3892"/>
        <v>BQ$19</v>
      </c>
      <c r="BR2125" s="190" t="str">
        <f t="shared" si="3892"/>
        <v>BR$19</v>
      </c>
      <c r="BS2125" s="190" t="str">
        <f t="shared" si="3892"/>
        <v>BS$19</v>
      </c>
      <c r="BT2125" s="190" t="str">
        <f t="shared" si="3892"/>
        <v>BT$19</v>
      </c>
      <c r="BU2125" s="190" t="str">
        <f t="shared" si="3892"/>
        <v>BU$19</v>
      </c>
      <c r="BV2125" s="190" t="str">
        <f t="shared" si="3892"/>
        <v>BV$19</v>
      </c>
      <c r="BW2125" s="190" t="str">
        <f t="shared" si="3892"/>
        <v>BW$19</v>
      </c>
      <c r="BX2125" s="190" t="str">
        <f t="shared" si="3892"/>
        <v>BX$19</v>
      </c>
      <c r="BY2125" s="190" t="str">
        <f t="shared" si="3892"/>
        <v>BY$19</v>
      </c>
      <c r="BZ2125" s="190" t="str">
        <f t="shared" si="3892"/>
        <v>BZ$19</v>
      </c>
      <c r="CA2125" s="190" t="str">
        <f t="shared" si="3892"/>
        <v>CA$19</v>
      </c>
      <c r="CB2125" s="190" t="str">
        <f t="shared" si="3892"/>
        <v>CB$19</v>
      </c>
      <c r="CC2125" s="190" t="str">
        <f t="shared" si="3892"/>
        <v>CC$19</v>
      </c>
      <c r="CD2125" s="190" t="str">
        <f t="shared" si="3892"/>
        <v>CD$19</v>
      </c>
      <c r="CE2125" s="190" t="str">
        <f t="shared" ref="CE2125:CL2125" si="3893">CE$23</f>
        <v>CE$19</v>
      </c>
      <c r="CF2125" s="190" t="str">
        <f t="shared" si="3893"/>
        <v>CF$19</v>
      </c>
      <c r="CG2125" s="190" t="str">
        <f t="shared" si="3893"/>
        <v>CG$19</v>
      </c>
      <c r="CH2125" s="190" t="str">
        <f t="shared" si="3893"/>
        <v>CH$19</v>
      </c>
      <c r="CI2125" s="190" t="str">
        <f t="shared" si="3893"/>
        <v>CI$19</v>
      </c>
      <c r="CJ2125" s="190" t="str">
        <f t="shared" si="3893"/>
        <v>CJ$19</v>
      </c>
      <c r="CK2125" s="190" t="str">
        <f t="shared" si="3893"/>
        <v>CK$19</v>
      </c>
      <c r="CL2125" s="190" t="str">
        <f t="shared" si="3893"/>
        <v>CL$19</v>
      </c>
      <c r="CN2125" s="201"/>
      <c r="CO2125" s="190" t="str">
        <f t="shared" ref="CO2125:DL2125" si="3894">CO$23</f>
        <v>CO$19</v>
      </c>
      <c r="CP2125" s="190" t="str">
        <f t="shared" si="3894"/>
        <v>CP$19</v>
      </c>
      <c r="CQ2125" s="190" t="str">
        <f t="shared" si="3894"/>
        <v>CQ$19</v>
      </c>
      <c r="CR2125" s="190" t="str">
        <f t="shared" si="3894"/>
        <v>CR$19</v>
      </c>
      <c r="CS2125" s="190" t="str">
        <f t="shared" si="3894"/>
        <v>CS$19</v>
      </c>
      <c r="CT2125" s="190" t="str">
        <f t="shared" si="3894"/>
        <v>CT$19</v>
      </c>
      <c r="CU2125" s="190" t="str">
        <f t="shared" si="3894"/>
        <v>CU$19</v>
      </c>
      <c r="CV2125" s="190" t="str">
        <f t="shared" si="3894"/>
        <v>CV$19</v>
      </c>
      <c r="CW2125" s="190" t="str">
        <f t="shared" si="3894"/>
        <v>CW$19</v>
      </c>
      <c r="CX2125" s="190" t="str">
        <f t="shared" si="3894"/>
        <v>CX$19</v>
      </c>
      <c r="CY2125" s="190" t="str">
        <f t="shared" si="3894"/>
        <v>CY$19</v>
      </c>
      <c r="CZ2125" s="190" t="str">
        <f t="shared" si="3894"/>
        <v>CZ$19</v>
      </c>
      <c r="DA2125" s="190" t="str">
        <f t="shared" si="3894"/>
        <v>DA$19</v>
      </c>
      <c r="DB2125" s="190" t="str">
        <f t="shared" si="3894"/>
        <v>DB$19</v>
      </c>
      <c r="DC2125" s="190" t="str">
        <f t="shared" si="3894"/>
        <v>DC$19</v>
      </c>
      <c r="DD2125" s="190" t="str">
        <f t="shared" si="3894"/>
        <v>DD$19</v>
      </c>
      <c r="DE2125" s="190" t="str">
        <f t="shared" si="3894"/>
        <v>DE$19</v>
      </c>
      <c r="DF2125" s="190" t="str">
        <f t="shared" si="3894"/>
        <v>DF$19</v>
      </c>
      <c r="DG2125" s="190" t="str">
        <f t="shared" si="3894"/>
        <v>DG$19</v>
      </c>
      <c r="DH2125" s="190" t="str">
        <f t="shared" si="3894"/>
        <v>DH$19</v>
      </c>
      <c r="DI2125" s="190" t="str">
        <f t="shared" si="3894"/>
        <v>DI$19</v>
      </c>
      <c r="DJ2125" s="190" t="str">
        <f t="shared" si="3894"/>
        <v>DJ$19</v>
      </c>
      <c r="DK2125" s="190" t="str">
        <f t="shared" si="3894"/>
        <v>DK$19</v>
      </c>
      <c r="DL2125" s="190" t="str">
        <f t="shared" si="3894"/>
        <v>DL$19</v>
      </c>
    </row>
    <row r="2126" spans="1:116" x14ac:dyDescent="0.4">
      <c r="A2126" s="31" t="s">
        <v>218</v>
      </c>
      <c r="B2126" s="31" t="s">
        <v>243</v>
      </c>
      <c r="C2126" s="31"/>
      <c r="D2126" t="s">
        <v>532</v>
      </c>
      <c r="E2126" s="8" t="str">
        <f t="shared" ref="E2126:E2127" si="3895">ROW()&amp;" "&amp;D2126</f>
        <v>2126 FCLTA-F</v>
      </c>
      <c r="F2126" t="s">
        <v>536</v>
      </c>
      <c r="G2126" s="70" t="s">
        <v>531</v>
      </c>
      <c r="H2126" s="48"/>
      <c r="I2126" s="297"/>
      <c r="J2126" s="297"/>
      <c r="K2126" s="48"/>
      <c r="L2126" s="48"/>
      <c r="M2126" s="48"/>
      <c r="N2126" s="48"/>
      <c r="O2126" s="48"/>
      <c r="P2126" s="48"/>
      <c r="R2126" s="70"/>
      <c r="S2126" s="298"/>
      <c r="T2126" s="298"/>
      <c r="U2126" s="298"/>
      <c r="V2126" s="298"/>
      <c r="W2126" s="298"/>
      <c r="X2126" s="298"/>
      <c r="Y2126" s="298"/>
      <c r="Z2126" s="298"/>
      <c r="AA2126" s="298"/>
      <c r="AB2126" s="298"/>
      <c r="AC2126" s="298"/>
      <c r="AD2126" s="298"/>
      <c r="AE2126" s="298"/>
      <c r="AF2126" s="298"/>
      <c r="AG2126" s="298"/>
      <c r="AH2126" s="298"/>
      <c r="AI2126" s="298"/>
      <c r="AJ2126" s="298"/>
      <c r="AK2126" s="298"/>
      <c r="AL2126" s="298"/>
      <c r="AM2126" s="298"/>
      <c r="AN2126" s="298"/>
      <c r="AO2126" s="298"/>
      <c r="AP2126" s="298"/>
      <c r="AQ2126" s="298"/>
      <c r="AR2126" s="298"/>
      <c r="AS2126" s="298"/>
      <c r="AT2126" s="298"/>
      <c r="AU2126" s="298"/>
      <c r="AV2126" s="298"/>
      <c r="AW2126" s="298"/>
      <c r="AX2126" s="298"/>
      <c r="AY2126" s="298"/>
      <c r="AZ2126" s="298"/>
      <c r="BA2126" s="298"/>
      <c r="BB2126" s="298"/>
      <c r="BC2126" s="298"/>
      <c r="BD2126" s="298"/>
      <c r="BE2126" s="298"/>
      <c r="BF2126" s="298"/>
      <c r="BG2126" s="298"/>
      <c r="BH2126" s="298"/>
      <c r="BI2126" s="298"/>
      <c r="BJ2126" s="298"/>
      <c r="BK2126" s="298"/>
      <c r="BL2126" s="298"/>
      <c r="BM2126" s="298"/>
      <c r="BN2126" s="298"/>
      <c r="BO2126" s="298"/>
      <c r="BP2126" s="298"/>
      <c r="BQ2126" s="298"/>
      <c r="BR2126" s="298"/>
      <c r="BS2126" s="298"/>
      <c r="BT2126" s="298"/>
      <c r="BU2126" s="298"/>
      <c r="BV2126" s="298"/>
      <c r="BW2126" s="298"/>
      <c r="BX2126" s="298"/>
      <c r="BY2126" s="298"/>
      <c r="BZ2126" s="298"/>
      <c r="CA2126" s="298"/>
      <c r="CB2126" s="298"/>
      <c r="CC2126" s="298"/>
      <c r="CD2126" s="298"/>
      <c r="CE2126" s="298"/>
      <c r="CF2126" s="298"/>
      <c r="CG2126" s="298"/>
      <c r="CH2126" s="298"/>
      <c r="CI2126" s="298"/>
      <c r="CJ2126" s="298"/>
      <c r="CK2126" s="298"/>
      <c r="CL2126" s="298"/>
      <c r="CN2126" s="297"/>
      <c r="CO2126" s="298"/>
      <c r="CP2126" s="298"/>
      <c r="CQ2126" s="298"/>
      <c r="CR2126" s="298"/>
      <c r="CS2126" s="298"/>
      <c r="CT2126" s="298"/>
      <c r="CU2126" s="298"/>
      <c r="CV2126" s="298"/>
      <c r="CW2126" s="298"/>
      <c r="CX2126" s="298"/>
      <c r="CY2126" s="298"/>
      <c r="CZ2126" s="298"/>
      <c r="DA2126" s="298"/>
      <c r="DB2126" s="298"/>
      <c r="DC2126" s="298"/>
      <c r="DD2126" s="298"/>
      <c r="DE2126" s="298"/>
      <c r="DF2126" s="298"/>
      <c r="DG2126" s="298"/>
      <c r="DH2126" s="298"/>
      <c r="DI2126" s="298"/>
      <c r="DJ2126" s="298"/>
      <c r="DK2126" s="298"/>
      <c r="DL2126" s="298"/>
    </row>
    <row r="2127" spans="1:116" x14ac:dyDescent="0.4">
      <c r="B2127" t="str">
        <f>E2127</f>
        <v>2127 FCLTA-F</v>
      </c>
      <c r="C2127" t="s">
        <v>240</v>
      </c>
      <c r="D2127" t="s">
        <v>532</v>
      </c>
      <c r="E2127" s="8" t="str">
        <f t="shared" si="3895"/>
        <v>2127 FCLTA-F</v>
      </c>
      <c r="G2127" s="125" t="str">
        <f>"Net fixed asset - "&amp;(SUBSTITUTE(G2126,":",""))</f>
        <v>Net fixed asset - Fixed constant current asset</v>
      </c>
      <c r="J2127" s="74">
        <v>1000</v>
      </c>
      <c r="K2127" s="53">
        <f t="shared" ref="K2127:P2127" si="3896">SUMIF($4:$4,K$2,2127:2127)</f>
        <v>1000</v>
      </c>
      <c r="L2127" s="53">
        <f t="shared" si="3896"/>
        <v>1000</v>
      </c>
      <c r="M2127" s="53">
        <f t="shared" si="3896"/>
        <v>1000</v>
      </c>
      <c r="N2127" s="53">
        <f t="shared" si="3896"/>
        <v>1000</v>
      </c>
      <c r="O2127" s="53">
        <f t="shared" si="3896"/>
        <v>1000</v>
      </c>
      <c r="P2127" s="53">
        <f t="shared" si="3896"/>
        <v>1000</v>
      </c>
      <c r="R2127" s="24">
        <f>$J2127</f>
        <v>1000</v>
      </c>
      <c r="S2127" s="80">
        <f>R2127</f>
        <v>1000</v>
      </c>
      <c r="T2127" s="80">
        <f t="shared" ref="T2127" si="3897">S2127</f>
        <v>1000</v>
      </c>
      <c r="U2127" s="80">
        <f t="shared" ref="U2127" si="3898">T2127</f>
        <v>1000</v>
      </c>
      <c r="V2127" s="80">
        <f t="shared" ref="V2127" si="3899">U2127</f>
        <v>1000</v>
      </c>
      <c r="W2127" s="80">
        <f t="shared" ref="W2127" si="3900">V2127</f>
        <v>1000</v>
      </c>
      <c r="X2127" s="80">
        <f t="shared" ref="X2127" si="3901">W2127</f>
        <v>1000</v>
      </c>
      <c r="Y2127" s="80">
        <f t="shared" ref="Y2127" si="3902">X2127</f>
        <v>1000</v>
      </c>
      <c r="Z2127" s="80">
        <f t="shared" ref="Z2127" si="3903">Y2127</f>
        <v>1000</v>
      </c>
      <c r="AA2127" s="80">
        <f t="shared" ref="AA2127" si="3904">Z2127</f>
        <v>1000</v>
      </c>
      <c r="AB2127" s="80">
        <f t="shared" ref="AB2127" si="3905">AA2127</f>
        <v>1000</v>
      </c>
      <c r="AC2127" s="80">
        <f t="shared" ref="AC2127" si="3906">AB2127</f>
        <v>1000</v>
      </c>
      <c r="AD2127" s="80">
        <f t="shared" ref="AD2127" si="3907">AC2127</f>
        <v>1000</v>
      </c>
      <c r="AE2127" s="80">
        <f t="shared" ref="AE2127" si="3908">AD2127</f>
        <v>1000</v>
      </c>
      <c r="AF2127" s="80">
        <f t="shared" ref="AF2127" si="3909">AE2127</f>
        <v>1000</v>
      </c>
      <c r="AG2127" s="80">
        <f t="shared" ref="AG2127" si="3910">AF2127</f>
        <v>1000</v>
      </c>
      <c r="AH2127" s="80">
        <f t="shared" ref="AH2127" si="3911">AG2127</f>
        <v>1000</v>
      </c>
      <c r="AI2127" s="80">
        <f t="shared" ref="AI2127" si="3912">AH2127</f>
        <v>1000</v>
      </c>
      <c r="AJ2127" s="80">
        <f t="shared" ref="AJ2127" si="3913">AI2127</f>
        <v>1000</v>
      </c>
      <c r="AK2127" s="80">
        <f t="shared" ref="AK2127" si="3914">AJ2127</f>
        <v>1000</v>
      </c>
      <c r="AL2127" s="80">
        <f t="shared" ref="AL2127" si="3915">AK2127</f>
        <v>1000</v>
      </c>
      <c r="AM2127" s="80">
        <f t="shared" ref="AM2127" si="3916">AL2127</f>
        <v>1000</v>
      </c>
      <c r="AN2127" s="80">
        <f t="shared" ref="AN2127" si="3917">AM2127</f>
        <v>1000</v>
      </c>
      <c r="AO2127" s="80">
        <f t="shared" ref="AO2127" si="3918">AN2127</f>
        <v>1000</v>
      </c>
      <c r="AP2127" s="80">
        <f t="shared" ref="AP2127" si="3919">AO2127</f>
        <v>1000</v>
      </c>
      <c r="AQ2127" s="80">
        <f t="shared" ref="AQ2127" si="3920">AP2127</f>
        <v>1000</v>
      </c>
      <c r="AR2127" s="80">
        <f t="shared" ref="AR2127" si="3921">AQ2127</f>
        <v>1000</v>
      </c>
      <c r="AS2127" s="80">
        <f t="shared" ref="AS2127" si="3922">AR2127</f>
        <v>1000</v>
      </c>
      <c r="AT2127" s="80">
        <f t="shared" ref="AT2127" si="3923">AS2127</f>
        <v>1000</v>
      </c>
      <c r="AU2127" s="80">
        <f t="shared" ref="AU2127" si="3924">AT2127</f>
        <v>1000</v>
      </c>
      <c r="AV2127" s="80">
        <f t="shared" ref="AV2127" si="3925">AU2127</f>
        <v>1000</v>
      </c>
      <c r="AW2127" s="80">
        <f t="shared" ref="AW2127" si="3926">AV2127</f>
        <v>1000</v>
      </c>
      <c r="AX2127" s="80">
        <f t="shared" ref="AX2127" si="3927">AW2127</f>
        <v>1000</v>
      </c>
      <c r="AY2127" s="80">
        <f t="shared" ref="AY2127" si="3928">AX2127</f>
        <v>1000</v>
      </c>
      <c r="AZ2127" s="80">
        <f t="shared" ref="AZ2127" si="3929">AY2127</f>
        <v>1000</v>
      </c>
      <c r="BA2127" s="80">
        <f t="shared" ref="BA2127" si="3930">AZ2127</f>
        <v>1000</v>
      </c>
      <c r="BB2127" s="80">
        <f t="shared" ref="BB2127" si="3931">BA2127</f>
        <v>1000</v>
      </c>
      <c r="BC2127" s="80">
        <f t="shared" ref="BC2127" si="3932">BB2127</f>
        <v>1000</v>
      </c>
      <c r="BD2127" s="80">
        <f t="shared" ref="BD2127" si="3933">BC2127</f>
        <v>1000</v>
      </c>
      <c r="BE2127" s="80">
        <f t="shared" ref="BE2127" si="3934">BD2127</f>
        <v>1000</v>
      </c>
      <c r="BF2127" s="80">
        <f t="shared" ref="BF2127" si="3935">BE2127</f>
        <v>1000</v>
      </c>
      <c r="BG2127" s="80">
        <f t="shared" ref="BG2127" si="3936">BF2127</f>
        <v>1000</v>
      </c>
      <c r="BH2127" s="80">
        <f t="shared" ref="BH2127" si="3937">BG2127</f>
        <v>1000</v>
      </c>
      <c r="BI2127" s="80">
        <f t="shared" ref="BI2127" si="3938">BH2127</f>
        <v>1000</v>
      </c>
      <c r="BJ2127" s="80">
        <f t="shared" ref="BJ2127" si="3939">BI2127</f>
        <v>1000</v>
      </c>
      <c r="BK2127" s="80">
        <f t="shared" ref="BK2127" si="3940">BJ2127</f>
        <v>1000</v>
      </c>
      <c r="BL2127" s="80">
        <f t="shared" ref="BL2127" si="3941">BK2127</f>
        <v>1000</v>
      </c>
      <c r="BM2127" s="80">
        <f t="shared" ref="BM2127" si="3942">BL2127</f>
        <v>1000</v>
      </c>
      <c r="BN2127" s="80">
        <f t="shared" ref="BN2127" si="3943">BM2127</f>
        <v>1000</v>
      </c>
      <c r="BO2127" s="80">
        <f t="shared" ref="BO2127" si="3944">BN2127</f>
        <v>1000</v>
      </c>
      <c r="BP2127" s="80">
        <f t="shared" ref="BP2127" si="3945">BO2127</f>
        <v>1000</v>
      </c>
      <c r="BQ2127" s="80">
        <f t="shared" ref="BQ2127" si="3946">BP2127</f>
        <v>1000</v>
      </c>
      <c r="BR2127" s="80">
        <f t="shared" ref="BR2127" si="3947">BQ2127</f>
        <v>1000</v>
      </c>
      <c r="BS2127" s="80">
        <f t="shared" ref="BS2127" si="3948">BR2127</f>
        <v>1000</v>
      </c>
      <c r="BT2127" s="80">
        <f t="shared" ref="BT2127" si="3949">BS2127</f>
        <v>1000</v>
      </c>
      <c r="BU2127" s="80">
        <f t="shared" ref="BU2127" si="3950">BT2127</f>
        <v>1000</v>
      </c>
      <c r="BV2127" s="80">
        <f t="shared" ref="BV2127" si="3951">BU2127</f>
        <v>1000</v>
      </c>
      <c r="BW2127" s="80">
        <f t="shared" ref="BW2127" si="3952">BV2127</f>
        <v>1000</v>
      </c>
      <c r="BX2127" s="80">
        <f t="shared" ref="BX2127" si="3953">BW2127</f>
        <v>1000</v>
      </c>
      <c r="BY2127" s="80">
        <f t="shared" ref="BY2127" si="3954">BX2127</f>
        <v>1000</v>
      </c>
      <c r="BZ2127" s="80">
        <f t="shared" ref="BZ2127" si="3955">BY2127</f>
        <v>1000</v>
      </c>
      <c r="CA2127" s="80">
        <f t="shared" ref="CA2127" si="3956">BZ2127</f>
        <v>1000</v>
      </c>
      <c r="CB2127" s="80">
        <f t="shared" ref="CB2127" si="3957">CA2127</f>
        <v>1000</v>
      </c>
      <c r="CC2127" s="80">
        <f t="shared" ref="CC2127" si="3958">CB2127</f>
        <v>1000</v>
      </c>
      <c r="CD2127" s="80">
        <f t="shared" ref="CD2127" si="3959">CC2127</f>
        <v>1000</v>
      </c>
      <c r="CE2127" s="80">
        <f t="shared" ref="CE2127" si="3960">CD2127</f>
        <v>1000</v>
      </c>
      <c r="CF2127" s="80">
        <f t="shared" ref="CF2127" si="3961">CE2127</f>
        <v>1000</v>
      </c>
      <c r="CG2127" s="80">
        <f t="shared" ref="CG2127" si="3962">CF2127</f>
        <v>1000</v>
      </c>
      <c r="CH2127" s="80">
        <f t="shared" ref="CH2127" si="3963">CG2127</f>
        <v>1000</v>
      </c>
      <c r="CI2127" s="80">
        <f t="shared" ref="CI2127" si="3964">CH2127</f>
        <v>1000</v>
      </c>
      <c r="CJ2127" s="80">
        <f t="shared" ref="CJ2127" si="3965">CI2127</f>
        <v>1000</v>
      </c>
      <c r="CK2127" s="80">
        <f t="shared" ref="CK2127" si="3966">CJ2127</f>
        <v>1000</v>
      </c>
      <c r="CL2127" s="80">
        <f t="shared" ref="CL2127" si="3967">CK2127</f>
        <v>1000</v>
      </c>
      <c r="CN2127" s="74">
        <f>J2127</f>
        <v>1000</v>
      </c>
      <c r="CO2127" s="80">
        <f t="shared" ref="CO2127" si="3968">CN2127</f>
        <v>1000</v>
      </c>
      <c r="CP2127" s="80">
        <f t="shared" ref="CP2127" si="3969">CO2127</f>
        <v>1000</v>
      </c>
      <c r="CQ2127" s="80">
        <f t="shared" ref="CQ2127" si="3970">CP2127</f>
        <v>1000</v>
      </c>
      <c r="CR2127" s="80">
        <f t="shared" ref="CR2127" si="3971">CQ2127</f>
        <v>1000</v>
      </c>
      <c r="CS2127" s="80">
        <f t="shared" ref="CS2127" si="3972">CR2127</f>
        <v>1000</v>
      </c>
      <c r="CT2127" s="80">
        <f t="shared" ref="CT2127" si="3973">CS2127</f>
        <v>1000</v>
      </c>
      <c r="CU2127" s="80">
        <f t="shared" ref="CU2127" si="3974">CT2127</f>
        <v>1000</v>
      </c>
      <c r="CV2127" s="80">
        <f t="shared" ref="CV2127" si="3975">CU2127</f>
        <v>1000</v>
      </c>
      <c r="CW2127" s="80">
        <f t="shared" ref="CW2127" si="3976">CV2127</f>
        <v>1000</v>
      </c>
      <c r="CX2127" s="80">
        <f t="shared" ref="CX2127" si="3977">CW2127</f>
        <v>1000</v>
      </c>
      <c r="CY2127" s="80">
        <f t="shared" ref="CY2127" si="3978">CX2127</f>
        <v>1000</v>
      </c>
      <c r="CZ2127" s="80">
        <f t="shared" ref="CZ2127" si="3979">CY2127</f>
        <v>1000</v>
      </c>
      <c r="DA2127" s="80">
        <f t="shared" ref="DA2127" si="3980">CZ2127</f>
        <v>1000</v>
      </c>
      <c r="DB2127" s="80">
        <f t="shared" ref="DB2127" si="3981">DA2127</f>
        <v>1000</v>
      </c>
      <c r="DC2127" s="80">
        <f t="shared" ref="DC2127" si="3982">DB2127</f>
        <v>1000</v>
      </c>
      <c r="DD2127" s="80">
        <f t="shared" ref="DD2127" si="3983">DC2127</f>
        <v>1000</v>
      </c>
      <c r="DE2127" s="80">
        <f t="shared" ref="DE2127" si="3984">DD2127</f>
        <v>1000</v>
      </c>
      <c r="DF2127" s="80">
        <f t="shared" ref="DF2127" si="3985">DE2127</f>
        <v>1000</v>
      </c>
      <c r="DG2127" s="80">
        <f t="shared" ref="DG2127" si="3986">DF2127</f>
        <v>1000</v>
      </c>
      <c r="DH2127" s="80">
        <f t="shared" ref="DH2127" si="3987">DG2127</f>
        <v>1000</v>
      </c>
      <c r="DI2127" s="80">
        <f t="shared" ref="DI2127" si="3988">DH2127</f>
        <v>1000</v>
      </c>
      <c r="DJ2127" s="80">
        <f t="shared" ref="DJ2127" si="3989">DI2127</f>
        <v>1000</v>
      </c>
      <c r="DK2127" s="80">
        <f t="shared" ref="DK2127:DL2127" si="3990">DJ2127</f>
        <v>1000</v>
      </c>
      <c r="DL2127" s="80">
        <f t="shared" si="3990"/>
        <v>1000</v>
      </c>
    </row>
    <row r="2128" spans="1:116" x14ac:dyDescent="0.4">
      <c r="D2128" t="s">
        <v>532</v>
      </c>
      <c r="E2128" s="8" t="str">
        <f>ROW()&amp;" "&amp;D2128</f>
        <v>2128 FCLTA-F</v>
      </c>
      <c r="G2128" s="126"/>
      <c r="H2128" s="27"/>
      <c r="I2128" s="77"/>
      <c r="J2128" s="77"/>
      <c r="K2128" s="28"/>
      <c r="L2128" s="28"/>
      <c r="M2128" s="28"/>
      <c r="N2128" s="28"/>
      <c r="O2128" s="28"/>
      <c r="P2128" s="28"/>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c r="CN2128" s="77"/>
      <c r="CO2128" s="77"/>
      <c r="CP2128" s="77"/>
      <c r="CQ2128" s="77"/>
      <c r="CR2128" s="77"/>
      <c r="CS2128" s="77"/>
      <c r="CT2128" s="77"/>
      <c r="CU2128" s="77"/>
      <c r="CV2128" s="77"/>
      <c r="CW2128" s="77"/>
      <c r="CX2128" s="77"/>
      <c r="CY2128" s="77"/>
      <c r="CZ2128" s="77"/>
      <c r="DA2128" s="77"/>
      <c r="DB2128" s="77"/>
      <c r="DC2128" s="77"/>
      <c r="DD2128" s="77"/>
      <c r="DE2128" s="77"/>
      <c r="DF2128" s="77"/>
      <c r="DG2128" s="77"/>
      <c r="DH2128" s="77"/>
      <c r="DI2128" s="77"/>
      <c r="DJ2128" s="77"/>
      <c r="DK2128" s="77"/>
      <c r="DL2128" s="77"/>
    </row>
    <row r="2129" spans="1:116" x14ac:dyDescent="0.4">
      <c r="C2129" t="s">
        <v>235</v>
      </c>
      <c r="D2129" t="s">
        <v>532</v>
      </c>
      <c r="E2129" s="8" t="str">
        <f>ROW()&amp;" "&amp;D2129</f>
        <v>2129 FCLTA-F</v>
      </c>
      <c r="G2129" s="125" t="str">
        <f>"Sale/(purchase) of "&amp;G2127</f>
        <v>Sale/(purchase) of Net fixed asset - Fixed constant current asset</v>
      </c>
      <c r="I2129" s="74"/>
      <c r="J2129" s="74"/>
      <c r="K2129" s="53">
        <f t="shared" ref="K2129:P2129" si="3991">SUMIF($3:$3,K$2,2129:2129)</f>
        <v>0</v>
      </c>
      <c r="L2129" s="53">
        <f t="shared" si="3991"/>
        <v>0</v>
      </c>
      <c r="M2129" s="53">
        <f t="shared" si="3991"/>
        <v>0</v>
      </c>
      <c r="N2129" s="53">
        <f t="shared" si="3991"/>
        <v>0</v>
      </c>
      <c r="O2129" s="53">
        <f t="shared" si="3991"/>
        <v>0</v>
      </c>
      <c r="P2129" s="53">
        <f t="shared" si="3991"/>
        <v>0</v>
      </c>
      <c r="R2129" s="24"/>
      <c r="S2129" s="80">
        <f>R2127-S2127</f>
        <v>0</v>
      </c>
      <c r="T2129" s="80">
        <f t="shared" ref="T2129" si="3992">S2127-T2127</f>
        <v>0</v>
      </c>
      <c r="U2129" s="80">
        <f t="shared" ref="U2129" si="3993">T2127-U2127</f>
        <v>0</v>
      </c>
      <c r="V2129" s="80">
        <f t="shared" ref="V2129" si="3994">U2127-V2127</f>
        <v>0</v>
      </c>
      <c r="W2129" s="80">
        <f t="shared" ref="W2129" si="3995">V2127-W2127</f>
        <v>0</v>
      </c>
      <c r="X2129" s="80">
        <f t="shared" ref="X2129" si="3996">W2127-X2127</f>
        <v>0</v>
      </c>
      <c r="Y2129" s="80">
        <f t="shared" ref="Y2129" si="3997">X2127-Y2127</f>
        <v>0</v>
      </c>
      <c r="Z2129" s="80">
        <f t="shared" ref="Z2129" si="3998">Y2127-Z2127</f>
        <v>0</v>
      </c>
      <c r="AA2129" s="80">
        <f t="shared" ref="AA2129" si="3999">Z2127-AA2127</f>
        <v>0</v>
      </c>
      <c r="AB2129" s="80">
        <f t="shared" ref="AB2129" si="4000">AA2127-AB2127</f>
        <v>0</v>
      </c>
      <c r="AC2129" s="80">
        <f t="shared" ref="AC2129" si="4001">AB2127-AC2127</f>
        <v>0</v>
      </c>
      <c r="AD2129" s="80">
        <f t="shared" ref="AD2129" si="4002">AC2127-AD2127</f>
        <v>0</v>
      </c>
      <c r="AE2129" s="80">
        <f t="shared" ref="AE2129" si="4003">AD2127-AE2127</f>
        <v>0</v>
      </c>
      <c r="AF2129" s="80">
        <f t="shared" ref="AF2129" si="4004">AE2127-AF2127</f>
        <v>0</v>
      </c>
      <c r="AG2129" s="80">
        <f t="shared" ref="AG2129" si="4005">AF2127-AG2127</f>
        <v>0</v>
      </c>
      <c r="AH2129" s="80">
        <f t="shared" ref="AH2129" si="4006">AG2127-AH2127</f>
        <v>0</v>
      </c>
      <c r="AI2129" s="80">
        <f t="shared" ref="AI2129" si="4007">AH2127-AI2127</f>
        <v>0</v>
      </c>
      <c r="AJ2129" s="80">
        <f t="shared" ref="AJ2129" si="4008">AI2127-AJ2127</f>
        <v>0</v>
      </c>
      <c r="AK2129" s="80">
        <f t="shared" ref="AK2129" si="4009">AJ2127-AK2127</f>
        <v>0</v>
      </c>
      <c r="AL2129" s="80">
        <f t="shared" ref="AL2129" si="4010">AK2127-AL2127</f>
        <v>0</v>
      </c>
      <c r="AM2129" s="80">
        <f t="shared" ref="AM2129" si="4011">AL2127-AM2127</f>
        <v>0</v>
      </c>
      <c r="AN2129" s="80">
        <f t="shared" ref="AN2129" si="4012">AM2127-AN2127</f>
        <v>0</v>
      </c>
      <c r="AO2129" s="80">
        <f t="shared" ref="AO2129" si="4013">AN2127-AO2127</f>
        <v>0</v>
      </c>
      <c r="AP2129" s="80">
        <f t="shared" ref="AP2129" si="4014">AO2127-AP2127</f>
        <v>0</v>
      </c>
      <c r="AQ2129" s="80">
        <f t="shared" ref="AQ2129" si="4015">AP2127-AQ2127</f>
        <v>0</v>
      </c>
      <c r="AR2129" s="80">
        <f t="shared" ref="AR2129" si="4016">AQ2127-AR2127</f>
        <v>0</v>
      </c>
      <c r="AS2129" s="80">
        <f t="shared" ref="AS2129" si="4017">AR2127-AS2127</f>
        <v>0</v>
      </c>
      <c r="AT2129" s="80">
        <f t="shared" ref="AT2129" si="4018">AS2127-AT2127</f>
        <v>0</v>
      </c>
      <c r="AU2129" s="80">
        <f t="shared" ref="AU2129" si="4019">AT2127-AU2127</f>
        <v>0</v>
      </c>
      <c r="AV2129" s="80">
        <f t="shared" ref="AV2129" si="4020">AU2127-AV2127</f>
        <v>0</v>
      </c>
      <c r="AW2129" s="80">
        <f t="shared" ref="AW2129" si="4021">AV2127-AW2127</f>
        <v>0</v>
      </c>
      <c r="AX2129" s="80">
        <f t="shared" ref="AX2129" si="4022">AW2127-AX2127</f>
        <v>0</v>
      </c>
      <c r="AY2129" s="80">
        <f t="shared" ref="AY2129" si="4023">AX2127-AY2127</f>
        <v>0</v>
      </c>
      <c r="AZ2129" s="80">
        <f t="shared" ref="AZ2129" si="4024">AY2127-AZ2127</f>
        <v>0</v>
      </c>
      <c r="BA2129" s="80">
        <f t="shared" ref="BA2129" si="4025">AZ2127-BA2127</f>
        <v>0</v>
      </c>
      <c r="BB2129" s="80">
        <f t="shared" ref="BB2129" si="4026">BA2127-BB2127</f>
        <v>0</v>
      </c>
      <c r="BC2129" s="80">
        <f t="shared" ref="BC2129" si="4027">BB2127-BC2127</f>
        <v>0</v>
      </c>
      <c r="BD2129" s="80">
        <f t="shared" ref="BD2129" si="4028">BC2127-BD2127</f>
        <v>0</v>
      </c>
      <c r="BE2129" s="80">
        <f t="shared" ref="BE2129" si="4029">BD2127-BE2127</f>
        <v>0</v>
      </c>
      <c r="BF2129" s="80">
        <f t="shared" ref="BF2129" si="4030">BE2127-BF2127</f>
        <v>0</v>
      </c>
      <c r="BG2129" s="80">
        <f t="shared" ref="BG2129" si="4031">BF2127-BG2127</f>
        <v>0</v>
      </c>
      <c r="BH2129" s="80">
        <f t="shared" ref="BH2129" si="4032">BG2127-BH2127</f>
        <v>0</v>
      </c>
      <c r="BI2129" s="80">
        <f t="shared" ref="BI2129" si="4033">BH2127-BI2127</f>
        <v>0</v>
      </c>
      <c r="BJ2129" s="80">
        <f t="shared" ref="BJ2129" si="4034">BI2127-BJ2127</f>
        <v>0</v>
      </c>
      <c r="BK2129" s="80">
        <f t="shared" ref="BK2129" si="4035">BJ2127-BK2127</f>
        <v>0</v>
      </c>
      <c r="BL2129" s="80">
        <f t="shared" ref="BL2129" si="4036">BK2127-BL2127</f>
        <v>0</v>
      </c>
      <c r="BM2129" s="80">
        <f t="shared" ref="BM2129" si="4037">BL2127-BM2127</f>
        <v>0</v>
      </c>
      <c r="BN2129" s="80">
        <f t="shared" ref="BN2129" si="4038">BM2127-BN2127</f>
        <v>0</v>
      </c>
      <c r="BO2129" s="80">
        <f t="shared" ref="BO2129" si="4039">BN2127-BO2127</f>
        <v>0</v>
      </c>
      <c r="BP2129" s="80">
        <f t="shared" ref="BP2129" si="4040">BO2127-BP2127</f>
        <v>0</v>
      </c>
      <c r="BQ2129" s="80">
        <f t="shared" ref="BQ2129" si="4041">BP2127-BQ2127</f>
        <v>0</v>
      </c>
      <c r="BR2129" s="80">
        <f t="shared" ref="BR2129" si="4042">BQ2127-BR2127</f>
        <v>0</v>
      </c>
      <c r="BS2129" s="80">
        <f t="shared" ref="BS2129" si="4043">BR2127-BS2127</f>
        <v>0</v>
      </c>
      <c r="BT2129" s="80">
        <f t="shared" ref="BT2129" si="4044">BS2127-BT2127</f>
        <v>0</v>
      </c>
      <c r="BU2129" s="80">
        <f t="shared" ref="BU2129" si="4045">BT2127-BU2127</f>
        <v>0</v>
      </c>
      <c r="BV2129" s="80">
        <f t="shared" ref="BV2129" si="4046">BU2127-BV2127</f>
        <v>0</v>
      </c>
      <c r="BW2129" s="80">
        <f t="shared" ref="BW2129" si="4047">BV2127-BW2127</f>
        <v>0</v>
      </c>
      <c r="BX2129" s="80">
        <f t="shared" ref="BX2129" si="4048">BW2127-BX2127</f>
        <v>0</v>
      </c>
      <c r="BY2129" s="80">
        <f t="shared" ref="BY2129" si="4049">BX2127-BY2127</f>
        <v>0</v>
      </c>
      <c r="BZ2129" s="80">
        <f t="shared" ref="BZ2129" si="4050">BY2127-BZ2127</f>
        <v>0</v>
      </c>
      <c r="CA2129" s="80">
        <f t="shared" ref="CA2129" si="4051">BZ2127-CA2127</f>
        <v>0</v>
      </c>
      <c r="CB2129" s="80">
        <f t="shared" ref="CB2129" si="4052">CA2127-CB2127</f>
        <v>0</v>
      </c>
      <c r="CC2129" s="80">
        <f t="shared" ref="CC2129" si="4053">CB2127-CC2127</f>
        <v>0</v>
      </c>
      <c r="CD2129" s="80">
        <f t="shared" ref="CD2129" si="4054">CC2127-CD2127</f>
        <v>0</v>
      </c>
      <c r="CE2129" s="80">
        <f t="shared" ref="CE2129" si="4055">CD2127-CE2127</f>
        <v>0</v>
      </c>
      <c r="CF2129" s="80">
        <f t="shared" ref="CF2129" si="4056">CE2127-CF2127</f>
        <v>0</v>
      </c>
      <c r="CG2129" s="80">
        <f t="shared" ref="CG2129" si="4057">CF2127-CG2127</f>
        <v>0</v>
      </c>
      <c r="CH2129" s="80">
        <f t="shared" ref="CH2129" si="4058">CG2127-CH2127</f>
        <v>0</v>
      </c>
      <c r="CI2129" s="80">
        <f t="shared" ref="CI2129" si="4059">CH2127-CI2127</f>
        <v>0</v>
      </c>
      <c r="CJ2129" s="80">
        <f t="shared" ref="CJ2129" si="4060">CI2127-CJ2127</f>
        <v>0</v>
      </c>
      <c r="CK2129" s="80">
        <f t="shared" ref="CK2129" si="4061">CJ2127-CK2127</f>
        <v>0</v>
      </c>
      <c r="CL2129" s="80">
        <f t="shared" ref="CL2129" si="4062">CK2127-CL2127</f>
        <v>0</v>
      </c>
      <c r="CN2129" s="74"/>
      <c r="CO2129" s="80">
        <f t="shared" ref="CO2129" si="4063">CN2127-CO2127</f>
        <v>0</v>
      </c>
      <c r="CP2129" s="80">
        <f t="shared" ref="CP2129" si="4064">CO2127-CP2127</f>
        <v>0</v>
      </c>
      <c r="CQ2129" s="80">
        <f t="shared" ref="CQ2129" si="4065">CP2127-CQ2127</f>
        <v>0</v>
      </c>
      <c r="CR2129" s="80">
        <f t="shared" ref="CR2129" si="4066">CQ2127-CR2127</f>
        <v>0</v>
      </c>
      <c r="CS2129" s="80">
        <f t="shared" ref="CS2129" si="4067">CR2127-CS2127</f>
        <v>0</v>
      </c>
      <c r="CT2129" s="80">
        <f t="shared" ref="CT2129" si="4068">CS2127-CT2127</f>
        <v>0</v>
      </c>
      <c r="CU2129" s="80">
        <f t="shared" ref="CU2129" si="4069">CT2127-CU2127</f>
        <v>0</v>
      </c>
      <c r="CV2129" s="80">
        <f t="shared" ref="CV2129" si="4070">CU2127-CV2127</f>
        <v>0</v>
      </c>
      <c r="CW2129" s="80">
        <f t="shared" ref="CW2129" si="4071">CV2127-CW2127</f>
        <v>0</v>
      </c>
      <c r="CX2129" s="80">
        <f t="shared" ref="CX2129" si="4072">CW2127-CX2127</f>
        <v>0</v>
      </c>
      <c r="CY2129" s="80">
        <f t="shared" ref="CY2129" si="4073">CX2127-CY2127</f>
        <v>0</v>
      </c>
      <c r="CZ2129" s="80">
        <f t="shared" ref="CZ2129" si="4074">CY2127-CZ2127</f>
        <v>0</v>
      </c>
      <c r="DA2129" s="80">
        <f t="shared" ref="DA2129" si="4075">CZ2127-DA2127</f>
        <v>0</v>
      </c>
      <c r="DB2129" s="80">
        <f t="shared" ref="DB2129" si="4076">DA2127-DB2127</f>
        <v>0</v>
      </c>
      <c r="DC2129" s="80">
        <f t="shared" ref="DC2129" si="4077">DB2127-DC2127</f>
        <v>0</v>
      </c>
      <c r="DD2129" s="80">
        <f t="shared" ref="DD2129" si="4078">DC2127-DD2127</f>
        <v>0</v>
      </c>
      <c r="DE2129" s="80">
        <f t="shared" ref="DE2129" si="4079">DD2127-DE2127</f>
        <v>0</v>
      </c>
      <c r="DF2129" s="80">
        <f t="shared" ref="DF2129" si="4080">DE2127-DF2127</f>
        <v>0</v>
      </c>
      <c r="DG2129" s="80">
        <f t="shared" ref="DG2129" si="4081">DF2127-DG2127</f>
        <v>0</v>
      </c>
      <c r="DH2129" s="80">
        <f t="shared" ref="DH2129" si="4082">DG2127-DH2127</f>
        <v>0</v>
      </c>
      <c r="DI2129" s="80">
        <f t="shared" ref="DI2129" si="4083">DH2127-DI2127</f>
        <v>0</v>
      </c>
      <c r="DJ2129" s="80">
        <f t="shared" ref="DJ2129" si="4084">DI2127-DJ2127</f>
        <v>0</v>
      </c>
      <c r="DK2129" s="80">
        <f t="shared" ref="DK2129:DL2129" si="4085">DJ2127-DK2127</f>
        <v>0</v>
      </c>
      <c r="DL2129" s="80">
        <f t="shared" si="4085"/>
        <v>0</v>
      </c>
    </row>
    <row r="2130" spans="1:116" x14ac:dyDescent="0.4">
      <c r="B2130" t="s">
        <v>332</v>
      </c>
      <c r="D2130" t="s">
        <v>532</v>
      </c>
      <c r="E2130" s="8" t="str">
        <f t="shared" ref="E2130" si="4086">ROW()&amp;" "&amp;D2130</f>
        <v>2130 FCLTA-F</v>
      </c>
      <c r="G2130" s="136" t="str">
        <f>G2118</f>
        <v>(Primary label)</v>
      </c>
      <c r="H2130" s="27"/>
      <c r="I2130" s="78"/>
      <c r="J2130" s="78"/>
      <c r="K2130" s="33"/>
      <c r="L2130" s="33"/>
      <c r="M2130" s="33"/>
      <c r="N2130" s="33"/>
      <c r="O2130" s="33"/>
      <c r="P2130" s="33"/>
      <c r="R2130" s="33"/>
      <c r="S2130" s="77"/>
      <c r="T2130" s="77"/>
      <c r="U2130" s="77"/>
      <c r="V2130" s="77"/>
      <c r="W2130" s="77"/>
      <c r="X2130" s="77"/>
      <c r="Y2130" s="77"/>
      <c r="Z2130" s="77"/>
      <c r="AA2130" s="77"/>
      <c r="AB2130" s="77"/>
      <c r="AC2130" s="77"/>
      <c r="AD2130" s="77"/>
      <c r="AE2130" s="77"/>
      <c r="AF2130" s="77"/>
      <c r="AG2130" s="77"/>
      <c r="AH2130" s="77"/>
      <c r="AI2130" s="77"/>
      <c r="AJ2130" s="77"/>
      <c r="AK2130" s="77"/>
      <c r="AL2130" s="77"/>
      <c r="AM2130" s="77"/>
      <c r="AN2130" s="77"/>
      <c r="AO2130" s="77"/>
      <c r="AP2130" s="77"/>
      <c r="AQ2130" s="77"/>
      <c r="AR2130" s="77"/>
      <c r="AS2130" s="77"/>
      <c r="AT2130" s="77"/>
      <c r="AU2130" s="77"/>
      <c r="AV2130" s="77"/>
      <c r="AW2130" s="77"/>
      <c r="AX2130" s="77"/>
      <c r="AY2130" s="77"/>
      <c r="AZ2130" s="77"/>
      <c r="BA2130" s="77"/>
      <c r="BB2130" s="77"/>
      <c r="BC2130" s="77"/>
      <c r="BD2130" s="77"/>
      <c r="BE2130" s="77"/>
      <c r="BF2130" s="77"/>
      <c r="BG2130" s="77"/>
      <c r="BH2130" s="77"/>
      <c r="BI2130" s="77"/>
      <c r="BJ2130" s="77"/>
      <c r="BK2130" s="77"/>
      <c r="BL2130" s="77"/>
      <c r="BM2130" s="77"/>
      <c r="BN2130" s="77"/>
      <c r="BO2130" s="77"/>
      <c r="BP2130" s="77"/>
      <c r="BQ2130" s="77"/>
      <c r="BR2130" s="77"/>
      <c r="BS2130" s="77"/>
      <c r="BT2130" s="77"/>
      <c r="BU2130" s="77"/>
      <c r="BV2130" s="77"/>
      <c r="BW2130" s="77"/>
      <c r="BX2130" s="77"/>
      <c r="BY2130" s="77"/>
      <c r="BZ2130" s="77"/>
      <c r="CA2130" s="77"/>
      <c r="CB2130" s="77"/>
      <c r="CC2130" s="77"/>
      <c r="CD2130" s="77"/>
      <c r="CE2130" s="77"/>
      <c r="CF2130" s="77"/>
      <c r="CG2130" s="77"/>
      <c r="CH2130" s="77"/>
      <c r="CI2130" s="77"/>
      <c r="CJ2130" s="77"/>
      <c r="CK2130" s="77"/>
      <c r="CL2130" s="77"/>
      <c r="CN2130" s="78"/>
      <c r="CO2130" s="77"/>
      <c r="CP2130" s="77"/>
      <c r="CQ2130" s="77"/>
      <c r="CR2130" s="77"/>
      <c r="CS2130" s="77"/>
      <c r="CT2130" s="77"/>
      <c r="CU2130" s="77"/>
      <c r="CV2130" s="77"/>
      <c r="CW2130" s="77"/>
      <c r="CX2130" s="77"/>
      <c r="CY2130" s="77"/>
      <c r="CZ2130" s="77"/>
      <c r="DA2130" s="77"/>
      <c r="DB2130" s="77"/>
      <c r="DC2130" s="77"/>
      <c r="DD2130" s="77"/>
      <c r="DE2130" s="77"/>
      <c r="DF2130" s="77"/>
      <c r="DG2130" s="77"/>
      <c r="DH2130" s="77"/>
      <c r="DI2130" s="77"/>
      <c r="DJ2130" s="77"/>
      <c r="DK2130" s="77"/>
      <c r="DL2130" s="77"/>
    </row>
    <row r="2131" spans="1:116" x14ac:dyDescent="0.4">
      <c r="B2131" t="s">
        <v>332</v>
      </c>
      <c r="D2131" t="s">
        <v>532</v>
      </c>
      <c r="E2131" s="8" t="str">
        <f>ROW()&amp;" "&amp;D2131</f>
        <v>2131 FCLTA-F</v>
      </c>
      <c r="G2131" s="136" t="str">
        <f>G2119</f>
        <v>primary unit</v>
      </c>
      <c r="H2131" s="27"/>
      <c r="I2131" s="78"/>
      <c r="J2131" s="78"/>
      <c r="K2131" s="33"/>
      <c r="L2131" s="33"/>
      <c r="M2131" s="33"/>
      <c r="N2131" s="33"/>
      <c r="O2131" s="33"/>
      <c r="P2131" s="33"/>
      <c r="R2131" s="33"/>
      <c r="S2131" s="77"/>
      <c r="T2131" s="77"/>
      <c r="U2131" s="77"/>
      <c r="V2131" s="77"/>
      <c r="W2131" s="77"/>
      <c r="X2131" s="77"/>
      <c r="Y2131" s="77"/>
      <c r="Z2131" s="77"/>
      <c r="AA2131" s="77"/>
      <c r="AB2131" s="77"/>
      <c r="AC2131" s="77"/>
      <c r="AD2131" s="77"/>
      <c r="AE2131" s="77"/>
      <c r="AF2131" s="77"/>
      <c r="AG2131" s="77"/>
      <c r="AH2131" s="77"/>
      <c r="AI2131" s="77"/>
      <c r="AJ2131" s="77"/>
      <c r="AK2131" s="77"/>
      <c r="AL2131" s="77"/>
      <c r="AM2131" s="77"/>
      <c r="AN2131" s="77"/>
      <c r="AO2131" s="77"/>
      <c r="AP2131" s="77"/>
      <c r="AQ2131" s="77"/>
      <c r="AR2131" s="77"/>
      <c r="AS2131" s="77"/>
      <c r="AT2131" s="77"/>
      <c r="AU2131" s="77"/>
      <c r="AV2131" s="77"/>
      <c r="AW2131" s="77"/>
      <c r="AX2131" s="77"/>
      <c r="AY2131" s="77"/>
      <c r="AZ2131" s="77"/>
      <c r="BA2131" s="77"/>
      <c r="BB2131" s="77"/>
      <c r="BC2131" s="77"/>
      <c r="BD2131" s="77"/>
      <c r="BE2131" s="77"/>
      <c r="BF2131" s="77"/>
      <c r="BG2131" s="77"/>
      <c r="BH2131" s="77"/>
      <c r="BI2131" s="77"/>
      <c r="BJ2131" s="77"/>
      <c r="BK2131" s="77"/>
      <c r="BL2131" s="77"/>
      <c r="BM2131" s="77"/>
      <c r="BN2131" s="77"/>
      <c r="BO2131" s="77"/>
      <c r="BP2131" s="77"/>
      <c r="BQ2131" s="77"/>
      <c r="BR2131" s="77"/>
      <c r="BS2131" s="77"/>
      <c r="BT2131" s="77"/>
      <c r="BU2131" s="77"/>
      <c r="BV2131" s="77"/>
      <c r="BW2131" s="77"/>
      <c r="BX2131" s="77"/>
      <c r="BY2131" s="77"/>
      <c r="BZ2131" s="77"/>
      <c r="CA2131" s="77"/>
      <c r="CB2131" s="77"/>
      <c r="CC2131" s="77"/>
      <c r="CD2131" s="77"/>
      <c r="CE2131" s="77"/>
      <c r="CF2131" s="77"/>
      <c r="CG2131" s="77"/>
      <c r="CH2131" s="77"/>
      <c r="CI2131" s="77"/>
      <c r="CJ2131" s="77"/>
      <c r="CK2131" s="77"/>
      <c r="CL2131" s="77"/>
      <c r="CN2131" s="78"/>
      <c r="CO2131" s="77"/>
      <c r="CP2131" s="77"/>
      <c r="CQ2131" s="77"/>
      <c r="CR2131" s="77"/>
      <c r="CS2131" s="77"/>
      <c r="CT2131" s="77"/>
      <c r="CU2131" s="77"/>
      <c r="CV2131" s="77"/>
      <c r="CW2131" s="77"/>
      <c r="CX2131" s="77"/>
      <c r="CY2131" s="77"/>
      <c r="CZ2131" s="77"/>
      <c r="DA2131" s="77"/>
      <c r="DB2131" s="77"/>
      <c r="DC2131" s="77"/>
      <c r="DD2131" s="77"/>
      <c r="DE2131" s="77"/>
      <c r="DF2131" s="77"/>
      <c r="DG2131" s="77"/>
      <c r="DH2131" s="77"/>
      <c r="DI2131" s="77"/>
      <c r="DJ2131" s="77"/>
      <c r="DK2131" s="77"/>
      <c r="DL2131" s="77"/>
    </row>
    <row r="2132" spans="1:116" x14ac:dyDescent="0.4">
      <c r="B2132" t="s">
        <v>332</v>
      </c>
      <c r="D2132" t="s">
        <v>532</v>
      </c>
      <c r="E2132" s="8" t="str">
        <f t="shared" ref="E2132:E2137" si="4087">ROW()&amp;" "&amp;D2132</f>
        <v>2132 FCLTA-F</v>
      </c>
      <c r="G2132" s="136" t="str">
        <f>G2120</f>
        <v>Primary revenue driver</v>
      </c>
      <c r="K2132" s="53"/>
      <c r="L2132" s="53"/>
      <c r="M2132" s="53"/>
      <c r="N2132" s="53"/>
      <c r="O2132" s="53"/>
      <c r="P2132" s="53"/>
      <c r="R2132" s="24"/>
      <c r="S2132" s="179" t="str">
        <f t="shared" ref="S2132:AX2132" si="4088">S2120</f>
        <v>S$16</v>
      </c>
      <c r="T2132" s="179" t="str">
        <f t="shared" si="4088"/>
        <v>T$16</v>
      </c>
      <c r="U2132" s="179" t="str">
        <f t="shared" si="4088"/>
        <v>U$16</v>
      </c>
      <c r="V2132" s="179" t="str">
        <f t="shared" si="4088"/>
        <v>V$16</v>
      </c>
      <c r="W2132" s="179" t="str">
        <f t="shared" si="4088"/>
        <v>W$16</v>
      </c>
      <c r="X2132" s="179" t="str">
        <f t="shared" si="4088"/>
        <v>X$16</v>
      </c>
      <c r="Y2132" s="179" t="str">
        <f t="shared" si="4088"/>
        <v>Y$16</v>
      </c>
      <c r="Z2132" s="179" t="str">
        <f t="shared" si="4088"/>
        <v>Z$16</v>
      </c>
      <c r="AA2132" s="179" t="str">
        <f t="shared" si="4088"/>
        <v>AA$16</v>
      </c>
      <c r="AB2132" s="179" t="str">
        <f t="shared" si="4088"/>
        <v>AB$16</v>
      </c>
      <c r="AC2132" s="179" t="str">
        <f t="shared" si="4088"/>
        <v>AC$16</v>
      </c>
      <c r="AD2132" s="179" t="str">
        <f t="shared" si="4088"/>
        <v>AD$16</v>
      </c>
      <c r="AE2132" s="179" t="str">
        <f t="shared" si="4088"/>
        <v>AE$16</v>
      </c>
      <c r="AF2132" s="179" t="str">
        <f t="shared" si="4088"/>
        <v>AF$16</v>
      </c>
      <c r="AG2132" s="179" t="str">
        <f t="shared" si="4088"/>
        <v>AG$16</v>
      </c>
      <c r="AH2132" s="179" t="str">
        <f t="shared" si="4088"/>
        <v>AH$16</v>
      </c>
      <c r="AI2132" s="179" t="str">
        <f t="shared" si="4088"/>
        <v>AI$16</v>
      </c>
      <c r="AJ2132" s="179" t="str">
        <f t="shared" si="4088"/>
        <v>AJ$16</v>
      </c>
      <c r="AK2132" s="179" t="str">
        <f t="shared" si="4088"/>
        <v>AK$16</v>
      </c>
      <c r="AL2132" s="179" t="str">
        <f t="shared" si="4088"/>
        <v>AL$16</v>
      </c>
      <c r="AM2132" s="179" t="str">
        <f t="shared" si="4088"/>
        <v>AM$16</v>
      </c>
      <c r="AN2132" s="179" t="str">
        <f t="shared" si="4088"/>
        <v>AN$16</v>
      </c>
      <c r="AO2132" s="179" t="str">
        <f t="shared" si="4088"/>
        <v>AO$16</v>
      </c>
      <c r="AP2132" s="179" t="str">
        <f t="shared" si="4088"/>
        <v>AP$16</v>
      </c>
      <c r="AQ2132" s="179" t="str">
        <f t="shared" si="4088"/>
        <v>AQ$16</v>
      </c>
      <c r="AR2132" s="179" t="str">
        <f t="shared" si="4088"/>
        <v>AR$16</v>
      </c>
      <c r="AS2132" s="179" t="str">
        <f t="shared" si="4088"/>
        <v>AS$16</v>
      </c>
      <c r="AT2132" s="179" t="str">
        <f t="shared" si="4088"/>
        <v>AT$16</v>
      </c>
      <c r="AU2132" s="179" t="str">
        <f t="shared" si="4088"/>
        <v>AU$16</v>
      </c>
      <c r="AV2132" s="179" t="str">
        <f t="shared" si="4088"/>
        <v>AV$16</v>
      </c>
      <c r="AW2132" s="179" t="str">
        <f t="shared" si="4088"/>
        <v>AW$16</v>
      </c>
      <c r="AX2132" s="179" t="str">
        <f t="shared" si="4088"/>
        <v>AX$16</v>
      </c>
      <c r="AY2132" s="179" t="str">
        <f t="shared" ref="AY2132:CD2132" si="4089">AY2120</f>
        <v>AY$16</v>
      </c>
      <c r="AZ2132" s="179" t="str">
        <f t="shared" si="4089"/>
        <v>AZ$16</v>
      </c>
      <c r="BA2132" s="179" t="str">
        <f t="shared" si="4089"/>
        <v>BA$16</v>
      </c>
      <c r="BB2132" s="179" t="str">
        <f t="shared" si="4089"/>
        <v>BB$16</v>
      </c>
      <c r="BC2132" s="179" t="str">
        <f t="shared" si="4089"/>
        <v>BC$16</v>
      </c>
      <c r="BD2132" s="179" t="str">
        <f t="shared" si="4089"/>
        <v>BD$16</v>
      </c>
      <c r="BE2132" s="179" t="str">
        <f t="shared" si="4089"/>
        <v>BE$16</v>
      </c>
      <c r="BF2132" s="179" t="str">
        <f t="shared" si="4089"/>
        <v>BF$16</v>
      </c>
      <c r="BG2132" s="179" t="str">
        <f t="shared" si="4089"/>
        <v>BG$16</v>
      </c>
      <c r="BH2132" s="179" t="str">
        <f t="shared" si="4089"/>
        <v>BH$16</v>
      </c>
      <c r="BI2132" s="179" t="str">
        <f t="shared" si="4089"/>
        <v>BI$16</v>
      </c>
      <c r="BJ2132" s="179" t="str">
        <f t="shared" si="4089"/>
        <v>BJ$16</v>
      </c>
      <c r="BK2132" s="179" t="str">
        <f t="shared" si="4089"/>
        <v>BK$16</v>
      </c>
      <c r="BL2132" s="179" t="str">
        <f t="shared" si="4089"/>
        <v>BL$16</v>
      </c>
      <c r="BM2132" s="179" t="str">
        <f t="shared" si="4089"/>
        <v>BM$16</v>
      </c>
      <c r="BN2132" s="179" t="str">
        <f t="shared" si="4089"/>
        <v>BN$16</v>
      </c>
      <c r="BO2132" s="179" t="str">
        <f t="shared" si="4089"/>
        <v>BO$16</v>
      </c>
      <c r="BP2132" s="179" t="str">
        <f t="shared" si="4089"/>
        <v>BP$16</v>
      </c>
      <c r="BQ2132" s="179" t="str">
        <f t="shared" si="4089"/>
        <v>BQ$16</v>
      </c>
      <c r="BR2132" s="179" t="str">
        <f t="shared" si="4089"/>
        <v>BR$16</v>
      </c>
      <c r="BS2132" s="179" t="str">
        <f t="shared" si="4089"/>
        <v>BS$16</v>
      </c>
      <c r="BT2132" s="179" t="str">
        <f t="shared" si="4089"/>
        <v>BT$16</v>
      </c>
      <c r="BU2132" s="179" t="str">
        <f t="shared" si="4089"/>
        <v>BU$16</v>
      </c>
      <c r="BV2132" s="179" t="str">
        <f t="shared" si="4089"/>
        <v>BV$16</v>
      </c>
      <c r="BW2132" s="179" t="str">
        <f t="shared" si="4089"/>
        <v>BW$16</v>
      </c>
      <c r="BX2132" s="179" t="str">
        <f t="shared" si="4089"/>
        <v>BX$16</v>
      </c>
      <c r="BY2132" s="179" t="str">
        <f t="shared" si="4089"/>
        <v>BY$16</v>
      </c>
      <c r="BZ2132" s="179" t="str">
        <f t="shared" si="4089"/>
        <v>BZ$16</v>
      </c>
      <c r="CA2132" s="179" t="str">
        <f t="shared" si="4089"/>
        <v>CA$16</v>
      </c>
      <c r="CB2132" s="179" t="str">
        <f t="shared" si="4089"/>
        <v>CB$16</v>
      </c>
      <c r="CC2132" s="179" t="str">
        <f t="shared" si="4089"/>
        <v>CC$16</v>
      </c>
      <c r="CD2132" s="179" t="str">
        <f t="shared" si="4089"/>
        <v>CD$16</v>
      </c>
      <c r="CE2132" s="179" t="str">
        <f t="shared" ref="CE2132:CL2132" si="4090">CE2120</f>
        <v>CE$16</v>
      </c>
      <c r="CF2132" s="179" t="str">
        <f t="shared" si="4090"/>
        <v>CF$16</v>
      </c>
      <c r="CG2132" s="179" t="str">
        <f t="shared" si="4090"/>
        <v>CG$16</v>
      </c>
      <c r="CH2132" s="179" t="str">
        <f t="shared" si="4090"/>
        <v>CH$16</v>
      </c>
      <c r="CI2132" s="179" t="str">
        <f t="shared" si="4090"/>
        <v>CI$16</v>
      </c>
      <c r="CJ2132" s="179" t="str">
        <f t="shared" si="4090"/>
        <v>CJ$16</v>
      </c>
      <c r="CK2132" s="179" t="str">
        <f t="shared" si="4090"/>
        <v>CK$16</v>
      </c>
      <c r="CL2132" s="179" t="str">
        <f t="shared" si="4090"/>
        <v>CL$16</v>
      </c>
      <c r="CO2132" s="179" t="str">
        <f t="shared" ref="CO2132:DL2132" si="4091">CO2120</f>
        <v>CO$16</v>
      </c>
      <c r="CP2132" s="179" t="str">
        <f t="shared" si="4091"/>
        <v>CP$16</v>
      </c>
      <c r="CQ2132" s="179" t="str">
        <f t="shared" si="4091"/>
        <v>CQ$16</v>
      </c>
      <c r="CR2132" s="179" t="str">
        <f t="shared" si="4091"/>
        <v>CR$16</v>
      </c>
      <c r="CS2132" s="179" t="str">
        <f t="shared" si="4091"/>
        <v>CS$16</v>
      </c>
      <c r="CT2132" s="179" t="str">
        <f t="shared" si="4091"/>
        <v>CT$16</v>
      </c>
      <c r="CU2132" s="179" t="str">
        <f t="shared" si="4091"/>
        <v>CU$16</v>
      </c>
      <c r="CV2132" s="179" t="str">
        <f t="shared" si="4091"/>
        <v>CV$16</v>
      </c>
      <c r="CW2132" s="179" t="str">
        <f t="shared" si="4091"/>
        <v>CW$16</v>
      </c>
      <c r="CX2132" s="179" t="str">
        <f t="shared" si="4091"/>
        <v>CX$16</v>
      </c>
      <c r="CY2132" s="179" t="str">
        <f t="shared" si="4091"/>
        <v>CY$16</v>
      </c>
      <c r="CZ2132" s="179" t="str">
        <f t="shared" si="4091"/>
        <v>CZ$16</v>
      </c>
      <c r="DA2132" s="179" t="str">
        <f t="shared" si="4091"/>
        <v>DA$16</v>
      </c>
      <c r="DB2132" s="179" t="str">
        <f t="shared" si="4091"/>
        <v>DB$16</v>
      </c>
      <c r="DC2132" s="179" t="str">
        <f t="shared" si="4091"/>
        <v>DC$16</v>
      </c>
      <c r="DD2132" s="179" t="str">
        <f t="shared" si="4091"/>
        <v>DD$16</v>
      </c>
      <c r="DE2132" s="179" t="str">
        <f t="shared" si="4091"/>
        <v>DE$16</v>
      </c>
      <c r="DF2132" s="179" t="str">
        <f t="shared" si="4091"/>
        <v>DF$16</v>
      </c>
      <c r="DG2132" s="179" t="str">
        <f t="shared" si="4091"/>
        <v>DG$16</v>
      </c>
      <c r="DH2132" s="179" t="str">
        <f t="shared" si="4091"/>
        <v>DH$16</v>
      </c>
      <c r="DI2132" s="179" t="str">
        <f t="shared" si="4091"/>
        <v>DI$16</v>
      </c>
      <c r="DJ2132" s="179" t="str">
        <f t="shared" si="4091"/>
        <v>DJ$16</v>
      </c>
      <c r="DK2132" s="179" t="str">
        <f t="shared" si="4091"/>
        <v>DK$16</v>
      </c>
      <c r="DL2132" s="179" t="str">
        <f t="shared" si="4091"/>
        <v>DL$16</v>
      </c>
    </row>
    <row r="2133" spans="1:116" x14ac:dyDescent="0.4">
      <c r="B2133" t="s">
        <v>332</v>
      </c>
      <c r="D2133" t="s">
        <v>532</v>
      </c>
      <c r="E2133" s="8" t="str">
        <f t="shared" si="4087"/>
        <v>2133 FCLTA-F</v>
      </c>
      <c r="G2133" s="136" t="str">
        <f>G2121</f>
        <v>Primary volume driver</v>
      </c>
      <c r="H2133" s="12"/>
      <c r="I2133" s="60"/>
      <c r="J2133" s="60"/>
      <c r="K2133" s="15"/>
      <c r="L2133" s="15"/>
      <c r="M2133" s="15"/>
      <c r="N2133" s="15"/>
      <c r="O2133" s="15"/>
      <c r="P2133" s="15"/>
      <c r="R2133" s="15"/>
      <c r="S2133" s="179" t="str">
        <f t="shared" ref="S2133:AX2133" si="4092">S2121</f>
        <v>S$17</v>
      </c>
      <c r="T2133" s="179" t="str">
        <f t="shared" si="4092"/>
        <v>T$17</v>
      </c>
      <c r="U2133" s="179" t="str">
        <f t="shared" si="4092"/>
        <v>U$17</v>
      </c>
      <c r="V2133" s="179" t="str">
        <f t="shared" si="4092"/>
        <v>V$17</v>
      </c>
      <c r="W2133" s="179" t="str">
        <f t="shared" si="4092"/>
        <v>W$17</v>
      </c>
      <c r="X2133" s="179" t="str">
        <f t="shared" si="4092"/>
        <v>X$17</v>
      </c>
      <c r="Y2133" s="179" t="str">
        <f t="shared" si="4092"/>
        <v>Y$17</v>
      </c>
      <c r="Z2133" s="179" t="str">
        <f t="shared" si="4092"/>
        <v>Z$17</v>
      </c>
      <c r="AA2133" s="179" t="str">
        <f t="shared" si="4092"/>
        <v>AA$17</v>
      </c>
      <c r="AB2133" s="179" t="str">
        <f t="shared" si="4092"/>
        <v>AB$17</v>
      </c>
      <c r="AC2133" s="179" t="str">
        <f t="shared" si="4092"/>
        <v>AC$17</v>
      </c>
      <c r="AD2133" s="179" t="str">
        <f t="shared" si="4092"/>
        <v>AD$17</v>
      </c>
      <c r="AE2133" s="179" t="str">
        <f t="shared" si="4092"/>
        <v>AE$17</v>
      </c>
      <c r="AF2133" s="179" t="str">
        <f t="shared" si="4092"/>
        <v>AF$17</v>
      </c>
      <c r="AG2133" s="179" t="str">
        <f t="shared" si="4092"/>
        <v>AG$17</v>
      </c>
      <c r="AH2133" s="179" t="str">
        <f t="shared" si="4092"/>
        <v>AH$17</v>
      </c>
      <c r="AI2133" s="179" t="str">
        <f t="shared" si="4092"/>
        <v>AI$17</v>
      </c>
      <c r="AJ2133" s="179" t="str">
        <f t="shared" si="4092"/>
        <v>AJ$17</v>
      </c>
      <c r="AK2133" s="179" t="str">
        <f t="shared" si="4092"/>
        <v>AK$17</v>
      </c>
      <c r="AL2133" s="179" t="str">
        <f t="shared" si="4092"/>
        <v>AL$17</v>
      </c>
      <c r="AM2133" s="179" t="str">
        <f t="shared" si="4092"/>
        <v>AM$17</v>
      </c>
      <c r="AN2133" s="179" t="str">
        <f t="shared" si="4092"/>
        <v>AN$17</v>
      </c>
      <c r="AO2133" s="179" t="str">
        <f t="shared" si="4092"/>
        <v>AO$17</v>
      </c>
      <c r="AP2133" s="179" t="str">
        <f t="shared" si="4092"/>
        <v>AP$17</v>
      </c>
      <c r="AQ2133" s="179" t="str">
        <f t="shared" si="4092"/>
        <v>AQ$17</v>
      </c>
      <c r="AR2133" s="179" t="str">
        <f t="shared" si="4092"/>
        <v>AR$17</v>
      </c>
      <c r="AS2133" s="179" t="str">
        <f t="shared" si="4092"/>
        <v>AS$17</v>
      </c>
      <c r="AT2133" s="179" t="str">
        <f t="shared" si="4092"/>
        <v>AT$17</v>
      </c>
      <c r="AU2133" s="179" t="str">
        <f t="shared" si="4092"/>
        <v>AU$17</v>
      </c>
      <c r="AV2133" s="179" t="str">
        <f t="shared" si="4092"/>
        <v>AV$17</v>
      </c>
      <c r="AW2133" s="179" t="str">
        <f t="shared" si="4092"/>
        <v>AW$17</v>
      </c>
      <c r="AX2133" s="179" t="str">
        <f t="shared" si="4092"/>
        <v>AX$17</v>
      </c>
      <c r="AY2133" s="179" t="str">
        <f t="shared" ref="AY2133:CD2133" si="4093">AY2121</f>
        <v>AY$17</v>
      </c>
      <c r="AZ2133" s="179" t="str">
        <f t="shared" si="4093"/>
        <v>AZ$17</v>
      </c>
      <c r="BA2133" s="179" t="str">
        <f t="shared" si="4093"/>
        <v>BA$17</v>
      </c>
      <c r="BB2133" s="179" t="str">
        <f t="shared" si="4093"/>
        <v>BB$17</v>
      </c>
      <c r="BC2133" s="179" t="str">
        <f t="shared" si="4093"/>
        <v>BC$17</v>
      </c>
      <c r="BD2133" s="179" t="str">
        <f t="shared" si="4093"/>
        <v>BD$17</v>
      </c>
      <c r="BE2133" s="179" t="str">
        <f t="shared" si="4093"/>
        <v>BE$17</v>
      </c>
      <c r="BF2133" s="179" t="str">
        <f t="shared" si="4093"/>
        <v>BF$17</v>
      </c>
      <c r="BG2133" s="179" t="str">
        <f t="shared" si="4093"/>
        <v>BG$17</v>
      </c>
      <c r="BH2133" s="179" t="str">
        <f t="shared" si="4093"/>
        <v>BH$17</v>
      </c>
      <c r="BI2133" s="179" t="str">
        <f t="shared" si="4093"/>
        <v>BI$17</v>
      </c>
      <c r="BJ2133" s="179" t="str">
        <f t="shared" si="4093"/>
        <v>BJ$17</v>
      </c>
      <c r="BK2133" s="179" t="str">
        <f t="shared" si="4093"/>
        <v>BK$17</v>
      </c>
      <c r="BL2133" s="179" t="str">
        <f t="shared" si="4093"/>
        <v>BL$17</v>
      </c>
      <c r="BM2133" s="179" t="str">
        <f t="shared" si="4093"/>
        <v>BM$17</v>
      </c>
      <c r="BN2133" s="179" t="str">
        <f t="shared" si="4093"/>
        <v>BN$17</v>
      </c>
      <c r="BO2133" s="179" t="str">
        <f t="shared" si="4093"/>
        <v>BO$17</v>
      </c>
      <c r="BP2133" s="179" t="str">
        <f t="shared" si="4093"/>
        <v>BP$17</v>
      </c>
      <c r="BQ2133" s="179" t="str">
        <f t="shared" si="4093"/>
        <v>BQ$17</v>
      </c>
      <c r="BR2133" s="179" t="str">
        <f t="shared" si="4093"/>
        <v>BR$17</v>
      </c>
      <c r="BS2133" s="179" t="str">
        <f t="shared" si="4093"/>
        <v>BS$17</v>
      </c>
      <c r="BT2133" s="179" t="str">
        <f t="shared" si="4093"/>
        <v>BT$17</v>
      </c>
      <c r="BU2133" s="179" t="str">
        <f t="shared" si="4093"/>
        <v>BU$17</v>
      </c>
      <c r="BV2133" s="179" t="str">
        <f t="shared" si="4093"/>
        <v>BV$17</v>
      </c>
      <c r="BW2133" s="179" t="str">
        <f t="shared" si="4093"/>
        <v>BW$17</v>
      </c>
      <c r="BX2133" s="179" t="str">
        <f t="shared" si="4093"/>
        <v>BX$17</v>
      </c>
      <c r="BY2133" s="179" t="str">
        <f t="shared" si="4093"/>
        <v>BY$17</v>
      </c>
      <c r="BZ2133" s="179" t="str">
        <f t="shared" si="4093"/>
        <v>BZ$17</v>
      </c>
      <c r="CA2133" s="179" t="str">
        <f t="shared" si="4093"/>
        <v>CA$17</v>
      </c>
      <c r="CB2133" s="179" t="str">
        <f t="shared" si="4093"/>
        <v>CB$17</v>
      </c>
      <c r="CC2133" s="179" t="str">
        <f t="shared" si="4093"/>
        <v>CC$17</v>
      </c>
      <c r="CD2133" s="179" t="str">
        <f t="shared" si="4093"/>
        <v>CD$17</v>
      </c>
      <c r="CE2133" s="179" t="str">
        <f t="shared" ref="CE2133:CL2133" si="4094">CE2121</f>
        <v>CE$17</v>
      </c>
      <c r="CF2133" s="179" t="str">
        <f t="shared" si="4094"/>
        <v>CF$17</v>
      </c>
      <c r="CG2133" s="179" t="str">
        <f t="shared" si="4094"/>
        <v>CG$17</v>
      </c>
      <c r="CH2133" s="179" t="str">
        <f t="shared" si="4094"/>
        <v>CH$17</v>
      </c>
      <c r="CI2133" s="179" t="str">
        <f t="shared" si="4094"/>
        <v>CI$17</v>
      </c>
      <c r="CJ2133" s="179" t="str">
        <f t="shared" si="4094"/>
        <v>CJ$17</v>
      </c>
      <c r="CK2133" s="179" t="str">
        <f t="shared" si="4094"/>
        <v>CK$17</v>
      </c>
      <c r="CL2133" s="179" t="str">
        <f t="shared" si="4094"/>
        <v>CL$17</v>
      </c>
      <c r="CN2133" s="60"/>
      <c r="CO2133" s="179" t="str">
        <f t="shared" ref="CO2133:DL2133" si="4095">CO2121</f>
        <v>CO$17</v>
      </c>
      <c r="CP2133" s="179" t="str">
        <f t="shared" si="4095"/>
        <v>CP$17</v>
      </c>
      <c r="CQ2133" s="179" t="str">
        <f t="shared" si="4095"/>
        <v>CQ$17</v>
      </c>
      <c r="CR2133" s="179" t="str">
        <f t="shared" si="4095"/>
        <v>CR$17</v>
      </c>
      <c r="CS2133" s="179" t="str">
        <f t="shared" si="4095"/>
        <v>CS$17</v>
      </c>
      <c r="CT2133" s="179" t="str">
        <f t="shared" si="4095"/>
        <v>CT$17</v>
      </c>
      <c r="CU2133" s="179" t="str">
        <f t="shared" si="4095"/>
        <v>CU$17</v>
      </c>
      <c r="CV2133" s="179" t="str">
        <f t="shared" si="4095"/>
        <v>CV$17</v>
      </c>
      <c r="CW2133" s="179" t="str">
        <f t="shared" si="4095"/>
        <v>CW$17</v>
      </c>
      <c r="CX2133" s="179" t="str">
        <f t="shared" si="4095"/>
        <v>CX$17</v>
      </c>
      <c r="CY2133" s="179" t="str">
        <f t="shared" si="4095"/>
        <v>CY$17</v>
      </c>
      <c r="CZ2133" s="179" t="str">
        <f t="shared" si="4095"/>
        <v>CZ$17</v>
      </c>
      <c r="DA2133" s="179" t="str">
        <f t="shared" si="4095"/>
        <v>DA$17</v>
      </c>
      <c r="DB2133" s="179" t="str">
        <f t="shared" si="4095"/>
        <v>DB$17</v>
      </c>
      <c r="DC2133" s="179" t="str">
        <f t="shared" si="4095"/>
        <v>DC$17</v>
      </c>
      <c r="DD2133" s="179" t="str">
        <f t="shared" si="4095"/>
        <v>DD$17</v>
      </c>
      <c r="DE2133" s="179" t="str">
        <f t="shared" si="4095"/>
        <v>DE$17</v>
      </c>
      <c r="DF2133" s="179" t="str">
        <f t="shared" si="4095"/>
        <v>DF$17</v>
      </c>
      <c r="DG2133" s="179" t="str">
        <f t="shared" si="4095"/>
        <v>DG$17</v>
      </c>
      <c r="DH2133" s="179" t="str">
        <f t="shared" si="4095"/>
        <v>DH$17</v>
      </c>
      <c r="DI2133" s="179" t="str">
        <f t="shared" si="4095"/>
        <v>DI$17</v>
      </c>
      <c r="DJ2133" s="179" t="str">
        <f t="shared" si="4095"/>
        <v>DJ$17</v>
      </c>
      <c r="DK2133" s="179" t="str">
        <f t="shared" si="4095"/>
        <v>DK$17</v>
      </c>
      <c r="DL2133" s="179" t="str">
        <f t="shared" si="4095"/>
        <v>DL$17</v>
      </c>
    </row>
    <row r="2134" spans="1:116" x14ac:dyDescent="0.4">
      <c r="B2134" t="s">
        <v>332</v>
      </c>
      <c r="D2134" t="s">
        <v>532</v>
      </c>
      <c r="E2134" s="8" t="str">
        <f t="shared" si="4087"/>
        <v>2134 FCLTA-F</v>
      </c>
      <c r="G2134" s="191" t="str">
        <f>G2126</f>
        <v>Fixed constant current asset:</v>
      </c>
      <c r="H2134" s="12"/>
      <c r="I2134" s="60"/>
      <c r="J2134" s="60"/>
      <c r="K2134" s="15"/>
      <c r="L2134" s="15"/>
      <c r="M2134" s="15"/>
      <c r="N2134" s="15"/>
      <c r="O2134" s="15"/>
      <c r="P2134" s="15"/>
      <c r="R2134" s="15"/>
      <c r="S2134" s="179">
        <f t="shared" ref="S2134:AX2134" si="4096">S2122</f>
        <v>0</v>
      </c>
      <c r="T2134" s="179">
        <f t="shared" si="4096"/>
        <v>0</v>
      </c>
      <c r="U2134" s="179">
        <f t="shared" si="4096"/>
        <v>0</v>
      </c>
      <c r="V2134" s="179">
        <f t="shared" si="4096"/>
        <v>0</v>
      </c>
      <c r="W2134" s="179">
        <f t="shared" si="4096"/>
        <v>0</v>
      </c>
      <c r="X2134" s="179">
        <f t="shared" si="4096"/>
        <v>0</v>
      </c>
      <c r="Y2134" s="179">
        <f t="shared" si="4096"/>
        <v>0</v>
      </c>
      <c r="Z2134" s="179">
        <f t="shared" si="4096"/>
        <v>0</v>
      </c>
      <c r="AA2134" s="179">
        <f t="shared" si="4096"/>
        <v>0</v>
      </c>
      <c r="AB2134" s="179">
        <f t="shared" si="4096"/>
        <v>0</v>
      </c>
      <c r="AC2134" s="179">
        <f t="shared" si="4096"/>
        <v>0</v>
      </c>
      <c r="AD2134" s="179">
        <f t="shared" si="4096"/>
        <v>0</v>
      </c>
      <c r="AE2134" s="179">
        <f t="shared" si="4096"/>
        <v>0</v>
      </c>
      <c r="AF2134" s="179">
        <f t="shared" si="4096"/>
        <v>0</v>
      </c>
      <c r="AG2134" s="179">
        <f t="shared" si="4096"/>
        <v>0</v>
      </c>
      <c r="AH2134" s="179">
        <f t="shared" si="4096"/>
        <v>0</v>
      </c>
      <c r="AI2134" s="179">
        <f t="shared" si="4096"/>
        <v>0</v>
      </c>
      <c r="AJ2134" s="179">
        <f t="shared" si="4096"/>
        <v>0</v>
      </c>
      <c r="AK2134" s="179">
        <f t="shared" si="4096"/>
        <v>0</v>
      </c>
      <c r="AL2134" s="179">
        <f t="shared" si="4096"/>
        <v>0</v>
      </c>
      <c r="AM2134" s="179">
        <f t="shared" si="4096"/>
        <v>0</v>
      </c>
      <c r="AN2134" s="179">
        <f t="shared" si="4096"/>
        <v>0</v>
      </c>
      <c r="AO2134" s="179">
        <f t="shared" si="4096"/>
        <v>0</v>
      </c>
      <c r="AP2134" s="179">
        <f t="shared" si="4096"/>
        <v>0</v>
      </c>
      <c r="AQ2134" s="179">
        <f t="shared" si="4096"/>
        <v>0</v>
      </c>
      <c r="AR2134" s="179">
        <f t="shared" si="4096"/>
        <v>0</v>
      </c>
      <c r="AS2134" s="179">
        <f t="shared" si="4096"/>
        <v>0</v>
      </c>
      <c r="AT2134" s="179">
        <f t="shared" si="4096"/>
        <v>0</v>
      </c>
      <c r="AU2134" s="179">
        <f t="shared" si="4096"/>
        <v>0</v>
      </c>
      <c r="AV2134" s="179">
        <f t="shared" si="4096"/>
        <v>0</v>
      </c>
      <c r="AW2134" s="179">
        <f t="shared" si="4096"/>
        <v>0</v>
      </c>
      <c r="AX2134" s="179">
        <f t="shared" si="4096"/>
        <v>0</v>
      </c>
      <c r="AY2134" s="179">
        <f t="shared" ref="AY2134:CD2134" si="4097">AY2122</f>
        <v>0</v>
      </c>
      <c r="AZ2134" s="179">
        <f t="shared" si="4097"/>
        <v>0</v>
      </c>
      <c r="BA2134" s="179">
        <f t="shared" si="4097"/>
        <v>0</v>
      </c>
      <c r="BB2134" s="179">
        <f t="shared" si="4097"/>
        <v>0</v>
      </c>
      <c r="BC2134" s="179">
        <f t="shared" si="4097"/>
        <v>0</v>
      </c>
      <c r="BD2134" s="179">
        <f t="shared" si="4097"/>
        <v>0</v>
      </c>
      <c r="BE2134" s="179">
        <f t="shared" si="4097"/>
        <v>0</v>
      </c>
      <c r="BF2134" s="179">
        <f t="shared" si="4097"/>
        <v>0</v>
      </c>
      <c r="BG2134" s="179">
        <f t="shared" si="4097"/>
        <v>0</v>
      </c>
      <c r="BH2134" s="179">
        <f t="shared" si="4097"/>
        <v>0</v>
      </c>
      <c r="BI2134" s="179">
        <f t="shared" si="4097"/>
        <v>0</v>
      </c>
      <c r="BJ2134" s="179">
        <f t="shared" si="4097"/>
        <v>0</v>
      </c>
      <c r="BK2134" s="179">
        <f t="shared" si="4097"/>
        <v>0</v>
      </c>
      <c r="BL2134" s="179">
        <f t="shared" si="4097"/>
        <v>0</v>
      </c>
      <c r="BM2134" s="179">
        <f t="shared" si="4097"/>
        <v>0</v>
      </c>
      <c r="BN2134" s="179">
        <f t="shared" si="4097"/>
        <v>0</v>
      </c>
      <c r="BO2134" s="179">
        <f t="shared" si="4097"/>
        <v>0</v>
      </c>
      <c r="BP2134" s="179">
        <f t="shared" si="4097"/>
        <v>0</v>
      </c>
      <c r="BQ2134" s="179">
        <f t="shared" si="4097"/>
        <v>0</v>
      </c>
      <c r="BR2134" s="179">
        <f t="shared" si="4097"/>
        <v>0</v>
      </c>
      <c r="BS2134" s="179">
        <f t="shared" si="4097"/>
        <v>0</v>
      </c>
      <c r="BT2134" s="179">
        <f t="shared" si="4097"/>
        <v>0</v>
      </c>
      <c r="BU2134" s="179">
        <f t="shared" si="4097"/>
        <v>0</v>
      </c>
      <c r="BV2134" s="179">
        <f t="shared" si="4097"/>
        <v>0</v>
      </c>
      <c r="BW2134" s="179">
        <f t="shared" si="4097"/>
        <v>0</v>
      </c>
      <c r="BX2134" s="179">
        <f t="shared" si="4097"/>
        <v>0</v>
      </c>
      <c r="BY2134" s="179">
        <f t="shared" si="4097"/>
        <v>0</v>
      </c>
      <c r="BZ2134" s="179">
        <f t="shared" si="4097"/>
        <v>0</v>
      </c>
      <c r="CA2134" s="179">
        <f t="shared" si="4097"/>
        <v>0</v>
      </c>
      <c r="CB2134" s="179">
        <f t="shared" si="4097"/>
        <v>0</v>
      </c>
      <c r="CC2134" s="179">
        <f t="shared" si="4097"/>
        <v>0</v>
      </c>
      <c r="CD2134" s="179">
        <f t="shared" si="4097"/>
        <v>0</v>
      </c>
      <c r="CE2134" s="179">
        <f t="shared" ref="CE2134:CL2134" si="4098">CE2122</f>
        <v>0</v>
      </c>
      <c r="CF2134" s="179">
        <f t="shared" si="4098"/>
        <v>0</v>
      </c>
      <c r="CG2134" s="179">
        <f t="shared" si="4098"/>
        <v>0</v>
      </c>
      <c r="CH2134" s="179">
        <f t="shared" si="4098"/>
        <v>0</v>
      </c>
      <c r="CI2134" s="179">
        <f t="shared" si="4098"/>
        <v>0</v>
      </c>
      <c r="CJ2134" s="179">
        <f t="shared" si="4098"/>
        <v>0</v>
      </c>
      <c r="CK2134" s="179">
        <f t="shared" si="4098"/>
        <v>0</v>
      </c>
      <c r="CL2134" s="179">
        <f t="shared" si="4098"/>
        <v>0</v>
      </c>
      <c r="CN2134" s="60"/>
      <c r="CO2134" s="179">
        <f t="shared" ref="CO2134:DL2134" si="4099">CO2122</f>
        <v>0</v>
      </c>
      <c r="CP2134" s="179">
        <f t="shared" si="4099"/>
        <v>0</v>
      </c>
      <c r="CQ2134" s="179">
        <f t="shared" si="4099"/>
        <v>0</v>
      </c>
      <c r="CR2134" s="179">
        <f t="shared" si="4099"/>
        <v>0</v>
      </c>
      <c r="CS2134" s="179">
        <f t="shared" si="4099"/>
        <v>0</v>
      </c>
      <c r="CT2134" s="179">
        <f t="shared" si="4099"/>
        <v>0</v>
      </c>
      <c r="CU2134" s="179">
        <f t="shared" si="4099"/>
        <v>0</v>
      </c>
      <c r="CV2134" s="179">
        <f t="shared" si="4099"/>
        <v>0</v>
      </c>
      <c r="CW2134" s="179">
        <f t="shared" si="4099"/>
        <v>0</v>
      </c>
      <c r="CX2134" s="179">
        <f t="shared" si="4099"/>
        <v>0</v>
      </c>
      <c r="CY2134" s="179">
        <f t="shared" si="4099"/>
        <v>0</v>
      </c>
      <c r="CZ2134" s="179">
        <f t="shared" si="4099"/>
        <v>0</v>
      </c>
      <c r="DA2134" s="179">
        <f t="shared" si="4099"/>
        <v>0</v>
      </c>
      <c r="DB2134" s="179">
        <f t="shared" si="4099"/>
        <v>0</v>
      </c>
      <c r="DC2134" s="179">
        <f t="shared" si="4099"/>
        <v>0</v>
      </c>
      <c r="DD2134" s="179">
        <f t="shared" si="4099"/>
        <v>0</v>
      </c>
      <c r="DE2134" s="179">
        <f t="shared" si="4099"/>
        <v>0</v>
      </c>
      <c r="DF2134" s="179">
        <f t="shared" si="4099"/>
        <v>0</v>
      </c>
      <c r="DG2134" s="179">
        <f t="shared" si="4099"/>
        <v>0</v>
      </c>
      <c r="DH2134" s="179">
        <f t="shared" si="4099"/>
        <v>0</v>
      </c>
      <c r="DI2134" s="179">
        <f t="shared" si="4099"/>
        <v>0</v>
      </c>
      <c r="DJ2134" s="179">
        <f t="shared" si="4099"/>
        <v>0</v>
      </c>
      <c r="DK2134" s="179">
        <f t="shared" si="4099"/>
        <v>0</v>
      </c>
      <c r="DL2134" s="179">
        <f t="shared" si="4099"/>
        <v>0</v>
      </c>
    </row>
    <row r="2135" spans="1:116" x14ac:dyDescent="0.4">
      <c r="B2135" t="s">
        <v>332</v>
      </c>
      <c r="D2135" t="s">
        <v>532</v>
      </c>
      <c r="E2135" s="8" t="str">
        <f t="shared" si="4087"/>
        <v>2135 FCLTA-F</v>
      </c>
      <c r="G2135" s="241" t="str">
        <f>IFERROR(SUBSTITUTE(TRIM(MID(G2126, SEARCH("-", G2126) + 1, LEN(G2126))),":",""),"no unit")</f>
        <v>no unit</v>
      </c>
      <c r="H2135" s="12"/>
      <c r="I2135" s="60"/>
      <c r="J2135" s="60"/>
      <c r="K2135" s="15"/>
      <c r="L2135" s="15"/>
      <c r="M2135" s="15"/>
      <c r="N2135" s="15"/>
      <c r="O2135" s="15"/>
      <c r="P2135" s="15"/>
      <c r="R2135" s="15"/>
      <c r="S2135" s="179"/>
      <c r="T2135" s="179"/>
      <c r="U2135" s="179"/>
      <c r="V2135" s="179"/>
      <c r="W2135" s="179"/>
      <c r="X2135" s="179"/>
      <c r="Y2135" s="179"/>
      <c r="Z2135" s="179"/>
      <c r="AA2135" s="179"/>
      <c r="AB2135" s="179"/>
      <c r="AC2135" s="179"/>
      <c r="AD2135" s="179"/>
      <c r="AE2135" s="179"/>
      <c r="AF2135" s="179"/>
      <c r="AG2135" s="179"/>
      <c r="AH2135" s="179"/>
      <c r="AI2135" s="179"/>
      <c r="AJ2135" s="179"/>
      <c r="AK2135" s="179"/>
      <c r="AL2135" s="179"/>
      <c r="AM2135" s="179"/>
      <c r="AN2135" s="179"/>
      <c r="AO2135" s="179"/>
      <c r="AP2135" s="179"/>
      <c r="AQ2135" s="179"/>
      <c r="AR2135" s="179"/>
      <c r="AS2135" s="179"/>
      <c r="AT2135" s="179"/>
      <c r="AU2135" s="179"/>
      <c r="AV2135" s="179"/>
      <c r="AW2135" s="179"/>
      <c r="AX2135" s="179"/>
      <c r="AY2135" s="179"/>
      <c r="AZ2135" s="179"/>
      <c r="BA2135" s="179"/>
      <c r="BB2135" s="179"/>
      <c r="BC2135" s="179"/>
      <c r="BD2135" s="179"/>
      <c r="BE2135" s="179"/>
      <c r="BF2135" s="179"/>
      <c r="BG2135" s="179"/>
      <c r="BH2135" s="179"/>
      <c r="BI2135" s="179"/>
      <c r="BJ2135" s="179"/>
      <c r="BK2135" s="179"/>
      <c r="BL2135" s="179"/>
      <c r="BM2135" s="179"/>
      <c r="BN2135" s="179"/>
      <c r="BO2135" s="179"/>
      <c r="BP2135" s="179"/>
      <c r="BQ2135" s="179"/>
      <c r="BR2135" s="179"/>
      <c r="BS2135" s="179"/>
      <c r="BT2135" s="179"/>
      <c r="BU2135" s="179"/>
      <c r="BV2135" s="179"/>
      <c r="BW2135" s="179"/>
      <c r="BX2135" s="179"/>
      <c r="BY2135" s="179"/>
      <c r="BZ2135" s="179"/>
      <c r="CA2135" s="179"/>
      <c r="CB2135" s="179"/>
      <c r="CC2135" s="179"/>
      <c r="CD2135" s="179"/>
      <c r="CE2135" s="179"/>
      <c r="CF2135" s="179"/>
      <c r="CG2135" s="179"/>
      <c r="CH2135" s="179"/>
      <c r="CI2135" s="179"/>
      <c r="CJ2135" s="179"/>
      <c r="CK2135" s="179"/>
      <c r="CL2135" s="179"/>
      <c r="CN2135" s="60"/>
      <c r="CO2135" s="179"/>
      <c r="CP2135" s="179"/>
      <c r="CQ2135" s="179"/>
      <c r="CR2135" s="179"/>
      <c r="CS2135" s="179"/>
      <c r="CT2135" s="179"/>
      <c r="CU2135" s="179"/>
      <c r="CV2135" s="179"/>
      <c r="CW2135" s="179"/>
      <c r="CX2135" s="179"/>
      <c r="CY2135" s="179"/>
      <c r="CZ2135" s="179"/>
      <c r="DA2135" s="179"/>
      <c r="DB2135" s="179"/>
      <c r="DC2135" s="179"/>
      <c r="DD2135" s="179"/>
      <c r="DE2135" s="179"/>
      <c r="DF2135" s="179"/>
      <c r="DG2135" s="179"/>
      <c r="DH2135" s="179"/>
      <c r="DI2135" s="179"/>
      <c r="DJ2135" s="179"/>
      <c r="DK2135" s="179"/>
      <c r="DL2135" s="179"/>
    </row>
    <row r="2136" spans="1:116" x14ac:dyDescent="0.4">
      <c r="B2136" t="s">
        <v>332</v>
      </c>
      <c r="D2136" t="s">
        <v>532</v>
      </c>
      <c r="E2136" s="8" t="str">
        <f t="shared" si="4087"/>
        <v>2136 FCLTA-F</v>
      </c>
      <c r="G2136" s="136" t="str">
        <f>G2124</f>
        <v>Secondary revenue driver</v>
      </c>
      <c r="H2136" s="12"/>
      <c r="I2136" s="60"/>
      <c r="J2136" s="60"/>
      <c r="K2136" s="15"/>
      <c r="L2136" s="15"/>
      <c r="M2136" s="15"/>
      <c r="N2136" s="15"/>
      <c r="O2136" s="15"/>
      <c r="P2136" s="15"/>
      <c r="R2136" s="15"/>
      <c r="S2136" s="4" t="str">
        <f t="shared" ref="S2136:AX2136" si="4100">ADDRESS(ROW(S2127),COLUMN(S2127),2)</f>
        <v>S$2127</v>
      </c>
      <c r="T2136" s="4" t="str">
        <f t="shared" si="4100"/>
        <v>T$2127</v>
      </c>
      <c r="U2136" s="4" t="str">
        <f t="shared" si="4100"/>
        <v>U$2127</v>
      </c>
      <c r="V2136" s="4" t="str">
        <f t="shared" si="4100"/>
        <v>V$2127</v>
      </c>
      <c r="W2136" s="4" t="str">
        <f t="shared" si="4100"/>
        <v>W$2127</v>
      </c>
      <c r="X2136" s="4" t="str">
        <f t="shared" si="4100"/>
        <v>X$2127</v>
      </c>
      <c r="Y2136" s="4" t="str">
        <f t="shared" si="4100"/>
        <v>Y$2127</v>
      </c>
      <c r="Z2136" s="4" t="str">
        <f t="shared" si="4100"/>
        <v>Z$2127</v>
      </c>
      <c r="AA2136" s="4" t="str">
        <f t="shared" si="4100"/>
        <v>AA$2127</v>
      </c>
      <c r="AB2136" s="4" t="str">
        <f t="shared" si="4100"/>
        <v>AB$2127</v>
      </c>
      <c r="AC2136" s="4" t="str">
        <f t="shared" si="4100"/>
        <v>AC$2127</v>
      </c>
      <c r="AD2136" s="4" t="str">
        <f t="shared" si="4100"/>
        <v>AD$2127</v>
      </c>
      <c r="AE2136" s="4" t="str">
        <f t="shared" si="4100"/>
        <v>AE$2127</v>
      </c>
      <c r="AF2136" s="4" t="str">
        <f t="shared" si="4100"/>
        <v>AF$2127</v>
      </c>
      <c r="AG2136" s="4" t="str">
        <f t="shared" si="4100"/>
        <v>AG$2127</v>
      </c>
      <c r="AH2136" s="4" t="str">
        <f t="shared" si="4100"/>
        <v>AH$2127</v>
      </c>
      <c r="AI2136" s="4" t="str">
        <f t="shared" si="4100"/>
        <v>AI$2127</v>
      </c>
      <c r="AJ2136" s="4" t="str">
        <f t="shared" si="4100"/>
        <v>AJ$2127</v>
      </c>
      <c r="AK2136" s="4" t="str">
        <f t="shared" si="4100"/>
        <v>AK$2127</v>
      </c>
      <c r="AL2136" s="4" t="str">
        <f t="shared" si="4100"/>
        <v>AL$2127</v>
      </c>
      <c r="AM2136" s="4" t="str">
        <f t="shared" si="4100"/>
        <v>AM$2127</v>
      </c>
      <c r="AN2136" s="4" t="str">
        <f t="shared" si="4100"/>
        <v>AN$2127</v>
      </c>
      <c r="AO2136" s="4" t="str">
        <f t="shared" si="4100"/>
        <v>AO$2127</v>
      </c>
      <c r="AP2136" s="4" t="str">
        <f t="shared" si="4100"/>
        <v>AP$2127</v>
      </c>
      <c r="AQ2136" s="4" t="str">
        <f t="shared" si="4100"/>
        <v>AQ$2127</v>
      </c>
      <c r="AR2136" s="4" t="str">
        <f t="shared" si="4100"/>
        <v>AR$2127</v>
      </c>
      <c r="AS2136" s="4" t="str">
        <f t="shared" si="4100"/>
        <v>AS$2127</v>
      </c>
      <c r="AT2136" s="4" t="str">
        <f t="shared" si="4100"/>
        <v>AT$2127</v>
      </c>
      <c r="AU2136" s="4" t="str">
        <f t="shared" si="4100"/>
        <v>AU$2127</v>
      </c>
      <c r="AV2136" s="4" t="str">
        <f t="shared" si="4100"/>
        <v>AV$2127</v>
      </c>
      <c r="AW2136" s="4" t="str">
        <f t="shared" si="4100"/>
        <v>AW$2127</v>
      </c>
      <c r="AX2136" s="4" t="str">
        <f t="shared" si="4100"/>
        <v>AX$2127</v>
      </c>
      <c r="AY2136" s="4" t="str">
        <f t="shared" ref="AY2136:CD2136" si="4101">ADDRESS(ROW(AY2127),COLUMN(AY2127),2)</f>
        <v>AY$2127</v>
      </c>
      <c r="AZ2136" s="4" t="str">
        <f t="shared" si="4101"/>
        <v>AZ$2127</v>
      </c>
      <c r="BA2136" s="4" t="str">
        <f t="shared" si="4101"/>
        <v>BA$2127</v>
      </c>
      <c r="BB2136" s="4" t="str">
        <f t="shared" si="4101"/>
        <v>BB$2127</v>
      </c>
      <c r="BC2136" s="4" t="str">
        <f t="shared" si="4101"/>
        <v>BC$2127</v>
      </c>
      <c r="BD2136" s="4" t="str">
        <f t="shared" si="4101"/>
        <v>BD$2127</v>
      </c>
      <c r="BE2136" s="4" t="str">
        <f t="shared" si="4101"/>
        <v>BE$2127</v>
      </c>
      <c r="BF2136" s="4" t="str">
        <f t="shared" si="4101"/>
        <v>BF$2127</v>
      </c>
      <c r="BG2136" s="4" t="str">
        <f t="shared" si="4101"/>
        <v>BG$2127</v>
      </c>
      <c r="BH2136" s="4" t="str">
        <f t="shared" si="4101"/>
        <v>BH$2127</v>
      </c>
      <c r="BI2136" s="4" t="str">
        <f t="shared" si="4101"/>
        <v>BI$2127</v>
      </c>
      <c r="BJ2136" s="4" t="str">
        <f t="shared" si="4101"/>
        <v>BJ$2127</v>
      </c>
      <c r="BK2136" s="4" t="str">
        <f t="shared" si="4101"/>
        <v>BK$2127</v>
      </c>
      <c r="BL2136" s="4" t="str">
        <f t="shared" si="4101"/>
        <v>BL$2127</v>
      </c>
      <c r="BM2136" s="4" t="str">
        <f t="shared" si="4101"/>
        <v>BM$2127</v>
      </c>
      <c r="BN2136" s="4" t="str">
        <f t="shared" si="4101"/>
        <v>BN$2127</v>
      </c>
      <c r="BO2136" s="4" t="str">
        <f t="shared" si="4101"/>
        <v>BO$2127</v>
      </c>
      <c r="BP2136" s="4" t="str">
        <f t="shared" si="4101"/>
        <v>BP$2127</v>
      </c>
      <c r="BQ2136" s="4" t="str">
        <f t="shared" si="4101"/>
        <v>BQ$2127</v>
      </c>
      <c r="BR2136" s="4" t="str">
        <f t="shared" si="4101"/>
        <v>BR$2127</v>
      </c>
      <c r="BS2136" s="4" t="str">
        <f t="shared" si="4101"/>
        <v>BS$2127</v>
      </c>
      <c r="BT2136" s="4" t="str">
        <f t="shared" si="4101"/>
        <v>BT$2127</v>
      </c>
      <c r="BU2136" s="4" t="str">
        <f t="shared" si="4101"/>
        <v>BU$2127</v>
      </c>
      <c r="BV2136" s="4" t="str">
        <f t="shared" si="4101"/>
        <v>BV$2127</v>
      </c>
      <c r="BW2136" s="4" t="str">
        <f t="shared" si="4101"/>
        <v>BW$2127</v>
      </c>
      <c r="BX2136" s="4" t="str">
        <f t="shared" si="4101"/>
        <v>BX$2127</v>
      </c>
      <c r="BY2136" s="4" t="str">
        <f t="shared" si="4101"/>
        <v>BY$2127</v>
      </c>
      <c r="BZ2136" s="4" t="str">
        <f t="shared" si="4101"/>
        <v>BZ$2127</v>
      </c>
      <c r="CA2136" s="4" t="str">
        <f t="shared" si="4101"/>
        <v>CA$2127</v>
      </c>
      <c r="CB2136" s="4" t="str">
        <f t="shared" si="4101"/>
        <v>CB$2127</v>
      </c>
      <c r="CC2136" s="4" t="str">
        <f t="shared" si="4101"/>
        <v>CC$2127</v>
      </c>
      <c r="CD2136" s="4" t="str">
        <f t="shared" si="4101"/>
        <v>CD$2127</v>
      </c>
      <c r="CE2136" s="4" t="str">
        <f t="shared" ref="CE2136:CL2136" si="4102">ADDRESS(ROW(CE2127),COLUMN(CE2127),2)</f>
        <v>CE$2127</v>
      </c>
      <c r="CF2136" s="4" t="str">
        <f t="shared" si="4102"/>
        <v>CF$2127</v>
      </c>
      <c r="CG2136" s="4" t="str">
        <f t="shared" si="4102"/>
        <v>CG$2127</v>
      </c>
      <c r="CH2136" s="4" t="str">
        <f t="shared" si="4102"/>
        <v>CH$2127</v>
      </c>
      <c r="CI2136" s="4" t="str">
        <f t="shared" si="4102"/>
        <v>CI$2127</v>
      </c>
      <c r="CJ2136" s="4" t="str">
        <f t="shared" si="4102"/>
        <v>CJ$2127</v>
      </c>
      <c r="CK2136" s="4" t="str">
        <f t="shared" si="4102"/>
        <v>CK$2127</v>
      </c>
      <c r="CL2136" s="4" t="str">
        <f t="shared" si="4102"/>
        <v>CL$2127</v>
      </c>
      <c r="CN2136" s="60"/>
      <c r="CO2136" s="4" t="str">
        <f t="shared" ref="CO2136:DL2136" si="4103">ADDRESS(ROW(CO2127),COLUMN(CO2127),2)</f>
        <v>CO$2127</v>
      </c>
      <c r="CP2136" s="4" t="str">
        <f t="shared" si="4103"/>
        <v>CP$2127</v>
      </c>
      <c r="CQ2136" s="4" t="str">
        <f t="shared" si="4103"/>
        <v>CQ$2127</v>
      </c>
      <c r="CR2136" s="4" t="str">
        <f t="shared" si="4103"/>
        <v>CR$2127</v>
      </c>
      <c r="CS2136" s="4" t="str">
        <f t="shared" si="4103"/>
        <v>CS$2127</v>
      </c>
      <c r="CT2136" s="4" t="str">
        <f t="shared" si="4103"/>
        <v>CT$2127</v>
      </c>
      <c r="CU2136" s="4" t="str">
        <f t="shared" si="4103"/>
        <v>CU$2127</v>
      </c>
      <c r="CV2136" s="4" t="str">
        <f t="shared" si="4103"/>
        <v>CV$2127</v>
      </c>
      <c r="CW2136" s="4" t="str">
        <f t="shared" si="4103"/>
        <v>CW$2127</v>
      </c>
      <c r="CX2136" s="4" t="str">
        <f t="shared" si="4103"/>
        <v>CX$2127</v>
      </c>
      <c r="CY2136" s="4" t="str">
        <f t="shared" si="4103"/>
        <v>CY$2127</v>
      </c>
      <c r="CZ2136" s="4" t="str">
        <f t="shared" si="4103"/>
        <v>CZ$2127</v>
      </c>
      <c r="DA2136" s="4" t="str">
        <f t="shared" si="4103"/>
        <v>DA$2127</v>
      </c>
      <c r="DB2136" s="4" t="str">
        <f t="shared" si="4103"/>
        <v>DB$2127</v>
      </c>
      <c r="DC2136" s="4" t="str">
        <f t="shared" si="4103"/>
        <v>DC$2127</v>
      </c>
      <c r="DD2136" s="4" t="str">
        <f t="shared" si="4103"/>
        <v>DD$2127</v>
      </c>
      <c r="DE2136" s="4" t="str">
        <f t="shared" si="4103"/>
        <v>DE$2127</v>
      </c>
      <c r="DF2136" s="4" t="str">
        <f t="shared" si="4103"/>
        <v>DF$2127</v>
      </c>
      <c r="DG2136" s="4" t="str">
        <f t="shared" si="4103"/>
        <v>DG$2127</v>
      </c>
      <c r="DH2136" s="4" t="str">
        <f t="shared" si="4103"/>
        <v>DH$2127</v>
      </c>
      <c r="DI2136" s="4" t="str">
        <f t="shared" si="4103"/>
        <v>DI$2127</v>
      </c>
      <c r="DJ2136" s="4" t="str">
        <f t="shared" si="4103"/>
        <v>DJ$2127</v>
      </c>
      <c r="DK2136" s="4" t="str">
        <f t="shared" si="4103"/>
        <v>DK$2127</v>
      </c>
      <c r="DL2136" s="4" t="str">
        <f t="shared" si="4103"/>
        <v>DL$2127</v>
      </c>
    </row>
    <row r="2137" spans="1:116" x14ac:dyDescent="0.4">
      <c r="B2137" t="s">
        <v>332</v>
      </c>
      <c r="D2137" t="s">
        <v>532</v>
      </c>
      <c r="E2137" s="8" t="str">
        <f t="shared" si="4087"/>
        <v>2137 FCLTA-F</v>
      </c>
      <c r="G2137" s="136" t="str">
        <f>G2125</f>
        <v>Secondary volume driver</v>
      </c>
      <c r="H2137" s="12"/>
      <c r="I2137" s="60"/>
      <c r="J2137" s="60"/>
      <c r="K2137" s="15"/>
      <c r="L2137" s="15"/>
      <c r="M2137" s="15"/>
      <c r="N2137" s="15"/>
      <c r="O2137" s="15"/>
      <c r="P2137" s="15"/>
      <c r="R2137" s="15"/>
      <c r="S2137" s="179" t="str">
        <f t="shared" ref="S2137:AX2137" si="4104">S2125</f>
        <v>S$19</v>
      </c>
      <c r="T2137" s="179" t="str">
        <f t="shared" si="4104"/>
        <v>T$19</v>
      </c>
      <c r="U2137" s="179" t="str">
        <f t="shared" si="4104"/>
        <v>U$19</v>
      </c>
      <c r="V2137" s="179" t="str">
        <f t="shared" si="4104"/>
        <v>V$19</v>
      </c>
      <c r="W2137" s="179" t="str">
        <f t="shared" si="4104"/>
        <v>W$19</v>
      </c>
      <c r="X2137" s="179" t="str">
        <f t="shared" si="4104"/>
        <v>X$19</v>
      </c>
      <c r="Y2137" s="179" t="str">
        <f t="shared" si="4104"/>
        <v>Y$19</v>
      </c>
      <c r="Z2137" s="179" t="str">
        <f t="shared" si="4104"/>
        <v>Z$19</v>
      </c>
      <c r="AA2137" s="179" t="str">
        <f t="shared" si="4104"/>
        <v>AA$19</v>
      </c>
      <c r="AB2137" s="179" t="str">
        <f t="shared" si="4104"/>
        <v>AB$19</v>
      </c>
      <c r="AC2137" s="179" t="str">
        <f t="shared" si="4104"/>
        <v>AC$19</v>
      </c>
      <c r="AD2137" s="179" t="str">
        <f t="shared" si="4104"/>
        <v>AD$19</v>
      </c>
      <c r="AE2137" s="179" t="str">
        <f t="shared" si="4104"/>
        <v>AE$19</v>
      </c>
      <c r="AF2137" s="179" t="str">
        <f t="shared" si="4104"/>
        <v>AF$19</v>
      </c>
      <c r="AG2137" s="179" t="str">
        <f t="shared" si="4104"/>
        <v>AG$19</v>
      </c>
      <c r="AH2137" s="179" t="str">
        <f t="shared" si="4104"/>
        <v>AH$19</v>
      </c>
      <c r="AI2137" s="179" t="str">
        <f t="shared" si="4104"/>
        <v>AI$19</v>
      </c>
      <c r="AJ2137" s="179" t="str">
        <f t="shared" si="4104"/>
        <v>AJ$19</v>
      </c>
      <c r="AK2137" s="179" t="str">
        <f t="shared" si="4104"/>
        <v>AK$19</v>
      </c>
      <c r="AL2137" s="179" t="str">
        <f t="shared" si="4104"/>
        <v>AL$19</v>
      </c>
      <c r="AM2137" s="179" t="str">
        <f t="shared" si="4104"/>
        <v>AM$19</v>
      </c>
      <c r="AN2137" s="179" t="str">
        <f t="shared" si="4104"/>
        <v>AN$19</v>
      </c>
      <c r="AO2137" s="179" t="str">
        <f t="shared" si="4104"/>
        <v>AO$19</v>
      </c>
      <c r="AP2137" s="179" t="str">
        <f t="shared" si="4104"/>
        <v>AP$19</v>
      </c>
      <c r="AQ2137" s="179" t="str">
        <f t="shared" si="4104"/>
        <v>AQ$19</v>
      </c>
      <c r="AR2137" s="179" t="str">
        <f t="shared" si="4104"/>
        <v>AR$19</v>
      </c>
      <c r="AS2137" s="179" t="str">
        <f t="shared" si="4104"/>
        <v>AS$19</v>
      </c>
      <c r="AT2137" s="179" t="str">
        <f t="shared" si="4104"/>
        <v>AT$19</v>
      </c>
      <c r="AU2137" s="179" t="str">
        <f t="shared" si="4104"/>
        <v>AU$19</v>
      </c>
      <c r="AV2137" s="179" t="str">
        <f t="shared" si="4104"/>
        <v>AV$19</v>
      </c>
      <c r="AW2137" s="179" t="str">
        <f t="shared" si="4104"/>
        <v>AW$19</v>
      </c>
      <c r="AX2137" s="179" t="str">
        <f t="shared" si="4104"/>
        <v>AX$19</v>
      </c>
      <c r="AY2137" s="179" t="str">
        <f t="shared" ref="AY2137:CD2137" si="4105">AY2125</f>
        <v>AY$19</v>
      </c>
      <c r="AZ2137" s="179" t="str">
        <f t="shared" si="4105"/>
        <v>AZ$19</v>
      </c>
      <c r="BA2137" s="179" t="str">
        <f t="shared" si="4105"/>
        <v>BA$19</v>
      </c>
      <c r="BB2137" s="179" t="str">
        <f t="shared" si="4105"/>
        <v>BB$19</v>
      </c>
      <c r="BC2137" s="179" t="str">
        <f t="shared" si="4105"/>
        <v>BC$19</v>
      </c>
      <c r="BD2137" s="179" t="str">
        <f t="shared" si="4105"/>
        <v>BD$19</v>
      </c>
      <c r="BE2137" s="179" t="str">
        <f t="shared" si="4105"/>
        <v>BE$19</v>
      </c>
      <c r="BF2137" s="179" t="str">
        <f t="shared" si="4105"/>
        <v>BF$19</v>
      </c>
      <c r="BG2137" s="179" t="str">
        <f t="shared" si="4105"/>
        <v>BG$19</v>
      </c>
      <c r="BH2137" s="179" t="str">
        <f t="shared" si="4105"/>
        <v>BH$19</v>
      </c>
      <c r="BI2137" s="179" t="str">
        <f t="shared" si="4105"/>
        <v>BI$19</v>
      </c>
      <c r="BJ2137" s="179" t="str">
        <f t="shared" si="4105"/>
        <v>BJ$19</v>
      </c>
      <c r="BK2137" s="179" t="str">
        <f t="shared" si="4105"/>
        <v>BK$19</v>
      </c>
      <c r="BL2137" s="179" t="str">
        <f t="shared" si="4105"/>
        <v>BL$19</v>
      </c>
      <c r="BM2137" s="179" t="str">
        <f t="shared" si="4105"/>
        <v>BM$19</v>
      </c>
      <c r="BN2137" s="179" t="str">
        <f t="shared" si="4105"/>
        <v>BN$19</v>
      </c>
      <c r="BO2137" s="179" t="str">
        <f t="shared" si="4105"/>
        <v>BO$19</v>
      </c>
      <c r="BP2137" s="179" t="str">
        <f t="shared" si="4105"/>
        <v>BP$19</v>
      </c>
      <c r="BQ2137" s="179" t="str">
        <f t="shared" si="4105"/>
        <v>BQ$19</v>
      </c>
      <c r="BR2137" s="179" t="str">
        <f t="shared" si="4105"/>
        <v>BR$19</v>
      </c>
      <c r="BS2137" s="179" t="str">
        <f t="shared" si="4105"/>
        <v>BS$19</v>
      </c>
      <c r="BT2137" s="179" t="str">
        <f t="shared" si="4105"/>
        <v>BT$19</v>
      </c>
      <c r="BU2137" s="179" t="str">
        <f t="shared" si="4105"/>
        <v>BU$19</v>
      </c>
      <c r="BV2137" s="179" t="str">
        <f t="shared" si="4105"/>
        <v>BV$19</v>
      </c>
      <c r="BW2137" s="179" t="str">
        <f t="shared" si="4105"/>
        <v>BW$19</v>
      </c>
      <c r="BX2137" s="179" t="str">
        <f t="shared" si="4105"/>
        <v>BX$19</v>
      </c>
      <c r="BY2137" s="179" t="str">
        <f t="shared" si="4105"/>
        <v>BY$19</v>
      </c>
      <c r="BZ2137" s="179" t="str">
        <f t="shared" si="4105"/>
        <v>BZ$19</v>
      </c>
      <c r="CA2137" s="179" t="str">
        <f t="shared" si="4105"/>
        <v>CA$19</v>
      </c>
      <c r="CB2137" s="179" t="str">
        <f t="shared" si="4105"/>
        <v>CB$19</v>
      </c>
      <c r="CC2137" s="179" t="str">
        <f t="shared" si="4105"/>
        <v>CC$19</v>
      </c>
      <c r="CD2137" s="179" t="str">
        <f t="shared" si="4105"/>
        <v>CD$19</v>
      </c>
      <c r="CE2137" s="179" t="str">
        <f t="shared" ref="CE2137:CL2137" si="4106">CE2125</f>
        <v>CE$19</v>
      </c>
      <c r="CF2137" s="179" t="str">
        <f t="shared" si="4106"/>
        <v>CF$19</v>
      </c>
      <c r="CG2137" s="179" t="str">
        <f t="shared" si="4106"/>
        <v>CG$19</v>
      </c>
      <c r="CH2137" s="179" t="str">
        <f t="shared" si="4106"/>
        <v>CH$19</v>
      </c>
      <c r="CI2137" s="179" t="str">
        <f t="shared" si="4106"/>
        <v>CI$19</v>
      </c>
      <c r="CJ2137" s="179" t="str">
        <f t="shared" si="4106"/>
        <v>CJ$19</v>
      </c>
      <c r="CK2137" s="179" t="str">
        <f t="shared" si="4106"/>
        <v>CK$19</v>
      </c>
      <c r="CL2137" s="179" t="str">
        <f t="shared" si="4106"/>
        <v>CL$19</v>
      </c>
      <c r="CN2137" s="60"/>
      <c r="CO2137" s="179" t="str">
        <f t="shared" ref="CO2137:DL2137" si="4107">CO2125</f>
        <v>CO$19</v>
      </c>
      <c r="CP2137" s="179" t="str">
        <f t="shared" si="4107"/>
        <v>CP$19</v>
      </c>
      <c r="CQ2137" s="179" t="str">
        <f t="shared" si="4107"/>
        <v>CQ$19</v>
      </c>
      <c r="CR2137" s="179" t="str">
        <f t="shared" si="4107"/>
        <v>CR$19</v>
      </c>
      <c r="CS2137" s="179" t="str">
        <f t="shared" si="4107"/>
        <v>CS$19</v>
      </c>
      <c r="CT2137" s="179" t="str">
        <f t="shared" si="4107"/>
        <v>CT$19</v>
      </c>
      <c r="CU2137" s="179" t="str">
        <f t="shared" si="4107"/>
        <v>CU$19</v>
      </c>
      <c r="CV2137" s="179" t="str">
        <f t="shared" si="4107"/>
        <v>CV$19</v>
      </c>
      <c r="CW2137" s="179" t="str">
        <f t="shared" si="4107"/>
        <v>CW$19</v>
      </c>
      <c r="CX2137" s="179" t="str">
        <f t="shared" si="4107"/>
        <v>CX$19</v>
      </c>
      <c r="CY2137" s="179" t="str">
        <f t="shared" si="4107"/>
        <v>CY$19</v>
      </c>
      <c r="CZ2137" s="179" t="str">
        <f t="shared" si="4107"/>
        <v>CZ$19</v>
      </c>
      <c r="DA2137" s="179" t="str">
        <f t="shared" si="4107"/>
        <v>DA$19</v>
      </c>
      <c r="DB2137" s="179" t="str">
        <f t="shared" si="4107"/>
        <v>DB$19</v>
      </c>
      <c r="DC2137" s="179" t="str">
        <f t="shared" si="4107"/>
        <v>DC$19</v>
      </c>
      <c r="DD2137" s="179" t="str">
        <f t="shared" si="4107"/>
        <v>DD$19</v>
      </c>
      <c r="DE2137" s="179" t="str">
        <f t="shared" si="4107"/>
        <v>DE$19</v>
      </c>
      <c r="DF2137" s="179" t="str">
        <f t="shared" si="4107"/>
        <v>DF$19</v>
      </c>
      <c r="DG2137" s="179" t="str">
        <f t="shared" si="4107"/>
        <v>DG$19</v>
      </c>
      <c r="DH2137" s="179" t="str">
        <f t="shared" si="4107"/>
        <v>DH$19</v>
      </c>
      <c r="DI2137" s="179" t="str">
        <f t="shared" si="4107"/>
        <v>DI$19</v>
      </c>
      <c r="DJ2137" s="179" t="str">
        <f t="shared" si="4107"/>
        <v>DJ$19</v>
      </c>
      <c r="DK2137" s="179" t="str">
        <f t="shared" si="4107"/>
        <v>DK$19</v>
      </c>
      <c r="DL2137" s="179" t="str">
        <f t="shared" si="4107"/>
        <v>DL$19</v>
      </c>
    </row>
    <row r="2138" spans="1:116" x14ac:dyDescent="0.4">
      <c r="E2138" s="8"/>
      <c r="G2138" s="136"/>
      <c r="H2138" s="12"/>
      <c r="I2138" s="60"/>
      <c r="J2138" s="60"/>
      <c r="K2138" s="15"/>
      <c r="L2138" s="15"/>
      <c r="M2138" s="15"/>
      <c r="N2138" s="15"/>
      <c r="O2138" s="15"/>
      <c r="P2138" s="15"/>
      <c r="R2138" s="15"/>
      <c r="S2138" s="179"/>
      <c r="T2138" s="179"/>
      <c r="U2138" s="179"/>
      <c r="V2138" s="179"/>
      <c r="W2138" s="179"/>
      <c r="X2138" s="179"/>
      <c r="Y2138" s="179"/>
      <c r="Z2138" s="179"/>
      <c r="AA2138" s="179"/>
      <c r="AB2138" s="179"/>
      <c r="AC2138" s="179"/>
      <c r="AD2138" s="179"/>
      <c r="AE2138" s="179"/>
      <c r="AF2138" s="179"/>
      <c r="AG2138" s="179"/>
      <c r="AH2138" s="179"/>
      <c r="AI2138" s="179"/>
      <c r="AJ2138" s="179"/>
      <c r="AK2138" s="179"/>
      <c r="AL2138" s="179"/>
      <c r="AM2138" s="179"/>
      <c r="AN2138" s="179"/>
      <c r="AO2138" s="179"/>
      <c r="AP2138" s="179"/>
      <c r="AQ2138" s="179"/>
      <c r="AR2138" s="179"/>
      <c r="AS2138" s="179"/>
      <c r="AT2138" s="179"/>
      <c r="AU2138" s="179"/>
      <c r="AV2138" s="179"/>
      <c r="AW2138" s="179"/>
      <c r="AX2138" s="179"/>
      <c r="AY2138" s="179"/>
      <c r="AZ2138" s="179"/>
      <c r="BA2138" s="179"/>
      <c r="BB2138" s="179"/>
      <c r="BC2138" s="179"/>
      <c r="BD2138" s="179"/>
      <c r="BE2138" s="179"/>
      <c r="BF2138" s="179"/>
      <c r="BG2138" s="179"/>
      <c r="BH2138" s="179"/>
      <c r="BI2138" s="179"/>
      <c r="BJ2138" s="179"/>
      <c r="BK2138" s="179"/>
      <c r="BL2138" s="179"/>
      <c r="BM2138" s="179"/>
      <c r="BN2138" s="179"/>
      <c r="BO2138" s="179"/>
      <c r="BP2138" s="179"/>
      <c r="BQ2138" s="179"/>
      <c r="BR2138" s="179"/>
      <c r="BS2138" s="179"/>
      <c r="BT2138" s="179"/>
      <c r="BU2138" s="179"/>
      <c r="BV2138" s="179"/>
      <c r="BW2138" s="179"/>
      <c r="BX2138" s="179"/>
      <c r="BY2138" s="179"/>
      <c r="BZ2138" s="179"/>
      <c r="CA2138" s="179"/>
      <c r="CB2138" s="179"/>
      <c r="CC2138" s="179"/>
      <c r="CD2138" s="179"/>
      <c r="CE2138" s="179"/>
      <c r="CF2138" s="179"/>
      <c r="CG2138" s="179"/>
      <c r="CH2138" s="179"/>
      <c r="CI2138" s="179"/>
      <c r="CJ2138" s="179"/>
      <c r="CK2138" s="179"/>
      <c r="CL2138" s="179"/>
      <c r="CN2138" s="60"/>
      <c r="CO2138" s="179"/>
      <c r="CP2138" s="179"/>
      <c r="CQ2138" s="179"/>
      <c r="CR2138" s="179"/>
      <c r="CS2138" s="179"/>
      <c r="CT2138" s="179"/>
      <c r="CU2138" s="179"/>
      <c r="CV2138" s="179"/>
      <c r="CW2138" s="179"/>
      <c r="CX2138" s="179"/>
      <c r="CY2138" s="179"/>
      <c r="CZ2138" s="179"/>
      <c r="DA2138" s="179"/>
      <c r="DB2138" s="179"/>
      <c r="DC2138" s="179"/>
      <c r="DD2138" s="179"/>
      <c r="DE2138" s="179"/>
      <c r="DF2138" s="179"/>
      <c r="DG2138" s="179"/>
      <c r="DH2138" s="179"/>
      <c r="DI2138" s="179"/>
      <c r="DJ2138" s="179"/>
      <c r="DK2138" s="179"/>
      <c r="DL2138" s="179"/>
    </row>
    <row r="2139" spans="1:116" x14ac:dyDescent="0.4">
      <c r="A2139" s="174"/>
      <c r="E2139" s="8"/>
      <c r="G2139" s="175" t="s">
        <v>490</v>
      </c>
      <c r="H2139" s="174"/>
      <c r="I2139" s="176"/>
      <c r="J2139" s="176"/>
      <c r="K2139" s="197"/>
      <c r="L2139" s="197"/>
      <c r="M2139" s="197"/>
      <c r="N2139" s="197"/>
      <c r="O2139" s="197"/>
      <c r="P2139" s="197"/>
      <c r="R2139" s="198"/>
      <c r="S2139" s="174"/>
      <c r="T2139" s="174"/>
      <c r="U2139" s="174"/>
      <c r="V2139" s="174"/>
      <c r="W2139" s="174"/>
      <c r="X2139" s="174"/>
      <c r="Y2139" s="174"/>
      <c r="Z2139" s="174"/>
      <c r="AA2139" s="174"/>
      <c r="AB2139" s="174"/>
      <c r="AC2139" s="174"/>
      <c r="AD2139" s="174"/>
      <c r="AE2139" s="174"/>
      <c r="AF2139" s="174"/>
      <c r="AG2139" s="174"/>
      <c r="AH2139" s="174"/>
      <c r="AI2139" s="174"/>
      <c r="AJ2139" s="174"/>
      <c r="AK2139" s="174"/>
      <c r="AL2139" s="174"/>
      <c r="AM2139" s="174"/>
      <c r="AN2139" s="174"/>
      <c r="AO2139" s="174"/>
      <c r="AP2139" s="174"/>
      <c r="AQ2139" s="174"/>
      <c r="AR2139" s="174"/>
      <c r="AS2139" s="174"/>
      <c r="AT2139" s="174"/>
      <c r="AU2139" s="174"/>
      <c r="AV2139" s="174"/>
      <c r="AW2139" s="174"/>
      <c r="AX2139" s="174"/>
      <c r="AY2139" s="174"/>
      <c r="AZ2139" s="174"/>
      <c r="BA2139" s="174"/>
      <c r="BB2139" s="174"/>
      <c r="BC2139" s="174"/>
      <c r="BD2139" s="174"/>
      <c r="BE2139" s="174"/>
      <c r="BF2139" s="174"/>
      <c r="BG2139" s="174"/>
      <c r="BH2139" s="174"/>
      <c r="BI2139" s="174"/>
      <c r="BJ2139" s="174"/>
      <c r="BK2139" s="174"/>
      <c r="BL2139" s="174"/>
      <c r="BM2139" s="174"/>
      <c r="BN2139" s="174"/>
      <c r="BO2139" s="174"/>
      <c r="BP2139" s="174"/>
      <c r="BQ2139" s="174"/>
      <c r="BR2139" s="174"/>
      <c r="BS2139" s="174"/>
      <c r="BT2139" s="174"/>
      <c r="BU2139" s="174"/>
      <c r="BV2139" s="174"/>
      <c r="BW2139" s="174"/>
      <c r="BX2139" s="174"/>
      <c r="BY2139" s="174"/>
      <c r="BZ2139" s="174"/>
      <c r="CA2139" s="174"/>
      <c r="CB2139" s="174"/>
      <c r="CC2139" s="174"/>
      <c r="CD2139" s="174"/>
      <c r="CE2139" s="174"/>
      <c r="CF2139" s="174"/>
      <c r="CG2139" s="174"/>
      <c r="CH2139" s="174"/>
      <c r="CI2139" s="174"/>
      <c r="CJ2139" s="174"/>
      <c r="CK2139" s="174"/>
      <c r="CL2139" s="174"/>
      <c r="CN2139" s="176"/>
      <c r="CO2139" s="174"/>
      <c r="CP2139" s="174"/>
      <c r="CQ2139" s="174"/>
      <c r="CR2139" s="174"/>
      <c r="CS2139" s="174"/>
      <c r="CT2139" s="174"/>
      <c r="CU2139" s="174"/>
      <c r="CV2139" s="174"/>
      <c r="CW2139" s="174"/>
      <c r="CX2139" s="174"/>
      <c r="CY2139" s="174"/>
      <c r="CZ2139" s="174"/>
      <c r="DA2139" s="174"/>
      <c r="DB2139" s="174"/>
      <c r="DC2139" s="174"/>
      <c r="DD2139" s="174"/>
      <c r="DE2139" s="174"/>
      <c r="DF2139" s="174"/>
      <c r="DG2139" s="174"/>
      <c r="DH2139" s="174"/>
      <c r="DI2139" s="174"/>
      <c r="DJ2139" s="174"/>
      <c r="DK2139" s="174"/>
      <c r="DL2139" s="174"/>
    </row>
    <row r="2140" spans="1:116" x14ac:dyDescent="0.4">
      <c r="A2140" s="174"/>
      <c r="E2140" s="8"/>
      <c r="G2140" s="175" t="s">
        <v>492</v>
      </c>
      <c r="H2140" s="174"/>
      <c r="I2140" s="176"/>
      <c r="J2140" s="176"/>
      <c r="K2140" s="197"/>
      <c r="L2140" s="197"/>
      <c r="M2140" s="197"/>
      <c r="N2140" s="197"/>
      <c r="O2140" s="197"/>
      <c r="P2140" s="197"/>
      <c r="R2140" s="198"/>
      <c r="S2140" s="174"/>
      <c r="T2140" s="174"/>
      <c r="U2140" s="174"/>
      <c r="V2140" s="174"/>
      <c r="W2140" s="174"/>
      <c r="X2140" s="174"/>
      <c r="Y2140" s="174"/>
      <c r="Z2140" s="174"/>
      <c r="AA2140" s="174"/>
      <c r="AB2140" s="174"/>
      <c r="AC2140" s="174"/>
      <c r="AD2140" s="174"/>
      <c r="AE2140" s="174"/>
      <c r="AF2140" s="174"/>
      <c r="AG2140" s="174"/>
      <c r="AH2140" s="174"/>
      <c r="AI2140" s="174"/>
      <c r="AJ2140" s="174"/>
      <c r="AK2140" s="174"/>
      <c r="AL2140" s="174"/>
      <c r="AM2140" s="174"/>
      <c r="AN2140" s="174"/>
      <c r="AO2140" s="174"/>
      <c r="AP2140" s="174"/>
      <c r="AQ2140" s="174"/>
      <c r="AR2140" s="174"/>
      <c r="AS2140" s="174"/>
      <c r="AT2140" s="174"/>
      <c r="AU2140" s="174"/>
      <c r="AV2140" s="174"/>
      <c r="AW2140" s="174"/>
      <c r="AX2140" s="174"/>
      <c r="AY2140" s="174"/>
      <c r="AZ2140" s="174"/>
      <c r="BA2140" s="174"/>
      <c r="BB2140" s="174"/>
      <c r="BC2140" s="174"/>
      <c r="BD2140" s="174"/>
      <c r="BE2140" s="174"/>
      <c r="BF2140" s="174"/>
      <c r="BG2140" s="174"/>
      <c r="BH2140" s="174"/>
      <c r="BI2140" s="174"/>
      <c r="BJ2140" s="174"/>
      <c r="BK2140" s="174"/>
      <c r="BL2140" s="174"/>
      <c r="BM2140" s="174"/>
      <c r="BN2140" s="174"/>
      <c r="BO2140" s="174"/>
      <c r="BP2140" s="174"/>
      <c r="BQ2140" s="174"/>
      <c r="BR2140" s="174"/>
      <c r="BS2140" s="174"/>
      <c r="BT2140" s="174"/>
      <c r="BU2140" s="174"/>
      <c r="BV2140" s="174"/>
      <c r="BW2140" s="174"/>
      <c r="BX2140" s="174"/>
      <c r="BY2140" s="174"/>
      <c r="BZ2140" s="174"/>
      <c r="CA2140" s="174"/>
      <c r="CB2140" s="174"/>
      <c r="CC2140" s="174"/>
      <c r="CD2140" s="174"/>
      <c r="CE2140" s="174"/>
      <c r="CF2140" s="174"/>
      <c r="CG2140" s="174"/>
      <c r="CH2140" s="174"/>
      <c r="CI2140" s="174"/>
      <c r="CJ2140" s="174"/>
      <c r="CK2140" s="174"/>
      <c r="CL2140" s="174"/>
      <c r="CN2140" s="176"/>
      <c r="CO2140" s="174"/>
      <c r="CP2140" s="174"/>
      <c r="CQ2140" s="174"/>
      <c r="CR2140" s="174"/>
      <c r="CS2140" s="174"/>
      <c r="CT2140" s="174"/>
      <c r="CU2140" s="174"/>
      <c r="CV2140" s="174"/>
      <c r="CW2140" s="174"/>
      <c r="CX2140" s="174"/>
      <c r="CY2140" s="174"/>
      <c r="CZ2140" s="174"/>
      <c r="DA2140" s="174"/>
      <c r="DB2140" s="174"/>
      <c r="DC2140" s="174"/>
      <c r="DD2140" s="174"/>
      <c r="DE2140" s="174"/>
      <c r="DF2140" s="174"/>
      <c r="DG2140" s="174"/>
      <c r="DH2140" s="174"/>
      <c r="DI2140" s="174"/>
      <c r="DJ2140" s="174"/>
      <c r="DK2140" s="174"/>
      <c r="DL2140" s="174"/>
    </row>
    <row r="2141" spans="1:116" x14ac:dyDescent="0.4">
      <c r="A2141" s="174"/>
      <c r="E2141" s="8"/>
      <c r="G2141" s="175" t="s">
        <v>461</v>
      </c>
      <c r="H2141" s="174"/>
      <c r="I2141" s="176"/>
      <c r="J2141" s="176"/>
      <c r="K2141" s="197"/>
      <c r="L2141" s="197"/>
      <c r="M2141" s="197"/>
      <c r="N2141" s="197"/>
      <c r="O2141" s="197"/>
      <c r="P2141" s="197"/>
      <c r="R2141" s="198"/>
      <c r="S2141" s="199" t="str">
        <f t="shared" ref="S2141:AX2141" si="4108">S$20</f>
        <v>S$16</v>
      </c>
      <c r="T2141" s="199" t="str">
        <f t="shared" si="4108"/>
        <v>T$16</v>
      </c>
      <c r="U2141" s="199" t="str">
        <f t="shared" si="4108"/>
        <v>U$16</v>
      </c>
      <c r="V2141" s="199" t="str">
        <f t="shared" si="4108"/>
        <v>V$16</v>
      </c>
      <c r="W2141" s="199" t="str">
        <f t="shared" si="4108"/>
        <v>W$16</v>
      </c>
      <c r="X2141" s="199" t="str">
        <f t="shared" si="4108"/>
        <v>X$16</v>
      </c>
      <c r="Y2141" s="199" t="str">
        <f t="shared" si="4108"/>
        <v>Y$16</v>
      </c>
      <c r="Z2141" s="199" t="str">
        <f t="shared" si="4108"/>
        <v>Z$16</v>
      </c>
      <c r="AA2141" s="199" t="str">
        <f t="shared" si="4108"/>
        <v>AA$16</v>
      </c>
      <c r="AB2141" s="199" t="str">
        <f t="shared" si="4108"/>
        <v>AB$16</v>
      </c>
      <c r="AC2141" s="199" t="str">
        <f t="shared" si="4108"/>
        <v>AC$16</v>
      </c>
      <c r="AD2141" s="199" t="str">
        <f t="shared" si="4108"/>
        <v>AD$16</v>
      </c>
      <c r="AE2141" s="199" t="str">
        <f t="shared" si="4108"/>
        <v>AE$16</v>
      </c>
      <c r="AF2141" s="199" t="str">
        <f t="shared" si="4108"/>
        <v>AF$16</v>
      </c>
      <c r="AG2141" s="199" t="str">
        <f t="shared" si="4108"/>
        <v>AG$16</v>
      </c>
      <c r="AH2141" s="199" t="str">
        <f t="shared" si="4108"/>
        <v>AH$16</v>
      </c>
      <c r="AI2141" s="199" t="str">
        <f t="shared" si="4108"/>
        <v>AI$16</v>
      </c>
      <c r="AJ2141" s="199" t="str">
        <f t="shared" si="4108"/>
        <v>AJ$16</v>
      </c>
      <c r="AK2141" s="199" t="str">
        <f t="shared" si="4108"/>
        <v>AK$16</v>
      </c>
      <c r="AL2141" s="199" t="str">
        <f t="shared" si="4108"/>
        <v>AL$16</v>
      </c>
      <c r="AM2141" s="199" t="str">
        <f t="shared" si="4108"/>
        <v>AM$16</v>
      </c>
      <c r="AN2141" s="199" t="str">
        <f t="shared" si="4108"/>
        <v>AN$16</v>
      </c>
      <c r="AO2141" s="199" t="str">
        <f t="shared" si="4108"/>
        <v>AO$16</v>
      </c>
      <c r="AP2141" s="199" t="str">
        <f t="shared" si="4108"/>
        <v>AP$16</v>
      </c>
      <c r="AQ2141" s="199" t="str">
        <f t="shared" si="4108"/>
        <v>AQ$16</v>
      </c>
      <c r="AR2141" s="199" t="str">
        <f t="shared" si="4108"/>
        <v>AR$16</v>
      </c>
      <c r="AS2141" s="199" t="str">
        <f t="shared" si="4108"/>
        <v>AS$16</v>
      </c>
      <c r="AT2141" s="199" t="str">
        <f t="shared" si="4108"/>
        <v>AT$16</v>
      </c>
      <c r="AU2141" s="199" t="str">
        <f t="shared" si="4108"/>
        <v>AU$16</v>
      </c>
      <c r="AV2141" s="199" t="str">
        <f t="shared" si="4108"/>
        <v>AV$16</v>
      </c>
      <c r="AW2141" s="199" t="str">
        <f t="shared" si="4108"/>
        <v>AW$16</v>
      </c>
      <c r="AX2141" s="199" t="str">
        <f t="shared" si="4108"/>
        <v>AX$16</v>
      </c>
      <c r="AY2141" s="199" t="str">
        <f t="shared" ref="AY2141:CD2141" si="4109">AY$20</f>
        <v>AY$16</v>
      </c>
      <c r="AZ2141" s="199" t="str">
        <f t="shared" si="4109"/>
        <v>AZ$16</v>
      </c>
      <c r="BA2141" s="199" t="str">
        <f t="shared" si="4109"/>
        <v>BA$16</v>
      </c>
      <c r="BB2141" s="199" t="str">
        <f t="shared" si="4109"/>
        <v>BB$16</v>
      </c>
      <c r="BC2141" s="199" t="str">
        <f t="shared" si="4109"/>
        <v>BC$16</v>
      </c>
      <c r="BD2141" s="199" t="str">
        <f t="shared" si="4109"/>
        <v>BD$16</v>
      </c>
      <c r="BE2141" s="199" t="str">
        <f t="shared" si="4109"/>
        <v>BE$16</v>
      </c>
      <c r="BF2141" s="199" t="str">
        <f t="shared" si="4109"/>
        <v>BF$16</v>
      </c>
      <c r="BG2141" s="199" t="str">
        <f t="shared" si="4109"/>
        <v>BG$16</v>
      </c>
      <c r="BH2141" s="199" t="str">
        <f t="shared" si="4109"/>
        <v>BH$16</v>
      </c>
      <c r="BI2141" s="199" t="str">
        <f t="shared" si="4109"/>
        <v>BI$16</v>
      </c>
      <c r="BJ2141" s="199" t="str">
        <f t="shared" si="4109"/>
        <v>BJ$16</v>
      </c>
      <c r="BK2141" s="199" t="str">
        <f t="shared" si="4109"/>
        <v>BK$16</v>
      </c>
      <c r="BL2141" s="199" t="str">
        <f t="shared" si="4109"/>
        <v>BL$16</v>
      </c>
      <c r="BM2141" s="199" t="str">
        <f t="shared" si="4109"/>
        <v>BM$16</v>
      </c>
      <c r="BN2141" s="199" t="str">
        <f t="shared" si="4109"/>
        <v>BN$16</v>
      </c>
      <c r="BO2141" s="199" t="str">
        <f t="shared" si="4109"/>
        <v>BO$16</v>
      </c>
      <c r="BP2141" s="199" t="str">
        <f t="shared" si="4109"/>
        <v>BP$16</v>
      </c>
      <c r="BQ2141" s="199" t="str">
        <f t="shared" si="4109"/>
        <v>BQ$16</v>
      </c>
      <c r="BR2141" s="199" t="str">
        <f t="shared" si="4109"/>
        <v>BR$16</v>
      </c>
      <c r="BS2141" s="199" t="str">
        <f t="shared" si="4109"/>
        <v>BS$16</v>
      </c>
      <c r="BT2141" s="199" t="str">
        <f t="shared" si="4109"/>
        <v>BT$16</v>
      </c>
      <c r="BU2141" s="199" t="str">
        <f t="shared" si="4109"/>
        <v>BU$16</v>
      </c>
      <c r="BV2141" s="199" t="str">
        <f t="shared" si="4109"/>
        <v>BV$16</v>
      </c>
      <c r="BW2141" s="199" t="str">
        <f t="shared" si="4109"/>
        <v>BW$16</v>
      </c>
      <c r="BX2141" s="199" t="str">
        <f t="shared" si="4109"/>
        <v>BX$16</v>
      </c>
      <c r="BY2141" s="199" t="str">
        <f t="shared" si="4109"/>
        <v>BY$16</v>
      </c>
      <c r="BZ2141" s="199" t="str">
        <f t="shared" si="4109"/>
        <v>BZ$16</v>
      </c>
      <c r="CA2141" s="199" t="str">
        <f t="shared" si="4109"/>
        <v>CA$16</v>
      </c>
      <c r="CB2141" s="199" t="str">
        <f t="shared" si="4109"/>
        <v>CB$16</v>
      </c>
      <c r="CC2141" s="199" t="str">
        <f t="shared" si="4109"/>
        <v>CC$16</v>
      </c>
      <c r="CD2141" s="199" t="str">
        <f t="shared" si="4109"/>
        <v>CD$16</v>
      </c>
      <c r="CE2141" s="199" t="str">
        <f t="shared" ref="CE2141:CL2141" si="4110">CE$20</f>
        <v>CE$16</v>
      </c>
      <c r="CF2141" s="199" t="str">
        <f t="shared" si="4110"/>
        <v>CF$16</v>
      </c>
      <c r="CG2141" s="199" t="str">
        <f t="shared" si="4110"/>
        <v>CG$16</v>
      </c>
      <c r="CH2141" s="199" t="str">
        <f t="shared" si="4110"/>
        <v>CH$16</v>
      </c>
      <c r="CI2141" s="199" t="str">
        <f t="shared" si="4110"/>
        <v>CI$16</v>
      </c>
      <c r="CJ2141" s="199" t="str">
        <f t="shared" si="4110"/>
        <v>CJ$16</v>
      </c>
      <c r="CK2141" s="199" t="str">
        <f t="shared" si="4110"/>
        <v>CK$16</v>
      </c>
      <c r="CL2141" s="199" t="str">
        <f t="shared" si="4110"/>
        <v>CL$16</v>
      </c>
      <c r="CN2141" s="176"/>
      <c r="CO2141" s="199" t="str">
        <f t="shared" ref="CO2141:DL2141" si="4111">CO$20</f>
        <v>CO$16</v>
      </c>
      <c r="CP2141" s="199" t="str">
        <f t="shared" si="4111"/>
        <v>CP$16</v>
      </c>
      <c r="CQ2141" s="199" t="str">
        <f t="shared" si="4111"/>
        <v>CQ$16</v>
      </c>
      <c r="CR2141" s="199" t="str">
        <f t="shared" si="4111"/>
        <v>CR$16</v>
      </c>
      <c r="CS2141" s="199" t="str">
        <f t="shared" si="4111"/>
        <v>CS$16</v>
      </c>
      <c r="CT2141" s="199" t="str">
        <f t="shared" si="4111"/>
        <v>CT$16</v>
      </c>
      <c r="CU2141" s="199" t="str">
        <f t="shared" si="4111"/>
        <v>CU$16</v>
      </c>
      <c r="CV2141" s="199" t="str">
        <f t="shared" si="4111"/>
        <v>CV$16</v>
      </c>
      <c r="CW2141" s="199" t="str">
        <f t="shared" si="4111"/>
        <v>CW$16</v>
      </c>
      <c r="CX2141" s="199" t="str">
        <f t="shared" si="4111"/>
        <v>CX$16</v>
      </c>
      <c r="CY2141" s="199" t="str">
        <f t="shared" si="4111"/>
        <v>CY$16</v>
      </c>
      <c r="CZ2141" s="199" t="str">
        <f t="shared" si="4111"/>
        <v>CZ$16</v>
      </c>
      <c r="DA2141" s="199" t="str">
        <f t="shared" si="4111"/>
        <v>DA$16</v>
      </c>
      <c r="DB2141" s="199" t="str">
        <f t="shared" si="4111"/>
        <v>DB$16</v>
      </c>
      <c r="DC2141" s="199" t="str">
        <f t="shared" si="4111"/>
        <v>DC$16</v>
      </c>
      <c r="DD2141" s="199" t="str">
        <f t="shared" si="4111"/>
        <v>DD$16</v>
      </c>
      <c r="DE2141" s="199" t="str">
        <f t="shared" si="4111"/>
        <v>DE$16</v>
      </c>
      <c r="DF2141" s="199" t="str">
        <f t="shared" si="4111"/>
        <v>DF$16</v>
      </c>
      <c r="DG2141" s="199" t="str">
        <f t="shared" si="4111"/>
        <v>DG$16</v>
      </c>
      <c r="DH2141" s="199" t="str">
        <f t="shared" si="4111"/>
        <v>DH$16</v>
      </c>
      <c r="DI2141" s="199" t="str">
        <f t="shared" si="4111"/>
        <v>DI$16</v>
      </c>
      <c r="DJ2141" s="199" t="str">
        <f t="shared" si="4111"/>
        <v>DJ$16</v>
      </c>
      <c r="DK2141" s="199" t="str">
        <f t="shared" si="4111"/>
        <v>DK$16</v>
      </c>
      <c r="DL2141" s="199" t="str">
        <f t="shared" si="4111"/>
        <v>DL$16</v>
      </c>
    </row>
    <row r="2142" spans="1:116" x14ac:dyDescent="0.4">
      <c r="A2142" s="174"/>
      <c r="E2142" s="8"/>
      <c r="G2142" s="175" t="s">
        <v>462</v>
      </c>
      <c r="H2142" s="200"/>
      <c r="I2142" s="201"/>
      <c r="J2142" s="201"/>
      <c r="K2142" s="202"/>
      <c r="L2142" s="202"/>
      <c r="M2142" s="202"/>
      <c r="N2142" s="202"/>
      <c r="O2142" s="202"/>
      <c r="P2142" s="202"/>
      <c r="R2142" s="202"/>
      <c r="S2142" s="199" t="str">
        <f t="shared" ref="S2142:AX2142" si="4112">S$21</f>
        <v>S$17</v>
      </c>
      <c r="T2142" s="199" t="str">
        <f t="shared" si="4112"/>
        <v>T$17</v>
      </c>
      <c r="U2142" s="199" t="str">
        <f t="shared" si="4112"/>
        <v>U$17</v>
      </c>
      <c r="V2142" s="199" t="str">
        <f t="shared" si="4112"/>
        <v>V$17</v>
      </c>
      <c r="W2142" s="199" t="str">
        <f t="shared" si="4112"/>
        <v>W$17</v>
      </c>
      <c r="X2142" s="199" t="str">
        <f t="shared" si="4112"/>
        <v>X$17</v>
      </c>
      <c r="Y2142" s="199" t="str">
        <f t="shared" si="4112"/>
        <v>Y$17</v>
      </c>
      <c r="Z2142" s="199" t="str">
        <f t="shared" si="4112"/>
        <v>Z$17</v>
      </c>
      <c r="AA2142" s="199" t="str">
        <f t="shared" si="4112"/>
        <v>AA$17</v>
      </c>
      <c r="AB2142" s="199" t="str">
        <f t="shared" si="4112"/>
        <v>AB$17</v>
      </c>
      <c r="AC2142" s="199" t="str">
        <f t="shared" si="4112"/>
        <v>AC$17</v>
      </c>
      <c r="AD2142" s="199" t="str">
        <f t="shared" si="4112"/>
        <v>AD$17</v>
      </c>
      <c r="AE2142" s="199" t="str">
        <f t="shared" si="4112"/>
        <v>AE$17</v>
      </c>
      <c r="AF2142" s="199" t="str">
        <f t="shared" si="4112"/>
        <v>AF$17</v>
      </c>
      <c r="AG2142" s="199" t="str">
        <f t="shared" si="4112"/>
        <v>AG$17</v>
      </c>
      <c r="AH2142" s="199" t="str">
        <f t="shared" si="4112"/>
        <v>AH$17</v>
      </c>
      <c r="AI2142" s="199" t="str">
        <f t="shared" si="4112"/>
        <v>AI$17</v>
      </c>
      <c r="AJ2142" s="199" t="str">
        <f t="shared" si="4112"/>
        <v>AJ$17</v>
      </c>
      <c r="AK2142" s="199" t="str">
        <f t="shared" si="4112"/>
        <v>AK$17</v>
      </c>
      <c r="AL2142" s="199" t="str">
        <f t="shared" si="4112"/>
        <v>AL$17</v>
      </c>
      <c r="AM2142" s="199" t="str">
        <f t="shared" si="4112"/>
        <v>AM$17</v>
      </c>
      <c r="AN2142" s="199" t="str">
        <f t="shared" si="4112"/>
        <v>AN$17</v>
      </c>
      <c r="AO2142" s="199" t="str">
        <f t="shared" si="4112"/>
        <v>AO$17</v>
      </c>
      <c r="AP2142" s="199" t="str">
        <f t="shared" si="4112"/>
        <v>AP$17</v>
      </c>
      <c r="AQ2142" s="199" t="str">
        <f t="shared" si="4112"/>
        <v>AQ$17</v>
      </c>
      <c r="AR2142" s="199" t="str">
        <f t="shared" si="4112"/>
        <v>AR$17</v>
      </c>
      <c r="AS2142" s="199" t="str">
        <f t="shared" si="4112"/>
        <v>AS$17</v>
      </c>
      <c r="AT2142" s="199" t="str">
        <f t="shared" si="4112"/>
        <v>AT$17</v>
      </c>
      <c r="AU2142" s="199" t="str">
        <f t="shared" si="4112"/>
        <v>AU$17</v>
      </c>
      <c r="AV2142" s="199" t="str">
        <f t="shared" si="4112"/>
        <v>AV$17</v>
      </c>
      <c r="AW2142" s="199" t="str">
        <f t="shared" si="4112"/>
        <v>AW$17</v>
      </c>
      <c r="AX2142" s="199" t="str">
        <f t="shared" si="4112"/>
        <v>AX$17</v>
      </c>
      <c r="AY2142" s="199" t="str">
        <f t="shared" ref="AY2142:CD2142" si="4113">AY$21</f>
        <v>AY$17</v>
      </c>
      <c r="AZ2142" s="199" t="str">
        <f t="shared" si="4113"/>
        <v>AZ$17</v>
      </c>
      <c r="BA2142" s="199" t="str">
        <f t="shared" si="4113"/>
        <v>BA$17</v>
      </c>
      <c r="BB2142" s="199" t="str">
        <f t="shared" si="4113"/>
        <v>BB$17</v>
      </c>
      <c r="BC2142" s="199" t="str">
        <f t="shared" si="4113"/>
        <v>BC$17</v>
      </c>
      <c r="BD2142" s="199" t="str">
        <f t="shared" si="4113"/>
        <v>BD$17</v>
      </c>
      <c r="BE2142" s="199" t="str">
        <f t="shared" si="4113"/>
        <v>BE$17</v>
      </c>
      <c r="BF2142" s="199" t="str">
        <f t="shared" si="4113"/>
        <v>BF$17</v>
      </c>
      <c r="BG2142" s="199" t="str">
        <f t="shared" si="4113"/>
        <v>BG$17</v>
      </c>
      <c r="BH2142" s="199" t="str">
        <f t="shared" si="4113"/>
        <v>BH$17</v>
      </c>
      <c r="BI2142" s="199" t="str">
        <f t="shared" si="4113"/>
        <v>BI$17</v>
      </c>
      <c r="BJ2142" s="199" t="str">
        <f t="shared" si="4113"/>
        <v>BJ$17</v>
      </c>
      <c r="BK2142" s="199" t="str">
        <f t="shared" si="4113"/>
        <v>BK$17</v>
      </c>
      <c r="BL2142" s="199" t="str">
        <f t="shared" si="4113"/>
        <v>BL$17</v>
      </c>
      <c r="BM2142" s="199" t="str">
        <f t="shared" si="4113"/>
        <v>BM$17</v>
      </c>
      <c r="BN2142" s="199" t="str">
        <f t="shared" si="4113"/>
        <v>BN$17</v>
      </c>
      <c r="BO2142" s="199" t="str">
        <f t="shared" si="4113"/>
        <v>BO$17</v>
      </c>
      <c r="BP2142" s="199" t="str">
        <f t="shared" si="4113"/>
        <v>BP$17</v>
      </c>
      <c r="BQ2142" s="199" t="str">
        <f t="shared" si="4113"/>
        <v>BQ$17</v>
      </c>
      <c r="BR2142" s="199" t="str">
        <f t="shared" si="4113"/>
        <v>BR$17</v>
      </c>
      <c r="BS2142" s="199" t="str">
        <f t="shared" si="4113"/>
        <v>BS$17</v>
      </c>
      <c r="BT2142" s="199" t="str">
        <f t="shared" si="4113"/>
        <v>BT$17</v>
      </c>
      <c r="BU2142" s="199" t="str">
        <f t="shared" si="4113"/>
        <v>BU$17</v>
      </c>
      <c r="BV2142" s="199" t="str">
        <f t="shared" si="4113"/>
        <v>BV$17</v>
      </c>
      <c r="BW2142" s="199" t="str">
        <f t="shared" si="4113"/>
        <v>BW$17</v>
      </c>
      <c r="BX2142" s="199" t="str">
        <f t="shared" si="4113"/>
        <v>BX$17</v>
      </c>
      <c r="BY2142" s="199" t="str">
        <f t="shared" si="4113"/>
        <v>BY$17</v>
      </c>
      <c r="BZ2142" s="199" t="str">
        <f t="shared" si="4113"/>
        <v>BZ$17</v>
      </c>
      <c r="CA2142" s="199" t="str">
        <f t="shared" si="4113"/>
        <v>CA$17</v>
      </c>
      <c r="CB2142" s="199" t="str">
        <f t="shared" si="4113"/>
        <v>CB$17</v>
      </c>
      <c r="CC2142" s="199" t="str">
        <f t="shared" si="4113"/>
        <v>CC$17</v>
      </c>
      <c r="CD2142" s="199" t="str">
        <f t="shared" si="4113"/>
        <v>CD$17</v>
      </c>
      <c r="CE2142" s="199" t="str">
        <f t="shared" ref="CE2142:CL2142" si="4114">CE$21</f>
        <v>CE$17</v>
      </c>
      <c r="CF2142" s="199" t="str">
        <f t="shared" si="4114"/>
        <v>CF$17</v>
      </c>
      <c r="CG2142" s="199" t="str">
        <f t="shared" si="4114"/>
        <v>CG$17</v>
      </c>
      <c r="CH2142" s="199" t="str">
        <f t="shared" si="4114"/>
        <v>CH$17</v>
      </c>
      <c r="CI2142" s="199" t="str">
        <f t="shared" si="4114"/>
        <v>CI$17</v>
      </c>
      <c r="CJ2142" s="199" t="str">
        <f t="shared" si="4114"/>
        <v>CJ$17</v>
      </c>
      <c r="CK2142" s="199" t="str">
        <f t="shared" si="4114"/>
        <v>CK$17</v>
      </c>
      <c r="CL2142" s="199" t="str">
        <f t="shared" si="4114"/>
        <v>CL$17</v>
      </c>
      <c r="CN2142" s="201"/>
      <c r="CO2142" s="199" t="str">
        <f t="shared" ref="CO2142:DL2142" si="4115">CO$21</f>
        <v>CO$17</v>
      </c>
      <c r="CP2142" s="199" t="str">
        <f t="shared" si="4115"/>
        <v>CP$17</v>
      </c>
      <c r="CQ2142" s="199" t="str">
        <f t="shared" si="4115"/>
        <v>CQ$17</v>
      </c>
      <c r="CR2142" s="199" t="str">
        <f t="shared" si="4115"/>
        <v>CR$17</v>
      </c>
      <c r="CS2142" s="199" t="str">
        <f t="shared" si="4115"/>
        <v>CS$17</v>
      </c>
      <c r="CT2142" s="199" t="str">
        <f t="shared" si="4115"/>
        <v>CT$17</v>
      </c>
      <c r="CU2142" s="199" t="str">
        <f t="shared" si="4115"/>
        <v>CU$17</v>
      </c>
      <c r="CV2142" s="199" t="str">
        <f t="shared" si="4115"/>
        <v>CV$17</v>
      </c>
      <c r="CW2142" s="199" t="str">
        <f t="shared" si="4115"/>
        <v>CW$17</v>
      </c>
      <c r="CX2142" s="199" t="str">
        <f t="shared" si="4115"/>
        <v>CX$17</v>
      </c>
      <c r="CY2142" s="199" t="str">
        <f t="shared" si="4115"/>
        <v>CY$17</v>
      </c>
      <c r="CZ2142" s="199" t="str">
        <f t="shared" si="4115"/>
        <v>CZ$17</v>
      </c>
      <c r="DA2142" s="199" t="str">
        <f t="shared" si="4115"/>
        <v>DA$17</v>
      </c>
      <c r="DB2142" s="199" t="str">
        <f t="shared" si="4115"/>
        <v>DB$17</v>
      </c>
      <c r="DC2142" s="199" t="str">
        <f t="shared" si="4115"/>
        <v>DC$17</v>
      </c>
      <c r="DD2142" s="199" t="str">
        <f t="shared" si="4115"/>
        <v>DD$17</v>
      </c>
      <c r="DE2142" s="199" t="str">
        <f t="shared" si="4115"/>
        <v>DE$17</v>
      </c>
      <c r="DF2142" s="199" t="str">
        <f t="shared" si="4115"/>
        <v>DF$17</v>
      </c>
      <c r="DG2142" s="199" t="str">
        <f t="shared" si="4115"/>
        <v>DG$17</v>
      </c>
      <c r="DH2142" s="199" t="str">
        <f t="shared" si="4115"/>
        <v>DH$17</v>
      </c>
      <c r="DI2142" s="199" t="str">
        <f t="shared" si="4115"/>
        <v>DI$17</v>
      </c>
      <c r="DJ2142" s="199" t="str">
        <f t="shared" si="4115"/>
        <v>DJ$17</v>
      </c>
      <c r="DK2142" s="199" t="str">
        <f t="shared" si="4115"/>
        <v>DK$17</v>
      </c>
      <c r="DL2142" s="199" t="str">
        <f t="shared" si="4115"/>
        <v>DL$17</v>
      </c>
    </row>
    <row r="2143" spans="1:116" x14ac:dyDescent="0.4">
      <c r="A2143" s="174"/>
      <c r="E2143" s="8"/>
      <c r="G2143" s="175" t="s">
        <v>491</v>
      </c>
      <c r="H2143" s="200"/>
      <c r="I2143" s="201"/>
      <c r="J2143" s="201"/>
      <c r="K2143" s="202"/>
      <c r="L2143" s="202"/>
      <c r="M2143" s="202"/>
      <c r="N2143" s="202"/>
      <c r="O2143" s="202"/>
      <c r="P2143" s="202"/>
      <c r="R2143" s="202"/>
      <c r="S2143" s="190"/>
      <c r="T2143" s="190"/>
      <c r="U2143" s="190"/>
      <c r="V2143" s="190"/>
      <c r="W2143" s="190"/>
      <c r="X2143" s="190"/>
      <c r="Y2143" s="190"/>
      <c r="Z2143" s="190"/>
      <c r="AA2143" s="190"/>
      <c r="AB2143" s="190"/>
      <c r="AC2143" s="190"/>
      <c r="AD2143" s="190"/>
      <c r="AE2143" s="190"/>
      <c r="AF2143" s="190"/>
      <c r="AG2143" s="190"/>
      <c r="AH2143" s="190"/>
      <c r="AI2143" s="190"/>
      <c r="AJ2143" s="190"/>
      <c r="AK2143" s="190"/>
      <c r="AL2143" s="190"/>
      <c r="AM2143" s="190"/>
      <c r="AN2143" s="190"/>
      <c r="AO2143" s="190"/>
      <c r="AP2143" s="190"/>
      <c r="AQ2143" s="190"/>
      <c r="AR2143" s="190"/>
      <c r="AS2143" s="190"/>
      <c r="AT2143" s="190"/>
      <c r="AU2143" s="190"/>
      <c r="AV2143" s="190"/>
      <c r="AW2143" s="190"/>
      <c r="AX2143" s="190"/>
      <c r="AY2143" s="190"/>
      <c r="AZ2143" s="190"/>
      <c r="BA2143" s="190"/>
      <c r="BB2143" s="190"/>
      <c r="BC2143" s="190"/>
      <c r="BD2143" s="190"/>
      <c r="BE2143" s="190"/>
      <c r="BF2143" s="190"/>
      <c r="BG2143" s="190"/>
      <c r="BH2143" s="190"/>
      <c r="BI2143" s="190"/>
      <c r="BJ2143" s="190"/>
      <c r="BK2143" s="190"/>
      <c r="BL2143" s="190"/>
      <c r="BM2143" s="190"/>
      <c r="BN2143" s="190"/>
      <c r="BO2143" s="190"/>
      <c r="BP2143" s="190"/>
      <c r="BQ2143" s="190"/>
      <c r="BR2143" s="190"/>
      <c r="BS2143" s="190"/>
      <c r="BT2143" s="190"/>
      <c r="BU2143" s="190"/>
      <c r="BV2143" s="190"/>
      <c r="BW2143" s="190"/>
      <c r="BX2143" s="190"/>
      <c r="BY2143" s="190"/>
      <c r="BZ2143" s="190"/>
      <c r="CA2143" s="190"/>
      <c r="CB2143" s="190"/>
      <c r="CC2143" s="190"/>
      <c r="CD2143" s="190"/>
      <c r="CE2143" s="190"/>
      <c r="CF2143" s="190"/>
      <c r="CG2143" s="190"/>
      <c r="CH2143" s="190"/>
      <c r="CI2143" s="190"/>
      <c r="CJ2143" s="190"/>
      <c r="CK2143" s="190"/>
      <c r="CL2143" s="190"/>
      <c r="CN2143" s="201"/>
      <c r="CO2143" s="190"/>
      <c r="CP2143" s="190"/>
      <c r="CQ2143" s="190"/>
      <c r="CR2143" s="190"/>
      <c r="CS2143" s="190"/>
      <c r="CT2143" s="190"/>
      <c r="CU2143" s="190"/>
      <c r="CV2143" s="190"/>
      <c r="CW2143" s="190"/>
      <c r="CX2143" s="190"/>
      <c r="CY2143" s="190"/>
      <c r="CZ2143" s="190"/>
      <c r="DA2143" s="190"/>
      <c r="DB2143" s="190"/>
      <c r="DC2143" s="190"/>
      <c r="DD2143" s="190"/>
      <c r="DE2143" s="190"/>
      <c r="DF2143" s="190"/>
      <c r="DG2143" s="190"/>
      <c r="DH2143" s="190"/>
      <c r="DI2143" s="190"/>
      <c r="DJ2143" s="190"/>
      <c r="DK2143" s="190"/>
      <c r="DL2143" s="190"/>
    </row>
    <row r="2144" spans="1:116" x14ac:dyDescent="0.4">
      <c r="A2144" s="174"/>
      <c r="E2144" s="8"/>
      <c r="G2144" s="175" t="s">
        <v>505</v>
      </c>
      <c r="H2144" s="200"/>
      <c r="I2144" s="201"/>
      <c r="J2144" s="201"/>
      <c r="K2144" s="202"/>
      <c r="L2144" s="202"/>
      <c r="M2144" s="202"/>
      <c r="N2144" s="202"/>
      <c r="O2144" s="202"/>
      <c r="P2144" s="202"/>
      <c r="R2144" s="202"/>
      <c r="S2144" s="190"/>
      <c r="T2144" s="190"/>
      <c r="U2144" s="190"/>
      <c r="V2144" s="190"/>
      <c r="W2144" s="190"/>
      <c r="X2144" s="190"/>
      <c r="Y2144" s="190"/>
      <c r="Z2144" s="190"/>
      <c r="AA2144" s="190"/>
      <c r="AB2144" s="190"/>
      <c r="AC2144" s="190"/>
      <c r="AD2144" s="190"/>
      <c r="AE2144" s="190"/>
      <c r="AF2144" s="190"/>
      <c r="AG2144" s="190"/>
      <c r="AH2144" s="190"/>
      <c r="AI2144" s="190"/>
      <c r="AJ2144" s="190"/>
      <c r="AK2144" s="190"/>
      <c r="AL2144" s="190"/>
      <c r="AM2144" s="190"/>
      <c r="AN2144" s="190"/>
      <c r="AO2144" s="190"/>
      <c r="AP2144" s="190"/>
      <c r="AQ2144" s="190"/>
      <c r="AR2144" s="190"/>
      <c r="AS2144" s="190"/>
      <c r="AT2144" s="190"/>
      <c r="AU2144" s="190"/>
      <c r="AV2144" s="190"/>
      <c r="AW2144" s="190"/>
      <c r="AX2144" s="190"/>
      <c r="AY2144" s="190"/>
      <c r="AZ2144" s="190"/>
      <c r="BA2144" s="190"/>
      <c r="BB2144" s="190"/>
      <c r="BC2144" s="190"/>
      <c r="BD2144" s="190"/>
      <c r="BE2144" s="190"/>
      <c r="BF2144" s="190"/>
      <c r="BG2144" s="190"/>
      <c r="BH2144" s="190"/>
      <c r="BI2144" s="190"/>
      <c r="BJ2144" s="190"/>
      <c r="BK2144" s="190"/>
      <c r="BL2144" s="190"/>
      <c r="BM2144" s="190"/>
      <c r="BN2144" s="190"/>
      <c r="BO2144" s="190"/>
      <c r="BP2144" s="190"/>
      <c r="BQ2144" s="190"/>
      <c r="BR2144" s="190"/>
      <c r="BS2144" s="190"/>
      <c r="BT2144" s="190"/>
      <c r="BU2144" s="190"/>
      <c r="BV2144" s="190"/>
      <c r="BW2144" s="190"/>
      <c r="BX2144" s="190"/>
      <c r="BY2144" s="190"/>
      <c r="BZ2144" s="190"/>
      <c r="CA2144" s="190"/>
      <c r="CB2144" s="190"/>
      <c r="CC2144" s="190"/>
      <c r="CD2144" s="190"/>
      <c r="CE2144" s="190"/>
      <c r="CF2144" s="190"/>
      <c r="CG2144" s="190"/>
      <c r="CH2144" s="190"/>
      <c r="CI2144" s="190"/>
      <c r="CJ2144" s="190"/>
      <c r="CK2144" s="190"/>
      <c r="CL2144" s="190"/>
      <c r="CN2144" s="201"/>
      <c r="CO2144" s="190"/>
      <c r="CP2144" s="190"/>
      <c r="CQ2144" s="190"/>
      <c r="CR2144" s="190"/>
      <c r="CS2144" s="190"/>
      <c r="CT2144" s="190"/>
      <c r="CU2144" s="190"/>
      <c r="CV2144" s="190"/>
      <c r="CW2144" s="190"/>
      <c r="CX2144" s="190"/>
      <c r="CY2144" s="190"/>
      <c r="CZ2144" s="190"/>
      <c r="DA2144" s="190"/>
      <c r="DB2144" s="190"/>
      <c r="DC2144" s="190"/>
      <c r="DD2144" s="190"/>
      <c r="DE2144" s="190"/>
      <c r="DF2144" s="190"/>
      <c r="DG2144" s="190"/>
      <c r="DH2144" s="190"/>
      <c r="DI2144" s="190"/>
      <c r="DJ2144" s="190"/>
      <c r="DK2144" s="190"/>
      <c r="DL2144" s="190"/>
    </row>
    <row r="2145" spans="1:116" x14ac:dyDescent="0.4">
      <c r="A2145" s="174"/>
      <c r="E2145" s="8"/>
      <c r="G2145" s="175" t="s">
        <v>463</v>
      </c>
      <c r="H2145" s="200"/>
      <c r="I2145" s="201"/>
      <c r="J2145" s="201"/>
      <c r="K2145" s="202"/>
      <c r="L2145" s="202"/>
      <c r="M2145" s="202"/>
      <c r="N2145" s="202"/>
      <c r="O2145" s="202"/>
      <c r="P2145" s="202"/>
      <c r="R2145" s="202"/>
      <c r="S2145" s="190" t="str">
        <f t="shared" ref="S2145:AX2145" si="4116">S$22</f>
        <v>S$18</v>
      </c>
      <c r="T2145" s="190" t="str">
        <f t="shared" si="4116"/>
        <v>T$18</v>
      </c>
      <c r="U2145" s="190" t="str">
        <f t="shared" si="4116"/>
        <v>U$18</v>
      </c>
      <c r="V2145" s="190" t="str">
        <f t="shared" si="4116"/>
        <v>V$18</v>
      </c>
      <c r="W2145" s="190" t="str">
        <f t="shared" si="4116"/>
        <v>W$18</v>
      </c>
      <c r="X2145" s="190" t="str">
        <f t="shared" si="4116"/>
        <v>X$18</v>
      </c>
      <c r="Y2145" s="190" t="str">
        <f t="shared" si="4116"/>
        <v>Y$18</v>
      </c>
      <c r="Z2145" s="190" t="str">
        <f t="shared" si="4116"/>
        <v>Z$18</v>
      </c>
      <c r="AA2145" s="190" t="str">
        <f t="shared" si="4116"/>
        <v>AA$18</v>
      </c>
      <c r="AB2145" s="190" t="str">
        <f t="shared" si="4116"/>
        <v>AB$18</v>
      </c>
      <c r="AC2145" s="190" t="str">
        <f t="shared" si="4116"/>
        <v>AC$18</v>
      </c>
      <c r="AD2145" s="190" t="str">
        <f t="shared" si="4116"/>
        <v>AD$18</v>
      </c>
      <c r="AE2145" s="190" t="str">
        <f t="shared" si="4116"/>
        <v>AE$18</v>
      </c>
      <c r="AF2145" s="190" t="str">
        <f t="shared" si="4116"/>
        <v>AF$18</v>
      </c>
      <c r="AG2145" s="190" t="str">
        <f t="shared" si="4116"/>
        <v>AG$18</v>
      </c>
      <c r="AH2145" s="190" t="str">
        <f t="shared" si="4116"/>
        <v>AH$18</v>
      </c>
      <c r="AI2145" s="190" t="str">
        <f t="shared" si="4116"/>
        <v>AI$18</v>
      </c>
      <c r="AJ2145" s="190" t="str">
        <f t="shared" si="4116"/>
        <v>AJ$18</v>
      </c>
      <c r="AK2145" s="190" t="str">
        <f t="shared" si="4116"/>
        <v>AK$18</v>
      </c>
      <c r="AL2145" s="190" t="str">
        <f t="shared" si="4116"/>
        <v>AL$18</v>
      </c>
      <c r="AM2145" s="190" t="str">
        <f t="shared" si="4116"/>
        <v>AM$18</v>
      </c>
      <c r="AN2145" s="190" t="str">
        <f t="shared" si="4116"/>
        <v>AN$18</v>
      </c>
      <c r="AO2145" s="190" t="str">
        <f t="shared" si="4116"/>
        <v>AO$18</v>
      </c>
      <c r="AP2145" s="190" t="str">
        <f t="shared" si="4116"/>
        <v>AP$18</v>
      </c>
      <c r="AQ2145" s="190" t="str">
        <f t="shared" si="4116"/>
        <v>AQ$18</v>
      </c>
      <c r="AR2145" s="190" t="str">
        <f t="shared" si="4116"/>
        <v>AR$18</v>
      </c>
      <c r="AS2145" s="190" t="str">
        <f t="shared" si="4116"/>
        <v>AS$18</v>
      </c>
      <c r="AT2145" s="190" t="str">
        <f t="shared" si="4116"/>
        <v>AT$18</v>
      </c>
      <c r="AU2145" s="190" t="str">
        <f t="shared" si="4116"/>
        <v>AU$18</v>
      </c>
      <c r="AV2145" s="190" t="str">
        <f t="shared" si="4116"/>
        <v>AV$18</v>
      </c>
      <c r="AW2145" s="190" t="str">
        <f t="shared" si="4116"/>
        <v>AW$18</v>
      </c>
      <c r="AX2145" s="190" t="str">
        <f t="shared" si="4116"/>
        <v>AX$18</v>
      </c>
      <c r="AY2145" s="190" t="str">
        <f t="shared" ref="AY2145:CD2145" si="4117">AY$22</f>
        <v>AY$18</v>
      </c>
      <c r="AZ2145" s="190" t="str">
        <f t="shared" si="4117"/>
        <v>AZ$18</v>
      </c>
      <c r="BA2145" s="190" t="str">
        <f t="shared" si="4117"/>
        <v>BA$18</v>
      </c>
      <c r="BB2145" s="190" t="str">
        <f t="shared" si="4117"/>
        <v>BB$18</v>
      </c>
      <c r="BC2145" s="190" t="str">
        <f t="shared" si="4117"/>
        <v>BC$18</v>
      </c>
      <c r="BD2145" s="190" t="str">
        <f t="shared" si="4117"/>
        <v>BD$18</v>
      </c>
      <c r="BE2145" s="190" t="str">
        <f t="shared" si="4117"/>
        <v>BE$18</v>
      </c>
      <c r="BF2145" s="190" t="str">
        <f t="shared" si="4117"/>
        <v>BF$18</v>
      </c>
      <c r="BG2145" s="190" t="str">
        <f t="shared" si="4117"/>
        <v>BG$18</v>
      </c>
      <c r="BH2145" s="190" t="str">
        <f t="shared" si="4117"/>
        <v>BH$18</v>
      </c>
      <c r="BI2145" s="190" t="str">
        <f t="shared" si="4117"/>
        <v>BI$18</v>
      </c>
      <c r="BJ2145" s="190" t="str">
        <f t="shared" si="4117"/>
        <v>BJ$18</v>
      </c>
      <c r="BK2145" s="190" t="str">
        <f t="shared" si="4117"/>
        <v>BK$18</v>
      </c>
      <c r="BL2145" s="190" t="str">
        <f t="shared" si="4117"/>
        <v>BL$18</v>
      </c>
      <c r="BM2145" s="190" t="str">
        <f t="shared" si="4117"/>
        <v>BM$18</v>
      </c>
      <c r="BN2145" s="190" t="str">
        <f t="shared" si="4117"/>
        <v>BN$18</v>
      </c>
      <c r="BO2145" s="190" t="str">
        <f t="shared" si="4117"/>
        <v>BO$18</v>
      </c>
      <c r="BP2145" s="190" t="str">
        <f t="shared" si="4117"/>
        <v>BP$18</v>
      </c>
      <c r="BQ2145" s="190" t="str">
        <f t="shared" si="4117"/>
        <v>BQ$18</v>
      </c>
      <c r="BR2145" s="190" t="str">
        <f t="shared" si="4117"/>
        <v>BR$18</v>
      </c>
      <c r="BS2145" s="190" t="str">
        <f t="shared" si="4117"/>
        <v>BS$18</v>
      </c>
      <c r="BT2145" s="190" t="str">
        <f t="shared" si="4117"/>
        <v>BT$18</v>
      </c>
      <c r="BU2145" s="190" t="str">
        <f t="shared" si="4117"/>
        <v>BU$18</v>
      </c>
      <c r="BV2145" s="190" t="str">
        <f t="shared" si="4117"/>
        <v>BV$18</v>
      </c>
      <c r="BW2145" s="190" t="str">
        <f t="shared" si="4117"/>
        <v>BW$18</v>
      </c>
      <c r="BX2145" s="190" t="str">
        <f t="shared" si="4117"/>
        <v>BX$18</v>
      </c>
      <c r="BY2145" s="190" t="str">
        <f t="shared" si="4117"/>
        <v>BY$18</v>
      </c>
      <c r="BZ2145" s="190" t="str">
        <f t="shared" si="4117"/>
        <v>BZ$18</v>
      </c>
      <c r="CA2145" s="190" t="str">
        <f t="shared" si="4117"/>
        <v>CA$18</v>
      </c>
      <c r="CB2145" s="190" t="str">
        <f t="shared" si="4117"/>
        <v>CB$18</v>
      </c>
      <c r="CC2145" s="190" t="str">
        <f t="shared" si="4117"/>
        <v>CC$18</v>
      </c>
      <c r="CD2145" s="190" t="str">
        <f t="shared" si="4117"/>
        <v>CD$18</v>
      </c>
      <c r="CE2145" s="190" t="str">
        <f t="shared" ref="CE2145:CL2145" si="4118">CE$22</f>
        <v>CE$18</v>
      </c>
      <c r="CF2145" s="190" t="str">
        <f t="shared" si="4118"/>
        <v>CF$18</v>
      </c>
      <c r="CG2145" s="190" t="str">
        <f t="shared" si="4118"/>
        <v>CG$18</v>
      </c>
      <c r="CH2145" s="190" t="str">
        <f t="shared" si="4118"/>
        <v>CH$18</v>
      </c>
      <c r="CI2145" s="190" t="str">
        <f t="shared" si="4118"/>
        <v>CI$18</v>
      </c>
      <c r="CJ2145" s="190" t="str">
        <f t="shared" si="4118"/>
        <v>CJ$18</v>
      </c>
      <c r="CK2145" s="190" t="str">
        <f t="shared" si="4118"/>
        <v>CK$18</v>
      </c>
      <c r="CL2145" s="190" t="str">
        <f t="shared" si="4118"/>
        <v>CL$18</v>
      </c>
      <c r="CN2145" s="201"/>
      <c r="CO2145" s="190" t="str">
        <f t="shared" ref="CO2145:DL2145" si="4119">CO$22</f>
        <v>CO$18</v>
      </c>
      <c r="CP2145" s="190" t="str">
        <f t="shared" si="4119"/>
        <v>CP$18</v>
      </c>
      <c r="CQ2145" s="190" t="str">
        <f t="shared" si="4119"/>
        <v>CQ$18</v>
      </c>
      <c r="CR2145" s="190" t="str">
        <f t="shared" si="4119"/>
        <v>CR$18</v>
      </c>
      <c r="CS2145" s="190" t="str">
        <f t="shared" si="4119"/>
        <v>CS$18</v>
      </c>
      <c r="CT2145" s="190" t="str">
        <f t="shared" si="4119"/>
        <v>CT$18</v>
      </c>
      <c r="CU2145" s="190" t="str">
        <f t="shared" si="4119"/>
        <v>CU$18</v>
      </c>
      <c r="CV2145" s="190" t="str">
        <f t="shared" si="4119"/>
        <v>CV$18</v>
      </c>
      <c r="CW2145" s="190" t="str">
        <f t="shared" si="4119"/>
        <v>CW$18</v>
      </c>
      <c r="CX2145" s="190" t="str">
        <f t="shared" si="4119"/>
        <v>CX$18</v>
      </c>
      <c r="CY2145" s="190" t="str">
        <f t="shared" si="4119"/>
        <v>CY$18</v>
      </c>
      <c r="CZ2145" s="190" t="str">
        <f t="shared" si="4119"/>
        <v>CZ$18</v>
      </c>
      <c r="DA2145" s="190" t="str">
        <f t="shared" si="4119"/>
        <v>DA$18</v>
      </c>
      <c r="DB2145" s="190" t="str">
        <f t="shared" si="4119"/>
        <v>DB$18</v>
      </c>
      <c r="DC2145" s="190" t="str">
        <f t="shared" si="4119"/>
        <v>DC$18</v>
      </c>
      <c r="DD2145" s="190" t="str">
        <f t="shared" si="4119"/>
        <v>DD$18</v>
      </c>
      <c r="DE2145" s="190" t="str">
        <f t="shared" si="4119"/>
        <v>DE$18</v>
      </c>
      <c r="DF2145" s="190" t="str">
        <f t="shared" si="4119"/>
        <v>DF$18</v>
      </c>
      <c r="DG2145" s="190" t="str">
        <f t="shared" si="4119"/>
        <v>DG$18</v>
      </c>
      <c r="DH2145" s="190" t="str">
        <f t="shared" si="4119"/>
        <v>DH$18</v>
      </c>
      <c r="DI2145" s="190" t="str">
        <f t="shared" si="4119"/>
        <v>DI$18</v>
      </c>
      <c r="DJ2145" s="190" t="str">
        <f t="shared" si="4119"/>
        <v>DJ$18</v>
      </c>
      <c r="DK2145" s="190" t="str">
        <f t="shared" si="4119"/>
        <v>DK$18</v>
      </c>
      <c r="DL2145" s="190" t="str">
        <f t="shared" si="4119"/>
        <v>DL$18</v>
      </c>
    </row>
    <row r="2146" spans="1:116" x14ac:dyDescent="0.4">
      <c r="A2146" s="174"/>
      <c r="E2146" s="8"/>
      <c r="G2146" s="175" t="s">
        <v>464</v>
      </c>
      <c r="H2146" s="200"/>
      <c r="I2146" s="201"/>
      <c r="J2146" s="201"/>
      <c r="K2146" s="202"/>
      <c r="L2146" s="202"/>
      <c r="M2146" s="202"/>
      <c r="N2146" s="202"/>
      <c r="O2146" s="202"/>
      <c r="P2146" s="202"/>
      <c r="R2146" s="202"/>
      <c r="S2146" s="190" t="str">
        <f t="shared" ref="S2146:AX2146" si="4120">S$23</f>
        <v>S$19</v>
      </c>
      <c r="T2146" s="190" t="str">
        <f t="shared" si="4120"/>
        <v>T$19</v>
      </c>
      <c r="U2146" s="190" t="str">
        <f t="shared" si="4120"/>
        <v>U$19</v>
      </c>
      <c r="V2146" s="190" t="str">
        <f t="shared" si="4120"/>
        <v>V$19</v>
      </c>
      <c r="W2146" s="190" t="str">
        <f t="shared" si="4120"/>
        <v>W$19</v>
      </c>
      <c r="X2146" s="190" t="str">
        <f t="shared" si="4120"/>
        <v>X$19</v>
      </c>
      <c r="Y2146" s="190" t="str">
        <f t="shared" si="4120"/>
        <v>Y$19</v>
      </c>
      <c r="Z2146" s="190" t="str">
        <f t="shared" si="4120"/>
        <v>Z$19</v>
      </c>
      <c r="AA2146" s="190" t="str">
        <f t="shared" si="4120"/>
        <v>AA$19</v>
      </c>
      <c r="AB2146" s="190" t="str">
        <f t="shared" si="4120"/>
        <v>AB$19</v>
      </c>
      <c r="AC2146" s="190" t="str">
        <f t="shared" si="4120"/>
        <v>AC$19</v>
      </c>
      <c r="AD2146" s="190" t="str">
        <f t="shared" si="4120"/>
        <v>AD$19</v>
      </c>
      <c r="AE2146" s="190" t="str">
        <f t="shared" si="4120"/>
        <v>AE$19</v>
      </c>
      <c r="AF2146" s="190" t="str">
        <f t="shared" si="4120"/>
        <v>AF$19</v>
      </c>
      <c r="AG2146" s="190" t="str">
        <f t="shared" si="4120"/>
        <v>AG$19</v>
      </c>
      <c r="AH2146" s="190" t="str">
        <f t="shared" si="4120"/>
        <v>AH$19</v>
      </c>
      <c r="AI2146" s="190" t="str">
        <f t="shared" si="4120"/>
        <v>AI$19</v>
      </c>
      <c r="AJ2146" s="190" t="str">
        <f t="shared" si="4120"/>
        <v>AJ$19</v>
      </c>
      <c r="AK2146" s="190" t="str">
        <f t="shared" si="4120"/>
        <v>AK$19</v>
      </c>
      <c r="AL2146" s="190" t="str">
        <f t="shared" si="4120"/>
        <v>AL$19</v>
      </c>
      <c r="AM2146" s="190" t="str">
        <f t="shared" si="4120"/>
        <v>AM$19</v>
      </c>
      <c r="AN2146" s="190" t="str">
        <f t="shared" si="4120"/>
        <v>AN$19</v>
      </c>
      <c r="AO2146" s="190" t="str">
        <f t="shared" si="4120"/>
        <v>AO$19</v>
      </c>
      <c r="AP2146" s="190" t="str">
        <f t="shared" si="4120"/>
        <v>AP$19</v>
      </c>
      <c r="AQ2146" s="190" t="str">
        <f t="shared" si="4120"/>
        <v>AQ$19</v>
      </c>
      <c r="AR2146" s="190" t="str">
        <f t="shared" si="4120"/>
        <v>AR$19</v>
      </c>
      <c r="AS2146" s="190" t="str">
        <f t="shared" si="4120"/>
        <v>AS$19</v>
      </c>
      <c r="AT2146" s="190" t="str">
        <f t="shared" si="4120"/>
        <v>AT$19</v>
      </c>
      <c r="AU2146" s="190" t="str">
        <f t="shared" si="4120"/>
        <v>AU$19</v>
      </c>
      <c r="AV2146" s="190" t="str">
        <f t="shared" si="4120"/>
        <v>AV$19</v>
      </c>
      <c r="AW2146" s="190" t="str">
        <f t="shared" si="4120"/>
        <v>AW$19</v>
      </c>
      <c r="AX2146" s="190" t="str">
        <f t="shared" si="4120"/>
        <v>AX$19</v>
      </c>
      <c r="AY2146" s="190" t="str">
        <f t="shared" ref="AY2146:CD2146" si="4121">AY$23</f>
        <v>AY$19</v>
      </c>
      <c r="AZ2146" s="190" t="str">
        <f t="shared" si="4121"/>
        <v>AZ$19</v>
      </c>
      <c r="BA2146" s="190" t="str">
        <f t="shared" si="4121"/>
        <v>BA$19</v>
      </c>
      <c r="BB2146" s="190" t="str">
        <f t="shared" si="4121"/>
        <v>BB$19</v>
      </c>
      <c r="BC2146" s="190" t="str">
        <f t="shared" si="4121"/>
        <v>BC$19</v>
      </c>
      <c r="BD2146" s="190" t="str">
        <f t="shared" si="4121"/>
        <v>BD$19</v>
      </c>
      <c r="BE2146" s="190" t="str">
        <f t="shared" si="4121"/>
        <v>BE$19</v>
      </c>
      <c r="BF2146" s="190" t="str">
        <f t="shared" si="4121"/>
        <v>BF$19</v>
      </c>
      <c r="BG2146" s="190" t="str">
        <f t="shared" si="4121"/>
        <v>BG$19</v>
      </c>
      <c r="BH2146" s="190" t="str">
        <f t="shared" si="4121"/>
        <v>BH$19</v>
      </c>
      <c r="BI2146" s="190" t="str">
        <f t="shared" si="4121"/>
        <v>BI$19</v>
      </c>
      <c r="BJ2146" s="190" t="str">
        <f t="shared" si="4121"/>
        <v>BJ$19</v>
      </c>
      <c r="BK2146" s="190" t="str">
        <f t="shared" si="4121"/>
        <v>BK$19</v>
      </c>
      <c r="BL2146" s="190" t="str">
        <f t="shared" si="4121"/>
        <v>BL$19</v>
      </c>
      <c r="BM2146" s="190" t="str">
        <f t="shared" si="4121"/>
        <v>BM$19</v>
      </c>
      <c r="BN2146" s="190" t="str">
        <f t="shared" si="4121"/>
        <v>BN$19</v>
      </c>
      <c r="BO2146" s="190" t="str">
        <f t="shared" si="4121"/>
        <v>BO$19</v>
      </c>
      <c r="BP2146" s="190" t="str">
        <f t="shared" si="4121"/>
        <v>BP$19</v>
      </c>
      <c r="BQ2146" s="190" t="str">
        <f t="shared" si="4121"/>
        <v>BQ$19</v>
      </c>
      <c r="BR2146" s="190" t="str">
        <f t="shared" si="4121"/>
        <v>BR$19</v>
      </c>
      <c r="BS2146" s="190" t="str">
        <f t="shared" si="4121"/>
        <v>BS$19</v>
      </c>
      <c r="BT2146" s="190" t="str">
        <f t="shared" si="4121"/>
        <v>BT$19</v>
      </c>
      <c r="BU2146" s="190" t="str">
        <f t="shared" si="4121"/>
        <v>BU$19</v>
      </c>
      <c r="BV2146" s="190" t="str">
        <f t="shared" si="4121"/>
        <v>BV$19</v>
      </c>
      <c r="BW2146" s="190" t="str">
        <f t="shared" si="4121"/>
        <v>BW$19</v>
      </c>
      <c r="BX2146" s="190" t="str">
        <f t="shared" si="4121"/>
        <v>BX$19</v>
      </c>
      <c r="BY2146" s="190" t="str">
        <f t="shared" si="4121"/>
        <v>BY$19</v>
      </c>
      <c r="BZ2146" s="190" t="str">
        <f t="shared" si="4121"/>
        <v>BZ$19</v>
      </c>
      <c r="CA2146" s="190" t="str">
        <f t="shared" si="4121"/>
        <v>CA$19</v>
      </c>
      <c r="CB2146" s="190" t="str">
        <f t="shared" si="4121"/>
        <v>CB$19</v>
      </c>
      <c r="CC2146" s="190" t="str">
        <f t="shared" si="4121"/>
        <v>CC$19</v>
      </c>
      <c r="CD2146" s="190" t="str">
        <f t="shared" si="4121"/>
        <v>CD$19</v>
      </c>
      <c r="CE2146" s="190" t="str">
        <f t="shared" ref="CE2146:CL2146" si="4122">CE$23</f>
        <v>CE$19</v>
      </c>
      <c r="CF2146" s="190" t="str">
        <f t="shared" si="4122"/>
        <v>CF$19</v>
      </c>
      <c r="CG2146" s="190" t="str">
        <f t="shared" si="4122"/>
        <v>CG$19</v>
      </c>
      <c r="CH2146" s="190" t="str">
        <f t="shared" si="4122"/>
        <v>CH$19</v>
      </c>
      <c r="CI2146" s="190" t="str">
        <f t="shared" si="4122"/>
        <v>CI$19</v>
      </c>
      <c r="CJ2146" s="190" t="str">
        <f t="shared" si="4122"/>
        <v>CJ$19</v>
      </c>
      <c r="CK2146" s="190" t="str">
        <f t="shared" si="4122"/>
        <v>CK$19</v>
      </c>
      <c r="CL2146" s="190" t="str">
        <f t="shared" si="4122"/>
        <v>CL$19</v>
      </c>
      <c r="CN2146" s="201"/>
      <c r="CO2146" s="190" t="str">
        <f t="shared" ref="CO2146:DL2146" si="4123">CO$23</f>
        <v>CO$19</v>
      </c>
      <c r="CP2146" s="190" t="str">
        <f t="shared" si="4123"/>
        <v>CP$19</v>
      </c>
      <c r="CQ2146" s="190" t="str">
        <f t="shared" si="4123"/>
        <v>CQ$19</v>
      </c>
      <c r="CR2146" s="190" t="str">
        <f t="shared" si="4123"/>
        <v>CR$19</v>
      </c>
      <c r="CS2146" s="190" t="str">
        <f t="shared" si="4123"/>
        <v>CS$19</v>
      </c>
      <c r="CT2146" s="190" t="str">
        <f t="shared" si="4123"/>
        <v>CT$19</v>
      </c>
      <c r="CU2146" s="190" t="str">
        <f t="shared" si="4123"/>
        <v>CU$19</v>
      </c>
      <c r="CV2146" s="190" t="str">
        <f t="shared" si="4123"/>
        <v>CV$19</v>
      </c>
      <c r="CW2146" s="190" t="str">
        <f t="shared" si="4123"/>
        <v>CW$19</v>
      </c>
      <c r="CX2146" s="190" t="str">
        <f t="shared" si="4123"/>
        <v>CX$19</v>
      </c>
      <c r="CY2146" s="190" t="str">
        <f t="shared" si="4123"/>
        <v>CY$19</v>
      </c>
      <c r="CZ2146" s="190" t="str">
        <f t="shared" si="4123"/>
        <v>CZ$19</v>
      </c>
      <c r="DA2146" s="190" t="str">
        <f t="shared" si="4123"/>
        <v>DA$19</v>
      </c>
      <c r="DB2146" s="190" t="str">
        <f t="shared" si="4123"/>
        <v>DB$19</v>
      </c>
      <c r="DC2146" s="190" t="str">
        <f t="shared" si="4123"/>
        <v>DC$19</v>
      </c>
      <c r="DD2146" s="190" t="str">
        <f t="shared" si="4123"/>
        <v>DD$19</v>
      </c>
      <c r="DE2146" s="190" t="str">
        <f t="shared" si="4123"/>
        <v>DE$19</v>
      </c>
      <c r="DF2146" s="190" t="str">
        <f t="shared" si="4123"/>
        <v>DF$19</v>
      </c>
      <c r="DG2146" s="190" t="str">
        <f t="shared" si="4123"/>
        <v>DG$19</v>
      </c>
      <c r="DH2146" s="190" t="str">
        <f t="shared" si="4123"/>
        <v>DH$19</v>
      </c>
      <c r="DI2146" s="190" t="str">
        <f t="shared" si="4123"/>
        <v>DI$19</v>
      </c>
      <c r="DJ2146" s="190" t="str">
        <f t="shared" si="4123"/>
        <v>DJ$19</v>
      </c>
      <c r="DK2146" s="190" t="str">
        <f t="shared" si="4123"/>
        <v>DK$19</v>
      </c>
      <c r="DL2146" s="190" t="str">
        <f t="shared" si="4123"/>
        <v>DL$19</v>
      </c>
    </row>
    <row r="2147" spans="1:116" x14ac:dyDescent="0.4">
      <c r="A2147" s="31" t="s">
        <v>218</v>
      </c>
      <c r="B2147" s="31" t="s">
        <v>243</v>
      </c>
      <c r="C2147" s="31"/>
      <c r="D2147" t="s">
        <v>533</v>
      </c>
      <c r="E2147" s="8" t="str">
        <f t="shared" ref="E2147:E2148" si="4124">ROW()&amp;" "&amp;D2147</f>
        <v>2147 FCLTL-F</v>
      </c>
      <c r="F2147" t="s">
        <v>535</v>
      </c>
      <c r="G2147" s="70" t="s">
        <v>534</v>
      </c>
      <c r="H2147" s="48"/>
      <c r="I2147" s="297"/>
      <c r="J2147" s="297"/>
      <c r="K2147" s="48"/>
      <c r="L2147" s="48"/>
      <c r="M2147" s="48"/>
      <c r="N2147" s="48"/>
      <c r="O2147" s="48"/>
      <c r="P2147" s="48"/>
      <c r="R2147" s="70"/>
      <c r="S2147" s="298"/>
      <c r="T2147" s="298"/>
      <c r="U2147" s="298"/>
      <c r="V2147" s="298"/>
      <c r="W2147" s="298"/>
      <c r="X2147" s="298"/>
      <c r="Y2147" s="298"/>
      <c r="Z2147" s="298"/>
      <c r="AA2147" s="298"/>
      <c r="AB2147" s="298"/>
      <c r="AC2147" s="298"/>
      <c r="AD2147" s="298"/>
      <c r="AE2147" s="298"/>
      <c r="AF2147" s="298"/>
      <c r="AG2147" s="298"/>
      <c r="AH2147" s="298"/>
      <c r="AI2147" s="298"/>
      <c r="AJ2147" s="298"/>
      <c r="AK2147" s="298"/>
      <c r="AL2147" s="298"/>
      <c r="AM2147" s="298"/>
      <c r="AN2147" s="298"/>
      <c r="AO2147" s="298"/>
      <c r="AP2147" s="298"/>
      <c r="AQ2147" s="298"/>
      <c r="AR2147" s="298"/>
      <c r="AS2147" s="298"/>
      <c r="AT2147" s="298"/>
      <c r="AU2147" s="298"/>
      <c r="AV2147" s="298"/>
      <c r="AW2147" s="298"/>
      <c r="AX2147" s="298"/>
      <c r="AY2147" s="298"/>
      <c r="AZ2147" s="298"/>
      <c r="BA2147" s="298"/>
      <c r="BB2147" s="298"/>
      <c r="BC2147" s="298"/>
      <c r="BD2147" s="298"/>
      <c r="BE2147" s="298"/>
      <c r="BF2147" s="298"/>
      <c r="BG2147" s="298"/>
      <c r="BH2147" s="298"/>
      <c r="BI2147" s="298"/>
      <c r="BJ2147" s="298"/>
      <c r="BK2147" s="298"/>
      <c r="BL2147" s="298"/>
      <c r="BM2147" s="298"/>
      <c r="BN2147" s="298"/>
      <c r="BO2147" s="298"/>
      <c r="BP2147" s="298"/>
      <c r="BQ2147" s="298"/>
      <c r="BR2147" s="298"/>
      <c r="BS2147" s="298"/>
      <c r="BT2147" s="298"/>
      <c r="BU2147" s="298"/>
      <c r="BV2147" s="298"/>
      <c r="BW2147" s="298"/>
      <c r="BX2147" s="298"/>
      <c r="BY2147" s="298"/>
      <c r="BZ2147" s="298"/>
      <c r="CA2147" s="298"/>
      <c r="CB2147" s="298"/>
      <c r="CC2147" s="298"/>
      <c r="CD2147" s="298"/>
      <c r="CE2147" s="298"/>
      <c r="CF2147" s="298"/>
      <c r="CG2147" s="298"/>
      <c r="CH2147" s="298"/>
      <c r="CI2147" s="298"/>
      <c r="CJ2147" s="298"/>
      <c r="CK2147" s="298"/>
      <c r="CL2147" s="298"/>
      <c r="CN2147" s="297"/>
      <c r="CO2147" s="298"/>
      <c r="CP2147" s="298"/>
      <c r="CQ2147" s="298"/>
      <c r="CR2147" s="298"/>
      <c r="CS2147" s="298"/>
      <c r="CT2147" s="298"/>
      <c r="CU2147" s="298"/>
      <c r="CV2147" s="298"/>
      <c r="CW2147" s="298"/>
      <c r="CX2147" s="298"/>
      <c r="CY2147" s="298"/>
      <c r="CZ2147" s="298"/>
      <c r="DA2147" s="298"/>
      <c r="DB2147" s="298"/>
      <c r="DC2147" s="298"/>
      <c r="DD2147" s="298"/>
      <c r="DE2147" s="298"/>
      <c r="DF2147" s="298"/>
      <c r="DG2147" s="298"/>
      <c r="DH2147" s="298"/>
      <c r="DI2147" s="298"/>
      <c r="DJ2147" s="298"/>
      <c r="DK2147" s="298"/>
      <c r="DL2147" s="298"/>
    </row>
    <row r="2148" spans="1:116" x14ac:dyDescent="0.4">
      <c r="B2148" t="str">
        <f>E2148</f>
        <v>2148 FCLTL-F</v>
      </c>
      <c r="C2148" t="s">
        <v>237</v>
      </c>
      <c r="D2148" t="s">
        <v>533</v>
      </c>
      <c r="E2148" s="8" t="str">
        <f t="shared" si="4124"/>
        <v>2148 FCLTL-F</v>
      </c>
      <c r="G2148" s="125" t="str">
        <f>"Long-term libaility - "&amp;(SUBSTITUTE(G2147,":",""))</f>
        <v>Long-term libaility - Fixed constant long-term liability</v>
      </c>
      <c r="J2148" s="74">
        <v>1000</v>
      </c>
      <c r="K2148" s="53">
        <f t="shared" ref="K2148:P2148" si="4125">SUMIF($4:$4,K$2,2148:2148)</f>
        <v>1000</v>
      </c>
      <c r="L2148" s="53">
        <f t="shared" si="4125"/>
        <v>1000</v>
      </c>
      <c r="M2148" s="53">
        <f t="shared" si="4125"/>
        <v>1000</v>
      </c>
      <c r="N2148" s="53">
        <f t="shared" si="4125"/>
        <v>1000</v>
      </c>
      <c r="O2148" s="53">
        <f t="shared" si="4125"/>
        <v>1000</v>
      </c>
      <c r="P2148" s="53">
        <f t="shared" si="4125"/>
        <v>1000</v>
      </c>
      <c r="R2148" s="24">
        <f>$J2148</f>
        <v>1000</v>
      </c>
      <c r="S2148" s="80">
        <f>R2148</f>
        <v>1000</v>
      </c>
      <c r="T2148" s="80">
        <f t="shared" ref="T2148" si="4126">S2148</f>
        <v>1000</v>
      </c>
      <c r="U2148" s="80">
        <f t="shared" ref="U2148" si="4127">T2148</f>
        <v>1000</v>
      </c>
      <c r="V2148" s="80">
        <f t="shared" ref="V2148" si="4128">U2148</f>
        <v>1000</v>
      </c>
      <c r="W2148" s="80">
        <f t="shared" ref="W2148" si="4129">V2148</f>
        <v>1000</v>
      </c>
      <c r="X2148" s="80">
        <f t="shared" ref="X2148" si="4130">W2148</f>
        <v>1000</v>
      </c>
      <c r="Y2148" s="80">
        <f t="shared" ref="Y2148" si="4131">X2148</f>
        <v>1000</v>
      </c>
      <c r="Z2148" s="80">
        <f t="shared" ref="Z2148" si="4132">Y2148</f>
        <v>1000</v>
      </c>
      <c r="AA2148" s="80">
        <f t="shared" ref="AA2148" si="4133">Z2148</f>
        <v>1000</v>
      </c>
      <c r="AB2148" s="80">
        <f t="shared" ref="AB2148" si="4134">AA2148</f>
        <v>1000</v>
      </c>
      <c r="AC2148" s="80">
        <f t="shared" ref="AC2148" si="4135">AB2148</f>
        <v>1000</v>
      </c>
      <c r="AD2148" s="80">
        <f t="shared" ref="AD2148" si="4136">AC2148</f>
        <v>1000</v>
      </c>
      <c r="AE2148" s="80">
        <f t="shared" ref="AE2148" si="4137">AD2148</f>
        <v>1000</v>
      </c>
      <c r="AF2148" s="80">
        <f t="shared" ref="AF2148" si="4138">AE2148</f>
        <v>1000</v>
      </c>
      <c r="AG2148" s="80">
        <f t="shared" ref="AG2148" si="4139">AF2148</f>
        <v>1000</v>
      </c>
      <c r="AH2148" s="80">
        <f t="shared" ref="AH2148" si="4140">AG2148</f>
        <v>1000</v>
      </c>
      <c r="AI2148" s="80">
        <f t="shared" ref="AI2148" si="4141">AH2148</f>
        <v>1000</v>
      </c>
      <c r="AJ2148" s="80">
        <f t="shared" ref="AJ2148" si="4142">AI2148</f>
        <v>1000</v>
      </c>
      <c r="AK2148" s="80">
        <f t="shared" ref="AK2148" si="4143">AJ2148</f>
        <v>1000</v>
      </c>
      <c r="AL2148" s="80">
        <f t="shared" ref="AL2148" si="4144">AK2148</f>
        <v>1000</v>
      </c>
      <c r="AM2148" s="80">
        <f t="shared" ref="AM2148" si="4145">AL2148</f>
        <v>1000</v>
      </c>
      <c r="AN2148" s="80">
        <f t="shared" ref="AN2148" si="4146">AM2148</f>
        <v>1000</v>
      </c>
      <c r="AO2148" s="80">
        <f t="shared" ref="AO2148" si="4147">AN2148</f>
        <v>1000</v>
      </c>
      <c r="AP2148" s="80">
        <f t="shared" ref="AP2148" si="4148">AO2148</f>
        <v>1000</v>
      </c>
      <c r="AQ2148" s="80">
        <f t="shared" ref="AQ2148" si="4149">AP2148</f>
        <v>1000</v>
      </c>
      <c r="AR2148" s="80">
        <f t="shared" ref="AR2148" si="4150">AQ2148</f>
        <v>1000</v>
      </c>
      <c r="AS2148" s="80">
        <f t="shared" ref="AS2148" si="4151">AR2148</f>
        <v>1000</v>
      </c>
      <c r="AT2148" s="80">
        <f t="shared" ref="AT2148" si="4152">AS2148</f>
        <v>1000</v>
      </c>
      <c r="AU2148" s="80">
        <f t="shared" ref="AU2148" si="4153">AT2148</f>
        <v>1000</v>
      </c>
      <c r="AV2148" s="80">
        <f t="shared" ref="AV2148" si="4154">AU2148</f>
        <v>1000</v>
      </c>
      <c r="AW2148" s="80">
        <f t="shared" ref="AW2148" si="4155">AV2148</f>
        <v>1000</v>
      </c>
      <c r="AX2148" s="80">
        <f t="shared" ref="AX2148" si="4156">AW2148</f>
        <v>1000</v>
      </c>
      <c r="AY2148" s="80">
        <f t="shared" ref="AY2148" si="4157">AX2148</f>
        <v>1000</v>
      </c>
      <c r="AZ2148" s="80">
        <f t="shared" ref="AZ2148" si="4158">AY2148</f>
        <v>1000</v>
      </c>
      <c r="BA2148" s="80">
        <f t="shared" ref="BA2148" si="4159">AZ2148</f>
        <v>1000</v>
      </c>
      <c r="BB2148" s="80">
        <f t="shared" ref="BB2148" si="4160">BA2148</f>
        <v>1000</v>
      </c>
      <c r="BC2148" s="80">
        <f t="shared" ref="BC2148" si="4161">BB2148</f>
        <v>1000</v>
      </c>
      <c r="BD2148" s="80">
        <f t="shared" ref="BD2148" si="4162">BC2148</f>
        <v>1000</v>
      </c>
      <c r="BE2148" s="80">
        <f t="shared" ref="BE2148" si="4163">BD2148</f>
        <v>1000</v>
      </c>
      <c r="BF2148" s="80">
        <f t="shared" ref="BF2148" si="4164">BE2148</f>
        <v>1000</v>
      </c>
      <c r="BG2148" s="80">
        <f t="shared" ref="BG2148" si="4165">BF2148</f>
        <v>1000</v>
      </c>
      <c r="BH2148" s="80">
        <f t="shared" ref="BH2148" si="4166">BG2148</f>
        <v>1000</v>
      </c>
      <c r="BI2148" s="80">
        <f t="shared" ref="BI2148" si="4167">BH2148</f>
        <v>1000</v>
      </c>
      <c r="BJ2148" s="80">
        <f t="shared" ref="BJ2148" si="4168">BI2148</f>
        <v>1000</v>
      </c>
      <c r="BK2148" s="80">
        <f t="shared" ref="BK2148" si="4169">BJ2148</f>
        <v>1000</v>
      </c>
      <c r="BL2148" s="80">
        <f t="shared" ref="BL2148" si="4170">BK2148</f>
        <v>1000</v>
      </c>
      <c r="BM2148" s="80">
        <f t="shared" ref="BM2148" si="4171">BL2148</f>
        <v>1000</v>
      </c>
      <c r="BN2148" s="80">
        <f t="shared" ref="BN2148" si="4172">BM2148</f>
        <v>1000</v>
      </c>
      <c r="BO2148" s="80">
        <f t="shared" ref="BO2148" si="4173">BN2148</f>
        <v>1000</v>
      </c>
      <c r="BP2148" s="80">
        <f t="shared" ref="BP2148" si="4174">BO2148</f>
        <v>1000</v>
      </c>
      <c r="BQ2148" s="80">
        <f t="shared" ref="BQ2148" si="4175">BP2148</f>
        <v>1000</v>
      </c>
      <c r="BR2148" s="80">
        <f t="shared" ref="BR2148" si="4176">BQ2148</f>
        <v>1000</v>
      </c>
      <c r="BS2148" s="80">
        <f t="shared" ref="BS2148" si="4177">BR2148</f>
        <v>1000</v>
      </c>
      <c r="BT2148" s="80">
        <f t="shared" ref="BT2148" si="4178">BS2148</f>
        <v>1000</v>
      </c>
      <c r="BU2148" s="80">
        <f t="shared" ref="BU2148" si="4179">BT2148</f>
        <v>1000</v>
      </c>
      <c r="BV2148" s="80">
        <f t="shared" ref="BV2148" si="4180">BU2148</f>
        <v>1000</v>
      </c>
      <c r="BW2148" s="80">
        <f t="shared" ref="BW2148" si="4181">BV2148</f>
        <v>1000</v>
      </c>
      <c r="BX2148" s="80">
        <f t="shared" ref="BX2148" si="4182">BW2148</f>
        <v>1000</v>
      </c>
      <c r="BY2148" s="80">
        <f t="shared" ref="BY2148" si="4183">BX2148</f>
        <v>1000</v>
      </c>
      <c r="BZ2148" s="80">
        <f t="shared" ref="BZ2148" si="4184">BY2148</f>
        <v>1000</v>
      </c>
      <c r="CA2148" s="80">
        <f t="shared" ref="CA2148" si="4185">BZ2148</f>
        <v>1000</v>
      </c>
      <c r="CB2148" s="80">
        <f t="shared" ref="CB2148" si="4186">CA2148</f>
        <v>1000</v>
      </c>
      <c r="CC2148" s="80">
        <f t="shared" ref="CC2148" si="4187">CB2148</f>
        <v>1000</v>
      </c>
      <c r="CD2148" s="80">
        <f t="shared" ref="CD2148" si="4188">CC2148</f>
        <v>1000</v>
      </c>
      <c r="CE2148" s="80">
        <f t="shared" ref="CE2148" si="4189">CD2148</f>
        <v>1000</v>
      </c>
      <c r="CF2148" s="80">
        <f t="shared" ref="CF2148" si="4190">CE2148</f>
        <v>1000</v>
      </c>
      <c r="CG2148" s="80">
        <f t="shared" ref="CG2148" si="4191">CF2148</f>
        <v>1000</v>
      </c>
      <c r="CH2148" s="80">
        <f t="shared" ref="CH2148" si="4192">CG2148</f>
        <v>1000</v>
      </c>
      <c r="CI2148" s="80">
        <f t="shared" ref="CI2148" si="4193">CH2148</f>
        <v>1000</v>
      </c>
      <c r="CJ2148" s="80">
        <f t="shared" ref="CJ2148" si="4194">CI2148</f>
        <v>1000</v>
      </c>
      <c r="CK2148" s="80">
        <f t="shared" ref="CK2148" si="4195">CJ2148</f>
        <v>1000</v>
      </c>
      <c r="CL2148" s="80">
        <f t="shared" ref="CL2148" si="4196">CK2148</f>
        <v>1000</v>
      </c>
      <c r="CN2148" s="74">
        <v>1000</v>
      </c>
      <c r="CO2148" s="80">
        <f t="shared" ref="CO2148" si="4197">CN2148</f>
        <v>1000</v>
      </c>
      <c r="CP2148" s="80">
        <f t="shared" ref="CP2148" si="4198">CO2148</f>
        <v>1000</v>
      </c>
      <c r="CQ2148" s="80">
        <f t="shared" ref="CQ2148" si="4199">CP2148</f>
        <v>1000</v>
      </c>
      <c r="CR2148" s="80">
        <f t="shared" ref="CR2148" si="4200">CQ2148</f>
        <v>1000</v>
      </c>
      <c r="CS2148" s="80">
        <f t="shared" ref="CS2148" si="4201">CR2148</f>
        <v>1000</v>
      </c>
      <c r="CT2148" s="80">
        <f t="shared" ref="CT2148" si="4202">CS2148</f>
        <v>1000</v>
      </c>
      <c r="CU2148" s="80">
        <f t="shared" ref="CU2148" si="4203">CT2148</f>
        <v>1000</v>
      </c>
      <c r="CV2148" s="80">
        <f t="shared" ref="CV2148" si="4204">CU2148</f>
        <v>1000</v>
      </c>
      <c r="CW2148" s="80">
        <f t="shared" ref="CW2148" si="4205">CV2148</f>
        <v>1000</v>
      </c>
      <c r="CX2148" s="80">
        <f t="shared" ref="CX2148" si="4206">CW2148</f>
        <v>1000</v>
      </c>
      <c r="CY2148" s="80">
        <f t="shared" ref="CY2148" si="4207">CX2148</f>
        <v>1000</v>
      </c>
      <c r="CZ2148" s="80">
        <f t="shared" ref="CZ2148" si="4208">CY2148</f>
        <v>1000</v>
      </c>
      <c r="DA2148" s="80">
        <f t="shared" ref="DA2148" si="4209">CZ2148</f>
        <v>1000</v>
      </c>
      <c r="DB2148" s="80">
        <f t="shared" ref="DB2148" si="4210">DA2148</f>
        <v>1000</v>
      </c>
      <c r="DC2148" s="80">
        <f t="shared" ref="DC2148" si="4211">DB2148</f>
        <v>1000</v>
      </c>
      <c r="DD2148" s="80">
        <f t="shared" ref="DD2148" si="4212">DC2148</f>
        <v>1000</v>
      </c>
      <c r="DE2148" s="80">
        <f t="shared" ref="DE2148" si="4213">DD2148</f>
        <v>1000</v>
      </c>
      <c r="DF2148" s="80">
        <f t="shared" ref="DF2148" si="4214">DE2148</f>
        <v>1000</v>
      </c>
      <c r="DG2148" s="80">
        <f t="shared" ref="DG2148" si="4215">DF2148</f>
        <v>1000</v>
      </c>
      <c r="DH2148" s="80">
        <f t="shared" ref="DH2148" si="4216">DG2148</f>
        <v>1000</v>
      </c>
      <c r="DI2148" s="80">
        <f t="shared" ref="DI2148" si="4217">DH2148</f>
        <v>1000</v>
      </c>
      <c r="DJ2148" s="80">
        <f t="shared" ref="DJ2148" si="4218">DI2148</f>
        <v>1000</v>
      </c>
      <c r="DK2148" s="80">
        <f t="shared" ref="DK2148:DL2148" si="4219">DJ2148</f>
        <v>1000</v>
      </c>
      <c r="DL2148" s="80">
        <f t="shared" si="4219"/>
        <v>1000</v>
      </c>
    </row>
    <row r="2149" spans="1:116" x14ac:dyDescent="0.4">
      <c r="D2149" t="s">
        <v>533</v>
      </c>
      <c r="E2149" s="8" t="str">
        <f>ROW()&amp;" "&amp;D2149</f>
        <v>2149 FCLTL-F</v>
      </c>
      <c r="G2149" s="126"/>
      <c r="H2149" s="27"/>
      <c r="I2149" s="77"/>
      <c r="J2149" s="77"/>
      <c r="K2149" s="28"/>
      <c r="L2149" s="28"/>
      <c r="M2149" s="28"/>
      <c r="N2149" s="28"/>
      <c r="O2149" s="28"/>
      <c r="P2149" s="28"/>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7"/>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C2150" t="s">
        <v>236</v>
      </c>
      <c r="D2150" t="s">
        <v>533</v>
      </c>
      <c r="E2150" s="8" t="str">
        <f>ROW()&amp;" "&amp;D2150</f>
        <v>2150 FCLTL-F</v>
      </c>
      <c r="G2150" s="125" t="str">
        <f>"Net proceeds/(repayment) of "&amp;SUBSTITUTE(G2148,":","")</f>
        <v>Net proceeds/(repayment) of Long-term libaility - Fixed constant long-term liability</v>
      </c>
      <c r="I2150" s="74"/>
      <c r="J2150" s="74"/>
      <c r="K2150" s="53">
        <f t="shared" ref="K2150:P2150" si="4220">SUMIF($3:$3,K$2,2150:2150)</f>
        <v>0</v>
      </c>
      <c r="L2150" s="53">
        <f t="shared" si="4220"/>
        <v>0</v>
      </c>
      <c r="M2150" s="53">
        <f t="shared" si="4220"/>
        <v>0</v>
      </c>
      <c r="N2150" s="53">
        <f t="shared" si="4220"/>
        <v>0</v>
      </c>
      <c r="O2150" s="53">
        <f t="shared" si="4220"/>
        <v>0</v>
      </c>
      <c r="P2150" s="53">
        <f t="shared" si="4220"/>
        <v>0</v>
      </c>
      <c r="R2150" s="24"/>
      <c r="S2150" s="80">
        <f>S2148-R2148</f>
        <v>0</v>
      </c>
      <c r="T2150" s="80">
        <f t="shared" ref="T2150:CE2150" si="4221">T2148-S2148</f>
        <v>0</v>
      </c>
      <c r="U2150" s="80">
        <f t="shared" si="4221"/>
        <v>0</v>
      </c>
      <c r="V2150" s="80">
        <f t="shared" si="4221"/>
        <v>0</v>
      </c>
      <c r="W2150" s="80">
        <f t="shared" si="4221"/>
        <v>0</v>
      </c>
      <c r="X2150" s="80">
        <f t="shared" si="4221"/>
        <v>0</v>
      </c>
      <c r="Y2150" s="80">
        <f t="shared" si="4221"/>
        <v>0</v>
      </c>
      <c r="Z2150" s="80">
        <f t="shared" si="4221"/>
        <v>0</v>
      </c>
      <c r="AA2150" s="80">
        <f t="shared" si="4221"/>
        <v>0</v>
      </c>
      <c r="AB2150" s="80">
        <f t="shared" si="4221"/>
        <v>0</v>
      </c>
      <c r="AC2150" s="80">
        <f t="shared" si="4221"/>
        <v>0</v>
      </c>
      <c r="AD2150" s="80">
        <f t="shared" si="4221"/>
        <v>0</v>
      </c>
      <c r="AE2150" s="80">
        <f t="shared" si="4221"/>
        <v>0</v>
      </c>
      <c r="AF2150" s="80">
        <f t="shared" si="4221"/>
        <v>0</v>
      </c>
      <c r="AG2150" s="80">
        <f t="shared" si="4221"/>
        <v>0</v>
      </c>
      <c r="AH2150" s="80">
        <f t="shared" si="4221"/>
        <v>0</v>
      </c>
      <c r="AI2150" s="80">
        <f t="shared" si="4221"/>
        <v>0</v>
      </c>
      <c r="AJ2150" s="80">
        <f t="shared" si="4221"/>
        <v>0</v>
      </c>
      <c r="AK2150" s="80">
        <f t="shared" si="4221"/>
        <v>0</v>
      </c>
      <c r="AL2150" s="80">
        <f t="shared" si="4221"/>
        <v>0</v>
      </c>
      <c r="AM2150" s="80">
        <f t="shared" si="4221"/>
        <v>0</v>
      </c>
      <c r="AN2150" s="80">
        <f t="shared" si="4221"/>
        <v>0</v>
      </c>
      <c r="AO2150" s="80">
        <f t="shared" si="4221"/>
        <v>0</v>
      </c>
      <c r="AP2150" s="80">
        <f t="shared" si="4221"/>
        <v>0</v>
      </c>
      <c r="AQ2150" s="80">
        <f t="shared" si="4221"/>
        <v>0</v>
      </c>
      <c r="AR2150" s="80">
        <f t="shared" si="4221"/>
        <v>0</v>
      </c>
      <c r="AS2150" s="80">
        <f t="shared" si="4221"/>
        <v>0</v>
      </c>
      <c r="AT2150" s="80">
        <f t="shared" si="4221"/>
        <v>0</v>
      </c>
      <c r="AU2150" s="80">
        <f t="shared" si="4221"/>
        <v>0</v>
      </c>
      <c r="AV2150" s="80">
        <f t="shared" si="4221"/>
        <v>0</v>
      </c>
      <c r="AW2150" s="80">
        <f t="shared" si="4221"/>
        <v>0</v>
      </c>
      <c r="AX2150" s="80">
        <f t="shared" si="4221"/>
        <v>0</v>
      </c>
      <c r="AY2150" s="80">
        <f t="shared" si="4221"/>
        <v>0</v>
      </c>
      <c r="AZ2150" s="80">
        <f t="shared" si="4221"/>
        <v>0</v>
      </c>
      <c r="BA2150" s="80">
        <f t="shared" si="4221"/>
        <v>0</v>
      </c>
      <c r="BB2150" s="80">
        <f t="shared" si="4221"/>
        <v>0</v>
      </c>
      <c r="BC2150" s="80">
        <f t="shared" si="4221"/>
        <v>0</v>
      </c>
      <c r="BD2150" s="80">
        <f t="shared" si="4221"/>
        <v>0</v>
      </c>
      <c r="BE2150" s="80">
        <f t="shared" si="4221"/>
        <v>0</v>
      </c>
      <c r="BF2150" s="80">
        <f t="shared" si="4221"/>
        <v>0</v>
      </c>
      <c r="BG2150" s="80">
        <f t="shared" si="4221"/>
        <v>0</v>
      </c>
      <c r="BH2150" s="80">
        <f t="shared" si="4221"/>
        <v>0</v>
      </c>
      <c r="BI2150" s="80">
        <f t="shared" si="4221"/>
        <v>0</v>
      </c>
      <c r="BJ2150" s="80">
        <f t="shared" si="4221"/>
        <v>0</v>
      </c>
      <c r="BK2150" s="80">
        <f t="shared" si="4221"/>
        <v>0</v>
      </c>
      <c r="BL2150" s="80">
        <f t="shared" si="4221"/>
        <v>0</v>
      </c>
      <c r="BM2150" s="80">
        <f t="shared" si="4221"/>
        <v>0</v>
      </c>
      <c r="BN2150" s="80">
        <f t="shared" si="4221"/>
        <v>0</v>
      </c>
      <c r="BO2150" s="80">
        <f t="shared" si="4221"/>
        <v>0</v>
      </c>
      <c r="BP2150" s="80">
        <f t="shared" si="4221"/>
        <v>0</v>
      </c>
      <c r="BQ2150" s="80">
        <f t="shared" si="4221"/>
        <v>0</v>
      </c>
      <c r="BR2150" s="80">
        <f t="shared" si="4221"/>
        <v>0</v>
      </c>
      <c r="BS2150" s="80">
        <f t="shared" si="4221"/>
        <v>0</v>
      </c>
      <c r="BT2150" s="80">
        <f t="shared" si="4221"/>
        <v>0</v>
      </c>
      <c r="BU2150" s="80">
        <f t="shared" si="4221"/>
        <v>0</v>
      </c>
      <c r="BV2150" s="80">
        <f t="shared" si="4221"/>
        <v>0</v>
      </c>
      <c r="BW2150" s="80">
        <f t="shared" si="4221"/>
        <v>0</v>
      </c>
      <c r="BX2150" s="80">
        <f t="shared" si="4221"/>
        <v>0</v>
      </c>
      <c r="BY2150" s="80">
        <f t="shared" si="4221"/>
        <v>0</v>
      </c>
      <c r="BZ2150" s="80">
        <f t="shared" si="4221"/>
        <v>0</v>
      </c>
      <c r="CA2150" s="80">
        <f t="shared" si="4221"/>
        <v>0</v>
      </c>
      <c r="CB2150" s="80">
        <f t="shared" si="4221"/>
        <v>0</v>
      </c>
      <c r="CC2150" s="80">
        <f t="shared" si="4221"/>
        <v>0</v>
      </c>
      <c r="CD2150" s="80">
        <f t="shared" si="4221"/>
        <v>0</v>
      </c>
      <c r="CE2150" s="80">
        <f t="shared" si="4221"/>
        <v>0</v>
      </c>
      <c r="CF2150" s="80">
        <f t="shared" ref="CF2150:CL2150" si="4222">CF2148-CE2148</f>
        <v>0</v>
      </c>
      <c r="CG2150" s="80">
        <f t="shared" si="4222"/>
        <v>0</v>
      </c>
      <c r="CH2150" s="80">
        <f t="shared" si="4222"/>
        <v>0</v>
      </c>
      <c r="CI2150" s="80">
        <f t="shared" si="4222"/>
        <v>0</v>
      </c>
      <c r="CJ2150" s="80">
        <f t="shared" si="4222"/>
        <v>0</v>
      </c>
      <c r="CK2150" s="80">
        <f t="shared" si="4222"/>
        <v>0</v>
      </c>
      <c r="CL2150" s="80">
        <f t="shared" si="4222"/>
        <v>0</v>
      </c>
      <c r="CN2150" s="74"/>
      <c r="CO2150" s="80">
        <f t="shared" ref="CO2150" si="4223">CN2148-CO2148</f>
        <v>0</v>
      </c>
      <c r="CP2150" s="80">
        <f t="shared" ref="CP2150" si="4224">CO2148-CP2148</f>
        <v>0</v>
      </c>
      <c r="CQ2150" s="80">
        <f t="shared" ref="CQ2150" si="4225">CP2148-CQ2148</f>
        <v>0</v>
      </c>
      <c r="CR2150" s="80">
        <f t="shared" ref="CR2150" si="4226">CQ2148-CR2148</f>
        <v>0</v>
      </c>
      <c r="CS2150" s="80">
        <f t="shared" ref="CS2150" si="4227">CR2148-CS2148</f>
        <v>0</v>
      </c>
      <c r="CT2150" s="80">
        <f t="shared" ref="CT2150" si="4228">CS2148-CT2148</f>
        <v>0</v>
      </c>
      <c r="CU2150" s="80">
        <f t="shared" ref="CU2150" si="4229">CT2148-CU2148</f>
        <v>0</v>
      </c>
      <c r="CV2150" s="80">
        <f t="shared" ref="CV2150" si="4230">CU2148-CV2148</f>
        <v>0</v>
      </c>
      <c r="CW2150" s="80">
        <f t="shared" ref="CW2150" si="4231">CV2148-CW2148</f>
        <v>0</v>
      </c>
      <c r="CX2150" s="80">
        <f t="shared" ref="CX2150" si="4232">CW2148-CX2148</f>
        <v>0</v>
      </c>
      <c r="CY2150" s="80">
        <f t="shared" ref="CY2150" si="4233">CX2148-CY2148</f>
        <v>0</v>
      </c>
      <c r="CZ2150" s="80">
        <f t="shared" ref="CZ2150" si="4234">CY2148-CZ2148</f>
        <v>0</v>
      </c>
      <c r="DA2150" s="80">
        <f t="shared" ref="DA2150" si="4235">CZ2148-DA2148</f>
        <v>0</v>
      </c>
      <c r="DB2150" s="80">
        <f t="shared" ref="DB2150" si="4236">DA2148-DB2148</f>
        <v>0</v>
      </c>
      <c r="DC2150" s="80">
        <f t="shared" ref="DC2150" si="4237">DB2148-DC2148</f>
        <v>0</v>
      </c>
      <c r="DD2150" s="80">
        <f t="shared" ref="DD2150" si="4238">DC2148-DD2148</f>
        <v>0</v>
      </c>
      <c r="DE2150" s="80">
        <f t="shared" ref="DE2150" si="4239">DD2148-DE2148</f>
        <v>0</v>
      </c>
      <c r="DF2150" s="80">
        <f t="shared" ref="DF2150" si="4240">DE2148-DF2148</f>
        <v>0</v>
      </c>
      <c r="DG2150" s="80">
        <f t="shared" ref="DG2150" si="4241">DF2148-DG2148</f>
        <v>0</v>
      </c>
      <c r="DH2150" s="80">
        <f t="shared" ref="DH2150" si="4242">DG2148-DH2148</f>
        <v>0</v>
      </c>
      <c r="DI2150" s="80">
        <f t="shared" ref="DI2150" si="4243">DH2148-DI2148</f>
        <v>0</v>
      </c>
      <c r="DJ2150" s="80">
        <f t="shared" ref="DJ2150" si="4244">DI2148-DJ2148</f>
        <v>0</v>
      </c>
      <c r="DK2150" s="80">
        <f t="shared" ref="DK2150:DL2150" si="4245">DJ2148-DK2148</f>
        <v>0</v>
      </c>
      <c r="DL2150" s="80">
        <f t="shared" si="4245"/>
        <v>0</v>
      </c>
    </row>
    <row r="2151" spans="1:116" x14ac:dyDescent="0.4">
      <c r="D2151" t="s">
        <v>533</v>
      </c>
      <c r="E2151" s="8" t="str">
        <f>ROW()&amp;" "&amp;D2151</f>
        <v>2151 FCLTL-F</v>
      </c>
      <c r="G2151" s="125"/>
      <c r="I2151" s="74"/>
      <c r="J2151" s="74"/>
      <c r="K2151" s="53"/>
      <c r="L2151" s="53"/>
      <c r="M2151" s="53"/>
      <c r="N2151" s="53"/>
      <c r="O2151" s="53"/>
      <c r="P2151" s="53"/>
      <c r="R2151" s="24"/>
      <c r="S2151" s="80"/>
      <c r="T2151" s="80"/>
      <c r="U2151" s="80"/>
      <c r="V2151" s="80"/>
      <c r="W2151" s="80"/>
      <c r="X2151" s="80"/>
      <c r="Y2151" s="80"/>
      <c r="Z2151" s="80"/>
      <c r="AA2151" s="80"/>
      <c r="AB2151" s="80"/>
      <c r="AC2151" s="80"/>
      <c r="AD2151" s="80"/>
      <c r="AE2151" s="80"/>
      <c r="AF2151" s="80"/>
      <c r="AG2151" s="80"/>
      <c r="AH2151" s="80"/>
      <c r="AI2151" s="80"/>
      <c r="AJ2151" s="80"/>
      <c r="AK2151" s="80"/>
      <c r="AL2151" s="80"/>
      <c r="AM2151" s="80"/>
      <c r="AN2151" s="80"/>
      <c r="AO2151" s="80"/>
      <c r="AP2151" s="80"/>
      <c r="AQ2151" s="80"/>
      <c r="AR2151" s="80"/>
      <c r="AS2151" s="80"/>
      <c r="AT2151" s="80"/>
      <c r="AU2151" s="80"/>
      <c r="AV2151" s="80"/>
      <c r="AW2151" s="80"/>
      <c r="AX2151" s="80"/>
      <c r="AY2151" s="80"/>
      <c r="AZ2151" s="80"/>
      <c r="BA2151" s="80"/>
      <c r="BB2151" s="80"/>
      <c r="BC2151" s="80"/>
      <c r="BD2151" s="80"/>
      <c r="BE2151" s="80"/>
      <c r="BF2151" s="80"/>
      <c r="BG2151" s="80"/>
      <c r="BH2151" s="80"/>
      <c r="BI2151" s="80"/>
      <c r="BJ2151" s="80"/>
      <c r="BK2151" s="80"/>
      <c r="BL2151" s="80"/>
      <c r="BM2151" s="80"/>
      <c r="BN2151" s="80"/>
      <c r="BO2151" s="80"/>
      <c r="BP2151" s="80"/>
      <c r="BQ2151" s="80"/>
      <c r="BR2151" s="80"/>
      <c r="BS2151" s="80"/>
      <c r="BT2151" s="80"/>
      <c r="BU2151" s="80"/>
      <c r="BV2151" s="80"/>
      <c r="BW2151" s="80"/>
      <c r="BX2151" s="80"/>
      <c r="BY2151" s="80"/>
      <c r="BZ2151" s="80"/>
      <c r="CA2151" s="80"/>
      <c r="CB2151" s="80"/>
      <c r="CC2151" s="80"/>
      <c r="CD2151" s="80"/>
      <c r="CE2151" s="80"/>
      <c r="CF2151" s="80"/>
      <c r="CG2151" s="80"/>
      <c r="CH2151" s="80"/>
      <c r="CI2151" s="80"/>
      <c r="CJ2151" s="80"/>
      <c r="CK2151" s="80"/>
      <c r="CL2151" s="80"/>
      <c r="CN2151" s="74"/>
      <c r="CO2151" s="80"/>
      <c r="CP2151" s="80"/>
      <c r="CQ2151" s="80"/>
      <c r="CR2151" s="80"/>
      <c r="CS2151" s="80"/>
      <c r="CT2151" s="80"/>
      <c r="CU2151" s="80"/>
      <c r="CV2151" s="80"/>
      <c r="CW2151" s="80"/>
      <c r="CX2151" s="80"/>
      <c r="CY2151" s="80"/>
      <c r="CZ2151" s="80"/>
      <c r="DA2151" s="80"/>
      <c r="DB2151" s="80"/>
      <c r="DC2151" s="80"/>
      <c r="DD2151" s="80"/>
      <c r="DE2151" s="80"/>
      <c r="DF2151" s="80"/>
      <c r="DG2151" s="80"/>
      <c r="DH2151" s="80"/>
      <c r="DI2151" s="80"/>
      <c r="DJ2151" s="80"/>
      <c r="DK2151" s="80"/>
      <c r="DL2151" s="80"/>
    </row>
    <row r="2152" spans="1:116" x14ac:dyDescent="0.4">
      <c r="B2152" t="s">
        <v>332</v>
      </c>
      <c r="D2152" t="s">
        <v>533</v>
      </c>
      <c r="E2152" s="8" t="str">
        <f t="shared" ref="E2152" si="4246">ROW()&amp;" "&amp;D2152</f>
        <v>2152 FCLTL-F</v>
      </c>
      <c r="G2152" s="136" t="str">
        <f>G2139</f>
        <v>(Primary label)</v>
      </c>
      <c r="H2152" s="27"/>
      <c r="I2152" s="78"/>
      <c r="J2152" s="78"/>
      <c r="K2152" s="33"/>
      <c r="L2152" s="33"/>
      <c r="M2152" s="33"/>
      <c r="N2152" s="33"/>
      <c r="O2152" s="33"/>
      <c r="P2152" s="33"/>
      <c r="R2152" s="33"/>
      <c r="S2152" s="77"/>
      <c r="T2152" s="77"/>
      <c r="U2152" s="77"/>
      <c r="V2152" s="77"/>
      <c r="W2152" s="77"/>
      <c r="X2152" s="77"/>
      <c r="Y2152" s="77"/>
      <c r="Z2152" s="77"/>
      <c r="AA2152" s="77"/>
      <c r="AB2152" s="77"/>
      <c r="AC2152" s="77"/>
      <c r="AD2152" s="77"/>
      <c r="AE2152" s="77"/>
      <c r="AF2152" s="77"/>
      <c r="AG2152" s="77"/>
      <c r="AH2152" s="77"/>
      <c r="AI2152" s="77"/>
      <c r="AJ2152" s="77"/>
      <c r="AK2152" s="77"/>
      <c r="AL2152" s="77"/>
      <c r="AM2152" s="77"/>
      <c r="AN2152" s="77"/>
      <c r="AO2152" s="77"/>
      <c r="AP2152" s="77"/>
      <c r="AQ2152" s="77"/>
      <c r="AR2152" s="77"/>
      <c r="AS2152" s="77"/>
      <c r="AT2152" s="77"/>
      <c r="AU2152" s="77"/>
      <c r="AV2152" s="77"/>
      <c r="AW2152" s="77"/>
      <c r="AX2152" s="77"/>
      <c r="AY2152" s="77"/>
      <c r="AZ2152" s="77"/>
      <c r="BA2152" s="77"/>
      <c r="BB2152" s="77"/>
      <c r="BC2152" s="77"/>
      <c r="BD2152" s="77"/>
      <c r="BE2152" s="77"/>
      <c r="BF2152" s="77"/>
      <c r="BG2152" s="77"/>
      <c r="BH2152" s="77"/>
      <c r="BI2152" s="77"/>
      <c r="BJ2152" s="77"/>
      <c r="BK2152" s="77"/>
      <c r="BL2152" s="77"/>
      <c r="BM2152" s="77"/>
      <c r="BN2152" s="77"/>
      <c r="BO2152" s="77"/>
      <c r="BP2152" s="77"/>
      <c r="BQ2152" s="77"/>
      <c r="BR2152" s="77"/>
      <c r="BS2152" s="77"/>
      <c r="BT2152" s="77"/>
      <c r="BU2152" s="77"/>
      <c r="BV2152" s="77"/>
      <c r="BW2152" s="77"/>
      <c r="BX2152" s="77"/>
      <c r="BY2152" s="77"/>
      <c r="BZ2152" s="77"/>
      <c r="CA2152" s="77"/>
      <c r="CB2152" s="77"/>
      <c r="CC2152" s="77"/>
      <c r="CD2152" s="77"/>
      <c r="CE2152" s="77"/>
      <c r="CF2152" s="77"/>
      <c r="CG2152" s="77"/>
      <c r="CH2152" s="77"/>
      <c r="CI2152" s="77"/>
      <c r="CJ2152" s="77"/>
      <c r="CK2152" s="77"/>
      <c r="CL2152" s="77"/>
      <c r="CN2152" s="78"/>
      <c r="CO2152" s="77"/>
      <c r="CP2152" s="77"/>
      <c r="CQ2152" s="77"/>
      <c r="CR2152" s="77"/>
      <c r="CS2152" s="77"/>
      <c r="CT2152" s="77"/>
      <c r="CU2152" s="77"/>
      <c r="CV2152" s="77"/>
      <c r="CW2152" s="77"/>
      <c r="CX2152" s="77"/>
      <c r="CY2152" s="77"/>
      <c r="CZ2152" s="77"/>
      <c r="DA2152" s="77"/>
      <c r="DB2152" s="77"/>
      <c r="DC2152" s="77"/>
      <c r="DD2152" s="77"/>
      <c r="DE2152" s="77"/>
      <c r="DF2152" s="77"/>
      <c r="DG2152" s="77"/>
      <c r="DH2152" s="77"/>
      <c r="DI2152" s="77"/>
      <c r="DJ2152" s="77"/>
      <c r="DK2152" s="77"/>
      <c r="DL2152" s="77"/>
    </row>
    <row r="2153" spans="1:116" x14ac:dyDescent="0.4">
      <c r="B2153" t="s">
        <v>332</v>
      </c>
      <c r="D2153" t="s">
        <v>533</v>
      </c>
      <c r="E2153" s="8" t="str">
        <f>ROW()&amp;" "&amp;D2153</f>
        <v>2153 FCLTL-F</v>
      </c>
      <c r="G2153" s="136" t="str">
        <f>G2140</f>
        <v>primary unit</v>
      </c>
      <c r="H2153" s="27"/>
      <c r="I2153" s="78"/>
      <c r="J2153" s="78"/>
      <c r="K2153" s="33"/>
      <c r="L2153" s="33"/>
      <c r="M2153" s="33"/>
      <c r="N2153" s="33"/>
      <c r="O2153" s="33"/>
      <c r="P2153" s="33"/>
      <c r="R2153" s="33"/>
      <c r="S2153" s="77"/>
      <c r="T2153" s="77"/>
      <c r="U2153" s="77"/>
      <c r="V2153" s="77"/>
      <c r="W2153" s="77"/>
      <c r="X2153" s="77"/>
      <c r="Y2153" s="77"/>
      <c r="Z2153" s="77"/>
      <c r="AA2153" s="77"/>
      <c r="AB2153" s="77"/>
      <c r="AC2153" s="77"/>
      <c r="AD2153" s="77"/>
      <c r="AE2153" s="77"/>
      <c r="AF2153" s="77"/>
      <c r="AG2153" s="77"/>
      <c r="AH2153" s="77"/>
      <c r="AI2153" s="77"/>
      <c r="AJ2153" s="77"/>
      <c r="AK2153" s="77"/>
      <c r="AL2153" s="77"/>
      <c r="AM2153" s="77"/>
      <c r="AN2153" s="77"/>
      <c r="AO2153" s="77"/>
      <c r="AP2153" s="77"/>
      <c r="AQ2153" s="77"/>
      <c r="AR2153" s="77"/>
      <c r="AS2153" s="77"/>
      <c r="AT2153" s="77"/>
      <c r="AU2153" s="77"/>
      <c r="AV2153" s="77"/>
      <c r="AW2153" s="77"/>
      <c r="AX2153" s="77"/>
      <c r="AY2153" s="77"/>
      <c r="AZ2153" s="77"/>
      <c r="BA2153" s="77"/>
      <c r="BB2153" s="77"/>
      <c r="BC2153" s="77"/>
      <c r="BD2153" s="77"/>
      <c r="BE2153" s="77"/>
      <c r="BF2153" s="77"/>
      <c r="BG2153" s="77"/>
      <c r="BH2153" s="77"/>
      <c r="BI2153" s="77"/>
      <c r="BJ2153" s="77"/>
      <c r="BK2153" s="77"/>
      <c r="BL2153" s="77"/>
      <c r="BM2153" s="77"/>
      <c r="BN2153" s="77"/>
      <c r="BO2153" s="77"/>
      <c r="BP2153" s="77"/>
      <c r="BQ2153" s="77"/>
      <c r="BR2153" s="77"/>
      <c r="BS2153" s="77"/>
      <c r="BT2153" s="77"/>
      <c r="BU2153" s="77"/>
      <c r="BV2153" s="77"/>
      <c r="BW2153" s="77"/>
      <c r="BX2153" s="77"/>
      <c r="BY2153" s="77"/>
      <c r="BZ2153" s="77"/>
      <c r="CA2153" s="77"/>
      <c r="CB2153" s="77"/>
      <c r="CC2153" s="77"/>
      <c r="CD2153" s="77"/>
      <c r="CE2153" s="77"/>
      <c r="CF2153" s="77"/>
      <c r="CG2153" s="77"/>
      <c r="CH2153" s="77"/>
      <c r="CI2153" s="77"/>
      <c r="CJ2153" s="77"/>
      <c r="CK2153" s="77"/>
      <c r="CL2153" s="77"/>
      <c r="CN2153" s="78"/>
      <c r="CO2153" s="77"/>
      <c r="CP2153" s="77"/>
      <c r="CQ2153" s="77"/>
      <c r="CR2153" s="77"/>
      <c r="CS2153" s="77"/>
      <c r="CT2153" s="77"/>
      <c r="CU2153" s="77"/>
      <c r="CV2153" s="77"/>
      <c r="CW2153" s="77"/>
      <c r="CX2153" s="77"/>
      <c r="CY2153" s="77"/>
      <c r="CZ2153" s="77"/>
      <c r="DA2153" s="77"/>
      <c r="DB2153" s="77"/>
      <c r="DC2153" s="77"/>
      <c r="DD2153" s="77"/>
      <c r="DE2153" s="77"/>
      <c r="DF2153" s="77"/>
      <c r="DG2153" s="77"/>
      <c r="DH2153" s="77"/>
      <c r="DI2153" s="77"/>
      <c r="DJ2153" s="77"/>
      <c r="DK2153" s="77"/>
      <c r="DL2153" s="77"/>
    </row>
    <row r="2154" spans="1:116" x14ac:dyDescent="0.4">
      <c r="B2154" t="s">
        <v>332</v>
      </c>
      <c r="D2154" t="s">
        <v>533</v>
      </c>
      <c r="E2154" s="8" t="str">
        <f t="shared" ref="E2154:E2159" si="4247">ROW()&amp;" "&amp;D2154</f>
        <v>2154 FCLTL-F</v>
      </c>
      <c r="G2154" s="136" t="str">
        <f>G2141</f>
        <v>Primary revenue driver</v>
      </c>
      <c r="K2154" s="53"/>
      <c r="L2154" s="53"/>
      <c r="M2154" s="53"/>
      <c r="N2154" s="53"/>
      <c r="O2154" s="53"/>
      <c r="P2154" s="53"/>
      <c r="R2154" s="24"/>
      <c r="S2154" s="179" t="str">
        <f t="shared" ref="S2154:AX2154" si="4248">S2141</f>
        <v>S$16</v>
      </c>
      <c r="T2154" s="179" t="str">
        <f t="shared" si="4248"/>
        <v>T$16</v>
      </c>
      <c r="U2154" s="179" t="str">
        <f t="shared" si="4248"/>
        <v>U$16</v>
      </c>
      <c r="V2154" s="179" t="str">
        <f t="shared" si="4248"/>
        <v>V$16</v>
      </c>
      <c r="W2154" s="179" t="str">
        <f t="shared" si="4248"/>
        <v>W$16</v>
      </c>
      <c r="X2154" s="179" t="str">
        <f t="shared" si="4248"/>
        <v>X$16</v>
      </c>
      <c r="Y2154" s="179" t="str">
        <f t="shared" si="4248"/>
        <v>Y$16</v>
      </c>
      <c r="Z2154" s="179" t="str">
        <f t="shared" si="4248"/>
        <v>Z$16</v>
      </c>
      <c r="AA2154" s="179" t="str">
        <f t="shared" si="4248"/>
        <v>AA$16</v>
      </c>
      <c r="AB2154" s="179" t="str">
        <f t="shared" si="4248"/>
        <v>AB$16</v>
      </c>
      <c r="AC2154" s="179" t="str">
        <f t="shared" si="4248"/>
        <v>AC$16</v>
      </c>
      <c r="AD2154" s="179" t="str">
        <f t="shared" si="4248"/>
        <v>AD$16</v>
      </c>
      <c r="AE2154" s="179" t="str">
        <f t="shared" si="4248"/>
        <v>AE$16</v>
      </c>
      <c r="AF2154" s="179" t="str">
        <f t="shared" si="4248"/>
        <v>AF$16</v>
      </c>
      <c r="AG2154" s="179" t="str">
        <f t="shared" si="4248"/>
        <v>AG$16</v>
      </c>
      <c r="AH2154" s="179" t="str">
        <f t="shared" si="4248"/>
        <v>AH$16</v>
      </c>
      <c r="AI2154" s="179" t="str">
        <f t="shared" si="4248"/>
        <v>AI$16</v>
      </c>
      <c r="AJ2154" s="179" t="str">
        <f t="shared" si="4248"/>
        <v>AJ$16</v>
      </c>
      <c r="AK2154" s="179" t="str">
        <f t="shared" si="4248"/>
        <v>AK$16</v>
      </c>
      <c r="AL2154" s="179" t="str">
        <f t="shared" si="4248"/>
        <v>AL$16</v>
      </c>
      <c r="AM2154" s="179" t="str">
        <f t="shared" si="4248"/>
        <v>AM$16</v>
      </c>
      <c r="AN2154" s="179" t="str">
        <f t="shared" si="4248"/>
        <v>AN$16</v>
      </c>
      <c r="AO2154" s="179" t="str">
        <f t="shared" si="4248"/>
        <v>AO$16</v>
      </c>
      <c r="AP2154" s="179" t="str">
        <f t="shared" si="4248"/>
        <v>AP$16</v>
      </c>
      <c r="AQ2154" s="179" t="str">
        <f t="shared" si="4248"/>
        <v>AQ$16</v>
      </c>
      <c r="AR2154" s="179" t="str">
        <f t="shared" si="4248"/>
        <v>AR$16</v>
      </c>
      <c r="AS2154" s="179" t="str">
        <f t="shared" si="4248"/>
        <v>AS$16</v>
      </c>
      <c r="AT2154" s="179" t="str">
        <f t="shared" si="4248"/>
        <v>AT$16</v>
      </c>
      <c r="AU2154" s="179" t="str">
        <f t="shared" si="4248"/>
        <v>AU$16</v>
      </c>
      <c r="AV2154" s="179" t="str">
        <f t="shared" si="4248"/>
        <v>AV$16</v>
      </c>
      <c r="AW2154" s="179" t="str">
        <f t="shared" si="4248"/>
        <v>AW$16</v>
      </c>
      <c r="AX2154" s="179" t="str">
        <f t="shared" si="4248"/>
        <v>AX$16</v>
      </c>
      <c r="AY2154" s="179" t="str">
        <f t="shared" ref="AY2154:CD2154" si="4249">AY2141</f>
        <v>AY$16</v>
      </c>
      <c r="AZ2154" s="179" t="str">
        <f t="shared" si="4249"/>
        <v>AZ$16</v>
      </c>
      <c r="BA2154" s="179" t="str">
        <f t="shared" si="4249"/>
        <v>BA$16</v>
      </c>
      <c r="BB2154" s="179" t="str">
        <f t="shared" si="4249"/>
        <v>BB$16</v>
      </c>
      <c r="BC2154" s="179" t="str">
        <f t="shared" si="4249"/>
        <v>BC$16</v>
      </c>
      <c r="BD2154" s="179" t="str">
        <f t="shared" si="4249"/>
        <v>BD$16</v>
      </c>
      <c r="BE2154" s="179" t="str">
        <f t="shared" si="4249"/>
        <v>BE$16</v>
      </c>
      <c r="BF2154" s="179" t="str">
        <f t="shared" si="4249"/>
        <v>BF$16</v>
      </c>
      <c r="BG2154" s="179" t="str">
        <f t="shared" si="4249"/>
        <v>BG$16</v>
      </c>
      <c r="BH2154" s="179" t="str">
        <f t="shared" si="4249"/>
        <v>BH$16</v>
      </c>
      <c r="BI2154" s="179" t="str">
        <f t="shared" si="4249"/>
        <v>BI$16</v>
      </c>
      <c r="BJ2154" s="179" t="str">
        <f t="shared" si="4249"/>
        <v>BJ$16</v>
      </c>
      <c r="BK2154" s="179" t="str">
        <f t="shared" si="4249"/>
        <v>BK$16</v>
      </c>
      <c r="BL2154" s="179" t="str">
        <f t="shared" si="4249"/>
        <v>BL$16</v>
      </c>
      <c r="BM2154" s="179" t="str">
        <f t="shared" si="4249"/>
        <v>BM$16</v>
      </c>
      <c r="BN2154" s="179" t="str">
        <f t="shared" si="4249"/>
        <v>BN$16</v>
      </c>
      <c r="BO2154" s="179" t="str">
        <f t="shared" si="4249"/>
        <v>BO$16</v>
      </c>
      <c r="BP2154" s="179" t="str">
        <f t="shared" si="4249"/>
        <v>BP$16</v>
      </c>
      <c r="BQ2154" s="179" t="str">
        <f t="shared" si="4249"/>
        <v>BQ$16</v>
      </c>
      <c r="BR2154" s="179" t="str">
        <f t="shared" si="4249"/>
        <v>BR$16</v>
      </c>
      <c r="BS2154" s="179" t="str">
        <f t="shared" si="4249"/>
        <v>BS$16</v>
      </c>
      <c r="BT2154" s="179" t="str">
        <f t="shared" si="4249"/>
        <v>BT$16</v>
      </c>
      <c r="BU2154" s="179" t="str">
        <f t="shared" si="4249"/>
        <v>BU$16</v>
      </c>
      <c r="BV2154" s="179" t="str">
        <f t="shared" si="4249"/>
        <v>BV$16</v>
      </c>
      <c r="BW2154" s="179" t="str">
        <f t="shared" si="4249"/>
        <v>BW$16</v>
      </c>
      <c r="BX2154" s="179" t="str">
        <f t="shared" si="4249"/>
        <v>BX$16</v>
      </c>
      <c r="BY2154" s="179" t="str">
        <f t="shared" si="4249"/>
        <v>BY$16</v>
      </c>
      <c r="BZ2154" s="179" t="str">
        <f t="shared" si="4249"/>
        <v>BZ$16</v>
      </c>
      <c r="CA2154" s="179" t="str">
        <f t="shared" si="4249"/>
        <v>CA$16</v>
      </c>
      <c r="CB2154" s="179" t="str">
        <f t="shared" si="4249"/>
        <v>CB$16</v>
      </c>
      <c r="CC2154" s="179" t="str">
        <f t="shared" si="4249"/>
        <v>CC$16</v>
      </c>
      <c r="CD2154" s="179" t="str">
        <f t="shared" si="4249"/>
        <v>CD$16</v>
      </c>
      <c r="CE2154" s="179" t="str">
        <f t="shared" ref="CE2154:CL2154" si="4250">CE2141</f>
        <v>CE$16</v>
      </c>
      <c r="CF2154" s="179" t="str">
        <f t="shared" si="4250"/>
        <v>CF$16</v>
      </c>
      <c r="CG2154" s="179" t="str">
        <f t="shared" si="4250"/>
        <v>CG$16</v>
      </c>
      <c r="CH2154" s="179" t="str">
        <f t="shared" si="4250"/>
        <v>CH$16</v>
      </c>
      <c r="CI2154" s="179" t="str">
        <f t="shared" si="4250"/>
        <v>CI$16</v>
      </c>
      <c r="CJ2154" s="179" t="str">
        <f t="shared" si="4250"/>
        <v>CJ$16</v>
      </c>
      <c r="CK2154" s="179" t="str">
        <f t="shared" si="4250"/>
        <v>CK$16</v>
      </c>
      <c r="CL2154" s="179" t="str">
        <f t="shared" si="4250"/>
        <v>CL$16</v>
      </c>
      <c r="CO2154" s="179" t="str">
        <f t="shared" ref="CO2154:DL2154" si="4251">CO2141</f>
        <v>CO$16</v>
      </c>
      <c r="CP2154" s="179" t="str">
        <f t="shared" si="4251"/>
        <v>CP$16</v>
      </c>
      <c r="CQ2154" s="179" t="str">
        <f t="shared" si="4251"/>
        <v>CQ$16</v>
      </c>
      <c r="CR2154" s="179" t="str">
        <f t="shared" si="4251"/>
        <v>CR$16</v>
      </c>
      <c r="CS2154" s="179" t="str">
        <f t="shared" si="4251"/>
        <v>CS$16</v>
      </c>
      <c r="CT2154" s="179" t="str">
        <f t="shared" si="4251"/>
        <v>CT$16</v>
      </c>
      <c r="CU2154" s="179" t="str">
        <f t="shared" si="4251"/>
        <v>CU$16</v>
      </c>
      <c r="CV2154" s="179" t="str">
        <f t="shared" si="4251"/>
        <v>CV$16</v>
      </c>
      <c r="CW2154" s="179" t="str">
        <f t="shared" si="4251"/>
        <v>CW$16</v>
      </c>
      <c r="CX2154" s="179" t="str">
        <f t="shared" si="4251"/>
        <v>CX$16</v>
      </c>
      <c r="CY2154" s="179" t="str">
        <f t="shared" si="4251"/>
        <v>CY$16</v>
      </c>
      <c r="CZ2154" s="179" t="str">
        <f t="shared" si="4251"/>
        <v>CZ$16</v>
      </c>
      <c r="DA2154" s="179" t="str">
        <f t="shared" si="4251"/>
        <v>DA$16</v>
      </c>
      <c r="DB2154" s="179" t="str">
        <f t="shared" si="4251"/>
        <v>DB$16</v>
      </c>
      <c r="DC2154" s="179" t="str">
        <f t="shared" si="4251"/>
        <v>DC$16</v>
      </c>
      <c r="DD2154" s="179" t="str">
        <f t="shared" si="4251"/>
        <v>DD$16</v>
      </c>
      <c r="DE2154" s="179" t="str">
        <f t="shared" si="4251"/>
        <v>DE$16</v>
      </c>
      <c r="DF2154" s="179" t="str">
        <f t="shared" si="4251"/>
        <v>DF$16</v>
      </c>
      <c r="DG2154" s="179" t="str">
        <f t="shared" si="4251"/>
        <v>DG$16</v>
      </c>
      <c r="DH2154" s="179" t="str">
        <f t="shared" si="4251"/>
        <v>DH$16</v>
      </c>
      <c r="DI2154" s="179" t="str">
        <f t="shared" si="4251"/>
        <v>DI$16</v>
      </c>
      <c r="DJ2154" s="179" t="str">
        <f t="shared" si="4251"/>
        <v>DJ$16</v>
      </c>
      <c r="DK2154" s="179" t="str">
        <f t="shared" si="4251"/>
        <v>DK$16</v>
      </c>
      <c r="DL2154" s="179" t="str">
        <f t="shared" si="4251"/>
        <v>DL$16</v>
      </c>
    </row>
    <row r="2155" spans="1:116" x14ac:dyDescent="0.4">
      <c r="B2155" t="s">
        <v>332</v>
      </c>
      <c r="D2155" t="s">
        <v>533</v>
      </c>
      <c r="E2155" s="8" t="str">
        <f t="shared" si="4247"/>
        <v>2155 FCLTL-F</v>
      </c>
      <c r="G2155" s="136" t="str">
        <f>G2142</f>
        <v>Primary volume driver</v>
      </c>
      <c r="H2155" s="12"/>
      <c r="I2155" s="60"/>
      <c r="J2155" s="60"/>
      <c r="K2155" s="15"/>
      <c r="L2155" s="15"/>
      <c r="M2155" s="15"/>
      <c r="N2155" s="15"/>
      <c r="O2155" s="15"/>
      <c r="P2155" s="15"/>
      <c r="R2155" s="15"/>
      <c r="S2155" s="179" t="str">
        <f t="shared" ref="S2155:AX2155" si="4252">S2142</f>
        <v>S$17</v>
      </c>
      <c r="T2155" s="179" t="str">
        <f t="shared" si="4252"/>
        <v>T$17</v>
      </c>
      <c r="U2155" s="179" t="str">
        <f t="shared" si="4252"/>
        <v>U$17</v>
      </c>
      <c r="V2155" s="179" t="str">
        <f t="shared" si="4252"/>
        <v>V$17</v>
      </c>
      <c r="W2155" s="179" t="str">
        <f t="shared" si="4252"/>
        <v>W$17</v>
      </c>
      <c r="X2155" s="179" t="str">
        <f t="shared" si="4252"/>
        <v>X$17</v>
      </c>
      <c r="Y2155" s="179" t="str">
        <f t="shared" si="4252"/>
        <v>Y$17</v>
      </c>
      <c r="Z2155" s="179" t="str">
        <f t="shared" si="4252"/>
        <v>Z$17</v>
      </c>
      <c r="AA2155" s="179" t="str">
        <f t="shared" si="4252"/>
        <v>AA$17</v>
      </c>
      <c r="AB2155" s="179" t="str">
        <f t="shared" si="4252"/>
        <v>AB$17</v>
      </c>
      <c r="AC2155" s="179" t="str">
        <f t="shared" si="4252"/>
        <v>AC$17</v>
      </c>
      <c r="AD2155" s="179" t="str">
        <f t="shared" si="4252"/>
        <v>AD$17</v>
      </c>
      <c r="AE2155" s="179" t="str">
        <f t="shared" si="4252"/>
        <v>AE$17</v>
      </c>
      <c r="AF2155" s="179" t="str">
        <f t="shared" si="4252"/>
        <v>AF$17</v>
      </c>
      <c r="AG2155" s="179" t="str">
        <f t="shared" si="4252"/>
        <v>AG$17</v>
      </c>
      <c r="AH2155" s="179" t="str">
        <f t="shared" si="4252"/>
        <v>AH$17</v>
      </c>
      <c r="AI2155" s="179" t="str">
        <f t="shared" si="4252"/>
        <v>AI$17</v>
      </c>
      <c r="AJ2155" s="179" t="str">
        <f t="shared" si="4252"/>
        <v>AJ$17</v>
      </c>
      <c r="AK2155" s="179" t="str">
        <f t="shared" si="4252"/>
        <v>AK$17</v>
      </c>
      <c r="AL2155" s="179" t="str">
        <f t="shared" si="4252"/>
        <v>AL$17</v>
      </c>
      <c r="AM2155" s="179" t="str">
        <f t="shared" si="4252"/>
        <v>AM$17</v>
      </c>
      <c r="AN2155" s="179" t="str">
        <f t="shared" si="4252"/>
        <v>AN$17</v>
      </c>
      <c r="AO2155" s="179" t="str">
        <f t="shared" si="4252"/>
        <v>AO$17</v>
      </c>
      <c r="AP2155" s="179" t="str">
        <f t="shared" si="4252"/>
        <v>AP$17</v>
      </c>
      <c r="AQ2155" s="179" t="str">
        <f t="shared" si="4252"/>
        <v>AQ$17</v>
      </c>
      <c r="AR2155" s="179" t="str">
        <f t="shared" si="4252"/>
        <v>AR$17</v>
      </c>
      <c r="AS2155" s="179" t="str">
        <f t="shared" si="4252"/>
        <v>AS$17</v>
      </c>
      <c r="AT2155" s="179" t="str">
        <f t="shared" si="4252"/>
        <v>AT$17</v>
      </c>
      <c r="AU2155" s="179" t="str">
        <f t="shared" si="4252"/>
        <v>AU$17</v>
      </c>
      <c r="AV2155" s="179" t="str">
        <f t="shared" si="4252"/>
        <v>AV$17</v>
      </c>
      <c r="AW2155" s="179" t="str">
        <f t="shared" si="4252"/>
        <v>AW$17</v>
      </c>
      <c r="AX2155" s="179" t="str">
        <f t="shared" si="4252"/>
        <v>AX$17</v>
      </c>
      <c r="AY2155" s="179" t="str">
        <f t="shared" ref="AY2155:CD2155" si="4253">AY2142</f>
        <v>AY$17</v>
      </c>
      <c r="AZ2155" s="179" t="str">
        <f t="shared" si="4253"/>
        <v>AZ$17</v>
      </c>
      <c r="BA2155" s="179" t="str">
        <f t="shared" si="4253"/>
        <v>BA$17</v>
      </c>
      <c r="BB2155" s="179" t="str">
        <f t="shared" si="4253"/>
        <v>BB$17</v>
      </c>
      <c r="BC2155" s="179" t="str">
        <f t="shared" si="4253"/>
        <v>BC$17</v>
      </c>
      <c r="BD2155" s="179" t="str">
        <f t="shared" si="4253"/>
        <v>BD$17</v>
      </c>
      <c r="BE2155" s="179" t="str">
        <f t="shared" si="4253"/>
        <v>BE$17</v>
      </c>
      <c r="BF2155" s="179" t="str">
        <f t="shared" si="4253"/>
        <v>BF$17</v>
      </c>
      <c r="BG2155" s="179" t="str">
        <f t="shared" si="4253"/>
        <v>BG$17</v>
      </c>
      <c r="BH2155" s="179" t="str">
        <f t="shared" si="4253"/>
        <v>BH$17</v>
      </c>
      <c r="BI2155" s="179" t="str">
        <f t="shared" si="4253"/>
        <v>BI$17</v>
      </c>
      <c r="BJ2155" s="179" t="str">
        <f t="shared" si="4253"/>
        <v>BJ$17</v>
      </c>
      <c r="BK2155" s="179" t="str">
        <f t="shared" si="4253"/>
        <v>BK$17</v>
      </c>
      <c r="BL2155" s="179" t="str">
        <f t="shared" si="4253"/>
        <v>BL$17</v>
      </c>
      <c r="BM2155" s="179" t="str">
        <f t="shared" si="4253"/>
        <v>BM$17</v>
      </c>
      <c r="BN2155" s="179" t="str">
        <f t="shared" si="4253"/>
        <v>BN$17</v>
      </c>
      <c r="BO2155" s="179" t="str">
        <f t="shared" si="4253"/>
        <v>BO$17</v>
      </c>
      <c r="BP2155" s="179" t="str">
        <f t="shared" si="4253"/>
        <v>BP$17</v>
      </c>
      <c r="BQ2155" s="179" t="str">
        <f t="shared" si="4253"/>
        <v>BQ$17</v>
      </c>
      <c r="BR2155" s="179" t="str">
        <f t="shared" si="4253"/>
        <v>BR$17</v>
      </c>
      <c r="BS2155" s="179" t="str">
        <f t="shared" si="4253"/>
        <v>BS$17</v>
      </c>
      <c r="BT2155" s="179" t="str">
        <f t="shared" si="4253"/>
        <v>BT$17</v>
      </c>
      <c r="BU2155" s="179" t="str">
        <f t="shared" si="4253"/>
        <v>BU$17</v>
      </c>
      <c r="BV2155" s="179" t="str">
        <f t="shared" si="4253"/>
        <v>BV$17</v>
      </c>
      <c r="BW2155" s="179" t="str">
        <f t="shared" si="4253"/>
        <v>BW$17</v>
      </c>
      <c r="BX2155" s="179" t="str">
        <f t="shared" si="4253"/>
        <v>BX$17</v>
      </c>
      <c r="BY2155" s="179" t="str">
        <f t="shared" si="4253"/>
        <v>BY$17</v>
      </c>
      <c r="BZ2155" s="179" t="str">
        <f t="shared" si="4253"/>
        <v>BZ$17</v>
      </c>
      <c r="CA2155" s="179" t="str">
        <f t="shared" si="4253"/>
        <v>CA$17</v>
      </c>
      <c r="CB2155" s="179" t="str">
        <f t="shared" si="4253"/>
        <v>CB$17</v>
      </c>
      <c r="CC2155" s="179" t="str">
        <f t="shared" si="4253"/>
        <v>CC$17</v>
      </c>
      <c r="CD2155" s="179" t="str">
        <f t="shared" si="4253"/>
        <v>CD$17</v>
      </c>
      <c r="CE2155" s="179" t="str">
        <f t="shared" ref="CE2155:CL2155" si="4254">CE2142</f>
        <v>CE$17</v>
      </c>
      <c r="CF2155" s="179" t="str">
        <f t="shared" si="4254"/>
        <v>CF$17</v>
      </c>
      <c r="CG2155" s="179" t="str">
        <f t="shared" si="4254"/>
        <v>CG$17</v>
      </c>
      <c r="CH2155" s="179" t="str">
        <f t="shared" si="4254"/>
        <v>CH$17</v>
      </c>
      <c r="CI2155" s="179" t="str">
        <f t="shared" si="4254"/>
        <v>CI$17</v>
      </c>
      <c r="CJ2155" s="179" t="str">
        <f t="shared" si="4254"/>
        <v>CJ$17</v>
      </c>
      <c r="CK2155" s="179" t="str">
        <f t="shared" si="4254"/>
        <v>CK$17</v>
      </c>
      <c r="CL2155" s="179" t="str">
        <f t="shared" si="4254"/>
        <v>CL$17</v>
      </c>
      <c r="CN2155" s="60"/>
      <c r="CO2155" s="179" t="str">
        <f t="shared" ref="CO2155:DL2155" si="4255">CO2142</f>
        <v>CO$17</v>
      </c>
      <c r="CP2155" s="179" t="str">
        <f t="shared" si="4255"/>
        <v>CP$17</v>
      </c>
      <c r="CQ2155" s="179" t="str">
        <f t="shared" si="4255"/>
        <v>CQ$17</v>
      </c>
      <c r="CR2155" s="179" t="str">
        <f t="shared" si="4255"/>
        <v>CR$17</v>
      </c>
      <c r="CS2155" s="179" t="str">
        <f t="shared" si="4255"/>
        <v>CS$17</v>
      </c>
      <c r="CT2155" s="179" t="str">
        <f t="shared" si="4255"/>
        <v>CT$17</v>
      </c>
      <c r="CU2155" s="179" t="str">
        <f t="shared" si="4255"/>
        <v>CU$17</v>
      </c>
      <c r="CV2155" s="179" t="str">
        <f t="shared" si="4255"/>
        <v>CV$17</v>
      </c>
      <c r="CW2155" s="179" t="str">
        <f t="shared" si="4255"/>
        <v>CW$17</v>
      </c>
      <c r="CX2155" s="179" t="str">
        <f t="shared" si="4255"/>
        <v>CX$17</v>
      </c>
      <c r="CY2155" s="179" t="str">
        <f t="shared" si="4255"/>
        <v>CY$17</v>
      </c>
      <c r="CZ2155" s="179" t="str">
        <f t="shared" si="4255"/>
        <v>CZ$17</v>
      </c>
      <c r="DA2155" s="179" t="str">
        <f t="shared" si="4255"/>
        <v>DA$17</v>
      </c>
      <c r="DB2155" s="179" t="str">
        <f t="shared" si="4255"/>
        <v>DB$17</v>
      </c>
      <c r="DC2155" s="179" t="str">
        <f t="shared" si="4255"/>
        <v>DC$17</v>
      </c>
      <c r="DD2155" s="179" t="str">
        <f t="shared" si="4255"/>
        <v>DD$17</v>
      </c>
      <c r="DE2155" s="179" t="str">
        <f t="shared" si="4255"/>
        <v>DE$17</v>
      </c>
      <c r="DF2155" s="179" t="str">
        <f t="shared" si="4255"/>
        <v>DF$17</v>
      </c>
      <c r="DG2155" s="179" t="str">
        <f t="shared" si="4255"/>
        <v>DG$17</v>
      </c>
      <c r="DH2155" s="179" t="str">
        <f t="shared" si="4255"/>
        <v>DH$17</v>
      </c>
      <c r="DI2155" s="179" t="str">
        <f t="shared" si="4255"/>
        <v>DI$17</v>
      </c>
      <c r="DJ2155" s="179" t="str">
        <f t="shared" si="4255"/>
        <v>DJ$17</v>
      </c>
      <c r="DK2155" s="179" t="str">
        <f t="shared" si="4255"/>
        <v>DK$17</v>
      </c>
      <c r="DL2155" s="179" t="str">
        <f t="shared" si="4255"/>
        <v>DL$17</v>
      </c>
    </row>
    <row r="2156" spans="1:116" x14ac:dyDescent="0.4">
      <c r="B2156" t="s">
        <v>332</v>
      </c>
      <c r="D2156" t="s">
        <v>533</v>
      </c>
      <c r="E2156" s="8" t="str">
        <f t="shared" si="4247"/>
        <v>2156 FCLTL-F</v>
      </c>
      <c r="G2156" s="191" t="str">
        <f>G2147</f>
        <v>Fixed constant long-term liability:</v>
      </c>
      <c r="H2156" s="12"/>
      <c r="I2156" s="60"/>
      <c r="J2156" s="60"/>
      <c r="K2156" s="15"/>
      <c r="L2156" s="15"/>
      <c r="M2156" s="15"/>
      <c r="N2156" s="15"/>
      <c r="O2156" s="15"/>
      <c r="P2156" s="15"/>
      <c r="R2156" s="15"/>
      <c r="S2156" s="179">
        <f t="shared" ref="S2156:AX2156" si="4256">S2143</f>
        <v>0</v>
      </c>
      <c r="T2156" s="179">
        <f t="shared" si="4256"/>
        <v>0</v>
      </c>
      <c r="U2156" s="179">
        <f t="shared" si="4256"/>
        <v>0</v>
      </c>
      <c r="V2156" s="179">
        <f t="shared" si="4256"/>
        <v>0</v>
      </c>
      <c r="W2156" s="179">
        <f t="shared" si="4256"/>
        <v>0</v>
      </c>
      <c r="X2156" s="179">
        <f t="shared" si="4256"/>
        <v>0</v>
      </c>
      <c r="Y2156" s="179">
        <f t="shared" si="4256"/>
        <v>0</v>
      </c>
      <c r="Z2156" s="179">
        <f t="shared" si="4256"/>
        <v>0</v>
      </c>
      <c r="AA2156" s="179">
        <f t="shared" si="4256"/>
        <v>0</v>
      </c>
      <c r="AB2156" s="179">
        <f t="shared" si="4256"/>
        <v>0</v>
      </c>
      <c r="AC2156" s="179">
        <f t="shared" si="4256"/>
        <v>0</v>
      </c>
      <c r="AD2156" s="179">
        <f t="shared" si="4256"/>
        <v>0</v>
      </c>
      <c r="AE2156" s="179">
        <f t="shared" si="4256"/>
        <v>0</v>
      </c>
      <c r="AF2156" s="179">
        <f t="shared" si="4256"/>
        <v>0</v>
      </c>
      <c r="AG2156" s="179">
        <f t="shared" si="4256"/>
        <v>0</v>
      </c>
      <c r="AH2156" s="179">
        <f t="shared" si="4256"/>
        <v>0</v>
      </c>
      <c r="AI2156" s="179">
        <f t="shared" si="4256"/>
        <v>0</v>
      </c>
      <c r="AJ2156" s="179">
        <f t="shared" si="4256"/>
        <v>0</v>
      </c>
      <c r="AK2156" s="179">
        <f t="shared" si="4256"/>
        <v>0</v>
      </c>
      <c r="AL2156" s="179">
        <f t="shared" si="4256"/>
        <v>0</v>
      </c>
      <c r="AM2156" s="179">
        <f t="shared" si="4256"/>
        <v>0</v>
      </c>
      <c r="AN2156" s="179">
        <f t="shared" si="4256"/>
        <v>0</v>
      </c>
      <c r="AO2156" s="179">
        <f t="shared" si="4256"/>
        <v>0</v>
      </c>
      <c r="AP2156" s="179">
        <f t="shared" si="4256"/>
        <v>0</v>
      </c>
      <c r="AQ2156" s="179">
        <f t="shared" si="4256"/>
        <v>0</v>
      </c>
      <c r="AR2156" s="179">
        <f t="shared" si="4256"/>
        <v>0</v>
      </c>
      <c r="AS2156" s="179">
        <f t="shared" si="4256"/>
        <v>0</v>
      </c>
      <c r="AT2156" s="179">
        <f t="shared" si="4256"/>
        <v>0</v>
      </c>
      <c r="AU2156" s="179">
        <f t="shared" si="4256"/>
        <v>0</v>
      </c>
      <c r="AV2156" s="179">
        <f t="shared" si="4256"/>
        <v>0</v>
      </c>
      <c r="AW2156" s="179">
        <f t="shared" si="4256"/>
        <v>0</v>
      </c>
      <c r="AX2156" s="179">
        <f t="shared" si="4256"/>
        <v>0</v>
      </c>
      <c r="AY2156" s="179">
        <f t="shared" ref="AY2156:CD2156" si="4257">AY2143</f>
        <v>0</v>
      </c>
      <c r="AZ2156" s="179">
        <f t="shared" si="4257"/>
        <v>0</v>
      </c>
      <c r="BA2156" s="179">
        <f t="shared" si="4257"/>
        <v>0</v>
      </c>
      <c r="BB2156" s="179">
        <f t="shared" si="4257"/>
        <v>0</v>
      </c>
      <c r="BC2156" s="179">
        <f t="shared" si="4257"/>
        <v>0</v>
      </c>
      <c r="BD2156" s="179">
        <f t="shared" si="4257"/>
        <v>0</v>
      </c>
      <c r="BE2156" s="179">
        <f t="shared" si="4257"/>
        <v>0</v>
      </c>
      <c r="BF2156" s="179">
        <f t="shared" si="4257"/>
        <v>0</v>
      </c>
      <c r="BG2156" s="179">
        <f t="shared" si="4257"/>
        <v>0</v>
      </c>
      <c r="BH2156" s="179">
        <f t="shared" si="4257"/>
        <v>0</v>
      </c>
      <c r="BI2156" s="179">
        <f t="shared" si="4257"/>
        <v>0</v>
      </c>
      <c r="BJ2156" s="179">
        <f t="shared" si="4257"/>
        <v>0</v>
      </c>
      <c r="BK2156" s="179">
        <f t="shared" si="4257"/>
        <v>0</v>
      </c>
      <c r="BL2156" s="179">
        <f t="shared" si="4257"/>
        <v>0</v>
      </c>
      <c r="BM2156" s="179">
        <f t="shared" si="4257"/>
        <v>0</v>
      </c>
      <c r="BN2156" s="179">
        <f t="shared" si="4257"/>
        <v>0</v>
      </c>
      <c r="BO2156" s="179">
        <f t="shared" si="4257"/>
        <v>0</v>
      </c>
      <c r="BP2156" s="179">
        <f t="shared" si="4257"/>
        <v>0</v>
      </c>
      <c r="BQ2156" s="179">
        <f t="shared" si="4257"/>
        <v>0</v>
      </c>
      <c r="BR2156" s="179">
        <f t="shared" si="4257"/>
        <v>0</v>
      </c>
      <c r="BS2156" s="179">
        <f t="shared" si="4257"/>
        <v>0</v>
      </c>
      <c r="BT2156" s="179">
        <f t="shared" si="4257"/>
        <v>0</v>
      </c>
      <c r="BU2156" s="179">
        <f t="shared" si="4257"/>
        <v>0</v>
      </c>
      <c r="BV2156" s="179">
        <f t="shared" si="4257"/>
        <v>0</v>
      </c>
      <c r="BW2156" s="179">
        <f t="shared" si="4257"/>
        <v>0</v>
      </c>
      <c r="BX2156" s="179">
        <f t="shared" si="4257"/>
        <v>0</v>
      </c>
      <c r="BY2156" s="179">
        <f t="shared" si="4257"/>
        <v>0</v>
      </c>
      <c r="BZ2156" s="179">
        <f t="shared" si="4257"/>
        <v>0</v>
      </c>
      <c r="CA2156" s="179">
        <f t="shared" si="4257"/>
        <v>0</v>
      </c>
      <c r="CB2156" s="179">
        <f t="shared" si="4257"/>
        <v>0</v>
      </c>
      <c r="CC2156" s="179">
        <f t="shared" si="4257"/>
        <v>0</v>
      </c>
      <c r="CD2156" s="179">
        <f t="shared" si="4257"/>
        <v>0</v>
      </c>
      <c r="CE2156" s="179">
        <f t="shared" ref="CE2156:CL2156" si="4258">CE2143</f>
        <v>0</v>
      </c>
      <c r="CF2156" s="179">
        <f t="shared" si="4258"/>
        <v>0</v>
      </c>
      <c r="CG2156" s="179">
        <f t="shared" si="4258"/>
        <v>0</v>
      </c>
      <c r="CH2156" s="179">
        <f t="shared" si="4258"/>
        <v>0</v>
      </c>
      <c r="CI2156" s="179">
        <f t="shared" si="4258"/>
        <v>0</v>
      </c>
      <c r="CJ2156" s="179">
        <f t="shared" si="4258"/>
        <v>0</v>
      </c>
      <c r="CK2156" s="179">
        <f t="shared" si="4258"/>
        <v>0</v>
      </c>
      <c r="CL2156" s="179">
        <f t="shared" si="4258"/>
        <v>0</v>
      </c>
      <c r="CN2156" s="60"/>
      <c r="CO2156" s="179">
        <f t="shared" ref="CO2156:DL2156" si="4259">CO2143</f>
        <v>0</v>
      </c>
      <c r="CP2156" s="179">
        <f t="shared" si="4259"/>
        <v>0</v>
      </c>
      <c r="CQ2156" s="179">
        <f t="shared" si="4259"/>
        <v>0</v>
      </c>
      <c r="CR2156" s="179">
        <f t="shared" si="4259"/>
        <v>0</v>
      </c>
      <c r="CS2156" s="179">
        <f t="shared" si="4259"/>
        <v>0</v>
      </c>
      <c r="CT2156" s="179">
        <f t="shared" si="4259"/>
        <v>0</v>
      </c>
      <c r="CU2156" s="179">
        <f t="shared" si="4259"/>
        <v>0</v>
      </c>
      <c r="CV2156" s="179">
        <f t="shared" si="4259"/>
        <v>0</v>
      </c>
      <c r="CW2156" s="179">
        <f t="shared" si="4259"/>
        <v>0</v>
      </c>
      <c r="CX2156" s="179">
        <f t="shared" si="4259"/>
        <v>0</v>
      </c>
      <c r="CY2156" s="179">
        <f t="shared" si="4259"/>
        <v>0</v>
      </c>
      <c r="CZ2156" s="179">
        <f t="shared" si="4259"/>
        <v>0</v>
      </c>
      <c r="DA2156" s="179">
        <f t="shared" si="4259"/>
        <v>0</v>
      </c>
      <c r="DB2156" s="179">
        <f t="shared" si="4259"/>
        <v>0</v>
      </c>
      <c r="DC2156" s="179">
        <f t="shared" si="4259"/>
        <v>0</v>
      </c>
      <c r="DD2156" s="179">
        <f t="shared" si="4259"/>
        <v>0</v>
      </c>
      <c r="DE2156" s="179">
        <f t="shared" si="4259"/>
        <v>0</v>
      </c>
      <c r="DF2156" s="179">
        <f t="shared" si="4259"/>
        <v>0</v>
      </c>
      <c r="DG2156" s="179">
        <f t="shared" si="4259"/>
        <v>0</v>
      </c>
      <c r="DH2156" s="179">
        <f t="shared" si="4259"/>
        <v>0</v>
      </c>
      <c r="DI2156" s="179">
        <f t="shared" si="4259"/>
        <v>0</v>
      </c>
      <c r="DJ2156" s="179">
        <f t="shared" si="4259"/>
        <v>0</v>
      </c>
      <c r="DK2156" s="179">
        <f t="shared" si="4259"/>
        <v>0</v>
      </c>
      <c r="DL2156" s="179">
        <f t="shared" si="4259"/>
        <v>0</v>
      </c>
    </row>
    <row r="2157" spans="1:116" x14ac:dyDescent="0.4">
      <c r="B2157" t="s">
        <v>332</v>
      </c>
      <c r="D2157" t="s">
        <v>533</v>
      </c>
      <c r="E2157" s="8" t="str">
        <f t="shared" si="4247"/>
        <v>2157 FCLTL-F</v>
      </c>
      <c r="G2157" s="241" t="str">
        <f>IFERROR(SUBSTITUTE(TRIM(MID(G2147, SEARCH("-", G2147) + 1, LEN(G2147))),":",""),"no unit")</f>
        <v>term liability</v>
      </c>
      <c r="H2157" s="12"/>
      <c r="I2157" s="60"/>
      <c r="J2157" s="60"/>
      <c r="K2157" s="15"/>
      <c r="L2157" s="15"/>
      <c r="M2157" s="15"/>
      <c r="N2157" s="15"/>
      <c r="O2157" s="15"/>
      <c r="P2157" s="15"/>
      <c r="R2157" s="15"/>
      <c r="S2157" s="179"/>
      <c r="T2157" s="179"/>
      <c r="U2157" s="179"/>
      <c r="V2157" s="179"/>
      <c r="W2157" s="179"/>
      <c r="X2157" s="179"/>
      <c r="Y2157" s="179"/>
      <c r="Z2157" s="179"/>
      <c r="AA2157" s="179"/>
      <c r="AB2157" s="179"/>
      <c r="AC2157" s="179"/>
      <c r="AD2157" s="179"/>
      <c r="AE2157" s="179"/>
      <c r="AF2157" s="179"/>
      <c r="AG2157" s="179"/>
      <c r="AH2157" s="179"/>
      <c r="AI2157" s="179"/>
      <c r="AJ2157" s="179"/>
      <c r="AK2157" s="179"/>
      <c r="AL2157" s="179"/>
      <c r="AM2157" s="179"/>
      <c r="AN2157" s="179"/>
      <c r="AO2157" s="179"/>
      <c r="AP2157" s="179"/>
      <c r="AQ2157" s="179"/>
      <c r="AR2157" s="179"/>
      <c r="AS2157" s="179"/>
      <c r="AT2157" s="179"/>
      <c r="AU2157" s="179"/>
      <c r="AV2157" s="179"/>
      <c r="AW2157" s="179"/>
      <c r="AX2157" s="179"/>
      <c r="AY2157" s="179"/>
      <c r="AZ2157" s="179"/>
      <c r="BA2157" s="179"/>
      <c r="BB2157" s="179"/>
      <c r="BC2157" s="179"/>
      <c r="BD2157" s="179"/>
      <c r="BE2157" s="179"/>
      <c r="BF2157" s="179"/>
      <c r="BG2157" s="179"/>
      <c r="BH2157" s="179"/>
      <c r="BI2157" s="179"/>
      <c r="BJ2157" s="179"/>
      <c r="BK2157" s="179"/>
      <c r="BL2157" s="179"/>
      <c r="BM2157" s="179"/>
      <c r="BN2157" s="179"/>
      <c r="BO2157" s="179"/>
      <c r="BP2157" s="179"/>
      <c r="BQ2157" s="179"/>
      <c r="BR2157" s="179"/>
      <c r="BS2157" s="179"/>
      <c r="BT2157" s="179"/>
      <c r="BU2157" s="179"/>
      <c r="BV2157" s="179"/>
      <c r="BW2157" s="179"/>
      <c r="BX2157" s="179"/>
      <c r="BY2157" s="179"/>
      <c r="BZ2157" s="179"/>
      <c r="CA2157" s="179"/>
      <c r="CB2157" s="179"/>
      <c r="CC2157" s="179"/>
      <c r="CD2157" s="179"/>
      <c r="CE2157" s="179"/>
      <c r="CF2157" s="179"/>
      <c r="CG2157" s="179"/>
      <c r="CH2157" s="179"/>
      <c r="CI2157" s="179"/>
      <c r="CJ2157" s="179"/>
      <c r="CK2157" s="179"/>
      <c r="CL2157" s="179"/>
      <c r="CN2157" s="60"/>
      <c r="CO2157" s="179"/>
      <c r="CP2157" s="179"/>
      <c r="CQ2157" s="179"/>
      <c r="CR2157" s="179"/>
      <c r="CS2157" s="179"/>
      <c r="CT2157" s="179"/>
      <c r="CU2157" s="179"/>
      <c r="CV2157" s="179"/>
      <c r="CW2157" s="179"/>
      <c r="CX2157" s="179"/>
      <c r="CY2157" s="179"/>
      <c r="CZ2157" s="179"/>
      <c r="DA2157" s="179"/>
      <c r="DB2157" s="179"/>
      <c r="DC2157" s="179"/>
      <c r="DD2157" s="179"/>
      <c r="DE2157" s="179"/>
      <c r="DF2157" s="179"/>
      <c r="DG2157" s="179"/>
      <c r="DH2157" s="179"/>
      <c r="DI2157" s="179"/>
      <c r="DJ2157" s="179"/>
      <c r="DK2157" s="179"/>
      <c r="DL2157" s="179"/>
    </row>
    <row r="2158" spans="1:116" x14ac:dyDescent="0.4">
      <c r="B2158" t="s">
        <v>332</v>
      </c>
      <c r="D2158" t="s">
        <v>533</v>
      </c>
      <c r="E2158" s="8" t="str">
        <f t="shared" si="4247"/>
        <v>2158 FCLTL-F</v>
      </c>
      <c r="G2158" s="136" t="str">
        <f>G2145</f>
        <v>Secondary revenue driver</v>
      </c>
      <c r="H2158" s="12"/>
      <c r="I2158" s="60"/>
      <c r="J2158" s="60"/>
      <c r="K2158" s="15"/>
      <c r="L2158" s="15"/>
      <c r="M2158" s="15"/>
      <c r="N2158" s="15"/>
      <c r="O2158" s="15"/>
      <c r="P2158" s="15"/>
      <c r="R2158" s="15"/>
      <c r="S2158" s="4" t="str">
        <f t="shared" ref="S2158:AX2158" si="4260">ADDRESS(ROW(S2148),COLUMN(S2148),2)</f>
        <v>S$2148</v>
      </c>
      <c r="T2158" s="4" t="str">
        <f t="shared" si="4260"/>
        <v>T$2148</v>
      </c>
      <c r="U2158" s="4" t="str">
        <f t="shared" si="4260"/>
        <v>U$2148</v>
      </c>
      <c r="V2158" s="4" t="str">
        <f t="shared" si="4260"/>
        <v>V$2148</v>
      </c>
      <c r="W2158" s="4" t="str">
        <f t="shared" si="4260"/>
        <v>W$2148</v>
      </c>
      <c r="X2158" s="4" t="str">
        <f t="shared" si="4260"/>
        <v>X$2148</v>
      </c>
      <c r="Y2158" s="4" t="str">
        <f t="shared" si="4260"/>
        <v>Y$2148</v>
      </c>
      <c r="Z2158" s="4" t="str">
        <f t="shared" si="4260"/>
        <v>Z$2148</v>
      </c>
      <c r="AA2158" s="4" t="str">
        <f t="shared" si="4260"/>
        <v>AA$2148</v>
      </c>
      <c r="AB2158" s="4" t="str">
        <f t="shared" si="4260"/>
        <v>AB$2148</v>
      </c>
      <c r="AC2158" s="4" t="str">
        <f t="shared" si="4260"/>
        <v>AC$2148</v>
      </c>
      <c r="AD2158" s="4" t="str">
        <f t="shared" si="4260"/>
        <v>AD$2148</v>
      </c>
      <c r="AE2158" s="4" t="str">
        <f t="shared" si="4260"/>
        <v>AE$2148</v>
      </c>
      <c r="AF2158" s="4" t="str">
        <f t="shared" si="4260"/>
        <v>AF$2148</v>
      </c>
      <c r="AG2158" s="4" t="str">
        <f t="shared" si="4260"/>
        <v>AG$2148</v>
      </c>
      <c r="AH2158" s="4" t="str">
        <f t="shared" si="4260"/>
        <v>AH$2148</v>
      </c>
      <c r="AI2158" s="4" t="str">
        <f t="shared" si="4260"/>
        <v>AI$2148</v>
      </c>
      <c r="AJ2158" s="4" t="str">
        <f t="shared" si="4260"/>
        <v>AJ$2148</v>
      </c>
      <c r="AK2158" s="4" t="str">
        <f t="shared" si="4260"/>
        <v>AK$2148</v>
      </c>
      <c r="AL2158" s="4" t="str">
        <f t="shared" si="4260"/>
        <v>AL$2148</v>
      </c>
      <c r="AM2158" s="4" t="str">
        <f t="shared" si="4260"/>
        <v>AM$2148</v>
      </c>
      <c r="AN2158" s="4" t="str">
        <f t="shared" si="4260"/>
        <v>AN$2148</v>
      </c>
      <c r="AO2158" s="4" t="str">
        <f t="shared" si="4260"/>
        <v>AO$2148</v>
      </c>
      <c r="AP2158" s="4" t="str">
        <f t="shared" si="4260"/>
        <v>AP$2148</v>
      </c>
      <c r="AQ2158" s="4" t="str">
        <f t="shared" si="4260"/>
        <v>AQ$2148</v>
      </c>
      <c r="AR2158" s="4" t="str">
        <f t="shared" si="4260"/>
        <v>AR$2148</v>
      </c>
      <c r="AS2158" s="4" t="str">
        <f t="shared" si="4260"/>
        <v>AS$2148</v>
      </c>
      <c r="AT2158" s="4" t="str">
        <f t="shared" si="4260"/>
        <v>AT$2148</v>
      </c>
      <c r="AU2158" s="4" t="str">
        <f t="shared" si="4260"/>
        <v>AU$2148</v>
      </c>
      <c r="AV2158" s="4" t="str">
        <f t="shared" si="4260"/>
        <v>AV$2148</v>
      </c>
      <c r="AW2158" s="4" t="str">
        <f t="shared" si="4260"/>
        <v>AW$2148</v>
      </c>
      <c r="AX2158" s="4" t="str">
        <f t="shared" si="4260"/>
        <v>AX$2148</v>
      </c>
      <c r="AY2158" s="4" t="str">
        <f t="shared" ref="AY2158:CD2158" si="4261">ADDRESS(ROW(AY2148),COLUMN(AY2148),2)</f>
        <v>AY$2148</v>
      </c>
      <c r="AZ2158" s="4" t="str">
        <f t="shared" si="4261"/>
        <v>AZ$2148</v>
      </c>
      <c r="BA2158" s="4" t="str">
        <f t="shared" si="4261"/>
        <v>BA$2148</v>
      </c>
      <c r="BB2158" s="4" t="str">
        <f t="shared" si="4261"/>
        <v>BB$2148</v>
      </c>
      <c r="BC2158" s="4" t="str">
        <f t="shared" si="4261"/>
        <v>BC$2148</v>
      </c>
      <c r="BD2158" s="4" t="str">
        <f t="shared" si="4261"/>
        <v>BD$2148</v>
      </c>
      <c r="BE2158" s="4" t="str">
        <f t="shared" si="4261"/>
        <v>BE$2148</v>
      </c>
      <c r="BF2158" s="4" t="str">
        <f t="shared" si="4261"/>
        <v>BF$2148</v>
      </c>
      <c r="BG2158" s="4" t="str">
        <f t="shared" si="4261"/>
        <v>BG$2148</v>
      </c>
      <c r="BH2158" s="4" t="str">
        <f t="shared" si="4261"/>
        <v>BH$2148</v>
      </c>
      <c r="BI2158" s="4" t="str">
        <f t="shared" si="4261"/>
        <v>BI$2148</v>
      </c>
      <c r="BJ2158" s="4" t="str">
        <f t="shared" si="4261"/>
        <v>BJ$2148</v>
      </c>
      <c r="BK2158" s="4" t="str">
        <f t="shared" si="4261"/>
        <v>BK$2148</v>
      </c>
      <c r="BL2158" s="4" t="str">
        <f t="shared" si="4261"/>
        <v>BL$2148</v>
      </c>
      <c r="BM2158" s="4" t="str">
        <f t="shared" si="4261"/>
        <v>BM$2148</v>
      </c>
      <c r="BN2158" s="4" t="str">
        <f t="shared" si="4261"/>
        <v>BN$2148</v>
      </c>
      <c r="BO2158" s="4" t="str">
        <f t="shared" si="4261"/>
        <v>BO$2148</v>
      </c>
      <c r="BP2158" s="4" t="str">
        <f t="shared" si="4261"/>
        <v>BP$2148</v>
      </c>
      <c r="BQ2158" s="4" t="str">
        <f t="shared" si="4261"/>
        <v>BQ$2148</v>
      </c>
      <c r="BR2158" s="4" t="str">
        <f t="shared" si="4261"/>
        <v>BR$2148</v>
      </c>
      <c r="BS2158" s="4" t="str">
        <f t="shared" si="4261"/>
        <v>BS$2148</v>
      </c>
      <c r="BT2158" s="4" t="str">
        <f t="shared" si="4261"/>
        <v>BT$2148</v>
      </c>
      <c r="BU2158" s="4" t="str">
        <f t="shared" si="4261"/>
        <v>BU$2148</v>
      </c>
      <c r="BV2158" s="4" t="str">
        <f t="shared" si="4261"/>
        <v>BV$2148</v>
      </c>
      <c r="BW2158" s="4" t="str">
        <f t="shared" si="4261"/>
        <v>BW$2148</v>
      </c>
      <c r="BX2158" s="4" t="str">
        <f t="shared" si="4261"/>
        <v>BX$2148</v>
      </c>
      <c r="BY2158" s="4" t="str">
        <f t="shared" si="4261"/>
        <v>BY$2148</v>
      </c>
      <c r="BZ2158" s="4" t="str">
        <f t="shared" si="4261"/>
        <v>BZ$2148</v>
      </c>
      <c r="CA2158" s="4" t="str">
        <f t="shared" si="4261"/>
        <v>CA$2148</v>
      </c>
      <c r="CB2158" s="4" t="str">
        <f t="shared" si="4261"/>
        <v>CB$2148</v>
      </c>
      <c r="CC2158" s="4" t="str">
        <f t="shared" si="4261"/>
        <v>CC$2148</v>
      </c>
      <c r="CD2158" s="4" t="str">
        <f t="shared" si="4261"/>
        <v>CD$2148</v>
      </c>
      <c r="CE2158" s="4" t="str">
        <f t="shared" ref="CE2158:CL2158" si="4262">ADDRESS(ROW(CE2148),COLUMN(CE2148),2)</f>
        <v>CE$2148</v>
      </c>
      <c r="CF2158" s="4" t="str">
        <f t="shared" si="4262"/>
        <v>CF$2148</v>
      </c>
      <c r="CG2158" s="4" t="str">
        <f t="shared" si="4262"/>
        <v>CG$2148</v>
      </c>
      <c r="CH2158" s="4" t="str">
        <f t="shared" si="4262"/>
        <v>CH$2148</v>
      </c>
      <c r="CI2158" s="4" t="str">
        <f t="shared" si="4262"/>
        <v>CI$2148</v>
      </c>
      <c r="CJ2158" s="4" t="str">
        <f t="shared" si="4262"/>
        <v>CJ$2148</v>
      </c>
      <c r="CK2158" s="4" t="str">
        <f t="shared" si="4262"/>
        <v>CK$2148</v>
      </c>
      <c r="CL2158" s="4" t="str">
        <f t="shared" si="4262"/>
        <v>CL$2148</v>
      </c>
      <c r="CN2158" s="60"/>
      <c r="CO2158" s="4" t="str">
        <f t="shared" ref="CO2158:DL2158" si="4263">ADDRESS(ROW(CO2148),COLUMN(CO2148),2)</f>
        <v>CO$2148</v>
      </c>
      <c r="CP2158" s="4" t="str">
        <f t="shared" si="4263"/>
        <v>CP$2148</v>
      </c>
      <c r="CQ2158" s="4" t="str">
        <f t="shared" si="4263"/>
        <v>CQ$2148</v>
      </c>
      <c r="CR2158" s="4" t="str">
        <f t="shared" si="4263"/>
        <v>CR$2148</v>
      </c>
      <c r="CS2158" s="4" t="str">
        <f t="shared" si="4263"/>
        <v>CS$2148</v>
      </c>
      <c r="CT2158" s="4" t="str">
        <f t="shared" si="4263"/>
        <v>CT$2148</v>
      </c>
      <c r="CU2158" s="4" t="str">
        <f t="shared" si="4263"/>
        <v>CU$2148</v>
      </c>
      <c r="CV2158" s="4" t="str">
        <f t="shared" si="4263"/>
        <v>CV$2148</v>
      </c>
      <c r="CW2158" s="4" t="str">
        <f t="shared" si="4263"/>
        <v>CW$2148</v>
      </c>
      <c r="CX2158" s="4" t="str">
        <f t="shared" si="4263"/>
        <v>CX$2148</v>
      </c>
      <c r="CY2158" s="4" t="str">
        <f t="shared" si="4263"/>
        <v>CY$2148</v>
      </c>
      <c r="CZ2158" s="4" t="str">
        <f t="shared" si="4263"/>
        <v>CZ$2148</v>
      </c>
      <c r="DA2158" s="4" t="str">
        <f t="shared" si="4263"/>
        <v>DA$2148</v>
      </c>
      <c r="DB2158" s="4" t="str">
        <f t="shared" si="4263"/>
        <v>DB$2148</v>
      </c>
      <c r="DC2158" s="4" t="str">
        <f t="shared" si="4263"/>
        <v>DC$2148</v>
      </c>
      <c r="DD2158" s="4" t="str">
        <f t="shared" si="4263"/>
        <v>DD$2148</v>
      </c>
      <c r="DE2158" s="4" t="str">
        <f t="shared" si="4263"/>
        <v>DE$2148</v>
      </c>
      <c r="DF2158" s="4" t="str">
        <f t="shared" si="4263"/>
        <v>DF$2148</v>
      </c>
      <c r="DG2158" s="4" t="str">
        <f t="shared" si="4263"/>
        <v>DG$2148</v>
      </c>
      <c r="DH2158" s="4" t="str">
        <f t="shared" si="4263"/>
        <v>DH$2148</v>
      </c>
      <c r="DI2158" s="4" t="str">
        <f t="shared" si="4263"/>
        <v>DI$2148</v>
      </c>
      <c r="DJ2158" s="4" t="str">
        <f t="shared" si="4263"/>
        <v>DJ$2148</v>
      </c>
      <c r="DK2158" s="4" t="str">
        <f t="shared" si="4263"/>
        <v>DK$2148</v>
      </c>
      <c r="DL2158" s="4" t="str">
        <f t="shared" si="4263"/>
        <v>DL$2148</v>
      </c>
    </row>
    <row r="2159" spans="1:116" x14ac:dyDescent="0.4">
      <c r="B2159" t="s">
        <v>332</v>
      </c>
      <c r="D2159" t="s">
        <v>533</v>
      </c>
      <c r="E2159" s="8" t="str">
        <f t="shared" si="4247"/>
        <v>2159 FCLTL-F</v>
      </c>
      <c r="G2159" s="136" t="str">
        <f>G2146</f>
        <v>Secondary volume driver</v>
      </c>
      <c r="H2159" s="12"/>
      <c r="I2159" s="60"/>
      <c r="J2159" s="60"/>
      <c r="K2159" s="15"/>
      <c r="L2159" s="15"/>
      <c r="M2159" s="15"/>
      <c r="N2159" s="15"/>
      <c r="O2159" s="15"/>
      <c r="P2159" s="15"/>
      <c r="R2159" s="15"/>
      <c r="S2159" s="179" t="str">
        <f t="shared" ref="S2159:AX2159" si="4264">S2146</f>
        <v>S$19</v>
      </c>
      <c r="T2159" s="179" t="str">
        <f t="shared" si="4264"/>
        <v>T$19</v>
      </c>
      <c r="U2159" s="179" t="str">
        <f t="shared" si="4264"/>
        <v>U$19</v>
      </c>
      <c r="V2159" s="179" t="str">
        <f t="shared" si="4264"/>
        <v>V$19</v>
      </c>
      <c r="W2159" s="179" t="str">
        <f t="shared" si="4264"/>
        <v>W$19</v>
      </c>
      <c r="X2159" s="179" t="str">
        <f t="shared" si="4264"/>
        <v>X$19</v>
      </c>
      <c r="Y2159" s="179" t="str">
        <f t="shared" si="4264"/>
        <v>Y$19</v>
      </c>
      <c r="Z2159" s="179" t="str">
        <f t="shared" si="4264"/>
        <v>Z$19</v>
      </c>
      <c r="AA2159" s="179" t="str">
        <f t="shared" si="4264"/>
        <v>AA$19</v>
      </c>
      <c r="AB2159" s="179" t="str">
        <f t="shared" si="4264"/>
        <v>AB$19</v>
      </c>
      <c r="AC2159" s="179" t="str">
        <f t="shared" si="4264"/>
        <v>AC$19</v>
      </c>
      <c r="AD2159" s="179" t="str">
        <f t="shared" si="4264"/>
        <v>AD$19</v>
      </c>
      <c r="AE2159" s="179" t="str">
        <f t="shared" si="4264"/>
        <v>AE$19</v>
      </c>
      <c r="AF2159" s="179" t="str">
        <f t="shared" si="4264"/>
        <v>AF$19</v>
      </c>
      <c r="AG2159" s="179" t="str">
        <f t="shared" si="4264"/>
        <v>AG$19</v>
      </c>
      <c r="AH2159" s="179" t="str">
        <f t="shared" si="4264"/>
        <v>AH$19</v>
      </c>
      <c r="AI2159" s="179" t="str">
        <f t="shared" si="4264"/>
        <v>AI$19</v>
      </c>
      <c r="AJ2159" s="179" t="str">
        <f t="shared" si="4264"/>
        <v>AJ$19</v>
      </c>
      <c r="AK2159" s="179" t="str">
        <f t="shared" si="4264"/>
        <v>AK$19</v>
      </c>
      <c r="AL2159" s="179" t="str">
        <f t="shared" si="4264"/>
        <v>AL$19</v>
      </c>
      <c r="AM2159" s="179" t="str">
        <f t="shared" si="4264"/>
        <v>AM$19</v>
      </c>
      <c r="AN2159" s="179" t="str">
        <f t="shared" si="4264"/>
        <v>AN$19</v>
      </c>
      <c r="AO2159" s="179" t="str">
        <f t="shared" si="4264"/>
        <v>AO$19</v>
      </c>
      <c r="AP2159" s="179" t="str">
        <f t="shared" si="4264"/>
        <v>AP$19</v>
      </c>
      <c r="AQ2159" s="179" t="str">
        <f t="shared" si="4264"/>
        <v>AQ$19</v>
      </c>
      <c r="AR2159" s="179" t="str">
        <f t="shared" si="4264"/>
        <v>AR$19</v>
      </c>
      <c r="AS2159" s="179" t="str">
        <f t="shared" si="4264"/>
        <v>AS$19</v>
      </c>
      <c r="AT2159" s="179" t="str">
        <f t="shared" si="4264"/>
        <v>AT$19</v>
      </c>
      <c r="AU2159" s="179" t="str">
        <f t="shared" si="4264"/>
        <v>AU$19</v>
      </c>
      <c r="AV2159" s="179" t="str">
        <f t="shared" si="4264"/>
        <v>AV$19</v>
      </c>
      <c r="AW2159" s="179" t="str">
        <f t="shared" si="4264"/>
        <v>AW$19</v>
      </c>
      <c r="AX2159" s="179" t="str">
        <f t="shared" si="4264"/>
        <v>AX$19</v>
      </c>
      <c r="AY2159" s="179" t="str">
        <f t="shared" ref="AY2159:CD2159" si="4265">AY2146</f>
        <v>AY$19</v>
      </c>
      <c r="AZ2159" s="179" t="str">
        <f t="shared" si="4265"/>
        <v>AZ$19</v>
      </c>
      <c r="BA2159" s="179" t="str">
        <f t="shared" si="4265"/>
        <v>BA$19</v>
      </c>
      <c r="BB2159" s="179" t="str">
        <f t="shared" si="4265"/>
        <v>BB$19</v>
      </c>
      <c r="BC2159" s="179" t="str">
        <f t="shared" si="4265"/>
        <v>BC$19</v>
      </c>
      <c r="BD2159" s="179" t="str">
        <f t="shared" si="4265"/>
        <v>BD$19</v>
      </c>
      <c r="BE2159" s="179" t="str">
        <f t="shared" si="4265"/>
        <v>BE$19</v>
      </c>
      <c r="BF2159" s="179" t="str">
        <f t="shared" si="4265"/>
        <v>BF$19</v>
      </c>
      <c r="BG2159" s="179" t="str">
        <f t="shared" si="4265"/>
        <v>BG$19</v>
      </c>
      <c r="BH2159" s="179" t="str">
        <f t="shared" si="4265"/>
        <v>BH$19</v>
      </c>
      <c r="BI2159" s="179" t="str">
        <f t="shared" si="4265"/>
        <v>BI$19</v>
      </c>
      <c r="BJ2159" s="179" t="str">
        <f t="shared" si="4265"/>
        <v>BJ$19</v>
      </c>
      <c r="BK2159" s="179" t="str">
        <f t="shared" si="4265"/>
        <v>BK$19</v>
      </c>
      <c r="BL2159" s="179" t="str">
        <f t="shared" si="4265"/>
        <v>BL$19</v>
      </c>
      <c r="BM2159" s="179" t="str">
        <f t="shared" si="4265"/>
        <v>BM$19</v>
      </c>
      <c r="BN2159" s="179" t="str">
        <f t="shared" si="4265"/>
        <v>BN$19</v>
      </c>
      <c r="BO2159" s="179" t="str">
        <f t="shared" si="4265"/>
        <v>BO$19</v>
      </c>
      <c r="BP2159" s="179" t="str">
        <f t="shared" si="4265"/>
        <v>BP$19</v>
      </c>
      <c r="BQ2159" s="179" t="str">
        <f t="shared" si="4265"/>
        <v>BQ$19</v>
      </c>
      <c r="BR2159" s="179" t="str">
        <f t="shared" si="4265"/>
        <v>BR$19</v>
      </c>
      <c r="BS2159" s="179" t="str">
        <f t="shared" si="4265"/>
        <v>BS$19</v>
      </c>
      <c r="BT2159" s="179" t="str">
        <f t="shared" si="4265"/>
        <v>BT$19</v>
      </c>
      <c r="BU2159" s="179" t="str">
        <f t="shared" si="4265"/>
        <v>BU$19</v>
      </c>
      <c r="BV2159" s="179" t="str">
        <f t="shared" si="4265"/>
        <v>BV$19</v>
      </c>
      <c r="BW2159" s="179" t="str">
        <f t="shared" si="4265"/>
        <v>BW$19</v>
      </c>
      <c r="BX2159" s="179" t="str">
        <f t="shared" si="4265"/>
        <v>BX$19</v>
      </c>
      <c r="BY2159" s="179" t="str">
        <f t="shared" si="4265"/>
        <v>BY$19</v>
      </c>
      <c r="BZ2159" s="179" t="str">
        <f t="shared" si="4265"/>
        <v>BZ$19</v>
      </c>
      <c r="CA2159" s="179" t="str">
        <f t="shared" si="4265"/>
        <v>CA$19</v>
      </c>
      <c r="CB2159" s="179" t="str">
        <f t="shared" si="4265"/>
        <v>CB$19</v>
      </c>
      <c r="CC2159" s="179" t="str">
        <f t="shared" si="4265"/>
        <v>CC$19</v>
      </c>
      <c r="CD2159" s="179" t="str">
        <f t="shared" si="4265"/>
        <v>CD$19</v>
      </c>
      <c r="CE2159" s="179" t="str">
        <f t="shared" ref="CE2159:CL2159" si="4266">CE2146</f>
        <v>CE$19</v>
      </c>
      <c r="CF2159" s="179" t="str">
        <f t="shared" si="4266"/>
        <v>CF$19</v>
      </c>
      <c r="CG2159" s="179" t="str">
        <f t="shared" si="4266"/>
        <v>CG$19</v>
      </c>
      <c r="CH2159" s="179" t="str">
        <f t="shared" si="4266"/>
        <v>CH$19</v>
      </c>
      <c r="CI2159" s="179" t="str">
        <f t="shared" si="4266"/>
        <v>CI$19</v>
      </c>
      <c r="CJ2159" s="179" t="str">
        <f t="shared" si="4266"/>
        <v>CJ$19</v>
      </c>
      <c r="CK2159" s="179" t="str">
        <f t="shared" si="4266"/>
        <v>CK$19</v>
      </c>
      <c r="CL2159" s="179" t="str">
        <f t="shared" si="4266"/>
        <v>CL$19</v>
      </c>
      <c r="CN2159" s="60"/>
      <c r="CO2159" s="179" t="str">
        <f t="shared" ref="CO2159:DL2159" si="4267">CO2146</f>
        <v>CO$19</v>
      </c>
      <c r="CP2159" s="179" t="str">
        <f t="shared" si="4267"/>
        <v>CP$19</v>
      </c>
      <c r="CQ2159" s="179" t="str">
        <f t="shared" si="4267"/>
        <v>CQ$19</v>
      </c>
      <c r="CR2159" s="179" t="str">
        <f t="shared" si="4267"/>
        <v>CR$19</v>
      </c>
      <c r="CS2159" s="179" t="str">
        <f t="shared" si="4267"/>
        <v>CS$19</v>
      </c>
      <c r="CT2159" s="179" t="str">
        <f t="shared" si="4267"/>
        <v>CT$19</v>
      </c>
      <c r="CU2159" s="179" t="str">
        <f t="shared" si="4267"/>
        <v>CU$19</v>
      </c>
      <c r="CV2159" s="179" t="str">
        <f t="shared" si="4267"/>
        <v>CV$19</v>
      </c>
      <c r="CW2159" s="179" t="str">
        <f t="shared" si="4267"/>
        <v>CW$19</v>
      </c>
      <c r="CX2159" s="179" t="str">
        <f t="shared" si="4267"/>
        <v>CX$19</v>
      </c>
      <c r="CY2159" s="179" t="str">
        <f t="shared" si="4267"/>
        <v>CY$19</v>
      </c>
      <c r="CZ2159" s="179" t="str">
        <f t="shared" si="4267"/>
        <v>CZ$19</v>
      </c>
      <c r="DA2159" s="179" t="str">
        <f t="shared" si="4267"/>
        <v>DA$19</v>
      </c>
      <c r="DB2159" s="179" t="str">
        <f t="shared" si="4267"/>
        <v>DB$19</v>
      </c>
      <c r="DC2159" s="179" t="str">
        <f t="shared" si="4267"/>
        <v>DC$19</v>
      </c>
      <c r="DD2159" s="179" t="str">
        <f t="shared" si="4267"/>
        <v>DD$19</v>
      </c>
      <c r="DE2159" s="179" t="str">
        <f t="shared" si="4267"/>
        <v>DE$19</v>
      </c>
      <c r="DF2159" s="179" t="str">
        <f t="shared" si="4267"/>
        <v>DF$19</v>
      </c>
      <c r="DG2159" s="179" t="str">
        <f t="shared" si="4267"/>
        <v>DG$19</v>
      </c>
      <c r="DH2159" s="179" t="str">
        <f t="shared" si="4267"/>
        <v>DH$19</v>
      </c>
      <c r="DI2159" s="179" t="str">
        <f t="shared" si="4267"/>
        <v>DI$19</v>
      </c>
      <c r="DJ2159" s="179" t="str">
        <f t="shared" si="4267"/>
        <v>DJ$19</v>
      </c>
      <c r="DK2159" s="179" t="str">
        <f t="shared" si="4267"/>
        <v>DK$19</v>
      </c>
      <c r="DL2159" s="179" t="str">
        <f t="shared" si="4267"/>
        <v>DL$19</v>
      </c>
    </row>
    <row r="2160" spans="1:116" x14ac:dyDescent="0.4">
      <c r="A2160" s="27"/>
      <c r="B2160" s="27"/>
      <c r="C2160" s="27"/>
      <c r="D2160" s="27"/>
      <c r="E2160" s="27"/>
      <c r="F2160" s="27"/>
      <c r="G2160" s="27"/>
      <c r="H2160" s="27"/>
      <c r="I2160" s="27"/>
      <c r="J2160" s="27"/>
      <c r="K2160" s="27"/>
      <c r="L2160" s="27"/>
      <c r="M2160" s="27"/>
      <c r="N2160" s="27"/>
      <c r="O2160" s="27"/>
      <c r="P2160" s="27"/>
      <c r="CN2160" s="27"/>
    </row>
    <row r="2161" spans="1:116" x14ac:dyDescent="0.4">
      <c r="A2161" s="174"/>
      <c r="E2161" s="8"/>
      <c r="G2161" s="175" t="s">
        <v>490</v>
      </c>
      <c r="H2161" s="174"/>
      <c r="I2161" s="176"/>
      <c r="J2161" s="176"/>
      <c r="K2161" s="197"/>
      <c r="L2161" s="197"/>
      <c r="M2161" s="197"/>
      <c r="N2161" s="197"/>
      <c r="O2161" s="197"/>
      <c r="P2161" s="197"/>
      <c r="R2161" s="198"/>
      <c r="S2161" s="174"/>
      <c r="T2161" s="174"/>
      <c r="U2161" s="174"/>
      <c r="V2161" s="174"/>
      <c r="W2161" s="174"/>
      <c r="X2161" s="174"/>
      <c r="Y2161" s="174"/>
      <c r="Z2161" s="174"/>
      <c r="AA2161" s="174"/>
      <c r="AB2161" s="174"/>
      <c r="AC2161" s="174"/>
      <c r="AD2161" s="174"/>
      <c r="AE2161" s="174"/>
      <c r="AF2161" s="174"/>
      <c r="AG2161" s="174"/>
      <c r="AH2161" s="174"/>
      <c r="AI2161" s="174"/>
      <c r="AJ2161" s="174"/>
      <c r="AK2161" s="174"/>
      <c r="AL2161" s="174"/>
      <c r="AM2161" s="174"/>
      <c r="AN2161" s="174"/>
      <c r="AO2161" s="174"/>
      <c r="AP2161" s="174"/>
      <c r="AQ2161" s="174"/>
      <c r="AR2161" s="174"/>
      <c r="AS2161" s="174"/>
      <c r="AT2161" s="174"/>
      <c r="AU2161" s="174"/>
      <c r="AV2161" s="174"/>
      <c r="AW2161" s="174"/>
      <c r="AX2161" s="174"/>
      <c r="AY2161" s="174"/>
      <c r="AZ2161" s="174"/>
      <c r="BA2161" s="174"/>
      <c r="BB2161" s="174"/>
      <c r="BC2161" s="174"/>
      <c r="BD2161" s="174"/>
      <c r="BE2161" s="174"/>
      <c r="BF2161" s="174"/>
      <c r="BG2161" s="174"/>
      <c r="BH2161" s="174"/>
      <c r="BI2161" s="174"/>
      <c r="BJ2161" s="174"/>
      <c r="BK2161" s="174"/>
      <c r="BL2161" s="174"/>
      <c r="BM2161" s="174"/>
      <c r="BN2161" s="174"/>
      <c r="BO2161" s="174"/>
      <c r="BP2161" s="174"/>
      <c r="BQ2161" s="174"/>
      <c r="BR2161" s="174"/>
      <c r="BS2161" s="174"/>
      <c r="BT2161" s="174"/>
      <c r="BU2161" s="174"/>
      <c r="BV2161" s="174"/>
      <c r="BW2161" s="174"/>
      <c r="BX2161" s="174"/>
      <c r="BY2161" s="174"/>
      <c r="BZ2161" s="174"/>
      <c r="CA2161" s="174"/>
      <c r="CB2161" s="174"/>
      <c r="CC2161" s="174"/>
      <c r="CD2161" s="174"/>
      <c r="CE2161" s="174"/>
      <c r="CF2161" s="174"/>
      <c r="CG2161" s="174"/>
      <c r="CH2161" s="174"/>
      <c r="CI2161" s="174"/>
      <c r="CJ2161" s="174"/>
      <c r="CK2161" s="174"/>
      <c r="CL2161" s="174"/>
      <c r="CN2161" s="176"/>
      <c r="CO2161" s="174"/>
      <c r="CP2161" s="174"/>
      <c r="CQ2161" s="174"/>
      <c r="CR2161" s="174"/>
      <c r="CS2161" s="174"/>
      <c r="CT2161" s="174"/>
      <c r="CU2161" s="174"/>
      <c r="CV2161" s="174"/>
      <c r="CW2161" s="174"/>
      <c r="CX2161" s="174"/>
      <c r="CY2161" s="174"/>
      <c r="CZ2161" s="174"/>
      <c r="DA2161" s="174"/>
      <c r="DB2161" s="174"/>
      <c r="DC2161" s="174"/>
      <c r="DD2161" s="174"/>
      <c r="DE2161" s="174"/>
      <c r="DF2161" s="174"/>
      <c r="DG2161" s="174"/>
      <c r="DH2161" s="174"/>
      <c r="DI2161" s="174"/>
      <c r="DJ2161" s="174"/>
      <c r="DK2161" s="174"/>
      <c r="DL2161" s="174"/>
    </row>
    <row r="2162" spans="1:116" x14ac:dyDescent="0.4">
      <c r="A2162" s="174"/>
      <c r="E2162" s="8"/>
      <c r="G2162" s="175" t="s">
        <v>492</v>
      </c>
      <c r="H2162" s="174"/>
      <c r="I2162" s="176"/>
      <c r="J2162" s="176"/>
      <c r="K2162" s="197"/>
      <c r="L2162" s="197"/>
      <c r="M2162" s="197"/>
      <c r="N2162" s="197"/>
      <c r="O2162" s="197"/>
      <c r="P2162" s="197"/>
      <c r="R2162" s="198"/>
      <c r="S2162" s="174"/>
      <c r="T2162" s="174"/>
      <c r="U2162" s="174"/>
      <c r="V2162" s="174"/>
      <c r="W2162" s="174"/>
      <c r="X2162" s="174"/>
      <c r="Y2162" s="174"/>
      <c r="Z2162" s="174"/>
      <c r="AA2162" s="174"/>
      <c r="AB2162" s="174"/>
      <c r="AC2162" s="174"/>
      <c r="AD2162" s="174"/>
      <c r="AE2162" s="174"/>
      <c r="AF2162" s="174"/>
      <c r="AG2162" s="174"/>
      <c r="AH2162" s="174"/>
      <c r="AI2162" s="174"/>
      <c r="AJ2162" s="174"/>
      <c r="AK2162" s="174"/>
      <c r="AL2162" s="174"/>
      <c r="AM2162" s="174"/>
      <c r="AN2162" s="174"/>
      <c r="AO2162" s="174"/>
      <c r="AP2162" s="174"/>
      <c r="AQ2162" s="174"/>
      <c r="AR2162" s="174"/>
      <c r="AS2162" s="174"/>
      <c r="AT2162" s="174"/>
      <c r="AU2162" s="174"/>
      <c r="AV2162" s="174"/>
      <c r="AW2162" s="174"/>
      <c r="AX2162" s="174"/>
      <c r="AY2162" s="174"/>
      <c r="AZ2162" s="174"/>
      <c r="BA2162" s="174"/>
      <c r="BB2162" s="174"/>
      <c r="BC2162" s="174"/>
      <c r="BD2162" s="174"/>
      <c r="BE2162" s="174"/>
      <c r="BF2162" s="174"/>
      <c r="BG2162" s="174"/>
      <c r="BH2162" s="174"/>
      <c r="BI2162" s="174"/>
      <c r="BJ2162" s="174"/>
      <c r="BK2162" s="174"/>
      <c r="BL2162" s="174"/>
      <c r="BM2162" s="174"/>
      <c r="BN2162" s="174"/>
      <c r="BO2162" s="174"/>
      <c r="BP2162" s="174"/>
      <c r="BQ2162" s="174"/>
      <c r="BR2162" s="174"/>
      <c r="BS2162" s="174"/>
      <c r="BT2162" s="174"/>
      <c r="BU2162" s="174"/>
      <c r="BV2162" s="174"/>
      <c r="BW2162" s="174"/>
      <c r="BX2162" s="174"/>
      <c r="BY2162" s="174"/>
      <c r="BZ2162" s="174"/>
      <c r="CA2162" s="174"/>
      <c r="CB2162" s="174"/>
      <c r="CC2162" s="174"/>
      <c r="CD2162" s="174"/>
      <c r="CE2162" s="174"/>
      <c r="CF2162" s="174"/>
      <c r="CG2162" s="174"/>
      <c r="CH2162" s="174"/>
      <c r="CI2162" s="174"/>
      <c r="CJ2162" s="174"/>
      <c r="CK2162" s="174"/>
      <c r="CL2162" s="174"/>
      <c r="CN2162" s="176"/>
      <c r="CO2162" s="174"/>
      <c r="CP2162" s="174"/>
      <c r="CQ2162" s="174"/>
      <c r="CR2162" s="174"/>
      <c r="CS2162" s="174"/>
      <c r="CT2162" s="174"/>
      <c r="CU2162" s="174"/>
      <c r="CV2162" s="174"/>
      <c r="CW2162" s="174"/>
      <c r="CX2162" s="174"/>
      <c r="CY2162" s="174"/>
      <c r="CZ2162" s="174"/>
      <c r="DA2162" s="174"/>
      <c r="DB2162" s="174"/>
      <c r="DC2162" s="174"/>
      <c r="DD2162" s="174"/>
      <c r="DE2162" s="174"/>
      <c r="DF2162" s="174"/>
      <c r="DG2162" s="174"/>
      <c r="DH2162" s="174"/>
      <c r="DI2162" s="174"/>
      <c r="DJ2162" s="174"/>
      <c r="DK2162" s="174"/>
      <c r="DL2162" s="174"/>
    </row>
    <row r="2163" spans="1:116" x14ac:dyDescent="0.4">
      <c r="A2163" s="174"/>
      <c r="E2163" s="8"/>
      <c r="G2163" s="175" t="s">
        <v>461</v>
      </c>
      <c r="H2163" s="174"/>
      <c r="I2163" s="176"/>
      <c r="J2163" s="176"/>
      <c r="K2163" s="197"/>
      <c r="L2163" s="197"/>
      <c r="M2163" s="197"/>
      <c r="N2163" s="197"/>
      <c r="O2163" s="197"/>
      <c r="P2163" s="197"/>
      <c r="R2163" s="198"/>
      <c r="S2163" s="199" t="str">
        <f t="shared" ref="S2163:AX2163" si="4268">S$20</f>
        <v>S$16</v>
      </c>
      <c r="T2163" s="199" t="str">
        <f t="shared" si="4268"/>
        <v>T$16</v>
      </c>
      <c r="U2163" s="199" t="str">
        <f t="shared" si="4268"/>
        <v>U$16</v>
      </c>
      <c r="V2163" s="199" t="str">
        <f t="shared" si="4268"/>
        <v>V$16</v>
      </c>
      <c r="W2163" s="199" t="str">
        <f t="shared" si="4268"/>
        <v>W$16</v>
      </c>
      <c r="X2163" s="199" t="str">
        <f t="shared" si="4268"/>
        <v>X$16</v>
      </c>
      <c r="Y2163" s="199" t="str">
        <f t="shared" si="4268"/>
        <v>Y$16</v>
      </c>
      <c r="Z2163" s="199" t="str">
        <f t="shared" si="4268"/>
        <v>Z$16</v>
      </c>
      <c r="AA2163" s="199" t="str">
        <f t="shared" si="4268"/>
        <v>AA$16</v>
      </c>
      <c r="AB2163" s="199" t="str">
        <f t="shared" si="4268"/>
        <v>AB$16</v>
      </c>
      <c r="AC2163" s="199" t="str">
        <f t="shared" si="4268"/>
        <v>AC$16</v>
      </c>
      <c r="AD2163" s="199" t="str">
        <f t="shared" si="4268"/>
        <v>AD$16</v>
      </c>
      <c r="AE2163" s="199" t="str">
        <f t="shared" si="4268"/>
        <v>AE$16</v>
      </c>
      <c r="AF2163" s="199" t="str">
        <f t="shared" si="4268"/>
        <v>AF$16</v>
      </c>
      <c r="AG2163" s="199" t="str">
        <f t="shared" si="4268"/>
        <v>AG$16</v>
      </c>
      <c r="AH2163" s="199" t="str">
        <f t="shared" si="4268"/>
        <v>AH$16</v>
      </c>
      <c r="AI2163" s="199" t="str">
        <f t="shared" si="4268"/>
        <v>AI$16</v>
      </c>
      <c r="AJ2163" s="199" t="str">
        <f t="shared" si="4268"/>
        <v>AJ$16</v>
      </c>
      <c r="AK2163" s="199" t="str">
        <f t="shared" si="4268"/>
        <v>AK$16</v>
      </c>
      <c r="AL2163" s="199" t="str">
        <f t="shared" si="4268"/>
        <v>AL$16</v>
      </c>
      <c r="AM2163" s="199" t="str">
        <f t="shared" si="4268"/>
        <v>AM$16</v>
      </c>
      <c r="AN2163" s="199" t="str">
        <f t="shared" si="4268"/>
        <v>AN$16</v>
      </c>
      <c r="AO2163" s="199" t="str">
        <f t="shared" si="4268"/>
        <v>AO$16</v>
      </c>
      <c r="AP2163" s="199" t="str">
        <f t="shared" si="4268"/>
        <v>AP$16</v>
      </c>
      <c r="AQ2163" s="199" t="str">
        <f t="shared" si="4268"/>
        <v>AQ$16</v>
      </c>
      <c r="AR2163" s="199" t="str">
        <f t="shared" si="4268"/>
        <v>AR$16</v>
      </c>
      <c r="AS2163" s="199" t="str">
        <f t="shared" si="4268"/>
        <v>AS$16</v>
      </c>
      <c r="AT2163" s="199" t="str">
        <f t="shared" si="4268"/>
        <v>AT$16</v>
      </c>
      <c r="AU2163" s="199" t="str">
        <f t="shared" si="4268"/>
        <v>AU$16</v>
      </c>
      <c r="AV2163" s="199" t="str">
        <f t="shared" si="4268"/>
        <v>AV$16</v>
      </c>
      <c r="AW2163" s="199" t="str">
        <f t="shared" si="4268"/>
        <v>AW$16</v>
      </c>
      <c r="AX2163" s="199" t="str">
        <f t="shared" si="4268"/>
        <v>AX$16</v>
      </c>
      <c r="AY2163" s="199" t="str">
        <f t="shared" ref="AY2163:CD2163" si="4269">AY$20</f>
        <v>AY$16</v>
      </c>
      <c r="AZ2163" s="199" t="str">
        <f t="shared" si="4269"/>
        <v>AZ$16</v>
      </c>
      <c r="BA2163" s="199" t="str">
        <f t="shared" si="4269"/>
        <v>BA$16</v>
      </c>
      <c r="BB2163" s="199" t="str">
        <f t="shared" si="4269"/>
        <v>BB$16</v>
      </c>
      <c r="BC2163" s="199" t="str">
        <f t="shared" si="4269"/>
        <v>BC$16</v>
      </c>
      <c r="BD2163" s="199" t="str">
        <f t="shared" si="4269"/>
        <v>BD$16</v>
      </c>
      <c r="BE2163" s="199" t="str">
        <f t="shared" si="4269"/>
        <v>BE$16</v>
      </c>
      <c r="BF2163" s="199" t="str">
        <f t="shared" si="4269"/>
        <v>BF$16</v>
      </c>
      <c r="BG2163" s="199" t="str">
        <f t="shared" si="4269"/>
        <v>BG$16</v>
      </c>
      <c r="BH2163" s="199" t="str">
        <f t="shared" si="4269"/>
        <v>BH$16</v>
      </c>
      <c r="BI2163" s="199" t="str">
        <f t="shared" si="4269"/>
        <v>BI$16</v>
      </c>
      <c r="BJ2163" s="199" t="str">
        <f t="shared" si="4269"/>
        <v>BJ$16</v>
      </c>
      <c r="BK2163" s="199" t="str">
        <f t="shared" si="4269"/>
        <v>BK$16</v>
      </c>
      <c r="BL2163" s="199" t="str">
        <f t="shared" si="4269"/>
        <v>BL$16</v>
      </c>
      <c r="BM2163" s="199" t="str">
        <f t="shared" si="4269"/>
        <v>BM$16</v>
      </c>
      <c r="BN2163" s="199" t="str">
        <f t="shared" si="4269"/>
        <v>BN$16</v>
      </c>
      <c r="BO2163" s="199" t="str">
        <f t="shared" si="4269"/>
        <v>BO$16</v>
      </c>
      <c r="BP2163" s="199" t="str">
        <f t="shared" si="4269"/>
        <v>BP$16</v>
      </c>
      <c r="BQ2163" s="199" t="str">
        <f t="shared" si="4269"/>
        <v>BQ$16</v>
      </c>
      <c r="BR2163" s="199" t="str">
        <f t="shared" si="4269"/>
        <v>BR$16</v>
      </c>
      <c r="BS2163" s="199" t="str">
        <f t="shared" si="4269"/>
        <v>BS$16</v>
      </c>
      <c r="BT2163" s="199" t="str">
        <f t="shared" si="4269"/>
        <v>BT$16</v>
      </c>
      <c r="BU2163" s="199" t="str">
        <f t="shared" si="4269"/>
        <v>BU$16</v>
      </c>
      <c r="BV2163" s="199" t="str">
        <f t="shared" si="4269"/>
        <v>BV$16</v>
      </c>
      <c r="BW2163" s="199" t="str">
        <f t="shared" si="4269"/>
        <v>BW$16</v>
      </c>
      <c r="BX2163" s="199" t="str">
        <f t="shared" si="4269"/>
        <v>BX$16</v>
      </c>
      <c r="BY2163" s="199" t="str">
        <f t="shared" si="4269"/>
        <v>BY$16</v>
      </c>
      <c r="BZ2163" s="199" t="str">
        <f t="shared" si="4269"/>
        <v>BZ$16</v>
      </c>
      <c r="CA2163" s="199" t="str">
        <f t="shared" si="4269"/>
        <v>CA$16</v>
      </c>
      <c r="CB2163" s="199" t="str">
        <f t="shared" si="4269"/>
        <v>CB$16</v>
      </c>
      <c r="CC2163" s="199" t="str">
        <f t="shared" si="4269"/>
        <v>CC$16</v>
      </c>
      <c r="CD2163" s="199" t="str">
        <f t="shared" si="4269"/>
        <v>CD$16</v>
      </c>
      <c r="CE2163" s="199" t="str">
        <f t="shared" ref="CE2163:CL2163" si="4270">CE$20</f>
        <v>CE$16</v>
      </c>
      <c r="CF2163" s="199" t="str">
        <f t="shared" si="4270"/>
        <v>CF$16</v>
      </c>
      <c r="CG2163" s="199" t="str">
        <f t="shared" si="4270"/>
        <v>CG$16</v>
      </c>
      <c r="CH2163" s="199" t="str">
        <f t="shared" si="4270"/>
        <v>CH$16</v>
      </c>
      <c r="CI2163" s="199" t="str">
        <f t="shared" si="4270"/>
        <v>CI$16</v>
      </c>
      <c r="CJ2163" s="199" t="str">
        <f t="shared" si="4270"/>
        <v>CJ$16</v>
      </c>
      <c r="CK2163" s="199" t="str">
        <f t="shared" si="4270"/>
        <v>CK$16</v>
      </c>
      <c r="CL2163" s="199" t="str">
        <f t="shared" si="4270"/>
        <v>CL$16</v>
      </c>
      <c r="CN2163" s="176"/>
      <c r="CO2163" s="199" t="str">
        <f t="shared" ref="CO2163:DL2163" si="4271">CO$20</f>
        <v>CO$16</v>
      </c>
      <c r="CP2163" s="199" t="str">
        <f t="shared" si="4271"/>
        <v>CP$16</v>
      </c>
      <c r="CQ2163" s="199" t="str">
        <f t="shared" si="4271"/>
        <v>CQ$16</v>
      </c>
      <c r="CR2163" s="199" t="str">
        <f t="shared" si="4271"/>
        <v>CR$16</v>
      </c>
      <c r="CS2163" s="199" t="str">
        <f t="shared" si="4271"/>
        <v>CS$16</v>
      </c>
      <c r="CT2163" s="199" t="str">
        <f t="shared" si="4271"/>
        <v>CT$16</v>
      </c>
      <c r="CU2163" s="199" t="str">
        <f t="shared" si="4271"/>
        <v>CU$16</v>
      </c>
      <c r="CV2163" s="199" t="str">
        <f t="shared" si="4271"/>
        <v>CV$16</v>
      </c>
      <c r="CW2163" s="199" t="str">
        <f t="shared" si="4271"/>
        <v>CW$16</v>
      </c>
      <c r="CX2163" s="199" t="str">
        <f t="shared" si="4271"/>
        <v>CX$16</v>
      </c>
      <c r="CY2163" s="199" t="str">
        <f t="shared" si="4271"/>
        <v>CY$16</v>
      </c>
      <c r="CZ2163" s="199" t="str">
        <f t="shared" si="4271"/>
        <v>CZ$16</v>
      </c>
      <c r="DA2163" s="199" t="str">
        <f t="shared" si="4271"/>
        <v>DA$16</v>
      </c>
      <c r="DB2163" s="199" t="str">
        <f t="shared" si="4271"/>
        <v>DB$16</v>
      </c>
      <c r="DC2163" s="199" t="str">
        <f t="shared" si="4271"/>
        <v>DC$16</v>
      </c>
      <c r="DD2163" s="199" t="str">
        <f t="shared" si="4271"/>
        <v>DD$16</v>
      </c>
      <c r="DE2163" s="199" t="str">
        <f t="shared" si="4271"/>
        <v>DE$16</v>
      </c>
      <c r="DF2163" s="199" t="str">
        <f t="shared" si="4271"/>
        <v>DF$16</v>
      </c>
      <c r="DG2163" s="199" t="str">
        <f t="shared" si="4271"/>
        <v>DG$16</v>
      </c>
      <c r="DH2163" s="199" t="str">
        <f t="shared" si="4271"/>
        <v>DH$16</v>
      </c>
      <c r="DI2163" s="199" t="str">
        <f t="shared" si="4271"/>
        <v>DI$16</v>
      </c>
      <c r="DJ2163" s="199" t="str">
        <f t="shared" si="4271"/>
        <v>DJ$16</v>
      </c>
      <c r="DK2163" s="199" t="str">
        <f t="shared" si="4271"/>
        <v>DK$16</v>
      </c>
      <c r="DL2163" s="199" t="str">
        <f t="shared" si="4271"/>
        <v>DL$16</v>
      </c>
    </row>
    <row r="2164" spans="1:116" x14ac:dyDescent="0.4">
      <c r="A2164" s="174"/>
      <c r="E2164" s="8"/>
      <c r="G2164" s="175" t="s">
        <v>462</v>
      </c>
      <c r="H2164" s="200"/>
      <c r="I2164" s="201"/>
      <c r="J2164" s="201"/>
      <c r="K2164" s="202"/>
      <c r="L2164" s="202"/>
      <c r="M2164" s="202"/>
      <c r="N2164" s="202"/>
      <c r="O2164" s="202"/>
      <c r="P2164" s="202"/>
      <c r="R2164" s="202"/>
      <c r="S2164" s="199" t="str">
        <f t="shared" ref="S2164:AX2164" si="4272">S$21</f>
        <v>S$17</v>
      </c>
      <c r="T2164" s="199" t="str">
        <f t="shared" si="4272"/>
        <v>T$17</v>
      </c>
      <c r="U2164" s="199" t="str">
        <f t="shared" si="4272"/>
        <v>U$17</v>
      </c>
      <c r="V2164" s="199" t="str">
        <f t="shared" si="4272"/>
        <v>V$17</v>
      </c>
      <c r="W2164" s="199" t="str">
        <f t="shared" si="4272"/>
        <v>W$17</v>
      </c>
      <c r="X2164" s="199" t="str">
        <f t="shared" si="4272"/>
        <v>X$17</v>
      </c>
      <c r="Y2164" s="199" t="str">
        <f t="shared" si="4272"/>
        <v>Y$17</v>
      </c>
      <c r="Z2164" s="199" t="str">
        <f t="shared" si="4272"/>
        <v>Z$17</v>
      </c>
      <c r="AA2164" s="199" t="str">
        <f t="shared" si="4272"/>
        <v>AA$17</v>
      </c>
      <c r="AB2164" s="199" t="str">
        <f t="shared" si="4272"/>
        <v>AB$17</v>
      </c>
      <c r="AC2164" s="199" t="str">
        <f t="shared" si="4272"/>
        <v>AC$17</v>
      </c>
      <c r="AD2164" s="199" t="str">
        <f t="shared" si="4272"/>
        <v>AD$17</v>
      </c>
      <c r="AE2164" s="199" t="str">
        <f t="shared" si="4272"/>
        <v>AE$17</v>
      </c>
      <c r="AF2164" s="199" t="str">
        <f t="shared" si="4272"/>
        <v>AF$17</v>
      </c>
      <c r="AG2164" s="199" t="str">
        <f t="shared" si="4272"/>
        <v>AG$17</v>
      </c>
      <c r="AH2164" s="199" t="str">
        <f t="shared" si="4272"/>
        <v>AH$17</v>
      </c>
      <c r="AI2164" s="199" t="str">
        <f t="shared" si="4272"/>
        <v>AI$17</v>
      </c>
      <c r="AJ2164" s="199" t="str">
        <f t="shared" si="4272"/>
        <v>AJ$17</v>
      </c>
      <c r="AK2164" s="199" t="str">
        <f t="shared" si="4272"/>
        <v>AK$17</v>
      </c>
      <c r="AL2164" s="199" t="str">
        <f t="shared" si="4272"/>
        <v>AL$17</v>
      </c>
      <c r="AM2164" s="199" t="str">
        <f t="shared" si="4272"/>
        <v>AM$17</v>
      </c>
      <c r="AN2164" s="199" t="str">
        <f t="shared" si="4272"/>
        <v>AN$17</v>
      </c>
      <c r="AO2164" s="199" t="str">
        <f t="shared" si="4272"/>
        <v>AO$17</v>
      </c>
      <c r="AP2164" s="199" t="str">
        <f t="shared" si="4272"/>
        <v>AP$17</v>
      </c>
      <c r="AQ2164" s="199" t="str">
        <f t="shared" si="4272"/>
        <v>AQ$17</v>
      </c>
      <c r="AR2164" s="199" t="str">
        <f t="shared" si="4272"/>
        <v>AR$17</v>
      </c>
      <c r="AS2164" s="199" t="str">
        <f t="shared" si="4272"/>
        <v>AS$17</v>
      </c>
      <c r="AT2164" s="199" t="str">
        <f t="shared" si="4272"/>
        <v>AT$17</v>
      </c>
      <c r="AU2164" s="199" t="str">
        <f t="shared" si="4272"/>
        <v>AU$17</v>
      </c>
      <c r="AV2164" s="199" t="str">
        <f t="shared" si="4272"/>
        <v>AV$17</v>
      </c>
      <c r="AW2164" s="199" t="str">
        <f t="shared" si="4272"/>
        <v>AW$17</v>
      </c>
      <c r="AX2164" s="199" t="str">
        <f t="shared" si="4272"/>
        <v>AX$17</v>
      </c>
      <c r="AY2164" s="199" t="str">
        <f t="shared" ref="AY2164:CD2164" si="4273">AY$21</f>
        <v>AY$17</v>
      </c>
      <c r="AZ2164" s="199" t="str">
        <f t="shared" si="4273"/>
        <v>AZ$17</v>
      </c>
      <c r="BA2164" s="199" t="str">
        <f t="shared" si="4273"/>
        <v>BA$17</v>
      </c>
      <c r="BB2164" s="199" t="str">
        <f t="shared" si="4273"/>
        <v>BB$17</v>
      </c>
      <c r="BC2164" s="199" t="str">
        <f t="shared" si="4273"/>
        <v>BC$17</v>
      </c>
      <c r="BD2164" s="199" t="str">
        <f t="shared" si="4273"/>
        <v>BD$17</v>
      </c>
      <c r="BE2164" s="199" t="str">
        <f t="shared" si="4273"/>
        <v>BE$17</v>
      </c>
      <c r="BF2164" s="199" t="str">
        <f t="shared" si="4273"/>
        <v>BF$17</v>
      </c>
      <c r="BG2164" s="199" t="str">
        <f t="shared" si="4273"/>
        <v>BG$17</v>
      </c>
      <c r="BH2164" s="199" t="str">
        <f t="shared" si="4273"/>
        <v>BH$17</v>
      </c>
      <c r="BI2164" s="199" t="str">
        <f t="shared" si="4273"/>
        <v>BI$17</v>
      </c>
      <c r="BJ2164" s="199" t="str">
        <f t="shared" si="4273"/>
        <v>BJ$17</v>
      </c>
      <c r="BK2164" s="199" t="str">
        <f t="shared" si="4273"/>
        <v>BK$17</v>
      </c>
      <c r="BL2164" s="199" t="str">
        <f t="shared" si="4273"/>
        <v>BL$17</v>
      </c>
      <c r="BM2164" s="199" t="str">
        <f t="shared" si="4273"/>
        <v>BM$17</v>
      </c>
      <c r="BN2164" s="199" t="str">
        <f t="shared" si="4273"/>
        <v>BN$17</v>
      </c>
      <c r="BO2164" s="199" t="str">
        <f t="shared" si="4273"/>
        <v>BO$17</v>
      </c>
      <c r="BP2164" s="199" t="str">
        <f t="shared" si="4273"/>
        <v>BP$17</v>
      </c>
      <c r="BQ2164" s="199" t="str">
        <f t="shared" si="4273"/>
        <v>BQ$17</v>
      </c>
      <c r="BR2164" s="199" t="str">
        <f t="shared" si="4273"/>
        <v>BR$17</v>
      </c>
      <c r="BS2164" s="199" t="str">
        <f t="shared" si="4273"/>
        <v>BS$17</v>
      </c>
      <c r="BT2164" s="199" t="str">
        <f t="shared" si="4273"/>
        <v>BT$17</v>
      </c>
      <c r="BU2164" s="199" t="str">
        <f t="shared" si="4273"/>
        <v>BU$17</v>
      </c>
      <c r="BV2164" s="199" t="str">
        <f t="shared" si="4273"/>
        <v>BV$17</v>
      </c>
      <c r="BW2164" s="199" t="str">
        <f t="shared" si="4273"/>
        <v>BW$17</v>
      </c>
      <c r="BX2164" s="199" t="str">
        <f t="shared" si="4273"/>
        <v>BX$17</v>
      </c>
      <c r="BY2164" s="199" t="str">
        <f t="shared" si="4273"/>
        <v>BY$17</v>
      </c>
      <c r="BZ2164" s="199" t="str">
        <f t="shared" si="4273"/>
        <v>BZ$17</v>
      </c>
      <c r="CA2164" s="199" t="str">
        <f t="shared" si="4273"/>
        <v>CA$17</v>
      </c>
      <c r="CB2164" s="199" t="str">
        <f t="shared" si="4273"/>
        <v>CB$17</v>
      </c>
      <c r="CC2164" s="199" t="str">
        <f t="shared" si="4273"/>
        <v>CC$17</v>
      </c>
      <c r="CD2164" s="199" t="str">
        <f t="shared" si="4273"/>
        <v>CD$17</v>
      </c>
      <c r="CE2164" s="199" t="str">
        <f t="shared" ref="CE2164:CL2164" si="4274">CE$21</f>
        <v>CE$17</v>
      </c>
      <c r="CF2164" s="199" t="str">
        <f t="shared" si="4274"/>
        <v>CF$17</v>
      </c>
      <c r="CG2164" s="199" t="str">
        <f t="shared" si="4274"/>
        <v>CG$17</v>
      </c>
      <c r="CH2164" s="199" t="str">
        <f t="shared" si="4274"/>
        <v>CH$17</v>
      </c>
      <c r="CI2164" s="199" t="str">
        <f t="shared" si="4274"/>
        <v>CI$17</v>
      </c>
      <c r="CJ2164" s="199" t="str">
        <f t="shared" si="4274"/>
        <v>CJ$17</v>
      </c>
      <c r="CK2164" s="199" t="str">
        <f t="shared" si="4274"/>
        <v>CK$17</v>
      </c>
      <c r="CL2164" s="199" t="str">
        <f t="shared" si="4274"/>
        <v>CL$17</v>
      </c>
      <c r="CN2164" s="201"/>
      <c r="CO2164" s="199" t="str">
        <f t="shared" ref="CO2164:DL2164" si="4275">CO$21</f>
        <v>CO$17</v>
      </c>
      <c r="CP2164" s="199" t="str">
        <f t="shared" si="4275"/>
        <v>CP$17</v>
      </c>
      <c r="CQ2164" s="199" t="str">
        <f t="shared" si="4275"/>
        <v>CQ$17</v>
      </c>
      <c r="CR2164" s="199" t="str">
        <f t="shared" si="4275"/>
        <v>CR$17</v>
      </c>
      <c r="CS2164" s="199" t="str">
        <f t="shared" si="4275"/>
        <v>CS$17</v>
      </c>
      <c r="CT2164" s="199" t="str">
        <f t="shared" si="4275"/>
        <v>CT$17</v>
      </c>
      <c r="CU2164" s="199" t="str">
        <f t="shared" si="4275"/>
        <v>CU$17</v>
      </c>
      <c r="CV2164" s="199" t="str">
        <f t="shared" si="4275"/>
        <v>CV$17</v>
      </c>
      <c r="CW2164" s="199" t="str">
        <f t="shared" si="4275"/>
        <v>CW$17</v>
      </c>
      <c r="CX2164" s="199" t="str">
        <f t="shared" si="4275"/>
        <v>CX$17</v>
      </c>
      <c r="CY2164" s="199" t="str">
        <f t="shared" si="4275"/>
        <v>CY$17</v>
      </c>
      <c r="CZ2164" s="199" t="str">
        <f t="shared" si="4275"/>
        <v>CZ$17</v>
      </c>
      <c r="DA2164" s="199" t="str">
        <f t="shared" si="4275"/>
        <v>DA$17</v>
      </c>
      <c r="DB2164" s="199" t="str">
        <f t="shared" si="4275"/>
        <v>DB$17</v>
      </c>
      <c r="DC2164" s="199" t="str">
        <f t="shared" si="4275"/>
        <v>DC$17</v>
      </c>
      <c r="DD2164" s="199" t="str">
        <f t="shared" si="4275"/>
        <v>DD$17</v>
      </c>
      <c r="DE2164" s="199" t="str">
        <f t="shared" si="4275"/>
        <v>DE$17</v>
      </c>
      <c r="DF2164" s="199" t="str">
        <f t="shared" si="4275"/>
        <v>DF$17</v>
      </c>
      <c r="DG2164" s="199" t="str">
        <f t="shared" si="4275"/>
        <v>DG$17</v>
      </c>
      <c r="DH2164" s="199" t="str">
        <f t="shared" si="4275"/>
        <v>DH$17</v>
      </c>
      <c r="DI2164" s="199" t="str">
        <f t="shared" si="4275"/>
        <v>DI$17</v>
      </c>
      <c r="DJ2164" s="199" t="str">
        <f t="shared" si="4275"/>
        <v>DJ$17</v>
      </c>
      <c r="DK2164" s="199" t="str">
        <f t="shared" si="4275"/>
        <v>DK$17</v>
      </c>
      <c r="DL2164" s="199" t="str">
        <f t="shared" si="4275"/>
        <v>DL$17</v>
      </c>
    </row>
    <row r="2165" spans="1:116" x14ac:dyDescent="0.4">
      <c r="A2165" s="174"/>
      <c r="E2165" s="8"/>
      <c r="G2165" s="175" t="s">
        <v>491</v>
      </c>
      <c r="H2165" s="200"/>
      <c r="I2165" s="201"/>
      <c r="J2165" s="201"/>
      <c r="K2165" s="202"/>
      <c r="L2165" s="202"/>
      <c r="M2165" s="202"/>
      <c r="N2165" s="202"/>
      <c r="O2165" s="202"/>
      <c r="P2165" s="202"/>
      <c r="R2165" s="202"/>
      <c r="S2165" s="190"/>
      <c r="T2165" s="190"/>
      <c r="U2165" s="190"/>
      <c r="V2165" s="190"/>
      <c r="W2165" s="190"/>
      <c r="X2165" s="190"/>
      <c r="Y2165" s="190"/>
      <c r="Z2165" s="190"/>
      <c r="AA2165" s="190"/>
      <c r="AB2165" s="190"/>
      <c r="AC2165" s="190"/>
      <c r="AD2165" s="190"/>
      <c r="AE2165" s="190"/>
      <c r="AF2165" s="190"/>
      <c r="AG2165" s="190"/>
      <c r="AH2165" s="190"/>
      <c r="AI2165" s="190"/>
      <c r="AJ2165" s="190"/>
      <c r="AK2165" s="190"/>
      <c r="AL2165" s="190"/>
      <c r="AM2165" s="190"/>
      <c r="AN2165" s="190"/>
      <c r="AO2165" s="190"/>
      <c r="AP2165" s="190"/>
      <c r="AQ2165" s="190"/>
      <c r="AR2165" s="190"/>
      <c r="AS2165" s="190"/>
      <c r="AT2165" s="190"/>
      <c r="AU2165" s="190"/>
      <c r="AV2165" s="190"/>
      <c r="AW2165" s="190"/>
      <c r="AX2165" s="190"/>
      <c r="AY2165" s="190"/>
      <c r="AZ2165" s="190"/>
      <c r="BA2165" s="190"/>
      <c r="BB2165" s="190"/>
      <c r="BC2165" s="190"/>
      <c r="BD2165" s="190"/>
      <c r="BE2165" s="190"/>
      <c r="BF2165" s="190"/>
      <c r="BG2165" s="190"/>
      <c r="BH2165" s="190"/>
      <c r="BI2165" s="190"/>
      <c r="BJ2165" s="190"/>
      <c r="BK2165" s="190"/>
      <c r="BL2165" s="190"/>
      <c r="BM2165" s="190"/>
      <c r="BN2165" s="190"/>
      <c r="BO2165" s="190"/>
      <c r="BP2165" s="190"/>
      <c r="BQ2165" s="190"/>
      <c r="BR2165" s="190"/>
      <c r="BS2165" s="190"/>
      <c r="BT2165" s="190"/>
      <c r="BU2165" s="190"/>
      <c r="BV2165" s="190"/>
      <c r="BW2165" s="190"/>
      <c r="BX2165" s="190"/>
      <c r="BY2165" s="190"/>
      <c r="BZ2165" s="190"/>
      <c r="CA2165" s="190"/>
      <c r="CB2165" s="190"/>
      <c r="CC2165" s="190"/>
      <c r="CD2165" s="190"/>
      <c r="CE2165" s="190"/>
      <c r="CF2165" s="190"/>
      <c r="CG2165" s="190"/>
      <c r="CH2165" s="190"/>
      <c r="CI2165" s="190"/>
      <c r="CJ2165" s="190"/>
      <c r="CK2165" s="190"/>
      <c r="CL2165" s="190"/>
      <c r="CN2165" s="201"/>
      <c r="CO2165" s="190"/>
      <c r="CP2165" s="190"/>
      <c r="CQ2165" s="190"/>
      <c r="CR2165" s="190"/>
      <c r="CS2165" s="190"/>
      <c r="CT2165" s="190"/>
      <c r="CU2165" s="190"/>
      <c r="CV2165" s="190"/>
      <c r="CW2165" s="190"/>
      <c r="CX2165" s="190"/>
      <c r="CY2165" s="190"/>
      <c r="CZ2165" s="190"/>
      <c r="DA2165" s="190"/>
      <c r="DB2165" s="190"/>
      <c r="DC2165" s="190"/>
      <c r="DD2165" s="190"/>
      <c r="DE2165" s="190"/>
      <c r="DF2165" s="190"/>
      <c r="DG2165" s="190"/>
      <c r="DH2165" s="190"/>
      <c r="DI2165" s="190"/>
      <c r="DJ2165" s="190"/>
      <c r="DK2165" s="190"/>
      <c r="DL2165" s="190"/>
    </row>
    <row r="2166" spans="1:116" x14ac:dyDescent="0.4">
      <c r="A2166" s="174"/>
      <c r="E2166" s="8"/>
      <c r="G2166" s="175" t="s">
        <v>505</v>
      </c>
      <c r="H2166" s="200"/>
      <c r="I2166" s="201"/>
      <c r="J2166" s="201"/>
      <c r="K2166" s="202"/>
      <c r="L2166" s="202"/>
      <c r="M2166" s="202"/>
      <c r="N2166" s="202"/>
      <c r="O2166" s="202"/>
      <c r="P2166" s="202"/>
      <c r="R2166" s="202"/>
      <c r="S2166" s="190"/>
      <c r="T2166" s="190"/>
      <c r="U2166" s="190"/>
      <c r="V2166" s="190"/>
      <c r="W2166" s="190"/>
      <c r="X2166" s="190"/>
      <c r="Y2166" s="190"/>
      <c r="Z2166" s="190"/>
      <c r="AA2166" s="190"/>
      <c r="AB2166" s="190"/>
      <c r="AC2166" s="190"/>
      <c r="AD2166" s="190"/>
      <c r="AE2166" s="190"/>
      <c r="AF2166" s="190"/>
      <c r="AG2166" s="190"/>
      <c r="AH2166" s="190"/>
      <c r="AI2166" s="190"/>
      <c r="AJ2166" s="190"/>
      <c r="AK2166" s="190"/>
      <c r="AL2166" s="190"/>
      <c r="AM2166" s="190"/>
      <c r="AN2166" s="190"/>
      <c r="AO2166" s="190"/>
      <c r="AP2166" s="190"/>
      <c r="AQ2166" s="190"/>
      <c r="AR2166" s="190"/>
      <c r="AS2166" s="190"/>
      <c r="AT2166" s="190"/>
      <c r="AU2166" s="190"/>
      <c r="AV2166" s="190"/>
      <c r="AW2166" s="190"/>
      <c r="AX2166" s="190"/>
      <c r="AY2166" s="190"/>
      <c r="AZ2166" s="190"/>
      <c r="BA2166" s="190"/>
      <c r="BB2166" s="190"/>
      <c r="BC2166" s="190"/>
      <c r="BD2166" s="190"/>
      <c r="BE2166" s="190"/>
      <c r="BF2166" s="190"/>
      <c r="BG2166" s="190"/>
      <c r="BH2166" s="190"/>
      <c r="BI2166" s="190"/>
      <c r="BJ2166" s="190"/>
      <c r="BK2166" s="190"/>
      <c r="BL2166" s="190"/>
      <c r="BM2166" s="190"/>
      <c r="BN2166" s="190"/>
      <c r="BO2166" s="190"/>
      <c r="BP2166" s="190"/>
      <c r="BQ2166" s="190"/>
      <c r="BR2166" s="190"/>
      <c r="BS2166" s="190"/>
      <c r="BT2166" s="190"/>
      <c r="BU2166" s="190"/>
      <c r="BV2166" s="190"/>
      <c r="BW2166" s="190"/>
      <c r="BX2166" s="190"/>
      <c r="BY2166" s="190"/>
      <c r="BZ2166" s="190"/>
      <c r="CA2166" s="190"/>
      <c r="CB2166" s="190"/>
      <c r="CC2166" s="190"/>
      <c r="CD2166" s="190"/>
      <c r="CE2166" s="190"/>
      <c r="CF2166" s="190"/>
      <c r="CG2166" s="190"/>
      <c r="CH2166" s="190"/>
      <c r="CI2166" s="190"/>
      <c r="CJ2166" s="190"/>
      <c r="CK2166" s="190"/>
      <c r="CL2166" s="190"/>
      <c r="CN2166" s="201"/>
      <c r="CO2166" s="190"/>
      <c r="CP2166" s="190"/>
      <c r="CQ2166" s="190"/>
      <c r="CR2166" s="190"/>
      <c r="CS2166" s="190"/>
      <c r="CT2166" s="190"/>
      <c r="CU2166" s="190"/>
      <c r="CV2166" s="190"/>
      <c r="CW2166" s="190"/>
      <c r="CX2166" s="190"/>
      <c r="CY2166" s="190"/>
      <c r="CZ2166" s="190"/>
      <c r="DA2166" s="190"/>
      <c r="DB2166" s="190"/>
      <c r="DC2166" s="190"/>
      <c r="DD2166" s="190"/>
      <c r="DE2166" s="190"/>
      <c r="DF2166" s="190"/>
      <c r="DG2166" s="190"/>
      <c r="DH2166" s="190"/>
      <c r="DI2166" s="190"/>
      <c r="DJ2166" s="190"/>
      <c r="DK2166" s="190"/>
      <c r="DL2166" s="190"/>
    </row>
    <row r="2167" spans="1:116" x14ac:dyDescent="0.4">
      <c r="A2167" s="174"/>
      <c r="E2167" s="8"/>
      <c r="G2167" s="175" t="s">
        <v>463</v>
      </c>
      <c r="H2167" s="200"/>
      <c r="I2167" s="201"/>
      <c r="J2167" s="201"/>
      <c r="K2167" s="202"/>
      <c r="L2167" s="202"/>
      <c r="M2167" s="202"/>
      <c r="N2167" s="202"/>
      <c r="O2167" s="202"/>
      <c r="P2167" s="202"/>
      <c r="R2167" s="202"/>
      <c r="S2167" s="190" t="str">
        <f t="shared" ref="S2167:AX2167" si="4276">S$22</f>
        <v>S$18</v>
      </c>
      <c r="T2167" s="190" t="str">
        <f t="shared" si="4276"/>
        <v>T$18</v>
      </c>
      <c r="U2167" s="190" t="str">
        <f t="shared" si="4276"/>
        <v>U$18</v>
      </c>
      <c r="V2167" s="190" t="str">
        <f t="shared" si="4276"/>
        <v>V$18</v>
      </c>
      <c r="W2167" s="190" t="str">
        <f t="shared" si="4276"/>
        <v>W$18</v>
      </c>
      <c r="X2167" s="190" t="str">
        <f t="shared" si="4276"/>
        <v>X$18</v>
      </c>
      <c r="Y2167" s="190" t="str">
        <f t="shared" si="4276"/>
        <v>Y$18</v>
      </c>
      <c r="Z2167" s="190" t="str">
        <f t="shared" si="4276"/>
        <v>Z$18</v>
      </c>
      <c r="AA2167" s="190" t="str">
        <f t="shared" si="4276"/>
        <v>AA$18</v>
      </c>
      <c r="AB2167" s="190" t="str">
        <f t="shared" si="4276"/>
        <v>AB$18</v>
      </c>
      <c r="AC2167" s="190" t="str">
        <f t="shared" si="4276"/>
        <v>AC$18</v>
      </c>
      <c r="AD2167" s="190" t="str">
        <f t="shared" si="4276"/>
        <v>AD$18</v>
      </c>
      <c r="AE2167" s="190" t="str">
        <f t="shared" si="4276"/>
        <v>AE$18</v>
      </c>
      <c r="AF2167" s="190" t="str">
        <f t="shared" si="4276"/>
        <v>AF$18</v>
      </c>
      <c r="AG2167" s="190" t="str">
        <f t="shared" si="4276"/>
        <v>AG$18</v>
      </c>
      <c r="AH2167" s="190" t="str">
        <f t="shared" si="4276"/>
        <v>AH$18</v>
      </c>
      <c r="AI2167" s="190" t="str">
        <f t="shared" si="4276"/>
        <v>AI$18</v>
      </c>
      <c r="AJ2167" s="190" t="str">
        <f t="shared" si="4276"/>
        <v>AJ$18</v>
      </c>
      <c r="AK2167" s="190" t="str">
        <f t="shared" si="4276"/>
        <v>AK$18</v>
      </c>
      <c r="AL2167" s="190" t="str">
        <f t="shared" si="4276"/>
        <v>AL$18</v>
      </c>
      <c r="AM2167" s="190" t="str">
        <f t="shared" si="4276"/>
        <v>AM$18</v>
      </c>
      <c r="AN2167" s="190" t="str">
        <f t="shared" si="4276"/>
        <v>AN$18</v>
      </c>
      <c r="AO2167" s="190" t="str">
        <f t="shared" si="4276"/>
        <v>AO$18</v>
      </c>
      <c r="AP2167" s="190" t="str">
        <f t="shared" si="4276"/>
        <v>AP$18</v>
      </c>
      <c r="AQ2167" s="190" t="str">
        <f t="shared" si="4276"/>
        <v>AQ$18</v>
      </c>
      <c r="AR2167" s="190" t="str">
        <f t="shared" si="4276"/>
        <v>AR$18</v>
      </c>
      <c r="AS2167" s="190" t="str">
        <f t="shared" si="4276"/>
        <v>AS$18</v>
      </c>
      <c r="AT2167" s="190" t="str">
        <f t="shared" si="4276"/>
        <v>AT$18</v>
      </c>
      <c r="AU2167" s="190" t="str">
        <f t="shared" si="4276"/>
        <v>AU$18</v>
      </c>
      <c r="AV2167" s="190" t="str">
        <f t="shared" si="4276"/>
        <v>AV$18</v>
      </c>
      <c r="AW2167" s="190" t="str">
        <f t="shared" si="4276"/>
        <v>AW$18</v>
      </c>
      <c r="AX2167" s="190" t="str">
        <f t="shared" si="4276"/>
        <v>AX$18</v>
      </c>
      <c r="AY2167" s="190" t="str">
        <f t="shared" ref="AY2167:CD2167" si="4277">AY$22</f>
        <v>AY$18</v>
      </c>
      <c r="AZ2167" s="190" t="str">
        <f t="shared" si="4277"/>
        <v>AZ$18</v>
      </c>
      <c r="BA2167" s="190" t="str">
        <f t="shared" si="4277"/>
        <v>BA$18</v>
      </c>
      <c r="BB2167" s="190" t="str">
        <f t="shared" si="4277"/>
        <v>BB$18</v>
      </c>
      <c r="BC2167" s="190" t="str">
        <f t="shared" si="4277"/>
        <v>BC$18</v>
      </c>
      <c r="BD2167" s="190" t="str">
        <f t="shared" si="4277"/>
        <v>BD$18</v>
      </c>
      <c r="BE2167" s="190" t="str">
        <f t="shared" si="4277"/>
        <v>BE$18</v>
      </c>
      <c r="BF2167" s="190" t="str">
        <f t="shared" si="4277"/>
        <v>BF$18</v>
      </c>
      <c r="BG2167" s="190" t="str">
        <f t="shared" si="4277"/>
        <v>BG$18</v>
      </c>
      <c r="BH2167" s="190" t="str">
        <f t="shared" si="4277"/>
        <v>BH$18</v>
      </c>
      <c r="BI2167" s="190" t="str">
        <f t="shared" si="4277"/>
        <v>BI$18</v>
      </c>
      <c r="BJ2167" s="190" t="str">
        <f t="shared" si="4277"/>
        <v>BJ$18</v>
      </c>
      <c r="BK2167" s="190" t="str">
        <f t="shared" si="4277"/>
        <v>BK$18</v>
      </c>
      <c r="BL2167" s="190" t="str">
        <f t="shared" si="4277"/>
        <v>BL$18</v>
      </c>
      <c r="BM2167" s="190" t="str">
        <f t="shared" si="4277"/>
        <v>BM$18</v>
      </c>
      <c r="BN2167" s="190" t="str">
        <f t="shared" si="4277"/>
        <v>BN$18</v>
      </c>
      <c r="BO2167" s="190" t="str">
        <f t="shared" si="4277"/>
        <v>BO$18</v>
      </c>
      <c r="BP2167" s="190" t="str">
        <f t="shared" si="4277"/>
        <v>BP$18</v>
      </c>
      <c r="BQ2167" s="190" t="str">
        <f t="shared" si="4277"/>
        <v>BQ$18</v>
      </c>
      <c r="BR2167" s="190" t="str">
        <f t="shared" si="4277"/>
        <v>BR$18</v>
      </c>
      <c r="BS2167" s="190" t="str">
        <f t="shared" si="4277"/>
        <v>BS$18</v>
      </c>
      <c r="BT2167" s="190" t="str">
        <f t="shared" si="4277"/>
        <v>BT$18</v>
      </c>
      <c r="BU2167" s="190" t="str">
        <f t="shared" si="4277"/>
        <v>BU$18</v>
      </c>
      <c r="BV2167" s="190" t="str">
        <f t="shared" si="4277"/>
        <v>BV$18</v>
      </c>
      <c r="BW2167" s="190" t="str">
        <f t="shared" si="4277"/>
        <v>BW$18</v>
      </c>
      <c r="BX2167" s="190" t="str">
        <f t="shared" si="4277"/>
        <v>BX$18</v>
      </c>
      <c r="BY2167" s="190" t="str">
        <f t="shared" si="4277"/>
        <v>BY$18</v>
      </c>
      <c r="BZ2167" s="190" t="str">
        <f t="shared" si="4277"/>
        <v>BZ$18</v>
      </c>
      <c r="CA2167" s="190" t="str">
        <f t="shared" si="4277"/>
        <v>CA$18</v>
      </c>
      <c r="CB2167" s="190" t="str">
        <f t="shared" si="4277"/>
        <v>CB$18</v>
      </c>
      <c r="CC2167" s="190" t="str">
        <f t="shared" si="4277"/>
        <v>CC$18</v>
      </c>
      <c r="CD2167" s="190" t="str">
        <f t="shared" si="4277"/>
        <v>CD$18</v>
      </c>
      <c r="CE2167" s="190" t="str">
        <f t="shared" ref="CE2167:CL2167" si="4278">CE$22</f>
        <v>CE$18</v>
      </c>
      <c r="CF2167" s="190" t="str">
        <f t="shared" si="4278"/>
        <v>CF$18</v>
      </c>
      <c r="CG2167" s="190" t="str">
        <f t="shared" si="4278"/>
        <v>CG$18</v>
      </c>
      <c r="CH2167" s="190" t="str">
        <f t="shared" si="4278"/>
        <v>CH$18</v>
      </c>
      <c r="CI2167" s="190" t="str">
        <f t="shared" si="4278"/>
        <v>CI$18</v>
      </c>
      <c r="CJ2167" s="190" t="str">
        <f t="shared" si="4278"/>
        <v>CJ$18</v>
      </c>
      <c r="CK2167" s="190" t="str">
        <f t="shared" si="4278"/>
        <v>CK$18</v>
      </c>
      <c r="CL2167" s="190" t="str">
        <f t="shared" si="4278"/>
        <v>CL$18</v>
      </c>
      <c r="CN2167" s="201"/>
      <c r="CO2167" s="190" t="str">
        <f t="shared" ref="CO2167:DL2167" si="4279">CO$22</f>
        <v>CO$18</v>
      </c>
      <c r="CP2167" s="190" t="str">
        <f t="shared" si="4279"/>
        <v>CP$18</v>
      </c>
      <c r="CQ2167" s="190" t="str">
        <f t="shared" si="4279"/>
        <v>CQ$18</v>
      </c>
      <c r="CR2167" s="190" t="str">
        <f t="shared" si="4279"/>
        <v>CR$18</v>
      </c>
      <c r="CS2167" s="190" t="str">
        <f t="shared" si="4279"/>
        <v>CS$18</v>
      </c>
      <c r="CT2167" s="190" t="str">
        <f t="shared" si="4279"/>
        <v>CT$18</v>
      </c>
      <c r="CU2167" s="190" t="str">
        <f t="shared" si="4279"/>
        <v>CU$18</v>
      </c>
      <c r="CV2167" s="190" t="str">
        <f t="shared" si="4279"/>
        <v>CV$18</v>
      </c>
      <c r="CW2167" s="190" t="str">
        <f t="shared" si="4279"/>
        <v>CW$18</v>
      </c>
      <c r="CX2167" s="190" t="str">
        <f t="shared" si="4279"/>
        <v>CX$18</v>
      </c>
      <c r="CY2167" s="190" t="str">
        <f t="shared" si="4279"/>
        <v>CY$18</v>
      </c>
      <c r="CZ2167" s="190" t="str">
        <f t="shared" si="4279"/>
        <v>CZ$18</v>
      </c>
      <c r="DA2167" s="190" t="str">
        <f t="shared" si="4279"/>
        <v>DA$18</v>
      </c>
      <c r="DB2167" s="190" t="str">
        <f t="shared" si="4279"/>
        <v>DB$18</v>
      </c>
      <c r="DC2167" s="190" t="str">
        <f t="shared" si="4279"/>
        <v>DC$18</v>
      </c>
      <c r="DD2167" s="190" t="str">
        <f t="shared" si="4279"/>
        <v>DD$18</v>
      </c>
      <c r="DE2167" s="190" t="str">
        <f t="shared" si="4279"/>
        <v>DE$18</v>
      </c>
      <c r="DF2167" s="190" t="str">
        <f t="shared" si="4279"/>
        <v>DF$18</v>
      </c>
      <c r="DG2167" s="190" t="str">
        <f t="shared" si="4279"/>
        <v>DG$18</v>
      </c>
      <c r="DH2167" s="190" t="str">
        <f t="shared" si="4279"/>
        <v>DH$18</v>
      </c>
      <c r="DI2167" s="190" t="str">
        <f t="shared" si="4279"/>
        <v>DI$18</v>
      </c>
      <c r="DJ2167" s="190" t="str">
        <f t="shared" si="4279"/>
        <v>DJ$18</v>
      </c>
      <c r="DK2167" s="190" t="str">
        <f t="shared" si="4279"/>
        <v>DK$18</v>
      </c>
      <c r="DL2167" s="190" t="str">
        <f t="shared" si="4279"/>
        <v>DL$18</v>
      </c>
    </row>
    <row r="2168" spans="1:116" x14ac:dyDescent="0.4">
      <c r="A2168" s="174"/>
      <c r="E2168" s="8"/>
      <c r="G2168" s="175" t="s">
        <v>464</v>
      </c>
      <c r="H2168" s="200"/>
      <c r="I2168" s="201"/>
      <c r="J2168" s="201"/>
      <c r="K2168" s="202"/>
      <c r="L2168" s="202"/>
      <c r="M2168" s="202"/>
      <c r="N2168" s="202"/>
      <c r="O2168" s="202"/>
      <c r="P2168" s="202"/>
      <c r="R2168" s="202"/>
      <c r="S2168" s="190" t="str">
        <f t="shared" ref="S2168:AX2168" si="4280">S$23</f>
        <v>S$19</v>
      </c>
      <c r="T2168" s="190" t="str">
        <f t="shared" si="4280"/>
        <v>T$19</v>
      </c>
      <c r="U2168" s="190" t="str">
        <f t="shared" si="4280"/>
        <v>U$19</v>
      </c>
      <c r="V2168" s="190" t="str">
        <f t="shared" si="4280"/>
        <v>V$19</v>
      </c>
      <c r="W2168" s="190" t="str">
        <f t="shared" si="4280"/>
        <v>W$19</v>
      </c>
      <c r="X2168" s="190" t="str">
        <f t="shared" si="4280"/>
        <v>X$19</v>
      </c>
      <c r="Y2168" s="190" t="str">
        <f t="shared" si="4280"/>
        <v>Y$19</v>
      </c>
      <c r="Z2168" s="190" t="str">
        <f t="shared" si="4280"/>
        <v>Z$19</v>
      </c>
      <c r="AA2168" s="190" t="str">
        <f t="shared" si="4280"/>
        <v>AA$19</v>
      </c>
      <c r="AB2168" s="190" t="str">
        <f t="shared" si="4280"/>
        <v>AB$19</v>
      </c>
      <c r="AC2168" s="190" t="str">
        <f t="shared" si="4280"/>
        <v>AC$19</v>
      </c>
      <c r="AD2168" s="190" t="str">
        <f t="shared" si="4280"/>
        <v>AD$19</v>
      </c>
      <c r="AE2168" s="190" t="str">
        <f t="shared" si="4280"/>
        <v>AE$19</v>
      </c>
      <c r="AF2168" s="190" t="str">
        <f t="shared" si="4280"/>
        <v>AF$19</v>
      </c>
      <c r="AG2168" s="190" t="str">
        <f t="shared" si="4280"/>
        <v>AG$19</v>
      </c>
      <c r="AH2168" s="190" t="str">
        <f t="shared" si="4280"/>
        <v>AH$19</v>
      </c>
      <c r="AI2168" s="190" t="str">
        <f t="shared" si="4280"/>
        <v>AI$19</v>
      </c>
      <c r="AJ2168" s="190" t="str">
        <f t="shared" si="4280"/>
        <v>AJ$19</v>
      </c>
      <c r="AK2168" s="190" t="str">
        <f t="shared" si="4280"/>
        <v>AK$19</v>
      </c>
      <c r="AL2168" s="190" t="str">
        <f t="shared" si="4280"/>
        <v>AL$19</v>
      </c>
      <c r="AM2168" s="190" t="str">
        <f t="shared" si="4280"/>
        <v>AM$19</v>
      </c>
      <c r="AN2168" s="190" t="str">
        <f t="shared" si="4280"/>
        <v>AN$19</v>
      </c>
      <c r="AO2168" s="190" t="str">
        <f t="shared" si="4280"/>
        <v>AO$19</v>
      </c>
      <c r="AP2168" s="190" t="str">
        <f t="shared" si="4280"/>
        <v>AP$19</v>
      </c>
      <c r="AQ2168" s="190" t="str">
        <f t="shared" si="4280"/>
        <v>AQ$19</v>
      </c>
      <c r="AR2168" s="190" t="str">
        <f t="shared" si="4280"/>
        <v>AR$19</v>
      </c>
      <c r="AS2168" s="190" t="str">
        <f t="shared" si="4280"/>
        <v>AS$19</v>
      </c>
      <c r="AT2168" s="190" t="str">
        <f t="shared" si="4280"/>
        <v>AT$19</v>
      </c>
      <c r="AU2168" s="190" t="str">
        <f t="shared" si="4280"/>
        <v>AU$19</v>
      </c>
      <c r="AV2168" s="190" t="str">
        <f t="shared" si="4280"/>
        <v>AV$19</v>
      </c>
      <c r="AW2168" s="190" t="str">
        <f t="shared" si="4280"/>
        <v>AW$19</v>
      </c>
      <c r="AX2168" s="190" t="str">
        <f t="shared" si="4280"/>
        <v>AX$19</v>
      </c>
      <c r="AY2168" s="190" t="str">
        <f t="shared" ref="AY2168:CD2168" si="4281">AY$23</f>
        <v>AY$19</v>
      </c>
      <c r="AZ2168" s="190" t="str">
        <f t="shared" si="4281"/>
        <v>AZ$19</v>
      </c>
      <c r="BA2168" s="190" t="str">
        <f t="shared" si="4281"/>
        <v>BA$19</v>
      </c>
      <c r="BB2168" s="190" t="str">
        <f t="shared" si="4281"/>
        <v>BB$19</v>
      </c>
      <c r="BC2168" s="190" t="str">
        <f t="shared" si="4281"/>
        <v>BC$19</v>
      </c>
      <c r="BD2168" s="190" t="str">
        <f t="shared" si="4281"/>
        <v>BD$19</v>
      </c>
      <c r="BE2168" s="190" t="str">
        <f t="shared" si="4281"/>
        <v>BE$19</v>
      </c>
      <c r="BF2168" s="190" t="str">
        <f t="shared" si="4281"/>
        <v>BF$19</v>
      </c>
      <c r="BG2168" s="190" t="str">
        <f t="shared" si="4281"/>
        <v>BG$19</v>
      </c>
      <c r="BH2168" s="190" t="str">
        <f t="shared" si="4281"/>
        <v>BH$19</v>
      </c>
      <c r="BI2168" s="190" t="str">
        <f t="shared" si="4281"/>
        <v>BI$19</v>
      </c>
      <c r="BJ2168" s="190" t="str">
        <f t="shared" si="4281"/>
        <v>BJ$19</v>
      </c>
      <c r="BK2168" s="190" t="str">
        <f t="shared" si="4281"/>
        <v>BK$19</v>
      </c>
      <c r="BL2168" s="190" t="str">
        <f t="shared" si="4281"/>
        <v>BL$19</v>
      </c>
      <c r="BM2168" s="190" t="str">
        <f t="shared" si="4281"/>
        <v>BM$19</v>
      </c>
      <c r="BN2168" s="190" t="str">
        <f t="shared" si="4281"/>
        <v>BN$19</v>
      </c>
      <c r="BO2168" s="190" t="str">
        <f t="shared" si="4281"/>
        <v>BO$19</v>
      </c>
      <c r="BP2168" s="190" t="str">
        <f t="shared" si="4281"/>
        <v>BP$19</v>
      </c>
      <c r="BQ2168" s="190" t="str">
        <f t="shared" si="4281"/>
        <v>BQ$19</v>
      </c>
      <c r="BR2168" s="190" t="str">
        <f t="shared" si="4281"/>
        <v>BR$19</v>
      </c>
      <c r="BS2168" s="190" t="str">
        <f t="shared" si="4281"/>
        <v>BS$19</v>
      </c>
      <c r="BT2168" s="190" t="str">
        <f t="shared" si="4281"/>
        <v>BT$19</v>
      </c>
      <c r="BU2168" s="190" t="str">
        <f t="shared" si="4281"/>
        <v>BU$19</v>
      </c>
      <c r="BV2168" s="190" t="str">
        <f t="shared" si="4281"/>
        <v>BV$19</v>
      </c>
      <c r="BW2168" s="190" t="str">
        <f t="shared" si="4281"/>
        <v>BW$19</v>
      </c>
      <c r="BX2168" s="190" t="str">
        <f t="shared" si="4281"/>
        <v>BX$19</v>
      </c>
      <c r="BY2168" s="190" t="str">
        <f t="shared" si="4281"/>
        <v>BY$19</v>
      </c>
      <c r="BZ2168" s="190" t="str">
        <f t="shared" si="4281"/>
        <v>BZ$19</v>
      </c>
      <c r="CA2168" s="190" t="str">
        <f t="shared" si="4281"/>
        <v>CA$19</v>
      </c>
      <c r="CB2168" s="190" t="str">
        <f t="shared" si="4281"/>
        <v>CB$19</v>
      </c>
      <c r="CC2168" s="190" t="str">
        <f t="shared" si="4281"/>
        <v>CC$19</v>
      </c>
      <c r="CD2168" s="190" t="str">
        <f t="shared" si="4281"/>
        <v>CD$19</v>
      </c>
      <c r="CE2168" s="190" t="str">
        <f t="shared" ref="CE2168:CL2168" si="4282">CE$23</f>
        <v>CE$19</v>
      </c>
      <c r="CF2168" s="190" t="str">
        <f t="shared" si="4282"/>
        <v>CF$19</v>
      </c>
      <c r="CG2168" s="190" t="str">
        <f t="shared" si="4282"/>
        <v>CG$19</v>
      </c>
      <c r="CH2168" s="190" t="str">
        <f t="shared" si="4282"/>
        <v>CH$19</v>
      </c>
      <c r="CI2168" s="190" t="str">
        <f t="shared" si="4282"/>
        <v>CI$19</v>
      </c>
      <c r="CJ2168" s="190" t="str">
        <f t="shared" si="4282"/>
        <v>CJ$19</v>
      </c>
      <c r="CK2168" s="190" t="str">
        <f t="shared" si="4282"/>
        <v>CK$19</v>
      </c>
      <c r="CL2168" s="190" t="str">
        <f t="shared" si="4282"/>
        <v>CL$19</v>
      </c>
      <c r="CN2168" s="201"/>
      <c r="CO2168" s="190" t="str">
        <f t="shared" ref="CO2168:DL2168" si="4283">CO$23</f>
        <v>CO$19</v>
      </c>
      <c r="CP2168" s="190" t="str">
        <f t="shared" si="4283"/>
        <v>CP$19</v>
      </c>
      <c r="CQ2168" s="190" t="str">
        <f t="shared" si="4283"/>
        <v>CQ$19</v>
      </c>
      <c r="CR2168" s="190" t="str">
        <f t="shared" si="4283"/>
        <v>CR$19</v>
      </c>
      <c r="CS2168" s="190" t="str">
        <f t="shared" si="4283"/>
        <v>CS$19</v>
      </c>
      <c r="CT2168" s="190" t="str">
        <f t="shared" si="4283"/>
        <v>CT$19</v>
      </c>
      <c r="CU2168" s="190" t="str">
        <f t="shared" si="4283"/>
        <v>CU$19</v>
      </c>
      <c r="CV2168" s="190" t="str">
        <f t="shared" si="4283"/>
        <v>CV$19</v>
      </c>
      <c r="CW2168" s="190" t="str">
        <f t="shared" si="4283"/>
        <v>CW$19</v>
      </c>
      <c r="CX2168" s="190" t="str">
        <f t="shared" si="4283"/>
        <v>CX$19</v>
      </c>
      <c r="CY2168" s="190" t="str">
        <f t="shared" si="4283"/>
        <v>CY$19</v>
      </c>
      <c r="CZ2168" s="190" t="str">
        <f t="shared" si="4283"/>
        <v>CZ$19</v>
      </c>
      <c r="DA2168" s="190" t="str">
        <f t="shared" si="4283"/>
        <v>DA$19</v>
      </c>
      <c r="DB2168" s="190" t="str">
        <f t="shared" si="4283"/>
        <v>DB$19</v>
      </c>
      <c r="DC2168" s="190" t="str">
        <f t="shared" si="4283"/>
        <v>DC$19</v>
      </c>
      <c r="DD2168" s="190" t="str">
        <f t="shared" si="4283"/>
        <v>DD$19</v>
      </c>
      <c r="DE2168" s="190" t="str">
        <f t="shared" si="4283"/>
        <v>DE$19</v>
      </c>
      <c r="DF2168" s="190" t="str">
        <f t="shared" si="4283"/>
        <v>DF$19</v>
      </c>
      <c r="DG2168" s="190" t="str">
        <f t="shared" si="4283"/>
        <v>DG$19</v>
      </c>
      <c r="DH2168" s="190" t="str">
        <f t="shared" si="4283"/>
        <v>DH$19</v>
      </c>
      <c r="DI2168" s="190" t="str">
        <f t="shared" si="4283"/>
        <v>DI$19</v>
      </c>
      <c r="DJ2168" s="190" t="str">
        <f t="shared" si="4283"/>
        <v>DJ$19</v>
      </c>
      <c r="DK2168" s="190" t="str">
        <f t="shared" si="4283"/>
        <v>DK$19</v>
      </c>
      <c r="DL2168" s="190" t="str">
        <f t="shared" si="4283"/>
        <v>DL$19</v>
      </c>
    </row>
    <row r="2169" spans="1:116" x14ac:dyDescent="0.4">
      <c r="A2169" s="31" t="s">
        <v>218</v>
      </c>
      <c r="B2169" s="31" t="s">
        <v>243</v>
      </c>
      <c r="C2169" s="31"/>
      <c r="D2169" t="s">
        <v>426</v>
      </c>
      <c r="E2169" s="8" t="str">
        <f t="shared" ref="E2169:E2195" si="4284">ROW()&amp;" "&amp;D2169</f>
        <v>2169 DAMORT-F</v>
      </c>
      <c r="F2169" t="s">
        <v>349</v>
      </c>
      <c r="G2169" s="70" t="s">
        <v>286</v>
      </c>
      <c r="H2169" s="48"/>
      <c r="I2169" s="297"/>
      <c r="J2169" s="297"/>
      <c r="K2169" s="48"/>
      <c r="L2169" s="48"/>
      <c r="M2169" s="48"/>
      <c r="N2169" s="48"/>
      <c r="O2169" s="48"/>
      <c r="P2169" s="48"/>
      <c r="R2169" s="70"/>
      <c r="S2169" s="298"/>
      <c r="T2169" s="298"/>
      <c r="U2169" s="298"/>
      <c r="V2169" s="298"/>
      <c r="W2169" s="298"/>
      <c r="X2169" s="298"/>
      <c r="Y2169" s="298"/>
      <c r="Z2169" s="298"/>
      <c r="AA2169" s="298"/>
      <c r="AB2169" s="298"/>
      <c r="AC2169" s="298"/>
      <c r="AD2169" s="298"/>
      <c r="AE2169" s="298"/>
      <c r="AF2169" s="298"/>
      <c r="AG2169" s="298"/>
      <c r="AH2169" s="298"/>
      <c r="AI2169" s="298"/>
      <c r="AJ2169" s="298"/>
      <c r="AK2169" s="298"/>
      <c r="AL2169" s="298"/>
      <c r="AM2169" s="298"/>
      <c r="AN2169" s="298"/>
      <c r="AO2169" s="298"/>
      <c r="AP2169" s="298"/>
      <c r="AQ2169" s="298"/>
      <c r="AR2169" s="298"/>
      <c r="AS2169" s="298"/>
      <c r="AT2169" s="298"/>
      <c r="AU2169" s="298"/>
      <c r="AV2169" s="298"/>
      <c r="AW2169" s="298"/>
      <c r="AX2169" s="298"/>
      <c r="AY2169" s="298"/>
      <c r="AZ2169" s="298"/>
      <c r="BA2169" s="298"/>
      <c r="BB2169" s="298"/>
      <c r="BC2169" s="298"/>
      <c r="BD2169" s="298"/>
      <c r="BE2169" s="298"/>
      <c r="BF2169" s="298"/>
      <c r="BG2169" s="298"/>
      <c r="BH2169" s="298"/>
      <c r="BI2169" s="298"/>
      <c r="BJ2169" s="298"/>
      <c r="BK2169" s="298"/>
      <c r="BL2169" s="298"/>
      <c r="BM2169" s="298"/>
      <c r="BN2169" s="298"/>
      <c r="BO2169" s="298"/>
      <c r="BP2169" s="298"/>
      <c r="BQ2169" s="298"/>
      <c r="BR2169" s="298"/>
      <c r="BS2169" s="298"/>
      <c r="BT2169" s="298"/>
      <c r="BU2169" s="298"/>
      <c r="BV2169" s="298"/>
      <c r="BW2169" s="298"/>
      <c r="BX2169" s="298"/>
      <c r="BY2169" s="298"/>
      <c r="BZ2169" s="298"/>
      <c r="CA2169" s="298"/>
      <c r="CB2169" s="298"/>
      <c r="CC2169" s="298"/>
      <c r="CD2169" s="298"/>
      <c r="CE2169" s="298"/>
      <c r="CF2169" s="298"/>
      <c r="CG2169" s="298"/>
      <c r="CH2169" s="298"/>
      <c r="CI2169" s="298"/>
      <c r="CJ2169" s="298"/>
      <c r="CK2169" s="298"/>
      <c r="CL2169" s="298"/>
      <c r="CN2169" s="297"/>
      <c r="CO2169" s="298"/>
      <c r="CP2169" s="298"/>
      <c r="CQ2169" s="298"/>
      <c r="CR2169" s="298"/>
      <c r="CS2169" s="298"/>
      <c r="CT2169" s="298"/>
      <c r="CU2169" s="298"/>
      <c r="CV2169" s="298"/>
      <c r="CW2169" s="298"/>
      <c r="CX2169" s="298"/>
      <c r="CY2169" s="298"/>
      <c r="CZ2169" s="298"/>
      <c r="DA2169" s="298"/>
      <c r="DB2169" s="298"/>
      <c r="DC2169" s="298"/>
      <c r="DD2169" s="298"/>
      <c r="DE2169" s="298"/>
      <c r="DF2169" s="298"/>
      <c r="DG2169" s="298"/>
      <c r="DH2169" s="298"/>
      <c r="DI2169" s="298"/>
      <c r="DJ2169" s="298"/>
      <c r="DK2169" s="298"/>
      <c r="DL2169" s="298"/>
    </row>
    <row r="2170" spans="1:116" x14ac:dyDescent="0.4">
      <c r="B2170" t="str">
        <f>E2170</f>
        <v>2170 DAMORT-F</v>
      </c>
      <c r="D2170" t="s">
        <v>426</v>
      </c>
      <c r="E2170" s="12" t="str">
        <f t="shared" ref="E2170" si="4285">ROW()&amp;" "&amp;D2170</f>
        <v>2170 DAMORT-F</v>
      </c>
      <c r="G2170" s="95" t="str">
        <f>"Assumptions - "&amp;G2169</f>
        <v>Assumptions - Simple amortizing debt:</v>
      </c>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1:116" x14ac:dyDescent="0.4">
      <c r="A2171" s="31"/>
      <c r="B2171" t="str">
        <f>E2171</f>
        <v>2171 DAMORT-F</v>
      </c>
      <c r="D2171" t="s">
        <v>426</v>
      </c>
      <c r="E2171" s="12" t="str">
        <f t="shared" si="4284"/>
        <v>2171 DAMORT-F</v>
      </c>
      <c r="F2171" s="31"/>
      <c r="G2171" s="159" t="s">
        <v>287</v>
      </c>
      <c r="H2171" s="57">
        <v>36</v>
      </c>
      <c r="I2171" s="31"/>
      <c r="J2171" s="31"/>
      <c r="K2171" s="31"/>
      <c r="L2171" s="31"/>
      <c r="M2171" s="31"/>
      <c r="N2171" s="31"/>
      <c r="O2171" s="31"/>
      <c r="P2171" s="31"/>
      <c r="R2171" s="31"/>
      <c r="S2171" s="73"/>
      <c r="T2171" s="73"/>
      <c r="U2171" s="73"/>
      <c r="V2171" s="73"/>
      <c r="W2171" s="73"/>
      <c r="X2171" s="73"/>
      <c r="Y2171" s="73"/>
      <c r="Z2171" s="73"/>
      <c r="AA2171" s="73"/>
      <c r="AB2171" s="73"/>
      <c r="AC2171" s="73"/>
      <c r="AD2171" s="73"/>
      <c r="AE2171" s="73"/>
      <c r="AF2171" s="73"/>
      <c r="AG2171" s="73"/>
      <c r="AH2171" s="73"/>
      <c r="AI2171" s="73"/>
      <c r="AJ2171" s="73"/>
      <c r="AK2171" s="73"/>
      <c r="AL2171" s="73"/>
      <c r="AM2171" s="73"/>
      <c r="AN2171" s="73"/>
      <c r="AO2171" s="73"/>
      <c r="AP2171" s="73"/>
      <c r="AQ2171" s="73"/>
      <c r="AR2171" s="73"/>
      <c r="AS2171" s="73"/>
      <c r="AT2171" s="73"/>
      <c r="AU2171" s="73"/>
      <c r="AV2171" s="73"/>
      <c r="AW2171" s="73"/>
      <c r="AX2171" s="73"/>
      <c r="AY2171" s="73"/>
      <c r="AZ2171" s="73"/>
      <c r="BA2171" s="73"/>
      <c r="BB2171" s="73"/>
      <c r="BC2171" s="73"/>
      <c r="BD2171" s="73"/>
      <c r="BE2171" s="73"/>
      <c r="BF2171" s="73"/>
      <c r="BG2171" s="73"/>
      <c r="BH2171" s="73"/>
      <c r="BI2171" s="73"/>
      <c r="BJ2171" s="73"/>
      <c r="BK2171" s="73"/>
      <c r="BL2171" s="73"/>
      <c r="BM2171" s="73"/>
      <c r="BN2171" s="73"/>
      <c r="BO2171" s="73"/>
      <c r="BP2171" s="73"/>
      <c r="BQ2171" s="73"/>
      <c r="BR2171" s="73"/>
      <c r="BS2171" s="73"/>
      <c r="BT2171" s="73"/>
      <c r="BU2171" s="73"/>
      <c r="BV2171" s="73"/>
      <c r="BW2171" s="73"/>
      <c r="BX2171" s="73"/>
      <c r="BY2171" s="73"/>
      <c r="BZ2171" s="73"/>
      <c r="CA2171" s="73"/>
      <c r="CB2171" s="73"/>
      <c r="CC2171" s="73"/>
      <c r="CD2171" s="73"/>
      <c r="CE2171" s="73"/>
      <c r="CF2171" s="73"/>
      <c r="CG2171" s="73"/>
      <c r="CH2171" s="73"/>
      <c r="CI2171" s="73"/>
      <c r="CJ2171" s="73"/>
      <c r="CK2171" s="73"/>
      <c r="CL2171" s="73"/>
      <c r="CN2171" s="31"/>
      <c r="CO2171" s="73"/>
      <c r="CP2171" s="73"/>
      <c r="CQ2171" s="73"/>
      <c r="CR2171" s="73"/>
      <c r="CS2171" s="73"/>
      <c r="CT2171" s="73"/>
      <c r="CU2171" s="73"/>
      <c r="CV2171" s="73"/>
      <c r="CW2171" s="73"/>
      <c r="CX2171" s="73"/>
      <c r="CY2171" s="73"/>
      <c r="CZ2171" s="73"/>
      <c r="DA2171" s="73"/>
      <c r="DB2171" s="73"/>
      <c r="DC2171" s="73"/>
      <c r="DD2171" s="73"/>
      <c r="DE2171" s="73"/>
      <c r="DF2171" s="73"/>
      <c r="DG2171" s="73"/>
      <c r="DH2171" s="73"/>
      <c r="DI2171" s="73"/>
      <c r="DJ2171" s="73"/>
      <c r="DK2171" s="73"/>
      <c r="DL2171" s="73"/>
    </row>
    <row r="2172" spans="1:116" x14ac:dyDescent="0.4">
      <c r="A2172" s="31"/>
      <c r="B2172" t="str">
        <f>E2172</f>
        <v>2172 DAMORT-F</v>
      </c>
      <c r="D2172" t="s">
        <v>426</v>
      </c>
      <c r="E2172" s="12" t="str">
        <f t="shared" si="4284"/>
        <v>2172 DAMORT-F</v>
      </c>
      <c r="F2172" s="31"/>
      <c r="G2172" s="159" t="s">
        <v>288</v>
      </c>
      <c r="H2172" s="59">
        <v>0.1</v>
      </c>
      <c r="I2172" s="31"/>
      <c r="J2172" s="31"/>
      <c r="K2172" s="31"/>
      <c r="L2172" s="31"/>
      <c r="M2172" s="31"/>
      <c r="N2172" s="31"/>
      <c r="O2172" s="31"/>
      <c r="P2172" s="31"/>
      <c r="R2172" s="31"/>
      <c r="S2172" s="73"/>
      <c r="T2172" s="73"/>
      <c r="U2172" s="73"/>
      <c r="V2172" s="73"/>
      <c r="W2172" s="73"/>
      <c r="X2172" s="73"/>
      <c r="Y2172" s="73"/>
      <c r="Z2172" s="73"/>
      <c r="AA2172" s="73"/>
      <c r="AB2172" s="73"/>
      <c r="AC2172" s="73"/>
      <c r="AD2172" s="73"/>
      <c r="AE2172" s="73"/>
      <c r="AF2172" s="73"/>
      <c r="AG2172" s="73"/>
      <c r="AH2172" s="73"/>
      <c r="AI2172" s="73"/>
      <c r="AJ2172" s="73"/>
      <c r="AK2172" s="73"/>
      <c r="AL2172" s="73"/>
      <c r="AM2172" s="73"/>
      <c r="AN2172" s="73"/>
      <c r="AO2172" s="73"/>
      <c r="AP2172" s="73"/>
      <c r="AQ2172" s="73"/>
      <c r="AR2172" s="73"/>
      <c r="AS2172" s="73"/>
      <c r="AT2172" s="73"/>
      <c r="AU2172" s="73"/>
      <c r="AV2172" s="73"/>
      <c r="AW2172" s="73"/>
      <c r="AX2172" s="73"/>
      <c r="AY2172" s="73"/>
      <c r="AZ2172" s="73"/>
      <c r="BA2172" s="73"/>
      <c r="BB2172" s="73"/>
      <c r="BC2172" s="73"/>
      <c r="BD2172" s="73"/>
      <c r="BE2172" s="73"/>
      <c r="BF2172" s="73"/>
      <c r="BG2172" s="73"/>
      <c r="BH2172" s="73"/>
      <c r="BI2172" s="73"/>
      <c r="BJ2172" s="73"/>
      <c r="BK2172" s="73"/>
      <c r="BL2172" s="73"/>
      <c r="BM2172" s="73"/>
      <c r="BN2172" s="73"/>
      <c r="BO2172" s="73"/>
      <c r="BP2172" s="73"/>
      <c r="BQ2172" s="73"/>
      <c r="BR2172" s="73"/>
      <c r="BS2172" s="73"/>
      <c r="BT2172" s="73"/>
      <c r="BU2172" s="73"/>
      <c r="BV2172" s="73"/>
      <c r="BW2172" s="73"/>
      <c r="BX2172" s="73"/>
      <c r="BY2172" s="73"/>
      <c r="BZ2172" s="73"/>
      <c r="CA2172" s="73"/>
      <c r="CB2172" s="73"/>
      <c r="CC2172" s="73"/>
      <c r="CD2172" s="73"/>
      <c r="CE2172" s="73"/>
      <c r="CF2172" s="73"/>
      <c r="CG2172" s="73"/>
      <c r="CH2172" s="73"/>
      <c r="CI2172" s="73"/>
      <c r="CJ2172" s="73"/>
      <c r="CK2172" s="73"/>
      <c r="CL2172" s="73"/>
      <c r="CN2172" s="31"/>
      <c r="CO2172" s="73"/>
      <c r="CP2172" s="73"/>
      <c r="CQ2172" s="73"/>
      <c r="CR2172" s="73"/>
      <c r="CS2172" s="73"/>
      <c r="CT2172" s="73"/>
      <c r="CU2172" s="73"/>
      <c r="CV2172" s="73"/>
      <c r="CW2172" s="73"/>
      <c r="CX2172" s="73"/>
      <c r="CY2172" s="73"/>
      <c r="CZ2172" s="73"/>
      <c r="DA2172" s="73"/>
      <c r="DB2172" s="73"/>
      <c r="DC2172" s="73"/>
      <c r="DD2172" s="73"/>
      <c r="DE2172" s="73"/>
      <c r="DF2172" s="73"/>
      <c r="DG2172" s="73"/>
      <c r="DH2172" s="73"/>
      <c r="DI2172" s="73"/>
      <c r="DJ2172" s="73"/>
      <c r="DK2172" s="73"/>
      <c r="DL2172" s="73"/>
    </row>
    <row r="2173" spans="1:116" x14ac:dyDescent="0.4">
      <c r="A2173" s="31"/>
      <c r="B2173" t="str">
        <f>E2173</f>
        <v>2173 DAMORT-F</v>
      </c>
      <c r="D2173" t="s">
        <v>426</v>
      </c>
      <c r="E2173" s="12" t="str">
        <f t="shared" si="4284"/>
        <v>2173 DAMORT-F</v>
      </c>
      <c r="F2173" s="31"/>
      <c r="G2173" s="160" t="s">
        <v>289</v>
      </c>
      <c r="H2173" s="91">
        <v>1000</v>
      </c>
      <c r="I2173" s="31"/>
      <c r="J2173" s="31"/>
      <c r="K2173" s="31"/>
      <c r="L2173" s="31"/>
      <c r="M2173" s="31"/>
      <c r="N2173" s="31"/>
      <c r="O2173" s="31"/>
      <c r="P2173" s="31"/>
      <c r="R2173" s="31"/>
      <c r="S2173" s="73"/>
      <c r="T2173" s="73"/>
      <c r="U2173" s="73"/>
      <c r="V2173" s="73"/>
      <c r="W2173" s="73"/>
      <c r="X2173" s="73"/>
      <c r="Y2173" s="73"/>
      <c r="Z2173" s="73"/>
      <c r="AA2173" s="73"/>
      <c r="AB2173" s="73"/>
      <c r="AC2173" s="73"/>
      <c r="AD2173" s="73"/>
      <c r="AE2173" s="73"/>
      <c r="AF2173" s="73"/>
      <c r="AG2173" s="73"/>
      <c r="AH2173" s="73"/>
      <c r="AI2173" s="73"/>
      <c r="AJ2173" s="73"/>
      <c r="AK2173" s="73"/>
      <c r="AL2173" s="73"/>
      <c r="AM2173" s="73"/>
      <c r="AN2173" s="73"/>
      <c r="AO2173" s="73"/>
      <c r="AP2173" s="73"/>
      <c r="AQ2173" s="73"/>
      <c r="AR2173" s="73"/>
      <c r="AS2173" s="73"/>
      <c r="AT2173" s="73"/>
      <c r="AU2173" s="73"/>
      <c r="AV2173" s="73"/>
      <c r="AW2173" s="73"/>
      <c r="AX2173" s="73"/>
      <c r="AY2173" s="73"/>
      <c r="AZ2173" s="73"/>
      <c r="BA2173" s="73"/>
      <c r="BB2173" s="73"/>
      <c r="BC2173" s="73"/>
      <c r="BD2173" s="73"/>
      <c r="BE2173" s="73"/>
      <c r="BF2173" s="73"/>
      <c r="BG2173" s="73"/>
      <c r="BH2173" s="73"/>
      <c r="BI2173" s="73"/>
      <c r="BJ2173" s="73"/>
      <c r="BK2173" s="73"/>
      <c r="BL2173" s="73"/>
      <c r="BM2173" s="73"/>
      <c r="BN2173" s="73"/>
      <c r="BO2173" s="73"/>
      <c r="BP2173" s="73"/>
      <c r="BQ2173" s="73"/>
      <c r="BR2173" s="73"/>
      <c r="BS2173" s="73"/>
      <c r="BT2173" s="73"/>
      <c r="BU2173" s="73"/>
      <c r="BV2173" s="73"/>
      <c r="BW2173" s="73"/>
      <c r="BX2173" s="73"/>
      <c r="BY2173" s="73"/>
      <c r="BZ2173" s="73"/>
      <c r="CA2173" s="73"/>
      <c r="CB2173" s="73"/>
      <c r="CC2173" s="73"/>
      <c r="CD2173" s="73"/>
      <c r="CE2173" s="73"/>
      <c r="CF2173" s="73"/>
      <c r="CG2173" s="73"/>
      <c r="CH2173" s="73"/>
      <c r="CI2173" s="73"/>
      <c r="CJ2173" s="73"/>
      <c r="CK2173" s="73"/>
      <c r="CL2173" s="73"/>
      <c r="CN2173" s="31"/>
      <c r="CO2173" s="73"/>
      <c r="CP2173" s="73"/>
      <c r="CQ2173" s="73"/>
      <c r="CR2173" s="73"/>
      <c r="CS2173" s="73"/>
      <c r="CT2173" s="73"/>
      <c r="CU2173" s="73"/>
      <c r="CV2173" s="73"/>
      <c r="CW2173" s="73"/>
      <c r="CX2173" s="73"/>
      <c r="CY2173" s="73"/>
      <c r="CZ2173" s="73"/>
      <c r="DA2173" s="73"/>
      <c r="DB2173" s="73"/>
      <c r="DC2173" s="73"/>
      <c r="DD2173" s="73"/>
      <c r="DE2173" s="73"/>
      <c r="DF2173" s="73"/>
      <c r="DG2173" s="73"/>
      <c r="DH2173" s="73"/>
      <c r="DI2173" s="73"/>
      <c r="DJ2173" s="73"/>
      <c r="DK2173" s="73"/>
      <c r="DL2173" s="73"/>
    </row>
    <row r="2174" spans="1:116" x14ac:dyDescent="0.4">
      <c r="A2174" s="31"/>
      <c r="B2174" s="31"/>
      <c r="C2174" s="31"/>
      <c r="D2174" t="s">
        <v>426</v>
      </c>
      <c r="E2174" s="12" t="str">
        <f t="shared" si="4284"/>
        <v>2174 DAMORT-F</v>
      </c>
      <c r="F2174" s="31"/>
      <c r="G2174" s="127"/>
      <c r="H2174" s="31"/>
      <c r="I2174" s="31"/>
      <c r="J2174" s="31"/>
      <c r="K2174" s="31"/>
      <c r="L2174" s="31"/>
      <c r="M2174" s="31"/>
      <c r="N2174" s="31"/>
      <c r="O2174" s="31"/>
      <c r="P2174" s="31"/>
      <c r="R2174" s="31"/>
      <c r="S2174" s="73"/>
      <c r="T2174" s="73"/>
      <c r="U2174" s="73"/>
      <c r="V2174" s="73"/>
      <c r="W2174" s="73"/>
      <c r="X2174" s="73"/>
      <c r="Y2174" s="73"/>
      <c r="Z2174" s="73"/>
      <c r="AA2174" s="73"/>
      <c r="AB2174" s="73"/>
      <c r="AC2174" s="73"/>
      <c r="AD2174" s="73"/>
      <c r="AE2174" s="73"/>
      <c r="AF2174" s="73"/>
      <c r="AG2174" s="73"/>
      <c r="AH2174" s="73"/>
      <c r="AI2174" s="73"/>
      <c r="AJ2174" s="73"/>
      <c r="AK2174" s="73"/>
      <c r="AL2174" s="73"/>
      <c r="AM2174" s="73"/>
      <c r="AN2174" s="73"/>
      <c r="AO2174" s="73"/>
      <c r="AP2174" s="73"/>
      <c r="AQ2174" s="73"/>
      <c r="AR2174" s="73"/>
      <c r="AS2174" s="73"/>
      <c r="AT2174" s="73"/>
      <c r="AU2174" s="73"/>
      <c r="AV2174" s="73"/>
      <c r="AW2174" s="73"/>
      <c r="AX2174" s="73"/>
      <c r="AY2174" s="73"/>
      <c r="AZ2174" s="73"/>
      <c r="BA2174" s="73"/>
      <c r="BB2174" s="73"/>
      <c r="BC2174" s="73"/>
      <c r="BD2174" s="73"/>
      <c r="BE2174" s="73"/>
      <c r="BF2174" s="73"/>
      <c r="BG2174" s="73"/>
      <c r="BH2174" s="73"/>
      <c r="BI2174" s="73"/>
      <c r="BJ2174" s="73"/>
      <c r="BK2174" s="73"/>
      <c r="BL2174" s="73"/>
      <c r="BM2174" s="73"/>
      <c r="BN2174" s="73"/>
      <c r="BO2174" s="73"/>
      <c r="BP2174" s="73"/>
      <c r="BQ2174" s="73"/>
      <c r="BR2174" s="73"/>
      <c r="BS2174" s="73"/>
      <c r="BT2174" s="73"/>
      <c r="BU2174" s="73"/>
      <c r="BV2174" s="73"/>
      <c r="BW2174" s="73"/>
      <c r="BX2174" s="73"/>
      <c r="BY2174" s="73"/>
      <c r="BZ2174" s="73"/>
      <c r="CA2174" s="73"/>
      <c r="CB2174" s="73"/>
      <c r="CC2174" s="73"/>
      <c r="CD2174" s="73"/>
      <c r="CE2174" s="73"/>
      <c r="CF2174" s="73"/>
      <c r="CG2174" s="73"/>
      <c r="CH2174" s="73"/>
      <c r="CI2174" s="73"/>
      <c r="CJ2174" s="73"/>
      <c r="CK2174" s="73"/>
      <c r="CL2174" s="73"/>
      <c r="CN2174" s="31"/>
      <c r="CO2174" s="73"/>
      <c r="CP2174" s="73"/>
      <c r="CQ2174" s="73"/>
      <c r="CR2174" s="73"/>
      <c r="CS2174" s="73"/>
      <c r="CT2174" s="73"/>
      <c r="CU2174" s="73"/>
      <c r="CV2174" s="73"/>
      <c r="CW2174" s="73"/>
      <c r="CX2174" s="73"/>
      <c r="CY2174" s="73"/>
      <c r="CZ2174" s="73"/>
      <c r="DA2174" s="73"/>
      <c r="DB2174" s="73"/>
      <c r="DC2174" s="73"/>
      <c r="DD2174" s="73"/>
      <c r="DE2174" s="73"/>
      <c r="DF2174" s="73"/>
      <c r="DG2174" s="73"/>
      <c r="DH2174" s="73"/>
      <c r="DI2174" s="73"/>
      <c r="DJ2174" s="73"/>
      <c r="DK2174" s="73"/>
      <c r="DL2174" s="73"/>
    </row>
    <row r="2175" spans="1:116" x14ac:dyDescent="0.4">
      <c r="D2175" t="s">
        <v>426</v>
      </c>
      <c r="E2175" t="str">
        <f t="shared" si="4284"/>
        <v>2175 DAMORT-F</v>
      </c>
      <c r="F2175" s="292"/>
      <c r="G2175" s="95" t="s">
        <v>290</v>
      </c>
      <c r="R2175" s="92"/>
      <c r="S2175" s="154"/>
      <c r="T2175" s="154"/>
      <c r="U2175" s="154"/>
      <c r="V2175" s="154"/>
      <c r="W2175" s="154"/>
      <c r="X2175" s="154"/>
      <c r="Y2175" s="154"/>
      <c r="Z2175" s="154"/>
      <c r="AA2175" s="154"/>
      <c r="AB2175" s="154"/>
      <c r="AC2175" s="154"/>
      <c r="AD2175" s="154"/>
      <c r="AE2175" s="154"/>
      <c r="AF2175" s="154"/>
      <c r="AG2175" s="154"/>
      <c r="AH2175" s="154"/>
      <c r="AI2175" s="154"/>
      <c r="AJ2175" s="154"/>
      <c r="AK2175" s="154"/>
      <c r="AL2175" s="154"/>
      <c r="AM2175" s="154"/>
      <c r="AN2175" s="154"/>
      <c r="AO2175" s="154"/>
      <c r="AP2175" s="154"/>
      <c r="AQ2175" s="154"/>
      <c r="AR2175" s="154"/>
      <c r="AS2175" s="154"/>
      <c r="AT2175" s="154"/>
      <c r="AU2175" s="154"/>
      <c r="AV2175" s="154"/>
      <c r="AW2175" s="154"/>
      <c r="AX2175" s="154"/>
      <c r="AY2175" s="154"/>
      <c r="AZ2175" s="154"/>
      <c r="BA2175" s="154"/>
      <c r="BB2175" s="154"/>
      <c r="BC2175" s="154"/>
      <c r="BD2175" s="154"/>
      <c r="BE2175" s="154"/>
      <c r="BF2175" s="154"/>
      <c r="BG2175" s="154"/>
      <c r="BH2175" s="154"/>
      <c r="BI2175" s="154"/>
      <c r="BJ2175" s="154"/>
      <c r="BK2175" s="154"/>
      <c r="BL2175" s="154"/>
      <c r="BM2175" s="154"/>
      <c r="BN2175" s="154"/>
      <c r="BO2175" s="154"/>
      <c r="BP2175" s="154"/>
      <c r="BQ2175" s="154"/>
      <c r="BR2175" s="154"/>
      <c r="BS2175" s="154"/>
      <c r="BT2175" s="154"/>
      <c r="BU2175" s="154"/>
      <c r="BV2175" s="154"/>
      <c r="BW2175" s="154"/>
      <c r="BX2175" s="154"/>
      <c r="BY2175" s="154"/>
      <c r="BZ2175" s="154"/>
      <c r="CA2175" s="154"/>
      <c r="CB2175" s="154"/>
      <c r="CC2175" s="154"/>
      <c r="CD2175" s="154"/>
      <c r="CE2175" s="154"/>
      <c r="CF2175" s="154"/>
      <c r="CG2175" s="154"/>
      <c r="CH2175" s="154"/>
      <c r="CI2175" s="154"/>
      <c r="CJ2175" s="154"/>
      <c r="CK2175" s="154"/>
      <c r="CL2175" s="154"/>
      <c r="CO2175" s="154"/>
      <c r="CP2175" s="154"/>
      <c r="CQ2175" s="154"/>
      <c r="CR2175" s="154"/>
      <c r="CS2175" s="154"/>
      <c r="CT2175" s="154"/>
      <c r="CU2175" s="154"/>
      <c r="CV2175" s="154"/>
      <c r="CW2175" s="154"/>
      <c r="CX2175" s="154"/>
      <c r="CY2175" s="154"/>
      <c r="CZ2175" s="154"/>
      <c r="DA2175" s="154"/>
      <c r="DB2175" s="154"/>
      <c r="DC2175" s="154"/>
      <c r="DD2175" s="154"/>
      <c r="DE2175" s="154"/>
      <c r="DF2175" s="154"/>
      <c r="DG2175" s="154"/>
      <c r="DH2175" s="154"/>
      <c r="DI2175" s="154"/>
      <c r="DJ2175" s="154"/>
      <c r="DK2175" s="154"/>
      <c r="DL2175" s="154"/>
    </row>
    <row r="2176" spans="1:116" x14ac:dyDescent="0.4">
      <c r="D2176" t="s">
        <v>426</v>
      </c>
      <c r="E2176" t="str">
        <f t="shared" si="4284"/>
        <v>2176 DAMORT-F</v>
      </c>
      <c r="F2176" s="292"/>
      <c r="G2176" s="158" t="s">
        <v>289</v>
      </c>
      <c r="K2176" s="24">
        <f>H2173</f>
        <v>1000</v>
      </c>
      <c r="L2176" s="24">
        <f>SUMIF($4:$4,L$2,2174:2174)</f>
        <v>0</v>
      </c>
      <c r="M2176" s="24">
        <f>SUMIF($4:$4,M$2,2174:2174)</f>
        <v>0</v>
      </c>
      <c r="N2176" s="24">
        <f>SUMIF($4:$4,N$2,2174:2174)</f>
        <v>0</v>
      </c>
      <c r="O2176" s="24">
        <f>SUMIF($4:$4,O$2,2174:2174)</f>
        <v>0</v>
      </c>
      <c r="P2176" s="24">
        <f>SUMIF($4:$4,P$2,2174:2174)</f>
        <v>0</v>
      </c>
      <c r="R2176"/>
      <c r="S2176" s="80">
        <f>H2173</f>
        <v>1000</v>
      </c>
      <c r="T2176" s="62">
        <f t="shared" ref="T2176:AY2176" si="4286">S2180</f>
        <v>1789.4546012557425</v>
      </c>
      <c r="U2176" s="62">
        <f t="shared" si="4286"/>
        <v>2558.5986681937516</v>
      </c>
      <c r="V2176" s="62">
        <f t="shared" si="4286"/>
        <v>3307.2629463613794</v>
      </c>
      <c r="W2176" s="62">
        <f t="shared" si="4286"/>
        <v>4025.5161093908109</v>
      </c>
      <c r="X2176" s="62">
        <f t="shared" si="4286"/>
        <v>4732.9487261172899</v>
      </c>
      <c r="Y2176" s="62">
        <f t="shared" si="4286"/>
        <v>5419.3872919882915</v>
      </c>
      <c r="Z2176" s="62">
        <f t="shared" si="4286"/>
        <v>6084.6568565800208</v>
      </c>
      <c r="AA2176" s="62">
        <f t="shared" si="4286"/>
        <v>6728.5810115484828</v>
      </c>
      <c r="AB2176" s="62">
        <f t="shared" si="4286"/>
        <v>7350.981878480151</v>
      </c>
      <c r="AC2176" s="62">
        <f t="shared" si="4286"/>
        <v>7951.6800966413848</v>
      </c>
      <c r="AD2176" s="62">
        <f t="shared" si="4286"/>
        <v>8530.4948106257652</v>
      </c>
      <c r="AE2176" s="62">
        <f t="shared" si="4286"/>
        <v>9087.2436578984834</v>
      </c>
      <c r="AF2176" s="62">
        <f t="shared" si="4286"/>
        <v>8808.3543011206966</v>
      </c>
      <c r="AG2176" s="62">
        <f t="shared" si="4286"/>
        <v>8527.1408663697621</v>
      </c>
      <c r="AH2176" s="62">
        <f t="shared" si="4286"/>
        <v>8243.5839863292367</v>
      </c>
      <c r="AI2176" s="62">
        <f t="shared" si="4286"/>
        <v>7957.6641322883734</v>
      </c>
      <c r="AJ2176" s="62">
        <f t="shared" si="4286"/>
        <v>7669.3616127971691</v>
      </c>
      <c r="AK2176" s="62">
        <f t="shared" si="4286"/>
        <v>7378.6565723102049</v>
      </c>
      <c r="AL2176" s="62">
        <f t="shared" si="4286"/>
        <v>7085.5289898191822</v>
      </c>
      <c r="AM2176" s="62">
        <f t="shared" si="4286"/>
        <v>6789.9586774740683</v>
      </c>
      <c r="AN2176" s="62">
        <f t="shared" si="4286"/>
        <v>6491.9252791927447</v>
      </c>
      <c r="AO2176" s="62">
        <f t="shared" si="4286"/>
        <v>6191.4082692590764</v>
      </c>
      <c r="AP2176" s="62">
        <f t="shared" si="4286"/>
        <v>5888.3869509092947</v>
      </c>
      <c r="AQ2176" s="62">
        <f t="shared" si="4286"/>
        <v>5582.8404549065981</v>
      </c>
      <c r="AR2176" s="62">
        <f t="shared" si="4286"/>
        <v>5274.7477381038789</v>
      </c>
      <c r="AS2176" s="62">
        <f t="shared" si="4286"/>
        <v>4964.0875819944704</v>
      </c>
      <c r="AT2176" s="62">
        <f t="shared" si="4286"/>
        <v>4650.8385912508165</v>
      </c>
      <c r="AU2176" s="62">
        <f t="shared" si="4286"/>
        <v>4334.9791922509658</v>
      </c>
      <c r="AV2176" s="62">
        <f t="shared" si="4286"/>
        <v>4016.4876315927831</v>
      </c>
      <c r="AW2176" s="62">
        <f t="shared" si="4286"/>
        <v>3695.3419745957822</v>
      </c>
      <c r="AX2176" s="62">
        <f t="shared" si="4286"/>
        <v>3371.5201037904731</v>
      </c>
      <c r="AY2176" s="62">
        <f t="shared" si="4286"/>
        <v>3044.9997173951197</v>
      </c>
      <c r="AZ2176" s="62">
        <f t="shared" ref="AZ2176:CE2176" si="4287">AY2180</f>
        <v>2715.7583277798049</v>
      </c>
      <c r="BA2176" s="62">
        <f t="shared" si="4287"/>
        <v>2383.7732599176957</v>
      </c>
      <c r="BB2176" s="62">
        <f t="shared" si="4287"/>
        <v>2049.0216498234022</v>
      </c>
      <c r="BC2176" s="62">
        <f t="shared" si="4287"/>
        <v>1711.480442978323</v>
      </c>
      <c r="BD2176" s="62">
        <f t="shared" si="4287"/>
        <v>1430.2829025982371</v>
      </c>
      <c r="BE2176" s="62">
        <f t="shared" si="4287"/>
        <v>1173.6313720431817</v>
      </c>
      <c r="BF2176" s="62">
        <f t="shared" si="4287"/>
        <v>941.730401395032</v>
      </c>
      <c r="BG2176" s="62">
        <f t="shared" si="4287"/>
        <v>734.4635734477406</v>
      </c>
      <c r="BH2176" s="62">
        <f t="shared" si="4287"/>
        <v>552.358844595753</v>
      </c>
      <c r="BI2176" s="62">
        <f t="shared" si="4287"/>
        <v>395.62589899819682</v>
      </c>
      <c r="BJ2176" s="62">
        <f t="shared" si="4287"/>
        <v>264.47616818219228</v>
      </c>
      <c r="BK2176" s="62">
        <f t="shared" si="4287"/>
        <v>159.12284560425226</v>
      </c>
      <c r="BL2176" s="62">
        <f t="shared" si="4287"/>
        <v>79.780901333027316</v>
      </c>
      <c r="BM2176" s="62">
        <f t="shared" si="4287"/>
        <v>26.667096854406736</v>
      </c>
      <c r="BN2176" s="62">
        <f t="shared" si="4287"/>
        <v>-4.4444448121794267E-12</v>
      </c>
      <c r="BO2176" s="62">
        <f t="shared" si="4287"/>
        <v>-4.4814818522809217E-12</v>
      </c>
      <c r="BP2176" s="62">
        <f t="shared" si="4287"/>
        <v>-4.5188275343832624E-12</v>
      </c>
      <c r="BQ2176" s="62">
        <f t="shared" si="4287"/>
        <v>-4.5564844305031233E-12</v>
      </c>
      <c r="BR2176" s="62">
        <f t="shared" si="4287"/>
        <v>-4.5944551340906497E-12</v>
      </c>
      <c r="BS2176" s="62">
        <f t="shared" si="4287"/>
        <v>-4.632742260208072E-12</v>
      </c>
      <c r="BT2176" s="62">
        <f t="shared" si="4287"/>
        <v>-4.6713484457098057E-12</v>
      </c>
      <c r="BU2176" s="62">
        <f t="shared" si="4287"/>
        <v>-4.710276349424054E-12</v>
      </c>
      <c r="BV2176" s="62">
        <f t="shared" si="4287"/>
        <v>-4.7495286523359208E-12</v>
      </c>
      <c r="BW2176" s="62">
        <f t="shared" si="4287"/>
        <v>-4.7891080577720534E-12</v>
      </c>
      <c r="BX2176" s="62">
        <f t="shared" si="4287"/>
        <v>-4.8290172915868203E-12</v>
      </c>
      <c r="BY2176" s="62">
        <f t="shared" si="4287"/>
        <v>-4.869259102350044E-12</v>
      </c>
      <c r="BZ2176" s="62">
        <f t="shared" si="4287"/>
        <v>-4.9098362615362945E-12</v>
      </c>
      <c r="CA2176" s="62">
        <f t="shared" si="4287"/>
        <v>-4.9507515637157634E-12</v>
      </c>
      <c r="CB2176" s="62">
        <f t="shared" si="4287"/>
        <v>-4.9920078267467278E-12</v>
      </c>
      <c r="CC2176" s="62">
        <f t="shared" si="4287"/>
        <v>-5.0336078919696171E-12</v>
      </c>
      <c r="CD2176" s="62">
        <f t="shared" si="4287"/>
        <v>-5.0755546244026976E-12</v>
      </c>
      <c r="CE2176" s="62">
        <f t="shared" si="4287"/>
        <v>-5.117850912939387E-12</v>
      </c>
      <c r="CF2176" s="62">
        <f t="shared" ref="CF2176:CL2176" si="4288">CE2180</f>
        <v>-5.1604996705472156E-12</v>
      </c>
      <c r="CG2176" s="62">
        <f t="shared" si="4288"/>
        <v>-5.203503834468442E-12</v>
      </c>
      <c r="CH2176" s="62">
        <f t="shared" si="4288"/>
        <v>-5.2468663664223456E-12</v>
      </c>
      <c r="CI2176" s="62">
        <f t="shared" si="4288"/>
        <v>-5.2905902528091984E-12</v>
      </c>
      <c r="CJ2176" s="62">
        <f t="shared" si="4288"/>
        <v>-5.334678504915942E-12</v>
      </c>
      <c r="CK2176" s="62">
        <f t="shared" si="4288"/>
        <v>-5.3791341591235747E-12</v>
      </c>
      <c r="CL2176" s="62">
        <f t="shared" si="4288"/>
        <v>-5.4239602771162713E-12</v>
      </c>
      <c r="CO2176" s="62">
        <f t="shared" ref="CO2176:DK2176" si="4289">CN2180</f>
        <v>0</v>
      </c>
      <c r="CP2176" s="62">
        <f t="shared" si="4289"/>
        <v>0</v>
      </c>
      <c r="CQ2176" s="62">
        <f t="shared" si="4289"/>
        <v>0</v>
      </c>
      <c r="CR2176" s="62">
        <f t="shared" si="4289"/>
        <v>0</v>
      </c>
      <c r="CS2176" s="62">
        <f t="shared" si="4289"/>
        <v>0</v>
      </c>
      <c r="CT2176" s="62">
        <f t="shared" si="4289"/>
        <v>0</v>
      </c>
      <c r="CU2176" s="62">
        <f t="shared" si="4289"/>
        <v>0</v>
      </c>
      <c r="CV2176" s="62">
        <f t="shared" si="4289"/>
        <v>0</v>
      </c>
      <c r="CW2176" s="62">
        <f t="shared" si="4289"/>
        <v>0</v>
      </c>
      <c r="CX2176" s="62">
        <f t="shared" si="4289"/>
        <v>0</v>
      </c>
      <c r="CY2176" s="62">
        <f t="shared" si="4289"/>
        <v>0</v>
      </c>
      <c r="CZ2176" s="62">
        <f t="shared" si="4289"/>
        <v>0</v>
      </c>
      <c r="DA2176" s="62">
        <f t="shared" si="4289"/>
        <v>0</v>
      </c>
      <c r="DB2176" s="62">
        <f t="shared" si="4289"/>
        <v>0</v>
      </c>
      <c r="DC2176" s="62">
        <f t="shared" si="4289"/>
        <v>0</v>
      </c>
      <c r="DD2176" s="62">
        <f t="shared" si="4289"/>
        <v>0</v>
      </c>
      <c r="DE2176" s="62">
        <f t="shared" si="4289"/>
        <v>0</v>
      </c>
      <c r="DF2176" s="62">
        <f t="shared" si="4289"/>
        <v>0</v>
      </c>
      <c r="DG2176" s="62">
        <f t="shared" si="4289"/>
        <v>0</v>
      </c>
      <c r="DH2176" s="62">
        <f t="shared" si="4289"/>
        <v>0</v>
      </c>
      <c r="DI2176" s="62">
        <f t="shared" si="4289"/>
        <v>0</v>
      </c>
      <c r="DJ2176" s="62">
        <f t="shared" si="4289"/>
        <v>0</v>
      </c>
      <c r="DK2176" s="62">
        <f t="shared" si="4289"/>
        <v>0</v>
      </c>
      <c r="DL2176" s="62">
        <f t="shared" ref="DL2176" si="4290">DK2180</f>
        <v>0</v>
      </c>
    </row>
    <row r="2177" spans="1:116" x14ac:dyDescent="0.4">
      <c r="B2177" t="str">
        <f>E2177</f>
        <v>2177 DAMORT-F</v>
      </c>
      <c r="C2177" t="s">
        <v>236</v>
      </c>
      <c r="D2177" t="s">
        <v>426</v>
      </c>
      <c r="E2177" t="str">
        <f t="shared" si="4284"/>
        <v>2177 DAMORT-F</v>
      </c>
      <c r="G2177" s="158" t="str">
        <f>"New borrowing - "&amp;SUBSTITUTE(G2169,":","")</f>
        <v>New borrowing - Simple amortizing debt</v>
      </c>
      <c r="K2177" s="23">
        <v>10000</v>
      </c>
      <c r="L2177" s="23">
        <v>0</v>
      </c>
      <c r="M2177" s="23">
        <v>0</v>
      </c>
      <c r="N2177" s="23">
        <v>0</v>
      </c>
      <c r="O2177" s="23">
        <v>0</v>
      </c>
      <c r="P2177" s="23">
        <v>0</v>
      </c>
      <c r="R2177"/>
      <c r="S2177" s="147" cm="1">
        <f t="array" ref="S2177">IFERROR(INDEX($K:$Q,ROW(),MATCH(S$3,$K$2:$Q$2,0))/12,0)</f>
        <v>833.33333333333337</v>
      </c>
      <c r="T2177" s="147" cm="1">
        <f t="array" ref="T2177">IFERROR(INDEX($K:$Q,ROW(),MATCH(T$3,$K$2:$Q$2,0))/12,0)</f>
        <v>833.33333333333337</v>
      </c>
      <c r="U2177" s="147" cm="1">
        <f t="array" ref="U2177">IFERROR(INDEX($K:$Q,ROW(),MATCH(U$3,$K$2:$Q$2,0))/12,0)</f>
        <v>833.33333333333337</v>
      </c>
      <c r="V2177" s="147" cm="1">
        <f t="array" ref="V2177">IFERROR(INDEX($K:$Q,ROW(),MATCH(V$3,$K$2:$Q$2,0))/12,0)</f>
        <v>833.33333333333337</v>
      </c>
      <c r="W2177" s="147" cm="1">
        <f t="array" ref="W2177">IFERROR(INDEX($K:$Q,ROW(),MATCH(W$3,$K$2:$Q$2,0))/12,0)</f>
        <v>833.33333333333337</v>
      </c>
      <c r="X2177" s="147" cm="1">
        <f t="array" ref="X2177">IFERROR(INDEX($K:$Q,ROW(),MATCH(X$3,$K$2:$Q$2,0))/12,0)</f>
        <v>833.33333333333337</v>
      </c>
      <c r="Y2177" s="147" cm="1">
        <f t="array" ref="Y2177">IFERROR(INDEX($K:$Q,ROW(),MATCH(Y$3,$K$2:$Q$2,0))/12,0)</f>
        <v>833.33333333333337</v>
      </c>
      <c r="Z2177" s="147" cm="1">
        <f t="array" ref="Z2177">IFERROR(INDEX($K:$Q,ROW(),MATCH(Z$3,$K$2:$Q$2,0))/12,0)</f>
        <v>833.33333333333337</v>
      </c>
      <c r="AA2177" s="147" cm="1">
        <f t="array" ref="AA2177">IFERROR(INDEX($K:$Q,ROW(),MATCH(AA$3,$K$2:$Q$2,0))/12,0)</f>
        <v>833.33333333333337</v>
      </c>
      <c r="AB2177" s="147" cm="1">
        <f t="array" ref="AB2177">IFERROR(INDEX($K:$Q,ROW(),MATCH(AB$3,$K$2:$Q$2,0))/12,0)</f>
        <v>833.33333333333337</v>
      </c>
      <c r="AC2177" s="147" cm="1">
        <f t="array" ref="AC2177">IFERROR(INDEX($K:$Q,ROW(),MATCH(AC$3,$K$2:$Q$2,0))/12,0)</f>
        <v>833.33333333333337</v>
      </c>
      <c r="AD2177" s="147" cm="1">
        <f t="array" ref="AD2177">IFERROR(INDEX($K:$Q,ROW(),MATCH(AD$3,$K$2:$Q$2,0))/12,0)</f>
        <v>833.33333333333337</v>
      </c>
      <c r="AE2177" s="147" cm="1">
        <f t="array" ref="AE2177">IFERROR(INDEX($K:$Q,ROW(),MATCH(AE$3,$K$2:$Q$2,0))/12,0)</f>
        <v>0</v>
      </c>
      <c r="AF2177" s="147" cm="1">
        <f t="array" ref="AF2177">IFERROR(INDEX($K:$Q,ROW(),MATCH(AF$3,$K$2:$Q$2,0))/12,0)</f>
        <v>0</v>
      </c>
      <c r="AG2177" s="147" cm="1">
        <f t="array" ref="AG2177">IFERROR(INDEX($K:$Q,ROW(),MATCH(AG$3,$K$2:$Q$2,0))/12,0)</f>
        <v>0</v>
      </c>
      <c r="AH2177" s="147" cm="1">
        <f t="array" ref="AH2177">IFERROR(INDEX($K:$Q,ROW(),MATCH(AH$3,$K$2:$Q$2,0))/12,0)</f>
        <v>0</v>
      </c>
      <c r="AI2177" s="147" cm="1">
        <f t="array" ref="AI2177">IFERROR(INDEX($K:$Q,ROW(),MATCH(AI$3,$K$2:$Q$2,0))/12,0)</f>
        <v>0</v>
      </c>
      <c r="AJ2177" s="147" cm="1">
        <f t="array" ref="AJ2177">IFERROR(INDEX($K:$Q,ROW(),MATCH(AJ$3,$K$2:$Q$2,0))/12,0)</f>
        <v>0</v>
      </c>
      <c r="AK2177" s="147" cm="1">
        <f t="array" ref="AK2177">IFERROR(INDEX($K:$Q,ROW(),MATCH(AK$3,$K$2:$Q$2,0))/12,0)</f>
        <v>0</v>
      </c>
      <c r="AL2177" s="147" cm="1">
        <f t="array" ref="AL2177">IFERROR(INDEX($K:$Q,ROW(),MATCH(AL$3,$K$2:$Q$2,0))/12,0)</f>
        <v>0</v>
      </c>
      <c r="AM2177" s="147" cm="1">
        <f t="array" ref="AM2177">IFERROR(INDEX($K:$Q,ROW(),MATCH(AM$3,$K$2:$Q$2,0))/12,0)</f>
        <v>0</v>
      </c>
      <c r="AN2177" s="147" cm="1">
        <f t="array" ref="AN2177">IFERROR(INDEX($K:$Q,ROW(),MATCH(AN$3,$K$2:$Q$2,0))/12,0)</f>
        <v>0</v>
      </c>
      <c r="AO2177" s="147" cm="1">
        <f t="array" ref="AO2177">IFERROR(INDEX($K:$Q,ROW(),MATCH(AO$3,$K$2:$Q$2,0))/12,0)</f>
        <v>0</v>
      </c>
      <c r="AP2177" s="147" cm="1">
        <f t="array" ref="AP2177">IFERROR(INDEX($K:$Q,ROW(),MATCH(AP$3,$K$2:$Q$2,0))/12,0)</f>
        <v>0</v>
      </c>
      <c r="AQ2177" s="147" cm="1">
        <f t="array" ref="AQ2177">IFERROR(INDEX($K:$Q,ROW(),MATCH(AQ$3,$K$2:$Q$2,0))/12,0)</f>
        <v>0</v>
      </c>
      <c r="AR2177" s="147" cm="1">
        <f t="array" ref="AR2177">IFERROR(INDEX($K:$Q,ROW(),MATCH(AR$3,$K$2:$Q$2,0))/12,0)</f>
        <v>0</v>
      </c>
      <c r="AS2177" s="147" cm="1">
        <f t="array" ref="AS2177">IFERROR(INDEX($K:$Q,ROW(),MATCH(AS$3,$K$2:$Q$2,0))/12,0)</f>
        <v>0</v>
      </c>
      <c r="AT2177" s="147" cm="1">
        <f t="array" ref="AT2177">IFERROR(INDEX($K:$Q,ROW(),MATCH(AT$3,$K$2:$Q$2,0))/12,0)</f>
        <v>0</v>
      </c>
      <c r="AU2177" s="147" cm="1">
        <f t="array" ref="AU2177">IFERROR(INDEX($K:$Q,ROW(),MATCH(AU$3,$K$2:$Q$2,0))/12,0)</f>
        <v>0</v>
      </c>
      <c r="AV2177" s="147" cm="1">
        <f t="array" ref="AV2177">IFERROR(INDEX($K:$Q,ROW(),MATCH(AV$3,$K$2:$Q$2,0))/12,0)</f>
        <v>0</v>
      </c>
      <c r="AW2177" s="147" cm="1">
        <f t="array" ref="AW2177">IFERROR(INDEX($K:$Q,ROW(),MATCH(AW$3,$K$2:$Q$2,0))/12,0)</f>
        <v>0</v>
      </c>
      <c r="AX2177" s="147" cm="1">
        <f t="array" ref="AX2177">IFERROR(INDEX($K:$Q,ROW(),MATCH(AX$3,$K$2:$Q$2,0))/12,0)</f>
        <v>0</v>
      </c>
      <c r="AY2177" s="147" cm="1">
        <f t="array" ref="AY2177">IFERROR(INDEX($K:$Q,ROW(),MATCH(AY$3,$K$2:$Q$2,0))/12,0)</f>
        <v>0</v>
      </c>
      <c r="AZ2177" s="147" cm="1">
        <f t="array" ref="AZ2177">IFERROR(INDEX($K:$Q,ROW(),MATCH(AZ$3,$K$2:$Q$2,0))/12,0)</f>
        <v>0</v>
      </c>
      <c r="BA2177" s="147" cm="1">
        <f t="array" ref="BA2177">IFERROR(INDEX($K:$Q,ROW(),MATCH(BA$3,$K$2:$Q$2,0))/12,0)</f>
        <v>0</v>
      </c>
      <c r="BB2177" s="147" cm="1">
        <f t="array" ref="BB2177">IFERROR(INDEX($K:$Q,ROW(),MATCH(BB$3,$K$2:$Q$2,0))/12,0)</f>
        <v>0</v>
      </c>
      <c r="BC2177" s="147" cm="1">
        <f t="array" ref="BC2177">IFERROR(INDEX($K:$Q,ROW(),MATCH(BC$3,$K$2:$Q$2,0))/12,0)</f>
        <v>0</v>
      </c>
      <c r="BD2177" s="147" cm="1">
        <f t="array" ref="BD2177">IFERROR(INDEX($K:$Q,ROW(),MATCH(BD$3,$K$2:$Q$2,0))/12,0)</f>
        <v>0</v>
      </c>
      <c r="BE2177" s="147" cm="1">
        <f t="array" ref="BE2177">IFERROR(INDEX($K:$Q,ROW(),MATCH(BE$3,$K$2:$Q$2,0))/12,0)</f>
        <v>0</v>
      </c>
      <c r="BF2177" s="147" cm="1">
        <f t="array" ref="BF2177">IFERROR(INDEX($K:$Q,ROW(),MATCH(BF$3,$K$2:$Q$2,0))/12,0)</f>
        <v>0</v>
      </c>
      <c r="BG2177" s="147" cm="1">
        <f t="array" ref="BG2177">IFERROR(INDEX($K:$Q,ROW(),MATCH(BG$3,$K$2:$Q$2,0))/12,0)</f>
        <v>0</v>
      </c>
      <c r="BH2177" s="147" cm="1">
        <f t="array" ref="BH2177">IFERROR(INDEX($K:$Q,ROW(),MATCH(BH$3,$K$2:$Q$2,0))/12,0)</f>
        <v>0</v>
      </c>
      <c r="BI2177" s="147" cm="1">
        <f t="array" ref="BI2177">IFERROR(INDEX($K:$Q,ROW(),MATCH(BI$3,$K$2:$Q$2,0))/12,0)</f>
        <v>0</v>
      </c>
      <c r="BJ2177" s="147" cm="1">
        <f t="array" ref="BJ2177">IFERROR(INDEX($K:$Q,ROW(),MATCH(BJ$3,$K$2:$Q$2,0))/12,0)</f>
        <v>0</v>
      </c>
      <c r="BK2177" s="147" cm="1">
        <f t="array" ref="BK2177">IFERROR(INDEX($K:$Q,ROW(),MATCH(BK$3,$K$2:$Q$2,0))/12,0)</f>
        <v>0</v>
      </c>
      <c r="BL2177" s="147" cm="1">
        <f t="array" ref="BL2177">IFERROR(INDEX($K:$Q,ROW(),MATCH(BL$3,$K$2:$Q$2,0))/12,0)</f>
        <v>0</v>
      </c>
      <c r="BM2177" s="147" cm="1">
        <f t="array" ref="BM2177">IFERROR(INDEX($K:$Q,ROW(),MATCH(BM$3,$K$2:$Q$2,0))/12,0)</f>
        <v>0</v>
      </c>
      <c r="BN2177" s="147" cm="1">
        <f t="array" ref="BN2177">IFERROR(INDEX($K:$Q,ROW(),MATCH(BN$3,$K$2:$Q$2,0))/12,0)</f>
        <v>0</v>
      </c>
      <c r="BO2177" s="147" cm="1">
        <f t="array" ref="BO2177">IFERROR(INDEX($K:$Q,ROW(),MATCH(BO$3,$K$2:$Q$2,0))/12,0)</f>
        <v>0</v>
      </c>
      <c r="BP2177" s="147" cm="1">
        <f t="array" ref="BP2177">IFERROR(INDEX($K:$Q,ROW(),MATCH(BP$3,$K$2:$Q$2,0))/12,0)</f>
        <v>0</v>
      </c>
      <c r="BQ2177" s="147" cm="1">
        <f t="array" ref="BQ2177">IFERROR(INDEX($K:$Q,ROW(),MATCH(BQ$3,$K$2:$Q$2,0))/12,0)</f>
        <v>0</v>
      </c>
      <c r="BR2177" s="147" cm="1">
        <f t="array" ref="BR2177">IFERROR(INDEX($K:$Q,ROW(),MATCH(BR$3,$K$2:$Q$2,0))/12,0)</f>
        <v>0</v>
      </c>
      <c r="BS2177" s="147" cm="1">
        <f t="array" ref="BS2177">IFERROR(INDEX($K:$Q,ROW(),MATCH(BS$3,$K$2:$Q$2,0))/12,0)</f>
        <v>0</v>
      </c>
      <c r="BT2177" s="147" cm="1">
        <f t="array" ref="BT2177">IFERROR(INDEX($K:$Q,ROW(),MATCH(BT$3,$K$2:$Q$2,0))/12,0)</f>
        <v>0</v>
      </c>
      <c r="BU2177" s="147" cm="1">
        <f t="array" ref="BU2177">IFERROR(INDEX($K:$Q,ROW(),MATCH(BU$3,$K$2:$Q$2,0))/12,0)</f>
        <v>0</v>
      </c>
      <c r="BV2177" s="147" cm="1">
        <f t="array" ref="BV2177">IFERROR(INDEX($K:$Q,ROW(),MATCH(BV$3,$K$2:$Q$2,0))/12,0)</f>
        <v>0</v>
      </c>
      <c r="BW2177" s="147" cm="1">
        <f t="array" ref="BW2177">IFERROR(INDEX($K:$Q,ROW(),MATCH(BW$3,$K$2:$Q$2,0))/12,0)</f>
        <v>0</v>
      </c>
      <c r="BX2177" s="147" cm="1">
        <f t="array" ref="BX2177">IFERROR(INDEX($K:$Q,ROW(),MATCH(BX$3,$K$2:$Q$2,0))/12,0)</f>
        <v>0</v>
      </c>
      <c r="BY2177" s="147" cm="1">
        <f t="array" ref="BY2177">IFERROR(INDEX($K:$Q,ROW(),MATCH(BY$3,$K$2:$Q$2,0))/12,0)</f>
        <v>0</v>
      </c>
      <c r="BZ2177" s="147" cm="1">
        <f t="array" ref="BZ2177">IFERROR(INDEX($K:$Q,ROW(),MATCH(BZ$3,$K$2:$Q$2,0))/12,0)</f>
        <v>0</v>
      </c>
      <c r="CA2177" s="147" cm="1">
        <f t="array" ref="CA2177">IFERROR(INDEX($K:$Q,ROW(),MATCH(CA$3,$K$2:$Q$2,0))/12,0)</f>
        <v>0</v>
      </c>
      <c r="CB2177" s="147" cm="1">
        <f t="array" ref="CB2177">IFERROR(INDEX($K:$Q,ROW(),MATCH(CB$3,$K$2:$Q$2,0))/12,0)</f>
        <v>0</v>
      </c>
      <c r="CC2177" s="147" cm="1">
        <f t="array" ref="CC2177">IFERROR(INDEX($K:$Q,ROW(),MATCH(CC$3,$K$2:$Q$2,0))/12,0)</f>
        <v>0</v>
      </c>
      <c r="CD2177" s="147" cm="1">
        <f t="array" ref="CD2177">IFERROR(INDEX($K:$Q,ROW(),MATCH(CD$3,$K$2:$Q$2,0))/12,0)</f>
        <v>0</v>
      </c>
      <c r="CE2177" s="147" cm="1">
        <f t="array" ref="CE2177">IFERROR(INDEX($K:$Q,ROW(),MATCH(CE$3,$K$2:$Q$2,0))/12,0)</f>
        <v>0</v>
      </c>
      <c r="CF2177" s="147" cm="1">
        <f t="array" ref="CF2177">IFERROR(INDEX($K:$Q,ROW(),MATCH(CF$3,$K$2:$Q$2,0))/12,0)</f>
        <v>0</v>
      </c>
      <c r="CG2177" s="147" cm="1">
        <f t="array" ref="CG2177">IFERROR(INDEX($K:$Q,ROW(),MATCH(CG$3,$K$2:$Q$2,0))/12,0)</f>
        <v>0</v>
      </c>
      <c r="CH2177" s="147" cm="1">
        <f t="array" ref="CH2177">IFERROR(INDEX($K:$Q,ROW(),MATCH(CH$3,$K$2:$Q$2,0))/12,0)</f>
        <v>0</v>
      </c>
      <c r="CI2177" s="147" cm="1">
        <f t="array" ref="CI2177">IFERROR(INDEX($K:$Q,ROW(),MATCH(CI$3,$K$2:$Q$2,0))/12,0)</f>
        <v>0</v>
      </c>
      <c r="CJ2177" s="147" cm="1">
        <f t="array" ref="CJ2177">IFERROR(INDEX($K:$Q,ROW(),MATCH(CJ$3,$K$2:$Q$2,0))/12,0)</f>
        <v>0</v>
      </c>
      <c r="CK2177" s="147" cm="1">
        <f t="array" ref="CK2177">IFERROR(INDEX($K:$Q,ROW(),MATCH(CK$3,$K$2:$Q$2,0))/12,0)</f>
        <v>0</v>
      </c>
      <c r="CL2177" s="147" cm="1">
        <f t="array" ref="CL2177">IFERROR(INDEX($K:$Q,ROW(),MATCH(CL$3,$K$2:$Q$2,0))/12,0)</f>
        <v>0</v>
      </c>
      <c r="CO2177" s="147" cm="1">
        <f t="array" ref="CO2177">IFERROR(INDEX($K:$Q,ROW(),MATCH(CO$3,$K$2:$Q$2,0))/CO$5,0)</f>
        <v>0</v>
      </c>
      <c r="CP2177" s="147" cm="1">
        <f t="array" ref="CP2177">IFERROR(INDEX($K:$Q,ROW(),MATCH(CP$3,$K$2:$Q$2,0))/CP$5,0)</f>
        <v>0</v>
      </c>
      <c r="CQ2177" s="147" cm="1">
        <f t="array" ref="CQ2177">IFERROR(INDEX($K:$Q,ROW(),MATCH(CQ$3,$K$2:$Q$2,0))/CQ$5,0)</f>
        <v>0</v>
      </c>
      <c r="CR2177" s="147" cm="1">
        <f t="array" ref="CR2177">IFERROR(INDEX($K:$Q,ROW(),MATCH(CR$3,$K$2:$Q$2,0))/CR$5,0)</f>
        <v>0</v>
      </c>
      <c r="CS2177" s="147" cm="1">
        <f t="array" ref="CS2177">IFERROR(INDEX($K:$Q,ROW(),MATCH(CS$3,$K$2:$Q$2,0))/CS$5,0)</f>
        <v>0</v>
      </c>
      <c r="CT2177" s="147" cm="1">
        <f t="array" ref="CT2177">IFERROR(INDEX($K:$Q,ROW(),MATCH(CT$3,$K$2:$Q$2,0))/CT$5,0)</f>
        <v>0</v>
      </c>
      <c r="CU2177" s="147" cm="1">
        <f t="array" ref="CU2177">IFERROR(INDEX($K:$Q,ROW(),MATCH(CU$3,$K$2:$Q$2,0))/CU$5,0)</f>
        <v>0</v>
      </c>
      <c r="CV2177" s="147" cm="1">
        <f t="array" ref="CV2177">IFERROR(INDEX($K:$Q,ROW(),MATCH(CV$3,$K$2:$Q$2,0))/CV$5,0)</f>
        <v>0</v>
      </c>
      <c r="CW2177" s="147" cm="1">
        <f t="array" ref="CW2177">IFERROR(INDEX($K:$Q,ROW(),MATCH(CW$3,$K$2:$Q$2,0))/CW$5,0)</f>
        <v>0</v>
      </c>
      <c r="CX2177" s="147" cm="1">
        <f t="array" ref="CX2177">IFERROR(INDEX($K:$Q,ROW(),MATCH(CX$3,$K$2:$Q$2,0))/CX$5,0)</f>
        <v>0</v>
      </c>
      <c r="CY2177" s="147" cm="1">
        <f t="array" ref="CY2177">IFERROR(INDEX($K:$Q,ROW(),MATCH(CY$3,$K$2:$Q$2,0))/CL$5,0)</f>
        <v>0</v>
      </c>
      <c r="CZ2177" s="147" cm="1">
        <f t="array" ref="CZ2177">IFERROR(INDEX($K:$Q,ROW(),MATCH(CZ$3,$K$2:$Q$2,0))/CZ$5,0)</f>
        <v>0</v>
      </c>
      <c r="DA2177" s="147" cm="1">
        <f t="array" ref="DA2177">IFERROR(INDEX($K:$Q,ROW(),MATCH(DA$3,$K$2:$Q$2,0))/DA$5,0)</f>
        <v>0</v>
      </c>
      <c r="DB2177" s="147" cm="1">
        <f t="array" ref="DB2177">IFERROR(INDEX($K:$Q,ROW(),MATCH(DB$3,$K$2:$Q$2,0))/DB$5,0)</f>
        <v>0</v>
      </c>
      <c r="DC2177" s="147" cm="1">
        <f t="array" ref="DC2177">IFERROR(INDEX($K:$Q,ROW(),MATCH(DC$3,$K$2:$Q$2,0))/DC$5,0)</f>
        <v>0</v>
      </c>
      <c r="DD2177" s="147" cm="1">
        <f t="array" ref="DD2177">IFERROR(INDEX($K:$Q,ROW(),MATCH(DD$3,$K$2:$Q$2,0))/DD$5,0)</f>
        <v>0</v>
      </c>
      <c r="DE2177" s="147" cm="1">
        <f t="array" ref="DE2177">IFERROR(INDEX($K:$Q,ROW(),MATCH(DE$3,$K$2:$Q$2,0))/DE$5,0)</f>
        <v>0</v>
      </c>
      <c r="DF2177" s="147" cm="1">
        <f t="array" ref="DF2177">IFERROR(INDEX($K:$Q,ROW(),MATCH(DF$3,$K$2:$Q$2,0))/DF$5,0)</f>
        <v>0</v>
      </c>
      <c r="DG2177" s="147" cm="1">
        <f t="array" ref="DG2177">IFERROR(INDEX($K:$Q,ROW(),MATCH(DG$3,$K$2:$Q$2,0))/DG$5,0)</f>
        <v>0</v>
      </c>
      <c r="DH2177" s="147" cm="1">
        <f t="array" ref="DH2177">IFERROR(INDEX($K:$Q,ROW(),MATCH(DH$3,$K$2:$Q$2,0))/DH$5,0)</f>
        <v>0</v>
      </c>
      <c r="DI2177" s="147" cm="1">
        <f t="array" ref="DI2177">IFERROR(INDEX($K:$Q,ROW(),MATCH(DI$3,$K$2:$Q$2,0))/DI$5,0)</f>
        <v>0</v>
      </c>
      <c r="DJ2177" s="147" cm="1">
        <f t="array" ref="DJ2177">IFERROR(INDEX($K:$Q,ROW(),MATCH(DJ$3,$K$2:$Q$2,0))/DJ$5,0)</f>
        <v>0</v>
      </c>
      <c r="DK2177" s="147" cm="1">
        <f t="array" ref="DK2177">IFERROR(INDEX($K:$Q,ROW(),MATCH(DK$3,$K$2:$Q$2,0))/DK$5,0)</f>
        <v>0</v>
      </c>
      <c r="DL2177" s="147" cm="1">
        <f t="array" ref="DL2177">IFERROR(INDEX($K:$Q,ROW(),MATCH(DL$3,$K$2:$Q$2,0))/DL$5,0)</f>
        <v>0</v>
      </c>
    </row>
    <row r="2178" spans="1:116" x14ac:dyDescent="0.4">
      <c r="B2178" t="str">
        <f>E2178</f>
        <v>2178 DAMORT-F</v>
      </c>
      <c r="C2178" t="s">
        <v>236</v>
      </c>
      <c r="D2178" t="s">
        <v>426</v>
      </c>
      <c r="E2178" t="str">
        <f t="shared" si="4284"/>
        <v>2178 DAMORT-F</v>
      </c>
      <c r="G2178" s="158" t="str">
        <f>"Prepayment - "&amp;SUBSTITUTE(G2169,":","")</f>
        <v>Prepayment - Simple amortizing debt</v>
      </c>
      <c r="K2178" s="24">
        <f>SUMIF($3:$3,K$2,2178:2178)</f>
        <v>-10</v>
      </c>
      <c r="L2178" s="24">
        <f>SUMIF($3:$3,L$2,2178:2178)</f>
        <v>0</v>
      </c>
      <c r="M2178" s="24">
        <f>SUMIF($3:$3,M$2,2178:2178)</f>
        <v>0</v>
      </c>
      <c r="N2178" s="24">
        <f>SUMIF($3:$3,N$2,2178:2178)</f>
        <v>0</v>
      </c>
      <c r="O2178" s="24">
        <f>SUMIF($3:$3,O$2,2178:2178)</f>
        <v>0</v>
      </c>
      <c r="P2178" s="24">
        <f>SUMIF($3:$3,P$2,2178:2178)</f>
        <v>0</v>
      </c>
      <c r="R2178"/>
      <c r="S2178" s="74">
        <v>0</v>
      </c>
      <c r="T2178" s="133">
        <v>0</v>
      </c>
      <c r="U2178" s="133">
        <v>0</v>
      </c>
      <c r="V2178" s="74">
        <v>-10</v>
      </c>
      <c r="W2178" s="74">
        <v>0</v>
      </c>
      <c r="X2178" s="74">
        <v>0</v>
      </c>
      <c r="Y2178" s="74">
        <v>0</v>
      </c>
      <c r="Z2178" s="74">
        <v>0</v>
      </c>
      <c r="AA2178" s="74">
        <v>0</v>
      </c>
      <c r="AB2178" s="74">
        <v>0</v>
      </c>
      <c r="AC2178" s="74">
        <v>0</v>
      </c>
      <c r="AD2178" s="74">
        <v>0</v>
      </c>
      <c r="AE2178" s="74">
        <v>0</v>
      </c>
      <c r="AF2178" s="74">
        <v>0</v>
      </c>
      <c r="AG2178" s="74">
        <v>0</v>
      </c>
      <c r="AH2178" s="74">
        <v>0</v>
      </c>
      <c r="AI2178" s="74">
        <v>0</v>
      </c>
      <c r="AJ2178" s="74">
        <v>0</v>
      </c>
      <c r="AK2178" s="74">
        <v>0</v>
      </c>
      <c r="AL2178" s="74">
        <v>0</v>
      </c>
      <c r="AM2178" s="74">
        <v>0</v>
      </c>
      <c r="AN2178" s="74">
        <v>0</v>
      </c>
      <c r="AO2178" s="74">
        <v>0</v>
      </c>
      <c r="AP2178" s="74">
        <v>0</v>
      </c>
      <c r="AQ2178" s="74">
        <v>0</v>
      </c>
      <c r="AR2178" s="74">
        <v>0</v>
      </c>
      <c r="AS2178" s="74">
        <v>0</v>
      </c>
      <c r="AT2178" s="74">
        <v>0</v>
      </c>
      <c r="AU2178" s="74">
        <v>0</v>
      </c>
      <c r="AV2178" s="74">
        <v>0</v>
      </c>
      <c r="AW2178" s="74">
        <v>0</v>
      </c>
      <c r="AX2178" s="74">
        <v>0</v>
      </c>
      <c r="AY2178" s="74">
        <v>0</v>
      </c>
      <c r="AZ2178" s="74">
        <v>0</v>
      </c>
      <c r="BA2178" s="74">
        <v>0</v>
      </c>
      <c r="BB2178" s="74">
        <v>0</v>
      </c>
      <c r="BC2178" s="74">
        <v>0</v>
      </c>
      <c r="BD2178" s="74">
        <v>0</v>
      </c>
      <c r="BE2178" s="74">
        <v>0</v>
      </c>
      <c r="BF2178" s="74">
        <v>0</v>
      </c>
      <c r="BG2178" s="74">
        <v>0</v>
      </c>
      <c r="BH2178" s="74">
        <v>0</v>
      </c>
      <c r="BI2178" s="74">
        <v>0</v>
      </c>
      <c r="BJ2178" s="74">
        <v>0</v>
      </c>
      <c r="BK2178" s="74">
        <v>0</v>
      </c>
      <c r="BL2178" s="74">
        <v>0</v>
      </c>
      <c r="BM2178" s="74">
        <v>0</v>
      </c>
      <c r="BN2178" s="74">
        <v>0</v>
      </c>
      <c r="BO2178" s="74">
        <v>0</v>
      </c>
      <c r="BP2178" s="74">
        <v>0</v>
      </c>
      <c r="BQ2178" s="74">
        <v>0</v>
      </c>
      <c r="BR2178" s="74">
        <v>0</v>
      </c>
      <c r="BS2178" s="74">
        <v>0</v>
      </c>
      <c r="BT2178" s="74">
        <v>0</v>
      </c>
      <c r="BU2178" s="74">
        <v>0</v>
      </c>
      <c r="BV2178" s="74">
        <v>0</v>
      </c>
      <c r="BW2178" s="74">
        <v>0</v>
      </c>
      <c r="BX2178" s="74">
        <v>0</v>
      </c>
      <c r="BY2178" s="74">
        <v>0</v>
      </c>
      <c r="BZ2178" s="74">
        <v>0</v>
      </c>
      <c r="CA2178" s="74">
        <v>0</v>
      </c>
      <c r="CB2178" s="74">
        <v>0</v>
      </c>
      <c r="CC2178" s="74">
        <v>0</v>
      </c>
      <c r="CD2178" s="74">
        <v>0</v>
      </c>
      <c r="CE2178" s="74">
        <v>0</v>
      </c>
      <c r="CF2178" s="74">
        <v>0</v>
      </c>
      <c r="CG2178" s="74">
        <v>0</v>
      </c>
      <c r="CH2178" s="74">
        <v>0</v>
      </c>
      <c r="CI2178" s="74">
        <v>0</v>
      </c>
      <c r="CJ2178" s="74">
        <v>0</v>
      </c>
      <c r="CK2178" s="74">
        <v>0</v>
      </c>
      <c r="CL2178" s="74">
        <v>0</v>
      </c>
      <c r="CO2178" s="74">
        <v>0</v>
      </c>
      <c r="CP2178" s="74">
        <v>0</v>
      </c>
      <c r="CQ2178" s="74">
        <v>0</v>
      </c>
      <c r="CR2178" s="74">
        <v>0</v>
      </c>
      <c r="CS2178" s="74">
        <v>0</v>
      </c>
      <c r="CT2178" s="74">
        <v>0</v>
      </c>
      <c r="CU2178" s="74">
        <v>0</v>
      </c>
      <c r="CV2178" s="74">
        <v>0</v>
      </c>
      <c r="CW2178" s="74">
        <v>0</v>
      </c>
      <c r="CX2178" s="74">
        <v>0</v>
      </c>
      <c r="CY2178" s="74">
        <v>0</v>
      </c>
      <c r="CZ2178" s="74">
        <v>0</v>
      </c>
      <c r="DA2178" s="74">
        <v>0</v>
      </c>
      <c r="DB2178" s="74">
        <v>0</v>
      </c>
      <c r="DC2178" s="74">
        <v>0</v>
      </c>
      <c r="DD2178" s="74">
        <v>0</v>
      </c>
      <c r="DE2178" s="74">
        <v>0</v>
      </c>
      <c r="DF2178" s="74">
        <v>0</v>
      </c>
      <c r="DG2178" s="74">
        <v>0</v>
      </c>
      <c r="DH2178" s="74">
        <v>0</v>
      </c>
      <c r="DI2178" s="74">
        <v>0</v>
      </c>
      <c r="DJ2178" s="74">
        <v>0</v>
      </c>
      <c r="DK2178" s="74">
        <v>0</v>
      </c>
      <c r="DL2178" s="74">
        <v>0</v>
      </c>
    </row>
    <row r="2179" spans="1:116" x14ac:dyDescent="0.4">
      <c r="C2179" t="s">
        <v>236</v>
      </c>
      <c r="D2179" t="s">
        <v>426</v>
      </c>
      <c r="E2179" t="str">
        <f t="shared" si="4284"/>
        <v>2179 DAMORT-F</v>
      </c>
      <c r="G2179" s="158" t="str">
        <f>"Principal payments - "&amp;SUBSTITUTE(G2169,":","")</f>
        <v>Principal payments - Simple amortizing debt</v>
      </c>
      <c r="K2179" s="138">
        <f>SUMIF($3:$3,K$2,2179:2179)</f>
        <v>-1902.7563421015157</v>
      </c>
      <c r="L2179" s="138">
        <f>SUMIF($3:$3,L$2,2179:2179)</f>
        <v>-3504.4032029918862</v>
      </c>
      <c r="M2179" s="138">
        <f>SUMIF($3:$3,M$2,2179:2179)</f>
        <v>-3871.3600119282742</v>
      </c>
      <c r="N2179" s="138">
        <f>SUMIF($3:$3,N$2,2179:2179)</f>
        <v>-1711.4804429783276</v>
      </c>
      <c r="O2179" s="138">
        <f>SUMIF($3:$3,O$2,2179:2179)</f>
        <v>-4.692697114348419E-13</v>
      </c>
      <c r="P2179" s="138">
        <f>SUMIF($3:$3,P$2,2179:2179)</f>
        <v>-5.1840838237647649E-13</v>
      </c>
      <c r="R2179"/>
      <c r="S2179" s="62">
        <f t="shared" ref="S2179:AX2179" si="4291">S2186-S2182</f>
        <v>-43.878732077590954</v>
      </c>
      <c r="T2179" s="62">
        <f t="shared" si="4291"/>
        <v>-64.189266395324324</v>
      </c>
      <c r="U2179" s="62">
        <f t="shared" si="4291"/>
        <v>-84.669055165705487</v>
      </c>
      <c r="V2179" s="62">
        <f t="shared" si="4291"/>
        <v>-105.08017030390145</v>
      </c>
      <c r="W2179" s="62">
        <f t="shared" si="4291"/>
        <v>-125.90071660685408</v>
      </c>
      <c r="X2179" s="62">
        <f t="shared" si="4291"/>
        <v>-146.89476746233134</v>
      </c>
      <c r="Y2179" s="62">
        <f t="shared" si="4291"/>
        <v>-168.06376874160424</v>
      </c>
      <c r="Z2179" s="62">
        <f t="shared" si="4291"/>
        <v>-189.40917836487108</v>
      </c>
      <c r="AA2179" s="62">
        <f t="shared" si="4291"/>
        <v>-210.93246640166515</v>
      </c>
      <c r="AB2179" s="62">
        <f t="shared" si="4291"/>
        <v>-232.63511517209918</v>
      </c>
      <c r="AC2179" s="62">
        <f t="shared" si="4291"/>
        <v>-254.51861934895345</v>
      </c>
      <c r="AD2179" s="62">
        <f t="shared" si="4291"/>
        <v>-276.58448606061489</v>
      </c>
      <c r="AE2179" s="62">
        <f t="shared" si="4291"/>
        <v>-278.8893567777867</v>
      </c>
      <c r="AF2179" s="62">
        <f t="shared" si="4291"/>
        <v>-281.21343475093488</v>
      </c>
      <c r="AG2179" s="62">
        <f t="shared" si="4291"/>
        <v>-283.55688004052604</v>
      </c>
      <c r="AH2179" s="62">
        <f t="shared" si="4291"/>
        <v>-285.91985404086375</v>
      </c>
      <c r="AI2179" s="62">
        <f t="shared" si="4291"/>
        <v>-288.30251949120429</v>
      </c>
      <c r="AJ2179" s="62">
        <f t="shared" si="4291"/>
        <v>-290.70504048696432</v>
      </c>
      <c r="AK2179" s="62">
        <f t="shared" si="4291"/>
        <v>-293.12758249102234</v>
      </c>
      <c r="AL2179" s="62">
        <f t="shared" si="4291"/>
        <v>-295.57031234511419</v>
      </c>
      <c r="AM2179" s="62">
        <f t="shared" si="4291"/>
        <v>-298.03339828132346</v>
      </c>
      <c r="AN2179" s="62">
        <f t="shared" si="4291"/>
        <v>-300.51700993366785</v>
      </c>
      <c r="AO2179" s="62">
        <f t="shared" si="4291"/>
        <v>-303.02131834978172</v>
      </c>
      <c r="AP2179" s="62">
        <f t="shared" si="4291"/>
        <v>-305.54649600269659</v>
      </c>
      <c r="AQ2179" s="62">
        <f t="shared" si="4291"/>
        <v>-308.09271680271905</v>
      </c>
      <c r="AR2179" s="62">
        <f t="shared" si="4291"/>
        <v>-310.66015610940838</v>
      </c>
      <c r="AS2179" s="62">
        <f t="shared" si="4291"/>
        <v>-313.24899074365345</v>
      </c>
      <c r="AT2179" s="62">
        <f t="shared" si="4291"/>
        <v>-315.85939899985055</v>
      </c>
      <c r="AU2179" s="62">
        <f t="shared" si="4291"/>
        <v>-318.49156065818266</v>
      </c>
      <c r="AV2179" s="62">
        <f t="shared" si="4291"/>
        <v>-321.14565699700086</v>
      </c>
      <c r="AW2179" s="62">
        <f t="shared" si="4291"/>
        <v>-323.82187080530917</v>
      </c>
      <c r="AX2179" s="62">
        <f t="shared" si="4291"/>
        <v>-326.52038639535346</v>
      </c>
      <c r="AY2179" s="62">
        <f t="shared" ref="AY2179:CD2179" si="4292">AY2186-AY2182</f>
        <v>-329.24138961531474</v>
      </c>
      <c r="AZ2179" s="62">
        <f t="shared" si="4292"/>
        <v>-331.98506786210902</v>
      </c>
      <c r="BA2179" s="62">
        <f t="shared" si="4292"/>
        <v>-334.75161009429326</v>
      </c>
      <c r="BB2179" s="62">
        <f t="shared" si="4292"/>
        <v>-337.54120684507905</v>
      </c>
      <c r="BC2179" s="62">
        <f t="shared" si="4292"/>
        <v>-281.19754038008597</v>
      </c>
      <c r="BD2179" s="62">
        <f t="shared" si="4292"/>
        <v>-256.65153055505544</v>
      </c>
      <c r="BE2179" s="62">
        <f t="shared" si="4292"/>
        <v>-231.90097064814967</v>
      </c>
      <c r="BF2179" s="62">
        <f t="shared" si="4292"/>
        <v>-207.26682794729138</v>
      </c>
      <c r="BG2179" s="62">
        <f t="shared" si="4292"/>
        <v>-182.10472885198755</v>
      </c>
      <c r="BH2179" s="62">
        <f t="shared" si="4292"/>
        <v>-156.73294559755618</v>
      </c>
      <c r="BI2179" s="62">
        <f t="shared" si="4292"/>
        <v>-131.14973081600456</v>
      </c>
      <c r="BJ2179" s="62">
        <f t="shared" si="4292"/>
        <v>-105.35332257794002</v>
      </c>
      <c r="BK2179" s="62">
        <f t="shared" si="4292"/>
        <v>-79.341944271224946</v>
      </c>
      <c r="BL2179" s="62">
        <f t="shared" si="4292"/>
        <v>-53.11380447862058</v>
      </c>
      <c r="BM2179" s="62">
        <f t="shared" si="4292"/>
        <v>-26.667096854411181</v>
      </c>
      <c r="BN2179" s="62">
        <f t="shared" si="4292"/>
        <v>-3.7037040101495225E-14</v>
      </c>
      <c r="BO2179" s="62">
        <f t="shared" si="4292"/>
        <v>-3.7345682102341015E-14</v>
      </c>
      <c r="BP2179" s="62">
        <f t="shared" si="4292"/>
        <v>-3.7656896119860521E-14</v>
      </c>
      <c r="BQ2179" s="62">
        <f t="shared" si="4292"/>
        <v>-3.7970703587526027E-14</v>
      </c>
      <c r="BR2179" s="62">
        <f t="shared" si="4292"/>
        <v>-3.8287126117422085E-14</v>
      </c>
      <c r="BS2179" s="62">
        <f t="shared" si="4292"/>
        <v>-3.8606185501733936E-14</v>
      </c>
      <c r="BT2179" s="62">
        <f t="shared" si="4292"/>
        <v>-3.8927903714248387E-14</v>
      </c>
      <c r="BU2179" s="62">
        <f t="shared" si="4292"/>
        <v>-3.925230291186712E-14</v>
      </c>
      <c r="BV2179" s="62">
        <f t="shared" si="4292"/>
        <v>-3.9579405436132669E-14</v>
      </c>
      <c r="BW2179" s="62">
        <f t="shared" si="4292"/>
        <v>-3.9909233814767113E-14</v>
      </c>
      <c r="BX2179" s="62">
        <f t="shared" si="4292"/>
        <v>-4.0241810763223503E-14</v>
      </c>
      <c r="BY2179" s="62">
        <f t="shared" si="4292"/>
        <v>-4.0577159186250365E-14</v>
      </c>
      <c r="BZ2179" s="62">
        <f t="shared" si="4292"/>
        <v>-4.0915302179469123E-14</v>
      </c>
      <c r="CA2179" s="62">
        <f t="shared" si="4292"/>
        <v>-4.1256263030964693E-14</v>
      </c>
      <c r="CB2179" s="62">
        <f t="shared" si="4292"/>
        <v>-4.16000652228894E-14</v>
      </c>
      <c r="CC2179" s="62">
        <f t="shared" si="4292"/>
        <v>-4.1946732433080146E-14</v>
      </c>
      <c r="CD2179" s="62">
        <f t="shared" si="4292"/>
        <v>-4.2296288536689147E-14</v>
      </c>
      <c r="CE2179" s="62">
        <f t="shared" ref="CE2179:CL2179" si="4293">CE2186-CE2182</f>
        <v>-4.2648757607828223E-14</v>
      </c>
      <c r="CF2179" s="62">
        <f t="shared" si="4293"/>
        <v>-4.30041639212268E-14</v>
      </c>
      <c r="CG2179" s="62">
        <f t="shared" si="4293"/>
        <v>-4.3362531953903686E-14</v>
      </c>
      <c r="CH2179" s="62">
        <f t="shared" si="4293"/>
        <v>-4.3723886386852879E-14</v>
      </c>
      <c r="CI2179" s="62">
        <f t="shared" si="4293"/>
        <v>-4.4088252106743316E-14</v>
      </c>
      <c r="CJ2179" s="62">
        <f t="shared" si="4293"/>
        <v>-4.4455654207632848E-14</v>
      </c>
      <c r="CK2179" s="62">
        <f t="shared" si="4293"/>
        <v>-4.4826117992696456E-14</v>
      </c>
      <c r="CL2179" s="62">
        <f t="shared" si="4293"/>
        <v>-4.5199668975968926E-14</v>
      </c>
      <c r="CO2179" s="62">
        <f t="shared" ref="CO2179:DK2179" si="4294">CO2186-CO2182</f>
        <v>0</v>
      </c>
      <c r="CP2179" s="62">
        <f t="shared" si="4294"/>
        <v>0</v>
      </c>
      <c r="CQ2179" s="62">
        <f t="shared" si="4294"/>
        <v>0</v>
      </c>
      <c r="CR2179" s="62">
        <f t="shared" si="4294"/>
        <v>0</v>
      </c>
      <c r="CS2179" s="62">
        <f t="shared" si="4294"/>
        <v>0</v>
      </c>
      <c r="CT2179" s="62">
        <f t="shared" si="4294"/>
        <v>0</v>
      </c>
      <c r="CU2179" s="62">
        <f t="shared" si="4294"/>
        <v>0</v>
      </c>
      <c r="CV2179" s="62">
        <f t="shared" si="4294"/>
        <v>0</v>
      </c>
      <c r="CW2179" s="62">
        <f t="shared" si="4294"/>
        <v>0</v>
      </c>
      <c r="CX2179" s="62">
        <f t="shared" si="4294"/>
        <v>0</v>
      </c>
      <c r="CY2179" s="62">
        <f t="shared" si="4294"/>
        <v>0</v>
      </c>
      <c r="CZ2179" s="62">
        <f t="shared" si="4294"/>
        <v>0</v>
      </c>
      <c r="DA2179" s="62">
        <f t="shared" si="4294"/>
        <v>0</v>
      </c>
      <c r="DB2179" s="62">
        <f t="shared" si="4294"/>
        <v>0</v>
      </c>
      <c r="DC2179" s="62">
        <f t="shared" si="4294"/>
        <v>0</v>
      </c>
      <c r="DD2179" s="62">
        <f t="shared" si="4294"/>
        <v>0</v>
      </c>
      <c r="DE2179" s="62">
        <f t="shared" si="4294"/>
        <v>0</v>
      </c>
      <c r="DF2179" s="62">
        <f t="shared" si="4294"/>
        <v>0</v>
      </c>
      <c r="DG2179" s="62">
        <f t="shared" si="4294"/>
        <v>0</v>
      </c>
      <c r="DH2179" s="62">
        <f t="shared" si="4294"/>
        <v>0</v>
      </c>
      <c r="DI2179" s="62">
        <f t="shared" si="4294"/>
        <v>0</v>
      </c>
      <c r="DJ2179" s="62">
        <f t="shared" si="4294"/>
        <v>0</v>
      </c>
      <c r="DK2179" s="62">
        <f t="shared" si="4294"/>
        <v>0</v>
      </c>
      <c r="DL2179" s="62">
        <f t="shared" ref="DL2179" si="4295">DL2186-DL2182</f>
        <v>0</v>
      </c>
    </row>
    <row r="2180" spans="1:116" x14ac:dyDescent="0.4">
      <c r="A2180" s="98"/>
      <c r="C2180" t="s">
        <v>237</v>
      </c>
      <c r="D2180" t="s">
        <v>426</v>
      </c>
      <c r="E2180" t="str">
        <f t="shared" si="4284"/>
        <v>2180 DAMORT-F</v>
      </c>
      <c r="G2180" s="126" t="str">
        <f>"Debt - "&amp;SUBSTITUTE(G2169,":","")</f>
        <v>Debt - Simple amortizing debt</v>
      </c>
      <c r="I2180" s="74"/>
      <c r="J2180" s="74"/>
      <c r="K2180" s="33">
        <f t="shared" ref="K2180:P2180" si="4296">SUMIF($4:$4,K$2,2180:2180)</f>
        <v>9087.2436578984834</v>
      </c>
      <c r="L2180" s="33">
        <f t="shared" si="4296"/>
        <v>5582.8404549065981</v>
      </c>
      <c r="M2180" s="33">
        <f t="shared" si="4296"/>
        <v>1711.480442978323</v>
      </c>
      <c r="N2180" s="33">
        <f t="shared" si="4296"/>
        <v>-4.4814818522809217E-12</v>
      </c>
      <c r="O2180" s="33">
        <f t="shared" si="4296"/>
        <v>-4.9507515637157634E-12</v>
      </c>
      <c r="P2180" s="33">
        <f t="shared" si="4296"/>
        <v>-5.4691599460922401E-12</v>
      </c>
      <c r="R2180" s="53">
        <f>S2176</f>
        <v>1000</v>
      </c>
      <c r="S2180" s="93">
        <f t="shared" ref="S2180:AX2180" si="4297">SUM(S2176:S2179)</f>
        <v>1789.4546012557425</v>
      </c>
      <c r="T2180" s="93">
        <f t="shared" si="4297"/>
        <v>2558.5986681937516</v>
      </c>
      <c r="U2180" s="93">
        <f t="shared" si="4297"/>
        <v>3307.2629463613794</v>
      </c>
      <c r="V2180" s="93">
        <f t="shared" si="4297"/>
        <v>4025.5161093908109</v>
      </c>
      <c r="W2180" s="93">
        <f t="shared" si="4297"/>
        <v>4732.9487261172899</v>
      </c>
      <c r="X2180" s="93">
        <f t="shared" si="4297"/>
        <v>5419.3872919882915</v>
      </c>
      <c r="Y2180" s="93">
        <f t="shared" si="4297"/>
        <v>6084.6568565800208</v>
      </c>
      <c r="Z2180" s="93">
        <f t="shared" si="4297"/>
        <v>6728.5810115484828</v>
      </c>
      <c r="AA2180" s="93">
        <f t="shared" si="4297"/>
        <v>7350.981878480151</v>
      </c>
      <c r="AB2180" s="93">
        <f t="shared" si="4297"/>
        <v>7951.6800966413848</v>
      </c>
      <c r="AC2180" s="93">
        <f t="shared" si="4297"/>
        <v>8530.4948106257652</v>
      </c>
      <c r="AD2180" s="93">
        <f t="shared" si="4297"/>
        <v>9087.2436578984834</v>
      </c>
      <c r="AE2180" s="93">
        <f t="shared" si="4297"/>
        <v>8808.3543011206966</v>
      </c>
      <c r="AF2180" s="93">
        <f t="shared" si="4297"/>
        <v>8527.1408663697621</v>
      </c>
      <c r="AG2180" s="93">
        <f t="shared" si="4297"/>
        <v>8243.5839863292367</v>
      </c>
      <c r="AH2180" s="93">
        <f t="shared" si="4297"/>
        <v>7957.6641322883734</v>
      </c>
      <c r="AI2180" s="93">
        <f t="shared" si="4297"/>
        <v>7669.3616127971691</v>
      </c>
      <c r="AJ2180" s="93">
        <f t="shared" si="4297"/>
        <v>7378.6565723102049</v>
      </c>
      <c r="AK2180" s="93">
        <f t="shared" si="4297"/>
        <v>7085.5289898191822</v>
      </c>
      <c r="AL2180" s="93">
        <f t="shared" si="4297"/>
        <v>6789.9586774740683</v>
      </c>
      <c r="AM2180" s="93">
        <f t="shared" si="4297"/>
        <v>6491.9252791927447</v>
      </c>
      <c r="AN2180" s="93">
        <f t="shared" si="4297"/>
        <v>6191.4082692590764</v>
      </c>
      <c r="AO2180" s="93">
        <f t="shared" si="4297"/>
        <v>5888.3869509092947</v>
      </c>
      <c r="AP2180" s="93">
        <f t="shared" si="4297"/>
        <v>5582.8404549065981</v>
      </c>
      <c r="AQ2180" s="93">
        <f t="shared" si="4297"/>
        <v>5274.7477381038789</v>
      </c>
      <c r="AR2180" s="93">
        <f t="shared" si="4297"/>
        <v>4964.0875819944704</v>
      </c>
      <c r="AS2180" s="93">
        <f t="shared" si="4297"/>
        <v>4650.8385912508165</v>
      </c>
      <c r="AT2180" s="93">
        <f t="shared" si="4297"/>
        <v>4334.9791922509658</v>
      </c>
      <c r="AU2180" s="93">
        <f t="shared" si="4297"/>
        <v>4016.4876315927831</v>
      </c>
      <c r="AV2180" s="93">
        <f t="shared" si="4297"/>
        <v>3695.3419745957822</v>
      </c>
      <c r="AW2180" s="93">
        <f t="shared" si="4297"/>
        <v>3371.5201037904731</v>
      </c>
      <c r="AX2180" s="93">
        <f t="shared" si="4297"/>
        <v>3044.9997173951197</v>
      </c>
      <c r="AY2180" s="93">
        <f t="shared" ref="AY2180:CD2180" si="4298">SUM(AY2176:AY2179)</f>
        <v>2715.7583277798049</v>
      </c>
      <c r="AZ2180" s="93">
        <f t="shared" si="4298"/>
        <v>2383.7732599176957</v>
      </c>
      <c r="BA2180" s="93">
        <f t="shared" si="4298"/>
        <v>2049.0216498234022</v>
      </c>
      <c r="BB2180" s="93">
        <f t="shared" si="4298"/>
        <v>1711.480442978323</v>
      </c>
      <c r="BC2180" s="93">
        <f t="shared" si="4298"/>
        <v>1430.2829025982371</v>
      </c>
      <c r="BD2180" s="93">
        <f t="shared" si="4298"/>
        <v>1173.6313720431817</v>
      </c>
      <c r="BE2180" s="93">
        <f t="shared" si="4298"/>
        <v>941.730401395032</v>
      </c>
      <c r="BF2180" s="93">
        <f t="shared" si="4298"/>
        <v>734.4635734477406</v>
      </c>
      <c r="BG2180" s="93">
        <f t="shared" si="4298"/>
        <v>552.358844595753</v>
      </c>
      <c r="BH2180" s="93">
        <f t="shared" si="4298"/>
        <v>395.62589899819682</v>
      </c>
      <c r="BI2180" s="93">
        <f t="shared" si="4298"/>
        <v>264.47616818219228</v>
      </c>
      <c r="BJ2180" s="93">
        <f t="shared" si="4298"/>
        <v>159.12284560425226</v>
      </c>
      <c r="BK2180" s="93">
        <f t="shared" si="4298"/>
        <v>79.780901333027316</v>
      </c>
      <c r="BL2180" s="93">
        <f t="shared" si="4298"/>
        <v>26.667096854406736</v>
      </c>
      <c r="BM2180" s="93">
        <f t="shared" si="4298"/>
        <v>-4.4444448121794267E-12</v>
      </c>
      <c r="BN2180" s="93">
        <f t="shared" si="4298"/>
        <v>-4.4814818522809217E-12</v>
      </c>
      <c r="BO2180" s="93">
        <f t="shared" si="4298"/>
        <v>-4.5188275343832624E-12</v>
      </c>
      <c r="BP2180" s="93">
        <f t="shared" si="4298"/>
        <v>-4.5564844305031233E-12</v>
      </c>
      <c r="BQ2180" s="93">
        <f t="shared" si="4298"/>
        <v>-4.5944551340906497E-12</v>
      </c>
      <c r="BR2180" s="93">
        <f t="shared" si="4298"/>
        <v>-4.632742260208072E-12</v>
      </c>
      <c r="BS2180" s="93">
        <f t="shared" si="4298"/>
        <v>-4.6713484457098057E-12</v>
      </c>
      <c r="BT2180" s="93">
        <f t="shared" si="4298"/>
        <v>-4.710276349424054E-12</v>
      </c>
      <c r="BU2180" s="93">
        <f t="shared" si="4298"/>
        <v>-4.7495286523359208E-12</v>
      </c>
      <c r="BV2180" s="93">
        <f t="shared" si="4298"/>
        <v>-4.7891080577720534E-12</v>
      </c>
      <c r="BW2180" s="93">
        <f t="shared" si="4298"/>
        <v>-4.8290172915868203E-12</v>
      </c>
      <c r="BX2180" s="93">
        <f t="shared" si="4298"/>
        <v>-4.869259102350044E-12</v>
      </c>
      <c r="BY2180" s="93">
        <f t="shared" si="4298"/>
        <v>-4.9098362615362945E-12</v>
      </c>
      <c r="BZ2180" s="93">
        <f t="shared" si="4298"/>
        <v>-4.9507515637157634E-12</v>
      </c>
      <c r="CA2180" s="93">
        <f t="shared" si="4298"/>
        <v>-4.9920078267467278E-12</v>
      </c>
      <c r="CB2180" s="93">
        <f t="shared" si="4298"/>
        <v>-5.0336078919696171E-12</v>
      </c>
      <c r="CC2180" s="93">
        <f t="shared" si="4298"/>
        <v>-5.0755546244026976E-12</v>
      </c>
      <c r="CD2180" s="93">
        <f t="shared" si="4298"/>
        <v>-5.117850912939387E-12</v>
      </c>
      <c r="CE2180" s="93">
        <f t="shared" ref="CE2180:CL2180" si="4299">SUM(CE2176:CE2179)</f>
        <v>-5.1604996705472156E-12</v>
      </c>
      <c r="CF2180" s="93">
        <f t="shared" si="4299"/>
        <v>-5.203503834468442E-12</v>
      </c>
      <c r="CG2180" s="93">
        <f t="shared" si="4299"/>
        <v>-5.2468663664223456E-12</v>
      </c>
      <c r="CH2180" s="93">
        <f t="shared" si="4299"/>
        <v>-5.2905902528091984E-12</v>
      </c>
      <c r="CI2180" s="93">
        <f t="shared" si="4299"/>
        <v>-5.334678504915942E-12</v>
      </c>
      <c r="CJ2180" s="93">
        <f t="shared" si="4299"/>
        <v>-5.3791341591235747E-12</v>
      </c>
      <c r="CK2180" s="93">
        <f t="shared" si="4299"/>
        <v>-5.4239602771162713E-12</v>
      </c>
      <c r="CL2180" s="93">
        <f t="shared" si="4299"/>
        <v>-5.4691599460922401E-12</v>
      </c>
      <c r="CN2180" s="74"/>
      <c r="CO2180" s="93">
        <f t="shared" ref="CO2180:DL2180" si="4300">SUM(CO2176:CO2179)</f>
        <v>0</v>
      </c>
      <c r="CP2180" s="93">
        <f t="shared" si="4300"/>
        <v>0</v>
      </c>
      <c r="CQ2180" s="93">
        <f t="shared" si="4300"/>
        <v>0</v>
      </c>
      <c r="CR2180" s="93">
        <f t="shared" si="4300"/>
        <v>0</v>
      </c>
      <c r="CS2180" s="93">
        <f t="shared" si="4300"/>
        <v>0</v>
      </c>
      <c r="CT2180" s="93">
        <f t="shared" si="4300"/>
        <v>0</v>
      </c>
      <c r="CU2180" s="93">
        <f t="shared" si="4300"/>
        <v>0</v>
      </c>
      <c r="CV2180" s="93">
        <f t="shared" si="4300"/>
        <v>0</v>
      </c>
      <c r="CW2180" s="93">
        <f t="shared" si="4300"/>
        <v>0</v>
      </c>
      <c r="CX2180" s="93">
        <f t="shared" si="4300"/>
        <v>0</v>
      </c>
      <c r="CY2180" s="93">
        <f t="shared" si="4300"/>
        <v>0</v>
      </c>
      <c r="CZ2180" s="93">
        <f t="shared" si="4300"/>
        <v>0</v>
      </c>
      <c r="DA2180" s="93">
        <f t="shared" si="4300"/>
        <v>0</v>
      </c>
      <c r="DB2180" s="93">
        <f t="shared" si="4300"/>
        <v>0</v>
      </c>
      <c r="DC2180" s="93">
        <f t="shared" si="4300"/>
        <v>0</v>
      </c>
      <c r="DD2180" s="93">
        <f t="shared" si="4300"/>
        <v>0</v>
      </c>
      <c r="DE2180" s="93">
        <f t="shared" si="4300"/>
        <v>0</v>
      </c>
      <c r="DF2180" s="93">
        <f t="shared" si="4300"/>
        <v>0</v>
      </c>
      <c r="DG2180" s="93">
        <f t="shared" si="4300"/>
        <v>0</v>
      </c>
      <c r="DH2180" s="93">
        <f t="shared" si="4300"/>
        <v>0</v>
      </c>
      <c r="DI2180" s="93">
        <f t="shared" si="4300"/>
        <v>0</v>
      </c>
      <c r="DJ2180" s="93">
        <f t="shared" si="4300"/>
        <v>0</v>
      </c>
      <c r="DK2180" s="93">
        <f t="shared" si="4300"/>
        <v>0</v>
      </c>
      <c r="DL2180" s="93">
        <f t="shared" si="4300"/>
        <v>0</v>
      </c>
    </row>
    <row r="2181" spans="1:116" x14ac:dyDescent="0.4">
      <c r="A2181" s="98"/>
      <c r="B2181" s="59"/>
      <c r="C2181" s="59"/>
      <c r="D2181" t="s">
        <v>426</v>
      </c>
      <c r="E2181" t="str">
        <f t="shared" si="4284"/>
        <v>2181 DAMORT-F</v>
      </c>
      <c r="G2181" s="125"/>
      <c r="R2181"/>
      <c r="S2181" s="62"/>
      <c r="T2181" s="62"/>
      <c r="U2181" s="62"/>
      <c r="V2181" s="62"/>
      <c r="W2181" s="62"/>
      <c r="X2181" s="62"/>
      <c r="Y2181" s="62"/>
      <c r="Z2181" s="62"/>
      <c r="AA2181" s="62"/>
      <c r="AB2181" s="62"/>
      <c r="AC2181" s="62"/>
      <c r="AD2181" s="62"/>
      <c r="AE2181" s="62"/>
      <c r="AF2181" s="62"/>
      <c r="AG2181" s="62"/>
      <c r="AH2181" s="62"/>
      <c r="AI2181" s="62"/>
      <c r="AJ2181" s="62"/>
      <c r="AK2181" s="62"/>
      <c r="AL2181" s="62"/>
      <c r="AM2181" s="62"/>
      <c r="AN2181" s="62"/>
      <c r="AO2181" s="62"/>
      <c r="AP2181" s="62"/>
      <c r="AQ2181" s="62"/>
      <c r="AR2181" s="62"/>
      <c r="AS2181" s="62"/>
      <c r="AT2181" s="62"/>
      <c r="AU2181" s="62"/>
      <c r="AV2181" s="62"/>
      <c r="AW2181" s="62"/>
      <c r="AX2181" s="62"/>
      <c r="AY2181" s="62"/>
      <c r="AZ2181" s="62"/>
      <c r="BA2181" s="62"/>
      <c r="BB2181" s="62"/>
      <c r="BC2181" s="62"/>
      <c r="BD2181" s="62"/>
      <c r="BE2181" s="62"/>
      <c r="BF2181" s="62"/>
      <c r="BG2181" s="62"/>
      <c r="BH2181" s="62"/>
      <c r="BI2181" s="62"/>
      <c r="BJ2181" s="62"/>
      <c r="BK2181" s="62"/>
      <c r="BL2181" s="62"/>
      <c r="BM2181" s="62"/>
      <c r="BN2181" s="62"/>
      <c r="BO2181" s="62"/>
      <c r="BP2181" s="62"/>
      <c r="BQ2181" s="62"/>
      <c r="BR2181" s="62"/>
      <c r="BS2181" s="62"/>
      <c r="BT2181" s="62"/>
      <c r="BU2181" s="62"/>
      <c r="BV2181" s="62"/>
      <c r="BW2181" s="62"/>
      <c r="BX2181" s="62"/>
      <c r="BY2181" s="62"/>
      <c r="BZ2181" s="62"/>
      <c r="CA2181" s="62"/>
      <c r="CB2181" s="62"/>
      <c r="CC2181" s="62"/>
      <c r="CD2181" s="62"/>
      <c r="CE2181" s="62"/>
      <c r="CF2181" s="62"/>
      <c r="CG2181" s="62"/>
      <c r="CH2181" s="62"/>
      <c r="CI2181" s="62"/>
      <c r="CJ2181" s="62"/>
      <c r="CK2181" s="62"/>
      <c r="CL2181" s="62"/>
      <c r="CO2181" s="62"/>
      <c r="CP2181" s="62"/>
      <c r="CQ2181" s="62"/>
      <c r="CR2181" s="62"/>
      <c r="CS2181" s="62"/>
      <c r="CT2181" s="62"/>
      <c r="CU2181" s="62"/>
      <c r="CV2181" s="62"/>
      <c r="CW2181" s="62"/>
      <c r="CX2181" s="62"/>
      <c r="CY2181" s="62"/>
      <c r="CZ2181" s="62"/>
      <c r="DA2181" s="62"/>
      <c r="DB2181" s="62"/>
      <c r="DC2181" s="62"/>
      <c r="DD2181" s="62"/>
      <c r="DE2181" s="62"/>
      <c r="DF2181" s="62"/>
      <c r="DG2181" s="62"/>
      <c r="DH2181" s="62"/>
      <c r="DI2181" s="62"/>
      <c r="DJ2181" s="62"/>
      <c r="DK2181" s="62"/>
      <c r="DL2181" s="62"/>
    </row>
    <row r="2182" spans="1:116" x14ac:dyDescent="0.4">
      <c r="A2182" s="98"/>
      <c r="B2182" s="57"/>
      <c r="C2182" t="s">
        <v>228</v>
      </c>
      <c r="D2182" t="s">
        <v>426</v>
      </c>
      <c r="E2182" t="str">
        <f t="shared" si="4284"/>
        <v>2182 DAMORT-F</v>
      </c>
      <c r="F2182" s="27"/>
      <c r="G2182" s="126" t="str">
        <f>"Interest expense - "&amp;SUBSTITUTE(G2169,":","")</f>
        <v>Interest expense - Simple amortizing debt</v>
      </c>
      <c r="J2182" s="93">
        <f>SUMIF($5:$5,I$2,2180:2180)</f>
        <v>0</v>
      </c>
      <c r="K2182" s="28">
        <f t="shared" ref="K2182:P2182" si="4301">SUMIF($3:$3,K$2,2182:2182)</f>
        <v>-578.91302497652555</v>
      </c>
      <c r="L2182" s="28">
        <f t="shared" si="4301"/>
        <v>-750.99344413140238</v>
      </c>
      <c r="M2182" s="28">
        <f t="shared" si="4301"/>
        <v>-384.03663519501487</v>
      </c>
      <c r="N2182" s="28">
        <f t="shared" si="4301"/>
        <v>-62.246837066919504</v>
      </c>
      <c r="O2182" s="28">
        <f t="shared" si="4301"/>
        <v>4.692697114348419E-13</v>
      </c>
      <c r="P2182" s="28">
        <f t="shared" si="4301"/>
        <v>5.1840838237647649E-13</v>
      </c>
      <c r="R2182" s="27"/>
      <c r="S2182" s="93">
        <f t="shared" ref="S2182:AX2182" si="4302">-SUM(S2176:S2178)*$H2172/12</f>
        <v>-15.27777777777778</v>
      </c>
      <c r="T2182" s="93">
        <f t="shared" si="4302"/>
        <v>-21.856566121575636</v>
      </c>
      <c r="U2182" s="93">
        <f t="shared" si="4302"/>
        <v>-28.266100012725712</v>
      </c>
      <c r="V2182" s="93">
        <f t="shared" si="4302"/>
        <v>-34.421635664122604</v>
      </c>
      <c r="W2182" s="93">
        <f t="shared" si="4302"/>
        <v>-40.4904120227012</v>
      </c>
      <c r="X2182" s="93">
        <f t="shared" si="4302"/>
        <v>-46.385683828755191</v>
      </c>
      <c r="Y2182" s="93">
        <f t="shared" si="4302"/>
        <v>-52.106005211013546</v>
      </c>
      <c r="Z2182" s="93">
        <f t="shared" si="4302"/>
        <v>-57.649918249277952</v>
      </c>
      <c r="AA2182" s="93">
        <f t="shared" si="4302"/>
        <v>-63.015952874015134</v>
      </c>
      <c r="AB2182" s="93">
        <f t="shared" si="4302"/>
        <v>-68.20262676511237</v>
      </c>
      <c r="AC2182" s="93">
        <f t="shared" si="4302"/>
        <v>-73.208445249789335</v>
      </c>
      <c r="AD2182" s="93">
        <f t="shared" si="4302"/>
        <v>-78.03190119965916</v>
      </c>
      <c r="AE2182" s="93">
        <f t="shared" si="4302"/>
        <v>-75.727030482487365</v>
      </c>
      <c r="AF2182" s="93">
        <f t="shared" si="4302"/>
        <v>-73.402952509339144</v>
      </c>
      <c r="AG2182" s="93">
        <f t="shared" si="4302"/>
        <v>-71.059507219748028</v>
      </c>
      <c r="AH2182" s="93">
        <f t="shared" si="4302"/>
        <v>-68.696533219410313</v>
      </c>
      <c r="AI2182" s="93">
        <f t="shared" si="4302"/>
        <v>-66.313867769069773</v>
      </c>
      <c r="AJ2182" s="93">
        <f t="shared" si="4302"/>
        <v>-63.911346773309752</v>
      </c>
      <c r="AK2182" s="93">
        <f t="shared" si="4302"/>
        <v>-61.488804769251715</v>
      </c>
      <c r="AL2182" s="93">
        <f t="shared" si="4302"/>
        <v>-59.046074915159856</v>
      </c>
      <c r="AM2182" s="93">
        <f t="shared" si="4302"/>
        <v>-56.582988978950574</v>
      </c>
      <c r="AN2182" s="93">
        <f t="shared" si="4302"/>
        <v>-54.099377326606209</v>
      </c>
      <c r="AO2182" s="93">
        <f t="shared" si="4302"/>
        <v>-51.595068910492309</v>
      </c>
      <c r="AP2182" s="93">
        <f t="shared" si="4302"/>
        <v>-49.06989125757746</v>
      </c>
      <c r="AQ2182" s="93">
        <f t="shared" si="4302"/>
        <v>-46.523670457554992</v>
      </c>
      <c r="AR2182" s="93">
        <f t="shared" si="4302"/>
        <v>-43.956231150865655</v>
      </c>
      <c r="AS2182" s="93">
        <f t="shared" si="4302"/>
        <v>-41.367396516620587</v>
      </c>
      <c r="AT2182" s="93">
        <f t="shared" si="4302"/>
        <v>-38.756988260423476</v>
      </c>
      <c r="AU2182" s="93">
        <f t="shared" si="4302"/>
        <v>-36.124826602091382</v>
      </c>
      <c r="AV2182" s="93">
        <f t="shared" si="4302"/>
        <v>-33.470730263273197</v>
      </c>
      <c r="AW2182" s="93">
        <f t="shared" si="4302"/>
        <v>-30.794516454964853</v>
      </c>
      <c r="AX2182" s="93">
        <f t="shared" si="4302"/>
        <v>-28.096000864920612</v>
      </c>
      <c r="AY2182" s="93">
        <f t="shared" ref="AY2182:CD2182" si="4303">-SUM(AY2176:AY2178)*$H2172/12</f>
        <v>-25.374997644959333</v>
      </c>
      <c r="AZ2182" s="93">
        <f t="shared" si="4303"/>
        <v>-22.631319398165044</v>
      </c>
      <c r="BA2182" s="93">
        <f t="shared" si="4303"/>
        <v>-19.864777165980797</v>
      </c>
      <c r="BB2182" s="93">
        <f t="shared" si="4303"/>
        <v>-17.075180415195018</v>
      </c>
      <c r="BC2182" s="93">
        <f t="shared" si="4303"/>
        <v>-14.262337024819359</v>
      </c>
      <c r="BD2182" s="93">
        <f t="shared" si="4303"/>
        <v>-11.919024188318643</v>
      </c>
      <c r="BE2182" s="93">
        <f t="shared" si="4303"/>
        <v>-9.7802614336931821</v>
      </c>
      <c r="BF2182" s="93">
        <f t="shared" si="4303"/>
        <v>-7.8477533449586003</v>
      </c>
      <c r="BG2182" s="93">
        <f t="shared" si="4303"/>
        <v>-6.1205297787311714</v>
      </c>
      <c r="BH2182" s="93">
        <f t="shared" si="4303"/>
        <v>-4.6029903716312752</v>
      </c>
      <c r="BI2182" s="93">
        <f t="shared" si="4303"/>
        <v>-3.2968824916516404</v>
      </c>
      <c r="BJ2182" s="93">
        <f t="shared" si="4303"/>
        <v>-2.2039680681849361</v>
      </c>
      <c r="BK2182" s="93">
        <f t="shared" si="4303"/>
        <v>-1.3260237133687689</v>
      </c>
      <c r="BL2182" s="93">
        <f t="shared" si="4303"/>
        <v>-0.6648408444418944</v>
      </c>
      <c r="BM2182" s="93">
        <f t="shared" si="4303"/>
        <v>-0.22222580712005616</v>
      </c>
      <c r="BN2182" s="93">
        <f t="shared" si="4303"/>
        <v>3.7037040101495225E-14</v>
      </c>
      <c r="BO2182" s="93">
        <f t="shared" si="4303"/>
        <v>3.7345682102341015E-14</v>
      </c>
      <c r="BP2182" s="93">
        <f t="shared" si="4303"/>
        <v>3.7656896119860521E-14</v>
      </c>
      <c r="BQ2182" s="93">
        <f t="shared" si="4303"/>
        <v>3.7970703587526027E-14</v>
      </c>
      <c r="BR2182" s="93">
        <f t="shared" si="4303"/>
        <v>3.8287126117422085E-14</v>
      </c>
      <c r="BS2182" s="93">
        <f t="shared" si="4303"/>
        <v>3.8606185501733936E-14</v>
      </c>
      <c r="BT2182" s="93">
        <f t="shared" si="4303"/>
        <v>3.8927903714248387E-14</v>
      </c>
      <c r="BU2182" s="93">
        <f t="shared" si="4303"/>
        <v>3.925230291186712E-14</v>
      </c>
      <c r="BV2182" s="93">
        <f t="shared" si="4303"/>
        <v>3.9579405436132669E-14</v>
      </c>
      <c r="BW2182" s="93">
        <f t="shared" si="4303"/>
        <v>3.9909233814767113E-14</v>
      </c>
      <c r="BX2182" s="93">
        <f t="shared" si="4303"/>
        <v>4.0241810763223503E-14</v>
      </c>
      <c r="BY2182" s="93">
        <f t="shared" si="4303"/>
        <v>4.0577159186250365E-14</v>
      </c>
      <c r="BZ2182" s="93">
        <f t="shared" si="4303"/>
        <v>4.0915302179469123E-14</v>
      </c>
      <c r="CA2182" s="93">
        <f t="shared" si="4303"/>
        <v>4.1256263030964693E-14</v>
      </c>
      <c r="CB2182" s="93">
        <f t="shared" si="4303"/>
        <v>4.16000652228894E-14</v>
      </c>
      <c r="CC2182" s="93">
        <f t="shared" si="4303"/>
        <v>4.1946732433080146E-14</v>
      </c>
      <c r="CD2182" s="93">
        <f t="shared" si="4303"/>
        <v>4.2296288536689147E-14</v>
      </c>
      <c r="CE2182" s="93">
        <f t="shared" ref="CE2182:CL2182" si="4304">-SUM(CE2176:CE2178)*$H2172/12</f>
        <v>4.2648757607828223E-14</v>
      </c>
      <c r="CF2182" s="93">
        <f t="shared" si="4304"/>
        <v>4.30041639212268E-14</v>
      </c>
      <c r="CG2182" s="93">
        <f t="shared" si="4304"/>
        <v>4.3362531953903686E-14</v>
      </c>
      <c r="CH2182" s="93">
        <f t="shared" si="4304"/>
        <v>4.3723886386852879E-14</v>
      </c>
      <c r="CI2182" s="93">
        <f t="shared" si="4304"/>
        <v>4.4088252106743316E-14</v>
      </c>
      <c r="CJ2182" s="93">
        <f t="shared" si="4304"/>
        <v>4.4455654207632848E-14</v>
      </c>
      <c r="CK2182" s="93">
        <f t="shared" si="4304"/>
        <v>4.4826117992696456E-14</v>
      </c>
      <c r="CL2182" s="93">
        <f t="shared" si="4304"/>
        <v>4.5199668975968926E-14</v>
      </c>
      <c r="CN2182" s="93">
        <f>SUMIF($5:$5,CN$2,2180:2180)</f>
        <v>0</v>
      </c>
      <c r="CO2182" s="93">
        <f t="shared" ref="CO2182:CX2182" si="4305">-SUM(CO2176:CO2178)*$H2172/CO$5</f>
        <v>0</v>
      </c>
      <c r="CP2182" s="93">
        <f t="shared" si="4305"/>
        <v>0</v>
      </c>
      <c r="CQ2182" s="93">
        <f t="shared" si="4305"/>
        <v>0</v>
      </c>
      <c r="CR2182" s="93">
        <f t="shared" si="4305"/>
        <v>0</v>
      </c>
      <c r="CS2182" s="93">
        <f t="shared" si="4305"/>
        <v>0</v>
      </c>
      <c r="CT2182" s="93">
        <f t="shared" si="4305"/>
        <v>0</v>
      </c>
      <c r="CU2182" s="93">
        <f t="shared" si="4305"/>
        <v>0</v>
      </c>
      <c r="CV2182" s="93">
        <f t="shared" si="4305"/>
        <v>0</v>
      </c>
      <c r="CW2182" s="93">
        <f t="shared" si="4305"/>
        <v>0</v>
      </c>
      <c r="CX2182" s="93">
        <f t="shared" si="4305"/>
        <v>0</v>
      </c>
      <c r="CY2182" s="93">
        <f>-SUM(CY2176:CY2178)*$H2172/CL$5</f>
        <v>0</v>
      </c>
      <c r="CZ2182" s="93">
        <f t="shared" ref="CZ2182:DL2182" si="4306">-SUM(CZ2176:CZ2178)*$H2172/CZ$5</f>
        <v>0</v>
      </c>
      <c r="DA2182" s="93">
        <f t="shared" si="4306"/>
        <v>0</v>
      </c>
      <c r="DB2182" s="93">
        <f t="shared" si="4306"/>
        <v>0</v>
      </c>
      <c r="DC2182" s="93">
        <f t="shared" si="4306"/>
        <v>0</v>
      </c>
      <c r="DD2182" s="93">
        <f t="shared" si="4306"/>
        <v>0</v>
      </c>
      <c r="DE2182" s="93">
        <f t="shared" si="4306"/>
        <v>0</v>
      </c>
      <c r="DF2182" s="93">
        <f t="shared" si="4306"/>
        <v>0</v>
      </c>
      <c r="DG2182" s="93">
        <f t="shared" si="4306"/>
        <v>0</v>
      </c>
      <c r="DH2182" s="93">
        <f t="shared" si="4306"/>
        <v>0</v>
      </c>
      <c r="DI2182" s="93">
        <f t="shared" si="4306"/>
        <v>0</v>
      </c>
      <c r="DJ2182" s="93">
        <f t="shared" si="4306"/>
        <v>0</v>
      </c>
      <c r="DK2182" s="93">
        <f t="shared" si="4306"/>
        <v>0</v>
      </c>
      <c r="DL2182" s="93">
        <f t="shared" si="4306"/>
        <v>0</v>
      </c>
    </row>
    <row r="2183" spans="1:116" x14ac:dyDescent="0.4">
      <c r="A2183" s="99"/>
      <c r="B2183" s="57" t="s">
        <v>244</v>
      </c>
      <c r="C2183" s="57"/>
      <c r="D2183" t="s">
        <v>426</v>
      </c>
      <c r="E2183" t="str">
        <f t="shared" si="4284"/>
        <v>2183 DAMORT-F</v>
      </c>
      <c r="G2183" s="125"/>
      <c r="R2183"/>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c r="AY2183" s="1"/>
      <c r="AZ2183" s="1"/>
      <c r="BA2183" s="1"/>
      <c r="BB2183" s="1"/>
      <c r="BC2183" s="1"/>
      <c r="BD2183" s="1"/>
      <c r="BE2183" s="1"/>
      <c r="BF2183" s="1"/>
      <c r="BG2183" s="1"/>
      <c r="BH2183" s="1"/>
      <c r="BI2183" s="1"/>
      <c r="BJ2183" s="1"/>
      <c r="BK2183" s="1"/>
      <c r="BL2183" s="1"/>
      <c r="BM2183" s="1"/>
      <c r="BN2183" s="1"/>
      <c r="BO2183" s="1"/>
      <c r="BP2183" s="1"/>
      <c r="BQ2183" s="1"/>
      <c r="BR2183" s="1"/>
      <c r="BS2183" s="1"/>
      <c r="BT2183" s="1"/>
      <c r="BU2183" s="1"/>
      <c r="BV2183" s="1"/>
      <c r="BW2183" s="1"/>
      <c r="BX2183" s="1"/>
      <c r="BY2183" s="1"/>
      <c r="BZ2183" s="1"/>
      <c r="CA2183" s="1"/>
      <c r="CB2183" s="1"/>
      <c r="CC2183" s="1"/>
      <c r="CD2183" s="1"/>
      <c r="CE2183" s="1"/>
      <c r="CF2183" s="1"/>
      <c r="CG2183" s="1"/>
      <c r="CH2183" s="1"/>
      <c r="CI2183" s="1"/>
      <c r="CJ2183" s="1"/>
      <c r="CK2183" s="1"/>
      <c r="CL2183" s="1"/>
      <c r="CO2183" s="1"/>
      <c r="CP2183" s="1"/>
      <c r="CQ2183" s="1"/>
      <c r="CR2183" s="1"/>
      <c r="CS2183" s="1"/>
      <c r="CT2183" s="1"/>
      <c r="CU2183" s="1"/>
      <c r="CV2183" s="1"/>
      <c r="CW2183" s="1"/>
      <c r="CX2183" s="1"/>
      <c r="CY2183" s="1"/>
      <c r="CZ2183" s="1"/>
      <c r="DA2183" s="1"/>
      <c r="DB2183" s="1"/>
      <c r="DC2183" s="1"/>
      <c r="DD2183" s="1"/>
      <c r="DE2183" s="1"/>
      <c r="DF2183" s="1"/>
      <c r="DG2183" s="1"/>
      <c r="DH2183" s="1"/>
      <c r="DI2183" s="1"/>
      <c r="DJ2183" s="1"/>
      <c r="DK2183" s="1"/>
      <c r="DL2183" s="1"/>
    </row>
    <row r="2184" spans="1:116" x14ac:dyDescent="0.4">
      <c r="A2184" s="99"/>
      <c r="B2184" s="57"/>
      <c r="C2184" s="57"/>
      <c r="D2184" t="s">
        <v>426</v>
      </c>
      <c r="E2184" t="str">
        <f t="shared" si="4284"/>
        <v>2184 DAMORT-F</v>
      </c>
      <c r="G2184" s="95" t="s">
        <v>291</v>
      </c>
      <c r="R2184"/>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c r="AY2184" s="1"/>
      <c r="AZ2184" s="1"/>
      <c r="BA2184" s="1"/>
      <c r="BB2184" s="1"/>
      <c r="BC2184" s="1"/>
      <c r="BD2184" s="1"/>
      <c r="BE2184" s="1"/>
      <c r="BF2184" s="1"/>
      <c r="BG2184" s="1"/>
      <c r="BH2184" s="1"/>
      <c r="BI2184" s="1"/>
      <c r="BJ2184" s="1"/>
      <c r="BK2184" s="1"/>
      <c r="BL2184" s="1"/>
      <c r="BM2184" s="1"/>
      <c r="BN2184" s="1"/>
      <c r="BO2184" s="1"/>
      <c r="BP2184" s="1"/>
      <c r="BQ2184" s="1"/>
      <c r="BR2184" s="1"/>
      <c r="BS2184" s="1"/>
      <c r="BT2184" s="1"/>
      <c r="BU2184" s="1"/>
      <c r="BV2184" s="1"/>
      <c r="BW2184" s="1"/>
      <c r="BX2184" s="1"/>
      <c r="BY2184" s="1"/>
      <c r="BZ2184" s="1"/>
      <c r="CA2184" s="1"/>
      <c r="CB2184" s="1"/>
      <c r="CC2184" s="1"/>
      <c r="CD2184" s="1"/>
      <c r="CE2184" s="1"/>
      <c r="CF2184" s="1"/>
      <c r="CG2184" s="1"/>
      <c r="CH2184" s="1"/>
      <c r="CI2184" s="1"/>
      <c r="CJ2184" s="1"/>
      <c r="CK2184" s="1"/>
      <c r="CL2184" s="1"/>
      <c r="CO2184" s="1"/>
      <c r="CP2184" s="1"/>
      <c r="CQ2184" s="1"/>
      <c r="CR2184" s="1"/>
      <c r="CS2184" s="1"/>
      <c r="CT2184" s="1"/>
      <c r="CU2184" s="1"/>
      <c r="CV2184" s="1"/>
      <c r="CW2184" s="1"/>
      <c r="CX2184" s="1"/>
      <c r="CY2184" s="1"/>
      <c r="CZ2184" s="1"/>
      <c r="DA2184" s="1"/>
      <c r="DB2184" s="1"/>
      <c r="DC2184" s="1"/>
      <c r="DD2184" s="1"/>
      <c r="DE2184" s="1"/>
      <c r="DF2184" s="1"/>
      <c r="DG2184" s="1"/>
      <c r="DH2184" s="1"/>
      <c r="DI2184" s="1"/>
      <c r="DJ2184" s="1"/>
      <c r="DK2184" s="1"/>
      <c r="DL2184" s="1"/>
    </row>
    <row r="2185" spans="1:116" x14ac:dyDescent="0.4">
      <c r="A2185" s="99"/>
      <c r="B2185" s="57"/>
      <c r="C2185" s="57"/>
      <c r="D2185" t="s">
        <v>426</v>
      </c>
      <c r="E2185" t="str">
        <f t="shared" si="4284"/>
        <v>2185 DAMORT-F</v>
      </c>
      <c r="G2185" s="158" t="s">
        <v>292</v>
      </c>
      <c r="J2185" s="81">
        <f>SUMIF($5:$5,I$2,2183:2183)</f>
        <v>0</v>
      </c>
      <c r="K2185" s="37">
        <f t="shared" ref="K2185:P2185" si="4307">SUMIF($3:$3,K$2,2185:2185)</f>
        <v>-354.61638726027405</v>
      </c>
      <c r="L2185" s="37">
        <f t="shared" si="4307"/>
        <v>0</v>
      </c>
      <c r="M2185" s="37">
        <f t="shared" si="4307"/>
        <v>0</v>
      </c>
      <c r="N2185" s="37">
        <f t="shared" si="4307"/>
        <v>0</v>
      </c>
      <c r="O2185" s="37">
        <f t="shared" si="4307"/>
        <v>0</v>
      </c>
      <c r="P2185" s="37">
        <f t="shared" si="4307"/>
        <v>0</v>
      </c>
      <c r="R2185" s="53"/>
      <c r="S2185" s="94">
        <f>+PMT($H2172/12,$H2171,S2177+S2178+S2176,0)</f>
        <v>-59.156509855368732</v>
      </c>
      <c r="T2185" s="94">
        <f t="shared" ref="T2185:AY2185" si="4308">+PMT($H2172/12,$H2171,T2177+T2178,0)</f>
        <v>-26.889322661531239</v>
      </c>
      <c r="U2185" s="94">
        <f t="shared" si="4308"/>
        <v>-26.889322661531239</v>
      </c>
      <c r="V2185" s="94">
        <f t="shared" si="4308"/>
        <v>-26.566650789592863</v>
      </c>
      <c r="W2185" s="94">
        <f t="shared" si="4308"/>
        <v>-26.889322661531239</v>
      </c>
      <c r="X2185" s="94">
        <f t="shared" si="4308"/>
        <v>-26.889322661531239</v>
      </c>
      <c r="Y2185" s="94">
        <f t="shared" si="4308"/>
        <v>-26.889322661531239</v>
      </c>
      <c r="Z2185" s="94">
        <f t="shared" si="4308"/>
        <v>-26.889322661531239</v>
      </c>
      <c r="AA2185" s="94">
        <f t="shared" si="4308"/>
        <v>-26.889322661531239</v>
      </c>
      <c r="AB2185" s="94">
        <f t="shared" si="4308"/>
        <v>-26.889322661531239</v>
      </c>
      <c r="AC2185" s="94">
        <f t="shared" si="4308"/>
        <v>-26.889322661531239</v>
      </c>
      <c r="AD2185" s="94">
        <f t="shared" si="4308"/>
        <v>-26.889322661531239</v>
      </c>
      <c r="AE2185" s="94">
        <f t="shared" si="4308"/>
        <v>0</v>
      </c>
      <c r="AF2185" s="94">
        <f t="shared" si="4308"/>
        <v>0</v>
      </c>
      <c r="AG2185" s="94">
        <f t="shared" si="4308"/>
        <v>0</v>
      </c>
      <c r="AH2185" s="94">
        <f t="shared" si="4308"/>
        <v>0</v>
      </c>
      <c r="AI2185" s="94">
        <f t="shared" si="4308"/>
        <v>0</v>
      </c>
      <c r="AJ2185" s="94">
        <f t="shared" si="4308"/>
        <v>0</v>
      </c>
      <c r="AK2185" s="94">
        <f t="shared" si="4308"/>
        <v>0</v>
      </c>
      <c r="AL2185" s="94">
        <f t="shared" si="4308"/>
        <v>0</v>
      </c>
      <c r="AM2185" s="94">
        <f t="shared" si="4308"/>
        <v>0</v>
      </c>
      <c r="AN2185" s="94">
        <f t="shared" si="4308"/>
        <v>0</v>
      </c>
      <c r="AO2185" s="94">
        <f t="shared" si="4308"/>
        <v>0</v>
      </c>
      <c r="AP2185" s="94">
        <f t="shared" si="4308"/>
        <v>0</v>
      </c>
      <c r="AQ2185" s="94">
        <f t="shared" si="4308"/>
        <v>0</v>
      </c>
      <c r="AR2185" s="94">
        <f t="shared" si="4308"/>
        <v>0</v>
      </c>
      <c r="AS2185" s="94">
        <f t="shared" si="4308"/>
        <v>0</v>
      </c>
      <c r="AT2185" s="94">
        <f t="shared" si="4308"/>
        <v>0</v>
      </c>
      <c r="AU2185" s="94">
        <f t="shared" si="4308"/>
        <v>0</v>
      </c>
      <c r="AV2185" s="94">
        <f t="shared" si="4308"/>
        <v>0</v>
      </c>
      <c r="AW2185" s="94">
        <f t="shared" si="4308"/>
        <v>0</v>
      </c>
      <c r="AX2185" s="94">
        <f t="shared" si="4308"/>
        <v>0</v>
      </c>
      <c r="AY2185" s="94">
        <f t="shared" si="4308"/>
        <v>0</v>
      </c>
      <c r="AZ2185" s="94">
        <f t="shared" ref="AZ2185:CE2185" si="4309">+PMT($H2172/12,$H2171,AZ2177+AZ2178,0)</f>
        <v>0</v>
      </c>
      <c r="BA2185" s="94">
        <f t="shared" si="4309"/>
        <v>0</v>
      </c>
      <c r="BB2185" s="94">
        <f t="shared" si="4309"/>
        <v>0</v>
      </c>
      <c r="BC2185" s="94">
        <f t="shared" si="4309"/>
        <v>0</v>
      </c>
      <c r="BD2185" s="94">
        <f t="shared" si="4309"/>
        <v>0</v>
      </c>
      <c r="BE2185" s="94">
        <f t="shared" si="4309"/>
        <v>0</v>
      </c>
      <c r="BF2185" s="94">
        <f t="shared" si="4309"/>
        <v>0</v>
      </c>
      <c r="BG2185" s="94">
        <f t="shared" si="4309"/>
        <v>0</v>
      </c>
      <c r="BH2185" s="94">
        <f t="shared" si="4309"/>
        <v>0</v>
      </c>
      <c r="BI2185" s="94">
        <f t="shared" si="4309"/>
        <v>0</v>
      </c>
      <c r="BJ2185" s="94">
        <f t="shared" si="4309"/>
        <v>0</v>
      </c>
      <c r="BK2185" s="94">
        <f t="shared" si="4309"/>
        <v>0</v>
      </c>
      <c r="BL2185" s="94">
        <f t="shared" si="4309"/>
        <v>0</v>
      </c>
      <c r="BM2185" s="94">
        <f t="shared" si="4309"/>
        <v>0</v>
      </c>
      <c r="BN2185" s="94">
        <f t="shared" si="4309"/>
        <v>0</v>
      </c>
      <c r="BO2185" s="94">
        <f t="shared" si="4309"/>
        <v>0</v>
      </c>
      <c r="BP2185" s="94">
        <f t="shared" si="4309"/>
        <v>0</v>
      </c>
      <c r="BQ2185" s="94">
        <f t="shared" si="4309"/>
        <v>0</v>
      </c>
      <c r="BR2185" s="94">
        <f t="shared" si="4309"/>
        <v>0</v>
      </c>
      <c r="BS2185" s="94">
        <f t="shared" si="4309"/>
        <v>0</v>
      </c>
      <c r="BT2185" s="94">
        <f t="shared" si="4309"/>
        <v>0</v>
      </c>
      <c r="BU2185" s="94">
        <f t="shared" si="4309"/>
        <v>0</v>
      </c>
      <c r="BV2185" s="94">
        <f t="shared" si="4309"/>
        <v>0</v>
      </c>
      <c r="BW2185" s="94">
        <f t="shared" si="4309"/>
        <v>0</v>
      </c>
      <c r="BX2185" s="94">
        <f t="shared" si="4309"/>
        <v>0</v>
      </c>
      <c r="BY2185" s="94">
        <f t="shared" si="4309"/>
        <v>0</v>
      </c>
      <c r="BZ2185" s="94">
        <f t="shared" si="4309"/>
        <v>0</v>
      </c>
      <c r="CA2185" s="94">
        <f t="shared" si="4309"/>
        <v>0</v>
      </c>
      <c r="CB2185" s="94">
        <f t="shared" si="4309"/>
        <v>0</v>
      </c>
      <c r="CC2185" s="94">
        <f t="shared" si="4309"/>
        <v>0</v>
      </c>
      <c r="CD2185" s="94">
        <f t="shared" si="4309"/>
        <v>0</v>
      </c>
      <c r="CE2185" s="94">
        <f t="shared" si="4309"/>
        <v>0</v>
      </c>
      <c r="CF2185" s="94">
        <f t="shared" ref="CF2185:CL2185" si="4310">+PMT($H2172/12,$H2171,CF2177+CF2178,0)</f>
        <v>0</v>
      </c>
      <c r="CG2185" s="94">
        <f t="shared" si="4310"/>
        <v>0</v>
      </c>
      <c r="CH2185" s="94">
        <f t="shared" si="4310"/>
        <v>0</v>
      </c>
      <c r="CI2185" s="94">
        <f t="shared" si="4310"/>
        <v>0</v>
      </c>
      <c r="CJ2185" s="94">
        <f t="shared" si="4310"/>
        <v>0</v>
      </c>
      <c r="CK2185" s="94">
        <f t="shared" si="4310"/>
        <v>0</v>
      </c>
      <c r="CL2185" s="94">
        <f t="shared" si="4310"/>
        <v>0</v>
      </c>
      <c r="CN2185" s="81">
        <f>SUMIF($5:$5,CN$2,2183:2183)</f>
        <v>0</v>
      </c>
      <c r="CO2185" s="94">
        <f t="shared" ref="CO2185:CX2185" si="4311">+PMT($H2172/CO$5,$H2171,CO2177+CO2178,0)</f>
        <v>0</v>
      </c>
      <c r="CP2185" s="94">
        <f t="shared" si="4311"/>
        <v>0</v>
      </c>
      <c r="CQ2185" s="94">
        <f t="shared" si="4311"/>
        <v>0</v>
      </c>
      <c r="CR2185" s="94">
        <f t="shared" si="4311"/>
        <v>0</v>
      </c>
      <c r="CS2185" s="94">
        <f t="shared" si="4311"/>
        <v>0</v>
      </c>
      <c r="CT2185" s="94">
        <f t="shared" si="4311"/>
        <v>0</v>
      </c>
      <c r="CU2185" s="94">
        <f t="shared" si="4311"/>
        <v>0</v>
      </c>
      <c r="CV2185" s="94">
        <f t="shared" si="4311"/>
        <v>0</v>
      </c>
      <c r="CW2185" s="94">
        <f t="shared" si="4311"/>
        <v>0</v>
      </c>
      <c r="CX2185" s="94">
        <f t="shared" si="4311"/>
        <v>0</v>
      </c>
      <c r="CY2185" s="94">
        <f>+PMT($H2172/CL$5,$H2171,CY2177+CY2178,0)</f>
        <v>0</v>
      </c>
      <c r="CZ2185" s="94">
        <f t="shared" ref="CZ2185:DL2185" si="4312">+PMT($H2172/CZ$5,$H2171,CZ2177+CZ2178,0)</f>
        <v>0</v>
      </c>
      <c r="DA2185" s="94">
        <f t="shared" si="4312"/>
        <v>0</v>
      </c>
      <c r="DB2185" s="94">
        <f t="shared" si="4312"/>
        <v>0</v>
      </c>
      <c r="DC2185" s="94">
        <f t="shared" si="4312"/>
        <v>0</v>
      </c>
      <c r="DD2185" s="94">
        <f t="shared" si="4312"/>
        <v>0</v>
      </c>
      <c r="DE2185" s="94">
        <f t="shared" si="4312"/>
        <v>0</v>
      </c>
      <c r="DF2185" s="94">
        <f t="shared" si="4312"/>
        <v>0</v>
      </c>
      <c r="DG2185" s="94">
        <f t="shared" si="4312"/>
        <v>0</v>
      </c>
      <c r="DH2185" s="94">
        <f t="shared" si="4312"/>
        <v>0</v>
      </c>
      <c r="DI2185" s="94">
        <f t="shared" si="4312"/>
        <v>0</v>
      </c>
      <c r="DJ2185" s="94">
        <f t="shared" si="4312"/>
        <v>0</v>
      </c>
      <c r="DK2185" s="94">
        <f t="shared" si="4312"/>
        <v>0</v>
      </c>
      <c r="DL2185" s="94">
        <f t="shared" si="4312"/>
        <v>0</v>
      </c>
    </row>
    <row r="2186" spans="1:116" x14ac:dyDescent="0.4">
      <c r="A2186" s="100"/>
      <c r="B2186" s="293"/>
      <c r="C2186" s="293"/>
      <c r="D2186" t="s">
        <v>426</v>
      </c>
      <c r="E2186" t="str">
        <f t="shared" si="4284"/>
        <v>2186 DAMORT-F</v>
      </c>
      <c r="F2186" s="27"/>
      <c r="G2186" s="126" t="s">
        <v>293</v>
      </c>
      <c r="H2186" s="27"/>
      <c r="J2186" s="77">
        <f>SUMIF($5:$5,I$2,2184:2184)</f>
        <v>0</v>
      </c>
      <c r="K2186" s="33">
        <f t="shared" ref="K2186:P2186" si="4313">SUMIF($4:$4,K$2,2184:2184)</f>
        <v>0</v>
      </c>
      <c r="L2186" s="33">
        <f t="shared" si="4313"/>
        <v>0</v>
      </c>
      <c r="M2186" s="33">
        <f t="shared" si="4313"/>
        <v>0</v>
      </c>
      <c r="N2186" s="33">
        <f t="shared" si="4313"/>
        <v>0</v>
      </c>
      <c r="O2186" s="33">
        <f t="shared" si="4313"/>
        <v>0</v>
      </c>
      <c r="P2186" s="33">
        <f t="shared" si="4313"/>
        <v>0</v>
      </c>
      <c r="R2186" s="28"/>
      <c r="S2186" s="93" cm="1">
        <f t="array" ref="S2186">SUM(INDEX(2183:2183,1,MAX(COLUMN($R:$R),COLUMN()-($H2171-1))):S2185)</f>
        <v>-59.156509855368732</v>
      </c>
      <c r="T2186" s="93" cm="1">
        <f t="array" ref="T2186">SUM(INDEX(2183:2183,1,MAX(COLUMN($R:$R),COLUMN()-($H2171-1))):T2185)</f>
        <v>-86.045832516899964</v>
      </c>
      <c r="U2186" s="93" cm="1">
        <f t="array" ref="U2186">SUM(INDEX(2183:2183,1,MAX(COLUMN($R:$R),COLUMN()-($H2171-1))):U2185)</f>
        <v>-112.9351551784312</v>
      </c>
      <c r="V2186" s="93" cm="1">
        <f t="array" ref="V2186">SUM(INDEX(2183:2183,1,MAX(COLUMN($R:$R),COLUMN()-($H2171-1))):V2185)</f>
        <v>-139.50180596802406</v>
      </c>
      <c r="W2186" s="93" cm="1">
        <f t="array" ref="W2186">SUM(INDEX(2183:2183,1,MAX(COLUMN($R:$R),COLUMN()-($H2171-1))):W2185)</f>
        <v>-166.39112862955528</v>
      </c>
      <c r="X2186" s="93" cm="1">
        <f t="array" ref="X2186">SUM(INDEX(2183:2183,1,MAX(COLUMN($R:$R),COLUMN()-($H2171-1))):X2185)</f>
        <v>-193.28045129108654</v>
      </c>
      <c r="Y2186" s="93" cm="1">
        <f t="array" ref="Y2186">SUM(INDEX(2183:2183,1,MAX(COLUMN($R:$R),COLUMN()-($H2171-1))):Y2185)</f>
        <v>-220.16977395261779</v>
      </c>
      <c r="Z2186" s="93" cm="1">
        <f t="array" ref="Z2186">SUM(INDEX(2183:2183,1,MAX(COLUMN($R:$R),COLUMN()-($H2171-1))):Z2185)</f>
        <v>-247.05909661414904</v>
      </c>
      <c r="AA2186" s="93" cm="1">
        <f t="array" ref="AA2186">SUM(INDEX(2183:2183,1,MAX(COLUMN($R:$R),COLUMN()-($H2171-1))):AA2185)</f>
        <v>-273.94841927568029</v>
      </c>
      <c r="AB2186" s="93" cm="1">
        <f t="array" ref="AB2186">SUM(INDEX(2183:2183,1,MAX(COLUMN($R:$R),COLUMN()-($H2171-1))):AB2185)</f>
        <v>-300.83774193721155</v>
      </c>
      <c r="AC2186" s="93" cm="1">
        <f t="array" ref="AC2186">SUM(INDEX(2183:2183,1,MAX(COLUMN($R:$R),COLUMN()-($H2171-1))):AC2185)</f>
        <v>-327.7270645987428</v>
      </c>
      <c r="AD2186" s="93" cm="1">
        <f t="array" ref="AD2186">SUM(INDEX(2183:2183,1,MAX(COLUMN($R:$R),COLUMN()-($H2171-1))):AD2185)</f>
        <v>-354.61638726027405</v>
      </c>
      <c r="AE2186" s="93" cm="1">
        <f t="array" ref="AE2186">SUM(INDEX(2183:2183,1,MAX(COLUMN($R:$R),COLUMN()-($H2171-1))):AE2185)</f>
        <v>-354.61638726027405</v>
      </c>
      <c r="AF2186" s="93" cm="1">
        <f t="array" ref="AF2186">SUM(INDEX(2183:2183,1,MAX(COLUMN($R:$R),COLUMN()-($H2171-1))):AF2185)</f>
        <v>-354.61638726027405</v>
      </c>
      <c r="AG2186" s="93" cm="1">
        <f t="array" ref="AG2186">SUM(INDEX(2183:2183,1,MAX(COLUMN($R:$R),COLUMN()-($H2171-1))):AG2185)</f>
        <v>-354.61638726027405</v>
      </c>
      <c r="AH2186" s="93" cm="1">
        <f t="array" ref="AH2186">SUM(INDEX(2183:2183,1,MAX(COLUMN($R:$R),COLUMN()-($H2171-1))):AH2185)</f>
        <v>-354.61638726027405</v>
      </c>
      <c r="AI2186" s="93" cm="1">
        <f t="array" ref="AI2186">SUM(INDEX(2183:2183,1,MAX(COLUMN($R:$R),COLUMN()-($H2171-1))):AI2185)</f>
        <v>-354.61638726027405</v>
      </c>
      <c r="AJ2186" s="93" cm="1">
        <f t="array" ref="AJ2186">SUM(INDEX(2183:2183,1,MAX(COLUMN($R:$R),COLUMN()-($H2171-1))):AJ2185)</f>
        <v>-354.61638726027405</v>
      </c>
      <c r="AK2186" s="93" cm="1">
        <f t="array" ref="AK2186">SUM(INDEX(2183:2183,1,MAX(COLUMN($R:$R),COLUMN()-($H2171-1))):AK2185)</f>
        <v>-354.61638726027405</v>
      </c>
      <c r="AL2186" s="93" cm="1">
        <f t="array" ref="AL2186">SUM(INDEX(2183:2183,1,MAX(COLUMN($R:$R),COLUMN()-($H2171-1))):AL2185)</f>
        <v>-354.61638726027405</v>
      </c>
      <c r="AM2186" s="93" cm="1">
        <f t="array" ref="AM2186">SUM(INDEX(2183:2183,1,MAX(COLUMN($R:$R),COLUMN()-($H2171-1))):AM2185)</f>
        <v>-354.61638726027405</v>
      </c>
      <c r="AN2186" s="93" cm="1">
        <f t="array" ref="AN2186">SUM(INDEX(2183:2183,1,MAX(COLUMN($R:$R),COLUMN()-($H2171-1))):AN2185)</f>
        <v>-354.61638726027405</v>
      </c>
      <c r="AO2186" s="93" cm="1">
        <f t="array" ref="AO2186">SUM(INDEX(2183:2183,1,MAX(COLUMN($R:$R),COLUMN()-($H2171-1))):AO2185)</f>
        <v>-354.61638726027405</v>
      </c>
      <c r="AP2186" s="93" cm="1">
        <f t="array" ref="AP2186">SUM(INDEX(2183:2183,1,MAX(COLUMN($R:$R),COLUMN()-($H2171-1))):AP2185)</f>
        <v>-354.61638726027405</v>
      </c>
      <c r="AQ2186" s="93" cm="1">
        <f t="array" ref="AQ2186">SUM(INDEX(2183:2183,1,MAX(COLUMN($R:$R),COLUMN()-($H2171-1))):AQ2185)</f>
        <v>-354.61638726027405</v>
      </c>
      <c r="AR2186" s="93" cm="1">
        <f t="array" ref="AR2186">SUM(INDEX(2183:2183,1,MAX(COLUMN($R:$R),COLUMN()-($H2171-1))):AR2185)</f>
        <v>-354.61638726027405</v>
      </c>
      <c r="AS2186" s="93" cm="1">
        <f t="array" ref="AS2186">SUM(INDEX(2183:2183,1,MAX(COLUMN($R:$R),COLUMN()-($H2171-1))):AS2185)</f>
        <v>-354.61638726027405</v>
      </c>
      <c r="AT2186" s="93" cm="1">
        <f t="array" ref="AT2186">SUM(INDEX(2183:2183,1,MAX(COLUMN($R:$R),COLUMN()-($H2171-1))):AT2185)</f>
        <v>-354.61638726027405</v>
      </c>
      <c r="AU2186" s="93" cm="1">
        <f t="array" ref="AU2186">SUM(INDEX(2183:2183,1,MAX(COLUMN($R:$R),COLUMN()-($H2171-1))):AU2185)</f>
        <v>-354.61638726027405</v>
      </c>
      <c r="AV2186" s="93" cm="1">
        <f t="array" ref="AV2186">SUM(INDEX(2183:2183,1,MAX(COLUMN($R:$R),COLUMN()-($H2171-1))):AV2185)</f>
        <v>-354.61638726027405</v>
      </c>
      <c r="AW2186" s="93" cm="1">
        <f t="array" ref="AW2186">SUM(INDEX(2183:2183,1,MAX(COLUMN($R:$R),COLUMN()-($H2171-1))):AW2185)</f>
        <v>-354.61638726027405</v>
      </c>
      <c r="AX2186" s="93" cm="1">
        <f t="array" ref="AX2186">SUM(INDEX(2183:2183,1,MAX(COLUMN($R:$R),COLUMN()-($H2171-1))):AX2185)</f>
        <v>-354.61638726027405</v>
      </c>
      <c r="AY2186" s="93" cm="1">
        <f t="array" ref="AY2186">SUM(INDEX(2183:2183,1,MAX(COLUMN($R:$R),COLUMN()-($H2171-1))):AY2185)</f>
        <v>-354.61638726027405</v>
      </c>
      <c r="AZ2186" s="93" cm="1">
        <f t="array" ref="AZ2186">SUM(INDEX(2183:2183,1,MAX(COLUMN($R:$R),COLUMN()-($H2171-1))):AZ2185)</f>
        <v>-354.61638726027405</v>
      </c>
      <c r="BA2186" s="93" cm="1">
        <f t="array" ref="BA2186">SUM(INDEX(2183:2183,1,MAX(COLUMN($R:$R),COLUMN()-($H2171-1))):BA2185)</f>
        <v>-354.61638726027405</v>
      </c>
      <c r="BB2186" s="93" cm="1">
        <f t="array" ref="BB2186">SUM(INDEX(2183:2183,1,MAX(COLUMN($R:$R),COLUMN()-($H2171-1))):BB2185)</f>
        <v>-354.61638726027405</v>
      </c>
      <c r="BC2186" s="93" cm="1">
        <f t="array" ref="BC2186">SUM(INDEX(2183:2183,1,MAX(COLUMN($R:$R),COLUMN()-($H2171-1))):BC2185)</f>
        <v>-295.45987740490534</v>
      </c>
      <c r="BD2186" s="93" cm="1">
        <f t="array" ref="BD2186">SUM(INDEX(2183:2183,1,MAX(COLUMN($R:$R),COLUMN()-($H2171-1))):BD2185)</f>
        <v>-268.57055474337409</v>
      </c>
      <c r="BE2186" s="93" cm="1">
        <f t="array" ref="BE2186">SUM(INDEX(2183:2183,1,MAX(COLUMN($R:$R),COLUMN()-($H2171-1))):BE2185)</f>
        <v>-241.68123208184284</v>
      </c>
      <c r="BF2186" s="93" cm="1">
        <f t="array" ref="BF2186">SUM(INDEX(2183:2183,1,MAX(COLUMN($R:$R),COLUMN()-($H2171-1))):BF2185)</f>
        <v>-215.11458129224997</v>
      </c>
      <c r="BG2186" s="93" cm="1">
        <f t="array" ref="BG2186">SUM(INDEX(2183:2183,1,MAX(COLUMN($R:$R),COLUMN()-($H2171-1))):BG2185)</f>
        <v>-188.22525863071871</v>
      </c>
      <c r="BH2186" s="93" cm="1">
        <f t="array" ref="BH2186">SUM(INDEX(2183:2183,1,MAX(COLUMN($R:$R),COLUMN()-($H2171-1))):BH2185)</f>
        <v>-161.33593596918746</v>
      </c>
      <c r="BI2186" s="93" cm="1">
        <f t="array" ref="BI2186">SUM(INDEX(2183:2183,1,MAX(COLUMN($R:$R),COLUMN()-($H2171-1))):BI2185)</f>
        <v>-134.44661330765621</v>
      </c>
      <c r="BJ2186" s="93" cm="1">
        <f t="array" ref="BJ2186">SUM(INDEX(2183:2183,1,MAX(COLUMN($R:$R),COLUMN()-($H2171-1))):BJ2185)</f>
        <v>-107.55729064612495</v>
      </c>
      <c r="BK2186" s="93" cm="1">
        <f t="array" ref="BK2186">SUM(INDEX(2183:2183,1,MAX(COLUMN($R:$R),COLUMN()-($H2171-1))):BK2185)</f>
        <v>-80.667967984593716</v>
      </c>
      <c r="BL2186" s="93" cm="1">
        <f t="array" ref="BL2186">SUM(INDEX(2183:2183,1,MAX(COLUMN($R:$R),COLUMN()-($H2171-1))):BL2185)</f>
        <v>-53.778645323062477</v>
      </c>
      <c r="BM2186" s="93" cm="1">
        <f t="array" ref="BM2186">SUM(INDEX(2183:2183,1,MAX(COLUMN($R:$R),COLUMN()-($H2171-1))):BM2185)</f>
        <v>-26.889322661531239</v>
      </c>
      <c r="BN2186" s="93" cm="1">
        <f t="array" ref="BN2186">SUM(INDEX(2183:2183,1,MAX(COLUMN($R:$R),COLUMN()-($H2171-1))):BN2185)</f>
        <v>0</v>
      </c>
      <c r="BO2186" s="93" cm="1">
        <f t="array" ref="BO2186">SUM(INDEX(2183:2183,1,MAX(COLUMN($R:$R),COLUMN()-($H2171-1))):BO2185)</f>
        <v>0</v>
      </c>
      <c r="BP2186" s="93" cm="1">
        <f t="array" ref="BP2186">SUM(INDEX(2183:2183,1,MAX(COLUMN($R:$R),COLUMN()-($H2171-1))):BP2185)</f>
        <v>0</v>
      </c>
      <c r="BQ2186" s="93" cm="1">
        <f t="array" ref="BQ2186">SUM(INDEX(2183:2183,1,MAX(COLUMN($R:$R),COLUMN()-($H2171-1))):BQ2185)</f>
        <v>0</v>
      </c>
      <c r="BR2186" s="93" cm="1">
        <f t="array" ref="BR2186">SUM(INDEX(2183:2183,1,MAX(COLUMN($R:$R),COLUMN()-($H2171-1))):BR2185)</f>
        <v>0</v>
      </c>
      <c r="BS2186" s="93" cm="1">
        <f t="array" ref="BS2186">SUM(INDEX(2183:2183,1,MAX(COLUMN($R:$R),COLUMN()-($H2171-1))):BS2185)</f>
        <v>0</v>
      </c>
      <c r="BT2186" s="93" cm="1">
        <f t="array" ref="BT2186">SUM(INDEX(2183:2183,1,MAX(COLUMN($R:$R),COLUMN()-($H2171-1))):BT2185)</f>
        <v>0</v>
      </c>
      <c r="BU2186" s="93" cm="1">
        <f t="array" ref="BU2186">SUM(INDEX(2183:2183,1,MAX(COLUMN($R:$R),COLUMN()-($H2171-1))):BU2185)</f>
        <v>0</v>
      </c>
      <c r="BV2186" s="93" cm="1">
        <f t="array" ref="BV2186">SUM(INDEX(2183:2183,1,MAX(COLUMN($R:$R),COLUMN()-($H2171-1))):BV2185)</f>
        <v>0</v>
      </c>
      <c r="BW2186" s="93" cm="1">
        <f t="array" ref="BW2186">SUM(INDEX(2183:2183,1,MAX(COLUMN($R:$R),COLUMN()-($H2171-1))):BW2185)</f>
        <v>0</v>
      </c>
      <c r="BX2186" s="93" cm="1">
        <f t="array" ref="BX2186">SUM(INDEX(2183:2183,1,MAX(COLUMN($R:$R),COLUMN()-($H2171-1))):BX2185)</f>
        <v>0</v>
      </c>
      <c r="BY2186" s="93" cm="1">
        <f t="array" ref="BY2186">SUM(INDEX(2183:2183,1,MAX(COLUMN($R:$R),COLUMN()-($H2171-1))):BY2185)</f>
        <v>0</v>
      </c>
      <c r="BZ2186" s="93" cm="1">
        <f t="array" ref="BZ2186">SUM(INDEX(2183:2183,1,MAX(COLUMN($R:$R),COLUMN()-($H2171-1))):BZ2185)</f>
        <v>0</v>
      </c>
      <c r="CA2186" s="93" cm="1">
        <f t="array" ref="CA2186">SUM(INDEX(2183:2183,1,MAX(COLUMN($R:$R),COLUMN()-($H2171-1))):CA2185)</f>
        <v>0</v>
      </c>
      <c r="CB2186" s="93" cm="1">
        <f t="array" ref="CB2186">SUM(INDEX(2183:2183,1,MAX(COLUMN($R:$R),COLUMN()-($H2171-1))):CB2185)</f>
        <v>0</v>
      </c>
      <c r="CC2186" s="93" cm="1">
        <f t="array" ref="CC2186">SUM(INDEX(2183:2183,1,MAX(COLUMN($R:$R),COLUMN()-($H2171-1))):CC2185)</f>
        <v>0</v>
      </c>
      <c r="CD2186" s="93" cm="1">
        <f t="array" ref="CD2186">SUM(INDEX(2183:2183,1,MAX(COLUMN($R:$R),COLUMN()-($H2171-1))):CD2185)</f>
        <v>0</v>
      </c>
      <c r="CE2186" s="93" cm="1">
        <f t="array" ref="CE2186">SUM(INDEX(2183:2183,1,MAX(COLUMN($R:$R),COLUMN()-($H2171-1))):CE2185)</f>
        <v>0</v>
      </c>
      <c r="CF2186" s="93" cm="1">
        <f t="array" ref="CF2186">SUM(INDEX(2183:2183,1,MAX(COLUMN($R:$R),COLUMN()-($H2171-1))):CF2185)</f>
        <v>0</v>
      </c>
      <c r="CG2186" s="93" cm="1">
        <f t="array" ref="CG2186">SUM(INDEX(2183:2183,1,MAX(COLUMN($R:$R),COLUMN()-($H2171-1))):CG2185)</f>
        <v>0</v>
      </c>
      <c r="CH2186" s="93" cm="1">
        <f t="array" ref="CH2186">SUM(INDEX(2183:2183,1,MAX(COLUMN($R:$R),COLUMN()-($H2171-1))):CH2185)</f>
        <v>0</v>
      </c>
      <c r="CI2186" s="93" cm="1">
        <f t="array" ref="CI2186">SUM(INDEX(2183:2183,1,MAX(COLUMN($R:$R),COLUMN()-($H2171-1))):CI2185)</f>
        <v>0</v>
      </c>
      <c r="CJ2186" s="93" cm="1">
        <f t="array" ref="CJ2186">SUM(INDEX(2183:2183,1,MAX(COLUMN($R:$R),COLUMN()-($H2171-1))):CJ2185)</f>
        <v>0</v>
      </c>
      <c r="CK2186" s="93" cm="1">
        <f t="array" ref="CK2186">SUM(INDEX(2183:2183,1,MAX(COLUMN($R:$R),COLUMN()-($H2171-1))):CK2185)</f>
        <v>0</v>
      </c>
      <c r="CL2186" s="93" cm="1">
        <f t="array" ref="CL2186">SUM(INDEX(2183:2183,1,MAX(COLUMN($R:$R),COLUMN()-($H2171-1))):CL2185)</f>
        <v>0</v>
      </c>
      <c r="CN2186" s="77">
        <f>SUMIF($5:$5,CN$2,2184:2184)</f>
        <v>0</v>
      </c>
      <c r="CO2186" s="93" cm="1">
        <f t="array" ref="CO2186">SUM(INDEX(2183:2183,1,MAX(COLUMN($R:$R),COLUMN()-($H2171-1))):CO2185)</f>
        <v>0</v>
      </c>
      <c r="CP2186" s="93" cm="1">
        <f t="array" ref="CP2186">SUM(INDEX(2183:2183,1,MAX(COLUMN($R:$R),COLUMN()-($H2171-1))):CP2185)</f>
        <v>0</v>
      </c>
      <c r="CQ2186" s="93" cm="1">
        <f t="array" ref="CQ2186">SUM(INDEX(2183:2183,1,MAX(COLUMN($R:$R),COLUMN()-($H2171-1))):CQ2185)</f>
        <v>0</v>
      </c>
      <c r="CR2186" s="93" cm="1">
        <f t="array" ref="CR2186">SUM(INDEX(2183:2183,1,MAX(COLUMN($R:$R),COLUMN()-($H2171-1))):CR2185)</f>
        <v>0</v>
      </c>
      <c r="CS2186" s="93" cm="1">
        <f t="array" ref="CS2186">SUM(INDEX(2183:2183,1,MAX(COLUMN($R:$R),COLUMN()-($H2171-1))):CS2185)</f>
        <v>0</v>
      </c>
      <c r="CT2186" s="93" cm="1">
        <f t="array" ref="CT2186">SUM(INDEX(2183:2183,1,MAX(COLUMN($R:$R),COLUMN()-($H2171-1))):CT2185)</f>
        <v>0</v>
      </c>
      <c r="CU2186" s="93" cm="1">
        <f t="array" ref="CU2186">SUM(INDEX(2183:2183,1,MAX(COLUMN($R:$R),COLUMN()-($H2171-1))):CU2185)</f>
        <v>0</v>
      </c>
      <c r="CV2186" s="93" cm="1">
        <f t="array" ref="CV2186">SUM(INDEX(2183:2183,1,MAX(COLUMN($R:$R),COLUMN()-($H2171-1))):CV2185)</f>
        <v>0</v>
      </c>
      <c r="CW2186" s="93" cm="1">
        <f t="array" ref="CW2186">SUM(INDEX(2183:2183,1,MAX(COLUMN($R:$R),COLUMN()-($H2171-1))):CW2185)</f>
        <v>0</v>
      </c>
      <c r="CX2186" s="93" cm="1">
        <f t="array" ref="CX2186">SUM(INDEX(2183:2183,1,MAX(COLUMN($R:$R),COLUMN()-($H2171-1))):CX2185)</f>
        <v>0</v>
      </c>
      <c r="CY2186" s="93" cm="1">
        <f t="array" ref="CY2186">SUM(INDEX(2183:2183,1,MAX(COLUMN($R:$R),COLUMN()-($H2171-1))):CY2185)</f>
        <v>0</v>
      </c>
      <c r="CZ2186" s="93" cm="1">
        <f t="array" ref="CZ2186">SUM(INDEX(2183:2183,1,MAX(COLUMN($R:$R),COLUMN()-($H2171-1))):CZ2185)</f>
        <v>0</v>
      </c>
      <c r="DA2186" s="93" cm="1">
        <f t="array" ref="DA2186">SUM(INDEX(2183:2183,1,MAX(COLUMN($R:$R),COLUMN()-($H2171-1))):DA2185)</f>
        <v>0</v>
      </c>
      <c r="DB2186" s="93" cm="1">
        <f t="array" ref="DB2186">SUM(INDEX(2183:2183,1,MAX(COLUMN($R:$R),COLUMN()-($H2171-1))):DB2185)</f>
        <v>0</v>
      </c>
      <c r="DC2186" s="93" cm="1">
        <f t="array" ref="DC2186">SUM(INDEX(2183:2183,1,MAX(COLUMN($R:$R),COLUMN()-($H2171-1))):DC2185)</f>
        <v>0</v>
      </c>
      <c r="DD2186" s="93" cm="1">
        <f t="array" ref="DD2186">SUM(INDEX(2183:2183,1,MAX(COLUMN($R:$R),COLUMN()-($H2171-1))):DD2185)</f>
        <v>0</v>
      </c>
      <c r="DE2186" s="93" cm="1">
        <f t="array" ref="DE2186">SUM(INDEX(2183:2183,1,MAX(COLUMN($R:$R),COLUMN()-($H2171-1))):DE2185)</f>
        <v>0</v>
      </c>
      <c r="DF2186" s="93" cm="1">
        <f t="array" ref="DF2186">SUM(INDEX(2183:2183,1,MAX(COLUMN($R:$R),COLUMN()-($H2171-1))):DF2185)</f>
        <v>0</v>
      </c>
      <c r="DG2186" s="93" cm="1">
        <f t="array" ref="DG2186">SUM(INDEX(2183:2183,1,MAX(COLUMN($R:$R),COLUMN()-($H2171-1))):DG2185)</f>
        <v>0</v>
      </c>
      <c r="DH2186" s="93" cm="1">
        <f t="array" ref="DH2186">SUM(INDEX(2183:2183,1,MAX(COLUMN($R:$R),COLUMN()-($H2171-1))):DH2185)</f>
        <v>0</v>
      </c>
      <c r="DI2186" s="93" cm="1">
        <f t="array" ref="DI2186">SUM(INDEX(2183:2183,1,MAX(COLUMN($R:$R),COLUMN()-($H2171-1))):DI2185)</f>
        <v>0</v>
      </c>
      <c r="DJ2186" s="93" cm="1">
        <f t="array" ref="DJ2186">SUM(INDEX(2183:2183,1,MAX(COLUMN($R:$R),COLUMN()-($H2171-1))):DJ2185)</f>
        <v>0</v>
      </c>
      <c r="DK2186" s="93" cm="1">
        <f t="array" ref="DK2186">SUM(INDEX(2183:2183,1,MAX(COLUMN($R:$R),COLUMN()-($H2171-1))):DK2185)</f>
        <v>0</v>
      </c>
      <c r="DL2186" s="93" cm="1">
        <f t="array" ref="DL2186">SUM(INDEX(2183:2183,1,MAX(COLUMN($R:$R),COLUMN()-($H2171-1))):DL2185)</f>
        <v>0</v>
      </c>
    </row>
    <row r="2187" spans="1:116" x14ac:dyDescent="0.4">
      <c r="A2187" s="100"/>
      <c r="B2187" s="293"/>
      <c r="C2187" s="293"/>
      <c r="D2187" t="s">
        <v>426</v>
      </c>
      <c r="E2187" t="str">
        <f t="shared" ref="E2187" si="4314">ROW()&amp;" "&amp;D2187</f>
        <v>2187 DAMORT-F</v>
      </c>
      <c r="F2187" s="27"/>
      <c r="G2187" s="126"/>
      <c r="H2187" s="27"/>
      <c r="J2187" s="77"/>
      <c r="K2187" s="33"/>
      <c r="L2187" s="33"/>
      <c r="M2187" s="33"/>
      <c r="N2187" s="33"/>
      <c r="O2187" s="33"/>
      <c r="P2187" s="33"/>
      <c r="R2187" s="28"/>
      <c r="S2187" s="93"/>
      <c r="T2187" s="93"/>
      <c r="U2187" s="93"/>
      <c r="V2187" s="93"/>
      <c r="W2187" s="93"/>
      <c r="X2187" s="93"/>
      <c r="Y2187" s="93"/>
      <c r="Z2187" s="93"/>
      <c r="AA2187" s="93"/>
      <c r="AB2187" s="93"/>
      <c r="AC2187" s="93"/>
      <c r="AD2187" s="93"/>
      <c r="AE2187" s="93"/>
      <c r="AF2187" s="93"/>
      <c r="AG2187" s="93"/>
      <c r="AH2187" s="93"/>
      <c r="AI2187" s="93"/>
      <c r="AJ2187" s="93"/>
      <c r="AK2187" s="93"/>
      <c r="AL2187" s="93"/>
      <c r="AM2187" s="93"/>
      <c r="AN2187" s="93"/>
      <c r="AO2187" s="93"/>
      <c r="AP2187" s="93"/>
      <c r="AQ2187" s="93"/>
      <c r="AR2187" s="93"/>
      <c r="AS2187" s="93"/>
      <c r="AT2187" s="93"/>
      <c r="AU2187" s="93"/>
      <c r="AV2187" s="93"/>
      <c r="AW2187" s="93"/>
      <c r="AX2187" s="93"/>
      <c r="AY2187" s="93"/>
      <c r="AZ2187" s="93"/>
      <c r="BA2187" s="93"/>
      <c r="BB2187" s="93"/>
      <c r="BC2187" s="93"/>
      <c r="BD2187" s="93"/>
      <c r="BE2187" s="93"/>
      <c r="BF2187" s="93"/>
      <c r="BG2187" s="93"/>
      <c r="BH2187" s="93"/>
      <c r="BI2187" s="93"/>
      <c r="BJ2187" s="93"/>
      <c r="BK2187" s="93"/>
      <c r="BL2187" s="93"/>
      <c r="BM2187" s="93"/>
      <c r="BN2187" s="93"/>
      <c r="BO2187" s="93"/>
      <c r="BP2187" s="93"/>
      <c r="BQ2187" s="93"/>
      <c r="BR2187" s="93"/>
      <c r="BS2187" s="93"/>
      <c r="BT2187" s="93"/>
      <c r="BU2187" s="93"/>
      <c r="BV2187" s="93"/>
      <c r="BW2187" s="93"/>
      <c r="BX2187" s="93"/>
      <c r="BY2187" s="93"/>
      <c r="BZ2187" s="93"/>
      <c r="CA2187" s="93"/>
      <c r="CB2187" s="93"/>
      <c r="CC2187" s="93"/>
      <c r="CD2187" s="93"/>
      <c r="CE2187" s="93"/>
      <c r="CF2187" s="93"/>
      <c r="CG2187" s="93"/>
      <c r="CH2187" s="93"/>
      <c r="CI2187" s="93"/>
      <c r="CJ2187" s="93"/>
      <c r="CK2187" s="93"/>
      <c r="CL2187" s="93"/>
      <c r="CN2187" s="77"/>
      <c r="CO2187" s="93"/>
      <c r="CP2187" s="93"/>
      <c r="CQ2187" s="93"/>
      <c r="CR2187" s="93"/>
      <c r="CS2187" s="93"/>
      <c r="CT2187" s="93"/>
      <c r="CU2187" s="93"/>
      <c r="CV2187" s="93"/>
      <c r="CW2187" s="93"/>
      <c r="CX2187" s="93"/>
      <c r="CY2187" s="93"/>
      <c r="CZ2187" s="93"/>
      <c r="DA2187" s="93"/>
      <c r="DB2187" s="93"/>
      <c r="DC2187" s="93"/>
      <c r="DD2187" s="93"/>
      <c r="DE2187" s="93"/>
      <c r="DF2187" s="93"/>
      <c r="DG2187" s="93"/>
      <c r="DH2187" s="93"/>
      <c r="DI2187" s="93"/>
      <c r="DJ2187" s="93"/>
      <c r="DK2187" s="93"/>
      <c r="DL2187" s="93"/>
    </row>
    <row r="2188" spans="1:116" x14ac:dyDescent="0.4">
      <c r="B2188" t="s">
        <v>332</v>
      </c>
      <c r="D2188" t="s">
        <v>426</v>
      </c>
      <c r="E2188" s="8" t="str">
        <f t="shared" si="4284"/>
        <v>2188 DAMORT-F</v>
      </c>
      <c r="G2188" s="136" t="str">
        <f>G2161</f>
        <v>(Primary label)</v>
      </c>
      <c r="H2188" s="27"/>
      <c r="I2188" s="78"/>
      <c r="J2188" s="78"/>
      <c r="K2188" s="33"/>
      <c r="L2188" s="33"/>
      <c r="M2188" s="33"/>
      <c r="N2188" s="33"/>
      <c r="O2188" s="33"/>
      <c r="P2188" s="33"/>
      <c r="R2188" s="33"/>
      <c r="S2188" s="77"/>
      <c r="T2188" s="77"/>
      <c r="U2188" s="77"/>
      <c r="V2188" s="77"/>
      <c r="W2188" s="77"/>
      <c r="X2188" s="77"/>
      <c r="Y2188" s="77"/>
      <c r="Z2188" s="77"/>
      <c r="AA2188" s="77"/>
      <c r="AB2188" s="77"/>
      <c r="AC2188" s="77"/>
      <c r="AD2188" s="77"/>
      <c r="AE2188" s="77"/>
      <c r="AF2188" s="77"/>
      <c r="AG2188" s="77"/>
      <c r="AH2188" s="77"/>
      <c r="AI2188" s="77"/>
      <c r="AJ2188" s="77"/>
      <c r="AK2188" s="77"/>
      <c r="AL2188" s="77"/>
      <c r="AM2188" s="77"/>
      <c r="AN2188" s="77"/>
      <c r="AO2188" s="77"/>
      <c r="AP2188" s="77"/>
      <c r="AQ2188" s="77"/>
      <c r="AR2188" s="77"/>
      <c r="AS2188" s="77"/>
      <c r="AT2188" s="77"/>
      <c r="AU2188" s="77"/>
      <c r="AV2188" s="77"/>
      <c r="AW2188" s="77"/>
      <c r="AX2188" s="77"/>
      <c r="AY2188" s="77"/>
      <c r="AZ2188" s="77"/>
      <c r="BA2188" s="77"/>
      <c r="BB2188" s="77"/>
      <c r="BC2188" s="77"/>
      <c r="BD2188" s="77"/>
      <c r="BE2188" s="77"/>
      <c r="BF2188" s="77"/>
      <c r="BG2188" s="77"/>
      <c r="BH2188" s="77"/>
      <c r="BI2188" s="77"/>
      <c r="BJ2188" s="77"/>
      <c r="BK2188" s="77"/>
      <c r="BL2188" s="77"/>
      <c r="BM2188" s="77"/>
      <c r="BN2188" s="77"/>
      <c r="BO2188" s="77"/>
      <c r="BP2188" s="77"/>
      <c r="BQ2188" s="77"/>
      <c r="BR2188" s="77"/>
      <c r="BS2188" s="77"/>
      <c r="BT2188" s="77"/>
      <c r="BU2188" s="77"/>
      <c r="BV2188" s="77"/>
      <c r="BW2188" s="77"/>
      <c r="BX2188" s="77"/>
      <c r="BY2188" s="77"/>
      <c r="BZ2188" s="77"/>
      <c r="CA2188" s="77"/>
      <c r="CB2188" s="77"/>
      <c r="CC2188" s="77"/>
      <c r="CD2188" s="77"/>
      <c r="CE2188" s="77"/>
      <c r="CF2188" s="77"/>
      <c r="CG2188" s="77"/>
      <c r="CH2188" s="77"/>
      <c r="CI2188" s="77"/>
      <c r="CJ2188" s="77"/>
      <c r="CK2188" s="77"/>
      <c r="CL2188" s="77"/>
      <c r="CN2188" s="78"/>
      <c r="CO2188" s="77"/>
      <c r="CP2188" s="77"/>
      <c r="CQ2188" s="77"/>
      <c r="CR2188" s="77"/>
      <c r="CS2188" s="77"/>
      <c r="CT2188" s="77"/>
      <c r="CU2188" s="77"/>
      <c r="CV2188" s="77"/>
      <c r="CW2188" s="77"/>
      <c r="CX2188" s="77"/>
      <c r="CY2188" s="77"/>
      <c r="CZ2188" s="77"/>
      <c r="DA2188" s="77"/>
      <c r="DB2188" s="77"/>
      <c r="DC2188" s="77"/>
      <c r="DD2188" s="77"/>
      <c r="DE2188" s="77"/>
      <c r="DF2188" s="77"/>
      <c r="DG2188" s="77"/>
      <c r="DH2188" s="77"/>
      <c r="DI2188" s="77"/>
      <c r="DJ2188" s="77"/>
      <c r="DK2188" s="77"/>
      <c r="DL2188" s="77"/>
    </row>
    <row r="2189" spans="1:116" x14ac:dyDescent="0.4">
      <c r="B2189" t="s">
        <v>332</v>
      </c>
      <c r="D2189" t="s">
        <v>426</v>
      </c>
      <c r="E2189" s="8" t="str">
        <f t="shared" si="4284"/>
        <v>2189 DAMORT-F</v>
      </c>
      <c r="G2189" s="136" t="str">
        <f>G2162</f>
        <v>primary unit</v>
      </c>
      <c r="H2189" s="27"/>
      <c r="I2189" s="78"/>
      <c r="J2189" s="78"/>
      <c r="K2189" s="33"/>
      <c r="L2189" s="33"/>
      <c r="M2189" s="33"/>
      <c r="N2189" s="33"/>
      <c r="O2189" s="33"/>
      <c r="P2189" s="33"/>
      <c r="R2189" s="33"/>
      <c r="S2189" s="77"/>
      <c r="T2189" s="77"/>
      <c r="U2189" s="77"/>
      <c r="V2189" s="77"/>
      <c r="W2189" s="77"/>
      <c r="X2189" s="77"/>
      <c r="Y2189" s="77"/>
      <c r="Z2189" s="77"/>
      <c r="AA2189" s="77"/>
      <c r="AB2189" s="77"/>
      <c r="AC2189" s="77"/>
      <c r="AD2189" s="77"/>
      <c r="AE2189" s="77"/>
      <c r="AF2189" s="77"/>
      <c r="AG2189" s="77"/>
      <c r="AH2189" s="77"/>
      <c r="AI2189" s="77"/>
      <c r="AJ2189" s="77"/>
      <c r="AK2189" s="77"/>
      <c r="AL2189" s="77"/>
      <c r="AM2189" s="77"/>
      <c r="AN2189" s="77"/>
      <c r="AO2189" s="77"/>
      <c r="AP2189" s="77"/>
      <c r="AQ2189" s="77"/>
      <c r="AR2189" s="77"/>
      <c r="AS2189" s="77"/>
      <c r="AT2189" s="77"/>
      <c r="AU2189" s="77"/>
      <c r="AV2189" s="77"/>
      <c r="AW2189" s="77"/>
      <c r="AX2189" s="77"/>
      <c r="AY2189" s="77"/>
      <c r="AZ2189" s="77"/>
      <c r="BA2189" s="77"/>
      <c r="BB2189" s="77"/>
      <c r="BC2189" s="77"/>
      <c r="BD2189" s="77"/>
      <c r="BE2189" s="77"/>
      <c r="BF2189" s="77"/>
      <c r="BG2189" s="77"/>
      <c r="BH2189" s="77"/>
      <c r="BI2189" s="77"/>
      <c r="BJ2189" s="77"/>
      <c r="BK2189" s="77"/>
      <c r="BL2189" s="77"/>
      <c r="BM2189" s="77"/>
      <c r="BN2189" s="77"/>
      <c r="BO2189" s="77"/>
      <c r="BP2189" s="77"/>
      <c r="BQ2189" s="77"/>
      <c r="BR2189" s="77"/>
      <c r="BS2189" s="77"/>
      <c r="BT2189" s="77"/>
      <c r="BU2189" s="77"/>
      <c r="BV2189" s="77"/>
      <c r="BW2189" s="77"/>
      <c r="BX2189" s="77"/>
      <c r="BY2189" s="77"/>
      <c r="BZ2189" s="77"/>
      <c r="CA2189" s="77"/>
      <c r="CB2189" s="77"/>
      <c r="CC2189" s="77"/>
      <c r="CD2189" s="77"/>
      <c r="CE2189" s="77"/>
      <c r="CF2189" s="77"/>
      <c r="CG2189" s="77"/>
      <c r="CH2189" s="77"/>
      <c r="CI2189" s="77"/>
      <c r="CJ2189" s="77"/>
      <c r="CK2189" s="77"/>
      <c r="CL2189" s="77"/>
      <c r="CN2189" s="78"/>
      <c r="CO2189" s="77"/>
      <c r="CP2189" s="77"/>
      <c r="CQ2189" s="77"/>
      <c r="CR2189" s="77"/>
      <c r="CS2189" s="77"/>
      <c r="CT2189" s="77"/>
      <c r="CU2189" s="77"/>
      <c r="CV2189" s="77"/>
      <c r="CW2189" s="77"/>
      <c r="CX2189" s="77"/>
      <c r="CY2189" s="77"/>
      <c r="CZ2189" s="77"/>
      <c r="DA2189" s="77"/>
      <c r="DB2189" s="77"/>
      <c r="DC2189" s="77"/>
      <c r="DD2189" s="77"/>
      <c r="DE2189" s="77"/>
      <c r="DF2189" s="77"/>
      <c r="DG2189" s="77"/>
      <c r="DH2189" s="77"/>
      <c r="DI2189" s="77"/>
      <c r="DJ2189" s="77"/>
      <c r="DK2189" s="77"/>
      <c r="DL2189" s="77"/>
    </row>
    <row r="2190" spans="1:116" x14ac:dyDescent="0.4">
      <c r="B2190" t="s">
        <v>332</v>
      </c>
      <c r="D2190" t="s">
        <v>426</v>
      </c>
      <c r="E2190" s="8" t="str">
        <f t="shared" si="4284"/>
        <v>2190 DAMORT-F</v>
      </c>
      <c r="G2190" s="136" t="str">
        <f>G2163</f>
        <v>Primary revenue driver</v>
      </c>
      <c r="K2190" s="53"/>
      <c r="L2190" s="53"/>
      <c r="M2190" s="53"/>
      <c r="N2190" s="53"/>
      <c r="O2190" s="53"/>
      <c r="P2190" s="53"/>
      <c r="R2190" s="24"/>
      <c r="S2190" s="179" t="str">
        <f t="shared" ref="S2190:AX2190" si="4315">S2163</f>
        <v>S$16</v>
      </c>
      <c r="T2190" s="179" t="str">
        <f t="shared" si="4315"/>
        <v>T$16</v>
      </c>
      <c r="U2190" s="179" t="str">
        <f t="shared" si="4315"/>
        <v>U$16</v>
      </c>
      <c r="V2190" s="179" t="str">
        <f t="shared" si="4315"/>
        <v>V$16</v>
      </c>
      <c r="W2190" s="179" t="str">
        <f t="shared" si="4315"/>
        <v>W$16</v>
      </c>
      <c r="X2190" s="179" t="str">
        <f t="shared" si="4315"/>
        <v>X$16</v>
      </c>
      <c r="Y2190" s="179" t="str">
        <f t="shared" si="4315"/>
        <v>Y$16</v>
      </c>
      <c r="Z2190" s="179" t="str">
        <f t="shared" si="4315"/>
        <v>Z$16</v>
      </c>
      <c r="AA2190" s="179" t="str">
        <f t="shared" si="4315"/>
        <v>AA$16</v>
      </c>
      <c r="AB2190" s="179" t="str">
        <f t="shared" si="4315"/>
        <v>AB$16</v>
      </c>
      <c r="AC2190" s="179" t="str">
        <f t="shared" si="4315"/>
        <v>AC$16</v>
      </c>
      <c r="AD2190" s="179" t="str">
        <f t="shared" si="4315"/>
        <v>AD$16</v>
      </c>
      <c r="AE2190" s="179" t="str">
        <f t="shared" si="4315"/>
        <v>AE$16</v>
      </c>
      <c r="AF2190" s="179" t="str">
        <f t="shared" si="4315"/>
        <v>AF$16</v>
      </c>
      <c r="AG2190" s="179" t="str">
        <f t="shared" si="4315"/>
        <v>AG$16</v>
      </c>
      <c r="AH2190" s="179" t="str">
        <f t="shared" si="4315"/>
        <v>AH$16</v>
      </c>
      <c r="AI2190" s="179" t="str">
        <f t="shared" si="4315"/>
        <v>AI$16</v>
      </c>
      <c r="AJ2190" s="179" t="str">
        <f t="shared" si="4315"/>
        <v>AJ$16</v>
      </c>
      <c r="AK2190" s="179" t="str">
        <f t="shared" si="4315"/>
        <v>AK$16</v>
      </c>
      <c r="AL2190" s="179" t="str">
        <f t="shared" si="4315"/>
        <v>AL$16</v>
      </c>
      <c r="AM2190" s="179" t="str">
        <f t="shared" si="4315"/>
        <v>AM$16</v>
      </c>
      <c r="AN2190" s="179" t="str">
        <f t="shared" si="4315"/>
        <v>AN$16</v>
      </c>
      <c r="AO2190" s="179" t="str">
        <f t="shared" si="4315"/>
        <v>AO$16</v>
      </c>
      <c r="AP2190" s="179" t="str">
        <f t="shared" si="4315"/>
        <v>AP$16</v>
      </c>
      <c r="AQ2190" s="179" t="str">
        <f t="shared" si="4315"/>
        <v>AQ$16</v>
      </c>
      <c r="AR2190" s="179" t="str">
        <f t="shared" si="4315"/>
        <v>AR$16</v>
      </c>
      <c r="AS2190" s="179" t="str">
        <f t="shared" si="4315"/>
        <v>AS$16</v>
      </c>
      <c r="AT2190" s="179" t="str">
        <f t="shared" si="4315"/>
        <v>AT$16</v>
      </c>
      <c r="AU2190" s="179" t="str">
        <f t="shared" si="4315"/>
        <v>AU$16</v>
      </c>
      <c r="AV2190" s="179" t="str">
        <f t="shared" si="4315"/>
        <v>AV$16</v>
      </c>
      <c r="AW2190" s="179" t="str">
        <f t="shared" si="4315"/>
        <v>AW$16</v>
      </c>
      <c r="AX2190" s="179" t="str">
        <f t="shared" si="4315"/>
        <v>AX$16</v>
      </c>
      <c r="AY2190" s="179" t="str">
        <f t="shared" ref="AY2190:CD2190" si="4316">AY2163</f>
        <v>AY$16</v>
      </c>
      <c r="AZ2190" s="179" t="str">
        <f t="shared" si="4316"/>
        <v>AZ$16</v>
      </c>
      <c r="BA2190" s="179" t="str">
        <f t="shared" si="4316"/>
        <v>BA$16</v>
      </c>
      <c r="BB2190" s="179" t="str">
        <f t="shared" si="4316"/>
        <v>BB$16</v>
      </c>
      <c r="BC2190" s="179" t="str">
        <f t="shared" si="4316"/>
        <v>BC$16</v>
      </c>
      <c r="BD2190" s="179" t="str">
        <f t="shared" si="4316"/>
        <v>BD$16</v>
      </c>
      <c r="BE2190" s="179" t="str">
        <f t="shared" si="4316"/>
        <v>BE$16</v>
      </c>
      <c r="BF2190" s="179" t="str">
        <f t="shared" si="4316"/>
        <v>BF$16</v>
      </c>
      <c r="BG2190" s="179" t="str">
        <f t="shared" si="4316"/>
        <v>BG$16</v>
      </c>
      <c r="BH2190" s="179" t="str">
        <f t="shared" si="4316"/>
        <v>BH$16</v>
      </c>
      <c r="BI2190" s="179" t="str">
        <f t="shared" si="4316"/>
        <v>BI$16</v>
      </c>
      <c r="BJ2190" s="179" t="str">
        <f t="shared" si="4316"/>
        <v>BJ$16</v>
      </c>
      <c r="BK2190" s="179" t="str">
        <f t="shared" si="4316"/>
        <v>BK$16</v>
      </c>
      <c r="BL2190" s="179" t="str">
        <f t="shared" si="4316"/>
        <v>BL$16</v>
      </c>
      <c r="BM2190" s="179" t="str">
        <f t="shared" si="4316"/>
        <v>BM$16</v>
      </c>
      <c r="BN2190" s="179" t="str">
        <f t="shared" si="4316"/>
        <v>BN$16</v>
      </c>
      <c r="BO2190" s="179" t="str">
        <f t="shared" si="4316"/>
        <v>BO$16</v>
      </c>
      <c r="BP2190" s="179" t="str">
        <f t="shared" si="4316"/>
        <v>BP$16</v>
      </c>
      <c r="BQ2190" s="179" t="str">
        <f t="shared" si="4316"/>
        <v>BQ$16</v>
      </c>
      <c r="BR2190" s="179" t="str">
        <f t="shared" si="4316"/>
        <v>BR$16</v>
      </c>
      <c r="BS2190" s="179" t="str">
        <f t="shared" si="4316"/>
        <v>BS$16</v>
      </c>
      <c r="BT2190" s="179" t="str">
        <f t="shared" si="4316"/>
        <v>BT$16</v>
      </c>
      <c r="BU2190" s="179" t="str">
        <f t="shared" si="4316"/>
        <v>BU$16</v>
      </c>
      <c r="BV2190" s="179" t="str">
        <f t="shared" si="4316"/>
        <v>BV$16</v>
      </c>
      <c r="BW2190" s="179" t="str">
        <f t="shared" si="4316"/>
        <v>BW$16</v>
      </c>
      <c r="BX2190" s="179" t="str">
        <f t="shared" si="4316"/>
        <v>BX$16</v>
      </c>
      <c r="BY2190" s="179" t="str">
        <f t="shared" si="4316"/>
        <v>BY$16</v>
      </c>
      <c r="BZ2190" s="179" t="str">
        <f t="shared" si="4316"/>
        <v>BZ$16</v>
      </c>
      <c r="CA2190" s="179" t="str">
        <f t="shared" si="4316"/>
        <v>CA$16</v>
      </c>
      <c r="CB2190" s="179" t="str">
        <f t="shared" si="4316"/>
        <v>CB$16</v>
      </c>
      <c r="CC2190" s="179" t="str">
        <f t="shared" si="4316"/>
        <v>CC$16</v>
      </c>
      <c r="CD2190" s="179" t="str">
        <f t="shared" si="4316"/>
        <v>CD$16</v>
      </c>
      <c r="CE2190" s="179" t="str">
        <f t="shared" ref="CE2190:CL2190" si="4317">CE2163</f>
        <v>CE$16</v>
      </c>
      <c r="CF2190" s="179" t="str">
        <f t="shared" si="4317"/>
        <v>CF$16</v>
      </c>
      <c r="CG2190" s="179" t="str">
        <f t="shared" si="4317"/>
        <v>CG$16</v>
      </c>
      <c r="CH2190" s="179" t="str">
        <f t="shared" si="4317"/>
        <v>CH$16</v>
      </c>
      <c r="CI2190" s="179" t="str">
        <f t="shared" si="4317"/>
        <v>CI$16</v>
      </c>
      <c r="CJ2190" s="179" t="str">
        <f t="shared" si="4317"/>
        <v>CJ$16</v>
      </c>
      <c r="CK2190" s="179" t="str">
        <f t="shared" si="4317"/>
        <v>CK$16</v>
      </c>
      <c r="CL2190" s="179" t="str">
        <f t="shared" si="4317"/>
        <v>CL$16</v>
      </c>
      <c r="CO2190" s="179" t="str">
        <f t="shared" ref="CO2190:DL2190" si="4318">CO2163</f>
        <v>CO$16</v>
      </c>
      <c r="CP2190" s="179" t="str">
        <f t="shared" si="4318"/>
        <v>CP$16</v>
      </c>
      <c r="CQ2190" s="179" t="str">
        <f t="shared" si="4318"/>
        <v>CQ$16</v>
      </c>
      <c r="CR2190" s="179" t="str">
        <f t="shared" si="4318"/>
        <v>CR$16</v>
      </c>
      <c r="CS2190" s="179" t="str">
        <f t="shared" si="4318"/>
        <v>CS$16</v>
      </c>
      <c r="CT2190" s="179" t="str">
        <f t="shared" si="4318"/>
        <v>CT$16</v>
      </c>
      <c r="CU2190" s="179" t="str">
        <f t="shared" si="4318"/>
        <v>CU$16</v>
      </c>
      <c r="CV2190" s="179" t="str">
        <f t="shared" si="4318"/>
        <v>CV$16</v>
      </c>
      <c r="CW2190" s="179" t="str">
        <f t="shared" si="4318"/>
        <v>CW$16</v>
      </c>
      <c r="CX2190" s="179" t="str">
        <f t="shared" si="4318"/>
        <v>CX$16</v>
      </c>
      <c r="CY2190" s="179" t="str">
        <f t="shared" si="4318"/>
        <v>CY$16</v>
      </c>
      <c r="CZ2190" s="179" t="str">
        <f t="shared" si="4318"/>
        <v>CZ$16</v>
      </c>
      <c r="DA2190" s="179" t="str">
        <f t="shared" si="4318"/>
        <v>DA$16</v>
      </c>
      <c r="DB2190" s="179" t="str">
        <f t="shared" si="4318"/>
        <v>DB$16</v>
      </c>
      <c r="DC2190" s="179" t="str">
        <f t="shared" si="4318"/>
        <v>DC$16</v>
      </c>
      <c r="DD2190" s="179" t="str">
        <f t="shared" si="4318"/>
        <v>DD$16</v>
      </c>
      <c r="DE2190" s="179" t="str">
        <f t="shared" si="4318"/>
        <v>DE$16</v>
      </c>
      <c r="DF2190" s="179" t="str">
        <f t="shared" si="4318"/>
        <v>DF$16</v>
      </c>
      <c r="DG2190" s="179" t="str">
        <f t="shared" si="4318"/>
        <v>DG$16</v>
      </c>
      <c r="DH2190" s="179" t="str">
        <f t="shared" si="4318"/>
        <v>DH$16</v>
      </c>
      <c r="DI2190" s="179" t="str">
        <f t="shared" si="4318"/>
        <v>DI$16</v>
      </c>
      <c r="DJ2190" s="179" t="str">
        <f t="shared" si="4318"/>
        <v>DJ$16</v>
      </c>
      <c r="DK2190" s="179" t="str">
        <f t="shared" si="4318"/>
        <v>DK$16</v>
      </c>
      <c r="DL2190" s="179" t="str">
        <f t="shared" si="4318"/>
        <v>DL$16</v>
      </c>
    </row>
    <row r="2191" spans="1:116" x14ac:dyDescent="0.4">
      <c r="B2191" t="s">
        <v>332</v>
      </c>
      <c r="D2191" t="s">
        <v>426</v>
      </c>
      <c r="E2191" s="8" t="str">
        <f t="shared" si="4284"/>
        <v>2191 DAMORT-F</v>
      </c>
      <c r="G2191" s="136" t="str">
        <f>G2164</f>
        <v>Primary volume driver</v>
      </c>
      <c r="H2191" s="12"/>
      <c r="I2191" s="60"/>
      <c r="J2191" s="60"/>
      <c r="K2191" s="15"/>
      <c r="L2191" s="15"/>
      <c r="M2191" s="15"/>
      <c r="N2191" s="15"/>
      <c r="O2191" s="15"/>
      <c r="P2191" s="15"/>
      <c r="R2191" s="15"/>
      <c r="S2191" s="179" t="str">
        <f t="shared" ref="S2191:AX2191" si="4319">S2164</f>
        <v>S$17</v>
      </c>
      <c r="T2191" s="179" t="str">
        <f t="shared" si="4319"/>
        <v>T$17</v>
      </c>
      <c r="U2191" s="179" t="str">
        <f t="shared" si="4319"/>
        <v>U$17</v>
      </c>
      <c r="V2191" s="179" t="str">
        <f t="shared" si="4319"/>
        <v>V$17</v>
      </c>
      <c r="W2191" s="179" t="str">
        <f t="shared" si="4319"/>
        <v>W$17</v>
      </c>
      <c r="X2191" s="179" t="str">
        <f t="shared" si="4319"/>
        <v>X$17</v>
      </c>
      <c r="Y2191" s="179" t="str">
        <f t="shared" si="4319"/>
        <v>Y$17</v>
      </c>
      <c r="Z2191" s="179" t="str">
        <f t="shared" si="4319"/>
        <v>Z$17</v>
      </c>
      <c r="AA2191" s="179" t="str">
        <f t="shared" si="4319"/>
        <v>AA$17</v>
      </c>
      <c r="AB2191" s="179" t="str">
        <f t="shared" si="4319"/>
        <v>AB$17</v>
      </c>
      <c r="AC2191" s="179" t="str">
        <f t="shared" si="4319"/>
        <v>AC$17</v>
      </c>
      <c r="AD2191" s="179" t="str">
        <f t="shared" si="4319"/>
        <v>AD$17</v>
      </c>
      <c r="AE2191" s="179" t="str">
        <f t="shared" si="4319"/>
        <v>AE$17</v>
      </c>
      <c r="AF2191" s="179" t="str">
        <f t="shared" si="4319"/>
        <v>AF$17</v>
      </c>
      <c r="AG2191" s="179" t="str">
        <f t="shared" si="4319"/>
        <v>AG$17</v>
      </c>
      <c r="AH2191" s="179" t="str">
        <f t="shared" si="4319"/>
        <v>AH$17</v>
      </c>
      <c r="AI2191" s="179" t="str">
        <f t="shared" si="4319"/>
        <v>AI$17</v>
      </c>
      <c r="AJ2191" s="179" t="str">
        <f t="shared" si="4319"/>
        <v>AJ$17</v>
      </c>
      <c r="AK2191" s="179" t="str">
        <f t="shared" si="4319"/>
        <v>AK$17</v>
      </c>
      <c r="AL2191" s="179" t="str">
        <f t="shared" si="4319"/>
        <v>AL$17</v>
      </c>
      <c r="AM2191" s="179" t="str">
        <f t="shared" si="4319"/>
        <v>AM$17</v>
      </c>
      <c r="AN2191" s="179" t="str">
        <f t="shared" si="4319"/>
        <v>AN$17</v>
      </c>
      <c r="AO2191" s="179" t="str">
        <f t="shared" si="4319"/>
        <v>AO$17</v>
      </c>
      <c r="AP2191" s="179" t="str">
        <f t="shared" si="4319"/>
        <v>AP$17</v>
      </c>
      <c r="AQ2191" s="179" t="str">
        <f t="shared" si="4319"/>
        <v>AQ$17</v>
      </c>
      <c r="AR2191" s="179" t="str">
        <f t="shared" si="4319"/>
        <v>AR$17</v>
      </c>
      <c r="AS2191" s="179" t="str">
        <f t="shared" si="4319"/>
        <v>AS$17</v>
      </c>
      <c r="AT2191" s="179" t="str">
        <f t="shared" si="4319"/>
        <v>AT$17</v>
      </c>
      <c r="AU2191" s="179" t="str">
        <f t="shared" si="4319"/>
        <v>AU$17</v>
      </c>
      <c r="AV2191" s="179" t="str">
        <f t="shared" si="4319"/>
        <v>AV$17</v>
      </c>
      <c r="AW2191" s="179" t="str">
        <f t="shared" si="4319"/>
        <v>AW$17</v>
      </c>
      <c r="AX2191" s="179" t="str">
        <f t="shared" si="4319"/>
        <v>AX$17</v>
      </c>
      <c r="AY2191" s="179" t="str">
        <f t="shared" ref="AY2191:CD2191" si="4320">AY2164</f>
        <v>AY$17</v>
      </c>
      <c r="AZ2191" s="179" t="str">
        <f t="shared" si="4320"/>
        <v>AZ$17</v>
      </c>
      <c r="BA2191" s="179" t="str">
        <f t="shared" si="4320"/>
        <v>BA$17</v>
      </c>
      <c r="BB2191" s="179" t="str">
        <f t="shared" si="4320"/>
        <v>BB$17</v>
      </c>
      <c r="BC2191" s="179" t="str">
        <f t="shared" si="4320"/>
        <v>BC$17</v>
      </c>
      <c r="BD2191" s="179" t="str">
        <f t="shared" si="4320"/>
        <v>BD$17</v>
      </c>
      <c r="BE2191" s="179" t="str">
        <f t="shared" si="4320"/>
        <v>BE$17</v>
      </c>
      <c r="BF2191" s="179" t="str">
        <f t="shared" si="4320"/>
        <v>BF$17</v>
      </c>
      <c r="BG2191" s="179" t="str">
        <f t="shared" si="4320"/>
        <v>BG$17</v>
      </c>
      <c r="BH2191" s="179" t="str">
        <f t="shared" si="4320"/>
        <v>BH$17</v>
      </c>
      <c r="BI2191" s="179" t="str">
        <f t="shared" si="4320"/>
        <v>BI$17</v>
      </c>
      <c r="BJ2191" s="179" t="str">
        <f t="shared" si="4320"/>
        <v>BJ$17</v>
      </c>
      <c r="BK2191" s="179" t="str">
        <f t="shared" si="4320"/>
        <v>BK$17</v>
      </c>
      <c r="BL2191" s="179" t="str">
        <f t="shared" si="4320"/>
        <v>BL$17</v>
      </c>
      <c r="BM2191" s="179" t="str">
        <f t="shared" si="4320"/>
        <v>BM$17</v>
      </c>
      <c r="BN2191" s="179" t="str">
        <f t="shared" si="4320"/>
        <v>BN$17</v>
      </c>
      <c r="BO2191" s="179" t="str">
        <f t="shared" si="4320"/>
        <v>BO$17</v>
      </c>
      <c r="BP2191" s="179" t="str">
        <f t="shared" si="4320"/>
        <v>BP$17</v>
      </c>
      <c r="BQ2191" s="179" t="str">
        <f t="shared" si="4320"/>
        <v>BQ$17</v>
      </c>
      <c r="BR2191" s="179" t="str">
        <f t="shared" si="4320"/>
        <v>BR$17</v>
      </c>
      <c r="BS2191" s="179" t="str">
        <f t="shared" si="4320"/>
        <v>BS$17</v>
      </c>
      <c r="BT2191" s="179" t="str">
        <f t="shared" si="4320"/>
        <v>BT$17</v>
      </c>
      <c r="BU2191" s="179" t="str">
        <f t="shared" si="4320"/>
        <v>BU$17</v>
      </c>
      <c r="BV2191" s="179" t="str">
        <f t="shared" si="4320"/>
        <v>BV$17</v>
      </c>
      <c r="BW2191" s="179" t="str">
        <f t="shared" si="4320"/>
        <v>BW$17</v>
      </c>
      <c r="BX2191" s="179" t="str">
        <f t="shared" si="4320"/>
        <v>BX$17</v>
      </c>
      <c r="BY2191" s="179" t="str">
        <f t="shared" si="4320"/>
        <v>BY$17</v>
      </c>
      <c r="BZ2191" s="179" t="str">
        <f t="shared" si="4320"/>
        <v>BZ$17</v>
      </c>
      <c r="CA2191" s="179" t="str">
        <f t="shared" si="4320"/>
        <v>CA$17</v>
      </c>
      <c r="CB2191" s="179" t="str">
        <f t="shared" si="4320"/>
        <v>CB$17</v>
      </c>
      <c r="CC2191" s="179" t="str">
        <f t="shared" si="4320"/>
        <v>CC$17</v>
      </c>
      <c r="CD2191" s="179" t="str">
        <f t="shared" si="4320"/>
        <v>CD$17</v>
      </c>
      <c r="CE2191" s="179" t="str">
        <f t="shared" ref="CE2191:CL2191" si="4321">CE2164</f>
        <v>CE$17</v>
      </c>
      <c r="CF2191" s="179" t="str">
        <f t="shared" si="4321"/>
        <v>CF$17</v>
      </c>
      <c r="CG2191" s="179" t="str">
        <f t="shared" si="4321"/>
        <v>CG$17</v>
      </c>
      <c r="CH2191" s="179" t="str">
        <f t="shared" si="4321"/>
        <v>CH$17</v>
      </c>
      <c r="CI2191" s="179" t="str">
        <f t="shared" si="4321"/>
        <v>CI$17</v>
      </c>
      <c r="CJ2191" s="179" t="str">
        <f t="shared" si="4321"/>
        <v>CJ$17</v>
      </c>
      <c r="CK2191" s="179" t="str">
        <f t="shared" si="4321"/>
        <v>CK$17</v>
      </c>
      <c r="CL2191" s="179" t="str">
        <f t="shared" si="4321"/>
        <v>CL$17</v>
      </c>
      <c r="CN2191" s="60"/>
      <c r="CO2191" s="179" t="str">
        <f t="shared" ref="CO2191:DL2191" si="4322">CO2164</f>
        <v>CO$17</v>
      </c>
      <c r="CP2191" s="179" t="str">
        <f t="shared" si="4322"/>
        <v>CP$17</v>
      </c>
      <c r="CQ2191" s="179" t="str">
        <f t="shared" si="4322"/>
        <v>CQ$17</v>
      </c>
      <c r="CR2191" s="179" t="str">
        <f t="shared" si="4322"/>
        <v>CR$17</v>
      </c>
      <c r="CS2191" s="179" t="str">
        <f t="shared" si="4322"/>
        <v>CS$17</v>
      </c>
      <c r="CT2191" s="179" t="str">
        <f t="shared" si="4322"/>
        <v>CT$17</v>
      </c>
      <c r="CU2191" s="179" t="str">
        <f t="shared" si="4322"/>
        <v>CU$17</v>
      </c>
      <c r="CV2191" s="179" t="str">
        <f t="shared" si="4322"/>
        <v>CV$17</v>
      </c>
      <c r="CW2191" s="179" t="str">
        <f t="shared" si="4322"/>
        <v>CW$17</v>
      </c>
      <c r="CX2191" s="179" t="str">
        <f t="shared" si="4322"/>
        <v>CX$17</v>
      </c>
      <c r="CY2191" s="179" t="str">
        <f t="shared" si="4322"/>
        <v>CY$17</v>
      </c>
      <c r="CZ2191" s="179" t="str">
        <f t="shared" si="4322"/>
        <v>CZ$17</v>
      </c>
      <c r="DA2191" s="179" t="str">
        <f t="shared" si="4322"/>
        <v>DA$17</v>
      </c>
      <c r="DB2191" s="179" t="str">
        <f t="shared" si="4322"/>
        <v>DB$17</v>
      </c>
      <c r="DC2191" s="179" t="str">
        <f t="shared" si="4322"/>
        <v>DC$17</v>
      </c>
      <c r="DD2191" s="179" t="str">
        <f t="shared" si="4322"/>
        <v>DD$17</v>
      </c>
      <c r="DE2191" s="179" t="str">
        <f t="shared" si="4322"/>
        <v>DE$17</v>
      </c>
      <c r="DF2191" s="179" t="str">
        <f t="shared" si="4322"/>
        <v>DF$17</v>
      </c>
      <c r="DG2191" s="179" t="str">
        <f t="shared" si="4322"/>
        <v>DG$17</v>
      </c>
      <c r="DH2191" s="179" t="str">
        <f t="shared" si="4322"/>
        <v>DH$17</v>
      </c>
      <c r="DI2191" s="179" t="str">
        <f t="shared" si="4322"/>
        <v>DI$17</v>
      </c>
      <c r="DJ2191" s="179" t="str">
        <f t="shared" si="4322"/>
        <v>DJ$17</v>
      </c>
      <c r="DK2191" s="179" t="str">
        <f t="shared" si="4322"/>
        <v>DK$17</v>
      </c>
      <c r="DL2191" s="179" t="str">
        <f t="shared" si="4322"/>
        <v>DL$17</v>
      </c>
    </row>
    <row r="2192" spans="1:116" x14ac:dyDescent="0.4">
      <c r="B2192" t="s">
        <v>332</v>
      </c>
      <c r="D2192" t="s">
        <v>426</v>
      </c>
      <c r="E2192" s="8" t="str">
        <f t="shared" si="4284"/>
        <v>2192 DAMORT-F</v>
      </c>
      <c r="G2192" s="191" t="str">
        <f>G2169</f>
        <v>Simple amortizing debt:</v>
      </c>
      <c r="H2192" s="12"/>
      <c r="I2192" s="60"/>
      <c r="J2192" s="60"/>
      <c r="K2192" s="15"/>
      <c r="L2192" s="15"/>
      <c r="M2192" s="15"/>
      <c r="N2192" s="15"/>
      <c r="O2192" s="15"/>
      <c r="P2192" s="15"/>
      <c r="R2192" s="15"/>
      <c r="S2192" s="179">
        <f t="shared" ref="S2192:AX2192" si="4323">S2165</f>
        <v>0</v>
      </c>
      <c r="T2192" s="179">
        <f t="shared" si="4323"/>
        <v>0</v>
      </c>
      <c r="U2192" s="179">
        <f t="shared" si="4323"/>
        <v>0</v>
      </c>
      <c r="V2192" s="179">
        <f t="shared" si="4323"/>
        <v>0</v>
      </c>
      <c r="W2192" s="179">
        <f t="shared" si="4323"/>
        <v>0</v>
      </c>
      <c r="X2192" s="179">
        <f t="shared" si="4323"/>
        <v>0</v>
      </c>
      <c r="Y2192" s="179">
        <f t="shared" si="4323"/>
        <v>0</v>
      </c>
      <c r="Z2192" s="179">
        <f t="shared" si="4323"/>
        <v>0</v>
      </c>
      <c r="AA2192" s="179">
        <f t="shared" si="4323"/>
        <v>0</v>
      </c>
      <c r="AB2192" s="179">
        <f t="shared" si="4323"/>
        <v>0</v>
      </c>
      <c r="AC2192" s="179">
        <f t="shared" si="4323"/>
        <v>0</v>
      </c>
      <c r="AD2192" s="179">
        <f t="shared" si="4323"/>
        <v>0</v>
      </c>
      <c r="AE2192" s="179">
        <f t="shared" si="4323"/>
        <v>0</v>
      </c>
      <c r="AF2192" s="179">
        <f t="shared" si="4323"/>
        <v>0</v>
      </c>
      <c r="AG2192" s="179">
        <f t="shared" si="4323"/>
        <v>0</v>
      </c>
      <c r="AH2192" s="179">
        <f t="shared" si="4323"/>
        <v>0</v>
      </c>
      <c r="AI2192" s="179">
        <f t="shared" si="4323"/>
        <v>0</v>
      </c>
      <c r="AJ2192" s="179">
        <f t="shared" si="4323"/>
        <v>0</v>
      </c>
      <c r="AK2192" s="179">
        <f t="shared" si="4323"/>
        <v>0</v>
      </c>
      <c r="AL2192" s="179">
        <f t="shared" si="4323"/>
        <v>0</v>
      </c>
      <c r="AM2192" s="179">
        <f t="shared" si="4323"/>
        <v>0</v>
      </c>
      <c r="AN2192" s="179">
        <f t="shared" si="4323"/>
        <v>0</v>
      </c>
      <c r="AO2192" s="179">
        <f t="shared" si="4323"/>
        <v>0</v>
      </c>
      <c r="AP2192" s="179">
        <f t="shared" si="4323"/>
        <v>0</v>
      </c>
      <c r="AQ2192" s="179">
        <f t="shared" si="4323"/>
        <v>0</v>
      </c>
      <c r="AR2192" s="179">
        <f t="shared" si="4323"/>
        <v>0</v>
      </c>
      <c r="AS2192" s="179">
        <f t="shared" si="4323"/>
        <v>0</v>
      </c>
      <c r="AT2192" s="179">
        <f t="shared" si="4323"/>
        <v>0</v>
      </c>
      <c r="AU2192" s="179">
        <f t="shared" si="4323"/>
        <v>0</v>
      </c>
      <c r="AV2192" s="179">
        <f t="shared" si="4323"/>
        <v>0</v>
      </c>
      <c r="AW2192" s="179">
        <f t="shared" si="4323"/>
        <v>0</v>
      </c>
      <c r="AX2192" s="179">
        <f t="shared" si="4323"/>
        <v>0</v>
      </c>
      <c r="AY2192" s="179">
        <f t="shared" ref="AY2192:CD2192" si="4324">AY2165</f>
        <v>0</v>
      </c>
      <c r="AZ2192" s="179">
        <f t="shared" si="4324"/>
        <v>0</v>
      </c>
      <c r="BA2192" s="179">
        <f t="shared" si="4324"/>
        <v>0</v>
      </c>
      <c r="BB2192" s="179">
        <f t="shared" si="4324"/>
        <v>0</v>
      </c>
      <c r="BC2192" s="179">
        <f t="shared" si="4324"/>
        <v>0</v>
      </c>
      <c r="BD2192" s="179">
        <f t="shared" si="4324"/>
        <v>0</v>
      </c>
      <c r="BE2192" s="179">
        <f t="shared" si="4324"/>
        <v>0</v>
      </c>
      <c r="BF2192" s="179">
        <f t="shared" si="4324"/>
        <v>0</v>
      </c>
      <c r="BG2192" s="179">
        <f t="shared" si="4324"/>
        <v>0</v>
      </c>
      <c r="BH2192" s="179">
        <f t="shared" si="4324"/>
        <v>0</v>
      </c>
      <c r="BI2192" s="179">
        <f t="shared" si="4324"/>
        <v>0</v>
      </c>
      <c r="BJ2192" s="179">
        <f t="shared" si="4324"/>
        <v>0</v>
      </c>
      <c r="BK2192" s="179">
        <f t="shared" si="4324"/>
        <v>0</v>
      </c>
      <c r="BL2192" s="179">
        <f t="shared" si="4324"/>
        <v>0</v>
      </c>
      <c r="BM2192" s="179">
        <f t="shared" si="4324"/>
        <v>0</v>
      </c>
      <c r="BN2192" s="179">
        <f t="shared" si="4324"/>
        <v>0</v>
      </c>
      <c r="BO2192" s="179">
        <f t="shared" si="4324"/>
        <v>0</v>
      </c>
      <c r="BP2192" s="179">
        <f t="shared" si="4324"/>
        <v>0</v>
      </c>
      <c r="BQ2192" s="179">
        <f t="shared" si="4324"/>
        <v>0</v>
      </c>
      <c r="BR2192" s="179">
        <f t="shared" si="4324"/>
        <v>0</v>
      </c>
      <c r="BS2192" s="179">
        <f t="shared" si="4324"/>
        <v>0</v>
      </c>
      <c r="BT2192" s="179">
        <f t="shared" si="4324"/>
        <v>0</v>
      </c>
      <c r="BU2192" s="179">
        <f t="shared" si="4324"/>
        <v>0</v>
      </c>
      <c r="BV2192" s="179">
        <f t="shared" si="4324"/>
        <v>0</v>
      </c>
      <c r="BW2192" s="179">
        <f t="shared" si="4324"/>
        <v>0</v>
      </c>
      <c r="BX2192" s="179">
        <f t="shared" si="4324"/>
        <v>0</v>
      </c>
      <c r="BY2192" s="179">
        <f t="shared" si="4324"/>
        <v>0</v>
      </c>
      <c r="BZ2192" s="179">
        <f t="shared" si="4324"/>
        <v>0</v>
      </c>
      <c r="CA2192" s="179">
        <f t="shared" si="4324"/>
        <v>0</v>
      </c>
      <c r="CB2192" s="179">
        <f t="shared" si="4324"/>
        <v>0</v>
      </c>
      <c r="CC2192" s="179">
        <f t="shared" si="4324"/>
        <v>0</v>
      </c>
      <c r="CD2192" s="179">
        <f t="shared" si="4324"/>
        <v>0</v>
      </c>
      <c r="CE2192" s="179">
        <f t="shared" ref="CE2192:CL2192" si="4325">CE2165</f>
        <v>0</v>
      </c>
      <c r="CF2192" s="179">
        <f t="shared" si="4325"/>
        <v>0</v>
      </c>
      <c r="CG2192" s="179">
        <f t="shared" si="4325"/>
        <v>0</v>
      </c>
      <c r="CH2192" s="179">
        <f t="shared" si="4325"/>
        <v>0</v>
      </c>
      <c r="CI2192" s="179">
        <f t="shared" si="4325"/>
        <v>0</v>
      </c>
      <c r="CJ2192" s="179">
        <f t="shared" si="4325"/>
        <v>0</v>
      </c>
      <c r="CK2192" s="179">
        <f t="shared" si="4325"/>
        <v>0</v>
      </c>
      <c r="CL2192" s="179">
        <f t="shared" si="4325"/>
        <v>0</v>
      </c>
      <c r="CN2192" s="60"/>
      <c r="CO2192" s="179">
        <f t="shared" ref="CO2192:DL2192" si="4326">CO2165</f>
        <v>0</v>
      </c>
      <c r="CP2192" s="179">
        <f t="shared" si="4326"/>
        <v>0</v>
      </c>
      <c r="CQ2192" s="179">
        <f t="shared" si="4326"/>
        <v>0</v>
      </c>
      <c r="CR2192" s="179">
        <f t="shared" si="4326"/>
        <v>0</v>
      </c>
      <c r="CS2192" s="179">
        <f t="shared" si="4326"/>
        <v>0</v>
      </c>
      <c r="CT2192" s="179">
        <f t="shared" si="4326"/>
        <v>0</v>
      </c>
      <c r="CU2192" s="179">
        <f t="shared" si="4326"/>
        <v>0</v>
      </c>
      <c r="CV2192" s="179">
        <f t="shared" si="4326"/>
        <v>0</v>
      </c>
      <c r="CW2192" s="179">
        <f t="shared" si="4326"/>
        <v>0</v>
      </c>
      <c r="CX2192" s="179">
        <f t="shared" si="4326"/>
        <v>0</v>
      </c>
      <c r="CY2192" s="179">
        <f t="shared" si="4326"/>
        <v>0</v>
      </c>
      <c r="CZ2192" s="179">
        <f t="shared" si="4326"/>
        <v>0</v>
      </c>
      <c r="DA2192" s="179">
        <f t="shared" si="4326"/>
        <v>0</v>
      </c>
      <c r="DB2192" s="179">
        <f t="shared" si="4326"/>
        <v>0</v>
      </c>
      <c r="DC2192" s="179">
        <f t="shared" si="4326"/>
        <v>0</v>
      </c>
      <c r="DD2192" s="179">
        <f t="shared" si="4326"/>
        <v>0</v>
      </c>
      <c r="DE2192" s="179">
        <f t="shared" si="4326"/>
        <v>0</v>
      </c>
      <c r="DF2192" s="179">
        <f t="shared" si="4326"/>
        <v>0</v>
      </c>
      <c r="DG2192" s="179">
        <f t="shared" si="4326"/>
        <v>0</v>
      </c>
      <c r="DH2192" s="179">
        <f t="shared" si="4326"/>
        <v>0</v>
      </c>
      <c r="DI2192" s="179">
        <f t="shared" si="4326"/>
        <v>0</v>
      </c>
      <c r="DJ2192" s="179">
        <f t="shared" si="4326"/>
        <v>0</v>
      </c>
      <c r="DK2192" s="179">
        <f t="shared" si="4326"/>
        <v>0</v>
      </c>
      <c r="DL2192" s="179">
        <f t="shared" si="4326"/>
        <v>0</v>
      </c>
    </row>
    <row r="2193" spans="1:116" x14ac:dyDescent="0.4">
      <c r="B2193" t="s">
        <v>332</v>
      </c>
      <c r="D2193" t="s">
        <v>426</v>
      </c>
      <c r="E2193" s="8" t="str">
        <f t="shared" si="4284"/>
        <v>2193 DAMORT-F</v>
      </c>
      <c r="G2193" s="241" t="str">
        <f>IFERROR(SUBSTITUTE(TRIM(MID(G2169,SEARCH("-",G2169)+1,LEN(G2169))),":",""),"no unit")</f>
        <v>no unit</v>
      </c>
      <c r="H2193" s="12"/>
      <c r="I2193" s="60"/>
      <c r="J2193" s="60"/>
      <c r="K2193" s="15"/>
      <c r="L2193" s="15"/>
      <c r="M2193" s="15"/>
      <c r="N2193" s="15"/>
      <c r="O2193" s="15"/>
      <c r="P2193" s="15"/>
      <c r="R2193" s="15"/>
      <c r="S2193" s="179"/>
      <c r="T2193" s="179"/>
      <c r="U2193" s="179"/>
      <c r="V2193" s="179"/>
      <c r="W2193" s="179"/>
      <c r="X2193" s="179"/>
      <c r="Y2193" s="179"/>
      <c r="Z2193" s="179"/>
      <c r="AA2193" s="179"/>
      <c r="AB2193" s="179"/>
      <c r="AC2193" s="179"/>
      <c r="AD2193" s="179"/>
      <c r="AE2193" s="179"/>
      <c r="AF2193" s="179"/>
      <c r="AG2193" s="179"/>
      <c r="AH2193" s="179"/>
      <c r="AI2193" s="179"/>
      <c r="AJ2193" s="179"/>
      <c r="AK2193" s="179"/>
      <c r="AL2193" s="179"/>
      <c r="AM2193" s="179"/>
      <c r="AN2193" s="179"/>
      <c r="AO2193" s="179"/>
      <c r="AP2193" s="179"/>
      <c r="AQ2193" s="179"/>
      <c r="AR2193" s="179"/>
      <c r="AS2193" s="179"/>
      <c r="AT2193" s="179"/>
      <c r="AU2193" s="179"/>
      <c r="AV2193" s="179"/>
      <c r="AW2193" s="179"/>
      <c r="AX2193" s="179"/>
      <c r="AY2193" s="179"/>
      <c r="AZ2193" s="179"/>
      <c r="BA2193" s="179"/>
      <c r="BB2193" s="179"/>
      <c r="BC2193" s="179"/>
      <c r="BD2193" s="179"/>
      <c r="BE2193" s="179"/>
      <c r="BF2193" s="179"/>
      <c r="BG2193" s="179"/>
      <c r="BH2193" s="179"/>
      <c r="BI2193" s="179"/>
      <c r="BJ2193" s="179"/>
      <c r="BK2193" s="179"/>
      <c r="BL2193" s="179"/>
      <c r="BM2193" s="179"/>
      <c r="BN2193" s="179"/>
      <c r="BO2193" s="179"/>
      <c r="BP2193" s="179"/>
      <c r="BQ2193" s="179"/>
      <c r="BR2193" s="179"/>
      <c r="BS2193" s="179"/>
      <c r="BT2193" s="179"/>
      <c r="BU2193" s="179"/>
      <c r="BV2193" s="179"/>
      <c r="BW2193" s="179"/>
      <c r="BX2193" s="179"/>
      <c r="BY2193" s="179"/>
      <c r="BZ2193" s="179"/>
      <c r="CA2193" s="179"/>
      <c r="CB2193" s="179"/>
      <c r="CC2193" s="179"/>
      <c r="CD2193" s="179"/>
      <c r="CE2193" s="179"/>
      <c r="CF2193" s="179"/>
      <c r="CG2193" s="179"/>
      <c r="CH2193" s="179"/>
      <c r="CI2193" s="179"/>
      <c r="CJ2193" s="179"/>
      <c r="CK2193" s="179"/>
      <c r="CL2193" s="179"/>
      <c r="CN2193" s="60"/>
      <c r="CO2193" s="179"/>
      <c r="CP2193" s="179"/>
      <c r="CQ2193" s="179"/>
      <c r="CR2193" s="179"/>
      <c r="CS2193" s="179"/>
      <c r="CT2193" s="179"/>
      <c r="CU2193" s="179"/>
      <c r="CV2193" s="179"/>
      <c r="CW2193" s="179"/>
      <c r="CX2193" s="179"/>
      <c r="CY2193" s="179"/>
      <c r="CZ2193" s="179"/>
      <c r="DA2193" s="179"/>
      <c r="DB2193" s="179"/>
      <c r="DC2193" s="179"/>
      <c r="DD2193" s="179"/>
      <c r="DE2193" s="179"/>
      <c r="DF2193" s="179"/>
      <c r="DG2193" s="179"/>
      <c r="DH2193" s="179"/>
      <c r="DI2193" s="179"/>
      <c r="DJ2193" s="179"/>
      <c r="DK2193" s="179"/>
      <c r="DL2193" s="179"/>
    </row>
    <row r="2194" spans="1:116" x14ac:dyDescent="0.4">
      <c r="A2194" s="3"/>
      <c r="B2194" t="s">
        <v>332</v>
      </c>
      <c r="D2194" t="s">
        <v>426</v>
      </c>
      <c r="E2194" s="8" t="str">
        <f t="shared" si="4284"/>
        <v>2194 DAMORT-F</v>
      </c>
      <c r="G2194" s="191" t="str">
        <f>G2167</f>
        <v>Secondary revenue driver</v>
      </c>
      <c r="H2194" s="90"/>
      <c r="I2194" s="213"/>
      <c r="J2194" s="213"/>
      <c r="K2194" s="214"/>
      <c r="L2194" s="214"/>
      <c r="M2194" s="214"/>
      <c r="N2194" s="214"/>
      <c r="O2194" s="214"/>
      <c r="P2194" s="214"/>
      <c r="R2194" s="214"/>
      <c r="S2194" s="4" t="str">
        <f t="shared" ref="S2194:AX2194" si="4327">ADDRESS(ROW(S2180),COLUMN(S2180),2)</f>
        <v>S$2180</v>
      </c>
      <c r="T2194" s="4" t="str">
        <f t="shared" si="4327"/>
        <v>T$2180</v>
      </c>
      <c r="U2194" s="4" t="str">
        <f t="shared" si="4327"/>
        <v>U$2180</v>
      </c>
      <c r="V2194" s="4" t="str">
        <f t="shared" si="4327"/>
        <v>V$2180</v>
      </c>
      <c r="W2194" s="4" t="str">
        <f t="shared" si="4327"/>
        <v>W$2180</v>
      </c>
      <c r="X2194" s="4" t="str">
        <f t="shared" si="4327"/>
        <v>X$2180</v>
      </c>
      <c r="Y2194" s="4" t="str">
        <f t="shared" si="4327"/>
        <v>Y$2180</v>
      </c>
      <c r="Z2194" s="4" t="str">
        <f t="shared" si="4327"/>
        <v>Z$2180</v>
      </c>
      <c r="AA2194" s="4" t="str">
        <f t="shared" si="4327"/>
        <v>AA$2180</v>
      </c>
      <c r="AB2194" s="4" t="str">
        <f t="shared" si="4327"/>
        <v>AB$2180</v>
      </c>
      <c r="AC2194" s="4" t="str">
        <f t="shared" si="4327"/>
        <v>AC$2180</v>
      </c>
      <c r="AD2194" s="4" t="str">
        <f t="shared" si="4327"/>
        <v>AD$2180</v>
      </c>
      <c r="AE2194" s="4" t="str">
        <f t="shared" si="4327"/>
        <v>AE$2180</v>
      </c>
      <c r="AF2194" s="4" t="str">
        <f t="shared" si="4327"/>
        <v>AF$2180</v>
      </c>
      <c r="AG2194" s="4" t="str">
        <f t="shared" si="4327"/>
        <v>AG$2180</v>
      </c>
      <c r="AH2194" s="4" t="str">
        <f t="shared" si="4327"/>
        <v>AH$2180</v>
      </c>
      <c r="AI2194" s="4" t="str">
        <f t="shared" si="4327"/>
        <v>AI$2180</v>
      </c>
      <c r="AJ2194" s="4" t="str">
        <f t="shared" si="4327"/>
        <v>AJ$2180</v>
      </c>
      <c r="AK2194" s="4" t="str">
        <f t="shared" si="4327"/>
        <v>AK$2180</v>
      </c>
      <c r="AL2194" s="4" t="str">
        <f t="shared" si="4327"/>
        <v>AL$2180</v>
      </c>
      <c r="AM2194" s="4" t="str">
        <f t="shared" si="4327"/>
        <v>AM$2180</v>
      </c>
      <c r="AN2194" s="4" t="str">
        <f t="shared" si="4327"/>
        <v>AN$2180</v>
      </c>
      <c r="AO2194" s="4" t="str">
        <f t="shared" si="4327"/>
        <v>AO$2180</v>
      </c>
      <c r="AP2194" s="4" t="str">
        <f t="shared" si="4327"/>
        <v>AP$2180</v>
      </c>
      <c r="AQ2194" s="4" t="str">
        <f t="shared" si="4327"/>
        <v>AQ$2180</v>
      </c>
      <c r="AR2194" s="4" t="str">
        <f t="shared" si="4327"/>
        <v>AR$2180</v>
      </c>
      <c r="AS2194" s="4" t="str">
        <f t="shared" si="4327"/>
        <v>AS$2180</v>
      </c>
      <c r="AT2194" s="4" t="str">
        <f t="shared" si="4327"/>
        <v>AT$2180</v>
      </c>
      <c r="AU2194" s="4" t="str">
        <f t="shared" si="4327"/>
        <v>AU$2180</v>
      </c>
      <c r="AV2194" s="4" t="str">
        <f t="shared" si="4327"/>
        <v>AV$2180</v>
      </c>
      <c r="AW2194" s="4" t="str">
        <f t="shared" si="4327"/>
        <v>AW$2180</v>
      </c>
      <c r="AX2194" s="4" t="str">
        <f t="shared" si="4327"/>
        <v>AX$2180</v>
      </c>
      <c r="AY2194" s="4" t="str">
        <f t="shared" ref="AY2194:CD2194" si="4328">ADDRESS(ROW(AY2180),COLUMN(AY2180),2)</f>
        <v>AY$2180</v>
      </c>
      <c r="AZ2194" s="4" t="str">
        <f t="shared" si="4328"/>
        <v>AZ$2180</v>
      </c>
      <c r="BA2194" s="4" t="str">
        <f t="shared" si="4328"/>
        <v>BA$2180</v>
      </c>
      <c r="BB2194" s="4" t="str">
        <f t="shared" si="4328"/>
        <v>BB$2180</v>
      </c>
      <c r="BC2194" s="4" t="str">
        <f t="shared" si="4328"/>
        <v>BC$2180</v>
      </c>
      <c r="BD2194" s="4" t="str">
        <f t="shared" si="4328"/>
        <v>BD$2180</v>
      </c>
      <c r="BE2194" s="4" t="str">
        <f t="shared" si="4328"/>
        <v>BE$2180</v>
      </c>
      <c r="BF2194" s="4" t="str">
        <f t="shared" si="4328"/>
        <v>BF$2180</v>
      </c>
      <c r="BG2194" s="4" t="str">
        <f t="shared" si="4328"/>
        <v>BG$2180</v>
      </c>
      <c r="BH2194" s="4" t="str">
        <f t="shared" si="4328"/>
        <v>BH$2180</v>
      </c>
      <c r="BI2194" s="4" t="str">
        <f t="shared" si="4328"/>
        <v>BI$2180</v>
      </c>
      <c r="BJ2194" s="4" t="str">
        <f t="shared" si="4328"/>
        <v>BJ$2180</v>
      </c>
      <c r="BK2194" s="4" t="str">
        <f t="shared" si="4328"/>
        <v>BK$2180</v>
      </c>
      <c r="BL2194" s="4" t="str">
        <f t="shared" si="4328"/>
        <v>BL$2180</v>
      </c>
      <c r="BM2194" s="4" t="str">
        <f t="shared" si="4328"/>
        <v>BM$2180</v>
      </c>
      <c r="BN2194" s="4" t="str">
        <f t="shared" si="4328"/>
        <v>BN$2180</v>
      </c>
      <c r="BO2194" s="4" t="str">
        <f t="shared" si="4328"/>
        <v>BO$2180</v>
      </c>
      <c r="BP2194" s="4" t="str">
        <f t="shared" si="4328"/>
        <v>BP$2180</v>
      </c>
      <c r="BQ2194" s="4" t="str">
        <f t="shared" si="4328"/>
        <v>BQ$2180</v>
      </c>
      <c r="BR2194" s="4" t="str">
        <f t="shared" si="4328"/>
        <v>BR$2180</v>
      </c>
      <c r="BS2194" s="4" t="str">
        <f t="shared" si="4328"/>
        <v>BS$2180</v>
      </c>
      <c r="BT2194" s="4" t="str">
        <f t="shared" si="4328"/>
        <v>BT$2180</v>
      </c>
      <c r="BU2194" s="4" t="str">
        <f t="shared" si="4328"/>
        <v>BU$2180</v>
      </c>
      <c r="BV2194" s="4" t="str">
        <f t="shared" si="4328"/>
        <v>BV$2180</v>
      </c>
      <c r="BW2194" s="4" t="str">
        <f t="shared" si="4328"/>
        <v>BW$2180</v>
      </c>
      <c r="BX2194" s="4" t="str">
        <f t="shared" si="4328"/>
        <v>BX$2180</v>
      </c>
      <c r="BY2194" s="4" t="str">
        <f t="shared" si="4328"/>
        <v>BY$2180</v>
      </c>
      <c r="BZ2194" s="4" t="str">
        <f t="shared" si="4328"/>
        <v>BZ$2180</v>
      </c>
      <c r="CA2194" s="4" t="str">
        <f t="shared" si="4328"/>
        <v>CA$2180</v>
      </c>
      <c r="CB2194" s="4" t="str">
        <f t="shared" si="4328"/>
        <v>CB$2180</v>
      </c>
      <c r="CC2194" s="4" t="str">
        <f t="shared" si="4328"/>
        <v>CC$2180</v>
      </c>
      <c r="CD2194" s="4" t="str">
        <f t="shared" si="4328"/>
        <v>CD$2180</v>
      </c>
      <c r="CE2194" s="4" t="str">
        <f t="shared" ref="CE2194:CL2194" si="4329">ADDRESS(ROW(CE2180),COLUMN(CE2180),2)</f>
        <v>CE$2180</v>
      </c>
      <c r="CF2194" s="4" t="str">
        <f t="shared" si="4329"/>
        <v>CF$2180</v>
      </c>
      <c r="CG2194" s="4" t="str">
        <f t="shared" si="4329"/>
        <v>CG$2180</v>
      </c>
      <c r="CH2194" s="4" t="str">
        <f t="shared" si="4329"/>
        <v>CH$2180</v>
      </c>
      <c r="CI2194" s="4" t="str">
        <f t="shared" si="4329"/>
        <v>CI$2180</v>
      </c>
      <c r="CJ2194" s="4" t="str">
        <f t="shared" si="4329"/>
        <v>CJ$2180</v>
      </c>
      <c r="CK2194" s="4" t="str">
        <f t="shared" si="4329"/>
        <v>CK$2180</v>
      </c>
      <c r="CL2194" s="4" t="str">
        <f t="shared" si="4329"/>
        <v>CL$2180</v>
      </c>
      <c r="CN2194" s="213"/>
      <c r="CO2194" s="4" t="str">
        <f t="shared" ref="CO2194:DL2194" si="4330">ADDRESS(ROW(CO2180),COLUMN(CO2180),2)</f>
        <v>CO$2180</v>
      </c>
      <c r="CP2194" s="4" t="str">
        <f t="shared" si="4330"/>
        <v>CP$2180</v>
      </c>
      <c r="CQ2194" s="4" t="str">
        <f t="shared" si="4330"/>
        <v>CQ$2180</v>
      </c>
      <c r="CR2194" s="4" t="str">
        <f t="shared" si="4330"/>
        <v>CR$2180</v>
      </c>
      <c r="CS2194" s="4" t="str">
        <f t="shared" si="4330"/>
        <v>CS$2180</v>
      </c>
      <c r="CT2194" s="4" t="str">
        <f t="shared" si="4330"/>
        <v>CT$2180</v>
      </c>
      <c r="CU2194" s="4" t="str">
        <f t="shared" si="4330"/>
        <v>CU$2180</v>
      </c>
      <c r="CV2194" s="4" t="str">
        <f t="shared" si="4330"/>
        <v>CV$2180</v>
      </c>
      <c r="CW2194" s="4" t="str">
        <f t="shared" si="4330"/>
        <v>CW$2180</v>
      </c>
      <c r="CX2194" s="4" t="str">
        <f t="shared" si="4330"/>
        <v>CX$2180</v>
      </c>
      <c r="CY2194" s="4" t="str">
        <f t="shared" si="4330"/>
        <v>CY$2180</v>
      </c>
      <c r="CZ2194" s="4" t="str">
        <f t="shared" si="4330"/>
        <v>CZ$2180</v>
      </c>
      <c r="DA2194" s="4" t="str">
        <f t="shared" si="4330"/>
        <v>DA$2180</v>
      </c>
      <c r="DB2194" s="4" t="str">
        <f t="shared" si="4330"/>
        <v>DB$2180</v>
      </c>
      <c r="DC2194" s="4" t="str">
        <f t="shared" si="4330"/>
        <v>DC$2180</v>
      </c>
      <c r="DD2194" s="4" t="str">
        <f t="shared" si="4330"/>
        <v>DD$2180</v>
      </c>
      <c r="DE2194" s="4" t="str">
        <f t="shared" si="4330"/>
        <v>DE$2180</v>
      </c>
      <c r="DF2194" s="4" t="str">
        <f t="shared" si="4330"/>
        <v>DF$2180</v>
      </c>
      <c r="DG2194" s="4" t="str">
        <f t="shared" si="4330"/>
        <v>DG$2180</v>
      </c>
      <c r="DH2194" s="4" t="str">
        <f t="shared" si="4330"/>
        <v>DH$2180</v>
      </c>
      <c r="DI2194" s="4" t="str">
        <f t="shared" si="4330"/>
        <v>DI$2180</v>
      </c>
      <c r="DJ2194" s="4" t="str">
        <f t="shared" si="4330"/>
        <v>DJ$2180</v>
      </c>
      <c r="DK2194" s="4" t="str">
        <f t="shared" si="4330"/>
        <v>DK$2180</v>
      </c>
      <c r="DL2194" s="4" t="str">
        <f t="shared" si="4330"/>
        <v>DL$2180</v>
      </c>
    </row>
    <row r="2195" spans="1:116" x14ac:dyDescent="0.4">
      <c r="B2195" t="s">
        <v>332</v>
      </c>
      <c r="D2195" t="s">
        <v>426</v>
      </c>
      <c r="E2195" s="8" t="str">
        <f t="shared" si="4284"/>
        <v>2195 DAMORT-F</v>
      </c>
      <c r="G2195" s="136" t="str">
        <f>G2168</f>
        <v>Secondary volume driver</v>
      </c>
      <c r="H2195" s="12"/>
      <c r="I2195" s="60"/>
      <c r="J2195" s="60"/>
      <c r="K2195" s="15"/>
      <c r="L2195" s="15"/>
      <c r="M2195" s="15"/>
      <c r="N2195" s="15"/>
      <c r="O2195" s="15"/>
      <c r="P2195" s="15"/>
      <c r="R2195" s="15"/>
      <c r="S2195" s="179" t="str">
        <f t="shared" ref="S2195:AX2195" si="4331">S2168</f>
        <v>S$19</v>
      </c>
      <c r="T2195" s="179" t="str">
        <f t="shared" si="4331"/>
        <v>T$19</v>
      </c>
      <c r="U2195" s="179" t="str">
        <f t="shared" si="4331"/>
        <v>U$19</v>
      </c>
      <c r="V2195" s="179" t="str">
        <f t="shared" si="4331"/>
        <v>V$19</v>
      </c>
      <c r="W2195" s="179" t="str">
        <f t="shared" si="4331"/>
        <v>W$19</v>
      </c>
      <c r="X2195" s="179" t="str">
        <f t="shared" si="4331"/>
        <v>X$19</v>
      </c>
      <c r="Y2195" s="179" t="str">
        <f t="shared" si="4331"/>
        <v>Y$19</v>
      </c>
      <c r="Z2195" s="179" t="str">
        <f t="shared" si="4331"/>
        <v>Z$19</v>
      </c>
      <c r="AA2195" s="179" t="str">
        <f t="shared" si="4331"/>
        <v>AA$19</v>
      </c>
      <c r="AB2195" s="179" t="str">
        <f t="shared" si="4331"/>
        <v>AB$19</v>
      </c>
      <c r="AC2195" s="179" t="str">
        <f t="shared" si="4331"/>
        <v>AC$19</v>
      </c>
      <c r="AD2195" s="179" t="str">
        <f t="shared" si="4331"/>
        <v>AD$19</v>
      </c>
      <c r="AE2195" s="179" t="str">
        <f t="shared" si="4331"/>
        <v>AE$19</v>
      </c>
      <c r="AF2195" s="179" t="str">
        <f t="shared" si="4331"/>
        <v>AF$19</v>
      </c>
      <c r="AG2195" s="179" t="str">
        <f t="shared" si="4331"/>
        <v>AG$19</v>
      </c>
      <c r="AH2195" s="179" t="str">
        <f t="shared" si="4331"/>
        <v>AH$19</v>
      </c>
      <c r="AI2195" s="179" t="str">
        <f t="shared" si="4331"/>
        <v>AI$19</v>
      </c>
      <c r="AJ2195" s="179" t="str">
        <f t="shared" si="4331"/>
        <v>AJ$19</v>
      </c>
      <c r="AK2195" s="179" t="str">
        <f t="shared" si="4331"/>
        <v>AK$19</v>
      </c>
      <c r="AL2195" s="179" t="str">
        <f t="shared" si="4331"/>
        <v>AL$19</v>
      </c>
      <c r="AM2195" s="179" t="str">
        <f t="shared" si="4331"/>
        <v>AM$19</v>
      </c>
      <c r="AN2195" s="179" t="str">
        <f t="shared" si="4331"/>
        <v>AN$19</v>
      </c>
      <c r="AO2195" s="179" t="str">
        <f t="shared" si="4331"/>
        <v>AO$19</v>
      </c>
      <c r="AP2195" s="179" t="str">
        <f t="shared" si="4331"/>
        <v>AP$19</v>
      </c>
      <c r="AQ2195" s="179" t="str">
        <f t="shared" si="4331"/>
        <v>AQ$19</v>
      </c>
      <c r="AR2195" s="179" t="str">
        <f t="shared" si="4331"/>
        <v>AR$19</v>
      </c>
      <c r="AS2195" s="179" t="str">
        <f t="shared" si="4331"/>
        <v>AS$19</v>
      </c>
      <c r="AT2195" s="179" t="str">
        <f t="shared" si="4331"/>
        <v>AT$19</v>
      </c>
      <c r="AU2195" s="179" t="str">
        <f t="shared" si="4331"/>
        <v>AU$19</v>
      </c>
      <c r="AV2195" s="179" t="str">
        <f t="shared" si="4331"/>
        <v>AV$19</v>
      </c>
      <c r="AW2195" s="179" t="str">
        <f t="shared" si="4331"/>
        <v>AW$19</v>
      </c>
      <c r="AX2195" s="179" t="str">
        <f t="shared" si="4331"/>
        <v>AX$19</v>
      </c>
      <c r="AY2195" s="179" t="str">
        <f t="shared" ref="AY2195:CD2195" si="4332">AY2168</f>
        <v>AY$19</v>
      </c>
      <c r="AZ2195" s="179" t="str">
        <f t="shared" si="4332"/>
        <v>AZ$19</v>
      </c>
      <c r="BA2195" s="179" t="str">
        <f t="shared" si="4332"/>
        <v>BA$19</v>
      </c>
      <c r="BB2195" s="179" t="str">
        <f t="shared" si="4332"/>
        <v>BB$19</v>
      </c>
      <c r="BC2195" s="179" t="str">
        <f t="shared" si="4332"/>
        <v>BC$19</v>
      </c>
      <c r="BD2195" s="179" t="str">
        <f t="shared" si="4332"/>
        <v>BD$19</v>
      </c>
      <c r="BE2195" s="179" t="str">
        <f t="shared" si="4332"/>
        <v>BE$19</v>
      </c>
      <c r="BF2195" s="179" t="str">
        <f t="shared" si="4332"/>
        <v>BF$19</v>
      </c>
      <c r="BG2195" s="179" t="str">
        <f t="shared" si="4332"/>
        <v>BG$19</v>
      </c>
      <c r="BH2195" s="179" t="str">
        <f t="shared" si="4332"/>
        <v>BH$19</v>
      </c>
      <c r="BI2195" s="179" t="str">
        <f t="shared" si="4332"/>
        <v>BI$19</v>
      </c>
      <c r="BJ2195" s="179" t="str">
        <f t="shared" si="4332"/>
        <v>BJ$19</v>
      </c>
      <c r="BK2195" s="179" t="str">
        <f t="shared" si="4332"/>
        <v>BK$19</v>
      </c>
      <c r="BL2195" s="179" t="str">
        <f t="shared" si="4332"/>
        <v>BL$19</v>
      </c>
      <c r="BM2195" s="179" t="str">
        <f t="shared" si="4332"/>
        <v>BM$19</v>
      </c>
      <c r="BN2195" s="179" t="str">
        <f t="shared" si="4332"/>
        <v>BN$19</v>
      </c>
      <c r="BO2195" s="179" t="str">
        <f t="shared" si="4332"/>
        <v>BO$19</v>
      </c>
      <c r="BP2195" s="179" t="str">
        <f t="shared" si="4332"/>
        <v>BP$19</v>
      </c>
      <c r="BQ2195" s="179" t="str">
        <f t="shared" si="4332"/>
        <v>BQ$19</v>
      </c>
      <c r="BR2195" s="179" t="str">
        <f t="shared" si="4332"/>
        <v>BR$19</v>
      </c>
      <c r="BS2195" s="179" t="str">
        <f t="shared" si="4332"/>
        <v>BS$19</v>
      </c>
      <c r="BT2195" s="179" t="str">
        <f t="shared" si="4332"/>
        <v>BT$19</v>
      </c>
      <c r="BU2195" s="179" t="str">
        <f t="shared" si="4332"/>
        <v>BU$19</v>
      </c>
      <c r="BV2195" s="179" t="str">
        <f t="shared" si="4332"/>
        <v>BV$19</v>
      </c>
      <c r="BW2195" s="179" t="str">
        <f t="shared" si="4332"/>
        <v>BW$19</v>
      </c>
      <c r="BX2195" s="179" t="str">
        <f t="shared" si="4332"/>
        <v>BX$19</v>
      </c>
      <c r="BY2195" s="179" t="str">
        <f t="shared" si="4332"/>
        <v>BY$19</v>
      </c>
      <c r="BZ2195" s="179" t="str">
        <f t="shared" si="4332"/>
        <v>BZ$19</v>
      </c>
      <c r="CA2195" s="179" t="str">
        <f t="shared" si="4332"/>
        <v>CA$19</v>
      </c>
      <c r="CB2195" s="179" t="str">
        <f t="shared" si="4332"/>
        <v>CB$19</v>
      </c>
      <c r="CC2195" s="179" t="str">
        <f t="shared" si="4332"/>
        <v>CC$19</v>
      </c>
      <c r="CD2195" s="179" t="str">
        <f t="shared" si="4332"/>
        <v>CD$19</v>
      </c>
      <c r="CE2195" s="179" t="str">
        <f t="shared" ref="CE2195:CL2195" si="4333">CE2168</f>
        <v>CE$19</v>
      </c>
      <c r="CF2195" s="179" t="str">
        <f t="shared" si="4333"/>
        <v>CF$19</v>
      </c>
      <c r="CG2195" s="179" t="str">
        <f t="shared" si="4333"/>
        <v>CG$19</v>
      </c>
      <c r="CH2195" s="179" t="str">
        <f t="shared" si="4333"/>
        <v>CH$19</v>
      </c>
      <c r="CI2195" s="179" t="str">
        <f t="shared" si="4333"/>
        <v>CI$19</v>
      </c>
      <c r="CJ2195" s="179" t="str">
        <f t="shared" si="4333"/>
        <v>CJ$19</v>
      </c>
      <c r="CK2195" s="179" t="str">
        <f t="shared" si="4333"/>
        <v>CK$19</v>
      </c>
      <c r="CL2195" s="179" t="str">
        <f t="shared" si="4333"/>
        <v>CL$19</v>
      </c>
      <c r="CN2195" s="60"/>
      <c r="CO2195" s="179" t="str">
        <f t="shared" ref="CO2195:DL2195" si="4334">CO2168</f>
        <v>CO$19</v>
      </c>
      <c r="CP2195" s="179" t="str">
        <f t="shared" si="4334"/>
        <v>CP$19</v>
      </c>
      <c r="CQ2195" s="179" t="str">
        <f t="shared" si="4334"/>
        <v>CQ$19</v>
      </c>
      <c r="CR2195" s="179" t="str">
        <f t="shared" si="4334"/>
        <v>CR$19</v>
      </c>
      <c r="CS2195" s="179" t="str">
        <f t="shared" si="4334"/>
        <v>CS$19</v>
      </c>
      <c r="CT2195" s="179" t="str">
        <f t="shared" si="4334"/>
        <v>CT$19</v>
      </c>
      <c r="CU2195" s="179" t="str">
        <f t="shared" si="4334"/>
        <v>CU$19</v>
      </c>
      <c r="CV2195" s="179" t="str">
        <f t="shared" si="4334"/>
        <v>CV$19</v>
      </c>
      <c r="CW2195" s="179" t="str">
        <f t="shared" si="4334"/>
        <v>CW$19</v>
      </c>
      <c r="CX2195" s="179" t="str">
        <f t="shared" si="4334"/>
        <v>CX$19</v>
      </c>
      <c r="CY2195" s="179" t="str">
        <f t="shared" si="4334"/>
        <v>CY$19</v>
      </c>
      <c r="CZ2195" s="179" t="str">
        <f t="shared" si="4334"/>
        <v>CZ$19</v>
      </c>
      <c r="DA2195" s="179" t="str">
        <f t="shared" si="4334"/>
        <v>DA$19</v>
      </c>
      <c r="DB2195" s="179" t="str">
        <f t="shared" si="4334"/>
        <v>DB$19</v>
      </c>
      <c r="DC2195" s="179" t="str">
        <f t="shared" si="4334"/>
        <v>DC$19</v>
      </c>
      <c r="DD2195" s="179" t="str">
        <f t="shared" si="4334"/>
        <v>DD$19</v>
      </c>
      <c r="DE2195" s="179" t="str">
        <f t="shared" si="4334"/>
        <v>DE$19</v>
      </c>
      <c r="DF2195" s="179" t="str">
        <f t="shared" si="4334"/>
        <v>DF$19</v>
      </c>
      <c r="DG2195" s="179" t="str">
        <f t="shared" si="4334"/>
        <v>DG$19</v>
      </c>
      <c r="DH2195" s="179" t="str">
        <f t="shared" si="4334"/>
        <v>DH$19</v>
      </c>
      <c r="DI2195" s="179" t="str">
        <f t="shared" si="4334"/>
        <v>DI$19</v>
      </c>
      <c r="DJ2195" s="179" t="str">
        <f t="shared" si="4334"/>
        <v>DJ$19</v>
      </c>
      <c r="DK2195" s="179" t="str">
        <f t="shared" si="4334"/>
        <v>DK$19</v>
      </c>
      <c r="DL2195" s="179" t="str">
        <f t="shared" si="4334"/>
        <v>DL$19</v>
      </c>
    </row>
    <row r="2196" spans="1:116" x14ac:dyDescent="0.4">
      <c r="E2196" s="8"/>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A2197" s="174"/>
      <c r="E2197" s="8"/>
      <c r="G2197" s="175" t="s">
        <v>490</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492</v>
      </c>
      <c r="H2198" s="174"/>
      <c r="I2198" s="176"/>
      <c r="J2198" s="176"/>
      <c r="K2198" s="197"/>
      <c r="L2198" s="197"/>
      <c r="M2198" s="197"/>
      <c r="N2198" s="197"/>
      <c r="O2198" s="197"/>
      <c r="P2198" s="197"/>
      <c r="R2198" s="198"/>
      <c r="S2198" s="174"/>
      <c r="T2198" s="174"/>
      <c r="U2198" s="174"/>
      <c r="V2198" s="174"/>
      <c r="W2198" s="174"/>
      <c r="X2198" s="174"/>
      <c r="Y2198" s="174"/>
      <c r="Z2198" s="174"/>
      <c r="AA2198" s="174"/>
      <c r="AB2198" s="174"/>
      <c r="AC2198" s="174"/>
      <c r="AD2198" s="174"/>
      <c r="AE2198" s="174"/>
      <c r="AF2198" s="174"/>
      <c r="AG2198" s="174"/>
      <c r="AH2198" s="174"/>
      <c r="AI2198" s="174"/>
      <c r="AJ2198" s="174"/>
      <c r="AK2198" s="174"/>
      <c r="AL2198" s="174"/>
      <c r="AM2198" s="174"/>
      <c r="AN2198" s="174"/>
      <c r="AO2198" s="174"/>
      <c r="AP2198" s="174"/>
      <c r="AQ2198" s="174"/>
      <c r="AR2198" s="174"/>
      <c r="AS2198" s="174"/>
      <c r="AT2198" s="174"/>
      <c r="AU2198" s="174"/>
      <c r="AV2198" s="174"/>
      <c r="AW2198" s="174"/>
      <c r="AX2198" s="174"/>
      <c r="AY2198" s="174"/>
      <c r="AZ2198" s="174"/>
      <c r="BA2198" s="174"/>
      <c r="BB2198" s="174"/>
      <c r="BC2198" s="174"/>
      <c r="BD2198" s="174"/>
      <c r="BE2198" s="174"/>
      <c r="BF2198" s="174"/>
      <c r="BG2198" s="174"/>
      <c r="BH2198" s="174"/>
      <c r="BI2198" s="174"/>
      <c r="BJ2198" s="174"/>
      <c r="BK2198" s="174"/>
      <c r="BL2198" s="174"/>
      <c r="BM2198" s="174"/>
      <c r="BN2198" s="174"/>
      <c r="BO2198" s="174"/>
      <c r="BP2198" s="174"/>
      <c r="BQ2198" s="174"/>
      <c r="BR2198" s="174"/>
      <c r="BS2198" s="174"/>
      <c r="BT2198" s="174"/>
      <c r="BU2198" s="174"/>
      <c r="BV2198" s="174"/>
      <c r="BW2198" s="174"/>
      <c r="BX2198" s="174"/>
      <c r="BY2198" s="174"/>
      <c r="BZ2198" s="174"/>
      <c r="CA2198" s="174"/>
      <c r="CB2198" s="174"/>
      <c r="CC2198" s="174"/>
      <c r="CD2198" s="174"/>
      <c r="CE2198" s="174"/>
      <c r="CF2198" s="174"/>
      <c r="CG2198" s="174"/>
      <c r="CH2198" s="174"/>
      <c r="CI2198" s="174"/>
      <c r="CJ2198" s="174"/>
      <c r="CK2198" s="174"/>
      <c r="CL2198" s="174"/>
      <c r="CN2198" s="176"/>
      <c r="CO2198" s="174"/>
      <c r="CP2198" s="174"/>
      <c r="CQ2198" s="174"/>
      <c r="CR2198" s="174"/>
      <c r="CS2198" s="174"/>
      <c r="CT2198" s="174"/>
      <c r="CU2198" s="174"/>
      <c r="CV2198" s="174"/>
      <c r="CW2198" s="174"/>
      <c r="CX2198" s="174"/>
      <c r="CY2198" s="174"/>
      <c r="CZ2198" s="174"/>
      <c r="DA2198" s="174"/>
      <c r="DB2198" s="174"/>
      <c r="DC2198" s="174"/>
      <c r="DD2198" s="174"/>
      <c r="DE2198" s="174"/>
      <c r="DF2198" s="174"/>
      <c r="DG2198" s="174"/>
      <c r="DH2198" s="174"/>
      <c r="DI2198" s="174"/>
      <c r="DJ2198" s="174"/>
      <c r="DK2198" s="174"/>
      <c r="DL2198" s="174"/>
    </row>
    <row r="2199" spans="1:116" x14ac:dyDescent="0.4">
      <c r="A2199" s="174"/>
      <c r="E2199" s="8"/>
      <c r="G2199" s="175" t="s">
        <v>461</v>
      </c>
      <c r="H2199" s="174"/>
      <c r="I2199" s="176"/>
      <c r="J2199" s="176"/>
      <c r="K2199" s="197"/>
      <c r="L2199" s="197"/>
      <c r="M2199" s="197"/>
      <c r="N2199" s="197"/>
      <c r="O2199" s="197"/>
      <c r="P2199" s="197"/>
      <c r="R2199" s="198"/>
      <c r="S2199" s="199" t="str">
        <f t="shared" ref="S2199:AX2199" si="4335">S$20</f>
        <v>S$16</v>
      </c>
      <c r="T2199" s="199" t="str">
        <f t="shared" si="4335"/>
        <v>T$16</v>
      </c>
      <c r="U2199" s="199" t="str">
        <f t="shared" si="4335"/>
        <v>U$16</v>
      </c>
      <c r="V2199" s="199" t="str">
        <f t="shared" si="4335"/>
        <v>V$16</v>
      </c>
      <c r="W2199" s="199" t="str">
        <f t="shared" si="4335"/>
        <v>W$16</v>
      </c>
      <c r="X2199" s="199" t="str">
        <f t="shared" si="4335"/>
        <v>X$16</v>
      </c>
      <c r="Y2199" s="199" t="str">
        <f t="shared" si="4335"/>
        <v>Y$16</v>
      </c>
      <c r="Z2199" s="199" t="str">
        <f t="shared" si="4335"/>
        <v>Z$16</v>
      </c>
      <c r="AA2199" s="199" t="str">
        <f t="shared" si="4335"/>
        <v>AA$16</v>
      </c>
      <c r="AB2199" s="199" t="str">
        <f t="shared" si="4335"/>
        <v>AB$16</v>
      </c>
      <c r="AC2199" s="199" t="str">
        <f t="shared" si="4335"/>
        <v>AC$16</v>
      </c>
      <c r="AD2199" s="199" t="str">
        <f t="shared" si="4335"/>
        <v>AD$16</v>
      </c>
      <c r="AE2199" s="199" t="str">
        <f t="shared" si="4335"/>
        <v>AE$16</v>
      </c>
      <c r="AF2199" s="199" t="str">
        <f t="shared" si="4335"/>
        <v>AF$16</v>
      </c>
      <c r="AG2199" s="199" t="str">
        <f t="shared" si="4335"/>
        <v>AG$16</v>
      </c>
      <c r="AH2199" s="199" t="str">
        <f t="shared" si="4335"/>
        <v>AH$16</v>
      </c>
      <c r="AI2199" s="199" t="str">
        <f t="shared" si="4335"/>
        <v>AI$16</v>
      </c>
      <c r="AJ2199" s="199" t="str">
        <f t="shared" si="4335"/>
        <v>AJ$16</v>
      </c>
      <c r="AK2199" s="199" t="str">
        <f t="shared" si="4335"/>
        <v>AK$16</v>
      </c>
      <c r="AL2199" s="199" t="str">
        <f t="shared" si="4335"/>
        <v>AL$16</v>
      </c>
      <c r="AM2199" s="199" t="str">
        <f t="shared" si="4335"/>
        <v>AM$16</v>
      </c>
      <c r="AN2199" s="199" t="str">
        <f t="shared" si="4335"/>
        <v>AN$16</v>
      </c>
      <c r="AO2199" s="199" t="str">
        <f t="shared" si="4335"/>
        <v>AO$16</v>
      </c>
      <c r="AP2199" s="199" t="str">
        <f t="shared" si="4335"/>
        <v>AP$16</v>
      </c>
      <c r="AQ2199" s="199" t="str">
        <f t="shared" si="4335"/>
        <v>AQ$16</v>
      </c>
      <c r="AR2199" s="199" t="str">
        <f t="shared" si="4335"/>
        <v>AR$16</v>
      </c>
      <c r="AS2199" s="199" t="str">
        <f t="shared" si="4335"/>
        <v>AS$16</v>
      </c>
      <c r="AT2199" s="199" t="str">
        <f t="shared" si="4335"/>
        <v>AT$16</v>
      </c>
      <c r="AU2199" s="199" t="str">
        <f t="shared" si="4335"/>
        <v>AU$16</v>
      </c>
      <c r="AV2199" s="199" t="str">
        <f t="shared" si="4335"/>
        <v>AV$16</v>
      </c>
      <c r="AW2199" s="199" t="str">
        <f t="shared" si="4335"/>
        <v>AW$16</v>
      </c>
      <c r="AX2199" s="199" t="str">
        <f t="shared" si="4335"/>
        <v>AX$16</v>
      </c>
      <c r="AY2199" s="199" t="str">
        <f t="shared" ref="AY2199:CD2199" si="4336">AY$20</f>
        <v>AY$16</v>
      </c>
      <c r="AZ2199" s="199" t="str">
        <f t="shared" si="4336"/>
        <v>AZ$16</v>
      </c>
      <c r="BA2199" s="199" t="str">
        <f t="shared" si="4336"/>
        <v>BA$16</v>
      </c>
      <c r="BB2199" s="199" t="str">
        <f t="shared" si="4336"/>
        <v>BB$16</v>
      </c>
      <c r="BC2199" s="199" t="str">
        <f t="shared" si="4336"/>
        <v>BC$16</v>
      </c>
      <c r="BD2199" s="199" t="str">
        <f t="shared" si="4336"/>
        <v>BD$16</v>
      </c>
      <c r="BE2199" s="199" t="str">
        <f t="shared" si="4336"/>
        <v>BE$16</v>
      </c>
      <c r="BF2199" s="199" t="str">
        <f t="shared" si="4336"/>
        <v>BF$16</v>
      </c>
      <c r="BG2199" s="199" t="str">
        <f t="shared" si="4336"/>
        <v>BG$16</v>
      </c>
      <c r="BH2199" s="199" t="str">
        <f t="shared" si="4336"/>
        <v>BH$16</v>
      </c>
      <c r="BI2199" s="199" t="str">
        <f t="shared" si="4336"/>
        <v>BI$16</v>
      </c>
      <c r="BJ2199" s="199" t="str">
        <f t="shared" si="4336"/>
        <v>BJ$16</v>
      </c>
      <c r="BK2199" s="199" t="str">
        <f t="shared" si="4336"/>
        <v>BK$16</v>
      </c>
      <c r="BL2199" s="199" t="str">
        <f t="shared" si="4336"/>
        <v>BL$16</v>
      </c>
      <c r="BM2199" s="199" t="str">
        <f t="shared" si="4336"/>
        <v>BM$16</v>
      </c>
      <c r="BN2199" s="199" t="str">
        <f t="shared" si="4336"/>
        <v>BN$16</v>
      </c>
      <c r="BO2199" s="199" t="str">
        <f t="shared" si="4336"/>
        <v>BO$16</v>
      </c>
      <c r="BP2199" s="199" t="str">
        <f t="shared" si="4336"/>
        <v>BP$16</v>
      </c>
      <c r="BQ2199" s="199" t="str">
        <f t="shared" si="4336"/>
        <v>BQ$16</v>
      </c>
      <c r="BR2199" s="199" t="str">
        <f t="shared" si="4336"/>
        <v>BR$16</v>
      </c>
      <c r="BS2199" s="199" t="str">
        <f t="shared" si="4336"/>
        <v>BS$16</v>
      </c>
      <c r="BT2199" s="199" t="str">
        <f t="shared" si="4336"/>
        <v>BT$16</v>
      </c>
      <c r="BU2199" s="199" t="str">
        <f t="shared" si="4336"/>
        <v>BU$16</v>
      </c>
      <c r="BV2199" s="199" t="str">
        <f t="shared" si="4336"/>
        <v>BV$16</v>
      </c>
      <c r="BW2199" s="199" t="str">
        <f t="shared" si="4336"/>
        <v>BW$16</v>
      </c>
      <c r="BX2199" s="199" t="str">
        <f t="shared" si="4336"/>
        <v>BX$16</v>
      </c>
      <c r="BY2199" s="199" t="str">
        <f t="shared" si="4336"/>
        <v>BY$16</v>
      </c>
      <c r="BZ2199" s="199" t="str">
        <f t="shared" si="4336"/>
        <v>BZ$16</v>
      </c>
      <c r="CA2199" s="199" t="str">
        <f t="shared" si="4336"/>
        <v>CA$16</v>
      </c>
      <c r="CB2199" s="199" t="str">
        <f t="shared" si="4336"/>
        <v>CB$16</v>
      </c>
      <c r="CC2199" s="199" t="str">
        <f t="shared" si="4336"/>
        <v>CC$16</v>
      </c>
      <c r="CD2199" s="199" t="str">
        <f t="shared" si="4336"/>
        <v>CD$16</v>
      </c>
      <c r="CE2199" s="199" t="str">
        <f t="shared" ref="CE2199:CL2199" si="4337">CE$20</f>
        <v>CE$16</v>
      </c>
      <c r="CF2199" s="199" t="str">
        <f t="shared" si="4337"/>
        <v>CF$16</v>
      </c>
      <c r="CG2199" s="199" t="str">
        <f t="shared" si="4337"/>
        <v>CG$16</v>
      </c>
      <c r="CH2199" s="199" t="str">
        <f t="shared" si="4337"/>
        <v>CH$16</v>
      </c>
      <c r="CI2199" s="199" t="str">
        <f t="shared" si="4337"/>
        <v>CI$16</v>
      </c>
      <c r="CJ2199" s="199" t="str">
        <f t="shared" si="4337"/>
        <v>CJ$16</v>
      </c>
      <c r="CK2199" s="199" t="str">
        <f t="shared" si="4337"/>
        <v>CK$16</v>
      </c>
      <c r="CL2199" s="199" t="str">
        <f t="shared" si="4337"/>
        <v>CL$16</v>
      </c>
      <c r="CN2199" s="176"/>
      <c r="CO2199" s="199" t="str">
        <f t="shared" ref="CO2199:DL2199" si="4338">CO$20</f>
        <v>CO$16</v>
      </c>
      <c r="CP2199" s="199" t="str">
        <f t="shared" si="4338"/>
        <v>CP$16</v>
      </c>
      <c r="CQ2199" s="199" t="str">
        <f t="shared" si="4338"/>
        <v>CQ$16</v>
      </c>
      <c r="CR2199" s="199" t="str">
        <f t="shared" si="4338"/>
        <v>CR$16</v>
      </c>
      <c r="CS2199" s="199" t="str">
        <f t="shared" si="4338"/>
        <v>CS$16</v>
      </c>
      <c r="CT2199" s="199" t="str">
        <f t="shared" si="4338"/>
        <v>CT$16</v>
      </c>
      <c r="CU2199" s="199" t="str">
        <f t="shared" si="4338"/>
        <v>CU$16</v>
      </c>
      <c r="CV2199" s="199" t="str">
        <f t="shared" si="4338"/>
        <v>CV$16</v>
      </c>
      <c r="CW2199" s="199" t="str">
        <f t="shared" si="4338"/>
        <v>CW$16</v>
      </c>
      <c r="CX2199" s="199" t="str">
        <f t="shared" si="4338"/>
        <v>CX$16</v>
      </c>
      <c r="CY2199" s="199" t="str">
        <f t="shared" si="4338"/>
        <v>CY$16</v>
      </c>
      <c r="CZ2199" s="199" t="str">
        <f t="shared" si="4338"/>
        <v>CZ$16</v>
      </c>
      <c r="DA2199" s="199" t="str">
        <f t="shared" si="4338"/>
        <v>DA$16</v>
      </c>
      <c r="DB2199" s="199" t="str">
        <f t="shared" si="4338"/>
        <v>DB$16</v>
      </c>
      <c r="DC2199" s="199" t="str">
        <f t="shared" si="4338"/>
        <v>DC$16</v>
      </c>
      <c r="DD2199" s="199" t="str">
        <f t="shared" si="4338"/>
        <v>DD$16</v>
      </c>
      <c r="DE2199" s="199" t="str">
        <f t="shared" si="4338"/>
        <v>DE$16</v>
      </c>
      <c r="DF2199" s="199" t="str">
        <f t="shared" si="4338"/>
        <v>DF$16</v>
      </c>
      <c r="DG2199" s="199" t="str">
        <f t="shared" si="4338"/>
        <v>DG$16</v>
      </c>
      <c r="DH2199" s="199" t="str">
        <f t="shared" si="4338"/>
        <v>DH$16</v>
      </c>
      <c r="DI2199" s="199" t="str">
        <f t="shared" si="4338"/>
        <v>DI$16</v>
      </c>
      <c r="DJ2199" s="199" t="str">
        <f t="shared" si="4338"/>
        <v>DJ$16</v>
      </c>
      <c r="DK2199" s="199" t="str">
        <f t="shared" si="4338"/>
        <v>DK$16</v>
      </c>
      <c r="DL2199" s="199" t="str">
        <f t="shared" si="4338"/>
        <v>DL$16</v>
      </c>
    </row>
    <row r="2200" spans="1:116" x14ac:dyDescent="0.4">
      <c r="A2200" s="174"/>
      <c r="E2200" s="8"/>
      <c r="G2200" s="175" t="s">
        <v>462</v>
      </c>
      <c r="H2200" s="200"/>
      <c r="I2200" s="201"/>
      <c r="J2200" s="201"/>
      <c r="K2200" s="202"/>
      <c r="L2200" s="202"/>
      <c r="M2200" s="202"/>
      <c r="N2200" s="202"/>
      <c r="O2200" s="202"/>
      <c r="P2200" s="202"/>
      <c r="R2200" s="202"/>
      <c r="S2200" s="199" t="str">
        <f t="shared" ref="S2200:AX2200" si="4339">S$21</f>
        <v>S$17</v>
      </c>
      <c r="T2200" s="199" t="str">
        <f t="shared" si="4339"/>
        <v>T$17</v>
      </c>
      <c r="U2200" s="199" t="str">
        <f t="shared" si="4339"/>
        <v>U$17</v>
      </c>
      <c r="V2200" s="199" t="str">
        <f t="shared" si="4339"/>
        <v>V$17</v>
      </c>
      <c r="W2200" s="199" t="str">
        <f t="shared" si="4339"/>
        <v>W$17</v>
      </c>
      <c r="X2200" s="199" t="str">
        <f t="shared" si="4339"/>
        <v>X$17</v>
      </c>
      <c r="Y2200" s="199" t="str">
        <f t="shared" si="4339"/>
        <v>Y$17</v>
      </c>
      <c r="Z2200" s="199" t="str">
        <f t="shared" si="4339"/>
        <v>Z$17</v>
      </c>
      <c r="AA2200" s="199" t="str">
        <f t="shared" si="4339"/>
        <v>AA$17</v>
      </c>
      <c r="AB2200" s="199" t="str">
        <f t="shared" si="4339"/>
        <v>AB$17</v>
      </c>
      <c r="AC2200" s="199" t="str">
        <f t="shared" si="4339"/>
        <v>AC$17</v>
      </c>
      <c r="AD2200" s="199" t="str">
        <f t="shared" si="4339"/>
        <v>AD$17</v>
      </c>
      <c r="AE2200" s="199" t="str">
        <f t="shared" si="4339"/>
        <v>AE$17</v>
      </c>
      <c r="AF2200" s="199" t="str">
        <f t="shared" si="4339"/>
        <v>AF$17</v>
      </c>
      <c r="AG2200" s="199" t="str">
        <f t="shared" si="4339"/>
        <v>AG$17</v>
      </c>
      <c r="AH2200" s="199" t="str">
        <f t="shared" si="4339"/>
        <v>AH$17</v>
      </c>
      <c r="AI2200" s="199" t="str">
        <f t="shared" si="4339"/>
        <v>AI$17</v>
      </c>
      <c r="AJ2200" s="199" t="str">
        <f t="shared" si="4339"/>
        <v>AJ$17</v>
      </c>
      <c r="AK2200" s="199" t="str">
        <f t="shared" si="4339"/>
        <v>AK$17</v>
      </c>
      <c r="AL2200" s="199" t="str">
        <f t="shared" si="4339"/>
        <v>AL$17</v>
      </c>
      <c r="AM2200" s="199" t="str">
        <f t="shared" si="4339"/>
        <v>AM$17</v>
      </c>
      <c r="AN2200" s="199" t="str">
        <f t="shared" si="4339"/>
        <v>AN$17</v>
      </c>
      <c r="AO2200" s="199" t="str">
        <f t="shared" si="4339"/>
        <v>AO$17</v>
      </c>
      <c r="AP2200" s="199" t="str">
        <f t="shared" si="4339"/>
        <v>AP$17</v>
      </c>
      <c r="AQ2200" s="199" t="str">
        <f t="shared" si="4339"/>
        <v>AQ$17</v>
      </c>
      <c r="AR2200" s="199" t="str">
        <f t="shared" si="4339"/>
        <v>AR$17</v>
      </c>
      <c r="AS2200" s="199" t="str">
        <f t="shared" si="4339"/>
        <v>AS$17</v>
      </c>
      <c r="AT2200" s="199" t="str">
        <f t="shared" si="4339"/>
        <v>AT$17</v>
      </c>
      <c r="AU2200" s="199" t="str">
        <f t="shared" si="4339"/>
        <v>AU$17</v>
      </c>
      <c r="AV2200" s="199" t="str">
        <f t="shared" si="4339"/>
        <v>AV$17</v>
      </c>
      <c r="AW2200" s="199" t="str">
        <f t="shared" si="4339"/>
        <v>AW$17</v>
      </c>
      <c r="AX2200" s="199" t="str">
        <f t="shared" si="4339"/>
        <v>AX$17</v>
      </c>
      <c r="AY2200" s="199" t="str">
        <f t="shared" ref="AY2200:CD2200" si="4340">AY$21</f>
        <v>AY$17</v>
      </c>
      <c r="AZ2200" s="199" t="str">
        <f t="shared" si="4340"/>
        <v>AZ$17</v>
      </c>
      <c r="BA2200" s="199" t="str">
        <f t="shared" si="4340"/>
        <v>BA$17</v>
      </c>
      <c r="BB2200" s="199" t="str">
        <f t="shared" si="4340"/>
        <v>BB$17</v>
      </c>
      <c r="BC2200" s="199" t="str">
        <f t="shared" si="4340"/>
        <v>BC$17</v>
      </c>
      <c r="BD2200" s="199" t="str">
        <f t="shared" si="4340"/>
        <v>BD$17</v>
      </c>
      <c r="BE2200" s="199" t="str">
        <f t="shared" si="4340"/>
        <v>BE$17</v>
      </c>
      <c r="BF2200" s="199" t="str">
        <f t="shared" si="4340"/>
        <v>BF$17</v>
      </c>
      <c r="BG2200" s="199" t="str">
        <f t="shared" si="4340"/>
        <v>BG$17</v>
      </c>
      <c r="BH2200" s="199" t="str">
        <f t="shared" si="4340"/>
        <v>BH$17</v>
      </c>
      <c r="BI2200" s="199" t="str">
        <f t="shared" si="4340"/>
        <v>BI$17</v>
      </c>
      <c r="BJ2200" s="199" t="str">
        <f t="shared" si="4340"/>
        <v>BJ$17</v>
      </c>
      <c r="BK2200" s="199" t="str">
        <f t="shared" si="4340"/>
        <v>BK$17</v>
      </c>
      <c r="BL2200" s="199" t="str">
        <f t="shared" si="4340"/>
        <v>BL$17</v>
      </c>
      <c r="BM2200" s="199" t="str">
        <f t="shared" si="4340"/>
        <v>BM$17</v>
      </c>
      <c r="BN2200" s="199" t="str">
        <f t="shared" si="4340"/>
        <v>BN$17</v>
      </c>
      <c r="BO2200" s="199" t="str">
        <f t="shared" si="4340"/>
        <v>BO$17</v>
      </c>
      <c r="BP2200" s="199" t="str">
        <f t="shared" si="4340"/>
        <v>BP$17</v>
      </c>
      <c r="BQ2200" s="199" t="str">
        <f t="shared" si="4340"/>
        <v>BQ$17</v>
      </c>
      <c r="BR2200" s="199" t="str">
        <f t="shared" si="4340"/>
        <v>BR$17</v>
      </c>
      <c r="BS2200" s="199" t="str">
        <f t="shared" si="4340"/>
        <v>BS$17</v>
      </c>
      <c r="BT2200" s="199" t="str">
        <f t="shared" si="4340"/>
        <v>BT$17</v>
      </c>
      <c r="BU2200" s="199" t="str">
        <f t="shared" si="4340"/>
        <v>BU$17</v>
      </c>
      <c r="BV2200" s="199" t="str">
        <f t="shared" si="4340"/>
        <v>BV$17</v>
      </c>
      <c r="BW2200" s="199" t="str">
        <f t="shared" si="4340"/>
        <v>BW$17</v>
      </c>
      <c r="BX2200" s="199" t="str">
        <f t="shared" si="4340"/>
        <v>BX$17</v>
      </c>
      <c r="BY2200" s="199" t="str">
        <f t="shared" si="4340"/>
        <v>BY$17</v>
      </c>
      <c r="BZ2200" s="199" t="str">
        <f t="shared" si="4340"/>
        <v>BZ$17</v>
      </c>
      <c r="CA2200" s="199" t="str">
        <f t="shared" si="4340"/>
        <v>CA$17</v>
      </c>
      <c r="CB2200" s="199" t="str">
        <f t="shared" si="4340"/>
        <v>CB$17</v>
      </c>
      <c r="CC2200" s="199" t="str">
        <f t="shared" si="4340"/>
        <v>CC$17</v>
      </c>
      <c r="CD2200" s="199" t="str">
        <f t="shared" si="4340"/>
        <v>CD$17</v>
      </c>
      <c r="CE2200" s="199" t="str">
        <f t="shared" ref="CE2200:CL2200" si="4341">CE$21</f>
        <v>CE$17</v>
      </c>
      <c r="CF2200" s="199" t="str">
        <f t="shared" si="4341"/>
        <v>CF$17</v>
      </c>
      <c r="CG2200" s="199" t="str">
        <f t="shared" si="4341"/>
        <v>CG$17</v>
      </c>
      <c r="CH2200" s="199" t="str">
        <f t="shared" si="4341"/>
        <v>CH$17</v>
      </c>
      <c r="CI2200" s="199" t="str">
        <f t="shared" si="4341"/>
        <v>CI$17</v>
      </c>
      <c r="CJ2200" s="199" t="str">
        <f t="shared" si="4341"/>
        <v>CJ$17</v>
      </c>
      <c r="CK2200" s="199" t="str">
        <f t="shared" si="4341"/>
        <v>CK$17</v>
      </c>
      <c r="CL2200" s="199" t="str">
        <f t="shared" si="4341"/>
        <v>CL$17</v>
      </c>
      <c r="CN2200" s="201"/>
      <c r="CO2200" s="199" t="str">
        <f t="shared" ref="CO2200:DL2200" si="4342">CO$21</f>
        <v>CO$17</v>
      </c>
      <c r="CP2200" s="199" t="str">
        <f t="shared" si="4342"/>
        <v>CP$17</v>
      </c>
      <c r="CQ2200" s="199" t="str">
        <f t="shared" si="4342"/>
        <v>CQ$17</v>
      </c>
      <c r="CR2200" s="199" t="str">
        <f t="shared" si="4342"/>
        <v>CR$17</v>
      </c>
      <c r="CS2200" s="199" t="str">
        <f t="shared" si="4342"/>
        <v>CS$17</v>
      </c>
      <c r="CT2200" s="199" t="str">
        <f t="shared" si="4342"/>
        <v>CT$17</v>
      </c>
      <c r="CU2200" s="199" t="str">
        <f t="shared" si="4342"/>
        <v>CU$17</v>
      </c>
      <c r="CV2200" s="199" t="str">
        <f t="shared" si="4342"/>
        <v>CV$17</v>
      </c>
      <c r="CW2200" s="199" t="str">
        <f t="shared" si="4342"/>
        <v>CW$17</v>
      </c>
      <c r="CX2200" s="199" t="str">
        <f t="shared" si="4342"/>
        <v>CX$17</v>
      </c>
      <c r="CY2200" s="199" t="str">
        <f t="shared" si="4342"/>
        <v>CY$17</v>
      </c>
      <c r="CZ2200" s="199" t="str">
        <f t="shared" si="4342"/>
        <v>CZ$17</v>
      </c>
      <c r="DA2200" s="199" t="str">
        <f t="shared" si="4342"/>
        <v>DA$17</v>
      </c>
      <c r="DB2200" s="199" t="str">
        <f t="shared" si="4342"/>
        <v>DB$17</v>
      </c>
      <c r="DC2200" s="199" t="str">
        <f t="shared" si="4342"/>
        <v>DC$17</v>
      </c>
      <c r="DD2200" s="199" t="str">
        <f t="shared" si="4342"/>
        <v>DD$17</v>
      </c>
      <c r="DE2200" s="199" t="str">
        <f t="shared" si="4342"/>
        <v>DE$17</v>
      </c>
      <c r="DF2200" s="199" t="str">
        <f t="shared" si="4342"/>
        <v>DF$17</v>
      </c>
      <c r="DG2200" s="199" t="str">
        <f t="shared" si="4342"/>
        <v>DG$17</v>
      </c>
      <c r="DH2200" s="199" t="str">
        <f t="shared" si="4342"/>
        <v>DH$17</v>
      </c>
      <c r="DI2200" s="199" t="str">
        <f t="shared" si="4342"/>
        <v>DI$17</v>
      </c>
      <c r="DJ2200" s="199" t="str">
        <f t="shared" si="4342"/>
        <v>DJ$17</v>
      </c>
      <c r="DK2200" s="199" t="str">
        <f t="shared" si="4342"/>
        <v>DK$17</v>
      </c>
      <c r="DL2200" s="199" t="str">
        <f t="shared" si="4342"/>
        <v>DL$17</v>
      </c>
    </row>
    <row r="2201" spans="1:116" x14ac:dyDescent="0.4">
      <c r="A2201" s="174"/>
      <c r="E2201" s="8"/>
      <c r="G2201" s="175" t="s">
        <v>491</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505</v>
      </c>
      <c r="H2202" s="200"/>
      <c r="I2202" s="201"/>
      <c r="J2202" s="201"/>
      <c r="K2202" s="202"/>
      <c r="L2202" s="202"/>
      <c r="M2202" s="202"/>
      <c r="N2202" s="202"/>
      <c r="O2202" s="202"/>
      <c r="P2202" s="202"/>
      <c r="R2202" s="202"/>
      <c r="S2202" s="190"/>
      <c r="T2202" s="190"/>
      <c r="U2202" s="190"/>
      <c r="V2202" s="190"/>
      <c r="W2202" s="190"/>
      <c r="X2202" s="190"/>
      <c r="Y2202" s="190"/>
      <c r="Z2202" s="190"/>
      <c r="AA2202" s="190"/>
      <c r="AB2202" s="190"/>
      <c r="AC2202" s="190"/>
      <c r="AD2202" s="190"/>
      <c r="AE2202" s="190"/>
      <c r="AF2202" s="190"/>
      <c r="AG2202" s="190"/>
      <c r="AH2202" s="190"/>
      <c r="AI2202" s="190"/>
      <c r="AJ2202" s="190"/>
      <c r="AK2202" s="190"/>
      <c r="AL2202" s="190"/>
      <c r="AM2202" s="190"/>
      <c r="AN2202" s="190"/>
      <c r="AO2202" s="190"/>
      <c r="AP2202" s="190"/>
      <c r="AQ2202" s="190"/>
      <c r="AR2202" s="190"/>
      <c r="AS2202" s="190"/>
      <c r="AT2202" s="190"/>
      <c r="AU2202" s="190"/>
      <c r="AV2202" s="190"/>
      <c r="AW2202" s="190"/>
      <c r="AX2202" s="190"/>
      <c r="AY2202" s="190"/>
      <c r="AZ2202" s="190"/>
      <c r="BA2202" s="190"/>
      <c r="BB2202" s="190"/>
      <c r="BC2202" s="190"/>
      <c r="BD2202" s="190"/>
      <c r="BE2202" s="190"/>
      <c r="BF2202" s="190"/>
      <c r="BG2202" s="190"/>
      <c r="BH2202" s="190"/>
      <c r="BI2202" s="190"/>
      <c r="BJ2202" s="190"/>
      <c r="BK2202" s="190"/>
      <c r="BL2202" s="190"/>
      <c r="BM2202" s="190"/>
      <c r="BN2202" s="190"/>
      <c r="BO2202" s="190"/>
      <c r="BP2202" s="190"/>
      <c r="BQ2202" s="190"/>
      <c r="BR2202" s="190"/>
      <c r="BS2202" s="190"/>
      <c r="BT2202" s="190"/>
      <c r="BU2202" s="190"/>
      <c r="BV2202" s="190"/>
      <c r="BW2202" s="190"/>
      <c r="BX2202" s="190"/>
      <c r="BY2202" s="190"/>
      <c r="BZ2202" s="190"/>
      <c r="CA2202" s="190"/>
      <c r="CB2202" s="190"/>
      <c r="CC2202" s="190"/>
      <c r="CD2202" s="190"/>
      <c r="CE2202" s="190"/>
      <c r="CF2202" s="190"/>
      <c r="CG2202" s="190"/>
      <c r="CH2202" s="190"/>
      <c r="CI2202" s="190"/>
      <c r="CJ2202" s="190"/>
      <c r="CK2202" s="190"/>
      <c r="CL2202" s="190"/>
      <c r="CN2202" s="201"/>
      <c r="CO2202" s="190"/>
      <c r="CP2202" s="190"/>
      <c r="CQ2202" s="190"/>
      <c r="CR2202" s="190"/>
      <c r="CS2202" s="190"/>
      <c r="CT2202" s="190"/>
      <c r="CU2202" s="190"/>
      <c r="CV2202" s="190"/>
      <c r="CW2202" s="190"/>
      <c r="CX2202" s="190"/>
      <c r="CY2202" s="190"/>
      <c r="CZ2202" s="190"/>
      <c r="DA2202" s="190"/>
      <c r="DB2202" s="190"/>
      <c r="DC2202" s="190"/>
      <c r="DD2202" s="190"/>
      <c r="DE2202" s="190"/>
      <c r="DF2202" s="190"/>
      <c r="DG2202" s="190"/>
      <c r="DH2202" s="190"/>
      <c r="DI2202" s="190"/>
      <c r="DJ2202" s="190"/>
      <c r="DK2202" s="190"/>
      <c r="DL2202" s="190"/>
    </row>
    <row r="2203" spans="1:116" x14ac:dyDescent="0.4">
      <c r="A2203" s="174"/>
      <c r="E2203" s="8"/>
      <c r="G2203" s="175" t="s">
        <v>463</v>
      </c>
      <c r="H2203" s="200"/>
      <c r="I2203" s="201"/>
      <c r="J2203" s="201"/>
      <c r="K2203" s="202"/>
      <c r="L2203" s="202"/>
      <c r="M2203" s="202"/>
      <c r="N2203" s="202"/>
      <c r="O2203" s="202"/>
      <c r="P2203" s="202"/>
      <c r="R2203" s="202"/>
      <c r="S2203" s="190" t="str">
        <f t="shared" ref="S2203:AX2203" si="4343">S$22</f>
        <v>S$18</v>
      </c>
      <c r="T2203" s="190" t="str">
        <f t="shared" si="4343"/>
        <v>T$18</v>
      </c>
      <c r="U2203" s="190" t="str">
        <f t="shared" si="4343"/>
        <v>U$18</v>
      </c>
      <c r="V2203" s="190" t="str">
        <f t="shared" si="4343"/>
        <v>V$18</v>
      </c>
      <c r="W2203" s="190" t="str">
        <f t="shared" si="4343"/>
        <v>W$18</v>
      </c>
      <c r="X2203" s="190" t="str">
        <f t="shared" si="4343"/>
        <v>X$18</v>
      </c>
      <c r="Y2203" s="190" t="str">
        <f t="shared" si="4343"/>
        <v>Y$18</v>
      </c>
      <c r="Z2203" s="190" t="str">
        <f t="shared" si="4343"/>
        <v>Z$18</v>
      </c>
      <c r="AA2203" s="190" t="str">
        <f t="shared" si="4343"/>
        <v>AA$18</v>
      </c>
      <c r="AB2203" s="190" t="str">
        <f t="shared" si="4343"/>
        <v>AB$18</v>
      </c>
      <c r="AC2203" s="190" t="str">
        <f t="shared" si="4343"/>
        <v>AC$18</v>
      </c>
      <c r="AD2203" s="190" t="str">
        <f t="shared" si="4343"/>
        <v>AD$18</v>
      </c>
      <c r="AE2203" s="190" t="str">
        <f t="shared" si="4343"/>
        <v>AE$18</v>
      </c>
      <c r="AF2203" s="190" t="str">
        <f t="shared" si="4343"/>
        <v>AF$18</v>
      </c>
      <c r="AG2203" s="190" t="str">
        <f t="shared" si="4343"/>
        <v>AG$18</v>
      </c>
      <c r="AH2203" s="190" t="str">
        <f t="shared" si="4343"/>
        <v>AH$18</v>
      </c>
      <c r="AI2203" s="190" t="str">
        <f t="shared" si="4343"/>
        <v>AI$18</v>
      </c>
      <c r="AJ2203" s="190" t="str">
        <f t="shared" si="4343"/>
        <v>AJ$18</v>
      </c>
      <c r="AK2203" s="190" t="str">
        <f t="shared" si="4343"/>
        <v>AK$18</v>
      </c>
      <c r="AL2203" s="190" t="str">
        <f t="shared" si="4343"/>
        <v>AL$18</v>
      </c>
      <c r="AM2203" s="190" t="str">
        <f t="shared" si="4343"/>
        <v>AM$18</v>
      </c>
      <c r="AN2203" s="190" t="str">
        <f t="shared" si="4343"/>
        <v>AN$18</v>
      </c>
      <c r="AO2203" s="190" t="str">
        <f t="shared" si="4343"/>
        <v>AO$18</v>
      </c>
      <c r="AP2203" s="190" t="str">
        <f t="shared" si="4343"/>
        <v>AP$18</v>
      </c>
      <c r="AQ2203" s="190" t="str">
        <f t="shared" si="4343"/>
        <v>AQ$18</v>
      </c>
      <c r="AR2203" s="190" t="str">
        <f t="shared" si="4343"/>
        <v>AR$18</v>
      </c>
      <c r="AS2203" s="190" t="str">
        <f t="shared" si="4343"/>
        <v>AS$18</v>
      </c>
      <c r="AT2203" s="190" t="str">
        <f t="shared" si="4343"/>
        <v>AT$18</v>
      </c>
      <c r="AU2203" s="190" t="str">
        <f t="shared" si="4343"/>
        <v>AU$18</v>
      </c>
      <c r="AV2203" s="190" t="str">
        <f t="shared" si="4343"/>
        <v>AV$18</v>
      </c>
      <c r="AW2203" s="190" t="str">
        <f t="shared" si="4343"/>
        <v>AW$18</v>
      </c>
      <c r="AX2203" s="190" t="str">
        <f t="shared" si="4343"/>
        <v>AX$18</v>
      </c>
      <c r="AY2203" s="190" t="str">
        <f t="shared" ref="AY2203:CD2203" si="4344">AY$22</f>
        <v>AY$18</v>
      </c>
      <c r="AZ2203" s="190" t="str">
        <f t="shared" si="4344"/>
        <v>AZ$18</v>
      </c>
      <c r="BA2203" s="190" t="str">
        <f t="shared" si="4344"/>
        <v>BA$18</v>
      </c>
      <c r="BB2203" s="190" t="str">
        <f t="shared" si="4344"/>
        <v>BB$18</v>
      </c>
      <c r="BC2203" s="190" t="str">
        <f t="shared" si="4344"/>
        <v>BC$18</v>
      </c>
      <c r="BD2203" s="190" t="str">
        <f t="shared" si="4344"/>
        <v>BD$18</v>
      </c>
      <c r="BE2203" s="190" t="str">
        <f t="shared" si="4344"/>
        <v>BE$18</v>
      </c>
      <c r="BF2203" s="190" t="str">
        <f t="shared" si="4344"/>
        <v>BF$18</v>
      </c>
      <c r="BG2203" s="190" t="str">
        <f t="shared" si="4344"/>
        <v>BG$18</v>
      </c>
      <c r="BH2203" s="190" t="str">
        <f t="shared" si="4344"/>
        <v>BH$18</v>
      </c>
      <c r="BI2203" s="190" t="str">
        <f t="shared" si="4344"/>
        <v>BI$18</v>
      </c>
      <c r="BJ2203" s="190" t="str">
        <f t="shared" si="4344"/>
        <v>BJ$18</v>
      </c>
      <c r="BK2203" s="190" t="str">
        <f t="shared" si="4344"/>
        <v>BK$18</v>
      </c>
      <c r="BL2203" s="190" t="str">
        <f t="shared" si="4344"/>
        <v>BL$18</v>
      </c>
      <c r="BM2203" s="190" t="str">
        <f t="shared" si="4344"/>
        <v>BM$18</v>
      </c>
      <c r="BN2203" s="190" t="str">
        <f t="shared" si="4344"/>
        <v>BN$18</v>
      </c>
      <c r="BO2203" s="190" t="str">
        <f t="shared" si="4344"/>
        <v>BO$18</v>
      </c>
      <c r="BP2203" s="190" t="str">
        <f t="shared" si="4344"/>
        <v>BP$18</v>
      </c>
      <c r="BQ2203" s="190" t="str">
        <f t="shared" si="4344"/>
        <v>BQ$18</v>
      </c>
      <c r="BR2203" s="190" t="str">
        <f t="shared" si="4344"/>
        <v>BR$18</v>
      </c>
      <c r="BS2203" s="190" t="str">
        <f t="shared" si="4344"/>
        <v>BS$18</v>
      </c>
      <c r="BT2203" s="190" t="str">
        <f t="shared" si="4344"/>
        <v>BT$18</v>
      </c>
      <c r="BU2203" s="190" t="str">
        <f t="shared" si="4344"/>
        <v>BU$18</v>
      </c>
      <c r="BV2203" s="190" t="str">
        <f t="shared" si="4344"/>
        <v>BV$18</v>
      </c>
      <c r="BW2203" s="190" t="str">
        <f t="shared" si="4344"/>
        <v>BW$18</v>
      </c>
      <c r="BX2203" s="190" t="str">
        <f t="shared" si="4344"/>
        <v>BX$18</v>
      </c>
      <c r="BY2203" s="190" t="str">
        <f t="shared" si="4344"/>
        <v>BY$18</v>
      </c>
      <c r="BZ2203" s="190" t="str">
        <f t="shared" si="4344"/>
        <v>BZ$18</v>
      </c>
      <c r="CA2203" s="190" t="str">
        <f t="shared" si="4344"/>
        <v>CA$18</v>
      </c>
      <c r="CB2203" s="190" t="str">
        <f t="shared" si="4344"/>
        <v>CB$18</v>
      </c>
      <c r="CC2203" s="190" t="str">
        <f t="shared" si="4344"/>
        <v>CC$18</v>
      </c>
      <c r="CD2203" s="190" t="str">
        <f t="shared" si="4344"/>
        <v>CD$18</v>
      </c>
      <c r="CE2203" s="190" t="str">
        <f t="shared" ref="CE2203:CL2203" si="4345">CE$22</f>
        <v>CE$18</v>
      </c>
      <c r="CF2203" s="190" t="str">
        <f t="shared" si="4345"/>
        <v>CF$18</v>
      </c>
      <c r="CG2203" s="190" t="str">
        <f t="shared" si="4345"/>
        <v>CG$18</v>
      </c>
      <c r="CH2203" s="190" t="str">
        <f t="shared" si="4345"/>
        <v>CH$18</v>
      </c>
      <c r="CI2203" s="190" t="str">
        <f t="shared" si="4345"/>
        <v>CI$18</v>
      </c>
      <c r="CJ2203" s="190" t="str">
        <f t="shared" si="4345"/>
        <v>CJ$18</v>
      </c>
      <c r="CK2203" s="190" t="str">
        <f t="shared" si="4345"/>
        <v>CK$18</v>
      </c>
      <c r="CL2203" s="190" t="str">
        <f t="shared" si="4345"/>
        <v>CL$18</v>
      </c>
      <c r="CN2203" s="201"/>
      <c r="CO2203" s="190" t="str">
        <f t="shared" ref="CO2203:DL2203" si="4346">CO$22</f>
        <v>CO$18</v>
      </c>
      <c r="CP2203" s="190" t="str">
        <f t="shared" si="4346"/>
        <v>CP$18</v>
      </c>
      <c r="CQ2203" s="190" t="str">
        <f t="shared" si="4346"/>
        <v>CQ$18</v>
      </c>
      <c r="CR2203" s="190" t="str">
        <f t="shared" si="4346"/>
        <v>CR$18</v>
      </c>
      <c r="CS2203" s="190" t="str">
        <f t="shared" si="4346"/>
        <v>CS$18</v>
      </c>
      <c r="CT2203" s="190" t="str">
        <f t="shared" si="4346"/>
        <v>CT$18</v>
      </c>
      <c r="CU2203" s="190" t="str">
        <f t="shared" si="4346"/>
        <v>CU$18</v>
      </c>
      <c r="CV2203" s="190" t="str">
        <f t="shared" si="4346"/>
        <v>CV$18</v>
      </c>
      <c r="CW2203" s="190" t="str">
        <f t="shared" si="4346"/>
        <v>CW$18</v>
      </c>
      <c r="CX2203" s="190" t="str">
        <f t="shared" si="4346"/>
        <v>CX$18</v>
      </c>
      <c r="CY2203" s="190" t="str">
        <f t="shared" si="4346"/>
        <v>CY$18</v>
      </c>
      <c r="CZ2203" s="190" t="str">
        <f t="shared" si="4346"/>
        <v>CZ$18</v>
      </c>
      <c r="DA2203" s="190" t="str">
        <f t="shared" si="4346"/>
        <v>DA$18</v>
      </c>
      <c r="DB2203" s="190" t="str">
        <f t="shared" si="4346"/>
        <v>DB$18</v>
      </c>
      <c r="DC2203" s="190" t="str">
        <f t="shared" si="4346"/>
        <v>DC$18</v>
      </c>
      <c r="DD2203" s="190" t="str">
        <f t="shared" si="4346"/>
        <v>DD$18</v>
      </c>
      <c r="DE2203" s="190" t="str">
        <f t="shared" si="4346"/>
        <v>DE$18</v>
      </c>
      <c r="DF2203" s="190" t="str">
        <f t="shared" si="4346"/>
        <v>DF$18</v>
      </c>
      <c r="DG2203" s="190" t="str">
        <f t="shared" si="4346"/>
        <v>DG$18</v>
      </c>
      <c r="DH2203" s="190" t="str">
        <f t="shared" si="4346"/>
        <v>DH$18</v>
      </c>
      <c r="DI2203" s="190" t="str">
        <f t="shared" si="4346"/>
        <v>DI$18</v>
      </c>
      <c r="DJ2203" s="190" t="str">
        <f t="shared" si="4346"/>
        <v>DJ$18</v>
      </c>
      <c r="DK2203" s="190" t="str">
        <f t="shared" si="4346"/>
        <v>DK$18</v>
      </c>
      <c r="DL2203" s="190" t="str">
        <f t="shared" si="4346"/>
        <v>DL$18</v>
      </c>
    </row>
    <row r="2204" spans="1:116" x14ac:dyDescent="0.4">
      <c r="A2204" s="174"/>
      <c r="E2204" s="8"/>
      <c r="G2204" s="175" t="s">
        <v>464</v>
      </c>
      <c r="H2204" s="200"/>
      <c r="I2204" s="201"/>
      <c r="J2204" s="201"/>
      <c r="K2204" s="202"/>
      <c r="L2204" s="202"/>
      <c r="M2204" s="202"/>
      <c r="N2204" s="202"/>
      <c r="O2204" s="202"/>
      <c r="P2204" s="202"/>
      <c r="R2204" s="202"/>
      <c r="S2204" s="190" t="str">
        <f t="shared" ref="S2204:AX2204" si="4347">S$23</f>
        <v>S$19</v>
      </c>
      <c r="T2204" s="190" t="str">
        <f t="shared" si="4347"/>
        <v>T$19</v>
      </c>
      <c r="U2204" s="190" t="str">
        <f t="shared" si="4347"/>
        <v>U$19</v>
      </c>
      <c r="V2204" s="190" t="str">
        <f t="shared" si="4347"/>
        <v>V$19</v>
      </c>
      <c r="W2204" s="190" t="str">
        <f t="shared" si="4347"/>
        <v>W$19</v>
      </c>
      <c r="X2204" s="190" t="str">
        <f t="shared" si="4347"/>
        <v>X$19</v>
      </c>
      <c r="Y2204" s="190" t="str">
        <f t="shared" si="4347"/>
        <v>Y$19</v>
      </c>
      <c r="Z2204" s="190" t="str">
        <f t="shared" si="4347"/>
        <v>Z$19</v>
      </c>
      <c r="AA2204" s="190" t="str">
        <f t="shared" si="4347"/>
        <v>AA$19</v>
      </c>
      <c r="AB2204" s="190" t="str">
        <f t="shared" si="4347"/>
        <v>AB$19</v>
      </c>
      <c r="AC2204" s="190" t="str">
        <f t="shared" si="4347"/>
        <v>AC$19</v>
      </c>
      <c r="AD2204" s="190" t="str">
        <f t="shared" si="4347"/>
        <v>AD$19</v>
      </c>
      <c r="AE2204" s="190" t="str">
        <f t="shared" si="4347"/>
        <v>AE$19</v>
      </c>
      <c r="AF2204" s="190" t="str">
        <f t="shared" si="4347"/>
        <v>AF$19</v>
      </c>
      <c r="AG2204" s="190" t="str">
        <f t="shared" si="4347"/>
        <v>AG$19</v>
      </c>
      <c r="AH2204" s="190" t="str">
        <f t="shared" si="4347"/>
        <v>AH$19</v>
      </c>
      <c r="AI2204" s="190" t="str">
        <f t="shared" si="4347"/>
        <v>AI$19</v>
      </c>
      <c r="AJ2204" s="190" t="str">
        <f t="shared" si="4347"/>
        <v>AJ$19</v>
      </c>
      <c r="AK2204" s="190" t="str">
        <f t="shared" si="4347"/>
        <v>AK$19</v>
      </c>
      <c r="AL2204" s="190" t="str">
        <f t="shared" si="4347"/>
        <v>AL$19</v>
      </c>
      <c r="AM2204" s="190" t="str">
        <f t="shared" si="4347"/>
        <v>AM$19</v>
      </c>
      <c r="AN2204" s="190" t="str">
        <f t="shared" si="4347"/>
        <v>AN$19</v>
      </c>
      <c r="AO2204" s="190" t="str">
        <f t="shared" si="4347"/>
        <v>AO$19</v>
      </c>
      <c r="AP2204" s="190" t="str">
        <f t="shared" si="4347"/>
        <v>AP$19</v>
      </c>
      <c r="AQ2204" s="190" t="str">
        <f t="shared" si="4347"/>
        <v>AQ$19</v>
      </c>
      <c r="AR2204" s="190" t="str">
        <f t="shared" si="4347"/>
        <v>AR$19</v>
      </c>
      <c r="AS2204" s="190" t="str">
        <f t="shared" si="4347"/>
        <v>AS$19</v>
      </c>
      <c r="AT2204" s="190" t="str">
        <f t="shared" si="4347"/>
        <v>AT$19</v>
      </c>
      <c r="AU2204" s="190" t="str">
        <f t="shared" si="4347"/>
        <v>AU$19</v>
      </c>
      <c r="AV2204" s="190" t="str">
        <f t="shared" si="4347"/>
        <v>AV$19</v>
      </c>
      <c r="AW2204" s="190" t="str">
        <f t="shared" si="4347"/>
        <v>AW$19</v>
      </c>
      <c r="AX2204" s="190" t="str">
        <f t="shared" si="4347"/>
        <v>AX$19</v>
      </c>
      <c r="AY2204" s="190" t="str">
        <f t="shared" ref="AY2204:CD2204" si="4348">AY$23</f>
        <v>AY$19</v>
      </c>
      <c r="AZ2204" s="190" t="str">
        <f t="shared" si="4348"/>
        <v>AZ$19</v>
      </c>
      <c r="BA2204" s="190" t="str">
        <f t="shared" si="4348"/>
        <v>BA$19</v>
      </c>
      <c r="BB2204" s="190" t="str">
        <f t="shared" si="4348"/>
        <v>BB$19</v>
      </c>
      <c r="BC2204" s="190" t="str">
        <f t="shared" si="4348"/>
        <v>BC$19</v>
      </c>
      <c r="BD2204" s="190" t="str">
        <f t="shared" si="4348"/>
        <v>BD$19</v>
      </c>
      <c r="BE2204" s="190" t="str">
        <f t="shared" si="4348"/>
        <v>BE$19</v>
      </c>
      <c r="BF2204" s="190" t="str">
        <f t="shared" si="4348"/>
        <v>BF$19</v>
      </c>
      <c r="BG2204" s="190" t="str">
        <f t="shared" si="4348"/>
        <v>BG$19</v>
      </c>
      <c r="BH2204" s="190" t="str">
        <f t="shared" si="4348"/>
        <v>BH$19</v>
      </c>
      <c r="BI2204" s="190" t="str">
        <f t="shared" si="4348"/>
        <v>BI$19</v>
      </c>
      <c r="BJ2204" s="190" t="str">
        <f t="shared" si="4348"/>
        <v>BJ$19</v>
      </c>
      <c r="BK2204" s="190" t="str">
        <f t="shared" si="4348"/>
        <v>BK$19</v>
      </c>
      <c r="BL2204" s="190" t="str">
        <f t="shared" si="4348"/>
        <v>BL$19</v>
      </c>
      <c r="BM2204" s="190" t="str">
        <f t="shared" si="4348"/>
        <v>BM$19</v>
      </c>
      <c r="BN2204" s="190" t="str">
        <f t="shared" si="4348"/>
        <v>BN$19</v>
      </c>
      <c r="BO2204" s="190" t="str">
        <f t="shared" si="4348"/>
        <v>BO$19</v>
      </c>
      <c r="BP2204" s="190" t="str">
        <f t="shared" si="4348"/>
        <v>BP$19</v>
      </c>
      <c r="BQ2204" s="190" t="str">
        <f t="shared" si="4348"/>
        <v>BQ$19</v>
      </c>
      <c r="BR2204" s="190" t="str">
        <f t="shared" si="4348"/>
        <v>BR$19</v>
      </c>
      <c r="BS2204" s="190" t="str">
        <f t="shared" si="4348"/>
        <v>BS$19</v>
      </c>
      <c r="BT2204" s="190" t="str">
        <f t="shared" si="4348"/>
        <v>BT$19</v>
      </c>
      <c r="BU2204" s="190" t="str">
        <f t="shared" si="4348"/>
        <v>BU$19</v>
      </c>
      <c r="BV2204" s="190" t="str">
        <f t="shared" si="4348"/>
        <v>BV$19</v>
      </c>
      <c r="BW2204" s="190" t="str">
        <f t="shared" si="4348"/>
        <v>BW$19</v>
      </c>
      <c r="BX2204" s="190" t="str">
        <f t="shared" si="4348"/>
        <v>BX$19</v>
      </c>
      <c r="BY2204" s="190" t="str">
        <f t="shared" si="4348"/>
        <v>BY$19</v>
      </c>
      <c r="BZ2204" s="190" t="str">
        <f t="shared" si="4348"/>
        <v>BZ$19</v>
      </c>
      <c r="CA2204" s="190" t="str">
        <f t="shared" si="4348"/>
        <v>CA$19</v>
      </c>
      <c r="CB2204" s="190" t="str">
        <f t="shared" si="4348"/>
        <v>CB$19</v>
      </c>
      <c r="CC2204" s="190" t="str">
        <f t="shared" si="4348"/>
        <v>CC$19</v>
      </c>
      <c r="CD2204" s="190" t="str">
        <f t="shared" si="4348"/>
        <v>CD$19</v>
      </c>
      <c r="CE2204" s="190" t="str">
        <f t="shared" ref="CE2204:CL2204" si="4349">CE$23</f>
        <v>CE$19</v>
      </c>
      <c r="CF2204" s="190" t="str">
        <f t="shared" si="4349"/>
        <v>CF$19</v>
      </c>
      <c r="CG2204" s="190" t="str">
        <f t="shared" si="4349"/>
        <v>CG$19</v>
      </c>
      <c r="CH2204" s="190" t="str">
        <f t="shared" si="4349"/>
        <v>CH$19</v>
      </c>
      <c r="CI2204" s="190" t="str">
        <f t="shared" si="4349"/>
        <v>CI$19</v>
      </c>
      <c r="CJ2204" s="190" t="str">
        <f t="shared" si="4349"/>
        <v>CJ$19</v>
      </c>
      <c r="CK2204" s="190" t="str">
        <f t="shared" si="4349"/>
        <v>CK$19</v>
      </c>
      <c r="CL2204" s="190" t="str">
        <f t="shared" si="4349"/>
        <v>CL$19</v>
      </c>
      <c r="CN2204" s="201"/>
      <c r="CO2204" s="190" t="str">
        <f t="shared" ref="CO2204:DL2204" si="4350">CO$23</f>
        <v>CO$19</v>
      </c>
      <c r="CP2204" s="190" t="str">
        <f t="shared" si="4350"/>
        <v>CP$19</v>
      </c>
      <c r="CQ2204" s="190" t="str">
        <f t="shared" si="4350"/>
        <v>CQ$19</v>
      </c>
      <c r="CR2204" s="190" t="str">
        <f t="shared" si="4350"/>
        <v>CR$19</v>
      </c>
      <c r="CS2204" s="190" t="str">
        <f t="shared" si="4350"/>
        <v>CS$19</v>
      </c>
      <c r="CT2204" s="190" t="str">
        <f t="shared" si="4350"/>
        <v>CT$19</v>
      </c>
      <c r="CU2204" s="190" t="str">
        <f t="shared" si="4350"/>
        <v>CU$19</v>
      </c>
      <c r="CV2204" s="190" t="str">
        <f t="shared" si="4350"/>
        <v>CV$19</v>
      </c>
      <c r="CW2204" s="190" t="str">
        <f t="shared" si="4350"/>
        <v>CW$19</v>
      </c>
      <c r="CX2204" s="190" t="str">
        <f t="shared" si="4350"/>
        <v>CX$19</v>
      </c>
      <c r="CY2204" s="190" t="str">
        <f t="shared" si="4350"/>
        <v>CY$19</v>
      </c>
      <c r="CZ2204" s="190" t="str">
        <f t="shared" si="4350"/>
        <v>CZ$19</v>
      </c>
      <c r="DA2204" s="190" t="str">
        <f t="shared" si="4350"/>
        <v>DA$19</v>
      </c>
      <c r="DB2204" s="190" t="str">
        <f t="shared" si="4350"/>
        <v>DB$19</v>
      </c>
      <c r="DC2204" s="190" t="str">
        <f t="shared" si="4350"/>
        <v>DC$19</v>
      </c>
      <c r="DD2204" s="190" t="str">
        <f t="shared" si="4350"/>
        <v>DD$19</v>
      </c>
      <c r="DE2204" s="190" t="str">
        <f t="shared" si="4350"/>
        <v>DE$19</v>
      </c>
      <c r="DF2204" s="190" t="str">
        <f t="shared" si="4350"/>
        <v>DF$19</v>
      </c>
      <c r="DG2204" s="190" t="str">
        <f t="shared" si="4350"/>
        <v>DG$19</v>
      </c>
      <c r="DH2204" s="190" t="str">
        <f t="shared" si="4350"/>
        <v>DH$19</v>
      </c>
      <c r="DI2204" s="190" t="str">
        <f t="shared" si="4350"/>
        <v>DI$19</v>
      </c>
      <c r="DJ2204" s="190" t="str">
        <f t="shared" si="4350"/>
        <v>DJ$19</v>
      </c>
      <c r="DK2204" s="190" t="str">
        <f t="shared" si="4350"/>
        <v>DK$19</v>
      </c>
      <c r="DL2204" s="190" t="str">
        <f t="shared" si="4350"/>
        <v>DL$19</v>
      </c>
    </row>
    <row r="2205" spans="1:116" x14ac:dyDescent="0.4">
      <c r="A2205" s="31" t="s">
        <v>218</v>
      </c>
      <c r="B2205" s="31" t="s">
        <v>243</v>
      </c>
      <c r="C2205" s="31"/>
      <c r="D2205" t="s">
        <v>427</v>
      </c>
      <c r="E2205" s="8" t="str">
        <f t="shared" ref="E2205:E2227" si="4351">ROW()&amp;" "&amp;D2205</f>
        <v>2205 DTERMY-F</v>
      </c>
      <c r="F2205" t="s">
        <v>350</v>
      </c>
      <c r="G2205" s="70" t="s">
        <v>297</v>
      </c>
      <c r="H2205" s="48"/>
      <c r="I2205" s="297"/>
      <c r="J2205" s="297"/>
      <c r="K2205" s="48"/>
      <c r="L2205" s="48"/>
      <c r="M2205" s="48"/>
      <c r="N2205" s="48"/>
      <c r="O2205" s="48"/>
      <c r="P2205" s="48"/>
      <c r="R2205" s="70"/>
      <c r="S2205" s="298"/>
      <c r="T2205" s="298"/>
      <c r="U2205" s="298"/>
      <c r="V2205" s="298"/>
      <c r="W2205" s="298"/>
      <c r="X2205" s="298"/>
      <c r="Y2205" s="298"/>
      <c r="Z2205" s="298"/>
      <c r="AA2205" s="298"/>
      <c r="AB2205" s="298"/>
      <c r="AC2205" s="298"/>
      <c r="AD2205" s="298"/>
      <c r="AE2205" s="298"/>
      <c r="AF2205" s="298"/>
      <c r="AG2205" s="298"/>
      <c r="AH2205" s="298"/>
      <c r="AI2205" s="298"/>
      <c r="AJ2205" s="298"/>
      <c r="AK2205" s="298"/>
      <c r="AL2205" s="298"/>
      <c r="AM2205" s="298"/>
      <c r="AN2205" s="298"/>
      <c r="AO2205" s="298"/>
      <c r="AP2205" s="298"/>
      <c r="AQ2205" s="298"/>
      <c r="AR2205" s="298"/>
      <c r="AS2205" s="298"/>
      <c r="AT2205" s="298"/>
      <c r="AU2205" s="298"/>
      <c r="AV2205" s="298"/>
      <c r="AW2205" s="298"/>
      <c r="AX2205" s="298"/>
      <c r="AY2205" s="298"/>
      <c r="AZ2205" s="298"/>
      <c r="BA2205" s="298"/>
      <c r="BB2205" s="298"/>
      <c r="BC2205" s="298"/>
      <c r="BD2205" s="298"/>
      <c r="BE2205" s="298"/>
      <c r="BF2205" s="298"/>
      <c r="BG2205" s="298"/>
      <c r="BH2205" s="298"/>
      <c r="BI2205" s="298"/>
      <c r="BJ2205" s="298"/>
      <c r="BK2205" s="298"/>
      <c r="BL2205" s="298"/>
      <c r="BM2205" s="298"/>
      <c r="BN2205" s="298"/>
      <c r="BO2205" s="298"/>
      <c r="BP2205" s="298"/>
      <c r="BQ2205" s="298"/>
      <c r="BR2205" s="298"/>
      <c r="BS2205" s="298"/>
      <c r="BT2205" s="298"/>
      <c r="BU2205" s="298"/>
      <c r="BV2205" s="298"/>
      <c r="BW2205" s="298"/>
      <c r="BX2205" s="298"/>
      <c r="BY2205" s="298"/>
      <c r="BZ2205" s="298"/>
      <c r="CA2205" s="298"/>
      <c r="CB2205" s="298"/>
      <c r="CC2205" s="298"/>
      <c r="CD2205" s="298"/>
      <c r="CE2205" s="298"/>
      <c r="CF2205" s="298"/>
      <c r="CG2205" s="298"/>
      <c r="CH2205" s="298"/>
      <c r="CI2205" s="298"/>
      <c r="CJ2205" s="298"/>
      <c r="CK2205" s="298"/>
      <c r="CL2205" s="298"/>
      <c r="CN2205" s="297"/>
      <c r="CO2205" s="298"/>
      <c r="CP2205" s="298"/>
      <c r="CQ2205" s="298"/>
      <c r="CR2205" s="298"/>
      <c r="CS2205" s="298"/>
      <c r="CT2205" s="298"/>
      <c r="CU2205" s="298"/>
      <c r="CV2205" s="298"/>
      <c r="CW2205" s="298"/>
      <c r="CX2205" s="298"/>
      <c r="CY2205" s="298"/>
      <c r="CZ2205" s="298"/>
      <c r="DA2205" s="298"/>
      <c r="DB2205" s="298"/>
      <c r="DC2205" s="298"/>
      <c r="DD2205" s="298"/>
      <c r="DE2205" s="298"/>
      <c r="DF2205" s="298"/>
      <c r="DG2205" s="298"/>
      <c r="DH2205" s="298"/>
      <c r="DI2205" s="298"/>
      <c r="DJ2205" s="298"/>
      <c r="DK2205" s="298"/>
      <c r="DL2205" s="298"/>
    </row>
    <row r="2206" spans="1:116" x14ac:dyDescent="0.4">
      <c r="B2206" t="str">
        <f>E2206</f>
        <v>2206 DTERMY-F</v>
      </c>
      <c r="D2206" t="s">
        <v>427</v>
      </c>
      <c r="E2206" t="str">
        <f t="shared" ref="E2206" si="4352">ROW()&amp;" "&amp;D2206</f>
        <v>2206 DTERMY-F</v>
      </c>
      <c r="G2206" s="95" t="str">
        <f>"Assumptions - "&amp;G2205</f>
        <v>Assumptions - Rolling fixed term debt - multiple borrowings w/ annual control:</v>
      </c>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1:116" x14ac:dyDescent="0.4">
      <c r="A2207" s="31"/>
      <c r="B2207" t="str">
        <f>E2207</f>
        <v>2207 DTERMY-F</v>
      </c>
      <c r="D2207" t="s">
        <v>427</v>
      </c>
      <c r="E2207" t="str">
        <f t="shared" si="4351"/>
        <v>2207 DTERMY-F</v>
      </c>
      <c r="F2207" s="31"/>
      <c r="G2207" s="159" t="s">
        <v>287</v>
      </c>
      <c r="H2207" s="57">
        <v>4</v>
      </c>
      <c r="I2207" s="31"/>
      <c r="J2207" s="31"/>
      <c r="K2207" s="31"/>
      <c r="L2207" s="31"/>
      <c r="M2207" s="31"/>
      <c r="N2207" s="31"/>
      <c r="O2207" s="31"/>
      <c r="P2207" s="31"/>
      <c r="R2207" s="31"/>
      <c r="S2207" s="73"/>
      <c r="T2207" s="73"/>
      <c r="U2207" s="73"/>
      <c r="V2207" s="73"/>
      <c r="W2207" s="73"/>
      <c r="X2207" s="73"/>
      <c r="Y2207" s="73"/>
      <c r="Z2207" s="73"/>
      <c r="AA2207" s="73"/>
      <c r="AB2207" s="73"/>
      <c r="AC2207" s="73"/>
      <c r="AD2207" s="73"/>
      <c r="AE2207" s="73"/>
      <c r="AF2207" s="73"/>
      <c r="AG2207" s="73"/>
      <c r="AH2207" s="73"/>
      <c r="AI2207" s="73"/>
      <c r="AJ2207" s="73"/>
      <c r="AK2207" s="73"/>
      <c r="AL2207" s="73"/>
      <c r="AM2207" s="73"/>
      <c r="AN2207" s="73"/>
      <c r="AO2207" s="73"/>
      <c r="AP2207" s="73"/>
      <c r="AQ2207" s="73"/>
      <c r="AR2207" s="73"/>
      <c r="AS2207" s="73"/>
      <c r="AT2207" s="73"/>
      <c r="AU2207" s="73"/>
      <c r="AV2207" s="73"/>
      <c r="AW2207" s="73"/>
      <c r="AX2207" s="73"/>
      <c r="AY2207" s="73"/>
      <c r="AZ2207" s="73"/>
      <c r="BA2207" s="73"/>
      <c r="BB2207" s="73"/>
      <c r="BC2207" s="73"/>
      <c r="BD2207" s="73"/>
      <c r="BE2207" s="73"/>
      <c r="BF2207" s="73"/>
      <c r="BG2207" s="73"/>
      <c r="BH2207" s="73"/>
      <c r="BI2207" s="73"/>
      <c r="BJ2207" s="73"/>
      <c r="BK2207" s="73"/>
      <c r="BL2207" s="73"/>
      <c r="BM2207" s="73"/>
      <c r="BN2207" s="73"/>
      <c r="BO2207" s="73"/>
      <c r="BP2207" s="73"/>
      <c r="BQ2207" s="73"/>
      <c r="BR2207" s="73"/>
      <c r="BS2207" s="73"/>
      <c r="BT2207" s="73"/>
      <c r="BU2207" s="73"/>
      <c r="BV2207" s="73"/>
      <c r="BW2207" s="73"/>
      <c r="BX2207" s="73"/>
      <c r="BY2207" s="73"/>
      <c r="BZ2207" s="73"/>
      <c r="CA2207" s="73"/>
      <c r="CB2207" s="73"/>
      <c r="CC2207" s="73"/>
      <c r="CD2207" s="73"/>
      <c r="CE2207" s="73"/>
      <c r="CF2207" s="73"/>
      <c r="CG2207" s="73"/>
      <c r="CH2207" s="73"/>
      <c r="CI2207" s="73"/>
      <c r="CJ2207" s="73"/>
      <c r="CK2207" s="73"/>
      <c r="CL2207" s="73"/>
      <c r="CN2207" s="31"/>
      <c r="CO2207" s="73"/>
      <c r="CP2207" s="73"/>
      <c r="CQ2207" s="73"/>
      <c r="CR2207" s="73"/>
      <c r="CS2207" s="73"/>
      <c r="CT2207" s="73"/>
      <c r="CU2207" s="73"/>
      <c r="CV2207" s="73"/>
      <c r="CW2207" s="73"/>
      <c r="CX2207" s="73"/>
      <c r="CY2207" s="73"/>
      <c r="CZ2207" s="73"/>
      <c r="DA2207" s="73"/>
      <c r="DB2207" s="73"/>
      <c r="DC2207" s="73"/>
      <c r="DD2207" s="73"/>
      <c r="DE2207" s="73"/>
      <c r="DF2207" s="73"/>
      <c r="DG2207" s="73"/>
      <c r="DH2207" s="73"/>
      <c r="DI2207" s="73"/>
      <c r="DJ2207" s="73"/>
      <c r="DK2207" s="73"/>
      <c r="DL2207" s="73"/>
    </row>
    <row r="2208" spans="1:116" x14ac:dyDescent="0.4">
      <c r="A2208" s="31"/>
      <c r="B2208" t="str">
        <f>E2208</f>
        <v>2208 DTERMY-F</v>
      </c>
      <c r="D2208" t="s">
        <v>427</v>
      </c>
      <c r="E2208" t="str">
        <f t="shared" si="4351"/>
        <v>2208 DTERMY-F</v>
      </c>
      <c r="F2208" s="31"/>
      <c r="G2208" s="159" t="s">
        <v>294</v>
      </c>
      <c r="H2208" s="57">
        <v>3</v>
      </c>
      <c r="I2208" s="31"/>
      <c r="J2208" s="31"/>
      <c r="K2208" s="31"/>
      <c r="L2208" s="31"/>
      <c r="M2208" s="31"/>
      <c r="N2208" s="31"/>
      <c r="O2208" s="31"/>
      <c r="P2208" s="31"/>
      <c r="R2208" s="31"/>
      <c r="S2208" s="73"/>
      <c r="T2208" s="73"/>
      <c r="U2208" s="73"/>
      <c r="V2208" s="73"/>
      <c r="W2208" s="73"/>
      <c r="X2208" s="73"/>
      <c r="Y2208" s="73"/>
      <c r="Z2208" s="73"/>
      <c r="AA2208" s="73"/>
      <c r="AB2208" s="73"/>
      <c r="AC2208" s="73"/>
      <c r="AD2208" s="73"/>
      <c r="AE2208" s="73"/>
      <c r="AF2208" s="73"/>
      <c r="AG2208" s="73"/>
      <c r="AH2208" s="73"/>
      <c r="AI2208" s="73"/>
      <c r="AJ2208" s="73"/>
      <c r="AK2208" s="73"/>
      <c r="AL2208" s="73"/>
      <c r="AM2208" s="73"/>
      <c r="AN2208" s="73"/>
      <c r="AO2208" s="73"/>
      <c r="AP2208" s="73"/>
      <c r="AQ2208" s="73"/>
      <c r="AR2208" s="73"/>
      <c r="AS2208" s="73"/>
      <c r="AT2208" s="73"/>
      <c r="AU2208" s="73"/>
      <c r="AV2208" s="73"/>
      <c r="AW2208" s="73"/>
      <c r="AX2208" s="73"/>
      <c r="AY2208" s="73"/>
      <c r="AZ2208" s="73"/>
      <c r="BA2208" s="73"/>
      <c r="BB2208" s="73"/>
      <c r="BC2208" s="73"/>
      <c r="BD2208" s="73"/>
      <c r="BE2208" s="73"/>
      <c r="BF2208" s="73"/>
      <c r="BG2208" s="73"/>
      <c r="BH2208" s="73"/>
      <c r="BI2208" s="73"/>
      <c r="BJ2208" s="73"/>
      <c r="BK2208" s="73"/>
      <c r="BL2208" s="73"/>
      <c r="BM2208" s="73"/>
      <c r="BN2208" s="73"/>
      <c r="BO2208" s="73"/>
      <c r="BP2208" s="73"/>
      <c r="BQ2208" s="73"/>
      <c r="BR2208" s="73"/>
      <c r="BS2208" s="73"/>
      <c r="BT2208" s="73"/>
      <c r="BU2208" s="73"/>
      <c r="BV2208" s="73"/>
      <c r="BW2208" s="73"/>
      <c r="BX2208" s="73"/>
      <c r="BY2208" s="73"/>
      <c r="BZ2208" s="73"/>
      <c r="CA2208" s="73"/>
      <c r="CB2208" s="73"/>
      <c r="CC2208" s="73"/>
      <c r="CD2208" s="73"/>
      <c r="CE2208" s="73"/>
      <c r="CF2208" s="73"/>
      <c r="CG2208" s="73"/>
      <c r="CH2208" s="73"/>
      <c r="CI2208" s="73"/>
      <c r="CJ2208" s="73"/>
      <c r="CK2208" s="73"/>
      <c r="CL2208" s="73"/>
      <c r="CN2208" s="31"/>
      <c r="CO2208" s="73"/>
      <c r="CP2208" s="73"/>
      <c r="CQ2208" s="73"/>
      <c r="CR2208" s="73"/>
      <c r="CS2208" s="73"/>
      <c r="CT2208" s="73"/>
      <c r="CU2208" s="73"/>
      <c r="CV2208" s="73"/>
      <c r="CW2208" s="73"/>
      <c r="CX2208" s="73"/>
      <c r="CY2208" s="73"/>
      <c r="CZ2208" s="73"/>
      <c r="DA2208" s="73"/>
      <c r="DB2208" s="73"/>
      <c r="DC2208" s="73"/>
      <c r="DD2208" s="73"/>
      <c r="DE2208" s="73"/>
      <c r="DF2208" s="73"/>
      <c r="DG2208" s="73"/>
      <c r="DH2208" s="73"/>
      <c r="DI2208" s="73"/>
      <c r="DJ2208" s="73"/>
      <c r="DK2208" s="73"/>
      <c r="DL2208" s="73"/>
    </row>
    <row r="2209" spans="1:116" x14ac:dyDescent="0.4">
      <c r="A2209" s="31"/>
      <c r="B2209" t="str">
        <f>E2209</f>
        <v>2209 DTERMY-F</v>
      </c>
      <c r="D2209" t="s">
        <v>427</v>
      </c>
      <c r="E2209" t="str">
        <f t="shared" si="4351"/>
        <v>2209 DTERMY-F</v>
      </c>
      <c r="F2209" s="31"/>
      <c r="G2209" s="159" t="s">
        <v>288</v>
      </c>
      <c r="H2209" s="59">
        <v>0.1</v>
      </c>
      <c r="I2209" s="31"/>
      <c r="J2209" s="31"/>
      <c r="K2209" s="31"/>
      <c r="L2209" s="31"/>
      <c r="M2209" s="31"/>
      <c r="N2209" s="31"/>
      <c r="O2209" s="31"/>
      <c r="P2209" s="31"/>
      <c r="R2209" s="31"/>
      <c r="S2209" s="73"/>
      <c r="T2209" s="73"/>
      <c r="U2209" s="73"/>
      <c r="V2209" s="73"/>
      <c r="W2209" s="73"/>
      <c r="X2209" s="73"/>
      <c r="Y2209" s="73"/>
      <c r="Z2209" s="73"/>
      <c r="AA2209" s="73"/>
      <c r="AB2209" s="73"/>
      <c r="AC2209" s="73"/>
      <c r="AD2209" s="73"/>
      <c r="AE2209" s="73"/>
      <c r="AF2209" s="73"/>
      <c r="AG2209" s="73"/>
      <c r="AH2209" s="73"/>
      <c r="AI2209" s="73"/>
      <c r="AJ2209" s="73"/>
      <c r="AK2209" s="73"/>
      <c r="AL2209" s="73"/>
      <c r="AM2209" s="73"/>
      <c r="AN2209" s="73"/>
      <c r="AO2209" s="73"/>
      <c r="AP2209" s="73"/>
      <c r="AQ2209" s="73"/>
      <c r="AR2209" s="73"/>
      <c r="AS2209" s="73"/>
      <c r="AT2209" s="73"/>
      <c r="AU2209" s="73"/>
      <c r="AV2209" s="73"/>
      <c r="AW2209" s="73"/>
      <c r="AX2209" s="73"/>
      <c r="AY2209" s="73"/>
      <c r="AZ2209" s="73"/>
      <c r="BA2209" s="73"/>
      <c r="BB2209" s="73"/>
      <c r="BC2209" s="73"/>
      <c r="BD2209" s="73"/>
      <c r="BE2209" s="73"/>
      <c r="BF2209" s="73"/>
      <c r="BG2209" s="73"/>
      <c r="BH2209" s="73"/>
      <c r="BI2209" s="73"/>
      <c r="BJ2209" s="73"/>
      <c r="BK2209" s="73"/>
      <c r="BL2209" s="73"/>
      <c r="BM2209" s="73"/>
      <c r="BN2209" s="73"/>
      <c r="BO2209" s="73"/>
      <c r="BP2209" s="73"/>
      <c r="BQ2209" s="73"/>
      <c r="BR2209" s="73"/>
      <c r="BS2209" s="73"/>
      <c r="BT2209" s="73"/>
      <c r="BU2209" s="73"/>
      <c r="BV2209" s="73"/>
      <c r="BW2209" s="73"/>
      <c r="BX2209" s="73"/>
      <c r="BY2209" s="73"/>
      <c r="BZ2209" s="73"/>
      <c r="CA2209" s="73"/>
      <c r="CB2209" s="73"/>
      <c r="CC2209" s="73"/>
      <c r="CD2209" s="73"/>
      <c r="CE2209" s="73"/>
      <c r="CF2209" s="73"/>
      <c r="CG2209" s="73"/>
      <c r="CH2209" s="73"/>
      <c r="CI2209" s="73"/>
      <c r="CJ2209" s="73"/>
      <c r="CK2209" s="73"/>
      <c r="CL2209" s="73"/>
      <c r="CN2209" s="31"/>
      <c r="CO2209" s="73"/>
      <c r="CP2209" s="73"/>
      <c r="CQ2209" s="73"/>
      <c r="CR2209" s="73"/>
      <c r="CS2209" s="73"/>
      <c r="CT2209" s="73"/>
      <c r="CU2209" s="73"/>
      <c r="CV2209" s="73"/>
      <c r="CW2209" s="73"/>
      <c r="CX2209" s="73"/>
      <c r="CY2209" s="73"/>
      <c r="CZ2209" s="73"/>
      <c r="DA2209" s="73"/>
      <c r="DB2209" s="73"/>
      <c r="DC2209" s="73"/>
      <c r="DD2209" s="73"/>
      <c r="DE2209" s="73"/>
      <c r="DF2209" s="73"/>
      <c r="DG2209" s="73"/>
      <c r="DH2209" s="73"/>
      <c r="DI2209" s="73"/>
      <c r="DJ2209" s="73"/>
      <c r="DK2209" s="73"/>
      <c r="DL2209" s="73"/>
    </row>
    <row r="2210" spans="1:116" x14ac:dyDescent="0.4">
      <c r="A2210" s="31"/>
      <c r="B2210" t="str">
        <f>E2210</f>
        <v>2210 DTERMY-F</v>
      </c>
      <c r="D2210" t="s">
        <v>427</v>
      </c>
      <c r="E2210" t="str">
        <f t="shared" si="4351"/>
        <v>2210 DTERMY-F</v>
      </c>
      <c r="F2210" s="31"/>
      <c r="G2210" s="158" t="s">
        <v>295</v>
      </c>
      <c r="H2210" s="23">
        <v>1000</v>
      </c>
      <c r="I2210" s="31"/>
      <c r="J2210" s="31"/>
      <c r="K2210" s="31"/>
      <c r="L2210" s="31"/>
      <c r="M2210" s="31"/>
      <c r="N2210" s="31"/>
      <c r="O2210" s="31"/>
      <c r="P2210" s="31"/>
      <c r="R2210" s="31"/>
      <c r="S2210" s="73"/>
      <c r="T2210" s="73"/>
      <c r="U2210" s="73"/>
      <c r="V2210" s="73"/>
      <c r="W2210" s="73"/>
      <c r="X2210" s="73"/>
      <c r="Y2210" s="73"/>
      <c r="Z2210" s="73"/>
      <c r="AA2210" s="73"/>
      <c r="AB2210" s="73"/>
      <c r="AC2210" s="73"/>
      <c r="AD2210" s="73"/>
      <c r="AE2210" s="73"/>
      <c r="AF2210" s="73"/>
      <c r="AG2210" s="73"/>
      <c r="AH2210" s="73"/>
      <c r="AI2210" s="73"/>
      <c r="AJ2210" s="73"/>
      <c r="AK2210" s="73"/>
      <c r="AL2210" s="73"/>
      <c r="AM2210" s="73"/>
      <c r="AN2210" s="73"/>
      <c r="AO2210" s="73"/>
      <c r="AP2210" s="73"/>
      <c r="AQ2210" s="73"/>
      <c r="AR2210" s="73"/>
      <c r="AS2210" s="73"/>
      <c r="AT2210" s="73"/>
      <c r="AU2210" s="73"/>
      <c r="AV2210" s="73"/>
      <c r="AW2210" s="73"/>
      <c r="AX2210" s="73"/>
      <c r="AY2210" s="73"/>
      <c r="AZ2210" s="73"/>
      <c r="BA2210" s="73"/>
      <c r="BB2210" s="73"/>
      <c r="BC2210" s="73"/>
      <c r="BD2210" s="73"/>
      <c r="BE2210" s="73"/>
      <c r="BF2210" s="73"/>
      <c r="BG2210" s="73"/>
      <c r="BH2210" s="73"/>
      <c r="BI2210" s="73"/>
      <c r="BJ2210" s="73"/>
      <c r="BK2210" s="73"/>
      <c r="BL2210" s="73"/>
      <c r="BM2210" s="73"/>
      <c r="BN2210" s="73"/>
      <c r="BO2210" s="73"/>
      <c r="BP2210" s="73"/>
      <c r="BQ2210" s="73"/>
      <c r="BR2210" s="73"/>
      <c r="BS2210" s="73"/>
      <c r="BT2210" s="73"/>
      <c r="BU2210" s="73"/>
      <c r="BV2210" s="73"/>
      <c r="BW2210" s="73"/>
      <c r="BX2210" s="73"/>
      <c r="BY2210" s="73"/>
      <c r="BZ2210" s="73"/>
      <c r="CA2210" s="73"/>
      <c r="CB2210" s="73"/>
      <c r="CC2210" s="73"/>
      <c r="CD2210" s="73"/>
      <c r="CE2210" s="73"/>
      <c r="CF2210" s="73"/>
      <c r="CG2210" s="73"/>
      <c r="CH2210" s="73"/>
      <c r="CI2210" s="73"/>
      <c r="CJ2210" s="73"/>
      <c r="CK2210" s="73"/>
      <c r="CL2210" s="73"/>
      <c r="CN2210" s="31"/>
      <c r="CO2210" s="73"/>
      <c r="CP2210" s="73"/>
      <c r="CQ2210" s="73"/>
      <c r="CR2210" s="73"/>
      <c r="CS2210" s="73"/>
      <c r="CT2210" s="73"/>
      <c r="CU2210" s="73"/>
      <c r="CV2210" s="73"/>
      <c r="CW2210" s="73"/>
      <c r="CX2210" s="73"/>
      <c r="CY2210" s="73"/>
      <c r="CZ2210" s="73"/>
      <c r="DA2210" s="73"/>
      <c r="DB2210" s="73"/>
      <c r="DC2210" s="73"/>
      <c r="DD2210" s="73"/>
      <c r="DE2210" s="73"/>
      <c r="DF2210" s="73"/>
      <c r="DG2210" s="73"/>
      <c r="DH2210" s="73"/>
      <c r="DI2210" s="73"/>
      <c r="DJ2210" s="73"/>
      <c r="DK2210" s="73"/>
      <c r="DL2210" s="73"/>
    </row>
    <row r="2211" spans="1:116" x14ac:dyDescent="0.4">
      <c r="A2211" s="31"/>
      <c r="B2211" s="31"/>
      <c r="C2211" s="31"/>
      <c r="D2211" t="s">
        <v>427</v>
      </c>
      <c r="E2211" t="str">
        <f t="shared" si="4351"/>
        <v>2211 DTERMY-F</v>
      </c>
      <c r="F2211" s="31"/>
      <c r="G2211" s="127"/>
      <c r="H2211" s="31"/>
      <c r="I2211" s="31"/>
      <c r="J2211" s="31"/>
      <c r="K2211" s="31"/>
      <c r="L2211" s="31"/>
      <c r="M2211" s="31"/>
      <c r="N2211" s="31"/>
      <c r="O2211" s="31"/>
      <c r="P2211" s="31"/>
      <c r="R2211" s="31"/>
      <c r="S2211" s="73"/>
      <c r="T2211" s="73"/>
      <c r="U2211" s="73"/>
      <c r="V2211" s="73"/>
      <c r="W2211" s="73"/>
      <c r="X2211" s="73"/>
      <c r="Y2211" s="73"/>
      <c r="Z2211" s="73"/>
      <c r="AA2211" s="73"/>
      <c r="AB2211" s="73"/>
      <c r="AC2211" s="73"/>
      <c r="AD2211" s="73"/>
      <c r="AE2211" s="73"/>
      <c r="AF2211" s="73"/>
      <c r="AG2211" s="73"/>
      <c r="AH2211" s="73"/>
      <c r="AI2211" s="73"/>
      <c r="AJ2211" s="73"/>
      <c r="AK2211" s="73"/>
      <c r="AL2211" s="73"/>
      <c r="AM2211" s="73"/>
      <c r="AN2211" s="73"/>
      <c r="AO2211" s="73"/>
      <c r="AP2211" s="73"/>
      <c r="AQ2211" s="73"/>
      <c r="AR2211" s="73"/>
      <c r="AS2211" s="73"/>
      <c r="AT2211" s="73"/>
      <c r="AU2211" s="73"/>
      <c r="AV2211" s="73"/>
      <c r="AW2211" s="73"/>
      <c r="AX2211" s="73"/>
      <c r="AY2211" s="73"/>
      <c r="AZ2211" s="73"/>
      <c r="BA2211" s="73"/>
      <c r="BB2211" s="73"/>
      <c r="BC2211" s="73"/>
      <c r="BD2211" s="73"/>
      <c r="BE2211" s="73"/>
      <c r="BF2211" s="73"/>
      <c r="BG2211" s="73"/>
      <c r="BH2211" s="73"/>
      <c r="BI2211" s="73"/>
      <c r="BJ2211" s="73"/>
      <c r="BK2211" s="73"/>
      <c r="BL2211" s="73"/>
      <c r="BM2211" s="73"/>
      <c r="BN2211" s="73"/>
      <c r="BO2211" s="73"/>
      <c r="BP2211" s="73"/>
      <c r="BQ2211" s="73"/>
      <c r="BR2211" s="73"/>
      <c r="BS2211" s="73"/>
      <c r="BT2211" s="73"/>
      <c r="BU2211" s="73"/>
      <c r="BV2211" s="73"/>
      <c r="BW2211" s="73"/>
      <c r="BX2211" s="73"/>
      <c r="BY2211" s="73"/>
      <c r="BZ2211" s="73"/>
      <c r="CA2211" s="73"/>
      <c r="CB2211" s="73"/>
      <c r="CC2211" s="73"/>
      <c r="CD2211" s="73"/>
      <c r="CE2211" s="73"/>
      <c r="CF2211" s="73"/>
      <c r="CG2211" s="73"/>
      <c r="CH2211" s="73"/>
      <c r="CI2211" s="73"/>
      <c r="CJ2211" s="73"/>
      <c r="CK2211" s="73"/>
      <c r="CL2211" s="73"/>
      <c r="CN2211" s="31"/>
      <c r="CO2211" s="73"/>
      <c r="CP2211" s="73"/>
      <c r="CQ2211" s="73"/>
      <c r="CR2211" s="73"/>
      <c r="CS2211" s="73"/>
      <c r="CT2211" s="73"/>
      <c r="CU2211" s="73"/>
      <c r="CV2211" s="73"/>
      <c r="CW2211" s="73"/>
      <c r="CX2211" s="73"/>
      <c r="CY2211" s="73"/>
      <c r="CZ2211" s="73"/>
      <c r="DA2211" s="73"/>
      <c r="DB2211" s="73"/>
      <c r="DC2211" s="73"/>
      <c r="DD2211" s="73"/>
      <c r="DE2211" s="73"/>
      <c r="DF2211" s="73"/>
      <c r="DG2211" s="73"/>
      <c r="DH2211" s="73"/>
      <c r="DI2211" s="73"/>
      <c r="DJ2211" s="73"/>
      <c r="DK2211" s="73"/>
      <c r="DL2211" s="73"/>
    </row>
    <row r="2212" spans="1:116" x14ac:dyDescent="0.4">
      <c r="D2212" t="s">
        <v>427</v>
      </c>
      <c r="E2212" t="str">
        <f t="shared" si="4351"/>
        <v>2212 DTERMY-F</v>
      </c>
      <c r="F2212" s="292"/>
      <c r="G2212" s="95" t="s">
        <v>290</v>
      </c>
      <c r="R2212" s="92"/>
      <c r="S2212" s="154"/>
      <c r="T2212" s="154"/>
      <c r="U2212" s="154"/>
      <c r="V2212" s="154"/>
      <c r="W2212" s="154"/>
      <c r="X2212" s="154"/>
      <c r="Y2212" s="154"/>
      <c r="Z2212" s="154"/>
      <c r="AA2212" s="154"/>
      <c r="AB2212" s="154"/>
      <c r="AC2212" s="154"/>
      <c r="AD2212" s="154"/>
      <c r="AE2212" s="154"/>
      <c r="AF2212" s="154"/>
      <c r="AG2212" s="154"/>
      <c r="AH2212" s="154"/>
      <c r="AI2212" s="154"/>
      <c r="AJ2212" s="154"/>
      <c r="AK2212" s="154"/>
      <c r="AL2212" s="154"/>
      <c r="AM2212" s="154"/>
      <c r="AN2212" s="154"/>
      <c r="AO2212" s="154"/>
      <c r="AP2212" s="154"/>
      <c r="AQ2212" s="154"/>
      <c r="AR2212" s="154"/>
      <c r="AS2212" s="154"/>
      <c r="AT2212" s="154"/>
      <c r="AU2212" s="154"/>
      <c r="AV2212" s="154"/>
      <c r="AW2212" s="154"/>
      <c r="AX2212" s="154"/>
      <c r="AY2212" s="154"/>
      <c r="AZ2212" s="154"/>
      <c r="BA2212" s="154"/>
      <c r="BB2212" s="154"/>
      <c r="BC2212" s="154"/>
      <c r="BD2212" s="154"/>
      <c r="BE2212" s="154"/>
      <c r="BF2212" s="154"/>
      <c r="BG2212" s="154"/>
      <c r="BH2212" s="154"/>
      <c r="BI2212" s="154"/>
      <c r="BJ2212" s="154"/>
      <c r="BK2212" s="154"/>
      <c r="BL2212" s="154"/>
      <c r="BM2212" s="154"/>
      <c r="BN2212" s="154"/>
      <c r="BO2212" s="154"/>
      <c r="BP2212" s="154"/>
      <c r="BQ2212" s="154"/>
      <c r="BR2212" s="154"/>
      <c r="BS2212" s="154"/>
      <c r="BT2212" s="154"/>
      <c r="BU2212" s="154"/>
      <c r="BV2212" s="154"/>
      <c r="BW2212" s="154"/>
      <c r="BX2212" s="154"/>
      <c r="BY2212" s="154"/>
      <c r="BZ2212" s="154"/>
      <c r="CA2212" s="154"/>
      <c r="CB2212" s="154"/>
      <c r="CC2212" s="154"/>
      <c r="CD2212" s="154"/>
      <c r="CE2212" s="154"/>
      <c r="CF2212" s="154"/>
      <c r="CG2212" s="154"/>
      <c r="CH2212" s="154"/>
      <c r="CI2212" s="154"/>
      <c r="CJ2212" s="154"/>
      <c r="CK2212" s="154"/>
      <c r="CL2212" s="154"/>
      <c r="CO2212" s="154"/>
      <c r="CP2212" s="154"/>
      <c r="CQ2212" s="154"/>
      <c r="CR2212" s="154"/>
      <c r="CS2212" s="154"/>
      <c r="CT2212" s="154"/>
      <c r="CU2212" s="154"/>
      <c r="CV2212" s="154"/>
      <c r="CW2212" s="154"/>
      <c r="CX2212" s="154"/>
      <c r="CY2212" s="154"/>
      <c r="CZ2212" s="154"/>
      <c r="DA2212" s="154"/>
      <c r="DB2212" s="154"/>
      <c r="DC2212" s="154"/>
      <c r="DD2212" s="154"/>
      <c r="DE2212" s="154"/>
      <c r="DF2212" s="154"/>
      <c r="DG2212" s="154"/>
      <c r="DH2212" s="154"/>
      <c r="DI2212" s="154"/>
      <c r="DJ2212" s="154"/>
      <c r="DK2212" s="154"/>
      <c r="DL2212" s="154"/>
    </row>
    <row r="2213" spans="1:116" x14ac:dyDescent="0.4">
      <c r="D2213" t="s">
        <v>427</v>
      </c>
      <c r="E2213" t="str">
        <f t="shared" si="4351"/>
        <v>2213 DTERMY-F</v>
      </c>
      <c r="F2213" s="292"/>
      <c r="G2213" s="158" t="s">
        <v>289</v>
      </c>
      <c r="K2213" s="24">
        <f>H2210</f>
        <v>1000</v>
      </c>
      <c r="L2213" s="24">
        <f ca="1">K2216</f>
        <v>2500.0000000000005</v>
      </c>
      <c r="M2213" s="24">
        <f ca="1">L2216</f>
        <v>0</v>
      </c>
      <c r="N2213" s="24">
        <f ca="1">M2216</f>
        <v>0</v>
      </c>
      <c r="O2213" s="24">
        <f ca="1">N2216</f>
        <v>0</v>
      </c>
      <c r="P2213" s="24">
        <f ca="1">O2216</f>
        <v>0</v>
      </c>
      <c r="R2213"/>
      <c r="S2213" s="80">
        <f>H2210</f>
        <v>1000</v>
      </c>
      <c r="T2213" s="62">
        <f t="shared" ref="T2213:AY2213" ca="1" si="4353">S2216</f>
        <v>1833.3333333333335</v>
      </c>
      <c r="U2213" s="62">
        <f t="shared" ca="1" si="4353"/>
        <v>2666.666666666667</v>
      </c>
      <c r="V2213" s="62">
        <f t="shared" ca="1" si="4353"/>
        <v>2500.0000000000005</v>
      </c>
      <c r="W2213" s="62">
        <f t="shared" ca="1" si="4353"/>
        <v>2500.0000000000005</v>
      </c>
      <c r="X2213" s="62">
        <f t="shared" ca="1" si="4353"/>
        <v>2500.0000000000005</v>
      </c>
      <c r="Y2213" s="62">
        <f t="shared" ca="1" si="4353"/>
        <v>2500.0000000000005</v>
      </c>
      <c r="Z2213" s="62">
        <f t="shared" ca="1" si="4353"/>
        <v>2500.0000000000005</v>
      </c>
      <c r="AA2213" s="62">
        <f t="shared" ca="1" si="4353"/>
        <v>2500.0000000000005</v>
      </c>
      <c r="AB2213" s="62">
        <f t="shared" ca="1" si="4353"/>
        <v>2500.0000000000005</v>
      </c>
      <c r="AC2213" s="62">
        <f t="shared" ca="1" si="4353"/>
        <v>2500.0000000000005</v>
      </c>
      <c r="AD2213" s="62">
        <f t="shared" ca="1" si="4353"/>
        <v>2500.0000000000005</v>
      </c>
      <c r="AE2213" s="62">
        <f t="shared" ca="1" si="4353"/>
        <v>2500.0000000000005</v>
      </c>
      <c r="AF2213" s="62">
        <f t="shared" ca="1" si="4353"/>
        <v>1666.666666666667</v>
      </c>
      <c r="AG2213" s="62">
        <f t="shared" ca="1" si="4353"/>
        <v>833.3333333333336</v>
      </c>
      <c r="AH2213" s="62">
        <f t="shared" ca="1" si="4353"/>
        <v>0</v>
      </c>
      <c r="AI2213" s="62">
        <f t="shared" ca="1" si="4353"/>
        <v>0</v>
      </c>
      <c r="AJ2213" s="62">
        <f t="shared" ca="1" si="4353"/>
        <v>0</v>
      </c>
      <c r="AK2213" s="62">
        <f t="shared" ca="1" si="4353"/>
        <v>0</v>
      </c>
      <c r="AL2213" s="62">
        <f t="shared" ca="1" si="4353"/>
        <v>0</v>
      </c>
      <c r="AM2213" s="62">
        <f t="shared" ca="1" si="4353"/>
        <v>0</v>
      </c>
      <c r="AN2213" s="62">
        <f t="shared" ca="1" si="4353"/>
        <v>0</v>
      </c>
      <c r="AO2213" s="62">
        <f t="shared" ca="1" si="4353"/>
        <v>0</v>
      </c>
      <c r="AP2213" s="62">
        <f t="shared" ca="1" si="4353"/>
        <v>0</v>
      </c>
      <c r="AQ2213" s="62">
        <f t="shared" ca="1" si="4353"/>
        <v>0</v>
      </c>
      <c r="AR2213" s="62">
        <f t="shared" ca="1" si="4353"/>
        <v>0</v>
      </c>
      <c r="AS2213" s="62">
        <f t="shared" ca="1" si="4353"/>
        <v>0</v>
      </c>
      <c r="AT2213" s="62">
        <f t="shared" ca="1" si="4353"/>
        <v>0</v>
      </c>
      <c r="AU2213" s="62">
        <f t="shared" ca="1" si="4353"/>
        <v>0</v>
      </c>
      <c r="AV2213" s="62">
        <f t="shared" ca="1" si="4353"/>
        <v>0</v>
      </c>
      <c r="AW2213" s="62">
        <f t="shared" ca="1" si="4353"/>
        <v>0</v>
      </c>
      <c r="AX2213" s="62">
        <f t="shared" ca="1" si="4353"/>
        <v>0</v>
      </c>
      <c r="AY2213" s="62">
        <f t="shared" ca="1" si="4353"/>
        <v>0</v>
      </c>
      <c r="AZ2213" s="62">
        <f t="shared" ref="AZ2213:CE2213" ca="1" si="4354">AY2216</f>
        <v>0</v>
      </c>
      <c r="BA2213" s="62">
        <f t="shared" ca="1" si="4354"/>
        <v>0</v>
      </c>
      <c r="BB2213" s="62">
        <f t="shared" ca="1" si="4354"/>
        <v>0</v>
      </c>
      <c r="BC2213" s="62">
        <f t="shared" ca="1" si="4354"/>
        <v>0</v>
      </c>
      <c r="BD2213" s="62">
        <f t="shared" ca="1" si="4354"/>
        <v>0</v>
      </c>
      <c r="BE2213" s="62">
        <f t="shared" ca="1" si="4354"/>
        <v>0</v>
      </c>
      <c r="BF2213" s="62">
        <f t="shared" ca="1" si="4354"/>
        <v>0</v>
      </c>
      <c r="BG2213" s="62">
        <f t="shared" ca="1" si="4354"/>
        <v>0</v>
      </c>
      <c r="BH2213" s="62">
        <f t="shared" ca="1" si="4354"/>
        <v>0</v>
      </c>
      <c r="BI2213" s="62">
        <f t="shared" ca="1" si="4354"/>
        <v>0</v>
      </c>
      <c r="BJ2213" s="62">
        <f t="shared" ca="1" si="4354"/>
        <v>0</v>
      </c>
      <c r="BK2213" s="62">
        <f t="shared" ca="1" si="4354"/>
        <v>0</v>
      </c>
      <c r="BL2213" s="62">
        <f t="shared" ca="1" si="4354"/>
        <v>0</v>
      </c>
      <c r="BM2213" s="62">
        <f t="shared" ca="1" si="4354"/>
        <v>0</v>
      </c>
      <c r="BN2213" s="62">
        <f t="shared" ca="1" si="4354"/>
        <v>0</v>
      </c>
      <c r="BO2213" s="62">
        <f t="shared" ca="1" si="4354"/>
        <v>0</v>
      </c>
      <c r="BP2213" s="62">
        <f t="shared" ca="1" si="4354"/>
        <v>0</v>
      </c>
      <c r="BQ2213" s="62">
        <f t="shared" ca="1" si="4354"/>
        <v>0</v>
      </c>
      <c r="BR2213" s="62">
        <f t="shared" ca="1" si="4354"/>
        <v>0</v>
      </c>
      <c r="BS2213" s="62">
        <f t="shared" ca="1" si="4354"/>
        <v>0</v>
      </c>
      <c r="BT2213" s="62">
        <f t="shared" ca="1" si="4354"/>
        <v>0</v>
      </c>
      <c r="BU2213" s="62">
        <f t="shared" ca="1" si="4354"/>
        <v>0</v>
      </c>
      <c r="BV2213" s="62">
        <f t="shared" ca="1" si="4354"/>
        <v>0</v>
      </c>
      <c r="BW2213" s="62">
        <f t="shared" ca="1" si="4354"/>
        <v>0</v>
      </c>
      <c r="BX2213" s="62">
        <f t="shared" ca="1" si="4354"/>
        <v>0</v>
      </c>
      <c r="BY2213" s="62">
        <f t="shared" ca="1" si="4354"/>
        <v>0</v>
      </c>
      <c r="BZ2213" s="62">
        <f t="shared" ca="1" si="4354"/>
        <v>0</v>
      </c>
      <c r="CA2213" s="62">
        <f t="shared" ca="1" si="4354"/>
        <v>0</v>
      </c>
      <c r="CB2213" s="62">
        <f t="shared" ca="1" si="4354"/>
        <v>0</v>
      </c>
      <c r="CC2213" s="62">
        <f t="shared" ca="1" si="4354"/>
        <v>0</v>
      </c>
      <c r="CD2213" s="62">
        <f t="shared" ca="1" si="4354"/>
        <v>0</v>
      </c>
      <c r="CE2213" s="62">
        <f t="shared" ca="1" si="4354"/>
        <v>0</v>
      </c>
      <c r="CF2213" s="62">
        <f t="shared" ref="CF2213:CL2213" ca="1" si="4355">CE2216</f>
        <v>0</v>
      </c>
      <c r="CG2213" s="62">
        <f t="shared" ca="1" si="4355"/>
        <v>0</v>
      </c>
      <c r="CH2213" s="62">
        <f t="shared" ca="1" si="4355"/>
        <v>0</v>
      </c>
      <c r="CI2213" s="62">
        <f t="shared" ca="1" si="4355"/>
        <v>0</v>
      </c>
      <c r="CJ2213" s="62">
        <f t="shared" ca="1" si="4355"/>
        <v>0</v>
      </c>
      <c r="CK2213" s="62">
        <f t="shared" ca="1" si="4355"/>
        <v>0</v>
      </c>
      <c r="CL2213" s="62">
        <f t="shared" ca="1" si="4355"/>
        <v>0</v>
      </c>
      <c r="CO2213" s="62">
        <f t="shared" ref="CO2213:DK2213" si="4356">CN2216</f>
        <v>0</v>
      </c>
      <c r="CP2213" s="62">
        <f t="shared" ca="1" si="4356"/>
        <v>0</v>
      </c>
      <c r="CQ2213" s="62">
        <f t="shared" ca="1" si="4356"/>
        <v>0</v>
      </c>
      <c r="CR2213" s="62">
        <f t="shared" ca="1" si="4356"/>
        <v>0</v>
      </c>
      <c r="CS2213" s="62">
        <f t="shared" ca="1" si="4356"/>
        <v>0</v>
      </c>
      <c r="CT2213" s="62">
        <f t="shared" ca="1" si="4356"/>
        <v>0</v>
      </c>
      <c r="CU2213" s="62">
        <f t="shared" ca="1" si="4356"/>
        <v>0</v>
      </c>
      <c r="CV2213" s="62">
        <f t="shared" ca="1" si="4356"/>
        <v>0</v>
      </c>
      <c r="CW2213" s="62">
        <f t="shared" ca="1" si="4356"/>
        <v>0</v>
      </c>
      <c r="CX2213" s="62">
        <f t="shared" ca="1" si="4356"/>
        <v>0</v>
      </c>
      <c r="CY2213" s="62">
        <f t="shared" ca="1" si="4356"/>
        <v>0</v>
      </c>
      <c r="CZ2213" s="62">
        <f t="shared" ca="1" si="4356"/>
        <v>0</v>
      </c>
      <c r="DA2213" s="62">
        <f t="shared" ca="1" si="4356"/>
        <v>0</v>
      </c>
      <c r="DB2213" s="62">
        <f t="shared" ca="1" si="4356"/>
        <v>0</v>
      </c>
      <c r="DC2213" s="62">
        <f t="shared" ca="1" si="4356"/>
        <v>0</v>
      </c>
      <c r="DD2213" s="62">
        <f t="shared" ca="1" si="4356"/>
        <v>0</v>
      </c>
      <c r="DE2213" s="62">
        <f t="shared" ca="1" si="4356"/>
        <v>0</v>
      </c>
      <c r="DF2213" s="62">
        <f t="shared" ca="1" si="4356"/>
        <v>0</v>
      </c>
      <c r="DG2213" s="62">
        <f t="shared" ca="1" si="4356"/>
        <v>0</v>
      </c>
      <c r="DH2213" s="62">
        <f t="shared" ca="1" si="4356"/>
        <v>0</v>
      </c>
      <c r="DI2213" s="62">
        <f t="shared" ca="1" si="4356"/>
        <v>0</v>
      </c>
      <c r="DJ2213" s="62">
        <f t="shared" ca="1" si="4356"/>
        <v>0</v>
      </c>
      <c r="DK2213" s="62">
        <f t="shared" ca="1" si="4356"/>
        <v>0</v>
      </c>
      <c r="DL2213" s="62">
        <f t="shared" ref="DL2213" ca="1" si="4357">DK2216</f>
        <v>0</v>
      </c>
    </row>
    <row r="2214" spans="1:116" x14ac:dyDescent="0.4">
      <c r="B2214" t="str">
        <f>E2214</f>
        <v>2214 DTERMY-F</v>
      </c>
      <c r="C2214" t="s">
        <v>236</v>
      </c>
      <c r="D2214" t="s">
        <v>427</v>
      </c>
      <c r="E2214" t="str">
        <f t="shared" si="4351"/>
        <v>2214 DTERMY-F</v>
      </c>
      <c r="G2214" s="158" t="str">
        <f>"New borrowing - "&amp;SUBSTITUTE(G2205,":","")</f>
        <v>New borrowing - Rolling fixed term debt - multiple borrowings w/ annual control</v>
      </c>
      <c r="K2214" s="23">
        <v>10000</v>
      </c>
      <c r="L2214" s="23">
        <f>SUMIF($4:$4,L$2,2212:2212)</f>
        <v>0</v>
      </c>
      <c r="M2214" s="23">
        <f>SUMIF($4:$4,M$2,2212:2212)</f>
        <v>0</v>
      </c>
      <c r="N2214" s="23">
        <f>SUMIF($4:$4,N$2,2212:2212)</f>
        <v>0</v>
      </c>
      <c r="O2214" s="23">
        <f>SUMIF($4:$4,O$2,2212:2212)</f>
        <v>0</v>
      </c>
      <c r="P2214" s="23">
        <f>SUMIF($4:$4,P$2,2212:2212)</f>
        <v>0</v>
      </c>
      <c r="R2214" s="53">
        <f>H2210</f>
        <v>1000</v>
      </c>
      <c r="S2214" s="80" cm="1">
        <f t="array" ref="S2214">IFERROR(INDEX($K:$Q,ROW(),MATCH(S$3,$K$2:$Q$2,0))/12,0)</f>
        <v>833.33333333333337</v>
      </c>
      <c r="T2214" s="80" cm="1">
        <f t="array" ref="T2214">IFERROR(INDEX($K:$Q,ROW(),MATCH(T$3,$K$2:$Q$2,0))/12,0)</f>
        <v>833.33333333333337</v>
      </c>
      <c r="U2214" s="80" cm="1">
        <f t="array" ref="U2214">IFERROR(INDEX($K:$Q,ROW(),MATCH(U$3,$K$2:$Q$2,0))/12,0)</f>
        <v>833.33333333333337</v>
      </c>
      <c r="V2214" s="80" cm="1">
        <f t="array" ref="V2214">IFERROR(INDEX($K:$Q,ROW(),MATCH(V$3,$K$2:$Q$2,0))/12,0)</f>
        <v>833.33333333333337</v>
      </c>
      <c r="W2214" s="80" cm="1">
        <f t="array" ref="W2214">IFERROR(INDEX($K:$Q,ROW(),MATCH(W$3,$K$2:$Q$2,0))/12,0)</f>
        <v>833.33333333333337</v>
      </c>
      <c r="X2214" s="80" cm="1">
        <f t="array" ref="X2214">IFERROR(INDEX($K:$Q,ROW(),MATCH(X$3,$K$2:$Q$2,0))/12,0)</f>
        <v>833.33333333333337</v>
      </c>
      <c r="Y2214" s="80" cm="1">
        <f t="array" ref="Y2214">IFERROR(INDEX($K:$Q,ROW(),MATCH(Y$3,$K$2:$Q$2,0))/12,0)</f>
        <v>833.33333333333337</v>
      </c>
      <c r="Z2214" s="80" cm="1">
        <f t="array" ref="Z2214">IFERROR(INDEX($K:$Q,ROW(),MATCH(Z$3,$K$2:$Q$2,0))/12,0)</f>
        <v>833.33333333333337</v>
      </c>
      <c r="AA2214" s="80" cm="1">
        <f t="array" ref="AA2214">IFERROR(INDEX($K:$Q,ROW(),MATCH(AA$3,$K$2:$Q$2,0))/12,0)</f>
        <v>833.33333333333337</v>
      </c>
      <c r="AB2214" s="80" cm="1">
        <f t="array" ref="AB2214">IFERROR(INDEX($K:$Q,ROW(),MATCH(AB$3,$K$2:$Q$2,0))/12,0)</f>
        <v>833.33333333333337</v>
      </c>
      <c r="AC2214" s="80" cm="1">
        <f t="array" ref="AC2214">IFERROR(INDEX($K:$Q,ROW(),MATCH(AC$3,$K$2:$Q$2,0))/12,0)</f>
        <v>833.33333333333337</v>
      </c>
      <c r="AD2214" s="80" cm="1">
        <f t="array" ref="AD2214">IFERROR(INDEX($K:$Q,ROW(),MATCH(AD$3,$K$2:$Q$2,0))/12,0)</f>
        <v>833.33333333333337</v>
      </c>
      <c r="AE2214" s="80" cm="1">
        <f t="array" ref="AE2214">IFERROR(INDEX($K:$Q,ROW(),MATCH(AE$3,$K$2:$Q$2,0))/12,0)</f>
        <v>0</v>
      </c>
      <c r="AF2214" s="80" cm="1">
        <f t="array" ref="AF2214">IFERROR(INDEX($K:$Q,ROW(),MATCH(AF$3,$K$2:$Q$2,0))/12,0)</f>
        <v>0</v>
      </c>
      <c r="AG2214" s="80" cm="1">
        <f t="array" ref="AG2214">IFERROR(INDEX($K:$Q,ROW(),MATCH(AG$3,$K$2:$Q$2,0))/12,0)</f>
        <v>0</v>
      </c>
      <c r="AH2214" s="80" cm="1">
        <f t="array" ref="AH2214">IFERROR(INDEX($K:$Q,ROW(),MATCH(AH$3,$K$2:$Q$2,0))/12,0)</f>
        <v>0</v>
      </c>
      <c r="AI2214" s="80" cm="1">
        <f t="array" ref="AI2214">IFERROR(INDEX($K:$Q,ROW(),MATCH(AI$3,$K$2:$Q$2,0))/12,0)</f>
        <v>0</v>
      </c>
      <c r="AJ2214" s="80" cm="1">
        <f t="array" ref="AJ2214">IFERROR(INDEX($K:$Q,ROW(),MATCH(AJ$3,$K$2:$Q$2,0))/12,0)</f>
        <v>0</v>
      </c>
      <c r="AK2214" s="80" cm="1">
        <f t="array" ref="AK2214">IFERROR(INDEX($K:$Q,ROW(),MATCH(AK$3,$K$2:$Q$2,0))/12,0)</f>
        <v>0</v>
      </c>
      <c r="AL2214" s="80" cm="1">
        <f t="array" ref="AL2214">IFERROR(INDEX($K:$Q,ROW(),MATCH(AL$3,$K$2:$Q$2,0))/12,0)</f>
        <v>0</v>
      </c>
      <c r="AM2214" s="80" cm="1">
        <f t="array" ref="AM2214">IFERROR(INDEX($K:$Q,ROW(),MATCH(AM$3,$K$2:$Q$2,0))/12,0)</f>
        <v>0</v>
      </c>
      <c r="AN2214" s="80" cm="1">
        <f t="array" ref="AN2214">IFERROR(INDEX($K:$Q,ROW(),MATCH(AN$3,$K$2:$Q$2,0))/12,0)</f>
        <v>0</v>
      </c>
      <c r="AO2214" s="80" cm="1">
        <f t="array" ref="AO2214">IFERROR(INDEX($K:$Q,ROW(),MATCH(AO$3,$K$2:$Q$2,0))/12,0)</f>
        <v>0</v>
      </c>
      <c r="AP2214" s="80" cm="1">
        <f t="array" ref="AP2214">IFERROR(INDEX($K:$Q,ROW(),MATCH(AP$3,$K$2:$Q$2,0))/12,0)</f>
        <v>0</v>
      </c>
      <c r="AQ2214" s="80" cm="1">
        <f t="array" ref="AQ2214">IFERROR(INDEX($K:$Q,ROW(),MATCH(AQ$3,$K$2:$Q$2,0))/12,0)</f>
        <v>0</v>
      </c>
      <c r="AR2214" s="80" cm="1">
        <f t="array" ref="AR2214">IFERROR(INDEX($K:$Q,ROW(),MATCH(AR$3,$K$2:$Q$2,0))/12,0)</f>
        <v>0</v>
      </c>
      <c r="AS2214" s="80" cm="1">
        <f t="array" ref="AS2214">IFERROR(INDEX($K:$Q,ROW(),MATCH(AS$3,$K$2:$Q$2,0))/12,0)</f>
        <v>0</v>
      </c>
      <c r="AT2214" s="80" cm="1">
        <f t="array" ref="AT2214">IFERROR(INDEX($K:$Q,ROW(),MATCH(AT$3,$K$2:$Q$2,0))/12,0)</f>
        <v>0</v>
      </c>
      <c r="AU2214" s="80" cm="1">
        <f t="array" ref="AU2214">IFERROR(INDEX($K:$Q,ROW(),MATCH(AU$3,$K$2:$Q$2,0))/12,0)</f>
        <v>0</v>
      </c>
      <c r="AV2214" s="80" cm="1">
        <f t="array" ref="AV2214">IFERROR(INDEX($K:$Q,ROW(),MATCH(AV$3,$K$2:$Q$2,0))/12,0)</f>
        <v>0</v>
      </c>
      <c r="AW2214" s="80" cm="1">
        <f t="array" ref="AW2214">IFERROR(INDEX($K:$Q,ROW(),MATCH(AW$3,$K$2:$Q$2,0))/12,0)</f>
        <v>0</v>
      </c>
      <c r="AX2214" s="80" cm="1">
        <f t="array" ref="AX2214">IFERROR(INDEX($K:$Q,ROW(),MATCH(AX$3,$K$2:$Q$2,0))/12,0)</f>
        <v>0</v>
      </c>
      <c r="AY2214" s="80" cm="1">
        <f t="array" ref="AY2214">IFERROR(INDEX($K:$Q,ROW(),MATCH(AY$3,$K$2:$Q$2,0))/12,0)</f>
        <v>0</v>
      </c>
      <c r="AZ2214" s="80" cm="1">
        <f t="array" ref="AZ2214">IFERROR(INDEX($K:$Q,ROW(),MATCH(AZ$3,$K$2:$Q$2,0))/12,0)</f>
        <v>0</v>
      </c>
      <c r="BA2214" s="80" cm="1">
        <f t="array" ref="BA2214">IFERROR(INDEX($K:$Q,ROW(),MATCH(BA$3,$K$2:$Q$2,0))/12,0)</f>
        <v>0</v>
      </c>
      <c r="BB2214" s="80" cm="1">
        <f t="array" ref="BB2214">IFERROR(INDEX($K:$Q,ROW(),MATCH(BB$3,$K$2:$Q$2,0))/12,0)</f>
        <v>0</v>
      </c>
      <c r="BC2214" s="80" cm="1">
        <f t="array" ref="BC2214">IFERROR(INDEX($K:$Q,ROW(),MATCH(BC$3,$K$2:$Q$2,0))/12,0)</f>
        <v>0</v>
      </c>
      <c r="BD2214" s="80" cm="1">
        <f t="array" ref="BD2214">IFERROR(INDEX($K:$Q,ROW(),MATCH(BD$3,$K$2:$Q$2,0))/12,0)</f>
        <v>0</v>
      </c>
      <c r="BE2214" s="80" cm="1">
        <f t="array" ref="BE2214">IFERROR(INDEX($K:$Q,ROW(),MATCH(BE$3,$K$2:$Q$2,0))/12,0)</f>
        <v>0</v>
      </c>
      <c r="BF2214" s="80" cm="1">
        <f t="array" ref="BF2214">IFERROR(INDEX($K:$Q,ROW(),MATCH(BF$3,$K$2:$Q$2,0))/12,0)</f>
        <v>0</v>
      </c>
      <c r="BG2214" s="80" cm="1">
        <f t="array" ref="BG2214">IFERROR(INDEX($K:$Q,ROW(),MATCH(BG$3,$K$2:$Q$2,0))/12,0)</f>
        <v>0</v>
      </c>
      <c r="BH2214" s="80" cm="1">
        <f t="array" ref="BH2214">IFERROR(INDEX($K:$Q,ROW(),MATCH(BH$3,$K$2:$Q$2,0))/12,0)</f>
        <v>0</v>
      </c>
      <c r="BI2214" s="80" cm="1">
        <f t="array" ref="BI2214">IFERROR(INDEX($K:$Q,ROW(),MATCH(BI$3,$K$2:$Q$2,0))/12,0)</f>
        <v>0</v>
      </c>
      <c r="BJ2214" s="80" cm="1">
        <f t="array" ref="BJ2214">IFERROR(INDEX($K:$Q,ROW(),MATCH(BJ$3,$K$2:$Q$2,0))/12,0)</f>
        <v>0</v>
      </c>
      <c r="BK2214" s="80" cm="1">
        <f t="array" ref="BK2214">IFERROR(INDEX($K:$Q,ROW(),MATCH(BK$3,$K$2:$Q$2,0))/12,0)</f>
        <v>0</v>
      </c>
      <c r="BL2214" s="80" cm="1">
        <f t="array" ref="BL2214">IFERROR(INDEX($K:$Q,ROW(),MATCH(BL$3,$K$2:$Q$2,0))/12,0)</f>
        <v>0</v>
      </c>
      <c r="BM2214" s="80" cm="1">
        <f t="array" ref="BM2214">IFERROR(INDEX($K:$Q,ROW(),MATCH(BM$3,$K$2:$Q$2,0))/12,0)</f>
        <v>0</v>
      </c>
      <c r="BN2214" s="80" cm="1">
        <f t="array" ref="BN2214">IFERROR(INDEX($K:$Q,ROW(),MATCH(BN$3,$K$2:$Q$2,0))/12,0)</f>
        <v>0</v>
      </c>
      <c r="BO2214" s="80" cm="1">
        <f t="array" ref="BO2214">IFERROR(INDEX($K:$Q,ROW(),MATCH(BO$3,$K$2:$Q$2,0))/12,0)</f>
        <v>0</v>
      </c>
      <c r="BP2214" s="80" cm="1">
        <f t="array" ref="BP2214">IFERROR(INDEX($K:$Q,ROW(),MATCH(BP$3,$K$2:$Q$2,0))/12,0)</f>
        <v>0</v>
      </c>
      <c r="BQ2214" s="80" cm="1">
        <f t="array" ref="BQ2214">IFERROR(INDEX($K:$Q,ROW(),MATCH(BQ$3,$K$2:$Q$2,0))/12,0)</f>
        <v>0</v>
      </c>
      <c r="BR2214" s="80" cm="1">
        <f t="array" ref="BR2214">IFERROR(INDEX($K:$Q,ROW(),MATCH(BR$3,$K$2:$Q$2,0))/12,0)</f>
        <v>0</v>
      </c>
      <c r="BS2214" s="80" cm="1">
        <f t="array" ref="BS2214">IFERROR(INDEX($K:$Q,ROW(),MATCH(BS$3,$K$2:$Q$2,0))/12,0)</f>
        <v>0</v>
      </c>
      <c r="BT2214" s="80" cm="1">
        <f t="array" ref="BT2214">IFERROR(INDEX($K:$Q,ROW(),MATCH(BT$3,$K$2:$Q$2,0))/12,0)</f>
        <v>0</v>
      </c>
      <c r="BU2214" s="80" cm="1">
        <f t="array" ref="BU2214">IFERROR(INDEX($K:$Q,ROW(),MATCH(BU$3,$K$2:$Q$2,0))/12,0)</f>
        <v>0</v>
      </c>
      <c r="BV2214" s="80" cm="1">
        <f t="array" ref="BV2214">IFERROR(INDEX($K:$Q,ROW(),MATCH(BV$3,$K$2:$Q$2,0))/12,0)</f>
        <v>0</v>
      </c>
      <c r="BW2214" s="80" cm="1">
        <f t="array" ref="BW2214">IFERROR(INDEX($K:$Q,ROW(),MATCH(BW$3,$K$2:$Q$2,0))/12,0)</f>
        <v>0</v>
      </c>
      <c r="BX2214" s="80" cm="1">
        <f t="array" ref="BX2214">IFERROR(INDEX($K:$Q,ROW(),MATCH(BX$3,$K$2:$Q$2,0))/12,0)</f>
        <v>0</v>
      </c>
      <c r="BY2214" s="80" cm="1">
        <f t="array" ref="BY2214">IFERROR(INDEX($K:$Q,ROW(),MATCH(BY$3,$K$2:$Q$2,0))/12,0)</f>
        <v>0</v>
      </c>
      <c r="BZ2214" s="80" cm="1">
        <f t="array" ref="BZ2214">IFERROR(INDEX($K:$Q,ROW(),MATCH(BZ$3,$K$2:$Q$2,0))/12,0)</f>
        <v>0</v>
      </c>
      <c r="CA2214" s="80" cm="1">
        <f t="array" ref="CA2214">IFERROR(INDEX($K:$Q,ROW(),MATCH(CA$3,$K$2:$Q$2,0))/12,0)</f>
        <v>0</v>
      </c>
      <c r="CB2214" s="80" cm="1">
        <f t="array" ref="CB2214">IFERROR(INDEX($K:$Q,ROW(),MATCH(CB$3,$K$2:$Q$2,0))/12,0)</f>
        <v>0</v>
      </c>
      <c r="CC2214" s="80" cm="1">
        <f t="array" ref="CC2214">IFERROR(INDEX($K:$Q,ROW(),MATCH(CC$3,$K$2:$Q$2,0))/12,0)</f>
        <v>0</v>
      </c>
      <c r="CD2214" s="80" cm="1">
        <f t="array" ref="CD2214">IFERROR(INDEX($K:$Q,ROW(),MATCH(CD$3,$K$2:$Q$2,0))/12,0)</f>
        <v>0</v>
      </c>
      <c r="CE2214" s="80" cm="1">
        <f t="array" ref="CE2214">IFERROR(INDEX($K:$Q,ROW(),MATCH(CE$3,$K$2:$Q$2,0))/12,0)</f>
        <v>0</v>
      </c>
      <c r="CF2214" s="80" cm="1">
        <f t="array" ref="CF2214">IFERROR(INDEX($K:$Q,ROW(),MATCH(CF$3,$K$2:$Q$2,0))/12,0)</f>
        <v>0</v>
      </c>
      <c r="CG2214" s="80" cm="1">
        <f t="array" ref="CG2214">IFERROR(INDEX($K:$Q,ROW(),MATCH(CG$3,$K$2:$Q$2,0))/12,0)</f>
        <v>0</v>
      </c>
      <c r="CH2214" s="80" cm="1">
        <f t="array" ref="CH2214">IFERROR(INDEX($K:$Q,ROW(),MATCH(CH$3,$K$2:$Q$2,0))/12,0)</f>
        <v>0</v>
      </c>
      <c r="CI2214" s="80" cm="1">
        <f t="array" ref="CI2214">IFERROR(INDEX($K:$Q,ROW(),MATCH(CI$3,$K$2:$Q$2,0))/12,0)</f>
        <v>0</v>
      </c>
      <c r="CJ2214" s="80" cm="1">
        <f t="array" ref="CJ2214">IFERROR(INDEX($K:$Q,ROW(),MATCH(CJ$3,$K$2:$Q$2,0))/12,0)</f>
        <v>0</v>
      </c>
      <c r="CK2214" s="80" cm="1">
        <f t="array" ref="CK2214">IFERROR(INDEX($K:$Q,ROW(),MATCH(CK$3,$K$2:$Q$2,0))/12,0)</f>
        <v>0</v>
      </c>
      <c r="CL2214" s="80" cm="1">
        <f t="array" ref="CL2214">IFERROR(INDEX($K:$Q,ROW(),MATCH(CL$3,$K$2:$Q$2,0))/12,0)</f>
        <v>0</v>
      </c>
      <c r="CO2214" s="80" cm="1">
        <f t="array" ref="CO2214">IFERROR(INDEX($K:$Q,ROW(),MATCH(CO$3,$K$2:$Q$2,0))/CO$5,0)</f>
        <v>0</v>
      </c>
      <c r="CP2214" s="80" cm="1">
        <f t="array" ref="CP2214">IFERROR(INDEX($K:$Q,ROW(),MATCH(CP$3,$K$2:$Q$2,0))/CP$5,0)</f>
        <v>0</v>
      </c>
      <c r="CQ2214" s="80" cm="1">
        <f t="array" ref="CQ2214">IFERROR(INDEX($K:$Q,ROW(),MATCH(CQ$3,$K$2:$Q$2,0))/CQ$5,0)</f>
        <v>0</v>
      </c>
      <c r="CR2214" s="80" cm="1">
        <f t="array" ref="CR2214">IFERROR(INDEX($K:$Q,ROW(),MATCH(CR$3,$K$2:$Q$2,0))/CR$5,0)</f>
        <v>0</v>
      </c>
      <c r="CS2214" s="80" cm="1">
        <f t="array" ref="CS2214">IFERROR(INDEX($K:$Q,ROW(),MATCH(CS$3,$K$2:$Q$2,0))/CS$5,0)</f>
        <v>0</v>
      </c>
      <c r="CT2214" s="80" cm="1">
        <f t="array" ref="CT2214">IFERROR(INDEX($K:$Q,ROW(),MATCH(CT$3,$K$2:$Q$2,0))/CT$5,0)</f>
        <v>0</v>
      </c>
      <c r="CU2214" s="80" cm="1">
        <f t="array" ref="CU2214">IFERROR(INDEX($K:$Q,ROW(),MATCH(CU$3,$K$2:$Q$2,0))/CU$5,0)</f>
        <v>0</v>
      </c>
      <c r="CV2214" s="80" cm="1">
        <f t="array" ref="CV2214">IFERROR(INDEX($K:$Q,ROW(),MATCH(CV$3,$K$2:$Q$2,0))/CV$5,0)</f>
        <v>0</v>
      </c>
      <c r="CW2214" s="80" cm="1">
        <f t="array" ref="CW2214">IFERROR(INDEX($K:$Q,ROW(),MATCH(CW$3,$K$2:$Q$2,0))/CW$5,0)</f>
        <v>0</v>
      </c>
      <c r="CX2214" s="80" cm="1">
        <f t="array" ref="CX2214">IFERROR(INDEX($K:$Q,ROW(),MATCH(CX$3,$K$2:$Q$2,0))/CX$5,0)</f>
        <v>0</v>
      </c>
      <c r="CY2214" s="80" cm="1">
        <f t="array" ref="CY2214">IFERROR(INDEX($K:$Q,ROW(),MATCH(CY$3,$K$2:$Q$2,0))/CL$5,0)</f>
        <v>0</v>
      </c>
      <c r="CZ2214" s="80" cm="1">
        <f t="array" ref="CZ2214">IFERROR(INDEX($K:$Q,ROW(),MATCH(CZ$3,$K$2:$Q$2,0))/CZ$5,0)</f>
        <v>0</v>
      </c>
      <c r="DA2214" s="80" cm="1">
        <f t="array" ref="DA2214">IFERROR(INDEX($K:$Q,ROW(),MATCH(DA$3,$K$2:$Q$2,0))/DA$5,0)</f>
        <v>0</v>
      </c>
      <c r="DB2214" s="80" cm="1">
        <f t="array" ref="DB2214">IFERROR(INDEX($K:$Q,ROW(),MATCH(DB$3,$K$2:$Q$2,0))/DB$5,0)</f>
        <v>0</v>
      </c>
      <c r="DC2214" s="80" cm="1">
        <f t="array" ref="DC2214">IFERROR(INDEX($K:$Q,ROW(),MATCH(DC$3,$K$2:$Q$2,0))/DC$5,0)</f>
        <v>0</v>
      </c>
      <c r="DD2214" s="80" cm="1">
        <f t="array" ref="DD2214">IFERROR(INDEX($K:$Q,ROW(),MATCH(DD$3,$K$2:$Q$2,0))/DD$5,0)</f>
        <v>0</v>
      </c>
      <c r="DE2214" s="80" cm="1">
        <f t="array" ref="DE2214">IFERROR(INDEX($K:$Q,ROW(),MATCH(DE$3,$K$2:$Q$2,0))/DE$5,0)</f>
        <v>0</v>
      </c>
      <c r="DF2214" s="80" cm="1">
        <f t="array" ref="DF2214">IFERROR(INDEX($K:$Q,ROW(),MATCH(DF$3,$K$2:$Q$2,0))/DF$5,0)</f>
        <v>0</v>
      </c>
      <c r="DG2214" s="80" cm="1">
        <f t="array" ref="DG2214">IFERROR(INDEX($K:$Q,ROW(),MATCH(DG$3,$K$2:$Q$2,0))/DG$5,0)</f>
        <v>0</v>
      </c>
      <c r="DH2214" s="80" cm="1">
        <f t="array" ref="DH2214">IFERROR(INDEX($K:$Q,ROW(),MATCH(DH$3,$K$2:$Q$2,0))/DH$5,0)</f>
        <v>0</v>
      </c>
      <c r="DI2214" s="80" cm="1">
        <f t="array" ref="DI2214">IFERROR(INDEX($K:$Q,ROW(),MATCH(DI$3,$K$2:$Q$2,0))/DI$5,0)</f>
        <v>0</v>
      </c>
      <c r="DJ2214" s="80" cm="1">
        <f t="array" ref="DJ2214">IFERROR(INDEX($K:$Q,ROW(),MATCH(DJ$3,$K$2:$Q$2,0))/DJ$5,0)</f>
        <v>0</v>
      </c>
      <c r="DK2214" s="80" cm="1">
        <f t="array" ref="DK2214">IFERROR(INDEX($K:$Q,ROW(),MATCH(DK$3,$K$2:$Q$2,0))/DK$5,0)</f>
        <v>0</v>
      </c>
      <c r="DL2214" s="80" cm="1">
        <f t="array" ref="DL2214">IFERROR(INDEX($K:$Q,ROW(),MATCH(DL$3,$K$2:$Q$2,0))/DL$5,0)</f>
        <v>0</v>
      </c>
    </row>
    <row r="2215" spans="1:116" x14ac:dyDescent="0.4">
      <c r="C2215" t="s">
        <v>236</v>
      </c>
      <c r="D2215" t="s">
        <v>427</v>
      </c>
      <c r="E2215" t="str">
        <f t="shared" si="4351"/>
        <v>2215 DTERMY-F</v>
      </c>
      <c r="G2215" s="158" t="str">
        <f>"Repayment - "&amp;SUBSTITUTE(G2205,":","")</f>
        <v>Repayment - Rolling fixed term debt - multiple borrowings w/ annual control</v>
      </c>
      <c r="K2215" s="138">
        <f t="shared" ref="K2215:P2215" ca="1" si="4358">SUMIF($3:$3,K$2,2215:2215)</f>
        <v>-8500</v>
      </c>
      <c r="L2215" s="138">
        <f t="shared" ca="1" si="4358"/>
        <v>-2500</v>
      </c>
      <c r="M2215" s="138">
        <f t="shared" ca="1" si="4358"/>
        <v>0</v>
      </c>
      <c r="N2215" s="138">
        <f t="shared" ca="1" si="4358"/>
        <v>0</v>
      </c>
      <c r="O2215" s="138">
        <f t="shared" ca="1" si="4358"/>
        <v>0</v>
      </c>
      <c r="P2215" s="138">
        <f t="shared" ca="1" si="4358"/>
        <v>0</v>
      </c>
      <c r="R2215" s="225"/>
      <c r="S2215" s="226">
        <f ca="1">-IF(COUNT($R2214:S2214)&lt;$H2207,0,OFFSET(S2214,0,-$H2207+1))-$J$2183*(COUNT(R2214:$S2214)=($H2207-$H2208+1))</f>
        <v>0</v>
      </c>
      <c r="T2215" s="226">
        <f ca="1">-IF(COUNT($R2214:T2214)&lt;$H2207,0,OFFSET(T2214,0,-$H2207+1))-$J$2183*(COUNT(S2214:$S2214)=($H2207-$H2208+1))</f>
        <v>0</v>
      </c>
      <c r="U2215" s="226">
        <f ca="1">-IF(COUNT($R2214:U2214)&lt;$H2207,0,OFFSET(U2214,0,-$H2207+1))-$J$2183*(COUNT($S2214:T2214)=($H2207-$H2208+1))</f>
        <v>-1000</v>
      </c>
      <c r="V2215" s="226">
        <f ca="1">-IF(COUNT($R2214:V2214)&lt;$H2207,0,OFFSET(V2214,0,-$H2207+1))-$J$2183*(COUNT($S2214:U2214)=($H2207-$H2208+1))</f>
        <v>-833.33333333333337</v>
      </c>
      <c r="W2215" s="226">
        <f ca="1">-IF(COUNT($R2214:W2214)&lt;$H2207,0,OFFSET(W2214,0,-$H2207+1))-$J$2183*(COUNT($S2214:V2214)=($H2207-$H2208+1))</f>
        <v>-833.33333333333337</v>
      </c>
      <c r="X2215" s="226">
        <f ca="1">-IF(COUNT($R2214:X2214)&lt;$H2207,0,OFFSET(X2214,0,-$H2207+1))-$J$2183*(COUNT($S2214:W2214)=($H2207-$H2208+1))</f>
        <v>-833.33333333333337</v>
      </c>
      <c r="Y2215" s="226">
        <f ca="1">-IF(COUNT($R2214:Y2214)&lt;$H2207,0,OFFSET(Y2214,0,-$H2207+1))-$J$2183*(COUNT($S2214:X2214)=($H2207-$H2208+1))</f>
        <v>-833.33333333333337</v>
      </c>
      <c r="Z2215" s="226">
        <f ca="1">-IF(COUNT($R2214:Z2214)&lt;$H2207,0,OFFSET(Z2214,0,-$H2207+1))-$J$2183*(COUNT($S2214:Y2214)=($H2207-$H2208+1))</f>
        <v>-833.33333333333337</v>
      </c>
      <c r="AA2215" s="226">
        <f ca="1">-IF(COUNT($R2214:AA2214)&lt;$H2207,0,OFFSET(AA2214,0,-$H2207+1))-$J$2183*(COUNT($S2214:Z2214)=($H2207-$H2208+1))</f>
        <v>-833.33333333333337</v>
      </c>
      <c r="AB2215" s="226">
        <f ca="1">-IF(COUNT($R2214:AB2214)&lt;$H2207,0,OFFSET(AB2214,0,-$H2207+1))-$J$2183*(COUNT($S2214:AA2214)=($H2207-$H2208+1))</f>
        <v>-833.33333333333337</v>
      </c>
      <c r="AC2215" s="226">
        <f ca="1">-IF(COUNT($R2214:AC2214)&lt;$H2207,0,OFFSET(AC2214,0,-$H2207+1))-$J$2183*(COUNT($S2214:AB2214)=($H2207-$H2208+1))</f>
        <v>-833.33333333333337</v>
      </c>
      <c r="AD2215" s="226">
        <f ca="1">-IF(COUNT($R2214:AD2214)&lt;$H2207,0,OFFSET(AD2214,0,-$H2207+1))-$J$2183*(COUNT($S2214:AC2214)=($H2207-$H2208+1))</f>
        <v>-833.33333333333337</v>
      </c>
      <c r="AE2215" s="226">
        <f ca="1">-IF(COUNT($R2214:AE2214)&lt;$H2207,0,OFFSET(AE2214,0,-$H2207+1))-$J$2183*(COUNT($S2214:AD2214)=($H2207-$H2208+1))</f>
        <v>-833.33333333333337</v>
      </c>
      <c r="AF2215" s="226">
        <f ca="1">-IF(COUNT($R2214:AF2214)&lt;$H2207,0,OFFSET(AF2214,0,-$H2207+1))-$J$2183*(COUNT($S2214:AE2214)=($H2207-$H2208+1))</f>
        <v>-833.33333333333337</v>
      </c>
      <c r="AG2215" s="226">
        <f ca="1">-IF(COUNT($R2214:AG2214)&lt;$H2207,0,OFFSET(AG2214,0,-$H2207+1))-$J$2183*(COUNT($S2214:AF2214)=($H2207-$H2208+1))</f>
        <v>-833.33333333333337</v>
      </c>
      <c r="AH2215" s="226">
        <f ca="1">-IF(COUNT($R2214:AH2214)&lt;$H2207,0,OFFSET(AH2214,0,-$H2207+1))-$J$2183*(COUNT($S2214:AG2214)=($H2207-$H2208+1))</f>
        <v>0</v>
      </c>
      <c r="AI2215" s="226">
        <f ca="1">-IF(COUNT($R2214:AI2214)&lt;$H2207,0,OFFSET(AI2214,0,-$H2207+1))-$J$2183*(COUNT($S2214:AH2214)=($H2207-$H2208+1))</f>
        <v>0</v>
      </c>
      <c r="AJ2215" s="226">
        <f ca="1">-IF(COUNT($R2214:AJ2214)&lt;$H2207,0,OFFSET(AJ2214,0,-$H2207+1))-$J$2183*(COUNT($S2214:AI2214)=($H2207-$H2208+1))</f>
        <v>0</v>
      </c>
      <c r="AK2215" s="226">
        <f ca="1">-IF(COUNT($R2214:AK2214)&lt;$H2207,0,OFFSET(AK2214,0,-$H2207+1))-$J$2183*(COUNT($S2214:AJ2214)=($H2207-$H2208+1))</f>
        <v>0</v>
      </c>
      <c r="AL2215" s="226">
        <f ca="1">-IF(COUNT($R2214:AL2214)&lt;$H2207,0,OFFSET(AL2214,0,-$H2207+1))-$J$2183*(COUNT($S2214:AK2214)=($H2207-$H2208+1))</f>
        <v>0</v>
      </c>
      <c r="AM2215" s="226">
        <f ca="1">-IF(COUNT($R2214:AM2214)&lt;$H2207,0,OFFSET(AM2214,0,-$H2207+1))-$J$2183*(COUNT($S2214:AL2214)=($H2207-$H2208+1))</f>
        <v>0</v>
      </c>
      <c r="AN2215" s="226">
        <f ca="1">-IF(COUNT($R2214:AN2214)&lt;$H2207,0,OFFSET(AN2214,0,-$H2207+1))-$J$2183*(COUNT($S2214:AM2214)=($H2207-$H2208+1))</f>
        <v>0</v>
      </c>
      <c r="AO2215" s="226">
        <f ca="1">-IF(COUNT($R2214:AO2214)&lt;$H2207,0,OFFSET(AO2214,0,-$H2207+1))-$J$2183*(COUNT($S2214:AN2214)=($H2207-$H2208+1))</f>
        <v>0</v>
      </c>
      <c r="AP2215" s="226">
        <f ca="1">-IF(COUNT($R2214:AP2214)&lt;$H2207,0,OFFSET(AP2214,0,-$H2207+1))-$J$2183*(COUNT($S2214:AO2214)=($H2207-$H2208+1))</f>
        <v>0</v>
      </c>
      <c r="AQ2215" s="226">
        <f ca="1">-IF(COUNT($R2214:AQ2214)&lt;$H2207,0,OFFSET(AQ2214,0,-$H2207+1))-$J$2183*(COUNT($S2214:AP2214)=($H2207-$H2208+1))</f>
        <v>0</v>
      </c>
      <c r="AR2215" s="226">
        <f ca="1">-IF(COUNT($R2214:AR2214)&lt;$H2207,0,OFFSET(AR2214,0,-$H2207+1))-$J$2183*(COUNT($S2214:AQ2214)=($H2207-$H2208+1))</f>
        <v>0</v>
      </c>
      <c r="AS2215" s="226">
        <f ca="1">-IF(COUNT($R2214:AS2214)&lt;$H2207,0,OFFSET(AS2214,0,-$H2207+1))-$J$2183*(COUNT($S2214:AR2214)=($H2207-$H2208+1))</f>
        <v>0</v>
      </c>
      <c r="AT2215" s="226">
        <f ca="1">-IF(COUNT($R2214:AT2214)&lt;$H2207,0,OFFSET(AT2214,0,-$H2207+1))-$J$2183*(COUNT($S2214:AS2214)=($H2207-$H2208+1))</f>
        <v>0</v>
      </c>
      <c r="AU2215" s="226">
        <f ca="1">-IF(COUNT($R2214:AU2214)&lt;$H2207,0,OFFSET(AU2214,0,-$H2207+1))-$J$2183*(COUNT($S2214:AT2214)=($H2207-$H2208+1))</f>
        <v>0</v>
      </c>
      <c r="AV2215" s="226">
        <f ca="1">-IF(COUNT($R2214:AV2214)&lt;$H2207,0,OFFSET(AV2214,0,-$H2207+1))-$J$2183*(COUNT($S2214:AU2214)=($H2207-$H2208+1))</f>
        <v>0</v>
      </c>
      <c r="AW2215" s="226">
        <f ca="1">-IF(COUNT($R2214:AW2214)&lt;$H2207,0,OFFSET(AW2214,0,-$H2207+1))-$J$2183*(COUNT($S2214:AV2214)=($H2207-$H2208+1))</f>
        <v>0</v>
      </c>
      <c r="AX2215" s="226">
        <f ca="1">-IF(COUNT($R2214:AX2214)&lt;$H2207,0,OFFSET(AX2214,0,-$H2207+1))-$J$2183*(COUNT($S2214:AW2214)=($H2207-$H2208+1))</f>
        <v>0</v>
      </c>
      <c r="AY2215" s="226">
        <f ca="1">-IF(COUNT($R2214:AY2214)&lt;$H2207,0,OFFSET(AY2214,0,-$H2207+1))-$J$2183*(COUNT($S2214:AX2214)=($H2207-$H2208+1))</f>
        <v>0</v>
      </c>
      <c r="AZ2215" s="226">
        <f ca="1">-IF(COUNT($R2214:AZ2214)&lt;$H2207,0,OFFSET(AZ2214,0,-$H2207+1))-$J$2183*(COUNT($S2214:AY2214)=($H2207-$H2208+1))</f>
        <v>0</v>
      </c>
      <c r="BA2215" s="226">
        <f ca="1">-IF(COUNT($R2214:BA2214)&lt;$H2207,0,OFFSET(BA2214,0,-$H2207+1))-$J$2183*(COUNT($S2214:AZ2214)=($H2207-$H2208+1))</f>
        <v>0</v>
      </c>
      <c r="BB2215" s="226">
        <f ca="1">-IF(COUNT($R2214:BB2214)&lt;$H2207,0,OFFSET(BB2214,0,-$H2207+1))-$J$2183*(COUNT($S2214:BA2214)=($H2207-$H2208+1))</f>
        <v>0</v>
      </c>
      <c r="BC2215" s="226">
        <f ca="1">-IF(COUNT($R2214:BC2214)&lt;$H2207,0,OFFSET(BC2214,0,-$H2207+1))-$J$2183*(COUNT($S2214:BB2214)=($H2207-$H2208+1))</f>
        <v>0</v>
      </c>
      <c r="BD2215" s="226">
        <f ca="1">-IF(COUNT($R2214:BD2214)&lt;$H2207,0,OFFSET(BD2214,0,-$H2207+1))-$J$2183*(COUNT($S2214:BC2214)=($H2207-$H2208+1))</f>
        <v>0</v>
      </c>
      <c r="BE2215" s="226">
        <f ca="1">-IF(COUNT($R2214:BE2214)&lt;$H2207,0,OFFSET(BE2214,0,-$H2207+1))-$J$2183*(COUNT($S2214:BD2214)=($H2207-$H2208+1))</f>
        <v>0</v>
      </c>
      <c r="BF2215" s="226">
        <f ca="1">-IF(COUNT($R2214:BF2214)&lt;$H2207,0,OFFSET(BF2214,0,-$H2207+1))-$J$2183*(COUNT($S2214:BE2214)=($H2207-$H2208+1))</f>
        <v>0</v>
      </c>
      <c r="BG2215" s="226">
        <f ca="1">-IF(COUNT($R2214:BG2214)&lt;$H2207,0,OFFSET(BG2214,0,-$H2207+1))-$J$2183*(COUNT($S2214:BF2214)=($H2207-$H2208+1))</f>
        <v>0</v>
      </c>
      <c r="BH2215" s="226">
        <f ca="1">-IF(COUNT($R2214:BH2214)&lt;$H2207,0,OFFSET(BH2214,0,-$H2207+1))-$J$2183*(COUNT($S2214:BG2214)=($H2207-$H2208+1))</f>
        <v>0</v>
      </c>
      <c r="BI2215" s="226">
        <f ca="1">-IF(COUNT($R2214:BI2214)&lt;$H2207,0,OFFSET(BI2214,0,-$H2207+1))-$J$2183*(COUNT($S2214:BH2214)=($H2207-$H2208+1))</f>
        <v>0</v>
      </c>
      <c r="BJ2215" s="226">
        <f ca="1">-IF(COUNT($R2214:BJ2214)&lt;$H2207,0,OFFSET(BJ2214,0,-$H2207+1))-$J$2183*(COUNT($S2214:BI2214)=($H2207-$H2208+1))</f>
        <v>0</v>
      </c>
      <c r="BK2215" s="226">
        <f ca="1">-IF(COUNT($R2214:BK2214)&lt;$H2207,0,OFFSET(BK2214,0,-$H2207+1))-$J$2183*(COUNT($S2214:BJ2214)=($H2207-$H2208+1))</f>
        <v>0</v>
      </c>
      <c r="BL2215" s="226">
        <f ca="1">-IF(COUNT($R2214:BL2214)&lt;$H2207,0,OFFSET(BL2214,0,-$H2207+1))-$J$2183*(COUNT($S2214:BK2214)=($H2207-$H2208+1))</f>
        <v>0</v>
      </c>
      <c r="BM2215" s="226">
        <f ca="1">-IF(COUNT($R2214:BM2214)&lt;$H2207,0,OFFSET(BM2214,0,-$H2207+1))-$J$2183*(COUNT($S2214:BL2214)=($H2207-$H2208+1))</f>
        <v>0</v>
      </c>
      <c r="BN2215" s="226">
        <f ca="1">-IF(COUNT($R2214:BN2214)&lt;$H2207,0,OFFSET(BN2214,0,-$H2207+1))-$J$2183*(COUNT($S2214:BM2214)=($H2207-$H2208+1))</f>
        <v>0</v>
      </c>
      <c r="BO2215" s="226">
        <f ca="1">-IF(COUNT($R2214:BO2214)&lt;$H2207,0,OFFSET(BO2214,0,-$H2207+1))-$J$2183*(COUNT($S2214:BN2214)=($H2207-$H2208+1))</f>
        <v>0</v>
      </c>
      <c r="BP2215" s="226">
        <f ca="1">-IF(COUNT($R2214:BP2214)&lt;$H2207,0,OFFSET(BP2214,0,-$H2207+1))-$J$2183*(COUNT($S2214:BO2214)=($H2207-$H2208+1))</f>
        <v>0</v>
      </c>
      <c r="BQ2215" s="226">
        <f ca="1">-IF(COUNT($R2214:BQ2214)&lt;$H2207,0,OFFSET(BQ2214,0,-$H2207+1))-$J$2183*(COUNT($S2214:BP2214)=($H2207-$H2208+1))</f>
        <v>0</v>
      </c>
      <c r="BR2215" s="226">
        <f ca="1">-IF(COUNT($R2214:BR2214)&lt;$H2207,0,OFFSET(BR2214,0,-$H2207+1))-$J$2183*(COUNT($S2214:BQ2214)=($H2207-$H2208+1))</f>
        <v>0</v>
      </c>
      <c r="BS2215" s="226">
        <f ca="1">-IF(COUNT($R2214:BS2214)&lt;$H2207,0,OFFSET(BS2214,0,-$H2207+1))-$J$2183*(COUNT($S2214:BR2214)=($H2207-$H2208+1))</f>
        <v>0</v>
      </c>
      <c r="BT2215" s="226">
        <f ca="1">-IF(COUNT($R2214:BT2214)&lt;$H2207,0,OFFSET(BT2214,0,-$H2207+1))-$J$2183*(COUNT($S2214:BS2214)=($H2207-$H2208+1))</f>
        <v>0</v>
      </c>
      <c r="BU2215" s="226">
        <f ca="1">-IF(COUNT($R2214:BU2214)&lt;$H2207,0,OFFSET(BU2214,0,-$H2207+1))-$J$2183*(COUNT($S2214:BT2214)=($H2207-$H2208+1))</f>
        <v>0</v>
      </c>
      <c r="BV2215" s="226">
        <f ca="1">-IF(COUNT($R2214:BV2214)&lt;$H2207,0,OFFSET(BV2214,0,-$H2207+1))-$J$2183*(COUNT($S2214:BU2214)=($H2207-$H2208+1))</f>
        <v>0</v>
      </c>
      <c r="BW2215" s="226">
        <f ca="1">-IF(COUNT($R2214:BW2214)&lt;$H2207,0,OFFSET(BW2214,0,-$H2207+1))-$J$2183*(COUNT($S2214:BV2214)=($H2207-$H2208+1))</f>
        <v>0</v>
      </c>
      <c r="BX2215" s="226">
        <f ca="1">-IF(COUNT($R2214:BX2214)&lt;$H2207,0,OFFSET(BX2214,0,-$H2207+1))-$J$2183*(COUNT($S2214:BW2214)=($H2207-$H2208+1))</f>
        <v>0</v>
      </c>
      <c r="BY2215" s="226">
        <f ca="1">-IF(COUNT($R2214:BY2214)&lt;$H2207,0,OFFSET(BY2214,0,-$H2207+1))-$J$2183*(COUNT($S2214:BX2214)=($H2207-$H2208+1))</f>
        <v>0</v>
      </c>
      <c r="BZ2215" s="226">
        <f ca="1">-IF(COUNT($R2214:BZ2214)&lt;$H2207,0,OFFSET(BZ2214,0,-$H2207+1))-$J$2183*(COUNT($S2214:BY2214)=($H2207-$H2208+1))</f>
        <v>0</v>
      </c>
      <c r="CA2215" s="226">
        <f ca="1">-IF(COUNT($R2214:CA2214)&lt;$H2207,0,OFFSET(CA2214,0,-$H2207+1))-$J$2183*(COUNT($S2214:BZ2214)=($H2207-$H2208+1))</f>
        <v>0</v>
      </c>
      <c r="CB2215" s="226">
        <f ca="1">-IF(COUNT($R2214:CB2214)&lt;$H2207,0,OFFSET(CB2214,0,-$H2207+1))-$J$2183*(COUNT($S2214:CA2214)=($H2207-$H2208+1))</f>
        <v>0</v>
      </c>
      <c r="CC2215" s="226">
        <f ca="1">-IF(COUNT($R2214:CC2214)&lt;$H2207,0,OFFSET(CC2214,0,-$H2207+1))-$J$2183*(COUNT($S2214:CB2214)=($H2207-$H2208+1))</f>
        <v>0</v>
      </c>
      <c r="CD2215" s="226">
        <f ca="1">-IF(COUNT($R2214:CD2214)&lt;$H2207,0,OFFSET(CD2214,0,-$H2207+1))-$J$2183*(COUNT($S2214:CC2214)=($H2207-$H2208+1))</f>
        <v>0</v>
      </c>
      <c r="CE2215" s="226">
        <f ca="1">-IF(COUNT($R2214:CE2214)&lt;$H2207,0,OFFSET(CE2214,0,-$H2207+1))-$J$2183*(COUNT($S2214:CD2214)=($H2207-$H2208+1))</f>
        <v>0</v>
      </c>
      <c r="CF2215" s="226">
        <f ca="1">-IF(COUNT($R2214:CF2214)&lt;$H2207,0,OFFSET(CF2214,0,-$H2207+1))-$J$2183*(COUNT($S2214:CE2214)=($H2207-$H2208+1))</f>
        <v>0</v>
      </c>
      <c r="CG2215" s="226">
        <f ca="1">-IF(COUNT($R2214:CG2214)&lt;$H2207,0,OFFSET(CG2214,0,-$H2207+1))-$J$2183*(COUNT($S2214:CF2214)=($H2207-$H2208+1))</f>
        <v>0</v>
      </c>
      <c r="CH2215" s="226">
        <f ca="1">-IF(COUNT($R2214:CH2214)&lt;$H2207,0,OFFSET(CH2214,0,-$H2207+1))-$J$2183*(COUNT($S2214:CG2214)=($H2207-$H2208+1))</f>
        <v>0</v>
      </c>
      <c r="CI2215" s="226">
        <f ca="1">-IF(COUNT($R2214:CI2214)&lt;$H2207,0,OFFSET(CI2214,0,-$H2207+1))-$J$2183*(COUNT($S2214:CH2214)=($H2207-$H2208+1))</f>
        <v>0</v>
      </c>
      <c r="CJ2215" s="226">
        <f ca="1">-IF(COUNT($R2214:CJ2214)&lt;$H2207,0,OFFSET(CJ2214,0,-$H2207+1))-$J$2183*(COUNT($S2214:CI2214)=($H2207-$H2208+1))</f>
        <v>0</v>
      </c>
      <c r="CK2215" s="226">
        <f ca="1">-IF(COUNT($R2214:CK2214)&lt;$H2207,0,OFFSET(CK2214,0,-$H2207+1))-$J$2183*(COUNT($S2214:CJ2214)=($H2207-$H2208+1))</f>
        <v>0</v>
      </c>
      <c r="CL2215" s="226">
        <f ca="1">-IF(COUNT($R2214:CL2214)&lt;$H2207,0,OFFSET(CL2214,0,-$H2207+1))-$J$2183*(COUNT($S2214:CK2214)=($H2207-$H2208+1))</f>
        <v>0</v>
      </c>
      <c r="CM2215" s="225"/>
      <c r="CN2215" s="321"/>
      <c r="CO2215" s="226">
        <f ca="1">-IF(COUNT($R2214:CO2214)&lt;$H2207,0,OFFSET(CO2214,0,-$H2207+1))-$J$2183*(COUNT($S2214:CN2214)=($H2207-$H2208+1))</f>
        <v>0</v>
      </c>
      <c r="CP2215" s="226">
        <f ca="1">-IF(COUNT($R2214:CP2214)&lt;$H2207,0,OFFSET(CP2214,0,-$H2207+1))-$J$2183*(COUNT($S2214:CO2214)=($H2207-$H2208+1))</f>
        <v>0</v>
      </c>
      <c r="CQ2215" s="226">
        <f ca="1">-IF(COUNT($R2214:CQ2214)&lt;$H2207,0,OFFSET(CQ2214,0,-$H2207+1))-$J$2183*(COUNT($S2214:CP2214)=($H2207-$H2208+1))</f>
        <v>0</v>
      </c>
      <c r="CR2215" s="226">
        <f ca="1">-IF(COUNT($R2214:CR2214)&lt;$H2207,0,OFFSET(CR2214,0,-$H2207+1))-$J$2183*(COUNT($S2214:CQ2214)=($H2207-$H2208+1))</f>
        <v>0</v>
      </c>
      <c r="CS2215" s="226">
        <f ca="1">-IF(COUNT($R2214:CS2214)&lt;$H2207,0,OFFSET(CS2214,0,-$H2207+1))-$J$2183*(COUNT($S2214:CR2214)=($H2207-$H2208+1))</f>
        <v>0</v>
      </c>
      <c r="CT2215" s="226">
        <f ca="1">-IF(COUNT($R2214:CT2214)&lt;$H2207,0,OFFSET(CT2214,0,-$H2207+1))-$J$2183*(COUNT($S2214:CS2214)=($H2207-$H2208+1))</f>
        <v>0</v>
      </c>
      <c r="CU2215" s="226">
        <f ca="1">-IF(COUNT($R2214:CU2214)&lt;$H2207,0,OFFSET(CU2214,0,-$H2207+1))-$J$2183*(COUNT($S2214:CT2214)=($H2207-$H2208+1))</f>
        <v>0</v>
      </c>
      <c r="CV2215" s="226">
        <f ca="1">-IF(COUNT($R2214:CV2214)&lt;$H2207,0,OFFSET(CV2214,0,-$H2207+1))-$J$2183*(COUNT($S2214:CU2214)=($H2207-$H2208+1))</f>
        <v>0</v>
      </c>
      <c r="CW2215" s="226">
        <f ca="1">-IF(COUNT($R2214:CW2214)&lt;$H2207,0,OFFSET(CW2214,0,-$H2207+1))-$J$2183*(COUNT($S2214:CV2214)=($H2207-$H2208+1))</f>
        <v>0</v>
      </c>
      <c r="CX2215" s="226">
        <f ca="1">-IF(COUNT($R2214:CX2214)&lt;$H2207,0,OFFSET(CX2214,0,-$H2207+1))-$J$2183*(COUNT($S2214:CW2214)=($H2207-$H2208+1))</f>
        <v>0</v>
      </c>
      <c r="CY2215" s="226">
        <f ca="1">-IF(COUNT($R2214:CY2214)&lt;$H2207,0,OFFSET(CY2214,0,-$H2207+1))-$J$2183*(COUNT($S2214:CX2214)=($H2207-$H2208+1))</f>
        <v>0</v>
      </c>
      <c r="CZ2215" s="226">
        <f ca="1">-IF(COUNT($R2214:CZ2214)&lt;$H2207,0,OFFSET(CZ2214,0,-$H2207+1))-$J$2183*(COUNT($S2214:CY2214)=($H2207-$H2208+1))</f>
        <v>0</v>
      </c>
      <c r="DA2215" s="226">
        <f ca="1">-IF(COUNT($R2214:DA2214)&lt;$H2207,0,OFFSET(DA2214,0,-$H2207+1))-$J$2183*(COUNT($S2214:CZ2214)=($H2207-$H2208+1))</f>
        <v>0</v>
      </c>
      <c r="DB2215" s="226">
        <f ca="1">-IF(COUNT($R2214:DB2214)&lt;$H2207,0,OFFSET(DB2214,0,-$H2207+1))-$J$2183*(COUNT($S2214:DA2214)=($H2207-$H2208+1))</f>
        <v>0</v>
      </c>
      <c r="DC2215" s="226">
        <f ca="1">-IF(COUNT($R2214:DC2214)&lt;$H2207,0,OFFSET(DC2214,0,-$H2207+1))-$J$2183*(COUNT($S2214:DB2214)=($H2207-$H2208+1))</f>
        <v>0</v>
      </c>
      <c r="DD2215" s="226">
        <f ca="1">-IF(COUNT($R2214:DD2214)&lt;$H2207,0,OFFSET(DD2214,0,-$H2207+1))-$J$2183*(COUNT($S2214:DC2214)=($H2207-$H2208+1))</f>
        <v>0</v>
      </c>
      <c r="DE2215" s="226">
        <f ca="1">-IF(COUNT($R2214:DE2214)&lt;$H2207,0,OFFSET(DE2214,0,-$H2207+1))-$J$2183*(COUNT($S2214:DD2214)=($H2207-$H2208+1))</f>
        <v>0</v>
      </c>
      <c r="DF2215" s="226">
        <f ca="1">-IF(COUNT($R2214:DF2214)&lt;$H2207,0,OFFSET(DF2214,0,-$H2207+1))-$J$2183*(COUNT($S2214:DE2214)=($H2207-$H2208+1))</f>
        <v>0</v>
      </c>
      <c r="DG2215" s="226">
        <f ca="1">-IF(COUNT($R2214:DG2214)&lt;$H2207,0,OFFSET(DG2214,0,-$H2207+1))-$J$2183*(COUNT($S2214:DF2214)=($H2207-$H2208+1))</f>
        <v>0</v>
      </c>
      <c r="DH2215" s="226">
        <f ca="1">-IF(COUNT($R2214:DH2214)&lt;$H2207,0,OFFSET(DH2214,0,-$H2207+1))-$J$2183*(COUNT($S2214:DG2214)=($H2207-$H2208+1))</f>
        <v>0</v>
      </c>
      <c r="DI2215" s="226">
        <f ca="1">-IF(COUNT($R2214:DI2214)&lt;$H2207,0,OFFSET(DI2214,0,-$H2207+1))-$J$2183*(COUNT($S2214:DH2214)=($H2207-$H2208+1))</f>
        <v>0</v>
      </c>
      <c r="DJ2215" s="226">
        <f ca="1">-IF(COUNT($R2214:DJ2214)&lt;$H2207,0,OFFSET(DJ2214,0,-$H2207+1))-$J$2183*(COUNT($S2214:DI2214)=($H2207-$H2208+1))</f>
        <v>0</v>
      </c>
      <c r="DK2215" s="226">
        <f ca="1">-IF(COUNT($R2214:DK2214)&lt;$H2207,0,OFFSET(DK2214,0,-$H2207+1))-$J$2183*(COUNT($S2214:DJ2214)=($H2207-$H2208+1))</f>
        <v>0</v>
      </c>
      <c r="DL2215" s="226">
        <f ca="1">-IF(COUNT($R2214:DL2214)&lt;$H2207,0,OFFSET(DL2214,0,-$H2207+1))-$J$2183*(COUNT($S2214:DK2214)=($H2207-$H2208+1))</f>
        <v>0</v>
      </c>
    </row>
    <row r="2216" spans="1:116" x14ac:dyDescent="0.4">
      <c r="C2216" t="s">
        <v>237</v>
      </c>
      <c r="D2216" t="s">
        <v>427</v>
      </c>
      <c r="E2216" t="str">
        <f t="shared" si="4351"/>
        <v>2216 DTERMY-F</v>
      </c>
      <c r="G2216" s="126" t="str">
        <f>"Debt - "&amp;SUBSTITUTE(G2205,":","")</f>
        <v>Debt - Rolling fixed term debt - multiple borrowings w/ annual control</v>
      </c>
      <c r="I2216" s="80"/>
      <c r="J2216" s="80"/>
      <c r="K2216" s="33">
        <f t="shared" ref="K2216:P2216" ca="1" si="4359">SUMIF($4:$4,K$2,2216:2216)</f>
        <v>2500.0000000000005</v>
      </c>
      <c r="L2216" s="33">
        <f t="shared" ca="1" si="4359"/>
        <v>0</v>
      </c>
      <c r="M2216" s="33">
        <f t="shared" ca="1" si="4359"/>
        <v>0</v>
      </c>
      <c r="N2216" s="33">
        <f t="shared" ca="1" si="4359"/>
        <v>0</v>
      </c>
      <c r="O2216" s="33">
        <f t="shared" ca="1" si="4359"/>
        <v>0</v>
      </c>
      <c r="P2216" s="33">
        <f t="shared" ca="1" si="4359"/>
        <v>0</v>
      </c>
      <c r="R2216" s="53">
        <f>S2213</f>
        <v>1000</v>
      </c>
      <c r="S2216" s="93">
        <f t="shared" ref="S2216:AX2216" ca="1" si="4360">SUM(S2213:S2215)</f>
        <v>1833.3333333333335</v>
      </c>
      <c r="T2216" s="93">
        <f t="shared" ca="1" si="4360"/>
        <v>2666.666666666667</v>
      </c>
      <c r="U2216" s="93">
        <f t="shared" ca="1" si="4360"/>
        <v>2500.0000000000005</v>
      </c>
      <c r="V2216" s="93">
        <f t="shared" ca="1" si="4360"/>
        <v>2500.0000000000005</v>
      </c>
      <c r="W2216" s="93">
        <f t="shared" ca="1" si="4360"/>
        <v>2500.0000000000005</v>
      </c>
      <c r="X2216" s="93">
        <f t="shared" ca="1" si="4360"/>
        <v>2500.0000000000005</v>
      </c>
      <c r="Y2216" s="93">
        <f t="shared" ca="1" si="4360"/>
        <v>2500.0000000000005</v>
      </c>
      <c r="Z2216" s="93">
        <f t="shared" ca="1" si="4360"/>
        <v>2500.0000000000005</v>
      </c>
      <c r="AA2216" s="93">
        <f t="shared" ca="1" si="4360"/>
        <v>2500.0000000000005</v>
      </c>
      <c r="AB2216" s="93">
        <f t="shared" ca="1" si="4360"/>
        <v>2500.0000000000005</v>
      </c>
      <c r="AC2216" s="93">
        <f t="shared" ca="1" si="4360"/>
        <v>2500.0000000000005</v>
      </c>
      <c r="AD2216" s="93">
        <f t="shared" ca="1" si="4360"/>
        <v>2500.0000000000005</v>
      </c>
      <c r="AE2216" s="93">
        <f t="shared" ca="1" si="4360"/>
        <v>1666.666666666667</v>
      </c>
      <c r="AF2216" s="93">
        <f t="shared" ca="1" si="4360"/>
        <v>833.3333333333336</v>
      </c>
      <c r="AG2216" s="93">
        <f t="shared" ca="1" si="4360"/>
        <v>0</v>
      </c>
      <c r="AH2216" s="93">
        <f t="shared" ca="1" si="4360"/>
        <v>0</v>
      </c>
      <c r="AI2216" s="93">
        <f t="shared" ca="1" si="4360"/>
        <v>0</v>
      </c>
      <c r="AJ2216" s="93">
        <f t="shared" ca="1" si="4360"/>
        <v>0</v>
      </c>
      <c r="AK2216" s="93">
        <f t="shared" ca="1" si="4360"/>
        <v>0</v>
      </c>
      <c r="AL2216" s="93">
        <f t="shared" ca="1" si="4360"/>
        <v>0</v>
      </c>
      <c r="AM2216" s="93">
        <f t="shared" ca="1" si="4360"/>
        <v>0</v>
      </c>
      <c r="AN2216" s="93">
        <f t="shared" ca="1" si="4360"/>
        <v>0</v>
      </c>
      <c r="AO2216" s="93">
        <f t="shared" ca="1" si="4360"/>
        <v>0</v>
      </c>
      <c r="AP2216" s="93">
        <f t="shared" ca="1" si="4360"/>
        <v>0</v>
      </c>
      <c r="AQ2216" s="93">
        <f t="shared" ca="1" si="4360"/>
        <v>0</v>
      </c>
      <c r="AR2216" s="93">
        <f t="shared" ca="1" si="4360"/>
        <v>0</v>
      </c>
      <c r="AS2216" s="93">
        <f t="shared" ca="1" si="4360"/>
        <v>0</v>
      </c>
      <c r="AT2216" s="93">
        <f t="shared" ca="1" si="4360"/>
        <v>0</v>
      </c>
      <c r="AU2216" s="93">
        <f t="shared" ca="1" si="4360"/>
        <v>0</v>
      </c>
      <c r="AV2216" s="93">
        <f t="shared" ca="1" si="4360"/>
        <v>0</v>
      </c>
      <c r="AW2216" s="93">
        <f t="shared" ca="1" si="4360"/>
        <v>0</v>
      </c>
      <c r="AX2216" s="93">
        <f t="shared" ca="1" si="4360"/>
        <v>0</v>
      </c>
      <c r="AY2216" s="93">
        <f t="shared" ref="AY2216:CD2216" ca="1" si="4361">SUM(AY2213:AY2215)</f>
        <v>0</v>
      </c>
      <c r="AZ2216" s="93">
        <f t="shared" ca="1" si="4361"/>
        <v>0</v>
      </c>
      <c r="BA2216" s="93">
        <f t="shared" ca="1" si="4361"/>
        <v>0</v>
      </c>
      <c r="BB2216" s="93">
        <f t="shared" ca="1" si="4361"/>
        <v>0</v>
      </c>
      <c r="BC2216" s="93">
        <f t="shared" ca="1" si="4361"/>
        <v>0</v>
      </c>
      <c r="BD2216" s="93">
        <f t="shared" ca="1" si="4361"/>
        <v>0</v>
      </c>
      <c r="BE2216" s="93">
        <f t="shared" ca="1" si="4361"/>
        <v>0</v>
      </c>
      <c r="BF2216" s="93">
        <f t="shared" ca="1" si="4361"/>
        <v>0</v>
      </c>
      <c r="BG2216" s="93">
        <f t="shared" ca="1" si="4361"/>
        <v>0</v>
      </c>
      <c r="BH2216" s="93">
        <f t="shared" ca="1" si="4361"/>
        <v>0</v>
      </c>
      <c r="BI2216" s="93">
        <f t="shared" ca="1" si="4361"/>
        <v>0</v>
      </c>
      <c r="BJ2216" s="93">
        <f t="shared" ca="1" si="4361"/>
        <v>0</v>
      </c>
      <c r="BK2216" s="93">
        <f t="shared" ca="1" si="4361"/>
        <v>0</v>
      </c>
      <c r="BL2216" s="93">
        <f t="shared" ca="1" si="4361"/>
        <v>0</v>
      </c>
      <c r="BM2216" s="93">
        <f t="shared" ca="1" si="4361"/>
        <v>0</v>
      </c>
      <c r="BN2216" s="93">
        <f t="shared" ca="1" si="4361"/>
        <v>0</v>
      </c>
      <c r="BO2216" s="93">
        <f t="shared" ca="1" si="4361"/>
        <v>0</v>
      </c>
      <c r="BP2216" s="93">
        <f t="shared" ca="1" si="4361"/>
        <v>0</v>
      </c>
      <c r="BQ2216" s="93">
        <f t="shared" ca="1" si="4361"/>
        <v>0</v>
      </c>
      <c r="BR2216" s="93">
        <f t="shared" ca="1" si="4361"/>
        <v>0</v>
      </c>
      <c r="BS2216" s="93">
        <f t="shared" ca="1" si="4361"/>
        <v>0</v>
      </c>
      <c r="BT2216" s="93">
        <f t="shared" ca="1" si="4361"/>
        <v>0</v>
      </c>
      <c r="BU2216" s="93">
        <f t="shared" ca="1" si="4361"/>
        <v>0</v>
      </c>
      <c r="BV2216" s="93">
        <f t="shared" ca="1" si="4361"/>
        <v>0</v>
      </c>
      <c r="BW2216" s="93">
        <f t="shared" ca="1" si="4361"/>
        <v>0</v>
      </c>
      <c r="BX2216" s="93">
        <f t="shared" ca="1" si="4361"/>
        <v>0</v>
      </c>
      <c r="BY2216" s="93">
        <f t="shared" ca="1" si="4361"/>
        <v>0</v>
      </c>
      <c r="BZ2216" s="93">
        <f t="shared" ca="1" si="4361"/>
        <v>0</v>
      </c>
      <c r="CA2216" s="93">
        <f t="shared" ca="1" si="4361"/>
        <v>0</v>
      </c>
      <c r="CB2216" s="93">
        <f t="shared" ca="1" si="4361"/>
        <v>0</v>
      </c>
      <c r="CC2216" s="93">
        <f t="shared" ca="1" si="4361"/>
        <v>0</v>
      </c>
      <c r="CD2216" s="93">
        <f t="shared" ca="1" si="4361"/>
        <v>0</v>
      </c>
      <c r="CE2216" s="93">
        <f t="shared" ref="CE2216:CL2216" ca="1" si="4362">SUM(CE2213:CE2215)</f>
        <v>0</v>
      </c>
      <c r="CF2216" s="93">
        <f t="shared" ca="1" si="4362"/>
        <v>0</v>
      </c>
      <c r="CG2216" s="93">
        <f t="shared" ca="1" si="4362"/>
        <v>0</v>
      </c>
      <c r="CH2216" s="93">
        <f t="shared" ca="1" si="4362"/>
        <v>0</v>
      </c>
      <c r="CI2216" s="93">
        <f t="shared" ca="1" si="4362"/>
        <v>0</v>
      </c>
      <c r="CJ2216" s="93">
        <f t="shared" ca="1" si="4362"/>
        <v>0</v>
      </c>
      <c r="CK2216" s="93">
        <f t="shared" ca="1" si="4362"/>
        <v>0</v>
      </c>
      <c r="CL2216" s="93">
        <f t="shared" ca="1" si="4362"/>
        <v>0</v>
      </c>
      <c r="CN2216" s="80"/>
      <c r="CO2216" s="93">
        <f t="shared" ref="CO2216:DL2216" ca="1" si="4363">SUM(CO2213:CO2215)</f>
        <v>0</v>
      </c>
      <c r="CP2216" s="93">
        <f t="shared" ca="1" si="4363"/>
        <v>0</v>
      </c>
      <c r="CQ2216" s="93">
        <f t="shared" ca="1" si="4363"/>
        <v>0</v>
      </c>
      <c r="CR2216" s="93">
        <f t="shared" ca="1" si="4363"/>
        <v>0</v>
      </c>
      <c r="CS2216" s="93">
        <f t="shared" ca="1" si="4363"/>
        <v>0</v>
      </c>
      <c r="CT2216" s="93">
        <f t="shared" ca="1" si="4363"/>
        <v>0</v>
      </c>
      <c r="CU2216" s="93">
        <f t="shared" ca="1" si="4363"/>
        <v>0</v>
      </c>
      <c r="CV2216" s="93">
        <f t="shared" ca="1" si="4363"/>
        <v>0</v>
      </c>
      <c r="CW2216" s="93">
        <f t="shared" ca="1" si="4363"/>
        <v>0</v>
      </c>
      <c r="CX2216" s="93">
        <f t="shared" ca="1" si="4363"/>
        <v>0</v>
      </c>
      <c r="CY2216" s="93">
        <f t="shared" ca="1" si="4363"/>
        <v>0</v>
      </c>
      <c r="CZ2216" s="93">
        <f t="shared" ca="1" si="4363"/>
        <v>0</v>
      </c>
      <c r="DA2216" s="93">
        <f t="shared" ca="1" si="4363"/>
        <v>0</v>
      </c>
      <c r="DB2216" s="93">
        <f t="shared" ca="1" si="4363"/>
        <v>0</v>
      </c>
      <c r="DC2216" s="93">
        <f t="shared" ca="1" si="4363"/>
        <v>0</v>
      </c>
      <c r="DD2216" s="93">
        <f t="shared" ca="1" si="4363"/>
        <v>0</v>
      </c>
      <c r="DE2216" s="93">
        <f t="shared" ca="1" si="4363"/>
        <v>0</v>
      </c>
      <c r="DF2216" s="93">
        <f t="shared" ca="1" si="4363"/>
        <v>0</v>
      </c>
      <c r="DG2216" s="93">
        <f t="shared" ca="1" si="4363"/>
        <v>0</v>
      </c>
      <c r="DH2216" s="93">
        <f t="shared" ca="1" si="4363"/>
        <v>0</v>
      </c>
      <c r="DI2216" s="93">
        <f t="shared" ca="1" si="4363"/>
        <v>0</v>
      </c>
      <c r="DJ2216" s="93">
        <f t="shared" ca="1" si="4363"/>
        <v>0</v>
      </c>
      <c r="DK2216" s="93">
        <f t="shared" ca="1" si="4363"/>
        <v>0</v>
      </c>
      <c r="DL2216" s="93">
        <f t="shared" ca="1" si="4363"/>
        <v>0</v>
      </c>
    </row>
    <row r="2217" spans="1:116" x14ac:dyDescent="0.4">
      <c r="A2217" s="98"/>
      <c r="B2217" s="59"/>
      <c r="C2217" s="59"/>
      <c r="D2217" t="s">
        <v>427</v>
      </c>
      <c r="E2217" t="str">
        <f t="shared" si="4351"/>
        <v>2217 DTERMY-F</v>
      </c>
      <c r="G2217" s="125"/>
      <c r="R2217"/>
      <c r="S2217" s="62"/>
      <c r="T2217" s="62"/>
      <c r="U2217" s="62"/>
      <c r="V2217" s="62"/>
      <c r="W2217" s="62"/>
      <c r="X2217" s="62"/>
      <c r="Y2217" s="62"/>
      <c r="Z2217" s="62"/>
      <c r="AA2217" s="62"/>
      <c r="AB2217" s="62"/>
      <c r="AC2217" s="62"/>
      <c r="AD2217" s="62"/>
      <c r="AE2217" s="62"/>
      <c r="AF2217" s="62"/>
      <c r="AG2217" s="62"/>
      <c r="AH2217" s="62"/>
      <c r="AI2217" s="62"/>
      <c r="AJ2217" s="62"/>
      <c r="AK2217" s="62"/>
      <c r="AL2217" s="62"/>
      <c r="AM2217" s="62"/>
      <c r="AN2217" s="62"/>
      <c r="AO2217" s="62"/>
      <c r="AP2217" s="62"/>
      <c r="AQ2217" s="62"/>
      <c r="AR2217" s="62"/>
      <c r="AS2217" s="62"/>
      <c r="AT2217" s="62"/>
      <c r="AU2217" s="62"/>
      <c r="AV2217" s="62"/>
      <c r="AW2217" s="62"/>
      <c r="AX2217" s="62"/>
      <c r="AY2217" s="62"/>
      <c r="AZ2217" s="62"/>
      <c r="BA2217" s="62"/>
      <c r="BB2217" s="62"/>
      <c r="BC2217" s="62"/>
      <c r="BD2217" s="62"/>
      <c r="BE2217" s="62"/>
      <c r="BF2217" s="62"/>
      <c r="BG2217" s="62"/>
      <c r="BH2217" s="62"/>
      <c r="BI2217" s="62"/>
      <c r="BJ2217" s="62"/>
      <c r="BK2217" s="62"/>
      <c r="BL2217" s="62"/>
      <c r="BM2217" s="62"/>
      <c r="BN2217" s="62"/>
      <c r="BO2217" s="62"/>
      <c r="BP2217" s="62"/>
      <c r="BQ2217" s="62"/>
      <c r="BR2217" s="62"/>
      <c r="BS2217" s="62"/>
      <c r="BT2217" s="62"/>
      <c r="BU2217" s="62"/>
      <c r="BV2217" s="62"/>
      <c r="BW2217" s="62"/>
      <c r="BX2217" s="62"/>
      <c r="BY2217" s="62"/>
      <c r="BZ2217" s="62"/>
      <c r="CA2217" s="62"/>
      <c r="CB2217" s="62"/>
      <c r="CC2217" s="62"/>
      <c r="CD2217" s="62"/>
      <c r="CE2217" s="62"/>
      <c r="CF2217" s="62"/>
      <c r="CG2217" s="62"/>
      <c r="CH2217" s="62"/>
      <c r="CI2217" s="62"/>
      <c r="CJ2217" s="62"/>
      <c r="CK2217" s="62"/>
      <c r="CL2217" s="62"/>
      <c r="CO2217" s="62"/>
      <c r="CP2217" s="62"/>
      <c r="CQ2217" s="62"/>
      <c r="CR2217" s="62"/>
      <c r="CS2217" s="62"/>
      <c r="CT2217" s="62"/>
      <c r="CU2217" s="62"/>
      <c r="CV2217" s="62"/>
      <c r="CW2217" s="62"/>
      <c r="CX2217" s="62"/>
      <c r="CY2217" s="62"/>
      <c r="CZ2217" s="62"/>
      <c r="DA2217" s="62"/>
      <c r="DB2217" s="62"/>
      <c r="DC2217" s="62"/>
      <c r="DD2217" s="62"/>
      <c r="DE2217" s="62"/>
      <c r="DF2217" s="62"/>
      <c r="DG2217" s="62"/>
      <c r="DH2217" s="62"/>
      <c r="DI2217" s="62"/>
      <c r="DJ2217" s="62"/>
      <c r="DK2217" s="62"/>
      <c r="DL2217" s="62"/>
    </row>
    <row r="2218" spans="1:116" x14ac:dyDescent="0.4">
      <c r="A2218" s="98"/>
      <c r="C2218" t="s">
        <v>228</v>
      </c>
      <c r="D2218" t="s">
        <v>427</v>
      </c>
      <c r="E2218" t="str">
        <f t="shared" si="4351"/>
        <v>2218 DTERMY-F</v>
      </c>
      <c r="G2218" s="126" t="str">
        <f>"Interest expense - "&amp;SUBSTITUTE(G2205,":","")</f>
        <v>Interest expense - Rolling fixed term debt - multiple borrowings w/ annual control</v>
      </c>
      <c r="J2218" s="93">
        <f>SUMIF($5:$5,I$2,2216:2216)</f>
        <v>0</v>
      </c>
      <c r="K2218" s="28">
        <f t="shared" ref="K2218:P2218" ca="1" si="4364">SUMIF($3:$3,K$2,2218:2218)</f>
        <v>-316.66666666666669</v>
      </c>
      <c r="L2218" s="28">
        <f t="shared" ca="1" si="4364"/>
        <v>-41.666666666666679</v>
      </c>
      <c r="M2218" s="28">
        <f t="shared" ca="1" si="4364"/>
        <v>0</v>
      </c>
      <c r="N2218" s="28">
        <f t="shared" ca="1" si="4364"/>
        <v>0</v>
      </c>
      <c r="O2218" s="28">
        <f t="shared" ca="1" si="4364"/>
        <v>0</v>
      </c>
      <c r="P2218" s="28">
        <f t="shared" ca="1" si="4364"/>
        <v>0</v>
      </c>
      <c r="R2218" s="27"/>
      <c r="S2218" s="93">
        <f t="shared" ref="S2218:AX2218" si="4365">-SUM(S2212:S2214)*$H2209/12</f>
        <v>-15.27777777777778</v>
      </c>
      <c r="T2218" s="93">
        <f t="shared" ca="1" si="4365"/>
        <v>-22.222222222222225</v>
      </c>
      <c r="U2218" s="93">
        <f t="shared" ca="1" si="4365"/>
        <v>-29.166666666666671</v>
      </c>
      <c r="V2218" s="93">
        <f t="shared" ca="1" si="4365"/>
        <v>-27.777777777777786</v>
      </c>
      <c r="W2218" s="93">
        <f t="shared" ca="1" si="4365"/>
        <v>-27.777777777777786</v>
      </c>
      <c r="X2218" s="93">
        <f t="shared" ca="1" si="4365"/>
        <v>-27.777777777777786</v>
      </c>
      <c r="Y2218" s="93">
        <f t="shared" ca="1" si="4365"/>
        <v>-27.777777777777786</v>
      </c>
      <c r="Z2218" s="93">
        <f t="shared" ca="1" si="4365"/>
        <v>-27.777777777777786</v>
      </c>
      <c r="AA2218" s="93">
        <f t="shared" ca="1" si="4365"/>
        <v>-27.777777777777786</v>
      </c>
      <c r="AB2218" s="93">
        <f t="shared" ca="1" si="4365"/>
        <v>-27.777777777777786</v>
      </c>
      <c r="AC2218" s="93">
        <f t="shared" ca="1" si="4365"/>
        <v>-27.777777777777786</v>
      </c>
      <c r="AD2218" s="93">
        <f t="shared" ca="1" si="4365"/>
        <v>-27.777777777777786</v>
      </c>
      <c r="AE2218" s="93">
        <f t="shared" ca="1" si="4365"/>
        <v>-20.833333333333339</v>
      </c>
      <c r="AF2218" s="93">
        <f t="shared" ca="1" si="4365"/>
        <v>-13.888888888888893</v>
      </c>
      <c r="AG2218" s="93">
        <f t="shared" ca="1" si="4365"/>
        <v>-6.9444444444444473</v>
      </c>
      <c r="AH2218" s="93">
        <f t="shared" ca="1" si="4365"/>
        <v>0</v>
      </c>
      <c r="AI2218" s="93">
        <f t="shared" ca="1" si="4365"/>
        <v>0</v>
      </c>
      <c r="AJ2218" s="93">
        <f t="shared" ca="1" si="4365"/>
        <v>0</v>
      </c>
      <c r="AK2218" s="93">
        <f t="shared" ca="1" si="4365"/>
        <v>0</v>
      </c>
      <c r="AL2218" s="93">
        <f t="shared" ca="1" si="4365"/>
        <v>0</v>
      </c>
      <c r="AM2218" s="93">
        <f t="shared" ca="1" si="4365"/>
        <v>0</v>
      </c>
      <c r="AN2218" s="93">
        <f t="shared" ca="1" si="4365"/>
        <v>0</v>
      </c>
      <c r="AO2218" s="93">
        <f t="shared" ca="1" si="4365"/>
        <v>0</v>
      </c>
      <c r="AP2218" s="93">
        <f t="shared" ca="1" si="4365"/>
        <v>0</v>
      </c>
      <c r="AQ2218" s="93">
        <f t="shared" ca="1" si="4365"/>
        <v>0</v>
      </c>
      <c r="AR2218" s="93">
        <f t="shared" ca="1" si="4365"/>
        <v>0</v>
      </c>
      <c r="AS2218" s="93">
        <f t="shared" ca="1" si="4365"/>
        <v>0</v>
      </c>
      <c r="AT2218" s="93">
        <f t="shared" ca="1" si="4365"/>
        <v>0</v>
      </c>
      <c r="AU2218" s="93">
        <f t="shared" ca="1" si="4365"/>
        <v>0</v>
      </c>
      <c r="AV2218" s="93">
        <f t="shared" ca="1" si="4365"/>
        <v>0</v>
      </c>
      <c r="AW2218" s="93">
        <f t="shared" ca="1" si="4365"/>
        <v>0</v>
      </c>
      <c r="AX2218" s="93">
        <f t="shared" ca="1" si="4365"/>
        <v>0</v>
      </c>
      <c r="AY2218" s="93">
        <f t="shared" ref="AY2218:CD2218" ca="1" si="4366">-SUM(AY2212:AY2214)*$H2209/12</f>
        <v>0</v>
      </c>
      <c r="AZ2218" s="93">
        <f t="shared" ca="1" si="4366"/>
        <v>0</v>
      </c>
      <c r="BA2218" s="93">
        <f t="shared" ca="1" si="4366"/>
        <v>0</v>
      </c>
      <c r="BB2218" s="93">
        <f t="shared" ca="1" si="4366"/>
        <v>0</v>
      </c>
      <c r="BC2218" s="93">
        <f t="shared" ca="1" si="4366"/>
        <v>0</v>
      </c>
      <c r="BD2218" s="93">
        <f t="shared" ca="1" si="4366"/>
        <v>0</v>
      </c>
      <c r="BE2218" s="93">
        <f t="shared" ca="1" si="4366"/>
        <v>0</v>
      </c>
      <c r="BF2218" s="93">
        <f t="shared" ca="1" si="4366"/>
        <v>0</v>
      </c>
      <c r="BG2218" s="93">
        <f t="shared" ca="1" si="4366"/>
        <v>0</v>
      </c>
      <c r="BH2218" s="93">
        <f t="shared" ca="1" si="4366"/>
        <v>0</v>
      </c>
      <c r="BI2218" s="93">
        <f t="shared" ca="1" si="4366"/>
        <v>0</v>
      </c>
      <c r="BJ2218" s="93">
        <f t="shared" ca="1" si="4366"/>
        <v>0</v>
      </c>
      <c r="BK2218" s="93">
        <f t="shared" ca="1" si="4366"/>
        <v>0</v>
      </c>
      <c r="BL2218" s="93">
        <f t="shared" ca="1" si="4366"/>
        <v>0</v>
      </c>
      <c r="BM2218" s="93">
        <f t="shared" ca="1" si="4366"/>
        <v>0</v>
      </c>
      <c r="BN2218" s="93">
        <f t="shared" ca="1" si="4366"/>
        <v>0</v>
      </c>
      <c r="BO2218" s="93">
        <f t="shared" ca="1" si="4366"/>
        <v>0</v>
      </c>
      <c r="BP2218" s="93">
        <f t="shared" ca="1" si="4366"/>
        <v>0</v>
      </c>
      <c r="BQ2218" s="93">
        <f t="shared" ca="1" si="4366"/>
        <v>0</v>
      </c>
      <c r="BR2218" s="93">
        <f t="shared" ca="1" si="4366"/>
        <v>0</v>
      </c>
      <c r="BS2218" s="93">
        <f t="shared" ca="1" si="4366"/>
        <v>0</v>
      </c>
      <c r="BT2218" s="93">
        <f t="shared" ca="1" si="4366"/>
        <v>0</v>
      </c>
      <c r="BU2218" s="93">
        <f t="shared" ca="1" si="4366"/>
        <v>0</v>
      </c>
      <c r="BV2218" s="93">
        <f t="shared" ca="1" si="4366"/>
        <v>0</v>
      </c>
      <c r="BW2218" s="93">
        <f t="shared" ca="1" si="4366"/>
        <v>0</v>
      </c>
      <c r="BX2218" s="93">
        <f t="shared" ca="1" si="4366"/>
        <v>0</v>
      </c>
      <c r="BY2218" s="93">
        <f t="shared" ca="1" si="4366"/>
        <v>0</v>
      </c>
      <c r="BZ2218" s="93">
        <f t="shared" ca="1" si="4366"/>
        <v>0</v>
      </c>
      <c r="CA2218" s="93">
        <f t="shared" ca="1" si="4366"/>
        <v>0</v>
      </c>
      <c r="CB2218" s="93">
        <f t="shared" ca="1" si="4366"/>
        <v>0</v>
      </c>
      <c r="CC2218" s="93">
        <f t="shared" ca="1" si="4366"/>
        <v>0</v>
      </c>
      <c r="CD2218" s="93">
        <f t="shared" ca="1" si="4366"/>
        <v>0</v>
      </c>
      <c r="CE2218" s="93">
        <f t="shared" ref="CE2218:CL2218" ca="1" si="4367">-SUM(CE2212:CE2214)*$H2209/12</f>
        <v>0</v>
      </c>
      <c r="CF2218" s="93">
        <f t="shared" ca="1" si="4367"/>
        <v>0</v>
      </c>
      <c r="CG2218" s="93">
        <f t="shared" ca="1" si="4367"/>
        <v>0</v>
      </c>
      <c r="CH2218" s="93">
        <f t="shared" ca="1" si="4367"/>
        <v>0</v>
      </c>
      <c r="CI2218" s="93">
        <f t="shared" ca="1" si="4367"/>
        <v>0</v>
      </c>
      <c r="CJ2218" s="93">
        <f t="shared" ca="1" si="4367"/>
        <v>0</v>
      </c>
      <c r="CK2218" s="93">
        <f t="shared" ca="1" si="4367"/>
        <v>0</v>
      </c>
      <c r="CL2218" s="93">
        <f t="shared" ca="1" si="4367"/>
        <v>0</v>
      </c>
      <c r="CN2218" s="93">
        <f>SUMIF($5:$5,CN$2,2216:2216)</f>
        <v>0</v>
      </c>
      <c r="CO2218" s="93">
        <f t="shared" ref="CO2218:CX2218" si="4368">-SUM(CO2212:CO2214)*$H2209/CO$5</f>
        <v>0</v>
      </c>
      <c r="CP2218" s="93">
        <f t="shared" ca="1" si="4368"/>
        <v>0</v>
      </c>
      <c r="CQ2218" s="93">
        <f t="shared" ca="1" si="4368"/>
        <v>0</v>
      </c>
      <c r="CR2218" s="93">
        <f t="shared" ca="1" si="4368"/>
        <v>0</v>
      </c>
      <c r="CS2218" s="93">
        <f t="shared" ca="1" si="4368"/>
        <v>0</v>
      </c>
      <c r="CT2218" s="93">
        <f t="shared" ca="1" si="4368"/>
        <v>0</v>
      </c>
      <c r="CU2218" s="93">
        <f t="shared" ca="1" si="4368"/>
        <v>0</v>
      </c>
      <c r="CV2218" s="93">
        <f t="shared" ca="1" si="4368"/>
        <v>0</v>
      </c>
      <c r="CW2218" s="93">
        <f t="shared" ca="1" si="4368"/>
        <v>0</v>
      </c>
      <c r="CX2218" s="93">
        <f t="shared" ca="1" si="4368"/>
        <v>0</v>
      </c>
      <c r="CY2218" s="93">
        <f ca="1">-SUM(CY2212:CY2214)*$H2209/CL$5</f>
        <v>0</v>
      </c>
      <c r="CZ2218" s="93">
        <f t="shared" ref="CZ2218:DL2218" ca="1" si="4369">-SUM(CZ2212:CZ2214)*$H2209/CZ$5</f>
        <v>0</v>
      </c>
      <c r="DA2218" s="93">
        <f t="shared" ca="1" si="4369"/>
        <v>0</v>
      </c>
      <c r="DB2218" s="93">
        <f t="shared" ca="1" si="4369"/>
        <v>0</v>
      </c>
      <c r="DC2218" s="93">
        <f t="shared" ca="1" si="4369"/>
        <v>0</v>
      </c>
      <c r="DD2218" s="93">
        <f t="shared" ca="1" si="4369"/>
        <v>0</v>
      </c>
      <c r="DE2218" s="93">
        <f t="shared" ca="1" si="4369"/>
        <v>0</v>
      </c>
      <c r="DF2218" s="93">
        <f t="shared" ca="1" si="4369"/>
        <v>0</v>
      </c>
      <c r="DG2218" s="93">
        <f t="shared" ca="1" si="4369"/>
        <v>0</v>
      </c>
      <c r="DH2218" s="93">
        <f t="shared" ca="1" si="4369"/>
        <v>0</v>
      </c>
      <c r="DI2218" s="93">
        <f t="shared" ca="1" si="4369"/>
        <v>0</v>
      </c>
      <c r="DJ2218" s="93">
        <f t="shared" ca="1" si="4369"/>
        <v>0</v>
      </c>
      <c r="DK2218" s="93">
        <f t="shared" ca="1" si="4369"/>
        <v>0</v>
      </c>
      <c r="DL2218" s="93">
        <f t="shared" ca="1" si="4369"/>
        <v>0</v>
      </c>
    </row>
    <row r="2219" spans="1:116" x14ac:dyDescent="0.4">
      <c r="A2219" s="98"/>
      <c r="D2219" t="s">
        <v>427</v>
      </c>
      <c r="E2219" t="str">
        <f t="shared" ref="E2219" si="4370">ROW()&amp;" "&amp;D2219</f>
        <v>2219 DTERMY-F</v>
      </c>
      <c r="G2219" s="126"/>
      <c r="J2219" s="93"/>
      <c r="K2219" s="28"/>
      <c r="L2219" s="28"/>
      <c r="M2219" s="28"/>
      <c r="N2219" s="28"/>
      <c r="O2219" s="28"/>
      <c r="P2219" s="28"/>
      <c r="R2219" s="27"/>
      <c r="S2219" s="93"/>
      <c r="T2219" s="93"/>
      <c r="U2219" s="93"/>
      <c r="V2219" s="93"/>
      <c r="W2219" s="93"/>
      <c r="X2219" s="93"/>
      <c r="Y2219" s="93"/>
      <c r="Z2219" s="93"/>
      <c r="AA2219" s="93"/>
      <c r="AB2219" s="93"/>
      <c r="AC2219" s="93"/>
      <c r="AD2219" s="93"/>
      <c r="AE2219" s="93"/>
      <c r="AF2219" s="93"/>
      <c r="AG2219" s="93"/>
      <c r="AH2219" s="93"/>
      <c r="AI2219" s="93"/>
      <c r="AJ2219" s="93"/>
      <c r="AK2219" s="93"/>
      <c r="AL2219" s="93"/>
      <c r="AM2219" s="93"/>
      <c r="AN2219" s="93"/>
      <c r="AO2219" s="93"/>
      <c r="AP2219" s="93"/>
      <c r="AQ2219" s="93"/>
      <c r="AR2219" s="93"/>
      <c r="AS2219" s="93"/>
      <c r="AT2219" s="93"/>
      <c r="AU2219" s="93"/>
      <c r="AV2219" s="93"/>
      <c r="AW2219" s="93"/>
      <c r="AX2219" s="93"/>
      <c r="AY2219" s="93"/>
      <c r="AZ2219" s="93"/>
      <c r="BA2219" s="93"/>
      <c r="BB2219" s="93"/>
      <c r="BC2219" s="93"/>
      <c r="BD2219" s="93"/>
      <c r="BE2219" s="93"/>
      <c r="BF2219" s="93"/>
      <c r="BG2219" s="93"/>
      <c r="BH2219" s="93"/>
      <c r="BI2219" s="93"/>
      <c r="BJ2219" s="93"/>
      <c r="BK2219" s="93"/>
      <c r="BL2219" s="93"/>
      <c r="BM2219" s="93"/>
      <c r="BN2219" s="93"/>
      <c r="BO2219" s="93"/>
      <c r="BP2219" s="93"/>
      <c r="BQ2219" s="93"/>
      <c r="BR2219" s="93"/>
      <c r="BS2219" s="93"/>
      <c r="BT2219" s="93"/>
      <c r="BU2219" s="93"/>
      <c r="BV2219" s="93"/>
      <c r="BW2219" s="93"/>
      <c r="BX2219" s="93"/>
      <c r="BY2219" s="93"/>
      <c r="BZ2219" s="93"/>
      <c r="CA2219" s="93"/>
      <c r="CB2219" s="93"/>
      <c r="CC2219" s="93"/>
      <c r="CD2219" s="93"/>
      <c r="CE2219" s="93"/>
      <c r="CF2219" s="93"/>
      <c r="CG2219" s="93"/>
      <c r="CH2219" s="93"/>
      <c r="CI2219" s="93"/>
      <c r="CJ2219" s="93"/>
      <c r="CK2219" s="93"/>
      <c r="CL2219" s="93"/>
      <c r="CN2219" s="93"/>
      <c r="CO2219" s="93"/>
      <c r="CP2219" s="93"/>
      <c r="CQ2219" s="93"/>
      <c r="CR2219" s="93"/>
      <c r="CS2219" s="93"/>
      <c r="CT2219" s="93"/>
      <c r="CU2219" s="93"/>
      <c r="CV2219" s="93"/>
      <c r="CW2219" s="93"/>
      <c r="CX2219" s="93"/>
      <c r="CY2219" s="93"/>
      <c r="CZ2219" s="93"/>
      <c r="DA2219" s="93"/>
      <c r="DB2219" s="93"/>
      <c r="DC2219" s="93"/>
      <c r="DD2219" s="93"/>
      <c r="DE2219" s="93"/>
      <c r="DF2219" s="93"/>
      <c r="DG2219" s="93"/>
      <c r="DH2219" s="93"/>
      <c r="DI2219" s="93"/>
      <c r="DJ2219" s="93"/>
      <c r="DK2219" s="93"/>
      <c r="DL2219" s="93"/>
    </row>
    <row r="2220" spans="1:116" x14ac:dyDescent="0.4">
      <c r="B2220" t="s">
        <v>332</v>
      </c>
      <c r="D2220" t="s">
        <v>427</v>
      </c>
      <c r="E2220" s="8" t="str">
        <f t="shared" si="4351"/>
        <v>2220 DTERMY-F</v>
      </c>
      <c r="G2220" s="136" t="str">
        <f>G2197</f>
        <v>(Primary label)</v>
      </c>
      <c r="H2220" s="27"/>
      <c r="I2220" s="78"/>
      <c r="J2220" s="78"/>
      <c r="K2220" s="33"/>
      <c r="L2220" s="33"/>
      <c r="M2220" s="33"/>
      <c r="N2220" s="33"/>
      <c r="O2220" s="33"/>
      <c r="P2220" s="33"/>
      <c r="R2220" s="33"/>
      <c r="S2220" s="77"/>
      <c r="T2220" s="77"/>
      <c r="U2220" s="77"/>
      <c r="V2220" s="77"/>
      <c r="W2220" s="77"/>
      <c r="X2220" s="77"/>
      <c r="Y2220" s="77"/>
      <c r="Z2220" s="77"/>
      <c r="AA2220" s="77"/>
      <c r="AB2220" s="77"/>
      <c r="AC2220" s="77"/>
      <c r="AD2220" s="77"/>
      <c r="AE2220" s="77"/>
      <c r="AF2220" s="77"/>
      <c r="AG2220" s="77"/>
      <c r="AH2220" s="77"/>
      <c r="AI2220" s="77"/>
      <c r="AJ2220" s="77"/>
      <c r="AK2220" s="77"/>
      <c r="AL2220" s="77"/>
      <c r="AM2220" s="77"/>
      <c r="AN2220" s="77"/>
      <c r="AO2220" s="77"/>
      <c r="AP2220" s="77"/>
      <c r="AQ2220" s="77"/>
      <c r="AR2220" s="77"/>
      <c r="AS2220" s="77"/>
      <c r="AT2220" s="77"/>
      <c r="AU2220" s="77"/>
      <c r="AV2220" s="77"/>
      <c r="AW2220" s="77"/>
      <c r="AX2220" s="77"/>
      <c r="AY2220" s="77"/>
      <c r="AZ2220" s="77"/>
      <c r="BA2220" s="77"/>
      <c r="BB2220" s="77"/>
      <c r="BC2220" s="77"/>
      <c r="BD2220" s="77"/>
      <c r="BE2220" s="77"/>
      <c r="BF2220" s="77"/>
      <c r="BG2220" s="77"/>
      <c r="BH2220" s="77"/>
      <c r="BI2220" s="77"/>
      <c r="BJ2220" s="77"/>
      <c r="BK2220" s="77"/>
      <c r="BL2220" s="77"/>
      <c r="BM2220" s="77"/>
      <c r="BN2220" s="77"/>
      <c r="BO2220" s="77"/>
      <c r="BP2220" s="77"/>
      <c r="BQ2220" s="77"/>
      <c r="BR2220" s="77"/>
      <c r="BS2220" s="77"/>
      <c r="BT2220" s="77"/>
      <c r="BU2220" s="77"/>
      <c r="BV2220" s="77"/>
      <c r="BW2220" s="77"/>
      <c r="BX2220" s="77"/>
      <c r="BY2220" s="77"/>
      <c r="BZ2220" s="77"/>
      <c r="CA2220" s="77"/>
      <c r="CB2220" s="77"/>
      <c r="CC2220" s="77"/>
      <c r="CD2220" s="77"/>
      <c r="CE2220" s="77"/>
      <c r="CF2220" s="77"/>
      <c r="CG2220" s="77"/>
      <c r="CH2220" s="77"/>
      <c r="CI2220" s="77"/>
      <c r="CJ2220" s="77"/>
      <c r="CK2220" s="77"/>
      <c r="CL2220" s="77"/>
      <c r="CN2220" s="78"/>
      <c r="CO2220" s="77"/>
      <c r="CP2220" s="77"/>
      <c r="CQ2220" s="77"/>
      <c r="CR2220" s="77"/>
      <c r="CS2220" s="77"/>
      <c r="CT2220" s="77"/>
      <c r="CU2220" s="77"/>
      <c r="CV2220" s="77"/>
      <c r="CW2220" s="77"/>
      <c r="CX2220" s="77"/>
      <c r="CY2220" s="77"/>
      <c r="CZ2220" s="77"/>
      <c r="DA2220" s="77"/>
      <c r="DB2220" s="77"/>
      <c r="DC2220" s="77"/>
      <c r="DD2220" s="77"/>
      <c r="DE2220" s="77"/>
      <c r="DF2220" s="77"/>
      <c r="DG2220" s="77"/>
      <c r="DH2220" s="77"/>
      <c r="DI2220" s="77"/>
      <c r="DJ2220" s="77"/>
      <c r="DK2220" s="77"/>
      <c r="DL2220" s="77"/>
    </row>
    <row r="2221" spans="1:116" x14ac:dyDescent="0.4">
      <c r="B2221" t="s">
        <v>332</v>
      </c>
      <c r="D2221" t="s">
        <v>427</v>
      </c>
      <c r="E2221" s="8" t="str">
        <f t="shared" si="4351"/>
        <v>2221 DTERMY-F</v>
      </c>
      <c r="G2221" s="136" t="str">
        <f>G2198</f>
        <v>primary unit</v>
      </c>
      <c r="H2221" s="27"/>
      <c r="I2221" s="78"/>
      <c r="J2221" s="78"/>
      <c r="K2221" s="33"/>
      <c r="L2221" s="33"/>
      <c r="M2221" s="33"/>
      <c r="N2221" s="33"/>
      <c r="O2221" s="33"/>
      <c r="P2221" s="33"/>
      <c r="R2221" s="33"/>
      <c r="S2221" s="77"/>
      <c r="T2221" s="77"/>
      <c r="U2221" s="77"/>
      <c r="V2221" s="77"/>
      <c r="W2221" s="77"/>
      <c r="X2221" s="77"/>
      <c r="Y2221" s="77"/>
      <c r="Z2221" s="77"/>
      <c r="AA2221" s="77"/>
      <c r="AB2221" s="77"/>
      <c r="AC2221" s="77"/>
      <c r="AD2221" s="77"/>
      <c r="AE2221" s="77"/>
      <c r="AF2221" s="77"/>
      <c r="AG2221" s="77"/>
      <c r="AH2221" s="77"/>
      <c r="AI2221" s="77"/>
      <c r="AJ2221" s="77"/>
      <c r="AK2221" s="77"/>
      <c r="AL2221" s="77"/>
      <c r="AM2221" s="77"/>
      <c r="AN2221" s="77"/>
      <c r="AO2221" s="77"/>
      <c r="AP2221" s="77"/>
      <c r="AQ2221" s="77"/>
      <c r="AR2221" s="77"/>
      <c r="AS2221" s="77"/>
      <c r="AT2221" s="77"/>
      <c r="AU2221" s="77"/>
      <c r="AV2221" s="77"/>
      <c r="AW2221" s="77"/>
      <c r="AX2221" s="77"/>
      <c r="AY2221" s="77"/>
      <c r="AZ2221" s="77"/>
      <c r="BA2221" s="77"/>
      <c r="BB2221" s="77"/>
      <c r="BC2221" s="77"/>
      <c r="BD2221" s="77"/>
      <c r="BE2221" s="77"/>
      <c r="BF2221" s="77"/>
      <c r="BG2221" s="77"/>
      <c r="BH2221" s="77"/>
      <c r="BI2221" s="77"/>
      <c r="BJ2221" s="77"/>
      <c r="BK2221" s="77"/>
      <c r="BL2221" s="77"/>
      <c r="BM2221" s="77"/>
      <c r="BN2221" s="77"/>
      <c r="BO2221" s="77"/>
      <c r="BP2221" s="77"/>
      <c r="BQ2221" s="77"/>
      <c r="BR2221" s="77"/>
      <c r="BS2221" s="77"/>
      <c r="BT2221" s="77"/>
      <c r="BU2221" s="77"/>
      <c r="BV2221" s="77"/>
      <c r="BW2221" s="77"/>
      <c r="BX2221" s="77"/>
      <c r="BY2221" s="77"/>
      <c r="BZ2221" s="77"/>
      <c r="CA2221" s="77"/>
      <c r="CB2221" s="77"/>
      <c r="CC2221" s="77"/>
      <c r="CD2221" s="77"/>
      <c r="CE2221" s="77"/>
      <c r="CF2221" s="77"/>
      <c r="CG2221" s="77"/>
      <c r="CH2221" s="77"/>
      <c r="CI2221" s="77"/>
      <c r="CJ2221" s="77"/>
      <c r="CK2221" s="77"/>
      <c r="CL2221" s="77"/>
      <c r="CN2221" s="78"/>
      <c r="CO2221" s="77"/>
      <c r="CP2221" s="77"/>
      <c r="CQ2221" s="77"/>
      <c r="CR2221" s="77"/>
      <c r="CS2221" s="77"/>
      <c r="CT2221" s="77"/>
      <c r="CU2221" s="77"/>
      <c r="CV2221" s="77"/>
      <c r="CW2221" s="77"/>
      <c r="CX2221" s="77"/>
      <c r="CY2221" s="77"/>
      <c r="CZ2221" s="77"/>
      <c r="DA2221" s="77"/>
      <c r="DB2221" s="77"/>
      <c r="DC2221" s="77"/>
      <c r="DD2221" s="77"/>
      <c r="DE2221" s="77"/>
      <c r="DF2221" s="77"/>
      <c r="DG2221" s="77"/>
      <c r="DH2221" s="77"/>
      <c r="DI2221" s="77"/>
      <c r="DJ2221" s="77"/>
      <c r="DK2221" s="77"/>
      <c r="DL2221" s="77"/>
    </row>
    <row r="2222" spans="1:116" x14ac:dyDescent="0.4">
      <c r="B2222" t="s">
        <v>332</v>
      </c>
      <c r="D2222" t="s">
        <v>427</v>
      </c>
      <c r="E2222" s="8" t="str">
        <f t="shared" si="4351"/>
        <v>2222 DTERMY-F</v>
      </c>
      <c r="G2222" s="136" t="str">
        <f>G2199</f>
        <v>Primary revenue driver</v>
      </c>
      <c r="K2222" s="53"/>
      <c r="L2222" s="53"/>
      <c r="M2222" s="53"/>
      <c r="N2222" s="53"/>
      <c r="O2222" s="53"/>
      <c r="P2222" s="53"/>
      <c r="R2222" s="24"/>
      <c r="S2222" s="179" t="str">
        <f t="shared" ref="S2222:AX2222" si="4371">S2199</f>
        <v>S$16</v>
      </c>
      <c r="T2222" s="179" t="str">
        <f t="shared" si="4371"/>
        <v>T$16</v>
      </c>
      <c r="U2222" s="179" t="str">
        <f t="shared" si="4371"/>
        <v>U$16</v>
      </c>
      <c r="V2222" s="179" t="str">
        <f t="shared" si="4371"/>
        <v>V$16</v>
      </c>
      <c r="W2222" s="179" t="str">
        <f t="shared" si="4371"/>
        <v>W$16</v>
      </c>
      <c r="X2222" s="179" t="str">
        <f t="shared" si="4371"/>
        <v>X$16</v>
      </c>
      <c r="Y2222" s="179" t="str">
        <f t="shared" si="4371"/>
        <v>Y$16</v>
      </c>
      <c r="Z2222" s="179" t="str">
        <f t="shared" si="4371"/>
        <v>Z$16</v>
      </c>
      <c r="AA2222" s="179" t="str">
        <f t="shared" si="4371"/>
        <v>AA$16</v>
      </c>
      <c r="AB2222" s="179" t="str">
        <f t="shared" si="4371"/>
        <v>AB$16</v>
      </c>
      <c r="AC2222" s="179" t="str">
        <f t="shared" si="4371"/>
        <v>AC$16</v>
      </c>
      <c r="AD2222" s="179" t="str">
        <f t="shared" si="4371"/>
        <v>AD$16</v>
      </c>
      <c r="AE2222" s="179" t="str">
        <f t="shared" si="4371"/>
        <v>AE$16</v>
      </c>
      <c r="AF2222" s="179" t="str">
        <f t="shared" si="4371"/>
        <v>AF$16</v>
      </c>
      <c r="AG2222" s="179" t="str">
        <f t="shared" si="4371"/>
        <v>AG$16</v>
      </c>
      <c r="AH2222" s="179" t="str">
        <f t="shared" si="4371"/>
        <v>AH$16</v>
      </c>
      <c r="AI2222" s="179" t="str">
        <f t="shared" si="4371"/>
        <v>AI$16</v>
      </c>
      <c r="AJ2222" s="179" t="str">
        <f t="shared" si="4371"/>
        <v>AJ$16</v>
      </c>
      <c r="AK2222" s="179" t="str">
        <f t="shared" si="4371"/>
        <v>AK$16</v>
      </c>
      <c r="AL2222" s="179" t="str">
        <f t="shared" si="4371"/>
        <v>AL$16</v>
      </c>
      <c r="AM2222" s="179" t="str">
        <f t="shared" si="4371"/>
        <v>AM$16</v>
      </c>
      <c r="AN2222" s="179" t="str">
        <f t="shared" si="4371"/>
        <v>AN$16</v>
      </c>
      <c r="AO2222" s="179" t="str">
        <f t="shared" si="4371"/>
        <v>AO$16</v>
      </c>
      <c r="AP2222" s="179" t="str">
        <f t="shared" si="4371"/>
        <v>AP$16</v>
      </c>
      <c r="AQ2222" s="179" t="str">
        <f t="shared" si="4371"/>
        <v>AQ$16</v>
      </c>
      <c r="AR2222" s="179" t="str">
        <f t="shared" si="4371"/>
        <v>AR$16</v>
      </c>
      <c r="AS2222" s="179" t="str">
        <f t="shared" si="4371"/>
        <v>AS$16</v>
      </c>
      <c r="AT2222" s="179" t="str">
        <f t="shared" si="4371"/>
        <v>AT$16</v>
      </c>
      <c r="AU2222" s="179" t="str">
        <f t="shared" si="4371"/>
        <v>AU$16</v>
      </c>
      <c r="AV2222" s="179" t="str">
        <f t="shared" si="4371"/>
        <v>AV$16</v>
      </c>
      <c r="AW2222" s="179" t="str">
        <f t="shared" si="4371"/>
        <v>AW$16</v>
      </c>
      <c r="AX2222" s="179" t="str">
        <f t="shared" si="4371"/>
        <v>AX$16</v>
      </c>
      <c r="AY2222" s="179" t="str">
        <f t="shared" ref="AY2222:CD2222" si="4372">AY2199</f>
        <v>AY$16</v>
      </c>
      <c r="AZ2222" s="179" t="str">
        <f t="shared" si="4372"/>
        <v>AZ$16</v>
      </c>
      <c r="BA2222" s="179" t="str">
        <f t="shared" si="4372"/>
        <v>BA$16</v>
      </c>
      <c r="BB2222" s="179" t="str">
        <f t="shared" si="4372"/>
        <v>BB$16</v>
      </c>
      <c r="BC2222" s="179" t="str">
        <f t="shared" si="4372"/>
        <v>BC$16</v>
      </c>
      <c r="BD2222" s="179" t="str">
        <f t="shared" si="4372"/>
        <v>BD$16</v>
      </c>
      <c r="BE2222" s="179" t="str">
        <f t="shared" si="4372"/>
        <v>BE$16</v>
      </c>
      <c r="BF2222" s="179" t="str">
        <f t="shared" si="4372"/>
        <v>BF$16</v>
      </c>
      <c r="BG2222" s="179" t="str">
        <f t="shared" si="4372"/>
        <v>BG$16</v>
      </c>
      <c r="BH2222" s="179" t="str">
        <f t="shared" si="4372"/>
        <v>BH$16</v>
      </c>
      <c r="BI2222" s="179" t="str">
        <f t="shared" si="4372"/>
        <v>BI$16</v>
      </c>
      <c r="BJ2222" s="179" t="str">
        <f t="shared" si="4372"/>
        <v>BJ$16</v>
      </c>
      <c r="BK2222" s="179" t="str">
        <f t="shared" si="4372"/>
        <v>BK$16</v>
      </c>
      <c r="BL2222" s="179" t="str">
        <f t="shared" si="4372"/>
        <v>BL$16</v>
      </c>
      <c r="BM2222" s="179" t="str">
        <f t="shared" si="4372"/>
        <v>BM$16</v>
      </c>
      <c r="BN2222" s="179" t="str">
        <f t="shared" si="4372"/>
        <v>BN$16</v>
      </c>
      <c r="BO2222" s="179" t="str">
        <f t="shared" si="4372"/>
        <v>BO$16</v>
      </c>
      <c r="BP2222" s="179" t="str">
        <f t="shared" si="4372"/>
        <v>BP$16</v>
      </c>
      <c r="BQ2222" s="179" t="str">
        <f t="shared" si="4372"/>
        <v>BQ$16</v>
      </c>
      <c r="BR2222" s="179" t="str">
        <f t="shared" si="4372"/>
        <v>BR$16</v>
      </c>
      <c r="BS2222" s="179" t="str">
        <f t="shared" si="4372"/>
        <v>BS$16</v>
      </c>
      <c r="BT2222" s="179" t="str">
        <f t="shared" si="4372"/>
        <v>BT$16</v>
      </c>
      <c r="BU2222" s="179" t="str">
        <f t="shared" si="4372"/>
        <v>BU$16</v>
      </c>
      <c r="BV2222" s="179" t="str">
        <f t="shared" si="4372"/>
        <v>BV$16</v>
      </c>
      <c r="BW2222" s="179" t="str">
        <f t="shared" si="4372"/>
        <v>BW$16</v>
      </c>
      <c r="BX2222" s="179" t="str">
        <f t="shared" si="4372"/>
        <v>BX$16</v>
      </c>
      <c r="BY2222" s="179" t="str">
        <f t="shared" si="4372"/>
        <v>BY$16</v>
      </c>
      <c r="BZ2222" s="179" t="str">
        <f t="shared" si="4372"/>
        <v>BZ$16</v>
      </c>
      <c r="CA2222" s="179" t="str">
        <f t="shared" si="4372"/>
        <v>CA$16</v>
      </c>
      <c r="CB2222" s="179" t="str">
        <f t="shared" si="4372"/>
        <v>CB$16</v>
      </c>
      <c r="CC2222" s="179" t="str">
        <f t="shared" si="4372"/>
        <v>CC$16</v>
      </c>
      <c r="CD2222" s="179" t="str">
        <f t="shared" si="4372"/>
        <v>CD$16</v>
      </c>
      <c r="CE2222" s="179" t="str">
        <f t="shared" ref="CE2222:CL2222" si="4373">CE2199</f>
        <v>CE$16</v>
      </c>
      <c r="CF2222" s="179" t="str">
        <f t="shared" si="4373"/>
        <v>CF$16</v>
      </c>
      <c r="CG2222" s="179" t="str">
        <f t="shared" si="4373"/>
        <v>CG$16</v>
      </c>
      <c r="CH2222" s="179" t="str">
        <f t="shared" si="4373"/>
        <v>CH$16</v>
      </c>
      <c r="CI2222" s="179" t="str">
        <f t="shared" si="4373"/>
        <v>CI$16</v>
      </c>
      <c r="CJ2222" s="179" t="str">
        <f t="shared" si="4373"/>
        <v>CJ$16</v>
      </c>
      <c r="CK2222" s="179" t="str">
        <f t="shared" si="4373"/>
        <v>CK$16</v>
      </c>
      <c r="CL2222" s="179" t="str">
        <f t="shared" si="4373"/>
        <v>CL$16</v>
      </c>
      <c r="CO2222" s="179" t="str">
        <f t="shared" ref="CO2222:DL2222" si="4374">CO2199</f>
        <v>CO$16</v>
      </c>
      <c r="CP2222" s="179" t="str">
        <f t="shared" si="4374"/>
        <v>CP$16</v>
      </c>
      <c r="CQ2222" s="179" t="str">
        <f t="shared" si="4374"/>
        <v>CQ$16</v>
      </c>
      <c r="CR2222" s="179" t="str">
        <f t="shared" si="4374"/>
        <v>CR$16</v>
      </c>
      <c r="CS2222" s="179" t="str">
        <f t="shared" si="4374"/>
        <v>CS$16</v>
      </c>
      <c r="CT2222" s="179" t="str">
        <f t="shared" si="4374"/>
        <v>CT$16</v>
      </c>
      <c r="CU2222" s="179" t="str">
        <f t="shared" si="4374"/>
        <v>CU$16</v>
      </c>
      <c r="CV2222" s="179" t="str">
        <f t="shared" si="4374"/>
        <v>CV$16</v>
      </c>
      <c r="CW2222" s="179" t="str">
        <f t="shared" si="4374"/>
        <v>CW$16</v>
      </c>
      <c r="CX2222" s="179" t="str">
        <f t="shared" si="4374"/>
        <v>CX$16</v>
      </c>
      <c r="CY2222" s="179" t="str">
        <f t="shared" si="4374"/>
        <v>CY$16</v>
      </c>
      <c r="CZ2222" s="179" t="str">
        <f t="shared" si="4374"/>
        <v>CZ$16</v>
      </c>
      <c r="DA2222" s="179" t="str">
        <f t="shared" si="4374"/>
        <v>DA$16</v>
      </c>
      <c r="DB2222" s="179" t="str">
        <f t="shared" si="4374"/>
        <v>DB$16</v>
      </c>
      <c r="DC2222" s="179" t="str">
        <f t="shared" si="4374"/>
        <v>DC$16</v>
      </c>
      <c r="DD2222" s="179" t="str">
        <f t="shared" si="4374"/>
        <v>DD$16</v>
      </c>
      <c r="DE2222" s="179" t="str">
        <f t="shared" si="4374"/>
        <v>DE$16</v>
      </c>
      <c r="DF2222" s="179" t="str">
        <f t="shared" si="4374"/>
        <v>DF$16</v>
      </c>
      <c r="DG2222" s="179" t="str">
        <f t="shared" si="4374"/>
        <v>DG$16</v>
      </c>
      <c r="DH2222" s="179" t="str">
        <f t="shared" si="4374"/>
        <v>DH$16</v>
      </c>
      <c r="DI2222" s="179" t="str">
        <f t="shared" si="4374"/>
        <v>DI$16</v>
      </c>
      <c r="DJ2222" s="179" t="str">
        <f t="shared" si="4374"/>
        <v>DJ$16</v>
      </c>
      <c r="DK2222" s="179" t="str">
        <f t="shared" si="4374"/>
        <v>DK$16</v>
      </c>
      <c r="DL2222" s="179" t="str">
        <f t="shared" si="4374"/>
        <v>DL$16</v>
      </c>
    </row>
    <row r="2223" spans="1:116" x14ac:dyDescent="0.4">
      <c r="B2223" t="s">
        <v>332</v>
      </c>
      <c r="D2223" t="s">
        <v>427</v>
      </c>
      <c r="E2223" s="8" t="str">
        <f t="shared" si="4351"/>
        <v>2223 DTERMY-F</v>
      </c>
      <c r="G2223" s="136" t="str">
        <f>G2200</f>
        <v>Primary volume driver</v>
      </c>
      <c r="H2223" s="12"/>
      <c r="I2223" s="60"/>
      <c r="J2223" s="60"/>
      <c r="K2223" s="15"/>
      <c r="L2223" s="15"/>
      <c r="M2223" s="15"/>
      <c r="N2223" s="15"/>
      <c r="O2223" s="15"/>
      <c r="P2223" s="15"/>
      <c r="R2223" s="15"/>
      <c r="S2223" s="179" t="str">
        <f t="shared" ref="S2223:AX2223" si="4375">S2200</f>
        <v>S$17</v>
      </c>
      <c r="T2223" s="179" t="str">
        <f t="shared" si="4375"/>
        <v>T$17</v>
      </c>
      <c r="U2223" s="179" t="str">
        <f t="shared" si="4375"/>
        <v>U$17</v>
      </c>
      <c r="V2223" s="179" t="str">
        <f t="shared" si="4375"/>
        <v>V$17</v>
      </c>
      <c r="W2223" s="179" t="str">
        <f t="shared" si="4375"/>
        <v>W$17</v>
      </c>
      <c r="X2223" s="179" t="str">
        <f t="shared" si="4375"/>
        <v>X$17</v>
      </c>
      <c r="Y2223" s="179" t="str">
        <f t="shared" si="4375"/>
        <v>Y$17</v>
      </c>
      <c r="Z2223" s="179" t="str">
        <f t="shared" si="4375"/>
        <v>Z$17</v>
      </c>
      <c r="AA2223" s="179" t="str">
        <f t="shared" si="4375"/>
        <v>AA$17</v>
      </c>
      <c r="AB2223" s="179" t="str">
        <f t="shared" si="4375"/>
        <v>AB$17</v>
      </c>
      <c r="AC2223" s="179" t="str">
        <f t="shared" si="4375"/>
        <v>AC$17</v>
      </c>
      <c r="AD2223" s="179" t="str">
        <f t="shared" si="4375"/>
        <v>AD$17</v>
      </c>
      <c r="AE2223" s="179" t="str">
        <f t="shared" si="4375"/>
        <v>AE$17</v>
      </c>
      <c r="AF2223" s="179" t="str">
        <f t="shared" si="4375"/>
        <v>AF$17</v>
      </c>
      <c r="AG2223" s="179" t="str">
        <f t="shared" si="4375"/>
        <v>AG$17</v>
      </c>
      <c r="AH2223" s="179" t="str">
        <f t="shared" si="4375"/>
        <v>AH$17</v>
      </c>
      <c r="AI2223" s="179" t="str">
        <f t="shared" si="4375"/>
        <v>AI$17</v>
      </c>
      <c r="AJ2223" s="179" t="str">
        <f t="shared" si="4375"/>
        <v>AJ$17</v>
      </c>
      <c r="AK2223" s="179" t="str">
        <f t="shared" si="4375"/>
        <v>AK$17</v>
      </c>
      <c r="AL2223" s="179" t="str">
        <f t="shared" si="4375"/>
        <v>AL$17</v>
      </c>
      <c r="AM2223" s="179" t="str">
        <f t="shared" si="4375"/>
        <v>AM$17</v>
      </c>
      <c r="AN2223" s="179" t="str">
        <f t="shared" si="4375"/>
        <v>AN$17</v>
      </c>
      <c r="AO2223" s="179" t="str">
        <f t="shared" si="4375"/>
        <v>AO$17</v>
      </c>
      <c r="AP2223" s="179" t="str">
        <f t="shared" si="4375"/>
        <v>AP$17</v>
      </c>
      <c r="AQ2223" s="179" t="str">
        <f t="shared" si="4375"/>
        <v>AQ$17</v>
      </c>
      <c r="AR2223" s="179" t="str">
        <f t="shared" si="4375"/>
        <v>AR$17</v>
      </c>
      <c r="AS2223" s="179" t="str">
        <f t="shared" si="4375"/>
        <v>AS$17</v>
      </c>
      <c r="AT2223" s="179" t="str">
        <f t="shared" si="4375"/>
        <v>AT$17</v>
      </c>
      <c r="AU2223" s="179" t="str">
        <f t="shared" si="4375"/>
        <v>AU$17</v>
      </c>
      <c r="AV2223" s="179" t="str">
        <f t="shared" si="4375"/>
        <v>AV$17</v>
      </c>
      <c r="AW2223" s="179" t="str">
        <f t="shared" si="4375"/>
        <v>AW$17</v>
      </c>
      <c r="AX2223" s="179" t="str">
        <f t="shared" si="4375"/>
        <v>AX$17</v>
      </c>
      <c r="AY2223" s="179" t="str">
        <f t="shared" ref="AY2223:CD2223" si="4376">AY2200</f>
        <v>AY$17</v>
      </c>
      <c r="AZ2223" s="179" t="str">
        <f t="shared" si="4376"/>
        <v>AZ$17</v>
      </c>
      <c r="BA2223" s="179" t="str">
        <f t="shared" si="4376"/>
        <v>BA$17</v>
      </c>
      <c r="BB2223" s="179" t="str">
        <f t="shared" si="4376"/>
        <v>BB$17</v>
      </c>
      <c r="BC2223" s="179" t="str">
        <f t="shared" si="4376"/>
        <v>BC$17</v>
      </c>
      <c r="BD2223" s="179" t="str">
        <f t="shared" si="4376"/>
        <v>BD$17</v>
      </c>
      <c r="BE2223" s="179" t="str">
        <f t="shared" si="4376"/>
        <v>BE$17</v>
      </c>
      <c r="BF2223" s="179" t="str">
        <f t="shared" si="4376"/>
        <v>BF$17</v>
      </c>
      <c r="BG2223" s="179" t="str">
        <f t="shared" si="4376"/>
        <v>BG$17</v>
      </c>
      <c r="BH2223" s="179" t="str">
        <f t="shared" si="4376"/>
        <v>BH$17</v>
      </c>
      <c r="BI2223" s="179" t="str">
        <f t="shared" si="4376"/>
        <v>BI$17</v>
      </c>
      <c r="BJ2223" s="179" t="str">
        <f t="shared" si="4376"/>
        <v>BJ$17</v>
      </c>
      <c r="BK2223" s="179" t="str">
        <f t="shared" si="4376"/>
        <v>BK$17</v>
      </c>
      <c r="BL2223" s="179" t="str">
        <f t="shared" si="4376"/>
        <v>BL$17</v>
      </c>
      <c r="BM2223" s="179" t="str">
        <f t="shared" si="4376"/>
        <v>BM$17</v>
      </c>
      <c r="BN2223" s="179" t="str">
        <f t="shared" si="4376"/>
        <v>BN$17</v>
      </c>
      <c r="BO2223" s="179" t="str">
        <f t="shared" si="4376"/>
        <v>BO$17</v>
      </c>
      <c r="BP2223" s="179" t="str">
        <f t="shared" si="4376"/>
        <v>BP$17</v>
      </c>
      <c r="BQ2223" s="179" t="str">
        <f t="shared" si="4376"/>
        <v>BQ$17</v>
      </c>
      <c r="BR2223" s="179" t="str">
        <f t="shared" si="4376"/>
        <v>BR$17</v>
      </c>
      <c r="BS2223" s="179" t="str">
        <f t="shared" si="4376"/>
        <v>BS$17</v>
      </c>
      <c r="BT2223" s="179" t="str">
        <f t="shared" si="4376"/>
        <v>BT$17</v>
      </c>
      <c r="BU2223" s="179" t="str">
        <f t="shared" si="4376"/>
        <v>BU$17</v>
      </c>
      <c r="BV2223" s="179" t="str">
        <f t="shared" si="4376"/>
        <v>BV$17</v>
      </c>
      <c r="BW2223" s="179" t="str">
        <f t="shared" si="4376"/>
        <v>BW$17</v>
      </c>
      <c r="BX2223" s="179" t="str">
        <f t="shared" si="4376"/>
        <v>BX$17</v>
      </c>
      <c r="BY2223" s="179" t="str">
        <f t="shared" si="4376"/>
        <v>BY$17</v>
      </c>
      <c r="BZ2223" s="179" t="str">
        <f t="shared" si="4376"/>
        <v>BZ$17</v>
      </c>
      <c r="CA2223" s="179" t="str">
        <f t="shared" si="4376"/>
        <v>CA$17</v>
      </c>
      <c r="CB2223" s="179" t="str">
        <f t="shared" si="4376"/>
        <v>CB$17</v>
      </c>
      <c r="CC2223" s="179" t="str">
        <f t="shared" si="4376"/>
        <v>CC$17</v>
      </c>
      <c r="CD2223" s="179" t="str">
        <f t="shared" si="4376"/>
        <v>CD$17</v>
      </c>
      <c r="CE2223" s="179" t="str">
        <f t="shared" ref="CE2223:CL2223" si="4377">CE2200</f>
        <v>CE$17</v>
      </c>
      <c r="CF2223" s="179" t="str">
        <f t="shared" si="4377"/>
        <v>CF$17</v>
      </c>
      <c r="CG2223" s="179" t="str">
        <f t="shared" si="4377"/>
        <v>CG$17</v>
      </c>
      <c r="CH2223" s="179" t="str">
        <f t="shared" si="4377"/>
        <v>CH$17</v>
      </c>
      <c r="CI2223" s="179" t="str">
        <f t="shared" si="4377"/>
        <v>CI$17</v>
      </c>
      <c r="CJ2223" s="179" t="str">
        <f t="shared" si="4377"/>
        <v>CJ$17</v>
      </c>
      <c r="CK2223" s="179" t="str">
        <f t="shared" si="4377"/>
        <v>CK$17</v>
      </c>
      <c r="CL2223" s="179" t="str">
        <f t="shared" si="4377"/>
        <v>CL$17</v>
      </c>
      <c r="CN2223" s="60"/>
      <c r="CO2223" s="179" t="str">
        <f t="shared" ref="CO2223:DL2223" si="4378">CO2200</f>
        <v>CO$17</v>
      </c>
      <c r="CP2223" s="179" t="str">
        <f t="shared" si="4378"/>
        <v>CP$17</v>
      </c>
      <c r="CQ2223" s="179" t="str">
        <f t="shared" si="4378"/>
        <v>CQ$17</v>
      </c>
      <c r="CR2223" s="179" t="str">
        <f t="shared" si="4378"/>
        <v>CR$17</v>
      </c>
      <c r="CS2223" s="179" t="str">
        <f t="shared" si="4378"/>
        <v>CS$17</v>
      </c>
      <c r="CT2223" s="179" t="str">
        <f t="shared" si="4378"/>
        <v>CT$17</v>
      </c>
      <c r="CU2223" s="179" t="str">
        <f t="shared" si="4378"/>
        <v>CU$17</v>
      </c>
      <c r="CV2223" s="179" t="str">
        <f t="shared" si="4378"/>
        <v>CV$17</v>
      </c>
      <c r="CW2223" s="179" t="str">
        <f t="shared" si="4378"/>
        <v>CW$17</v>
      </c>
      <c r="CX2223" s="179" t="str">
        <f t="shared" si="4378"/>
        <v>CX$17</v>
      </c>
      <c r="CY2223" s="179" t="str">
        <f t="shared" si="4378"/>
        <v>CY$17</v>
      </c>
      <c r="CZ2223" s="179" t="str">
        <f t="shared" si="4378"/>
        <v>CZ$17</v>
      </c>
      <c r="DA2223" s="179" t="str">
        <f t="shared" si="4378"/>
        <v>DA$17</v>
      </c>
      <c r="DB2223" s="179" t="str">
        <f t="shared" si="4378"/>
        <v>DB$17</v>
      </c>
      <c r="DC2223" s="179" t="str">
        <f t="shared" si="4378"/>
        <v>DC$17</v>
      </c>
      <c r="DD2223" s="179" t="str">
        <f t="shared" si="4378"/>
        <v>DD$17</v>
      </c>
      <c r="DE2223" s="179" t="str">
        <f t="shared" si="4378"/>
        <v>DE$17</v>
      </c>
      <c r="DF2223" s="179" t="str">
        <f t="shared" si="4378"/>
        <v>DF$17</v>
      </c>
      <c r="DG2223" s="179" t="str">
        <f t="shared" si="4378"/>
        <v>DG$17</v>
      </c>
      <c r="DH2223" s="179" t="str">
        <f t="shared" si="4378"/>
        <v>DH$17</v>
      </c>
      <c r="DI2223" s="179" t="str">
        <f t="shared" si="4378"/>
        <v>DI$17</v>
      </c>
      <c r="DJ2223" s="179" t="str">
        <f t="shared" si="4378"/>
        <v>DJ$17</v>
      </c>
      <c r="DK2223" s="179" t="str">
        <f t="shared" si="4378"/>
        <v>DK$17</v>
      </c>
      <c r="DL2223" s="179" t="str">
        <f t="shared" si="4378"/>
        <v>DL$17</v>
      </c>
    </row>
    <row r="2224" spans="1:116" x14ac:dyDescent="0.4">
      <c r="B2224" t="s">
        <v>332</v>
      </c>
      <c r="D2224" t="s">
        <v>427</v>
      </c>
      <c r="E2224" s="8" t="str">
        <f t="shared" si="4351"/>
        <v>2224 DTERMY-F</v>
      </c>
      <c r="G2224" s="191" t="str">
        <f>G2205</f>
        <v>Rolling fixed term debt - multiple borrowings w/ annual control:</v>
      </c>
      <c r="H2224" s="12"/>
      <c r="I2224" s="60"/>
      <c r="J2224" s="60"/>
      <c r="K2224" s="15"/>
      <c r="L2224" s="15"/>
      <c r="M2224" s="15"/>
      <c r="N2224" s="15"/>
      <c r="O2224" s="15"/>
      <c r="P2224" s="15"/>
      <c r="R2224" s="15"/>
      <c r="S2224" s="179">
        <f t="shared" ref="S2224:AX2224" si="4379">S2201</f>
        <v>0</v>
      </c>
      <c r="T2224" s="179">
        <f t="shared" si="4379"/>
        <v>0</v>
      </c>
      <c r="U2224" s="179">
        <f t="shared" si="4379"/>
        <v>0</v>
      </c>
      <c r="V2224" s="179">
        <f t="shared" si="4379"/>
        <v>0</v>
      </c>
      <c r="W2224" s="179">
        <f t="shared" si="4379"/>
        <v>0</v>
      </c>
      <c r="X2224" s="179">
        <f t="shared" si="4379"/>
        <v>0</v>
      </c>
      <c r="Y2224" s="179">
        <f t="shared" si="4379"/>
        <v>0</v>
      </c>
      <c r="Z2224" s="179">
        <f t="shared" si="4379"/>
        <v>0</v>
      </c>
      <c r="AA2224" s="179">
        <f t="shared" si="4379"/>
        <v>0</v>
      </c>
      <c r="AB2224" s="179">
        <f t="shared" si="4379"/>
        <v>0</v>
      </c>
      <c r="AC2224" s="179">
        <f t="shared" si="4379"/>
        <v>0</v>
      </c>
      <c r="AD2224" s="179">
        <f t="shared" si="4379"/>
        <v>0</v>
      </c>
      <c r="AE2224" s="179">
        <f t="shared" si="4379"/>
        <v>0</v>
      </c>
      <c r="AF2224" s="179">
        <f t="shared" si="4379"/>
        <v>0</v>
      </c>
      <c r="AG2224" s="179">
        <f t="shared" si="4379"/>
        <v>0</v>
      </c>
      <c r="AH2224" s="179">
        <f t="shared" si="4379"/>
        <v>0</v>
      </c>
      <c r="AI2224" s="179">
        <f t="shared" si="4379"/>
        <v>0</v>
      </c>
      <c r="AJ2224" s="179">
        <f t="shared" si="4379"/>
        <v>0</v>
      </c>
      <c r="AK2224" s="179">
        <f t="shared" si="4379"/>
        <v>0</v>
      </c>
      <c r="AL2224" s="179">
        <f t="shared" si="4379"/>
        <v>0</v>
      </c>
      <c r="AM2224" s="179">
        <f t="shared" si="4379"/>
        <v>0</v>
      </c>
      <c r="AN2224" s="179">
        <f t="shared" si="4379"/>
        <v>0</v>
      </c>
      <c r="AO2224" s="179">
        <f t="shared" si="4379"/>
        <v>0</v>
      </c>
      <c r="AP2224" s="179">
        <f t="shared" si="4379"/>
        <v>0</v>
      </c>
      <c r="AQ2224" s="179">
        <f t="shared" si="4379"/>
        <v>0</v>
      </c>
      <c r="AR2224" s="179">
        <f t="shared" si="4379"/>
        <v>0</v>
      </c>
      <c r="AS2224" s="179">
        <f t="shared" si="4379"/>
        <v>0</v>
      </c>
      <c r="AT2224" s="179">
        <f t="shared" si="4379"/>
        <v>0</v>
      </c>
      <c r="AU2224" s="179">
        <f t="shared" si="4379"/>
        <v>0</v>
      </c>
      <c r="AV2224" s="179">
        <f t="shared" si="4379"/>
        <v>0</v>
      </c>
      <c r="AW2224" s="179">
        <f t="shared" si="4379"/>
        <v>0</v>
      </c>
      <c r="AX2224" s="179">
        <f t="shared" si="4379"/>
        <v>0</v>
      </c>
      <c r="AY2224" s="179">
        <f t="shared" ref="AY2224:CD2224" si="4380">AY2201</f>
        <v>0</v>
      </c>
      <c r="AZ2224" s="179">
        <f t="shared" si="4380"/>
        <v>0</v>
      </c>
      <c r="BA2224" s="179">
        <f t="shared" si="4380"/>
        <v>0</v>
      </c>
      <c r="BB2224" s="179">
        <f t="shared" si="4380"/>
        <v>0</v>
      </c>
      <c r="BC2224" s="179">
        <f t="shared" si="4380"/>
        <v>0</v>
      </c>
      <c r="BD2224" s="179">
        <f t="shared" si="4380"/>
        <v>0</v>
      </c>
      <c r="BE2224" s="179">
        <f t="shared" si="4380"/>
        <v>0</v>
      </c>
      <c r="BF2224" s="179">
        <f t="shared" si="4380"/>
        <v>0</v>
      </c>
      <c r="BG2224" s="179">
        <f t="shared" si="4380"/>
        <v>0</v>
      </c>
      <c r="BH2224" s="179">
        <f t="shared" si="4380"/>
        <v>0</v>
      </c>
      <c r="BI2224" s="179">
        <f t="shared" si="4380"/>
        <v>0</v>
      </c>
      <c r="BJ2224" s="179">
        <f t="shared" si="4380"/>
        <v>0</v>
      </c>
      <c r="BK2224" s="179">
        <f t="shared" si="4380"/>
        <v>0</v>
      </c>
      <c r="BL2224" s="179">
        <f t="shared" si="4380"/>
        <v>0</v>
      </c>
      <c r="BM2224" s="179">
        <f t="shared" si="4380"/>
        <v>0</v>
      </c>
      <c r="BN2224" s="179">
        <f t="shared" si="4380"/>
        <v>0</v>
      </c>
      <c r="BO2224" s="179">
        <f t="shared" si="4380"/>
        <v>0</v>
      </c>
      <c r="BP2224" s="179">
        <f t="shared" si="4380"/>
        <v>0</v>
      </c>
      <c r="BQ2224" s="179">
        <f t="shared" si="4380"/>
        <v>0</v>
      </c>
      <c r="BR2224" s="179">
        <f t="shared" si="4380"/>
        <v>0</v>
      </c>
      <c r="BS2224" s="179">
        <f t="shared" si="4380"/>
        <v>0</v>
      </c>
      <c r="BT2224" s="179">
        <f t="shared" si="4380"/>
        <v>0</v>
      </c>
      <c r="BU2224" s="179">
        <f t="shared" si="4380"/>
        <v>0</v>
      </c>
      <c r="BV2224" s="179">
        <f t="shared" si="4380"/>
        <v>0</v>
      </c>
      <c r="BW2224" s="179">
        <f t="shared" si="4380"/>
        <v>0</v>
      </c>
      <c r="BX2224" s="179">
        <f t="shared" si="4380"/>
        <v>0</v>
      </c>
      <c r="BY2224" s="179">
        <f t="shared" si="4380"/>
        <v>0</v>
      </c>
      <c r="BZ2224" s="179">
        <f t="shared" si="4380"/>
        <v>0</v>
      </c>
      <c r="CA2224" s="179">
        <f t="shared" si="4380"/>
        <v>0</v>
      </c>
      <c r="CB2224" s="179">
        <f t="shared" si="4380"/>
        <v>0</v>
      </c>
      <c r="CC2224" s="179">
        <f t="shared" si="4380"/>
        <v>0</v>
      </c>
      <c r="CD2224" s="179">
        <f t="shared" si="4380"/>
        <v>0</v>
      </c>
      <c r="CE2224" s="179">
        <f t="shared" ref="CE2224:CL2224" si="4381">CE2201</f>
        <v>0</v>
      </c>
      <c r="CF2224" s="179">
        <f t="shared" si="4381"/>
        <v>0</v>
      </c>
      <c r="CG2224" s="179">
        <f t="shared" si="4381"/>
        <v>0</v>
      </c>
      <c r="CH2224" s="179">
        <f t="shared" si="4381"/>
        <v>0</v>
      </c>
      <c r="CI2224" s="179">
        <f t="shared" si="4381"/>
        <v>0</v>
      </c>
      <c r="CJ2224" s="179">
        <f t="shared" si="4381"/>
        <v>0</v>
      </c>
      <c r="CK2224" s="179">
        <f t="shared" si="4381"/>
        <v>0</v>
      </c>
      <c r="CL2224" s="179">
        <f t="shared" si="4381"/>
        <v>0</v>
      </c>
      <c r="CN2224" s="60"/>
      <c r="CO2224" s="179">
        <f t="shared" ref="CO2224:DL2224" si="4382">CO2201</f>
        <v>0</v>
      </c>
      <c r="CP2224" s="179">
        <f t="shared" si="4382"/>
        <v>0</v>
      </c>
      <c r="CQ2224" s="179">
        <f t="shared" si="4382"/>
        <v>0</v>
      </c>
      <c r="CR2224" s="179">
        <f t="shared" si="4382"/>
        <v>0</v>
      </c>
      <c r="CS2224" s="179">
        <f t="shared" si="4382"/>
        <v>0</v>
      </c>
      <c r="CT2224" s="179">
        <f t="shared" si="4382"/>
        <v>0</v>
      </c>
      <c r="CU2224" s="179">
        <f t="shared" si="4382"/>
        <v>0</v>
      </c>
      <c r="CV2224" s="179">
        <f t="shared" si="4382"/>
        <v>0</v>
      </c>
      <c r="CW2224" s="179">
        <f t="shared" si="4382"/>
        <v>0</v>
      </c>
      <c r="CX2224" s="179">
        <f t="shared" si="4382"/>
        <v>0</v>
      </c>
      <c r="CY2224" s="179">
        <f t="shared" si="4382"/>
        <v>0</v>
      </c>
      <c r="CZ2224" s="179">
        <f t="shared" si="4382"/>
        <v>0</v>
      </c>
      <c r="DA2224" s="179">
        <f t="shared" si="4382"/>
        <v>0</v>
      </c>
      <c r="DB2224" s="179">
        <f t="shared" si="4382"/>
        <v>0</v>
      </c>
      <c r="DC2224" s="179">
        <f t="shared" si="4382"/>
        <v>0</v>
      </c>
      <c r="DD2224" s="179">
        <f t="shared" si="4382"/>
        <v>0</v>
      </c>
      <c r="DE2224" s="179">
        <f t="shared" si="4382"/>
        <v>0</v>
      </c>
      <c r="DF2224" s="179">
        <f t="shared" si="4382"/>
        <v>0</v>
      </c>
      <c r="DG2224" s="179">
        <f t="shared" si="4382"/>
        <v>0</v>
      </c>
      <c r="DH2224" s="179">
        <f t="shared" si="4382"/>
        <v>0</v>
      </c>
      <c r="DI2224" s="179">
        <f t="shared" si="4382"/>
        <v>0</v>
      </c>
      <c r="DJ2224" s="179">
        <f t="shared" si="4382"/>
        <v>0</v>
      </c>
      <c r="DK2224" s="179">
        <f t="shared" si="4382"/>
        <v>0</v>
      </c>
      <c r="DL2224" s="179">
        <f t="shared" si="4382"/>
        <v>0</v>
      </c>
    </row>
    <row r="2225" spans="1:116" x14ac:dyDescent="0.4">
      <c r="B2225" t="s">
        <v>332</v>
      </c>
      <c r="D2225" t="s">
        <v>427</v>
      </c>
      <c r="E2225" s="8" t="str">
        <f t="shared" si="4351"/>
        <v>2225 DTERMY-F</v>
      </c>
      <c r="G2225" s="241" t="str">
        <f>IFERROR(SUBSTITUTE(TRIM(MID(G2205, SEARCH("-", G2205) + 1, LEN(G2205))),":",""),"no unit")</f>
        <v>multiple borrowings w/ annual control</v>
      </c>
      <c r="H2225" s="12"/>
      <c r="I2225" s="60"/>
      <c r="J2225" s="60"/>
      <c r="K2225" s="15"/>
      <c r="L2225" s="15"/>
      <c r="M2225" s="15"/>
      <c r="N2225" s="15"/>
      <c r="O2225" s="15"/>
      <c r="P2225" s="15"/>
      <c r="R2225" s="15"/>
      <c r="S2225" s="179"/>
      <c r="T2225" s="179"/>
      <c r="U2225" s="179"/>
      <c r="V2225" s="179"/>
      <c r="W2225" s="179"/>
      <c r="X2225" s="179"/>
      <c r="Y2225" s="179"/>
      <c r="Z2225" s="179"/>
      <c r="AA2225" s="179"/>
      <c r="AB2225" s="179"/>
      <c r="AC2225" s="179"/>
      <c r="AD2225" s="179"/>
      <c r="AE2225" s="179"/>
      <c r="AF2225" s="179"/>
      <c r="AG2225" s="179"/>
      <c r="AH2225" s="179"/>
      <c r="AI2225" s="179"/>
      <c r="AJ2225" s="179"/>
      <c r="AK2225" s="179"/>
      <c r="AL2225" s="179"/>
      <c r="AM2225" s="179"/>
      <c r="AN2225" s="179"/>
      <c r="AO2225" s="179"/>
      <c r="AP2225" s="179"/>
      <c r="AQ2225" s="179"/>
      <c r="AR2225" s="179"/>
      <c r="AS2225" s="179"/>
      <c r="AT2225" s="179"/>
      <c r="AU2225" s="179"/>
      <c r="AV2225" s="179"/>
      <c r="AW2225" s="179"/>
      <c r="AX2225" s="179"/>
      <c r="AY2225" s="179"/>
      <c r="AZ2225" s="179"/>
      <c r="BA2225" s="179"/>
      <c r="BB2225" s="179"/>
      <c r="BC2225" s="179"/>
      <c r="BD2225" s="179"/>
      <c r="BE2225" s="179"/>
      <c r="BF2225" s="179"/>
      <c r="BG2225" s="179"/>
      <c r="BH2225" s="179"/>
      <c r="BI2225" s="179"/>
      <c r="BJ2225" s="179"/>
      <c r="BK2225" s="179"/>
      <c r="BL2225" s="179"/>
      <c r="BM2225" s="179"/>
      <c r="BN2225" s="179"/>
      <c r="BO2225" s="179"/>
      <c r="BP2225" s="179"/>
      <c r="BQ2225" s="179"/>
      <c r="BR2225" s="179"/>
      <c r="BS2225" s="179"/>
      <c r="BT2225" s="179"/>
      <c r="BU2225" s="179"/>
      <c r="BV2225" s="179"/>
      <c r="BW2225" s="179"/>
      <c r="BX2225" s="179"/>
      <c r="BY2225" s="179"/>
      <c r="BZ2225" s="179"/>
      <c r="CA2225" s="179"/>
      <c r="CB2225" s="179"/>
      <c r="CC2225" s="179"/>
      <c r="CD2225" s="179"/>
      <c r="CE2225" s="179"/>
      <c r="CF2225" s="179"/>
      <c r="CG2225" s="179"/>
      <c r="CH2225" s="179"/>
      <c r="CI2225" s="179"/>
      <c r="CJ2225" s="179"/>
      <c r="CK2225" s="179"/>
      <c r="CL2225" s="179"/>
      <c r="CN2225" s="60"/>
      <c r="CO2225" s="179"/>
      <c r="CP2225" s="179"/>
      <c r="CQ2225" s="179"/>
      <c r="CR2225" s="179"/>
      <c r="CS2225" s="179"/>
      <c r="CT2225" s="179"/>
      <c r="CU2225" s="179"/>
      <c r="CV2225" s="179"/>
      <c r="CW2225" s="179"/>
      <c r="CX2225" s="179"/>
      <c r="CY2225" s="179"/>
      <c r="CZ2225" s="179"/>
      <c r="DA2225" s="179"/>
      <c r="DB2225" s="179"/>
      <c r="DC2225" s="179"/>
      <c r="DD2225" s="179"/>
      <c r="DE2225" s="179"/>
      <c r="DF2225" s="179"/>
      <c r="DG2225" s="179"/>
      <c r="DH2225" s="179"/>
      <c r="DI2225" s="179"/>
      <c r="DJ2225" s="179"/>
      <c r="DK2225" s="179"/>
      <c r="DL2225" s="179"/>
    </row>
    <row r="2226" spans="1:116" x14ac:dyDescent="0.4">
      <c r="A2226" s="3"/>
      <c r="B2226" t="s">
        <v>332</v>
      </c>
      <c r="D2226" t="s">
        <v>427</v>
      </c>
      <c r="E2226" s="8" t="str">
        <f t="shared" si="4351"/>
        <v>2226 DTERMY-F</v>
      </c>
      <c r="G2226" s="191" t="str">
        <f>G2203</f>
        <v>Secondary revenue driver</v>
      </c>
      <c r="H2226" s="90"/>
      <c r="I2226" s="213"/>
      <c r="J2226" s="213"/>
      <c r="K2226" s="214"/>
      <c r="L2226" s="214"/>
      <c r="M2226" s="214"/>
      <c r="N2226" s="214"/>
      <c r="O2226" s="214"/>
      <c r="P2226" s="214"/>
      <c r="R2226" s="214"/>
      <c r="S2226" s="4" t="str">
        <f t="shared" ref="S2226:AX2226" si="4383">ADDRESS(ROW(S2216),COLUMN(S2216),2)</f>
        <v>S$2216</v>
      </c>
      <c r="T2226" s="4" t="str">
        <f t="shared" si="4383"/>
        <v>T$2216</v>
      </c>
      <c r="U2226" s="4" t="str">
        <f t="shared" si="4383"/>
        <v>U$2216</v>
      </c>
      <c r="V2226" s="4" t="str">
        <f t="shared" si="4383"/>
        <v>V$2216</v>
      </c>
      <c r="W2226" s="4" t="str">
        <f t="shared" si="4383"/>
        <v>W$2216</v>
      </c>
      <c r="X2226" s="4" t="str">
        <f t="shared" si="4383"/>
        <v>X$2216</v>
      </c>
      <c r="Y2226" s="4" t="str">
        <f t="shared" si="4383"/>
        <v>Y$2216</v>
      </c>
      <c r="Z2226" s="4" t="str">
        <f t="shared" si="4383"/>
        <v>Z$2216</v>
      </c>
      <c r="AA2226" s="4" t="str">
        <f t="shared" si="4383"/>
        <v>AA$2216</v>
      </c>
      <c r="AB2226" s="4" t="str">
        <f t="shared" si="4383"/>
        <v>AB$2216</v>
      </c>
      <c r="AC2226" s="4" t="str">
        <f t="shared" si="4383"/>
        <v>AC$2216</v>
      </c>
      <c r="AD2226" s="4" t="str">
        <f t="shared" si="4383"/>
        <v>AD$2216</v>
      </c>
      <c r="AE2226" s="4" t="str">
        <f t="shared" si="4383"/>
        <v>AE$2216</v>
      </c>
      <c r="AF2226" s="4" t="str">
        <f t="shared" si="4383"/>
        <v>AF$2216</v>
      </c>
      <c r="AG2226" s="4" t="str">
        <f t="shared" si="4383"/>
        <v>AG$2216</v>
      </c>
      <c r="AH2226" s="4" t="str">
        <f t="shared" si="4383"/>
        <v>AH$2216</v>
      </c>
      <c r="AI2226" s="4" t="str">
        <f t="shared" si="4383"/>
        <v>AI$2216</v>
      </c>
      <c r="AJ2226" s="4" t="str">
        <f t="shared" si="4383"/>
        <v>AJ$2216</v>
      </c>
      <c r="AK2226" s="4" t="str">
        <f t="shared" si="4383"/>
        <v>AK$2216</v>
      </c>
      <c r="AL2226" s="4" t="str">
        <f t="shared" si="4383"/>
        <v>AL$2216</v>
      </c>
      <c r="AM2226" s="4" t="str">
        <f t="shared" si="4383"/>
        <v>AM$2216</v>
      </c>
      <c r="AN2226" s="4" t="str">
        <f t="shared" si="4383"/>
        <v>AN$2216</v>
      </c>
      <c r="AO2226" s="4" t="str">
        <f t="shared" si="4383"/>
        <v>AO$2216</v>
      </c>
      <c r="AP2226" s="4" t="str">
        <f t="shared" si="4383"/>
        <v>AP$2216</v>
      </c>
      <c r="AQ2226" s="4" t="str">
        <f t="shared" si="4383"/>
        <v>AQ$2216</v>
      </c>
      <c r="AR2226" s="4" t="str">
        <f t="shared" si="4383"/>
        <v>AR$2216</v>
      </c>
      <c r="AS2226" s="4" t="str">
        <f t="shared" si="4383"/>
        <v>AS$2216</v>
      </c>
      <c r="AT2226" s="4" t="str">
        <f t="shared" si="4383"/>
        <v>AT$2216</v>
      </c>
      <c r="AU2226" s="4" t="str">
        <f t="shared" si="4383"/>
        <v>AU$2216</v>
      </c>
      <c r="AV2226" s="4" t="str">
        <f t="shared" si="4383"/>
        <v>AV$2216</v>
      </c>
      <c r="AW2226" s="4" t="str">
        <f t="shared" si="4383"/>
        <v>AW$2216</v>
      </c>
      <c r="AX2226" s="4" t="str">
        <f t="shared" si="4383"/>
        <v>AX$2216</v>
      </c>
      <c r="AY2226" s="4" t="str">
        <f t="shared" ref="AY2226:CD2226" si="4384">ADDRESS(ROW(AY2216),COLUMN(AY2216),2)</f>
        <v>AY$2216</v>
      </c>
      <c r="AZ2226" s="4" t="str">
        <f t="shared" si="4384"/>
        <v>AZ$2216</v>
      </c>
      <c r="BA2226" s="4" t="str">
        <f t="shared" si="4384"/>
        <v>BA$2216</v>
      </c>
      <c r="BB2226" s="4" t="str">
        <f t="shared" si="4384"/>
        <v>BB$2216</v>
      </c>
      <c r="BC2226" s="4" t="str">
        <f t="shared" si="4384"/>
        <v>BC$2216</v>
      </c>
      <c r="BD2226" s="4" t="str">
        <f t="shared" si="4384"/>
        <v>BD$2216</v>
      </c>
      <c r="BE2226" s="4" t="str">
        <f t="shared" si="4384"/>
        <v>BE$2216</v>
      </c>
      <c r="BF2226" s="4" t="str">
        <f t="shared" si="4384"/>
        <v>BF$2216</v>
      </c>
      <c r="BG2226" s="4" t="str">
        <f t="shared" si="4384"/>
        <v>BG$2216</v>
      </c>
      <c r="BH2226" s="4" t="str">
        <f t="shared" si="4384"/>
        <v>BH$2216</v>
      </c>
      <c r="BI2226" s="4" t="str">
        <f t="shared" si="4384"/>
        <v>BI$2216</v>
      </c>
      <c r="BJ2226" s="4" t="str">
        <f t="shared" si="4384"/>
        <v>BJ$2216</v>
      </c>
      <c r="BK2226" s="4" t="str">
        <f t="shared" si="4384"/>
        <v>BK$2216</v>
      </c>
      <c r="BL2226" s="4" t="str">
        <f t="shared" si="4384"/>
        <v>BL$2216</v>
      </c>
      <c r="BM2226" s="4" t="str">
        <f t="shared" si="4384"/>
        <v>BM$2216</v>
      </c>
      <c r="BN2226" s="4" t="str">
        <f t="shared" si="4384"/>
        <v>BN$2216</v>
      </c>
      <c r="BO2226" s="4" t="str">
        <f t="shared" si="4384"/>
        <v>BO$2216</v>
      </c>
      <c r="BP2226" s="4" t="str">
        <f t="shared" si="4384"/>
        <v>BP$2216</v>
      </c>
      <c r="BQ2226" s="4" t="str">
        <f t="shared" si="4384"/>
        <v>BQ$2216</v>
      </c>
      <c r="BR2226" s="4" t="str">
        <f t="shared" si="4384"/>
        <v>BR$2216</v>
      </c>
      <c r="BS2226" s="4" t="str">
        <f t="shared" si="4384"/>
        <v>BS$2216</v>
      </c>
      <c r="BT2226" s="4" t="str">
        <f t="shared" si="4384"/>
        <v>BT$2216</v>
      </c>
      <c r="BU2226" s="4" t="str">
        <f t="shared" si="4384"/>
        <v>BU$2216</v>
      </c>
      <c r="BV2226" s="4" t="str">
        <f t="shared" si="4384"/>
        <v>BV$2216</v>
      </c>
      <c r="BW2226" s="4" t="str">
        <f t="shared" si="4384"/>
        <v>BW$2216</v>
      </c>
      <c r="BX2226" s="4" t="str">
        <f t="shared" si="4384"/>
        <v>BX$2216</v>
      </c>
      <c r="BY2226" s="4" t="str">
        <f t="shared" si="4384"/>
        <v>BY$2216</v>
      </c>
      <c r="BZ2226" s="4" t="str">
        <f t="shared" si="4384"/>
        <v>BZ$2216</v>
      </c>
      <c r="CA2226" s="4" t="str">
        <f t="shared" si="4384"/>
        <v>CA$2216</v>
      </c>
      <c r="CB2226" s="4" t="str">
        <f t="shared" si="4384"/>
        <v>CB$2216</v>
      </c>
      <c r="CC2226" s="4" t="str">
        <f t="shared" si="4384"/>
        <v>CC$2216</v>
      </c>
      <c r="CD2226" s="4" t="str">
        <f t="shared" si="4384"/>
        <v>CD$2216</v>
      </c>
      <c r="CE2226" s="4" t="str">
        <f t="shared" ref="CE2226:CL2226" si="4385">ADDRESS(ROW(CE2216),COLUMN(CE2216),2)</f>
        <v>CE$2216</v>
      </c>
      <c r="CF2226" s="4" t="str">
        <f t="shared" si="4385"/>
        <v>CF$2216</v>
      </c>
      <c r="CG2226" s="4" t="str">
        <f t="shared" si="4385"/>
        <v>CG$2216</v>
      </c>
      <c r="CH2226" s="4" t="str">
        <f t="shared" si="4385"/>
        <v>CH$2216</v>
      </c>
      <c r="CI2226" s="4" t="str">
        <f t="shared" si="4385"/>
        <v>CI$2216</v>
      </c>
      <c r="CJ2226" s="4" t="str">
        <f t="shared" si="4385"/>
        <v>CJ$2216</v>
      </c>
      <c r="CK2226" s="4" t="str">
        <f t="shared" si="4385"/>
        <v>CK$2216</v>
      </c>
      <c r="CL2226" s="4" t="str">
        <f t="shared" si="4385"/>
        <v>CL$2216</v>
      </c>
      <c r="CN2226" s="213"/>
      <c r="CO2226" s="4" t="str">
        <f t="shared" ref="CO2226:DL2226" si="4386">ADDRESS(ROW(CO2216),COLUMN(CO2216),2)</f>
        <v>CO$2216</v>
      </c>
      <c r="CP2226" s="4" t="str">
        <f t="shared" si="4386"/>
        <v>CP$2216</v>
      </c>
      <c r="CQ2226" s="4" t="str">
        <f t="shared" si="4386"/>
        <v>CQ$2216</v>
      </c>
      <c r="CR2226" s="4" t="str">
        <f t="shared" si="4386"/>
        <v>CR$2216</v>
      </c>
      <c r="CS2226" s="4" t="str">
        <f t="shared" si="4386"/>
        <v>CS$2216</v>
      </c>
      <c r="CT2226" s="4" t="str">
        <f t="shared" si="4386"/>
        <v>CT$2216</v>
      </c>
      <c r="CU2226" s="4" t="str">
        <f t="shared" si="4386"/>
        <v>CU$2216</v>
      </c>
      <c r="CV2226" s="4" t="str">
        <f t="shared" si="4386"/>
        <v>CV$2216</v>
      </c>
      <c r="CW2226" s="4" t="str">
        <f t="shared" si="4386"/>
        <v>CW$2216</v>
      </c>
      <c r="CX2226" s="4" t="str">
        <f t="shared" si="4386"/>
        <v>CX$2216</v>
      </c>
      <c r="CY2226" s="4" t="str">
        <f t="shared" si="4386"/>
        <v>CY$2216</v>
      </c>
      <c r="CZ2226" s="4" t="str">
        <f t="shared" si="4386"/>
        <v>CZ$2216</v>
      </c>
      <c r="DA2226" s="4" t="str">
        <f t="shared" si="4386"/>
        <v>DA$2216</v>
      </c>
      <c r="DB2226" s="4" t="str">
        <f t="shared" si="4386"/>
        <v>DB$2216</v>
      </c>
      <c r="DC2226" s="4" t="str">
        <f t="shared" si="4386"/>
        <v>DC$2216</v>
      </c>
      <c r="DD2226" s="4" t="str">
        <f t="shared" si="4386"/>
        <v>DD$2216</v>
      </c>
      <c r="DE2226" s="4" t="str">
        <f t="shared" si="4386"/>
        <v>DE$2216</v>
      </c>
      <c r="DF2226" s="4" t="str">
        <f t="shared" si="4386"/>
        <v>DF$2216</v>
      </c>
      <c r="DG2226" s="4" t="str">
        <f t="shared" si="4386"/>
        <v>DG$2216</v>
      </c>
      <c r="DH2226" s="4" t="str">
        <f t="shared" si="4386"/>
        <v>DH$2216</v>
      </c>
      <c r="DI2226" s="4" t="str">
        <f t="shared" si="4386"/>
        <v>DI$2216</v>
      </c>
      <c r="DJ2226" s="4" t="str">
        <f t="shared" si="4386"/>
        <v>DJ$2216</v>
      </c>
      <c r="DK2226" s="4" t="str">
        <f t="shared" si="4386"/>
        <v>DK$2216</v>
      </c>
      <c r="DL2226" s="4" t="str">
        <f t="shared" si="4386"/>
        <v>DL$2216</v>
      </c>
    </row>
    <row r="2227" spans="1:116" x14ac:dyDescent="0.4">
      <c r="B2227" t="s">
        <v>332</v>
      </c>
      <c r="D2227" t="s">
        <v>427</v>
      </c>
      <c r="E2227" s="8" t="str">
        <f t="shared" si="4351"/>
        <v>2227 DTERMY-F</v>
      </c>
      <c r="G2227" s="136" t="str">
        <f>G2204</f>
        <v>Secondary volume driver</v>
      </c>
      <c r="H2227" s="12"/>
      <c r="I2227" s="60"/>
      <c r="J2227" s="60"/>
      <c r="K2227" s="15"/>
      <c r="L2227" s="15"/>
      <c r="M2227" s="15"/>
      <c r="N2227" s="15"/>
      <c r="O2227" s="15"/>
      <c r="P2227" s="15"/>
      <c r="R2227" s="15"/>
      <c r="S2227" s="179" t="str">
        <f t="shared" ref="S2227:AX2227" si="4387">S2204</f>
        <v>S$19</v>
      </c>
      <c r="T2227" s="179" t="str">
        <f t="shared" si="4387"/>
        <v>T$19</v>
      </c>
      <c r="U2227" s="179" t="str">
        <f t="shared" si="4387"/>
        <v>U$19</v>
      </c>
      <c r="V2227" s="179" t="str">
        <f t="shared" si="4387"/>
        <v>V$19</v>
      </c>
      <c r="W2227" s="179" t="str">
        <f t="shared" si="4387"/>
        <v>W$19</v>
      </c>
      <c r="X2227" s="179" t="str">
        <f t="shared" si="4387"/>
        <v>X$19</v>
      </c>
      <c r="Y2227" s="179" t="str">
        <f t="shared" si="4387"/>
        <v>Y$19</v>
      </c>
      <c r="Z2227" s="179" t="str">
        <f t="shared" si="4387"/>
        <v>Z$19</v>
      </c>
      <c r="AA2227" s="179" t="str">
        <f t="shared" si="4387"/>
        <v>AA$19</v>
      </c>
      <c r="AB2227" s="179" t="str">
        <f t="shared" si="4387"/>
        <v>AB$19</v>
      </c>
      <c r="AC2227" s="179" t="str">
        <f t="shared" si="4387"/>
        <v>AC$19</v>
      </c>
      <c r="AD2227" s="179" t="str">
        <f t="shared" si="4387"/>
        <v>AD$19</v>
      </c>
      <c r="AE2227" s="179" t="str">
        <f t="shared" si="4387"/>
        <v>AE$19</v>
      </c>
      <c r="AF2227" s="179" t="str">
        <f t="shared" si="4387"/>
        <v>AF$19</v>
      </c>
      <c r="AG2227" s="179" t="str">
        <f t="shared" si="4387"/>
        <v>AG$19</v>
      </c>
      <c r="AH2227" s="179" t="str">
        <f t="shared" si="4387"/>
        <v>AH$19</v>
      </c>
      <c r="AI2227" s="179" t="str">
        <f t="shared" si="4387"/>
        <v>AI$19</v>
      </c>
      <c r="AJ2227" s="179" t="str">
        <f t="shared" si="4387"/>
        <v>AJ$19</v>
      </c>
      <c r="AK2227" s="179" t="str">
        <f t="shared" si="4387"/>
        <v>AK$19</v>
      </c>
      <c r="AL2227" s="179" t="str">
        <f t="shared" si="4387"/>
        <v>AL$19</v>
      </c>
      <c r="AM2227" s="179" t="str">
        <f t="shared" si="4387"/>
        <v>AM$19</v>
      </c>
      <c r="AN2227" s="179" t="str">
        <f t="shared" si="4387"/>
        <v>AN$19</v>
      </c>
      <c r="AO2227" s="179" t="str">
        <f t="shared" si="4387"/>
        <v>AO$19</v>
      </c>
      <c r="AP2227" s="179" t="str">
        <f t="shared" si="4387"/>
        <v>AP$19</v>
      </c>
      <c r="AQ2227" s="179" t="str">
        <f t="shared" si="4387"/>
        <v>AQ$19</v>
      </c>
      <c r="AR2227" s="179" t="str">
        <f t="shared" si="4387"/>
        <v>AR$19</v>
      </c>
      <c r="AS2227" s="179" t="str">
        <f t="shared" si="4387"/>
        <v>AS$19</v>
      </c>
      <c r="AT2227" s="179" t="str">
        <f t="shared" si="4387"/>
        <v>AT$19</v>
      </c>
      <c r="AU2227" s="179" t="str">
        <f t="shared" si="4387"/>
        <v>AU$19</v>
      </c>
      <c r="AV2227" s="179" t="str">
        <f t="shared" si="4387"/>
        <v>AV$19</v>
      </c>
      <c r="AW2227" s="179" t="str">
        <f t="shared" si="4387"/>
        <v>AW$19</v>
      </c>
      <c r="AX2227" s="179" t="str">
        <f t="shared" si="4387"/>
        <v>AX$19</v>
      </c>
      <c r="AY2227" s="179" t="str">
        <f t="shared" ref="AY2227:CD2227" si="4388">AY2204</f>
        <v>AY$19</v>
      </c>
      <c r="AZ2227" s="179" t="str">
        <f t="shared" si="4388"/>
        <v>AZ$19</v>
      </c>
      <c r="BA2227" s="179" t="str">
        <f t="shared" si="4388"/>
        <v>BA$19</v>
      </c>
      <c r="BB2227" s="179" t="str">
        <f t="shared" si="4388"/>
        <v>BB$19</v>
      </c>
      <c r="BC2227" s="179" t="str">
        <f t="shared" si="4388"/>
        <v>BC$19</v>
      </c>
      <c r="BD2227" s="179" t="str">
        <f t="shared" si="4388"/>
        <v>BD$19</v>
      </c>
      <c r="BE2227" s="179" t="str">
        <f t="shared" si="4388"/>
        <v>BE$19</v>
      </c>
      <c r="BF2227" s="179" t="str">
        <f t="shared" si="4388"/>
        <v>BF$19</v>
      </c>
      <c r="BG2227" s="179" t="str">
        <f t="shared" si="4388"/>
        <v>BG$19</v>
      </c>
      <c r="BH2227" s="179" t="str">
        <f t="shared" si="4388"/>
        <v>BH$19</v>
      </c>
      <c r="BI2227" s="179" t="str">
        <f t="shared" si="4388"/>
        <v>BI$19</v>
      </c>
      <c r="BJ2227" s="179" t="str">
        <f t="shared" si="4388"/>
        <v>BJ$19</v>
      </c>
      <c r="BK2227" s="179" t="str">
        <f t="shared" si="4388"/>
        <v>BK$19</v>
      </c>
      <c r="BL2227" s="179" t="str">
        <f t="shared" si="4388"/>
        <v>BL$19</v>
      </c>
      <c r="BM2227" s="179" t="str">
        <f t="shared" si="4388"/>
        <v>BM$19</v>
      </c>
      <c r="BN2227" s="179" t="str">
        <f t="shared" si="4388"/>
        <v>BN$19</v>
      </c>
      <c r="BO2227" s="179" t="str">
        <f t="shared" si="4388"/>
        <v>BO$19</v>
      </c>
      <c r="BP2227" s="179" t="str">
        <f t="shared" si="4388"/>
        <v>BP$19</v>
      </c>
      <c r="BQ2227" s="179" t="str">
        <f t="shared" si="4388"/>
        <v>BQ$19</v>
      </c>
      <c r="BR2227" s="179" t="str">
        <f t="shared" si="4388"/>
        <v>BR$19</v>
      </c>
      <c r="BS2227" s="179" t="str">
        <f t="shared" si="4388"/>
        <v>BS$19</v>
      </c>
      <c r="BT2227" s="179" t="str">
        <f t="shared" si="4388"/>
        <v>BT$19</v>
      </c>
      <c r="BU2227" s="179" t="str">
        <f t="shared" si="4388"/>
        <v>BU$19</v>
      </c>
      <c r="BV2227" s="179" t="str">
        <f t="shared" si="4388"/>
        <v>BV$19</v>
      </c>
      <c r="BW2227" s="179" t="str">
        <f t="shared" si="4388"/>
        <v>BW$19</v>
      </c>
      <c r="BX2227" s="179" t="str">
        <f t="shared" si="4388"/>
        <v>BX$19</v>
      </c>
      <c r="BY2227" s="179" t="str">
        <f t="shared" si="4388"/>
        <v>BY$19</v>
      </c>
      <c r="BZ2227" s="179" t="str">
        <f t="shared" si="4388"/>
        <v>BZ$19</v>
      </c>
      <c r="CA2227" s="179" t="str">
        <f t="shared" si="4388"/>
        <v>CA$19</v>
      </c>
      <c r="CB2227" s="179" t="str">
        <f t="shared" si="4388"/>
        <v>CB$19</v>
      </c>
      <c r="CC2227" s="179" t="str">
        <f t="shared" si="4388"/>
        <v>CC$19</v>
      </c>
      <c r="CD2227" s="179" t="str">
        <f t="shared" si="4388"/>
        <v>CD$19</v>
      </c>
      <c r="CE2227" s="179" t="str">
        <f t="shared" ref="CE2227:CL2227" si="4389">CE2204</f>
        <v>CE$19</v>
      </c>
      <c r="CF2227" s="179" t="str">
        <f t="shared" si="4389"/>
        <v>CF$19</v>
      </c>
      <c r="CG2227" s="179" t="str">
        <f t="shared" si="4389"/>
        <v>CG$19</v>
      </c>
      <c r="CH2227" s="179" t="str">
        <f t="shared" si="4389"/>
        <v>CH$19</v>
      </c>
      <c r="CI2227" s="179" t="str">
        <f t="shared" si="4389"/>
        <v>CI$19</v>
      </c>
      <c r="CJ2227" s="179" t="str">
        <f t="shared" si="4389"/>
        <v>CJ$19</v>
      </c>
      <c r="CK2227" s="179" t="str">
        <f t="shared" si="4389"/>
        <v>CK$19</v>
      </c>
      <c r="CL2227" s="179" t="str">
        <f t="shared" si="4389"/>
        <v>CL$19</v>
      </c>
      <c r="CN2227" s="60"/>
      <c r="CO2227" s="179" t="str">
        <f t="shared" ref="CO2227:DL2227" si="4390">CO2204</f>
        <v>CO$19</v>
      </c>
      <c r="CP2227" s="179" t="str">
        <f t="shared" si="4390"/>
        <v>CP$19</v>
      </c>
      <c r="CQ2227" s="179" t="str">
        <f t="shared" si="4390"/>
        <v>CQ$19</v>
      </c>
      <c r="CR2227" s="179" t="str">
        <f t="shared" si="4390"/>
        <v>CR$19</v>
      </c>
      <c r="CS2227" s="179" t="str">
        <f t="shared" si="4390"/>
        <v>CS$19</v>
      </c>
      <c r="CT2227" s="179" t="str">
        <f t="shared" si="4390"/>
        <v>CT$19</v>
      </c>
      <c r="CU2227" s="179" t="str">
        <f t="shared" si="4390"/>
        <v>CU$19</v>
      </c>
      <c r="CV2227" s="179" t="str">
        <f t="shared" si="4390"/>
        <v>CV$19</v>
      </c>
      <c r="CW2227" s="179" t="str">
        <f t="shared" si="4390"/>
        <v>CW$19</v>
      </c>
      <c r="CX2227" s="179" t="str">
        <f t="shared" si="4390"/>
        <v>CX$19</v>
      </c>
      <c r="CY2227" s="179" t="str">
        <f t="shared" si="4390"/>
        <v>CY$19</v>
      </c>
      <c r="CZ2227" s="179" t="str">
        <f t="shared" si="4390"/>
        <v>CZ$19</v>
      </c>
      <c r="DA2227" s="179" t="str">
        <f t="shared" si="4390"/>
        <v>DA$19</v>
      </c>
      <c r="DB2227" s="179" t="str">
        <f t="shared" si="4390"/>
        <v>DB$19</v>
      </c>
      <c r="DC2227" s="179" t="str">
        <f t="shared" si="4390"/>
        <v>DC$19</v>
      </c>
      <c r="DD2227" s="179" t="str">
        <f t="shared" si="4390"/>
        <v>DD$19</v>
      </c>
      <c r="DE2227" s="179" t="str">
        <f t="shared" si="4390"/>
        <v>DE$19</v>
      </c>
      <c r="DF2227" s="179" t="str">
        <f t="shared" si="4390"/>
        <v>DF$19</v>
      </c>
      <c r="DG2227" s="179" t="str">
        <f t="shared" si="4390"/>
        <v>DG$19</v>
      </c>
      <c r="DH2227" s="179" t="str">
        <f t="shared" si="4390"/>
        <v>DH$19</v>
      </c>
      <c r="DI2227" s="179" t="str">
        <f t="shared" si="4390"/>
        <v>DI$19</v>
      </c>
      <c r="DJ2227" s="179" t="str">
        <f t="shared" si="4390"/>
        <v>DJ$19</v>
      </c>
      <c r="DK2227" s="179" t="str">
        <f t="shared" si="4390"/>
        <v>DK$19</v>
      </c>
      <c r="DL2227" s="179" t="str">
        <f t="shared" si="4390"/>
        <v>DL$19</v>
      </c>
    </row>
    <row r="2228" spans="1:116" x14ac:dyDescent="0.4">
      <c r="E2228" s="8"/>
      <c r="G2228" s="136"/>
      <c r="H2228" s="12"/>
      <c r="I2228" s="60"/>
      <c r="J2228" s="60"/>
      <c r="K2228" s="15"/>
      <c r="L2228" s="15"/>
      <c r="M2228" s="15"/>
      <c r="N2228" s="15"/>
      <c r="O2228" s="15"/>
      <c r="P2228" s="15"/>
      <c r="R2228" s="15"/>
      <c r="S2228" s="179"/>
      <c r="T2228" s="179"/>
      <c r="U2228" s="179"/>
      <c r="V2228" s="179"/>
      <c r="W2228" s="179"/>
      <c r="X2228" s="179"/>
      <c r="Y2228" s="179"/>
      <c r="Z2228" s="179"/>
      <c r="AA2228" s="179"/>
      <c r="AB2228" s="179"/>
      <c r="AC2228" s="179"/>
      <c r="AD2228" s="179"/>
      <c r="AE2228" s="179"/>
      <c r="AF2228" s="179"/>
      <c r="AG2228" s="179"/>
      <c r="AH2228" s="179"/>
      <c r="AI2228" s="179"/>
      <c r="AJ2228" s="179"/>
      <c r="AK2228" s="179"/>
      <c r="AL2228" s="179"/>
      <c r="AM2228" s="179"/>
      <c r="AN2228" s="179"/>
      <c r="AO2228" s="179"/>
      <c r="AP2228" s="179"/>
      <c r="AQ2228" s="179"/>
      <c r="AR2228" s="179"/>
      <c r="AS2228" s="179"/>
      <c r="AT2228" s="179"/>
      <c r="AU2228" s="179"/>
      <c r="AV2228" s="179"/>
      <c r="AW2228" s="179"/>
      <c r="AX2228" s="179"/>
      <c r="AY2228" s="179"/>
      <c r="AZ2228" s="179"/>
      <c r="BA2228" s="179"/>
      <c r="BB2228" s="179"/>
      <c r="BC2228" s="179"/>
      <c r="BD2228" s="179"/>
      <c r="BE2228" s="179"/>
      <c r="BF2228" s="179"/>
      <c r="BG2228" s="179"/>
      <c r="BH2228" s="179"/>
      <c r="BI2228" s="179"/>
      <c r="BJ2228" s="179"/>
      <c r="BK2228" s="179"/>
      <c r="BL2228" s="179"/>
      <c r="BM2228" s="179"/>
      <c r="BN2228" s="179"/>
      <c r="BO2228" s="179"/>
      <c r="BP2228" s="179"/>
      <c r="BQ2228" s="179"/>
      <c r="BR2228" s="179"/>
      <c r="BS2228" s="179"/>
      <c r="BT2228" s="179"/>
      <c r="BU2228" s="179"/>
      <c r="BV2228" s="179"/>
      <c r="BW2228" s="179"/>
      <c r="BX2228" s="179"/>
      <c r="BY2228" s="179"/>
      <c r="BZ2228" s="179"/>
      <c r="CA2228" s="179"/>
      <c r="CB2228" s="179"/>
      <c r="CC2228" s="179"/>
      <c r="CD2228" s="179"/>
      <c r="CE2228" s="179"/>
      <c r="CF2228" s="179"/>
      <c r="CG2228" s="179"/>
      <c r="CH2228" s="179"/>
      <c r="CI2228" s="179"/>
      <c r="CJ2228" s="179"/>
      <c r="CK2228" s="179"/>
      <c r="CL2228" s="179"/>
      <c r="CN2228" s="60"/>
      <c r="CO2228" s="179"/>
      <c r="CP2228" s="179"/>
      <c r="CQ2228" s="179"/>
      <c r="CR2228" s="179"/>
      <c r="CS2228" s="179"/>
      <c r="CT2228" s="179"/>
      <c r="CU2228" s="179"/>
      <c r="CV2228" s="179"/>
      <c r="CW2228" s="179"/>
      <c r="CX2228" s="179"/>
      <c r="CY2228" s="179"/>
      <c r="CZ2228" s="179"/>
      <c r="DA2228" s="179"/>
      <c r="DB2228" s="179"/>
      <c r="DC2228" s="179"/>
      <c r="DD2228" s="179"/>
      <c r="DE2228" s="179"/>
      <c r="DF2228" s="179"/>
      <c r="DG2228" s="179"/>
      <c r="DH2228" s="179"/>
      <c r="DI2228" s="179"/>
      <c r="DJ2228" s="179"/>
      <c r="DK2228" s="179"/>
      <c r="DL2228" s="179"/>
    </row>
    <row r="2229" spans="1:116" x14ac:dyDescent="0.4">
      <c r="A2229" s="174"/>
      <c r="E2229" s="8"/>
      <c r="G2229" s="175" t="s">
        <v>490</v>
      </c>
      <c r="H2229" s="174"/>
      <c r="I2229" s="176"/>
      <c r="J2229" s="176"/>
      <c r="K2229" s="197"/>
      <c r="L2229" s="197"/>
      <c r="M2229" s="197"/>
      <c r="N2229" s="197"/>
      <c r="O2229" s="197"/>
      <c r="P2229" s="197"/>
      <c r="R2229" s="198"/>
      <c r="S2229" s="174"/>
      <c r="T2229" s="174"/>
      <c r="U2229" s="174"/>
      <c r="V2229" s="174"/>
      <c r="W2229" s="174"/>
      <c r="X2229" s="174"/>
      <c r="Y2229" s="174"/>
      <c r="Z2229" s="174"/>
      <c r="AA2229" s="174"/>
      <c r="AB2229" s="174"/>
      <c r="AC2229" s="174"/>
      <c r="AD2229" s="174"/>
      <c r="AE2229" s="174"/>
      <c r="AF2229" s="174"/>
      <c r="AG2229" s="174"/>
      <c r="AH2229" s="174"/>
      <c r="AI2229" s="174"/>
      <c r="AJ2229" s="174"/>
      <c r="AK2229" s="174"/>
      <c r="AL2229" s="174"/>
      <c r="AM2229" s="174"/>
      <c r="AN2229" s="174"/>
      <c r="AO2229" s="174"/>
      <c r="AP2229" s="174"/>
      <c r="AQ2229" s="174"/>
      <c r="AR2229" s="174"/>
      <c r="AS2229" s="174"/>
      <c r="AT2229" s="174"/>
      <c r="AU2229" s="174"/>
      <c r="AV2229" s="174"/>
      <c r="AW2229" s="174"/>
      <c r="AX2229" s="174"/>
      <c r="AY2229" s="174"/>
      <c r="AZ2229" s="174"/>
      <c r="BA2229" s="174"/>
      <c r="BB2229" s="174"/>
      <c r="BC2229" s="174"/>
      <c r="BD2229" s="174"/>
      <c r="BE2229" s="174"/>
      <c r="BF2229" s="174"/>
      <c r="BG2229" s="174"/>
      <c r="BH2229" s="174"/>
      <c r="BI2229" s="174"/>
      <c r="BJ2229" s="174"/>
      <c r="BK2229" s="174"/>
      <c r="BL2229" s="174"/>
      <c r="BM2229" s="174"/>
      <c r="BN2229" s="174"/>
      <c r="BO2229" s="174"/>
      <c r="BP2229" s="174"/>
      <c r="BQ2229" s="174"/>
      <c r="BR2229" s="174"/>
      <c r="BS2229" s="174"/>
      <c r="BT2229" s="174"/>
      <c r="BU2229" s="174"/>
      <c r="BV2229" s="174"/>
      <c r="BW2229" s="174"/>
      <c r="BX2229" s="174"/>
      <c r="BY2229" s="174"/>
      <c r="BZ2229" s="174"/>
      <c r="CA2229" s="174"/>
      <c r="CB2229" s="174"/>
      <c r="CC2229" s="174"/>
      <c r="CD2229" s="174"/>
      <c r="CE2229" s="174"/>
      <c r="CF2229" s="174"/>
      <c r="CG2229" s="174"/>
      <c r="CH2229" s="174"/>
      <c r="CI2229" s="174"/>
      <c r="CJ2229" s="174"/>
      <c r="CK2229" s="174"/>
      <c r="CL2229" s="174"/>
      <c r="CN2229" s="176"/>
      <c r="CO2229" s="174"/>
      <c r="CP2229" s="174"/>
      <c r="CQ2229" s="174"/>
      <c r="CR2229" s="174"/>
      <c r="CS2229" s="174"/>
      <c r="CT2229" s="174"/>
      <c r="CU2229" s="174"/>
      <c r="CV2229" s="174"/>
      <c r="CW2229" s="174"/>
      <c r="CX2229" s="174"/>
      <c r="CY2229" s="174"/>
      <c r="CZ2229" s="174"/>
      <c r="DA2229" s="174"/>
      <c r="DB2229" s="174"/>
      <c r="DC2229" s="174"/>
      <c r="DD2229" s="174"/>
      <c r="DE2229" s="174"/>
      <c r="DF2229" s="174"/>
      <c r="DG2229" s="174"/>
      <c r="DH2229" s="174"/>
      <c r="DI2229" s="174"/>
      <c r="DJ2229" s="174"/>
      <c r="DK2229" s="174"/>
      <c r="DL2229" s="174"/>
    </row>
    <row r="2230" spans="1:116" x14ac:dyDescent="0.4">
      <c r="A2230" s="174"/>
      <c r="E2230" s="8"/>
      <c r="G2230" s="175" t="s">
        <v>492</v>
      </c>
      <c r="H2230" s="174"/>
      <c r="I2230" s="176"/>
      <c r="J2230" s="176"/>
      <c r="K2230" s="197"/>
      <c r="L2230" s="197"/>
      <c r="M2230" s="197"/>
      <c r="N2230" s="197"/>
      <c r="O2230" s="197"/>
      <c r="P2230" s="197"/>
      <c r="R2230" s="198"/>
      <c r="S2230" s="174"/>
      <c r="T2230" s="174"/>
      <c r="U2230" s="174"/>
      <c r="V2230" s="174"/>
      <c r="W2230" s="174"/>
      <c r="X2230" s="174"/>
      <c r="Y2230" s="174"/>
      <c r="Z2230" s="174"/>
      <c r="AA2230" s="174"/>
      <c r="AB2230" s="174"/>
      <c r="AC2230" s="174"/>
      <c r="AD2230" s="174"/>
      <c r="AE2230" s="174"/>
      <c r="AF2230" s="174"/>
      <c r="AG2230" s="174"/>
      <c r="AH2230" s="174"/>
      <c r="AI2230" s="174"/>
      <c r="AJ2230" s="174"/>
      <c r="AK2230" s="174"/>
      <c r="AL2230" s="174"/>
      <c r="AM2230" s="174"/>
      <c r="AN2230" s="174"/>
      <c r="AO2230" s="174"/>
      <c r="AP2230" s="174"/>
      <c r="AQ2230" s="174"/>
      <c r="AR2230" s="174"/>
      <c r="AS2230" s="174"/>
      <c r="AT2230" s="174"/>
      <c r="AU2230" s="174"/>
      <c r="AV2230" s="174"/>
      <c r="AW2230" s="174"/>
      <c r="AX2230" s="174"/>
      <c r="AY2230" s="174"/>
      <c r="AZ2230" s="174"/>
      <c r="BA2230" s="174"/>
      <c r="BB2230" s="174"/>
      <c r="BC2230" s="174"/>
      <c r="BD2230" s="174"/>
      <c r="BE2230" s="174"/>
      <c r="BF2230" s="174"/>
      <c r="BG2230" s="174"/>
      <c r="BH2230" s="174"/>
      <c r="BI2230" s="174"/>
      <c r="BJ2230" s="174"/>
      <c r="BK2230" s="174"/>
      <c r="BL2230" s="174"/>
      <c r="BM2230" s="174"/>
      <c r="BN2230" s="174"/>
      <c r="BO2230" s="174"/>
      <c r="BP2230" s="174"/>
      <c r="BQ2230" s="174"/>
      <c r="BR2230" s="174"/>
      <c r="BS2230" s="174"/>
      <c r="BT2230" s="174"/>
      <c r="BU2230" s="174"/>
      <c r="BV2230" s="174"/>
      <c r="BW2230" s="174"/>
      <c r="BX2230" s="174"/>
      <c r="BY2230" s="174"/>
      <c r="BZ2230" s="174"/>
      <c r="CA2230" s="174"/>
      <c r="CB2230" s="174"/>
      <c r="CC2230" s="174"/>
      <c r="CD2230" s="174"/>
      <c r="CE2230" s="174"/>
      <c r="CF2230" s="174"/>
      <c r="CG2230" s="174"/>
      <c r="CH2230" s="174"/>
      <c r="CI2230" s="174"/>
      <c r="CJ2230" s="174"/>
      <c r="CK2230" s="174"/>
      <c r="CL2230" s="174"/>
      <c r="CN2230" s="176"/>
      <c r="CO2230" s="174"/>
      <c r="CP2230" s="174"/>
      <c r="CQ2230" s="174"/>
      <c r="CR2230" s="174"/>
      <c r="CS2230" s="174"/>
      <c r="CT2230" s="174"/>
      <c r="CU2230" s="174"/>
      <c r="CV2230" s="174"/>
      <c r="CW2230" s="174"/>
      <c r="CX2230" s="174"/>
      <c r="CY2230" s="174"/>
      <c r="CZ2230" s="174"/>
      <c r="DA2230" s="174"/>
      <c r="DB2230" s="174"/>
      <c r="DC2230" s="174"/>
      <c r="DD2230" s="174"/>
      <c r="DE2230" s="174"/>
      <c r="DF2230" s="174"/>
      <c r="DG2230" s="174"/>
      <c r="DH2230" s="174"/>
      <c r="DI2230" s="174"/>
      <c r="DJ2230" s="174"/>
      <c r="DK2230" s="174"/>
      <c r="DL2230" s="174"/>
    </row>
    <row r="2231" spans="1:116" x14ac:dyDescent="0.4">
      <c r="A2231" s="174"/>
      <c r="E2231" s="8"/>
      <c r="G2231" s="175" t="s">
        <v>461</v>
      </c>
      <c r="H2231" s="174"/>
      <c r="I2231" s="176"/>
      <c r="J2231" s="176"/>
      <c r="K2231" s="197"/>
      <c r="L2231" s="197"/>
      <c r="M2231" s="197"/>
      <c r="N2231" s="197"/>
      <c r="O2231" s="197"/>
      <c r="P2231" s="197"/>
      <c r="R2231" s="198"/>
      <c r="S2231" s="199" t="str">
        <f t="shared" ref="S2231:AX2231" si="4391">S$20</f>
        <v>S$16</v>
      </c>
      <c r="T2231" s="199" t="str">
        <f t="shared" si="4391"/>
        <v>T$16</v>
      </c>
      <c r="U2231" s="199" t="str">
        <f t="shared" si="4391"/>
        <v>U$16</v>
      </c>
      <c r="V2231" s="199" t="str">
        <f t="shared" si="4391"/>
        <v>V$16</v>
      </c>
      <c r="W2231" s="199" t="str">
        <f t="shared" si="4391"/>
        <v>W$16</v>
      </c>
      <c r="X2231" s="199" t="str">
        <f t="shared" si="4391"/>
        <v>X$16</v>
      </c>
      <c r="Y2231" s="199" t="str">
        <f t="shared" si="4391"/>
        <v>Y$16</v>
      </c>
      <c r="Z2231" s="199" t="str">
        <f t="shared" si="4391"/>
        <v>Z$16</v>
      </c>
      <c r="AA2231" s="199" t="str">
        <f t="shared" si="4391"/>
        <v>AA$16</v>
      </c>
      <c r="AB2231" s="199" t="str">
        <f t="shared" si="4391"/>
        <v>AB$16</v>
      </c>
      <c r="AC2231" s="199" t="str">
        <f t="shared" si="4391"/>
        <v>AC$16</v>
      </c>
      <c r="AD2231" s="199" t="str">
        <f t="shared" si="4391"/>
        <v>AD$16</v>
      </c>
      <c r="AE2231" s="199" t="str">
        <f t="shared" si="4391"/>
        <v>AE$16</v>
      </c>
      <c r="AF2231" s="199" t="str">
        <f t="shared" si="4391"/>
        <v>AF$16</v>
      </c>
      <c r="AG2231" s="199" t="str">
        <f t="shared" si="4391"/>
        <v>AG$16</v>
      </c>
      <c r="AH2231" s="199" t="str">
        <f t="shared" si="4391"/>
        <v>AH$16</v>
      </c>
      <c r="AI2231" s="199" t="str">
        <f t="shared" si="4391"/>
        <v>AI$16</v>
      </c>
      <c r="AJ2231" s="199" t="str">
        <f t="shared" si="4391"/>
        <v>AJ$16</v>
      </c>
      <c r="AK2231" s="199" t="str">
        <f t="shared" si="4391"/>
        <v>AK$16</v>
      </c>
      <c r="AL2231" s="199" t="str">
        <f t="shared" si="4391"/>
        <v>AL$16</v>
      </c>
      <c r="AM2231" s="199" t="str">
        <f t="shared" si="4391"/>
        <v>AM$16</v>
      </c>
      <c r="AN2231" s="199" t="str">
        <f t="shared" si="4391"/>
        <v>AN$16</v>
      </c>
      <c r="AO2231" s="199" t="str">
        <f t="shared" si="4391"/>
        <v>AO$16</v>
      </c>
      <c r="AP2231" s="199" t="str">
        <f t="shared" si="4391"/>
        <v>AP$16</v>
      </c>
      <c r="AQ2231" s="199" t="str">
        <f t="shared" si="4391"/>
        <v>AQ$16</v>
      </c>
      <c r="AR2231" s="199" t="str">
        <f t="shared" si="4391"/>
        <v>AR$16</v>
      </c>
      <c r="AS2231" s="199" t="str">
        <f t="shared" si="4391"/>
        <v>AS$16</v>
      </c>
      <c r="AT2231" s="199" t="str">
        <f t="shared" si="4391"/>
        <v>AT$16</v>
      </c>
      <c r="AU2231" s="199" t="str">
        <f t="shared" si="4391"/>
        <v>AU$16</v>
      </c>
      <c r="AV2231" s="199" t="str">
        <f t="shared" si="4391"/>
        <v>AV$16</v>
      </c>
      <c r="AW2231" s="199" t="str">
        <f t="shared" si="4391"/>
        <v>AW$16</v>
      </c>
      <c r="AX2231" s="199" t="str">
        <f t="shared" si="4391"/>
        <v>AX$16</v>
      </c>
      <c r="AY2231" s="199" t="str">
        <f t="shared" ref="AY2231:CD2231" si="4392">AY$20</f>
        <v>AY$16</v>
      </c>
      <c r="AZ2231" s="199" t="str">
        <f t="shared" si="4392"/>
        <v>AZ$16</v>
      </c>
      <c r="BA2231" s="199" t="str">
        <f t="shared" si="4392"/>
        <v>BA$16</v>
      </c>
      <c r="BB2231" s="199" t="str">
        <f t="shared" si="4392"/>
        <v>BB$16</v>
      </c>
      <c r="BC2231" s="199" t="str">
        <f t="shared" si="4392"/>
        <v>BC$16</v>
      </c>
      <c r="BD2231" s="199" t="str">
        <f t="shared" si="4392"/>
        <v>BD$16</v>
      </c>
      <c r="BE2231" s="199" t="str">
        <f t="shared" si="4392"/>
        <v>BE$16</v>
      </c>
      <c r="BF2231" s="199" t="str">
        <f t="shared" si="4392"/>
        <v>BF$16</v>
      </c>
      <c r="BG2231" s="199" t="str">
        <f t="shared" si="4392"/>
        <v>BG$16</v>
      </c>
      <c r="BH2231" s="199" t="str">
        <f t="shared" si="4392"/>
        <v>BH$16</v>
      </c>
      <c r="BI2231" s="199" t="str">
        <f t="shared" si="4392"/>
        <v>BI$16</v>
      </c>
      <c r="BJ2231" s="199" t="str">
        <f t="shared" si="4392"/>
        <v>BJ$16</v>
      </c>
      <c r="BK2231" s="199" t="str">
        <f t="shared" si="4392"/>
        <v>BK$16</v>
      </c>
      <c r="BL2231" s="199" t="str">
        <f t="shared" si="4392"/>
        <v>BL$16</v>
      </c>
      <c r="BM2231" s="199" t="str">
        <f t="shared" si="4392"/>
        <v>BM$16</v>
      </c>
      <c r="BN2231" s="199" t="str">
        <f t="shared" si="4392"/>
        <v>BN$16</v>
      </c>
      <c r="BO2231" s="199" t="str">
        <f t="shared" si="4392"/>
        <v>BO$16</v>
      </c>
      <c r="BP2231" s="199" t="str">
        <f t="shared" si="4392"/>
        <v>BP$16</v>
      </c>
      <c r="BQ2231" s="199" t="str">
        <f t="shared" si="4392"/>
        <v>BQ$16</v>
      </c>
      <c r="BR2231" s="199" t="str">
        <f t="shared" si="4392"/>
        <v>BR$16</v>
      </c>
      <c r="BS2231" s="199" t="str">
        <f t="shared" si="4392"/>
        <v>BS$16</v>
      </c>
      <c r="BT2231" s="199" t="str">
        <f t="shared" si="4392"/>
        <v>BT$16</v>
      </c>
      <c r="BU2231" s="199" t="str">
        <f t="shared" si="4392"/>
        <v>BU$16</v>
      </c>
      <c r="BV2231" s="199" t="str">
        <f t="shared" si="4392"/>
        <v>BV$16</v>
      </c>
      <c r="BW2231" s="199" t="str">
        <f t="shared" si="4392"/>
        <v>BW$16</v>
      </c>
      <c r="BX2231" s="199" t="str">
        <f t="shared" si="4392"/>
        <v>BX$16</v>
      </c>
      <c r="BY2231" s="199" t="str">
        <f t="shared" si="4392"/>
        <v>BY$16</v>
      </c>
      <c r="BZ2231" s="199" t="str">
        <f t="shared" si="4392"/>
        <v>BZ$16</v>
      </c>
      <c r="CA2231" s="199" t="str">
        <f t="shared" si="4392"/>
        <v>CA$16</v>
      </c>
      <c r="CB2231" s="199" t="str">
        <f t="shared" si="4392"/>
        <v>CB$16</v>
      </c>
      <c r="CC2231" s="199" t="str">
        <f t="shared" si="4392"/>
        <v>CC$16</v>
      </c>
      <c r="CD2231" s="199" t="str">
        <f t="shared" si="4392"/>
        <v>CD$16</v>
      </c>
      <c r="CE2231" s="199" t="str">
        <f t="shared" ref="CE2231:CL2231" si="4393">CE$20</f>
        <v>CE$16</v>
      </c>
      <c r="CF2231" s="199" t="str">
        <f t="shared" si="4393"/>
        <v>CF$16</v>
      </c>
      <c r="CG2231" s="199" t="str">
        <f t="shared" si="4393"/>
        <v>CG$16</v>
      </c>
      <c r="CH2231" s="199" t="str">
        <f t="shared" si="4393"/>
        <v>CH$16</v>
      </c>
      <c r="CI2231" s="199" t="str">
        <f t="shared" si="4393"/>
        <v>CI$16</v>
      </c>
      <c r="CJ2231" s="199" t="str">
        <f t="shared" si="4393"/>
        <v>CJ$16</v>
      </c>
      <c r="CK2231" s="199" t="str">
        <f t="shared" si="4393"/>
        <v>CK$16</v>
      </c>
      <c r="CL2231" s="199" t="str">
        <f t="shared" si="4393"/>
        <v>CL$16</v>
      </c>
      <c r="CN2231" s="176"/>
      <c r="CO2231" s="199" t="str">
        <f t="shared" ref="CO2231:DL2231" si="4394">CO$20</f>
        <v>CO$16</v>
      </c>
      <c r="CP2231" s="199" t="str">
        <f t="shared" si="4394"/>
        <v>CP$16</v>
      </c>
      <c r="CQ2231" s="199" t="str">
        <f t="shared" si="4394"/>
        <v>CQ$16</v>
      </c>
      <c r="CR2231" s="199" t="str">
        <f t="shared" si="4394"/>
        <v>CR$16</v>
      </c>
      <c r="CS2231" s="199" t="str">
        <f t="shared" si="4394"/>
        <v>CS$16</v>
      </c>
      <c r="CT2231" s="199" t="str">
        <f t="shared" si="4394"/>
        <v>CT$16</v>
      </c>
      <c r="CU2231" s="199" t="str">
        <f t="shared" si="4394"/>
        <v>CU$16</v>
      </c>
      <c r="CV2231" s="199" t="str">
        <f t="shared" si="4394"/>
        <v>CV$16</v>
      </c>
      <c r="CW2231" s="199" t="str">
        <f t="shared" si="4394"/>
        <v>CW$16</v>
      </c>
      <c r="CX2231" s="199" t="str">
        <f t="shared" si="4394"/>
        <v>CX$16</v>
      </c>
      <c r="CY2231" s="199" t="str">
        <f t="shared" si="4394"/>
        <v>CY$16</v>
      </c>
      <c r="CZ2231" s="199" t="str">
        <f t="shared" si="4394"/>
        <v>CZ$16</v>
      </c>
      <c r="DA2231" s="199" t="str">
        <f t="shared" si="4394"/>
        <v>DA$16</v>
      </c>
      <c r="DB2231" s="199" t="str">
        <f t="shared" si="4394"/>
        <v>DB$16</v>
      </c>
      <c r="DC2231" s="199" t="str">
        <f t="shared" si="4394"/>
        <v>DC$16</v>
      </c>
      <c r="DD2231" s="199" t="str">
        <f t="shared" si="4394"/>
        <v>DD$16</v>
      </c>
      <c r="DE2231" s="199" t="str">
        <f t="shared" si="4394"/>
        <v>DE$16</v>
      </c>
      <c r="DF2231" s="199" t="str">
        <f t="shared" si="4394"/>
        <v>DF$16</v>
      </c>
      <c r="DG2231" s="199" t="str">
        <f t="shared" si="4394"/>
        <v>DG$16</v>
      </c>
      <c r="DH2231" s="199" t="str">
        <f t="shared" si="4394"/>
        <v>DH$16</v>
      </c>
      <c r="DI2231" s="199" t="str">
        <f t="shared" si="4394"/>
        <v>DI$16</v>
      </c>
      <c r="DJ2231" s="199" t="str">
        <f t="shared" si="4394"/>
        <v>DJ$16</v>
      </c>
      <c r="DK2231" s="199" t="str">
        <f t="shared" si="4394"/>
        <v>DK$16</v>
      </c>
      <c r="DL2231" s="199" t="str">
        <f t="shared" si="4394"/>
        <v>DL$16</v>
      </c>
    </row>
    <row r="2232" spans="1:116" x14ac:dyDescent="0.4">
      <c r="A2232" s="174"/>
      <c r="E2232" s="8"/>
      <c r="G2232" s="175" t="s">
        <v>462</v>
      </c>
      <c r="H2232" s="200"/>
      <c r="I2232" s="201"/>
      <c r="J2232" s="201"/>
      <c r="K2232" s="202"/>
      <c r="L2232" s="202"/>
      <c r="M2232" s="202"/>
      <c r="N2232" s="202"/>
      <c r="O2232" s="202"/>
      <c r="P2232" s="202"/>
      <c r="R2232" s="202"/>
      <c r="S2232" s="199" t="str">
        <f t="shared" ref="S2232:AX2232" si="4395">S$21</f>
        <v>S$17</v>
      </c>
      <c r="T2232" s="199" t="str">
        <f t="shared" si="4395"/>
        <v>T$17</v>
      </c>
      <c r="U2232" s="199" t="str">
        <f t="shared" si="4395"/>
        <v>U$17</v>
      </c>
      <c r="V2232" s="199" t="str">
        <f t="shared" si="4395"/>
        <v>V$17</v>
      </c>
      <c r="W2232" s="199" t="str">
        <f t="shared" si="4395"/>
        <v>W$17</v>
      </c>
      <c r="X2232" s="199" t="str">
        <f t="shared" si="4395"/>
        <v>X$17</v>
      </c>
      <c r="Y2232" s="199" t="str">
        <f t="shared" si="4395"/>
        <v>Y$17</v>
      </c>
      <c r="Z2232" s="199" t="str">
        <f t="shared" si="4395"/>
        <v>Z$17</v>
      </c>
      <c r="AA2232" s="199" t="str">
        <f t="shared" si="4395"/>
        <v>AA$17</v>
      </c>
      <c r="AB2232" s="199" t="str">
        <f t="shared" si="4395"/>
        <v>AB$17</v>
      </c>
      <c r="AC2232" s="199" t="str">
        <f t="shared" si="4395"/>
        <v>AC$17</v>
      </c>
      <c r="AD2232" s="199" t="str">
        <f t="shared" si="4395"/>
        <v>AD$17</v>
      </c>
      <c r="AE2232" s="199" t="str">
        <f t="shared" si="4395"/>
        <v>AE$17</v>
      </c>
      <c r="AF2232" s="199" t="str">
        <f t="shared" si="4395"/>
        <v>AF$17</v>
      </c>
      <c r="AG2232" s="199" t="str">
        <f t="shared" si="4395"/>
        <v>AG$17</v>
      </c>
      <c r="AH2232" s="199" t="str">
        <f t="shared" si="4395"/>
        <v>AH$17</v>
      </c>
      <c r="AI2232" s="199" t="str">
        <f t="shared" si="4395"/>
        <v>AI$17</v>
      </c>
      <c r="AJ2232" s="199" t="str">
        <f t="shared" si="4395"/>
        <v>AJ$17</v>
      </c>
      <c r="AK2232" s="199" t="str">
        <f t="shared" si="4395"/>
        <v>AK$17</v>
      </c>
      <c r="AL2232" s="199" t="str">
        <f t="shared" si="4395"/>
        <v>AL$17</v>
      </c>
      <c r="AM2232" s="199" t="str">
        <f t="shared" si="4395"/>
        <v>AM$17</v>
      </c>
      <c r="AN2232" s="199" t="str">
        <f t="shared" si="4395"/>
        <v>AN$17</v>
      </c>
      <c r="AO2232" s="199" t="str">
        <f t="shared" si="4395"/>
        <v>AO$17</v>
      </c>
      <c r="AP2232" s="199" t="str">
        <f t="shared" si="4395"/>
        <v>AP$17</v>
      </c>
      <c r="AQ2232" s="199" t="str">
        <f t="shared" si="4395"/>
        <v>AQ$17</v>
      </c>
      <c r="AR2232" s="199" t="str">
        <f t="shared" si="4395"/>
        <v>AR$17</v>
      </c>
      <c r="AS2232" s="199" t="str">
        <f t="shared" si="4395"/>
        <v>AS$17</v>
      </c>
      <c r="AT2232" s="199" t="str">
        <f t="shared" si="4395"/>
        <v>AT$17</v>
      </c>
      <c r="AU2232" s="199" t="str">
        <f t="shared" si="4395"/>
        <v>AU$17</v>
      </c>
      <c r="AV2232" s="199" t="str">
        <f t="shared" si="4395"/>
        <v>AV$17</v>
      </c>
      <c r="AW2232" s="199" t="str">
        <f t="shared" si="4395"/>
        <v>AW$17</v>
      </c>
      <c r="AX2232" s="199" t="str">
        <f t="shared" si="4395"/>
        <v>AX$17</v>
      </c>
      <c r="AY2232" s="199" t="str">
        <f t="shared" ref="AY2232:CD2232" si="4396">AY$21</f>
        <v>AY$17</v>
      </c>
      <c r="AZ2232" s="199" t="str">
        <f t="shared" si="4396"/>
        <v>AZ$17</v>
      </c>
      <c r="BA2232" s="199" t="str">
        <f t="shared" si="4396"/>
        <v>BA$17</v>
      </c>
      <c r="BB2232" s="199" t="str">
        <f t="shared" si="4396"/>
        <v>BB$17</v>
      </c>
      <c r="BC2232" s="199" t="str">
        <f t="shared" si="4396"/>
        <v>BC$17</v>
      </c>
      <c r="BD2232" s="199" t="str">
        <f t="shared" si="4396"/>
        <v>BD$17</v>
      </c>
      <c r="BE2232" s="199" t="str">
        <f t="shared" si="4396"/>
        <v>BE$17</v>
      </c>
      <c r="BF2232" s="199" t="str">
        <f t="shared" si="4396"/>
        <v>BF$17</v>
      </c>
      <c r="BG2232" s="199" t="str">
        <f t="shared" si="4396"/>
        <v>BG$17</v>
      </c>
      <c r="BH2232" s="199" t="str">
        <f t="shared" si="4396"/>
        <v>BH$17</v>
      </c>
      <c r="BI2232" s="199" t="str">
        <f t="shared" si="4396"/>
        <v>BI$17</v>
      </c>
      <c r="BJ2232" s="199" t="str">
        <f t="shared" si="4396"/>
        <v>BJ$17</v>
      </c>
      <c r="BK2232" s="199" t="str">
        <f t="shared" si="4396"/>
        <v>BK$17</v>
      </c>
      <c r="BL2232" s="199" t="str">
        <f t="shared" si="4396"/>
        <v>BL$17</v>
      </c>
      <c r="BM2232" s="199" t="str">
        <f t="shared" si="4396"/>
        <v>BM$17</v>
      </c>
      <c r="BN2232" s="199" t="str">
        <f t="shared" si="4396"/>
        <v>BN$17</v>
      </c>
      <c r="BO2232" s="199" t="str">
        <f t="shared" si="4396"/>
        <v>BO$17</v>
      </c>
      <c r="BP2232" s="199" t="str">
        <f t="shared" si="4396"/>
        <v>BP$17</v>
      </c>
      <c r="BQ2232" s="199" t="str">
        <f t="shared" si="4396"/>
        <v>BQ$17</v>
      </c>
      <c r="BR2232" s="199" t="str">
        <f t="shared" si="4396"/>
        <v>BR$17</v>
      </c>
      <c r="BS2232" s="199" t="str">
        <f t="shared" si="4396"/>
        <v>BS$17</v>
      </c>
      <c r="BT2232" s="199" t="str">
        <f t="shared" si="4396"/>
        <v>BT$17</v>
      </c>
      <c r="BU2232" s="199" t="str">
        <f t="shared" si="4396"/>
        <v>BU$17</v>
      </c>
      <c r="BV2232" s="199" t="str">
        <f t="shared" si="4396"/>
        <v>BV$17</v>
      </c>
      <c r="BW2232" s="199" t="str">
        <f t="shared" si="4396"/>
        <v>BW$17</v>
      </c>
      <c r="BX2232" s="199" t="str">
        <f t="shared" si="4396"/>
        <v>BX$17</v>
      </c>
      <c r="BY2232" s="199" t="str">
        <f t="shared" si="4396"/>
        <v>BY$17</v>
      </c>
      <c r="BZ2232" s="199" t="str">
        <f t="shared" si="4396"/>
        <v>BZ$17</v>
      </c>
      <c r="CA2232" s="199" t="str">
        <f t="shared" si="4396"/>
        <v>CA$17</v>
      </c>
      <c r="CB2232" s="199" t="str">
        <f t="shared" si="4396"/>
        <v>CB$17</v>
      </c>
      <c r="CC2232" s="199" t="str">
        <f t="shared" si="4396"/>
        <v>CC$17</v>
      </c>
      <c r="CD2232" s="199" t="str">
        <f t="shared" si="4396"/>
        <v>CD$17</v>
      </c>
      <c r="CE2232" s="199" t="str">
        <f t="shared" ref="CE2232:CL2232" si="4397">CE$21</f>
        <v>CE$17</v>
      </c>
      <c r="CF2232" s="199" t="str">
        <f t="shared" si="4397"/>
        <v>CF$17</v>
      </c>
      <c r="CG2232" s="199" t="str">
        <f t="shared" si="4397"/>
        <v>CG$17</v>
      </c>
      <c r="CH2232" s="199" t="str">
        <f t="shared" si="4397"/>
        <v>CH$17</v>
      </c>
      <c r="CI2232" s="199" t="str">
        <f t="shared" si="4397"/>
        <v>CI$17</v>
      </c>
      <c r="CJ2232" s="199" t="str">
        <f t="shared" si="4397"/>
        <v>CJ$17</v>
      </c>
      <c r="CK2232" s="199" t="str">
        <f t="shared" si="4397"/>
        <v>CK$17</v>
      </c>
      <c r="CL2232" s="199" t="str">
        <f t="shared" si="4397"/>
        <v>CL$17</v>
      </c>
      <c r="CN2232" s="201"/>
      <c r="CO2232" s="199" t="str">
        <f t="shared" ref="CO2232:DL2232" si="4398">CO$21</f>
        <v>CO$17</v>
      </c>
      <c r="CP2232" s="199" t="str">
        <f t="shared" si="4398"/>
        <v>CP$17</v>
      </c>
      <c r="CQ2232" s="199" t="str">
        <f t="shared" si="4398"/>
        <v>CQ$17</v>
      </c>
      <c r="CR2232" s="199" t="str">
        <f t="shared" si="4398"/>
        <v>CR$17</v>
      </c>
      <c r="CS2232" s="199" t="str">
        <f t="shared" si="4398"/>
        <v>CS$17</v>
      </c>
      <c r="CT2232" s="199" t="str">
        <f t="shared" si="4398"/>
        <v>CT$17</v>
      </c>
      <c r="CU2232" s="199" t="str">
        <f t="shared" si="4398"/>
        <v>CU$17</v>
      </c>
      <c r="CV2232" s="199" t="str">
        <f t="shared" si="4398"/>
        <v>CV$17</v>
      </c>
      <c r="CW2232" s="199" t="str">
        <f t="shared" si="4398"/>
        <v>CW$17</v>
      </c>
      <c r="CX2232" s="199" t="str">
        <f t="shared" si="4398"/>
        <v>CX$17</v>
      </c>
      <c r="CY2232" s="199" t="str">
        <f t="shared" si="4398"/>
        <v>CY$17</v>
      </c>
      <c r="CZ2232" s="199" t="str">
        <f t="shared" si="4398"/>
        <v>CZ$17</v>
      </c>
      <c r="DA2232" s="199" t="str">
        <f t="shared" si="4398"/>
        <v>DA$17</v>
      </c>
      <c r="DB2232" s="199" t="str">
        <f t="shared" si="4398"/>
        <v>DB$17</v>
      </c>
      <c r="DC2232" s="199" t="str">
        <f t="shared" si="4398"/>
        <v>DC$17</v>
      </c>
      <c r="DD2232" s="199" t="str">
        <f t="shared" si="4398"/>
        <v>DD$17</v>
      </c>
      <c r="DE2232" s="199" t="str">
        <f t="shared" si="4398"/>
        <v>DE$17</v>
      </c>
      <c r="DF2232" s="199" t="str">
        <f t="shared" si="4398"/>
        <v>DF$17</v>
      </c>
      <c r="DG2232" s="199" t="str">
        <f t="shared" si="4398"/>
        <v>DG$17</v>
      </c>
      <c r="DH2232" s="199" t="str">
        <f t="shared" si="4398"/>
        <v>DH$17</v>
      </c>
      <c r="DI2232" s="199" t="str">
        <f t="shared" si="4398"/>
        <v>DI$17</v>
      </c>
      <c r="DJ2232" s="199" t="str">
        <f t="shared" si="4398"/>
        <v>DJ$17</v>
      </c>
      <c r="DK2232" s="199" t="str">
        <f t="shared" si="4398"/>
        <v>DK$17</v>
      </c>
      <c r="DL2232" s="199" t="str">
        <f t="shared" si="4398"/>
        <v>DL$17</v>
      </c>
    </row>
    <row r="2233" spans="1:116" x14ac:dyDescent="0.4">
      <c r="A2233" s="174"/>
      <c r="E2233" s="8"/>
      <c r="G2233" s="175" t="s">
        <v>491</v>
      </c>
      <c r="H2233" s="200"/>
      <c r="I2233" s="201"/>
      <c r="J2233" s="201"/>
      <c r="K2233" s="202"/>
      <c r="L2233" s="202"/>
      <c r="M2233" s="202"/>
      <c r="N2233" s="202"/>
      <c r="O2233" s="202"/>
      <c r="P2233" s="202"/>
      <c r="R2233" s="202"/>
      <c r="S2233" s="190"/>
      <c r="T2233" s="190"/>
      <c r="U2233" s="190"/>
      <c r="V2233" s="190"/>
      <c r="W2233" s="190"/>
      <c r="X2233" s="190"/>
      <c r="Y2233" s="190"/>
      <c r="Z2233" s="190"/>
      <c r="AA2233" s="190"/>
      <c r="AB2233" s="190"/>
      <c r="AC2233" s="190"/>
      <c r="AD2233" s="190"/>
      <c r="AE2233" s="190"/>
      <c r="AF2233" s="190"/>
      <c r="AG2233" s="190"/>
      <c r="AH2233" s="190"/>
      <c r="AI2233" s="190"/>
      <c r="AJ2233" s="190"/>
      <c r="AK2233" s="190"/>
      <c r="AL2233" s="190"/>
      <c r="AM2233" s="190"/>
      <c r="AN2233" s="190"/>
      <c r="AO2233" s="190"/>
      <c r="AP2233" s="190"/>
      <c r="AQ2233" s="190"/>
      <c r="AR2233" s="190"/>
      <c r="AS2233" s="190"/>
      <c r="AT2233" s="190"/>
      <c r="AU2233" s="190"/>
      <c r="AV2233" s="190"/>
      <c r="AW2233" s="190"/>
      <c r="AX2233" s="190"/>
      <c r="AY2233" s="190"/>
      <c r="AZ2233" s="190"/>
      <c r="BA2233" s="190"/>
      <c r="BB2233" s="190"/>
      <c r="BC2233" s="190"/>
      <c r="BD2233" s="190"/>
      <c r="BE2233" s="190"/>
      <c r="BF2233" s="190"/>
      <c r="BG2233" s="190"/>
      <c r="BH2233" s="190"/>
      <c r="BI2233" s="190"/>
      <c r="BJ2233" s="190"/>
      <c r="BK2233" s="190"/>
      <c r="BL2233" s="190"/>
      <c r="BM2233" s="190"/>
      <c r="BN2233" s="190"/>
      <c r="BO2233" s="190"/>
      <c r="BP2233" s="190"/>
      <c r="BQ2233" s="190"/>
      <c r="BR2233" s="190"/>
      <c r="BS2233" s="190"/>
      <c r="BT2233" s="190"/>
      <c r="BU2233" s="190"/>
      <c r="BV2233" s="190"/>
      <c r="BW2233" s="190"/>
      <c r="BX2233" s="190"/>
      <c r="BY2233" s="190"/>
      <c r="BZ2233" s="190"/>
      <c r="CA2233" s="190"/>
      <c r="CB2233" s="190"/>
      <c r="CC2233" s="190"/>
      <c r="CD2233" s="190"/>
      <c r="CE2233" s="190"/>
      <c r="CF2233" s="190"/>
      <c r="CG2233" s="190"/>
      <c r="CH2233" s="190"/>
      <c r="CI2233" s="190"/>
      <c r="CJ2233" s="190"/>
      <c r="CK2233" s="190"/>
      <c r="CL2233" s="190"/>
      <c r="CN2233" s="201"/>
      <c r="CO2233" s="190"/>
      <c r="CP2233" s="190"/>
      <c r="CQ2233" s="190"/>
      <c r="CR2233" s="190"/>
      <c r="CS2233" s="190"/>
      <c r="CT2233" s="190"/>
      <c r="CU2233" s="190"/>
      <c r="CV2233" s="190"/>
      <c r="CW2233" s="190"/>
      <c r="CX2233" s="190"/>
      <c r="CY2233" s="190"/>
      <c r="CZ2233" s="190"/>
      <c r="DA2233" s="190"/>
      <c r="DB2233" s="190"/>
      <c r="DC2233" s="190"/>
      <c r="DD2233" s="190"/>
      <c r="DE2233" s="190"/>
      <c r="DF2233" s="190"/>
      <c r="DG2233" s="190"/>
      <c r="DH2233" s="190"/>
      <c r="DI2233" s="190"/>
      <c r="DJ2233" s="190"/>
      <c r="DK2233" s="190"/>
      <c r="DL2233" s="190"/>
    </row>
    <row r="2234" spans="1:116" x14ac:dyDescent="0.4">
      <c r="A2234" s="174"/>
      <c r="E2234" s="8"/>
      <c r="G2234" s="175" t="s">
        <v>505</v>
      </c>
      <c r="H2234" s="200"/>
      <c r="I2234" s="201"/>
      <c r="J2234" s="201"/>
      <c r="K2234" s="202"/>
      <c r="L2234" s="202"/>
      <c r="M2234" s="202"/>
      <c r="N2234" s="202"/>
      <c r="O2234" s="202"/>
      <c r="P2234" s="202"/>
      <c r="R2234" s="202"/>
      <c r="S2234" s="190"/>
      <c r="T2234" s="190"/>
      <c r="U2234" s="190"/>
      <c r="V2234" s="190"/>
      <c r="W2234" s="190"/>
      <c r="X2234" s="190"/>
      <c r="Y2234" s="190"/>
      <c r="Z2234" s="190"/>
      <c r="AA2234" s="190"/>
      <c r="AB2234" s="190"/>
      <c r="AC2234" s="190"/>
      <c r="AD2234" s="190"/>
      <c r="AE2234" s="190"/>
      <c r="AF2234" s="190"/>
      <c r="AG2234" s="190"/>
      <c r="AH2234" s="190"/>
      <c r="AI2234" s="190"/>
      <c r="AJ2234" s="190"/>
      <c r="AK2234" s="190"/>
      <c r="AL2234" s="190"/>
      <c r="AM2234" s="190"/>
      <c r="AN2234" s="190"/>
      <c r="AO2234" s="190"/>
      <c r="AP2234" s="190"/>
      <c r="AQ2234" s="190"/>
      <c r="AR2234" s="190"/>
      <c r="AS2234" s="190"/>
      <c r="AT2234" s="190"/>
      <c r="AU2234" s="190"/>
      <c r="AV2234" s="190"/>
      <c r="AW2234" s="190"/>
      <c r="AX2234" s="190"/>
      <c r="AY2234" s="190"/>
      <c r="AZ2234" s="190"/>
      <c r="BA2234" s="190"/>
      <c r="BB2234" s="190"/>
      <c r="BC2234" s="190"/>
      <c r="BD2234" s="190"/>
      <c r="BE2234" s="190"/>
      <c r="BF2234" s="190"/>
      <c r="BG2234" s="190"/>
      <c r="BH2234" s="190"/>
      <c r="BI2234" s="190"/>
      <c r="BJ2234" s="190"/>
      <c r="BK2234" s="190"/>
      <c r="BL2234" s="190"/>
      <c r="BM2234" s="190"/>
      <c r="BN2234" s="190"/>
      <c r="BO2234" s="190"/>
      <c r="BP2234" s="190"/>
      <c r="BQ2234" s="190"/>
      <c r="BR2234" s="190"/>
      <c r="BS2234" s="190"/>
      <c r="BT2234" s="190"/>
      <c r="BU2234" s="190"/>
      <c r="BV2234" s="190"/>
      <c r="BW2234" s="190"/>
      <c r="BX2234" s="190"/>
      <c r="BY2234" s="190"/>
      <c r="BZ2234" s="190"/>
      <c r="CA2234" s="190"/>
      <c r="CB2234" s="190"/>
      <c r="CC2234" s="190"/>
      <c r="CD2234" s="190"/>
      <c r="CE2234" s="190"/>
      <c r="CF2234" s="190"/>
      <c r="CG2234" s="190"/>
      <c r="CH2234" s="190"/>
      <c r="CI2234" s="190"/>
      <c r="CJ2234" s="190"/>
      <c r="CK2234" s="190"/>
      <c r="CL2234" s="190"/>
      <c r="CN2234" s="201"/>
      <c r="CO2234" s="190"/>
      <c r="CP2234" s="190"/>
      <c r="CQ2234" s="190"/>
      <c r="CR2234" s="190"/>
      <c r="CS2234" s="190"/>
      <c r="CT2234" s="190"/>
      <c r="CU2234" s="190"/>
      <c r="CV2234" s="190"/>
      <c r="CW2234" s="190"/>
      <c r="CX2234" s="190"/>
      <c r="CY2234" s="190"/>
      <c r="CZ2234" s="190"/>
      <c r="DA2234" s="190"/>
      <c r="DB2234" s="190"/>
      <c r="DC2234" s="190"/>
      <c r="DD2234" s="190"/>
      <c r="DE2234" s="190"/>
      <c r="DF2234" s="190"/>
      <c r="DG2234" s="190"/>
      <c r="DH2234" s="190"/>
      <c r="DI2234" s="190"/>
      <c r="DJ2234" s="190"/>
      <c r="DK2234" s="190"/>
      <c r="DL2234" s="190"/>
    </row>
    <row r="2235" spans="1:116" x14ac:dyDescent="0.4">
      <c r="A2235" s="174"/>
      <c r="E2235" s="8"/>
      <c r="G2235" s="175" t="s">
        <v>463</v>
      </c>
      <c r="H2235" s="200"/>
      <c r="I2235" s="201"/>
      <c r="J2235" s="201"/>
      <c r="K2235" s="202"/>
      <c r="L2235" s="202"/>
      <c r="M2235" s="202"/>
      <c r="N2235" s="202"/>
      <c r="O2235" s="202"/>
      <c r="P2235" s="202"/>
      <c r="R2235" s="202"/>
      <c r="S2235" s="190" t="str">
        <f t="shared" ref="S2235:AX2235" si="4399">S$22</f>
        <v>S$18</v>
      </c>
      <c r="T2235" s="190" t="str">
        <f t="shared" si="4399"/>
        <v>T$18</v>
      </c>
      <c r="U2235" s="190" t="str">
        <f t="shared" si="4399"/>
        <v>U$18</v>
      </c>
      <c r="V2235" s="190" t="str">
        <f t="shared" si="4399"/>
        <v>V$18</v>
      </c>
      <c r="W2235" s="190" t="str">
        <f t="shared" si="4399"/>
        <v>W$18</v>
      </c>
      <c r="X2235" s="190" t="str">
        <f t="shared" si="4399"/>
        <v>X$18</v>
      </c>
      <c r="Y2235" s="190" t="str">
        <f t="shared" si="4399"/>
        <v>Y$18</v>
      </c>
      <c r="Z2235" s="190" t="str">
        <f t="shared" si="4399"/>
        <v>Z$18</v>
      </c>
      <c r="AA2235" s="190" t="str">
        <f t="shared" si="4399"/>
        <v>AA$18</v>
      </c>
      <c r="AB2235" s="190" t="str">
        <f t="shared" si="4399"/>
        <v>AB$18</v>
      </c>
      <c r="AC2235" s="190" t="str">
        <f t="shared" si="4399"/>
        <v>AC$18</v>
      </c>
      <c r="AD2235" s="190" t="str">
        <f t="shared" si="4399"/>
        <v>AD$18</v>
      </c>
      <c r="AE2235" s="190" t="str">
        <f t="shared" si="4399"/>
        <v>AE$18</v>
      </c>
      <c r="AF2235" s="190" t="str">
        <f t="shared" si="4399"/>
        <v>AF$18</v>
      </c>
      <c r="AG2235" s="190" t="str">
        <f t="shared" si="4399"/>
        <v>AG$18</v>
      </c>
      <c r="AH2235" s="190" t="str">
        <f t="shared" si="4399"/>
        <v>AH$18</v>
      </c>
      <c r="AI2235" s="190" t="str">
        <f t="shared" si="4399"/>
        <v>AI$18</v>
      </c>
      <c r="AJ2235" s="190" t="str">
        <f t="shared" si="4399"/>
        <v>AJ$18</v>
      </c>
      <c r="AK2235" s="190" t="str">
        <f t="shared" si="4399"/>
        <v>AK$18</v>
      </c>
      <c r="AL2235" s="190" t="str">
        <f t="shared" si="4399"/>
        <v>AL$18</v>
      </c>
      <c r="AM2235" s="190" t="str">
        <f t="shared" si="4399"/>
        <v>AM$18</v>
      </c>
      <c r="AN2235" s="190" t="str">
        <f t="shared" si="4399"/>
        <v>AN$18</v>
      </c>
      <c r="AO2235" s="190" t="str">
        <f t="shared" si="4399"/>
        <v>AO$18</v>
      </c>
      <c r="AP2235" s="190" t="str">
        <f t="shared" si="4399"/>
        <v>AP$18</v>
      </c>
      <c r="AQ2235" s="190" t="str">
        <f t="shared" si="4399"/>
        <v>AQ$18</v>
      </c>
      <c r="AR2235" s="190" t="str">
        <f t="shared" si="4399"/>
        <v>AR$18</v>
      </c>
      <c r="AS2235" s="190" t="str">
        <f t="shared" si="4399"/>
        <v>AS$18</v>
      </c>
      <c r="AT2235" s="190" t="str">
        <f t="shared" si="4399"/>
        <v>AT$18</v>
      </c>
      <c r="AU2235" s="190" t="str">
        <f t="shared" si="4399"/>
        <v>AU$18</v>
      </c>
      <c r="AV2235" s="190" t="str">
        <f t="shared" si="4399"/>
        <v>AV$18</v>
      </c>
      <c r="AW2235" s="190" t="str">
        <f t="shared" si="4399"/>
        <v>AW$18</v>
      </c>
      <c r="AX2235" s="190" t="str">
        <f t="shared" si="4399"/>
        <v>AX$18</v>
      </c>
      <c r="AY2235" s="190" t="str">
        <f t="shared" ref="AY2235:CD2235" si="4400">AY$22</f>
        <v>AY$18</v>
      </c>
      <c r="AZ2235" s="190" t="str">
        <f t="shared" si="4400"/>
        <v>AZ$18</v>
      </c>
      <c r="BA2235" s="190" t="str">
        <f t="shared" si="4400"/>
        <v>BA$18</v>
      </c>
      <c r="BB2235" s="190" t="str">
        <f t="shared" si="4400"/>
        <v>BB$18</v>
      </c>
      <c r="BC2235" s="190" t="str">
        <f t="shared" si="4400"/>
        <v>BC$18</v>
      </c>
      <c r="BD2235" s="190" t="str">
        <f t="shared" si="4400"/>
        <v>BD$18</v>
      </c>
      <c r="BE2235" s="190" t="str">
        <f t="shared" si="4400"/>
        <v>BE$18</v>
      </c>
      <c r="BF2235" s="190" t="str">
        <f t="shared" si="4400"/>
        <v>BF$18</v>
      </c>
      <c r="BG2235" s="190" t="str">
        <f t="shared" si="4400"/>
        <v>BG$18</v>
      </c>
      <c r="BH2235" s="190" t="str">
        <f t="shared" si="4400"/>
        <v>BH$18</v>
      </c>
      <c r="BI2235" s="190" t="str">
        <f t="shared" si="4400"/>
        <v>BI$18</v>
      </c>
      <c r="BJ2235" s="190" t="str">
        <f t="shared" si="4400"/>
        <v>BJ$18</v>
      </c>
      <c r="BK2235" s="190" t="str">
        <f t="shared" si="4400"/>
        <v>BK$18</v>
      </c>
      <c r="BL2235" s="190" t="str">
        <f t="shared" si="4400"/>
        <v>BL$18</v>
      </c>
      <c r="BM2235" s="190" t="str">
        <f t="shared" si="4400"/>
        <v>BM$18</v>
      </c>
      <c r="BN2235" s="190" t="str">
        <f t="shared" si="4400"/>
        <v>BN$18</v>
      </c>
      <c r="BO2235" s="190" t="str">
        <f t="shared" si="4400"/>
        <v>BO$18</v>
      </c>
      <c r="BP2235" s="190" t="str">
        <f t="shared" si="4400"/>
        <v>BP$18</v>
      </c>
      <c r="BQ2235" s="190" t="str">
        <f t="shared" si="4400"/>
        <v>BQ$18</v>
      </c>
      <c r="BR2235" s="190" t="str">
        <f t="shared" si="4400"/>
        <v>BR$18</v>
      </c>
      <c r="BS2235" s="190" t="str">
        <f t="shared" si="4400"/>
        <v>BS$18</v>
      </c>
      <c r="BT2235" s="190" t="str">
        <f t="shared" si="4400"/>
        <v>BT$18</v>
      </c>
      <c r="BU2235" s="190" t="str">
        <f t="shared" si="4400"/>
        <v>BU$18</v>
      </c>
      <c r="BV2235" s="190" t="str">
        <f t="shared" si="4400"/>
        <v>BV$18</v>
      </c>
      <c r="BW2235" s="190" t="str">
        <f t="shared" si="4400"/>
        <v>BW$18</v>
      </c>
      <c r="BX2235" s="190" t="str">
        <f t="shared" si="4400"/>
        <v>BX$18</v>
      </c>
      <c r="BY2235" s="190" t="str">
        <f t="shared" si="4400"/>
        <v>BY$18</v>
      </c>
      <c r="BZ2235" s="190" t="str">
        <f t="shared" si="4400"/>
        <v>BZ$18</v>
      </c>
      <c r="CA2235" s="190" t="str">
        <f t="shared" si="4400"/>
        <v>CA$18</v>
      </c>
      <c r="CB2235" s="190" t="str">
        <f t="shared" si="4400"/>
        <v>CB$18</v>
      </c>
      <c r="CC2235" s="190" t="str">
        <f t="shared" si="4400"/>
        <v>CC$18</v>
      </c>
      <c r="CD2235" s="190" t="str">
        <f t="shared" si="4400"/>
        <v>CD$18</v>
      </c>
      <c r="CE2235" s="190" t="str">
        <f t="shared" ref="CE2235:CL2235" si="4401">CE$22</f>
        <v>CE$18</v>
      </c>
      <c r="CF2235" s="190" t="str">
        <f t="shared" si="4401"/>
        <v>CF$18</v>
      </c>
      <c r="CG2235" s="190" t="str">
        <f t="shared" si="4401"/>
        <v>CG$18</v>
      </c>
      <c r="CH2235" s="190" t="str">
        <f t="shared" si="4401"/>
        <v>CH$18</v>
      </c>
      <c r="CI2235" s="190" t="str">
        <f t="shared" si="4401"/>
        <v>CI$18</v>
      </c>
      <c r="CJ2235" s="190" t="str">
        <f t="shared" si="4401"/>
        <v>CJ$18</v>
      </c>
      <c r="CK2235" s="190" t="str">
        <f t="shared" si="4401"/>
        <v>CK$18</v>
      </c>
      <c r="CL2235" s="190" t="str">
        <f t="shared" si="4401"/>
        <v>CL$18</v>
      </c>
      <c r="CN2235" s="201"/>
      <c r="CO2235" s="190" t="str">
        <f t="shared" ref="CO2235:DL2235" si="4402">CO$22</f>
        <v>CO$18</v>
      </c>
      <c r="CP2235" s="190" t="str">
        <f t="shared" si="4402"/>
        <v>CP$18</v>
      </c>
      <c r="CQ2235" s="190" t="str">
        <f t="shared" si="4402"/>
        <v>CQ$18</v>
      </c>
      <c r="CR2235" s="190" t="str">
        <f t="shared" si="4402"/>
        <v>CR$18</v>
      </c>
      <c r="CS2235" s="190" t="str">
        <f t="shared" si="4402"/>
        <v>CS$18</v>
      </c>
      <c r="CT2235" s="190" t="str">
        <f t="shared" si="4402"/>
        <v>CT$18</v>
      </c>
      <c r="CU2235" s="190" t="str">
        <f t="shared" si="4402"/>
        <v>CU$18</v>
      </c>
      <c r="CV2235" s="190" t="str">
        <f t="shared" si="4402"/>
        <v>CV$18</v>
      </c>
      <c r="CW2235" s="190" t="str">
        <f t="shared" si="4402"/>
        <v>CW$18</v>
      </c>
      <c r="CX2235" s="190" t="str">
        <f t="shared" si="4402"/>
        <v>CX$18</v>
      </c>
      <c r="CY2235" s="190" t="str">
        <f t="shared" si="4402"/>
        <v>CY$18</v>
      </c>
      <c r="CZ2235" s="190" t="str">
        <f t="shared" si="4402"/>
        <v>CZ$18</v>
      </c>
      <c r="DA2235" s="190" t="str">
        <f t="shared" si="4402"/>
        <v>DA$18</v>
      </c>
      <c r="DB2235" s="190" t="str">
        <f t="shared" si="4402"/>
        <v>DB$18</v>
      </c>
      <c r="DC2235" s="190" t="str">
        <f t="shared" si="4402"/>
        <v>DC$18</v>
      </c>
      <c r="DD2235" s="190" t="str">
        <f t="shared" si="4402"/>
        <v>DD$18</v>
      </c>
      <c r="DE2235" s="190" t="str">
        <f t="shared" si="4402"/>
        <v>DE$18</v>
      </c>
      <c r="DF2235" s="190" t="str">
        <f t="shared" si="4402"/>
        <v>DF$18</v>
      </c>
      <c r="DG2235" s="190" t="str">
        <f t="shared" si="4402"/>
        <v>DG$18</v>
      </c>
      <c r="DH2235" s="190" t="str">
        <f t="shared" si="4402"/>
        <v>DH$18</v>
      </c>
      <c r="DI2235" s="190" t="str">
        <f t="shared" si="4402"/>
        <v>DI$18</v>
      </c>
      <c r="DJ2235" s="190" t="str">
        <f t="shared" si="4402"/>
        <v>DJ$18</v>
      </c>
      <c r="DK2235" s="190" t="str">
        <f t="shared" si="4402"/>
        <v>DK$18</v>
      </c>
      <c r="DL2235" s="190" t="str">
        <f t="shared" si="4402"/>
        <v>DL$18</v>
      </c>
    </row>
    <row r="2236" spans="1:116" x14ac:dyDescent="0.4">
      <c r="A2236" s="174"/>
      <c r="E2236" s="8"/>
      <c r="G2236" s="175" t="s">
        <v>464</v>
      </c>
      <c r="H2236" s="200"/>
      <c r="I2236" s="201"/>
      <c r="J2236" s="201"/>
      <c r="K2236" s="202"/>
      <c r="L2236" s="202"/>
      <c r="M2236" s="202"/>
      <c r="N2236" s="202"/>
      <c r="O2236" s="202"/>
      <c r="P2236" s="202"/>
      <c r="R2236" s="202"/>
      <c r="S2236" s="190" t="str">
        <f t="shared" ref="S2236:AX2236" si="4403">S$23</f>
        <v>S$19</v>
      </c>
      <c r="T2236" s="190" t="str">
        <f t="shared" si="4403"/>
        <v>T$19</v>
      </c>
      <c r="U2236" s="190" t="str">
        <f t="shared" si="4403"/>
        <v>U$19</v>
      </c>
      <c r="V2236" s="190" t="str">
        <f t="shared" si="4403"/>
        <v>V$19</v>
      </c>
      <c r="W2236" s="190" t="str">
        <f t="shared" si="4403"/>
        <v>W$19</v>
      </c>
      <c r="X2236" s="190" t="str">
        <f t="shared" si="4403"/>
        <v>X$19</v>
      </c>
      <c r="Y2236" s="190" t="str">
        <f t="shared" si="4403"/>
        <v>Y$19</v>
      </c>
      <c r="Z2236" s="190" t="str">
        <f t="shared" si="4403"/>
        <v>Z$19</v>
      </c>
      <c r="AA2236" s="190" t="str">
        <f t="shared" si="4403"/>
        <v>AA$19</v>
      </c>
      <c r="AB2236" s="190" t="str">
        <f t="shared" si="4403"/>
        <v>AB$19</v>
      </c>
      <c r="AC2236" s="190" t="str">
        <f t="shared" si="4403"/>
        <v>AC$19</v>
      </c>
      <c r="AD2236" s="190" t="str">
        <f t="shared" si="4403"/>
        <v>AD$19</v>
      </c>
      <c r="AE2236" s="190" t="str">
        <f t="shared" si="4403"/>
        <v>AE$19</v>
      </c>
      <c r="AF2236" s="190" t="str">
        <f t="shared" si="4403"/>
        <v>AF$19</v>
      </c>
      <c r="AG2236" s="190" t="str">
        <f t="shared" si="4403"/>
        <v>AG$19</v>
      </c>
      <c r="AH2236" s="190" t="str">
        <f t="shared" si="4403"/>
        <v>AH$19</v>
      </c>
      <c r="AI2236" s="190" t="str">
        <f t="shared" si="4403"/>
        <v>AI$19</v>
      </c>
      <c r="AJ2236" s="190" t="str">
        <f t="shared" si="4403"/>
        <v>AJ$19</v>
      </c>
      <c r="AK2236" s="190" t="str">
        <f t="shared" si="4403"/>
        <v>AK$19</v>
      </c>
      <c r="AL2236" s="190" t="str">
        <f t="shared" si="4403"/>
        <v>AL$19</v>
      </c>
      <c r="AM2236" s="190" t="str">
        <f t="shared" si="4403"/>
        <v>AM$19</v>
      </c>
      <c r="AN2236" s="190" t="str">
        <f t="shared" si="4403"/>
        <v>AN$19</v>
      </c>
      <c r="AO2236" s="190" t="str">
        <f t="shared" si="4403"/>
        <v>AO$19</v>
      </c>
      <c r="AP2236" s="190" t="str">
        <f t="shared" si="4403"/>
        <v>AP$19</v>
      </c>
      <c r="AQ2236" s="190" t="str">
        <f t="shared" si="4403"/>
        <v>AQ$19</v>
      </c>
      <c r="AR2236" s="190" t="str">
        <f t="shared" si="4403"/>
        <v>AR$19</v>
      </c>
      <c r="AS2236" s="190" t="str">
        <f t="shared" si="4403"/>
        <v>AS$19</v>
      </c>
      <c r="AT2236" s="190" t="str">
        <f t="shared" si="4403"/>
        <v>AT$19</v>
      </c>
      <c r="AU2236" s="190" t="str">
        <f t="shared" si="4403"/>
        <v>AU$19</v>
      </c>
      <c r="AV2236" s="190" t="str">
        <f t="shared" si="4403"/>
        <v>AV$19</v>
      </c>
      <c r="AW2236" s="190" t="str">
        <f t="shared" si="4403"/>
        <v>AW$19</v>
      </c>
      <c r="AX2236" s="190" t="str">
        <f t="shared" si="4403"/>
        <v>AX$19</v>
      </c>
      <c r="AY2236" s="190" t="str">
        <f t="shared" ref="AY2236:CD2236" si="4404">AY$23</f>
        <v>AY$19</v>
      </c>
      <c r="AZ2236" s="190" t="str">
        <f t="shared" si="4404"/>
        <v>AZ$19</v>
      </c>
      <c r="BA2236" s="190" t="str">
        <f t="shared" si="4404"/>
        <v>BA$19</v>
      </c>
      <c r="BB2236" s="190" t="str">
        <f t="shared" si="4404"/>
        <v>BB$19</v>
      </c>
      <c r="BC2236" s="190" t="str">
        <f t="shared" si="4404"/>
        <v>BC$19</v>
      </c>
      <c r="BD2236" s="190" t="str">
        <f t="shared" si="4404"/>
        <v>BD$19</v>
      </c>
      <c r="BE2236" s="190" t="str">
        <f t="shared" si="4404"/>
        <v>BE$19</v>
      </c>
      <c r="BF2236" s="190" t="str">
        <f t="shared" si="4404"/>
        <v>BF$19</v>
      </c>
      <c r="BG2236" s="190" t="str">
        <f t="shared" si="4404"/>
        <v>BG$19</v>
      </c>
      <c r="BH2236" s="190" t="str">
        <f t="shared" si="4404"/>
        <v>BH$19</v>
      </c>
      <c r="BI2236" s="190" t="str">
        <f t="shared" si="4404"/>
        <v>BI$19</v>
      </c>
      <c r="BJ2236" s="190" t="str">
        <f t="shared" si="4404"/>
        <v>BJ$19</v>
      </c>
      <c r="BK2236" s="190" t="str">
        <f t="shared" si="4404"/>
        <v>BK$19</v>
      </c>
      <c r="BL2236" s="190" t="str">
        <f t="shared" si="4404"/>
        <v>BL$19</v>
      </c>
      <c r="BM2236" s="190" t="str">
        <f t="shared" si="4404"/>
        <v>BM$19</v>
      </c>
      <c r="BN2236" s="190" t="str">
        <f t="shared" si="4404"/>
        <v>BN$19</v>
      </c>
      <c r="BO2236" s="190" t="str">
        <f t="shared" si="4404"/>
        <v>BO$19</v>
      </c>
      <c r="BP2236" s="190" t="str">
        <f t="shared" si="4404"/>
        <v>BP$19</v>
      </c>
      <c r="BQ2236" s="190" t="str">
        <f t="shared" si="4404"/>
        <v>BQ$19</v>
      </c>
      <c r="BR2236" s="190" t="str">
        <f t="shared" si="4404"/>
        <v>BR$19</v>
      </c>
      <c r="BS2236" s="190" t="str">
        <f t="shared" si="4404"/>
        <v>BS$19</v>
      </c>
      <c r="BT2236" s="190" t="str">
        <f t="shared" si="4404"/>
        <v>BT$19</v>
      </c>
      <c r="BU2236" s="190" t="str">
        <f t="shared" si="4404"/>
        <v>BU$19</v>
      </c>
      <c r="BV2236" s="190" t="str">
        <f t="shared" si="4404"/>
        <v>BV$19</v>
      </c>
      <c r="BW2236" s="190" t="str">
        <f t="shared" si="4404"/>
        <v>BW$19</v>
      </c>
      <c r="BX2236" s="190" t="str">
        <f t="shared" si="4404"/>
        <v>BX$19</v>
      </c>
      <c r="BY2236" s="190" t="str">
        <f t="shared" si="4404"/>
        <v>BY$19</v>
      </c>
      <c r="BZ2236" s="190" t="str">
        <f t="shared" si="4404"/>
        <v>BZ$19</v>
      </c>
      <c r="CA2236" s="190" t="str">
        <f t="shared" si="4404"/>
        <v>CA$19</v>
      </c>
      <c r="CB2236" s="190" t="str">
        <f t="shared" si="4404"/>
        <v>CB$19</v>
      </c>
      <c r="CC2236" s="190" t="str">
        <f t="shared" si="4404"/>
        <v>CC$19</v>
      </c>
      <c r="CD2236" s="190" t="str">
        <f t="shared" si="4404"/>
        <v>CD$19</v>
      </c>
      <c r="CE2236" s="190" t="str">
        <f t="shared" ref="CE2236:CL2236" si="4405">CE$23</f>
        <v>CE$19</v>
      </c>
      <c r="CF2236" s="190" t="str">
        <f t="shared" si="4405"/>
        <v>CF$19</v>
      </c>
      <c r="CG2236" s="190" t="str">
        <f t="shared" si="4405"/>
        <v>CG$19</v>
      </c>
      <c r="CH2236" s="190" t="str">
        <f t="shared" si="4405"/>
        <v>CH$19</v>
      </c>
      <c r="CI2236" s="190" t="str">
        <f t="shared" si="4405"/>
        <v>CI$19</v>
      </c>
      <c r="CJ2236" s="190" t="str">
        <f t="shared" si="4405"/>
        <v>CJ$19</v>
      </c>
      <c r="CK2236" s="190" t="str">
        <f t="shared" si="4405"/>
        <v>CK$19</v>
      </c>
      <c r="CL2236" s="190" t="str">
        <f t="shared" si="4405"/>
        <v>CL$19</v>
      </c>
      <c r="CN2236" s="201"/>
      <c r="CO2236" s="190" t="str">
        <f t="shared" ref="CO2236:DL2236" si="4406">CO$23</f>
        <v>CO$19</v>
      </c>
      <c r="CP2236" s="190" t="str">
        <f t="shared" si="4406"/>
        <v>CP$19</v>
      </c>
      <c r="CQ2236" s="190" t="str">
        <f t="shared" si="4406"/>
        <v>CQ$19</v>
      </c>
      <c r="CR2236" s="190" t="str">
        <f t="shared" si="4406"/>
        <v>CR$19</v>
      </c>
      <c r="CS2236" s="190" t="str">
        <f t="shared" si="4406"/>
        <v>CS$19</v>
      </c>
      <c r="CT2236" s="190" t="str">
        <f t="shared" si="4406"/>
        <v>CT$19</v>
      </c>
      <c r="CU2236" s="190" t="str">
        <f t="shared" si="4406"/>
        <v>CU$19</v>
      </c>
      <c r="CV2236" s="190" t="str">
        <f t="shared" si="4406"/>
        <v>CV$19</v>
      </c>
      <c r="CW2236" s="190" t="str">
        <f t="shared" si="4406"/>
        <v>CW$19</v>
      </c>
      <c r="CX2236" s="190" t="str">
        <f t="shared" si="4406"/>
        <v>CX$19</v>
      </c>
      <c r="CY2236" s="190" t="str">
        <f t="shared" si="4406"/>
        <v>CY$19</v>
      </c>
      <c r="CZ2236" s="190" t="str">
        <f t="shared" si="4406"/>
        <v>CZ$19</v>
      </c>
      <c r="DA2236" s="190" t="str">
        <f t="shared" si="4406"/>
        <v>DA$19</v>
      </c>
      <c r="DB2236" s="190" t="str">
        <f t="shared" si="4406"/>
        <v>DB$19</v>
      </c>
      <c r="DC2236" s="190" t="str">
        <f t="shared" si="4406"/>
        <v>DC$19</v>
      </c>
      <c r="DD2236" s="190" t="str">
        <f t="shared" si="4406"/>
        <v>DD$19</v>
      </c>
      <c r="DE2236" s="190" t="str">
        <f t="shared" si="4406"/>
        <v>DE$19</v>
      </c>
      <c r="DF2236" s="190" t="str">
        <f t="shared" si="4406"/>
        <v>DF$19</v>
      </c>
      <c r="DG2236" s="190" t="str">
        <f t="shared" si="4406"/>
        <v>DG$19</v>
      </c>
      <c r="DH2236" s="190" t="str">
        <f t="shared" si="4406"/>
        <v>DH$19</v>
      </c>
      <c r="DI2236" s="190" t="str">
        <f t="shared" si="4406"/>
        <v>DI$19</v>
      </c>
      <c r="DJ2236" s="190" t="str">
        <f t="shared" si="4406"/>
        <v>DJ$19</v>
      </c>
      <c r="DK2236" s="190" t="str">
        <f t="shared" si="4406"/>
        <v>DK$19</v>
      </c>
      <c r="DL2236" s="190" t="str">
        <f t="shared" si="4406"/>
        <v>DL$19</v>
      </c>
    </row>
    <row r="2237" spans="1:116" x14ac:dyDescent="0.4">
      <c r="A2237" s="31" t="s">
        <v>218</v>
      </c>
      <c r="B2237" s="31" t="s">
        <v>243</v>
      </c>
      <c r="C2237" s="31"/>
      <c r="D2237" t="s">
        <v>857</v>
      </c>
      <c r="E2237" s="8" t="str">
        <f t="shared" ref="E2237:E2263" si="4407">ROW()&amp;" "&amp;D2237</f>
        <v>2237 LTERMY-F</v>
      </c>
      <c r="F2237" t="s">
        <v>350</v>
      </c>
      <c r="G2237" s="70" t="s">
        <v>859</v>
      </c>
      <c r="H2237" s="48"/>
      <c r="I2237" s="297"/>
      <c r="J2237" s="297"/>
      <c r="K2237" s="48"/>
      <c r="L2237" s="48"/>
      <c r="M2237" s="48"/>
      <c r="N2237" s="48"/>
      <c r="O2237" s="48"/>
      <c r="P2237" s="48"/>
      <c r="R2237" s="70"/>
      <c r="S2237" s="298"/>
      <c r="T2237" s="298"/>
      <c r="U2237" s="298"/>
      <c r="V2237" s="298"/>
      <c r="W2237" s="298"/>
      <c r="X2237" s="298"/>
      <c r="Y2237" s="298"/>
      <c r="Z2237" s="298"/>
      <c r="AA2237" s="298"/>
      <c r="AB2237" s="298"/>
      <c r="AC2237" s="298"/>
      <c r="AD2237" s="298"/>
      <c r="AE2237" s="298"/>
      <c r="AF2237" s="298"/>
      <c r="AG2237" s="298"/>
      <c r="AH2237" s="298"/>
      <c r="AI2237" s="298"/>
      <c r="AJ2237" s="298"/>
      <c r="AK2237" s="298"/>
      <c r="AL2237" s="298"/>
      <c r="AM2237" s="298"/>
      <c r="AN2237" s="298"/>
      <c r="AO2237" s="298"/>
      <c r="AP2237" s="298"/>
      <c r="AQ2237" s="298"/>
      <c r="AR2237" s="298"/>
      <c r="AS2237" s="298"/>
      <c r="AT2237" s="298"/>
      <c r="AU2237" s="298"/>
      <c r="AV2237" s="298"/>
      <c r="AW2237" s="298"/>
      <c r="AX2237" s="298"/>
      <c r="AY2237" s="298"/>
      <c r="AZ2237" s="298"/>
      <c r="BA2237" s="298"/>
      <c r="BB2237" s="298"/>
      <c r="BC2237" s="298"/>
      <c r="BD2237" s="298"/>
      <c r="BE2237" s="298"/>
      <c r="BF2237" s="298"/>
      <c r="BG2237" s="298"/>
      <c r="BH2237" s="298"/>
      <c r="BI2237" s="298"/>
      <c r="BJ2237" s="298"/>
      <c r="BK2237" s="298"/>
      <c r="BL2237" s="298"/>
      <c r="BM2237" s="298"/>
      <c r="BN2237" s="298"/>
      <c r="BO2237" s="298"/>
      <c r="BP2237" s="298"/>
      <c r="BQ2237" s="298"/>
      <c r="BR2237" s="298"/>
      <c r="BS2237" s="298"/>
      <c r="BT2237" s="298"/>
      <c r="BU2237" s="298"/>
      <c r="BV2237" s="298"/>
      <c r="BW2237" s="298"/>
      <c r="BX2237" s="298"/>
      <c r="BY2237" s="298"/>
      <c r="BZ2237" s="298"/>
      <c r="CA2237" s="298"/>
      <c r="CB2237" s="298"/>
      <c r="CC2237" s="298"/>
      <c r="CD2237" s="298"/>
      <c r="CE2237" s="298"/>
      <c r="CF2237" s="298"/>
      <c r="CG2237" s="298"/>
      <c r="CH2237" s="298"/>
      <c r="CI2237" s="298"/>
      <c r="CJ2237" s="298"/>
      <c r="CK2237" s="298"/>
      <c r="CL2237" s="298"/>
      <c r="CN2237" s="297"/>
      <c r="CO2237" s="298"/>
      <c r="CP2237" s="298"/>
      <c r="CQ2237" s="298"/>
      <c r="CR2237" s="298"/>
      <c r="CS2237" s="298"/>
      <c r="CT2237" s="298"/>
      <c r="CU2237" s="298"/>
      <c r="CV2237" s="298"/>
      <c r="CW2237" s="298"/>
      <c r="CX2237" s="298"/>
      <c r="CY2237" s="298"/>
      <c r="CZ2237" s="298"/>
      <c r="DA2237" s="298"/>
      <c r="DB2237" s="298"/>
      <c r="DC2237" s="298"/>
      <c r="DD2237" s="298"/>
      <c r="DE2237" s="298"/>
      <c r="DF2237" s="298"/>
      <c r="DG2237" s="298"/>
      <c r="DH2237" s="298"/>
      <c r="DI2237" s="298"/>
      <c r="DJ2237" s="298"/>
      <c r="DK2237" s="298"/>
      <c r="DL2237" s="298"/>
    </row>
    <row r="2238" spans="1:116" x14ac:dyDescent="0.4">
      <c r="B2238" t="str">
        <f>E2238</f>
        <v>2238 LTERMY-F</v>
      </c>
      <c r="D2238" t="s">
        <v>857</v>
      </c>
      <c r="E2238" t="str">
        <f t="shared" si="4407"/>
        <v>2238 LTERMY-F</v>
      </c>
      <c r="G2238" s="95" t="str">
        <f>"Assumptions - "&amp;G2237</f>
        <v>Assumptions - Rolling fixed term loan - multiple borrowings w/ annual control:</v>
      </c>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1:116" x14ac:dyDescent="0.4">
      <c r="A2239" s="31"/>
      <c r="B2239" t="str">
        <f>E2239</f>
        <v>2239 LTERMY-F</v>
      </c>
      <c r="D2239" t="s">
        <v>857</v>
      </c>
      <c r="E2239" t="str">
        <f t="shared" si="4407"/>
        <v>2239 LTERMY-F</v>
      </c>
      <c r="F2239" s="31"/>
      <c r="G2239" s="159" t="s">
        <v>287</v>
      </c>
      <c r="H2239" s="57">
        <v>4</v>
      </c>
      <c r="I2239" s="31"/>
      <c r="J2239" s="31"/>
      <c r="K2239" s="31"/>
      <c r="L2239" s="31"/>
      <c r="M2239" s="31"/>
      <c r="N2239" s="31"/>
      <c r="O2239" s="31"/>
      <c r="P2239" s="31"/>
      <c r="R2239" s="31"/>
      <c r="S2239" s="73"/>
      <c r="T2239" s="73"/>
      <c r="U2239" s="73"/>
      <c r="V2239" s="73"/>
      <c r="W2239" s="73"/>
      <c r="X2239" s="73"/>
      <c r="Y2239" s="73"/>
      <c r="Z2239" s="73"/>
      <c r="AA2239" s="73"/>
      <c r="AB2239" s="73"/>
      <c r="AC2239" s="73"/>
      <c r="AD2239" s="73"/>
      <c r="AE2239" s="73"/>
      <c r="AF2239" s="73"/>
      <c r="AG2239" s="73"/>
      <c r="AH2239" s="73"/>
      <c r="AI2239" s="73"/>
      <c r="AJ2239" s="73"/>
      <c r="AK2239" s="73"/>
      <c r="AL2239" s="73"/>
      <c r="AM2239" s="73"/>
      <c r="AN2239" s="73"/>
      <c r="AO2239" s="73"/>
      <c r="AP2239" s="73"/>
      <c r="AQ2239" s="73"/>
      <c r="AR2239" s="73"/>
      <c r="AS2239" s="73"/>
      <c r="AT2239" s="73"/>
      <c r="AU2239" s="73"/>
      <c r="AV2239" s="73"/>
      <c r="AW2239" s="73"/>
      <c r="AX2239" s="73"/>
      <c r="AY2239" s="73"/>
      <c r="AZ2239" s="73"/>
      <c r="BA2239" s="73"/>
      <c r="BB2239" s="73"/>
      <c r="BC2239" s="73"/>
      <c r="BD2239" s="73"/>
      <c r="BE2239" s="73"/>
      <c r="BF2239" s="73"/>
      <c r="BG2239" s="73"/>
      <c r="BH2239" s="73"/>
      <c r="BI2239" s="73"/>
      <c r="BJ2239" s="73"/>
      <c r="BK2239" s="73"/>
      <c r="BL2239" s="73"/>
      <c r="BM2239" s="73"/>
      <c r="BN2239" s="73"/>
      <c r="BO2239" s="73"/>
      <c r="BP2239" s="73"/>
      <c r="BQ2239" s="73"/>
      <c r="BR2239" s="73"/>
      <c r="BS2239" s="73"/>
      <c r="BT2239" s="73"/>
      <c r="BU2239" s="73"/>
      <c r="BV2239" s="73"/>
      <c r="BW2239" s="73"/>
      <c r="BX2239" s="73"/>
      <c r="BY2239" s="73"/>
      <c r="BZ2239" s="73"/>
      <c r="CA2239" s="73"/>
      <c r="CB2239" s="73"/>
      <c r="CC2239" s="73"/>
      <c r="CD2239" s="73"/>
      <c r="CE2239" s="73"/>
      <c r="CF2239" s="73"/>
      <c r="CG2239" s="73"/>
      <c r="CH2239" s="73"/>
      <c r="CI2239" s="73"/>
      <c r="CJ2239" s="73"/>
      <c r="CK2239" s="73"/>
      <c r="CL2239" s="73"/>
      <c r="CN2239" s="31"/>
      <c r="CO2239" s="73"/>
      <c r="CP2239" s="73"/>
      <c r="CQ2239" s="73"/>
      <c r="CR2239" s="73"/>
      <c r="CS2239" s="73"/>
      <c r="CT2239" s="73"/>
      <c r="CU2239" s="73"/>
      <c r="CV2239" s="73"/>
      <c r="CW2239" s="73"/>
      <c r="CX2239" s="73"/>
      <c r="CY2239" s="73"/>
      <c r="CZ2239" s="73"/>
      <c r="DA2239" s="73"/>
      <c r="DB2239" s="73"/>
      <c r="DC2239" s="73"/>
      <c r="DD2239" s="73"/>
      <c r="DE2239" s="73"/>
      <c r="DF2239" s="73"/>
      <c r="DG2239" s="73"/>
      <c r="DH2239" s="73"/>
      <c r="DI2239" s="73"/>
      <c r="DJ2239" s="73"/>
      <c r="DK2239" s="73"/>
      <c r="DL2239" s="73"/>
    </row>
    <row r="2240" spans="1:116" x14ac:dyDescent="0.4">
      <c r="A2240" s="31"/>
      <c r="B2240" t="str">
        <f>E2240</f>
        <v>2240 LTERMY-F</v>
      </c>
      <c r="D2240" t="s">
        <v>857</v>
      </c>
      <c r="E2240" t="str">
        <f t="shared" si="4407"/>
        <v>2240 LTERMY-F</v>
      </c>
      <c r="F2240" s="31"/>
      <c r="G2240" s="159" t="s">
        <v>294</v>
      </c>
      <c r="H2240" s="57">
        <v>3</v>
      </c>
      <c r="I2240" s="31"/>
      <c r="J2240" s="31"/>
      <c r="K2240" s="31"/>
      <c r="L2240" s="31"/>
      <c r="M2240" s="31"/>
      <c r="N2240" s="31"/>
      <c r="O2240" s="31"/>
      <c r="P2240" s="31"/>
      <c r="R2240" s="31"/>
      <c r="S2240" s="73"/>
      <c r="T2240" s="73"/>
      <c r="U2240" s="73"/>
      <c r="V2240" s="73"/>
      <c r="W2240" s="73"/>
      <c r="X2240" s="73"/>
      <c r="Y2240" s="73"/>
      <c r="Z2240" s="73"/>
      <c r="AA2240" s="73"/>
      <c r="AB2240" s="73"/>
      <c r="AC2240" s="73"/>
      <c r="AD2240" s="73"/>
      <c r="AE2240" s="73"/>
      <c r="AF2240" s="73"/>
      <c r="AG2240" s="73"/>
      <c r="AH2240" s="73"/>
      <c r="AI2240" s="73"/>
      <c r="AJ2240" s="73"/>
      <c r="AK2240" s="73"/>
      <c r="AL2240" s="73"/>
      <c r="AM2240" s="73"/>
      <c r="AN2240" s="73"/>
      <c r="AO2240" s="73"/>
      <c r="AP2240" s="73"/>
      <c r="AQ2240" s="73"/>
      <c r="AR2240" s="73"/>
      <c r="AS2240" s="73"/>
      <c r="AT2240" s="73"/>
      <c r="AU2240" s="73"/>
      <c r="AV2240" s="73"/>
      <c r="AW2240" s="73"/>
      <c r="AX2240" s="73"/>
      <c r="AY2240" s="73"/>
      <c r="AZ2240" s="73"/>
      <c r="BA2240" s="73"/>
      <c r="BB2240" s="73"/>
      <c r="BC2240" s="73"/>
      <c r="BD2240" s="73"/>
      <c r="BE2240" s="73"/>
      <c r="BF2240" s="73"/>
      <c r="BG2240" s="73"/>
      <c r="BH2240" s="73"/>
      <c r="BI2240" s="73"/>
      <c r="BJ2240" s="73"/>
      <c r="BK2240" s="73"/>
      <c r="BL2240" s="73"/>
      <c r="BM2240" s="73"/>
      <c r="BN2240" s="73"/>
      <c r="BO2240" s="73"/>
      <c r="BP2240" s="73"/>
      <c r="BQ2240" s="73"/>
      <c r="BR2240" s="73"/>
      <c r="BS2240" s="73"/>
      <c r="BT2240" s="73"/>
      <c r="BU2240" s="73"/>
      <c r="BV2240" s="73"/>
      <c r="BW2240" s="73"/>
      <c r="BX2240" s="73"/>
      <c r="BY2240" s="73"/>
      <c r="BZ2240" s="73"/>
      <c r="CA2240" s="73"/>
      <c r="CB2240" s="73"/>
      <c r="CC2240" s="73"/>
      <c r="CD2240" s="73"/>
      <c r="CE2240" s="73"/>
      <c r="CF2240" s="73"/>
      <c r="CG2240" s="73"/>
      <c r="CH2240" s="73"/>
      <c r="CI2240" s="73"/>
      <c r="CJ2240" s="73"/>
      <c r="CK2240" s="73"/>
      <c r="CL2240" s="73"/>
      <c r="CN2240" s="31"/>
      <c r="CO2240" s="73"/>
      <c r="CP2240" s="73"/>
      <c r="CQ2240" s="73"/>
      <c r="CR2240" s="73"/>
      <c r="CS2240" s="73"/>
      <c r="CT2240" s="73"/>
      <c r="CU2240" s="73"/>
      <c r="CV2240" s="73"/>
      <c r="CW2240" s="73"/>
      <c r="CX2240" s="73"/>
      <c r="CY2240" s="73"/>
      <c r="CZ2240" s="73"/>
      <c r="DA2240" s="73"/>
      <c r="DB2240" s="73"/>
      <c r="DC2240" s="73"/>
      <c r="DD2240" s="73"/>
      <c r="DE2240" s="73"/>
      <c r="DF2240" s="73"/>
      <c r="DG2240" s="73"/>
      <c r="DH2240" s="73"/>
      <c r="DI2240" s="73"/>
      <c r="DJ2240" s="73"/>
      <c r="DK2240" s="73"/>
      <c r="DL2240" s="73"/>
    </row>
    <row r="2241" spans="1:116" x14ac:dyDescent="0.4">
      <c r="A2241" s="31"/>
      <c r="B2241" t="str">
        <f>E2241</f>
        <v>2241 LTERMY-F</v>
      </c>
      <c r="D2241" t="s">
        <v>857</v>
      </c>
      <c r="E2241" t="str">
        <f t="shared" si="4407"/>
        <v>2241 LTERMY-F</v>
      </c>
      <c r="F2241" s="31"/>
      <c r="G2241" s="159" t="s">
        <v>288</v>
      </c>
      <c r="H2241" s="59">
        <v>0.1</v>
      </c>
      <c r="I2241" s="31"/>
      <c r="J2241" s="31"/>
      <c r="K2241" s="31"/>
      <c r="L2241" s="31"/>
      <c r="M2241" s="31"/>
      <c r="N2241" s="31"/>
      <c r="O2241" s="31"/>
      <c r="P2241" s="31"/>
      <c r="R2241" s="31"/>
      <c r="S2241" s="73"/>
      <c r="T2241" s="73"/>
      <c r="U2241" s="73"/>
      <c r="V2241" s="73"/>
      <c r="W2241" s="73"/>
      <c r="X2241" s="73"/>
      <c r="Y2241" s="73"/>
      <c r="Z2241" s="73"/>
      <c r="AA2241" s="73"/>
      <c r="AB2241" s="73"/>
      <c r="AC2241" s="73"/>
      <c r="AD2241" s="73"/>
      <c r="AE2241" s="73"/>
      <c r="AF2241" s="73"/>
      <c r="AG2241" s="73"/>
      <c r="AH2241" s="73"/>
      <c r="AI2241" s="73"/>
      <c r="AJ2241" s="73"/>
      <c r="AK2241" s="73"/>
      <c r="AL2241" s="73"/>
      <c r="AM2241" s="73"/>
      <c r="AN2241" s="73"/>
      <c r="AO2241" s="73"/>
      <c r="AP2241" s="73"/>
      <c r="AQ2241" s="73"/>
      <c r="AR2241" s="73"/>
      <c r="AS2241" s="73"/>
      <c r="AT2241" s="73"/>
      <c r="AU2241" s="73"/>
      <c r="AV2241" s="73"/>
      <c r="AW2241" s="73"/>
      <c r="AX2241" s="73"/>
      <c r="AY2241" s="73"/>
      <c r="AZ2241" s="73"/>
      <c r="BA2241" s="73"/>
      <c r="BB2241" s="73"/>
      <c r="BC2241" s="73"/>
      <c r="BD2241" s="73"/>
      <c r="BE2241" s="73"/>
      <c r="BF2241" s="73"/>
      <c r="BG2241" s="73"/>
      <c r="BH2241" s="73"/>
      <c r="BI2241" s="73"/>
      <c r="BJ2241" s="73"/>
      <c r="BK2241" s="73"/>
      <c r="BL2241" s="73"/>
      <c r="BM2241" s="73"/>
      <c r="BN2241" s="73"/>
      <c r="BO2241" s="73"/>
      <c r="BP2241" s="73"/>
      <c r="BQ2241" s="73"/>
      <c r="BR2241" s="73"/>
      <c r="BS2241" s="73"/>
      <c r="BT2241" s="73"/>
      <c r="BU2241" s="73"/>
      <c r="BV2241" s="73"/>
      <c r="BW2241" s="73"/>
      <c r="BX2241" s="73"/>
      <c r="BY2241" s="73"/>
      <c r="BZ2241" s="73"/>
      <c r="CA2241" s="73"/>
      <c r="CB2241" s="73"/>
      <c r="CC2241" s="73"/>
      <c r="CD2241" s="73"/>
      <c r="CE2241" s="73"/>
      <c r="CF2241" s="73"/>
      <c r="CG2241" s="73"/>
      <c r="CH2241" s="73"/>
      <c r="CI2241" s="73"/>
      <c r="CJ2241" s="73"/>
      <c r="CK2241" s="73"/>
      <c r="CL2241" s="73"/>
      <c r="CN2241" s="31"/>
      <c r="CO2241" s="73"/>
      <c r="CP2241" s="73"/>
      <c r="CQ2241" s="73"/>
      <c r="CR2241" s="73"/>
      <c r="CS2241" s="73"/>
      <c r="CT2241" s="73"/>
      <c r="CU2241" s="73"/>
      <c r="CV2241" s="73"/>
      <c r="CW2241" s="73"/>
      <c r="CX2241" s="73"/>
      <c r="CY2241" s="73"/>
      <c r="CZ2241" s="73"/>
      <c r="DA2241" s="73"/>
      <c r="DB2241" s="73"/>
      <c r="DC2241" s="73"/>
      <c r="DD2241" s="73"/>
      <c r="DE2241" s="73"/>
      <c r="DF2241" s="73"/>
      <c r="DG2241" s="73"/>
      <c r="DH2241" s="73"/>
      <c r="DI2241" s="73"/>
      <c r="DJ2241" s="73"/>
      <c r="DK2241" s="73"/>
      <c r="DL2241" s="73"/>
    </row>
    <row r="2242" spans="1:116" x14ac:dyDescent="0.4">
      <c r="A2242" s="31"/>
      <c r="B2242" t="str">
        <f>E2242</f>
        <v>2242 LTERMY-F</v>
      </c>
      <c r="D2242" t="s">
        <v>857</v>
      </c>
      <c r="E2242" t="str">
        <f t="shared" si="4407"/>
        <v>2242 LTERMY-F</v>
      </c>
      <c r="F2242" s="31"/>
      <c r="G2242" s="158" t="s">
        <v>289</v>
      </c>
      <c r="H2242" s="23">
        <v>1000</v>
      </c>
      <c r="I2242" s="31"/>
      <c r="J2242" s="31"/>
      <c r="K2242" s="31"/>
      <c r="L2242" s="31"/>
      <c r="M2242" s="31"/>
      <c r="N2242" s="31"/>
      <c r="O2242" s="31"/>
      <c r="P2242" s="31"/>
      <c r="R2242" s="31"/>
      <c r="S2242" s="73"/>
      <c r="T2242" s="73"/>
      <c r="U2242" s="73"/>
      <c r="V2242" s="73"/>
      <c r="W2242" s="73"/>
      <c r="X2242" s="73"/>
      <c r="Y2242" s="73"/>
      <c r="Z2242" s="73"/>
      <c r="AA2242" s="73"/>
      <c r="AB2242" s="73"/>
      <c r="AC2242" s="73"/>
      <c r="AD2242" s="73"/>
      <c r="AE2242" s="73"/>
      <c r="AF2242" s="73"/>
      <c r="AG2242" s="73"/>
      <c r="AH2242" s="73"/>
      <c r="AI2242" s="73"/>
      <c r="AJ2242" s="73"/>
      <c r="AK2242" s="73"/>
      <c r="AL2242" s="73"/>
      <c r="AM2242" s="73"/>
      <c r="AN2242" s="73"/>
      <c r="AO2242" s="73"/>
      <c r="AP2242" s="73"/>
      <c r="AQ2242" s="73"/>
      <c r="AR2242" s="73"/>
      <c r="AS2242" s="73"/>
      <c r="AT2242" s="73"/>
      <c r="AU2242" s="73"/>
      <c r="AV2242" s="73"/>
      <c r="AW2242" s="73"/>
      <c r="AX2242" s="73"/>
      <c r="AY2242" s="73"/>
      <c r="AZ2242" s="73"/>
      <c r="BA2242" s="73"/>
      <c r="BB2242" s="73"/>
      <c r="BC2242" s="73"/>
      <c r="BD2242" s="73"/>
      <c r="BE2242" s="73"/>
      <c r="BF2242" s="73"/>
      <c r="BG2242" s="73"/>
      <c r="BH2242" s="73"/>
      <c r="BI2242" s="73"/>
      <c r="BJ2242" s="73"/>
      <c r="BK2242" s="73"/>
      <c r="BL2242" s="73"/>
      <c r="BM2242" s="73"/>
      <c r="BN2242" s="73"/>
      <c r="BO2242" s="73"/>
      <c r="BP2242" s="73"/>
      <c r="BQ2242" s="73"/>
      <c r="BR2242" s="73"/>
      <c r="BS2242" s="73"/>
      <c r="BT2242" s="73"/>
      <c r="BU2242" s="73"/>
      <c r="BV2242" s="73"/>
      <c r="BW2242" s="73"/>
      <c r="BX2242" s="73"/>
      <c r="BY2242" s="73"/>
      <c r="BZ2242" s="73"/>
      <c r="CA2242" s="73"/>
      <c r="CB2242" s="73"/>
      <c r="CC2242" s="73"/>
      <c r="CD2242" s="73"/>
      <c r="CE2242" s="73"/>
      <c r="CF2242" s="73"/>
      <c r="CG2242" s="73"/>
      <c r="CH2242" s="73"/>
      <c r="CI2242" s="73"/>
      <c r="CJ2242" s="73"/>
      <c r="CK2242" s="73"/>
      <c r="CL2242" s="73"/>
      <c r="CN2242" s="31"/>
      <c r="CO2242" s="73"/>
      <c r="CP2242" s="73"/>
      <c r="CQ2242" s="73"/>
      <c r="CR2242" s="73"/>
      <c r="CS2242" s="73"/>
      <c r="CT2242" s="73"/>
      <c r="CU2242" s="73"/>
      <c r="CV2242" s="73"/>
      <c r="CW2242" s="73"/>
      <c r="CX2242" s="73"/>
      <c r="CY2242" s="73"/>
      <c r="CZ2242" s="73"/>
      <c r="DA2242" s="73"/>
      <c r="DB2242" s="73"/>
      <c r="DC2242" s="73"/>
      <c r="DD2242" s="73"/>
      <c r="DE2242" s="73"/>
      <c r="DF2242" s="73"/>
      <c r="DG2242" s="73"/>
      <c r="DH2242" s="73"/>
      <c r="DI2242" s="73"/>
      <c r="DJ2242" s="73"/>
      <c r="DK2242" s="73"/>
      <c r="DL2242" s="73"/>
    </row>
    <row r="2243" spans="1:116" x14ac:dyDescent="0.4">
      <c r="A2243" s="31"/>
      <c r="B2243" t="str">
        <f t="shared" ref="B2243:B2255" si="4408">E2243</f>
        <v>2243 LTERMY-F</v>
      </c>
      <c r="C2243" s="31"/>
      <c r="D2243" t="s">
        <v>857</v>
      </c>
      <c r="E2243" t="str">
        <f t="shared" si="4407"/>
        <v>2243 LTERMY-F</v>
      </c>
      <c r="F2243" s="31"/>
      <c r="G2243" s="127"/>
      <c r="H2243" s="31"/>
      <c r="I2243" s="31"/>
      <c r="J2243" s="31"/>
      <c r="K2243" s="31"/>
      <c r="L2243" s="31"/>
      <c r="M2243" s="31"/>
      <c r="N2243" s="31"/>
      <c r="O2243" s="31"/>
      <c r="P2243" s="31"/>
      <c r="R2243" s="31"/>
      <c r="S2243" s="73"/>
      <c r="T2243" s="73"/>
      <c r="U2243" s="73"/>
      <c r="V2243" s="73"/>
      <c r="W2243" s="73"/>
      <c r="X2243" s="73"/>
      <c r="Y2243" s="73"/>
      <c r="Z2243" s="73"/>
      <c r="AA2243" s="73"/>
      <c r="AB2243" s="73"/>
      <c r="AC2243" s="73"/>
      <c r="AD2243" s="73"/>
      <c r="AE2243" s="73"/>
      <c r="AF2243" s="73"/>
      <c r="AG2243" s="73"/>
      <c r="AH2243" s="73"/>
      <c r="AI2243" s="73"/>
      <c r="AJ2243" s="73"/>
      <c r="AK2243" s="73"/>
      <c r="AL2243" s="73"/>
      <c r="AM2243" s="73"/>
      <c r="AN2243" s="73"/>
      <c r="AO2243" s="73"/>
      <c r="AP2243" s="73"/>
      <c r="AQ2243" s="73"/>
      <c r="AR2243" s="73"/>
      <c r="AS2243" s="73"/>
      <c r="AT2243" s="73"/>
      <c r="AU2243" s="73"/>
      <c r="AV2243" s="73"/>
      <c r="AW2243" s="73"/>
      <c r="AX2243" s="73"/>
      <c r="AY2243" s="73"/>
      <c r="AZ2243" s="73"/>
      <c r="BA2243" s="73"/>
      <c r="BB2243" s="73"/>
      <c r="BC2243" s="73"/>
      <c r="BD2243" s="73"/>
      <c r="BE2243" s="73"/>
      <c r="BF2243" s="73"/>
      <c r="BG2243" s="73"/>
      <c r="BH2243" s="73"/>
      <c r="BI2243" s="73"/>
      <c r="BJ2243" s="73"/>
      <c r="BK2243" s="73"/>
      <c r="BL2243" s="73"/>
      <c r="BM2243" s="73"/>
      <c r="BN2243" s="73"/>
      <c r="BO2243" s="73"/>
      <c r="BP2243" s="73"/>
      <c r="BQ2243" s="73"/>
      <c r="BR2243" s="73"/>
      <c r="BS2243" s="73"/>
      <c r="BT2243" s="73"/>
      <c r="BU2243" s="73"/>
      <c r="BV2243" s="73"/>
      <c r="BW2243" s="73"/>
      <c r="BX2243" s="73"/>
      <c r="BY2243" s="73"/>
      <c r="BZ2243" s="73"/>
      <c r="CA2243" s="73"/>
      <c r="CB2243" s="73"/>
      <c r="CC2243" s="73"/>
      <c r="CD2243" s="73"/>
      <c r="CE2243" s="73"/>
      <c r="CF2243" s="73"/>
      <c r="CG2243" s="73"/>
      <c r="CH2243" s="73"/>
      <c r="CI2243" s="73"/>
      <c r="CJ2243" s="73"/>
      <c r="CK2243" s="73"/>
      <c r="CL2243" s="73"/>
      <c r="CN2243" s="31"/>
      <c r="CO2243" s="73"/>
      <c r="CP2243" s="73"/>
      <c r="CQ2243" s="73"/>
      <c r="CR2243" s="73"/>
      <c r="CS2243" s="73"/>
      <c r="CT2243" s="73"/>
      <c r="CU2243" s="73"/>
      <c r="CV2243" s="73"/>
      <c r="CW2243" s="73"/>
      <c r="CX2243" s="73"/>
      <c r="CY2243" s="73"/>
      <c r="CZ2243" s="73"/>
      <c r="DA2243" s="73"/>
      <c r="DB2243" s="73"/>
      <c r="DC2243" s="73"/>
      <c r="DD2243" s="73"/>
      <c r="DE2243" s="73"/>
      <c r="DF2243" s="73"/>
      <c r="DG2243" s="73"/>
      <c r="DH2243" s="73"/>
      <c r="DI2243" s="73"/>
      <c r="DJ2243" s="73"/>
      <c r="DK2243" s="73"/>
      <c r="DL2243" s="73"/>
    </row>
    <row r="2244" spans="1:116" x14ac:dyDescent="0.4">
      <c r="B2244" t="str">
        <f t="shared" si="4408"/>
        <v>2244 LTERMY-F</v>
      </c>
      <c r="D2244" t="s">
        <v>857</v>
      </c>
      <c r="E2244" t="str">
        <f t="shared" si="4407"/>
        <v>2244 LTERMY-F</v>
      </c>
      <c r="F2244" s="292"/>
      <c r="G2244" s="95" t="s">
        <v>290</v>
      </c>
      <c r="R2244" s="92"/>
      <c r="S2244" s="154"/>
      <c r="T2244" s="154"/>
      <c r="U2244" s="154"/>
      <c r="V2244" s="154"/>
      <c r="W2244" s="154"/>
      <c r="X2244" s="154"/>
      <c r="Y2244" s="154"/>
      <c r="Z2244" s="154"/>
      <c r="AA2244" s="154"/>
      <c r="AB2244" s="154"/>
      <c r="AC2244" s="154"/>
      <c r="AD2244" s="154"/>
      <c r="AE2244" s="154"/>
      <c r="AF2244" s="154"/>
      <c r="AG2244" s="154"/>
      <c r="AH2244" s="154"/>
      <c r="AI2244" s="154"/>
      <c r="AJ2244" s="154"/>
      <c r="AK2244" s="154"/>
      <c r="AL2244" s="154"/>
      <c r="AM2244" s="154"/>
      <c r="AN2244" s="154"/>
      <c r="AO2244" s="154"/>
      <c r="AP2244" s="154"/>
      <c r="AQ2244" s="154"/>
      <c r="AR2244" s="154"/>
      <c r="AS2244" s="154"/>
      <c r="AT2244" s="154"/>
      <c r="AU2244" s="154"/>
      <c r="AV2244" s="154"/>
      <c r="AW2244" s="154"/>
      <c r="AX2244" s="154"/>
      <c r="AY2244" s="154"/>
      <c r="AZ2244" s="154"/>
      <c r="BA2244" s="154"/>
      <c r="BB2244" s="154"/>
      <c r="BC2244" s="154"/>
      <c r="BD2244" s="154"/>
      <c r="BE2244" s="154"/>
      <c r="BF2244" s="154"/>
      <c r="BG2244" s="154"/>
      <c r="BH2244" s="154"/>
      <c r="BI2244" s="154"/>
      <c r="BJ2244" s="154"/>
      <c r="BK2244" s="154"/>
      <c r="BL2244" s="154"/>
      <c r="BM2244" s="154"/>
      <c r="BN2244" s="154"/>
      <c r="BO2244" s="154"/>
      <c r="BP2244" s="154"/>
      <c r="BQ2244" s="154"/>
      <c r="BR2244" s="154"/>
      <c r="BS2244" s="154"/>
      <c r="BT2244" s="154"/>
      <c r="BU2244" s="154"/>
      <c r="BV2244" s="154"/>
      <c r="BW2244" s="154"/>
      <c r="BX2244" s="154"/>
      <c r="BY2244" s="154"/>
      <c r="BZ2244" s="154"/>
      <c r="CA2244" s="154"/>
      <c r="CB2244" s="154"/>
      <c r="CC2244" s="154"/>
      <c r="CD2244" s="154"/>
      <c r="CE2244" s="154"/>
      <c r="CF2244" s="154"/>
      <c r="CG2244" s="154"/>
      <c r="CH2244" s="154"/>
      <c r="CI2244" s="154"/>
      <c r="CJ2244" s="154"/>
      <c r="CK2244" s="154"/>
      <c r="CL2244" s="154"/>
      <c r="CO2244" s="154"/>
      <c r="CP2244" s="154"/>
      <c r="CQ2244" s="154"/>
      <c r="CR2244" s="154"/>
      <c r="CS2244" s="154"/>
      <c r="CT2244" s="154"/>
      <c r="CU2244" s="154"/>
      <c r="CV2244" s="154"/>
      <c r="CW2244" s="154"/>
      <c r="CX2244" s="154"/>
      <c r="CY2244" s="154"/>
      <c r="CZ2244" s="154"/>
      <c r="DA2244" s="154"/>
      <c r="DB2244" s="154"/>
      <c r="DC2244" s="154"/>
      <c r="DD2244" s="154"/>
      <c r="DE2244" s="154"/>
      <c r="DF2244" s="154"/>
      <c r="DG2244" s="154"/>
      <c r="DH2244" s="154"/>
      <c r="DI2244" s="154"/>
      <c r="DJ2244" s="154"/>
      <c r="DK2244" s="154"/>
      <c r="DL2244" s="154"/>
    </row>
    <row r="2245" spans="1:116" x14ac:dyDescent="0.4">
      <c r="B2245" t="str">
        <f t="shared" si="4408"/>
        <v>2245 LTERMY-F</v>
      </c>
      <c r="D2245" t="s">
        <v>857</v>
      </c>
      <c r="E2245" t="str">
        <f t="shared" si="4407"/>
        <v>2245 LTERMY-F</v>
      </c>
      <c r="F2245" s="292"/>
      <c r="G2245" s="158" t="s">
        <v>289</v>
      </c>
      <c r="K2245" s="24">
        <f>H2242</f>
        <v>1000</v>
      </c>
      <c r="L2245" s="24">
        <f ca="1">K2248</f>
        <v>2500.0000000000005</v>
      </c>
      <c r="M2245" s="24">
        <f ca="1">L2248</f>
        <v>0</v>
      </c>
      <c r="N2245" s="24">
        <f ca="1">M2248</f>
        <v>0</v>
      </c>
      <c r="O2245" s="24">
        <f ca="1">N2248</f>
        <v>0</v>
      </c>
      <c r="P2245" s="24">
        <f ca="1">O2248</f>
        <v>0</v>
      </c>
      <c r="R2245"/>
      <c r="S2245" s="80">
        <f>H2242</f>
        <v>1000</v>
      </c>
      <c r="T2245" s="62">
        <f t="shared" ref="T2245" ca="1" si="4409">S2248</f>
        <v>1833.3333333333335</v>
      </c>
      <c r="U2245" s="62">
        <f t="shared" ref="U2245" ca="1" si="4410">T2248</f>
        <v>2666.666666666667</v>
      </c>
      <c r="V2245" s="62">
        <f t="shared" ref="V2245" ca="1" si="4411">U2248</f>
        <v>2500.0000000000005</v>
      </c>
      <c r="W2245" s="62">
        <f t="shared" ref="W2245" ca="1" si="4412">V2248</f>
        <v>2500.0000000000005</v>
      </c>
      <c r="X2245" s="62">
        <f t="shared" ref="X2245" ca="1" si="4413">W2248</f>
        <v>2500.0000000000005</v>
      </c>
      <c r="Y2245" s="62">
        <f t="shared" ref="Y2245" ca="1" si="4414">X2248</f>
        <v>2500.0000000000005</v>
      </c>
      <c r="Z2245" s="62">
        <f t="shared" ref="Z2245" ca="1" si="4415">Y2248</f>
        <v>2500.0000000000005</v>
      </c>
      <c r="AA2245" s="62">
        <f t="shared" ref="AA2245" ca="1" si="4416">Z2248</f>
        <v>2500.0000000000005</v>
      </c>
      <c r="AB2245" s="62">
        <f t="shared" ref="AB2245" ca="1" si="4417">AA2248</f>
        <v>2500.0000000000005</v>
      </c>
      <c r="AC2245" s="62">
        <f t="shared" ref="AC2245" ca="1" si="4418">AB2248</f>
        <v>2500.0000000000005</v>
      </c>
      <c r="AD2245" s="62">
        <f t="shared" ref="AD2245" ca="1" si="4419">AC2248</f>
        <v>2500.0000000000005</v>
      </c>
      <c r="AE2245" s="62">
        <f t="shared" ref="AE2245" ca="1" si="4420">AD2248</f>
        <v>2500.0000000000005</v>
      </c>
      <c r="AF2245" s="62">
        <f t="shared" ref="AF2245" ca="1" si="4421">AE2248</f>
        <v>1666.666666666667</v>
      </c>
      <c r="AG2245" s="62">
        <f t="shared" ref="AG2245" ca="1" si="4422">AF2248</f>
        <v>833.3333333333336</v>
      </c>
      <c r="AH2245" s="62">
        <f t="shared" ref="AH2245" ca="1" si="4423">AG2248</f>
        <v>0</v>
      </c>
      <c r="AI2245" s="62">
        <f t="shared" ref="AI2245" ca="1" si="4424">AH2248</f>
        <v>0</v>
      </c>
      <c r="AJ2245" s="62">
        <f t="shared" ref="AJ2245" ca="1" si="4425">AI2248</f>
        <v>0</v>
      </c>
      <c r="AK2245" s="62">
        <f t="shared" ref="AK2245" ca="1" si="4426">AJ2248</f>
        <v>0</v>
      </c>
      <c r="AL2245" s="62">
        <f t="shared" ref="AL2245" ca="1" si="4427">AK2248</f>
        <v>0</v>
      </c>
      <c r="AM2245" s="62">
        <f t="shared" ref="AM2245" ca="1" si="4428">AL2248</f>
        <v>0</v>
      </c>
      <c r="AN2245" s="62">
        <f t="shared" ref="AN2245" ca="1" si="4429">AM2248</f>
        <v>0</v>
      </c>
      <c r="AO2245" s="62">
        <f t="shared" ref="AO2245" ca="1" si="4430">AN2248</f>
        <v>0</v>
      </c>
      <c r="AP2245" s="62">
        <f t="shared" ref="AP2245" ca="1" si="4431">AO2248</f>
        <v>0</v>
      </c>
      <c r="AQ2245" s="62">
        <f t="shared" ref="AQ2245" ca="1" si="4432">AP2248</f>
        <v>0</v>
      </c>
      <c r="AR2245" s="62">
        <f t="shared" ref="AR2245" ca="1" si="4433">AQ2248</f>
        <v>0</v>
      </c>
      <c r="AS2245" s="62">
        <f t="shared" ref="AS2245" ca="1" si="4434">AR2248</f>
        <v>0</v>
      </c>
      <c r="AT2245" s="62">
        <f t="shared" ref="AT2245" ca="1" si="4435">AS2248</f>
        <v>0</v>
      </c>
      <c r="AU2245" s="62">
        <f t="shared" ref="AU2245" ca="1" si="4436">AT2248</f>
        <v>0</v>
      </c>
      <c r="AV2245" s="62">
        <f t="shared" ref="AV2245" ca="1" si="4437">AU2248</f>
        <v>0</v>
      </c>
      <c r="AW2245" s="62">
        <f t="shared" ref="AW2245" ca="1" si="4438">AV2248</f>
        <v>0</v>
      </c>
      <c r="AX2245" s="62">
        <f t="shared" ref="AX2245" ca="1" si="4439">AW2248</f>
        <v>0</v>
      </c>
      <c r="AY2245" s="62">
        <f t="shared" ref="AY2245" ca="1" si="4440">AX2248</f>
        <v>0</v>
      </c>
      <c r="AZ2245" s="62">
        <f t="shared" ref="AZ2245" ca="1" si="4441">AY2248</f>
        <v>0</v>
      </c>
      <c r="BA2245" s="62">
        <f t="shared" ref="BA2245" ca="1" si="4442">AZ2248</f>
        <v>0</v>
      </c>
      <c r="BB2245" s="62">
        <f t="shared" ref="BB2245" ca="1" si="4443">BA2248</f>
        <v>0</v>
      </c>
      <c r="BC2245" s="62">
        <f t="shared" ref="BC2245" ca="1" si="4444">BB2248</f>
        <v>0</v>
      </c>
      <c r="BD2245" s="62">
        <f t="shared" ref="BD2245" ca="1" si="4445">BC2248</f>
        <v>0</v>
      </c>
      <c r="BE2245" s="62">
        <f t="shared" ref="BE2245" ca="1" si="4446">BD2248</f>
        <v>0</v>
      </c>
      <c r="BF2245" s="62">
        <f t="shared" ref="BF2245" ca="1" si="4447">BE2248</f>
        <v>0</v>
      </c>
      <c r="BG2245" s="62">
        <f t="shared" ref="BG2245" ca="1" si="4448">BF2248</f>
        <v>0</v>
      </c>
      <c r="BH2245" s="62">
        <f t="shared" ref="BH2245" ca="1" si="4449">BG2248</f>
        <v>0</v>
      </c>
      <c r="BI2245" s="62">
        <f t="shared" ref="BI2245" ca="1" si="4450">BH2248</f>
        <v>0</v>
      </c>
      <c r="BJ2245" s="62">
        <f t="shared" ref="BJ2245" ca="1" si="4451">BI2248</f>
        <v>0</v>
      </c>
      <c r="BK2245" s="62">
        <f t="shared" ref="BK2245" ca="1" si="4452">BJ2248</f>
        <v>0</v>
      </c>
      <c r="BL2245" s="62">
        <f t="shared" ref="BL2245" ca="1" si="4453">BK2248</f>
        <v>0</v>
      </c>
      <c r="BM2245" s="62">
        <f t="shared" ref="BM2245" ca="1" si="4454">BL2248</f>
        <v>0</v>
      </c>
      <c r="BN2245" s="62">
        <f t="shared" ref="BN2245" ca="1" si="4455">BM2248</f>
        <v>0</v>
      </c>
      <c r="BO2245" s="62">
        <f t="shared" ref="BO2245" ca="1" si="4456">BN2248</f>
        <v>0</v>
      </c>
      <c r="BP2245" s="62">
        <f t="shared" ref="BP2245" ca="1" si="4457">BO2248</f>
        <v>0</v>
      </c>
      <c r="BQ2245" s="62">
        <f t="shared" ref="BQ2245" ca="1" si="4458">BP2248</f>
        <v>0</v>
      </c>
      <c r="BR2245" s="62">
        <f t="shared" ref="BR2245" ca="1" si="4459">BQ2248</f>
        <v>0</v>
      </c>
      <c r="BS2245" s="62">
        <f t="shared" ref="BS2245" ca="1" si="4460">BR2248</f>
        <v>0</v>
      </c>
      <c r="BT2245" s="62">
        <f t="shared" ref="BT2245" ca="1" si="4461">BS2248</f>
        <v>0</v>
      </c>
      <c r="BU2245" s="62">
        <f t="shared" ref="BU2245" ca="1" si="4462">BT2248</f>
        <v>0</v>
      </c>
      <c r="BV2245" s="62">
        <f t="shared" ref="BV2245" ca="1" si="4463">BU2248</f>
        <v>0</v>
      </c>
      <c r="BW2245" s="62">
        <f t="shared" ref="BW2245" ca="1" si="4464">BV2248</f>
        <v>0</v>
      </c>
      <c r="BX2245" s="62">
        <f t="shared" ref="BX2245" ca="1" si="4465">BW2248</f>
        <v>0</v>
      </c>
      <c r="BY2245" s="62">
        <f t="shared" ref="BY2245" ca="1" si="4466">BX2248</f>
        <v>0</v>
      </c>
      <c r="BZ2245" s="62">
        <f t="shared" ref="BZ2245" ca="1" si="4467">BY2248</f>
        <v>0</v>
      </c>
      <c r="CA2245" s="62">
        <f t="shared" ref="CA2245" ca="1" si="4468">BZ2248</f>
        <v>0</v>
      </c>
      <c r="CB2245" s="62">
        <f t="shared" ref="CB2245" ca="1" si="4469">CA2248</f>
        <v>0</v>
      </c>
      <c r="CC2245" s="62">
        <f t="shared" ref="CC2245" ca="1" si="4470">CB2248</f>
        <v>0</v>
      </c>
      <c r="CD2245" s="62">
        <f t="shared" ref="CD2245" ca="1" si="4471">CC2248</f>
        <v>0</v>
      </c>
      <c r="CE2245" s="62">
        <f t="shared" ref="CE2245" ca="1" si="4472">CD2248</f>
        <v>0</v>
      </c>
      <c r="CF2245" s="62">
        <f t="shared" ref="CF2245" ca="1" si="4473">CE2248</f>
        <v>0</v>
      </c>
      <c r="CG2245" s="62">
        <f t="shared" ref="CG2245" ca="1" si="4474">CF2248</f>
        <v>0</v>
      </c>
      <c r="CH2245" s="62">
        <f t="shared" ref="CH2245" ca="1" si="4475">CG2248</f>
        <v>0</v>
      </c>
      <c r="CI2245" s="62">
        <f t="shared" ref="CI2245" ca="1" si="4476">CH2248</f>
        <v>0</v>
      </c>
      <c r="CJ2245" s="62">
        <f t="shared" ref="CJ2245" ca="1" si="4477">CI2248</f>
        <v>0</v>
      </c>
      <c r="CK2245" s="62">
        <f t="shared" ref="CK2245" ca="1" si="4478">CJ2248</f>
        <v>0</v>
      </c>
      <c r="CL2245" s="62">
        <f t="shared" ref="CL2245" ca="1" si="4479">CK2248</f>
        <v>0</v>
      </c>
      <c r="CO2245" s="62">
        <f t="shared" ref="CO2245" si="4480">CN2248</f>
        <v>0</v>
      </c>
      <c r="CP2245" s="62">
        <f t="shared" ref="CP2245" ca="1" si="4481">CO2248</f>
        <v>0</v>
      </c>
      <c r="CQ2245" s="62">
        <f t="shared" ref="CQ2245" ca="1" si="4482">CP2248</f>
        <v>0</v>
      </c>
      <c r="CR2245" s="62">
        <f t="shared" ref="CR2245" ca="1" si="4483">CQ2248</f>
        <v>0</v>
      </c>
      <c r="CS2245" s="62">
        <f t="shared" ref="CS2245" ca="1" si="4484">CR2248</f>
        <v>0</v>
      </c>
      <c r="CT2245" s="62">
        <f t="shared" ref="CT2245" ca="1" si="4485">CS2248</f>
        <v>0</v>
      </c>
      <c r="CU2245" s="62">
        <f t="shared" ref="CU2245" ca="1" si="4486">CT2248</f>
        <v>0</v>
      </c>
      <c r="CV2245" s="62">
        <f t="shared" ref="CV2245" ca="1" si="4487">CU2248</f>
        <v>0</v>
      </c>
      <c r="CW2245" s="62">
        <f t="shared" ref="CW2245" ca="1" si="4488">CV2248</f>
        <v>0</v>
      </c>
      <c r="CX2245" s="62">
        <f t="shared" ref="CX2245" ca="1" si="4489">CW2248</f>
        <v>0</v>
      </c>
      <c r="CY2245" s="62">
        <f t="shared" ref="CY2245" ca="1" si="4490">CX2248</f>
        <v>0</v>
      </c>
      <c r="CZ2245" s="62">
        <f t="shared" ref="CZ2245" ca="1" si="4491">CY2248</f>
        <v>0</v>
      </c>
      <c r="DA2245" s="62">
        <f t="shared" ref="DA2245" ca="1" si="4492">CZ2248</f>
        <v>0</v>
      </c>
      <c r="DB2245" s="62">
        <f t="shared" ref="DB2245" ca="1" si="4493">DA2248</f>
        <v>0</v>
      </c>
      <c r="DC2245" s="62">
        <f t="shared" ref="DC2245" ca="1" si="4494">DB2248</f>
        <v>0</v>
      </c>
      <c r="DD2245" s="62">
        <f t="shared" ref="DD2245" ca="1" si="4495">DC2248</f>
        <v>0</v>
      </c>
      <c r="DE2245" s="62">
        <f t="shared" ref="DE2245" ca="1" si="4496">DD2248</f>
        <v>0</v>
      </c>
      <c r="DF2245" s="62">
        <f t="shared" ref="DF2245" ca="1" si="4497">DE2248</f>
        <v>0</v>
      </c>
      <c r="DG2245" s="62">
        <f t="shared" ref="DG2245" ca="1" si="4498">DF2248</f>
        <v>0</v>
      </c>
      <c r="DH2245" s="62">
        <f t="shared" ref="DH2245" ca="1" si="4499">DG2248</f>
        <v>0</v>
      </c>
      <c r="DI2245" s="62">
        <f t="shared" ref="DI2245" ca="1" si="4500">DH2248</f>
        <v>0</v>
      </c>
      <c r="DJ2245" s="62">
        <f t="shared" ref="DJ2245" ca="1" si="4501">DI2248</f>
        <v>0</v>
      </c>
      <c r="DK2245" s="62">
        <f t="shared" ref="DK2245" ca="1" si="4502">DJ2248</f>
        <v>0</v>
      </c>
      <c r="DL2245" s="62">
        <f t="shared" ref="DL2245" ca="1" si="4503">DK2248</f>
        <v>0</v>
      </c>
    </row>
    <row r="2246" spans="1:116" x14ac:dyDescent="0.4">
      <c r="B2246" t="str">
        <f t="shared" si="4408"/>
        <v>2246 LTERMY-F</v>
      </c>
      <c r="D2246" t="s">
        <v>857</v>
      </c>
      <c r="E2246" t="str">
        <f t="shared" si="4407"/>
        <v>2246 LTERMY-F</v>
      </c>
      <c r="G2246" s="158" t="str">
        <f>"New borrowing - "&amp;SUBSTITUTE(G2237,":","")</f>
        <v>New borrowing - Rolling fixed term loan - multiple borrowings w/ annual control</v>
      </c>
      <c r="K2246" s="23">
        <v>10000</v>
      </c>
      <c r="L2246" s="23">
        <f>SUMIF($4:$4,L$2,2244:2244)</f>
        <v>0</v>
      </c>
      <c r="M2246" s="23">
        <f>SUMIF($4:$4,M$2,2244:2244)</f>
        <v>0</v>
      </c>
      <c r="N2246" s="23">
        <f>SUMIF($4:$4,N$2,2244:2244)</f>
        <v>0</v>
      </c>
      <c r="O2246" s="23">
        <f>SUMIF($4:$4,O$2,2244:2244)</f>
        <v>0</v>
      </c>
      <c r="P2246" s="23">
        <f>SUMIF($4:$4,P$2,2244:2244)</f>
        <v>0</v>
      </c>
      <c r="R2246" s="53">
        <f>H2242</f>
        <v>1000</v>
      </c>
      <c r="S2246" s="80" cm="1">
        <f t="array" ref="S2246">IFERROR(INDEX($K:$Q,ROW(),MATCH(S$3,$K$2:$Q$2,0))/12,0)</f>
        <v>833.33333333333337</v>
      </c>
      <c r="T2246" s="80" cm="1">
        <f t="array" ref="T2246">IFERROR(INDEX($K:$Q,ROW(),MATCH(T$3,$K$2:$Q$2,0))/12,0)</f>
        <v>833.33333333333337</v>
      </c>
      <c r="U2246" s="80" cm="1">
        <f t="array" ref="U2246">IFERROR(INDEX($K:$Q,ROW(),MATCH(U$3,$K$2:$Q$2,0))/12,0)</f>
        <v>833.33333333333337</v>
      </c>
      <c r="V2246" s="80" cm="1">
        <f t="array" ref="V2246">IFERROR(INDEX($K:$Q,ROW(),MATCH(V$3,$K$2:$Q$2,0))/12,0)</f>
        <v>833.33333333333337</v>
      </c>
      <c r="W2246" s="80" cm="1">
        <f t="array" ref="W2246">IFERROR(INDEX($K:$Q,ROW(),MATCH(W$3,$K$2:$Q$2,0))/12,0)</f>
        <v>833.33333333333337</v>
      </c>
      <c r="X2246" s="80" cm="1">
        <f t="array" ref="X2246">IFERROR(INDEX($K:$Q,ROW(),MATCH(X$3,$K$2:$Q$2,0))/12,0)</f>
        <v>833.33333333333337</v>
      </c>
      <c r="Y2246" s="80" cm="1">
        <f t="array" ref="Y2246">IFERROR(INDEX($K:$Q,ROW(),MATCH(Y$3,$K$2:$Q$2,0))/12,0)</f>
        <v>833.33333333333337</v>
      </c>
      <c r="Z2246" s="80" cm="1">
        <f t="array" ref="Z2246">IFERROR(INDEX($K:$Q,ROW(),MATCH(Z$3,$K$2:$Q$2,0))/12,0)</f>
        <v>833.33333333333337</v>
      </c>
      <c r="AA2246" s="80" cm="1">
        <f t="array" ref="AA2246">IFERROR(INDEX($K:$Q,ROW(),MATCH(AA$3,$K$2:$Q$2,0))/12,0)</f>
        <v>833.33333333333337</v>
      </c>
      <c r="AB2246" s="80" cm="1">
        <f t="array" ref="AB2246">IFERROR(INDEX($K:$Q,ROW(),MATCH(AB$3,$K$2:$Q$2,0))/12,0)</f>
        <v>833.33333333333337</v>
      </c>
      <c r="AC2246" s="80" cm="1">
        <f t="array" ref="AC2246">IFERROR(INDEX($K:$Q,ROW(),MATCH(AC$3,$K$2:$Q$2,0))/12,0)</f>
        <v>833.33333333333337</v>
      </c>
      <c r="AD2246" s="80" cm="1">
        <f t="array" ref="AD2246">IFERROR(INDEX($K:$Q,ROW(),MATCH(AD$3,$K$2:$Q$2,0))/12,0)</f>
        <v>833.33333333333337</v>
      </c>
      <c r="AE2246" s="80" cm="1">
        <f t="array" ref="AE2246">IFERROR(INDEX($K:$Q,ROW(),MATCH(AE$3,$K$2:$Q$2,0))/12,0)</f>
        <v>0</v>
      </c>
      <c r="AF2246" s="80" cm="1">
        <f t="array" ref="AF2246">IFERROR(INDEX($K:$Q,ROW(),MATCH(AF$3,$K$2:$Q$2,0))/12,0)</f>
        <v>0</v>
      </c>
      <c r="AG2246" s="80" cm="1">
        <f t="array" ref="AG2246">IFERROR(INDEX($K:$Q,ROW(),MATCH(AG$3,$K$2:$Q$2,0))/12,0)</f>
        <v>0</v>
      </c>
      <c r="AH2246" s="80" cm="1">
        <f t="array" ref="AH2246">IFERROR(INDEX($K:$Q,ROW(),MATCH(AH$3,$K$2:$Q$2,0))/12,0)</f>
        <v>0</v>
      </c>
      <c r="AI2246" s="80" cm="1">
        <f t="array" ref="AI2246">IFERROR(INDEX($K:$Q,ROW(),MATCH(AI$3,$K$2:$Q$2,0))/12,0)</f>
        <v>0</v>
      </c>
      <c r="AJ2246" s="80" cm="1">
        <f t="array" ref="AJ2246">IFERROR(INDEX($K:$Q,ROW(),MATCH(AJ$3,$K$2:$Q$2,0))/12,0)</f>
        <v>0</v>
      </c>
      <c r="AK2246" s="80" cm="1">
        <f t="array" ref="AK2246">IFERROR(INDEX($K:$Q,ROW(),MATCH(AK$3,$K$2:$Q$2,0))/12,0)</f>
        <v>0</v>
      </c>
      <c r="AL2246" s="80" cm="1">
        <f t="array" ref="AL2246">IFERROR(INDEX($K:$Q,ROW(),MATCH(AL$3,$K$2:$Q$2,0))/12,0)</f>
        <v>0</v>
      </c>
      <c r="AM2246" s="80" cm="1">
        <f t="array" ref="AM2246">IFERROR(INDEX($K:$Q,ROW(),MATCH(AM$3,$K$2:$Q$2,0))/12,0)</f>
        <v>0</v>
      </c>
      <c r="AN2246" s="80" cm="1">
        <f t="array" ref="AN2246">IFERROR(INDEX($K:$Q,ROW(),MATCH(AN$3,$K$2:$Q$2,0))/12,0)</f>
        <v>0</v>
      </c>
      <c r="AO2246" s="80" cm="1">
        <f t="array" ref="AO2246">IFERROR(INDEX($K:$Q,ROW(),MATCH(AO$3,$K$2:$Q$2,0))/12,0)</f>
        <v>0</v>
      </c>
      <c r="AP2246" s="80" cm="1">
        <f t="array" ref="AP2246">IFERROR(INDEX($K:$Q,ROW(),MATCH(AP$3,$K$2:$Q$2,0))/12,0)</f>
        <v>0</v>
      </c>
      <c r="AQ2246" s="80" cm="1">
        <f t="array" ref="AQ2246">IFERROR(INDEX($K:$Q,ROW(),MATCH(AQ$3,$K$2:$Q$2,0))/12,0)</f>
        <v>0</v>
      </c>
      <c r="AR2246" s="80" cm="1">
        <f t="array" ref="AR2246">IFERROR(INDEX($K:$Q,ROW(),MATCH(AR$3,$K$2:$Q$2,0))/12,0)</f>
        <v>0</v>
      </c>
      <c r="AS2246" s="80" cm="1">
        <f t="array" ref="AS2246">IFERROR(INDEX($K:$Q,ROW(),MATCH(AS$3,$K$2:$Q$2,0))/12,0)</f>
        <v>0</v>
      </c>
      <c r="AT2246" s="80" cm="1">
        <f t="array" ref="AT2246">IFERROR(INDEX($K:$Q,ROW(),MATCH(AT$3,$K$2:$Q$2,0))/12,0)</f>
        <v>0</v>
      </c>
      <c r="AU2246" s="80" cm="1">
        <f t="array" ref="AU2246">IFERROR(INDEX($K:$Q,ROW(),MATCH(AU$3,$K$2:$Q$2,0))/12,0)</f>
        <v>0</v>
      </c>
      <c r="AV2246" s="80" cm="1">
        <f t="array" ref="AV2246">IFERROR(INDEX($K:$Q,ROW(),MATCH(AV$3,$K$2:$Q$2,0))/12,0)</f>
        <v>0</v>
      </c>
      <c r="AW2246" s="80" cm="1">
        <f t="array" ref="AW2246">IFERROR(INDEX($K:$Q,ROW(),MATCH(AW$3,$K$2:$Q$2,0))/12,0)</f>
        <v>0</v>
      </c>
      <c r="AX2246" s="80" cm="1">
        <f t="array" ref="AX2246">IFERROR(INDEX($K:$Q,ROW(),MATCH(AX$3,$K$2:$Q$2,0))/12,0)</f>
        <v>0</v>
      </c>
      <c r="AY2246" s="80" cm="1">
        <f t="array" ref="AY2246">IFERROR(INDEX($K:$Q,ROW(),MATCH(AY$3,$K$2:$Q$2,0))/12,0)</f>
        <v>0</v>
      </c>
      <c r="AZ2246" s="80" cm="1">
        <f t="array" ref="AZ2246">IFERROR(INDEX($K:$Q,ROW(),MATCH(AZ$3,$K$2:$Q$2,0))/12,0)</f>
        <v>0</v>
      </c>
      <c r="BA2246" s="80" cm="1">
        <f t="array" ref="BA2246">IFERROR(INDEX($K:$Q,ROW(),MATCH(BA$3,$K$2:$Q$2,0))/12,0)</f>
        <v>0</v>
      </c>
      <c r="BB2246" s="80" cm="1">
        <f t="array" ref="BB2246">IFERROR(INDEX($K:$Q,ROW(),MATCH(BB$3,$K$2:$Q$2,0))/12,0)</f>
        <v>0</v>
      </c>
      <c r="BC2246" s="80" cm="1">
        <f t="array" ref="BC2246">IFERROR(INDEX($K:$Q,ROW(),MATCH(BC$3,$K$2:$Q$2,0))/12,0)</f>
        <v>0</v>
      </c>
      <c r="BD2246" s="80" cm="1">
        <f t="array" ref="BD2246">IFERROR(INDEX($K:$Q,ROW(),MATCH(BD$3,$K$2:$Q$2,0))/12,0)</f>
        <v>0</v>
      </c>
      <c r="BE2246" s="80" cm="1">
        <f t="array" ref="BE2246">IFERROR(INDEX($K:$Q,ROW(),MATCH(BE$3,$K$2:$Q$2,0))/12,0)</f>
        <v>0</v>
      </c>
      <c r="BF2246" s="80" cm="1">
        <f t="array" ref="BF2246">IFERROR(INDEX($K:$Q,ROW(),MATCH(BF$3,$K$2:$Q$2,0))/12,0)</f>
        <v>0</v>
      </c>
      <c r="BG2246" s="80" cm="1">
        <f t="array" ref="BG2246">IFERROR(INDEX($K:$Q,ROW(),MATCH(BG$3,$K$2:$Q$2,0))/12,0)</f>
        <v>0</v>
      </c>
      <c r="BH2246" s="80" cm="1">
        <f t="array" ref="BH2246">IFERROR(INDEX($K:$Q,ROW(),MATCH(BH$3,$K$2:$Q$2,0))/12,0)</f>
        <v>0</v>
      </c>
      <c r="BI2246" s="80" cm="1">
        <f t="array" ref="BI2246">IFERROR(INDEX($K:$Q,ROW(),MATCH(BI$3,$K$2:$Q$2,0))/12,0)</f>
        <v>0</v>
      </c>
      <c r="BJ2246" s="80" cm="1">
        <f t="array" ref="BJ2246">IFERROR(INDEX($K:$Q,ROW(),MATCH(BJ$3,$K$2:$Q$2,0))/12,0)</f>
        <v>0</v>
      </c>
      <c r="BK2246" s="80" cm="1">
        <f t="array" ref="BK2246">IFERROR(INDEX($K:$Q,ROW(),MATCH(BK$3,$K$2:$Q$2,0))/12,0)</f>
        <v>0</v>
      </c>
      <c r="BL2246" s="80" cm="1">
        <f t="array" ref="BL2246">IFERROR(INDEX($K:$Q,ROW(),MATCH(BL$3,$K$2:$Q$2,0))/12,0)</f>
        <v>0</v>
      </c>
      <c r="BM2246" s="80" cm="1">
        <f t="array" ref="BM2246">IFERROR(INDEX($K:$Q,ROW(),MATCH(BM$3,$K$2:$Q$2,0))/12,0)</f>
        <v>0</v>
      </c>
      <c r="BN2246" s="80" cm="1">
        <f t="array" ref="BN2246">IFERROR(INDEX($K:$Q,ROW(),MATCH(BN$3,$K$2:$Q$2,0))/12,0)</f>
        <v>0</v>
      </c>
      <c r="BO2246" s="80" cm="1">
        <f t="array" ref="BO2246">IFERROR(INDEX($K:$Q,ROW(),MATCH(BO$3,$K$2:$Q$2,0))/12,0)</f>
        <v>0</v>
      </c>
      <c r="BP2246" s="80" cm="1">
        <f t="array" ref="BP2246">IFERROR(INDEX($K:$Q,ROW(),MATCH(BP$3,$K$2:$Q$2,0))/12,0)</f>
        <v>0</v>
      </c>
      <c r="BQ2246" s="80" cm="1">
        <f t="array" ref="BQ2246">IFERROR(INDEX($K:$Q,ROW(),MATCH(BQ$3,$K$2:$Q$2,0))/12,0)</f>
        <v>0</v>
      </c>
      <c r="BR2246" s="80" cm="1">
        <f t="array" ref="BR2246">IFERROR(INDEX($K:$Q,ROW(),MATCH(BR$3,$K$2:$Q$2,0))/12,0)</f>
        <v>0</v>
      </c>
      <c r="BS2246" s="80" cm="1">
        <f t="array" ref="BS2246">IFERROR(INDEX($K:$Q,ROW(),MATCH(BS$3,$K$2:$Q$2,0))/12,0)</f>
        <v>0</v>
      </c>
      <c r="BT2246" s="80" cm="1">
        <f t="array" ref="BT2246">IFERROR(INDEX($K:$Q,ROW(),MATCH(BT$3,$K$2:$Q$2,0))/12,0)</f>
        <v>0</v>
      </c>
      <c r="BU2246" s="80" cm="1">
        <f t="array" ref="BU2246">IFERROR(INDEX($K:$Q,ROW(),MATCH(BU$3,$K$2:$Q$2,0))/12,0)</f>
        <v>0</v>
      </c>
      <c r="BV2246" s="80" cm="1">
        <f t="array" ref="BV2246">IFERROR(INDEX($K:$Q,ROW(),MATCH(BV$3,$K$2:$Q$2,0))/12,0)</f>
        <v>0</v>
      </c>
      <c r="BW2246" s="80" cm="1">
        <f t="array" ref="BW2246">IFERROR(INDEX($K:$Q,ROW(),MATCH(BW$3,$K$2:$Q$2,0))/12,0)</f>
        <v>0</v>
      </c>
      <c r="BX2246" s="80" cm="1">
        <f t="array" ref="BX2246">IFERROR(INDEX($K:$Q,ROW(),MATCH(BX$3,$K$2:$Q$2,0))/12,0)</f>
        <v>0</v>
      </c>
      <c r="BY2246" s="80" cm="1">
        <f t="array" ref="BY2246">IFERROR(INDEX($K:$Q,ROW(),MATCH(BY$3,$K$2:$Q$2,0))/12,0)</f>
        <v>0</v>
      </c>
      <c r="BZ2246" s="80" cm="1">
        <f t="array" ref="BZ2246">IFERROR(INDEX($K:$Q,ROW(),MATCH(BZ$3,$K$2:$Q$2,0))/12,0)</f>
        <v>0</v>
      </c>
      <c r="CA2246" s="80" cm="1">
        <f t="array" ref="CA2246">IFERROR(INDEX($K:$Q,ROW(),MATCH(CA$3,$K$2:$Q$2,0))/12,0)</f>
        <v>0</v>
      </c>
      <c r="CB2246" s="80" cm="1">
        <f t="array" ref="CB2246">IFERROR(INDEX($K:$Q,ROW(),MATCH(CB$3,$K$2:$Q$2,0))/12,0)</f>
        <v>0</v>
      </c>
      <c r="CC2246" s="80" cm="1">
        <f t="array" ref="CC2246">IFERROR(INDEX($K:$Q,ROW(),MATCH(CC$3,$K$2:$Q$2,0))/12,0)</f>
        <v>0</v>
      </c>
      <c r="CD2246" s="80" cm="1">
        <f t="array" ref="CD2246">IFERROR(INDEX($K:$Q,ROW(),MATCH(CD$3,$K$2:$Q$2,0))/12,0)</f>
        <v>0</v>
      </c>
      <c r="CE2246" s="80" cm="1">
        <f t="array" ref="CE2246">IFERROR(INDEX($K:$Q,ROW(),MATCH(CE$3,$K$2:$Q$2,0))/12,0)</f>
        <v>0</v>
      </c>
      <c r="CF2246" s="80" cm="1">
        <f t="array" ref="CF2246">IFERROR(INDEX($K:$Q,ROW(),MATCH(CF$3,$K$2:$Q$2,0))/12,0)</f>
        <v>0</v>
      </c>
      <c r="CG2246" s="80" cm="1">
        <f t="array" ref="CG2246">IFERROR(INDEX($K:$Q,ROW(),MATCH(CG$3,$K$2:$Q$2,0))/12,0)</f>
        <v>0</v>
      </c>
      <c r="CH2246" s="80" cm="1">
        <f t="array" ref="CH2246">IFERROR(INDEX($K:$Q,ROW(),MATCH(CH$3,$K$2:$Q$2,0))/12,0)</f>
        <v>0</v>
      </c>
      <c r="CI2246" s="80" cm="1">
        <f t="array" ref="CI2246">IFERROR(INDEX($K:$Q,ROW(),MATCH(CI$3,$K$2:$Q$2,0))/12,0)</f>
        <v>0</v>
      </c>
      <c r="CJ2246" s="80" cm="1">
        <f t="array" ref="CJ2246">IFERROR(INDEX($K:$Q,ROW(),MATCH(CJ$3,$K$2:$Q$2,0))/12,0)</f>
        <v>0</v>
      </c>
      <c r="CK2246" s="80" cm="1">
        <f t="array" ref="CK2246">IFERROR(INDEX($K:$Q,ROW(),MATCH(CK$3,$K$2:$Q$2,0))/12,0)</f>
        <v>0</v>
      </c>
      <c r="CL2246" s="80" cm="1">
        <f t="array" ref="CL2246">IFERROR(INDEX($K:$Q,ROW(),MATCH(CL$3,$K$2:$Q$2,0))/12,0)</f>
        <v>0</v>
      </c>
      <c r="CO2246" s="80" cm="1">
        <f t="array" ref="CO2246">IFERROR(INDEX($K:$Q,ROW(),MATCH(CO$3,$K$2:$Q$2,0))/CO$5,0)</f>
        <v>0</v>
      </c>
      <c r="CP2246" s="80" cm="1">
        <f t="array" ref="CP2246">IFERROR(INDEX($K:$Q,ROW(),MATCH(CP$3,$K$2:$Q$2,0))/CP$5,0)</f>
        <v>0</v>
      </c>
      <c r="CQ2246" s="80" cm="1">
        <f t="array" ref="CQ2246">IFERROR(INDEX($K:$Q,ROW(),MATCH(CQ$3,$K$2:$Q$2,0))/CQ$5,0)</f>
        <v>0</v>
      </c>
      <c r="CR2246" s="80" cm="1">
        <f t="array" ref="CR2246">IFERROR(INDEX($K:$Q,ROW(),MATCH(CR$3,$K$2:$Q$2,0))/CR$5,0)</f>
        <v>0</v>
      </c>
      <c r="CS2246" s="80" cm="1">
        <f t="array" ref="CS2246">IFERROR(INDEX($K:$Q,ROW(),MATCH(CS$3,$K$2:$Q$2,0))/CS$5,0)</f>
        <v>0</v>
      </c>
      <c r="CT2246" s="80" cm="1">
        <f t="array" ref="CT2246">IFERROR(INDEX($K:$Q,ROW(),MATCH(CT$3,$K$2:$Q$2,0))/CT$5,0)</f>
        <v>0</v>
      </c>
      <c r="CU2246" s="80" cm="1">
        <f t="array" ref="CU2246">IFERROR(INDEX($K:$Q,ROW(),MATCH(CU$3,$K$2:$Q$2,0))/CU$5,0)</f>
        <v>0</v>
      </c>
      <c r="CV2246" s="80" cm="1">
        <f t="array" ref="CV2246">IFERROR(INDEX($K:$Q,ROW(),MATCH(CV$3,$K$2:$Q$2,0))/CV$5,0)</f>
        <v>0</v>
      </c>
      <c r="CW2246" s="80" cm="1">
        <f t="array" ref="CW2246">IFERROR(INDEX($K:$Q,ROW(),MATCH(CW$3,$K$2:$Q$2,0))/CW$5,0)</f>
        <v>0</v>
      </c>
      <c r="CX2246" s="80" cm="1">
        <f t="array" ref="CX2246">IFERROR(INDEX($K:$Q,ROW(),MATCH(CX$3,$K$2:$Q$2,0))/CX$5,0)</f>
        <v>0</v>
      </c>
      <c r="CY2246" s="80" cm="1">
        <f t="array" ref="CY2246">IFERROR(INDEX($K:$Q,ROW(),MATCH(CY$3,$K$2:$Q$2,0))/CL$5,0)</f>
        <v>0</v>
      </c>
      <c r="CZ2246" s="80" cm="1">
        <f t="array" ref="CZ2246">IFERROR(INDEX($K:$Q,ROW(),MATCH(CZ$3,$K$2:$Q$2,0))/CZ$5,0)</f>
        <v>0</v>
      </c>
      <c r="DA2246" s="80" cm="1">
        <f t="array" ref="DA2246">IFERROR(INDEX($K:$Q,ROW(),MATCH(DA$3,$K$2:$Q$2,0))/DA$5,0)</f>
        <v>0</v>
      </c>
      <c r="DB2246" s="80" cm="1">
        <f t="array" ref="DB2246">IFERROR(INDEX($K:$Q,ROW(),MATCH(DB$3,$K$2:$Q$2,0))/DB$5,0)</f>
        <v>0</v>
      </c>
      <c r="DC2246" s="80" cm="1">
        <f t="array" ref="DC2246">IFERROR(INDEX($K:$Q,ROW(),MATCH(DC$3,$K$2:$Q$2,0))/DC$5,0)</f>
        <v>0</v>
      </c>
      <c r="DD2246" s="80" cm="1">
        <f t="array" ref="DD2246">IFERROR(INDEX($K:$Q,ROW(),MATCH(DD$3,$K$2:$Q$2,0))/DD$5,0)</f>
        <v>0</v>
      </c>
      <c r="DE2246" s="80" cm="1">
        <f t="array" ref="DE2246">IFERROR(INDEX($K:$Q,ROW(),MATCH(DE$3,$K$2:$Q$2,0))/DE$5,0)</f>
        <v>0</v>
      </c>
      <c r="DF2246" s="80" cm="1">
        <f t="array" ref="DF2246">IFERROR(INDEX($K:$Q,ROW(),MATCH(DF$3,$K$2:$Q$2,0))/DF$5,0)</f>
        <v>0</v>
      </c>
      <c r="DG2246" s="80" cm="1">
        <f t="array" ref="DG2246">IFERROR(INDEX($K:$Q,ROW(),MATCH(DG$3,$K$2:$Q$2,0))/DG$5,0)</f>
        <v>0</v>
      </c>
      <c r="DH2246" s="80" cm="1">
        <f t="array" ref="DH2246">IFERROR(INDEX($K:$Q,ROW(),MATCH(DH$3,$K$2:$Q$2,0))/DH$5,0)</f>
        <v>0</v>
      </c>
      <c r="DI2246" s="80" cm="1">
        <f t="array" ref="DI2246">IFERROR(INDEX($K:$Q,ROW(),MATCH(DI$3,$K$2:$Q$2,0))/DI$5,0)</f>
        <v>0</v>
      </c>
      <c r="DJ2246" s="80" cm="1">
        <f t="array" ref="DJ2246">IFERROR(INDEX($K:$Q,ROW(),MATCH(DJ$3,$K$2:$Q$2,0))/DJ$5,0)</f>
        <v>0</v>
      </c>
      <c r="DK2246" s="80" cm="1">
        <f t="array" ref="DK2246">IFERROR(INDEX($K:$Q,ROW(),MATCH(DK$3,$K$2:$Q$2,0))/DK$5,0)</f>
        <v>0</v>
      </c>
      <c r="DL2246" s="80" cm="1">
        <f t="array" ref="DL2246">IFERROR(INDEX($K:$Q,ROW(),MATCH(DL$3,$K$2:$Q$2,0))/DL$5,0)</f>
        <v>0</v>
      </c>
    </row>
    <row r="2247" spans="1:116" x14ac:dyDescent="0.4">
      <c r="B2247" t="str">
        <f t="shared" si="4408"/>
        <v>2247 LTERMY-F</v>
      </c>
      <c r="D2247" t="s">
        <v>857</v>
      </c>
      <c r="E2247" t="str">
        <f t="shared" si="4407"/>
        <v>2247 LTERMY-F</v>
      </c>
      <c r="G2247" s="158" t="str">
        <f>"Repayment - "&amp;SUBSTITUTE(G2237,":","")</f>
        <v>Repayment - Rolling fixed term loan - multiple borrowings w/ annual control</v>
      </c>
      <c r="K2247" s="138">
        <f t="shared" ref="K2247:P2247" ca="1" si="4504">SUMIF($3:$3,K$2,2247:2247)</f>
        <v>-8500</v>
      </c>
      <c r="L2247" s="138">
        <f t="shared" ca="1" si="4504"/>
        <v>-2500</v>
      </c>
      <c r="M2247" s="138">
        <f t="shared" ca="1" si="4504"/>
        <v>0</v>
      </c>
      <c r="N2247" s="138">
        <f t="shared" ca="1" si="4504"/>
        <v>0</v>
      </c>
      <c r="O2247" s="138">
        <f t="shared" ca="1" si="4504"/>
        <v>0</v>
      </c>
      <c r="P2247" s="138">
        <f t="shared" ca="1" si="4504"/>
        <v>0</v>
      </c>
      <c r="R2247" s="225"/>
      <c r="S2247" s="226">
        <f ca="1">-IF(COUNT($R2246:S2246)&lt;$H2239,0,OFFSET(S2246,0,-$H2239+1))-$J$2183*(COUNT(R2246:$S2246)=($H2239-$H2240+1))</f>
        <v>0</v>
      </c>
      <c r="T2247" s="226">
        <f ca="1">-IF(COUNT($R2246:T2246)&lt;$H2239,0,OFFSET(T2246,0,-$H2239+1))-$J$2183*(COUNT(S2246:$S2246)=($H2239-$H2240+1))</f>
        <v>0</v>
      </c>
      <c r="U2247" s="226">
        <f ca="1">-IF(COUNT($R2246:U2246)&lt;$H2239,0,OFFSET(U2246,0,-$H2239+1))-$J$2183*(COUNT($S2246:T2246)=($H2239-$H2240+1))</f>
        <v>-1000</v>
      </c>
      <c r="V2247" s="226">
        <f ca="1">-IF(COUNT($R2246:V2246)&lt;$H2239,0,OFFSET(V2246,0,-$H2239+1))-$J$2183*(COUNT($S2246:U2246)=($H2239-$H2240+1))</f>
        <v>-833.33333333333337</v>
      </c>
      <c r="W2247" s="226">
        <f ca="1">-IF(COUNT($R2246:W2246)&lt;$H2239,0,OFFSET(W2246,0,-$H2239+1))-$J$2183*(COUNT($S2246:V2246)=($H2239-$H2240+1))</f>
        <v>-833.33333333333337</v>
      </c>
      <c r="X2247" s="226">
        <f ca="1">-IF(COUNT($R2246:X2246)&lt;$H2239,0,OFFSET(X2246,0,-$H2239+1))-$J$2183*(COUNT($S2246:W2246)=($H2239-$H2240+1))</f>
        <v>-833.33333333333337</v>
      </c>
      <c r="Y2247" s="226">
        <f ca="1">-IF(COUNT($R2246:Y2246)&lt;$H2239,0,OFFSET(Y2246,0,-$H2239+1))-$J$2183*(COUNT($S2246:X2246)=($H2239-$H2240+1))</f>
        <v>-833.33333333333337</v>
      </c>
      <c r="Z2247" s="226">
        <f ca="1">-IF(COUNT($R2246:Z2246)&lt;$H2239,0,OFFSET(Z2246,0,-$H2239+1))-$J$2183*(COUNT($S2246:Y2246)=($H2239-$H2240+1))</f>
        <v>-833.33333333333337</v>
      </c>
      <c r="AA2247" s="226">
        <f ca="1">-IF(COUNT($R2246:AA2246)&lt;$H2239,0,OFFSET(AA2246,0,-$H2239+1))-$J$2183*(COUNT($S2246:Z2246)=($H2239-$H2240+1))</f>
        <v>-833.33333333333337</v>
      </c>
      <c r="AB2247" s="226">
        <f ca="1">-IF(COUNT($R2246:AB2246)&lt;$H2239,0,OFFSET(AB2246,0,-$H2239+1))-$J$2183*(COUNT($S2246:AA2246)=($H2239-$H2240+1))</f>
        <v>-833.33333333333337</v>
      </c>
      <c r="AC2247" s="226">
        <f ca="1">-IF(COUNT($R2246:AC2246)&lt;$H2239,0,OFFSET(AC2246,0,-$H2239+1))-$J$2183*(COUNT($S2246:AB2246)=($H2239-$H2240+1))</f>
        <v>-833.33333333333337</v>
      </c>
      <c r="AD2247" s="226">
        <f ca="1">-IF(COUNT($R2246:AD2246)&lt;$H2239,0,OFFSET(AD2246,0,-$H2239+1))-$J$2183*(COUNT($S2246:AC2246)=($H2239-$H2240+1))</f>
        <v>-833.33333333333337</v>
      </c>
      <c r="AE2247" s="226">
        <f ca="1">-IF(COUNT($R2246:AE2246)&lt;$H2239,0,OFFSET(AE2246,0,-$H2239+1))-$J$2183*(COUNT($S2246:AD2246)=($H2239-$H2240+1))</f>
        <v>-833.33333333333337</v>
      </c>
      <c r="AF2247" s="226">
        <f ca="1">-IF(COUNT($R2246:AF2246)&lt;$H2239,0,OFFSET(AF2246,0,-$H2239+1))-$J$2183*(COUNT($S2246:AE2246)=($H2239-$H2240+1))</f>
        <v>-833.33333333333337</v>
      </c>
      <c r="AG2247" s="226">
        <f ca="1">-IF(COUNT($R2246:AG2246)&lt;$H2239,0,OFFSET(AG2246,0,-$H2239+1))-$J$2183*(COUNT($S2246:AF2246)=($H2239-$H2240+1))</f>
        <v>-833.33333333333337</v>
      </c>
      <c r="AH2247" s="226">
        <f ca="1">-IF(COUNT($R2246:AH2246)&lt;$H2239,0,OFFSET(AH2246,0,-$H2239+1))-$J$2183*(COUNT($S2246:AG2246)=($H2239-$H2240+1))</f>
        <v>0</v>
      </c>
      <c r="AI2247" s="226">
        <f ca="1">-IF(COUNT($R2246:AI2246)&lt;$H2239,0,OFFSET(AI2246,0,-$H2239+1))-$J$2183*(COUNT($S2246:AH2246)=($H2239-$H2240+1))</f>
        <v>0</v>
      </c>
      <c r="AJ2247" s="226">
        <f ca="1">-IF(COUNT($R2246:AJ2246)&lt;$H2239,0,OFFSET(AJ2246,0,-$H2239+1))-$J$2183*(COUNT($S2246:AI2246)=($H2239-$H2240+1))</f>
        <v>0</v>
      </c>
      <c r="AK2247" s="226">
        <f ca="1">-IF(COUNT($R2246:AK2246)&lt;$H2239,0,OFFSET(AK2246,0,-$H2239+1))-$J$2183*(COUNT($S2246:AJ2246)=($H2239-$H2240+1))</f>
        <v>0</v>
      </c>
      <c r="AL2247" s="226">
        <f ca="1">-IF(COUNT($R2246:AL2246)&lt;$H2239,0,OFFSET(AL2246,0,-$H2239+1))-$J$2183*(COUNT($S2246:AK2246)=($H2239-$H2240+1))</f>
        <v>0</v>
      </c>
      <c r="AM2247" s="226">
        <f ca="1">-IF(COUNT($R2246:AM2246)&lt;$H2239,0,OFFSET(AM2246,0,-$H2239+1))-$J$2183*(COUNT($S2246:AL2246)=($H2239-$H2240+1))</f>
        <v>0</v>
      </c>
      <c r="AN2247" s="226">
        <f ca="1">-IF(COUNT($R2246:AN2246)&lt;$H2239,0,OFFSET(AN2246,0,-$H2239+1))-$J$2183*(COUNT($S2246:AM2246)=($H2239-$H2240+1))</f>
        <v>0</v>
      </c>
      <c r="AO2247" s="226">
        <f ca="1">-IF(COUNT($R2246:AO2246)&lt;$H2239,0,OFFSET(AO2246,0,-$H2239+1))-$J$2183*(COUNT($S2246:AN2246)=($H2239-$H2240+1))</f>
        <v>0</v>
      </c>
      <c r="AP2247" s="226">
        <f ca="1">-IF(COUNT($R2246:AP2246)&lt;$H2239,0,OFFSET(AP2246,0,-$H2239+1))-$J$2183*(COUNT($S2246:AO2246)=($H2239-$H2240+1))</f>
        <v>0</v>
      </c>
      <c r="AQ2247" s="226">
        <f ca="1">-IF(COUNT($R2246:AQ2246)&lt;$H2239,0,OFFSET(AQ2246,0,-$H2239+1))-$J$2183*(COUNT($S2246:AP2246)=($H2239-$H2240+1))</f>
        <v>0</v>
      </c>
      <c r="AR2247" s="226">
        <f ca="1">-IF(COUNT($R2246:AR2246)&lt;$H2239,0,OFFSET(AR2246,0,-$H2239+1))-$J$2183*(COUNT($S2246:AQ2246)=($H2239-$H2240+1))</f>
        <v>0</v>
      </c>
      <c r="AS2247" s="226">
        <f ca="1">-IF(COUNT($R2246:AS2246)&lt;$H2239,0,OFFSET(AS2246,0,-$H2239+1))-$J$2183*(COUNT($S2246:AR2246)=($H2239-$H2240+1))</f>
        <v>0</v>
      </c>
      <c r="AT2247" s="226">
        <f ca="1">-IF(COUNT($R2246:AT2246)&lt;$H2239,0,OFFSET(AT2246,0,-$H2239+1))-$J$2183*(COUNT($S2246:AS2246)=($H2239-$H2240+1))</f>
        <v>0</v>
      </c>
      <c r="AU2247" s="226">
        <f ca="1">-IF(COUNT($R2246:AU2246)&lt;$H2239,0,OFFSET(AU2246,0,-$H2239+1))-$J$2183*(COUNT($S2246:AT2246)=($H2239-$H2240+1))</f>
        <v>0</v>
      </c>
      <c r="AV2247" s="226">
        <f ca="1">-IF(COUNT($R2246:AV2246)&lt;$H2239,0,OFFSET(AV2246,0,-$H2239+1))-$J$2183*(COUNT($S2246:AU2246)=($H2239-$H2240+1))</f>
        <v>0</v>
      </c>
      <c r="AW2247" s="226">
        <f ca="1">-IF(COUNT($R2246:AW2246)&lt;$H2239,0,OFFSET(AW2246,0,-$H2239+1))-$J$2183*(COUNT($S2246:AV2246)=($H2239-$H2240+1))</f>
        <v>0</v>
      </c>
      <c r="AX2247" s="226">
        <f ca="1">-IF(COUNT($R2246:AX2246)&lt;$H2239,0,OFFSET(AX2246,0,-$H2239+1))-$J$2183*(COUNT($S2246:AW2246)=($H2239-$H2240+1))</f>
        <v>0</v>
      </c>
      <c r="AY2247" s="226">
        <f ca="1">-IF(COUNT($R2246:AY2246)&lt;$H2239,0,OFFSET(AY2246,0,-$H2239+1))-$J$2183*(COUNT($S2246:AX2246)=($H2239-$H2240+1))</f>
        <v>0</v>
      </c>
      <c r="AZ2247" s="226">
        <f ca="1">-IF(COUNT($R2246:AZ2246)&lt;$H2239,0,OFFSET(AZ2246,0,-$H2239+1))-$J$2183*(COUNT($S2246:AY2246)=($H2239-$H2240+1))</f>
        <v>0</v>
      </c>
      <c r="BA2247" s="226">
        <f ca="1">-IF(COUNT($R2246:BA2246)&lt;$H2239,0,OFFSET(BA2246,0,-$H2239+1))-$J$2183*(COUNT($S2246:AZ2246)=($H2239-$H2240+1))</f>
        <v>0</v>
      </c>
      <c r="BB2247" s="226">
        <f ca="1">-IF(COUNT($R2246:BB2246)&lt;$H2239,0,OFFSET(BB2246,0,-$H2239+1))-$J$2183*(COUNT($S2246:BA2246)=($H2239-$H2240+1))</f>
        <v>0</v>
      </c>
      <c r="BC2247" s="226">
        <f ca="1">-IF(COUNT($R2246:BC2246)&lt;$H2239,0,OFFSET(BC2246,0,-$H2239+1))-$J$2183*(COUNT($S2246:BB2246)=($H2239-$H2240+1))</f>
        <v>0</v>
      </c>
      <c r="BD2247" s="226">
        <f ca="1">-IF(COUNT($R2246:BD2246)&lt;$H2239,0,OFFSET(BD2246,0,-$H2239+1))-$J$2183*(COUNT($S2246:BC2246)=($H2239-$H2240+1))</f>
        <v>0</v>
      </c>
      <c r="BE2247" s="226">
        <f ca="1">-IF(COUNT($R2246:BE2246)&lt;$H2239,0,OFFSET(BE2246,0,-$H2239+1))-$J$2183*(COUNT($S2246:BD2246)=($H2239-$H2240+1))</f>
        <v>0</v>
      </c>
      <c r="BF2247" s="226">
        <f ca="1">-IF(COUNT($R2246:BF2246)&lt;$H2239,0,OFFSET(BF2246,0,-$H2239+1))-$J$2183*(COUNT($S2246:BE2246)=($H2239-$H2240+1))</f>
        <v>0</v>
      </c>
      <c r="BG2247" s="226">
        <f ca="1">-IF(COUNT($R2246:BG2246)&lt;$H2239,0,OFFSET(BG2246,0,-$H2239+1))-$J$2183*(COUNT($S2246:BF2246)=($H2239-$H2240+1))</f>
        <v>0</v>
      </c>
      <c r="BH2247" s="226">
        <f ca="1">-IF(COUNT($R2246:BH2246)&lt;$H2239,0,OFFSET(BH2246,0,-$H2239+1))-$J$2183*(COUNT($S2246:BG2246)=($H2239-$H2240+1))</f>
        <v>0</v>
      </c>
      <c r="BI2247" s="226">
        <f ca="1">-IF(COUNT($R2246:BI2246)&lt;$H2239,0,OFFSET(BI2246,0,-$H2239+1))-$J$2183*(COUNT($S2246:BH2246)=($H2239-$H2240+1))</f>
        <v>0</v>
      </c>
      <c r="BJ2247" s="226">
        <f ca="1">-IF(COUNT($R2246:BJ2246)&lt;$H2239,0,OFFSET(BJ2246,0,-$H2239+1))-$J$2183*(COUNT($S2246:BI2246)=($H2239-$H2240+1))</f>
        <v>0</v>
      </c>
      <c r="BK2247" s="226">
        <f ca="1">-IF(COUNT($R2246:BK2246)&lt;$H2239,0,OFFSET(BK2246,0,-$H2239+1))-$J$2183*(COUNT($S2246:BJ2246)=($H2239-$H2240+1))</f>
        <v>0</v>
      </c>
      <c r="BL2247" s="226">
        <f ca="1">-IF(COUNT($R2246:BL2246)&lt;$H2239,0,OFFSET(BL2246,0,-$H2239+1))-$J$2183*(COUNT($S2246:BK2246)=($H2239-$H2240+1))</f>
        <v>0</v>
      </c>
      <c r="BM2247" s="226">
        <f ca="1">-IF(COUNT($R2246:BM2246)&lt;$H2239,0,OFFSET(BM2246,0,-$H2239+1))-$J$2183*(COUNT($S2246:BL2246)=($H2239-$H2240+1))</f>
        <v>0</v>
      </c>
      <c r="BN2247" s="226">
        <f ca="1">-IF(COUNT($R2246:BN2246)&lt;$H2239,0,OFFSET(BN2246,0,-$H2239+1))-$J$2183*(COUNT($S2246:BM2246)=($H2239-$H2240+1))</f>
        <v>0</v>
      </c>
      <c r="BO2247" s="226">
        <f ca="1">-IF(COUNT($R2246:BO2246)&lt;$H2239,0,OFFSET(BO2246,0,-$H2239+1))-$J$2183*(COUNT($S2246:BN2246)=($H2239-$H2240+1))</f>
        <v>0</v>
      </c>
      <c r="BP2247" s="226">
        <f ca="1">-IF(COUNT($R2246:BP2246)&lt;$H2239,0,OFFSET(BP2246,0,-$H2239+1))-$J$2183*(COUNT($S2246:BO2246)=($H2239-$H2240+1))</f>
        <v>0</v>
      </c>
      <c r="BQ2247" s="226">
        <f ca="1">-IF(COUNT($R2246:BQ2246)&lt;$H2239,0,OFFSET(BQ2246,0,-$H2239+1))-$J$2183*(COUNT($S2246:BP2246)=($H2239-$H2240+1))</f>
        <v>0</v>
      </c>
      <c r="BR2247" s="226">
        <f ca="1">-IF(COUNT($R2246:BR2246)&lt;$H2239,0,OFFSET(BR2246,0,-$H2239+1))-$J$2183*(COUNT($S2246:BQ2246)=($H2239-$H2240+1))</f>
        <v>0</v>
      </c>
      <c r="BS2247" s="226">
        <f ca="1">-IF(COUNT($R2246:BS2246)&lt;$H2239,0,OFFSET(BS2246,0,-$H2239+1))-$J$2183*(COUNT($S2246:BR2246)=($H2239-$H2240+1))</f>
        <v>0</v>
      </c>
      <c r="BT2247" s="226">
        <f ca="1">-IF(COUNT($R2246:BT2246)&lt;$H2239,0,OFFSET(BT2246,0,-$H2239+1))-$J$2183*(COUNT($S2246:BS2246)=($H2239-$H2240+1))</f>
        <v>0</v>
      </c>
      <c r="BU2247" s="226">
        <f ca="1">-IF(COUNT($R2246:BU2246)&lt;$H2239,0,OFFSET(BU2246,0,-$H2239+1))-$J$2183*(COUNT($S2246:BT2246)=($H2239-$H2240+1))</f>
        <v>0</v>
      </c>
      <c r="BV2247" s="226">
        <f ca="1">-IF(COUNT($R2246:BV2246)&lt;$H2239,0,OFFSET(BV2246,0,-$H2239+1))-$J$2183*(COUNT($S2246:BU2246)=($H2239-$H2240+1))</f>
        <v>0</v>
      </c>
      <c r="BW2247" s="226">
        <f ca="1">-IF(COUNT($R2246:BW2246)&lt;$H2239,0,OFFSET(BW2246,0,-$H2239+1))-$J$2183*(COUNT($S2246:BV2246)=($H2239-$H2240+1))</f>
        <v>0</v>
      </c>
      <c r="BX2247" s="226">
        <f ca="1">-IF(COUNT($R2246:BX2246)&lt;$H2239,0,OFFSET(BX2246,0,-$H2239+1))-$J$2183*(COUNT($S2246:BW2246)=($H2239-$H2240+1))</f>
        <v>0</v>
      </c>
      <c r="BY2247" s="226">
        <f ca="1">-IF(COUNT($R2246:BY2246)&lt;$H2239,0,OFFSET(BY2246,0,-$H2239+1))-$J$2183*(COUNT($S2246:BX2246)=($H2239-$H2240+1))</f>
        <v>0</v>
      </c>
      <c r="BZ2247" s="226">
        <f ca="1">-IF(COUNT($R2246:BZ2246)&lt;$H2239,0,OFFSET(BZ2246,0,-$H2239+1))-$J$2183*(COUNT($S2246:BY2246)=($H2239-$H2240+1))</f>
        <v>0</v>
      </c>
      <c r="CA2247" s="226">
        <f ca="1">-IF(COUNT($R2246:CA2246)&lt;$H2239,0,OFFSET(CA2246,0,-$H2239+1))-$J$2183*(COUNT($S2246:BZ2246)=($H2239-$H2240+1))</f>
        <v>0</v>
      </c>
      <c r="CB2247" s="226">
        <f ca="1">-IF(COUNT($R2246:CB2246)&lt;$H2239,0,OFFSET(CB2246,0,-$H2239+1))-$J$2183*(COUNT($S2246:CA2246)=($H2239-$H2240+1))</f>
        <v>0</v>
      </c>
      <c r="CC2247" s="226">
        <f ca="1">-IF(COUNT($R2246:CC2246)&lt;$H2239,0,OFFSET(CC2246,0,-$H2239+1))-$J$2183*(COUNT($S2246:CB2246)=($H2239-$H2240+1))</f>
        <v>0</v>
      </c>
      <c r="CD2247" s="226">
        <f ca="1">-IF(COUNT($R2246:CD2246)&lt;$H2239,0,OFFSET(CD2246,0,-$H2239+1))-$J$2183*(COUNT($S2246:CC2246)=($H2239-$H2240+1))</f>
        <v>0</v>
      </c>
      <c r="CE2247" s="226">
        <f ca="1">-IF(COUNT($R2246:CE2246)&lt;$H2239,0,OFFSET(CE2246,0,-$H2239+1))-$J$2183*(COUNT($S2246:CD2246)=($H2239-$H2240+1))</f>
        <v>0</v>
      </c>
      <c r="CF2247" s="226">
        <f ca="1">-IF(COUNT($R2246:CF2246)&lt;$H2239,0,OFFSET(CF2246,0,-$H2239+1))-$J$2183*(COUNT($S2246:CE2246)=($H2239-$H2240+1))</f>
        <v>0</v>
      </c>
      <c r="CG2247" s="226">
        <f ca="1">-IF(COUNT($R2246:CG2246)&lt;$H2239,0,OFFSET(CG2246,0,-$H2239+1))-$J$2183*(COUNT($S2246:CF2246)=($H2239-$H2240+1))</f>
        <v>0</v>
      </c>
      <c r="CH2247" s="226">
        <f ca="1">-IF(COUNT($R2246:CH2246)&lt;$H2239,0,OFFSET(CH2246,0,-$H2239+1))-$J$2183*(COUNT($S2246:CG2246)=($H2239-$H2240+1))</f>
        <v>0</v>
      </c>
      <c r="CI2247" s="226">
        <f ca="1">-IF(COUNT($R2246:CI2246)&lt;$H2239,0,OFFSET(CI2246,0,-$H2239+1))-$J$2183*(COUNT($S2246:CH2246)=($H2239-$H2240+1))</f>
        <v>0</v>
      </c>
      <c r="CJ2247" s="226">
        <f ca="1">-IF(COUNT($R2246:CJ2246)&lt;$H2239,0,OFFSET(CJ2246,0,-$H2239+1))-$J$2183*(COUNT($S2246:CI2246)=($H2239-$H2240+1))</f>
        <v>0</v>
      </c>
      <c r="CK2247" s="226">
        <f ca="1">-IF(COUNT($R2246:CK2246)&lt;$H2239,0,OFFSET(CK2246,0,-$H2239+1))-$J$2183*(COUNT($S2246:CJ2246)=($H2239-$H2240+1))</f>
        <v>0</v>
      </c>
      <c r="CL2247" s="226">
        <f ca="1">-IF(COUNT($R2246:CL2246)&lt;$H2239,0,OFFSET(CL2246,0,-$H2239+1))-$J$2183*(COUNT($S2246:CK2246)=($H2239-$H2240+1))</f>
        <v>0</v>
      </c>
      <c r="CM2247" s="225"/>
      <c r="CN2247" s="321"/>
      <c r="CO2247" s="226">
        <f ca="1">-IF(COUNT($R2246:CO2246)&lt;$H2239,0,OFFSET(CO2246,0,-$H2239+1))-$J$2183*(COUNT($S2246:CN2246)=($H2239-$H2240+1))</f>
        <v>0</v>
      </c>
      <c r="CP2247" s="226">
        <f ca="1">-IF(COUNT($R2246:CP2246)&lt;$H2239,0,OFFSET(CP2246,0,-$H2239+1))-$J$2183*(COUNT($S2246:CO2246)=($H2239-$H2240+1))</f>
        <v>0</v>
      </c>
      <c r="CQ2247" s="226">
        <f ca="1">-IF(COUNT($R2246:CQ2246)&lt;$H2239,0,OFFSET(CQ2246,0,-$H2239+1))-$J$2183*(COUNT($S2246:CP2246)=($H2239-$H2240+1))</f>
        <v>0</v>
      </c>
      <c r="CR2247" s="226">
        <f ca="1">-IF(COUNT($R2246:CR2246)&lt;$H2239,0,OFFSET(CR2246,0,-$H2239+1))-$J$2183*(COUNT($S2246:CQ2246)=($H2239-$H2240+1))</f>
        <v>0</v>
      </c>
      <c r="CS2247" s="226">
        <f ca="1">-IF(COUNT($R2246:CS2246)&lt;$H2239,0,OFFSET(CS2246,0,-$H2239+1))-$J$2183*(COUNT($S2246:CR2246)=($H2239-$H2240+1))</f>
        <v>0</v>
      </c>
      <c r="CT2247" s="226">
        <f ca="1">-IF(COUNT($R2246:CT2246)&lt;$H2239,0,OFFSET(CT2246,0,-$H2239+1))-$J$2183*(COUNT($S2246:CS2246)=($H2239-$H2240+1))</f>
        <v>0</v>
      </c>
      <c r="CU2247" s="226">
        <f ca="1">-IF(COUNT($R2246:CU2246)&lt;$H2239,0,OFFSET(CU2246,0,-$H2239+1))-$J$2183*(COUNT($S2246:CT2246)=($H2239-$H2240+1))</f>
        <v>0</v>
      </c>
      <c r="CV2247" s="226">
        <f ca="1">-IF(COUNT($R2246:CV2246)&lt;$H2239,0,OFFSET(CV2246,0,-$H2239+1))-$J$2183*(COUNT($S2246:CU2246)=($H2239-$H2240+1))</f>
        <v>0</v>
      </c>
      <c r="CW2247" s="226">
        <f ca="1">-IF(COUNT($R2246:CW2246)&lt;$H2239,0,OFFSET(CW2246,0,-$H2239+1))-$J$2183*(COUNT($S2246:CV2246)=($H2239-$H2240+1))</f>
        <v>0</v>
      </c>
      <c r="CX2247" s="226">
        <f ca="1">-IF(COUNT($R2246:CX2246)&lt;$H2239,0,OFFSET(CX2246,0,-$H2239+1))-$J$2183*(COUNT($S2246:CW2246)=($H2239-$H2240+1))</f>
        <v>0</v>
      </c>
      <c r="CY2247" s="226">
        <f ca="1">-IF(COUNT($R2246:CY2246)&lt;$H2239,0,OFFSET(CY2246,0,-$H2239+1))-$J$2183*(COUNT($S2246:CX2246)=($H2239-$H2240+1))</f>
        <v>0</v>
      </c>
      <c r="CZ2247" s="226">
        <f ca="1">-IF(COUNT($R2246:CZ2246)&lt;$H2239,0,OFFSET(CZ2246,0,-$H2239+1))-$J$2183*(COUNT($S2246:CY2246)=($H2239-$H2240+1))</f>
        <v>0</v>
      </c>
      <c r="DA2247" s="226">
        <f ca="1">-IF(COUNT($R2246:DA2246)&lt;$H2239,0,OFFSET(DA2246,0,-$H2239+1))-$J$2183*(COUNT($S2246:CZ2246)=($H2239-$H2240+1))</f>
        <v>0</v>
      </c>
      <c r="DB2247" s="226">
        <f ca="1">-IF(COUNT($R2246:DB2246)&lt;$H2239,0,OFFSET(DB2246,0,-$H2239+1))-$J$2183*(COUNT($S2246:DA2246)=($H2239-$H2240+1))</f>
        <v>0</v>
      </c>
      <c r="DC2247" s="226">
        <f ca="1">-IF(COUNT($R2246:DC2246)&lt;$H2239,0,OFFSET(DC2246,0,-$H2239+1))-$J$2183*(COUNT($S2246:DB2246)=($H2239-$H2240+1))</f>
        <v>0</v>
      </c>
      <c r="DD2247" s="226">
        <f ca="1">-IF(COUNT($R2246:DD2246)&lt;$H2239,0,OFFSET(DD2246,0,-$H2239+1))-$J$2183*(COUNT($S2246:DC2246)=($H2239-$H2240+1))</f>
        <v>0</v>
      </c>
      <c r="DE2247" s="226">
        <f ca="1">-IF(COUNT($R2246:DE2246)&lt;$H2239,0,OFFSET(DE2246,0,-$H2239+1))-$J$2183*(COUNT($S2246:DD2246)=($H2239-$H2240+1))</f>
        <v>0</v>
      </c>
      <c r="DF2247" s="226">
        <f ca="1">-IF(COUNT($R2246:DF2246)&lt;$H2239,0,OFFSET(DF2246,0,-$H2239+1))-$J$2183*(COUNT($S2246:DE2246)=($H2239-$H2240+1))</f>
        <v>0</v>
      </c>
      <c r="DG2247" s="226">
        <f ca="1">-IF(COUNT($R2246:DG2246)&lt;$H2239,0,OFFSET(DG2246,0,-$H2239+1))-$J$2183*(COUNT($S2246:DF2246)=($H2239-$H2240+1))</f>
        <v>0</v>
      </c>
      <c r="DH2247" s="226">
        <f ca="1">-IF(COUNT($R2246:DH2246)&lt;$H2239,0,OFFSET(DH2246,0,-$H2239+1))-$J$2183*(COUNT($S2246:DG2246)=($H2239-$H2240+1))</f>
        <v>0</v>
      </c>
      <c r="DI2247" s="226">
        <f ca="1">-IF(COUNT($R2246:DI2246)&lt;$H2239,0,OFFSET(DI2246,0,-$H2239+1))-$J$2183*(COUNT($S2246:DH2246)=($H2239-$H2240+1))</f>
        <v>0</v>
      </c>
      <c r="DJ2247" s="226">
        <f ca="1">-IF(COUNT($R2246:DJ2246)&lt;$H2239,0,OFFSET(DJ2246,0,-$H2239+1))-$J$2183*(COUNT($S2246:DI2246)=($H2239-$H2240+1))</f>
        <v>0</v>
      </c>
      <c r="DK2247" s="226">
        <f ca="1">-IF(COUNT($R2246:DK2246)&lt;$H2239,0,OFFSET(DK2246,0,-$H2239+1))-$J$2183*(COUNT($S2246:DJ2246)=($H2239-$H2240+1))</f>
        <v>0</v>
      </c>
      <c r="DL2247" s="226">
        <f ca="1">-IF(COUNT($R2246:DL2246)&lt;$H2239,0,OFFSET(DL2246,0,-$H2239+1))-$J$2183*(COUNT($S2246:DK2246)=($H2239-$H2240+1))</f>
        <v>0</v>
      </c>
    </row>
    <row r="2248" spans="1:116" x14ac:dyDescent="0.4">
      <c r="B2248" t="str">
        <f t="shared" si="4408"/>
        <v>2248 LTERMY-F</v>
      </c>
      <c r="C2248" t="s">
        <v>240</v>
      </c>
      <c r="D2248" t="s">
        <v>857</v>
      </c>
      <c r="E2248" t="str">
        <f t="shared" si="4407"/>
        <v>2248 LTERMY-F</v>
      </c>
      <c r="G2248" s="126" t="str">
        <f>"Loan - "&amp;SUBSTITUTE(G2237,":","")</f>
        <v>Loan - Rolling fixed term loan - multiple borrowings w/ annual control</v>
      </c>
      <c r="I2248" s="80"/>
      <c r="J2248" s="80"/>
      <c r="K2248" s="33">
        <f t="shared" ref="K2248:P2248" ca="1" si="4505">SUMIF($4:$4,K$2,2248:2248)</f>
        <v>2500.0000000000005</v>
      </c>
      <c r="L2248" s="33">
        <f t="shared" ca="1" si="4505"/>
        <v>0</v>
      </c>
      <c r="M2248" s="33">
        <f t="shared" ca="1" si="4505"/>
        <v>0</v>
      </c>
      <c r="N2248" s="33">
        <f t="shared" ca="1" si="4505"/>
        <v>0</v>
      </c>
      <c r="O2248" s="33">
        <f t="shared" ca="1" si="4505"/>
        <v>0</v>
      </c>
      <c r="P2248" s="33">
        <f t="shared" ca="1" si="4505"/>
        <v>0</v>
      </c>
      <c r="R2248" s="53">
        <f>S2245</f>
        <v>1000</v>
      </c>
      <c r="S2248" s="93">
        <f t="shared" ref="S2248:CD2248" ca="1" si="4506">SUM(S2245:S2247)</f>
        <v>1833.3333333333335</v>
      </c>
      <c r="T2248" s="93">
        <f t="shared" ca="1" si="4506"/>
        <v>2666.666666666667</v>
      </c>
      <c r="U2248" s="93">
        <f t="shared" ca="1" si="4506"/>
        <v>2500.0000000000005</v>
      </c>
      <c r="V2248" s="93">
        <f t="shared" ca="1" si="4506"/>
        <v>2500.0000000000005</v>
      </c>
      <c r="W2248" s="93">
        <f t="shared" ca="1" si="4506"/>
        <v>2500.0000000000005</v>
      </c>
      <c r="X2248" s="93">
        <f t="shared" ca="1" si="4506"/>
        <v>2500.0000000000005</v>
      </c>
      <c r="Y2248" s="93">
        <f t="shared" ca="1" si="4506"/>
        <v>2500.0000000000005</v>
      </c>
      <c r="Z2248" s="93">
        <f t="shared" ca="1" si="4506"/>
        <v>2500.0000000000005</v>
      </c>
      <c r="AA2248" s="93">
        <f t="shared" ca="1" si="4506"/>
        <v>2500.0000000000005</v>
      </c>
      <c r="AB2248" s="93">
        <f t="shared" ca="1" si="4506"/>
        <v>2500.0000000000005</v>
      </c>
      <c r="AC2248" s="93">
        <f t="shared" ca="1" si="4506"/>
        <v>2500.0000000000005</v>
      </c>
      <c r="AD2248" s="93">
        <f t="shared" ca="1" si="4506"/>
        <v>2500.0000000000005</v>
      </c>
      <c r="AE2248" s="93">
        <f t="shared" ca="1" si="4506"/>
        <v>1666.666666666667</v>
      </c>
      <c r="AF2248" s="93">
        <f t="shared" ca="1" si="4506"/>
        <v>833.3333333333336</v>
      </c>
      <c r="AG2248" s="93">
        <f t="shared" ca="1" si="4506"/>
        <v>0</v>
      </c>
      <c r="AH2248" s="93">
        <f t="shared" ca="1" si="4506"/>
        <v>0</v>
      </c>
      <c r="AI2248" s="93">
        <f t="shared" ca="1" si="4506"/>
        <v>0</v>
      </c>
      <c r="AJ2248" s="93">
        <f t="shared" ca="1" si="4506"/>
        <v>0</v>
      </c>
      <c r="AK2248" s="93">
        <f t="shared" ca="1" si="4506"/>
        <v>0</v>
      </c>
      <c r="AL2248" s="93">
        <f t="shared" ca="1" si="4506"/>
        <v>0</v>
      </c>
      <c r="AM2248" s="93">
        <f t="shared" ca="1" si="4506"/>
        <v>0</v>
      </c>
      <c r="AN2248" s="93">
        <f t="shared" ca="1" si="4506"/>
        <v>0</v>
      </c>
      <c r="AO2248" s="93">
        <f t="shared" ca="1" si="4506"/>
        <v>0</v>
      </c>
      <c r="AP2248" s="93">
        <f t="shared" ca="1" si="4506"/>
        <v>0</v>
      </c>
      <c r="AQ2248" s="93">
        <f t="shared" ca="1" si="4506"/>
        <v>0</v>
      </c>
      <c r="AR2248" s="93">
        <f t="shared" ca="1" si="4506"/>
        <v>0</v>
      </c>
      <c r="AS2248" s="93">
        <f t="shared" ca="1" si="4506"/>
        <v>0</v>
      </c>
      <c r="AT2248" s="93">
        <f t="shared" ca="1" si="4506"/>
        <v>0</v>
      </c>
      <c r="AU2248" s="93">
        <f t="shared" ca="1" si="4506"/>
        <v>0</v>
      </c>
      <c r="AV2248" s="93">
        <f t="shared" ca="1" si="4506"/>
        <v>0</v>
      </c>
      <c r="AW2248" s="93">
        <f t="shared" ca="1" si="4506"/>
        <v>0</v>
      </c>
      <c r="AX2248" s="93">
        <f t="shared" ca="1" si="4506"/>
        <v>0</v>
      </c>
      <c r="AY2248" s="93">
        <f t="shared" ca="1" si="4506"/>
        <v>0</v>
      </c>
      <c r="AZ2248" s="93">
        <f t="shared" ca="1" si="4506"/>
        <v>0</v>
      </c>
      <c r="BA2248" s="93">
        <f t="shared" ca="1" si="4506"/>
        <v>0</v>
      </c>
      <c r="BB2248" s="93">
        <f t="shared" ca="1" si="4506"/>
        <v>0</v>
      </c>
      <c r="BC2248" s="93">
        <f t="shared" ca="1" si="4506"/>
        <v>0</v>
      </c>
      <c r="BD2248" s="93">
        <f t="shared" ca="1" si="4506"/>
        <v>0</v>
      </c>
      <c r="BE2248" s="93">
        <f t="shared" ca="1" si="4506"/>
        <v>0</v>
      </c>
      <c r="BF2248" s="93">
        <f t="shared" ca="1" si="4506"/>
        <v>0</v>
      </c>
      <c r="BG2248" s="93">
        <f t="shared" ca="1" si="4506"/>
        <v>0</v>
      </c>
      <c r="BH2248" s="93">
        <f t="shared" ca="1" si="4506"/>
        <v>0</v>
      </c>
      <c r="BI2248" s="93">
        <f t="shared" ca="1" si="4506"/>
        <v>0</v>
      </c>
      <c r="BJ2248" s="93">
        <f t="shared" ca="1" si="4506"/>
        <v>0</v>
      </c>
      <c r="BK2248" s="93">
        <f t="shared" ca="1" si="4506"/>
        <v>0</v>
      </c>
      <c r="BL2248" s="93">
        <f t="shared" ca="1" si="4506"/>
        <v>0</v>
      </c>
      <c r="BM2248" s="93">
        <f t="shared" ca="1" si="4506"/>
        <v>0</v>
      </c>
      <c r="BN2248" s="93">
        <f t="shared" ca="1" si="4506"/>
        <v>0</v>
      </c>
      <c r="BO2248" s="93">
        <f t="shared" ca="1" si="4506"/>
        <v>0</v>
      </c>
      <c r="BP2248" s="93">
        <f t="shared" ca="1" si="4506"/>
        <v>0</v>
      </c>
      <c r="BQ2248" s="93">
        <f t="shared" ca="1" si="4506"/>
        <v>0</v>
      </c>
      <c r="BR2248" s="93">
        <f t="shared" ca="1" si="4506"/>
        <v>0</v>
      </c>
      <c r="BS2248" s="93">
        <f t="shared" ca="1" si="4506"/>
        <v>0</v>
      </c>
      <c r="BT2248" s="93">
        <f t="shared" ca="1" si="4506"/>
        <v>0</v>
      </c>
      <c r="BU2248" s="93">
        <f t="shared" ca="1" si="4506"/>
        <v>0</v>
      </c>
      <c r="BV2248" s="93">
        <f t="shared" ca="1" si="4506"/>
        <v>0</v>
      </c>
      <c r="BW2248" s="93">
        <f t="shared" ca="1" si="4506"/>
        <v>0</v>
      </c>
      <c r="BX2248" s="93">
        <f t="shared" ca="1" si="4506"/>
        <v>0</v>
      </c>
      <c r="BY2248" s="93">
        <f t="shared" ca="1" si="4506"/>
        <v>0</v>
      </c>
      <c r="BZ2248" s="93">
        <f t="shared" ca="1" si="4506"/>
        <v>0</v>
      </c>
      <c r="CA2248" s="93">
        <f t="shared" ca="1" si="4506"/>
        <v>0</v>
      </c>
      <c r="CB2248" s="93">
        <f t="shared" ca="1" si="4506"/>
        <v>0</v>
      </c>
      <c r="CC2248" s="93">
        <f t="shared" ca="1" si="4506"/>
        <v>0</v>
      </c>
      <c r="CD2248" s="93">
        <f t="shared" ca="1" si="4506"/>
        <v>0</v>
      </c>
      <c r="CE2248" s="93">
        <f t="shared" ref="CE2248:CL2248" ca="1" si="4507">SUM(CE2245:CE2247)</f>
        <v>0</v>
      </c>
      <c r="CF2248" s="93">
        <f t="shared" ca="1" si="4507"/>
        <v>0</v>
      </c>
      <c r="CG2248" s="93">
        <f t="shared" ca="1" si="4507"/>
        <v>0</v>
      </c>
      <c r="CH2248" s="93">
        <f t="shared" ca="1" si="4507"/>
        <v>0</v>
      </c>
      <c r="CI2248" s="93">
        <f t="shared" ca="1" si="4507"/>
        <v>0</v>
      </c>
      <c r="CJ2248" s="93">
        <f t="shared" ca="1" si="4507"/>
        <v>0</v>
      </c>
      <c r="CK2248" s="93">
        <f t="shared" ca="1" si="4507"/>
        <v>0</v>
      </c>
      <c r="CL2248" s="93">
        <f t="shared" ca="1" si="4507"/>
        <v>0</v>
      </c>
      <c r="CN2248" s="80"/>
      <c r="CO2248" s="93">
        <f t="shared" ref="CO2248:DL2248" ca="1" si="4508">SUM(CO2245:CO2247)</f>
        <v>0</v>
      </c>
      <c r="CP2248" s="93">
        <f t="shared" ca="1" si="4508"/>
        <v>0</v>
      </c>
      <c r="CQ2248" s="93">
        <f t="shared" ca="1" si="4508"/>
        <v>0</v>
      </c>
      <c r="CR2248" s="93">
        <f t="shared" ca="1" si="4508"/>
        <v>0</v>
      </c>
      <c r="CS2248" s="93">
        <f t="shared" ca="1" si="4508"/>
        <v>0</v>
      </c>
      <c r="CT2248" s="93">
        <f t="shared" ca="1" si="4508"/>
        <v>0</v>
      </c>
      <c r="CU2248" s="93">
        <f t="shared" ca="1" si="4508"/>
        <v>0</v>
      </c>
      <c r="CV2248" s="93">
        <f t="shared" ca="1" si="4508"/>
        <v>0</v>
      </c>
      <c r="CW2248" s="93">
        <f t="shared" ca="1" si="4508"/>
        <v>0</v>
      </c>
      <c r="CX2248" s="93">
        <f t="shared" ca="1" si="4508"/>
        <v>0</v>
      </c>
      <c r="CY2248" s="93">
        <f t="shared" ca="1" si="4508"/>
        <v>0</v>
      </c>
      <c r="CZ2248" s="93">
        <f t="shared" ca="1" si="4508"/>
        <v>0</v>
      </c>
      <c r="DA2248" s="93">
        <f t="shared" ca="1" si="4508"/>
        <v>0</v>
      </c>
      <c r="DB2248" s="93">
        <f t="shared" ca="1" si="4508"/>
        <v>0</v>
      </c>
      <c r="DC2248" s="93">
        <f t="shared" ca="1" si="4508"/>
        <v>0</v>
      </c>
      <c r="DD2248" s="93">
        <f t="shared" ca="1" si="4508"/>
        <v>0</v>
      </c>
      <c r="DE2248" s="93">
        <f t="shared" ca="1" si="4508"/>
        <v>0</v>
      </c>
      <c r="DF2248" s="93">
        <f t="shared" ca="1" si="4508"/>
        <v>0</v>
      </c>
      <c r="DG2248" s="93">
        <f t="shared" ca="1" si="4508"/>
        <v>0</v>
      </c>
      <c r="DH2248" s="93">
        <f t="shared" ca="1" si="4508"/>
        <v>0</v>
      </c>
      <c r="DI2248" s="93">
        <f t="shared" ca="1" si="4508"/>
        <v>0</v>
      </c>
      <c r="DJ2248" s="93">
        <f t="shared" ca="1" si="4508"/>
        <v>0</v>
      </c>
      <c r="DK2248" s="93">
        <f t="shared" ca="1" si="4508"/>
        <v>0</v>
      </c>
      <c r="DL2248" s="93">
        <f t="shared" ca="1" si="4508"/>
        <v>0</v>
      </c>
    </row>
    <row r="2249" spans="1:116" x14ac:dyDescent="0.4">
      <c r="A2249" s="98"/>
      <c r="B2249" t="str">
        <f t="shared" si="4408"/>
        <v>2249 LTERMY-F</v>
      </c>
      <c r="C2249" s="59"/>
      <c r="D2249" t="s">
        <v>857</v>
      </c>
      <c r="E2249" t="str">
        <f t="shared" si="4407"/>
        <v>2249 LTERMY-F</v>
      </c>
      <c r="G2249" s="125"/>
      <c r="R2249"/>
      <c r="S2249" s="62"/>
      <c r="T2249" s="62"/>
      <c r="U2249" s="62"/>
      <c r="V2249" s="62"/>
      <c r="W2249" s="62"/>
      <c r="X2249" s="62"/>
      <c r="Y2249" s="62"/>
      <c r="Z2249" s="62"/>
      <c r="AA2249" s="62"/>
      <c r="AB2249" s="62"/>
      <c r="AC2249" s="62"/>
      <c r="AD2249" s="62"/>
      <c r="AE2249" s="62"/>
      <c r="AF2249" s="62"/>
      <c r="AG2249" s="62"/>
      <c r="AH2249" s="62"/>
      <c r="AI2249" s="62"/>
      <c r="AJ2249" s="62"/>
      <c r="AK2249" s="62"/>
      <c r="AL2249" s="62"/>
      <c r="AM2249" s="62"/>
      <c r="AN2249" s="62"/>
      <c r="AO2249" s="62"/>
      <c r="AP2249" s="62"/>
      <c r="AQ2249" s="62"/>
      <c r="AR2249" s="62"/>
      <c r="AS2249" s="62"/>
      <c r="AT2249" s="62"/>
      <c r="AU2249" s="62"/>
      <c r="AV2249" s="62"/>
      <c r="AW2249" s="62"/>
      <c r="AX2249" s="62"/>
      <c r="AY2249" s="62"/>
      <c r="AZ2249" s="62"/>
      <c r="BA2249" s="62"/>
      <c r="BB2249" s="62"/>
      <c r="BC2249" s="62"/>
      <c r="BD2249" s="62"/>
      <c r="BE2249" s="62"/>
      <c r="BF2249" s="62"/>
      <c r="BG2249" s="62"/>
      <c r="BH2249" s="62"/>
      <c r="BI2249" s="62"/>
      <c r="BJ2249" s="62"/>
      <c r="BK2249" s="62"/>
      <c r="BL2249" s="62"/>
      <c r="BM2249" s="62"/>
      <c r="BN2249" s="62"/>
      <c r="BO2249" s="62"/>
      <c r="BP2249" s="62"/>
      <c r="BQ2249" s="62"/>
      <c r="BR2249" s="62"/>
      <c r="BS2249" s="62"/>
      <c r="BT2249" s="62"/>
      <c r="BU2249" s="62"/>
      <c r="BV2249" s="62"/>
      <c r="BW2249" s="62"/>
      <c r="BX2249" s="62"/>
      <c r="BY2249" s="62"/>
      <c r="BZ2249" s="62"/>
      <c r="CA2249" s="62"/>
      <c r="CB2249" s="62"/>
      <c r="CC2249" s="62"/>
      <c r="CD2249" s="62"/>
      <c r="CE2249" s="62"/>
      <c r="CF2249" s="62"/>
      <c r="CG2249" s="62"/>
      <c r="CH2249" s="62"/>
      <c r="CI2249" s="62"/>
      <c r="CJ2249" s="62"/>
      <c r="CK2249" s="62"/>
      <c r="CL2249" s="62"/>
      <c r="CM2249" s="62"/>
      <c r="CN2249" s="62"/>
      <c r="CO2249" s="62"/>
      <c r="CP2249" s="62"/>
      <c r="CQ2249" s="62"/>
      <c r="CR2249" s="62"/>
      <c r="CS2249" s="62"/>
      <c r="CT2249" s="62"/>
      <c r="CU2249" s="62"/>
      <c r="CV2249" s="62"/>
      <c r="CW2249" s="62"/>
      <c r="CX2249" s="62"/>
      <c r="CY2249" s="62"/>
      <c r="CZ2249" s="62"/>
      <c r="DA2249" s="62"/>
      <c r="DB2249" s="62"/>
      <c r="DC2249" s="62"/>
      <c r="DD2249" s="62"/>
      <c r="DE2249" s="62"/>
      <c r="DF2249" s="62"/>
      <c r="DG2249" s="62"/>
      <c r="DH2249" s="62"/>
      <c r="DI2249" s="62"/>
      <c r="DJ2249" s="62"/>
      <c r="DK2249" s="62"/>
      <c r="DL2249" s="62"/>
    </row>
    <row r="2250" spans="1:116" x14ac:dyDescent="0.4">
      <c r="A2250" s="98"/>
      <c r="B2250" t="str">
        <f t="shared" si="4408"/>
        <v>2250 LTERMY-F</v>
      </c>
      <c r="C2250" t="s">
        <v>228</v>
      </c>
      <c r="D2250" t="s">
        <v>857</v>
      </c>
      <c r="E2250" t="str">
        <f t="shared" si="4407"/>
        <v>2250 LTERMY-F</v>
      </c>
      <c r="G2250" s="126" t="str">
        <f>"Interest income - "&amp;SUBSTITUTE(G2237,":","")</f>
        <v>Interest income - Rolling fixed term loan - multiple borrowings w/ annual control</v>
      </c>
      <c r="J2250" s="93">
        <f>SUMIF($5:$5,I$2,2248:2248)</f>
        <v>0</v>
      </c>
      <c r="K2250" s="28">
        <f t="shared" ref="K2250:P2250" ca="1" si="4509">SUMIF($3:$3,K$2,2250:2250)</f>
        <v>316.66666666666669</v>
      </c>
      <c r="L2250" s="28">
        <f t="shared" ca="1" si="4509"/>
        <v>41.666666666666679</v>
      </c>
      <c r="M2250" s="28">
        <f t="shared" ca="1" si="4509"/>
        <v>0</v>
      </c>
      <c r="N2250" s="28">
        <f t="shared" ca="1" si="4509"/>
        <v>0</v>
      </c>
      <c r="O2250" s="28">
        <f t="shared" ca="1" si="4509"/>
        <v>0</v>
      </c>
      <c r="P2250" s="28">
        <f t="shared" ca="1" si="4509"/>
        <v>0</v>
      </c>
      <c r="R2250" s="27"/>
      <c r="S2250" s="93">
        <f>SUM(S2244:S2246)*$H2241/12</f>
        <v>15.27777777777778</v>
      </c>
      <c r="T2250" s="93">
        <f t="shared" ref="T2250:CE2250" ca="1" si="4510">SUM(T2244:T2246)*$H2241/12</f>
        <v>22.222222222222225</v>
      </c>
      <c r="U2250" s="93">
        <f t="shared" ca="1" si="4510"/>
        <v>29.166666666666671</v>
      </c>
      <c r="V2250" s="93">
        <f t="shared" ca="1" si="4510"/>
        <v>27.777777777777786</v>
      </c>
      <c r="W2250" s="93">
        <f t="shared" ca="1" si="4510"/>
        <v>27.777777777777786</v>
      </c>
      <c r="X2250" s="93">
        <f t="shared" ca="1" si="4510"/>
        <v>27.777777777777786</v>
      </c>
      <c r="Y2250" s="93">
        <f t="shared" ca="1" si="4510"/>
        <v>27.777777777777786</v>
      </c>
      <c r="Z2250" s="93">
        <f t="shared" ca="1" si="4510"/>
        <v>27.777777777777786</v>
      </c>
      <c r="AA2250" s="93">
        <f t="shared" ca="1" si="4510"/>
        <v>27.777777777777786</v>
      </c>
      <c r="AB2250" s="93">
        <f t="shared" ca="1" si="4510"/>
        <v>27.777777777777786</v>
      </c>
      <c r="AC2250" s="93">
        <f t="shared" ca="1" si="4510"/>
        <v>27.777777777777786</v>
      </c>
      <c r="AD2250" s="93">
        <f t="shared" ca="1" si="4510"/>
        <v>27.777777777777786</v>
      </c>
      <c r="AE2250" s="93">
        <f t="shared" ca="1" si="4510"/>
        <v>20.833333333333339</v>
      </c>
      <c r="AF2250" s="93">
        <f t="shared" ca="1" si="4510"/>
        <v>13.888888888888893</v>
      </c>
      <c r="AG2250" s="93">
        <f t="shared" ca="1" si="4510"/>
        <v>6.9444444444444473</v>
      </c>
      <c r="AH2250" s="93">
        <f t="shared" ca="1" si="4510"/>
        <v>0</v>
      </c>
      <c r="AI2250" s="93">
        <f t="shared" ca="1" si="4510"/>
        <v>0</v>
      </c>
      <c r="AJ2250" s="93">
        <f t="shared" ca="1" si="4510"/>
        <v>0</v>
      </c>
      <c r="AK2250" s="93">
        <f t="shared" ca="1" si="4510"/>
        <v>0</v>
      </c>
      <c r="AL2250" s="93">
        <f t="shared" ca="1" si="4510"/>
        <v>0</v>
      </c>
      <c r="AM2250" s="93">
        <f t="shared" ca="1" si="4510"/>
        <v>0</v>
      </c>
      <c r="AN2250" s="93">
        <f t="shared" ca="1" si="4510"/>
        <v>0</v>
      </c>
      <c r="AO2250" s="93">
        <f t="shared" ca="1" si="4510"/>
        <v>0</v>
      </c>
      <c r="AP2250" s="93">
        <f t="shared" ca="1" si="4510"/>
        <v>0</v>
      </c>
      <c r="AQ2250" s="93">
        <f t="shared" ca="1" si="4510"/>
        <v>0</v>
      </c>
      <c r="AR2250" s="93">
        <f t="shared" ca="1" si="4510"/>
        <v>0</v>
      </c>
      <c r="AS2250" s="93">
        <f t="shared" ca="1" si="4510"/>
        <v>0</v>
      </c>
      <c r="AT2250" s="93">
        <f t="shared" ca="1" si="4510"/>
        <v>0</v>
      </c>
      <c r="AU2250" s="93">
        <f t="shared" ca="1" si="4510"/>
        <v>0</v>
      </c>
      <c r="AV2250" s="93">
        <f t="shared" ca="1" si="4510"/>
        <v>0</v>
      </c>
      <c r="AW2250" s="93">
        <f t="shared" ca="1" si="4510"/>
        <v>0</v>
      </c>
      <c r="AX2250" s="93">
        <f t="shared" ca="1" si="4510"/>
        <v>0</v>
      </c>
      <c r="AY2250" s="93">
        <f t="shared" ca="1" si="4510"/>
        <v>0</v>
      </c>
      <c r="AZ2250" s="93">
        <f t="shared" ca="1" si="4510"/>
        <v>0</v>
      </c>
      <c r="BA2250" s="93">
        <f t="shared" ca="1" si="4510"/>
        <v>0</v>
      </c>
      <c r="BB2250" s="93">
        <f t="shared" ca="1" si="4510"/>
        <v>0</v>
      </c>
      <c r="BC2250" s="93">
        <f t="shared" ca="1" si="4510"/>
        <v>0</v>
      </c>
      <c r="BD2250" s="93">
        <f t="shared" ca="1" si="4510"/>
        <v>0</v>
      </c>
      <c r="BE2250" s="93">
        <f t="shared" ca="1" si="4510"/>
        <v>0</v>
      </c>
      <c r="BF2250" s="93">
        <f t="shared" ca="1" si="4510"/>
        <v>0</v>
      </c>
      <c r="BG2250" s="93">
        <f t="shared" ca="1" si="4510"/>
        <v>0</v>
      </c>
      <c r="BH2250" s="93">
        <f t="shared" ca="1" si="4510"/>
        <v>0</v>
      </c>
      <c r="BI2250" s="93">
        <f t="shared" ca="1" si="4510"/>
        <v>0</v>
      </c>
      <c r="BJ2250" s="93">
        <f t="shared" ca="1" si="4510"/>
        <v>0</v>
      </c>
      <c r="BK2250" s="93">
        <f t="shared" ca="1" si="4510"/>
        <v>0</v>
      </c>
      <c r="BL2250" s="93">
        <f t="shared" ca="1" si="4510"/>
        <v>0</v>
      </c>
      <c r="BM2250" s="93">
        <f t="shared" ca="1" si="4510"/>
        <v>0</v>
      </c>
      <c r="BN2250" s="93">
        <f t="shared" ca="1" si="4510"/>
        <v>0</v>
      </c>
      <c r="BO2250" s="93">
        <f t="shared" ca="1" si="4510"/>
        <v>0</v>
      </c>
      <c r="BP2250" s="93">
        <f t="shared" ca="1" si="4510"/>
        <v>0</v>
      </c>
      <c r="BQ2250" s="93">
        <f t="shared" ca="1" si="4510"/>
        <v>0</v>
      </c>
      <c r="BR2250" s="93">
        <f t="shared" ca="1" si="4510"/>
        <v>0</v>
      </c>
      <c r="BS2250" s="93">
        <f t="shared" ca="1" si="4510"/>
        <v>0</v>
      </c>
      <c r="BT2250" s="93">
        <f t="shared" ca="1" si="4510"/>
        <v>0</v>
      </c>
      <c r="BU2250" s="93">
        <f t="shared" ca="1" si="4510"/>
        <v>0</v>
      </c>
      <c r="BV2250" s="93">
        <f t="shared" ca="1" si="4510"/>
        <v>0</v>
      </c>
      <c r="BW2250" s="93">
        <f t="shared" ca="1" si="4510"/>
        <v>0</v>
      </c>
      <c r="BX2250" s="93">
        <f t="shared" ca="1" si="4510"/>
        <v>0</v>
      </c>
      <c r="BY2250" s="93">
        <f t="shared" ca="1" si="4510"/>
        <v>0</v>
      </c>
      <c r="BZ2250" s="93">
        <f t="shared" ca="1" si="4510"/>
        <v>0</v>
      </c>
      <c r="CA2250" s="93">
        <f t="shared" ca="1" si="4510"/>
        <v>0</v>
      </c>
      <c r="CB2250" s="93">
        <f t="shared" ca="1" si="4510"/>
        <v>0</v>
      </c>
      <c r="CC2250" s="93">
        <f t="shared" ca="1" si="4510"/>
        <v>0</v>
      </c>
      <c r="CD2250" s="93">
        <f t="shared" ca="1" si="4510"/>
        <v>0</v>
      </c>
      <c r="CE2250" s="93">
        <f t="shared" ca="1" si="4510"/>
        <v>0</v>
      </c>
      <c r="CF2250" s="93">
        <f t="shared" ref="CF2250:DL2250" ca="1" si="4511">SUM(CF2244:CF2246)*$H2241/12</f>
        <v>0</v>
      </c>
      <c r="CG2250" s="93">
        <f t="shared" ca="1" si="4511"/>
        <v>0</v>
      </c>
      <c r="CH2250" s="93">
        <f t="shared" ca="1" si="4511"/>
        <v>0</v>
      </c>
      <c r="CI2250" s="93">
        <f t="shared" ca="1" si="4511"/>
        <v>0</v>
      </c>
      <c r="CJ2250" s="93">
        <f t="shared" ca="1" si="4511"/>
        <v>0</v>
      </c>
      <c r="CK2250" s="93">
        <f t="shared" ca="1" si="4511"/>
        <v>0</v>
      </c>
      <c r="CL2250" s="93">
        <f t="shared" ca="1" si="4511"/>
        <v>0</v>
      </c>
      <c r="CM2250" s="93">
        <f t="shared" si="4511"/>
        <v>0</v>
      </c>
      <c r="CN2250" s="93">
        <f t="shared" si="4511"/>
        <v>0</v>
      </c>
      <c r="CO2250" s="93">
        <f t="shared" si="4511"/>
        <v>0</v>
      </c>
      <c r="CP2250" s="93">
        <f t="shared" ca="1" si="4511"/>
        <v>0</v>
      </c>
      <c r="CQ2250" s="93">
        <f t="shared" ca="1" si="4511"/>
        <v>0</v>
      </c>
      <c r="CR2250" s="93">
        <f t="shared" ca="1" si="4511"/>
        <v>0</v>
      </c>
      <c r="CS2250" s="93">
        <f t="shared" ca="1" si="4511"/>
        <v>0</v>
      </c>
      <c r="CT2250" s="93">
        <f t="shared" ca="1" si="4511"/>
        <v>0</v>
      </c>
      <c r="CU2250" s="93">
        <f t="shared" ca="1" si="4511"/>
        <v>0</v>
      </c>
      <c r="CV2250" s="93">
        <f t="shared" ca="1" si="4511"/>
        <v>0</v>
      </c>
      <c r="CW2250" s="93">
        <f t="shared" ca="1" si="4511"/>
        <v>0</v>
      </c>
      <c r="CX2250" s="93">
        <f t="shared" ca="1" si="4511"/>
        <v>0</v>
      </c>
      <c r="CY2250" s="93">
        <f t="shared" ca="1" si="4511"/>
        <v>0</v>
      </c>
      <c r="CZ2250" s="93">
        <f t="shared" ca="1" si="4511"/>
        <v>0</v>
      </c>
      <c r="DA2250" s="93">
        <f t="shared" ca="1" si="4511"/>
        <v>0</v>
      </c>
      <c r="DB2250" s="93">
        <f t="shared" ca="1" si="4511"/>
        <v>0</v>
      </c>
      <c r="DC2250" s="93">
        <f t="shared" ca="1" si="4511"/>
        <v>0</v>
      </c>
      <c r="DD2250" s="93">
        <f t="shared" ca="1" si="4511"/>
        <v>0</v>
      </c>
      <c r="DE2250" s="93">
        <f t="shared" ca="1" si="4511"/>
        <v>0</v>
      </c>
      <c r="DF2250" s="93">
        <f t="shared" ca="1" si="4511"/>
        <v>0</v>
      </c>
      <c r="DG2250" s="93">
        <f t="shared" ca="1" si="4511"/>
        <v>0</v>
      </c>
      <c r="DH2250" s="93">
        <f t="shared" ca="1" si="4511"/>
        <v>0</v>
      </c>
      <c r="DI2250" s="93">
        <f t="shared" ca="1" si="4511"/>
        <v>0</v>
      </c>
      <c r="DJ2250" s="93">
        <f t="shared" ca="1" si="4511"/>
        <v>0</v>
      </c>
      <c r="DK2250" s="93">
        <f t="shared" ca="1" si="4511"/>
        <v>0</v>
      </c>
      <c r="DL2250" s="93">
        <f t="shared" ca="1" si="4511"/>
        <v>0</v>
      </c>
    </row>
    <row r="2251" spans="1:116" x14ac:dyDescent="0.4">
      <c r="A2251" s="98"/>
      <c r="B2251" t="str">
        <f t="shared" si="4408"/>
        <v>2251 LTERMY-F</v>
      </c>
      <c r="D2251" t="s">
        <v>857</v>
      </c>
      <c r="E2251" t="str">
        <f t="shared" si="4407"/>
        <v>2251 LTERMY-F</v>
      </c>
      <c r="G2251" s="126"/>
      <c r="J2251" s="93"/>
      <c r="K2251" s="28"/>
      <c r="L2251" s="28"/>
      <c r="M2251" s="28"/>
      <c r="N2251" s="28"/>
      <c r="O2251" s="28"/>
      <c r="P2251" s="28"/>
      <c r="Q2251" s="28"/>
      <c r="R2251" s="28"/>
      <c r="S2251" s="28"/>
      <c r="T2251" s="28"/>
      <c r="U2251" s="28"/>
      <c r="V2251" s="28"/>
      <c r="W2251" s="28"/>
      <c r="X2251" s="28"/>
      <c r="Y2251" s="28"/>
      <c r="Z2251" s="28"/>
      <c r="AA2251" s="28"/>
      <c r="AB2251" s="28"/>
      <c r="AC2251" s="28"/>
      <c r="AD2251" s="28"/>
      <c r="AE2251" s="28"/>
      <c r="AF2251" s="28"/>
      <c r="AG2251" s="28"/>
      <c r="AH2251" s="28"/>
      <c r="AI2251" s="28"/>
      <c r="AJ2251" s="28"/>
      <c r="AK2251" s="28"/>
      <c r="AL2251" s="28"/>
      <c r="AM2251" s="28"/>
      <c r="AN2251" s="28"/>
      <c r="AO2251" s="28"/>
      <c r="AP2251" s="28"/>
      <c r="AQ2251" s="28"/>
      <c r="AR2251" s="28"/>
      <c r="AS2251" s="28"/>
      <c r="AT2251" s="28"/>
      <c r="AU2251" s="28"/>
      <c r="AV2251" s="28"/>
      <c r="AW2251" s="28"/>
      <c r="AX2251" s="28"/>
      <c r="AY2251" s="28"/>
      <c r="AZ2251" s="28"/>
      <c r="BA2251" s="28"/>
      <c r="BB2251" s="28"/>
      <c r="BC2251" s="28"/>
      <c r="BD2251" s="28"/>
      <c r="BE2251" s="28"/>
      <c r="BF2251" s="28"/>
      <c r="BG2251" s="28"/>
      <c r="BH2251" s="28"/>
      <c r="BI2251" s="28"/>
      <c r="BJ2251" s="28"/>
      <c r="BK2251" s="28"/>
      <c r="BL2251" s="28"/>
      <c r="BM2251" s="28"/>
      <c r="BN2251" s="28"/>
      <c r="BO2251" s="28"/>
      <c r="BP2251" s="28"/>
      <c r="BQ2251" s="28"/>
      <c r="BR2251" s="28"/>
      <c r="BS2251" s="28"/>
      <c r="BT2251" s="28"/>
      <c r="BU2251" s="28"/>
      <c r="BV2251" s="28"/>
      <c r="BW2251" s="28"/>
      <c r="BX2251" s="28"/>
      <c r="BY2251" s="28"/>
      <c r="BZ2251" s="28"/>
      <c r="CA2251" s="28"/>
      <c r="CB2251" s="28"/>
      <c r="CC2251" s="28"/>
      <c r="CD2251" s="28"/>
      <c r="CE2251" s="28"/>
      <c r="CF2251" s="28"/>
      <c r="CG2251" s="28"/>
      <c r="CH2251" s="28"/>
      <c r="CI2251" s="28"/>
      <c r="CJ2251" s="28"/>
      <c r="CK2251" s="28"/>
      <c r="CL2251" s="28"/>
      <c r="CM2251" s="28"/>
      <c r="CN2251" s="28"/>
      <c r="CO2251" s="28"/>
      <c r="CP2251" s="28"/>
      <c r="CQ2251" s="28"/>
      <c r="CR2251" s="28"/>
      <c r="CS2251" s="28"/>
      <c r="CT2251" s="28"/>
      <c r="CU2251" s="28"/>
      <c r="CV2251" s="28"/>
      <c r="CW2251" s="28"/>
      <c r="CX2251" s="28"/>
      <c r="CY2251" s="28"/>
      <c r="CZ2251" s="28"/>
      <c r="DA2251" s="28"/>
      <c r="DB2251" s="28"/>
      <c r="DC2251" s="28"/>
      <c r="DD2251" s="28"/>
      <c r="DE2251" s="28"/>
      <c r="DF2251" s="28"/>
      <c r="DG2251" s="28"/>
      <c r="DH2251" s="28"/>
      <c r="DI2251" s="28"/>
      <c r="DJ2251" s="28"/>
      <c r="DK2251" s="28"/>
      <c r="DL2251" s="28"/>
    </row>
    <row r="2252" spans="1:116" x14ac:dyDescent="0.4">
      <c r="A2252" s="98"/>
      <c r="B2252" t="str">
        <f t="shared" si="4408"/>
        <v>2252 LTERMY-F</v>
      </c>
      <c r="D2252" t="s">
        <v>857</v>
      </c>
      <c r="E2252" t="str">
        <f t="shared" ref="E2252:E2254" si="4512">ROW()&amp;" "&amp;D2252</f>
        <v>2252 LTERMY-F</v>
      </c>
      <c r="G2252" s="127" t="s">
        <v>861</v>
      </c>
      <c r="J2252" s="93"/>
      <c r="K2252" s="28"/>
      <c r="L2252" s="28"/>
      <c r="M2252" s="28"/>
      <c r="N2252" s="28"/>
      <c r="O2252" s="28"/>
      <c r="P2252" s="28"/>
      <c r="Q2252" s="28"/>
      <c r="R2252" s="28"/>
      <c r="S2252" s="28"/>
      <c r="T2252" s="28"/>
      <c r="U2252" s="28"/>
      <c r="V2252" s="28"/>
      <c r="W2252" s="28"/>
      <c r="X2252" s="28"/>
      <c r="Y2252" s="28"/>
      <c r="Z2252" s="28"/>
      <c r="AA2252" s="28"/>
      <c r="AB2252" s="28"/>
      <c r="AC2252" s="28"/>
      <c r="AD2252" s="28"/>
      <c r="AE2252" s="28"/>
      <c r="AF2252" s="28"/>
      <c r="AG2252" s="28"/>
      <c r="AH2252" s="28"/>
      <c r="AI2252" s="28"/>
      <c r="AJ2252" s="28"/>
      <c r="AK2252" s="28"/>
      <c r="AL2252" s="28"/>
      <c r="AM2252" s="28"/>
      <c r="AN2252" s="28"/>
      <c r="AO2252" s="28"/>
      <c r="AP2252" s="28"/>
      <c r="AQ2252" s="28"/>
      <c r="AR2252" s="28"/>
      <c r="AS2252" s="28"/>
      <c r="AT2252" s="28"/>
      <c r="AU2252" s="28"/>
      <c r="AV2252" s="28"/>
      <c r="AW2252" s="28"/>
      <c r="AX2252" s="28"/>
      <c r="AY2252" s="28"/>
      <c r="AZ2252" s="28"/>
      <c r="BA2252" s="28"/>
      <c r="BB2252" s="28"/>
      <c r="BC2252" s="28"/>
      <c r="BD2252" s="28"/>
      <c r="BE2252" s="28"/>
      <c r="BF2252" s="28"/>
      <c r="BG2252" s="28"/>
      <c r="BH2252" s="28"/>
      <c r="BI2252" s="28"/>
      <c r="BJ2252" s="28"/>
      <c r="BK2252" s="28"/>
      <c r="BL2252" s="28"/>
      <c r="BM2252" s="28"/>
      <c r="BN2252" s="28"/>
      <c r="BO2252" s="28"/>
      <c r="BP2252" s="28"/>
      <c r="BQ2252" s="28"/>
      <c r="BR2252" s="28"/>
      <c r="BS2252" s="28"/>
      <c r="BT2252" s="28"/>
      <c r="BU2252" s="28"/>
      <c r="BV2252" s="28"/>
      <c r="BW2252" s="28"/>
      <c r="BX2252" s="28"/>
      <c r="BY2252" s="28"/>
      <c r="BZ2252" s="28"/>
      <c r="CA2252" s="28"/>
      <c r="CB2252" s="28"/>
      <c r="CC2252" s="28"/>
      <c r="CD2252" s="28"/>
      <c r="CE2252" s="28"/>
      <c r="CF2252" s="28"/>
      <c r="CG2252" s="28"/>
      <c r="CH2252" s="28"/>
      <c r="CI2252" s="28"/>
      <c r="CJ2252" s="28"/>
      <c r="CK2252" s="28"/>
      <c r="CL2252" s="28"/>
      <c r="CM2252" s="28"/>
      <c r="CN2252" s="28"/>
      <c r="CO2252" s="28"/>
      <c r="CP2252" s="28"/>
      <c r="CQ2252" s="28"/>
      <c r="CR2252" s="28"/>
      <c r="CS2252" s="28"/>
      <c r="CT2252" s="28"/>
      <c r="CU2252" s="28"/>
      <c r="CV2252" s="28"/>
      <c r="CW2252" s="28"/>
      <c r="CX2252" s="28"/>
      <c r="CY2252" s="28"/>
      <c r="CZ2252" s="28"/>
      <c r="DA2252" s="28"/>
      <c r="DB2252" s="28"/>
      <c r="DC2252" s="28"/>
      <c r="DD2252" s="28"/>
      <c r="DE2252" s="28"/>
      <c r="DF2252" s="28"/>
      <c r="DG2252" s="28"/>
      <c r="DH2252" s="28"/>
      <c r="DI2252" s="28"/>
      <c r="DJ2252" s="28"/>
      <c r="DK2252" s="28"/>
      <c r="DL2252" s="28"/>
    </row>
    <row r="2253" spans="1:116" x14ac:dyDescent="0.4">
      <c r="A2253" s="98"/>
      <c r="B2253" t="str">
        <f t="shared" si="4408"/>
        <v>2253 LTERMY-F</v>
      </c>
      <c r="C2253" t="s">
        <v>235</v>
      </c>
      <c r="D2253" t="s">
        <v>857</v>
      </c>
      <c r="E2253" t="str">
        <f t="shared" si="4512"/>
        <v>2253 LTERMY-F</v>
      </c>
      <c r="G2253" s="158" t="str">
        <f>"Loans issued - "&amp;SUBSTITUTE(G2237,":","")</f>
        <v>Loans issued - Rolling fixed term loan - multiple borrowings w/ annual control</v>
      </c>
      <c r="J2253" s="93"/>
      <c r="K2253" s="53">
        <f>-K2246</f>
        <v>-10000</v>
      </c>
      <c r="L2253" s="53">
        <f t="shared" ref="L2253:P2253" si="4513">-L2246</f>
        <v>0</v>
      </c>
      <c r="M2253" s="53">
        <f t="shared" si="4513"/>
        <v>0</v>
      </c>
      <c r="N2253" s="53">
        <f t="shared" si="4513"/>
        <v>0</v>
      </c>
      <c r="O2253" s="53">
        <f t="shared" si="4513"/>
        <v>0</v>
      </c>
      <c r="P2253" s="53">
        <f t="shared" si="4513"/>
        <v>0</v>
      </c>
      <c r="Q2253" s="53"/>
      <c r="R2253" s="53">
        <f t="shared" ref="R2253:S2253" si="4514">-R2246</f>
        <v>-1000</v>
      </c>
      <c r="S2253" s="53">
        <f t="shared" si="4514"/>
        <v>-833.33333333333337</v>
      </c>
      <c r="T2253" s="53">
        <f t="shared" ref="T2253:CE2253" si="4515">-T2246</f>
        <v>-833.33333333333337</v>
      </c>
      <c r="U2253" s="53">
        <f t="shared" si="4515"/>
        <v>-833.33333333333337</v>
      </c>
      <c r="V2253" s="53">
        <f t="shared" si="4515"/>
        <v>-833.33333333333337</v>
      </c>
      <c r="W2253" s="53">
        <f t="shared" si="4515"/>
        <v>-833.33333333333337</v>
      </c>
      <c r="X2253" s="53">
        <f t="shared" si="4515"/>
        <v>-833.33333333333337</v>
      </c>
      <c r="Y2253" s="53">
        <f t="shared" si="4515"/>
        <v>-833.33333333333337</v>
      </c>
      <c r="Z2253" s="53">
        <f t="shared" si="4515"/>
        <v>-833.33333333333337</v>
      </c>
      <c r="AA2253" s="53">
        <f t="shared" si="4515"/>
        <v>-833.33333333333337</v>
      </c>
      <c r="AB2253" s="53">
        <f t="shared" si="4515"/>
        <v>-833.33333333333337</v>
      </c>
      <c r="AC2253" s="53">
        <f t="shared" si="4515"/>
        <v>-833.33333333333337</v>
      </c>
      <c r="AD2253" s="53">
        <f t="shared" si="4515"/>
        <v>-833.33333333333337</v>
      </c>
      <c r="AE2253" s="53">
        <f t="shared" si="4515"/>
        <v>0</v>
      </c>
      <c r="AF2253" s="53">
        <f t="shared" si="4515"/>
        <v>0</v>
      </c>
      <c r="AG2253" s="53">
        <f t="shared" si="4515"/>
        <v>0</v>
      </c>
      <c r="AH2253" s="53">
        <f t="shared" si="4515"/>
        <v>0</v>
      </c>
      <c r="AI2253" s="53">
        <f t="shared" si="4515"/>
        <v>0</v>
      </c>
      <c r="AJ2253" s="53">
        <f t="shared" si="4515"/>
        <v>0</v>
      </c>
      <c r="AK2253" s="53">
        <f t="shared" si="4515"/>
        <v>0</v>
      </c>
      <c r="AL2253" s="53">
        <f t="shared" si="4515"/>
        <v>0</v>
      </c>
      <c r="AM2253" s="53">
        <f t="shared" si="4515"/>
        <v>0</v>
      </c>
      <c r="AN2253" s="53">
        <f t="shared" si="4515"/>
        <v>0</v>
      </c>
      <c r="AO2253" s="53">
        <f t="shared" si="4515"/>
        <v>0</v>
      </c>
      <c r="AP2253" s="53">
        <f t="shared" si="4515"/>
        <v>0</v>
      </c>
      <c r="AQ2253" s="53">
        <f t="shared" si="4515"/>
        <v>0</v>
      </c>
      <c r="AR2253" s="53">
        <f t="shared" si="4515"/>
        <v>0</v>
      </c>
      <c r="AS2253" s="53">
        <f t="shared" si="4515"/>
        <v>0</v>
      </c>
      <c r="AT2253" s="53">
        <f t="shared" si="4515"/>
        <v>0</v>
      </c>
      <c r="AU2253" s="53">
        <f t="shared" si="4515"/>
        <v>0</v>
      </c>
      <c r="AV2253" s="53">
        <f t="shared" si="4515"/>
        <v>0</v>
      </c>
      <c r="AW2253" s="53">
        <f t="shared" si="4515"/>
        <v>0</v>
      </c>
      <c r="AX2253" s="53">
        <f t="shared" si="4515"/>
        <v>0</v>
      </c>
      <c r="AY2253" s="53">
        <f t="shared" si="4515"/>
        <v>0</v>
      </c>
      <c r="AZ2253" s="53">
        <f t="shared" si="4515"/>
        <v>0</v>
      </c>
      <c r="BA2253" s="53">
        <f t="shared" si="4515"/>
        <v>0</v>
      </c>
      <c r="BB2253" s="53">
        <f t="shared" si="4515"/>
        <v>0</v>
      </c>
      <c r="BC2253" s="53">
        <f t="shared" si="4515"/>
        <v>0</v>
      </c>
      <c r="BD2253" s="53">
        <f t="shared" si="4515"/>
        <v>0</v>
      </c>
      <c r="BE2253" s="53">
        <f t="shared" si="4515"/>
        <v>0</v>
      </c>
      <c r="BF2253" s="53">
        <f t="shared" si="4515"/>
        <v>0</v>
      </c>
      <c r="BG2253" s="53">
        <f t="shared" si="4515"/>
        <v>0</v>
      </c>
      <c r="BH2253" s="53">
        <f t="shared" si="4515"/>
        <v>0</v>
      </c>
      <c r="BI2253" s="53">
        <f t="shared" si="4515"/>
        <v>0</v>
      </c>
      <c r="BJ2253" s="53">
        <f t="shared" si="4515"/>
        <v>0</v>
      </c>
      <c r="BK2253" s="53">
        <f t="shared" si="4515"/>
        <v>0</v>
      </c>
      <c r="BL2253" s="53">
        <f t="shared" si="4515"/>
        <v>0</v>
      </c>
      <c r="BM2253" s="53">
        <f t="shared" si="4515"/>
        <v>0</v>
      </c>
      <c r="BN2253" s="53">
        <f t="shared" si="4515"/>
        <v>0</v>
      </c>
      <c r="BO2253" s="53">
        <f t="shared" si="4515"/>
        <v>0</v>
      </c>
      <c r="BP2253" s="53">
        <f t="shared" si="4515"/>
        <v>0</v>
      </c>
      <c r="BQ2253" s="53">
        <f t="shared" si="4515"/>
        <v>0</v>
      </c>
      <c r="BR2253" s="53">
        <f t="shared" si="4515"/>
        <v>0</v>
      </c>
      <c r="BS2253" s="53">
        <f t="shared" si="4515"/>
        <v>0</v>
      </c>
      <c r="BT2253" s="53">
        <f t="shared" si="4515"/>
        <v>0</v>
      </c>
      <c r="BU2253" s="53">
        <f t="shared" si="4515"/>
        <v>0</v>
      </c>
      <c r="BV2253" s="53">
        <f t="shared" si="4515"/>
        <v>0</v>
      </c>
      <c r="BW2253" s="53">
        <f t="shared" si="4515"/>
        <v>0</v>
      </c>
      <c r="BX2253" s="53">
        <f t="shared" si="4515"/>
        <v>0</v>
      </c>
      <c r="BY2253" s="53">
        <f t="shared" si="4515"/>
        <v>0</v>
      </c>
      <c r="BZ2253" s="53">
        <f t="shared" si="4515"/>
        <v>0</v>
      </c>
      <c r="CA2253" s="53">
        <f t="shared" si="4515"/>
        <v>0</v>
      </c>
      <c r="CB2253" s="53">
        <f t="shared" si="4515"/>
        <v>0</v>
      </c>
      <c r="CC2253" s="53">
        <f t="shared" si="4515"/>
        <v>0</v>
      </c>
      <c r="CD2253" s="53">
        <f t="shared" si="4515"/>
        <v>0</v>
      </c>
      <c r="CE2253" s="53">
        <f t="shared" si="4515"/>
        <v>0</v>
      </c>
      <c r="CF2253" s="53">
        <f t="shared" ref="CF2253:DL2253" si="4516">-CF2246</f>
        <v>0</v>
      </c>
      <c r="CG2253" s="53">
        <f t="shared" si="4516"/>
        <v>0</v>
      </c>
      <c r="CH2253" s="53">
        <f t="shared" si="4516"/>
        <v>0</v>
      </c>
      <c r="CI2253" s="53">
        <f t="shared" si="4516"/>
        <v>0</v>
      </c>
      <c r="CJ2253" s="53">
        <f t="shared" si="4516"/>
        <v>0</v>
      </c>
      <c r="CK2253" s="53">
        <f t="shared" si="4516"/>
        <v>0</v>
      </c>
      <c r="CL2253" s="53">
        <f t="shared" si="4516"/>
        <v>0</v>
      </c>
      <c r="CM2253" s="53">
        <f t="shared" si="4516"/>
        <v>0</v>
      </c>
      <c r="CN2253" s="53">
        <f t="shared" si="4516"/>
        <v>0</v>
      </c>
      <c r="CO2253" s="53">
        <f t="shared" si="4516"/>
        <v>0</v>
      </c>
      <c r="CP2253" s="53">
        <f t="shared" si="4516"/>
        <v>0</v>
      </c>
      <c r="CQ2253" s="53">
        <f t="shared" si="4516"/>
        <v>0</v>
      </c>
      <c r="CR2253" s="53">
        <f t="shared" si="4516"/>
        <v>0</v>
      </c>
      <c r="CS2253" s="53">
        <f t="shared" si="4516"/>
        <v>0</v>
      </c>
      <c r="CT2253" s="53">
        <f t="shared" si="4516"/>
        <v>0</v>
      </c>
      <c r="CU2253" s="53">
        <f t="shared" si="4516"/>
        <v>0</v>
      </c>
      <c r="CV2253" s="53">
        <f t="shared" si="4516"/>
        <v>0</v>
      </c>
      <c r="CW2253" s="53">
        <f t="shared" si="4516"/>
        <v>0</v>
      </c>
      <c r="CX2253" s="53">
        <f t="shared" si="4516"/>
        <v>0</v>
      </c>
      <c r="CY2253" s="53">
        <f t="shared" si="4516"/>
        <v>0</v>
      </c>
      <c r="CZ2253" s="53">
        <f t="shared" si="4516"/>
        <v>0</v>
      </c>
      <c r="DA2253" s="53">
        <f t="shared" si="4516"/>
        <v>0</v>
      </c>
      <c r="DB2253" s="53">
        <f t="shared" si="4516"/>
        <v>0</v>
      </c>
      <c r="DC2253" s="53">
        <f t="shared" si="4516"/>
        <v>0</v>
      </c>
      <c r="DD2253" s="53">
        <f t="shared" si="4516"/>
        <v>0</v>
      </c>
      <c r="DE2253" s="53">
        <f t="shared" si="4516"/>
        <v>0</v>
      </c>
      <c r="DF2253" s="53">
        <f t="shared" si="4516"/>
        <v>0</v>
      </c>
      <c r="DG2253" s="53">
        <f t="shared" si="4516"/>
        <v>0</v>
      </c>
      <c r="DH2253" s="53">
        <f t="shared" si="4516"/>
        <v>0</v>
      </c>
      <c r="DI2253" s="53">
        <f t="shared" si="4516"/>
        <v>0</v>
      </c>
      <c r="DJ2253" s="53">
        <f t="shared" si="4516"/>
        <v>0</v>
      </c>
      <c r="DK2253" s="53">
        <f t="shared" si="4516"/>
        <v>0</v>
      </c>
      <c r="DL2253" s="53">
        <f t="shared" si="4516"/>
        <v>0</v>
      </c>
    </row>
    <row r="2254" spans="1:116" x14ac:dyDescent="0.4">
      <c r="A2254" s="98"/>
      <c r="B2254" t="str">
        <f t="shared" si="4408"/>
        <v>2254 LTERMY-F</v>
      </c>
      <c r="C2254" t="s">
        <v>235</v>
      </c>
      <c r="D2254" t="s">
        <v>857</v>
      </c>
      <c r="E2254" t="str">
        <f t="shared" si="4512"/>
        <v>2254 LTERMY-F</v>
      </c>
      <c r="G2254" s="158" t="str">
        <f>"Loans repaid- "&amp;SUBSTITUTE(G2237,":","")</f>
        <v>Loans repaid- Rolling fixed term loan - multiple borrowings w/ annual control</v>
      </c>
      <c r="J2254" s="93"/>
      <c r="K2254" s="53">
        <f ca="1">-K2247</f>
        <v>8500</v>
      </c>
      <c r="L2254" s="53">
        <f t="shared" ref="L2254:BW2254" ca="1" si="4517">-L2247</f>
        <v>2500</v>
      </c>
      <c r="M2254" s="53">
        <f t="shared" ca="1" si="4517"/>
        <v>0</v>
      </c>
      <c r="N2254" s="53">
        <f t="shared" ca="1" si="4517"/>
        <v>0</v>
      </c>
      <c r="O2254" s="53">
        <f t="shared" ca="1" si="4517"/>
        <v>0</v>
      </c>
      <c r="P2254" s="53">
        <f t="shared" ca="1" si="4517"/>
        <v>0</v>
      </c>
      <c r="Q2254" s="53"/>
      <c r="R2254" s="53">
        <f t="shared" si="4517"/>
        <v>0</v>
      </c>
      <c r="S2254" s="53">
        <f t="shared" ca="1" si="4517"/>
        <v>0</v>
      </c>
      <c r="T2254" s="53">
        <f t="shared" ca="1" si="4517"/>
        <v>0</v>
      </c>
      <c r="U2254" s="53">
        <f t="shared" ca="1" si="4517"/>
        <v>1000</v>
      </c>
      <c r="V2254" s="53">
        <f t="shared" ca="1" si="4517"/>
        <v>833.33333333333337</v>
      </c>
      <c r="W2254" s="53">
        <f t="shared" ca="1" si="4517"/>
        <v>833.33333333333337</v>
      </c>
      <c r="X2254" s="53">
        <f t="shared" ca="1" si="4517"/>
        <v>833.33333333333337</v>
      </c>
      <c r="Y2254" s="53">
        <f t="shared" ca="1" si="4517"/>
        <v>833.33333333333337</v>
      </c>
      <c r="Z2254" s="53">
        <f t="shared" ca="1" si="4517"/>
        <v>833.33333333333337</v>
      </c>
      <c r="AA2254" s="53">
        <f t="shared" ca="1" si="4517"/>
        <v>833.33333333333337</v>
      </c>
      <c r="AB2254" s="53">
        <f t="shared" ca="1" si="4517"/>
        <v>833.33333333333337</v>
      </c>
      <c r="AC2254" s="53">
        <f t="shared" ca="1" si="4517"/>
        <v>833.33333333333337</v>
      </c>
      <c r="AD2254" s="53">
        <f t="shared" ca="1" si="4517"/>
        <v>833.33333333333337</v>
      </c>
      <c r="AE2254" s="53">
        <f t="shared" ca="1" si="4517"/>
        <v>833.33333333333337</v>
      </c>
      <c r="AF2254" s="53">
        <f t="shared" ca="1" si="4517"/>
        <v>833.33333333333337</v>
      </c>
      <c r="AG2254" s="53">
        <f t="shared" ca="1" si="4517"/>
        <v>833.33333333333337</v>
      </c>
      <c r="AH2254" s="53">
        <f t="shared" ca="1" si="4517"/>
        <v>0</v>
      </c>
      <c r="AI2254" s="53">
        <f t="shared" ca="1" si="4517"/>
        <v>0</v>
      </c>
      <c r="AJ2254" s="53">
        <f t="shared" ca="1" si="4517"/>
        <v>0</v>
      </c>
      <c r="AK2254" s="53">
        <f t="shared" ca="1" si="4517"/>
        <v>0</v>
      </c>
      <c r="AL2254" s="53">
        <f t="shared" ca="1" si="4517"/>
        <v>0</v>
      </c>
      <c r="AM2254" s="53">
        <f t="shared" ca="1" si="4517"/>
        <v>0</v>
      </c>
      <c r="AN2254" s="53">
        <f t="shared" ca="1" si="4517"/>
        <v>0</v>
      </c>
      <c r="AO2254" s="53">
        <f t="shared" ca="1" si="4517"/>
        <v>0</v>
      </c>
      <c r="AP2254" s="53">
        <f t="shared" ca="1" si="4517"/>
        <v>0</v>
      </c>
      <c r="AQ2254" s="53">
        <f t="shared" ca="1" si="4517"/>
        <v>0</v>
      </c>
      <c r="AR2254" s="53">
        <f t="shared" ca="1" si="4517"/>
        <v>0</v>
      </c>
      <c r="AS2254" s="53">
        <f t="shared" ca="1" si="4517"/>
        <v>0</v>
      </c>
      <c r="AT2254" s="53">
        <f t="shared" ca="1" si="4517"/>
        <v>0</v>
      </c>
      <c r="AU2254" s="53">
        <f t="shared" ca="1" si="4517"/>
        <v>0</v>
      </c>
      <c r="AV2254" s="53">
        <f t="shared" ca="1" si="4517"/>
        <v>0</v>
      </c>
      <c r="AW2254" s="53">
        <f t="shared" ca="1" si="4517"/>
        <v>0</v>
      </c>
      <c r="AX2254" s="53">
        <f t="shared" ca="1" si="4517"/>
        <v>0</v>
      </c>
      <c r="AY2254" s="53">
        <f t="shared" ca="1" si="4517"/>
        <v>0</v>
      </c>
      <c r="AZ2254" s="53">
        <f t="shared" ca="1" si="4517"/>
        <v>0</v>
      </c>
      <c r="BA2254" s="53">
        <f t="shared" ca="1" si="4517"/>
        <v>0</v>
      </c>
      <c r="BB2254" s="53">
        <f t="shared" ca="1" si="4517"/>
        <v>0</v>
      </c>
      <c r="BC2254" s="53">
        <f t="shared" ca="1" si="4517"/>
        <v>0</v>
      </c>
      <c r="BD2254" s="53">
        <f t="shared" ca="1" si="4517"/>
        <v>0</v>
      </c>
      <c r="BE2254" s="53">
        <f t="shared" ca="1" si="4517"/>
        <v>0</v>
      </c>
      <c r="BF2254" s="53">
        <f t="shared" ca="1" si="4517"/>
        <v>0</v>
      </c>
      <c r="BG2254" s="53">
        <f t="shared" ca="1" si="4517"/>
        <v>0</v>
      </c>
      <c r="BH2254" s="53">
        <f t="shared" ca="1" si="4517"/>
        <v>0</v>
      </c>
      <c r="BI2254" s="53">
        <f t="shared" ca="1" si="4517"/>
        <v>0</v>
      </c>
      <c r="BJ2254" s="53">
        <f t="shared" ca="1" si="4517"/>
        <v>0</v>
      </c>
      <c r="BK2254" s="53">
        <f t="shared" ca="1" si="4517"/>
        <v>0</v>
      </c>
      <c r="BL2254" s="53">
        <f t="shared" ca="1" si="4517"/>
        <v>0</v>
      </c>
      <c r="BM2254" s="53">
        <f t="shared" ca="1" si="4517"/>
        <v>0</v>
      </c>
      <c r="BN2254" s="53">
        <f t="shared" ca="1" si="4517"/>
        <v>0</v>
      </c>
      <c r="BO2254" s="53">
        <f t="shared" ca="1" si="4517"/>
        <v>0</v>
      </c>
      <c r="BP2254" s="53">
        <f t="shared" ca="1" si="4517"/>
        <v>0</v>
      </c>
      <c r="BQ2254" s="53">
        <f t="shared" ca="1" si="4517"/>
        <v>0</v>
      </c>
      <c r="BR2254" s="53">
        <f t="shared" ca="1" si="4517"/>
        <v>0</v>
      </c>
      <c r="BS2254" s="53">
        <f t="shared" ca="1" si="4517"/>
        <v>0</v>
      </c>
      <c r="BT2254" s="53">
        <f t="shared" ca="1" si="4517"/>
        <v>0</v>
      </c>
      <c r="BU2254" s="53">
        <f t="shared" ca="1" si="4517"/>
        <v>0</v>
      </c>
      <c r="BV2254" s="53">
        <f t="shared" ca="1" si="4517"/>
        <v>0</v>
      </c>
      <c r="BW2254" s="53">
        <f t="shared" ca="1" si="4517"/>
        <v>0</v>
      </c>
      <c r="BX2254" s="53">
        <f t="shared" ref="BX2254:DL2254" ca="1" si="4518">-BX2247</f>
        <v>0</v>
      </c>
      <c r="BY2254" s="53">
        <f t="shared" ca="1" si="4518"/>
        <v>0</v>
      </c>
      <c r="BZ2254" s="53">
        <f t="shared" ca="1" si="4518"/>
        <v>0</v>
      </c>
      <c r="CA2254" s="53">
        <f t="shared" ca="1" si="4518"/>
        <v>0</v>
      </c>
      <c r="CB2254" s="53">
        <f t="shared" ca="1" si="4518"/>
        <v>0</v>
      </c>
      <c r="CC2254" s="53">
        <f t="shared" ca="1" si="4518"/>
        <v>0</v>
      </c>
      <c r="CD2254" s="53">
        <f t="shared" ca="1" si="4518"/>
        <v>0</v>
      </c>
      <c r="CE2254" s="53">
        <f t="shared" ca="1" si="4518"/>
        <v>0</v>
      </c>
      <c r="CF2254" s="53">
        <f t="shared" ca="1" si="4518"/>
        <v>0</v>
      </c>
      <c r="CG2254" s="53">
        <f t="shared" ca="1" si="4518"/>
        <v>0</v>
      </c>
      <c r="CH2254" s="53">
        <f t="shared" ca="1" si="4518"/>
        <v>0</v>
      </c>
      <c r="CI2254" s="53">
        <f t="shared" ca="1" si="4518"/>
        <v>0</v>
      </c>
      <c r="CJ2254" s="53">
        <f t="shared" ca="1" si="4518"/>
        <v>0</v>
      </c>
      <c r="CK2254" s="53">
        <f t="shared" ca="1" si="4518"/>
        <v>0</v>
      </c>
      <c r="CL2254" s="53">
        <f t="shared" ca="1" si="4518"/>
        <v>0</v>
      </c>
      <c r="CM2254" s="53">
        <f t="shared" si="4518"/>
        <v>0</v>
      </c>
      <c r="CN2254" s="53">
        <f t="shared" si="4518"/>
        <v>0</v>
      </c>
      <c r="CO2254" s="53">
        <f t="shared" ca="1" si="4518"/>
        <v>0</v>
      </c>
      <c r="CP2254" s="53">
        <f t="shared" ca="1" si="4518"/>
        <v>0</v>
      </c>
      <c r="CQ2254" s="53">
        <f t="shared" ca="1" si="4518"/>
        <v>0</v>
      </c>
      <c r="CR2254" s="53">
        <f t="shared" ca="1" si="4518"/>
        <v>0</v>
      </c>
      <c r="CS2254" s="53">
        <f t="shared" ca="1" si="4518"/>
        <v>0</v>
      </c>
      <c r="CT2254" s="53">
        <f t="shared" ca="1" si="4518"/>
        <v>0</v>
      </c>
      <c r="CU2254" s="53">
        <f t="shared" ca="1" si="4518"/>
        <v>0</v>
      </c>
      <c r="CV2254" s="53">
        <f t="shared" ca="1" si="4518"/>
        <v>0</v>
      </c>
      <c r="CW2254" s="53">
        <f t="shared" ca="1" si="4518"/>
        <v>0</v>
      </c>
      <c r="CX2254" s="53">
        <f t="shared" ca="1" si="4518"/>
        <v>0</v>
      </c>
      <c r="CY2254" s="53">
        <f t="shared" ca="1" si="4518"/>
        <v>0</v>
      </c>
      <c r="CZ2254" s="53">
        <f t="shared" ca="1" si="4518"/>
        <v>0</v>
      </c>
      <c r="DA2254" s="53">
        <f t="shared" ca="1" si="4518"/>
        <v>0</v>
      </c>
      <c r="DB2254" s="53">
        <f t="shared" ca="1" si="4518"/>
        <v>0</v>
      </c>
      <c r="DC2254" s="53">
        <f t="shared" ca="1" si="4518"/>
        <v>0</v>
      </c>
      <c r="DD2254" s="53">
        <f t="shared" ca="1" si="4518"/>
        <v>0</v>
      </c>
      <c r="DE2254" s="53">
        <f t="shared" ca="1" si="4518"/>
        <v>0</v>
      </c>
      <c r="DF2254" s="53">
        <f t="shared" ca="1" si="4518"/>
        <v>0</v>
      </c>
      <c r="DG2254" s="53">
        <f t="shared" ca="1" si="4518"/>
        <v>0</v>
      </c>
      <c r="DH2254" s="53">
        <f t="shared" ca="1" si="4518"/>
        <v>0</v>
      </c>
      <c r="DI2254" s="53">
        <f t="shared" ca="1" si="4518"/>
        <v>0</v>
      </c>
      <c r="DJ2254" s="53">
        <f t="shared" ca="1" si="4518"/>
        <v>0</v>
      </c>
      <c r="DK2254" s="53">
        <f t="shared" ca="1" si="4518"/>
        <v>0</v>
      </c>
      <c r="DL2254" s="53">
        <f t="shared" ca="1" si="4518"/>
        <v>0</v>
      </c>
    </row>
    <row r="2255" spans="1:116" x14ac:dyDescent="0.4">
      <c r="A2255" s="98"/>
      <c r="B2255" t="str">
        <f t="shared" si="4408"/>
        <v>2255 LTERMY-F</v>
      </c>
      <c r="D2255" t="s">
        <v>857</v>
      </c>
      <c r="E2255" t="str">
        <f t="shared" ref="E2255" si="4519">ROW()&amp;" "&amp;D2255</f>
        <v>2255 LTERMY-F</v>
      </c>
      <c r="G2255" s="158"/>
      <c r="J2255" s="93"/>
      <c r="K2255" s="28"/>
      <c r="L2255" s="28"/>
      <c r="M2255" s="28"/>
      <c r="N2255" s="28"/>
      <c r="O2255" s="28"/>
      <c r="P2255" s="28"/>
      <c r="R2255" s="27"/>
      <c r="S2255" s="93"/>
      <c r="T2255" s="93"/>
      <c r="U2255" s="93"/>
      <c r="V2255" s="93"/>
      <c r="W2255" s="93"/>
      <c r="X2255" s="93"/>
      <c r="Y2255" s="93"/>
      <c r="Z2255" s="93"/>
      <c r="AA2255" s="93"/>
      <c r="AB2255" s="93"/>
      <c r="AC2255" s="93"/>
      <c r="AD2255" s="93"/>
      <c r="AE2255" s="93"/>
      <c r="AF2255" s="93"/>
      <c r="AG2255" s="93"/>
      <c r="AH2255" s="93"/>
      <c r="AI2255" s="93"/>
      <c r="AJ2255" s="93"/>
      <c r="AK2255" s="93"/>
      <c r="AL2255" s="93"/>
      <c r="AM2255" s="93"/>
      <c r="AN2255" s="93"/>
      <c r="AO2255" s="93"/>
      <c r="AP2255" s="93"/>
      <c r="AQ2255" s="93"/>
      <c r="AR2255" s="93"/>
      <c r="AS2255" s="93"/>
      <c r="AT2255" s="93"/>
      <c r="AU2255" s="93"/>
      <c r="AV2255" s="93"/>
      <c r="AW2255" s="93"/>
      <c r="AX2255" s="93"/>
      <c r="AY2255" s="93"/>
      <c r="AZ2255" s="93"/>
      <c r="BA2255" s="93"/>
      <c r="BB2255" s="93"/>
      <c r="BC2255" s="93"/>
      <c r="BD2255" s="93"/>
      <c r="BE2255" s="93"/>
      <c r="BF2255" s="93"/>
      <c r="BG2255" s="93"/>
      <c r="BH2255" s="93"/>
      <c r="BI2255" s="93"/>
      <c r="BJ2255" s="93"/>
      <c r="BK2255" s="93"/>
      <c r="BL2255" s="93"/>
      <c r="BM2255" s="93"/>
      <c r="BN2255" s="93"/>
      <c r="BO2255" s="93"/>
      <c r="BP2255" s="93"/>
      <c r="BQ2255" s="93"/>
      <c r="BR2255" s="93"/>
      <c r="BS2255" s="93"/>
      <c r="BT2255" s="93"/>
      <c r="BU2255" s="93"/>
      <c r="BV2255" s="93"/>
      <c r="BW2255" s="93"/>
      <c r="BX2255" s="93"/>
      <c r="BY2255" s="93"/>
      <c r="BZ2255" s="93"/>
      <c r="CA2255" s="93"/>
      <c r="CB2255" s="93"/>
      <c r="CC2255" s="93"/>
      <c r="CD2255" s="93"/>
      <c r="CE2255" s="93"/>
      <c r="CF2255" s="93"/>
      <c r="CG2255" s="93"/>
      <c r="CH2255" s="93"/>
      <c r="CI2255" s="93"/>
      <c r="CJ2255" s="93"/>
      <c r="CK2255" s="93"/>
      <c r="CL2255" s="93"/>
      <c r="CN2255" s="93"/>
      <c r="CO2255" s="93"/>
      <c r="CP2255" s="93"/>
      <c r="CQ2255" s="93"/>
      <c r="CR2255" s="93"/>
      <c r="CS2255" s="93"/>
      <c r="CT2255" s="93"/>
      <c r="CU2255" s="93"/>
      <c r="CV2255" s="93"/>
      <c r="CW2255" s="93"/>
      <c r="CX2255" s="93"/>
      <c r="CY2255" s="93"/>
      <c r="CZ2255" s="93"/>
      <c r="DA2255" s="93"/>
      <c r="DB2255" s="93"/>
      <c r="DC2255" s="93"/>
      <c r="DD2255" s="93"/>
      <c r="DE2255" s="93"/>
      <c r="DF2255" s="93"/>
      <c r="DG2255" s="93"/>
      <c r="DH2255" s="93"/>
      <c r="DI2255" s="93"/>
      <c r="DJ2255" s="93"/>
      <c r="DK2255" s="93"/>
      <c r="DL2255" s="93"/>
    </row>
    <row r="2256" spans="1:116" x14ac:dyDescent="0.4">
      <c r="B2256" t="s">
        <v>332</v>
      </c>
      <c r="D2256" t="s">
        <v>857</v>
      </c>
      <c r="E2256" s="8" t="str">
        <f t="shared" si="4407"/>
        <v>2256 LTERMY-F</v>
      </c>
      <c r="G2256" s="136" t="str">
        <f>G2229</f>
        <v>(Primary label)</v>
      </c>
      <c r="H2256" s="27"/>
      <c r="I2256" s="78"/>
      <c r="J2256" s="78"/>
      <c r="K2256" s="33"/>
      <c r="L2256" s="33"/>
      <c r="M2256" s="33"/>
      <c r="N2256" s="33"/>
      <c r="O2256" s="33"/>
      <c r="P2256" s="33"/>
      <c r="R2256" s="33"/>
      <c r="S2256" s="77"/>
      <c r="T2256" s="77"/>
      <c r="U2256" s="77"/>
      <c r="V2256" s="77"/>
      <c r="W2256" s="77"/>
      <c r="X2256" s="77"/>
      <c r="Y2256" s="77"/>
      <c r="Z2256" s="77"/>
      <c r="AA2256" s="77"/>
      <c r="AB2256" s="77"/>
      <c r="AC2256" s="77"/>
      <c r="AD2256" s="77"/>
      <c r="AE2256" s="77"/>
      <c r="AF2256" s="77"/>
      <c r="AG2256" s="77"/>
      <c r="AH2256" s="77"/>
      <c r="AI2256" s="77"/>
      <c r="AJ2256" s="77"/>
      <c r="AK2256" s="77"/>
      <c r="AL2256" s="77"/>
      <c r="AM2256" s="77"/>
      <c r="AN2256" s="77"/>
      <c r="AO2256" s="77"/>
      <c r="AP2256" s="77"/>
      <c r="AQ2256" s="77"/>
      <c r="AR2256" s="77"/>
      <c r="AS2256" s="77"/>
      <c r="AT2256" s="77"/>
      <c r="AU2256" s="77"/>
      <c r="AV2256" s="77"/>
      <c r="AW2256" s="77"/>
      <c r="AX2256" s="77"/>
      <c r="AY2256" s="77"/>
      <c r="AZ2256" s="77"/>
      <c r="BA2256" s="77"/>
      <c r="BB2256" s="77"/>
      <c r="BC2256" s="77"/>
      <c r="BD2256" s="77"/>
      <c r="BE2256" s="77"/>
      <c r="BF2256" s="77"/>
      <c r="BG2256" s="77"/>
      <c r="BH2256" s="77"/>
      <c r="BI2256" s="77"/>
      <c r="BJ2256" s="77"/>
      <c r="BK2256" s="77"/>
      <c r="BL2256" s="77"/>
      <c r="BM2256" s="77"/>
      <c r="BN2256" s="77"/>
      <c r="BO2256" s="77"/>
      <c r="BP2256" s="77"/>
      <c r="BQ2256" s="77"/>
      <c r="BR2256" s="77"/>
      <c r="BS2256" s="77"/>
      <c r="BT2256" s="77"/>
      <c r="BU2256" s="77"/>
      <c r="BV2256" s="77"/>
      <c r="BW2256" s="77"/>
      <c r="BX2256" s="77"/>
      <c r="BY2256" s="77"/>
      <c r="BZ2256" s="77"/>
      <c r="CA2256" s="77"/>
      <c r="CB2256" s="77"/>
      <c r="CC2256" s="77"/>
      <c r="CD2256" s="77"/>
      <c r="CE2256" s="77"/>
      <c r="CF2256" s="77"/>
      <c r="CG2256" s="77"/>
      <c r="CH2256" s="77"/>
      <c r="CI2256" s="77"/>
      <c r="CJ2256" s="77"/>
      <c r="CK2256" s="77"/>
      <c r="CL2256" s="77"/>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857</v>
      </c>
      <c r="E2257" s="8" t="str">
        <f t="shared" si="4407"/>
        <v>2257 LTERMY-F</v>
      </c>
      <c r="G2257" s="136" t="str">
        <f>G2230</f>
        <v>primary unit</v>
      </c>
      <c r="H2257" s="27"/>
      <c r="I2257" s="78"/>
      <c r="J2257" s="78"/>
      <c r="K2257" s="33"/>
      <c r="L2257" s="33"/>
      <c r="M2257" s="33"/>
      <c r="N2257" s="33"/>
      <c r="O2257" s="33"/>
      <c r="P2257" s="33"/>
      <c r="R2257" s="33"/>
      <c r="S2257" s="77"/>
      <c r="T2257" s="77"/>
      <c r="U2257" s="77"/>
      <c r="V2257" s="77"/>
      <c r="W2257" s="77"/>
      <c r="X2257" s="77"/>
      <c r="Y2257" s="77"/>
      <c r="Z2257" s="77"/>
      <c r="AA2257" s="77"/>
      <c r="AB2257" s="77"/>
      <c r="AC2257" s="77"/>
      <c r="AD2257" s="77"/>
      <c r="AE2257" s="77"/>
      <c r="AF2257" s="77"/>
      <c r="AG2257" s="77"/>
      <c r="AH2257" s="77"/>
      <c r="AI2257" s="77"/>
      <c r="AJ2257" s="77"/>
      <c r="AK2257" s="77"/>
      <c r="AL2257" s="77"/>
      <c r="AM2257" s="77"/>
      <c r="AN2257" s="77"/>
      <c r="AO2257" s="77"/>
      <c r="AP2257" s="77"/>
      <c r="AQ2257" s="77"/>
      <c r="AR2257" s="77"/>
      <c r="AS2257" s="77"/>
      <c r="AT2257" s="77"/>
      <c r="AU2257" s="77"/>
      <c r="AV2257" s="77"/>
      <c r="AW2257" s="77"/>
      <c r="AX2257" s="77"/>
      <c r="AY2257" s="77"/>
      <c r="AZ2257" s="77"/>
      <c r="BA2257" s="77"/>
      <c r="BB2257" s="77"/>
      <c r="BC2257" s="77"/>
      <c r="BD2257" s="77"/>
      <c r="BE2257" s="77"/>
      <c r="BF2257" s="77"/>
      <c r="BG2257" s="77"/>
      <c r="BH2257" s="77"/>
      <c r="BI2257" s="77"/>
      <c r="BJ2257" s="77"/>
      <c r="BK2257" s="77"/>
      <c r="BL2257" s="77"/>
      <c r="BM2257" s="77"/>
      <c r="BN2257" s="77"/>
      <c r="BO2257" s="77"/>
      <c r="BP2257" s="77"/>
      <c r="BQ2257" s="77"/>
      <c r="BR2257" s="77"/>
      <c r="BS2257" s="77"/>
      <c r="BT2257" s="77"/>
      <c r="BU2257" s="77"/>
      <c r="BV2257" s="77"/>
      <c r="BW2257" s="77"/>
      <c r="BX2257" s="77"/>
      <c r="BY2257" s="77"/>
      <c r="BZ2257" s="77"/>
      <c r="CA2257" s="77"/>
      <c r="CB2257" s="77"/>
      <c r="CC2257" s="77"/>
      <c r="CD2257" s="77"/>
      <c r="CE2257" s="77"/>
      <c r="CF2257" s="77"/>
      <c r="CG2257" s="77"/>
      <c r="CH2257" s="77"/>
      <c r="CI2257" s="77"/>
      <c r="CJ2257" s="77"/>
      <c r="CK2257" s="77"/>
      <c r="CL2257" s="77"/>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857</v>
      </c>
      <c r="E2258" s="8" t="str">
        <f t="shared" si="4407"/>
        <v>2258 LTERMY-F</v>
      </c>
      <c r="G2258" s="136" t="str">
        <f>G2231</f>
        <v>Primary revenue driver</v>
      </c>
      <c r="K2258" s="53"/>
      <c r="L2258" s="53"/>
      <c r="M2258" s="53"/>
      <c r="N2258" s="53"/>
      <c r="O2258" s="53"/>
      <c r="P2258" s="53"/>
      <c r="R2258" s="24"/>
      <c r="S2258" s="179">
        <f t="shared" ref="S2258:AX2258" si="4520">S2230</f>
        <v>0</v>
      </c>
      <c r="T2258" s="179">
        <f t="shared" si="4520"/>
        <v>0</v>
      </c>
      <c r="U2258" s="179">
        <f t="shared" si="4520"/>
        <v>0</v>
      </c>
      <c r="V2258" s="179">
        <f t="shared" si="4520"/>
        <v>0</v>
      </c>
      <c r="W2258" s="179">
        <f t="shared" si="4520"/>
        <v>0</v>
      </c>
      <c r="X2258" s="179">
        <f t="shared" si="4520"/>
        <v>0</v>
      </c>
      <c r="Y2258" s="179">
        <f t="shared" si="4520"/>
        <v>0</v>
      </c>
      <c r="Z2258" s="179">
        <f t="shared" si="4520"/>
        <v>0</v>
      </c>
      <c r="AA2258" s="179">
        <f t="shared" si="4520"/>
        <v>0</v>
      </c>
      <c r="AB2258" s="179">
        <f t="shared" si="4520"/>
        <v>0</v>
      </c>
      <c r="AC2258" s="179">
        <f t="shared" si="4520"/>
        <v>0</v>
      </c>
      <c r="AD2258" s="179">
        <f t="shared" si="4520"/>
        <v>0</v>
      </c>
      <c r="AE2258" s="179">
        <f t="shared" si="4520"/>
        <v>0</v>
      </c>
      <c r="AF2258" s="179">
        <f t="shared" si="4520"/>
        <v>0</v>
      </c>
      <c r="AG2258" s="179">
        <f t="shared" si="4520"/>
        <v>0</v>
      </c>
      <c r="AH2258" s="179">
        <f t="shared" si="4520"/>
        <v>0</v>
      </c>
      <c r="AI2258" s="179">
        <f t="shared" si="4520"/>
        <v>0</v>
      </c>
      <c r="AJ2258" s="179">
        <f t="shared" si="4520"/>
        <v>0</v>
      </c>
      <c r="AK2258" s="179">
        <f t="shared" si="4520"/>
        <v>0</v>
      </c>
      <c r="AL2258" s="179">
        <f t="shared" si="4520"/>
        <v>0</v>
      </c>
      <c r="AM2258" s="179">
        <f t="shared" si="4520"/>
        <v>0</v>
      </c>
      <c r="AN2258" s="179">
        <f t="shared" si="4520"/>
        <v>0</v>
      </c>
      <c r="AO2258" s="179">
        <f t="shared" si="4520"/>
        <v>0</v>
      </c>
      <c r="AP2258" s="179">
        <f t="shared" si="4520"/>
        <v>0</v>
      </c>
      <c r="AQ2258" s="179">
        <f t="shared" si="4520"/>
        <v>0</v>
      </c>
      <c r="AR2258" s="179">
        <f t="shared" si="4520"/>
        <v>0</v>
      </c>
      <c r="AS2258" s="179">
        <f t="shared" si="4520"/>
        <v>0</v>
      </c>
      <c r="AT2258" s="179">
        <f t="shared" si="4520"/>
        <v>0</v>
      </c>
      <c r="AU2258" s="179">
        <f t="shared" si="4520"/>
        <v>0</v>
      </c>
      <c r="AV2258" s="179">
        <f t="shared" si="4520"/>
        <v>0</v>
      </c>
      <c r="AW2258" s="179">
        <f t="shared" si="4520"/>
        <v>0</v>
      </c>
      <c r="AX2258" s="179">
        <f t="shared" si="4520"/>
        <v>0</v>
      </c>
      <c r="AY2258" s="179">
        <f t="shared" ref="AY2258:CD2258" si="4521">AY2230</f>
        <v>0</v>
      </c>
      <c r="AZ2258" s="179">
        <f t="shared" si="4521"/>
        <v>0</v>
      </c>
      <c r="BA2258" s="179">
        <f t="shared" si="4521"/>
        <v>0</v>
      </c>
      <c r="BB2258" s="179">
        <f t="shared" si="4521"/>
        <v>0</v>
      </c>
      <c r="BC2258" s="179">
        <f t="shared" si="4521"/>
        <v>0</v>
      </c>
      <c r="BD2258" s="179">
        <f t="shared" si="4521"/>
        <v>0</v>
      </c>
      <c r="BE2258" s="179">
        <f t="shared" si="4521"/>
        <v>0</v>
      </c>
      <c r="BF2258" s="179">
        <f t="shared" si="4521"/>
        <v>0</v>
      </c>
      <c r="BG2258" s="179">
        <f t="shared" si="4521"/>
        <v>0</v>
      </c>
      <c r="BH2258" s="179">
        <f t="shared" si="4521"/>
        <v>0</v>
      </c>
      <c r="BI2258" s="179">
        <f t="shared" si="4521"/>
        <v>0</v>
      </c>
      <c r="BJ2258" s="179">
        <f t="shared" si="4521"/>
        <v>0</v>
      </c>
      <c r="BK2258" s="179">
        <f t="shared" si="4521"/>
        <v>0</v>
      </c>
      <c r="BL2258" s="179">
        <f t="shared" si="4521"/>
        <v>0</v>
      </c>
      <c r="BM2258" s="179">
        <f t="shared" si="4521"/>
        <v>0</v>
      </c>
      <c r="BN2258" s="179">
        <f t="shared" si="4521"/>
        <v>0</v>
      </c>
      <c r="BO2258" s="179">
        <f t="shared" si="4521"/>
        <v>0</v>
      </c>
      <c r="BP2258" s="179">
        <f t="shared" si="4521"/>
        <v>0</v>
      </c>
      <c r="BQ2258" s="179">
        <f t="shared" si="4521"/>
        <v>0</v>
      </c>
      <c r="BR2258" s="179">
        <f t="shared" si="4521"/>
        <v>0</v>
      </c>
      <c r="BS2258" s="179">
        <f t="shared" si="4521"/>
        <v>0</v>
      </c>
      <c r="BT2258" s="179">
        <f t="shared" si="4521"/>
        <v>0</v>
      </c>
      <c r="BU2258" s="179">
        <f t="shared" si="4521"/>
        <v>0</v>
      </c>
      <c r="BV2258" s="179">
        <f t="shared" si="4521"/>
        <v>0</v>
      </c>
      <c r="BW2258" s="179">
        <f t="shared" si="4521"/>
        <v>0</v>
      </c>
      <c r="BX2258" s="179">
        <f t="shared" si="4521"/>
        <v>0</v>
      </c>
      <c r="BY2258" s="179">
        <f t="shared" si="4521"/>
        <v>0</v>
      </c>
      <c r="BZ2258" s="179">
        <f t="shared" si="4521"/>
        <v>0</v>
      </c>
      <c r="CA2258" s="179">
        <f t="shared" si="4521"/>
        <v>0</v>
      </c>
      <c r="CB2258" s="179">
        <f t="shared" si="4521"/>
        <v>0</v>
      </c>
      <c r="CC2258" s="179">
        <f t="shared" si="4521"/>
        <v>0</v>
      </c>
      <c r="CD2258" s="179">
        <f t="shared" si="4521"/>
        <v>0</v>
      </c>
      <c r="CE2258" s="179">
        <f t="shared" ref="CE2258:CL2258" si="4522">CE2230</f>
        <v>0</v>
      </c>
      <c r="CF2258" s="179">
        <f t="shared" si="4522"/>
        <v>0</v>
      </c>
      <c r="CG2258" s="179">
        <f t="shared" si="4522"/>
        <v>0</v>
      </c>
      <c r="CH2258" s="179">
        <f t="shared" si="4522"/>
        <v>0</v>
      </c>
      <c r="CI2258" s="179">
        <f t="shared" si="4522"/>
        <v>0</v>
      </c>
      <c r="CJ2258" s="179">
        <f t="shared" si="4522"/>
        <v>0</v>
      </c>
      <c r="CK2258" s="179">
        <f t="shared" si="4522"/>
        <v>0</v>
      </c>
      <c r="CL2258" s="179">
        <f t="shared" si="4522"/>
        <v>0</v>
      </c>
      <c r="CO2258" s="179">
        <f t="shared" ref="CO2258:DL2258" si="4523">CO2230</f>
        <v>0</v>
      </c>
      <c r="CP2258" s="179">
        <f t="shared" si="4523"/>
        <v>0</v>
      </c>
      <c r="CQ2258" s="179">
        <f t="shared" si="4523"/>
        <v>0</v>
      </c>
      <c r="CR2258" s="179">
        <f t="shared" si="4523"/>
        <v>0</v>
      </c>
      <c r="CS2258" s="179">
        <f t="shared" si="4523"/>
        <v>0</v>
      </c>
      <c r="CT2258" s="179">
        <f t="shared" si="4523"/>
        <v>0</v>
      </c>
      <c r="CU2258" s="179">
        <f t="shared" si="4523"/>
        <v>0</v>
      </c>
      <c r="CV2258" s="179">
        <f t="shared" si="4523"/>
        <v>0</v>
      </c>
      <c r="CW2258" s="179">
        <f t="shared" si="4523"/>
        <v>0</v>
      </c>
      <c r="CX2258" s="179">
        <f t="shared" si="4523"/>
        <v>0</v>
      </c>
      <c r="CY2258" s="179">
        <f t="shared" si="4523"/>
        <v>0</v>
      </c>
      <c r="CZ2258" s="179">
        <f t="shared" si="4523"/>
        <v>0</v>
      </c>
      <c r="DA2258" s="179">
        <f t="shared" si="4523"/>
        <v>0</v>
      </c>
      <c r="DB2258" s="179">
        <f t="shared" si="4523"/>
        <v>0</v>
      </c>
      <c r="DC2258" s="179">
        <f t="shared" si="4523"/>
        <v>0</v>
      </c>
      <c r="DD2258" s="179">
        <f t="shared" si="4523"/>
        <v>0</v>
      </c>
      <c r="DE2258" s="179">
        <f t="shared" si="4523"/>
        <v>0</v>
      </c>
      <c r="DF2258" s="179">
        <f t="shared" si="4523"/>
        <v>0</v>
      </c>
      <c r="DG2258" s="179">
        <f t="shared" si="4523"/>
        <v>0</v>
      </c>
      <c r="DH2258" s="179">
        <f t="shared" si="4523"/>
        <v>0</v>
      </c>
      <c r="DI2258" s="179">
        <f t="shared" si="4523"/>
        <v>0</v>
      </c>
      <c r="DJ2258" s="179">
        <f t="shared" si="4523"/>
        <v>0</v>
      </c>
      <c r="DK2258" s="179">
        <f t="shared" si="4523"/>
        <v>0</v>
      </c>
      <c r="DL2258" s="179">
        <f t="shared" si="4523"/>
        <v>0</v>
      </c>
    </row>
    <row r="2259" spans="1:116" x14ac:dyDescent="0.4">
      <c r="B2259" t="s">
        <v>332</v>
      </c>
      <c r="D2259" t="s">
        <v>857</v>
      </c>
      <c r="E2259" s="8" t="str">
        <f t="shared" si="4407"/>
        <v>2259 LTERMY-F</v>
      </c>
      <c r="G2259" s="136" t="str">
        <f>G2232</f>
        <v>Primary volume driver</v>
      </c>
      <c r="H2259" s="12"/>
      <c r="I2259" s="60"/>
      <c r="J2259" s="60"/>
      <c r="K2259" s="15"/>
      <c r="L2259" s="15"/>
      <c r="M2259" s="15"/>
      <c r="N2259" s="15"/>
      <c r="O2259" s="15"/>
      <c r="P2259" s="15"/>
      <c r="R2259" s="15"/>
      <c r="S2259" s="179" t="str">
        <f t="shared" ref="S2259:AX2259" si="4524">S2231</f>
        <v>S$16</v>
      </c>
      <c r="T2259" s="179" t="str">
        <f t="shared" si="4524"/>
        <v>T$16</v>
      </c>
      <c r="U2259" s="179" t="str">
        <f t="shared" si="4524"/>
        <v>U$16</v>
      </c>
      <c r="V2259" s="179" t="str">
        <f t="shared" si="4524"/>
        <v>V$16</v>
      </c>
      <c r="W2259" s="179" t="str">
        <f t="shared" si="4524"/>
        <v>W$16</v>
      </c>
      <c r="X2259" s="179" t="str">
        <f t="shared" si="4524"/>
        <v>X$16</v>
      </c>
      <c r="Y2259" s="179" t="str">
        <f t="shared" si="4524"/>
        <v>Y$16</v>
      </c>
      <c r="Z2259" s="179" t="str">
        <f t="shared" si="4524"/>
        <v>Z$16</v>
      </c>
      <c r="AA2259" s="179" t="str">
        <f t="shared" si="4524"/>
        <v>AA$16</v>
      </c>
      <c r="AB2259" s="179" t="str">
        <f t="shared" si="4524"/>
        <v>AB$16</v>
      </c>
      <c r="AC2259" s="179" t="str">
        <f t="shared" si="4524"/>
        <v>AC$16</v>
      </c>
      <c r="AD2259" s="179" t="str">
        <f t="shared" si="4524"/>
        <v>AD$16</v>
      </c>
      <c r="AE2259" s="179" t="str">
        <f t="shared" si="4524"/>
        <v>AE$16</v>
      </c>
      <c r="AF2259" s="179" t="str">
        <f t="shared" si="4524"/>
        <v>AF$16</v>
      </c>
      <c r="AG2259" s="179" t="str">
        <f t="shared" si="4524"/>
        <v>AG$16</v>
      </c>
      <c r="AH2259" s="179" t="str">
        <f t="shared" si="4524"/>
        <v>AH$16</v>
      </c>
      <c r="AI2259" s="179" t="str">
        <f t="shared" si="4524"/>
        <v>AI$16</v>
      </c>
      <c r="AJ2259" s="179" t="str">
        <f t="shared" si="4524"/>
        <v>AJ$16</v>
      </c>
      <c r="AK2259" s="179" t="str">
        <f t="shared" si="4524"/>
        <v>AK$16</v>
      </c>
      <c r="AL2259" s="179" t="str">
        <f t="shared" si="4524"/>
        <v>AL$16</v>
      </c>
      <c r="AM2259" s="179" t="str">
        <f t="shared" si="4524"/>
        <v>AM$16</v>
      </c>
      <c r="AN2259" s="179" t="str">
        <f t="shared" si="4524"/>
        <v>AN$16</v>
      </c>
      <c r="AO2259" s="179" t="str">
        <f t="shared" si="4524"/>
        <v>AO$16</v>
      </c>
      <c r="AP2259" s="179" t="str">
        <f t="shared" si="4524"/>
        <v>AP$16</v>
      </c>
      <c r="AQ2259" s="179" t="str">
        <f t="shared" si="4524"/>
        <v>AQ$16</v>
      </c>
      <c r="AR2259" s="179" t="str">
        <f t="shared" si="4524"/>
        <v>AR$16</v>
      </c>
      <c r="AS2259" s="179" t="str">
        <f t="shared" si="4524"/>
        <v>AS$16</v>
      </c>
      <c r="AT2259" s="179" t="str">
        <f t="shared" si="4524"/>
        <v>AT$16</v>
      </c>
      <c r="AU2259" s="179" t="str">
        <f t="shared" si="4524"/>
        <v>AU$16</v>
      </c>
      <c r="AV2259" s="179" t="str">
        <f t="shared" si="4524"/>
        <v>AV$16</v>
      </c>
      <c r="AW2259" s="179" t="str">
        <f t="shared" si="4524"/>
        <v>AW$16</v>
      </c>
      <c r="AX2259" s="179" t="str">
        <f t="shared" si="4524"/>
        <v>AX$16</v>
      </c>
      <c r="AY2259" s="179" t="str">
        <f t="shared" ref="AY2259:CD2259" si="4525">AY2231</f>
        <v>AY$16</v>
      </c>
      <c r="AZ2259" s="179" t="str">
        <f t="shared" si="4525"/>
        <v>AZ$16</v>
      </c>
      <c r="BA2259" s="179" t="str">
        <f t="shared" si="4525"/>
        <v>BA$16</v>
      </c>
      <c r="BB2259" s="179" t="str">
        <f t="shared" si="4525"/>
        <v>BB$16</v>
      </c>
      <c r="BC2259" s="179" t="str">
        <f t="shared" si="4525"/>
        <v>BC$16</v>
      </c>
      <c r="BD2259" s="179" t="str">
        <f t="shared" si="4525"/>
        <v>BD$16</v>
      </c>
      <c r="BE2259" s="179" t="str">
        <f t="shared" si="4525"/>
        <v>BE$16</v>
      </c>
      <c r="BF2259" s="179" t="str">
        <f t="shared" si="4525"/>
        <v>BF$16</v>
      </c>
      <c r="BG2259" s="179" t="str">
        <f t="shared" si="4525"/>
        <v>BG$16</v>
      </c>
      <c r="BH2259" s="179" t="str">
        <f t="shared" si="4525"/>
        <v>BH$16</v>
      </c>
      <c r="BI2259" s="179" t="str">
        <f t="shared" si="4525"/>
        <v>BI$16</v>
      </c>
      <c r="BJ2259" s="179" t="str">
        <f t="shared" si="4525"/>
        <v>BJ$16</v>
      </c>
      <c r="BK2259" s="179" t="str">
        <f t="shared" si="4525"/>
        <v>BK$16</v>
      </c>
      <c r="BL2259" s="179" t="str">
        <f t="shared" si="4525"/>
        <v>BL$16</v>
      </c>
      <c r="BM2259" s="179" t="str">
        <f t="shared" si="4525"/>
        <v>BM$16</v>
      </c>
      <c r="BN2259" s="179" t="str">
        <f t="shared" si="4525"/>
        <v>BN$16</v>
      </c>
      <c r="BO2259" s="179" t="str">
        <f t="shared" si="4525"/>
        <v>BO$16</v>
      </c>
      <c r="BP2259" s="179" t="str">
        <f t="shared" si="4525"/>
        <v>BP$16</v>
      </c>
      <c r="BQ2259" s="179" t="str">
        <f t="shared" si="4525"/>
        <v>BQ$16</v>
      </c>
      <c r="BR2259" s="179" t="str">
        <f t="shared" si="4525"/>
        <v>BR$16</v>
      </c>
      <c r="BS2259" s="179" t="str">
        <f t="shared" si="4525"/>
        <v>BS$16</v>
      </c>
      <c r="BT2259" s="179" t="str">
        <f t="shared" si="4525"/>
        <v>BT$16</v>
      </c>
      <c r="BU2259" s="179" t="str">
        <f t="shared" si="4525"/>
        <v>BU$16</v>
      </c>
      <c r="BV2259" s="179" t="str">
        <f t="shared" si="4525"/>
        <v>BV$16</v>
      </c>
      <c r="BW2259" s="179" t="str">
        <f t="shared" si="4525"/>
        <v>BW$16</v>
      </c>
      <c r="BX2259" s="179" t="str">
        <f t="shared" si="4525"/>
        <v>BX$16</v>
      </c>
      <c r="BY2259" s="179" t="str">
        <f t="shared" si="4525"/>
        <v>BY$16</v>
      </c>
      <c r="BZ2259" s="179" t="str">
        <f t="shared" si="4525"/>
        <v>BZ$16</v>
      </c>
      <c r="CA2259" s="179" t="str">
        <f t="shared" si="4525"/>
        <v>CA$16</v>
      </c>
      <c r="CB2259" s="179" t="str">
        <f t="shared" si="4525"/>
        <v>CB$16</v>
      </c>
      <c r="CC2259" s="179" t="str">
        <f t="shared" si="4525"/>
        <v>CC$16</v>
      </c>
      <c r="CD2259" s="179" t="str">
        <f t="shared" si="4525"/>
        <v>CD$16</v>
      </c>
      <c r="CE2259" s="179" t="str">
        <f t="shared" ref="CE2259:CL2259" si="4526">CE2231</f>
        <v>CE$16</v>
      </c>
      <c r="CF2259" s="179" t="str">
        <f t="shared" si="4526"/>
        <v>CF$16</v>
      </c>
      <c r="CG2259" s="179" t="str">
        <f t="shared" si="4526"/>
        <v>CG$16</v>
      </c>
      <c r="CH2259" s="179" t="str">
        <f t="shared" si="4526"/>
        <v>CH$16</v>
      </c>
      <c r="CI2259" s="179" t="str">
        <f t="shared" si="4526"/>
        <v>CI$16</v>
      </c>
      <c r="CJ2259" s="179" t="str">
        <f t="shared" si="4526"/>
        <v>CJ$16</v>
      </c>
      <c r="CK2259" s="179" t="str">
        <f t="shared" si="4526"/>
        <v>CK$16</v>
      </c>
      <c r="CL2259" s="179" t="str">
        <f t="shared" si="4526"/>
        <v>CL$16</v>
      </c>
      <c r="CN2259" s="60"/>
      <c r="CO2259" s="179" t="str">
        <f t="shared" ref="CO2259:DL2259" si="4527">CO2231</f>
        <v>CO$16</v>
      </c>
      <c r="CP2259" s="179" t="str">
        <f t="shared" si="4527"/>
        <v>CP$16</v>
      </c>
      <c r="CQ2259" s="179" t="str">
        <f t="shared" si="4527"/>
        <v>CQ$16</v>
      </c>
      <c r="CR2259" s="179" t="str">
        <f t="shared" si="4527"/>
        <v>CR$16</v>
      </c>
      <c r="CS2259" s="179" t="str">
        <f t="shared" si="4527"/>
        <v>CS$16</v>
      </c>
      <c r="CT2259" s="179" t="str">
        <f t="shared" si="4527"/>
        <v>CT$16</v>
      </c>
      <c r="CU2259" s="179" t="str">
        <f t="shared" si="4527"/>
        <v>CU$16</v>
      </c>
      <c r="CV2259" s="179" t="str">
        <f t="shared" si="4527"/>
        <v>CV$16</v>
      </c>
      <c r="CW2259" s="179" t="str">
        <f t="shared" si="4527"/>
        <v>CW$16</v>
      </c>
      <c r="CX2259" s="179" t="str">
        <f t="shared" si="4527"/>
        <v>CX$16</v>
      </c>
      <c r="CY2259" s="179" t="str">
        <f t="shared" si="4527"/>
        <v>CY$16</v>
      </c>
      <c r="CZ2259" s="179" t="str">
        <f t="shared" si="4527"/>
        <v>CZ$16</v>
      </c>
      <c r="DA2259" s="179" t="str">
        <f t="shared" si="4527"/>
        <v>DA$16</v>
      </c>
      <c r="DB2259" s="179" t="str">
        <f t="shared" si="4527"/>
        <v>DB$16</v>
      </c>
      <c r="DC2259" s="179" t="str">
        <f t="shared" si="4527"/>
        <v>DC$16</v>
      </c>
      <c r="DD2259" s="179" t="str">
        <f t="shared" si="4527"/>
        <v>DD$16</v>
      </c>
      <c r="DE2259" s="179" t="str">
        <f t="shared" si="4527"/>
        <v>DE$16</v>
      </c>
      <c r="DF2259" s="179" t="str">
        <f t="shared" si="4527"/>
        <v>DF$16</v>
      </c>
      <c r="DG2259" s="179" t="str">
        <f t="shared" si="4527"/>
        <v>DG$16</v>
      </c>
      <c r="DH2259" s="179" t="str">
        <f t="shared" si="4527"/>
        <v>DH$16</v>
      </c>
      <c r="DI2259" s="179" t="str">
        <f t="shared" si="4527"/>
        <v>DI$16</v>
      </c>
      <c r="DJ2259" s="179" t="str">
        <f t="shared" si="4527"/>
        <v>DJ$16</v>
      </c>
      <c r="DK2259" s="179" t="str">
        <f t="shared" si="4527"/>
        <v>DK$16</v>
      </c>
      <c r="DL2259" s="179" t="str">
        <f t="shared" si="4527"/>
        <v>DL$16</v>
      </c>
    </row>
    <row r="2260" spans="1:116" x14ac:dyDescent="0.4">
      <c r="B2260" t="s">
        <v>332</v>
      </c>
      <c r="D2260" t="s">
        <v>857</v>
      </c>
      <c r="E2260" s="8" t="str">
        <f t="shared" si="4407"/>
        <v>2260 LTERMY-F</v>
      </c>
      <c r="G2260" s="191" t="str">
        <f>G2237</f>
        <v>Rolling fixed term loan - multiple borrowings w/ annual control:</v>
      </c>
      <c r="H2260" s="12"/>
      <c r="I2260" s="60"/>
      <c r="J2260" s="60"/>
      <c r="K2260" s="15"/>
      <c r="L2260" s="15"/>
      <c r="M2260" s="15"/>
      <c r="N2260" s="15"/>
      <c r="O2260" s="15"/>
      <c r="P2260" s="15"/>
      <c r="R2260" s="15"/>
      <c r="S2260" s="179" t="str">
        <f t="shared" ref="S2260:AX2260" si="4528">S2232</f>
        <v>S$17</v>
      </c>
      <c r="T2260" s="179" t="str">
        <f t="shared" si="4528"/>
        <v>T$17</v>
      </c>
      <c r="U2260" s="179" t="str">
        <f t="shared" si="4528"/>
        <v>U$17</v>
      </c>
      <c r="V2260" s="179" t="str">
        <f t="shared" si="4528"/>
        <v>V$17</v>
      </c>
      <c r="W2260" s="179" t="str">
        <f t="shared" si="4528"/>
        <v>W$17</v>
      </c>
      <c r="X2260" s="179" t="str">
        <f t="shared" si="4528"/>
        <v>X$17</v>
      </c>
      <c r="Y2260" s="179" t="str">
        <f t="shared" si="4528"/>
        <v>Y$17</v>
      </c>
      <c r="Z2260" s="179" t="str">
        <f t="shared" si="4528"/>
        <v>Z$17</v>
      </c>
      <c r="AA2260" s="179" t="str">
        <f t="shared" si="4528"/>
        <v>AA$17</v>
      </c>
      <c r="AB2260" s="179" t="str">
        <f t="shared" si="4528"/>
        <v>AB$17</v>
      </c>
      <c r="AC2260" s="179" t="str">
        <f t="shared" si="4528"/>
        <v>AC$17</v>
      </c>
      <c r="AD2260" s="179" t="str">
        <f t="shared" si="4528"/>
        <v>AD$17</v>
      </c>
      <c r="AE2260" s="179" t="str">
        <f t="shared" si="4528"/>
        <v>AE$17</v>
      </c>
      <c r="AF2260" s="179" t="str">
        <f t="shared" si="4528"/>
        <v>AF$17</v>
      </c>
      <c r="AG2260" s="179" t="str">
        <f t="shared" si="4528"/>
        <v>AG$17</v>
      </c>
      <c r="AH2260" s="179" t="str">
        <f t="shared" si="4528"/>
        <v>AH$17</v>
      </c>
      <c r="AI2260" s="179" t="str">
        <f t="shared" si="4528"/>
        <v>AI$17</v>
      </c>
      <c r="AJ2260" s="179" t="str">
        <f t="shared" si="4528"/>
        <v>AJ$17</v>
      </c>
      <c r="AK2260" s="179" t="str">
        <f t="shared" si="4528"/>
        <v>AK$17</v>
      </c>
      <c r="AL2260" s="179" t="str">
        <f t="shared" si="4528"/>
        <v>AL$17</v>
      </c>
      <c r="AM2260" s="179" t="str">
        <f t="shared" si="4528"/>
        <v>AM$17</v>
      </c>
      <c r="AN2260" s="179" t="str">
        <f t="shared" si="4528"/>
        <v>AN$17</v>
      </c>
      <c r="AO2260" s="179" t="str">
        <f t="shared" si="4528"/>
        <v>AO$17</v>
      </c>
      <c r="AP2260" s="179" t="str">
        <f t="shared" si="4528"/>
        <v>AP$17</v>
      </c>
      <c r="AQ2260" s="179" t="str">
        <f t="shared" si="4528"/>
        <v>AQ$17</v>
      </c>
      <c r="AR2260" s="179" t="str">
        <f t="shared" si="4528"/>
        <v>AR$17</v>
      </c>
      <c r="AS2260" s="179" t="str">
        <f t="shared" si="4528"/>
        <v>AS$17</v>
      </c>
      <c r="AT2260" s="179" t="str">
        <f t="shared" si="4528"/>
        <v>AT$17</v>
      </c>
      <c r="AU2260" s="179" t="str">
        <f t="shared" si="4528"/>
        <v>AU$17</v>
      </c>
      <c r="AV2260" s="179" t="str">
        <f t="shared" si="4528"/>
        <v>AV$17</v>
      </c>
      <c r="AW2260" s="179" t="str">
        <f t="shared" si="4528"/>
        <v>AW$17</v>
      </c>
      <c r="AX2260" s="179" t="str">
        <f t="shared" si="4528"/>
        <v>AX$17</v>
      </c>
      <c r="AY2260" s="179" t="str">
        <f t="shared" ref="AY2260:CD2260" si="4529">AY2232</f>
        <v>AY$17</v>
      </c>
      <c r="AZ2260" s="179" t="str">
        <f t="shared" si="4529"/>
        <v>AZ$17</v>
      </c>
      <c r="BA2260" s="179" t="str">
        <f t="shared" si="4529"/>
        <v>BA$17</v>
      </c>
      <c r="BB2260" s="179" t="str">
        <f t="shared" si="4529"/>
        <v>BB$17</v>
      </c>
      <c r="BC2260" s="179" t="str">
        <f t="shared" si="4529"/>
        <v>BC$17</v>
      </c>
      <c r="BD2260" s="179" t="str">
        <f t="shared" si="4529"/>
        <v>BD$17</v>
      </c>
      <c r="BE2260" s="179" t="str">
        <f t="shared" si="4529"/>
        <v>BE$17</v>
      </c>
      <c r="BF2260" s="179" t="str">
        <f t="shared" si="4529"/>
        <v>BF$17</v>
      </c>
      <c r="BG2260" s="179" t="str">
        <f t="shared" si="4529"/>
        <v>BG$17</v>
      </c>
      <c r="BH2260" s="179" t="str">
        <f t="shared" si="4529"/>
        <v>BH$17</v>
      </c>
      <c r="BI2260" s="179" t="str">
        <f t="shared" si="4529"/>
        <v>BI$17</v>
      </c>
      <c r="BJ2260" s="179" t="str">
        <f t="shared" si="4529"/>
        <v>BJ$17</v>
      </c>
      <c r="BK2260" s="179" t="str">
        <f t="shared" si="4529"/>
        <v>BK$17</v>
      </c>
      <c r="BL2260" s="179" t="str">
        <f t="shared" si="4529"/>
        <v>BL$17</v>
      </c>
      <c r="BM2260" s="179" t="str">
        <f t="shared" si="4529"/>
        <v>BM$17</v>
      </c>
      <c r="BN2260" s="179" t="str">
        <f t="shared" si="4529"/>
        <v>BN$17</v>
      </c>
      <c r="BO2260" s="179" t="str">
        <f t="shared" si="4529"/>
        <v>BO$17</v>
      </c>
      <c r="BP2260" s="179" t="str">
        <f t="shared" si="4529"/>
        <v>BP$17</v>
      </c>
      <c r="BQ2260" s="179" t="str">
        <f t="shared" si="4529"/>
        <v>BQ$17</v>
      </c>
      <c r="BR2260" s="179" t="str">
        <f t="shared" si="4529"/>
        <v>BR$17</v>
      </c>
      <c r="BS2260" s="179" t="str">
        <f t="shared" si="4529"/>
        <v>BS$17</v>
      </c>
      <c r="BT2260" s="179" t="str">
        <f t="shared" si="4529"/>
        <v>BT$17</v>
      </c>
      <c r="BU2260" s="179" t="str">
        <f t="shared" si="4529"/>
        <v>BU$17</v>
      </c>
      <c r="BV2260" s="179" t="str">
        <f t="shared" si="4529"/>
        <v>BV$17</v>
      </c>
      <c r="BW2260" s="179" t="str">
        <f t="shared" si="4529"/>
        <v>BW$17</v>
      </c>
      <c r="BX2260" s="179" t="str">
        <f t="shared" si="4529"/>
        <v>BX$17</v>
      </c>
      <c r="BY2260" s="179" t="str">
        <f t="shared" si="4529"/>
        <v>BY$17</v>
      </c>
      <c r="BZ2260" s="179" t="str">
        <f t="shared" si="4529"/>
        <v>BZ$17</v>
      </c>
      <c r="CA2260" s="179" t="str">
        <f t="shared" si="4529"/>
        <v>CA$17</v>
      </c>
      <c r="CB2260" s="179" t="str">
        <f t="shared" si="4529"/>
        <v>CB$17</v>
      </c>
      <c r="CC2260" s="179" t="str">
        <f t="shared" si="4529"/>
        <v>CC$17</v>
      </c>
      <c r="CD2260" s="179" t="str">
        <f t="shared" si="4529"/>
        <v>CD$17</v>
      </c>
      <c r="CE2260" s="179" t="str">
        <f t="shared" ref="CE2260:CL2260" si="4530">CE2232</f>
        <v>CE$17</v>
      </c>
      <c r="CF2260" s="179" t="str">
        <f t="shared" si="4530"/>
        <v>CF$17</v>
      </c>
      <c r="CG2260" s="179" t="str">
        <f t="shared" si="4530"/>
        <v>CG$17</v>
      </c>
      <c r="CH2260" s="179" t="str">
        <f t="shared" si="4530"/>
        <v>CH$17</v>
      </c>
      <c r="CI2260" s="179" t="str">
        <f t="shared" si="4530"/>
        <v>CI$17</v>
      </c>
      <c r="CJ2260" s="179" t="str">
        <f t="shared" si="4530"/>
        <v>CJ$17</v>
      </c>
      <c r="CK2260" s="179" t="str">
        <f t="shared" si="4530"/>
        <v>CK$17</v>
      </c>
      <c r="CL2260" s="179" t="str">
        <f t="shared" si="4530"/>
        <v>CL$17</v>
      </c>
      <c r="CN2260" s="60"/>
      <c r="CO2260" s="179" t="str">
        <f t="shared" ref="CO2260:DL2260" si="4531">CO2232</f>
        <v>CO$17</v>
      </c>
      <c r="CP2260" s="179" t="str">
        <f t="shared" si="4531"/>
        <v>CP$17</v>
      </c>
      <c r="CQ2260" s="179" t="str">
        <f t="shared" si="4531"/>
        <v>CQ$17</v>
      </c>
      <c r="CR2260" s="179" t="str">
        <f t="shared" si="4531"/>
        <v>CR$17</v>
      </c>
      <c r="CS2260" s="179" t="str">
        <f t="shared" si="4531"/>
        <v>CS$17</v>
      </c>
      <c r="CT2260" s="179" t="str">
        <f t="shared" si="4531"/>
        <v>CT$17</v>
      </c>
      <c r="CU2260" s="179" t="str">
        <f t="shared" si="4531"/>
        <v>CU$17</v>
      </c>
      <c r="CV2260" s="179" t="str">
        <f t="shared" si="4531"/>
        <v>CV$17</v>
      </c>
      <c r="CW2260" s="179" t="str">
        <f t="shared" si="4531"/>
        <v>CW$17</v>
      </c>
      <c r="CX2260" s="179" t="str">
        <f t="shared" si="4531"/>
        <v>CX$17</v>
      </c>
      <c r="CY2260" s="179" t="str">
        <f t="shared" si="4531"/>
        <v>CY$17</v>
      </c>
      <c r="CZ2260" s="179" t="str">
        <f t="shared" si="4531"/>
        <v>CZ$17</v>
      </c>
      <c r="DA2260" s="179" t="str">
        <f t="shared" si="4531"/>
        <v>DA$17</v>
      </c>
      <c r="DB2260" s="179" t="str">
        <f t="shared" si="4531"/>
        <v>DB$17</v>
      </c>
      <c r="DC2260" s="179" t="str">
        <f t="shared" si="4531"/>
        <v>DC$17</v>
      </c>
      <c r="DD2260" s="179" t="str">
        <f t="shared" si="4531"/>
        <v>DD$17</v>
      </c>
      <c r="DE2260" s="179" t="str">
        <f t="shared" si="4531"/>
        <v>DE$17</v>
      </c>
      <c r="DF2260" s="179" t="str">
        <f t="shared" si="4531"/>
        <v>DF$17</v>
      </c>
      <c r="DG2260" s="179" t="str">
        <f t="shared" si="4531"/>
        <v>DG$17</v>
      </c>
      <c r="DH2260" s="179" t="str">
        <f t="shared" si="4531"/>
        <v>DH$17</v>
      </c>
      <c r="DI2260" s="179" t="str">
        <f t="shared" si="4531"/>
        <v>DI$17</v>
      </c>
      <c r="DJ2260" s="179" t="str">
        <f t="shared" si="4531"/>
        <v>DJ$17</v>
      </c>
      <c r="DK2260" s="179" t="str">
        <f t="shared" si="4531"/>
        <v>DK$17</v>
      </c>
      <c r="DL2260" s="179" t="str">
        <f t="shared" si="4531"/>
        <v>DL$17</v>
      </c>
    </row>
    <row r="2261" spans="1:116" x14ac:dyDescent="0.4">
      <c r="B2261" t="s">
        <v>332</v>
      </c>
      <c r="D2261" t="s">
        <v>857</v>
      </c>
      <c r="E2261" s="8" t="str">
        <f t="shared" si="4407"/>
        <v>2261 LTERMY-F</v>
      </c>
      <c r="G2261" s="241" t="str">
        <f>IFERROR(SUBSTITUTE(TRIM(MID(G2237, SEARCH("-", G2237) + 1, LEN(G2237))),":",""),"no unit")</f>
        <v>multiple borrowings w/ annual control</v>
      </c>
      <c r="H2261" s="12"/>
      <c r="I2261" s="60"/>
      <c r="J2261" s="60"/>
      <c r="K2261" s="15"/>
      <c r="L2261" s="15"/>
      <c r="M2261" s="15"/>
      <c r="N2261" s="15"/>
      <c r="O2261" s="15"/>
      <c r="P2261" s="15"/>
      <c r="R2261" s="15"/>
      <c r="S2261" s="179"/>
      <c r="T2261" s="179"/>
      <c r="U2261" s="179"/>
      <c r="V2261" s="179"/>
      <c r="W2261" s="179"/>
      <c r="X2261" s="179"/>
      <c r="Y2261" s="179"/>
      <c r="Z2261" s="179"/>
      <c r="AA2261" s="179"/>
      <c r="AB2261" s="179"/>
      <c r="AC2261" s="179"/>
      <c r="AD2261" s="179"/>
      <c r="AE2261" s="179"/>
      <c r="AF2261" s="179"/>
      <c r="AG2261" s="179"/>
      <c r="AH2261" s="179"/>
      <c r="AI2261" s="179"/>
      <c r="AJ2261" s="179"/>
      <c r="AK2261" s="179"/>
      <c r="AL2261" s="179"/>
      <c r="AM2261" s="179"/>
      <c r="AN2261" s="179"/>
      <c r="AO2261" s="179"/>
      <c r="AP2261" s="179"/>
      <c r="AQ2261" s="179"/>
      <c r="AR2261" s="179"/>
      <c r="AS2261" s="179"/>
      <c r="AT2261" s="179"/>
      <c r="AU2261" s="179"/>
      <c r="AV2261" s="179"/>
      <c r="AW2261" s="179"/>
      <c r="AX2261" s="179"/>
      <c r="AY2261" s="179"/>
      <c r="AZ2261" s="179"/>
      <c r="BA2261" s="179"/>
      <c r="BB2261" s="179"/>
      <c r="BC2261" s="179"/>
      <c r="BD2261" s="179"/>
      <c r="BE2261" s="179"/>
      <c r="BF2261" s="179"/>
      <c r="BG2261" s="179"/>
      <c r="BH2261" s="179"/>
      <c r="BI2261" s="179"/>
      <c r="BJ2261" s="179"/>
      <c r="BK2261" s="179"/>
      <c r="BL2261" s="179"/>
      <c r="BM2261" s="179"/>
      <c r="BN2261" s="179"/>
      <c r="BO2261" s="179"/>
      <c r="BP2261" s="179"/>
      <c r="BQ2261" s="179"/>
      <c r="BR2261" s="179"/>
      <c r="BS2261" s="179"/>
      <c r="BT2261" s="179"/>
      <c r="BU2261" s="179"/>
      <c r="BV2261" s="179"/>
      <c r="BW2261" s="179"/>
      <c r="BX2261" s="179"/>
      <c r="BY2261" s="179"/>
      <c r="BZ2261" s="179"/>
      <c r="CA2261" s="179"/>
      <c r="CB2261" s="179"/>
      <c r="CC2261" s="179"/>
      <c r="CD2261" s="179"/>
      <c r="CE2261" s="179"/>
      <c r="CF2261" s="179"/>
      <c r="CG2261" s="179"/>
      <c r="CH2261" s="179"/>
      <c r="CI2261" s="179"/>
      <c r="CJ2261" s="179"/>
      <c r="CK2261" s="179"/>
      <c r="CL2261" s="179"/>
      <c r="CN2261" s="60"/>
      <c r="CO2261" s="179"/>
      <c r="CP2261" s="179"/>
      <c r="CQ2261" s="179"/>
      <c r="CR2261" s="179"/>
      <c r="CS2261" s="179"/>
      <c r="CT2261" s="179"/>
      <c r="CU2261" s="179"/>
      <c r="CV2261" s="179"/>
      <c r="CW2261" s="179"/>
      <c r="CX2261" s="179"/>
      <c r="CY2261" s="179"/>
      <c r="CZ2261" s="179"/>
      <c r="DA2261" s="179"/>
      <c r="DB2261" s="179"/>
      <c r="DC2261" s="179"/>
      <c r="DD2261" s="179"/>
      <c r="DE2261" s="179"/>
      <c r="DF2261" s="179"/>
      <c r="DG2261" s="179"/>
      <c r="DH2261" s="179"/>
      <c r="DI2261" s="179"/>
      <c r="DJ2261" s="179"/>
      <c r="DK2261" s="179"/>
      <c r="DL2261" s="179"/>
    </row>
    <row r="2262" spans="1:116" x14ac:dyDescent="0.4">
      <c r="A2262" s="3"/>
      <c r="B2262" t="s">
        <v>332</v>
      </c>
      <c r="D2262" t="s">
        <v>857</v>
      </c>
      <c r="E2262" s="8" t="str">
        <f t="shared" si="4407"/>
        <v>2262 LTERMY-F</v>
      </c>
      <c r="G2262" s="191" t="str">
        <f>G2235</f>
        <v>Secondary revenue driver</v>
      </c>
      <c r="H2262" s="90"/>
      <c r="I2262" s="213"/>
      <c r="J2262" s="213"/>
      <c r="K2262" s="214"/>
      <c r="L2262" s="214"/>
      <c r="M2262" s="214"/>
      <c r="N2262" s="214"/>
      <c r="O2262" s="214"/>
      <c r="P2262" s="214"/>
      <c r="R2262" s="214"/>
      <c r="S2262" s="4" t="str">
        <f t="shared" ref="S2262:AX2262" si="4532">ADDRESS(ROW(S2247),COLUMN(S2247),2)</f>
        <v>S$2247</v>
      </c>
      <c r="T2262" s="4" t="str">
        <f t="shared" si="4532"/>
        <v>T$2247</v>
      </c>
      <c r="U2262" s="4" t="str">
        <f t="shared" si="4532"/>
        <v>U$2247</v>
      </c>
      <c r="V2262" s="4" t="str">
        <f t="shared" si="4532"/>
        <v>V$2247</v>
      </c>
      <c r="W2262" s="4" t="str">
        <f t="shared" si="4532"/>
        <v>W$2247</v>
      </c>
      <c r="X2262" s="4" t="str">
        <f t="shared" si="4532"/>
        <v>X$2247</v>
      </c>
      <c r="Y2262" s="4" t="str">
        <f t="shared" si="4532"/>
        <v>Y$2247</v>
      </c>
      <c r="Z2262" s="4" t="str">
        <f t="shared" si="4532"/>
        <v>Z$2247</v>
      </c>
      <c r="AA2262" s="4" t="str">
        <f t="shared" si="4532"/>
        <v>AA$2247</v>
      </c>
      <c r="AB2262" s="4" t="str">
        <f t="shared" si="4532"/>
        <v>AB$2247</v>
      </c>
      <c r="AC2262" s="4" t="str">
        <f t="shared" si="4532"/>
        <v>AC$2247</v>
      </c>
      <c r="AD2262" s="4" t="str">
        <f t="shared" si="4532"/>
        <v>AD$2247</v>
      </c>
      <c r="AE2262" s="4" t="str">
        <f t="shared" si="4532"/>
        <v>AE$2247</v>
      </c>
      <c r="AF2262" s="4" t="str">
        <f t="shared" si="4532"/>
        <v>AF$2247</v>
      </c>
      <c r="AG2262" s="4" t="str">
        <f t="shared" si="4532"/>
        <v>AG$2247</v>
      </c>
      <c r="AH2262" s="4" t="str">
        <f t="shared" si="4532"/>
        <v>AH$2247</v>
      </c>
      <c r="AI2262" s="4" t="str">
        <f t="shared" si="4532"/>
        <v>AI$2247</v>
      </c>
      <c r="AJ2262" s="4" t="str">
        <f t="shared" si="4532"/>
        <v>AJ$2247</v>
      </c>
      <c r="AK2262" s="4" t="str">
        <f t="shared" si="4532"/>
        <v>AK$2247</v>
      </c>
      <c r="AL2262" s="4" t="str">
        <f t="shared" si="4532"/>
        <v>AL$2247</v>
      </c>
      <c r="AM2262" s="4" t="str">
        <f t="shared" si="4532"/>
        <v>AM$2247</v>
      </c>
      <c r="AN2262" s="4" t="str">
        <f t="shared" si="4532"/>
        <v>AN$2247</v>
      </c>
      <c r="AO2262" s="4" t="str">
        <f t="shared" si="4532"/>
        <v>AO$2247</v>
      </c>
      <c r="AP2262" s="4" t="str">
        <f t="shared" si="4532"/>
        <v>AP$2247</v>
      </c>
      <c r="AQ2262" s="4" t="str">
        <f t="shared" si="4532"/>
        <v>AQ$2247</v>
      </c>
      <c r="AR2262" s="4" t="str">
        <f t="shared" si="4532"/>
        <v>AR$2247</v>
      </c>
      <c r="AS2262" s="4" t="str">
        <f t="shared" si="4532"/>
        <v>AS$2247</v>
      </c>
      <c r="AT2262" s="4" t="str">
        <f t="shared" si="4532"/>
        <v>AT$2247</v>
      </c>
      <c r="AU2262" s="4" t="str">
        <f t="shared" si="4532"/>
        <v>AU$2247</v>
      </c>
      <c r="AV2262" s="4" t="str">
        <f t="shared" si="4532"/>
        <v>AV$2247</v>
      </c>
      <c r="AW2262" s="4" t="str">
        <f t="shared" si="4532"/>
        <v>AW$2247</v>
      </c>
      <c r="AX2262" s="4" t="str">
        <f t="shared" si="4532"/>
        <v>AX$2247</v>
      </c>
      <c r="AY2262" s="4" t="str">
        <f t="shared" ref="AY2262:CD2262" si="4533">ADDRESS(ROW(AY2247),COLUMN(AY2247),2)</f>
        <v>AY$2247</v>
      </c>
      <c r="AZ2262" s="4" t="str">
        <f t="shared" si="4533"/>
        <v>AZ$2247</v>
      </c>
      <c r="BA2262" s="4" t="str">
        <f t="shared" si="4533"/>
        <v>BA$2247</v>
      </c>
      <c r="BB2262" s="4" t="str">
        <f t="shared" si="4533"/>
        <v>BB$2247</v>
      </c>
      <c r="BC2262" s="4" t="str">
        <f t="shared" si="4533"/>
        <v>BC$2247</v>
      </c>
      <c r="BD2262" s="4" t="str">
        <f t="shared" si="4533"/>
        <v>BD$2247</v>
      </c>
      <c r="BE2262" s="4" t="str">
        <f t="shared" si="4533"/>
        <v>BE$2247</v>
      </c>
      <c r="BF2262" s="4" t="str">
        <f t="shared" si="4533"/>
        <v>BF$2247</v>
      </c>
      <c r="BG2262" s="4" t="str">
        <f t="shared" si="4533"/>
        <v>BG$2247</v>
      </c>
      <c r="BH2262" s="4" t="str">
        <f t="shared" si="4533"/>
        <v>BH$2247</v>
      </c>
      <c r="BI2262" s="4" t="str">
        <f t="shared" si="4533"/>
        <v>BI$2247</v>
      </c>
      <c r="BJ2262" s="4" t="str">
        <f t="shared" si="4533"/>
        <v>BJ$2247</v>
      </c>
      <c r="BK2262" s="4" t="str">
        <f t="shared" si="4533"/>
        <v>BK$2247</v>
      </c>
      <c r="BL2262" s="4" t="str">
        <f t="shared" si="4533"/>
        <v>BL$2247</v>
      </c>
      <c r="BM2262" s="4" t="str">
        <f t="shared" si="4533"/>
        <v>BM$2247</v>
      </c>
      <c r="BN2262" s="4" t="str">
        <f t="shared" si="4533"/>
        <v>BN$2247</v>
      </c>
      <c r="BO2262" s="4" t="str">
        <f t="shared" si="4533"/>
        <v>BO$2247</v>
      </c>
      <c r="BP2262" s="4" t="str">
        <f t="shared" si="4533"/>
        <v>BP$2247</v>
      </c>
      <c r="BQ2262" s="4" t="str">
        <f t="shared" si="4533"/>
        <v>BQ$2247</v>
      </c>
      <c r="BR2262" s="4" t="str">
        <f t="shared" si="4533"/>
        <v>BR$2247</v>
      </c>
      <c r="BS2262" s="4" t="str">
        <f t="shared" si="4533"/>
        <v>BS$2247</v>
      </c>
      <c r="BT2262" s="4" t="str">
        <f t="shared" si="4533"/>
        <v>BT$2247</v>
      </c>
      <c r="BU2262" s="4" t="str">
        <f t="shared" si="4533"/>
        <v>BU$2247</v>
      </c>
      <c r="BV2262" s="4" t="str">
        <f t="shared" si="4533"/>
        <v>BV$2247</v>
      </c>
      <c r="BW2262" s="4" t="str">
        <f t="shared" si="4533"/>
        <v>BW$2247</v>
      </c>
      <c r="BX2262" s="4" t="str">
        <f t="shared" si="4533"/>
        <v>BX$2247</v>
      </c>
      <c r="BY2262" s="4" t="str">
        <f t="shared" si="4533"/>
        <v>BY$2247</v>
      </c>
      <c r="BZ2262" s="4" t="str">
        <f t="shared" si="4533"/>
        <v>BZ$2247</v>
      </c>
      <c r="CA2262" s="4" t="str">
        <f t="shared" si="4533"/>
        <v>CA$2247</v>
      </c>
      <c r="CB2262" s="4" t="str">
        <f t="shared" si="4533"/>
        <v>CB$2247</v>
      </c>
      <c r="CC2262" s="4" t="str">
        <f t="shared" si="4533"/>
        <v>CC$2247</v>
      </c>
      <c r="CD2262" s="4" t="str">
        <f t="shared" si="4533"/>
        <v>CD$2247</v>
      </c>
      <c r="CE2262" s="4" t="str">
        <f t="shared" ref="CE2262:CL2262" si="4534">ADDRESS(ROW(CE2247),COLUMN(CE2247),2)</f>
        <v>CE$2247</v>
      </c>
      <c r="CF2262" s="4" t="str">
        <f t="shared" si="4534"/>
        <v>CF$2247</v>
      </c>
      <c r="CG2262" s="4" t="str">
        <f t="shared" si="4534"/>
        <v>CG$2247</v>
      </c>
      <c r="CH2262" s="4" t="str">
        <f t="shared" si="4534"/>
        <v>CH$2247</v>
      </c>
      <c r="CI2262" s="4" t="str">
        <f t="shared" si="4534"/>
        <v>CI$2247</v>
      </c>
      <c r="CJ2262" s="4" t="str">
        <f t="shared" si="4534"/>
        <v>CJ$2247</v>
      </c>
      <c r="CK2262" s="4" t="str">
        <f t="shared" si="4534"/>
        <v>CK$2247</v>
      </c>
      <c r="CL2262" s="4" t="str">
        <f t="shared" si="4534"/>
        <v>CL$2247</v>
      </c>
      <c r="CN2262" s="213"/>
      <c r="CO2262" s="4" t="str">
        <f t="shared" ref="CO2262:DL2262" si="4535">ADDRESS(ROW(CO2247),COLUMN(CO2247),2)</f>
        <v>CO$2247</v>
      </c>
      <c r="CP2262" s="4" t="str">
        <f t="shared" si="4535"/>
        <v>CP$2247</v>
      </c>
      <c r="CQ2262" s="4" t="str">
        <f t="shared" si="4535"/>
        <v>CQ$2247</v>
      </c>
      <c r="CR2262" s="4" t="str">
        <f t="shared" si="4535"/>
        <v>CR$2247</v>
      </c>
      <c r="CS2262" s="4" t="str">
        <f t="shared" si="4535"/>
        <v>CS$2247</v>
      </c>
      <c r="CT2262" s="4" t="str">
        <f t="shared" si="4535"/>
        <v>CT$2247</v>
      </c>
      <c r="CU2262" s="4" t="str">
        <f t="shared" si="4535"/>
        <v>CU$2247</v>
      </c>
      <c r="CV2262" s="4" t="str">
        <f t="shared" si="4535"/>
        <v>CV$2247</v>
      </c>
      <c r="CW2262" s="4" t="str">
        <f t="shared" si="4535"/>
        <v>CW$2247</v>
      </c>
      <c r="CX2262" s="4" t="str">
        <f t="shared" si="4535"/>
        <v>CX$2247</v>
      </c>
      <c r="CY2262" s="4" t="str">
        <f t="shared" si="4535"/>
        <v>CY$2247</v>
      </c>
      <c r="CZ2262" s="4" t="str">
        <f t="shared" si="4535"/>
        <v>CZ$2247</v>
      </c>
      <c r="DA2262" s="4" t="str">
        <f t="shared" si="4535"/>
        <v>DA$2247</v>
      </c>
      <c r="DB2262" s="4" t="str">
        <f t="shared" si="4535"/>
        <v>DB$2247</v>
      </c>
      <c r="DC2262" s="4" t="str">
        <f t="shared" si="4535"/>
        <v>DC$2247</v>
      </c>
      <c r="DD2262" s="4" t="str">
        <f t="shared" si="4535"/>
        <v>DD$2247</v>
      </c>
      <c r="DE2262" s="4" t="str">
        <f t="shared" si="4535"/>
        <v>DE$2247</v>
      </c>
      <c r="DF2262" s="4" t="str">
        <f t="shared" si="4535"/>
        <v>DF$2247</v>
      </c>
      <c r="DG2262" s="4" t="str">
        <f t="shared" si="4535"/>
        <v>DG$2247</v>
      </c>
      <c r="DH2262" s="4" t="str">
        <f t="shared" si="4535"/>
        <v>DH$2247</v>
      </c>
      <c r="DI2262" s="4" t="str">
        <f t="shared" si="4535"/>
        <v>DI$2247</v>
      </c>
      <c r="DJ2262" s="4" t="str">
        <f t="shared" si="4535"/>
        <v>DJ$2247</v>
      </c>
      <c r="DK2262" s="4" t="str">
        <f t="shared" si="4535"/>
        <v>DK$2247</v>
      </c>
      <c r="DL2262" s="4" t="str">
        <f t="shared" si="4535"/>
        <v>DL$2247</v>
      </c>
    </row>
    <row r="2263" spans="1:116" x14ac:dyDescent="0.4">
      <c r="B2263" t="s">
        <v>332</v>
      </c>
      <c r="D2263" t="s">
        <v>857</v>
      </c>
      <c r="E2263" s="8" t="str">
        <f t="shared" si="4407"/>
        <v>2263 LTERMY-F</v>
      </c>
      <c r="G2263" s="136" t="str">
        <f>G2236</f>
        <v>Secondary volume driver</v>
      </c>
      <c r="H2263" s="12"/>
      <c r="I2263" s="60"/>
      <c r="J2263" s="60"/>
      <c r="K2263" s="15"/>
      <c r="L2263" s="15"/>
      <c r="M2263" s="15"/>
      <c r="N2263" s="15"/>
      <c r="O2263" s="15"/>
      <c r="P2263" s="15"/>
      <c r="R2263" s="15"/>
      <c r="S2263" s="179" t="str">
        <f t="shared" ref="S2263:AX2263" si="4536">S2235</f>
        <v>S$18</v>
      </c>
      <c r="T2263" s="179" t="str">
        <f t="shared" si="4536"/>
        <v>T$18</v>
      </c>
      <c r="U2263" s="179" t="str">
        <f t="shared" si="4536"/>
        <v>U$18</v>
      </c>
      <c r="V2263" s="179" t="str">
        <f t="shared" si="4536"/>
        <v>V$18</v>
      </c>
      <c r="W2263" s="179" t="str">
        <f t="shared" si="4536"/>
        <v>W$18</v>
      </c>
      <c r="X2263" s="179" t="str">
        <f t="shared" si="4536"/>
        <v>X$18</v>
      </c>
      <c r="Y2263" s="179" t="str">
        <f t="shared" si="4536"/>
        <v>Y$18</v>
      </c>
      <c r="Z2263" s="179" t="str">
        <f t="shared" si="4536"/>
        <v>Z$18</v>
      </c>
      <c r="AA2263" s="179" t="str">
        <f t="shared" si="4536"/>
        <v>AA$18</v>
      </c>
      <c r="AB2263" s="179" t="str">
        <f t="shared" si="4536"/>
        <v>AB$18</v>
      </c>
      <c r="AC2263" s="179" t="str">
        <f t="shared" si="4536"/>
        <v>AC$18</v>
      </c>
      <c r="AD2263" s="179" t="str">
        <f t="shared" si="4536"/>
        <v>AD$18</v>
      </c>
      <c r="AE2263" s="179" t="str">
        <f t="shared" si="4536"/>
        <v>AE$18</v>
      </c>
      <c r="AF2263" s="179" t="str">
        <f t="shared" si="4536"/>
        <v>AF$18</v>
      </c>
      <c r="AG2263" s="179" t="str">
        <f t="shared" si="4536"/>
        <v>AG$18</v>
      </c>
      <c r="AH2263" s="179" t="str">
        <f t="shared" si="4536"/>
        <v>AH$18</v>
      </c>
      <c r="AI2263" s="179" t="str">
        <f t="shared" si="4536"/>
        <v>AI$18</v>
      </c>
      <c r="AJ2263" s="179" t="str">
        <f t="shared" si="4536"/>
        <v>AJ$18</v>
      </c>
      <c r="AK2263" s="179" t="str">
        <f t="shared" si="4536"/>
        <v>AK$18</v>
      </c>
      <c r="AL2263" s="179" t="str">
        <f t="shared" si="4536"/>
        <v>AL$18</v>
      </c>
      <c r="AM2263" s="179" t="str">
        <f t="shared" si="4536"/>
        <v>AM$18</v>
      </c>
      <c r="AN2263" s="179" t="str">
        <f t="shared" si="4536"/>
        <v>AN$18</v>
      </c>
      <c r="AO2263" s="179" t="str">
        <f t="shared" si="4536"/>
        <v>AO$18</v>
      </c>
      <c r="AP2263" s="179" t="str">
        <f t="shared" si="4536"/>
        <v>AP$18</v>
      </c>
      <c r="AQ2263" s="179" t="str">
        <f t="shared" si="4536"/>
        <v>AQ$18</v>
      </c>
      <c r="AR2263" s="179" t="str">
        <f t="shared" si="4536"/>
        <v>AR$18</v>
      </c>
      <c r="AS2263" s="179" t="str">
        <f t="shared" si="4536"/>
        <v>AS$18</v>
      </c>
      <c r="AT2263" s="179" t="str">
        <f t="shared" si="4536"/>
        <v>AT$18</v>
      </c>
      <c r="AU2263" s="179" t="str">
        <f t="shared" si="4536"/>
        <v>AU$18</v>
      </c>
      <c r="AV2263" s="179" t="str">
        <f t="shared" si="4536"/>
        <v>AV$18</v>
      </c>
      <c r="AW2263" s="179" t="str">
        <f t="shared" si="4536"/>
        <v>AW$18</v>
      </c>
      <c r="AX2263" s="179" t="str">
        <f t="shared" si="4536"/>
        <v>AX$18</v>
      </c>
      <c r="AY2263" s="179" t="str">
        <f t="shared" ref="AY2263:CD2263" si="4537">AY2235</f>
        <v>AY$18</v>
      </c>
      <c r="AZ2263" s="179" t="str">
        <f t="shared" si="4537"/>
        <v>AZ$18</v>
      </c>
      <c r="BA2263" s="179" t="str">
        <f t="shared" si="4537"/>
        <v>BA$18</v>
      </c>
      <c r="BB2263" s="179" t="str">
        <f t="shared" si="4537"/>
        <v>BB$18</v>
      </c>
      <c r="BC2263" s="179" t="str">
        <f t="shared" si="4537"/>
        <v>BC$18</v>
      </c>
      <c r="BD2263" s="179" t="str">
        <f t="shared" si="4537"/>
        <v>BD$18</v>
      </c>
      <c r="BE2263" s="179" t="str">
        <f t="shared" si="4537"/>
        <v>BE$18</v>
      </c>
      <c r="BF2263" s="179" t="str">
        <f t="shared" si="4537"/>
        <v>BF$18</v>
      </c>
      <c r="BG2263" s="179" t="str">
        <f t="shared" si="4537"/>
        <v>BG$18</v>
      </c>
      <c r="BH2263" s="179" t="str">
        <f t="shared" si="4537"/>
        <v>BH$18</v>
      </c>
      <c r="BI2263" s="179" t="str">
        <f t="shared" si="4537"/>
        <v>BI$18</v>
      </c>
      <c r="BJ2263" s="179" t="str">
        <f t="shared" si="4537"/>
        <v>BJ$18</v>
      </c>
      <c r="BK2263" s="179" t="str">
        <f t="shared" si="4537"/>
        <v>BK$18</v>
      </c>
      <c r="BL2263" s="179" t="str">
        <f t="shared" si="4537"/>
        <v>BL$18</v>
      </c>
      <c r="BM2263" s="179" t="str">
        <f t="shared" si="4537"/>
        <v>BM$18</v>
      </c>
      <c r="BN2263" s="179" t="str">
        <f t="shared" si="4537"/>
        <v>BN$18</v>
      </c>
      <c r="BO2263" s="179" t="str">
        <f t="shared" si="4537"/>
        <v>BO$18</v>
      </c>
      <c r="BP2263" s="179" t="str">
        <f t="shared" si="4537"/>
        <v>BP$18</v>
      </c>
      <c r="BQ2263" s="179" t="str">
        <f t="shared" si="4537"/>
        <v>BQ$18</v>
      </c>
      <c r="BR2263" s="179" t="str">
        <f t="shared" si="4537"/>
        <v>BR$18</v>
      </c>
      <c r="BS2263" s="179" t="str">
        <f t="shared" si="4537"/>
        <v>BS$18</v>
      </c>
      <c r="BT2263" s="179" t="str">
        <f t="shared" si="4537"/>
        <v>BT$18</v>
      </c>
      <c r="BU2263" s="179" t="str">
        <f t="shared" si="4537"/>
        <v>BU$18</v>
      </c>
      <c r="BV2263" s="179" t="str">
        <f t="shared" si="4537"/>
        <v>BV$18</v>
      </c>
      <c r="BW2263" s="179" t="str">
        <f t="shared" si="4537"/>
        <v>BW$18</v>
      </c>
      <c r="BX2263" s="179" t="str">
        <f t="shared" si="4537"/>
        <v>BX$18</v>
      </c>
      <c r="BY2263" s="179" t="str">
        <f t="shared" si="4537"/>
        <v>BY$18</v>
      </c>
      <c r="BZ2263" s="179" t="str">
        <f t="shared" si="4537"/>
        <v>BZ$18</v>
      </c>
      <c r="CA2263" s="179" t="str">
        <f t="shared" si="4537"/>
        <v>CA$18</v>
      </c>
      <c r="CB2263" s="179" t="str">
        <f t="shared" si="4537"/>
        <v>CB$18</v>
      </c>
      <c r="CC2263" s="179" t="str">
        <f t="shared" si="4537"/>
        <v>CC$18</v>
      </c>
      <c r="CD2263" s="179" t="str">
        <f t="shared" si="4537"/>
        <v>CD$18</v>
      </c>
      <c r="CE2263" s="179" t="str">
        <f t="shared" ref="CE2263:CL2263" si="4538">CE2235</f>
        <v>CE$18</v>
      </c>
      <c r="CF2263" s="179" t="str">
        <f t="shared" si="4538"/>
        <v>CF$18</v>
      </c>
      <c r="CG2263" s="179" t="str">
        <f t="shared" si="4538"/>
        <v>CG$18</v>
      </c>
      <c r="CH2263" s="179" t="str">
        <f t="shared" si="4538"/>
        <v>CH$18</v>
      </c>
      <c r="CI2263" s="179" t="str">
        <f t="shared" si="4538"/>
        <v>CI$18</v>
      </c>
      <c r="CJ2263" s="179" t="str">
        <f t="shared" si="4538"/>
        <v>CJ$18</v>
      </c>
      <c r="CK2263" s="179" t="str">
        <f t="shared" si="4538"/>
        <v>CK$18</v>
      </c>
      <c r="CL2263" s="179" t="str">
        <f t="shared" si="4538"/>
        <v>CL$18</v>
      </c>
      <c r="CN2263" s="60"/>
      <c r="CO2263" s="179" t="str">
        <f t="shared" ref="CO2263:DL2263" si="4539">CO2235</f>
        <v>CO$18</v>
      </c>
      <c r="CP2263" s="179" t="str">
        <f t="shared" si="4539"/>
        <v>CP$18</v>
      </c>
      <c r="CQ2263" s="179" t="str">
        <f t="shared" si="4539"/>
        <v>CQ$18</v>
      </c>
      <c r="CR2263" s="179" t="str">
        <f t="shared" si="4539"/>
        <v>CR$18</v>
      </c>
      <c r="CS2263" s="179" t="str">
        <f t="shared" si="4539"/>
        <v>CS$18</v>
      </c>
      <c r="CT2263" s="179" t="str">
        <f t="shared" si="4539"/>
        <v>CT$18</v>
      </c>
      <c r="CU2263" s="179" t="str">
        <f t="shared" si="4539"/>
        <v>CU$18</v>
      </c>
      <c r="CV2263" s="179" t="str">
        <f t="shared" si="4539"/>
        <v>CV$18</v>
      </c>
      <c r="CW2263" s="179" t="str">
        <f t="shared" si="4539"/>
        <v>CW$18</v>
      </c>
      <c r="CX2263" s="179" t="str">
        <f t="shared" si="4539"/>
        <v>CX$18</v>
      </c>
      <c r="CY2263" s="179" t="str">
        <f t="shared" si="4539"/>
        <v>CY$18</v>
      </c>
      <c r="CZ2263" s="179" t="str">
        <f t="shared" si="4539"/>
        <v>CZ$18</v>
      </c>
      <c r="DA2263" s="179" t="str">
        <f t="shared" si="4539"/>
        <v>DA$18</v>
      </c>
      <c r="DB2263" s="179" t="str">
        <f t="shared" si="4539"/>
        <v>DB$18</v>
      </c>
      <c r="DC2263" s="179" t="str">
        <f t="shared" si="4539"/>
        <v>DC$18</v>
      </c>
      <c r="DD2263" s="179" t="str">
        <f t="shared" si="4539"/>
        <v>DD$18</v>
      </c>
      <c r="DE2263" s="179" t="str">
        <f t="shared" si="4539"/>
        <v>DE$18</v>
      </c>
      <c r="DF2263" s="179" t="str">
        <f t="shared" si="4539"/>
        <v>DF$18</v>
      </c>
      <c r="DG2263" s="179" t="str">
        <f t="shared" si="4539"/>
        <v>DG$18</v>
      </c>
      <c r="DH2263" s="179" t="str">
        <f t="shared" si="4539"/>
        <v>DH$18</v>
      </c>
      <c r="DI2263" s="179" t="str">
        <f t="shared" si="4539"/>
        <v>DI$18</v>
      </c>
      <c r="DJ2263" s="179" t="str">
        <f t="shared" si="4539"/>
        <v>DJ$18</v>
      </c>
      <c r="DK2263" s="179" t="str">
        <f t="shared" si="4539"/>
        <v>DK$18</v>
      </c>
      <c r="DL2263" s="179" t="str">
        <f t="shared" si="4539"/>
        <v>DL$18</v>
      </c>
    </row>
    <row r="2264" spans="1:116" x14ac:dyDescent="0.4">
      <c r="E2264" s="8"/>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A2265" s="174"/>
      <c r="E2265" s="8"/>
      <c r="G2265" s="175" t="s">
        <v>490</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492</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AX2267" si="4540">S$20</f>
        <v>S$16</v>
      </c>
      <c r="T2267" s="199" t="str">
        <f t="shared" si="4540"/>
        <v>T$16</v>
      </c>
      <c r="U2267" s="199" t="str">
        <f t="shared" si="4540"/>
        <v>U$16</v>
      </c>
      <c r="V2267" s="199" t="str">
        <f t="shared" si="4540"/>
        <v>V$16</v>
      </c>
      <c r="W2267" s="199" t="str">
        <f t="shared" si="4540"/>
        <v>W$16</v>
      </c>
      <c r="X2267" s="199" t="str">
        <f t="shared" si="4540"/>
        <v>X$16</v>
      </c>
      <c r="Y2267" s="199" t="str">
        <f t="shared" si="4540"/>
        <v>Y$16</v>
      </c>
      <c r="Z2267" s="199" t="str">
        <f t="shared" si="4540"/>
        <v>Z$16</v>
      </c>
      <c r="AA2267" s="199" t="str">
        <f t="shared" si="4540"/>
        <v>AA$16</v>
      </c>
      <c r="AB2267" s="199" t="str">
        <f t="shared" si="4540"/>
        <v>AB$16</v>
      </c>
      <c r="AC2267" s="199" t="str">
        <f t="shared" si="4540"/>
        <v>AC$16</v>
      </c>
      <c r="AD2267" s="199" t="str">
        <f t="shared" si="4540"/>
        <v>AD$16</v>
      </c>
      <c r="AE2267" s="199" t="str">
        <f t="shared" si="4540"/>
        <v>AE$16</v>
      </c>
      <c r="AF2267" s="199" t="str">
        <f t="shared" si="4540"/>
        <v>AF$16</v>
      </c>
      <c r="AG2267" s="199" t="str">
        <f t="shared" si="4540"/>
        <v>AG$16</v>
      </c>
      <c r="AH2267" s="199" t="str">
        <f t="shared" si="4540"/>
        <v>AH$16</v>
      </c>
      <c r="AI2267" s="199" t="str">
        <f t="shared" si="4540"/>
        <v>AI$16</v>
      </c>
      <c r="AJ2267" s="199" t="str">
        <f t="shared" si="4540"/>
        <v>AJ$16</v>
      </c>
      <c r="AK2267" s="199" t="str">
        <f t="shared" si="4540"/>
        <v>AK$16</v>
      </c>
      <c r="AL2267" s="199" t="str">
        <f t="shared" si="4540"/>
        <v>AL$16</v>
      </c>
      <c r="AM2267" s="199" t="str">
        <f t="shared" si="4540"/>
        <v>AM$16</v>
      </c>
      <c r="AN2267" s="199" t="str">
        <f t="shared" si="4540"/>
        <v>AN$16</v>
      </c>
      <c r="AO2267" s="199" t="str">
        <f t="shared" si="4540"/>
        <v>AO$16</v>
      </c>
      <c r="AP2267" s="199" t="str">
        <f t="shared" si="4540"/>
        <v>AP$16</v>
      </c>
      <c r="AQ2267" s="199" t="str">
        <f t="shared" si="4540"/>
        <v>AQ$16</v>
      </c>
      <c r="AR2267" s="199" t="str">
        <f t="shared" si="4540"/>
        <v>AR$16</v>
      </c>
      <c r="AS2267" s="199" t="str">
        <f t="shared" si="4540"/>
        <v>AS$16</v>
      </c>
      <c r="AT2267" s="199" t="str">
        <f t="shared" si="4540"/>
        <v>AT$16</v>
      </c>
      <c r="AU2267" s="199" t="str">
        <f t="shared" si="4540"/>
        <v>AU$16</v>
      </c>
      <c r="AV2267" s="199" t="str">
        <f t="shared" si="4540"/>
        <v>AV$16</v>
      </c>
      <c r="AW2267" s="199" t="str">
        <f t="shared" si="4540"/>
        <v>AW$16</v>
      </c>
      <c r="AX2267" s="199" t="str">
        <f t="shared" si="4540"/>
        <v>AX$16</v>
      </c>
      <c r="AY2267" s="199" t="str">
        <f t="shared" ref="AY2267:CD2267" si="4541">AY$20</f>
        <v>AY$16</v>
      </c>
      <c r="AZ2267" s="199" t="str">
        <f t="shared" si="4541"/>
        <v>AZ$16</v>
      </c>
      <c r="BA2267" s="199" t="str">
        <f t="shared" si="4541"/>
        <v>BA$16</v>
      </c>
      <c r="BB2267" s="199" t="str">
        <f t="shared" si="4541"/>
        <v>BB$16</v>
      </c>
      <c r="BC2267" s="199" t="str">
        <f t="shared" si="4541"/>
        <v>BC$16</v>
      </c>
      <c r="BD2267" s="199" t="str">
        <f t="shared" si="4541"/>
        <v>BD$16</v>
      </c>
      <c r="BE2267" s="199" t="str">
        <f t="shared" si="4541"/>
        <v>BE$16</v>
      </c>
      <c r="BF2267" s="199" t="str">
        <f t="shared" si="4541"/>
        <v>BF$16</v>
      </c>
      <c r="BG2267" s="199" t="str">
        <f t="shared" si="4541"/>
        <v>BG$16</v>
      </c>
      <c r="BH2267" s="199" t="str">
        <f t="shared" si="4541"/>
        <v>BH$16</v>
      </c>
      <c r="BI2267" s="199" t="str">
        <f t="shared" si="4541"/>
        <v>BI$16</v>
      </c>
      <c r="BJ2267" s="199" t="str">
        <f t="shared" si="4541"/>
        <v>BJ$16</v>
      </c>
      <c r="BK2267" s="199" t="str">
        <f t="shared" si="4541"/>
        <v>BK$16</v>
      </c>
      <c r="BL2267" s="199" t="str">
        <f t="shared" si="4541"/>
        <v>BL$16</v>
      </c>
      <c r="BM2267" s="199" t="str">
        <f t="shared" si="4541"/>
        <v>BM$16</v>
      </c>
      <c r="BN2267" s="199" t="str">
        <f t="shared" si="4541"/>
        <v>BN$16</v>
      </c>
      <c r="BO2267" s="199" t="str">
        <f t="shared" si="4541"/>
        <v>BO$16</v>
      </c>
      <c r="BP2267" s="199" t="str">
        <f t="shared" si="4541"/>
        <v>BP$16</v>
      </c>
      <c r="BQ2267" s="199" t="str">
        <f t="shared" si="4541"/>
        <v>BQ$16</v>
      </c>
      <c r="BR2267" s="199" t="str">
        <f t="shared" si="4541"/>
        <v>BR$16</v>
      </c>
      <c r="BS2267" s="199" t="str">
        <f t="shared" si="4541"/>
        <v>BS$16</v>
      </c>
      <c r="BT2267" s="199" t="str">
        <f t="shared" si="4541"/>
        <v>BT$16</v>
      </c>
      <c r="BU2267" s="199" t="str">
        <f t="shared" si="4541"/>
        <v>BU$16</v>
      </c>
      <c r="BV2267" s="199" t="str">
        <f t="shared" si="4541"/>
        <v>BV$16</v>
      </c>
      <c r="BW2267" s="199" t="str">
        <f t="shared" si="4541"/>
        <v>BW$16</v>
      </c>
      <c r="BX2267" s="199" t="str">
        <f t="shared" si="4541"/>
        <v>BX$16</v>
      </c>
      <c r="BY2267" s="199" t="str">
        <f t="shared" si="4541"/>
        <v>BY$16</v>
      </c>
      <c r="BZ2267" s="199" t="str">
        <f t="shared" si="4541"/>
        <v>BZ$16</v>
      </c>
      <c r="CA2267" s="199" t="str">
        <f t="shared" si="4541"/>
        <v>CA$16</v>
      </c>
      <c r="CB2267" s="199" t="str">
        <f t="shared" si="4541"/>
        <v>CB$16</v>
      </c>
      <c r="CC2267" s="199" t="str">
        <f t="shared" si="4541"/>
        <v>CC$16</v>
      </c>
      <c r="CD2267" s="199" t="str">
        <f t="shared" si="4541"/>
        <v>CD$16</v>
      </c>
      <c r="CE2267" s="199" t="str">
        <f t="shared" ref="CE2267:CL2267" si="4542">CE$20</f>
        <v>CE$16</v>
      </c>
      <c r="CF2267" s="199" t="str">
        <f t="shared" si="4542"/>
        <v>CF$16</v>
      </c>
      <c r="CG2267" s="199" t="str">
        <f t="shared" si="4542"/>
        <v>CG$16</v>
      </c>
      <c r="CH2267" s="199" t="str">
        <f t="shared" si="4542"/>
        <v>CH$16</v>
      </c>
      <c r="CI2267" s="199" t="str">
        <f t="shared" si="4542"/>
        <v>CI$16</v>
      </c>
      <c r="CJ2267" s="199" t="str">
        <f t="shared" si="4542"/>
        <v>CJ$16</v>
      </c>
      <c r="CK2267" s="199" t="str">
        <f t="shared" si="4542"/>
        <v>CK$16</v>
      </c>
      <c r="CL2267" s="199" t="str">
        <f t="shared" si="4542"/>
        <v>CL$16</v>
      </c>
      <c r="CN2267" s="176"/>
      <c r="CO2267" s="199" t="str">
        <f t="shared" ref="CO2267:DL2267" si="4543">CO$20</f>
        <v>CO$16</v>
      </c>
      <c r="CP2267" s="199" t="str">
        <f t="shared" si="4543"/>
        <v>CP$16</v>
      </c>
      <c r="CQ2267" s="199" t="str">
        <f t="shared" si="4543"/>
        <v>CQ$16</v>
      </c>
      <c r="CR2267" s="199" t="str">
        <f t="shared" si="4543"/>
        <v>CR$16</v>
      </c>
      <c r="CS2267" s="199" t="str">
        <f t="shared" si="4543"/>
        <v>CS$16</v>
      </c>
      <c r="CT2267" s="199" t="str">
        <f t="shared" si="4543"/>
        <v>CT$16</v>
      </c>
      <c r="CU2267" s="199" t="str">
        <f t="shared" si="4543"/>
        <v>CU$16</v>
      </c>
      <c r="CV2267" s="199" t="str">
        <f t="shared" si="4543"/>
        <v>CV$16</v>
      </c>
      <c r="CW2267" s="199" t="str">
        <f t="shared" si="4543"/>
        <v>CW$16</v>
      </c>
      <c r="CX2267" s="199" t="str">
        <f t="shared" si="4543"/>
        <v>CX$16</v>
      </c>
      <c r="CY2267" s="199" t="str">
        <f t="shared" si="4543"/>
        <v>CY$16</v>
      </c>
      <c r="CZ2267" s="199" t="str">
        <f t="shared" si="4543"/>
        <v>CZ$16</v>
      </c>
      <c r="DA2267" s="199" t="str">
        <f t="shared" si="4543"/>
        <v>DA$16</v>
      </c>
      <c r="DB2267" s="199" t="str">
        <f t="shared" si="4543"/>
        <v>DB$16</v>
      </c>
      <c r="DC2267" s="199" t="str">
        <f t="shared" si="4543"/>
        <v>DC$16</v>
      </c>
      <c r="DD2267" s="199" t="str">
        <f t="shared" si="4543"/>
        <v>DD$16</v>
      </c>
      <c r="DE2267" s="199" t="str">
        <f t="shared" si="4543"/>
        <v>DE$16</v>
      </c>
      <c r="DF2267" s="199" t="str">
        <f t="shared" si="4543"/>
        <v>DF$16</v>
      </c>
      <c r="DG2267" s="199" t="str">
        <f t="shared" si="4543"/>
        <v>DG$16</v>
      </c>
      <c r="DH2267" s="199" t="str">
        <f t="shared" si="4543"/>
        <v>DH$16</v>
      </c>
      <c r="DI2267" s="199" t="str">
        <f t="shared" si="4543"/>
        <v>DI$16</v>
      </c>
      <c r="DJ2267" s="199" t="str">
        <f t="shared" si="4543"/>
        <v>DJ$16</v>
      </c>
      <c r="DK2267" s="199" t="str">
        <f t="shared" si="4543"/>
        <v>DK$16</v>
      </c>
      <c r="DL2267" s="199" t="str">
        <f t="shared" si="4543"/>
        <v>DL$16</v>
      </c>
    </row>
    <row r="2268" spans="1:116" x14ac:dyDescent="0.4">
      <c r="A2268" s="174"/>
      <c r="E2268" s="8"/>
      <c r="G2268" s="175" t="s">
        <v>462</v>
      </c>
      <c r="H2268" s="200"/>
      <c r="I2268" s="201"/>
      <c r="J2268" s="201"/>
      <c r="K2268" s="202"/>
      <c r="L2268" s="202"/>
      <c r="M2268" s="202"/>
      <c r="N2268" s="202"/>
      <c r="O2268" s="202"/>
      <c r="P2268" s="202"/>
      <c r="R2268" s="202"/>
      <c r="S2268" s="199" t="str">
        <f t="shared" ref="S2268:AX2268" si="4544">S$21</f>
        <v>S$17</v>
      </c>
      <c r="T2268" s="199" t="str">
        <f t="shared" si="4544"/>
        <v>T$17</v>
      </c>
      <c r="U2268" s="199" t="str">
        <f t="shared" si="4544"/>
        <v>U$17</v>
      </c>
      <c r="V2268" s="199" t="str">
        <f t="shared" si="4544"/>
        <v>V$17</v>
      </c>
      <c r="W2268" s="199" t="str">
        <f t="shared" si="4544"/>
        <v>W$17</v>
      </c>
      <c r="X2268" s="199" t="str">
        <f t="shared" si="4544"/>
        <v>X$17</v>
      </c>
      <c r="Y2268" s="199" t="str">
        <f t="shared" si="4544"/>
        <v>Y$17</v>
      </c>
      <c r="Z2268" s="199" t="str">
        <f t="shared" si="4544"/>
        <v>Z$17</v>
      </c>
      <c r="AA2268" s="199" t="str">
        <f t="shared" si="4544"/>
        <v>AA$17</v>
      </c>
      <c r="AB2268" s="199" t="str">
        <f t="shared" si="4544"/>
        <v>AB$17</v>
      </c>
      <c r="AC2268" s="199" t="str">
        <f t="shared" si="4544"/>
        <v>AC$17</v>
      </c>
      <c r="AD2268" s="199" t="str">
        <f t="shared" si="4544"/>
        <v>AD$17</v>
      </c>
      <c r="AE2268" s="199" t="str">
        <f t="shared" si="4544"/>
        <v>AE$17</v>
      </c>
      <c r="AF2268" s="199" t="str">
        <f t="shared" si="4544"/>
        <v>AF$17</v>
      </c>
      <c r="AG2268" s="199" t="str">
        <f t="shared" si="4544"/>
        <v>AG$17</v>
      </c>
      <c r="AH2268" s="199" t="str">
        <f t="shared" si="4544"/>
        <v>AH$17</v>
      </c>
      <c r="AI2268" s="199" t="str">
        <f t="shared" si="4544"/>
        <v>AI$17</v>
      </c>
      <c r="AJ2268" s="199" t="str">
        <f t="shared" si="4544"/>
        <v>AJ$17</v>
      </c>
      <c r="AK2268" s="199" t="str">
        <f t="shared" si="4544"/>
        <v>AK$17</v>
      </c>
      <c r="AL2268" s="199" t="str">
        <f t="shared" si="4544"/>
        <v>AL$17</v>
      </c>
      <c r="AM2268" s="199" t="str">
        <f t="shared" si="4544"/>
        <v>AM$17</v>
      </c>
      <c r="AN2268" s="199" t="str">
        <f t="shared" si="4544"/>
        <v>AN$17</v>
      </c>
      <c r="AO2268" s="199" t="str">
        <f t="shared" si="4544"/>
        <v>AO$17</v>
      </c>
      <c r="AP2268" s="199" t="str">
        <f t="shared" si="4544"/>
        <v>AP$17</v>
      </c>
      <c r="AQ2268" s="199" t="str">
        <f t="shared" si="4544"/>
        <v>AQ$17</v>
      </c>
      <c r="AR2268" s="199" t="str">
        <f t="shared" si="4544"/>
        <v>AR$17</v>
      </c>
      <c r="AS2268" s="199" t="str">
        <f t="shared" si="4544"/>
        <v>AS$17</v>
      </c>
      <c r="AT2268" s="199" t="str">
        <f t="shared" si="4544"/>
        <v>AT$17</v>
      </c>
      <c r="AU2268" s="199" t="str">
        <f t="shared" si="4544"/>
        <v>AU$17</v>
      </c>
      <c r="AV2268" s="199" t="str">
        <f t="shared" si="4544"/>
        <v>AV$17</v>
      </c>
      <c r="AW2268" s="199" t="str">
        <f t="shared" si="4544"/>
        <v>AW$17</v>
      </c>
      <c r="AX2268" s="199" t="str">
        <f t="shared" si="4544"/>
        <v>AX$17</v>
      </c>
      <c r="AY2268" s="199" t="str">
        <f t="shared" ref="AY2268:CD2268" si="4545">AY$21</f>
        <v>AY$17</v>
      </c>
      <c r="AZ2268" s="199" t="str">
        <f t="shared" si="4545"/>
        <v>AZ$17</v>
      </c>
      <c r="BA2268" s="199" t="str">
        <f t="shared" si="4545"/>
        <v>BA$17</v>
      </c>
      <c r="BB2268" s="199" t="str">
        <f t="shared" si="4545"/>
        <v>BB$17</v>
      </c>
      <c r="BC2268" s="199" t="str">
        <f t="shared" si="4545"/>
        <v>BC$17</v>
      </c>
      <c r="BD2268" s="199" t="str">
        <f t="shared" si="4545"/>
        <v>BD$17</v>
      </c>
      <c r="BE2268" s="199" t="str">
        <f t="shared" si="4545"/>
        <v>BE$17</v>
      </c>
      <c r="BF2268" s="199" t="str">
        <f t="shared" si="4545"/>
        <v>BF$17</v>
      </c>
      <c r="BG2268" s="199" t="str">
        <f t="shared" si="4545"/>
        <v>BG$17</v>
      </c>
      <c r="BH2268" s="199" t="str">
        <f t="shared" si="4545"/>
        <v>BH$17</v>
      </c>
      <c r="BI2268" s="199" t="str">
        <f t="shared" si="4545"/>
        <v>BI$17</v>
      </c>
      <c r="BJ2268" s="199" t="str">
        <f t="shared" si="4545"/>
        <v>BJ$17</v>
      </c>
      <c r="BK2268" s="199" t="str">
        <f t="shared" si="4545"/>
        <v>BK$17</v>
      </c>
      <c r="BL2268" s="199" t="str">
        <f t="shared" si="4545"/>
        <v>BL$17</v>
      </c>
      <c r="BM2268" s="199" t="str">
        <f t="shared" si="4545"/>
        <v>BM$17</v>
      </c>
      <c r="BN2268" s="199" t="str">
        <f t="shared" si="4545"/>
        <v>BN$17</v>
      </c>
      <c r="BO2268" s="199" t="str">
        <f t="shared" si="4545"/>
        <v>BO$17</v>
      </c>
      <c r="BP2268" s="199" t="str">
        <f t="shared" si="4545"/>
        <v>BP$17</v>
      </c>
      <c r="BQ2268" s="199" t="str">
        <f t="shared" si="4545"/>
        <v>BQ$17</v>
      </c>
      <c r="BR2268" s="199" t="str">
        <f t="shared" si="4545"/>
        <v>BR$17</v>
      </c>
      <c r="BS2268" s="199" t="str">
        <f t="shared" si="4545"/>
        <v>BS$17</v>
      </c>
      <c r="BT2268" s="199" t="str">
        <f t="shared" si="4545"/>
        <v>BT$17</v>
      </c>
      <c r="BU2268" s="199" t="str">
        <f t="shared" si="4545"/>
        <v>BU$17</v>
      </c>
      <c r="BV2268" s="199" t="str">
        <f t="shared" si="4545"/>
        <v>BV$17</v>
      </c>
      <c r="BW2268" s="199" t="str">
        <f t="shared" si="4545"/>
        <v>BW$17</v>
      </c>
      <c r="BX2268" s="199" t="str">
        <f t="shared" si="4545"/>
        <v>BX$17</v>
      </c>
      <c r="BY2268" s="199" t="str">
        <f t="shared" si="4545"/>
        <v>BY$17</v>
      </c>
      <c r="BZ2268" s="199" t="str">
        <f t="shared" si="4545"/>
        <v>BZ$17</v>
      </c>
      <c r="CA2268" s="199" t="str">
        <f t="shared" si="4545"/>
        <v>CA$17</v>
      </c>
      <c r="CB2268" s="199" t="str">
        <f t="shared" si="4545"/>
        <v>CB$17</v>
      </c>
      <c r="CC2268" s="199" t="str">
        <f t="shared" si="4545"/>
        <v>CC$17</v>
      </c>
      <c r="CD2268" s="199" t="str">
        <f t="shared" si="4545"/>
        <v>CD$17</v>
      </c>
      <c r="CE2268" s="199" t="str">
        <f t="shared" ref="CE2268:CL2268" si="4546">CE$21</f>
        <v>CE$17</v>
      </c>
      <c r="CF2268" s="199" t="str">
        <f t="shared" si="4546"/>
        <v>CF$17</v>
      </c>
      <c r="CG2268" s="199" t="str">
        <f t="shared" si="4546"/>
        <v>CG$17</v>
      </c>
      <c r="CH2268" s="199" t="str">
        <f t="shared" si="4546"/>
        <v>CH$17</v>
      </c>
      <c r="CI2268" s="199" t="str">
        <f t="shared" si="4546"/>
        <v>CI$17</v>
      </c>
      <c r="CJ2268" s="199" t="str">
        <f t="shared" si="4546"/>
        <v>CJ$17</v>
      </c>
      <c r="CK2268" s="199" t="str">
        <f t="shared" si="4546"/>
        <v>CK$17</v>
      </c>
      <c r="CL2268" s="199" t="str">
        <f t="shared" si="4546"/>
        <v>CL$17</v>
      </c>
      <c r="CN2268" s="201"/>
      <c r="CO2268" s="199" t="str">
        <f t="shared" ref="CO2268:DL2268" si="4547">CO$21</f>
        <v>CO$17</v>
      </c>
      <c r="CP2268" s="199" t="str">
        <f t="shared" si="4547"/>
        <v>CP$17</v>
      </c>
      <c r="CQ2268" s="199" t="str">
        <f t="shared" si="4547"/>
        <v>CQ$17</v>
      </c>
      <c r="CR2268" s="199" t="str">
        <f t="shared" si="4547"/>
        <v>CR$17</v>
      </c>
      <c r="CS2268" s="199" t="str">
        <f t="shared" si="4547"/>
        <v>CS$17</v>
      </c>
      <c r="CT2268" s="199" t="str">
        <f t="shared" si="4547"/>
        <v>CT$17</v>
      </c>
      <c r="CU2268" s="199" t="str">
        <f t="shared" si="4547"/>
        <v>CU$17</v>
      </c>
      <c r="CV2268" s="199" t="str">
        <f t="shared" si="4547"/>
        <v>CV$17</v>
      </c>
      <c r="CW2268" s="199" t="str">
        <f t="shared" si="4547"/>
        <v>CW$17</v>
      </c>
      <c r="CX2268" s="199" t="str">
        <f t="shared" si="4547"/>
        <v>CX$17</v>
      </c>
      <c r="CY2268" s="199" t="str">
        <f t="shared" si="4547"/>
        <v>CY$17</v>
      </c>
      <c r="CZ2268" s="199" t="str">
        <f t="shared" si="4547"/>
        <v>CZ$17</v>
      </c>
      <c r="DA2268" s="199" t="str">
        <f t="shared" si="4547"/>
        <v>DA$17</v>
      </c>
      <c r="DB2268" s="199" t="str">
        <f t="shared" si="4547"/>
        <v>DB$17</v>
      </c>
      <c r="DC2268" s="199" t="str">
        <f t="shared" si="4547"/>
        <v>DC$17</v>
      </c>
      <c r="DD2268" s="199" t="str">
        <f t="shared" si="4547"/>
        <v>DD$17</v>
      </c>
      <c r="DE2268" s="199" t="str">
        <f t="shared" si="4547"/>
        <v>DE$17</v>
      </c>
      <c r="DF2268" s="199" t="str">
        <f t="shared" si="4547"/>
        <v>DF$17</v>
      </c>
      <c r="DG2268" s="199" t="str">
        <f t="shared" si="4547"/>
        <v>DG$17</v>
      </c>
      <c r="DH2268" s="199" t="str">
        <f t="shared" si="4547"/>
        <v>DH$17</v>
      </c>
      <c r="DI2268" s="199" t="str">
        <f t="shared" si="4547"/>
        <v>DI$17</v>
      </c>
      <c r="DJ2268" s="199" t="str">
        <f t="shared" si="4547"/>
        <v>DJ$17</v>
      </c>
      <c r="DK2268" s="199" t="str">
        <f t="shared" si="4547"/>
        <v>DK$17</v>
      </c>
      <c r="DL2268" s="199" t="str">
        <f t="shared" si="4547"/>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AX2271" si="4548">S$22</f>
        <v>S$18</v>
      </c>
      <c r="T2271" s="190" t="str">
        <f t="shared" si="4548"/>
        <v>T$18</v>
      </c>
      <c r="U2271" s="190" t="str">
        <f t="shared" si="4548"/>
        <v>U$18</v>
      </c>
      <c r="V2271" s="190" t="str">
        <f t="shared" si="4548"/>
        <v>V$18</v>
      </c>
      <c r="W2271" s="190" t="str">
        <f t="shared" si="4548"/>
        <v>W$18</v>
      </c>
      <c r="X2271" s="190" t="str">
        <f t="shared" si="4548"/>
        <v>X$18</v>
      </c>
      <c r="Y2271" s="190" t="str">
        <f t="shared" si="4548"/>
        <v>Y$18</v>
      </c>
      <c r="Z2271" s="190" t="str">
        <f t="shared" si="4548"/>
        <v>Z$18</v>
      </c>
      <c r="AA2271" s="190" t="str">
        <f t="shared" si="4548"/>
        <v>AA$18</v>
      </c>
      <c r="AB2271" s="190" t="str">
        <f t="shared" si="4548"/>
        <v>AB$18</v>
      </c>
      <c r="AC2271" s="190" t="str">
        <f t="shared" si="4548"/>
        <v>AC$18</v>
      </c>
      <c r="AD2271" s="190" t="str">
        <f t="shared" si="4548"/>
        <v>AD$18</v>
      </c>
      <c r="AE2271" s="190" t="str">
        <f t="shared" si="4548"/>
        <v>AE$18</v>
      </c>
      <c r="AF2271" s="190" t="str">
        <f t="shared" si="4548"/>
        <v>AF$18</v>
      </c>
      <c r="AG2271" s="190" t="str">
        <f t="shared" si="4548"/>
        <v>AG$18</v>
      </c>
      <c r="AH2271" s="190" t="str">
        <f t="shared" si="4548"/>
        <v>AH$18</v>
      </c>
      <c r="AI2271" s="190" t="str">
        <f t="shared" si="4548"/>
        <v>AI$18</v>
      </c>
      <c r="AJ2271" s="190" t="str">
        <f t="shared" si="4548"/>
        <v>AJ$18</v>
      </c>
      <c r="AK2271" s="190" t="str">
        <f t="shared" si="4548"/>
        <v>AK$18</v>
      </c>
      <c r="AL2271" s="190" t="str">
        <f t="shared" si="4548"/>
        <v>AL$18</v>
      </c>
      <c r="AM2271" s="190" t="str">
        <f t="shared" si="4548"/>
        <v>AM$18</v>
      </c>
      <c r="AN2271" s="190" t="str">
        <f t="shared" si="4548"/>
        <v>AN$18</v>
      </c>
      <c r="AO2271" s="190" t="str">
        <f t="shared" si="4548"/>
        <v>AO$18</v>
      </c>
      <c r="AP2271" s="190" t="str">
        <f t="shared" si="4548"/>
        <v>AP$18</v>
      </c>
      <c r="AQ2271" s="190" t="str">
        <f t="shared" si="4548"/>
        <v>AQ$18</v>
      </c>
      <c r="AR2271" s="190" t="str">
        <f t="shared" si="4548"/>
        <v>AR$18</v>
      </c>
      <c r="AS2271" s="190" t="str">
        <f t="shared" si="4548"/>
        <v>AS$18</v>
      </c>
      <c r="AT2271" s="190" t="str">
        <f t="shared" si="4548"/>
        <v>AT$18</v>
      </c>
      <c r="AU2271" s="190" t="str">
        <f t="shared" si="4548"/>
        <v>AU$18</v>
      </c>
      <c r="AV2271" s="190" t="str">
        <f t="shared" si="4548"/>
        <v>AV$18</v>
      </c>
      <c r="AW2271" s="190" t="str">
        <f t="shared" si="4548"/>
        <v>AW$18</v>
      </c>
      <c r="AX2271" s="190" t="str">
        <f t="shared" si="4548"/>
        <v>AX$18</v>
      </c>
      <c r="AY2271" s="190" t="str">
        <f t="shared" ref="AY2271:CD2271" si="4549">AY$22</f>
        <v>AY$18</v>
      </c>
      <c r="AZ2271" s="190" t="str">
        <f t="shared" si="4549"/>
        <v>AZ$18</v>
      </c>
      <c r="BA2271" s="190" t="str">
        <f t="shared" si="4549"/>
        <v>BA$18</v>
      </c>
      <c r="BB2271" s="190" t="str">
        <f t="shared" si="4549"/>
        <v>BB$18</v>
      </c>
      <c r="BC2271" s="190" t="str">
        <f t="shared" si="4549"/>
        <v>BC$18</v>
      </c>
      <c r="BD2271" s="190" t="str">
        <f t="shared" si="4549"/>
        <v>BD$18</v>
      </c>
      <c r="BE2271" s="190" t="str">
        <f t="shared" si="4549"/>
        <v>BE$18</v>
      </c>
      <c r="BF2271" s="190" t="str">
        <f t="shared" si="4549"/>
        <v>BF$18</v>
      </c>
      <c r="BG2271" s="190" t="str">
        <f t="shared" si="4549"/>
        <v>BG$18</v>
      </c>
      <c r="BH2271" s="190" t="str">
        <f t="shared" si="4549"/>
        <v>BH$18</v>
      </c>
      <c r="BI2271" s="190" t="str">
        <f t="shared" si="4549"/>
        <v>BI$18</v>
      </c>
      <c r="BJ2271" s="190" t="str">
        <f t="shared" si="4549"/>
        <v>BJ$18</v>
      </c>
      <c r="BK2271" s="190" t="str">
        <f t="shared" si="4549"/>
        <v>BK$18</v>
      </c>
      <c r="BL2271" s="190" t="str">
        <f t="shared" si="4549"/>
        <v>BL$18</v>
      </c>
      <c r="BM2271" s="190" t="str">
        <f t="shared" si="4549"/>
        <v>BM$18</v>
      </c>
      <c r="BN2271" s="190" t="str">
        <f t="shared" si="4549"/>
        <v>BN$18</v>
      </c>
      <c r="BO2271" s="190" t="str">
        <f t="shared" si="4549"/>
        <v>BO$18</v>
      </c>
      <c r="BP2271" s="190" t="str">
        <f t="shared" si="4549"/>
        <v>BP$18</v>
      </c>
      <c r="BQ2271" s="190" t="str">
        <f t="shared" si="4549"/>
        <v>BQ$18</v>
      </c>
      <c r="BR2271" s="190" t="str">
        <f t="shared" si="4549"/>
        <v>BR$18</v>
      </c>
      <c r="BS2271" s="190" t="str">
        <f t="shared" si="4549"/>
        <v>BS$18</v>
      </c>
      <c r="BT2271" s="190" t="str">
        <f t="shared" si="4549"/>
        <v>BT$18</v>
      </c>
      <c r="BU2271" s="190" t="str">
        <f t="shared" si="4549"/>
        <v>BU$18</v>
      </c>
      <c r="BV2271" s="190" t="str">
        <f t="shared" si="4549"/>
        <v>BV$18</v>
      </c>
      <c r="BW2271" s="190" t="str">
        <f t="shared" si="4549"/>
        <v>BW$18</v>
      </c>
      <c r="BX2271" s="190" t="str">
        <f t="shared" si="4549"/>
        <v>BX$18</v>
      </c>
      <c r="BY2271" s="190" t="str">
        <f t="shared" si="4549"/>
        <v>BY$18</v>
      </c>
      <c r="BZ2271" s="190" t="str">
        <f t="shared" si="4549"/>
        <v>BZ$18</v>
      </c>
      <c r="CA2271" s="190" t="str">
        <f t="shared" si="4549"/>
        <v>CA$18</v>
      </c>
      <c r="CB2271" s="190" t="str">
        <f t="shared" si="4549"/>
        <v>CB$18</v>
      </c>
      <c r="CC2271" s="190" t="str">
        <f t="shared" si="4549"/>
        <v>CC$18</v>
      </c>
      <c r="CD2271" s="190" t="str">
        <f t="shared" si="4549"/>
        <v>CD$18</v>
      </c>
      <c r="CE2271" s="190" t="str">
        <f t="shared" ref="CE2271:CL2271" si="4550">CE$22</f>
        <v>CE$18</v>
      </c>
      <c r="CF2271" s="190" t="str">
        <f t="shared" si="4550"/>
        <v>CF$18</v>
      </c>
      <c r="CG2271" s="190" t="str">
        <f t="shared" si="4550"/>
        <v>CG$18</v>
      </c>
      <c r="CH2271" s="190" t="str">
        <f t="shared" si="4550"/>
        <v>CH$18</v>
      </c>
      <c r="CI2271" s="190" t="str">
        <f t="shared" si="4550"/>
        <v>CI$18</v>
      </c>
      <c r="CJ2271" s="190" t="str">
        <f t="shared" si="4550"/>
        <v>CJ$18</v>
      </c>
      <c r="CK2271" s="190" t="str">
        <f t="shared" si="4550"/>
        <v>CK$18</v>
      </c>
      <c r="CL2271" s="190" t="str">
        <f t="shared" si="4550"/>
        <v>CL$18</v>
      </c>
      <c r="CN2271" s="201"/>
      <c r="CO2271" s="190" t="str">
        <f t="shared" ref="CO2271:DL2271" si="4551">CO$22</f>
        <v>CO$18</v>
      </c>
      <c r="CP2271" s="190" t="str">
        <f t="shared" si="4551"/>
        <v>CP$18</v>
      </c>
      <c r="CQ2271" s="190" t="str">
        <f t="shared" si="4551"/>
        <v>CQ$18</v>
      </c>
      <c r="CR2271" s="190" t="str">
        <f t="shared" si="4551"/>
        <v>CR$18</v>
      </c>
      <c r="CS2271" s="190" t="str">
        <f t="shared" si="4551"/>
        <v>CS$18</v>
      </c>
      <c r="CT2271" s="190" t="str">
        <f t="shared" si="4551"/>
        <v>CT$18</v>
      </c>
      <c r="CU2271" s="190" t="str">
        <f t="shared" si="4551"/>
        <v>CU$18</v>
      </c>
      <c r="CV2271" s="190" t="str">
        <f t="shared" si="4551"/>
        <v>CV$18</v>
      </c>
      <c r="CW2271" s="190" t="str">
        <f t="shared" si="4551"/>
        <v>CW$18</v>
      </c>
      <c r="CX2271" s="190" t="str">
        <f t="shared" si="4551"/>
        <v>CX$18</v>
      </c>
      <c r="CY2271" s="190" t="str">
        <f t="shared" si="4551"/>
        <v>CY$18</v>
      </c>
      <c r="CZ2271" s="190" t="str">
        <f t="shared" si="4551"/>
        <v>CZ$18</v>
      </c>
      <c r="DA2271" s="190" t="str">
        <f t="shared" si="4551"/>
        <v>DA$18</v>
      </c>
      <c r="DB2271" s="190" t="str">
        <f t="shared" si="4551"/>
        <v>DB$18</v>
      </c>
      <c r="DC2271" s="190" t="str">
        <f t="shared" si="4551"/>
        <v>DC$18</v>
      </c>
      <c r="DD2271" s="190" t="str">
        <f t="shared" si="4551"/>
        <v>DD$18</v>
      </c>
      <c r="DE2271" s="190" t="str">
        <f t="shared" si="4551"/>
        <v>DE$18</v>
      </c>
      <c r="DF2271" s="190" t="str">
        <f t="shared" si="4551"/>
        <v>DF$18</v>
      </c>
      <c r="DG2271" s="190" t="str">
        <f t="shared" si="4551"/>
        <v>DG$18</v>
      </c>
      <c r="DH2271" s="190" t="str">
        <f t="shared" si="4551"/>
        <v>DH$18</v>
      </c>
      <c r="DI2271" s="190" t="str">
        <f t="shared" si="4551"/>
        <v>DI$18</v>
      </c>
      <c r="DJ2271" s="190" t="str">
        <f t="shared" si="4551"/>
        <v>DJ$18</v>
      </c>
      <c r="DK2271" s="190" t="str">
        <f t="shared" si="4551"/>
        <v>DK$18</v>
      </c>
      <c r="DL2271" s="190" t="str">
        <f t="shared" si="4551"/>
        <v>DL$18</v>
      </c>
    </row>
    <row r="2272" spans="1:116" x14ac:dyDescent="0.4">
      <c r="A2272" s="174"/>
      <c r="E2272" s="8"/>
      <c r="G2272" s="175" t="s">
        <v>464</v>
      </c>
      <c r="H2272" s="200"/>
      <c r="I2272" s="201"/>
      <c r="J2272" s="201"/>
      <c r="K2272" s="202"/>
      <c r="L2272" s="202"/>
      <c r="M2272" s="202"/>
      <c r="N2272" s="202"/>
      <c r="O2272" s="202"/>
      <c r="P2272" s="202"/>
      <c r="R2272" s="202"/>
      <c r="S2272" s="190" t="str">
        <f t="shared" ref="S2272:AX2272" si="4552">S$23</f>
        <v>S$19</v>
      </c>
      <c r="T2272" s="190" t="str">
        <f t="shared" si="4552"/>
        <v>T$19</v>
      </c>
      <c r="U2272" s="190" t="str">
        <f t="shared" si="4552"/>
        <v>U$19</v>
      </c>
      <c r="V2272" s="190" t="str">
        <f t="shared" si="4552"/>
        <v>V$19</v>
      </c>
      <c r="W2272" s="190" t="str">
        <f t="shared" si="4552"/>
        <v>W$19</v>
      </c>
      <c r="X2272" s="190" t="str">
        <f t="shared" si="4552"/>
        <v>X$19</v>
      </c>
      <c r="Y2272" s="190" t="str">
        <f t="shared" si="4552"/>
        <v>Y$19</v>
      </c>
      <c r="Z2272" s="190" t="str">
        <f t="shared" si="4552"/>
        <v>Z$19</v>
      </c>
      <c r="AA2272" s="190" t="str">
        <f t="shared" si="4552"/>
        <v>AA$19</v>
      </c>
      <c r="AB2272" s="190" t="str">
        <f t="shared" si="4552"/>
        <v>AB$19</v>
      </c>
      <c r="AC2272" s="190" t="str">
        <f t="shared" si="4552"/>
        <v>AC$19</v>
      </c>
      <c r="AD2272" s="190" t="str">
        <f t="shared" si="4552"/>
        <v>AD$19</v>
      </c>
      <c r="AE2272" s="190" t="str">
        <f t="shared" si="4552"/>
        <v>AE$19</v>
      </c>
      <c r="AF2272" s="190" t="str">
        <f t="shared" si="4552"/>
        <v>AF$19</v>
      </c>
      <c r="AG2272" s="190" t="str">
        <f t="shared" si="4552"/>
        <v>AG$19</v>
      </c>
      <c r="AH2272" s="190" t="str">
        <f t="shared" si="4552"/>
        <v>AH$19</v>
      </c>
      <c r="AI2272" s="190" t="str">
        <f t="shared" si="4552"/>
        <v>AI$19</v>
      </c>
      <c r="AJ2272" s="190" t="str">
        <f t="shared" si="4552"/>
        <v>AJ$19</v>
      </c>
      <c r="AK2272" s="190" t="str">
        <f t="shared" si="4552"/>
        <v>AK$19</v>
      </c>
      <c r="AL2272" s="190" t="str">
        <f t="shared" si="4552"/>
        <v>AL$19</v>
      </c>
      <c r="AM2272" s="190" t="str">
        <f t="shared" si="4552"/>
        <v>AM$19</v>
      </c>
      <c r="AN2272" s="190" t="str">
        <f t="shared" si="4552"/>
        <v>AN$19</v>
      </c>
      <c r="AO2272" s="190" t="str">
        <f t="shared" si="4552"/>
        <v>AO$19</v>
      </c>
      <c r="AP2272" s="190" t="str">
        <f t="shared" si="4552"/>
        <v>AP$19</v>
      </c>
      <c r="AQ2272" s="190" t="str">
        <f t="shared" si="4552"/>
        <v>AQ$19</v>
      </c>
      <c r="AR2272" s="190" t="str">
        <f t="shared" si="4552"/>
        <v>AR$19</v>
      </c>
      <c r="AS2272" s="190" t="str">
        <f t="shared" si="4552"/>
        <v>AS$19</v>
      </c>
      <c r="AT2272" s="190" t="str">
        <f t="shared" si="4552"/>
        <v>AT$19</v>
      </c>
      <c r="AU2272" s="190" t="str">
        <f t="shared" si="4552"/>
        <v>AU$19</v>
      </c>
      <c r="AV2272" s="190" t="str">
        <f t="shared" si="4552"/>
        <v>AV$19</v>
      </c>
      <c r="AW2272" s="190" t="str">
        <f t="shared" si="4552"/>
        <v>AW$19</v>
      </c>
      <c r="AX2272" s="190" t="str">
        <f t="shared" si="4552"/>
        <v>AX$19</v>
      </c>
      <c r="AY2272" s="190" t="str">
        <f t="shared" ref="AY2272:CD2272" si="4553">AY$23</f>
        <v>AY$19</v>
      </c>
      <c r="AZ2272" s="190" t="str">
        <f t="shared" si="4553"/>
        <v>AZ$19</v>
      </c>
      <c r="BA2272" s="190" t="str">
        <f t="shared" si="4553"/>
        <v>BA$19</v>
      </c>
      <c r="BB2272" s="190" t="str">
        <f t="shared" si="4553"/>
        <v>BB$19</v>
      </c>
      <c r="BC2272" s="190" t="str">
        <f t="shared" si="4553"/>
        <v>BC$19</v>
      </c>
      <c r="BD2272" s="190" t="str">
        <f t="shared" si="4553"/>
        <v>BD$19</v>
      </c>
      <c r="BE2272" s="190" t="str">
        <f t="shared" si="4553"/>
        <v>BE$19</v>
      </c>
      <c r="BF2272" s="190" t="str">
        <f t="shared" si="4553"/>
        <v>BF$19</v>
      </c>
      <c r="BG2272" s="190" t="str">
        <f t="shared" si="4553"/>
        <v>BG$19</v>
      </c>
      <c r="BH2272" s="190" t="str">
        <f t="shared" si="4553"/>
        <v>BH$19</v>
      </c>
      <c r="BI2272" s="190" t="str">
        <f t="shared" si="4553"/>
        <v>BI$19</v>
      </c>
      <c r="BJ2272" s="190" t="str">
        <f t="shared" si="4553"/>
        <v>BJ$19</v>
      </c>
      <c r="BK2272" s="190" t="str">
        <f t="shared" si="4553"/>
        <v>BK$19</v>
      </c>
      <c r="BL2272" s="190" t="str">
        <f t="shared" si="4553"/>
        <v>BL$19</v>
      </c>
      <c r="BM2272" s="190" t="str">
        <f t="shared" si="4553"/>
        <v>BM$19</v>
      </c>
      <c r="BN2272" s="190" t="str">
        <f t="shared" si="4553"/>
        <v>BN$19</v>
      </c>
      <c r="BO2272" s="190" t="str">
        <f t="shared" si="4553"/>
        <v>BO$19</v>
      </c>
      <c r="BP2272" s="190" t="str">
        <f t="shared" si="4553"/>
        <v>BP$19</v>
      </c>
      <c r="BQ2272" s="190" t="str">
        <f t="shared" si="4553"/>
        <v>BQ$19</v>
      </c>
      <c r="BR2272" s="190" t="str">
        <f t="shared" si="4553"/>
        <v>BR$19</v>
      </c>
      <c r="BS2272" s="190" t="str">
        <f t="shared" si="4553"/>
        <v>BS$19</v>
      </c>
      <c r="BT2272" s="190" t="str">
        <f t="shared" si="4553"/>
        <v>BT$19</v>
      </c>
      <c r="BU2272" s="190" t="str">
        <f t="shared" si="4553"/>
        <v>BU$19</v>
      </c>
      <c r="BV2272" s="190" t="str">
        <f t="shared" si="4553"/>
        <v>BV$19</v>
      </c>
      <c r="BW2272" s="190" t="str">
        <f t="shared" si="4553"/>
        <v>BW$19</v>
      </c>
      <c r="BX2272" s="190" t="str">
        <f t="shared" si="4553"/>
        <v>BX$19</v>
      </c>
      <c r="BY2272" s="190" t="str">
        <f t="shared" si="4553"/>
        <v>BY$19</v>
      </c>
      <c r="BZ2272" s="190" t="str">
        <f t="shared" si="4553"/>
        <v>BZ$19</v>
      </c>
      <c r="CA2272" s="190" t="str">
        <f t="shared" si="4553"/>
        <v>CA$19</v>
      </c>
      <c r="CB2272" s="190" t="str">
        <f t="shared" si="4553"/>
        <v>CB$19</v>
      </c>
      <c r="CC2272" s="190" t="str">
        <f t="shared" si="4553"/>
        <v>CC$19</v>
      </c>
      <c r="CD2272" s="190" t="str">
        <f t="shared" si="4553"/>
        <v>CD$19</v>
      </c>
      <c r="CE2272" s="190" t="str">
        <f t="shared" ref="CE2272:CL2272" si="4554">CE$23</f>
        <v>CE$19</v>
      </c>
      <c r="CF2272" s="190" t="str">
        <f t="shared" si="4554"/>
        <v>CF$19</v>
      </c>
      <c r="CG2272" s="190" t="str">
        <f t="shared" si="4554"/>
        <v>CG$19</v>
      </c>
      <c r="CH2272" s="190" t="str">
        <f t="shared" si="4554"/>
        <v>CH$19</v>
      </c>
      <c r="CI2272" s="190" t="str">
        <f t="shared" si="4554"/>
        <v>CI$19</v>
      </c>
      <c r="CJ2272" s="190" t="str">
        <f t="shared" si="4554"/>
        <v>CJ$19</v>
      </c>
      <c r="CK2272" s="190" t="str">
        <f t="shared" si="4554"/>
        <v>CK$19</v>
      </c>
      <c r="CL2272" s="190" t="str">
        <f t="shared" si="4554"/>
        <v>CL$19</v>
      </c>
      <c r="CN2272" s="201"/>
      <c r="CO2272" s="190" t="str">
        <f t="shared" ref="CO2272:DL2272" si="4555">CO$23</f>
        <v>CO$19</v>
      </c>
      <c r="CP2272" s="190" t="str">
        <f t="shared" si="4555"/>
        <v>CP$19</v>
      </c>
      <c r="CQ2272" s="190" t="str">
        <f t="shared" si="4555"/>
        <v>CQ$19</v>
      </c>
      <c r="CR2272" s="190" t="str">
        <f t="shared" si="4555"/>
        <v>CR$19</v>
      </c>
      <c r="CS2272" s="190" t="str">
        <f t="shared" si="4555"/>
        <v>CS$19</v>
      </c>
      <c r="CT2272" s="190" t="str">
        <f t="shared" si="4555"/>
        <v>CT$19</v>
      </c>
      <c r="CU2272" s="190" t="str">
        <f t="shared" si="4555"/>
        <v>CU$19</v>
      </c>
      <c r="CV2272" s="190" t="str">
        <f t="shared" si="4555"/>
        <v>CV$19</v>
      </c>
      <c r="CW2272" s="190" t="str">
        <f t="shared" si="4555"/>
        <v>CW$19</v>
      </c>
      <c r="CX2272" s="190" t="str">
        <f t="shared" si="4555"/>
        <v>CX$19</v>
      </c>
      <c r="CY2272" s="190" t="str">
        <f t="shared" si="4555"/>
        <v>CY$19</v>
      </c>
      <c r="CZ2272" s="190" t="str">
        <f t="shared" si="4555"/>
        <v>CZ$19</v>
      </c>
      <c r="DA2272" s="190" t="str">
        <f t="shared" si="4555"/>
        <v>DA$19</v>
      </c>
      <c r="DB2272" s="190" t="str">
        <f t="shared" si="4555"/>
        <v>DB$19</v>
      </c>
      <c r="DC2272" s="190" t="str">
        <f t="shared" si="4555"/>
        <v>DC$19</v>
      </c>
      <c r="DD2272" s="190" t="str">
        <f t="shared" si="4555"/>
        <v>DD$19</v>
      </c>
      <c r="DE2272" s="190" t="str">
        <f t="shared" si="4555"/>
        <v>DE$19</v>
      </c>
      <c r="DF2272" s="190" t="str">
        <f t="shared" si="4555"/>
        <v>DF$19</v>
      </c>
      <c r="DG2272" s="190" t="str">
        <f t="shared" si="4555"/>
        <v>DG$19</v>
      </c>
      <c r="DH2272" s="190" t="str">
        <f t="shared" si="4555"/>
        <v>DH$19</v>
      </c>
      <c r="DI2272" s="190" t="str">
        <f t="shared" si="4555"/>
        <v>DI$19</v>
      </c>
      <c r="DJ2272" s="190" t="str">
        <f t="shared" si="4555"/>
        <v>DJ$19</v>
      </c>
      <c r="DK2272" s="190" t="str">
        <f t="shared" si="4555"/>
        <v>DK$19</v>
      </c>
      <c r="DL2272" s="190" t="str">
        <f t="shared" si="4555"/>
        <v>DL$19</v>
      </c>
    </row>
    <row r="2273" spans="1:116" x14ac:dyDescent="0.4">
      <c r="A2273" s="31" t="s">
        <v>218</v>
      </c>
      <c r="B2273" s="31" t="s">
        <v>243</v>
      </c>
      <c r="C2273" s="31"/>
      <c r="D2273" t="s">
        <v>428</v>
      </c>
      <c r="E2273" s="8" t="str">
        <f t="shared" ref="E2273:E2295" si="4556">ROW()&amp;" "&amp;D2273</f>
        <v>2273 DTERM1-F</v>
      </c>
      <c r="F2273" t="s">
        <v>410</v>
      </c>
      <c r="G2273" s="70" t="s">
        <v>300</v>
      </c>
      <c r="H2273" s="48"/>
      <c r="I2273" s="297"/>
      <c r="J2273" s="297"/>
      <c r="K2273" s="48"/>
      <c r="L2273" s="48"/>
      <c r="M2273" s="48"/>
      <c r="N2273" s="48"/>
      <c r="O2273" s="48"/>
      <c r="P2273" s="48"/>
      <c r="R2273" s="70"/>
      <c r="S2273" s="298"/>
      <c r="T2273" s="298"/>
      <c r="U2273" s="298"/>
      <c r="V2273" s="298"/>
      <c r="W2273" s="298"/>
      <c r="X2273" s="298"/>
      <c r="Y2273" s="298"/>
      <c r="Z2273" s="298"/>
      <c r="AA2273" s="298"/>
      <c r="AB2273" s="298"/>
      <c r="AC2273" s="298"/>
      <c r="AD2273" s="298"/>
      <c r="AE2273" s="298"/>
      <c r="AF2273" s="298"/>
      <c r="AG2273" s="298"/>
      <c r="AH2273" s="298"/>
      <c r="AI2273" s="298"/>
      <c r="AJ2273" s="298"/>
      <c r="AK2273" s="298"/>
      <c r="AL2273" s="298"/>
      <c r="AM2273" s="298"/>
      <c r="AN2273" s="298"/>
      <c r="AO2273" s="298"/>
      <c r="AP2273" s="298"/>
      <c r="AQ2273" s="298"/>
      <c r="AR2273" s="298"/>
      <c r="AS2273" s="298"/>
      <c r="AT2273" s="298"/>
      <c r="AU2273" s="298"/>
      <c r="AV2273" s="298"/>
      <c r="AW2273" s="298"/>
      <c r="AX2273" s="298"/>
      <c r="AY2273" s="298"/>
      <c r="AZ2273" s="298"/>
      <c r="BA2273" s="298"/>
      <c r="BB2273" s="298"/>
      <c r="BC2273" s="298"/>
      <c r="BD2273" s="298"/>
      <c r="BE2273" s="298"/>
      <c r="BF2273" s="298"/>
      <c r="BG2273" s="298"/>
      <c r="BH2273" s="298"/>
      <c r="BI2273" s="298"/>
      <c r="BJ2273" s="298"/>
      <c r="BK2273" s="298"/>
      <c r="BL2273" s="298"/>
      <c r="BM2273" s="298"/>
      <c r="BN2273" s="298"/>
      <c r="BO2273" s="298"/>
      <c r="BP2273" s="298"/>
      <c r="BQ2273" s="298"/>
      <c r="BR2273" s="298"/>
      <c r="BS2273" s="298"/>
      <c r="BT2273" s="298"/>
      <c r="BU2273" s="298"/>
      <c r="BV2273" s="298"/>
      <c r="BW2273" s="298"/>
      <c r="BX2273" s="298"/>
      <c r="BY2273" s="298"/>
      <c r="BZ2273" s="298"/>
      <c r="CA2273" s="298"/>
      <c r="CB2273" s="298"/>
      <c r="CC2273" s="298"/>
      <c r="CD2273" s="298"/>
      <c r="CE2273" s="298"/>
      <c r="CF2273" s="298"/>
      <c r="CG2273" s="298"/>
      <c r="CH2273" s="298"/>
      <c r="CI2273" s="298"/>
      <c r="CJ2273" s="298"/>
      <c r="CK2273" s="298"/>
      <c r="CL2273" s="298"/>
      <c r="CN2273" s="297"/>
      <c r="CO2273" s="298"/>
      <c r="CP2273" s="298"/>
      <c r="CQ2273" s="298"/>
      <c r="CR2273" s="298"/>
      <c r="CS2273" s="298"/>
      <c r="CT2273" s="298"/>
      <c r="CU2273" s="298"/>
      <c r="CV2273" s="298"/>
      <c r="CW2273" s="298"/>
      <c r="CX2273" s="298"/>
      <c r="CY2273" s="298"/>
      <c r="CZ2273" s="298"/>
      <c r="DA2273" s="298"/>
      <c r="DB2273" s="298"/>
      <c r="DC2273" s="298"/>
      <c r="DD2273" s="298"/>
      <c r="DE2273" s="298"/>
      <c r="DF2273" s="298"/>
      <c r="DG2273" s="298"/>
      <c r="DH2273" s="298"/>
      <c r="DI2273" s="298"/>
      <c r="DJ2273" s="298"/>
      <c r="DK2273" s="298"/>
      <c r="DL2273" s="298"/>
    </row>
    <row r="2274" spans="1:116" x14ac:dyDescent="0.4">
      <c r="B2274" t="str">
        <f t="shared" ref="B2274:B2279" si="4557">E2274</f>
        <v>2274 DTERM1-F</v>
      </c>
      <c r="D2274" t="s">
        <v>428</v>
      </c>
      <c r="E2274" t="str">
        <f t="shared" ref="E2274" si="4558">ROW()&amp;" "&amp;D2274</f>
        <v>2274 DTERM1-F</v>
      </c>
      <c r="G2274" s="95" t="str">
        <f>"Assumptions - "&amp;G2273</f>
        <v>Assumptions - Fixed term debt - one-time borrowing</v>
      </c>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1:116" x14ac:dyDescent="0.4">
      <c r="A2275" s="31"/>
      <c r="B2275" t="str">
        <f t="shared" si="4557"/>
        <v>2275 DTERM1-F</v>
      </c>
      <c r="D2275" t="s">
        <v>428</v>
      </c>
      <c r="E2275" t="str">
        <f t="shared" si="4556"/>
        <v>2275 DTERM1-F</v>
      </c>
      <c r="F2275" s="31"/>
      <c r="G2275" s="159" t="s">
        <v>287</v>
      </c>
      <c r="H2275" s="57">
        <v>4</v>
      </c>
      <c r="I2275" s="31"/>
      <c r="J2275" s="31"/>
      <c r="K2275" s="31"/>
      <c r="L2275" s="31"/>
      <c r="M2275" s="31"/>
      <c r="N2275" s="31"/>
      <c r="O2275" s="31"/>
      <c r="P2275" s="31"/>
      <c r="R2275" s="31"/>
      <c r="S2275" s="73"/>
      <c r="T2275" s="73"/>
      <c r="U2275" s="73"/>
      <c r="V2275" s="73"/>
      <c r="W2275" s="73"/>
      <c r="X2275" s="73"/>
      <c r="Y2275" s="73"/>
      <c r="Z2275" s="73"/>
      <c r="AA2275" s="73"/>
      <c r="AB2275" s="73"/>
      <c r="AC2275" s="73"/>
      <c r="AD2275" s="73"/>
      <c r="AE2275" s="73"/>
      <c r="AF2275" s="73"/>
      <c r="AG2275" s="73"/>
      <c r="AH2275" s="73"/>
      <c r="AI2275" s="73"/>
      <c r="AJ2275" s="73"/>
      <c r="AK2275" s="73"/>
      <c r="AL2275" s="73"/>
      <c r="AM2275" s="73"/>
      <c r="AN2275" s="73"/>
      <c r="AO2275" s="73"/>
      <c r="AP2275" s="73"/>
      <c r="AQ2275" s="73"/>
      <c r="AR2275" s="73"/>
      <c r="AS2275" s="73"/>
      <c r="AT2275" s="73"/>
      <c r="AU2275" s="73"/>
      <c r="AV2275" s="73"/>
      <c r="AW2275" s="73"/>
      <c r="AX2275" s="73"/>
      <c r="AY2275" s="73"/>
      <c r="AZ2275" s="73"/>
      <c r="BA2275" s="73"/>
      <c r="BB2275" s="73"/>
      <c r="BC2275" s="73"/>
      <c r="BD2275" s="73"/>
      <c r="BE2275" s="73"/>
      <c r="BF2275" s="73"/>
      <c r="BG2275" s="73"/>
      <c r="BH2275" s="73"/>
      <c r="BI2275" s="73"/>
      <c r="BJ2275" s="73"/>
      <c r="BK2275" s="73"/>
      <c r="BL2275" s="73"/>
      <c r="BM2275" s="73"/>
      <c r="BN2275" s="73"/>
      <c r="BO2275" s="73"/>
      <c r="BP2275" s="73"/>
      <c r="BQ2275" s="73"/>
      <c r="BR2275" s="73"/>
      <c r="BS2275" s="73"/>
      <c r="BT2275" s="73"/>
      <c r="BU2275" s="73"/>
      <c r="BV2275" s="73"/>
      <c r="BW2275" s="73"/>
      <c r="BX2275" s="73"/>
      <c r="BY2275" s="73"/>
      <c r="BZ2275" s="73"/>
      <c r="CA2275" s="73"/>
      <c r="CB2275" s="73"/>
      <c r="CC2275" s="73"/>
      <c r="CD2275" s="73"/>
      <c r="CE2275" s="73"/>
      <c r="CF2275" s="73"/>
      <c r="CG2275" s="73"/>
      <c r="CH2275" s="73"/>
      <c r="CI2275" s="73"/>
      <c r="CJ2275" s="73"/>
      <c r="CK2275" s="73"/>
      <c r="CL2275" s="73"/>
      <c r="CN2275" s="31"/>
      <c r="CO2275" s="73"/>
      <c r="CP2275" s="73"/>
      <c r="CQ2275" s="73"/>
      <c r="CR2275" s="73"/>
      <c r="CS2275" s="73"/>
      <c r="CT2275" s="73"/>
      <c r="CU2275" s="73"/>
      <c r="CV2275" s="73"/>
      <c r="CW2275" s="73"/>
      <c r="CX2275" s="73"/>
      <c r="CY2275" s="73"/>
      <c r="CZ2275" s="73"/>
      <c r="DA2275" s="73"/>
      <c r="DB2275" s="73"/>
      <c r="DC2275" s="73"/>
      <c r="DD2275" s="73"/>
      <c r="DE2275" s="73"/>
      <c r="DF2275" s="73"/>
      <c r="DG2275" s="73"/>
      <c r="DH2275" s="73"/>
      <c r="DI2275" s="73"/>
      <c r="DJ2275" s="73"/>
      <c r="DK2275" s="73"/>
      <c r="DL2275" s="73"/>
    </row>
    <row r="2276" spans="1:116" x14ac:dyDescent="0.4">
      <c r="A2276" s="31"/>
      <c r="B2276" t="str">
        <f t="shared" si="4557"/>
        <v>2276 DTERM1-F</v>
      </c>
      <c r="D2276" t="s">
        <v>428</v>
      </c>
      <c r="E2276" t="str">
        <f t="shared" si="4556"/>
        <v>2276 DTERM1-F</v>
      </c>
      <c r="F2276" s="31"/>
      <c r="G2276" s="159" t="s">
        <v>288</v>
      </c>
      <c r="H2276" s="59">
        <v>0.1</v>
      </c>
      <c r="I2276" s="31"/>
      <c r="J2276" s="31"/>
      <c r="K2276" s="31"/>
      <c r="L2276" s="31"/>
      <c r="M2276" s="31"/>
      <c r="N2276" s="31"/>
      <c r="O2276" s="31"/>
      <c r="P2276" s="31"/>
      <c r="R2276" s="31"/>
      <c r="S2276" s="73"/>
      <c r="T2276" s="73"/>
      <c r="U2276" s="73"/>
      <c r="V2276" s="73"/>
      <c r="W2276" s="73"/>
      <c r="X2276" s="73"/>
      <c r="Y2276" s="73"/>
      <c r="Z2276" s="73"/>
      <c r="AA2276" s="73"/>
      <c r="AB2276" s="73"/>
      <c r="AC2276" s="73"/>
      <c r="AD2276" s="73"/>
      <c r="AE2276" s="73"/>
      <c r="AF2276" s="73"/>
      <c r="AG2276" s="73"/>
      <c r="AH2276" s="73"/>
      <c r="AI2276" s="73"/>
      <c r="AJ2276" s="73"/>
      <c r="AK2276" s="73"/>
      <c r="AL2276" s="73"/>
      <c r="AM2276" s="73"/>
      <c r="AN2276" s="73"/>
      <c r="AO2276" s="73"/>
      <c r="AP2276" s="73"/>
      <c r="AQ2276" s="73"/>
      <c r="AR2276" s="73"/>
      <c r="AS2276" s="73"/>
      <c r="AT2276" s="73"/>
      <c r="AU2276" s="73"/>
      <c r="AV2276" s="73"/>
      <c r="AW2276" s="73"/>
      <c r="AX2276" s="73"/>
      <c r="AY2276" s="73"/>
      <c r="AZ2276" s="73"/>
      <c r="BA2276" s="73"/>
      <c r="BB2276" s="73"/>
      <c r="BC2276" s="73"/>
      <c r="BD2276" s="73"/>
      <c r="BE2276" s="73"/>
      <c r="BF2276" s="73"/>
      <c r="BG2276" s="73"/>
      <c r="BH2276" s="73"/>
      <c r="BI2276" s="73"/>
      <c r="BJ2276" s="73"/>
      <c r="BK2276" s="73"/>
      <c r="BL2276" s="73"/>
      <c r="BM2276" s="73"/>
      <c r="BN2276" s="73"/>
      <c r="BO2276" s="73"/>
      <c r="BP2276" s="73"/>
      <c r="BQ2276" s="73"/>
      <c r="BR2276" s="73"/>
      <c r="BS2276" s="73"/>
      <c r="BT2276" s="73"/>
      <c r="BU2276" s="73"/>
      <c r="BV2276" s="73"/>
      <c r="BW2276" s="73"/>
      <c r="BX2276" s="73"/>
      <c r="BY2276" s="73"/>
      <c r="BZ2276" s="73"/>
      <c r="CA2276" s="73"/>
      <c r="CB2276" s="73"/>
      <c r="CC2276" s="73"/>
      <c r="CD2276" s="73"/>
      <c r="CE2276" s="73"/>
      <c r="CF2276" s="73"/>
      <c r="CG2276" s="73"/>
      <c r="CH2276" s="73"/>
      <c r="CI2276" s="73"/>
      <c r="CJ2276" s="73"/>
      <c r="CK2276" s="73"/>
      <c r="CL2276" s="73"/>
      <c r="CN2276" s="31"/>
      <c r="CO2276" s="73"/>
      <c r="CP2276" s="73"/>
      <c r="CQ2276" s="73"/>
      <c r="CR2276" s="73"/>
      <c r="CS2276" s="73"/>
      <c r="CT2276" s="73"/>
      <c r="CU2276" s="73"/>
      <c r="CV2276" s="73"/>
      <c r="CW2276" s="73"/>
      <c r="CX2276" s="73"/>
      <c r="CY2276" s="73"/>
      <c r="CZ2276" s="73"/>
      <c r="DA2276" s="73"/>
      <c r="DB2276" s="73"/>
      <c r="DC2276" s="73"/>
      <c r="DD2276" s="73"/>
      <c r="DE2276" s="73"/>
      <c r="DF2276" s="73"/>
      <c r="DG2276" s="73"/>
      <c r="DH2276" s="73"/>
      <c r="DI2276" s="73"/>
      <c r="DJ2276" s="73"/>
      <c r="DK2276" s="73"/>
      <c r="DL2276" s="73"/>
    </row>
    <row r="2277" spans="1:116" x14ac:dyDescent="0.4">
      <c r="A2277" s="31"/>
      <c r="B2277" t="str">
        <f t="shared" si="4557"/>
        <v>2277 DTERM1-F</v>
      </c>
      <c r="D2277" t="s">
        <v>428</v>
      </c>
      <c r="E2277" t="str">
        <f t="shared" si="4556"/>
        <v>2277 DTERM1-F</v>
      </c>
      <c r="F2277" s="31"/>
      <c r="G2277" s="158" t="s">
        <v>301</v>
      </c>
      <c r="H2277" s="23">
        <v>1000000</v>
      </c>
      <c r="I2277" s="31"/>
      <c r="J2277" s="31"/>
      <c r="K2277" s="31"/>
      <c r="L2277" s="31"/>
      <c r="M2277" s="31"/>
      <c r="N2277" s="31"/>
      <c r="O2277" s="31"/>
      <c r="P2277" s="31"/>
      <c r="R2277" s="31"/>
      <c r="S2277" s="73"/>
      <c r="T2277" s="73"/>
      <c r="U2277" s="73"/>
      <c r="V2277" s="73"/>
      <c r="W2277" s="73"/>
      <c r="X2277" s="73"/>
      <c r="Y2277" s="73"/>
      <c r="Z2277" s="73"/>
      <c r="AA2277" s="73"/>
      <c r="AB2277" s="73"/>
      <c r="AC2277" s="73"/>
      <c r="AD2277" s="73"/>
      <c r="AE2277" s="73"/>
      <c r="AF2277" s="73"/>
      <c r="AG2277" s="73"/>
      <c r="AH2277" s="73"/>
      <c r="AI2277" s="73"/>
      <c r="AJ2277" s="73"/>
      <c r="AK2277" s="73"/>
      <c r="AL2277" s="73"/>
      <c r="AM2277" s="73"/>
      <c r="AN2277" s="73"/>
      <c r="AO2277" s="73"/>
      <c r="AP2277" s="73"/>
      <c r="AQ2277" s="73"/>
      <c r="AR2277" s="73"/>
      <c r="AS2277" s="73"/>
      <c r="AT2277" s="73"/>
      <c r="AU2277" s="73"/>
      <c r="AV2277" s="73"/>
      <c r="AW2277" s="73"/>
      <c r="AX2277" s="73"/>
      <c r="AY2277" s="73"/>
      <c r="AZ2277" s="73"/>
      <c r="BA2277" s="73"/>
      <c r="BB2277" s="73"/>
      <c r="BC2277" s="73"/>
      <c r="BD2277" s="73"/>
      <c r="BE2277" s="73"/>
      <c r="BF2277" s="73"/>
      <c r="BG2277" s="73"/>
      <c r="BH2277" s="73"/>
      <c r="BI2277" s="73"/>
      <c r="BJ2277" s="73"/>
      <c r="BK2277" s="73"/>
      <c r="BL2277" s="73"/>
      <c r="BM2277" s="73"/>
      <c r="BN2277" s="73"/>
      <c r="BO2277" s="73"/>
      <c r="BP2277" s="73"/>
      <c r="BQ2277" s="73"/>
      <c r="BR2277" s="73"/>
      <c r="BS2277" s="73"/>
      <c r="BT2277" s="73"/>
      <c r="BU2277" s="73"/>
      <c r="BV2277" s="73"/>
      <c r="BW2277" s="73"/>
      <c r="BX2277" s="73"/>
      <c r="BY2277" s="73"/>
      <c r="BZ2277" s="73"/>
      <c r="CA2277" s="73"/>
      <c r="CB2277" s="73"/>
      <c r="CC2277" s="73"/>
      <c r="CD2277" s="73"/>
      <c r="CE2277" s="73"/>
      <c r="CF2277" s="73"/>
      <c r="CG2277" s="73"/>
      <c r="CH2277" s="73"/>
      <c r="CI2277" s="73"/>
      <c r="CJ2277" s="73"/>
      <c r="CK2277" s="73"/>
      <c r="CL2277" s="73"/>
      <c r="CN2277" s="31"/>
      <c r="CO2277" s="73"/>
      <c r="CP2277" s="73"/>
      <c r="CQ2277" s="73"/>
      <c r="CR2277" s="73"/>
      <c r="CS2277" s="73"/>
      <c r="CT2277" s="73"/>
      <c r="CU2277" s="73"/>
      <c r="CV2277" s="73"/>
      <c r="CW2277" s="73"/>
      <c r="CX2277" s="73"/>
      <c r="CY2277" s="73"/>
      <c r="CZ2277" s="73"/>
      <c r="DA2277" s="73"/>
      <c r="DB2277" s="73"/>
      <c r="DC2277" s="73"/>
      <c r="DD2277" s="73"/>
      <c r="DE2277" s="73"/>
      <c r="DF2277" s="73"/>
      <c r="DG2277" s="73"/>
      <c r="DH2277" s="73"/>
      <c r="DI2277" s="73"/>
      <c r="DJ2277" s="73"/>
      <c r="DK2277" s="73"/>
      <c r="DL2277" s="73"/>
    </row>
    <row r="2278" spans="1:116" x14ac:dyDescent="0.4">
      <c r="A2278" s="31"/>
      <c r="B2278" t="str">
        <f t="shared" si="4557"/>
        <v>2278 DTERM1-F</v>
      </c>
      <c r="D2278" t="s">
        <v>428</v>
      </c>
      <c r="E2278" t="str">
        <f t="shared" si="4556"/>
        <v>2278 DTERM1-F</v>
      </c>
      <c r="F2278" s="31"/>
      <c r="G2278" s="158" t="s">
        <v>296</v>
      </c>
      <c r="H2278" s="101">
        <v>45444</v>
      </c>
      <c r="I2278" s="31"/>
      <c r="J2278" s="31"/>
      <c r="K2278" s="31"/>
      <c r="L2278" s="31"/>
      <c r="M2278" s="31"/>
      <c r="N2278" s="31"/>
      <c r="O2278" s="31"/>
      <c r="P2278" s="31"/>
      <c r="R2278" s="31"/>
      <c r="S2278" s="73"/>
      <c r="T2278" s="73"/>
      <c r="U2278" s="73"/>
      <c r="V2278" s="73"/>
      <c r="W2278" s="73"/>
      <c r="X2278" s="73"/>
      <c r="Y2278" s="73"/>
      <c r="Z2278" s="73"/>
      <c r="AA2278" s="73"/>
      <c r="AB2278" s="73"/>
      <c r="AC2278" s="73"/>
      <c r="AD2278" s="73"/>
      <c r="AE2278" s="73"/>
      <c r="AF2278" s="73"/>
      <c r="AG2278" s="73"/>
      <c r="AH2278" s="73"/>
      <c r="AI2278" s="73"/>
      <c r="AJ2278" s="73"/>
      <c r="AK2278" s="73"/>
      <c r="AL2278" s="73"/>
      <c r="AM2278" s="73"/>
      <c r="AN2278" s="73"/>
      <c r="AO2278" s="73"/>
      <c r="AP2278" s="73"/>
      <c r="AQ2278" s="73"/>
      <c r="AR2278" s="73"/>
      <c r="AS2278" s="73"/>
      <c r="AT2278" s="73"/>
      <c r="AU2278" s="73"/>
      <c r="AV2278" s="73"/>
      <c r="AW2278" s="73"/>
      <c r="AX2278" s="73"/>
      <c r="AY2278" s="73"/>
      <c r="AZ2278" s="73"/>
      <c r="BA2278" s="73"/>
      <c r="BB2278" s="73"/>
      <c r="BC2278" s="73"/>
      <c r="BD2278" s="73"/>
      <c r="BE2278" s="73"/>
      <c r="BF2278" s="73"/>
      <c r="BG2278" s="73"/>
      <c r="BH2278" s="73"/>
      <c r="BI2278" s="73"/>
      <c r="BJ2278" s="73"/>
      <c r="BK2278" s="73"/>
      <c r="BL2278" s="73"/>
      <c r="BM2278" s="73"/>
      <c r="BN2278" s="73"/>
      <c r="BO2278" s="73"/>
      <c r="BP2278" s="73"/>
      <c r="BQ2278" s="73"/>
      <c r="BR2278" s="73"/>
      <c r="BS2278" s="73"/>
      <c r="BT2278" s="73"/>
      <c r="BU2278" s="73"/>
      <c r="BV2278" s="73"/>
      <c r="BW2278" s="73"/>
      <c r="BX2278" s="73"/>
      <c r="BY2278" s="73"/>
      <c r="BZ2278" s="73"/>
      <c r="CA2278" s="73"/>
      <c r="CB2278" s="73"/>
      <c r="CC2278" s="73"/>
      <c r="CD2278" s="73"/>
      <c r="CE2278" s="73"/>
      <c r="CF2278" s="73"/>
      <c r="CG2278" s="73"/>
      <c r="CH2278" s="73"/>
      <c r="CI2278" s="73"/>
      <c r="CJ2278" s="73"/>
      <c r="CK2278" s="73"/>
      <c r="CL2278" s="73"/>
      <c r="CN2278" s="31"/>
      <c r="CO2278" s="73"/>
      <c r="CP2278" s="73"/>
      <c r="CQ2278" s="73"/>
      <c r="CR2278" s="73"/>
      <c r="CS2278" s="73"/>
      <c r="CT2278" s="73"/>
      <c r="CU2278" s="73"/>
      <c r="CV2278" s="73"/>
      <c r="CW2278" s="73"/>
      <c r="CX2278" s="73"/>
      <c r="CY2278" s="73"/>
      <c r="CZ2278" s="73"/>
      <c r="DA2278" s="73"/>
      <c r="DB2278" s="73"/>
      <c r="DC2278" s="73"/>
      <c r="DD2278" s="73"/>
      <c r="DE2278" s="73"/>
      <c r="DF2278" s="73"/>
      <c r="DG2278" s="73"/>
      <c r="DH2278" s="73"/>
      <c r="DI2278" s="73"/>
      <c r="DJ2278" s="73"/>
      <c r="DK2278" s="73"/>
      <c r="DL2278" s="73"/>
    </row>
    <row r="2279" spans="1:116" x14ac:dyDescent="0.4">
      <c r="A2279" s="31"/>
      <c r="B2279" t="str">
        <f t="shared" si="4557"/>
        <v>2279 DTERM1-F</v>
      </c>
      <c r="D2279" t="s">
        <v>428</v>
      </c>
      <c r="E2279" t="str">
        <f t="shared" si="4556"/>
        <v>2279 DTERM1-F</v>
      </c>
      <c r="F2279" s="31"/>
      <c r="G2279" s="125"/>
      <c r="H2279" s="23"/>
      <c r="I2279" s="31"/>
      <c r="J2279" s="31"/>
      <c r="K2279" s="31"/>
      <c r="L2279" s="31"/>
      <c r="M2279" s="31"/>
      <c r="N2279" s="31"/>
      <c r="O2279" s="31"/>
      <c r="P2279" s="31"/>
      <c r="R2279" s="31"/>
      <c r="S2279" s="73"/>
      <c r="T2279" s="73"/>
      <c r="U2279" s="73"/>
      <c r="V2279" s="73"/>
      <c r="W2279" s="73"/>
      <c r="X2279" s="73"/>
      <c r="Y2279" s="73"/>
      <c r="Z2279" s="73"/>
      <c r="AA2279" s="73"/>
      <c r="AB2279" s="73"/>
      <c r="AC2279" s="73"/>
      <c r="AD2279" s="73"/>
      <c r="AE2279" s="73"/>
      <c r="AF2279" s="73"/>
      <c r="AG2279" s="73"/>
      <c r="AH2279" s="73"/>
      <c r="AI2279" s="73"/>
      <c r="AJ2279" s="73"/>
      <c r="AK2279" s="73"/>
      <c r="AL2279" s="73"/>
      <c r="AM2279" s="73"/>
      <c r="AN2279" s="73"/>
      <c r="AO2279" s="73"/>
      <c r="AP2279" s="73"/>
      <c r="AQ2279" s="73"/>
      <c r="AR2279" s="73"/>
      <c r="AS2279" s="73"/>
      <c r="AT2279" s="73"/>
      <c r="AU2279" s="73"/>
      <c r="AV2279" s="73"/>
      <c r="AW2279" s="73"/>
      <c r="AX2279" s="73"/>
      <c r="AY2279" s="73"/>
      <c r="AZ2279" s="73"/>
      <c r="BA2279" s="73"/>
      <c r="BB2279" s="73"/>
      <c r="BC2279" s="73"/>
      <c r="BD2279" s="73"/>
      <c r="BE2279" s="73"/>
      <c r="BF2279" s="73"/>
      <c r="BG2279" s="73"/>
      <c r="BH2279" s="73"/>
      <c r="BI2279" s="73"/>
      <c r="BJ2279" s="73"/>
      <c r="BK2279" s="73"/>
      <c r="BL2279" s="73"/>
      <c r="BM2279" s="73"/>
      <c r="BN2279" s="73"/>
      <c r="BO2279" s="73"/>
      <c r="BP2279" s="73"/>
      <c r="BQ2279" s="73"/>
      <c r="BR2279" s="73"/>
      <c r="BS2279" s="73"/>
      <c r="BT2279" s="73"/>
      <c r="BU2279" s="73"/>
      <c r="BV2279" s="73"/>
      <c r="BW2279" s="73"/>
      <c r="BX2279" s="73"/>
      <c r="BY2279" s="73"/>
      <c r="BZ2279" s="73"/>
      <c r="CA2279" s="73"/>
      <c r="CB2279" s="73"/>
      <c r="CC2279" s="73"/>
      <c r="CD2279" s="73"/>
      <c r="CE2279" s="73"/>
      <c r="CF2279" s="73"/>
      <c r="CG2279" s="73"/>
      <c r="CH2279" s="73"/>
      <c r="CI2279" s="73"/>
      <c r="CJ2279" s="73"/>
      <c r="CK2279" s="73"/>
      <c r="CL2279" s="73"/>
      <c r="CN2279" s="31"/>
      <c r="CO2279" s="73"/>
      <c r="CP2279" s="73"/>
      <c r="CQ2279" s="73"/>
      <c r="CR2279" s="73"/>
      <c r="CS2279" s="73"/>
      <c r="CT2279" s="73"/>
      <c r="CU2279" s="73"/>
      <c r="CV2279" s="73"/>
      <c r="CW2279" s="73"/>
      <c r="CX2279" s="73"/>
      <c r="CY2279" s="73"/>
      <c r="CZ2279" s="73"/>
      <c r="DA2279" s="73"/>
      <c r="DB2279" s="73"/>
      <c r="DC2279" s="73"/>
      <c r="DD2279" s="73"/>
      <c r="DE2279" s="73"/>
      <c r="DF2279" s="73"/>
      <c r="DG2279" s="73"/>
      <c r="DH2279" s="73"/>
      <c r="DI2279" s="73"/>
      <c r="DJ2279" s="73"/>
      <c r="DK2279" s="73"/>
      <c r="DL2279" s="73"/>
    </row>
    <row r="2280" spans="1:116" x14ac:dyDescent="0.4">
      <c r="D2280" t="s">
        <v>428</v>
      </c>
      <c r="E2280" t="str">
        <f t="shared" si="4556"/>
        <v>2280 DTERM1-F</v>
      </c>
      <c r="F2280" s="292"/>
      <c r="G2280" s="95" t="s">
        <v>290</v>
      </c>
      <c r="R2280" s="92"/>
      <c r="S2280" s="154"/>
      <c r="T2280" s="154"/>
      <c r="U2280" s="154"/>
      <c r="V2280" s="154"/>
      <c r="W2280" s="154"/>
      <c r="X2280" s="154"/>
      <c r="Y2280" s="154"/>
      <c r="Z2280" s="154"/>
      <c r="AA2280" s="154"/>
      <c r="AB2280" s="154"/>
      <c r="AC2280" s="154"/>
      <c r="AD2280" s="154"/>
      <c r="AE2280" s="154"/>
      <c r="AF2280" s="154"/>
      <c r="AG2280" s="154"/>
      <c r="AH2280" s="154"/>
      <c r="AI2280" s="154"/>
      <c r="AJ2280" s="154"/>
      <c r="AK2280" s="154"/>
      <c r="AL2280" s="154"/>
      <c r="AM2280" s="154"/>
      <c r="AN2280" s="154"/>
      <c r="AO2280" s="154"/>
      <c r="AP2280" s="154"/>
      <c r="AQ2280" s="154"/>
      <c r="AR2280" s="154"/>
      <c r="AS2280" s="154"/>
      <c r="AT2280" s="154"/>
      <c r="AU2280" s="154"/>
      <c r="AV2280" s="154"/>
      <c r="AW2280" s="154"/>
      <c r="AX2280" s="154"/>
      <c r="AY2280" s="154"/>
      <c r="AZ2280" s="154"/>
      <c r="BA2280" s="154"/>
      <c r="BB2280" s="154"/>
      <c r="BC2280" s="154"/>
      <c r="BD2280" s="154"/>
      <c r="BE2280" s="154"/>
      <c r="BF2280" s="154"/>
      <c r="BG2280" s="154"/>
      <c r="BH2280" s="154"/>
      <c r="BI2280" s="154"/>
      <c r="BJ2280" s="154"/>
      <c r="BK2280" s="154"/>
      <c r="BL2280" s="154"/>
      <c r="BM2280" s="154"/>
      <c r="BN2280" s="154"/>
      <c r="BO2280" s="154"/>
      <c r="BP2280" s="154"/>
      <c r="BQ2280" s="154"/>
      <c r="BR2280" s="154"/>
      <c r="BS2280" s="154"/>
      <c r="BT2280" s="154"/>
      <c r="BU2280" s="154"/>
      <c r="BV2280" s="154"/>
      <c r="BW2280" s="154"/>
      <c r="BX2280" s="154"/>
      <c r="BY2280" s="154"/>
      <c r="BZ2280" s="154"/>
      <c r="CA2280" s="154"/>
      <c r="CB2280" s="154"/>
      <c r="CC2280" s="154"/>
      <c r="CD2280" s="154"/>
      <c r="CE2280" s="154"/>
      <c r="CF2280" s="154"/>
      <c r="CG2280" s="154"/>
      <c r="CH2280" s="154"/>
      <c r="CI2280" s="154"/>
      <c r="CJ2280" s="154"/>
      <c r="CK2280" s="154"/>
      <c r="CL2280" s="154"/>
      <c r="CO2280" s="154"/>
      <c r="CP2280" s="154"/>
      <c r="CQ2280" s="154"/>
      <c r="CR2280" s="154"/>
      <c r="CS2280" s="154"/>
      <c r="CT2280" s="154"/>
      <c r="CU2280" s="154"/>
      <c r="CV2280" s="154"/>
      <c r="CW2280" s="154"/>
      <c r="CX2280" s="154"/>
      <c r="CY2280" s="154"/>
      <c r="CZ2280" s="154"/>
      <c r="DA2280" s="154"/>
      <c r="DB2280" s="154"/>
      <c r="DC2280" s="154"/>
      <c r="DD2280" s="154"/>
      <c r="DE2280" s="154"/>
      <c r="DF2280" s="154"/>
      <c r="DG2280" s="154"/>
      <c r="DH2280" s="154"/>
      <c r="DI2280" s="154"/>
      <c r="DJ2280" s="154"/>
      <c r="DK2280" s="154"/>
      <c r="DL2280" s="154"/>
    </row>
    <row r="2281" spans="1:116" x14ac:dyDescent="0.4">
      <c r="D2281" t="s">
        <v>428</v>
      </c>
      <c r="E2281" t="str">
        <f t="shared" si="4556"/>
        <v>2281 DTERM1-F</v>
      </c>
      <c r="F2281" s="292"/>
      <c r="G2281" s="158" t="s">
        <v>289</v>
      </c>
      <c r="K2281" s="24">
        <v>0</v>
      </c>
      <c r="L2281" s="24">
        <f ca="1">K2284</f>
        <v>0</v>
      </c>
      <c r="M2281" s="24">
        <f ca="1">L2284</f>
        <v>0</v>
      </c>
      <c r="N2281" s="24">
        <f ca="1">M2284</f>
        <v>0</v>
      </c>
      <c r="O2281" s="24">
        <f ca="1">N2284</f>
        <v>0</v>
      </c>
      <c r="P2281" s="24">
        <f ca="1">O2284</f>
        <v>0</v>
      </c>
      <c r="R2281"/>
      <c r="S2281" s="80">
        <f>H2279</f>
        <v>0</v>
      </c>
      <c r="T2281" s="62">
        <f t="shared" ref="T2281:AY2281" ca="1" si="4559">S2284</f>
        <v>0</v>
      </c>
      <c r="U2281" s="62">
        <f t="shared" ca="1" si="4559"/>
        <v>0</v>
      </c>
      <c r="V2281" s="62">
        <f t="shared" ca="1" si="4559"/>
        <v>0</v>
      </c>
      <c r="W2281" s="62">
        <f t="shared" ca="1" si="4559"/>
        <v>0</v>
      </c>
      <c r="X2281" s="62">
        <f t="shared" ca="1" si="4559"/>
        <v>0</v>
      </c>
      <c r="Y2281" s="62">
        <f t="shared" ca="1" si="4559"/>
        <v>1000000</v>
      </c>
      <c r="Z2281" s="62">
        <f t="shared" ca="1" si="4559"/>
        <v>1000000</v>
      </c>
      <c r="AA2281" s="62">
        <f t="shared" ca="1" si="4559"/>
        <v>1000000</v>
      </c>
      <c r="AB2281" s="62">
        <f t="shared" ca="1" si="4559"/>
        <v>0</v>
      </c>
      <c r="AC2281" s="62">
        <f t="shared" ca="1" si="4559"/>
        <v>0</v>
      </c>
      <c r="AD2281" s="62">
        <f t="shared" ca="1" si="4559"/>
        <v>0</v>
      </c>
      <c r="AE2281" s="62">
        <f t="shared" ca="1" si="4559"/>
        <v>0</v>
      </c>
      <c r="AF2281" s="62">
        <f t="shared" ca="1" si="4559"/>
        <v>0</v>
      </c>
      <c r="AG2281" s="62">
        <f t="shared" ca="1" si="4559"/>
        <v>0</v>
      </c>
      <c r="AH2281" s="62">
        <f t="shared" ca="1" si="4559"/>
        <v>0</v>
      </c>
      <c r="AI2281" s="62">
        <f t="shared" ca="1" si="4559"/>
        <v>0</v>
      </c>
      <c r="AJ2281" s="62">
        <f t="shared" ca="1" si="4559"/>
        <v>0</v>
      </c>
      <c r="AK2281" s="62">
        <f t="shared" ca="1" si="4559"/>
        <v>0</v>
      </c>
      <c r="AL2281" s="62">
        <f t="shared" ca="1" si="4559"/>
        <v>0</v>
      </c>
      <c r="AM2281" s="62">
        <f t="shared" ca="1" si="4559"/>
        <v>0</v>
      </c>
      <c r="AN2281" s="62">
        <f t="shared" ca="1" si="4559"/>
        <v>0</v>
      </c>
      <c r="AO2281" s="62">
        <f t="shared" ca="1" si="4559"/>
        <v>0</v>
      </c>
      <c r="AP2281" s="62">
        <f t="shared" ca="1" si="4559"/>
        <v>0</v>
      </c>
      <c r="AQ2281" s="62">
        <f t="shared" ca="1" si="4559"/>
        <v>0</v>
      </c>
      <c r="AR2281" s="62">
        <f t="shared" ca="1" si="4559"/>
        <v>0</v>
      </c>
      <c r="AS2281" s="62">
        <f t="shared" ca="1" si="4559"/>
        <v>0</v>
      </c>
      <c r="AT2281" s="62">
        <f t="shared" ca="1" si="4559"/>
        <v>0</v>
      </c>
      <c r="AU2281" s="62">
        <f t="shared" ca="1" si="4559"/>
        <v>0</v>
      </c>
      <c r="AV2281" s="62">
        <f t="shared" ca="1" si="4559"/>
        <v>0</v>
      </c>
      <c r="AW2281" s="62">
        <f t="shared" ca="1" si="4559"/>
        <v>0</v>
      </c>
      <c r="AX2281" s="62">
        <f t="shared" ca="1" si="4559"/>
        <v>0</v>
      </c>
      <c r="AY2281" s="62">
        <f t="shared" ca="1" si="4559"/>
        <v>0</v>
      </c>
      <c r="AZ2281" s="62">
        <f t="shared" ref="AZ2281:CE2281" ca="1" si="4560">AY2284</f>
        <v>0</v>
      </c>
      <c r="BA2281" s="62">
        <f t="shared" ca="1" si="4560"/>
        <v>0</v>
      </c>
      <c r="BB2281" s="62">
        <f t="shared" ca="1" si="4560"/>
        <v>0</v>
      </c>
      <c r="BC2281" s="62">
        <f t="shared" ca="1" si="4560"/>
        <v>0</v>
      </c>
      <c r="BD2281" s="62">
        <f t="shared" ca="1" si="4560"/>
        <v>0</v>
      </c>
      <c r="BE2281" s="62">
        <f t="shared" ca="1" si="4560"/>
        <v>0</v>
      </c>
      <c r="BF2281" s="62">
        <f t="shared" ca="1" si="4560"/>
        <v>0</v>
      </c>
      <c r="BG2281" s="62">
        <f t="shared" ca="1" si="4560"/>
        <v>0</v>
      </c>
      <c r="BH2281" s="62">
        <f t="shared" ca="1" si="4560"/>
        <v>0</v>
      </c>
      <c r="BI2281" s="62">
        <f t="shared" ca="1" si="4560"/>
        <v>0</v>
      </c>
      <c r="BJ2281" s="62">
        <f t="shared" ca="1" si="4560"/>
        <v>0</v>
      </c>
      <c r="BK2281" s="62">
        <f t="shared" ca="1" si="4560"/>
        <v>0</v>
      </c>
      <c r="BL2281" s="62">
        <f t="shared" ca="1" si="4560"/>
        <v>0</v>
      </c>
      <c r="BM2281" s="62">
        <f t="shared" ca="1" si="4560"/>
        <v>0</v>
      </c>
      <c r="BN2281" s="62">
        <f t="shared" ca="1" si="4560"/>
        <v>0</v>
      </c>
      <c r="BO2281" s="62">
        <f t="shared" ca="1" si="4560"/>
        <v>0</v>
      </c>
      <c r="BP2281" s="62">
        <f t="shared" ca="1" si="4560"/>
        <v>0</v>
      </c>
      <c r="BQ2281" s="62">
        <f t="shared" ca="1" si="4560"/>
        <v>0</v>
      </c>
      <c r="BR2281" s="62">
        <f t="shared" ca="1" si="4560"/>
        <v>0</v>
      </c>
      <c r="BS2281" s="62">
        <f t="shared" ca="1" si="4560"/>
        <v>0</v>
      </c>
      <c r="BT2281" s="62">
        <f t="shared" ca="1" si="4560"/>
        <v>0</v>
      </c>
      <c r="BU2281" s="62">
        <f t="shared" ca="1" si="4560"/>
        <v>0</v>
      </c>
      <c r="BV2281" s="62">
        <f t="shared" ca="1" si="4560"/>
        <v>0</v>
      </c>
      <c r="BW2281" s="62">
        <f t="shared" ca="1" si="4560"/>
        <v>0</v>
      </c>
      <c r="BX2281" s="62">
        <f t="shared" ca="1" si="4560"/>
        <v>0</v>
      </c>
      <c r="BY2281" s="62">
        <f t="shared" ca="1" si="4560"/>
        <v>0</v>
      </c>
      <c r="BZ2281" s="62">
        <f t="shared" ca="1" si="4560"/>
        <v>0</v>
      </c>
      <c r="CA2281" s="62">
        <f t="shared" ca="1" si="4560"/>
        <v>0</v>
      </c>
      <c r="CB2281" s="62">
        <f t="shared" ca="1" si="4560"/>
        <v>0</v>
      </c>
      <c r="CC2281" s="62">
        <f t="shared" ca="1" si="4560"/>
        <v>0</v>
      </c>
      <c r="CD2281" s="62">
        <f t="shared" ca="1" si="4560"/>
        <v>0</v>
      </c>
      <c r="CE2281" s="62">
        <f t="shared" ca="1" si="4560"/>
        <v>0</v>
      </c>
      <c r="CF2281" s="62">
        <f t="shared" ref="CF2281:CL2281" ca="1" si="4561">CE2284</f>
        <v>0</v>
      </c>
      <c r="CG2281" s="62">
        <f t="shared" ca="1" si="4561"/>
        <v>0</v>
      </c>
      <c r="CH2281" s="62">
        <f t="shared" ca="1" si="4561"/>
        <v>0</v>
      </c>
      <c r="CI2281" s="62">
        <f t="shared" ca="1" si="4561"/>
        <v>0</v>
      </c>
      <c r="CJ2281" s="62">
        <f t="shared" ca="1" si="4561"/>
        <v>0</v>
      </c>
      <c r="CK2281" s="62">
        <f t="shared" ca="1" si="4561"/>
        <v>0</v>
      </c>
      <c r="CL2281" s="62">
        <f t="shared" ca="1" si="4561"/>
        <v>0</v>
      </c>
      <c r="CO2281" s="62">
        <f t="shared" ref="CO2281:DK2281" si="4562">CN2284</f>
        <v>0</v>
      </c>
      <c r="CP2281" s="62">
        <f t="shared" ca="1" si="4562"/>
        <v>0</v>
      </c>
      <c r="CQ2281" s="62">
        <f t="shared" ca="1" si="4562"/>
        <v>1000000</v>
      </c>
      <c r="CR2281" s="62">
        <f t="shared" ca="1" si="4562"/>
        <v>1000000</v>
      </c>
      <c r="CS2281" s="62">
        <f t="shared" ca="1" si="4562"/>
        <v>1000000</v>
      </c>
      <c r="CT2281" s="62">
        <f t="shared" ca="1" si="4562"/>
        <v>0</v>
      </c>
      <c r="CU2281" s="62">
        <f t="shared" ca="1" si="4562"/>
        <v>0</v>
      </c>
      <c r="CV2281" s="62">
        <f t="shared" ca="1" si="4562"/>
        <v>0</v>
      </c>
      <c r="CW2281" s="62">
        <f t="shared" ca="1" si="4562"/>
        <v>0</v>
      </c>
      <c r="CX2281" s="62">
        <f t="shared" ca="1" si="4562"/>
        <v>0</v>
      </c>
      <c r="CY2281" s="62">
        <f t="shared" ca="1" si="4562"/>
        <v>0</v>
      </c>
      <c r="CZ2281" s="62">
        <f t="shared" ca="1" si="4562"/>
        <v>0</v>
      </c>
      <c r="DA2281" s="62">
        <f t="shared" ca="1" si="4562"/>
        <v>0</v>
      </c>
      <c r="DB2281" s="62">
        <f t="shared" ca="1" si="4562"/>
        <v>0</v>
      </c>
      <c r="DC2281" s="62">
        <f t="shared" ca="1" si="4562"/>
        <v>0</v>
      </c>
      <c r="DD2281" s="62">
        <f t="shared" ca="1" si="4562"/>
        <v>0</v>
      </c>
      <c r="DE2281" s="62">
        <f t="shared" ca="1" si="4562"/>
        <v>0</v>
      </c>
      <c r="DF2281" s="62">
        <f t="shared" ca="1" si="4562"/>
        <v>0</v>
      </c>
      <c r="DG2281" s="62">
        <f t="shared" ca="1" si="4562"/>
        <v>0</v>
      </c>
      <c r="DH2281" s="62">
        <f t="shared" ca="1" si="4562"/>
        <v>0</v>
      </c>
      <c r="DI2281" s="62">
        <f t="shared" ca="1" si="4562"/>
        <v>0</v>
      </c>
      <c r="DJ2281" s="62">
        <f t="shared" ca="1" si="4562"/>
        <v>0</v>
      </c>
      <c r="DK2281" s="62">
        <f t="shared" ca="1" si="4562"/>
        <v>0</v>
      </c>
      <c r="DL2281" s="62">
        <f t="shared" ref="DL2281" ca="1" si="4563">DK2284</f>
        <v>0</v>
      </c>
    </row>
    <row r="2282" spans="1:116" x14ac:dyDescent="0.4">
      <c r="B2282" t="str">
        <f>E2282</f>
        <v>2282 DTERM1-F</v>
      </c>
      <c r="C2282" t="s">
        <v>236</v>
      </c>
      <c r="D2282" t="s">
        <v>428</v>
      </c>
      <c r="E2282" t="str">
        <f t="shared" si="4556"/>
        <v>2282 DTERM1-F</v>
      </c>
      <c r="G2282" s="158" t="str">
        <f>"New borrowing - "&amp;SUBSTITUTE(G2273,":","")</f>
        <v>New borrowing - Fixed term debt - one-time borrowing</v>
      </c>
      <c r="K2282" s="23">
        <f>SUMIF($3:$3,K$2,2282:2282)</f>
        <v>1000000</v>
      </c>
      <c r="L2282" s="23">
        <f>SUMIF($3:$3,L$2,2282:2282)</f>
        <v>0</v>
      </c>
      <c r="M2282" s="23">
        <f>SUMIF($3:$3,M$2,2282:2282)</f>
        <v>0</v>
      </c>
      <c r="N2282" s="23">
        <f>SUMIF($3:$3,N$2,2282:2282)</f>
        <v>0</v>
      </c>
      <c r="O2282" s="23">
        <f>SUMIF($3:$3,O$2,2282:2282)</f>
        <v>0</v>
      </c>
      <c r="P2282" s="23">
        <f>SUMIF($3:$3,P$2,2282:2282)</f>
        <v>0</v>
      </c>
      <c r="R2282" s="53">
        <f t="shared" ref="R2282:AW2282" si="4564">$H2277*(R$2=EOMONTH($H2278,0))</f>
        <v>0</v>
      </c>
      <c r="S2282" s="62">
        <f t="shared" si="4564"/>
        <v>0</v>
      </c>
      <c r="T2282" s="62">
        <f t="shared" si="4564"/>
        <v>0</v>
      </c>
      <c r="U2282" s="62">
        <f t="shared" si="4564"/>
        <v>0</v>
      </c>
      <c r="V2282" s="62">
        <f t="shared" si="4564"/>
        <v>0</v>
      </c>
      <c r="W2282" s="62">
        <f t="shared" si="4564"/>
        <v>0</v>
      </c>
      <c r="X2282" s="62">
        <f t="shared" si="4564"/>
        <v>1000000</v>
      </c>
      <c r="Y2282" s="62">
        <f t="shared" si="4564"/>
        <v>0</v>
      </c>
      <c r="Z2282" s="62">
        <f t="shared" si="4564"/>
        <v>0</v>
      </c>
      <c r="AA2282" s="62">
        <f t="shared" si="4564"/>
        <v>0</v>
      </c>
      <c r="AB2282" s="62">
        <f t="shared" si="4564"/>
        <v>0</v>
      </c>
      <c r="AC2282" s="62">
        <f t="shared" si="4564"/>
        <v>0</v>
      </c>
      <c r="AD2282" s="62">
        <f t="shared" si="4564"/>
        <v>0</v>
      </c>
      <c r="AE2282" s="62">
        <f t="shared" si="4564"/>
        <v>0</v>
      </c>
      <c r="AF2282" s="62">
        <f t="shared" si="4564"/>
        <v>0</v>
      </c>
      <c r="AG2282" s="62">
        <f t="shared" si="4564"/>
        <v>0</v>
      </c>
      <c r="AH2282" s="62">
        <f t="shared" si="4564"/>
        <v>0</v>
      </c>
      <c r="AI2282" s="62">
        <f t="shared" si="4564"/>
        <v>0</v>
      </c>
      <c r="AJ2282" s="62">
        <f t="shared" si="4564"/>
        <v>0</v>
      </c>
      <c r="AK2282" s="62">
        <f t="shared" si="4564"/>
        <v>0</v>
      </c>
      <c r="AL2282" s="62">
        <f t="shared" si="4564"/>
        <v>0</v>
      </c>
      <c r="AM2282" s="62">
        <f t="shared" si="4564"/>
        <v>0</v>
      </c>
      <c r="AN2282" s="62">
        <f t="shared" si="4564"/>
        <v>0</v>
      </c>
      <c r="AO2282" s="62">
        <f t="shared" si="4564"/>
        <v>0</v>
      </c>
      <c r="AP2282" s="62">
        <f t="shared" si="4564"/>
        <v>0</v>
      </c>
      <c r="AQ2282" s="62">
        <f t="shared" si="4564"/>
        <v>0</v>
      </c>
      <c r="AR2282" s="62">
        <f t="shared" si="4564"/>
        <v>0</v>
      </c>
      <c r="AS2282" s="62">
        <f t="shared" si="4564"/>
        <v>0</v>
      </c>
      <c r="AT2282" s="62">
        <f t="shared" si="4564"/>
        <v>0</v>
      </c>
      <c r="AU2282" s="62">
        <f t="shared" si="4564"/>
        <v>0</v>
      </c>
      <c r="AV2282" s="62">
        <f t="shared" si="4564"/>
        <v>0</v>
      </c>
      <c r="AW2282" s="62">
        <f t="shared" si="4564"/>
        <v>0</v>
      </c>
      <c r="AX2282" s="62">
        <f t="shared" ref="AX2282:CC2282" si="4565">$H2277*(AX$2=EOMONTH($H2278,0))</f>
        <v>0</v>
      </c>
      <c r="AY2282" s="62">
        <f t="shared" si="4565"/>
        <v>0</v>
      </c>
      <c r="AZ2282" s="62">
        <f t="shared" si="4565"/>
        <v>0</v>
      </c>
      <c r="BA2282" s="62">
        <f t="shared" si="4565"/>
        <v>0</v>
      </c>
      <c r="BB2282" s="62">
        <f t="shared" si="4565"/>
        <v>0</v>
      </c>
      <c r="BC2282" s="62">
        <f t="shared" si="4565"/>
        <v>0</v>
      </c>
      <c r="BD2282" s="62">
        <f t="shared" si="4565"/>
        <v>0</v>
      </c>
      <c r="BE2282" s="62">
        <f t="shared" si="4565"/>
        <v>0</v>
      </c>
      <c r="BF2282" s="62">
        <f t="shared" si="4565"/>
        <v>0</v>
      </c>
      <c r="BG2282" s="62">
        <f t="shared" si="4565"/>
        <v>0</v>
      </c>
      <c r="BH2282" s="62">
        <f t="shared" si="4565"/>
        <v>0</v>
      </c>
      <c r="BI2282" s="62">
        <f t="shared" si="4565"/>
        <v>0</v>
      </c>
      <c r="BJ2282" s="62">
        <f t="shared" si="4565"/>
        <v>0</v>
      </c>
      <c r="BK2282" s="62">
        <f t="shared" si="4565"/>
        <v>0</v>
      </c>
      <c r="BL2282" s="62">
        <f t="shared" si="4565"/>
        <v>0</v>
      </c>
      <c r="BM2282" s="62">
        <f t="shared" si="4565"/>
        <v>0</v>
      </c>
      <c r="BN2282" s="62">
        <f t="shared" si="4565"/>
        <v>0</v>
      </c>
      <c r="BO2282" s="62">
        <f t="shared" si="4565"/>
        <v>0</v>
      </c>
      <c r="BP2282" s="62">
        <f t="shared" si="4565"/>
        <v>0</v>
      </c>
      <c r="BQ2282" s="62">
        <f t="shared" si="4565"/>
        <v>0</v>
      </c>
      <c r="BR2282" s="62">
        <f t="shared" si="4565"/>
        <v>0</v>
      </c>
      <c r="BS2282" s="62">
        <f t="shared" si="4565"/>
        <v>0</v>
      </c>
      <c r="BT2282" s="62">
        <f t="shared" si="4565"/>
        <v>0</v>
      </c>
      <c r="BU2282" s="62">
        <f t="shared" si="4565"/>
        <v>0</v>
      </c>
      <c r="BV2282" s="62">
        <f t="shared" si="4565"/>
        <v>0</v>
      </c>
      <c r="BW2282" s="62">
        <f t="shared" si="4565"/>
        <v>0</v>
      </c>
      <c r="BX2282" s="62">
        <f t="shared" si="4565"/>
        <v>0</v>
      </c>
      <c r="BY2282" s="62">
        <f t="shared" si="4565"/>
        <v>0</v>
      </c>
      <c r="BZ2282" s="62">
        <f t="shared" si="4565"/>
        <v>0</v>
      </c>
      <c r="CA2282" s="62">
        <f t="shared" si="4565"/>
        <v>0</v>
      </c>
      <c r="CB2282" s="62">
        <f t="shared" si="4565"/>
        <v>0</v>
      </c>
      <c r="CC2282" s="62">
        <f t="shared" si="4565"/>
        <v>0</v>
      </c>
      <c r="CD2282" s="62">
        <f t="shared" ref="CD2282:CL2282" si="4566">$H2277*(CD$2=EOMONTH($H2278,0))</f>
        <v>0</v>
      </c>
      <c r="CE2282" s="62">
        <f t="shared" si="4566"/>
        <v>0</v>
      </c>
      <c r="CF2282" s="62">
        <f t="shared" si="4566"/>
        <v>0</v>
      </c>
      <c r="CG2282" s="62">
        <f t="shared" si="4566"/>
        <v>0</v>
      </c>
      <c r="CH2282" s="62">
        <f t="shared" si="4566"/>
        <v>0</v>
      </c>
      <c r="CI2282" s="62">
        <f t="shared" si="4566"/>
        <v>0</v>
      </c>
      <c r="CJ2282" s="62">
        <f t="shared" si="4566"/>
        <v>0</v>
      </c>
      <c r="CK2282" s="62">
        <f t="shared" si="4566"/>
        <v>0</v>
      </c>
      <c r="CL2282" s="62">
        <f t="shared" si="4566"/>
        <v>0</v>
      </c>
      <c r="CO2282" s="62">
        <f t="shared" ref="CO2282:DL2282" si="4567">$H2277*(CO$2=EOMONTH($H2278,0))</f>
        <v>0</v>
      </c>
      <c r="CP2282" s="62">
        <f t="shared" si="4567"/>
        <v>1000000</v>
      </c>
      <c r="CQ2282" s="62">
        <f t="shared" si="4567"/>
        <v>0</v>
      </c>
      <c r="CR2282" s="62">
        <f t="shared" si="4567"/>
        <v>0</v>
      </c>
      <c r="CS2282" s="62">
        <f t="shared" si="4567"/>
        <v>0</v>
      </c>
      <c r="CT2282" s="62">
        <f t="shared" si="4567"/>
        <v>0</v>
      </c>
      <c r="CU2282" s="62">
        <f t="shared" si="4567"/>
        <v>0</v>
      </c>
      <c r="CV2282" s="62">
        <f t="shared" si="4567"/>
        <v>0</v>
      </c>
      <c r="CW2282" s="62">
        <f t="shared" si="4567"/>
        <v>0</v>
      </c>
      <c r="CX2282" s="62">
        <f t="shared" si="4567"/>
        <v>0</v>
      </c>
      <c r="CY2282" s="62">
        <f t="shared" si="4567"/>
        <v>0</v>
      </c>
      <c r="CZ2282" s="62">
        <f t="shared" si="4567"/>
        <v>0</v>
      </c>
      <c r="DA2282" s="62">
        <f t="shared" si="4567"/>
        <v>0</v>
      </c>
      <c r="DB2282" s="62">
        <f t="shared" si="4567"/>
        <v>0</v>
      </c>
      <c r="DC2282" s="62">
        <f t="shared" si="4567"/>
        <v>0</v>
      </c>
      <c r="DD2282" s="62">
        <f t="shared" si="4567"/>
        <v>0</v>
      </c>
      <c r="DE2282" s="62">
        <f t="shared" si="4567"/>
        <v>0</v>
      </c>
      <c r="DF2282" s="62">
        <f t="shared" si="4567"/>
        <v>0</v>
      </c>
      <c r="DG2282" s="62">
        <f t="shared" si="4567"/>
        <v>0</v>
      </c>
      <c r="DH2282" s="62">
        <f t="shared" si="4567"/>
        <v>0</v>
      </c>
      <c r="DI2282" s="62">
        <f t="shared" si="4567"/>
        <v>0</v>
      </c>
      <c r="DJ2282" s="62">
        <f t="shared" si="4567"/>
        <v>0</v>
      </c>
      <c r="DK2282" s="62">
        <f t="shared" si="4567"/>
        <v>0</v>
      </c>
      <c r="DL2282" s="62">
        <f t="shared" si="4567"/>
        <v>0</v>
      </c>
    </row>
    <row r="2283" spans="1:116" x14ac:dyDescent="0.4">
      <c r="C2283" t="s">
        <v>236</v>
      </c>
      <c r="D2283" t="s">
        <v>428</v>
      </c>
      <c r="E2283" t="str">
        <f t="shared" si="4556"/>
        <v>2283 DTERM1-F</v>
      </c>
      <c r="G2283" s="158" t="str">
        <f>"Repayment - "&amp;SUBSTITUTE(G2273,":","")</f>
        <v>Repayment - Fixed term debt - one-time borrowing</v>
      </c>
      <c r="K2283" s="138">
        <f ca="1">SUMIF($3:$3,K$2,2283:2283)</f>
        <v>-1000000</v>
      </c>
      <c r="L2283" s="138">
        <f ca="1">SUMIF($3:$3,L$2,2283:2283)</f>
        <v>0</v>
      </c>
      <c r="M2283" s="138">
        <f ca="1">SUMIF($3:$3,M$2,2283:2283)</f>
        <v>0</v>
      </c>
      <c r="N2283" s="138">
        <f ca="1">SUMIF($3:$3,N$2,2283:2283)</f>
        <v>0</v>
      </c>
      <c r="O2283" s="138">
        <f ca="1">SUMIF($3:$3,O$2,2283:2283)</f>
        <v>0</v>
      </c>
      <c r="P2283" s="138">
        <f ca="1">SUMIF($3:$3,P$2,2283:2283)</f>
        <v>0</v>
      </c>
      <c r="R2283" s="225"/>
      <c r="S2283" s="226">
        <f ca="1">-IF(COUNT($R2282:S2282)&lt;$H2275,0,OFFSET(S2282,0,-$H2275+1))</f>
        <v>0</v>
      </c>
      <c r="T2283" s="226">
        <f ca="1">-IF(COUNT($R2282:T2282)&lt;$H2275,0,OFFSET(T2282,0,-$H2275+1))</f>
        <v>0</v>
      </c>
      <c r="U2283" s="226">
        <f ca="1">-IF(COUNT($R2282:U2282)&lt;$H2275,0,OFFSET(U2282,0,-$H2275+1))</f>
        <v>0</v>
      </c>
      <c r="V2283" s="226">
        <f ca="1">-IF(COUNT($R2282:V2282)&lt;$H2275,0,OFFSET(V2282,0,-$H2275+1))</f>
        <v>0</v>
      </c>
      <c r="W2283" s="226">
        <f ca="1">-IF(COUNT($R2282:W2282)&lt;$H2275,0,OFFSET(W2282,0,-$H2275+1))</f>
        <v>0</v>
      </c>
      <c r="X2283" s="226">
        <f ca="1">-IF(COUNT($R2282:X2282)&lt;$H2275,0,OFFSET(X2282,0,-$H2275+1))</f>
        <v>0</v>
      </c>
      <c r="Y2283" s="226">
        <f ca="1">-IF(COUNT($R2282:Y2282)&lt;$H2275,0,OFFSET(Y2282,0,-$H2275+1))</f>
        <v>0</v>
      </c>
      <c r="Z2283" s="226">
        <f ca="1">-IF(COUNT($R2282:Z2282)&lt;$H2275,0,OFFSET(Z2282,0,-$H2275+1))</f>
        <v>0</v>
      </c>
      <c r="AA2283" s="226">
        <f ca="1">-IF(COUNT($R2282:AA2282)&lt;$H2275,0,OFFSET(AA2282,0,-$H2275+1))</f>
        <v>-1000000</v>
      </c>
      <c r="AB2283" s="226">
        <f ca="1">-IF(COUNT($R2282:AB2282)&lt;$H2275,0,OFFSET(AB2282,0,-$H2275+1))</f>
        <v>0</v>
      </c>
      <c r="AC2283" s="226">
        <f ca="1">-IF(COUNT($R2282:AC2282)&lt;$H2275,0,OFFSET(AC2282,0,-$H2275+1))</f>
        <v>0</v>
      </c>
      <c r="AD2283" s="226">
        <f ca="1">-IF(COUNT($R2282:AD2282)&lt;$H2275,0,OFFSET(AD2282,0,-$H2275+1))</f>
        <v>0</v>
      </c>
      <c r="AE2283" s="226">
        <f ca="1">-IF(COUNT($R2282:AE2282)&lt;$H2275,0,OFFSET(AE2282,0,-$H2275+1))</f>
        <v>0</v>
      </c>
      <c r="AF2283" s="226">
        <f ca="1">-IF(COUNT($R2282:AF2282)&lt;$H2275,0,OFFSET(AF2282,0,-$H2275+1))</f>
        <v>0</v>
      </c>
      <c r="AG2283" s="226">
        <f ca="1">-IF(COUNT($R2282:AG2282)&lt;$H2275,0,OFFSET(AG2282,0,-$H2275+1))</f>
        <v>0</v>
      </c>
      <c r="AH2283" s="226">
        <f ca="1">-IF(COUNT($R2282:AH2282)&lt;$H2275,0,OFFSET(AH2282,0,-$H2275+1))</f>
        <v>0</v>
      </c>
      <c r="AI2283" s="226">
        <f ca="1">-IF(COUNT($R2282:AI2282)&lt;$H2275,0,OFFSET(AI2282,0,-$H2275+1))</f>
        <v>0</v>
      </c>
      <c r="AJ2283" s="226">
        <f ca="1">-IF(COUNT($R2282:AJ2282)&lt;$H2275,0,OFFSET(AJ2282,0,-$H2275+1))</f>
        <v>0</v>
      </c>
      <c r="AK2283" s="226">
        <f ca="1">-IF(COUNT($R2282:AK2282)&lt;$H2275,0,OFFSET(AK2282,0,-$H2275+1))</f>
        <v>0</v>
      </c>
      <c r="AL2283" s="226">
        <f ca="1">-IF(COUNT($R2282:AL2282)&lt;$H2275,0,OFFSET(AL2282,0,-$H2275+1))</f>
        <v>0</v>
      </c>
      <c r="AM2283" s="226">
        <f ca="1">-IF(COUNT($R2282:AM2282)&lt;$H2275,0,OFFSET(AM2282,0,-$H2275+1))</f>
        <v>0</v>
      </c>
      <c r="AN2283" s="226">
        <f ca="1">-IF(COUNT($R2282:AN2282)&lt;$H2275,0,OFFSET(AN2282,0,-$H2275+1))</f>
        <v>0</v>
      </c>
      <c r="AO2283" s="226">
        <f ca="1">-IF(COUNT($R2282:AO2282)&lt;$H2275,0,OFFSET(AO2282,0,-$H2275+1))</f>
        <v>0</v>
      </c>
      <c r="AP2283" s="226">
        <f ca="1">-IF(COUNT($R2282:AP2282)&lt;$H2275,0,OFFSET(AP2282,0,-$H2275+1))</f>
        <v>0</v>
      </c>
      <c r="AQ2283" s="226">
        <f ca="1">-IF(COUNT($R2282:AQ2282)&lt;$H2275,0,OFFSET(AQ2282,0,-$H2275+1))</f>
        <v>0</v>
      </c>
      <c r="AR2283" s="226">
        <f ca="1">-IF(COUNT($R2282:AR2282)&lt;$H2275,0,OFFSET(AR2282,0,-$H2275+1))</f>
        <v>0</v>
      </c>
      <c r="AS2283" s="226">
        <f ca="1">-IF(COUNT($R2282:AS2282)&lt;$H2275,0,OFFSET(AS2282,0,-$H2275+1))</f>
        <v>0</v>
      </c>
      <c r="AT2283" s="226">
        <f ca="1">-IF(COUNT($R2282:AT2282)&lt;$H2275,0,OFFSET(AT2282,0,-$H2275+1))</f>
        <v>0</v>
      </c>
      <c r="AU2283" s="226">
        <f ca="1">-IF(COUNT($R2282:AU2282)&lt;$H2275,0,OFFSET(AU2282,0,-$H2275+1))</f>
        <v>0</v>
      </c>
      <c r="AV2283" s="226">
        <f ca="1">-IF(COUNT($R2282:AV2282)&lt;$H2275,0,OFFSET(AV2282,0,-$H2275+1))</f>
        <v>0</v>
      </c>
      <c r="AW2283" s="226">
        <f ca="1">-IF(COUNT($R2282:AW2282)&lt;$H2275,0,OFFSET(AW2282,0,-$H2275+1))</f>
        <v>0</v>
      </c>
      <c r="AX2283" s="226">
        <f ca="1">-IF(COUNT($R2282:AX2282)&lt;$H2275,0,OFFSET(AX2282,0,-$H2275+1))</f>
        <v>0</v>
      </c>
      <c r="AY2283" s="226">
        <f ca="1">-IF(COUNT($R2282:AY2282)&lt;$H2275,0,OFFSET(AY2282,0,-$H2275+1))</f>
        <v>0</v>
      </c>
      <c r="AZ2283" s="226">
        <f ca="1">-IF(COUNT($R2282:AZ2282)&lt;$H2275,0,OFFSET(AZ2282,0,-$H2275+1))</f>
        <v>0</v>
      </c>
      <c r="BA2283" s="226">
        <f ca="1">-IF(COUNT($R2282:BA2282)&lt;$H2275,0,OFFSET(BA2282,0,-$H2275+1))</f>
        <v>0</v>
      </c>
      <c r="BB2283" s="226">
        <f ca="1">-IF(COUNT($R2282:BB2282)&lt;$H2275,0,OFFSET(BB2282,0,-$H2275+1))</f>
        <v>0</v>
      </c>
      <c r="BC2283" s="226">
        <f ca="1">-IF(COUNT($R2282:BC2282)&lt;$H2275,0,OFFSET(BC2282,0,-$H2275+1))</f>
        <v>0</v>
      </c>
      <c r="BD2283" s="226">
        <f ca="1">-IF(COUNT($R2282:BD2282)&lt;$H2275,0,OFFSET(BD2282,0,-$H2275+1))</f>
        <v>0</v>
      </c>
      <c r="BE2283" s="226">
        <f ca="1">-IF(COUNT($R2282:BE2282)&lt;$H2275,0,OFFSET(BE2282,0,-$H2275+1))</f>
        <v>0</v>
      </c>
      <c r="BF2283" s="226">
        <f ca="1">-IF(COUNT($R2282:BF2282)&lt;$H2275,0,OFFSET(BF2282,0,-$H2275+1))</f>
        <v>0</v>
      </c>
      <c r="BG2283" s="226">
        <f ca="1">-IF(COUNT($R2282:BG2282)&lt;$H2275,0,OFFSET(BG2282,0,-$H2275+1))</f>
        <v>0</v>
      </c>
      <c r="BH2283" s="226">
        <f ca="1">-IF(COUNT($R2282:BH2282)&lt;$H2275,0,OFFSET(BH2282,0,-$H2275+1))</f>
        <v>0</v>
      </c>
      <c r="BI2283" s="226">
        <f ca="1">-IF(COUNT($R2282:BI2282)&lt;$H2275,0,OFFSET(BI2282,0,-$H2275+1))</f>
        <v>0</v>
      </c>
      <c r="BJ2283" s="226">
        <f ca="1">-IF(COUNT($R2282:BJ2282)&lt;$H2275,0,OFFSET(BJ2282,0,-$H2275+1))</f>
        <v>0</v>
      </c>
      <c r="BK2283" s="226">
        <f ca="1">-IF(COUNT($R2282:BK2282)&lt;$H2275,0,OFFSET(BK2282,0,-$H2275+1))</f>
        <v>0</v>
      </c>
      <c r="BL2283" s="226">
        <f ca="1">-IF(COUNT($R2282:BL2282)&lt;$H2275,0,OFFSET(BL2282,0,-$H2275+1))</f>
        <v>0</v>
      </c>
      <c r="BM2283" s="226">
        <f ca="1">-IF(COUNT($R2282:BM2282)&lt;$H2275,0,OFFSET(BM2282,0,-$H2275+1))</f>
        <v>0</v>
      </c>
      <c r="BN2283" s="226">
        <f ca="1">-IF(COUNT($R2282:BN2282)&lt;$H2275,0,OFFSET(BN2282,0,-$H2275+1))</f>
        <v>0</v>
      </c>
      <c r="BO2283" s="226">
        <f ca="1">-IF(COUNT($R2282:BO2282)&lt;$H2275,0,OFFSET(BO2282,0,-$H2275+1))</f>
        <v>0</v>
      </c>
      <c r="BP2283" s="226">
        <f ca="1">-IF(COUNT($R2282:BP2282)&lt;$H2275,0,OFFSET(BP2282,0,-$H2275+1))</f>
        <v>0</v>
      </c>
      <c r="BQ2283" s="226">
        <f ca="1">-IF(COUNT($R2282:BQ2282)&lt;$H2275,0,OFFSET(BQ2282,0,-$H2275+1))</f>
        <v>0</v>
      </c>
      <c r="BR2283" s="226">
        <f ca="1">-IF(COUNT($R2282:BR2282)&lt;$H2275,0,OFFSET(BR2282,0,-$H2275+1))</f>
        <v>0</v>
      </c>
      <c r="BS2283" s="226">
        <f ca="1">-IF(COUNT($R2282:BS2282)&lt;$H2275,0,OFFSET(BS2282,0,-$H2275+1))</f>
        <v>0</v>
      </c>
      <c r="BT2283" s="226">
        <f ca="1">-IF(COUNT($R2282:BT2282)&lt;$H2275,0,OFFSET(BT2282,0,-$H2275+1))</f>
        <v>0</v>
      </c>
      <c r="BU2283" s="226">
        <f ca="1">-IF(COUNT($R2282:BU2282)&lt;$H2275,0,OFFSET(BU2282,0,-$H2275+1))</f>
        <v>0</v>
      </c>
      <c r="BV2283" s="226">
        <f ca="1">-IF(COUNT($R2282:BV2282)&lt;$H2275,0,OFFSET(BV2282,0,-$H2275+1))</f>
        <v>0</v>
      </c>
      <c r="BW2283" s="226">
        <f ca="1">-IF(COUNT($R2282:BW2282)&lt;$H2275,0,OFFSET(BW2282,0,-$H2275+1))</f>
        <v>0</v>
      </c>
      <c r="BX2283" s="226">
        <f ca="1">-IF(COUNT($R2282:BX2282)&lt;$H2275,0,OFFSET(BX2282,0,-$H2275+1))</f>
        <v>0</v>
      </c>
      <c r="BY2283" s="226">
        <f ca="1">-IF(COUNT($R2282:BY2282)&lt;$H2275,0,OFFSET(BY2282,0,-$H2275+1))</f>
        <v>0</v>
      </c>
      <c r="BZ2283" s="226">
        <f ca="1">-IF(COUNT($R2282:BZ2282)&lt;$H2275,0,OFFSET(BZ2282,0,-$H2275+1))</f>
        <v>0</v>
      </c>
      <c r="CA2283" s="226">
        <f ca="1">-IF(COUNT($R2282:CA2282)&lt;$H2275,0,OFFSET(CA2282,0,-$H2275+1))</f>
        <v>0</v>
      </c>
      <c r="CB2283" s="226">
        <f ca="1">-IF(COUNT($R2282:CB2282)&lt;$H2275,0,OFFSET(CB2282,0,-$H2275+1))</f>
        <v>0</v>
      </c>
      <c r="CC2283" s="226">
        <f ca="1">-IF(COUNT($R2282:CC2282)&lt;$H2275,0,OFFSET(CC2282,0,-$H2275+1))</f>
        <v>0</v>
      </c>
      <c r="CD2283" s="226">
        <f ca="1">-IF(COUNT($R2282:CD2282)&lt;$H2275,0,OFFSET(CD2282,0,-$H2275+1))</f>
        <v>0</v>
      </c>
      <c r="CE2283" s="226">
        <f ca="1">-IF(COUNT($R2282:CE2282)&lt;$H2275,0,OFFSET(CE2282,0,-$H2275+1))</f>
        <v>0</v>
      </c>
      <c r="CF2283" s="226">
        <f ca="1">-IF(COUNT($R2282:CF2282)&lt;$H2275,0,OFFSET(CF2282,0,-$H2275+1))</f>
        <v>0</v>
      </c>
      <c r="CG2283" s="226">
        <f ca="1">-IF(COUNT($R2282:CG2282)&lt;$H2275,0,OFFSET(CG2282,0,-$H2275+1))</f>
        <v>0</v>
      </c>
      <c r="CH2283" s="226">
        <f ca="1">-IF(COUNT($R2282:CH2282)&lt;$H2275,0,OFFSET(CH2282,0,-$H2275+1))</f>
        <v>0</v>
      </c>
      <c r="CI2283" s="226">
        <f ca="1">-IF(COUNT($R2282:CI2282)&lt;$H2275,0,OFFSET(CI2282,0,-$H2275+1))</f>
        <v>0</v>
      </c>
      <c r="CJ2283" s="226">
        <f ca="1">-IF(COUNT($R2282:CJ2282)&lt;$H2275,0,OFFSET(CJ2282,0,-$H2275+1))</f>
        <v>0</v>
      </c>
      <c r="CK2283" s="226">
        <f ca="1">-IF(COUNT($R2282:CK2282)&lt;$H2275,0,OFFSET(CK2282,0,-$H2275+1))</f>
        <v>0</v>
      </c>
      <c r="CL2283" s="226">
        <f ca="1">-IF(COUNT($R2282:CL2282)&lt;$H2275,0,OFFSET(CL2282,0,-$H2275+1))</f>
        <v>0</v>
      </c>
      <c r="CO2283" s="226">
        <f ca="1">-IF(COUNT($R2282:CO2282)&lt;$H2275,0,OFFSET(CO2282,0,-$H2275+1))</f>
        <v>0</v>
      </c>
      <c r="CP2283" s="226">
        <f ca="1">-IF(COUNT($R2282:CP2282)&lt;$H2275,0,OFFSET(CP2282,0,-$H2275+1))</f>
        <v>0</v>
      </c>
      <c r="CQ2283" s="226">
        <f ca="1">-IF(COUNT($R2282:CQ2282)&lt;$H2275,0,OFFSET(CQ2282,0,-$H2275+1))</f>
        <v>0</v>
      </c>
      <c r="CR2283" s="226">
        <f ca="1">-IF(COUNT($R2282:CR2282)&lt;$H2275,0,OFFSET(CR2282,0,-$H2275+1))</f>
        <v>0</v>
      </c>
      <c r="CS2283" s="226">
        <f ca="1">-IF(COUNT($R2282:CS2282)&lt;$H2275,0,OFFSET(CS2282,0,-$H2275+1))</f>
        <v>-1000000</v>
      </c>
      <c r="CT2283" s="226">
        <f ca="1">-IF(COUNT($R2282:CT2282)&lt;$H2275,0,OFFSET(CT2282,0,-$H2275+1))</f>
        <v>0</v>
      </c>
      <c r="CU2283" s="226">
        <f ca="1">-IF(COUNT($R2282:CU2282)&lt;$H2275,0,OFFSET(CU2282,0,-$H2275+1))</f>
        <v>0</v>
      </c>
      <c r="CV2283" s="226">
        <f ca="1">-IF(COUNT($R2282:CV2282)&lt;$H2275,0,OFFSET(CV2282,0,-$H2275+1))</f>
        <v>0</v>
      </c>
      <c r="CW2283" s="226">
        <f ca="1">-IF(COUNT($R2282:CW2282)&lt;$H2275,0,OFFSET(CW2282,0,-$H2275+1))</f>
        <v>0</v>
      </c>
      <c r="CX2283" s="226">
        <f ca="1">-IF(COUNT($R2282:CX2282)&lt;$H2275,0,OFFSET(CX2282,0,-$H2275+1))</f>
        <v>0</v>
      </c>
      <c r="CY2283" s="226">
        <f ca="1">-IF(COUNT($R2282:CY2282)&lt;$H2275,0,OFFSET(CY2282,0,-$H2275+1))</f>
        <v>0</v>
      </c>
      <c r="CZ2283" s="226">
        <f ca="1">-IF(COUNT($R2282:CZ2282)&lt;$H2275,0,OFFSET(CZ2282,0,-$H2275+1))</f>
        <v>0</v>
      </c>
      <c r="DA2283" s="226">
        <f ca="1">-IF(COUNT($R2282:DA2282)&lt;$H2275,0,OFFSET(DA2282,0,-$H2275+1))</f>
        <v>0</v>
      </c>
      <c r="DB2283" s="226">
        <f ca="1">-IF(COUNT($R2282:DB2282)&lt;$H2275,0,OFFSET(DB2282,0,-$H2275+1))</f>
        <v>0</v>
      </c>
      <c r="DC2283" s="226">
        <f ca="1">-IF(COUNT($R2282:DC2282)&lt;$H2275,0,OFFSET(DC2282,0,-$H2275+1))</f>
        <v>0</v>
      </c>
      <c r="DD2283" s="226">
        <f ca="1">-IF(COUNT($R2282:DD2282)&lt;$H2275,0,OFFSET(DD2282,0,-$H2275+1))</f>
        <v>0</v>
      </c>
      <c r="DE2283" s="226">
        <f ca="1">-IF(COUNT($R2282:DE2282)&lt;$H2275,0,OFFSET(DE2282,0,-$H2275+1))</f>
        <v>0</v>
      </c>
      <c r="DF2283" s="226">
        <f ca="1">-IF(COUNT($R2282:DF2282)&lt;$H2275,0,OFFSET(DF2282,0,-$H2275+1))</f>
        <v>0</v>
      </c>
      <c r="DG2283" s="226">
        <f ca="1">-IF(COUNT($R2282:DG2282)&lt;$H2275,0,OFFSET(DG2282,0,-$H2275+1))</f>
        <v>0</v>
      </c>
      <c r="DH2283" s="226">
        <f ca="1">-IF(COUNT($R2282:DH2282)&lt;$H2275,0,OFFSET(DH2282,0,-$H2275+1))</f>
        <v>0</v>
      </c>
      <c r="DI2283" s="226">
        <f ca="1">-IF(COUNT($R2282:DI2282)&lt;$H2275,0,OFFSET(DI2282,0,-$H2275+1))</f>
        <v>0</v>
      </c>
      <c r="DJ2283" s="226">
        <f ca="1">-IF(COUNT($R2282:DJ2282)&lt;$H2275,0,OFFSET(DJ2282,0,-$H2275+1))</f>
        <v>0</v>
      </c>
      <c r="DK2283" s="226">
        <f ca="1">-IF(COUNT($R2282:DK2282)&lt;$H2275,0,OFFSET(DK2282,0,-$H2275+1))</f>
        <v>0</v>
      </c>
      <c r="DL2283" s="226">
        <f ca="1">-IF(COUNT($R2282:DL2282)&lt;$H2275,0,OFFSET(DL2282,0,-$H2275+1))</f>
        <v>0</v>
      </c>
    </row>
    <row r="2284" spans="1:116" x14ac:dyDescent="0.4">
      <c r="C2284" t="s">
        <v>237</v>
      </c>
      <c r="D2284" t="s">
        <v>428</v>
      </c>
      <c r="E2284" t="str">
        <f t="shared" si="4556"/>
        <v>2284 DTERM1-F</v>
      </c>
      <c r="G2284" s="126" t="str">
        <f>"Debt - "&amp;SUBSTITUTE(G2273,":","")</f>
        <v>Debt - Fixed term debt - one-time borrowing</v>
      </c>
      <c r="I2284" s="80"/>
      <c r="J2284" s="80"/>
      <c r="K2284" s="33">
        <f t="shared" ref="K2284:P2284" ca="1" si="4568">SUMIF($4:$4,K$2,2284:2284)</f>
        <v>0</v>
      </c>
      <c r="L2284" s="33">
        <f t="shared" ca="1" si="4568"/>
        <v>0</v>
      </c>
      <c r="M2284" s="33">
        <f t="shared" ca="1" si="4568"/>
        <v>0</v>
      </c>
      <c r="N2284" s="33">
        <f t="shared" ca="1" si="4568"/>
        <v>0</v>
      </c>
      <c r="O2284" s="33">
        <f t="shared" ca="1" si="4568"/>
        <v>0</v>
      </c>
      <c r="P2284" s="33">
        <f t="shared" ca="1" si="4568"/>
        <v>0</v>
      </c>
      <c r="R2284" s="53">
        <f>S2281</f>
        <v>0</v>
      </c>
      <c r="S2284" s="93">
        <f t="shared" ref="S2284:AX2284" ca="1" si="4569">SUM(S2281:S2283)</f>
        <v>0</v>
      </c>
      <c r="T2284" s="93">
        <f t="shared" ca="1" si="4569"/>
        <v>0</v>
      </c>
      <c r="U2284" s="93">
        <f t="shared" ca="1" si="4569"/>
        <v>0</v>
      </c>
      <c r="V2284" s="93">
        <f t="shared" ca="1" si="4569"/>
        <v>0</v>
      </c>
      <c r="W2284" s="93">
        <f t="shared" ca="1" si="4569"/>
        <v>0</v>
      </c>
      <c r="X2284" s="93">
        <f t="shared" ca="1" si="4569"/>
        <v>1000000</v>
      </c>
      <c r="Y2284" s="93">
        <f t="shared" ca="1" si="4569"/>
        <v>1000000</v>
      </c>
      <c r="Z2284" s="93">
        <f t="shared" ca="1" si="4569"/>
        <v>1000000</v>
      </c>
      <c r="AA2284" s="93">
        <f t="shared" ca="1" si="4569"/>
        <v>0</v>
      </c>
      <c r="AB2284" s="93">
        <f t="shared" ca="1" si="4569"/>
        <v>0</v>
      </c>
      <c r="AC2284" s="93">
        <f t="shared" ca="1" si="4569"/>
        <v>0</v>
      </c>
      <c r="AD2284" s="93">
        <f t="shared" ca="1" si="4569"/>
        <v>0</v>
      </c>
      <c r="AE2284" s="93">
        <f t="shared" ca="1" si="4569"/>
        <v>0</v>
      </c>
      <c r="AF2284" s="93">
        <f t="shared" ca="1" si="4569"/>
        <v>0</v>
      </c>
      <c r="AG2284" s="93">
        <f t="shared" ca="1" si="4569"/>
        <v>0</v>
      </c>
      <c r="AH2284" s="93">
        <f t="shared" ca="1" si="4569"/>
        <v>0</v>
      </c>
      <c r="AI2284" s="93">
        <f t="shared" ca="1" si="4569"/>
        <v>0</v>
      </c>
      <c r="AJ2284" s="93">
        <f t="shared" ca="1" si="4569"/>
        <v>0</v>
      </c>
      <c r="AK2284" s="93">
        <f t="shared" ca="1" si="4569"/>
        <v>0</v>
      </c>
      <c r="AL2284" s="93">
        <f t="shared" ca="1" si="4569"/>
        <v>0</v>
      </c>
      <c r="AM2284" s="93">
        <f t="shared" ca="1" si="4569"/>
        <v>0</v>
      </c>
      <c r="AN2284" s="93">
        <f t="shared" ca="1" si="4569"/>
        <v>0</v>
      </c>
      <c r="AO2284" s="93">
        <f t="shared" ca="1" si="4569"/>
        <v>0</v>
      </c>
      <c r="AP2284" s="93">
        <f t="shared" ca="1" si="4569"/>
        <v>0</v>
      </c>
      <c r="AQ2284" s="93">
        <f t="shared" ca="1" si="4569"/>
        <v>0</v>
      </c>
      <c r="AR2284" s="93">
        <f t="shared" ca="1" si="4569"/>
        <v>0</v>
      </c>
      <c r="AS2284" s="93">
        <f t="shared" ca="1" si="4569"/>
        <v>0</v>
      </c>
      <c r="AT2284" s="93">
        <f t="shared" ca="1" si="4569"/>
        <v>0</v>
      </c>
      <c r="AU2284" s="93">
        <f t="shared" ca="1" si="4569"/>
        <v>0</v>
      </c>
      <c r="AV2284" s="93">
        <f t="shared" ca="1" si="4569"/>
        <v>0</v>
      </c>
      <c r="AW2284" s="93">
        <f t="shared" ca="1" si="4569"/>
        <v>0</v>
      </c>
      <c r="AX2284" s="93">
        <f t="shared" ca="1" si="4569"/>
        <v>0</v>
      </c>
      <c r="AY2284" s="93">
        <f t="shared" ref="AY2284:CD2284" ca="1" si="4570">SUM(AY2281:AY2283)</f>
        <v>0</v>
      </c>
      <c r="AZ2284" s="93">
        <f t="shared" ca="1" si="4570"/>
        <v>0</v>
      </c>
      <c r="BA2284" s="93">
        <f t="shared" ca="1" si="4570"/>
        <v>0</v>
      </c>
      <c r="BB2284" s="93">
        <f t="shared" ca="1" si="4570"/>
        <v>0</v>
      </c>
      <c r="BC2284" s="93">
        <f t="shared" ca="1" si="4570"/>
        <v>0</v>
      </c>
      <c r="BD2284" s="93">
        <f t="shared" ca="1" si="4570"/>
        <v>0</v>
      </c>
      <c r="BE2284" s="93">
        <f t="shared" ca="1" si="4570"/>
        <v>0</v>
      </c>
      <c r="BF2284" s="93">
        <f t="shared" ca="1" si="4570"/>
        <v>0</v>
      </c>
      <c r="BG2284" s="93">
        <f t="shared" ca="1" si="4570"/>
        <v>0</v>
      </c>
      <c r="BH2284" s="93">
        <f t="shared" ca="1" si="4570"/>
        <v>0</v>
      </c>
      <c r="BI2284" s="93">
        <f t="shared" ca="1" si="4570"/>
        <v>0</v>
      </c>
      <c r="BJ2284" s="93">
        <f t="shared" ca="1" si="4570"/>
        <v>0</v>
      </c>
      <c r="BK2284" s="93">
        <f t="shared" ca="1" si="4570"/>
        <v>0</v>
      </c>
      <c r="BL2284" s="93">
        <f t="shared" ca="1" si="4570"/>
        <v>0</v>
      </c>
      <c r="BM2284" s="93">
        <f t="shared" ca="1" si="4570"/>
        <v>0</v>
      </c>
      <c r="BN2284" s="93">
        <f t="shared" ca="1" si="4570"/>
        <v>0</v>
      </c>
      <c r="BO2284" s="93">
        <f t="shared" ca="1" si="4570"/>
        <v>0</v>
      </c>
      <c r="BP2284" s="93">
        <f t="shared" ca="1" si="4570"/>
        <v>0</v>
      </c>
      <c r="BQ2284" s="93">
        <f t="shared" ca="1" si="4570"/>
        <v>0</v>
      </c>
      <c r="BR2284" s="93">
        <f t="shared" ca="1" si="4570"/>
        <v>0</v>
      </c>
      <c r="BS2284" s="93">
        <f t="shared" ca="1" si="4570"/>
        <v>0</v>
      </c>
      <c r="BT2284" s="93">
        <f t="shared" ca="1" si="4570"/>
        <v>0</v>
      </c>
      <c r="BU2284" s="93">
        <f t="shared" ca="1" si="4570"/>
        <v>0</v>
      </c>
      <c r="BV2284" s="93">
        <f t="shared" ca="1" si="4570"/>
        <v>0</v>
      </c>
      <c r="BW2284" s="93">
        <f t="shared" ca="1" si="4570"/>
        <v>0</v>
      </c>
      <c r="BX2284" s="93">
        <f t="shared" ca="1" si="4570"/>
        <v>0</v>
      </c>
      <c r="BY2284" s="93">
        <f t="shared" ca="1" si="4570"/>
        <v>0</v>
      </c>
      <c r="BZ2284" s="93">
        <f t="shared" ca="1" si="4570"/>
        <v>0</v>
      </c>
      <c r="CA2284" s="93">
        <f t="shared" ca="1" si="4570"/>
        <v>0</v>
      </c>
      <c r="CB2284" s="93">
        <f t="shared" ca="1" si="4570"/>
        <v>0</v>
      </c>
      <c r="CC2284" s="93">
        <f t="shared" ca="1" si="4570"/>
        <v>0</v>
      </c>
      <c r="CD2284" s="93">
        <f t="shared" ca="1" si="4570"/>
        <v>0</v>
      </c>
      <c r="CE2284" s="93">
        <f t="shared" ref="CE2284:CL2284" ca="1" si="4571">SUM(CE2281:CE2283)</f>
        <v>0</v>
      </c>
      <c r="CF2284" s="93">
        <f t="shared" ca="1" si="4571"/>
        <v>0</v>
      </c>
      <c r="CG2284" s="93">
        <f t="shared" ca="1" si="4571"/>
        <v>0</v>
      </c>
      <c r="CH2284" s="93">
        <f t="shared" ca="1" si="4571"/>
        <v>0</v>
      </c>
      <c r="CI2284" s="93">
        <f t="shared" ca="1" si="4571"/>
        <v>0</v>
      </c>
      <c r="CJ2284" s="93">
        <f t="shared" ca="1" si="4571"/>
        <v>0</v>
      </c>
      <c r="CK2284" s="93">
        <f t="shared" ca="1" si="4571"/>
        <v>0</v>
      </c>
      <c r="CL2284" s="93">
        <f t="shared" ca="1" si="4571"/>
        <v>0</v>
      </c>
      <c r="CN2284" s="80"/>
      <c r="CO2284" s="93">
        <f t="shared" ref="CO2284:DL2284" ca="1" si="4572">SUM(CO2281:CO2283)</f>
        <v>0</v>
      </c>
      <c r="CP2284" s="93">
        <f t="shared" ca="1" si="4572"/>
        <v>1000000</v>
      </c>
      <c r="CQ2284" s="93">
        <f t="shared" ca="1" si="4572"/>
        <v>1000000</v>
      </c>
      <c r="CR2284" s="93">
        <f t="shared" ca="1" si="4572"/>
        <v>1000000</v>
      </c>
      <c r="CS2284" s="93">
        <f t="shared" ca="1" si="4572"/>
        <v>0</v>
      </c>
      <c r="CT2284" s="93">
        <f t="shared" ca="1" si="4572"/>
        <v>0</v>
      </c>
      <c r="CU2284" s="93">
        <f t="shared" ca="1" si="4572"/>
        <v>0</v>
      </c>
      <c r="CV2284" s="93">
        <f t="shared" ca="1" si="4572"/>
        <v>0</v>
      </c>
      <c r="CW2284" s="93">
        <f t="shared" ca="1" si="4572"/>
        <v>0</v>
      </c>
      <c r="CX2284" s="93">
        <f t="shared" ca="1" si="4572"/>
        <v>0</v>
      </c>
      <c r="CY2284" s="93">
        <f t="shared" ca="1" si="4572"/>
        <v>0</v>
      </c>
      <c r="CZ2284" s="93">
        <f t="shared" ca="1" si="4572"/>
        <v>0</v>
      </c>
      <c r="DA2284" s="93">
        <f t="shared" ca="1" si="4572"/>
        <v>0</v>
      </c>
      <c r="DB2284" s="93">
        <f t="shared" ca="1" si="4572"/>
        <v>0</v>
      </c>
      <c r="DC2284" s="93">
        <f t="shared" ca="1" si="4572"/>
        <v>0</v>
      </c>
      <c r="DD2284" s="93">
        <f t="shared" ca="1" si="4572"/>
        <v>0</v>
      </c>
      <c r="DE2284" s="93">
        <f t="shared" ca="1" si="4572"/>
        <v>0</v>
      </c>
      <c r="DF2284" s="93">
        <f t="shared" ca="1" si="4572"/>
        <v>0</v>
      </c>
      <c r="DG2284" s="93">
        <f t="shared" ca="1" si="4572"/>
        <v>0</v>
      </c>
      <c r="DH2284" s="93">
        <f t="shared" ca="1" si="4572"/>
        <v>0</v>
      </c>
      <c r="DI2284" s="93">
        <f t="shared" ca="1" si="4572"/>
        <v>0</v>
      </c>
      <c r="DJ2284" s="93">
        <f t="shared" ca="1" si="4572"/>
        <v>0</v>
      </c>
      <c r="DK2284" s="93">
        <f t="shared" ca="1" si="4572"/>
        <v>0</v>
      </c>
      <c r="DL2284" s="93">
        <f t="shared" ca="1" si="4572"/>
        <v>0</v>
      </c>
    </row>
    <row r="2285" spans="1:116" x14ac:dyDescent="0.4">
      <c r="A2285" s="98"/>
      <c r="B2285" s="59"/>
      <c r="C2285" s="59"/>
      <c r="D2285" t="s">
        <v>428</v>
      </c>
      <c r="E2285" t="str">
        <f t="shared" si="4556"/>
        <v>2285 DTERM1-F</v>
      </c>
      <c r="G2285" s="125"/>
      <c r="R2285"/>
      <c r="S2285" s="62"/>
      <c r="T2285" s="62"/>
      <c r="U2285" s="62"/>
      <c r="V2285" s="62"/>
      <c r="W2285" s="62"/>
      <c r="X2285" s="62"/>
      <c r="Y2285" s="62"/>
      <c r="Z2285" s="62"/>
      <c r="AA2285" s="62"/>
      <c r="AB2285" s="62"/>
      <c r="AC2285" s="62"/>
      <c r="AD2285" s="62"/>
      <c r="AE2285" s="62"/>
      <c r="AF2285" s="62"/>
      <c r="AG2285" s="62"/>
      <c r="AH2285" s="62"/>
      <c r="AI2285" s="62"/>
      <c r="AJ2285" s="62"/>
      <c r="AK2285" s="62"/>
      <c r="AL2285" s="62"/>
      <c r="AM2285" s="62"/>
      <c r="AN2285" s="62"/>
      <c r="AO2285" s="62"/>
      <c r="AP2285" s="62"/>
      <c r="AQ2285" s="62"/>
      <c r="AR2285" s="62"/>
      <c r="AS2285" s="62"/>
      <c r="AT2285" s="62"/>
      <c r="AU2285" s="62"/>
      <c r="AV2285" s="62"/>
      <c r="AW2285" s="62"/>
      <c r="AX2285" s="62"/>
      <c r="AY2285" s="62"/>
      <c r="AZ2285" s="62"/>
      <c r="BA2285" s="62"/>
      <c r="BB2285" s="62"/>
      <c r="BC2285" s="62"/>
      <c r="BD2285" s="62"/>
      <c r="BE2285" s="62"/>
      <c r="BF2285" s="62"/>
      <c r="BG2285" s="62"/>
      <c r="BH2285" s="62"/>
      <c r="BI2285" s="62"/>
      <c r="BJ2285" s="62"/>
      <c r="BK2285" s="62"/>
      <c r="BL2285" s="62"/>
      <c r="BM2285" s="62"/>
      <c r="BN2285" s="62"/>
      <c r="BO2285" s="62"/>
      <c r="BP2285" s="62"/>
      <c r="BQ2285" s="62"/>
      <c r="BR2285" s="62"/>
      <c r="BS2285" s="62"/>
      <c r="BT2285" s="62"/>
      <c r="BU2285" s="62"/>
      <c r="BV2285" s="62"/>
      <c r="BW2285" s="62"/>
      <c r="BX2285" s="62"/>
      <c r="BY2285" s="62"/>
      <c r="BZ2285" s="62"/>
      <c r="CA2285" s="62"/>
      <c r="CB2285" s="62"/>
      <c r="CC2285" s="62"/>
      <c r="CD2285" s="62"/>
      <c r="CE2285" s="62"/>
      <c r="CF2285" s="62"/>
      <c r="CG2285" s="62"/>
      <c r="CH2285" s="62"/>
      <c r="CI2285" s="62"/>
      <c r="CJ2285" s="62"/>
      <c r="CK2285" s="62"/>
      <c r="CL2285" s="62"/>
      <c r="CO2285" s="62"/>
      <c r="CP2285" s="62"/>
      <c r="CQ2285" s="62"/>
      <c r="CR2285" s="62"/>
      <c r="CS2285" s="62"/>
      <c r="CT2285" s="62"/>
      <c r="CU2285" s="62"/>
      <c r="CV2285" s="62"/>
      <c r="CW2285" s="62"/>
      <c r="CX2285" s="62"/>
      <c r="CY2285" s="62"/>
      <c r="CZ2285" s="62"/>
      <c r="DA2285" s="62"/>
      <c r="DB2285" s="62"/>
      <c r="DC2285" s="62"/>
      <c r="DD2285" s="62"/>
      <c r="DE2285" s="62"/>
      <c r="DF2285" s="62"/>
      <c r="DG2285" s="62"/>
      <c r="DH2285" s="62"/>
      <c r="DI2285" s="62"/>
      <c r="DJ2285" s="62"/>
      <c r="DK2285" s="62"/>
      <c r="DL2285" s="62"/>
    </row>
    <row r="2286" spans="1:116" x14ac:dyDescent="0.4">
      <c r="A2286" s="98"/>
      <c r="C2286" t="s">
        <v>228</v>
      </c>
      <c r="D2286" t="s">
        <v>428</v>
      </c>
      <c r="E2286" t="str">
        <f t="shared" si="4556"/>
        <v>2286 DTERM1-F</v>
      </c>
      <c r="G2286" s="126" t="str">
        <f>"Interest expense - "&amp;SUBSTITUTE(G2273,":","")</f>
        <v>Interest expense - Fixed term debt - one-time borrowing</v>
      </c>
      <c r="J2286" s="93">
        <f>SUMIF($5:$5,I$2,2284:2284)</f>
        <v>0</v>
      </c>
      <c r="K2286" s="28">
        <f t="shared" ref="K2286:P2286" ca="1" si="4573">SUMIF($3:$3,K$2,2286:2286)</f>
        <v>-33333.333333333336</v>
      </c>
      <c r="L2286" s="28">
        <f t="shared" ca="1" si="4573"/>
        <v>0</v>
      </c>
      <c r="M2286" s="28">
        <f t="shared" ca="1" si="4573"/>
        <v>0</v>
      </c>
      <c r="N2286" s="28">
        <f t="shared" ca="1" si="4573"/>
        <v>0</v>
      </c>
      <c r="O2286" s="28">
        <f t="shared" ca="1" si="4573"/>
        <v>0</v>
      </c>
      <c r="P2286" s="28">
        <f t="shared" ca="1" si="4573"/>
        <v>0</v>
      </c>
      <c r="R2286" s="27"/>
      <c r="S2286" s="93">
        <f t="shared" ref="S2286:AX2286" si="4574">-SUM(S2280:S2282)*$H2276/12</f>
        <v>0</v>
      </c>
      <c r="T2286" s="93">
        <f t="shared" ca="1" si="4574"/>
        <v>0</v>
      </c>
      <c r="U2286" s="93">
        <f t="shared" ca="1" si="4574"/>
        <v>0</v>
      </c>
      <c r="V2286" s="93">
        <f t="shared" ca="1" si="4574"/>
        <v>0</v>
      </c>
      <c r="W2286" s="93">
        <f t="shared" ca="1" si="4574"/>
        <v>0</v>
      </c>
      <c r="X2286" s="93">
        <f t="shared" ca="1" si="4574"/>
        <v>-8333.3333333333339</v>
      </c>
      <c r="Y2286" s="93">
        <f t="shared" ca="1" si="4574"/>
        <v>-8333.3333333333339</v>
      </c>
      <c r="Z2286" s="93">
        <f t="shared" ca="1" si="4574"/>
        <v>-8333.3333333333339</v>
      </c>
      <c r="AA2286" s="93">
        <f t="shared" ca="1" si="4574"/>
        <v>-8333.3333333333339</v>
      </c>
      <c r="AB2286" s="93">
        <f t="shared" ca="1" si="4574"/>
        <v>0</v>
      </c>
      <c r="AC2286" s="93">
        <f t="shared" ca="1" si="4574"/>
        <v>0</v>
      </c>
      <c r="AD2286" s="93">
        <f t="shared" ca="1" si="4574"/>
        <v>0</v>
      </c>
      <c r="AE2286" s="93">
        <f t="shared" ca="1" si="4574"/>
        <v>0</v>
      </c>
      <c r="AF2286" s="93">
        <f t="shared" ca="1" si="4574"/>
        <v>0</v>
      </c>
      <c r="AG2286" s="93">
        <f t="shared" ca="1" si="4574"/>
        <v>0</v>
      </c>
      <c r="AH2286" s="93">
        <f t="shared" ca="1" si="4574"/>
        <v>0</v>
      </c>
      <c r="AI2286" s="93">
        <f t="shared" ca="1" si="4574"/>
        <v>0</v>
      </c>
      <c r="AJ2286" s="93">
        <f t="shared" ca="1" si="4574"/>
        <v>0</v>
      </c>
      <c r="AK2286" s="93">
        <f t="shared" ca="1" si="4574"/>
        <v>0</v>
      </c>
      <c r="AL2286" s="93">
        <f t="shared" ca="1" si="4574"/>
        <v>0</v>
      </c>
      <c r="AM2286" s="93">
        <f t="shared" ca="1" si="4574"/>
        <v>0</v>
      </c>
      <c r="AN2286" s="93">
        <f t="shared" ca="1" si="4574"/>
        <v>0</v>
      </c>
      <c r="AO2286" s="93">
        <f t="shared" ca="1" si="4574"/>
        <v>0</v>
      </c>
      <c r="AP2286" s="93">
        <f t="shared" ca="1" si="4574"/>
        <v>0</v>
      </c>
      <c r="AQ2286" s="93">
        <f t="shared" ca="1" si="4574"/>
        <v>0</v>
      </c>
      <c r="AR2286" s="93">
        <f t="shared" ca="1" si="4574"/>
        <v>0</v>
      </c>
      <c r="AS2286" s="93">
        <f t="shared" ca="1" si="4574"/>
        <v>0</v>
      </c>
      <c r="AT2286" s="93">
        <f t="shared" ca="1" si="4574"/>
        <v>0</v>
      </c>
      <c r="AU2286" s="93">
        <f t="shared" ca="1" si="4574"/>
        <v>0</v>
      </c>
      <c r="AV2286" s="93">
        <f t="shared" ca="1" si="4574"/>
        <v>0</v>
      </c>
      <c r="AW2286" s="93">
        <f t="shared" ca="1" si="4574"/>
        <v>0</v>
      </c>
      <c r="AX2286" s="93">
        <f t="shared" ca="1" si="4574"/>
        <v>0</v>
      </c>
      <c r="AY2286" s="93">
        <f t="shared" ref="AY2286:CD2286" ca="1" si="4575">-SUM(AY2280:AY2282)*$H2276/12</f>
        <v>0</v>
      </c>
      <c r="AZ2286" s="93">
        <f t="shared" ca="1" si="4575"/>
        <v>0</v>
      </c>
      <c r="BA2286" s="93">
        <f t="shared" ca="1" si="4575"/>
        <v>0</v>
      </c>
      <c r="BB2286" s="93">
        <f t="shared" ca="1" si="4575"/>
        <v>0</v>
      </c>
      <c r="BC2286" s="93">
        <f t="shared" ca="1" si="4575"/>
        <v>0</v>
      </c>
      <c r="BD2286" s="93">
        <f t="shared" ca="1" si="4575"/>
        <v>0</v>
      </c>
      <c r="BE2286" s="93">
        <f t="shared" ca="1" si="4575"/>
        <v>0</v>
      </c>
      <c r="BF2286" s="93">
        <f t="shared" ca="1" si="4575"/>
        <v>0</v>
      </c>
      <c r="BG2286" s="93">
        <f t="shared" ca="1" si="4575"/>
        <v>0</v>
      </c>
      <c r="BH2286" s="93">
        <f t="shared" ca="1" si="4575"/>
        <v>0</v>
      </c>
      <c r="BI2286" s="93">
        <f t="shared" ca="1" si="4575"/>
        <v>0</v>
      </c>
      <c r="BJ2286" s="93">
        <f t="shared" ca="1" si="4575"/>
        <v>0</v>
      </c>
      <c r="BK2286" s="93">
        <f t="shared" ca="1" si="4575"/>
        <v>0</v>
      </c>
      <c r="BL2286" s="93">
        <f t="shared" ca="1" si="4575"/>
        <v>0</v>
      </c>
      <c r="BM2286" s="93">
        <f t="shared" ca="1" si="4575"/>
        <v>0</v>
      </c>
      <c r="BN2286" s="93">
        <f t="shared" ca="1" si="4575"/>
        <v>0</v>
      </c>
      <c r="BO2286" s="93">
        <f t="shared" ca="1" si="4575"/>
        <v>0</v>
      </c>
      <c r="BP2286" s="93">
        <f t="shared" ca="1" si="4575"/>
        <v>0</v>
      </c>
      <c r="BQ2286" s="93">
        <f t="shared" ca="1" si="4575"/>
        <v>0</v>
      </c>
      <c r="BR2286" s="93">
        <f t="shared" ca="1" si="4575"/>
        <v>0</v>
      </c>
      <c r="BS2286" s="93">
        <f t="shared" ca="1" si="4575"/>
        <v>0</v>
      </c>
      <c r="BT2286" s="93">
        <f t="shared" ca="1" si="4575"/>
        <v>0</v>
      </c>
      <c r="BU2286" s="93">
        <f t="shared" ca="1" si="4575"/>
        <v>0</v>
      </c>
      <c r="BV2286" s="93">
        <f t="shared" ca="1" si="4575"/>
        <v>0</v>
      </c>
      <c r="BW2286" s="93">
        <f t="shared" ca="1" si="4575"/>
        <v>0</v>
      </c>
      <c r="BX2286" s="93">
        <f t="shared" ca="1" si="4575"/>
        <v>0</v>
      </c>
      <c r="BY2286" s="93">
        <f t="shared" ca="1" si="4575"/>
        <v>0</v>
      </c>
      <c r="BZ2286" s="93">
        <f t="shared" ca="1" si="4575"/>
        <v>0</v>
      </c>
      <c r="CA2286" s="93">
        <f t="shared" ca="1" si="4575"/>
        <v>0</v>
      </c>
      <c r="CB2286" s="93">
        <f t="shared" ca="1" si="4575"/>
        <v>0</v>
      </c>
      <c r="CC2286" s="93">
        <f t="shared" ca="1" si="4575"/>
        <v>0</v>
      </c>
      <c r="CD2286" s="93">
        <f t="shared" ca="1" si="4575"/>
        <v>0</v>
      </c>
      <c r="CE2286" s="93">
        <f t="shared" ref="CE2286:CL2286" ca="1" si="4576">-SUM(CE2280:CE2282)*$H2276/12</f>
        <v>0</v>
      </c>
      <c r="CF2286" s="93">
        <f t="shared" ca="1" si="4576"/>
        <v>0</v>
      </c>
      <c r="CG2286" s="93">
        <f t="shared" ca="1" si="4576"/>
        <v>0</v>
      </c>
      <c r="CH2286" s="93">
        <f t="shared" ca="1" si="4576"/>
        <v>0</v>
      </c>
      <c r="CI2286" s="93">
        <f t="shared" ca="1" si="4576"/>
        <v>0</v>
      </c>
      <c r="CJ2286" s="93">
        <f t="shared" ca="1" si="4576"/>
        <v>0</v>
      </c>
      <c r="CK2286" s="93">
        <f t="shared" ca="1" si="4576"/>
        <v>0</v>
      </c>
      <c r="CL2286" s="93">
        <f t="shared" ca="1" si="4576"/>
        <v>0</v>
      </c>
      <c r="CN2286" s="93">
        <f>SUMIF($5:$5,CN$2,2284:2284)</f>
        <v>0</v>
      </c>
      <c r="CO2286" s="93">
        <f t="shared" ref="CO2286:CX2286" si="4577">-SUM(CO2280:CO2282)*$H2276/CO$5</f>
        <v>0</v>
      </c>
      <c r="CP2286" s="93">
        <f t="shared" ca="1" si="4577"/>
        <v>-25000</v>
      </c>
      <c r="CQ2286" s="93">
        <f t="shared" ca="1" si="4577"/>
        <v>-25000</v>
      </c>
      <c r="CR2286" s="93">
        <f t="shared" ca="1" si="4577"/>
        <v>-25000</v>
      </c>
      <c r="CS2286" s="93">
        <f t="shared" ca="1" si="4577"/>
        <v>-25000</v>
      </c>
      <c r="CT2286" s="93">
        <f t="shared" ca="1" si="4577"/>
        <v>0</v>
      </c>
      <c r="CU2286" s="93">
        <f t="shared" ca="1" si="4577"/>
        <v>0</v>
      </c>
      <c r="CV2286" s="93">
        <f t="shared" ca="1" si="4577"/>
        <v>0</v>
      </c>
      <c r="CW2286" s="93">
        <f t="shared" ca="1" si="4577"/>
        <v>0</v>
      </c>
      <c r="CX2286" s="93">
        <f t="shared" ca="1" si="4577"/>
        <v>0</v>
      </c>
      <c r="CY2286" s="93">
        <f ca="1">-SUM(CY2280:CY2282)*$H2276/CL$5</f>
        <v>0</v>
      </c>
      <c r="CZ2286" s="93">
        <f t="shared" ref="CZ2286:DL2286" ca="1" si="4578">-SUM(CZ2280:CZ2282)*$H2276/CZ$5</f>
        <v>0</v>
      </c>
      <c r="DA2286" s="93">
        <f t="shared" ca="1" si="4578"/>
        <v>0</v>
      </c>
      <c r="DB2286" s="93">
        <f t="shared" ca="1" si="4578"/>
        <v>0</v>
      </c>
      <c r="DC2286" s="93">
        <f t="shared" ca="1" si="4578"/>
        <v>0</v>
      </c>
      <c r="DD2286" s="93">
        <f t="shared" ca="1" si="4578"/>
        <v>0</v>
      </c>
      <c r="DE2286" s="93">
        <f t="shared" ca="1" si="4578"/>
        <v>0</v>
      </c>
      <c r="DF2286" s="93">
        <f t="shared" ca="1" si="4578"/>
        <v>0</v>
      </c>
      <c r="DG2286" s="93">
        <f t="shared" ca="1" si="4578"/>
        <v>0</v>
      </c>
      <c r="DH2286" s="93">
        <f t="shared" ca="1" si="4578"/>
        <v>0</v>
      </c>
      <c r="DI2286" s="93">
        <f t="shared" ca="1" si="4578"/>
        <v>0</v>
      </c>
      <c r="DJ2286" s="93">
        <f t="shared" ca="1" si="4578"/>
        <v>0</v>
      </c>
      <c r="DK2286" s="93">
        <f t="shared" ca="1" si="4578"/>
        <v>0</v>
      </c>
      <c r="DL2286" s="93">
        <f t="shared" ca="1" si="4578"/>
        <v>0</v>
      </c>
    </row>
    <row r="2287" spans="1:116" x14ac:dyDescent="0.4">
      <c r="A2287" s="98"/>
      <c r="D2287" t="s">
        <v>428</v>
      </c>
      <c r="E2287" t="str">
        <f t="shared" ref="E2287" si="4579">ROW()&amp;" "&amp;D2287</f>
        <v>2287 DTERM1-F</v>
      </c>
      <c r="G2287" s="126"/>
      <c r="J2287" s="93"/>
      <c r="K2287" s="28"/>
      <c r="L2287" s="28"/>
      <c r="M2287" s="28"/>
      <c r="N2287" s="28"/>
      <c r="O2287" s="28"/>
      <c r="P2287" s="28"/>
      <c r="R2287" s="27"/>
      <c r="S2287" s="93"/>
      <c r="T2287" s="93"/>
      <c r="U2287" s="93"/>
      <c r="V2287" s="93"/>
      <c r="W2287" s="93"/>
      <c r="X2287" s="93"/>
      <c r="Y2287" s="93"/>
      <c r="Z2287" s="93"/>
      <c r="AA2287" s="93"/>
      <c r="AB2287" s="93"/>
      <c r="AC2287" s="93"/>
      <c r="AD2287" s="93"/>
      <c r="AE2287" s="93"/>
      <c r="AF2287" s="93"/>
      <c r="AG2287" s="93"/>
      <c r="AH2287" s="93"/>
      <c r="AI2287" s="93"/>
      <c r="AJ2287" s="93"/>
      <c r="AK2287" s="93"/>
      <c r="AL2287" s="93"/>
      <c r="AM2287" s="93"/>
      <c r="AN2287" s="93"/>
      <c r="AO2287" s="93"/>
      <c r="AP2287" s="93"/>
      <c r="AQ2287" s="93"/>
      <c r="AR2287" s="93"/>
      <c r="AS2287" s="93"/>
      <c r="AT2287" s="93"/>
      <c r="AU2287" s="93"/>
      <c r="AV2287" s="93"/>
      <c r="AW2287" s="93"/>
      <c r="AX2287" s="93"/>
      <c r="AY2287" s="93"/>
      <c r="AZ2287" s="93"/>
      <c r="BA2287" s="93"/>
      <c r="BB2287" s="93"/>
      <c r="BC2287" s="93"/>
      <c r="BD2287" s="93"/>
      <c r="BE2287" s="93"/>
      <c r="BF2287" s="93"/>
      <c r="BG2287" s="93"/>
      <c r="BH2287" s="93"/>
      <c r="BI2287" s="93"/>
      <c r="BJ2287" s="93"/>
      <c r="BK2287" s="93"/>
      <c r="BL2287" s="93"/>
      <c r="BM2287" s="93"/>
      <c r="BN2287" s="93"/>
      <c r="BO2287" s="93"/>
      <c r="BP2287" s="93"/>
      <c r="BQ2287" s="93"/>
      <c r="BR2287" s="93"/>
      <c r="BS2287" s="93"/>
      <c r="BT2287" s="93"/>
      <c r="BU2287" s="93"/>
      <c r="BV2287" s="93"/>
      <c r="BW2287" s="93"/>
      <c r="BX2287" s="93"/>
      <c r="BY2287" s="93"/>
      <c r="BZ2287" s="93"/>
      <c r="CA2287" s="93"/>
      <c r="CB2287" s="93"/>
      <c r="CC2287" s="93"/>
      <c r="CD2287" s="93"/>
      <c r="CE2287" s="93"/>
      <c r="CF2287" s="93"/>
      <c r="CG2287" s="93"/>
      <c r="CH2287" s="93"/>
      <c r="CI2287" s="93"/>
      <c r="CJ2287" s="93"/>
      <c r="CK2287" s="93"/>
      <c r="CL2287" s="93"/>
      <c r="CN2287" s="93"/>
      <c r="CO2287" s="93"/>
      <c r="CP2287" s="93"/>
      <c r="CQ2287" s="93"/>
      <c r="CR2287" s="93"/>
      <c r="CS2287" s="93"/>
      <c r="CT2287" s="93"/>
      <c r="CU2287" s="93"/>
      <c r="CV2287" s="93"/>
      <c r="CW2287" s="93"/>
      <c r="CX2287" s="93"/>
      <c r="CY2287" s="93"/>
      <c r="CZ2287" s="93"/>
      <c r="DA2287" s="93"/>
      <c r="DB2287" s="93"/>
      <c r="DC2287" s="93"/>
      <c r="DD2287" s="93"/>
      <c r="DE2287" s="93"/>
      <c r="DF2287" s="93"/>
      <c r="DG2287" s="93"/>
      <c r="DH2287" s="93"/>
      <c r="DI2287" s="93"/>
      <c r="DJ2287" s="93"/>
      <c r="DK2287" s="93"/>
      <c r="DL2287" s="93"/>
    </row>
    <row r="2288" spans="1:116" x14ac:dyDescent="0.4">
      <c r="B2288" t="s">
        <v>332</v>
      </c>
      <c r="D2288" t="s">
        <v>428</v>
      </c>
      <c r="E2288" s="8" t="str">
        <f t="shared" si="4556"/>
        <v>2288 DTERM1-F</v>
      </c>
      <c r="G2288" s="136" t="str">
        <f>G2265</f>
        <v>(Primary label)</v>
      </c>
      <c r="H2288" s="27"/>
      <c r="I2288" s="78"/>
      <c r="J2288" s="78"/>
      <c r="K2288" s="33"/>
      <c r="L2288" s="33"/>
      <c r="M2288" s="33"/>
      <c r="N2288" s="33"/>
      <c r="O2288" s="33"/>
      <c r="P2288" s="33"/>
      <c r="R2288" s="33"/>
      <c r="S2288" s="77"/>
      <c r="T2288" s="77"/>
      <c r="U2288" s="77"/>
      <c r="V2288" s="77"/>
      <c r="W2288" s="77"/>
      <c r="X2288" s="77"/>
      <c r="Y2288" s="77"/>
      <c r="Z2288" s="77"/>
      <c r="AA2288" s="77"/>
      <c r="AB2288" s="77"/>
      <c r="AC2288" s="77"/>
      <c r="AD2288" s="77"/>
      <c r="AE2288" s="77"/>
      <c r="AF2288" s="77"/>
      <c r="AG2288" s="77"/>
      <c r="AH2288" s="77"/>
      <c r="AI2288" s="77"/>
      <c r="AJ2288" s="77"/>
      <c r="AK2288" s="77"/>
      <c r="AL2288" s="77"/>
      <c r="AM2288" s="77"/>
      <c r="AN2288" s="77"/>
      <c r="AO2288" s="77"/>
      <c r="AP2288" s="77"/>
      <c r="AQ2288" s="77"/>
      <c r="AR2288" s="77"/>
      <c r="AS2288" s="77"/>
      <c r="AT2288" s="77"/>
      <c r="AU2288" s="77"/>
      <c r="AV2288" s="77"/>
      <c r="AW2288" s="77"/>
      <c r="AX2288" s="77"/>
      <c r="AY2288" s="77"/>
      <c r="AZ2288" s="77"/>
      <c r="BA2288" s="77"/>
      <c r="BB2288" s="77"/>
      <c r="BC2288" s="77"/>
      <c r="BD2288" s="77"/>
      <c r="BE2288" s="77"/>
      <c r="BF2288" s="77"/>
      <c r="BG2288" s="77"/>
      <c r="BH2288" s="77"/>
      <c r="BI2288" s="77"/>
      <c r="BJ2288" s="77"/>
      <c r="BK2288" s="77"/>
      <c r="BL2288" s="77"/>
      <c r="BM2288" s="77"/>
      <c r="BN2288" s="77"/>
      <c r="BO2288" s="77"/>
      <c r="BP2288" s="77"/>
      <c r="BQ2288" s="77"/>
      <c r="BR2288" s="77"/>
      <c r="BS2288" s="77"/>
      <c r="BT2288" s="77"/>
      <c r="BU2288" s="77"/>
      <c r="BV2288" s="77"/>
      <c r="BW2288" s="77"/>
      <c r="BX2288" s="77"/>
      <c r="BY2288" s="77"/>
      <c r="BZ2288" s="77"/>
      <c r="CA2288" s="77"/>
      <c r="CB2288" s="77"/>
      <c r="CC2288" s="77"/>
      <c r="CD2288" s="77"/>
      <c r="CE2288" s="77"/>
      <c r="CF2288" s="77"/>
      <c r="CG2288" s="77"/>
      <c r="CH2288" s="77"/>
      <c r="CI2288" s="77"/>
      <c r="CJ2288" s="77"/>
      <c r="CK2288" s="77"/>
      <c r="CL2288" s="77"/>
      <c r="CN2288" s="78"/>
      <c r="CO2288" s="77"/>
      <c r="CP2288" s="77"/>
      <c r="CQ2288" s="77"/>
      <c r="CR2288" s="77"/>
      <c r="CS2288" s="77"/>
      <c r="CT2288" s="77"/>
      <c r="CU2288" s="77"/>
      <c r="CV2288" s="77"/>
      <c r="CW2288" s="77"/>
      <c r="CX2288" s="77"/>
      <c r="CY2288" s="77"/>
      <c r="CZ2288" s="77"/>
      <c r="DA2288" s="77"/>
      <c r="DB2288" s="77"/>
      <c r="DC2288" s="77"/>
      <c r="DD2288" s="77"/>
      <c r="DE2288" s="77"/>
      <c r="DF2288" s="77"/>
      <c r="DG2288" s="77"/>
      <c r="DH2288" s="77"/>
      <c r="DI2288" s="77"/>
      <c r="DJ2288" s="77"/>
      <c r="DK2288" s="77"/>
      <c r="DL2288" s="77"/>
    </row>
    <row r="2289" spans="1:116" x14ac:dyDescent="0.4">
      <c r="B2289" t="s">
        <v>332</v>
      </c>
      <c r="D2289" t="s">
        <v>428</v>
      </c>
      <c r="E2289" s="8" t="str">
        <f t="shared" si="4556"/>
        <v>2289 DTERM1-F</v>
      </c>
      <c r="G2289" s="136" t="str">
        <f>G2266</f>
        <v>primary unit</v>
      </c>
      <c r="H2289" s="27"/>
      <c r="I2289" s="78"/>
      <c r="J2289" s="78"/>
      <c r="K2289" s="33"/>
      <c r="L2289" s="33"/>
      <c r="M2289" s="33"/>
      <c r="N2289" s="33"/>
      <c r="O2289" s="33"/>
      <c r="P2289" s="33"/>
      <c r="R2289" s="33"/>
      <c r="S2289" s="77"/>
      <c r="T2289" s="77"/>
      <c r="U2289" s="77"/>
      <c r="V2289" s="77"/>
      <c r="W2289" s="77"/>
      <c r="X2289" s="77"/>
      <c r="Y2289" s="77"/>
      <c r="Z2289" s="77"/>
      <c r="AA2289" s="77"/>
      <c r="AB2289" s="77"/>
      <c r="AC2289" s="77"/>
      <c r="AD2289" s="77"/>
      <c r="AE2289" s="77"/>
      <c r="AF2289" s="77"/>
      <c r="AG2289" s="77"/>
      <c r="AH2289" s="77"/>
      <c r="AI2289" s="77"/>
      <c r="AJ2289" s="77"/>
      <c r="AK2289" s="77"/>
      <c r="AL2289" s="77"/>
      <c r="AM2289" s="77"/>
      <c r="AN2289" s="77"/>
      <c r="AO2289" s="77"/>
      <c r="AP2289" s="77"/>
      <c r="AQ2289" s="77"/>
      <c r="AR2289" s="77"/>
      <c r="AS2289" s="77"/>
      <c r="AT2289" s="77"/>
      <c r="AU2289" s="77"/>
      <c r="AV2289" s="77"/>
      <c r="AW2289" s="77"/>
      <c r="AX2289" s="77"/>
      <c r="AY2289" s="77"/>
      <c r="AZ2289" s="77"/>
      <c r="BA2289" s="77"/>
      <c r="BB2289" s="77"/>
      <c r="BC2289" s="77"/>
      <c r="BD2289" s="77"/>
      <c r="BE2289" s="77"/>
      <c r="BF2289" s="77"/>
      <c r="BG2289" s="77"/>
      <c r="BH2289" s="77"/>
      <c r="BI2289" s="77"/>
      <c r="BJ2289" s="77"/>
      <c r="BK2289" s="77"/>
      <c r="BL2289" s="77"/>
      <c r="BM2289" s="77"/>
      <c r="BN2289" s="77"/>
      <c r="BO2289" s="77"/>
      <c r="BP2289" s="77"/>
      <c r="BQ2289" s="77"/>
      <c r="BR2289" s="77"/>
      <c r="BS2289" s="77"/>
      <c r="BT2289" s="77"/>
      <c r="BU2289" s="77"/>
      <c r="BV2289" s="77"/>
      <c r="BW2289" s="77"/>
      <c r="BX2289" s="77"/>
      <c r="BY2289" s="77"/>
      <c r="BZ2289" s="77"/>
      <c r="CA2289" s="77"/>
      <c r="CB2289" s="77"/>
      <c r="CC2289" s="77"/>
      <c r="CD2289" s="77"/>
      <c r="CE2289" s="77"/>
      <c r="CF2289" s="77"/>
      <c r="CG2289" s="77"/>
      <c r="CH2289" s="77"/>
      <c r="CI2289" s="77"/>
      <c r="CJ2289" s="77"/>
      <c r="CK2289" s="77"/>
      <c r="CL2289" s="77"/>
      <c r="CN2289" s="78"/>
      <c r="CO2289" s="77"/>
      <c r="CP2289" s="77"/>
      <c r="CQ2289" s="77"/>
      <c r="CR2289" s="77"/>
      <c r="CS2289" s="77"/>
      <c r="CT2289" s="77"/>
      <c r="CU2289" s="77"/>
      <c r="CV2289" s="77"/>
      <c r="CW2289" s="77"/>
      <c r="CX2289" s="77"/>
      <c r="CY2289" s="77"/>
      <c r="CZ2289" s="77"/>
      <c r="DA2289" s="77"/>
      <c r="DB2289" s="77"/>
      <c r="DC2289" s="77"/>
      <c r="DD2289" s="77"/>
      <c r="DE2289" s="77"/>
      <c r="DF2289" s="77"/>
      <c r="DG2289" s="77"/>
      <c r="DH2289" s="77"/>
      <c r="DI2289" s="77"/>
      <c r="DJ2289" s="77"/>
      <c r="DK2289" s="77"/>
      <c r="DL2289" s="77"/>
    </row>
    <row r="2290" spans="1:116" x14ac:dyDescent="0.4">
      <c r="B2290" t="s">
        <v>332</v>
      </c>
      <c r="D2290" t="s">
        <v>428</v>
      </c>
      <c r="E2290" s="8" t="str">
        <f t="shared" si="4556"/>
        <v>2290 DTERM1-F</v>
      </c>
      <c r="G2290" s="136" t="str">
        <f>G2267</f>
        <v>Primary revenue driver</v>
      </c>
      <c r="K2290" s="53"/>
      <c r="L2290" s="53"/>
      <c r="M2290" s="53"/>
      <c r="N2290" s="53"/>
      <c r="O2290" s="53"/>
      <c r="P2290" s="53"/>
      <c r="R2290" s="24"/>
      <c r="S2290" s="80" t="str">
        <f t="shared" ref="S2290:AX2290" si="4580">S2267</f>
        <v>S$16</v>
      </c>
      <c r="T2290" s="80" t="str">
        <f t="shared" si="4580"/>
        <v>T$16</v>
      </c>
      <c r="U2290" s="80" t="str">
        <f t="shared" si="4580"/>
        <v>U$16</v>
      </c>
      <c r="V2290" s="80" t="str">
        <f t="shared" si="4580"/>
        <v>V$16</v>
      </c>
      <c r="W2290" s="80" t="str">
        <f t="shared" si="4580"/>
        <v>W$16</v>
      </c>
      <c r="X2290" s="80" t="str">
        <f t="shared" si="4580"/>
        <v>X$16</v>
      </c>
      <c r="Y2290" s="80" t="str">
        <f t="shared" si="4580"/>
        <v>Y$16</v>
      </c>
      <c r="Z2290" s="80" t="str">
        <f t="shared" si="4580"/>
        <v>Z$16</v>
      </c>
      <c r="AA2290" s="80" t="str">
        <f t="shared" si="4580"/>
        <v>AA$16</v>
      </c>
      <c r="AB2290" s="80" t="str">
        <f t="shared" si="4580"/>
        <v>AB$16</v>
      </c>
      <c r="AC2290" s="80" t="str">
        <f t="shared" si="4580"/>
        <v>AC$16</v>
      </c>
      <c r="AD2290" s="80" t="str">
        <f t="shared" si="4580"/>
        <v>AD$16</v>
      </c>
      <c r="AE2290" s="80" t="str">
        <f t="shared" si="4580"/>
        <v>AE$16</v>
      </c>
      <c r="AF2290" s="80" t="str">
        <f t="shared" si="4580"/>
        <v>AF$16</v>
      </c>
      <c r="AG2290" s="80" t="str">
        <f t="shared" si="4580"/>
        <v>AG$16</v>
      </c>
      <c r="AH2290" s="80" t="str">
        <f t="shared" si="4580"/>
        <v>AH$16</v>
      </c>
      <c r="AI2290" s="80" t="str">
        <f t="shared" si="4580"/>
        <v>AI$16</v>
      </c>
      <c r="AJ2290" s="80" t="str">
        <f t="shared" si="4580"/>
        <v>AJ$16</v>
      </c>
      <c r="AK2290" s="80" t="str">
        <f t="shared" si="4580"/>
        <v>AK$16</v>
      </c>
      <c r="AL2290" s="80" t="str">
        <f t="shared" si="4580"/>
        <v>AL$16</v>
      </c>
      <c r="AM2290" s="80" t="str">
        <f t="shared" si="4580"/>
        <v>AM$16</v>
      </c>
      <c r="AN2290" s="80" t="str">
        <f t="shared" si="4580"/>
        <v>AN$16</v>
      </c>
      <c r="AO2290" s="80" t="str">
        <f t="shared" si="4580"/>
        <v>AO$16</v>
      </c>
      <c r="AP2290" s="80" t="str">
        <f t="shared" si="4580"/>
        <v>AP$16</v>
      </c>
      <c r="AQ2290" s="80" t="str">
        <f t="shared" si="4580"/>
        <v>AQ$16</v>
      </c>
      <c r="AR2290" s="80" t="str">
        <f t="shared" si="4580"/>
        <v>AR$16</v>
      </c>
      <c r="AS2290" s="80" t="str">
        <f t="shared" si="4580"/>
        <v>AS$16</v>
      </c>
      <c r="AT2290" s="80" t="str">
        <f t="shared" si="4580"/>
        <v>AT$16</v>
      </c>
      <c r="AU2290" s="80" t="str">
        <f t="shared" si="4580"/>
        <v>AU$16</v>
      </c>
      <c r="AV2290" s="80" t="str">
        <f t="shared" si="4580"/>
        <v>AV$16</v>
      </c>
      <c r="AW2290" s="80" t="str">
        <f t="shared" si="4580"/>
        <v>AW$16</v>
      </c>
      <c r="AX2290" s="80" t="str">
        <f t="shared" si="4580"/>
        <v>AX$16</v>
      </c>
      <c r="AY2290" s="80" t="str">
        <f t="shared" ref="AY2290:CD2290" si="4581">AY2267</f>
        <v>AY$16</v>
      </c>
      <c r="AZ2290" s="80" t="str">
        <f t="shared" si="4581"/>
        <v>AZ$16</v>
      </c>
      <c r="BA2290" s="80" t="str">
        <f t="shared" si="4581"/>
        <v>BA$16</v>
      </c>
      <c r="BB2290" s="80" t="str">
        <f t="shared" si="4581"/>
        <v>BB$16</v>
      </c>
      <c r="BC2290" s="80" t="str">
        <f t="shared" si="4581"/>
        <v>BC$16</v>
      </c>
      <c r="BD2290" s="80" t="str">
        <f t="shared" si="4581"/>
        <v>BD$16</v>
      </c>
      <c r="BE2290" s="80" t="str">
        <f t="shared" si="4581"/>
        <v>BE$16</v>
      </c>
      <c r="BF2290" s="80" t="str">
        <f t="shared" si="4581"/>
        <v>BF$16</v>
      </c>
      <c r="BG2290" s="80" t="str">
        <f t="shared" si="4581"/>
        <v>BG$16</v>
      </c>
      <c r="BH2290" s="80" t="str">
        <f t="shared" si="4581"/>
        <v>BH$16</v>
      </c>
      <c r="BI2290" s="80" t="str">
        <f t="shared" si="4581"/>
        <v>BI$16</v>
      </c>
      <c r="BJ2290" s="80" t="str">
        <f t="shared" si="4581"/>
        <v>BJ$16</v>
      </c>
      <c r="BK2290" s="80" t="str">
        <f t="shared" si="4581"/>
        <v>BK$16</v>
      </c>
      <c r="BL2290" s="80" t="str">
        <f t="shared" si="4581"/>
        <v>BL$16</v>
      </c>
      <c r="BM2290" s="80" t="str">
        <f t="shared" si="4581"/>
        <v>BM$16</v>
      </c>
      <c r="BN2290" s="80" t="str">
        <f t="shared" si="4581"/>
        <v>BN$16</v>
      </c>
      <c r="BO2290" s="80" t="str">
        <f t="shared" si="4581"/>
        <v>BO$16</v>
      </c>
      <c r="BP2290" s="80" t="str">
        <f t="shared" si="4581"/>
        <v>BP$16</v>
      </c>
      <c r="BQ2290" s="80" t="str">
        <f t="shared" si="4581"/>
        <v>BQ$16</v>
      </c>
      <c r="BR2290" s="80" t="str">
        <f t="shared" si="4581"/>
        <v>BR$16</v>
      </c>
      <c r="BS2290" s="80" t="str">
        <f t="shared" si="4581"/>
        <v>BS$16</v>
      </c>
      <c r="BT2290" s="80" t="str">
        <f t="shared" si="4581"/>
        <v>BT$16</v>
      </c>
      <c r="BU2290" s="80" t="str">
        <f t="shared" si="4581"/>
        <v>BU$16</v>
      </c>
      <c r="BV2290" s="80" t="str">
        <f t="shared" si="4581"/>
        <v>BV$16</v>
      </c>
      <c r="BW2290" s="80" t="str">
        <f t="shared" si="4581"/>
        <v>BW$16</v>
      </c>
      <c r="BX2290" s="80" t="str">
        <f t="shared" si="4581"/>
        <v>BX$16</v>
      </c>
      <c r="BY2290" s="80" t="str">
        <f t="shared" si="4581"/>
        <v>BY$16</v>
      </c>
      <c r="BZ2290" s="80" t="str">
        <f t="shared" si="4581"/>
        <v>BZ$16</v>
      </c>
      <c r="CA2290" s="80" t="str">
        <f t="shared" si="4581"/>
        <v>CA$16</v>
      </c>
      <c r="CB2290" s="80" t="str">
        <f t="shared" si="4581"/>
        <v>CB$16</v>
      </c>
      <c r="CC2290" s="80" t="str">
        <f t="shared" si="4581"/>
        <v>CC$16</v>
      </c>
      <c r="CD2290" s="80" t="str">
        <f t="shared" si="4581"/>
        <v>CD$16</v>
      </c>
      <c r="CE2290" s="80" t="str">
        <f t="shared" ref="CE2290:CL2290" si="4582">CE2267</f>
        <v>CE$16</v>
      </c>
      <c r="CF2290" s="80" t="str">
        <f t="shared" si="4582"/>
        <v>CF$16</v>
      </c>
      <c r="CG2290" s="80" t="str">
        <f t="shared" si="4582"/>
        <v>CG$16</v>
      </c>
      <c r="CH2290" s="80" t="str">
        <f t="shared" si="4582"/>
        <v>CH$16</v>
      </c>
      <c r="CI2290" s="80" t="str">
        <f t="shared" si="4582"/>
        <v>CI$16</v>
      </c>
      <c r="CJ2290" s="80" t="str">
        <f t="shared" si="4582"/>
        <v>CJ$16</v>
      </c>
      <c r="CK2290" s="80" t="str">
        <f t="shared" si="4582"/>
        <v>CK$16</v>
      </c>
      <c r="CL2290" s="80" t="str">
        <f t="shared" si="4582"/>
        <v>CL$16</v>
      </c>
      <c r="CO2290" s="80" t="str">
        <f t="shared" ref="CO2290:DL2290" si="4583">CO2267</f>
        <v>CO$16</v>
      </c>
      <c r="CP2290" s="80" t="str">
        <f t="shared" si="4583"/>
        <v>CP$16</v>
      </c>
      <c r="CQ2290" s="80" t="str">
        <f t="shared" si="4583"/>
        <v>CQ$16</v>
      </c>
      <c r="CR2290" s="80" t="str">
        <f t="shared" si="4583"/>
        <v>CR$16</v>
      </c>
      <c r="CS2290" s="80" t="str">
        <f t="shared" si="4583"/>
        <v>CS$16</v>
      </c>
      <c r="CT2290" s="80" t="str">
        <f t="shared" si="4583"/>
        <v>CT$16</v>
      </c>
      <c r="CU2290" s="80" t="str">
        <f t="shared" si="4583"/>
        <v>CU$16</v>
      </c>
      <c r="CV2290" s="80" t="str">
        <f t="shared" si="4583"/>
        <v>CV$16</v>
      </c>
      <c r="CW2290" s="80" t="str">
        <f t="shared" si="4583"/>
        <v>CW$16</v>
      </c>
      <c r="CX2290" s="80" t="str">
        <f t="shared" si="4583"/>
        <v>CX$16</v>
      </c>
      <c r="CY2290" s="80" t="str">
        <f t="shared" si="4583"/>
        <v>CY$16</v>
      </c>
      <c r="CZ2290" s="80" t="str">
        <f t="shared" si="4583"/>
        <v>CZ$16</v>
      </c>
      <c r="DA2290" s="80" t="str">
        <f t="shared" si="4583"/>
        <v>DA$16</v>
      </c>
      <c r="DB2290" s="80" t="str">
        <f t="shared" si="4583"/>
        <v>DB$16</v>
      </c>
      <c r="DC2290" s="80" t="str">
        <f t="shared" si="4583"/>
        <v>DC$16</v>
      </c>
      <c r="DD2290" s="80" t="str">
        <f t="shared" si="4583"/>
        <v>DD$16</v>
      </c>
      <c r="DE2290" s="80" t="str">
        <f t="shared" si="4583"/>
        <v>DE$16</v>
      </c>
      <c r="DF2290" s="80" t="str">
        <f t="shared" si="4583"/>
        <v>DF$16</v>
      </c>
      <c r="DG2290" s="80" t="str">
        <f t="shared" si="4583"/>
        <v>DG$16</v>
      </c>
      <c r="DH2290" s="80" t="str">
        <f t="shared" si="4583"/>
        <v>DH$16</v>
      </c>
      <c r="DI2290" s="80" t="str">
        <f t="shared" si="4583"/>
        <v>DI$16</v>
      </c>
      <c r="DJ2290" s="80" t="str">
        <f t="shared" si="4583"/>
        <v>DJ$16</v>
      </c>
      <c r="DK2290" s="80" t="str">
        <f t="shared" si="4583"/>
        <v>DK$16</v>
      </c>
      <c r="DL2290" s="80" t="str">
        <f t="shared" si="4583"/>
        <v>DL$16</v>
      </c>
    </row>
    <row r="2291" spans="1:116" x14ac:dyDescent="0.4">
      <c r="B2291" t="s">
        <v>332</v>
      </c>
      <c r="D2291" t="s">
        <v>428</v>
      </c>
      <c r="E2291" s="8" t="str">
        <f t="shared" si="4556"/>
        <v>2291 DTERM1-F</v>
      </c>
      <c r="G2291" s="136" t="str">
        <f>G2268</f>
        <v>Primary volume driver</v>
      </c>
      <c r="H2291" s="12"/>
      <c r="I2291" s="60"/>
      <c r="J2291" s="60"/>
      <c r="K2291" s="15"/>
      <c r="L2291" s="15"/>
      <c r="M2291" s="15"/>
      <c r="N2291" s="15"/>
      <c r="O2291" s="15"/>
      <c r="P2291" s="15"/>
      <c r="R2291" s="15"/>
      <c r="S2291" s="80" t="str">
        <f t="shared" ref="S2291:AX2291" si="4584">S2268</f>
        <v>S$17</v>
      </c>
      <c r="T2291" s="80" t="str">
        <f t="shared" si="4584"/>
        <v>T$17</v>
      </c>
      <c r="U2291" s="80" t="str">
        <f t="shared" si="4584"/>
        <v>U$17</v>
      </c>
      <c r="V2291" s="80" t="str">
        <f t="shared" si="4584"/>
        <v>V$17</v>
      </c>
      <c r="W2291" s="80" t="str">
        <f t="shared" si="4584"/>
        <v>W$17</v>
      </c>
      <c r="X2291" s="80" t="str">
        <f t="shared" si="4584"/>
        <v>X$17</v>
      </c>
      <c r="Y2291" s="80" t="str">
        <f t="shared" si="4584"/>
        <v>Y$17</v>
      </c>
      <c r="Z2291" s="80" t="str">
        <f t="shared" si="4584"/>
        <v>Z$17</v>
      </c>
      <c r="AA2291" s="80" t="str">
        <f t="shared" si="4584"/>
        <v>AA$17</v>
      </c>
      <c r="AB2291" s="80" t="str">
        <f t="shared" si="4584"/>
        <v>AB$17</v>
      </c>
      <c r="AC2291" s="80" t="str">
        <f t="shared" si="4584"/>
        <v>AC$17</v>
      </c>
      <c r="AD2291" s="80" t="str">
        <f t="shared" si="4584"/>
        <v>AD$17</v>
      </c>
      <c r="AE2291" s="80" t="str">
        <f t="shared" si="4584"/>
        <v>AE$17</v>
      </c>
      <c r="AF2291" s="80" t="str">
        <f t="shared" si="4584"/>
        <v>AF$17</v>
      </c>
      <c r="AG2291" s="80" t="str">
        <f t="shared" si="4584"/>
        <v>AG$17</v>
      </c>
      <c r="AH2291" s="80" t="str">
        <f t="shared" si="4584"/>
        <v>AH$17</v>
      </c>
      <c r="AI2291" s="80" t="str">
        <f t="shared" si="4584"/>
        <v>AI$17</v>
      </c>
      <c r="AJ2291" s="80" t="str">
        <f t="shared" si="4584"/>
        <v>AJ$17</v>
      </c>
      <c r="AK2291" s="80" t="str">
        <f t="shared" si="4584"/>
        <v>AK$17</v>
      </c>
      <c r="AL2291" s="80" t="str">
        <f t="shared" si="4584"/>
        <v>AL$17</v>
      </c>
      <c r="AM2291" s="80" t="str">
        <f t="shared" si="4584"/>
        <v>AM$17</v>
      </c>
      <c r="AN2291" s="80" t="str">
        <f t="shared" si="4584"/>
        <v>AN$17</v>
      </c>
      <c r="AO2291" s="80" t="str">
        <f t="shared" si="4584"/>
        <v>AO$17</v>
      </c>
      <c r="AP2291" s="80" t="str">
        <f t="shared" si="4584"/>
        <v>AP$17</v>
      </c>
      <c r="AQ2291" s="80" t="str">
        <f t="shared" si="4584"/>
        <v>AQ$17</v>
      </c>
      <c r="AR2291" s="80" t="str">
        <f t="shared" si="4584"/>
        <v>AR$17</v>
      </c>
      <c r="AS2291" s="80" t="str">
        <f t="shared" si="4584"/>
        <v>AS$17</v>
      </c>
      <c r="AT2291" s="80" t="str">
        <f t="shared" si="4584"/>
        <v>AT$17</v>
      </c>
      <c r="AU2291" s="80" t="str">
        <f t="shared" si="4584"/>
        <v>AU$17</v>
      </c>
      <c r="AV2291" s="80" t="str">
        <f t="shared" si="4584"/>
        <v>AV$17</v>
      </c>
      <c r="AW2291" s="80" t="str">
        <f t="shared" si="4584"/>
        <v>AW$17</v>
      </c>
      <c r="AX2291" s="80" t="str">
        <f t="shared" si="4584"/>
        <v>AX$17</v>
      </c>
      <c r="AY2291" s="80" t="str">
        <f t="shared" ref="AY2291:CD2291" si="4585">AY2268</f>
        <v>AY$17</v>
      </c>
      <c r="AZ2291" s="80" t="str">
        <f t="shared" si="4585"/>
        <v>AZ$17</v>
      </c>
      <c r="BA2291" s="80" t="str">
        <f t="shared" si="4585"/>
        <v>BA$17</v>
      </c>
      <c r="BB2291" s="80" t="str">
        <f t="shared" si="4585"/>
        <v>BB$17</v>
      </c>
      <c r="BC2291" s="80" t="str">
        <f t="shared" si="4585"/>
        <v>BC$17</v>
      </c>
      <c r="BD2291" s="80" t="str">
        <f t="shared" si="4585"/>
        <v>BD$17</v>
      </c>
      <c r="BE2291" s="80" t="str">
        <f t="shared" si="4585"/>
        <v>BE$17</v>
      </c>
      <c r="BF2291" s="80" t="str">
        <f t="shared" si="4585"/>
        <v>BF$17</v>
      </c>
      <c r="BG2291" s="80" t="str">
        <f t="shared" si="4585"/>
        <v>BG$17</v>
      </c>
      <c r="BH2291" s="80" t="str">
        <f t="shared" si="4585"/>
        <v>BH$17</v>
      </c>
      <c r="BI2291" s="80" t="str">
        <f t="shared" si="4585"/>
        <v>BI$17</v>
      </c>
      <c r="BJ2291" s="80" t="str">
        <f t="shared" si="4585"/>
        <v>BJ$17</v>
      </c>
      <c r="BK2291" s="80" t="str">
        <f t="shared" si="4585"/>
        <v>BK$17</v>
      </c>
      <c r="BL2291" s="80" t="str">
        <f t="shared" si="4585"/>
        <v>BL$17</v>
      </c>
      <c r="BM2291" s="80" t="str">
        <f t="shared" si="4585"/>
        <v>BM$17</v>
      </c>
      <c r="BN2291" s="80" t="str">
        <f t="shared" si="4585"/>
        <v>BN$17</v>
      </c>
      <c r="BO2291" s="80" t="str">
        <f t="shared" si="4585"/>
        <v>BO$17</v>
      </c>
      <c r="BP2291" s="80" t="str">
        <f t="shared" si="4585"/>
        <v>BP$17</v>
      </c>
      <c r="BQ2291" s="80" t="str">
        <f t="shared" si="4585"/>
        <v>BQ$17</v>
      </c>
      <c r="BR2291" s="80" t="str">
        <f t="shared" si="4585"/>
        <v>BR$17</v>
      </c>
      <c r="BS2291" s="80" t="str">
        <f t="shared" si="4585"/>
        <v>BS$17</v>
      </c>
      <c r="BT2291" s="80" t="str">
        <f t="shared" si="4585"/>
        <v>BT$17</v>
      </c>
      <c r="BU2291" s="80" t="str">
        <f t="shared" si="4585"/>
        <v>BU$17</v>
      </c>
      <c r="BV2291" s="80" t="str">
        <f t="shared" si="4585"/>
        <v>BV$17</v>
      </c>
      <c r="BW2291" s="80" t="str">
        <f t="shared" si="4585"/>
        <v>BW$17</v>
      </c>
      <c r="BX2291" s="80" t="str">
        <f t="shared" si="4585"/>
        <v>BX$17</v>
      </c>
      <c r="BY2291" s="80" t="str">
        <f t="shared" si="4585"/>
        <v>BY$17</v>
      </c>
      <c r="BZ2291" s="80" t="str">
        <f t="shared" si="4585"/>
        <v>BZ$17</v>
      </c>
      <c r="CA2291" s="80" t="str">
        <f t="shared" si="4585"/>
        <v>CA$17</v>
      </c>
      <c r="CB2291" s="80" t="str">
        <f t="shared" si="4585"/>
        <v>CB$17</v>
      </c>
      <c r="CC2291" s="80" t="str">
        <f t="shared" si="4585"/>
        <v>CC$17</v>
      </c>
      <c r="CD2291" s="80" t="str">
        <f t="shared" si="4585"/>
        <v>CD$17</v>
      </c>
      <c r="CE2291" s="80" t="str">
        <f t="shared" ref="CE2291:CL2291" si="4586">CE2268</f>
        <v>CE$17</v>
      </c>
      <c r="CF2291" s="80" t="str">
        <f t="shared" si="4586"/>
        <v>CF$17</v>
      </c>
      <c r="CG2291" s="80" t="str">
        <f t="shared" si="4586"/>
        <v>CG$17</v>
      </c>
      <c r="CH2291" s="80" t="str">
        <f t="shared" si="4586"/>
        <v>CH$17</v>
      </c>
      <c r="CI2291" s="80" t="str">
        <f t="shared" si="4586"/>
        <v>CI$17</v>
      </c>
      <c r="CJ2291" s="80" t="str">
        <f t="shared" si="4586"/>
        <v>CJ$17</v>
      </c>
      <c r="CK2291" s="80" t="str">
        <f t="shared" si="4586"/>
        <v>CK$17</v>
      </c>
      <c r="CL2291" s="80" t="str">
        <f t="shared" si="4586"/>
        <v>CL$17</v>
      </c>
      <c r="CN2291" s="60"/>
      <c r="CO2291" s="80" t="str">
        <f t="shared" ref="CO2291:DL2291" si="4587">CO2268</f>
        <v>CO$17</v>
      </c>
      <c r="CP2291" s="80" t="str">
        <f t="shared" si="4587"/>
        <v>CP$17</v>
      </c>
      <c r="CQ2291" s="80" t="str">
        <f t="shared" si="4587"/>
        <v>CQ$17</v>
      </c>
      <c r="CR2291" s="80" t="str">
        <f t="shared" si="4587"/>
        <v>CR$17</v>
      </c>
      <c r="CS2291" s="80" t="str">
        <f t="shared" si="4587"/>
        <v>CS$17</v>
      </c>
      <c r="CT2291" s="80" t="str">
        <f t="shared" si="4587"/>
        <v>CT$17</v>
      </c>
      <c r="CU2291" s="80" t="str">
        <f t="shared" si="4587"/>
        <v>CU$17</v>
      </c>
      <c r="CV2291" s="80" t="str">
        <f t="shared" si="4587"/>
        <v>CV$17</v>
      </c>
      <c r="CW2291" s="80" t="str">
        <f t="shared" si="4587"/>
        <v>CW$17</v>
      </c>
      <c r="CX2291" s="80" t="str">
        <f t="shared" si="4587"/>
        <v>CX$17</v>
      </c>
      <c r="CY2291" s="80" t="str">
        <f t="shared" si="4587"/>
        <v>CY$17</v>
      </c>
      <c r="CZ2291" s="80" t="str">
        <f t="shared" si="4587"/>
        <v>CZ$17</v>
      </c>
      <c r="DA2291" s="80" t="str">
        <f t="shared" si="4587"/>
        <v>DA$17</v>
      </c>
      <c r="DB2291" s="80" t="str">
        <f t="shared" si="4587"/>
        <v>DB$17</v>
      </c>
      <c r="DC2291" s="80" t="str">
        <f t="shared" si="4587"/>
        <v>DC$17</v>
      </c>
      <c r="DD2291" s="80" t="str">
        <f t="shared" si="4587"/>
        <v>DD$17</v>
      </c>
      <c r="DE2291" s="80" t="str">
        <f t="shared" si="4587"/>
        <v>DE$17</v>
      </c>
      <c r="DF2291" s="80" t="str">
        <f t="shared" si="4587"/>
        <v>DF$17</v>
      </c>
      <c r="DG2291" s="80" t="str">
        <f t="shared" si="4587"/>
        <v>DG$17</v>
      </c>
      <c r="DH2291" s="80" t="str">
        <f t="shared" si="4587"/>
        <v>DH$17</v>
      </c>
      <c r="DI2291" s="80" t="str">
        <f t="shared" si="4587"/>
        <v>DI$17</v>
      </c>
      <c r="DJ2291" s="80" t="str">
        <f t="shared" si="4587"/>
        <v>DJ$17</v>
      </c>
      <c r="DK2291" s="80" t="str">
        <f t="shared" si="4587"/>
        <v>DK$17</v>
      </c>
      <c r="DL2291" s="80" t="str">
        <f t="shared" si="4587"/>
        <v>DL$17</v>
      </c>
    </row>
    <row r="2292" spans="1:116" x14ac:dyDescent="0.4">
      <c r="B2292" t="s">
        <v>332</v>
      </c>
      <c r="D2292" t="s">
        <v>428</v>
      </c>
      <c r="E2292" s="8" t="str">
        <f t="shared" si="4556"/>
        <v>2292 DTERM1-F</v>
      </c>
      <c r="G2292" s="191" t="str">
        <f>G2273</f>
        <v>Fixed term debt - one-time borrowing</v>
      </c>
      <c r="H2292" s="12"/>
      <c r="I2292" s="60"/>
      <c r="J2292" s="60"/>
      <c r="K2292" s="15"/>
      <c r="L2292" s="15"/>
      <c r="M2292" s="15"/>
      <c r="N2292" s="15"/>
      <c r="O2292" s="15"/>
      <c r="P2292" s="15"/>
      <c r="R2292" s="15"/>
      <c r="S2292" s="179">
        <f t="shared" ref="S2292:AX2292" si="4588">S2269</f>
        <v>0</v>
      </c>
      <c r="T2292" s="179">
        <f t="shared" si="4588"/>
        <v>0</v>
      </c>
      <c r="U2292" s="179">
        <f t="shared" si="4588"/>
        <v>0</v>
      </c>
      <c r="V2292" s="179">
        <f t="shared" si="4588"/>
        <v>0</v>
      </c>
      <c r="W2292" s="179">
        <f t="shared" si="4588"/>
        <v>0</v>
      </c>
      <c r="X2292" s="179">
        <f t="shared" si="4588"/>
        <v>0</v>
      </c>
      <c r="Y2292" s="179">
        <f t="shared" si="4588"/>
        <v>0</v>
      </c>
      <c r="Z2292" s="179">
        <f t="shared" si="4588"/>
        <v>0</v>
      </c>
      <c r="AA2292" s="179">
        <f t="shared" si="4588"/>
        <v>0</v>
      </c>
      <c r="AB2292" s="179">
        <f t="shared" si="4588"/>
        <v>0</v>
      </c>
      <c r="AC2292" s="179">
        <f t="shared" si="4588"/>
        <v>0</v>
      </c>
      <c r="AD2292" s="179">
        <f t="shared" si="4588"/>
        <v>0</v>
      </c>
      <c r="AE2292" s="179">
        <f t="shared" si="4588"/>
        <v>0</v>
      </c>
      <c r="AF2292" s="179">
        <f t="shared" si="4588"/>
        <v>0</v>
      </c>
      <c r="AG2292" s="179">
        <f t="shared" si="4588"/>
        <v>0</v>
      </c>
      <c r="AH2292" s="179">
        <f t="shared" si="4588"/>
        <v>0</v>
      </c>
      <c r="AI2292" s="179">
        <f t="shared" si="4588"/>
        <v>0</v>
      </c>
      <c r="AJ2292" s="179">
        <f t="shared" si="4588"/>
        <v>0</v>
      </c>
      <c r="AK2292" s="179">
        <f t="shared" si="4588"/>
        <v>0</v>
      </c>
      <c r="AL2292" s="179">
        <f t="shared" si="4588"/>
        <v>0</v>
      </c>
      <c r="AM2292" s="179">
        <f t="shared" si="4588"/>
        <v>0</v>
      </c>
      <c r="AN2292" s="179">
        <f t="shared" si="4588"/>
        <v>0</v>
      </c>
      <c r="AO2292" s="179">
        <f t="shared" si="4588"/>
        <v>0</v>
      </c>
      <c r="AP2292" s="179">
        <f t="shared" si="4588"/>
        <v>0</v>
      </c>
      <c r="AQ2292" s="179">
        <f t="shared" si="4588"/>
        <v>0</v>
      </c>
      <c r="AR2292" s="179">
        <f t="shared" si="4588"/>
        <v>0</v>
      </c>
      <c r="AS2292" s="179">
        <f t="shared" si="4588"/>
        <v>0</v>
      </c>
      <c r="AT2292" s="179">
        <f t="shared" si="4588"/>
        <v>0</v>
      </c>
      <c r="AU2292" s="179">
        <f t="shared" si="4588"/>
        <v>0</v>
      </c>
      <c r="AV2292" s="179">
        <f t="shared" si="4588"/>
        <v>0</v>
      </c>
      <c r="AW2292" s="179">
        <f t="shared" si="4588"/>
        <v>0</v>
      </c>
      <c r="AX2292" s="179">
        <f t="shared" si="4588"/>
        <v>0</v>
      </c>
      <c r="AY2292" s="179">
        <f t="shared" ref="AY2292:CD2292" si="4589">AY2269</f>
        <v>0</v>
      </c>
      <c r="AZ2292" s="179">
        <f t="shared" si="4589"/>
        <v>0</v>
      </c>
      <c r="BA2292" s="179">
        <f t="shared" si="4589"/>
        <v>0</v>
      </c>
      <c r="BB2292" s="179">
        <f t="shared" si="4589"/>
        <v>0</v>
      </c>
      <c r="BC2292" s="179">
        <f t="shared" si="4589"/>
        <v>0</v>
      </c>
      <c r="BD2292" s="179">
        <f t="shared" si="4589"/>
        <v>0</v>
      </c>
      <c r="BE2292" s="179">
        <f t="shared" si="4589"/>
        <v>0</v>
      </c>
      <c r="BF2292" s="179">
        <f t="shared" si="4589"/>
        <v>0</v>
      </c>
      <c r="BG2292" s="179">
        <f t="shared" si="4589"/>
        <v>0</v>
      </c>
      <c r="BH2292" s="179">
        <f t="shared" si="4589"/>
        <v>0</v>
      </c>
      <c r="BI2292" s="179">
        <f t="shared" si="4589"/>
        <v>0</v>
      </c>
      <c r="BJ2292" s="179">
        <f t="shared" si="4589"/>
        <v>0</v>
      </c>
      <c r="BK2292" s="179">
        <f t="shared" si="4589"/>
        <v>0</v>
      </c>
      <c r="BL2292" s="179">
        <f t="shared" si="4589"/>
        <v>0</v>
      </c>
      <c r="BM2292" s="179">
        <f t="shared" si="4589"/>
        <v>0</v>
      </c>
      <c r="BN2292" s="179">
        <f t="shared" si="4589"/>
        <v>0</v>
      </c>
      <c r="BO2292" s="179">
        <f t="shared" si="4589"/>
        <v>0</v>
      </c>
      <c r="BP2292" s="179">
        <f t="shared" si="4589"/>
        <v>0</v>
      </c>
      <c r="BQ2292" s="179">
        <f t="shared" si="4589"/>
        <v>0</v>
      </c>
      <c r="BR2292" s="179">
        <f t="shared" si="4589"/>
        <v>0</v>
      </c>
      <c r="BS2292" s="179">
        <f t="shared" si="4589"/>
        <v>0</v>
      </c>
      <c r="BT2292" s="179">
        <f t="shared" si="4589"/>
        <v>0</v>
      </c>
      <c r="BU2292" s="179">
        <f t="shared" si="4589"/>
        <v>0</v>
      </c>
      <c r="BV2292" s="179">
        <f t="shared" si="4589"/>
        <v>0</v>
      </c>
      <c r="BW2292" s="179">
        <f t="shared" si="4589"/>
        <v>0</v>
      </c>
      <c r="BX2292" s="179">
        <f t="shared" si="4589"/>
        <v>0</v>
      </c>
      <c r="BY2292" s="179">
        <f t="shared" si="4589"/>
        <v>0</v>
      </c>
      <c r="BZ2292" s="179">
        <f t="shared" si="4589"/>
        <v>0</v>
      </c>
      <c r="CA2292" s="179">
        <f t="shared" si="4589"/>
        <v>0</v>
      </c>
      <c r="CB2292" s="179">
        <f t="shared" si="4589"/>
        <v>0</v>
      </c>
      <c r="CC2292" s="179">
        <f t="shared" si="4589"/>
        <v>0</v>
      </c>
      <c r="CD2292" s="179">
        <f t="shared" si="4589"/>
        <v>0</v>
      </c>
      <c r="CE2292" s="179">
        <f t="shared" ref="CE2292:CL2292" si="4590">CE2269</f>
        <v>0</v>
      </c>
      <c r="CF2292" s="179">
        <f t="shared" si="4590"/>
        <v>0</v>
      </c>
      <c r="CG2292" s="179">
        <f t="shared" si="4590"/>
        <v>0</v>
      </c>
      <c r="CH2292" s="179">
        <f t="shared" si="4590"/>
        <v>0</v>
      </c>
      <c r="CI2292" s="179">
        <f t="shared" si="4590"/>
        <v>0</v>
      </c>
      <c r="CJ2292" s="179">
        <f t="shared" si="4590"/>
        <v>0</v>
      </c>
      <c r="CK2292" s="179">
        <f t="shared" si="4590"/>
        <v>0</v>
      </c>
      <c r="CL2292" s="179">
        <f t="shared" si="4590"/>
        <v>0</v>
      </c>
      <c r="CN2292" s="60"/>
      <c r="CO2292" s="179">
        <f t="shared" ref="CO2292:DL2292" si="4591">CO2269</f>
        <v>0</v>
      </c>
      <c r="CP2292" s="179">
        <f t="shared" si="4591"/>
        <v>0</v>
      </c>
      <c r="CQ2292" s="179">
        <f t="shared" si="4591"/>
        <v>0</v>
      </c>
      <c r="CR2292" s="179">
        <f t="shared" si="4591"/>
        <v>0</v>
      </c>
      <c r="CS2292" s="179">
        <f t="shared" si="4591"/>
        <v>0</v>
      </c>
      <c r="CT2292" s="179">
        <f t="shared" si="4591"/>
        <v>0</v>
      </c>
      <c r="CU2292" s="179">
        <f t="shared" si="4591"/>
        <v>0</v>
      </c>
      <c r="CV2292" s="179">
        <f t="shared" si="4591"/>
        <v>0</v>
      </c>
      <c r="CW2292" s="179">
        <f t="shared" si="4591"/>
        <v>0</v>
      </c>
      <c r="CX2292" s="179">
        <f t="shared" si="4591"/>
        <v>0</v>
      </c>
      <c r="CY2292" s="179">
        <f t="shared" si="4591"/>
        <v>0</v>
      </c>
      <c r="CZ2292" s="179">
        <f t="shared" si="4591"/>
        <v>0</v>
      </c>
      <c r="DA2292" s="179">
        <f t="shared" si="4591"/>
        <v>0</v>
      </c>
      <c r="DB2292" s="179">
        <f t="shared" si="4591"/>
        <v>0</v>
      </c>
      <c r="DC2292" s="179">
        <f t="shared" si="4591"/>
        <v>0</v>
      </c>
      <c r="DD2292" s="179">
        <f t="shared" si="4591"/>
        <v>0</v>
      </c>
      <c r="DE2292" s="179">
        <f t="shared" si="4591"/>
        <v>0</v>
      </c>
      <c r="DF2292" s="179">
        <f t="shared" si="4591"/>
        <v>0</v>
      </c>
      <c r="DG2292" s="179">
        <f t="shared" si="4591"/>
        <v>0</v>
      </c>
      <c r="DH2292" s="179">
        <f t="shared" si="4591"/>
        <v>0</v>
      </c>
      <c r="DI2292" s="179">
        <f t="shared" si="4591"/>
        <v>0</v>
      </c>
      <c r="DJ2292" s="179">
        <f t="shared" si="4591"/>
        <v>0</v>
      </c>
      <c r="DK2292" s="179">
        <f t="shared" si="4591"/>
        <v>0</v>
      </c>
      <c r="DL2292" s="179">
        <f t="shared" si="4591"/>
        <v>0</v>
      </c>
    </row>
    <row r="2293" spans="1:116" x14ac:dyDescent="0.4">
      <c r="B2293" t="s">
        <v>332</v>
      </c>
      <c r="D2293" t="s">
        <v>428</v>
      </c>
      <c r="E2293" s="8" t="str">
        <f t="shared" si="4556"/>
        <v>2293 DTERM1-F</v>
      </c>
      <c r="G2293" s="241" t="str">
        <f>IFERROR(SUBSTITUTE(TRIM(MID(G2273, SEARCH("-", G2273) + 1, LEN(G2273))),":",""),"no unit")</f>
        <v>one-time borrowing</v>
      </c>
      <c r="H2293" s="12"/>
      <c r="I2293" s="60"/>
      <c r="J2293" s="60"/>
      <c r="K2293" s="15"/>
      <c r="L2293" s="15"/>
      <c r="M2293" s="15"/>
      <c r="N2293" s="15"/>
      <c r="O2293" s="15"/>
      <c r="P2293" s="15"/>
      <c r="R2293" s="15"/>
      <c r="S2293" s="179"/>
      <c r="T2293" s="179"/>
      <c r="U2293" s="179"/>
      <c r="V2293" s="179"/>
      <c r="W2293" s="179"/>
      <c r="X2293" s="179"/>
      <c r="Y2293" s="179"/>
      <c r="Z2293" s="179"/>
      <c r="AA2293" s="179"/>
      <c r="AB2293" s="179"/>
      <c r="AC2293" s="179"/>
      <c r="AD2293" s="179"/>
      <c r="AE2293" s="179"/>
      <c r="AF2293" s="179"/>
      <c r="AG2293" s="179"/>
      <c r="AH2293" s="179"/>
      <c r="AI2293" s="179"/>
      <c r="AJ2293" s="179"/>
      <c r="AK2293" s="179"/>
      <c r="AL2293" s="179"/>
      <c r="AM2293" s="179"/>
      <c r="AN2293" s="179"/>
      <c r="AO2293" s="179"/>
      <c r="AP2293" s="179"/>
      <c r="AQ2293" s="179"/>
      <c r="AR2293" s="179"/>
      <c r="AS2293" s="179"/>
      <c r="AT2293" s="179"/>
      <c r="AU2293" s="179"/>
      <c r="AV2293" s="179"/>
      <c r="AW2293" s="179"/>
      <c r="AX2293" s="179"/>
      <c r="AY2293" s="179"/>
      <c r="AZ2293" s="179"/>
      <c r="BA2293" s="179"/>
      <c r="BB2293" s="179"/>
      <c r="BC2293" s="179"/>
      <c r="BD2293" s="179"/>
      <c r="BE2293" s="179"/>
      <c r="BF2293" s="179"/>
      <c r="BG2293" s="179"/>
      <c r="BH2293" s="179"/>
      <c r="BI2293" s="179"/>
      <c r="BJ2293" s="179"/>
      <c r="BK2293" s="179"/>
      <c r="BL2293" s="179"/>
      <c r="BM2293" s="179"/>
      <c r="BN2293" s="179"/>
      <c r="BO2293" s="179"/>
      <c r="BP2293" s="179"/>
      <c r="BQ2293" s="179"/>
      <c r="BR2293" s="179"/>
      <c r="BS2293" s="179"/>
      <c r="BT2293" s="179"/>
      <c r="BU2293" s="179"/>
      <c r="BV2293" s="179"/>
      <c r="BW2293" s="179"/>
      <c r="BX2293" s="179"/>
      <c r="BY2293" s="179"/>
      <c r="BZ2293" s="179"/>
      <c r="CA2293" s="179"/>
      <c r="CB2293" s="179"/>
      <c r="CC2293" s="179"/>
      <c r="CD2293" s="179"/>
      <c r="CE2293" s="179"/>
      <c r="CF2293" s="179"/>
      <c r="CG2293" s="179"/>
      <c r="CH2293" s="179"/>
      <c r="CI2293" s="179"/>
      <c r="CJ2293" s="179"/>
      <c r="CK2293" s="179"/>
      <c r="CL2293" s="179"/>
      <c r="CN2293" s="60"/>
      <c r="CO2293" s="179"/>
      <c r="CP2293" s="179"/>
      <c r="CQ2293" s="179"/>
      <c r="CR2293" s="179"/>
      <c r="CS2293" s="179"/>
      <c r="CT2293" s="179"/>
      <c r="CU2293" s="179"/>
      <c r="CV2293" s="179"/>
      <c r="CW2293" s="179"/>
      <c r="CX2293" s="179"/>
      <c r="CY2293" s="179"/>
      <c r="CZ2293" s="179"/>
      <c r="DA2293" s="179"/>
      <c r="DB2293" s="179"/>
      <c r="DC2293" s="179"/>
      <c r="DD2293" s="179"/>
      <c r="DE2293" s="179"/>
      <c r="DF2293" s="179"/>
      <c r="DG2293" s="179"/>
      <c r="DH2293" s="179"/>
      <c r="DI2293" s="179"/>
      <c r="DJ2293" s="179"/>
      <c r="DK2293" s="179"/>
      <c r="DL2293" s="179"/>
    </row>
    <row r="2294" spans="1:116" x14ac:dyDescent="0.4">
      <c r="A2294" s="3"/>
      <c r="B2294" t="s">
        <v>332</v>
      </c>
      <c r="D2294" t="s">
        <v>428</v>
      </c>
      <c r="E2294" s="8" t="str">
        <f t="shared" si="4556"/>
        <v>2294 DTERM1-F</v>
      </c>
      <c r="G2294" s="191" t="str">
        <f>G2271</f>
        <v>Secondary revenue driver</v>
      </c>
      <c r="H2294" s="90"/>
      <c r="I2294" s="213"/>
      <c r="J2294" s="213"/>
      <c r="K2294" s="214"/>
      <c r="L2294" s="214"/>
      <c r="M2294" s="214"/>
      <c r="N2294" s="214"/>
      <c r="O2294" s="214"/>
      <c r="P2294" s="214"/>
      <c r="R2294" s="214"/>
      <c r="S2294" s="4" t="str">
        <f t="shared" ref="S2294:AX2294" si="4592">ADDRESS(ROW(S2284),COLUMN(S2284),2)</f>
        <v>S$2284</v>
      </c>
      <c r="T2294" s="4" t="str">
        <f t="shared" si="4592"/>
        <v>T$2284</v>
      </c>
      <c r="U2294" s="4" t="str">
        <f t="shared" si="4592"/>
        <v>U$2284</v>
      </c>
      <c r="V2294" s="4" t="str">
        <f t="shared" si="4592"/>
        <v>V$2284</v>
      </c>
      <c r="W2294" s="4" t="str">
        <f t="shared" si="4592"/>
        <v>W$2284</v>
      </c>
      <c r="X2294" s="4" t="str">
        <f t="shared" si="4592"/>
        <v>X$2284</v>
      </c>
      <c r="Y2294" s="4" t="str">
        <f t="shared" si="4592"/>
        <v>Y$2284</v>
      </c>
      <c r="Z2294" s="4" t="str">
        <f t="shared" si="4592"/>
        <v>Z$2284</v>
      </c>
      <c r="AA2294" s="4" t="str">
        <f t="shared" si="4592"/>
        <v>AA$2284</v>
      </c>
      <c r="AB2294" s="4" t="str">
        <f t="shared" si="4592"/>
        <v>AB$2284</v>
      </c>
      <c r="AC2294" s="4" t="str">
        <f t="shared" si="4592"/>
        <v>AC$2284</v>
      </c>
      <c r="AD2294" s="4" t="str">
        <f t="shared" si="4592"/>
        <v>AD$2284</v>
      </c>
      <c r="AE2294" s="4" t="str">
        <f t="shared" si="4592"/>
        <v>AE$2284</v>
      </c>
      <c r="AF2294" s="4" t="str">
        <f t="shared" si="4592"/>
        <v>AF$2284</v>
      </c>
      <c r="AG2294" s="4" t="str">
        <f t="shared" si="4592"/>
        <v>AG$2284</v>
      </c>
      <c r="AH2294" s="4" t="str">
        <f t="shared" si="4592"/>
        <v>AH$2284</v>
      </c>
      <c r="AI2294" s="4" t="str">
        <f t="shared" si="4592"/>
        <v>AI$2284</v>
      </c>
      <c r="AJ2294" s="4" t="str">
        <f t="shared" si="4592"/>
        <v>AJ$2284</v>
      </c>
      <c r="AK2294" s="4" t="str">
        <f t="shared" si="4592"/>
        <v>AK$2284</v>
      </c>
      <c r="AL2294" s="4" t="str">
        <f t="shared" si="4592"/>
        <v>AL$2284</v>
      </c>
      <c r="AM2294" s="4" t="str">
        <f t="shared" si="4592"/>
        <v>AM$2284</v>
      </c>
      <c r="AN2294" s="4" t="str">
        <f t="shared" si="4592"/>
        <v>AN$2284</v>
      </c>
      <c r="AO2294" s="4" t="str">
        <f t="shared" si="4592"/>
        <v>AO$2284</v>
      </c>
      <c r="AP2294" s="4" t="str">
        <f t="shared" si="4592"/>
        <v>AP$2284</v>
      </c>
      <c r="AQ2294" s="4" t="str">
        <f t="shared" si="4592"/>
        <v>AQ$2284</v>
      </c>
      <c r="AR2294" s="4" t="str">
        <f t="shared" si="4592"/>
        <v>AR$2284</v>
      </c>
      <c r="AS2294" s="4" t="str">
        <f t="shared" si="4592"/>
        <v>AS$2284</v>
      </c>
      <c r="AT2294" s="4" t="str">
        <f t="shared" si="4592"/>
        <v>AT$2284</v>
      </c>
      <c r="AU2294" s="4" t="str">
        <f t="shared" si="4592"/>
        <v>AU$2284</v>
      </c>
      <c r="AV2294" s="4" t="str">
        <f t="shared" si="4592"/>
        <v>AV$2284</v>
      </c>
      <c r="AW2294" s="4" t="str">
        <f t="shared" si="4592"/>
        <v>AW$2284</v>
      </c>
      <c r="AX2294" s="4" t="str">
        <f t="shared" si="4592"/>
        <v>AX$2284</v>
      </c>
      <c r="AY2294" s="4" t="str">
        <f t="shared" ref="AY2294:CD2294" si="4593">ADDRESS(ROW(AY2284),COLUMN(AY2284),2)</f>
        <v>AY$2284</v>
      </c>
      <c r="AZ2294" s="4" t="str">
        <f t="shared" si="4593"/>
        <v>AZ$2284</v>
      </c>
      <c r="BA2294" s="4" t="str">
        <f t="shared" si="4593"/>
        <v>BA$2284</v>
      </c>
      <c r="BB2294" s="4" t="str">
        <f t="shared" si="4593"/>
        <v>BB$2284</v>
      </c>
      <c r="BC2294" s="4" t="str">
        <f t="shared" si="4593"/>
        <v>BC$2284</v>
      </c>
      <c r="BD2294" s="4" t="str">
        <f t="shared" si="4593"/>
        <v>BD$2284</v>
      </c>
      <c r="BE2294" s="4" t="str">
        <f t="shared" si="4593"/>
        <v>BE$2284</v>
      </c>
      <c r="BF2294" s="4" t="str">
        <f t="shared" si="4593"/>
        <v>BF$2284</v>
      </c>
      <c r="BG2294" s="4" t="str">
        <f t="shared" si="4593"/>
        <v>BG$2284</v>
      </c>
      <c r="BH2294" s="4" t="str">
        <f t="shared" si="4593"/>
        <v>BH$2284</v>
      </c>
      <c r="BI2294" s="4" t="str">
        <f t="shared" si="4593"/>
        <v>BI$2284</v>
      </c>
      <c r="BJ2294" s="4" t="str">
        <f t="shared" si="4593"/>
        <v>BJ$2284</v>
      </c>
      <c r="BK2294" s="4" t="str">
        <f t="shared" si="4593"/>
        <v>BK$2284</v>
      </c>
      <c r="BL2294" s="4" t="str">
        <f t="shared" si="4593"/>
        <v>BL$2284</v>
      </c>
      <c r="BM2294" s="4" t="str">
        <f t="shared" si="4593"/>
        <v>BM$2284</v>
      </c>
      <c r="BN2294" s="4" t="str">
        <f t="shared" si="4593"/>
        <v>BN$2284</v>
      </c>
      <c r="BO2294" s="4" t="str">
        <f t="shared" si="4593"/>
        <v>BO$2284</v>
      </c>
      <c r="BP2294" s="4" t="str">
        <f t="shared" si="4593"/>
        <v>BP$2284</v>
      </c>
      <c r="BQ2294" s="4" t="str">
        <f t="shared" si="4593"/>
        <v>BQ$2284</v>
      </c>
      <c r="BR2294" s="4" t="str">
        <f t="shared" si="4593"/>
        <v>BR$2284</v>
      </c>
      <c r="BS2294" s="4" t="str">
        <f t="shared" si="4593"/>
        <v>BS$2284</v>
      </c>
      <c r="BT2294" s="4" t="str">
        <f t="shared" si="4593"/>
        <v>BT$2284</v>
      </c>
      <c r="BU2294" s="4" t="str">
        <f t="shared" si="4593"/>
        <v>BU$2284</v>
      </c>
      <c r="BV2294" s="4" t="str">
        <f t="shared" si="4593"/>
        <v>BV$2284</v>
      </c>
      <c r="BW2294" s="4" t="str">
        <f t="shared" si="4593"/>
        <v>BW$2284</v>
      </c>
      <c r="BX2294" s="4" t="str">
        <f t="shared" si="4593"/>
        <v>BX$2284</v>
      </c>
      <c r="BY2294" s="4" t="str">
        <f t="shared" si="4593"/>
        <v>BY$2284</v>
      </c>
      <c r="BZ2294" s="4" t="str">
        <f t="shared" si="4593"/>
        <v>BZ$2284</v>
      </c>
      <c r="CA2294" s="4" t="str">
        <f t="shared" si="4593"/>
        <v>CA$2284</v>
      </c>
      <c r="CB2294" s="4" t="str">
        <f t="shared" si="4593"/>
        <v>CB$2284</v>
      </c>
      <c r="CC2294" s="4" t="str">
        <f t="shared" si="4593"/>
        <v>CC$2284</v>
      </c>
      <c r="CD2294" s="4" t="str">
        <f t="shared" si="4593"/>
        <v>CD$2284</v>
      </c>
      <c r="CE2294" s="4" t="str">
        <f t="shared" ref="CE2294:CL2294" si="4594">ADDRESS(ROW(CE2284),COLUMN(CE2284),2)</f>
        <v>CE$2284</v>
      </c>
      <c r="CF2294" s="4" t="str">
        <f t="shared" si="4594"/>
        <v>CF$2284</v>
      </c>
      <c r="CG2294" s="4" t="str">
        <f t="shared" si="4594"/>
        <v>CG$2284</v>
      </c>
      <c r="CH2294" s="4" t="str">
        <f t="shared" si="4594"/>
        <v>CH$2284</v>
      </c>
      <c r="CI2294" s="4" t="str">
        <f t="shared" si="4594"/>
        <v>CI$2284</v>
      </c>
      <c r="CJ2294" s="4" t="str">
        <f t="shared" si="4594"/>
        <v>CJ$2284</v>
      </c>
      <c r="CK2294" s="4" t="str">
        <f t="shared" si="4594"/>
        <v>CK$2284</v>
      </c>
      <c r="CL2294" s="4" t="str">
        <f t="shared" si="4594"/>
        <v>CL$2284</v>
      </c>
      <c r="CN2294" s="213"/>
      <c r="CO2294" s="4" t="str">
        <f t="shared" ref="CO2294:DL2294" si="4595">ADDRESS(ROW(CO2284),COLUMN(CO2284),2)</f>
        <v>CO$2284</v>
      </c>
      <c r="CP2294" s="4" t="str">
        <f t="shared" si="4595"/>
        <v>CP$2284</v>
      </c>
      <c r="CQ2294" s="4" t="str">
        <f t="shared" si="4595"/>
        <v>CQ$2284</v>
      </c>
      <c r="CR2294" s="4" t="str">
        <f t="shared" si="4595"/>
        <v>CR$2284</v>
      </c>
      <c r="CS2294" s="4" t="str">
        <f t="shared" si="4595"/>
        <v>CS$2284</v>
      </c>
      <c r="CT2294" s="4" t="str">
        <f t="shared" si="4595"/>
        <v>CT$2284</v>
      </c>
      <c r="CU2294" s="4" t="str">
        <f t="shared" si="4595"/>
        <v>CU$2284</v>
      </c>
      <c r="CV2294" s="4" t="str">
        <f t="shared" si="4595"/>
        <v>CV$2284</v>
      </c>
      <c r="CW2294" s="4" t="str">
        <f t="shared" si="4595"/>
        <v>CW$2284</v>
      </c>
      <c r="CX2294" s="4" t="str">
        <f t="shared" si="4595"/>
        <v>CX$2284</v>
      </c>
      <c r="CY2294" s="4" t="str">
        <f t="shared" si="4595"/>
        <v>CY$2284</v>
      </c>
      <c r="CZ2294" s="4" t="str">
        <f t="shared" si="4595"/>
        <v>CZ$2284</v>
      </c>
      <c r="DA2294" s="4" t="str">
        <f t="shared" si="4595"/>
        <v>DA$2284</v>
      </c>
      <c r="DB2294" s="4" t="str">
        <f t="shared" si="4595"/>
        <v>DB$2284</v>
      </c>
      <c r="DC2294" s="4" t="str">
        <f t="shared" si="4595"/>
        <v>DC$2284</v>
      </c>
      <c r="DD2294" s="4" t="str">
        <f t="shared" si="4595"/>
        <v>DD$2284</v>
      </c>
      <c r="DE2294" s="4" t="str">
        <f t="shared" si="4595"/>
        <v>DE$2284</v>
      </c>
      <c r="DF2294" s="4" t="str">
        <f t="shared" si="4595"/>
        <v>DF$2284</v>
      </c>
      <c r="DG2294" s="4" t="str">
        <f t="shared" si="4595"/>
        <v>DG$2284</v>
      </c>
      <c r="DH2294" s="4" t="str">
        <f t="shared" si="4595"/>
        <v>DH$2284</v>
      </c>
      <c r="DI2294" s="4" t="str">
        <f t="shared" si="4595"/>
        <v>DI$2284</v>
      </c>
      <c r="DJ2294" s="4" t="str">
        <f t="shared" si="4595"/>
        <v>DJ$2284</v>
      </c>
      <c r="DK2294" s="4" t="str">
        <f t="shared" si="4595"/>
        <v>DK$2284</v>
      </c>
      <c r="DL2294" s="4" t="str">
        <f t="shared" si="4595"/>
        <v>DL$2284</v>
      </c>
    </row>
    <row r="2295" spans="1:116" x14ac:dyDescent="0.4">
      <c r="B2295" t="s">
        <v>332</v>
      </c>
      <c r="D2295" t="s">
        <v>428</v>
      </c>
      <c r="E2295" s="8" t="str">
        <f t="shared" si="4556"/>
        <v>2295 DTERM1-F</v>
      </c>
      <c r="G2295" s="136" t="str">
        <f>G2272</f>
        <v>Secondary volume driver</v>
      </c>
      <c r="H2295" s="12"/>
      <c r="I2295" s="60"/>
      <c r="J2295" s="60"/>
      <c r="K2295" s="15"/>
      <c r="L2295" s="15"/>
      <c r="M2295" s="15"/>
      <c r="N2295" s="15"/>
      <c r="O2295" s="15"/>
      <c r="P2295" s="15"/>
      <c r="R2295" s="15"/>
      <c r="S2295" s="80" t="str">
        <f t="shared" ref="S2295:AX2295" si="4596">S2272</f>
        <v>S$19</v>
      </c>
      <c r="T2295" s="80" t="str">
        <f t="shared" si="4596"/>
        <v>T$19</v>
      </c>
      <c r="U2295" s="80" t="str">
        <f t="shared" si="4596"/>
        <v>U$19</v>
      </c>
      <c r="V2295" s="80" t="str">
        <f t="shared" si="4596"/>
        <v>V$19</v>
      </c>
      <c r="W2295" s="80" t="str">
        <f t="shared" si="4596"/>
        <v>W$19</v>
      </c>
      <c r="X2295" s="80" t="str">
        <f t="shared" si="4596"/>
        <v>X$19</v>
      </c>
      <c r="Y2295" s="80" t="str">
        <f t="shared" si="4596"/>
        <v>Y$19</v>
      </c>
      <c r="Z2295" s="80" t="str">
        <f t="shared" si="4596"/>
        <v>Z$19</v>
      </c>
      <c r="AA2295" s="80" t="str">
        <f t="shared" si="4596"/>
        <v>AA$19</v>
      </c>
      <c r="AB2295" s="80" t="str">
        <f t="shared" si="4596"/>
        <v>AB$19</v>
      </c>
      <c r="AC2295" s="80" t="str">
        <f t="shared" si="4596"/>
        <v>AC$19</v>
      </c>
      <c r="AD2295" s="80" t="str">
        <f t="shared" si="4596"/>
        <v>AD$19</v>
      </c>
      <c r="AE2295" s="80" t="str">
        <f t="shared" si="4596"/>
        <v>AE$19</v>
      </c>
      <c r="AF2295" s="80" t="str">
        <f t="shared" si="4596"/>
        <v>AF$19</v>
      </c>
      <c r="AG2295" s="80" t="str">
        <f t="shared" si="4596"/>
        <v>AG$19</v>
      </c>
      <c r="AH2295" s="80" t="str">
        <f t="shared" si="4596"/>
        <v>AH$19</v>
      </c>
      <c r="AI2295" s="80" t="str">
        <f t="shared" si="4596"/>
        <v>AI$19</v>
      </c>
      <c r="AJ2295" s="80" t="str">
        <f t="shared" si="4596"/>
        <v>AJ$19</v>
      </c>
      <c r="AK2295" s="80" t="str">
        <f t="shared" si="4596"/>
        <v>AK$19</v>
      </c>
      <c r="AL2295" s="80" t="str">
        <f t="shared" si="4596"/>
        <v>AL$19</v>
      </c>
      <c r="AM2295" s="80" t="str">
        <f t="shared" si="4596"/>
        <v>AM$19</v>
      </c>
      <c r="AN2295" s="80" t="str">
        <f t="shared" si="4596"/>
        <v>AN$19</v>
      </c>
      <c r="AO2295" s="80" t="str">
        <f t="shared" si="4596"/>
        <v>AO$19</v>
      </c>
      <c r="AP2295" s="80" t="str">
        <f t="shared" si="4596"/>
        <v>AP$19</v>
      </c>
      <c r="AQ2295" s="80" t="str">
        <f t="shared" si="4596"/>
        <v>AQ$19</v>
      </c>
      <c r="AR2295" s="80" t="str">
        <f t="shared" si="4596"/>
        <v>AR$19</v>
      </c>
      <c r="AS2295" s="80" t="str">
        <f t="shared" si="4596"/>
        <v>AS$19</v>
      </c>
      <c r="AT2295" s="80" t="str">
        <f t="shared" si="4596"/>
        <v>AT$19</v>
      </c>
      <c r="AU2295" s="80" t="str">
        <f t="shared" si="4596"/>
        <v>AU$19</v>
      </c>
      <c r="AV2295" s="80" t="str">
        <f t="shared" si="4596"/>
        <v>AV$19</v>
      </c>
      <c r="AW2295" s="80" t="str">
        <f t="shared" si="4596"/>
        <v>AW$19</v>
      </c>
      <c r="AX2295" s="80" t="str">
        <f t="shared" si="4596"/>
        <v>AX$19</v>
      </c>
      <c r="AY2295" s="80" t="str">
        <f t="shared" ref="AY2295:CD2295" si="4597">AY2272</f>
        <v>AY$19</v>
      </c>
      <c r="AZ2295" s="80" t="str">
        <f t="shared" si="4597"/>
        <v>AZ$19</v>
      </c>
      <c r="BA2295" s="80" t="str">
        <f t="shared" si="4597"/>
        <v>BA$19</v>
      </c>
      <c r="BB2295" s="80" t="str">
        <f t="shared" si="4597"/>
        <v>BB$19</v>
      </c>
      <c r="BC2295" s="80" t="str">
        <f t="shared" si="4597"/>
        <v>BC$19</v>
      </c>
      <c r="BD2295" s="80" t="str">
        <f t="shared" si="4597"/>
        <v>BD$19</v>
      </c>
      <c r="BE2295" s="80" t="str">
        <f t="shared" si="4597"/>
        <v>BE$19</v>
      </c>
      <c r="BF2295" s="80" t="str">
        <f t="shared" si="4597"/>
        <v>BF$19</v>
      </c>
      <c r="BG2295" s="80" t="str">
        <f t="shared" si="4597"/>
        <v>BG$19</v>
      </c>
      <c r="BH2295" s="80" t="str">
        <f t="shared" si="4597"/>
        <v>BH$19</v>
      </c>
      <c r="BI2295" s="80" t="str">
        <f t="shared" si="4597"/>
        <v>BI$19</v>
      </c>
      <c r="BJ2295" s="80" t="str">
        <f t="shared" si="4597"/>
        <v>BJ$19</v>
      </c>
      <c r="BK2295" s="80" t="str">
        <f t="shared" si="4597"/>
        <v>BK$19</v>
      </c>
      <c r="BL2295" s="80" t="str">
        <f t="shared" si="4597"/>
        <v>BL$19</v>
      </c>
      <c r="BM2295" s="80" t="str">
        <f t="shared" si="4597"/>
        <v>BM$19</v>
      </c>
      <c r="BN2295" s="80" t="str">
        <f t="shared" si="4597"/>
        <v>BN$19</v>
      </c>
      <c r="BO2295" s="80" t="str">
        <f t="shared" si="4597"/>
        <v>BO$19</v>
      </c>
      <c r="BP2295" s="80" t="str">
        <f t="shared" si="4597"/>
        <v>BP$19</v>
      </c>
      <c r="BQ2295" s="80" t="str">
        <f t="shared" si="4597"/>
        <v>BQ$19</v>
      </c>
      <c r="BR2295" s="80" t="str">
        <f t="shared" si="4597"/>
        <v>BR$19</v>
      </c>
      <c r="BS2295" s="80" t="str">
        <f t="shared" si="4597"/>
        <v>BS$19</v>
      </c>
      <c r="BT2295" s="80" t="str">
        <f t="shared" si="4597"/>
        <v>BT$19</v>
      </c>
      <c r="BU2295" s="80" t="str">
        <f t="shared" si="4597"/>
        <v>BU$19</v>
      </c>
      <c r="BV2295" s="80" t="str">
        <f t="shared" si="4597"/>
        <v>BV$19</v>
      </c>
      <c r="BW2295" s="80" t="str">
        <f t="shared" si="4597"/>
        <v>BW$19</v>
      </c>
      <c r="BX2295" s="80" t="str">
        <f t="shared" si="4597"/>
        <v>BX$19</v>
      </c>
      <c r="BY2295" s="80" t="str">
        <f t="shared" si="4597"/>
        <v>BY$19</v>
      </c>
      <c r="BZ2295" s="80" t="str">
        <f t="shared" si="4597"/>
        <v>BZ$19</v>
      </c>
      <c r="CA2295" s="80" t="str">
        <f t="shared" si="4597"/>
        <v>CA$19</v>
      </c>
      <c r="CB2295" s="80" t="str">
        <f t="shared" si="4597"/>
        <v>CB$19</v>
      </c>
      <c r="CC2295" s="80" t="str">
        <f t="shared" si="4597"/>
        <v>CC$19</v>
      </c>
      <c r="CD2295" s="80" t="str">
        <f t="shared" si="4597"/>
        <v>CD$19</v>
      </c>
      <c r="CE2295" s="80" t="str">
        <f t="shared" ref="CE2295:CL2295" si="4598">CE2272</f>
        <v>CE$19</v>
      </c>
      <c r="CF2295" s="80" t="str">
        <f t="shared" si="4598"/>
        <v>CF$19</v>
      </c>
      <c r="CG2295" s="80" t="str">
        <f t="shared" si="4598"/>
        <v>CG$19</v>
      </c>
      <c r="CH2295" s="80" t="str">
        <f t="shared" si="4598"/>
        <v>CH$19</v>
      </c>
      <c r="CI2295" s="80" t="str">
        <f t="shared" si="4598"/>
        <v>CI$19</v>
      </c>
      <c r="CJ2295" s="80" t="str">
        <f t="shared" si="4598"/>
        <v>CJ$19</v>
      </c>
      <c r="CK2295" s="80" t="str">
        <f t="shared" si="4598"/>
        <v>CK$19</v>
      </c>
      <c r="CL2295" s="80" t="str">
        <f t="shared" si="4598"/>
        <v>CL$19</v>
      </c>
      <c r="CN2295" s="60"/>
      <c r="CO2295" s="80" t="str">
        <f t="shared" ref="CO2295:DL2295" si="4599">CO2272</f>
        <v>CO$19</v>
      </c>
      <c r="CP2295" s="80" t="str">
        <f t="shared" si="4599"/>
        <v>CP$19</v>
      </c>
      <c r="CQ2295" s="80" t="str">
        <f t="shared" si="4599"/>
        <v>CQ$19</v>
      </c>
      <c r="CR2295" s="80" t="str">
        <f t="shared" si="4599"/>
        <v>CR$19</v>
      </c>
      <c r="CS2295" s="80" t="str">
        <f t="shared" si="4599"/>
        <v>CS$19</v>
      </c>
      <c r="CT2295" s="80" t="str">
        <f t="shared" si="4599"/>
        <v>CT$19</v>
      </c>
      <c r="CU2295" s="80" t="str">
        <f t="shared" si="4599"/>
        <v>CU$19</v>
      </c>
      <c r="CV2295" s="80" t="str">
        <f t="shared" si="4599"/>
        <v>CV$19</v>
      </c>
      <c r="CW2295" s="80" t="str">
        <f t="shared" si="4599"/>
        <v>CW$19</v>
      </c>
      <c r="CX2295" s="80" t="str">
        <f t="shared" si="4599"/>
        <v>CX$19</v>
      </c>
      <c r="CY2295" s="80" t="str">
        <f t="shared" si="4599"/>
        <v>CY$19</v>
      </c>
      <c r="CZ2295" s="80" t="str">
        <f t="shared" si="4599"/>
        <v>CZ$19</v>
      </c>
      <c r="DA2295" s="80" t="str">
        <f t="shared" si="4599"/>
        <v>DA$19</v>
      </c>
      <c r="DB2295" s="80" t="str">
        <f t="shared" si="4599"/>
        <v>DB$19</v>
      </c>
      <c r="DC2295" s="80" t="str">
        <f t="shared" si="4599"/>
        <v>DC$19</v>
      </c>
      <c r="DD2295" s="80" t="str">
        <f t="shared" si="4599"/>
        <v>DD$19</v>
      </c>
      <c r="DE2295" s="80" t="str">
        <f t="shared" si="4599"/>
        <v>DE$19</v>
      </c>
      <c r="DF2295" s="80" t="str">
        <f t="shared" si="4599"/>
        <v>DF$19</v>
      </c>
      <c r="DG2295" s="80" t="str">
        <f t="shared" si="4599"/>
        <v>DG$19</v>
      </c>
      <c r="DH2295" s="80" t="str">
        <f t="shared" si="4599"/>
        <v>DH$19</v>
      </c>
      <c r="DI2295" s="80" t="str">
        <f t="shared" si="4599"/>
        <v>DI$19</v>
      </c>
      <c r="DJ2295" s="80" t="str">
        <f t="shared" si="4599"/>
        <v>DJ$19</v>
      </c>
      <c r="DK2295" s="80" t="str">
        <f t="shared" si="4599"/>
        <v>DK$19</v>
      </c>
      <c r="DL2295" s="80" t="str">
        <f t="shared" si="4599"/>
        <v>DL$19</v>
      </c>
    </row>
    <row r="2296" spans="1:116" x14ac:dyDescent="0.4">
      <c r="A2296" s="27"/>
      <c r="B2296" s="27"/>
      <c r="C2296" s="27"/>
      <c r="D2296" s="27"/>
      <c r="E2296" s="27"/>
      <c r="F2296" s="27"/>
      <c r="G2296" s="27"/>
      <c r="H2296" s="27"/>
      <c r="I2296" s="27"/>
      <c r="J2296" s="27"/>
      <c r="K2296" s="27"/>
      <c r="L2296" s="27"/>
      <c r="M2296" s="27"/>
      <c r="N2296" s="27"/>
      <c r="O2296" s="27"/>
      <c r="P2296" s="27"/>
      <c r="CN2296" s="27"/>
    </row>
    <row r="2297" spans="1:116" x14ac:dyDescent="0.4">
      <c r="A2297" s="174"/>
      <c r="E2297" s="8"/>
      <c r="G2297" s="175" t="s">
        <v>490</v>
      </c>
      <c r="H2297" s="174"/>
      <c r="I2297" s="176"/>
      <c r="J2297" s="176"/>
      <c r="K2297" s="197"/>
      <c r="L2297" s="197"/>
      <c r="M2297" s="197"/>
      <c r="N2297" s="197"/>
      <c r="O2297" s="197"/>
      <c r="P2297" s="197"/>
      <c r="R2297" s="198"/>
      <c r="S2297" s="174"/>
      <c r="T2297" s="174"/>
      <c r="U2297" s="174"/>
      <c r="V2297" s="174"/>
      <c r="W2297" s="174"/>
      <c r="X2297" s="174"/>
      <c r="Y2297" s="174"/>
      <c r="Z2297" s="174"/>
      <c r="AA2297" s="174"/>
      <c r="AB2297" s="174"/>
      <c r="AC2297" s="174"/>
      <c r="AD2297" s="174"/>
      <c r="AE2297" s="174"/>
      <c r="AF2297" s="174"/>
      <c r="AG2297" s="174"/>
      <c r="AH2297" s="174"/>
      <c r="AI2297" s="174"/>
      <c r="AJ2297" s="174"/>
      <c r="AK2297" s="174"/>
      <c r="AL2297" s="174"/>
      <c r="AM2297" s="174"/>
      <c r="AN2297" s="174"/>
      <c r="AO2297" s="174"/>
      <c r="AP2297" s="174"/>
      <c r="AQ2297" s="174"/>
      <c r="AR2297" s="174"/>
      <c r="AS2297" s="174"/>
      <c r="AT2297" s="174"/>
      <c r="AU2297" s="174"/>
      <c r="AV2297" s="174"/>
      <c r="AW2297" s="174"/>
      <c r="AX2297" s="174"/>
      <c r="AY2297" s="174"/>
      <c r="AZ2297" s="174"/>
      <c r="BA2297" s="174"/>
      <c r="BB2297" s="174"/>
      <c r="BC2297" s="174"/>
      <c r="BD2297" s="174"/>
      <c r="BE2297" s="174"/>
      <c r="BF2297" s="174"/>
      <c r="BG2297" s="174"/>
      <c r="BH2297" s="174"/>
      <c r="BI2297" s="174"/>
      <c r="BJ2297" s="174"/>
      <c r="BK2297" s="174"/>
      <c r="BL2297" s="174"/>
      <c r="BM2297" s="174"/>
      <c r="BN2297" s="174"/>
      <c r="BO2297" s="174"/>
      <c r="BP2297" s="174"/>
      <c r="BQ2297" s="174"/>
      <c r="BR2297" s="174"/>
      <c r="BS2297" s="174"/>
      <c r="BT2297" s="174"/>
      <c r="BU2297" s="174"/>
      <c r="BV2297" s="174"/>
      <c r="BW2297" s="174"/>
      <c r="BX2297" s="174"/>
      <c r="BY2297" s="174"/>
      <c r="BZ2297" s="174"/>
      <c r="CA2297" s="174"/>
      <c r="CB2297" s="174"/>
      <c r="CC2297" s="174"/>
      <c r="CD2297" s="174"/>
      <c r="CE2297" s="174"/>
      <c r="CF2297" s="174"/>
      <c r="CG2297" s="174"/>
      <c r="CH2297" s="174"/>
      <c r="CI2297" s="174"/>
      <c r="CJ2297" s="174"/>
      <c r="CK2297" s="174"/>
      <c r="CL2297" s="174"/>
      <c r="CN2297" s="176"/>
      <c r="CO2297" s="174"/>
      <c r="CP2297" s="174"/>
      <c r="CQ2297" s="174"/>
      <c r="CR2297" s="174"/>
      <c r="CS2297" s="174"/>
      <c r="CT2297" s="174"/>
      <c r="CU2297" s="174"/>
      <c r="CV2297" s="174"/>
      <c r="CW2297" s="174"/>
      <c r="CX2297" s="174"/>
      <c r="CY2297" s="174"/>
      <c r="CZ2297" s="174"/>
      <c r="DA2297" s="174"/>
      <c r="DB2297" s="174"/>
      <c r="DC2297" s="174"/>
      <c r="DD2297" s="174"/>
      <c r="DE2297" s="174"/>
      <c r="DF2297" s="174"/>
      <c r="DG2297" s="174"/>
      <c r="DH2297" s="174"/>
      <c r="DI2297" s="174"/>
      <c r="DJ2297" s="174"/>
      <c r="DK2297" s="174"/>
      <c r="DL2297" s="174"/>
    </row>
    <row r="2298" spans="1:116" x14ac:dyDescent="0.4">
      <c r="A2298" s="174"/>
      <c r="E2298" s="8"/>
      <c r="G2298" s="175" t="s">
        <v>492</v>
      </c>
      <c r="H2298" s="174"/>
      <c r="I2298" s="176"/>
      <c r="J2298" s="176"/>
      <c r="K2298" s="197"/>
      <c r="L2298" s="197"/>
      <c r="M2298" s="197"/>
      <c r="N2298" s="197"/>
      <c r="O2298" s="197"/>
      <c r="P2298" s="197"/>
      <c r="R2298" s="198"/>
      <c r="S2298" s="174"/>
      <c r="T2298" s="174"/>
      <c r="U2298" s="174"/>
      <c r="V2298" s="174"/>
      <c r="W2298" s="174"/>
      <c r="X2298" s="174"/>
      <c r="Y2298" s="174"/>
      <c r="Z2298" s="174"/>
      <c r="AA2298" s="174"/>
      <c r="AB2298" s="174"/>
      <c r="AC2298" s="174"/>
      <c r="AD2298" s="174"/>
      <c r="AE2298" s="174"/>
      <c r="AF2298" s="174"/>
      <c r="AG2298" s="174"/>
      <c r="AH2298" s="174"/>
      <c r="AI2298" s="174"/>
      <c r="AJ2298" s="174"/>
      <c r="AK2298" s="174"/>
      <c r="AL2298" s="174"/>
      <c r="AM2298" s="174"/>
      <c r="AN2298" s="174"/>
      <c r="AO2298" s="174"/>
      <c r="AP2298" s="174"/>
      <c r="AQ2298" s="174"/>
      <c r="AR2298" s="174"/>
      <c r="AS2298" s="174"/>
      <c r="AT2298" s="174"/>
      <c r="AU2298" s="174"/>
      <c r="AV2298" s="174"/>
      <c r="AW2298" s="174"/>
      <c r="AX2298" s="174"/>
      <c r="AY2298" s="174"/>
      <c r="AZ2298" s="174"/>
      <c r="BA2298" s="174"/>
      <c r="BB2298" s="174"/>
      <c r="BC2298" s="174"/>
      <c r="BD2298" s="174"/>
      <c r="BE2298" s="174"/>
      <c r="BF2298" s="174"/>
      <c r="BG2298" s="174"/>
      <c r="BH2298" s="174"/>
      <c r="BI2298" s="174"/>
      <c r="BJ2298" s="174"/>
      <c r="BK2298" s="174"/>
      <c r="BL2298" s="174"/>
      <c r="BM2298" s="174"/>
      <c r="BN2298" s="174"/>
      <c r="BO2298" s="174"/>
      <c r="BP2298" s="174"/>
      <c r="BQ2298" s="174"/>
      <c r="BR2298" s="174"/>
      <c r="BS2298" s="174"/>
      <c r="BT2298" s="174"/>
      <c r="BU2298" s="174"/>
      <c r="BV2298" s="174"/>
      <c r="BW2298" s="174"/>
      <c r="BX2298" s="174"/>
      <c r="BY2298" s="174"/>
      <c r="BZ2298" s="174"/>
      <c r="CA2298" s="174"/>
      <c r="CB2298" s="174"/>
      <c r="CC2298" s="174"/>
      <c r="CD2298" s="174"/>
      <c r="CE2298" s="174"/>
      <c r="CF2298" s="174"/>
      <c r="CG2298" s="174"/>
      <c r="CH2298" s="174"/>
      <c r="CI2298" s="174"/>
      <c r="CJ2298" s="174"/>
      <c r="CK2298" s="174"/>
      <c r="CL2298" s="174"/>
      <c r="CN2298" s="176"/>
      <c r="CO2298" s="174"/>
      <c r="CP2298" s="174"/>
      <c r="CQ2298" s="174"/>
      <c r="CR2298" s="174"/>
      <c r="CS2298" s="174"/>
      <c r="CT2298" s="174"/>
      <c r="CU2298" s="174"/>
      <c r="CV2298" s="174"/>
      <c r="CW2298" s="174"/>
      <c r="CX2298" s="174"/>
      <c r="CY2298" s="174"/>
      <c r="CZ2298" s="174"/>
      <c r="DA2298" s="174"/>
      <c r="DB2298" s="174"/>
      <c r="DC2298" s="174"/>
      <c r="DD2298" s="174"/>
      <c r="DE2298" s="174"/>
      <c r="DF2298" s="174"/>
      <c r="DG2298" s="174"/>
      <c r="DH2298" s="174"/>
      <c r="DI2298" s="174"/>
      <c r="DJ2298" s="174"/>
      <c r="DK2298" s="174"/>
      <c r="DL2298" s="174"/>
    </row>
    <row r="2299" spans="1:116" x14ac:dyDescent="0.4">
      <c r="A2299" s="174"/>
      <c r="E2299" s="8"/>
      <c r="G2299" s="175" t="s">
        <v>461</v>
      </c>
      <c r="H2299" s="174"/>
      <c r="I2299" s="176"/>
      <c r="J2299" s="176"/>
      <c r="K2299" s="197"/>
      <c r="L2299" s="197"/>
      <c r="M2299" s="197"/>
      <c r="N2299" s="197"/>
      <c r="O2299" s="197"/>
      <c r="P2299" s="197"/>
      <c r="R2299" s="198"/>
      <c r="S2299" s="199" t="str">
        <f t="shared" ref="S2299:AX2299" si="4600">S$20</f>
        <v>S$16</v>
      </c>
      <c r="T2299" s="199" t="str">
        <f t="shared" si="4600"/>
        <v>T$16</v>
      </c>
      <c r="U2299" s="199" t="str">
        <f t="shared" si="4600"/>
        <v>U$16</v>
      </c>
      <c r="V2299" s="199" t="str">
        <f t="shared" si="4600"/>
        <v>V$16</v>
      </c>
      <c r="W2299" s="199" t="str">
        <f t="shared" si="4600"/>
        <v>W$16</v>
      </c>
      <c r="X2299" s="199" t="str">
        <f t="shared" si="4600"/>
        <v>X$16</v>
      </c>
      <c r="Y2299" s="199" t="str">
        <f t="shared" si="4600"/>
        <v>Y$16</v>
      </c>
      <c r="Z2299" s="199" t="str">
        <f t="shared" si="4600"/>
        <v>Z$16</v>
      </c>
      <c r="AA2299" s="199" t="str">
        <f t="shared" si="4600"/>
        <v>AA$16</v>
      </c>
      <c r="AB2299" s="199" t="str">
        <f t="shared" si="4600"/>
        <v>AB$16</v>
      </c>
      <c r="AC2299" s="199" t="str">
        <f t="shared" si="4600"/>
        <v>AC$16</v>
      </c>
      <c r="AD2299" s="199" t="str">
        <f t="shared" si="4600"/>
        <v>AD$16</v>
      </c>
      <c r="AE2299" s="199" t="str">
        <f t="shared" si="4600"/>
        <v>AE$16</v>
      </c>
      <c r="AF2299" s="199" t="str">
        <f t="shared" si="4600"/>
        <v>AF$16</v>
      </c>
      <c r="AG2299" s="199" t="str">
        <f t="shared" si="4600"/>
        <v>AG$16</v>
      </c>
      <c r="AH2299" s="199" t="str">
        <f t="shared" si="4600"/>
        <v>AH$16</v>
      </c>
      <c r="AI2299" s="199" t="str">
        <f t="shared" si="4600"/>
        <v>AI$16</v>
      </c>
      <c r="AJ2299" s="199" t="str">
        <f t="shared" si="4600"/>
        <v>AJ$16</v>
      </c>
      <c r="AK2299" s="199" t="str">
        <f t="shared" si="4600"/>
        <v>AK$16</v>
      </c>
      <c r="AL2299" s="199" t="str">
        <f t="shared" si="4600"/>
        <v>AL$16</v>
      </c>
      <c r="AM2299" s="199" t="str">
        <f t="shared" si="4600"/>
        <v>AM$16</v>
      </c>
      <c r="AN2299" s="199" t="str">
        <f t="shared" si="4600"/>
        <v>AN$16</v>
      </c>
      <c r="AO2299" s="199" t="str">
        <f t="shared" si="4600"/>
        <v>AO$16</v>
      </c>
      <c r="AP2299" s="199" t="str">
        <f t="shared" si="4600"/>
        <v>AP$16</v>
      </c>
      <c r="AQ2299" s="199" t="str">
        <f t="shared" si="4600"/>
        <v>AQ$16</v>
      </c>
      <c r="AR2299" s="199" t="str">
        <f t="shared" si="4600"/>
        <v>AR$16</v>
      </c>
      <c r="AS2299" s="199" t="str">
        <f t="shared" si="4600"/>
        <v>AS$16</v>
      </c>
      <c r="AT2299" s="199" t="str">
        <f t="shared" si="4600"/>
        <v>AT$16</v>
      </c>
      <c r="AU2299" s="199" t="str">
        <f t="shared" si="4600"/>
        <v>AU$16</v>
      </c>
      <c r="AV2299" s="199" t="str">
        <f t="shared" si="4600"/>
        <v>AV$16</v>
      </c>
      <c r="AW2299" s="199" t="str">
        <f t="shared" si="4600"/>
        <v>AW$16</v>
      </c>
      <c r="AX2299" s="199" t="str">
        <f t="shared" si="4600"/>
        <v>AX$16</v>
      </c>
      <c r="AY2299" s="199" t="str">
        <f t="shared" ref="AY2299:CD2299" si="4601">AY$20</f>
        <v>AY$16</v>
      </c>
      <c r="AZ2299" s="199" t="str">
        <f t="shared" si="4601"/>
        <v>AZ$16</v>
      </c>
      <c r="BA2299" s="199" t="str">
        <f t="shared" si="4601"/>
        <v>BA$16</v>
      </c>
      <c r="BB2299" s="199" t="str">
        <f t="shared" si="4601"/>
        <v>BB$16</v>
      </c>
      <c r="BC2299" s="199" t="str">
        <f t="shared" si="4601"/>
        <v>BC$16</v>
      </c>
      <c r="BD2299" s="199" t="str">
        <f t="shared" si="4601"/>
        <v>BD$16</v>
      </c>
      <c r="BE2299" s="199" t="str">
        <f t="shared" si="4601"/>
        <v>BE$16</v>
      </c>
      <c r="BF2299" s="199" t="str">
        <f t="shared" si="4601"/>
        <v>BF$16</v>
      </c>
      <c r="BG2299" s="199" t="str">
        <f t="shared" si="4601"/>
        <v>BG$16</v>
      </c>
      <c r="BH2299" s="199" t="str">
        <f t="shared" si="4601"/>
        <v>BH$16</v>
      </c>
      <c r="BI2299" s="199" t="str">
        <f t="shared" si="4601"/>
        <v>BI$16</v>
      </c>
      <c r="BJ2299" s="199" t="str">
        <f t="shared" si="4601"/>
        <v>BJ$16</v>
      </c>
      <c r="BK2299" s="199" t="str">
        <f t="shared" si="4601"/>
        <v>BK$16</v>
      </c>
      <c r="BL2299" s="199" t="str">
        <f t="shared" si="4601"/>
        <v>BL$16</v>
      </c>
      <c r="BM2299" s="199" t="str">
        <f t="shared" si="4601"/>
        <v>BM$16</v>
      </c>
      <c r="BN2299" s="199" t="str">
        <f t="shared" si="4601"/>
        <v>BN$16</v>
      </c>
      <c r="BO2299" s="199" t="str">
        <f t="shared" si="4601"/>
        <v>BO$16</v>
      </c>
      <c r="BP2299" s="199" t="str">
        <f t="shared" si="4601"/>
        <v>BP$16</v>
      </c>
      <c r="BQ2299" s="199" t="str">
        <f t="shared" si="4601"/>
        <v>BQ$16</v>
      </c>
      <c r="BR2299" s="199" t="str">
        <f t="shared" si="4601"/>
        <v>BR$16</v>
      </c>
      <c r="BS2299" s="199" t="str">
        <f t="shared" si="4601"/>
        <v>BS$16</v>
      </c>
      <c r="BT2299" s="199" t="str">
        <f t="shared" si="4601"/>
        <v>BT$16</v>
      </c>
      <c r="BU2299" s="199" t="str">
        <f t="shared" si="4601"/>
        <v>BU$16</v>
      </c>
      <c r="BV2299" s="199" t="str">
        <f t="shared" si="4601"/>
        <v>BV$16</v>
      </c>
      <c r="BW2299" s="199" t="str">
        <f t="shared" si="4601"/>
        <v>BW$16</v>
      </c>
      <c r="BX2299" s="199" t="str">
        <f t="shared" si="4601"/>
        <v>BX$16</v>
      </c>
      <c r="BY2299" s="199" t="str">
        <f t="shared" si="4601"/>
        <v>BY$16</v>
      </c>
      <c r="BZ2299" s="199" t="str">
        <f t="shared" si="4601"/>
        <v>BZ$16</v>
      </c>
      <c r="CA2299" s="199" t="str">
        <f t="shared" si="4601"/>
        <v>CA$16</v>
      </c>
      <c r="CB2299" s="199" t="str">
        <f t="shared" si="4601"/>
        <v>CB$16</v>
      </c>
      <c r="CC2299" s="199" t="str">
        <f t="shared" si="4601"/>
        <v>CC$16</v>
      </c>
      <c r="CD2299" s="199" t="str">
        <f t="shared" si="4601"/>
        <v>CD$16</v>
      </c>
      <c r="CE2299" s="199" t="str">
        <f t="shared" ref="CE2299:CL2299" si="4602">CE$20</f>
        <v>CE$16</v>
      </c>
      <c r="CF2299" s="199" t="str">
        <f t="shared" si="4602"/>
        <v>CF$16</v>
      </c>
      <c r="CG2299" s="199" t="str">
        <f t="shared" si="4602"/>
        <v>CG$16</v>
      </c>
      <c r="CH2299" s="199" t="str">
        <f t="shared" si="4602"/>
        <v>CH$16</v>
      </c>
      <c r="CI2299" s="199" t="str">
        <f t="shared" si="4602"/>
        <v>CI$16</v>
      </c>
      <c r="CJ2299" s="199" t="str">
        <f t="shared" si="4602"/>
        <v>CJ$16</v>
      </c>
      <c r="CK2299" s="199" t="str">
        <f t="shared" si="4602"/>
        <v>CK$16</v>
      </c>
      <c r="CL2299" s="199" t="str">
        <f t="shared" si="4602"/>
        <v>CL$16</v>
      </c>
      <c r="CN2299" s="176"/>
      <c r="CO2299" s="199" t="str">
        <f t="shared" ref="CO2299:DL2299" si="4603">CO$20</f>
        <v>CO$16</v>
      </c>
      <c r="CP2299" s="199" t="str">
        <f t="shared" si="4603"/>
        <v>CP$16</v>
      </c>
      <c r="CQ2299" s="199" t="str">
        <f t="shared" si="4603"/>
        <v>CQ$16</v>
      </c>
      <c r="CR2299" s="199" t="str">
        <f t="shared" si="4603"/>
        <v>CR$16</v>
      </c>
      <c r="CS2299" s="199" t="str">
        <f t="shared" si="4603"/>
        <v>CS$16</v>
      </c>
      <c r="CT2299" s="199" t="str">
        <f t="shared" si="4603"/>
        <v>CT$16</v>
      </c>
      <c r="CU2299" s="199" t="str">
        <f t="shared" si="4603"/>
        <v>CU$16</v>
      </c>
      <c r="CV2299" s="199" t="str">
        <f t="shared" si="4603"/>
        <v>CV$16</v>
      </c>
      <c r="CW2299" s="199" t="str">
        <f t="shared" si="4603"/>
        <v>CW$16</v>
      </c>
      <c r="CX2299" s="199" t="str">
        <f t="shared" si="4603"/>
        <v>CX$16</v>
      </c>
      <c r="CY2299" s="199" t="str">
        <f t="shared" si="4603"/>
        <v>CY$16</v>
      </c>
      <c r="CZ2299" s="199" t="str">
        <f t="shared" si="4603"/>
        <v>CZ$16</v>
      </c>
      <c r="DA2299" s="199" t="str">
        <f t="shared" si="4603"/>
        <v>DA$16</v>
      </c>
      <c r="DB2299" s="199" t="str">
        <f t="shared" si="4603"/>
        <v>DB$16</v>
      </c>
      <c r="DC2299" s="199" t="str">
        <f t="shared" si="4603"/>
        <v>DC$16</v>
      </c>
      <c r="DD2299" s="199" t="str">
        <f t="shared" si="4603"/>
        <v>DD$16</v>
      </c>
      <c r="DE2299" s="199" t="str">
        <f t="shared" si="4603"/>
        <v>DE$16</v>
      </c>
      <c r="DF2299" s="199" t="str">
        <f t="shared" si="4603"/>
        <v>DF$16</v>
      </c>
      <c r="DG2299" s="199" t="str">
        <f t="shared" si="4603"/>
        <v>DG$16</v>
      </c>
      <c r="DH2299" s="199" t="str">
        <f t="shared" si="4603"/>
        <v>DH$16</v>
      </c>
      <c r="DI2299" s="199" t="str">
        <f t="shared" si="4603"/>
        <v>DI$16</v>
      </c>
      <c r="DJ2299" s="199" t="str">
        <f t="shared" si="4603"/>
        <v>DJ$16</v>
      </c>
      <c r="DK2299" s="199" t="str">
        <f t="shared" si="4603"/>
        <v>DK$16</v>
      </c>
      <c r="DL2299" s="199" t="str">
        <f t="shared" si="4603"/>
        <v>DL$16</v>
      </c>
    </row>
    <row r="2300" spans="1:116" x14ac:dyDescent="0.4">
      <c r="A2300" s="174"/>
      <c r="E2300" s="8"/>
      <c r="G2300" s="175" t="s">
        <v>462</v>
      </c>
      <c r="H2300" s="200"/>
      <c r="I2300" s="201"/>
      <c r="J2300" s="201"/>
      <c r="K2300" s="202"/>
      <c r="L2300" s="202"/>
      <c r="M2300" s="202"/>
      <c r="N2300" s="202"/>
      <c r="O2300" s="202"/>
      <c r="P2300" s="202"/>
      <c r="R2300" s="202"/>
      <c r="S2300" s="199" t="str">
        <f t="shared" ref="S2300:AX2300" si="4604">S$21</f>
        <v>S$17</v>
      </c>
      <c r="T2300" s="199" t="str">
        <f t="shared" si="4604"/>
        <v>T$17</v>
      </c>
      <c r="U2300" s="199" t="str">
        <f t="shared" si="4604"/>
        <v>U$17</v>
      </c>
      <c r="V2300" s="199" t="str">
        <f t="shared" si="4604"/>
        <v>V$17</v>
      </c>
      <c r="W2300" s="199" t="str">
        <f t="shared" si="4604"/>
        <v>W$17</v>
      </c>
      <c r="X2300" s="199" t="str">
        <f t="shared" si="4604"/>
        <v>X$17</v>
      </c>
      <c r="Y2300" s="199" t="str">
        <f t="shared" si="4604"/>
        <v>Y$17</v>
      </c>
      <c r="Z2300" s="199" t="str">
        <f t="shared" si="4604"/>
        <v>Z$17</v>
      </c>
      <c r="AA2300" s="199" t="str">
        <f t="shared" si="4604"/>
        <v>AA$17</v>
      </c>
      <c r="AB2300" s="199" t="str">
        <f t="shared" si="4604"/>
        <v>AB$17</v>
      </c>
      <c r="AC2300" s="199" t="str">
        <f t="shared" si="4604"/>
        <v>AC$17</v>
      </c>
      <c r="AD2300" s="199" t="str">
        <f t="shared" si="4604"/>
        <v>AD$17</v>
      </c>
      <c r="AE2300" s="199" t="str">
        <f t="shared" si="4604"/>
        <v>AE$17</v>
      </c>
      <c r="AF2300" s="199" t="str">
        <f t="shared" si="4604"/>
        <v>AF$17</v>
      </c>
      <c r="AG2300" s="199" t="str">
        <f t="shared" si="4604"/>
        <v>AG$17</v>
      </c>
      <c r="AH2300" s="199" t="str">
        <f t="shared" si="4604"/>
        <v>AH$17</v>
      </c>
      <c r="AI2300" s="199" t="str">
        <f t="shared" si="4604"/>
        <v>AI$17</v>
      </c>
      <c r="AJ2300" s="199" t="str">
        <f t="shared" si="4604"/>
        <v>AJ$17</v>
      </c>
      <c r="AK2300" s="199" t="str">
        <f t="shared" si="4604"/>
        <v>AK$17</v>
      </c>
      <c r="AL2300" s="199" t="str">
        <f t="shared" si="4604"/>
        <v>AL$17</v>
      </c>
      <c r="AM2300" s="199" t="str">
        <f t="shared" si="4604"/>
        <v>AM$17</v>
      </c>
      <c r="AN2300" s="199" t="str">
        <f t="shared" si="4604"/>
        <v>AN$17</v>
      </c>
      <c r="AO2300" s="199" t="str">
        <f t="shared" si="4604"/>
        <v>AO$17</v>
      </c>
      <c r="AP2300" s="199" t="str">
        <f t="shared" si="4604"/>
        <v>AP$17</v>
      </c>
      <c r="AQ2300" s="199" t="str">
        <f t="shared" si="4604"/>
        <v>AQ$17</v>
      </c>
      <c r="AR2300" s="199" t="str">
        <f t="shared" si="4604"/>
        <v>AR$17</v>
      </c>
      <c r="AS2300" s="199" t="str">
        <f t="shared" si="4604"/>
        <v>AS$17</v>
      </c>
      <c r="AT2300" s="199" t="str">
        <f t="shared" si="4604"/>
        <v>AT$17</v>
      </c>
      <c r="AU2300" s="199" t="str">
        <f t="shared" si="4604"/>
        <v>AU$17</v>
      </c>
      <c r="AV2300" s="199" t="str">
        <f t="shared" si="4604"/>
        <v>AV$17</v>
      </c>
      <c r="AW2300" s="199" t="str">
        <f t="shared" si="4604"/>
        <v>AW$17</v>
      </c>
      <c r="AX2300" s="199" t="str">
        <f t="shared" si="4604"/>
        <v>AX$17</v>
      </c>
      <c r="AY2300" s="199" t="str">
        <f t="shared" ref="AY2300:CD2300" si="4605">AY$21</f>
        <v>AY$17</v>
      </c>
      <c r="AZ2300" s="199" t="str">
        <f t="shared" si="4605"/>
        <v>AZ$17</v>
      </c>
      <c r="BA2300" s="199" t="str">
        <f t="shared" si="4605"/>
        <v>BA$17</v>
      </c>
      <c r="BB2300" s="199" t="str">
        <f t="shared" si="4605"/>
        <v>BB$17</v>
      </c>
      <c r="BC2300" s="199" t="str">
        <f t="shared" si="4605"/>
        <v>BC$17</v>
      </c>
      <c r="BD2300" s="199" t="str">
        <f t="shared" si="4605"/>
        <v>BD$17</v>
      </c>
      <c r="BE2300" s="199" t="str">
        <f t="shared" si="4605"/>
        <v>BE$17</v>
      </c>
      <c r="BF2300" s="199" t="str">
        <f t="shared" si="4605"/>
        <v>BF$17</v>
      </c>
      <c r="BG2300" s="199" t="str">
        <f t="shared" si="4605"/>
        <v>BG$17</v>
      </c>
      <c r="BH2300" s="199" t="str">
        <f t="shared" si="4605"/>
        <v>BH$17</v>
      </c>
      <c r="BI2300" s="199" t="str">
        <f t="shared" si="4605"/>
        <v>BI$17</v>
      </c>
      <c r="BJ2300" s="199" t="str">
        <f t="shared" si="4605"/>
        <v>BJ$17</v>
      </c>
      <c r="BK2300" s="199" t="str">
        <f t="shared" si="4605"/>
        <v>BK$17</v>
      </c>
      <c r="BL2300" s="199" t="str">
        <f t="shared" si="4605"/>
        <v>BL$17</v>
      </c>
      <c r="BM2300" s="199" t="str">
        <f t="shared" si="4605"/>
        <v>BM$17</v>
      </c>
      <c r="BN2300" s="199" t="str">
        <f t="shared" si="4605"/>
        <v>BN$17</v>
      </c>
      <c r="BO2300" s="199" t="str">
        <f t="shared" si="4605"/>
        <v>BO$17</v>
      </c>
      <c r="BP2300" s="199" t="str">
        <f t="shared" si="4605"/>
        <v>BP$17</v>
      </c>
      <c r="BQ2300" s="199" t="str">
        <f t="shared" si="4605"/>
        <v>BQ$17</v>
      </c>
      <c r="BR2300" s="199" t="str">
        <f t="shared" si="4605"/>
        <v>BR$17</v>
      </c>
      <c r="BS2300" s="199" t="str">
        <f t="shared" si="4605"/>
        <v>BS$17</v>
      </c>
      <c r="BT2300" s="199" t="str">
        <f t="shared" si="4605"/>
        <v>BT$17</v>
      </c>
      <c r="BU2300" s="199" t="str">
        <f t="shared" si="4605"/>
        <v>BU$17</v>
      </c>
      <c r="BV2300" s="199" t="str">
        <f t="shared" si="4605"/>
        <v>BV$17</v>
      </c>
      <c r="BW2300" s="199" t="str">
        <f t="shared" si="4605"/>
        <v>BW$17</v>
      </c>
      <c r="BX2300" s="199" t="str">
        <f t="shared" si="4605"/>
        <v>BX$17</v>
      </c>
      <c r="BY2300" s="199" t="str">
        <f t="shared" si="4605"/>
        <v>BY$17</v>
      </c>
      <c r="BZ2300" s="199" t="str">
        <f t="shared" si="4605"/>
        <v>BZ$17</v>
      </c>
      <c r="CA2300" s="199" t="str">
        <f t="shared" si="4605"/>
        <v>CA$17</v>
      </c>
      <c r="CB2300" s="199" t="str">
        <f t="shared" si="4605"/>
        <v>CB$17</v>
      </c>
      <c r="CC2300" s="199" t="str">
        <f t="shared" si="4605"/>
        <v>CC$17</v>
      </c>
      <c r="CD2300" s="199" t="str">
        <f t="shared" si="4605"/>
        <v>CD$17</v>
      </c>
      <c r="CE2300" s="199" t="str">
        <f t="shared" ref="CE2300:CL2300" si="4606">CE$21</f>
        <v>CE$17</v>
      </c>
      <c r="CF2300" s="199" t="str">
        <f t="shared" si="4606"/>
        <v>CF$17</v>
      </c>
      <c r="CG2300" s="199" t="str">
        <f t="shared" si="4606"/>
        <v>CG$17</v>
      </c>
      <c r="CH2300" s="199" t="str">
        <f t="shared" si="4606"/>
        <v>CH$17</v>
      </c>
      <c r="CI2300" s="199" t="str">
        <f t="shared" si="4606"/>
        <v>CI$17</v>
      </c>
      <c r="CJ2300" s="199" t="str">
        <f t="shared" si="4606"/>
        <v>CJ$17</v>
      </c>
      <c r="CK2300" s="199" t="str">
        <f t="shared" si="4606"/>
        <v>CK$17</v>
      </c>
      <c r="CL2300" s="199" t="str">
        <f t="shared" si="4606"/>
        <v>CL$17</v>
      </c>
      <c r="CN2300" s="201"/>
      <c r="CO2300" s="199" t="str">
        <f t="shared" ref="CO2300:DL2300" si="4607">CO$21</f>
        <v>CO$17</v>
      </c>
      <c r="CP2300" s="199" t="str">
        <f t="shared" si="4607"/>
        <v>CP$17</v>
      </c>
      <c r="CQ2300" s="199" t="str">
        <f t="shared" si="4607"/>
        <v>CQ$17</v>
      </c>
      <c r="CR2300" s="199" t="str">
        <f t="shared" si="4607"/>
        <v>CR$17</v>
      </c>
      <c r="CS2300" s="199" t="str">
        <f t="shared" si="4607"/>
        <v>CS$17</v>
      </c>
      <c r="CT2300" s="199" t="str">
        <f t="shared" si="4607"/>
        <v>CT$17</v>
      </c>
      <c r="CU2300" s="199" t="str">
        <f t="shared" si="4607"/>
        <v>CU$17</v>
      </c>
      <c r="CV2300" s="199" t="str">
        <f t="shared" si="4607"/>
        <v>CV$17</v>
      </c>
      <c r="CW2300" s="199" t="str">
        <f t="shared" si="4607"/>
        <v>CW$17</v>
      </c>
      <c r="CX2300" s="199" t="str">
        <f t="shared" si="4607"/>
        <v>CX$17</v>
      </c>
      <c r="CY2300" s="199" t="str">
        <f t="shared" si="4607"/>
        <v>CY$17</v>
      </c>
      <c r="CZ2300" s="199" t="str">
        <f t="shared" si="4607"/>
        <v>CZ$17</v>
      </c>
      <c r="DA2300" s="199" t="str">
        <f t="shared" si="4607"/>
        <v>DA$17</v>
      </c>
      <c r="DB2300" s="199" t="str">
        <f t="shared" si="4607"/>
        <v>DB$17</v>
      </c>
      <c r="DC2300" s="199" t="str">
        <f t="shared" si="4607"/>
        <v>DC$17</v>
      </c>
      <c r="DD2300" s="199" t="str">
        <f t="shared" si="4607"/>
        <v>DD$17</v>
      </c>
      <c r="DE2300" s="199" t="str">
        <f t="shared" si="4607"/>
        <v>DE$17</v>
      </c>
      <c r="DF2300" s="199" t="str">
        <f t="shared" si="4607"/>
        <v>DF$17</v>
      </c>
      <c r="DG2300" s="199" t="str">
        <f t="shared" si="4607"/>
        <v>DG$17</v>
      </c>
      <c r="DH2300" s="199" t="str">
        <f t="shared" si="4607"/>
        <v>DH$17</v>
      </c>
      <c r="DI2300" s="199" t="str">
        <f t="shared" si="4607"/>
        <v>DI$17</v>
      </c>
      <c r="DJ2300" s="199" t="str">
        <f t="shared" si="4607"/>
        <v>DJ$17</v>
      </c>
      <c r="DK2300" s="199" t="str">
        <f t="shared" si="4607"/>
        <v>DK$17</v>
      </c>
      <c r="DL2300" s="199" t="str">
        <f t="shared" si="4607"/>
        <v>DL$17</v>
      </c>
    </row>
    <row r="2301" spans="1:116" x14ac:dyDescent="0.4">
      <c r="A2301" s="174"/>
      <c r="E2301" s="8"/>
      <c r="G2301" s="175" t="s">
        <v>491</v>
      </c>
      <c r="H2301" s="200"/>
      <c r="I2301" s="201"/>
      <c r="J2301" s="201"/>
      <c r="K2301" s="202"/>
      <c r="L2301" s="202"/>
      <c r="M2301" s="202"/>
      <c r="N2301" s="202"/>
      <c r="O2301" s="202"/>
      <c r="P2301" s="202"/>
      <c r="R2301" s="202"/>
      <c r="S2301" s="190"/>
      <c r="T2301" s="190"/>
      <c r="U2301" s="190"/>
      <c r="V2301" s="190"/>
      <c r="W2301" s="190"/>
      <c r="X2301" s="190"/>
      <c r="Y2301" s="190"/>
      <c r="Z2301" s="190"/>
      <c r="AA2301" s="190"/>
      <c r="AB2301" s="190"/>
      <c r="AC2301" s="190"/>
      <c r="AD2301" s="190"/>
      <c r="AE2301" s="190"/>
      <c r="AF2301" s="190"/>
      <c r="AG2301" s="190"/>
      <c r="AH2301" s="190"/>
      <c r="AI2301" s="190"/>
      <c r="AJ2301" s="190"/>
      <c r="AK2301" s="190"/>
      <c r="AL2301" s="190"/>
      <c r="AM2301" s="190"/>
      <c r="AN2301" s="190"/>
      <c r="AO2301" s="190"/>
      <c r="AP2301" s="190"/>
      <c r="AQ2301" s="190"/>
      <c r="AR2301" s="190"/>
      <c r="AS2301" s="190"/>
      <c r="AT2301" s="190"/>
      <c r="AU2301" s="190"/>
      <c r="AV2301" s="190"/>
      <c r="AW2301" s="190"/>
      <c r="AX2301" s="190"/>
      <c r="AY2301" s="190"/>
      <c r="AZ2301" s="190"/>
      <c r="BA2301" s="190"/>
      <c r="BB2301" s="190"/>
      <c r="BC2301" s="190"/>
      <c r="BD2301" s="190"/>
      <c r="BE2301" s="190"/>
      <c r="BF2301" s="190"/>
      <c r="BG2301" s="190"/>
      <c r="BH2301" s="190"/>
      <c r="BI2301" s="190"/>
      <c r="BJ2301" s="190"/>
      <c r="BK2301" s="190"/>
      <c r="BL2301" s="190"/>
      <c r="BM2301" s="190"/>
      <c r="BN2301" s="190"/>
      <c r="BO2301" s="190"/>
      <c r="BP2301" s="190"/>
      <c r="BQ2301" s="190"/>
      <c r="BR2301" s="190"/>
      <c r="BS2301" s="190"/>
      <c r="BT2301" s="190"/>
      <c r="BU2301" s="190"/>
      <c r="BV2301" s="190"/>
      <c r="BW2301" s="190"/>
      <c r="BX2301" s="190"/>
      <c r="BY2301" s="190"/>
      <c r="BZ2301" s="190"/>
      <c r="CA2301" s="190"/>
      <c r="CB2301" s="190"/>
      <c r="CC2301" s="190"/>
      <c r="CD2301" s="190"/>
      <c r="CE2301" s="190"/>
      <c r="CF2301" s="190"/>
      <c r="CG2301" s="190"/>
      <c r="CH2301" s="190"/>
      <c r="CI2301" s="190"/>
      <c r="CJ2301" s="190"/>
      <c r="CK2301" s="190"/>
      <c r="CL2301" s="190"/>
      <c r="CN2301" s="201"/>
      <c r="CO2301" s="190"/>
      <c r="CP2301" s="190"/>
      <c r="CQ2301" s="190"/>
      <c r="CR2301" s="190"/>
      <c r="CS2301" s="190"/>
      <c r="CT2301" s="190"/>
      <c r="CU2301" s="190"/>
      <c r="CV2301" s="190"/>
      <c r="CW2301" s="190"/>
      <c r="CX2301" s="190"/>
      <c r="CY2301" s="190"/>
      <c r="CZ2301" s="190"/>
      <c r="DA2301" s="190"/>
      <c r="DB2301" s="190"/>
      <c r="DC2301" s="190"/>
      <c r="DD2301" s="190"/>
      <c r="DE2301" s="190"/>
      <c r="DF2301" s="190"/>
      <c r="DG2301" s="190"/>
      <c r="DH2301" s="190"/>
      <c r="DI2301" s="190"/>
      <c r="DJ2301" s="190"/>
      <c r="DK2301" s="190"/>
      <c r="DL2301" s="190"/>
    </row>
    <row r="2302" spans="1:116" x14ac:dyDescent="0.4">
      <c r="A2302" s="174"/>
      <c r="E2302" s="8"/>
      <c r="G2302" s="175" t="s">
        <v>505</v>
      </c>
      <c r="H2302" s="200"/>
      <c r="I2302" s="201"/>
      <c r="J2302" s="201"/>
      <c r="K2302" s="202"/>
      <c r="L2302" s="202"/>
      <c r="M2302" s="202"/>
      <c r="N2302" s="202"/>
      <c r="O2302" s="202"/>
      <c r="P2302" s="202"/>
      <c r="R2302" s="202"/>
      <c r="S2302" s="190"/>
      <c r="T2302" s="190"/>
      <c r="U2302" s="190"/>
      <c r="V2302" s="190"/>
      <c r="W2302" s="190"/>
      <c r="X2302" s="190"/>
      <c r="Y2302" s="190"/>
      <c r="Z2302" s="190"/>
      <c r="AA2302" s="190"/>
      <c r="AB2302" s="190"/>
      <c r="AC2302" s="190"/>
      <c r="AD2302" s="190"/>
      <c r="AE2302" s="190"/>
      <c r="AF2302" s="190"/>
      <c r="AG2302" s="190"/>
      <c r="AH2302" s="190"/>
      <c r="AI2302" s="190"/>
      <c r="AJ2302" s="190"/>
      <c r="AK2302" s="190"/>
      <c r="AL2302" s="190"/>
      <c r="AM2302" s="190"/>
      <c r="AN2302" s="190"/>
      <c r="AO2302" s="190"/>
      <c r="AP2302" s="190"/>
      <c r="AQ2302" s="190"/>
      <c r="AR2302" s="190"/>
      <c r="AS2302" s="190"/>
      <c r="AT2302" s="190"/>
      <c r="AU2302" s="190"/>
      <c r="AV2302" s="190"/>
      <c r="AW2302" s="190"/>
      <c r="AX2302" s="190"/>
      <c r="AY2302" s="190"/>
      <c r="AZ2302" s="190"/>
      <c r="BA2302" s="190"/>
      <c r="BB2302" s="190"/>
      <c r="BC2302" s="190"/>
      <c r="BD2302" s="190"/>
      <c r="BE2302" s="190"/>
      <c r="BF2302" s="190"/>
      <c r="BG2302" s="190"/>
      <c r="BH2302" s="190"/>
      <c r="BI2302" s="190"/>
      <c r="BJ2302" s="190"/>
      <c r="BK2302" s="190"/>
      <c r="BL2302" s="190"/>
      <c r="BM2302" s="190"/>
      <c r="BN2302" s="190"/>
      <c r="BO2302" s="190"/>
      <c r="BP2302" s="190"/>
      <c r="BQ2302" s="190"/>
      <c r="BR2302" s="190"/>
      <c r="BS2302" s="190"/>
      <c r="BT2302" s="190"/>
      <c r="BU2302" s="190"/>
      <c r="BV2302" s="190"/>
      <c r="BW2302" s="190"/>
      <c r="BX2302" s="190"/>
      <c r="BY2302" s="190"/>
      <c r="BZ2302" s="190"/>
      <c r="CA2302" s="190"/>
      <c r="CB2302" s="190"/>
      <c r="CC2302" s="190"/>
      <c r="CD2302" s="190"/>
      <c r="CE2302" s="190"/>
      <c r="CF2302" s="190"/>
      <c r="CG2302" s="190"/>
      <c r="CH2302" s="190"/>
      <c r="CI2302" s="190"/>
      <c r="CJ2302" s="190"/>
      <c r="CK2302" s="190"/>
      <c r="CL2302" s="190"/>
      <c r="CN2302" s="201"/>
      <c r="CO2302" s="190"/>
      <c r="CP2302" s="190"/>
      <c r="CQ2302" s="190"/>
      <c r="CR2302" s="190"/>
      <c r="CS2302" s="190"/>
      <c r="CT2302" s="190"/>
      <c r="CU2302" s="190"/>
      <c r="CV2302" s="190"/>
      <c r="CW2302" s="190"/>
      <c r="CX2302" s="190"/>
      <c r="CY2302" s="190"/>
      <c r="CZ2302" s="190"/>
      <c r="DA2302" s="190"/>
      <c r="DB2302" s="190"/>
      <c r="DC2302" s="190"/>
      <c r="DD2302" s="190"/>
      <c r="DE2302" s="190"/>
      <c r="DF2302" s="190"/>
      <c r="DG2302" s="190"/>
      <c r="DH2302" s="190"/>
      <c r="DI2302" s="190"/>
      <c r="DJ2302" s="190"/>
      <c r="DK2302" s="190"/>
      <c r="DL2302" s="190"/>
    </row>
    <row r="2303" spans="1:116" x14ac:dyDescent="0.4">
      <c r="A2303" s="174"/>
      <c r="E2303" s="8"/>
      <c r="G2303" s="175" t="s">
        <v>463</v>
      </c>
      <c r="H2303" s="200"/>
      <c r="I2303" s="201"/>
      <c r="J2303" s="201"/>
      <c r="K2303" s="202"/>
      <c r="L2303" s="202"/>
      <c r="M2303" s="202"/>
      <c r="N2303" s="202"/>
      <c r="O2303" s="202"/>
      <c r="P2303" s="202"/>
      <c r="R2303" s="202"/>
      <c r="S2303" s="190" t="str">
        <f t="shared" ref="S2303:AX2303" si="4608">S$22</f>
        <v>S$18</v>
      </c>
      <c r="T2303" s="190" t="str">
        <f t="shared" si="4608"/>
        <v>T$18</v>
      </c>
      <c r="U2303" s="190" t="str">
        <f t="shared" si="4608"/>
        <v>U$18</v>
      </c>
      <c r="V2303" s="190" t="str">
        <f t="shared" si="4608"/>
        <v>V$18</v>
      </c>
      <c r="W2303" s="190" t="str">
        <f t="shared" si="4608"/>
        <v>W$18</v>
      </c>
      <c r="X2303" s="190" t="str">
        <f t="shared" si="4608"/>
        <v>X$18</v>
      </c>
      <c r="Y2303" s="190" t="str">
        <f t="shared" si="4608"/>
        <v>Y$18</v>
      </c>
      <c r="Z2303" s="190" t="str">
        <f t="shared" si="4608"/>
        <v>Z$18</v>
      </c>
      <c r="AA2303" s="190" t="str">
        <f t="shared" si="4608"/>
        <v>AA$18</v>
      </c>
      <c r="AB2303" s="190" t="str">
        <f t="shared" si="4608"/>
        <v>AB$18</v>
      </c>
      <c r="AC2303" s="190" t="str">
        <f t="shared" si="4608"/>
        <v>AC$18</v>
      </c>
      <c r="AD2303" s="190" t="str">
        <f t="shared" si="4608"/>
        <v>AD$18</v>
      </c>
      <c r="AE2303" s="190" t="str">
        <f t="shared" si="4608"/>
        <v>AE$18</v>
      </c>
      <c r="AF2303" s="190" t="str">
        <f t="shared" si="4608"/>
        <v>AF$18</v>
      </c>
      <c r="AG2303" s="190" t="str">
        <f t="shared" si="4608"/>
        <v>AG$18</v>
      </c>
      <c r="AH2303" s="190" t="str">
        <f t="shared" si="4608"/>
        <v>AH$18</v>
      </c>
      <c r="AI2303" s="190" t="str">
        <f t="shared" si="4608"/>
        <v>AI$18</v>
      </c>
      <c r="AJ2303" s="190" t="str">
        <f t="shared" si="4608"/>
        <v>AJ$18</v>
      </c>
      <c r="AK2303" s="190" t="str">
        <f t="shared" si="4608"/>
        <v>AK$18</v>
      </c>
      <c r="AL2303" s="190" t="str">
        <f t="shared" si="4608"/>
        <v>AL$18</v>
      </c>
      <c r="AM2303" s="190" t="str">
        <f t="shared" si="4608"/>
        <v>AM$18</v>
      </c>
      <c r="AN2303" s="190" t="str">
        <f t="shared" si="4608"/>
        <v>AN$18</v>
      </c>
      <c r="AO2303" s="190" t="str">
        <f t="shared" si="4608"/>
        <v>AO$18</v>
      </c>
      <c r="AP2303" s="190" t="str">
        <f t="shared" si="4608"/>
        <v>AP$18</v>
      </c>
      <c r="AQ2303" s="190" t="str">
        <f t="shared" si="4608"/>
        <v>AQ$18</v>
      </c>
      <c r="AR2303" s="190" t="str">
        <f t="shared" si="4608"/>
        <v>AR$18</v>
      </c>
      <c r="AS2303" s="190" t="str">
        <f t="shared" si="4608"/>
        <v>AS$18</v>
      </c>
      <c r="AT2303" s="190" t="str">
        <f t="shared" si="4608"/>
        <v>AT$18</v>
      </c>
      <c r="AU2303" s="190" t="str">
        <f t="shared" si="4608"/>
        <v>AU$18</v>
      </c>
      <c r="AV2303" s="190" t="str">
        <f t="shared" si="4608"/>
        <v>AV$18</v>
      </c>
      <c r="AW2303" s="190" t="str">
        <f t="shared" si="4608"/>
        <v>AW$18</v>
      </c>
      <c r="AX2303" s="190" t="str">
        <f t="shared" si="4608"/>
        <v>AX$18</v>
      </c>
      <c r="AY2303" s="190" t="str">
        <f t="shared" ref="AY2303:CD2303" si="4609">AY$22</f>
        <v>AY$18</v>
      </c>
      <c r="AZ2303" s="190" t="str">
        <f t="shared" si="4609"/>
        <v>AZ$18</v>
      </c>
      <c r="BA2303" s="190" t="str">
        <f t="shared" si="4609"/>
        <v>BA$18</v>
      </c>
      <c r="BB2303" s="190" t="str">
        <f t="shared" si="4609"/>
        <v>BB$18</v>
      </c>
      <c r="BC2303" s="190" t="str">
        <f t="shared" si="4609"/>
        <v>BC$18</v>
      </c>
      <c r="BD2303" s="190" t="str">
        <f t="shared" si="4609"/>
        <v>BD$18</v>
      </c>
      <c r="BE2303" s="190" t="str">
        <f t="shared" si="4609"/>
        <v>BE$18</v>
      </c>
      <c r="BF2303" s="190" t="str">
        <f t="shared" si="4609"/>
        <v>BF$18</v>
      </c>
      <c r="BG2303" s="190" t="str">
        <f t="shared" si="4609"/>
        <v>BG$18</v>
      </c>
      <c r="BH2303" s="190" t="str">
        <f t="shared" si="4609"/>
        <v>BH$18</v>
      </c>
      <c r="BI2303" s="190" t="str">
        <f t="shared" si="4609"/>
        <v>BI$18</v>
      </c>
      <c r="BJ2303" s="190" t="str">
        <f t="shared" si="4609"/>
        <v>BJ$18</v>
      </c>
      <c r="BK2303" s="190" t="str">
        <f t="shared" si="4609"/>
        <v>BK$18</v>
      </c>
      <c r="BL2303" s="190" t="str">
        <f t="shared" si="4609"/>
        <v>BL$18</v>
      </c>
      <c r="BM2303" s="190" t="str">
        <f t="shared" si="4609"/>
        <v>BM$18</v>
      </c>
      <c r="BN2303" s="190" t="str">
        <f t="shared" si="4609"/>
        <v>BN$18</v>
      </c>
      <c r="BO2303" s="190" t="str">
        <f t="shared" si="4609"/>
        <v>BO$18</v>
      </c>
      <c r="BP2303" s="190" t="str">
        <f t="shared" si="4609"/>
        <v>BP$18</v>
      </c>
      <c r="BQ2303" s="190" t="str">
        <f t="shared" si="4609"/>
        <v>BQ$18</v>
      </c>
      <c r="BR2303" s="190" t="str">
        <f t="shared" si="4609"/>
        <v>BR$18</v>
      </c>
      <c r="BS2303" s="190" t="str">
        <f t="shared" si="4609"/>
        <v>BS$18</v>
      </c>
      <c r="BT2303" s="190" t="str">
        <f t="shared" si="4609"/>
        <v>BT$18</v>
      </c>
      <c r="BU2303" s="190" t="str">
        <f t="shared" si="4609"/>
        <v>BU$18</v>
      </c>
      <c r="BV2303" s="190" t="str">
        <f t="shared" si="4609"/>
        <v>BV$18</v>
      </c>
      <c r="BW2303" s="190" t="str">
        <f t="shared" si="4609"/>
        <v>BW$18</v>
      </c>
      <c r="BX2303" s="190" t="str">
        <f t="shared" si="4609"/>
        <v>BX$18</v>
      </c>
      <c r="BY2303" s="190" t="str">
        <f t="shared" si="4609"/>
        <v>BY$18</v>
      </c>
      <c r="BZ2303" s="190" t="str">
        <f t="shared" si="4609"/>
        <v>BZ$18</v>
      </c>
      <c r="CA2303" s="190" t="str">
        <f t="shared" si="4609"/>
        <v>CA$18</v>
      </c>
      <c r="CB2303" s="190" t="str">
        <f t="shared" si="4609"/>
        <v>CB$18</v>
      </c>
      <c r="CC2303" s="190" t="str">
        <f t="shared" si="4609"/>
        <v>CC$18</v>
      </c>
      <c r="CD2303" s="190" t="str">
        <f t="shared" si="4609"/>
        <v>CD$18</v>
      </c>
      <c r="CE2303" s="190" t="str">
        <f t="shared" ref="CE2303:CL2303" si="4610">CE$22</f>
        <v>CE$18</v>
      </c>
      <c r="CF2303" s="190" t="str">
        <f t="shared" si="4610"/>
        <v>CF$18</v>
      </c>
      <c r="CG2303" s="190" t="str">
        <f t="shared" si="4610"/>
        <v>CG$18</v>
      </c>
      <c r="CH2303" s="190" t="str">
        <f t="shared" si="4610"/>
        <v>CH$18</v>
      </c>
      <c r="CI2303" s="190" t="str">
        <f t="shared" si="4610"/>
        <v>CI$18</v>
      </c>
      <c r="CJ2303" s="190" t="str">
        <f t="shared" si="4610"/>
        <v>CJ$18</v>
      </c>
      <c r="CK2303" s="190" t="str">
        <f t="shared" si="4610"/>
        <v>CK$18</v>
      </c>
      <c r="CL2303" s="190" t="str">
        <f t="shared" si="4610"/>
        <v>CL$18</v>
      </c>
      <c r="CN2303" s="201"/>
      <c r="CO2303" s="190" t="str">
        <f t="shared" ref="CO2303:DL2303" si="4611">CO$22</f>
        <v>CO$18</v>
      </c>
      <c r="CP2303" s="190" t="str">
        <f t="shared" si="4611"/>
        <v>CP$18</v>
      </c>
      <c r="CQ2303" s="190" t="str">
        <f t="shared" si="4611"/>
        <v>CQ$18</v>
      </c>
      <c r="CR2303" s="190" t="str">
        <f t="shared" si="4611"/>
        <v>CR$18</v>
      </c>
      <c r="CS2303" s="190" t="str">
        <f t="shared" si="4611"/>
        <v>CS$18</v>
      </c>
      <c r="CT2303" s="190" t="str">
        <f t="shared" si="4611"/>
        <v>CT$18</v>
      </c>
      <c r="CU2303" s="190" t="str">
        <f t="shared" si="4611"/>
        <v>CU$18</v>
      </c>
      <c r="CV2303" s="190" t="str">
        <f t="shared" si="4611"/>
        <v>CV$18</v>
      </c>
      <c r="CW2303" s="190" t="str">
        <f t="shared" si="4611"/>
        <v>CW$18</v>
      </c>
      <c r="CX2303" s="190" t="str">
        <f t="shared" si="4611"/>
        <v>CX$18</v>
      </c>
      <c r="CY2303" s="190" t="str">
        <f t="shared" si="4611"/>
        <v>CY$18</v>
      </c>
      <c r="CZ2303" s="190" t="str">
        <f t="shared" si="4611"/>
        <v>CZ$18</v>
      </c>
      <c r="DA2303" s="190" t="str">
        <f t="shared" si="4611"/>
        <v>DA$18</v>
      </c>
      <c r="DB2303" s="190" t="str">
        <f t="shared" si="4611"/>
        <v>DB$18</v>
      </c>
      <c r="DC2303" s="190" t="str">
        <f t="shared" si="4611"/>
        <v>DC$18</v>
      </c>
      <c r="DD2303" s="190" t="str">
        <f t="shared" si="4611"/>
        <v>DD$18</v>
      </c>
      <c r="DE2303" s="190" t="str">
        <f t="shared" si="4611"/>
        <v>DE$18</v>
      </c>
      <c r="DF2303" s="190" t="str">
        <f t="shared" si="4611"/>
        <v>DF$18</v>
      </c>
      <c r="DG2303" s="190" t="str">
        <f t="shared" si="4611"/>
        <v>DG$18</v>
      </c>
      <c r="DH2303" s="190" t="str">
        <f t="shared" si="4611"/>
        <v>DH$18</v>
      </c>
      <c r="DI2303" s="190" t="str">
        <f t="shared" si="4611"/>
        <v>DI$18</v>
      </c>
      <c r="DJ2303" s="190" t="str">
        <f t="shared" si="4611"/>
        <v>DJ$18</v>
      </c>
      <c r="DK2303" s="190" t="str">
        <f t="shared" si="4611"/>
        <v>DK$18</v>
      </c>
      <c r="DL2303" s="190" t="str">
        <f t="shared" si="4611"/>
        <v>DL$18</v>
      </c>
    </row>
    <row r="2304" spans="1:116" x14ac:dyDescent="0.4">
      <c r="A2304" s="174"/>
      <c r="E2304" s="8"/>
      <c r="G2304" s="175" t="s">
        <v>464</v>
      </c>
      <c r="H2304" s="200"/>
      <c r="I2304" s="201"/>
      <c r="J2304" s="201"/>
      <c r="K2304" s="202"/>
      <c r="L2304" s="202"/>
      <c r="M2304" s="202"/>
      <c r="N2304" s="202"/>
      <c r="O2304" s="202"/>
      <c r="P2304" s="202"/>
      <c r="R2304" s="202"/>
      <c r="S2304" s="190" t="str">
        <f t="shared" ref="S2304:AX2304" si="4612">S$23</f>
        <v>S$19</v>
      </c>
      <c r="T2304" s="190" t="str">
        <f t="shared" si="4612"/>
        <v>T$19</v>
      </c>
      <c r="U2304" s="190" t="str">
        <f t="shared" si="4612"/>
        <v>U$19</v>
      </c>
      <c r="V2304" s="190" t="str">
        <f t="shared" si="4612"/>
        <v>V$19</v>
      </c>
      <c r="W2304" s="190" t="str">
        <f t="shared" si="4612"/>
        <v>W$19</v>
      </c>
      <c r="X2304" s="190" t="str">
        <f t="shared" si="4612"/>
        <v>X$19</v>
      </c>
      <c r="Y2304" s="190" t="str">
        <f t="shared" si="4612"/>
        <v>Y$19</v>
      </c>
      <c r="Z2304" s="190" t="str">
        <f t="shared" si="4612"/>
        <v>Z$19</v>
      </c>
      <c r="AA2304" s="190" t="str">
        <f t="shared" si="4612"/>
        <v>AA$19</v>
      </c>
      <c r="AB2304" s="190" t="str">
        <f t="shared" si="4612"/>
        <v>AB$19</v>
      </c>
      <c r="AC2304" s="190" t="str">
        <f t="shared" si="4612"/>
        <v>AC$19</v>
      </c>
      <c r="AD2304" s="190" t="str">
        <f t="shared" si="4612"/>
        <v>AD$19</v>
      </c>
      <c r="AE2304" s="190" t="str">
        <f t="shared" si="4612"/>
        <v>AE$19</v>
      </c>
      <c r="AF2304" s="190" t="str">
        <f t="shared" si="4612"/>
        <v>AF$19</v>
      </c>
      <c r="AG2304" s="190" t="str">
        <f t="shared" si="4612"/>
        <v>AG$19</v>
      </c>
      <c r="AH2304" s="190" t="str">
        <f t="shared" si="4612"/>
        <v>AH$19</v>
      </c>
      <c r="AI2304" s="190" t="str">
        <f t="shared" si="4612"/>
        <v>AI$19</v>
      </c>
      <c r="AJ2304" s="190" t="str">
        <f t="shared" si="4612"/>
        <v>AJ$19</v>
      </c>
      <c r="AK2304" s="190" t="str">
        <f t="shared" si="4612"/>
        <v>AK$19</v>
      </c>
      <c r="AL2304" s="190" t="str">
        <f t="shared" si="4612"/>
        <v>AL$19</v>
      </c>
      <c r="AM2304" s="190" t="str">
        <f t="shared" si="4612"/>
        <v>AM$19</v>
      </c>
      <c r="AN2304" s="190" t="str">
        <f t="shared" si="4612"/>
        <v>AN$19</v>
      </c>
      <c r="AO2304" s="190" t="str">
        <f t="shared" si="4612"/>
        <v>AO$19</v>
      </c>
      <c r="AP2304" s="190" t="str">
        <f t="shared" si="4612"/>
        <v>AP$19</v>
      </c>
      <c r="AQ2304" s="190" t="str">
        <f t="shared" si="4612"/>
        <v>AQ$19</v>
      </c>
      <c r="AR2304" s="190" t="str">
        <f t="shared" si="4612"/>
        <v>AR$19</v>
      </c>
      <c r="AS2304" s="190" t="str">
        <f t="shared" si="4612"/>
        <v>AS$19</v>
      </c>
      <c r="AT2304" s="190" t="str">
        <f t="shared" si="4612"/>
        <v>AT$19</v>
      </c>
      <c r="AU2304" s="190" t="str">
        <f t="shared" si="4612"/>
        <v>AU$19</v>
      </c>
      <c r="AV2304" s="190" t="str">
        <f t="shared" si="4612"/>
        <v>AV$19</v>
      </c>
      <c r="AW2304" s="190" t="str">
        <f t="shared" si="4612"/>
        <v>AW$19</v>
      </c>
      <c r="AX2304" s="190" t="str">
        <f t="shared" si="4612"/>
        <v>AX$19</v>
      </c>
      <c r="AY2304" s="190" t="str">
        <f t="shared" ref="AY2304:CD2304" si="4613">AY$23</f>
        <v>AY$19</v>
      </c>
      <c r="AZ2304" s="190" t="str">
        <f t="shared" si="4613"/>
        <v>AZ$19</v>
      </c>
      <c r="BA2304" s="190" t="str">
        <f t="shared" si="4613"/>
        <v>BA$19</v>
      </c>
      <c r="BB2304" s="190" t="str">
        <f t="shared" si="4613"/>
        <v>BB$19</v>
      </c>
      <c r="BC2304" s="190" t="str">
        <f t="shared" si="4613"/>
        <v>BC$19</v>
      </c>
      <c r="BD2304" s="190" t="str">
        <f t="shared" si="4613"/>
        <v>BD$19</v>
      </c>
      <c r="BE2304" s="190" t="str">
        <f t="shared" si="4613"/>
        <v>BE$19</v>
      </c>
      <c r="BF2304" s="190" t="str">
        <f t="shared" si="4613"/>
        <v>BF$19</v>
      </c>
      <c r="BG2304" s="190" t="str">
        <f t="shared" si="4613"/>
        <v>BG$19</v>
      </c>
      <c r="BH2304" s="190" t="str">
        <f t="shared" si="4613"/>
        <v>BH$19</v>
      </c>
      <c r="BI2304" s="190" t="str">
        <f t="shared" si="4613"/>
        <v>BI$19</v>
      </c>
      <c r="BJ2304" s="190" t="str">
        <f t="shared" si="4613"/>
        <v>BJ$19</v>
      </c>
      <c r="BK2304" s="190" t="str">
        <f t="shared" si="4613"/>
        <v>BK$19</v>
      </c>
      <c r="BL2304" s="190" t="str">
        <f t="shared" si="4613"/>
        <v>BL$19</v>
      </c>
      <c r="BM2304" s="190" t="str">
        <f t="shared" si="4613"/>
        <v>BM$19</v>
      </c>
      <c r="BN2304" s="190" t="str">
        <f t="shared" si="4613"/>
        <v>BN$19</v>
      </c>
      <c r="BO2304" s="190" t="str">
        <f t="shared" si="4613"/>
        <v>BO$19</v>
      </c>
      <c r="BP2304" s="190" t="str">
        <f t="shared" si="4613"/>
        <v>BP$19</v>
      </c>
      <c r="BQ2304" s="190" t="str">
        <f t="shared" si="4613"/>
        <v>BQ$19</v>
      </c>
      <c r="BR2304" s="190" t="str">
        <f t="shared" si="4613"/>
        <v>BR$19</v>
      </c>
      <c r="BS2304" s="190" t="str">
        <f t="shared" si="4613"/>
        <v>BS$19</v>
      </c>
      <c r="BT2304" s="190" t="str">
        <f t="shared" si="4613"/>
        <v>BT$19</v>
      </c>
      <c r="BU2304" s="190" t="str">
        <f t="shared" si="4613"/>
        <v>BU$19</v>
      </c>
      <c r="BV2304" s="190" t="str">
        <f t="shared" si="4613"/>
        <v>BV$19</v>
      </c>
      <c r="BW2304" s="190" t="str">
        <f t="shared" si="4613"/>
        <v>BW$19</v>
      </c>
      <c r="BX2304" s="190" t="str">
        <f t="shared" si="4613"/>
        <v>BX$19</v>
      </c>
      <c r="BY2304" s="190" t="str">
        <f t="shared" si="4613"/>
        <v>BY$19</v>
      </c>
      <c r="BZ2304" s="190" t="str">
        <f t="shared" si="4613"/>
        <v>BZ$19</v>
      </c>
      <c r="CA2304" s="190" t="str">
        <f t="shared" si="4613"/>
        <v>CA$19</v>
      </c>
      <c r="CB2304" s="190" t="str">
        <f t="shared" si="4613"/>
        <v>CB$19</v>
      </c>
      <c r="CC2304" s="190" t="str">
        <f t="shared" si="4613"/>
        <v>CC$19</v>
      </c>
      <c r="CD2304" s="190" t="str">
        <f t="shared" si="4613"/>
        <v>CD$19</v>
      </c>
      <c r="CE2304" s="190" t="str">
        <f t="shared" ref="CE2304:CL2304" si="4614">CE$23</f>
        <v>CE$19</v>
      </c>
      <c r="CF2304" s="190" t="str">
        <f t="shared" si="4614"/>
        <v>CF$19</v>
      </c>
      <c r="CG2304" s="190" t="str">
        <f t="shared" si="4614"/>
        <v>CG$19</v>
      </c>
      <c r="CH2304" s="190" t="str">
        <f t="shared" si="4614"/>
        <v>CH$19</v>
      </c>
      <c r="CI2304" s="190" t="str">
        <f t="shared" si="4614"/>
        <v>CI$19</v>
      </c>
      <c r="CJ2304" s="190" t="str">
        <f t="shared" si="4614"/>
        <v>CJ$19</v>
      </c>
      <c r="CK2304" s="190" t="str">
        <f t="shared" si="4614"/>
        <v>CK$19</v>
      </c>
      <c r="CL2304" s="190" t="str">
        <f t="shared" si="4614"/>
        <v>CL$19</v>
      </c>
      <c r="CN2304" s="201"/>
      <c r="CO2304" s="190" t="str">
        <f t="shared" ref="CO2304:DL2304" si="4615">CO$23</f>
        <v>CO$19</v>
      </c>
      <c r="CP2304" s="190" t="str">
        <f t="shared" si="4615"/>
        <v>CP$19</v>
      </c>
      <c r="CQ2304" s="190" t="str">
        <f t="shared" si="4615"/>
        <v>CQ$19</v>
      </c>
      <c r="CR2304" s="190" t="str">
        <f t="shared" si="4615"/>
        <v>CR$19</v>
      </c>
      <c r="CS2304" s="190" t="str">
        <f t="shared" si="4615"/>
        <v>CS$19</v>
      </c>
      <c r="CT2304" s="190" t="str">
        <f t="shared" si="4615"/>
        <v>CT$19</v>
      </c>
      <c r="CU2304" s="190" t="str">
        <f t="shared" si="4615"/>
        <v>CU$19</v>
      </c>
      <c r="CV2304" s="190" t="str">
        <f t="shared" si="4615"/>
        <v>CV$19</v>
      </c>
      <c r="CW2304" s="190" t="str">
        <f t="shared" si="4615"/>
        <v>CW$19</v>
      </c>
      <c r="CX2304" s="190" t="str">
        <f t="shared" si="4615"/>
        <v>CX$19</v>
      </c>
      <c r="CY2304" s="190" t="str">
        <f t="shared" si="4615"/>
        <v>CY$19</v>
      </c>
      <c r="CZ2304" s="190" t="str">
        <f t="shared" si="4615"/>
        <v>CZ$19</v>
      </c>
      <c r="DA2304" s="190" t="str">
        <f t="shared" si="4615"/>
        <v>DA$19</v>
      </c>
      <c r="DB2304" s="190" t="str">
        <f t="shared" si="4615"/>
        <v>DB$19</v>
      </c>
      <c r="DC2304" s="190" t="str">
        <f t="shared" si="4615"/>
        <v>DC$19</v>
      </c>
      <c r="DD2304" s="190" t="str">
        <f t="shared" si="4615"/>
        <v>DD$19</v>
      </c>
      <c r="DE2304" s="190" t="str">
        <f t="shared" si="4615"/>
        <v>DE$19</v>
      </c>
      <c r="DF2304" s="190" t="str">
        <f t="shared" si="4615"/>
        <v>DF$19</v>
      </c>
      <c r="DG2304" s="190" t="str">
        <f t="shared" si="4615"/>
        <v>DG$19</v>
      </c>
      <c r="DH2304" s="190" t="str">
        <f t="shared" si="4615"/>
        <v>DH$19</v>
      </c>
      <c r="DI2304" s="190" t="str">
        <f t="shared" si="4615"/>
        <v>DI$19</v>
      </c>
      <c r="DJ2304" s="190" t="str">
        <f t="shared" si="4615"/>
        <v>DJ$19</v>
      </c>
      <c r="DK2304" s="190" t="str">
        <f t="shared" si="4615"/>
        <v>DK$19</v>
      </c>
      <c r="DL2304" s="190" t="str">
        <f t="shared" si="4615"/>
        <v>DL$19</v>
      </c>
    </row>
    <row r="2305" spans="1:116" x14ac:dyDescent="0.4">
      <c r="A2305" s="31" t="s">
        <v>218</v>
      </c>
      <c r="B2305" s="31" t="s">
        <v>243</v>
      </c>
      <c r="C2305" s="31"/>
      <c r="D2305" t="s">
        <v>425</v>
      </c>
      <c r="E2305" s="8" t="str">
        <f t="shared" ref="E2305:E2326" si="4616">ROW()&amp;" "&amp;D2305</f>
        <v>2305 FAPPE-F</v>
      </c>
      <c r="F2305" t="s">
        <v>348</v>
      </c>
      <c r="G2305" s="70" t="s">
        <v>281</v>
      </c>
      <c r="H2305" s="48"/>
      <c r="I2305" s="297"/>
      <c r="J2305" s="297"/>
      <c r="K2305" s="48"/>
      <c r="L2305" s="48"/>
      <c r="M2305" s="48"/>
      <c r="N2305" s="48"/>
      <c r="O2305" s="48"/>
      <c r="P2305" s="48"/>
      <c r="R2305" s="70"/>
      <c r="S2305" s="298"/>
      <c r="T2305" s="298"/>
      <c r="U2305" s="298"/>
      <c r="V2305" s="298"/>
      <c r="W2305" s="298"/>
      <c r="X2305" s="298"/>
      <c r="Y2305" s="298"/>
      <c r="Z2305" s="298"/>
      <c r="AA2305" s="298"/>
      <c r="AB2305" s="298"/>
      <c r="AC2305" s="298"/>
      <c r="AD2305" s="298"/>
      <c r="AE2305" s="298"/>
      <c r="AF2305" s="298"/>
      <c r="AG2305" s="298"/>
      <c r="AH2305" s="298"/>
      <c r="AI2305" s="298"/>
      <c r="AJ2305" s="298"/>
      <c r="AK2305" s="298"/>
      <c r="AL2305" s="298"/>
      <c r="AM2305" s="298"/>
      <c r="AN2305" s="298"/>
      <c r="AO2305" s="298"/>
      <c r="AP2305" s="298"/>
      <c r="AQ2305" s="298"/>
      <c r="AR2305" s="298"/>
      <c r="AS2305" s="298"/>
      <c r="AT2305" s="298"/>
      <c r="AU2305" s="298"/>
      <c r="AV2305" s="298"/>
      <c r="AW2305" s="298"/>
      <c r="AX2305" s="298"/>
      <c r="AY2305" s="298"/>
      <c r="AZ2305" s="298"/>
      <c r="BA2305" s="298"/>
      <c r="BB2305" s="298"/>
      <c r="BC2305" s="298"/>
      <c r="BD2305" s="298"/>
      <c r="BE2305" s="298"/>
      <c r="BF2305" s="298"/>
      <c r="BG2305" s="298"/>
      <c r="BH2305" s="298"/>
      <c r="BI2305" s="298"/>
      <c r="BJ2305" s="298"/>
      <c r="BK2305" s="298"/>
      <c r="BL2305" s="298"/>
      <c r="BM2305" s="298"/>
      <c r="BN2305" s="298"/>
      <c r="BO2305" s="298"/>
      <c r="BP2305" s="298"/>
      <c r="BQ2305" s="298"/>
      <c r="BR2305" s="298"/>
      <c r="BS2305" s="298"/>
      <c r="BT2305" s="298"/>
      <c r="BU2305" s="298"/>
      <c r="BV2305" s="298"/>
      <c r="BW2305" s="298"/>
      <c r="BX2305" s="298"/>
      <c r="BY2305" s="298"/>
      <c r="BZ2305" s="298"/>
      <c r="CA2305" s="298"/>
      <c r="CB2305" s="298"/>
      <c r="CC2305" s="298"/>
      <c r="CD2305" s="298"/>
      <c r="CE2305" s="298"/>
      <c r="CF2305" s="298"/>
      <c r="CG2305" s="298"/>
      <c r="CH2305" s="298"/>
      <c r="CI2305" s="298"/>
      <c r="CJ2305" s="298"/>
      <c r="CK2305" s="298"/>
      <c r="CL2305" s="298"/>
      <c r="CN2305" s="297"/>
      <c r="CO2305" s="298"/>
      <c r="CP2305" s="298"/>
      <c r="CQ2305" s="298"/>
      <c r="CR2305" s="298"/>
      <c r="CS2305" s="298"/>
      <c r="CT2305" s="298"/>
      <c r="CU2305" s="298"/>
      <c r="CV2305" s="298"/>
      <c r="CW2305" s="298"/>
      <c r="CX2305" s="298"/>
      <c r="CY2305" s="298"/>
      <c r="CZ2305" s="298"/>
      <c r="DA2305" s="298"/>
      <c r="DB2305" s="298"/>
      <c r="DC2305" s="298"/>
      <c r="DD2305" s="298"/>
      <c r="DE2305" s="298"/>
      <c r="DF2305" s="298"/>
      <c r="DG2305" s="298"/>
      <c r="DH2305" s="298"/>
      <c r="DI2305" s="298"/>
      <c r="DJ2305" s="298"/>
      <c r="DK2305" s="298"/>
      <c r="DL2305" s="298"/>
    </row>
    <row r="2306" spans="1:116" x14ac:dyDescent="0.4">
      <c r="B2306" t="str">
        <f>E2306</f>
        <v>2306 FAPPE-F</v>
      </c>
      <c r="D2306" t="s">
        <v>425</v>
      </c>
      <c r="E2306" s="8" t="str">
        <f t="shared" ref="E2306" si="4617">ROW()&amp;" "&amp;D2306</f>
        <v>2306 FAPPE-F</v>
      </c>
      <c r="G2306" s="95" t="str">
        <f>"Assumptions - "&amp;G2305</f>
        <v>Assumptions - Fixed secondary PPE:</v>
      </c>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1:116" x14ac:dyDescent="0.4">
      <c r="B2307" t="str">
        <f>E2307</f>
        <v>2307 FAPPE-F</v>
      </c>
      <c r="D2307" t="s">
        <v>425</v>
      </c>
      <c r="E2307" s="8" t="str">
        <f t="shared" si="4616"/>
        <v>2307 FAPPE-F</v>
      </c>
      <c r="G2307" s="145" t="s">
        <v>206</v>
      </c>
      <c r="H2307" s="57">
        <v>5</v>
      </c>
      <c r="S2307" s="72"/>
      <c r="T2307" s="72"/>
      <c r="U2307" s="72"/>
      <c r="V2307" s="72"/>
      <c r="W2307" s="72"/>
      <c r="X2307" s="72"/>
      <c r="Y2307" s="72"/>
      <c r="Z2307" s="72"/>
      <c r="AA2307" s="72"/>
      <c r="AB2307" s="72"/>
      <c r="AC2307" s="72"/>
      <c r="AD2307" s="72"/>
      <c r="AE2307" s="72"/>
      <c r="AF2307" s="72"/>
      <c r="AG2307" s="72"/>
      <c r="AH2307" s="72"/>
      <c r="AI2307" s="72"/>
      <c r="AJ2307" s="72"/>
      <c r="AK2307" s="72"/>
      <c r="AL2307" s="72"/>
      <c r="AM2307" s="72"/>
      <c r="AN2307" s="72"/>
      <c r="AO2307" s="72"/>
      <c r="AP2307" s="72"/>
      <c r="AQ2307" s="72"/>
      <c r="AR2307" s="72"/>
      <c r="AS2307" s="72"/>
      <c r="AT2307" s="72"/>
      <c r="AU2307" s="72"/>
      <c r="AV2307" s="72"/>
      <c r="AW2307" s="72"/>
      <c r="AX2307" s="72"/>
      <c r="AY2307" s="72"/>
      <c r="AZ2307" s="72"/>
      <c r="BA2307" s="72"/>
      <c r="BB2307" s="72"/>
      <c r="BC2307" s="72"/>
      <c r="BD2307" s="72"/>
      <c r="BE2307" s="72"/>
      <c r="BF2307" s="72"/>
      <c r="BG2307" s="72"/>
      <c r="BH2307" s="72"/>
      <c r="BI2307" s="72"/>
      <c r="BJ2307" s="72"/>
      <c r="BK2307" s="72"/>
      <c r="BL2307" s="72"/>
      <c r="BM2307" s="72"/>
      <c r="BN2307" s="72"/>
      <c r="BO2307" s="72"/>
      <c r="BP2307" s="72"/>
      <c r="BQ2307" s="72"/>
      <c r="BR2307" s="72"/>
      <c r="BS2307" s="72"/>
      <c r="BT2307" s="72"/>
      <c r="BU2307" s="72"/>
      <c r="BV2307" s="72"/>
      <c r="BW2307" s="72"/>
      <c r="BX2307" s="72"/>
      <c r="BY2307" s="72"/>
      <c r="BZ2307" s="72"/>
      <c r="CA2307" s="72"/>
      <c r="CB2307" s="72"/>
      <c r="CC2307" s="72"/>
      <c r="CD2307" s="72"/>
      <c r="CE2307" s="72"/>
      <c r="CF2307" s="72"/>
      <c r="CG2307" s="72"/>
      <c r="CH2307" s="72"/>
      <c r="CI2307" s="72"/>
      <c r="CJ2307" s="72"/>
      <c r="CK2307" s="72"/>
      <c r="CL2307" s="72"/>
      <c r="CO2307" s="72"/>
      <c r="CP2307" s="72"/>
      <c r="CQ2307" s="72"/>
      <c r="CR2307" s="72"/>
      <c r="CS2307" s="72"/>
      <c r="CT2307" s="72"/>
      <c r="CU2307" s="72"/>
      <c r="CV2307" s="72"/>
      <c r="CW2307" s="72"/>
      <c r="CX2307" s="72"/>
      <c r="CY2307" s="72"/>
      <c r="CZ2307" s="72"/>
      <c r="DA2307" s="72"/>
      <c r="DB2307" s="72"/>
      <c r="DC2307" s="72"/>
      <c r="DD2307" s="72"/>
      <c r="DE2307" s="72"/>
      <c r="DF2307" s="72"/>
      <c r="DG2307" s="72"/>
      <c r="DH2307" s="72"/>
      <c r="DI2307" s="72"/>
      <c r="DJ2307" s="72"/>
      <c r="DK2307" s="72"/>
      <c r="DL2307" s="72"/>
    </row>
    <row r="2308" spans="1:116" x14ac:dyDescent="0.4">
      <c r="B2308" t="str">
        <f>E2308</f>
        <v>2308 FAPPE-F</v>
      </c>
      <c r="D2308" t="s">
        <v>425</v>
      </c>
      <c r="E2308" s="8" t="str">
        <f t="shared" si="4616"/>
        <v>2308 FAPPE-F</v>
      </c>
      <c r="G2308" s="145" t="s">
        <v>207</v>
      </c>
      <c r="H2308" s="57">
        <v>3</v>
      </c>
      <c r="S2308" s="72"/>
      <c r="T2308" s="72"/>
      <c r="U2308" s="72"/>
      <c r="V2308" s="72"/>
      <c r="W2308" s="72"/>
      <c r="X2308" s="72"/>
      <c r="Y2308" s="72"/>
      <c r="Z2308" s="72"/>
      <c r="AA2308" s="72"/>
      <c r="AB2308" s="72"/>
      <c r="AC2308" s="72"/>
      <c r="AD2308" s="72"/>
      <c r="AE2308" s="72"/>
      <c r="AF2308" s="72"/>
      <c r="AG2308" s="72"/>
      <c r="AH2308" s="72"/>
      <c r="AI2308" s="72"/>
      <c r="AJ2308" s="72"/>
      <c r="AK2308" s="72"/>
      <c r="AL2308" s="72"/>
      <c r="AM2308" s="72"/>
      <c r="AN2308" s="72"/>
      <c r="AO2308" s="72"/>
      <c r="AP2308" s="72"/>
      <c r="AQ2308" s="72"/>
      <c r="AR2308" s="72"/>
      <c r="AS2308" s="72"/>
      <c r="AT2308" s="72"/>
      <c r="AU2308" s="72"/>
      <c r="AV2308" s="72"/>
      <c r="AW2308" s="72"/>
      <c r="AX2308" s="72"/>
      <c r="AY2308" s="72"/>
      <c r="AZ2308" s="72"/>
      <c r="BA2308" s="72"/>
      <c r="BB2308" s="72"/>
      <c r="BC2308" s="72"/>
      <c r="BD2308" s="72"/>
      <c r="BE2308" s="72"/>
      <c r="BF2308" s="72"/>
      <c r="BG2308" s="72"/>
      <c r="BH2308" s="72"/>
      <c r="BI2308" s="72"/>
      <c r="BJ2308" s="72"/>
      <c r="BK2308" s="72"/>
      <c r="BL2308" s="72"/>
      <c r="BM2308" s="72"/>
      <c r="BN2308" s="72"/>
      <c r="BO2308" s="72"/>
      <c r="BP2308" s="72"/>
      <c r="BQ2308" s="72"/>
      <c r="BR2308" s="72"/>
      <c r="BS2308" s="72"/>
      <c r="BT2308" s="72"/>
      <c r="BU2308" s="72"/>
      <c r="BV2308" s="72"/>
      <c r="BW2308" s="72"/>
      <c r="BX2308" s="72"/>
      <c r="BY2308" s="72"/>
      <c r="BZ2308" s="72"/>
      <c r="CA2308" s="72"/>
      <c r="CB2308" s="72"/>
      <c r="CC2308" s="72"/>
      <c r="CD2308" s="72"/>
      <c r="CE2308" s="72"/>
      <c r="CF2308" s="72"/>
      <c r="CG2308" s="72"/>
      <c r="CH2308" s="72"/>
      <c r="CI2308" s="72"/>
      <c r="CJ2308" s="72"/>
      <c r="CK2308" s="72"/>
      <c r="CL2308" s="72"/>
      <c r="CO2308" s="72"/>
      <c r="CP2308" s="72"/>
      <c r="CQ2308" s="72"/>
      <c r="CR2308" s="72"/>
      <c r="CS2308" s="72"/>
      <c r="CT2308" s="72"/>
      <c r="CU2308" s="72"/>
      <c r="CV2308" s="72"/>
      <c r="CW2308" s="72"/>
      <c r="CX2308" s="72"/>
      <c r="CY2308" s="72"/>
      <c r="CZ2308" s="72"/>
      <c r="DA2308" s="72"/>
      <c r="DB2308" s="72"/>
      <c r="DC2308" s="72"/>
      <c r="DD2308" s="72"/>
      <c r="DE2308" s="72"/>
      <c r="DF2308" s="72"/>
      <c r="DG2308" s="72"/>
      <c r="DH2308" s="72"/>
      <c r="DI2308" s="72"/>
      <c r="DJ2308" s="72"/>
      <c r="DK2308" s="72"/>
      <c r="DL2308" s="72"/>
    </row>
    <row r="2309" spans="1:116" x14ac:dyDescent="0.4">
      <c r="D2309" t="s">
        <v>425</v>
      </c>
      <c r="E2309" s="8" t="str">
        <f t="shared" si="4616"/>
        <v>2309 FAPPE-F</v>
      </c>
      <c r="S2309" s="72"/>
      <c r="T2309" s="72"/>
      <c r="U2309" s="72"/>
      <c r="V2309" s="72"/>
      <c r="W2309" s="72"/>
      <c r="X2309" s="72"/>
      <c r="Y2309" s="72"/>
      <c r="Z2309" s="72"/>
      <c r="AA2309" s="72"/>
      <c r="AB2309" s="72"/>
      <c r="AC2309" s="72"/>
      <c r="AD2309" s="72"/>
      <c r="AE2309" s="72"/>
      <c r="AF2309" s="72"/>
      <c r="AG2309" s="72"/>
      <c r="AH2309" s="72"/>
      <c r="AI2309" s="72"/>
      <c r="AJ2309" s="72"/>
      <c r="AK2309" s="72"/>
      <c r="AL2309" s="72"/>
      <c r="AM2309" s="72"/>
      <c r="AN2309" s="72"/>
      <c r="AO2309" s="72"/>
      <c r="AP2309" s="72"/>
      <c r="AQ2309" s="72"/>
      <c r="AR2309" s="72"/>
      <c r="AS2309" s="72"/>
      <c r="AT2309" s="72"/>
      <c r="AU2309" s="72"/>
      <c r="AV2309" s="72"/>
      <c r="AW2309" s="72"/>
      <c r="AX2309" s="72"/>
      <c r="AY2309" s="72"/>
      <c r="AZ2309" s="72"/>
      <c r="BA2309" s="72"/>
      <c r="BB2309" s="72"/>
      <c r="BC2309" s="72"/>
      <c r="BD2309" s="72"/>
      <c r="BE2309" s="72"/>
      <c r="BF2309" s="72"/>
      <c r="BG2309" s="72"/>
      <c r="BH2309" s="72"/>
      <c r="BI2309" s="72"/>
      <c r="BJ2309" s="72"/>
      <c r="BK2309" s="72"/>
      <c r="BL2309" s="72"/>
      <c r="BM2309" s="72"/>
      <c r="BN2309" s="72"/>
      <c r="BO2309" s="72"/>
      <c r="BP2309" s="72"/>
      <c r="BQ2309" s="72"/>
      <c r="BR2309" s="72"/>
      <c r="BS2309" s="72"/>
      <c r="BT2309" s="72"/>
      <c r="BU2309" s="72"/>
      <c r="BV2309" s="72"/>
      <c r="BW2309" s="72"/>
      <c r="BX2309" s="72"/>
      <c r="BY2309" s="72"/>
      <c r="BZ2309" s="72"/>
      <c r="CA2309" s="72"/>
      <c r="CB2309" s="72"/>
      <c r="CC2309" s="72"/>
      <c r="CD2309" s="72"/>
      <c r="CE2309" s="72"/>
      <c r="CF2309" s="72"/>
      <c r="CG2309" s="72"/>
      <c r="CH2309" s="72"/>
      <c r="CI2309" s="72"/>
      <c r="CJ2309" s="72"/>
      <c r="CK2309" s="72"/>
      <c r="CL2309" s="72"/>
      <c r="CO2309" s="72"/>
      <c r="CP2309" s="72"/>
      <c r="CQ2309" s="72"/>
      <c r="CR2309" s="72"/>
      <c r="CS2309" s="72"/>
      <c r="CT2309" s="72"/>
      <c r="CU2309" s="72"/>
      <c r="CV2309" s="72"/>
      <c r="CW2309" s="72"/>
      <c r="CX2309" s="72"/>
      <c r="CY2309" s="72"/>
      <c r="CZ2309" s="72"/>
      <c r="DA2309" s="72"/>
      <c r="DB2309" s="72"/>
      <c r="DC2309" s="72"/>
      <c r="DD2309" s="72"/>
      <c r="DE2309" s="72"/>
      <c r="DF2309" s="72"/>
      <c r="DG2309" s="72"/>
      <c r="DH2309" s="72"/>
      <c r="DI2309" s="72"/>
      <c r="DJ2309" s="72"/>
      <c r="DK2309" s="72"/>
      <c r="DL2309" s="72"/>
    </row>
    <row r="2310" spans="1:116" x14ac:dyDescent="0.4">
      <c r="B2310" t="str">
        <f>E2310</f>
        <v>2310 FAPPE-F</v>
      </c>
      <c r="C2310" t="s">
        <v>235</v>
      </c>
      <c r="D2310" t="s">
        <v>425</v>
      </c>
      <c r="E2310" s="8" t="str">
        <f t="shared" si="4616"/>
        <v>2310 FAPPE-F</v>
      </c>
      <c r="G2310" s="125" t="str">
        <f>"Capital expenditures - "&amp;SUBSTITUTE(G2305,":","")</f>
        <v>Capital expenditures - Fixed secondary PPE</v>
      </c>
      <c r="I2310" s="74"/>
      <c r="J2310" s="74"/>
      <c r="K2310" s="23">
        <v>-1000</v>
      </c>
      <c r="L2310" s="23">
        <v>-2000</v>
      </c>
      <c r="M2310" s="23">
        <v>-4000</v>
      </c>
      <c r="N2310" s="23">
        <v>-8000</v>
      </c>
      <c r="O2310" s="23">
        <v>-16000</v>
      </c>
      <c r="P2310" s="23">
        <v>-32000</v>
      </c>
      <c r="R2310" s="24"/>
      <c r="S2310" s="80" cm="1">
        <f t="array" ref="S2310">INDEX($K:$Q,ROW(),MATCH(S$3,$K$2:$Q$2,0))/12</f>
        <v>-83.333333333333329</v>
      </c>
      <c r="T2310" s="80" cm="1">
        <f t="array" ref="T2310">INDEX($K:$Q,ROW(),MATCH(T$3,$K$2:$Q$2,0))/12</f>
        <v>-83.333333333333329</v>
      </c>
      <c r="U2310" s="80" cm="1">
        <f t="array" ref="U2310">INDEX($K:$Q,ROW(),MATCH(U$3,$K$2:$Q$2,0))/12</f>
        <v>-83.333333333333329</v>
      </c>
      <c r="V2310" s="80" cm="1">
        <f t="array" ref="V2310">INDEX($K:$Q,ROW(),MATCH(V$3,$K$2:$Q$2,0))/12</f>
        <v>-83.333333333333329</v>
      </c>
      <c r="W2310" s="80" cm="1">
        <f t="array" ref="W2310">INDEX($K:$Q,ROW(),MATCH(W$3,$K$2:$Q$2,0))/12</f>
        <v>-83.333333333333329</v>
      </c>
      <c r="X2310" s="80" cm="1">
        <f t="array" ref="X2310">INDEX($K:$Q,ROW(),MATCH(X$3,$K$2:$Q$2,0))/12</f>
        <v>-83.333333333333329</v>
      </c>
      <c r="Y2310" s="80" cm="1">
        <f t="array" ref="Y2310">INDEX($K:$Q,ROW(),MATCH(Y$3,$K$2:$Q$2,0))/12</f>
        <v>-83.333333333333329</v>
      </c>
      <c r="Z2310" s="80" cm="1">
        <f t="array" ref="Z2310">INDEX($K:$Q,ROW(),MATCH(Z$3,$K$2:$Q$2,0))/12</f>
        <v>-83.333333333333329</v>
      </c>
      <c r="AA2310" s="80" cm="1">
        <f t="array" ref="AA2310">INDEX($K:$Q,ROW(),MATCH(AA$3,$K$2:$Q$2,0))/12</f>
        <v>-83.333333333333329</v>
      </c>
      <c r="AB2310" s="80" cm="1">
        <f t="array" ref="AB2310">INDEX($K:$Q,ROW(),MATCH(AB$3,$K$2:$Q$2,0))/12</f>
        <v>-83.333333333333329</v>
      </c>
      <c r="AC2310" s="80" cm="1">
        <f t="array" ref="AC2310">INDEX($K:$Q,ROW(),MATCH(AC$3,$K$2:$Q$2,0))/12</f>
        <v>-83.333333333333329</v>
      </c>
      <c r="AD2310" s="80" cm="1">
        <f t="array" ref="AD2310">INDEX($K:$Q,ROW(),MATCH(AD$3,$K$2:$Q$2,0))/12</f>
        <v>-83.333333333333329</v>
      </c>
      <c r="AE2310" s="80" cm="1">
        <f t="array" ref="AE2310">INDEX($K:$Q,ROW(),MATCH(AE$3,$K$2:$Q$2,0))/12</f>
        <v>-166.66666666666666</v>
      </c>
      <c r="AF2310" s="80" cm="1">
        <f t="array" ref="AF2310">INDEX($K:$Q,ROW(),MATCH(AF$3,$K$2:$Q$2,0))/12</f>
        <v>-166.66666666666666</v>
      </c>
      <c r="AG2310" s="80" cm="1">
        <f t="array" ref="AG2310">INDEX($K:$Q,ROW(),MATCH(AG$3,$K$2:$Q$2,0))/12</f>
        <v>-166.66666666666666</v>
      </c>
      <c r="AH2310" s="80" cm="1">
        <f t="array" ref="AH2310">INDEX($K:$Q,ROW(),MATCH(AH$3,$K$2:$Q$2,0))/12</f>
        <v>-166.66666666666666</v>
      </c>
      <c r="AI2310" s="80" cm="1">
        <f t="array" ref="AI2310">INDEX($K:$Q,ROW(),MATCH(AI$3,$K$2:$Q$2,0))/12</f>
        <v>-166.66666666666666</v>
      </c>
      <c r="AJ2310" s="80" cm="1">
        <f t="array" ref="AJ2310">INDEX($K:$Q,ROW(),MATCH(AJ$3,$K$2:$Q$2,0))/12</f>
        <v>-166.66666666666666</v>
      </c>
      <c r="AK2310" s="80" cm="1">
        <f t="array" ref="AK2310">INDEX($K:$Q,ROW(),MATCH(AK$3,$K$2:$Q$2,0))/12</f>
        <v>-166.66666666666666</v>
      </c>
      <c r="AL2310" s="80" cm="1">
        <f t="array" ref="AL2310">INDEX($K:$Q,ROW(),MATCH(AL$3,$K$2:$Q$2,0))/12</f>
        <v>-166.66666666666666</v>
      </c>
      <c r="AM2310" s="80" cm="1">
        <f t="array" ref="AM2310">INDEX($K:$Q,ROW(),MATCH(AM$3,$K$2:$Q$2,0))/12</f>
        <v>-166.66666666666666</v>
      </c>
      <c r="AN2310" s="80" cm="1">
        <f t="array" ref="AN2310">INDEX($K:$Q,ROW(),MATCH(AN$3,$K$2:$Q$2,0))/12</f>
        <v>-166.66666666666666</v>
      </c>
      <c r="AO2310" s="80" cm="1">
        <f t="array" ref="AO2310">INDEX($K:$Q,ROW(),MATCH(AO$3,$K$2:$Q$2,0))/12</f>
        <v>-166.66666666666666</v>
      </c>
      <c r="AP2310" s="80" cm="1">
        <f t="array" ref="AP2310">INDEX($K:$Q,ROW(),MATCH(AP$3,$K$2:$Q$2,0))/12</f>
        <v>-166.66666666666666</v>
      </c>
      <c r="AQ2310" s="80" cm="1">
        <f t="array" ref="AQ2310">INDEX($K:$Q,ROW(),MATCH(AQ$3,$K$2:$Q$2,0))/12</f>
        <v>-333.33333333333331</v>
      </c>
      <c r="AR2310" s="80" cm="1">
        <f t="array" ref="AR2310">INDEX($K:$Q,ROW(),MATCH(AR$3,$K$2:$Q$2,0))/12</f>
        <v>-333.33333333333331</v>
      </c>
      <c r="AS2310" s="80" cm="1">
        <f t="array" ref="AS2310">INDEX($K:$Q,ROW(),MATCH(AS$3,$K$2:$Q$2,0))/12</f>
        <v>-333.33333333333331</v>
      </c>
      <c r="AT2310" s="80" cm="1">
        <f t="array" ref="AT2310">INDEX($K:$Q,ROW(),MATCH(AT$3,$K$2:$Q$2,0))/12</f>
        <v>-333.33333333333331</v>
      </c>
      <c r="AU2310" s="80" cm="1">
        <f t="array" ref="AU2310">INDEX($K:$Q,ROW(),MATCH(AU$3,$K$2:$Q$2,0))/12</f>
        <v>-333.33333333333331</v>
      </c>
      <c r="AV2310" s="80" cm="1">
        <f t="array" ref="AV2310">INDEX($K:$Q,ROW(),MATCH(AV$3,$K$2:$Q$2,0))/12</f>
        <v>-333.33333333333331</v>
      </c>
      <c r="AW2310" s="80" cm="1">
        <f t="array" ref="AW2310">INDEX($K:$Q,ROW(),MATCH(AW$3,$K$2:$Q$2,0))/12</f>
        <v>-333.33333333333331</v>
      </c>
      <c r="AX2310" s="80" cm="1">
        <f t="array" ref="AX2310">INDEX($K:$Q,ROW(),MATCH(AX$3,$K$2:$Q$2,0))/12</f>
        <v>-333.33333333333331</v>
      </c>
      <c r="AY2310" s="80" cm="1">
        <f t="array" ref="AY2310">INDEX($K:$Q,ROW(),MATCH(AY$3,$K$2:$Q$2,0))/12</f>
        <v>-333.33333333333331</v>
      </c>
      <c r="AZ2310" s="80" cm="1">
        <f t="array" ref="AZ2310">INDEX($K:$Q,ROW(),MATCH(AZ$3,$K$2:$Q$2,0))/12</f>
        <v>-333.33333333333331</v>
      </c>
      <c r="BA2310" s="80" cm="1">
        <f t="array" ref="BA2310">INDEX($K:$Q,ROW(),MATCH(BA$3,$K$2:$Q$2,0))/12</f>
        <v>-333.33333333333331</v>
      </c>
      <c r="BB2310" s="80" cm="1">
        <f t="array" ref="BB2310">INDEX($K:$Q,ROW(),MATCH(BB$3,$K$2:$Q$2,0))/12</f>
        <v>-333.33333333333331</v>
      </c>
      <c r="BC2310" s="80" cm="1">
        <f t="array" ref="BC2310">INDEX($K:$Q,ROW(),MATCH(BC$3,$K$2:$Q$2,0))/12</f>
        <v>-666.66666666666663</v>
      </c>
      <c r="BD2310" s="80" cm="1">
        <f t="array" ref="BD2310">INDEX($K:$Q,ROW(),MATCH(BD$3,$K$2:$Q$2,0))/12</f>
        <v>-666.66666666666663</v>
      </c>
      <c r="BE2310" s="80" cm="1">
        <f t="array" ref="BE2310">INDEX($K:$Q,ROW(),MATCH(BE$3,$K$2:$Q$2,0))/12</f>
        <v>-666.66666666666663</v>
      </c>
      <c r="BF2310" s="80" cm="1">
        <f t="array" ref="BF2310">INDEX($K:$Q,ROW(),MATCH(BF$3,$K$2:$Q$2,0))/12</f>
        <v>-666.66666666666663</v>
      </c>
      <c r="BG2310" s="80" cm="1">
        <f t="array" ref="BG2310">INDEX($K:$Q,ROW(),MATCH(BG$3,$K$2:$Q$2,0))/12</f>
        <v>-666.66666666666663</v>
      </c>
      <c r="BH2310" s="80" cm="1">
        <f t="array" ref="BH2310">INDEX($K:$Q,ROW(),MATCH(BH$3,$K$2:$Q$2,0))/12</f>
        <v>-666.66666666666663</v>
      </c>
      <c r="BI2310" s="80" cm="1">
        <f t="array" ref="BI2310">INDEX($K:$Q,ROW(),MATCH(BI$3,$K$2:$Q$2,0))/12</f>
        <v>-666.66666666666663</v>
      </c>
      <c r="BJ2310" s="80" cm="1">
        <f t="array" ref="BJ2310">INDEX($K:$Q,ROW(),MATCH(BJ$3,$K$2:$Q$2,0))/12</f>
        <v>-666.66666666666663</v>
      </c>
      <c r="BK2310" s="80" cm="1">
        <f t="array" ref="BK2310">INDEX($K:$Q,ROW(),MATCH(BK$3,$K$2:$Q$2,0))/12</f>
        <v>-666.66666666666663</v>
      </c>
      <c r="BL2310" s="80" cm="1">
        <f t="array" ref="BL2310">INDEX($K:$Q,ROW(),MATCH(BL$3,$K$2:$Q$2,0))/12</f>
        <v>-666.66666666666663</v>
      </c>
      <c r="BM2310" s="80" cm="1">
        <f t="array" ref="BM2310">INDEX($K:$Q,ROW(),MATCH(BM$3,$K$2:$Q$2,0))/12</f>
        <v>-666.66666666666663</v>
      </c>
      <c r="BN2310" s="80" cm="1">
        <f t="array" ref="BN2310">INDEX($K:$Q,ROW(),MATCH(BN$3,$K$2:$Q$2,0))/12</f>
        <v>-666.66666666666663</v>
      </c>
      <c r="BO2310" s="80" cm="1">
        <f t="array" ref="BO2310">INDEX($K:$Q,ROW(),MATCH(BO$3,$K$2:$Q$2,0))/12</f>
        <v>-1333.3333333333333</v>
      </c>
      <c r="BP2310" s="80" cm="1">
        <f t="array" ref="BP2310">INDEX($K:$Q,ROW(),MATCH(BP$3,$K$2:$Q$2,0))/12</f>
        <v>-1333.3333333333333</v>
      </c>
      <c r="BQ2310" s="80" cm="1">
        <f t="array" ref="BQ2310">INDEX($K:$Q,ROW(),MATCH(BQ$3,$K$2:$Q$2,0))/12</f>
        <v>-1333.3333333333333</v>
      </c>
      <c r="BR2310" s="80" cm="1">
        <f t="array" ref="BR2310">INDEX($K:$Q,ROW(),MATCH(BR$3,$K$2:$Q$2,0))/12</f>
        <v>-1333.3333333333333</v>
      </c>
      <c r="BS2310" s="80" cm="1">
        <f t="array" ref="BS2310">INDEX($K:$Q,ROW(),MATCH(BS$3,$K$2:$Q$2,0))/12</f>
        <v>-1333.3333333333333</v>
      </c>
      <c r="BT2310" s="80" cm="1">
        <f t="array" ref="BT2310">INDEX($K:$Q,ROW(),MATCH(BT$3,$K$2:$Q$2,0))/12</f>
        <v>-1333.3333333333333</v>
      </c>
      <c r="BU2310" s="80" cm="1">
        <f t="array" ref="BU2310">INDEX($K:$Q,ROW(),MATCH(BU$3,$K$2:$Q$2,0))/12</f>
        <v>-1333.3333333333333</v>
      </c>
      <c r="BV2310" s="80" cm="1">
        <f t="array" ref="BV2310">INDEX($K:$Q,ROW(),MATCH(BV$3,$K$2:$Q$2,0))/12</f>
        <v>-1333.3333333333333</v>
      </c>
      <c r="BW2310" s="80" cm="1">
        <f t="array" ref="BW2310">INDEX($K:$Q,ROW(),MATCH(BW$3,$K$2:$Q$2,0))/12</f>
        <v>-1333.3333333333333</v>
      </c>
      <c r="BX2310" s="80" cm="1">
        <f t="array" ref="BX2310">INDEX($K:$Q,ROW(),MATCH(BX$3,$K$2:$Q$2,0))/12</f>
        <v>-1333.3333333333333</v>
      </c>
      <c r="BY2310" s="80" cm="1">
        <f t="array" ref="BY2310">INDEX($K:$Q,ROW(),MATCH(BY$3,$K$2:$Q$2,0))/12</f>
        <v>-1333.3333333333333</v>
      </c>
      <c r="BZ2310" s="80" cm="1">
        <f t="array" ref="BZ2310">INDEX($K:$Q,ROW(),MATCH(BZ$3,$K$2:$Q$2,0))/12</f>
        <v>-1333.3333333333333</v>
      </c>
      <c r="CA2310" s="80" cm="1">
        <f t="array" ref="CA2310">INDEX($K:$Q,ROW(),MATCH(CA$3,$K$2:$Q$2,0))/12</f>
        <v>-2666.6666666666665</v>
      </c>
      <c r="CB2310" s="80" cm="1">
        <f t="array" ref="CB2310">INDEX($K:$Q,ROW(),MATCH(CB$3,$K$2:$Q$2,0))/12</f>
        <v>-2666.6666666666665</v>
      </c>
      <c r="CC2310" s="80" cm="1">
        <f t="array" ref="CC2310">INDEX($K:$Q,ROW(),MATCH(CC$3,$K$2:$Q$2,0))/12</f>
        <v>-2666.6666666666665</v>
      </c>
      <c r="CD2310" s="80" cm="1">
        <f t="array" ref="CD2310">INDEX($K:$Q,ROW(),MATCH(CD$3,$K$2:$Q$2,0))/12</f>
        <v>-2666.6666666666665</v>
      </c>
      <c r="CE2310" s="80" cm="1">
        <f t="array" ref="CE2310">INDEX($K:$Q,ROW(),MATCH(CE$3,$K$2:$Q$2,0))/12</f>
        <v>-2666.6666666666665</v>
      </c>
      <c r="CF2310" s="80" cm="1">
        <f t="array" ref="CF2310">INDEX($K:$Q,ROW(),MATCH(CF$3,$K$2:$Q$2,0))/12</f>
        <v>-2666.6666666666665</v>
      </c>
      <c r="CG2310" s="80" cm="1">
        <f t="array" ref="CG2310">INDEX($K:$Q,ROW(),MATCH(CG$3,$K$2:$Q$2,0))/12</f>
        <v>-2666.6666666666665</v>
      </c>
      <c r="CH2310" s="80" cm="1">
        <f t="array" ref="CH2310">INDEX($K:$Q,ROW(),MATCH(CH$3,$K$2:$Q$2,0))/12</f>
        <v>-2666.6666666666665</v>
      </c>
      <c r="CI2310" s="80" cm="1">
        <f t="array" ref="CI2310">INDEX($K:$Q,ROW(),MATCH(CI$3,$K$2:$Q$2,0))/12</f>
        <v>-2666.6666666666665</v>
      </c>
      <c r="CJ2310" s="80" cm="1">
        <f t="array" ref="CJ2310">INDEX($K:$Q,ROW(),MATCH(CJ$3,$K$2:$Q$2,0))/12</f>
        <v>-2666.6666666666665</v>
      </c>
      <c r="CK2310" s="80" cm="1">
        <f t="array" ref="CK2310">INDEX($K:$Q,ROW(),MATCH(CK$3,$K$2:$Q$2,0))/12</f>
        <v>-2666.6666666666665</v>
      </c>
      <c r="CL2310" s="80" cm="1">
        <f t="array" ref="CL2310">INDEX($K:$Q,ROW(),MATCH(CL$3,$K$2:$Q$2,0))/12</f>
        <v>-2666.6666666666665</v>
      </c>
      <c r="CN2310" s="74"/>
      <c r="CO2310" s="80" t="e" cm="1">
        <f t="array" ref="CO2310">INDEX($K:$Q,ROW(),MATCH(CO$3,$K$2:$Q$2,0))/CO$5</f>
        <v>#N/A</v>
      </c>
      <c r="CP2310" s="80" t="e" cm="1">
        <f t="array" ref="CP2310">INDEX($K:$Q,ROW(),MATCH(CP$3,$K$2:$Q$2,0))/CP$5</f>
        <v>#N/A</v>
      </c>
      <c r="CQ2310" s="80" t="e" cm="1">
        <f t="array" ref="CQ2310">INDEX($K:$Q,ROW(),MATCH(CQ$3,$K$2:$Q$2,0))/CQ$5</f>
        <v>#N/A</v>
      </c>
      <c r="CR2310" s="80" t="e" cm="1">
        <f t="array" ref="CR2310">INDEX($K:$Q,ROW(),MATCH(CR$3,$K$2:$Q$2,0))/CR$5</f>
        <v>#N/A</v>
      </c>
      <c r="CS2310" s="80" t="e" cm="1">
        <f t="array" ref="CS2310">INDEX($K:$Q,ROW(),MATCH(CS$3,$K$2:$Q$2,0))/CS$5</f>
        <v>#N/A</v>
      </c>
      <c r="CT2310" s="80" t="e" cm="1">
        <f t="array" ref="CT2310">INDEX($K:$Q,ROW(),MATCH(CT$3,$K$2:$Q$2,0))/CT$5</f>
        <v>#N/A</v>
      </c>
      <c r="CU2310" s="80" t="e" cm="1">
        <f t="array" ref="CU2310">INDEX($K:$Q,ROW(),MATCH(CU$3,$K$2:$Q$2,0))/CU$5</f>
        <v>#N/A</v>
      </c>
      <c r="CV2310" s="80" t="e" cm="1">
        <f t="array" ref="CV2310">INDEX($K:$Q,ROW(),MATCH(CV$3,$K$2:$Q$2,0))/CV$5</f>
        <v>#N/A</v>
      </c>
      <c r="CW2310" s="80" t="e" cm="1">
        <f t="array" ref="CW2310">INDEX($K:$Q,ROW(),MATCH(CW$3,$K$2:$Q$2,0))/CW$5</f>
        <v>#N/A</v>
      </c>
      <c r="CX2310" s="80" t="e" cm="1">
        <f t="array" ref="CX2310">INDEX($K:$Q,ROW(),MATCH(CX$3,$K$2:$Q$2,0))/CX$5</f>
        <v>#N/A</v>
      </c>
      <c r="CY2310" s="80" t="e" cm="1">
        <f t="array" ref="CY2310">INDEX($K:$Q,ROW(),MATCH(CY$3,$K$2:$Q$2,0))/CL$5</f>
        <v>#N/A</v>
      </c>
      <c r="CZ2310" s="80" t="e" cm="1">
        <f t="array" ref="CZ2310">INDEX($K:$Q,ROW(),MATCH(CZ$3,$K$2:$Q$2,0))/CZ$5</f>
        <v>#N/A</v>
      </c>
      <c r="DA2310" s="80" t="e" cm="1">
        <f t="array" ref="DA2310">INDEX($K:$Q,ROW(),MATCH(DA$3,$K$2:$Q$2,0))/DA$5</f>
        <v>#N/A</v>
      </c>
      <c r="DB2310" s="80" t="e" cm="1">
        <f t="array" ref="DB2310">INDEX($K:$Q,ROW(),MATCH(DB$3,$K$2:$Q$2,0))/DB$5</f>
        <v>#N/A</v>
      </c>
      <c r="DC2310" s="80" t="e" cm="1">
        <f t="array" ref="DC2310">INDEX($K:$Q,ROW(),MATCH(DC$3,$K$2:$Q$2,0))/DC$5</f>
        <v>#N/A</v>
      </c>
      <c r="DD2310" s="80" t="e" cm="1">
        <f t="array" ref="DD2310">INDEX($K:$Q,ROW(),MATCH(DD$3,$K$2:$Q$2,0))/DD$5</f>
        <v>#N/A</v>
      </c>
      <c r="DE2310" s="80" t="e" cm="1">
        <f t="array" ref="DE2310">INDEX($K:$Q,ROW(),MATCH(DE$3,$K$2:$Q$2,0))/DE$5</f>
        <v>#N/A</v>
      </c>
      <c r="DF2310" s="80" t="e" cm="1">
        <f t="array" ref="DF2310">INDEX($K:$Q,ROW(),MATCH(DF$3,$K$2:$Q$2,0))/DF$5</f>
        <v>#N/A</v>
      </c>
      <c r="DG2310" s="80" t="e" cm="1">
        <f t="array" ref="DG2310">INDEX($K:$Q,ROW(),MATCH(DG$3,$K$2:$Q$2,0))/DG$5</f>
        <v>#N/A</v>
      </c>
      <c r="DH2310" s="80" t="e" cm="1">
        <f t="array" ref="DH2310">INDEX($K:$Q,ROW(),MATCH(DH$3,$K$2:$Q$2,0))/DH$5</f>
        <v>#N/A</v>
      </c>
      <c r="DI2310" s="80" t="e" cm="1">
        <f t="array" ref="DI2310">INDEX($K:$Q,ROW(),MATCH(DI$3,$K$2:$Q$2,0))/DI$5</f>
        <v>#N/A</v>
      </c>
      <c r="DJ2310" s="80" t="e" cm="1">
        <f t="array" ref="DJ2310">INDEX($K:$Q,ROW(),MATCH(DJ$3,$K$2:$Q$2,0))/DJ$5</f>
        <v>#N/A</v>
      </c>
      <c r="DK2310" s="80" t="e" cm="1">
        <f t="array" ref="DK2310">INDEX($K:$Q,ROW(),MATCH(DK$3,$K$2:$Q$2,0))/DK$5</f>
        <v>#N/A</v>
      </c>
      <c r="DL2310" s="80" t="e" cm="1">
        <f t="array" ref="DL2310">INDEX($K:$Q,ROW(),MATCH(DL$3,$K$2:$Q$2,0))/DL$5</f>
        <v>#N/A</v>
      </c>
    </row>
    <row r="2311" spans="1:116" x14ac:dyDescent="0.4">
      <c r="D2311" t="s">
        <v>425</v>
      </c>
      <c r="E2311" s="8" t="str">
        <f t="shared" si="4616"/>
        <v>2311 FAPPE-F</v>
      </c>
      <c r="G2311" s="125"/>
      <c r="S2311" s="80"/>
      <c r="T2311" s="72"/>
      <c r="U2311" s="72"/>
      <c r="V2311" s="72"/>
      <c r="W2311" s="72"/>
      <c r="X2311" s="72"/>
      <c r="Y2311" s="72"/>
      <c r="Z2311" s="72"/>
      <c r="AA2311" s="72"/>
      <c r="AB2311" s="72"/>
      <c r="AC2311" s="72"/>
      <c r="AD2311" s="72"/>
      <c r="AE2311" s="72"/>
      <c r="AF2311" s="72"/>
      <c r="AG2311" s="72"/>
      <c r="AH2311" s="72"/>
      <c r="AI2311" s="72"/>
      <c r="AJ2311" s="72"/>
      <c r="AK2311" s="72"/>
      <c r="AL2311" s="72"/>
      <c r="AM2311" s="72"/>
      <c r="AN2311" s="72"/>
      <c r="AO2311" s="72"/>
      <c r="AP2311" s="72"/>
      <c r="AQ2311" s="72"/>
      <c r="AR2311" s="72"/>
      <c r="AS2311" s="72"/>
      <c r="AT2311" s="72"/>
      <c r="AU2311" s="72"/>
      <c r="AV2311" s="72"/>
      <c r="AW2311" s="72"/>
      <c r="AX2311" s="72"/>
      <c r="AY2311" s="72"/>
      <c r="AZ2311" s="72"/>
      <c r="BA2311" s="72"/>
      <c r="BB2311" s="72"/>
      <c r="BC2311" s="72"/>
      <c r="BD2311" s="72"/>
      <c r="BE2311" s="72"/>
      <c r="BF2311" s="72"/>
      <c r="BG2311" s="72"/>
      <c r="BH2311" s="72"/>
      <c r="BI2311" s="72"/>
      <c r="BJ2311" s="72"/>
      <c r="BK2311" s="72"/>
      <c r="BL2311" s="72"/>
      <c r="BM2311" s="72"/>
      <c r="BN2311" s="72"/>
      <c r="BO2311" s="72"/>
      <c r="BP2311" s="72"/>
      <c r="BQ2311" s="72"/>
      <c r="BR2311" s="72"/>
      <c r="BS2311" s="72"/>
      <c r="BT2311" s="72"/>
      <c r="BU2311" s="72"/>
      <c r="BV2311" s="72"/>
      <c r="BW2311" s="72"/>
      <c r="BX2311" s="72"/>
      <c r="BY2311" s="72"/>
      <c r="BZ2311" s="72"/>
      <c r="CA2311" s="72"/>
      <c r="CB2311" s="72"/>
      <c r="CC2311" s="72"/>
      <c r="CD2311" s="72"/>
      <c r="CE2311" s="72"/>
      <c r="CF2311" s="72"/>
      <c r="CG2311" s="72"/>
      <c r="CH2311" s="72"/>
      <c r="CI2311" s="72"/>
      <c r="CJ2311" s="72"/>
      <c r="CK2311" s="72"/>
      <c r="CL2311" s="72"/>
      <c r="CO2311" s="72"/>
      <c r="CP2311" s="72"/>
      <c r="CQ2311" s="72"/>
      <c r="CR2311" s="72"/>
      <c r="CS2311" s="72"/>
      <c r="CT2311" s="72"/>
      <c r="CU2311" s="72"/>
      <c r="CV2311" s="72"/>
      <c r="CW2311" s="72"/>
      <c r="CX2311" s="72"/>
      <c r="CY2311" s="72"/>
      <c r="CZ2311" s="72"/>
      <c r="DA2311" s="72"/>
      <c r="DB2311" s="72"/>
      <c r="DC2311" s="72"/>
      <c r="DD2311" s="72"/>
      <c r="DE2311" s="72"/>
      <c r="DF2311" s="72"/>
      <c r="DG2311" s="72"/>
      <c r="DH2311" s="72"/>
      <c r="DI2311" s="72"/>
      <c r="DJ2311" s="72"/>
      <c r="DK2311" s="72"/>
      <c r="DL2311" s="72"/>
    </row>
    <row r="2312" spans="1:116" x14ac:dyDescent="0.4">
      <c r="D2312" t="s">
        <v>425</v>
      </c>
      <c r="E2312" s="8" t="str">
        <f t="shared" si="4616"/>
        <v>2312 FAPPE-F</v>
      </c>
      <c r="G2312" s="95" t="s">
        <v>204</v>
      </c>
      <c r="H2312" s="12"/>
      <c r="S2312" s="72"/>
      <c r="T2312" s="72"/>
      <c r="U2312" s="72"/>
      <c r="V2312" s="72"/>
      <c r="W2312" s="72"/>
      <c r="X2312" s="72"/>
      <c r="Y2312" s="72"/>
      <c r="Z2312" s="72"/>
      <c r="AA2312" s="72"/>
      <c r="AB2312" s="72"/>
      <c r="AC2312" s="72"/>
      <c r="AD2312" s="72"/>
      <c r="AE2312" s="72"/>
      <c r="AF2312" s="72"/>
      <c r="AG2312" s="72"/>
      <c r="AH2312" s="72"/>
      <c r="AI2312" s="72"/>
      <c r="AJ2312" s="72"/>
      <c r="AK2312" s="72"/>
      <c r="AL2312" s="72"/>
      <c r="AM2312" s="72"/>
      <c r="AN2312" s="72"/>
      <c r="AO2312" s="72"/>
      <c r="AP2312" s="72"/>
      <c r="AQ2312" s="72"/>
      <c r="AR2312" s="72"/>
      <c r="AS2312" s="72"/>
      <c r="AT2312" s="72"/>
      <c r="AU2312" s="72"/>
      <c r="AV2312" s="72"/>
      <c r="AW2312" s="72"/>
      <c r="AX2312" s="72"/>
      <c r="AY2312" s="72"/>
      <c r="AZ2312" s="72"/>
      <c r="BA2312" s="72"/>
      <c r="BB2312" s="72"/>
      <c r="BC2312" s="72"/>
      <c r="BD2312" s="72"/>
      <c r="BE2312" s="72"/>
      <c r="BF2312" s="72"/>
      <c r="BG2312" s="72"/>
      <c r="BH2312" s="72"/>
      <c r="BI2312" s="72"/>
      <c r="BJ2312" s="72"/>
      <c r="BK2312" s="72"/>
      <c r="BL2312" s="72"/>
      <c r="BM2312" s="72"/>
      <c r="BN2312" s="72"/>
      <c r="BO2312" s="72"/>
      <c r="BP2312" s="72"/>
      <c r="BQ2312" s="72"/>
      <c r="BR2312" s="72"/>
      <c r="BS2312" s="72"/>
      <c r="BT2312" s="72"/>
      <c r="BU2312" s="72"/>
      <c r="BV2312" s="72"/>
      <c r="BW2312" s="72"/>
      <c r="BX2312" s="72"/>
      <c r="BY2312" s="72"/>
      <c r="BZ2312" s="72"/>
      <c r="CA2312" s="72"/>
      <c r="CB2312" s="72"/>
      <c r="CC2312" s="72"/>
      <c r="CD2312" s="72"/>
      <c r="CE2312" s="72"/>
      <c r="CF2312" s="72"/>
      <c r="CG2312" s="72"/>
      <c r="CH2312" s="72"/>
      <c r="CI2312" s="72"/>
      <c r="CJ2312" s="72"/>
      <c r="CK2312" s="72"/>
      <c r="CL2312" s="72"/>
      <c r="CO2312" s="72"/>
      <c r="CP2312" s="72"/>
      <c r="CQ2312" s="72"/>
      <c r="CR2312" s="72"/>
      <c r="CS2312" s="72"/>
      <c r="CT2312" s="72"/>
      <c r="CU2312" s="72"/>
      <c r="CV2312" s="72"/>
      <c r="CW2312" s="72"/>
      <c r="CX2312" s="72"/>
      <c r="CY2312" s="72"/>
      <c r="CZ2312" s="72"/>
      <c r="DA2312" s="72"/>
      <c r="DB2312" s="72"/>
      <c r="DC2312" s="72"/>
      <c r="DD2312" s="72"/>
      <c r="DE2312" s="72"/>
      <c r="DF2312" s="72"/>
      <c r="DG2312" s="72"/>
      <c r="DH2312" s="72"/>
      <c r="DI2312" s="72"/>
      <c r="DJ2312" s="72"/>
      <c r="DK2312" s="72"/>
      <c r="DL2312" s="72"/>
    </row>
    <row r="2313" spans="1:116" x14ac:dyDescent="0.4">
      <c r="C2313" t="s">
        <v>233</v>
      </c>
      <c r="D2313" t="s">
        <v>425</v>
      </c>
      <c r="E2313" s="8" t="str">
        <f t="shared" si="4616"/>
        <v>2313 FAPPE-F</v>
      </c>
      <c r="G2313" s="158" t="str">
        <f>"Depreciation - "&amp;SUBSTITUTE(G2305,":","")</f>
        <v>Depreciation - Fixed secondary PPE</v>
      </c>
      <c r="J2313" s="80">
        <f>SUMIF($5:$5,I$2,2311:2311)</f>
        <v>0</v>
      </c>
      <c r="K2313" s="24">
        <f t="shared" ref="K2313:P2313" ca="1" si="4618">SUMIF($3:$3,K$2,2313:2313)</f>
        <v>-139.66165856103825</v>
      </c>
      <c r="L2313" s="24">
        <f t="shared" ca="1" si="4618"/>
        <v>-511.64930342364386</v>
      </c>
      <c r="M2313" s="24">
        <f t="shared" ca="1" si="4618"/>
        <v>-1275.6173201828369</v>
      </c>
      <c r="N2313" s="24">
        <f t="shared" ca="1" si="4618"/>
        <v>-2860.9263605892866</v>
      </c>
      <c r="O2313" s="24">
        <f t="shared" ca="1" si="4618"/>
        <v>-6046.4615683227339</v>
      </c>
      <c r="P2313" s="24">
        <f t="shared" ca="1" si="4618"/>
        <v>-12310.543508908444</v>
      </c>
      <c r="R2313" s="24"/>
      <c r="S2313" s="80" cm="1">
        <f t="array" aca="1" ref="S2313" ca="1">(SUM(INDEX(2308:2308,1,MAX(COLUMN($R:$R),COLUMN()-($H2307*12-1))):S2310)/($H2307*12)+IF($R2315=0,0,SUM(INDEX(2313:2313,1,MAX(COLUMN($R:$R),COLUMN()-(($H2307-$H2308)*12))):S2315)/(($H2307)*12)))</f>
        <v>-3.1073446327683616</v>
      </c>
      <c r="T2313" s="80" cm="1">
        <f t="array" aca="1" ref="T2313" ca="1">(SUM(INDEX(2308:2308,1,MAX(COLUMN($R:$R),COLUMN()-($H2307*12-1))):T2310)/($H2307*12)+IF($R2315=0,0,SUM(INDEX(2313:2313,1,MAX(COLUMN($R:$R),COLUMN()-(($H2307-$H2308)*12))):T2315)/(($H2307)*12)))</f>
        <v>-4.5724408694819498</v>
      </c>
      <c r="U2313" s="80" cm="1">
        <f t="array" aca="1" ref="U2313" ca="1">(SUM(INDEX(2308:2308,1,MAX(COLUMN($R:$R),COLUMN()-($H2307*12-1))):U2310)/($H2307*12)+IF($R2315=0,0,SUM(INDEX(2313:2313,1,MAX(COLUMN($R:$R),COLUMN()-(($H2307-$H2308)*12))):U2315)/(($H2307)*12)))</f>
        <v>-6.0623692458008529</v>
      </c>
      <c r="V2313" s="80" cm="1">
        <f t="array" aca="1" ref="V2313" ca="1">(SUM(INDEX(2308:2308,1,MAX(COLUMN($R:$R),COLUMN()-($H2307*12-1))):V2310)/($H2307*12)+IF($R2315=0,0,SUM(INDEX(2313:2313,1,MAX(COLUMN($R:$R),COLUMN()-(($H2307-$H2308)*12))):V2315)/(($H2307)*12)))</f>
        <v>-7.5775506454471948</v>
      </c>
      <c r="W2313" s="80" cm="1">
        <f t="array" aca="1" ref="W2313" ca="1">(SUM(INDEX(2308:2308,1,MAX(COLUMN($R:$R),COLUMN()-($H2307*12-1))):W2310)/($H2307*12)+IF($R2315=0,0,SUM(INDEX(2313:2313,1,MAX(COLUMN($R:$R),COLUMN()-(($H2307-$H2308)*12))):W2315)/(($H2307)*12)))</f>
        <v>-9.1184130857655088</v>
      </c>
      <c r="X2313" s="80" cm="1">
        <f t="array" aca="1" ref="X2313" ca="1">(SUM(INDEX(2308:2308,1,MAX(COLUMN($R:$R),COLUMN()-($H2307*12-1))):X2310)/($H2307*12)+IF($R2315=0,0,SUM(INDEX(2313:2313,1,MAX(COLUMN($R:$R),COLUMN()-(($H2307-$H2308)*12))):X2315)/(($H2307)*12)))</f>
        <v>-10.68539183863159</v>
      </c>
      <c r="Y2313" s="80" cm="1">
        <f t="array" aca="1" ref="Y2313" ca="1">(SUM(INDEX(2308:2308,1,MAX(COLUMN($R:$R),COLUMN()-($H2307*12-1))):Y2310)/($H2307*12)+IF($R2315=0,0,SUM(INDEX(2313:2313,1,MAX(COLUMN($R:$R),COLUMN()-(($H2307-$H2308)*12))):Y2315)/(($H2307)*12)))</f>
        <v>-12.278929553410656</v>
      </c>
      <c r="Z2313" s="80" cm="1">
        <f t="array" aca="1" ref="Z2313" ca="1">(SUM(INDEX(2308:2308,1,MAX(COLUMN($R:$R),COLUMN()-($H2307*12-1))):Z2310)/($H2307*12)+IF($R2315=0,0,SUM(INDEX(2313:2313,1,MAX(COLUMN($R:$R),COLUMN()-(($H2307-$H2308)*12))):Z2315)/(($H2307)*12)))</f>
        <v>-13.899476381999538</v>
      </c>
      <c r="AA2313" s="80" cm="1">
        <f t="array" aca="1" ref="AA2313" ca="1">(SUM(INDEX(2308:2308,1,MAX(COLUMN($R:$R),COLUMN()-($H2307*12-1))):AA2310)/($H2307*12)+IF($R2315=0,0,SUM(INDEX(2313:2313,1,MAX(COLUMN($R:$R),COLUMN()-(($H2307-$H2308)*12))):AA2315)/(($H2307)*12)))</f>
        <v>-15.547490105988231</v>
      </c>
      <c r="AB2313" s="80" cm="1">
        <f t="array" aca="1" ref="AB2313" ca="1">(SUM(INDEX(2308:2308,1,MAX(COLUMN($R:$R),COLUMN()-($H2307*12-1))):AB2310)/($H2307*12)+IF($R2315=0,0,SUM(INDEX(2313:2313,1,MAX(COLUMN($R:$R),COLUMN()-(($H2307-$H2308)*12))):AB2315)/(($H2307)*12)))</f>
        <v>-17.223436265976733</v>
      </c>
      <c r="AC2313" s="80" cm="1">
        <f t="array" aca="1" ref="AC2313" ca="1">(SUM(INDEX(2308:2308,1,MAX(COLUMN($R:$R),COLUMN()-($H2307*12-1))):AC2310)/($H2307*12)+IF($R2315=0,0,SUM(INDEX(2313:2313,1,MAX(COLUMN($R:$R),COLUMN()-(($H2307-$H2308)*12))):AC2315)/(($H2307)*12)))</f>
        <v>-18.927788293083683</v>
      </c>
      <c r="AD2313" s="80" cm="1">
        <f t="array" aca="1" ref="AD2313" ca="1">(SUM(INDEX(2308:2308,1,MAX(COLUMN($R:$R),COLUMN()-($H2307*12-1))):AD2310)/($H2307*12)+IF($R2315=0,0,SUM(INDEX(2313:2313,1,MAX(COLUMN($R:$R),COLUMN()-(($H2307-$H2308)*12))):AD2315)/(($H2307)*12)))</f>
        <v>-20.661027642683973</v>
      </c>
      <c r="AE2313" s="80" cm="1">
        <f t="array" aca="1" ref="AE2313" ca="1">(SUM(INDEX(2308:2308,1,MAX(COLUMN($R:$R),COLUMN()-($H2307*12-1))):AE2310)/($H2307*12)+IF($R2315=0,0,SUM(INDEX(2313:2313,1,MAX(COLUMN($R:$R),COLUMN()-(($H2307-$H2308)*12))):AE2315)/(($H2307)*12)))</f>
        <v>-23.836073308944155</v>
      </c>
      <c r="AF2313" s="80" cm="1">
        <f t="array" aca="1" ref="AF2313" ca="1">(SUM(INDEX(2308:2308,1,MAX(COLUMN($R:$R),COLUMN()-($H2307*12-1))):AF2310)/($H2307*12)+IF($R2315=0,0,SUM(INDEX(2313:2313,1,MAX(COLUMN($R:$R),COLUMN()-(($H2307-$H2308)*12))):AF2315)/(($H2307)*12)))</f>
        <v>-27.064933308530776</v>
      </c>
      <c r="AG2313" s="80" cm="1">
        <f t="array" aca="1" ref="AG2313" ca="1">(SUM(INDEX(2308:2308,1,MAX(COLUMN($R:$R),COLUMN()-($H2307*12-1))):AG2310)/($H2307*12)+IF($R2315=0,0,SUM(INDEX(2313:2313,1,MAX(COLUMN($R:$R),COLUMN()-(($H2307-$H2308)*12))):AG2315)/(($H2307)*12)))</f>
        <v>-30.348519748788362</v>
      </c>
      <c r="AH2313" s="80" cm="1">
        <f t="array" aca="1" ref="AH2313" ca="1">(SUM(INDEX(2308:2308,1,MAX(COLUMN($R:$R),COLUMN()-($H2307*12-1))):AH2310)/($H2307*12)+IF($R2315=0,0,SUM(INDEX(2313:2313,1,MAX(COLUMN($R:$R),COLUMN()-(($H2307-$H2308)*12))):AH2315)/(($H2307)*12)))</f>
        <v>-33.687760196507938</v>
      </c>
      <c r="AI2313" s="80" cm="1">
        <f t="array" aca="1" ref="AI2313" ca="1">(SUM(INDEX(2308:2308,1,MAX(COLUMN($R:$R),COLUMN()-($H2307*12-1))):AI2310)/($H2307*12)+IF($R2315=0,0,SUM(INDEX(2313:2313,1,MAX(COLUMN($R:$R),COLUMN()-(($H2307-$H2308)*12))):AI2315)/(($H2307)*12)))</f>
        <v>-37.083597939951581</v>
      </c>
      <c r="AJ2313" s="80" cm="1">
        <f t="array" aca="1" ref="AJ2313" ca="1">(SUM(INDEX(2308:2308,1,MAX(COLUMN($R:$R),COLUMN()-($H2307*12-1))):AJ2310)/($H2307*12)+IF($R2315=0,0,SUM(INDEX(2313:2313,1,MAX(COLUMN($R:$R),COLUMN()-(($H2307-$H2308)*12))):AJ2315)/(($H2307)*12)))</f>
        <v>-40.536992255317998</v>
      </c>
      <c r="AK2313" s="80" cm="1">
        <f t="array" aca="1" ref="AK2313" ca="1">(SUM(INDEX(2308:2308,1,MAX(COLUMN($R:$R),COLUMN()-($H2307*12-1))):AK2310)/($H2307*12)+IF($R2315=0,0,SUM(INDEX(2313:2313,1,MAX(COLUMN($R:$R),COLUMN()-(($H2307-$H2308)*12))):AK2315)/(($H2307)*12)))</f>
        <v>-44.048918677724508</v>
      </c>
      <c r="AL2313" s="80" cm="1">
        <f t="array" aca="1" ref="AL2313" ca="1">(SUM(INDEX(2308:2308,1,MAX(COLUMN($R:$R),COLUMN()-($H2307*12-1))):AL2310)/($H2307*12)+IF($R2315=0,0,SUM(INDEX(2313:2313,1,MAX(COLUMN($R:$R),COLUMN()-(($H2307-$H2308)*12))):AL2315)/(($H2307)*12)))</f>
        <v>-47.620369276781986</v>
      </c>
      <c r="AM2313" s="80" cm="1">
        <f t="array" aca="1" ref="AM2313" ca="1">(SUM(INDEX(2308:2308,1,MAX(COLUMN($R:$R),COLUMN()-($H2307*12-1))):AM2310)/($H2307*12)+IF($R2315=0,0,SUM(INDEX(2313:2313,1,MAX(COLUMN($R:$R),COLUMN()-(($H2307-$H2308)*12))):AM2315)/(($H2307)*12)))</f>
        <v>-51.252352936840431</v>
      </c>
      <c r="AN2313" s="80" cm="1">
        <f t="array" aca="1" ref="AN2313" ca="1">(SUM(INDEX(2308:2308,1,MAX(COLUMN($R:$R),COLUMN()-($H2307*12-1))):AN2310)/($H2307*12)+IF($R2315=0,0,SUM(INDEX(2313:2313,1,MAX(COLUMN($R:$R),COLUMN()-(($H2307-$H2308)*12))):AN2315)/(($H2307)*12)))</f>
        <v>-54.94589564198462</v>
      </c>
      <c r="AO2313" s="80" cm="1">
        <f t="array" aca="1" ref="AO2313" ca="1">(SUM(INDEX(2308:2308,1,MAX(COLUMN($R:$R),COLUMN()-($H2307*12-1))):AO2310)/($H2307*12)+IF($R2315=0,0,SUM(INDEX(2313:2313,1,MAX(COLUMN($R:$R),COLUMN()-(($H2307-$H2308)*12))):AO2315)/(($H2307)*12)))</f>
        <v>-58.702040765860062</v>
      </c>
      <c r="AP2313" s="80" cm="1">
        <f t="array" aca="1" ref="AP2313" ca="1">(SUM(INDEX(2308:2308,1,MAX(COLUMN($R:$R),COLUMN()-($H2307*12-1))):AP2310)/($H2307*12)+IF($R2315=0,0,SUM(INDEX(2313:2313,1,MAX(COLUMN($R:$R),COLUMN()-(($H2307-$H2308)*12))):AP2315)/(($H2307)*12)))</f>
        <v>-62.521849366411359</v>
      </c>
      <c r="AQ2313" s="80" cm="1">
        <f t="array" aca="1" ref="AQ2313" ca="1">(SUM(INDEX(2308:2308,1,MAX(COLUMN($R:$R),COLUMN()-($H2307*12-1))):AQ2310)/($H2307*12)+IF($R2315=0,0,SUM(INDEX(2313:2313,1,MAX(COLUMN($R:$R),COLUMN()-(($H2307-$H2308)*12))):AQ2315)/(($H2307)*12)))</f>
        <v>-67.536343988440933</v>
      </c>
      <c r="AR2313" s="80" cm="1">
        <f t="array" aca="1" ref="AR2313" ca="1">(SUM(INDEX(2308:2308,1,MAX(COLUMN($R:$R),COLUMN()-($H2307*12-1))):AR2310)/($H2307*12)+IF($R2315=0,0,SUM(INDEX(2313:2313,1,MAX(COLUMN($R:$R),COLUMN()-(($H2307-$H2308)*12))):AR2315)/(($H2307)*12)))</f>
        <v>-74.278078440796975</v>
      </c>
      <c r="AS2313" s="80" cm="1">
        <f t="array" aca="1" ref="AS2313" ca="1">(SUM(INDEX(2308:2308,1,MAX(COLUMN($R:$R),COLUMN()-($H2307*12-1))):AS2310)/($H2307*12)+IF($R2315=0,0,SUM(INDEX(2313:2313,1,MAX(COLUMN($R:$R),COLUMN()-(($H2307-$H2308)*12))):AS2315)/(($H2307)*12)))</f>
        <v>-81.109247439180848</v>
      </c>
      <c r="AT2313" s="80" cm="1">
        <f t="array" aca="1" ref="AT2313" ca="1">(SUM(INDEX(2308:2308,1,MAX(COLUMN($R:$R),COLUMN()-($H2307*12-1))):AT2310)/($H2307*12)+IF($R2315=0,0,SUM(INDEX(2313:2313,1,MAX(COLUMN($R:$R),COLUMN()-(($H2307-$H2308)*12))):AT2315)/(($H2307)*12)))</f>
        <v>-88.030945939633611</v>
      </c>
      <c r="AU2313" s="80" cm="1">
        <f t="array" aca="1" ref="AU2313" ca="1">(SUM(INDEX(2308:2308,1,MAX(COLUMN($R:$R),COLUMN()-($H2307*12-1))):AU2310)/($H2307*12)+IF($R2315=0,0,SUM(INDEX(2313:2313,1,MAX(COLUMN($R:$R),COLUMN()-(($H2307-$H2308)*12))):AU2315)/(($H2307)*12)))</f>
        <v>-95.044280323150886</v>
      </c>
      <c r="AV2313" s="80" cm="1">
        <f t="array" aca="1" ref="AV2313" ca="1">(SUM(INDEX(2308:2308,1,MAX(COLUMN($R:$R),COLUMN()-($H2307*12-1))):AV2310)/($H2307*12)+IF($R2315=0,0,SUM(INDEX(2313:2313,1,MAX(COLUMN($R:$R),COLUMN()-(($H2307-$H2308)*12))):AV2315)/(($H2307)*12)))</f>
        <v>-102.1503684684173</v>
      </c>
      <c r="AW2313" s="80" cm="1">
        <f t="array" aca="1" ref="AW2313" ca="1">(SUM(INDEX(2308:2308,1,MAX(COLUMN($R:$R),COLUMN()-($H2307*12-1))):AW2310)/($H2307*12)+IF($R2315=0,0,SUM(INDEX(2313:2313,1,MAX(COLUMN($R:$R),COLUMN()-(($H2307-$H2308)*12))):AW2315)/(($H2307)*12)))</f>
        <v>-109.3503398237244</v>
      </c>
      <c r="AX2313" s="80" cm="1">
        <f t="array" aca="1" ref="AX2313" ca="1">(SUM(INDEX(2308:2308,1,MAX(COLUMN($R:$R),COLUMN()-($H2307*12-1))):AX2310)/($H2307*12)+IF($R2315=0,0,SUM(INDEX(2313:2313,1,MAX(COLUMN($R:$R),COLUMN()-(($H2307-$H2308)*12))):AX2315)/(($H2307)*12)))</f>
        <v>-116.6453354780235</v>
      </c>
      <c r="AY2313" s="80" cm="1">
        <f t="array" aca="1" ref="AY2313" ca="1">(SUM(INDEX(2308:2308,1,MAX(COLUMN($R:$R),COLUMN()-($H2307*12-1))):AY2310)/($H2307*12)+IF($R2315=0,0,SUM(INDEX(2313:2313,1,MAX(COLUMN($R:$R),COLUMN()-(($H2307-$H2308)*12))):AY2315)/(($H2307)*12)))</f>
        <v>-124.03650823106345</v>
      </c>
      <c r="AZ2313" s="80" cm="1">
        <f t="array" aca="1" ref="AZ2313" ca="1">(SUM(INDEX(2308:2308,1,MAX(COLUMN($R:$R),COLUMN()-($H2307*12-1))):AZ2310)/($H2307*12)+IF($R2315=0,0,SUM(INDEX(2313:2313,1,MAX(COLUMN($R:$R),COLUMN()-(($H2307-$H2308)*12))):AZ2315)/(($H2307)*12)))</f>
        <v>-131.5250226625619</v>
      </c>
      <c r="BA2313" s="80" cm="1">
        <f t="array" aca="1" ref="BA2313" ca="1">(SUM(INDEX(2308:2308,1,MAX(COLUMN($R:$R),COLUMN()-($H2307*12-1))):BA2310)/($H2307*12)+IF($R2315=0,0,SUM(INDEX(2313:2313,1,MAX(COLUMN($R:$R),COLUMN()-(($H2307-$H2308)*12))):BA2315)/(($H2307)*12)))</f>
        <v>-139.1120552003571</v>
      </c>
      <c r="BB2313" s="80" cm="1">
        <f t="array" aca="1" ref="BB2313" ca="1">(SUM(INDEX(2308:2308,1,MAX(COLUMN($R:$R),COLUMN()-($H2307*12-1))):BB2310)/($H2307*12)+IF($R2315=0,0,SUM(INDEX(2313:2313,1,MAX(COLUMN($R:$R),COLUMN()-(($H2307-$H2308)*12))):BB2315)/(($H2307)*12)))</f>
        <v>-146.79879418748604</v>
      </c>
      <c r="BC2313" s="80" cm="1">
        <f t="array" aca="1" ref="BC2313" ca="1">(SUM(INDEX(2308:2308,1,MAX(COLUMN($R:$R),COLUMN()-($H2307*12-1))):BC2310)/($H2307*12)+IF($R2315=0,0,SUM(INDEX(2313:2313,1,MAX(COLUMN($R:$R),COLUMN()-(($H2307-$H2308)*12))):BC2315)/(($H2307)*12)))</f>
        <v>-160.2361574622567</v>
      </c>
      <c r="BD2313" s="80" cm="1">
        <f t="array" aca="1" ref="BD2313" ca="1">(SUM(INDEX(2308:2308,1,MAX(COLUMN($R:$R),COLUMN()-($H2307*12-1))):BD2310)/($H2307*12)+IF($R2315=0,0,SUM(INDEX(2313:2313,1,MAX(COLUMN($R:$R),COLUMN()-(($H2307-$H2308)*12))):BD2315)/(($H2307)*12)))</f>
        <v>-173.84745832361227</v>
      </c>
      <c r="BE2313" s="80" cm="1">
        <f t="array" aca="1" ref="BE2313" ca="1">(SUM(INDEX(2308:2308,1,MAX(COLUMN($R:$R),COLUMN()-($H2307*12-1))):BE2310)/($H2307*12)+IF($R2315=0,0,SUM(INDEX(2313:2313,1,MAX(COLUMN($R:$R),COLUMN()-(($H2307-$H2308)*12))):BE2315)/(($H2307)*12)))</f>
        <v>-187.63473275889612</v>
      </c>
      <c r="BF2313" s="80" cm="1">
        <f t="array" aca="1" ref="BF2313" ca="1">(SUM(INDEX(2308:2308,1,MAX(COLUMN($R:$R),COLUMN()-($H2307*12-1))):BF2310)/($H2307*12)+IF($R2315=0,0,SUM(INDEX(2313:2313,1,MAX(COLUMN($R:$R),COLUMN()-(($H2307-$H2308)*12))):BF2315)/(($H2307)*12)))</f>
        <v>-201.60003580426516</v>
      </c>
      <c r="BG2313" s="80" cm="1">
        <f t="array" aca="1" ref="BG2313" ca="1">(SUM(INDEX(2308:2308,1,MAX(COLUMN($R:$R),COLUMN()-($H2307*12-1))):BG2310)/($H2307*12)+IF($R2315=0,0,SUM(INDEX(2313:2313,1,MAX(COLUMN($R:$R),COLUMN()-(($H2307-$H2308)*12))):BG2315)/(($H2307)*12)))</f>
        <v>-215.74544160552659</v>
      </c>
      <c r="BH2313" s="80" cm="1">
        <f t="array" aca="1" ref="BH2313" ca="1">(SUM(INDEX(2308:2308,1,MAX(COLUMN($R:$R),COLUMN()-($H2307*12-1))):BH2310)/($H2307*12)+IF($R2315=0,0,SUM(INDEX(2313:2313,1,MAX(COLUMN($R:$R),COLUMN()-(($H2307-$H2308)*12))):BH2315)/(($H2307)*12)))</f>
        <v>-230.07304347556456</v>
      </c>
      <c r="BI2313" s="80" cm="1">
        <f t="array" aca="1" ref="BI2313" ca="1">(SUM(INDEX(2308:2308,1,MAX(COLUMN($R:$R),COLUMN()-($H2307*12-1))):BI2310)/($H2307*12)+IF($R2315=0,0,SUM(INDEX(2313:2313,1,MAX(COLUMN($R:$R),COLUMN()-(($H2307-$H2308)*12))):BI2315)/(($H2307)*12)))</f>
        <v>-244.5849539482241</v>
      </c>
      <c r="BJ2313" s="80" cm="1">
        <f t="array" aca="1" ref="BJ2313" ca="1">(SUM(INDEX(2308:2308,1,MAX(COLUMN($R:$R),COLUMN()-($H2307*12-1))):BJ2310)/($H2307*12)+IF($R2315=0,0,SUM(INDEX(2313:2313,1,MAX(COLUMN($R:$R),COLUMN()-(($H2307-$H2308)*12))):BJ2315)/(($H2307)*12)))</f>
        <v>-259.28330482851504</v>
      </c>
      <c r="BK2313" s="80" cm="1">
        <f t="array" aca="1" ref="BK2313" ca="1">(SUM(INDEX(2308:2308,1,MAX(COLUMN($R:$R),COLUMN()-($H2307*12-1))):BK2310)/($H2307*12)+IF($R2315=0,0,SUM(INDEX(2313:2313,1,MAX(COLUMN($R:$R),COLUMN()-(($H2307-$H2308)*12))):BK2315)/(($H2307)*12)))</f>
        <v>-274.17024723899641</v>
      </c>
      <c r="BL2313" s="80" cm="1">
        <f t="array" aca="1" ref="BL2313" ca="1">(SUM(INDEX(2308:2308,1,MAX(COLUMN($R:$R),COLUMN()-($H2307*12-1))):BL2310)/($H2307*12)+IF($R2315=0,0,SUM(INDEX(2313:2313,1,MAX(COLUMN($R:$R),COLUMN()-(($H2307-$H2308)*12))):BL2315)/(($H2307)*12)))</f>
        <v>-289.24795166219678</v>
      </c>
      <c r="BM2313" s="80" cm="1">
        <f t="array" aca="1" ref="BM2313" ca="1">(SUM(INDEX(2308:2308,1,MAX(COLUMN($R:$R),COLUMN()-($H2307*12-1))):BM2310)/($H2307*12)+IF($R2315=0,0,SUM(INDEX(2313:2313,1,MAX(COLUMN($R:$R),COLUMN()-(($H2307-$H2308)*12))):BM2315)/(($H2307)*12)))</f>
        <v>-304.51860797892351</v>
      </c>
      <c r="BN2313" s="80" cm="1">
        <f t="array" aca="1" ref="BN2313" ca="1">(SUM(INDEX(2308:2308,1,MAX(COLUMN($R:$R),COLUMN()-($H2307*12-1))):BN2310)/($H2307*12)+IF($R2315=0,0,SUM(INDEX(2313:2313,1,MAX(COLUMN($R:$R),COLUMN()-(($H2307-$H2308)*12))):BN2315)/(($H2307)*12)))</f>
        <v>-319.9844255023088</v>
      </c>
      <c r="BO2313" s="80" cm="1">
        <f t="array" aca="1" ref="BO2313" ca="1">(SUM(INDEX(2308:2308,1,MAX(COLUMN($R:$R),COLUMN()-($H2307*12-1))):BO2310)/($H2307*12)+IF($R2315=0,0,SUM(INDEX(2313:2313,1,MAX(COLUMN($R:$R),COLUMN()-(($H2307-$H2308)*12))):BO2315)/(($H2307)*12)))</f>
        <v>-346.94706803568556</v>
      </c>
      <c r="BP2313" s="80" cm="1">
        <f t="array" aca="1" ref="BP2313" ca="1">(SUM(INDEX(2308:2308,1,MAX(COLUMN($R:$R),COLUMN()-($H2307*12-1))):BP2310)/($H2307*12)+IF($R2315=0,0,SUM(INDEX(2313:2313,1,MAX(COLUMN($R:$R),COLUMN()-(($H2307-$H2308)*12))):BP2315)/(($H2307)*12)))</f>
        <v>-374.28171307603429</v>
      </c>
      <c r="BQ2313" s="80" cm="1">
        <f t="array" aca="1" ref="BQ2313" ca="1">(SUM(INDEX(2308:2308,1,MAX(COLUMN($R:$R),COLUMN()-($H2307*12-1))):BQ2310)/($H2307*12)+IF($R2315=0,0,SUM(INDEX(2313:2313,1,MAX(COLUMN($R:$R),COLUMN()-(($H2307-$H2308)*12))):BQ2315)/(($H2307)*12)))</f>
        <v>-401.96539049923035</v>
      </c>
      <c r="BR2313" s="80" cm="1">
        <f t="array" aca="1" ref="BR2313" ca="1">(SUM(INDEX(2308:2308,1,MAX(COLUMN($R:$R),COLUMN()-($H2307*12-1))):BR2310)/($H2307*12)+IF($R2315=0,0,SUM(INDEX(2313:2313,1,MAX(COLUMN($R:$R),COLUMN()-(($H2307-$H2308)*12))):BR2315)/(($H2307)*12)))</f>
        <v>-430.00250026860977</v>
      </c>
      <c r="BS2313" s="80" cm="1">
        <f t="array" aca="1" ref="BS2313" ca="1">(SUM(INDEX(2308:2308,1,MAX(COLUMN($R:$R),COLUMN()-($H2307*12-1))):BS2310)/($H2307*12)+IF($R2315=0,0,SUM(INDEX(2313:2313,1,MAX(COLUMN($R:$R),COLUMN()-(($H2307-$H2308)*12))):BS2315)/(($H2307)*12)))</f>
        <v>-458.39749836458111</v>
      </c>
      <c r="BT2313" s="80" cm="1">
        <f t="array" aca="1" ref="BT2313" ca="1">(SUM(INDEX(2308:2308,1,MAX(COLUMN($R:$R),COLUMN()-($H2307*12-1))):BT2310)/($H2307*12)+IF($R2315=0,0,SUM(INDEX(2313:2313,1,MAX(COLUMN($R:$R),COLUMN()-(($H2307-$H2308)*12))):BT2315)/(($H2307)*12)))</f>
        <v>-487.15489754042449</v>
      </c>
      <c r="BU2313" s="80" cm="1">
        <f t="array" aca="1" ref="BU2313" ca="1">(SUM(INDEX(2308:2308,1,MAX(COLUMN($R:$R),COLUMN()-($H2307*12-1))):BU2310)/($H2307*12)+IF($R2315=0,0,SUM(INDEX(2313:2313,1,MAX(COLUMN($R:$R),COLUMN()-(($H2307-$H2308)*12))):BU2315)/(($H2307)*12)))</f>
        <v>-516.27926808966754</v>
      </c>
      <c r="BV2313" s="80" cm="1">
        <f t="array" aca="1" ref="BV2313" ca="1">(SUM(INDEX(2308:2308,1,MAX(COLUMN($R:$R),COLUMN()-($H2307*12-1))):BV2310)/($H2307*12)+IF($R2315=0,0,SUM(INDEX(2313:2313,1,MAX(COLUMN($R:$R),COLUMN()-(($H2307-$H2308)*12))):BV2315)/(($H2307)*12)))</f>
        <v>-545.77523862524845</v>
      </c>
      <c r="BW2313" s="80" cm="1">
        <f t="array" aca="1" ref="BW2313" ca="1">(SUM(INDEX(2308:2308,1,MAX(COLUMN($R:$R),COLUMN()-($H2307*12-1))):BW2310)/($H2307*12)+IF($R2315=0,0,SUM(INDEX(2313:2313,1,MAX(COLUMN($R:$R),COLUMN()-(($H2307-$H2308)*12))):BW2315)/(($H2307)*12)))</f>
        <v>-575.64749687068172</v>
      </c>
      <c r="BX2313" s="80" cm="1">
        <f t="array" aca="1" ref="BX2313" ca="1">(SUM(INDEX(2308:2308,1,MAX(COLUMN($R:$R),COLUMN()-($H2307*12-1))):BX2310)/($H2307*12)+IF($R2315=0,0,SUM(INDEX(2313:2313,1,MAX(COLUMN($R:$R),COLUMN()-(($H2307-$H2308)*12))):BX2315)/(($H2307)*12)))</f>
        <v>-605.90079046344351</v>
      </c>
      <c r="BY2313" s="80" cm="1">
        <f t="array" aca="1" ref="BY2313" ca="1">(SUM(INDEX(2308:2308,1,MAX(COLUMN($R:$R),COLUMN()-($H2307*12-1))):BY2310)/($H2307*12)+IF($R2315=0,0,SUM(INDEX(2313:2313,1,MAX(COLUMN($R:$R),COLUMN()-(($H2307-$H2308)*12))):BY2315)/(($H2307)*12)))</f>
        <v>-636.53992777080316</v>
      </c>
      <c r="BZ2313" s="80" cm="1">
        <f t="array" aca="1" ref="BZ2313" ca="1">(SUM(INDEX(2308:2308,1,MAX(COLUMN($R:$R),COLUMN()-($H2307*12-1))):BZ2310)/($H2307*12)+IF($R2315=0,0,SUM(INDEX(2313:2313,1,MAX(COLUMN($R:$R),COLUMN()-(($H2307-$H2308)*12))):BZ2315)/(($H2307)*12)))</f>
        <v>-667.56977871832476</v>
      </c>
      <c r="CA2313" s="80" cm="1">
        <f t="array" aca="1" ref="CA2313" ca="1">(SUM(INDEX(2308:2308,1,MAX(COLUMN($R:$R),COLUMN()-($H2307*12-1))):CA2310)/($H2307*12)+IF($R2315=0,0,SUM(INDEX(2313:2313,1,MAX(COLUMN($R:$R),COLUMN()-(($H2307-$H2308)*12))):CA2315)/(($H2307)*12)))</f>
        <v>-720.18171630924303</v>
      </c>
      <c r="CB2313" s="80" cm="1">
        <f t="array" aca="1" ref="CB2313" ca="1">(SUM(INDEX(2308:2308,1,MAX(COLUMN($R:$R),COLUMN()-($H2307*12-1))):CB2310)/($H2307*12)+IF($R2315=0,0,SUM(INDEX(2313:2313,1,MAX(COLUMN($R:$R),COLUMN()-(($H2307-$H2308)*12))):CB2315)/(($H2307)*12)))</f>
        <v>-773.45762973602791</v>
      </c>
      <c r="CC2313" s="80" cm="1">
        <f t="array" aca="1" ref="CC2313" ca="1">(SUM(INDEX(2308:2308,1,MAX(COLUMN($R:$R),COLUMN()-($H2307*12-1))):CC2310)/($H2307*12)+IF($R2315=0,0,SUM(INDEX(2313:2313,1,MAX(COLUMN($R:$R),COLUMN()-(($H2307-$H2308)*12))):CC2315)/(($H2307)*12)))</f>
        <v>-827.40582473171867</v>
      </c>
      <c r="CD2313" s="80" cm="1">
        <f t="array" aca="1" ref="CD2313" ca="1">(SUM(INDEX(2308:2308,1,MAX(COLUMN($R:$R),COLUMN()-($H2307*12-1))):CD2310)/($H2307*12)+IF($R2315=0,0,SUM(INDEX(2313:2313,1,MAX(COLUMN($R:$R),COLUMN()-(($H2307-$H2308)*12))):CD2315)/(($H2307)*12)))</f>
        <v>-882.03471329622971</v>
      </c>
      <c r="CE2313" s="80" cm="1">
        <f t="array" aca="1" ref="CE2313" ca="1">(SUM(INDEX(2308:2308,1,MAX(COLUMN($R:$R),COLUMN()-($H2307*12-1))):CE2310)/($H2307*12)+IF($R2315=0,0,SUM(INDEX(2313:2313,1,MAX(COLUMN($R:$R),COLUMN()-(($H2307-$H2308)*12))):CE2315)/(($H2307)*12)))</f>
        <v>-937.35281517462454</v>
      </c>
      <c r="CF2313" s="80" cm="1">
        <f t="array" aca="1" ref="CF2313" ca="1">(SUM(INDEX(2308:2308,1,MAX(COLUMN($R:$R),COLUMN()-($H2307*12-1))):CF2310)/($H2307*12)+IF($R2315=0,0,SUM(INDEX(2313:2313,1,MAX(COLUMN($R:$R),COLUMN()-(($H2307-$H2308)*12))):CF2315)/(($H2307)*12)))</f>
        <v>-993.36875935941157</v>
      </c>
      <c r="CG2313" s="80" cm="1">
        <f t="array" aca="1" ref="CG2313" ca="1">(SUM(INDEX(2308:2308,1,MAX(COLUMN($R:$R),COLUMN()-($H2307*12-1))):CG2310)/($H2307*12)+IF($R2315=0,0,SUM(INDEX(2313:2313,1,MAX(COLUMN($R:$R),COLUMN()-(($H2307-$H2308)*12))):CG2315)/(($H2307)*12)))</f>
        <v>-1050.0912856173297</v>
      </c>
      <c r="CH2313" s="80" cm="1">
        <f t="array" aca="1" ref="CH2313" ca="1">(SUM(INDEX(2308:2308,1,MAX(COLUMN($R:$R),COLUMN()-($H2307*12-1))):CH2310)/($H2307*12)+IF($R2315=0,0,SUM(INDEX(2313:2313,1,MAX(COLUMN($R:$R),COLUMN()-(($H2307-$H2308)*12))):CH2315)/(($H2307)*12)))</f>
        <v>-1107.5292460410999</v>
      </c>
      <c r="CI2313" s="80" cm="1">
        <f t="array" aca="1" ref="CI2313" ca="1">(SUM(INDEX(2308:2308,1,MAX(COLUMN($R:$R),COLUMN()-($H2307*12-1))):CI2310)/($H2307*12)+IF($R2315=0,0,SUM(INDEX(2313:2313,1,MAX(COLUMN($R:$R),COLUMN()-(($H2307-$H2308)*12))):CI2315)/(($H2307)*12)))</f>
        <v>-1165.691606626624</v>
      </c>
      <c r="CJ2313" s="80" cm="1">
        <f t="array" aca="1" ref="CJ2313" ca="1">(SUM(INDEX(2308:2308,1,MAX(COLUMN($R:$R),COLUMN()-($H2307*12-1))):CJ2310)/($H2307*12)+IF($R2315=0,0,SUM(INDEX(2313:2313,1,MAX(COLUMN($R:$R),COLUMN()-(($H2307-$H2308)*12))):CJ2315)/(($H2307)*12)))</f>
        <v>-1224.5874488761315</v>
      </c>
      <c r="CK2313" s="80" cm="1">
        <f t="array" aca="1" ref="CK2313" ca="1">(SUM(INDEX(2308:2308,1,MAX(COLUMN($R:$R),COLUMN()-($H2307*12-1))):CK2310)/($H2307*12)+IF($R2315=0,0,SUM(INDEX(2313:2313,1,MAX(COLUMN($R:$R),COLUMN()-(($H2307-$H2308)*12))):CK2315)/(($H2307)*12)))</f>
        <v>-1284.2259714277802</v>
      </c>
      <c r="CL2313" s="80" cm="1">
        <f t="array" aca="1" ref="CL2313" ca="1">(SUM(INDEX(2308:2308,1,MAX(COLUMN($R:$R),COLUMN()-($H2307*12-1))):CL2310)/($H2307*12)+IF($R2315=0,0,SUM(INDEX(2313:2313,1,MAX(COLUMN($R:$R),COLUMN()-(($H2307-$H2308)*12))):CL2315)/(($H2307)*12)))</f>
        <v>-1344.6164917122239</v>
      </c>
      <c r="CN2313" s="80">
        <f>SUMIF($5:$5,CN$2,2311:2311)</f>
        <v>0</v>
      </c>
      <c r="CO2313" s="80" t="e" cm="1">
        <f t="array" aca="1" ref="CO2313" ca="1">(SUM(INDEX(2308:2308,1,MAX(COLUMN($CN:$CN),COLUMN()-($H2307*4-1))):CO2310)/($H2307*4)-IF($CN2315=0,0,SUM(INDEX(2313:2313,1,MAX(COLUMN($CN:$CN),COLUMN()-(($H2307-$H2308)*4))):CO2315)/(($H2307)*4)))</f>
        <v>#N/A</v>
      </c>
      <c r="CP2313" s="80" t="e" cm="1">
        <f t="array" aca="1" ref="CP2313" ca="1">(SUM(INDEX(2308:2308,1,MAX(COLUMN($CN:$CN),COLUMN()-($H2307*4-1))):CP2310)/($H2307*4)-IF($CN2315=0,0,SUM(INDEX(2313:2313,1,MAX(COLUMN($CN:$CN),COLUMN()-(($H2307-$H2308)*4))):CP2315)/(($H2307)*4)))</f>
        <v>#N/A</v>
      </c>
      <c r="CQ2313" s="80" t="e" cm="1">
        <f t="array" aca="1" ref="CQ2313" ca="1">(SUM(INDEX(2308:2308,1,MAX(COLUMN($CN:$CN),COLUMN()-($H2307*4-1))):CQ2310)/($H2307*4)-IF($CN2315=0,0,SUM(INDEX(2313:2313,1,MAX(COLUMN($CN:$CN),COLUMN()-(($H2307-$H2308)*4))):CQ2315)/(($H2307)*4)))</f>
        <v>#N/A</v>
      </c>
      <c r="CR2313" s="80" t="e" cm="1">
        <f t="array" aca="1" ref="CR2313" ca="1">(SUM(INDEX(2308:2308,1,MAX(COLUMN($CN:$CN),COLUMN()-($H2307*4-1))):CR2310)/($H2307*4)-IF($CN2315=0,0,SUM(INDEX(2313:2313,1,MAX(COLUMN($CN:$CN),COLUMN()-(($H2307-$H2308)*4))):CR2315)/(($H2307)*4)))</f>
        <v>#N/A</v>
      </c>
      <c r="CS2313" s="80" t="e" cm="1">
        <f t="array" aca="1" ref="CS2313" ca="1">(SUM(INDEX(2308:2308,1,MAX(COLUMN($CN:$CN),COLUMN()-($H2307*4-1))):CS2310)/($H2307*4)-IF($CN2315=0,0,SUM(INDEX(2313:2313,1,MAX(COLUMN($CN:$CN),COLUMN()-(($H2307-$H2308)*4))):CS2315)/(($H2307)*4)))</f>
        <v>#N/A</v>
      </c>
      <c r="CT2313" s="80" t="e" cm="1">
        <f t="array" aca="1" ref="CT2313" ca="1">(SUM(INDEX(2308:2308,1,MAX(COLUMN($CN:$CN),COLUMN()-($H2307*4-1))):CT2310)/($H2307*4)-IF($CN2315=0,0,SUM(INDEX(2313:2313,1,MAX(COLUMN($CN:$CN),COLUMN()-(($H2307-$H2308)*4))):CT2315)/(($H2307)*4)))</f>
        <v>#N/A</v>
      </c>
      <c r="CU2313" s="80" t="e" cm="1">
        <f t="array" aca="1" ref="CU2313" ca="1">(SUM(INDEX(2308:2308,1,MAX(COLUMN($CN:$CN),COLUMN()-($H2307*4-1))):CU2310)/($H2307*4)-IF($CN2315=0,0,SUM(INDEX(2313:2313,1,MAX(COLUMN($CN:$CN),COLUMN()-(($H2307-$H2308)*4))):CU2315)/(($H2307)*4)))</f>
        <v>#N/A</v>
      </c>
      <c r="CV2313" s="80" t="e" cm="1">
        <f t="array" aca="1" ref="CV2313" ca="1">(SUM(INDEX(2308:2308,1,MAX(COLUMN($CN:$CN),COLUMN()-($H2307*4-1))):CV2310)/($H2307*4)-IF($CN2315=0,0,SUM(INDEX(2313:2313,1,MAX(COLUMN($CN:$CN),COLUMN()-(($H2307-$H2308)*4))):CV2315)/(($H2307)*4)))</f>
        <v>#N/A</v>
      </c>
      <c r="CW2313" s="80" t="e" cm="1">
        <f t="array" aca="1" ref="CW2313" ca="1">(SUM(INDEX(2308:2308,1,MAX(COLUMN($CN:$CN),COLUMN()-($H2307*4-1))):CW2310)/($H2307*4)-IF($CN2315=0,0,SUM(INDEX(2313:2313,1,MAX(COLUMN($CN:$CN),COLUMN()-(($H2307-$H2308)*4))):CW2315)/(($H2307)*4)))</f>
        <v>#N/A</v>
      </c>
      <c r="CX2313" s="80" t="e" cm="1">
        <f t="array" aca="1" ref="CX2313" ca="1">(SUM(INDEX(2308:2308,1,MAX(COLUMN($CN:$CN),COLUMN()-($H2307*4-1))):CX2310)/($H2307*4)-IF($CN2315=0,0,SUM(INDEX(2313:2313,1,MAX(COLUMN($CN:$CN),COLUMN()-(($H2307-$H2308)*4))):CX2315)/(($H2307)*4)))</f>
        <v>#N/A</v>
      </c>
      <c r="CY2313" s="80" t="e" cm="1">
        <f t="array" aca="1" ref="CY2313" ca="1">(SUM(INDEX(2308:2308,1,MAX(COLUMN($CN:$CN),COLUMN()-($H2307*4-1))):CY2310)/($H2307*4)-IF($CN2315=0,0,SUM(INDEX(2313:2313,1,MAX(COLUMN($CN:$CN),COLUMN()-(($H2307-$H2308)*4))):CY2315)/(($H2307)*4)))</f>
        <v>#N/A</v>
      </c>
      <c r="CZ2313" s="80" t="e" cm="1">
        <f t="array" aca="1" ref="CZ2313" ca="1">(SUM(INDEX(2308:2308,1,MAX(COLUMN($CN:$CN),COLUMN()-($H2307*4-1))):CZ2310)/($H2307*4)-IF($CN2315=0,0,SUM(INDEX(2313:2313,1,MAX(COLUMN($CN:$CN),COLUMN()-(($H2307-$H2308)*4))):CZ2315)/(($H2307)*4)))</f>
        <v>#N/A</v>
      </c>
      <c r="DA2313" s="80" t="e" cm="1">
        <f t="array" aca="1" ref="DA2313" ca="1">(SUM(INDEX(2308:2308,1,MAX(COLUMN($CN:$CN),COLUMN()-($H2307*4-1))):DA2310)/($H2307*4)-IF($CN2315=0,0,SUM(INDEX(2313:2313,1,MAX(COLUMN($CN:$CN),COLUMN()-(($H2307-$H2308)*4))):DA2315)/(($H2307)*4)))</f>
        <v>#N/A</v>
      </c>
      <c r="DB2313" s="80" t="e" cm="1">
        <f t="array" aca="1" ref="DB2313" ca="1">(SUM(INDEX(2308:2308,1,MAX(COLUMN($CN:$CN),COLUMN()-($H2307*4-1))):DB2310)/($H2307*4)-IF($CN2315=0,0,SUM(INDEX(2313:2313,1,MAX(COLUMN($CN:$CN),COLUMN()-(($H2307-$H2308)*4))):DB2315)/(($H2307)*4)))</f>
        <v>#N/A</v>
      </c>
      <c r="DC2313" s="80" t="e" cm="1">
        <f t="array" aca="1" ref="DC2313" ca="1">(SUM(INDEX(2308:2308,1,MAX(COLUMN($CN:$CN),COLUMN()-($H2307*4-1))):DC2310)/($H2307*4)-IF($CN2315=0,0,SUM(INDEX(2313:2313,1,MAX(COLUMN($CN:$CN),COLUMN()-(($H2307-$H2308)*4))):DC2315)/(($H2307)*4)))</f>
        <v>#N/A</v>
      </c>
      <c r="DD2313" s="80" t="e" cm="1">
        <f t="array" aca="1" ref="DD2313" ca="1">(SUM(INDEX(2308:2308,1,MAX(COLUMN($CN:$CN),COLUMN()-($H2307*4-1))):DD2310)/($H2307*4)-IF($CN2315=0,0,SUM(INDEX(2313:2313,1,MAX(COLUMN($CN:$CN),COLUMN()-(($H2307-$H2308)*4))):DD2315)/(($H2307)*4)))</f>
        <v>#N/A</v>
      </c>
      <c r="DE2313" s="80" t="e" cm="1">
        <f t="array" aca="1" ref="DE2313" ca="1">(SUM(INDEX(2308:2308,1,MAX(COLUMN($CN:$CN),COLUMN()-($H2307*4-1))):DE2310)/($H2307*4)-IF($CN2315=0,0,SUM(INDEX(2313:2313,1,MAX(COLUMN($CN:$CN),COLUMN()-(($H2307-$H2308)*4))):DE2315)/(($H2307)*4)))</f>
        <v>#N/A</v>
      </c>
      <c r="DF2313" s="80" t="e" cm="1">
        <f t="array" aca="1" ref="DF2313" ca="1">(SUM(INDEX(2308:2308,1,MAX(COLUMN($CN:$CN),COLUMN()-($H2307*4-1))):DF2310)/($H2307*4)-IF($CN2315=0,0,SUM(INDEX(2313:2313,1,MAX(COLUMN($CN:$CN),COLUMN()-(($H2307-$H2308)*4))):DF2315)/(($H2307)*4)))</f>
        <v>#N/A</v>
      </c>
      <c r="DG2313" s="80" t="e" cm="1">
        <f t="array" aca="1" ref="DG2313" ca="1">(SUM(INDEX(2308:2308,1,MAX(COLUMN($CN:$CN),COLUMN()-($H2307*4-1))):DG2310)/($H2307*4)-IF($CN2315=0,0,SUM(INDEX(2313:2313,1,MAX(COLUMN($CN:$CN),COLUMN()-(($H2307-$H2308)*4))):DG2315)/(($H2307)*4)))</f>
        <v>#N/A</v>
      </c>
      <c r="DH2313" s="80" t="e" cm="1">
        <f t="array" aca="1" ref="DH2313" ca="1">(SUM(INDEX(2308:2308,1,MAX(COLUMN($CN:$CN),COLUMN()-($H2307*4-1))):DH2310)/($H2307*4)-IF($CN2315=0,0,SUM(INDEX(2313:2313,1,MAX(COLUMN($CN:$CN),COLUMN()-(($H2307-$H2308)*4))):DH2315)/(($H2307)*4)))</f>
        <v>#N/A</v>
      </c>
      <c r="DI2313" s="80" t="e" cm="1">
        <f t="array" aca="1" ref="DI2313" ca="1">(SUM(INDEX(2308:2308,1,MAX(COLUMN($CN:$CN),COLUMN()-($H2307*4-1))):DI2310)/($H2307*4)-IF($CN2315=0,0,SUM(INDEX(2313:2313,1,MAX(COLUMN($CN:$CN),COLUMN()-(($H2307-$H2308)*4))):DI2315)/(($H2307)*4)))</f>
        <v>#N/A</v>
      </c>
      <c r="DJ2313" s="80" t="e" cm="1">
        <f t="array" aca="1" ref="DJ2313" ca="1">(SUM(INDEX(2308:2308,1,MAX(COLUMN($CN:$CN),COLUMN()-($H2307*4-1))):DJ2310)/($H2307*4)-IF($CN2315=0,0,SUM(INDEX(2313:2313,1,MAX(COLUMN($CN:$CN),COLUMN()-(($H2307-$H2308)*4))):DJ2315)/(($H2307)*4)))</f>
        <v>#N/A</v>
      </c>
      <c r="DK2313" s="80" t="e" cm="1">
        <f t="array" aca="1" ref="DK2313" ca="1">(SUM(INDEX(2308:2308,1,MAX(COLUMN($CN:$CN),COLUMN()-($H2307*4-1))):DK2310)/($H2307*4)-IF($CN2315=0,0,SUM(INDEX(2313:2313,1,MAX(COLUMN($CN:$CN),COLUMN()-(($H2307-$H2308)*4))):DK2315)/(($H2307)*4)))</f>
        <v>#N/A</v>
      </c>
      <c r="DL2313" s="80" t="e" cm="1">
        <f t="array" aca="1" ref="DL2313" ca="1">(SUM(INDEX(2308:2308,1,MAX(COLUMN($CN:$CN),COLUMN()-($H2307*4-1))):DL2310)/($H2307*4)-IF($CN2315=0,0,SUM(INDEX(2313:2313,1,MAX(COLUMN($CN:$CN),COLUMN()-(($H2307-$H2308)*4))):DL2315)/(($H2307)*4)))</f>
        <v>#N/A</v>
      </c>
    </row>
    <row r="2314" spans="1:116" x14ac:dyDescent="0.4">
      <c r="D2314" t="s">
        <v>425</v>
      </c>
      <c r="E2314" s="8" t="str">
        <f t="shared" si="4616"/>
        <v>2314 FAPPE-F</v>
      </c>
      <c r="G2314" s="125"/>
      <c r="J2314" s="62"/>
      <c r="K2314" s="53"/>
      <c r="L2314" s="53"/>
      <c r="M2314" s="53"/>
      <c r="N2314" s="53"/>
      <c r="O2314" s="53"/>
      <c r="P2314" s="53"/>
      <c r="R2314" s="82"/>
      <c r="S2314" s="153"/>
      <c r="T2314" s="153"/>
      <c r="U2314" s="153"/>
      <c r="V2314" s="153"/>
      <c r="W2314" s="153"/>
      <c r="X2314" s="153"/>
      <c r="Y2314" s="153"/>
      <c r="Z2314" s="153"/>
      <c r="AA2314" s="153"/>
      <c r="AB2314" s="153"/>
      <c r="AC2314" s="153"/>
      <c r="AD2314" s="153"/>
      <c r="AE2314" s="153"/>
      <c r="AF2314" s="153"/>
      <c r="AG2314" s="153"/>
      <c r="AH2314" s="153"/>
      <c r="AI2314" s="153"/>
      <c r="AJ2314" s="153"/>
      <c r="AK2314" s="153"/>
      <c r="AL2314" s="153"/>
      <c r="AM2314" s="153"/>
      <c r="AN2314" s="153"/>
      <c r="AO2314" s="153"/>
      <c r="AP2314" s="153"/>
      <c r="AQ2314" s="153"/>
      <c r="AR2314" s="153"/>
      <c r="AS2314" s="153"/>
      <c r="AT2314" s="153"/>
      <c r="AU2314" s="153"/>
      <c r="AV2314" s="153"/>
      <c r="AW2314" s="153"/>
      <c r="AX2314" s="153"/>
      <c r="AY2314" s="153"/>
      <c r="AZ2314" s="153"/>
      <c r="BA2314" s="153"/>
      <c r="BB2314" s="153"/>
      <c r="BC2314" s="153"/>
      <c r="BD2314" s="153"/>
      <c r="BE2314" s="153"/>
      <c r="BF2314" s="153"/>
      <c r="BG2314" s="153"/>
      <c r="BH2314" s="153"/>
      <c r="BI2314" s="153"/>
      <c r="BJ2314" s="153"/>
      <c r="BK2314" s="153"/>
      <c r="BL2314" s="153"/>
      <c r="BM2314" s="153"/>
      <c r="BN2314" s="153"/>
      <c r="BO2314" s="153"/>
      <c r="BP2314" s="153"/>
      <c r="BQ2314" s="153"/>
      <c r="BR2314" s="153"/>
      <c r="BS2314" s="153"/>
      <c r="BT2314" s="153"/>
      <c r="BU2314" s="153"/>
      <c r="BV2314" s="153"/>
      <c r="BW2314" s="153"/>
      <c r="BX2314" s="153"/>
      <c r="BY2314" s="153"/>
      <c r="BZ2314" s="153"/>
      <c r="CA2314" s="153"/>
      <c r="CB2314" s="153"/>
      <c r="CC2314" s="153"/>
      <c r="CD2314" s="153"/>
      <c r="CE2314" s="153"/>
      <c r="CF2314" s="153"/>
      <c r="CG2314" s="153"/>
      <c r="CH2314" s="153"/>
      <c r="CI2314" s="153"/>
      <c r="CJ2314" s="153"/>
      <c r="CK2314" s="153"/>
      <c r="CL2314" s="153"/>
      <c r="CN2314" s="62"/>
      <c r="CO2314" s="153"/>
      <c r="CP2314" s="153"/>
      <c r="CQ2314" s="153"/>
      <c r="CR2314" s="153"/>
      <c r="CS2314" s="153"/>
      <c r="CT2314" s="153"/>
      <c r="CU2314" s="153"/>
      <c r="CV2314" s="153"/>
      <c r="CW2314" s="153"/>
      <c r="CX2314" s="153"/>
      <c r="CY2314" s="153"/>
      <c r="CZ2314" s="153"/>
      <c r="DA2314" s="153"/>
      <c r="DB2314" s="153"/>
      <c r="DC2314" s="153"/>
      <c r="DD2314" s="153"/>
      <c r="DE2314" s="153"/>
      <c r="DF2314" s="153"/>
      <c r="DG2314" s="153"/>
      <c r="DH2314" s="153"/>
      <c r="DI2314" s="153"/>
      <c r="DJ2314" s="153"/>
      <c r="DK2314" s="153"/>
      <c r="DL2314" s="153"/>
    </row>
    <row r="2315" spans="1:116" x14ac:dyDescent="0.4">
      <c r="B2315" t="str">
        <f>E2315</f>
        <v>2315 FAPPE-F</v>
      </c>
      <c r="D2315" t="s">
        <v>425</v>
      </c>
      <c r="E2315" s="8" t="str">
        <f t="shared" si="4616"/>
        <v>2315 FAPPE-F</v>
      </c>
      <c r="G2315" s="125" t="s">
        <v>219</v>
      </c>
      <c r="J2315" s="74">
        <v>100</v>
      </c>
      <c r="K2315" s="53"/>
      <c r="L2315" s="53"/>
      <c r="M2315" s="53"/>
      <c r="N2315" s="53"/>
      <c r="O2315" s="53"/>
      <c r="P2315" s="53"/>
      <c r="R2315" s="82">
        <f>-$J2315</f>
        <v>-100</v>
      </c>
      <c r="S2315" s="153"/>
      <c r="T2315" s="153"/>
      <c r="U2315" s="153"/>
      <c r="V2315" s="153"/>
      <c r="W2315" s="153"/>
      <c r="X2315" s="153"/>
      <c r="Y2315" s="153"/>
      <c r="Z2315" s="153"/>
      <c r="AA2315" s="153"/>
      <c r="AB2315" s="153"/>
      <c r="AC2315" s="153"/>
      <c r="AD2315" s="153"/>
      <c r="AE2315" s="153"/>
      <c r="AF2315" s="153"/>
      <c r="AG2315" s="153"/>
      <c r="AH2315" s="153"/>
      <c r="AI2315" s="153"/>
      <c r="AJ2315" s="153"/>
      <c r="AK2315" s="153"/>
      <c r="AL2315" s="153"/>
      <c r="AM2315" s="153"/>
      <c r="AN2315" s="153"/>
      <c r="AO2315" s="153"/>
      <c r="AP2315" s="153"/>
      <c r="AQ2315" s="153"/>
      <c r="AR2315" s="153"/>
      <c r="AS2315" s="153"/>
      <c r="AT2315" s="153"/>
      <c r="AU2315" s="153"/>
      <c r="AV2315" s="153"/>
      <c r="AW2315" s="153"/>
      <c r="AX2315" s="153"/>
      <c r="AY2315" s="153"/>
      <c r="AZ2315" s="153"/>
      <c r="BA2315" s="153"/>
      <c r="BB2315" s="153"/>
      <c r="BC2315" s="153"/>
      <c r="BD2315" s="153"/>
      <c r="BE2315" s="153"/>
      <c r="BF2315" s="153"/>
      <c r="BG2315" s="153"/>
      <c r="BH2315" s="153"/>
      <c r="BI2315" s="153"/>
      <c r="BJ2315" s="153"/>
      <c r="BK2315" s="153"/>
      <c r="BL2315" s="153"/>
      <c r="BM2315" s="153"/>
      <c r="BN2315" s="153"/>
      <c r="BO2315" s="153"/>
      <c r="BP2315" s="153"/>
      <c r="BQ2315" s="153"/>
      <c r="BR2315" s="153"/>
      <c r="BS2315" s="153"/>
      <c r="BT2315" s="153"/>
      <c r="BU2315" s="153"/>
      <c r="BV2315" s="153"/>
      <c r="BW2315" s="153"/>
      <c r="BX2315" s="153"/>
      <c r="BY2315" s="153"/>
      <c r="BZ2315" s="153"/>
      <c r="CA2315" s="153"/>
      <c r="CB2315" s="153"/>
      <c r="CC2315" s="153"/>
      <c r="CD2315" s="153"/>
      <c r="CE2315" s="153"/>
      <c r="CF2315" s="153"/>
      <c r="CG2315" s="153"/>
      <c r="CH2315" s="153"/>
      <c r="CI2315" s="153"/>
      <c r="CJ2315" s="153"/>
      <c r="CK2315" s="153"/>
      <c r="CL2315" s="153"/>
      <c r="CN2315" s="74">
        <f>J2315</f>
        <v>100</v>
      </c>
      <c r="CO2315" s="153"/>
      <c r="CP2315" s="153"/>
      <c r="CQ2315" s="153"/>
      <c r="CR2315" s="153"/>
      <c r="CS2315" s="153"/>
      <c r="CT2315" s="153"/>
      <c r="CU2315" s="153"/>
      <c r="CV2315" s="153"/>
      <c r="CW2315" s="153"/>
      <c r="CX2315" s="153"/>
      <c r="CY2315" s="153"/>
      <c r="CZ2315" s="153"/>
      <c r="DA2315" s="153"/>
      <c r="DB2315" s="153"/>
      <c r="DC2315" s="153"/>
      <c r="DD2315" s="153"/>
      <c r="DE2315" s="153"/>
      <c r="DF2315" s="153"/>
      <c r="DG2315" s="153"/>
      <c r="DH2315" s="153"/>
      <c r="DI2315" s="153"/>
      <c r="DJ2315" s="153"/>
      <c r="DK2315" s="153"/>
      <c r="DL2315" s="153"/>
    </row>
    <row r="2316" spans="1:116" x14ac:dyDescent="0.4">
      <c r="D2316" t="s">
        <v>425</v>
      </c>
      <c r="E2316" s="8" t="str">
        <f t="shared" si="4616"/>
        <v>2316 FAPPE-F</v>
      </c>
      <c r="G2316" s="125"/>
      <c r="S2316" s="72"/>
      <c r="T2316" s="72"/>
      <c r="U2316" s="72"/>
      <c r="V2316" s="72"/>
      <c r="W2316" s="72"/>
      <c r="X2316" s="72"/>
      <c r="Y2316" s="72"/>
      <c r="Z2316" s="72"/>
      <c r="AA2316" s="72"/>
      <c r="AB2316" s="72"/>
      <c r="AC2316" s="72"/>
      <c r="AD2316" s="72"/>
      <c r="AE2316" s="72"/>
      <c r="AF2316" s="72"/>
      <c r="AG2316" s="72"/>
      <c r="AH2316" s="72"/>
      <c r="AI2316" s="72"/>
      <c r="AJ2316" s="72"/>
      <c r="AK2316" s="72"/>
      <c r="AL2316" s="72"/>
      <c r="AM2316" s="72"/>
      <c r="AN2316" s="72"/>
      <c r="AO2316" s="72"/>
      <c r="AP2316" s="72"/>
      <c r="AQ2316" s="72"/>
      <c r="AR2316" s="72"/>
      <c r="AS2316" s="72"/>
      <c r="AT2316" s="72"/>
      <c r="AU2316" s="72"/>
      <c r="AV2316" s="72"/>
      <c r="AW2316" s="72"/>
      <c r="AX2316" s="72"/>
      <c r="AY2316" s="72"/>
      <c r="AZ2316" s="72"/>
      <c r="BA2316" s="72"/>
      <c r="BB2316" s="72"/>
      <c r="BC2316" s="72"/>
      <c r="BD2316" s="72"/>
      <c r="BE2316" s="72"/>
      <c r="BF2316" s="72"/>
      <c r="BG2316" s="72"/>
      <c r="BH2316" s="72"/>
      <c r="BI2316" s="72"/>
      <c r="BJ2316" s="72"/>
      <c r="BK2316" s="72"/>
      <c r="BL2316" s="72"/>
      <c r="BM2316" s="72"/>
      <c r="BN2316" s="72"/>
      <c r="BO2316" s="72"/>
      <c r="BP2316" s="72"/>
      <c r="BQ2316" s="72"/>
      <c r="BR2316" s="72"/>
      <c r="BS2316" s="72"/>
      <c r="BT2316" s="72"/>
      <c r="BU2316" s="72"/>
      <c r="BV2316" s="72"/>
      <c r="BW2316" s="72"/>
      <c r="BX2316" s="72"/>
      <c r="BY2316" s="72"/>
      <c r="BZ2316" s="72"/>
      <c r="CA2316" s="72"/>
      <c r="CB2316" s="72"/>
      <c r="CC2316" s="72"/>
      <c r="CD2316" s="72"/>
      <c r="CE2316" s="72"/>
      <c r="CF2316" s="72"/>
      <c r="CG2316" s="72"/>
      <c r="CH2316" s="72"/>
      <c r="CI2316" s="72"/>
      <c r="CJ2316" s="72"/>
      <c r="CK2316" s="72"/>
      <c r="CL2316" s="72"/>
      <c r="CO2316" s="72"/>
      <c r="CP2316" s="72"/>
      <c r="CQ2316" s="72"/>
      <c r="CR2316" s="72"/>
      <c r="CS2316" s="72"/>
      <c r="CT2316" s="72"/>
      <c r="CU2316" s="72"/>
      <c r="CV2316" s="72"/>
      <c r="CW2316" s="72"/>
      <c r="CX2316" s="72"/>
      <c r="CY2316" s="72"/>
      <c r="CZ2316" s="72"/>
      <c r="DA2316" s="72"/>
      <c r="DB2316" s="72"/>
      <c r="DC2316" s="72"/>
      <c r="DD2316" s="72"/>
      <c r="DE2316" s="72"/>
      <c r="DF2316" s="72"/>
      <c r="DG2316" s="72"/>
      <c r="DH2316" s="72"/>
      <c r="DI2316" s="72"/>
      <c r="DJ2316" s="72"/>
      <c r="DK2316" s="72"/>
      <c r="DL2316" s="72"/>
    </row>
    <row r="2317" spans="1:116" x14ac:dyDescent="0.4">
      <c r="D2317" t="s">
        <v>425</v>
      </c>
      <c r="E2317" s="8" t="str">
        <f t="shared" si="4616"/>
        <v>2317 FAPPE-F</v>
      </c>
      <c r="G2317" s="95" t="s">
        <v>205</v>
      </c>
      <c r="H2317" s="12"/>
      <c r="S2317" s="72"/>
      <c r="T2317" s="72"/>
      <c r="U2317" s="72"/>
      <c r="V2317" s="72"/>
      <c r="W2317" s="72"/>
      <c r="X2317" s="72"/>
      <c r="Y2317" s="72"/>
      <c r="Z2317" s="72"/>
      <c r="AA2317" s="72"/>
      <c r="AB2317" s="72"/>
      <c r="AC2317" s="72"/>
      <c r="AD2317" s="72"/>
      <c r="AE2317" s="72"/>
      <c r="AF2317" s="72"/>
      <c r="AG2317" s="72"/>
      <c r="AH2317" s="72"/>
      <c r="AI2317" s="72"/>
      <c r="AJ2317" s="72"/>
      <c r="AK2317" s="72"/>
      <c r="AL2317" s="72"/>
      <c r="AM2317" s="72"/>
      <c r="AN2317" s="72"/>
      <c r="AO2317" s="72"/>
      <c r="AP2317" s="72"/>
      <c r="AQ2317" s="72"/>
      <c r="AR2317" s="72"/>
      <c r="AS2317" s="72"/>
      <c r="AT2317" s="72"/>
      <c r="AU2317" s="72"/>
      <c r="AV2317" s="72"/>
      <c r="AW2317" s="72"/>
      <c r="AX2317" s="72"/>
      <c r="AY2317" s="72"/>
      <c r="AZ2317" s="72"/>
      <c r="BA2317" s="72"/>
      <c r="BB2317" s="72"/>
      <c r="BC2317" s="72"/>
      <c r="BD2317" s="72"/>
      <c r="BE2317" s="72"/>
      <c r="BF2317" s="72"/>
      <c r="BG2317" s="72"/>
      <c r="BH2317" s="72"/>
      <c r="BI2317" s="72"/>
      <c r="BJ2317" s="72"/>
      <c r="BK2317" s="72"/>
      <c r="BL2317" s="72"/>
      <c r="BM2317" s="72"/>
      <c r="BN2317" s="72"/>
      <c r="BO2317" s="72"/>
      <c r="BP2317" s="72"/>
      <c r="BQ2317" s="72"/>
      <c r="BR2317" s="72"/>
      <c r="BS2317" s="72"/>
      <c r="BT2317" s="72"/>
      <c r="BU2317" s="72"/>
      <c r="BV2317" s="72"/>
      <c r="BW2317" s="72"/>
      <c r="BX2317" s="72"/>
      <c r="BY2317" s="72"/>
      <c r="BZ2317" s="72"/>
      <c r="CA2317" s="72"/>
      <c r="CB2317" s="72"/>
      <c r="CC2317" s="72"/>
      <c r="CD2317" s="72"/>
      <c r="CE2317" s="72"/>
      <c r="CF2317" s="72"/>
      <c r="CG2317" s="72"/>
      <c r="CH2317" s="72"/>
      <c r="CI2317" s="72"/>
      <c r="CJ2317" s="72"/>
      <c r="CK2317" s="72"/>
      <c r="CL2317" s="72"/>
      <c r="CO2317" s="72"/>
      <c r="CP2317" s="72"/>
      <c r="CQ2317" s="72"/>
      <c r="CR2317" s="72"/>
      <c r="CS2317" s="72"/>
      <c r="CT2317" s="72"/>
      <c r="CU2317" s="72"/>
      <c r="CV2317" s="72"/>
      <c r="CW2317" s="72"/>
      <c r="CX2317" s="72"/>
      <c r="CY2317" s="72"/>
      <c r="CZ2317" s="72"/>
      <c r="DA2317" s="72"/>
      <c r="DB2317" s="72"/>
      <c r="DC2317" s="72"/>
      <c r="DD2317" s="72"/>
      <c r="DE2317" s="72"/>
      <c r="DF2317" s="72"/>
      <c r="DG2317" s="72"/>
      <c r="DH2317" s="72"/>
      <c r="DI2317" s="72"/>
      <c r="DJ2317" s="72"/>
      <c r="DK2317" s="72"/>
      <c r="DL2317" s="72"/>
    </row>
    <row r="2318" spans="1:116" x14ac:dyDescent="0.4">
      <c r="D2318" t="s">
        <v>425</v>
      </c>
      <c r="E2318" s="8" t="str">
        <f t="shared" si="4616"/>
        <v>2318 FAPPE-F</v>
      </c>
      <c r="G2318" s="158" t="str">
        <f>"Gross PP&amp;E - "&amp;SUBSTITUTE(G2305,":","")</f>
        <v>Gross PP&amp;E - Fixed secondary PPE</v>
      </c>
      <c r="J2318" s="80">
        <f>J2315</f>
        <v>100</v>
      </c>
      <c r="K2318" s="53">
        <f>SUMIF($4:$4,K$2,2318:2318)</f>
        <v>1100.0000000000002</v>
      </c>
      <c r="L2318" s="53">
        <f>SUMIF($4:$4,L$2,2318:2318)</f>
        <v>3099.9999999999995</v>
      </c>
      <c r="M2318" s="53">
        <f>SUMIF($4:$4,M$2,2318:2318)</f>
        <v>7099.9999999999973</v>
      </c>
      <c r="N2318" s="53">
        <f>SUMIF($4:$4,N$2,2318:2318)</f>
        <v>15099.999999999991</v>
      </c>
      <c r="O2318" s="53">
        <f>SUMIF($4:$4,O$2,2318:2318)</f>
        <v>31099.999999999978</v>
      </c>
      <c r="P2318" s="53">
        <f>SUMIF($4:$4,P$2,2318:2318)</f>
        <v>63099.999999999949</v>
      </c>
      <c r="R2318" s="24">
        <f>$J2318</f>
        <v>100</v>
      </c>
      <c r="S2318" s="80">
        <f t="shared" ref="S2318:AX2318" si="4619">-S2310+R2318</f>
        <v>183.33333333333331</v>
      </c>
      <c r="T2318" s="80">
        <f t="shared" si="4619"/>
        <v>266.66666666666663</v>
      </c>
      <c r="U2318" s="80">
        <f t="shared" si="4619"/>
        <v>349.99999999999994</v>
      </c>
      <c r="V2318" s="80">
        <f t="shared" si="4619"/>
        <v>433.33333333333326</v>
      </c>
      <c r="W2318" s="80">
        <f t="shared" si="4619"/>
        <v>516.66666666666663</v>
      </c>
      <c r="X2318" s="80">
        <f t="shared" si="4619"/>
        <v>600</v>
      </c>
      <c r="Y2318" s="80">
        <f t="shared" si="4619"/>
        <v>683.33333333333337</v>
      </c>
      <c r="Z2318" s="80">
        <f t="shared" si="4619"/>
        <v>766.66666666666674</v>
      </c>
      <c r="AA2318" s="80">
        <f t="shared" si="4619"/>
        <v>850.00000000000011</v>
      </c>
      <c r="AB2318" s="80">
        <f t="shared" si="4619"/>
        <v>933.33333333333348</v>
      </c>
      <c r="AC2318" s="80">
        <f t="shared" si="4619"/>
        <v>1016.6666666666669</v>
      </c>
      <c r="AD2318" s="80">
        <f t="shared" si="4619"/>
        <v>1100.0000000000002</v>
      </c>
      <c r="AE2318" s="80">
        <f t="shared" si="4619"/>
        <v>1266.666666666667</v>
      </c>
      <c r="AF2318" s="80">
        <f t="shared" si="4619"/>
        <v>1433.3333333333337</v>
      </c>
      <c r="AG2318" s="80">
        <f t="shared" si="4619"/>
        <v>1600.0000000000005</v>
      </c>
      <c r="AH2318" s="80">
        <f t="shared" si="4619"/>
        <v>1766.6666666666672</v>
      </c>
      <c r="AI2318" s="80">
        <f t="shared" si="4619"/>
        <v>1933.3333333333339</v>
      </c>
      <c r="AJ2318" s="80">
        <f t="shared" si="4619"/>
        <v>2100.0000000000005</v>
      </c>
      <c r="AK2318" s="80">
        <f t="shared" si="4619"/>
        <v>2266.666666666667</v>
      </c>
      <c r="AL2318" s="80">
        <f t="shared" si="4619"/>
        <v>2433.3333333333335</v>
      </c>
      <c r="AM2318" s="80">
        <f t="shared" si="4619"/>
        <v>2600</v>
      </c>
      <c r="AN2318" s="80">
        <f t="shared" si="4619"/>
        <v>2766.6666666666665</v>
      </c>
      <c r="AO2318" s="80">
        <f t="shared" si="4619"/>
        <v>2933.333333333333</v>
      </c>
      <c r="AP2318" s="80">
        <f t="shared" si="4619"/>
        <v>3099.9999999999995</v>
      </c>
      <c r="AQ2318" s="80">
        <f t="shared" si="4619"/>
        <v>3433.333333333333</v>
      </c>
      <c r="AR2318" s="80">
        <f t="shared" si="4619"/>
        <v>3766.6666666666665</v>
      </c>
      <c r="AS2318" s="80">
        <f t="shared" si="4619"/>
        <v>4100</v>
      </c>
      <c r="AT2318" s="80">
        <f t="shared" si="4619"/>
        <v>4433.333333333333</v>
      </c>
      <c r="AU2318" s="80">
        <f t="shared" si="4619"/>
        <v>4766.6666666666661</v>
      </c>
      <c r="AV2318" s="80">
        <f t="shared" si="4619"/>
        <v>5099.9999999999991</v>
      </c>
      <c r="AW2318" s="80">
        <f t="shared" si="4619"/>
        <v>5433.3333333333321</v>
      </c>
      <c r="AX2318" s="80">
        <f t="shared" si="4619"/>
        <v>5766.6666666666652</v>
      </c>
      <c r="AY2318" s="80">
        <f t="shared" ref="AY2318:CD2318" si="4620">-AY2310+AX2318</f>
        <v>6099.9999999999982</v>
      </c>
      <c r="AZ2318" s="80">
        <f t="shared" si="4620"/>
        <v>6433.3333333333312</v>
      </c>
      <c r="BA2318" s="80">
        <f t="shared" si="4620"/>
        <v>6766.6666666666642</v>
      </c>
      <c r="BB2318" s="80">
        <f t="shared" si="4620"/>
        <v>7099.9999999999973</v>
      </c>
      <c r="BC2318" s="80">
        <f t="shared" si="4620"/>
        <v>7766.6666666666642</v>
      </c>
      <c r="BD2318" s="80">
        <f t="shared" si="4620"/>
        <v>8433.3333333333303</v>
      </c>
      <c r="BE2318" s="80">
        <f t="shared" si="4620"/>
        <v>9099.9999999999964</v>
      </c>
      <c r="BF2318" s="80">
        <f t="shared" si="4620"/>
        <v>9766.6666666666624</v>
      </c>
      <c r="BG2318" s="80">
        <f t="shared" si="4620"/>
        <v>10433.333333333328</v>
      </c>
      <c r="BH2318" s="80">
        <f t="shared" si="4620"/>
        <v>11099.999999999995</v>
      </c>
      <c r="BI2318" s="80">
        <f t="shared" si="4620"/>
        <v>11766.666666666661</v>
      </c>
      <c r="BJ2318" s="80">
        <f t="shared" si="4620"/>
        <v>12433.333333333327</v>
      </c>
      <c r="BK2318" s="80">
        <f t="shared" si="4620"/>
        <v>13099.999999999993</v>
      </c>
      <c r="BL2318" s="80">
        <f t="shared" si="4620"/>
        <v>13766.666666666659</v>
      </c>
      <c r="BM2318" s="80">
        <f t="shared" si="4620"/>
        <v>14433.333333333325</v>
      </c>
      <c r="BN2318" s="80">
        <f t="shared" si="4620"/>
        <v>15099.999999999991</v>
      </c>
      <c r="BO2318" s="80">
        <f t="shared" si="4620"/>
        <v>16433.333333333325</v>
      </c>
      <c r="BP2318" s="80">
        <f t="shared" si="4620"/>
        <v>17766.666666666657</v>
      </c>
      <c r="BQ2318" s="80">
        <f t="shared" si="4620"/>
        <v>19099.999999999989</v>
      </c>
      <c r="BR2318" s="80">
        <f t="shared" si="4620"/>
        <v>20433.333333333321</v>
      </c>
      <c r="BS2318" s="80">
        <f t="shared" si="4620"/>
        <v>21766.666666666653</v>
      </c>
      <c r="BT2318" s="80">
        <f t="shared" si="4620"/>
        <v>23099.999999999985</v>
      </c>
      <c r="BU2318" s="80">
        <f t="shared" si="4620"/>
        <v>24433.333333333318</v>
      </c>
      <c r="BV2318" s="80">
        <f t="shared" si="4620"/>
        <v>25766.66666666665</v>
      </c>
      <c r="BW2318" s="80">
        <f t="shared" si="4620"/>
        <v>27099.999999999982</v>
      </c>
      <c r="BX2318" s="80">
        <f t="shared" si="4620"/>
        <v>28433.333333333314</v>
      </c>
      <c r="BY2318" s="80">
        <f t="shared" si="4620"/>
        <v>29766.666666666646</v>
      </c>
      <c r="BZ2318" s="80">
        <f t="shared" si="4620"/>
        <v>31099.999999999978</v>
      </c>
      <c r="CA2318" s="80">
        <f t="shared" si="4620"/>
        <v>33766.666666666642</v>
      </c>
      <c r="CB2318" s="80">
        <f t="shared" si="4620"/>
        <v>36433.333333333307</v>
      </c>
      <c r="CC2318" s="80">
        <f t="shared" si="4620"/>
        <v>39099.999999999971</v>
      </c>
      <c r="CD2318" s="80">
        <f t="shared" si="4620"/>
        <v>41766.666666666635</v>
      </c>
      <c r="CE2318" s="80">
        <f t="shared" ref="CE2318:CL2318" si="4621">-CE2310+CD2318</f>
        <v>44433.333333333299</v>
      </c>
      <c r="CF2318" s="80">
        <f t="shared" si="4621"/>
        <v>47099.999999999964</v>
      </c>
      <c r="CG2318" s="80">
        <f t="shared" si="4621"/>
        <v>49766.666666666628</v>
      </c>
      <c r="CH2318" s="80">
        <f t="shared" si="4621"/>
        <v>52433.333333333292</v>
      </c>
      <c r="CI2318" s="80">
        <f t="shared" si="4621"/>
        <v>55099.999999999956</v>
      </c>
      <c r="CJ2318" s="80">
        <f t="shared" si="4621"/>
        <v>57766.666666666621</v>
      </c>
      <c r="CK2318" s="80">
        <f t="shared" si="4621"/>
        <v>60433.333333333285</v>
      </c>
      <c r="CL2318" s="80">
        <f t="shared" si="4621"/>
        <v>63099.999999999949</v>
      </c>
      <c r="CN2318" s="80">
        <f>CN2315</f>
        <v>100</v>
      </c>
      <c r="CO2318" s="80" t="e">
        <f t="shared" ref="CO2318" si="4622">-CO2310+CN2318</f>
        <v>#N/A</v>
      </c>
      <c r="CP2318" s="80" t="e">
        <f t="shared" ref="CP2318" si="4623">-CP2310+CO2318</f>
        <v>#N/A</v>
      </c>
      <c r="CQ2318" s="80" t="e">
        <f t="shared" ref="CQ2318" si="4624">-CQ2310+CP2318</f>
        <v>#N/A</v>
      </c>
      <c r="CR2318" s="80" t="e">
        <f t="shared" ref="CR2318" si="4625">-CR2310+CQ2318</f>
        <v>#N/A</v>
      </c>
      <c r="CS2318" s="80" t="e">
        <f t="shared" ref="CS2318" si="4626">-CS2310+CR2318</f>
        <v>#N/A</v>
      </c>
      <c r="CT2318" s="80" t="e">
        <f t="shared" ref="CT2318" si="4627">-CT2310+CS2318</f>
        <v>#N/A</v>
      </c>
      <c r="CU2318" s="80" t="e">
        <f t="shared" ref="CU2318" si="4628">-CU2310+CT2318</f>
        <v>#N/A</v>
      </c>
      <c r="CV2318" s="80" t="e">
        <f t="shared" ref="CV2318" si="4629">-CV2310+CU2318</f>
        <v>#N/A</v>
      </c>
      <c r="CW2318" s="80" t="e">
        <f t="shared" ref="CW2318" si="4630">-CW2310+CV2318</f>
        <v>#N/A</v>
      </c>
      <c r="CX2318" s="80" t="e">
        <f t="shared" ref="CX2318" si="4631">-CX2310+CW2318</f>
        <v>#N/A</v>
      </c>
      <c r="CY2318" s="80" t="e">
        <f t="shared" ref="CY2318" si="4632">-CY2310+CX2318</f>
        <v>#N/A</v>
      </c>
      <c r="CZ2318" s="80" t="e">
        <f t="shared" ref="CZ2318" si="4633">-CZ2310+CY2318</f>
        <v>#N/A</v>
      </c>
      <c r="DA2318" s="80" t="e">
        <f t="shared" ref="DA2318" si="4634">-DA2310+CZ2318</f>
        <v>#N/A</v>
      </c>
      <c r="DB2318" s="80" t="e">
        <f t="shared" ref="DB2318" si="4635">-DB2310+DA2318</f>
        <v>#N/A</v>
      </c>
      <c r="DC2318" s="80" t="e">
        <f t="shared" ref="DC2318" si="4636">-DC2310+DB2318</f>
        <v>#N/A</v>
      </c>
      <c r="DD2318" s="80" t="e">
        <f t="shared" ref="DD2318" si="4637">-DD2310+DC2318</f>
        <v>#N/A</v>
      </c>
      <c r="DE2318" s="80" t="e">
        <f t="shared" ref="DE2318" si="4638">-DE2310+DD2318</f>
        <v>#N/A</v>
      </c>
      <c r="DF2318" s="80" t="e">
        <f t="shared" ref="DF2318" si="4639">-DF2310+DE2318</f>
        <v>#N/A</v>
      </c>
      <c r="DG2318" s="80" t="e">
        <f t="shared" ref="DG2318" si="4640">-DG2310+DF2318</f>
        <v>#N/A</v>
      </c>
      <c r="DH2318" s="80" t="e">
        <f t="shared" ref="DH2318" si="4641">-DH2310+DG2318</f>
        <v>#N/A</v>
      </c>
      <c r="DI2318" s="80" t="e">
        <f t="shared" ref="DI2318" si="4642">-DI2310+DH2318</f>
        <v>#N/A</v>
      </c>
      <c r="DJ2318" s="80" t="e">
        <f t="shared" ref="DJ2318" si="4643">-DJ2310+DI2318</f>
        <v>#N/A</v>
      </c>
      <c r="DK2318" s="80" t="e">
        <f t="shared" ref="DK2318:DL2318" si="4644">-DK2310+DJ2318</f>
        <v>#N/A</v>
      </c>
      <c r="DL2318" s="80" t="e">
        <f t="shared" si="4644"/>
        <v>#N/A</v>
      </c>
    </row>
    <row r="2319" spans="1:116" x14ac:dyDescent="0.4">
      <c r="D2319" t="s">
        <v>425</v>
      </c>
      <c r="E2319" s="8" t="str">
        <f t="shared" si="4616"/>
        <v>2319 FAPPE-F</v>
      </c>
      <c r="G2319" s="158" t="str">
        <f>"Accumulated depreciation - "&amp;SUBSTITUTE(G2305,":","")</f>
        <v>Accumulated depreciation - Fixed secondary PPE</v>
      </c>
      <c r="J2319" s="81">
        <f>-H2308/H2307*J2318</f>
        <v>-60</v>
      </c>
      <c r="K2319" s="43">
        <f ca="1">SUMIF($4:$4,K$2,2319:2319)</f>
        <v>-199.66165856103828</v>
      </c>
      <c r="L2319" s="43">
        <f ca="1">SUMIF($4:$4,L$2,2319:2319)</f>
        <v>-711.31096198468208</v>
      </c>
      <c r="M2319" s="43">
        <f ca="1">SUMIF($4:$4,M$2,2319:2319)</f>
        <v>-1986.9282821675192</v>
      </c>
      <c r="N2319" s="43">
        <f ca="1">SUMIF($4:$4,N$2,2319:2319)</f>
        <v>-4847.8546427568062</v>
      </c>
      <c r="O2319" s="43">
        <f ca="1">SUMIF($4:$4,O$2,2319:2319)</f>
        <v>-10894.316211079542</v>
      </c>
      <c r="P2319" s="43">
        <f ca="1">SUMIF($4:$4,P$2,2319:2319)</f>
        <v>-23204.859719987988</v>
      </c>
      <c r="R2319" s="37">
        <f>$J2319</f>
        <v>-60</v>
      </c>
      <c r="S2319" s="81">
        <f ca="1">R2319+S2313</f>
        <v>-63.10734463276836</v>
      </c>
      <c r="T2319" s="81">
        <f t="shared" ref="T2319:CE2319" ca="1" si="4645">S2319+T2313</f>
        <v>-67.679785502250311</v>
      </c>
      <c r="U2319" s="81">
        <f t="shared" ca="1" si="4645"/>
        <v>-73.742154748051163</v>
      </c>
      <c r="V2319" s="81">
        <f t="shared" ca="1" si="4645"/>
        <v>-81.319705393498353</v>
      </c>
      <c r="W2319" s="81">
        <f t="shared" ca="1" si="4645"/>
        <v>-90.438118479263863</v>
      </c>
      <c r="X2319" s="81">
        <f t="shared" ca="1" si="4645"/>
        <v>-101.12351031789545</v>
      </c>
      <c r="Y2319" s="81">
        <f t="shared" ca="1" si="4645"/>
        <v>-113.40243987130611</v>
      </c>
      <c r="Z2319" s="81">
        <f t="shared" ca="1" si="4645"/>
        <v>-127.30191625330565</v>
      </c>
      <c r="AA2319" s="81">
        <f t="shared" ca="1" si="4645"/>
        <v>-142.84940635929388</v>
      </c>
      <c r="AB2319" s="81">
        <f t="shared" ca="1" si="4645"/>
        <v>-160.07284262527062</v>
      </c>
      <c r="AC2319" s="81">
        <f t="shared" ca="1" si="4645"/>
        <v>-179.00063091835432</v>
      </c>
      <c r="AD2319" s="81">
        <f t="shared" ca="1" si="4645"/>
        <v>-199.66165856103828</v>
      </c>
      <c r="AE2319" s="81">
        <f t="shared" ca="1" si="4645"/>
        <v>-223.49773186998243</v>
      </c>
      <c r="AF2319" s="81">
        <f t="shared" ca="1" si="4645"/>
        <v>-250.56266517851321</v>
      </c>
      <c r="AG2319" s="81">
        <f t="shared" ca="1" si="4645"/>
        <v>-280.91118492730158</v>
      </c>
      <c r="AH2319" s="81">
        <f t="shared" ca="1" si="4645"/>
        <v>-314.59894512380953</v>
      </c>
      <c r="AI2319" s="81">
        <f t="shared" ca="1" si="4645"/>
        <v>-351.6825430637611</v>
      </c>
      <c r="AJ2319" s="81">
        <f t="shared" ca="1" si="4645"/>
        <v>-392.21953531907911</v>
      </c>
      <c r="AK2319" s="81">
        <f t="shared" ca="1" si="4645"/>
        <v>-436.2684539968036</v>
      </c>
      <c r="AL2319" s="81">
        <f t="shared" ca="1" si="4645"/>
        <v>-483.88882327358556</v>
      </c>
      <c r="AM2319" s="81">
        <f t="shared" ca="1" si="4645"/>
        <v>-535.14117621042601</v>
      </c>
      <c r="AN2319" s="81">
        <f t="shared" ca="1" si="4645"/>
        <v>-590.08707185241065</v>
      </c>
      <c r="AO2319" s="81">
        <f t="shared" ca="1" si="4645"/>
        <v>-648.78911261827068</v>
      </c>
      <c r="AP2319" s="81">
        <f t="shared" ca="1" si="4645"/>
        <v>-711.31096198468208</v>
      </c>
      <c r="AQ2319" s="81">
        <f t="shared" ca="1" si="4645"/>
        <v>-778.84730597312296</v>
      </c>
      <c r="AR2319" s="81">
        <f t="shared" ca="1" si="4645"/>
        <v>-853.12538441391996</v>
      </c>
      <c r="AS2319" s="81">
        <f t="shared" ca="1" si="4645"/>
        <v>-934.23463185310084</v>
      </c>
      <c r="AT2319" s="81">
        <f t="shared" ca="1" si="4645"/>
        <v>-1022.2655777927345</v>
      </c>
      <c r="AU2319" s="81">
        <f t="shared" ca="1" si="4645"/>
        <v>-1117.3098581158854</v>
      </c>
      <c r="AV2319" s="81">
        <f t="shared" ca="1" si="4645"/>
        <v>-1219.4602265843027</v>
      </c>
      <c r="AW2319" s="81">
        <f t="shared" ca="1" si="4645"/>
        <v>-1328.8105664080272</v>
      </c>
      <c r="AX2319" s="81">
        <f t="shared" ca="1" si="4645"/>
        <v>-1445.4559018860507</v>
      </c>
      <c r="AY2319" s="81">
        <f t="shared" ca="1" si="4645"/>
        <v>-1569.4924101171141</v>
      </c>
      <c r="AZ2319" s="81">
        <f t="shared" ca="1" si="4645"/>
        <v>-1701.017432779676</v>
      </c>
      <c r="BA2319" s="81">
        <f t="shared" ca="1" si="4645"/>
        <v>-1840.1294879800332</v>
      </c>
      <c r="BB2319" s="81">
        <f t="shared" ca="1" si="4645"/>
        <v>-1986.9282821675192</v>
      </c>
      <c r="BC2319" s="81">
        <f t="shared" ca="1" si="4645"/>
        <v>-2147.1644396297761</v>
      </c>
      <c r="BD2319" s="81">
        <f t="shared" ca="1" si="4645"/>
        <v>-2321.0118979533881</v>
      </c>
      <c r="BE2319" s="81">
        <f t="shared" ca="1" si="4645"/>
        <v>-2508.6466307122841</v>
      </c>
      <c r="BF2319" s="81">
        <f t="shared" ca="1" si="4645"/>
        <v>-2710.2466665165493</v>
      </c>
      <c r="BG2319" s="81">
        <f t="shared" ca="1" si="4645"/>
        <v>-2925.9921081220759</v>
      </c>
      <c r="BH2319" s="81">
        <f t="shared" ca="1" si="4645"/>
        <v>-3156.0651515976406</v>
      </c>
      <c r="BI2319" s="81">
        <f t="shared" ca="1" si="4645"/>
        <v>-3400.6501055458648</v>
      </c>
      <c r="BJ2319" s="81">
        <f t="shared" ca="1" si="4645"/>
        <v>-3659.9334103743799</v>
      </c>
      <c r="BK2319" s="81">
        <f t="shared" ca="1" si="4645"/>
        <v>-3934.1036576133765</v>
      </c>
      <c r="BL2319" s="81">
        <f t="shared" ca="1" si="4645"/>
        <v>-4223.3516092755735</v>
      </c>
      <c r="BM2319" s="81">
        <f t="shared" ca="1" si="4645"/>
        <v>-4527.8702172544972</v>
      </c>
      <c r="BN2319" s="81">
        <f t="shared" ca="1" si="4645"/>
        <v>-4847.8546427568062</v>
      </c>
      <c r="BO2319" s="81">
        <f t="shared" ca="1" si="4645"/>
        <v>-5194.8017107924916</v>
      </c>
      <c r="BP2319" s="81">
        <f t="shared" ca="1" si="4645"/>
        <v>-5569.0834238685256</v>
      </c>
      <c r="BQ2319" s="81">
        <f t="shared" ca="1" si="4645"/>
        <v>-5971.0488143677558</v>
      </c>
      <c r="BR2319" s="81">
        <f t="shared" ca="1" si="4645"/>
        <v>-6401.0513146363655</v>
      </c>
      <c r="BS2319" s="81">
        <f t="shared" ca="1" si="4645"/>
        <v>-6859.4488130009468</v>
      </c>
      <c r="BT2319" s="81">
        <f t="shared" ca="1" si="4645"/>
        <v>-7346.6037105413716</v>
      </c>
      <c r="BU2319" s="81">
        <f t="shared" ca="1" si="4645"/>
        <v>-7862.8829786310389</v>
      </c>
      <c r="BV2319" s="81">
        <f t="shared" ca="1" si="4645"/>
        <v>-8408.6582172562867</v>
      </c>
      <c r="BW2319" s="81">
        <f t="shared" ca="1" si="4645"/>
        <v>-8984.3057141269692</v>
      </c>
      <c r="BX2319" s="81">
        <f t="shared" ca="1" si="4645"/>
        <v>-9590.2065045904128</v>
      </c>
      <c r="BY2319" s="81">
        <f t="shared" ca="1" si="4645"/>
        <v>-10226.746432361217</v>
      </c>
      <c r="BZ2319" s="81">
        <f t="shared" ca="1" si="4645"/>
        <v>-10894.316211079542</v>
      </c>
      <c r="CA2319" s="81">
        <f t="shared" ca="1" si="4645"/>
        <v>-11614.497927388786</v>
      </c>
      <c r="CB2319" s="81">
        <f t="shared" ca="1" si="4645"/>
        <v>-12387.955557124813</v>
      </c>
      <c r="CC2319" s="81">
        <f t="shared" ca="1" si="4645"/>
        <v>-13215.361381856532</v>
      </c>
      <c r="CD2319" s="81">
        <f t="shared" ca="1" si="4645"/>
        <v>-14097.396095152762</v>
      </c>
      <c r="CE2319" s="81">
        <f t="shared" ca="1" si="4645"/>
        <v>-15034.748910327387</v>
      </c>
      <c r="CF2319" s="81">
        <f t="shared" ref="CF2319:CL2319" ca="1" si="4646">CE2319+CF2313</f>
        <v>-16028.117669686799</v>
      </c>
      <c r="CG2319" s="81">
        <f t="shared" ca="1" si="4646"/>
        <v>-17078.20895530413</v>
      </c>
      <c r="CH2319" s="81">
        <f t="shared" ca="1" si="4646"/>
        <v>-18185.73820134523</v>
      </c>
      <c r="CI2319" s="81">
        <f t="shared" ca="1" si="4646"/>
        <v>-19351.429807971854</v>
      </c>
      <c r="CJ2319" s="81">
        <f t="shared" ca="1" si="4646"/>
        <v>-20576.017256847987</v>
      </c>
      <c r="CK2319" s="81">
        <f t="shared" ca="1" si="4646"/>
        <v>-21860.243228275765</v>
      </c>
      <c r="CL2319" s="81">
        <f t="shared" ca="1" si="4646"/>
        <v>-23204.859719987988</v>
      </c>
      <c r="CN2319" s="245">
        <f>-H2308/H2307*CN2318</f>
        <v>-60</v>
      </c>
      <c r="CO2319" s="81" t="e">
        <f t="shared" ref="CO2319" ca="1" si="4647">CN2319+CO2313</f>
        <v>#N/A</v>
      </c>
      <c r="CP2319" s="81" t="e">
        <f t="shared" ref="CP2319" ca="1" si="4648">CO2319+CP2313</f>
        <v>#N/A</v>
      </c>
      <c r="CQ2319" s="81" t="e">
        <f t="shared" ref="CQ2319" ca="1" si="4649">CP2319+CQ2313</f>
        <v>#N/A</v>
      </c>
      <c r="CR2319" s="81" t="e">
        <f t="shared" ref="CR2319" ca="1" si="4650">CQ2319+CR2313</f>
        <v>#N/A</v>
      </c>
      <c r="CS2319" s="81" t="e">
        <f t="shared" ref="CS2319" ca="1" si="4651">CR2319+CS2313</f>
        <v>#N/A</v>
      </c>
      <c r="CT2319" s="81" t="e">
        <f t="shared" ref="CT2319" ca="1" si="4652">CS2319+CT2313</f>
        <v>#N/A</v>
      </c>
      <c r="CU2319" s="81" t="e">
        <f t="shared" ref="CU2319" ca="1" si="4653">CT2319+CU2313</f>
        <v>#N/A</v>
      </c>
      <c r="CV2319" s="81" t="e">
        <f t="shared" ref="CV2319" ca="1" si="4654">CU2319+CV2313</f>
        <v>#N/A</v>
      </c>
      <c r="CW2319" s="81" t="e">
        <f t="shared" ref="CW2319" ca="1" si="4655">CV2319+CW2313</f>
        <v>#N/A</v>
      </c>
      <c r="CX2319" s="81" t="e">
        <f t="shared" ref="CX2319" ca="1" si="4656">CW2319+CX2313</f>
        <v>#N/A</v>
      </c>
      <c r="CY2319" s="81" t="e">
        <f t="shared" ref="CY2319" ca="1" si="4657">CX2319+CY2313</f>
        <v>#N/A</v>
      </c>
      <c r="CZ2319" s="81" t="e">
        <f t="shared" ref="CZ2319" ca="1" si="4658">CY2319+CZ2313</f>
        <v>#N/A</v>
      </c>
      <c r="DA2319" s="81" t="e">
        <f t="shared" ref="DA2319" ca="1" si="4659">CZ2319+DA2313</f>
        <v>#N/A</v>
      </c>
      <c r="DB2319" s="81" t="e">
        <f t="shared" ref="DB2319" ca="1" si="4660">DA2319+DB2313</f>
        <v>#N/A</v>
      </c>
      <c r="DC2319" s="81" t="e">
        <f t="shared" ref="DC2319" ca="1" si="4661">DB2319+DC2313</f>
        <v>#N/A</v>
      </c>
      <c r="DD2319" s="81" t="e">
        <f t="shared" ref="DD2319" ca="1" si="4662">DC2319+DD2313</f>
        <v>#N/A</v>
      </c>
      <c r="DE2319" s="81" t="e">
        <f t="shared" ref="DE2319" ca="1" si="4663">DD2319+DE2313</f>
        <v>#N/A</v>
      </c>
      <c r="DF2319" s="81" t="e">
        <f t="shared" ref="DF2319" ca="1" si="4664">DE2319+DF2313</f>
        <v>#N/A</v>
      </c>
      <c r="DG2319" s="81" t="e">
        <f t="shared" ref="DG2319" ca="1" si="4665">DF2319+DG2313</f>
        <v>#N/A</v>
      </c>
      <c r="DH2319" s="81" t="e">
        <f t="shared" ref="DH2319" ca="1" si="4666">DG2319+DH2313</f>
        <v>#N/A</v>
      </c>
      <c r="DI2319" s="81" t="e">
        <f t="shared" ref="DI2319" ca="1" si="4667">DH2319+DI2313</f>
        <v>#N/A</v>
      </c>
      <c r="DJ2319" s="81" t="e">
        <f t="shared" ref="DJ2319" ca="1" si="4668">DI2319+DJ2313</f>
        <v>#N/A</v>
      </c>
      <c r="DK2319" s="81" t="e">
        <f t="shared" ref="DK2319:DL2319" ca="1" si="4669">DJ2319+DK2313</f>
        <v>#N/A</v>
      </c>
      <c r="DL2319" s="81" t="e">
        <f t="shared" ca="1" si="4669"/>
        <v>#N/A</v>
      </c>
    </row>
    <row r="2320" spans="1:116" x14ac:dyDescent="0.4">
      <c r="C2320" t="s">
        <v>240</v>
      </c>
      <c r="D2320" t="s">
        <v>425</v>
      </c>
      <c r="E2320" s="8" t="str">
        <f t="shared" si="4616"/>
        <v>2320 FAPPE-F</v>
      </c>
      <c r="G2320" s="126" t="str">
        <f>"Net PP&amp;E - "&amp;SUBSTITUTE(G2305,":","")</f>
        <v>Net PP&amp;E - Fixed secondary PPE</v>
      </c>
      <c r="H2320" s="27"/>
      <c r="J2320" s="77">
        <f>SUM(J2318:J2319)</f>
        <v>40</v>
      </c>
      <c r="K2320" s="28">
        <f ca="1">SUMIF($4:$4,K$2,2320:2320)</f>
        <v>900.33834143896195</v>
      </c>
      <c r="L2320" s="28">
        <f ca="1">SUMIF($4:$4,L$2,2320:2320)</f>
        <v>2388.6890380153172</v>
      </c>
      <c r="M2320" s="28">
        <f ca="1">SUMIF($4:$4,M$2,2320:2320)</f>
        <v>5113.0717178324776</v>
      </c>
      <c r="N2320" s="28">
        <f ca="1">SUMIF($4:$4,N$2,2320:2320)</f>
        <v>10252.145357243186</v>
      </c>
      <c r="O2320" s="28">
        <f ca="1">SUMIF($4:$4,O$2,2320:2320)</f>
        <v>20205.683788920436</v>
      </c>
      <c r="P2320" s="28">
        <f ca="1">SUMIF($4:$4,P$2,2320:2320)</f>
        <v>39895.140280011961</v>
      </c>
      <c r="R2320" s="33">
        <f>$J2320</f>
        <v>40</v>
      </c>
      <c r="S2320" s="77">
        <f t="shared" ref="S2320:CB2320" ca="1" si="4670">SUM(S2318:S2319)</f>
        <v>120.22598870056495</v>
      </c>
      <c r="T2320" s="77">
        <f t="shared" ca="1" si="4670"/>
        <v>198.98688116441633</v>
      </c>
      <c r="U2320" s="77">
        <f t="shared" ca="1" si="4670"/>
        <v>276.25784525194877</v>
      </c>
      <c r="V2320" s="77">
        <f t="shared" ca="1" si="4670"/>
        <v>352.01362793983492</v>
      </c>
      <c r="W2320" s="77">
        <f t="shared" ca="1" si="4670"/>
        <v>426.22854818740279</v>
      </c>
      <c r="X2320" s="77">
        <f t="shared" ca="1" si="4670"/>
        <v>498.87648968210453</v>
      </c>
      <c r="Y2320" s="77">
        <f t="shared" ca="1" si="4670"/>
        <v>569.93089346202726</v>
      </c>
      <c r="Z2320" s="77">
        <f t="shared" ca="1" si="4670"/>
        <v>639.36475041336109</v>
      </c>
      <c r="AA2320" s="77">
        <f t="shared" ca="1" si="4670"/>
        <v>707.15059364070623</v>
      </c>
      <c r="AB2320" s="77">
        <f t="shared" ca="1" si="4670"/>
        <v>773.26049070806289</v>
      </c>
      <c r="AC2320" s="77">
        <f t="shared" ca="1" si="4670"/>
        <v>837.66603574831254</v>
      </c>
      <c r="AD2320" s="77">
        <f t="shared" ca="1" si="4670"/>
        <v>900.33834143896195</v>
      </c>
      <c r="AE2320" s="77">
        <f t="shared" ca="1" si="4670"/>
        <v>1043.1689347966844</v>
      </c>
      <c r="AF2320" s="77">
        <f t="shared" ca="1" si="4670"/>
        <v>1182.7706681548204</v>
      </c>
      <c r="AG2320" s="77">
        <f t="shared" ca="1" si="4670"/>
        <v>1319.0888150726989</v>
      </c>
      <c r="AH2320" s="77">
        <f t="shared" ca="1" si="4670"/>
        <v>1452.0677215428577</v>
      </c>
      <c r="AI2320" s="77">
        <f t="shared" ca="1" si="4670"/>
        <v>1581.6507902695728</v>
      </c>
      <c r="AJ2320" s="77">
        <f t="shared" ca="1" si="4670"/>
        <v>1707.7804646809213</v>
      </c>
      <c r="AK2320" s="77">
        <f t="shared" ca="1" si="4670"/>
        <v>1830.3982126698634</v>
      </c>
      <c r="AL2320" s="77">
        <f t="shared" ca="1" si="4670"/>
        <v>1949.4445100597479</v>
      </c>
      <c r="AM2320" s="77">
        <f t="shared" ca="1" si="4670"/>
        <v>2064.8588237895738</v>
      </c>
      <c r="AN2320" s="77">
        <f t="shared" ca="1" si="4670"/>
        <v>2176.5795948142559</v>
      </c>
      <c r="AO2320" s="77">
        <f t="shared" ca="1" si="4670"/>
        <v>2284.5442207150622</v>
      </c>
      <c r="AP2320" s="77">
        <f t="shared" ca="1" si="4670"/>
        <v>2388.6890380153172</v>
      </c>
      <c r="AQ2320" s="77">
        <f t="shared" ca="1" si="4670"/>
        <v>2654.4860273602098</v>
      </c>
      <c r="AR2320" s="77">
        <f t="shared" ca="1" si="4670"/>
        <v>2913.5412822527464</v>
      </c>
      <c r="AS2320" s="77">
        <f t="shared" ca="1" si="4670"/>
        <v>3165.7653681468992</v>
      </c>
      <c r="AT2320" s="77">
        <f t="shared" ca="1" si="4670"/>
        <v>3411.0677555405987</v>
      </c>
      <c r="AU2320" s="77">
        <f t="shared" ca="1" si="4670"/>
        <v>3649.3568085507804</v>
      </c>
      <c r="AV2320" s="77">
        <f t="shared" ca="1" si="4670"/>
        <v>3880.5397734156963</v>
      </c>
      <c r="AW2320" s="77">
        <f t="shared" ca="1" si="4670"/>
        <v>4104.5227669253054</v>
      </c>
      <c r="AX2320" s="77">
        <f t="shared" ca="1" si="4670"/>
        <v>4321.2107647806142</v>
      </c>
      <c r="AY2320" s="77">
        <f t="shared" ca="1" si="4670"/>
        <v>4530.5075898828836</v>
      </c>
      <c r="AZ2320" s="77">
        <f t="shared" ca="1" si="4670"/>
        <v>4732.3159005536554</v>
      </c>
      <c r="BA2320" s="77">
        <f t="shared" ca="1" si="4670"/>
        <v>4926.5371786866308</v>
      </c>
      <c r="BB2320" s="77">
        <f t="shared" ca="1" si="4670"/>
        <v>5113.0717178324776</v>
      </c>
      <c r="BC2320" s="77">
        <f t="shared" ca="1" si="4670"/>
        <v>5619.5022270368881</v>
      </c>
      <c r="BD2320" s="77">
        <f t="shared" ca="1" si="4670"/>
        <v>6112.3214353799422</v>
      </c>
      <c r="BE2320" s="77">
        <f t="shared" ca="1" si="4670"/>
        <v>6591.3533692877118</v>
      </c>
      <c r="BF2320" s="77">
        <f t="shared" ca="1" si="4670"/>
        <v>7056.4200001501131</v>
      </c>
      <c r="BG2320" s="77">
        <f t="shared" ca="1" si="4670"/>
        <v>7507.3412252112521</v>
      </c>
      <c r="BH2320" s="77">
        <f t="shared" ca="1" si="4670"/>
        <v>7943.934848402354</v>
      </c>
      <c r="BI2320" s="77">
        <f t="shared" ca="1" si="4670"/>
        <v>8366.0165611207958</v>
      </c>
      <c r="BJ2320" s="77">
        <f t="shared" ca="1" si="4670"/>
        <v>8773.3999229589463</v>
      </c>
      <c r="BK2320" s="77">
        <f t="shared" ca="1" si="4670"/>
        <v>9165.8963423866153</v>
      </c>
      <c r="BL2320" s="77">
        <f t="shared" ca="1" si="4670"/>
        <v>9543.3150573910862</v>
      </c>
      <c r="BM2320" s="77">
        <f t="shared" ca="1" si="4670"/>
        <v>9905.4631160788267</v>
      </c>
      <c r="BN2320" s="77">
        <f t="shared" ca="1" si="4670"/>
        <v>10252.145357243186</v>
      </c>
      <c r="BO2320" s="77">
        <f t="shared" ca="1" si="4670"/>
        <v>11238.531622540833</v>
      </c>
      <c r="BP2320" s="77">
        <f t="shared" ca="1" si="4670"/>
        <v>12197.583242798131</v>
      </c>
      <c r="BQ2320" s="77">
        <f t="shared" ca="1" si="4670"/>
        <v>13128.951185632233</v>
      </c>
      <c r="BR2320" s="77">
        <f t="shared" ca="1" si="4670"/>
        <v>14032.282018696955</v>
      </c>
      <c r="BS2320" s="77">
        <f t="shared" ca="1" si="4670"/>
        <v>14907.217853665707</v>
      </c>
      <c r="BT2320" s="77">
        <f t="shared" ca="1" si="4670"/>
        <v>15753.396289458615</v>
      </c>
      <c r="BU2320" s="77">
        <f t="shared" ca="1" si="4670"/>
        <v>16570.45035470228</v>
      </c>
      <c r="BV2320" s="77">
        <f t="shared" ca="1" si="4670"/>
        <v>17358.008449410365</v>
      </c>
      <c r="BW2320" s="77">
        <f t="shared" ca="1" si="4670"/>
        <v>18115.694285873011</v>
      </c>
      <c r="BX2320" s="77">
        <f t="shared" ca="1" si="4670"/>
        <v>18843.126828742901</v>
      </c>
      <c r="BY2320" s="77">
        <f t="shared" ca="1" si="4670"/>
        <v>19539.920234305428</v>
      </c>
      <c r="BZ2320" s="77">
        <f t="shared" ca="1" si="4670"/>
        <v>20205.683788920436</v>
      </c>
      <c r="CA2320" s="77">
        <f t="shared" ca="1" si="4670"/>
        <v>22152.168739277855</v>
      </c>
      <c r="CB2320" s="77">
        <f t="shared" ca="1" si="4670"/>
        <v>24045.377776208494</v>
      </c>
      <c r="CC2320" s="77">
        <f t="shared" ref="CC2320:CL2320" ca="1" si="4671">SUM(CC2318:CC2319)</f>
        <v>25884.638618143439</v>
      </c>
      <c r="CD2320" s="77">
        <f t="shared" ca="1" si="4671"/>
        <v>27669.270571513873</v>
      </c>
      <c r="CE2320" s="77">
        <f t="shared" ca="1" si="4671"/>
        <v>29398.584423005912</v>
      </c>
      <c r="CF2320" s="77">
        <f t="shared" ca="1" si="4671"/>
        <v>31071.882330313165</v>
      </c>
      <c r="CG2320" s="77">
        <f t="shared" ca="1" si="4671"/>
        <v>32688.457711362498</v>
      </c>
      <c r="CH2320" s="77">
        <f t="shared" ca="1" si="4671"/>
        <v>34247.595131988062</v>
      </c>
      <c r="CI2320" s="77">
        <f t="shared" ca="1" si="4671"/>
        <v>35748.570192028099</v>
      </c>
      <c r="CJ2320" s="77">
        <f t="shared" ca="1" si="4671"/>
        <v>37190.649409818638</v>
      </c>
      <c r="CK2320" s="77">
        <f t="shared" ca="1" si="4671"/>
        <v>38573.090105057519</v>
      </c>
      <c r="CL2320" s="77">
        <f t="shared" ca="1" si="4671"/>
        <v>39895.140280011961</v>
      </c>
      <c r="CN2320" s="77">
        <f>SUM(CN2318:CN2319)</f>
        <v>40</v>
      </c>
      <c r="CO2320" s="77" t="e">
        <f t="shared" ref="CO2320:DK2320" si="4672">SUM(CO2318:CO2319)</f>
        <v>#N/A</v>
      </c>
      <c r="CP2320" s="77" t="e">
        <f t="shared" si="4672"/>
        <v>#N/A</v>
      </c>
      <c r="CQ2320" s="77" t="e">
        <f t="shared" si="4672"/>
        <v>#N/A</v>
      </c>
      <c r="CR2320" s="77" t="e">
        <f t="shared" si="4672"/>
        <v>#N/A</v>
      </c>
      <c r="CS2320" s="77" t="e">
        <f t="shared" si="4672"/>
        <v>#N/A</v>
      </c>
      <c r="CT2320" s="77" t="e">
        <f t="shared" si="4672"/>
        <v>#N/A</v>
      </c>
      <c r="CU2320" s="77" t="e">
        <f t="shared" si="4672"/>
        <v>#N/A</v>
      </c>
      <c r="CV2320" s="77" t="e">
        <f t="shared" si="4672"/>
        <v>#N/A</v>
      </c>
      <c r="CW2320" s="77" t="e">
        <f t="shared" si="4672"/>
        <v>#N/A</v>
      </c>
      <c r="CX2320" s="77" t="e">
        <f t="shared" si="4672"/>
        <v>#N/A</v>
      </c>
      <c r="CY2320" s="77" t="e">
        <f t="shared" si="4672"/>
        <v>#N/A</v>
      </c>
      <c r="CZ2320" s="77" t="e">
        <f t="shared" si="4672"/>
        <v>#N/A</v>
      </c>
      <c r="DA2320" s="77" t="e">
        <f t="shared" si="4672"/>
        <v>#N/A</v>
      </c>
      <c r="DB2320" s="77" t="e">
        <f t="shared" si="4672"/>
        <v>#N/A</v>
      </c>
      <c r="DC2320" s="77" t="e">
        <f t="shared" si="4672"/>
        <v>#N/A</v>
      </c>
      <c r="DD2320" s="77" t="e">
        <f t="shared" si="4672"/>
        <v>#N/A</v>
      </c>
      <c r="DE2320" s="77" t="e">
        <f t="shared" si="4672"/>
        <v>#N/A</v>
      </c>
      <c r="DF2320" s="77" t="e">
        <f t="shared" si="4672"/>
        <v>#N/A</v>
      </c>
      <c r="DG2320" s="77" t="e">
        <f t="shared" si="4672"/>
        <v>#N/A</v>
      </c>
      <c r="DH2320" s="77" t="e">
        <f t="shared" si="4672"/>
        <v>#N/A</v>
      </c>
      <c r="DI2320" s="77" t="e">
        <f t="shared" si="4672"/>
        <v>#N/A</v>
      </c>
      <c r="DJ2320" s="77" t="e">
        <f t="shared" si="4672"/>
        <v>#N/A</v>
      </c>
      <c r="DK2320" s="77" t="e">
        <f t="shared" si="4672"/>
        <v>#N/A</v>
      </c>
      <c r="DL2320" s="77" t="e">
        <f t="shared" ref="DL2320" si="4673">SUM(DL2318:DL2319)</f>
        <v>#N/A</v>
      </c>
    </row>
    <row r="2321" spans="1:116" x14ac:dyDescent="0.4">
      <c r="D2321" t="s">
        <v>425</v>
      </c>
      <c r="E2321" s="8" t="str">
        <f t="shared" ref="E2321" si="4674">ROW()&amp;" "&amp;D2321</f>
        <v>2321 FAPPE-F</v>
      </c>
      <c r="G2321" s="126"/>
      <c r="H2321" s="27"/>
      <c r="J2321" s="77"/>
      <c r="K2321" s="28"/>
      <c r="L2321" s="28"/>
      <c r="M2321" s="28"/>
      <c r="N2321" s="28"/>
      <c r="O2321" s="28"/>
      <c r="P2321" s="28"/>
      <c r="R2321" s="33"/>
      <c r="S2321" s="77"/>
      <c r="T2321" s="77"/>
      <c r="U2321" s="77"/>
      <c r="V2321" s="77"/>
      <c r="W2321" s="77"/>
      <c r="X2321" s="77"/>
      <c r="Y2321" s="77"/>
      <c r="Z2321" s="77"/>
      <c r="AA2321" s="77"/>
      <c r="AB2321" s="77"/>
      <c r="AC2321" s="77"/>
      <c r="AD2321" s="77"/>
      <c r="AE2321" s="77"/>
      <c r="AF2321" s="77"/>
      <c r="AG2321" s="77"/>
      <c r="AH2321" s="77"/>
      <c r="AI2321" s="77"/>
      <c r="AJ2321" s="77"/>
      <c r="AK2321" s="77"/>
      <c r="AL2321" s="77"/>
      <c r="AM2321" s="77"/>
      <c r="AN2321" s="77"/>
      <c r="AO2321" s="77"/>
      <c r="AP2321" s="77"/>
      <c r="AQ2321" s="77"/>
      <c r="AR2321" s="77"/>
      <c r="AS2321" s="77"/>
      <c r="AT2321" s="77"/>
      <c r="AU2321" s="77"/>
      <c r="AV2321" s="77"/>
      <c r="AW2321" s="77"/>
      <c r="AX2321" s="77"/>
      <c r="AY2321" s="77"/>
      <c r="AZ2321" s="77"/>
      <c r="BA2321" s="77"/>
      <c r="BB2321" s="77"/>
      <c r="BC2321" s="77"/>
      <c r="BD2321" s="77"/>
      <c r="BE2321" s="77"/>
      <c r="BF2321" s="77"/>
      <c r="BG2321" s="77"/>
      <c r="BH2321" s="77"/>
      <c r="BI2321" s="77"/>
      <c r="BJ2321" s="77"/>
      <c r="BK2321" s="77"/>
      <c r="BL2321" s="77"/>
      <c r="BM2321" s="77"/>
      <c r="BN2321" s="77"/>
      <c r="BO2321" s="77"/>
      <c r="BP2321" s="77"/>
      <c r="BQ2321" s="77"/>
      <c r="BR2321" s="77"/>
      <c r="BS2321" s="77"/>
      <c r="BT2321" s="77"/>
      <c r="BU2321" s="77"/>
      <c r="BV2321" s="77"/>
      <c r="BW2321" s="77"/>
      <c r="BX2321" s="77"/>
      <c r="BY2321" s="77"/>
      <c r="BZ2321" s="77"/>
      <c r="CA2321" s="77"/>
      <c r="CB2321" s="77"/>
      <c r="CC2321" s="77"/>
      <c r="CD2321" s="77"/>
      <c r="CE2321" s="77"/>
      <c r="CF2321" s="77"/>
      <c r="CG2321" s="77"/>
      <c r="CH2321" s="77"/>
      <c r="CI2321" s="77"/>
      <c r="CJ2321" s="77"/>
      <c r="CK2321" s="77"/>
      <c r="CL2321" s="77"/>
      <c r="CN2321" s="77"/>
      <c r="CO2321" s="77"/>
      <c r="CP2321" s="77"/>
      <c r="CQ2321" s="77"/>
      <c r="CR2321" s="77"/>
      <c r="CS2321" s="77"/>
      <c r="CT2321" s="77"/>
      <c r="CU2321" s="77"/>
      <c r="CV2321" s="77"/>
      <c r="CW2321" s="77"/>
      <c r="CX2321" s="77"/>
      <c r="CY2321" s="77"/>
      <c r="CZ2321" s="77"/>
      <c r="DA2321" s="77"/>
      <c r="DB2321" s="77"/>
      <c r="DC2321" s="77"/>
      <c r="DD2321" s="77"/>
      <c r="DE2321" s="77"/>
      <c r="DF2321" s="77"/>
      <c r="DG2321" s="77"/>
      <c r="DH2321" s="77"/>
      <c r="DI2321" s="77"/>
      <c r="DJ2321" s="77"/>
      <c r="DK2321" s="77"/>
      <c r="DL2321" s="77"/>
    </row>
    <row r="2322" spans="1:116" x14ac:dyDescent="0.4">
      <c r="B2322" t="s">
        <v>332</v>
      </c>
      <c r="D2322" t="s">
        <v>425</v>
      </c>
      <c r="E2322" s="8" t="str">
        <f t="shared" si="4616"/>
        <v>2322 FAPPE-F</v>
      </c>
      <c r="G2322" s="136" t="str">
        <f>G2297</f>
        <v>(Primary label)</v>
      </c>
      <c r="H2322" s="27"/>
      <c r="I2322" s="78"/>
      <c r="J2322" s="78"/>
      <c r="K2322" s="33"/>
      <c r="L2322" s="33"/>
      <c r="M2322" s="33"/>
      <c r="N2322" s="33"/>
      <c r="O2322" s="33"/>
      <c r="P2322" s="33"/>
      <c r="R2322" s="33"/>
      <c r="S2322" s="77"/>
      <c r="T2322" s="77"/>
      <c r="U2322" s="77"/>
      <c r="V2322" s="77"/>
      <c r="W2322" s="77"/>
      <c r="X2322" s="77"/>
      <c r="Y2322" s="77"/>
      <c r="Z2322" s="77"/>
      <c r="AA2322" s="77"/>
      <c r="AB2322" s="77"/>
      <c r="AC2322" s="77"/>
      <c r="AD2322" s="77"/>
      <c r="AE2322" s="77"/>
      <c r="AF2322" s="77"/>
      <c r="AG2322" s="77"/>
      <c r="AH2322" s="77"/>
      <c r="AI2322" s="77"/>
      <c r="AJ2322" s="77"/>
      <c r="AK2322" s="77"/>
      <c r="AL2322" s="77"/>
      <c r="AM2322" s="77"/>
      <c r="AN2322" s="77"/>
      <c r="AO2322" s="77"/>
      <c r="AP2322" s="77"/>
      <c r="AQ2322" s="77"/>
      <c r="AR2322" s="77"/>
      <c r="AS2322" s="77"/>
      <c r="AT2322" s="77"/>
      <c r="AU2322" s="77"/>
      <c r="AV2322" s="77"/>
      <c r="AW2322" s="77"/>
      <c r="AX2322" s="77"/>
      <c r="AY2322" s="77"/>
      <c r="AZ2322" s="77"/>
      <c r="BA2322" s="77"/>
      <c r="BB2322" s="77"/>
      <c r="BC2322" s="77"/>
      <c r="BD2322" s="77"/>
      <c r="BE2322" s="77"/>
      <c r="BF2322" s="77"/>
      <c r="BG2322" s="77"/>
      <c r="BH2322" s="77"/>
      <c r="BI2322" s="77"/>
      <c r="BJ2322" s="77"/>
      <c r="BK2322" s="77"/>
      <c r="BL2322" s="77"/>
      <c r="BM2322" s="77"/>
      <c r="BN2322" s="77"/>
      <c r="BO2322" s="77"/>
      <c r="BP2322" s="77"/>
      <c r="BQ2322" s="77"/>
      <c r="BR2322" s="77"/>
      <c r="BS2322" s="77"/>
      <c r="BT2322" s="77"/>
      <c r="BU2322" s="77"/>
      <c r="BV2322" s="77"/>
      <c r="BW2322" s="77"/>
      <c r="BX2322" s="77"/>
      <c r="BY2322" s="77"/>
      <c r="BZ2322" s="77"/>
      <c r="CA2322" s="77"/>
      <c r="CB2322" s="77"/>
      <c r="CC2322" s="77"/>
      <c r="CD2322" s="77"/>
      <c r="CE2322" s="77"/>
      <c r="CF2322" s="77"/>
      <c r="CG2322" s="77"/>
      <c r="CH2322" s="77"/>
      <c r="CI2322" s="77"/>
      <c r="CJ2322" s="77"/>
      <c r="CK2322" s="77"/>
      <c r="CL2322" s="77"/>
      <c r="CN2322" s="78"/>
      <c r="CO2322" s="77"/>
      <c r="CP2322" s="77"/>
      <c r="CQ2322" s="77"/>
      <c r="CR2322" s="77"/>
      <c r="CS2322" s="77"/>
      <c r="CT2322" s="77"/>
      <c r="CU2322" s="77"/>
      <c r="CV2322" s="77"/>
      <c r="CW2322" s="77"/>
      <c r="CX2322" s="77"/>
      <c r="CY2322" s="77"/>
      <c r="CZ2322" s="77"/>
      <c r="DA2322" s="77"/>
      <c r="DB2322" s="77"/>
      <c r="DC2322" s="77"/>
      <c r="DD2322" s="77"/>
      <c r="DE2322" s="77"/>
      <c r="DF2322" s="77"/>
      <c r="DG2322" s="77"/>
      <c r="DH2322" s="77"/>
      <c r="DI2322" s="77"/>
      <c r="DJ2322" s="77"/>
      <c r="DK2322" s="77"/>
      <c r="DL2322" s="77"/>
    </row>
    <row r="2323" spans="1:116" x14ac:dyDescent="0.4">
      <c r="B2323" t="s">
        <v>332</v>
      </c>
      <c r="D2323" t="s">
        <v>425</v>
      </c>
      <c r="E2323" s="8" t="str">
        <f t="shared" si="4616"/>
        <v>2323 FAPPE-F</v>
      </c>
      <c r="G2323" s="136" t="str">
        <f>G2298</f>
        <v>primary unit</v>
      </c>
      <c r="H2323" s="27"/>
      <c r="I2323" s="78"/>
      <c r="J2323" s="78"/>
      <c r="K2323" s="33"/>
      <c r="L2323" s="33"/>
      <c r="M2323" s="33"/>
      <c r="N2323" s="33"/>
      <c r="O2323" s="33"/>
      <c r="P2323" s="33"/>
      <c r="R2323" s="33"/>
      <c r="S2323" s="77"/>
      <c r="T2323" s="77"/>
      <c r="U2323" s="77"/>
      <c r="V2323" s="77"/>
      <c r="W2323" s="77"/>
      <c r="X2323" s="77"/>
      <c r="Y2323" s="77"/>
      <c r="Z2323" s="77"/>
      <c r="AA2323" s="77"/>
      <c r="AB2323" s="77"/>
      <c r="AC2323" s="77"/>
      <c r="AD2323" s="77"/>
      <c r="AE2323" s="77"/>
      <c r="AF2323" s="77"/>
      <c r="AG2323" s="77"/>
      <c r="AH2323" s="77"/>
      <c r="AI2323" s="77"/>
      <c r="AJ2323" s="77"/>
      <c r="AK2323" s="77"/>
      <c r="AL2323" s="77"/>
      <c r="AM2323" s="77"/>
      <c r="AN2323" s="77"/>
      <c r="AO2323" s="77"/>
      <c r="AP2323" s="77"/>
      <c r="AQ2323" s="77"/>
      <c r="AR2323" s="77"/>
      <c r="AS2323" s="77"/>
      <c r="AT2323" s="77"/>
      <c r="AU2323" s="77"/>
      <c r="AV2323" s="77"/>
      <c r="AW2323" s="77"/>
      <c r="AX2323" s="77"/>
      <c r="AY2323" s="77"/>
      <c r="AZ2323" s="77"/>
      <c r="BA2323" s="77"/>
      <c r="BB2323" s="77"/>
      <c r="BC2323" s="77"/>
      <c r="BD2323" s="77"/>
      <c r="BE2323" s="77"/>
      <c r="BF2323" s="77"/>
      <c r="BG2323" s="77"/>
      <c r="BH2323" s="77"/>
      <c r="BI2323" s="77"/>
      <c r="BJ2323" s="77"/>
      <c r="BK2323" s="77"/>
      <c r="BL2323" s="77"/>
      <c r="BM2323" s="77"/>
      <c r="BN2323" s="77"/>
      <c r="BO2323" s="77"/>
      <c r="BP2323" s="77"/>
      <c r="BQ2323" s="77"/>
      <c r="BR2323" s="77"/>
      <c r="BS2323" s="77"/>
      <c r="BT2323" s="77"/>
      <c r="BU2323" s="77"/>
      <c r="BV2323" s="77"/>
      <c r="BW2323" s="77"/>
      <c r="BX2323" s="77"/>
      <c r="BY2323" s="77"/>
      <c r="BZ2323" s="77"/>
      <c r="CA2323" s="77"/>
      <c r="CB2323" s="77"/>
      <c r="CC2323" s="77"/>
      <c r="CD2323" s="77"/>
      <c r="CE2323" s="77"/>
      <c r="CF2323" s="77"/>
      <c r="CG2323" s="77"/>
      <c r="CH2323" s="77"/>
      <c r="CI2323" s="77"/>
      <c r="CJ2323" s="77"/>
      <c r="CK2323" s="77"/>
      <c r="CL2323" s="77"/>
      <c r="CN2323" s="78"/>
      <c r="CO2323" s="77"/>
      <c r="CP2323" s="77"/>
      <c r="CQ2323" s="77"/>
      <c r="CR2323" s="77"/>
      <c r="CS2323" s="77"/>
      <c r="CT2323" s="77"/>
      <c r="CU2323" s="77"/>
      <c r="CV2323" s="77"/>
      <c r="CW2323" s="77"/>
      <c r="CX2323" s="77"/>
      <c r="CY2323" s="77"/>
      <c r="CZ2323" s="77"/>
      <c r="DA2323" s="77"/>
      <c r="DB2323" s="77"/>
      <c r="DC2323" s="77"/>
      <c r="DD2323" s="77"/>
      <c r="DE2323" s="77"/>
      <c r="DF2323" s="77"/>
      <c r="DG2323" s="77"/>
      <c r="DH2323" s="77"/>
      <c r="DI2323" s="77"/>
      <c r="DJ2323" s="77"/>
      <c r="DK2323" s="77"/>
      <c r="DL2323" s="77"/>
    </row>
    <row r="2324" spans="1:116" x14ac:dyDescent="0.4">
      <c r="B2324" t="s">
        <v>332</v>
      </c>
      <c r="D2324" t="s">
        <v>425</v>
      </c>
      <c r="E2324" s="8" t="str">
        <f t="shared" si="4616"/>
        <v>2324 FAPPE-F</v>
      </c>
      <c r="G2324" s="136" t="str">
        <f>G2299</f>
        <v>Primary revenue driver</v>
      </c>
      <c r="K2324" s="53"/>
      <c r="L2324" s="53"/>
      <c r="M2324" s="53"/>
      <c r="N2324" s="53"/>
      <c r="O2324" s="53"/>
      <c r="P2324" s="53"/>
      <c r="R2324" s="24"/>
      <c r="S2324" s="179" t="str">
        <f t="shared" ref="S2324:AX2324" si="4675">S2299</f>
        <v>S$16</v>
      </c>
      <c r="T2324" s="179" t="str">
        <f t="shared" si="4675"/>
        <v>T$16</v>
      </c>
      <c r="U2324" s="179" t="str">
        <f t="shared" si="4675"/>
        <v>U$16</v>
      </c>
      <c r="V2324" s="179" t="str">
        <f t="shared" si="4675"/>
        <v>V$16</v>
      </c>
      <c r="W2324" s="179" t="str">
        <f t="shared" si="4675"/>
        <v>W$16</v>
      </c>
      <c r="X2324" s="179" t="str">
        <f t="shared" si="4675"/>
        <v>X$16</v>
      </c>
      <c r="Y2324" s="179" t="str">
        <f t="shared" si="4675"/>
        <v>Y$16</v>
      </c>
      <c r="Z2324" s="179" t="str">
        <f t="shared" si="4675"/>
        <v>Z$16</v>
      </c>
      <c r="AA2324" s="179" t="str">
        <f t="shared" si="4675"/>
        <v>AA$16</v>
      </c>
      <c r="AB2324" s="179" t="str">
        <f t="shared" si="4675"/>
        <v>AB$16</v>
      </c>
      <c r="AC2324" s="179" t="str">
        <f t="shared" si="4675"/>
        <v>AC$16</v>
      </c>
      <c r="AD2324" s="179" t="str">
        <f t="shared" si="4675"/>
        <v>AD$16</v>
      </c>
      <c r="AE2324" s="179" t="str">
        <f t="shared" si="4675"/>
        <v>AE$16</v>
      </c>
      <c r="AF2324" s="179" t="str">
        <f t="shared" si="4675"/>
        <v>AF$16</v>
      </c>
      <c r="AG2324" s="179" t="str">
        <f t="shared" si="4675"/>
        <v>AG$16</v>
      </c>
      <c r="AH2324" s="179" t="str">
        <f t="shared" si="4675"/>
        <v>AH$16</v>
      </c>
      <c r="AI2324" s="179" t="str">
        <f t="shared" si="4675"/>
        <v>AI$16</v>
      </c>
      <c r="AJ2324" s="179" t="str">
        <f t="shared" si="4675"/>
        <v>AJ$16</v>
      </c>
      <c r="AK2324" s="179" t="str">
        <f t="shared" si="4675"/>
        <v>AK$16</v>
      </c>
      <c r="AL2324" s="179" t="str">
        <f t="shared" si="4675"/>
        <v>AL$16</v>
      </c>
      <c r="AM2324" s="179" t="str">
        <f t="shared" si="4675"/>
        <v>AM$16</v>
      </c>
      <c r="AN2324" s="179" t="str">
        <f t="shared" si="4675"/>
        <v>AN$16</v>
      </c>
      <c r="AO2324" s="179" t="str">
        <f t="shared" si="4675"/>
        <v>AO$16</v>
      </c>
      <c r="AP2324" s="179" t="str">
        <f t="shared" si="4675"/>
        <v>AP$16</v>
      </c>
      <c r="AQ2324" s="179" t="str">
        <f t="shared" si="4675"/>
        <v>AQ$16</v>
      </c>
      <c r="AR2324" s="179" t="str">
        <f t="shared" si="4675"/>
        <v>AR$16</v>
      </c>
      <c r="AS2324" s="179" t="str">
        <f t="shared" si="4675"/>
        <v>AS$16</v>
      </c>
      <c r="AT2324" s="179" t="str">
        <f t="shared" si="4675"/>
        <v>AT$16</v>
      </c>
      <c r="AU2324" s="179" t="str">
        <f t="shared" si="4675"/>
        <v>AU$16</v>
      </c>
      <c r="AV2324" s="179" t="str">
        <f t="shared" si="4675"/>
        <v>AV$16</v>
      </c>
      <c r="AW2324" s="179" t="str">
        <f t="shared" si="4675"/>
        <v>AW$16</v>
      </c>
      <c r="AX2324" s="179" t="str">
        <f t="shared" si="4675"/>
        <v>AX$16</v>
      </c>
      <c r="AY2324" s="179" t="str">
        <f t="shared" ref="AY2324:CD2324" si="4676">AY2299</f>
        <v>AY$16</v>
      </c>
      <c r="AZ2324" s="179" t="str">
        <f t="shared" si="4676"/>
        <v>AZ$16</v>
      </c>
      <c r="BA2324" s="179" t="str">
        <f t="shared" si="4676"/>
        <v>BA$16</v>
      </c>
      <c r="BB2324" s="179" t="str">
        <f t="shared" si="4676"/>
        <v>BB$16</v>
      </c>
      <c r="BC2324" s="179" t="str">
        <f t="shared" si="4676"/>
        <v>BC$16</v>
      </c>
      <c r="BD2324" s="179" t="str">
        <f t="shared" si="4676"/>
        <v>BD$16</v>
      </c>
      <c r="BE2324" s="179" t="str">
        <f t="shared" si="4676"/>
        <v>BE$16</v>
      </c>
      <c r="BF2324" s="179" t="str">
        <f t="shared" si="4676"/>
        <v>BF$16</v>
      </c>
      <c r="BG2324" s="179" t="str">
        <f t="shared" si="4676"/>
        <v>BG$16</v>
      </c>
      <c r="BH2324" s="179" t="str">
        <f t="shared" si="4676"/>
        <v>BH$16</v>
      </c>
      <c r="BI2324" s="179" t="str">
        <f t="shared" si="4676"/>
        <v>BI$16</v>
      </c>
      <c r="BJ2324" s="179" t="str">
        <f t="shared" si="4676"/>
        <v>BJ$16</v>
      </c>
      <c r="BK2324" s="179" t="str">
        <f t="shared" si="4676"/>
        <v>BK$16</v>
      </c>
      <c r="BL2324" s="179" t="str">
        <f t="shared" si="4676"/>
        <v>BL$16</v>
      </c>
      <c r="BM2324" s="179" t="str">
        <f t="shared" si="4676"/>
        <v>BM$16</v>
      </c>
      <c r="BN2324" s="179" t="str">
        <f t="shared" si="4676"/>
        <v>BN$16</v>
      </c>
      <c r="BO2324" s="179" t="str">
        <f t="shared" si="4676"/>
        <v>BO$16</v>
      </c>
      <c r="BP2324" s="179" t="str">
        <f t="shared" si="4676"/>
        <v>BP$16</v>
      </c>
      <c r="BQ2324" s="179" t="str">
        <f t="shared" si="4676"/>
        <v>BQ$16</v>
      </c>
      <c r="BR2324" s="179" t="str">
        <f t="shared" si="4676"/>
        <v>BR$16</v>
      </c>
      <c r="BS2324" s="179" t="str">
        <f t="shared" si="4676"/>
        <v>BS$16</v>
      </c>
      <c r="BT2324" s="179" t="str">
        <f t="shared" si="4676"/>
        <v>BT$16</v>
      </c>
      <c r="BU2324" s="179" t="str">
        <f t="shared" si="4676"/>
        <v>BU$16</v>
      </c>
      <c r="BV2324" s="179" t="str">
        <f t="shared" si="4676"/>
        <v>BV$16</v>
      </c>
      <c r="BW2324" s="179" t="str">
        <f t="shared" si="4676"/>
        <v>BW$16</v>
      </c>
      <c r="BX2324" s="179" t="str">
        <f t="shared" si="4676"/>
        <v>BX$16</v>
      </c>
      <c r="BY2324" s="179" t="str">
        <f t="shared" si="4676"/>
        <v>BY$16</v>
      </c>
      <c r="BZ2324" s="179" t="str">
        <f t="shared" si="4676"/>
        <v>BZ$16</v>
      </c>
      <c r="CA2324" s="179" t="str">
        <f t="shared" si="4676"/>
        <v>CA$16</v>
      </c>
      <c r="CB2324" s="179" t="str">
        <f t="shared" si="4676"/>
        <v>CB$16</v>
      </c>
      <c r="CC2324" s="179" t="str">
        <f t="shared" si="4676"/>
        <v>CC$16</v>
      </c>
      <c r="CD2324" s="179" t="str">
        <f t="shared" si="4676"/>
        <v>CD$16</v>
      </c>
      <c r="CE2324" s="179" t="str">
        <f t="shared" ref="CE2324:CL2324" si="4677">CE2299</f>
        <v>CE$16</v>
      </c>
      <c r="CF2324" s="179" t="str">
        <f t="shared" si="4677"/>
        <v>CF$16</v>
      </c>
      <c r="CG2324" s="179" t="str">
        <f t="shared" si="4677"/>
        <v>CG$16</v>
      </c>
      <c r="CH2324" s="179" t="str">
        <f t="shared" si="4677"/>
        <v>CH$16</v>
      </c>
      <c r="CI2324" s="179" t="str">
        <f t="shared" si="4677"/>
        <v>CI$16</v>
      </c>
      <c r="CJ2324" s="179" t="str">
        <f t="shared" si="4677"/>
        <v>CJ$16</v>
      </c>
      <c r="CK2324" s="179" t="str">
        <f t="shared" si="4677"/>
        <v>CK$16</v>
      </c>
      <c r="CL2324" s="179" t="str">
        <f t="shared" si="4677"/>
        <v>CL$16</v>
      </c>
      <c r="CO2324" s="179" t="str">
        <f t="shared" ref="CO2324:DL2324" si="4678">CO2299</f>
        <v>CO$16</v>
      </c>
      <c r="CP2324" s="179" t="str">
        <f t="shared" si="4678"/>
        <v>CP$16</v>
      </c>
      <c r="CQ2324" s="179" t="str">
        <f t="shared" si="4678"/>
        <v>CQ$16</v>
      </c>
      <c r="CR2324" s="179" t="str">
        <f t="shared" si="4678"/>
        <v>CR$16</v>
      </c>
      <c r="CS2324" s="179" t="str">
        <f t="shared" si="4678"/>
        <v>CS$16</v>
      </c>
      <c r="CT2324" s="179" t="str">
        <f t="shared" si="4678"/>
        <v>CT$16</v>
      </c>
      <c r="CU2324" s="179" t="str">
        <f t="shared" si="4678"/>
        <v>CU$16</v>
      </c>
      <c r="CV2324" s="179" t="str">
        <f t="shared" si="4678"/>
        <v>CV$16</v>
      </c>
      <c r="CW2324" s="179" t="str">
        <f t="shared" si="4678"/>
        <v>CW$16</v>
      </c>
      <c r="CX2324" s="179" t="str">
        <f t="shared" si="4678"/>
        <v>CX$16</v>
      </c>
      <c r="CY2324" s="179" t="str">
        <f t="shared" si="4678"/>
        <v>CY$16</v>
      </c>
      <c r="CZ2324" s="179" t="str">
        <f t="shared" si="4678"/>
        <v>CZ$16</v>
      </c>
      <c r="DA2324" s="179" t="str">
        <f t="shared" si="4678"/>
        <v>DA$16</v>
      </c>
      <c r="DB2324" s="179" t="str">
        <f t="shared" si="4678"/>
        <v>DB$16</v>
      </c>
      <c r="DC2324" s="179" t="str">
        <f t="shared" si="4678"/>
        <v>DC$16</v>
      </c>
      <c r="DD2324" s="179" t="str">
        <f t="shared" si="4678"/>
        <v>DD$16</v>
      </c>
      <c r="DE2324" s="179" t="str">
        <f t="shared" si="4678"/>
        <v>DE$16</v>
      </c>
      <c r="DF2324" s="179" t="str">
        <f t="shared" si="4678"/>
        <v>DF$16</v>
      </c>
      <c r="DG2324" s="179" t="str">
        <f t="shared" si="4678"/>
        <v>DG$16</v>
      </c>
      <c r="DH2324" s="179" t="str">
        <f t="shared" si="4678"/>
        <v>DH$16</v>
      </c>
      <c r="DI2324" s="179" t="str">
        <f t="shared" si="4678"/>
        <v>DI$16</v>
      </c>
      <c r="DJ2324" s="179" t="str">
        <f t="shared" si="4678"/>
        <v>DJ$16</v>
      </c>
      <c r="DK2324" s="179" t="str">
        <f t="shared" si="4678"/>
        <v>DK$16</v>
      </c>
      <c r="DL2324" s="179" t="str">
        <f t="shared" si="4678"/>
        <v>DL$16</v>
      </c>
    </row>
    <row r="2325" spans="1:116" x14ac:dyDescent="0.4">
      <c r="B2325" t="s">
        <v>332</v>
      </c>
      <c r="D2325" t="s">
        <v>425</v>
      </c>
      <c r="E2325" s="8" t="str">
        <f t="shared" si="4616"/>
        <v>2325 FAPPE-F</v>
      </c>
      <c r="G2325" s="136" t="str">
        <f>G2300</f>
        <v>Primary volume driver</v>
      </c>
      <c r="H2325" s="12"/>
      <c r="I2325" s="60"/>
      <c r="J2325" s="60"/>
      <c r="K2325" s="15"/>
      <c r="L2325" s="15"/>
      <c r="M2325" s="15"/>
      <c r="N2325" s="15"/>
      <c r="O2325" s="15"/>
      <c r="P2325" s="15"/>
      <c r="R2325" s="15"/>
      <c r="S2325" s="179" t="str">
        <f t="shared" ref="S2325:AX2325" si="4679">S2300</f>
        <v>S$17</v>
      </c>
      <c r="T2325" s="179" t="str">
        <f t="shared" si="4679"/>
        <v>T$17</v>
      </c>
      <c r="U2325" s="179" t="str">
        <f t="shared" si="4679"/>
        <v>U$17</v>
      </c>
      <c r="V2325" s="179" t="str">
        <f t="shared" si="4679"/>
        <v>V$17</v>
      </c>
      <c r="W2325" s="179" t="str">
        <f t="shared" si="4679"/>
        <v>W$17</v>
      </c>
      <c r="X2325" s="179" t="str">
        <f t="shared" si="4679"/>
        <v>X$17</v>
      </c>
      <c r="Y2325" s="179" t="str">
        <f t="shared" si="4679"/>
        <v>Y$17</v>
      </c>
      <c r="Z2325" s="179" t="str">
        <f t="shared" si="4679"/>
        <v>Z$17</v>
      </c>
      <c r="AA2325" s="179" t="str">
        <f t="shared" si="4679"/>
        <v>AA$17</v>
      </c>
      <c r="AB2325" s="179" t="str">
        <f t="shared" si="4679"/>
        <v>AB$17</v>
      </c>
      <c r="AC2325" s="179" t="str">
        <f t="shared" si="4679"/>
        <v>AC$17</v>
      </c>
      <c r="AD2325" s="179" t="str">
        <f t="shared" si="4679"/>
        <v>AD$17</v>
      </c>
      <c r="AE2325" s="179" t="str">
        <f t="shared" si="4679"/>
        <v>AE$17</v>
      </c>
      <c r="AF2325" s="179" t="str">
        <f t="shared" si="4679"/>
        <v>AF$17</v>
      </c>
      <c r="AG2325" s="179" t="str">
        <f t="shared" si="4679"/>
        <v>AG$17</v>
      </c>
      <c r="AH2325" s="179" t="str">
        <f t="shared" si="4679"/>
        <v>AH$17</v>
      </c>
      <c r="AI2325" s="179" t="str">
        <f t="shared" si="4679"/>
        <v>AI$17</v>
      </c>
      <c r="AJ2325" s="179" t="str">
        <f t="shared" si="4679"/>
        <v>AJ$17</v>
      </c>
      <c r="AK2325" s="179" t="str">
        <f t="shared" si="4679"/>
        <v>AK$17</v>
      </c>
      <c r="AL2325" s="179" t="str">
        <f t="shared" si="4679"/>
        <v>AL$17</v>
      </c>
      <c r="AM2325" s="179" t="str">
        <f t="shared" si="4679"/>
        <v>AM$17</v>
      </c>
      <c r="AN2325" s="179" t="str">
        <f t="shared" si="4679"/>
        <v>AN$17</v>
      </c>
      <c r="AO2325" s="179" t="str">
        <f t="shared" si="4679"/>
        <v>AO$17</v>
      </c>
      <c r="AP2325" s="179" t="str">
        <f t="shared" si="4679"/>
        <v>AP$17</v>
      </c>
      <c r="AQ2325" s="179" t="str">
        <f t="shared" si="4679"/>
        <v>AQ$17</v>
      </c>
      <c r="AR2325" s="179" t="str">
        <f t="shared" si="4679"/>
        <v>AR$17</v>
      </c>
      <c r="AS2325" s="179" t="str">
        <f t="shared" si="4679"/>
        <v>AS$17</v>
      </c>
      <c r="AT2325" s="179" t="str">
        <f t="shared" si="4679"/>
        <v>AT$17</v>
      </c>
      <c r="AU2325" s="179" t="str">
        <f t="shared" si="4679"/>
        <v>AU$17</v>
      </c>
      <c r="AV2325" s="179" t="str">
        <f t="shared" si="4679"/>
        <v>AV$17</v>
      </c>
      <c r="AW2325" s="179" t="str">
        <f t="shared" si="4679"/>
        <v>AW$17</v>
      </c>
      <c r="AX2325" s="179" t="str">
        <f t="shared" si="4679"/>
        <v>AX$17</v>
      </c>
      <c r="AY2325" s="179" t="str">
        <f t="shared" ref="AY2325:CD2325" si="4680">AY2300</f>
        <v>AY$17</v>
      </c>
      <c r="AZ2325" s="179" t="str">
        <f t="shared" si="4680"/>
        <v>AZ$17</v>
      </c>
      <c r="BA2325" s="179" t="str">
        <f t="shared" si="4680"/>
        <v>BA$17</v>
      </c>
      <c r="BB2325" s="179" t="str">
        <f t="shared" si="4680"/>
        <v>BB$17</v>
      </c>
      <c r="BC2325" s="179" t="str">
        <f t="shared" si="4680"/>
        <v>BC$17</v>
      </c>
      <c r="BD2325" s="179" t="str">
        <f t="shared" si="4680"/>
        <v>BD$17</v>
      </c>
      <c r="BE2325" s="179" t="str">
        <f t="shared" si="4680"/>
        <v>BE$17</v>
      </c>
      <c r="BF2325" s="179" t="str">
        <f t="shared" si="4680"/>
        <v>BF$17</v>
      </c>
      <c r="BG2325" s="179" t="str">
        <f t="shared" si="4680"/>
        <v>BG$17</v>
      </c>
      <c r="BH2325" s="179" t="str">
        <f t="shared" si="4680"/>
        <v>BH$17</v>
      </c>
      <c r="BI2325" s="179" t="str">
        <f t="shared" si="4680"/>
        <v>BI$17</v>
      </c>
      <c r="BJ2325" s="179" t="str">
        <f t="shared" si="4680"/>
        <v>BJ$17</v>
      </c>
      <c r="BK2325" s="179" t="str">
        <f t="shared" si="4680"/>
        <v>BK$17</v>
      </c>
      <c r="BL2325" s="179" t="str">
        <f t="shared" si="4680"/>
        <v>BL$17</v>
      </c>
      <c r="BM2325" s="179" t="str">
        <f t="shared" si="4680"/>
        <v>BM$17</v>
      </c>
      <c r="BN2325" s="179" t="str">
        <f t="shared" si="4680"/>
        <v>BN$17</v>
      </c>
      <c r="BO2325" s="179" t="str">
        <f t="shared" si="4680"/>
        <v>BO$17</v>
      </c>
      <c r="BP2325" s="179" t="str">
        <f t="shared" si="4680"/>
        <v>BP$17</v>
      </c>
      <c r="BQ2325" s="179" t="str">
        <f t="shared" si="4680"/>
        <v>BQ$17</v>
      </c>
      <c r="BR2325" s="179" t="str">
        <f t="shared" si="4680"/>
        <v>BR$17</v>
      </c>
      <c r="BS2325" s="179" t="str">
        <f t="shared" si="4680"/>
        <v>BS$17</v>
      </c>
      <c r="BT2325" s="179" t="str">
        <f t="shared" si="4680"/>
        <v>BT$17</v>
      </c>
      <c r="BU2325" s="179" t="str">
        <f t="shared" si="4680"/>
        <v>BU$17</v>
      </c>
      <c r="BV2325" s="179" t="str">
        <f t="shared" si="4680"/>
        <v>BV$17</v>
      </c>
      <c r="BW2325" s="179" t="str">
        <f t="shared" si="4680"/>
        <v>BW$17</v>
      </c>
      <c r="BX2325" s="179" t="str">
        <f t="shared" si="4680"/>
        <v>BX$17</v>
      </c>
      <c r="BY2325" s="179" t="str">
        <f t="shared" si="4680"/>
        <v>BY$17</v>
      </c>
      <c r="BZ2325" s="179" t="str">
        <f t="shared" si="4680"/>
        <v>BZ$17</v>
      </c>
      <c r="CA2325" s="179" t="str">
        <f t="shared" si="4680"/>
        <v>CA$17</v>
      </c>
      <c r="CB2325" s="179" t="str">
        <f t="shared" si="4680"/>
        <v>CB$17</v>
      </c>
      <c r="CC2325" s="179" t="str">
        <f t="shared" si="4680"/>
        <v>CC$17</v>
      </c>
      <c r="CD2325" s="179" t="str">
        <f t="shared" si="4680"/>
        <v>CD$17</v>
      </c>
      <c r="CE2325" s="179" t="str">
        <f t="shared" ref="CE2325:CL2325" si="4681">CE2300</f>
        <v>CE$17</v>
      </c>
      <c r="CF2325" s="179" t="str">
        <f t="shared" si="4681"/>
        <v>CF$17</v>
      </c>
      <c r="CG2325" s="179" t="str">
        <f t="shared" si="4681"/>
        <v>CG$17</v>
      </c>
      <c r="CH2325" s="179" t="str">
        <f t="shared" si="4681"/>
        <v>CH$17</v>
      </c>
      <c r="CI2325" s="179" t="str">
        <f t="shared" si="4681"/>
        <v>CI$17</v>
      </c>
      <c r="CJ2325" s="179" t="str">
        <f t="shared" si="4681"/>
        <v>CJ$17</v>
      </c>
      <c r="CK2325" s="179" t="str">
        <f t="shared" si="4681"/>
        <v>CK$17</v>
      </c>
      <c r="CL2325" s="179" t="str">
        <f t="shared" si="4681"/>
        <v>CL$17</v>
      </c>
      <c r="CN2325" s="60"/>
      <c r="CO2325" s="179" t="str">
        <f t="shared" ref="CO2325:DL2325" si="4682">CO2300</f>
        <v>CO$17</v>
      </c>
      <c r="CP2325" s="179" t="str">
        <f t="shared" si="4682"/>
        <v>CP$17</v>
      </c>
      <c r="CQ2325" s="179" t="str">
        <f t="shared" si="4682"/>
        <v>CQ$17</v>
      </c>
      <c r="CR2325" s="179" t="str">
        <f t="shared" si="4682"/>
        <v>CR$17</v>
      </c>
      <c r="CS2325" s="179" t="str">
        <f t="shared" si="4682"/>
        <v>CS$17</v>
      </c>
      <c r="CT2325" s="179" t="str">
        <f t="shared" si="4682"/>
        <v>CT$17</v>
      </c>
      <c r="CU2325" s="179" t="str">
        <f t="shared" si="4682"/>
        <v>CU$17</v>
      </c>
      <c r="CV2325" s="179" t="str">
        <f t="shared" si="4682"/>
        <v>CV$17</v>
      </c>
      <c r="CW2325" s="179" t="str">
        <f t="shared" si="4682"/>
        <v>CW$17</v>
      </c>
      <c r="CX2325" s="179" t="str">
        <f t="shared" si="4682"/>
        <v>CX$17</v>
      </c>
      <c r="CY2325" s="179" t="str">
        <f t="shared" si="4682"/>
        <v>CY$17</v>
      </c>
      <c r="CZ2325" s="179" t="str">
        <f t="shared" si="4682"/>
        <v>CZ$17</v>
      </c>
      <c r="DA2325" s="179" t="str">
        <f t="shared" si="4682"/>
        <v>DA$17</v>
      </c>
      <c r="DB2325" s="179" t="str">
        <f t="shared" si="4682"/>
        <v>DB$17</v>
      </c>
      <c r="DC2325" s="179" t="str">
        <f t="shared" si="4682"/>
        <v>DC$17</v>
      </c>
      <c r="DD2325" s="179" t="str">
        <f t="shared" si="4682"/>
        <v>DD$17</v>
      </c>
      <c r="DE2325" s="179" t="str">
        <f t="shared" si="4682"/>
        <v>DE$17</v>
      </c>
      <c r="DF2325" s="179" t="str">
        <f t="shared" si="4682"/>
        <v>DF$17</v>
      </c>
      <c r="DG2325" s="179" t="str">
        <f t="shared" si="4682"/>
        <v>DG$17</v>
      </c>
      <c r="DH2325" s="179" t="str">
        <f t="shared" si="4682"/>
        <v>DH$17</v>
      </c>
      <c r="DI2325" s="179" t="str">
        <f t="shared" si="4682"/>
        <v>DI$17</v>
      </c>
      <c r="DJ2325" s="179" t="str">
        <f t="shared" si="4682"/>
        <v>DJ$17</v>
      </c>
      <c r="DK2325" s="179" t="str">
        <f t="shared" si="4682"/>
        <v>DK$17</v>
      </c>
      <c r="DL2325" s="179" t="str">
        <f t="shared" si="4682"/>
        <v>DL$17</v>
      </c>
    </row>
    <row r="2326" spans="1:116" x14ac:dyDescent="0.4">
      <c r="B2326" t="s">
        <v>332</v>
      </c>
      <c r="D2326" t="s">
        <v>425</v>
      </c>
      <c r="E2326" s="8" t="str">
        <f t="shared" si="4616"/>
        <v>2326 FAPPE-F</v>
      </c>
      <c r="G2326" s="191" t="str">
        <f>G2305</f>
        <v>Fixed secondary PPE:</v>
      </c>
      <c r="H2326" s="12"/>
      <c r="I2326" s="60"/>
      <c r="J2326" s="60"/>
      <c r="K2326" s="15"/>
      <c r="L2326" s="15"/>
      <c r="M2326" s="15"/>
      <c r="N2326" s="15"/>
      <c r="O2326" s="15"/>
      <c r="P2326" s="15"/>
      <c r="R2326" s="15"/>
      <c r="S2326" s="179">
        <f t="shared" ref="S2326:AX2326" si="4683">S2301</f>
        <v>0</v>
      </c>
      <c r="T2326" s="179">
        <f t="shared" si="4683"/>
        <v>0</v>
      </c>
      <c r="U2326" s="179">
        <f t="shared" si="4683"/>
        <v>0</v>
      </c>
      <c r="V2326" s="179">
        <f t="shared" si="4683"/>
        <v>0</v>
      </c>
      <c r="W2326" s="179">
        <f t="shared" si="4683"/>
        <v>0</v>
      </c>
      <c r="X2326" s="179">
        <f t="shared" si="4683"/>
        <v>0</v>
      </c>
      <c r="Y2326" s="179">
        <f t="shared" si="4683"/>
        <v>0</v>
      </c>
      <c r="Z2326" s="179">
        <f t="shared" si="4683"/>
        <v>0</v>
      </c>
      <c r="AA2326" s="179">
        <f t="shared" si="4683"/>
        <v>0</v>
      </c>
      <c r="AB2326" s="179">
        <f t="shared" si="4683"/>
        <v>0</v>
      </c>
      <c r="AC2326" s="179">
        <f t="shared" si="4683"/>
        <v>0</v>
      </c>
      <c r="AD2326" s="179">
        <f t="shared" si="4683"/>
        <v>0</v>
      </c>
      <c r="AE2326" s="179">
        <f t="shared" si="4683"/>
        <v>0</v>
      </c>
      <c r="AF2326" s="179">
        <f t="shared" si="4683"/>
        <v>0</v>
      </c>
      <c r="AG2326" s="179">
        <f t="shared" si="4683"/>
        <v>0</v>
      </c>
      <c r="AH2326" s="179">
        <f t="shared" si="4683"/>
        <v>0</v>
      </c>
      <c r="AI2326" s="179">
        <f t="shared" si="4683"/>
        <v>0</v>
      </c>
      <c r="AJ2326" s="179">
        <f t="shared" si="4683"/>
        <v>0</v>
      </c>
      <c r="AK2326" s="179">
        <f t="shared" si="4683"/>
        <v>0</v>
      </c>
      <c r="AL2326" s="179">
        <f t="shared" si="4683"/>
        <v>0</v>
      </c>
      <c r="AM2326" s="179">
        <f t="shared" si="4683"/>
        <v>0</v>
      </c>
      <c r="AN2326" s="179">
        <f t="shared" si="4683"/>
        <v>0</v>
      </c>
      <c r="AO2326" s="179">
        <f t="shared" si="4683"/>
        <v>0</v>
      </c>
      <c r="AP2326" s="179">
        <f t="shared" si="4683"/>
        <v>0</v>
      </c>
      <c r="AQ2326" s="179">
        <f t="shared" si="4683"/>
        <v>0</v>
      </c>
      <c r="AR2326" s="179">
        <f t="shared" si="4683"/>
        <v>0</v>
      </c>
      <c r="AS2326" s="179">
        <f t="shared" si="4683"/>
        <v>0</v>
      </c>
      <c r="AT2326" s="179">
        <f t="shared" si="4683"/>
        <v>0</v>
      </c>
      <c r="AU2326" s="179">
        <f t="shared" si="4683"/>
        <v>0</v>
      </c>
      <c r="AV2326" s="179">
        <f t="shared" si="4683"/>
        <v>0</v>
      </c>
      <c r="AW2326" s="179">
        <f t="shared" si="4683"/>
        <v>0</v>
      </c>
      <c r="AX2326" s="179">
        <f t="shared" si="4683"/>
        <v>0</v>
      </c>
      <c r="AY2326" s="179">
        <f t="shared" ref="AY2326:CD2326" si="4684">AY2301</f>
        <v>0</v>
      </c>
      <c r="AZ2326" s="179">
        <f t="shared" si="4684"/>
        <v>0</v>
      </c>
      <c r="BA2326" s="179">
        <f t="shared" si="4684"/>
        <v>0</v>
      </c>
      <c r="BB2326" s="179">
        <f t="shared" si="4684"/>
        <v>0</v>
      </c>
      <c r="BC2326" s="179">
        <f t="shared" si="4684"/>
        <v>0</v>
      </c>
      <c r="BD2326" s="179">
        <f t="shared" si="4684"/>
        <v>0</v>
      </c>
      <c r="BE2326" s="179">
        <f t="shared" si="4684"/>
        <v>0</v>
      </c>
      <c r="BF2326" s="179">
        <f t="shared" si="4684"/>
        <v>0</v>
      </c>
      <c r="BG2326" s="179">
        <f t="shared" si="4684"/>
        <v>0</v>
      </c>
      <c r="BH2326" s="179">
        <f t="shared" si="4684"/>
        <v>0</v>
      </c>
      <c r="BI2326" s="179">
        <f t="shared" si="4684"/>
        <v>0</v>
      </c>
      <c r="BJ2326" s="179">
        <f t="shared" si="4684"/>
        <v>0</v>
      </c>
      <c r="BK2326" s="179">
        <f t="shared" si="4684"/>
        <v>0</v>
      </c>
      <c r="BL2326" s="179">
        <f t="shared" si="4684"/>
        <v>0</v>
      </c>
      <c r="BM2326" s="179">
        <f t="shared" si="4684"/>
        <v>0</v>
      </c>
      <c r="BN2326" s="179">
        <f t="shared" si="4684"/>
        <v>0</v>
      </c>
      <c r="BO2326" s="179">
        <f t="shared" si="4684"/>
        <v>0</v>
      </c>
      <c r="BP2326" s="179">
        <f t="shared" si="4684"/>
        <v>0</v>
      </c>
      <c r="BQ2326" s="179">
        <f t="shared" si="4684"/>
        <v>0</v>
      </c>
      <c r="BR2326" s="179">
        <f t="shared" si="4684"/>
        <v>0</v>
      </c>
      <c r="BS2326" s="179">
        <f t="shared" si="4684"/>
        <v>0</v>
      </c>
      <c r="BT2326" s="179">
        <f t="shared" si="4684"/>
        <v>0</v>
      </c>
      <c r="BU2326" s="179">
        <f t="shared" si="4684"/>
        <v>0</v>
      </c>
      <c r="BV2326" s="179">
        <f t="shared" si="4684"/>
        <v>0</v>
      </c>
      <c r="BW2326" s="179">
        <f t="shared" si="4684"/>
        <v>0</v>
      </c>
      <c r="BX2326" s="179">
        <f t="shared" si="4684"/>
        <v>0</v>
      </c>
      <c r="BY2326" s="179">
        <f t="shared" si="4684"/>
        <v>0</v>
      </c>
      <c r="BZ2326" s="179">
        <f t="shared" si="4684"/>
        <v>0</v>
      </c>
      <c r="CA2326" s="179">
        <f t="shared" si="4684"/>
        <v>0</v>
      </c>
      <c r="CB2326" s="179">
        <f t="shared" si="4684"/>
        <v>0</v>
      </c>
      <c r="CC2326" s="179">
        <f t="shared" si="4684"/>
        <v>0</v>
      </c>
      <c r="CD2326" s="179">
        <f t="shared" si="4684"/>
        <v>0</v>
      </c>
      <c r="CE2326" s="179">
        <f t="shared" ref="CE2326:CL2326" si="4685">CE2301</f>
        <v>0</v>
      </c>
      <c r="CF2326" s="179">
        <f t="shared" si="4685"/>
        <v>0</v>
      </c>
      <c r="CG2326" s="179">
        <f t="shared" si="4685"/>
        <v>0</v>
      </c>
      <c r="CH2326" s="179">
        <f t="shared" si="4685"/>
        <v>0</v>
      </c>
      <c r="CI2326" s="179">
        <f t="shared" si="4685"/>
        <v>0</v>
      </c>
      <c r="CJ2326" s="179">
        <f t="shared" si="4685"/>
        <v>0</v>
      </c>
      <c r="CK2326" s="179">
        <f t="shared" si="4685"/>
        <v>0</v>
      </c>
      <c r="CL2326" s="179">
        <f t="shared" si="4685"/>
        <v>0</v>
      </c>
      <c r="CN2326" s="60"/>
      <c r="CO2326" s="179">
        <f t="shared" ref="CO2326:DL2326" si="4686">CO2301</f>
        <v>0</v>
      </c>
      <c r="CP2326" s="179">
        <f t="shared" si="4686"/>
        <v>0</v>
      </c>
      <c r="CQ2326" s="179">
        <f t="shared" si="4686"/>
        <v>0</v>
      </c>
      <c r="CR2326" s="179">
        <f t="shared" si="4686"/>
        <v>0</v>
      </c>
      <c r="CS2326" s="179">
        <f t="shared" si="4686"/>
        <v>0</v>
      </c>
      <c r="CT2326" s="179">
        <f t="shared" si="4686"/>
        <v>0</v>
      </c>
      <c r="CU2326" s="179">
        <f t="shared" si="4686"/>
        <v>0</v>
      </c>
      <c r="CV2326" s="179">
        <f t="shared" si="4686"/>
        <v>0</v>
      </c>
      <c r="CW2326" s="179">
        <f t="shared" si="4686"/>
        <v>0</v>
      </c>
      <c r="CX2326" s="179">
        <f t="shared" si="4686"/>
        <v>0</v>
      </c>
      <c r="CY2326" s="179">
        <f t="shared" si="4686"/>
        <v>0</v>
      </c>
      <c r="CZ2326" s="179">
        <f t="shared" si="4686"/>
        <v>0</v>
      </c>
      <c r="DA2326" s="179">
        <f t="shared" si="4686"/>
        <v>0</v>
      </c>
      <c r="DB2326" s="179">
        <f t="shared" si="4686"/>
        <v>0</v>
      </c>
      <c r="DC2326" s="179">
        <f t="shared" si="4686"/>
        <v>0</v>
      </c>
      <c r="DD2326" s="179">
        <f t="shared" si="4686"/>
        <v>0</v>
      </c>
      <c r="DE2326" s="179">
        <f t="shared" si="4686"/>
        <v>0</v>
      </c>
      <c r="DF2326" s="179">
        <f t="shared" si="4686"/>
        <v>0</v>
      </c>
      <c r="DG2326" s="179">
        <f t="shared" si="4686"/>
        <v>0</v>
      </c>
      <c r="DH2326" s="179">
        <f t="shared" si="4686"/>
        <v>0</v>
      </c>
      <c r="DI2326" s="179">
        <f t="shared" si="4686"/>
        <v>0</v>
      </c>
      <c r="DJ2326" s="179">
        <f t="shared" si="4686"/>
        <v>0</v>
      </c>
      <c r="DK2326" s="179">
        <f t="shared" si="4686"/>
        <v>0</v>
      </c>
      <c r="DL2326" s="179">
        <f t="shared" si="4686"/>
        <v>0</v>
      </c>
    </row>
    <row r="2327" spans="1:116" x14ac:dyDescent="0.4">
      <c r="B2327" t="s">
        <v>332</v>
      </c>
      <c r="D2327" t="s">
        <v>425</v>
      </c>
      <c r="E2327" s="8" t="str">
        <f t="shared" ref="E2327" si="4687">ROW()&amp;" "&amp;D2327</f>
        <v>2327 FAPPE-F</v>
      </c>
      <c r="G2327" s="241" t="str">
        <f>IFERROR(SUBSTITUTE(TRIM(MID(G2305, SEARCH("-", G2305) + 1, LEN(G2305))),":",""),"no unit")</f>
        <v>no unit</v>
      </c>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1:116" x14ac:dyDescent="0.4">
      <c r="A2328" s="3"/>
      <c r="B2328" t="s">
        <v>332</v>
      </c>
      <c r="D2328" t="s">
        <v>425</v>
      </c>
      <c r="E2328" s="8" t="str">
        <f>ROW()&amp;" "&amp;D2328</f>
        <v>2328 FAPPE-F</v>
      </c>
      <c r="G2328" s="191" t="str">
        <f>G2303</f>
        <v>Secondary revenue driver</v>
      </c>
      <c r="H2328" s="90"/>
      <c r="I2328" s="213"/>
      <c r="J2328" s="213"/>
      <c r="K2328" s="214"/>
      <c r="L2328" s="214"/>
      <c r="M2328" s="214"/>
      <c r="N2328" s="214"/>
      <c r="O2328" s="214"/>
      <c r="P2328" s="214"/>
      <c r="R2328" s="214"/>
      <c r="S2328" s="4" t="str">
        <f t="shared" ref="S2328:AX2328" si="4688">ADDRESS(ROW(S2320),COLUMN(S2320),2)</f>
        <v>S$2320</v>
      </c>
      <c r="T2328" s="4" t="str">
        <f t="shared" si="4688"/>
        <v>T$2320</v>
      </c>
      <c r="U2328" s="4" t="str">
        <f t="shared" si="4688"/>
        <v>U$2320</v>
      </c>
      <c r="V2328" s="4" t="str">
        <f t="shared" si="4688"/>
        <v>V$2320</v>
      </c>
      <c r="W2328" s="4" t="str">
        <f t="shared" si="4688"/>
        <v>W$2320</v>
      </c>
      <c r="X2328" s="4" t="str">
        <f t="shared" si="4688"/>
        <v>X$2320</v>
      </c>
      <c r="Y2328" s="4" t="str">
        <f t="shared" si="4688"/>
        <v>Y$2320</v>
      </c>
      <c r="Z2328" s="4" t="str">
        <f t="shared" si="4688"/>
        <v>Z$2320</v>
      </c>
      <c r="AA2328" s="4" t="str">
        <f t="shared" si="4688"/>
        <v>AA$2320</v>
      </c>
      <c r="AB2328" s="4" t="str">
        <f t="shared" si="4688"/>
        <v>AB$2320</v>
      </c>
      <c r="AC2328" s="4" t="str">
        <f t="shared" si="4688"/>
        <v>AC$2320</v>
      </c>
      <c r="AD2328" s="4" t="str">
        <f t="shared" si="4688"/>
        <v>AD$2320</v>
      </c>
      <c r="AE2328" s="4" t="str">
        <f t="shared" si="4688"/>
        <v>AE$2320</v>
      </c>
      <c r="AF2328" s="4" t="str">
        <f t="shared" si="4688"/>
        <v>AF$2320</v>
      </c>
      <c r="AG2328" s="4" t="str">
        <f t="shared" si="4688"/>
        <v>AG$2320</v>
      </c>
      <c r="AH2328" s="4" t="str">
        <f t="shared" si="4688"/>
        <v>AH$2320</v>
      </c>
      <c r="AI2328" s="4" t="str">
        <f t="shared" si="4688"/>
        <v>AI$2320</v>
      </c>
      <c r="AJ2328" s="4" t="str">
        <f t="shared" si="4688"/>
        <v>AJ$2320</v>
      </c>
      <c r="AK2328" s="4" t="str">
        <f t="shared" si="4688"/>
        <v>AK$2320</v>
      </c>
      <c r="AL2328" s="4" t="str">
        <f t="shared" si="4688"/>
        <v>AL$2320</v>
      </c>
      <c r="AM2328" s="4" t="str">
        <f t="shared" si="4688"/>
        <v>AM$2320</v>
      </c>
      <c r="AN2328" s="4" t="str">
        <f t="shared" si="4688"/>
        <v>AN$2320</v>
      </c>
      <c r="AO2328" s="4" t="str">
        <f t="shared" si="4688"/>
        <v>AO$2320</v>
      </c>
      <c r="AP2328" s="4" t="str">
        <f t="shared" si="4688"/>
        <v>AP$2320</v>
      </c>
      <c r="AQ2328" s="4" t="str">
        <f t="shared" si="4688"/>
        <v>AQ$2320</v>
      </c>
      <c r="AR2328" s="4" t="str">
        <f t="shared" si="4688"/>
        <v>AR$2320</v>
      </c>
      <c r="AS2328" s="4" t="str">
        <f t="shared" si="4688"/>
        <v>AS$2320</v>
      </c>
      <c r="AT2328" s="4" t="str">
        <f t="shared" si="4688"/>
        <v>AT$2320</v>
      </c>
      <c r="AU2328" s="4" t="str">
        <f t="shared" si="4688"/>
        <v>AU$2320</v>
      </c>
      <c r="AV2328" s="4" t="str">
        <f t="shared" si="4688"/>
        <v>AV$2320</v>
      </c>
      <c r="AW2328" s="4" t="str">
        <f t="shared" si="4688"/>
        <v>AW$2320</v>
      </c>
      <c r="AX2328" s="4" t="str">
        <f t="shared" si="4688"/>
        <v>AX$2320</v>
      </c>
      <c r="AY2328" s="4" t="str">
        <f t="shared" ref="AY2328:CD2328" si="4689">ADDRESS(ROW(AY2320),COLUMN(AY2320),2)</f>
        <v>AY$2320</v>
      </c>
      <c r="AZ2328" s="4" t="str">
        <f t="shared" si="4689"/>
        <v>AZ$2320</v>
      </c>
      <c r="BA2328" s="4" t="str">
        <f t="shared" si="4689"/>
        <v>BA$2320</v>
      </c>
      <c r="BB2328" s="4" t="str">
        <f t="shared" si="4689"/>
        <v>BB$2320</v>
      </c>
      <c r="BC2328" s="4" t="str">
        <f t="shared" si="4689"/>
        <v>BC$2320</v>
      </c>
      <c r="BD2328" s="4" t="str">
        <f t="shared" si="4689"/>
        <v>BD$2320</v>
      </c>
      <c r="BE2328" s="4" t="str">
        <f t="shared" si="4689"/>
        <v>BE$2320</v>
      </c>
      <c r="BF2328" s="4" t="str">
        <f t="shared" si="4689"/>
        <v>BF$2320</v>
      </c>
      <c r="BG2328" s="4" t="str">
        <f t="shared" si="4689"/>
        <v>BG$2320</v>
      </c>
      <c r="BH2328" s="4" t="str">
        <f t="shared" si="4689"/>
        <v>BH$2320</v>
      </c>
      <c r="BI2328" s="4" t="str">
        <f t="shared" si="4689"/>
        <v>BI$2320</v>
      </c>
      <c r="BJ2328" s="4" t="str">
        <f t="shared" si="4689"/>
        <v>BJ$2320</v>
      </c>
      <c r="BK2328" s="4" t="str">
        <f t="shared" si="4689"/>
        <v>BK$2320</v>
      </c>
      <c r="BL2328" s="4" t="str">
        <f t="shared" si="4689"/>
        <v>BL$2320</v>
      </c>
      <c r="BM2328" s="4" t="str">
        <f t="shared" si="4689"/>
        <v>BM$2320</v>
      </c>
      <c r="BN2328" s="4" t="str">
        <f t="shared" si="4689"/>
        <v>BN$2320</v>
      </c>
      <c r="BO2328" s="4" t="str">
        <f t="shared" si="4689"/>
        <v>BO$2320</v>
      </c>
      <c r="BP2328" s="4" t="str">
        <f t="shared" si="4689"/>
        <v>BP$2320</v>
      </c>
      <c r="BQ2328" s="4" t="str">
        <f t="shared" si="4689"/>
        <v>BQ$2320</v>
      </c>
      <c r="BR2328" s="4" t="str">
        <f t="shared" si="4689"/>
        <v>BR$2320</v>
      </c>
      <c r="BS2328" s="4" t="str">
        <f t="shared" si="4689"/>
        <v>BS$2320</v>
      </c>
      <c r="BT2328" s="4" t="str">
        <f t="shared" si="4689"/>
        <v>BT$2320</v>
      </c>
      <c r="BU2328" s="4" t="str">
        <f t="shared" si="4689"/>
        <v>BU$2320</v>
      </c>
      <c r="BV2328" s="4" t="str">
        <f t="shared" si="4689"/>
        <v>BV$2320</v>
      </c>
      <c r="BW2328" s="4" t="str">
        <f t="shared" si="4689"/>
        <v>BW$2320</v>
      </c>
      <c r="BX2328" s="4" t="str">
        <f t="shared" si="4689"/>
        <v>BX$2320</v>
      </c>
      <c r="BY2328" s="4" t="str">
        <f t="shared" si="4689"/>
        <v>BY$2320</v>
      </c>
      <c r="BZ2328" s="4" t="str">
        <f t="shared" si="4689"/>
        <v>BZ$2320</v>
      </c>
      <c r="CA2328" s="4" t="str">
        <f t="shared" si="4689"/>
        <v>CA$2320</v>
      </c>
      <c r="CB2328" s="4" t="str">
        <f t="shared" si="4689"/>
        <v>CB$2320</v>
      </c>
      <c r="CC2328" s="4" t="str">
        <f t="shared" si="4689"/>
        <v>CC$2320</v>
      </c>
      <c r="CD2328" s="4" t="str">
        <f t="shared" si="4689"/>
        <v>CD$2320</v>
      </c>
      <c r="CE2328" s="4" t="str">
        <f t="shared" ref="CE2328:CL2328" si="4690">ADDRESS(ROW(CE2320),COLUMN(CE2320),2)</f>
        <v>CE$2320</v>
      </c>
      <c r="CF2328" s="4" t="str">
        <f t="shared" si="4690"/>
        <v>CF$2320</v>
      </c>
      <c r="CG2328" s="4" t="str">
        <f t="shared" si="4690"/>
        <v>CG$2320</v>
      </c>
      <c r="CH2328" s="4" t="str">
        <f t="shared" si="4690"/>
        <v>CH$2320</v>
      </c>
      <c r="CI2328" s="4" t="str">
        <f t="shared" si="4690"/>
        <v>CI$2320</v>
      </c>
      <c r="CJ2328" s="4" t="str">
        <f t="shared" si="4690"/>
        <v>CJ$2320</v>
      </c>
      <c r="CK2328" s="4" t="str">
        <f t="shared" si="4690"/>
        <v>CK$2320</v>
      </c>
      <c r="CL2328" s="4" t="str">
        <f t="shared" si="4690"/>
        <v>CL$2320</v>
      </c>
      <c r="CN2328" s="213"/>
      <c r="CO2328" s="4" t="str">
        <f t="shared" ref="CO2328:DL2328" si="4691">ADDRESS(ROW(CO2320),COLUMN(CO2320),2)</f>
        <v>CO$2320</v>
      </c>
      <c r="CP2328" s="4" t="str">
        <f t="shared" si="4691"/>
        <v>CP$2320</v>
      </c>
      <c r="CQ2328" s="4" t="str">
        <f t="shared" si="4691"/>
        <v>CQ$2320</v>
      </c>
      <c r="CR2328" s="4" t="str">
        <f t="shared" si="4691"/>
        <v>CR$2320</v>
      </c>
      <c r="CS2328" s="4" t="str">
        <f t="shared" si="4691"/>
        <v>CS$2320</v>
      </c>
      <c r="CT2328" s="4" t="str">
        <f t="shared" si="4691"/>
        <v>CT$2320</v>
      </c>
      <c r="CU2328" s="4" t="str">
        <f t="shared" si="4691"/>
        <v>CU$2320</v>
      </c>
      <c r="CV2328" s="4" t="str">
        <f t="shared" si="4691"/>
        <v>CV$2320</v>
      </c>
      <c r="CW2328" s="4" t="str">
        <f t="shared" si="4691"/>
        <v>CW$2320</v>
      </c>
      <c r="CX2328" s="4" t="str">
        <f t="shared" si="4691"/>
        <v>CX$2320</v>
      </c>
      <c r="CY2328" s="4" t="str">
        <f t="shared" si="4691"/>
        <v>CY$2320</v>
      </c>
      <c r="CZ2328" s="4" t="str">
        <f t="shared" si="4691"/>
        <v>CZ$2320</v>
      </c>
      <c r="DA2328" s="4" t="str">
        <f t="shared" si="4691"/>
        <v>DA$2320</v>
      </c>
      <c r="DB2328" s="4" t="str">
        <f t="shared" si="4691"/>
        <v>DB$2320</v>
      </c>
      <c r="DC2328" s="4" t="str">
        <f t="shared" si="4691"/>
        <v>DC$2320</v>
      </c>
      <c r="DD2328" s="4" t="str">
        <f t="shared" si="4691"/>
        <v>DD$2320</v>
      </c>
      <c r="DE2328" s="4" t="str">
        <f t="shared" si="4691"/>
        <v>DE$2320</v>
      </c>
      <c r="DF2328" s="4" t="str">
        <f t="shared" si="4691"/>
        <v>DF$2320</v>
      </c>
      <c r="DG2328" s="4" t="str">
        <f t="shared" si="4691"/>
        <v>DG$2320</v>
      </c>
      <c r="DH2328" s="4" t="str">
        <f t="shared" si="4691"/>
        <v>DH$2320</v>
      </c>
      <c r="DI2328" s="4" t="str">
        <f t="shared" si="4691"/>
        <v>DI$2320</v>
      </c>
      <c r="DJ2328" s="4" t="str">
        <f t="shared" si="4691"/>
        <v>DJ$2320</v>
      </c>
      <c r="DK2328" s="4" t="str">
        <f t="shared" si="4691"/>
        <v>DK$2320</v>
      </c>
      <c r="DL2328" s="4" t="str">
        <f t="shared" si="4691"/>
        <v>DL$2320</v>
      </c>
    </row>
    <row r="2329" spans="1:116" x14ac:dyDescent="0.4">
      <c r="B2329" t="s">
        <v>332</v>
      </c>
      <c r="D2329" t="s">
        <v>425</v>
      </c>
      <c r="E2329" s="8" t="str">
        <f>ROW()&amp;" "&amp;D2329</f>
        <v>2329 FAPPE-F</v>
      </c>
      <c r="G2329" s="136" t="str">
        <f>G2304</f>
        <v>Secondary volume driver</v>
      </c>
      <c r="H2329" s="12"/>
      <c r="I2329" s="60"/>
      <c r="J2329" s="60"/>
      <c r="K2329" s="15"/>
      <c r="L2329" s="15"/>
      <c r="M2329" s="15"/>
      <c r="N2329" s="15"/>
      <c r="O2329" s="15"/>
      <c r="P2329" s="15"/>
      <c r="R2329" s="15"/>
      <c r="S2329" s="179" t="str">
        <f t="shared" ref="S2329:AX2329" si="4692">S2304</f>
        <v>S$19</v>
      </c>
      <c r="T2329" s="179" t="str">
        <f t="shared" si="4692"/>
        <v>T$19</v>
      </c>
      <c r="U2329" s="179" t="str">
        <f t="shared" si="4692"/>
        <v>U$19</v>
      </c>
      <c r="V2329" s="179" t="str">
        <f t="shared" si="4692"/>
        <v>V$19</v>
      </c>
      <c r="W2329" s="179" t="str">
        <f t="shared" si="4692"/>
        <v>W$19</v>
      </c>
      <c r="X2329" s="179" t="str">
        <f t="shared" si="4692"/>
        <v>X$19</v>
      </c>
      <c r="Y2329" s="179" t="str">
        <f t="shared" si="4692"/>
        <v>Y$19</v>
      </c>
      <c r="Z2329" s="179" t="str">
        <f t="shared" si="4692"/>
        <v>Z$19</v>
      </c>
      <c r="AA2329" s="179" t="str">
        <f t="shared" si="4692"/>
        <v>AA$19</v>
      </c>
      <c r="AB2329" s="179" t="str">
        <f t="shared" si="4692"/>
        <v>AB$19</v>
      </c>
      <c r="AC2329" s="179" t="str">
        <f t="shared" si="4692"/>
        <v>AC$19</v>
      </c>
      <c r="AD2329" s="179" t="str">
        <f t="shared" si="4692"/>
        <v>AD$19</v>
      </c>
      <c r="AE2329" s="179" t="str">
        <f t="shared" si="4692"/>
        <v>AE$19</v>
      </c>
      <c r="AF2329" s="179" t="str">
        <f t="shared" si="4692"/>
        <v>AF$19</v>
      </c>
      <c r="AG2329" s="179" t="str">
        <f t="shared" si="4692"/>
        <v>AG$19</v>
      </c>
      <c r="AH2329" s="179" t="str">
        <f t="shared" si="4692"/>
        <v>AH$19</v>
      </c>
      <c r="AI2329" s="179" t="str">
        <f t="shared" si="4692"/>
        <v>AI$19</v>
      </c>
      <c r="AJ2329" s="179" t="str">
        <f t="shared" si="4692"/>
        <v>AJ$19</v>
      </c>
      <c r="AK2329" s="179" t="str">
        <f t="shared" si="4692"/>
        <v>AK$19</v>
      </c>
      <c r="AL2329" s="179" t="str">
        <f t="shared" si="4692"/>
        <v>AL$19</v>
      </c>
      <c r="AM2329" s="179" t="str">
        <f t="shared" si="4692"/>
        <v>AM$19</v>
      </c>
      <c r="AN2329" s="179" t="str">
        <f t="shared" si="4692"/>
        <v>AN$19</v>
      </c>
      <c r="AO2329" s="179" t="str">
        <f t="shared" si="4692"/>
        <v>AO$19</v>
      </c>
      <c r="AP2329" s="179" t="str">
        <f t="shared" si="4692"/>
        <v>AP$19</v>
      </c>
      <c r="AQ2329" s="179" t="str">
        <f t="shared" si="4692"/>
        <v>AQ$19</v>
      </c>
      <c r="AR2329" s="179" t="str">
        <f t="shared" si="4692"/>
        <v>AR$19</v>
      </c>
      <c r="AS2329" s="179" t="str">
        <f t="shared" si="4692"/>
        <v>AS$19</v>
      </c>
      <c r="AT2329" s="179" t="str">
        <f t="shared" si="4692"/>
        <v>AT$19</v>
      </c>
      <c r="AU2329" s="179" t="str">
        <f t="shared" si="4692"/>
        <v>AU$19</v>
      </c>
      <c r="AV2329" s="179" t="str">
        <f t="shared" si="4692"/>
        <v>AV$19</v>
      </c>
      <c r="AW2329" s="179" t="str">
        <f t="shared" si="4692"/>
        <v>AW$19</v>
      </c>
      <c r="AX2329" s="179" t="str">
        <f t="shared" si="4692"/>
        <v>AX$19</v>
      </c>
      <c r="AY2329" s="179" t="str">
        <f t="shared" ref="AY2329:CD2329" si="4693">AY2304</f>
        <v>AY$19</v>
      </c>
      <c r="AZ2329" s="179" t="str">
        <f t="shared" si="4693"/>
        <v>AZ$19</v>
      </c>
      <c r="BA2329" s="179" t="str">
        <f t="shared" si="4693"/>
        <v>BA$19</v>
      </c>
      <c r="BB2329" s="179" t="str">
        <f t="shared" si="4693"/>
        <v>BB$19</v>
      </c>
      <c r="BC2329" s="179" t="str">
        <f t="shared" si="4693"/>
        <v>BC$19</v>
      </c>
      <c r="BD2329" s="179" t="str">
        <f t="shared" si="4693"/>
        <v>BD$19</v>
      </c>
      <c r="BE2329" s="179" t="str">
        <f t="shared" si="4693"/>
        <v>BE$19</v>
      </c>
      <c r="BF2329" s="179" t="str">
        <f t="shared" si="4693"/>
        <v>BF$19</v>
      </c>
      <c r="BG2329" s="179" t="str">
        <f t="shared" si="4693"/>
        <v>BG$19</v>
      </c>
      <c r="BH2329" s="179" t="str">
        <f t="shared" si="4693"/>
        <v>BH$19</v>
      </c>
      <c r="BI2329" s="179" t="str">
        <f t="shared" si="4693"/>
        <v>BI$19</v>
      </c>
      <c r="BJ2329" s="179" t="str">
        <f t="shared" si="4693"/>
        <v>BJ$19</v>
      </c>
      <c r="BK2329" s="179" t="str">
        <f t="shared" si="4693"/>
        <v>BK$19</v>
      </c>
      <c r="BL2329" s="179" t="str">
        <f t="shared" si="4693"/>
        <v>BL$19</v>
      </c>
      <c r="BM2329" s="179" t="str">
        <f t="shared" si="4693"/>
        <v>BM$19</v>
      </c>
      <c r="BN2329" s="179" t="str">
        <f t="shared" si="4693"/>
        <v>BN$19</v>
      </c>
      <c r="BO2329" s="179" t="str">
        <f t="shared" si="4693"/>
        <v>BO$19</v>
      </c>
      <c r="BP2329" s="179" t="str">
        <f t="shared" si="4693"/>
        <v>BP$19</v>
      </c>
      <c r="BQ2329" s="179" t="str">
        <f t="shared" si="4693"/>
        <v>BQ$19</v>
      </c>
      <c r="BR2329" s="179" t="str">
        <f t="shared" si="4693"/>
        <v>BR$19</v>
      </c>
      <c r="BS2329" s="179" t="str">
        <f t="shared" si="4693"/>
        <v>BS$19</v>
      </c>
      <c r="BT2329" s="179" t="str">
        <f t="shared" si="4693"/>
        <v>BT$19</v>
      </c>
      <c r="BU2329" s="179" t="str">
        <f t="shared" si="4693"/>
        <v>BU$19</v>
      </c>
      <c r="BV2329" s="179" t="str">
        <f t="shared" si="4693"/>
        <v>BV$19</v>
      </c>
      <c r="BW2329" s="179" t="str">
        <f t="shared" si="4693"/>
        <v>BW$19</v>
      </c>
      <c r="BX2329" s="179" t="str">
        <f t="shared" si="4693"/>
        <v>BX$19</v>
      </c>
      <c r="BY2329" s="179" t="str">
        <f t="shared" si="4693"/>
        <v>BY$19</v>
      </c>
      <c r="BZ2329" s="179" t="str">
        <f t="shared" si="4693"/>
        <v>BZ$19</v>
      </c>
      <c r="CA2329" s="179" t="str">
        <f t="shared" si="4693"/>
        <v>CA$19</v>
      </c>
      <c r="CB2329" s="179" t="str">
        <f t="shared" si="4693"/>
        <v>CB$19</v>
      </c>
      <c r="CC2329" s="179" t="str">
        <f t="shared" si="4693"/>
        <v>CC$19</v>
      </c>
      <c r="CD2329" s="179" t="str">
        <f t="shared" si="4693"/>
        <v>CD$19</v>
      </c>
      <c r="CE2329" s="179" t="str">
        <f t="shared" ref="CE2329:CL2329" si="4694">CE2304</f>
        <v>CE$19</v>
      </c>
      <c r="CF2329" s="179" t="str">
        <f t="shared" si="4694"/>
        <v>CF$19</v>
      </c>
      <c r="CG2329" s="179" t="str">
        <f t="shared" si="4694"/>
        <v>CG$19</v>
      </c>
      <c r="CH2329" s="179" t="str">
        <f t="shared" si="4694"/>
        <v>CH$19</v>
      </c>
      <c r="CI2329" s="179" t="str">
        <f t="shared" si="4694"/>
        <v>CI$19</v>
      </c>
      <c r="CJ2329" s="179" t="str">
        <f t="shared" si="4694"/>
        <v>CJ$19</v>
      </c>
      <c r="CK2329" s="179" t="str">
        <f t="shared" si="4694"/>
        <v>CK$19</v>
      </c>
      <c r="CL2329" s="179" t="str">
        <f t="shared" si="4694"/>
        <v>CL$19</v>
      </c>
      <c r="CN2329" s="60"/>
      <c r="CO2329" s="179" t="str">
        <f t="shared" ref="CO2329:DL2329" si="4695">CO2304</f>
        <v>CO$19</v>
      </c>
      <c r="CP2329" s="179" t="str">
        <f t="shared" si="4695"/>
        <v>CP$19</v>
      </c>
      <c r="CQ2329" s="179" t="str">
        <f t="shared" si="4695"/>
        <v>CQ$19</v>
      </c>
      <c r="CR2329" s="179" t="str">
        <f t="shared" si="4695"/>
        <v>CR$19</v>
      </c>
      <c r="CS2329" s="179" t="str">
        <f t="shared" si="4695"/>
        <v>CS$19</v>
      </c>
      <c r="CT2329" s="179" t="str">
        <f t="shared" si="4695"/>
        <v>CT$19</v>
      </c>
      <c r="CU2329" s="179" t="str">
        <f t="shared" si="4695"/>
        <v>CU$19</v>
      </c>
      <c r="CV2329" s="179" t="str">
        <f t="shared" si="4695"/>
        <v>CV$19</v>
      </c>
      <c r="CW2329" s="179" t="str">
        <f t="shared" si="4695"/>
        <v>CW$19</v>
      </c>
      <c r="CX2329" s="179" t="str">
        <f t="shared" si="4695"/>
        <v>CX$19</v>
      </c>
      <c r="CY2329" s="179" t="str">
        <f t="shared" si="4695"/>
        <v>CY$19</v>
      </c>
      <c r="CZ2329" s="179" t="str">
        <f t="shared" si="4695"/>
        <v>CZ$19</v>
      </c>
      <c r="DA2329" s="179" t="str">
        <f t="shared" si="4695"/>
        <v>DA$19</v>
      </c>
      <c r="DB2329" s="179" t="str">
        <f t="shared" si="4695"/>
        <v>DB$19</v>
      </c>
      <c r="DC2329" s="179" t="str">
        <f t="shared" si="4695"/>
        <v>DC$19</v>
      </c>
      <c r="DD2329" s="179" t="str">
        <f t="shared" si="4695"/>
        <v>DD$19</v>
      </c>
      <c r="DE2329" s="179" t="str">
        <f t="shared" si="4695"/>
        <v>DE$19</v>
      </c>
      <c r="DF2329" s="179" t="str">
        <f t="shared" si="4695"/>
        <v>DF$19</v>
      </c>
      <c r="DG2329" s="179" t="str">
        <f t="shared" si="4695"/>
        <v>DG$19</v>
      </c>
      <c r="DH2329" s="179" t="str">
        <f t="shared" si="4695"/>
        <v>DH$19</v>
      </c>
      <c r="DI2329" s="179" t="str">
        <f t="shared" si="4695"/>
        <v>DI$19</v>
      </c>
      <c r="DJ2329" s="179" t="str">
        <f t="shared" si="4695"/>
        <v>DJ$19</v>
      </c>
      <c r="DK2329" s="179" t="str">
        <f t="shared" si="4695"/>
        <v>DK$19</v>
      </c>
      <c r="DL2329" s="179" t="str">
        <f t="shared" si="4695"/>
        <v>DL$19</v>
      </c>
    </row>
    <row r="2330" spans="1:116" x14ac:dyDescent="0.4">
      <c r="A2330" s="27"/>
      <c r="B2330" s="27"/>
      <c r="C2330" s="27"/>
      <c r="D2330" s="27"/>
      <c r="E2330" s="27"/>
      <c r="F2330" s="27"/>
      <c r="G2330" s="27"/>
      <c r="H2330" s="27"/>
      <c r="I2330" s="27"/>
      <c r="J2330" s="27"/>
      <c r="K2330" s="27"/>
      <c r="L2330" s="27"/>
      <c r="M2330" s="27"/>
      <c r="N2330" s="27"/>
      <c r="O2330" s="27"/>
      <c r="P2330" s="27"/>
      <c r="CN2330" s="27"/>
    </row>
    <row r="2331" spans="1:116" x14ac:dyDescent="0.4">
      <c r="A2331" s="174"/>
      <c r="E2331" s="8"/>
      <c r="G2331" s="175" t="s">
        <v>490</v>
      </c>
      <c r="H2331" s="174"/>
      <c r="I2331" s="176"/>
      <c r="J2331" s="176"/>
      <c r="K2331" s="197"/>
      <c r="L2331" s="197"/>
      <c r="M2331" s="197"/>
      <c r="N2331" s="197"/>
      <c r="O2331" s="197"/>
      <c r="P2331" s="197"/>
      <c r="R2331" s="198"/>
      <c r="S2331" s="174"/>
      <c r="T2331" s="174"/>
      <c r="U2331" s="174"/>
      <c r="V2331" s="174"/>
      <c r="W2331" s="174"/>
      <c r="X2331" s="174"/>
      <c r="Y2331" s="174"/>
      <c r="Z2331" s="174"/>
      <c r="AA2331" s="174"/>
      <c r="AB2331" s="174"/>
      <c r="AC2331" s="174"/>
      <c r="AD2331" s="174"/>
      <c r="AE2331" s="174"/>
      <c r="AF2331" s="174"/>
      <c r="AG2331" s="174"/>
      <c r="AH2331" s="174"/>
      <c r="AI2331" s="174"/>
      <c r="AJ2331" s="174"/>
      <c r="AK2331" s="174"/>
      <c r="AL2331" s="174"/>
      <c r="AM2331" s="174"/>
      <c r="AN2331" s="174"/>
      <c r="AO2331" s="174"/>
      <c r="AP2331" s="174"/>
      <c r="AQ2331" s="174"/>
      <c r="AR2331" s="174"/>
      <c r="AS2331" s="174"/>
      <c r="AT2331" s="174"/>
      <c r="AU2331" s="174"/>
      <c r="AV2331" s="174"/>
      <c r="AW2331" s="174"/>
      <c r="AX2331" s="174"/>
      <c r="AY2331" s="174"/>
      <c r="AZ2331" s="174"/>
      <c r="BA2331" s="174"/>
      <c r="BB2331" s="174"/>
      <c r="BC2331" s="174"/>
      <c r="BD2331" s="174"/>
      <c r="BE2331" s="174"/>
      <c r="BF2331" s="174"/>
      <c r="BG2331" s="174"/>
      <c r="BH2331" s="174"/>
      <c r="BI2331" s="174"/>
      <c r="BJ2331" s="174"/>
      <c r="BK2331" s="174"/>
      <c r="BL2331" s="174"/>
      <c r="BM2331" s="174"/>
      <c r="BN2331" s="174"/>
      <c r="BO2331" s="174"/>
      <c r="BP2331" s="174"/>
      <c r="BQ2331" s="174"/>
      <c r="BR2331" s="174"/>
      <c r="BS2331" s="174"/>
      <c r="BT2331" s="174"/>
      <c r="BU2331" s="174"/>
      <c r="BV2331" s="174"/>
      <c r="BW2331" s="174"/>
      <c r="BX2331" s="174"/>
      <c r="BY2331" s="174"/>
      <c r="BZ2331" s="174"/>
      <c r="CA2331" s="174"/>
      <c r="CB2331" s="174"/>
      <c r="CC2331" s="174"/>
      <c r="CD2331" s="174"/>
      <c r="CE2331" s="174"/>
      <c r="CF2331" s="174"/>
      <c r="CG2331" s="174"/>
      <c r="CH2331" s="174"/>
      <c r="CI2331" s="174"/>
      <c r="CJ2331" s="174"/>
      <c r="CK2331" s="174"/>
      <c r="CL2331" s="174"/>
      <c r="CN2331" s="176"/>
      <c r="CO2331" s="174"/>
      <c r="CP2331" s="174"/>
      <c r="CQ2331" s="174"/>
      <c r="CR2331" s="174"/>
      <c r="CS2331" s="174"/>
      <c r="CT2331" s="174"/>
      <c r="CU2331" s="174"/>
      <c r="CV2331" s="174"/>
      <c r="CW2331" s="174"/>
      <c r="CX2331" s="174"/>
      <c r="CY2331" s="174"/>
      <c r="CZ2331" s="174"/>
      <c r="DA2331" s="174"/>
      <c r="DB2331" s="174"/>
      <c r="DC2331" s="174"/>
      <c r="DD2331" s="174"/>
      <c r="DE2331" s="174"/>
      <c r="DF2331" s="174"/>
      <c r="DG2331" s="174"/>
      <c r="DH2331" s="174"/>
      <c r="DI2331" s="174"/>
      <c r="DJ2331" s="174"/>
      <c r="DK2331" s="174"/>
      <c r="DL2331" s="174"/>
    </row>
    <row r="2332" spans="1:116" x14ac:dyDescent="0.4">
      <c r="A2332" s="174"/>
      <c r="E2332" s="8"/>
      <c r="G2332" s="175" t="s">
        <v>492</v>
      </c>
      <c r="H2332" s="174"/>
      <c r="I2332" s="176"/>
      <c r="J2332" s="176"/>
      <c r="K2332" s="197"/>
      <c r="L2332" s="197"/>
      <c r="M2332" s="197"/>
      <c r="N2332" s="197"/>
      <c r="O2332" s="197"/>
      <c r="P2332" s="197"/>
      <c r="R2332" s="198"/>
      <c r="S2332" s="174"/>
      <c r="T2332" s="174"/>
      <c r="U2332" s="174"/>
      <c r="V2332" s="174"/>
      <c r="W2332" s="174"/>
      <c r="X2332" s="174"/>
      <c r="Y2332" s="174"/>
      <c r="Z2332" s="174"/>
      <c r="AA2332" s="174"/>
      <c r="AB2332" s="174"/>
      <c r="AC2332" s="174"/>
      <c r="AD2332" s="174"/>
      <c r="AE2332" s="174"/>
      <c r="AF2332" s="174"/>
      <c r="AG2332" s="174"/>
      <c r="AH2332" s="174"/>
      <c r="AI2332" s="174"/>
      <c r="AJ2332" s="174"/>
      <c r="AK2332" s="174"/>
      <c r="AL2332" s="174"/>
      <c r="AM2332" s="174"/>
      <c r="AN2332" s="174"/>
      <c r="AO2332" s="174"/>
      <c r="AP2332" s="174"/>
      <c r="AQ2332" s="174"/>
      <c r="AR2332" s="174"/>
      <c r="AS2332" s="174"/>
      <c r="AT2332" s="174"/>
      <c r="AU2332" s="174"/>
      <c r="AV2332" s="174"/>
      <c r="AW2332" s="174"/>
      <c r="AX2332" s="174"/>
      <c r="AY2332" s="174"/>
      <c r="AZ2332" s="174"/>
      <c r="BA2332" s="174"/>
      <c r="BB2332" s="174"/>
      <c r="BC2332" s="174"/>
      <c r="BD2332" s="174"/>
      <c r="BE2332" s="174"/>
      <c r="BF2332" s="174"/>
      <c r="BG2332" s="174"/>
      <c r="BH2332" s="174"/>
      <c r="BI2332" s="174"/>
      <c r="BJ2332" s="174"/>
      <c r="BK2332" s="174"/>
      <c r="BL2332" s="174"/>
      <c r="BM2332" s="174"/>
      <c r="BN2332" s="174"/>
      <c r="BO2332" s="174"/>
      <c r="BP2332" s="174"/>
      <c r="BQ2332" s="174"/>
      <c r="BR2332" s="174"/>
      <c r="BS2332" s="174"/>
      <c r="BT2332" s="174"/>
      <c r="BU2332" s="174"/>
      <c r="BV2332" s="174"/>
      <c r="BW2332" s="174"/>
      <c r="BX2332" s="174"/>
      <c r="BY2332" s="174"/>
      <c r="BZ2332" s="174"/>
      <c r="CA2332" s="174"/>
      <c r="CB2332" s="174"/>
      <c r="CC2332" s="174"/>
      <c r="CD2332" s="174"/>
      <c r="CE2332" s="174"/>
      <c r="CF2332" s="174"/>
      <c r="CG2332" s="174"/>
      <c r="CH2332" s="174"/>
      <c r="CI2332" s="174"/>
      <c r="CJ2332" s="174"/>
      <c r="CK2332" s="174"/>
      <c r="CL2332" s="174"/>
      <c r="CN2332" s="176"/>
      <c r="CO2332" s="174"/>
      <c r="CP2332" s="174"/>
      <c r="CQ2332" s="174"/>
      <c r="CR2332" s="174"/>
      <c r="CS2332" s="174"/>
      <c r="CT2332" s="174"/>
      <c r="CU2332" s="174"/>
      <c r="CV2332" s="174"/>
      <c r="CW2332" s="174"/>
      <c r="CX2332" s="174"/>
      <c r="CY2332" s="174"/>
      <c r="CZ2332" s="174"/>
      <c r="DA2332" s="174"/>
      <c r="DB2332" s="174"/>
      <c r="DC2332" s="174"/>
      <c r="DD2332" s="174"/>
      <c r="DE2332" s="174"/>
      <c r="DF2332" s="174"/>
      <c r="DG2332" s="174"/>
      <c r="DH2332" s="174"/>
      <c r="DI2332" s="174"/>
      <c r="DJ2332" s="174"/>
      <c r="DK2332" s="174"/>
      <c r="DL2332" s="174"/>
    </row>
    <row r="2333" spans="1:116" x14ac:dyDescent="0.4">
      <c r="A2333" s="174"/>
      <c r="E2333" s="8"/>
      <c r="G2333" s="175" t="s">
        <v>461</v>
      </c>
      <c r="H2333" s="174"/>
      <c r="I2333" s="176"/>
      <c r="J2333" s="176"/>
      <c r="K2333" s="197"/>
      <c r="L2333" s="197"/>
      <c r="M2333" s="197"/>
      <c r="N2333" s="197"/>
      <c r="O2333" s="197"/>
      <c r="P2333" s="197"/>
      <c r="R2333" s="198"/>
      <c r="S2333" s="199" t="str">
        <f t="shared" ref="S2333:AX2333" si="4696">S$20</f>
        <v>S$16</v>
      </c>
      <c r="T2333" s="199" t="str">
        <f t="shared" si="4696"/>
        <v>T$16</v>
      </c>
      <c r="U2333" s="199" t="str">
        <f t="shared" si="4696"/>
        <v>U$16</v>
      </c>
      <c r="V2333" s="199" t="str">
        <f t="shared" si="4696"/>
        <v>V$16</v>
      </c>
      <c r="W2333" s="199" t="str">
        <f t="shared" si="4696"/>
        <v>W$16</v>
      </c>
      <c r="X2333" s="199" t="str">
        <f t="shared" si="4696"/>
        <v>X$16</v>
      </c>
      <c r="Y2333" s="199" t="str">
        <f t="shared" si="4696"/>
        <v>Y$16</v>
      </c>
      <c r="Z2333" s="199" t="str">
        <f t="shared" si="4696"/>
        <v>Z$16</v>
      </c>
      <c r="AA2333" s="199" t="str">
        <f t="shared" si="4696"/>
        <v>AA$16</v>
      </c>
      <c r="AB2333" s="199" t="str">
        <f t="shared" si="4696"/>
        <v>AB$16</v>
      </c>
      <c r="AC2333" s="199" t="str">
        <f t="shared" si="4696"/>
        <v>AC$16</v>
      </c>
      <c r="AD2333" s="199" t="str">
        <f t="shared" si="4696"/>
        <v>AD$16</v>
      </c>
      <c r="AE2333" s="199" t="str">
        <f t="shared" si="4696"/>
        <v>AE$16</v>
      </c>
      <c r="AF2333" s="199" t="str">
        <f t="shared" si="4696"/>
        <v>AF$16</v>
      </c>
      <c r="AG2333" s="199" t="str">
        <f t="shared" si="4696"/>
        <v>AG$16</v>
      </c>
      <c r="AH2333" s="199" t="str">
        <f t="shared" si="4696"/>
        <v>AH$16</v>
      </c>
      <c r="AI2333" s="199" t="str">
        <f t="shared" si="4696"/>
        <v>AI$16</v>
      </c>
      <c r="AJ2333" s="199" t="str">
        <f t="shared" si="4696"/>
        <v>AJ$16</v>
      </c>
      <c r="AK2333" s="199" t="str">
        <f t="shared" si="4696"/>
        <v>AK$16</v>
      </c>
      <c r="AL2333" s="199" t="str">
        <f t="shared" si="4696"/>
        <v>AL$16</v>
      </c>
      <c r="AM2333" s="199" t="str">
        <f t="shared" si="4696"/>
        <v>AM$16</v>
      </c>
      <c r="AN2333" s="199" t="str">
        <f t="shared" si="4696"/>
        <v>AN$16</v>
      </c>
      <c r="AO2333" s="199" t="str">
        <f t="shared" si="4696"/>
        <v>AO$16</v>
      </c>
      <c r="AP2333" s="199" t="str">
        <f t="shared" si="4696"/>
        <v>AP$16</v>
      </c>
      <c r="AQ2333" s="199" t="str">
        <f t="shared" si="4696"/>
        <v>AQ$16</v>
      </c>
      <c r="AR2333" s="199" t="str">
        <f t="shared" si="4696"/>
        <v>AR$16</v>
      </c>
      <c r="AS2333" s="199" t="str">
        <f t="shared" si="4696"/>
        <v>AS$16</v>
      </c>
      <c r="AT2333" s="199" t="str">
        <f t="shared" si="4696"/>
        <v>AT$16</v>
      </c>
      <c r="AU2333" s="199" t="str">
        <f t="shared" si="4696"/>
        <v>AU$16</v>
      </c>
      <c r="AV2333" s="199" t="str">
        <f t="shared" si="4696"/>
        <v>AV$16</v>
      </c>
      <c r="AW2333" s="199" t="str">
        <f t="shared" si="4696"/>
        <v>AW$16</v>
      </c>
      <c r="AX2333" s="199" t="str">
        <f t="shared" si="4696"/>
        <v>AX$16</v>
      </c>
      <c r="AY2333" s="199" t="str">
        <f t="shared" ref="AY2333:CD2333" si="4697">AY$20</f>
        <v>AY$16</v>
      </c>
      <c r="AZ2333" s="199" t="str">
        <f t="shared" si="4697"/>
        <v>AZ$16</v>
      </c>
      <c r="BA2333" s="199" t="str">
        <f t="shared" si="4697"/>
        <v>BA$16</v>
      </c>
      <c r="BB2333" s="199" t="str">
        <f t="shared" si="4697"/>
        <v>BB$16</v>
      </c>
      <c r="BC2333" s="199" t="str">
        <f t="shared" si="4697"/>
        <v>BC$16</v>
      </c>
      <c r="BD2333" s="199" t="str">
        <f t="shared" si="4697"/>
        <v>BD$16</v>
      </c>
      <c r="BE2333" s="199" t="str">
        <f t="shared" si="4697"/>
        <v>BE$16</v>
      </c>
      <c r="BF2333" s="199" t="str">
        <f t="shared" si="4697"/>
        <v>BF$16</v>
      </c>
      <c r="BG2333" s="199" t="str">
        <f t="shared" si="4697"/>
        <v>BG$16</v>
      </c>
      <c r="BH2333" s="199" t="str">
        <f t="shared" si="4697"/>
        <v>BH$16</v>
      </c>
      <c r="BI2333" s="199" t="str">
        <f t="shared" si="4697"/>
        <v>BI$16</v>
      </c>
      <c r="BJ2333" s="199" t="str">
        <f t="shared" si="4697"/>
        <v>BJ$16</v>
      </c>
      <c r="BK2333" s="199" t="str">
        <f t="shared" si="4697"/>
        <v>BK$16</v>
      </c>
      <c r="BL2333" s="199" t="str">
        <f t="shared" si="4697"/>
        <v>BL$16</v>
      </c>
      <c r="BM2333" s="199" t="str">
        <f t="shared" si="4697"/>
        <v>BM$16</v>
      </c>
      <c r="BN2333" s="199" t="str">
        <f t="shared" si="4697"/>
        <v>BN$16</v>
      </c>
      <c r="BO2333" s="199" t="str">
        <f t="shared" si="4697"/>
        <v>BO$16</v>
      </c>
      <c r="BP2333" s="199" t="str">
        <f t="shared" si="4697"/>
        <v>BP$16</v>
      </c>
      <c r="BQ2333" s="199" t="str">
        <f t="shared" si="4697"/>
        <v>BQ$16</v>
      </c>
      <c r="BR2333" s="199" t="str">
        <f t="shared" si="4697"/>
        <v>BR$16</v>
      </c>
      <c r="BS2333" s="199" t="str">
        <f t="shared" si="4697"/>
        <v>BS$16</v>
      </c>
      <c r="BT2333" s="199" t="str">
        <f t="shared" si="4697"/>
        <v>BT$16</v>
      </c>
      <c r="BU2333" s="199" t="str">
        <f t="shared" si="4697"/>
        <v>BU$16</v>
      </c>
      <c r="BV2333" s="199" t="str">
        <f t="shared" si="4697"/>
        <v>BV$16</v>
      </c>
      <c r="BW2333" s="199" t="str">
        <f t="shared" si="4697"/>
        <v>BW$16</v>
      </c>
      <c r="BX2333" s="199" t="str">
        <f t="shared" si="4697"/>
        <v>BX$16</v>
      </c>
      <c r="BY2333" s="199" t="str">
        <f t="shared" si="4697"/>
        <v>BY$16</v>
      </c>
      <c r="BZ2333" s="199" t="str">
        <f t="shared" si="4697"/>
        <v>BZ$16</v>
      </c>
      <c r="CA2333" s="199" t="str">
        <f t="shared" si="4697"/>
        <v>CA$16</v>
      </c>
      <c r="CB2333" s="199" t="str">
        <f t="shared" si="4697"/>
        <v>CB$16</v>
      </c>
      <c r="CC2333" s="199" t="str">
        <f t="shared" si="4697"/>
        <v>CC$16</v>
      </c>
      <c r="CD2333" s="199" t="str">
        <f t="shared" si="4697"/>
        <v>CD$16</v>
      </c>
      <c r="CE2333" s="199" t="str">
        <f t="shared" ref="CE2333:CL2333" si="4698">CE$20</f>
        <v>CE$16</v>
      </c>
      <c r="CF2333" s="199" t="str">
        <f t="shared" si="4698"/>
        <v>CF$16</v>
      </c>
      <c r="CG2333" s="199" t="str">
        <f t="shared" si="4698"/>
        <v>CG$16</v>
      </c>
      <c r="CH2333" s="199" t="str">
        <f t="shared" si="4698"/>
        <v>CH$16</v>
      </c>
      <c r="CI2333" s="199" t="str">
        <f t="shared" si="4698"/>
        <v>CI$16</v>
      </c>
      <c r="CJ2333" s="199" t="str">
        <f t="shared" si="4698"/>
        <v>CJ$16</v>
      </c>
      <c r="CK2333" s="199" t="str">
        <f t="shared" si="4698"/>
        <v>CK$16</v>
      </c>
      <c r="CL2333" s="199" t="str">
        <f t="shared" si="4698"/>
        <v>CL$16</v>
      </c>
      <c r="CN2333" s="176"/>
      <c r="CO2333" s="199" t="str">
        <f t="shared" ref="CO2333:DL2333" si="4699">CO$20</f>
        <v>CO$16</v>
      </c>
      <c r="CP2333" s="199" t="str">
        <f t="shared" si="4699"/>
        <v>CP$16</v>
      </c>
      <c r="CQ2333" s="199" t="str">
        <f t="shared" si="4699"/>
        <v>CQ$16</v>
      </c>
      <c r="CR2333" s="199" t="str">
        <f t="shared" si="4699"/>
        <v>CR$16</v>
      </c>
      <c r="CS2333" s="199" t="str">
        <f t="shared" si="4699"/>
        <v>CS$16</v>
      </c>
      <c r="CT2333" s="199" t="str">
        <f t="shared" si="4699"/>
        <v>CT$16</v>
      </c>
      <c r="CU2333" s="199" t="str">
        <f t="shared" si="4699"/>
        <v>CU$16</v>
      </c>
      <c r="CV2333" s="199" t="str">
        <f t="shared" si="4699"/>
        <v>CV$16</v>
      </c>
      <c r="CW2333" s="199" t="str">
        <f t="shared" si="4699"/>
        <v>CW$16</v>
      </c>
      <c r="CX2333" s="199" t="str">
        <f t="shared" si="4699"/>
        <v>CX$16</v>
      </c>
      <c r="CY2333" s="199" t="str">
        <f t="shared" si="4699"/>
        <v>CY$16</v>
      </c>
      <c r="CZ2333" s="199" t="str">
        <f t="shared" si="4699"/>
        <v>CZ$16</v>
      </c>
      <c r="DA2333" s="199" t="str">
        <f t="shared" si="4699"/>
        <v>DA$16</v>
      </c>
      <c r="DB2333" s="199" t="str">
        <f t="shared" si="4699"/>
        <v>DB$16</v>
      </c>
      <c r="DC2333" s="199" t="str">
        <f t="shared" si="4699"/>
        <v>DC$16</v>
      </c>
      <c r="DD2333" s="199" t="str">
        <f t="shared" si="4699"/>
        <v>DD$16</v>
      </c>
      <c r="DE2333" s="199" t="str">
        <f t="shared" si="4699"/>
        <v>DE$16</v>
      </c>
      <c r="DF2333" s="199" t="str">
        <f t="shared" si="4699"/>
        <v>DF$16</v>
      </c>
      <c r="DG2333" s="199" t="str">
        <f t="shared" si="4699"/>
        <v>DG$16</v>
      </c>
      <c r="DH2333" s="199" t="str">
        <f t="shared" si="4699"/>
        <v>DH$16</v>
      </c>
      <c r="DI2333" s="199" t="str">
        <f t="shared" si="4699"/>
        <v>DI$16</v>
      </c>
      <c r="DJ2333" s="199" t="str">
        <f t="shared" si="4699"/>
        <v>DJ$16</v>
      </c>
      <c r="DK2333" s="199" t="str">
        <f t="shared" si="4699"/>
        <v>DK$16</v>
      </c>
      <c r="DL2333" s="199" t="str">
        <f t="shared" si="4699"/>
        <v>DL$16</v>
      </c>
    </row>
    <row r="2334" spans="1:116" x14ac:dyDescent="0.4">
      <c r="A2334" s="174"/>
      <c r="E2334" s="8"/>
      <c r="G2334" s="175" t="s">
        <v>462</v>
      </c>
      <c r="H2334" s="200"/>
      <c r="I2334" s="201"/>
      <c r="J2334" s="201"/>
      <c r="K2334" s="202"/>
      <c r="L2334" s="202"/>
      <c r="M2334" s="202"/>
      <c r="N2334" s="202"/>
      <c r="O2334" s="202"/>
      <c r="P2334" s="202"/>
      <c r="R2334" s="202"/>
      <c r="S2334" s="199" t="str">
        <f t="shared" ref="S2334:AX2334" si="4700">S$21</f>
        <v>S$17</v>
      </c>
      <c r="T2334" s="199" t="str">
        <f t="shared" si="4700"/>
        <v>T$17</v>
      </c>
      <c r="U2334" s="199" t="str">
        <f t="shared" si="4700"/>
        <v>U$17</v>
      </c>
      <c r="V2334" s="199" t="str">
        <f t="shared" si="4700"/>
        <v>V$17</v>
      </c>
      <c r="W2334" s="199" t="str">
        <f t="shared" si="4700"/>
        <v>W$17</v>
      </c>
      <c r="X2334" s="199" t="str">
        <f t="shared" si="4700"/>
        <v>X$17</v>
      </c>
      <c r="Y2334" s="199" t="str">
        <f t="shared" si="4700"/>
        <v>Y$17</v>
      </c>
      <c r="Z2334" s="199" t="str">
        <f t="shared" si="4700"/>
        <v>Z$17</v>
      </c>
      <c r="AA2334" s="199" t="str">
        <f t="shared" si="4700"/>
        <v>AA$17</v>
      </c>
      <c r="AB2334" s="199" t="str">
        <f t="shared" si="4700"/>
        <v>AB$17</v>
      </c>
      <c r="AC2334" s="199" t="str">
        <f t="shared" si="4700"/>
        <v>AC$17</v>
      </c>
      <c r="AD2334" s="199" t="str">
        <f t="shared" si="4700"/>
        <v>AD$17</v>
      </c>
      <c r="AE2334" s="199" t="str">
        <f t="shared" si="4700"/>
        <v>AE$17</v>
      </c>
      <c r="AF2334" s="199" t="str">
        <f t="shared" si="4700"/>
        <v>AF$17</v>
      </c>
      <c r="AG2334" s="199" t="str">
        <f t="shared" si="4700"/>
        <v>AG$17</v>
      </c>
      <c r="AH2334" s="199" t="str">
        <f t="shared" si="4700"/>
        <v>AH$17</v>
      </c>
      <c r="AI2334" s="199" t="str">
        <f t="shared" si="4700"/>
        <v>AI$17</v>
      </c>
      <c r="AJ2334" s="199" t="str">
        <f t="shared" si="4700"/>
        <v>AJ$17</v>
      </c>
      <c r="AK2334" s="199" t="str">
        <f t="shared" si="4700"/>
        <v>AK$17</v>
      </c>
      <c r="AL2334" s="199" t="str">
        <f t="shared" si="4700"/>
        <v>AL$17</v>
      </c>
      <c r="AM2334" s="199" t="str">
        <f t="shared" si="4700"/>
        <v>AM$17</v>
      </c>
      <c r="AN2334" s="199" t="str">
        <f t="shared" si="4700"/>
        <v>AN$17</v>
      </c>
      <c r="AO2334" s="199" t="str">
        <f t="shared" si="4700"/>
        <v>AO$17</v>
      </c>
      <c r="AP2334" s="199" t="str">
        <f t="shared" si="4700"/>
        <v>AP$17</v>
      </c>
      <c r="AQ2334" s="199" t="str">
        <f t="shared" si="4700"/>
        <v>AQ$17</v>
      </c>
      <c r="AR2334" s="199" t="str">
        <f t="shared" si="4700"/>
        <v>AR$17</v>
      </c>
      <c r="AS2334" s="199" t="str">
        <f t="shared" si="4700"/>
        <v>AS$17</v>
      </c>
      <c r="AT2334" s="199" t="str">
        <f t="shared" si="4700"/>
        <v>AT$17</v>
      </c>
      <c r="AU2334" s="199" t="str">
        <f t="shared" si="4700"/>
        <v>AU$17</v>
      </c>
      <c r="AV2334" s="199" t="str">
        <f t="shared" si="4700"/>
        <v>AV$17</v>
      </c>
      <c r="AW2334" s="199" t="str">
        <f t="shared" si="4700"/>
        <v>AW$17</v>
      </c>
      <c r="AX2334" s="199" t="str">
        <f t="shared" si="4700"/>
        <v>AX$17</v>
      </c>
      <c r="AY2334" s="199" t="str">
        <f t="shared" ref="AY2334:CD2334" si="4701">AY$21</f>
        <v>AY$17</v>
      </c>
      <c r="AZ2334" s="199" t="str">
        <f t="shared" si="4701"/>
        <v>AZ$17</v>
      </c>
      <c r="BA2334" s="199" t="str">
        <f t="shared" si="4701"/>
        <v>BA$17</v>
      </c>
      <c r="BB2334" s="199" t="str">
        <f t="shared" si="4701"/>
        <v>BB$17</v>
      </c>
      <c r="BC2334" s="199" t="str">
        <f t="shared" si="4701"/>
        <v>BC$17</v>
      </c>
      <c r="BD2334" s="199" t="str">
        <f t="shared" si="4701"/>
        <v>BD$17</v>
      </c>
      <c r="BE2334" s="199" t="str">
        <f t="shared" si="4701"/>
        <v>BE$17</v>
      </c>
      <c r="BF2334" s="199" t="str">
        <f t="shared" si="4701"/>
        <v>BF$17</v>
      </c>
      <c r="BG2334" s="199" t="str">
        <f t="shared" si="4701"/>
        <v>BG$17</v>
      </c>
      <c r="BH2334" s="199" t="str">
        <f t="shared" si="4701"/>
        <v>BH$17</v>
      </c>
      <c r="BI2334" s="199" t="str">
        <f t="shared" si="4701"/>
        <v>BI$17</v>
      </c>
      <c r="BJ2334" s="199" t="str">
        <f t="shared" si="4701"/>
        <v>BJ$17</v>
      </c>
      <c r="BK2334" s="199" t="str">
        <f t="shared" si="4701"/>
        <v>BK$17</v>
      </c>
      <c r="BL2334" s="199" t="str">
        <f t="shared" si="4701"/>
        <v>BL$17</v>
      </c>
      <c r="BM2334" s="199" t="str">
        <f t="shared" si="4701"/>
        <v>BM$17</v>
      </c>
      <c r="BN2334" s="199" t="str">
        <f t="shared" si="4701"/>
        <v>BN$17</v>
      </c>
      <c r="BO2334" s="199" t="str">
        <f t="shared" si="4701"/>
        <v>BO$17</v>
      </c>
      <c r="BP2334" s="199" t="str">
        <f t="shared" si="4701"/>
        <v>BP$17</v>
      </c>
      <c r="BQ2334" s="199" t="str">
        <f t="shared" si="4701"/>
        <v>BQ$17</v>
      </c>
      <c r="BR2334" s="199" t="str">
        <f t="shared" si="4701"/>
        <v>BR$17</v>
      </c>
      <c r="BS2334" s="199" t="str">
        <f t="shared" si="4701"/>
        <v>BS$17</v>
      </c>
      <c r="BT2334" s="199" t="str">
        <f t="shared" si="4701"/>
        <v>BT$17</v>
      </c>
      <c r="BU2334" s="199" t="str">
        <f t="shared" si="4701"/>
        <v>BU$17</v>
      </c>
      <c r="BV2334" s="199" t="str">
        <f t="shared" si="4701"/>
        <v>BV$17</v>
      </c>
      <c r="BW2334" s="199" t="str">
        <f t="shared" si="4701"/>
        <v>BW$17</v>
      </c>
      <c r="BX2334" s="199" t="str">
        <f t="shared" si="4701"/>
        <v>BX$17</v>
      </c>
      <c r="BY2334" s="199" t="str">
        <f t="shared" si="4701"/>
        <v>BY$17</v>
      </c>
      <c r="BZ2334" s="199" t="str">
        <f t="shared" si="4701"/>
        <v>BZ$17</v>
      </c>
      <c r="CA2334" s="199" t="str">
        <f t="shared" si="4701"/>
        <v>CA$17</v>
      </c>
      <c r="CB2334" s="199" t="str">
        <f t="shared" si="4701"/>
        <v>CB$17</v>
      </c>
      <c r="CC2334" s="199" t="str">
        <f t="shared" si="4701"/>
        <v>CC$17</v>
      </c>
      <c r="CD2334" s="199" t="str">
        <f t="shared" si="4701"/>
        <v>CD$17</v>
      </c>
      <c r="CE2334" s="199" t="str">
        <f t="shared" ref="CE2334:CL2334" si="4702">CE$21</f>
        <v>CE$17</v>
      </c>
      <c r="CF2334" s="199" t="str">
        <f t="shared" si="4702"/>
        <v>CF$17</v>
      </c>
      <c r="CG2334" s="199" t="str">
        <f t="shared" si="4702"/>
        <v>CG$17</v>
      </c>
      <c r="CH2334" s="199" t="str">
        <f t="shared" si="4702"/>
        <v>CH$17</v>
      </c>
      <c r="CI2334" s="199" t="str">
        <f t="shared" si="4702"/>
        <v>CI$17</v>
      </c>
      <c r="CJ2334" s="199" t="str">
        <f t="shared" si="4702"/>
        <v>CJ$17</v>
      </c>
      <c r="CK2334" s="199" t="str">
        <f t="shared" si="4702"/>
        <v>CK$17</v>
      </c>
      <c r="CL2334" s="199" t="str">
        <f t="shared" si="4702"/>
        <v>CL$17</v>
      </c>
      <c r="CN2334" s="201"/>
      <c r="CO2334" s="199" t="str">
        <f t="shared" ref="CO2334:DL2334" si="4703">CO$21</f>
        <v>CO$17</v>
      </c>
      <c r="CP2334" s="199" t="str">
        <f t="shared" si="4703"/>
        <v>CP$17</v>
      </c>
      <c r="CQ2334" s="199" t="str">
        <f t="shared" si="4703"/>
        <v>CQ$17</v>
      </c>
      <c r="CR2334" s="199" t="str">
        <f t="shared" si="4703"/>
        <v>CR$17</v>
      </c>
      <c r="CS2334" s="199" t="str">
        <f t="shared" si="4703"/>
        <v>CS$17</v>
      </c>
      <c r="CT2334" s="199" t="str">
        <f t="shared" si="4703"/>
        <v>CT$17</v>
      </c>
      <c r="CU2334" s="199" t="str">
        <f t="shared" si="4703"/>
        <v>CU$17</v>
      </c>
      <c r="CV2334" s="199" t="str">
        <f t="shared" si="4703"/>
        <v>CV$17</v>
      </c>
      <c r="CW2334" s="199" t="str">
        <f t="shared" si="4703"/>
        <v>CW$17</v>
      </c>
      <c r="CX2334" s="199" t="str">
        <f t="shared" si="4703"/>
        <v>CX$17</v>
      </c>
      <c r="CY2334" s="199" t="str">
        <f t="shared" si="4703"/>
        <v>CY$17</v>
      </c>
      <c r="CZ2334" s="199" t="str">
        <f t="shared" si="4703"/>
        <v>CZ$17</v>
      </c>
      <c r="DA2334" s="199" t="str">
        <f t="shared" si="4703"/>
        <v>DA$17</v>
      </c>
      <c r="DB2334" s="199" t="str">
        <f t="shared" si="4703"/>
        <v>DB$17</v>
      </c>
      <c r="DC2334" s="199" t="str">
        <f t="shared" si="4703"/>
        <v>DC$17</v>
      </c>
      <c r="DD2334" s="199" t="str">
        <f t="shared" si="4703"/>
        <v>DD$17</v>
      </c>
      <c r="DE2334" s="199" t="str">
        <f t="shared" si="4703"/>
        <v>DE$17</v>
      </c>
      <c r="DF2334" s="199" t="str">
        <f t="shared" si="4703"/>
        <v>DF$17</v>
      </c>
      <c r="DG2334" s="199" t="str">
        <f t="shared" si="4703"/>
        <v>DG$17</v>
      </c>
      <c r="DH2334" s="199" t="str">
        <f t="shared" si="4703"/>
        <v>DH$17</v>
      </c>
      <c r="DI2334" s="199" t="str">
        <f t="shared" si="4703"/>
        <v>DI$17</v>
      </c>
      <c r="DJ2334" s="199" t="str">
        <f t="shared" si="4703"/>
        <v>DJ$17</v>
      </c>
      <c r="DK2334" s="199" t="str">
        <f t="shared" si="4703"/>
        <v>DK$17</v>
      </c>
      <c r="DL2334" s="199" t="str">
        <f t="shared" si="4703"/>
        <v>DL$17</v>
      </c>
    </row>
    <row r="2335" spans="1:116" x14ac:dyDescent="0.4">
      <c r="A2335" s="174"/>
      <c r="E2335" s="8"/>
      <c r="G2335" s="175" t="s">
        <v>491</v>
      </c>
      <c r="H2335" s="200"/>
      <c r="I2335" s="201"/>
      <c r="J2335" s="201"/>
      <c r="K2335" s="202"/>
      <c r="L2335" s="202"/>
      <c r="M2335" s="202"/>
      <c r="N2335" s="202"/>
      <c r="O2335" s="202"/>
      <c r="P2335" s="202"/>
      <c r="R2335" s="202"/>
      <c r="S2335" s="190"/>
      <c r="T2335" s="190"/>
      <c r="U2335" s="190"/>
      <c r="V2335" s="190"/>
      <c r="W2335" s="190"/>
      <c r="X2335" s="190"/>
      <c r="Y2335" s="190"/>
      <c r="Z2335" s="190"/>
      <c r="AA2335" s="190"/>
      <c r="AB2335" s="190"/>
      <c r="AC2335" s="190"/>
      <c r="AD2335" s="190"/>
      <c r="AE2335" s="190"/>
      <c r="AF2335" s="190"/>
      <c r="AG2335" s="190"/>
      <c r="AH2335" s="190"/>
      <c r="AI2335" s="190"/>
      <c r="AJ2335" s="190"/>
      <c r="AK2335" s="190"/>
      <c r="AL2335" s="190"/>
      <c r="AM2335" s="190"/>
      <c r="AN2335" s="190"/>
      <c r="AO2335" s="190"/>
      <c r="AP2335" s="190"/>
      <c r="AQ2335" s="190"/>
      <c r="AR2335" s="190"/>
      <c r="AS2335" s="190"/>
      <c r="AT2335" s="190"/>
      <c r="AU2335" s="190"/>
      <c r="AV2335" s="190"/>
      <c r="AW2335" s="190"/>
      <c r="AX2335" s="190"/>
      <c r="AY2335" s="190"/>
      <c r="AZ2335" s="190"/>
      <c r="BA2335" s="190"/>
      <c r="BB2335" s="190"/>
      <c r="BC2335" s="190"/>
      <c r="BD2335" s="190"/>
      <c r="BE2335" s="190"/>
      <c r="BF2335" s="190"/>
      <c r="BG2335" s="190"/>
      <c r="BH2335" s="190"/>
      <c r="BI2335" s="190"/>
      <c r="BJ2335" s="190"/>
      <c r="BK2335" s="190"/>
      <c r="BL2335" s="190"/>
      <c r="BM2335" s="190"/>
      <c r="BN2335" s="190"/>
      <c r="BO2335" s="190"/>
      <c r="BP2335" s="190"/>
      <c r="BQ2335" s="190"/>
      <c r="BR2335" s="190"/>
      <c r="BS2335" s="190"/>
      <c r="BT2335" s="190"/>
      <c r="BU2335" s="190"/>
      <c r="BV2335" s="190"/>
      <c r="BW2335" s="190"/>
      <c r="BX2335" s="190"/>
      <c r="BY2335" s="190"/>
      <c r="BZ2335" s="190"/>
      <c r="CA2335" s="190"/>
      <c r="CB2335" s="190"/>
      <c r="CC2335" s="190"/>
      <c r="CD2335" s="190"/>
      <c r="CE2335" s="190"/>
      <c r="CF2335" s="190"/>
      <c r="CG2335" s="190"/>
      <c r="CH2335" s="190"/>
      <c r="CI2335" s="190"/>
      <c r="CJ2335" s="190"/>
      <c r="CK2335" s="190"/>
      <c r="CL2335" s="190"/>
      <c r="CN2335" s="201"/>
      <c r="CO2335" s="190"/>
      <c r="CP2335" s="190"/>
      <c r="CQ2335" s="190"/>
      <c r="CR2335" s="190"/>
      <c r="CS2335" s="190"/>
      <c r="CT2335" s="190"/>
      <c r="CU2335" s="190"/>
      <c r="CV2335" s="190"/>
      <c r="CW2335" s="190"/>
      <c r="CX2335" s="190"/>
      <c r="CY2335" s="190"/>
      <c r="CZ2335" s="190"/>
      <c r="DA2335" s="190"/>
      <c r="DB2335" s="190"/>
      <c r="DC2335" s="190"/>
      <c r="DD2335" s="190"/>
      <c r="DE2335" s="190"/>
      <c r="DF2335" s="190"/>
      <c r="DG2335" s="190"/>
      <c r="DH2335" s="190"/>
      <c r="DI2335" s="190"/>
      <c r="DJ2335" s="190"/>
      <c r="DK2335" s="190"/>
      <c r="DL2335" s="190"/>
    </row>
    <row r="2336" spans="1:116" x14ac:dyDescent="0.4">
      <c r="A2336" s="174"/>
      <c r="E2336" s="8"/>
      <c r="G2336" s="175" t="s">
        <v>505</v>
      </c>
      <c r="H2336" s="200"/>
      <c r="I2336" s="201"/>
      <c r="J2336" s="201"/>
      <c r="K2336" s="202"/>
      <c r="L2336" s="202"/>
      <c r="M2336" s="202"/>
      <c r="N2336" s="202"/>
      <c r="O2336" s="202"/>
      <c r="P2336" s="202"/>
      <c r="R2336" s="202"/>
      <c r="S2336" s="190"/>
      <c r="T2336" s="190"/>
      <c r="U2336" s="190"/>
      <c r="V2336" s="190"/>
      <c r="W2336" s="190"/>
      <c r="X2336" s="190"/>
      <c r="Y2336" s="190"/>
      <c r="Z2336" s="190"/>
      <c r="AA2336" s="190"/>
      <c r="AB2336" s="190"/>
      <c r="AC2336" s="190"/>
      <c r="AD2336" s="190"/>
      <c r="AE2336" s="190"/>
      <c r="AF2336" s="190"/>
      <c r="AG2336" s="190"/>
      <c r="AH2336" s="190"/>
      <c r="AI2336" s="190"/>
      <c r="AJ2336" s="190"/>
      <c r="AK2336" s="190"/>
      <c r="AL2336" s="190"/>
      <c r="AM2336" s="190"/>
      <c r="AN2336" s="190"/>
      <c r="AO2336" s="190"/>
      <c r="AP2336" s="190"/>
      <c r="AQ2336" s="190"/>
      <c r="AR2336" s="190"/>
      <c r="AS2336" s="190"/>
      <c r="AT2336" s="190"/>
      <c r="AU2336" s="190"/>
      <c r="AV2336" s="190"/>
      <c r="AW2336" s="190"/>
      <c r="AX2336" s="190"/>
      <c r="AY2336" s="190"/>
      <c r="AZ2336" s="190"/>
      <c r="BA2336" s="190"/>
      <c r="BB2336" s="190"/>
      <c r="BC2336" s="190"/>
      <c r="BD2336" s="190"/>
      <c r="BE2336" s="190"/>
      <c r="BF2336" s="190"/>
      <c r="BG2336" s="190"/>
      <c r="BH2336" s="190"/>
      <c r="BI2336" s="190"/>
      <c r="BJ2336" s="190"/>
      <c r="BK2336" s="190"/>
      <c r="BL2336" s="190"/>
      <c r="BM2336" s="190"/>
      <c r="BN2336" s="190"/>
      <c r="BO2336" s="190"/>
      <c r="BP2336" s="190"/>
      <c r="BQ2336" s="190"/>
      <c r="BR2336" s="190"/>
      <c r="BS2336" s="190"/>
      <c r="BT2336" s="190"/>
      <c r="BU2336" s="190"/>
      <c r="BV2336" s="190"/>
      <c r="BW2336" s="190"/>
      <c r="BX2336" s="190"/>
      <c r="BY2336" s="190"/>
      <c r="BZ2336" s="190"/>
      <c r="CA2336" s="190"/>
      <c r="CB2336" s="190"/>
      <c r="CC2336" s="190"/>
      <c r="CD2336" s="190"/>
      <c r="CE2336" s="190"/>
      <c r="CF2336" s="190"/>
      <c r="CG2336" s="190"/>
      <c r="CH2336" s="190"/>
      <c r="CI2336" s="190"/>
      <c r="CJ2336" s="190"/>
      <c r="CK2336" s="190"/>
      <c r="CL2336" s="190"/>
      <c r="CN2336" s="201"/>
      <c r="CO2336" s="190"/>
      <c r="CP2336" s="190"/>
      <c r="CQ2336" s="190"/>
      <c r="CR2336" s="190"/>
      <c r="CS2336" s="190"/>
      <c r="CT2336" s="190"/>
      <c r="CU2336" s="190"/>
      <c r="CV2336" s="190"/>
      <c r="CW2336" s="190"/>
      <c r="CX2336" s="190"/>
      <c r="CY2336" s="190"/>
      <c r="CZ2336" s="190"/>
      <c r="DA2336" s="190"/>
      <c r="DB2336" s="190"/>
      <c r="DC2336" s="190"/>
      <c r="DD2336" s="190"/>
      <c r="DE2336" s="190"/>
      <c r="DF2336" s="190"/>
      <c r="DG2336" s="190"/>
      <c r="DH2336" s="190"/>
      <c r="DI2336" s="190"/>
      <c r="DJ2336" s="190"/>
      <c r="DK2336" s="190"/>
      <c r="DL2336" s="190"/>
    </row>
    <row r="2337" spans="1:116" x14ac:dyDescent="0.4">
      <c r="A2337" s="174"/>
      <c r="E2337" s="8"/>
      <c r="G2337" s="175" t="s">
        <v>463</v>
      </c>
      <c r="H2337" s="200"/>
      <c r="I2337" s="201"/>
      <c r="J2337" s="201"/>
      <c r="K2337" s="202"/>
      <c r="L2337" s="202"/>
      <c r="M2337" s="202"/>
      <c r="N2337" s="202"/>
      <c r="O2337" s="202"/>
      <c r="P2337" s="202"/>
      <c r="R2337" s="202"/>
      <c r="S2337" s="190" t="str">
        <f t="shared" ref="S2337:AX2337" si="4704">S$22</f>
        <v>S$18</v>
      </c>
      <c r="T2337" s="190" t="str">
        <f t="shared" si="4704"/>
        <v>T$18</v>
      </c>
      <c r="U2337" s="190" t="str">
        <f t="shared" si="4704"/>
        <v>U$18</v>
      </c>
      <c r="V2337" s="190" t="str">
        <f t="shared" si="4704"/>
        <v>V$18</v>
      </c>
      <c r="W2337" s="190" t="str">
        <f t="shared" si="4704"/>
        <v>W$18</v>
      </c>
      <c r="X2337" s="190" t="str">
        <f t="shared" si="4704"/>
        <v>X$18</v>
      </c>
      <c r="Y2337" s="190" t="str">
        <f t="shared" si="4704"/>
        <v>Y$18</v>
      </c>
      <c r="Z2337" s="190" t="str">
        <f t="shared" si="4704"/>
        <v>Z$18</v>
      </c>
      <c r="AA2337" s="190" t="str">
        <f t="shared" si="4704"/>
        <v>AA$18</v>
      </c>
      <c r="AB2337" s="190" t="str">
        <f t="shared" si="4704"/>
        <v>AB$18</v>
      </c>
      <c r="AC2337" s="190" t="str">
        <f t="shared" si="4704"/>
        <v>AC$18</v>
      </c>
      <c r="AD2337" s="190" t="str">
        <f t="shared" si="4704"/>
        <v>AD$18</v>
      </c>
      <c r="AE2337" s="190" t="str">
        <f t="shared" si="4704"/>
        <v>AE$18</v>
      </c>
      <c r="AF2337" s="190" t="str">
        <f t="shared" si="4704"/>
        <v>AF$18</v>
      </c>
      <c r="AG2337" s="190" t="str">
        <f t="shared" si="4704"/>
        <v>AG$18</v>
      </c>
      <c r="AH2337" s="190" t="str">
        <f t="shared" si="4704"/>
        <v>AH$18</v>
      </c>
      <c r="AI2337" s="190" t="str">
        <f t="shared" si="4704"/>
        <v>AI$18</v>
      </c>
      <c r="AJ2337" s="190" t="str">
        <f t="shared" si="4704"/>
        <v>AJ$18</v>
      </c>
      <c r="AK2337" s="190" t="str">
        <f t="shared" si="4704"/>
        <v>AK$18</v>
      </c>
      <c r="AL2337" s="190" t="str">
        <f t="shared" si="4704"/>
        <v>AL$18</v>
      </c>
      <c r="AM2337" s="190" t="str">
        <f t="shared" si="4704"/>
        <v>AM$18</v>
      </c>
      <c r="AN2337" s="190" t="str">
        <f t="shared" si="4704"/>
        <v>AN$18</v>
      </c>
      <c r="AO2337" s="190" t="str">
        <f t="shared" si="4704"/>
        <v>AO$18</v>
      </c>
      <c r="AP2337" s="190" t="str">
        <f t="shared" si="4704"/>
        <v>AP$18</v>
      </c>
      <c r="AQ2337" s="190" t="str">
        <f t="shared" si="4704"/>
        <v>AQ$18</v>
      </c>
      <c r="AR2337" s="190" t="str">
        <f t="shared" si="4704"/>
        <v>AR$18</v>
      </c>
      <c r="AS2337" s="190" t="str">
        <f t="shared" si="4704"/>
        <v>AS$18</v>
      </c>
      <c r="AT2337" s="190" t="str">
        <f t="shared" si="4704"/>
        <v>AT$18</v>
      </c>
      <c r="AU2337" s="190" t="str">
        <f t="shared" si="4704"/>
        <v>AU$18</v>
      </c>
      <c r="AV2337" s="190" t="str">
        <f t="shared" si="4704"/>
        <v>AV$18</v>
      </c>
      <c r="AW2337" s="190" t="str">
        <f t="shared" si="4704"/>
        <v>AW$18</v>
      </c>
      <c r="AX2337" s="190" t="str">
        <f t="shared" si="4704"/>
        <v>AX$18</v>
      </c>
      <c r="AY2337" s="190" t="str">
        <f t="shared" ref="AY2337:CD2337" si="4705">AY$22</f>
        <v>AY$18</v>
      </c>
      <c r="AZ2337" s="190" t="str">
        <f t="shared" si="4705"/>
        <v>AZ$18</v>
      </c>
      <c r="BA2337" s="190" t="str">
        <f t="shared" si="4705"/>
        <v>BA$18</v>
      </c>
      <c r="BB2337" s="190" t="str">
        <f t="shared" si="4705"/>
        <v>BB$18</v>
      </c>
      <c r="BC2337" s="190" t="str">
        <f t="shared" si="4705"/>
        <v>BC$18</v>
      </c>
      <c r="BD2337" s="190" t="str">
        <f t="shared" si="4705"/>
        <v>BD$18</v>
      </c>
      <c r="BE2337" s="190" t="str">
        <f t="shared" si="4705"/>
        <v>BE$18</v>
      </c>
      <c r="BF2337" s="190" t="str">
        <f t="shared" si="4705"/>
        <v>BF$18</v>
      </c>
      <c r="BG2337" s="190" t="str">
        <f t="shared" si="4705"/>
        <v>BG$18</v>
      </c>
      <c r="BH2337" s="190" t="str">
        <f t="shared" si="4705"/>
        <v>BH$18</v>
      </c>
      <c r="BI2337" s="190" t="str">
        <f t="shared" si="4705"/>
        <v>BI$18</v>
      </c>
      <c r="BJ2337" s="190" t="str">
        <f t="shared" si="4705"/>
        <v>BJ$18</v>
      </c>
      <c r="BK2337" s="190" t="str">
        <f t="shared" si="4705"/>
        <v>BK$18</v>
      </c>
      <c r="BL2337" s="190" t="str">
        <f t="shared" si="4705"/>
        <v>BL$18</v>
      </c>
      <c r="BM2337" s="190" t="str">
        <f t="shared" si="4705"/>
        <v>BM$18</v>
      </c>
      <c r="BN2337" s="190" t="str">
        <f t="shared" si="4705"/>
        <v>BN$18</v>
      </c>
      <c r="BO2337" s="190" t="str">
        <f t="shared" si="4705"/>
        <v>BO$18</v>
      </c>
      <c r="BP2337" s="190" t="str">
        <f t="shared" si="4705"/>
        <v>BP$18</v>
      </c>
      <c r="BQ2337" s="190" t="str">
        <f t="shared" si="4705"/>
        <v>BQ$18</v>
      </c>
      <c r="BR2337" s="190" t="str">
        <f t="shared" si="4705"/>
        <v>BR$18</v>
      </c>
      <c r="BS2337" s="190" t="str">
        <f t="shared" si="4705"/>
        <v>BS$18</v>
      </c>
      <c r="BT2337" s="190" t="str">
        <f t="shared" si="4705"/>
        <v>BT$18</v>
      </c>
      <c r="BU2337" s="190" t="str">
        <f t="shared" si="4705"/>
        <v>BU$18</v>
      </c>
      <c r="BV2337" s="190" t="str">
        <f t="shared" si="4705"/>
        <v>BV$18</v>
      </c>
      <c r="BW2337" s="190" t="str">
        <f t="shared" si="4705"/>
        <v>BW$18</v>
      </c>
      <c r="BX2337" s="190" t="str">
        <f t="shared" si="4705"/>
        <v>BX$18</v>
      </c>
      <c r="BY2337" s="190" t="str">
        <f t="shared" si="4705"/>
        <v>BY$18</v>
      </c>
      <c r="BZ2337" s="190" t="str">
        <f t="shared" si="4705"/>
        <v>BZ$18</v>
      </c>
      <c r="CA2337" s="190" t="str">
        <f t="shared" si="4705"/>
        <v>CA$18</v>
      </c>
      <c r="CB2337" s="190" t="str">
        <f t="shared" si="4705"/>
        <v>CB$18</v>
      </c>
      <c r="CC2337" s="190" t="str">
        <f t="shared" si="4705"/>
        <v>CC$18</v>
      </c>
      <c r="CD2337" s="190" t="str">
        <f t="shared" si="4705"/>
        <v>CD$18</v>
      </c>
      <c r="CE2337" s="190" t="str">
        <f t="shared" ref="CE2337:CL2337" si="4706">CE$22</f>
        <v>CE$18</v>
      </c>
      <c r="CF2337" s="190" t="str">
        <f t="shared" si="4706"/>
        <v>CF$18</v>
      </c>
      <c r="CG2337" s="190" t="str">
        <f t="shared" si="4706"/>
        <v>CG$18</v>
      </c>
      <c r="CH2337" s="190" t="str">
        <f t="shared" si="4706"/>
        <v>CH$18</v>
      </c>
      <c r="CI2337" s="190" t="str">
        <f t="shared" si="4706"/>
        <v>CI$18</v>
      </c>
      <c r="CJ2337" s="190" t="str">
        <f t="shared" si="4706"/>
        <v>CJ$18</v>
      </c>
      <c r="CK2337" s="190" t="str">
        <f t="shared" si="4706"/>
        <v>CK$18</v>
      </c>
      <c r="CL2337" s="190" t="str">
        <f t="shared" si="4706"/>
        <v>CL$18</v>
      </c>
      <c r="CN2337" s="201"/>
      <c r="CO2337" s="190" t="str">
        <f t="shared" ref="CO2337:DL2337" si="4707">CO$22</f>
        <v>CO$18</v>
      </c>
      <c r="CP2337" s="190" t="str">
        <f t="shared" si="4707"/>
        <v>CP$18</v>
      </c>
      <c r="CQ2337" s="190" t="str">
        <f t="shared" si="4707"/>
        <v>CQ$18</v>
      </c>
      <c r="CR2337" s="190" t="str">
        <f t="shared" si="4707"/>
        <v>CR$18</v>
      </c>
      <c r="CS2337" s="190" t="str">
        <f t="shared" si="4707"/>
        <v>CS$18</v>
      </c>
      <c r="CT2337" s="190" t="str">
        <f t="shared" si="4707"/>
        <v>CT$18</v>
      </c>
      <c r="CU2337" s="190" t="str">
        <f t="shared" si="4707"/>
        <v>CU$18</v>
      </c>
      <c r="CV2337" s="190" t="str">
        <f t="shared" si="4707"/>
        <v>CV$18</v>
      </c>
      <c r="CW2337" s="190" t="str">
        <f t="shared" si="4707"/>
        <v>CW$18</v>
      </c>
      <c r="CX2337" s="190" t="str">
        <f t="shared" si="4707"/>
        <v>CX$18</v>
      </c>
      <c r="CY2337" s="190" t="str">
        <f t="shared" si="4707"/>
        <v>CY$18</v>
      </c>
      <c r="CZ2337" s="190" t="str">
        <f t="shared" si="4707"/>
        <v>CZ$18</v>
      </c>
      <c r="DA2337" s="190" t="str">
        <f t="shared" si="4707"/>
        <v>DA$18</v>
      </c>
      <c r="DB2337" s="190" t="str">
        <f t="shared" si="4707"/>
        <v>DB$18</v>
      </c>
      <c r="DC2337" s="190" t="str">
        <f t="shared" si="4707"/>
        <v>DC$18</v>
      </c>
      <c r="DD2337" s="190" t="str">
        <f t="shared" si="4707"/>
        <v>DD$18</v>
      </c>
      <c r="DE2337" s="190" t="str">
        <f t="shared" si="4707"/>
        <v>DE$18</v>
      </c>
      <c r="DF2337" s="190" t="str">
        <f t="shared" si="4707"/>
        <v>DF$18</v>
      </c>
      <c r="DG2337" s="190" t="str">
        <f t="shared" si="4707"/>
        <v>DG$18</v>
      </c>
      <c r="DH2337" s="190" t="str">
        <f t="shared" si="4707"/>
        <v>DH$18</v>
      </c>
      <c r="DI2337" s="190" t="str">
        <f t="shared" si="4707"/>
        <v>DI$18</v>
      </c>
      <c r="DJ2337" s="190" t="str">
        <f t="shared" si="4707"/>
        <v>DJ$18</v>
      </c>
      <c r="DK2337" s="190" t="str">
        <f t="shared" si="4707"/>
        <v>DK$18</v>
      </c>
      <c r="DL2337" s="190" t="str">
        <f t="shared" si="4707"/>
        <v>DL$18</v>
      </c>
    </row>
    <row r="2338" spans="1:116" x14ac:dyDescent="0.4">
      <c r="A2338" s="174"/>
      <c r="E2338" s="8"/>
      <c r="G2338" s="175" t="s">
        <v>464</v>
      </c>
      <c r="H2338" s="200"/>
      <c r="I2338" s="201"/>
      <c r="J2338" s="201"/>
      <c r="K2338" s="202"/>
      <c r="L2338" s="202"/>
      <c r="M2338" s="202"/>
      <c r="N2338" s="202"/>
      <c r="O2338" s="202"/>
      <c r="P2338" s="202"/>
      <c r="R2338" s="202"/>
      <c r="S2338" s="190" t="str">
        <f t="shared" ref="S2338:AX2338" si="4708">S$23</f>
        <v>S$19</v>
      </c>
      <c r="T2338" s="190" t="str">
        <f t="shared" si="4708"/>
        <v>T$19</v>
      </c>
      <c r="U2338" s="190" t="str">
        <f t="shared" si="4708"/>
        <v>U$19</v>
      </c>
      <c r="V2338" s="190" t="str">
        <f t="shared" si="4708"/>
        <v>V$19</v>
      </c>
      <c r="W2338" s="190" t="str">
        <f t="shared" si="4708"/>
        <v>W$19</v>
      </c>
      <c r="X2338" s="190" t="str">
        <f t="shared" si="4708"/>
        <v>X$19</v>
      </c>
      <c r="Y2338" s="190" t="str">
        <f t="shared" si="4708"/>
        <v>Y$19</v>
      </c>
      <c r="Z2338" s="190" t="str">
        <f t="shared" si="4708"/>
        <v>Z$19</v>
      </c>
      <c r="AA2338" s="190" t="str">
        <f t="shared" si="4708"/>
        <v>AA$19</v>
      </c>
      <c r="AB2338" s="190" t="str">
        <f t="shared" si="4708"/>
        <v>AB$19</v>
      </c>
      <c r="AC2338" s="190" t="str">
        <f t="shared" si="4708"/>
        <v>AC$19</v>
      </c>
      <c r="AD2338" s="190" t="str">
        <f t="shared" si="4708"/>
        <v>AD$19</v>
      </c>
      <c r="AE2338" s="190" t="str">
        <f t="shared" si="4708"/>
        <v>AE$19</v>
      </c>
      <c r="AF2338" s="190" t="str">
        <f t="shared" si="4708"/>
        <v>AF$19</v>
      </c>
      <c r="AG2338" s="190" t="str">
        <f t="shared" si="4708"/>
        <v>AG$19</v>
      </c>
      <c r="AH2338" s="190" t="str">
        <f t="shared" si="4708"/>
        <v>AH$19</v>
      </c>
      <c r="AI2338" s="190" t="str">
        <f t="shared" si="4708"/>
        <v>AI$19</v>
      </c>
      <c r="AJ2338" s="190" t="str">
        <f t="shared" si="4708"/>
        <v>AJ$19</v>
      </c>
      <c r="AK2338" s="190" t="str">
        <f t="shared" si="4708"/>
        <v>AK$19</v>
      </c>
      <c r="AL2338" s="190" t="str">
        <f t="shared" si="4708"/>
        <v>AL$19</v>
      </c>
      <c r="AM2338" s="190" t="str">
        <f t="shared" si="4708"/>
        <v>AM$19</v>
      </c>
      <c r="AN2338" s="190" t="str">
        <f t="shared" si="4708"/>
        <v>AN$19</v>
      </c>
      <c r="AO2338" s="190" t="str">
        <f t="shared" si="4708"/>
        <v>AO$19</v>
      </c>
      <c r="AP2338" s="190" t="str">
        <f t="shared" si="4708"/>
        <v>AP$19</v>
      </c>
      <c r="AQ2338" s="190" t="str">
        <f t="shared" si="4708"/>
        <v>AQ$19</v>
      </c>
      <c r="AR2338" s="190" t="str">
        <f t="shared" si="4708"/>
        <v>AR$19</v>
      </c>
      <c r="AS2338" s="190" t="str">
        <f t="shared" si="4708"/>
        <v>AS$19</v>
      </c>
      <c r="AT2338" s="190" t="str">
        <f t="shared" si="4708"/>
        <v>AT$19</v>
      </c>
      <c r="AU2338" s="190" t="str">
        <f t="shared" si="4708"/>
        <v>AU$19</v>
      </c>
      <c r="AV2338" s="190" t="str">
        <f t="shared" si="4708"/>
        <v>AV$19</v>
      </c>
      <c r="AW2338" s="190" t="str">
        <f t="shared" si="4708"/>
        <v>AW$19</v>
      </c>
      <c r="AX2338" s="190" t="str">
        <f t="shared" si="4708"/>
        <v>AX$19</v>
      </c>
      <c r="AY2338" s="190" t="str">
        <f t="shared" ref="AY2338:CD2338" si="4709">AY$23</f>
        <v>AY$19</v>
      </c>
      <c r="AZ2338" s="190" t="str">
        <f t="shared" si="4709"/>
        <v>AZ$19</v>
      </c>
      <c r="BA2338" s="190" t="str">
        <f t="shared" si="4709"/>
        <v>BA$19</v>
      </c>
      <c r="BB2338" s="190" t="str">
        <f t="shared" si="4709"/>
        <v>BB$19</v>
      </c>
      <c r="BC2338" s="190" t="str">
        <f t="shared" si="4709"/>
        <v>BC$19</v>
      </c>
      <c r="BD2338" s="190" t="str">
        <f t="shared" si="4709"/>
        <v>BD$19</v>
      </c>
      <c r="BE2338" s="190" t="str">
        <f t="shared" si="4709"/>
        <v>BE$19</v>
      </c>
      <c r="BF2338" s="190" t="str">
        <f t="shared" si="4709"/>
        <v>BF$19</v>
      </c>
      <c r="BG2338" s="190" t="str">
        <f t="shared" si="4709"/>
        <v>BG$19</v>
      </c>
      <c r="BH2338" s="190" t="str">
        <f t="shared" si="4709"/>
        <v>BH$19</v>
      </c>
      <c r="BI2338" s="190" t="str">
        <f t="shared" si="4709"/>
        <v>BI$19</v>
      </c>
      <c r="BJ2338" s="190" t="str">
        <f t="shared" si="4709"/>
        <v>BJ$19</v>
      </c>
      <c r="BK2338" s="190" t="str">
        <f t="shared" si="4709"/>
        <v>BK$19</v>
      </c>
      <c r="BL2338" s="190" t="str">
        <f t="shared" si="4709"/>
        <v>BL$19</v>
      </c>
      <c r="BM2338" s="190" t="str">
        <f t="shared" si="4709"/>
        <v>BM$19</v>
      </c>
      <c r="BN2338" s="190" t="str">
        <f t="shared" si="4709"/>
        <v>BN$19</v>
      </c>
      <c r="BO2338" s="190" t="str">
        <f t="shared" si="4709"/>
        <v>BO$19</v>
      </c>
      <c r="BP2338" s="190" t="str">
        <f t="shared" si="4709"/>
        <v>BP$19</v>
      </c>
      <c r="BQ2338" s="190" t="str">
        <f t="shared" si="4709"/>
        <v>BQ$19</v>
      </c>
      <c r="BR2338" s="190" t="str">
        <f t="shared" si="4709"/>
        <v>BR$19</v>
      </c>
      <c r="BS2338" s="190" t="str">
        <f t="shared" si="4709"/>
        <v>BS$19</v>
      </c>
      <c r="BT2338" s="190" t="str">
        <f t="shared" si="4709"/>
        <v>BT$19</v>
      </c>
      <c r="BU2338" s="190" t="str">
        <f t="shared" si="4709"/>
        <v>BU$19</v>
      </c>
      <c r="BV2338" s="190" t="str">
        <f t="shared" si="4709"/>
        <v>BV$19</v>
      </c>
      <c r="BW2338" s="190" t="str">
        <f t="shared" si="4709"/>
        <v>BW$19</v>
      </c>
      <c r="BX2338" s="190" t="str">
        <f t="shared" si="4709"/>
        <v>BX$19</v>
      </c>
      <c r="BY2338" s="190" t="str">
        <f t="shared" si="4709"/>
        <v>BY$19</v>
      </c>
      <c r="BZ2338" s="190" t="str">
        <f t="shared" si="4709"/>
        <v>BZ$19</v>
      </c>
      <c r="CA2338" s="190" t="str">
        <f t="shared" si="4709"/>
        <v>CA$19</v>
      </c>
      <c r="CB2338" s="190" t="str">
        <f t="shared" si="4709"/>
        <v>CB$19</v>
      </c>
      <c r="CC2338" s="190" t="str">
        <f t="shared" si="4709"/>
        <v>CC$19</v>
      </c>
      <c r="CD2338" s="190" t="str">
        <f t="shared" si="4709"/>
        <v>CD$19</v>
      </c>
      <c r="CE2338" s="190" t="str">
        <f t="shared" ref="CE2338:CL2338" si="4710">CE$23</f>
        <v>CE$19</v>
      </c>
      <c r="CF2338" s="190" t="str">
        <f t="shared" si="4710"/>
        <v>CF$19</v>
      </c>
      <c r="CG2338" s="190" t="str">
        <f t="shared" si="4710"/>
        <v>CG$19</v>
      </c>
      <c r="CH2338" s="190" t="str">
        <f t="shared" si="4710"/>
        <v>CH$19</v>
      </c>
      <c r="CI2338" s="190" t="str">
        <f t="shared" si="4710"/>
        <v>CI$19</v>
      </c>
      <c r="CJ2338" s="190" t="str">
        <f t="shared" si="4710"/>
        <v>CJ$19</v>
      </c>
      <c r="CK2338" s="190" t="str">
        <f t="shared" si="4710"/>
        <v>CK$19</v>
      </c>
      <c r="CL2338" s="190" t="str">
        <f t="shared" si="4710"/>
        <v>CL$19</v>
      </c>
      <c r="CN2338" s="201"/>
      <c r="CO2338" s="190" t="str">
        <f t="shared" ref="CO2338:DL2338" si="4711">CO$23</f>
        <v>CO$19</v>
      </c>
      <c r="CP2338" s="190" t="str">
        <f t="shared" si="4711"/>
        <v>CP$19</v>
      </c>
      <c r="CQ2338" s="190" t="str">
        <f t="shared" si="4711"/>
        <v>CQ$19</v>
      </c>
      <c r="CR2338" s="190" t="str">
        <f t="shared" si="4711"/>
        <v>CR$19</v>
      </c>
      <c r="CS2338" s="190" t="str">
        <f t="shared" si="4711"/>
        <v>CS$19</v>
      </c>
      <c r="CT2338" s="190" t="str">
        <f t="shared" si="4711"/>
        <v>CT$19</v>
      </c>
      <c r="CU2338" s="190" t="str">
        <f t="shared" si="4711"/>
        <v>CU$19</v>
      </c>
      <c r="CV2338" s="190" t="str">
        <f t="shared" si="4711"/>
        <v>CV$19</v>
      </c>
      <c r="CW2338" s="190" t="str">
        <f t="shared" si="4711"/>
        <v>CW$19</v>
      </c>
      <c r="CX2338" s="190" t="str">
        <f t="shared" si="4711"/>
        <v>CX$19</v>
      </c>
      <c r="CY2338" s="190" t="str">
        <f t="shared" si="4711"/>
        <v>CY$19</v>
      </c>
      <c r="CZ2338" s="190" t="str">
        <f t="shared" si="4711"/>
        <v>CZ$19</v>
      </c>
      <c r="DA2338" s="190" t="str">
        <f t="shared" si="4711"/>
        <v>DA$19</v>
      </c>
      <c r="DB2338" s="190" t="str">
        <f t="shared" si="4711"/>
        <v>DB$19</v>
      </c>
      <c r="DC2338" s="190" t="str">
        <f t="shared" si="4711"/>
        <v>DC$19</v>
      </c>
      <c r="DD2338" s="190" t="str">
        <f t="shared" si="4711"/>
        <v>DD$19</v>
      </c>
      <c r="DE2338" s="190" t="str">
        <f t="shared" si="4711"/>
        <v>DE$19</v>
      </c>
      <c r="DF2338" s="190" t="str">
        <f t="shared" si="4711"/>
        <v>DF$19</v>
      </c>
      <c r="DG2338" s="190" t="str">
        <f t="shared" si="4711"/>
        <v>DG$19</v>
      </c>
      <c r="DH2338" s="190" t="str">
        <f t="shared" si="4711"/>
        <v>DH$19</v>
      </c>
      <c r="DI2338" s="190" t="str">
        <f t="shared" si="4711"/>
        <v>DI$19</v>
      </c>
      <c r="DJ2338" s="190" t="str">
        <f t="shared" si="4711"/>
        <v>DJ$19</v>
      </c>
      <c r="DK2338" s="190" t="str">
        <f t="shared" si="4711"/>
        <v>DK$19</v>
      </c>
      <c r="DL2338" s="190" t="str">
        <f t="shared" si="4711"/>
        <v>DL$19</v>
      </c>
    </row>
    <row r="2339" spans="1:116" x14ac:dyDescent="0.4">
      <c r="A2339" s="31" t="s">
        <v>218</v>
      </c>
      <c r="B2339" s="31" t="s">
        <v>243</v>
      </c>
      <c r="C2339" s="31"/>
      <c r="D2339" t="s">
        <v>424</v>
      </c>
      <c r="E2339" s="8" t="str">
        <f t="shared" ref="E2339:E2363" si="4712">ROW()&amp;" "&amp;D2339</f>
        <v>2339 FAINT-F</v>
      </c>
      <c r="F2339" t="s">
        <v>347</v>
      </c>
      <c r="G2339" s="70" t="s">
        <v>282</v>
      </c>
      <c r="H2339" s="48"/>
      <c r="I2339" s="297"/>
      <c r="J2339" s="297"/>
      <c r="K2339" s="48"/>
      <c r="L2339" s="48"/>
      <c r="M2339" s="48"/>
      <c r="N2339" s="48"/>
      <c r="O2339" s="48"/>
      <c r="P2339" s="48"/>
      <c r="R2339" s="70"/>
      <c r="S2339" s="298"/>
      <c r="T2339" s="298"/>
      <c r="U2339" s="298"/>
      <c r="V2339" s="298"/>
      <c r="W2339" s="298"/>
      <c r="X2339" s="298"/>
      <c r="Y2339" s="298"/>
      <c r="Z2339" s="298"/>
      <c r="AA2339" s="298"/>
      <c r="AB2339" s="298"/>
      <c r="AC2339" s="298"/>
      <c r="AD2339" s="298"/>
      <c r="AE2339" s="298"/>
      <c r="AF2339" s="298"/>
      <c r="AG2339" s="298"/>
      <c r="AH2339" s="298"/>
      <c r="AI2339" s="298"/>
      <c r="AJ2339" s="298"/>
      <c r="AK2339" s="298"/>
      <c r="AL2339" s="298"/>
      <c r="AM2339" s="298"/>
      <c r="AN2339" s="298"/>
      <c r="AO2339" s="298"/>
      <c r="AP2339" s="298"/>
      <c r="AQ2339" s="298"/>
      <c r="AR2339" s="298"/>
      <c r="AS2339" s="298"/>
      <c r="AT2339" s="298"/>
      <c r="AU2339" s="298"/>
      <c r="AV2339" s="298"/>
      <c r="AW2339" s="298"/>
      <c r="AX2339" s="298"/>
      <c r="AY2339" s="298"/>
      <c r="AZ2339" s="298"/>
      <c r="BA2339" s="298"/>
      <c r="BB2339" s="298"/>
      <c r="BC2339" s="298"/>
      <c r="BD2339" s="298"/>
      <c r="BE2339" s="298"/>
      <c r="BF2339" s="298"/>
      <c r="BG2339" s="298"/>
      <c r="BH2339" s="298"/>
      <c r="BI2339" s="298"/>
      <c r="BJ2339" s="298"/>
      <c r="BK2339" s="298"/>
      <c r="BL2339" s="298"/>
      <c r="BM2339" s="298"/>
      <c r="BN2339" s="298"/>
      <c r="BO2339" s="298"/>
      <c r="BP2339" s="298"/>
      <c r="BQ2339" s="298"/>
      <c r="BR2339" s="298"/>
      <c r="BS2339" s="298"/>
      <c r="BT2339" s="298"/>
      <c r="BU2339" s="298"/>
      <c r="BV2339" s="298"/>
      <c r="BW2339" s="298"/>
      <c r="BX2339" s="298"/>
      <c r="BY2339" s="298"/>
      <c r="BZ2339" s="298"/>
      <c r="CA2339" s="298"/>
      <c r="CB2339" s="298"/>
      <c r="CC2339" s="298"/>
      <c r="CD2339" s="298"/>
      <c r="CE2339" s="298"/>
      <c r="CF2339" s="298"/>
      <c r="CG2339" s="298"/>
      <c r="CH2339" s="298"/>
      <c r="CI2339" s="298"/>
      <c r="CJ2339" s="298"/>
      <c r="CK2339" s="298"/>
      <c r="CL2339" s="298"/>
      <c r="CN2339" s="297"/>
      <c r="CO2339" s="298"/>
      <c r="CP2339" s="298"/>
      <c r="CQ2339" s="298"/>
      <c r="CR2339" s="298"/>
      <c r="CS2339" s="298"/>
      <c r="CT2339" s="298"/>
      <c r="CU2339" s="298"/>
      <c r="CV2339" s="298"/>
      <c r="CW2339" s="298"/>
      <c r="CX2339" s="298"/>
      <c r="CY2339" s="298"/>
      <c r="CZ2339" s="298"/>
      <c r="DA2339" s="298"/>
      <c r="DB2339" s="298"/>
      <c r="DC2339" s="298"/>
      <c r="DD2339" s="298"/>
      <c r="DE2339" s="298"/>
      <c r="DF2339" s="298"/>
      <c r="DG2339" s="298"/>
      <c r="DH2339" s="298"/>
      <c r="DI2339" s="298"/>
      <c r="DJ2339" s="298"/>
      <c r="DK2339" s="298"/>
      <c r="DL2339" s="298"/>
    </row>
    <row r="2340" spans="1:116" x14ac:dyDescent="0.4">
      <c r="A2340" s="31"/>
      <c r="B2340" t="str">
        <f>E2340</f>
        <v>2340 FAINT-F</v>
      </c>
      <c r="D2340" t="s">
        <v>424</v>
      </c>
      <c r="E2340" s="8" t="str">
        <f t="shared" ref="E2340" si="4713">ROW()&amp;" "&amp;D2340</f>
        <v>2340 FAINT-F</v>
      </c>
      <c r="G2340" s="95" t="str">
        <f>"Assumptions - "&amp;G2339</f>
        <v>Assumptions - Fixed secondary intangible assets:</v>
      </c>
      <c r="H2340" s="31"/>
      <c r="I2340" s="73"/>
      <c r="J2340" s="73"/>
      <c r="K2340" s="31"/>
      <c r="L2340" s="31"/>
      <c r="M2340" s="31"/>
      <c r="N2340" s="31"/>
      <c r="O2340" s="31"/>
      <c r="P2340" s="31"/>
      <c r="R2340" s="67"/>
      <c r="S2340" s="156"/>
      <c r="T2340" s="156"/>
      <c r="U2340" s="156"/>
      <c r="V2340" s="156"/>
      <c r="W2340" s="156"/>
      <c r="X2340" s="156"/>
      <c r="Y2340" s="156"/>
      <c r="Z2340" s="156"/>
      <c r="AA2340" s="156"/>
      <c r="AB2340" s="156"/>
      <c r="AC2340" s="156"/>
      <c r="AD2340" s="156"/>
      <c r="AE2340" s="156"/>
      <c r="AF2340" s="156"/>
      <c r="AG2340" s="156"/>
      <c r="AH2340" s="156"/>
      <c r="AI2340" s="156"/>
      <c r="AJ2340" s="156"/>
      <c r="AK2340" s="156"/>
      <c r="AL2340" s="156"/>
      <c r="AM2340" s="156"/>
      <c r="AN2340" s="156"/>
      <c r="AO2340" s="156"/>
      <c r="AP2340" s="156"/>
      <c r="AQ2340" s="156"/>
      <c r="AR2340" s="156"/>
      <c r="AS2340" s="156"/>
      <c r="AT2340" s="156"/>
      <c r="AU2340" s="156"/>
      <c r="AV2340" s="156"/>
      <c r="AW2340" s="156"/>
      <c r="AX2340" s="156"/>
      <c r="AY2340" s="156"/>
      <c r="AZ2340" s="156"/>
      <c r="BA2340" s="156"/>
      <c r="BB2340" s="156"/>
      <c r="BC2340" s="156"/>
      <c r="BD2340" s="156"/>
      <c r="BE2340" s="156"/>
      <c r="BF2340" s="156"/>
      <c r="BG2340" s="156"/>
      <c r="BH2340" s="156"/>
      <c r="BI2340" s="156"/>
      <c r="BJ2340" s="156"/>
      <c r="BK2340" s="156"/>
      <c r="BL2340" s="156"/>
      <c r="BM2340" s="156"/>
      <c r="BN2340" s="156"/>
      <c r="BO2340" s="156"/>
      <c r="BP2340" s="156"/>
      <c r="BQ2340" s="156"/>
      <c r="BR2340" s="156"/>
      <c r="BS2340" s="156"/>
      <c r="BT2340" s="156"/>
      <c r="BU2340" s="156"/>
      <c r="BV2340" s="156"/>
      <c r="BW2340" s="156"/>
      <c r="BX2340" s="156"/>
      <c r="BY2340" s="156"/>
      <c r="BZ2340" s="156"/>
      <c r="CA2340" s="156"/>
      <c r="CB2340" s="156"/>
      <c r="CC2340" s="156"/>
      <c r="CD2340" s="156"/>
      <c r="CE2340" s="156"/>
      <c r="CF2340" s="156"/>
      <c r="CG2340" s="156"/>
      <c r="CH2340" s="156"/>
      <c r="CI2340" s="156"/>
      <c r="CJ2340" s="156"/>
      <c r="CK2340" s="156"/>
      <c r="CL2340" s="156"/>
      <c r="CN2340" s="73"/>
      <c r="CO2340" s="156"/>
      <c r="CP2340" s="156"/>
      <c r="CQ2340" s="156"/>
      <c r="CR2340" s="156"/>
      <c r="CS2340" s="156"/>
      <c r="CT2340" s="156"/>
      <c r="CU2340" s="156"/>
      <c r="CV2340" s="156"/>
      <c r="CW2340" s="156"/>
      <c r="CX2340" s="156"/>
      <c r="CY2340" s="156"/>
      <c r="CZ2340" s="156"/>
      <c r="DA2340" s="156"/>
      <c r="DB2340" s="156"/>
      <c r="DC2340" s="156"/>
      <c r="DD2340" s="156"/>
      <c r="DE2340" s="156"/>
      <c r="DF2340" s="156"/>
      <c r="DG2340" s="156"/>
      <c r="DH2340" s="156"/>
      <c r="DI2340" s="156"/>
      <c r="DJ2340" s="156"/>
      <c r="DK2340" s="156"/>
      <c r="DL2340" s="156"/>
    </row>
    <row r="2341" spans="1:116" x14ac:dyDescent="0.4">
      <c r="B2341" t="str">
        <f>E2341</f>
        <v>2341 FAINT-F</v>
      </c>
      <c r="D2341" t="s">
        <v>424</v>
      </c>
      <c r="E2341" s="8" t="str">
        <f t="shared" si="4712"/>
        <v>2341 FAINT-F</v>
      </c>
      <c r="G2341" s="145" t="s">
        <v>206</v>
      </c>
      <c r="H2341" s="57">
        <v>5</v>
      </c>
      <c r="S2341" s="72"/>
      <c r="T2341" s="72"/>
      <c r="U2341" s="72"/>
      <c r="V2341" s="72"/>
      <c r="W2341" s="72"/>
      <c r="X2341" s="72"/>
      <c r="Y2341" s="72"/>
      <c r="Z2341" s="72"/>
      <c r="AA2341" s="72"/>
      <c r="AB2341" s="72"/>
      <c r="AC2341" s="72"/>
      <c r="AD2341" s="72"/>
      <c r="AE2341" s="72"/>
      <c r="AF2341" s="72"/>
      <c r="AG2341" s="72"/>
      <c r="AH2341" s="72"/>
      <c r="AI2341" s="72"/>
      <c r="AJ2341" s="72"/>
      <c r="AK2341" s="72"/>
      <c r="AL2341" s="72"/>
      <c r="AM2341" s="72"/>
      <c r="AN2341" s="72"/>
      <c r="AO2341" s="72"/>
      <c r="AP2341" s="72"/>
      <c r="AQ2341" s="72"/>
      <c r="AR2341" s="72"/>
      <c r="AS2341" s="72"/>
      <c r="AT2341" s="72"/>
      <c r="AU2341" s="72"/>
      <c r="AV2341" s="72"/>
      <c r="AW2341" s="72"/>
      <c r="AX2341" s="72"/>
      <c r="AY2341" s="72"/>
      <c r="AZ2341" s="72"/>
      <c r="BA2341" s="72"/>
      <c r="BB2341" s="72"/>
      <c r="BC2341" s="72"/>
      <c r="BD2341" s="72"/>
      <c r="BE2341" s="72"/>
      <c r="BF2341" s="72"/>
      <c r="BG2341" s="72"/>
      <c r="BH2341" s="72"/>
      <c r="BI2341" s="72"/>
      <c r="BJ2341" s="72"/>
      <c r="BK2341" s="72"/>
      <c r="BL2341" s="72"/>
      <c r="BM2341" s="72"/>
      <c r="BN2341" s="72"/>
      <c r="BO2341" s="72"/>
      <c r="BP2341" s="72"/>
      <c r="BQ2341" s="72"/>
      <c r="BR2341" s="72"/>
      <c r="BS2341" s="72"/>
      <c r="BT2341" s="72"/>
      <c r="BU2341" s="72"/>
      <c r="BV2341" s="72"/>
      <c r="BW2341" s="72"/>
      <c r="BX2341" s="72"/>
      <c r="BY2341" s="72"/>
      <c r="BZ2341" s="72"/>
      <c r="CA2341" s="72"/>
      <c r="CB2341" s="72"/>
      <c r="CC2341" s="72"/>
      <c r="CD2341" s="72"/>
      <c r="CE2341" s="72"/>
      <c r="CF2341" s="72"/>
      <c r="CG2341" s="72"/>
      <c r="CH2341" s="72"/>
      <c r="CI2341" s="72"/>
      <c r="CJ2341" s="72"/>
      <c r="CK2341" s="72"/>
      <c r="CL2341" s="72"/>
      <c r="CO2341" s="72"/>
      <c r="CP2341" s="72"/>
      <c r="CQ2341" s="72"/>
      <c r="CR2341" s="72"/>
      <c r="CS2341" s="72"/>
      <c r="CT2341" s="72"/>
      <c r="CU2341" s="72"/>
      <c r="CV2341" s="72"/>
      <c r="CW2341" s="72"/>
      <c r="CX2341" s="72"/>
      <c r="CY2341" s="72"/>
      <c r="CZ2341" s="72"/>
      <c r="DA2341" s="72"/>
      <c r="DB2341" s="72"/>
      <c r="DC2341" s="72"/>
      <c r="DD2341" s="72"/>
      <c r="DE2341" s="72"/>
      <c r="DF2341" s="72"/>
      <c r="DG2341" s="72"/>
      <c r="DH2341" s="72"/>
      <c r="DI2341" s="72"/>
      <c r="DJ2341" s="72"/>
      <c r="DK2341" s="72"/>
      <c r="DL2341" s="72"/>
    </row>
    <row r="2342" spans="1:116" x14ac:dyDescent="0.4">
      <c r="B2342" t="str">
        <f>E2342</f>
        <v>2342 FAINT-F</v>
      </c>
      <c r="D2342" t="s">
        <v>424</v>
      </c>
      <c r="E2342" s="8" t="str">
        <f t="shared" si="4712"/>
        <v>2342 FAINT-F</v>
      </c>
      <c r="G2342" s="145" t="s">
        <v>207</v>
      </c>
      <c r="H2342" s="57">
        <v>3</v>
      </c>
      <c r="S2342" s="72"/>
      <c r="T2342" s="72"/>
      <c r="U2342" s="72"/>
      <c r="V2342" s="72"/>
      <c r="W2342" s="72"/>
      <c r="X2342" s="72"/>
      <c r="Y2342" s="72"/>
      <c r="Z2342" s="72"/>
      <c r="AA2342" s="72"/>
      <c r="AB2342" s="72"/>
      <c r="AC2342" s="72"/>
      <c r="AD2342" s="72"/>
      <c r="AE2342" s="72"/>
      <c r="AF2342" s="72"/>
      <c r="AG2342" s="72"/>
      <c r="AH2342" s="72"/>
      <c r="AI2342" s="72"/>
      <c r="AJ2342" s="72"/>
      <c r="AK2342" s="72"/>
      <c r="AL2342" s="72"/>
      <c r="AM2342" s="72"/>
      <c r="AN2342" s="72"/>
      <c r="AO2342" s="72"/>
      <c r="AP2342" s="72"/>
      <c r="AQ2342" s="72"/>
      <c r="AR2342" s="72"/>
      <c r="AS2342" s="72"/>
      <c r="AT2342" s="72"/>
      <c r="AU2342" s="72"/>
      <c r="AV2342" s="72"/>
      <c r="AW2342" s="72"/>
      <c r="AX2342" s="72"/>
      <c r="AY2342" s="72"/>
      <c r="AZ2342" s="72"/>
      <c r="BA2342" s="72"/>
      <c r="BB2342" s="72"/>
      <c r="BC2342" s="72"/>
      <c r="BD2342" s="72"/>
      <c r="BE2342" s="72"/>
      <c r="BF2342" s="72"/>
      <c r="BG2342" s="72"/>
      <c r="BH2342" s="72"/>
      <c r="BI2342" s="72"/>
      <c r="BJ2342" s="72"/>
      <c r="BK2342" s="72"/>
      <c r="BL2342" s="72"/>
      <c r="BM2342" s="72"/>
      <c r="BN2342" s="72"/>
      <c r="BO2342" s="72"/>
      <c r="BP2342" s="72"/>
      <c r="BQ2342" s="72"/>
      <c r="BR2342" s="72"/>
      <c r="BS2342" s="72"/>
      <c r="BT2342" s="72"/>
      <c r="BU2342" s="72"/>
      <c r="BV2342" s="72"/>
      <c r="BW2342" s="72"/>
      <c r="BX2342" s="72"/>
      <c r="BY2342" s="72"/>
      <c r="BZ2342" s="72"/>
      <c r="CA2342" s="72"/>
      <c r="CB2342" s="72"/>
      <c r="CC2342" s="72"/>
      <c r="CD2342" s="72"/>
      <c r="CE2342" s="72"/>
      <c r="CF2342" s="72"/>
      <c r="CG2342" s="72"/>
      <c r="CH2342" s="72"/>
      <c r="CI2342" s="72"/>
      <c r="CJ2342" s="72"/>
      <c r="CK2342" s="72"/>
      <c r="CL2342" s="72"/>
      <c r="CO2342" s="72"/>
      <c r="CP2342" s="72"/>
      <c r="CQ2342" s="72"/>
      <c r="CR2342" s="72"/>
      <c r="CS2342" s="72"/>
      <c r="CT2342" s="72"/>
      <c r="CU2342" s="72"/>
      <c r="CV2342" s="72"/>
      <c r="CW2342" s="72"/>
      <c r="CX2342" s="72"/>
      <c r="CY2342" s="72"/>
      <c r="CZ2342" s="72"/>
      <c r="DA2342" s="72"/>
      <c r="DB2342" s="72"/>
      <c r="DC2342" s="72"/>
      <c r="DD2342" s="72"/>
      <c r="DE2342" s="72"/>
      <c r="DF2342" s="72"/>
      <c r="DG2342" s="72"/>
      <c r="DH2342" s="72"/>
      <c r="DI2342" s="72"/>
      <c r="DJ2342" s="72"/>
      <c r="DK2342" s="72"/>
      <c r="DL2342" s="72"/>
    </row>
    <row r="2343" spans="1:116" x14ac:dyDescent="0.4">
      <c r="D2343" t="s">
        <v>424</v>
      </c>
      <c r="E2343" s="8" t="str">
        <f t="shared" si="4712"/>
        <v>2343 FAINT-F</v>
      </c>
      <c r="G2343" s="8" t="s">
        <v>339</v>
      </c>
      <c r="S2343" s="72"/>
      <c r="T2343" s="72"/>
      <c r="U2343" s="72"/>
      <c r="V2343" s="72"/>
      <c r="W2343" s="72"/>
      <c r="X2343" s="72"/>
      <c r="Y2343" s="72"/>
      <c r="Z2343" s="72"/>
      <c r="AA2343" s="72"/>
      <c r="AB2343" s="72"/>
      <c r="AC2343" s="72"/>
      <c r="AD2343" s="72"/>
      <c r="AE2343" s="72"/>
      <c r="AF2343" s="72"/>
      <c r="AG2343" s="72"/>
      <c r="AH2343" s="72"/>
      <c r="AI2343" s="72"/>
      <c r="AJ2343" s="72"/>
      <c r="AK2343" s="72"/>
      <c r="AL2343" s="72"/>
      <c r="AM2343" s="72"/>
      <c r="AN2343" s="72"/>
      <c r="AO2343" s="72"/>
      <c r="AP2343" s="72"/>
      <c r="AQ2343" s="72"/>
      <c r="AR2343" s="72"/>
      <c r="AS2343" s="72"/>
      <c r="AT2343" s="72"/>
      <c r="AU2343" s="72"/>
      <c r="AV2343" s="72"/>
      <c r="AW2343" s="72"/>
      <c r="AX2343" s="72"/>
      <c r="AY2343" s="72"/>
      <c r="AZ2343" s="72"/>
      <c r="BA2343" s="72"/>
      <c r="BB2343" s="72"/>
      <c r="BC2343" s="72"/>
      <c r="BD2343" s="72"/>
      <c r="BE2343" s="72"/>
      <c r="BF2343" s="72"/>
      <c r="BG2343" s="72"/>
      <c r="BH2343" s="72"/>
      <c r="BI2343" s="72"/>
      <c r="BJ2343" s="72"/>
      <c r="BK2343" s="72"/>
      <c r="BL2343" s="72"/>
      <c r="BM2343" s="72"/>
      <c r="BN2343" s="72"/>
      <c r="BO2343" s="72"/>
      <c r="BP2343" s="72"/>
      <c r="BQ2343" s="72"/>
      <c r="BR2343" s="72"/>
      <c r="BS2343" s="72"/>
      <c r="BT2343" s="72"/>
      <c r="BU2343" s="72"/>
      <c r="BV2343" s="72"/>
      <c r="BW2343" s="72"/>
      <c r="BX2343" s="72"/>
      <c r="BY2343" s="72"/>
      <c r="BZ2343" s="72"/>
      <c r="CA2343" s="72"/>
      <c r="CB2343" s="72"/>
      <c r="CC2343" s="72"/>
      <c r="CD2343" s="72"/>
      <c r="CE2343" s="72"/>
      <c r="CF2343" s="72"/>
      <c r="CG2343" s="72"/>
      <c r="CH2343" s="72"/>
      <c r="CI2343" s="72"/>
      <c r="CJ2343" s="72"/>
      <c r="CK2343" s="72"/>
      <c r="CL2343" s="72"/>
      <c r="CO2343" s="72"/>
      <c r="CP2343" s="72"/>
      <c r="CQ2343" s="72"/>
      <c r="CR2343" s="72"/>
      <c r="CS2343" s="72"/>
      <c r="CT2343" s="72"/>
      <c r="CU2343" s="72"/>
      <c r="CV2343" s="72"/>
      <c r="CW2343" s="72"/>
      <c r="CX2343" s="72"/>
      <c r="CY2343" s="72"/>
      <c r="CZ2343" s="72"/>
      <c r="DA2343" s="72"/>
      <c r="DB2343" s="72"/>
      <c r="DC2343" s="72"/>
      <c r="DD2343" s="72"/>
      <c r="DE2343" s="72"/>
      <c r="DF2343" s="72"/>
      <c r="DG2343" s="72"/>
      <c r="DH2343" s="72"/>
      <c r="DI2343" s="72"/>
      <c r="DJ2343" s="72"/>
      <c r="DK2343" s="72"/>
      <c r="DL2343" s="72"/>
    </row>
    <row r="2344" spans="1:116" x14ac:dyDescent="0.4">
      <c r="B2344" t="str">
        <f>E2344</f>
        <v>2344 FAINT-F</v>
      </c>
      <c r="C2344" t="s">
        <v>235</v>
      </c>
      <c r="D2344" t="s">
        <v>424</v>
      </c>
      <c r="E2344" s="8" t="str">
        <f t="shared" si="4712"/>
        <v>2344 FAINT-F</v>
      </c>
      <c r="G2344" s="125" t="str">
        <f>"Investment in intangibles - "&amp;SUBSTITUTE(G2339,":","")</f>
        <v>Investment in intangibles - Fixed secondary intangible assets</v>
      </c>
      <c r="I2344" s="74"/>
      <c r="J2344" s="74"/>
      <c r="K2344" s="23">
        <v>-1000</v>
      </c>
      <c r="L2344" s="23">
        <v>-1000</v>
      </c>
      <c r="M2344" s="23">
        <v>-1000</v>
      </c>
      <c r="N2344" s="23">
        <v>-1000</v>
      </c>
      <c r="O2344" s="23">
        <v>-1000</v>
      </c>
      <c r="P2344" s="23">
        <v>-1000</v>
      </c>
      <c r="R2344" s="24"/>
      <c r="S2344" s="80" cm="1">
        <f t="array" ref="S2344">INDEX($K:$Q,ROW(),MATCH(S$3,$K$2:$Q$2,0))/12</f>
        <v>-83.333333333333329</v>
      </c>
      <c r="T2344" s="80" cm="1">
        <f t="array" ref="T2344">INDEX($K:$Q,ROW(),MATCH(T$3,$K$2:$Q$2,0))/12</f>
        <v>-83.333333333333329</v>
      </c>
      <c r="U2344" s="80" cm="1">
        <f t="array" ref="U2344">INDEX($K:$Q,ROW(),MATCH(U$3,$K$2:$Q$2,0))/12</f>
        <v>-83.333333333333329</v>
      </c>
      <c r="V2344" s="80" cm="1">
        <f t="array" ref="V2344">INDEX($K:$Q,ROW(),MATCH(V$3,$K$2:$Q$2,0))/12</f>
        <v>-83.333333333333329</v>
      </c>
      <c r="W2344" s="80" cm="1">
        <f t="array" ref="W2344">INDEX($K:$Q,ROW(),MATCH(W$3,$K$2:$Q$2,0))/12</f>
        <v>-83.333333333333329</v>
      </c>
      <c r="X2344" s="80" cm="1">
        <f t="array" ref="X2344">INDEX($K:$Q,ROW(),MATCH(X$3,$K$2:$Q$2,0))/12</f>
        <v>-83.333333333333329</v>
      </c>
      <c r="Y2344" s="80" cm="1">
        <f t="array" ref="Y2344">INDEX($K:$Q,ROW(),MATCH(Y$3,$K$2:$Q$2,0))/12</f>
        <v>-83.333333333333329</v>
      </c>
      <c r="Z2344" s="80" cm="1">
        <f t="array" ref="Z2344">INDEX($K:$Q,ROW(),MATCH(Z$3,$K$2:$Q$2,0))/12</f>
        <v>-83.333333333333329</v>
      </c>
      <c r="AA2344" s="80" cm="1">
        <f t="array" ref="AA2344">INDEX($K:$Q,ROW(),MATCH(AA$3,$K$2:$Q$2,0))/12</f>
        <v>-83.333333333333329</v>
      </c>
      <c r="AB2344" s="80" cm="1">
        <f t="array" ref="AB2344">INDEX($K:$Q,ROW(),MATCH(AB$3,$K$2:$Q$2,0))/12</f>
        <v>-83.333333333333329</v>
      </c>
      <c r="AC2344" s="80" cm="1">
        <f t="array" ref="AC2344">INDEX($K:$Q,ROW(),MATCH(AC$3,$K$2:$Q$2,0))/12</f>
        <v>-83.333333333333329</v>
      </c>
      <c r="AD2344" s="80" cm="1">
        <f t="array" ref="AD2344">INDEX($K:$Q,ROW(),MATCH(AD$3,$K$2:$Q$2,0))/12</f>
        <v>-83.333333333333329</v>
      </c>
      <c r="AE2344" s="80" cm="1">
        <f t="array" ref="AE2344">INDEX($K:$Q,ROW(),MATCH(AE$3,$K$2:$Q$2,0))/12</f>
        <v>-83.333333333333329</v>
      </c>
      <c r="AF2344" s="80" cm="1">
        <f t="array" ref="AF2344">INDEX($K:$Q,ROW(),MATCH(AF$3,$K$2:$Q$2,0))/12</f>
        <v>-83.333333333333329</v>
      </c>
      <c r="AG2344" s="80" cm="1">
        <f t="array" ref="AG2344">INDEX($K:$Q,ROW(),MATCH(AG$3,$K$2:$Q$2,0))/12</f>
        <v>-83.333333333333329</v>
      </c>
      <c r="AH2344" s="80" cm="1">
        <f t="array" ref="AH2344">INDEX($K:$Q,ROW(),MATCH(AH$3,$K$2:$Q$2,0))/12</f>
        <v>-83.333333333333329</v>
      </c>
      <c r="AI2344" s="80" cm="1">
        <f t="array" ref="AI2344">INDEX($K:$Q,ROW(),MATCH(AI$3,$K$2:$Q$2,0))/12</f>
        <v>-83.333333333333329</v>
      </c>
      <c r="AJ2344" s="80" cm="1">
        <f t="array" ref="AJ2344">INDEX($K:$Q,ROW(),MATCH(AJ$3,$K$2:$Q$2,0))/12</f>
        <v>-83.333333333333329</v>
      </c>
      <c r="AK2344" s="80" cm="1">
        <f t="array" ref="AK2344">INDEX($K:$Q,ROW(),MATCH(AK$3,$K$2:$Q$2,0))/12</f>
        <v>-83.333333333333329</v>
      </c>
      <c r="AL2344" s="80" cm="1">
        <f t="array" ref="AL2344">INDEX($K:$Q,ROW(),MATCH(AL$3,$K$2:$Q$2,0))/12</f>
        <v>-83.333333333333329</v>
      </c>
      <c r="AM2344" s="80" cm="1">
        <f t="array" ref="AM2344">INDEX($K:$Q,ROW(),MATCH(AM$3,$K$2:$Q$2,0))/12</f>
        <v>-83.333333333333329</v>
      </c>
      <c r="AN2344" s="80" cm="1">
        <f t="array" ref="AN2344">INDEX($K:$Q,ROW(),MATCH(AN$3,$K$2:$Q$2,0))/12</f>
        <v>-83.333333333333329</v>
      </c>
      <c r="AO2344" s="80" cm="1">
        <f t="array" ref="AO2344">INDEX($K:$Q,ROW(),MATCH(AO$3,$K$2:$Q$2,0))/12</f>
        <v>-83.333333333333329</v>
      </c>
      <c r="AP2344" s="80" cm="1">
        <f t="array" ref="AP2344">INDEX($K:$Q,ROW(),MATCH(AP$3,$K$2:$Q$2,0))/12</f>
        <v>-83.333333333333329</v>
      </c>
      <c r="AQ2344" s="80" cm="1">
        <f t="array" ref="AQ2344">INDEX($K:$Q,ROW(),MATCH(AQ$3,$K$2:$Q$2,0))/12</f>
        <v>-83.333333333333329</v>
      </c>
      <c r="AR2344" s="80" cm="1">
        <f t="array" ref="AR2344">INDEX($K:$Q,ROW(),MATCH(AR$3,$K$2:$Q$2,0))/12</f>
        <v>-83.333333333333329</v>
      </c>
      <c r="AS2344" s="80" cm="1">
        <f t="array" ref="AS2344">INDEX($K:$Q,ROW(),MATCH(AS$3,$K$2:$Q$2,0))/12</f>
        <v>-83.333333333333329</v>
      </c>
      <c r="AT2344" s="80" cm="1">
        <f t="array" ref="AT2344">INDEX($K:$Q,ROW(),MATCH(AT$3,$K$2:$Q$2,0))/12</f>
        <v>-83.333333333333329</v>
      </c>
      <c r="AU2344" s="80" cm="1">
        <f t="array" ref="AU2344">INDEX($K:$Q,ROW(),MATCH(AU$3,$K$2:$Q$2,0))/12</f>
        <v>-83.333333333333329</v>
      </c>
      <c r="AV2344" s="80" cm="1">
        <f t="array" ref="AV2344">INDEX($K:$Q,ROW(),MATCH(AV$3,$K$2:$Q$2,0))/12</f>
        <v>-83.333333333333329</v>
      </c>
      <c r="AW2344" s="80" cm="1">
        <f t="array" ref="AW2344">INDEX($K:$Q,ROW(),MATCH(AW$3,$K$2:$Q$2,0))/12</f>
        <v>-83.333333333333329</v>
      </c>
      <c r="AX2344" s="80" cm="1">
        <f t="array" ref="AX2344">INDEX($K:$Q,ROW(),MATCH(AX$3,$K$2:$Q$2,0))/12</f>
        <v>-83.333333333333329</v>
      </c>
      <c r="AY2344" s="80" cm="1">
        <f t="array" ref="AY2344">INDEX($K:$Q,ROW(),MATCH(AY$3,$K$2:$Q$2,0))/12</f>
        <v>-83.333333333333329</v>
      </c>
      <c r="AZ2344" s="80" cm="1">
        <f t="array" ref="AZ2344">INDEX($K:$Q,ROW(),MATCH(AZ$3,$K$2:$Q$2,0))/12</f>
        <v>-83.333333333333329</v>
      </c>
      <c r="BA2344" s="80" cm="1">
        <f t="array" ref="BA2344">INDEX($K:$Q,ROW(),MATCH(BA$3,$K$2:$Q$2,0))/12</f>
        <v>-83.333333333333329</v>
      </c>
      <c r="BB2344" s="80" cm="1">
        <f t="array" ref="BB2344">INDEX($K:$Q,ROW(),MATCH(BB$3,$K$2:$Q$2,0))/12</f>
        <v>-83.333333333333329</v>
      </c>
      <c r="BC2344" s="80" cm="1">
        <f t="array" ref="BC2344">INDEX($K:$Q,ROW(),MATCH(BC$3,$K$2:$Q$2,0))/12</f>
        <v>-83.333333333333329</v>
      </c>
      <c r="BD2344" s="80" cm="1">
        <f t="array" ref="BD2344">INDEX($K:$Q,ROW(),MATCH(BD$3,$K$2:$Q$2,0))/12</f>
        <v>-83.333333333333329</v>
      </c>
      <c r="BE2344" s="80" cm="1">
        <f t="array" ref="BE2344">INDEX($K:$Q,ROW(),MATCH(BE$3,$K$2:$Q$2,0))/12</f>
        <v>-83.333333333333329</v>
      </c>
      <c r="BF2344" s="80" cm="1">
        <f t="array" ref="BF2344">INDEX($K:$Q,ROW(),MATCH(BF$3,$K$2:$Q$2,0))/12</f>
        <v>-83.333333333333329</v>
      </c>
      <c r="BG2344" s="80" cm="1">
        <f t="array" ref="BG2344">INDEX($K:$Q,ROW(),MATCH(BG$3,$K$2:$Q$2,0))/12</f>
        <v>-83.333333333333329</v>
      </c>
      <c r="BH2344" s="80" cm="1">
        <f t="array" ref="BH2344">INDEX($K:$Q,ROW(),MATCH(BH$3,$K$2:$Q$2,0))/12</f>
        <v>-83.333333333333329</v>
      </c>
      <c r="BI2344" s="80" cm="1">
        <f t="array" ref="BI2344">INDEX($K:$Q,ROW(),MATCH(BI$3,$K$2:$Q$2,0))/12</f>
        <v>-83.333333333333329</v>
      </c>
      <c r="BJ2344" s="80" cm="1">
        <f t="array" ref="BJ2344">INDEX($K:$Q,ROW(),MATCH(BJ$3,$K$2:$Q$2,0))/12</f>
        <v>-83.333333333333329</v>
      </c>
      <c r="BK2344" s="80" cm="1">
        <f t="array" ref="BK2344">INDEX($K:$Q,ROW(),MATCH(BK$3,$K$2:$Q$2,0))/12</f>
        <v>-83.333333333333329</v>
      </c>
      <c r="BL2344" s="80" cm="1">
        <f t="array" ref="BL2344">INDEX($K:$Q,ROW(),MATCH(BL$3,$K$2:$Q$2,0))/12</f>
        <v>-83.333333333333329</v>
      </c>
      <c r="BM2344" s="80" cm="1">
        <f t="array" ref="BM2344">INDEX($K:$Q,ROW(),MATCH(BM$3,$K$2:$Q$2,0))/12</f>
        <v>-83.333333333333329</v>
      </c>
      <c r="BN2344" s="80" cm="1">
        <f t="array" ref="BN2344">INDEX($K:$Q,ROW(),MATCH(BN$3,$K$2:$Q$2,0))/12</f>
        <v>-83.333333333333329</v>
      </c>
      <c r="BO2344" s="80" cm="1">
        <f t="array" ref="BO2344">INDEX($K:$Q,ROW(),MATCH(BO$3,$K$2:$Q$2,0))/12</f>
        <v>-83.333333333333329</v>
      </c>
      <c r="BP2344" s="80" cm="1">
        <f t="array" ref="BP2344">INDEX($K:$Q,ROW(),MATCH(BP$3,$K$2:$Q$2,0))/12</f>
        <v>-83.333333333333329</v>
      </c>
      <c r="BQ2344" s="80" cm="1">
        <f t="array" ref="BQ2344">INDEX($K:$Q,ROW(),MATCH(BQ$3,$K$2:$Q$2,0))/12</f>
        <v>-83.333333333333329</v>
      </c>
      <c r="BR2344" s="80" cm="1">
        <f t="array" ref="BR2344">INDEX($K:$Q,ROW(),MATCH(BR$3,$K$2:$Q$2,0))/12</f>
        <v>-83.333333333333329</v>
      </c>
      <c r="BS2344" s="80" cm="1">
        <f t="array" ref="BS2344">INDEX($K:$Q,ROW(),MATCH(BS$3,$K$2:$Q$2,0))/12</f>
        <v>-83.333333333333329</v>
      </c>
      <c r="BT2344" s="80" cm="1">
        <f t="array" ref="BT2344">INDEX($K:$Q,ROW(),MATCH(BT$3,$K$2:$Q$2,0))/12</f>
        <v>-83.333333333333329</v>
      </c>
      <c r="BU2344" s="80" cm="1">
        <f t="array" ref="BU2344">INDEX($K:$Q,ROW(),MATCH(BU$3,$K$2:$Q$2,0))/12</f>
        <v>-83.333333333333329</v>
      </c>
      <c r="BV2344" s="80" cm="1">
        <f t="array" ref="BV2344">INDEX($K:$Q,ROW(),MATCH(BV$3,$K$2:$Q$2,0))/12</f>
        <v>-83.333333333333329</v>
      </c>
      <c r="BW2344" s="80" cm="1">
        <f t="array" ref="BW2344">INDEX($K:$Q,ROW(),MATCH(BW$3,$K$2:$Q$2,0))/12</f>
        <v>-83.333333333333329</v>
      </c>
      <c r="BX2344" s="80" cm="1">
        <f t="array" ref="BX2344">INDEX($K:$Q,ROW(),MATCH(BX$3,$K$2:$Q$2,0))/12</f>
        <v>-83.333333333333329</v>
      </c>
      <c r="BY2344" s="80" cm="1">
        <f t="array" ref="BY2344">INDEX($K:$Q,ROW(),MATCH(BY$3,$K$2:$Q$2,0))/12</f>
        <v>-83.333333333333329</v>
      </c>
      <c r="BZ2344" s="80" cm="1">
        <f t="array" ref="BZ2344">INDEX($K:$Q,ROW(),MATCH(BZ$3,$K$2:$Q$2,0))/12</f>
        <v>-83.333333333333329</v>
      </c>
      <c r="CA2344" s="80" cm="1">
        <f t="array" ref="CA2344">INDEX($K:$Q,ROW(),MATCH(CA$3,$K$2:$Q$2,0))/12</f>
        <v>-83.333333333333329</v>
      </c>
      <c r="CB2344" s="80" cm="1">
        <f t="array" ref="CB2344">INDEX($K:$Q,ROW(),MATCH(CB$3,$K$2:$Q$2,0))/12</f>
        <v>-83.333333333333329</v>
      </c>
      <c r="CC2344" s="80" cm="1">
        <f t="array" ref="CC2344">INDEX($K:$Q,ROW(),MATCH(CC$3,$K$2:$Q$2,0))/12</f>
        <v>-83.333333333333329</v>
      </c>
      <c r="CD2344" s="80" cm="1">
        <f t="array" ref="CD2344">INDEX($K:$Q,ROW(),MATCH(CD$3,$K$2:$Q$2,0))/12</f>
        <v>-83.333333333333329</v>
      </c>
      <c r="CE2344" s="80" cm="1">
        <f t="array" ref="CE2344">INDEX($K:$Q,ROW(),MATCH(CE$3,$K$2:$Q$2,0))/12</f>
        <v>-83.333333333333329</v>
      </c>
      <c r="CF2344" s="80" cm="1">
        <f t="array" ref="CF2344">INDEX($K:$Q,ROW(),MATCH(CF$3,$K$2:$Q$2,0))/12</f>
        <v>-83.333333333333329</v>
      </c>
      <c r="CG2344" s="80" cm="1">
        <f t="array" ref="CG2344">INDEX($K:$Q,ROW(),MATCH(CG$3,$K$2:$Q$2,0))/12</f>
        <v>-83.333333333333329</v>
      </c>
      <c r="CH2344" s="80" cm="1">
        <f t="array" ref="CH2344">INDEX($K:$Q,ROW(),MATCH(CH$3,$K$2:$Q$2,0))/12</f>
        <v>-83.333333333333329</v>
      </c>
      <c r="CI2344" s="80" cm="1">
        <f t="array" ref="CI2344">INDEX($K:$Q,ROW(),MATCH(CI$3,$K$2:$Q$2,0))/12</f>
        <v>-83.333333333333329</v>
      </c>
      <c r="CJ2344" s="80" cm="1">
        <f t="array" ref="CJ2344">INDEX($K:$Q,ROW(),MATCH(CJ$3,$K$2:$Q$2,0))/12</f>
        <v>-83.333333333333329</v>
      </c>
      <c r="CK2344" s="80" cm="1">
        <f t="array" ref="CK2344">INDEX($K:$Q,ROW(),MATCH(CK$3,$K$2:$Q$2,0))/12</f>
        <v>-83.333333333333329</v>
      </c>
      <c r="CL2344" s="80" cm="1">
        <f t="array" ref="CL2344">INDEX($K:$Q,ROW(),MATCH(CL$3,$K$2:$Q$2,0))/12</f>
        <v>-83.333333333333329</v>
      </c>
      <c r="CN2344" s="74"/>
      <c r="CO2344" s="80" t="e" cm="1">
        <f t="array" ref="CO2344">INDEX($K:$Q,ROW(),MATCH(CO$3,$K$2:$Q$2,0))/CO$5</f>
        <v>#N/A</v>
      </c>
      <c r="CP2344" s="80" t="e" cm="1">
        <f t="array" ref="CP2344">INDEX($K:$Q,ROW(),MATCH(CP$3,$K$2:$Q$2,0))/CP$5</f>
        <v>#N/A</v>
      </c>
      <c r="CQ2344" s="80" t="e" cm="1">
        <f t="array" ref="CQ2344">INDEX($K:$Q,ROW(),MATCH(CQ$3,$K$2:$Q$2,0))/CQ$5</f>
        <v>#N/A</v>
      </c>
      <c r="CR2344" s="80" t="e" cm="1">
        <f t="array" ref="CR2344">INDEX($K:$Q,ROW(),MATCH(CR$3,$K$2:$Q$2,0))/CR$5</f>
        <v>#N/A</v>
      </c>
      <c r="CS2344" s="80" t="e" cm="1">
        <f t="array" ref="CS2344">INDEX($K:$Q,ROW(),MATCH(CS$3,$K$2:$Q$2,0))/CS$5</f>
        <v>#N/A</v>
      </c>
      <c r="CT2344" s="80" t="e" cm="1">
        <f t="array" ref="CT2344">INDEX($K:$Q,ROW(),MATCH(CT$3,$K$2:$Q$2,0))/CT$5</f>
        <v>#N/A</v>
      </c>
      <c r="CU2344" s="80" t="e" cm="1">
        <f t="array" ref="CU2344">INDEX($K:$Q,ROW(),MATCH(CU$3,$K$2:$Q$2,0))/CU$5</f>
        <v>#N/A</v>
      </c>
      <c r="CV2344" s="80" t="e" cm="1">
        <f t="array" ref="CV2344">INDEX($K:$Q,ROW(),MATCH(CV$3,$K$2:$Q$2,0))/CV$5</f>
        <v>#N/A</v>
      </c>
      <c r="CW2344" s="80" t="e" cm="1">
        <f t="array" ref="CW2344">INDEX($K:$Q,ROW(),MATCH(CW$3,$K$2:$Q$2,0))/CW$5</f>
        <v>#N/A</v>
      </c>
      <c r="CX2344" s="80" t="e" cm="1">
        <f t="array" ref="CX2344">INDEX($K:$Q,ROW(),MATCH(CX$3,$K$2:$Q$2,0))/CX$5</f>
        <v>#N/A</v>
      </c>
      <c r="CY2344" s="80" t="e" cm="1">
        <f t="array" ref="CY2344">INDEX($K:$Q,ROW(),MATCH(CY$3,$K$2:$Q$2,0))/CL$5</f>
        <v>#N/A</v>
      </c>
      <c r="CZ2344" s="80" t="e" cm="1">
        <f t="array" ref="CZ2344">INDEX($K:$Q,ROW(),MATCH(CZ$3,$K$2:$Q$2,0))/CZ$5</f>
        <v>#N/A</v>
      </c>
      <c r="DA2344" s="80" t="e" cm="1">
        <f t="array" ref="DA2344">INDEX($K:$Q,ROW(),MATCH(DA$3,$K$2:$Q$2,0))/DA$5</f>
        <v>#N/A</v>
      </c>
      <c r="DB2344" s="80" t="e" cm="1">
        <f t="array" ref="DB2344">INDEX($K:$Q,ROW(),MATCH(DB$3,$K$2:$Q$2,0))/DB$5</f>
        <v>#N/A</v>
      </c>
      <c r="DC2344" s="80" t="e" cm="1">
        <f t="array" ref="DC2344">INDEX($K:$Q,ROW(),MATCH(DC$3,$K$2:$Q$2,0))/DC$5</f>
        <v>#N/A</v>
      </c>
      <c r="DD2344" s="80" t="e" cm="1">
        <f t="array" ref="DD2344">INDEX($K:$Q,ROW(),MATCH(DD$3,$K$2:$Q$2,0))/DD$5</f>
        <v>#N/A</v>
      </c>
      <c r="DE2344" s="80" t="e" cm="1">
        <f t="array" ref="DE2344">INDEX($K:$Q,ROW(),MATCH(DE$3,$K$2:$Q$2,0))/DE$5</f>
        <v>#N/A</v>
      </c>
      <c r="DF2344" s="80" t="e" cm="1">
        <f t="array" ref="DF2344">INDEX($K:$Q,ROW(),MATCH(DF$3,$K$2:$Q$2,0))/DF$5</f>
        <v>#N/A</v>
      </c>
      <c r="DG2344" s="80" t="e" cm="1">
        <f t="array" ref="DG2344">INDEX($K:$Q,ROW(),MATCH(DG$3,$K$2:$Q$2,0))/DG$5</f>
        <v>#N/A</v>
      </c>
      <c r="DH2344" s="80" t="e" cm="1">
        <f t="array" ref="DH2344">INDEX($K:$Q,ROW(),MATCH(DH$3,$K$2:$Q$2,0))/DH$5</f>
        <v>#N/A</v>
      </c>
      <c r="DI2344" s="80" t="e" cm="1">
        <f t="array" ref="DI2344">INDEX($K:$Q,ROW(),MATCH(DI$3,$K$2:$Q$2,0))/DI$5</f>
        <v>#N/A</v>
      </c>
      <c r="DJ2344" s="80" t="e" cm="1">
        <f t="array" ref="DJ2344">INDEX($K:$Q,ROW(),MATCH(DJ$3,$K$2:$Q$2,0))/DJ$5</f>
        <v>#N/A</v>
      </c>
      <c r="DK2344" s="80" t="e" cm="1">
        <f t="array" ref="DK2344">INDEX($K:$Q,ROW(),MATCH(DK$3,$K$2:$Q$2,0))/DK$5</f>
        <v>#N/A</v>
      </c>
      <c r="DL2344" s="80" t="e" cm="1">
        <f t="array" ref="DL2344">INDEX($K:$Q,ROW(),MATCH(DL$3,$K$2:$Q$2,0))/DL$5</f>
        <v>#N/A</v>
      </c>
    </row>
    <row r="2345" spans="1:116" x14ac:dyDescent="0.4">
      <c r="D2345" t="s">
        <v>424</v>
      </c>
      <c r="E2345" s="8" t="str">
        <f t="shared" si="4712"/>
        <v>2345 FAINT-F</v>
      </c>
      <c r="G2345" s="125"/>
      <c r="S2345" s="80"/>
      <c r="T2345" s="72"/>
      <c r="U2345" s="72"/>
      <c r="V2345" s="72"/>
      <c r="W2345" s="72"/>
      <c r="X2345" s="72"/>
      <c r="Y2345" s="72"/>
      <c r="Z2345" s="72"/>
      <c r="AA2345" s="72"/>
      <c r="AB2345" s="72"/>
      <c r="AC2345" s="72"/>
      <c r="AD2345" s="72"/>
      <c r="AE2345" s="72"/>
      <c r="AF2345" s="72"/>
      <c r="AG2345" s="72"/>
      <c r="AH2345" s="72"/>
      <c r="AI2345" s="72"/>
      <c r="AJ2345" s="72"/>
      <c r="AK2345" s="72"/>
      <c r="AL2345" s="72"/>
      <c r="AM2345" s="72"/>
      <c r="AN2345" s="72"/>
      <c r="AO2345" s="72"/>
      <c r="AP2345" s="72"/>
      <c r="AQ2345" s="72"/>
      <c r="AR2345" s="72"/>
      <c r="AS2345" s="72"/>
      <c r="AT2345" s="72"/>
      <c r="AU2345" s="72"/>
      <c r="AV2345" s="72"/>
      <c r="AW2345" s="72"/>
      <c r="AX2345" s="72"/>
      <c r="AY2345" s="72"/>
      <c r="AZ2345" s="72"/>
      <c r="BA2345" s="72"/>
      <c r="BB2345" s="72"/>
      <c r="BC2345" s="72"/>
      <c r="BD2345" s="72"/>
      <c r="BE2345" s="72"/>
      <c r="BF2345" s="72"/>
      <c r="BG2345" s="72"/>
      <c r="BH2345" s="72"/>
      <c r="BI2345" s="72"/>
      <c r="BJ2345" s="72"/>
      <c r="BK2345" s="72"/>
      <c r="BL2345" s="72"/>
      <c r="BM2345" s="72"/>
      <c r="BN2345" s="72"/>
      <c r="BO2345" s="72"/>
      <c r="BP2345" s="72"/>
      <c r="BQ2345" s="72"/>
      <c r="BR2345" s="72"/>
      <c r="BS2345" s="72"/>
      <c r="BT2345" s="72"/>
      <c r="BU2345" s="72"/>
      <c r="BV2345" s="72"/>
      <c r="BW2345" s="72"/>
      <c r="BX2345" s="72"/>
      <c r="BY2345" s="72"/>
      <c r="BZ2345" s="72"/>
      <c r="CA2345" s="72"/>
      <c r="CB2345" s="72"/>
      <c r="CC2345" s="72"/>
      <c r="CD2345" s="72"/>
      <c r="CE2345" s="72"/>
      <c r="CF2345" s="72"/>
      <c r="CG2345" s="72"/>
      <c r="CH2345" s="72"/>
      <c r="CI2345" s="72"/>
      <c r="CJ2345" s="72"/>
      <c r="CK2345" s="72"/>
      <c r="CL2345" s="72"/>
      <c r="CO2345" s="72"/>
      <c r="CP2345" s="72"/>
      <c r="CQ2345" s="72"/>
      <c r="CR2345" s="72"/>
      <c r="CS2345" s="72"/>
      <c r="CT2345" s="72"/>
      <c r="CU2345" s="72"/>
      <c r="CV2345" s="72"/>
      <c r="CW2345" s="72"/>
      <c r="CX2345" s="72"/>
      <c r="CY2345" s="72"/>
      <c r="CZ2345" s="72"/>
      <c r="DA2345" s="72"/>
      <c r="DB2345" s="72"/>
      <c r="DC2345" s="72"/>
      <c r="DD2345" s="72"/>
      <c r="DE2345" s="72"/>
      <c r="DF2345" s="72"/>
      <c r="DG2345" s="72"/>
      <c r="DH2345" s="72"/>
      <c r="DI2345" s="72"/>
      <c r="DJ2345" s="72"/>
      <c r="DK2345" s="72"/>
      <c r="DL2345" s="72"/>
    </row>
    <row r="2346" spans="1:116" x14ac:dyDescent="0.4">
      <c r="D2346" t="s">
        <v>424</v>
      </c>
      <c r="E2346" s="8" t="str">
        <f t="shared" si="4712"/>
        <v>2346 FAINT-F</v>
      </c>
      <c r="G2346" s="95" t="s">
        <v>204</v>
      </c>
      <c r="H2346" s="12"/>
      <c r="S2346" s="72"/>
      <c r="T2346" s="72"/>
      <c r="U2346" s="72"/>
      <c r="V2346" s="72"/>
      <c r="W2346" s="72"/>
      <c r="X2346" s="72"/>
      <c r="Y2346" s="72"/>
      <c r="Z2346" s="72"/>
      <c r="AA2346" s="72"/>
      <c r="AB2346" s="72"/>
      <c r="AC2346" s="72"/>
      <c r="AD2346" s="72"/>
      <c r="AE2346" s="72"/>
      <c r="AF2346" s="72"/>
      <c r="AG2346" s="72"/>
      <c r="AH2346" s="72"/>
      <c r="AI2346" s="72"/>
      <c r="AJ2346" s="72"/>
      <c r="AK2346" s="72"/>
      <c r="AL2346" s="72"/>
      <c r="AM2346" s="72"/>
      <c r="AN2346" s="72"/>
      <c r="AO2346" s="72"/>
      <c r="AP2346" s="72"/>
      <c r="AQ2346" s="72"/>
      <c r="AR2346" s="72"/>
      <c r="AS2346" s="72"/>
      <c r="AT2346" s="72"/>
      <c r="AU2346" s="72"/>
      <c r="AV2346" s="72"/>
      <c r="AW2346" s="72"/>
      <c r="AX2346" s="72"/>
      <c r="AY2346" s="72"/>
      <c r="AZ2346" s="72"/>
      <c r="BA2346" s="72"/>
      <c r="BB2346" s="72"/>
      <c r="BC2346" s="72"/>
      <c r="BD2346" s="72"/>
      <c r="BE2346" s="72"/>
      <c r="BF2346" s="72"/>
      <c r="BG2346" s="72"/>
      <c r="BH2346" s="72"/>
      <c r="BI2346" s="72"/>
      <c r="BJ2346" s="72"/>
      <c r="BK2346" s="72"/>
      <c r="BL2346" s="72"/>
      <c r="BM2346" s="72"/>
      <c r="BN2346" s="72"/>
      <c r="BO2346" s="72"/>
      <c r="BP2346" s="72"/>
      <c r="BQ2346" s="72"/>
      <c r="BR2346" s="72"/>
      <c r="BS2346" s="72"/>
      <c r="BT2346" s="72"/>
      <c r="BU2346" s="72"/>
      <c r="BV2346" s="72"/>
      <c r="BW2346" s="72"/>
      <c r="BX2346" s="72"/>
      <c r="BY2346" s="72"/>
      <c r="BZ2346" s="72"/>
      <c r="CA2346" s="72"/>
      <c r="CB2346" s="72"/>
      <c r="CC2346" s="72"/>
      <c r="CD2346" s="72"/>
      <c r="CE2346" s="72"/>
      <c r="CF2346" s="72"/>
      <c r="CG2346" s="72"/>
      <c r="CH2346" s="72"/>
      <c r="CI2346" s="72"/>
      <c r="CJ2346" s="72"/>
      <c r="CK2346" s="72"/>
      <c r="CL2346" s="72"/>
      <c r="CO2346" s="72"/>
      <c r="CP2346" s="72"/>
      <c r="CQ2346" s="72"/>
      <c r="CR2346" s="72"/>
      <c r="CS2346" s="72"/>
      <c r="CT2346" s="72"/>
      <c r="CU2346" s="72"/>
      <c r="CV2346" s="72"/>
      <c r="CW2346" s="72"/>
      <c r="CX2346" s="72"/>
      <c r="CY2346" s="72"/>
      <c r="CZ2346" s="72"/>
      <c r="DA2346" s="72"/>
      <c r="DB2346" s="72"/>
      <c r="DC2346" s="72"/>
      <c r="DD2346" s="72"/>
      <c r="DE2346" s="72"/>
      <c r="DF2346" s="72"/>
      <c r="DG2346" s="72"/>
      <c r="DH2346" s="72"/>
      <c r="DI2346" s="72"/>
      <c r="DJ2346" s="72"/>
      <c r="DK2346" s="72"/>
      <c r="DL2346" s="72"/>
    </row>
    <row r="2347" spans="1:116" x14ac:dyDescent="0.4">
      <c r="C2347" t="s">
        <v>233</v>
      </c>
      <c r="D2347" t="s">
        <v>424</v>
      </c>
      <c r="E2347" s="8" t="str">
        <f t="shared" si="4712"/>
        <v>2347 FAINT-F</v>
      </c>
      <c r="G2347" s="125" t="str">
        <f>"Amortization - "&amp;SUBSTITUTE(G2339,":","")</f>
        <v>Amortization - Fixed secondary intangible assets</v>
      </c>
      <c r="J2347" s="80">
        <f>SUMIF($3:$3,I$2,2345:2345)</f>
        <v>0</v>
      </c>
      <c r="K2347" s="80">
        <f t="shared" ref="K2347:P2347" si="4714">SUMIF($3:$3,K$2,2345:2345)</f>
        <v>0</v>
      </c>
      <c r="L2347" s="80">
        <f t="shared" si="4714"/>
        <v>0</v>
      </c>
      <c r="M2347" s="80">
        <f t="shared" si="4714"/>
        <v>0</v>
      </c>
      <c r="N2347" s="80">
        <f t="shared" si="4714"/>
        <v>0</v>
      </c>
      <c r="O2347" s="80">
        <f t="shared" si="4714"/>
        <v>0</v>
      </c>
      <c r="P2347" s="80">
        <f t="shared" si="4714"/>
        <v>0</v>
      </c>
      <c r="R2347" s="24"/>
      <c r="S2347" s="80" cm="1">
        <f t="array" aca="1" ref="S2347" ca="1">(SUM(INDEX(2342:2342,1,MAX(COLUMN($R:$R),COLUMN()-($H2341*12-1))):S2344)/($H2341*12)+IF($R2349=0,0,SUM(INDEX(2347:2347,1,MAX(COLUMN($R:$R),COLUMN()-(($H2341-$H2342)*12))):S2349)/(($H2341)*12)))</f>
        <v>-3.1073446327683616</v>
      </c>
      <c r="T2347" s="80" cm="1">
        <f t="array" aca="1" ref="T2347" ca="1">(SUM(INDEX(2342:2342,1,MAX(COLUMN($R:$R),COLUMN()-($H2341*12-1))):T2344)/($H2341*12)+IF($R2349=0,0,SUM(INDEX(2347:2347,1,MAX(COLUMN($R:$R),COLUMN()-(($H2341-$H2342)*12))):T2349)/(($H2341)*12)))</f>
        <v>-4.5724408694819498</v>
      </c>
      <c r="U2347" s="80" cm="1">
        <f t="array" aca="1" ref="U2347" ca="1">(SUM(INDEX(2342:2342,1,MAX(COLUMN($R:$R),COLUMN()-($H2341*12-1))):U2344)/($H2341*12)+IF($R2349=0,0,SUM(INDEX(2347:2347,1,MAX(COLUMN($R:$R),COLUMN()-(($H2341-$H2342)*12))):U2349)/(($H2341)*12)))</f>
        <v>-6.0623692458008529</v>
      </c>
      <c r="V2347" s="80" cm="1">
        <f t="array" aca="1" ref="V2347" ca="1">(SUM(INDEX(2342:2342,1,MAX(COLUMN($R:$R),COLUMN()-($H2341*12-1))):V2344)/($H2341*12)+IF($R2349=0,0,SUM(INDEX(2347:2347,1,MAX(COLUMN($R:$R),COLUMN()-(($H2341-$H2342)*12))):V2349)/(($H2341)*12)))</f>
        <v>-7.5775506454471948</v>
      </c>
      <c r="W2347" s="80" cm="1">
        <f t="array" aca="1" ref="W2347" ca="1">(SUM(INDEX(2342:2342,1,MAX(COLUMN($R:$R),COLUMN()-($H2341*12-1))):W2344)/($H2341*12)+IF($R2349=0,0,SUM(INDEX(2347:2347,1,MAX(COLUMN($R:$R),COLUMN()-(($H2341-$H2342)*12))):W2349)/(($H2341)*12)))</f>
        <v>-9.1184130857655088</v>
      </c>
      <c r="X2347" s="80" cm="1">
        <f t="array" aca="1" ref="X2347" ca="1">(SUM(INDEX(2342:2342,1,MAX(COLUMN($R:$R),COLUMN()-($H2341*12-1))):X2344)/($H2341*12)+IF($R2349=0,0,SUM(INDEX(2347:2347,1,MAX(COLUMN($R:$R),COLUMN()-(($H2341-$H2342)*12))):X2349)/(($H2341)*12)))</f>
        <v>-10.68539183863159</v>
      </c>
      <c r="Y2347" s="80" cm="1">
        <f t="array" aca="1" ref="Y2347" ca="1">(SUM(INDEX(2342:2342,1,MAX(COLUMN($R:$R),COLUMN()-($H2341*12-1))):Y2344)/($H2341*12)+IF($R2349=0,0,SUM(INDEX(2347:2347,1,MAX(COLUMN($R:$R),COLUMN()-(($H2341-$H2342)*12))):Y2349)/(($H2341)*12)))</f>
        <v>-12.278929553410656</v>
      </c>
      <c r="Z2347" s="80" cm="1">
        <f t="array" aca="1" ref="Z2347" ca="1">(SUM(INDEX(2342:2342,1,MAX(COLUMN($R:$R),COLUMN()-($H2341*12-1))):Z2344)/($H2341*12)+IF($R2349=0,0,SUM(INDEX(2347:2347,1,MAX(COLUMN($R:$R),COLUMN()-(($H2341-$H2342)*12))):Z2349)/(($H2341)*12)))</f>
        <v>-13.899476381999538</v>
      </c>
      <c r="AA2347" s="80" cm="1">
        <f t="array" aca="1" ref="AA2347" ca="1">(SUM(INDEX(2342:2342,1,MAX(COLUMN($R:$R),COLUMN()-($H2341*12-1))):AA2344)/($H2341*12)+IF($R2349=0,0,SUM(INDEX(2347:2347,1,MAX(COLUMN($R:$R),COLUMN()-(($H2341-$H2342)*12))):AA2349)/(($H2341)*12)))</f>
        <v>-15.547490105988231</v>
      </c>
      <c r="AB2347" s="80" cm="1">
        <f t="array" aca="1" ref="AB2347" ca="1">(SUM(INDEX(2342:2342,1,MAX(COLUMN($R:$R),COLUMN()-($H2341*12-1))):AB2344)/($H2341*12)+IF($R2349=0,0,SUM(INDEX(2347:2347,1,MAX(COLUMN($R:$R),COLUMN()-(($H2341-$H2342)*12))):AB2349)/(($H2341)*12)))</f>
        <v>-17.223436265976733</v>
      </c>
      <c r="AC2347" s="80" cm="1">
        <f t="array" aca="1" ref="AC2347" ca="1">(SUM(INDEX(2342:2342,1,MAX(COLUMN($R:$R),COLUMN()-($H2341*12-1))):AC2344)/($H2341*12)+IF($R2349=0,0,SUM(INDEX(2347:2347,1,MAX(COLUMN($R:$R),COLUMN()-(($H2341-$H2342)*12))):AC2349)/(($H2341)*12)))</f>
        <v>-18.927788293083683</v>
      </c>
      <c r="AD2347" s="80" cm="1">
        <f t="array" aca="1" ref="AD2347" ca="1">(SUM(INDEX(2342:2342,1,MAX(COLUMN($R:$R),COLUMN()-($H2341*12-1))):AD2344)/($H2341*12)+IF($R2349=0,0,SUM(INDEX(2347:2347,1,MAX(COLUMN($R:$R),COLUMN()-(($H2341-$H2342)*12))):AD2349)/(($H2341)*12)))</f>
        <v>-20.661027642683973</v>
      </c>
      <c r="AE2347" s="80" cm="1">
        <f t="array" aca="1" ref="AE2347" ca="1">(SUM(INDEX(2342:2342,1,MAX(COLUMN($R:$R),COLUMN()-($H2341*12-1))):AE2344)/($H2341*12)+IF($R2349=0,0,SUM(INDEX(2347:2347,1,MAX(COLUMN($R:$R),COLUMN()-(($H2341-$H2342)*12))):AE2349)/(($H2341)*12)))</f>
        <v>-22.423643930413078</v>
      </c>
      <c r="AF2347" s="80" cm="1">
        <f t="array" aca="1" ref="AF2347" ca="1">(SUM(INDEX(2342:2342,1,MAX(COLUMN($R:$R),COLUMN()-($H2341*12-1))):AF2344)/($H2341*12)+IF($R2349=0,0,SUM(INDEX(2347:2347,1,MAX(COLUMN($R:$R),COLUMN()-(($H2341-$H2342)*12))):AF2349)/(($H2341)*12)))</f>
        <v>-24.216135070476579</v>
      </c>
      <c r="AG2347" s="80" cm="1">
        <f t="array" aca="1" ref="AG2347" ca="1">(SUM(INDEX(2342:2342,1,MAX(COLUMN($R:$R),COLUMN()-($H2341*12-1))):AG2344)/($H2341*12)+IF($R2349=0,0,SUM(INDEX(2347:2347,1,MAX(COLUMN($R:$R),COLUMN()-(($H2341-$H2342)*12))):AG2349)/(($H2341)*12)))</f>
        <v>-26.039007416303861</v>
      </c>
      <c r="AH2347" s="80" cm="1">
        <f t="array" aca="1" ref="AH2347" ca="1">(SUM(INDEX(2342:2342,1,MAX(COLUMN($R:$R),COLUMN()-($H2341*12-1))):AH2344)/($H2341*12)+IF($R2349=0,0,SUM(INDEX(2347:2347,1,MAX(COLUMN($R:$R),COLUMN()-(($H2341-$H2342)*12))):AH2349)/(($H2341)*12)))</f>
        <v>-27.89277590358585</v>
      </c>
      <c r="AI2347" s="80" cm="1">
        <f t="array" aca="1" ref="AI2347" ca="1">(SUM(INDEX(2342:2342,1,MAX(COLUMN($R:$R),COLUMN()-($H2341*12-1))):AI2344)/($H2341*12)+IF($R2349=0,0,SUM(INDEX(2347:2347,1,MAX(COLUMN($R:$R),COLUMN()-(($H2341-$H2342)*12))):AI2349)/(($H2341)*12)))</f>
        <v>-29.77796419573702</v>
      </c>
      <c r="AJ2347" s="80" cm="1">
        <f t="array" aca="1" ref="AJ2347" ca="1">(SUM(INDEX(2342:2342,1,MAX(COLUMN($R:$R),COLUMN()-($H2341*12-1))):AJ2344)/($H2341*12)+IF($R2349=0,0,SUM(INDEX(2347:2347,1,MAX(COLUMN($R:$R),COLUMN()-(($H2341-$H2342)*12))):AJ2349)/(($H2341)*12)))</f>
        <v>-31.695104831822956</v>
      </c>
      <c r="AK2347" s="80" cm="1">
        <f t="array" aca="1" ref="AK2347" ca="1">(SUM(INDEX(2342:2342,1,MAX(COLUMN($R:$R),COLUMN()-($H2341*12-1))):AK2344)/($H2341*12)+IF($R2349=0,0,SUM(INDEX(2347:2347,1,MAX(COLUMN($R:$R),COLUMN()-(($H2341-$H2342)*12))):AK2349)/(($H2341)*12)))</f>
        <v>-33.644739376995098</v>
      </c>
      <c r="AL2347" s="80" cm="1">
        <f t="array" aca="1" ref="AL2347" ca="1">(SUM(INDEX(2342:2342,1,MAX(COLUMN($R:$R),COLUMN()-($H2341*12-1))):AL2344)/($H2341*12)+IF($R2349=0,0,SUM(INDEX(2347:2347,1,MAX(COLUMN($R:$R),COLUMN()-(($H2341-$H2342)*12))):AL2349)/(($H2341)*12)))</f>
        <v>-35.627418575475239</v>
      </c>
      <c r="AM2347" s="80" cm="1">
        <f t="array" aca="1" ref="AM2347" ca="1">(SUM(INDEX(2342:2342,1,MAX(COLUMN($R:$R),COLUMN()-($H2341*12-1))):AM2344)/($H2341*12)+IF($R2349=0,0,SUM(INDEX(2347:2347,1,MAX(COLUMN($R:$R),COLUMN()-(($H2341-$H2342)*12))):AM2349)/(($H2341)*12)))</f>
        <v>-37.64370250613301</v>
      </c>
      <c r="AN2347" s="80" cm="1">
        <f t="array" aca="1" ref="AN2347" ca="1">(SUM(INDEX(2342:2342,1,MAX(COLUMN($R:$R),COLUMN()-($H2341*12-1))):AN2344)/($H2341*12)+IF($R2349=0,0,SUM(INDEX(2347:2347,1,MAX(COLUMN($R:$R),COLUMN()-(($H2341-$H2342)*12))):AN2349)/(($H2341)*12)))</f>
        <v>-39.694160740700234</v>
      </c>
      <c r="AO2347" s="80" cm="1">
        <f t="array" aca="1" ref="AO2347" ca="1">(SUM(INDEX(2342:2342,1,MAX(COLUMN($R:$R),COLUMN()-($H2341*12-1))):AO2344)/($H2341*12)+IF($R2349=0,0,SUM(INDEX(2347:2347,1,MAX(COLUMN($R:$R),COLUMN()-(($H2341-$H2342)*12))):AO2349)/(($H2341)*12)))</f>
        <v>-41.77937250466691</v>
      </c>
      <c r="AP2347" s="80" cm="1">
        <f t="array" aca="1" ref="AP2347" ca="1">(SUM(INDEX(2342:2342,1,MAX(COLUMN($R:$R),COLUMN()-($H2341*12-1))):AP2344)/($H2341*12)+IF($R2349=0,0,SUM(INDEX(2347:2347,1,MAX(COLUMN($R:$R),COLUMN()-(($H2341-$H2342)*12))):AP2349)/(($H2341)*12)))</f>
        <v>-43.899926840904193</v>
      </c>
      <c r="AQ2347" s="80" cm="1">
        <f t="array" aca="1" ref="AQ2347" ca="1">(SUM(INDEX(2342:2342,1,MAX(COLUMN($R:$R),COLUMN()-($H2341*12-1))):AQ2344)/($H2341*12)+IF($R2349=0,0,SUM(INDEX(2347:2347,1,MAX(COLUMN($R:$R),COLUMN()-(($H2341-$H2342)*12))):AQ2349)/(($H2341)*12)))</f>
        <v>-44.361507521823469</v>
      </c>
      <c r="AR2347" s="80" cm="1">
        <f t="array" aca="1" ref="AR2347" ca="1">(SUM(INDEX(2342:2342,1,MAX(COLUMN($R:$R),COLUMN()-($H2341*12-1))):AR2344)/($H2341*12)+IF($R2349=0,0,SUM(INDEX(2347:2347,1,MAX(COLUMN($R:$R),COLUMN()-(($H2341-$H2342)*12))):AR2349)/(($H2341)*12)))</f>
        <v>-46.473160000169045</v>
      </c>
      <c r="AS2347" s="80" cm="1">
        <f t="array" aca="1" ref="AS2347" ca="1">(SUM(INDEX(2342:2342,1,MAX(COLUMN($R:$R),COLUMN()-($H2341*12-1))):AS2344)/($H2341*12)+IF($R2349=0,0,SUM(INDEX(2347:2347,1,MAX(COLUMN($R:$R),COLUMN()-(($H2341-$H2342)*12))):AS2349)/(($H2341)*12)))</f>
        <v>-48.595771058881255</v>
      </c>
      <c r="AT2347" s="80" cm="1">
        <f t="array" aca="1" ref="AT2347" ca="1">(SUM(INDEX(2342:2342,1,MAX(COLUMN($R:$R),COLUMN()-($H2341*12-1))):AT2344)/($H2341*12)+IF($R2349=0,0,SUM(INDEX(2347:2347,1,MAX(COLUMN($R:$R),COLUMN()-(($H2341-$H2342)*12))):AT2349)/(($H2341)*12)))</f>
        <v>-50.729105552888271</v>
      </c>
      <c r="AU2347" s="80" cm="1">
        <f t="array" aca="1" ref="AU2347" ca="1">(SUM(INDEX(2342:2342,1,MAX(COLUMN($R:$R),COLUMN()-($H2341*12-1))):AU2344)/($H2341*12)+IF($R2349=0,0,SUM(INDEX(2347:2347,1,MAX(COLUMN($R:$R),COLUMN()-(($H2341-$H2342)*12))):AU2349)/(($H2341)*12)))</f>
        <v>-52.872917217986149</v>
      </c>
      <c r="AV2347" s="80" cm="1">
        <f t="array" aca="1" ref="AV2347" ca="1">(SUM(INDEX(2342:2342,1,MAX(COLUMN($R:$R),COLUMN()-($H2341*12-1))):AV2344)/($H2341*12)+IF($R2349=0,0,SUM(INDEX(2347:2347,1,MAX(COLUMN($R:$R),COLUMN()-(($H2341-$H2342)*12))):AV2349)/(($H2341)*12)))</f>
        <v>-55.026948361470112</v>
      </c>
      <c r="AW2347" s="80" cm="1">
        <f t="array" aca="1" ref="AW2347" ca="1">(SUM(INDEX(2342:2342,1,MAX(COLUMN($R:$R),COLUMN()-($H2341*12-1))):AW2344)/($H2341*12)+IF($R2349=0,0,SUM(INDEX(2347:2347,1,MAX(COLUMN($R:$R),COLUMN()-(($H2341-$H2342)*12))):AW2349)/(($H2341)*12)))</f>
        <v>-57.190929545473026</v>
      </c>
      <c r="AX2347" s="80" cm="1">
        <f t="array" aca="1" ref="AX2347" ca="1">(SUM(INDEX(2342:2342,1,MAX(COLUMN($R:$R),COLUMN()-($H2341*12-1))):AX2344)/($H2341*12)+IF($R2349=0,0,SUM(INDEX(2347:2347,1,MAX(COLUMN($R:$R),COLUMN()-(($H2341-$H2342)*12))):AX2349)/(($H2341)*12)))</f>
        <v>-59.364579262852622</v>
      </c>
      <c r="AY2347" s="80" cm="1">
        <f t="array" aca="1" ref="AY2347" ca="1">(SUM(INDEX(2342:2342,1,MAX(COLUMN($R:$R),COLUMN()-($H2341*12-1))):AY2344)/($H2341*12)+IF($R2349=0,0,SUM(INDEX(2347:2347,1,MAX(COLUMN($R:$R),COLUMN()-(($H2341-$H2342)*12))):AY2349)/(($H2341)*12)))</f>
        <v>-61.547603605465952</v>
      </c>
      <c r="AZ2347" s="80" cm="1">
        <f t="array" aca="1" ref="AZ2347" ca="1">(SUM(INDEX(2342:2342,1,MAX(COLUMN($R:$R),COLUMN()-($H2341*12-1))):AZ2344)/($H2341*12)+IF($R2349=0,0,SUM(INDEX(2347:2347,1,MAX(COLUMN($R:$R),COLUMN()-(($H2341-$H2342)*12))):AZ2349)/(($H2341)*12)))</f>
        <v>-63.739695924666151</v>
      </c>
      <c r="BA2347" s="80" cm="1">
        <f t="array" aca="1" ref="BA2347" ca="1">(SUM(INDEX(2342:2342,1,MAX(COLUMN($R:$R),COLUMN()-($H2341*12-1))):BA2344)/($H2341*12)+IF($R2349=0,0,SUM(INDEX(2347:2347,1,MAX(COLUMN($R:$R),COLUMN()-(($H2341-$H2342)*12))):BA2349)/(($H2341)*12)))</f>
        <v>-65.940536483852966</v>
      </c>
      <c r="BB2347" s="80" cm="1">
        <f t="array" aca="1" ref="BB2347" ca="1">(SUM(INDEX(2342:2342,1,MAX(COLUMN($R:$R),COLUMN()-($H2341*12-1))):BB2344)/($H2341*12)+IF($R2349=0,0,SUM(INDEX(2347:2347,1,MAX(COLUMN($R:$R),COLUMN()-(($H2341-$H2342)*12))):BB2349)/(($H2341)*12)))</f>
        <v>-68.149792102905565</v>
      </c>
      <c r="BC2347" s="80" cm="1">
        <f t="array" aca="1" ref="BC2347" ca="1">(SUM(INDEX(2342:2342,1,MAX(COLUMN($R:$R),COLUMN()-($H2341*12-1))):BC2344)/($H2341*12)+IF($R2349=0,0,SUM(INDEX(2347:2347,1,MAX(COLUMN($R:$R),COLUMN()-(($H2341-$H2342)*12))):BC2349)/(($H2341)*12)))</f>
        <v>-70.367115794321748</v>
      </c>
      <c r="BD2347" s="80" cm="1">
        <f t="array" aca="1" ref="BD2347" ca="1">(SUM(INDEX(2342:2342,1,MAX(COLUMN($R:$R),COLUMN()-($H2341*12-1))):BD2344)/($H2341*12)+IF($R2349=0,0,SUM(INDEX(2347:2347,1,MAX(COLUMN($R:$R),COLUMN()-(($H2341-$H2342)*12))):BD2349)/(($H2341)*12)))</f>
        <v>-72.592146390885176</v>
      </c>
      <c r="BE2347" s="80" cm="1">
        <f t="array" aca="1" ref="BE2347" ca="1">(SUM(INDEX(2342:2342,1,MAX(COLUMN($R:$R),COLUMN()-($H2341*12-1))):BE2344)/($H2341*12)+IF($R2349=0,0,SUM(INDEX(2347:2347,1,MAX(COLUMN($R:$R),COLUMN()-(($H2341-$H2342)*12))):BE2349)/(($H2341)*12)))</f>
        <v>-74.824508164677411</v>
      </c>
      <c r="BF2347" s="80" cm="1">
        <f t="array" aca="1" ref="BF2347" ca="1">(SUM(INDEX(2342:2342,1,MAX(COLUMN($R:$R),COLUMN()-($H2341*12-1))):BF2344)/($H2341*12)+IF($R2349=0,0,SUM(INDEX(2347:2347,1,MAX(COLUMN($R:$R),COLUMN()-(($H2341-$H2342)*12))):BF2349)/(($H2341)*12)))</f>
        <v>-77.063810437248719</v>
      </c>
      <c r="BG2347" s="80" cm="1">
        <f t="array" aca="1" ref="BG2347" ca="1">(SUM(INDEX(2342:2342,1,MAX(COLUMN($R:$R),COLUMN()-($H2341*12-1))):BG2344)/($H2341*12)+IF($R2349=0,0,SUM(INDEX(2347:2347,1,MAX(COLUMN($R:$R),COLUMN()-(($H2341-$H2342)*12))):BG2349)/(($H2341)*12)))</f>
        <v>-79.309647180757125</v>
      </c>
      <c r="BH2347" s="80" cm="1">
        <f t="array" aca="1" ref="BH2347" ca="1">(SUM(INDEX(2342:2342,1,MAX(COLUMN($R:$R),COLUMN()-($H2341*12-1))):BH2344)/($H2341*12)+IF($R2349=0,0,SUM(INDEX(2347:2347,1,MAX(COLUMN($R:$R),COLUMN()-(($H2341-$H2342)*12))):BH2349)/(($H2341)*12)))</f>
        <v>-81.561596609881761</v>
      </c>
      <c r="BI2347" s="80" cm="1">
        <f t="array" aca="1" ref="BI2347" ca="1">(SUM(INDEX(2342:2342,1,MAX(COLUMN($R:$R),COLUMN()-($H2341*12-1))):BI2344)/($H2341*12)+IF($R2349=0,0,SUM(INDEX(2347:2347,1,MAX(COLUMN($R:$R),COLUMN()-(($H2341-$H2342)*12))):BI2349)/(($H2341)*12)))</f>
        <v>-83.819220764312149</v>
      </c>
      <c r="BJ2347" s="80" cm="1">
        <f t="array" aca="1" ref="BJ2347" ca="1">(SUM(INDEX(2342:2342,1,MAX(COLUMN($R:$R),COLUMN()-($H2341*12-1))):BJ2344)/($H2341*12)+IF($R2349=0,0,SUM(INDEX(2347:2347,1,MAX(COLUMN($R:$R),COLUMN()-(($H2341-$H2342)*12))):BJ2349)/(($H2341)*12)))</f>
        <v>-86.082065081611304</v>
      </c>
      <c r="BK2347" s="80" cm="1">
        <f t="array" aca="1" ref="BK2347" ca="1">(SUM(INDEX(2342:2342,1,MAX(COLUMN($R:$R),COLUMN()-($H2341*12-1))):BK2344)/($H2341*12)+IF($R2349=0,0,SUM(INDEX(2347:2347,1,MAX(COLUMN($R:$R),COLUMN()-(($H2341-$H2342)*12))):BK2349)/(($H2341)*12)))</f>
        <v>-88.34965796024639</v>
      </c>
      <c r="BL2347" s="80" cm="1">
        <f t="array" aca="1" ref="BL2347" ca="1">(SUM(INDEX(2342:2342,1,MAX(COLUMN($R:$R),COLUMN()-($H2341*12-1))):BL2344)/($H2341*12)+IF($R2349=0,0,SUM(INDEX(2347:2347,1,MAX(COLUMN($R:$R),COLUMN()-(($H2341-$H2342)*12))):BL2349)/(($H2341)*12)))</f>
        <v>-90.621510312575992</v>
      </c>
      <c r="BM2347" s="80" cm="1">
        <f t="array" aca="1" ref="BM2347" ca="1">(SUM(INDEX(2342:2342,1,MAX(COLUMN($R:$R),COLUMN()-($H2341*12-1))):BM2344)/($H2341*12)+IF($R2349=0,0,SUM(INDEX(2347:2347,1,MAX(COLUMN($R:$R),COLUMN()-(($H2341-$H2342)*12))):BM2349)/(($H2341)*12)))</f>
        <v>-92.897115107579538</v>
      </c>
      <c r="BN2347" s="80" cm="1">
        <f t="array" aca="1" ref="BN2347" ca="1">(SUM(INDEX(2342:2342,1,MAX(COLUMN($R:$R),COLUMN()-($H2341*12-1))):BN2344)/($H2341*12)+IF($R2349=0,0,SUM(INDEX(2347:2347,1,MAX(COLUMN($R:$R),COLUMN()-(($H2341-$H2342)*12))):BN2349)/(($H2341)*12)))</f>
        <v>-95.175946903109136</v>
      </c>
      <c r="BO2347" s="80" cm="1">
        <f t="array" aca="1" ref="BO2347" ca="1">(SUM(INDEX(2342:2342,1,MAX(COLUMN($R:$R),COLUMN()-($H2341*12-1))):BO2344)/($H2341*12)+IF($R2349=0,0,SUM(INDEX(2347:2347,1,MAX(COLUMN($R:$R),COLUMN()-(($H2341-$H2342)*12))):BO2349)/(($H2341)*12)))</f>
        <v>-97.457461367440288</v>
      </c>
      <c r="BP2347" s="80" cm="1">
        <f t="array" aca="1" ref="BP2347" ca="1">(SUM(INDEX(2342:2342,1,MAX(COLUMN($R:$R),COLUMN()-($H2341*12-1))):BP2344)/($H2341*12)+IF($R2349=0,0,SUM(INDEX(2347:2347,1,MAX(COLUMN($R:$R),COLUMN()-(($H2341-$H2342)*12))):BP2349)/(($H2341)*12)))</f>
        <v>-99.769822167083532</v>
      </c>
      <c r="BQ2347" s="80" cm="1">
        <f t="array" aca="1" ref="BQ2347" ca="1">(SUM(INDEX(2342:2342,1,MAX(COLUMN($R:$R),COLUMN()-($H2341*12-1))):BQ2344)/($H2341*12)+IF($R2349=0,0,SUM(INDEX(2347:2347,1,MAX(COLUMN($R:$R),COLUMN()-(($H2341-$H2342)*12))):BQ2349)/(($H2341)*12)))</f>
        <v>-102.08558480268094</v>
      </c>
      <c r="BR2347" s="80" cm="1">
        <f t="array" aca="1" ref="BR2347" ca="1">(SUM(INDEX(2342:2342,1,MAX(COLUMN($R:$R),COLUMN()-($H2341*12-1))):BR2344)/($H2341*12)+IF($R2349=0,0,SUM(INDEX(2347:2347,1,MAX(COLUMN($R:$R),COLUMN()-(($H2341-$H2342)*12))):BR2349)/(($H2341)*12)))</f>
        <v>-104.40462119381877</v>
      </c>
      <c r="BS2347" s="80" cm="1">
        <f t="array" aca="1" ref="BS2347" ca="1">(SUM(INDEX(2342:2342,1,MAX(COLUMN($R:$R),COLUMN()-($H2341*12-1))):BS2344)/($H2341*12)+IF($R2349=0,0,SUM(INDEX(2347:2347,1,MAX(COLUMN($R:$R),COLUMN()-(($H2341-$H2342)*12))):BS2349)/(($H2341)*12)))</f>
        <v>-106.72680507473849</v>
      </c>
      <c r="BT2347" s="80" cm="1">
        <f t="array" aca="1" ref="BT2347" ca="1">(SUM(INDEX(2342:2342,1,MAX(COLUMN($R:$R),COLUMN()-($H2341*12-1))):BT2344)/($H2341*12)+IF($R2349=0,0,SUM(INDEX(2347:2347,1,MAX(COLUMN($R:$R),COLUMN()-(($H2341-$H2342)*12))):BT2349)/(($H2341)*12)))</f>
        <v>-109.0520122135535</v>
      </c>
      <c r="BU2347" s="80" cm="1">
        <f t="array" aca="1" ref="BU2347" ca="1">(SUM(INDEX(2342:2342,1,MAX(COLUMN($R:$R),COLUMN()-($H2341*12-1))):BU2344)/($H2341*12)+IF($R2349=0,0,SUM(INDEX(2347:2347,1,MAX(COLUMN($R:$R),COLUMN()-(($H2341-$H2342)*12))):BU2349)/(($H2341)*12)))</f>
        <v>-111.38012064042496</v>
      </c>
      <c r="BV2347" s="80" cm="1">
        <f t="array" aca="1" ref="BV2347" ca="1">(SUM(INDEX(2342:2342,1,MAX(COLUMN($R:$R),COLUMN()-($H2341*12-1))):BV2344)/($H2341*12)+IF($R2349=0,0,SUM(INDEX(2347:2347,1,MAX(COLUMN($R:$R),COLUMN()-(($H2341-$H2342)*12))):BV2349)/(($H2341)*12)))</f>
        <v>-113.71101088497218</v>
      </c>
      <c r="BW2347" s="80" cm="1">
        <f t="array" aca="1" ref="BW2347" ca="1">(SUM(INDEX(2342:2342,1,MAX(COLUMN($R:$R),COLUMN()-($H2341*12-1))):BW2344)/($H2341*12)+IF($R2349=0,0,SUM(INDEX(2347:2347,1,MAX(COLUMN($R:$R),COLUMN()-(($H2341-$H2342)*12))):BW2349)/(($H2341)*12)))</f>
        <v>-116.04456622320018</v>
      </c>
      <c r="BX2347" s="80" cm="1">
        <f t="array" aca="1" ref="BX2347" ca="1">(SUM(INDEX(2342:2342,1,MAX(COLUMN($R:$R),COLUMN()-($H2341*12-1))):BX2344)/($H2341*12)+IF($R2349=0,0,SUM(INDEX(2347:2347,1,MAX(COLUMN($R:$R),COLUMN()-(($H2341-$H2342)*12))):BX2349)/(($H2341)*12)))</f>
        <v>-118.38067293423522</v>
      </c>
      <c r="BY2347" s="80" cm="1">
        <f t="array" aca="1" ref="BY2347" ca="1">(SUM(INDEX(2342:2342,1,MAX(COLUMN($R:$R),COLUMN()-($H2341*12-1))):BY2344)/($H2341*12)+IF($R2349=0,0,SUM(INDEX(2347:2347,1,MAX(COLUMN($R:$R),COLUMN()-(($H2341-$H2342)*12))):BY2349)/(($H2341)*12)))</f>
        <v>-120.71922056716575</v>
      </c>
      <c r="BZ2347" s="80" cm="1">
        <f t="array" aca="1" ref="BZ2347" ca="1">(SUM(INDEX(2342:2342,1,MAX(COLUMN($R:$R),COLUMN()-($H2341*12-1))):BZ2344)/($H2341*12)+IF($R2349=0,0,SUM(INDEX(2347:2347,1,MAX(COLUMN($R:$R),COLUMN()-(($H2341-$H2342)*12))):BZ2349)/(($H2341)*12)))</f>
        <v>-123.06010221829536</v>
      </c>
      <c r="CA2347" s="80" cm="1">
        <f t="array" aca="1" ref="CA2347" ca="1">(SUM(INDEX(2342:2342,1,MAX(COLUMN($R:$R),COLUMN()-($H2341*12-1))):CA2344)/($H2341*12)+IF($R2349=0,0,SUM(INDEX(2347:2347,1,MAX(COLUMN($R:$R),COLUMN()-(($H2341-$H2342)*12))):CA2349)/(($H2341)*12)))</f>
        <v>-123.99078544059009</v>
      </c>
      <c r="CB2347" s="80" cm="1">
        <f t="array" aca="1" ref="CB2347" ca="1">(SUM(INDEX(2342:2342,1,MAX(COLUMN($R:$R),COLUMN()-($H2341*12-1))):CB2344)/($H2341*12)+IF($R2349=0,0,SUM(INDEX(2347:2347,1,MAX(COLUMN($R:$R),COLUMN()-(($H2341-$H2342)*12))):CB2349)/(($H2341)*12)))</f>
        <v>-124.8996611973065</v>
      </c>
      <c r="CC2347" s="80" cm="1">
        <f t="array" aca="1" ref="CC2347" ca="1">(SUM(INDEX(2342:2342,1,MAX(COLUMN($R:$R),COLUMN()-($H2341*12-1))):CC2344)/($H2341*12)+IF($R2349=0,0,SUM(INDEX(2347:2347,1,MAX(COLUMN($R:$R),COLUMN()-(($H2341-$H2342)*12))):CC2349)/(($H2341)*12)))</f>
        <v>-125.78622924487297</v>
      </c>
      <c r="CD2347" s="80" cm="1">
        <f t="array" aca="1" ref="CD2347" ca="1">(SUM(INDEX(2342:2342,1,MAX(COLUMN($R:$R),COLUMN()-($H2341*12-1))):CD2344)/($H2341*12)+IF($R2349=0,0,SUM(INDEX(2347:2347,1,MAX(COLUMN($R:$R),COLUMN()-(($H2341-$H2342)*12))):CD2349)/(($H2341)*12)))</f>
        <v>-126.64998722928306</v>
      </c>
      <c r="CE2347" s="80" cm="1">
        <f t="array" aca="1" ref="CE2347" ca="1">(SUM(INDEX(2342:2342,1,MAX(COLUMN($R:$R),COLUMN()-($H2341*12-1))):CE2344)/($H2341*12)+IF($R2349=0,0,SUM(INDEX(2347:2347,1,MAX(COLUMN($R:$R),COLUMN()-(($H2341-$H2342)*12))):CE2349)/(($H2341)*12)))</f>
        <v>-127.49043090372433</v>
      </c>
      <c r="CF2347" s="80" cm="1">
        <f t="array" aca="1" ref="CF2347" ca="1">(SUM(INDEX(2342:2342,1,MAX(COLUMN($R:$R),COLUMN()-($H2341*12-1))):CF2344)/($H2341*12)+IF($R2349=0,0,SUM(INDEX(2347:2347,1,MAX(COLUMN($R:$R),COLUMN()-(($H2341-$H2342)*12))):CF2349)/(($H2341)*12)))</f>
        <v>-128.30705435665598</v>
      </c>
      <c r="CG2347" s="80" cm="1">
        <f t="array" aca="1" ref="CG2347" ca="1">(SUM(INDEX(2342:2342,1,MAX(COLUMN($R:$R),COLUMN()-($H2341*12-1))):CG2344)/($H2341*12)+IF($R2349=0,0,SUM(INDEX(2347:2347,1,MAX(COLUMN($R:$R),COLUMN()-(($H2341-$H2342)*12))):CG2349)/(($H2341)*12)))</f>
        <v>-129.09935025066909</v>
      </c>
      <c r="CH2347" s="80" cm="1">
        <f t="array" aca="1" ref="CH2347" ca="1">(SUM(INDEX(2342:2342,1,MAX(COLUMN($R:$R),COLUMN()-($H2341*12-1))):CH2344)/($H2341*12)+IF($R2349=0,0,SUM(INDEX(2347:2347,1,MAX(COLUMN($R:$R),COLUMN()-(($H2341-$H2342)*12))):CH2349)/(($H2341)*12)))</f>
        <v>-129.86681007247176</v>
      </c>
      <c r="CI2347" s="80" cm="1">
        <f t="array" aca="1" ref="CI2347" ca="1">(SUM(INDEX(2342:2342,1,MAX(COLUMN($R:$R),COLUMN()-($H2341*12-1))):CI2344)/($H2341*12)+IF($R2349=0,0,SUM(INDEX(2347:2347,1,MAX(COLUMN($R:$R),COLUMN()-(($H2341-$H2342)*12))):CI2349)/(($H2341)*12)))</f>
        <v>-130.60892439435074</v>
      </c>
      <c r="CJ2347" s="80" cm="1">
        <f t="array" aca="1" ref="CJ2347" ca="1">(SUM(INDEX(2342:2342,1,MAX(COLUMN($R:$R),COLUMN()-($H2341*12-1))):CJ2344)/($H2341*12)+IF($R2349=0,0,SUM(INDEX(2347:2347,1,MAX(COLUMN($R:$R),COLUMN()-(($H2341-$H2342)*12))):CJ2349)/(($H2341)*12)))</f>
        <v>-131.32518314747114</v>
      </c>
      <c r="CK2347" s="80" cm="1">
        <f t="array" aca="1" ref="CK2347" ca="1">(SUM(INDEX(2342:2342,1,MAX(COLUMN($R:$R),COLUMN()-($H2341*12-1))):CK2344)/($H2341*12)+IF($R2349=0,0,SUM(INDEX(2347:2347,1,MAX(COLUMN($R:$R),COLUMN()-(($H2341-$H2342)*12))):CK2349)/(($H2341)*12)))</f>
        <v>-132.01507590738464</v>
      </c>
      <c r="CL2347" s="80" cm="1">
        <f t="array" aca="1" ref="CL2347" ca="1">(SUM(INDEX(2342:2342,1,MAX(COLUMN($R:$R),COLUMN()-($H2341*12-1))):CL2344)/($H2341*12)+IF($R2349=0,0,SUM(INDEX(2347:2347,1,MAX(COLUMN($R:$R),COLUMN()-(($H2341-$H2342)*12))):CL2349)/(($H2341)*12)))</f>
        <v>-132.67809219212708</v>
      </c>
      <c r="CN2347" s="80"/>
      <c r="CO2347" s="80" t="e" cm="1">
        <f t="array" aca="1" ref="CO2347" ca="1">(SUM(INDEX(2342:2342,1,MAX(COLUMN($CN:$CN),COLUMN()-($H2341*4-1))):CO2344)/($H2341*4)-IF($CN2349=0,0,SUM(INDEX(2347:2347,1,MAX(COLUMN($CN:$CN),COLUMN()-(($H2341-$H2342)*4))):CO2349)/(($H2341)*4)))</f>
        <v>#N/A</v>
      </c>
      <c r="CP2347" s="80" t="e" cm="1">
        <f t="array" aca="1" ref="CP2347" ca="1">(SUM(INDEX(2342:2342,1,MAX(COLUMN($CN:$CN),COLUMN()-($H2341*4-1))):CP2344)/($H2341*4)-IF($CN2349=0,0,SUM(INDEX(2347:2347,1,MAX(COLUMN($CN:$CN),COLUMN()-(($H2341-$H2342)*4))):CP2349)/(($H2341)*4)))</f>
        <v>#N/A</v>
      </c>
      <c r="CQ2347" s="80" t="e" cm="1">
        <f t="array" aca="1" ref="CQ2347" ca="1">(SUM(INDEX(2342:2342,1,MAX(COLUMN($CN:$CN),COLUMN()-($H2341*4-1))):CQ2344)/($H2341*4)-IF($CN2349=0,0,SUM(INDEX(2347:2347,1,MAX(COLUMN($CN:$CN),COLUMN()-(($H2341-$H2342)*4))):CQ2349)/(($H2341)*4)))</f>
        <v>#N/A</v>
      </c>
      <c r="CR2347" s="80" t="e" cm="1">
        <f t="array" aca="1" ref="CR2347" ca="1">(SUM(INDEX(2342:2342,1,MAX(COLUMN($CN:$CN),COLUMN()-($H2341*4-1))):CR2344)/($H2341*4)-IF($CN2349=0,0,SUM(INDEX(2347:2347,1,MAX(COLUMN($CN:$CN),COLUMN()-(($H2341-$H2342)*4))):CR2349)/(($H2341)*4)))</f>
        <v>#N/A</v>
      </c>
      <c r="CS2347" s="80" t="e" cm="1">
        <f t="array" aca="1" ref="CS2347" ca="1">(SUM(INDEX(2342:2342,1,MAX(COLUMN($CN:$CN),COLUMN()-($H2341*4-1))):CS2344)/($H2341*4)-IF($CN2349=0,0,SUM(INDEX(2347:2347,1,MAX(COLUMN($CN:$CN),COLUMN()-(($H2341-$H2342)*4))):CS2349)/(($H2341)*4)))</f>
        <v>#N/A</v>
      </c>
      <c r="CT2347" s="80" t="e" cm="1">
        <f t="array" aca="1" ref="CT2347" ca="1">(SUM(INDEX(2342:2342,1,MAX(COLUMN($CN:$CN),COLUMN()-($H2341*4-1))):CT2344)/($H2341*4)-IF($CN2349=0,0,SUM(INDEX(2347:2347,1,MAX(COLUMN($CN:$CN),COLUMN()-(($H2341-$H2342)*4))):CT2349)/(($H2341)*4)))</f>
        <v>#N/A</v>
      </c>
      <c r="CU2347" s="80" t="e" cm="1">
        <f t="array" aca="1" ref="CU2347" ca="1">(SUM(INDEX(2342:2342,1,MAX(COLUMN($CN:$CN),COLUMN()-($H2341*4-1))):CU2344)/($H2341*4)-IF($CN2349=0,0,SUM(INDEX(2347:2347,1,MAX(COLUMN($CN:$CN),COLUMN()-(($H2341-$H2342)*4))):CU2349)/(($H2341)*4)))</f>
        <v>#N/A</v>
      </c>
      <c r="CV2347" s="80" t="e" cm="1">
        <f t="array" aca="1" ref="CV2347" ca="1">(SUM(INDEX(2342:2342,1,MAX(COLUMN($CN:$CN),COLUMN()-($H2341*4-1))):CV2344)/($H2341*4)-IF($CN2349=0,0,SUM(INDEX(2347:2347,1,MAX(COLUMN($CN:$CN),COLUMN()-(($H2341-$H2342)*4))):CV2349)/(($H2341)*4)))</f>
        <v>#N/A</v>
      </c>
      <c r="CW2347" s="80" t="e" cm="1">
        <f t="array" aca="1" ref="CW2347" ca="1">(SUM(INDEX(2342:2342,1,MAX(COLUMN($CN:$CN),COLUMN()-($H2341*4-1))):CW2344)/($H2341*4)-IF($CN2349=0,0,SUM(INDEX(2347:2347,1,MAX(COLUMN($CN:$CN),COLUMN()-(($H2341-$H2342)*4))):CW2349)/(($H2341)*4)))</f>
        <v>#N/A</v>
      </c>
      <c r="CX2347" s="80" t="e" cm="1">
        <f t="array" aca="1" ref="CX2347" ca="1">(SUM(INDEX(2342:2342,1,MAX(COLUMN($CN:$CN),COLUMN()-($H2341*4-1))):CX2344)/($H2341*4)-IF($CN2349=0,0,SUM(INDEX(2347:2347,1,MAX(COLUMN($CN:$CN),COLUMN()-(($H2341-$H2342)*4))):CX2349)/(($H2341)*4)))</f>
        <v>#N/A</v>
      </c>
      <c r="CY2347" s="80" t="e" cm="1">
        <f t="array" aca="1" ref="CY2347" ca="1">(SUM(INDEX(2342:2342,1,MAX(COLUMN($CN:$CN),COLUMN()-($H2341*4-1))):CY2344)/($H2341*4)-IF($CN2349=0,0,SUM(INDEX(2347:2347,1,MAX(COLUMN($CN:$CN),COLUMN()-(($H2341-$H2342)*4))):CY2349)/(($H2341)*4)))</f>
        <v>#N/A</v>
      </c>
      <c r="CZ2347" s="80" t="e" cm="1">
        <f t="array" aca="1" ref="CZ2347" ca="1">(SUM(INDEX(2342:2342,1,MAX(COLUMN($CN:$CN),COLUMN()-($H2341*4-1))):CZ2344)/($H2341*4)-IF($CN2349=0,0,SUM(INDEX(2347:2347,1,MAX(COLUMN($CN:$CN),COLUMN()-(($H2341-$H2342)*4))):CZ2349)/(($H2341)*4)))</f>
        <v>#N/A</v>
      </c>
      <c r="DA2347" s="80" t="e" cm="1">
        <f t="array" aca="1" ref="DA2347" ca="1">(SUM(INDEX(2342:2342,1,MAX(COLUMN($CN:$CN),COLUMN()-($H2341*4-1))):DA2344)/($H2341*4)-IF($CN2349=0,0,SUM(INDEX(2347:2347,1,MAX(COLUMN($CN:$CN),COLUMN()-(($H2341-$H2342)*4))):DA2349)/(($H2341)*4)))</f>
        <v>#N/A</v>
      </c>
      <c r="DB2347" s="80" t="e" cm="1">
        <f t="array" aca="1" ref="DB2347" ca="1">(SUM(INDEX(2342:2342,1,MAX(COLUMN($CN:$CN),COLUMN()-($H2341*4-1))):DB2344)/($H2341*4)-IF($CN2349=0,0,SUM(INDEX(2347:2347,1,MAX(COLUMN($CN:$CN),COLUMN()-(($H2341-$H2342)*4))):DB2349)/(($H2341)*4)))</f>
        <v>#N/A</v>
      </c>
      <c r="DC2347" s="80" t="e" cm="1">
        <f t="array" aca="1" ref="DC2347" ca="1">(SUM(INDEX(2342:2342,1,MAX(COLUMN($CN:$CN),COLUMN()-($H2341*4-1))):DC2344)/($H2341*4)-IF($CN2349=0,0,SUM(INDEX(2347:2347,1,MAX(COLUMN($CN:$CN),COLUMN()-(($H2341-$H2342)*4))):DC2349)/(($H2341)*4)))</f>
        <v>#N/A</v>
      </c>
      <c r="DD2347" s="80" t="e" cm="1">
        <f t="array" aca="1" ref="DD2347" ca="1">(SUM(INDEX(2342:2342,1,MAX(COLUMN($CN:$CN),COLUMN()-($H2341*4-1))):DD2344)/($H2341*4)-IF($CN2349=0,0,SUM(INDEX(2347:2347,1,MAX(COLUMN($CN:$CN),COLUMN()-(($H2341-$H2342)*4))):DD2349)/(($H2341)*4)))</f>
        <v>#N/A</v>
      </c>
      <c r="DE2347" s="80" t="e" cm="1">
        <f t="array" aca="1" ref="DE2347" ca="1">(SUM(INDEX(2342:2342,1,MAX(COLUMN($CN:$CN),COLUMN()-($H2341*4-1))):DE2344)/($H2341*4)-IF($CN2349=0,0,SUM(INDEX(2347:2347,1,MAX(COLUMN($CN:$CN),COLUMN()-(($H2341-$H2342)*4))):DE2349)/(($H2341)*4)))</f>
        <v>#N/A</v>
      </c>
      <c r="DF2347" s="80" t="e" cm="1">
        <f t="array" aca="1" ref="DF2347" ca="1">(SUM(INDEX(2342:2342,1,MAX(COLUMN($CN:$CN),COLUMN()-($H2341*4-1))):DF2344)/($H2341*4)-IF($CN2349=0,0,SUM(INDEX(2347:2347,1,MAX(COLUMN($CN:$CN),COLUMN()-(($H2341-$H2342)*4))):DF2349)/(($H2341)*4)))</f>
        <v>#N/A</v>
      </c>
      <c r="DG2347" s="80" t="e" cm="1">
        <f t="array" aca="1" ref="DG2347" ca="1">(SUM(INDEX(2342:2342,1,MAX(COLUMN($CN:$CN),COLUMN()-($H2341*4-1))):DG2344)/($H2341*4)-IF($CN2349=0,0,SUM(INDEX(2347:2347,1,MAX(COLUMN($CN:$CN),COLUMN()-(($H2341-$H2342)*4))):DG2349)/(($H2341)*4)))</f>
        <v>#N/A</v>
      </c>
      <c r="DH2347" s="80" t="e" cm="1">
        <f t="array" aca="1" ref="DH2347" ca="1">(SUM(INDEX(2342:2342,1,MAX(COLUMN($CN:$CN),COLUMN()-($H2341*4-1))):DH2344)/($H2341*4)-IF($CN2349=0,0,SUM(INDEX(2347:2347,1,MAX(COLUMN($CN:$CN),COLUMN()-(($H2341-$H2342)*4))):DH2349)/(($H2341)*4)))</f>
        <v>#N/A</v>
      </c>
      <c r="DI2347" s="80" t="e" cm="1">
        <f t="array" aca="1" ref="DI2347" ca="1">(SUM(INDEX(2342:2342,1,MAX(COLUMN($CN:$CN),COLUMN()-($H2341*4-1))):DI2344)/($H2341*4)-IF($CN2349=0,0,SUM(INDEX(2347:2347,1,MAX(COLUMN($CN:$CN),COLUMN()-(($H2341-$H2342)*4))):DI2349)/(($H2341)*4)))</f>
        <v>#N/A</v>
      </c>
      <c r="DJ2347" s="80" t="e" cm="1">
        <f t="array" aca="1" ref="DJ2347" ca="1">(SUM(INDEX(2342:2342,1,MAX(COLUMN($CN:$CN),COLUMN()-($H2341*4-1))):DJ2344)/($H2341*4)-IF($CN2349=0,0,SUM(INDEX(2347:2347,1,MAX(COLUMN($CN:$CN),COLUMN()-(($H2341-$H2342)*4))):DJ2349)/(($H2341)*4)))</f>
        <v>#N/A</v>
      </c>
      <c r="DK2347" s="80" t="e" cm="1">
        <f t="array" aca="1" ref="DK2347" ca="1">(SUM(INDEX(2342:2342,1,MAX(COLUMN($CN:$CN),COLUMN()-($H2341*4-1))):DK2344)/($H2341*4)-IF($CN2349=0,0,SUM(INDEX(2347:2347,1,MAX(COLUMN($CN:$CN),COLUMN()-(($H2341-$H2342)*4))):DK2349)/(($H2341)*4)))</f>
        <v>#N/A</v>
      </c>
      <c r="DL2347" s="80" t="e" cm="1">
        <f t="array" aca="1" ref="DL2347" ca="1">(SUM(INDEX(2342:2342,1,MAX(COLUMN($CN:$CN),COLUMN()-($H2341*4-1))):DL2344)/($H2341*4)-IF($CN2349=0,0,SUM(INDEX(2347:2347,1,MAX(COLUMN($CN:$CN),COLUMN()-(($H2341-$H2342)*4))):DL2349)/(($H2341)*4)))</f>
        <v>#N/A</v>
      </c>
    </row>
    <row r="2348" spans="1:116" x14ac:dyDescent="0.4">
      <c r="D2348" t="s">
        <v>424</v>
      </c>
      <c r="E2348" s="8" t="str">
        <f t="shared" si="4712"/>
        <v>2348 FAINT-F</v>
      </c>
      <c r="G2348" s="125"/>
      <c r="J2348" s="62"/>
      <c r="K2348" s="53"/>
      <c r="L2348" s="53"/>
      <c r="M2348" s="53"/>
      <c r="N2348" s="53"/>
      <c r="O2348" s="53"/>
      <c r="P2348" s="53"/>
      <c r="R2348" s="82"/>
      <c r="S2348" s="153"/>
      <c r="T2348" s="153"/>
      <c r="U2348" s="153"/>
      <c r="V2348" s="153"/>
      <c r="W2348" s="153"/>
      <c r="X2348" s="153"/>
      <c r="Y2348" s="153"/>
      <c r="Z2348" s="153"/>
      <c r="AA2348" s="153"/>
      <c r="AB2348" s="153"/>
      <c r="AC2348" s="153"/>
      <c r="AD2348" s="153"/>
      <c r="AE2348" s="153"/>
      <c r="AF2348" s="153"/>
      <c r="AG2348" s="153"/>
      <c r="AH2348" s="153"/>
      <c r="AI2348" s="153"/>
      <c r="AJ2348" s="153"/>
      <c r="AK2348" s="153"/>
      <c r="AL2348" s="153"/>
      <c r="AM2348" s="153"/>
      <c r="AN2348" s="153"/>
      <c r="AO2348" s="153"/>
      <c r="AP2348" s="153"/>
      <c r="AQ2348" s="153"/>
      <c r="AR2348" s="153"/>
      <c r="AS2348" s="153"/>
      <c r="AT2348" s="153"/>
      <c r="AU2348" s="153"/>
      <c r="AV2348" s="153"/>
      <c r="AW2348" s="153"/>
      <c r="AX2348" s="153"/>
      <c r="AY2348" s="153"/>
      <c r="AZ2348" s="153"/>
      <c r="BA2348" s="153"/>
      <c r="BB2348" s="153"/>
      <c r="BC2348" s="153"/>
      <c r="BD2348" s="153"/>
      <c r="BE2348" s="153"/>
      <c r="BF2348" s="153"/>
      <c r="BG2348" s="153"/>
      <c r="BH2348" s="153"/>
      <c r="BI2348" s="153"/>
      <c r="BJ2348" s="153"/>
      <c r="BK2348" s="153"/>
      <c r="BL2348" s="153"/>
      <c r="BM2348" s="153"/>
      <c r="BN2348" s="153"/>
      <c r="BO2348" s="153"/>
      <c r="BP2348" s="153"/>
      <c r="BQ2348" s="153"/>
      <c r="BR2348" s="153"/>
      <c r="BS2348" s="153"/>
      <c r="BT2348" s="153"/>
      <c r="BU2348" s="153"/>
      <c r="BV2348" s="153"/>
      <c r="BW2348" s="153"/>
      <c r="BX2348" s="153"/>
      <c r="BY2348" s="153"/>
      <c r="BZ2348" s="153"/>
      <c r="CA2348" s="153"/>
      <c r="CB2348" s="153"/>
      <c r="CC2348" s="153"/>
      <c r="CD2348" s="153"/>
      <c r="CE2348" s="153"/>
      <c r="CF2348" s="153"/>
      <c r="CG2348" s="153"/>
      <c r="CH2348" s="153"/>
      <c r="CI2348" s="153"/>
      <c r="CJ2348" s="153"/>
      <c r="CK2348" s="153"/>
      <c r="CL2348" s="153"/>
      <c r="CN2348" s="62"/>
      <c r="CO2348" s="153"/>
      <c r="CP2348" s="153"/>
      <c r="CQ2348" s="153"/>
      <c r="CR2348" s="153"/>
      <c r="CS2348" s="153"/>
      <c r="CT2348" s="153"/>
      <c r="CU2348" s="153"/>
      <c r="CV2348" s="153"/>
      <c r="CW2348" s="153"/>
      <c r="CX2348" s="153"/>
      <c r="CY2348" s="153"/>
      <c r="CZ2348" s="153"/>
      <c r="DA2348" s="153"/>
      <c r="DB2348" s="153"/>
      <c r="DC2348" s="153"/>
      <c r="DD2348" s="153"/>
      <c r="DE2348" s="153"/>
      <c r="DF2348" s="153"/>
      <c r="DG2348" s="153"/>
      <c r="DH2348" s="153"/>
      <c r="DI2348" s="153"/>
      <c r="DJ2348" s="153"/>
      <c r="DK2348" s="153"/>
      <c r="DL2348" s="153"/>
    </row>
    <row r="2349" spans="1:116" x14ac:dyDescent="0.4">
      <c r="B2349" t="str">
        <f>E2349</f>
        <v>2349 FAINT-F</v>
      </c>
      <c r="D2349" t="s">
        <v>424</v>
      </c>
      <c r="E2349" s="8" t="str">
        <f t="shared" si="4712"/>
        <v>2349 FAINT-F</v>
      </c>
      <c r="G2349" s="125" t="s">
        <v>219</v>
      </c>
      <c r="J2349" s="74">
        <v>100</v>
      </c>
      <c r="K2349" s="53"/>
      <c r="L2349" s="53"/>
      <c r="M2349" s="53"/>
      <c r="N2349" s="53"/>
      <c r="O2349" s="53"/>
      <c r="P2349" s="53"/>
      <c r="R2349" s="82">
        <f>-$J2349</f>
        <v>-100</v>
      </c>
      <c r="S2349" s="153"/>
      <c r="T2349" s="153"/>
      <c r="U2349" s="153"/>
      <c r="V2349" s="153"/>
      <c r="W2349" s="153"/>
      <c r="X2349" s="153"/>
      <c r="Y2349" s="153"/>
      <c r="Z2349" s="153"/>
      <c r="AA2349" s="153"/>
      <c r="AB2349" s="153"/>
      <c r="AC2349" s="153"/>
      <c r="AD2349" s="153"/>
      <c r="AE2349" s="153"/>
      <c r="AF2349" s="153"/>
      <c r="AG2349" s="153"/>
      <c r="AH2349" s="153"/>
      <c r="AI2349" s="153"/>
      <c r="AJ2349" s="153"/>
      <c r="AK2349" s="153"/>
      <c r="AL2349" s="153"/>
      <c r="AM2349" s="153"/>
      <c r="AN2349" s="153"/>
      <c r="AO2349" s="153"/>
      <c r="AP2349" s="153"/>
      <c r="AQ2349" s="153"/>
      <c r="AR2349" s="153"/>
      <c r="AS2349" s="153"/>
      <c r="AT2349" s="153"/>
      <c r="AU2349" s="153"/>
      <c r="AV2349" s="153"/>
      <c r="AW2349" s="153"/>
      <c r="AX2349" s="153"/>
      <c r="AY2349" s="153"/>
      <c r="AZ2349" s="153"/>
      <c r="BA2349" s="153"/>
      <c r="BB2349" s="153"/>
      <c r="BC2349" s="153"/>
      <c r="BD2349" s="153"/>
      <c r="BE2349" s="153"/>
      <c r="BF2349" s="153"/>
      <c r="BG2349" s="153"/>
      <c r="BH2349" s="153"/>
      <c r="BI2349" s="153"/>
      <c r="BJ2349" s="153"/>
      <c r="BK2349" s="153"/>
      <c r="BL2349" s="153"/>
      <c r="BM2349" s="153"/>
      <c r="BN2349" s="153"/>
      <c r="BO2349" s="153"/>
      <c r="BP2349" s="153"/>
      <c r="BQ2349" s="153"/>
      <c r="BR2349" s="153"/>
      <c r="BS2349" s="153"/>
      <c r="BT2349" s="153"/>
      <c r="BU2349" s="153"/>
      <c r="BV2349" s="153"/>
      <c r="BW2349" s="153"/>
      <c r="BX2349" s="153"/>
      <c r="BY2349" s="153"/>
      <c r="BZ2349" s="153"/>
      <c r="CA2349" s="153"/>
      <c r="CB2349" s="153"/>
      <c r="CC2349" s="153"/>
      <c r="CD2349" s="153"/>
      <c r="CE2349" s="153"/>
      <c r="CF2349" s="153"/>
      <c r="CG2349" s="153"/>
      <c r="CH2349" s="153"/>
      <c r="CI2349" s="153"/>
      <c r="CJ2349" s="153"/>
      <c r="CK2349" s="153"/>
      <c r="CL2349" s="153"/>
      <c r="CN2349" s="74">
        <f>$J2349</f>
        <v>100</v>
      </c>
      <c r="CO2349" s="153"/>
      <c r="CP2349" s="153"/>
      <c r="CQ2349" s="153"/>
      <c r="CR2349" s="153"/>
      <c r="CS2349" s="153"/>
      <c r="CT2349" s="153"/>
      <c r="CU2349" s="153"/>
      <c r="CV2349" s="153"/>
      <c r="CW2349" s="153"/>
      <c r="CX2349" s="153"/>
      <c r="CY2349" s="153"/>
      <c r="CZ2349" s="153"/>
      <c r="DA2349" s="153"/>
      <c r="DB2349" s="153"/>
      <c r="DC2349" s="153"/>
      <c r="DD2349" s="153"/>
      <c r="DE2349" s="153"/>
      <c r="DF2349" s="153"/>
      <c r="DG2349" s="153"/>
      <c r="DH2349" s="153"/>
      <c r="DI2349" s="153"/>
      <c r="DJ2349" s="153"/>
      <c r="DK2349" s="153"/>
      <c r="DL2349" s="153"/>
    </row>
    <row r="2350" spans="1:116" x14ac:dyDescent="0.4">
      <c r="D2350" t="s">
        <v>424</v>
      </c>
      <c r="E2350" s="8" t="str">
        <f t="shared" si="4712"/>
        <v>2350 FAINT-F</v>
      </c>
      <c r="G2350" s="125"/>
      <c r="S2350" s="72"/>
      <c r="T2350" s="72"/>
      <c r="U2350" s="72"/>
      <c r="V2350" s="72"/>
      <c r="W2350" s="72"/>
      <c r="X2350" s="72"/>
      <c r="Y2350" s="72"/>
      <c r="Z2350" s="72"/>
      <c r="AA2350" s="72"/>
      <c r="AB2350" s="72"/>
      <c r="AC2350" s="72"/>
      <c r="AD2350" s="72"/>
      <c r="AE2350" s="72"/>
      <c r="AF2350" s="72"/>
      <c r="AG2350" s="72"/>
      <c r="AH2350" s="72"/>
      <c r="AI2350" s="72"/>
      <c r="AJ2350" s="72"/>
      <c r="AK2350" s="72"/>
      <c r="AL2350" s="72"/>
      <c r="AM2350" s="72"/>
      <c r="AN2350" s="72"/>
      <c r="AO2350" s="72"/>
      <c r="AP2350" s="72"/>
      <c r="AQ2350" s="72"/>
      <c r="AR2350" s="72"/>
      <c r="AS2350" s="72"/>
      <c r="AT2350" s="72"/>
      <c r="AU2350" s="72"/>
      <c r="AV2350" s="72"/>
      <c r="AW2350" s="72"/>
      <c r="AX2350" s="72"/>
      <c r="AY2350" s="72"/>
      <c r="AZ2350" s="72"/>
      <c r="BA2350" s="72"/>
      <c r="BB2350" s="72"/>
      <c r="BC2350" s="72"/>
      <c r="BD2350" s="72"/>
      <c r="BE2350" s="72"/>
      <c r="BF2350" s="72"/>
      <c r="BG2350" s="72"/>
      <c r="BH2350" s="72"/>
      <c r="BI2350" s="72"/>
      <c r="BJ2350" s="72"/>
      <c r="BK2350" s="72"/>
      <c r="BL2350" s="72"/>
      <c r="BM2350" s="72"/>
      <c r="BN2350" s="72"/>
      <c r="BO2350" s="72"/>
      <c r="BP2350" s="72"/>
      <c r="BQ2350" s="72"/>
      <c r="BR2350" s="72"/>
      <c r="BS2350" s="72"/>
      <c r="BT2350" s="72"/>
      <c r="BU2350" s="72"/>
      <c r="BV2350" s="72"/>
      <c r="BW2350" s="72"/>
      <c r="BX2350" s="72"/>
      <c r="BY2350" s="72"/>
      <c r="BZ2350" s="72"/>
      <c r="CA2350" s="72"/>
      <c r="CB2350" s="72"/>
      <c r="CC2350" s="72"/>
      <c r="CD2350" s="72"/>
      <c r="CE2350" s="72"/>
      <c r="CF2350" s="72"/>
      <c r="CG2350" s="72"/>
      <c r="CH2350" s="72"/>
      <c r="CI2350" s="72"/>
      <c r="CJ2350" s="72"/>
      <c r="CK2350" s="72"/>
      <c r="CL2350" s="72"/>
      <c r="CO2350" s="72"/>
      <c r="CP2350" s="72"/>
      <c r="CQ2350" s="72"/>
      <c r="CR2350" s="72"/>
      <c r="CS2350" s="72"/>
      <c r="CT2350" s="72"/>
      <c r="CU2350" s="72"/>
      <c r="CV2350" s="72"/>
      <c r="CW2350" s="72"/>
      <c r="CX2350" s="72"/>
      <c r="CY2350" s="72"/>
      <c r="CZ2350" s="72"/>
      <c r="DA2350" s="72"/>
      <c r="DB2350" s="72"/>
      <c r="DC2350" s="72"/>
      <c r="DD2350" s="72"/>
      <c r="DE2350" s="72"/>
      <c r="DF2350" s="72"/>
      <c r="DG2350" s="72"/>
      <c r="DH2350" s="72"/>
      <c r="DI2350" s="72"/>
      <c r="DJ2350" s="72"/>
      <c r="DK2350" s="72"/>
      <c r="DL2350" s="72"/>
    </row>
    <row r="2351" spans="1:116" x14ac:dyDescent="0.4">
      <c r="D2351" t="s">
        <v>424</v>
      </c>
      <c r="E2351" s="8" t="str">
        <f t="shared" si="4712"/>
        <v>2351 FAINT-F</v>
      </c>
      <c r="G2351" s="95" t="s">
        <v>205</v>
      </c>
      <c r="H2351" s="12"/>
      <c r="S2351" s="72"/>
      <c r="T2351" s="72"/>
      <c r="U2351" s="72"/>
      <c r="V2351" s="72"/>
      <c r="W2351" s="72"/>
      <c r="X2351" s="72"/>
      <c r="Y2351" s="72"/>
      <c r="Z2351" s="72"/>
      <c r="AA2351" s="72"/>
      <c r="AB2351" s="72"/>
      <c r="AC2351" s="72"/>
      <c r="AD2351" s="72"/>
      <c r="AE2351" s="72"/>
      <c r="AF2351" s="72"/>
      <c r="AG2351" s="72"/>
      <c r="AH2351" s="72"/>
      <c r="AI2351" s="72"/>
      <c r="AJ2351" s="72"/>
      <c r="AK2351" s="72"/>
      <c r="AL2351" s="72"/>
      <c r="AM2351" s="72"/>
      <c r="AN2351" s="72"/>
      <c r="AO2351" s="72"/>
      <c r="AP2351" s="72"/>
      <c r="AQ2351" s="72"/>
      <c r="AR2351" s="72"/>
      <c r="AS2351" s="72"/>
      <c r="AT2351" s="72"/>
      <c r="AU2351" s="72"/>
      <c r="AV2351" s="72"/>
      <c r="AW2351" s="72"/>
      <c r="AX2351" s="72"/>
      <c r="AY2351" s="72"/>
      <c r="AZ2351" s="72"/>
      <c r="BA2351" s="72"/>
      <c r="BB2351" s="72"/>
      <c r="BC2351" s="72"/>
      <c r="BD2351" s="72"/>
      <c r="BE2351" s="72"/>
      <c r="BF2351" s="72"/>
      <c r="BG2351" s="72"/>
      <c r="BH2351" s="72"/>
      <c r="BI2351" s="72"/>
      <c r="BJ2351" s="72"/>
      <c r="BK2351" s="72"/>
      <c r="BL2351" s="72"/>
      <c r="BM2351" s="72"/>
      <c r="BN2351" s="72"/>
      <c r="BO2351" s="72"/>
      <c r="BP2351" s="72"/>
      <c r="BQ2351" s="72"/>
      <c r="BR2351" s="72"/>
      <c r="BS2351" s="72"/>
      <c r="BT2351" s="72"/>
      <c r="BU2351" s="72"/>
      <c r="BV2351" s="72"/>
      <c r="BW2351" s="72"/>
      <c r="BX2351" s="72"/>
      <c r="BY2351" s="72"/>
      <c r="BZ2351" s="72"/>
      <c r="CA2351" s="72"/>
      <c r="CB2351" s="72"/>
      <c r="CC2351" s="72"/>
      <c r="CD2351" s="72"/>
      <c r="CE2351" s="72"/>
      <c r="CF2351" s="72"/>
      <c r="CG2351" s="72"/>
      <c r="CH2351" s="72"/>
      <c r="CI2351" s="72"/>
      <c r="CJ2351" s="72"/>
      <c r="CK2351" s="72"/>
      <c r="CL2351" s="72"/>
      <c r="CO2351" s="72"/>
      <c r="CP2351" s="72"/>
      <c r="CQ2351" s="72"/>
      <c r="CR2351" s="72"/>
      <c r="CS2351" s="72"/>
      <c r="CT2351" s="72"/>
      <c r="CU2351" s="72"/>
      <c r="CV2351" s="72"/>
      <c r="CW2351" s="72"/>
      <c r="CX2351" s="72"/>
      <c r="CY2351" s="72"/>
      <c r="CZ2351" s="72"/>
      <c r="DA2351" s="72"/>
      <c r="DB2351" s="72"/>
      <c r="DC2351" s="72"/>
      <c r="DD2351" s="72"/>
      <c r="DE2351" s="72"/>
      <c r="DF2351" s="72"/>
      <c r="DG2351" s="72"/>
      <c r="DH2351" s="72"/>
      <c r="DI2351" s="72"/>
      <c r="DJ2351" s="72"/>
      <c r="DK2351" s="72"/>
      <c r="DL2351" s="72"/>
    </row>
    <row r="2352" spans="1:116" x14ac:dyDescent="0.4">
      <c r="D2352" t="s">
        <v>424</v>
      </c>
      <c r="E2352" s="8" t="str">
        <f t="shared" ref="E2352:E2354" si="4715">ROW()&amp;" "&amp;D2352</f>
        <v>2352 FAINT-F</v>
      </c>
      <c r="G2352" s="125" t="str">
        <f>"Gross Intangibles - "&amp;SUBSTITUTE(G2339,":","")</f>
        <v>Gross Intangibles - Fixed secondary intangible assets</v>
      </c>
      <c r="J2352" s="80">
        <f>J2349</f>
        <v>100</v>
      </c>
      <c r="K2352" s="53">
        <f>SUMIF($4:$4,K$2,2350:2350)</f>
        <v>0</v>
      </c>
      <c r="L2352" s="53">
        <f>SUMIF($4:$4,L$2,2350:2350)</f>
        <v>0</v>
      </c>
      <c r="M2352" s="53">
        <f>SUMIF($4:$4,M$2,2350:2350)</f>
        <v>0</v>
      </c>
      <c r="N2352" s="53">
        <f>SUMIF($4:$4,N$2,2350:2350)</f>
        <v>0</v>
      </c>
      <c r="O2352" s="53">
        <f>SUMIF($4:$4,O$2,2350:2350)</f>
        <v>0</v>
      </c>
      <c r="P2352" s="53">
        <f>SUMIF($4:$4,P$2,2350:2350)</f>
        <v>0</v>
      </c>
      <c r="R2352" s="24">
        <f>$J2352</f>
        <v>100</v>
      </c>
      <c r="S2352" s="80">
        <f t="shared" ref="S2352:CC2352" si="4716">-S2344+R2352</f>
        <v>183.33333333333331</v>
      </c>
      <c r="T2352" s="80">
        <f t="shared" si="4716"/>
        <v>266.66666666666663</v>
      </c>
      <c r="U2352" s="80">
        <f t="shared" si="4716"/>
        <v>349.99999999999994</v>
      </c>
      <c r="V2352" s="80">
        <f t="shared" si="4716"/>
        <v>433.33333333333326</v>
      </c>
      <c r="W2352" s="80">
        <f t="shared" si="4716"/>
        <v>516.66666666666663</v>
      </c>
      <c r="X2352" s="80">
        <f t="shared" si="4716"/>
        <v>600</v>
      </c>
      <c r="Y2352" s="80">
        <f t="shared" si="4716"/>
        <v>683.33333333333337</v>
      </c>
      <c r="Z2352" s="80">
        <f t="shared" si="4716"/>
        <v>766.66666666666674</v>
      </c>
      <c r="AA2352" s="80">
        <f t="shared" si="4716"/>
        <v>850.00000000000011</v>
      </c>
      <c r="AB2352" s="80">
        <f t="shared" si="4716"/>
        <v>933.33333333333348</v>
      </c>
      <c r="AC2352" s="80">
        <f t="shared" si="4716"/>
        <v>1016.6666666666669</v>
      </c>
      <c r="AD2352" s="80">
        <f t="shared" si="4716"/>
        <v>1100.0000000000002</v>
      </c>
      <c r="AE2352" s="80">
        <f t="shared" si="4716"/>
        <v>1183.3333333333335</v>
      </c>
      <c r="AF2352" s="80">
        <f t="shared" si="4716"/>
        <v>1266.6666666666667</v>
      </c>
      <c r="AG2352" s="80">
        <f t="shared" si="4716"/>
        <v>1350</v>
      </c>
      <c r="AH2352" s="80">
        <f t="shared" si="4716"/>
        <v>1433.3333333333333</v>
      </c>
      <c r="AI2352" s="80">
        <f t="shared" si="4716"/>
        <v>1516.6666666666665</v>
      </c>
      <c r="AJ2352" s="80">
        <f t="shared" si="4716"/>
        <v>1599.9999999999998</v>
      </c>
      <c r="AK2352" s="80">
        <f t="shared" si="4716"/>
        <v>1683.333333333333</v>
      </c>
      <c r="AL2352" s="80">
        <f t="shared" si="4716"/>
        <v>1766.6666666666663</v>
      </c>
      <c r="AM2352" s="80">
        <f t="shared" si="4716"/>
        <v>1849.9999999999995</v>
      </c>
      <c r="AN2352" s="80">
        <f t="shared" si="4716"/>
        <v>1933.3333333333328</v>
      </c>
      <c r="AO2352" s="80">
        <f t="shared" si="4716"/>
        <v>2016.6666666666661</v>
      </c>
      <c r="AP2352" s="80">
        <f t="shared" si="4716"/>
        <v>2099.9999999999995</v>
      </c>
      <c r="AQ2352" s="80">
        <f t="shared" si="4716"/>
        <v>2183.333333333333</v>
      </c>
      <c r="AR2352" s="80">
        <f t="shared" si="4716"/>
        <v>2266.6666666666665</v>
      </c>
      <c r="AS2352" s="80">
        <f t="shared" si="4716"/>
        <v>2350</v>
      </c>
      <c r="AT2352" s="80">
        <f t="shared" si="4716"/>
        <v>2433.3333333333335</v>
      </c>
      <c r="AU2352" s="80">
        <f t="shared" si="4716"/>
        <v>2516.666666666667</v>
      </c>
      <c r="AV2352" s="80">
        <f t="shared" si="4716"/>
        <v>2600.0000000000005</v>
      </c>
      <c r="AW2352" s="80">
        <f t="shared" si="4716"/>
        <v>2683.3333333333339</v>
      </c>
      <c r="AX2352" s="80">
        <f t="shared" si="4716"/>
        <v>2766.6666666666674</v>
      </c>
      <c r="AY2352" s="80">
        <f t="shared" si="4716"/>
        <v>2850.0000000000009</v>
      </c>
      <c r="AZ2352" s="80">
        <f t="shared" si="4716"/>
        <v>2933.3333333333344</v>
      </c>
      <c r="BA2352" s="80">
        <f t="shared" si="4716"/>
        <v>3016.6666666666679</v>
      </c>
      <c r="BB2352" s="80">
        <f t="shared" si="4716"/>
        <v>3100.0000000000014</v>
      </c>
      <c r="BC2352" s="80">
        <f t="shared" si="4716"/>
        <v>3183.3333333333348</v>
      </c>
      <c r="BD2352" s="80">
        <f t="shared" si="4716"/>
        <v>3266.6666666666683</v>
      </c>
      <c r="BE2352" s="80">
        <f t="shared" si="4716"/>
        <v>3350.0000000000018</v>
      </c>
      <c r="BF2352" s="80">
        <f t="shared" si="4716"/>
        <v>3433.3333333333353</v>
      </c>
      <c r="BG2352" s="80">
        <f t="shared" si="4716"/>
        <v>3516.6666666666688</v>
      </c>
      <c r="BH2352" s="80">
        <f t="shared" si="4716"/>
        <v>3600.0000000000023</v>
      </c>
      <c r="BI2352" s="80">
        <f t="shared" si="4716"/>
        <v>3683.3333333333358</v>
      </c>
      <c r="BJ2352" s="80">
        <f t="shared" si="4716"/>
        <v>3766.6666666666692</v>
      </c>
      <c r="BK2352" s="80">
        <f t="shared" si="4716"/>
        <v>3850.0000000000027</v>
      </c>
      <c r="BL2352" s="80">
        <f t="shared" si="4716"/>
        <v>3933.3333333333362</v>
      </c>
      <c r="BM2352" s="80">
        <f t="shared" si="4716"/>
        <v>4016.6666666666697</v>
      </c>
      <c r="BN2352" s="80">
        <f t="shared" si="4716"/>
        <v>4100.0000000000027</v>
      </c>
      <c r="BO2352" s="80">
        <f t="shared" si="4716"/>
        <v>4183.3333333333358</v>
      </c>
      <c r="BP2352" s="80">
        <f t="shared" si="4716"/>
        <v>4266.6666666666688</v>
      </c>
      <c r="BQ2352" s="80">
        <f t="shared" si="4716"/>
        <v>4350.0000000000018</v>
      </c>
      <c r="BR2352" s="80">
        <f t="shared" si="4716"/>
        <v>4433.3333333333348</v>
      </c>
      <c r="BS2352" s="80">
        <f t="shared" si="4716"/>
        <v>4516.6666666666679</v>
      </c>
      <c r="BT2352" s="80">
        <f t="shared" si="4716"/>
        <v>4600.0000000000009</v>
      </c>
      <c r="BU2352" s="80">
        <f t="shared" si="4716"/>
        <v>4683.3333333333339</v>
      </c>
      <c r="BV2352" s="80">
        <f t="shared" si="4716"/>
        <v>4766.666666666667</v>
      </c>
      <c r="BW2352" s="80">
        <f t="shared" si="4716"/>
        <v>4850</v>
      </c>
      <c r="BX2352" s="80">
        <f t="shared" si="4716"/>
        <v>4933.333333333333</v>
      </c>
      <c r="BY2352" s="80">
        <f t="shared" si="4716"/>
        <v>5016.6666666666661</v>
      </c>
      <c r="BZ2352" s="80">
        <f t="shared" si="4716"/>
        <v>5099.9999999999991</v>
      </c>
      <c r="CA2352" s="80">
        <f t="shared" si="4716"/>
        <v>5183.3333333333321</v>
      </c>
      <c r="CB2352" s="80">
        <f t="shared" si="4716"/>
        <v>5266.6666666666652</v>
      </c>
      <c r="CC2352" s="80">
        <f t="shared" si="4716"/>
        <v>5349.9999999999982</v>
      </c>
      <c r="CD2352" s="80">
        <f t="shared" ref="CD2352:CL2352" si="4717">-CD2344+CC2352</f>
        <v>5433.3333333333312</v>
      </c>
      <c r="CE2352" s="80">
        <f t="shared" si="4717"/>
        <v>5516.6666666666642</v>
      </c>
      <c r="CF2352" s="80">
        <f t="shared" si="4717"/>
        <v>5599.9999999999973</v>
      </c>
      <c r="CG2352" s="80">
        <f t="shared" si="4717"/>
        <v>5683.3333333333303</v>
      </c>
      <c r="CH2352" s="80">
        <f t="shared" si="4717"/>
        <v>5766.6666666666633</v>
      </c>
      <c r="CI2352" s="80">
        <f t="shared" si="4717"/>
        <v>5849.9999999999964</v>
      </c>
      <c r="CJ2352" s="80">
        <f t="shared" si="4717"/>
        <v>5933.3333333333294</v>
      </c>
      <c r="CK2352" s="80">
        <f t="shared" si="4717"/>
        <v>6016.6666666666624</v>
      </c>
      <c r="CL2352" s="80">
        <f t="shared" si="4717"/>
        <v>6099.9999999999955</v>
      </c>
      <c r="CN2352" s="80">
        <f>CN2349</f>
        <v>100</v>
      </c>
      <c r="CO2352" s="80" t="e">
        <f t="shared" ref="CO2352" si="4718">-CO2344+CN2352</f>
        <v>#N/A</v>
      </c>
      <c r="CP2352" s="80" t="e">
        <f t="shared" ref="CP2352" si="4719">-CP2344+CO2352</f>
        <v>#N/A</v>
      </c>
      <c r="CQ2352" s="80" t="e">
        <f t="shared" ref="CQ2352" si="4720">-CQ2344+CP2352</f>
        <v>#N/A</v>
      </c>
      <c r="CR2352" s="80" t="e">
        <f t="shared" ref="CR2352" si="4721">-CR2344+CQ2352</f>
        <v>#N/A</v>
      </c>
      <c r="CS2352" s="80" t="e">
        <f t="shared" ref="CS2352" si="4722">-CS2344+CR2352</f>
        <v>#N/A</v>
      </c>
      <c r="CT2352" s="80" t="e">
        <f t="shared" ref="CT2352" si="4723">-CT2344+CS2352</f>
        <v>#N/A</v>
      </c>
      <c r="CU2352" s="80" t="e">
        <f t="shared" ref="CU2352" si="4724">-CU2344+CT2352</f>
        <v>#N/A</v>
      </c>
      <c r="CV2352" s="80" t="e">
        <f t="shared" ref="CV2352" si="4725">-CV2344+CU2352</f>
        <v>#N/A</v>
      </c>
      <c r="CW2352" s="80" t="e">
        <f t="shared" ref="CW2352" si="4726">-CW2344+CV2352</f>
        <v>#N/A</v>
      </c>
      <c r="CX2352" s="80" t="e">
        <f t="shared" ref="CX2352" si="4727">-CX2344+CW2352</f>
        <v>#N/A</v>
      </c>
      <c r="CY2352" s="80" t="e">
        <f t="shared" ref="CY2352" si="4728">-CY2344+CX2352</f>
        <v>#N/A</v>
      </c>
      <c r="CZ2352" s="80" t="e">
        <f t="shared" ref="CZ2352" si="4729">-CZ2344+CY2352</f>
        <v>#N/A</v>
      </c>
      <c r="DA2352" s="80" t="e">
        <f t="shared" ref="DA2352" si="4730">-DA2344+CZ2352</f>
        <v>#N/A</v>
      </c>
      <c r="DB2352" s="80" t="e">
        <f t="shared" ref="DB2352" si="4731">-DB2344+DA2352</f>
        <v>#N/A</v>
      </c>
      <c r="DC2352" s="80" t="e">
        <f t="shared" ref="DC2352" si="4732">-DC2344+DB2352</f>
        <v>#N/A</v>
      </c>
      <c r="DD2352" s="80" t="e">
        <f t="shared" ref="DD2352" si="4733">-DD2344+DC2352</f>
        <v>#N/A</v>
      </c>
      <c r="DE2352" s="80" t="e">
        <f t="shared" ref="DE2352" si="4734">-DE2344+DD2352</f>
        <v>#N/A</v>
      </c>
      <c r="DF2352" s="80" t="e">
        <f t="shared" ref="DF2352" si="4735">-DF2344+DE2352</f>
        <v>#N/A</v>
      </c>
      <c r="DG2352" s="80" t="e">
        <f t="shared" ref="DG2352" si="4736">-DG2344+DF2352</f>
        <v>#N/A</v>
      </c>
      <c r="DH2352" s="80" t="e">
        <f t="shared" ref="DH2352" si="4737">-DH2344+DG2352</f>
        <v>#N/A</v>
      </c>
      <c r="DI2352" s="80" t="e">
        <f t="shared" ref="DI2352" si="4738">-DI2344+DH2352</f>
        <v>#N/A</v>
      </c>
      <c r="DJ2352" s="80" t="e">
        <f t="shared" ref="DJ2352" si="4739">-DJ2344+DI2352</f>
        <v>#N/A</v>
      </c>
      <c r="DK2352" s="80" t="e">
        <f t="shared" ref="DK2352:DL2352" si="4740">-DK2344+DJ2352</f>
        <v>#N/A</v>
      </c>
      <c r="DL2352" s="80" t="e">
        <f t="shared" si="4740"/>
        <v>#N/A</v>
      </c>
    </row>
    <row r="2353" spans="1:116" x14ac:dyDescent="0.4">
      <c r="D2353" t="s">
        <v>424</v>
      </c>
      <c r="E2353" s="8" t="str">
        <f t="shared" si="4715"/>
        <v>2353 FAINT-F</v>
      </c>
      <c r="G2353" s="125" t="str">
        <f>"Accumulated amortization - "&amp;SUBSTITUTE(G2339,":","")</f>
        <v>Accumulated amortization - Fixed secondary intangible assets</v>
      </c>
      <c r="J2353" s="81">
        <f>-H2342/H2341*J2352</f>
        <v>-60</v>
      </c>
      <c r="K2353" s="43">
        <f>SUMIF($4:$4,K$2,2351:2351)</f>
        <v>0</v>
      </c>
      <c r="L2353" s="43">
        <f>SUMIF($4:$4,L$2,2351:2351)</f>
        <v>0</v>
      </c>
      <c r="M2353" s="43">
        <f>SUMIF($4:$4,M$2,2351:2351)</f>
        <v>0</v>
      </c>
      <c r="N2353" s="43">
        <f>SUMIF($4:$4,N$2,2351:2351)</f>
        <v>0</v>
      </c>
      <c r="O2353" s="43">
        <f>SUMIF($4:$4,O$2,2351:2351)</f>
        <v>0</v>
      </c>
      <c r="P2353" s="43">
        <f>SUMIF($4:$4,P$2,2351:2351)</f>
        <v>0</v>
      </c>
      <c r="R2353" s="37">
        <f>$J2353</f>
        <v>-60</v>
      </c>
      <c r="S2353" s="81">
        <f ca="1">R2353+S2347</f>
        <v>-63.10734463276836</v>
      </c>
      <c r="T2353" s="81">
        <f t="shared" ref="T2353:CE2353" ca="1" si="4741">S2353+T2347</f>
        <v>-67.679785502250311</v>
      </c>
      <c r="U2353" s="81">
        <f t="shared" ca="1" si="4741"/>
        <v>-73.742154748051163</v>
      </c>
      <c r="V2353" s="81">
        <f t="shared" ca="1" si="4741"/>
        <v>-81.319705393498353</v>
      </c>
      <c r="W2353" s="81">
        <f t="shared" ca="1" si="4741"/>
        <v>-90.438118479263863</v>
      </c>
      <c r="X2353" s="81">
        <f t="shared" ca="1" si="4741"/>
        <v>-101.12351031789545</v>
      </c>
      <c r="Y2353" s="81">
        <f t="shared" ca="1" si="4741"/>
        <v>-113.40243987130611</v>
      </c>
      <c r="Z2353" s="81">
        <f t="shared" ca="1" si="4741"/>
        <v>-127.30191625330565</v>
      </c>
      <c r="AA2353" s="81">
        <f t="shared" ca="1" si="4741"/>
        <v>-142.84940635929388</v>
      </c>
      <c r="AB2353" s="81">
        <f t="shared" ca="1" si="4741"/>
        <v>-160.07284262527062</v>
      </c>
      <c r="AC2353" s="81">
        <f t="shared" ca="1" si="4741"/>
        <v>-179.00063091835432</v>
      </c>
      <c r="AD2353" s="81">
        <f t="shared" ca="1" si="4741"/>
        <v>-199.66165856103828</v>
      </c>
      <c r="AE2353" s="81">
        <f t="shared" ca="1" si="4741"/>
        <v>-222.08530249145136</v>
      </c>
      <c r="AF2353" s="81">
        <f t="shared" ca="1" si="4741"/>
        <v>-246.30143756192794</v>
      </c>
      <c r="AG2353" s="81">
        <f t="shared" ca="1" si="4741"/>
        <v>-272.3404449782318</v>
      </c>
      <c r="AH2353" s="81">
        <f t="shared" ca="1" si="4741"/>
        <v>-300.23322088181766</v>
      </c>
      <c r="AI2353" s="81">
        <f t="shared" ca="1" si="4741"/>
        <v>-330.01118507755467</v>
      </c>
      <c r="AJ2353" s="81">
        <f t="shared" ca="1" si="4741"/>
        <v>-361.70628990937763</v>
      </c>
      <c r="AK2353" s="81">
        <f t="shared" ca="1" si="4741"/>
        <v>-395.35102928637275</v>
      </c>
      <c r="AL2353" s="81">
        <f t="shared" ca="1" si="4741"/>
        <v>-430.978447861848</v>
      </c>
      <c r="AM2353" s="81">
        <f t="shared" ca="1" si="4741"/>
        <v>-468.62215036798102</v>
      </c>
      <c r="AN2353" s="81">
        <f t="shared" ca="1" si="4741"/>
        <v>-508.31631110868125</v>
      </c>
      <c r="AO2353" s="81">
        <f t="shared" ca="1" si="4741"/>
        <v>-550.09568361334811</v>
      </c>
      <c r="AP2353" s="81">
        <f t="shared" ca="1" si="4741"/>
        <v>-593.9956104542523</v>
      </c>
      <c r="AQ2353" s="81">
        <f t="shared" ca="1" si="4741"/>
        <v>-638.35711797607576</v>
      </c>
      <c r="AR2353" s="81">
        <f t="shared" ca="1" si="4741"/>
        <v>-684.83027797624482</v>
      </c>
      <c r="AS2353" s="81">
        <f t="shared" ca="1" si="4741"/>
        <v>-733.42604903512608</v>
      </c>
      <c r="AT2353" s="81">
        <f t="shared" ca="1" si="4741"/>
        <v>-784.1551545880144</v>
      </c>
      <c r="AU2353" s="81">
        <f t="shared" ca="1" si="4741"/>
        <v>-837.02807180600053</v>
      </c>
      <c r="AV2353" s="81">
        <f t="shared" ca="1" si="4741"/>
        <v>-892.05502016747062</v>
      </c>
      <c r="AW2353" s="81">
        <f t="shared" ca="1" si="4741"/>
        <v>-949.24594971294368</v>
      </c>
      <c r="AX2353" s="81">
        <f t="shared" ca="1" si="4741"/>
        <v>-1008.6105289757963</v>
      </c>
      <c r="AY2353" s="81">
        <f t="shared" ca="1" si="4741"/>
        <v>-1070.1581325812622</v>
      </c>
      <c r="AZ2353" s="81">
        <f t="shared" ca="1" si="4741"/>
        <v>-1133.8978285059284</v>
      </c>
      <c r="BA2353" s="81">
        <f t="shared" ca="1" si="4741"/>
        <v>-1199.8383649897814</v>
      </c>
      <c r="BB2353" s="81">
        <f t="shared" ca="1" si="4741"/>
        <v>-1267.9881570926871</v>
      </c>
      <c r="BC2353" s="81">
        <f t="shared" ca="1" si="4741"/>
        <v>-1338.3552728870088</v>
      </c>
      <c r="BD2353" s="81">
        <f t="shared" ca="1" si="4741"/>
        <v>-1410.9474192778939</v>
      </c>
      <c r="BE2353" s="81">
        <f t="shared" ca="1" si="4741"/>
        <v>-1485.7719274425713</v>
      </c>
      <c r="BF2353" s="81">
        <f t="shared" ca="1" si="4741"/>
        <v>-1562.83573787982</v>
      </c>
      <c r="BG2353" s="81">
        <f t="shared" ca="1" si="4741"/>
        <v>-1642.1453850605772</v>
      </c>
      <c r="BH2353" s="81">
        <f t="shared" ca="1" si="4741"/>
        <v>-1723.7069816704588</v>
      </c>
      <c r="BI2353" s="81">
        <f t="shared" ca="1" si="4741"/>
        <v>-1807.526202434771</v>
      </c>
      <c r="BJ2353" s="81">
        <f t="shared" ca="1" si="4741"/>
        <v>-1893.6082675163823</v>
      </c>
      <c r="BK2353" s="81">
        <f t="shared" ca="1" si="4741"/>
        <v>-1981.9579254766286</v>
      </c>
      <c r="BL2353" s="81">
        <f t="shared" ca="1" si="4741"/>
        <v>-2072.5794357892046</v>
      </c>
      <c r="BM2353" s="81">
        <f t="shared" ca="1" si="4741"/>
        <v>-2165.4765508967839</v>
      </c>
      <c r="BN2353" s="81">
        <f t="shared" ca="1" si="4741"/>
        <v>-2260.6524977998929</v>
      </c>
      <c r="BO2353" s="81">
        <f t="shared" ca="1" si="4741"/>
        <v>-2358.1099591673333</v>
      </c>
      <c r="BP2353" s="81">
        <f t="shared" ca="1" si="4741"/>
        <v>-2457.8797813344167</v>
      </c>
      <c r="BQ2353" s="81">
        <f t="shared" ca="1" si="4741"/>
        <v>-2559.9653661370976</v>
      </c>
      <c r="BR2353" s="81">
        <f t="shared" ca="1" si="4741"/>
        <v>-2664.3699873309165</v>
      </c>
      <c r="BS2353" s="81">
        <f t="shared" ca="1" si="4741"/>
        <v>-2771.0967924056549</v>
      </c>
      <c r="BT2353" s="81">
        <f t="shared" ca="1" si="4741"/>
        <v>-2880.1488046192085</v>
      </c>
      <c r="BU2353" s="81">
        <f t="shared" ca="1" si="4741"/>
        <v>-2991.5289252596335</v>
      </c>
      <c r="BV2353" s="81">
        <f t="shared" ca="1" si="4741"/>
        <v>-3105.2399361446055</v>
      </c>
      <c r="BW2353" s="81">
        <f t="shared" ca="1" si="4741"/>
        <v>-3221.2845023678055</v>
      </c>
      <c r="BX2353" s="81">
        <f t="shared" ca="1" si="4741"/>
        <v>-3339.6651753020406</v>
      </c>
      <c r="BY2353" s="81">
        <f t="shared" ca="1" si="4741"/>
        <v>-3460.3843958692064</v>
      </c>
      <c r="BZ2353" s="81">
        <f t="shared" ca="1" si="4741"/>
        <v>-3583.4444980875019</v>
      </c>
      <c r="CA2353" s="81">
        <f t="shared" ca="1" si="4741"/>
        <v>-3707.435283528092</v>
      </c>
      <c r="CB2353" s="81">
        <f t="shared" ca="1" si="4741"/>
        <v>-3832.3349447253986</v>
      </c>
      <c r="CC2353" s="81">
        <f t="shared" ca="1" si="4741"/>
        <v>-3958.1211739702717</v>
      </c>
      <c r="CD2353" s="81">
        <f t="shared" ca="1" si="4741"/>
        <v>-4084.7711611995546</v>
      </c>
      <c r="CE2353" s="81">
        <f t="shared" ca="1" si="4741"/>
        <v>-4212.2615921032793</v>
      </c>
      <c r="CF2353" s="81">
        <f t="shared" ref="CF2353:CL2353" ca="1" si="4742">CE2353+CF2347</f>
        <v>-4340.5686464599357</v>
      </c>
      <c r="CG2353" s="81">
        <f t="shared" ca="1" si="4742"/>
        <v>-4469.6679967106047</v>
      </c>
      <c r="CH2353" s="81">
        <f t="shared" ca="1" si="4742"/>
        <v>-4599.5348067830764</v>
      </c>
      <c r="CI2353" s="81">
        <f t="shared" ca="1" si="4742"/>
        <v>-4730.1437311774271</v>
      </c>
      <c r="CJ2353" s="81">
        <f t="shared" ca="1" si="4742"/>
        <v>-4861.4689143248979</v>
      </c>
      <c r="CK2353" s="81">
        <f t="shared" ca="1" si="4742"/>
        <v>-4993.4839902322828</v>
      </c>
      <c r="CL2353" s="81">
        <f t="shared" ca="1" si="4742"/>
        <v>-5126.1620824244101</v>
      </c>
      <c r="CN2353" s="81">
        <f>-H2342/H2341*CN2352</f>
        <v>-60</v>
      </c>
      <c r="CO2353" s="81" t="e">
        <f ca="1">CN2353+CO2347</f>
        <v>#N/A</v>
      </c>
      <c r="CP2353" s="81" t="e">
        <f t="shared" ref="CP2353:DL2353" ca="1" si="4743">CO2353+CP2347</f>
        <v>#N/A</v>
      </c>
      <c r="CQ2353" s="81" t="e">
        <f t="shared" ca="1" si="4743"/>
        <v>#N/A</v>
      </c>
      <c r="CR2353" s="81" t="e">
        <f t="shared" ca="1" si="4743"/>
        <v>#N/A</v>
      </c>
      <c r="CS2353" s="81" t="e">
        <f t="shared" ca="1" si="4743"/>
        <v>#N/A</v>
      </c>
      <c r="CT2353" s="81" t="e">
        <f t="shared" ca="1" si="4743"/>
        <v>#N/A</v>
      </c>
      <c r="CU2353" s="81" t="e">
        <f t="shared" ca="1" si="4743"/>
        <v>#N/A</v>
      </c>
      <c r="CV2353" s="81" t="e">
        <f t="shared" ca="1" si="4743"/>
        <v>#N/A</v>
      </c>
      <c r="CW2353" s="81" t="e">
        <f t="shared" ca="1" si="4743"/>
        <v>#N/A</v>
      </c>
      <c r="CX2353" s="81" t="e">
        <f t="shared" ca="1" si="4743"/>
        <v>#N/A</v>
      </c>
      <c r="CY2353" s="81" t="e">
        <f t="shared" ca="1" si="4743"/>
        <v>#N/A</v>
      </c>
      <c r="CZ2353" s="81" t="e">
        <f t="shared" ca="1" si="4743"/>
        <v>#N/A</v>
      </c>
      <c r="DA2353" s="81" t="e">
        <f t="shared" ca="1" si="4743"/>
        <v>#N/A</v>
      </c>
      <c r="DB2353" s="81" t="e">
        <f t="shared" ca="1" si="4743"/>
        <v>#N/A</v>
      </c>
      <c r="DC2353" s="81" t="e">
        <f t="shared" ca="1" si="4743"/>
        <v>#N/A</v>
      </c>
      <c r="DD2353" s="81" t="e">
        <f t="shared" ca="1" si="4743"/>
        <v>#N/A</v>
      </c>
      <c r="DE2353" s="81" t="e">
        <f t="shared" ca="1" si="4743"/>
        <v>#N/A</v>
      </c>
      <c r="DF2353" s="81" t="e">
        <f t="shared" ca="1" si="4743"/>
        <v>#N/A</v>
      </c>
      <c r="DG2353" s="81" t="e">
        <f t="shared" ca="1" si="4743"/>
        <v>#N/A</v>
      </c>
      <c r="DH2353" s="81" t="e">
        <f t="shared" ca="1" si="4743"/>
        <v>#N/A</v>
      </c>
      <c r="DI2353" s="81" t="e">
        <f t="shared" ca="1" si="4743"/>
        <v>#N/A</v>
      </c>
      <c r="DJ2353" s="81" t="e">
        <f t="shared" ca="1" si="4743"/>
        <v>#N/A</v>
      </c>
      <c r="DK2353" s="81" t="e">
        <f t="shared" ca="1" si="4743"/>
        <v>#N/A</v>
      </c>
      <c r="DL2353" s="81" t="e">
        <f t="shared" ca="1" si="4743"/>
        <v>#N/A</v>
      </c>
    </row>
    <row r="2354" spans="1:116" x14ac:dyDescent="0.4">
      <c r="C2354" t="s">
        <v>240</v>
      </c>
      <c r="D2354" t="s">
        <v>424</v>
      </c>
      <c r="E2354" s="8" t="str">
        <f t="shared" si="4715"/>
        <v>2354 FAINT-F</v>
      </c>
      <c r="G2354" s="126" t="str">
        <f>"Net Intangibles - "&amp;SUBSTITUTE(G2339,":","")</f>
        <v>Net Intangibles - Fixed secondary intangible assets</v>
      </c>
      <c r="H2354" s="27"/>
      <c r="J2354" s="77">
        <f>SUM(J2352:J2353)</f>
        <v>40</v>
      </c>
      <c r="K2354" s="28">
        <f t="shared" ref="K2354:P2354" ca="1" si="4744">SUMIF($4:$4,K$2,2354:2354)</f>
        <v>900.33834143896195</v>
      </c>
      <c r="L2354" s="28">
        <f t="shared" ca="1" si="4744"/>
        <v>1506.0043895457472</v>
      </c>
      <c r="M2354" s="28">
        <f t="shared" ca="1" si="4744"/>
        <v>1832.0118429073143</v>
      </c>
      <c r="N2354" s="28">
        <f t="shared" ca="1" si="4744"/>
        <v>1839.3475022001098</v>
      </c>
      <c r="O2354" s="28">
        <f t="shared" ca="1" si="4744"/>
        <v>1516.5555019124972</v>
      </c>
      <c r="P2354" s="28">
        <f t="shared" ca="1" si="4744"/>
        <v>973.83791757558538</v>
      </c>
      <c r="R2354" s="33">
        <f>$J2354</f>
        <v>40</v>
      </c>
      <c r="S2354" s="77">
        <f t="shared" ref="S2354:CB2354" ca="1" si="4745">SUM(S2352:S2353)</f>
        <v>120.22598870056495</v>
      </c>
      <c r="T2354" s="77">
        <f t="shared" ca="1" si="4745"/>
        <v>198.98688116441633</v>
      </c>
      <c r="U2354" s="77">
        <f t="shared" ca="1" si="4745"/>
        <v>276.25784525194877</v>
      </c>
      <c r="V2354" s="77">
        <f t="shared" ca="1" si="4745"/>
        <v>352.01362793983492</v>
      </c>
      <c r="W2354" s="77">
        <f t="shared" ca="1" si="4745"/>
        <v>426.22854818740279</v>
      </c>
      <c r="X2354" s="77">
        <f t="shared" ca="1" si="4745"/>
        <v>498.87648968210453</v>
      </c>
      <c r="Y2354" s="77">
        <f t="shared" ca="1" si="4745"/>
        <v>569.93089346202726</v>
      </c>
      <c r="Z2354" s="77">
        <f t="shared" ca="1" si="4745"/>
        <v>639.36475041336109</v>
      </c>
      <c r="AA2354" s="77">
        <f t="shared" ca="1" si="4745"/>
        <v>707.15059364070623</v>
      </c>
      <c r="AB2354" s="77">
        <f t="shared" ca="1" si="4745"/>
        <v>773.26049070806289</v>
      </c>
      <c r="AC2354" s="77">
        <f t="shared" ca="1" si="4745"/>
        <v>837.66603574831254</v>
      </c>
      <c r="AD2354" s="77">
        <f t="shared" ca="1" si="4745"/>
        <v>900.33834143896195</v>
      </c>
      <c r="AE2354" s="77">
        <f t="shared" ca="1" si="4745"/>
        <v>961.24803084188216</v>
      </c>
      <c r="AF2354" s="77">
        <f t="shared" ca="1" si="4745"/>
        <v>1020.3652291047388</v>
      </c>
      <c r="AG2354" s="77">
        <f t="shared" ca="1" si="4745"/>
        <v>1077.6595550217683</v>
      </c>
      <c r="AH2354" s="77">
        <f t="shared" ca="1" si="4745"/>
        <v>1133.1001124515155</v>
      </c>
      <c r="AI2354" s="77">
        <f t="shared" ca="1" si="4745"/>
        <v>1186.6554815891118</v>
      </c>
      <c r="AJ2354" s="77">
        <f t="shared" ca="1" si="4745"/>
        <v>1238.2937100906222</v>
      </c>
      <c r="AK2354" s="77">
        <f t="shared" ca="1" si="4745"/>
        <v>1287.9823040469603</v>
      </c>
      <c r="AL2354" s="77">
        <f t="shared" ca="1" si="4745"/>
        <v>1335.6882188048182</v>
      </c>
      <c r="AM2354" s="77">
        <f t="shared" ca="1" si="4745"/>
        <v>1381.3778496320185</v>
      </c>
      <c r="AN2354" s="77">
        <f t="shared" ca="1" si="4745"/>
        <v>1425.0170222246516</v>
      </c>
      <c r="AO2354" s="77">
        <f t="shared" ca="1" si="4745"/>
        <v>1466.5709830533178</v>
      </c>
      <c r="AP2354" s="77">
        <f t="shared" ca="1" si="4745"/>
        <v>1506.0043895457472</v>
      </c>
      <c r="AQ2354" s="77">
        <f t="shared" ca="1" si="4745"/>
        <v>1544.9762153572574</v>
      </c>
      <c r="AR2354" s="77">
        <f t="shared" ca="1" si="4745"/>
        <v>1581.8363886904217</v>
      </c>
      <c r="AS2354" s="77">
        <f t="shared" ca="1" si="4745"/>
        <v>1616.5739509648738</v>
      </c>
      <c r="AT2354" s="77">
        <f t="shared" ca="1" si="4745"/>
        <v>1649.1781787453192</v>
      </c>
      <c r="AU2354" s="77">
        <f t="shared" ca="1" si="4745"/>
        <v>1679.6385948606664</v>
      </c>
      <c r="AV2354" s="77">
        <f t="shared" ca="1" si="4745"/>
        <v>1707.94497983253</v>
      </c>
      <c r="AW2354" s="77">
        <f t="shared" ca="1" si="4745"/>
        <v>1734.0873836203903</v>
      </c>
      <c r="AX2354" s="77">
        <f t="shared" ca="1" si="4745"/>
        <v>1758.0561376908711</v>
      </c>
      <c r="AY2354" s="77">
        <f t="shared" ca="1" si="4745"/>
        <v>1779.8418674187387</v>
      </c>
      <c r="AZ2354" s="77">
        <f t="shared" ca="1" si="4745"/>
        <v>1799.435504827406</v>
      </c>
      <c r="BA2354" s="77">
        <f t="shared" ca="1" si="4745"/>
        <v>1816.8283016768864</v>
      </c>
      <c r="BB2354" s="77">
        <f t="shared" ca="1" si="4745"/>
        <v>1832.0118429073143</v>
      </c>
      <c r="BC2354" s="77">
        <f t="shared" ca="1" si="4745"/>
        <v>1844.978060446326</v>
      </c>
      <c r="BD2354" s="77">
        <f t="shared" ca="1" si="4745"/>
        <v>1855.7192473887744</v>
      </c>
      <c r="BE2354" s="77">
        <f t="shared" ca="1" si="4745"/>
        <v>1864.2280725574306</v>
      </c>
      <c r="BF2354" s="77">
        <f t="shared" ca="1" si="4745"/>
        <v>1870.4975954535153</v>
      </c>
      <c r="BG2354" s="77">
        <f t="shared" ca="1" si="4745"/>
        <v>1874.5212816060916</v>
      </c>
      <c r="BH2354" s="77">
        <f t="shared" ca="1" si="4745"/>
        <v>1876.2930183295434</v>
      </c>
      <c r="BI2354" s="77">
        <f t="shared" ca="1" si="4745"/>
        <v>1875.8071308985648</v>
      </c>
      <c r="BJ2354" s="77">
        <f t="shared" ca="1" si="4745"/>
        <v>1873.058399150287</v>
      </c>
      <c r="BK2354" s="77">
        <f t="shared" ca="1" si="4745"/>
        <v>1868.0420745233741</v>
      </c>
      <c r="BL2354" s="77">
        <f t="shared" ca="1" si="4745"/>
        <v>1860.7538975441316</v>
      </c>
      <c r="BM2354" s="77">
        <f t="shared" ca="1" si="4745"/>
        <v>1851.1901157698858</v>
      </c>
      <c r="BN2354" s="77">
        <f t="shared" ca="1" si="4745"/>
        <v>1839.3475022001098</v>
      </c>
      <c r="BO2354" s="77">
        <f t="shared" ca="1" si="4745"/>
        <v>1825.2233741660025</v>
      </c>
      <c r="BP2354" s="77">
        <f t="shared" ca="1" si="4745"/>
        <v>1808.786885332252</v>
      </c>
      <c r="BQ2354" s="77">
        <f t="shared" ca="1" si="4745"/>
        <v>1790.0346338629042</v>
      </c>
      <c r="BR2354" s="77">
        <f t="shared" ca="1" si="4745"/>
        <v>1768.9633460024183</v>
      </c>
      <c r="BS2354" s="77">
        <f t="shared" ca="1" si="4745"/>
        <v>1745.569874261013</v>
      </c>
      <c r="BT2354" s="77">
        <f t="shared" ca="1" si="4745"/>
        <v>1719.8511953807924</v>
      </c>
      <c r="BU2354" s="77">
        <f t="shared" ca="1" si="4745"/>
        <v>1691.8044080737004</v>
      </c>
      <c r="BV2354" s="77">
        <f t="shared" ca="1" si="4745"/>
        <v>1661.4267305220615</v>
      </c>
      <c r="BW2354" s="77">
        <f t="shared" ca="1" si="4745"/>
        <v>1628.7154976321945</v>
      </c>
      <c r="BX2354" s="77">
        <f t="shared" ca="1" si="4745"/>
        <v>1593.6681580312925</v>
      </c>
      <c r="BY2354" s="77">
        <f t="shared" ca="1" si="4745"/>
        <v>1556.2822707974597</v>
      </c>
      <c r="BZ2354" s="77">
        <f t="shared" ca="1" si="4745"/>
        <v>1516.5555019124972</v>
      </c>
      <c r="CA2354" s="77">
        <f t="shared" ca="1" si="4745"/>
        <v>1475.8980498052401</v>
      </c>
      <c r="CB2354" s="77">
        <f t="shared" ca="1" si="4745"/>
        <v>1434.3317219412666</v>
      </c>
      <c r="CC2354" s="77">
        <f ca="1">SUM(CC2352:CC2353)</f>
        <v>1391.8788260297265</v>
      </c>
      <c r="CD2354" s="77">
        <f t="shared" ref="CD2354:CL2354" ca="1" si="4746">SUM(CD2352:CD2353)</f>
        <v>1348.5621721337766</v>
      </c>
      <c r="CE2354" s="77">
        <f t="shared" ca="1" si="4746"/>
        <v>1304.4050745633849</v>
      </c>
      <c r="CF2354" s="77">
        <f t="shared" ca="1" si="4746"/>
        <v>1259.4313535400615</v>
      </c>
      <c r="CG2354" s="77">
        <f t="shared" ca="1" si="4746"/>
        <v>1213.6653366227256</v>
      </c>
      <c r="CH2354" s="77">
        <f t="shared" ca="1" si="4746"/>
        <v>1167.1318598835869</v>
      </c>
      <c r="CI2354" s="77">
        <f t="shared" ca="1" si="4746"/>
        <v>1119.8562688225693</v>
      </c>
      <c r="CJ2354" s="77">
        <f t="shared" ca="1" si="4746"/>
        <v>1071.8644190084315</v>
      </c>
      <c r="CK2354" s="77">
        <f t="shared" ca="1" si="4746"/>
        <v>1023.1826764343796</v>
      </c>
      <c r="CL2354" s="77">
        <f t="shared" ca="1" si="4746"/>
        <v>973.83791757558538</v>
      </c>
      <c r="CN2354" s="77">
        <f>SUM(CN2352:CN2353)</f>
        <v>40</v>
      </c>
      <c r="CO2354" s="77" t="e">
        <f t="shared" ref="CO2354:DK2354" si="4747">SUM(CO2352:CO2353)</f>
        <v>#N/A</v>
      </c>
      <c r="CP2354" s="77" t="e">
        <f t="shared" si="4747"/>
        <v>#N/A</v>
      </c>
      <c r="CQ2354" s="77" t="e">
        <f t="shared" si="4747"/>
        <v>#N/A</v>
      </c>
      <c r="CR2354" s="77" t="e">
        <f t="shared" si="4747"/>
        <v>#N/A</v>
      </c>
      <c r="CS2354" s="77" t="e">
        <f t="shared" si="4747"/>
        <v>#N/A</v>
      </c>
      <c r="CT2354" s="77" t="e">
        <f t="shared" si="4747"/>
        <v>#N/A</v>
      </c>
      <c r="CU2354" s="77" t="e">
        <f t="shared" si="4747"/>
        <v>#N/A</v>
      </c>
      <c r="CV2354" s="77" t="e">
        <f t="shared" si="4747"/>
        <v>#N/A</v>
      </c>
      <c r="CW2354" s="77" t="e">
        <f t="shared" si="4747"/>
        <v>#N/A</v>
      </c>
      <c r="CX2354" s="77" t="e">
        <f t="shared" si="4747"/>
        <v>#N/A</v>
      </c>
      <c r="CY2354" s="77" t="e">
        <f t="shared" si="4747"/>
        <v>#N/A</v>
      </c>
      <c r="CZ2354" s="77" t="e">
        <f t="shared" si="4747"/>
        <v>#N/A</v>
      </c>
      <c r="DA2354" s="77" t="e">
        <f t="shared" si="4747"/>
        <v>#N/A</v>
      </c>
      <c r="DB2354" s="77" t="e">
        <f t="shared" si="4747"/>
        <v>#N/A</v>
      </c>
      <c r="DC2354" s="77" t="e">
        <f t="shared" si="4747"/>
        <v>#N/A</v>
      </c>
      <c r="DD2354" s="77" t="e">
        <f t="shared" si="4747"/>
        <v>#N/A</v>
      </c>
      <c r="DE2354" s="77" t="e">
        <f t="shared" si="4747"/>
        <v>#N/A</v>
      </c>
      <c r="DF2354" s="77" t="e">
        <f t="shared" si="4747"/>
        <v>#N/A</v>
      </c>
      <c r="DG2354" s="77" t="e">
        <f t="shared" si="4747"/>
        <v>#N/A</v>
      </c>
      <c r="DH2354" s="77" t="e">
        <f t="shared" si="4747"/>
        <v>#N/A</v>
      </c>
      <c r="DI2354" s="77" t="e">
        <f t="shared" si="4747"/>
        <v>#N/A</v>
      </c>
      <c r="DJ2354" s="77" t="e">
        <f t="shared" si="4747"/>
        <v>#N/A</v>
      </c>
      <c r="DK2354" s="77" t="e">
        <f t="shared" si="4747"/>
        <v>#N/A</v>
      </c>
      <c r="DL2354" s="77" t="e">
        <f t="shared" ref="DL2354" si="4748">SUM(DL2352:DL2353)</f>
        <v>#N/A</v>
      </c>
    </row>
    <row r="2355" spans="1:116" x14ac:dyDescent="0.4">
      <c r="D2355" t="s">
        <v>424</v>
      </c>
      <c r="E2355" s="8" t="str">
        <f t="shared" ref="E2355" si="4749">ROW()&amp;" "&amp;D2355</f>
        <v>2355 FAINT-F</v>
      </c>
      <c r="G2355" s="126"/>
      <c r="H2355" s="27"/>
      <c r="J2355" s="77"/>
      <c r="K2355" s="28"/>
      <c r="L2355" s="28"/>
      <c r="M2355" s="28"/>
      <c r="N2355" s="28"/>
      <c r="O2355" s="28"/>
      <c r="P2355" s="28"/>
      <c r="R2355" s="33"/>
      <c r="S2355" s="77"/>
      <c r="T2355" s="77"/>
      <c r="U2355" s="77"/>
      <c r="V2355" s="77"/>
      <c r="W2355" s="77"/>
      <c r="X2355" s="77"/>
      <c r="Y2355" s="77"/>
      <c r="Z2355" s="77"/>
      <c r="AA2355" s="77"/>
      <c r="AB2355" s="77"/>
      <c r="AC2355" s="77"/>
      <c r="AD2355" s="77"/>
      <c r="AE2355" s="77"/>
      <c r="AF2355" s="77"/>
      <c r="AG2355" s="77"/>
      <c r="AH2355" s="77"/>
      <c r="AI2355" s="77"/>
      <c r="AJ2355" s="77"/>
      <c r="AK2355" s="77"/>
      <c r="AL2355" s="77"/>
      <c r="AM2355" s="77"/>
      <c r="AN2355" s="77"/>
      <c r="AO2355" s="77"/>
      <c r="AP2355" s="77"/>
      <c r="AQ2355" s="77"/>
      <c r="AR2355" s="77"/>
      <c r="AS2355" s="77"/>
      <c r="AT2355" s="77"/>
      <c r="AU2355" s="77"/>
      <c r="AV2355" s="77"/>
      <c r="AW2355" s="77"/>
      <c r="AX2355" s="77"/>
      <c r="AY2355" s="77"/>
      <c r="AZ2355" s="77"/>
      <c r="BA2355" s="77"/>
      <c r="BB2355" s="77"/>
      <c r="BC2355" s="77"/>
      <c r="BD2355" s="77"/>
      <c r="BE2355" s="77"/>
      <c r="BF2355" s="77"/>
      <c r="BG2355" s="77"/>
      <c r="BH2355" s="77"/>
      <c r="BI2355" s="77"/>
      <c r="BJ2355" s="77"/>
      <c r="BK2355" s="77"/>
      <c r="BL2355" s="77"/>
      <c r="BM2355" s="77"/>
      <c r="BN2355" s="77"/>
      <c r="BO2355" s="77"/>
      <c r="BP2355" s="77"/>
      <c r="BQ2355" s="77"/>
      <c r="BR2355" s="77"/>
      <c r="BS2355" s="77"/>
      <c r="BT2355" s="77"/>
      <c r="BU2355" s="77"/>
      <c r="BV2355" s="77"/>
      <c r="BW2355" s="77"/>
      <c r="BX2355" s="77"/>
      <c r="BY2355" s="77"/>
      <c r="BZ2355" s="77"/>
      <c r="CA2355" s="77"/>
      <c r="CB2355" s="77"/>
      <c r="CC2355" s="77"/>
      <c r="CD2355" s="77"/>
      <c r="CE2355" s="77"/>
      <c r="CF2355" s="77"/>
      <c r="CG2355" s="77"/>
      <c r="CH2355" s="77"/>
      <c r="CI2355" s="77"/>
      <c r="CJ2355" s="77"/>
      <c r="CK2355" s="77"/>
      <c r="CL2355" s="77"/>
      <c r="CN2355" s="77"/>
      <c r="CO2355" s="77"/>
      <c r="CP2355" s="77"/>
      <c r="CQ2355" s="77"/>
      <c r="CR2355" s="77"/>
      <c r="CS2355" s="77"/>
      <c r="CT2355" s="77"/>
      <c r="CU2355" s="77"/>
      <c r="CV2355" s="77"/>
      <c r="CW2355" s="77"/>
      <c r="CX2355" s="77"/>
      <c r="CY2355" s="77"/>
      <c r="CZ2355" s="77"/>
      <c r="DA2355" s="77"/>
      <c r="DB2355" s="77"/>
      <c r="DC2355" s="77"/>
      <c r="DD2355" s="77"/>
      <c r="DE2355" s="77"/>
      <c r="DF2355" s="77"/>
      <c r="DG2355" s="77"/>
      <c r="DH2355" s="77"/>
      <c r="DI2355" s="77"/>
      <c r="DJ2355" s="77"/>
      <c r="DK2355" s="77"/>
      <c r="DL2355" s="77"/>
    </row>
    <row r="2356" spans="1:116" x14ac:dyDescent="0.4">
      <c r="B2356" t="s">
        <v>332</v>
      </c>
      <c r="D2356" t="s">
        <v>424</v>
      </c>
      <c r="E2356" s="8" t="str">
        <f t="shared" si="4712"/>
        <v>2356 FAINT-F</v>
      </c>
      <c r="G2356" s="136" t="str">
        <f>G2331</f>
        <v>(Primary label)</v>
      </c>
      <c r="H2356" s="27"/>
      <c r="I2356" s="78"/>
      <c r="J2356" s="78"/>
      <c r="K2356" s="33"/>
      <c r="L2356" s="33"/>
      <c r="M2356" s="33"/>
      <c r="N2356" s="33"/>
      <c r="O2356" s="33"/>
      <c r="P2356" s="33"/>
      <c r="R2356" s="33"/>
      <c r="S2356" s="77"/>
      <c r="T2356" s="77"/>
      <c r="U2356" s="77"/>
      <c r="V2356" s="77"/>
      <c r="W2356" s="77"/>
      <c r="X2356" s="77"/>
      <c r="Y2356" s="77"/>
      <c r="Z2356" s="77"/>
      <c r="AA2356" s="77"/>
      <c r="AB2356" s="77"/>
      <c r="AC2356" s="77"/>
      <c r="AD2356" s="77"/>
      <c r="AE2356" s="77"/>
      <c r="AF2356" s="77"/>
      <c r="AG2356" s="77"/>
      <c r="AH2356" s="77"/>
      <c r="AI2356" s="77"/>
      <c r="AJ2356" s="77"/>
      <c r="AK2356" s="77"/>
      <c r="AL2356" s="77"/>
      <c r="AM2356" s="77"/>
      <c r="AN2356" s="77"/>
      <c r="AO2356" s="77"/>
      <c r="AP2356" s="77"/>
      <c r="AQ2356" s="77"/>
      <c r="AR2356" s="77"/>
      <c r="AS2356" s="77"/>
      <c r="AT2356" s="77"/>
      <c r="AU2356" s="77"/>
      <c r="AV2356" s="77"/>
      <c r="AW2356" s="77"/>
      <c r="AX2356" s="77"/>
      <c r="AY2356" s="77"/>
      <c r="AZ2356" s="77"/>
      <c r="BA2356" s="77"/>
      <c r="BB2356" s="77"/>
      <c r="BC2356" s="77"/>
      <c r="BD2356" s="77"/>
      <c r="BE2356" s="77"/>
      <c r="BF2356" s="77"/>
      <c r="BG2356" s="77"/>
      <c r="BH2356" s="77"/>
      <c r="BI2356" s="77"/>
      <c r="BJ2356" s="77"/>
      <c r="BK2356" s="77"/>
      <c r="BL2356" s="77"/>
      <c r="BM2356" s="77"/>
      <c r="BN2356" s="77"/>
      <c r="BO2356" s="77"/>
      <c r="BP2356" s="77"/>
      <c r="BQ2356" s="77"/>
      <c r="BR2356" s="77"/>
      <c r="BS2356" s="77"/>
      <c r="BT2356" s="77"/>
      <c r="BU2356" s="77"/>
      <c r="BV2356" s="77"/>
      <c r="BW2356" s="77"/>
      <c r="BX2356" s="77"/>
      <c r="BY2356" s="77"/>
      <c r="BZ2356" s="77"/>
      <c r="CA2356" s="77"/>
      <c r="CB2356" s="77"/>
      <c r="CC2356" s="77"/>
      <c r="CD2356" s="77"/>
      <c r="CE2356" s="77"/>
      <c r="CF2356" s="77"/>
      <c r="CG2356" s="77"/>
      <c r="CH2356" s="77"/>
      <c r="CI2356" s="77"/>
      <c r="CJ2356" s="77"/>
      <c r="CK2356" s="77"/>
      <c r="CL2356" s="77"/>
      <c r="CN2356" s="78"/>
      <c r="CO2356" s="77"/>
      <c r="CP2356" s="77"/>
      <c r="CQ2356" s="77"/>
      <c r="CR2356" s="77"/>
      <c r="CS2356" s="77"/>
      <c r="CT2356" s="77"/>
      <c r="CU2356" s="77"/>
      <c r="CV2356" s="77"/>
      <c r="CW2356" s="77"/>
      <c r="CX2356" s="77"/>
      <c r="CY2356" s="77"/>
      <c r="CZ2356" s="77"/>
      <c r="DA2356" s="77"/>
      <c r="DB2356" s="77"/>
      <c r="DC2356" s="77"/>
      <c r="DD2356" s="77"/>
      <c r="DE2356" s="77"/>
      <c r="DF2356" s="77"/>
      <c r="DG2356" s="77"/>
      <c r="DH2356" s="77"/>
      <c r="DI2356" s="77"/>
      <c r="DJ2356" s="77"/>
      <c r="DK2356" s="77"/>
      <c r="DL2356" s="77"/>
    </row>
    <row r="2357" spans="1:116" x14ac:dyDescent="0.4">
      <c r="B2357" t="s">
        <v>332</v>
      </c>
      <c r="D2357" t="s">
        <v>424</v>
      </c>
      <c r="E2357" s="8" t="str">
        <f>ROW()&amp;" "&amp;D2357</f>
        <v>2357 FAINT-F</v>
      </c>
      <c r="G2357" s="136" t="str">
        <f>G2332</f>
        <v>primary unit</v>
      </c>
      <c r="S2357" s="72"/>
      <c r="T2357" s="72"/>
      <c r="U2357" s="72"/>
      <c r="V2357" s="72"/>
      <c r="W2357" s="72"/>
      <c r="X2357" s="72"/>
      <c r="Y2357" s="72"/>
      <c r="Z2357" s="72"/>
      <c r="AA2357" s="72"/>
      <c r="AB2357" s="72"/>
      <c r="AC2357" s="72"/>
      <c r="AD2357" s="72"/>
      <c r="AE2357" s="72"/>
      <c r="AF2357" s="72"/>
      <c r="AG2357" s="72"/>
      <c r="AH2357" s="72"/>
      <c r="AI2357" s="72"/>
      <c r="AJ2357" s="72"/>
      <c r="AK2357" s="72"/>
      <c r="AL2357" s="72"/>
      <c r="AM2357" s="72"/>
      <c r="AN2357" s="72"/>
      <c r="AO2357" s="72"/>
      <c r="AP2357" s="72"/>
      <c r="AQ2357" s="72"/>
      <c r="AR2357" s="72"/>
      <c r="AS2357" s="72"/>
      <c r="AT2357" s="72"/>
      <c r="AU2357" s="72"/>
      <c r="AV2357" s="72"/>
      <c r="AW2357" s="72"/>
      <c r="AX2357" s="72"/>
      <c r="AY2357" s="72"/>
      <c r="AZ2357" s="72"/>
      <c r="BA2357" s="72"/>
      <c r="BB2357" s="72"/>
      <c r="BC2357" s="72"/>
      <c r="BD2357" s="72"/>
      <c r="BE2357" s="72"/>
      <c r="BF2357" s="72"/>
      <c r="BG2357" s="72"/>
      <c r="BH2357" s="72"/>
      <c r="BI2357" s="72"/>
      <c r="BJ2357" s="72"/>
      <c r="BK2357" s="72"/>
      <c r="BL2357" s="72"/>
      <c r="BM2357" s="72"/>
      <c r="BN2357" s="72"/>
      <c r="BO2357" s="72"/>
      <c r="BP2357" s="72"/>
      <c r="BQ2357" s="72"/>
      <c r="BR2357" s="72"/>
      <c r="BS2357" s="72"/>
      <c r="BT2357" s="72"/>
      <c r="BU2357" s="72"/>
      <c r="BV2357" s="72"/>
      <c r="BW2357" s="72"/>
      <c r="BX2357" s="72"/>
      <c r="BY2357" s="72"/>
      <c r="BZ2357" s="72"/>
      <c r="CA2357" s="72"/>
      <c r="CB2357" s="72"/>
      <c r="CC2357" s="72"/>
      <c r="CD2357" s="72"/>
      <c r="CE2357" s="72"/>
      <c r="CF2357" s="72"/>
      <c r="CG2357" s="72"/>
      <c r="CH2357" s="72"/>
      <c r="CI2357" s="72"/>
      <c r="CJ2357" s="72"/>
      <c r="CK2357" s="72"/>
      <c r="CL2357" s="72"/>
      <c r="CO2357" s="72"/>
      <c r="CP2357" s="72"/>
      <c r="CQ2357" s="72"/>
      <c r="CR2357" s="72"/>
      <c r="CS2357" s="72"/>
      <c r="CT2357" s="72"/>
      <c r="CU2357" s="72"/>
      <c r="CV2357" s="72"/>
      <c r="CW2357" s="72"/>
      <c r="CX2357" s="72"/>
      <c r="CY2357" s="72"/>
      <c r="CZ2357" s="72"/>
      <c r="DA2357" s="72"/>
      <c r="DB2357" s="72"/>
      <c r="DC2357" s="72"/>
      <c r="DD2357" s="72"/>
      <c r="DE2357" s="72"/>
      <c r="DF2357" s="72"/>
      <c r="DG2357" s="72"/>
      <c r="DH2357" s="72"/>
      <c r="DI2357" s="72"/>
      <c r="DJ2357" s="72"/>
      <c r="DK2357" s="72"/>
      <c r="DL2357" s="72"/>
    </row>
    <row r="2358" spans="1:116" x14ac:dyDescent="0.4">
      <c r="B2358" t="s">
        <v>332</v>
      </c>
      <c r="D2358" t="s">
        <v>424</v>
      </c>
      <c r="E2358" s="8" t="str">
        <f t="shared" si="4712"/>
        <v>2358 FAINT-F</v>
      </c>
      <c r="G2358" s="136" t="str">
        <f>G2333</f>
        <v>Primary revenue driver</v>
      </c>
      <c r="K2358" s="53"/>
      <c r="L2358" s="53"/>
      <c r="M2358" s="53"/>
      <c r="N2358" s="53"/>
      <c r="O2358" s="53"/>
      <c r="P2358" s="53"/>
      <c r="R2358" s="24"/>
      <c r="S2358" s="179" t="str">
        <f t="shared" ref="S2358:AX2358" si="4750">S2333</f>
        <v>S$16</v>
      </c>
      <c r="T2358" s="179" t="str">
        <f t="shared" si="4750"/>
        <v>T$16</v>
      </c>
      <c r="U2358" s="179" t="str">
        <f t="shared" si="4750"/>
        <v>U$16</v>
      </c>
      <c r="V2358" s="179" t="str">
        <f t="shared" si="4750"/>
        <v>V$16</v>
      </c>
      <c r="W2358" s="179" t="str">
        <f t="shared" si="4750"/>
        <v>W$16</v>
      </c>
      <c r="X2358" s="179" t="str">
        <f t="shared" si="4750"/>
        <v>X$16</v>
      </c>
      <c r="Y2358" s="179" t="str">
        <f t="shared" si="4750"/>
        <v>Y$16</v>
      </c>
      <c r="Z2358" s="179" t="str">
        <f t="shared" si="4750"/>
        <v>Z$16</v>
      </c>
      <c r="AA2358" s="179" t="str">
        <f t="shared" si="4750"/>
        <v>AA$16</v>
      </c>
      <c r="AB2358" s="179" t="str">
        <f t="shared" si="4750"/>
        <v>AB$16</v>
      </c>
      <c r="AC2358" s="179" t="str">
        <f t="shared" si="4750"/>
        <v>AC$16</v>
      </c>
      <c r="AD2358" s="179" t="str">
        <f t="shared" si="4750"/>
        <v>AD$16</v>
      </c>
      <c r="AE2358" s="179" t="str">
        <f t="shared" si="4750"/>
        <v>AE$16</v>
      </c>
      <c r="AF2358" s="179" t="str">
        <f t="shared" si="4750"/>
        <v>AF$16</v>
      </c>
      <c r="AG2358" s="179" t="str">
        <f t="shared" si="4750"/>
        <v>AG$16</v>
      </c>
      <c r="AH2358" s="179" t="str">
        <f t="shared" si="4750"/>
        <v>AH$16</v>
      </c>
      <c r="AI2358" s="179" t="str">
        <f t="shared" si="4750"/>
        <v>AI$16</v>
      </c>
      <c r="AJ2358" s="179" t="str">
        <f t="shared" si="4750"/>
        <v>AJ$16</v>
      </c>
      <c r="AK2358" s="179" t="str">
        <f t="shared" si="4750"/>
        <v>AK$16</v>
      </c>
      <c r="AL2358" s="179" t="str">
        <f t="shared" si="4750"/>
        <v>AL$16</v>
      </c>
      <c r="AM2358" s="179" t="str">
        <f t="shared" si="4750"/>
        <v>AM$16</v>
      </c>
      <c r="AN2358" s="179" t="str">
        <f t="shared" si="4750"/>
        <v>AN$16</v>
      </c>
      <c r="AO2358" s="179" t="str">
        <f t="shared" si="4750"/>
        <v>AO$16</v>
      </c>
      <c r="AP2358" s="179" t="str">
        <f t="shared" si="4750"/>
        <v>AP$16</v>
      </c>
      <c r="AQ2358" s="179" t="str">
        <f t="shared" si="4750"/>
        <v>AQ$16</v>
      </c>
      <c r="AR2358" s="179" t="str">
        <f t="shared" si="4750"/>
        <v>AR$16</v>
      </c>
      <c r="AS2358" s="179" t="str">
        <f t="shared" si="4750"/>
        <v>AS$16</v>
      </c>
      <c r="AT2358" s="179" t="str">
        <f t="shared" si="4750"/>
        <v>AT$16</v>
      </c>
      <c r="AU2358" s="179" t="str">
        <f t="shared" si="4750"/>
        <v>AU$16</v>
      </c>
      <c r="AV2358" s="179" t="str">
        <f t="shared" si="4750"/>
        <v>AV$16</v>
      </c>
      <c r="AW2358" s="179" t="str">
        <f t="shared" si="4750"/>
        <v>AW$16</v>
      </c>
      <c r="AX2358" s="179" t="str">
        <f t="shared" si="4750"/>
        <v>AX$16</v>
      </c>
      <c r="AY2358" s="179" t="str">
        <f t="shared" ref="AY2358:CD2358" si="4751">AY2333</f>
        <v>AY$16</v>
      </c>
      <c r="AZ2358" s="179" t="str">
        <f t="shared" si="4751"/>
        <v>AZ$16</v>
      </c>
      <c r="BA2358" s="179" t="str">
        <f t="shared" si="4751"/>
        <v>BA$16</v>
      </c>
      <c r="BB2358" s="179" t="str">
        <f t="shared" si="4751"/>
        <v>BB$16</v>
      </c>
      <c r="BC2358" s="179" t="str">
        <f t="shared" si="4751"/>
        <v>BC$16</v>
      </c>
      <c r="BD2358" s="179" t="str">
        <f t="shared" si="4751"/>
        <v>BD$16</v>
      </c>
      <c r="BE2358" s="179" t="str">
        <f t="shared" si="4751"/>
        <v>BE$16</v>
      </c>
      <c r="BF2358" s="179" t="str">
        <f t="shared" si="4751"/>
        <v>BF$16</v>
      </c>
      <c r="BG2358" s="179" t="str">
        <f t="shared" si="4751"/>
        <v>BG$16</v>
      </c>
      <c r="BH2358" s="179" t="str">
        <f t="shared" si="4751"/>
        <v>BH$16</v>
      </c>
      <c r="BI2358" s="179" t="str">
        <f t="shared" si="4751"/>
        <v>BI$16</v>
      </c>
      <c r="BJ2358" s="179" t="str">
        <f t="shared" si="4751"/>
        <v>BJ$16</v>
      </c>
      <c r="BK2358" s="179" t="str">
        <f t="shared" si="4751"/>
        <v>BK$16</v>
      </c>
      <c r="BL2358" s="179" t="str">
        <f t="shared" si="4751"/>
        <v>BL$16</v>
      </c>
      <c r="BM2358" s="179" t="str">
        <f t="shared" si="4751"/>
        <v>BM$16</v>
      </c>
      <c r="BN2358" s="179" t="str">
        <f t="shared" si="4751"/>
        <v>BN$16</v>
      </c>
      <c r="BO2358" s="179" t="str">
        <f t="shared" si="4751"/>
        <v>BO$16</v>
      </c>
      <c r="BP2358" s="179" t="str">
        <f t="shared" si="4751"/>
        <v>BP$16</v>
      </c>
      <c r="BQ2358" s="179" t="str">
        <f t="shared" si="4751"/>
        <v>BQ$16</v>
      </c>
      <c r="BR2358" s="179" t="str">
        <f t="shared" si="4751"/>
        <v>BR$16</v>
      </c>
      <c r="BS2358" s="179" t="str">
        <f t="shared" si="4751"/>
        <v>BS$16</v>
      </c>
      <c r="BT2358" s="179" t="str">
        <f t="shared" si="4751"/>
        <v>BT$16</v>
      </c>
      <c r="BU2358" s="179" t="str">
        <f t="shared" si="4751"/>
        <v>BU$16</v>
      </c>
      <c r="BV2358" s="179" t="str">
        <f t="shared" si="4751"/>
        <v>BV$16</v>
      </c>
      <c r="BW2358" s="179" t="str">
        <f t="shared" si="4751"/>
        <v>BW$16</v>
      </c>
      <c r="BX2358" s="179" t="str">
        <f t="shared" si="4751"/>
        <v>BX$16</v>
      </c>
      <c r="BY2358" s="179" t="str">
        <f t="shared" si="4751"/>
        <v>BY$16</v>
      </c>
      <c r="BZ2358" s="179" t="str">
        <f t="shared" si="4751"/>
        <v>BZ$16</v>
      </c>
      <c r="CA2358" s="179" t="str">
        <f t="shared" si="4751"/>
        <v>CA$16</v>
      </c>
      <c r="CB2358" s="179" t="str">
        <f t="shared" si="4751"/>
        <v>CB$16</v>
      </c>
      <c r="CC2358" s="179" t="str">
        <f t="shared" si="4751"/>
        <v>CC$16</v>
      </c>
      <c r="CD2358" s="179" t="str">
        <f t="shared" si="4751"/>
        <v>CD$16</v>
      </c>
      <c r="CE2358" s="179" t="str">
        <f t="shared" ref="CE2358:CL2358" si="4752">CE2333</f>
        <v>CE$16</v>
      </c>
      <c r="CF2358" s="179" t="str">
        <f t="shared" si="4752"/>
        <v>CF$16</v>
      </c>
      <c r="CG2358" s="179" t="str">
        <f t="shared" si="4752"/>
        <v>CG$16</v>
      </c>
      <c r="CH2358" s="179" t="str">
        <f t="shared" si="4752"/>
        <v>CH$16</v>
      </c>
      <c r="CI2358" s="179" t="str">
        <f t="shared" si="4752"/>
        <v>CI$16</v>
      </c>
      <c r="CJ2358" s="179" t="str">
        <f t="shared" si="4752"/>
        <v>CJ$16</v>
      </c>
      <c r="CK2358" s="179" t="str">
        <f t="shared" si="4752"/>
        <v>CK$16</v>
      </c>
      <c r="CL2358" s="179" t="str">
        <f t="shared" si="4752"/>
        <v>CL$16</v>
      </c>
      <c r="CO2358" s="179" t="str">
        <f t="shared" ref="CO2358:DL2358" si="4753">CO2333</f>
        <v>CO$16</v>
      </c>
      <c r="CP2358" s="179" t="str">
        <f t="shared" si="4753"/>
        <v>CP$16</v>
      </c>
      <c r="CQ2358" s="179" t="str">
        <f t="shared" si="4753"/>
        <v>CQ$16</v>
      </c>
      <c r="CR2358" s="179" t="str">
        <f t="shared" si="4753"/>
        <v>CR$16</v>
      </c>
      <c r="CS2358" s="179" t="str">
        <f t="shared" si="4753"/>
        <v>CS$16</v>
      </c>
      <c r="CT2358" s="179" t="str">
        <f t="shared" si="4753"/>
        <v>CT$16</v>
      </c>
      <c r="CU2358" s="179" t="str">
        <f t="shared" si="4753"/>
        <v>CU$16</v>
      </c>
      <c r="CV2358" s="179" t="str">
        <f t="shared" si="4753"/>
        <v>CV$16</v>
      </c>
      <c r="CW2358" s="179" t="str">
        <f t="shared" si="4753"/>
        <v>CW$16</v>
      </c>
      <c r="CX2358" s="179" t="str">
        <f t="shared" si="4753"/>
        <v>CX$16</v>
      </c>
      <c r="CY2358" s="179" t="str">
        <f t="shared" si="4753"/>
        <v>CY$16</v>
      </c>
      <c r="CZ2358" s="179" t="str">
        <f t="shared" si="4753"/>
        <v>CZ$16</v>
      </c>
      <c r="DA2358" s="179" t="str">
        <f t="shared" si="4753"/>
        <v>DA$16</v>
      </c>
      <c r="DB2358" s="179" t="str">
        <f t="shared" si="4753"/>
        <v>DB$16</v>
      </c>
      <c r="DC2358" s="179" t="str">
        <f t="shared" si="4753"/>
        <v>DC$16</v>
      </c>
      <c r="DD2358" s="179" t="str">
        <f t="shared" si="4753"/>
        <v>DD$16</v>
      </c>
      <c r="DE2358" s="179" t="str">
        <f t="shared" si="4753"/>
        <v>DE$16</v>
      </c>
      <c r="DF2358" s="179" t="str">
        <f t="shared" si="4753"/>
        <v>DF$16</v>
      </c>
      <c r="DG2358" s="179" t="str">
        <f t="shared" si="4753"/>
        <v>DG$16</v>
      </c>
      <c r="DH2358" s="179" t="str">
        <f t="shared" si="4753"/>
        <v>DH$16</v>
      </c>
      <c r="DI2358" s="179" t="str">
        <f t="shared" si="4753"/>
        <v>DI$16</v>
      </c>
      <c r="DJ2358" s="179" t="str">
        <f t="shared" si="4753"/>
        <v>DJ$16</v>
      </c>
      <c r="DK2358" s="179" t="str">
        <f t="shared" si="4753"/>
        <v>DK$16</v>
      </c>
      <c r="DL2358" s="179" t="str">
        <f t="shared" si="4753"/>
        <v>DL$16</v>
      </c>
    </row>
    <row r="2359" spans="1:116" x14ac:dyDescent="0.4">
      <c r="B2359" t="s">
        <v>332</v>
      </c>
      <c r="D2359" t="s">
        <v>424</v>
      </c>
      <c r="E2359" s="8" t="str">
        <f t="shared" si="4712"/>
        <v>2359 FAINT-F</v>
      </c>
      <c r="G2359" s="136" t="str">
        <f>G2334</f>
        <v>Primary volume driver</v>
      </c>
      <c r="H2359" s="12"/>
      <c r="I2359" s="60"/>
      <c r="J2359" s="60"/>
      <c r="K2359" s="15"/>
      <c r="L2359" s="15"/>
      <c r="M2359" s="15"/>
      <c r="N2359" s="15"/>
      <c r="O2359" s="15"/>
      <c r="P2359" s="15"/>
      <c r="R2359" s="15"/>
      <c r="S2359" s="179" t="str">
        <f t="shared" ref="S2359:AX2359" si="4754">S2334</f>
        <v>S$17</v>
      </c>
      <c r="T2359" s="179" t="str">
        <f t="shared" si="4754"/>
        <v>T$17</v>
      </c>
      <c r="U2359" s="179" t="str">
        <f t="shared" si="4754"/>
        <v>U$17</v>
      </c>
      <c r="V2359" s="179" t="str">
        <f t="shared" si="4754"/>
        <v>V$17</v>
      </c>
      <c r="W2359" s="179" t="str">
        <f t="shared" si="4754"/>
        <v>W$17</v>
      </c>
      <c r="X2359" s="179" t="str">
        <f t="shared" si="4754"/>
        <v>X$17</v>
      </c>
      <c r="Y2359" s="179" t="str">
        <f t="shared" si="4754"/>
        <v>Y$17</v>
      </c>
      <c r="Z2359" s="179" t="str">
        <f t="shared" si="4754"/>
        <v>Z$17</v>
      </c>
      <c r="AA2359" s="179" t="str">
        <f t="shared" si="4754"/>
        <v>AA$17</v>
      </c>
      <c r="AB2359" s="179" t="str">
        <f t="shared" si="4754"/>
        <v>AB$17</v>
      </c>
      <c r="AC2359" s="179" t="str">
        <f t="shared" si="4754"/>
        <v>AC$17</v>
      </c>
      <c r="AD2359" s="179" t="str">
        <f t="shared" si="4754"/>
        <v>AD$17</v>
      </c>
      <c r="AE2359" s="179" t="str">
        <f t="shared" si="4754"/>
        <v>AE$17</v>
      </c>
      <c r="AF2359" s="179" t="str">
        <f t="shared" si="4754"/>
        <v>AF$17</v>
      </c>
      <c r="AG2359" s="179" t="str">
        <f t="shared" si="4754"/>
        <v>AG$17</v>
      </c>
      <c r="AH2359" s="179" t="str">
        <f t="shared" si="4754"/>
        <v>AH$17</v>
      </c>
      <c r="AI2359" s="179" t="str">
        <f t="shared" si="4754"/>
        <v>AI$17</v>
      </c>
      <c r="AJ2359" s="179" t="str">
        <f t="shared" si="4754"/>
        <v>AJ$17</v>
      </c>
      <c r="AK2359" s="179" t="str">
        <f t="shared" si="4754"/>
        <v>AK$17</v>
      </c>
      <c r="AL2359" s="179" t="str">
        <f t="shared" si="4754"/>
        <v>AL$17</v>
      </c>
      <c r="AM2359" s="179" t="str">
        <f t="shared" si="4754"/>
        <v>AM$17</v>
      </c>
      <c r="AN2359" s="179" t="str">
        <f t="shared" si="4754"/>
        <v>AN$17</v>
      </c>
      <c r="AO2359" s="179" t="str">
        <f t="shared" si="4754"/>
        <v>AO$17</v>
      </c>
      <c r="AP2359" s="179" t="str">
        <f t="shared" si="4754"/>
        <v>AP$17</v>
      </c>
      <c r="AQ2359" s="179" t="str">
        <f t="shared" si="4754"/>
        <v>AQ$17</v>
      </c>
      <c r="AR2359" s="179" t="str">
        <f t="shared" si="4754"/>
        <v>AR$17</v>
      </c>
      <c r="AS2359" s="179" t="str">
        <f t="shared" si="4754"/>
        <v>AS$17</v>
      </c>
      <c r="AT2359" s="179" t="str">
        <f t="shared" si="4754"/>
        <v>AT$17</v>
      </c>
      <c r="AU2359" s="179" t="str">
        <f t="shared" si="4754"/>
        <v>AU$17</v>
      </c>
      <c r="AV2359" s="179" t="str">
        <f t="shared" si="4754"/>
        <v>AV$17</v>
      </c>
      <c r="AW2359" s="179" t="str">
        <f t="shared" si="4754"/>
        <v>AW$17</v>
      </c>
      <c r="AX2359" s="179" t="str">
        <f t="shared" si="4754"/>
        <v>AX$17</v>
      </c>
      <c r="AY2359" s="179" t="str">
        <f t="shared" ref="AY2359:CD2359" si="4755">AY2334</f>
        <v>AY$17</v>
      </c>
      <c r="AZ2359" s="179" t="str">
        <f t="shared" si="4755"/>
        <v>AZ$17</v>
      </c>
      <c r="BA2359" s="179" t="str">
        <f t="shared" si="4755"/>
        <v>BA$17</v>
      </c>
      <c r="BB2359" s="179" t="str">
        <f t="shared" si="4755"/>
        <v>BB$17</v>
      </c>
      <c r="BC2359" s="179" t="str">
        <f t="shared" si="4755"/>
        <v>BC$17</v>
      </c>
      <c r="BD2359" s="179" t="str">
        <f t="shared" si="4755"/>
        <v>BD$17</v>
      </c>
      <c r="BE2359" s="179" t="str">
        <f t="shared" si="4755"/>
        <v>BE$17</v>
      </c>
      <c r="BF2359" s="179" t="str">
        <f t="shared" si="4755"/>
        <v>BF$17</v>
      </c>
      <c r="BG2359" s="179" t="str">
        <f t="shared" si="4755"/>
        <v>BG$17</v>
      </c>
      <c r="BH2359" s="179" t="str">
        <f t="shared" si="4755"/>
        <v>BH$17</v>
      </c>
      <c r="BI2359" s="179" t="str">
        <f t="shared" si="4755"/>
        <v>BI$17</v>
      </c>
      <c r="BJ2359" s="179" t="str">
        <f t="shared" si="4755"/>
        <v>BJ$17</v>
      </c>
      <c r="BK2359" s="179" t="str">
        <f t="shared" si="4755"/>
        <v>BK$17</v>
      </c>
      <c r="BL2359" s="179" t="str">
        <f t="shared" si="4755"/>
        <v>BL$17</v>
      </c>
      <c r="BM2359" s="179" t="str">
        <f t="shared" si="4755"/>
        <v>BM$17</v>
      </c>
      <c r="BN2359" s="179" t="str">
        <f t="shared" si="4755"/>
        <v>BN$17</v>
      </c>
      <c r="BO2359" s="179" t="str">
        <f t="shared" si="4755"/>
        <v>BO$17</v>
      </c>
      <c r="BP2359" s="179" t="str">
        <f t="shared" si="4755"/>
        <v>BP$17</v>
      </c>
      <c r="BQ2359" s="179" t="str">
        <f t="shared" si="4755"/>
        <v>BQ$17</v>
      </c>
      <c r="BR2359" s="179" t="str">
        <f t="shared" si="4755"/>
        <v>BR$17</v>
      </c>
      <c r="BS2359" s="179" t="str">
        <f t="shared" si="4755"/>
        <v>BS$17</v>
      </c>
      <c r="BT2359" s="179" t="str">
        <f t="shared" si="4755"/>
        <v>BT$17</v>
      </c>
      <c r="BU2359" s="179" t="str">
        <f t="shared" si="4755"/>
        <v>BU$17</v>
      </c>
      <c r="BV2359" s="179" t="str">
        <f t="shared" si="4755"/>
        <v>BV$17</v>
      </c>
      <c r="BW2359" s="179" t="str">
        <f t="shared" si="4755"/>
        <v>BW$17</v>
      </c>
      <c r="BX2359" s="179" t="str">
        <f t="shared" si="4755"/>
        <v>BX$17</v>
      </c>
      <c r="BY2359" s="179" t="str">
        <f t="shared" si="4755"/>
        <v>BY$17</v>
      </c>
      <c r="BZ2359" s="179" t="str">
        <f t="shared" si="4755"/>
        <v>BZ$17</v>
      </c>
      <c r="CA2359" s="179" t="str">
        <f t="shared" si="4755"/>
        <v>CA$17</v>
      </c>
      <c r="CB2359" s="179" t="str">
        <f t="shared" si="4755"/>
        <v>CB$17</v>
      </c>
      <c r="CC2359" s="179" t="str">
        <f t="shared" si="4755"/>
        <v>CC$17</v>
      </c>
      <c r="CD2359" s="179" t="str">
        <f t="shared" si="4755"/>
        <v>CD$17</v>
      </c>
      <c r="CE2359" s="179" t="str">
        <f t="shared" ref="CE2359:CL2359" si="4756">CE2334</f>
        <v>CE$17</v>
      </c>
      <c r="CF2359" s="179" t="str">
        <f t="shared" si="4756"/>
        <v>CF$17</v>
      </c>
      <c r="CG2359" s="179" t="str">
        <f t="shared" si="4756"/>
        <v>CG$17</v>
      </c>
      <c r="CH2359" s="179" t="str">
        <f t="shared" si="4756"/>
        <v>CH$17</v>
      </c>
      <c r="CI2359" s="179" t="str">
        <f t="shared" si="4756"/>
        <v>CI$17</v>
      </c>
      <c r="CJ2359" s="179" t="str">
        <f t="shared" si="4756"/>
        <v>CJ$17</v>
      </c>
      <c r="CK2359" s="179" t="str">
        <f t="shared" si="4756"/>
        <v>CK$17</v>
      </c>
      <c r="CL2359" s="179" t="str">
        <f t="shared" si="4756"/>
        <v>CL$17</v>
      </c>
      <c r="CN2359" s="60"/>
      <c r="CO2359" s="179" t="str">
        <f t="shared" ref="CO2359:DL2359" si="4757">CO2334</f>
        <v>CO$17</v>
      </c>
      <c r="CP2359" s="179" t="str">
        <f t="shared" si="4757"/>
        <v>CP$17</v>
      </c>
      <c r="CQ2359" s="179" t="str">
        <f t="shared" si="4757"/>
        <v>CQ$17</v>
      </c>
      <c r="CR2359" s="179" t="str">
        <f t="shared" si="4757"/>
        <v>CR$17</v>
      </c>
      <c r="CS2359" s="179" t="str">
        <f t="shared" si="4757"/>
        <v>CS$17</v>
      </c>
      <c r="CT2359" s="179" t="str">
        <f t="shared" si="4757"/>
        <v>CT$17</v>
      </c>
      <c r="CU2359" s="179" t="str">
        <f t="shared" si="4757"/>
        <v>CU$17</v>
      </c>
      <c r="CV2359" s="179" t="str">
        <f t="shared" si="4757"/>
        <v>CV$17</v>
      </c>
      <c r="CW2359" s="179" t="str">
        <f t="shared" si="4757"/>
        <v>CW$17</v>
      </c>
      <c r="CX2359" s="179" t="str">
        <f t="shared" si="4757"/>
        <v>CX$17</v>
      </c>
      <c r="CY2359" s="179" t="str">
        <f t="shared" si="4757"/>
        <v>CY$17</v>
      </c>
      <c r="CZ2359" s="179" t="str">
        <f t="shared" si="4757"/>
        <v>CZ$17</v>
      </c>
      <c r="DA2359" s="179" t="str">
        <f t="shared" si="4757"/>
        <v>DA$17</v>
      </c>
      <c r="DB2359" s="179" t="str">
        <f t="shared" si="4757"/>
        <v>DB$17</v>
      </c>
      <c r="DC2359" s="179" t="str">
        <f t="shared" si="4757"/>
        <v>DC$17</v>
      </c>
      <c r="DD2359" s="179" t="str">
        <f t="shared" si="4757"/>
        <v>DD$17</v>
      </c>
      <c r="DE2359" s="179" t="str">
        <f t="shared" si="4757"/>
        <v>DE$17</v>
      </c>
      <c r="DF2359" s="179" t="str">
        <f t="shared" si="4757"/>
        <v>DF$17</v>
      </c>
      <c r="DG2359" s="179" t="str">
        <f t="shared" si="4757"/>
        <v>DG$17</v>
      </c>
      <c r="DH2359" s="179" t="str">
        <f t="shared" si="4757"/>
        <v>DH$17</v>
      </c>
      <c r="DI2359" s="179" t="str">
        <f t="shared" si="4757"/>
        <v>DI$17</v>
      </c>
      <c r="DJ2359" s="179" t="str">
        <f t="shared" si="4757"/>
        <v>DJ$17</v>
      </c>
      <c r="DK2359" s="179" t="str">
        <f t="shared" si="4757"/>
        <v>DK$17</v>
      </c>
      <c r="DL2359" s="179" t="str">
        <f t="shared" si="4757"/>
        <v>DL$17</v>
      </c>
    </row>
    <row r="2360" spans="1:116" x14ac:dyDescent="0.4">
      <c r="B2360" t="s">
        <v>332</v>
      </c>
      <c r="D2360" t="s">
        <v>424</v>
      </c>
      <c r="E2360" s="8" t="str">
        <f t="shared" si="4712"/>
        <v>2360 FAINT-F</v>
      </c>
      <c r="G2360" s="136" t="str">
        <f>G2339</f>
        <v>Fixed secondary intangible assets:</v>
      </c>
      <c r="H2360" s="12"/>
      <c r="I2360" s="60"/>
      <c r="J2360" s="60"/>
      <c r="K2360" s="15"/>
      <c r="L2360" s="15"/>
      <c r="M2360" s="15"/>
      <c r="N2360" s="15"/>
      <c r="O2360" s="15"/>
      <c r="P2360" s="15"/>
      <c r="R2360" s="15"/>
      <c r="S2360" s="179">
        <f t="shared" ref="S2360:AX2360" si="4758">S2335</f>
        <v>0</v>
      </c>
      <c r="T2360" s="179">
        <f t="shared" si="4758"/>
        <v>0</v>
      </c>
      <c r="U2360" s="179">
        <f t="shared" si="4758"/>
        <v>0</v>
      </c>
      <c r="V2360" s="179">
        <f t="shared" si="4758"/>
        <v>0</v>
      </c>
      <c r="W2360" s="179">
        <f t="shared" si="4758"/>
        <v>0</v>
      </c>
      <c r="X2360" s="179">
        <f t="shared" si="4758"/>
        <v>0</v>
      </c>
      <c r="Y2360" s="179">
        <f t="shared" si="4758"/>
        <v>0</v>
      </c>
      <c r="Z2360" s="179">
        <f t="shared" si="4758"/>
        <v>0</v>
      </c>
      <c r="AA2360" s="179">
        <f t="shared" si="4758"/>
        <v>0</v>
      </c>
      <c r="AB2360" s="179">
        <f t="shared" si="4758"/>
        <v>0</v>
      </c>
      <c r="AC2360" s="179">
        <f t="shared" si="4758"/>
        <v>0</v>
      </c>
      <c r="AD2360" s="179">
        <f t="shared" si="4758"/>
        <v>0</v>
      </c>
      <c r="AE2360" s="179">
        <f t="shared" si="4758"/>
        <v>0</v>
      </c>
      <c r="AF2360" s="179">
        <f t="shared" si="4758"/>
        <v>0</v>
      </c>
      <c r="AG2360" s="179">
        <f t="shared" si="4758"/>
        <v>0</v>
      </c>
      <c r="AH2360" s="179">
        <f t="shared" si="4758"/>
        <v>0</v>
      </c>
      <c r="AI2360" s="179">
        <f t="shared" si="4758"/>
        <v>0</v>
      </c>
      <c r="AJ2360" s="179">
        <f t="shared" si="4758"/>
        <v>0</v>
      </c>
      <c r="AK2360" s="179">
        <f t="shared" si="4758"/>
        <v>0</v>
      </c>
      <c r="AL2360" s="179">
        <f t="shared" si="4758"/>
        <v>0</v>
      </c>
      <c r="AM2360" s="179">
        <f t="shared" si="4758"/>
        <v>0</v>
      </c>
      <c r="AN2360" s="179">
        <f t="shared" si="4758"/>
        <v>0</v>
      </c>
      <c r="AO2360" s="179">
        <f t="shared" si="4758"/>
        <v>0</v>
      </c>
      <c r="AP2360" s="179">
        <f t="shared" si="4758"/>
        <v>0</v>
      </c>
      <c r="AQ2360" s="179">
        <f t="shared" si="4758"/>
        <v>0</v>
      </c>
      <c r="AR2360" s="179">
        <f t="shared" si="4758"/>
        <v>0</v>
      </c>
      <c r="AS2360" s="179">
        <f t="shared" si="4758"/>
        <v>0</v>
      </c>
      <c r="AT2360" s="179">
        <f t="shared" si="4758"/>
        <v>0</v>
      </c>
      <c r="AU2360" s="179">
        <f t="shared" si="4758"/>
        <v>0</v>
      </c>
      <c r="AV2360" s="179">
        <f t="shared" si="4758"/>
        <v>0</v>
      </c>
      <c r="AW2360" s="179">
        <f t="shared" si="4758"/>
        <v>0</v>
      </c>
      <c r="AX2360" s="179">
        <f t="shared" si="4758"/>
        <v>0</v>
      </c>
      <c r="AY2360" s="179">
        <f t="shared" ref="AY2360:CD2360" si="4759">AY2335</f>
        <v>0</v>
      </c>
      <c r="AZ2360" s="179">
        <f t="shared" si="4759"/>
        <v>0</v>
      </c>
      <c r="BA2360" s="179">
        <f t="shared" si="4759"/>
        <v>0</v>
      </c>
      <c r="BB2360" s="179">
        <f t="shared" si="4759"/>
        <v>0</v>
      </c>
      <c r="BC2360" s="179">
        <f t="shared" si="4759"/>
        <v>0</v>
      </c>
      <c r="BD2360" s="179">
        <f t="shared" si="4759"/>
        <v>0</v>
      </c>
      <c r="BE2360" s="179">
        <f t="shared" si="4759"/>
        <v>0</v>
      </c>
      <c r="BF2360" s="179">
        <f t="shared" si="4759"/>
        <v>0</v>
      </c>
      <c r="BG2360" s="179">
        <f t="shared" si="4759"/>
        <v>0</v>
      </c>
      <c r="BH2360" s="179">
        <f t="shared" si="4759"/>
        <v>0</v>
      </c>
      <c r="BI2360" s="179">
        <f t="shared" si="4759"/>
        <v>0</v>
      </c>
      <c r="BJ2360" s="179">
        <f t="shared" si="4759"/>
        <v>0</v>
      </c>
      <c r="BK2360" s="179">
        <f t="shared" si="4759"/>
        <v>0</v>
      </c>
      <c r="BL2360" s="179">
        <f t="shared" si="4759"/>
        <v>0</v>
      </c>
      <c r="BM2360" s="179">
        <f t="shared" si="4759"/>
        <v>0</v>
      </c>
      <c r="BN2360" s="179">
        <f t="shared" si="4759"/>
        <v>0</v>
      </c>
      <c r="BO2360" s="179">
        <f t="shared" si="4759"/>
        <v>0</v>
      </c>
      <c r="BP2360" s="179">
        <f t="shared" si="4759"/>
        <v>0</v>
      </c>
      <c r="BQ2360" s="179">
        <f t="shared" si="4759"/>
        <v>0</v>
      </c>
      <c r="BR2360" s="179">
        <f t="shared" si="4759"/>
        <v>0</v>
      </c>
      <c r="BS2360" s="179">
        <f t="shared" si="4759"/>
        <v>0</v>
      </c>
      <c r="BT2360" s="179">
        <f t="shared" si="4759"/>
        <v>0</v>
      </c>
      <c r="BU2360" s="179">
        <f t="shared" si="4759"/>
        <v>0</v>
      </c>
      <c r="BV2360" s="179">
        <f t="shared" si="4759"/>
        <v>0</v>
      </c>
      <c r="BW2360" s="179">
        <f t="shared" si="4759"/>
        <v>0</v>
      </c>
      <c r="BX2360" s="179">
        <f t="shared" si="4759"/>
        <v>0</v>
      </c>
      <c r="BY2360" s="179">
        <f t="shared" si="4759"/>
        <v>0</v>
      </c>
      <c r="BZ2360" s="179">
        <f t="shared" si="4759"/>
        <v>0</v>
      </c>
      <c r="CA2360" s="179">
        <f t="shared" si="4759"/>
        <v>0</v>
      </c>
      <c r="CB2360" s="179">
        <f t="shared" si="4759"/>
        <v>0</v>
      </c>
      <c r="CC2360" s="179">
        <f t="shared" si="4759"/>
        <v>0</v>
      </c>
      <c r="CD2360" s="179">
        <f t="shared" si="4759"/>
        <v>0</v>
      </c>
      <c r="CE2360" s="179">
        <f t="shared" ref="CE2360:CL2360" si="4760">CE2335</f>
        <v>0</v>
      </c>
      <c r="CF2360" s="179">
        <f t="shared" si="4760"/>
        <v>0</v>
      </c>
      <c r="CG2360" s="179">
        <f t="shared" si="4760"/>
        <v>0</v>
      </c>
      <c r="CH2360" s="179">
        <f t="shared" si="4760"/>
        <v>0</v>
      </c>
      <c r="CI2360" s="179">
        <f t="shared" si="4760"/>
        <v>0</v>
      </c>
      <c r="CJ2360" s="179">
        <f t="shared" si="4760"/>
        <v>0</v>
      </c>
      <c r="CK2360" s="179">
        <f t="shared" si="4760"/>
        <v>0</v>
      </c>
      <c r="CL2360" s="179">
        <f t="shared" si="4760"/>
        <v>0</v>
      </c>
      <c r="CN2360" s="60"/>
      <c r="CO2360" s="179">
        <f t="shared" ref="CO2360:DL2360" si="4761">CO2335</f>
        <v>0</v>
      </c>
      <c r="CP2360" s="179">
        <f t="shared" si="4761"/>
        <v>0</v>
      </c>
      <c r="CQ2360" s="179">
        <f t="shared" si="4761"/>
        <v>0</v>
      </c>
      <c r="CR2360" s="179">
        <f t="shared" si="4761"/>
        <v>0</v>
      </c>
      <c r="CS2360" s="179">
        <f t="shared" si="4761"/>
        <v>0</v>
      </c>
      <c r="CT2360" s="179">
        <f t="shared" si="4761"/>
        <v>0</v>
      </c>
      <c r="CU2360" s="179">
        <f t="shared" si="4761"/>
        <v>0</v>
      </c>
      <c r="CV2360" s="179">
        <f t="shared" si="4761"/>
        <v>0</v>
      </c>
      <c r="CW2360" s="179">
        <f t="shared" si="4761"/>
        <v>0</v>
      </c>
      <c r="CX2360" s="179">
        <f t="shared" si="4761"/>
        <v>0</v>
      </c>
      <c r="CY2360" s="179">
        <f t="shared" si="4761"/>
        <v>0</v>
      </c>
      <c r="CZ2360" s="179">
        <f t="shared" si="4761"/>
        <v>0</v>
      </c>
      <c r="DA2360" s="179">
        <f t="shared" si="4761"/>
        <v>0</v>
      </c>
      <c r="DB2360" s="179">
        <f t="shared" si="4761"/>
        <v>0</v>
      </c>
      <c r="DC2360" s="179">
        <f t="shared" si="4761"/>
        <v>0</v>
      </c>
      <c r="DD2360" s="179">
        <f t="shared" si="4761"/>
        <v>0</v>
      </c>
      <c r="DE2360" s="179">
        <f t="shared" si="4761"/>
        <v>0</v>
      </c>
      <c r="DF2360" s="179">
        <f t="shared" si="4761"/>
        <v>0</v>
      </c>
      <c r="DG2360" s="179">
        <f t="shared" si="4761"/>
        <v>0</v>
      </c>
      <c r="DH2360" s="179">
        <f t="shared" si="4761"/>
        <v>0</v>
      </c>
      <c r="DI2360" s="179">
        <f t="shared" si="4761"/>
        <v>0</v>
      </c>
      <c r="DJ2360" s="179">
        <f t="shared" si="4761"/>
        <v>0</v>
      </c>
      <c r="DK2360" s="179">
        <f t="shared" si="4761"/>
        <v>0</v>
      </c>
      <c r="DL2360" s="179">
        <f t="shared" si="4761"/>
        <v>0</v>
      </c>
    </row>
    <row r="2361" spans="1:116" x14ac:dyDescent="0.4">
      <c r="B2361" t="s">
        <v>332</v>
      </c>
      <c r="D2361" t="s">
        <v>424</v>
      </c>
      <c r="E2361" s="8" t="str">
        <f t="shared" ref="E2361" si="4762">ROW()&amp;" "&amp;D2361</f>
        <v>2361 FAINT-F</v>
      </c>
      <c r="G2361" s="241" t="str">
        <f>IFERROR(SUBSTITUTE(TRIM(MID(G2339, SEARCH("-", G2339) + 1, LEN(G2339))),":",""),"no unit")</f>
        <v>no unit</v>
      </c>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A2362" s="3"/>
      <c r="B2362" t="s">
        <v>332</v>
      </c>
      <c r="D2362" t="s">
        <v>424</v>
      </c>
      <c r="E2362" s="8" t="str">
        <f t="shared" si="4712"/>
        <v>2362 FAINT-F</v>
      </c>
      <c r="G2362" s="191" t="str">
        <f>G2337</f>
        <v>Secondary revenue driver</v>
      </c>
      <c r="H2362" s="90"/>
      <c r="I2362" s="213"/>
      <c r="J2362" s="213"/>
      <c r="K2362" s="214"/>
      <c r="L2362" s="214"/>
      <c r="M2362" s="214"/>
      <c r="N2362" s="214"/>
      <c r="O2362" s="214"/>
      <c r="P2362" s="214"/>
      <c r="R2362" s="214"/>
      <c r="S2362" s="4" t="str">
        <f t="shared" ref="S2362:AX2362" si="4763">ADDRESS(ROW(S2354),COLUMN(S2354),2)</f>
        <v>S$2354</v>
      </c>
      <c r="T2362" s="4" t="str">
        <f t="shared" si="4763"/>
        <v>T$2354</v>
      </c>
      <c r="U2362" s="4" t="str">
        <f t="shared" si="4763"/>
        <v>U$2354</v>
      </c>
      <c r="V2362" s="4" t="str">
        <f t="shared" si="4763"/>
        <v>V$2354</v>
      </c>
      <c r="W2362" s="4" t="str">
        <f t="shared" si="4763"/>
        <v>W$2354</v>
      </c>
      <c r="X2362" s="4" t="str">
        <f t="shared" si="4763"/>
        <v>X$2354</v>
      </c>
      <c r="Y2362" s="4" t="str">
        <f t="shared" si="4763"/>
        <v>Y$2354</v>
      </c>
      <c r="Z2362" s="4" t="str">
        <f t="shared" si="4763"/>
        <v>Z$2354</v>
      </c>
      <c r="AA2362" s="4" t="str">
        <f t="shared" si="4763"/>
        <v>AA$2354</v>
      </c>
      <c r="AB2362" s="4" t="str">
        <f t="shared" si="4763"/>
        <v>AB$2354</v>
      </c>
      <c r="AC2362" s="4" t="str">
        <f t="shared" si="4763"/>
        <v>AC$2354</v>
      </c>
      <c r="AD2362" s="4" t="str">
        <f t="shared" si="4763"/>
        <v>AD$2354</v>
      </c>
      <c r="AE2362" s="4" t="str">
        <f t="shared" si="4763"/>
        <v>AE$2354</v>
      </c>
      <c r="AF2362" s="4" t="str">
        <f t="shared" si="4763"/>
        <v>AF$2354</v>
      </c>
      <c r="AG2362" s="4" t="str">
        <f t="shared" si="4763"/>
        <v>AG$2354</v>
      </c>
      <c r="AH2362" s="4" t="str">
        <f t="shared" si="4763"/>
        <v>AH$2354</v>
      </c>
      <c r="AI2362" s="4" t="str">
        <f t="shared" si="4763"/>
        <v>AI$2354</v>
      </c>
      <c r="AJ2362" s="4" t="str">
        <f t="shared" si="4763"/>
        <v>AJ$2354</v>
      </c>
      <c r="AK2362" s="4" t="str">
        <f t="shared" si="4763"/>
        <v>AK$2354</v>
      </c>
      <c r="AL2362" s="4" t="str">
        <f t="shared" si="4763"/>
        <v>AL$2354</v>
      </c>
      <c r="AM2362" s="4" t="str">
        <f t="shared" si="4763"/>
        <v>AM$2354</v>
      </c>
      <c r="AN2362" s="4" t="str">
        <f t="shared" si="4763"/>
        <v>AN$2354</v>
      </c>
      <c r="AO2362" s="4" t="str">
        <f t="shared" si="4763"/>
        <v>AO$2354</v>
      </c>
      <c r="AP2362" s="4" t="str">
        <f t="shared" si="4763"/>
        <v>AP$2354</v>
      </c>
      <c r="AQ2362" s="4" t="str">
        <f t="shared" si="4763"/>
        <v>AQ$2354</v>
      </c>
      <c r="AR2362" s="4" t="str">
        <f t="shared" si="4763"/>
        <v>AR$2354</v>
      </c>
      <c r="AS2362" s="4" t="str">
        <f t="shared" si="4763"/>
        <v>AS$2354</v>
      </c>
      <c r="AT2362" s="4" t="str">
        <f t="shared" si="4763"/>
        <v>AT$2354</v>
      </c>
      <c r="AU2362" s="4" t="str">
        <f t="shared" si="4763"/>
        <v>AU$2354</v>
      </c>
      <c r="AV2362" s="4" t="str">
        <f t="shared" si="4763"/>
        <v>AV$2354</v>
      </c>
      <c r="AW2362" s="4" t="str">
        <f t="shared" si="4763"/>
        <v>AW$2354</v>
      </c>
      <c r="AX2362" s="4" t="str">
        <f t="shared" si="4763"/>
        <v>AX$2354</v>
      </c>
      <c r="AY2362" s="4" t="str">
        <f t="shared" ref="AY2362:CD2362" si="4764">ADDRESS(ROW(AY2354),COLUMN(AY2354),2)</f>
        <v>AY$2354</v>
      </c>
      <c r="AZ2362" s="4" t="str">
        <f t="shared" si="4764"/>
        <v>AZ$2354</v>
      </c>
      <c r="BA2362" s="4" t="str">
        <f t="shared" si="4764"/>
        <v>BA$2354</v>
      </c>
      <c r="BB2362" s="4" t="str">
        <f t="shared" si="4764"/>
        <v>BB$2354</v>
      </c>
      <c r="BC2362" s="4" t="str">
        <f t="shared" si="4764"/>
        <v>BC$2354</v>
      </c>
      <c r="BD2362" s="4" t="str">
        <f t="shared" si="4764"/>
        <v>BD$2354</v>
      </c>
      <c r="BE2362" s="4" t="str">
        <f t="shared" si="4764"/>
        <v>BE$2354</v>
      </c>
      <c r="BF2362" s="4" t="str">
        <f t="shared" si="4764"/>
        <v>BF$2354</v>
      </c>
      <c r="BG2362" s="4" t="str">
        <f t="shared" si="4764"/>
        <v>BG$2354</v>
      </c>
      <c r="BH2362" s="4" t="str">
        <f t="shared" si="4764"/>
        <v>BH$2354</v>
      </c>
      <c r="BI2362" s="4" t="str">
        <f t="shared" si="4764"/>
        <v>BI$2354</v>
      </c>
      <c r="BJ2362" s="4" t="str">
        <f t="shared" si="4764"/>
        <v>BJ$2354</v>
      </c>
      <c r="BK2362" s="4" t="str">
        <f t="shared" si="4764"/>
        <v>BK$2354</v>
      </c>
      <c r="BL2362" s="4" t="str">
        <f t="shared" si="4764"/>
        <v>BL$2354</v>
      </c>
      <c r="BM2362" s="4" t="str">
        <f t="shared" si="4764"/>
        <v>BM$2354</v>
      </c>
      <c r="BN2362" s="4" t="str">
        <f t="shared" si="4764"/>
        <v>BN$2354</v>
      </c>
      <c r="BO2362" s="4" t="str">
        <f t="shared" si="4764"/>
        <v>BO$2354</v>
      </c>
      <c r="BP2362" s="4" t="str">
        <f t="shared" si="4764"/>
        <v>BP$2354</v>
      </c>
      <c r="BQ2362" s="4" t="str">
        <f t="shared" si="4764"/>
        <v>BQ$2354</v>
      </c>
      <c r="BR2362" s="4" t="str">
        <f t="shared" si="4764"/>
        <v>BR$2354</v>
      </c>
      <c r="BS2362" s="4" t="str">
        <f t="shared" si="4764"/>
        <v>BS$2354</v>
      </c>
      <c r="BT2362" s="4" t="str">
        <f t="shared" si="4764"/>
        <v>BT$2354</v>
      </c>
      <c r="BU2362" s="4" t="str">
        <f t="shared" si="4764"/>
        <v>BU$2354</v>
      </c>
      <c r="BV2362" s="4" t="str">
        <f t="shared" si="4764"/>
        <v>BV$2354</v>
      </c>
      <c r="BW2362" s="4" t="str">
        <f t="shared" si="4764"/>
        <v>BW$2354</v>
      </c>
      <c r="BX2362" s="4" t="str">
        <f t="shared" si="4764"/>
        <v>BX$2354</v>
      </c>
      <c r="BY2362" s="4" t="str">
        <f t="shared" si="4764"/>
        <v>BY$2354</v>
      </c>
      <c r="BZ2362" s="4" t="str">
        <f t="shared" si="4764"/>
        <v>BZ$2354</v>
      </c>
      <c r="CA2362" s="4" t="str">
        <f t="shared" si="4764"/>
        <v>CA$2354</v>
      </c>
      <c r="CB2362" s="4" t="str">
        <f t="shared" si="4764"/>
        <v>CB$2354</v>
      </c>
      <c r="CC2362" s="4" t="str">
        <f t="shared" si="4764"/>
        <v>CC$2354</v>
      </c>
      <c r="CD2362" s="4" t="str">
        <f t="shared" si="4764"/>
        <v>CD$2354</v>
      </c>
      <c r="CE2362" s="4" t="str">
        <f t="shared" ref="CE2362:CL2362" si="4765">ADDRESS(ROW(CE2354),COLUMN(CE2354),2)</f>
        <v>CE$2354</v>
      </c>
      <c r="CF2362" s="4" t="str">
        <f t="shared" si="4765"/>
        <v>CF$2354</v>
      </c>
      <c r="CG2362" s="4" t="str">
        <f t="shared" si="4765"/>
        <v>CG$2354</v>
      </c>
      <c r="CH2362" s="4" t="str">
        <f t="shared" si="4765"/>
        <v>CH$2354</v>
      </c>
      <c r="CI2362" s="4" t="str">
        <f t="shared" si="4765"/>
        <v>CI$2354</v>
      </c>
      <c r="CJ2362" s="4" t="str">
        <f t="shared" si="4765"/>
        <v>CJ$2354</v>
      </c>
      <c r="CK2362" s="4" t="str">
        <f t="shared" si="4765"/>
        <v>CK$2354</v>
      </c>
      <c r="CL2362" s="4" t="str">
        <f t="shared" si="4765"/>
        <v>CL$2354</v>
      </c>
      <c r="CN2362" s="213"/>
      <c r="CO2362" s="4" t="str">
        <f t="shared" ref="CO2362:DL2362" si="4766">ADDRESS(ROW(CO2354),COLUMN(CO2354),2)</f>
        <v>CO$2354</v>
      </c>
      <c r="CP2362" s="4" t="str">
        <f t="shared" si="4766"/>
        <v>CP$2354</v>
      </c>
      <c r="CQ2362" s="4" t="str">
        <f t="shared" si="4766"/>
        <v>CQ$2354</v>
      </c>
      <c r="CR2362" s="4" t="str">
        <f t="shared" si="4766"/>
        <v>CR$2354</v>
      </c>
      <c r="CS2362" s="4" t="str">
        <f t="shared" si="4766"/>
        <v>CS$2354</v>
      </c>
      <c r="CT2362" s="4" t="str">
        <f t="shared" si="4766"/>
        <v>CT$2354</v>
      </c>
      <c r="CU2362" s="4" t="str">
        <f t="shared" si="4766"/>
        <v>CU$2354</v>
      </c>
      <c r="CV2362" s="4" t="str">
        <f t="shared" si="4766"/>
        <v>CV$2354</v>
      </c>
      <c r="CW2362" s="4" t="str">
        <f t="shared" si="4766"/>
        <v>CW$2354</v>
      </c>
      <c r="CX2362" s="4" t="str">
        <f t="shared" si="4766"/>
        <v>CX$2354</v>
      </c>
      <c r="CY2362" s="4" t="str">
        <f t="shared" si="4766"/>
        <v>CY$2354</v>
      </c>
      <c r="CZ2362" s="4" t="str">
        <f t="shared" si="4766"/>
        <v>CZ$2354</v>
      </c>
      <c r="DA2362" s="4" t="str">
        <f t="shared" si="4766"/>
        <v>DA$2354</v>
      </c>
      <c r="DB2362" s="4" t="str">
        <f t="shared" si="4766"/>
        <v>DB$2354</v>
      </c>
      <c r="DC2362" s="4" t="str">
        <f t="shared" si="4766"/>
        <v>DC$2354</v>
      </c>
      <c r="DD2362" s="4" t="str">
        <f t="shared" si="4766"/>
        <v>DD$2354</v>
      </c>
      <c r="DE2362" s="4" t="str">
        <f t="shared" si="4766"/>
        <v>DE$2354</v>
      </c>
      <c r="DF2362" s="4" t="str">
        <f t="shared" si="4766"/>
        <v>DF$2354</v>
      </c>
      <c r="DG2362" s="4" t="str">
        <f t="shared" si="4766"/>
        <v>DG$2354</v>
      </c>
      <c r="DH2362" s="4" t="str">
        <f t="shared" si="4766"/>
        <v>DH$2354</v>
      </c>
      <c r="DI2362" s="4" t="str">
        <f t="shared" si="4766"/>
        <v>DI$2354</v>
      </c>
      <c r="DJ2362" s="4" t="str">
        <f t="shared" si="4766"/>
        <v>DJ$2354</v>
      </c>
      <c r="DK2362" s="4" t="str">
        <f t="shared" si="4766"/>
        <v>DK$2354</v>
      </c>
      <c r="DL2362" s="4" t="str">
        <f t="shared" si="4766"/>
        <v>DL$2354</v>
      </c>
    </row>
    <row r="2363" spans="1:116" x14ac:dyDescent="0.4">
      <c r="B2363" t="s">
        <v>332</v>
      </c>
      <c r="D2363" t="s">
        <v>424</v>
      </c>
      <c r="E2363" s="8" t="str">
        <f t="shared" si="4712"/>
        <v>2363 FAINT-F</v>
      </c>
      <c r="G2363" s="136" t="str">
        <f>G2338</f>
        <v>Secondary volume driver</v>
      </c>
      <c r="H2363" s="12"/>
      <c r="I2363" s="60"/>
      <c r="J2363" s="60"/>
      <c r="K2363" s="15"/>
      <c r="L2363" s="15"/>
      <c r="M2363" s="15"/>
      <c r="N2363" s="15"/>
      <c r="O2363" s="15"/>
      <c r="P2363" s="15"/>
      <c r="R2363" s="15"/>
      <c r="S2363" s="179" t="str">
        <f t="shared" ref="S2363:AX2363" si="4767">S2338</f>
        <v>S$19</v>
      </c>
      <c r="T2363" s="179" t="str">
        <f t="shared" si="4767"/>
        <v>T$19</v>
      </c>
      <c r="U2363" s="179" t="str">
        <f t="shared" si="4767"/>
        <v>U$19</v>
      </c>
      <c r="V2363" s="179" t="str">
        <f t="shared" si="4767"/>
        <v>V$19</v>
      </c>
      <c r="W2363" s="179" t="str">
        <f t="shared" si="4767"/>
        <v>W$19</v>
      </c>
      <c r="X2363" s="179" t="str">
        <f t="shared" si="4767"/>
        <v>X$19</v>
      </c>
      <c r="Y2363" s="179" t="str">
        <f t="shared" si="4767"/>
        <v>Y$19</v>
      </c>
      <c r="Z2363" s="179" t="str">
        <f t="shared" si="4767"/>
        <v>Z$19</v>
      </c>
      <c r="AA2363" s="179" t="str">
        <f t="shared" si="4767"/>
        <v>AA$19</v>
      </c>
      <c r="AB2363" s="179" t="str">
        <f t="shared" si="4767"/>
        <v>AB$19</v>
      </c>
      <c r="AC2363" s="179" t="str">
        <f t="shared" si="4767"/>
        <v>AC$19</v>
      </c>
      <c r="AD2363" s="179" t="str">
        <f t="shared" si="4767"/>
        <v>AD$19</v>
      </c>
      <c r="AE2363" s="179" t="str">
        <f t="shared" si="4767"/>
        <v>AE$19</v>
      </c>
      <c r="AF2363" s="179" t="str">
        <f t="shared" si="4767"/>
        <v>AF$19</v>
      </c>
      <c r="AG2363" s="179" t="str">
        <f t="shared" si="4767"/>
        <v>AG$19</v>
      </c>
      <c r="AH2363" s="179" t="str">
        <f t="shared" si="4767"/>
        <v>AH$19</v>
      </c>
      <c r="AI2363" s="179" t="str">
        <f t="shared" si="4767"/>
        <v>AI$19</v>
      </c>
      <c r="AJ2363" s="179" t="str">
        <f t="shared" si="4767"/>
        <v>AJ$19</v>
      </c>
      <c r="AK2363" s="179" t="str">
        <f t="shared" si="4767"/>
        <v>AK$19</v>
      </c>
      <c r="AL2363" s="179" t="str">
        <f t="shared" si="4767"/>
        <v>AL$19</v>
      </c>
      <c r="AM2363" s="179" t="str">
        <f t="shared" si="4767"/>
        <v>AM$19</v>
      </c>
      <c r="AN2363" s="179" t="str">
        <f t="shared" si="4767"/>
        <v>AN$19</v>
      </c>
      <c r="AO2363" s="179" t="str">
        <f t="shared" si="4767"/>
        <v>AO$19</v>
      </c>
      <c r="AP2363" s="179" t="str">
        <f t="shared" si="4767"/>
        <v>AP$19</v>
      </c>
      <c r="AQ2363" s="179" t="str">
        <f t="shared" si="4767"/>
        <v>AQ$19</v>
      </c>
      <c r="AR2363" s="179" t="str">
        <f t="shared" si="4767"/>
        <v>AR$19</v>
      </c>
      <c r="AS2363" s="179" t="str">
        <f t="shared" si="4767"/>
        <v>AS$19</v>
      </c>
      <c r="AT2363" s="179" t="str">
        <f t="shared" si="4767"/>
        <v>AT$19</v>
      </c>
      <c r="AU2363" s="179" t="str">
        <f t="shared" si="4767"/>
        <v>AU$19</v>
      </c>
      <c r="AV2363" s="179" t="str">
        <f t="shared" si="4767"/>
        <v>AV$19</v>
      </c>
      <c r="AW2363" s="179" t="str">
        <f t="shared" si="4767"/>
        <v>AW$19</v>
      </c>
      <c r="AX2363" s="179" t="str">
        <f t="shared" si="4767"/>
        <v>AX$19</v>
      </c>
      <c r="AY2363" s="179" t="str">
        <f t="shared" ref="AY2363:CD2363" si="4768">AY2338</f>
        <v>AY$19</v>
      </c>
      <c r="AZ2363" s="179" t="str">
        <f t="shared" si="4768"/>
        <v>AZ$19</v>
      </c>
      <c r="BA2363" s="179" t="str">
        <f t="shared" si="4768"/>
        <v>BA$19</v>
      </c>
      <c r="BB2363" s="179" t="str">
        <f t="shared" si="4768"/>
        <v>BB$19</v>
      </c>
      <c r="BC2363" s="179" t="str">
        <f t="shared" si="4768"/>
        <v>BC$19</v>
      </c>
      <c r="BD2363" s="179" t="str">
        <f t="shared" si="4768"/>
        <v>BD$19</v>
      </c>
      <c r="BE2363" s="179" t="str">
        <f t="shared" si="4768"/>
        <v>BE$19</v>
      </c>
      <c r="BF2363" s="179" t="str">
        <f t="shared" si="4768"/>
        <v>BF$19</v>
      </c>
      <c r="BG2363" s="179" t="str">
        <f t="shared" si="4768"/>
        <v>BG$19</v>
      </c>
      <c r="BH2363" s="179" t="str">
        <f t="shared" si="4768"/>
        <v>BH$19</v>
      </c>
      <c r="BI2363" s="179" t="str">
        <f t="shared" si="4768"/>
        <v>BI$19</v>
      </c>
      <c r="BJ2363" s="179" t="str">
        <f t="shared" si="4768"/>
        <v>BJ$19</v>
      </c>
      <c r="BK2363" s="179" t="str">
        <f t="shared" si="4768"/>
        <v>BK$19</v>
      </c>
      <c r="BL2363" s="179" t="str">
        <f t="shared" si="4768"/>
        <v>BL$19</v>
      </c>
      <c r="BM2363" s="179" t="str">
        <f t="shared" si="4768"/>
        <v>BM$19</v>
      </c>
      <c r="BN2363" s="179" t="str">
        <f t="shared" si="4768"/>
        <v>BN$19</v>
      </c>
      <c r="BO2363" s="179" t="str">
        <f t="shared" si="4768"/>
        <v>BO$19</v>
      </c>
      <c r="BP2363" s="179" t="str">
        <f t="shared" si="4768"/>
        <v>BP$19</v>
      </c>
      <c r="BQ2363" s="179" t="str">
        <f t="shared" si="4768"/>
        <v>BQ$19</v>
      </c>
      <c r="BR2363" s="179" t="str">
        <f t="shared" si="4768"/>
        <v>BR$19</v>
      </c>
      <c r="BS2363" s="179" t="str">
        <f t="shared" si="4768"/>
        <v>BS$19</v>
      </c>
      <c r="BT2363" s="179" t="str">
        <f t="shared" si="4768"/>
        <v>BT$19</v>
      </c>
      <c r="BU2363" s="179" t="str">
        <f t="shared" si="4768"/>
        <v>BU$19</v>
      </c>
      <c r="BV2363" s="179" t="str">
        <f t="shared" si="4768"/>
        <v>BV$19</v>
      </c>
      <c r="BW2363" s="179" t="str">
        <f t="shared" si="4768"/>
        <v>BW$19</v>
      </c>
      <c r="BX2363" s="179" t="str">
        <f t="shared" si="4768"/>
        <v>BX$19</v>
      </c>
      <c r="BY2363" s="179" t="str">
        <f t="shared" si="4768"/>
        <v>BY$19</v>
      </c>
      <c r="BZ2363" s="179" t="str">
        <f t="shared" si="4768"/>
        <v>BZ$19</v>
      </c>
      <c r="CA2363" s="179" t="str">
        <f t="shared" si="4768"/>
        <v>CA$19</v>
      </c>
      <c r="CB2363" s="179" t="str">
        <f t="shared" si="4768"/>
        <v>CB$19</v>
      </c>
      <c r="CC2363" s="179" t="str">
        <f t="shared" si="4768"/>
        <v>CC$19</v>
      </c>
      <c r="CD2363" s="179" t="str">
        <f t="shared" si="4768"/>
        <v>CD$19</v>
      </c>
      <c r="CE2363" s="179" t="str">
        <f t="shared" ref="CE2363:CL2363" si="4769">CE2338</f>
        <v>CE$19</v>
      </c>
      <c r="CF2363" s="179" t="str">
        <f t="shared" si="4769"/>
        <v>CF$19</v>
      </c>
      <c r="CG2363" s="179" t="str">
        <f t="shared" si="4769"/>
        <v>CG$19</v>
      </c>
      <c r="CH2363" s="179" t="str">
        <f t="shared" si="4769"/>
        <v>CH$19</v>
      </c>
      <c r="CI2363" s="179" t="str">
        <f t="shared" si="4769"/>
        <v>CI$19</v>
      </c>
      <c r="CJ2363" s="179" t="str">
        <f t="shared" si="4769"/>
        <v>CJ$19</v>
      </c>
      <c r="CK2363" s="179" t="str">
        <f t="shared" si="4769"/>
        <v>CK$19</v>
      </c>
      <c r="CL2363" s="179" t="str">
        <f t="shared" si="4769"/>
        <v>CL$19</v>
      </c>
      <c r="CN2363" s="60"/>
      <c r="CO2363" s="179" t="str">
        <f t="shared" ref="CO2363:DL2363" si="4770">CO2338</f>
        <v>CO$19</v>
      </c>
      <c r="CP2363" s="179" t="str">
        <f t="shared" si="4770"/>
        <v>CP$19</v>
      </c>
      <c r="CQ2363" s="179" t="str">
        <f t="shared" si="4770"/>
        <v>CQ$19</v>
      </c>
      <c r="CR2363" s="179" t="str">
        <f t="shared" si="4770"/>
        <v>CR$19</v>
      </c>
      <c r="CS2363" s="179" t="str">
        <f t="shared" si="4770"/>
        <v>CS$19</v>
      </c>
      <c r="CT2363" s="179" t="str">
        <f t="shared" si="4770"/>
        <v>CT$19</v>
      </c>
      <c r="CU2363" s="179" t="str">
        <f t="shared" si="4770"/>
        <v>CU$19</v>
      </c>
      <c r="CV2363" s="179" t="str">
        <f t="shared" si="4770"/>
        <v>CV$19</v>
      </c>
      <c r="CW2363" s="179" t="str">
        <f t="shared" si="4770"/>
        <v>CW$19</v>
      </c>
      <c r="CX2363" s="179" t="str">
        <f t="shared" si="4770"/>
        <v>CX$19</v>
      </c>
      <c r="CY2363" s="179" t="str">
        <f t="shared" si="4770"/>
        <v>CY$19</v>
      </c>
      <c r="CZ2363" s="179" t="str">
        <f t="shared" si="4770"/>
        <v>CZ$19</v>
      </c>
      <c r="DA2363" s="179" t="str">
        <f t="shared" si="4770"/>
        <v>DA$19</v>
      </c>
      <c r="DB2363" s="179" t="str">
        <f t="shared" si="4770"/>
        <v>DB$19</v>
      </c>
      <c r="DC2363" s="179" t="str">
        <f t="shared" si="4770"/>
        <v>DC$19</v>
      </c>
      <c r="DD2363" s="179" t="str">
        <f t="shared" si="4770"/>
        <v>DD$19</v>
      </c>
      <c r="DE2363" s="179" t="str">
        <f t="shared" si="4770"/>
        <v>DE$19</v>
      </c>
      <c r="DF2363" s="179" t="str">
        <f t="shared" si="4770"/>
        <v>DF$19</v>
      </c>
      <c r="DG2363" s="179" t="str">
        <f t="shared" si="4770"/>
        <v>DG$19</v>
      </c>
      <c r="DH2363" s="179" t="str">
        <f t="shared" si="4770"/>
        <v>DH$19</v>
      </c>
      <c r="DI2363" s="179" t="str">
        <f t="shared" si="4770"/>
        <v>DI$19</v>
      </c>
      <c r="DJ2363" s="179" t="str">
        <f t="shared" si="4770"/>
        <v>DJ$19</v>
      </c>
      <c r="DK2363" s="179" t="str">
        <f t="shared" si="4770"/>
        <v>DK$19</v>
      </c>
      <c r="DL2363" s="179" t="str">
        <f t="shared" si="4770"/>
        <v>DL$19</v>
      </c>
    </row>
    <row r="2364" spans="1:116" x14ac:dyDescent="0.4">
      <c r="A2364" s="27"/>
      <c r="B2364" s="27"/>
      <c r="C2364" s="27"/>
      <c r="D2364" s="27"/>
      <c r="E2364" s="27"/>
      <c r="F2364" s="27"/>
      <c r="G2364" s="27"/>
      <c r="H2364" s="27"/>
      <c r="I2364" s="27"/>
      <c r="J2364" s="27"/>
      <c r="K2364" s="27"/>
      <c r="L2364" s="27"/>
      <c r="M2364" s="27"/>
      <c r="N2364" s="27"/>
      <c r="O2364" s="27"/>
      <c r="P2364" s="27"/>
      <c r="CN2364" s="27"/>
    </row>
    <row r="2365" spans="1:116" x14ac:dyDescent="0.4">
      <c r="A2365" s="174"/>
      <c r="E2365" s="8"/>
      <c r="G2365" s="175" t="s">
        <v>490</v>
      </c>
      <c r="H2365" s="174"/>
      <c r="I2365" s="176"/>
      <c r="J2365" s="176"/>
      <c r="K2365" s="197"/>
      <c r="L2365" s="197"/>
      <c r="M2365" s="197"/>
      <c r="N2365" s="197"/>
      <c r="O2365" s="197"/>
      <c r="P2365" s="197"/>
      <c r="R2365" s="198"/>
      <c r="S2365" s="174"/>
      <c r="T2365" s="174"/>
      <c r="U2365" s="174"/>
      <c r="V2365" s="174"/>
      <c r="W2365" s="174"/>
      <c r="X2365" s="174"/>
      <c r="Y2365" s="174"/>
      <c r="Z2365" s="174"/>
      <c r="AA2365" s="174"/>
      <c r="AB2365" s="174"/>
      <c r="AC2365" s="174"/>
      <c r="AD2365" s="174"/>
      <c r="AE2365" s="174"/>
      <c r="AF2365" s="174"/>
      <c r="AG2365" s="174"/>
      <c r="AH2365" s="174"/>
      <c r="AI2365" s="174"/>
      <c r="AJ2365" s="174"/>
      <c r="AK2365" s="174"/>
      <c r="AL2365" s="174"/>
      <c r="AM2365" s="174"/>
      <c r="AN2365" s="174"/>
      <c r="AO2365" s="174"/>
      <c r="AP2365" s="174"/>
      <c r="AQ2365" s="174"/>
      <c r="AR2365" s="174"/>
      <c r="AS2365" s="174"/>
      <c r="AT2365" s="174"/>
      <c r="AU2365" s="174"/>
      <c r="AV2365" s="174"/>
      <c r="AW2365" s="174"/>
      <c r="AX2365" s="174"/>
      <c r="AY2365" s="174"/>
      <c r="AZ2365" s="174"/>
      <c r="BA2365" s="174"/>
      <c r="BB2365" s="174"/>
      <c r="BC2365" s="174"/>
      <c r="BD2365" s="174"/>
      <c r="BE2365" s="174"/>
      <c r="BF2365" s="174"/>
      <c r="BG2365" s="174"/>
      <c r="BH2365" s="174"/>
      <c r="BI2365" s="174"/>
      <c r="BJ2365" s="174"/>
      <c r="BK2365" s="174"/>
      <c r="BL2365" s="174"/>
      <c r="BM2365" s="174"/>
      <c r="BN2365" s="174"/>
      <c r="BO2365" s="174"/>
      <c r="BP2365" s="174"/>
      <c r="BQ2365" s="174"/>
      <c r="BR2365" s="174"/>
      <c r="BS2365" s="174"/>
      <c r="BT2365" s="174"/>
      <c r="BU2365" s="174"/>
      <c r="BV2365" s="174"/>
      <c r="BW2365" s="174"/>
      <c r="BX2365" s="174"/>
      <c r="BY2365" s="174"/>
      <c r="BZ2365" s="174"/>
      <c r="CA2365" s="174"/>
      <c r="CB2365" s="174"/>
      <c r="CC2365" s="174"/>
      <c r="CD2365" s="174"/>
      <c r="CE2365" s="174"/>
      <c r="CF2365" s="174"/>
      <c r="CG2365" s="174"/>
      <c r="CH2365" s="174"/>
      <c r="CI2365" s="174"/>
      <c r="CJ2365" s="174"/>
      <c r="CK2365" s="174"/>
      <c r="CL2365" s="174"/>
      <c r="CN2365" s="176"/>
      <c r="CO2365" s="174"/>
      <c r="CP2365" s="174"/>
      <c r="CQ2365" s="174"/>
      <c r="CR2365" s="174"/>
      <c r="CS2365" s="174"/>
      <c r="CT2365" s="174"/>
      <c r="CU2365" s="174"/>
      <c r="CV2365" s="174"/>
      <c r="CW2365" s="174"/>
      <c r="CX2365" s="174"/>
      <c r="CY2365" s="174"/>
      <c r="CZ2365" s="174"/>
      <c r="DA2365" s="174"/>
      <c r="DB2365" s="174"/>
      <c r="DC2365" s="174"/>
      <c r="DD2365" s="174"/>
      <c r="DE2365" s="174"/>
      <c r="DF2365" s="174"/>
      <c r="DG2365" s="174"/>
      <c r="DH2365" s="174"/>
      <c r="DI2365" s="174"/>
      <c r="DJ2365" s="174"/>
      <c r="DK2365" s="174"/>
      <c r="DL2365" s="174"/>
    </row>
    <row r="2366" spans="1:116" x14ac:dyDescent="0.4">
      <c r="A2366" s="174"/>
      <c r="E2366" s="8"/>
      <c r="G2366" s="175" t="s">
        <v>492</v>
      </c>
      <c r="H2366" s="174"/>
      <c r="I2366" s="176"/>
      <c r="J2366" s="176"/>
      <c r="K2366" s="197"/>
      <c r="L2366" s="197"/>
      <c r="M2366" s="197"/>
      <c r="N2366" s="197"/>
      <c r="O2366" s="197"/>
      <c r="P2366" s="197"/>
      <c r="R2366" s="198"/>
      <c r="S2366" s="174"/>
      <c r="T2366" s="174"/>
      <c r="U2366" s="174"/>
      <c r="V2366" s="174"/>
      <c r="W2366" s="174"/>
      <c r="X2366" s="174"/>
      <c r="Y2366" s="174"/>
      <c r="Z2366" s="174"/>
      <c r="AA2366" s="174"/>
      <c r="AB2366" s="174"/>
      <c r="AC2366" s="174"/>
      <c r="AD2366" s="174"/>
      <c r="AE2366" s="174"/>
      <c r="AF2366" s="174"/>
      <c r="AG2366" s="174"/>
      <c r="AH2366" s="174"/>
      <c r="AI2366" s="174"/>
      <c r="AJ2366" s="174"/>
      <c r="AK2366" s="174"/>
      <c r="AL2366" s="174"/>
      <c r="AM2366" s="174"/>
      <c r="AN2366" s="174"/>
      <c r="AO2366" s="174"/>
      <c r="AP2366" s="174"/>
      <c r="AQ2366" s="174"/>
      <c r="AR2366" s="174"/>
      <c r="AS2366" s="174"/>
      <c r="AT2366" s="174"/>
      <c r="AU2366" s="174"/>
      <c r="AV2366" s="174"/>
      <c r="AW2366" s="174"/>
      <c r="AX2366" s="174"/>
      <c r="AY2366" s="174"/>
      <c r="AZ2366" s="174"/>
      <c r="BA2366" s="174"/>
      <c r="BB2366" s="174"/>
      <c r="BC2366" s="174"/>
      <c r="BD2366" s="174"/>
      <c r="BE2366" s="174"/>
      <c r="BF2366" s="174"/>
      <c r="BG2366" s="174"/>
      <c r="BH2366" s="174"/>
      <c r="BI2366" s="174"/>
      <c r="BJ2366" s="174"/>
      <c r="BK2366" s="174"/>
      <c r="BL2366" s="174"/>
      <c r="BM2366" s="174"/>
      <c r="BN2366" s="174"/>
      <c r="BO2366" s="174"/>
      <c r="BP2366" s="174"/>
      <c r="BQ2366" s="174"/>
      <c r="BR2366" s="174"/>
      <c r="BS2366" s="174"/>
      <c r="BT2366" s="174"/>
      <c r="BU2366" s="174"/>
      <c r="BV2366" s="174"/>
      <c r="BW2366" s="174"/>
      <c r="BX2366" s="174"/>
      <c r="BY2366" s="174"/>
      <c r="BZ2366" s="174"/>
      <c r="CA2366" s="174"/>
      <c r="CB2366" s="174"/>
      <c r="CC2366" s="174"/>
      <c r="CD2366" s="174"/>
      <c r="CE2366" s="174"/>
      <c r="CF2366" s="174"/>
      <c r="CG2366" s="174"/>
      <c r="CH2366" s="174"/>
      <c r="CI2366" s="174"/>
      <c r="CJ2366" s="174"/>
      <c r="CK2366" s="174"/>
      <c r="CL2366" s="174"/>
      <c r="CN2366" s="176"/>
      <c r="CO2366" s="174"/>
      <c r="CP2366" s="174"/>
      <c r="CQ2366" s="174"/>
      <c r="CR2366" s="174"/>
      <c r="CS2366" s="174"/>
      <c r="CT2366" s="174"/>
      <c r="CU2366" s="174"/>
      <c r="CV2366" s="174"/>
      <c r="CW2366" s="174"/>
      <c r="CX2366" s="174"/>
      <c r="CY2366" s="174"/>
      <c r="CZ2366" s="174"/>
      <c r="DA2366" s="174"/>
      <c r="DB2366" s="174"/>
      <c r="DC2366" s="174"/>
      <c r="DD2366" s="174"/>
      <c r="DE2366" s="174"/>
      <c r="DF2366" s="174"/>
      <c r="DG2366" s="174"/>
      <c r="DH2366" s="174"/>
      <c r="DI2366" s="174"/>
      <c r="DJ2366" s="174"/>
      <c r="DK2366" s="174"/>
      <c r="DL2366" s="174"/>
    </row>
    <row r="2367" spans="1:116" x14ac:dyDescent="0.4">
      <c r="A2367" s="174"/>
      <c r="E2367" s="8"/>
      <c r="G2367" s="175" t="s">
        <v>461</v>
      </c>
      <c r="H2367" s="174"/>
      <c r="I2367" s="176"/>
      <c r="J2367" s="176"/>
      <c r="K2367" s="197"/>
      <c r="L2367" s="197"/>
      <c r="M2367" s="197"/>
      <c r="N2367" s="197"/>
      <c r="O2367" s="197"/>
      <c r="P2367" s="197"/>
      <c r="R2367" s="198"/>
      <c r="S2367" s="199" t="str">
        <f t="shared" ref="S2367:AX2367" si="4771">S$20</f>
        <v>S$16</v>
      </c>
      <c r="T2367" s="199" t="str">
        <f t="shared" si="4771"/>
        <v>T$16</v>
      </c>
      <c r="U2367" s="199" t="str">
        <f t="shared" si="4771"/>
        <v>U$16</v>
      </c>
      <c r="V2367" s="199" t="str">
        <f t="shared" si="4771"/>
        <v>V$16</v>
      </c>
      <c r="W2367" s="199" t="str">
        <f t="shared" si="4771"/>
        <v>W$16</v>
      </c>
      <c r="X2367" s="199" t="str">
        <f t="shared" si="4771"/>
        <v>X$16</v>
      </c>
      <c r="Y2367" s="199" t="str">
        <f t="shared" si="4771"/>
        <v>Y$16</v>
      </c>
      <c r="Z2367" s="199" t="str">
        <f t="shared" si="4771"/>
        <v>Z$16</v>
      </c>
      <c r="AA2367" s="199" t="str">
        <f t="shared" si="4771"/>
        <v>AA$16</v>
      </c>
      <c r="AB2367" s="199" t="str">
        <f t="shared" si="4771"/>
        <v>AB$16</v>
      </c>
      <c r="AC2367" s="199" t="str">
        <f t="shared" si="4771"/>
        <v>AC$16</v>
      </c>
      <c r="AD2367" s="199" t="str">
        <f t="shared" si="4771"/>
        <v>AD$16</v>
      </c>
      <c r="AE2367" s="199" t="str">
        <f t="shared" si="4771"/>
        <v>AE$16</v>
      </c>
      <c r="AF2367" s="199" t="str">
        <f t="shared" si="4771"/>
        <v>AF$16</v>
      </c>
      <c r="AG2367" s="199" t="str">
        <f t="shared" si="4771"/>
        <v>AG$16</v>
      </c>
      <c r="AH2367" s="199" t="str">
        <f t="shared" si="4771"/>
        <v>AH$16</v>
      </c>
      <c r="AI2367" s="199" t="str">
        <f t="shared" si="4771"/>
        <v>AI$16</v>
      </c>
      <c r="AJ2367" s="199" t="str">
        <f t="shared" si="4771"/>
        <v>AJ$16</v>
      </c>
      <c r="AK2367" s="199" t="str">
        <f t="shared" si="4771"/>
        <v>AK$16</v>
      </c>
      <c r="AL2367" s="199" t="str">
        <f t="shared" si="4771"/>
        <v>AL$16</v>
      </c>
      <c r="AM2367" s="199" t="str">
        <f t="shared" si="4771"/>
        <v>AM$16</v>
      </c>
      <c r="AN2367" s="199" t="str">
        <f t="shared" si="4771"/>
        <v>AN$16</v>
      </c>
      <c r="AO2367" s="199" t="str">
        <f t="shared" si="4771"/>
        <v>AO$16</v>
      </c>
      <c r="AP2367" s="199" t="str">
        <f t="shared" si="4771"/>
        <v>AP$16</v>
      </c>
      <c r="AQ2367" s="199" t="str">
        <f t="shared" si="4771"/>
        <v>AQ$16</v>
      </c>
      <c r="AR2367" s="199" t="str">
        <f t="shared" si="4771"/>
        <v>AR$16</v>
      </c>
      <c r="AS2367" s="199" t="str">
        <f t="shared" si="4771"/>
        <v>AS$16</v>
      </c>
      <c r="AT2367" s="199" t="str">
        <f t="shared" si="4771"/>
        <v>AT$16</v>
      </c>
      <c r="AU2367" s="199" t="str">
        <f t="shared" si="4771"/>
        <v>AU$16</v>
      </c>
      <c r="AV2367" s="199" t="str">
        <f t="shared" si="4771"/>
        <v>AV$16</v>
      </c>
      <c r="AW2367" s="199" t="str">
        <f t="shared" si="4771"/>
        <v>AW$16</v>
      </c>
      <c r="AX2367" s="199" t="str">
        <f t="shared" si="4771"/>
        <v>AX$16</v>
      </c>
      <c r="AY2367" s="199" t="str">
        <f t="shared" ref="AY2367:CD2367" si="4772">AY$20</f>
        <v>AY$16</v>
      </c>
      <c r="AZ2367" s="199" t="str">
        <f t="shared" si="4772"/>
        <v>AZ$16</v>
      </c>
      <c r="BA2367" s="199" t="str">
        <f t="shared" si="4772"/>
        <v>BA$16</v>
      </c>
      <c r="BB2367" s="199" t="str">
        <f t="shared" si="4772"/>
        <v>BB$16</v>
      </c>
      <c r="BC2367" s="199" t="str">
        <f t="shared" si="4772"/>
        <v>BC$16</v>
      </c>
      <c r="BD2367" s="199" t="str">
        <f t="shared" si="4772"/>
        <v>BD$16</v>
      </c>
      <c r="BE2367" s="199" t="str">
        <f t="shared" si="4772"/>
        <v>BE$16</v>
      </c>
      <c r="BF2367" s="199" t="str">
        <f t="shared" si="4772"/>
        <v>BF$16</v>
      </c>
      <c r="BG2367" s="199" t="str">
        <f t="shared" si="4772"/>
        <v>BG$16</v>
      </c>
      <c r="BH2367" s="199" t="str">
        <f t="shared" si="4772"/>
        <v>BH$16</v>
      </c>
      <c r="BI2367" s="199" t="str">
        <f t="shared" si="4772"/>
        <v>BI$16</v>
      </c>
      <c r="BJ2367" s="199" t="str">
        <f t="shared" si="4772"/>
        <v>BJ$16</v>
      </c>
      <c r="BK2367" s="199" t="str">
        <f t="shared" si="4772"/>
        <v>BK$16</v>
      </c>
      <c r="BL2367" s="199" t="str">
        <f t="shared" si="4772"/>
        <v>BL$16</v>
      </c>
      <c r="BM2367" s="199" t="str">
        <f t="shared" si="4772"/>
        <v>BM$16</v>
      </c>
      <c r="BN2367" s="199" t="str">
        <f t="shared" si="4772"/>
        <v>BN$16</v>
      </c>
      <c r="BO2367" s="199" t="str">
        <f t="shared" si="4772"/>
        <v>BO$16</v>
      </c>
      <c r="BP2367" s="199" t="str">
        <f t="shared" si="4772"/>
        <v>BP$16</v>
      </c>
      <c r="BQ2367" s="199" t="str">
        <f t="shared" si="4772"/>
        <v>BQ$16</v>
      </c>
      <c r="BR2367" s="199" t="str">
        <f t="shared" si="4772"/>
        <v>BR$16</v>
      </c>
      <c r="BS2367" s="199" t="str">
        <f t="shared" si="4772"/>
        <v>BS$16</v>
      </c>
      <c r="BT2367" s="199" t="str">
        <f t="shared" si="4772"/>
        <v>BT$16</v>
      </c>
      <c r="BU2367" s="199" t="str">
        <f t="shared" si="4772"/>
        <v>BU$16</v>
      </c>
      <c r="BV2367" s="199" t="str">
        <f t="shared" si="4772"/>
        <v>BV$16</v>
      </c>
      <c r="BW2367" s="199" t="str">
        <f t="shared" si="4772"/>
        <v>BW$16</v>
      </c>
      <c r="BX2367" s="199" t="str">
        <f t="shared" si="4772"/>
        <v>BX$16</v>
      </c>
      <c r="BY2367" s="199" t="str">
        <f t="shared" si="4772"/>
        <v>BY$16</v>
      </c>
      <c r="BZ2367" s="199" t="str">
        <f t="shared" si="4772"/>
        <v>BZ$16</v>
      </c>
      <c r="CA2367" s="199" t="str">
        <f t="shared" si="4772"/>
        <v>CA$16</v>
      </c>
      <c r="CB2367" s="199" t="str">
        <f t="shared" si="4772"/>
        <v>CB$16</v>
      </c>
      <c r="CC2367" s="199" t="str">
        <f t="shared" si="4772"/>
        <v>CC$16</v>
      </c>
      <c r="CD2367" s="199" t="str">
        <f t="shared" si="4772"/>
        <v>CD$16</v>
      </c>
      <c r="CE2367" s="199" t="str">
        <f t="shared" ref="CE2367:CL2367" si="4773">CE$20</f>
        <v>CE$16</v>
      </c>
      <c r="CF2367" s="199" t="str">
        <f t="shared" si="4773"/>
        <v>CF$16</v>
      </c>
      <c r="CG2367" s="199" t="str">
        <f t="shared" si="4773"/>
        <v>CG$16</v>
      </c>
      <c r="CH2367" s="199" t="str">
        <f t="shared" si="4773"/>
        <v>CH$16</v>
      </c>
      <c r="CI2367" s="199" t="str">
        <f t="shared" si="4773"/>
        <v>CI$16</v>
      </c>
      <c r="CJ2367" s="199" t="str">
        <f t="shared" si="4773"/>
        <v>CJ$16</v>
      </c>
      <c r="CK2367" s="199" t="str">
        <f t="shared" si="4773"/>
        <v>CK$16</v>
      </c>
      <c r="CL2367" s="199" t="str">
        <f t="shared" si="4773"/>
        <v>CL$16</v>
      </c>
      <c r="CN2367" s="176"/>
      <c r="CO2367" s="199" t="str">
        <f t="shared" ref="CO2367:DL2367" si="4774">CO$20</f>
        <v>CO$16</v>
      </c>
      <c r="CP2367" s="199" t="str">
        <f t="shared" si="4774"/>
        <v>CP$16</v>
      </c>
      <c r="CQ2367" s="199" t="str">
        <f t="shared" si="4774"/>
        <v>CQ$16</v>
      </c>
      <c r="CR2367" s="199" t="str">
        <f t="shared" si="4774"/>
        <v>CR$16</v>
      </c>
      <c r="CS2367" s="199" t="str">
        <f t="shared" si="4774"/>
        <v>CS$16</v>
      </c>
      <c r="CT2367" s="199" t="str">
        <f t="shared" si="4774"/>
        <v>CT$16</v>
      </c>
      <c r="CU2367" s="199" t="str">
        <f t="shared" si="4774"/>
        <v>CU$16</v>
      </c>
      <c r="CV2367" s="199" t="str">
        <f t="shared" si="4774"/>
        <v>CV$16</v>
      </c>
      <c r="CW2367" s="199" t="str">
        <f t="shared" si="4774"/>
        <v>CW$16</v>
      </c>
      <c r="CX2367" s="199" t="str">
        <f t="shared" si="4774"/>
        <v>CX$16</v>
      </c>
      <c r="CY2367" s="199" t="str">
        <f t="shared" si="4774"/>
        <v>CY$16</v>
      </c>
      <c r="CZ2367" s="199" t="str">
        <f t="shared" si="4774"/>
        <v>CZ$16</v>
      </c>
      <c r="DA2367" s="199" t="str">
        <f t="shared" si="4774"/>
        <v>DA$16</v>
      </c>
      <c r="DB2367" s="199" t="str">
        <f t="shared" si="4774"/>
        <v>DB$16</v>
      </c>
      <c r="DC2367" s="199" t="str">
        <f t="shared" si="4774"/>
        <v>DC$16</v>
      </c>
      <c r="DD2367" s="199" t="str">
        <f t="shared" si="4774"/>
        <v>DD$16</v>
      </c>
      <c r="DE2367" s="199" t="str">
        <f t="shared" si="4774"/>
        <v>DE$16</v>
      </c>
      <c r="DF2367" s="199" t="str">
        <f t="shared" si="4774"/>
        <v>DF$16</v>
      </c>
      <c r="DG2367" s="199" t="str">
        <f t="shared" si="4774"/>
        <v>DG$16</v>
      </c>
      <c r="DH2367" s="199" t="str">
        <f t="shared" si="4774"/>
        <v>DH$16</v>
      </c>
      <c r="DI2367" s="199" t="str">
        <f t="shared" si="4774"/>
        <v>DI$16</v>
      </c>
      <c r="DJ2367" s="199" t="str">
        <f t="shared" si="4774"/>
        <v>DJ$16</v>
      </c>
      <c r="DK2367" s="199" t="str">
        <f t="shared" si="4774"/>
        <v>DK$16</v>
      </c>
      <c r="DL2367" s="199" t="str">
        <f t="shared" si="4774"/>
        <v>DL$16</v>
      </c>
    </row>
    <row r="2368" spans="1:116" x14ac:dyDescent="0.4">
      <c r="A2368" s="174"/>
      <c r="E2368" s="8"/>
      <c r="G2368" s="175" t="s">
        <v>462</v>
      </c>
      <c r="H2368" s="200"/>
      <c r="I2368" s="201"/>
      <c r="J2368" s="201"/>
      <c r="K2368" s="202"/>
      <c r="L2368" s="202"/>
      <c r="M2368" s="202"/>
      <c r="N2368" s="202"/>
      <c r="O2368" s="202"/>
      <c r="P2368" s="202"/>
      <c r="R2368" s="202"/>
      <c r="S2368" s="199" t="str">
        <f t="shared" ref="S2368:AX2368" si="4775">S$21</f>
        <v>S$17</v>
      </c>
      <c r="T2368" s="199" t="str">
        <f t="shared" si="4775"/>
        <v>T$17</v>
      </c>
      <c r="U2368" s="199" t="str">
        <f t="shared" si="4775"/>
        <v>U$17</v>
      </c>
      <c r="V2368" s="199" t="str">
        <f t="shared" si="4775"/>
        <v>V$17</v>
      </c>
      <c r="W2368" s="199" t="str">
        <f t="shared" si="4775"/>
        <v>W$17</v>
      </c>
      <c r="X2368" s="199" t="str">
        <f t="shared" si="4775"/>
        <v>X$17</v>
      </c>
      <c r="Y2368" s="199" t="str">
        <f t="shared" si="4775"/>
        <v>Y$17</v>
      </c>
      <c r="Z2368" s="199" t="str">
        <f t="shared" si="4775"/>
        <v>Z$17</v>
      </c>
      <c r="AA2368" s="199" t="str">
        <f t="shared" si="4775"/>
        <v>AA$17</v>
      </c>
      <c r="AB2368" s="199" t="str">
        <f t="shared" si="4775"/>
        <v>AB$17</v>
      </c>
      <c r="AC2368" s="199" t="str">
        <f t="shared" si="4775"/>
        <v>AC$17</v>
      </c>
      <c r="AD2368" s="199" t="str">
        <f t="shared" si="4775"/>
        <v>AD$17</v>
      </c>
      <c r="AE2368" s="199" t="str">
        <f t="shared" si="4775"/>
        <v>AE$17</v>
      </c>
      <c r="AF2368" s="199" t="str">
        <f t="shared" si="4775"/>
        <v>AF$17</v>
      </c>
      <c r="AG2368" s="199" t="str">
        <f t="shared" si="4775"/>
        <v>AG$17</v>
      </c>
      <c r="AH2368" s="199" t="str">
        <f t="shared" si="4775"/>
        <v>AH$17</v>
      </c>
      <c r="AI2368" s="199" t="str">
        <f t="shared" si="4775"/>
        <v>AI$17</v>
      </c>
      <c r="AJ2368" s="199" t="str">
        <f t="shared" si="4775"/>
        <v>AJ$17</v>
      </c>
      <c r="AK2368" s="199" t="str">
        <f t="shared" si="4775"/>
        <v>AK$17</v>
      </c>
      <c r="AL2368" s="199" t="str">
        <f t="shared" si="4775"/>
        <v>AL$17</v>
      </c>
      <c r="AM2368" s="199" t="str">
        <f t="shared" si="4775"/>
        <v>AM$17</v>
      </c>
      <c r="AN2368" s="199" t="str">
        <f t="shared" si="4775"/>
        <v>AN$17</v>
      </c>
      <c r="AO2368" s="199" t="str">
        <f t="shared" si="4775"/>
        <v>AO$17</v>
      </c>
      <c r="AP2368" s="199" t="str">
        <f t="shared" si="4775"/>
        <v>AP$17</v>
      </c>
      <c r="AQ2368" s="199" t="str">
        <f t="shared" si="4775"/>
        <v>AQ$17</v>
      </c>
      <c r="AR2368" s="199" t="str">
        <f t="shared" si="4775"/>
        <v>AR$17</v>
      </c>
      <c r="AS2368" s="199" t="str">
        <f t="shared" si="4775"/>
        <v>AS$17</v>
      </c>
      <c r="AT2368" s="199" t="str">
        <f t="shared" si="4775"/>
        <v>AT$17</v>
      </c>
      <c r="AU2368" s="199" t="str">
        <f t="shared" si="4775"/>
        <v>AU$17</v>
      </c>
      <c r="AV2368" s="199" t="str">
        <f t="shared" si="4775"/>
        <v>AV$17</v>
      </c>
      <c r="AW2368" s="199" t="str">
        <f t="shared" si="4775"/>
        <v>AW$17</v>
      </c>
      <c r="AX2368" s="199" t="str">
        <f t="shared" si="4775"/>
        <v>AX$17</v>
      </c>
      <c r="AY2368" s="199" t="str">
        <f t="shared" ref="AY2368:CD2368" si="4776">AY$21</f>
        <v>AY$17</v>
      </c>
      <c r="AZ2368" s="199" t="str">
        <f t="shared" si="4776"/>
        <v>AZ$17</v>
      </c>
      <c r="BA2368" s="199" t="str">
        <f t="shared" si="4776"/>
        <v>BA$17</v>
      </c>
      <c r="BB2368" s="199" t="str">
        <f t="shared" si="4776"/>
        <v>BB$17</v>
      </c>
      <c r="BC2368" s="199" t="str">
        <f t="shared" si="4776"/>
        <v>BC$17</v>
      </c>
      <c r="BD2368" s="199" t="str">
        <f t="shared" si="4776"/>
        <v>BD$17</v>
      </c>
      <c r="BE2368" s="199" t="str">
        <f t="shared" si="4776"/>
        <v>BE$17</v>
      </c>
      <c r="BF2368" s="199" t="str">
        <f t="shared" si="4776"/>
        <v>BF$17</v>
      </c>
      <c r="BG2368" s="199" t="str">
        <f t="shared" si="4776"/>
        <v>BG$17</v>
      </c>
      <c r="BH2368" s="199" t="str">
        <f t="shared" si="4776"/>
        <v>BH$17</v>
      </c>
      <c r="BI2368" s="199" t="str">
        <f t="shared" si="4776"/>
        <v>BI$17</v>
      </c>
      <c r="BJ2368" s="199" t="str">
        <f t="shared" si="4776"/>
        <v>BJ$17</v>
      </c>
      <c r="BK2368" s="199" t="str">
        <f t="shared" si="4776"/>
        <v>BK$17</v>
      </c>
      <c r="BL2368" s="199" t="str">
        <f t="shared" si="4776"/>
        <v>BL$17</v>
      </c>
      <c r="BM2368" s="199" t="str">
        <f t="shared" si="4776"/>
        <v>BM$17</v>
      </c>
      <c r="BN2368" s="199" t="str">
        <f t="shared" si="4776"/>
        <v>BN$17</v>
      </c>
      <c r="BO2368" s="199" t="str">
        <f t="shared" si="4776"/>
        <v>BO$17</v>
      </c>
      <c r="BP2368" s="199" t="str">
        <f t="shared" si="4776"/>
        <v>BP$17</v>
      </c>
      <c r="BQ2368" s="199" t="str">
        <f t="shared" si="4776"/>
        <v>BQ$17</v>
      </c>
      <c r="BR2368" s="199" t="str">
        <f t="shared" si="4776"/>
        <v>BR$17</v>
      </c>
      <c r="BS2368" s="199" t="str">
        <f t="shared" si="4776"/>
        <v>BS$17</v>
      </c>
      <c r="BT2368" s="199" t="str">
        <f t="shared" si="4776"/>
        <v>BT$17</v>
      </c>
      <c r="BU2368" s="199" t="str">
        <f t="shared" si="4776"/>
        <v>BU$17</v>
      </c>
      <c r="BV2368" s="199" t="str">
        <f t="shared" si="4776"/>
        <v>BV$17</v>
      </c>
      <c r="BW2368" s="199" t="str">
        <f t="shared" si="4776"/>
        <v>BW$17</v>
      </c>
      <c r="BX2368" s="199" t="str">
        <f t="shared" si="4776"/>
        <v>BX$17</v>
      </c>
      <c r="BY2368" s="199" t="str">
        <f t="shared" si="4776"/>
        <v>BY$17</v>
      </c>
      <c r="BZ2368" s="199" t="str">
        <f t="shared" si="4776"/>
        <v>BZ$17</v>
      </c>
      <c r="CA2368" s="199" t="str">
        <f t="shared" si="4776"/>
        <v>CA$17</v>
      </c>
      <c r="CB2368" s="199" t="str">
        <f t="shared" si="4776"/>
        <v>CB$17</v>
      </c>
      <c r="CC2368" s="199" t="str">
        <f t="shared" si="4776"/>
        <v>CC$17</v>
      </c>
      <c r="CD2368" s="199" t="str">
        <f t="shared" si="4776"/>
        <v>CD$17</v>
      </c>
      <c r="CE2368" s="199" t="str">
        <f t="shared" ref="CE2368:CL2368" si="4777">CE$21</f>
        <v>CE$17</v>
      </c>
      <c r="CF2368" s="199" t="str">
        <f t="shared" si="4777"/>
        <v>CF$17</v>
      </c>
      <c r="CG2368" s="199" t="str">
        <f t="shared" si="4777"/>
        <v>CG$17</v>
      </c>
      <c r="CH2368" s="199" t="str">
        <f t="shared" si="4777"/>
        <v>CH$17</v>
      </c>
      <c r="CI2368" s="199" t="str">
        <f t="shared" si="4777"/>
        <v>CI$17</v>
      </c>
      <c r="CJ2368" s="199" t="str">
        <f t="shared" si="4777"/>
        <v>CJ$17</v>
      </c>
      <c r="CK2368" s="199" t="str">
        <f t="shared" si="4777"/>
        <v>CK$17</v>
      </c>
      <c r="CL2368" s="199" t="str">
        <f t="shared" si="4777"/>
        <v>CL$17</v>
      </c>
      <c r="CN2368" s="201"/>
      <c r="CO2368" s="199" t="str">
        <f t="shared" ref="CO2368:DL2368" si="4778">CO$21</f>
        <v>CO$17</v>
      </c>
      <c r="CP2368" s="199" t="str">
        <f t="shared" si="4778"/>
        <v>CP$17</v>
      </c>
      <c r="CQ2368" s="199" t="str">
        <f t="shared" si="4778"/>
        <v>CQ$17</v>
      </c>
      <c r="CR2368" s="199" t="str">
        <f t="shared" si="4778"/>
        <v>CR$17</v>
      </c>
      <c r="CS2368" s="199" t="str">
        <f t="shared" si="4778"/>
        <v>CS$17</v>
      </c>
      <c r="CT2368" s="199" t="str">
        <f t="shared" si="4778"/>
        <v>CT$17</v>
      </c>
      <c r="CU2368" s="199" t="str">
        <f t="shared" si="4778"/>
        <v>CU$17</v>
      </c>
      <c r="CV2368" s="199" t="str">
        <f t="shared" si="4778"/>
        <v>CV$17</v>
      </c>
      <c r="CW2368" s="199" t="str">
        <f t="shared" si="4778"/>
        <v>CW$17</v>
      </c>
      <c r="CX2368" s="199" t="str">
        <f t="shared" si="4778"/>
        <v>CX$17</v>
      </c>
      <c r="CY2368" s="199" t="str">
        <f t="shared" si="4778"/>
        <v>CY$17</v>
      </c>
      <c r="CZ2368" s="199" t="str">
        <f t="shared" si="4778"/>
        <v>CZ$17</v>
      </c>
      <c r="DA2368" s="199" t="str">
        <f t="shared" si="4778"/>
        <v>DA$17</v>
      </c>
      <c r="DB2368" s="199" t="str">
        <f t="shared" si="4778"/>
        <v>DB$17</v>
      </c>
      <c r="DC2368" s="199" t="str">
        <f t="shared" si="4778"/>
        <v>DC$17</v>
      </c>
      <c r="DD2368" s="199" t="str">
        <f t="shared" si="4778"/>
        <v>DD$17</v>
      </c>
      <c r="DE2368" s="199" t="str">
        <f t="shared" si="4778"/>
        <v>DE$17</v>
      </c>
      <c r="DF2368" s="199" t="str">
        <f t="shared" si="4778"/>
        <v>DF$17</v>
      </c>
      <c r="DG2368" s="199" t="str">
        <f t="shared" si="4778"/>
        <v>DG$17</v>
      </c>
      <c r="DH2368" s="199" t="str">
        <f t="shared" si="4778"/>
        <v>DH$17</v>
      </c>
      <c r="DI2368" s="199" t="str">
        <f t="shared" si="4778"/>
        <v>DI$17</v>
      </c>
      <c r="DJ2368" s="199" t="str">
        <f t="shared" si="4778"/>
        <v>DJ$17</v>
      </c>
      <c r="DK2368" s="199" t="str">
        <f t="shared" si="4778"/>
        <v>DK$17</v>
      </c>
      <c r="DL2368" s="199" t="str">
        <f t="shared" si="4778"/>
        <v>DL$17</v>
      </c>
    </row>
    <row r="2369" spans="1:116" x14ac:dyDescent="0.4">
      <c r="A2369" s="174"/>
      <c r="E2369" s="8"/>
      <c r="G2369" s="175" t="s">
        <v>491</v>
      </c>
      <c r="H2369" s="200"/>
      <c r="I2369" s="201"/>
      <c r="J2369" s="201"/>
      <c r="K2369" s="202"/>
      <c r="L2369" s="202"/>
      <c r="M2369" s="202"/>
      <c r="N2369" s="202"/>
      <c r="O2369" s="202"/>
      <c r="P2369" s="202"/>
      <c r="R2369" s="202"/>
      <c r="S2369" s="190"/>
      <c r="T2369" s="190"/>
      <c r="U2369" s="190"/>
      <c r="V2369" s="190"/>
      <c r="W2369" s="190"/>
      <c r="X2369" s="190"/>
      <c r="Y2369" s="190"/>
      <c r="Z2369" s="190"/>
      <c r="AA2369" s="190"/>
      <c r="AB2369" s="190"/>
      <c r="AC2369" s="190"/>
      <c r="AD2369" s="190"/>
      <c r="AE2369" s="190"/>
      <c r="AF2369" s="190"/>
      <c r="AG2369" s="190"/>
      <c r="AH2369" s="190"/>
      <c r="AI2369" s="190"/>
      <c r="AJ2369" s="190"/>
      <c r="AK2369" s="190"/>
      <c r="AL2369" s="190"/>
      <c r="AM2369" s="190"/>
      <c r="AN2369" s="190"/>
      <c r="AO2369" s="190"/>
      <c r="AP2369" s="190"/>
      <c r="AQ2369" s="190"/>
      <c r="AR2369" s="190"/>
      <c r="AS2369" s="190"/>
      <c r="AT2369" s="190"/>
      <c r="AU2369" s="190"/>
      <c r="AV2369" s="190"/>
      <c r="AW2369" s="190"/>
      <c r="AX2369" s="190"/>
      <c r="AY2369" s="190"/>
      <c r="AZ2369" s="190"/>
      <c r="BA2369" s="190"/>
      <c r="BB2369" s="190"/>
      <c r="BC2369" s="190"/>
      <c r="BD2369" s="190"/>
      <c r="BE2369" s="190"/>
      <c r="BF2369" s="190"/>
      <c r="BG2369" s="190"/>
      <c r="BH2369" s="190"/>
      <c r="BI2369" s="190"/>
      <c r="BJ2369" s="190"/>
      <c r="BK2369" s="190"/>
      <c r="BL2369" s="190"/>
      <c r="BM2369" s="190"/>
      <c r="BN2369" s="190"/>
      <c r="BO2369" s="190"/>
      <c r="BP2369" s="190"/>
      <c r="BQ2369" s="190"/>
      <c r="BR2369" s="190"/>
      <c r="BS2369" s="190"/>
      <c r="BT2369" s="190"/>
      <c r="BU2369" s="190"/>
      <c r="BV2369" s="190"/>
      <c r="BW2369" s="190"/>
      <c r="BX2369" s="190"/>
      <c r="BY2369" s="190"/>
      <c r="BZ2369" s="190"/>
      <c r="CA2369" s="190"/>
      <c r="CB2369" s="190"/>
      <c r="CC2369" s="190"/>
      <c r="CD2369" s="190"/>
      <c r="CE2369" s="190"/>
      <c r="CF2369" s="190"/>
      <c r="CG2369" s="190"/>
      <c r="CH2369" s="190"/>
      <c r="CI2369" s="190"/>
      <c r="CJ2369" s="190"/>
      <c r="CK2369" s="190"/>
      <c r="CL2369" s="190"/>
      <c r="CN2369" s="201"/>
      <c r="CO2369" s="190"/>
      <c r="CP2369" s="190"/>
      <c r="CQ2369" s="190"/>
      <c r="CR2369" s="190"/>
      <c r="CS2369" s="190"/>
      <c r="CT2369" s="190"/>
      <c r="CU2369" s="190"/>
      <c r="CV2369" s="190"/>
      <c r="CW2369" s="190"/>
      <c r="CX2369" s="190"/>
      <c r="CY2369" s="190"/>
      <c r="CZ2369" s="190"/>
      <c r="DA2369" s="190"/>
      <c r="DB2369" s="190"/>
      <c r="DC2369" s="190"/>
      <c r="DD2369" s="190"/>
      <c r="DE2369" s="190"/>
      <c r="DF2369" s="190"/>
      <c r="DG2369" s="190"/>
      <c r="DH2369" s="190"/>
      <c r="DI2369" s="190"/>
      <c r="DJ2369" s="190"/>
      <c r="DK2369" s="190"/>
      <c r="DL2369" s="190"/>
    </row>
    <row r="2370" spans="1:116" x14ac:dyDescent="0.4">
      <c r="A2370" s="174"/>
      <c r="E2370" s="8"/>
      <c r="G2370" s="175" t="s">
        <v>505</v>
      </c>
      <c r="H2370" s="200"/>
      <c r="I2370" s="201"/>
      <c r="J2370" s="201"/>
      <c r="K2370" s="202"/>
      <c r="L2370" s="202"/>
      <c r="M2370" s="202"/>
      <c r="N2370" s="202"/>
      <c r="O2370" s="202"/>
      <c r="P2370" s="202"/>
      <c r="R2370" s="202"/>
      <c r="S2370" s="190"/>
      <c r="T2370" s="190"/>
      <c r="U2370" s="190"/>
      <c r="V2370" s="190"/>
      <c r="W2370" s="190"/>
      <c r="X2370" s="190"/>
      <c r="Y2370" s="190"/>
      <c r="Z2370" s="190"/>
      <c r="AA2370" s="190"/>
      <c r="AB2370" s="190"/>
      <c r="AC2370" s="190"/>
      <c r="AD2370" s="190"/>
      <c r="AE2370" s="190"/>
      <c r="AF2370" s="190"/>
      <c r="AG2370" s="190"/>
      <c r="AH2370" s="190"/>
      <c r="AI2370" s="190"/>
      <c r="AJ2370" s="190"/>
      <c r="AK2370" s="190"/>
      <c r="AL2370" s="190"/>
      <c r="AM2370" s="190"/>
      <c r="AN2370" s="190"/>
      <c r="AO2370" s="190"/>
      <c r="AP2370" s="190"/>
      <c r="AQ2370" s="190"/>
      <c r="AR2370" s="190"/>
      <c r="AS2370" s="190"/>
      <c r="AT2370" s="190"/>
      <c r="AU2370" s="190"/>
      <c r="AV2370" s="190"/>
      <c r="AW2370" s="190"/>
      <c r="AX2370" s="190"/>
      <c r="AY2370" s="190"/>
      <c r="AZ2370" s="190"/>
      <c r="BA2370" s="190"/>
      <c r="BB2370" s="190"/>
      <c r="BC2370" s="190"/>
      <c r="BD2370" s="190"/>
      <c r="BE2370" s="190"/>
      <c r="BF2370" s="190"/>
      <c r="BG2370" s="190"/>
      <c r="BH2370" s="190"/>
      <c r="BI2370" s="190"/>
      <c r="BJ2370" s="190"/>
      <c r="BK2370" s="190"/>
      <c r="BL2370" s="190"/>
      <c r="BM2370" s="190"/>
      <c r="BN2370" s="190"/>
      <c r="BO2370" s="190"/>
      <c r="BP2370" s="190"/>
      <c r="BQ2370" s="190"/>
      <c r="BR2370" s="190"/>
      <c r="BS2370" s="190"/>
      <c r="BT2370" s="190"/>
      <c r="BU2370" s="190"/>
      <c r="BV2370" s="190"/>
      <c r="BW2370" s="190"/>
      <c r="BX2370" s="190"/>
      <c r="BY2370" s="190"/>
      <c r="BZ2370" s="190"/>
      <c r="CA2370" s="190"/>
      <c r="CB2370" s="190"/>
      <c r="CC2370" s="190"/>
      <c r="CD2370" s="190"/>
      <c r="CE2370" s="190"/>
      <c r="CF2370" s="190"/>
      <c r="CG2370" s="190"/>
      <c r="CH2370" s="190"/>
      <c r="CI2370" s="190"/>
      <c r="CJ2370" s="190"/>
      <c r="CK2370" s="190"/>
      <c r="CL2370" s="190"/>
      <c r="CN2370" s="201"/>
      <c r="CO2370" s="190"/>
      <c r="CP2370" s="190"/>
      <c r="CQ2370" s="190"/>
      <c r="CR2370" s="190"/>
      <c r="CS2370" s="190"/>
      <c r="CT2370" s="190"/>
      <c r="CU2370" s="190"/>
      <c r="CV2370" s="190"/>
      <c r="CW2370" s="190"/>
      <c r="CX2370" s="190"/>
      <c r="CY2370" s="190"/>
      <c r="CZ2370" s="190"/>
      <c r="DA2370" s="190"/>
      <c r="DB2370" s="190"/>
      <c r="DC2370" s="190"/>
      <c r="DD2370" s="190"/>
      <c r="DE2370" s="190"/>
      <c r="DF2370" s="190"/>
      <c r="DG2370" s="190"/>
      <c r="DH2370" s="190"/>
      <c r="DI2370" s="190"/>
      <c r="DJ2370" s="190"/>
      <c r="DK2370" s="190"/>
      <c r="DL2370" s="190"/>
    </row>
    <row r="2371" spans="1:116" x14ac:dyDescent="0.4">
      <c r="A2371" s="174"/>
      <c r="E2371" s="8"/>
      <c r="G2371" s="175" t="s">
        <v>463</v>
      </c>
      <c r="H2371" s="200"/>
      <c r="I2371" s="201"/>
      <c r="J2371" s="201"/>
      <c r="K2371" s="202"/>
      <c r="L2371" s="202"/>
      <c r="M2371" s="202"/>
      <c r="N2371" s="202"/>
      <c r="O2371" s="202"/>
      <c r="P2371" s="202"/>
      <c r="R2371" s="202"/>
      <c r="S2371" s="190" t="str">
        <f t="shared" ref="S2371:AX2371" si="4779">S$22</f>
        <v>S$18</v>
      </c>
      <c r="T2371" s="190" t="str">
        <f t="shared" si="4779"/>
        <v>T$18</v>
      </c>
      <c r="U2371" s="190" t="str">
        <f t="shared" si="4779"/>
        <v>U$18</v>
      </c>
      <c r="V2371" s="190" t="str">
        <f t="shared" si="4779"/>
        <v>V$18</v>
      </c>
      <c r="W2371" s="190" t="str">
        <f t="shared" si="4779"/>
        <v>W$18</v>
      </c>
      <c r="X2371" s="190" t="str">
        <f t="shared" si="4779"/>
        <v>X$18</v>
      </c>
      <c r="Y2371" s="190" t="str">
        <f t="shared" si="4779"/>
        <v>Y$18</v>
      </c>
      <c r="Z2371" s="190" t="str">
        <f t="shared" si="4779"/>
        <v>Z$18</v>
      </c>
      <c r="AA2371" s="190" t="str">
        <f t="shared" si="4779"/>
        <v>AA$18</v>
      </c>
      <c r="AB2371" s="190" t="str">
        <f t="shared" si="4779"/>
        <v>AB$18</v>
      </c>
      <c r="AC2371" s="190" t="str">
        <f t="shared" si="4779"/>
        <v>AC$18</v>
      </c>
      <c r="AD2371" s="190" t="str">
        <f t="shared" si="4779"/>
        <v>AD$18</v>
      </c>
      <c r="AE2371" s="190" t="str">
        <f t="shared" si="4779"/>
        <v>AE$18</v>
      </c>
      <c r="AF2371" s="190" t="str">
        <f t="shared" si="4779"/>
        <v>AF$18</v>
      </c>
      <c r="AG2371" s="190" t="str">
        <f t="shared" si="4779"/>
        <v>AG$18</v>
      </c>
      <c r="AH2371" s="190" t="str">
        <f t="shared" si="4779"/>
        <v>AH$18</v>
      </c>
      <c r="AI2371" s="190" t="str">
        <f t="shared" si="4779"/>
        <v>AI$18</v>
      </c>
      <c r="AJ2371" s="190" t="str">
        <f t="shared" si="4779"/>
        <v>AJ$18</v>
      </c>
      <c r="AK2371" s="190" t="str">
        <f t="shared" si="4779"/>
        <v>AK$18</v>
      </c>
      <c r="AL2371" s="190" t="str">
        <f t="shared" si="4779"/>
        <v>AL$18</v>
      </c>
      <c r="AM2371" s="190" t="str">
        <f t="shared" si="4779"/>
        <v>AM$18</v>
      </c>
      <c r="AN2371" s="190" t="str">
        <f t="shared" si="4779"/>
        <v>AN$18</v>
      </c>
      <c r="AO2371" s="190" t="str">
        <f t="shared" si="4779"/>
        <v>AO$18</v>
      </c>
      <c r="AP2371" s="190" t="str">
        <f t="shared" si="4779"/>
        <v>AP$18</v>
      </c>
      <c r="AQ2371" s="190" t="str">
        <f t="shared" si="4779"/>
        <v>AQ$18</v>
      </c>
      <c r="AR2371" s="190" t="str">
        <f t="shared" si="4779"/>
        <v>AR$18</v>
      </c>
      <c r="AS2371" s="190" t="str">
        <f t="shared" si="4779"/>
        <v>AS$18</v>
      </c>
      <c r="AT2371" s="190" t="str">
        <f t="shared" si="4779"/>
        <v>AT$18</v>
      </c>
      <c r="AU2371" s="190" t="str">
        <f t="shared" si="4779"/>
        <v>AU$18</v>
      </c>
      <c r="AV2371" s="190" t="str">
        <f t="shared" si="4779"/>
        <v>AV$18</v>
      </c>
      <c r="AW2371" s="190" t="str">
        <f t="shared" si="4779"/>
        <v>AW$18</v>
      </c>
      <c r="AX2371" s="190" t="str">
        <f t="shared" si="4779"/>
        <v>AX$18</v>
      </c>
      <c r="AY2371" s="190" t="str">
        <f t="shared" ref="AY2371:CD2371" si="4780">AY$22</f>
        <v>AY$18</v>
      </c>
      <c r="AZ2371" s="190" t="str">
        <f t="shared" si="4780"/>
        <v>AZ$18</v>
      </c>
      <c r="BA2371" s="190" t="str">
        <f t="shared" si="4780"/>
        <v>BA$18</v>
      </c>
      <c r="BB2371" s="190" t="str">
        <f t="shared" si="4780"/>
        <v>BB$18</v>
      </c>
      <c r="BC2371" s="190" t="str">
        <f t="shared" si="4780"/>
        <v>BC$18</v>
      </c>
      <c r="BD2371" s="190" t="str">
        <f t="shared" si="4780"/>
        <v>BD$18</v>
      </c>
      <c r="BE2371" s="190" t="str">
        <f t="shared" si="4780"/>
        <v>BE$18</v>
      </c>
      <c r="BF2371" s="190" t="str">
        <f t="shared" si="4780"/>
        <v>BF$18</v>
      </c>
      <c r="BG2371" s="190" t="str">
        <f t="shared" si="4780"/>
        <v>BG$18</v>
      </c>
      <c r="BH2371" s="190" t="str">
        <f t="shared" si="4780"/>
        <v>BH$18</v>
      </c>
      <c r="BI2371" s="190" t="str">
        <f t="shared" si="4780"/>
        <v>BI$18</v>
      </c>
      <c r="BJ2371" s="190" t="str">
        <f t="shared" si="4780"/>
        <v>BJ$18</v>
      </c>
      <c r="BK2371" s="190" t="str">
        <f t="shared" si="4780"/>
        <v>BK$18</v>
      </c>
      <c r="BL2371" s="190" t="str">
        <f t="shared" si="4780"/>
        <v>BL$18</v>
      </c>
      <c r="BM2371" s="190" t="str">
        <f t="shared" si="4780"/>
        <v>BM$18</v>
      </c>
      <c r="BN2371" s="190" t="str">
        <f t="shared" si="4780"/>
        <v>BN$18</v>
      </c>
      <c r="BO2371" s="190" t="str">
        <f t="shared" si="4780"/>
        <v>BO$18</v>
      </c>
      <c r="BP2371" s="190" t="str">
        <f t="shared" si="4780"/>
        <v>BP$18</v>
      </c>
      <c r="BQ2371" s="190" t="str">
        <f t="shared" si="4780"/>
        <v>BQ$18</v>
      </c>
      <c r="BR2371" s="190" t="str">
        <f t="shared" si="4780"/>
        <v>BR$18</v>
      </c>
      <c r="BS2371" s="190" t="str">
        <f t="shared" si="4780"/>
        <v>BS$18</v>
      </c>
      <c r="BT2371" s="190" t="str">
        <f t="shared" si="4780"/>
        <v>BT$18</v>
      </c>
      <c r="BU2371" s="190" t="str">
        <f t="shared" si="4780"/>
        <v>BU$18</v>
      </c>
      <c r="BV2371" s="190" t="str">
        <f t="shared" si="4780"/>
        <v>BV$18</v>
      </c>
      <c r="BW2371" s="190" t="str">
        <f t="shared" si="4780"/>
        <v>BW$18</v>
      </c>
      <c r="BX2371" s="190" t="str">
        <f t="shared" si="4780"/>
        <v>BX$18</v>
      </c>
      <c r="BY2371" s="190" t="str">
        <f t="shared" si="4780"/>
        <v>BY$18</v>
      </c>
      <c r="BZ2371" s="190" t="str">
        <f t="shared" si="4780"/>
        <v>BZ$18</v>
      </c>
      <c r="CA2371" s="190" t="str">
        <f t="shared" si="4780"/>
        <v>CA$18</v>
      </c>
      <c r="CB2371" s="190" t="str">
        <f t="shared" si="4780"/>
        <v>CB$18</v>
      </c>
      <c r="CC2371" s="190" t="str">
        <f t="shared" si="4780"/>
        <v>CC$18</v>
      </c>
      <c r="CD2371" s="190" t="str">
        <f t="shared" si="4780"/>
        <v>CD$18</v>
      </c>
      <c r="CE2371" s="190" t="str">
        <f t="shared" ref="CE2371:CL2371" si="4781">CE$22</f>
        <v>CE$18</v>
      </c>
      <c r="CF2371" s="190" t="str">
        <f t="shared" si="4781"/>
        <v>CF$18</v>
      </c>
      <c r="CG2371" s="190" t="str">
        <f t="shared" si="4781"/>
        <v>CG$18</v>
      </c>
      <c r="CH2371" s="190" t="str">
        <f t="shared" si="4781"/>
        <v>CH$18</v>
      </c>
      <c r="CI2371" s="190" t="str">
        <f t="shared" si="4781"/>
        <v>CI$18</v>
      </c>
      <c r="CJ2371" s="190" t="str">
        <f t="shared" si="4781"/>
        <v>CJ$18</v>
      </c>
      <c r="CK2371" s="190" t="str">
        <f t="shared" si="4781"/>
        <v>CK$18</v>
      </c>
      <c r="CL2371" s="190" t="str">
        <f t="shared" si="4781"/>
        <v>CL$18</v>
      </c>
      <c r="CN2371" s="201"/>
      <c r="CO2371" s="190" t="str">
        <f t="shared" ref="CO2371:DL2371" si="4782">CO$22</f>
        <v>CO$18</v>
      </c>
      <c r="CP2371" s="190" t="str">
        <f t="shared" si="4782"/>
        <v>CP$18</v>
      </c>
      <c r="CQ2371" s="190" t="str">
        <f t="shared" si="4782"/>
        <v>CQ$18</v>
      </c>
      <c r="CR2371" s="190" t="str">
        <f t="shared" si="4782"/>
        <v>CR$18</v>
      </c>
      <c r="CS2371" s="190" t="str">
        <f t="shared" si="4782"/>
        <v>CS$18</v>
      </c>
      <c r="CT2371" s="190" t="str">
        <f t="shared" si="4782"/>
        <v>CT$18</v>
      </c>
      <c r="CU2371" s="190" t="str">
        <f t="shared" si="4782"/>
        <v>CU$18</v>
      </c>
      <c r="CV2371" s="190" t="str">
        <f t="shared" si="4782"/>
        <v>CV$18</v>
      </c>
      <c r="CW2371" s="190" t="str">
        <f t="shared" si="4782"/>
        <v>CW$18</v>
      </c>
      <c r="CX2371" s="190" t="str">
        <f t="shared" si="4782"/>
        <v>CX$18</v>
      </c>
      <c r="CY2371" s="190" t="str">
        <f t="shared" si="4782"/>
        <v>CY$18</v>
      </c>
      <c r="CZ2371" s="190" t="str">
        <f t="shared" si="4782"/>
        <v>CZ$18</v>
      </c>
      <c r="DA2371" s="190" t="str">
        <f t="shared" si="4782"/>
        <v>DA$18</v>
      </c>
      <c r="DB2371" s="190" t="str">
        <f t="shared" si="4782"/>
        <v>DB$18</v>
      </c>
      <c r="DC2371" s="190" t="str">
        <f t="shared" si="4782"/>
        <v>DC$18</v>
      </c>
      <c r="DD2371" s="190" t="str">
        <f t="shared" si="4782"/>
        <v>DD$18</v>
      </c>
      <c r="DE2371" s="190" t="str">
        <f t="shared" si="4782"/>
        <v>DE$18</v>
      </c>
      <c r="DF2371" s="190" t="str">
        <f t="shared" si="4782"/>
        <v>DF$18</v>
      </c>
      <c r="DG2371" s="190" t="str">
        <f t="shared" si="4782"/>
        <v>DG$18</v>
      </c>
      <c r="DH2371" s="190" t="str">
        <f t="shared" si="4782"/>
        <v>DH$18</v>
      </c>
      <c r="DI2371" s="190" t="str">
        <f t="shared" si="4782"/>
        <v>DI$18</v>
      </c>
      <c r="DJ2371" s="190" t="str">
        <f t="shared" si="4782"/>
        <v>DJ$18</v>
      </c>
      <c r="DK2371" s="190" t="str">
        <f t="shared" si="4782"/>
        <v>DK$18</v>
      </c>
      <c r="DL2371" s="190" t="str">
        <f t="shared" si="4782"/>
        <v>DL$18</v>
      </c>
    </row>
    <row r="2372" spans="1:116" x14ac:dyDescent="0.4">
      <c r="A2372" s="174"/>
      <c r="E2372" s="8"/>
      <c r="G2372" s="175" t="s">
        <v>464</v>
      </c>
      <c r="H2372" s="200"/>
      <c r="I2372" s="201"/>
      <c r="J2372" s="201"/>
      <c r="K2372" s="202"/>
      <c r="L2372" s="202"/>
      <c r="M2372" s="202"/>
      <c r="N2372" s="202"/>
      <c r="O2372" s="202"/>
      <c r="P2372" s="202"/>
      <c r="R2372" s="202"/>
      <c r="S2372" s="190" t="str">
        <f t="shared" ref="S2372:AX2372" si="4783">S$23</f>
        <v>S$19</v>
      </c>
      <c r="T2372" s="190" t="str">
        <f t="shared" si="4783"/>
        <v>T$19</v>
      </c>
      <c r="U2372" s="190" t="str">
        <f t="shared" si="4783"/>
        <v>U$19</v>
      </c>
      <c r="V2372" s="190" t="str">
        <f t="shared" si="4783"/>
        <v>V$19</v>
      </c>
      <c r="W2372" s="190" t="str">
        <f t="shared" si="4783"/>
        <v>W$19</v>
      </c>
      <c r="X2372" s="190" t="str">
        <f t="shared" si="4783"/>
        <v>X$19</v>
      </c>
      <c r="Y2372" s="190" t="str">
        <f t="shared" si="4783"/>
        <v>Y$19</v>
      </c>
      <c r="Z2372" s="190" t="str">
        <f t="shared" si="4783"/>
        <v>Z$19</v>
      </c>
      <c r="AA2372" s="190" t="str">
        <f t="shared" si="4783"/>
        <v>AA$19</v>
      </c>
      <c r="AB2372" s="190" t="str">
        <f t="shared" si="4783"/>
        <v>AB$19</v>
      </c>
      <c r="AC2372" s="190" t="str">
        <f t="shared" si="4783"/>
        <v>AC$19</v>
      </c>
      <c r="AD2372" s="190" t="str">
        <f t="shared" si="4783"/>
        <v>AD$19</v>
      </c>
      <c r="AE2372" s="190" t="str">
        <f t="shared" si="4783"/>
        <v>AE$19</v>
      </c>
      <c r="AF2372" s="190" t="str">
        <f t="shared" si="4783"/>
        <v>AF$19</v>
      </c>
      <c r="AG2372" s="190" t="str">
        <f t="shared" si="4783"/>
        <v>AG$19</v>
      </c>
      <c r="AH2372" s="190" t="str">
        <f t="shared" si="4783"/>
        <v>AH$19</v>
      </c>
      <c r="AI2372" s="190" t="str">
        <f t="shared" si="4783"/>
        <v>AI$19</v>
      </c>
      <c r="AJ2372" s="190" t="str">
        <f t="shared" si="4783"/>
        <v>AJ$19</v>
      </c>
      <c r="AK2372" s="190" t="str">
        <f t="shared" si="4783"/>
        <v>AK$19</v>
      </c>
      <c r="AL2372" s="190" t="str">
        <f t="shared" si="4783"/>
        <v>AL$19</v>
      </c>
      <c r="AM2372" s="190" t="str">
        <f t="shared" si="4783"/>
        <v>AM$19</v>
      </c>
      <c r="AN2372" s="190" t="str">
        <f t="shared" si="4783"/>
        <v>AN$19</v>
      </c>
      <c r="AO2372" s="190" t="str">
        <f t="shared" si="4783"/>
        <v>AO$19</v>
      </c>
      <c r="AP2372" s="190" t="str">
        <f t="shared" si="4783"/>
        <v>AP$19</v>
      </c>
      <c r="AQ2372" s="190" t="str">
        <f t="shared" si="4783"/>
        <v>AQ$19</v>
      </c>
      <c r="AR2372" s="190" t="str">
        <f t="shared" si="4783"/>
        <v>AR$19</v>
      </c>
      <c r="AS2372" s="190" t="str">
        <f t="shared" si="4783"/>
        <v>AS$19</v>
      </c>
      <c r="AT2372" s="190" t="str">
        <f t="shared" si="4783"/>
        <v>AT$19</v>
      </c>
      <c r="AU2372" s="190" t="str">
        <f t="shared" si="4783"/>
        <v>AU$19</v>
      </c>
      <c r="AV2372" s="190" t="str">
        <f t="shared" si="4783"/>
        <v>AV$19</v>
      </c>
      <c r="AW2372" s="190" t="str">
        <f t="shared" si="4783"/>
        <v>AW$19</v>
      </c>
      <c r="AX2372" s="190" t="str">
        <f t="shared" si="4783"/>
        <v>AX$19</v>
      </c>
      <c r="AY2372" s="190" t="str">
        <f t="shared" ref="AY2372:CD2372" si="4784">AY$23</f>
        <v>AY$19</v>
      </c>
      <c r="AZ2372" s="190" t="str">
        <f t="shared" si="4784"/>
        <v>AZ$19</v>
      </c>
      <c r="BA2372" s="190" t="str">
        <f t="shared" si="4784"/>
        <v>BA$19</v>
      </c>
      <c r="BB2372" s="190" t="str">
        <f t="shared" si="4784"/>
        <v>BB$19</v>
      </c>
      <c r="BC2372" s="190" t="str">
        <f t="shared" si="4784"/>
        <v>BC$19</v>
      </c>
      <c r="BD2372" s="190" t="str">
        <f t="shared" si="4784"/>
        <v>BD$19</v>
      </c>
      <c r="BE2372" s="190" t="str">
        <f t="shared" si="4784"/>
        <v>BE$19</v>
      </c>
      <c r="BF2372" s="190" t="str">
        <f t="shared" si="4784"/>
        <v>BF$19</v>
      </c>
      <c r="BG2372" s="190" t="str">
        <f t="shared" si="4784"/>
        <v>BG$19</v>
      </c>
      <c r="BH2372" s="190" t="str">
        <f t="shared" si="4784"/>
        <v>BH$19</v>
      </c>
      <c r="BI2372" s="190" t="str">
        <f t="shared" si="4784"/>
        <v>BI$19</v>
      </c>
      <c r="BJ2372" s="190" t="str">
        <f t="shared" si="4784"/>
        <v>BJ$19</v>
      </c>
      <c r="BK2372" s="190" t="str">
        <f t="shared" si="4784"/>
        <v>BK$19</v>
      </c>
      <c r="BL2372" s="190" t="str">
        <f t="shared" si="4784"/>
        <v>BL$19</v>
      </c>
      <c r="BM2372" s="190" t="str">
        <f t="shared" si="4784"/>
        <v>BM$19</v>
      </c>
      <c r="BN2372" s="190" t="str">
        <f t="shared" si="4784"/>
        <v>BN$19</v>
      </c>
      <c r="BO2372" s="190" t="str">
        <f t="shared" si="4784"/>
        <v>BO$19</v>
      </c>
      <c r="BP2372" s="190" t="str">
        <f t="shared" si="4784"/>
        <v>BP$19</v>
      </c>
      <c r="BQ2372" s="190" t="str">
        <f t="shared" si="4784"/>
        <v>BQ$19</v>
      </c>
      <c r="BR2372" s="190" t="str">
        <f t="shared" si="4784"/>
        <v>BR$19</v>
      </c>
      <c r="BS2372" s="190" t="str">
        <f t="shared" si="4784"/>
        <v>BS$19</v>
      </c>
      <c r="BT2372" s="190" t="str">
        <f t="shared" si="4784"/>
        <v>BT$19</v>
      </c>
      <c r="BU2372" s="190" t="str">
        <f t="shared" si="4784"/>
        <v>BU$19</v>
      </c>
      <c r="BV2372" s="190" t="str">
        <f t="shared" si="4784"/>
        <v>BV$19</v>
      </c>
      <c r="BW2372" s="190" t="str">
        <f t="shared" si="4784"/>
        <v>BW$19</v>
      </c>
      <c r="BX2372" s="190" t="str">
        <f t="shared" si="4784"/>
        <v>BX$19</v>
      </c>
      <c r="BY2372" s="190" t="str">
        <f t="shared" si="4784"/>
        <v>BY$19</v>
      </c>
      <c r="BZ2372" s="190" t="str">
        <f t="shared" si="4784"/>
        <v>BZ$19</v>
      </c>
      <c r="CA2372" s="190" t="str">
        <f t="shared" si="4784"/>
        <v>CA$19</v>
      </c>
      <c r="CB2372" s="190" t="str">
        <f t="shared" si="4784"/>
        <v>CB$19</v>
      </c>
      <c r="CC2372" s="190" t="str">
        <f t="shared" si="4784"/>
        <v>CC$19</v>
      </c>
      <c r="CD2372" s="190" t="str">
        <f t="shared" si="4784"/>
        <v>CD$19</v>
      </c>
      <c r="CE2372" s="190" t="str">
        <f t="shared" ref="CE2372:CL2372" si="4785">CE$23</f>
        <v>CE$19</v>
      </c>
      <c r="CF2372" s="190" t="str">
        <f t="shared" si="4785"/>
        <v>CF$19</v>
      </c>
      <c r="CG2372" s="190" t="str">
        <f t="shared" si="4785"/>
        <v>CG$19</v>
      </c>
      <c r="CH2372" s="190" t="str">
        <f t="shared" si="4785"/>
        <v>CH$19</v>
      </c>
      <c r="CI2372" s="190" t="str">
        <f t="shared" si="4785"/>
        <v>CI$19</v>
      </c>
      <c r="CJ2372" s="190" t="str">
        <f t="shared" si="4785"/>
        <v>CJ$19</v>
      </c>
      <c r="CK2372" s="190" t="str">
        <f t="shared" si="4785"/>
        <v>CK$19</v>
      </c>
      <c r="CL2372" s="190" t="str">
        <f t="shared" si="4785"/>
        <v>CL$19</v>
      </c>
      <c r="CN2372" s="201"/>
      <c r="CO2372" s="190" t="str">
        <f t="shared" ref="CO2372:DL2372" si="4786">CO$23</f>
        <v>CO$19</v>
      </c>
      <c r="CP2372" s="190" t="str">
        <f t="shared" si="4786"/>
        <v>CP$19</v>
      </c>
      <c r="CQ2372" s="190" t="str">
        <f t="shared" si="4786"/>
        <v>CQ$19</v>
      </c>
      <c r="CR2372" s="190" t="str">
        <f t="shared" si="4786"/>
        <v>CR$19</v>
      </c>
      <c r="CS2372" s="190" t="str">
        <f t="shared" si="4786"/>
        <v>CS$19</v>
      </c>
      <c r="CT2372" s="190" t="str">
        <f t="shared" si="4786"/>
        <v>CT$19</v>
      </c>
      <c r="CU2372" s="190" t="str">
        <f t="shared" si="4786"/>
        <v>CU$19</v>
      </c>
      <c r="CV2372" s="190" t="str">
        <f t="shared" si="4786"/>
        <v>CV$19</v>
      </c>
      <c r="CW2372" s="190" t="str">
        <f t="shared" si="4786"/>
        <v>CW$19</v>
      </c>
      <c r="CX2372" s="190" t="str">
        <f t="shared" si="4786"/>
        <v>CX$19</v>
      </c>
      <c r="CY2372" s="190" t="str">
        <f t="shared" si="4786"/>
        <v>CY$19</v>
      </c>
      <c r="CZ2372" s="190" t="str">
        <f t="shared" si="4786"/>
        <v>CZ$19</v>
      </c>
      <c r="DA2372" s="190" t="str">
        <f t="shared" si="4786"/>
        <v>DA$19</v>
      </c>
      <c r="DB2372" s="190" t="str">
        <f t="shared" si="4786"/>
        <v>DB$19</v>
      </c>
      <c r="DC2372" s="190" t="str">
        <f t="shared" si="4786"/>
        <v>DC$19</v>
      </c>
      <c r="DD2372" s="190" t="str">
        <f t="shared" si="4786"/>
        <v>DD$19</v>
      </c>
      <c r="DE2372" s="190" t="str">
        <f t="shared" si="4786"/>
        <v>DE$19</v>
      </c>
      <c r="DF2372" s="190" t="str">
        <f t="shared" si="4786"/>
        <v>DF$19</v>
      </c>
      <c r="DG2372" s="190" t="str">
        <f t="shared" si="4786"/>
        <v>DG$19</v>
      </c>
      <c r="DH2372" s="190" t="str">
        <f t="shared" si="4786"/>
        <v>DH$19</v>
      </c>
      <c r="DI2372" s="190" t="str">
        <f t="shared" si="4786"/>
        <v>DI$19</v>
      </c>
      <c r="DJ2372" s="190" t="str">
        <f t="shared" si="4786"/>
        <v>DJ$19</v>
      </c>
      <c r="DK2372" s="190" t="str">
        <f t="shared" si="4786"/>
        <v>DK$19</v>
      </c>
      <c r="DL2372" s="190" t="str">
        <f t="shared" si="4786"/>
        <v>DL$19</v>
      </c>
    </row>
    <row r="2373" spans="1:116" x14ac:dyDescent="0.4">
      <c r="A2373" s="31" t="s">
        <v>218</v>
      </c>
      <c r="B2373" s="31" t="s">
        <v>243</v>
      </c>
      <c r="C2373" s="31"/>
      <c r="D2373" t="s">
        <v>564</v>
      </c>
      <c r="E2373" s="8" t="str">
        <f t="shared" ref="E2373:E2405" si="4787">ROW()&amp;" "&amp;D2373</f>
        <v>2373 FAPPELIST-F</v>
      </c>
      <c r="F2373" t="s">
        <v>570</v>
      </c>
      <c r="G2373" s="70" t="s">
        <v>281</v>
      </c>
      <c r="H2373" s="48"/>
      <c r="I2373" s="297"/>
      <c r="J2373" s="297"/>
      <c r="K2373" s="48"/>
      <c r="L2373" s="48"/>
      <c r="M2373" s="48"/>
      <c r="N2373" s="48"/>
      <c r="O2373" s="48"/>
      <c r="P2373" s="48"/>
      <c r="R2373" s="70"/>
      <c r="S2373" s="298"/>
      <c r="T2373" s="298"/>
      <c r="U2373" s="298"/>
      <c r="V2373" s="298"/>
      <c r="W2373" s="298"/>
      <c r="X2373" s="298"/>
      <c r="Y2373" s="298"/>
      <c r="Z2373" s="298"/>
      <c r="AA2373" s="298"/>
      <c r="AB2373" s="298"/>
      <c r="AC2373" s="298"/>
      <c r="AD2373" s="298"/>
      <c r="AE2373" s="298"/>
      <c r="AF2373" s="298"/>
      <c r="AG2373" s="298"/>
      <c r="AH2373" s="298"/>
      <c r="AI2373" s="298"/>
      <c r="AJ2373" s="298"/>
      <c r="AK2373" s="298"/>
      <c r="AL2373" s="298"/>
      <c r="AM2373" s="298"/>
      <c r="AN2373" s="298"/>
      <c r="AO2373" s="298"/>
      <c r="AP2373" s="298"/>
      <c r="AQ2373" s="298"/>
      <c r="AR2373" s="298"/>
      <c r="AS2373" s="298"/>
      <c r="AT2373" s="298"/>
      <c r="AU2373" s="298"/>
      <c r="AV2373" s="298"/>
      <c r="AW2373" s="298"/>
      <c r="AX2373" s="298"/>
      <c r="AY2373" s="298"/>
      <c r="AZ2373" s="298"/>
      <c r="BA2373" s="298"/>
      <c r="BB2373" s="298"/>
      <c r="BC2373" s="298"/>
      <c r="BD2373" s="298"/>
      <c r="BE2373" s="298"/>
      <c r="BF2373" s="298"/>
      <c r="BG2373" s="298"/>
      <c r="BH2373" s="298"/>
      <c r="BI2373" s="298"/>
      <c r="BJ2373" s="298"/>
      <c r="BK2373" s="298"/>
      <c r="BL2373" s="298"/>
      <c r="BM2373" s="298"/>
      <c r="BN2373" s="298"/>
      <c r="BO2373" s="298"/>
      <c r="BP2373" s="298"/>
      <c r="BQ2373" s="298"/>
      <c r="BR2373" s="298"/>
      <c r="BS2373" s="298"/>
      <c r="BT2373" s="298"/>
      <c r="BU2373" s="298"/>
      <c r="BV2373" s="298"/>
      <c r="BW2373" s="298"/>
      <c r="BX2373" s="298"/>
      <c r="BY2373" s="298"/>
      <c r="BZ2373" s="298"/>
      <c r="CA2373" s="298"/>
      <c r="CB2373" s="298"/>
      <c r="CC2373" s="298"/>
      <c r="CD2373" s="298"/>
      <c r="CE2373" s="298"/>
      <c r="CF2373" s="298"/>
      <c r="CG2373" s="298"/>
      <c r="CH2373" s="298"/>
      <c r="CI2373" s="298"/>
      <c r="CJ2373" s="298"/>
      <c r="CK2373" s="298"/>
      <c r="CL2373" s="298"/>
      <c r="CN2373" s="297"/>
      <c r="CO2373" s="298"/>
      <c r="CP2373" s="298"/>
      <c r="CQ2373" s="298"/>
      <c r="CR2373" s="298"/>
      <c r="CS2373" s="298"/>
      <c r="CT2373" s="298"/>
      <c r="CU2373" s="298"/>
      <c r="CV2373" s="298"/>
      <c r="CW2373" s="298"/>
      <c r="CX2373" s="298"/>
      <c r="CY2373" s="298"/>
      <c r="CZ2373" s="298"/>
      <c r="DA2373" s="298"/>
      <c r="DB2373" s="298"/>
      <c r="DC2373" s="298"/>
      <c r="DD2373" s="298"/>
      <c r="DE2373" s="298"/>
      <c r="DF2373" s="298"/>
      <c r="DG2373" s="298"/>
      <c r="DH2373" s="298"/>
      <c r="DI2373" s="298"/>
      <c r="DJ2373" s="298"/>
      <c r="DK2373" s="298"/>
      <c r="DL2373" s="298"/>
    </row>
    <row r="2374" spans="1:116" x14ac:dyDescent="0.4">
      <c r="B2374" t="str">
        <f>E2374</f>
        <v>2374 FAPPELIST-F</v>
      </c>
      <c r="D2374" t="s">
        <v>564</v>
      </c>
      <c r="E2374" s="8" t="str">
        <f t="shared" ref="E2374" si="4788">ROW()&amp;" "&amp;D2374</f>
        <v>2374 FAPPELIST-F</v>
      </c>
      <c r="G2374" s="95" t="str">
        <f>"Assumptions - "&amp;G2373</f>
        <v>Assumptions - Fixed secondary PPE:</v>
      </c>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1:116" x14ac:dyDescent="0.4">
      <c r="B2375" t="str">
        <f>E2375</f>
        <v>2375 FAPPELIST-F</v>
      </c>
      <c r="D2375" t="s">
        <v>564</v>
      </c>
      <c r="E2375" s="8" t="str">
        <f t="shared" si="4787"/>
        <v>2375 FAPPELIST-F</v>
      </c>
      <c r="G2375" s="145" t="s">
        <v>206</v>
      </c>
      <c r="H2375" s="57">
        <v>5</v>
      </c>
      <c r="S2375" s="72"/>
      <c r="T2375" s="72"/>
      <c r="U2375" s="72"/>
      <c r="V2375" s="72"/>
      <c r="W2375" s="72"/>
      <c r="X2375" s="72"/>
      <c r="Y2375" s="72"/>
      <c r="Z2375" s="72"/>
      <c r="AA2375" s="72"/>
      <c r="AB2375" s="72"/>
      <c r="AC2375" s="72"/>
      <c r="AD2375" s="72"/>
      <c r="AE2375" s="72"/>
      <c r="AF2375" s="72"/>
      <c r="AG2375" s="72"/>
      <c r="AH2375" s="72"/>
      <c r="AI2375" s="72"/>
      <c r="AJ2375" s="72"/>
      <c r="AK2375" s="72"/>
      <c r="AL2375" s="72"/>
      <c r="AM2375" s="72"/>
      <c r="AN2375" s="72"/>
      <c r="AO2375" s="72"/>
      <c r="AP2375" s="72"/>
      <c r="AQ2375" s="72"/>
      <c r="AR2375" s="72"/>
      <c r="AS2375" s="72"/>
      <c r="AT2375" s="72"/>
      <c r="AU2375" s="72"/>
      <c r="AV2375" s="72"/>
      <c r="AW2375" s="72"/>
      <c r="AX2375" s="72"/>
      <c r="AY2375" s="72"/>
      <c r="AZ2375" s="72"/>
      <c r="BA2375" s="72"/>
      <c r="BB2375" s="72"/>
      <c r="BC2375" s="72"/>
      <c r="BD2375" s="72"/>
      <c r="BE2375" s="72"/>
      <c r="BF2375" s="72"/>
      <c r="BG2375" s="72"/>
      <c r="BH2375" s="72"/>
      <c r="BI2375" s="72"/>
      <c r="BJ2375" s="72"/>
      <c r="BK2375" s="72"/>
      <c r="BL2375" s="72"/>
      <c r="BM2375" s="72"/>
      <c r="BN2375" s="72"/>
      <c r="BO2375" s="72"/>
      <c r="BP2375" s="72"/>
      <c r="BQ2375" s="72"/>
      <c r="BR2375" s="72"/>
      <c r="BS2375" s="72"/>
      <c r="BT2375" s="72"/>
      <c r="BU2375" s="72"/>
      <c r="BV2375" s="72"/>
      <c r="BW2375" s="72"/>
      <c r="BX2375" s="72"/>
      <c r="BY2375" s="72"/>
      <c r="BZ2375" s="72"/>
      <c r="CA2375" s="72"/>
      <c r="CB2375" s="72"/>
      <c r="CC2375" s="72"/>
      <c r="CD2375" s="72"/>
      <c r="CE2375" s="72"/>
      <c r="CF2375" s="72"/>
      <c r="CG2375" s="72"/>
      <c r="CH2375" s="72"/>
      <c r="CI2375" s="72"/>
      <c r="CJ2375" s="72"/>
      <c r="CK2375" s="72"/>
      <c r="CL2375" s="72"/>
      <c r="CO2375" s="72"/>
      <c r="CP2375" s="72"/>
      <c r="CQ2375" s="72"/>
      <c r="CR2375" s="72"/>
      <c r="CS2375" s="72"/>
      <c r="CT2375" s="72"/>
      <c r="CU2375" s="72"/>
      <c r="CV2375" s="72"/>
      <c r="CW2375" s="72"/>
      <c r="CX2375" s="72"/>
      <c r="CY2375" s="72"/>
      <c r="CZ2375" s="72"/>
      <c r="DA2375" s="72"/>
      <c r="DB2375" s="72"/>
      <c r="DC2375" s="72"/>
      <c r="DD2375" s="72"/>
      <c r="DE2375" s="72"/>
      <c r="DF2375" s="72"/>
      <c r="DG2375" s="72"/>
      <c r="DH2375" s="72"/>
      <c r="DI2375" s="72"/>
      <c r="DJ2375" s="72"/>
      <c r="DK2375" s="72"/>
      <c r="DL2375" s="72"/>
    </row>
    <row r="2376" spans="1:116" x14ac:dyDescent="0.4">
      <c r="B2376" t="str">
        <f>E2376</f>
        <v>2376 FAPPELIST-F</v>
      </c>
      <c r="D2376" t="s">
        <v>564</v>
      </c>
      <c r="E2376" s="8" t="str">
        <f t="shared" si="4787"/>
        <v>2376 FAPPELIST-F</v>
      </c>
      <c r="G2376" s="145" t="s">
        <v>207</v>
      </c>
      <c r="H2376" s="57">
        <v>3</v>
      </c>
      <c r="S2376" s="72"/>
      <c r="T2376" s="72"/>
      <c r="U2376" s="72"/>
      <c r="V2376" s="72"/>
      <c r="W2376" s="72"/>
      <c r="X2376" s="72"/>
      <c r="Y2376" s="72"/>
      <c r="Z2376" s="72"/>
      <c r="AA2376" s="72"/>
      <c r="AB2376" s="72"/>
      <c r="AC2376" s="72"/>
      <c r="AD2376" s="72"/>
      <c r="AE2376" s="72"/>
      <c r="AF2376" s="72"/>
      <c r="AG2376" s="72"/>
      <c r="AH2376" s="72"/>
      <c r="AI2376" s="72"/>
      <c r="AJ2376" s="72"/>
      <c r="AK2376" s="72"/>
      <c r="AL2376" s="72"/>
      <c r="AM2376" s="72"/>
      <c r="AN2376" s="72"/>
      <c r="AO2376" s="72"/>
      <c r="AP2376" s="72"/>
      <c r="AQ2376" s="72"/>
      <c r="AR2376" s="72"/>
      <c r="AS2376" s="72"/>
      <c r="AT2376" s="72"/>
      <c r="AU2376" s="72"/>
      <c r="AV2376" s="72"/>
      <c r="AW2376" s="72"/>
      <c r="AX2376" s="72"/>
      <c r="AY2376" s="72"/>
      <c r="AZ2376" s="72"/>
      <c r="BA2376" s="72"/>
      <c r="BB2376" s="72"/>
      <c r="BC2376" s="72"/>
      <c r="BD2376" s="72"/>
      <c r="BE2376" s="72"/>
      <c r="BF2376" s="72"/>
      <c r="BG2376" s="72"/>
      <c r="BH2376" s="72"/>
      <c r="BI2376" s="72"/>
      <c r="BJ2376" s="72"/>
      <c r="BK2376" s="72"/>
      <c r="BL2376" s="72"/>
      <c r="BM2376" s="72"/>
      <c r="BN2376" s="72"/>
      <c r="BO2376" s="72"/>
      <c r="BP2376" s="72"/>
      <c r="BQ2376" s="72"/>
      <c r="BR2376" s="72"/>
      <c r="BS2376" s="72"/>
      <c r="BT2376" s="72"/>
      <c r="BU2376" s="72"/>
      <c r="BV2376" s="72"/>
      <c r="BW2376" s="72"/>
      <c r="BX2376" s="72"/>
      <c r="BY2376" s="72"/>
      <c r="BZ2376" s="72"/>
      <c r="CA2376" s="72"/>
      <c r="CB2376" s="72"/>
      <c r="CC2376" s="72"/>
      <c r="CD2376" s="72"/>
      <c r="CE2376" s="72"/>
      <c r="CF2376" s="72"/>
      <c r="CG2376" s="72"/>
      <c r="CH2376" s="72"/>
      <c r="CI2376" s="72"/>
      <c r="CJ2376" s="72"/>
      <c r="CK2376" s="72"/>
      <c r="CL2376" s="72"/>
      <c r="CO2376" s="72"/>
      <c r="CP2376" s="72"/>
      <c r="CQ2376" s="72"/>
      <c r="CR2376" s="72"/>
      <c r="CS2376" s="72"/>
      <c r="CT2376" s="72"/>
      <c r="CU2376" s="72"/>
      <c r="CV2376" s="72"/>
      <c r="CW2376" s="72"/>
      <c r="CX2376" s="72"/>
      <c r="CY2376" s="72"/>
      <c r="CZ2376" s="72"/>
      <c r="DA2376" s="72"/>
      <c r="DB2376" s="72"/>
      <c r="DC2376" s="72"/>
      <c r="DD2376" s="72"/>
      <c r="DE2376" s="72"/>
      <c r="DF2376" s="72"/>
      <c r="DG2376" s="72"/>
      <c r="DH2376" s="72"/>
      <c r="DI2376" s="72"/>
      <c r="DJ2376" s="72"/>
      <c r="DK2376" s="72"/>
      <c r="DL2376" s="72"/>
    </row>
    <row r="2377" spans="1:116" x14ac:dyDescent="0.4">
      <c r="D2377" t="s">
        <v>564</v>
      </c>
      <c r="E2377" s="8" t="str">
        <f t="shared" si="4787"/>
        <v>2377 FAPPELIST-F</v>
      </c>
      <c r="S2377" s="72"/>
      <c r="T2377" s="72"/>
      <c r="U2377" s="72"/>
      <c r="V2377" s="72"/>
      <c r="W2377" s="72"/>
      <c r="X2377" s="72"/>
      <c r="Y2377" s="72"/>
      <c r="Z2377" s="72"/>
      <c r="AA2377" s="72"/>
      <c r="AB2377" s="72"/>
      <c r="AC2377" s="72"/>
      <c r="AD2377" s="72"/>
      <c r="AE2377" s="72"/>
      <c r="AF2377" s="72"/>
      <c r="AG2377" s="72"/>
      <c r="AH2377" s="72"/>
      <c r="AI2377" s="72"/>
      <c r="AJ2377" s="72"/>
      <c r="AK2377" s="72"/>
      <c r="AL2377" s="72"/>
      <c r="AM2377" s="72"/>
      <c r="AN2377" s="72"/>
      <c r="AO2377" s="72"/>
      <c r="AP2377" s="72"/>
      <c r="AQ2377" s="72"/>
      <c r="AR2377" s="72"/>
      <c r="AS2377" s="72"/>
      <c r="AT2377" s="72"/>
      <c r="AU2377" s="72"/>
      <c r="AV2377" s="72"/>
      <c r="AW2377" s="72"/>
      <c r="AX2377" s="72"/>
      <c r="AY2377" s="72"/>
      <c r="AZ2377" s="72"/>
      <c r="BA2377" s="72"/>
      <c r="BB2377" s="72"/>
      <c r="BC2377" s="72"/>
      <c r="BD2377" s="72"/>
      <c r="BE2377" s="72"/>
      <c r="BF2377" s="72"/>
      <c r="BG2377" s="72"/>
      <c r="BH2377" s="72"/>
      <c r="BI2377" s="72"/>
      <c r="BJ2377" s="72"/>
      <c r="BK2377" s="72"/>
      <c r="BL2377" s="72"/>
      <c r="BM2377" s="72"/>
      <c r="BN2377" s="72"/>
      <c r="BO2377" s="72"/>
      <c r="BP2377" s="72"/>
      <c r="BQ2377" s="72"/>
      <c r="BR2377" s="72"/>
      <c r="BS2377" s="72"/>
      <c r="BT2377" s="72"/>
      <c r="BU2377" s="72"/>
      <c r="BV2377" s="72"/>
      <c r="BW2377" s="72"/>
      <c r="BX2377" s="72"/>
      <c r="BY2377" s="72"/>
      <c r="BZ2377" s="72"/>
      <c r="CA2377" s="72"/>
      <c r="CB2377" s="72"/>
      <c r="CC2377" s="72"/>
      <c r="CD2377" s="72"/>
      <c r="CE2377" s="72"/>
      <c r="CF2377" s="72"/>
      <c r="CG2377" s="72"/>
      <c r="CH2377" s="72"/>
      <c r="CI2377" s="72"/>
      <c r="CJ2377" s="72"/>
      <c r="CK2377" s="72"/>
      <c r="CL2377" s="72"/>
      <c r="CO2377" s="72"/>
      <c r="CP2377" s="72"/>
      <c r="CQ2377" s="72"/>
      <c r="CR2377" s="72"/>
      <c r="CS2377" s="72"/>
      <c r="CT2377" s="72"/>
      <c r="CU2377" s="72"/>
      <c r="CV2377" s="72"/>
      <c r="CW2377" s="72"/>
      <c r="CX2377" s="72"/>
      <c r="CY2377" s="72"/>
      <c r="CZ2377" s="72"/>
      <c r="DA2377" s="72"/>
      <c r="DB2377" s="72"/>
      <c r="DC2377" s="72"/>
      <c r="DD2377" s="72"/>
      <c r="DE2377" s="72"/>
      <c r="DF2377" s="72"/>
      <c r="DG2377" s="72"/>
      <c r="DH2377" s="72"/>
      <c r="DI2377" s="72"/>
      <c r="DJ2377" s="72"/>
      <c r="DK2377" s="72"/>
      <c r="DL2377" s="72"/>
    </row>
    <row r="2378" spans="1:116" x14ac:dyDescent="0.4">
      <c r="D2378" t="s">
        <v>564</v>
      </c>
      <c r="E2378" s="8" t="str">
        <f t="shared" ref="E2378:E2387" si="4789">ROW()&amp;" "&amp;D2378</f>
        <v>2378 FAPPELIST-F</v>
      </c>
      <c r="G2378" s="13" t="str">
        <f>"Capital expenditures - "&amp;G2373</f>
        <v>Capital expenditures - Fixed secondary PPE:</v>
      </c>
      <c r="S2378" s="72"/>
      <c r="T2378" s="72"/>
      <c r="U2378" s="72"/>
      <c r="V2378" s="72"/>
      <c r="W2378" s="72"/>
      <c r="X2378" s="72"/>
      <c r="Y2378" s="72"/>
      <c r="Z2378" s="72"/>
      <c r="AA2378" s="72"/>
      <c r="AB2378" s="72"/>
      <c r="AC2378" s="72"/>
      <c r="AD2378" s="72"/>
      <c r="AE2378" s="72"/>
      <c r="AF2378" s="72"/>
      <c r="AG2378" s="72"/>
      <c r="AH2378" s="72"/>
      <c r="AI2378" s="72"/>
      <c r="AJ2378" s="72"/>
      <c r="AK2378" s="72"/>
      <c r="AL2378" s="72"/>
      <c r="AM2378" s="72"/>
      <c r="AN2378" s="72"/>
      <c r="AO2378" s="72"/>
      <c r="AP2378" s="72"/>
      <c r="AQ2378" s="72"/>
      <c r="AR2378" s="72"/>
      <c r="AS2378" s="72"/>
      <c r="AT2378" s="72"/>
      <c r="AU2378" s="72"/>
      <c r="AV2378" s="72"/>
      <c r="AW2378" s="72"/>
      <c r="AX2378" s="72"/>
      <c r="AY2378" s="72"/>
      <c r="AZ2378" s="72"/>
      <c r="BA2378" s="72"/>
      <c r="BB2378" s="72"/>
      <c r="BC2378" s="72"/>
      <c r="BD2378" s="72"/>
      <c r="BE2378" s="72"/>
      <c r="BF2378" s="72"/>
      <c r="BG2378" s="72"/>
      <c r="BH2378" s="72"/>
      <c r="BI2378" s="72"/>
      <c r="BJ2378" s="72"/>
      <c r="BK2378" s="72"/>
      <c r="BL2378" s="72"/>
      <c r="BM2378" s="72"/>
      <c r="BN2378" s="72"/>
      <c r="BO2378" s="72"/>
      <c r="BP2378" s="72"/>
      <c r="BQ2378" s="72"/>
      <c r="BR2378" s="72"/>
      <c r="BS2378" s="72"/>
      <c r="BT2378" s="72"/>
      <c r="BU2378" s="72"/>
      <c r="BV2378" s="72"/>
      <c r="BW2378" s="72"/>
      <c r="BX2378" s="72"/>
      <c r="BY2378" s="72"/>
      <c r="BZ2378" s="72"/>
      <c r="CA2378" s="72"/>
      <c r="CB2378" s="72"/>
      <c r="CC2378" s="72"/>
      <c r="CD2378" s="72"/>
      <c r="CE2378" s="72"/>
      <c r="CF2378" s="72"/>
      <c r="CG2378" s="72"/>
      <c r="CH2378" s="72"/>
      <c r="CI2378" s="72"/>
      <c r="CJ2378" s="72"/>
      <c r="CK2378" s="72"/>
      <c r="CL2378" s="72"/>
      <c r="CO2378" s="72"/>
      <c r="CP2378" s="72"/>
      <c r="CQ2378" s="72"/>
      <c r="CR2378" s="72"/>
      <c r="CS2378" s="72"/>
      <c r="CT2378" s="72"/>
      <c r="CU2378" s="72"/>
      <c r="CV2378" s="72"/>
      <c r="CW2378" s="72"/>
      <c r="CX2378" s="72"/>
      <c r="CY2378" s="72"/>
      <c r="CZ2378" s="72"/>
      <c r="DA2378" s="72"/>
      <c r="DB2378" s="72"/>
      <c r="DC2378" s="72"/>
      <c r="DD2378" s="72"/>
      <c r="DE2378" s="72"/>
      <c r="DF2378" s="72"/>
      <c r="DG2378" s="72"/>
      <c r="DH2378" s="72"/>
      <c r="DI2378" s="72"/>
      <c r="DJ2378" s="72"/>
      <c r="DK2378" s="72"/>
      <c r="DL2378" s="72"/>
    </row>
    <row r="2379" spans="1:116" x14ac:dyDescent="0.4">
      <c r="D2379" t="s">
        <v>564</v>
      </c>
      <c r="E2379" s="8" t="str">
        <f t="shared" si="4789"/>
        <v>2379 FAPPELIST-F</v>
      </c>
      <c r="G2379" s="141" t="s">
        <v>320</v>
      </c>
      <c r="K2379" s="23">
        <v>-1000</v>
      </c>
      <c r="L2379" s="23">
        <v>-1000</v>
      </c>
      <c r="M2379" s="23">
        <v>-1000</v>
      </c>
      <c r="N2379" s="23">
        <v>-1000</v>
      </c>
      <c r="O2379" s="23">
        <v>-1000</v>
      </c>
      <c r="P2379" s="23">
        <v>-1000</v>
      </c>
      <c r="S2379" s="80" cm="1">
        <f t="array" ref="S2379">INDEX($K:$Q,ROW(),MATCH(S$3,$K$2:$Q$2,0))/12</f>
        <v>-83.333333333333329</v>
      </c>
      <c r="T2379" s="80" cm="1">
        <f t="array" ref="T2379">INDEX($K:$Q,ROW(),MATCH(T$3,$K$2:$Q$2,0))/12</f>
        <v>-83.333333333333329</v>
      </c>
      <c r="U2379" s="80" cm="1">
        <f t="array" ref="U2379">INDEX($K:$Q,ROW(),MATCH(U$3,$K$2:$Q$2,0))/12</f>
        <v>-83.333333333333329</v>
      </c>
      <c r="V2379" s="80" cm="1">
        <f t="array" ref="V2379">INDEX($K:$Q,ROW(),MATCH(V$3,$K$2:$Q$2,0))/12</f>
        <v>-83.333333333333329</v>
      </c>
      <c r="W2379" s="80" cm="1">
        <f t="array" ref="W2379">INDEX($K:$Q,ROW(),MATCH(W$3,$K$2:$Q$2,0))/12</f>
        <v>-83.333333333333329</v>
      </c>
      <c r="X2379" s="80" cm="1">
        <f t="array" ref="X2379">INDEX($K:$Q,ROW(),MATCH(X$3,$K$2:$Q$2,0))/12</f>
        <v>-83.333333333333329</v>
      </c>
      <c r="Y2379" s="80" cm="1">
        <f t="array" ref="Y2379">INDEX($K:$Q,ROW(),MATCH(Y$3,$K$2:$Q$2,0))/12</f>
        <v>-83.333333333333329</v>
      </c>
      <c r="Z2379" s="80" cm="1">
        <f t="array" ref="Z2379">INDEX($K:$Q,ROW(),MATCH(Z$3,$K$2:$Q$2,0))/12</f>
        <v>-83.333333333333329</v>
      </c>
      <c r="AA2379" s="80" cm="1">
        <f t="array" ref="AA2379">INDEX($K:$Q,ROW(),MATCH(AA$3,$K$2:$Q$2,0))/12</f>
        <v>-83.333333333333329</v>
      </c>
      <c r="AB2379" s="80" cm="1">
        <f t="array" ref="AB2379">INDEX($K:$Q,ROW(),MATCH(AB$3,$K$2:$Q$2,0))/12</f>
        <v>-83.333333333333329</v>
      </c>
      <c r="AC2379" s="80" cm="1">
        <f t="array" ref="AC2379">INDEX($K:$Q,ROW(),MATCH(AC$3,$K$2:$Q$2,0))/12</f>
        <v>-83.333333333333329</v>
      </c>
      <c r="AD2379" s="80" cm="1">
        <f t="array" ref="AD2379">INDEX($K:$Q,ROW(),MATCH(AD$3,$K$2:$Q$2,0))/12</f>
        <v>-83.333333333333329</v>
      </c>
      <c r="AE2379" s="80" cm="1">
        <f t="array" ref="AE2379">INDEX($K:$Q,ROW(),MATCH(AE$3,$K$2:$Q$2,0))/12</f>
        <v>-83.333333333333329</v>
      </c>
      <c r="AF2379" s="80" cm="1">
        <f t="array" ref="AF2379">INDEX($K:$Q,ROW(),MATCH(AF$3,$K$2:$Q$2,0))/12</f>
        <v>-83.333333333333329</v>
      </c>
      <c r="AG2379" s="80" cm="1">
        <f t="array" ref="AG2379">INDEX($K:$Q,ROW(),MATCH(AG$3,$K$2:$Q$2,0))/12</f>
        <v>-83.333333333333329</v>
      </c>
      <c r="AH2379" s="80" cm="1">
        <f t="array" ref="AH2379">INDEX($K:$Q,ROW(),MATCH(AH$3,$K$2:$Q$2,0))/12</f>
        <v>-83.333333333333329</v>
      </c>
      <c r="AI2379" s="80" cm="1">
        <f t="array" ref="AI2379">INDEX($K:$Q,ROW(),MATCH(AI$3,$K$2:$Q$2,0))/12</f>
        <v>-83.333333333333329</v>
      </c>
      <c r="AJ2379" s="80" cm="1">
        <f t="array" ref="AJ2379">INDEX($K:$Q,ROW(),MATCH(AJ$3,$K$2:$Q$2,0))/12</f>
        <v>-83.333333333333329</v>
      </c>
      <c r="AK2379" s="80" cm="1">
        <f t="array" ref="AK2379">INDEX($K:$Q,ROW(),MATCH(AK$3,$K$2:$Q$2,0))/12</f>
        <v>-83.333333333333329</v>
      </c>
      <c r="AL2379" s="80" cm="1">
        <f t="array" ref="AL2379">INDEX($K:$Q,ROW(),MATCH(AL$3,$K$2:$Q$2,0))/12</f>
        <v>-83.333333333333329</v>
      </c>
      <c r="AM2379" s="80" cm="1">
        <f t="array" ref="AM2379">INDEX($K:$Q,ROW(),MATCH(AM$3,$K$2:$Q$2,0))/12</f>
        <v>-83.333333333333329</v>
      </c>
      <c r="AN2379" s="80" cm="1">
        <f t="array" ref="AN2379">INDEX($K:$Q,ROW(),MATCH(AN$3,$K$2:$Q$2,0))/12</f>
        <v>-83.333333333333329</v>
      </c>
      <c r="AO2379" s="80" cm="1">
        <f t="array" ref="AO2379">INDEX($K:$Q,ROW(),MATCH(AO$3,$K$2:$Q$2,0))/12</f>
        <v>-83.333333333333329</v>
      </c>
      <c r="AP2379" s="80" cm="1">
        <f t="array" ref="AP2379">INDEX($K:$Q,ROW(),MATCH(AP$3,$K$2:$Q$2,0))/12</f>
        <v>-83.333333333333329</v>
      </c>
      <c r="AQ2379" s="80" cm="1">
        <f t="array" ref="AQ2379">INDEX($K:$Q,ROW(),MATCH(AQ$3,$K$2:$Q$2,0))/12</f>
        <v>-83.333333333333329</v>
      </c>
      <c r="AR2379" s="80" cm="1">
        <f t="array" ref="AR2379">INDEX($K:$Q,ROW(),MATCH(AR$3,$K$2:$Q$2,0))/12</f>
        <v>-83.333333333333329</v>
      </c>
      <c r="AS2379" s="80" cm="1">
        <f t="array" ref="AS2379">INDEX($K:$Q,ROW(),MATCH(AS$3,$K$2:$Q$2,0))/12</f>
        <v>-83.333333333333329</v>
      </c>
      <c r="AT2379" s="80" cm="1">
        <f t="array" ref="AT2379">INDEX($K:$Q,ROW(),MATCH(AT$3,$K$2:$Q$2,0))/12</f>
        <v>-83.333333333333329</v>
      </c>
      <c r="AU2379" s="80" cm="1">
        <f t="array" ref="AU2379">INDEX($K:$Q,ROW(),MATCH(AU$3,$K$2:$Q$2,0))/12</f>
        <v>-83.333333333333329</v>
      </c>
      <c r="AV2379" s="80" cm="1">
        <f t="array" ref="AV2379">INDEX($K:$Q,ROW(),MATCH(AV$3,$K$2:$Q$2,0))/12</f>
        <v>-83.333333333333329</v>
      </c>
      <c r="AW2379" s="80" cm="1">
        <f t="array" ref="AW2379">INDEX($K:$Q,ROW(),MATCH(AW$3,$K$2:$Q$2,0))/12</f>
        <v>-83.333333333333329</v>
      </c>
      <c r="AX2379" s="80" cm="1">
        <f t="array" ref="AX2379">INDEX($K:$Q,ROW(),MATCH(AX$3,$K$2:$Q$2,0))/12</f>
        <v>-83.333333333333329</v>
      </c>
      <c r="AY2379" s="80" cm="1">
        <f t="array" ref="AY2379">INDEX($K:$Q,ROW(),MATCH(AY$3,$K$2:$Q$2,0))/12</f>
        <v>-83.333333333333329</v>
      </c>
      <c r="AZ2379" s="80" cm="1">
        <f t="array" ref="AZ2379">INDEX($K:$Q,ROW(),MATCH(AZ$3,$K$2:$Q$2,0))/12</f>
        <v>-83.333333333333329</v>
      </c>
      <c r="BA2379" s="80" cm="1">
        <f t="array" ref="BA2379">INDEX($K:$Q,ROW(),MATCH(BA$3,$K$2:$Q$2,0))/12</f>
        <v>-83.333333333333329</v>
      </c>
      <c r="BB2379" s="80" cm="1">
        <f t="array" ref="BB2379">INDEX($K:$Q,ROW(),MATCH(BB$3,$K$2:$Q$2,0))/12</f>
        <v>-83.333333333333329</v>
      </c>
      <c r="BC2379" s="80" cm="1">
        <f t="array" ref="BC2379">INDEX($K:$Q,ROW(),MATCH(BC$3,$K$2:$Q$2,0))/12</f>
        <v>-83.333333333333329</v>
      </c>
      <c r="BD2379" s="80" cm="1">
        <f t="array" ref="BD2379">INDEX($K:$Q,ROW(),MATCH(BD$3,$K$2:$Q$2,0))/12</f>
        <v>-83.333333333333329</v>
      </c>
      <c r="BE2379" s="80" cm="1">
        <f t="array" ref="BE2379">INDEX($K:$Q,ROW(),MATCH(BE$3,$K$2:$Q$2,0))/12</f>
        <v>-83.333333333333329</v>
      </c>
      <c r="BF2379" s="80" cm="1">
        <f t="array" ref="BF2379">INDEX($K:$Q,ROW(),MATCH(BF$3,$K$2:$Q$2,0))/12</f>
        <v>-83.333333333333329</v>
      </c>
      <c r="BG2379" s="80" cm="1">
        <f t="array" ref="BG2379">INDEX($K:$Q,ROW(),MATCH(BG$3,$K$2:$Q$2,0))/12</f>
        <v>-83.333333333333329</v>
      </c>
      <c r="BH2379" s="80" cm="1">
        <f t="array" ref="BH2379">INDEX($K:$Q,ROW(),MATCH(BH$3,$K$2:$Q$2,0))/12</f>
        <v>-83.333333333333329</v>
      </c>
      <c r="BI2379" s="80" cm="1">
        <f t="array" ref="BI2379">INDEX($K:$Q,ROW(),MATCH(BI$3,$K$2:$Q$2,0))/12</f>
        <v>-83.333333333333329</v>
      </c>
      <c r="BJ2379" s="80" cm="1">
        <f t="array" ref="BJ2379">INDEX($K:$Q,ROW(),MATCH(BJ$3,$K$2:$Q$2,0))/12</f>
        <v>-83.333333333333329</v>
      </c>
      <c r="BK2379" s="80" cm="1">
        <f t="array" ref="BK2379">INDEX($K:$Q,ROW(),MATCH(BK$3,$K$2:$Q$2,0))/12</f>
        <v>-83.333333333333329</v>
      </c>
      <c r="BL2379" s="80" cm="1">
        <f t="array" ref="BL2379">INDEX($K:$Q,ROW(),MATCH(BL$3,$K$2:$Q$2,0))/12</f>
        <v>-83.333333333333329</v>
      </c>
      <c r="BM2379" s="80" cm="1">
        <f t="array" ref="BM2379">INDEX($K:$Q,ROW(),MATCH(BM$3,$K$2:$Q$2,0))/12</f>
        <v>-83.333333333333329</v>
      </c>
      <c r="BN2379" s="80" cm="1">
        <f t="array" ref="BN2379">INDEX($K:$Q,ROW(),MATCH(BN$3,$K$2:$Q$2,0))/12</f>
        <v>-83.333333333333329</v>
      </c>
      <c r="BO2379" s="80" cm="1">
        <f t="array" ref="BO2379">INDEX($K:$Q,ROW(),MATCH(BO$3,$K$2:$Q$2,0))/12</f>
        <v>-83.333333333333329</v>
      </c>
      <c r="BP2379" s="80" cm="1">
        <f t="array" ref="BP2379">INDEX($K:$Q,ROW(),MATCH(BP$3,$K$2:$Q$2,0))/12</f>
        <v>-83.333333333333329</v>
      </c>
      <c r="BQ2379" s="80" cm="1">
        <f t="array" ref="BQ2379">INDEX($K:$Q,ROW(),MATCH(BQ$3,$K$2:$Q$2,0))/12</f>
        <v>-83.333333333333329</v>
      </c>
      <c r="BR2379" s="80" cm="1">
        <f t="array" ref="BR2379">INDEX($K:$Q,ROW(),MATCH(BR$3,$K$2:$Q$2,0))/12</f>
        <v>-83.333333333333329</v>
      </c>
      <c r="BS2379" s="80" cm="1">
        <f t="array" ref="BS2379">INDEX($K:$Q,ROW(),MATCH(BS$3,$K$2:$Q$2,0))/12</f>
        <v>-83.333333333333329</v>
      </c>
      <c r="BT2379" s="80" cm="1">
        <f t="array" ref="BT2379">INDEX($K:$Q,ROW(),MATCH(BT$3,$K$2:$Q$2,0))/12</f>
        <v>-83.333333333333329</v>
      </c>
      <c r="BU2379" s="80" cm="1">
        <f t="array" ref="BU2379">INDEX($K:$Q,ROW(),MATCH(BU$3,$K$2:$Q$2,0))/12</f>
        <v>-83.333333333333329</v>
      </c>
      <c r="BV2379" s="80" cm="1">
        <f t="array" ref="BV2379">INDEX($K:$Q,ROW(),MATCH(BV$3,$K$2:$Q$2,0))/12</f>
        <v>-83.333333333333329</v>
      </c>
      <c r="BW2379" s="80" cm="1">
        <f t="array" ref="BW2379">INDEX($K:$Q,ROW(),MATCH(BW$3,$K$2:$Q$2,0))/12</f>
        <v>-83.333333333333329</v>
      </c>
      <c r="BX2379" s="80" cm="1">
        <f t="array" ref="BX2379">INDEX($K:$Q,ROW(),MATCH(BX$3,$K$2:$Q$2,0))/12</f>
        <v>-83.333333333333329</v>
      </c>
      <c r="BY2379" s="80" cm="1">
        <f t="array" ref="BY2379">INDEX($K:$Q,ROW(),MATCH(BY$3,$K$2:$Q$2,0))/12</f>
        <v>-83.333333333333329</v>
      </c>
      <c r="BZ2379" s="80" cm="1">
        <f t="array" ref="BZ2379">INDEX($K:$Q,ROW(),MATCH(BZ$3,$K$2:$Q$2,0))/12</f>
        <v>-83.333333333333329</v>
      </c>
      <c r="CA2379" s="80" cm="1">
        <f t="array" ref="CA2379">INDEX($K:$Q,ROW(),MATCH(CA$3,$K$2:$Q$2,0))/12</f>
        <v>-83.333333333333329</v>
      </c>
      <c r="CB2379" s="80" cm="1">
        <f t="array" ref="CB2379">INDEX($K:$Q,ROW(),MATCH(CB$3,$K$2:$Q$2,0))/12</f>
        <v>-83.333333333333329</v>
      </c>
      <c r="CC2379" s="80" cm="1">
        <f t="array" ref="CC2379">INDEX($K:$Q,ROW(),MATCH(CC$3,$K$2:$Q$2,0))/12</f>
        <v>-83.333333333333329</v>
      </c>
      <c r="CD2379" s="80" cm="1">
        <f t="array" ref="CD2379">INDEX($K:$Q,ROW(),MATCH(CD$3,$K$2:$Q$2,0))/12</f>
        <v>-83.333333333333329</v>
      </c>
      <c r="CE2379" s="80" cm="1">
        <f t="array" ref="CE2379">INDEX($K:$Q,ROW(),MATCH(CE$3,$K$2:$Q$2,0))/12</f>
        <v>-83.333333333333329</v>
      </c>
      <c r="CF2379" s="80" cm="1">
        <f t="array" ref="CF2379">INDEX($K:$Q,ROW(),MATCH(CF$3,$K$2:$Q$2,0))/12</f>
        <v>-83.333333333333329</v>
      </c>
      <c r="CG2379" s="80" cm="1">
        <f t="array" ref="CG2379">INDEX($K:$Q,ROW(),MATCH(CG$3,$K$2:$Q$2,0))/12</f>
        <v>-83.333333333333329</v>
      </c>
      <c r="CH2379" s="80" cm="1">
        <f t="array" ref="CH2379">INDEX($K:$Q,ROW(),MATCH(CH$3,$K$2:$Q$2,0))/12</f>
        <v>-83.333333333333329</v>
      </c>
      <c r="CI2379" s="80" cm="1">
        <f t="array" ref="CI2379">INDEX($K:$Q,ROW(),MATCH(CI$3,$K$2:$Q$2,0))/12</f>
        <v>-83.333333333333329</v>
      </c>
      <c r="CJ2379" s="80" cm="1">
        <f t="array" ref="CJ2379">INDEX($K:$Q,ROW(),MATCH(CJ$3,$K$2:$Q$2,0))/12</f>
        <v>-83.333333333333329</v>
      </c>
      <c r="CK2379" s="80" cm="1">
        <f t="array" ref="CK2379">INDEX($K:$Q,ROW(),MATCH(CK$3,$K$2:$Q$2,0))/12</f>
        <v>-83.333333333333329</v>
      </c>
      <c r="CL2379" s="80" cm="1">
        <f t="array" ref="CL2379">INDEX($K:$Q,ROW(),MATCH(CL$3,$K$2:$Q$2,0))/12</f>
        <v>-83.333333333333329</v>
      </c>
      <c r="CN2379" s="74"/>
      <c r="CO2379" s="80" t="e" cm="1">
        <f t="array" ref="CO2379">INDEX($K:$Q,ROW(),MATCH(CO$3,$K$2:$Q$2,0))/CO$5</f>
        <v>#N/A</v>
      </c>
      <c r="CP2379" s="80" t="e" cm="1">
        <f t="array" ref="CP2379">INDEX($K:$Q,ROW(),MATCH(CP$3,$K$2:$Q$2,0))/CP$5</f>
        <v>#N/A</v>
      </c>
      <c r="CQ2379" s="80" t="e" cm="1">
        <f t="array" ref="CQ2379">INDEX($K:$Q,ROW(),MATCH(CQ$3,$K$2:$Q$2,0))/CQ$5</f>
        <v>#N/A</v>
      </c>
      <c r="CR2379" s="80" t="e" cm="1">
        <f t="array" ref="CR2379">INDEX($K:$Q,ROW(),MATCH(CR$3,$K$2:$Q$2,0))/CR$5</f>
        <v>#N/A</v>
      </c>
      <c r="CS2379" s="80" t="e" cm="1">
        <f t="array" ref="CS2379">INDEX($K:$Q,ROW(),MATCH(CS$3,$K$2:$Q$2,0))/CS$5</f>
        <v>#N/A</v>
      </c>
      <c r="CT2379" s="80" t="e" cm="1">
        <f t="array" ref="CT2379">INDEX($K:$Q,ROW(),MATCH(CT$3,$K$2:$Q$2,0))/CT$5</f>
        <v>#N/A</v>
      </c>
      <c r="CU2379" s="80" t="e" cm="1">
        <f t="array" ref="CU2379">INDEX($K:$Q,ROW(),MATCH(CU$3,$K$2:$Q$2,0))/CU$5</f>
        <v>#N/A</v>
      </c>
      <c r="CV2379" s="80" t="e" cm="1">
        <f t="array" ref="CV2379">INDEX($K:$Q,ROW(),MATCH(CV$3,$K$2:$Q$2,0))/CV$5</f>
        <v>#N/A</v>
      </c>
      <c r="CW2379" s="80" t="e" cm="1">
        <f t="array" ref="CW2379">INDEX($K:$Q,ROW(),MATCH(CW$3,$K$2:$Q$2,0))/CW$5</f>
        <v>#N/A</v>
      </c>
      <c r="CX2379" s="80" t="e" cm="1">
        <f t="array" ref="CX2379">INDEX($K:$Q,ROW(),MATCH(CX$3,$K$2:$Q$2,0))/CX$5</f>
        <v>#N/A</v>
      </c>
      <c r="CY2379" s="80" t="e" cm="1">
        <f t="array" ref="CY2379">INDEX($K:$Q,ROW(),MATCH(CY$3,$K$2:$Q$2,0))/CL$5</f>
        <v>#N/A</v>
      </c>
      <c r="CZ2379" s="80" t="e" cm="1">
        <f t="array" ref="CZ2379">INDEX($K:$Q,ROW(),MATCH(CZ$3,$K$2:$Q$2,0))/CZ$5</f>
        <v>#N/A</v>
      </c>
      <c r="DA2379" s="80" t="e" cm="1">
        <f t="array" ref="DA2379">INDEX($K:$Q,ROW(),MATCH(DA$3,$K$2:$Q$2,0))/DA$5</f>
        <v>#N/A</v>
      </c>
      <c r="DB2379" s="80" t="e" cm="1">
        <f t="array" ref="DB2379">INDEX($K:$Q,ROW(),MATCH(DB$3,$K$2:$Q$2,0))/DB$5</f>
        <v>#N/A</v>
      </c>
      <c r="DC2379" s="80" t="e" cm="1">
        <f t="array" ref="DC2379">INDEX($K:$Q,ROW(),MATCH(DC$3,$K$2:$Q$2,0))/DC$5</f>
        <v>#N/A</v>
      </c>
      <c r="DD2379" s="80" t="e" cm="1">
        <f t="array" ref="DD2379">INDEX($K:$Q,ROW(),MATCH(DD$3,$K$2:$Q$2,0))/DD$5</f>
        <v>#N/A</v>
      </c>
      <c r="DE2379" s="80" t="e" cm="1">
        <f t="array" ref="DE2379">INDEX($K:$Q,ROW(),MATCH(DE$3,$K$2:$Q$2,0))/DE$5</f>
        <v>#N/A</v>
      </c>
      <c r="DF2379" s="80" t="e" cm="1">
        <f t="array" ref="DF2379">INDEX($K:$Q,ROW(),MATCH(DF$3,$K$2:$Q$2,0))/DF$5</f>
        <v>#N/A</v>
      </c>
      <c r="DG2379" s="80" t="e" cm="1">
        <f t="array" ref="DG2379">INDEX($K:$Q,ROW(),MATCH(DG$3,$K$2:$Q$2,0))/DG$5</f>
        <v>#N/A</v>
      </c>
      <c r="DH2379" s="80" t="e" cm="1">
        <f t="array" ref="DH2379">INDEX($K:$Q,ROW(),MATCH(DH$3,$K$2:$Q$2,0))/DH$5</f>
        <v>#N/A</v>
      </c>
      <c r="DI2379" s="80" t="e" cm="1">
        <f t="array" ref="DI2379">INDEX($K:$Q,ROW(),MATCH(DI$3,$K$2:$Q$2,0))/DI$5</f>
        <v>#N/A</v>
      </c>
      <c r="DJ2379" s="80" t="e" cm="1">
        <f t="array" ref="DJ2379">INDEX($K:$Q,ROW(),MATCH(DJ$3,$K$2:$Q$2,0))/DJ$5</f>
        <v>#N/A</v>
      </c>
      <c r="DK2379" s="80" t="e" cm="1">
        <f t="array" ref="DK2379">INDEX($K:$Q,ROW(),MATCH(DK$3,$K$2:$Q$2,0))/DK$5</f>
        <v>#N/A</v>
      </c>
      <c r="DL2379" s="80" t="e" cm="1">
        <f t="array" ref="DL2379">INDEX($K:$Q,ROW(),MATCH(DL$3,$K$2:$Q$2,0))/DL$5</f>
        <v>#N/A</v>
      </c>
    </row>
    <row r="2380" spans="1:116" x14ac:dyDescent="0.4">
      <c r="D2380" t="s">
        <v>564</v>
      </c>
      <c r="E2380" s="8" t="str">
        <f t="shared" si="4789"/>
        <v>2380 FAPPELIST-F</v>
      </c>
      <c r="G2380" s="141" t="s">
        <v>321</v>
      </c>
      <c r="K2380" s="23">
        <v>-2000</v>
      </c>
      <c r="L2380" s="23">
        <v>-2000</v>
      </c>
      <c r="M2380" s="23">
        <v>-2000</v>
      </c>
      <c r="N2380" s="23">
        <v>-2000</v>
      </c>
      <c r="O2380" s="23">
        <v>-2000</v>
      </c>
      <c r="P2380" s="23">
        <v>-2000</v>
      </c>
      <c r="S2380" s="80" cm="1">
        <f t="array" ref="S2380">INDEX($K:$Q,ROW(),MATCH(S$3,$K$2:$Q$2,0))/12</f>
        <v>-166.66666666666666</v>
      </c>
      <c r="T2380" s="80" cm="1">
        <f t="array" ref="T2380">INDEX($K:$Q,ROW(),MATCH(T$3,$K$2:$Q$2,0))/12</f>
        <v>-166.66666666666666</v>
      </c>
      <c r="U2380" s="80" cm="1">
        <f t="array" ref="U2380">INDEX($K:$Q,ROW(),MATCH(U$3,$K$2:$Q$2,0))/12</f>
        <v>-166.66666666666666</v>
      </c>
      <c r="V2380" s="80" cm="1">
        <f t="array" ref="V2380">INDEX($K:$Q,ROW(),MATCH(V$3,$K$2:$Q$2,0))/12</f>
        <v>-166.66666666666666</v>
      </c>
      <c r="W2380" s="80" cm="1">
        <f t="array" ref="W2380">INDEX($K:$Q,ROW(),MATCH(W$3,$K$2:$Q$2,0))/12</f>
        <v>-166.66666666666666</v>
      </c>
      <c r="X2380" s="80" cm="1">
        <f t="array" ref="X2380">INDEX($K:$Q,ROW(),MATCH(X$3,$K$2:$Q$2,0))/12</f>
        <v>-166.66666666666666</v>
      </c>
      <c r="Y2380" s="80" cm="1">
        <f t="array" ref="Y2380">INDEX($K:$Q,ROW(),MATCH(Y$3,$K$2:$Q$2,0))/12</f>
        <v>-166.66666666666666</v>
      </c>
      <c r="Z2380" s="80" cm="1">
        <f t="array" ref="Z2380">INDEX($K:$Q,ROW(),MATCH(Z$3,$K$2:$Q$2,0))/12</f>
        <v>-166.66666666666666</v>
      </c>
      <c r="AA2380" s="80" cm="1">
        <f t="array" ref="AA2380">INDEX($K:$Q,ROW(),MATCH(AA$3,$K$2:$Q$2,0))/12</f>
        <v>-166.66666666666666</v>
      </c>
      <c r="AB2380" s="80" cm="1">
        <f t="array" ref="AB2380">INDEX($K:$Q,ROW(),MATCH(AB$3,$K$2:$Q$2,0))/12</f>
        <v>-166.66666666666666</v>
      </c>
      <c r="AC2380" s="80" cm="1">
        <f t="array" ref="AC2380">INDEX($K:$Q,ROW(),MATCH(AC$3,$K$2:$Q$2,0))/12</f>
        <v>-166.66666666666666</v>
      </c>
      <c r="AD2380" s="80" cm="1">
        <f t="array" ref="AD2380">INDEX($K:$Q,ROW(),MATCH(AD$3,$K$2:$Q$2,0))/12</f>
        <v>-166.66666666666666</v>
      </c>
      <c r="AE2380" s="80" cm="1">
        <f t="array" ref="AE2380">INDEX($K:$Q,ROW(),MATCH(AE$3,$K$2:$Q$2,0))/12</f>
        <v>-166.66666666666666</v>
      </c>
      <c r="AF2380" s="80" cm="1">
        <f t="array" ref="AF2380">INDEX($K:$Q,ROW(),MATCH(AF$3,$K$2:$Q$2,0))/12</f>
        <v>-166.66666666666666</v>
      </c>
      <c r="AG2380" s="80" cm="1">
        <f t="array" ref="AG2380">INDEX($K:$Q,ROW(),MATCH(AG$3,$K$2:$Q$2,0))/12</f>
        <v>-166.66666666666666</v>
      </c>
      <c r="AH2380" s="80" cm="1">
        <f t="array" ref="AH2380">INDEX($K:$Q,ROW(),MATCH(AH$3,$K$2:$Q$2,0))/12</f>
        <v>-166.66666666666666</v>
      </c>
      <c r="AI2380" s="80" cm="1">
        <f t="array" ref="AI2380">INDEX($K:$Q,ROW(),MATCH(AI$3,$K$2:$Q$2,0))/12</f>
        <v>-166.66666666666666</v>
      </c>
      <c r="AJ2380" s="80" cm="1">
        <f t="array" ref="AJ2380">INDEX($K:$Q,ROW(),MATCH(AJ$3,$K$2:$Q$2,0))/12</f>
        <v>-166.66666666666666</v>
      </c>
      <c r="AK2380" s="80" cm="1">
        <f t="array" ref="AK2380">INDEX($K:$Q,ROW(),MATCH(AK$3,$K$2:$Q$2,0))/12</f>
        <v>-166.66666666666666</v>
      </c>
      <c r="AL2380" s="80" cm="1">
        <f t="array" ref="AL2380">INDEX($K:$Q,ROW(),MATCH(AL$3,$K$2:$Q$2,0))/12</f>
        <v>-166.66666666666666</v>
      </c>
      <c r="AM2380" s="80" cm="1">
        <f t="array" ref="AM2380">INDEX($K:$Q,ROW(),MATCH(AM$3,$K$2:$Q$2,0))/12</f>
        <v>-166.66666666666666</v>
      </c>
      <c r="AN2380" s="80" cm="1">
        <f t="array" ref="AN2380">INDEX($K:$Q,ROW(),MATCH(AN$3,$K$2:$Q$2,0))/12</f>
        <v>-166.66666666666666</v>
      </c>
      <c r="AO2380" s="80" cm="1">
        <f t="array" ref="AO2380">INDEX($K:$Q,ROW(),MATCH(AO$3,$K$2:$Q$2,0))/12</f>
        <v>-166.66666666666666</v>
      </c>
      <c r="AP2380" s="80" cm="1">
        <f t="array" ref="AP2380">INDEX($K:$Q,ROW(),MATCH(AP$3,$K$2:$Q$2,0))/12</f>
        <v>-166.66666666666666</v>
      </c>
      <c r="AQ2380" s="80" cm="1">
        <f t="array" ref="AQ2380">INDEX($K:$Q,ROW(),MATCH(AQ$3,$K$2:$Q$2,0))/12</f>
        <v>-166.66666666666666</v>
      </c>
      <c r="AR2380" s="80" cm="1">
        <f t="array" ref="AR2380">INDEX($K:$Q,ROW(),MATCH(AR$3,$K$2:$Q$2,0))/12</f>
        <v>-166.66666666666666</v>
      </c>
      <c r="AS2380" s="80" cm="1">
        <f t="array" ref="AS2380">INDEX($K:$Q,ROW(),MATCH(AS$3,$K$2:$Q$2,0))/12</f>
        <v>-166.66666666666666</v>
      </c>
      <c r="AT2380" s="80" cm="1">
        <f t="array" ref="AT2380">INDEX($K:$Q,ROW(),MATCH(AT$3,$K$2:$Q$2,0))/12</f>
        <v>-166.66666666666666</v>
      </c>
      <c r="AU2380" s="80" cm="1">
        <f t="array" ref="AU2380">INDEX($K:$Q,ROW(),MATCH(AU$3,$K$2:$Q$2,0))/12</f>
        <v>-166.66666666666666</v>
      </c>
      <c r="AV2380" s="80" cm="1">
        <f t="array" ref="AV2380">INDEX($K:$Q,ROW(),MATCH(AV$3,$K$2:$Q$2,0))/12</f>
        <v>-166.66666666666666</v>
      </c>
      <c r="AW2380" s="80" cm="1">
        <f t="array" ref="AW2380">INDEX($K:$Q,ROW(),MATCH(AW$3,$K$2:$Q$2,0))/12</f>
        <v>-166.66666666666666</v>
      </c>
      <c r="AX2380" s="80" cm="1">
        <f t="array" ref="AX2380">INDEX($K:$Q,ROW(),MATCH(AX$3,$K$2:$Q$2,0))/12</f>
        <v>-166.66666666666666</v>
      </c>
      <c r="AY2380" s="80" cm="1">
        <f t="array" ref="AY2380">INDEX($K:$Q,ROW(),MATCH(AY$3,$K$2:$Q$2,0))/12</f>
        <v>-166.66666666666666</v>
      </c>
      <c r="AZ2380" s="80" cm="1">
        <f t="array" ref="AZ2380">INDEX($K:$Q,ROW(),MATCH(AZ$3,$K$2:$Q$2,0))/12</f>
        <v>-166.66666666666666</v>
      </c>
      <c r="BA2380" s="80" cm="1">
        <f t="array" ref="BA2380">INDEX($K:$Q,ROW(),MATCH(BA$3,$K$2:$Q$2,0))/12</f>
        <v>-166.66666666666666</v>
      </c>
      <c r="BB2380" s="80" cm="1">
        <f t="array" ref="BB2380">INDEX($K:$Q,ROW(),MATCH(BB$3,$K$2:$Q$2,0))/12</f>
        <v>-166.66666666666666</v>
      </c>
      <c r="BC2380" s="80" cm="1">
        <f t="array" ref="BC2380">INDEX($K:$Q,ROW(),MATCH(BC$3,$K$2:$Q$2,0))/12</f>
        <v>-166.66666666666666</v>
      </c>
      <c r="BD2380" s="80" cm="1">
        <f t="array" ref="BD2380">INDEX($K:$Q,ROW(),MATCH(BD$3,$K$2:$Q$2,0))/12</f>
        <v>-166.66666666666666</v>
      </c>
      <c r="BE2380" s="80" cm="1">
        <f t="array" ref="BE2380">INDEX($K:$Q,ROW(),MATCH(BE$3,$K$2:$Q$2,0))/12</f>
        <v>-166.66666666666666</v>
      </c>
      <c r="BF2380" s="80" cm="1">
        <f t="array" ref="BF2380">INDEX($K:$Q,ROW(),MATCH(BF$3,$K$2:$Q$2,0))/12</f>
        <v>-166.66666666666666</v>
      </c>
      <c r="BG2380" s="80" cm="1">
        <f t="array" ref="BG2380">INDEX($K:$Q,ROW(),MATCH(BG$3,$K$2:$Q$2,0))/12</f>
        <v>-166.66666666666666</v>
      </c>
      <c r="BH2380" s="80" cm="1">
        <f t="array" ref="BH2380">INDEX($K:$Q,ROW(),MATCH(BH$3,$K$2:$Q$2,0))/12</f>
        <v>-166.66666666666666</v>
      </c>
      <c r="BI2380" s="80" cm="1">
        <f t="array" ref="BI2380">INDEX($K:$Q,ROW(),MATCH(BI$3,$K$2:$Q$2,0))/12</f>
        <v>-166.66666666666666</v>
      </c>
      <c r="BJ2380" s="80" cm="1">
        <f t="array" ref="BJ2380">INDEX($K:$Q,ROW(),MATCH(BJ$3,$K$2:$Q$2,0))/12</f>
        <v>-166.66666666666666</v>
      </c>
      <c r="BK2380" s="80" cm="1">
        <f t="array" ref="BK2380">INDEX($K:$Q,ROW(),MATCH(BK$3,$K$2:$Q$2,0))/12</f>
        <v>-166.66666666666666</v>
      </c>
      <c r="BL2380" s="80" cm="1">
        <f t="array" ref="BL2380">INDEX($K:$Q,ROW(),MATCH(BL$3,$K$2:$Q$2,0))/12</f>
        <v>-166.66666666666666</v>
      </c>
      <c r="BM2380" s="80" cm="1">
        <f t="array" ref="BM2380">INDEX($K:$Q,ROW(),MATCH(BM$3,$K$2:$Q$2,0))/12</f>
        <v>-166.66666666666666</v>
      </c>
      <c r="BN2380" s="80" cm="1">
        <f t="array" ref="BN2380">INDEX($K:$Q,ROW(),MATCH(BN$3,$K$2:$Q$2,0))/12</f>
        <v>-166.66666666666666</v>
      </c>
      <c r="BO2380" s="80" cm="1">
        <f t="array" ref="BO2380">INDEX($K:$Q,ROW(),MATCH(BO$3,$K$2:$Q$2,0))/12</f>
        <v>-166.66666666666666</v>
      </c>
      <c r="BP2380" s="80" cm="1">
        <f t="array" ref="BP2380">INDEX($K:$Q,ROW(),MATCH(BP$3,$K$2:$Q$2,0))/12</f>
        <v>-166.66666666666666</v>
      </c>
      <c r="BQ2380" s="80" cm="1">
        <f t="array" ref="BQ2380">INDEX($K:$Q,ROW(),MATCH(BQ$3,$K$2:$Q$2,0))/12</f>
        <v>-166.66666666666666</v>
      </c>
      <c r="BR2380" s="80" cm="1">
        <f t="array" ref="BR2380">INDEX($K:$Q,ROW(),MATCH(BR$3,$K$2:$Q$2,0))/12</f>
        <v>-166.66666666666666</v>
      </c>
      <c r="BS2380" s="80" cm="1">
        <f t="array" ref="BS2380">INDEX($K:$Q,ROW(),MATCH(BS$3,$K$2:$Q$2,0))/12</f>
        <v>-166.66666666666666</v>
      </c>
      <c r="BT2380" s="80" cm="1">
        <f t="array" ref="BT2380">INDEX($K:$Q,ROW(),MATCH(BT$3,$K$2:$Q$2,0))/12</f>
        <v>-166.66666666666666</v>
      </c>
      <c r="BU2380" s="80" cm="1">
        <f t="array" ref="BU2380">INDEX($K:$Q,ROW(),MATCH(BU$3,$K$2:$Q$2,0))/12</f>
        <v>-166.66666666666666</v>
      </c>
      <c r="BV2380" s="80" cm="1">
        <f t="array" ref="BV2380">INDEX($K:$Q,ROW(),MATCH(BV$3,$K$2:$Q$2,0))/12</f>
        <v>-166.66666666666666</v>
      </c>
      <c r="BW2380" s="80" cm="1">
        <f t="array" ref="BW2380">INDEX($K:$Q,ROW(),MATCH(BW$3,$K$2:$Q$2,0))/12</f>
        <v>-166.66666666666666</v>
      </c>
      <c r="BX2380" s="80" cm="1">
        <f t="array" ref="BX2380">INDEX($K:$Q,ROW(),MATCH(BX$3,$K$2:$Q$2,0))/12</f>
        <v>-166.66666666666666</v>
      </c>
      <c r="BY2380" s="80" cm="1">
        <f t="array" ref="BY2380">INDEX($K:$Q,ROW(),MATCH(BY$3,$K$2:$Q$2,0))/12</f>
        <v>-166.66666666666666</v>
      </c>
      <c r="BZ2380" s="80" cm="1">
        <f t="array" ref="BZ2380">INDEX($K:$Q,ROW(),MATCH(BZ$3,$K$2:$Q$2,0))/12</f>
        <v>-166.66666666666666</v>
      </c>
      <c r="CA2380" s="80" cm="1">
        <f t="array" ref="CA2380">INDEX($K:$Q,ROW(),MATCH(CA$3,$K$2:$Q$2,0))/12</f>
        <v>-166.66666666666666</v>
      </c>
      <c r="CB2380" s="80" cm="1">
        <f t="array" ref="CB2380">INDEX($K:$Q,ROW(),MATCH(CB$3,$K$2:$Q$2,0))/12</f>
        <v>-166.66666666666666</v>
      </c>
      <c r="CC2380" s="80" cm="1">
        <f t="array" ref="CC2380">INDEX($K:$Q,ROW(),MATCH(CC$3,$K$2:$Q$2,0))/12</f>
        <v>-166.66666666666666</v>
      </c>
      <c r="CD2380" s="80" cm="1">
        <f t="array" ref="CD2380">INDEX($K:$Q,ROW(),MATCH(CD$3,$K$2:$Q$2,0))/12</f>
        <v>-166.66666666666666</v>
      </c>
      <c r="CE2380" s="80" cm="1">
        <f t="array" ref="CE2380">INDEX($K:$Q,ROW(),MATCH(CE$3,$K$2:$Q$2,0))/12</f>
        <v>-166.66666666666666</v>
      </c>
      <c r="CF2380" s="80" cm="1">
        <f t="array" ref="CF2380">INDEX($K:$Q,ROW(),MATCH(CF$3,$K$2:$Q$2,0))/12</f>
        <v>-166.66666666666666</v>
      </c>
      <c r="CG2380" s="80" cm="1">
        <f t="array" ref="CG2380">INDEX($K:$Q,ROW(),MATCH(CG$3,$K$2:$Q$2,0))/12</f>
        <v>-166.66666666666666</v>
      </c>
      <c r="CH2380" s="80" cm="1">
        <f t="array" ref="CH2380">INDEX($K:$Q,ROW(),MATCH(CH$3,$K$2:$Q$2,0))/12</f>
        <v>-166.66666666666666</v>
      </c>
      <c r="CI2380" s="80" cm="1">
        <f t="array" ref="CI2380">INDEX($K:$Q,ROW(),MATCH(CI$3,$K$2:$Q$2,0))/12</f>
        <v>-166.66666666666666</v>
      </c>
      <c r="CJ2380" s="80" cm="1">
        <f t="array" ref="CJ2380">INDEX($K:$Q,ROW(),MATCH(CJ$3,$K$2:$Q$2,0))/12</f>
        <v>-166.66666666666666</v>
      </c>
      <c r="CK2380" s="80" cm="1">
        <f t="array" ref="CK2380">INDEX($K:$Q,ROW(),MATCH(CK$3,$K$2:$Q$2,0))/12</f>
        <v>-166.66666666666666</v>
      </c>
      <c r="CL2380" s="80" cm="1">
        <f t="array" ref="CL2380">INDEX($K:$Q,ROW(),MATCH(CL$3,$K$2:$Q$2,0))/12</f>
        <v>-166.66666666666666</v>
      </c>
      <c r="CN2380" s="74"/>
      <c r="CO2380" s="80" t="e" cm="1">
        <f t="array" ref="CO2380">INDEX($K:$Q,ROW(),MATCH(CO$3,$K$2:$Q$2,0))/CO$5</f>
        <v>#N/A</v>
      </c>
      <c r="CP2380" s="80" t="e" cm="1">
        <f t="array" ref="CP2380">INDEX($K:$Q,ROW(),MATCH(CP$3,$K$2:$Q$2,0))/CP$5</f>
        <v>#N/A</v>
      </c>
      <c r="CQ2380" s="80" t="e" cm="1">
        <f t="array" ref="CQ2380">INDEX($K:$Q,ROW(),MATCH(CQ$3,$K$2:$Q$2,0))/CQ$5</f>
        <v>#N/A</v>
      </c>
      <c r="CR2380" s="80" t="e" cm="1">
        <f t="array" ref="CR2380">INDEX($K:$Q,ROW(),MATCH(CR$3,$K$2:$Q$2,0))/CR$5</f>
        <v>#N/A</v>
      </c>
      <c r="CS2380" s="80" t="e" cm="1">
        <f t="array" ref="CS2380">INDEX($K:$Q,ROW(),MATCH(CS$3,$K$2:$Q$2,0))/CS$5</f>
        <v>#N/A</v>
      </c>
      <c r="CT2380" s="80" t="e" cm="1">
        <f t="array" ref="CT2380">INDEX($K:$Q,ROW(),MATCH(CT$3,$K$2:$Q$2,0))/CT$5</f>
        <v>#N/A</v>
      </c>
      <c r="CU2380" s="80" t="e" cm="1">
        <f t="array" ref="CU2380">INDEX($K:$Q,ROW(),MATCH(CU$3,$K$2:$Q$2,0))/CU$5</f>
        <v>#N/A</v>
      </c>
      <c r="CV2380" s="80" t="e" cm="1">
        <f t="array" ref="CV2380">INDEX($K:$Q,ROW(),MATCH(CV$3,$K$2:$Q$2,0))/CV$5</f>
        <v>#N/A</v>
      </c>
      <c r="CW2380" s="80" t="e" cm="1">
        <f t="array" ref="CW2380">INDEX($K:$Q,ROW(),MATCH(CW$3,$K$2:$Q$2,0))/CW$5</f>
        <v>#N/A</v>
      </c>
      <c r="CX2380" s="80" t="e" cm="1">
        <f t="array" ref="CX2380">INDEX($K:$Q,ROW(),MATCH(CX$3,$K$2:$Q$2,0))/CX$5</f>
        <v>#N/A</v>
      </c>
      <c r="CY2380" s="80" t="e" cm="1">
        <f t="array" ref="CY2380">INDEX($K:$Q,ROW(),MATCH(CY$3,$K$2:$Q$2,0))/CL$5</f>
        <v>#N/A</v>
      </c>
      <c r="CZ2380" s="80" t="e" cm="1">
        <f t="array" ref="CZ2380">INDEX($K:$Q,ROW(),MATCH(CZ$3,$K$2:$Q$2,0))/CZ$5</f>
        <v>#N/A</v>
      </c>
      <c r="DA2380" s="80" t="e" cm="1">
        <f t="array" ref="DA2380">INDEX($K:$Q,ROW(),MATCH(DA$3,$K$2:$Q$2,0))/DA$5</f>
        <v>#N/A</v>
      </c>
      <c r="DB2380" s="80" t="e" cm="1">
        <f t="array" ref="DB2380">INDEX($K:$Q,ROW(),MATCH(DB$3,$K$2:$Q$2,0))/DB$5</f>
        <v>#N/A</v>
      </c>
      <c r="DC2380" s="80" t="e" cm="1">
        <f t="array" ref="DC2380">INDEX($K:$Q,ROW(),MATCH(DC$3,$K$2:$Q$2,0))/DC$5</f>
        <v>#N/A</v>
      </c>
      <c r="DD2380" s="80" t="e" cm="1">
        <f t="array" ref="DD2380">INDEX($K:$Q,ROW(),MATCH(DD$3,$K$2:$Q$2,0))/DD$5</f>
        <v>#N/A</v>
      </c>
      <c r="DE2380" s="80" t="e" cm="1">
        <f t="array" ref="DE2380">INDEX($K:$Q,ROW(),MATCH(DE$3,$K$2:$Q$2,0))/DE$5</f>
        <v>#N/A</v>
      </c>
      <c r="DF2380" s="80" t="e" cm="1">
        <f t="array" ref="DF2380">INDEX($K:$Q,ROW(),MATCH(DF$3,$K$2:$Q$2,0))/DF$5</f>
        <v>#N/A</v>
      </c>
      <c r="DG2380" s="80" t="e" cm="1">
        <f t="array" ref="DG2380">INDEX($K:$Q,ROW(),MATCH(DG$3,$K$2:$Q$2,0))/DG$5</f>
        <v>#N/A</v>
      </c>
      <c r="DH2380" s="80" t="e" cm="1">
        <f t="array" ref="DH2380">INDEX($K:$Q,ROW(),MATCH(DH$3,$K$2:$Q$2,0))/DH$5</f>
        <v>#N/A</v>
      </c>
      <c r="DI2380" s="80" t="e" cm="1">
        <f t="array" ref="DI2380">INDEX($K:$Q,ROW(),MATCH(DI$3,$K$2:$Q$2,0))/DI$5</f>
        <v>#N/A</v>
      </c>
      <c r="DJ2380" s="80" t="e" cm="1">
        <f t="array" ref="DJ2380">INDEX($K:$Q,ROW(),MATCH(DJ$3,$K$2:$Q$2,0))/DJ$5</f>
        <v>#N/A</v>
      </c>
      <c r="DK2380" s="80" t="e" cm="1">
        <f t="array" ref="DK2380">INDEX($K:$Q,ROW(),MATCH(DK$3,$K$2:$Q$2,0))/DK$5</f>
        <v>#N/A</v>
      </c>
      <c r="DL2380" s="80" t="e" cm="1">
        <f t="array" ref="DL2380">INDEX($K:$Q,ROW(),MATCH(DL$3,$K$2:$Q$2,0))/DL$5</f>
        <v>#N/A</v>
      </c>
    </row>
    <row r="2381" spans="1:116" x14ac:dyDescent="0.4">
      <c r="D2381" t="s">
        <v>564</v>
      </c>
      <c r="E2381" s="8" t="str">
        <f t="shared" si="4789"/>
        <v>2381 FAPPELIST-F</v>
      </c>
      <c r="G2381" s="141" t="s">
        <v>322</v>
      </c>
      <c r="K2381" s="23">
        <v>-4000</v>
      </c>
      <c r="L2381" s="23">
        <v>-4000</v>
      </c>
      <c r="M2381" s="23">
        <v>-4000</v>
      </c>
      <c r="N2381" s="23">
        <v>-4000</v>
      </c>
      <c r="O2381" s="23">
        <v>-4000</v>
      </c>
      <c r="P2381" s="23">
        <v>-4000</v>
      </c>
      <c r="S2381" s="80" cm="1">
        <f t="array" ref="S2381">INDEX($K:$Q,ROW(),MATCH(S$3,$K$2:$Q$2,0))/12</f>
        <v>-333.33333333333331</v>
      </c>
      <c r="T2381" s="80" cm="1">
        <f t="array" ref="T2381">INDEX($K:$Q,ROW(),MATCH(T$3,$K$2:$Q$2,0))/12</f>
        <v>-333.33333333333331</v>
      </c>
      <c r="U2381" s="80" cm="1">
        <f t="array" ref="U2381">INDEX($K:$Q,ROW(),MATCH(U$3,$K$2:$Q$2,0))/12</f>
        <v>-333.33333333333331</v>
      </c>
      <c r="V2381" s="80" cm="1">
        <f t="array" ref="V2381">INDEX($K:$Q,ROW(),MATCH(V$3,$K$2:$Q$2,0))/12</f>
        <v>-333.33333333333331</v>
      </c>
      <c r="W2381" s="80" cm="1">
        <f t="array" ref="W2381">INDEX($K:$Q,ROW(),MATCH(W$3,$K$2:$Q$2,0))/12</f>
        <v>-333.33333333333331</v>
      </c>
      <c r="X2381" s="80" cm="1">
        <f t="array" ref="X2381">INDEX($K:$Q,ROW(),MATCH(X$3,$K$2:$Q$2,0))/12</f>
        <v>-333.33333333333331</v>
      </c>
      <c r="Y2381" s="80" cm="1">
        <f t="array" ref="Y2381">INDEX($K:$Q,ROW(),MATCH(Y$3,$K$2:$Q$2,0))/12</f>
        <v>-333.33333333333331</v>
      </c>
      <c r="Z2381" s="80" cm="1">
        <f t="array" ref="Z2381">INDEX($K:$Q,ROW(),MATCH(Z$3,$K$2:$Q$2,0))/12</f>
        <v>-333.33333333333331</v>
      </c>
      <c r="AA2381" s="80" cm="1">
        <f t="array" ref="AA2381">INDEX($K:$Q,ROW(),MATCH(AA$3,$K$2:$Q$2,0))/12</f>
        <v>-333.33333333333331</v>
      </c>
      <c r="AB2381" s="80" cm="1">
        <f t="array" ref="AB2381">INDEX($K:$Q,ROW(),MATCH(AB$3,$K$2:$Q$2,0))/12</f>
        <v>-333.33333333333331</v>
      </c>
      <c r="AC2381" s="80" cm="1">
        <f t="array" ref="AC2381">INDEX($K:$Q,ROW(),MATCH(AC$3,$K$2:$Q$2,0))/12</f>
        <v>-333.33333333333331</v>
      </c>
      <c r="AD2381" s="80" cm="1">
        <f t="array" ref="AD2381">INDEX($K:$Q,ROW(),MATCH(AD$3,$K$2:$Q$2,0))/12</f>
        <v>-333.33333333333331</v>
      </c>
      <c r="AE2381" s="80" cm="1">
        <f t="array" ref="AE2381">INDEX($K:$Q,ROW(),MATCH(AE$3,$K$2:$Q$2,0))/12</f>
        <v>-333.33333333333331</v>
      </c>
      <c r="AF2381" s="80" cm="1">
        <f t="array" ref="AF2381">INDEX($K:$Q,ROW(),MATCH(AF$3,$K$2:$Q$2,0))/12</f>
        <v>-333.33333333333331</v>
      </c>
      <c r="AG2381" s="80" cm="1">
        <f t="array" ref="AG2381">INDEX($K:$Q,ROW(),MATCH(AG$3,$K$2:$Q$2,0))/12</f>
        <v>-333.33333333333331</v>
      </c>
      <c r="AH2381" s="80" cm="1">
        <f t="array" ref="AH2381">INDEX($K:$Q,ROW(),MATCH(AH$3,$K$2:$Q$2,0))/12</f>
        <v>-333.33333333333331</v>
      </c>
      <c r="AI2381" s="80" cm="1">
        <f t="array" ref="AI2381">INDEX($K:$Q,ROW(),MATCH(AI$3,$K$2:$Q$2,0))/12</f>
        <v>-333.33333333333331</v>
      </c>
      <c r="AJ2381" s="80" cm="1">
        <f t="array" ref="AJ2381">INDEX($K:$Q,ROW(),MATCH(AJ$3,$K$2:$Q$2,0))/12</f>
        <v>-333.33333333333331</v>
      </c>
      <c r="AK2381" s="80" cm="1">
        <f t="array" ref="AK2381">INDEX($K:$Q,ROW(),MATCH(AK$3,$K$2:$Q$2,0))/12</f>
        <v>-333.33333333333331</v>
      </c>
      <c r="AL2381" s="80" cm="1">
        <f t="array" ref="AL2381">INDEX($K:$Q,ROW(),MATCH(AL$3,$K$2:$Q$2,0))/12</f>
        <v>-333.33333333333331</v>
      </c>
      <c r="AM2381" s="80" cm="1">
        <f t="array" ref="AM2381">INDEX($K:$Q,ROW(),MATCH(AM$3,$K$2:$Q$2,0))/12</f>
        <v>-333.33333333333331</v>
      </c>
      <c r="AN2381" s="80" cm="1">
        <f t="array" ref="AN2381">INDEX($K:$Q,ROW(),MATCH(AN$3,$K$2:$Q$2,0))/12</f>
        <v>-333.33333333333331</v>
      </c>
      <c r="AO2381" s="80" cm="1">
        <f t="array" ref="AO2381">INDEX($K:$Q,ROW(),MATCH(AO$3,$K$2:$Q$2,0))/12</f>
        <v>-333.33333333333331</v>
      </c>
      <c r="AP2381" s="80" cm="1">
        <f t="array" ref="AP2381">INDEX($K:$Q,ROW(),MATCH(AP$3,$K$2:$Q$2,0))/12</f>
        <v>-333.33333333333331</v>
      </c>
      <c r="AQ2381" s="80" cm="1">
        <f t="array" ref="AQ2381">INDEX($K:$Q,ROW(),MATCH(AQ$3,$K$2:$Q$2,0))/12</f>
        <v>-333.33333333333331</v>
      </c>
      <c r="AR2381" s="80" cm="1">
        <f t="array" ref="AR2381">INDEX($K:$Q,ROW(),MATCH(AR$3,$K$2:$Q$2,0))/12</f>
        <v>-333.33333333333331</v>
      </c>
      <c r="AS2381" s="80" cm="1">
        <f t="array" ref="AS2381">INDEX($K:$Q,ROW(),MATCH(AS$3,$K$2:$Q$2,0))/12</f>
        <v>-333.33333333333331</v>
      </c>
      <c r="AT2381" s="80" cm="1">
        <f t="array" ref="AT2381">INDEX($K:$Q,ROW(),MATCH(AT$3,$K$2:$Q$2,0))/12</f>
        <v>-333.33333333333331</v>
      </c>
      <c r="AU2381" s="80" cm="1">
        <f t="array" ref="AU2381">INDEX($K:$Q,ROW(),MATCH(AU$3,$K$2:$Q$2,0))/12</f>
        <v>-333.33333333333331</v>
      </c>
      <c r="AV2381" s="80" cm="1">
        <f t="array" ref="AV2381">INDEX($K:$Q,ROW(),MATCH(AV$3,$K$2:$Q$2,0))/12</f>
        <v>-333.33333333333331</v>
      </c>
      <c r="AW2381" s="80" cm="1">
        <f t="array" ref="AW2381">INDEX($K:$Q,ROW(),MATCH(AW$3,$K$2:$Q$2,0))/12</f>
        <v>-333.33333333333331</v>
      </c>
      <c r="AX2381" s="80" cm="1">
        <f t="array" ref="AX2381">INDEX($K:$Q,ROW(),MATCH(AX$3,$K$2:$Q$2,0))/12</f>
        <v>-333.33333333333331</v>
      </c>
      <c r="AY2381" s="80" cm="1">
        <f t="array" ref="AY2381">INDEX($K:$Q,ROW(),MATCH(AY$3,$K$2:$Q$2,0))/12</f>
        <v>-333.33333333333331</v>
      </c>
      <c r="AZ2381" s="80" cm="1">
        <f t="array" ref="AZ2381">INDEX($K:$Q,ROW(),MATCH(AZ$3,$K$2:$Q$2,0))/12</f>
        <v>-333.33333333333331</v>
      </c>
      <c r="BA2381" s="80" cm="1">
        <f t="array" ref="BA2381">INDEX($K:$Q,ROW(),MATCH(BA$3,$K$2:$Q$2,0))/12</f>
        <v>-333.33333333333331</v>
      </c>
      <c r="BB2381" s="80" cm="1">
        <f t="array" ref="BB2381">INDEX($K:$Q,ROW(),MATCH(BB$3,$K$2:$Q$2,0))/12</f>
        <v>-333.33333333333331</v>
      </c>
      <c r="BC2381" s="80" cm="1">
        <f t="array" ref="BC2381">INDEX($K:$Q,ROW(),MATCH(BC$3,$K$2:$Q$2,0))/12</f>
        <v>-333.33333333333331</v>
      </c>
      <c r="BD2381" s="80" cm="1">
        <f t="array" ref="BD2381">INDEX($K:$Q,ROW(),MATCH(BD$3,$K$2:$Q$2,0))/12</f>
        <v>-333.33333333333331</v>
      </c>
      <c r="BE2381" s="80" cm="1">
        <f t="array" ref="BE2381">INDEX($K:$Q,ROW(),MATCH(BE$3,$K$2:$Q$2,0))/12</f>
        <v>-333.33333333333331</v>
      </c>
      <c r="BF2381" s="80" cm="1">
        <f t="array" ref="BF2381">INDEX($K:$Q,ROW(),MATCH(BF$3,$K$2:$Q$2,0))/12</f>
        <v>-333.33333333333331</v>
      </c>
      <c r="BG2381" s="80" cm="1">
        <f t="array" ref="BG2381">INDEX($K:$Q,ROW(),MATCH(BG$3,$K$2:$Q$2,0))/12</f>
        <v>-333.33333333333331</v>
      </c>
      <c r="BH2381" s="80" cm="1">
        <f t="array" ref="BH2381">INDEX($K:$Q,ROW(),MATCH(BH$3,$K$2:$Q$2,0))/12</f>
        <v>-333.33333333333331</v>
      </c>
      <c r="BI2381" s="80" cm="1">
        <f t="array" ref="BI2381">INDEX($K:$Q,ROW(),MATCH(BI$3,$K$2:$Q$2,0))/12</f>
        <v>-333.33333333333331</v>
      </c>
      <c r="BJ2381" s="80" cm="1">
        <f t="array" ref="BJ2381">INDEX($K:$Q,ROW(),MATCH(BJ$3,$K$2:$Q$2,0))/12</f>
        <v>-333.33333333333331</v>
      </c>
      <c r="BK2381" s="80" cm="1">
        <f t="array" ref="BK2381">INDEX($K:$Q,ROW(),MATCH(BK$3,$K$2:$Q$2,0))/12</f>
        <v>-333.33333333333331</v>
      </c>
      <c r="BL2381" s="80" cm="1">
        <f t="array" ref="BL2381">INDEX($K:$Q,ROW(),MATCH(BL$3,$K$2:$Q$2,0))/12</f>
        <v>-333.33333333333331</v>
      </c>
      <c r="BM2381" s="80" cm="1">
        <f t="array" ref="BM2381">INDEX($K:$Q,ROW(),MATCH(BM$3,$K$2:$Q$2,0))/12</f>
        <v>-333.33333333333331</v>
      </c>
      <c r="BN2381" s="80" cm="1">
        <f t="array" ref="BN2381">INDEX($K:$Q,ROW(),MATCH(BN$3,$K$2:$Q$2,0))/12</f>
        <v>-333.33333333333331</v>
      </c>
      <c r="BO2381" s="80" cm="1">
        <f t="array" ref="BO2381">INDEX($K:$Q,ROW(),MATCH(BO$3,$K$2:$Q$2,0))/12</f>
        <v>-333.33333333333331</v>
      </c>
      <c r="BP2381" s="80" cm="1">
        <f t="array" ref="BP2381">INDEX($K:$Q,ROW(),MATCH(BP$3,$K$2:$Q$2,0))/12</f>
        <v>-333.33333333333331</v>
      </c>
      <c r="BQ2381" s="80" cm="1">
        <f t="array" ref="BQ2381">INDEX($K:$Q,ROW(),MATCH(BQ$3,$K$2:$Q$2,0))/12</f>
        <v>-333.33333333333331</v>
      </c>
      <c r="BR2381" s="80" cm="1">
        <f t="array" ref="BR2381">INDEX($K:$Q,ROW(),MATCH(BR$3,$K$2:$Q$2,0))/12</f>
        <v>-333.33333333333331</v>
      </c>
      <c r="BS2381" s="80" cm="1">
        <f t="array" ref="BS2381">INDEX($K:$Q,ROW(),MATCH(BS$3,$K$2:$Q$2,0))/12</f>
        <v>-333.33333333333331</v>
      </c>
      <c r="BT2381" s="80" cm="1">
        <f t="array" ref="BT2381">INDEX($K:$Q,ROW(),MATCH(BT$3,$K$2:$Q$2,0))/12</f>
        <v>-333.33333333333331</v>
      </c>
      <c r="BU2381" s="80" cm="1">
        <f t="array" ref="BU2381">INDEX($K:$Q,ROW(),MATCH(BU$3,$K$2:$Q$2,0))/12</f>
        <v>-333.33333333333331</v>
      </c>
      <c r="BV2381" s="80" cm="1">
        <f t="array" ref="BV2381">INDEX($K:$Q,ROW(),MATCH(BV$3,$K$2:$Q$2,0))/12</f>
        <v>-333.33333333333331</v>
      </c>
      <c r="BW2381" s="80" cm="1">
        <f t="array" ref="BW2381">INDEX($K:$Q,ROW(),MATCH(BW$3,$K$2:$Q$2,0))/12</f>
        <v>-333.33333333333331</v>
      </c>
      <c r="BX2381" s="80" cm="1">
        <f t="array" ref="BX2381">INDEX($K:$Q,ROW(),MATCH(BX$3,$K$2:$Q$2,0))/12</f>
        <v>-333.33333333333331</v>
      </c>
      <c r="BY2381" s="80" cm="1">
        <f t="array" ref="BY2381">INDEX($K:$Q,ROW(),MATCH(BY$3,$K$2:$Q$2,0))/12</f>
        <v>-333.33333333333331</v>
      </c>
      <c r="BZ2381" s="80" cm="1">
        <f t="array" ref="BZ2381">INDEX($K:$Q,ROW(),MATCH(BZ$3,$K$2:$Q$2,0))/12</f>
        <v>-333.33333333333331</v>
      </c>
      <c r="CA2381" s="80" cm="1">
        <f t="array" ref="CA2381">INDEX($K:$Q,ROW(),MATCH(CA$3,$K$2:$Q$2,0))/12</f>
        <v>-333.33333333333331</v>
      </c>
      <c r="CB2381" s="80" cm="1">
        <f t="array" ref="CB2381">INDEX($K:$Q,ROW(),MATCH(CB$3,$K$2:$Q$2,0))/12</f>
        <v>-333.33333333333331</v>
      </c>
      <c r="CC2381" s="80" cm="1">
        <f t="array" ref="CC2381">INDEX($K:$Q,ROW(),MATCH(CC$3,$K$2:$Q$2,0))/12</f>
        <v>-333.33333333333331</v>
      </c>
      <c r="CD2381" s="80" cm="1">
        <f t="array" ref="CD2381">INDEX($K:$Q,ROW(),MATCH(CD$3,$K$2:$Q$2,0))/12</f>
        <v>-333.33333333333331</v>
      </c>
      <c r="CE2381" s="80" cm="1">
        <f t="array" ref="CE2381">INDEX($K:$Q,ROW(),MATCH(CE$3,$K$2:$Q$2,0))/12</f>
        <v>-333.33333333333331</v>
      </c>
      <c r="CF2381" s="80" cm="1">
        <f t="array" ref="CF2381">INDEX($K:$Q,ROW(),MATCH(CF$3,$K$2:$Q$2,0))/12</f>
        <v>-333.33333333333331</v>
      </c>
      <c r="CG2381" s="80" cm="1">
        <f t="array" ref="CG2381">INDEX($K:$Q,ROW(),MATCH(CG$3,$K$2:$Q$2,0))/12</f>
        <v>-333.33333333333331</v>
      </c>
      <c r="CH2381" s="80" cm="1">
        <f t="array" ref="CH2381">INDEX($K:$Q,ROW(),MATCH(CH$3,$K$2:$Q$2,0))/12</f>
        <v>-333.33333333333331</v>
      </c>
      <c r="CI2381" s="80" cm="1">
        <f t="array" ref="CI2381">INDEX($K:$Q,ROW(),MATCH(CI$3,$K$2:$Q$2,0))/12</f>
        <v>-333.33333333333331</v>
      </c>
      <c r="CJ2381" s="80" cm="1">
        <f t="array" ref="CJ2381">INDEX($K:$Q,ROW(),MATCH(CJ$3,$K$2:$Q$2,0))/12</f>
        <v>-333.33333333333331</v>
      </c>
      <c r="CK2381" s="80" cm="1">
        <f t="array" ref="CK2381">INDEX($K:$Q,ROW(),MATCH(CK$3,$K$2:$Q$2,0))/12</f>
        <v>-333.33333333333331</v>
      </c>
      <c r="CL2381" s="80" cm="1">
        <f t="array" ref="CL2381">INDEX($K:$Q,ROW(),MATCH(CL$3,$K$2:$Q$2,0))/12</f>
        <v>-333.33333333333331</v>
      </c>
      <c r="CN2381" s="74"/>
      <c r="CO2381" s="80" t="e" cm="1">
        <f t="array" ref="CO2381">INDEX($K:$Q,ROW(),MATCH(CO$3,$K$2:$Q$2,0))/CO$5</f>
        <v>#N/A</v>
      </c>
      <c r="CP2381" s="80" t="e" cm="1">
        <f t="array" ref="CP2381">INDEX($K:$Q,ROW(),MATCH(CP$3,$K$2:$Q$2,0))/CP$5</f>
        <v>#N/A</v>
      </c>
      <c r="CQ2381" s="80" t="e" cm="1">
        <f t="array" ref="CQ2381">INDEX($K:$Q,ROW(),MATCH(CQ$3,$K$2:$Q$2,0))/CQ$5</f>
        <v>#N/A</v>
      </c>
      <c r="CR2381" s="80" t="e" cm="1">
        <f t="array" ref="CR2381">INDEX($K:$Q,ROW(),MATCH(CR$3,$K$2:$Q$2,0))/CR$5</f>
        <v>#N/A</v>
      </c>
      <c r="CS2381" s="80" t="e" cm="1">
        <f t="array" ref="CS2381">INDEX($K:$Q,ROW(),MATCH(CS$3,$K$2:$Q$2,0))/CS$5</f>
        <v>#N/A</v>
      </c>
      <c r="CT2381" s="80" t="e" cm="1">
        <f t="array" ref="CT2381">INDEX($K:$Q,ROW(),MATCH(CT$3,$K$2:$Q$2,0))/CT$5</f>
        <v>#N/A</v>
      </c>
      <c r="CU2381" s="80" t="e" cm="1">
        <f t="array" ref="CU2381">INDEX($K:$Q,ROW(),MATCH(CU$3,$K$2:$Q$2,0))/CU$5</f>
        <v>#N/A</v>
      </c>
      <c r="CV2381" s="80" t="e" cm="1">
        <f t="array" ref="CV2381">INDEX($K:$Q,ROW(),MATCH(CV$3,$K$2:$Q$2,0))/CV$5</f>
        <v>#N/A</v>
      </c>
      <c r="CW2381" s="80" t="e" cm="1">
        <f t="array" ref="CW2381">INDEX($K:$Q,ROW(),MATCH(CW$3,$K$2:$Q$2,0))/CW$5</f>
        <v>#N/A</v>
      </c>
      <c r="CX2381" s="80" t="e" cm="1">
        <f t="array" ref="CX2381">INDEX($K:$Q,ROW(),MATCH(CX$3,$K$2:$Q$2,0))/CX$5</f>
        <v>#N/A</v>
      </c>
      <c r="CY2381" s="80" t="e" cm="1">
        <f t="array" ref="CY2381">INDEX($K:$Q,ROW(),MATCH(CY$3,$K$2:$Q$2,0))/CL$5</f>
        <v>#N/A</v>
      </c>
      <c r="CZ2381" s="80" t="e" cm="1">
        <f t="array" ref="CZ2381">INDEX($K:$Q,ROW(),MATCH(CZ$3,$K$2:$Q$2,0))/CZ$5</f>
        <v>#N/A</v>
      </c>
      <c r="DA2381" s="80" t="e" cm="1">
        <f t="array" ref="DA2381">INDEX($K:$Q,ROW(),MATCH(DA$3,$K$2:$Q$2,0))/DA$5</f>
        <v>#N/A</v>
      </c>
      <c r="DB2381" s="80" t="e" cm="1">
        <f t="array" ref="DB2381">INDEX($K:$Q,ROW(),MATCH(DB$3,$K$2:$Q$2,0))/DB$5</f>
        <v>#N/A</v>
      </c>
      <c r="DC2381" s="80" t="e" cm="1">
        <f t="array" ref="DC2381">INDEX($K:$Q,ROW(),MATCH(DC$3,$K$2:$Q$2,0))/DC$5</f>
        <v>#N/A</v>
      </c>
      <c r="DD2381" s="80" t="e" cm="1">
        <f t="array" ref="DD2381">INDEX($K:$Q,ROW(),MATCH(DD$3,$K$2:$Q$2,0))/DD$5</f>
        <v>#N/A</v>
      </c>
      <c r="DE2381" s="80" t="e" cm="1">
        <f t="array" ref="DE2381">INDEX($K:$Q,ROW(),MATCH(DE$3,$K$2:$Q$2,0))/DE$5</f>
        <v>#N/A</v>
      </c>
      <c r="DF2381" s="80" t="e" cm="1">
        <f t="array" ref="DF2381">INDEX($K:$Q,ROW(),MATCH(DF$3,$K$2:$Q$2,0))/DF$5</f>
        <v>#N/A</v>
      </c>
      <c r="DG2381" s="80" t="e" cm="1">
        <f t="array" ref="DG2381">INDEX($K:$Q,ROW(),MATCH(DG$3,$K$2:$Q$2,0))/DG$5</f>
        <v>#N/A</v>
      </c>
      <c r="DH2381" s="80" t="e" cm="1">
        <f t="array" ref="DH2381">INDEX($K:$Q,ROW(),MATCH(DH$3,$K$2:$Q$2,0))/DH$5</f>
        <v>#N/A</v>
      </c>
      <c r="DI2381" s="80" t="e" cm="1">
        <f t="array" ref="DI2381">INDEX($K:$Q,ROW(),MATCH(DI$3,$K$2:$Q$2,0))/DI$5</f>
        <v>#N/A</v>
      </c>
      <c r="DJ2381" s="80" t="e" cm="1">
        <f t="array" ref="DJ2381">INDEX($K:$Q,ROW(),MATCH(DJ$3,$K$2:$Q$2,0))/DJ$5</f>
        <v>#N/A</v>
      </c>
      <c r="DK2381" s="80" t="e" cm="1">
        <f t="array" ref="DK2381">INDEX($K:$Q,ROW(),MATCH(DK$3,$K$2:$Q$2,0))/DK$5</f>
        <v>#N/A</v>
      </c>
      <c r="DL2381" s="80" t="e" cm="1">
        <f t="array" ref="DL2381">INDEX($K:$Q,ROW(),MATCH(DL$3,$K$2:$Q$2,0))/DL$5</f>
        <v>#N/A</v>
      </c>
    </row>
    <row r="2382" spans="1:116" x14ac:dyDescent="0.4">
      <c r="D2382" t="s">
        <v>564</v>
      </c>
      <c r="E2382" s="8" t="str">
        <f t="shared" si="4789"/>
        <v>2382 FAPPELIST-F</v>
      </c>
      <c r="G2382" s="141" t="s">
        <v>323</v>
      </c>
      <c r="K2382" s="23">
        <v>-8000</v>
      </c>
      <c r="L2382" s="23">
        <v>-8000</v>
      </c>
      <c r="M2382" s="23">
        <v>-8000</v>
      </c>
      <c r="N2382" s="23">
        <v>-8000</v>
      </c>
      <c r="O2382" s="23">
        <v>-8000</v>
      </c>
      <c r="P2382" s="23">
        <v>-8000</v>
      </c>
      <c r="S2382" s="80" cm="1">
        <f t="array" ref="S2382">INDEX($K:$Q,ROW(),MATCH(S$3,$K$2:$Q$2,0))/12</f>
        <v>-666.66666666666663</v>
      </c>
      <c r="T2382" s="80" cm="1">
        <f t="array" ref="T2382">INDEX($K:$Q,ROW(),MATCH(T$3,$K$2:$Q$2,0))/12</f>
        <v>-666.66666666666663</v>
      </c>
      <c r="U2382" s="80" cm="1">
        <f t="array" ref="U2382">INDEX($K:$Q,ROW(),MATCH(U$3,$K$2:$Q$2,0))/12</f>
        <v>-666.66666666666663</v>
      </c>
      <c r="V2382" s="80" cm="1">
        <f t="array" ref="V2382">INDEX($K:$Q,ROW(),MATCH(V$3,$K$2:$Q$2,0))/12</f>
        <v>-666.66666666666663</v>
      </c>
      <c r="W2382" s="80" cm="1">
        <f t="array" ref="W2382">INDEX($K:$Q,ROW(),MATCH(W$3,$K$2:$Q$2,0))/12</f>
        <v>-666.66666666666663</v>
      </c>
      <c r="X2382" s="80" cm="1">
        <f t="array" ref="X2382">INDEX($K:$Q,ROW(),MATCH(X$3,$K$2:$Q$2,0))/12</f>
        <v>-666.66666666666663</v>
      </c>
      <c r="Y2382" s="80" cm="1">
        <f t="array" ref="Y2382">INDEX($K:$Q,ROW(),MATCH(Y$3,$K$2:$Q$2,0))/12</f>
        <v>-666.66666666666663</v>
      </c>
      <c r="Z2382" s="80" cm="1">
        <f t="array" ref="Z2382">INDEX($K:$Q,ROW(),MATCH(Z$3,$K$2:$Q$2,0))/12</f>
        <v>-666.66666666666663</v>
      </c>
      <c r="AA2382" s="80" cm="1">
        <f t="array" ref="AA2382">INDEX($K:$Q,ROW(),MATCH(AA$3,$K$2:$Q$2,0))/12</f>
        <v>-666.66666666666663</v>
      </c>
      <c r="AB2382" s="80" cm="1">
        <f t="array" ref="AB2382">INDEX($K:$Q,ROW(),MATCH(AB$3,$K$2:$Q$2,0))/12</f>
        <v>-666.66666666666663</v>
      </c>
      <c r="AC2382" s="80" cm="1">
        <f t="array" ref="AC2382">INDEX($K:$Q,ROW(),MATCH(AC$3,$K$2:$Q$2,0))/12</f>
        <v>-666.66666666666663</v>
      </c>
      <c r="AD2382" s="80" cm="1">
        <f t="array" ref="AD2382">INDEX($K:$Q,ROW(),MATCH(AD$3,$K$2:$Q$2,0))/12</f>
        <v>-666.66666666666663</v>
      </c>
      <c r="AE2382" s="80" cm="1">
        <f t="array" ref="AE2382">INDEX($K:$Q,ROW(),MATCH(AE$3,$K$2:$Q$2,0))/12</f>
        <v>-666.66666666666663</v>
      </c>
      <c r="AF2382" s="80" cm="1">
        <f t="array" ref="AF2382">INDEX($K:$Q,ROW(),MATCH(AF$3,$K$2:$Q$2,0))/12</f>
        <v>-666.66666666666663</v>
      </c>
      <c r="AG2382" s="80" cm="1">
        <f t="array" ref="AG2382">INDEX($K:$Q,ROW(),MATCH(AG$3,$K$2:$Q$2,0))/12</f>
        <v>-666.66666666666663</v>
      </c>
      <c r="AH2382" s="80" cm="1">
        <f t="array" ref="AH2382">INDEX($K:$Q,ROW(),MATCH(AH$3,$K$2:$Q$2,0))/12</f>
        <v>-666.66666666666663</v>
      </c>
      <c r="AI2382" s="80" cm="1">
        <f t="array" ref="AI2382">INDEX($K:$Q,ROW(),MATCH(AI$3,$K$2:$Q$2,0))/12</f>
        <v>-666.66666666666663</v>
      </c>
      <c r="AJ2382" s="80" cm="1">
        <f t="array" ref="AJ2382">INDEX($K:$Q,ROW(),MATCH(AJ$3,$K$2:$Q$2,0))/12</f>
        <v>-666.66666666666663</v>
      </c>
      <c r="AK2382" s="80" cm="1">
        <f t="array" ref="AK2382">INDEX($K:$Q,ROW(),MATCH(AK$3,$K$2:$Q$2,0))/12</f>
        <v>-666.66666666666663</v>
      </c>
      <c r="AL2382" s="80" cm="1">
        <f t="array" ref="AL2382">INDEX($K:$Q,ROW(),MATCH(AL$3,$K$2:$Q$2,0))/12</f>
        <v>-666.66666666666663</v>
      </c>
      <c r="AM2382" s="80" cm="1">
        <f t="array" ref="AM2382">INDEX($K:$Q,ROW(),MATCH(AM$3,$K$2:$Q$2,0))/12</f>
        <v>-666.66666666666663</v>
      </c>
      <c r="AN2382" s="80" cm="1">
        <f t="array" ref="AN2382">INDEX($K:$Q,ROW(),MATCH(AN$3,$K$2:$Q$2,0))/12</f>
        <v>-666.66666666666663</v>
      </c>
      <c r="AO2382" s="80" cm="1">
        <f t="array" ref="AO2382">INDEX($K:$Q,ROW(),MATCH(AO$3,$K$2:$Q$2,0))/12</f>
        <v>-666.66666666666663</v>
      </c>
      <c r="AP2382" s="80" cm="1">
        <f t="array" ref="AP2382">INDEX($K:$Q,ROW(),MATCH(AP$3,$K$2:$Q$2,0))/12</f>
        <v>-666.66666666666663</v>
      </c>
      <c r="AQ2382" s="80" cm="1">
        <f t="array" ref="AQ2382">INDEX($K:$Q,ROW(),MATCH(AQ$3,$K$2:$Q$2,0))/12</f>
        <v>-666.66666666666663</v>
      </c>
      <c r="AR2382" s="80" cm="1">
        <f t="array" ref="AR2382">INDEX($K:$Q,ROW(),MATCH(AR$3,$K$2:$Q$2,0))/12</f>
        <v>-666.66666666666663</v>
      </c>
      <c r="AS2382" s="80" cm="1">
        <f t="array" ref="AS2382">INDEX($K:$Q,ROW(),MATCH(AS$3,$K$2:$Q$2,0))/12</f>
        <v>-666.66666666666663</v>
      </c>
      <c r="AT2382" s="80" cm="1">
        <f t="array" ref="AT2382">INDEX($K:$Q,ROW(),MATCH(AT$3,$K$2:$Q$2,0))/12</f>
        <v>-666.66666666666663</v>
      </c>
      <c r="AU2382" s="80" cm="1">
        <f t="array" ref="AU2382">INDEX($K:$Q,ROW(),MATCH(AU$3,$K$2:$Q$2,0))/12</f>
        <v>-666.66666666666663</v>
      </c>
      <c r="AV2382" s="80" cm="1">
        <f t="array" ref="AV2382">INDEX($K:$Q,ROW(),MATCH(AV$3,$K$2:$Q$2,0))/12</f>
        <v>-666.66666666666663</v>
      </c>
      <c r="AW2382" s="80" cm="1">
        <f t="array" ref="AW2382">INDEX($K:$Q,ROW(),MATCH(AW$3,$K$2:$Q$2,0))/12</f>
        <v>-666.66666666666663</v>
      </c>
      <c r="AX2382" s="80" cm="1">
        <f t="array" ref="AX2382">INDEX($K:$Q,ROW(),MATCH(AX$3,$K$2:$Q$2,0))/12</f>
        <v>-666.66666666666663</v>
      </c>
      <c r="AY2382" s="80" cm="1">
        <f t="array" ref="AY2382">INDEX($K:$Q,ROW(),MATCH(AY$3,$K$2:$Q$2,0))/12</f>
        <v>-666.66666666666663</v>
      </c>
      <c r="AZ2382" s="80" cm="1">
        <f t="array" ref="AZ2382">INDEX($K:$Q,ROW(),MATCH(AZ$3,$K$2:$Q$2,0))/12</f>
        <v>-666.66666666666663</v>
      </c>
      <c r="BA2382" s="80" cm="1">
        <f t="array" ref="BA2382">INDEX($K:$Q,ROW(),MATCH(BA$3,$K$2:$Q$2,0))/12</f>
        <v>-666.66666666666663</v>
      </c>
      <c r="BB2382" s="80" cm="1">
        <f t="array" ref="BB2382">INDEX($K:$Q,ROW(),MATCH(BB$3,$K$2:$Q$2,0))/12</f>
        <v>-666.66666666666663</v>
      </c>
      <c r="BC2382" s="80" cm="1">
        <f t="array" ref="BC2382">INDEX($K:$Q,ROW(),MATCH(BC$3,$K$2:$Q$2,0))/12</f>
        <v>-666.66666666666663</v>
      </c>
      <c r="BD2382" s="80" cm="1">
        <f t="array" ref="BD2382">INDEX($K:$Q,ROW(),MATCH(BD$3,$K$2:$Q$2,0))/12</f>
        <v>-666.66666666666663</v>
      </c>
      <c r="BE2382" s="80" cm="1">
        <f t="array" ref="BE2382">INDEX($K:$Q,ROW(),MATCH(BE$3,$K$2:$Q$2,0))/12</f>
        <v>-666.66666666666663</v>
      </c>
      <c r="BF2382" s="80" cm="1">
        <f t="array" ref="BF2382">INDEX($K:$Q,ROW(),MATCH(BF$3,$K$2:$Q$2,0))/12</f>
        <v>-666.66666666666663</v>
      </c>
      <c r="BG2382" s="80" cm="1">
        <f t="array" ref="BG2382">INDEX($K:$Q,ROW(),MATCH(BG$3,$K$2:$Q$2,0))/12</f>
        <v>-666.66666666666663</v>
      </c>
      <c r="BH2382" s="80" cm="1">
        <f t="array" ref="BH2382">INDEX($K:$Q,ROW(),MATCH(BH$3,$K$2:$Q$2,0))/12</f>
        <v>-666.66666666666663</v>
      </c>
      <c r="BI2382" s="80" cm="1">
        <f t="array" ref="BI2382">INDEX($K:$Q,ROW(),MATCH(BI$3,$K$2:$Q$2,0))/12</f>
        <v>-666.66666666666663</v>
      </c>
      <c r="BJ2382" s="80" cm="1">
        <f t="array" ref="BJ2382">INDEX($K:$Q,ROW(),MATCH(BJ$3,$K$2:$Q$2,0))/12</f>
        <v>-666.66666666666663</v>
      </c>
      <c r="BK2382" s="80" cm="1">
        <f t="array" ref="BK2382">INDEX($K:$Q,ROW(),MATCH(BK$3,$K$2:$Q$2,0))/12</f>
        <v>-666.66666666666663</v>
      </c>
      <c r="BL2382" s="80" cm="1">
        <f t="array" ref="BL2382">INDEX($K:$Q,ROW(),MATCH(BL$3,$K$2:$Q$2,0))/12</f>
        <v>-666.66666666666663</v>
      </c>
      <c r="BM2382" s="80" cm="1">
        <f t="array" ref="BM2382">INDEX($K:$Q,ROW(),MATCH(BM$3,$K$2:$Q$2,0))/12</f>
        <v>-666.66666666666663</v>
      </c>
      <c r="BN2382" s="80" cm="1">
        <f t="array" ref="BN2382">INDEX($K:$Q,ROW(),MATCH(BN$3,$K$2:$Q$2,0))/12</f>
        <v>-666.66666666666663</v>
      </c>
      <c r="BO2382" s="80" cm="1">
        <f t="array" ref="BO2382">INDEX($K:$Q,ROW(),MATCH(BO$3,$K$2:$Q$2,0))/12</f>
        <v>-666.66666666666663</v>
      </c>
      <c r="BP2382" s="80" cm="1">
        <f t="array" ref="BP2382">INDEX($K:$Q,ROW(),MATCH(BP$3,$K$2:$Q$2,0))/12</f>
        <v>-666.66666666666663</v>
      </c>
      <c r="BQ2382" s="80" cm="1">
        <f t="array" ref="BQ2382">INDEX($K:$Q,ROW(),MATCH(BQ$3,$K$2:$Q$2,0))/12</f>
        <v>-666.66666666666663</v>
      </c>
      <c r="BR2382" s="80" cm="1">
        <f t="array" ref="BR2382">INDEX($K:$Q,ROW(),MATCH(BR$3,$K$2:$Q$2,0))/12</f>
        <v>-666.66666666666663</v>
      </c>
      <c r="BS2382" s="80" cm="1">
        <f t="array" ref="BS2382">INDEX($K:$Q,ROW(),MATCH(BS$3,$K$2:$Q$2,0))/12</f>
        <v>-666.66666666666663</v>
      </c>
      <c r="BT2382" s="80" cm="1">
        <f t="array" ref="BT2382">INDEX($K:$Q,ROW(),MATCH(BT$3,$K$2:$Q$2,0))/12</f>
        <v>-666.66666666666663</v>
      </c>
      <c r="BU2382" s="80" cm="1">
        <f t="array" ref="BU2382">INDEX($K:$Q,ROW(),MATCH(BU$3,$K$2:$Q$2,0))/12</f>
        <v>-666.66666666666663</v>
      </c>
      <c r="BV2382" s="80" cm="1">
        <f t="array" ref="BV2382">INDEX($K:$Q,ROW(),MATCH(BV$3,$K$2:$Q$2,0))/12</f>
        <v>-666.66666666666663</v>
      </c>
      <c r="BW2382" s="80" cm="1">
        <f t="array" ref="BW2382">INDEX($K:$Q,ROW(),MATCH(BW$3,$K$2:$Q$2,0))/12</f>
        <v>-666.66666666666663</v>
      </c>
      <c r="BX2382" s="80" cm="1">
        <f t="array" ref="BX2382">INDEX($K:$Q,ROW(),MATCH(BX$3,$K$2:$Q$2,0))/12</f>
        <v>-666.66666666666663</v>
      </c>
      <c r="BY2382" s="80" cm="1">
        <f t="array" ref="BY2382">INDEX($K:$Q,ROW(),MATCH(BY$3,$K$2:$Q$2,0))/12</f>
        <v>-666.66666666666663</v>
      </c>
      <c r="BZ2382" s="80" cm="1">
        <f t="array" ref="BZ2382">INDEX($K:$Q,ROW(),MATCH(BZ$3,$K$2:$Q$2,0))/12</f>
        <v>-666.66666666666663</v>
      </c>
      <c r="CA2382" s="80" cm="1">
        <f t="array" ref="CA2382">INDEX($K:$Q,ROW(),MATCH(CA$3,$K$2:$Q$2,0))/12</f>
        <v>-666.66666666666663</v>
      </c>
      <c r="CB2382" s="80" cm="1">
        <f t="array" ref="CB2382">INDEX($K:$Q,ROW(),MATCH(CB$3,$K$2:$Q$2,0))/12</f>
        <v>-666.66666666666663</v>
      </c>
      <c r="CC2382" s="80" cm="1">
        <f t="array" ref="CC2382">INDEX($K:$Q,ROW(),MATCH(CC$3,$K$2:$Q$2,0))/12</f>
        <v>-666.66666666666663</v>
      </c>
      <c r="CD2382" s="80" cm="1">
        <f t="array" ref="CD2382">INDEX($K:$Q,ROW(),MATCH(CD$3,$K$2:$Q$2,0))/12</f>
        <v>-666.66666666666663</v>
      </c>
      <c r="CE2382" s="80" cm="1">
        <f t="array" ref="CE2382">INDEX($K:$Q,ROW(),MATCH(CE$3,$K$2:$Q$2,0))/12</f>
        <v>-666.66666666666663</v>
      </c>
      <c r="CF2382" s="80" cm="1">
        <f t="array" ref="CF2382">INDEX($K:$Q,ROW(),MATCH(CF$3,$K$2:$Q$2,0))/12</f>
        <v>-666.66666666666663</v>
      </c>
      <c r="CG2382" s="80" cm="1">
        <f t="array" ref="CG2382">INDEX($K:$Q,ROW(),MATCH(CG$3,$K$2:$Q$2,0))/12</f>
        <v>-666.66666666666663</v>
      </c>
      <c r="CH2382" s="80" cm="1">
        <f t="array" ref="CH2382">INDEX($K:$Q,ROW(),MATCH(CH$3,$K$2:$Q$2,0))/12</f>
        <v>-666.66666666666663</v>
      </c>
      <c r="CI2382" s="80" cm="1">
        <f t="array" ref="CI2382">INDEX($K:$Q,ROW(),MATCH(CI$3,$K$2:$Q$2,0))/12</f>
        <v>-666.66666666666663</v>
      </c>
      <c r="CJ2382" s="80" cm="1">
        <f t="array" ref="CJ2382">INDEX($K:$Q,ROW(),MATCH(CJ$3,$K$2:$Q$2,0))/12</f>
        <v>-666.66666666666663</v>
      </c>
      <c r="CK2382" s="80" cm="1">
        <f t="array" ref="CK2382">INDEX($K:$Q,ROW(),MATCH(CK$3,$K$2:$Q$2,0))/12</f>
        <v>-666.66666666666663</v>
      </c>
      <c r="CL2382" s="80" cm="1">
        <f t="array" ref="CL2382">INDEX($K:$Q,ROW(),MATCH(CL$3,$K$2:$Q$2,0))/12</f>
        <v>-666.66666666666663</v>
      </c>
      <c r="CN2382" s="74"/>
      <c r="CO2382" s="80" t="e" cm="1">
        <f t="array" ref="CO2382">INDEX($K:$Q,ROW(),MATCH(CO$3,$K$2:$Q$2,0))/CO$5</f>
        <v>#N/A</v>
      </c>
      <c r="CP2382" s="80" t="e" cm="1">
        <f t="array" ref="CP2382">INDEX($K:$Q,ROW(),MATCH(CP$3,$K$2:$Q$2,0))/CP$5</f>
        <v>#N/A</v>
      </c>
      <c r="CQ2382" s="80" t="e" cm="1">
        <f t="array" ref="CQ2382">INDEX($K:$Q,ROW(),MATCH(CQ$3,$K$2:$Q$2,0))/CQ$5</f>
        <v>#N/A</v>
      </c>
      <c r="CR2382" s="80" t="e" cm="1">
        <f t="array" ref="CR2382">INDEX($K:$Q,ROW(),MATCH(CR$3,$K$2:$Q$2,0))/CR$5</f>
        <v>#N/A</v>
      </c>
      <c r="CS2382" s="80" t="e" cm="1">
        <f t="array" ref="CS2382">INDEX($K:$Q,ROW(),MATCH(CS$3,$K$2:$Q$2,0))/CS$5</f>
        <v>#N/A</v>
      </c>
      <c r="CT2382" s="80" t="e" cm="1">
        <f t="array" ref="CT2382">INDEX($K:$Q,ROW(),MATCH(CT$3,$K$2:$Q$2,0))/CT$5</f>
        <v>#N/A</v>
      </c>
      <c r="CU2382" s="80" t="e" cm="1">
        <f t="array" ref="CU2382">INDEX($K:$Q,ROW(),MATCH(CU$3,$K$2:$Q$2,0))/CU$5</f>
        <v>#N/A</v>
      </c>
      <c r="CV2382" s="80" t="e" cm="1">
        <f t="array" ref="CV2382">INDEX($K:$Q,ROW(),MATCH(CV$3,$K$2:$Q$2,0))/CV$5</f>
        <v>#N/A</v>
      </c>
      <c r="CW2382" s="80" t="e" cm="1">
        <f t="array" ref="CW2382">INDEX($K:$Q,ROW(),MATCH(CW$3,$K$2:$Q$2,0))/CW$5</f>
        <v>#N/A</v>
      </c>
      <c r="CX2382" s="80" t="e" cm="1">
        <f t="array" ref="CX2382">INDEX($K:$Q,ROW(),MATCH(CX$3,$K$2:$Q$2,0))/CX$5</f>
        <v>#N/A</v>
      </c>
      <c r="CY2382" s="80" t="e" cm="1">
        <f t="array" ref="CY2382">INDEX($K:$Q,ROW(),MATCH(CY$3,$K$2:$Q$2,0))/CL$5</f>
        <v>#N/A</v>
      </c>
      <c r="CZ2382" s="80" t="e" cm="1">
        <f t="array" ref="CZ2382">INDEX($K:$Q,ROW(),MATCH(CZ$3,$K$2:$Q$2,0))/CZ$5</f>
        <v>#N/A</v>
      </c>
      <c r="DA2382" s="80" t="e" cm="1">
        <f t="array" ref="DA2382">INDEX($K:$Q,ROW(),MATCH(DA$3,$K$2:$Q$2,0))/DA$5</f>
        <v>#N/A</v>
      </c>
      <c r="DB2382" s="80" t="e" cm="1">
        <f t="array" ref="DB2382">INDEX($K:$Q,ROW(),MATCH(DB$3,$K$2:$Q$2,0))/DB$5</f>
        <v>#N/A</v>
      </c>
      <c r="DC2382" s="80" t="e" cm="1">
        <f t="array" ref="DC2382">INDEX($K:$Q,ROW(),MATCH(DC$3,$K$2:$Q$2,0))/DC$5</f>
        <v>#N/A</v>
      </c>
      <c r="DD2382" s="80" t="e" cm="1">
        <f t="array" ref="DD2382">INDEX($K:$Q,ROW(),MATCH(DD$3,$K$2:$Q$2,0))/DD$5</f>
        <v>#N/A</v>
      </c>
      <c r="DE2382" s="80" t="e" cm="1">
        <f t="array" ref="DE2382">INDEX($K:$Q,ROW(),MATCH(DE$3,$K$2:$Q$2,0))/DE$5</f>
        <v>#N/A</v>
      </c>
      <c r="DF2382" s="80" t="e" cm="1">
        <f t="array" ref="DF2382">INDEX($K:$Q,ROW(),MATCH(DF$3,$K$2:$Q$2,0))/DF$5</f>
        <v>#N/A</v>
      </c>
      <c r="DG2382" s="80" t="e" cm="1">
        <f t="array" ref="DG2382">INDEX($K:$Q,ROW(),MATCH(DG$3,$K$2:$Q$2,0))/DG$5</f>
        <v>#N/A</v>
      </c>
      <c r="DH2382" s="80" t="e" cm="1">
        <f t="array" ref="DH2382">INDEX($K:$Q,ROW(),MATCH(DH$3,$K$2:$Q$2,0))/DH$5</f>
        <v>#N/A</v>
      </c>
      <c r="DI2382" s="80" t="e" cm="1">
        <f t="array" ref="DI2382">INDEX($K:$Q,ROW(),MATCH(DI$3,$K$2:$Q$2,0))/DI$5</f>
        <v>#N/A</v>
      </c>
      <c r="DJ2382" s="80" t="e" cm="1">
        <f t="array" ref="DJ2382">INDEX($K:$Q,ROW(),MATCH(DJ$3,$K$2:$Q$2,0))/DJ$5</f>
        <v>#N/A</v>
      </c>
      <c r="DK2382" s="80" t="e" cm="1">
        <f t="array" ref="DK2382">INDEX($K:$Q,ROW(),MATCH(DK$3,$K$2:$Q$2,0))/DK$5</f>
        <v>#N/A</v>
      </c>
      <c r="DL2382" s="80" t="e" cm="1">
        <f t="array" ref="DL2382">INDEX($K:$Q,ROW(),MATCH(DL$3,$K$2:$Q$2,0))/DL$5</f>
        <v>#N/A</v>
      </c>
    </row>
    <row r="2383" spans="1:116" x14ac:dyDescent="0.4">
      <c r="D2383" t="s">
        <v>564</v>
      </c>
      <c r="E2383" s="8" t="str">
        <f t="shared" si="4789"/>
        <v>2383 FAPPELIST-F</v>
      </c>
      <c r="G2383" s="141" t="s">
        <v>566</v>
      </c>
      <c r="K2383" s="23">
        <v>-16000</v>
      </c>
      <c r="L2383" s="23">
        <v>-16000</v>
      </c>
      <c r="M2383" s="23">
        <v>-16000</v>
      </c>
      <c r="N2383" s="23">
        <v>-16000</v>
      </c>
      <c r="O2383" s="23">
        <v>-16000</v>
      </c>
      <c r="P2383" s="23">
        <v>-16000</v>
      </c>
      <c r="S2383" s="80" cm="1">
        <f t="array" ref="S2383">INDEX($K:$Q,ROW(),MATCH(S$3,$K$2:$Q$2,0))/12</f>
        <v>-1333.3333333333333</v>
      </c>
      <c r="T2383" s="80" cm="1">
        <f t="array" ref="T2383">INDEX($K:$Q,ROW(),MATCH(T$3,$K$2:$Q$2,0))/12</f>
        <v>-1333.3333333333333</v>
      </c>
      <c r="U2383" s="80" cm="1">
        <f t="array" ref="U2383">INDEX($K:$Q,ROW(),MATCH(U$3,$K$2:$Q$2,0))/12</f>
        <v>-1333.3333333333333</v>
      </c>
      <c r="V2383" s="80" cm="1">
        <f t="array" ref="V2383">INDEX($K:$Q,ROW(),MATCH(V$3,$K$2:$Q$2,0))/12</f>
        <v>-1333.3333333333333</v>
      </c>
      <c r="W2383" s="80" cm="1">
        <f t="array" ref="W2383">INDEX($K:$Q,ROW(),MATCH(W$3,$K$2:$Q$2,0))/12</f>
        <v>-1333.3333333333333</v>
      </c>
      <c r="X2383" s="80" cm="1">
        <f t="array" ref="X2383">INDEX($K:$Q,ROW(),MATCH(X$3,$K$2:$Q$2,0))/12</f>
        <v>-1333.3333333333333</v>
      </c>
      <c r="Y2383" s="80" cm="1">
        <f t="array" ref="Y2383">INDEX($K:$Q,ROW(),MATCH(Y$3,$K$2:$Q$2,0))/12</f>
        <v>-1333.3333333333333</v>
      </c>
      <c r="Z2383" s="80" cm="1">
        <f t="array" ref="Z2383">INDEX($K:$Q,ROW(),MATCH(Z$3,$K$2:$Q$2,0))/12</f>
        <v>-1333.3333333333333</v>
      </c>
      <c r="AA2383" s="80" cm="1">
        <f t="array" ref="AA2383">INDEX($K:$Q,ROW(),MATCH(AA$3,$K$2:$Q$2,0))/12</f>
        <v>-1333.3333333333333</v>
      </c>
      <c r="AB2383" s="80" cm="1">
        <f t="array" ref="AB2383">INDEX($K:$Q,ROW(),MATCH(AB$3,$K$2:$Q$2,0))/12</f>
        <v>-1333.3333333333333</v>
      </c>
      <c r="AC2383" s="80" cm="1">
        <f t="array" ref="AC2383">INDEX($K:$Q,ROW(),MATCH(AC$3,$K$2:$Q$2,0))/12</f>
        <v>-1333.3333333333333</v>
      </c>
      <c r="AD2383" s="80" cm="1">
        <f t="array" ref="AD2383">INDEX($K:$Q,ROW(),MATCH(AD$3,$K$2:$Q$2,0))/12</f>
        <v>-1333.3333333333333</v>
      </c>
      <c r="AE2383" s="80" cm="1">
        <f t="array" ref="AE2383">INDEX($K:$Q,ROW(),MATCH(AE$3,$K$2:$Q$2,0))/12</f>
        <v>-1333.3333333333333</v>
      </c>
      <c r="AF2383" s="80" cm="1">
        <f t="array" ref="AF2383">INDEX($K:$Q,ROW(),MATCH(AF$3,$K$2:$Q$2,0))/12</f>
        <v>-1333.3333333333333</v>
      </c>
      <c r="AG2383" s="80" cm="1">
        <f t="array" ref="AG2383">INDEX($K:$Q,ROW(),MATCH(AG$3,$K$2:$Q$2,0))/12</f>
        <v>-1333.3333333333333</v>
      </c>
      <c r="AH2383" s="80" cm="1">
        <f t="array" ref="AH2383">INDEX($K:$Q,ROW(),MATCH(AH$3,$K$2:$Q$2,0))/12</f>
        <v>-1333.3333333333333</v>
      </c>
      <c r="AI2383" s="80" cm="1">
        <f t="array" ref="AI2383">INDEX($K:$Q,ROW(),MATCH(AI$3,$K$2:$Q$2,0))/12</f>
        <v>-1333.3333333333333</v>
      </c>
      <c r="AJ2383" s="80" cm="1">
        <f t="array" ref="AJ2383">INDEX($K:$Q,ROW(),MATCH(AJ$3,$K$2:$Q$2,0))/12</f>
        <v>-1333.3333333333333</v>
      </c>
      <c r="AK2383" s="80" cm="1">
        <f t="array" ref="AK2383">INDEX($K:$Q,ROW(),MATCH(AK$3,$K$2:$Q$2,0))/12</f>
        <v>-1333.3333333333333</v>
      </c>
      <c r="AL2383" s="80" cm="1">
        <f t="array" ref="AL2383">INDEX($K:$Q,ROW(),MATCH(AL$3,$K$2:$Q$2,0))/12</f>
        <v>-1333.3333333333333</v>
      </c>
      <c r="AM2383" s="80" cm="1">
        <f t="array" ref="AM2383">INDEX($K:$Q,ROW(),MATCH(AM$3,$K$2:$Q$2,0))/12</f>
        <v>-1333.3333333333333</v>
      </c>
      <c r="AN2383" s="80" cm="1">
        <f t="array" ref="AN2383">INDEX($K:$Q,ROW(),MATCH(AN$3,$K$2:$Q$2,0))/12</f>
        <v>-1333.3333333333333</v>
      </c>
      <c r="AO2383" s="80" cm="1">
        <f t="array" ref="AO2383">INDEX($K:$Q,ROW(),MATCH(AO$3,$K$2:$Q$2,0))/12</f>
        <v>-1333.3333333333333</v>
      </c>
      <c r="AP2383" s="80" cm="1">
        <f t="array" ref="AP2383">INDEX($K:$Q,ROW(),MATCH(AP$3,$K$2:$Q$2,0))/12</f>
        <v>-1333.3333333333333</v>
      </c>
      <c r="AQ2383" s="80" cm="1">
        <f t="array" ref="AQ2383">INDEX($K:$Q,ROW(),MATCH(AQ$3,$K$2:$Q$2,0))/12</f>
        <v>-1333.3333333333333</v>
      </c>
      <c r="AR2383" s="80" cm="1">
        <f t="array" ref="AR2383">INDEX($K:$Q,ROW(),MATCH(AR$3,$K$2:$Q$2,0))/12</f>
        <v>-1333.3333333333333</v>
      </c>
      <c r="AS2383" s="80" cm="1">
        <f t="array" ref="AS2383">INDEX($K:$Q,ROW(),MATCH(AS$3,$K$2:$Q$2,0))/12</f>
        <v>-1333.3333333333333</v>
      </c>
      <c r="AT2383" s="80" cm="1">
        <f t="array" ref="AT2383">INDEX($K:$Q,ROW(),MATCH(AT$3,$K$2:$Q$2,0))/12</f>
        <v>-1333.3333333333333</v>
      </c>
      <c r="AU2383" s="80" cm="1">
        <f t="array" ref="AU2383">INDEX($K:$Q,ROW(),MATCH(AU$3,$K$2:$Q$2,0))/12</f>
        <v>-1333.3333333333333</v>
      </c>
      <c r="AV2383" s="80" cm="1">
        <f t="array" ref="AV2383">INDEX($K:$Q,ROW(),MATCH(AV$3,$K$2:$Q$2,0))/12</f>
        <v>-1333.3333333333333</v>
      </c>
      <c r="AW2383" s="80" cm="1">
        <f t="array" ref="AW2383">INDEX($K:$Q,ROW(),MATCH(AW$3,$K$2:$Q$2,0))/12</f>
        <v>-1333.3333333333333</v>
      </c>
      <c r="AX2383" s="80" cm="1">
        <f t="array" ref="AX2383">INDEX($K:$Q,ROW(),MATCH(AX$3,$K$2:$Q$2,0))/12</f>
        <v>-1333.3333333333333</v>
      </c>
      <c r="AY2383" s="80" cm="1">
        <f t="array" ref="AY2383">INDEX($K:$Q,ROW(),MATCH(AY$3,$K$2:$Q$2,0))/12</f>
        <v>-1333.3333333333333</v>
      </c>
      <c r="AZ2383" s="80" cm="1">
        <f t="array" ref="AZ2383">INDEX($K:$Q,ROW(),MATCH(AZ$3,$K$2:$Q$2,0))/12</f>
        <v>-1333.3333333333333</v>
      </c>
      <c r="BA2383" s="80" cm="1">
        <f t="array" ref="BA2383">INDEX($K:$Q,ROW(),MATCH(BA$3,$K$2:$Q$2,0))/12</f>
        <v>-1333.3333333333333</v>
      </c>
      <c r="BB2383" s="80" cm="1">
        <f t="array" ref="BB2383">INDEX($K:$Q,ROW(),MATCH(BB$3,$K$2:$Q$2,0))/12</f>
        <v>-1333.3333333333333</v>
      </c>
      <c r="BC2383" s="80" cm="1">
        <f t="array" ref="BC2383">INDEX($K:$Q,ROW(),MATCH(BC$3,$K$2:$Q$2,0))/12</f>
        <v>-1333.3333333333333</v>
      </c>
      <c r="BD2383" s="80" cm="1">
        <f t="array" ref="BD2383">INDEX($K:$Q,ROW(),MATCH(BD$3,$K$2:$Q$2,0))/12</f>
        <v>-1333.3333333333333</v>
      </c>
      <c r="BE2383" s="80" cm="1">
        <f t="array" ref="BE2383">INDEX($K:$Q,ROW(),MATCH(BE$3,$K$2:$Q$2,0))/12</f>
        <v>-1333.3333333333333</v>
      </c>
      <c r="BF2383" s="80" cm="1">
        <f t="array" ref="BF2383">INDEX($K:$Q,ROW(),MATCH(BF$3,$K$2:$Q$2,0))/12</f>
        <v>-1333.3333333333333</v>
      </c>
      <c r="BG2383" s="80" cm="1">
        <f t="array" ref="BG2383">INDEX($K:$Q,ROW(),MATCH(BG$3,$K$2:$Q$2,0))/12</f>
        <v>-1333.3333333333333</v>
      </c>
      <c r="BH2383" s="80" cm="1">
        <f t="array" ref="BH2383">INDEX($K:$Q,ROW(),MATCH(BH$3,$K$2:$Q$2,0))/12</f>
        <v>-1333.3333333333333</v>
      </c>
      <c r="BI2383" s="80" cm="1">
        <f t="array" ref="BI2383">INDEX($K:$Q,ROW(),MATCH(BI$3,$K$2:$Q$2,0))/12</f>
        <v>-1333.3333333333333</v>
      </c>
      <c r="BJ2383" s="80" cm="1">
        <f t="array" ref="BJ2383">INDEX($K:$Q,ROW(),MATCH(BJ$3,$K$2:$Q$2,0))/12</f>
        <v>-1333.3333333333333</v>
      </c>
      <c r="BK2383" s="80" cm="1">
        <f t="array" ref="BK2383">INDEX($K:$Q,ROW(),MATCH(BK$3,$K$2:$Q$2,0))/12</f>
        <v>-1333.3333333333333</v>
      </c>
      <c r="BL2383" s="80" cm="1">
        <f t="array" ref="BL2383">INDEX($K:$Q,ROW(),MATCH(BL$3,$K$2:$Q$2,0))/12</f>
        <v>-1333.3333333333333</v>
      </c>
      <c r="BM2383" s="80" cm="1">
        <f t="array" ref="BM2383">INDEX($K:$Q,ROW(),MATCH(BM$3,$K$2:$Q$2,0))/12</f>
        <v>-1333.3333333333333</v>
      </c>
      <c r="BN2383" s="80" cm="1">
        <f t="array" ref="BN2383">INDEX($K:$Q,ROW(),MATCH(BN$3,$K$2:$Q$2,0))/12</f>
        <v>-1333.3333333333333</v>
      </c>
      <c r="BO2383" s="80" cm="1">
        <f t="array" ref="BO2383">INDEX($K:$Q,ROW(),MATCH(BO$3,$K$2:$Q$2,0))/12</f>
        <v>-1333.3333333333333</v>
      </c>
      <c r="BP2383" s="80" cm="1">
        <f t="array" ref="BP2383">INDEX($K:$Q,ROW(),MATCH(BP$3,$K$2:$Q$2,0))/12</f>
        <v>-1333.3333333333333</v>
      </c>
      <c r="BQ2383" s="80" cm="1">
        <f t="array" ref="BQ2383">INDEX($K:$Q,ROW(),MATCH(BQ$3,$K$2:$Q$2,0))/12</f>
        <v>-1333.3333333333333</v>
      </c>
      <c r="BR2383" s="80" cm="1">
        <f t="array" ref="BR2383">INDEX($K:$Q,ROW(),MATCH(BR$3,$K$2:$Q$2,0))/12</f>
        <v>-1333.3333333333333</v>
      </c>
      <c r="BS2383" s="80" cm="1">
        <f t="array" ref="BS2383">INDEX($K:$Q,ROW(),MATCH(BS$3,$K$2:$Q$2,0))/12</f>
        <v>-1333.3333333333333</v>
      </c>
      <c r="BT2383" s="80" cm="1">
        <f t="array" ref="BT2383">INDEX($K:$Q,ROW(),MATCH(BT$3,$K$2:$Q$2,0))/12</f>
        <v>-1333.3333333333333</v>
      </c>
      <c r="BU2383" s="80" cm="1">
        <f t="array" ref="BU2383">INDEX($K:$Q,ROW(),MATCH(BU$3,$K$2:$Q$2,0))/12</f>
        <v>-1333.3333333333333</v>
      </c>
      <c r="BV2383" s="80" cm="1">
        <f t="array" ref="BV2383">INDEX($K:$Q,ROW(),MATCH(BV$3,$K$2:$Q$2,0))/12</f>
        <v>-1333.3333333333333</v>
      </c>
      <c r="BW2383" s="80" cm="1">
        <f t="array" ref="BW2383">INDEX($K:$Q,ROW(),MATCH(BW$3,$K$2:$Q$2,0))/12</f>
        <v>-1333.3333333333333</v>
      </c>
      <c r="BX2383" s="80" cm="1">
        <f t="array" ref="BX2383">INDEX($K:$Q,ROW(),MATCH(BX$3,$K$2:$Q$2,0))/12</f>
        <v>-1333.3333333333333</v>
      </c>
      <c r="BY2383" s="80" cm="1">
        <f t="array" ref="BY2383">INDEX($K:$Q,ROW(),MATCH(BY$3,$K$2:$Q$2,0))/12</f>
        <v>-1333.3333333333333</v>
      </c>
      <c r="BZ2383" s="80" cm="1">
        <f t="array" ref="BZ2383">INDEX($K:$Q,ROW(),MATCH(BZ$3,$K$2:$Q$2,0))/12</f>
        <v>-1333.3333333333333</v>
      </c>
      <c r="CA2383" s="80" cm="1">
        <f t="array" ref="CA2383">INDEX($K:$Q,ROW(),MATCH(CA$3,$K$2:$Q$2,0))/12</f>
        <v>-1333.3333333333333</v>
      </c>
      <c r="CB2383" s="80" cm="1">
        <f t="array" ref="CB2383">INDEX($K:$Q,ROW(),MATCH(CB$3,$K$2:$Q$2,0))/12</f>
        <v>-1333.3333333333333</v>
      </c>
      <c r="CC2383" s="80" cm="1">
        <f t="array" ref="CC2383">INDEX($K:$Q,ROW(),MATCH(CC$3,$K$2:$Q$2,0))/12</f>
        <v>-1333.3333333333333</v>
      </c>
      <c r="CD2383" s="80" cm="1">
        <f t="array" ref="CD2383">INDEX($K:$Q,ROW(),MATCH(CD$3,$K$2:$Q$2,0))/12</f>
        <v>-1333.3333333333333</v>
      </c>
      <c r="CE2383" s="80" cm="1">
        <f t="array" ref="CE2383">INDEX($K:$Q,ROW(),MATCH(CE$3,$K$2:$Q$2,0))/12</f>
        <v>-1333.3333333333333</v>
      </c>
      <c r="CF2383" s="80" cm="1">
        <f t="array" ref="CF2383">INDEX($K:$Q,ROW(),MATCH(CF$3,$K$2:$Q$2,0))/12</f>
        <v>-1333.3333333333333</v>
      </c>
      <c r="CG2383" s="80" cm="1">
        <f t="array" ref="CG2383">INDEX($K:$Q,ROW(),MATCH(CG$3,$K$2:$Q$2,0))/12</f>
        <v>-1333.3333333333333</v>
      </c>
      <c r="CH2383" s="80" cm="1">
        <f t="array" ref="CH2383">INDEX($K:$Q,ROW(),MATCH(CH$3,$K$2:$Q$2,0))/12</f>
        <v>-1333.3333333333333</v>
      </c>
      <c r="CI2383" s="80" cm="1">
        <f t="array" ref="CI2383">INDEX($K:$Q,ROW(),MATCH(CI$3,$K$2:$Q$2,0))/12</f>
        <v>-1333.3333333333333</v>
      </c>
      <c r="CJ2383" s="80" cm="1">
        <f t="array" ref="CJ2383">INDEX($K:$Q,ROW(),MATCH(CJ$3,$K$2:$Q$2,0))/12</f>
        <v>-1333.3333333333333</v>
      </c>
      <c r="CK2383" s="80" cm="1">
        <f t="array" ref="CK2383">INDEX($K:$Q,ROW(),MATCH(CK$3,$K$2:$Q$2,0))/12</f>
        <v>-1333.3333333333333</v>
      </c>
      <c r="CL2383" s="80" cm="1">
        <f t="array" ref="CL2383">INDEX($K:$Q,ROW(),MATCH(CL$3,$K$2:$Q$2,0))/12</f>
        <v>-1333.3333333333333</v>
      </c>
      <c r="CN2383" s="74"/>
      <c r="CO2383" s="80" t="e" cm="1">
        <f t="array" ref="CO2383">INDEX($K:$Q,ROW(),MATCH(CO$3,$K$2:$Q$2,0))/CO$5</f>
        <v>#N/A</v>
      </c>
      <c r="CP2383" s="80" t="e" cm="1">
        <f t="array" ref="CP2383">INDEX($K:$Q,ROW(),MATCH(CP$3,$K$2:$Q$2,0))/CP$5</f>
        <v>#N/A</v>
      </c>
      <c r="CQ2383" s="80" t="e" cm="1">
        <f t="array" ref="CQ2383">INDEX($K:$Q,ROW(),MATCH(CQ$3,$K$2:$Q$2,0))/CQ$5</f>
        <v>#N/A</v>
      </c>
      <c r="CR2383" s="80" t="e" cm="1">
        <f t="array" ref="CR2383">INDEX($K:$Q,ROW(),MATCH(CR$3,$K$2:$Q$2,0))/CR$5</f>
        <v>#N/A</v>
      </c>
      <c r="CS2383" s="80" t="e" cm="1">
        <f t="array" ref="CS2383">INDEX($K:$Q,ROW(),MATCH(CS$3,$K$2:$Q$2,0))/CS$5</f>
        <v>#N/A</v>
      </c>
      <c r="CT2383" s="80" t="e" cm="1">
        <f t="array" ref="CT2383">INDEX($K:$Q,ROW(),MATCH(CT$3,$K$2:$Q$2,0))/CT$5</f>
        <v>#N/A</v>
      </c>
      <c r="CU2383" s="80" t="e" cm="1">
        <f t="array" ref="CU2383">INDEX($K:$Q,ROW(),MATCH(CU$3,$K$2:$Q$2,0))/CU$5</f>
        <v>#N/A</v>
      </c>
      <c r="CV2383" s="80" t="e" cm="1">
        <f t="array" ref="CV2383">INDEX($K:$Q,ROW(),MATCH(CV$3,$K$2:$Q$2,0))/CV$5</f>
        <v>#N/A</v>
      </c>
      <c r="CW2383" s="80" t="e" cm="1">
        <f t="array" ref="CW2383">INDEX($K:$Q,ROW(),MATCH(CW$3,$K$2:$Q$2,0))/CW$5</f>
        <v>#N/A</v>
      </c>
      <c r="CX2383" s="80" t="e" cm="1">
        <f t="array" ref="CX2383">INDEX($K:$Q,ROW(),MATCH(CX$3,$K$2:$Q$2,0))/CX$5</f>
        <v>#N/A</v>
      </c>
      <c r="CY2383" s="80" t="e" cm="1">
        <f t="array" ref="CY2383">INDEX($K:$Q,ROW(),MATCH(CY$3,$K$2:$Q$2,0))/CL$5</f>
        <v>#N/A</v>
      </c>
      <c r="CZ2383" s="80" t="e" cm="1">
        <f t="array" ref="CZ2383">INDEX($K:$Q,ROW(),MATCH(CZ$3,$K$2:$Q$2,0))/CZ$5</f>
        <v>#N/A</v>
      </c>
      <c r="DA2383" s="80" t="e" cm="1">
        <f t="array" ref="DA2383">INDEX($K:$Q,ROW(),MATCH(DA$3,$K$2:$Q$2,0))/DA$5</f>
        <v>#N/A</v>
      </c>
      <c r="DB2383" s="80" t="e" cm="1">
        <f t="array" ref="DB2383">INDEX($K:$Q,ROW(),MATCH(DB$3,$K$2:$Q$2,0))/DB$5</f>
        <v>#N/A</v>
      </c>
      <c r="DC2383" s="80" t="e" cm="1">
        <f t="array" ref="DC2383">INDEX($K:$Q,ROW(),MATCH(DC$3,$K$2:$Q$2,0))/DC$5</f>
        <v>#N/A</v>
      </c>
      <c r="DD2383" s="80" t="e" cm="1">
        <f t="array" ref="DD2383">INDEX($K:$Q,ROW(),MATCH(DD$3,$K$2:$Q$2,0))/DD$5</f>
        <v>#N/A</v>
      </c>
      <c r="DE2383" s="80" t="e" cm="1">
        <f t="array" ref="DE2383">INDEX($K:$Q,ROW(),MATCH(DE$3,$K$2:$Q$2,0))/DE$5</f>
        <v>#N/A</v>
      </c>
      <c r="DF2383" s="80" t="e" cm="1">
        <f t="array" ref="DF2383">INDEX($K:$Q,ROW(),MATCH(DF$3,$K$2:$Q$2,0))/DF$5</f>
        <v>#N/A</v>
      </c>
      <c r="DG2383" s="80" t="e" cm="1">
        <f t="array" ref="DG2383">INDEX($K:$Q,ROW(),MATCH(DG$3,$K$2:$Q$2,0))/DG$5</f>
        <v>#N/A</v>
      </c>
      <c r="DH2383" s="80" t="e" cm="1">
        <f t="array" ref="DH2383">INDEX($K:$Q,ROW(),MATCH(DH$3,$K$2:$Q$2,0))/DH$5</f>
        <v>#N/A</v>
      </c>
      <c r="DI2383" s="80" t="e" cm="1">
        <f t="array" ref="DI2383">INDEX($K:$Q,ROW(),MATCH(DI$3,$K$2:$Q$2,0))/DI$5</f>
        <v>#N/A</v>
      </c>
      <c r="DJ2383" s="80" t="e" cm="1">
        <f t="array" ref="DJ2383">INDEX($K:$Q,ROW(),MATCH(DJ$3,$K$2:$Q$2,0))/DJ$5</f>
        <v>#N/A</v>
      </c>
      <c r="DK2383" s="80" t="e" cm="1">
        <f t="array" ref="DK2383">INDEX($K:$Q,ROW(),MATCH(DK$3,$K$2:$Q$2,0))/DK$5</f>
        <v>#N/A</v>
      </c>
      <c r="DL2383" s="80" t="e" cm="1">
        <f t="array" ref="DL2383">INDEX($K:$Q,ROW(),MATCH(DL$3,$K$2:$Q$2,0))/DL$5</f>
        <v>#N/A</v>
      </c>
    </row>
    <row r="2384" spans="1:116" x14ac:dyDescent="0.4">
      <c r="D2384" t="s">
        <v>564</v>
      </c>
      <c r="E2384" s="8" t="str">
        <f t="shared" si="4789"/>
        <v>2384 FAPPELIST-F</v>
      </c>
      <c r="G2384" s="141" t="s">
        <v>567</v>
      </c>
      <c r="K2384" s="23">
        <v>-32000</v>
      </c>
      <c r="L2384" s="23">
        <v>-32000</v>
      </c>
      <c r="M2384" s="23">
        <v>-32000</v>
      </c>
      <c r="N2384" s="23">
        <v>-32000</v>
      </c>
      <c r="O2384" s="23">
        <v>-32000</v>
      </c>
      <c r="P2384" s="23">
        <v>-32000</v>
      </c>
      <c r="S2384" s="80" cm="1">
        <f t="array" ref="S2384">INDEX($K:$Q,ROW(),MATCH(S$3,$K$2:$Q$2,0))/12</f>
        <v>-2666.6666666666665</v>
      </c>
      <c r="T2384" s="80" cm="1">
        <f t="array" ref="T2384">INDEX($K:$Q,ROW(),MATCH(T$3,$K$2:$Q$2,0))/12</f>
        <v>-2666.6666666666665</v>
      </c>
      <c r="U2384" s="80" cm="1">
        <f t="array" ref="U2384">INDEX($K:$Q,ROW(),MATCH(U$3,$K$2:$Q$2,0))/12</f>
        <v>-2666.6666666666665</v>
      </c>
      <c r="V2384" s="80" cm="1">
        <f t="array" ref="V2384">INDEX($K:$Q,ROW(),MATCH(V$3,$K$2:$Q$2,0))/12</f>
        <v>-2666.6666666666665</v>
      </c>
      <c r="W2384" s="80" cm="1">
        <f t="array" ref="W2384">INDEX($K:$Q,ROW(),MATCH(W$3,$K$2:$Q$2,0))/12</f>
        <v>-2666.6666666666665</v>
      </c>
      <c r="X2384" s="80" cm="1">
        <f t="array" ref="X2384">INDEX($K:$Q,ROW(),MATCH(X$3,$K$2:$Q$2,0))/12</f>
        <v>-2666.6666666666665</v>
      </c>
      <c r="Y2384" s="80" cm="1">
        <f t="array" ref="Y2384">INDEX($K:$Q,ROW(),MATCH(Y$3,$K$2:$Q$2,0))/12</f>
        <v>-2666.6666666666665</v>
      </c>
      <c r="Z2384" s="80" cm="1">
        <f t="array" ref="Z2384">INDEX($K:$Q,ROW(),MATCH(Z$3,$K$2:$Q$2,0))/12</f>
        <v>-2666.6666666666665</v>
      </c>
      <c r="AA2384" s="80" cm="1">
        <f t="array" ref="AA2384">INDEX($K:$Q,ROW(),MATCH(AA$3,$K$2:$Q$2,0))/12</f>
        <v>-2666.6666666666665</v>
      </c>
      <c r="AB2384" s="80" cm="1">
        <f t="array" ref="AB2384">INDEX($K:$Q,ROW(),MATCH(AB$3,$K$2:$Q$2,0))/12</f>
        <v>-2666.6666666666665</v>
      </c>
      <c r="AC2384" s="80" cm="1">
        <f t="array" ref="AC2384">INDEX($K:$Q,ROW(),MATCH(AC$3,$K$2:$Q$2,0))/12</f>
        <v>-2666.6666666666665</v>
      </c>
      <c r="AD2384" s="80" cm="1">
        <f t="array" ref="AD2384">INDEX($K:$Q,ROW(),MATCH(AD$3,$K$2:$Q$2,0))/12</f>
        <v>-2666.6666666666665</v>
      </c>
      <c r="AE2384" s="80" cm="1">
        <f t="array" ref="AE2384">INDEX($K:$Q,ROW(),MATCH(AE$3,$K$2:$Q$2,0))/12</f>
        <v>-2666.6666666666665</v>
      </c>
      <c r="AF2384" s="80" cm="1">
        <f t="array" ref="AF2384">INDEX($K:$Q,ROW(),MATCH(AF$3,$K$2:$Q$2,0))/12</f>
        <v>-2666.6666666666665</v>
      </c>
      <c r="AG2384" s="80" cm="1">
        <f t="array" ref="AG2384">INDEX($K:$Q,ROW(),MATCH(AG$3,$K$2:$Q$2,0))/12</f>
        <v>-2666.6666666666665</v>
      </c>
      <c r="AH2384" s="80" cm="1">
        <f t="array" ref="AH2384">INDEX($K:$Q,ROW(),MATCH(AH$3,$K$2:$Q$2,0))/12</f>
        <v>-2666.6666666666665</v>
      </c>
      <c r="AI2384" s="80" cm="1">
        <f t="array" ref="AI2384">INDEX($K:$Q,ROW(),MATCH(AI$3,$K$2:$Q$2,0))/12</f>
        <v>-2666.6666666666665</v>
      </c>
      <c r="AJ2384" s="80" cm="1">
        <f t="array" ref="AJ2384">INDEX($K:$Q,ROW(),MATCH(AJ$3,$K$2:$Q$2,0))/12</f>
        <v>-2666.6666666666665</v>
      </c>
      <c r="AK2384" s="80" cm="1">
        <f t="array" ref="AK2384">INDEX($K:$Q,ROW(),MATCH(AK$3,$K$2:$Q$2,0))/12</f>
        <v>-2666.6666666666665</v>
      </c>
      <c r="AL2384" s="80" cm="1">
        <f t="array" ref="AL2384">INDEX($K:$Q,ROW(),MATCH(AL$3,$K$2:$Q$2,0))/12</f>
        <v>-2666.6666666666665</v>
      </c>
      <c r="AM2384" s="80" cm="1">
        <f t="array" ref="AM2384">INDEX($K:$Q,ROW(),MATCH(AM$3,$K$2:$Q$2,0))/12</f>
        <v>-2666.6666666666665</v>
      </c>
      <c r="AN2384" s="80" cm="1">
        <f t="array" ref="AN2384">INDEX($K:$Q,ROW(),MATCH(AN$3,$K$2:$Q$2,0))/12</f>
        <v>-2666.6666666666665</v>
      </c>
      <c r="AO2384" s="80" cm="1">
        <f t="array" ref="AO2384">INDEX($K:$Q,ROW(),MATCH(AO$3,$K$2:$Q$2,0))/12</f>
        <v>-2666.6666666666665</v>
      </c>
      <c r="AP2384" s="80" cm="1">
        <f t="array" ref="AP2384">INDEX($K:$Q,ROW(),MATCH(AP$3,$K$2:$Q$2,0))/12</f>
        <v>-2666.6666666666665</v>
      </c>
      <c r="AQ2384" s="80" cm="1">
        <f t="array" ref="AQ2384">INDEX($K:$Q,ROW(),MATCH(AQ$3,$K$2:$Q$2,0))/12</f>
        <v>-2666.6666666666665</v>
      </c>
      <c r="AR2384" s="80" cm="1">
        <f t="array" ref="AR2384">INDEX($K:$Q,ROW(),MATCH(AR$3,$K$2:$Q$2,0))/12</f>
        <v>-2666.6666666666665</v>
      </c>
      <c r="AS2384" s="80" cm="1">
        <f t="array" ref="AS2384">INDEX($K:$Q,ROW(),MATCH(AS$3,$K$2:$Q$2,0))/12</f>
        <v>-2666.6666666666665</v>
      </c>
      <c r="AT2384" s="80" cm="1">
        <f t="array" ref="AT2384">INDEX($K:$Q,ROW(),MATCH(AT$3,$K$2:$Q$2,0))/12</f>
        <v>-2666.6666666666665</v>
      </c>
      <c r="AU2384" s="80" cm="1">
        <f t="array" ref="AU2384">INDEX($K:$Q,ROW(),MATCH(AU$3,$K$2:$Q$2,0))/12</f>
        <v>-2666.6666666666665</v>
      </c>
      <c r="AV2384" s="80" cm="1">
        <f t="array" ref="AV2384">INDEX($K:$Q,ROW(),MATCH(AV$3,$K$2:$Q$2,0))/12</f>
        <v>-2666.6666666666665</v>
      </c>
      <c r="AW2384" s="80" cm="1">
        <f t="array" ref="AW2384">INDEX($K:$Q,ROW(),MATCH(AW$3,$K$2:$Q$2,0))/12</f>
        <v>-2666.6666666666665</v>
      </c>
      <c r="AX2384" s="80" cm="1">
        <f t="array" ref="AX2384">INDEX($K:$Q,ROW(),MATCH(AX$3,$K$2:$Q$2,0))/12</f>
        <v>-2666.6666666666665</v>
      </c>
      <c r="AY2384" s="80" cm="1">
        <f t="array" ref="AY2384">INDEX($K:$Q,ROW(),MATCH(AY$3,$K$2:$Q$2,0))/12</f>
        <v>-2666.6666666666665</v>
      </c>
      <c r="AZ2384" s="80" cm="1">
        <f t="array" ref="AZ2384">INDEX($K:$Q,ROW(),MATCH(AZ$3,$K$2:$Q$2,0))/12</f>
        <v>-2666.6666666666665</v>
      </c>
      <c r="BA2384" s="80" cm="1">
        <f t="array" ref="BA2384">INDEX($K:$Q,ROW(),MATCH(BA$3,$K$2:$Q$2,0))/12</f>
        <v>-2666.6666666666665</v>
      </c>
      <c r="BB2384" s="80" cm="1">
        <f t="array" ref="BB2384">INDEX($K:$Q,ROW(),MATCH(BB$3,$K$2:$Q$2,0))/12</f>
        <v>-2666.6666666666665</v>
      </c>
      <c r="BC2384" s="80" cm="1">
        <f t="array" ref="BC2384">INDEX($K:$Q,ROW(),MATCH(BC$3,$K$2:$Q$2,0))/12</f>
        <v>-2666.6666666666665</v>
      </c>
      <c r="BD2384" s="80" cm="1">
        <f t="array" ref="BD2384">INDEX($K:$Q,ROW(),MATCH(BD$3,$K$2:$Q$2,0))/12</f>
        <v>-2666.6666666666665</v>
      </c>
      <c r="BE2384" s="80" cm="1">
        <f t="array" ref="BE2384">INDEX($K:$Q,ROW(),MATCH(BE$3,$K$2:$Q$2,0))/12</f>
        <v>-2666.6666666666665</v>
      </c>
      <c r="BF2384" s="80" cm="1">
        <f t="array" ref="BF2384">INDEX($K:$Q,ROW(),MATCH(BF$3,$K$2:$Q$2,0))/12</f>
        <v>-2666.6666666666665</v>
      </c>
      <c r="BG2384" s="80" cm="1">
        <f t="array" ref="BG2384">INDEX($K:$Q,ROW(),MATCH(BG$3,$K$2:$Q$2,0))/12</f>
        <v>-2666.6666666666665</v>
      </c>
      <c r="BH2384" s="80" cm="1">
        <f t="array" ref="BH2384">INDEX($K:$Q,ROW(),MATCH(BH$3,$K$2:$Q$2,0))/12</f>
        <v>-2666.6666666666665</v>
      </c>
      <c r="BI2384" s="80" cm="1">
        <f t="array" ref="BI2384">INDEX($K:$Q,ROW(),MATCH(BI$3,$K$2:$Q$2,0))/12</f>
        <v>-2666.6666666666665</v>
      </c>
      <c r="BJ2384" s="80" cm="1">
        <f t="array" ref="BJ2384">INDEX($K:$Q,ROW(),MATCH(BJ$3,$K$2:$Q$2,0))/12</f>
        <v>-2666.6666666666665</v>
      </c>
      <c r="BK2384" s="80" cm="1">
        <f t="array" ref="BK2384">INDEX($K:$Q,ROW(),MATCH(BK$3,$K$2:$Q$2,0))/12</f>
        <v>-2666.6666666666665</v>
      </c>
      <c r="BL2384" s="80" cm="1">
        <f t="array" ref="BL2384">INDEX($K:$Q,ROW(),MATCH(BL$3,$K$2:$Q$2,0))/12</f>
        <v>-2666.6666666666665</v>
      </c>
      <c r="BM2384" s="80" cm="1">
        <f t="array" ref="BM2384">INDEX($K:$Q,ROW(),MATCH(BM$3,$K$2:$Q$2,0))/12</f>
        <v>-2666.6666666666665</v>
      </c>
      <c r="BN2384" s="80" cm="1">
        <f t="array" ref="BN2384">INDEX($K:$Q,ROW(),MATCH(BN$3,$K$2:$Q$2,0))/12</f>
        <v>-2666.6666666666665</v>
      </c>
      <c r="BO2384" s="80" cm="1">
        <f t="array" ref="BO2384">INDEX($K:$Q,ROW(),MATCH(BO$3,$K$2:$Q$2,0))/12</f>
        <v>-2666.6666666666665</v>
      </c>
      <c r="BP2384" s="80" cm="1">
        <f t="array" ref="BP2384">INDEX($K:$Q,ROW(),MATCH(BP$3,$K$2:$Q$2,0))/12</f>
        <v>-2666.6666666666665</v>
      </c>
      <c r="BQ2384" s="80" cm="1">
        <f t="array" ref="BQ2384">INDEX($K:$Q,ROW(),MATCH(BQ$3,$K$2:$Q$2,0))/12</f>
        <v>-2666.6666666666665</v>
      </c>
      <c r="BR2384" s="80" cm="1">
        <f t="array" ref="BR2384">INDEX($K:$Q,ROW(),MATCH(BR$3,$K$2:$Q$2,0))/12</f>
        <v>-2666.6666666666665</v>
      </c>
      <c r="BS2384" s="80" cm="1">
        <f t="array" ref="BS2384">INDEX($K:$Q,ROW(),MATCH(BS$3,$K$2:$Q$2,0))/12</f>
        <v>-2666.6666666666665</v>
      </c>
      <c r="BT2384" s="80" cm="1">
        <f t="array" ref="BT2384">INDEX($K:$Q,ROW(),MATCH(BT$3,$K$2:$Q$2,0))/12</f>
        <v>-2666.6666666666665</v>
      </c>
      <c r="BU2384" s="80" cm="1">
        <f t="array" ref="BU2384">INDEX($K:$Q,ROW(),MATCH(BU$3,$K$2:$Q$2,0))/12</f>
        <v>-2666.6666666666665</v>
      </c>
      <c r="BV2384" s="80" cm="1">
        <f t="array" ref="BV2384">INDEX($K:$Q,ROW(),MATCH(BV$3,$K$2:$Q$2,0))/12</f>
        <v>-2666.6666666666665</v>
      </c>
      <c r="BW2384" s="80" cm="1">
        <f t="array" ref="BW2384">INDEX($K:$Q,ROW(),MATCH(BW$3,$K$2:$Q$2,0))/12</f>
        <v>-2666.6666666666665</v>
      </c>
      <c r="BX2384" s="80" cm="1">
        <f t="array" ref="BX2384">INDEX($K:$Q,ROW(),MATCH(BX$3,$K$2:$Q$2,0))/12</f>
        <v>-2666.6666666666665</v>
      </c>
      <c r="BY2384" s="80" cm="1">
        <f t="array" ref="BY2384">INDEX($K:$Q,ROW(),MATCH(BY$3,$K$2:$Q$2,0))/12</f>
        <v>-2666.6666666666665</v>
      </c>
      <c r="BZ2384" s="80" cm="1">
        <f t="array" ref="BZ2384">INDEX($K:$Q,ROW(),MATCH(BZ$3,$K$2:$Q$2,0))/12</f>
        <v>-2666.6666666666665</v>
      </c>
      <c r="CA2384" s="80" cm="1">
        <f t="array" ref="CA2384">INDEX($K:$Q,ROW(),MATCH(CA$3,$K$2:$Q$2,0))/12</f>
        <v>-2666.6666666666665</v>
      </c>
      <c r="CB2384" s="80" cm="1">
        <f t="array" ref="CB2384">INDEX($K:$Q,ROW(),MATCH(CB$3,$K$2:$Q$2,0))/12</f>
        <v>-2666.6666666666665</v>
      </c>
      <c r="CC2384" s="80" cm="1">
        <f t="array" ref="CC2384">INDEX($K:$Q,ROW(),MATCH(CC$3,$K$2:$Q$2,0))/12</f>
        <v>-2666.6666666666665</v>
      </c>
      <c r="CD2384" s="80" cm="1">
        <f t="array" ref="CD2384">INDEX($K:$Q,ROW(),MATCH(CD$3,$K$2:$Q$2,0))/12</f>
        <v>-2666.6666666666665</v>
      </c>
      <c r="CE2384" s="80" cm="1">
        <f t="array" ref="CE2384">INDEX($K:$Q,ROW(),MATCH(CE$3,$K$2:$Q$2,0))/12</f>
        <v>-2666.6666666666665</v>
      </c>
      <c r="CF2384" s="80" cm="1">
        <f t="array" ref="CF2384">INDEX($K:$Q,ROW(),MATCH(CF$3,$K$2:$Q$2,0))/12</f>
        <v>-2666.6666666666665</v>
      </c>
      <c r="CG2384" s="80" cm="1">
        <f t="array" ref="CG2384">INDEX($K:$Q,ROW(),MATCH(CG$3,$K$2:$Q$2,0))/12</f>
        <v>-2666.6666666666665</v>
      </c>
      <c r="CH2384" s="80" cm="1">
        <f t="array" ref="CH2384">INDEX($K:$Q,ROW(),MATCH(CH$3,$K$2:$Q$2,0))/12</f>
        <v>-2666.6666666666665</v>
      </c>
      <c r="CI2384" s="80" cm="1">
        <f t="array" ref="CI2384">INDEX($K:$Q,ROW(),MATCH(CI$3,$K$2:$Q$2,0))/12</f>
        <v>-2666.6666666666665</v>
      </c>
      <c r="CJ2384" s="80" cm="1">
        <f t="array" ref="CJ2384">INDEX($K:$Q,ROW(),MATCH(CJ$3,$K$2:$Q$2,0))/12</f>
        <v>-2666.6666666666665</v>
      </c>
      <c r="CK2384" s="80" cm="1">
        <f t="array" ref="CK2384">INDEX($K:$Q,ROW(),MATCH(CK$3,$K$2:$Q$2,0))/12</f>
        <v>-2666.6666666666665</v>
      </c>
      <c r="CL2384" s="80" cm="1">
        <f t="array" ref="CL2384">INDEX($K:$Q,ROW(),MATCH(CL$3,$K$2:$Q$2,0))/12</f>
        <v>-2666.6666666666665</v>
      </c>
      <c r="CN2384" s="74"/>
      <c r="CO2384" s="80" t="e" cm="1">
        <f t="array" ref="CO2384">INDEX($K:$Q,ROW(),MATCH(CO$3,$K$2:$Q$2,0))/CO$5</f>
        <v>#N/A</v>
      </c>
      <c r="CP2384" s="80" t="e" cm="1">
        <f t="array" ref="CP2384">INDEX($K:$Q,ROW(),MATCH(CP$3,$K$2:$Q$2,0))/CP$5</f>
        <v>#N/A</v>
      </c>
      <c r="CQ2384" s="80" t="e" cm="1">
        <f t="array" ref="CQ2384">INDEX($K:$Q,ROW(),MATCH(CQ$3,$K$2:$Q$2,0))/CQ$5</f>
        <v>#N/A</v>
      </c>
      <c r="CR2384" s="80" t="e" cm="1">
        <f t="array" ref="CR2384">INDEX($K:$Q,ROW(),MATCH(CR$3,$K$2:$Q$2,0))/CR$5</f>
        <v>#N/A</v>
      </c>
      <c r="CS2384" s="80" t="e" cm="1">
        <f t="array" ref="CS2384">INDEX($K:$Q,ROW(),MATCH(CS$3,$K$2:$Q$2,0))/CS$5</f>
        <v>#N/A</v>
      </c>
      <c r="CT2384" s="80" t="e" cm="1">
        <f t="array" ref="CT2384">INDEX($K:$Q,ROW(),MATCH(CT$3,$K$2:$Q$2,0))/CT$5</f>
        <v>#N/A</v>
      </c>
      <c r="CU2384" s="80" t="e" cm="1">
        <f t="array" ref="CU2384">INDEX($K:$Q,ROW(),MATCH(CU$3,$K$2:$Q$2,0))/CU$5</f>
        <v>#N/A</v>
      </c>
      <c r="CV2384" s="80" t="e" cm="1">
        <f t="array" ref="CV2384">INDEX($K:$Q,ROW(),MATCH(CV$3,$K$2:$Q$2,0))/CV$5</f>
        <v>#N/A</v>
      </c>
      <c r="CW2384" s="80" t="e" cm="1">
        <f t="array" ref="CW2384">INDEX($K:$Q,ROW(),MATCH(CW$3,$K$2:$Q$2,0))/CW$5</f>
        <v>#N/A</v>
      </c>
      <c r="CX2384" s="80" t="e" cm="1">
        <f t="array" ref="CX2384">INDEX($K:$Q,ROW(),MATCH(CX$3,$K$2:$Q$2,0))/CX$5</f>
        <v>#N/A</v>
      </c>
      <c r="CY2384" s="80" t="e" cm="1">
        <f t="array" ref="CY2384">INDEX($K:$Q,ROW(),MATCH(CY$3,$K$2:$Q$2,0))/CL$5</f>
        <v>#N/A</v>
      </c>
      <c r="CZ2384" s="80" t="e" cm="1">
        <f t="array" ref="CZ2384">INDEX($K:$Q,ROW(),MATCH(CZ$3,$K$2:$Q$2,0))/CZ$5</f>
        <v>#N/A</v>
      </c>
      <c r="DA2384" s="80" t="e" cm="1">
        <f t="array" ref="DA2384">INDEX($K:$Q,ROW(),MATCH(DA$3,$K$2:$Q$2,0))/DA$5</f>
        <v>#N/A</v>
      </c>
      <c r="DB2384" s="80" t="e" cm="1">
        <f t="array" ref="DB2384">INDEX($K:$Q,ROW(),MATCH(DB$3,$K$2:$Q$2,0))/DB$5</f>
        <v>#N/A</v>
      </c>
      <c r="DC2384" s="80" t="e" cm="1">
        <f t="array" ref="DC2384">INDEX($K:$Q,ROW(),MATCH(DC$3,$K$2:$Q$2,0))/DC$5</f>
        <v>#N/A</v>
      </c>
      <c r="DD2384" s="80" t="e" cm="1">
        <f t="array" ref="DD2384">INDEX($K:$Q,ROW(),MATCH(DD$3,$K$2:$Q$2,0))/DD$5</f>
        <v>#N/A</v>
      </c>
      <c r="DE2384" s="80" t="e" cm="1">
        <f t="array" ref="DE2384">INDEX($K:$Q,ROW(),MATCH(DE$3,$K$2:$Q$2,0))/DE$5</f>
        <v>#N/A</v>
      </c>
      <c r="DF2384" s="80" t="e" cm="1">
        <f t="array" ref="DF2384">INDEX($K:$Q,ROW(),MATCH(DF$3,$K$2:$Q$2,0))/DF$5</f>
        <v>#N/A</v>
      </c>
      <c r="DG2384" s="80" t="e" cm="1">
        <f t="array" ref="DG2384">INDEX($K:$Q,ROW(),MATCH(DG$3,$K$2:$Q$2,0))/DG$5</f>
        <v>#N/A</v>
      </c>
      <c r="DH2384" s="80" t="e" cm="1">
        <f t="array" ref="DH2384">INDEX($K:$Q,ROW(),MATCH(DH$3,$K$2:$Q$2,0))/DH$5</f>
        <v>#N/A</v>
      </c>
      <c r="DI2384" s="80" t="e" cm="1">
        <f t="array" ref="DI2384">INDEX($K:$Q,ROW(),MATCH(DI$3,$K$2:$Q$2,0))/DI$5</f>
        <v>#N/A</v>
      </c>
      <c r="DJ2384" s="80" t="e" cm="1">
        <f t="array" ref="DJ2384">INDEX($K:$Q,ROW(),MATCH(DJ$3,$K$2:$Q$2,0))/DJ$5</f>
        <v>#N/A</v>
      </c>
      <c r="DK2384" s="80" t="e" cm="1">
        <f t="array" ref="DK2384">INDEX($K:$Q,ROW(),MATCH(DK$3,$K$2:$Q$2,0))/DK$5</f>
        <v>#N/A</v>
      </c>
      <c r="DL2384" s="80" t="e" cm="1">
        <f t="array" ref="DL2384">INDEX($K:$Q,ROW(),MATCH(DL$3,$K$2:$Q$2,0))/DL$5</f>
        <v>#N/A</v>
      </c>
    </row>
    <row r="2385" spans="2:116" x14ac:dyDescent="0.4">
      <c r="D2385" t="s">
        <v>564</v>
      </c>
      <c r="E2385" s="8" t="str">
        <f t="shared" si="4789"/>
        <v>2385 FAPPELIST-F</v>
      </c>
      <c r="G2385" s="141" t="s">
        <v>568</v>
      </c>
      <c r="K2385" s="23">
        <v>-64000</v>
      </c>
      <c r="L2385" s="23">
        <v>-64000</v>
      </c>
      <c r="M2385" s="23">
        <v>-64000</v>
      </c>
      <c r="N2385" s="23">
        <v>-64000</v>
      </c>
      <c r="O2385" s="23">
        <v>-64000</v>
      </c>
      <c r="P2385" s="23">
        <v>-64000</v>
      </c>
      <c r="S2385" s="80" cm="1">
        <f t="array" ref="S2385">INDEX($K:$Q,ROW(),MATCH(S$3,$K$2:$Q$2,0))/12</f>
        <v>-5333.333333333333</v>
      </c>
      <c r="T2385" s="80" cm="1">
        <f t="array" ref="T2385">INDEX($K:$Q,ROW(),MATCH(T$3,$K$2:$Q$2,0))/12</f>
        <v>-5333.333333333333</v>
      </c>
      <c r="U2385" s="80" cm="1">
        <f t="array" ref="U2385">INDEX($K:$Q,ROW(),MATCH(U$3,$K$2:$Q$2,0))/12</f>
        <v>-5333.333333333333</v>
      </c>
      <c r="V2385" s="80" cm="1">
        <f t="array" ref="V2385">INDEX($K:$Q,ROW(),MATCH(V$3,$K$2:$Q$2,0))/12</f>
        <v>-5333.333333333333</v>
      </c>
      <c r="W2385" s="80" cm="1">
        <f t="array" ref="W2385">INDEX($K:$Q,ROW(),MATCH(W$3,$K$2:$Q$2,0))/12</f>
        <v>-5333.333333333333</v>
      </c>
      <c r="X2385" s="80" cm="1">
        <f t="array" ref="X2385">INDEX($K:$Q,ROW(),MATCH(X$3,$K$2:$Q$2,0))/12</f>
        <v>-5333.333333333333</v>
      </c>
      <c r="Y2385" s="80" cm="1">
        <f t="array" ref="Y2385">INDEX($K:$Q,ROW(),MATCH(Y$3,$K$2:$Q$2,0))/12</f>
        <v>-5333.333333333333</v>
      </c>
      <c r="Z2385" s="80" cm="1">
        <f t="array" ref="Z2385">INDEX($K:$Q,ROW(),MATCH(Z$3,$K$2:$Q$2,0))/12</f>
        <v>-5333.333333333333</v>
      </c>
      <c r="AA2385" s="80" cm="1">
        <f t="array" ref="AA2385">INDEX($K:$Q,ROW(),MATCH(AA$3,$K$2:$Q$2,0))/12</f>
        <v>-5333.333333333333</v>
      </c>
      <c r="AB2385" s="80" cm="1">
        <f t="array" ref="AB2385">INDEX($K:$Q,ROW(),MATCH(AB$3,$K$2:$Q$2,0))/12</f>
        <v>-5333.333333333333</v>
      </c>
      <c r="AC2385" s="80" cm="1">
        <f t="array" ref="AC2385">INDEX($K:$Q,ROW(),MATCH(AC$3,$K$2:$Q$2,0))/12</f>
        <v>-5333.333333333333</v>
      </c>
      <c r="AD2385" s="80" cm="1">
        <f t="array" ref="AD2385">INDEX($K:$Q,ROW(),MATCH(AD$3,$K$2:$Q$2,0))/12</f>
        <v>-5333.333333333333</v>
      </c>
      <c r="AE2385" s="80" cm="1">
        <f t="array" ref="AE2385">INDEX($K:$Q,ROW(),MATCH(AE$3,$K$2:$Q$2,0))/12</f>
        <v>-5333.333333333333</v>
      </c>
      <c r="AF2385" s="80" cm="1">
        <f t="array" ref="AF2385">INDEX($K:$Q,ROW(),MATCH(AF$3,$K$2:$Q$2,0))/12</f>
        <v>-5333.333333333333</v>
      </c>
      <c r="AG2385" s="80" cm="1">
        <f t="array" ref="AG2385">INDEX($K:$Q,ROW(),MATCH(AG$3,$K$2:$Q$2,0))/12</f>
        <v>-5333.333333333333</v>
      </c>
      <c r="AH2385" s="80" cm="1">
        <f t="array" ref="AH2385">INDEX($K:$Q,ROW(),MATCH(AH$3,$K$2:$Q$2,0))/12</f>
        <v>-5333.333333333333</v>
      </c>
      <c r="AI2385" s="80" cm="1">
        <f t="array" ref="AI2385">INDEX($K:$Q,ROW(),MATCH(AI$3,$K$2:$Q$2,0))/12</f>
        <v>-5333.333333333333</v>
      </c>
      <c r="AJ2385" s="80" cm="1">
        <f t="array" ref="AJ2385">INDEX($K:$Q,ROW(),MATCH(AJ$3,$K$2:$Q$2,0))/12</f>
        <v>-5333.333333333333</v>
      </c>
      <c r="AK2385" s="80" cm="1">
        <f t="array" ref="AK2385">INDEX($K:$Q,ROW(),MATCH(AK$3,$K$2:$Q$2,0))/12</f>
        <v>-5333.333333333333</v>
      </c>
      <c r="AL2385" s="80" cm="1">
        <f t="array" ref="AL2385">INDEX($K:$Q,ROW(),MATCH(AL$3,$K$2:$Q$2,0))/12</f>
        <v>-5333.333333333333</v>
      </c>
      <c r="AM2385" s="80" cm="1">
        <f t="array" ref="AM2385">INDEX($K:$Q,ROW(),MATCH(AM$3,$K$2:$Q$2,0))/12</f>
        <v>-5333.333333333333</v>
      </c>
      <c r="AN2385" s="80" cm="1">
        <f t="array" ref="AN2385">INDEX($K:$Q,ROW(),MATCH(AN$3,$K$2:$Q$2,0))/12</f>
        <v>-5333.333333333333</v>
      </c>
      <c r="AO2385" s="80" cm="1">
        <f t="array" ref="AO2385">INDEX($K:$Q,ROW(),MATCH(AO$3,$K$2:$Q$2,0))/12</f>
        <v>-5333.333333333333</v>
      </c>
      <c r="AP2385" s="80" cm="1">
        <f t="array" ref="AP2385">INDEX($K:$Q,ROW(),MATCH(AP$3,$K$2:$Q$2,0))/12</f>
        <v>-5333.333333333333</v>
      </c>
      <c r="AQ2385" s="80" cm="1">
        <f t="array" ref="AQ2385">INDEX($K:$Q,ROW(),MATCH(AQ$3,$K$2:$Q$2,0))/12</f>
        <v>-5333.333333333333</v>
      </c>
      <c r="AR2385" s="80" cm="1">
        <f t="array" ref="AR2385">INDEX($K:$Q,ROW(),MATCH(AR$3,$K$2:$Q$2,0))/12</f>
        <v>-5333.333333333333</v>
      </c>
      <c r="AS2385" s="80" cm="1">
        <f t="array" ref="AS2385">INDEX($K:$Q,ROW(),MATCH(AS$3,$K$2:$Q$2,0))/12</f>
        <v>-5333.333333333333</v>
      </c>
      <c r="AT2385" s="80" cm="1">
        <f t="array" ref="AT2385">INDEX($K:$Q,ROW(),MATCH(AT$3,$K$2:$Q$2,0))/12</f>
        <v>-5333.333333333333</v>
      </c>
      <c r="AU2385" s="80" cm="1">
        <f t="array" ref="AU2385">INDEX($K:$Q,ROW(),MATCH(AU$3,$K$2:$Q$2,0))/12</f>
        <v>-5333.333333333333</v>
      </c>
      <c r="AV2385" s="80" cm="1">
        <f t="array" ref="AV2385">INDEX($K:$Q,ROW(),MATCH(AV$3,$K$2:$Q$2,0))/12</f>
        <v>-5333.333333333333</v>
      </c>
      <c r="AW2385" s="80" cm="1">
        <f t="array" ref="AW2385">INDEX($K:$Q,ROW(),MATCH(AW$3,$K$2:$Q$2,0))/12</f>
        <v>-5333.333333333333</v>
      </c>
      <c r="AX2385" s="80" cm="1">
        <f t="array" ref="AX2385">INDEX($K:$Q,ROW(),MATCH(AX$3,$K$2:$Q$2,0))/12</f>
        <v>-5333.333333333333</v>
      </c>
      <c r="AY2385" s="80" cm="1">
        <f t="array" ref="AY2385">INDEX($K:$Q,ROW(),MATCH(AY$3,$K$2:$Q$2,0))/12</f>
        <v>-5333.333333333333</v>
      </c>
      <c r="AZ2385" s="80" cm="1">
        <f t="array" ref="AZ2385">INDEX($K:$Q,ROW(),MATCH(AZ$3,$K$2:$Q$2,0))/12</f>
        <v>-5333.333333333333</v>
      </c>
      <c r="BA2385" s="80" cm="1">
        <f t="array" ref="BA2385">INDEX($K:$Q,ROW(),MATCH(BA$3,$K$2:$Q$2,0))/12</f>
        <v>-5333.333333333333</v>
      </c>
      <c r="BB2385" s="80" cm="1">
        <f t="array" ref="BB2385">INDEX($K:$Q,ROW(),MATCH(BB$3,$K$2:$Q$2,0))/12</f>
        <v>-5333.333333333333</v>
      </c>
      <c r="BC2385" s="80" cm="1">
        <f t="array" ref="BC2385">INDEX($K:$Q,ROW(),MATCH(BC$3,$K$2:$Q$2,0))/12</f>
        <v>-5333.333333333333</v>
      </c>
      <c r="BD2385" s="80" cm="1">
        <f t="array" ref="BD2385">INDEX($K:$Q,ROW(),MATCH(BD$3,$K$2:$Q$2,0))/12</f>
        <v>-5333.333333333333</v>
      </c>
      <c r="BE2385" s="80" cm="1">
        <f t="array" ref="BE2385">INDEX($K:$Q,ROW(),MATCH(BE$3,$K$2:$Q$2,0))/12</f>
        <v>-5333.333333333333</v>
      </c>
      <c r="BF2385" s="80" cm="1">
        <f t="array" ref="BF2385">INDEX($K:$Q,ROW(),MATCH(BF$3,$K$2:$Q$2,0))/12</f>
        <v>-5333.333333333333</v>
      </c>
      <c r="BG2385" s="80" cm="1">
        <f t="array" ref="BG2385">INDEX($K:$Q,ROW(),MATCH(BG$3,$K$2:$Q$2,0))/12</f>
        <v>-5333.333333333333</v>
      </c>
      <c r="BH2385" s="80" cm="1">
        <f t="array" ref="BH2385">INDEX($K:$Q,ROW(),MATCH(BH$3,$K$2:$Q$2,0))/12</f>
        <v>-5333.333333333333</v>
      </c>
      <c r="BI2385" s="80" cm="1">
        <f t="array" ref="BI2385">INDEX($K:$Q,ROW(),MATCH(BI$3,$K$2:$Q$2,0))/12</f>
        <v>-5333.333333333333</v>
      </c>
      <c r="BJ2385" s="80" cm="1">
        <f t="array" ref="BJ2385">INDEX($K:$Q,ROW(),MATCH(BJ$3,$K$2:$Q$2,0))/12</f>
        <v>-5333.333333333333</v>
      </c>
      <c r="BK2385" s="80" cm="1">
        <f t="array" ref="BK2385">INDEX($K:$Q,ROW(),MATCH(BK$3,$K$2:$Q$2,0))/12</f>
        <v>-5333.333333333333</v>
      </c>
      <c r="BL2385" s="80" cm="1">
        <f t="array" ref="BL2385">INDEX($K:$Q,ROW(),MATCH(BL$3,$K$2:$Q$2,0))/12</f>
        <v>-5333.333333333333</v>
      </c>
      <c r="BM2385" s="80" cm="1">
        <f t="array" ref="BM2385">INDEX($K:$Q,ROW(),MATCH(BM$3,$K$2:$Q$2,0))/12</f>
        <v>-5333.333333333333</v>
      </c>
      <c r="BN2385" s="80" cm="1">
        <f t="array" ref="BN2385">INDEX($K:$Q,ROW(),MATCH(BN$3,$K$2:$Q$2,0))/12</f>
        <v>-5333.333333333333</v>
      </c>
      <c r="BO2385" s="80" cm="1">
        <f t="array" ref="BO2385">INDEX($K:$Q,ROW(),MATCH(BO$3,$K$2:$Q$2,0))/12</f>
        <v>-5333.333333333333</v>
      </c>
      <c r="BP2385" s="80" cm="1">
        <f t="array" ref="BP2385">INDEX($K:$Q,ROW(),MATCH(BP$3,$K$2:$Q$2,0))/12</f>
        <v>-5333.333333333333</v>
      </c>
      <c r="BQ2385" s="80" cm="1">
        <f t="array" ref="BQ2385">INDEX($K:$Q,ROW(),MATCH(BQ$3,$K$2:$Q$2,0))/12</f>
        <v>-5333.333333333333</v>
      </c>
      <c r="BR2385" s="80" cm="1">
        <f t="array" ref="BR2385">INDEX($K:$Q,ROW(),MATCH(BR$3,$K$2:$Q$2,0))/12</f>
        <v>-5333.333333333333</v>
      </c>
      <c r="BS2385" s="80" cm="1">
        <f t="array" ref="BS2385">INDEX($K:$Q,ROW(),MATCH(BS$3,$K$2:$Q$2,0))/12</f>
        <v>-5333.333333333333</v>
      </c>
      <c r="BT2385" s="80" cm="1">
        <f t="array" ref="BT2385">INDEX($K:$Q,ROW(),MATCH(BT$3,$K$2:$Q$2,0))/12</f>
        <v>-5333.333333333333</v>
      </c>
      <c r="BU2385" s="80" cm="1">
        <f t="array" ref="BU2385">INDEX($K:$Q,ROW(),MATCH(BU$3,$K$2:$Q$2,0))/12</f>
        <v>-5333.333333333333</v>
      </c>
      <c r="BV2385" s="80" cm="1">
        <f t="array" ref="BV2385">INDEX($K:$Q,ROW(),MATCH(BV$3,$K$2:$Q$2,0))/12</f>
        <v>-5333.333333333333</v>
      </c>
      <c r="BW2385" s="80" cm="1">
        <f t="array" ref="BW2385">INDEX($K:$Q,ROW(),MATCH(BW$3,$K$2:$Q$2,0))/12</f>
        <v>-5333.333333333333</v>
      </c>
      <c r="BX2385" s="80" cm="1">
        <f t="array" ref="BX2385">INDEX($K:$Q,ROW(),MATCH(BX$3,$K$2:$Q$2,0))/12</f>
        <v>-5333.333333333333</v>
      </c>
      <c r="BY2385" s="80" cm="1">
        <f t="array" ref="BY2385">INDEX($K:$Q,ROW(),MATCH(BY$3,$K$2:$Q$2,0))/12</f>
        <v>-5333.333333333333</v>
      </c>
      <c r="BZ2385" s="80" cm="1">
        <f t="array" ref="BZ2385">INDEX($K:$Q,ROW(),MATCH(BZ$3,$K$2:$Q$2,0))/12</f>
        <v>-5333.333333333333</v>
      </c>
      <c r="CA2385" s="80" cm="1">
        <f t="array" ref="CA2385">INDEX($K:$Q,ROW(),MATCH(CA$3,$K$2:$Q$2,0))/12</f>
        <v>-5333.333333333333</v>
      </c>
      <c r="CB2385" s="80" cm="1">
        <f t="array" ref="CB2385">INDEX($K:$Q,ROW(),MATCH(CB$3,$K$2:$Q$2,0))/12</f>
        <v>-5333.333333333333</v>
      </c>
      <c r="CC2385" s="80" cm="1">
        <f t="array" ref="CC2385">INDEX($K:$Q,ROW(),MATCH(CC$3,$K$2:$Q$2,0))/12</f>
        <v>-5333.333333333333</v>
      </c>
      <c r="CD2385" s="80" cm="1">
        <f t="array" ref="CD2385">INDEX($K:$Q,ROW(),MATCH(CD$3,$K$2:$Q$2,0))/12</f>
        <v>-5333.333333333333</v>
      </c>
      <c r="CE2385" s="80" cm="1">
        <f t="array" ref="CE2385">INDEX($K:$Q,ROW(),MATCH(CE$3,$K$2:$Q$2,0))/12</f>
        <v>-5333.333333333333</v>
      </c>
      <c r="CF2385" s="80" cm="1">
        <f t="array" ref="CF2385">INDEX($K:$Q,ROW(),MATCH(CF$3,$K$2:$Q$2,0))/12</f>
        <v>-5333.333333333333</v>
      </c>
      <c r="CG2385" s="80" cm="1">
        <f t="array" ref="CG2385">INDEX($K:$Q,ROW(),MATCH(CG$3,$K$2:$Q$2,0))/12</f>
        <v>-5333.333333333333</v>
      </c>
      <c r="CH2385" s="80" cm="1">
        <f t="array" ref="CH2385">INDEX($K:$Q,ROW(),MATCH(CH$3,$K$2:$Q$2,0))/12</f>
        <v>-5333.333333333333</v>
      </c>
      <c r="CI2385" s="80" cm="1">
        <f t="array" ref="CI2385">INDEX($K:$Q,ROW(),MATCH(CI$3,$K$2:$Q$2,0))/12</f>
        <v>-5333.333333333333</v>
      </c>
      <c r="CJ2385" s="80" cm="1">
        <f t="array" ref="CJ2385">INDEX($K:$Q,ROW(),MATCH(CJ$3,$K$2:$Q$2,0))/12</f>
        <v>-5333.333333333333</v>
      </c>
      <c r="CK2385" s="80" cm="1">
        <f t="array" ref="CK2385">INDEX($K:$Q,ROW(),MATCH(CK$3,$K$2:$Q$2,0))/12</f>
        <v>-5333.333333333333</v>
      </c>
      <c r="CL2385" s="80" cm="1">
        <f t="array" ref="CL2385">INDEX($K:$Q,ROW(),MATCH(CL$3,$K$2:$Q$2,0))/12</f>
        <v>-5333.333333333333</v>
      </c>
      <c r="CN2385" s="74"/>
      <c r="CO2385" s="80" t="e" cm="1">
        <f t="array" ref="CO2385">INDEX($K:$Q,ROW(),MATCH(CO$3,$K$2:$Q$2,0))/CO$5</f>
        <v>#N/A</v>
      </c>
      <c r="CP2385" s="80" t="e" cm="1">
        <f t="array" ref="CP2385">INDEX($K:$Q,ROW(),MATCH(CP$3,$K$2:$Q$2,0))/CP$5</f>
        <v>#N/A</v>
      </c>
      <c r="CQ2385" s="80" t="e" cm="1">
        <f t="array" ref="CQ2385">INDEX($K:$Q,ROW(),MATCH(CQ$3,$K$2:$Q$2,0))/CQ$5</f>
        <v>#N/A</v>
      </c>
      <c r="CR2385" s="80" t="e" cm="1">
        <f t="array" ref="CR2385">INDEX($K:$Q,ROW(),MATCH(CR$3,$K$2:$Q$2,0))/CR$5</f>
        <v>#N/A</v>
      </c>
      <c r="CS2385" s="80" t="e" cm="1">
        <f t="array" ref="CS2385">INDEX($K:$Q,ROW(),MATCH(CS$3,$K$2:$Q$2,0))/CS$5</f>
        <v>#N/A</v>
      </c>
      <c r="CT2385" s="80" t="e" cm="1">
        <f t="array" ref="CT2385">INDEX($K:$Q,ROW(),MATCH(CT$3,$K$2:$Q$2,0))/CT$5</f>
        <v>#N/A</v>
      </c>
      <c r="CU2385" s="80" t="e" cm="1">
        <f t="array" ref="CU2385">INDEX($K:$Q,ROW(),MATCH(CU$3,$K$2:$Q$2,0))/CU$5</f>
        <v>#N/A</v>
      </c>
      <c r="CV2385" s="80" t="e" cm="1">
        <f t="array" ref="CV2385">INDEX($K:$Q,ROW(),MATCH(CV$3,$K$2:$Q$2,0))/CV$5</f>
        <v>#N/A</v>
      </c>
      <c r="CW2385" s="80" t="e" cm="1">
        <f t="array" ref="CW2385">INDEX($K:$Q,ROW(),MATCH(CW$3,$K$2:$Q$2,0))/CW$5</f>
        <v>#N/A</v>
      </c>
      <c r="CX2385" s="80" t="e" cm="1">
        <f t="array" ref="CX2385">INDEX($K:$Q,ROW(),MATCH(CX$3,$K$2:$Q$2,0))/CX$5</f>
        <v>#N/A</v>
      </c>
      <c r="CY2385" s="80" t="e" cm="1">
        <f t="array" ref="CY2385">INDEX($K:$Q,ROW(),MATCH(CY$3,$K$2:$Q$2,0))/CL$5</f>
        <v>#N/A</v>
      </c>
      <c r="CZ2385" s="80" t="e" cm="1">
        <f t="array" ref="CZ2385">INDEX($K:$Q,ROW(),MATCH(CZ$3,$K$2:$Q$2,0))/CZ$5</f>
        <v>#N/A</v>
      </c>
      <c r="DA2385" s="80" t="e" cm="1">
        <f t="array" ref="DA2385">INDEX($K:$Q,ROW(),MATCH(DA$3,$K$2:$Q$2,0))/DA$5</f>
        <v>#N/A</v>
      </c>
      <c r="DB2385" s="80" t="e" cm="1">
        <f t="array" ref="DB2385">INDEX($K:$Q,ROW(),MATCH(DB$3,$K$2:$Q$2,0))/DB$5</f>
        <v>#N/A</v>
      </c>
      <c r="DC2385" s="80" t="e" cm="1">
        <f t="array" ref="DC2385">INDEX($K:$Q,ROW(),MATCH(DC$3,$K$2:$Q$2,0))/DC$5</f>
        <v>#N/A</v>
      </c>
      <c r="DD2385" s="80" t="e" cm="1">
        <f t="array" ref="DD2385">INDEX($K:$Q,ROW(),MATCH(DD$3,$K$2:$Q$2,0))/DD$5</f>
        <v>#N/A</v>
      </c>
      <c r="DE2385" s="80" t="e" cm="1">
        <f t="array" ref="DE2385">INDEX($K:$Q,ROW(),MATCH(DE$3,$K$2:$Q$2,0))/DE$5</f>
        <v>#N/A</v>
      </c>
      <c r="DF2385" s="80" t="e" cm="1">
        <f t="array" ref="DF2385">INDEX($K:$Q,ROW(),MATCH(DF$3,$K$2:$Q$2,0))/DF$5</f>
        <v>#N/A</v>
      </c>
      <c r="DG2385" s="80" t="e" cm="1">
        <f t="array" ref="DG2385">INDEX($K:$Q,ROW(),MATCH(DG$3,$K$2:$Q$2,0))/DG$5</f>
        <v>#N/A</v>
      </c>
      <c r="DH2385" s="80" t="e" cm="1">
        <f t="array" ref="DH2385">INDEX($K:$Q,ROW(),MATCH(DH$3,$K$2:$Q$2,0))/DH$5</f>
        <v>#N/A</v>
      </c>
      <c r="DI2385" s="80" t="e" cm="1">
        <f t="array" ref="DI2385">INDEX($K:$Q,ROW(),MATCH(DI$3,$K$2:$Q$2,0))/DI$5</f>
        <v>#N/A</v>
      </c>
      <c r="DJ2385" s="80" t="e" cm="1">
        <f t="array" ref="DJ2385">INDEX($K:$Q,ROW(),MATCH(DJ$3,$K$2:$Q$2,0))/DJ$5</f>
        <v>#N/A</v>
      </c>
      <c r="DK2385" s="80" t="e" cm="1">
        <f t="array" ref="DK2385">INDEX($K:$Q,ROW(),MATCH(DK$3,$K$2:$Q$2,0))/DK$5</f>
        <v>#N/A</v>
      </c>
      <c r="DL2385" s="80" t="e" cm="1">
        <f t="array" ref="DL2385">INDEX($K:$Q,ROW(),MATCH(DL$3,$K$2:$Q$2,0))/DL$5</f>
        <v>#N/A</v>
      </c>
    </row>
    <row r="2386" spans="2:116" x14ac:dyDescent="0.4">
      <c r="D2386" t="s">
        <v>564</v>
      </c>
      <c r="E2386" s="8" t="str">
        <f t="shared" si="4789"/>
        <v>2386 FAPPELIST-F</v>
      </c>
      <c r="G2386" s="141" t="s">
        <v>569</v>
      </c>
      <c r="K2386" s="23">
        <v>-128000</v>
      </c>
      <c r="L2386" s="23">
        <v>-128000</v>
      </c>
      <c r="M2386" s="23">
        <v>-128000</v>
      </c>
      <c r="N2386" s="23">
        <v>-128000</v>
      </c>
      <c r="O2386" s="23">
        <v>-128000</v>
      </c>
      <c r="P2386" s="23">
        <v>-128000</v>
      </c>
      <c r="S2386" s="80" cm="1">
        <f t="array" ref="S2386">INDEX($K:$Q,ROW(),MATCH(S$3,$K$2:$Q$2,0))/12</f>
        <v>-10666.666666666666</v>
      </c>
      <c r="T2386" s="80" cm="1">
        <f t="array" ref="T2386">INDEX($K:$Q,ROW(),MATCH(T$3,$K$2:$Q$2,0))/12</f>
        <v>-10666.666666666666</v>
      </c>
      <c r="U2386" s="80" cm="1">
        <f t="array" ref="U2386">INDEX($K:$Q,ROW(),MATCH(U$3,$K$2:$Q$2,0))/12</f>
        <v>-10666.666666666666</v>
      </c>
      <c r="V2386" s="80" cm="1">
        <f t="array" ref="V2386">INDEX($K:$Q,ROW(),MATCH(V$3,$K$2:$Q$2,0))/12</f>
        <v>-10666.666666666666</v>
      </c>
      <c r="W2386" s="80" cm="1">
        <f t="array" ref="W2386">INDEX($K:$Q,ROW(),MATCH(W$3,$K$2:$Q$2,0))/12</f>
        <v>-10666.666666666666</v>
      </c>
      <c r="X2386" s="80" cm="1">
        <f t="array" ref="X2386">INDEX($K:$Q,ROW(),MATCH(X$3,$K$2:$Q$2,0))/12</f>
        <v>-10666.666666666666</v>
      </c>
      <c r="Y2386" s="80" cm="1">
        <f t="array" ref="Y2386">INDEX($K:$Q,ROW(),MATCH(Y$3,$K$2:$Q$2,0))/12</f>
        <v>-10666.666666666666</v>
      </c>
      <c r="Z2386" s="80" cm="1">
        <f t="array" ref="Z2386">INDEX($K:$Q,ROW(),MATCH(Z$3,$K$2:$Q$2,0))/12</f>
        <v>-10666.666666666666</v>
      </c>
      <c r="AA2386" s="80" cm="1">
        <f t="array" ref="AA2386">INDEX($K:$Q,ROW(),MATCH(AA$3,$K$2:$Q$2,0))/12</f>
        <v>-10666.666666666666</v>
      </c>
      <c r="AB2386" s="80" cm="1">
        <f t="array" ref="AB2386">INDEX($K:$Q,ROW(),MATCH(AB$3,$K$2:$Q$2,0))/12</f>
        <v>-10666.666666666666</v>
      </c>
      <c r="AC2386" s="80" cm="1">
        <f t="array" ref="AC2386">INDEX($K:$Q,ROW(),MATCH(AC$3,$K$2:$Q$2,0))/12</f>
        <v>-10666.666666666666</v>
      </c>
      <c r="AD2386" s="80" cm="1">
        <f t="array" ref="AD2386">INDEX($K:$Q,ROW(),MATCH(AD$3,$K$2:$Q$2,0))/12</f>
        <v>-10666.666666666666</v>
      </c>
      <c r="AE2386" s="80" cm="1">
        <f t="array" ref="AE2386">INDEX($K:$Q,ROW(),MATCH(AE$3,$K$2:$Q$2,0))/12</f>
        <v>-10666.666666666666</v>
      </c>
      <c r="AF2386" s="80" cm="1">
        <f t="array" ref="AF2386">INDEX($K:$Q,ROW(),MATCH(AF$3,$K$2:$Q$2,0))/12</f>
        <v>-10666.666666666666</v>
      </c>
      <c r="AG2386" s="80" cm="1">
        <f t="array" ref="AG2386">INDEX($K:$Q,ROW(),MATCH(AG$3,$K$2:$Q$2,0))/12</f>
        <v>-10666.666666666666</v>
      </c>
      <c r="AH2386" s="80" cm="1">
        <f t="array" ref="AH2386">INDEX($K:$Q,ROW(),MATCH(AH$3,$K$2:$Q$2,0))/12</f>
        <v>-10666.666666666666</v>
      </c>
      <c r="AI2386" s="80" cm="1">
        <f t="array" ref="AI2386">INDEX($K:$Q,ROW(),MATCH(AI$3,$K$2:$Q$2,0))/12</f>
        <v>-10666.666666666666</v>
      </c>
      <c r="AJ2386" s="80" cm="1">
        <f t="array" ref="AJ2386">INDEX($K:$Q,ROW(),MATCH(AJ$3,$K$2:$Q$2,0))/12</f>
        <v>-10666.666666666666</v>
      </c>
      <c r="AK2386" s="80" cm="1">
        <f t="array" ref="AK2386">INDEX($K:$Q,ROW(),MATCH(AK$3,$K$2:$Q$2,0))/12</f>
        <v>-10666.666666666666</v>
      </c>
      <c r="AL2386" s="80" cm="1">
        <f t="array" ref="AL2386">INDEX($K:$Q,ROW(),MATCH(AL$3,$K$2:$Q$2,0))/12</f>
        <v>-10666.666666666666</v>
      </c>
      <c r="AM2386" s="80" cm="1">
        <f t="array" ref="AM2386">INDEX($K:$Q,ROW(),MATCH(AM$3,$K$2:$Q$2,0))/12</f>
        <v>-10666.666666666666</v>
      </c>
      <c r="AN2386" s="80" cm="1">
        <f t="array" ref="AN2386">INDEX($K:$Q,ROW(),MATCH(AN$3,$K$2:$Q$2,0))/12</f>
        <v>-10666.666666666666</v>
      </c>
      <c r="AO2386" s="80" cm="1">
        <f t="array" ref="AO2386">INDEX($K:$Q,ROW(),MATCH(AO$3,$K$2:$Q$2,0))/12</f>
        <v>-10666.666666666666</v>
      </c>
      <c r="AP2386" s="80" cm="1">
        <f t="array" ref="AP2386">INDEX($K:$Q,ROW(),MATCH(AP$3,$K$2:$Q$2,0))/12</f>
        <v>-10666.666666666666</v>
      </c>
      <c r="AQ2386" s="80" cm="1">
        <f t="array" ref="AQ2386">INDEX($K:$Q,ROW(),MATCH(AQ$3,$K$2:$Q$2,0))/12</f>
        <v>-10666.666666666666</v>
      </c>
      <c r="AR2386" s="80" cm="1">
        <f t="array" ref="AR2386">INDEX($K:$Q,ROW(),MATCH(AR$3,$K$2:$Q$2,0))/12</f>
        <v>-10666.666666666666</v>
      </c>
      <c r="AS2386" s="80" cm="1">
        <f t="array" ref="AS2386">INDEX($K:$Q,ROW(),MATCH(AS$3,$K$2:$Q$2,0))/12</f>
        <v>-10666.666666666666</v>
      </c>
      <c r="AT2386" s="80" cm="1">
        <f t="array" ref="AT2386">INDEX($K:$Q,ROW(),MATCH(AT$3,$K$2:$Q$2,0))/12</f>
        <v>-10666.666666666666</v>
      </c>
      <c r="AU2386" s="80" cm="1">
        <f t="array" ref="AU2386">INDEX($K:$Q,ROW(),MATCH(AU$3,$K$2:$Q$2,0))/12</f>
        <v>-10666.666666666666</v>
      </c>
      <c r="AV2386" s="80" cm="1">
        <f t="array" ref="AV2386">INDEX($K:$Q,ROW(),MATCH(AV$3,$K$2:$Q$2,0))/12</f>
        <v>-10666.666666666666</v>
      </c>
      <c r="AW2386" s="80" cm="1">
        <f t="array" ref="AW2386">INDEX($K:$Q,ROW(),MATCH(AW$3,$K$2:$Q$2,0))/12</f>
        <v>-10666.666666666666</v>
      </c>
      <c r="AX2386" s="80" cm="1">
        <f t="array" ref="AX2386">INDEX($K:$Q,ROW(),MATCH(AX$3,$K$2:$Q$2,0))/12</f>
        <v>-10666.666666666666</v>
      </c>
      <c r="AY2386" s="80" cm="1">
        <f t="array" ref="AY2386">INDEX($K:$Q,ROW(),MATCH(AY$3,$K$2:$Q$2,0))/12</f>
        <v>-10666.666666666666</v>
      </c>
      <c r="AZ2386" s="80" cm="1">
        <f t="array" ref="AZ2386">INDEX($K:$Q,ROW(),MATCH(AZ$3,$K$2:$Q$2,0))/12</f>
        <v>-10666.666666666666</v>
      </c>
      <c r="BA2386" s="80" cm="1">
        <f t="array" ref="BA2386">INDEX($K:$Q,ROW(),MATCH(BA$3,$K$2:$Q$2,0))/12</f>
        <v>-10666.666666666666</v>
      </c>
      <c r="BB2386" s="80" cm="1">
        <f t="array" ref="BB2386">INDEX($K:$Q,ROW(),MATCH(BB$3,$K$2:$Q$2,0))/12</f>
        <v>-10666.666666666666</v>
      </c>
      <c r="BC2386" s="80" cm="1">
        <f t="array" ref="BC2386">INDEX($K:$Q,ROW(),MATCH(BC$3,$K$2:$Q$2,0))/12</f>
        <v>-10666.666666666666</v>
      </c>
      <c r="BD2386" s="80" cm="1">
        <f t="array" ref="BD2386">INDEX($K:$Q,ROW(),MATCH(BD$3,$K$2:$Q$2,0))/12</f>
        <v>-10666.666666666666</v>
      </c>
      <c r="BE2386" s="80" cm="1">
        <f t="array" ref="BE2386">INDEX($K:$Q,ROW(),MATCH(BE$3,$K$2:$Q$2,0))/12</f>
        <v>-10666.666666666666</v>
      </c>
      <c r="BF2386" s="80" cm="1">
        <f t="array" ref="BF2386">INDEX($K:$Q,ROW(),MATCH(BF$3,$K$2:$Q$2,0))/12</f>
        <v>-10666.666666666666</v>
      </c>
      <c r="BG2386" s="80" cm="1">
        <f t="array" ref="BG2386">INDEX($K:$Q,ROW(),MATCH(BG$3,$K$2:$Q$2,0))/12</f>
        <v>-10666.666666666666</v>
      </c>
      <c r="BH2386" s="80" cm="1">
        <f t="array" ref="BH2386">INDEX($K:$Q,ROW(),MATCH(BH$3,$K$2:$Q$2,0))/12</f>
        <v>-10666.666666666666</v>
      </c>
      <c r="BI2386" s="80" cm="1">
        <f t="array" ref="BI2386">INDEX($K:$Q,ROW(),MATCH(BI$3,$K$2:$Q$2,0))/12</f>
        <v>-10666.666666666666</v>
      </c>
      <c r="BJ2386" s="80" cm="1">
        <f t="array" ref="BJ2386">INDEX($K:$Q,ROW(),MATCH(BJ$3,$K$2:$Q$2,0))/12</f>
        <v>-10666.666666666666</v>
      </c>
      <c r="BK2386" s="80" cm="1">
        <f t="array" ref="BK2386">INDEX($K:$Q,ROW(),MATCH(BK$3,$K$2:$Q$2,0))/12</f>
        <v>-10666.666666666666</v>
      </c>
      <c r="BL2386" s="80" cm="1">
        <f t="array" ref="BL2386">INDEX($K:$Q,ROW(),MATCH(BL$3,$K$2:$Q$2,0))/12</f>
        <v>-10666.666666666666</v>
      </c>
      <c r="BM2386" s="80" cm="1">
        <f t="array" ref="BM2386">INDEX($K:$Q,ROW(),MATCH(BM$3,$K$2:$Q$2,0))/12</f>
        <v>-10666.666666666666</v>
      </c>
      <c r="BN2386" s="80" cm="1">
        <f t="array" ref="BN2386">INDEX($K:$Q,ROW(),MATCH(BN$3,$K$2:$Q$2,0))/12</f>
        <v>-10666.666666666666</v>
      </c>
      <c r="BO2386" s="80" cm="1">
        <f t="array" ref="BO2386">INDEX($K:$Q,ROW(),MATCH(BO$3,$K$2:$Q$2,0))/12</f>
        <v>-10666.666666666666</v>
      </c>
      <c r="BP2386" s="80" cm="1">
        <f t="array" ref="BP2386">INDEX($K:$Q,ROW(),MATCH(BP$3,$K$2:$Q$2,0))/12</f>
        <v>-10666.666666666666</v>
      </c>
      <c r="BQ2386" s="80" cm="1">
        <f t="array" ref="BQ2386">INDEX($K:$Q,ROW(),MATCH(BQ$3,$K$2:$Q$2,0))/12</f>
        <v>-10666.666666666666</v>
      </c>
      <c r="BR2386" s="80" cm="1">
        <f t="array" ref="BR2386">INDEX($K:$Q,ROW(),MATCH(BR$3,$K$2:$Q$2,0))/12</f>
        <v>-10666.666666666666</v>
      </c>
      <c r="BS2386" s="80" cm="1">
        <f t="array" ref="BS2386">INDEX($K:$Q,ROW(),MATCH(BS$3,$K$2:$Q$2,0))/12</f>
        <v>-10666.666666666666</v>
      </c>
      <c r="BT2386" s="80" cm="1">
        <f t="array" ref="BT2386">INDEX($K:$Q,ROW(),MATCH(BT$3,$K$2:$Q$2,0))/12</f>
        <v>-10666.666666666666</v>
      </c>
      <c r="BU2386" s="80" cm="1">
        <f t="array" ref="BU2386">INDEX($K:$Q,ROW(),MATCH(BU$3,$K$2:$Q$2,0))/12</f>
        <v>-10666.666666666666</v>
      </c>
      <c r="BV2386" s="80" cm="1">
        <f t="array" ref="BV2386">INDEX($K:$Q,ROW(),MATCH(BV$3,$K$2:$Q$2,0))/12</f>
        <v>-10666.666666666666</v>
      </c>
      <c r="BW2386" s="80" cm="1">
        <f t="array" ref="BW2386">INDEX($K:$Q,ROW(),MATCH(BW$3,$K$2:$Q$2,0))/12</f>
        <v>-10666.666666666666</v>
      </c>
      <c r="BX2386" s="80" cm="1">
        <f t="array" ref="BX2386">INDEX($K:$Q,ROW(),MATCH(BX$3,$K$2:$Q$2,0))/12</f>
        <v>-10666.666666666666</v>
      </c>
      <c r="BY2386" s="80" cm="1">
        <f t="array" ref="BY2386">INDEX($K:$Q,ROW(),MATCH(BY$3,$K$2:$Q$2,0))/12</f>
        <v>-10666.666666666666</v>
      </c>
      <c r="BZ2386" s="80" cm="1">
        <f t="array" ref="BZ2386">INDEX($K:$Q,ROW(),MATCH(BZ$3,$K$2:$Q$2,0))/12</f>
        <v>-10666.666666666666</v>
      </c>
      <c r="CA2386" s="80" cm="1">
        <f t="array" ref="CA2386">INDEX($K:$Q,ROW(),MATCH(CA$3,$K$2:$Q$2,0))/12</f>
        <v>-10666.666666666666</v>
      </c>
      <c r="CB2386" s="80" cm="1">
        <f t="array" ref="CB2386">INDEX($K:$Q,ROW(),MATCH(CB$3,$K$2:$Q$2,0))/12</f>
        <v>-10666.666666666666</v>
      </c>
      <c r="CC2386" s="80" cm="1">
        <f t="array" ref="CC2386">INDEX($K:$Q,ROW(),MATCH(CC$3,$K$2:$Q$2,0))/12</f>
        <v>-10666.666666666666</v>
      </c>
      <c r="CD2386" s="80" cm="1">
        <f t="array" ref="CD2386">INDEX($K:$Q,ROW(),MATCH(CD$3,$K$2:$Q$2,0))/12</f>
        <v>-10666.666666666666</v>
      </c>
      <c r="CE2386" s="80" cm="1">
        <f t="array" ref="CE2386">INDEX($K:$Q,ROW(),MATCH(CE$3,$K$2:$Q$2,0))/12</f>
        <v>-10666.666666666666</v>
      </c>
      <c r="CF2386" s="80" cm="1">
        <f t="array" ref="CF2386">INDEX($K:$Q,ROW(),MATCH(CF$3,$K$2:$Q$2,0))/12</f>
        <v>-10666.666666666666</v>
      </c>
      <c r="CG2386" s="80" cm="1">
        <f t="array" ref="CG2386">INDEX($K:$Q,ROW(),MATCH(CG$3,$K$2:$Q$2,0))/12</f>
        <v>-10666.666666666666</v>
      </c>
      <c r="CH2386" s="80" cm="1">
        <f t="array" ref="CH2386">INDEX($K:$Q,ROW(),MATCH(CH$3,$K$2:$Q$2,0))/12</f>
        <v>-10666.666666666666</v>
      </c>
      <c r="CI2386" s="80" cm="1">
        <f t="array" ref="CI2386">INDEX($K:$Q,ROW(),MATCH(CI$3,$K$2:$Q$2,0))/12</f>
        <v>-10666.666666666666</v>
      </c>
      <c r="CJ2386" s="80" cm="1">
        <f t="array" ref="CJ2386">INDEX($K:$Q,ROW(),MATCH(CJ$3,$K$2:$Q$2,0))/12</f>
        <v>-10666.666666666666</v>
      </c>
      <c r="CK2386" s="80" cm="1">
        <f t="array" ref="CK2386">INDEX($K:$Q,ROW(),MATCH(CK$3,$K$2:$Q$2,0))/12</f>
        <v>-10666.666666666666</v>
      </c>
      <c r="CL2386" s="80" cm="1">
        <f t="array" ref="CL2386">INDEX($K:$Q,ROW(),MATCH(CL$3,$K$2:$Q$2,0))/12</f>
        <v>-10666.666666666666</v>
      </c>
      <c r="CN2386" s="74"/>
      <c r="CO2386" s="80" t="e" cm="1">
        <f t="array" ref="CO2386">INDEX($K:$Q,ROW(),MATCH(CO$3,$K$2:$Q$2,0))/CO$5</f>
        <v>#N/A</v>
      </c>
      <c r="CP2386" s="80" t="e" cm="1">
        <f t="array" ref="CP2386">INDEX($K:$Q,ROW(),MATCH(CP$3,$K$2:$Q$2,0))/CP$5</f>
        <v>#N/A</v>
      </c>
      <c r="CQ2386" s="80" t="e" cm="1">
        <f t="array" ref="CQ2386">INDEX($K:$Q,ROW(),MATCH(CQ$3,$K$2:$Q$2,0))/CQ$5</f>
        <v>#N/A</v>
      </c>
      <c r="CR2386" s="80" t="e" cm="1">
        <f t="array" ref="CR2386">INDEX($K:$Q,ROW(),MATCH(CR$3,$K$2:$Q$2,0))/CR$5</f>
        <v>#N/A</v>
      </c>
      <c r="CS2386" s="80" t="e" cm="1">
        <f t="array" ref="CS2386">INDEX($K:$Q,ROW(),MATCH(CS$3,$K$2:$Q$2,0))/CS$5</f>
        <v>#N/A</v>
      </c>
      <c r="CT2386" s="80" t="e" cm="1">
        <f t="array" ref="CT2386">INDEX($K:$Q,ROW(),MATCH(CT$3,$K$2:$Q$2,0))/CT$5</f>
        <v>#N/A</v>
      </c>
      <c r="CU2386" s="80" t="e" cm="1">
        <f t="array" ref="CU2386">INDEX($K:$Q,ROW(),MATCH(CU$3,$K$2:$Q$2,0))/CU$5</f>
        <v>#N/A</v>
      </c>
      <c r="CV2386" s="80" t="e" cm="1">
        <f t="array" ref="CV2386">INDEX($K:$Q,ROW(),MATCH(CV$3,$K$2:$Q$2,0))/CV$5</f>
        <v>#N/A</v>
      </c>
      <c r="CW2386" s="80" t="e" cm="1">
        <f t="array" ref="CW2386">INDEX($K:$Q,ROW(),MATCH(CW$3,$K$2:$Q$2,0))/CW$5</f>
        <v>#N/A</v>
      </c>
      <c r="CX2386" s="80" t="e" cm="1">
        <f t="array" ref="CX2386">INDEX($K:$Q,ROW(),MATCH(CX$3,$K$2:$Q$2,0))/CX$5</f>
        <v>#N/A</v>
      </c>
      <c r="CY2386" s="80" t="e" cm="1">
        <f t="array" ref="CY2386">INDEX($K:$Q,ROW(),MATCH(CY$3,$K$2:$Q$2,0))/CL$5</f>
        <v>#N/A</v>
      </c>
      <c r="CZ2386" s="80" t="e" cm="1">
        <f t="array" ref="CZ2386">INDEX($K:$Q,ROW(),MATCH(CZ$3,$K$2:$Q$2,0))/CZ$5</f>
        <v>#N/A</v>
      </c>
      <c r="DA2386" s="80" t="e" cm="1">
        <f t="array" ref="DA2386">INDEX($K:$Q,ROW(),MATCH(DA$3,$K$2:$Q$2,0))/DA$5</f>
        <v>#N/A</v>
      </c>
      <c r="DB2386" s="80" t="e" cm="1">
        <f t="array" ref="DB2386">INDEX($K:$Q,ROW(),MATCH(DB$3,$K$2:$Q$2,0))/DB$5</f>
        <v>#N/A</v>
      </c>
      <c r="DC2386" s="80" t="e" cm="1">
        <f t="array" ref="DC2386">INDEX($K:$Q,ROW(),MATCH(DC$3,$K$2:$Q$2,0))/DC$5</f>
        <v>#N/A</v>
      </c>
      <c r="DD2386" s="80" t="e" cm="1">
        <f t="array" ref="DD2386">INDEX($K:$Q,ROW(),MATCH(DD$3,$K$2:$Q$2,0))/DD$5</f>
        <v>#N/A</v>
      </c>
      <c r="DE2386" s="80" t="e" cm="1">
        <f t="array" ref="DE2386">INDEX($K:$Q,ROW(),MATCH(DE$3,$K$2:$Q$2,0))/DE$5</f>
        <v>#N/A</v>
      </c>
      <c r="DF2386" s="80" t="e" cm="1">
        <f t="array" ref="DF2386">INDEX($K:$Q,ROW(),MATCH(DF$3,$K$2:$Q$2,0))/DF$5</f>
        <v>#N/A</v>
      </c>
      <c r="DG2386" s="80" t="e" cm="1">
        <f t="array" ref="DG2386">INDEX($K:$Q,ROW(),MATCH(DG$3,$K$2:$Q$2,0))/DG$5</f>
        <v>#N/A</v>
      </c>
      <c r="DH2386" s="80" t="e" cm="1">
        <f t="array" ref="DH2386">INDEX($K:$Q,ROW(),MATCH(DH$3,$K$2:$Q$2,0))/DH$5</f>
        <v>#N/A</v>
      </c>
      <c r="DI2386" s="80" t="e" cm="1">
        <f t="array" ref="DI2386">INDEX($K:$Q,ROW(),MATCH(DI$3,$K$2:$Q$2,0))/DI$5</f>
        <v>#N/A</v>
      </c>
      <c r="DJ2386" s="80" t="e" cm="1">
        <f t="array" ref="DJ2386">INDEX($K:$Q,ROW(),MATCH(DJ$3,$K$2:$Q$2,0))/DJ$5</f>
        <v>#N/A</v>
      </c>
      <c r="DK2386" s="80" t="e" cm="1">
        <f t="array" ref="DK2386">INDEX($K:$Q,ROW(),MATCH(DK$3,$K$2:$Q$2,0))/DK$5</f>
        <v>#N/A</v>
      </c>
      <c r="DL2386" s="80" t="e" cm="1">
        <f t="array" ref="DL2386">INDEX($K:$Q,ROW(),MATCH(DL$3,$K$2:$Q$2,0))/DL$5</f>
        <v>#N/A</v>
      </c>
    </row>
    <row r="2387" spans="2:116" x14ac:dyDescent="0.4">
      <c r="D2387" t="s">
        <v>564</v>
      </c>
      <c r="E2387" s="8" t="str">
        <f t="shared" si="4789"/>
        <v>2387 FAPPELIST-F</v>
      </c>
      <c r="G2387" s="141" t="s">
        <v>565</v>
      </c>
      <c r="K2387" s="23">
        <v>-256000</v>
      </c>
      <c r="L2387" s="23">
        <v>-256000</v>
      </c>
      <c r="M2387" s="23">
        <v>-256000</v>
      </c>
      <c r="N2387" s="23">
        <v>-256000</v>
      </c>
      <c r="O2387" s="23">
        <v>-256000</v>
      </c>
      <c r="P2387" s="23">
        <v>-256000</v>
      </c>
      <c r="S2387" s="80" cm="1">
        <f t="array" ref="S2387">INDEX($K:$Q,ROW(),MATCH(S$3,$K$2:$Q$2,0))/12</f>
        <v>-21333.333333333332</v>
      </c>
      <c r="T2387" s="80" cm="1">
        <f t="array" ref="T2387">INDEX($K:$Q,ROW(),MATCH(T$3,$K$2:$Q$2,0))/12</f>
        <v>-21333.333333333332</v>
      </c>
      <c r="U2387" s="80" cm="1">
        <f t="array" ref="U2387">INDEX($K:$Q,ROW(),MATCH(U$3,$K$2:$Q$2,0))/12</f>
        <v>-21333.333333333332</v>
      </c>
      <c r="V2387" s="80" cm="1">
        <f t="array" ref="V2387">INDEX($K:$Q,ROW(),MATCH(V$3,$K$2:$Q$2,0))/12</f>
        <v>-21333.333333333332</v>
      </c>
      <c r="W2387" s="80" cm="1">
        <f t="array" ref="W2387">INDEX($K:$Q,ROW(),MATCH(W$3,$K$2:$Q$2,0))/12</f>
        <v>-21333.333333333332</v>
      </c>
      <c r="X2387" s="80" cm="1">
        <f t="array" ref="X2387">INDEX($K:$Q,ROW(),MATCH(X$3,$K$2:$Q$2,0))/12</f>
        <v>-21333.333333333332</v>
      </c>
      <c r="Y2387" s="80" cm="1">
        <f t="array" ref="Y2387">INDEX($K:$Q,ROW(),MATCH(Y$3,$K$2:$Q$2,0))/12</f>
        <v>-21333.333333333332</v>
      </c>
      <c r="Z2387" s="80" cm="1">
        <f t="array" ref="Z2387">INDEX($K:$Q,ROW(),MATCH(Z$3,$K$2:$Q$2,0))/12</f>
        <v>-21333.333333333332</v>
      </c>
      <c r="AA2387" s="80" cm="1">
        <f t="array" ref="AA2387">INDEX($K:$Q,ROW(),MATCH(AA$3,$K$2:$Q$2,0))/12</f>
        <v>-21333.333333333332</v>
      </c>
      <c r="AB2387" s="80" cm="1">
        <f t="array" ref="AB2387">INDEX($K:$Q,ROW(),MATCH(AB$3,$K$2:$Q$2,0))/12</f>
        <v>-21333.333333333332</v>
      </c>
      <c r="AC2387" s="80" cm="1">
        <f t="array" ref="AC2387">INDEX($K:$Q,ROW(),MATCH(AC$3,$K$2:$Q$2,0))/12</f>
        <v>-21333.333333333332</v>
      </c>
      <c r="AD2387" s="80" cm="1">
        <f t="array" ref="AD2387">INDEX($K:$Q,ROW(),MATCH(AD$3,$K$2:$Q$2,0))/12</f>
        <v>-21333.333333333332</v>
      </c>
      <c r="AE2387" s="80" cm="1">
        <f t="array" ref="AE2387">INDEX($K:$Q,ROW(),MATCH(AE$3,$K$2:$Q$2,0))/12</f>
        <v>-21333.333333333332</v>
      </c>
      <c r="AF2387" s="80" cm="1">
        <f t="array" ref="AF2387">INDEX($K:$Q,ROW(),MATCH(AF$3,$K$2:$Q$2,0))/12</f>
        <v>-21333.333333333332</v>
      </c>
      <c r="AG2387" s="80" cm="1">
        <f t="array" ref="AG2387">INDEX($K:$Q,ROW(),MATCH(AG$3,$K$2:$Q$2,0))/12</f>
        <v>-21333.333333333332</v>
      </c>
      <c r="AH2387" s="80" cm="1">
        <f t="array" ref="AH2387">INDEX($K:$Q,ROW(),MATCH(AH$3,$K$2:$Q$2,0))/12</f>
        <v>-21333.333333333332</v>
      </c>
      <c r="AI2387" s="80" cm="1">
        <f t="array" ref="AI2387">INDEX($K:$Q,ROW(),MATCH(AI$3,$K$2:$Q$2,0))/12</f>
        <v>-21333.333333333332</v>
      </c>
      <c r="AJ2387" s="80" cm="1">
        <f t="array" ref="AJ2387">INDEX($K:$Q,ROW(),MATCH(AJ$3,$K$2:$Q$2,0))/12</f>
        <v>-21333.333333333332</v>
      </c>
      <c r="AK2387" s="80" cm="1">
        <f t="array" ref="AK2387">INDEX($K:$Q,ROW(),MATCH(AK$3,$K$2:$Q$2,0))/12</f>
        <v>-21333.333333333332</v>
      </c>
      <c r="AL2387" s="80" cm="1">
        <f t="array" ref="AL2387">INDEX($K:$Q,ROW(),MATCH(AL$3,$K$2:$Q$2,0))/12</f>
        <v>-21333.333333333332</v>
      </c>
      <c r="AM2387" s="80" cm="1">
        <f t="array" ref="AM2387">INDEX($K:$Q,ROW(),MATCH(AM$3,$K$2:$Q$2,0))/12</f>
        <v>-21333.333333333332</v>
      </c>
      <c r="AN2387" s="80" cm="1">
        <f t="array" ref="AN2387">INDEX($K:$Q,ROW(),MATCH(AN$3,$K$2:$Q$2,0))/12</f>
        <v>-21333.333333333332</v>
      </c>
      <c r="AO2387" s="80" cm="1">
        <f t="array" ref="AO2387">INDEX($K:$Q,ROW(),MATCH(AO$3,$K$2:$Q$2,0))/12</f>
        <v>-21333.333333333332</v>
      </c>
      <c r="AP2387" s="80" cm="1">
        <f t="array" ref="AP2387">INDEX($K:$Q,ROW(),MATCH(AP$3,$K$2:$Q$2,0))/12</f>
        <v>-21333.333333333332</v>
      </c>
      <c r="AQ2387" s="80" cm="1">
        <f t="array" ref="AQ2387">INDEX($K:$Q,ROW(),MATCH(AQ$3,$K$2:$Q$2,0))/12</f>
        <v>-21333.333333333332</v>
      </c>
      <c r="AR2387" s="80" cm="1">
        <f t="array" ref="AR2387">INDEX($K:$Q,ROW(),MATCH(AR$3,$K$2:$Q$2,0))/12</f>
        <v>-21333.333333333332</v>
      </c>
      <c r="AS2387" s="80" cm="1">
        <f t="array" ref="AS2387">INDEX($K:$Q,ROW(),MATCH(AS$3,$K$2:$Q$2,0))/12</f>
        <v>-21333.333333333332</v>
      </c>
      <c r="AT2387" s="80" cm="1">
        <f t="array" ref="AT2387">INDEX($K:$Q,ROW(),MATCH(AT$3,$K$2:$Q$2,0))/12</f>
        <v>-21333.333333333332</v>
      </c>
      <c r="AU2387" s="80" cm="1">
        <f t="array" ref="AU2387">INDEX($K:$Q,ROW(),MATCH(AU$3,$K$2:$Q$2,0))/12</f>
        <v>-21333.333333333332</v>
      </c>
      <c r="AV2387" s="80" cm="1">
        <f t="array" ref="AV2387">INDEX($K:$Q,ROW(),MATCH(AV$3,$K$2:$Q$2,0))/12</f>
        <v>-21333.333333333332</v>
      </c>
      <c r="AW2387" s="80" cm="1">
        <f t="array" ref="AW2387">INDEX($K:$Q,ROW(),MATCH(AW$3,$K$2:$Q$2,0))/12</f>
        <v>-21333.333333333332</v>
      </c>
      <c r="AX2387" s="80" cm="1">
        <f t="array" ref="AX2387">INDEX($K:$Q,ROW(),MATCH(AX$3,$K$2:$Q$2,0))/12</f>
        <v>-21333.333333333332</v>
      </c>
      <c r="AY2387" s="80" cm="1">
        <f t="array" ref="AY2387">INDEX($K:$Q,ROW(),MATCH(AY$3,$K$2:$Q$2,0))/12</f>
        <v>-21333.333333333332</v>
      </c>
      <c r="AZ2387" s="80" cm="1">
        <f t="array" ref="AZ2387">INDEX($K:$Q,ROW(),MATCH(AZ$3,$K$2:$Q$2,0))/12</f>
        <v>-21333.333333333332</v>
      </c>
      <c r="BA2387" s="80" cm="1">
        <f t="array" ref="BA2387">INDEX($K:$Q,ROW(),MATCH(BA$3,$K$2:$Q$2,0))/12</f>
        <v>-21333.333333333332</v>
      </c>
      <c r="BB2387" s="80" cm="1">
        <f t="array" ref="BB2387">INDEX($K:$Q,ROW(),MATCH(BB$3,$K$2:$Q$2,0))/12</f>
        <v>-21333.333333333332</v>
      </c>
      <c r="BC2387" s="80" cm="1">
        <f t="array" ref="BC2387">INDEX($K:$Q,ROW(),MATCH(BC$3,$K$2:$Q$2,0))/12</f>
        <v>-21333.333333333332</v>
      </c>
      <c r="BD2387" s="80" cm="1">
        <f t="array" ref="BD2387">INDEX($K:$Q,ROW(),MATCH(BD$3,$K$2:$Q$2,0))/12</f>
        <v>-21333.333333333332</v>
      </c>
      <c r="BE2387" s="80" cm="1">
        <f t="array" ref="BE2387">INDEX($K:$Q,ROW(),MATCH(BE$3,$K$2:$Q$2,0))/12</f>
        <v>-21333.333333333332</v>
      </c>
      <c r="BF2387" s="80" cm="1">
        <f t="array" ref="BF2387">INDEX($K:$Q,ROW(),MATCH(BF$3,$K$2:$Q$2,0))/12</f>
        <v>-21333.333333333332</v>
      </c>
      <c r="BG2387" s="80" cm="1">
        <f t="array" ref="BG2387">INDEX($K:$Q,ROW(),MATCH(BG$3,$K$2:$Q$2,0))/12</f>
        <v>-21333.333333333332</v>
      </c>
      <c r="BH2387" s="80" cm="1">
        <f t="array" ref="BH2387">INDEX($K:$Q,ROW(),MATCH(BH$3,$K$2:$Q$2,0))/12</f>
        <v>-21333.333333333332</v>
      </c>
      <c r="BI2387" s="80" cm="1">
        <f t="array" ref="BI2387">INDEX($K:$Q,ROW(),MATCH(BI$3,$K$2:$Q$2,0))/12</f>
        <v>-21333.333333333332</v>
      </c>
      <c r="BJ2387" s="80" cm="1">
        <f t="array" ref="BJ2387">INDEX($K:$Q,ROW(),MATCH(BJ$3,$K$2:$Q$2,0))/12</f>
        <v>-21333.333333333332</v>
      </c>
      <c r="BK2387" s="80" cm="1">
        <f t="array" ref="BK2387">INDEX($K:$Q,ROW(),MATCH(BK$3,$K$2:$Q$2,0))/12</f>
        <v>-21333.333333333332</v>
      </c>
      <c r="BL2387" s="80" cm="1">
        <f t="array" ref="BL2387">INDEX($K:$Q,ROW(),MATCH(BL$3,$K$2:$Q$2,0))/12</f>
        <v>-21333.333333333332</v>
      </c>
      <c r="BM2387" s="80" cm="1">
        <f t="array" ref="BM2387">INDEX($K:$Q,ROW(),MATCH(BM$3,$K$2:$Q$2,0))/12</f>
        <v>-21333.333333333332</v>
      </c>
      <c r="BN2387" s="80" cm="1">
        <f t="array" ref="BN2387">INDEX($K:$Q,ROW(),MATCH(BN$3,$K$2:$Q$2,0))/12</f>
        <v>-21333.333333333332</v>
      </c>
      <c r="BO2387" s="80" cm="1">
        <f t="array" ref="BO2387">INDEX($K:$Q,ROW(),MATCH(BO$3,$K$2:$Q$2,0))/12</f>
        <v>-21333.333333333332</v>
      </c>
      <c r="BP2387" s="80" cm="1">
        <f t="array" ref="BP2387">INDEX($K:$Q,ROW(),MATCH(BP$3,$K$2:$Q$2,0))/12</f>
        <v>-21333.333333333332</v>
      </c>
      <c r="BQ2387" s="80" cm="1">
        <f t="array" ref="BQ2387">INDEX($K:$Q,ROW(),MATCH(BQ$3,$K$2:$Q$2,0))/12</f>
        <v>-21333.333333333332</v>
      </c>
      <c r="BR2387" s="80" cm="1">
        <f t="array" ref="BR2387">INDEX($K:$Q,ROW(),MATCH(BR$3,$K$2:$Q$2,0))/12</f>
        <v>-21333.333333333332</v>
      </c>
      <c r="BS2387" s="80" cm="1">
        <f t="array" ref="BS2387">INDEX($K:$Q,ROW(),MATCH(BS$3,$K$2:$Q$2,0))/12</f>
        <v>-21333.333333333332</v>
      </c>
      <c r="BT2387" s="80" cm="1">
        <f t="array" ref="BT2387">INDEX($K:$Q,ROW(),MATCH(BT$3,$K$2:$Q$2,0))/12</f>
        <v>-21333.333333333332</v>
      </c>
      <c r="BU2387" s="80" cm="1">
        <f t="array" ref="BU2387">INDEX($K:$Q,ROW(),MATCH(BU$3,$K$2:$Q$2,0))/12</f>
        <v>-21333.333333333332</v>
      </c>
      <c r="BV2387" s="80" cm="1">
        <f t="array" ref="BV2387">INDEX($K:$Q,ROW(),MATCH(BV$3,$K$2:$Q$2,0))/12</f>
        <v>-21333.333333333332</v>
      </c>
      <c r="BW2387" s="80" cm="1">
        <f t="array" ref="BW2387">INDEX($K:$Q,ROW(),MATCH(BW$3,$K$2:$Q$2,0))/12</f>
        <v>-21333.333333333332</v>
      </c>
      <c r="BX2387" s="80" cm="1">
        <f t="array" ref="BX2387">INDEX($K:$Q,ROW(),MATCH(BX$3,$K$2:$Q$2,0))/12</f>
        <v>-21333.333333333332</v>
      </c>
      <c r="BY2387" s="80" cm="1">
        <f t="array" ref="BY2387">INDEX($K:$Q,ROW(),MATCH(BY$3,$K$2:$Q$2,0))/12</f>
        <v>-21333.333333333332</v>
      </c>
      <c r="BZ2387" s="80" cm="1">
        <f t="array" ref="BZ2387">INDEX($K:$Q,ROW(),MATCH(BZ$3,$K$2:$Q$2,0))/12</f>
        <v>-21333.333333333332</v>
      </c>
      <c r="CA2387" s="80" cm="1">
        <f t="array" ref="CA2387">INDEX($K:$Q,ROW(),MATCH(CA$3,$K$2:$Q$2,0))/12</f>
        <v>-21333.333333333332</v>
      </c>
      <c r="CB2387" s="80" cm="1">
        <f t="array" ref="CB2387">INDEX($K:$Q,ROW(),MATCH(CB$3,$K$2:$Q$2,0))/12</f>
        <v>-21333.333333333332</v>
      </c>
      <c r="CC2387" s="80" cm="1">
        <f t="array" ref="CC2387">INDEX($K:$Q,ROW(),MATCH(CC$3,$K$2:$Q$2,0))/12</f>
        <v>-21333.333333333332</v>
      </c>
      <c r="CD2387" s="80" cm="1">
        <f t="array" ref="CD2387">INDEX($K:$Q,ROW(),MATCH(CD$3,$K$2:$Q$2,0))/12</f>
        <v>-21333.333333333332</v>
      </c>
      <c r="CE2387" s="80" cm="1">
        <f t="array" ref="CE2387">INDEX($K:$Q,ROW(),MATCH(CE$3,$K$2:$Q$2,0))/12</f>
        <v>-21333.333333333332</v>
      </c>
      <c r="CF2387" s="80" cm="1">
        <f t="array" ref="CF2387">INDEX($K:$Q,ROW(),MATCH(CF$3,$K$2:$Q$2,0))/12</f>
        <v>-21333.333333333332</v>
      </c>
      <c r="CG2387" s="80" cm="1">
        <f t="array" ref="CG2387">INDEX($K:$Q,ROW(),MATCH(CG$3,$K$2:$Q$2,0))/12</f>
        <v>-21333.333333333332</v>
      </c>
      <c r="CH2387" s="80" cm="1">
        <f t="array" ref="CH2387">INDEX($K:$Q,ROW(),MATCH(CH$3,$K$2:$Q$2,0))/12</f>
        <v>-21333.333333333332</v>
      </c>
      <c r="CI2387" s="80" cm="1">
        <f t="array" ref="CI2387">INDEX($K:$Q,ROW(),MATCH(CI$3,$K$2:$Q$2,0))/12</f>
        <v>-21333.333333333332</v>
      </c>
      <c r="CJ2387" s="80" cm="1">
        <f t="array" ref="CJ2387">INDEX($K:$Q,ROW(),MATCH(CJ$3,$K$2:$Q$2,0))/12</f>
        <v>-21333.333333333332</v>
      </c>
      <c r="CK2387" s="80" cm="1">
        <f t="array" ref="CK2387">INDEX($K:$Q,ROW(),MATCH(CK$3,$K$2:$Q$2,0))/12</f>
        <v>-21333.333333333332</v>
      </c>
      <c r="CL2387" s="80" cm="1">
        <f t="array" ref="CL2387">INDEX($K:$Q,ROW(),MATCH(CL$3,$K$2:$Q$2,0))/12</f>
        <v>-21333.333333333332</v>
      </c>
      <c r="CN2387" s="74"/>
      <c r="CO2387" s="80" t="e" cm="1">
        <f t="array" ref="CO2387">INDEX($K:$Q,ROW(),MATCH(CO$3,$K$2:$Q$2,0))/CO$5</f>
        <v>#N/A</v>
      </c>
      <c r="CP2387" s="80" t="e" cm="1">
        <f t="array" ref="CP2387">INDEX($K:$Q,ROW(),MATCH(CP$3,$K$2:$Q$2,0))/CP$5</f>
        <v>#N/A</v>
      </c>
      <c r="CQ2387" s="80" t="e" cm="1">
        <f t="array" ref="CQ2387">INDEX($K:$Q,ROW(),MATCH(CQ$3,$K$2:$Q$2,0))/CQ$5</f>
        <v>#N/A</v>
      </c>
      <c r="CR2387" s="80" t="e" cm="1">
        <f t="array" ref="CR2387">INDEX($K:$Q,ROW(),MATCH(CR$3,$K$2:$Q$2,0))/CR$5</f>
        <v>#N/A</v>
      </c>
      <c r="CS2387" s="80" t="e" cm="1">
        <f t="array" ref="CS2387">INDEX($K:$Q,ROW(),MATCH(CS$3,$K$2:$Q$2,0))/CS$5</f>
        <v>#N/A</v>
      </c>
      <c r="CT2387" s="80" t="e" cm="1">
        <f t="array" ref="CT2387">INDEX($K:$Q,ROW(),MATCH(CT$3,$K$2:$Q$2,0))/CT$5</f>
        <v>#N/A</v>
      </c>
      <c r="CU2387" s="80" t="e" cm="1">
        <f t="array" ref="CU2387">INDEX($K:$Q,ROW(),MATCH(CU$3,$K$2:$Q$2,0))/CU$5</f>
        <v>#N/A</v>
      </c>
      <c r="CV2387" s="80" t="e" cm="1">
        <f t="array" ref="CV2387">INDEX($K:$Q,ROW(),MATCH(CV$3,$K$2:$Q$2,0))/CV$5</f>
        <v>#N/A</v>
      </c>
      <c r="CW2387" s="80" t="e" cm="1">
        <f t="array" ref="CW2387">INDEX($K:$Q,ROW(),MATCH(CW$3,$K$2:$Q$2,0))/CW$5</f>
        <v>#N/A</v>
      </c>
      <c r="CX2387" s="80" t="e" cm="1">
        <f t="array" ref="CX2387">INDEX($K:$Q,ROW(),MATCH(CX$3,$K$2:$Q$2,0))/CX$5</f>
        <v>#N/A</v>
      </c>
      <c r="CY2387" s="80" t="e" cm="1">
        <f t="array" ref="CY2387">INDEX($K:$Q,ROW(),MATCH(CY$3,$K$2:$Q$2,0))/CY$5</f>
        <v>#N/A</v>
      </c>
      <c r="CZ2387" s="80" t="e" cm="1">
        <f t="array" ref="CZ2387">INDEX($K:$Q,ROW(),MATCH(CZ$3,$K$2:$Q$2,0))/CZ$5</f>
        <v>#N/A</v>
      </c>
      <c r="DA2387" s="80" t="e" cm="1">
        <f t="array" ref="DA2387">INDEX($K:$Q,ROW(),MATCH(DA$3,$K$2:$Q$2,0))/DA$5</f>
        <v>#N/A</v>
      </c>
      <c r="DB2387" s="80" t="e" cm="1">
        <f t="array" ref="DB2387">INDEX($K:$Q,ROW(),MATCH(DB$3,$K$2:$Q$2,0))/DB$5</f>
        <v>#N/A</v>
      </c>
      <c r="DC2387" s="80" t="e" cm="1">
        <f t="array" ref="DC2387">INDEX($K:$Q,ROW(),MATCH(DC$3,$K$2:$Q$2,0))/DC$5</f>
        <v>#N/A</v>
      </c>
      <c r="DD2387" s="80" t="e" cm="1">
        <f t="array" ref="DD2387">INDEX($K:$Q,ROW(),MATCH(DD$3,$K$2:$Q$2,0))/DD$5</f>
        <v>#N/A</v>
      </c>
      <c r="DE2387" s="80" t="e" cm="1">
        <f t="array" ref="DE2387">INDEX($K:$Q,ROW(),MATCH(DE$3,$K$2:$Q$2,0))/DE$5</f>
        <v>#N/A</v>
      </c>
      <c r="DF2387" s="80" t="e" cm="1">
        <f t="array" ref="DF2387">INDEX($K:$Q,ROW(),MATCH(DF$3,$K$2:$Q$2,0))/DF$5</f>
        <v>#N/A</v>
      </c>
      <c r="DG2387" s="80" t="e" cm="1">
        <f t="array" ref="DG2387">INDEX($K:$Q,ROW(),MATCH(DG$3,$K$2:$Q$2,0))/DG$5</f>
        <v>#N/A</v>
      </c>
      <c r="DH2387" s="80" t="e" cm="1">
        <f t="array" ref="DH2387">INDEX($K:$Q,ROW(),MATCH(DH$3,$K$2:$Q$2,0))/DH$5</f>
        <v>#N/A</v>
      </c>
      <c r="DI2387" s="80" t="e" cm="1">
        <f t="array" ref="DI2387">INDEX($K:$Q,ROW(),MATCH(DI$3,$K$2:$Q$2,0))/DI$5</f>
        <v>#N/A</v>
      </c>
      <c r="DJ2387" s="80" t="e" cm="1">
        <f t="array" ref="DJ2387">INDEX($K:$Q,ROW(),MATCH(DJ$3,$K$2:$Q$2,0))/DJ$5</f>
        <v>#N/A</v>
      </c>
      <c r="DK2387" s="80" t="e" cm="1">
        <f t="array" ref="DK2387">INDEX($K:$Q,ROW(),MATCH(DK$3,$K$2:$Q$2,0))/DK$5</f>
        <v>#N/A</v>
      </c>
      <c r="DL2387" s="80" t="e" cm="1">
        <f t="array" ref="DL2387">INDEX($K:$Q,ROW(),MATCH(DL$3,$K$2:$Q$2,0))/DL$5</f>
        <v>#N/A</v>
      </c>
    </row>
    <row r="2388" spans="2:116" x14ac:dyDescent="0.4">
      <c r="B2388" t="str">
        <f>E2388</f>
        <v>2388 FAPPELIST-F</v>
      </c>
      <c r="C2388" t="s">
        <v>235</v>
      </c>
      <c r="D2388" t="s">
        <v>564</v>
      </c>
      <c r="E2388" s="8" t="str">
        <f t="shared" si="4787"/>
        <v>2388 FAPPELIST-F</v>
      </c>
      <c r="G2388" s="126" t="str">
        <f>"Total capital expenditures - "&amp;SUBSTITUTE(G2373,":","")</f>
        <v>Total capital expenditures - Fixed secondary PPE</v>
      </c>
      <c r="I2388" s="74"/>
      <c r="J2388" s="74"/>
      <c r="K2388" s="118">
        <f t="shared" ref="K2388:P2388" si="4790">SUMIF($3:$3,K$2,2388:2388)</f>
        <v>-510999.99999999983</v>
      </c>
      <c r="L2388" s="118">
        <f t="shared" si="4790"/>
        <v>-510999.99999999983</v>
      </c>
      <c r="M2388" s="118">
        <f t="shared" si="4790"/>
        <v>-510999.99999999983</v>
      </c>
      <c r="N2388" s="118">
        <f t="shared" si="4790"/>
        <v>-510999.99999999983</v>
      </c>
      <c r="O2388" s="118">
        <f t="shared" si="4790"/>
        <v>-510999.99999999983</v>
      </c>
      <c r="P2388" s="118">
        <f t="shared" si="4790"/>
        <v>-510999.99999999983</v>
      </c>
      <c r="R2388" s="24"/>
      <c r="S2388" s="148">
        <f>SUM(S2379:S2387)</f>
        <v>-42583.333333333328</v>
      </c>
      <c r="T2388" s="148">
        <f t="shared" ref="T2388:CE2388" si="4791">SUM(T2379:T2387)</f>
        <v>-42583.333333333328</v>
      </c>
      <c r="U2388" s="148">
        <f t="shared" si="4791"/>
        <v>-42583.333333333328</v>
      </c>
      <c r="V2388" s="148">
        <f t="shared" si="4791"/>
        <v>-42583.333333333328</v>
      </c>
      <c r="W2388" s="148">
        <f t="shared" si="4791"/>
        <v>-42583.333333333328</v>
      </c>
      <c r="X2388" s="148">
        <f t="shared" si="4791"/>
        <v>-42583.333333333328</v>
      </c>
      <c r="Y2388" s="148">
        <f t="shared" si="4791"/>
        <v>-42583.333333333328</v>
      </c>
      <c r="Z2388" s="148">
        <f t="shared" si="4791"/>
        <v>-42583.333333333328</v>
      </c>
      <c r="AA2388" s="148">
        <f t="shared" si="4791"/>
        <v>-42583.333333333328</v>
      </c>
      <c r="AB2388" s="148">
        <f t="shared" si="4791"/>
        <v>-42583.333333333328</v>
      </c>
      <c r="AC2388" s="148">
        <f t="shared" si="4791"/>
        <v>-42583.333333333328</v>
      </c>
      <c r="AD2388" s="148">
        <f t="shared" si="4791"/>
        <v>-42583.333333333328</v>
      </c>
      <c r="AE2388" s="148">
        <f t="shared" si="4791"/>
        <v>-42583.333333333328</v>
      </c>
      <c r="AF2388" s="148">
        <f t="shared" si="4791"/>
        <v>-42583.333333333328</v>
      </c>
      <c r="AG2388" s="148">
        <f t="shared" si="4791"/>
        <v>-42583.333333333328</v>
      </c>
      <c r="AH2388" s="148">
        <f t="shared" si="4791"/>
        <v>-42583.333333333328</v>
      </c>
      <c r="AI2388" s="148">
        <f t="shared" si="4791"/>
        <v>-42583.333333333328</v>
      </c>
      <c r="AJ2388" s="148">
        <f t="shared" si="4791"/>
        <v>-42583.333333333328</v>
      </c>
      <c r="AK2388" s="148">
        <f t="shared" si="4791"/>
        <v>-42583.333333333328</v>
      </c>
      <c r="AL2388" s="148">
        <f t="shared" si="4791"/>
        <v>-42583.333333333328</v>
      </c>
      <c r="AM2388" s="148">
        <f t="shared" si="4791"/>
        <v>-42583.333333333328</v>
      </c>
      <c r="AN2388" s="148">
        <f t="shared" si="4791"/>
        <v>-42583.333333333328</v>
      </c>
      <c r="AO2388" s="148">
        <f t="shared" si="4791"/>
        <v>-42583.333333333328</v>
      </c>
      <c r="AP2388" s="148">
        <f t="shared" si="4791"/>
        <v>-42583.333333333328</v>
      </c>
      <c r="AQ2388" s="148">
        <f t="shared" si="4791"/>
        <v>-42583.333333333328</v>
      </c>
      <c r="AR2388" s="148">
        <f t="shared" si="4791"/>
        <v>-42583.333333333328</v>
      </c>
      <c r="AS2388" s="148">
        <f t="shared" si="4791"/>
        <v>-42583.333333333328</v>
      </c>
      <c r="AT2388" s="148">
        <f t="shared" si="4791"/>
        <v>-42583.333333333328</v>
      </c>
      <c r="AU2388" s="148">
        <f t="shared" si="4791"/>
        <v>-42583.333333333328</v>
      </c>
      <c r="AV2388" s="148">
        <f t="shared" si="4791"/>
        <v>-42583.333333333328</v>
      </c>
      <c r="AW2388" s="148">
        <f t="shared" si="4791"/>
        <v>-42583.333333333328</v>
      </c>
      <c r="AX2388" s="148">
        <f t="shared" si="4791"/>
        <v>-42583.333333333328</v>
      </c>
      <c r="AY2388" s="148">
        <f t="shared" si="4791"/>
        <v>-42583.333333333328</v>
      </c>
      <c r="AZ2388" s="148">
        <f t="shared" si="4791"/>
        <v>-42583.333333333328</v>
      </c>
      <c r="BA2388" s="148">
        <f t="shared" si="4791"/>
        <v>-42583.333333333328</v>
      </c>
      <c r="BB2388" s="148">
        <f t="shared" si="4791"/>
        <v>-42583.333333333328</v>
      </c>
      <c r="BC2388" s="148">
        <f t="shared" si="4791"/>
        <v>-42583.333333333328</v>
      </c>
      <c r="BD2388" s="148">
        <f t="shared" si="4791"/>
        <v>-42583.333333333328</v>
      </c>
      <c r="BE2388" s="148">
        <f t="shared" si="4791"/>
        <v>-42583.333333333328</v>
      </c>
      <c r="BF2388" s="148">
        <f t="shared" si="4791"/>
        <v>-42583.333333333328</v>
      </c>
      <c r="BG2388" s="148">
        <f t="shared" si="4791"/>
        <v>-42583.333333333328</v>
      </c>
      <c r="BH2388" s="148">
        <f t="shared" si="4791"/>
        <v>-42583.333333333328</v>
      </c>
      <c r="BI2388" s="148">
        <f t="shared" si="4791"/>
        <v>-42583.333333333328</v>
      </c>
      <c r="BJ2388" s="148">
        <f t="shared" si="4791"/>
        <v>-42583.333333333328</v>
      </c>
      <c r="BK2388" s="148">
        <f t="shared" si="4791"/>
        <v>-42583.333333333328</v>
      </c>
      <c r="BL2388" s="148">
        <f t="shared" si="4791"/>
        <v>-42583.333333333328</v>
      </c>
      <c r="BM2388" s="148">
        <f t="shared" si="4791"/>
        <v>-42583.333333333328</v>
      </c>
      <c r="BN2388" s="148">
        <f t="shared" si="4791"/>
        <v>-42583.333333333328</v>
      </c>
      <c r="BO2388" s="148">
        <f t="shared" si="4791"/>
        <v>-42583.333333333328</v>
      </c>
      <c r="BP2388" s="148">
        <f t="shared" si="4791"/>
        <v>-42583.333333333328</v>
      </c>
      <c r="BQ2388" s="148">
        <f t="shared" si="4791"/>
        <v>-42583.333333333328</v>
      </c>
      <c r="BR2388" s="148">
        <f t="shared" si="4791"/>
        <v>-42583.333333333328</v>
      </c>
      <c r="BS2388" s="148">
        <f t="shared" si="4791"/>
        <v>-42583.333333333328</v>
      </c>
      <c r="BT2388" s="148">
        <f t="shared" si="4791"/>
        <v>-42583.333333333328</v>
      </c>
      <c r="BU2388" s="148">
        <f t="shared" si="4791"/>
        <v>-42583.333333333328</v>
      </c>
      <c r="BV2388" s="148">
        <f t="shared" si="4791"/>
        <v>-42583.333333333328</v>
      </c>
      <c r="BW2388" s="148">
        <f t="shared" si="4791"/>
        <v>-42583.333333333328</v>
      </c>
      <c r="BX2388" s="148">
        <f t="shared" si="4791"/>
        <v>-42583.333333333328</v>
      </c>
      <c r="BY2388" s="148">
        <f t="shared" si="4791"/>
        <v>-42583.333333333328</v>
      </c>
      <c r="BZ2388" s="148">
        <f t="shared" si="4791"/>
        <v>-42583.333333333328</v>
      </c>
      <c r="CA2388" s="148">
        <f t="shared" si="4791"/>
        <v>-42583.333333333328</v>
      </c>
      <c r="CB2388" s="148">
        <f t="shared" si="4791"/>
        <v>-42583.333333333328</v>
      </c>
      <c r="CC2388" s="148">
        <f t="shared" si="4791"/>
        <v>-42583.333333333328</v>
      </c>
      <c r="CD2388" s="148">
        <f t="shared" si="4791"/>
        <v>-42583.333333333328</v>
      </c>
      <c r="CE2388" s="148">
        <f t="shared" si="4791"/>
        <v>-42583.333333333328</v>
      </c>
      <c r="CF2388" s="148">
        <f t="shared" ref="CF2388:CL2388" si="4792">SUM(CF2379:CF2387)</f>
        <v>-42583.333333333328</v>
      </c>
      <c r="CG2388" s="148">
        <f t="shared" si="4792"/>
        <v>-42583.333333333328</v>
      </c>
      <c r="CH2388" s="148">
        <f t="shared" si="4792"/>
        <v>-42583.333333333328</v>
      </c>
      <c r="CI2388" s="148">
        <f t="shared" si="4792"/>
        <v>-42583.333333333328</v>
      </c>
      <c r="CJ2388" s="148">
        <f t="shared" si="4792"/>
        <v>-42583.333333333328</v>
      </c>
      <c r="CK2388" s="148">
        <f t="shared" si="4792"/>
        <v>-42583.333333333328</v>
      </c>
      <c r="CL2388" s="148">
        <f t="shared" si="4792"/>
        <v>-42583.333333333328</v>
      </c>
      <c r="CN2388" s="74"/>
      <c r="CO2388" s="148" t="e">
        <f>SUM(CO2379:CO2387)</f>
        <v>#N/A</v>
      </c>
      <c r="CP2388" s="148" t="e">
        <f t="shared" ref="CP2388:DL2388" si="4793">SUM(CP2379:CP2387)</f>
        <v>#N/A</v>
      </c>
      <c r="CQ2388" s="148" t="e">
        <f t="shared" si="4793"/>
        <v>#N/A</v>
      </c>
      <c r="CR2388" s="148" t="e">
        <f t="shared" si="4793"/>
        <v>#N/A</v>
      </c>
      <c r="CS2388" s="148" t="e">
        <f t="shared" si="4793"/>
        <v>#N/A</v>
      </c>
      <c r="CT2388" s="148" t="e">
        <f t="shared" si="4793"/>
        <v>#N/A</v>
      </c>
      <c r="CU2388" s="148" t="e">
        <f t="shared" si="4793"/>
        <v>#N/A</v>
      </c>
      <c r="CV2388" s="148" t="e">
        <f t="shared" si="4793"/>
        <v>#N/A</v>
      </c>
      <c r="CW2388" s="148" t="e">
        <f t="shared" si="4793"/>
        <v>#N/A</v>
      </c>
      <c r="CX2388" s="148" t="e">
        <f t="shared" si="4793"/>
        <v>#N/A</v>
      </c>
      <c r="CY2388" s="148" t="e">
        <f t="shared" si="4793"/>
        <v>#N/A</v>
      </c>
      <c r="CZ2388" s="148" t="e">
        <f t="shared" si="4793"/>
        <v>#N/A</v>
      </c>
      <c r="DA2388" s="148" t="e">
        <f t="shared" si="4793"/>
        <v>#N/A</v>
      </c>
      <c r="DB2388" s="148" t="e">
        <f t="shared" si="4793"/>
        <v>#N/A</v>
      </c>
      <c r="DC2388" s="148" t="e">
        <f t="shared" si="4793"/>
        <v>#N/A</v>
      </c>
      <c r="DD2388" s="148" t="e">
        <f t="shared" si="4793"/>
        <v>#N/A</v>
      </c>
      <c r="DE2388" s="148" t="e">
        <f t="shared" si="4793"/>
        <v>#N/A</v>
      </c>
      <c r="DF2388" s="148" t="e">
        <f t="shared" si="4793"/>
        <v>#N/A</v>
      </c>
      <c r="DG2388" s="148" t="e">
        <f t="shared" si="4793"/>
        <v>#N/A</v>
      </c>
      <c r="DH2388" s="148" t="e">
        <f t="shared" si="4793"/>
        <v>#N/A</v>
      </c>
      <c r="DI2388" s="148" t="e">
        <f t="shared" si="4793"/>
        <v>#N/A</v>
      </c>
      <c r="DJ2388" s="148" t="e">
        <f t="shared" si="4793"/>
        <v>#N/A</v>
      </c>
      <c r="DK2388" s="148" t="e">
        <f t="shared" si="4793"/>
        <v>#N/A</v>
      </c>
      <c r="DL2388" s="148" t="e">
        <f t="shared" si="4793"/>
        <v>#N/A</v>
      </c>
    </row>
    <row r="2389" spans="2:116" x14ac:dyDescent="0.4">
      <c r="D2389" t="s">
        <v>564</v>
      </c>
      <c r="E2389" s="8" t="str">
        <f t="shared" si="4787"/>
        <v>2389 FAPPELIST-F</v>
      </c>
      <c r="G2389" s="125"/>
      <c r="S2389" s="80"/>
      <c r="T2389" s="72"/>
      <c r="U2389" s="72"/>
      <c r="V2389" s="72"/>
      <c r="W2389" s="72"/>
      <c r="X2389" s="72"/>
      <c r="Y2389" s="72"/>
      <c r="Z2389" s="72"/>
      <c r="AA2389" s="72"/>
      <c r="AB2389" s="72"/>
      <c r="AC2389" s="72"/>
      <c r="AD2389" s="72"/>
      <c r="AE2389" s="72"/>
      <c r="AF2389" s="72"/>
      <c r="AG2389" s="72"/>
      <c r="AH2389" s="72"/>
      <c r="AI2389" s="72"/>
      <c r="AJ2389" s="72"/>
      <c r="AK2389" s="72"/>
      <c r="AL2389" s="72"/>
      <c r="AM2389" s="72"/>
      <c r="AN2389" s="72"/>
      <c r="AO2389" s="72"/>
      <c r="AP2389" s="72"/>
      <c r="AQ2389" s="72"/>
      <c r="AR2389" s="72"/>
      <c r="AS2389" s="72"/>
      <c r="AT2389" s="72"/>
      <c r="AU2389" s="72"/>
      <c r="AV2389" s="72"/>
      <c r="AW2389" s="72"/>
      <c r="AX2389" s="72"/>
      <c r="AY2389" s="72"/>
      <c r="AZ2389" s="72"/>
      <c r="BA2389" s="72"/>
      <c r="BB2389" s="72"/>
      <c r="BC2389" s="72"/>
      <c r="BD2389" s="72"/>
      <c r="BE2389" s="72"/>
      <c r="BF2389" s="72"/>
      <c r="BG2389" s="72"/>
      <c r="BH2389" s="72"/>
      <c r="BI2389" s="72"/>
      <c r="BJ2389" s="72"/>
      <c r="BK2389" s="72"/>
      <c r="BL2389" s="72"/>
      <c r="BM2389" s="72"/>
      <c r="BN2389" s="72"/>
      <c r="BO2389" s="72"/>
      <c r="BP2389" s="72"/>
      <c r="BQ2389" s="72"/>
      <c r="BR2389" s="72"/>
      <c r="BS2389" s="72"/>
      <c r="BT2389" s="72"/>
      <c r="BU2389" s="72"/>
      <c r="BV2389" s="72"/>
      <c r="BW2389" s="72"/>
      <c r="BX2389" s="72"/>
      <c r="BY2389" s="72"/>
      <c r="BZ2389" s="72"/>
      <c r="CA2389" s="72"/>
      <c r="CB2389" s="72"/>
      <c r="CC2389" s="72"/>
      <c r="CD2389" s="72"/>
      <c r="CE2389" s="72"/>
      <c r="CF2389" s="72"/>
      <c r="CG2389" s="72"/>
      <c r="CH2389" s="72"/>
      <c r="CI2389" s="72"/>
      <c r="CJ2389" s="72"/>
      <c r="CK2389" s="72"/>
      <c r="CL2389" s="72"/>
      <c r="CO2389" s="72"/>
      <c r="CP2389" s="72"/>
      <c r="CQ2389" s="72"/>
      <c r="CR2389" s="72"/>
      <c r="CS2389" s="72"/>
      <c r="CT2389" s="72"/>
      <c r="CU2389" s="72"/>
      <c r="CV2389" s="72"/>
      <c r="CW2389" s="72"/>
      <c r="CX2389" s="72"/>
      <c r="CY2389" s="72"/>
      <c r="CZ2389" s="72"/>
      <c r="DA2389" s="72"/>
      <c r="DB2389" s="72"/>
      <c r="DC2389" s="72"/>
      <c r="DD2389" s="72"/>
      <c r="DE2389" s="72"/>
      <c r="DF2389" s="72"/>
      <c r="DG2389" s="72"/>
      <c r="DH2389" s="72"/>
      <c r="DI2389" s="72"/>
      <c r="DJ2389" s="72"/>
      <c r="DK2389" s="72"/>
      <c r="DL2389" s="72"/>
    </row>
    <row r="2390" spans="2:116" x14ac:dyDescent="0.4">
      <c r="D2390" t="s">
        <v>564</v>
      </c>
      <c r="E2390" s="8" t="str">
        <f t="shared" si="4787"/>
        <v>2390 FAPPELIST-F</v>
      </c>
      <c r="G2390" s="95" t="s">
        <v>204</v>
      </c>
      <c r="H2390" s="12"/>
      <c r="S2390" s="72"/>
      <c r="T2390" s="72"/>
      <c r="U2390" s="72"/>
      <c r="V2390" s="72"/>
      <c r="W2390" s="72"/>
      <c r="X2390" s="72"/>
      <c r="Y2390" s="72"/>
      <c r="Z2390" s="72"/>
      <c r="AA2390" s="72"/>
      <c r="AB2390" s="72"/>
      <c r="AC2390" s="72"/>
      <c r="AD2390" s="72"/>
      <c r="AE2390" s="72"/>
      <c r="AF2390" s="72"/>
      <c r="AG2390" s="72"/>
      <c r="AH2390" s="72"/>
      <c r="AI2390" s="72"/>
      <c r="AJ2390" s="72"/>
      <c r="AK2390" s="72"/>
      <c r="AL2390" s="72"/>
      <c r="AM2390" s="72"/>
      <c r="AN2390" s="72"/>
      <c r="AO2390" s="72"/>
      <c r="AP2390" s="72"/>
      <c r="AQ2390" s="72"/>
      <c r="AR2390" s="72"/>
      <c r="AS2390" s="72"/>
      <c r="AT2390" s="72"/>
      <c r="AU2390" s="72"/>
      <c r="AV2390" s="72"/>
      <c r="AW2390" s="72"/>
      <c r="AX2390" s="72"/>
      <c r="AY2390" s="72"/>
      <c r="AZ2390" s="72"/>
      <c r="BA2390" s="72"/>
      <c r="BB2390" s="72"/>
      <c r="BC2390" s="72"/>
      <c r="BD2390" s="72"/>
      <c r="BE2390" s="72"/>
      <c r="BF2390" s="72"/>
      <c r="BG2390" s="72"/>
      <c r="BH2390" s="72"/>
      <c r="BI2390" s="72"/>
      <c r="BJ2390" s="72"/>
      <c r="BK2390" s="72"/>
      <c r="BL2390" s="72"/>
      <c r="BM2390" s="72"/>
      <c r="BN2390" s="72"/>
      <c r="BO2390" s="72"/>
      <c r="BP2390" s="72"/>
      <c r="BQ2390" s="72"/>
      <c r="BR2390" s="72"/>
      <c r="BS2390" s="72"/>
      <c r="BT2390" s="72"/>
      <c r="BU2390" s="72"/>
      <c r="BV2390" s="72"/>
      <c r="BW2390" s="72"/>
      <c r="BX2390" s="72"/>
      <c r="BY2390" s="72"/>
      <c r="BZ2390" s="72"/>
      <c r="CA2390" s="72"/>
      <c r="CB2390" s="72"/>
      <c r="CC2390" s="72"/>
      <c r="CD2390" s="72"/>
      <c r="CE2390" s="72"/>
      <c r="CF2390" s="72"/>
      <c r="CG2390" s="72"/>
      <c r="CH2390" s="72"/>
      <c r="CI2390" s="72"/>
      <c r="CJ2390" s="72"/>
      <c r="CK2390" s="72"/>
      <c r="CL2390" s="72"/>
      <c r="CO2390" s="72"/>
      <c r="CP2390" s="72"/>
      <c r="CQ2390" s="72"/>
      <c r="CR2390" s="72"/>
      <c r="CS2390" s="72"/>
      <c r="CT2390" s="72"/>
      <c r="CU2390" s="72"/>
      <c r="CV2390" s="72"/>
      <c r="CW2390" s="72"/>
      <c r="CX2390" s="72"/>
      <c r="CY2390" s="72"/>
      <c r="CZ2390" s="72"/>
      <c r="DA2390" s="72"/>
      <c r="DB2390" s="72"/>
      <c r="DC2390" s="72"/>
      <c r="DD2390" s="72"/>
      <c r="DE2390" s="72"/>
      <c r="DF2390" s="72"/>
      <c r="DG2390" s="72"/>
      <c r="DH2390" s="72"/>
      <c r="DI2390" s="72"/>
      <c r="DJ2390" s="72"/>
      <c r="DK2390" s="72"/>
      <c r="DL2390" s="72"/>
    </row>
    <row r="2391" spans="2:116" x14ac:dyDescent="0.4">
      <c r="C2391" t="s">
        <v>233</v>
      </c>
      <c r="D2391" t="s">
        <v>564</v>
      </c>
      <c r="E2391" s="8" t="str">
        <f t="shared" si="4787"/>
        <v>2391 FAPPELIST-F</v>
      </c>
      <c r="G2391" s="158" t="str">
        <f>"Depreciation - "&amp;SUBSTITUTE(G2373,":","")</f>
        <v>Depreciation - Fixed secondary PPE</v>
      </c>
      <c r="J2391" s="80">
        <f>SUMIF($5:$5,I$2,2389:2389)</f>
        <v>0</v>
      </c>
      <c r="K2391" s="24">
        <f t="shared" ref="K2391:P2391" ca="1" si="4794">SUMIF($3:$3,K$2,2391:2391)</f>
        <v>-105019.58592676517</v>
      </c>
      <c r="L2391" s="24">
        <f t="shared" ca="1" si="4794"/>
        <v>-328487.03296418075</v>
      </c>
      <c r="M2391" s="24">
        <f t="shared" ca="1" si="4794"/>
        <v>-595195.14322382701</v>
      </c>
      <c r="N2391" s="24">
        <f t="shared" ca="1" si="4794"/>
        <v>-883500.76661495247</v>
      </c>
      <c r="O2391" s="24">
        <f t="shared" ca="1" si="4794"/>
        <v>-1181837.9809204384</v>
      </c>
      <c r="P2391" s="24">
        <f t="shared" ca="1" si="4794"/>
        <v>-1379727.1898561567</v>
      </c>
      <c r="R2391" s="24"/>
      <c r="S2391" s="80" cm="1">
        <f t="array" aca="1" ref="S2391" ca="1">(SUM(INDEX(2386:2386,1,MAX(COLUMN($R:$R),COLUMN()-($H2375*12-1))):S2388)/($H2375*12)+IF($R2393=0,0,SUM(INDEX(2391:2391,1,MAX(COLUMN($R:$R),COLUMN()-(($H2375-$H2376)*12))):S2393)/(($H2375)*12)))</f>
        <v>-1265.8192090395478</v>
      </c>
      <c r="T2391" s="80" cm="1">
        <f t="array" aca="1" ref="T2391" ca="1">(SUM(INDEX(2386:2386,1,MAX(COLUMN($R:$R),COLUMN()-($H2375*12-1))):T2388)/($H2375*12)+IF($R2393=0,0,SUM(INDEX(2391:2391,1,MAX(COLUMN($R:$R),COLUMN()-(($H2375-$H2376)*12))):T2393)/(($H2375)*12)))</f>
        <v>-2551.3980656899357</v>
      </c>
      <c r="U2391" s="80" cm="1">
        <f t="array" aca="1" ref="U2391" ca="1">(SUM(INDEX(2386:2386,1,MAX(COLUMN($R:$R),COLUMN()-($H2375*12-1))):U2388)/($H2375*12)+IF($R2393=0,0,SUM(INDEX(2391:2391,1,MAX(COLUMN($R:$R),COLUMN()-(($H2375-$H2376)*12))):U2393)/(($H2375)*12)))</f>
        <v>-3858.7663944869391</v>
      </c>
      <c r="V2391" s="80" cm="1">
        <f t="array" aca="1" ref="V2391" ca="1">(SUM(INDEX(2386:2386,1,MAX(COLUMN($R:$R),COLUMN()-($H2375*12-1))):V2388)/($H2375*12)+IF($R2393=0,0,SUM(INDEX(2391:2391,1,MAX(COLUMN($R:$R),COLUMN()-(($H2375-$H2376)*12))):V2393)/(($H2375)*12)))</f>
        <v>-5188.2935085177915</v>
      </c>
      <c r="W2391" s="80" cm="1">
        <f t="array" aca="1" ref="W2391" ca="1">(SUM(INDEX(2386:2386,1,MAX(COLUMN($R:$R),COLUMN()-($H2375*12-1))):W2388)/($H2375*12)+IF($R2393=0,0,SUM(INDEX(2391:2391,1,MAX(COLUMN($R:$R),COLUMN()-(($H2375-$H2376)*12))):W2393)/(($H2375)*12)))</f>
        <v>-6540.3549804135728</v>
      </c>
      <c r="X2391" s="80" cm="1">
        <f t="array" aca="1" ref="X2391" ca="1">(SUM(INDEX(2386:2386,1,MAX(COLUMN($R:$R),COLUMN()-($H2375*12-1))):X2388)/($H2375*12)+IF($R2393=0,0,SUM(INDEX(2391:2391,1,MAX(COLUMN($R:$R),COLUMN()-(($H2375-$H2376)*12))):X2393)/(($H2375)*12)))</f>
        <v>-7915.3327484431811</v>
      </c>
      <c r="Y2391" s="80" cm="1">
        <f t="array" aca="1" ref="Y2391" ca="1">(SUM(INDEX(2386:2386,1,MAX(COLUMN($R:$R),COLUMN()-($H2375*12-1))):Y2388)/($H2375*12)+IF($R2393=0,0,SUM(INDEX(2391:2391,1,MAX(COLUMN($R:$R),COLUMN()-(($H2375-$H2376)*12))):Y2393)/(($H2375)*12)))</f>
        <v>-9313.6152244054938</v>
      </c>
      <c r="Z2391" s="80" cm="1">
        <f t="array" aca="1" ref="Z2391" ca="1">(SUM(INDEX(2386:2386,1,MAX(COLUMN($R:$R),COLUMN()-($H2375*12-1))):Z2388)/($H2375*12)+IF($R2393=0,0,SUM(INDEX(2391:2391,1,MAX(COLUMN($R:$R),COLUMN()-(($H2375-$H2376)*12))):Z2393)/(($H2375)*12)))</f>
        <v>-10735.597403350221</v>
      </c>
      <c r="AA2391" s="80" cm="1">
        <f t="array" aca="1" ref="AA2391" ca="1">(SUM(INDEX(2386:2386,1,MAX(COLUMN($R:$R),COLUMN()-($H2375*12-1))):AA2388)/($H2375*12)+IF($R2393=0,0,SUM(INDEX(2391:2391,1,MAX(COLUMN($R:$R),COLUMN()-(($H2375-$H2376)*12))):AA2393)/(($H2375)*12)))</f>
        <v>-12181.680975158419</v>
      </c>
      <c r="AB2391" s="80" cm="1">
        <f t="array" aca="1" ref="AB2391" ca="1">(SUM(INDEX(2386:2386,1,MAX(COLUMN($R:$R),COLUMN()-($H2375*12-1))):AB2388)/($H2375*12)+IF($R2393=0,0,SUM(INDEX(2391:2391,1,MAX(COLUMN($R:$R),COLUMN()-(($H2375-$H2376)*12))):AB2393)/(($H2375)*12)))</f>
        <v>-13652.274438014214</v>
      </c>
      <c r="AC2391" s="80" cm="1">
        <f t="array" aca="1" ref="AC2391" ca="1">(SUM(INDEX(2386:2386,1,MAX(COLUMN($R:$R),COLUMN()-($H2375*12-1))):AC2388)/($H2375*12)+IF($R2393=0,0,SUM(INDEX(2391:2391,1,MAX(COLUMN($R:$R),COLUMN()-(($H2375-$H2376)*12))):AC2393)/(($H2375)*12)))</f>
        <v>-15147.793213799767</v>
      </c>
      <c r="AD2391" s="80" cm="1">
        <f t="array" aca="1" ref="AD2391" ca="1">(SUM(INDEX(2386:2386,1,MAX(COLUMN($R:$R),COLUMN()-($H2375*12-1))):AD2388)/($H2375*12)+IF($R2393=0,0,SUM(INDEX(2391:2391,1,MAX(COLUMN($R:$R),COLUMN()-(($H2375-$H2376)*12))):AD2393)/(($H2375)*12)))</f>
        <v>-16668.659765446089</v>
      </c>
      <c r="AE2391" s="80" cm="1">
        <f t="array" aca="1" ref="AE2391" ca="1">(SUM(INDEX(2386:2386,1,MAX(COLUMN($R:$R),COLUMN()-($H2375*12-1))):AE2388)/($H2375*12)+IF($R2393=0,0,SUM(INDEX(2391:2391,1,MAX(COLUMN($R:$R),COLUMN()-(($H2375-$H2376)*12))):AE2393)/(($H2375)*12)))</f>
        <v>-18215.303716272861</v>
      </c>
      <c r="AF2391" s="80" cm="1">
        <f t="array" aca="1" ref="AF2391" ca="1">(SUM(INDEX(2386:2386,1,MAX(COLUMN($R:$R),COLUMN()-($H2375*12-1))):AF2388)/($H2375*12)+IF($R2393=0,0,SUM(INDEX(2391:2391,1,MAX(COLUMN($R:$R),COLUMN()-(($H2375-$H2376)*12))):AF2393)/(($H2375)*12)))</f>
        <v>-19788.161971350935</v>
      </c>
      <c r="AG2391" s="80" cm="1">
        <f t="array" aca="1" ref="AG2391" ca="1">(SUM(INDEX(2386:2386,1,MAX(COLUMN($R:$R),COLUMN()-($H2375*12-1))):AG2388)/($H2375*12)+IF($R2393=0,0,SUM(INDEX(2391:2391,1,MAX(COLUMN($R:$R),COLUMN()-(($H2375-$H2376)*12))):AG2393)/(($H2375)*12)))</f>
        <v>-21387.67884092185</v>
      </c>
      <c r="AH2391" s="80" cm="1">
        <f t="array" aca="1" ref="AH2391" ca="1">(SUM(INDEX(2386:2386,1,MAX(COLUMN($R:$R),COLUMN()-($H2375*12-1))):AH2388)/($H2375*12)+IF($R2393=0,0,SUM(INDEX(2391:2391,1,MAX(COLUMN($R:$R),COLUMN()-(($H2375-$H2376)*12))):AH2393)/(($H2375)*12)))</f>
        <v>-23014.30616590922</v>
      </c>
      <c r="AI2391" s="80" cm="1">
        <f t="array" aca="1" ref="AI2391" ca="1">(SUM(INDEX(2386:2386,1,MAX(COLUMN($R:$R),COLUMN()-($H2375*12-1))):AI2388)/($H2375*12)+IF($R2393=0,0,SUM(INDEX(2391:2391,1,MAX(COLUMN($R:$R),COLUMN()-(($H2375-$H2376)*12))):AI2393)/(($H2375)*12)))</f>
        <v>-24668.503445557399</v>
      </c>
      <c r="AJ2391" s="80" cm="1">
        <f t="array" aca="1" ref="AJ2391" ca="1">(SUM(INDEX(2386:2386,1,MAX(COLUMN($R:$R),COLUMN()-($H2375*12-1))):AJ2388)/($H2375*12)+IF($R2393=0,0,SUM(INDEX(2391:2391,1,MAX(COLUMN($R:$R),COLUMN()-(($H2375-$H2376)*12))):AJ2393)/(($H2375)*12)))</f>
        <v>-26350.737967233512</v>
      </c>
      <c r="AK2391" s="80" cm="1">
        <f t="array" aca="1" ref="AK2391" ca="1">(SUM(INDEX(2386:2386,1,MAX(COLUMN($R:$R),COLUMN()-($H2375*12-1))):AK2388)/($H2375*12)+IF($R2393=0,0,SUM(INDEX(2391:2391,1,MAX(COLUMN($R:$R),COLUMN()-(($H2375-$H2376)*12))):AK2393)/(($H2375)*12)))</f>
        <v>-28061.484938429559</v>
      </c>
      <c r="AL2391" s="80" cm="1">
        <f t="array" aca="1" ref="AL2391" ca="1">(SUM(INDEX(2386:2386,1,MAX(COLUMN($R:$R),COLUMN()-($H2375*12-1))):AL2388)/($H2375*12)+IF($R2393=0,0,SUM(INDEX(2391:2391,1,MAX(COLUMN($R:$R),COLUMN()-(($H2375-$H2376)*12))):AL2393)/(($H2375)*12)))</f>
        <v>-29801.22762100181</v>
      </c>
      <c r="AM2391" s="80" cm="1">
        <f t="array" aca="1" ref="AM2391" ca="1">(SUM(INDEX(2386:2386,1,MAX(COLUMN($R:$R),COLUMN()-($H2375*12-1))):AM2388)/($H2375*12)+IF($R2393=0,0,SUM(INDEX(2391:2391,1,MAX(COLUMN($R:$R),COLUMN()-(($H2375-$H2376)*12))):AM2393)/(($H2375)*12)))</f>
        <v>-31570.45746768545</v>
      </c>
      <c r="AN2391" s="80" cm="1">
        <f t="array" aca="1" ref="AN2391" ca="1">(SUM(INDEX(2386:2386,1,MAX(COLUMN($R:$R),COLUMN()-($H2375*12-1))):AN2388)/($H2375*12)+IF($R2393=0,0,SUM(INDEX(2391:2391,1,MAX(COLUMN($R:$R),COLUMN()-(($H2375-$H2376)*12))):AN2393)/(($H2375)*12)))</f>
        <v>-33369.674260923057</v>
      </c>
      <c r="AO2391" s="80" cm="1">
        <f t="array" aca="1" ref="AO2391" ca="1">(SUM(INDEX(2386:2386,1,MAX(COLUMN($R:$R),COLUMN()-($H2375*12-1))):AO2388)/($H2375*12)+IF($R2393=0,0,SUM(INDEX(2391:2391,1,MAX(COLUMN($R:$R),COLUMN()-(($H2375-$H2376)*12))):AO2393)/(($H2375)*12)))</f>
        <v>-35199.386254046047</v>
      </c>
      <c r="AP2391" s="80" cm="1">
        <f t="array" aca="1" ref="AP2391" ca="1">(SUM(INDEX(2386:2386,1,MAX(COLUMN($R:$R),COLUMN()-($H2375*12-1))):AP2388)/($H2375*12)+IF($R2393=0,0,SUM(INDEX(2391:2391,1,MAX(COLUMN($R:$R),COLUMN()-(($H2375-$H2376)*12))):AP2393)/(($H2375)*12)))</f>
        <v>-37060.11031484908</v>
      </c>
      <c r="AQ2391" s="80" cm="1">
        <f t="array" aca="1" ref="AQ2391" ca="1">(SUM(INDEX(2386:2386,1,MAX(COLUMN($R:$R),COLUMN()-($H2375*12-1))):AQ2388)/($H2375*12)+IF($R2393=0,0,SUM(INDEX(2391:2391,1,MAX(COLUMN($R:$R),COLUMN()-(($H2375-$H2376)*12))):AQ2393)/(($H2375)*12)))</f>
        <v>-38950.6771563437</v>
      </c>
      <c r="AR2391" s="80" cm="1">
        <f t="array" aca="1" ref="AR2391" ca="1">(SUM(INDEX(2386:2386,1,MAX(COLUMN($R:$R),COLUMN()-($H2375*12-1))):AR2388)/($H2375*12)+IF($R2393=0,0,SUM(INDEX(2391:2391,1,MAX(COLUMN($R:$R),COLUMN()-(($H2375-$H2376)*12))):AR2393)/(($H2375)*12)))</f>
        <v>-40853.52785601552</v>
      </c>
      <c r="AS2391" s="80" cm="1">
        <f t="array" aca="1" ref="AS2391" ca="1">(SUM(INDEX(2386:2386,1,MAX(COLUMN($R:$R),COLUMN()-($H2375*12-1))):AS2388)/($H2375*12)+IF($R2393=0,0,SUM(INDEX(2391:2391,1,MAX(COLUMN($R:$R),COLUMN()-(($H2375-$H2376)*12))):AS2393)/(($H2375)*12)))</f>
        <v>-42766.840790314818</v>
      </c>
      <c r="AT2391" s="80" cm="1">
        <f t="array" aca="1" ref="AT2391" ca="1">(SUM(INDEX(2386:2386,1,MAX(COLUMN($R:$R),COLUMN()-($H2375*12-1))):AT2388)/($H2375*12)+IF($R2393=0,0,SUM(INDEX(2391:2391,1,MAX(COLUMN($R:$R),COLUMN()-(($H2375-$H2376)*12))):AT2393)/(($H2375)*12)))</f>
        <v>-44690.423972165008</v>
      </c>
      <c r="AU2391" s="80" cm="1">
        <f t="array" aca="1" ref="AU2391" ca="1">(SUM(INDEX(2386:2386,1,MAX(COLUMN($R:$R),COLUMN()-($H2375*12-1))):AU2388)/($H2375*12)+IF($R2393=0,0,SUM(INDEX(2391:2391,1,MAX(COLUMN($R:$R),COLUMN()-(($H2375-$H2376)*12))):AU2393)/(($H2375)*12)))</f>
        <v>-46624.075900927397</v>
      </c>
      <c r="AV2391" s="80" cm="1">
        <f t="array" aca="1" ref="AV2391" ca="1">(SUM(INDEX(2386:2386,1,MAX(COLUMN($R:$R),COLUMN()-($H2375*12-1))):AV2388)/($H2375*12)+IF($R2393=0,0,SUM(INDEX(2391:2391,1,MAX(COLUMN($R:$R),COLUMN()-(($H2375-$H2376)*12))):AV2393)/(($H2375)*12)))</f>
        <v>-48567.585295060409</v>
      </c>
      <c r="AW2391" s="80" cm="1">
        <f t="array" aca="1" ref="AW2391" ca="1">(SUM(INDEX(2386:2386,1,MAX(COLUMN($R:$R),COLUMN()-($H2375*12-1))):AW2388)/($H2375*12)+IF($R2393=0,0,SUM(INDEX(2391:2391,1,MAX(COLUMN($R:$R),COLUMN()-(($H2375-$H2376)*12))):AW2393)/(($H2375)*12)))</f>
        <v>-50520.730818449403</v>
      </c>
      <c r="AX2391" s="80" cm="1">
        <f t="array" aca="1" ref="AX2391" ca="1">(SUM(INDEX(2386:2386,1,MAX(COLUMN($R:$R),COLUMN()-($H2375*12-1))):AX2388)/($H2375*12)+IF($R2393=0,0,SUM(INDEX(2391:2391,1,MAX(COLUMN($R:$R),COLUMN()-(($H2375-$H2376)*12))):AX2393)/(($H2375)*12)))</f>
        <v>-52483.280800269356</v>
      </c>
      <c r="AY2391" s="80" cm="1">
        <f t="array" aca="1" ref="AY2391" ca="1">(SUM(INDEX(2386:2386,1,MAX(COLUMN($R:$R),COLUMN()-($H2375*12-1))):AY2388)/($H2375*12)+IF($R2393=0,0,SUM(INDEX(2391:2391,1,MAX(COLUMN($R:$R),COLUMN()-(($H2375-$H2376)*12))):AY2393)/(($H2375)*12)))</f>
        <v>-54454.992948239749</v>
      </c>
      <c r="AZ2391" s="80" cm="1">
        <f t="array" aca="1" ref="AZ2391" ca="1">(SUM(INDEX(2386:2386,1,MAX(COLUMN($R:$R),COLUMN()-($H2375*12-1))):AZ2388)/($H2375*12)+IF($R2393=0,0,SUM(INDEX(2391:2391,1,MAX(COLUMN($R:$R),COLUMN()-(($H2375-$H2376)*12))):AZ2393)/(($H2375)*12)))</f>
        <v>-56435.614055128142</v>
      </c>
      <c r="BA2391" s="80" cm="1">
        <f t="array" aca="1" ref="BA2391" ca="1">(SUM(INDEX(2386:2386,1,MAX(COLUMN($R:$R),COLUMN()-($H2375*12-1))):BA2388)/($H2375*12)+IF($R2393=0,0,SUM(INDEX(2391:2391,1,MAX(COLUMN($R:$R),COLUMN()-(($H2375-$H2376)*12))):BA2393)/(($H2375)*12)))</f>
        <v>-58424.879698356061</v>
      </c>
      <c r="BB2391" s="80" cm="1">
        <f t="array" aca="1" ref="BB2391" ca="1">(SUM(INDEX(2386:2386,1,MAX(COLUMN($R:$R),COLUMN()-($H2375*12-1))):BB2388)/($H2375*12)+IF($R2393=0,0,SUM(INDEX(2391:2391,1,MAX(COLUMN($R:$R),COLUMN()-(($H2375-$H2376)*12))):BB2393)/(($H2375)*12)))</f>
        <v>-60422.51393255758</v>
      </c>
      <c r="BC2391" s="80" cm="1">
        <f t="array" aca="1" ref="BC2391" ca="1">(SUM(INDEX(2386:2386,1,MAX(COLUMN($R:$R),COLUMN()-($H2375*12-1))):BC2388)/($H2375*12)+IF($R2393=0,0,SUM(INDEX(2391:2391,1,MAX(COLUMN($R:$R),COLUMN()-(($H2375-$H2376)*12))):BC2393)/(($H2375)*12)))</f>
        <v>-62428.228974938014</v>
      </c>
      <c r="BD2391" s="80" cm="1">
        <f t="array" aca="1" ref="BD2391" ca="1">(SUM(INDEX(2386:2386,1,MAX(COLUMN($R:$R),COLUMN()-($H2375*12-1))):BD2388)/($H2375*12)+IF($R2393=0,0,SUM(INDEX(2391:2391,1,MAX(COLUMN($R:$R),COLUMN()-(($H2375-$H2376)*12))):BD2393)/(($H2375)*12)))</f>
        <v>-64441.724883276969</v>
      </c>
      <c r="BE2391" s="80" cm="1">
        <f t="array" aca="1" ref="BE2391" ca="1">(SUM(INDEX(2386:2386,1,MAX(COLUMN($R:$R),COLUMN()-($H2375*12-1))):BE2388)/($H2375*12)+IF($R2393=0,0,SUM(INDEX(2391:2391,1,MAX(COLUMN($R:$R),COLUMN()-(($H2375-$H2376)*12))):BE2393)/(($H2375)*12)))</f>
        <v>-66462.689226416973</v>
      </c>
      <c r="BF2391" s="80" cm="1">
        <f t="array" aca="1" ref="BF2391" ca="1">(SUM(INDEX(2386:2386,1,MAX(COLUMN($R:$R),COLUMN()-($H2375*12-1))):BF2388)/($H2375*12)+IF($R2393=0,0,SUM(INDEX(2391:2391,1,MAX(COLUMN($R:$R),COLUMN()-(($H2375-$H2376)*12))):BF2393)/(($H2375)*12)))</f>
        <v>-68490.796747075074</v>
      </c>
      <c r="BG2391" s="80" cm="1">
        <f t="array" aca="1" ref="BG2391" ca="1">(SUM(INDEX(2386:2386,1,MAX(COLUMN($R:$R),COLUMN()-($H2375*12-1))):BG2388)/($H2375*12)+IF($R2393=0,0,SUM(INDEX(2391:2391,1,MAX(COLUMN($R:$R),COLUMN()-(($H2375-$H2376)*12))):BG2393)/(($H2375)*12)))</f>
        <v>-70525.709016812354</v>
      </c>
      <c r="BH2391" s="80" cm="1">
        <f t="array" aca="1" ref="BH2391" ca="1">(SUM(INDEX(2386:2386,1,MAX(COLUMN($R:$R),COLUMN()-($H2375*12-1))):BH2388)/($H2375*12)+IF($R2393=0,0,SUM(INDEX(2391:2391,1,MAX(COLUMN($R:$R),COLUMN()-(($H2375-$H2376)*12))):BH2393)/(($H2375)*12)))</f>
        <v>-72567.074082991821</v>
      </c>
      <c r="BI2391" s="80" cm="1">
        <f t="array" aca="1" ref="BI2391" ca="1">(SUM(INDEX(2386:2386,1,MAX(COLUMN($R:$R),COLUMN()-($H2375*12-1))):BI2388)/($H2375*12)+IF($R2393=0,0,SUM(INDEX(2391:2391,1,MAX(COLUMN($R:$R),COLUMN()-(($H2375-$H2376)*12))):BI2393)/(($H2375)*12)))</f>
        <v>-74614.526107552709</v>
      </c>
      <c r="BJ2391" s="80" cm="1">
        <f t="array" aca="1" ref="BJ2391" ca="1">(SUM(INDEX(2386:2386,1,MAX(COLUMN($R:$R),COLUMN()-($H2375*12-1))):BJ2388)/($H2375*12)+IF($R2393=0,0,SUM(INDEX(2391:2391,1,MAX(COLUMN($R:$R),COLUMN()-(($H2375-$H2376)*12))):BJ2393)/(($H2375)*12)))</f>
        <v>-76667.684997424847</v>
      </c>
      <c r="BK2391" s="80" cm="1">
        <f t="array" aca="1" ref="BK2391" ca="1">(SUM(INDEX(2386:2386,1,MAX(COLUMN($R:$R),COLUMN()-($H2375*12-1))):BK2388)/($H2375*12)+IF($R2393=0,0,SUM(INDEX(2391:2391,1,MAX(COLUMN($R:$R),COLUMN()-(($H2375-$H2376)*12))):BK2393)/(($H2375)*12)))</f>
        <v>-78726.156026403769</v>
      </c>
      <c r="BL2391" s="80" cm="1">
        <f t="array" aca="1" ref="BL2391" ca="1">(SUM(INDEX(2386:2386,1,MAX(COLUMN($R:$R),COLUMN()-($H2375*12-1))):BL2388)/($H2375*12)+IF($R2393=0,0,SUM(INDEX(2391:2391,1,MAX(COLUMN($R:$R),COLUMN()-(($H2375-$H2376)*12))):BL2393)/(($H2375)*12)))</f>
        <v>-80789.529448302957</v>
      </c>
      <c r="BM2391" s="80" cm="1">
        <f t="array" aca="1" ref="BM2391" ca="1">(SUM(INDEX(2386:2386,1,MAX(COLUMN($R:$R),COLUMN()-($H2375*12-1))):BM2388)/($H2375*12)+IF($R2393=0,0,SUM(INDEX(2391:2391,1,MAX(COLUMN($R:$R),COLUMN()-(($H2375-$H2376)*12))):BM2393)/(($H2375)*12)))</f>
        <v>-82857.38010119641</v>
      </c>
      <c r="BN2391" s="80" cm="1">
        <f t="array" aca="1" ref="BN2391" ca="1">(SUM(INDEX(2386:2386,1,MAX(COLUMN($R:$R),COLUMN()-($H2375*12-1))):BN2388)/($H2375*12)+IF($R2393=0,0,SUM(INDEX(2391:2391,1,MAX(COLUMN($R:$R),COLUMN()-(($H2375-$H2376)*12))):BN2393)/(($H2375)*12)))</f>
        <v>-84929.267002560548</v>
      </c>
      <c r="BO2391" s="80" cm="1">
        <f t="array" aca="1" ref="BO2391" ca="1">(SUM(INDEX(2386:2386,1,MAX(COLUMN($R:$R),COLUMN()-($H2375*12-1))):BO2388)/($H2375*12)+IF($R2393=0,0,SUM(INDEX(2391:2391,1,MAX(COLUMN($R:$R),COLUMN()-(($H2375-$H2376)*12))):BO2393)/(($H2375)*12)))</f>
        <v>-87004.732935120628</v>
      </c>
      <c r="BP2391" s="80" cm="1">
        <f t="array" aca="1" ref="BP2391" ca="1">(SUM(INDEX(2386:2386,1,MAX(COLUMN($R:$R),COLUMN()-($H2375*12-1))):BP2388)/($H2375*12)+IF($R2393=0,0,SUM(INDEX(2391:2391,1,MAX(COLUMN($R:$R),COLUMN()-(($H2375-$H2376)*12))):BP2393)/(($H2375)*12)))</f>
        <v>-89083.332750580128</v>
      </c>
      <c r="BQ2391" s="80" cm="1">
        <f t="array" aca="1" ref="BQ2391" ca="1">(SUM(INDEX(2386:2386,1,MAX(COLUMN($R:$R),COLUMN()-($H2375*12-1))):BQ2388)/($H2375*12)+IF($R2393=0,0,SUM(INDEX(2391:2391,1,MAX(COLUMN($R:$R),COLUMN()-(($H2375-$H2376)*12))):BQ2393)/(($H2375)*12)))</f>
        <v>-91164.911364612301</v>
      </c>
      <c r="BR2391" s="80" cm="1">
        <f t="array" aca="1" ref="BR2391" ca="1">(SUM(INDEX(2386:2386,1,MAX(COLUMN($R:$R),COLUMN()-($H2375*12-1))):BR2388)/($H2375*12)+IF($R2393=0,0,SUM(INDEX(2391:2391,1,MAX(COLUMN($R:$R),COLUMN()-(($H2375-$H2376)*12))):BR2393)/(($H2375)*12)))</f>
        <v>-93249.341939317907</v>
      </c>
      <c r="BS2391" s="80" cm="1">
        <f t="array" aca="1" ref="BS2391" ca="1">(SUM(INDEX(2386:2386,1,MAX(COLUMN($R:$R),COLUMN()-($H2375*12-1))):BS2388)/($H2375*12)+IF($R2393=0,0,SUM(INDEX(2391:2391,1,MAX(COLUMN($R:$R),COLUMN()-(($H2375-$H2376)*12))):BS2393)/(($H2375)*12)))</f>
        <v>-95336.498741021074</v>
      </c>
      <c r="BT2391" s="80" cm="1">
        <f t="array" aca="1" ref="BT2391" ca="1">(SUM(INDEX(2386:2386,1,MAX(COLUMN($R:$R),COLUMN()-($H2375*12-1))):BT2388)/($H2375*12)+IF($R2393=0,0,SUM(INDEX(2391:2391,1,MAX(COLUMN($R:$R),COLUMN()-(($H2375-$H2376)*12))):BT2393)/(($H2375)*12)))</f>
        <v>-97426.2573202317</v>
      </c>
      <c r="BU2391" s="80" cm="1">
        <f t="array" aca="1" ref="BU2391" ca="1">(SUM(INDEX(2386:2386,1,MAX(COLUMN($R:$R),COLUMN()-($H2375*12-1))):BU2388)/($H2375*12)+IF($R2393=0,0,SUM(INDEX(2391:2391,1,MAX(COLUMN($R:$R),COLUMN()-(($H2375-$H2376)*12))):BU2393)/(($H2375)*12)))</f>
        <v>-99518.49469918941</v>
      </c>
      <c r="BV2391" s="80" cm="1">
        <f t="array" aca="1" ref="BV2391" ca="1">(SUM(INDEX(2386:2386,1,MAX(COLUMN($R:$R),COLUMN()-($H2375*12-1))):BV2388)/($H2375*12)+IF($R2393=0,0,SUM(INDEX(2391:2391,1,MAX(COLUMN($R:$R),COLUMN()-(($H2375-$H2376)*12))):BV2393)/(($H2375)*12)))</f>
        <v>-101613.08956722455</v>
      </c>
      <c r="BW2391" s="80" cm="1">
        <f t="array" aca="1" ref="BW2391" ca="1">(SUM(INDEX(2386:2386,1,MAX(COLUMN($R:$R),COLUMN()-($H2375*12-1))):BW2388)/($H2375*12)+IF($R2393=0,0,SUM(INDEX(2391:2391,1,MAX(COLUMN($R:$R),COLUMN()-(($H2375-$H2376)*12))):BW2393)/(($H2375)*12)))</f>
        <v>-103709.92248417859</v>
      </c>
      <c r="BX2391" s="80" cm="1">
        <f t="array" aca="1" ref="BX2391" ca="1">(SUM(INDEX(2386:2386,1,MAX(COLUMN($R:$R),COLUMN()-($H2375*12-1))):BX2388)/($H2375*12)+IF($R2393=0,0,SUM(INDEX(2391:2391,1,MAX(COLUMN($R:$R),COLUMN()-(($H2375-$H2376)*12))):BX2393)/(($H2375)*12)))</f>
        <v>-105808.87609213236</v>
      </c>
      <c r="BY2391" s="80" cm="1">
        <f t="array" aca="1" ref="BY2391" ca="1">(SUM(INDEX(2386:2386,1,MAX(COLUMN($R:$R),COLUMN()-($H2375*12-1))):BY2388)/($H2375*12)+IF($R2393=0,0,SUM(INDEX(2391:2391,1,MAX(COLUMN($R:$R),COLUMN()-(($H2375-$H2376)*12))):BY2393)/(($H2375)*12)))</f>
        <v>-107909.83533569737</v>
      </c>
      <c r="BZ2391" s="80" cm="1">
        <f t="array" aca="1" ref="BZ2391" ca="1">(SUM(INDEX(2386:2386,1,MAX(COLUMN($R:$R),COLUMN()-($H2375*12-1))):BZ2388)/($H2375*12)+IF($R2393=0,0,SUM(INDEX(2391:2391,1,MAX(COLUMN($R:$R),COLUMN()-(($H2375-$H2376)*12))):BZ2393)/(($H2375)*12)))</f>
        <v>-110012.68769113254</v>
      </c>
      <c r="CA2391" s="80" cm="1">
        <f t="array" aca="1" ref="CA2391" ca="1">(SUM(INDEX(2386:2386,1,MAX(COLUMN($R:$R),COLUMN()-($H2375*12-1))):CA2388)/($H2375*12)+IF($R2393=0,0,SUM(INDEX(2391:2391,1,MAX(COLUMN($R:$R),COLUMN()-(($H2375-$H2376)*12))):CA2393)/(($H2375)*12)))</f>
        <v>-110853.1991107694</v>
      </c>
      <c r="CB2391" s="80" cm="1">
        <f t="array" aca="1" ref="CB2391" ca="1">(SUM(INDEX(2386:2386,1,MAX(COLUMN($R:$R),COLUMN()-($H2375*12-1))):CB2388)/($H2375*12)+IF($R2393=0,0,SUM(INDEX(2391:2391,1,MAX(COLUMN($R:$R),COLUMN()-(($H2375-$H2376)*12))):CB2393)/(($H2375)*12)))</f>
        <v>-111673.96131646146</v>
      </c>
      <c r="CC2391" s="80" cm="1">
        <f t="array" aca="1" ref="CC2391" ca="1">(SUM(INDEX(2386:2386,1,MAX(COLUMN($R:$R),COLUMN()-($H2375*12-1))):CC2388)/($H2375*12)+IF($R2393=0,0,SUM(INDEX(2391:2391,1,MAX(COLUMN($R:$R),COLUMN()-(($H2375-$H2376)*12))):CC2393)/(($H2375)*12)))</f>
        <v>-112474.50769668492</v>
      </c>
      <c r="CD2391" s="80" cm="1">
        <f t="array" aca="1" ref="CD2391" ca="1">(SUM(INDEX(2386:2386,1,MAX(COLUMN($R:$R),COLUMN()-($H2375*12-1))):CD2388)/($H2375*12)+IF($R2393=0,0,SUM(INDEX(2391:2391,1,MAX(COLUMN($R:$R),COLUMN()-(($H2375-$H2376)*12))):CD2393)/(($H2375)*12)))</f>
        <v>-113254.36902668946</v>
      </c>
      <c r="CE2391" s="80" cm="1">
        <f t="array" aca="1" ref="CE2391" ca="1">(SUM(INDEX(2386:2386,1,MAX(COLUMN($R:$R),COLUMN()-($H2375*12-1))):CE2388)/($H2375*12)+IF($R2393=0,0,SUM(INDEX(2391:2391,1,MAX(COLUMN($R:$R),COLUMN()-(($H2375-$H2376)*12))):CE2393)/(($H2375)*12)))</f>
        <v>-114013.07364159817</v>
      </c>
      <c r="CF2391" s="80" cm="1">
        <f t="array" aca="1" ref="CF2391" ca="1">(SUM(INDEX(2386:2386,1,MAX(COLUMN($R:$R),COLUMN()-($H2375*12-1))):CF2388)/($H2375*12)+IF($R2393=0,0,SUM(INDEX(2391:2391,1,MAX(COLUMN($R:$R),COLUMN()-(($H2375-$H2376)*12))):CF2393)/(($H2375)*12)))</f>
        <v>-114750.14761828945</v>
      </c>
      <c r="CG2391" s="80" cm="1">
        <f t="array" aca="1" ref="CG2391" ca="1">(SUM(INDEX(2386:2386,1,MAX(COLUMN($R:$R),COLUMN()-($H2375*12-1))):CG2388)/($H2375*12)+IF($R2393=0,0,SUM(INDEX(2391:2391,1,MAX(COLUMN($R:$R),COLUMN()-(($H2375-$H2376)*12))):CG2393)/(($H2375)*12)))</f>
        <v>-115465.11496634535</v>
      </c>
      <c r="CH2391" s="80" cm="1">
        <f t="array" aca="1" ref="CH2391" ca="1">(SUM(INDEX(2386:2386,1,MAX(COLUMN($R:$R),COLUMN()-($H2375*12-1))):CH2388)/($H2375*12)+IF($R2393=0,0,SUM(INDEX(2391:2391,1,MAX(COLUMN($R:$R),COLUMN()-(($H2375-$H2376)*12))):CH2393)/(($H2375)*12)))</f>
        <v>-116157.49782835878</v>
      </c>
      <c r="CI2391" s="80" cm="1">
        <f t="array" aca="1" ref="CI2391" ca="1">(SUM(INDEX(2386:2386,1,MAX(COLUMN($R:$R),COLUMN()-($H2375*12-1))):CI2388)/($H2375*12)+IF($R2393=0,0,SUM(INDEX(2391:2391,1,MAX(COLUMN($R:$R),COLUMN()-(($H2375-$H2376)*12))):CI2393)/(($H2375)*12)))</f>
        <v>-116826.81668990004</v>
      </c>
      <c r="CJ2391" s="80" cm="1">
        <f t="array" aca="1" ref="CJ2391" ca="1">(SUM(INDEX(2386:2386,1,MAX(COLUMN($R:$R),COLUMN()-($H2375*12-1))):CJ2388)/($H2375*12)+IF($R2393=0,0,SUM(INDEX(2391:2391,1,MAX(COLUMN($R:$R),COLUMN()-(($H2375-$H2376)*12))):CJ2393)/(($H2375)*12)))</f>
        <v>-117472.59059945084</v>
      </c>
      <c r="CK2391" s="80" cm="1">
        <f t="array" aca="1" ref="CK2391" ca="1">(SUM(INDEX(2386:2386,1,MAX(COLUMN($R:$R),COLUMN()-($H2375*12-1))):CK2388)/($H2375*12)+IF($R2393=0,0,SUM(INDEX(2391:2391,1,MAX(COLUMN($R:$R),COLUMN()-(($H2375-$H2376)*12))):CK2393)/(($H2375)*12)))</f>
        <v>-118094.33739862283</v>
      </c>
      <c r="CL2391" s="80" cm="1">
        <f t="array" aca="1" ref="CL2391" ca="1">(SUM(INDEX(2386:2386,1,MAX(COLUMN($R:$R),COLUMN()-($H2375*12-1))):CL2388)/($H2375*12)+IF($R2393=0,0,SUM(INDEX(2391:2391,1,MAX(COLUMN($R:$R),COLUMN()-(($H2375-$H2376)*12))):CL2393)/(($H2375)*12)))</f>
        <v>-118691.57396298599</v>
      </c>
      <c r="CN2391" s="80">
        <f>SUMIF($5:$5,CN$2,2389:2389)</f>
        <v>0</v>
      </c>
      <c r="CO2391" s="80" t="e" cm="1">
        <f t="array" aca="1" ref="CO2391" ca="1">(SUM(INDEX(2386:2386,1,MAX(COLUMN($CN:$CN),COLUMN()-($H2375*4-1))):CO2388)/($H2375*4)-IF($CN2393=0,0,SUM(INDEX(2391:2391,1,MAX(COLUMN($CN:$CN),COLUMN()-(($H2375-$H2376)*4))):CO2393)/(($H2375)*4)))</f>
        <v>#N/A</v>
      </c>
      <c r="CP2391" s="80" t="e" cm="1">
        <f t="array" aca="1" ref="CP2391" ca="1">(SUM(INDEX(2386:2386,1,MAX(COLUMN($CN:$CN),COLUMN()-($H2375*4-1))):CP2388)/($H2375*4)-IF($CN2393=0,0,SUM(INDEX(2391:2391,1,MAX(COLUMN($CN:$CN),COLUMN()-(($H2375-$H2376)*4))):CP2393)/(($H2375)*4)))</f>
        <v>#N/A</v>
      </c>
      <c r="CQ2391" s="80" t="e" cm="1">
        <f t="array" aca="1" ref="CQ2391" ca="1">(SUM(INDEX(2386:2386,1,MAX(COLUMN($CN:$CN),COLUMN()-($H2375*4-1))):CQ2388)/($H2375*4)-IF($CN2393=0,0,SUM(INDEX(2391:2391,1,MAX(COLUMN($CN:$CN),COLUMN()-(($H2375-$H2376)*4))):CQ2393)/(($H2375)*4)))</f>
        <v>#N/A</v>
      </c>
      <c r="CR2391" s="80" t="e" cm="1">
        <f t="array" aca="1" ref="CR2391" ca="1">(SUM(INDEX(2386:2386,1,MAX(COLUMN($CN:$CN),COLUMN()-($H2375*4-1))):CR2388)/($H2375*4)-IF($CN2393=0,0,SUM(INDEX(2391:2391,1,MAX(COLUMN($CN:$CN),COLUMN()-(($H2375-$H2376)*4))):CR2393)/(($H2375)*4)))</f>
        <v>#N/A</v>
      </c>
      <c r="CS2391" s="80" t="e" cm="1">
        <f t="array" aca="1" ref="CS2391" ca="1">(SUM(INDEX(2386:2386,1,MAX(COLUMN($CN:$CN),COLUMN()-($H2375*4-1))):CS2388)/($H2375*4)-IF($CN2393=0,0,SUM(INDEX(2391:2391,1,MAX(COLUMN($CN:$CN),COLUMN()-(($H2375-$H2376)*4))):CS2393)/(($H2375)*4)))</f>
        <v>#N/A</v>
      </c>
      <c r="CT2391" s="80" t="e" cm="1">
        <f t="array" aca="1" ref="CT2391" ca="1">(SUM(INDEX(2386:2386,1,MAX(COLUMN($CN:$CN),COLUMN()-($H2375*4-1))):CT2388)/($H2375*4)-IF($CN2393=0,0,SUM(INDEX(2391:2391,1,MAX(COLUMN($CN:$CN),COLUMN()-(($H2375-$H2376)*4))):CT2393)/(($H2375)*4)))</f>
        <v>#N/A</v>
      </c>
      <c r="CU2391" s="80" t="e" cm="1">
        <f t="array" aca="1" ref="CU2391" ca="1">(SUM(INDEX(2386:2386,1,MAX(COLUMN($CN:$CN),COLUMN()-($H2375*4-1))):CU2388)/($H2375*4)-IF($CN2393=0,0,SUM(INDEX(2391:2391,1,MAX(COLUMN($CN:$CN),COLUMN()-(($H2375-$H2376)*4))):CU2393)/(($H2375)*4)))</f>
        <v>#N/A</v>
      </c>
      <c r="CV2391" s="80" t="e" cm="1">
        <f t="array" aca="1" ref="CV2391" ca="1">(SUM(INDEX(2386:2386,1,MAX(COLUMN($CN:$CN),COLUMN()-($H2375*4-1))):CV2388)/($H2375*4)-IF($CN2393=0,0,SUM(INDEX(2391:2391,1,MAX(COLUMN($CN:$CN),COLUMN()-(($H2375-$H2376)*4))):CV2393)/(($H2375)*4)))</f>
        <v>#N/A</v>
      </c>
      <c r="CW2391" s="80" t="e" cm="1">
        <f t="array" aca="1" ref="CW2391" ca="1">(SUM(INDEX(2386:2386,1,MAX(COLUMN($CN:$CN),COLUMN()-($H2375*4-1))):CW2388)/($H2375*4)-IF($CN2393=0,0,SUM(INDEX(2391:2391,1,MAX(COLUMN($CN:$CN),COLUMN()-(($H2375-$H2376)*4))):CW2393)/(($H2375)*4)))</f>
        <v>#N/A</v>
      </c>
      <c r="CX2391" s="80" t="e" cm="1">
        <f t="array" aca="1" ref="CX2391" ca="1">(SUM(INDEX(2386:2386,1,MAX(COLUMN($CN:$CN),COLUMN()-($H2375*4-1))):CX2388)/($H2375*4)-IF($CN2393=0,0,SUM(INDEX(2391:2391,1,MAX(COLUMN($CN:$CN),COLUMN()-(($H2375-$H2376)*4))):CX2393)/(($H2375)*4)))</f>
        <v>#N/A</v>
      </c>
      <c r="CY2391" s="80" t="e" cm="1">
        <f t="array" aca="1" ref="CY2391" ca="1">(SUM(INDEX(2386:2386,1,MAX(COLUMN($CN:$CN),COLUMN()-($H2375*4-1))):CY2388)/($H2375*4)-IF($CN2393=0,0,SUM(INDEX(2391:2391,1,MAX(COLUMN($CN:$CN),COLUMN()-(($H2375-$H2376)*4))):CY2393)/(($H2375)*4)))</f>
        <v>#N/A</v>
      </c>
      <c r="CZ2391" s="80" t="e" cm="1">
        <f t="array" aca="1" ref="CZ2391" ca="1">(SUM(INDEX(2386:2386,1,MAX(COLUMN($CN:$CN),COLUMN()-($H2375*4-1))):CZ2388)/($H2375*4)-IF($CN2393=0,0,SUM(INDEX(2391:2391,1,MAX(COLUMN($CN:$CN),COLUMN()-(($H2375-$H2376)*4))):CZ2393)/(($H2375)*4)))</f>
        <v>#N/A</v>
      </c>
      <c r="DA2391" s="80" t="e" cm="1">
        <f t="array" aca="1" ref="DA2391" ca="1">(SUM(INDEX(2386:2386,1,MAX(COLUMN($CN:$CN),COLUMN()-($H2375*4-1))):DA2388)/($H2375*4)-IF($CN2393=0,0,SUM(INDEX(2391:2391,1,MAX(COLUMN($CN:$CN),COLUMN()-(($H2375-$H2376)*4))):DA2393)/(($H2375)*4)))</f>
        <v>#N/A</v>
      </c>
      <c r="DB2391" s="80" t="e" cm="1">
        <f t="array" aca="1" ref="DB2391" ca="1">(SUM(INDEX(2386:2386,1,MAX(COLUMN($CN:$CN),COLUMN()-($H2375*4-1))):DB2388)/($H2375*4)-IF($CN2393=0,0,SUM(INDEX(2391:2391,1,MAX(COLUMN($CN:$CN),COLUMN()-(($H2375-$H2376)*4))):DB2393)/(($H2375)*4)))</f>
        <v>#N/A</v>
      </c>
      <c r="DC2391" s="80" t="e" cm="1">
        <f t="array" aca="1" ref="DC2391" ca="1">(SUM(INDEX(2386:2386,1,MAX(COLUMN($CN:$CN),COLUMN()-($H2375*4-1))):DC2388)/($H2375*4)-IF($CN2393=0,0,SUM(INDEX(2391:2391,1,MAX(COLUMN($CN:$CN),COLUMN()-(($H2375-$H2376)*4))):DC2393)/(($H2375)*4)))</f>
        <v>#N/A</v>
      </c>
      <c r="DD2391" s="80" t="e" cm="1">
        <f t="array" aca="1" ref="DD2391" ca="1">(SUM(INDEX(2386:2386,1,MAX(COLUMN($CN:$CN),COLUMN()-($H2375*4-1))):DD2388)/($H2375*4)-IF($CN2393=0,0,SUM(INDEX(2391:2391,1,MAX(COLUMN($CN:$CN),COLUMN()-(($H2375-$H2376)*4))):DD2393)/(($H2375)*4)))</f>
        <v>#N/A</v>
      </c>
      <c r="DE2391" s="80" t="e" cm="1">
        <f t="array" aca="1" ref="DE2391" ca="1">(SUM(INDEX(2386:2386,1,MAX(COLUMN($CN:$CN),COLUMN()-($H2375*4-1))):DE2388)/($H2375*4)-IF($CN2393=0,0,SUM(INDEX(2391:2391,1,MAX(COLUMN($CN:$CN),COLUMN()-(($H2375-$H2376)*4))):DE2393)/(($H2375)*4)))</f>
        <v>#N/A</v>
      </c>
      <c r="DF2391" s="80" t="e" cm="1">
        <f t="array" aca="1" ref="DF2391" ca="1">(SUM(INDEX(2386:2386,1,MAX(COLUMN($CN:$CN),COLUMN()-($H2375*4-1))):DF2388)/($H2375*4)-IF($CN2393=0,0,SUM(INDEX(2391:2391,1,MAX(COLUMN($CN:$CN),COLUMN()-(($H2375-$H2376)*4))):DF2393)/(($H2375)*4)))</f>
        <v>#N/A</v>
      </c>
      <c r="DG2391" s="80" t="e" cm="1">
        <f t="array" aca="1" ref="DG2391" ca="1">(SUM(INDEX(2386:2386,1,MAX(COLUMN($CN:$CN),COLUMN()-($H2375*4-1))):DG2388)/($H2375*4)-IF($CN2393=0,0,SUM(INDEX(2391:2391,1,MAX(COLUMN($CN:$CN),COLUMN()-(($H2375-$H2376)*4))):DG2393)/(($H2375)*4)))</f>
        <v>#N/A</v>
      </c>
      <c r="DH2391" s="80" t="e" cm="1">
        <f t="array" aca="1" ref="DH2391" ca="1">(SUM(INDEX(2386:2386,1,MAX(COLUMN($CN:$CN),COLUMN()-($H2375*4-1))):DH2388)/($H2375*4)-IF($CN2393=0,0,SUM(INDEX(2391:2391,1,MAX(COLUMN($CN:$CN),COLUMN()-(($H2375-$H2376)*4))):DH2393)/(($H2375)*4)))</f>
        <v>#N/A</v>
      </c>
      <c r="DI2391" s="80" t="e" cm="1">
        <f t="array" aca="1" ref="DI2391" ca="1">(SUM(INDEX(2386:2386,1,MAX(COLUMN($CN:$CN),COLUMN()-($H2375*4-1))):DI2388)/($H2375*4)-IF($CN2393=0,0,SUM(INDEX(2391:2391,1,MAX(COLUMN($CN:$CN),COLUMN()-(($H2375-$H2376)*4))):DI2393)/(($H2375)*4)))</f>
        <v>#N/A</v>
      </c>
      <c r="DJ2391" s="80" t="e" cm="1">
        <f t="array" aca="1" ref="DJ2391" ca="1">(SUM(INDEX(2386:2386,1,MAX(COLUMN($CN:$CN),COLUMN()-($H2375*4-1))):DJ2388)/($H2375*4)-IF($CN2393=0,0,SUM(INDEX(2391:2391,1,MAX(COLUMN($CN:$CN),COLUMN()-(($H2375-$H2376)*4))):DJ2393)/(($H2375)*4)))</f>
        <v>#N/A</v>
      </c>
      <c r="DK2391" s="80" t="e" cm="1">
        <f t="array" aca="1" ref="DK2391" ca="1">(SUM(INDEX(2386:2386,1,MAX(COLUMN($CN:$CN),COLUMN()-($H2375*4-1))):DK2388)/($H2375*4)-IF($CN2393=0,0,SUM(INDEX(2391:2391,1,MAX(COLUMN($CN:$CN),COLUMN()-(($H2375-$H2376)*4))):DK2393)/(($H2375)*4)))</f>
        <v>#N/A</v>
      </c>
      <c r="DL2391" s="80" t="e" cm="1">
        <f t="array" aca="1" ref="DL2391" ca="1">(SUM(INDEX(2386:2386,1,MAX(COLUMN($CN:$CN),COLUMN()-($H2375*4-1))):DL2388)/($H2375*4)-IF($CN2393=0,0,SUM(INDEX(2391:2391,1,MAX(COLUMN($CN:$CN),COLUMN()-(($H2375-$H2376)*4))):DL2393)/(($H2375)*4)))</f>
        <v>#N/A</v>
      </c>
    </row>
    <row r="2392" spans="2:116" x14ac:dyDescent="0.4">
      <c r="D2392" t="s">
        <v>564</v>
      </c>
      <c r="E2392" s="8" t="str">
        <f t="shared" si="4787"/>
        <v>2392 FAPPELIST-F</v>
      </c>
      <c r="G2392" s="125"/>
      <c r="J2392" s="62"/>
      <c r="K2392" s="53"/>
      <c r="L2392" s="53"/>
      <c r="M2392" s="53"/>
      <c r="N2392" s="53"/>
      <c r="O2392" s="53"/>
      <c r="P2392" s="53"/>
      <c r="R2392" s="82"/>
      <c r="S2392" s="153"/>
      <c r="T2392" s="153"/>
      <c r="U2392" s="153"/>
      <c r="V2392" s="153"/>
      <c r="W2392" s="153"/>
      <c r="X2392" s="153"/>
      <c r="Y2392" s="153"/>
      <c r="Z2392" s="153"/>
      <c r="AA2392" s="153"/>
      <c r="AB2392" s="153"/>
      <c r="AC2392" s="153"/>
      <c r="AD2392" s="153"/>
      <c r="AE2392" s="153"/>
      <c r="AF2392" s="153"/>
      <c r="AG2392" s="153"/>
      <c r="AH2392" s="153"/>
      <c r="AI2392" s="153"/>
      <c r="AJ2392" s="153"/>
      <c r="AK2392" s="153"/>
      <c r="AL2392" s="153"/>
      <c r="AM2392" s="153"/>
      <c r="AN2392" s="153"/>
      <c r="AO2392" s="153"/>
      <c r="AP2392" s="153"/>
      <c r="AQ2392" s="153"/>
      <c r="AR2392" s="153"/>
      <c r="AS2392" s="153"/>
      <c r="AT2392" s="153"/>
      <c r="AU2392" s="153"/>
      <c r="AV2392" s="153"/>
      <c r="AW2392" s="153"/>
      <c r="AX2392" s="153"/>
      <c r="AY2392" s="153"/>
      <c r="AZ2392" s="153"/>
      <c r="BA2392" s="153"/>
      <c r="BB2392" s="153"/>
      <c r="BC2392" s="153"/>
      <c r="BD2392" s="153"/>
      <c r="BE2392" s="153"/>
      <c r="BF2392" s="153"/>
      <c r="BG2392" s="153"/>
      <c r="BH2392" s="153"/>
      <c r="BI2392" s="153"/>
      <c r="BJ2392" s="153"/>
      <c r="BK2392" s="153"/>
      <c r="BL2392" s="153"/>
      <c r="BM2392" s="153"/>
      <c r="BN2392" s="153"/>
      <c r="BO2392" s="153"/>
      <c r="BP2392" s="153"/>
      <c r="BQ2392" s="153"/>
      <c r="BR2392" s="153"/>
      <c r="BS2392" s="153"/>
      <c r="BT2392" s="153"/>
      <c r="BU2392" s="153"/>
      <c r="BV2392" s="153"/>
      <c r="BW2392" s="153"/>
      <c r="BX2392" s="153"/>
      <c r="BY2392" s="153"/>
      <c r="BZ2392" s="153"/>
      <c r="CA2392" s="153"/>
      <c r="CB2392" s="153"/>
      <c r="CC2392" s="153"/>
      <c r="CD2392" s="153"/>
      <c r="CE2392" s="153"/>
      <c r="CF2392" s="153"/>
      <c r="CG2392" s="153"/>
      <c r="CH2392" s="153"/>
      <c r="CI2392" s="153"/>
      <c r="CJ2392" s="153"/>
      <c r="CK2392" s="153"/>
      <c r="CL2392" s="153"/>
      <c r="CN2392" s="62"/>
      <c r="CO2392" s="153"/>
      <c r="CP2392" s="153"/>
      <c r="CQ2392" s="153"/>
      <c r="CR2392" s="153"/>
      <c r="CS2392" s="153"/>
      <c r="CT2392" s="153"/>
      <c r="CU2392" s="153"/>
      <c r="CV2392" s="153"/>
      <c r="CW2392" s="153"/>
      <c r="CX2392" s="153"/>
      <c r="CY2392" s="153"/>
      <c r="CZ2392" s="153"/>
      <c r="DA2392" s="153"/>
      <c r="DB2392" s="153"/>
      <c r="DC2392" s="153"/>
      <c r="DD2392" s="153"/>
      <c r="DE2392" s="153"/>
      <c r="DF2392" s="153"/>
      <c r="DG2392" s="153"/>
      <c r="DH2392" s="153"/>
      <c r="DI2392" s="153"/>
      <c r="DJ2392" s="153"/>
      <c r="DK2392" s="153"/>
      <c r="DL2392" s="153"/>
    </row>
    <row r="2393" spans="2:116" x14ac:dyDescent="0.4">
      <c r="B2393" t="str">
        <f>E2393</f>
        <v>2393 FAPPELIST-F</v>
      </c>
      <c r="D2393" t="s">
        <v>564</v>
      </c>
      <c r="E2393" s="8" t="str">
        <f t="shared" si="4787"/>
        <v>2393 FAPPELIST-F</v>
      </c>
      <c r="G2393" s="125" t="s">
        <v>219</v>
      </c>
      <c r="J2393" s="74">
        <v>100</v>
      </c>
      <c r="K2393" s="53"/>
      <c r="L2393" s="53"/>
      <c r="M2393" s="53"/>
      <c r="N2393" s="53"/>
      <c r="O2393" s="53"/>
      <c r="P2393" s="53"/>
      <c r="R2393" s="82">
        <f>-$J2393</f>
        <v>-100</v>
      </c>
      <c r="S2393" s="153"/>
      <c r="T2393" s="153"/>
      <c r="U2393" s="153"/>
      <c r="V2393" s="153"/>
      <c r="W2393" s="153"/>
      <c r="X2393" s="153"/>
      <c r="Y2393" s="153"/>
      <c r="Z2393" s="153"/>
      <c r="AA2393" s="153"/>
      <c r="AB2393" s="153"/>
      <c r="AC2393" s="153"/>
      <c r="AD2393" s="153"/>
      <c r="AE2393" s="153"/>
      <c r="AF2393" s="153"/>
      <c r="AG2393" s="153"/>
      <c r="AH2393" s="153"/>
      <c r="AI2393" s="153"/>
      <c r="AJ2393" s="153"/>
      <c r="AK2393" s="153"/>
      <c r="AL2393" s="153"/>
      <c r="AM2393" s="153"/>
      <c r="AN2393" s="153"/>
      <c r="AO2393" s="153"/>
      <c r="AP2393" s="153"/>
      <c r="AQ2393" s="153"/>
      <c r="AR2393" s="153"/>
      <c r="AS2393" s="153"/>
      <c r="AT2393" s="153"/>
      <c r="AU2393" s="153"/>
      <c r="AV2393" s="153"/>
      <c r="AW2393" s="153"/>
      <c r="AX2393" s="153"/>
      <c r="AY2393" s="153"/>
      <c r="AZ2393" s="153"/>
      <c r="BA2393" s="153"/>
      <c r="BB2393" s="153"/>
      <c r="BC2393" s="153"/>
      <c r="BD2393" s="153"/>
      <c r="BE2393" s="153"/>
      <c r="BF2393" s="153"/>
      <c r="BG2393" s="153"/>
      <c r="BH2393" s="153"/>
      <c r="BI2393" s="153"/>
      <c r="BJ2393" s="153"/>
      <c r="BK2393" s="153"/>
      <c r="BL2393" s="153"/>
      <c r="BM2393" s="153"/>
      <c r="BN2393" s="153"/>
      <c r="BO2393" s="153"/>
      <c r="BP2393" s="153"/>
      <c r="BQ2393" s="153"/>
      <c r="BR2393" s="153"/>
      <c r="BS2393" s="153"/>
      <c r="BT2393" s="153"/>
      <c r="BU2393" s="153"/>
      <c r="BV2393" s="153"/>
      <c r="BW2393" s="153"/>
      <c r="BX2393" s="153"/>
      <c r="BY2393" s="153"/>
      <c r="BZ2393" s="153"/>
      <c r="CA2393" s="153"/>
      <c r="CB2393" s="153"/>
      <c r="CC2393" s="153"/>
      <c r="CD2393" s="153"/>
      <c r="CE2393" s="153"/>
      <c r="CF2393" s="153"/>
      <c r="CG2393" s="153"/>
      <c r="CH2393" s="153"/>
      <c r="CI2393" s="153"/>
      <c r="CJ2393" s="153"/>
      <c r="CK2393" s="153"/>
      <c r="CL2393" s="153"/>
      <c r="CN2393" s="74">
        <f>J2393</f>
        <v>100</v>
      </c>
      <c r="CO2393" s="153"/>
      <c r="CP2393" s="153"/>
      <c r="CQ2393" s="153"/>
      <c r="CR2393" s="153"/>
      <c r="CS2393" s="153"/>
      <c r="CT2393" s="153"/>
      <c r="CU2393" s="153"/>
      <c r="CV2393" s="153"/>
      <c r="CW2393" s="153"/>
      <c r="CX2393" s="153"/>
      <c r="CY2393" s="153"/>
      <c r="CZ2393" s="153"/>
      <c r="DA2393" s="153"/>
      <c r="DB2393" s="153"/>
      <c r="DC2393" s="153"/>
      <c r="DD2393" s="153"/>
      <c r="DE2393" s="153"/>
      <c r="DF2393" s="153"/>
      <c r="DG2393" s="153"/>
      <c r="DH2393" s="153"/>
      <c r="DI2393" s="153"/>
      <c r="DJ2393" s="153"/>
      <c r="DK2393" s="153"/>
      <c r="DL2393" s="153"/>
    </row>
    <row r="2394" spans="2:116" x14ac:dyDescent="0.4">
      <c r="D2394" t="s">
        <v>564</v>
      </c>
      <c r="E2394" s="8" t="str">
        <f t="shared" si="4787"/>
        <v>2394 FAPPELIST-F</v>
      </c>
      <c r="G2394" s="125"/>
      <c r="S2394" s="72"/>
      <c r="T2394" s="72"/>
      <c r="U2394" s="72"/>
      <c r="V2394" s="72"/>
      <c r="W2394" s="72"/>
      <c r="X2394" s="72"/>
      <c r="Y2394" s="72"/>
      <c r="Z2394" s="72"/>
      <c r="AA2394" s="72"/>
      <c r="AB2394" s="72"/>
      <c r="AC2394" s="72"/>
      <c r="AD2394" s="72"/>
      <c r="AE2394" s="72"/>
      <c r="AF2394" s="72"/>
      <c r="AG2394" s="72"/>
      <c r="AH2394" s="72"/>
      <c r="AI2394" s="72"/>
      <c r="AJ2394" s="72"/>
      <c r="AK2394" s="72"/>
      <c r="AL2394" s="72"/>
      <c r="AM2394" s="72"/>
      <c r="AN2394" s="72"/>
      <c r="AO2394" s="72"/>
      <c r="AP2394" s="72"/>
      <c r="AQ2394" s="72"/>
      <c r="AR2394" s="72"/>
      <c r="AS2394" s="72"/>
      <c r="AT2394" s="72"/>
      <c r="AU2394" s="72"/>
      <c r="AV2394" s="72"/>
      <c r="AW2394" s="72"/>
      <c r="AX2394" s="72"/>
      <c r="AY2394" s="72"/>
      <c r="AZ2394" s="72"/>
      <c r="BA2394" s="72"/>
      <c r="BB2394" s="72"/>
      <c r="BC2394" s="72"/>
      <c r="BD2394" s="72"/>
      <c r="BE2394" s="72"/>
      <c r="BF2394" s="72"/>
      <c r="BG2394" s="72"/>
      <c r="BH2394" s="72"/>
      <c r="BI2394" s="72"/>
      <c r="BJ2394" s="72"/>
      <c r="BK2394" s="72"/>
      <c r="BL2394" s="72"/>
      <c r="BM2394" s="72"/>
      <c r="BN2394" s="72"/>
      <c r="BO2394" s="72"/>
      <c r="BP2394" s="72"/>
      <c r="BQ2394" s="72"/>
      <c r="BR2394" s="72"/>
      <c r="BS2394" s="72"/>
      <c r="BT2394" s="72"/>
      <c r="BU2394" s="72"/>
      <c r="BV2394" s="72"/>
      <c r="BW2394" s="72"/>
      <c r="BX2394" s="72"/>
      <c r="BY2394" s="72"/>
      <c r="BZ2394" s="72"/>
      <c r="CA2394" s="72"/>
      <c r="CB2394" s="72"/>
      <c r="CC2394" s="72"/>
      <c r="CD2394" s="72"/>
      <c r="CE2394" s="72"/>
      <c r="CF2394" s="72"/>
      <c r="CG2394" s="72"/>
      <c r="CH2394" s="72"/>
      <c r="CI2394" s="72"/>
      <c r="CJ2394" s="72"/>
      <c r="CK2394" s="72"/>
      <c r="CL2394" s="72"/>
      <c r="CO2394" s="72"/>
      <c r="CP2394" s="72"/>
      <c r="CQ2394" s="72"/>
      <c r="CR2394" s="72"/>
      <c r="CS2394" s="72"/>
      <c r="CT2394" s="72"/>
      <c r="CU2394" s="72"/>
      <c r="CV2394" s="72"/>
      <c r="CW2394" s="72"/>
      <c r="CX2394" s="72"/>
      <c r="CY2394" s="72"/>
      <c r="CZ2394" s="72"/>
      <c r="DA2394" s="72"/>
      <c r="DB2394" s="72"/>
      <c r="DC2394" s="72"/>
      <c r="DD2394" s="72"/>
      <c r="DE2394" s="72"/>
      <c r="DF2394" s="72"/>
      <c r="DG2394" s="72"/>
      <c r="DH2394" s="72"/>
      <c r="DI2394" s="72"/>
      <c r="DJ2394" s="72"/>
      <c r="DK2394" s="72"/>
      <c r="DL2394" s="72"/>
    </row>
    <row r="2395" spans="2:116" x14ac:dyDescent="0.4">
      <c r="D2395" t="s">
        <v>564</v>
      </c>
      <c r="E2395" s="8" t="str">
        <f t="shared" si="4787"/>
        <v>2395 FAPPELIST-F</v>
      </c>
      <c r="G2395" s="95" t="s">
        <v>205</v>
      </c>
      <c r="H2395" s="12"/>
      <c r="S2395" s="72"/>
      <c r="T2395" s="72"/>
      <c r="U2395" s="72"/>
      <c r="V2395" s="72"/>
      <c r="W2395" s="72"/>
      <c r="X2395" s="72"/>
      <c r="Y2395" s="72"/>
      <c r="Z2395" s="72"/>
      <c r="AA2395" s="72"/>
      <c r="AB2395" s="72"/>
      <c r="AC2395" s="72"/>
      <c r="AD2395" s="72"/>
      <c r="AE2395" s="72"/>
      <c r="AF2395" s="72"/>
      <c r="AG2395" s="72"/>
      <c r="AH2395" s="72"/>
      <c r="AI2395" s="72"/>
      <c r="AJ2395" s="72"/>
      <c r="AK2395" s="72"/>
      <c r="AL2395" s="72"/>
      <c r="AM2395" s="72"/>
      <c r="AN2395" s="72"/>
      <c r="AO2395" s="72"/>
      <c r="AP2395" s="72"/>
      <c r="AQ2395" s="72"/>
      <c r="AR2395" s="72"/>
      <c r="AS2395" s="72"/>
      <c r="AT2395" s="72"/>
      <c r="AU2395" s="72"/>
      <c r="AV2395" s="72"/>
      <c r="AW2395" s="72"/>
      <c r="AX2395" s="72"/>
      <c r="AY2395" s="72"/>
      <c r="AZ2395" s="72"/>
      <c r="BA2395" s="72"/>
      <c r="BB2395" s="72"/>
      <c r="BC2395" s="72"/>
      <c r="BD2395" s="72"/>
      <c r="BE2395" s="72"/>
      <c r="BF2395" s="72"/>
      <c r="BG2395" s="72"/>
      <c r="BH2395" s="72"/>
      <c r="BI2395" s="72"/>
      <c r="BJ2395" s="72"/>
      <c r="BK2395" s="72"/>
      <c r="BL2395" s="72"/>
      <c r="BM2395" s="72"/>
      <c r="BN2395" s="72"/>
      <c r="BO2395" s="72"/>
      <c r="BP2395" s="72"/>
      <c r="BQ2395" s="72"/>
      <c r="BR2395" s="72"/>
      <c r="BS2395" s="72"/>
      <c r="BT2395" s="72"/>
      <c r="BU2395" s="72"/>
      <c r="BV2395" s="72"/>
      <c r="BW2395" s="72"/>
      <c r="BX2395" s="72"/>
      <c r="BY2395" s="72"/>
      <c r="BZ2395" s="72"/>
      <c r="CA2395" s="72"/>
      <c r="CB2395" s="72"/>
      <c r="CC2395" s="72"/>
      <c r="CD2395" s="72"/>
      <c r="CE2395" s="72"/>
      <c r="CF2395" s="72"/>
      <c r="CG2395" s="72"/>
      <c r="CH2395" s="72"/>
      <c r="CI2395" s="72"/>
      <c r="CJ2395" s="72"/>
      <c r="CK2395" s="72"/>
      <c r="CL2395" s="72"/>
      <c r="CO2395" s="72"/>
      <c r="CP2395" s="72"/>
      <c r="CQ2395" s="72"/>
      <c r="CR2395" s="72"/>
      <c r="CS2395" s="72"/>
      <c r="CT2395" s="72"/>
      <c r="CU2395" s="72"/>
      <c r="CV2395" s="72"/>
      <c r="CW2395" s="72"/>
      <c r="CX2395" s="72"/>
      <c r="CY2395" s="72"/>
      <c r="CZ2395" s="72"/>
      <c r="DA2395" s="72"/>
      <c r="DB2395" s="72"/>
      <c r="DC2395" s="72"/>
      <c r="DD2395" s="72"/>
      <c r="DE2395" s="72"/>
      <c r="DF2395" s="72"/>
      <c r="DG2395" s="72"/>
      <c r="DH2395" s="72"/>
      <c r="DI2395" s="72"/>
      <c r="DJ2395" s="72"/>
      <c r="DK2395" s="72"/>
      <c r="DL2395" s="72"/>
    </row>
    <row r="2396" spans="2:116" x14ac:dyDescent="0.4">
      <c r="D2396" t="s">
        <v>564</v>
      </c>
      <c r="E2396" s="8" t="str">
        <f t="shared" si="4787"/>
        <v>2396 FAPPELIST-F</v>
      </c>
      <c r="G2396" s="158" t="str">
        <f>"Gross PP&amp;E - "&amp;SUBSTITUTE(G2373,":","")</f>
        <v>Gross PP&amp;E - Fixed secondary PPE</v>
      </c>
      <c r="J2396" s="80">
        <f>J2393</f>
        <v>100</v>
      </c>
      <c r="K2396" s="53">
        <f>SUMIF($4:$4,K$2,2396:2396)</f>
        <v>511099.99999999983</v>
      </c>
      <c r="L2396" s="53">
        <f>SUMIF($4:$4,L$2,2396:2396)</f>
        <v>1022100.0000000002</v>
      </c>
      <c r="M2396" s="53">
        <f>SUMIF($4:$4,M$2,2396:2396)</f>
        <v>1533099.9999999993</v>
      </c>
      <c r="N2396" s="53">
        <f>SUMIF($4:$4,N$2,2396:2396)</f>
        <v>2044099.9999999984</v>
      </c>
      <c r="O2396" s="53">
        <f>SUMIF($4:$4,O$2,2396:2396)</f>
        <v>2555100</v>
      </c>
      <c r="P2396" s="53">
        <f>SUMIF($4:$4,P$2,2396:2396)</f>
        <v>3066100.0000000019</v>
      </c>
      <c r="R2396" s="24">
        <f>$J2396</f>
        <v>100</v>
      </c>
      <c r="S2396" s="80">
        <f t="shared" ref="S2396:AX2396" si="4795">-S2388+R2396</f>
        <v>42683.333333333328</v>
      </c>
      <c r="T2396" s="80">
        <f t="shared" si="4795"/>
        <v>85266.666666666657</v>
      </c>
      <c r="U2396" s="80">
        <f t="shared" si="4795"/>
        <v>127849.99999999999</v>
      </c>
      <c r="V2396" s="80">
        <f t="shared" si="4795"/>
        <v>170433.33333333331</v>
      </c>
      <c r="W2396" s="80">
        <f t="shared" si="4795"/>
        <v>213016.66666666663</v>
      </c>
      <c r="X2396" s="80">
        <f t="shared" si="4795"/>
        <v>255599.99999999994</v>
      </c>
      <c r="Y2396" s="80">
        <f t="shared" si="4795"/>
        <v>298183.33333333326</v>
      </c>
      <c r="Z2396" s="80">
        <f t="shared" si="4795"/>
        <v>340766.66666666657</v>
      </c>
      <c r="AA2396" s="80">
        <f t="shared" si="4795"/>
        <v>383349.99999999988</v>
      </c>
      <c r="AB2396" s="80">
        <f t="shared" si="4795"/>
        <v>425933.3333333332</v>
      </c>
      <c r="AC2396" s="80">
        <f t="shared" si="4795"/>
        <v>468516.66666666651</v>
      </c>
      <c r="AD2396" s="80">
        <f t="shared" si="4795"/>
        <v>511099.99999999983</v>
      </c>
      <c r="AE2396" s="80">
        <f t="shared" si="4795"/>
        <v>553683.33333333314</v>
      </c>
      <c r="AF2396" s="80">
        <f t="shared" si="4795"/>
        <v>596266.66666666651</v>
      </c>
      <c r="AG2396" s="80">
        <f t="shared" si="4795"/>
        <v>638849.99999999988</v>
      </c>
      <c r="AH2396" s="80">
        <f t="shared" si="4795"/>
        <v>681433.33333333326</v>
      </c>
      <c r="AI2396" s="80">
        <f t="shared" si="4795"/>
        <v>724016.66666666663</v>
      </c>
      <c r="AJ2396" s="80">
        <f t="shared" si="4795"/>
        <v>766600</v>
      </c>
      <c r="AK2396" s="80">
        <f t="shared" si="4795"/>
        <v>809183.33333333337</v>
      </c>
      <c r="AL2396" s="80">
        <f t="shared" si="4795"/>
        <v>851766.66666666674</v>
      </c>
      <c r="AM2396" s="80">
        <f t="shared" si="4795"/>
        <v>894350.00000000012</v>
      </c>
      <c r="AN2396" s="80">
        <f t="shared" si="4795"/>
        <v>936933.33333333349</v>
      </c>
      <c r="AO2396" s="80">
        <f t="shared" si="4795"/>
        <v>979516.66666666686</v>
      </c>
      <c r="AP2396" s="80">
        <f t="shared" si="4795"/>
        <v>1022100.0000000002</v>
      </c>
      <c r="AQ2396" s="80">
        <f t="shared" si="4795"/>
        <v>1064683.3333333335</v>
      </c>
      <c r="AR2396" s="80">
        <f t="shared" si="4795"/>
        <v>1107266.6666666667</v>
      </c>
      <c r="AS2396" s="80">
        <f t="shared" si="4795"/>
        <v>1149850</v>
      </c>
      <c r="AT2396" s="80">
        <f t="shared" si="4795"/>
        <v>1192433.3333333333</v>
      </c>
      <c r="AU2396" s="80">
        <f t="shared" si="4795"/>
        <v>1235016.6666666665</v>
      </c>
      <c r="AV2396" s="80">
        <f t="shared" si="4795"/>
        <v>1277599.9999999998</v>
      </c>
      <c r="AW2396" s="80">
        <f t="shared" si="4795"/>
        <v>1320183.333333333</v>
      </c>
      <c r="AX2396" s="80">
        <f t="shared" si="4795"/>
        <v>1362766.6666666663</v>
      </c>
      <c r="AY2396" s="80">
        <f t="shared" ref="AY2396:CD2396" si="4796">-AY2388+AX2396</f>
        <v>1405349.9999999995</v>
      </c>
      <c r="AZ2396" s="80">
        <f t="shared" si="4796"/>
        <v>1447933.3333333328</v>
      </c>
      <c r="BA2396" s="80">
        <f t="shared" si="4796"/>
        <v>1490516.666666666</v>
      </c>
      <c r="BB2396" s="80">
        <f t="shared" si="4796"/>
        <v>1533099.9999999993</v>
      </c>
      <c r="BC2396" s="80">
        <f t="shared" si="4796"/>
        <v>1575683.3333333326</v>
      </c>
      <c r="BD2396" s="80">
        <f t="shared" si="4796"/>
        <v>1618266.6666666658</v>
      </c>
      <c r="BE2396" s="80">
        <f t="shared" si="4796"/>
        <v>1660849.9999999991</v>
      </c>
      <c r="BF2396" s="80">
        <f t="shared" si="4796"/>
        <v>1703433.3333333323</v>
      </c>
      <c r="BG2396" s="80">
        <f t="shared" si="4796"/>
        <v>1746016.6666666656</v>
      </c>
      <c r="BH2396" s="80">
        <f t="shared" si="4796"/>
        <v>1788599.9999999988</v>
      </c>
      <c r="BI2396" s="80">
        <f t="shared" si="4796"/>
        <v>1831183.3333333321</v>
      </c>
      <c r="BJ2396" s="80">
        <f t="shared" si="4796"/>
        <v>1873766.6666666653</v>
      </c>
      <c r="BK2396" s="80">
        <f t="shared" si="4796"/>
        <v>1916349.9999999986</v>
      </c>
      <c r="BL2396" s="80">
        <f t="shared" si="4796"/>
        <v>1958933.3333333319</v>
      </c>
      <c r="BM2396" s="80">
        <f t="shared" si="4796"/>
        <v>2001516.6666666651</v>
      </c>
      <c r="BN2396" s="80">
        <f t="shared" si="4796"/>
        <v>2044099.9999999984</v>
      </c>
      <c r="BO2396" s="80">
        <f t="shared" si="4796"/>
        <v>2086683.3333333316</v>
      </c>
      <c r="BP2396" s="80">
        <f t="shared" si="4796"/>
        <v>2129266.6666666651</v>
      </c>
      <c r="BQ2396" s="80">
        <f t="shared" si="4796"/>
        <v>2171849.9999999986</v>
      </c>
      <c r="BR2396" s="80">
        <f t="shared" si="4796"/>
        <v>2214433.3333333321</v>
      </c>
      <c r="BS2396" s="80">
        <f t="shared" si="4796"/>
        <v>2257016.6666666656</v>
      </c>
      <c r="BT2396" s="80">
        <f t="shared" si="4796"/>
        <v>2299599.9999999991</v>
      </c>
      <c r="BU2396" s="80">
        <f t="shared" si="4796"/>
        <v>2342183.3333333326</v>
      </c>
      <c r="BV2396" s="80">
        <f t="shared" si="4796"/>
        <v>2384766.666666666</v>
      </c>
      <c r="BW2396" s="80">
        <f t="shared" si="4796"/>
        <v>2427349.9999999995</v>
      </c>
      <c r="BX2396" s="80">
        <f t="shared" si="4796"/>
        <v>2469933.333333333</v>
      </c>
      <c r="BY2396" s="80">
        <f t="shared" si="4796"/>
        <v>2512516.6666666665</v>
      </c>
      <c r="BZ2396" s="80">
        <f t="shared" si="4796"/>
        <v>2555100</v>
      </c>
      <c r="CA2396" s="80">
        <f t="shared" si="4796"/>
        <v>2597683.3333333335</v>
      </c>
      <c r="CB2396" s="80">
        <f t="shared" si="4796"/>
        <v>2640266.666666667</v>
      </c>
      <c r="CC2396" s="80">
        <f t="shared" si="4796"/>
        <v>2682850.0000000005</v>
      </c>
      <c r="CD2396" s="80">
        <f t="shared" si="4796"/>
        <v>2725433.333333334</v>
      </c>
      <c r="CE2396" s="80">
        <f t="shared" ref="CE2396:CL2396" si="4797">-CE2388+CD2396</f>
        <v>2768016.6666666674</v>
      </c>
      <c r="CF2396" s="80">
        <f t="shared" si="4797"/>
        <v>2810600.0000000009</v>
      </c>
      <c r="CG2396" s="80">
        <f t="shared" si="4797"/>
        <v>2853183.3333333344</v>
      </c>
      <c r="CH2396" s="80">
        <f t="shared" si="4797"/>
        <v>2895766.6666666679</v>
      </c>
      <c r="CI2396" s="80">
        <f t="shared" si="4797"/>
        <v>2938350.0000000014</v>
      </c>
      <c r="CJ2396" s="80">
        <f t="shared" si="4797"/>
        <v>2980933.3333333349</v>
      </c>
      <c r="CK2396" s="80">
        <f t="shared" si="4797"/>
        <v>3023516.6666666684</v>
      </c>
      <c r="CL2396" s="80">
        <f t="shared" si="4797"/>
        <v>3066100.0000000019</v>
      </c>
      <c r="CN2396" s="80">
        <f>CN2393</f>
        <v>100</v>
      </c>
      <c r="CO2396" s="80" t="e">
        <f t="shared" ref="CO2396:DL2396" si="4798">-CO2388+CN2396</f>
        <v>#N/A</v>
      </c>
      <c r="CP2396" s="80" t="e">
        <f t="shared" si="4798"/>
        <v>#N/A</v>
      </c>
      <c r="CQ2396" s="80" t="e">
        <f t="shared" si="4798"/>
        <v>#N/A</v>
      </c>
      <c r="CR2396" s="80" t="e">
        <f t="shared" si="4798"/>
        <v>#N/A</v>
      </c>
      <c r="CS2396" s="80" t="e">
        <f t="shared" si="4798"/>
        <v>#N/A</v>
      </c>
      <c r="CT2396" s="80" t="e">
        <f t="shared" si="4798"/>
        <v>#N/A</v>
      </c>
      <c r="CU2396" s="80" t="e">
        <f t="shared" si="4798"/>
        <v>#N/A</v>
      </c>
      <c r="CV2396" s="80" t="e">
        <f t="shared" si="4798"/>
        <v>#N/A</v>
      </c>
      <c r="CW2396" s="80" t="e">
        <f t="shared" si="4798"/>
        <v>#N/A</v>
      </c>
      <c r="CX2396" s="80" t="e">
        <f t="shared" si="4798"/>
        <v>#N/A</v>
      </c>
      <c r="CY2396" s="80" t="e">
        <f t="shared" si="4798"/>
        <v>#N/A</v>
      </c>
      <c r="CZ2396" s="80" t="e">
        <f t="shared" si="4798"/>
        <v>#N/A</v>
      </c>
      <c r="DA2396" s="80" t="e">
        <f t="shared" si="4798"/>
        <v>#N/A</v>
      </c>
      <c r="DB2396" s="80" t="e">
        <f t="shared" si="4798"/>
        <v>#N/A</v>
      </c>
      <c r="DC2396" s="80" t="e">
        <f t="shared" si="4798"/>
        <v>#N/A</v>
      </c>
      <c r="DD2396" s="80" t="e">
        <f t="shared" si="4798"/>
        <v>#N/A</v>
      </c>
      <c r="DE2396" s="80" t="e">
        <f t="shared" si="4798"/>
        <v>#N/A</v>
      </c>
      <c r="DF2396" s="80" t="e">
        <f t="shared" si="4798"/>
        <v>#N/A</v>
      </c>
      <c r="DG2396" s="80" t="e">
        <f t="shared" si="4798"/>
        <v>#N/A</v>
      </c>
      <c r="DH2396" s="80" t="e">
        <f t="shared" si="4798"/>
        <v>#N/A</v>
      </c>
      <c r="DI2396" s="80" t="e">
        <f t="shared" si="4798"/>
        <v>#N/A</v>
      </c>
      <c r="DJ2396" s="80" t="e">
        <f t="shared" si="4798"/>
        <v>#N/A</v>
      </c>
      <c r="DK2396" s="80" t="e">
        <f t="shared" si="4798"/>
        <v>#N/A</v>
      </c>
      <c r="DL2396" s="80" t="e">
        <f t="shared" si="4798"/>
        <v>#N/A</v>
      </c>
    </row>
    <row r="2397" spans="2:116" x14ac:dyDescent="0.4">
      <c r="D2397" t="s">
        <v>564</v>
      </c>
      <c r="E2397" s="8" t="str">
        <f t="shared" si="4787"/>
        <v>2397 FAPPELIST-F</v>
      </c>
      <c r="G2397" s="158" t="str">
        <f>"Accumulated depreciation - "&amp;SUBSTITUTE(G2373,":","")</f>
        <v>Accumulated depreciation - Fixed secondary PPE</v>
      </c>
      <c r="J2397" s="81">
        <f>-H2376/H2375*J2396</f>
        <v>-60</v>
      </c>
      <c r="K2397" s="43">
        <f ca="1">SUMIF($4:$4,K$2,2397:2397)</f>
        <v>-105079.58592676517</v>
      </c>
      <c r="L2397" s="43">
        <f ca="1">SUMIF($4:$4,L$2,2397:2397)</f>
        <v>-433566.61889094597</v>
      </c>
      <c r="M2397" s="43">
        <f ca="1">SUMIF($4:$4,M$2,2397:2397)</f>
        <v>-1028761.7621147732</v>
      </c>
      <c r="N2397" s="43">
        <f ca="1">SUMIF($4:$4,N$2,2397:2397)</f>
        <v>-1912262.5287297256</v>
      </c>
      <c r="O2397" s="43">
        <f ca="1">SUMIF($4:$4,O$2,2397:2397)</f>
        <v>-3094100.5096501638</v>
      </c>
      <c r="P2397" s="43">
        <f ca="1">SUMIF($4:$4,P$2,2397:2397)</f>
        <v>-4473827.699506321</v>
      </c>
      <c r="R2397" s="37">
        <f>$J2397</f>
        <v>-60</v>
      </c>
      <c r="S2397" s="81">
        <f t="shared" ref="S2397:AX2397" ca="1" si="4799">R2397+S2391</f>
        <v>-1325.8192090395478</v>
      </c>
      <c r="T2397" s="81">
        <f t="shared" ca="1" si="4799"/>
        <v>-3877.2172747294835</v>
      </c>
      <c r="U2397" s="81">
        <f t="shared" ca="1" si="4799"/>
        <v>-7735.9836692164226</v>
      </c>
      <c r="V2397" s="81">
        <f t="shared" ca="1" si="4799"/>
        <v>-12924.277177734213</v>
      </c>
      <c r="W2397" s="81">
        <f t="shared" ca="1" si="4799"/>
        <v>-19464.632158147786</v>
      </c>
      <c r="X2397" s="81">
        <f t="shared" ca="1" si="4799"/>
        <v>-27379.964906590969</v>
      </c>
      <c r="Y2397" s="81">
        <f t="shared" ca="1" si="4799"/>
        <v>-36693.580130996459</v>
      </c>
      <c r="Z2397" s="81">
        <f t="shared" ca="1" si="4799"/>
        <v>-47429.17753434668</v>
      </c>
      <c r="AA2397" s="81">
        <f t="shared" ca="1" si="4799"/>
        <v>-59610.858509505095</v>
      </c>
      <c r="AB2397" s="81">
        <f t="shared" ca="1" si="4799"/>
        <v>-73263.132947519305</v>
      </c>
      <c r="AC2397" s="81">
        <f t="shared" ca="1" si="4799"/>
        <v>-88410.926161319076</v>
      </c>
      <c r="AD2397" s="81">
        <f t="shared" ca="1" si="4799"/>
        <v>-105079.58592676517</v>
      </c>
      <c r="AE2397" s="81">
        <f t="shared" ca="1" si="4799"/>
        <v>-123294.88964303803</v>
      </c>
      <c r="AF2397" s="81">
        <f t="shared" ca="1" si="4799"/>
        <v>-143083.05161438897</v>
      </c>
      <c r="AG2397" s="81">
        <f t="shared" ca="1" si="4799"/>
        <v>-164470.73045531081</v>
      </c>
      <c r="AH2397" s="81">
        <f t="shared" ca="1" si="4799"/>
        <v>-187485.03662122003</v>
      </c>
      <c r="AI2397" s="81">
        <f t="shared" ca="1" si="4799"/>
        <v>-212153.54006677744</v>
      </c>
      <c r="AJ2397" s="81">
        <f t="shared" ca="1" si="4799"/>
        <v>-238504.27803401096</v>
      </c>
      <c r="AK2397" s="81">
        <f t="shared" ca="1" si="4799"/>
        <v>-266565.76297244051</v>
      </c>
      <c r="AL2397" s="81">
        <f t="shared" ca="1" si="4799"/>
        <v>-296366.99059344234</v>
      </c>
      <c r="AM2397" s="81">
        <f t="shared" ca="1" si="4799"/>
        <v>-327937.4480611278</v>
      </c>
      <c r="AN2397" s="81">
        <f t="shared" ca="1" si="4799"/>
        <v>-361307.12232205085</v>
      </c>
      <c r="AO2397" s="81">
        <f t="shared" ca="1" si="4799"/>
        <v>-396506.50857609691</v>
      </c>
      <c r="AP2397" s="81">
        <f t="shared" ca="1" si="4799"/>
        <v>-433566.61889094597</v>
      </c>
      <c r="AQ2397" s="81">
        <f t="shared" ca="1" si="4799"/>
        <v>-472517.29604728968</v>
      </c>
      <c r="AR2397" s="81">
        <f t="shared" ca="1" si="4799"/>
        <v>-513370.82390330522</v>
      </c>
      <c r="AS2397" s="81">
        <f t="shared" ca="1" si="4799"/>
        <v>-556137.66469362006</v>
      </c>
      <c r="AT2397" s="81">
        <f t="shared" ca="1" si="4799"/>
        <v>-600828.08866578504</v>
      </c>
      <c r="AU2397" s="81">
        <f t="shared" ca="1" si="4799"/>
        <v>-647452.16456671245</v>
      </c>
      <c r="AV2397" s="81">
        <f t="shared" ca="1" si="4799"/>
        <v>-696019.74986177287</v>
      </c>
      <c r="AW2397" s="81">
        <f t="shared" ca="1" si="4799"/>
        <v>-746540.48068022227</v>
      </c>
      <c r="AX2397" s="81">
        <f t="shared" ca="1" si="4799"/>
        <v>-799023.76148049161</v>
      </c>
      <c r="AY2397" s="81">
        <f t="shared" ref="AY2397:CD2397" ca="1" si="4800">AX2397+AY2391</f>
        <v>-853478.75442873139</v>
      </c>
      <c r="AZ2397" s="81">
        <f t="shared" ca="1" si="4800"/>
        <v>-909914.36848385958</v>
      </c>
      <c r="BA2397" s="81">
        <f t="shared" ca="1" si="4800"/>
        <v>-968339.24818221561</v>
      </c>
      <c r="BB2397" s="81">
        <f t="shared" ca="1" si="4800"/>
        <v>-1028761.7621147732</v>
      </c>
      <c r="BC2397" s="81">
        <f t="shared" ca="1" si="4800"/>
        <v>-1091189.9910897112</v>
      </c>
      <c r="BD2397" s="81">
        <f t="shared" ca="1" si="4800"/>
        <v>-1155631.7159729882</v>
      </c>
      <c r="BE2397" s="81">
        <f t="shared" ca="1" si="4800"/>
        <v>-1222094.405199405</v>
      </c>
      <c r="BF2397" s="81">
        <f t="shared" ca="1" si="4800"/>
        <v>-1290585.2019464802</v>
      </c>
      <c r="BG2397" s="81">
        <f t="shared" ca="1" si="4800"/>
        <v>-1361110.9109632925</v>
      </c>
      <c r="BH2397" s="81">
        <f t="shared" ca="1" si="4800"/>
        <v>-1433677.9850462843</v>
      </c>
      <c r="BI2397" s="81">
        <f t="shared" ca="1" si="4800"/>
        <v>-1508292.511153837</v>
      </c>
      <c r="BJ2397" s="81">
        <f t="shared" ca="1" si="4800"/>
        <v>-1584960.1961512619</v>
      </c>
      <c r="BK2397" s="81">
        <f t="shared" ca="1" si="4800"/>
        <v>-1663686.3521776656</v>
      </c>
      <c r="BL2397" s="81">
        <f t="shared" ca="1" si="4800"/>
        <v>-1744475.8816259685</v>
      </c>
      <c r="BM2397" s="81">
        <f t="shared" ca="1" si="4800"/>
        <v>-1827333.261727165</v>
      </c>
      <c r="BN2397" s="81">
        <f t="shared" ca="1" si="4800"/>
        <v>-1912262.5287297256</v>
      </c>
      <c r="BO2397" s="81">
        <f t="shared" ca="1" si="4800"/>
        <v>-1999267.2616648462</v>
      </c>
      <c r="BP2397" s="81">
        <f t="shared" ca="1" si="4800"/>
        <v>-2088350.5944154263</v>
      </c>
      <c r="BQ2397" s="81">
        <f t="shared" ca="1" si="4800"/>
        <v>-2179515.5057800384</v>
      </c>
      <c r="BR2397" s="81">
        <f t="shared" ca="1" si="4800"/>
        <v>-2272764.8477193564</v>
      </c>
      <c r="BS2397" s="81">
        <f t="shared" ca="1" si="4800"/>
        <v>-2368101.3464603773</v>
      </c>
      <c r="BT2397" s="81">
        <f t="shared" ca="1" si="4800"/>
        <v>-2465527.6037806091</v>
      </c>
      <c r="BU2397" s="81">
        <f t="shared" ca="1" si="4800"/>
        <v>-2565046.0984797985</v>
      </c>
      <c r="BV2397" s="81">
        <f t="shared" ca="1" si="4800"/>
        <v>-2666659.188047023</v>
      </c>
      <c r="BW2397" s="81">
        <f t="shared" ca="1" si="4800"/>
        <v>-2770369.1105312016</v>
      </c>
      <c r="BX2397" s="81">
        <f t="shared" ca="1" si="4800"/>
        <v>-2876177.9866233338</v>
      </c>
      <c r="BY2397" s="81">
        <f t="shared" ca="1" si="4800"/>
        <v>-2984087.8219590313</v>
      </c>
      <c r="BZ2397" s="81">
        <f t="shared" ca="1" si="4800"/>
        <v>-3094100.5096501638</v>
      </c>
      <c r="CA2397" s="81">
        <f t="shared" ca="1" si="4800"/>
        <v>-3204953.708760933</v>
      </c>
      <c r="CB2397" s="81">
        <f t="shared" ca="1" si="4800"/>
        <v>-3316627.6700773947</v>
      </c>
      <c r="CC2397" s="81">
        <f t="shared" ca="1" si="4800"/>
        <v>-3429102.1777740796</v>
      </c>
      <c r="CD2397" s="81">
        <f t="shared" ca="1" si="4800"/>
        <v>-3542356.5468007689</v>
      </c>
      <c r="CE2397" s="81">
        <f t="shared" ref="CE2397:CL2397" ca="1" si="4801">CD2397+CE2391</f>
        <v>-3656369.6204423672</v>
      </c>
      <c r="CF2397" s="81">
        <f t="shared" ca="1" si="4801"/>
        <v>-3771119.7680606567</v>
      </c>
      <c r="CG2397" s="81">
        <f t="shared" ca="1" si="4801"/>
        <v>-3886584.8830270022</v>
      </c>
      <c r="CH2397" s="81">
        <f t="shared" ca="1" si="4801"/>
        <v>-4002742.380855361</v>
      </c>
      <c r="CI2397" s="81">
        <f t="shared" ca="1" si="4801"/>
        <v>-4119569.1975452611</v>
      </c>
      <c r="CJ2397" s="81">
        <f t="shared" ca="1" si="4801"/>
        <v>-4237041.7881447123</v>
      </c>
      <c r="CK2397" s="81">
        <f t="shared" ca="1" si="4801"/>
        <v>-4355136.1255433355</v>
      </c>
      <c r="CL2397" s="81">
        <f t="shared" ca="1" si="4801"/>
        <v>-4473827.699506321</v>
      </c>
      <c r="CN2397" s="245">
        <f>-H2376/H2375*CN2396</f>
        <v>-60</v>
      </c>
      <c r="CO2397" s="81" t="e">
        <f t="shared" ref="CO2397:DL2397" ca="1" si="4802">CN2397+CO2391</f>
        <v>#N/A</v>
      </c>
      <c r="CP2397" s="81" t="e">
        <f t="shared" ca="1" si="4802"/>
        <v>#N/A</v>
      </c>
      <c r="CQ2397" s="81" t="e">
        <f t="shared" ca="1" si="4802"/>
        <v>#N/A</v>
      </c>
      <c r="CR2397" s="81" t="e">
        <f t="shared" ca="1" si="4802"/>
        <v>#N/A</v>
      </c>
      <c r="CS2397" s="81" t="e">
        <f t="shared" ca="1" si="4802"/>
        <v>#N/A</v>
      </c>
      <c r="CT2397" s="81" t="e">
        <f t="shared" ca="1" si="4802"/>
        <v>#N/A</v>
      </c>
      <c r="CU2397" s="81" t="e">
        <f t="shared" ca="1" si="4802"/>
        <v>#N/A</v>
      </c>
      <c r="CV2397" s="81" t="e">
        <f t="shared" ca="1" si="4802"/>
        <v>#N/A</v>
      </c>
      <c r="CW2397" s="81" t="e">
        <f t="shared" ca="1" si="4802"/>
        <v>#N/A</v>
      </c>
      <c r="CX2397" s="81" t="e">
        <f t="shared" ca="1" si="4802"/>
        <v>#N/A</v>
      </c>
      <c r="CY2397" s="81" t="e">
        <f t="shared" ca="1" si="4802"/>
        <v>#N/A</v>
      </c>
      <c r="CZ2397" s="81" t="e">
        <f t="shared" ca="1" si="4802"/>
        <v>#N/A</v>
      </c>
      <c r="DA2397" s="81" t="e">
        <f t="shared" ca="1" si="4802"/>
        <v>#N/A</v>
      </c>
      <c r="DB2397" s="81" t="e">
        <f t="shared" ca="1" si="4802"/>
        <v>#N/A</v>
      </c>
      <c r="DC2397" s="81" t="e">
        <f t="shared" ca="1" si="4802"/>
        <v>#N/A</v>
      </c>
      <c r="DD2397" s="81" t="e">
        <f t="shared" ca="1" si="4802"/>
        <v>#N/A</v>
      </c>
      <c r="DE2397" s="81" t="e">
        <f t="shared" ca="1" si="4802"/>
        <v>#N/A</v>
      </c>
      <c r="DF2397" s="81" t="e">
        <f t="shared" ca="1" si="4802"/>
        <v>#N/A</v>
      </c>
      <c r="DG2397" s="81" t="e">
        <f t="shared" ca="1" si="4802"/>
        <v>#N/A</v>
      </c>
      <c r="DH2397" s="81" t="e">
        <f t="shared" ca="1" si="4802"/>
        <v>#N/A</v>
      </c>
      <c r="DI2397" s="81" t="e">
        <f t="shared" ca="1" si="4802"/>
        <v>#N/A</v>
      </c>
      <c r="DJ2397" s="81" t="e">
        <f t="shared" ca="1" si="4802"/>
        <v>#N/A</v>
      </c>
      <c r="DK2397" s="81" t="e">
        <f t="shared" ca="1" si="4802"/>
        <v>#N/A</v>
      </c>
      <c r="DL2397" s="81" t="e">
        <f t="shared" ca="1" si="4802"/>
        <v>#N/A</v>
      </c>
    </row>
    <row r="2398" spans="2:116" x14ac:dyDescent="0.4">
      <c r="C2398" t="s">
        <v>240</v>
      </c>
      <c r="D2398" t="s">
        <v>564</v>
      </c>
      <c r="E2398" s="8" t="str">
        <f t="shared" si="4787"/>
        <v>2398 FAPPELIST-F</v>
      </c>
      <c r="G2398" s="126" t="str">
        <f>"Net PP&amp;E - "&amp;SUBSTITUTE(G2373,":","")</f>
        <v>Net PP&amp;E - Fixed secondary PPE</v>
      </c>
      <c r="H2398" s="27"/>
      <c r="J2398" s="77">
        <f>SUM(J2396:J2397)</f>
        <v>40</v>
      </c>
      <c r="K2398" s="28">
        <f ca="1">SUMIF($4:$4,K$2,2398:2398)</f>
        <v>406020.41407323466</v>
      </c>
      <c r="L2398" s="28">
        <f ca="1">SUMIF($4:$4,L$2,2398:2398)</f>
        <v>588533.3811090542</v>
      </c>
      <c r="M2398" s="28">
        <f ca="1">SUMIF($4:$4,M$2,2398:2398)</f>
        <v>504338.23788522615</v>
      </c>
      <c r="N2398" s="28">
        <f ca="1">SUMIF($4:$4,N$2,2398:2398)</f>
        <v>131837.47127027274</v>
      </c>
      <c r="O2398" s="28">
        <f ca="1">SUMIF($4:$4,O$2,2398:2398)</f>
        <v>-539000.50965016382</v>
      </c>
      <c r="P2398" s="28">
        <f ca="1">SUMIF($4:$4,P$2,2398:2398)</f>
        <v>-1407727.6995063191</v>
      </c>
      <c r="R2398" s="33">
        <f>$J2398</f>
        <v>40</v>
      </c>
      <c r="S2398" s="77">
        <f t="shared" ref="S2398:CD2398" ca="1" si="4803">SUM(S2396:S2397)</f>
        <v>41357.514124293783</v>
      </c>
      <c r="T2398" s="77">
        <f t="shared" ca="1" si="4803"/>
        <v>81389.449391937174</v>
      </c>
      <c r="U2398" s="77">
        <f t="shared" ca="1" si="4803"/>
        <v>120114.01633078356</v>
      </c>
      <c r="V2398" s="77">
        <f t="shared" ca="1" si="4803"/>
        <v>157509.0561555991</v>
      </c>
      <c r="W2398" s="77">
        <f t="shared" ca="1" si="4803"/>
        <v>193552.03450851885</v>
      </c>
      <c r="X2398" s="77">
        <f t="shared" ca="1" si="4803"/>
        <v>228220.03509340898</v>
      </c>
      <c r="Y2398" s="77">
        <f t="shared" ca="1" si="4803"/>
        <v>261489.75320233678</v>
      </c>
      <c r="Z2398" s="77">
        <f t="shared" ca="1" si="4803"/>
        <v>293337.48913231987</v>
      </c>
      <c r="AA2398" s="77">
        <f t="shared" ca="1" si="4803"/>
        <v>323739.14149049477</v>
      </c>
      <c r="AB2398" s="77">
        <f t="shared" ca="1" si="4803"/>
        <v>352670.20038581389</v>
      </c>
      <c r="AC2398" s="77">
        <f t="shared" ca="1" si="4803"/>
        <v>380105.74050534744</v>
      </c>
      <c r="AD2398" s="77">
        <f t="shared" ca="1" si="4803"/>
        <v>406020.41407323466</v>
      </c>
      <c r="AE2398" s="77">
        <f t="shared" ca="1" si="4803"/>
        <v>430388.4436902951</v>
      </c>
      <c r="AF2398" s="77">
        <f t="shared" ca="1" si="4803"/>
        <v>453183.61505227757</v>
      </c>
      <c r="AG2398" s="77">
        <f t="shared" ca="1" si="4803"/>
        <v>474379.2695446891</v>
      </c>
      <c r="AH2398" s="77">
        <f t="shared" ca="1" si="4803"/>
        <v>493948.2967121132</v>
      </c>
      <c r="AI2398" s="77">
        <f t="shared" ca="1" si="4803"/>
        <v>511863.12659988919</v>
      </c>
      <c r="AJ2398" s="77">
        <f t="shared" ca="1" si="4803"/>
        <v>528095.7219659891</v>
      </c>
      <c r="AK2398" s="77">
        <f t="shared" ca="1" si="4803"/>
        <v>542617.57036089292</v>
      </c>
      <c r="AL2398" s="77">
        <f t="shared" ca="1" si="4803"/>
        <v>555399.6760732244</v>
      </c>
      <c r="AM2398" s="77">
        <f t="shared" ca="1" si="4803"/>
        <v>566412.55193887232</v>
      </c>
      <c r="AN2398" s="77">
        <f t="shared" ca="1" si="4803"/>
        <v>575626.21101128263</v>
      </c>
      <c r="AO2398" s="77">
        <f t="shared" ca="1" si="4803"/>
        <v>583010.15809057001</v>
      </c>
      <c r="AP2398" s="77">
        <f t="shared" ca="1" si="4803"/>
        <v>588533.3811090542</v>
      </c>
      <c r="AQ2398" s="77">
        <f t="shared" ca="1" si="4803"/>
        <v>592166.03728604387</v>
      </c>
      <c r="AR2398" s="77">
        <f t="shared" ca="1" si="4803"/>
        <v>593895.84276336152</v>
      </c>
      <c r="AS2398" s="77">
        <f t="shared" ca="1" si="4803"/>
        <v>593712.33530637994</v>
      </c>
      <c r="AT2398" s="77">
        <f t="shared" ca="1" si="4803"/>
        <v>591605.24466754822</v>
      </c>
      <c r="AU2398" s="77">
        <f t="shared" ca="1" si="4803"/>
        <v>587564.50209995406</v>
      </c>
      <c r="AV2398" s="77">
        <f t="shared" ca="1" si="4803"/>
        <v>581580.2501382269</v>
      </c>
      <c r="AW2398" s="77">
        <f t="shared" ca="1" si="4803"/>
        <v>573642.85265311075</v>
      </c>
      <c r="AX2398" s="77">
        <f t="shared" ca="1" si="4803"/>
        <v>563742.90518617467</v>
      </c>
      <c r="AY2398" s="77">
        <f t="shared" ca="1" si="4803"/>
        <v>551871.24557126814</v>
      </c>
      <c r="AZ2398" s="77">
        <f t="shared" ca="1" si="4803"/>
        <v>538018.96484947321</v>
      </c>
      <c r="BA2398" s="77">
        <f t="shared" ca="1" si="4803"/>
        <v>522177.41848445043</v>
      </c>
      <c r="BB2398" s="77">
        <f t="shared" ca="1" si="4803"/>
        <v>504338.23788522615</v>
      </c>
      <c r="BC2398" s="77">
        <f t="shared" ca="1" si="4803"/>
        <v>484493.34224362136</v>
      </c>
      <c r="BD2398" s="77">
        <f t="shared" ca="1" si="4803"/>
        <v>462634.95069367765</v>
      </c>
      <c r="BE2398" s="77">
        <f t="shared" ca="1" si="4803"/>
        <v>438755.59480059403</v>
      </c>
      <c r="BF2398" s="77">
        <f t="shared" ca="1" si="4803"/>
        <v>412848.13138685212</v>
      </c>
      <c r="BG2398" s="77">
        <f t="shared" ca="1" si="4803"/>
        <v>384905.75570337311</v>
      </c>
      <c r="BH2398" s="77">
        <f t="shared" ca="1" si="4803"/>
        <v>354922.01495371456</v>
      </c>
      <c r="BI2398" s="77">
        <f t="shared" ca="1" si="4803"/>
        <v>322890.82217949512</v>
      </c>
      <c r="BJ2398" s="77">
        <f t="shared" ca="1" si="4803"/>
        <v>288806.47051540343</v>
      </c>
      <c r="BK2398" s="77">
        <f t="shared" ca="1" si="4803"/>
        <v>252663.64782233303</v>
      </c>
      <c r="BL2398" s="77">
        <f t="shared" ca="1" si="4803"/>
        <v>214457.45170736336</v>
      </c>
      <c r="BM2398" s="77">
        <f t="shared" ca="1" si="4803"/>
        <v>174183.40493950015</v>
      </c>
      <c r="BN2398" s="77">
        <f t="shared" ca="1" si="4803"/>
        <v>131837.47127027274</v>
      </c>
      <c r="BO2398" s="77">
        <f t="shared" ca="1" si="4803"/>
        <v>87416.071668485412</v>
      </c>
      <c r="BP2398" s="77">
        <f t="shared" ca="1" si="4803"/>
        <v>40916.07225123886</v>
      </c>
      <c r="BQ2398" s="77">
        <f t="shared" ca="1" si="4803"/>
        <v>-7665.5057800398208</v>
      </c>
      <c r="BR2398" s="77">
        <f t="shared" ca="1" si="4803"/>
        <v>-58331.514386024326</v>
      </c>
      <c r="BS2398" s="77">
        <f t="shared" ca="1" si="4803"/>
        <v>-111084.67979371175</v>
      </c>
      <c r="BT2398" s="77">
        <f t="shared" ca="1" si="4803"/>
        <v>-165927.60378061002</v>
      </c>
      <c r="BU2398" s="77">
        <f t="shared" ca="1" si="4803"/>
        <v>-222862.76514646597</v>
      </c>
      <c r="BV2398" s="77">
        <f t="shared" ca="1" si="4803"/>
        <v>-281892.52138035698</v>
      </c>
      <c r="BW2398" s="77">
        <f t="shared" ca="1" si="4803"/>
        <v>-343019.11053120205</v>
      </c>
      <c r="BX2398" s="77">
        <f t="shared" ca="1" si="4803"/>
        <v>-406244.65329000074</v>
      </c>
      <c r="BY2398" s="77">
        <f t="shared" ca="1" si="4803"/>
        <v>-471571.15529236477</v>
      </c>
      <c r="BZ2398" s="77">
        <f t="shared" ca="1" si="4803"/>
        <v>-539000.50965016382</v>
      </c>
      <c r="CA2398" s="77">
        <f t="shared" ca="1" si="4803"/>
        <v>-607270.37542759953</v>
      </c>
      <c r="CB2398" s="77">
        <f t="shared" ca="1" si="4803"/>
        <v>-676361.00341072772</v>
      </c>
      <c r="CC2398" s="77">
        <f t="shared" ca="1" si="4803"/>
        <v>-746252.17777407914</v>
      </c>
      <c r="CD2398" s="77">
        <f t="shared" ca="1" si="4803"/>
        <v>-816923.21346743498</v>
      </c>
      <c r="CE2398" s="77">
        <f t="shared" ref="CE2398:CL2398" ca="1" si="4804">SUM(CE2396:CE2397)</f>
        <v>-888352.95377569972</v>
      </c>
      <c r="CF2398" s="77">
        <f t="shared" ca="1" si="4804"/>
        <v>-960519.7680606558</v>
      </c>
      <c r="CG2398" s="77">
        <f t="shared" ca="1" si="4804"/>
        <v>-1033401.5496936678</v>
      </c>
      <c r="CH2398" s="77">
        <f t="shared" ca="1" si="4804"/>
        <v>-1106975.7141886931</v>
      </c>
      <c r="CI2398" s="77">
        <f t="shared" ca="1" si="4804"/>
        <v>-1181219.1975452597</v>
      </c>
      <c r="CJ2398" s="77">
        <f t="shared" ca="1" si="4804"/>
        <v>-1256108.4548113775</v>
      </c>
      <c r="CK2398" s="77">
        <f t="shared" ca="1" si="4804"/>
        <v>-1331619.4588766671</v>
      </c>
      <c r="CL2398" s="77">
        <f t="shared" ca="1" si="4804"/>
        <v>-1407727.6995063191</v>
      </c>
      <c r="CN2398" s="77">
        <f>SUM(CN2396:CN2397)</f>
        <v>40</v>
      </c>
      <c r="CO2398" s="77" t="e">
        <f t="shared" ref="CO2398:DL2398" si="4805">SUM(CO2396:CO2397)</f>
        <v>#N/A</v>
      </c>
      <c r="CP2398" s="77" t="e">
        <f t="shared" si="4805"/>
        <v>#N/A</v>
      </c>
      <c r="CQ2398" s="77" t="e">
        <f t="shared" si="4805"/>
        <v>#N/A</v>
      </c>
      <c r="CR2398" s="77" t="e">
        <f t="shared" si="4805"/>
        <v>#N/A</v>
      </c>
      <c r="CS2398" s="77" t="e">
        <f t="shared" si="4805"/>
        <v>#N/A</v>
      </c>
      <c r="CT2398" s="77" t="e">
        <f t="shared" si="4805"/>
        <v>#N/A</v>
      </c>
      <c r="CU2398" s="77" t="e">
        <f t="shared" si="4805"/>
        <v>#N/A</v>
      </c>
      <c r="CV2398" s="77" t="e">
        <f t="shared" si="4805"/>
        <v>#N/A</v>
      </c>
      <c r="CW2398" s="77" t="e">
        <f t="shared" si="4805"/>
        <v>#N/A</v>
      </c>
      <c r="CX2398" s="77" t="e">
        <f t="shared" si="4805"/>
        <v>#N/A</v>
      </c>
      <c r="CY2398" s="77" t="e">
        <f t="shared" si="4805"/>
        <v>#N/A</v>
      </c>
      <c r="CZ2398" s="77" t="e">
        <f t="shared" si="4805"/>
        <v>#N/A</v>
      </c>
      <c r="DA2398" s="77" t="e">
        <f t="shared" si="4805"/>
        <v>#N/A</v>
      </c>
      <c r="DB2398" s="77" t="e">
        <f t="shared" si="4805"/>
        <v>#N/A</v>
      </c>
      <c r="DC2398" s="77" t="e">
        <f t="shared" si="4805"/>
        <v>#N/A</v>
      </c>
      <c r="DD2398" s="77" t="e">
        <f t="shared" si="4805"/>
        <v>#N/A</v>
      </c>
      <c r="DE2398" s="77" t="e">
        <f t="shared" si="4805"/>
        <v>#N/A</v>
      </c>
      <c r="DF2398" s="77" t="e">
        <f t="shared" si="4805"/>
        <v>#N/A</v>
      </c>
      <c r="DG2398" s="77" t="e">
        <f t="shared" si="4805"/>
        <v>#N/A</v>
      </c>
      <c r="DH2398" s="77" t="e">
        <f t="shared" si="4805"/>
        <v>#N/A</v>
      </c>
      <c r="DI2398" s="77" t="e">
        <f t="shared" si="4805"/>
        <v>#N/A</v>
      </c>
      <c r="DJ2398" s="77" t="e">
        <f t="shared" si="4805"/>
        <v>#N/A</v>
      </c>
      <c r="DK2398" s="77" t="e">
        <f t="shared" si="4805"/>
        <v>#N/A</v>
      </c>
      <c r="DL2398" s="77" t="e">
        <f t="shared" si="4805"/>
        <v>#N/A</v>
      </c>
    </row>
    <row r="2399" spans="2:116" x14ac:dyDescent="0.4">
      <c r="D2399" t="s">
        <v>564</v>
      </c>
      <c r="E2399" s="8" t="str">
        <f t="shared" ref="E2399" si="4806">ROW()&amp;" "&amp;D2399</f>
        <v>2399 FAPPELIST-F</v>
      </c>
      <c r="G2399" s="126"/>
      <c r="H2399" s="27"/>
      <c r="J2399" s="77"/>
      <c r="K2399" s="28"/>
      <c r="L2399" s="28"/>
      <c r="M2399" s="28"/>
      <c r="N2399" s="28"/>
      <c r="O2399" s="28"/>
      <c r="P2399" s="28"/>
      <c r="R2399" s="33"/>
      <c r="S2399" s="77"/>
      <c r="T2399" s="77"/>
      <c r="U2399" s="77"/>
      <c r="V2399" s="77"/>
      <c r="W2399" s="77"/>
      <c r="X2399" s="77"/>
      <c r="Y2399" s="77"/>
      <c r="Z2399" s="77"/>
      <c r="AA2399" s="77"/>
      <c r="AB2399" s="77"/>
      <c r="AC2399" s="77"/>
      <c r="AD2399" s="77"/>
      <c r="AE2399" s="77"/>
      <c r="AF2399" s="77"/>
      <c r="AG2399" s="77"/>
      <c r="AH2399" s="77"/>
      <c r="AI2399" s="77"/>
      <c r="AJ2399" s="77"/>
      <c r="AK2399" s="77"/>
      <c r="AL2399" s="77"/>
      <c r="AM2399" s="77"/>
      <c r="AN2399" s="77"/>
      <c r="AO2399" s="77"/>
      <c r="AP2399" s="77"/>
      <c r="AQ2399" s="77"/>
      <c r="AR2399" s="77"/>
      <c r="AS2399" s="77"/>
      <c r="AT2399" s="77"/>
      <c r="AU2399" s="77"/>
      <c r="AV2399" s="77"/>
      <c r="AW2399" s="77"/>
      <c r="AX2399" s="77"/>
      <c r="AY2399" s="77"/>
      <c r="AZ2399" s="77"/>
      <c r="BA2399" s="77"/>
      <c r="BB2399" s="77"/>
      <c r="BC2399" s="77"/>
      <c r="BD2399" s="77"/>
      <c r="BE2399" s="77"/>
      <c r="BF2399" s="77"/>
      <c r="BG2399" s="77"/>
      <c r="BH2399" s="77"/>
      <c r="BI2399" s="77"/>
      <c r="BJ2399" s="77"/>
      <c r="BK2399" s="77"/>
      <c r="BL2399" s="77"/>
      <c r="BM2399" s="77"/>
      <c r="BN2399" s="77"/>
      <c r="BO2399" s="77"/>
      <c r="BP2399" s="77"/>
      <c r="BQ2399" s="77"/>
      <c r="BR2399" s="77"/>
      <c r="BS2399" s="77"/>
      <c r="BT2399" s="77"/>
      <c r="BU2399" s="77"/>
      <c r="BV2399" s="77"/>
      <c r="BW2399" s="77"/>
      <c r="BX2399" s="77"/>
      <c r="BY2399" s="77"/>
      <c r="BZ2399" s="77"/>
      <c r="CA2399" s="77"/>
      <c r="CB2399" s="77"/>
      <c r="CC2399" s="77"/>
      <c r="CD2399" s="77"/>
      <c r="CE2399" s="77"/>
      <c r="CF2399" s="77"/>
      <c r="CG2399" s="77"/>
      <c r="CH2399" s="77"/>
      <c r="CI2399" s="77"/>
      <c r="CJ2399" s="77"/>
      <c r="CK2399" s="77"/>
      <c r="CL2399" s="77"/>
      <c r="CN2399" s="77"/>
      <c r="CO2399" s="77"/>
      <c r="CP2399" s="77"/>
      <c r="CQ2399" s="77"/>
      <c r="CR2399" s="77"/>
      <c r="CS2399" s="77"/>
      <c r="CT2399" s="77"/>
      <c r="CU2399" s="77"/>
      <c r="CV2399" s="77"/>
      <c r="CW2399" s="77"/>
      <c r="CX2399" s="77"/>
      <c r="CY2399" s="77"/>
      <c r="CZ2399" s="77"/>
      <c r="DA2399" s="77"/>
      <c r="DB2399" s="77"/>
      <c r="DC2399" s="77"/>
      <c r="DD2399" s="77"/>
      <c r="DE2399" s="77"/>
      <c r="DF2399" s="77"/>
      <c r="DG2399" s="77"/>
      <c r="DH2399" s="77"/>
      <c r="DI2399" s="77"/>
      <c r="DJ2399" s="77"/>
      <c r="DK2399" s="77"/>
      <c r="DL2399" s="77"/>
    </row>
    <row r="2400" spans="2:116" x14ac:dyDescent="0.4">
      <c r="B2400" t="s">
        <v>332</v>
      </c>
      <c r="D2400" t="s">
        <v>564</v>
      </c>
      <c r="E2400" s="8" t="str">
        <f t="shared" si="4787"/>
        <v>2400 FAPPELIST-F</v>
      </c>
      <c r="G2400" s="136" t="str">
        <f t="shared" ref="G2400:G2407" si="4807">G2365</f>
        <v>(Primary label)</v>
      </c>
      <c r="H2400" s="27"/>
      <c r="I2400" s="78"/>
      <c r="J2400" s="78"/>
      <c r="K2400" s="33"/>
      <c r="L2400" s="33"/>
      <c r="M2400" s="33"/>
      <c r="N2400" s="33"/>
      <c r="O2400" s="33"/>
      <c r="P2400" s="33"/>
      <c r="R2400" s="33"/>
      <c r="S2400" s="77"/>
      <c r="T2400" s="77"/>
      <c r="U2400" s="77"/>
      <c r="V2400" s="77"/>
      <c r="W2400" s="77"/>
      <c r="X2400" s="77"/>
      <c r="Y2400" s="77"/>
      <c r="Z2400" s="77"/>
      <c r="AA2400" s="77"/>
      <c r="AB2400" s="77"/>
      <c r="AC2400" s="77"/>
      <c r="AD2400" s="77"/>
      <c r="AE2400" s="77"/>
      <c r="AF2400" s="77"/>
      <c r="AG2400" s="77"/>
      <c r="AH2400" s="77"/>
      <c r="AI2400" s="77"/>
      <c r="AJ2400" s="77"/>
      <c r="AK2400" s="77"/>
      <c r="AL2400" s="77"/>
      <c r="AM2400" s="77"/>
      <c r="AN2400" s="77"/>
      <c r="AO2400" s="77"/>
      <c r="AP2400" s="77"/>
      <c r="AQ2400" s="77"/>
      <c r="AR2400" s="77"/>
      <c r="AS2400" s="77"/>
      <c r="AT2400" s="77"/>
      <c r="AU2400" s="77"/>
      <c r="AV2400" s="77"/>
      <c r="AW2400" s="77"/>
      <c r="AX2400" s="77"/>
      <c r="AY2400" s="77"/>
      <c r="AZ2400" s="77"/>
      <c r="BA2400" s="77"/>
      <c r="BB2400" s="77"/>
      <c r="BC2400" s="77"/>
      <c r="BD2400" s="77"/>
      <c r="BE2400" s="77"/>
      <c r="BF2400" s="77"/>
      <c r="BG2400" s="77"/>
      <c r="BH2400" s="77"/>
      <c r="BI2400" s="77"/>
      <c r="BJ2400" s="77"/>
      <c r="BK2400" s="77"/>
      <c r="BL2400" s="77"/>
      <c r="BM2400" s="77"/>
      <c r="BN2400" s="77"/>
      <c r="BO2400" s="77"/>
      <c r="BP2400" s="77"/>
      <c r="BQ2400" s="77"/>
      <c r="BR2400" s="77"/>
      <c r="BS2400" s="77"/>
      <c r="BT2400" s="77"/>
      <c r="BU2400" s="77"/>
      <c r="BV2400" s="77"/>
      <c r="BW2400" s="77"/>
      <c r="BX2400" s="77"/>
      <c r="BY2400" s="77"/>
      <c r="BZ2400" s="77"/>
      <c r="CA2400" s="77"/>
      <c r="CB2400" s="77"/>
      <c r="CC2400" s="77"/>
      <c r="CD2400" s="77"/>
      <c r="CE2400" s="77"/>
      <c r="CF2400" s="77"/>
      <c r="CG2400" s="77"/>
      <c r="CH2400" s="77"/>
      <c r="CI2400" s="77"/>
      <c r="CJ2400" s="77"/>
      <c r="CK2400" s="77"/>
      <c r="CL2400" s="77"/>
      <c r="CN2400" s="78"/>
      <c r="CO2400" s="77"/>
      <c r="CP2400" s="77"/>
      <c r="CQ2400" s="77"/>
      <c r="CR2400" s="77"/>
      <c r="CS2400" s="77"/>
      <c r="CT2400" s="77"/>
      <c r="CU2400" s="77"/>
      <c r="CV2400" s="77"/>
      <c r="CW2400" s="77"/>
      <c r="CX2400" s="77"/>
      <c r="CY2400" s="77"/>
      <c r="CZ2400" s="77"/>
      <c r="DA2400" s="77"/>
      <c r="DB2400" s="77"/>
      <c r="DC2400" s="77"/>
      <c r="DD2400" s="77"/>
      <c r="DE2400" s="77"/>
      <c r="DF2400" s="77"/>
      <c r="DG2400" s="77"/>
      <c r="DH2400" s="77"/>
      <c r="DI2400" s="77"/>
      <c r="DJ2400" s="77"/>
      <c r="DK2400" s="77"/>
      <c r="DL2400" s="77"/>
    </row>
    <row r="2401" spans="1:116" x14ac:dyDescent="0.4">
      <c r="B2401" t="s">
        <v>332</v>
      </c>
      <c r="D2401" t="s">
        <v>564</v>
      </c>
      <c r="E2401" s="8" t="str">
        <f t="shared" si="4787"/>
        <v>2401 FAPPELIST-F</v>
      </c>
      <c r="G2401" s="136" t="str">
        <f t="shared" si="4807"/>
        <v>primary unit</v>
      </c>
      <c r="H2401" s="27"/>
      <c r="I2401" s="78"/>
      <c r="J2401" s="78"/>
      <c r="K2401" s="33"/>
      <c r="L2401" s="33"/>
      <c r="M2401" s="33"/>
      <c r="N2401" s="33"/>
      <c r="O2401" s="33"/>
      <c r="P2401" s="33"/>
      <c r="R2401" s="33"/>
      <c r="CN2401" s="78"/>
      <c r="CO2401" s="77"/>
      <c r="CP2401" s="77"/>
      <c r="CQ2401" s="77"/>
      <c r="CR2401" s="77"/>
      <c r="CS2401" s="77"/>
      <c r="CT2401" s="77"/>
      <c r="CU2401" s="77"/>
      <c r="CV2401" s="77"/>
      <c r="CW2401" s="77"/>
      <c r="CX2401" s="77"/>
      <c r="CY2401" s="77"/>
      <c r="CZ2401" s="77"/>
      <c r="DA2401" s="77"/>
      <c r="DB2401" s="77"/>
      <c r="DC2401" s="77"/>
      <c r="DD2401" s="77"/>
      <c r="DE2401" s="77"/>
      <c r="DF2401" s="77"/>
      <c r="DG2401" s="77"/>
      <c r="DH2401" s="77"/>
      <c r="DI2401" s="77"/>
      <c r="DJ2401" s="77"/>
      <c r="DK2401" s="77"/>
      <c r="DL2401" s="77"/>
    </row>
    <row r="2402" spans="1:116" x14ac:dyDescent="0.4">
      <c r="B2402" t="s">
        <v>332</v>
      </c>
      <c r="D2402" t="s">
        <v>564</v>
      </c>
      <c r="E2402" s="8" t="str">
        <f t="shared" si="4787"/>
        <v>2402 FAPPELIST-F</v>
      </c>
      <c r="G2402" s="136" t="str">
        <f t="shared" si="4807"/>
        <v>Primary revenue driver</v>
      </c>
      <c r="K2402" s="53"/>
      <c r="L2402" s="53"/>
      <c r="M2402" s="53"/>
      <c r="N2402" s="53"/>
      <c r="O2402" s="53"/>
      <c r="P2402" s="53"/>
      <c r="R2402" s="24"/>
      <c r="S2402" s="80" t="str">
        <f t="shared" ref="S2402:AX2402" si="4808">S2367</f>
        <v>S$16</v>
      </c>
      <c r="T2402" s="80" t="str">
        <f t="shared" si="4808"/>
        <v>T$16</v>
      </c>
      <c r="U2402" s="80" t="str">
        <f t="shared" si="4808"/>
        <v>U$16</v>
      </c>
      <c r="V2402" s="80" t="str">
        <f t="shared" si="4808"/>
        <v>V$16</v>
      </c>
      <c r="W2402" s="80" t="str">
        <f t="shared" si="4808"/>
        <v>W$16</v>
      </c>
      <c r="X2402" s="80" t="str">
        <f t="shared" si="4808"/>
        <v>X$16</v>
      </c>
      <c r="Y2402" s="80" t="str">
        <f t="shared" si="4808"/>
        <v>Y$16</v>
      </c>
      <c r="Z2402" s="80" t="str">
        <f t="shared" si="4808"/>
        <v>Z$16</v>
      </c>
      <c r="AA2402" s="80" t="str">
        <f t="shared" si="4808"/>
        <v>AA$16</v>
      </c>
      <c r="AB2402" s="80" t="str">
        <f t="shared" si="4808"/>
        <v>AB$16</v>
      </c>
      <c r="AC2402" s="80" t="str">
        <f t="shared" si="4808"/>
        <v>AC$16</v>
      </c>
      <c r="AD2402" s="80" t="str">
        <f t="shared" si="4808"/>
        <v>AD$16</v>
      </c>
      <c r="AE2402" s="80" t="str">
        <f t="shared" si="4808"/>
        <v>AE$16</v>
      </c>
      <c r="AF2402" s="80" t="str">
        <f t="shared" si="4808"/>
        <v>AF$16</v>
      </c>
      <c r="AG2402" s="80" t="str">
        <f t="shared" si="4808"/>
        <v>AG$16</v>
      </c>
      <c r="AH2402" s="80" t="str">
        <f t="shared" si="4808"/>
        <v>AH$16</v>
      </c>
      <c r="AI2402" s="80" t="str">
        <f t="shared" si="4808"/>
        <v>AI$16</v>
      </c>
      <c r="AJ2402" s="80" t="str">
        <f t="shared" si="4808"/>
        <v>AJ$16</v>
      </c>
      <c r="AK2402" s="80" t="str">
        <f t="shared" si="4808"/>
        <v>AK$16</v>
      </c>
      <c r="AL2402" s="80" t="str">
        <f t="shared" si="4808"/>
        <v>AL$16</v>
      </c>
      <c r="AM2402" s="80" t="str">
        <f t="shared" si="4808"/>
        <v>AM$16</v>
      </c>
      <c r="AN2402" s="80" t="str">
        <f t="shared" si="4808"/>
        <v>AN$16</v>
      </c>
      <c r="AO2402" s="80" t="str">
        <f t="shared" si="4808"/>
        <v>AO$16</v>
      </c>
      <c r="AP2402" s="80" t="str">
        <f t="shared" si="4808"/>
        <v>AP$16</v>
      </c>
      <c r="AQ2402" s="80" t="str">
        <f t="shared" si="4808"/>
        <v>AQ$16</v>
      </c>
      <c r="AR2402" s="80" t="str">
        <f t="shared" si="4808"/>
        <v>AR$16</v>
      </c>
      <c r="AS2402" s="80" t="str">
        <f t="shared" si="4808"/>
        <v>AS$16</v>
      </c>
      <c r="AT2402" s="80" t="str">
        <f t="shared" si="4808"/>
        <v>AT$16</v>
      </c>
      <c r="AU2402" s="80" t="str">
        <f t="shared" si="4808"/>
        <v>AU$16</v>
      </c>
      <c r="AV2402" s="80" t="str">
        <f t="shared" si="4808"/>
        <v>AV$16</v>
      </c>
      <c r="AW2402" s="80" t="str">
        <f t="shared" si="4808"/>
        <v>AW$16</v>
      </c>
      <c r="AX2402" s="80" t="str">
        <f t="shared" si="4808"/>
        <v>AX$16</v>
      </c>
      <c r="AY2402" s="80" t="str">
        <f t="shared" ref="AY2402:CD2402" si="4809">AY2367</f>
        <v>AY$16</v>
      </c>
      <c r="AZ2402" s="80" t="str">
        <f t="shared" si="4809"/>
        <v>AZ$16</v>
      </c>
      <c r="BA2402" s="80" t="str">
        <f t="shared" si="4809"/>
        <v>BA$16</v>
      </c>
      <c r="BB2402" s="80" t="str">
        <f t="shared" si="4809"/>
        <v>BB$16</v>
      </c>
      <c r="BC2402" s="80" t="str">
        <f t="shared" si="4809"/>
        <v>BC$16</v>
      </c>
      <c r="BD2402" s="80" t="str">
        <f t="shared" si="4809"/>
        <v>BD$16</v>
      </c>
      <c r="BE2402" s="80" t="str">
        <f t="shared" si="4809"/>
        <v>BE$16</v>
      </c>
      <c r="BF2402" s="80" t="str">
        <f t="shared" si="4809"/>
        <v>BF$16</v>
      </c>
      <c r="BG2402" s="80" t="str">
        <f t="shared" si="4809"/>
        <v>BG$16</v>
      </c>
      <c r="BH2402" s="80" t="str">
        <f t="shared" si="4809"/>
        <v>BH$16</v>
      </c>
      <c r="BI2402" s="80" t="str">
        <f t="shared" si="4809"/>
        <v>BI$16</v>
      </c>
      <c r="BJ2402" s="80" t="str">
        <f t="shared" si="4809"/>
        <v>BJ$16</v>
      </c>
      <c r="BK2402" s="80" t="str">
        <f t="shared" si="4809"/>
        <v>BK$16</v>
      </c>
      <c r="BL2402" s="80" t="str">
        <f t="shared" si="4809"/>
        <v>BL$16</v>
      </c>
      <c r="BM2402" s="80" t="str">
        <f t="shared" si="4809"/>
        <v>BM$16</v>
      </c>
      <c r="BN2402" s="80" t="str">
        <f t="shared" si="4809"/>
        <v>BN$16</v>
      </c>
      <c r="BO2402" s="80" t="str">
        <f t="shared" si="4809"/>
        <v>BO$16</v>
      </c>
      <c r="BP2402" s="80" t="str">
        <f t="shared" si="4809"/>
        <v>BP$16</v>
      </c>
      <c r="BQ2402" s="80" t="str">
        <f t="shared" si="4809"/>
        <v>BQ$16</v>
      </c>
      <c r="BR2402" s="80" t="str">
        <f t="shared" si="4809"/>
        <v>BR$16</v>
      </c>
      <c r="BS2402" s="80" t="str">
        <f t="shared" si="4809"/>
        <v>BS$16</v>
      </c>
      <c r="BT2402" s="80" t="str">
        <f t="shared" si="4809"/>
        <v>BT$16</v>
      </c>
      <c r="BU2402" s="80" t="str">
        <f t="shared" si="4809"/>
        <v>BU$16</v>
      </c>
      <c r="BV2402" s="80" t="str">
        <f t="shared" si="4809"/>
        <v>BV$16</v>
      </c>
      <c r="BW2402" s="80" t="str">
        <f t="shared" si="4809"/>
        <v>BW$16</v>
      </c>
      <c r="BX2402" s="80" t="str">
        <f t="shared" si="4809"/>
        <v>BX$16</v>
      </c>
      <c r="BY2402" s="80" t="str">
        <f t="shared" si="4809"/>
        <v>BY$16</v>
      </c>
      <c r="BZ2402" s="80" t="str">
        <f t="shared" si="4809"/>
        <v>BZ$16</v>
      </c>
      <c r="CA2402" s="80" t="str">
        <f t="shared" si="4809"/>
        <v>CA$16</v>
      </c>
      <c r="CB2402" s="80" t="str">
        <f t="shared" si="4809"/>
        <v>CB$16</v>
      </c>
      <c r="CC2402" s="80" t="str">
        <f t="shared" si="4809"/>
        <v>CC$16</v>
      </c>
      <c r="CD2402" s="80" t="str">
        <f t="shared" si="4809"/>
        <v>CD$16</v>
      </c>
      <c r="CE2402" s="80" t="str">
        <f t="shared" ref="CE2402:CL2402" si="4810">CE2367</f>
        <v>CE$16</v>
      </c>
      <c r="CF2402" s="80" t="str">
        <f t="shared" si="4810"/>
        <v>CF$16</v>
      </c>
      <c r="CG2402" s="80" t="str">
        <f t="shared" si="4810"/>
        <v>CG$16</v>
      </c>
      <c r="CH2402" s="80" t="str">
        <f t="shared" si="4810"/>
        <v>CH$16</v>
      </c>
      <c r="CI2402" s="80" t="str">
        <f t="shared" si="4810"/>
        <v>CI$16</v>
      </c>
      <c r="CJ2402" s="80" t="str">
        <f t="shared" si="4810"/>
        <v>CJ$16</v>
      </c>
      <c r="CK2402" s="80" t="str">
        <f t="shared" si="4810"/>
        <v>CK$16</v>
      </c>
      <c r="CL2402" s="80" t="str">
        <f t="shared" si="4810"/>
        <v>CL$16</v>
      </c>
      <c r="CO2402" s="179" t="str">
        <f t="shared" ref="CO2402:DL2402" si="4811">CO2359</f>
        <v>CO$17</v>
      </c>
      <c r="CP2402" s="179" t="str">
        <f t="shared" si="4811"/>
        <v>CP$17</v>
      </c>
      <c r="CQ2402" s="179" t="str">
        <f t="shared" si="4811"/>
        <v>CQ$17</v>
      </c>
      <c r="CR2402" s="179" t="str">
        <f t="shared" si="4811"/>
        <v>CR$17</v>
      </c>
      <c r="CS2402" s="179" t="str">
        <f t="shared" si="4811"/>
        <v>CS$17</v>
      </c>
      <c r="CT2402" s="179" t="str">
        <f t="shared" si="4811"/>
        <v>CT$17</v>
      </c>
      <c r="CU2402" s="179" t="str">
        <f t="shared" si="4811"/>
        <v>CU$17</v>
      </c>
      <c r="CV2402" s="179" t="str">
        <f t="shared" si="4811"/>
        <v>CV$17</v>
      </c>
      <c r="CW2402" s="179" t="str">
        <f t="shared" si="4811"/>
        <v>CW$17</v>
      </c>
      <c r="CX2402" s="179" t="str">
        <f t="shared" si="4811"/>
        <v>CX$17</v>
      </c>
      <c r="CY2402" s="179" t="str">
        <f t="shared" si="4811"/>
        <v>CY$17</v>
      </c>
      <c r="CZ2402" s="179" t="str">
        <f t="shared" si="4811"/>
        <v>CZ$17</v>
      </c>
      <c r="DA2402" s="179" t="str">
        <f t="shared" si="4811"/>
        <v>DA$17</v>
      </c>
      <c r="DB2402" s="179" t="str">
        <f t="shared" si="4811"/>
        <v>DB$17</v>
      </c>
      <c r="DC2402" s="179" t="str">
        <f t="shared" si="4811"/>
        <v>DC$17</v>
      </c>
      <c r="DD2402" s="179" t="str">
        <f t="shared" si="4811"/>
        <v>DD$17</v>
      </c>
      <c r="DE2402" s="179" t="str">
        <f t="shared" si="4811"/>
        <v>DE$17</v>
      </c>
      <c r="DF2402" s="179" t="str">
        <f t="shared" si="4811"/>
        <v>DF$17</v>
      </c>
      <c r="DG2402" s="179" t="str">
        <f t="shared" si="4811"/>
        <v>DG$17</v>
      </c>
      <c r="DH2402" s="179" t="str">
        <f t="shared" si="4811"/>
        <v>DH$17</v>
      </c>
      <c r="DI2402" s="179" t="str">
        <f t="shared" si="4811"/>
        <v>DI$17</v>
      </c>
      <c r="DJ2402" s="179" t="str">
        <f t="shared" si="4811"/>
        <v>DJ$17</v>
      </c>
      <c r="DK2402" s="179" t="str">
        <f t="shared" si="4811"/>
        <v>DK$17</v>
      </c>
      <c r="DL2402" s="179" t="str">
        <f t="shared" si="4811"/>
        <v>DL$17</v>
      </c>
    </row>
    <row r="2403" spans="1:116" x14ac:dyDescent="0.4">
      <c r="B2403" t="s">
        <v>332</v>
      </c>
      <c r="D2403" t="s">
        <v>564</v>
      </c>
      <c r="E2403" s="8" t="str">
        <f t="shared" si="4787"/>
        <v>2403 FAPPELIST-F</v>
      </c>
      <c r="G2403" s="136" t="str">
        <f t="shared" si="4807"/>
        <v>Primary volume driver</v>
      </c>
      <c r="H2403" s="12"/>
      <c r="I2403" s="60"/>
      <c r="J2403" s="60"/>
      <c r="K2403" s="15"/>
      <c r="L2403" s="15"/>
      <c r="M2403" s="15"/>
      <c r="N2403" s="15"/>
      <c r="O2403" s="15"/>
      <c r="P2403" s="15"/>
      <c r="R2403" s="15"/>
      <c r="S2403" s="80" t="str">
        <f t="shared" ref="S2403:AX2403" si="4812">S2368</f>
        <v>S$17</v>
      </c>
      <c r="T2403" s="80" t="str">
        <f t="shared" si="4812"/>
        <v>T$17</v>
      </c>
      <c r="U2403" s="80" t="str">
        <f t="shared" si="4812"/>
        <v>U$17</v>
      </c>
      <c r="V2403" s="80" t="str">
        <f t="shared" si="4812"/>
        <v>V$17</v>
      </c>
      <c r="W2403" s="80" t="str">
        <f t="shared" si="4812"/>
        <v>W$17</v>
      </c>
      <c r="X2403" s="80" t="str">
        <f t="shared" si="4812"/>
        <v>X$17</v>
      </c>
      <c r="Y2403" s="80" t="str">
        <f t="shared" si="4812"/>
        <v>Y$17</v>
      </c>
      <c r="Z2403" s="80" t="str">
        <f t="shared" si="4812"/>
        <v>Z$17</v>
      </c>
      <c r="AA2403" s="80" t="str">
        <f t="shared" si="4812"/>
        <v>AA$17</v>
      </c>
      <c r="AB2403" s="80" t="str">
        <f t="shared" si="4812"/>
        <v>AB$17</v>
      </c>
      <c r="AC2403" s="80" t="str">
        <f t="shared" si="4812"/>
        <v>AC$17</v>
      </c>
      <c r="AD2403" s="80" t="str">
        <f t="shared" si="4812"/>
        <v>AD$17</v>
      </c>
      <c r="AE2403" s="80" t="str">
        <f t="shared" si="4812"/>
        <v>AE$17</v>
      </c>
      <c r="AF2403" s="80" t="str">
        <f t="shared" si="4812"/>
        <v>AF$17</v>
      </c>
      <c r="AG2403" s="80" t="str">
        <f t="shared" si="4812"/>
        <v>AG$17</v>
      </c>
      <c r="AH2403" s="80" t="str">
        <f t="shared" si="4812"/>
        <v>AH$17</v>
      </c>
      <c r="AI2403" s="80" t="str">
        <f t="shared" si="4812"/>
        <v>AI$17</v>
      </c>
      <c r="AJ2403" s="80" t="str">
        <f t="shared" si="4812"/>
        <v>AJ$17</v>
      </c>
      <c r="AK2403" s="80" t="str">
        <f t="shared" si="4812"/>
        <v>AK$17</v>
      </c>
      <c r="AL2403" s="80" t="str">
        <f t="shared" si="4812"/>
        <v>AL$17</v>
      </c>
      <c r="AM2403" s="80" t="str">
        <f t="shared" si="4812"/>
        <v>AM$17</v>
      </c>
      <c r="AN2403" s="80" t="str">
        <f t="shared" si="4812"/>
        <v>AN$17</v>
      </c>
      <c r="AO2403" s="80" t="str">
        <f t="shared" si="4812"/>
        <v>AO$17</v>
      </c>
      <c r="AP2403" s="80" t="str">
        <f t="shared" si="4812"/>
        <v>AP$17</v>
      </c>
      <c r="AQ2403" s="80" t="str">
        <f t="shared" si="4812"/>
        <v>AQ$17</v>
      </c>
      <c r="AR2403" s="80" t="str">
        <f t="shared" si="4812"/>
        <v>AR$17</v>
      </c>
      <c r="AS2403" s="80" t="str">
        <f t="shared" si="4812"/>
        <v>AS$17</v>
      </c>
      <c r="AT2403" s="80" t="str">
        <f t="shared" si="4812"/>
        <v>AT$17</v>
      </c>
      <c r="AU2403" s="80" t="str">
        <f t="shared" si="4812"/>
        <v>AU$17</v>
      </c>
      <c r="AV2403" s="80" t="str">
        <f t="shared" si="4812"/>
        <v>AV$17</v>
      </c>
      <c r="AW2403" s="80" t="str">
        <f t="shared" si="4812"/>
        <v>AW$17</v>
      </c>
      <c r="AX2403" s="80" t="str">
        <f t="shared" si="4812"/>
        <v>AX$17</v>
      </c>
      <c r="AY2403" s="80" t="str">
        <f t="shared" ref="AY2403:CD2403" si="4813">AY2368</f>
        <v>AY$17</v>
      </c>
      <c r="AZ2403" s="80" t="str">
        <f t="shared" si="4813"/>
        <v>AZ$17</v>
      </c>
      <c r="BA2403" s="80" t="str">
        <f t="shared" si="4813"/>
        <v>BA$17</v>
      </c>
      <c r="BB2403" s="80" t="str">
        <f t="shared" si="4813"/>
        <v>BB$17</v>
      </c>
      <c r="BC2403" s="80" t="str">
        <f t="shared" si="4813"/>
        <v>BC$17</v>
      </c>
      <c r="BD2403" s="80" t="str">
        <f t="shared" si="4813"/>
        <v>BD$17</v>
      </c>
      <c r="BE2403" s="80" t="str">
        <f t="shared" si="4813"/>
        <v>BE$17</v>
      </c>
      <c r="BF2403" s="80" t="str">
        <f t="shared" si="4813"/>
        <v>BF$17</v>
      </c>
      <c r="BG2403" s="80" t="str">
        <f t="shared" si="4813"/>
        <v>BG$17</v>
      </c>
      <c r="BH2403" s="80" t="str">
        <f t="shared" si="4813"/>
        <v>BH$17</v>
      </c>
      <c r="BI2403" s="80" t="str">
        <f t="shared" si="4813"/>
        <v>BI$17</v>
      </c>
      <c r="BJ2403" s="80" t="str">
        <f t="shared" si="4813"/>
        <v>BJ$17</v>
      </c>
      <c r="BK2403" s="80" t="str">
        <f t="shared" si="4813"/>
        <v>BK$17</v>
      </c>
      <c r="BL2403" s="80" t="str">
        <f t="shared" si="4813"/>
        <v>BL$17</v>
      </c>
      <c r="BM2403" s="80" t="str">
        <f t="shared" si="4813"/>
        <v>BM$17</v>
      </c>
      <c r="BN2403" s="80" t="str">
        <f t="shared" si="4813"/>
        <v>BN$17</v>
      </c>
      <c r="BO2403" s="80" t="str">
        <f t="shared" si="4813"/>
        <v>BO$17</v>
      </c>
      <c r="BP2403" s="80" t="str">
        <f t="shared" si="4813"/>
        <v>BP$17</v>
      </c>
      <c r="BQ2403" s="80" t="str">
        <f t="shared" si="4813"/>
        <v>BQ$17</v>
      </c>
      <c r="BR2403" s="80" t="str">
        <f t="shared" si="4813"/>
        <v>BR$17</v>
      </c>
      <c r="BS2403" s="80" t="str">
        <f t="shared" si="4813"/>
        <v>BS$17</v>
      </c>
      <c r="BT2403" s="80" t="str">
        <f t="shared" si="4813"/>
        <v>BT$17</v>
      </c>
      <c r="BU2403" s="80" t="str">
        <f t="shared" si="4813"/>
        <v>BU$17</v>
      </c>
      <c r="BV2403" s="80" t="str">
        <f t="shared" si="4813"/>
        <v>BV$17</v>
      </c>
      <c r="BW2403" s="80" t="str">
        <f t="shared" si="4813"/>
        <v>BW$17</v>
      </c>
      <c r="BX2403" s="80" t="str">
        <f t="shared" si="4813"/>
        <v>BX$17</v>
      </c>
      <c r="BY2403" s="80" t="str">
        <f t="shared" si="4813"/>
        <v>BY$17</v>
      </c>
      <c r="BZ2403" s="80" t="str">
        <f t="shared" si="4813"/>
        <v>BZ$17</v>
      </c>
      <c r="CA2403" s="80" t="str">
        <f t="shared" si="4813"/>
        <v>CA$17</v>
      </c>
      <c r="CB2403" s="80" t="str">
        <f t="shared" si="4813"/>
        <v>CB$17</v>
      </c>
      <c r="CC2403" s="80" t="str">
        <f t="shared" si="4813"/>
        <v>CC$17</v>
      </c>
      <c r="CD2403" s="80" t="str">
        <f t="shared" si="4813"/>
        <v>CD$17</v>
      </c>
      <c r="CE2403" s="80" t="str">
        <f t="shared" ref="CE2403:CL2403" si="4814">CE2368</f>
        <v>CE$17</v>
      </c>
      <c r="CF2403" s="80" t="str">
        <f t="shared" si="4814"/>
        <v>CF$17</v>
      </c>
      <c r="CG2403" s="80" t="str">
        <f t="shared" si="4814"/>
        <v>CG$17</v>
      </c>
      <c r="CH2403" s="80" t="str">
        <f t="shared" si="4814"/>
        <v>CH$17</v>
      </c>
      <c r="CI2403" s="80" t="str">
        <f t="shared" si="4814"/>
        <v>CI$17</v>
      </c>
      <c r="CJ2403" s="80" t="str">
        <f t="shared" si="4814"/>
        <v>CJ$17</v>
      </c>
      <c r="CK2403" s="80" t="str">
        <f t="shared" si="4814"/>
        <v>CK$17</v>
      </c>
      <c r="CL2403" s="80" t="str">
        <f t="shared" si="4814"/>
        <v>CL$17</v>
      </c>
      <c r="CN2403" s="60"/>
      <c r="CO2403" s="179">
        <f t="shared" ref="CO2403:DL2403" si="4815">CO2360</f>
        <v>0</v>
      </c>
      <c r="CP2403" s="179">
        <f t="shared" si="4815"/>
        <v>0</v>
      </c>
      <c r="CQ2403" s="179">
        <f t="shared" si="4815"/>
        <v>0</v>
      </c>
      <c r="CR2403" s="179">
        <f t="shared" si="4815"/>
        <v>0</v>
      </c>
      <c r="CS2403" s="179">
        <f t="shared" si="4815"/>
        <v>0</v>
      </c>
      <c r="CT2403" s="179">
        <f t="shared" si="4815"/>
        <v>0</v>
      </c>
      <c r="CU2403" s="179">
        <f t="shared" si="4815"/>
        <v>0</v>
      </c>
      <c r="CV2403" s="179">
        <f t="shared" si="4815"/>
        <v>0</v>
      </c>
      <c r="CW2403" s="179">
        <f t="shared" si="4815"/>
        <v>0</v>
      </c>
      <c r="CX2403" s="179">
        <f t="shared" si="4815"/>
        <v>0</v>
      </c>
      <c r="CY2403" s="179">
        <f t="shared" si="4815"/>
        <v>0</v>
      </c>
      <c r="CZ2403" s="179">
        <f t="shared" si="4815"/>
        <v>0</v>
      </c>
      <c r="DA2403" s="179">
        <f t="shared" si="4815"/>
        <v>0</v>
      </c>
      <c r="DB2403" s="179">
        <f t="shared" si="4815"/>
        <v>0</v>
      </c>
      <c r="DC2403" s="179">
        <f t="shared" si="4815"/>
        <v>0</v>
      </c>
      <c r="DD2403" s="179">
        <f t="shared" si="4815"/>
        <v>0</v>
      </c>
      <c r="DE2403" s="179">
        <f t="shared" si="4815"/>
        <v>0</v>
      </c>
      <c r="DF2403" s="179">
        <f t="shared" si="4815"/>
        <v>0</v>
      </c>
      <c r="DG2403" s="179">
        <f t="shared" si="4815"/>
        <v>0</v>
      </c>
      <c r="DH2403" s="179">
        <f t="shared" si="4815"/>
        <v>0</v>
      </c>
      <c r="DI2403" s="179">
        <f t="shared" si="4815"/>
        <v>0</v>
      </c>
      <c r="DJ2403" s="179">
        <f t="shared" si="4815"/>
        <v>0</v>
      </c>
      <c r="DK2403" s="179">
        <f t="shared" si="4815"/>
        <v>0</v>
      </c>
      <c r="DL2403" s="179">
        <f t="shared" si="4815"/>
        <v>0</v>
      </c>
    </row>
    <row r="2404" spans="1:116" x14ac:dyDescent="0.4">
      <c r="B2404" t="s">
        <v>332</v>
      </c>
      <c r="D2404" t="s">
        <v>564</v>
      </c>
      <c r="E2404" s="8" t="str">
        <f t="shared" si="4787"/>
        <v>2404 FAPPELIST-F</v>
      </c>
      <c r="G2404" s="136" t="str">
        <f t="shared" si="4807"/>
        <v>(Secondary label)</v>
      </c>
      <c r="H2404" s="12"/>
      <c r="I2404" s="60"/>
      <c r="J2404" s="60"/>
      <c r="K2404" s="15"/>
      <c r="L2404" s="15"/>
      <c r="M2404" s="15"/>
      <c r="N2404" s="15"/>
      <c r="O2404" s="15"/>
      <c r="P2404" s="15"/>
      <c r="R2404" s="15"/>
      <c r="S2404" s="179"/>
      <c r="T2404" s="179"/>
      <c r="U2404" s="179"/>
      <c r="V2404" s="179"/>
      <c r="W2404" s="179"/>
      <c r="X2404" s="179"/>
      <c r="Y2404" s="179"/>
      <c r="Z2404" s="179"/>
      <c r="AA2404" s="179"/>
      <c r="AB2404" s="179"/>
      <c r="AC2404" s="179"/>
      <c r="AD2404" s="179"/>
      <c r="AE2404" s="179"/>
      <c r="AF2404" s="179"/>
      <c r="AG2404" s="179"/>
      <c r="AH2404" s="179"/>
      <c r="AI2404" s="179"/>
      <c r="AJ2404" s="179"/>
      <c r="AK2404" s="179"/>
      <c r="AL2404" s="179"/>
      <c r="AM2404" s="179"/>
      <c r="AN2404" s="179"/>
      <c r="AO2404" s="179"/>
      <c r="AP2404" s="179"/>
      <c r="AQ2404" s="179"/>
      <c r="AR2404" s="179"/>
      <c r="AS2404" s="179"/>
      <c r="AT2404" s="179"/>
      <c r="AU2404" s="179"/>
      <c r="AV2404" s="179"/>
      <c r="AW2404" s="179"/>
      <c r="AX2404" s="179"/>
      <c r="AY2404" s="179"/>
      <c r="AZ2404" s="179"/>
      <c r="BA2404" s="179"/>
      <c r="BB2404" s="179"/>
      <c r="BC2404" s="179"/>
      <c r="BD2404" s="179"/>
      <c r="BE2404" s="179"/>
      <c r="BF2404" s="179"/>
      <c r="BG2404" s="179"/>
      <c r="BH2404" s="179"/>
      <c r="BI2404" s="179"/>
      <c r="BJ2404" s="179"/>
      <c r="BK2404" s="179"/>
      <c r="BL2404" s="179"/>
      <c r="BM2404" s="179"/>
      <c r="BN2404" s="179"/>
      <c r="BO2404" s="179"/>
      <c r="BP2404" s="179"/>
      <c r="BQ2404" s="179"/>
      <c r="BR2404" s="179"/>
      <c r="BS2404" s="179"/>
      <c r="BT2404" s="179"/>
      <c r="BU2404" s="179"/>
      <c r="BV2404" s="179"/>
      <c r="BW2404" s="179"/>
      <c r="BX2404" s="179"/>
      <c r="BY2404" s="179"/>
      <c r="BZ2404" s="179"/>
      <c r="CA2404" s="179"/>
      <c r="CB2404" s="179"/>
      <c r="CC2404" s="179"/>
      <c r="CD2404" s="179"/>
      <c r="CE2404" s="179"/>
      <c r="CF2404" s="179"/>
      <c r="CG2404" s="179"/>
      <c r="CH2404" s="179"/>
      <c r="CI2404" s="179"/>
      <c r="CJ2404" s="179"/>
      <c r="CK2404" s="179"/>
      <c r="CL2404" s="179"/>
      <c r="CN2404" s="60"/>
      <c r="CO2404" s="179">
        <f t="shared" ref="CO2404:DL2404" si="4816">CO2361</f>
        <v>0</v>
      </c>
      <c r="CP2404" s="179">
        <f t="shared" si="4816"/>
        <v>0</v>
      </c>
      <c r="CQ2404" s="179">
        <f t="shared" si="4816"/>
        <v>0</v>
      </c>
      <c r="CR2404" s="179">
        <f t="shared" si="4816"/>
        <v>0</v>
      </c>
      <c r="CS2404" s="179">
        <f t="shared" si="4816"/>
        <v>0</v>
      </c>
      <c r="CT2404" s="179">
        <f t="shared" si="4816"/>
        <v>0</v>
      </c>
      <c r="CU2404" s="179">
        <f t="shared" si="4816"/>
        <v>0</v>
      </c>
      <c r="CV2404" s="179">
        <f t="shared" si="4816"/>
        <v>0</v>
      </c>
      <c r="CW2404" s="179">
        <f t="shared" si="4816"/>
        <v>0</v>
      </c>
      <c r="CX2404" s="179">
        <f t="shared" si="4816"/>
        <v>0</v>
      </c>
      <c r="CY2404" s="179">
        <f t="shared" si="4816"/>
        <v>0</v>
      </c>
      <c r="CZ2404" s="179">
        <f t="shared" si="4816"/>
        <v>0</v>
      </c>
      <c r="DA2404" s="179">
        <f t="shared" si="4816"/>
        <v>0</v>
      </c>
      <c r="DB2404" s="179">
        <f t="shared" si="4816"/>
        <v>0</v>
      </c>
      <c r="DC2404" s="179">
        <f t="shared" si="4816"/>
        <v>0</v>
      </c>
      <c r="DD2404" s="179">
        <f t="shared" si="4816"/>
        <v>0</v>
      </c>
      <c r="DE2404" s="179">
        <f t="shared" si="4816"/>
        <v>0</v>
      </c>
      <c r="DF2404" s="179">
        <f t="shared" si="4816"/>
        <v>0</v>
      </c>
      <c r="DG2404" s="179">
        <f t="shared" si="4816"/>
        <v>0</v>
      </c>
      <c r="DH2404" s="179">
        <f t="shared" si="4816"/>
        <v>0</v>
      </c>
      <c r="DI2404" s="179">
        <f t="shared" si="4816"/>
        <v>0</v>
      </c>
      <c r="DJ2404" s="179">
        <f t="shared" si="4816"/>
        <v>0</v>
      </c>
      <c r="DK2404" s="179">
        <f t="shared" si="4816"/>
        <v>0</v>
      </c>
      <c r="DL2404" s="179">
        <f t="shared" si="4816"/>
        <v>0</v>
      </c>
    </row>
    <row r="2405" spans="1:116" x14ac:dyDescent="0.4">
      <c r="B2405" t="s">
        <v>332</v>
      </c>
      <c r="D2405" t="s">
        <v>564</v>
      </c>
      <c r="E2405" s="8" t="str">
        <f t="shared" si="4787"/>
        <v>2405 FAPPELIST-F</v>
      </c>
      <c r="G2405" s="136" t="str">
        <f t="shared" si="4807"/>
        <v xml:space="preserve">secondary unit </v>
      </c>
      <c r="H2405" s="12"/>
      <c r="I2405" s="60"/>
      <c r="J2405" s="60"/>
      <c r="K2405" s="15"/>
      <c r="L2405" s="15"/>
      <c r="M2405" s="15"/>
      <c r="N2405" s="15"/>
      <c r="O2405" s="15"/>
      <c r="P2405" s="15"/>
      <c r="R2405" s="15"/>
      <c r="S2405" s="80"/>
      <c r="T2405" s="80"/>
      <c r="U2405" s="80"/>
      <c r="V2405" s="80"/>
      <c r="W2405" s="80"/>
      <c r="X2405" s="80"/>
      <c r="Y2405" s="80"/>
      <c r="Z2405" s="80"/>
      <c r="AA2405" s="80"/>
      <c r="AB2405" s="80"/>
      <c r="AC2405" s="80"/>
      <c r="AD2405" s="80"/>
      <c r="AE2405" s="80"/>
      <c r="AF2405" s="80"/>
      <c r="AG2405" s="80"/>
      <c r="AH2405" s="80"/>
      <c r="AI2405" s="80"/>
      <c r="AJ2405" s="80"/>
      <c r="AK2405" s="80"/>
      <c r="AL2405" s="80"/>
      <c r="AM2405" s="80"/>
      <c r="AN2405" s="80"/>
      <c r="AO2405" s="80"/>
      <c r="AP2405" s="80"/>
      <c r="AQ2405" s="80"/>
      <c r="AR2405" s="80"/>
      <c r="AS2405" s="80"/>
      <c r="AT2405" s="80"/>
      <c r="AU2405" s="80"/>
      <c r="AV2405" s="80"/>
      <c r="AW2405" s="80"/>
      <c r="AX2405" s="80"/>
      <c r="AY2405" s="80"/>
      <c r="AZ2405" s="80"/>
      <c r="BA2405" s="80"/>
      <c r="BB2405" s="80"/>
      <c r="BC2405" s="80"/>
      <c r="BD2405" s="80"/>
      <c r="BE2405" s="80"/>
      <c r="BF2405" s="80"/>
      <c r="BG2405" s="80"/>
      <c r="BH2405" s="80"/>
      <c r="BI2405" s="80"/>
      <c r="BJ2405" s="80"/>
      <c r="BK2405" s="80"/>
      <c r="BL2405" s="80"/>
      <c r="BM2405" s="80"/>
      <c r="BN2405" s="80"/>
      <c r="BO2405" s="80"/>
      <c r="BP2405" s="80"/>
      <c r="BQ2405" s="80"/>
      <c r="BR2405" s="80"/>
      <c r="BS2405" s="80"/>
      <c r="BT2405" s="80"/>
      <c r="BU2405" s="80"/>
      <c r="BV2405" s="80"/>
      <c r="BW2405" s="80"/>
      <c r="BX2405" s="80"/>
      <c r="BY2405" s="80"/>
      <c r="BZ2405" s="80"/>
      <c r="CA2405" s="80"/>
      <c r="CB2405" s="80"/>
      <c r="CC2405" s="80"/>
      <c r="CD2405" s="80"/>
      <c r="CE2405" s="80"/>
      <c r="CF2405" s="80"/>
      <c r="CG2405" s="80"/>
      <c r="CH2405" s="80"/>
      <c r="CI2405" s="80"/>
      <c r="CJ2405" s="80"/>
      <c r="CK2405" s="80"/>
      <c r="CL2405" s="80"/>
      <c r="CN2405" s="60"/>
      <c r="CO2405" s="179"/>
      <c r="CP2405" s="179"/>
      <c r="CQ2405" s="179"/>
      <c r="CR2405" s="179"/>
      <c r="CS2405" s="179"/>
      <c r="CT2405" s="179"/>
      <c r="CU2405" s="179"/>
      <c r="CV2405" s="179"/>
      <c r="CW2405" s="179"/>
      <c r="CX2405" s="179"/>
      <c r="CY2405" s="179"/>
      <c r="CZ2405" s="179"/>
      <c r="DA2405" s="179"/>
      <c r="DB2405" s="179"/>
      <c r="DC2405" s="179"/>
      <c r="DD2405" s="179"/>
      <c r="DE2405" s="179"/>
      <c r="DF2405" s="179"/>
      <c r="DG2405" s="179"/>
      <c r="DH2405" s="179"/>
      <c r="DI2405" s="179"/>
      <c r="DJ2405" s="179"/>
      <c r="DK2405" s="179"/>
      <c r="DL2405" s="179"/>
    </row>
    <row r="2406" spans="1:116" x14ac:dyDescent="0.4">
      <c r="B2406" t="s">
        <v>332</v>
      </c>
      <c r="D2406" t="s">
        <v>564</v>
      </c>
      <c r="E2406" s="8" t="str">
        <f>ROW()&amp;" "&amp;D2406</f>
        <v>2406 FAPPELIST-F</v>
      </c>
      <c r="G2406" s="136" t="str">
        <f t="shared" si="4807"/>
        <v>Secondary revenue driver</v>
      </c>
      <c r="H2406" s="12"/>
      <c r="I2406" s="60"/>
      <c r="J2406" s="60"/>
      <c r="K2406" s="15"/>
      <c r="L2406" s="15"/>
      <c r="M2406" s="15"/>
      <c r="N2406" s="15"/>
      <c r="O2406" s="15"/>
      <c r="P2406" s="15"/>
      <c r="R2406" s="15"/>
      <c r="S2406" s="80" t="str">
        <f t="shared" ref="S2406:AX2406" si="4817">S2371</f>
        <v>S$18</v>
      </c>
      <c r="T2406" s="80" t="str">
        <f t="shared" si="4817"/>
        <v>T$18</v>
      </c>
      <c r="U2406" s="80" t="str">
        <f t="shared" si="4817"/>
        <v>U$18</v>
      </c>
      <c r="V2406" s="80" t="str">
        <f t="shared" si="4817"/>
        <v>V$18</v>
      </c>
      <c r="W2406" s="80" t="str">
        <f t="shared" si="4817"/>
        <v>W$18</v>
      </c>
      <c r="X2406" s="80" t="str">
        <f t="shared" si="4817"/>
        <v>X$18</v>
      </c>
      <c r="Y2406" s="80" t="str">
        <f t="shared" si="4817"/>
        <v>Y$18</v>
      </c>
      <c r="Z2406" s="80" t="str">
        <f t="shared" si="4817"/>
        <v>Z$18</v>
      </c>
      <c r="AA2406" s="80" t="str">
        <f t="shared" si="4817"/>
        <v>AA$18</v>
      </c>
      <c r="AB2406" s="80" t="str">
        <f t="shared" si="4817"/>
        <v>AB$18</v>
      </c>
      <c r="AC2406" s="80" t="str">
        <f t="shared" si="4817"/>
        <v>AC$18</v>
      </c>
      <c r="AD2406" s="80" t="str">
        <f t="shared" si="4817"/>
        <v>AD$18</v>
      </c>
      <c r="AE2406" s="80" t="str">
        <f t="shared" si="4817"/>
        <v>AE$18</v>
      </c>
      <c r="AF2406" s="80" t="str">
        <f t="shared" si="4817"/>
        <v>AF$18</v>
      </c>
      <c r="AG2406" s="80" t="str">
        <f t="shared" si="4817"/>
        <v>AG$18</v>
      </c>
      <c r="AH2406" s="80" t="str">
        <f t="shared" si="4817"/>
        <v>AH$18</v>
      </c>
      <c r="AI2406" s="80" t="str">
        <f t="shared" si="4817"/>
        <v>AI$18</v>
      </c>
      <c r="AJ2406" s="80" t="str">
        <f t="shared" si="4817"/>
        <v>AJ$18</v>
      </c>
      <c r="AK2406" s="80" t="str">
        <f t="shared" si="4817"/>
        <v>AK$18</v>
      </c>
      <c r="AL2406" s="80" t="str">
        <f t="shared" si="4817"/>
        <v>AL$18</v>
      </c>
      <c r="AM2406" s="80" t="str">
        <f t="shared" si="4817"/>
        <v>AM$18</v>
      </c>
      <c r="AN2406" s="80" t="str">
        <f t="shared" si="4817"/>
        <v>AN$18</v>
      </c>
      <c r="AO2406" s="80" t="str">
        <f t="shared" si="4817"/>
        <v>AO$18</v>
      </c>
      <c r="AP2406" s="80" t="str">
        <f t="shared" si="4817"/>
        <v>AP$18</v>
      </c>
      <c r="AQ2406" s="80" t="str">
        <f t="shared" si="4817"/>
        <v>AQ$18</v>
      </c>
      <c r="AR2406" s="80" t="str">
        <f t="shared" si="4817"/>
        <v>AR$18</v>
      </c>
      <c r="AS2406" s="80" t="str">
        <f t="shared" si="4817"/>
        <v>AS$18</v>
      </c>
      <c r="AT2406" s="80" t="str">
        <f t="shared" si="4817"/>
        <v>AT$18</v>
      </c>
      <c r="AU2406" s="80" t="str">
        <f t="shared" si="4817"/>
        <v>AU$18</v>
      </c>
      <c r="AV2406" s="80" t="str">
        <f t="shared" si="4817"/>
        <v>AV$18</v>
      </c>
      <c r="AW2406" s="80" t="str">
        <f t="shared" si="4817"/>
        <v>AW$18</v>
      </c>
      <c r="AX2406" s="80" t="str">
        <f t="shared" si="4817"/>
        <v>AX$18</v>
      </c>
      <c r="AY2406" s="80" t="str">
        <f t="shared" ref="AY2406:CD2406" si="4818">AY2371</f>
        <v>AY$18</v>
      </c>
      <c r="AZ2406" s="80" t="str">
        <f t="shared" si="4818"/>
        <v>AZ$18</v>
      </c>
      <c r="BA2406" s="80" t="str">
        <f t="shared" si="4818"/>
        <v>BA$18</v>
      </c>
      <c r="BB2406" s="80" t="str">
        <f t="shared" si="4818"/>
        <v>BB$18</v>
      </c>
      <c r="BC2406" s="80" t="str">
        <f t="shared" si="4818"/>
        <v>BC$18</v>
      </c>
      <c r="BD2406" s="80" t="str">
        <f t="shared" si="4818"/>
        <v>BD$18</v>
      </c>
      <c r="BE2406" s="80" t="str">
        <f t="shared" si="4818"/>
        <v>BE$18</v>
      </c>
      <c r="BF2406" s="80" t="str">
        <f t="shared" si="4818"/>
        <v>BF$18</v>
      </c>
      <c r="BG2406" s="80" t="str">
        <f t="shared" si="4818"/>
        <v>BG$18</v>
      </c>
      <c r="BH2406" s="80" t="str">
        <f t="shared" si="4818"/>
        <v>BH$18</v>
      </c>
      <c r="BI2406" s="80" t="str">
        <f t="shared" si="4818"/>
        <v>BI$18</v>
      </c>
      <c r="BJ2406" s="80" t="str">
        <f t="shared" si="4818"/>
        <v>BJ$18</v>
      </c>
      <c r="BK2406" s="80" t="str">
        <f t="shared" si="4818"/>
        <v>BK$18</v>
      </c>
      <c r="BL2406" s="80" t="str">
        <f t="shared" si="4818"/>
        <v>BL$18</v>
      </c>
      <c r="BM2406" s="80" t="str">
        <f t="shared" si="4818"/>
        <v>BM$18</v>
      </c>
      <c r="BN2406" s="80" t="str">
        <f t="shared" si="4818"/>
        <v>BN$18</v>
      </c>
      <c r="BO2406" s="80" t="str">
        <f t="shared" si="4818"/>
        <v>BO$18</v>
      </c>
      <c r="BP2406" s="80" t="str">
        <f t="shared" si="4818"/>
        <v>BP$18</v>
      </c>
      <c r="BQ2406" s="80" t="str">
        <f t="shared" si="4818"/>
        <v>BQ$18</v>
      </c>
      <c r="BR2406" s="80" t="str">
        <f t="shared" si="4818"/>
        <v>BR$18</v>
      </c>
      <c r="BS2406" s="80" t="str">
        <f t="shared" si="4818"/>
        <v>BS$18</v>
      </c>
      <c r="BT2406" s="80" t="str">
        <f t="shared" si="4818"/>
        <v>BT$18</v>
      </c>
      <c r="BU2406" s="80" t="str">
        <f t="shared" si="4818"/>
        <v>BU$18</v>
      </c>
      <c r="BV2406" s="80" t="str">
        <f t="shared" si="4818"/>
        <v>BV$18</v>
      </c>
      <c r="BW2406" s="80" t="str">
        <f t="shared" si="4818"/>
        <v>BW$18</v>
      </c>
      <c r="BX2406" s="80" t="str">
        <f t="shared" si="4818"/>
        <v>BX$18</v>
      </c>
      <c r="BY2406" s="80" t="str">
        <f t="shared" si="4818"/>
        <v>BY$18</v>
      </c>
      <c r="BZ2406" s="80" t="str">
        <f t="shared" si="4818"/>
        <v>BZ$18</v>
      </c>
      <c r="CA2406" s="80" t="str">
        <f t="shared" si="4818"/>
        <v>CA$18</v>
      </c>
      <c r="CB2406" s="80" t="str">
        <f t="shared" si="4818"/>
        <v>CB$18</v>
      </c>
      <c r="CC2406" s="80" t="str">
        <f t="shared" si="4818"/>
        <v>CC$18</v>
      </c>
      <c r="CD2406" s="80" t="str">
        <f t="shared" si="4818"/>
        <v>CD$18</v>
      </c>
      <c r="CE2406" s="80" t="str">
        <f t="shared" ref="CE2406:CL2406" si="4819">CE2371</f>
        <v>CE$18</v>
      </c>
      <c r="CF2406" s="80" t="str">
        <f t="shared" si="4819"/>
        <v>CF$18</v>
      </c>
      <c r="CG2406" s="80" t="str">
        <f t="shared" si="4819"/>
        <v>CG$18</v>
      </c>
      <c r="CH2406" s="80" t="str">
        <f t="shared" si="4819"/>
        <v>CH$18</v>
      </c>
      <c r="CI2406" s="80" t="str">
        <f t="shared" si="4819"/>
        <v>CI$18</v>
      </c>
      <c r="CJ2406" s="80" t="str">
        <f t="shared" si="4819"/>
        <v>CJ$18</v>
      </c>
      <c r="CK2406" s="80" t="str">
        <f t="shared" si="4819"/>
        <v>CK$18</v>
      </c>
      <c r="CL2406" s="80" t="str">
        <f t="shared" si="4819"/>
        <v>CL$18</v>
      </c>
      <c r="CN2406" s="60"/>
      <c r="CO2406" s="1" t="str">
        <f t="shared" ref="CO2406:DL2406" si="4820">ADDRESS(ROW(CO2398),COLUMN(CO2398),2)</f>
        <v>CO$2398</v>
      </c>
      <c r="CP2406" s="1" t="str">
        <f t="shared" si="4820"/>
        <v>CP$2398</v>
      </c>
      <c r="CQ2406" s="1" t="str">
        <f t="shared" si="4820"/>
        <v>CQ$2398</v>
      </c>
      <c r="CR2406" s="1" t="str">
        <f t="shared" si="4820"/>
        <v>CR$2398</v>
      </c>
      <c r="CS2406" s="1" t="str">
        <f t="shared" si="4820"/>
        <v>CS$2398</v>
      </c>
      <c r="CT2406" s="1" t="str">
        <f t="shared" si="4820"/>
        <v>CT$2398</v>
      </c>
      <c r="CU2406" s="1" t="str">
        <f t="shared" si="4820"/>
        <v>CU$2398</v>
      </c>
      <c r="CV2406" s="1" t="str">
        <f t="shared" si="4820"/>
        <v>CV$2398</v>
      </c>
      <c r="CW2406" s="1" t="str">
        <f t="shared" si="4820"/>
        <v>CW$2398</v>
      </c>
      <c r="CX2406" s="1" t="str">
        <f t="shared" si="4820"/>
        <v>CX$2398</v>
      </c>
      <c r="CY2406" s="1" t="str">
        <f t="shared" si="4820"/>
        <v>CY$2398</v>
      </c>
      <c r="CZ2406" s="1" t="str">
        <f t="shared" si="4820"/>
        <v>CZ$2398</v>
      </c>
      <c r="DA2406" s="1" t="str">
        <f t="shared" si="4820"/>
        <v>DA$2398</v>
      </c>
      <c r="DB2406" s="1" t="str">
        <f t="shared" si="4820"/>
        <v>DB$2398</v>
      </c>
      <c r="DC2406" s="1" t="str">
        <f t="shared" si="4820"/>
        <v>DC$2398</v>
      </c>
      <c r="DD2406" s="1" t="str">
        <f t="shared" si="4820"/>
        <v>DD$2398</v>
      </c>
      <c r="DE2406" s="1" t="str">
        <f t="shared" si="4820"/>
        <v>DE$2398</v>
      </c>
      <c r="DF2406" s="1" t="str">
        <f t="shared" si="4820"/>
        <v>DF$2398</v>
      </c>
      <c r="DG2406" s="1" t="str">
        <f t="shared" si="4820"/>
        <v>DG$2398</v>
      </c>
      <c r="DH2406" s="1" t="str">
        <f t="shared" si="4820"/>
        <v>DH$2398</v>
      </c>
      <c r="DI2406" s="1" t="str">
        <f t="shared" si="4820"/>
        <v>DI$2398</v>
      </c>
      <c r="DJ2406" s="1" t="str">
        <f t="shared" si="4820"/>
        <v>DJ$2398</v>
      </c>
      <c r="DK2406" s="1" t="str">
        <f t="shared" si="4820"/>
        <v>DK$2398</v>
      </c>
      <c r="DL2406" s="1" t="str">
        <f t="shared" si="4820"/>
        <v>DL$2398</v>
      </c>
    </row>
    <row r="2407" spans="1:116" x14ac:dyDescent="0.4">
      <c r="B2407" t="s">
        <v>332</v>
      </c>
      <c r="D2407" t="s">
        <v>564</v>
      </c>
      <c r="E2407" s="8" t="str">
        <f>ROW()&amp;" "&amp;D2407</f>
        <v>2407 FAPPELIST-F</v>
      </c>
      <c r="G2407" s="136" t="str">
        <f t="shared" si="4807"/>
        <v>Secondary volume driver</v>
      </c>
      <c r="H2407" s="12"/>
      <c r="I2407" s="60"/>
      <c r="J2407" s="60"/>
      <c r="K2407" s="15"/>
      <c r="L2407" s="15"/>
      <c r="M2407" s="15"/>
      <c r="N2407" s="15"/>
      <c r="O2407" s="15"/>
      <c r="P2407" s="15"/>
      <c r="R2407" s="15"/>
      <c r="S2407" s="80" t="str">
        <f t="shared" ref="S2407:AX2407" si="4821">S2372</f>
        <v>S$19</v>
      </c>
      <c r="T2407" s="80" t="str">
        <f t="shared" si="4821"/>
        <v>T$19</v>
      </c>
      <c r="U2407" s="80" t="str">
        <f t="shared" si="4821"/>
        <v>U$19</v>
      </c>
      <c r="V2407" s="80" t="str">
        <f t="shared" si="4821"/>
        <v>V$19</v>
      </c>
      <c r="W2407" s="80" t="str">
        <f t="shared" si="4821"/>
        <v>W$19</v>
      </c>
      <c r="X2407" s="80" t="str">
        <f t="shared" si="4821"/>
        <v>X$19</v>
      </c>
      <c r="Y2407" s="80" t="str">
        <f t="shared" si="4821"/>
        <v>Y$19</v>
      </c>
      <c r="Z2407" s="80" t="str">
        <f t="shared" si="4821"/>
        <v>Z$19</v>
      </c>
      <c r="AA2407" s="80" t="str">
        <f t="shared" si="4821"/>
        <v>AA$19</v>
      </c>
      <c r="AB2407" s="80" t="str">
        <f t="shared" si="4821"/>
        <v>AB$19</v>
      </c>
      <c r="AC2407" s="80" t="str">
        <f t="shared" si="4821"/>
        <v>AC$19</v>
      </c>
      <c r="AD2407" s="80" t="str">
        <f t="shared" si="4821"/>
        <v>AD$19</v>
      </c>
      <c r="AE2407" s="80" t="str">
        <f t="shared" si="4821"/>
        <v>AE$19</v>
      </c>
      <c r="AF2407" s="80" t="str">
        <f t="shared" si="4821"/>
        <v>AF$19</v>
      </c>
      <c r="AG2407" s="80" t="str">
        <f t="shared" si="4821"/>
        <v>AG$19</v>
      </c>
      <c r="AH2407" s="80" t="str">
        <f t="shared" si="4821"/>
        <v>AH$19</v>
      </c>
      <c r="AI2407" s="80" t="str">
        <f t="shared" si="4821"/>
        <v>AI$19</v>
      </c>
      <c r="AJ2407" s="80" t="str">
        <f t="shared" si="4821"/>
        <v>AJ$19</v>
      </c>
      <c r="AK2407" s="80" t="str">
        <f t="shared" si="4821"/>
        <v>AK$19</v>
      </c>
      <c r="AL2407" s="80" t="str">
        <f t="shared" si="4821"/>
        <v>AL$19</v>
      </c>
      <c r="AM2407" s="80" t="str">
        <f t="shared" si="4821"/>
        <v>AM$19</v>
      </c>
      <c r="AN2407" s="80" t="str">
        <f t="shared" si="4821"/>
        <v>AN$19</v>
      </c>
      <c r="AO2407" s="80" t="str">
        <f t="shared" si="4821"/>
        <v>AO$19</v>
      </c>
      <c r="AP2407" s="80" t="str">
        <f t="shared" si="4821"/>
        <v>AP$19</v>
      </c>
      <c r="AQ2407" s="80" t="str">
        <f t="shared" si="4821"/>
        <v>AQ$19</v>
      </c>
      <c r="AR2407" s="80" t="str">
        <f t="shared" si="4821"/>
        <v>AR$19</v>
      </c>
      <c r="AS2407" s="80" t="str">
        <f t="shared" si="4821"/>
        <v>AS$19</v>
      </c>
      <c r="AT2407" s="80" t="str">
        <f t="shared" si="4821"/>
        <v>AT$19</v>
      </c>
      <c r="AU2407" s="80" t="str">
        <f t="shared" si="4821"/>
        <v>AU$19</v>
      </c>
      <c r="AV2407" s="80" t="str">
        <f t="shared" si="4821"/>
        <v>AV$19</v>
      </c>
      <c r="AW2407" s="80" t="str">
        <f t="shared" si="4821"/>
        <v>AW$19</v>
      </c>
      <c r="AX2407" s="80" t="str">
        <f t="shared" si="4821"/>
        <v>AX$19</v>
      </c>
      <c r="AY2407" s="80" t="str">
        <f t="shared" ref="AY2407:CD2407" si="4822">AY2372</f>
        <v>AY$19</v>
      </c>
      <c r="AZ2407" s="80" t="str">
        <f t="shared" si="4822"/>
        <v>AZ$19</v>
      </c>
      <c r="BA2407" s="80" t="str">
        <f t="shared" si="4822"/>
        <v>BA$19</v>
      </c>
      <c r="BB2407" s="80" t="str">
        <f t="shared" si="4822"/>
        <v>BB$19</v>
      </c>
      <c r="BC2407" s="80" t="str">
        <f t="shared" si="4822"/>
        <v>BC$19</v>
      </c>
      <c r="BD2407" s="80" t="str">
        <f t="shared" si="4822"/>
        <v>BD$19</v>
      </c>
      <c r="BE2407" s="80" t="str">
        <f t="shared" si="4822"/>
        <v>BE$19</v>
      </c>
      <c r="BF2407" s="80" t="str">
        <f t="shared" si="4822"/>
        <v>BF$19</v>
      </c>
      <c r="BG2407" s="80" t="str">
        <f t="shared" si="4822"/>
        <v>BG$19</v>
      </c>
      <c r="BH2407" s="80" t="str">
        <f t="shared" si="4822"/>
        <v>BH$19</v>
      </c>
      <c r="BI2407" s="80" t="str">
        <f t="shared" si="4822"/>
        <v>BI$19</v>
      </c>
      <c r="BJ2407" s="80" t="str">
        <f t="shared" si="4822"/>
        <v>BJ$19</v>
      </c>
      <c r="BK2407" s="80" t="str">
        <f t="shared" si="4822"/>
        <v>BK$19</v>
      </c>
      <c r="BL2407" s="80" t="str">
        <f t="shared" si="4822"/>
        <v>BL$19</v>
      </c>
      <c r="BM2407" s="80" t="str">
        <f t="shared" si="4822"/>
        <v>BM$19</v>
      </c>
      <c r="BN2407" s="80" t="str">
        <f t="shared" si="4822"/>
        <v>BN$19</v>
      </c>
      <c r="BO2407" s="80" t="str">
        <f t="shared" si="4822"/>
        <v>BO$19</v>
      </c>
      <c r="BP2407" s="80" t="str">
        <f t="shared" si="4822"/>
        <v>BP$19</v>
      </c>
      <c r="BQ2407" s="80" t="str">
        <f t="shared" si="4822"/>
        <v>BQ$19</v>
      </c>
      <c r="BR2407" s="80" t="str">
        <f t="shared" si="4822"/>
        <v>BR$19</v>
      </c>
      <c r="BS2407" s="80" t="str">
        <f t="shared" si="4822"/>
        <v>BS$19</v>
      </c>
      <c r="BT2407" s="80" t="str">
        <f t="shared" si="4822"/>
        <v>BT$19</v>
      </c>
      <c r="BU2407" s="80" t="str">
        <f t="shared" si="4822"/>
        <v>BU$19</v>
      </c>
      <c r="BV2407" s="80" t="str">
        <f t="shared" si="4822"/>
        <v>BV$19</v>
      </c>
      <c r="BW2407" s="80" t="str">
        <f t="shared" si="4822"/>
        <v>BW$19</v>
      </c>
      <c r="BX2407" s="80" t="str">
        <f t="shared" si="4822"/>
        <v>BX$19</v>
      </c>
      <c r="BY2407" s="80" t="str">
        <f t="shared" si="4822"/>
        <v>BY$19</v>
      </c>
      <c r="BZ2407" s="80" t="str">
        <f t="shared" si="4822"/>
        <v>BZ$19</v>
      </c>
      <c r="CA2407" s="80" t="str">
        <f t="shared" si="4822"/>
        <v>CA$19</v>
      </c>
      <c r="CB2407" s="80" t="str">
        <f t="shared" si="4822"/>
        <v>CB$19</v>
      </c>
      <c r="CC2407" s="80" t="str">
        <f t="shared" si="4822"/>
        <v>CC$19</v>
      </c>
      <c r="CD2407" s="80" t="str">
        <f t="shared" si="4822"/>
        <v>CD$19</v>
      </c>
      <c r="CE2407" s="80" t="str">
        <f t="shared" ref="CE2407:CL2407" si="4823">CE2372</f>
        <v>CE$19</v>
      </c>
      <c r="CF2407" s="80" t="str">
        <f t="shared" si="4823"/>
        <v>CF$19</v>
      </c>
      <c r="CG2407" s="80" t="str">
        <f t="shared" si="4823"/>
        <v>CG$19</v>
      </c>
      <c r="CH2407" s="80" t="str">
        <f t="shared" si="4823"/>
        <v>CH$19</v>
      </c>
      <c r="CI2407" s="80" t="str">
        <f t="shared" si="4823"/>
        <v>CI$19</v>
      </c>
      <c r="CJ2407" s="80" t="str">
        <f t="shared" si="4823"/>
        <v>CJ$19</v>
      </c>
      <c r="CK2407" s="80" t="str">
        <f t="shared" si="4823"/>
        <v>CK$19</v>
      </c>
      <c r="CL2407" s="80" t="str">
        <f t="shared" si="4823"/>
        <v>CL$19</v>
      </c>
      <c r="CN2407" s="60"/>
      <c r="CO2407" s="179">
        <f t="shared" ref="CO2407:DL2407" si="4824">CO2364</f>
        <v>0</v>
      </c>
      <c r="CP2407" s="179">
        <f t="shared" si="4824"/>
        <v>0</v>
      </c>
      <c r="CQ2407" s="179">
        <f t="shared" si="4824"/>
        <v>0</v>
      </c>
      <c r="CR2407" s="179">
        <f t="shared" si="4824"/>
        <v>0</v>
      </c>
      <c r="CS2407" s="179">
        <f t="shared" si="4824"/>
        <v>0</v>
      </c>
      <c r="CT2407" s="179">
        <f t="shared" si="4824"/>
        <v>0</v>
      </c>
      <c r="CU2407" s="179">
        <f t="shared" si="4824"/>
        <v>0</v>
      </c>
      <c r="CV2407" s="179">
        <f t="shared" si="4824"/>
        <v>0</v>
      </c>
      <c r="CW2407" s="179">
        <f t="shared" si="4824"/>
        <v>0</v>
      </c>
      <c r="CX2407" s="179">
        <f t="shared" si="4824"/>
        <v>0</v>
      </c>
      <c r="CY2407" s="179">
        <f t="shared" si="4824"/>
        <v>0</v>
      </c>
      <c r="CZ2407" s="179">
        <f t="shared" si="4824"/>
        <v>0</v>
      </c>
      <c r="DA2407" s="179">
        <f t="shared" si="4824"/>
        <v>0</v>
      </c>
      <c r="DB2407" s="179">
        <f t="shared" si="4824"/>
        <v>0</v>
      </c>
      <c r="DC2407" s="179">
        <f t="shared" si="4824"/>
        <v>0</v>
      </c>
      <c r="DD2407" s="179">
        <f t="shared" si="4824"/>
        <v>0</v>
      </c>
      <c r="DE2407" s="179">
        <f t="shared" si="4824"/>
        <v>0</v>
      </c>
      <c r="DF2407" s="179">
        <f t="shared" si="4824"/>
        <v>0</v>
      </c>
      <c r="DG2407" s="179">
        <f t="shared" si="4824"/>
        <v>0</v>
      </c>
      <c r="DH2407" s="179">
        <f t="shared" si="4824"/>
        <v>0</v>
      </c>
      <c r="DI2407" s="179">
        <f t="shared" si="4824"/>
        <v>0</v>
      </c>
      <c r="DJ2407" s="179">
        <f t="shared" si="4824"/>
        <v>0</v>
      </c>
      <c r="DK2407" s="179">
        <f t="shared" si="4824"/>
        <v>0</v>
      </c>
      <c r="DL2407" s="179">
        <f t="shared" si="4824"/>
        <v>0</v>
      </c>
    </row>
    <row r="2408" spans="1:116" x14ac:dyDescent="0.4">
      <c r="E2408" s="8"/>
      <c r="G2408" s="136"/>
      <c r="H2408" s="12"/>
      <c r="I2408" s="60"/>
      <c r="J2408" s="60"/>
      <c r="K2408" s="15"/>
      <c r="L2408" s="15"/>
      <c r="M2408" s="15"/>
      <c r="N2408" s="15"/>
      <c r="O2408" s="15"/>
      <c r="P2408" s="15"/>
      <c r="R2408" s="15"/>
      <c r="S2408" s="80"/>
      <c r="T2408" s="80"/>
      <c r="U2408" s="80"/>
      <c r="V2408" s="80"/>
      <c r="W2408" s="80"/>
      <c r="X2408" s="80"/>
      <c r="Y2408" s="80"/>
      <c r="Z2408" s="80"/>
      <c r="AA2408" s="80"/>
      <c r="AB2408" s="80"/>
      <c r="AC2408" s="80"/>
      <c r="AD2408" s="80"/>
      <c r="AE2408" s="80"/>
      <c r="AF2408" s="80"/>
      <c r="AG2408" s="80"/>
      <c r="AH2408" s="80"/>
      <c r="AI2408" s="80"/>
      <c r="AJ2408" s="80"/>
      <c r="AK2408" s="80"/>
      <c r="AL2408" s="80"/>
      <c r="AM2408" s="80"/>
      <c r="AN2408" s="80"/>
      <c r="AO2408" s="80"/>
      <c r="AP2408" s="80"/>
      <c r="AQ2408" s="80"/>
      <c r="AR2408" s="80"/>
      <c r="AS2408" s="80"/>
      <c r="AT2408" s="80"/>
      <c r="AU2408" s="80"/>
      <c r="AV2408" s="80"/>
      <c r="AW2408" s="80"/>
      <c r="AX2408" s="80"/>
      <c r="AY2408" s="80"/>
      <c r="AZ2408" s="80"/>
      <c r="BA2408" s="80"/>
      <c r="BB2408" s="80"/>
      <c r="BC2408" s="80"/>
      <c r="BD2408" s="80"/>
      <c r="BE2408" s="80"/>
      <c r="BF2408" s="80"/>
      <c r="BG2408" s="80"/>
      <c r="BH2408" s="80"/>
      <c r="BI2408" s="80"/>
      <c r="BJ2408" s="80"/>
      <c r="BK2408" s="80"/>
      <c r="BL2408" s="80"/>
      <c r="BM2408" s="80"/>
      <c r="BN2408" s="80"/>
      <c r="BO2408" s="80"/>
      <c r="BP2408" s="80"/>
      <c r="BQ2408" s="80"/>
      <c r="BR2408" s="80"/>
      <c r="BS2408" s="80"/>
      <c r="BT2408" s="80"/>
      <c r="BU2408" s="80"/>
      <c r="BV2408" s="80"/>
      <c r="BW2408" s="80"/>
      <c r="BX2408" s="80"/>
      <c r="BY2408" s="80"/>
      <c r="BZ2408" s="80"/>
      <c r="CA2408" s="80"/>
      <c r="CB2408" s="80"/>
      <c r="CC2408" s="80"/>
      <c r="CD2408" s="80"/>
      <c r="CE2408" s="80"/>
      <c r="CF2408" s="80"/>
      <c r="CG2408" s="80"/>
      <c r="CH2408" s="80"/>
      <c r="CI2408" s="80"/>
      <c r="CJ2408" s="80"/>
      <c r="CK2408" s="80"/>
      <c r="CL2408" s="80"/>
      <c r="CN2408" s="60"/>
      <c r="CO2408" s="179"/>
      <c r="CP2408" s="179"/>
      <c r="CQ2408" s="179"/>
      <c r="CR2408" s="179"/>
      <c r="CS2408" s="179"/>
      <c r="CT2408" s="179"/>
      <c r="CU2408" s="179"/>
      <c r="CV2408" s="179"/>
      <c r="CW2408" s="179"/>
      <c r="CX2408" s="179"/>
      <c r="CY2408" s="179"/>
      <c r="CZ2408" s="179"/>
      <c r="DA2408" s="179"/>
      <c r="DB2408" s="179"/>
      <c r="DC2408" s="179"/>
      <c r="DD2408" s="179"/>
      <c r="DE2408" s="179"/>
      <c r="DF2408" s="179"/>
      <c r="DG2408" s="179"/>
      <c r="DH2408" s="179"/>
      <c r="DI2408" s="179"/>
      <c r="DJ2408" s="179"/>
      <c r="DK2408" s="179"/>
      <c r="DL2408" s="179"/>
    </row>
    <row r="2409" spans="1:116" x14ac:dyDescent="0.4">
      <c r="A2409" s="174"/>
      <c r="E2409" s="8"/>
      <c r="G2409" s="175" t="s">
        <v>490</v>
      </c>
      <c r="H2409" s="174"/>
      <c r="I2409" s="176"/>
      <c r="J2409" s="176"/>
      <c r="K2409" s="197"/>
      <c r="L2409" s="197"/>
      <c r="M2409" s="197"/>
      <c r="N2409" s="197"/>
      <c r="O2409" s="197"/>
      <c r="P2409" s="197"/>
      <c r="R2409" s="198"/>
      <c r="S2409" s="174"/>
      <c r="T2409" s="174"/>
      <c r="U2409" s="174"/>
      <c r="V2409" s="174"/>
      <c r="W2409" s="174"/>
      <c r="X2409" s="174"/>
      <c r="Y2409" s="174"/>
      <c r="Z2409" s="174"/>
      <c r="AA2409" s="174"/>
      <c r="AB2409" s="174"/>
      <c r="AC2409" s="174"/>
      <c r="AD2409" s="174"/>
      <c r="AE2409" s="174"/>
      <c r="AF2409" s="174"/>
      <c r="AG2409" s="174"/>
      <c r="AH2409" s="174"/>
      <c r="AI2409" s="174"/>
      <c r="AJ2409" s="174"/>
      <c r="AK2409" s="174"/>
      <c r="AL2409" s="174"/>
      <c r="AM2409" s="174"/>
      <c r="AN2409" s="174"/>
      <c r="AO2409" s="174"/>
      <c r="AP2409" s="174"/>
      <c r="AQ2409" s="174"/>
      <c r="AR2409" s="174"/>
      <c r="AS2409" s="174"/>
      <c r="AT2409" s="174"/>
      <c r="AU2409" s="174"/>
      <c r="AV2409" s="174"/>
      <c r="AW2409" s="174"/>
      <c r="AX2409" s="174"/>
      <c r="AY2409" s="174"/>
      <c r="AZ2409" s="174"/>
      <c r="BA2409" s="174"/>
      <c r="BB2409" s="174"/>
      <c r="BC2409" s="174"/>
      <c r="BD2409" s="174"/>
      <c r="BE2409" s="174"/>
      <c r="BF2409" s="174"/>
      <c r="BG2409" s="174"/>
      <c r="BH2409" s="174"/>
      <c r="BI2409" s="174"/>
      <c r="BJ2409" s="174"/>
      <c r="BK2409" s="174"/>
      <c r="BL2409" s="174"/>
      <c r="BM2409" s="174"/>
      <c r="BN2409" s="174"/>
      <c r="BO2409" s="174"/>
      <c r="BP2409" s="174"/>
      <c r="BQ2409" s="174"/>
      <c r="BR2409" s="174"/>
      <c r="BS2409" s="174"/>
      <c r="BT2409" s="174"/>
      <c r="BU2409" s="174"/>
      <c r="BV2409" s="174"/>
      <c r="BW2409" s="174"/>
      <c r="BX2409" s="174"/>
      <c r="BY2409" s="174"/>
      <c r="BZ2409" s="174"/>
      <c r="CA2409" s="174"/>
      <c r="CB2409" s="174"/>
      <c r="CC2409" s="174"/>
      <c r="CD2409" s="174"/>
      <c r="CE2409" s="174"/>
      <c r="CF2409" s="174"/>
      <c r="CG2409" s="174"/>
      <c r="CH2409" s="174"/>
      <c r="CI2409" s="174"/>
      <c r="CJ2409" s="174"/>
      <c r="CK2409" s="174"/>
      <c r="CL2409" s="174"/>
      <c r="CN2409" s="176"/>
      <c r="CO2409" s="174"/>
      <c r="CP2409" s="174"/>
      <c r="CQ2409" s="174"/>
      <c r="CR2409" s="174"/>
      <c r="CS2409" s="174"/>
      <c r="CT2409" s="174"/>
      <c r="CU2409" s="174"/>
      <c r="CV2409" s="174"/>
      <c r="CW2409" s="174"/>
      <c r="CX2409" s="174"/>
      <c r="CY2409" s="174"/>
      <c r="CZ2409" s="174"/>
      <c r="DA2409" s="174"/>
      <c r="DB2409" s="174"/>
      <c r="DC2409" s="174"/>
      <c r="DD2409" s="174"/>
      <c r="DE2409" s="174"/>
      <c r="DF2409" s="174"/>
      <c r="DG2409" s="174"/>
      <c r="DH2409" s="174"/>
      <c r="DI2409" s="174"/>
      <c r="DJ2409" s="174"/>
      <c r="DK2409" s="174"/>
      <c r="DL2409" s="174"/>
    </row>
    <row r="2410" spans="1:116" x14ac:dyDescent="0.4">
      <c r="A2410" s="174"/>
      <c r="E2410" s="8"/>
      <c r="G2410" s="175" t="s">
        <v>492</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461</v>
      </c>
      <c r="H2411" s="174"/>
      <c r="I2411" s="176"/>
      <c r="J2411" s="176"/>
      <c r="K2411" s="197"/>
      <c r="L2411" s="197"/>
      <c r="M2411" s="197"/>
      <c r="N2411" s="197"/>
      <c r="O2411" s="197"/>
      <c r="P2411" s="197"/>
      <c r="R2411" s="198"/>
      <c r="S2411" s="199" t="str">
        <f t="shared" ref="S2411:AX2411" si="4825">S$20</f>
        <v>S$16</v>
      </c>
      <c r="T2411" s="199" t="str">
        <f t="shared" si="4825"/>
        <v>T$16</v>
      </c>
      <c r="U2411" s="199" t="str">
        <f t="shared" si="4825"/>
        <v>U$16</v>
      </c>
      <c r="V2411" s="199" t="str">
        <f t="shared" si="4825"/>
        <v>V$16</v>
      </c>
      <c r="W2411" s="199" t="str">
        <f t="shared" si="4825"/>
        <v>W$16</v>
      </c>
      <c r="X2411" s="199" t="str">
        <f t="shared" si="4825"/>
        <v>X$16</v>
      </c>
      <c r="Y2411" s="199" t="str">
        <f t="shared" si="4825"/>
        <v>Y$16</v>
      </c>
      <c r="Z2411" s="199" t="str">
        <f t="shared" si="4825"/>
        <v>Z$16</v>
      </c>
      <c r="AA2411" s="199" t="str">
        <f t="shared" si="4825"/>
        <v>AA$16</v>
      </c>
      <c r="AB2411" s="199" t="str">
        <f t="shared" si="4825"/>
        <v>AB$16</v>
      </c>
      <c r="AC2411" s="199" t="str">
        <f t="shared" si="4825"/>
        <v>AC$16</v>
      </c>
      <c r="AD2411" s="199" t="str">
        <f t="shared" si="4825"/>
        <v>AD$16</v>
      </c>
      <c r="AE2411" s="199" t="str">
        <f t="shared" si="4825"/>
        <v>AE$16</v>
      </c>
      <c r="AF2411" s="199" t="str">
        <f t="shared" si="4825"/>
        <v>AF$16</v>
      </c>
      <c r="AG2411" s="199" t="str">
        <f t="shared" si="4825"/>
        <v>AG$16</v>
      </c>
      <c r="AH2411" s="199" t="str">
        <f t="shared" si="4825"/>
        <v>AH$16</v>
      </c>
      <c r="AI2411" s="199" t="str">
        <f t="shared" si="4825"/>
        <v>AI$16</v>
      </c>
      <c r="AJ2411" s="199" t="str">
        <f t="shared" si="4825"/>
        <v>AJ$16</v>
      </c>
      <c r="AK2411" s="199" t="str">
        <f t="shared" si="4825"/>
        <v>AK$16</v>
      </c>
      <c r="AL2411" s="199" t="str">
        <f t="shared" si="4825"/>
        <v>AL$16</v>
      </c>
      <c r="AM2411" s="199" t="str">
        <f t="shared" si="4825"/>
        <v>AM$16</v>
      </c>
      <c r="AN2411" s="199" t="str">
        <f t="shared" si="4825"/>
        <v>AN$16</v>
      </c>
      <c r="AO2411" s="199" t="str">
        <f t="shared" si="4825"/>
        <v>AO$16</v>
      </c>
      <c r="AP2411" s="199" t="str">
        <f t="shared" si="4825"/>
        <v>AP$16</v>
      </c>
      <c r="AQ2411" s="199" t="str">
        <f t="shared" si="4825"/>
        <v>AQ$16</v>
      </c>
      <c r="AR2411" s="199" t="str">
        <f t="shared" si="4825"/>
        <v>AR$16</v>
      </c>
      <c r="AS2411" s="199" t="str">
        <f t="shared" si="4825"/>
        <v>AS$16</v>
      </c>
      <c r="AT2411" s="199" t="str">
        <f t="shared" si="4825"/>
        <v>AT$16</v>
      </c>
      <c r="AU2411" s="199" t="str">
        <f t="shared" si="4825"/>
        <v>AU$16</v>
      </c>
      <c r="AV2411" s="199" t="str">
        <f t="shared" si="4825"/>
        <v>AV$16</v>
      </c>
      <c r="AW2411" s="199" t="str">
        <f t="shared" si="4825"/>
        <v>AW$16</v>
      </c>
      <c r="AX2411" s="199" t="str">
        <f t="shared" si="4825"/>
        <v>AX$16</v>
      </c>
      <c r="AY2411" s="199" t="str">
        <f t="shared" ref="AY2411:CD2411" si="4826">AY$20</f>
        <v>AY$16</v>
      </c>
      <c r="AZ2411" s="199" t="str">
        <f t="shared" si="4826"/>
        <v>AZ$16</v>
      </c>
      <c r="BA2411" s="199" t="str">
        <f t="shared" si="4826"/>
        <v>BA$16</v>
      </c>
      <c r="BB2411" s="199" t="str">
        <f t="shared" si="4826"/>
        <v>BB$16</v>
      </c>
      <c r="BC2411" s="199" t="str">
        <f t="shared" si="4826"/>
        <v>BC$16</v>
      </c>
      <c r="BD2411" s="199" t="str">
        <f t="shared" si="4826"/>
        <v>BD$16</v>
      </c>
      <c r="BE2411" s="199" t="str">
        <f t="shared" si="4826"/>
        <v>BE$16</v>
      </c>
      <c r="BF2411" s="199" t="str">
        <f t="shared" si="4826"/>
        <v>BF$16</v>
      </c>
      <c r="BG2411" s="199" t="str">
        <f t="shared" si="4826"/>
        <v>BG$16</v>
      </c>
      <c r="BH2411" s="199" t="str">
        <f t="shared" si="4826"/>
        <v>BH$16</v>
      </c>
      <c r="BI2411" s="199" t="str">
        <f t="shared" si="4826"/>
        <v>BI$16</v>
      </c>
      <c r="BJ2411" s="199" t="str">
        <f t="shared" si="4826"/>
        <v>BJ$16</v>
      </c>
      <c r="BK2411" s="199" t="str">
        <f t="shared" si="4826"/>
        <v>BK$16</v>
      </c>
      <c r="BL2411" s="199" t="str">
        <f t="shared" si="4826"/>
        <v>BL$16</v>
      </c>
      <c r="BM2411" s="199" t="str">
        <f t="shared" si="4826"/>
        <v>BM$16</v>
      </c>
      <c r="BN2411" s="199" t="str">
        <f t="shared" si="4826"/>
        <v>BN$16</v>
      </c>
      <c r="BO2411" s="199" t="str">
        <f t="shared" si="4826"/>
        <v>BO$16</v>
      </c>
      <c r="BP2411" s="199" t="str">
        <f t="shared" si="4826"/>
        <v>BP$16</v>
      </c>
      <c r="BQ2411" s="199" t="str">
        <f t="shared" si="4826"/>
        <v>BQ$16</v>
      </c>
      <c r="BR2411" s="199" t="str">
        <f t="shared" si="4826"/>
        <v>BR$16</v>
      </c>
      <c r="BS2411" s="199" t="str">
        <f t="shared" si="4826"/>
        <v>BS$16</v>
      </c>
      <c r="BT2411" s="199" t="str">
        <f t="shared" si="4826"/>
        <v>BT$16</v>
      </c>
      <c r="BU2411" s="199" t="str">
        <f t="shared" si="4826"/>
        <v>BU$16</v>
      </c>
      <c r="BV2411" s="199" t="str">
        <f t="shared" si="4826"/>
        <v>BV$16</v>
      </c>
      <c r="BW2411" s="199" t="str">
        <f t="shared" si="4826"/>
        <v>BW$16</v>
      </c>
      <c r="BX2411" s="199" t="str">
        <f t="shared" si="4826"/>
        <v>BX$16</v>
      </c>
      <c r="BY2411" s="199" t="str">
        <f t="shared" si="4826"/>
        <v>BY$16</v>
      </c>
      <c r="BZ2411" s="199" t="str">
        <f t="shared" si="4826"/>
        <v>BZ$16</v>
      </c>
      <c r="CA2411" s="199" t="str">
        <f t="shared" si="4826"/>
        <v>CA$16</v>
      </c>
      <c r="CB2411" s="199" t="str">
        <f t="shared" si="4826"/>
        <v>CB$16</v>
      </c>
      <c r="CC2411" s="199" t="str">
        <f t="shared" si="4826"/>
        <v>CC$16</v>
      </c>
      <c r="CD2411" s="199" t="str">
        <f t="shared" si="4826"/>
        <v>CD$16</v>
      </c>
      <c r="CE2411" s="199" t="str">
        <f t="shared" ref="CE2411:CL2411" si="4827">CE$20</f>
        <v>CE$16</v>
      </c>
      <c r="CF2411" s="199" t="str">
        <f t="shared" si="4827"/>
        <v>CF$16</v>
      </c>
      <c r="CG2411" s="199" t="str">
        <f t="shared" si="4827"/>
        <v>CG$16</v>
      </c>
      <c r="CH2411" s="199" t="str">
        <f t="shared" si="4827"/>
        <v>CH$16</v>
      </c>
      <c r="CI2411" s="199" t="str">
        <f t="shared" si="4827"/>
        <v>CI$16</v>
      </c>
      <c r="CJ2411" s="199" t="str">
        <f t="shared" si="4827"/>
        <v>CJ$16</v>
      </c>
      <c r="CK2411" s="199" t="str">
        <f t="shared" si="4827"/>
        <v>CK$16</v>
      </c>
      <c r="CL2411" s="199" t="str">
        <f t="shared" si="4827"/>
        <v>CL$16</v>
      </c>
      <c r="CN2411" s="176"/>
      <c r="CO2411" s="199" t="str">
        <f t="shared" ref="CO2411:DL2411" si="4828">CO$20</f>
        <v>CO$16</v>
      </c>
      <c r="CP2411" s="199" t="str">
        <f t="shared" si="4828"/>
        <v>CP$16</v>
      </c>
      <c r="CQ2411" s="199" t="str">
        <f t="shared" si="4828"/>
        <v>CQ$16</v>
      </c>
      <c r="CR2411" s="199" t="str">
        <f t="shared" si="4828"/>
        <v>CR$16</v>
      </c>
      <c r="CS2411" s="199" t="str">
        <f t="shared" si="4828"/>
        <v>CS$16</v>
      </c>
      <c r="CT2411" s="199" t="str">
        <f t="shared" si="4828"/>
        <v>CT$16</v>
      </c>
      <c r="CU2411" s="199" t="str">
        <f t="shared" si="4828"/>
        <v>CU$16</v>
      </c>
      <c r="CV2411" s="199" t="str">
        <f t="shared" si="4828"/>
        <v>CV$16</v>
      </c>
      <c r="CW2411" s="199" t="str">
        <f t="shared" si="4828"/>
        <v>CW$16</v>
      </c>
      <c r="CX2411" s="199" t="str">
        <f t="shared" si="4828"/>
        <v>CX$16</v>
      </c>
      <c r="CY2411" s="199" t="str">
        <f t="shared" si="4828"/>
        <v>CY$16</v>
      </c>
      <c r="CZ2411" s="199" t="str">
        <f t="shared" si="4828"/>
        <v>CZ$16</v>
      </c>
      <c r="DA2411" s="199" t="str">
        <f t="shared" si="4828"/>
        <v>DA$16</v>
      </c>
      <c r="DB2411" s="199" t="str">
        <f t="shared" si="4828"/>
        <v>DB$16</v>
      </c>
      <c r="DC2411" s="199" t="str">
        <f t="shared" si="4828"/>
        <v>DC$16</v>
      </c>
      <c r="DD2411" s="199" t="str">
        <f t="shared" si="4828"/>
        <v>DD$16</v>
      </c>
      <c r="DE2411" s="199" t="str">
        <f t="shared" si="4828"/>
        <v>DE$16</v>
      </c>
      <c r="DF2411" s="199" t="str">
        <f t="shared" si="4828"/>
        <v>DF$16</v>
      </c>
      <c r="DG2411" s="199" t="str">
        <f t="shared" si="4828"/>
        <v>DG$16</v>
      </c>
      <c r="DH2411" s="199" t="str">
        <f t="shared" si="4828"/>
        <v>DH$16</v>
      </c>
      <c r="DI2411" s="199" t="str">
        <f t="shared" si="4828"/>
        <v>DI$16</v>
      </c>
      <c r="DJ2411" s="199" t="str">
        <f t="shared" si="4828"/>
        <v>DJ$16</v>
      </c>
      <c r="DK2411" s="199" t="str">
        <f t="shared" si="4828"/>
        <v>DK$16</v>
      </c>
      <c r="DL2411" s="199" t="str">
        <f t="shared" si="4828"/>
        <v>DL$16</v>
      </c>
    </row>
    <row r="2412" spans="1:116" x14ac:dyDescent="0.4">
      <c r="A2412" s="174"/>
      <c r="E2412" s="8"/>
      <c r="G2412" s="175" t="s">
        <v>462</v>
      </c>
      <c r="H2412" s="200"/>
      <c r="I2412" s="201"/>
      <c r="J2412" s="201"/>
      <c r="K2412" s="202"/>
      <c r="L2412" s="202"/>
      <c r="M2412" s="202"/>
      <c r="N2412" s="202"/>
      <c r="O2412" s="202"/>
      <c r="P2412" s="202"/>
      <c r="R2412" s="202"/>
      <c r="S2412" s="199" t="str">
        <f t="shared" ref="S2412:AX2412" si="4829">S$21</f>
        <v>S$17</v>
      </c>
      <c r="T2412" s="199" t="str">
        <f t="shared" si="4829"/>
        <v>T$17</v>
      </c>
      <c r="U2412" s="199" t="str">
        <f t="shared" si="4829"/>
        <v>U$17</v>
      </c>
      <c r="V2412" s="199" t="str">
        <f t="shared" si="4829"/>
        <v>V$17</v>
      </c>
      <c r="W2412" s="199" t="str">
        <f t="shared" si="4829"/>
        <v>W$17</v>
      </c>
      <c r="X2412" s="199" t="str">
        <f t="shared" si="4829"/>
        <v>X$17</v>
      </c>
      <c r="Y2412" s="199" t="str">
        <f t="shared" si="4829"/>
        <v>Y$17</v>
      </c>
      <c r="Z2412" s="199" t="str">
        <f t="shared" si="4829"/>
        <v>Z$17</v>
      </c>
      <c r="AA2412" s="199" t="str">
        <f t="shared" si="4829"/>
        <v>AA$17</v>
      </c>
      <c r="AB2412" s="199" t="str">
        <f t="shared" si="4829"/>
        <v>AB$17</v>
      </c>
      <c r="AC2412" s="199" t="str">
        <f t="shared" si="4829"/>
        <v>AC$17</v>
      </c>
      <c r="AD2412" s="199" t="str">
        <f t="shared" si="4829"/>
        <v>AD$17</v>
      </c>
      <c r="AE2412" s="199" t="str">
        <f t="shared" si="4829"/>
        <v>AE$17</v>
      </c>
      <c r="AF2412" s="199" t="str">
        <f t="shared" si="4829"/>
        <v>AF$17</v>
      </c>
      <c r="AG2412" s="199" t="str">
        <f t="shared" si="4829"/>
        <v>AG$17</v>
      </c>
      <c r="AH2412" s="199" t="str">
        <f t="shared" si="4829"/>
        <v>AH$17</v>
      </c>
      <c r="AI2412" s="199" t="str">
        <f t="shared" si="4829"/>
        <v>AI$17</v>
      </c>
      <c r="AJ2412" s="199" t="str">
        <f t="shared" si="4829"/>
        <v>AJ$17</v>
      </c>
      <c r="AK2412" s="199" t="str">
        <f t="shared" si="4829"/>
        <v>AK$17</v>
      </c>
      <c r="AL2412" s="199" t="str">
        <f t="shared" si="4829"/>
        <v>AL$17</v>
      </c>
      <c r="AM2412" s="199" t="str">
        <f t="shared" si="4829"/>
        <v>AM$17</v>
      </c>
      <c r="AN2412" s="199" t="str">
        <f t="shared" si="4829"/>
        <v>AN$17</v>
      </c>
      <c r="AO2412" s="199" t="str">
        <f t="shared" si="4829"/>
        <v>AO$17</v>
      </c>
      <c r="AP2412" s="199" t="str">
        <f t="shared" si="4829"/>
        <v>AP$17</v>
      </c>
      <c r="AQ2412" s="199" t="str">
        <f t="shared" si="4829"/>
        <v>AQ$17</v>
      </c>
      <c r="AR2412" s="199" t="str">
        <f t="shared" si="4829"/>
        <v>AR$17</v>
      </c>
      <c r="AS2412" s="199" t="str">
        <f t="shared" si="4829"/>
        <v>AS$17</v>
      </c>
      <c r="AT2412" s="199" t="str">
        <f t="shared" si="4829"/>
        <v>AT$17</v>
      </c>
      <c r="AU2412" s="199" t="str">
        <f t="shared" si="4829"/>
        <v>AU$17</v>
      </c>
      <c r="AV2412" s="199" t="str">
        <f t="shared" si="4829"/>
        <v>AV$17</v>
      </c>
      <c r="AW2412" s="199" t="str">
        <f t="shared" si="4829"/>
        <v>AW$17</v>
      </c>
      <c r="AX2412" s="199" t="str">
        <f t="shared" si="4829"/>
        <v>AX$17</v>
      </c>
      <c r="AY2412" s="199" t="str">
        <f t="shared" ref="AY2412:CD2412" si="4830">AY$21</f>
        <v>AY$17</v>
      </c>
      <c r="AZ2412" s="199" t="str">
        <f t="shared" si="4830"/>
        <v>AZ$17</v>
      </c>
      <c r="BA2412" s="199" t="str">
        <f t="shared" si="4830"/>
        <v>BA$17</v>
      </c>
      <c r="BB2412" s="199" t="str">
        <f t="shared" si="4830"/>
        <v>BB$17</v>
      </c>
      <c r="BC2412" s="199" t="str">
        <f t="shared" si="4830"/>
        <v>BC$17</v>
      </c>
      <c r="BD2412" s="199" t="str">
        <f t="shared" si="4830"/>
        <v>BD$17</v>
      </c>
      <c r="BE2412" s="199" t="str">
        <f t="shared" si="4830"/>
        <v>BE$17</v>
      </c>
      <c r="BF2412" s="199" t="str">
        <f t="shared" si="4830"/>
        <v>BF$17</v>
      </c>
      <c r="BG2412" s="199" t="str">
        <f t="shared" si="4830"/>
        <v>BG$17</v>
      </c>
      <c r="BH2412" s="199" t="str">
        <f t="shared" si="4830"/>
        <v>BH$17</v>
      </c>
      <c r="BI2412" s="199" t="str">
        <f t="shared" si="4830"/>
        <v>BI$17</v>
      </c>
      <c r="BJ2412" s="199" t="str">
        <f t="shared" si="4830"/>
        <v>BJ$17</v>
      </c>
      <c r="BK2412" s="199" t="str">
        <f t="shared" si="4830"/>
        <v>BK$17</v>
      </c>
      <c r="BL2412" s="199" t="str">
        <f t="shared" si="4830"/>
        <v>BL$17</v>
      </c>
      <c r="BM2412" s="199" t="str">
        <f t="shared" si="4830"/>
        <v>BM$17</v>
      </c>
      <c r="BN2412" s="199" t="str">
        <f t="shared" si="4830"/>
        <v>BN$17</v>
      </c>
      <c r="BO2412" s="199" t="str">
        <f t="shared" si="4830"/>
        <v>BO$17</v>
      </c>
      <c r="BP2412" s="199" t="str">
        <f t="shared" si="4830"/>
        <v>BP$17</v>
      </c>
      <c r="BQ2412" s="199" t="str">
        <f t="shared" si="4830"/>
        <v>BQ$17</v>
      </c>
      <c r="BR2412" s="199" t="str">
        <f t="shared" si="4830"/>
        <v>BR$17</v>
      </c>
      <c r="BS2412" s="199" t="str">
        <f t="shared" si="4830"/>
        <v>BS$17</v>
      </c>
      <c r="BT2412" s="199" t="str">
        <f t="shared" si="4830"/>
        <v>BT$17</v>
      </c>
      <c r="BU2412" s="199" t="str">
        <f t="shared" si="4830"/>
        <v>BU$17</v>
      </c>
      <c r="BV2412" s="199" t="str">
        <f t="shared" si="4830"/>
        <v>BV$17</v>
      </c>
      <c r="BW2412" s="199" t="str">
        <f t="shared" si="4830"/>
        <v>BW$17</v>
      </c>
      <c r="BX2412" s="199" t="str">
        <f t="shared" si="4830"/>
        <v>BX$17</v>
      </c>
      <c r="BY2412" s="199" t="str">
        <f t="shared" si="4830"/>
        <v>BY$17</v>
      </c>
      <c r="BZ2412" s="199" t="str">
        <f t="shared" si="4830"/>
        <v>BZ$17</v>
      </c>
      <c r="CA2412" s="199" t="str">
        <f t="shared" si="4830"/>
        <v>CA$17</v>
      </c>
      <c r="CB2412" s="199" t="str">
        <f t="shared" si="4830"/>
        <v>CB$17</v>
      </c>
      <c r="CC2412" s="199" t="str">
        <f t="shared" si="4830"/>
        <v>CC$17</v>
      </c>
      <c r="CD2412" s="199" t="str">
        <f t="shared" si="4830"/>
        <v>CD$17</v>
      </c>
      <c r="CE2412" s="199" t="str">
        <f t="shared" ref="CE2412:CL2412" si="4831">CE$21</f>
        <v>CE$17</v>
      </c>
      <c r="CF2412" s="199" t="str">
        <f t="shared" si="4831"/>
        <v>CF$17</v>
      </c>
      <c r="CG2412" s="199" t="str">
        <f t="shared" si="4831"/>
        <v>CG$17</v>
      </c>
      <c r="CH2412" s="199" t="str">
        <f t="shared" si="4831"/>
        <v>CH$17</v>
      </c>
      <c r="CI2412" s="199" t="str">
        <f t="shared" si="4831"/>
        <v>CI$17</v>
      </c>
      <c r="CJ2412" s="199" t="str">
        <f t="shared" si="4831"/>
        <v>CJ$17</v>
      </c>
      <c r="CK2412" s="199" t="str">
        <f t="shared" si="4831"/>
        <v>CK$17</v>
      </c>
      <c r="CL2412" s="199" t="str">
        <f t="shared" si="4831"/>
        <v>CL$17</v>
      </c>
      <c r="CN2412" s="201"/>
      <c r="CO2412" s="199" t="str">
        <f t="shared" ref="CO2412:DL2412" si="4832">CO$21</f>
        <v>CO$17</v>
      </c>
      <c r="CP2412" s="199" t="str">
        <f t="shared" si="4832"/>
        <v>CP$17</v>
      </c>
      <c r="CQ2412" s="199" t="str">
        <f t="shared" si="4832"/>
        <v>CQ$17</v>
      </c>
      <c r="CR2412" s="199" t="str">
        <f t="shared" si="4832"/>
        <v>CR$17</v>
      </c>
      <c r="CS2412" s="199" t="str">
        <f t="shared" si="4832"/>
        <v>CS$17</v>
      </c>
      <c r="CT2412" s="199" t="str">
        <f t="shared" si="4832"/>
        <v>CT$17</v>
      </c>
      <c r="CU2412" s="199" t="str">
        <f t="shared" si="4832"/>
        <v>CU$17</v>
      </c>
      <c r="CV2412" s="199" t="str">
        <f t="shared" si="4832"/>
        <v>CV$17</v>
      </c>
      <c r="CW2412" s="199" t="str">
        <f t="shared" si="4832"/>
        <v>CW$17</v>
      </c>
      <c r="CX2412" s="199" t="str">
        <f t="shared" si="4832"/>
        <v>CX$17</v>
      </c>
      <c r="CY2412" s="199" t="str">
        <f t="shared" si="4832"/>
        <v>CY$17</v>
      </c>
      <c r="CZ2412" s="199" t="str">
        <f t="shared" si="4832"/>
        <v>CZ$17</v>
      </c>
      <c r="DA2412" s="199" t="str">
        <f t="shared" si="4832"/>
        <v>DA$17</v>
      </c>
      <c r="DB2412" s="199" t="str">
        <f t="shared" si="4832"/>
        <v>DB$17</v>
      </c>
      <c r="DC2412" s="199" t="str">
        <f t="shared" si="4832"/>
        <v>DC$17</v>
      </c>
      <c r="DD2412" s="199" t="str">
        <f t="shared" si="4832"/>
        <v>DD$17</v>
      </c>
      <c r="DE2412" s="199" t="str">
        <f t="shared" si="4832"/>
        <v>DE$17</v>
      </c>
      <c r="DF2412" s="199" t="str">
        <f t="shared" si="4832"/>
        <v>DF$17</v>
      </c>
      <c r="DG2412" s="199" t="str">
        <f t="shared" si="4832"/>
        <v>DG$17</v>
      </c>
      <c r="DH2412" s="199" t="str">
        <f t="shared" si="4832"/>
        <v>DH$17</v>
      </c>
      <c r="DI2412" s="199" t="str">
        <f t="shared" si="4832"/>
        <v>DI$17</v>
      </c>
      <c r="DJ2412" s="199" t="str">
        <f t="shared" si="4832"/>
        <v>DJ$17</v>
      </c>
      <c r="DK2412" s="199" t="str">
        <f t="shared" si="4832"/>
        <v>DK$17</v>
      </c>
      <c r="DL2412" s="199" t="str">
        <f t="shared" si="4832"/>
        <v>DL$17</v>
      </c>
    </row>
    <row r="2413" spans="1:116" x14ac:dyDescent="0.4">
      <c r="A2413" s="174"/>
      <c r="E2413" s="8"/>
      <c r="G2413" s="175" t="s">
        <v>491</v>
      </c>
      <c r="H2413" s="200"/>
      <c r="I2413" s="201"/>
      <c r="J2413" s="201"/>
      <c r="K2413" s="202"/>
      <c r="L2413" s="202"/>
      <c r="M2413" s="202"/>
      <c r="N2413" s="202"/>
      <c r="O2413" s="202"/>
      <c r="P2413" s="202"/>
      <c r="R2413" s="202"/>
      <c r="S2413" s="190"/>
      <c r="T2413" s="190"/>
      <c r="U2413" s="190"/>
      <c r="V2413" s="190"/>
      <c r="W2413" s="190"/>
      <c r="X2413" s="190"/>
      <c r="Y2413" s="190"/>
      <c r="Z2413" s="190"/>
      <c r="AA2413" s="190"/>
      <c r="AB2413" s="190"/>
      <c r="AC2413" s="190"/>
      <c r="AD2413" s="190"/>
      <c r="AE2413" s="190"/>
      <c r="AF2413" s="190"/>
      <c r="AG2413" s="190"/>
      <c r="AH2413" s="190"/>
      <c r="AI2413" s="190"/>
      <c r="AJ2413" s="190"/>
      <c r="AK2413" s="190"/>
      <c r="AL2413" s="190"/>
      <c r="AM2413" s="190"/>
      <c r="AN2413" s="190"/>
      <c r="AO2413" s="190"/>
      <c r="AP2413" s="190"/>
      <c r="AQ2413" s="190"/>
      <c r="AR2413" s="190"/>
      <c r="AS2413" s="190"/>
      <c r="AT2413" s="190"/>
      <c r="AU2413" s="190"/>
      <c r="AV2413" s="190"/>
      <c r="AW2413" s="190"/>
      <c r="AX2413" s="190"/>
      <c r="AY2413" s="190"/>
      <c r="AZ2413" s="190"/>
      <c r="BA2413" s="190"/>
      <c r="BB2413" s="190"/>
      <c r="BC2413" s="190"/>
      <c r="BD2413" s="190"/>
      <c r="BE2413" s="190"/>
      <c r="BF2413" s="190"/>
      <c r="BG2413" s="190"/>
      <c r="BH2413" s="190"/>
      <c r="BI2413" s="190"/>
      <c r="BJ2413" s="190"/>
      <c r="BK2413" s="190"/>
      <c r="BL2413" s="190"/>
      <c r="BM2413" s="190"/>
      <c r="BN2413" s="190"/>
      <c r="BO2413" s="190"/>
      <c r="BP2413" s="190"/>
      <c r="BQ2413" s="190"/>
      <c r="BR2413" s="190"/>
      <c r="BS2413" s="190"/>
      <c r="BT2413" s="190"/>
      <c r="BU2413" s="190"/>
      <c r="BV2413" s="190"/>
      <c r="BW2413" s="190"/>
      <c r="BX2413" s="190"/>
      <c r="BY2413" s="190"/>
      <c r="BZ2413" s="190"/>
      <c r="CA2413" s="190"/>
      <c r="CB2413" s="190"/>
      <c r="CC2413" s="190"/>
      <c r="CD2413" s="190"/>
      <c r="CE2413" s="190"/>
      <c r="CF2413" s="190"/>
      <c r="CG2413" s="190"/>
      <c r="CH2413" s="190"/>
      <c r="CI2413" s="190"/>
      <c r="CJ2413" s="190"/>
      <c r="CK2413" s="190"/>
      <c r="CL2413" s="190"/>
      <c r="CN2413" s="201"/>
      <c r="CO2413" s="190"/>
      <c r="CP2413" s="190"/>
      <c r="CQ2413" s="190"/>
      <c r="CR2413" s="190"/>
      <c r="CS2413" s="190"/>
      <c r="CT2413" s="190"/>
      <c r="CU2413" s="190"/>
      <c r="CV2413" s="190"/>
      <c r="CW2413" s="190"/>
      <c r="CX2413" s="190"/>
      <c r="CY2413" s="190"/>
      <c r="CZ2413" s="190"/>
      <c r="DA2413" s="190"/>
      <c r="DB2413" s="190"/>
      <c r="DC2413" s="190"/>
      <c r="DD2413" s="190"/>
      <c r="DE2413" s="190"/>
      <c r="DF2413" s="190"/>
      <c r="DG2413" s="190"/>
      <c r="DH2413" s="190"/>
      <c r="DI2413" s="190"/>
      <c r="DJ2413" s="190"/>
      <c r="DK2413" s="190"/>
      <c r="DL2413" s="190"/>
    </row>
    <row r="2414" spans="1:116" x14ac:dyDescent="0.4">
      <c r="A2414" s="174"/>
      <c r="E2414" s="8"/>
      <c r="G2414" s="175" t="s">
        <v>505</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463</v>
      </c>
      <c r="H2415" s="200"/>
      <c r="I2415" s="201"/>
      <c r="J2415" s="201"/>
      <c r="K2415" s="202"/>
      <c r="L2415" s="202"/>
      <c r="M2415" s="202"/>
      <c r="N2415" s="202"/>
      <c r="O2415" s="202"/>
      <c r="P2415" s="202"/>
      <c r="R2415" s="202"/>
      <c r="S2415" s="190" t="str">
        <f t="shared" ref="S2415:AX2415" si="4833">S$22</f>
        <v>S$18</v>
      </c>
      <c r="T2415" s="190" t="str">
        <f t="shared" si="4833"/>
        <v>T$18</v>
      </c>
      <c r="U2415" s="190" t="str">
        <f t="shared" si="4833"/>
        <v>U$18</v>
      </c>
      <c r="V2415" s="190" t="str">
        <f t="shared" si="4833"/>
        <v>V$18</v>
      </c>
      <c r="W2415" s="190" t="str">
        <f t="shared" si="4833"/>
        <v>W$18</v>
      </c>
      <c r="X2415" s="190" t="str">
        <f t="shared" si="4833"/>
        <v>X$18</v>
      </c>
      <c r="Y2415" s="190" t="str">
        <f t="shared" si="4833"/>
        <v>Y$18</v>
      </c>
      <c r="Z2415" s="190" t="str">
        <f t="shared" si="4833"/>
        <v>Z$18</v>
      </c>
      <c r="AA2415" s="190" t="str">
        <f t="shared" si="4833"/>
        <v>AA$18</v>
      </c>
      <c r="AB2415" s="190" t="str">
        <f t="shared" si="4833"/>
        <v>AB$18</v>
      </c>
      <c r="AC2415" s="190" t="str">
        <f t="shared" si="4833"/>
        <v>AC$18</v>
      </c>
      <c r="AD2415" s="190" t="str">
        <f t="shared" si="4833"/>
        <v>AD$18</v>
      </c>
      <c r="AE2415" s="190" t="str">
        <f t="shared" si="4833"/>
        <v>AE$18</v>
      </c>
      <c r="AF2415" s="190" t="str">
        <f t="shared" si="4833"/>
        <v>AF$18</v>
      </c>
      <c r="AG2415" s="190" t="str">
        <f t="shared" si="4833"/>
        <v>AG$18</v>
      </c>
      <c r="AH2415" s="190" t="str">
        <f t="shared" si="4833"/>
        <v>AH$18</v>
      </c>
      <c r="AI2415" s="190" t="str">
        <f t="shared" si="4833"/>
        <v>AI$18</v>
      </c>
      <c r="AJ2415" s="190" t="str">
        <f t="shared" si="4833"/>
        <v>AJ$18</v>
      </c>
      <c r="AK2415" s="190" t="str">
        <f t="shared" si="4833"/>
        <v>AK$18</v>
      </c>
      <c r="AL2415" s="190" t="str">
        <f t="shared" si="4833"/>
        <v>AL$18</v>
      </c>
      <c r="AM2415" s="190" t="str">
        <f t="shared" si="4833"/>
        <v>AM$18</v>
      </c>
      <c r="AN2415" s="190" t="str">
        <f t="shared" si="4833"/>
        <v>AN$18</v>
      </c>
      <c r="AO2415" s="190" t="str">
        <f t="shared" si="4833"/>
        <v>AO$18</v>
      </c>
      <c r="AP2415" s="190" t="str">
        <f t="shared" si="4833"/>
        <v>AP$18</v>
      </c>
      <c r="AQ2415" s="190" t="str">
        <f t="shared" si="4833"/>
        <v>AQ$18</v>
      </c>
      <c r="AR2415" s="190" t="str">
        <f t="shared" si="4833"/>
        <v>AR$18</v>
      </c>
      <c r="AS2415" s="190" t="str">
        <f t="shared" si="4833"/>
        <v>AS$18</v>
      </c>
      <c r="AT2415" s="190" t="str">
        <f t="shared" si="4833"/>
        <v>AT$18</v>
      </c>
      <c r="AU2415" s="190" t="str">
        <f t="shared" si="4833"/>
        <v>AU$18</v>
      </c>
      <c r="AV2415" s="190" t="str">
        <f t="shared" si="4833"/>
        <v>AV$18</v>
      </c>
      <c r="AW2415" s="190" t="str">
        <f t="shared" si="4833"/>
        <v>AW$18</v>
      </c>
      <c r="AX2415" s="190" t="str">
        <f t="shared" si="4833"/>
        <v>AX$18</v>
      </c>
      <c r="AY2415" s="190" t="str">
        <f t="shared" ref="AY2415:CD2415" si="4834">AY$22</f>
        <v>AY$18</v>
      </c>
      <c r="AZ2415" s="190" t="str">
        <f t="shared" si="4834"/>
        <v>AZ$18</v>
      </c>
      <c r="BA2415" s="190" t="str">
        <f t="shared" si="4834"/>
        <v>BA$18</v>
      </c>
      <c r="BB2415" s="190" t="str">
        <f t="shared" si="4834"/>
        <v>BB$18</v>
      </c>
      <c r="BC2415" s="190" t="str">
        <f t="shared" si="4834"/>
        <v>BC$18</v>
      </c>
      <c r="BD2415" s="190" t="str">
        <f t="shared" si="4834"/>
        <v>BD$18</v>
      </c>
      <c r="BE2415" s="190" t="str">
        <f t="shared" si="4834"/>
        <v>BE$18</v>
      </c>
      <c r="BF2415" s="190" t="str">
        <f t="shared" si="4834"/>
        <v>BF$18</v>
      </c>
      <c r="BG2415" s="190" t="str">
        <f t="shared" si="4834"/>
        <v>BG$18</v>
      </c>
      <c r="BH2415" s="190" t="str">
        <f t="shared" si="4834"/>
        <v>BH$18</v>
      </c>
      <c r="BI2415" s="190" t="str">
        <f t="shared" si="4834"/>
        <v>BI$18</v>
      </c>
      <c r="BJ2415" s="190" t="str">
        <f t="shared" si="4834"/>
        <v>BJ$18</v>
      </c>
      <c r="BK2415" s="190" t="str">
        <f t="shared" si="4834"/>
        <v>BK$18</v>
      </c>
      <c r="BL2415" s="190" t="str">
        <f t="shared" si="4834"/>
        <v>BL$18</v>
      </c>
      <c r="BM2415" s="190" t="str">
        <f t="shared" si="4834"/>
        <v>BM$18</v>
      </c>
      <c r="BN2415" s="190" t="str">
        <f t="shared" si="4834"/>
        <v>BN$18</v>
      </c>
      <c r="BO2415" s="190" t="str">
        <f t="shared" si="4834"/>
        <v>BO$18</v>
      </c>
      <c r="BP2415" s="190" t="str">
        <f t="shared" si="4834"/>
        <v>BP$18</v>
      </c>
      <c r="BQ2415" s="190" t="str">
        <f t="shared" si="4834"/>
        <v>BQ$18</v>
      </c>
      <c r="BR2415" s="190" t="str">
        <f t="shared" si="4834"/>
        <v>BR$18</v>
      </c>
      <c r="BS2415" s="190" t="str">
        <f t="shared" si="4834"/>
        <v>BS$18</v>
      </c>
      <c r="BT2415" s="190" t="str">
        <f t="shared" si="4834"/>
        <v>BT$18</v>
      </c>
      <c r="BU2415" s="190" t="str">
        <f t="shared" si="4834"/>
        <v>BU$18</v>
      </c>
      <c r="BV2415" s="190" t="str">
        <f t="shared" si="4834"/>
        <v>BV$18</v>
      </c>
      <c r="BW2415" s="190" t="str">
        <f t="shared" si="4834"/>
        <v>BW$18</v>
      </c>
      <c r="BX2415" s="190" t="str">
        <f t="shared" si="4834"/>
        <v>BX$18</v>
      </c>
      <c r="BY2415" s="190" t="str">
        <f t="shared" si="4834"/>
        <v>BY$18</v>
      </c>
      <c r="BZ2415" s="190" t="str">
        <f t="shared" si="4834"/>
        <v>BZ$18</v>
      </c>
      <c r="CA2415" s="190" t="str">
        <f t="shared" si="4834"/>
        <v>CA$18</v>
      </c>
      <c r="CB2415" s="190" t="str">
        <f t="shared" si="4834"/>
        <v>CB$18</v>
      </c>
      <c r="CC2415" s="190" t="str">
        <f t="shared" si="4834"/>
        <v>CC$18</v>
      </c>
      <c r="CD2415" s="190" t="str">
        <f t="shared" si="4834"/>
        <v>CD$18</v>
      </c>
      <c r="CE2415" s="190" t="str">
        <f t="shared" ref="CE2415:CL2415" si="4835">CE$22</f>
        <v>CE$18</v>
      </c>
      <c r="CF2415" s="190" t="str">
        <f t="shared" si="4835"/>
        <v>CF$18</v>
      </c>
      <c r="CG2415" s="190" t="str">
        <f t="shared" si="4835"/>
        <v>CG$18</v>
      </c>
      <c r="CH2415" s="190" t="str">
        <f t="shared" si="4835"/>
        <v>CH$18</v>
      </c>
      <c r="CI2415" s="190" t="str">
        <f t="shared" si="4835"/>
        <v>CI$18</v>
      </c>
      <c r="CJ2415" s="190" t="str">
        <f t="shared" si="4835"/>
        <v>CJ$18</v>
      </c>
      <c r="CK2415" s="190" t="str">
        <f t="shared" si="4835"/>
        <v>CK$18</v>
      </c>
      <c r="CL2415" s="190" t="str">
        <f t="shared" si="4835"/>
        <v>CL$18</v>
      </c>
      <c r="CN2415" s="201"/>
      <c r="CO2415" s="190" t="str">
        <f t="shared" ref="CO2415:DL2415" si="4836">CO$22</f>
        <v>CO$18</v>
      </c>
      <c r="CP2415" s="190" t="str">
        <f t="shared" si="4836"/>
        <v>CP$18</v>
      </c>
      <c r="CQ2415" s="190" t="str">
        <f t="shared" si="4836"/>
        <v>CQ$18</v>
      </c>
      <c r="CR2415" s="190" t="str">
        <f t="shared" si="4836"/>
        <v>CR$18</v>
      </c>
      <c r="CS2415" s="190" t="str">
        <f t="shared" si="4836"/>
        <v>CS$18</v>
      </c>
      <c r="CT2415" s="190" t="str">
        <f t="shared" si="4836"/>
        <v>CT$18</v>
      </c>
      <c r="CU2415" s="190" t="str">
        <f t="shared" si="4836"/>
        <v>CU$18</v>
      </c>
      <c r="CV2415" s="190" t="str">
        <f t="shared" si="4836"/>
        <v>CV$18</v>
      </c>
      <c r="CW2415" s="190" t="str">
        <f t="shared" si="4836"/>
        <v>CW$18</v>
      </c>
      <c r="CX2415" s="190" t="str">
        <f t="shared" si="4836"/>
        <v>CX$18</v>
      </c>
      <c r="CY2415" s="190" t="str">
        <f t="shared" si="4836"/>
        <v>CY$18</v>
      </c>
      <c r="CZ2415" s="190" t="str">
        <f t="shared" si="4836"/>
        <v>CZ$18</v>
      </c>
      <c r="DA2415" s="190" t="str">
        <f t="shared" si="4836"/>
        <v>DA$18</v>
      </c>
      <c r="DB2415" s="190" t="str">
        <f t="shared" si="4836"/>
        <v>DB$18</v>
      </c>
      <c r="DC2415" s="190" t="str">
        <f t="shared" si="4836"/>
        <v>DC$18</v>
      </c>
      <c r="DD2415" s="190" t="str">
        <f t="shared" si="4836"/>
        <v>DD$18</v>
      </c>
      <c r="DE2415" s="190" t="str">
        <f t="shared" si="4836"/>
        <v>DE$18</v>
      </c>
      <c r="DF2415" s="190" t="str">
        <f t="shared" si="4836"/>
        <v>DF$18</v>
      </c>
      <c r="DG2415" s="190" t="str">
        <f t="shared" si="4836"/>
        <v>DG$18</v>
      </c>
      <c r="DH2415" s="190" t="str">
        <f t="shared" si="4836"/>
        <v>DH$18</v>
      </c>
      <c r="DI2415" s="190" t="str">
        <f t="shared" si="4836"/>
        <v>DI$18</v>
      </c>
      <c r="DJ2415" s="190" t="str">
        <f t="shared" si="4836"/>
        <v>DJ$18</v>
      </c>
      <c r="DK2415" s="190" t="str">
        <f t="shared" si="4836"/>
        <v>DK$18</v>
      </c>
      <c r="DL2415" s="190" t="str">
        <f t="shared" si="4836"/>
        <v>DL$18</v>
      </c>
    </row>
    <row r="2416" spans="1:116" x14ac:dyDescent="0.4">
      <c r="A2416" s="174"/>
      <c r="E2416" s="8"/>
      <c r="G2416" s="175" t="s">
        <v>464</v>
      </c>
      <c r="H2416" s="200"/>
      <c r="I2416" s="201"/>
      <c r="J2416" s="201"/>
      <c r="K2416" s="202"/>
      <c r="L2416" s="202"/>
      <c r="M2416" s="202"/>
      <c r="N2416" s="202"/>
      <c r="O2416" s="202"/>
      <c r="P2416" s="202"/>
      <c r="R2416" s="202"/>
      <c r="S2416" s="190" t="str">
        <f t="shared" ref="S2416:AX2416" si="4837">S$23</f>
        <v>S$19</v>
      </c>
      <c r="T2416" s="190" t="str">
        <f t="shared" si="4837"/>
        <v>T$19</v>
      </c>
      <c r="U2416" s="190" t="str">
        <f t="shared" si="4837"/>
        <v>U$19</v>
      </c>
      <c r="V2416" s="190" t="str">
        <f t="shared" si="4837"/>
        <v>V$19</v>
      </c>
      <c r="W2416" s="190" t="str">
        <f t="shared" si="4837"/>
        <v>W$19</v>
      </c>
      <c r="X2416" s="190" t="str">
        <f t="shared" si="4837"/>
        <v>X$19</v>
      </c>
      <c r="Y2416" s="190" t="str">
        <f t="shared" si="4837"/>
        <v>Y$19</v>
      </c>
      <c r="Z2416" s="190" t="str">
        <f t="shared" si="4837"/>
        <v>Z$19</v>
      </c>
      <c r="AA2416" s="190" t="str">
        <f t="shared" si="4837"/>
        <v>AA$19</v>
      </c>
      <c r="AB2416" s="190" t="str">
        <f t="shared" si="4837"/>
        <v>AB$19</v>
      </c>
      <c r="AC2416" s="190" t="str">
        <f t="shared" si="4837"/>
        <v>AC$19</v>
      </c>
      <c r="AD2416" s="190" t="str">
        <f t="shared" si="4837"/>
        <v>AD$19</v>
      </c>
      <c r="AE2416" s="190" t="str">
        <f t="shared" si="4837"/>
        <v>AE$19</v>
      </c>
      <c r="AF2416" s="190" t="str">
        <f t="shared" si="4837"/>
        <v>AF$19</v>
      </c>
      <c r="AG2416" s="190" t="str">
        <f t="shared" si="4837"/>
        <v>AG$19</v>
      </c>
      <c r="AH2416" s="190" t="str">
        <f t="shared" si="4837"/>
        <v>AH$19</v>
      </c>
      <c r="AI2416" s="190" t="str">
        <f t="shared" si="4837"/>
        <v>AI$19</v>
      </c>
      <c r="AJ2416" s="190" t="str">
        <f t="shared" si="4837"/>
        <v>AJ$19</v>
      </c>
      <c r="AK2416" s="190" t="str">
        <f t="shared" si="4837"/>
        <v>AK$19</v>
      </c>
      <c r="AL2416" s="190" t="str">
        <f t="shared" si="4837"/>
        <v>AL$19</v>
      </c>
      <c r="AM2416" s="190" t="str">
        <f t="shared" si="4837"/>
        <v>AM$19</v>
      </c>
      <c r="AN2416" s="190" t="str">
        <f t="shared" si="4837"/>
        <v>AN$19</v>
      </c>
      <c r="AO2416" s="190" t="str">
        <f t="shared" si="4837"/>
        <v>AO$19</v>
      </c>
      <c r="AP2416" s="190" t="str">
        <f t="shared" si="4837"/>
        <v>AP$19</v>
      </c>
      <c r="AQ2416" s="190" t="str">
        <f t="shared" si="4837"/>
        <v>AQ$19</v>
      </c>
      <c r="AR2416" s="190" t="str">
        <f t="shared" si="4837"/>
        <v>AR$19</v>
      </c>
      <c r="AS2416" s="190" t="str">
        <f t="shared" si="4837"/>
        <v>AS$19</v>
      </c>
      <c r="AT2416" s="190" t="str">
        <f t="shared" si="4837"/>
        <v>AT$19</v>
      </c>
      <c r="AU2416" s="190" t="str">
        <f t="shared" si="4837"/>
        <v>AU$19</v>
      </c>
      <c r="AV2416" s="190" t="str">
        <f t="shared" si="4837"/>
        <v>AV$19</v>
      </c>
      <c r="AW2416" s="190" t="str">
        <f t="shared" si="4837"/>
        <v>AW$19</v>
      </c>
      <c r="AX2416" s="190" t="str">
        <f t="shared" si="4837"/>
        <v>AX$19</v>
      </c>
      <c r="AY2416" s="190" t="str">
        <f t="shared" ref="AY2416:CD2416" si="4838">AY$23</f>
        <v>AY$19</v>
      </c>
      <c r="AZ2416" s="190" t="str">
        <f t="shared" si="4838"/>
        <v>AZ$19</v>
      </c>
      <c r="BA2416" s="190" t="str">
        <f t="shared" si="4838"/>
        <v>BA$19</v>
      </c>
      <c r="BB2416" s="190" t="str">
        <f t="shared" si="4838"/>
        <v>BB$19</v>
      </c>
      <c r="BC2416" s="190" t="str">
        <f t="shared" si="4838"/>
        <v>BC$19</v>
      </c>
      <c r="BD2416" s="190" t="str">
        <f t="shared" si="4838"/>
        <v>BD$19</v>
      </c>
      <c r="BE2416" s="190" t="str">
        <f t="shared" si="4838"/>
        <v>BE$19</v>
      </c>
      <c r="BF2416" s="190" t="str">
        <f t="shared" si="4838"/>
        <v>BF$19</v>
      </c>
      <c r="BG2416" s="190" t="str">
        <f t="shared" si="4838"/>
        <v>BG$19</v>
      </c>
      <c r="BH2416" s="190" t="str">
        <f t="shared" si="4838"/>
        <v>BH$19</v>
      </c>
      <c r="BI2416" s="190" t="str">
        <f t="shared" si="4838"/>
        <v>BI$19</v>
      </c>
      <c r="BJ2416" s="190" t="str">
        <f t="shared" si="4838"/>
        <v>BJ$19</v>
      </c>
      <c r="BK2416" s="190" t="str">
        <f t="shared" si="4838"/>
        <v>BK$19</v>
      </c>
      <c r="BL2416" s="190" t="str">
        <f t="shared" si="4838"/>
        <v>BL$19</v>
      </c>
      <c r="BM2416" s="190" t="str">
        <f t="shared" si="4838"/>
        <v>BM$19</v>
      </c>
      <c r="BN2416" s="190" t="str">
        <f t="shared" si="4838"/>
        <v>BN$19</v>
      </c>
      <c r="BO2416" s="190" t="str">
        <f t="shared" si="4838"/>
        <v>BO$19</v>
      </c>
      <c r="BP2416" s="190" t="str">
        <f t="shared" si="4838"/>
        <v>BP$19</v>
      </c>
      <c r="BQ2416" s="190" t="str">
        <f t="shared" si="4838"/>
        <v>BQ$19</v>
      </c>
      <c r="BR2416" s="190" t="str">
        <f t="shared" si="4838"/>
        <v>BR$19</v>
      </c>
      <c r="BS2416" s="190" t="str">
        <f t="shared" si="4838"/>
        <v>BS$19</v>
      </c>
      <c r="BT2416" s="190" t="str">
        <f t="shared" si="4838"/>
        <v>BT$19</v>
      </c>
      <c r="BU2416" s="190" t="str">
        <f t="shared" si="4838"/>
        <v>BU$19</v>
      </c>
      <c r="BV2416" s="190" t="str">
        <f t="shared" si="4838"/>
        <v>BV$19</v>
      </c>
      <c r="BW2416" s="190" t="str">
        <f t="shared" si="4838"/>
        <v>BW$19</v>
      </c>
      <c r="BX2416" s="190" t="str">
        <f t="shared" si="4838"/>
        <v>BX$19</v>
      </c>
      <c r="BY2416" s="190" t="str">
        <f t="shared" si="4838"/>
        <v>BY$19</v>
      </c>
      <c r="BZ2416" s="190" t="str">
        <f t="shared" si="4838"/>
        <v>BZ$19</v>
      </c>
      <c r="CA2416" s="190" t="str">
        <f t="shared" si="4838"/>
        <v>CA$19</v>
      </c>
      <c r="CB2416" s="190" t="str">
        <f t="shared" si="4838"/>
        <v>CB$19</v>
      </c>
      <c r="CC2416" s="190" t="str">
        <f t="shared" si="4838"/>
        <v>CC$19</v>
      </c>
      <c r="CD2416" s="190" t="str">
        <f t="shared" si="4838"/>
        <v>CD$19</v>
      </c>
      <c r="CE2416" s="190" t="str">
        <f t="shared" ref="CE2416:CL2416" si="4839">CE$23</f>
        <v>CE$19</v>
      </c>
      <c r="CF2416" s="190" t="str">
        <f t="shared" si="4839"/>
        <v>CF$19</v>
      </c>
      <c r="CG2416" s="190" t="str">
        <f t="shared" si="4839"/>
        <v>CG$19</v>
      </c>
      <c r="CH2416" s="190" t="str">
        <f t="shared" si="4839"/>
        <v>CH$19</v>
      </c>
      <c r="CI2416" s="190" t="str">
        <f t="shared" si="4839"/>
        <v>CI$19</v>
      </c>
      <c r="CJ2416" s="190" t="str">
        <f t="shared" si="4839"/>
        <v>CJ$19</v>
      </c>
      <c r="CK2416" s="190" t="str">
        <f t="shared" si="4839"/>
        <v>CK$19</v>
      </c>
      <c r="CL2416" s="190" t="str">
        <f t="shared" si="4839"/>
        <v>CL$19</v>
      </c>
      <c r="CN2416" s="201"/>
      <c r="CO2416" s="190" t="str">
        <f t="shared" ref="CO2416:DL2416" si="4840">CO$23</f>
        <v>CO$19</v>
      </c>
      <c r="CP2416" s="190" t="str">
        <f t="shared" si="4840"/>
        <v>CP$19</v>
      </c>
      <c r="CQ2416" s="190" t="str">
        <f t="shared" si="4840"/>
        <v>CQ$19</v>
      </c>
      <c r="CR2416" s="190" t="str">
        <f t="shared" si="4840"/>
        <v>CR$19</v>
      </c>
      <c r="CS2416" s="190" t="str">
        <f t="shared" si="4840"/>
        <v>CS$19</v>
      </c>
      <c r="CT2416" s="190" t="str">
        <f t="shared" si="4840"/>
        <v>CT$19</v>
      </c>
      <c r="CU2416" s="190" t="str">
        <f t="shared" si="4840"/>
        <v>CU$19</v>
      </c>
      <c r="CV2416" s="190" t="str">
        <f t="shared" si="4840"/>
        <v>CV$19</v>
      </c>
      <c r="CW2416" s="190" t="str">
        <f t="shared" si="4840"/>
        <v>CW$19</v>
      </c>
      <c r="CX2416" s="190" t="str">
        <f t="shared" si="4840"/>
        <v>CX$19</v>
      </c>
      <c r="CY2416" s="190" t="str">
        <f t="shared" si="4840"/>
        <v>CY$19</v>
      </c>
      <c r="CZ2416" s="190" t="str">
        <f t="shared" si="4840"/>
        <v>CZ$19</v>
      </c>
      <c r="DA2416" s="190" t="str">
        <f t="shared" si="4840"/>
        <v>DA$19</v>
      </c>
      <c r="DB2416" s="190" t="str">
        <f t="shared" si="4840"/>
        <v>DB$19</v>
      </c>
      <c r="DC2416" s="190" t="str">
        <f t="shared" si="4840"/>
        <v>DC$19</v>
      </c>
      <c r="DD2416" s="190" t="str">
        <f t="shared" si="4840"/>
        <v>DD$19</v>
      </c>
      <c r="DE2416" s="190" t="str">
        <f t="shared" si="4840"/>
        <v>DE$19</v>
      </c>
      <c r="DF2416" s="190" t="str">
        <f t="shared" si="4840"/>
        <v>DF$19</v>
      </c>
      <c r="DG2416" s="190" t="str">
        <f t="shared" si="4840"/>
        <v>DG$19</v>
      </c>
      <c r="DH2416" s="190" t="str">
        <f t="shared" si="4840"/>
        <v>DH$19</v>
      </c>
      <c r="DI2416" s="190" t="str">
        <f t="shared" si="4840"/>
        <v>DI$19</v>
      </c>
      <c r="DJ2416" s="190" t="str">
        <f t="shared" si="4840"/>
        <v>DJ$19</v>
      </c>
      <c r="DK2416" s="190" t="str">
        <f t="shared" si="4840"/>
        <v>DK$19</v>
      </c>
      <c r="DL2416" s="190" t="str">
        <f t="shared" si="4840"/>
        <v>DL$19</v>
      </c>
    </row>
    <row r="2417" spans="1:116" x14ac:dyDescent="0.4">
      <c r="E2417" s="8"/>
      <c r="G2417" s="136"/>
      <c r="H2417" s="12"/>
      <c r="I2417" s="60"/>
      <c r="J2417" s="60"/>
      <c r="K2417" s="15"/>
      <c r="L2417" s="15"/>
      <c r="M2417" s="15"/>
      <c r="N2417" s="15"/>
      <c r="O2417" s="15"/>
      <c r="P2417" s="15"/>
      <c r="R2417" s="15"/>
      <c r="S2417" s="80"/>
      <c r="T2417" s="80"/>
      <c r="U2417" s="80"/>
      <c r="V2417" s="80"/>
      <c r="W2417" s="80"/>
      <c r="X2417" s="80"/>
      <c r="Y2417" s="80"/>
      <c r="Z2417" s="80"/>
      <c r="AA2417" s="80"/>
      <c r="AB2417" s="80"/>
      <c r="AC2417" s="80"/>
      <c r="AD2417" s="80"/>
      <c r="AE2417" s="80"/>
      <c r="AF2417" s="80"/>
      <c r="AG2417" s="80"/>
      <c r="AH2417" s="80"/>
      <c r="AI2417" s="80"/>
      <c r="AJ2417" s="80"/>
      <c r="AK2417" s="80"/>
      <c r="AL2417" s="80"/>
      <c r="AM2417" s="80"/>
      <c r="AN2417" s="80"/>
      <c r="AO2417" s="80"/>
      <c r="AP2417" s="80"/>
      <c r="AQ2417" s="80"/>
      <c r="AR2417" s="80"/>
      <c r="AS2417" s="80"/>
      <c r="AT2417" s="80"/>
      <c r="AU2417" s="80"/>
      <c r="AV2417" s="80"/>
      <c r="AW2417" s="80"/>
      <c r="AX2417" s="80"/>
      <c r="AY2417" s="80"/>
      <c r="AZ2417" s="80"/>
      <c r="BA2417" s="80"/>
      <c r="BB2417" s="80"/>
      <c r="BC2417" s="80"/>
      <c r="BD2417" s="80"/>
      <c r="BE2417" s="80"/>
      <c r="BF2417" s="80"/>
      <c r="BG2417" s="80"/>
      <c r="BH2417" s="80"/>
      <c r="BI2417" s="80"/>
      <c r="BJ2417" s="80"/>
      <c r="BK2417" s="80"/>
      <c r="BL2417" s="80"/>
      <c r="BM2417" s="80"/>
      <c r="BN2417" s="80"/>
      <c r="BO2417" s="80"/>
      <c r="BP2417" s="80"/>
      <c r="BQ2417" s="80"/>
      <c r="BR2417" s="80"/>
      <c r="BS2417" s="80"/>
      <c r="BT2417" s="80"/>
      <c r="BU2417" s="80"/>
      <c r="BV2417" s="80"/>
      <c r="BW2417" s="80"/>
      <c r="BX2417" s="80"/>
      <c r="BY2417" s="80"/>
      <c r="BZ2417" s="80"/>
      <c r="CA2417" s="80"/>
      <c r="CB2417" s="80"/>
      <c r="CC2417" s="80"/>
      <c r="CD2417" s="80"/>
      <c r="CE2417" s="80"/>
      <c r="CF2417" s="80"/>
      <c r="CG2417" s="80"/>
      <c r="CH2417" s="80"/>
      <c r="CI2417" s="80"/>
      <c r="CJ2417" s="80"/>
      <c r="CK2417" s="80"/>
      <c r="CL2417" s="80"/>
      <c r="CN2417" s="60"/>
      <c r="CO2417" s="179"/>
      <c r="CP2417" s="179"/>
      <c r="CQ2417" s="179"/>
      <c r="CR2417" s="179"/>
      <c r="CS2417" s="179"/>
      <c r="CT2417" s="179"/>
      <c r="CU2417" s="179"/>
      <c r="CV2417" s="179"/>
      <c r="CW2417" s="179"/>
      <c r="CX2417" s="179"/>
      <c r="CY2417" s="179"/>
      <c r="CZ2417" s="179"/>
      <c r="DA2417" s="179"/>
      <c r="DB2417" s="179"/>
      <c r="DC2417" s="179"/>
      <c r="DD2417" s="179"/>
      <c r="DE2417" s="179"/>
      <c r="DF2417" s="179"/>
      <c r="DG2417" s="179"/>
      <c r="DH2417" s="179"/>
      <c r="DI2417" s="179"/>
      <c r="DJ2417" s="179"/>
      <c r="DK2417" s="179"/>
      <c r="DL2417" s="179"/>
    </row>
    <row r="2418" spans="1:116" x14ac:dyDescent="0.4">
      <c r="E2418" s="8"/>
      <c r="G2418" s="136"/>
      <c r="H2418" s="12"/>
      <c r="I2418" s="60"/>
      <c r="J2418" s="60"/>
      <c r="K2418" s="15"/>
      <c r="L2418" s="15"/>
      <c r="M2418" s="15"/>
      <c r="N2418" s="15"/>
      <c r="O2418" s="15"/>
      <c r="P2418" s="15"/>
      <c r="R2418" s="15"/>
      <c r="S2418" s="80"/>
      <c r="T2418" s="80"/>
      <c r="U2418" s="80"/>
      <c r="V2418" s="80"/>
      <c r="W2418" s="80"/>
      <c r="X2418" s="80"/>
      <c r="Y2418" s="80"/>
      <c r="Z2418" s="80"/>
      <c r="AA2418" s="80"/>
      <c r="AB2418" s="80"/>
      <c r="AC2418" s="80"/>
      <c r="AD2418" s="80"/>
      <c r="AE2418" s="80"/>
      <c r="AF2418" s="80"/>
      <c r="AG2418" s="80"/>
      <c r="AH2418" s="80"/>
      <c r="AI2418" s="80"/>
      <c r="AJ2418" s="80"/>
      <c r="AK2418" s="80"/>
      <c r="AL2418" s="80"/>
      <c r="AM2418" s="80"/>
      <c r="AN2418" s="80"/>
      <c r="AO2418" s="80"/>
      <c r="AP2418" s="80"/>
      <c r="AQ2418" s="80"/>
      <c r="AR2418" s="80"/>
      <c r="AS2418" s="80"/>
      <c r="AT2418" s="80"/>
      <c r="AU2418" s="80"/>
      <c r="AV2418" s="80"/>
      <c r="AW2418" s="80"/>
      <c r="AX2418" s="80"/>
      <c r="AY2418" s="80"/>
      <c r="AZ2418" s="80"/>
      <c r="BA2418" s="80"/>
      <c r="BB2418" s="80"/>
      <c r="BC2418" s="80"/>
      <c r="BD2418" s="80"/>
      <c r="BE2418" s="80"/>
      <c r="BF2418" s="80"/>
      <c r="BG2418" s="80"/>
      <c r="BH2418" s="80"/>
      <c r="BI2418" s="80"/>
      <c r="BJ2418" s="80"/>
      <c r="BK2418" s="80"/>
      <c r="BL2418" s="80"/>
      <c r="BM2418" s="80"/>
      <c r="BN2418" s="80"/>
      <c r="BO2418" s="80"/>
      <c r="BP2418" s="80"/>
      <c r="BQ2418" s="80"/>
      <c r="BR2418" s="80"/>
      <c r="BS2418" s="80"/>
      <c r="BT2418" s="80"/>
      <c r="BU2418" s="80"/>
      <c r="BV2418" s="80"/>
      <c r="BW2418" s="80"/>
      <c r="BX2418" s="80"/>
      <c r="BY2418" s="80"/>
      <c r="BZ2418" s="80"/>
      <c r="CA2418" s="80"/>
      <c r="CB2418" s="80"/>
      <c r="CC2418" s="80"/>
      <c r="CD2418" s="80"/>
      <c r="CE2418" s="80"/>
      <c r="CF2418" s="80"/>
      <c r="CG2418" s="80"/>
      <c r="CH2418" s="80"/>
      <c r="CI2418" s="80"/>
      <c r="CJ2418" s="80"/>
      <c r="CK2418" s="80"/>
      <c r="CL2418" s="80"/>
      <c r="CN2418" s="60"/>
      <c r="CO2418" s="179"/>
      <c r="CP2418" s="179"/>
      <c r="CQ2418" s="179"/>
      <c r="CR2418" s="179"/>
      <c r="CS2418" s="179"/>
      <c r="CT2418" s="179"/>
      <c r="CU2418" s="179"/>
      <c r="CV2418" s="179"/>
      <c r="CW2418" s="179"/>
      <c r="CX2418" s="179"/>
      <c r="CY2418" s="179"/>
      <c r="CZ2418" s="179"/>
      <c r="DA2418" s="179"/>
      <c r="DB2418" s="179"/>
      <c r="DC2418" s="179"/>
      <c r="DD2418" s="179"/>
      <c r="DE2418" s="179"/>
      <c r="DF2418" s="179"/>
      <c r="DG2418" s="179"/>
      <c r="DH2418" s="179"/>
      <c r="DI2418" s="179"/>
      <c r="DJ2418" s="179"/>
      <c r="DK2418" s="179"/>
      <c r="DL2418" s="179"/>
    </row>
    <row r="2419" spans="1:116" x14ac:dyDescent="0.4">
      <c r="E2419" s="8"/>
      <c r="G2419" s="136"/>
      <c r="H2419" s="12"/>
      <c r="I2419" s="60"/>
      <c r="J2419" s="60"/>
      <c r="K2419" s="15"/>
      <c r="L2419" s="15"/>
      <c r="M2419" s="15"/>
      <c r="N2419" s="15"/>
      <c r="O2419" s="15"/>
      <c r="P2419" s="15"/>
      <c r="R2419" s="15"/>
      <c r="S2419" s="80"/>
      <c r="T2419" s="80"/>
      <c r="U2419" s="80"/>
      <c r="V2419" s="80"/>
      <c r="W2419" s="80"/>
      <c r="X2419" s="80"/>
      <c r="Y2419" s="80"/>
      <c r="Z2419" s="80"/>
      <c r="AA2419" s="80"/>
      <c r="AB2419" s="80"/>
      <c r="AC2419" s="80"/>
      <c r="AD2419" s="80"/>
      <c r="AE2419" s="80"/>
      <c r="AF2419" s="80"/>
      <c r="AG2419" s="80"/>
      <c r="AH2419" s="80"/>
      <c r="AI2419" s="80"/>
      <c r="AJ2419" s="80"/>
      <c r="AK2419" s="80"/>
      <c r="AL2419" s="80"/>
      <c r="AM2419" s="80"/>
      <c r="AN2419" s="80"/>
      <c r="AO2419" s="80"/>
      <c r="AP2419" s="80"/>
      <c r="AQ2419" s="80"/>
      <c r="AR2419" s="80"/>
      <c r="AS2419" s="80"/>
      <c r="AT2419" s="80"/>
      <c r="AU2419" s="80"/>
      <c r="AV2419" s="80"/>
      <c r="AW2419" s="80"/>
      <c r="AX2419" s="80"/>
      <c r="AY2419" s="80"/>
      <c r="AZ2419" s="80"/>
      <c r="BA2419" s="80"/>
      <c r="BB2419" s="80"/>
      <c r="BC2419" s="80"/>
      <c r="BD2419" s="80"/>
      <c r="BE2419" s="80"/>
      <c r="BF2419" s="80"/>
      <c r="BG2419" s="80"/>
      <c r="BH2419" s="80"/>
      <c r="BI2419" s="80"/>
      <c r="BJ2419" s="80"/>
      <c r="BK2419" s="80"/>
      <c r="BL2419" s="80"/>
      <c r="BM2419" s="80"/>
      <c r="BN2419" s="80"/>
      <c r="BO2419" s="80"/>
      <c r="BP2419" s="80"/>
      <c r="BQ2419" s="80"/>
      <c r="BR2419" s="80"/>
      <c r="BS2419" s="80"/>
      <c r="BT2419" s="80"/>
      <c r="BU2419" s="80"/>
      <c r="BV2419" s="80"/>
      <c r="BW2419" s="80"/>
      <c r="BX2419" s="80"/>
      <c r="BY2419" s="80"/>
      <c r="BZ2419" s="80"/>
      <c r="CA2419" s="80"/>
      <c r="CB2419" s="80"/>
      <c r="CC2419" s="80"/>
      <c r="CD2419" s="80"/>
      <c r="CE2419" s="80"/>
      <c r="CF2419" s="80"/>
      <c r="CG2419" s="80"/>
      <c r="CH2419" s="80"/>
      <c r="CI2419" s="80"/>
      <c r="CJ2419" s="80"/>
      <c r="CK2419" s="80"/>
      <c r="CL2419" s="80"/>
      <c r="CN2419" s="60"/>
      <c r="CO2419" s="179"/>
      <c r="CP2419" s="179"/>
      <c r="CQ2419" s="179"/>
      <c r="CR2419" s="179"/>
      <c r="CS2419" s="179"/>
      <c r="CT2419" s="179"/>
      <c r="CU2419" s="179"/>
      <c r="CV2419" s="179"/>
      <c r="CW2419" s="179"/>
      <c r="CX2419" s="179"/>
      <c r="CY2419" s="179"/>
      <c r="CZ2419" s="179"/>
      <c r="DA2419" s="179"/>
      <c r="DB2419" s="179"/>
      <c r="DC2419" s="179"/>
      <c r="DD2419" s="179"/>
      <c r="DE2419" s="179"/>
      <c r="DF2419" s="179"/>
      <c r="DG2419" s="179"/>
      <c r="DH2419" s="179"/>
      <c r="DI2419" s="179"/>
      <c r="DJ2419" s="179"/>
      <c r="DK2419" s="179"/>
      <c r="DL2419" s="179"/>
    </row>
    <row r="2420" spans="1:116" x14ac:dyDescent="0.4">
      <c r="E2420" s="8"/>
      <c r="G2420" s="136"/>
      <c r="H2420" s="12"/>
      <c r="I2420" s="60"/>
      <c r="J2420" s="60"/>
      <c r="K2420" s="15"/>
      <c r="L2420" s="15"/>
      <c r="M2420" s="15"/>
      <c r="N2420" s="15"/>
      <c r="O2420" s="15"/>
      <c r="P2420" s="15"/>
      <c r="R2420" s="15"/>
      <c r="S2420" s="80"/>
      <c r="T2420" s="80"/>
      <c r="U2420" s="80"/>
      <c r="V2420" s="80"/>
      <c r="W2420" s="80"/>
      <c r="X2420" s="80"/>
      <c r="Y2420" s="80"/>
      <c r="Z2420" s="80"/>
      <c r="AA2420" s="80"/>
      <c r="AB2420" s="80"/>
      <c r="AC2420" s="80"/>
      <c r="AD2420" s="80"/>
      <c r="AE2420" s="80"/>
      <c r="AF2420" s="80"/>
      <c r="AG2420" s="80"/>
      <c r="AH2420" s="80"/>
      <c r="AI2420" s="80"/>
      <c r="AJ2420" s="80"/>
      <c r="AK2420" s="80"/>
      <c r="AL2420" s="80"/>
      <c r="AM2420" s="80"/>
      <c r="AN2420" s="80"/>
      <c r="AO2420" s="80"/>
      <c r="AP2420" s="80"/>
      <c r="AQ2420" s="80"/>
      <c r="AR2420" s="80"/>
      <c r="AS2420" s="80"/>
      <c r="AT2420" s="80"/>
      <c r="AU2420" s="80"/>
      <c r="AV2420" s="80"/>
      <c r="AW2420" s="80"/>
      <c r="AX2420" s="80"/>
      <c r="AY2420" s="80"/>
      <c r="AZ2420" s="80"/>
      <c r="BA2420" s="80"/>
      <c r="BB2420" s="80"/>
      <c r="BC2420" s="80"/>
      <c r="BD2420" s="80"/>
      <c r="BE2420" s="80"/>
      <c r="BF2420" s="80"/>
      <c r="BG2420" s="80"/>
      <c r="BH2420" s="80"/>
      <c r="BI2420" s="80"/>
      <c r="BJ2420" s="80"/>
      <c r="BK2420" s="80"/>
      <c r="BL2420" s="80"/>
      <c r="BM2420" s="80"/>
      <c r="BN2420" s="80"/>
      <c r="BO2420" s="80"/>
      <c r="BP2420" s="80"/>
      <c r="BQ2420" s="80"/>
      <c r="BR2420" s="80"/>
      <c r="BS2420" s="80"/>
      <c r="BT2420" s="80"/>
      <c r="BU2420" s="80"/>
      <c r="BV2420" s="80"/>
      <c r="BW2420" s="80"/>
      <c r="BX2420" s="80"/>
      <c r="BY2420" s="80"/>
      <c r="BZ2420" s="80"/>
      <c r="CA2420" s="80"/>
      <c r="CB2420" s="80"/>
      <c r="CC2420" s="80"/>
      <c r="CD2420" s="80"/>
      <c r="CE2420" s="80"/>
      <c r="CF2420" s="80"/>
      <c r="CG2420" s="80"/>
      <c r="CH2420" s="80"/>
      <c r="CI2420" s="80"/>
      <c r="CJ2420" s="80"/>
      <c r="CK2420" s="80"/>
      <c r="CL2420" s="80"/>
      <c r="CN2420" s="60"/>
      <c r="CO2420" s="179"/>
      <c r="CP2420" s="179"/>
      <c r="CQ2420" s="179"/>
      <c r="CR2420" s="179"/>
      <c r="CS2420" s="179"/>
      <c r="CT2420" s="179"/>
      <c r="CU2420" s="179"/>
      <c r="CV2420" s="179"/>
      <c r="CW2420" s="179"/>
      <c r="CX2420" s="179"/>
      <c r="CY2420" s="179"/>
      <c r="CZ2420" s="179"/>
      <c r="DA2420" s="179"/>
      <c r="DB2420" s="179"/>
      <c r="DC2420" s="179"/>
      <c r="DD2420" s="179"/>
      <c r="DE2420" s="179"/>
      <c r="DF2420" s="179"/>
      <c r="DG2420" s="179"/>
      <c r="DH2420" s="179"/>
      <c r="DI2420" s="179"/>
      <c r="DJ2420" s="179"/>
      <c r="DK2420" s="179"/>
      <c r="DL2420" s="179"/>
    </row>
    <row r="2421" spans="1:116" x14ac:dyDescent="0.4">
      <c r="E2421" s="8"/>
      <c r="G2421" s="136"/>
      <c r="H2421" s="12"/>
      <c r="I2421" s="60"/>
      <c r="J2421" s="60"/>
      <c r="K2421" s="15"/>
      <c r="L2421" s="15"/>
      <c r="M2421" s="15"/>
      <c r="N2421" s="15"/>
      <c r="O2421" s="15"/>
      <c r="P2421" s="15"/>
      <c r="R2421" s="15"/>
      <c r="S2421" s="80"/>
      <c r="T2421" s="80"/>
      <c r="U2421" s="80"/>
      <c r="V2421" s="80"/>
      <c r="W2421" s="80"/>
      <c r="X2421" s="80"/>
      <c r="Y2421" s="80"/>
      <c r="Z2421" s="80"/>
      <c r="AA2421" s="80"/>
      <c r="AB2421" s="80"/>
      <c r="AC2421" s="80"/>
      <c r="AD2421" s="80"/>
      <c r="AE2421" s="80"/>
      <c r="AF2421" s="80"/>
      <c r="AG2421" s="80"/>
      <c r="AH2421" s="80"/>
      <c r="AI2421" s="80"/>
      <c r="AJ2421" s="80"/>
      <c r="AK2421" s="80"/>
      <c r="AL2421" s="80"/>
      <c r="AM2421" s="80"/>
      <c r="AN2421" s="80"/>
      <c r="AO2421" s="80"/>
      <c r="AP2421" s="80"/>
      <c r="AQ2421" s="80"/>
      <c r="AR2421" s="80"/>
      <c r="AS2421" s="80"/>
      <c r="AT2421" s="80"/>
      <c r="AU2421" s="80"/>
      <c r="AV2421" s="80"/>
      <c r="AW2421" s="80"/>
      <c r="AX2421" s="80"/>
      <c r="AY2421" s="80"/>
      <c r="AZ2421" s="80"/>
      <c r="BA2421" s="80"/>
      <c r="BB2421" s="80"/>
      <c r="BC2421" s="80"/>
      <c r="BD2421" s="80"/>
      <c r="BE2421" s="80"/>
      <c r="BF2421" s="80"/>
      <c r="BG2421" s="80"/>
      <c r="BH2421" s="80"/>
      <c r="BI2421" s="80"/>
      <c r="BJ2421" s="80"/>
      <c r="BK2421" s="80"/>
      <c r="BL2421" s="80"/>
      <c r="BM2421" s="80"/>
      <c r="BN2421" s="80"/>
      <c r="BO2421" s="80"/>
      <c r="BP2421" s="80"/>
      <c r="BQ2421" s="80"/>
      <c r="BR2421" s="80"/>
      <c r="BS2421" s="80"/>
      <c r="BT2421" s="80"/>
      <c r="BU2421" s="80"/>
      <c r="BV2421" s="80"/>
      <c r="BW2421" s="80"/>
      <c r="BX2421" s="80"/>
      <c r="BY2421" s="80"/>
      <c r="BZ2421" s="80"/>
      <c r="CA2421" s="80"/>
      <c r="CB2421" s="80"/>
      <c r="CC2421" s="80"/>
      <c r="CD2421" s="80"/>
      <c r="CE2421" s="80"/>
      <c r="CF2421" s="80"/>
      <c r="CG2421" s="80"/>
      <c r="CH2421" s="80"/>
      <c r="CI2421" s="80"/>
      <c r="CJ2421" s="80"/>
      <c r="CK2421" s="80"/>
      <c r="CL2421" s="80"/>
      <c r="CN2421" s="60"/>
      <c r="CO2421" s="179"/>
      <c r="CP2421" s="179"/>
      <c r="CQ2421" s="179"/>
      <c r="CR2421" s="179"/>
      <c r="CS2421" s="179"/>
      <c r="CT2421" s="179"/>
      <c r="CU2421" s="179"/>
      <c r="CV2421" s="179"/>
      <c r="CW2421" s="179"/>
      <c r="CX2421" s="179"/>
      <c r="CY2421" s="179"/>
      <c r="CZ2421" s="179"/>
      <c r="DA2421" s="179"/>
      <c r="DB2421" s="179"/>
      <c r="DC2421" s="179"/>
      <c r="DD2421" s="179"/>
      <c r="DE2421" s="179"/>
      <c r="DF2421" s="179"/>
      <c r="DG2421" s="179"/>
      <c r="DH2421" s="179"/>
      <c r="DI2421" s="179"/>
      <c r="DJ2421" s="179"/>
      <c r="DK2421" s="179"/>
      <c r="DL2421" s="179"/>
    </row>
    <row r="2422" spans="1:116" x14ac:dyDescent="0.4">
      <c r="E2422" s="8"/>
      <c r="G2422" s="136"/>
      <c r="H2422" s="12"/>
      <c r="I2422" s="60"/>
      <c r="J2422" s="60"/>
      <c r="K2422" s="15"/>
      <c r="L2422" s="15"/>
      <c r="M2422" s="15"/>
      <c r="N2422" s="15"/>
      <c r="O2422" s="15"/>
      <c r="P2422" s="15"/>
      <c r="R2422" s="15"/>
      <c r="S2422" s="80"/>
      <c r="T2422" s="80"/>
      <c r="U2422" s="80"/>
      <c r="V2422" s="80"/>
      <c r="W2422" s="80"/>
      <c r="X2422" s="80"/>
      <c r="Y2422" s="80"/>
      <c r="Z2422" s="80"/>
      <c r="AA2422" s="80"/>
      <c r="AB2422" s="80"/>
      <c r="AC2422" s="80"/>
      <c r="AD2422" s="80"/>
      <c r="AE2422" s="80"/>
      <c r="AF2422" s="80"/>
      <c r="AG2422" s="80"/>
      <c r="AH2422" s="80"/>
      <c r="AI2422" s="80"/>
      <c r="AJ2422" s="80"/>
      <c r="AK2422" s="80"/>
      <c r="AL2422" s="80"/>
      <c r="AM2422" s="80"/>
      <c r="AN2422" s="80"/>
      <c r="AO2422" s="80"/>
      <c r="AP2422" s="80"/>
      <c r="AQ2422" s="80"/>
      <c r="AR2422" s="80"/>
      <c r="AS2422" s="80"/>
      <c r="AT2422" s="80"/>
      <c r="AU2422" s="80"/>
      <c r="AV2422" s="80"/>
      <c r="AW2422" s="80"/>
      <c r="AX2422" s="80"/>
      <c r="AY2422" s="80"/>
      <c r="AZ2422" s="80"/>
      <c r="BA2422" s="80"/>
      <c r="BB2422" s="80"/>
      <c r="BC2422" s="80"/>
      <c r="BD2422" s="80"/>
      <c r="BE2422" s="80"/>
      <c r="BF2422" s="80"/>
      <c r="BG2422" s="80"/>
      <c r="BH2422" s="80"/>
      <c r="BI2422" s="80"/>
      <c r="BJ2422" s="80"/>
      <c r="BK2422" s="80"/>
      <c r="BL2422" s="80"/>
      <c r="BM2422" s="80"/>
      <c r="BN2422" s="80"/>
      <c r="BO2422" s="80"/>
      <c r="BP2422" s="80"/>
      <c r="BQ2422" s="80"/>
      <c r="BR2422" s="80"/>
      <c r="BS2422" s="80"/>
      <c r="BT2422" s="80"/>
      <c r="BU2422" s="80"/>
      <c r="BV2422" s="80"/>
      <c r="BW2422" s="80"/>
      <c r="BX2422" s="80"/>
      <c r="BY2422" s="80"/>
      <c r="BZ2422" s="80"/>
      <c r="CA2422" s="80"/>
      <c r="CB2422" s="80"/>
      <c r="CC2422" s="80"/>
      <c r="CD2422" s="80"/>
      <c r="CE2422" s="80"/>
      <c r="CF2422" s="80"/>
      <c r="CG2422" s="80"/>
      <c r="CH2422" s="80"/>
      <c r="CI2422" s="80"/>
      <c r="CJ2422" s="80"/>
      <c r="CK2422" s="80"/>
      <c r="CL2422" s="80"/>
      <c r="CN2422" s="60"/>
      <c r="CO2422" s="179"/>
      <c r="CP2422" s="179"/>
      <c r="CQ2422" s="179"/>
      <c r="CR2422" s="179"/>
      <c r="CS2422" s="179"/>
      <c r="CT2422" s="179"/>
      <c r="CU2422" s="179"/>
      <c r="CV2422" s="179"/>
      <c r="CW2422" s="179"/>
      <c r="CX2422" s="179"/>
      <c r="CY2422" s="179"/>
      <c r="CZ2422" s="179"/>
      <c r="DA2422" s="179"/>
      <c r="DB2422" s="179"/>
      <c r="DC2422" s="179"/>
      <c r="DD2422" s="179"/>
      <c r="DE2422" s="179"/>
      <c r="DF2422" s="179"/>
      <c r="DG2422" s="179"/>
      <c r="DH2422" s="179"/>
      <c r="DI2422" s="179"/>
      <c r="DJ2422" s="179"/>
      <c r="DK2422" s="179"/>
      <c r="DL2422" s="179"/>
    </row>
    <row r="2423" spans="1:116" x14ac:dyDescent="0.4">
      <c r="E2423" s="8"/>
      <c r="G2423" s="136"/>
      <c r="H2423" s="12"/>
      <c r="I2423" s="60"/>
      <c r="J2423" s="60"/>
      <c r="K2423" s="15"/>
      <c r="L2423" s="15"/>
      <c r="M2423" s="15"/>
      <c r="N2423" s="15"/>
      <c r="O2423" s="15"/>
      <c r="P2423" s="15"/>
      <c r="R2423" s="15"/>
      <c r="S2423" s="80"/>
      <c r="T2423" s="80"/>
      <c r="U2423" s="80"/>
      <c r="V2423" s="80"/>
      <c r="W2423" s="80"/>
      <c r="X2423" s="80"/>
      <c r="Y2423" s="80"/>
      <c r="Z2423" s="80"/>
      <c r="AA2423" s="80"/>
      <c r="AB2423" s="80"/>
      <c r="AC2423" s="80"/>
      <c r="AD2423" s="80"/>
      <c r="AE2423" s="80"/>
      <c r="AF2423" s="80"/>
      <c r="AG2423" s="80"/>
      <c r="AH2423" s="80"/>
      <c r="AI2423" s="80"/>
      <c r="AJ2423" s="80"/>
      <c r="AK2423" s="80"/>
      <c r="AL2423" s="80"/>
      <c r="AM2423" s="80"/>
      <c r="AN2423" s="80"/>
      <c r="AO2423" s="80"/>
      <c r="AP2423" s="80"/>
      <c r="AQ2423" s="80"/>
      <c r="AR2423" s="80"/>
      <c r="AS2423" s="80"/>
      <c r="AT2423" s="80"/>
      <c r="AU2423" s="80"/>
      <c r="AV2423" s="80"/>
      <c r="AW2423" s="80"/>
      <c r="AX2423" s="80"/>
      <c r="AY2423" s="80"/>
      <c r="AZ2423" s="80"/>
      <c r="BA2423" s="80"/>
      <c r="BB2423" s="80"/>
      <c r="BC2423" s="80"/>
      <c r="BD2423" s="80"/>
      <c r="BE2423" s="80"/>
      <c r="BF2423" s="80"/>
      <c r="BG2423" s="80"/>
      <c r="BH2423" s="80"/>
      <c r="BI2423" s="80"/>
      <c r="BJ2423" s="80"/>
      <c r="BK2423" s="80"/>
      <c r="BL2423" s="80"/>
      <c r="BM2423" s="80"/>
      <c r="BN2423" s="80"/>
      <c r="BO2423" s="80"/>
      <c r="BP2423" s="80"/>
      <c r="BQ2423" s="80"/>
      <c r="BR2423" s="80"/>
      <c r="BS2423" s="80"/>
      <c r="BT2423" s="80"/>
      <c r="BU2423" s="80"/>
      <c r="BV2423" s="80"/>
      <c r="BW2423" s="80"/>
      <c r="BX2423" s="80"/>
      <c r="BY2423" s="80"/>
      <c r="BZ2423" s="80"/>
      <c r="CA2423" s="80"/>
      <c r="CB2423" s="80"/>
      <c r="CC2423" s="80"/>
      <c r="CD2423" s="80"/>
      <c r="CE2423" s="80"/>
      <c r="CF2423" s="80"/>
      <c r="CG2423" s="80"/>
      <c r="CH2423" s="80"/>
      <c r="CI2423" s="80"/>
      <c r="CJ2423" s="80"/>
      <c r="CK2423" s="80"/>
      <c r="CL2423" s="80"/>
      <c r="CN2423" s="60"/>
      <c r="CO2423" s="179"/>
      <c r="CP2423" s="179"/>
      <c r="CQ2423" s="179"/>
      <c r="CR2423" s="179"/>
      <c r="CS2423" s="179"/>
      <c r="CT2423" s="179"/>
      <c r="CU2423" s="179"/>
      <c r="CV2423" s="179"/>
      <c r="CW2423" s="179"/>
      <c r="CX2423" s="179"/>
      <c r="CY2423" s="179"/>
      <c r="CZ2423" s="179"/>
      <c r="DA2423" s="179"/>
      <c r="DB2423" s="179"/>
      <c r="DC2423" s="179"/>
      <c r="DD2423" s="179"/>
      <c r="DE2423" s="179"/>
      <c r="DF2423" s="179"/>
      <c r="DG2423" s="179"/>
      <c r="DH2423" s="179"/>
      <c r="DI2423" s="179"/>
      <c r="DJ2423" s="179"/>
      <c r="DK2423" s="179"/>
      <c r="DL2423" s="179"/>
    </row>
    <row r="2424" spans="1:116" x14ac:dyDescent="0.4">
      <c r="E2424" s="8"/>
      <c r="G2424" s="136"/>
      <c r="H2424" s="12"/>
      <c r="I2424" s="60"/>
      <c r="J2424" s="60"/>
      <c r="K2424" s="15"/>
      <c r="L2424" s="15"/>
      <c r="M2424" s="15"/>
      <c r="N2424" s="15"/>
      <c r="O2424" s="15"/>
      <c r="P2424" s="15"/>
      <c r="R2424" s="15"/>
      <c r="S2424" s="80"/>
      <c r="T2424" s="80"/>
      <c r="U2424" s="80"/>
      <c r="V2424" s="80"/>
      <c r="W2424" s="80"/>
      <c r="X2424" s="80"/>
      <c r="Y2424" s="80"/>
      <c r="Z2424" s="80"/>
      <c r="AA2424" s="80"/>
      <c r="AB2424" s="80"/>
      <c r="AC2424" s="80"/>
      <c r="AD2424" s="80"/>
      <c r="AE2424" s="80"/>
      <c r="AF2424" s="80"/>
      <c r="AG2424" s="80"/>
      <c r="AH2424" s="80"/>
      <c r="AI2424" s="80"/>
      <c r="AJ2424" s="80"/>
      <c r="AK2424" s="80"/>
      <c r="AL2424" s="80"/>
      <c r="AM2424" s="80"/>
      <c r="AN2424" s="80"/>
      <c r="AO2424" s="80"/>
      <c r="AP2424" s="80"/>
      <c r="AQ2424" s="80"/>
      <c r="AR2424" s="80"/>
      <c r="AS2424" s="80"/>
      <c r="AT2424" s="80"/>
      <c r="AU2424" s="80"/>
      <c r="AV2424" s="80"/>
      <c r="AW2424" s="80"/>
      <c r="AX2424" s="80"/>
      <c r="AY2424" s="80"/>
      <c r="AZ2424" s="80"/>
      <c r="BA2424" s="80"/>
      <c r="BB2424" s="80"/>
      <c r="BC2424" s="80"/>
      <c r="BD2424" s="80"/>
      <c r="BE2424" s="80"/>
      <c r="BF2424" s="80"/>
      <c r="BG2424" s="80"/>
      <c r="BH2424" s="80"/>
      <c r="BI2424" s="80"/>
      <c r="BJ2424" s="80"/>
      <c r="BK2424" s="80"/>
      <c r="BL2424" s="80"/>
      <c r="BM2424" s="80"/>
      <c r="BN2424" s="80"/>
      <c r="BO2424" s="80"/>
      <c r="BP2424" s="80"/>
      <c r="BQ2424" s="80"/>
      <c r="BR2424" s="80"/>
      <c r="BS2424" s="80"/>
      <c r="BT2424" s="80"/>
      <c r="BU2424" s="80"/>
      <c r="BV2424" s="80"/>
      <c r="BW2424" s="80"/>
      <c r="BX2424" s="80"/>
      <c r="BY2424" s="80"/>
      <c r="BZ2424" s="80"/>
      <c r="CA2424" s="80"/>
      <c r="CB2424" s="80"/>
      <c r="CC2424" s="80"/>
      <c r="CD2424" s="80"/>
      <c r="CE2424" s="80"/>
      <c r="CF2424" s="80"/>
      <c r="CG2424" s="80"/>
      <c r="CH2424" s="80"/>
      <c r="CI2424" s="80"/>
      <c r="CJ2424" s="80"/>
      <c r="CK2424" s="80"/>
      <c r="CL2424" s="80"/>
      <c r="CN2424" s="60"/>
      <c r="CO2424" s="179"/>
      <c r="CP2424" s="179"/>
      <c r="CQ2424" s="179"/>
      <c r="CR2424" s="179"/>
      <c r="CS2424" s="179"/>
      <c r="CT2424" s="179"/>
      <c r="CU2424" s="179"/>
      <c r="CV2424" s="179"/>
      <c r="CW2424" s="179"/>
      <c r="CX2424" s="179"/>
      <c r="CY2424" s="179"/>
      <c r="CZ2424" s="179"/>
      <c r="DA2424" s="179"/>
      <c r="DB2424" s="179"/>
      <c r="DC2424" s="179"/>
      <c r="DD2424" s="179"/>
      <c r="DE2424" s="179"/>
      <c r="DF2424" s="179"/>
      <c r="DG2424" s="179"/>
      <c r="DH2424" s="179"/>
      <c r="DI2424" s="179"/>
      <c r="DJ2424" s="179"/>
      <c r="DK2424" s="179"/>
      <c r="DL2424" s="179"/>
    </row>
    <row r="2425" spans="1:116" x14ac:dyDescent="0.4">
      <c r="E2425" s="8"/>
      <c r="G2425" s="136"/>
      <c r="H2425" s="12"/>
      <c r="I2425" s="60"/>
      <c r="J2425" s="60"/>
      <c r="K2425" s="15"/>
      <c r="L2425" s="15"/>
      <c r="M2425" s="15"/>
      <c r="N2425" s="15"/>
      <c r="O2425" s="15"/>
      <c r="P2425" s="15"/>
      <c r="R2425" s="15"/>
      <c r="S2425" s="80"/>
      <c r="T2425" s="80"/>
      <c r="U2425" s="80"/>
      <c r="V2425" s="80"/>
      <c r="W2425" s="80"/>
      <c r="X2425" s="80"/>
      <c r="Y2425" s="80"/>
      <c r="Z2425" s="80"/>
      <c r="AA2425" s="80"/>
      <c r="AB2425" s="80"/>
      <c r="AC2425" s="80"/>
      <c r="AD2425" s="80"/>
      <c r="AE2425" s="80"/>
      <c r="AF2425" s="80"/>
      <c r="AG2425" s="80"/>
      <c r="AH2425" s="80"/>
      <c r="AI2425" s="80"/>
      <c r="AJ2425" s="80"/>
      <c r="AK2425" s="80"/>
      <c r="AL2425" s="80"/>
      <c r="AM2425" s="80"/>
      <c r="AN2425" s="80"/>
      <c r="AO2425" s="80"/>
      <c r="AP2425" s="80"/>
      <c r="AQ2425" s="80"/>
      <c r="AR2425" s="80"/>
      <c r="AS2425" s="80"/>
      <c r="AT2425" s="80"/>
      <c r="AU2425" s="80"/>
      <c r="AV2425" s="80"/>
      <c r="AW2425" s="80"/>
      <c r="AX2425" s="80"/>
      <c r="AY2425" s="80"/>
      <c r="AZ2425" s="80"/>
      <c r="BA2425" s="80"/>
      <c r="BB2425" s="80"/>
      <c r="BC2425" s="80"/>
      <c r="BD2425" s="80"/>
      <c r="BE2425" s="80"/>
      <c r="BF2425" s="80"/>
      <c r="BG2425" s="80"/>
      <c r="BH2425" s="80"/>
      <c r="BI2425" s="80"/>
      <c r="BJ2425" s="80"/>
      <c r="BK2425" s="80"/>
      <c r="BL2425" s="80"/>
      <c r="BM2425" s="80"/>
      <c r="BN2425" s="80"/>
      <c r="BO2425" s="80"/>
      <c r="BP2425" s="80"/>
      <c r="BQ2425" s="80"/>
      <c r="BR2425" s="80"/>
      <c r="BS2425" s="80"/>
      <c r="BT2425" s="80"/>
      <c r="BU2425" s="80"/>
      <c r="BV2425" s="80"/>
      <c r="BW2425" s="80"/>
      <c r="BX2425" s="80"/>
      <c r="BY2425" s="80"/>
      <c r="BZ2425" s="80"/>
      <c r="CA2425" s="80"/>
      <c r="CB2425" s="80"/>
      <c r="CC2425" s="80"/>
      <c r="CD2425" s="80"/>
      <c r="CE2425" s="80"/>
      <c r="CF2425" s="80"/>
      <c r="CG2425" s="80"/>
      <c r="CH2425" s="80"/>
      <c r="CI2425" s="80"/>
      <c r="CJ2425" s="80"/>
      <c r="CK2425" s="80"/>
      <c r="CL2425" s="80"/>
      <c r="CN2425" s="60"/>
      <c r="CO2425" s="179"/>
      <c r="CP2425" s="179"/>
      <c r="CQ2425" s="179"/>
      <c r="CR2425" s="179"/>
      <c r="CS2425" s="179"/>
      <c r="CT2425" s="179"/>
      <c r="CU2425" s="179"/>
      <c r="CV2425" s="179"/>
      <c r="CW2425" s="179"/>
      <c r="CX2425" s="179"/>
      <c r="CY2425" s="179"/>
      <c r="CZ2425" s="179"/>
      <c r="DA2425" s="179"/>
      <c r="DB2425" s="179"/>
      <c r="DC2425" s="179"/>
      <c r="DD2425" s="179"/>
      <c r="DE2425" s="179"/>
      <c r="DF2425" s="179"/>
      <c r="DG2425" s="179"/>
      <c r="DH2425" s="179"/>
      <c r="DI2425" s="179"/>
      <c r="DJ2425" s="179"/>
      <c r="DK2425" s="179"/>
      <c r="DL2425" s="179"/>
    </row>
    <row r="2426" spans="1:116" x14ac:dyDescent="0.4">
      <c r="E2426" s="8"/>
      <c r="G2426" s="136"/>
      <c r="H2426" s="12"/>
      <c r="I2426" s="60"/>
      <c r="J2426" s="60"/>
      <c r="K2426" s="15"/>
      <c r="L2426" s="15"/>
      <c r="M2426" s="15"/>
      <c r="N2426" s="15"/>
      <c r="O2426" s="15"/>
      <c r="P2426" s="15"/>
      <c r="R2426" s="15"/>
      <c r="S2426" s="80"/>
      <c r="T2426" s="80"/>
      <c r="U2426" s="80"/>
      <c r="V2426" s="80"/>
      <c r="W2426" s="80"/>
      <c r="X2426" s="80"/>
      <c r="Y2426" s="80"/>
      <c r="Z2426" s="80"/>
      <c r="AA2426" s="80"/>
      <c r="AB2426" s="80"/>
      <c r="AC2426" s="80"/>
      <c r="AD2426" s="80"/>
      <c r="AE2426" s="80"/>
      <c r="AF2426" s="80"/>
      <c r="AG2426" s="80"/>
      <c r="AH2426" s="80"/>
      <c r="AI2426" s="80"/>
      <c r="AJ2426" s="80"/>
      <c r="AK2426" s="80"/>
      <c r="AL2426" s="80"/>
      <c r="AM2426" s="80"/>
      <c r="AN2426" s="80"/>
      <c r="AO2426" s="80"/>
      <c r="AP2426" s="80"/>
      <c r="AQ2426" s="80"/>
      <c r="AR2426" s="80"/>
      <c r="AS2426" s="80"/>
      <c r="AT2426" s="80"/>
      <c r="AU2426" s="80"/>
      <c r="AV2426" s="80"/>
      <c r="AW2426" s="80"/>
      <c r="AX2426" s="80"/>
      <c r="AY2426" s="80"/>
      <c r="AZ2426" s="80"/>
      <c r="BA2426" s="80"/>
      <c r="BB2426" s="80"/>
      <c r="BC2426" s="80"/>
      <c r="BD2426" s="80"/>
      <c r="BE2426" s="80"/>
      <c r="BF2426" s="80"/>
      <c r="BG2426" s="80"/>
      <c r="BH2426" s="80"/>
      <c r="BI2426" s="80"/>
      <c r="BJ2426" s="80"/>
      <c r="BK2426" s="80"/>
      <c r="BL2426" s="80"/>
      <c r="BM2426" s="80"/>
      <c r="BN2426" s="80"/>
      <c r="BO2426" s="80"/>
      <c r="BP2426" s="80"/>
      <c r="BQ2426" s="80"/>
      <c r="BR2426" s="80"/>
      <c r="BS2426" s="80"/>
      <c r="BT2426" s="80"/>
      <c r="BU2426" s="80"/>
      <c r="BV2426" s="80"/>
      <c r="BW2426" s="80"/>
      <c r="BX2426" s="80"/>
      <c r="BY2426" s="80"/>
      <c r="BZ2426" s="80"/>
      <c r="CA2426" s="80"/>
      <c r="CB2426" s="80"/>
      <c r="CC2426" s="80"/>
      <c r="CD2426" s="80"/>
      <c r="CE2426" s="80"/>
      <c r="CF2426" s="80"/>
      <c r="CG2426" s="80"/>
      <c r="CH2426" s="80"/>
      <c r="CI2426" s="80"/>
      <c r="CJ2426" s="80"/>
      <c r="CK2426" s="80"/>
      <c r="CL2426" s="80"/>
      <c r="CN2426" s="60"/>
      <c r="CO2426" s="179"/>
      <c r="CP2426" s="179"/>
      <c r="CQ2426" s="179"/>
      <c r="CR2426" s="179"/>
      <c r="CS2426" s="179"/>
      <c r="CT2426" s="179"/>
      <c r="CU2426" s="179"/>
      <c r="CV2426" s="179"/>
      <c r="CW2426" s="179"/>
      <c r="CX2426" s="179"/>
      <c r="CY2426" s="179"/>
      <c r="CZ2426" s="179"/>
      <c r="DA2426" s="179"/>
      <c r="DB2426" s="179"/>
      <c r="DC2426" s="179"/>
      <c r="DD2426" s="179"/>
      <c r="DE2426" s="179"/>
      <c r="DF2426" s="179"/>
      <c r="DG2426" s="179"/>
      <c r="DH2426" s="179"/>
      <c r="DI2426" s="179"/>
      <c r="DJ2426" s="179"/>
      <c r="DK2426" s="179"/>
      <c r="DL2426" s="179"/>
    </row>
    <row r="2427" spans="1:116" x14ac:dyDescent="0.4">
      <c r="A2427" s="27"/>
      <c r="B2427" s="27"/>
      <c r="C2427" s="27"/>
      <c r="D2427" s="27"/>
      <c r="E2427" s="27"/>
      <c r="F2427" s="27"/>
      <c r="G2427" s="27"/>
      <c r="H2427" s="27"/>
      <c r="I2427" s="27"/>
      <c r="J2427" s="27"/>
      <c r="K2427" s="27"/>
      <c r="L2427" s="27"/>
      <c r="M2427" s="27"/>
      <c r="N2427" s="27"/>
      <c r="O2427" s="27"/>
      <c r="P2427" s="27"/>
      <c r="CN2427" s="27"/>
    </row>
    <row r="2434" spans="1:116" x14ac:dyDescent="0.4">
      <c r="A2434" s="27"/>
      <c r="B2434" s="27"/>
      <c r="C2434" s="27"/>
      <c r="D2434" s="27"/>
      <c r="E2434" s="27"/>
      <c r="F2434" s="27"/>
      <c r="G2434" s="27"/>
      <c r="H2434" s="27"/>
      <c r="I2434" s="27"/>
      <c r="J2434" s="27"/>
      <c r="K2434" s="27"/>
      <c r="L2434" s="27"/>
      <c r="M2434" s="27"/>
      <c r="N2434" s="27"/>
      <c r="O2434" s="27"/>
      <c r="P2434" s="27"/>
      <c r="CN2434" s="27"/>
    </row>
    <row r="2435" spans="1:116" x14ac:dyDescent="0.4">
      <c r="A2435" s="27"/>
      <c r="B2435" s="27"/>
      <c r="C2435" s="27"/>
      <c r="D2435" s="27"/>
      <c r="E2435" s="27"/>
      <c r="F2435" s="27"/>
      <c r="G2435" s="27"/>
      <c r="H2435" s="27"/>
      <c r="I2435" s="27"/>
      <c r="J2435" s="27"/>
      <c r="K2435" s="27"/>
      <c r="L2435" s="27"/>
      <c r="M2435" s="27"/>
      <c r="N2435" s="27"/>
      <c r="O2435" s="27"/>
      <c r="P2435" s="27"/>
      <c r="CN2435" s="27"/>
    </row>
    <row r="2436" spans="1:116" x14ac:dyDescent="0.4">
      <c r="A2436" s="27"/>
      <c r="B2436" s="27"/>
      <c r="C2436" s="27"/>
      <c r="D2436" s="27"/>
      <c r="E2436" s="27"/>
      <c r="F2436" s="27"/>
      <c r="G2436" s="27"/>
      <c r="H2436" s="27"/>
      <c r="I2436" s="27"/>
      <c r="J2436" s="27"/>
      <c r="K2436" s="27"/>
      <c r="L2436" s="27"/>
      <c r="M2436" s="27"/>
      <c r="N2436" s="27"/>
      <c r="O2436" s="27"/>
      <c r="P2436" s="27"/>
      <c r="CN2436" s="27"/>
    </row>
    <row r="2437" spans="1:116" x14ac:dyDescent="0.4">
      <c r="A2437" s="27"/>
      <c r="B2437" s="27"/>
      <c r="C2437" s="27"/>
      <c r="D2437" s="27"/>
      <c r="E2437" s="27"/>
      <c r="F2437" s="27"/>
      <c r="G2437" s="27"/>
      <c r="H2437" s="27"/>
      <c r="I2437" s="27"/>
      <c r="J2437" s="27"/>
      <c r="K2437" s="27"/>
      <c r="L2437" s="27"/>
      <c r="M2437" s="27"/>
      <c r="N2437" s="27"/>
      <c r="O2437" s="27"/>
      <c r="P2437" s="27"/>
      <c r="CN2437" s="27"/>
    </row>
    <row r="2438" spans="1:116" x14ac:dyDescent="0.4">
      <c r="A2438" s="27"/>
      <c r="B2438" s="27"/>
      <c r="C2438" s="27"/>
      <c r="D2438" s="27"/>
      <c r="E2438" s="27"/>
      <c r="F2438" s="27"/>
      <c r="G2438" s="27"/>
      <c r="H2438" s="27"/>
      <c r="I2438" s="27"/>
      <c r="J2438" s="27"/>
      <c r="K2438" s="27"/>
      <c r="L2438" s="27"/>
      <c r="M2438" s="27"/>
      <c r="N2438" s="27"/>
      <c r="O2438" s="27"/>
      <c r="P2438" s="27"/>
      <c r="CN2438" s="27"/>
    </row>
    <row r="2439" spans="1:116" x14ac:dyDescent="0.4">
      <c r="A2439" s="27"/>
      <c r="B2439" s="27"/>
      <c r="C2439" s="27"/>
      <c r="D2439" s="27"/>
      <c r="E2439" s="27"/>
      <c r="F2439" s="27"/>
      <c r="G2439" s="27"/>
      <c r="H2439" s="27"/>
      <c r="I2439" s="27"/>
      <c r="J2439" s="27"/>
      <c r="K2439" s="27"/>
      <c r="L2439" s="27"/>
      <c r="M2439" s="27"/>
      <c r="N2439" s="27"/>
      <c r="O2439" s="27"/>
      <c r="P2439" s="27"/>
      <c r="CN2439" s="27"/>
    </row>
    <row r="2440" spans="1:116" x14ac:dyDescent="0.4">
      <c r="A2440" s="27"/>
      <c r="B2440" s="27"/>
      <c r="C2440" s="27"/>
      <c r="D2440" s="27"/>
      <c r="E2440" s="27"/>
      <c r="F2440" s="27"/>
      <c r="G2440" s="27"/>
      <c r="H2440" s="27"/>
      <c r="I2440" s="27"/>
      <c r="J2440" s="27"/>
      <c r="K2440" s="27"/>
      <c r="L2440" s="27"/>
      <c r="M2440" s="27"/>
      <c r="N2440" s="27"/>
      <c r="O2440" s="27"/>
      <c r="P2440" s="27"/>
      <c r="CN2440" s="27"/>
    </row>
    <row r="2441" spans="1:116" x14ac:dyDescent="0.4">
      <c r="A2441" s="27"/>
      <c r="B2441" s="27"/>
      <c r="C2441" s="27"/>
      <c r="D2441" s="27"/>
      <c r="E2441" s="27"/>
      <c r="F2441" s="27"/>
      <c r="G2441" s="27"/>
      <c r="H2441" s="27"/>
      <c r="I2441" s="27"/>
      <c r="J2441" s="27"/>
      <c r="K2441" s="27"/>
      <c r="L2441" s="27"/>
      <c r="M2441" s="27"/>
      <c r="N2441" s="27"/>
      <c r="O2441" s="27"/>
      <c r="P2441" s="27"/>
      <c r="CN2441" s="27"/>
    </row>
    <row r="2442" spans="1:116" x14ac:dyDescent="0.4">
      <c r="A2442" s="27"/>
      <c r="B2442" s="27"/>
      <c r="C2442" s="27"/>
      <c r="D2442" s="27"/>
      <c r="E2442" s="27"/>
      <c r="F2442" s="27"/>
      <c r="G2442" s="27"/>
      <c r="H2442" s="27"/>
      <c r="I2442" s="27"/>
      <c r="J2442" s="27"/>
      <c r="K2442" s="27"/>
      <c r="L2442" s="27"/>
      <c r="M2442" s="27"/>
      <c r="N2442" s="27"/>
      <c r="O2442" s="27"/>
      <c r="P2442" s="27"/>
      <c r="CN2442" s="27"/>
    </row>
    <row r="2443" spans="1:116" x14ac:dyDescent="0.4">
      <c r="A2443" s="27"/>
      <c r="B2443" s="27"/>
      <c r="C2443" s="27"/>
      <c r="D2443" s="27"/>
      <c r="E2443" s="27"/>
      <c r="F2443" s="27"/>
      <c r="G2443" s="27"/>
      <c r="H2443" s="27"/>
      <c r="I2443" s="27"/>
      <c r="J2443" s="27"/>
      <c r="K2443" s="27"/>
      <c r="L2443" s="27"/>
      <c r="M2443" s="27"/>
      <c r="N2443" s="27"/>
      <c r="O2443" s="27"/>
      <c r="P2443" s="27"/>
      <c r="CN2443" s="27"/>
    </row>
    <row r="2444" spans="1:116" x14ac:dyDescent="0.4">
      <c r="A2444" s="27"/>
      <c r="B2444" s="27"/>
      <c r="C2444" s="27"/>
      <c r="D2444" s="27"/>
      <c r="E2444" s="27"/>
      <c r="F2444" s="27"/>
      <c r="G2444" s="27"/>
      <c r="H2444" s="27"/>
      <c r="I2444" s="27"/>
      <c r="J2444" s="27"/>
      <c r="K2444" s="27"/>
      <c r="L2444" s="27"/>
      <c r="M2444" s="27"/>
      <c r="N2444" s="27"/>
      <c r="O2444" s="27"/>
      <c r="P2444" s="27"/>
      <c r="CN2444" s="27"/>
    </row>
    <row r="2445" spans="1:116" x14ac:dyDescent="0.4">
      <c r="E2445" s="8"/>
      <c r="G2445" s="136"/>
      <c r="H2445" s="12"/>
      <c r="I2445" s="60"/>
      <c r="J2445" s="60"/>
      <c r="K2445" s="15"/>
      <c r="L2445" s="15"/>
      <c r="M2445" s="15"/>
      <c r="N2445" s="15"/>
      <c r="O2445" s="15"/>
      <c r="P2445" s="15"/>
      <c r="R2445" s="15"/>
      <c r="S2445" s="179"/>
      <c r="T2445" s="179"/>
      <c r="U2445" s="179"/>
      <c r="V2445" s="179"/>
      <c r="W2445" s="179"/>
      <c r="X2445" s="179"/>
      <c r="Y2445" s="179"/>
      <c r="Z2445" s="179"/>
      <c r="AA2445" s="179"/>
      <c r="AB2445" s="179"/>
      <c r="AC2445" s="179"/>
      <c r="AD2445" s="179"/>
      <c r="AE2445" s="179"/>
      <c r="AF2445" s="179"/>
      <c r="AG2445" s="179"/>
      <c r="AH2445" s="179"/>
      <c r="AI2445" s="179"/>
      <c r="AJ2445" s="179"/>
      <c r="AK2445" s="179"/>
      <c r="AL2445" s="179"/>
      <c r="AM2445" s="179"/>
      <c r="AN2445" s="179"/>
      <c r="AO2445" s="179"/>
      <c r="AP2445" s="179"/>
      <c r="AQ2445" s="179"/>
      <c r="AR2445" s="179"/>
      <c r="AS2445" s="179"/>
      <c r="AT2445" s="179"/>
      <c r="AU2445" s="179"/>
      <c r="AV2445" s="179"/>
      <c r="AW2445" s="179"/>
      <c r="AX2445" s="179"/>
      <c r="AY2445" s="179"/>
      <c r="AZ2445" s="179"/>
      <c r="BA2445" s="179"/>
      <c r="BB2445" s="179"/>
      <c r="BC2445" s="179"/>
      <c r="BD2445" s="179"/>
      <c r="BE2445" s="179"/>
      <c r="BF2445" s="179"/>
      <c r="BG2445" s="179"/>
      <c r="BH2445" s="179"/>
      <c r="BI2445" s="179"/>
      <c r="BJ2445" s="179"/>
      <c r="BK2445" s="179"/>
      <c r="BL2445" s="179"/>
      <c r="BM2445" s="179"/>
      <c r="BN2445" s="179"/>
      <c r="BO2445" s="179"/>
      <c r="BP2445" s="179"/>
      <c r="BQ2445" s="179"/>
      <c r="BR2445" s="179"/>
      <c r="BS2445" s="179"/>
      <c r="BT2445" s="179"/>
      <c r="BU2445" s="179"/>
      <c r="BV2445" s="179"/>
      <c r="BW2445" s="179"/>
      <c r="BX2445" s="179"/>
      <c r="BY2445" s="179"/>
      <c r="BZ2445" s="179"/>
      <c r="CA2445" s="179"/>
      <c r="CB2445" s="179"/>
      <c r="CC2445" s="179"/>
      <c r="CD2445" s="179"/>
      <c r="CE2445" s="179"/>
      <c r="CF2445" s="179"/>
      <c r="CG2445" s="179"/>
      <c r="CH2445" s="179"/>
      <c r="CI2445" s="179"/>
      <c r="CJ2445" s="179"/>
      <c r="CK2445" s="179"/>
      <c r="CL2445" s="179"/>
      <c r="CN2445" s="60"/>
      <c r="CO2445" s="179"/>
      <c r="CP2445" s="179"/>
      <c r="CQ2445" s="179"/>
      <c r="CR2445" s="179"/>
      <c r="CS2445" s="179"/>
      <c r="CT2445" s="179"/>
      <c r="CU2445" s="179"/>
      <c r="CV2445" s="179"/>
      <c r="CW2445" s="179"/>
      <c r="CX2445" s="179"/>
      <c r="CY2445" s="179"/>
      <c r="CZ2445" s="179"/>
      <c r="DA2445" s="179"/>
      <c r="DB2445" s="179"/>
      <c r="DC2445" s="179"/>
      <c r="DD2445" s="179"/>
      <c r="DE2445" s="179"/>
      <c r="DF2445" s="179"/>
      <c r="DG2445" s="179"/>
      <c r="DH2445" s="179"/>
      <c r="DI2445" s="179"/>
      <c r="DJ2445" s="179"/>
      <c r="DK2445" s="179"/>
      <c r="DL2445" s="179"/>
    </row>
    <row r="2446" spans="1:116" x14ac:dyDescent="0.4">
      <c r="E2446" s="8"/>
      <c r="G2446" s="136"/>
      <c r="H2446" s="12"/>
      <c r="I2446" s="60"/>
      <c r="J2446" s="60"/>
      <c r="K2446" s="15"/>
      <c r="L2446" s="15"/>
      <c r="M2446" s="15"/>
      <c r="N2446" s="15"/>
      <c r="O2446" s="15"/>
      <c r="P2446" s="15"/>
      <c r="R2446" s="15"/>
      <c r="S2446" s="179"/>
      <c r="T2446" s="179"/>
      <c r="U2446" s="179"/>
      <c r="V2446" s="179"/>
      <c r="W2446" s="179"/>
      <c r="X2446" s="179"/>
      <c r="Y2446" s="179"/>
      <c r="Z2446" s="179"/>
      <c r="AA2446" s="179"/>
      <c r="AB2446" s="179"/>
      <c r="AC2446" s="179"/>
      <c r="AD2446" s="179"/>
      <c r="AE2446" s="179"/>
      <c r="AF2446" s="179"/>
      <c r="AG2446" s="179"/>
      <c r="AH2446" s="179"/>
      <c r="AI2446" s="179"/>
      <c r="AJ2446" s="179"/>
      <c r="AK2446" s="179"/>
      <c r="AL2446" s="179"/>
      <c r="AM2446" s="179"/>
      <c r="AN2446" s="179"/>
      <c r="AO2446" s="179"/>
      <c r="AP2446" s="179"/>
      <c r="AQ2446" s="179"/>
      <c r="AR2446" s="179"/>
      <c r="AS2446" s="179"/>
      <c r="AT2446" s="179"/>
      <c r="AU2446" s="179"/>
      <c r="AV2446" s="179"/>
      <c r="AW2446" s="179"/>
      <c r="AX2446" s="179"/>
      <c r="AY2446" s="179"/>
      <c r="AZ2446" s="179"/>
      <c r="BA2446" s="179"/>
      <c r="BB2446" s="179"/>
      <c r="BC2446" s="179"/>
      <c r="BD2446" s="179"/>
      <c r="BE2446" s="179"/>
      <c r="BF2446" s="179"/>
      <c r="BG2446" s="179"/>
      <c r="BH2446" s="179"/>
      <c r="BI2446" s="179"/>
      <c r="BJ2446" s="179"/>
      <c r="BK2446" s="179"/>
      <c r="BL2446" s="179"/>
      <c r="BM2446" s="179"/>
      <c r="BN2446" s="179"/>
      <c r="BO2446" s="179"/>
      <c r="BP2446" s="179"/>
      <c r="BQ2446" s="179"/>
      <c r="BR2446" s="179"/>
      <c r="BS2446" s="179"/>
      <c r="BT2446" s="179"/>
      <c r="BU2446" s="179"/>
      <c r="BV2446" s="179"/>
      <c r="BW2446" s="179"/>
      <c r="BX2446" s="179"/>
      <c r="BY2446" s="179"/>
      <c r="BZ2446" s="179"/>
      <c r="CA2446" s="179"/>
      <c r="CB2446" s="179"/>
      <c r="CC2446" s="179"/>
      <c r="CD2446" s="179"/>
      <c r="CE2446" s="179"/>
      <c r="CF2446" s="179"/>
      <c r="CG2446" s="179"/>
      <c r="CH2446" s="179"/>
      <c r="CI2446" s="179"/>
      <c r="CJ2446" s="179"/>
      <c r="CK2446" s="179"/>
      <c r="CL2446" s="179"/>
      <c r="CN2446" s="60"/>
      <c r="CO2446" s="179"/>
      <c r="CP2446" s="179"/>
      <c r="CQ2446" s="179"/>
      <c r="CR2446" s="179"/>
      <c r="CS2446" s="179"/>
      <c r="CT2446" s="179"/>
      <c r="CU2446" s="179"/>
      <c r="CV2446" s="179"/>
      <c r="CW2446" s="179"/>
      <c r="CX2446" s="179"/>
      <c r="CY2446" s="179"/>
      <c r="CZ2446" s="179"/>
      <c r="DA2446" s="179"/>
      <c r="DB2446" s="179"/>
      <c r="DC2446" s="179"/>
      <c r="DD2446" s="179"/>
      <c r="DE2446" s="179"/>
      <c r="DF2446" s="179"/>
      <c r="DG2446" s="179"/>
      <c r="DH2446" s="179"/>
      <c r="DI2446" s="179"/>
      <c r="DJ2446" s="179"/>
      <c r="DK2446" s="179"/>
      <c r="DL2446" s="179"/>
    </row>
    <row r="2447" spans="1:116" x14ac:dyDescent="0.4">
      <c r="E2447" s="8"/>
      <c r="G2447" s="136"/>
      <c r="H2447" s="12"/>
      <c r="I2447" s="60"/>
      <c r="J2447" s="60"/>
      <c r="K2447" s="15"/>
      <c r="L2447" s="15"/>
      <c r="M2447" s="15"/>
      <c r="N2447" s="15"/>
      <c r="O2447" s="15"/>
      <c r="P2447" s="15"/>
      <c r="R2447" s="15"/>
      <c r="S2447" s="179"/>
      <c r="T2447" s="179"/>
      <c r="U2447" s="179"/>
      <c r="V2447" s="179"/>
      <c r="W2447" s="179"/>
      <c r="X2447" s="179"/>
      <c r="Y2447" s="179"/>
      <c r="Z2447" s="179"/>
      <c r="AA2447" s="179"/>
      <c r="AB2447" s="179"/>
      <c r="AC2447" s="179"/>
      <c r="AD2447" s="179"/>
      <c r="AE2447" s="179"/>
      <c r="AF2447" s="179"/>
      <c r="AG2447" s="179"/>
      <c r="AH2447" s="179"/>
      <c r="AI2447" s="179"/>
      <c r="AJ2447" s="179"/>
      <c r="AK2447" s="179"/>
      <c r="AL2447" s="179"/>
      <c r="AM2447" s="179"/>
      <c r="AN2447" s="179"/>
      <c r="AO2447" s="179"/>
      <c r="AP2447" s="179"/>
      <c r="AQ2447" s="179"/>
      <c r="AR2447" s="179"/>
      <c r="AS2447" s="179"/>
      <c r="AT2447" s="179"/>
      <c r="AU2447" s="179"/>
      <c r="AV2447" s="179"/>
      <c r="AW2447" s="179"/>
      <c r="AX2447" s="179"/>
      <c r="AY2447" s="179"/>
      <c r="AZ2447" s="179"/>
      <c r="BA2447" s="179"/>
      <c r="BB2447" s="179"/>
      <c r="BC2447" s="179"/>
      <c r="BD2447" s="179"/>
      <c r="BE2447" s="179"/>
      <c r="BF2447" s="179"/>
      <c r="BG2447" s="179"/>
      <c r="BH2447" s="179"/>
      <c r="BI2447" s="179"/>
      <c r="BJ2447" s="179"/>
      <c r="BK2447" s="179"/>
      <c r="BL2447" s="179"/>
      <c r="BM2447" s="179"/>
      <c r="BN2447" s="179"/>
      <c r="BO2447" s="179"/>
      <c r="BP2447" s="179"/>
      <c r="BQ2447" s="179"/>
      <c r="BR2447" s="179"/>
      <c r="BS2447" s="179"/>
      <c r="BT2447" s="179"/>
      <c r="BU2447" s="179"/>
      <c r="BV2447" s="179"/>
      <c r="BW2447" s="179"/>
      <c r="BX2447" s="179"/>
      <c r="BY2447" s="179"/>
      <c r="BZ2447" s="179"/>
      <c r="CA2447" s="179"/>
      <c r="CB2447" s="179"/>
      <c r="CC2447" s="179"/>
      <c r="CD2447" s="179"/>
      <c r="CE2447" s="179"/>
      <c r="CF2447" s="179"/>
      <c r="CG2447" s="179"/>
      <c r="CH2447" s="179"/>
      <c r="CI2447" s="179"/>
      <c r="CJ2447" s="179"/>
      <c r="CK2447" s="179"/>
      <c r="CL2447" s="179"/>
      <c r="CN2447" s="60"/>
      <c r="CO2447" s="179"/>
      <c r="CP2447" s="179"/>
      <c r="CQ2447" s="179"/>
      <c r="CR2447" s="179"/>
      <c r="CS2447" s="179"/>
      <c r="CT2447" s="179"/>
      <c r="CU2447" s="179"/>
      <c r="CV2447" s="179"/>
      <c r="CW2447" s="179"/>
      <c r="CX2447" s="179"/>
      <c r="CY2447" s="179"/>
      <c r="CZ2447" s="179"/>
      <c r="DA2447" s="179"/>
      <c r="DB2447" s="179"/>
      <c r="DC2447" s="179"/>
      <c r="DD2447" s="179"/>
      <c r="DE2447" s="179"/>
      <c r="DF2447" s="179"/>
      <c r="DG2447" s="179"/>
      <c r="DH2447" s="179"/>
      <c r="DI2447" s="179"/>
      <c r="DJ2447" s="179"/>
      <c r="DK2447" s="179"/>
      <c r="DL2447" s="179"/>
    </row>
    <row r="2448" spans="1:116" x14ac:dyDescent="0.4">
      <c r="E2448" s="8"/>
      <c r="G2448" s="136"/>
      <c r="H2448" s="12"/>
      <c r="I2448" s="60"/>
      <c r="J2448" s="60"/>
      <c r="K2448" s="15"/>
      <c r="L2448" s="15"/>
      <c r="M2448" s="15"/>
      <c r="N2448" s="15"/>
      <c r="O2448" s="15"/>
      <c r="P2448" s="15"/>
      <c r="R2448" s="15"/>
      <c r="S2448" s="179"/>
      <c r="T2448" s="179"/>
      <c r="U2448" s="179"/>
      <c r="V2448" s="179"/>
      <c r="W2448" s="179"/>
      <c r="X2448" s="179"/>
      <c r="Y2448" s="179"/>
      <c r="Z2448" s="179"/>
      <c r="AA2448" s="179"/>
      <c r="AB2448" s="179"/>
      <c r="AC2448" s="179"/>
      <c r="AD2448" s="179"/>
      <c r="AE2448" s="179"/>
      <c r="AF2448" s="179"/>
      <c r="AG2448" s="179"/>
      <c r="AH2448" s="179"/>
      <c r="AI2448" s="179"/>
      <c r="AJ2448" s="179"/>
      <c r="AK2448" s="179"/>
      <c r="AL2448" s="179"/>
      <c r="AM2448" s="179"/>
      <c r="AN2448" s="179"/>
      <c r="AO2448" s="179"/>
      <c r="AP2448" s="179"/>
      <c r="AQ2448" s="179"/>
      <c r="AR2448" s="179"/>
      <c r="AS2448" s="179"/>
      <c r="AT2448" s="179"/>
      <c r="AU2448" s="179"/>
      <c r="AV2448" s="179"/>
      <c r="AW2448" s="179"/>
      <c r="AX2448" s="179"/>
      <c r="AY2448" s="179"/>
      <c r="AZ2448" s="179"/>
      <c r="BA2448" s="179"/>
      <c r="BB2448" s="179"/>
      <c r="BC2448" s="179"/>
      <c r="BD2448" s="179"/>
      <c r="BE2448" s="179"/>
      <c r="BF2448" s="179"/>
      <c r="BG2448" s="179"/>
      <c r="BH2448" s="179"/>
      <c r="BI2448" s="179"/>
      <c r="BJ2448" s="179"/>
      <c r="BK2448" s="179"/>
      <c r="BL2448" s="179"/>
      <c r="BM2448" s="179"/>
      <c r="BN2448" s="179"/>
      <c r="BO2448" s="179"/>
      <c r="BP2448" s="179"/>
      <c r="BQ2448" s="179"/>
      <c r="BR2448" s="179"/>
      <c r="BS2448" s="179"/>
      <c r="BT2448" s="179"/>
      <c r="BU2448" s="179"/>
      <c r="BV2448" s="179"/>
      <c r="BW2448" s="179"/>
      <c r="BX2448" s="179"/>
      <c r="BY2448" s="179"/>
      <c r="BZ2448" s="179"/>
      <c r="CA2448" s="179"/>
      <c r="CB2448" s="179"/>
      <c r="CC2448" s="179"/>
      <c r="CD2448" s="179"/>
      <c r="CE2448" s="179"/>
      <c r="CF2448" s="179"/>
      <c r="CG2448" s="179"/>
      <c r="CH2448" s="179"/>
      <c r="CI2448" s="179"/>
      <c r="CJ2448" s="179"/>
      <c r="CK2448" s="179"/>
      <c r="CL2448" s="179"/>
      <c r="CN2448" s="60"/>
      <c r="CO2448" s="179"/>
      <c r="CP2448" s="179"/>
      <c r="CQ2448" s="179"/>
      <c r="CR2448" s="179"/>
      <c r="CS2448" s="179"/>
      <c r="CT2448" s="179"/>
      <c r="CU2448" s="179"/>
      <c r="CV2448" s="179"/>
      <c r="CW2448" s="179"/>
      <c r="CX2448" s="179"/>
      <c r="CY2448" s="179"/>
      <c r="CZ2448" s="179"/>
      <c r="DA2448" s="179"/>
      <c r="DB2448" s="179"/>
      <c r="DC2448" s="179"/>
      <c r="DD2448" s="179"/>
      <c r="DE2448" s="179"/>
      <c r="DF2448" s="179"/>
      <c r="DG2448" s="179"/>
      <c r="DH2448" s="179"/>
      <c r="DI2448" s="179"/>
      <c r="DJ2448" s="179"/>
      <c r="DK2448" s="179"/>
      <c r="DL2448" s="179"/>
    </row>
    <row r="2449" spans="1:116" x14ac:dyDescent="0.4">
      <c r="E2449" s="8"/>
      <c r="G2449" s="136"/>
      <c r="H2449" s="12"/>
      <c r="I2449" s="60"/>
      <c r="J2449" s="60"/>
      <c r="K2449" s="15"/>
      <c r="L2449" s="15"/>
      <c r="M2449" s="15"/>
      <c r="N2449" s="15"/>
      <c r="O2449" s="15"/>
      <c r="P2449" s="15"/>
      <c r="R2449" s="15"/>
      <c r="S2449" s="179"/>
      <c r="T2449" s="179"/>
      <c r="U2449" s="179"/>
      <c r="V2449" s="179"/>
      <c r="W2449" s="179"/>
      <c r="X2449" s="179"/>
      <c r="Y2449" s="179"/>
      <c r="Z2449" s="179"/>
      <c r="AA2449" s="179"/>
      <c r="AB2449" s="179"/>
      <c r="AC2449" s="179"/>
      <c r="AD2449" s="179"/>
      <c r="AE2449" s="179"/>
      <c r="AF2449" s="179"/>
      <c r="AG2449" s="179"/>
      <c r="AH2449" s="179"/>
      <c r="AI2449" s="179"/>
      <c r="AJ2449" s="179"/>
      <c r="AK2449" s="179"/>
      <c r="AL2449" s="179"/>
      <c r="AM2449" s="179"/>
      <c r="AN2449" s="179"/>
      <c r="AO2449" s="179"/>
      <c r="AP2449" s="179"/>
      <c r="AQ2449" s="179"/>
      <c r="AR2449" s="179"/>
      <c r="AS2449" s="179"/>
      <c r="AT2449" s="179"/>
      <c r="AU2449" s="179"/>
      <c r="AV2449" s="179"/>
      <c r="AW2449" s="179"/>
      <c r="AX2449" s="179"/>
      <c r="AY2449" s="179"/>
      <c r="AZ2449" s="179"/>
      <c r="BA2449" s="179"/>
      <c r="BB2449" s="179"/>
      <c r="BC2449" s="179"/>
      <c r="BD2449" s="179"/>
      <c r="BE2449" s="179"/>
      <c r="BF2449" s="179"/>
      <c r="BG2449" s="179"/>
      <c r="BH2449" s="179"/>
      <c r="BI2449" s="179"/>
      <c r="BJ2449" s="179"/>
      <c r="BK2449" s="179"/>
      <c r="BL2449" s="179"/>
      <c r="BM2449" s="179"/>
      <c r="BN2449" s="179"/>
      <c r="BO2449" s="179"/>
      <c r="BP2449" s="179"/>
      <c r="BQ2449" s="179"/>
      <c r="BR2449" s="179"/>
      <c r="BS2449" s="179"/>
      <c r="BT2449" s="179"/>
      <c r="BU2449" s="179"/>
      <c r="BV2449" s="179"/>
      <c r="BW2449" s="179"/>
      <c r="BX2449" s="179"/>
      <c r="BY2449" s="179"/>
      <c r="BZ2449" s="179"/>
      <c r="CA2449" s="179"/>
      <c r="CB2449" s="179"/>
      <c r="CC2449" s="179"/>
      <c r="CD2449" s="179"/>
      <c r="CE2449" s="179"/>
      <c r="CF2449" s="179"/>
      <c r="CG2449" s="179"/>
      <c r="CH2449" s="179"/>
      <c r="CI2449" s="179"/>
      <c r="CJ2449" s="179"/>
      <c r="CK2449" s="179"/>
      <c r="CL2449" s="179"/>
      <c r="CN2449" s="60"/>
      <c r="CO2449" s="179"/>
      <c r="CP2449" s="179"/>
      <c r="CQ2449" s="179"/>
      <c r="CR2449" s="179"/>
      <c r="CS2449" s="179"/>
      <c r="CT2449" s="179"/>
      <c r="CU2449" s="179"/>
      <c r="CV2449" s="179"/>
      <c r="CW2449" s="179"/>
      <c r="CX2449" s="179"/>
      <c r="CY2449" s="179"/>
      <c r="CZ2449" s="179"/>
      <c r="DA2449" s="179"/>
      <c r="DB2449" s="179"/>
      <c r="DC2449" s="179"/>
      <c r="DD2449" s="179"/>
      <c r="DE2449" s="179"/>
      <c r="DF2449" s="179"/>
      <c r="DG2449" s="179"/>
      <c r="DH2449" s="179"/>
      <c r="DI2449" s="179"/>
      <c r="DJ2449" s="179"/>
      <c r="DK2449" s="179"/>
      <c r="DL2449" s="179"/>
    </row>
    <row r="2450" spans="1:116" x14ac:dyDescent="0.4">
      <c r="E2450" s="8"/>
      <c r="G2450" s="136"/>
      <c r="H2450" s="12"/>
      <c r="I2450" s="60"/>
      <c r="J2450" s="60"/>
      <c r="K2450" s="15"/>
      <c r="L2450" s="15"/>
      <c r="M2450" s="15"/>
      <c r="N2450" s="15"/>
      <c r="O2450" s="15"/>
      <c r="P2450" s="15"/>
      <c r="R2450" s="15"/>
      <c r="S2450" s="179"/>
      <c r="T2450" s="179"/>
      <c r="U2450" s="179"/>
      <c r="V2450" s="179"/>
      <c r="W2450" s="179"/>
      <c r="X2450" s="179"/>
      <c r="Y2450" s="179"/>
      <c r="Z2450" s="179"/>
      <c r="AA2450" s="179"/>
      <c r="AB2450" s="179"/>
      <c r="AC2450" s="179"/>
      <c r="AD2450" s="179"/>
      <c r="AE2450" s="179"/>
      <c r="AF2450" s="179"/>
      <c r="AG2450" s="179"/>
      <c r="AH2450" s="179"/>
      <c r="AI2450" s="179"/>
      <c r="AJ2450" s="179"/>
      <c r="AK2450" s="179"/>
      <c r="AL2450" s="179"/>
      <c r="AM2450" s="179"/>
      <c r="AN2450" s="179"/>
      <c r="AO2450" s="179"/>
      <c r="AP2450" s="179"/>
      <c r="AQ2450" s="179"/>
      <c r="AR2450" s="179"/>
      <c r="AS2450" s="179"/>
      <c r="AT2450" s="179"/>
      <c r="AU2450" s="179"/>
      <c r="AV2450" s="179"/>
      <c r="AW2450" s="179"/>
      <c r="AX2450" s="179"/>
      <c r="AY2450" s="179"/>
      <c r="AZ2450" s="179"/>
      <c r="BA2450" s="179"/>
      <c r="BB2450" s="179"/>
      <c r="BC2450" s="179"/>
      <c r="BD2450" s="179"/>
      <c r="BE2450" s="179"/>
      <c r="BF2450" s="179"/>
      <c r="BG2450" s="179"/>
      <c r="BH2450" s="179"/>
      <c r="BI2450" s="179"/>
      <c r="BJ2450" s="179"/>
      <c r="BK2450" s="179"/>
      <c r="BL2450" s="179"/>
      <c r="BM2450" s="179"/>
      <c r="BN2450" s="179"/>
      <c r="BO2450" s="179"/>
      <c r="BP2450" s="179"/>
      <c r="BQ2450" s="179"/>
      <c r="BR2450" s="179"/>
      <c r="BS2450" s="179"/>
      <c r="BT2450" s="179"/>
      <c r="BU2450" s="179"/>
      <c r="BV2450" s="179"/>
      <c r="BW2450" s="179"/>
      <c r="BX2450" s="179"/>
      <c r="BY2450" s="179"/>
      <c r="BZ2450" s="179"/>
      <c r="CA2450" s="179"/>
      <c r="CB2450" s="179"/>
      <c r="CC2450" s="179"/>
      <c r="CD2450" s="179"/>
      <c r="CE2450" s="179"/>
      <c r="CF2450" s="179"/>
      <c r="CG2450" s="179"/>
      <c r="CH2450" s="179"/>
      <c r="CI2450" s="179"/>
      <c r="CJ2450" s="179"/>
      <c r="CK2450" s="179"/>
      <c r="CL2450" s="179"/>
      <c r="CN2450" s="60"/>
      <c r="CO2450" s="179"/>
      <c r="CP2450" s="179"/>
      <c r="CQ2450" s="179"/>
      <c r="CR2450" s="179"/>
      <c r="CS2450" s="179"/>
      <c r="CT2450" s="179"/>
      <c r="CU2450" s="179"/>
      <c r="CV2450" s="179"/>
      <c r="CW2450" s="179"/>
      <c r="CX2450" s="179"/>
      <c r="CY2450" s="179"/>
      <c r="CZ2450" s="179"/>
      <c r="DA2450" s="179"/>
      <c r="DB2450" s="179"/>
      <c r="DC2450" s="179"/>
      <c r="DD2450" s="179"/>
      <c r="DE2450" s="179"/>
      <c r="DF2450" s="179"/>
      <c r="DG2450" s="179"/>
      <c r="DH2450" s="179"/>
      <c r="DI2450" s="179"/>
      <c r="DJ2450" s="179"/>
      <c r="DK2450" s="179"/>
      <c r="DL2450" s="179"/>
    </row>
    <row r="2451" spans="1:116" x14ac:dyDescent="0.4">
      <c r="E2451" s="8"/>
      <c r="G2451" s="136"/>
      <c r="H2451" s="12"/>
      <c r="I2451" s="60"/>
      <c r="J2451" s="60"/>
      <c r="K2451" s="15"/>
      <c r="L2451" s="15"/>
      <c r="M2451" s="15"/>
      <c r="N2451" s="15"/>
      <c r="O2451" s="15"/>
      <c r="P2451" s="15"/>
      <c r="R2451" s="15"/>
      <c r="S2451" s="179"/>
      <c r="T2451" s="179"/>
      <c r="U2451" s="179"/>
      <c r="V2451" s="179"/>
      <c r="W2451" s="179"/>
      <c r="X2451" s="179"/>
      <c r="Y2451" s="179"/>
      <c r="Z2451" s="179"/>
      <c r="AA2451" s="179"/>
      <c r="AB2451" s="179"/>
      <c r="AC2451" s="179"/>
      <c r="AD2451" s="179"/>
      <c r="AE2451" s="179"/>
      <c r="AF2451" s="179"/>
      <c r="AG2451" s="179"/>
      <c r="AH2451" s="179"/>
      <c r="AI2451" s="179"/>
      <c r="AJ2451" s="179"/>
      <c r="AK2451" s="179"/>
      <c r="AL2451" s="179"/>
      <c r="AM2451" s="179"/>
      <c r="AN2451" s="179"/>
      <c r="AO2451" s="179"/>
      <c r="AP2451" s="179"/>
      <c r="AQ2451" s="179"/>
      <c r="AR2451" s="179"/>
      <c r="AS2451" s="179"/>
      <c r="AT2451" s="179"/>
      <c r="AU2451" s="179"/>
      <c r="AV2451" s="179"/>
      <c r="AW2451" s="179"/>
      <c r="AX2451" s="179"/>
      <c r="AY2451" s="179"/>
      <c r="AZ2451" s="179"/>
      <c r="BA2451" s="179"/>
      <c r="BB2451" s="179"/>
      <c r="BC2451" s="179"/>
      <c r="BD2451" s="179"/>
      <c r="BE2451" s="179"/>
      <c r="BF2451" s="179"/>
      <c r="BG2451" s="179"/>
      <c r="BH2451" s="179"/>
      <c r="BI2451" s="179"/>
      <c r="BJ2451" s="179"/>
      <c r="BK2451" s="179"/>
      <c r="BL2451" s="179"/>
      <c r="BM2451" s="179"/>
      <c r="BN2451" s="179"/>
      <c r="BO2451" s="179"/>
      <c r="BP2451" s="179"/>
      <c r="BQ2451" s="179"/>
      <c r="BR2451" s="179"/>
      <c r="BS2451" s="179"/>
      <c r="BT2451" s="179"/>
      <c r="BU2451" s="179"/>
      <c r="BV2451" s="179"/>
      <c r="BW2451" s="179"/>
      <c r="BX2451" s="179"/>
      <c r="BY2451" s="179"/>
      <c r="BZ2451" s="179"/>
      <c r="CA2451" s="179"/>
      <c r="CB2451" s="179"/>
      <c r="CC2451" s="179"/>
      <c r="CD2451" s="179"/>
      <c r="CE2451" s="179"/>
      <c r="CF2451" s="179"/>
      <c r="CG2451" s="179"/>
      <c r="CH2451" s="179"/>
      <c r="CI2451" s="179"/>
      <c r="CJ2451" s="179"/>
      <c r="CK2451" s="179"/>
      <c r="CL2451" s="179"/>
      <c r="CN2451" s="60"/>
      <c r="CO2451" s="179"/>
      <c r="CP2451" s="179"/>
      <c r="CQ2451" s="179"/>
      <c r="CR2451" s="179"/>
      <c r="CS2451" s="179"/>
      <c r="CT2451" s="179"/>
      <c r="CU2451" s="179"/>
      <c r="CV2451" s="179"/>
      <c r="CW2451" s="179"/>
      <c r="CX2451" s="179"/>
      <c r="CY2451" s="179"/>
      <c r="CZ2451" s="179"/>
      <c r="DA2451" s="179"/>
      <c r="DB2451" s="179"/>
      <c r="DC2451" s="179"/>
      <c r="DD2451" s="179"/>
      <c r="DE2451" s="179"/>
      <c r="DF2451" s="179"/>
      <c r="DG2451" s="179"/>
      <c r="DH2451" s="179"/>
      <c r="DI2451" s="179"/>
      <c r="DJ2451" s="179"/>
      <c r="DK2451" s="179"/>
      <c r="DL2451" s="179"/>
    </row>
    <row r="2452" spans="1:116" x14ac:dyDescent="0.4">
      <c r="E2452" s="8"/>
      <c r="G2452" s="136"/>
      <c r="H2452" s="12"/>
      <c r="I2452" s="60"/>
      <c r="J2452" s="60"/>
      <c r="K2452" s="15"/>
      <c r="L2452" s="15"/>
      <c r="M2452" s="15"/>
      <c r="N2452" s="15"/>
      <c r="O2452" s="15"/>
      <c r="P2452" s="15"/>
      <c r="R2452" s="15"/>
      <c r="S2452" s="179"/>
      <c r="T2452" s="179"/>
      <c r="U2452" s="179"/>
      <c r="V2452" s="179"/>
      <c r="W2452" s="179"/>
      <c r="X2452" s="179"/>
      <c r="Y2452" s="179"/>
      <c r="Z2452" s="179"/>
      <c r="AA2452" s="179"/>
      <c r="AB2452" s="179"/>
      <c r="AC2452" s="179"/>
      <c r="AD2452" s="179"/>
      <c r="AE2452" s="179"/>
      <c r="AF2452" s="179"/>
      <c r="AG2452" s="179"/>
      <c r="AH2452" s="179"/>
      <c r="AI2452" s="179"/>
      <c r="AJ2452" s="179"/>
      <c r="AK2452" s="179"/>
      <c r="AL2452" s="179"/>
      <c r="AM2452" s="179"/>
      <c r="AN2452" s="179"/>
      <c r="AO2452" s="179"/>
      <c r="AP2452" s="179"/>
      <c r="AQ2452" s="179"/>
      <c r="AR2452" s="179"/>
      <c r="AS2452" s="179"/>
      <c r="AT2452" s="179"/>
      <c r="AU2452" s="179"/>
      <c r="AV2452" s="179"/>
      <c r="AW2452" s="179"/>
      <c r="AX2452" s="179"/>
      <c r="AY2452" s="179"/>
      <c r="AZ2452" s="179"/>
      <c r="BA2452" s="179"/>
      <c r="BB2452" s="179"/>
      <c r="BC2452" s="179"/>
      <c r="BD2452" s="179"/>
      <c r="BE2452" s="179"/>
      <c r="BF2452" s="179"/>
      <c r="BG2452" s="179"/>
      <c r="BH2452" s="179"/>
      <c r="BI2452" s="179"/>
      <c r="BJ2452" s="179"/>
      <c r="BK2452" s="179"/>
      <c r="BL2452" s="179"/>
      <c r="BM2452" s="179"/>
      <c r="BN2452" s="179"/>
      <c r="BO2452" s="179"/>
      <c r="BP2452" s="179"/>
      <c r="BQ2452" s="179"/>
      <c r="BR2452" s="179"/>
      <c r="BS2452" s="179"/>
      <c r="BT2452" s="179"/>
      <c r="BU2452" s="179"/>
      <c r="BV2452" s="179"/>
      <c r="BW2452" s="179"/>
      <c r="BX2452" s="179"/>
      <c r="BY2452" s="179"/>
      <c r="BZ2452" s="179"/>
      <c r="CA2452" s="179"/>
      <c r="CB2452" s="179"/>
      <c r="CC2452" s="179"/>
      <c r="CD2452" s="179"/>
      <c r="CE2452" s="179"/>
      <c r="CF2452" s="179"/>
      <c r="CG2452" s="179"/>
      <c r="CH2452" s="179"/>
      <c r="CI2452" s="179"/>
      <c r="CJ2452" s="179"/>
      <c r="CK2452" s="179"/>
      <c r="CL2452" s="179"/>
      <c r="CN2452" s="60"/>
      <c r="CO2452" s="179"/>
      <c r="CP2452" s="179"/>
      <c r="CQ2452" s="179"/>
      <c r="CR2452" s="179"/>
      <c r="CS2452" s="179"/>
      <c r="CT2452" s="179"/>
      <c r="CU2452" s="179"/>
      <c r="CV2452" s="179"/>
      <c r="CW2452" s="179"/>
      <c r="CX2452" s="179"/>
      <c r="CY2452" s="179"/>
      <c r="CZ2452" s="179"/>
      <c r="DA2452" s="179"/>
      <c r="DB2452" s="179"/>
      <c r="DC2452" s="179"/>
      <c r="DD2452" s="179"/>
      <c r="DE2452" s="179"/>
      <c r="DF2452" s="179"/>
      <c r="DG2452" s="179"/>
      <c r="DH2452" s="179"/>
      <c r="DI2452" s="179"/>
      <c r="DJ2452" s="179"/>
      <c r="DK2452" s="179"/>
      <c r="DL2452" s="179"/>
    </row>
    <row r="2453" spans="1:116" x14ac:dyDescent="0.4">
      <c r="CO2453" s="8"/>
      <c r="CP2453" s="8"/>
      <c r="CQ2453" s="8"/>
      <c r="CR2453" s="8"/>
      <c r="CS2453" s="8"/>
      <c r="CT2453" s="8"/>
      <c r="CU2453" s="8"/>
      <c r="CV2453" s="8"/>
      <c r="CW2453" s="8"/>
      <c r="CX2453" s="8"/>
      <c r="CY2453" s="8"/>
      <c r="CZ2453" s="8"/>
      <c r="DA2453" s="8"/>
      <c r="DB2453" s="8"/>
      <c r="DC2453" s="8"/>
      <c r="DD2453" s="8"/>
      <c r="DE2453" s="8"/>
      <c r="DF2453" s="8"/>
      <c r="DG2453" s="8"/>
      <c r="DH2453" s="8"/>
      <c r="DI2453" s="8"/>
      <c r="DJ2453" s="8"/>
      <c r="DK2453" s="8"/>
      <c r="DL2453" s="8"/>
    </row>
    <row r="2454" spans="1:116" x14ac:dyDescent="0.4">
      <c r="CO2454" s="8"/>
      <c r="CP2454" s="8"/>
      <c r="CQ2454" s="8"/>
      <c r="CR2454" s="8"/>
      <c r="CS2454" s="8"/>
      <c r="CT2454" s="8"/>
      <c r="CU2454" s="8"/>
      <c r="CV2454" s="8"/>
      <c r="CW2454" s="8"/>
      <c r="CX2454" s="8"/>
      <c r="CY2454" s="8"/>
      <c r="CZ2454" s="8"/>
      <c r="DA2454" s="8"/>
      <c r="DB2454" s="8"/>
      <c r="DC2454" s="8"/>
      <c r="DD2454" s="8"/>
      <c r="DE2454" s="8"/>
      <c r="DF2454" s="8"/>
      <c r="DG2454" s="8"/>
      <c r="DH2454" s="8"/>
      <c r="DI2454" s="8"/>
      <c r="DJ2454" s="8"/>
      <c r="DK2454" s="8"/>
      <c r="DL2454" s="8"/>
    </row>
    <row r="2455" spans="1:116" x14ac:dyDescent="0.4">
      <c r="CO2455" s="8"/>
      <c r="CP2455" s="8"/>
      <c r="CQ2455" s="8"/>
      <c r="CR2455" s="8"/>
      <c r="CS2455" s="8"/>
      <c r="CT2455" s="8"/>
      <c r="CU2455" s="8"/>
      <c r="CV2455" s="8"/>
      <c r="CW2455" s="8"/>
      <c r="CX2455" s="8"/>
      <c r="CY2455" s="8"/>
      <c r="CZ2455" s="8"/>
      <c r="DA2455" s="8"/>
      <c r="DB2455" s="8"/>
      <c r="DC2455" s="8"/>
      <c r="DD2455" s="8"/>
      <c r="DE2455" s="8"/>
      <c r="DF2455" s="8"/>
      <c r="DG2455" s="8"/>
      <c r="DH2455" s="8"/>
      <c r="DI2455" s="8"/>
      <c r="DJ2455" s="8"/>
      <c r="DK2455" s="8"/>
      <c r="DL2455" s="8"/>
    </row>
    <row r="2456" spans="1:116" x14ac:dyDescent="0.4">
      <c r="CO2456" s="8"/>
      <c r="CP2456" s="8"/>
      <c r="CQ2456" s="8"/>
      <c r="CR2456" s="8"/>
      <c r="CS2456" s="8"/>
      <c r="CT2456" s="8"/>
      <c r="CU2456" s="8"/>
      <c r="CV2456" s="8"/>
      <c r="CW2456" s="8"/>
      <c r="CX2456" s="8"/>
      <c r="CY2456" s="8"/>
      <c r="CZ2456" s="8"/>
      <c r="DA2456" s="8"/>
      <c r="DB2456" s="8"/>
      <c r="DC2456" s="8"/>
      <c r="DD2456" s="8"/>
      <c r="DE2456" s="8"/>
      <c r="DF2456" s="8"/>
      <c r="DG2456" s="8"/>
      <c r="DH2456" s="8"/>
      <c r="DI2456" s="8"/>
      <c r="DJ2456" s="8"/>
      <c r="DK2456" s="8"/>
      <c r="DL2456" s="8"/>
    </row>
    <row r="2457" spans="1:116" x14ac:dyDescent="0.4">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A2458" s="206" t="s">
        <v>480</v>
      </c>
      <c r="B2458" s="27" t="s">
        <v>480</v>
      </c>
      <c r="C2458" s="27"/>
      <c r="D2458" s="27"/>
      <c r="E2458" s="27" t="s">
        <v>480</v>
      </c>
      <c r="F2458" s="27" t="s">
        <v>480</v>
      </c>
      <c r="G2458" s="206" t="s">
        <v>480</v>
      </c>
      <c r="H2458" s="206" t="s">
        <v>480</v>
      </c>
      <c r="I2458" s="207" t="s">
        <v>480</v>
      </c>
      <c r="J2458" s="207"/>
      <c r="K2458" s="206" t="s">
        <v>480</v>
      </c>
      <c r="L2458" s="206" t="s">
        <v>480</v>
      </c>
      <c r="M2458" s="206" t="s">
        <v>480</v>
      </c>
      <c r="N2458" s="206" t="s">
        <v>480</v>
      </c>
      <c r="O2458" s="206" t="s">
        <v>480</v>
      </c>
      <c r="P2458" s="206" t="s">
        <v>480</v>
      </c>
      <c r="R2458" s="206" t="s">
        <v>480</v>
      </c>
      <c r="S2458" s="206" t="s">
        <v>480</v>
      </c>
      <c r="T2458" s="206" t="s">
        <v>480</v>
      </c>
      <c r="U2458" s="206" t="s">
        <v>480</v>
      </c>
      <c r="V2458" s="206" t="s">
        <v>480</v>
      </c>
      <c r="W2458" s="206" t="s">
        <v>480</v>
      </c>
      <c r="X2458" s="206" t="s">
        <v>480</v>
      </c>
      <c r="Y2458" s="206" t="s">
        <v>480</v>
      </c>
      <c r="Z2458" s="206" t="s">
        <v>480</v>
      </c>
      <c r="AA2458" s="206" t="s">
        <v>480</v>
      </c>
      <c r="AB2458" s="206" t="s">
        <v>480</v>
      </c>
      <c r="AC2458" s="206" t="s">
        <v>480</v>
      </c>
      <c r="AD2458" s="206" t="s">
        <v>480</v>
      </c>
      <c r="AE2458" s="206" t="s">
        <v>480</v>
      </c>
      <c r="AF2458" s="206" t="s">
        <v>480</v>
      </c>
      <c r="AG2458" s="206" t="s">
        <v>480</v>
      </c>
      <c r="AH2458" s="206" t="s">
        <v>480</v>
      </c>
      <c r="AI2458" s="206" t="s">
        <v>480</v>
      </c>
      <c r="AJ2458" s="206" t="s">
        <v>480</v>
      </c>
      <c r="AK2458" s="206" t="s">
        <v>480</v>
      </c>
      <c r="AL2458" s="206" t="s">
        <v>480</v>
      </c>
      <c r="AM2458" s="206" t="s">
        <v>480</v>
      </c>
      <c r="AN2458" s="206" t="s">
        <v>480</v>
      </c>
      <c r="AO2458" s="206" t="s">
        <v>480</v>
      </c>
      <c r="AP2458" s="206" t="s">
        <v>480</v>
      </c>
      <c r="AQ2458" s="206" t="s">
        <v>480</v>
      </c>
      <c r="AR2458" s="206" t="s">
        <v>480</v>
      </c>
      <c r="AS2458" s="206" t="s">
        <v>480</v>
      </c>
      <c r="AT2458" s="206" t="s">
        <v>480</v>
      </c>
      <c r="AU2458" s="206" t="s">
        <v>480</v>
      </c>
      <c r="AV2458" s="206" t="s">
        <v>480</v>
      </c>
      <c r="AW2458" s="206" t="s">
        <v>480</v>
      </c>
      <c r="AX2458" s="206" t="s">
        <v>480</v>
      </c>
      <c r="AY2458" s="206" t="s">
        <v>480</v>
      </c>
      <c r="AZ2458" s="206" t="s">
        <v>480</v>
      </c>
      <c r="BA2458" s="206" t="s">
        <v>480</v>
      </c>
      <c r="BB2458" s="206" t="s">
        <v>480</v>
      </c>
      <c r="BC2458" s="206" t="s">
        <v>480</v>
      </c>
      <c r="BD2458" s="206" t="s">
        <v>480</v>
      </c>
      <c r="BE2458" s="206" t="s">
        <v>480</v>
      </c>
      <c r="BF2458" s="206" t="s">
        <v>480</v>
      </c>
      <c r="BG2458" s="206" t="s">
        <v>480</v>
      </c>
      <c r="BH2458" s="206" t="s">
        <v>480</v>
      </c>
      <c r="BI2458" s="206" t="s">
        <v>480</v>
      </c>
      <c r="BJ2458" s="206" t="s">
        <v>480</v>
      </c>
      <c r="BK2458" s="206" t="s">
        <v>480</v>
      </c>
      <c r="BL2458" s="206" t="s">
        <v>480</v>
      </c>
      <c r="BM2458" s="206" t="s">
        <v>480</v>
      </c>
      <c r="BN2458" s="206" t="s">
        <v>480</v>
      </c>
      <c r="BO2458" s="206" t="s">
        <v>480</v>
      </c>
      <c r="BP2458" s="206" t="s">
        <v>480</v>
      </c>
      <c r="BQ2458" s="206" t="s">
        <v>480</v>
      </c>
      <c r="BR2458" s="206" t="s">
        <v>480</v>
      </c>
      <c r="BS2458" s="206" t="s">
        <v>480</v>
      </c>
      <c r="BT2458" s="206" t="s">
        <v>480</v>
      </c>
      <c r="BU2458" s="206" t="s">
        <v>480</v>
      </c>
      <c r="BV2458" s="206" t="s">
        <v>480</v>
      </c>
      <c r="BW2458" s="206" t="s">
        <v>480</v>
      </c>
      <c r="BX2458" s="206" t="s">
        <v>480</v>
      </c>
      <c r="BY2458" s="206" t="s">
        <v>480</v>
      </c>
      <c r="BZ2458" s="206" t="s">
        <v>480</v>
      </c>
      <c r="CA2458" s="206" t="s">
        <v>480</v>
      </c>
      <c r="CB2458" s="206" t="s">
        <v>480</v>
      </c>
      <c r="CC2458" s="206" t="s">
        <v>480</v>
      </c>
      <c r="CD2458" s="206" t="s">
        <v>480</v>
      </c>
      <c r="CE2458" s="206" t="s">
        <v>480</v>
      </c>
      <c r="CF2458" s="206" t="s">
        <v>480</v>
      </c>
      <c r="CG2458" s="206" t="s">
        <v>480</v>
      </c>
      <c r="CH2458" s="206" t="s">
        <v>480</v>
      </c>
      <c r="CI2458" s="206" t="s">
        <v>480</v>
      </c>
      <c r="CJ2458" s="206" t="s">
        <v>480</v>
      </c>
      <c r="CK2458" s="206" t="s">
        <v>480</v>
      </c>
      <c r="CL2458" s="206" t="s">
        <v>480</v>
      </c>
      <c r="CN2458" s="207" t="s">
        <v>480</v>
      </c>
      <c r="CO2458" s="206" t="s">
        <v>480</v>
      </c>
      <c r="CP2458" s="206" t="s">
        <v>480</v>
      </c>
      <c r="CQ2458" s="206" t="s">
        <v>480</v>
      </c>
      <c r="CR2458" s="206" t="s">
        <v>480</v>
      </c>
      <c r="CS2458" s="206" t="s">
        <v>480</v>
      </c>
      <c r="CT2458" s="206" t="s">
        <v>480</v>
      </c>
      <c r="CU2458" s="206" t="s">
        <v>480</v>
      </c>
      <c r="CV2458" s="206" t="s">
        <v>480</v>
      </c>
      <c r="CW2458" s="206" t="s">
        <v>480</v>
      </c>
      <c r="CX2458" s="206" t="s">
        <v>480</v>
      </c>
      <c r="CY2458" s="206" t="s">
        <v>480</v>
      </c>
      <c r="CZ2458" s="206" t="s">
        <v>480</v>
      </c>
      <c r="DA2458" s="206" t="s">
        <v>480</v>
      </c>
      <c r="DB2458" s="206" t="s">
        <v>480</v>
      </c>
      <c r="DC2458" s="206" t="s">
        <v>480</v>
      </c>
      <c r="DD2458" s="206" t="s">
        <v>480</v>
      </c>
      <c r="DE2458" s="206" t="s">
        <v>480</v>
      </c>
      <c r="DF2458" s="206" t="s">
        <v>480</v>
      </c>
      <c r="DG2458" s="206" t="s">
        <v>480</v>
      </c>
      <c r="DH2458" s="206" t="s">
        <v>480</v>
      </c>
      <c r="DI2458" s="206" t="s">
        <v>480</v>
      </c>
      <c r="DJ2458" s="206" t="s">
        <v>480</v>
      </c>
      <c r="DK2458" s="206" t="s">
        <v>480</v>
      </c>
      <c r="DL2458" s="206" t="s">
        <v>480</v>
      </c>
    </row>
    <row r="2459" spans="1:116" x14ac:dyDescent="0.4">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A2460" s="174"/>
      <c r="E2460" s="8"/>
      <c r="G2460" s="175" t="s">
        <v>490</v>
      </c>
      <c r="H2460" s="174"/>
      <c r="I2460" s="176"/>
      <c r="J2460" s="176"/>
      <c r="K2460" s="197"/>
      <c r="L2460" s="197"/>
      <c r="M2460" s="197"/>
      <c r="N2460" s="197"/>
      <c r="O2460" s="197"/>
      <c r="P2460" s="197"/>
      <c r="R2460" s="198"/>
      <c r="S2460" s="174"/>
      <c r="T2460" s="174"/>
      <c r="U2460" s="174"/>
      <c r="V2460" s="174"/>
      <c r="W2460" s="174"/>
      <c r="X2460" s="174"/>
      <c r="Y2460" s="174"/>
      <c r="Z2460" s="174"/>
      <c r="AA2460" s="174"/>
      <c r="AB2460" s="174"/>
      <c r="AC2460" s="174"/>
      <c r="AD2460" s="174"/>
      <c r="AE2460" s="174"/>
      <c r="AF2460" s="174"/>
      <c r="AG2460" s="174"/>
      <c r="AH2460" s="174"/>
      <c r="AI2460" s="174"/>
      <c r="AJ2460" s="174"/>
      <c r="AK2460" s="174"/>
      <c r="AL2460" s="174"/>
      <c r="AM2460" s="174"/>
      <c r="AN2460" s="174"/>
      <c r="AO2460" s="174"/>
      <c r="AP2460" s="174"/>
      <c r="AQ2460" s="174"/>
      <c r="AR2460" s="174"/>
      <c r="AS2460" s="174"/>
      <c r="AT2460" s="174"/>
      <c r="AU2460" s="174"/>
      <c r="AV2460" s="174"/>
      <c r="AW2460" s="174"/>
      <c r="AX2460" s="174"/>
      <c r="AY2460" s="174"/>
      <c r="AZ2460" s="174"/>
      <c r="BA2460" s="174"/>
      <c r="BB2460" s="174"/>
      <c r="BC2460" s="174"/>
      <c r="BD2460" s="174"/>
      <c r="BE2460" s="174"/>
      <c r="BF2460" s="174"/>
      <c r="BG2460" s="174"/>
      <c r="BH2460" s="174"/>
      <c r="BI2460" s="174"/>
      <c r="BJ2460" s="174"/>
      <c r="BK2460" s="174"/>
      <c r="BL2460" s="174"/>
      <c r="BM2460" s="174"/>
      <c r="BN2460" s="174"/>
      <c r="BO2460" s="174"/>
      <c r="BP2460" s="174"/>
      <c r="BQ2460" s="174"/>
      <c r="BR2460" s="174"/>
      <c r="BS2460" s="174"/>
      <c r="BT2460" s="174"/>
      <c r="BU2460" s="174"/>
      <c r="BV2460" s="174"/>
      <c r="BW2460" s="174"/>
      <c r="BX2460" s="174"/>
      <c r="BY2460" s="174"/>
      <c r="BZ2460" s="174"/>
      <c r="CA2460" s="174"/>
      <c r="CB2460" s="174"/>
      <c r="CC2460" s="174"/>
      <c r="CD2460" s="174"/>
      <c r="CE2460" s="174"/>
      <c r="CF2460" s="174"/>
      <c r="CG2460" s="174"/>
      <c r="CH2460" s="174"/>
      <c r="CI2460" s="174"/>
      <c r="CJ2460" s="174"/>
      <c r="CK2460" s="174"/>
      <c r="CL2460" s="174"/>
      <c r="CN2460" s="176"/>
      <c r="CO2460" s="174"/>
      <c r="CP2460" s="174"/>
      <c r="CQ2460" s="174"/>
      <c r="CR2460" s="174"/>
      <c r="CS2460" s="174"/>
      <c r="CT2460" s="174"/>
      <c r="CU2460" s="174"/>
      <c r="CV2460" s="174"/>
      <c r="CW2460" s="174"/>
      <c r="CX2460" s="174"/>
      <c r="CY2460" s="174"/>
      <c r="CZ2460" s="174"/>
      <c r="DA2460" s="174"/>
      <c r="DB2460" s="174"/>
      <c r="DC2460" s="174"/>
      <c r="DD2460" s="174"/>
      <c r="DE2460" s="174"/>
      <c r="DF2460" s="174"/>
      <c r="DG2460" s="174"/>
      <c r="DH2460" s="174"/>
      <c r="DI2460" s="174"/>
      <c r="DJ2460" s="174"/>
      <c r="DK2460" s="174"/>
      <c r="DL2460" s="174"/>
    </row>
    <row r="2461" spans="1:116" x14ac:dyDescent="0.4">
      <c r="A2461" s="174"/>
      <c r="E2461" s="8"/>
      <c r="G2461" s="175" t="s">
        <v>492</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461</v>
      </c>
      <c r="H2462" s="174"/>
      <c r="I2462" s="176"/>
      <c r="J2462" s="176"/>
      <c r="K2462" s="197"/>
      <c r="L2462" s="197"/>
      <c r="M2462" s="197"/>
      <c r="N2462" s="197"/>
      <c r="O2462" s="197"/>
      <c r="P2462" s="197"/>
      <c r="R2462" s="198"/>
      <c r="S2462" s="199" t="str">
        <f t="shared" ref="S2462:AX2462" si="4841">S$20</f>
        <v>S$16</v>
      </c>
      <c r="T2462" s="199" t="str">
        <f t="shared" si="4841"/>
        <v>T$16</v>
      </c>
      <c r="U2462" s="199" t="str">
        <f t="shared" si="4841"/>
        <v>U$16</v>
      </c>
      <c r="V2462" s="199" t="str">
        <f t="shared" si="4841"/>
        <v>V$16</v>
      </c>
      <c r="W2462" s="199" t="str">
        <f t="shared" si="4841"/>
        <v>W$16</v>
      </c>
      <c r="X2462" s="199" t="str">
        <f t="shared" si="4841"/>
        <v>X$16</v>
      </c>
      <c r="Y2462" s="199" t="str">
        <f t="shared" si="4841"/>
        <v>Y$16</v>
      </c>
      <c r="Z2462" s="199" t="str">
        <f t="shared" si="4841"/>
        <v>Z$16</v>
      </c>
      <c r="AA2462" s="199" t="str">
        <f t="shared" si="4841"/>
        <v>AA$16</v>
      </c>
      <c r="AB2462" s="199" t="str">
        <f t="shared" si="4841"/>
        <v>AB$16</v>
      </c>
      <c r="AC2462" s="199" t="str">
        <f t="shared" si="4841"/>
        <v>AC$16</v>
      </c>
      <c r="AD2462" s="199" t="str">
        <f t="shared" si="4841"/>
        <v>AD$16</v>
      </c>
      <c r="AE2462" s="199" t="str">
        <f t="shared" si="4841"/>
        <v>AE$16</v>
      </c>
      <c r="AF2462" s="199" t="str">
        <f t="shared" si="4841"/>
        <v>AF$16</v>
      </c>
      <c r="AG2462" s="199" t="str">
        <f t="shared" si="4841"/>
        <v>AG$16</v>
      </c>
      <c r="AH2462" s="199" t="str">
        <f t="shared" si="4841"/>
        <v>AH$16</v>
      </c>
      <c r="AI2462" s="199" t="str">
        <f t="shared" si="4841"/>
        <v>AI$16</v>
      </c>
      <c r="AJ2462" s="199" t="str">
        <f t="shared" si="4841"/>
        <v>AJ$16</v>
      </c>
      <c r="AK2462" s="199" t="str">
        <f t="shared" si="4841"/>
        <v>AK$16</v>
      </c>
      <c r="AL2462" s="199" t="str">
        <f t="shared" si="4841"/>
        <v>AL$16</v>
      </c>
      <c r="AM2462" s="199" t="str">
        <f t="shared" si="4841"/>
        <v>AM$16</v>
      </c>
      <c r="AN2462" s="199" t="str">
        <f t="shared" si="4841"/>
        <v>AN$16</v>
      </c>
      <c r="AO2462" s="199" t="str">
        <f t="shared" si="4841"/>
        <v>AO$16</v>
      </c>
      <c r="AP2462" s="199" t="str">
        <f t="shared" si="4841"/>
        <v>AP$16</v>
      </c>
      <c r="AQ2462" s="199" t="str">
        <f t="shared" si="4841"/>
        <v>AQ$16</v>
      </c>
      <c r="AR2462" s="199" t="str">
        <f t="shared" si="4841"/>
        <v>AR$16</v>
      </c>
      <c r="AS2462" s="199" t="str">
        <f t="shared" si="4841"/>
        <v>AS$16</v>
      </c>
      <c r="AT2462" s="199" t="str">
        <f t="shared" si="4841"/>
        <v>AT$16</v>
      </c>
      <c r="AU2462" s="199" t="str">
        <f t="shared" si="4841"/>
        <v>AU$16</v>
      </c>
      <c r="AV2462" s="199" t="str">
        <f t="shared" si="4841"/>
        <v>AV$16</v>
      </c>
      <c r="AW2462" s="199" t="str">
        <f t="shared" si="4841"/>
        <v>AW$16</v>
      </c>
      <c r="AX2462" s="199" t="str">
        <f t="shared" si="4841"/>
        <v>AX$16</v>
      </c>
      <c r="AY2462" s="199" t="str">
        <f t="shared" ref="AY2462:CD2462" si="4842">AY$20</f>
        <v>AY$16</v>
      </c>
      <c r="AZ2462" s="199" t="str">
        <f t="shared" si="4842"/>
        <v>AZ$16</v>
      </c>
      <c r="BA2462" s="199" t="str">
        <f t="shared" si="4842"/>
        <v>BA$16</v>
      </c>
      <c r="BB2462" s="199" t="str">
        <f t="shared" si="4842"/>
        <v>BB$16</v>
      </c>
      <c r="BC2462" s="199" t="str">
        <f t="shared" si="4842"/>
        <v>BC$16</v>
      </c>
      <c r="BD2462" s="199" t="str">
        <f t="shared" si="4842"/>
        <v>BD$16</v>
      </c>
      <c r="BE2462" s="199" t="str">
        <f t="shared" si="4842"/>
        <v>BE$16</v>
      </c>
      <c r="BF2462" s="199" t="str">
        <f t="shared" si="4842"/>
        <v>BF$16</v>
      </c>
      <c r="BG2462" s="199" t="str">
        <f t="shared" si="4842"/>
        <v>BG$16</v>
      </c>
      <c r="BH2462" s="199" t="str">
        <f t="shared" si="4842"/>
        <v>BH$16</v>
      </c>
      <c r="BI2462" s="199" t="str">
        <f t="shared" si="4842"/>
        <v>BI$16</v>
      </c>
      <c r="BJ2462" s="199" t="str">
        <f t="shared" si="4842"/>
        <v>BJ$16</v>
      </c>
      <c r="BK2462" s="199" t="str">
        <f t="shared" si="4842"/>
        <v>BK$16</v>
      </c>
      <c r="BL2462" s="199" t="str">
        <f t="shared" si="4842"/>
        <v>BL$16</v>
      </c>
      <c r="BM2462" s="199" t="str">
        <f t="shared" si="4842"/>
        <v>BM$16</v>
      </c>
      <c r="BN2462" s="199" t="str">
        <f t="shared" si="4842"/>
        <v>BN$16</v>
      </c>
      <c r="BO2462" s="199" t="str">
        <f t="shared" si="4842"/>
        <v>BO$16</v>
      </c>
      <c r="BP2462" s="199" t="str">
        <f t="shared" si="4842"/>
        <v>BP$16</v>
      </c>
      <c r="BQ2462" s="199" t="str">
        <f t="shared" si="4842"/>
        <v>BQ$16</v>
      </c>
      <c r="BR2462" s="199" t="str">
        <f t="shared" si="4842"/>
        <v>BR$16</v>
      </c>
      <c r="BS2462" s="199" t="str">
        <f t="shared" si="4842"/>
        <v>BS$16</v>
      </c>
      <c r="BT2462" s="199" t="str">
        <f t="shared" si="4842"/>
        <v>BT$16</v>
      </c>
      <c r="BU2462" s="199" t="str">
        <f t="shared" si="4842"/>
        <v>BU$16</v>
      </c>
      <c r="BV2462" s="199" t="str">
        <f t="shared" si="4842"/>
        <v>BV$16</v>
      </c>
      <c r="BW2462" s="199" t="str">
        <f t="shared" si="4842"/>
        <v>BW$16</v>
      </c>
      <c r="BX2462" s="199" t="str">
        <f t="shared" si="4842"/>
        <v>BX$16</v>
      </c>
      <c r="BY2462" s="199" t="str">
        <f t="shared" si="4842"/>
        <v>BY$16</v>
      </c>
      <c r="BZ2462" s="199" t="str">
        <f t="shared" si="4842"/>
        <v>BZ$16</v>
      </c>
      <c r="CA2462" s="199" t="str">
        <f t="shared" si="4842"/>
        <v>CA$16</v>
      </c>
      <c r="CB2462" s="199" t="str">
        <f t="shared" si="4842"/>
        <v>CB$16</v>
      </c>
      <c r="CC2462" s="199" t="str">
        <f t="shared" si="4842"/>
        <v>CC$16</v>
      </c>
      <c r="CD2462" s="199" t="str">
        <f t="shared" si="4842"/>
        <v>CD$16</v>
      </c>
      <c r="CE2462" s="199" t="str">
        <f t="shared" ref="CE2462:CL2462" si="4843">CE$20</f>
        <v>CE$16</v>
      </c>
      <c r="CF2462" s="199" t="str">
        <f t="shared" si="4843"/>
        <v>CF$16</v>
      </c>
      <c r="CG2462" s="199" t="str">
        <f t="shared" si="4843"/>
        <v>CG$16</v>
      </c>
      <c r="CH2462" s="199" t="str">
        <f t="shared" si="4843"/>
        <v>CH$16</v>
      </c>
      <c r="CI2462" s="199" t="str">
        <f t="shared" si="4843"/>
        <v>CI$16</v>
      </c>
      <c r="CJ2462" s="199" t="str">
        <f t="shared" si="4843"/>
        <v>CJ$16</v>
      </c>
      <c r="CK2462" s="199" t="str">
        <f t="shared" si="4843"/>
        <v>CK$16</v>
      </c>
      <c r="CL2462" s="199" t="str">
        <f t="shared" si="4843"/>
        <v>CL$16</v>
      </c>
      <c r="CN2462" s="176"/>
      <c r="CO2462" s="199" t="str">
        <f t="shared" ref="CO2462:DL2462" si="4844">CO$20</f>
        <v>CO$16</v>
      </c>
      <c r="CP2462" s="199" t="str">
        <f t="shared" si="4844"/>
        <v>CP$16</v>
      </c>
      <c r="CQ2462" s="199" t="str">
        <f t="shared" si="4844"/>
        <v>CQ$16</v>
      </c>
      <c r="CR2462" s="199" t="str">
        <f t="shared" si="4844"/>
        <v>CR$16</v>
      </c>
      <c r="CS2462" s="199" t="str">
        <f t="shared" si="4844"/>
        <v>CS$16</v>
      </c>
      <c r="CT2462" s="199" t="str">
        <f t="shared" si="4844"/>
        <v>CT$16</v>
      </c>
      <c r="CU2462" s="199" t="str">
        <f t="shared" si="4844"/>
        <v>CU$16</v>
      </c>
      <c r="CV2462" s="199" t="str">
        <f t="shared" si="4844"/>
        <v>CV$16</v>
      </c>
      <c r="CW2462" s="199" t="str">
        <f t="shared" si="4844"/>
        <v>CW$16</v>
      </c>
      <c r="CX2462" s="199" t="str">
        <f t="shared" si="4844"/>
        <v>CX$16</v>
      </c>
      <c r="CY2462" s="199" t="str">
        <f t="shared" si="4844"/>
        <v>CY$16</v>
      </c>
      <c r="CZ2462" s="199" t="str">
        <f t="shared" si="4844"/>
        <v>CZ$16</v>
      </c>
      <c r="DA2462" s="199" t="str">
        <f t="shared" si="4844"/>
        <v>DA$16</v>
      </c>
      <c r="DB2462" s="199" t="str">
        <f t="shared" si="4844"/>
        <v>DB$16</v>
      </c>
      <c r="DC2462" s="199" t="str">
        <f t="shared" si="4844"/>
        <v>DC$16</v>
      </c>
      <c r="DD2462" s="199" t="str">
        <f t="shared" si="4844"/>
        <v>DD$16</v>
      </c>
      <c r="DE2462" s="199" t="str">
        <f t="shared" si="4844"/>
        <v>DE$16</v>
      </c>
      <c r="DF2462" s="199" t="str">
        <f t="shared" si="4844"/>
        <v>DF$16</v>
      </c>
      <c r="DG2462" s="199" t="str">
        <f t="shared" si="4844"/>
        <v>DG$16</v>
      </c>
      <c r="DH2462" s="199" t="str">
        <f t="shared" si="4844"/>
        <v>DH$16</v>
      </c>
      <c r="DI2462" s="199" t="str">
        <f t="shared" si="4844"/>
        <v>DI$16</v>
      </c>
      <c r="DJ2462" s="199" t="str">
        <f t="shared" si="4844"/>
        <v>DJ$16</v>
      </c>
      <c r="DK2462" s="199" t="str">
        <f t="shared" si="4844"/>
        <v>DK$16</v>
      </c>
      <c r="DL2462" s="199" t="str">
        <f t="shared" si="4844"/>
        <v>DL$16</v>
      </c>
    </row>
    <row r="2463" spans="1:116" x14ac:dyDescent="0.4">
      <c r="A2463" s="174"/>
      <c r="E2463" s="8"/>
      <c r="G2463" s="175" t="s">
        <v>462</v>
      </c>
      <c r="H2463" s="200"/>
      <c r="I2463" s="201"/>
      <c r="J2463" s="201"/>
      <c r="K2463" s="202"/>
      <c r="L2463" s="202"/>
      <c r="M2463" s="202"/>
      <c r="N2463" s="202"/>
      <c r="O2463" s="202"/>
      <c r="P2463" s="202"/>
      <c r="R2463" s="202"/>
      <c r="S2463" s="199" t="str">
        <f t="shared" ref="S2463:AX2463" si="4845">S$21</f>
        <v>S$17</v>
      </c>
      <c r="T2463" s="199" t="str">
        <f t="shared" si="4845"/>
        <v>T$17</v>
      </c>
      <c r="U2463" s="199" t="str">
        <f t="shared" si="4845"/>
        <v>U$17</v>
      </c>
      <c r="V2463" s="199" t="str">
        <f t="shared" si="4845"/>
        <v>V$17</v>
      </c>
      <c r="W2463" s="199" t="str">
        <f t="shared" si="4845"/>
        <v>W$17</v>
      </c>
      <c r="X2463" s="199" t="str">
        <f t="shared" si="4845"/>
        <v>X$17</v>
      </c>
      <c r="Y2463" s="199" t="str">
        <f t="shared" si="4845"/>
        <v>Y$17</v>
      </c>
      <c r="Z2463" s="199" t="str">
        <f t="shared" si="4845"/>
        <v>Z$17</v>
      </c>
      <c r="AA2463" s="199" t="str">
        <f t="shared" si="4845"/>
        <v>AA$17</v>
      </c>
      <c r="AB2463" s="199" t="str">
        <f t="shared" si="4845"/>
        <v>AB$17</v>
      </c>
      <c r="AC2463" s="199" t="str">
        <f t="shared" si="4845"/>
        <v>AC$17</v>
      </c>
      <c r="AD2463" s="199" t="str">
        <f t="shared" si="4845"/>
        <v>AD$17</v>
      </c>
      <c r="AE2463" s="199" t="str">
        <f t="shared" si="4845"/>
        <v>AE$17</v>
      </c>
      <c r="AF2463" s="199" t="str">
        <f t="shared" si="4845"/>
        <v>AF$17</v>
      </c>
      <c r="AG2463" s="199" t="str">
        <f t="shared" si="4845"/>
        <v>AG$17</v>
      </c>
      <c r="AH2463" s="199" t="str">
        <f t="shared" si="4845"/>
        <v>AH$17</v>
      </c>
      <c r="AI2463" s="199" t="str">
        <f t="shared" si="4845"/>
        <v>AI$17</v>
      </c>
      <c r="AJ2463" s="199" t="str">
        <f t="shared" si="4845"/>
        <v>AJ$17</v>
      </c>
      <c r="AK2463" s="199" t="str">
        <f t="shared" si="4845"/>
        <v>AK$17</v>
      </c>
      <c r="AL2463" s="199" t="str">
        <f t="shared" si="4845"/>
        <v>AL$17</v>
      </c>
      <c r="AM2463" s="199" t="str">
        <f t="shared" si="4845"/>
        <v>AM$17</v>
      </c>
      <c r="AN2463" s="199" t="str">
        <f t="shared" si="4845"/>
        <v>AN$17</v>
      </c>
      <c r="AO2463" s="199" t="str">
        <f t="shared" si="4845"/>
        <v>AO$17</v>
      </c>
      <c r="AP2463" s="199" t="str">
        <f t="shared" si="4845"/>
        <v>AP$17</v>
      </c>
      <c r="AQ2463" s="199" t="str">
        <f t="shared" si="4845"/>
        <v>AQ$17</v>
      </c>
      <c r="AR2463" s="199" t="str">
        <f t="shared" si="4845"/>
        <v>AR$17</v>
      </c>
      <c r="AS2463" s="199" t="str">
        <f t="shared" si="4845"/>
        <v>AS$17</v>
      </c>
      <c r="AT2463" s="199" t="str">
        <f t="shared" si="4845"/>
        <v>AT$17</v>
      </c>
      <c r="AU2463" s="199" t="str">
        <f t="shared" si="4845"/>
        <v>AU$17</v>
      </c>
      <c r="AV2463" s="199" t="str">
        <f t="shared" si="4845"/>
        <v>AV$17</v>
      </c>
      <c r="AW2463" s="199" t="str">
        <f t="shared" si="4845"/>
        <v>AW$17</v>
      </c>
      <c r="AX2463" s="199" t="str">
        <f t="shared" si="4845"/>
        <v>AX$17</v>
      </c>
      <c r="AY2463" s="199" t="str">
        <f t="shared" ref="AY2463:CD2463" si="4846">AY$21</f>
        <v>AY$17</v>
      </c>
      <c r="AZ2463" s="199" t="str">
        <f t="shared" si="4846"/>
        <v>AZ$17</v>
      </c>
      <c r="BA2463" s="199" t="str">
        <f t="shared" si="4846"/>
        <v>BA$17</v>
      </c>
      <c r="BB2463" s="199" t="str">
        <f t="shared" si="4846"/>
        <v>BB$17</v>
      </c>
      <c r="BC2463" s="199" t="str">
        <f t="shared" si="4846"/>
        <v>BC$17</v>
      </c>
      <c r="BD2463" s="199" t="str">
        <f t="shared" si="4846"/>
        <v>BD$17</v>
      </c>
      <c r="BE2463" s="199" t="str">
        <f t="shared" si="4846"/>
        <v>BE$17</v>
      </c>
      <c r="BF2463" s="199" t="str">
        <f t="shared" si="4846"/>
        <v>BF$17</v>
      </c>
      <c r="BG2463" s="199" t="str">
        <f t="shared" si="4846"/>
        <v>BG$17</v>
      </c>
      <c r="BH2463" s="199" t="str">
        <f t="shared" si="4846"/>
        <v>BH$17</v>
      </c>
      <c r="BI2463" s="199" t="str">
        <f t="shared" si="4846"/>
        <v>BI$17</v>
      </c>
      <c r="BJ2463" s="199" t="str">
        <f t="shared" si="4846"/>
        <v>BJ$17</v>
      </c>
      <c r="BK2463" s="199" t="str">
        <f t="shared" si="4846"/>
        <v>BK$17</v>
      </c>
      <c r="BL2463" s="199" t="str">
        <f t="shared" si="4846"/>
        <v>BL$17</v>
      </c>
      <c r="BM2463" s="199" t="str">
        <f t="shared" si="4846"/>
        <v>BM$17</v>
      </c>
      <c r="BN2463" s="199" t="str">
        <f t="shared" si="4846"/>
        <v>BN$17</v>
      </c>
      <c r="BO2463" s="199" t="str">
        <f t="shared" si="4846"/>
        <v>BO$17</v>
      </c>
      <c r="BP2463" s="199" t="str">
        <f t="shared" si="4846"/>
        <v>BP$17</v>
      </c>
      <c r="BQ2463" s="199" t="str">
        <f t="shared" si="4846"/>
        <v>BQ$17</v>
      </c>
      <c r="BR2463" s="199" t="str">
        <f t="shared" si="4846"/>
        <v>BR$17</v>
      </c>
      <c r="BS2463" s="199" t="str">
        <f t="shared" si="4846"/>
        <v>BS$17</v>
      </c>
      <c r="BT2463" s="199" t="str">
        <f t="shared" si="4846"/>
        <v>BT$17</v>
      </c>
      <c r="BU2463" s="199" t="str">
        <f t="shared" si="4846"/>
        <v>BU$17</v>
      </c>
      <c r="BV2463" s="199" t="str">
        <f t="shared" si="4846"/>
        <v>BV$17</v>
      </c>
      <c r="BW2463" s="199" t="str">
        <f t="shared" si="4846"/>
        <v>BW$17</v>
      </c>
      <c r="BX2463" s="199" t="str">
        <f t="shared" si="4846"/>
        <v>BX$17</v>
      </c>
      <c r="BY2463" s="199" t="str">
        <f t="shared" si="4846"/>
        <v>BY$17</v>
      </c>
      <c r="BZ2463" s="199" t="str">
        <f t="shared" si="4846"/>
        <v>BZ$17</v>
      </c>
      <c r="CA2463" s="199" t="str">
        <f t="shared" si="4846"/>
        <v>CA$17</v>
      </c>
      <c r="CB2463" s="199" t="str">
        <f t="shared" si="4846"/>
        <v>CB$17</v>
      </c>
      <c r="CC2463" s="199" t="str">
        <f t="shared" si="4846"/>
        <v>CC$17</v>
      </c>
      <c r="CD2463" s="199" t="str">
        <f t="shared" si="4846"/>
        <v>CD$17</v>
      </c>
      <c r="CE2463" s="199" t="str">
        <f t="shared" ref="CE2463:CL2463" si="4847">CE$21</f>
        <v>CE$17</v>
      </c>
      <c r="CF2463" s="199" t="str">
        <f t="shared" si="4847"/>
        <v>CF$17</v>
      </c>
      <c r="CG2463" s="199" t="str">
        <f t="shared" si="4847"/>
        <v>CG$17</v>
      </c>
      <c r="CH2463" s="199" t="str">
        <f t="shared" si="4847"/>
        <v>CH$17</v>
      </c>
      <c r="CI2463" s="199" t="str">
        <f t="shared" si="4847"/>
        <v>CI$17</v>
      </c>
      <c r="CJ2463" s="199" t="str">
        <f t="shared" si="4847"/>
        <v>CJ$17</v>
      </c>
      <c r="CK2463" s="199" t="str">
        <f t="shared" si="4847"/>
        <v>CK$17</v>
      </c>
      <c r="CL2463" s="199" t="str">
        <f t="shared" si="4847"/>
        <v>CL$17</v>
      </c>
      <c r="CN2463" s="201"/>
      <c r="CO2463" s="199" t="str">
        <f t="shared" ref="CO2463:DL2463" si="4848">CO$21</f>
        <v>CO$17</v>
      </c>
      <c r="CP2463" s="199" t="str">
        <f t="shared" si="4848"/>
        <v>CP$17</v>
      </c>
      <c r="CQ2463" s="199" t="str">
        <f t="shared" si="4848"/>
        <v>CQ$17</v>
      </c>
      <c r="CR2463" s="199" t="str">
        <f t="shared" si="4848"/>
        <v>CR$17</v>
      </c>
      <c r="CS2463" s="199" t="str">
        <f t="shared" si="4848"/>
        <v>CS$17</v>
      </c>
      <c r="CT2463" s="199" t="str">
        <f t="shared" si="4848"/>
        <v>CT$17</v>
      </c>
      <c r="CU2463" s="199" t="str">
        <f t="shared" si="4848"/>
        <v>CU$17</v>
      </c>
      <c r="CV2463" s="199" t="str">
        <f t="shared" si="4848"/>
        <v>CV$17</v>
      </c>
      <c r="CW2463" s="199" t="str">
        <f t="shared" si="4848"/>
        <v>CW$17</v>
      </c>
      <c r="CX2463" s="199" t="str">
        <f t="shared" si="4848"/>
        <v>CX$17</v>
      </c>
      <c r="CY2463" s="199" t="str">
        <f t="shared" si="4848"/>
        <v>CY$17</v>
      </c>
      <c r="CZ2463" s="199" t="str">
        <f t="shared" si="4848"/>
        <v>CZ$17</v>
      </c>
      <c r="DA2463" s="199" t="str">
        <f t="shared" si="4848"/>
        <v>DA$17</v>
      </c>
      <c r="DB2463" s="199" t="str">
        <f t="shared" si="4848"/>
        <v>DB$17</v>
      </c>
      <c r="DC2463" s="199" t="str">
        <f t="shared" si="4848"/>
        <v>DC$17</v>
      </c>
      <c r="DD2463" s="199" t="str">
        <f t="shared" si="4848"/>
        <v>DD$17</v>
      </c>
      <c r="DE2463" s="199" t="str">
        <f t="shared" si="4848"/>
        <v>DE$17</v>
      </c>
      <c r="DF2463" s="199" t="str">
        <f t="shared" si="4848"/>
        <v>DF$17</v>
      </c>
      <c r="DG2463" s="199" t="str">
        <f t="shared" si="4848"/>
        <v>DG$17</v>
      </c>
      <c r="DH2463" s="199" t="str">
        <f t="shared" si="4848"/>
        <v>DH$17</v>
      </c>
      <c r="DI2463" s="199" t="str">
        <f t="shared" si="4848"/>
        <v>DI$17</v>
      </c>
      <c r="DJ2463" s="199" t="str">
        <f t="shared" si="4848"/>
        <v>DJ$17</v>
      </c>
      <c r="DK2463" s="199" t="str">
        <f t="shared" si="4848"/>
        <v>DK$17</v>
      </c>
      <c r="DL2463" s="199" t="str">
        <f t="shared" si="4848"/>
        <v>DL$17</v>
      </c>
    </row>
    <row r="2464" spans="1:116" x14ac:dyDescent="0.4">
      <c r="A2464" s="174"/>
      <c r="E2464" s="8"/>
      <c r="G2464" s="175" t="s">
        <v>491</v>
      </c>
      <c r="H2464" s="200"/>
      <c r="I2464" s="201"/>
      <c r="J2464" s="201"/>
      <c r="K2464" s="202"/>
      <c r="L2464" s="202"/>
      <c r="M2464" s="202"/>
      <c r="N2464" s="202"/>
      <c r="O2464" s="202"/>
      <c r="P2464" s="202"/>
      <c r="R2464" s="202"/>
      <c r="S2464" s="190"/>
      <c r="T2464" s="190"/>
      <c r="U2464" s="190"/>
      <c r="V2464" s="190"/>
      <c r="W2464" s="190"/>
      <c r="X2464" s="190"/>
      <c r="Y2464" s="190"/>
      <c r="Z2464" s="190"/>
      <c r="AA2464" s="190"/>
      <c r="AB2464" s="190"/>
      <c r="AC2464" s="190"/>
      <c r="AD2464" s="190"/>
      <c r="AE2464" s="190"/>
      <c r="AF2464" s="190"/>
      <c r="AG2464" s="190"/>
      <c r="AH2464" s="190"/>
      <c r="AI2464" s="190"/>
      <c r="AJ2464" s="190"/>
      <c r="AK2464" s="190"/>
      <c r="AL2464" s="190"/>
      <c r="AM2464" s="190"/>
      <c r="AN2464" s="190"/>
      <c r="AO2464" s="190"/>
      <c r="AP2464" s="190"/>
      <c r="AQ2464" s="190"/>
      <c r="AR2464" s="190"/>
      <c r="AS2464" s="190"/>
      <c r="AT2464" s="190"/>
      <c r="AU2464" s="190"/>
      <c r="AV2464" s="190"/>
      <c r="AW2464" s="190"/>
      <c r="AX2464" s="190"/>
      <c r="AY2464" s="190"/>
      <c r="AZ2464" s="190"/>
      <c r="BA2464" s="190"/>
      <c r="BB2464" s="190"/>
      <c r="BC2464" s="190"/>
      <c r="BD2464" s="190"/>
      <c r="BE2464" s="190"/>
      <c r="BF2464" s="190"/>
      <c r="BG2464" s="190"/>
      <c r="BH2464" s="190"/>
      <c r="BI2464" s="190"/>
      <c r="BJ2464" s="190"/>
      <c r="BK2464" s="190"/>
      <c r="BL2464" s="190"/>
      <c r="BM2464" s="190"/>
      <c r="BN2464" s="190"/>
      <c r="BO2464" s="190"/>
      <c r="BP2464" s="190"/>
      <c r="BQ2464" s="190"/>
      <c r="BR2464" s="190"/>
      <c r="BS2464" s="190"/>
      <c r="BT2464" s="190"/>
      <c r="BU2464" s="190"/>
      <c r="BV2464" s="190"/>
      <c r="BW2464" s="190"/>
      <c r="BX2464" s="190"/>
      <c r="BY2464" s="190"/>
      <c r="BZ2464" s="190"/>
      <c r="CA2464" s="190"/>
      <c r="CB2464" s="190"/>
      <c r="CC2464" s="190"/>
      <c r="CD2464" s="190"/>
      <c r="CE2464" s="190"/>
      <c r="CF2464" s="190"/>
      <c r="CG2464" s="190"/>
      <c r="CH2464" s="190"/>
      <c r="CI2464" s="190"/>
      <c r="CJ2464" s="190"/>
      <c r="CK2464" s="190"/>
      <c r="CL2464" s="190"/>
      <c r="CN2464" s="201"/>
      <c r="CO2464" s="190"/>
      <c r="CP2464" s="190"/>
      <c r="CQ2464" s="190"/>
      <c r="CR2464" s="190"/>
      <c r="CS2464" s="190"/>
      <c r="CT2464" s="190"/>
      <c r="CU2464" s="190"/>
      <c r="CV2464" s="190"/>
      <c r="CW2464" s="190"/>
      <c r="CX2464" s="190"/>
      <c r="CY2464" s="190"/>
      <c r="CZ2464" s="190"/>
      <c r="DA2464" s="190"/>
      <c r="DB2464" s="190"/>
      <c r="DC2464" s="190"/>
      <c r="DD2464" s="190"/>
      <c r="DE2464" s="190"/>
      <c r="DF2464" s="190"/>
      <c r="DG2464" s="190"/>
      <c r="DH2464" s="190"/>
      <c r="DI2464" s="190"/>
      <c r="DJ2464" s="190"/>
      <c r="DK2464" s="190"/>
      <c r="DL2464" s="190"/>
    </row>
    <row r="2465" spans="1:116" x14ac:dyDescent="0.4">
      <c r="A2465" s="174"/>
      <c r="E2465" s="8"/>
      <c r="G2465" s="175" t="s">
        <v>505</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463</v>
      </c>
      <c r="H2466" s="200"/>
      <c r="I2466" s="201"/>
      <c r="J2466" s="201"/>
      <c r="K2466" s="202"/>
      <c r="L2466" s="202"/>
      <c r="M2466" s="202"/>
      <c r="N2466" s="202"/>
      <c r="O2466" s="202"/>
      <c r="P2466" s="202"/>
      <c r="R2466" s="202"/>
      <c r="S2466" s="190" t="str">
        <f t="shared" ref="S2466:AX2466" si="4849">S$22</f>
        <v>S$18</v>
      </c>
      <c r="T2466" s="190" t="str">
        <f t="shared" si="4849"/>
        <v>T$18</v>
      </c>
      <c r="U2466" s="190" t="str">
        <f t="shared" si="4849"/>
        <v>U$18</v>
      </c>
      <c r="V2466" s="190" t="str">
        <f t="shared" si="4849"/>
        <v>V$18</v>
      </c>
      <c r="W2466" s="190" t="str">
        <f t="shared" si="4849"/>
        <v>W$18</v>
      </c>
      <c r="X2466" s="190" t="str">
        <f t="shared" si="4849"/>
        <v>X$18</v>
      </c>
      <c r="Y2466" s="190" t="str">
        <f t="shared" si="4849"/>
        <v>Y$18</v>
      </c>
      <c r="Z2466" s="190" t="str">
        <f t="shared" si="4849"/>
        <v>Z$18</v>
      </c>
      <c r="AA2466" s="190" t="str">
        <f t="shared" si="4849"/>
        <v>AA$18</v>
      </c>
      <c r="AB2466" s="190" t="str">
        <f t="shared" si="4849"/>
        <v>AB$18</v>
      </c>
      <c r="AC2466" s="190" t="str">
        <f t="shared" si="4849"/>
        <v>AC$18</v>
      </c>
      <c r="AD2466" s="190" t="str">
        <f t="shared" si="4849"/>
        <v>AD$18</v>
      </c>
      <c r="AE2466" s="190" t="str">
        <f t="shared" si="4849"/>
        <v>AE$18</v>
      </c>
      <c r="AF2466" s="190" t="str">
        <f t="shared" si="4849"/>
        <v>AF$18</v>
      </c>
      <c r="AG2466" s="190" t="str">
        <f t="shared" si="4849"/>
        <v>AG$18</v>
      </c>
      <c r="AH2466" s="190" t="str">
        <f t="shared" si="4849"/>
        <v>AH$18</v>
      </c>
      <c r="AI2466" s="190" t="str">
        <f t="shared" si="4849"/>
        <v>AI$18</v>
      </c>
      <c r="AJ2466" s="190" t="str">
        <f t="shared" si="4849"/>
        <v>AJ$18</v>
      </c>
      <c r="AK2466" s="190" t="str">
        <f t="shared" si="4849"/>
        <v>AK$18</v>
      </c>
      <c r="AL2466" s="190" t="str">
        <f t="shared" si="4849"/>
        <v>AL$18</v>
      </c>
      <c r="AM2466" s="190" t="str">
        <f t="shared" si="4849"/>
        <v>AM$18</v>
      </c>
      <c r="AN2466" s="190" t="str">
        <f t="shared" si="4849"/>
        <v>AN$18</v>
      </c>
      <c r="AO2466" s="190" t="str">
        <f t="shared" si="4849"/>
        <v>AO$18</v>
      </c>
      <c r="AP2466" s="190" t="str">
        <f t="shared" si="4849"/>
        <v>AP$18</v>
      </c>
      <c r="AQ2466" s="190" t="str">
        <f t="shared" si="4849"/>
        <v>AQ$18</v>
      </c>
      <c r="AR2466" s="190" t="str">
        <f t="shared" si="4849"/>
        <v>AR$18</v>
      </c>
      <c r="AS2466" s="190" t="str">
        <f t="shared" si="4849"/>
        <v>AS$18</v>
      </c>
      <c r="AT2466" s="190" t="str">
        <f t="shared" si="4849"/>
        <v>AT$18</v>
      </c>
      <c r="AU2466" s="190" t="str">
        <f t="shared" si="4849"/>
        <v>AU$18</v>
      </c>
      <c r="AV2466" s="190" t="str">
        <f t="shared" si="4849"/>
        <v>AV$18</v>
      </c>
      <c r="AW2466" s="190" t="str">
        <f t="shared" si="4849"/>
        <v>AW$18</v>
      </c>
      <c r="AX2466" s="190" t="str">
        <f t="shared" si="4849"/>
        <v>AX$18</v>
      </c>
      <c r="AY2466" s="190" t="str">
        <f t="shared" ref="AY2466:CD2466" si="4850">AY$22</f>
        <v>AY$18</v>
      </c>
      <c r="AZ2466" s="190" t="str">
        <f t="shared" si="4850"/>
        <v>AZ$18</v>
      </c>
      <c r="BA2466" s="190" t="str">
        <f t="shared" si="4850"/>
        <v>BA$18</v>
      </c>
      <c r="BB2466" s="190" t="str">
        <f t="shared" si="4850"/>
        <v>BB$18</v>
      </c>
      <c r="BC2466" s="190" t="str">
        <f t="shared" si="4850"/>
        <v>BC$18</v>
      </c>
      <c r="BD2466" s="190" t="str">
        <f t="shared" si="4850"/>
        <v>BD$18</v>
      </c>
      <c r="BE2466" s="190" t="str">
        <f t="shared" si="4850"/>
        <v>BE$18</v>
      </c>
      <c r="BF2466" s="190" t="str">
        <f t="shared" si="4850"/>
        <v>BF$18</v>
      </c>
      <c r="BG2466" s="190" t="str">
        <f t="shared" si="4850"/>
        <v>BG$18</v>
      </c>
      <c r="BH2466" s="190" t="str">
        <f t="shared" si="4850"/>
        <v>BH$18</v>
      </c>
      <c r="BI2466" s="190" t="str">
        <f t="shared" si="4850"/>
        <v>BI$18</v>
      </c>
      <c r="BJ2466" s="190" t="str">
        <f t="shared" si="4850"/>
        <v>BJ$18</v>
      </c>
      <c r="BK2466" s="190" t="str">
        <f t="shared" si="4850"/>
        <v>BK$18</v>
      </c>
      <c r="BL2466" s="190" t="str">
        <f t="shared" si="4850"/>
        <v>BL$18</v>
      </c>
      <c r="BM2466" s="190" t="str">
        <f t="shared" si="4850"/>
        <v>BM$18</v>
      </c>
      <c r="BN2466" s="190" t="str">
        <f t="shared" si="4850"/>
        <v>BN$18</v>
      </c>
      <c r="BO2466" s="190" t="str">
        <f t="shared" si="4850"/>
        <v>BO$18</v>
      </c>
      <c r="BP2466" s="190" t="str">
        <f t="shared" si="4850"/>
        <v>BP$18</v>
      </c>
      <c r="BQ2466" s="190" t="str">
        <f t="shared" si="4850"/>
        <v>BQ$18</v>
      </c>
      <c r="BR2466" s="190" t="str">
        <f t="shared" si="4850"/>
        <v>BR$18</v>
      </c>
      <c r="BS2466" s="190" t="str">
        <f t="shared" si="4850"/>
        <v>BS$18</v>
      </c>
      <c r="BT2466" s="190" t="str">
        <f t="shared" si="4850"/>
        <v>BT$18</v>
      </c>
      <c r="BU2466" s="190" t="str">
        <f t="shared" si="4850"/>
        <v>BU$18</v>
      </c>
      <c r="BV2466" s="190" t="str">
        <f t="shared" si="4850"/>
        <v>BV$18</v>
      </c>
      <c r="BW2466" s="190" t="str">
        <f t="shared" si="4850"/>
        <v>BW$18</v>
      </c>
      <c r="BX2466" s="190" t="str">
        <f t="shared" si="4850"/>
        <v>BX$18</v>
      </c>
      <c r="BY2466" s="190" t="str">
        <f t="shared" si="4850"/>
        <v>BY$18</v>
      </c>
      <c r="BZ2466" s="190" t="str">
        <f t="shared" si="4850"/>
        <v>BZ$18</v>
      </c>
      <c r="CA2466" s="190" t="str">
        <f t="shared" si="4850"/>
        <v>CA$18</v>
      </c>
      <c r="CB2466" s="190" t="str">
        <f t="shared" si="4850"/>
        <v>CB$18</v>
      </c>
      <c r="CC2466" s="190" t="str">
        <f t="shared" si="4850"/>
        <v>CC$18</v>
      </c>
      <c r="CD2466" s="190" t="str">
        <f t="shared" si="4850"/>
        <v>CD$18</v>
      </c>
      <c r="CE2466" s="190" t="str">
        <f t="shared" ref="CE2466:CL2466" si="4851">CE$22</f>
        <v>CE$18</v>
      </c>
      <c r="CF2466" s="190" t="str">
        <f t="shared" si="4851"/>
        <v>CF$18</v>
      </c>
      <c r="CG2466" s="190" t="str">
        <f t="shared" si="4851"/>
        <v>CG$18</v>
      </c>
      <c r="CH2466" s="190" t="str">
        <f t="shared" si="4851"/>
        <v>CH$18</v>
      </c>
      <c r="CI2466" s="190" t="str">
        <f t="shared" si="4851"/>
        <v>CI$18</v>
      </c>
      <c r="CJ2466" s="190" t="str">
        <f t="shared" si="4851"/>
        <v>CJ$18</v>
      </c>
      <c r="CK2466" s="190" t="str">
        <f t="shared" si="4851"/>
        <v>CK$18</v>
      </c>
      <c r="CL2466" s="190" t="str">
        <f t="shared" si="4851"/>
        <v>CL$18</v>
      </c>
      <c r="CN2466" s="201"/>
      <c r="CO2466" s="190" t="str">
        <f t="shared" ref="CO2466:DL2466" si="4852">CO$22</f>
        <v>CO$18</v>
      </c>
      <c r="CP2466" s="190" t="str">
        <f t="shared" si="4852"/>
        <v>CP$18</v>
      </c>
      <c r="CQ2466" s="190" t="str">
        <f t="shared" si="4852"/>
        <v>CQ$18</v>
      </c>
      <c r="CR2466" s="190" t="str">
        <f t="shared" si="4852"/>
        <v>CR$18</v>
      </c>
      <c r="CS2466" s="190" t="str">
        <f t="shared" si="4852"/>
        <v>CS$18</v>
      </c>
      <c r="CT2466" s="190" t="str">
        <f t="shared" si="4852"/>
        <v>CT$18</v>
      </c>
      <c r="CU2466" s="190" t="str">
        <f t="shared" si="4852"/>
        <v>CU$18</v>
      </c>
      <c r="CV2466" s="190" t="str">
        <f t="shared" si="4852"/>
        <v>CV$18</v>
      </c>
      <c r="CW2466" s="190" t="str">
        <f t="shared" si="4852"/>
        <v>CW$18</v>
      </c>
      <c r="CX2466" s="190" t="str">
        <f t="shared" si="4852"/>
        <v>CX$18</v>
      </c>
      <c r="CY2466" s="190" t="str">
        <f t="shared" si="4852"/>
        <v>CY$18</v>
      </c>
      <c r="CZ2466" s="190" t="str">
        <f t="shared" si="4852"/>
        <v>CZ$18</v>
      </c>
      <c r="DA2466" s="190" t="str">
        <f t="shared" si="4852"/>
        <v>DA$18</v>
      </c>
      <c r="DB2466" s="190" t="str">
        <f t="shared" si="4852"/>
        <v>DB$18</v>
      </c>
      <c r="DC2466" s="190" t="str">
        <f t="shared" si="4852"/>
        <v>DC$18</v>
      </c>
      <c r="DD2466" s="190" t="str">
        <f t="shared" si="4852"/>
        <v>DD$18</v>
      </c>
      <c r="DE2466" s="190" t="str">
        <f t="shared" si="4852"/>
        <v>DE$18</v>
      </c>
      <c r="DF2466" s="190" t="str">
        <f t="shared" si="4852"/>
        <v>DF$18</v>
      </c>
      <c r="DG2466" s="190" t="str">
        <f t="shared" si="4852"/>
        <v>DG$18</v>
      </c>
      <c r="DH2466" s="190" t="str">
        <f t="shared" si="4852"/>
        <v>DH$18</v>
      </c>
      <c r="DI2466" s="190" t="str">
        <f t="shared" si="4852"/>
        <v>DI$18</v>
      </c>
      <c r="DJ2466" s="190" t="str">
        <f t="shared" si="4852"/>
        <v>DJ$18</v>
      </c>
      <c r="DK2466" s="190" t="str">
        <f t="shared" si="4852"/>
        <v>DK$18</v>
      </c>
      <c r="DL2466" s="190" t="str">
        <f t="shared" si="4852"/>
        <v>DL$18</v>
      </c>
    </row>
    <row r="2467" spans="1:116" x14ac:dyDescent="0.4">
      <c r="A2467" s="174"/>
      <c r="E2467" s="8"/>
      <c r="G2467" s="175" t="s">
        <v>464</v>
      </c>
      <c r="H2467" s="200"/>
      <c r="I2467" s="201"/>
      <c r="J2467" s="201"/>
      <c r="K2467" s="202"/>
      <c r="L2467" s="202"/>
      <c r="M2467" s="202"/>
      <c r="N2467" s="202"/>
      <c r="O2467" s="202"/>
      <c r="P2467" s="202"/>
      <c r="R2467" s="202"/>
      <c r="S2467" s="190" t="str">
        <f t="shared" ref="S2467:AX2467" si="4853">S$23</f>
        <v>S$19</v>
      </c>
      <c r="T2467" s="190" t="str">
        <f t="shared" si="4853"/>
        <v>T$19</v>
      </c>
      <c r="U2467" s="190" t="str">
        <f t="shared" si="4853"/>
        <v>U$19</v>
      </c>
      <c r="V2467" s="190" t="str">
        <f t="shared" si="4853"/>
        <v>V$19</v>
      </c>
      <c r="W2467" s="190" t="str">
        <f t="shared" si="4853"/>
        <v>W$19</v>
      </c>
      <c r="X2467" s="190" t="str">
        <f t="shared" si="4853"/>
        <v>X$19</v>
      </c>
      <c r="Y2467" s="190" t="str">
        <f t="shared" si="4853"/>
        <v>Y$19</v>
      </c>
      <c r="Z2467" s="190" t="str">
        <f t="shared" si="4853"/>
        <v>Z$19</v>
      </c>
      <c r="AA2467" s="190" t="str">
        <f t="shared" si="4853"/>
        <v>AA$19</v>
      </c>
      <c r="AB2467" s="190" t="str">
        <f t="shared" si="4853"/>
        <v>AB$19</v>
      </c>
      <c r="AC2467" s="190" t="str">
        <f t="shared" si="4853"/>
        <v>AC$19</v>
      </c>
      <c r="AD2467" s="190" t="str">
        <f t="shared" si="4853"/>
        <v>AD$19</v>
      </c>
      <c r="AE2467" s="190" t="str">
        <f t="shared" si="4853"/>
        <v>AE$19</v>
      </c>
      <c r="AF2467" s="190" t="str">
        <f t="shared" si="4853"/>
        <v>AF$19</v>
      </c>
      <c r="AG2467" s="190" t="str">
        <f t="shared" si="4853"/>
        <v>AG$19</v>
      </c>
      <c r="AH2467" s="190" t="str">
        <f t="shared" si="4853"/>
        <v>AH$19</v>
      </c>
      <c r="AI2467" s="190" t="str">
        <f t="shared" si="4853"/>
        <v>AI$19</v>
      </c>
      <c r="AJ2467" s="190" t="str">
        <f t="shared" si="4853"/>
        <v>AJ$19</v>
      </c>
      <c r="AK2467" s="190" t="str">
        <f t="shared" si="4853"/>
        <v>AK$19</v>
      </c>
      <c r="AL2467" s="190" t="str">
        <f t="shared" si="4853"/>
        <v>AL$19</v>
      </c>
      <c r="AM2467" s="190" t="str">
        <f t="shared" si="4853"/>
        <v>AM$19</v>
      </c>
      <c r="AN2467" s="190" t="str">
        <f t="shared" si="4853"/>
        <v>AN$19</v>
      </c>
      <c r="AO2467" s="190" t="str">
        <f t="shared" si="4853"/>
        <v>AO$19</v>
      </c>
      <c r="AP2467" s="190" t="str">
        <f t="shared" si="4853"/>
        <v>AP$19</v>
      </c>
      <c r="AQ2467" s="190" t="str">
        <f t="shared" si="4853"/>
        <v>AQ$19</v>
      </c>
      <c r="AR2467" s="190" t="str">
        <f t="shared" si="4853"/>
        <v>AR$19</v>
      </c>
      <c r="AS2467" s="190" t="str">
        <f t="shared" si="4853"/>
        <v>AS$19</v>
      </c>
      <c r="AT2467" s="190" t="str">
        <f t="shared" si="4853"/>
        <v>AT$19</v>
      </c>
      <c r="AU2467" s="190" t="str">
        <f t="shared" si="4853"/>
        <v>AU$19</v>
      </c>
      <c r="AV2467" s="190" t="str">
        <f t="shared" si="4853"/>
        <v>AV$19</v>
      </c>
      <c r="AW2467" s="190" t="str">
        <f t="shared" si="4853"/>
        <v>AW$19</v>
      </c>
      <c r="AX2467" s="190" t="str">
        <f t="shared" si="4853"/>
        <v>AX$19</v>
      </c>
      <c r="AY2467" s="190" t="str">
        <f t="shared" ref="AY2467:CD2467" si="4854">AY$23</f>
        <v>AY$19</v>
      </c>
      <c r="AZ2467" s="190" t="str">
        <f t="shared" si="4854"/>
        <v>AZ$19</v>
      </c>
      <c r="BA2467" s="190" t="str">
        <f t="shared" si="4854"/>
        <v>BA$19</v>
      </c>
      <c r="BB2467" s="190" t="str">
        <f t="shared" si="4854"/>
        <v>BB$19</v>
      </c>
      <c r="BC2467" s="190" t="str">
        <f t="shared" si="4854"/>
        <v>BC$19</v>
      </c>
      <c r="BD2467" s="190" t="str">
        <f t="shared" si="4854"/>
        <v>BD$19</v>
      </c>
      <c r="BE2467" s="190" t="str">
        <f t="shared" si="4854"/>
        <v>BE$19</v>
      </c>
      <c r="BF2467" s="190" t="str">
        <f t="shared" si="4854"/>
        <v>BF$19</v>
      </c>
      <c r="BG2467" s="190" t="str">
        <f t="shared" si="4854"/>
        <v>BG$19</v>
      </c>
      <c r="BH2467" s="190" t="str">
        <f t="shared" si="4854"/>
        <v>BH$19</v>
      </c>
      <c r="BI2467" s="190" t="str">
        <f t="shared" si="4854"/>
        <v>BI$19</v>
      </c>
      <c r="BJ2467" s="190" t="str">
        <f t="shared" si="4854"/>
        <v>BJ$19</v>
      </c>
      <c r="BK2467" s="190" t="str">
        <f t="shared" si="4854"/>
        <v>BK$19</v>
      </c>
      <c r="BL2467" s="190" t="str">
        <f t="shared" si="4854"/>
        <v>BL$19</v>
      </c>
      <c r="BM2467" s="190" t="str">
        <f t="shared" si="4854"/>
        <v>BM$19</v>
      </c>
      <c r="BN2467" s="190" t="str">
        <f t="shared" si="4854"/>
        <v>BN$19</v>
      </c>
      <c r="BO2467" s="190" t="str">
        <f t="shared" si="4854"/>
        <v>BO$19</v>
      </c>
      <c r="BP2467" s="190" t="str">
        <f t="shared" si="4854"/>
        <v>BP$19</v>
      </c>
      <c r="BQ2467" s="190" t="str">
        <f t="shared" si="4854"/>
        <v>BQ$19</v>
      </c>
      <c r="BR2467" s="190" t="str">
        <f t="shared" si="4854"/>
        <v>BR$19</v>
      </c>
      <c r="BS2467" s="190" t="str">
        <f t="shared" si="4854"/>
        <v>BS$19</v>
      </c>
      <c r="BT2467" s="190" t="str">
        <f t="shared" si="4854"/>
        <v>BT$19</v>
      </c>
      <c r="BU2467" s="190" t="str">
        <f t="shared" si="4854"/>
        <v>BU$19</v>
      </c>
      <c r="BV2467" s="190" t="str">
        <f t="shared" si="4854"/>
        <v>BV$19</v>
      </c>
      <c r="BW2467" s="190" t="str">
        <f t="shared" si="4854"/>
        <v>BW$19</v>
      </c>
      <c r="BX2467" s="190" t="str">
        <f t="shared" si="4854"/>
        <v>BX$19</v>
      </c>
      <c r="BY2467" s="190" t="str">
        <f t="shared" si="4854"/>
        <v>BY$19</v>
      </c>
      <c r="BZ2467" s="190" t="str">
        <f t="shared" si="4854"/>
        <v>BZ$19</v>
      </c>
      <c r="CA2467" s="190" t="str">
        <f t="shared" si="4854"/>
        <v>CA$19</v>
      </c>
      <c r="CB2467" s="190" t="str">
        <f t="shared" si="4854"/>
        <v>CB$19</v>
      </c>
      <c r="CC2467" s="190" t="str">
        <f t="shared" si="4854"/>
        <v>CC$19</v>
      </c>
      <c r="CD2467" s="190" t="str">
        <f t="shared" si="4854"/>
        <v>CD$19</v>
      </c>
      <c r="CE2467" s="190" t="str">
        <f t="shared" ref="CE2467:CL2467" si="4855">CE$23</f>
        <v>CE$19</v>
      </c>
      <c r="CF2467" s="190" t="str">
        <f t="shared" si="4855"/>
        <v>CF$19</v>
      </c>
      <c r="CG2467" s="190" t="str">
        <f t="shared" si="4855"/>
        <v>CG$19</v>
      </c>
      <c r="CH2467" s="190" t="str">
        <f t="shared" si="4855"/>
        <v>CH$19</v>
      </c>
      <c r="CI2467" s="190" t="str">
        <f t="shared" si="4855"/>
        <v>CI$19</v>
      </c>
      <c r="CJ2467" s="190" t="str">
        <f t="shared" si="4855"/>
        <v>CJ$19</v>
      </c>
      <c r="CK2467" s="190" t="str">
        <f t="shared" si="4855"/>
        <v>CK$19</v>
      </c>
      <c r="CL2467" s="190" t="str">
        <f t="shared" si="4855"/>
        <v>CL$19</v>
      </c>
      <c r="CN2467" s="201"/>
      <c r="CO2467" s="190" t="str">
        <f t="shared" ref="CO2467:DL2467" si="4856">CO$23</f>
        <v>CO$19</v>
      </c>
      <c r="CP2467" s="190" t="str">
        <f t="shared" si="4856"/>
        <v>CP$19</v>
      </c>
      <c r="CQ2467" s="190" t="str">
        <f t="shared" si="4856"/>
        <v>CQ$19</v>
      </c>
      <c r="CR2467" s="190" t="str">
        <f t="shared" si="4856"/>
        <v>CR$19</v>
      </c>
      <c r="CS2467" s="190" t="str">
        <f t="shared" si="4856"/>
        <v>CS$19</v>
      </c>
      <c r="CT2467" s="190" t="str">
        <f t="shared" si="4856"/>
        <v>CT$19</v>
      </c>
      <c r="CU2467" s="190" t="str">
        <f t="shared" si="4856"/>
        <v>CU$19</v>
      </c>
      <c r="CV2467" s="190" t="str">
        <f t="shared" si="4856"/>
        <v>CV$19</v>
      </c>
      <c r="CW2467" s="190" t="str">
        <f t="shared" si="4856"/>
        <v>CW$19</v>
      </c>
      <c r="CX2467" s="190" t="str">
        <f t="shared" si="4856"/>
        <v>CX$19</v>
      </c>
      <c r="CY2467" s="190" t="str">
        <f t="shared" si="4856"/>
        <v>CY$19</v>
      </c>
      <c r="CZ2467" s="190" t="str">
        <f t="shared" si="4856"/>
        <v>CZ$19</v>
      </c>
      <c r="DA2467" s="190" t="str">
        <f t="shared" si="4856"/>
        <v>DA$19</v>
      </c>
      <c r="DB2467" s="190" t="str">
        <f t="shared" si="4856"/>
        <v>DB$19</v>
      </c>
      <c r="DC2467" s="190" t="str">
        <f t="shared" si="4856"/>
        <v>DC$19</v>
      </c>
      <c r="DD2467" s="190" t="str">
        <f t="shared" si="4856"/>
        <v>DD$19</v>
      </c>
      <c r="DE2467" s="190" t="str">
        <f t="shared" si="4856"/>
        <v>DE$19</v>
      </c>
      <c r="DF2467" s="190" t="str">
        <f t="shared" si="4856"/>
        <v>DF$19</v>
      </c>
      <c r="DG2467" s="190" t="str">
        <f t="shared" si="4856"/>
        <v>DG$19</v>
      </c>
      <c r="DH2467" s="190" t="str">
        <f t="shared" si="4856"/>
        <v>DH$19</v>
      </c>
      <c r="DI2467" s="190" t="str">
        <f t="shared" si="4856"/>
        <v>DI$19</v>
      </c>
      <c r="DJ2467" s="190" t="str">
        <f t="shared" si="4856"/>
        <v>DJ$19</v>
      </c>
      <c r="DK2467" s="190" t="str">
        <f t="shared" si="4856"/>
        <v>DK$19</v>
      </c>
      <c r="DL2467" s="190" t="str">
        <f t="shared" si="4856"/>
        <v>DL$19</v>
      </c>
    </row>
    <row r="2468" spans="1:116" x14ac:dyDescent="0.4">
      <c r="A2468" s="48" t="s">
        <v>218</v>
      </c>
      <c r="B2468" s="31" t="s">
        <v>81</v>
      </c>
      <c r="C2468" s="31"/>
      <c r="D2468" t="s">
        <v>479</v>
      </c>
      <c r="E2468" s="8" t="str">
        <f>ROW()&amp;" "&amp;D2468</f>
        <v>2468 AOV-TR-RV</v>
      </c>
      <c r="F2468" t="s">
        <v>416</v>
      </c>
      <c r="G2468" s="70" t="s">
        <v>437</v>
      </c>
      <c r="H2468" s="48"/>
      <c r="I2468" s="297"/>
      <c r="J2468" s="297"/>
      <c r="K2468" s="48"/>
      <c r="L2468" s="48"/>
      <c r="M2468" s="48"/>
      <c r="N2468" s="48"/>
      <c r="O2468" s="48"/>
      <c r="P2468" s="48"/>
      <c r="R2468" s="70"/>
      <c r="S2468" s="298"/>
      <c r="T2468" s="298"/>
      <c r="U2468" s="298"/>
      <c r="V2468" s="298"/>
      <c r="W2468" s="298"/>
      <c r="X2468" s="298"/>
      <c r="Y2468" s="298"/>
      <c r="Z2468" s="298"/>
      <c r="AA2468" s="298"/>
      <c r="AB2468" s="298"/>
      <c r="AC2468" s="298"/>
      <c r="AD2468" s="298"/>
      <c r="AE2468" s="298"/>
      <c r="AF2468" s="298"/>
      <c r="AG2468" s="298"/>
      <c r="AH2468" s="298"/>
      <c r="AI2468" s="298"/>
      <c r="AJ2468" s="298"/>
      <c r="AK2468" s="298"/>
      <c r="AL2468" s="298"/>
      <c r="AM2468" s="298"/>
      <c r="AN2468" s="298"/>
      <c r="AO2468" s="298"/>
      <c r="AP2468" s="298"/>
      <c r="AQ2468" s="298"/>
      <c r="AR2468" s="298"/>
      <c r="AS2468" s="298"/>
      <c r="AT2468" s="298"/>
      <c r="AU2468" s="298"/>
      <c r="AV2468" s="298"/>
      <c r="AW2468" s="298"/>
      <c r="AX2468" s="298"/>
      <c r="AY2468" s="298"/>
      <c r="AZ2468" s="298"/>
      <c r="BA2468" s="298"/>
      <c r="BB2468" s="298"/>
      <c r="BC2468" s="298"/>
      <c r="BD2468" s="298"/>
      <c r="BE2468" s="298"/>
      <c r="BF2468" s="298"/>
      <c r="BG2468" s="298"/>
      <c r="BH2468" s="298"/>
      <c r="BI2468" s="298"/>
      <c r="BJ2468" s="298"/>
      <c r="BK2468" s="298"/>
      <c r="BL2468" s="298"/>
      <c r="BM2468" s="298"/>
      <c r="BN2468" s="298"/>
      <c r="BO2468" s="298"/>
      <c r="BP2468" s="298"/>
      <c r="BQ2468" s="298"/>
      <c r="BR2468" s="298"/>
      <c r="BS2468" s="298"/>
      <c r="BT2468" s="298"/>
      <c r="BU2468" s="298"/>
      <c r="BV2468" s="298"/>
      <c r="BW2468" s="298"/>
      <c r="BX2468" s="298"/>
      <c r="BY2468" s="298"/>
      <c r="BZ2468" s="298"/>
      <c r="CA2468" s="298"/>
      <c r="CB2468" s="298"/>
      <c r="CC2468" s="298"/>
      <c r="CD2468" s="298"/>
      <c r="CE2468" s="298"/>
      <c r="CF2468" s="298"/>
      <c r="CG2468" s="298"/>
      <c r="CH2468" s="298"/>
      <c r="CI2468" s="298"/>
      <c r="CJ2468" s="298"/>
      <c r="CK2468" s="298"/>
      <c r="CL2468" s="298"/>
      <c r="CN2468" s="297"/>
      <c r="CO2468" s="298"/>
      <c r="CP2468" s="298"/>
      <c r="CQ2468" s="298"/>
      <c r="CR2468" s="298"/>
      <c r="CS2468" s="298"/>
      <c r="CT2468" s="298"/>
      <c r="CU2468" s="298"/>
      <c r="CV2468" s="298"/>
      <c r="CW2468" s="298"/>
      <c r="CX2468" s="298"/>
      <c r="CY2468" s="298"/>
      <c r="CZ2468" s="298"/>
      <c r="DA2468" s="298"/>
      <c r="DB2468" s="298"/>
      <c r="DC2468" s="298"/>
      <c r="DD2468" s="298"/>
      <c r="DE2468" s="298"/>
      <c r="DF2468" s="298"/>
      <c r="DG2468" s="298"/>
      <c r="DH2468" s="298"/>
      <c r="DI2468" s="298"/>
      <c r="DJ2468" s="298"/>
      <c r="DK2468" s="298"/>
      <c r="DL2468" s="298"/>
    </row>
    <row r="2469" spans="1:116" x14ac:dyDescent="0.4">
      <c r="B2469" t="str">
        <f>E2469</f>
        <v>2469 AOV-TR-RV</v>
      </c>
      <c r="D2469" t="s">
        <v>479</v>
      </c>
      <c r="E2469" s="8" t="str">
        <f t="shared" ref="E2469:E2471" si="4857">ROW()&amp;" "&amp;D2469</f>
        <v>2469 AOV-TR-RV</v>
      </c>
      <c r="G2469" s="95" t="s">
        <v>343</v>
      </c>
      <c r="H2469" s="27"/>
      <c r="I2469" s="78"/>
      <c r="J2469" s="78"/>
      <c r="K2469" s="33"/>
      <c r="L2469" s="33"/>
      <c r="M2469" s="33"/>
      <c r="N2469" s="33"/>
      <c r="O2469" s="33"/>
      <c r="P2469" s="33"/>
      <c r="R2469" s="33"/>
      <c r="S2469" s="77"/>
      <c r="T2469" s="77"/>
      <c r="U2469" s="77"/>
      <c r="V2469" s="77"/>
      <c r="W2469" s="77"/>
      <c r="X2469" s="77"/>
      <c r="Y2469" s="77"/>
      <c r="Z2469" s="77"/>
      <c r="AA2469" s="77"/>
      <c r="AB2469" s="77"/>
      <c r="AC2469" s="77"/>
      <c r="AD2469" s="77"/>
      <c r="AE2469" s="77"/>
      <c r="AF2469" s="77"/>
      <c r="AG2469" s="77"/>
      <c r="AH2469" s="77"/>
      <c r="AI2469" s="77"/>
      <c r="AJ2469" s="77"/>
      <c r="AK2469" s="77"/>
      <c r="AL2469" s="77"/>
      <c r="AM2469" s="77"/>
      <c r="AN2469" s="77"/>
      <c r="AO2469" s="77"/>
      <c r="AP2469" s="77"/>
      <c r="AQ2469" s="77"/>
      <c r="AR2469" s="77"/>
      <c r="AS2469" s="77"/>
      <c r="AT2469" s="77"/>
      <c r="AU2469" s="77"/>
      <c r="AV2469" s="77"/>
      <c r="AW2469" s="77"/>
      <c r="AX2469" s="77"/>
      <c r="AY2469" s="77"/>
      <c r="AZ2469" s="77"/>
      <c r="BA2469" s="77"/>
      <c r="BB2469" s="77"/>
      <c r="BC2469" s="77"/>
      <c r="BD2469" s="77"/>
      <c r="BE2469" s="77"/>
      <c r="BF2469" s="77"/>
      <c r="BG2469" s="77"/>
      <c r="BH2469" s="77"/>
      <c r="BI2469" s="77"/>
      <c r="BJ2469" s="77"/>
      <c r="BK2469" s="77"/>
      <c r="BL2469" s="77"/>
      <c r="BM2469" s="77"/>
      <c r="BN2469" s="77"/>
      <c r="BO2469" s="77"/>
      <c r="BP2469" s="77"/>
      <c r="BQ2469" s="77"/>
      <c r="BR2469" s="77"/>
      <c r="BS2469" s="77"/>
      <c r="BT2469" s="77"/>
      <c r="BU2469" s="77"/>
      <c r="BV2469" s="77"/>
      <c r="BW2469" s="77"/>
      <c r="BX2469" s="77"/>
      <c r="BY2469" s="77"/>
      <c r="BZ2469" s="77"/>
      <c r="CA2469" s="77"/>
      <c r="CB2469" s="77"/>
      <c r="CC2469" s="77"/>
      <c r="CD2469" s="77"/>
      <c r="CE2469" s="77"/>
      <c r="CF2469" s="77"/>
      <c r="CG2469" s="77"/>
      <c r="CH2469" s="77"/>
      <c r="CI2469" s="77"/>
      <c r="CJ2469" s="77"/>
      <c r="CK2469" s="77"/>
      <c r="CL2469" s="77"/>
      <c r="CN2469" s="78"/>
      <c r="CO2469" s="77"/>
      <c r="CP2469" s="77"/>
      <c r="CQ2469" s="77"/>
      <c r="CR2469" s="77"/>
      <c r="CS2469" s="77"/>
      <c r="CT2469" s="77"/>
      <c r="CU2469" s="77"/>
      <c r="CV2469" s="77"/>
      <c r="CW2469" s="77"/>
      <c r="CX2469" s="77"/>
      <c r="CY2469" s="77"/>
      <c r="CZ2469" s="77"/>
      <c r="DA2469" s="77"/>
      <c r="DB2469" s="77"/>
      <c r="DC2469" s="77"/>
      <c r="DD2469" s="77"/>
      <c r="DE2469" s="77"/>
      <c r="DF2469" s="77"/>
      <c r="DG2469" s="77"/>
      <c r="DH2469" s="77"/>
      <c r="DI2469" s="77"/>
      <c r="DJ2469" s="77"/>
      <c r="DK2469" s="77"/>
      <c r="DL2469" s="77"/>
    </row>
    <row r="2470" spans="1:116" x14ac:dyDescent="0.4">
      <c r="B2470" t="str">
        <f>E2470</f>
        <v>2470 AOV-TR-RV</v>
      </c>
      <c r="C2470" t="s">
        <v>80</v>
      </c>
      <c r="D2470" t="s">
        <v>479</v>
      </c>
      <c r="E2470" s="8" t="str">
        <f t="shared" si="4857"/>
        <v>2470 AOV-TR-RV</v>
      </c>
      <c r="G2470" s="145" t="s">
        <v>76</v>
      </c>
      <c r="H2470" s="12"/>
      <c r="I2470" s="60"/>
      <c r="J2470" s="60"/>
      <c r="K2470" s="15">
        <f t="shared" ref="K2470:P2470" ca="1" si="4858">SUMIF($3:$3,K$2,2470:2470)</f>
        <v>12000</v>
      </c>
      <c r="L2470" s="15">
        <f t="shared" ca="1" si="4858"/>
        <v>12000</v>
      </c>
      <c r="M2470" s="15">
        <f t="shared" ca="1" si="4858"/>
        <v>12000</v>
      </c>
      <c r="N2470" s="15">
        <f t="shared" ca="1" si="4858"/>
        <v>12000</v>
      </c>
      <c r="O2470" s="15">
        <f t="shared" ca="1" si="4858"/>
        <v>12000</v>
      </c>
      <c r="P2470" s="15">
        <f t="shared" ca="1" si="4858"/>
        <v>12000</v>
      </c>
      <c r="R2470" s="15"/>
      <c r="S2470" s="76" cm="1">
        <f t="array" aca="1" ref="S2470" ca="1">INDIRECT(S2474)/S2471</f>
        <v>1000</v>
      </c>
      <c r="T2470" s="76" cm="1">
        <f t="array" aca="1" ref="T2470" ca="1">INDIRECT(T2474)/T2471</f>
        <v>1000</v>
      </c>
      <c r="U2470" s="76" cm="1">
        <f t="array" aca="1" ref="U2470" ca="1">INDIRECT(U2474)/U2471</f>
        <v>1000</v>
      </c>
      <c r="V2470" s="76" cm="1">
        <f t="array" aca="1" ref="V2470" ca="1">INDIRECT(V2474)/V2471</f>
        <v>1000</v>
      </c>
      <c r="W2470" s="76" cm="1">
        <f t="array" aca="1" ref="W2470" ca="1">INDIRECT(W2474)/W2471</f>
        <v>1000</v>
      </c>
      <c r="X2470" s="76" cm="1">
        <f t="array" aca="1" ref="X2470" ca="1">INDIRECT(X2474)/X2471</f>
        <v>1000</v>
      </c>
      <c r="Y2470" s="76" cm="1">
        <f t="array" aca="1" ref="Y2470" ca="1">INDIRECT(Y2474)/Y2471</f>
        <v>1000</v>
      </c>
      <c r="Z2470" s="76" cm="1">
        <f t="array" aca="1" ref="Z2470" ca="1">INDIRECT(Z2474)/Z2471</f>
        <v>1000</v>
      </c>
      <c r="AA2470" s="76" cm="1">
        <f t="array" aca="1" ref="AA2470" ca="1">INDIRECT(AA2474)/AA2471</f>
        <v>1000</v>
      </c>
      <c r="AB2470" s="76" cm="1">
        <f t="array" aca="1" ref="AB2470" ca="1">INDIRECT(AB2474)/AB2471</f>
        <v>1000</v>
      </c>
      <c r="AC2470" s="76" cm="1">
        <f t="array" aca="1" ref="AC2470" ca="1">INDIRECT(AC2474)/AC2471</f>
        <v>1000</v>
      </c>
      <c r="AD2470" s="76" cm="1">
        <f t="array" aca="1" ref="AD2470" ca="1">INDIRECT(AD2474)/AD2471</f>
        <v>1000</v>
      </c>
      <c r="AE2470" s="76" cm="1">
        <f t="array" aca="1" ref="AE2470" ca="1">INDIRECT(AE2474)/AE2471</f>
        <v>1000</v>
      </c>
      <c r="AF2470" s="76" cm="1">
        <f t="array" aca="1" ref="AF2470" ca="1">INDIRECT(AF2474)/AF2471</f>
        <v>1000</v>
      </c>
      <c r="AG2470" s="76" cm="1">
        <f t="array" aca="1" ref="AG2470" ca="1">INDIRECT(AG2474)/AG2471</f>
        <v>1000</v>
      </c>
      <c r="AH2470" s="76" cm="1">
        <f t="array" aca="1" ref="AH2470" ca="1">INDIRECT(AH2474)/AH2471</f>
        <v>1000</v>
      </c>
      <c r="AI2470" s="76" cm="1">
        <f t="array" aca="1" ref="AI2470" ca="1">INDIRECT(AI2474)/AI2471</f>
        <v>1000</v>
      </c>
      <c r="AJ2470" s="76" cm="1">
        <f t="array" aca="1" ref="AJ2470" ca="1">INDIRECT(AJ2474)/AJ2471</f>
        <v>1000</v>
      </c>
      <c r="AK2470" s="76" cm="1">
        <f t="array" aca="1" ref="AK2470" ca="1">INDIRECT(AK2474)/AK2471</f>
        <v>1000</v>
      </c>
      <c r="AL2470" s="76" cm="1">
        <f t="array" aca="1" ref="AL2470" ca="1">INDIRECT(AL2474)/AL2471</f>
        <v>1000</v>
      </c>
      <c r="AM2470" s="76" cm="1">
        <f t="array" aca="1" ref="AM2470" ca="1">INDIRECT(AM2474)/AM2471</f>
        <v>1000</v>
      </c>
      <c r="AN2470" s="76" cm="1">
        <f t="array" aca="1" ref="AN2470" ca="1">INDIRECT(AN2474)/AN2471</f>
        <v>1000</v>
      </c>
      <c r="AO2470" s="76" cm="1">
        <f t="array" aca="1" ref="AO2470" ca="1">INDIRECT(AO2474)/AO2471</f>
        <v>1000</v>
      </c>
      <c r="AP2470" s="76" cm="1">
        <f t="array" aca="1" ref="AP2470" ca="1">INDIRECT(AP2474)/AP2471</f>
        <v>1000</v>
      </c>
      <c r="AQ2470" s="76" cm="1">
        <f t="array" aca="1" ref="AQ2470" ca="1">INDIRECT(AQ2474)/AQ2471</f>
        <v>1000</v>
      </c>
      <c r="AR2470" s="76" cm="1">
        <f t="array" aca="1" ref="AR2470" ca="1">INDIRECT(AR2474)/AR2471</f>
        <v>1000</v>
      </c>
      <c r="AS2470" s="76" cm="1">
        <f t="array" aca="1" ref="AS2470" ca="1">INDIRECT(AS2474)/AS2471</f>
        <v>1000</v>
      </c>
      <c r="AT2470" s="76" cm="1">
        <f t="array" aca="1" ref="AT2470" ca="1">INDIRECT(AT2474)/AT2471</f>
        <v>1000</v>
      </c>
      <c r="AU2470" s="76" cm="1">
        <f t="array" aca="1" ref="AU2470" ca="1">INDIRECT(AU2474)/AU2471</f>
        <v>1000</v>
      </c>
      <c r="AV2470" s="76" cm="1">
        <f t="array" aca="1" ref="AV2470" ca="1">INDIRECT(AV2474)/AV2471</f>
        <v>1000</v>
      </c>
      <c r="AW2470" s="76" cm="1">
        <f t="array" aca="1" ref="AW2470" ca="1">INDIRECT(AW2474)/AW2471</f>
        <v>1000</v>
      </c>
      <c r="AX2470" s="76" cm="1">
        <f t="array" aca="1" ref="AX2470" ca="1">INDIRECT(AX2474)/AX2471</f>
        <v>1000</v>
      </c>
      <c r="AY2470" s="76" cm="1">
        <f t="array" aca="1" ref="AY2470" ca="1">INDIRECT(AY2474)/AY2471</f>
        <v>1000</v>
      </c>
      <c r="AZ2470" s="76" cm="1">
        <f t="array" aca="1" ref="AZ2470" ca="1">INDIRECT(AZ2474)/AZ2471</f>
        <v>1000</v>
      </c>
      <c r="BA2470" s="76" cm="1">
        <f t="array" aca="1" ref="BA2470" ca="1">INDIRECT(BA2474)/BA2471</f>
        <v>1000</v>
      </c>
      <c r="BB2470" s="76" cm="1">
        <f t="array" aca="1" ref="BB2470" ca="1">INDIRECT(BB2474)/BB2471</f>
        <v>1000</v>
      </c>
      <c r="BC2470" s="76" cm="1">
        <f t="array" aca="1" ref="BC2470" ca="1">INDIRECT(BC2474)/BC2471</f>
        <v>1000</v>
      </c>
      <c r="BD2470" s="76" cm="1">
        <f t="array" aca="1" ref="BD2470" ca="1">INDIRECT(BD2474)/BD2471</f>
        <v>1000</v>
      </c>
      <c r="BE2470" s="76" cm="1">
        <f t="array" aca="1" ref="BE2470" ca="1">INDIRECT(BE2474)/BE2471</f>
        <v>1000</v>
      </c>
      <c r="BF2470" s="76" cm="1">
        <f t="array" aca="1" ref="BF2470" ca="1">INDIRECT(BF2474)/BF2471</f>
        <v>1000</v>
      </c>
      <c r="BG2470" s="76" cm="1">
        <f t="array" aca="1" ref="BG2470" ca="1">INDIRECT(BG2474)/BG2471</f>
        <v>1000</v>
      </c>
      <c r="BH2470" s="76" cm="1">
        <f t="array" aca="1" ref="BH2470" ca="1">INDIRECT(BH2474)/BH2471</f>
        <v>1000</v>
      </c>
      <c r="BI2470" s="76" cm="1">
        <f t="array" aca="1" ref="BI2470" ca="1">INDIRECT(BI2474)/BI2471</f>
        <v>1000</v>
      </c>
      <c r="BJ2470" s="76" cm="1">
        <f t="array" aca="1" ref="BJ2470" ca="1">INDIRECT(BJ2474)/BJ2471</f>
        <v>1000</v>
      </c>
      <c r="BK2470" s="76" cm="1">
        <f t="array" aca="1" ref="BK2470" ca="1">INDIRECT(BK2474)/BK2471</f>
        <v>1000</v>
      </c>
      <c r="BL2470" s="76" cm="1">
        <f t="array" aca="1" ref="BL2470" ca="1">INDIRECT(BL2474)/BL2471</f>
        <v>1000</v>
      </c>
      <c r="BM2470" s="76" cm="1">
        <f t="array" aca="1" ref="BM2470" ca="1">INDIRECT(BM2474)/BM2471</f>
        <v>1000</v>
      </c>
      <c r="BN2470" s="76" cm="1">
        <f t="array" aca="1" ref="BN2470" ca="1">INDIRECT(BN2474)/BN2471</f>
        <v>1000</v>
      </c>
      <c r="BO2470" s="76" cm="1">
        <f t="array" aca="1" ref="BO2470" ca="1">INDIRECT(BO2474)/BO2471</f>
        <v>1000</v>
      </c>
      <c r="BP2470" s="76" cm="1">
        <f t="array" aca="1" ref="BP2470" ca="1">INDIRECT(BP2474)/BP2471</f>
        <v>1000</v>
      </c>
      <c r="BQ2470" s="76" cm="1">
        <f t="array" aca="1" ref="BQ2470" ca="1">INDIRECT(BQ2474)/BQ2471</f>
        <v>1000</v>
      </c>
      <c r="BR2470" s="76" cm="1">
        <f t="array" aca="1" ref="BR2470" ca="1">INDIRECT(BR2474)/BR2471</f>
        <v>1000</v>
      </c>
      <c r="BS2470" s="76" cm="1">
        <f t="array" aca="1" ref="BS2470" ca="1">INDIRECT(BS2474)/BS2471</f>
        <v>1000</v>
      </c>
      <c r="BT2470" s="76" cm="1">
        <f t="array" aca="1" ref="BT2470" ca="1">INDIRECT(BT2474)/BT2471</f>
        <v>1000</v>
      </c>
      <c r="BU2470" s="76" cm="1">
        <f t="array" aca="1" ref="BU2470" ca="1">INDIRECT(BU2474)/BU2471</f>
        <v>1000</v>
      </c>
      <c r="BV2470" s="76" cm="1">
        <f t="array" aca="1" ref="BV2470" ca="1">INDIRECT(BV2474)/BV2471</f>
        <v>1000</v>
      </c>
      <c r="BW2470" s="76" cm="1">
        <f t="array" aca="1" ref="BW2470" ca="1">INDIRECT(BW2474)/BW2471</f>
        <v>1000</v>
      </c>
      <c r="BX2470" s="76" cm="1">
        <f t="array" aca="1" ref="BX2470" ca="1">INDIRECT(BX2474)/BX2471</f>
        <v>1000</v>
      </c>
      <c r="BY2470" s="76" cm="1">
        <f t="array" aca="1" ref="BY2470" ca="1">INDIRECT(BY2474)/BY2471</f>
        <v>1000</v>
      </c>
      <c r="BZ2470" s="76" cm="1">
        <f t="array" aca="1" ref="BZ2470" ca="1">INDIRECT(BZ2474)/BZ2471</f>
        <v>1000</v>
      </c>
      <c r="CA2470" s="76" cm="1">
        <f t="array" aca="1" ref="CA2470" ca="1">INDIRECT(CA2474)/CA2471</f>
        <v>1000</v>
      </c>
      <c r="CB2470" s="76" cm="1">
        <f t="array" aca="1" ref="CB2470" ca="1">INDIRECT(CB2474)/CB2471</f>
        <v>1000</v>
      </c>
      <c r="CC2470" s="76" cm="1">
        <f t="array" aca="1" ref="CC2470" ca="1">INDIRECT(CC2474)/CC2471</f>
        <v>1000</v>
      </c>
      <c r="CD2470" s="76" cm="1">
        <f t="array" aca="1" ref="CD2470" ca="1">INDIRECT(CD2474)/CD2471</f>
        <v>1000</v>
      </c>
      <c r="CE2470" s="76" cm="1">
        <f t="array" aca="1" ref="CE2470" ca="1">INDIRECT(CE2474)/CE2471</f>
        <v>1000</v>
      </c>
      <c r="CF2470" s="76" cm="1">
        <f t="array" aca="1" ref="CF2470" ca="1">INDIRECT(CF2474)/CF2471</f>
        <v>1000</v>
      </c>
      <c r="CG2470" s="76" cm="1">
        <f t="array" aca="1" ref="CG2470" ca="1">INDIRECT(CG2474)/CG2471</f>
        <v>1000</v>
      </c>
      <c r="CH2470" s="76" cm="1">
        <f t="array" aca="1" ref="CH2470" ca="1">INDIRECT(CH2474)/CH2471</f>
        <v>1000</v>
      </c>
      <c r="CI2470" s="76" cm="1">
        <f t="array" aca="1" ref="CI2470" ca="1">INDIRECT(CI2474)/CI2471</f>
        <v>1000</v>
      </c>
      <c r="CJ2470" s="76" cm="1">
        <f t="array" aca="1" ref="CJ2470" ca="1">INDIRECT(CJ2474)/CJ2471</f>
        <v>1000</v>
      </c>
      <c r="CK2470" s="76" cm="1">
        <f t="array" aca="1" ref="CK2470" ca="1">INDIRECT(CK2474)/CK2471</f>
        <v>1000</v>
      </c>
      <c r="CL2470" s="76" cm="1">
        <f t="array" aca="1" ref="CL2470" ca="1">INDIRECT(CL2474)/CL2471</f>
        <v>1000</v>
      </c>
      <c r="CN2470" s="60"/>
      <c r="CO2470" s="76" t="e" cm="1">
        <f t="array" aca="1" ref="CO2470" ca="1">INDIRECT(CO2474)/CO2471</f>
        <v>#N/A</v>
      </c>
      <c r="CP2470" s="76" t="e" cm="1">
        <f t="array" aca="1" ref="CP2470" ca="1">INDIRECT(CP2474)/CP2471</f>
        <v>#N/A</v>
      </c>
      <c r="CQ2470" s="76" t="e" cm="1">
        <f t="array" aca="1" ref="CQ2470" ca="1">INDIRECT(CQ2474)/CQ2471</f>
        <v>#N/A</v>
      </c>
      <c r="CR2470" s="76" t="e" cm="1">
        <f t="array" aca="1" ref="CR2470" ca="1">INDIRECT(CR2474)/CR2471</f>
        <v>#N/A</v>
      </c>
      <c r="CS2470" s="76" t="e" cm="1">
        <f t="array" aca="1" ref="CS2470" ca="1">INDIRECT(CS2474)/CS2471</f>
        <v>#N/A</v>
      </c>
      <c r="CT2470" s="76" t="e" cm="1">
        <f t="array" aca="1" ref="CT2470" ca="1">INDIRECT(CT2474)/CT2471</f>
        <v>#N/A</v>
      </c>
      <c r="CU2470" s="76" t="e" cm="1">
        <f t="array" aca="1" ref="CU2470" ca="1">INDIRECT(CU2474)/CU2471</f>
        <v>#N/A</v>
      </c>
      <c r="CV2470" s="76" t="e" cm="1">
        <f t="array" aca="1" ref="CV2470" ca="1">INDIRECT(CV2474)/CV2471</f>
        <v>#N/A</v>
      </c>
      <c r="CW2470" s="76" t="e" cm="1">
        <f t="array" aca="1" ref="CW2470" ca="1">INDIRECT(CW2474)/CW2471</f>
        <v>#N/A</v>
      </c>
      <c r="CX2470" s="76" t="e" cm="1">
        <f t="array" aca="1" ref="CX2470" ca="1">INDIRECT(CX2474)/CX2471</f>
        <v>#N/A</v>
      </c>
      <c r="CY2470" s="76" t="e" cm="1">
        <f t="array" aca="1" ref="CY2470" ca="1">INDIRECT(CY2474)/CY2471</f>
        <v>#N/A</v>
      </c>
      <c r="CZ2470" s="76" t="e" cm="1">
        <f t="array" aca="1" ref="CZ2470" ca="1">INDIRECT(CZ2474)/CZ2471</f>
        <v>#N/A</v>
      </c>
      <c r="DA2470" s="76" t="e" cm="1">
        <f t="array" aca="1" ref="DA2470" ca="1">INDIRECT(DA2474)/DA2471</f>
        <v>#N/A</v>
      </c>
      <c r="DB2470" s="76" t="e" cm="1">
        <f t="array" aca="1" ref="DB2470" ca="1">INDIRECT(DB2474)/DB2471</f>
        <v>#N/A</v>
      </c>
      <c r="DC2470" s="76" t="e" cm="1">
        <f t="array" aca="1" ref="DC2470" ca="1">INDIRECT(DC2474)/DC2471</f>
        <v>#N/A</v>
      </c>
      <c r="DD2470" s="76" t="e" cm="1">
        <f t="array" aca="1" ref="DD2470" ca="1">INDIRECT(DD2474)/DD2471</f>
        <v>#N/A</v>
      </c>
      <c r="DE2470" s="76" t="e" cm="1">
        <f t="array" aca="1" ref="DE2470" ca="1">INDIRECT(DE2474)/DE2471</f>
        <v>#N/A</v>
      </c>
      <c r="DF2470" s="76" t="e" cm="1">
        <f t="array" aca="1" ref="DF2470" ca="1">INDIRECT(DF2474)/DF2471</f>
        <v>#N/A</v>
      </c>
      <c r="DG2470" s="76" t="e" cm="1">
        <f t="array" aca="1" ref="DG2470" ca="1">INDIRECT(DG2474)/DG2471</f>
        <v>#N/A</v>
      </c>
      <c r="DH2470" s="76" t="e" cm="1">
        <f t="array" aca="1" ref="DH2470" ca="1">INDIRECT(DH2474)/DH2471</f>
        <v>#N/A</v>
      </c>
      <c r="DI2470" s="76" t="e" cm="1">
        <f t="array" aca="1" ref="DI2470" ca="1">INDIRECT(DI2474)/DI2471</f>
        <v>#N/A</v>
      </c>
      <c r="DJ2470" s="76" t="e" cm="1">
        <f t="array" aca="1" ref="DJ2470" ca="1">INDIRECT(DJ2474)/DJ2471</f>
        <v>#N/A</v>
      </c>
      <c r="DK2470" s="76" t="e" cm="1">
        <f t="array" aca="1" ref="DK2470" ca="1">INDIRECT(DK2474)/DK2471</f>
        <v>#N/A</v>
      </c>
      <c r="DL2470" s="76" t="e" cm="1">
        <f t="array" aca="1" ref="DL2470" ca="1">INDIRECT(DL2474)/DL2471</f>
        <v>#N/A</v>
      </c>
    </row>
    <row r="2471" spans="1:116" x14ac:dyDescent="0.4">
      <c r="B2471" t="str">
        <f>E2471</f>
        <v>2471 AOV-TR-RV</v>
      </c>
      <c r="D2471" t="s">
        <v>479</v>
      </c>
      <c r="E2471" s="8" t="str">
        <f t="shared" si="4857"/>
        <v>2471 AOV-TR-RV</v>
      </c>
      <c r="G2471" s="145" t="s">
        <v>77</v>
      </c>
      <c r="H2471" s="12"/>
      <c r="I2471" s="60"/>
      <c r="J2471" s="60"/>
      <c r="K2471" s="18">
        <v>10</v>
      </c>
      <c r="L2471" s="18">
        <v>10</v>
      </c>
      <c r="M2471" s="18">
        <v>10</v>
      </c>
      <c r="N2471" s="18">
        <v>10</v>
      </c>
      <c r="O2471" s="18">
        <v>10</v>
      </c>
      <c r="P2471" s="18">
        <v>10</v>
      </c>
      <c r="R2471" s="19"/>
      <c r="S2471" s="147" cm="1">
        <f t="array" ref="S2471">INDEX($K:$P,ROW(),MATCH(S$3,$K$2:$P$2,0))</f>
        <v>10</v>
      </c>
      <c r="T2471" s="147" cm="1">
        <f t="array" ref="T2471">INDEX($K:$P,ROW(),MATCH(T$3,$K$2:$P$2,0))</f>
        <v>10</v>
      </c>
      <c r="U2471" s="147" cm="1">
        <f t="array" ref="U2471">INDEX($K:$P,ROW(),MATCH(U$3,$K$2:$P$2,0))</f>
        <v>10</v>
      </c>
      <c r="V2471" s="147" cm="1">
        <f t="array" ref="V2471">INDEX($K:$P,ROW(),MATCH(V$3,$K$2:$P$2,0))</f>
        <v>10</v>
      </c>
      <c r="W2471" s="147" cm="1">
        <f t="array" ref="W2471">INDEX($K:$P,ROW(),MATCH(W$3,$K$2:$P$2,0))</f>
        <v>10</v>
      </c>
      <c r="X2471" s="147" cm="1">
        <f t="array" ref="X2471">INDEX($K:$P,ROW(),MATCH(X$3,$K$2:$P$2,0))</f>
        <v>10</v>
      </c>
      <c r="Y2471" s="147" cm="1">
        <f t="array" ref="Y2471">INDEX($K:$P,ROW(),MATCH(Y$3,$K$2:$P$2,0))</f>
        <v>10</v>
      </c>
      <c r="Z2471" s="147" cm="1">
        <f t="array" ref="Z2471">INDEX($K:$P,ROW(),MATCH(Z$3,$K$2:$P$2,0))</f>
        <v>10</v>
      </c>
      <c r="AA2471" s="147" cm="1">
        <f t="array" ref="AA2471">INDEX($K:$P,ROW(),MATCH(AA$3,$K$2:$P$2,0))</f>
        <v>10</v>
      </c>
      <c r="AB2471" s="147" cm="1">
        <f t="array" ref="AB2471">INDEX($K:$P,ROW(),MATCH(AB$3,$K$2:$P$2,0))</f>
        <v>10</v>
      </c>
      <c r="AC2471" s="147" cm="1">
        <f t="array" ref="AC2471">INDEX($K:$P,ROW(),MATCH(AC$3,$K$2:$P$2,0))</f>
        <v>10</v>
      </c>
      <c r="AD2471" s="147" cm="1">
        <f t="array" ref="AD2471">INDEX($K:$P,ROW(),MATCH(AD$3,$K$2:$P$2,0))</f>
        <v>10</v>
      </c>
      <c r="AE2471" s="147" cm="1">
        <f t="array" ref="AE2471">INDEX($K:$P,ROW(),MATCH(AE$3,$K$2:$P$2,0))</f>
        <v>10</v>
      </c>
      <c r="AF2471" s="147" cm="1">
        <f t="array" ref="AF2471">INDEX($K:$P,ROW(),MATCH(AF$3,$K$2:$P$2,0))</f>
        <v>10</v>
      </c>
      <c r="AG2471" s="147" cm="1">
        <f t="array" ref="AG2471">INDEX($K:$P,ROW(),MATCH(AG$3,$K$2:$P$2,0))</f>
        <v>10</v>
      </c>
      <c r="AH2471" s="147" cm="1">
        <f t="array" ref="AH2471">INDEX($K:$P,ROW(),MATCH(AH$3,$K$2:$P$2,0))</f>
        <v>10</v>
      </c>
      <c r="AI2471" s="147" cm="1">
        <f t="array" ref="AI2471">INDEX($K:$P,ROW(),MATCH(AI$3,$K$2:$P$2,0))</f>
        <v>10</v>
      </c>
      <c r="AJ2471" s="147" cm="1">
        <f t="array" ref="AJ2471">INDEX($K:$P,ROW(),MATCH(AJ$3,$K$2:$P$2,0))</f>
        <v>10</v>
      </c>
      <c r="AK2471" s="147" cm="1">
        <f t="array" ref="AK2471">INDEX($K:$P,ROW(),MATCH(AK$3,$K$2:$P$2,0))</f>
        <v>10</v>
      </c>
      <c r="AL2471" s="147" cm="1">
        <f t="array" ref="AL2471">INDEX($K:$P,ROW(),MATCH(AL$3,$K$2:$P$2,0))</f>
        <v>10</v>
      </c>
      <c r="AM2471" s="147" cm="1">
        <f t="array" ref="AM2471">INDEX($K:$P,ROW(),MATCH(AM$3,$K$2:$P$2,0))</f>
        <v>10</v>
      </c>
      <c r="AN2471" s="147" cm="1">
        <f t="array" ref="AN2471">INDEX($K:$P,ROW(),MATCH(AN$3,$K$2:$P$2,0))</f>
        <v>10</v>
      </c>
      <c r="AO2471" s="147" cm="1">
        <f t="array" ref="AO2471">INDEX($K:$P,ROW(),MATCH(AO$3,$K$2:$P$2,0))</f>
        <v>10</v>
      </c>
      <c r="AP2471" s="147" cm="1">
        <f t="array" ref="AP2471">INDEX($K:$P,ROW(),MATCH(AP$3,$K$2:$P$2,0))</f>
        <v>10</v>
      </c>
      <c r="AQ2471" s="147" cm="1">
        <f t="array" ref="AQ2471">INDEX($K:$P,ROW(),MATCH(AQ$3,$K$2:$P$2,0))</f>
        <v>10</v>
      </c>
      <c r="AR2471" s="147" cm="1">
        <f t="array" ref="AR2471">INDEX($K:$P,ROW(),MATCH(AR$3,$K$2:$P$2,0))</f>
        <v>10</v>
      </c>
      <c r="AS2471" s="147" cm="1">
        <f t="array" ref="AS2471">INDEX($K:$P,ROW(),MATCH(AS$3,$K$2:$P$2,0))</f>
        <v>10</v>
      </c>
      <c r="AT2471" s="147" cm="1">
        <f t="array" ref="AT2471">INDEX($K:$P,ROW(),MATCH(AT$3,$K$2:$P$2,0))</f>
        <v>10</v>
      </c>
      <c r="AU2471" s="147" cm="1">
        <f t="array" ref="AU2471">INDEX($K:$P,ROW(),MATCH(AU$3,$K$2:$P$2,0))</f>
        <v>10</v>
      </c>
      <c r="AV2471" s="147" cm="1">
        <f t="array" ref="AV2471">INDEX($K:$P,ROW(),MATCH(AV$3,$K$2:$P$2,0))</f>
        <v>10</v>
      </c>
      <c r="AW2471" s="147" cm="1">
        <f t="array" ref="AW2471">INDEX($K:$P,ROW(),MATCH(AW$3,$K$2:$P$2,0))</f>
        <v>10</v>
      </c>
      <c r="AX2471" s="147" cm="1">
        <f t="array" ref="AX2471">INDEX($K:$P,ROW(),MATCH(AX$3,$K$2:$P$2,0))</f>
        <v>10</v>
      </c>
      <c r="AY2471" s="147" cm="1">
        <f t="array" ref="AY2471">INDEX($K:$P,ROW(),MATCH(AY$3,$K$2:$P$2,0))</f>
        <v>10</v>
      </c>
      <c r="AZ2471" s="147" cm="1">
        <f t="array" ref="AZ2471">INDEX($K:$P,ROW(),MATCH(AZ$3,$K$2:$P$2,0))</f>
        <v>10</v>
      </c>
      <c r="BA2471" s="147" cm="1">
        <f t="array" ref="BA2471">INDEX($K:$P,ROW(),MATCH(BA$3,$K$2:$P$2,0))</f>
        <v>10</v>
      </c>
      <c r="BB2471" s="147" cm="1">
        <f t="array" ref="BB2471">INDEX($K:$P,ROW(),MATCH(BB$3,$K$2:$P$2,0))</f>
        <v>10</v>
      </c>
      <c r="BC2471" s="147" cm="1">
        <f t="array" ref="BC2471">INDEX($K:$P,ROW(),MATCH(BC$3,$K$2:$P$2,0))</f>
        <v>10</v>
      </c>
      <c r="BD2471" s="147" cm="1">
        <f t="array" ref="BD2471">INDEX($K:$P,ROW(),MATCH(BD$3,$K$2:$P$2,0))</f>
        <v>10</v>
      </c>
      <c r="BE2471" s="147" cm="1">
        <f t="array" ref="BE2471">INDEX($K:$P,ROW(),MATCH(BE$3,$K$2:$P$2,0))</f>
        <v>10</v>
      </c>
      <c r="BF2471" s="147" cm="1">
        <f t="array" ref="BF2471">INDEX($K:$P,ROW(),MATCH(BF$3,$K$2:$P$2,0))</f>
        <v>10</v>
      </c>
      <c r="BG2471" s="147" cm="1">
        <f t="array" ref="BG2471">INDEX($K:$P,ROW(),MATCH(BG$3,$K$2:$P$2,0))</f>
        <v>10</v>
      </c>
      <c r="BH2471" s="147" cm="1">
        <f t="array" ref="BH2471">INDEX($K:$P,ROW(),MATCH(BH$3,$K$2:$P$2,0))</f>
        <v>10</v>
      </c>
      <c r="BI2471" s="147" cm="1">
        <f t="array" ref="BI2471">INDEX($K:$P,ROW(),MATCH(BI$3,$K$2:$P$2,0))</f>
        <v>10</v>
      </c>
      <c r="BJ2471" s="147" cm="1">
        <f t="array" ref="BJ2471">INDEX($K:$P,ROW(),MATCH(BJ$3,$K$2:$P$2,0))</f>
        <v>10</v>
      </c>
      <c r="BK2471" s="147" cm="1">
        <f t="array" ref="BK2471">INDEX($K:$P,ROW(),MATCH(BK$3,$K$2:$P$2,0))</f>
        <v>10</v>
      </c>
      <c r="BL2471" s="147" cm="1">
        <f t="array" ref="BL2471">INDEX($K:$P,ROW(),MATCH(BL$3,$K$2:$P$2,0))</f>
        <v>10</v>
      </c>
      <c r="BM2471" s="147" cm="1">
        <f t="array" ref="BM2471">INDEX($K:$P,ROW(),MATCH(BM$3,$K$2:$P$2,0))</f>
        <v>10</v>
      </c>
      <c r="BN2471" s="147" cm="1">
        <f t="array" ref="BN2471">INDEX($K:$P,ROW(),MATCH(BN$3,$K$2:$P$2,0))</f>
        <v>10</v>
      </c>
      <c r="BO2471" s="147" cm="1">
        <f t="array" ref="BO2471">INDEX($K:$P,ROW(),MATCH(BO$3,$K$2:$P$2,0))</f>
        <v>10</v>
      </c>
      <c r="BP2471" s="147" cm="1">
        <f t="array" ref="BP2471">INDEX($K:$P,ROW(),MATCH(BP$3,$K$2:$P$2,0))</f>
        <v>10</v>
      </c>
      <c r="BQ2471" s="147" cm="1">
        <f t="array" ref="BQ2471">INDEX($K:$P,ROW(),MATCH(BQ$3,$K$2:$P$2,0))</f>
        <v>10</v>
      </c>
      <c r="BR2471" s="147" cm="1">
        <f t="array" ref="BR2471">INDEX($K:$P,ROW(),MATCH(BR$3,$K$2:$P$2,0))</f>
        <v>10</v>
      </c>
      <c r="BS2471" s="147" cm="1">
        <f t="array" ref="BS2471">INDEX($K:$P,ROW(),MATCH(BS$3,$K$2:$P$2,0))</f>
        <v>10</v>
      </c>
      <c r="BT2471" s="147" cm="1">
        <f t="array" ref="BT2471">INDEX($K:$P,ROW(),MATCH(BT$3,$K$2:$P$2,0))</f>
        <v>10</v>
      </c>
      <c r="BU2471" s="147" cm="1">
        <f t="array" ref="BU2471">INDEX($K:$P,ROW(),MATCH(BU$3,$K$2:$P$2,0))</f>
        <v>10</v>
      </c>
      <c r="BV2471" s="147" cm="1">
        <f t="array" ref="BV2471">INDEX($K:$P,ROW(),MATCH(BV$3,$K$2:$P$2,0))</f>
        <v>10</v>
      </c>
      <c r="BW2471" s="147" cm="1">
        <f t="array" ref="BW2471">INDEX($K:$P,ROW(),MATCH(BW$3,$K$2:$P$2,0))</f>
        <v>10</v>
      </c>
      <c r="BX2471" s="147" cm="1">
        <f t="array" ref="BX2471">INDEX($K:$P,ROW(),MATCH(BX$3,$K$2:$P$2,0))</f>
        <v>10</v>
      </c>
      <c r="BY2471" s="147" cm="1">
        <f t="array" ref="BY2471">INDEX($K:$P,ROW(),MATCH(BY$3,$K$2:$P$2,0))</f>
        <v>10</v>
      </c>
      <c r="BZ2471" s="147" cm="1">
        <f t="array" ref="BZ2471">INDEX($K:$P,ROW(),MATCH(BZ$3,$K$2:$P$2,0))</f>
        <v>10</v>
      </c>
      <c r="CA2471" s="147" cm="1">
        <f t="array" ref="CA2471">INDEX($K:$P,ROW(),MATCH(CA$3,$K$2:$P$2,0))</f>
        <v>10</v>
      </c>
      <c r="CB2471" s="147" cm="1">
        <f t="array" ref="CB2471">INDEX($K:$P,ROW(),MATCH(CB$3,$K$2:$P$2,0))</f>
        <v>10</v>
      </c>
      <c r="CC2471" s="147" cm="1">
        <f t="array" ref="CC2471">INDEX($K:$P,ROW(),MATCH(CC$3,$K$2:$P$2,0))</f>
        <v>10</v>
      </c>
      <c r="CD2471" s="147" cm="1">
        <f t="array" ref="CD2471">INDEX($K:$P,ROW(),MATCH(CD$3,$K$2:$P$2,0))</f>
        <v>10</v>
      </c>
      <c r="CE2471" s="147" cm="1">
        <f t="array" ref="CE2471">INDEX($K:$P,ROW(),MATCH(CE$3,$K$2:$P$2,0))</f>
        <v>10</v>
      </c>
      <c r="CF2471" s="147" cm="1">
        <f t="array" ref="CF2471">INDEX($K:$P,ROW(),MATCH(CF$3,$K$2:$P$2,0))</f>
        <v>10</v>
      </c>
      <c r="CG2471" s="147" cm="1">
        <f t="array" ref="CG2471">INDEX($K:$P,ROW(),MATCH(CG$3,$K$2:$P$2,0))</f>
        <v>10</v>
      </c>
      <c r="CH2471" s="147" cm="1">
        <f t="array" ref="CH2471">INDEX($K:$P,ROW(),MATCH(CH$3,$K$2:$P$2,0))</f>
        <v>10</v>
      </c>
      <c r="CI2471" s="147" cm="1">
        <f t="array" ref="CI2471">INDEX($K:$P,ROW(),MATCH(CI$3,$K$2:$P$2,0))</f>
        <v>10</v>
      </c>
      <c r="CJ2471" s="147" cm="1">
        <f t="array" ref="CJ2471">INDEX($K:$P,ROW(),MATCH(CJ$3,$K$2:$P$2,0))</f>
        <v>10</v>
      </c>
      <c r="CK2471" s="147" cm="1">
        <f t="array" ref="CK2471">INDEX($K:$P,ROW(),MATCH(CK$3,$K$2:$P$2,0))</f>
        <v>10</v>
      </c>
      <c r="CL2471" s="147" cm="1">
        <f t="array" ref="CL2471">INDEX($K:$P,ROW(),MATCH(CL$3,$K$2:$P$2,0))</f>
        <v>10</v>
      </c>
      <c r="CN2471" s="60"/>
      <c r="CO2471" s="147" t="e" cm="1">
        <f t="array" ref="CO2471">INDEX($K:$P,ROW(),MATCH(CO$3,$K$2:$P$2,0))</f>
        <v>#N/A</v>
      </c>
      <c r="CP2471" s="147" t="e" cm="1">
        <f t="array" ref="CP2471">INDEX($K:$P,ROW(),MATCH(CP$3,$K$2:$P$2,0))</f>
        <v>#N/A</v>
      </c>
      <c r="CQ2471" s="147" t="e" cm="1">
        <f t="array" ref="CQ2471">INDEX($K:$P,ROW(),MATCH(CQ$3,$K$2:$P$2,0))</f>
        <v>#N/A</v>
      </c>
      <c r="CR2471" s="147" t="e" cm="1">
        <f t="array" ref="CR2471">INDEX($K:$P,ROW(),MATCH(CR$3,$K$2:$P$2,0))</f>
        <v>#N/A</v>
      </c>
      <c r="CS2471" s="147" t="e" cm="1">
        <f t="array" ref="CS2471">INDEX($K:$P,ROW(),MATCH(CS$3,$K$2:$P$2,0))</f>
        <v>#N/A</v>
      </c>
      <c r="CT2471" s="147" t="e" cm="1">
        <f t="array" ref="CT2471">INDEX($K:$P,ROW(),MATCH(CT$3,$K$2:$P$2,0))</f>
        <v>#N/A</v>
      </c>
      <c r="CU2471" s="147" t="e" cm="1">
        <f t="array" ref="CU2471">INDEX($K:$P,ROW(),MATCH(CU$3,$K$2:$P$2,0))</f>
        <v>#N/A</v>
      </c>
      <c r="CV2471" s="147" t="e" cm="1">
        <f t="array" ref="CV2471">INDEX($K:$P,ROW(),MATCH(CV$3,$K$2:$P$2,0))</f>
        <v>#N/A</v>
      </c>
      <c r="CW2471" s="147" t="e" cm="1">
        <f t="array" ref="CW2471">INDEX($K:$P,ROW(),MATCH(CW$3,$K$2:$P$2,0))</f>
        <v>#N/A</v>
      </c>
      <c r="CX2471" s="147" t="e" cm="1">
        <f t="array" ref="CX2471">INDEX($K:$P,ROW(),MATCH(CX$3,$K$2:$P$2,0))</f>
        <v>#N/A</v>
      </c>
      <c r="CY2471" s="147" t="e" cm="1">
        <f t="array" ref="CY2471">INDEX($K:$P,ROW(),MATCH(CY$3,$K$2:$P$2,0))</f>
        <v>#N/A</v>
      </c>
      <c r="CZ2471" s="147" t="e" cm="1">
        <f t="array" ref="CZ2471">INDEX($K:$P,ROW(),MATCH(CZ$3,$K$2:$P$2,0))</f>
        <v>#N/A</v>
      </c>
      <c r="DA2471" s="147" t="e" cm="1">
        <f t="array" ref="DA2471">INDEX($K:$P,ROW(),MATCH(DA$3,$K$2:$P$2,0))</f>
        <v>#N/A</v>
      </c>
      <c r="DB2471" s="147" t="e" cm="1">
        <f t="array" ref="DB2471">INDEX($K:$P,ROW(),MATCH(DB$3,$K$2:$P$2,0))</f>
        <v>#N/A</v>
      </c>
      <c r="DC2471" s="147" t="e" cm="1">
        <f t="array" ref="DC2471">INDEX($K:$P,ROW(),MATCH(DC$3,$K$2:$P$2,0))</f>
        <v>#N/A</v>
      </c>
      <c r="DD2471" s="147" t="e" cm="1">
        <f t="array" ref="DD2471">INDEX($K:$P,ROW(),MATCH(DD$3,$K$2:$P$2,0))</f>
        <v>#N/A</v>
      </c>
      <c r="DE2471" s="147" t="e" cm="1">
        <f t="array" ref="DE2471">INDEX($K:$P,ROW(),MATCH(DE$3,$K$2:$P$2,0))</f>
        <v>#N/A</v>
      </c>
      <c r="DF2471" s="147" t="e" cm="1">
        <f t="array" ref="DF2471">INDEX($K:$P,ROW(),MATCH(DF$3,$K$2:$P$2,0))</f>
        <v>#N/A</v>
      </c>
      <c r="DG2471" s="147" t="e" cm="1">
        <f t="array" ref="DG2471">INDEX($K:$P,ROW(),MATCH(DG$3,$K$2:$P$2,0))</f>
        <v>#N/A</v>
      </c>
      <c r="DH2471" s="147" t="e" cm="1">
        <f t="array" ref="DH2471">INDEX($K:$P,ROW(),MATCH(DH$3,$K$2:$P$2,0))</f>
        <v>#N/A</v>
      </c>
      <c r="DI2471" s="147" t="e" cm="1">
        <f t="array" ref="DI2471">INDEX($K:$P,ROW(),MATCH(DI$3,$K$2:$P$2,0))</f>
        <v>#N/A</v>
      </c>
      <c r="DJ2471" s="147" t="e" cm="1">
        <f t="array" ref="DJ2471">INDEX($K:$P,ROW(),MATCH(DJ$3,$K$2:$P$2,0))</f>
        <v>#N/A</v>
      </c>
      <c r="DK2471" s="147" t="e" cm="1">
        <f t="array" ref="DK2471">INDEX($K:$P,ROW(),MATCH(DK$3,$K$2:$P$2,0))</f>
        <v>#N/A</v>
      </c>
      <c r="DL2471" s="147" t="e" cm="1">
        <f t="array" ref="DL2471">INDEX($K:$P,ROW(),MATCH(DL$3,$K$2:$P$2,0))</f>
        <v>#N/A</v>
      </c>
    </row>
    <row r="2472" spans="1:116" x14ac:dyDescent="0.4">
      <c r="B2472" t="s">
        <v>332</v>
      </c>
      <c r="D2472" t="s">
        <v>479</v>
      </c>
      <c r="E2472" s="8" t="str">
        <f t="shared" ref="E2472:E2479" si="4859">ROW()&amp;" "&amp;D2472</f>
        <v>2472 AOV-TR-RV</v>
      </c>
      <c r="G2472" s="136" t="str">
        <f>G2460</f>
        <v>(Primary label)</v>
      </c>
      <c r="H2472" s="27"/>
      <c r="I2472" s="78"/>
      <c r="J2472" s="78"/>
      <c r="K2472" s="33"/>
      <c r="L2472" s="33"/>
      <c r="M2472" s="33"/>
      <c r="N2472" s="33"/>
      <c r="O2472" s="33"/>
      <c r="P2472" s="33"/>
      <c r="R2472" s="33"/>
      <c r="S2472" s="77"/>
      <c r="T2472" s="77"/>
      <c r="U2472" s="77"/>
      <c r="V2472" s="77"/>
      <c r="W2472" s="77"/>
      <c r="X2472" s="77"/>
      <c r="Y2472" s="77"/>
      <c r="Z2472" s="77"/>
      <c r="AA2472" s="77"/>
      <c r="AB2472" s="77"/>
      <c r="AC2472" s="77"/>
      <c r="AD2472" s="77"/>
      <c r="AE2472" s="77"/>
      <c r="AF2472" s="77"/>
      <c r="AG2472" s="77"/>
      <c r="AH2472" s="77"/>
      <c r="AI2472" s="77"/>
      <c r="AJ2472" s="77"/>
      <c r="AK2472" s="77"/>
      <c r="AL2472" s="77"/>
      <c r="AM2472" s="77"/>
      <c r="AN2472" s="77"/>
      <c r="AO2472" s="77"/>
      <c r="AP2472" s="77"/>
      <c r="AQ2472" s="77"/>
      <c r="AR2472" s="77"/>
      <c r="AS2472" s="77"/>
      <c r="AT2472" s="77"/>
      <c r="AU2472" s="77"/>
      <c r="AV2472" s="77"/>
      <c r="AW2472" s="77"/>
      <c r="AX2472" s="77"/>
      <c r="AY2472" s="77"/>
      <c r="AZ2472" s="77"/>
      <c r="BA2472" s="77"/>
      <c r="BB2472" s="77"/>
      <c r="BC2472" s="77"/>
      <c r="BD2472" s="77"/>
      <c r="BE2472" s="77"/>
      <c r="BF2472" s="77"/>
      <c r="BG2472" s="77"/>
      <c r="BH2472" s="77"/>
      <c r="BI2472" s="77"/>
      <c r="BJ2472" s="77"/>
      <c r="BK2472" s="77"/>
      <c r="BL2472" s="77"/>
      <c r="BM2472" s="77"/>
      <c r="BN2472" s="77"/>
      <c r="BO2472" s="77"/>
      <c r="BP2472" s="77"/>
      <c r="BQ2472" s="77"/>
      <c r="BR2472" s="77"/>
      <c r="BS2472" s="77"/>
      <c r="BT2472" s="77"/>
      <c r="BU2472" s="77"/>
      <c r="BV2472" s="77"/>
      <c r="BW2472" s="77"/>
      <c r="BX2472" s="77"/>
      <c r="BY2472" s="77"/>
      <c r="BZ2472" s="77"/>
      <c r="CA2472" s="77"/>
      <c r="CB2472" s="77"/>
      <c r="CC2472" s="77"/>
      <c r="CD2472" s="77"/>
      <c r="CE2472" s="77"/>
      <c r="CF2472" s="77"/>
      <c r="CG2472" s="77"/>
      <c r="CH2472" s="77"/>
      <c r="CI2472" s="77"/>
      <c r="CJ2472" s="77"/>
      <c r="CK2472" s="77"/>
      <c r="CL2472" s="77"/>
      <c r="CN2472" s="78"/>
      <c r="CO2472" s="77"/>
      <c r="CP2472" s="77"/>
      <c r="CQ2472" s="77"/>
      <c r="CR2472" s="77"/>
      <c r="CS2472" s="77"/>
      <c r="CT2472" s="77"/>
      <c r="CU2472" s="77"/>
      <c r="CV2472" s="77"/>
      <c r="CW2472" s="77"/>
      <c r="CX2472" s="77"/>
      <c r="CY2472" s="77"/>
      <c r="CZ2472" s="77"/>
      <c r="DA2472" s="77"/>
      <c r="DB2472" s="77"/>
      <c r="DC2472" s="77"/>
      <c r="DD2472" s="77"/>
      <c r="DE2472" s="77"/>
      <c r="DF2472" s="77"/>
      <c r="DG2472" s="77"/>
      <c r="DH2472" s="77"/>
      <c r="DI2472" s="77"/>
      <c r="DJ2472" s="77"/>
      <c r="DK2472" s="77"/>
      <c r="DL2472" s="77"/>
    </row>
    <row r="2473" spans="1:116" x14ac:dyDescent="0.4">
      <c r="B2473" t="s">
        <v>332</v>
      </c>
      <c r="D2473" t="s">
        <v>479</v>
      </c>
      <c r="E2473" s="8" t="str">
        <f>ROW()&amp;" "&amp;D2473</f>
        <v>2473 AOV-TR-RV</v>
      </c>
      <c r="G2473" s="136" t="str">
        <f>G2461</f>
        <v>primary unit</v>
      </c>
      <c r="H2473" s="27"/>
      <c r="I2473" s="78"/>
      <c r="J2473" s="78"/>
      <c r="K2473" s="33"/>
      <c r="L2473" s="33"/>
      <c r="M2473" s="33"/>
      <c r="N2473" s="33"/>
      <c r="O2473" s="33"/>
      <c r="P2473" s="33"/>
      <c r="R2473" s="33"/>
      <c r="S2473" s="77"/>
      <c r="T2473" s="77"/>
      <c r="U2473" s="77"/>
      <c r="V2473" s="77"/>
      <c r="W2473" s="77"/>
      <c r="X2473" s="77"/>
      <c r="Y2473" s="77"/>
      <c r="Z2473" s="77"/>
      <c r="AA2473" s="77"/>
      <c r="AB2473" s="77"/>
      <c r="AC2473" s="77"/>
      <c r="AD2473" s="77"/>
      <c r="AE2473" s="77"/>
      <c r="AF2473" s="77"/>
      <c r="AG2473" s="77"/>
      <c r="AH2473" s="77"/>
      <c r="AI2473" s="77"/>
      <c r="AJ2473" s="77"/>
      <c r="AK2473" s="77"/>
      <c r="AL2473" s="77"/>
      <c r="AM2473" s="77"/>
      <c r="AN2473" s="77"/>
      <c r="AO2473" s="77"/>
      <c r="AP2473" s="77"/>
      <c r="AQ2473" s="77"/>
      <c r="AR2473" s="77"/>
      <c r="AS2473" s="77"/>
      <c r="AT2473" s="77"/>
      <c r="AU2473" s="77"/>
      <c r="AV2473" s="77"/>
      <c r="AW2473" s="77"/>
      <c r="AX2473" s="77"/>
      <c r="AY2473" s="77"/>
      <c r="AZ2473" s="77"/>
      <c r="BA2473" s="77"/>
      <c r="BB2473" s="77"/>
      <c r="BC2473" s="77"/>
      <c r="BD2473" s="77"/>
      <c r="BE2473" s="77"/>
      <c r="BF2473" s="77"/>
      <c r="BG2473" s="77"/>
      <c r="BH2473" s="77"/>
      <c r="BI2473" s="77"/>
      <c r="BJ2473" s="77"/>
      <c r="BK2473" s="77"/>
      <c r="BL2473" s="77"/>
      <c r="BM2473" s="77"/>
      <c r="BN2473" s="77"/>
      <c r="BO2473" s="77"/>
      <c r="BP2473" s="77"/>
      <c r="BQ2473" s="77"/>
      <c r="BR2473" s="77"/>
      <c r="BS2473" s="77"/>
      <c r="BT2473" s="77"/>
      <c r="BU2473" s="77"/>
      <c r="BV2473" s="77"/>
      <c r="BW2473" s="77"/>
      <c r="BX2473" s="77"/>
      <c r="BY2473" s="77"/>
      <c r="BZ2473" s="77"/>
      <c r="CA2473" s="77"/>
      <c r="CB2473" s="77"/>
      <c r="CC2473" s="77"/>
      <c r="CD2473" s="77"/>
      <c r="CE2473" s="77"/>
      <c r="CF2473" s="77"/>
      <c r="CG2473" s="77"/>
      <c r="CH2473" s="77"/>
      <c r="CI2473" s="77"/>
      <c r="CJ2473" s="77"/>
      <c r="CK2473" s="77"/>
      <c r="CL2473" s="77"/>
      <c r="CN2473" s="78"/>
      <c r="CO2473" s="77"/>
      <c r="CP2473" s="77"/>
      <c r="CQ2473" s="77"/>
      <c r="CR2473" s="77"/>
      <c r="CS2473" s="77"/>
      <c r="CT2473" s="77"/>
      <c r="CU2473" s="77"/>
      <c r="CV2473" s="77"/>
      <c r="CW2473" s="77"/>
      <c r="CX2473" s="77"/>
      <c r="CY2473" s="77"/>
      <c r="CZ2473" s="77"/>
      <c r="DA2473" s="77"/>
      <c r="DB2473" s="77"/>
      <c r="DC2473" s="77"/>
      <c r="DD2473" s="77"/>
      <c r="DE2473" s="77"/>
      <c r="DF2473" s="77"/>
      <c r="DG2473" s="77"/>
      <c r="DH2473" s="77"/>
      <c r="DI2473" s="77"/>
      <c r="DJ2473" s="77"/>
      <c r="DK2473" s="77"/>
      <c r="DL2473" s="77"/>
    </row>
    <row r="2474" spans="1:116" x14ac:dyDescent="0.4">
      <c r="B2474" t="s">
        <v>332</v>
      </c>
      <c r="D2474" t="s">
        <v>479</v>
      </c>
      <c r="E2474" s="8" t="str">
        <f t="shared" si="4859"/>
        <v>2474 AOV-TR-RV</v>
      </c>
      <c r="G2474" s="136" t="str">
        <f>G2462</f>
        <v>Primary revenue driver</v>
      </c>
      <c r="K2474" s="53"/>
      <c r="L2474" s="53"/>
      <c r="M2474" s="53"/>
      <c r="N2474" s="53"/>
      <c r="O2474" s="53"/>
      <c r="P2474" s="53"/>
      <c r="R2474" s="24"/>
      <c r="S2474" s="76" t="str">
        <f t="shared" ref="S2474:AX2474" si="4860">S2462</f>
        <v>S$16</v>
      </c>
      <c r="T2474" s="76" t="str">
        <f t="shared" si="4860"/>
        <v>T$16</v>
      </c>
      <c r="U2474" s="76" t="str">
        <f t="shared" si="4860"/>
        <v>U$16</v>
      </c>
      <c r="V2474" s="76" t="str">
        <f t="shared" si="4860"/>
        <v>V$16</v>
      </c>
      <c r="W2474" s="76" t="str">
        <f t="shared" si="4860"/>
        <v>W$16</v>
      </c>
      <c r="X2474" s="76" t="str">
        <f t="shared" si="4860"/>
        <v>X$16</v>
      </c>
      <c r="Y2474" s="76" t="str">
        <f t="shared" si="4860"/>
        <v>Y$16</v>
      </c>
      <c r="Z2474" s="76" t="str">
        <f t="shared" si="4860"/>
        <v>Z$16</v>
      </c>
      <c r="AA2474" s="76" t="str">
        <f t="shared" si="4860"/>
        <v>AA$16</v>
      </c>
      <c r="AB2474" s="76" t="str">
        <f t="shared" si="4860"/>
        <v>AB$16</v>
      </c>
      <c r="AC2474" s="76" t="str">
        <f t="shared" si="4860"/>
        <v>AC$16</v>
      </c>
      <c r="AD2474" s="76" t="str">
        <f t="shared" si="4860"/>
        <v>AD$16</v>
      </c>
      <c r="AE2474" s="76" t="str">
        <f t="shared" si="4860"/>
        <v>AE$16</v>
      </c>
      <c r="AF2474" s="76" t="str">
        <f t="shared" si="4860"/>
        <v>AF$16</v>
      </c>
      <c r="AG2474" s="76" t="str">
        <f t="shared" si="4860"/>
        <v>AG$16</v>
      </c>
      <c r="AH2474" s="76" t="str">
        <f t="shared" si="4860"/>
        <v>AH$16</v>
      </c>
      <c r="AI2474" s="76" t="str">
        <f t="shared" si="4860"/>
        <v>AI$16</v>
      </c>
      <c r="AJ2474" s="76" t="str">
        <f t="shared" si="4860"/>
        <v>AJ$16</v>
      </c>
      <c r="AK2474" s="76" t="str">
        <f t="shared" si="4860"/>
        <v>AK$16</v>
      </c>
      <c r="AL2474" s="76" t="str">
        <f t="shared" si="4860"/>
        <v>AL$16</v>
      </c>
      <c r="AM2474" s="76" t="str">
        <f t="shared" si="4860"/>
        <v>AM$16</v>
      </c>
      <c r="AN2474" s="76" t="str">
        <f t="shared" si="4860"/>
        <v>AN$16</v>
      </c>
      <c r="AO2474" s="76" t="str">
        <f t="shared" si="4860"/>
        <v>AO$16</v>
      </c>
      <c r="AP2474" s="76" t="str">
        <f t="shared" si="4860"/>
        <v>AP$16</v>
      </c>
      <c r="AQ2474" s="76" t="str">
        <f t="shared" si="4860"/>
        <v>AQ$16</v>
      </c>
      <c r="AR2474" s="76" t="str">
        <f t="shared" si="4860"/>
        <v>AR$16</v>
      </c>
      <c r="AS2474" s="76" t="str">
        <f t="shared" si="4860"/>
        <v>AS$16</v>
      </c>
      <c r="AT2474" s="76" t="str">
        <f t="shared" si="4860"/>
        <v>AT$16</v>
      </c>
      <c r="AU2474" s="76" t="str">
        <f t="shared" si="4860"/>
        <v>AU$16</v>
      </c>
      <c r="AV2474" s="76" t="str">
        <f t="shared" si="4860"/>
        <v>AV$16</v>
      </c>
      <c r="AW2474" s="76" t="str">
        <f t="shared" si="4860"/>
        <v>AW$16</v>
      </c>
      <c r="AX2474" s="76" t="str">
        <f t="shared" si="4860"/>
        <v>AX$16</v>
      </c>
      <c r="AY2474" s="76" t="str">
        <f t="shared" ref="AY2474:CD2474" si="4861">AY2462</f>
        <v>AY$16</v>
      </c>
      <c r="AZ2474" s="76" t="str">
        <f t="shared" si="4861"/>
        <v>AZ$16</v>
      </c>
      <c r="BA2474" s="76" t="str">
        <f t="shared" si="4861"/>
        <v>BA$16</v>
      </c>
      <c r="BB2474" s="76" t="str">
        <f t="shared" si="4861"/>
        <v>BB$16</v>
      </c>
      <c r="BC2474" s="76" t="str">
        <f t="shared" si="4861"/>
        <v>BC$16</v>
      </c>
      <c r="BD2474" s="76" t="str">
        <f t="shared" si="4861"/>
        <v>BD$16</v>
      </c>
      <c r="BE2474" s="76" t="str">
        <f t="shared" si="4861"/>
        <v>BE$16</v>
      </c>
      <c r="BF2474" s="76" t="str">
        <f t="shared" si="4861"/>
        <v>BF$16</v>
      </c>
      <c r="BG2474" s="76" t="str">
        <f t="shared" si="4861"/>
        <v>BG$16</v>
      </c>
      <c r="BH2474" s="76" t="str">
        <f t="shared" si="4861"/>
        <v>BH$16</v>
      </c>
      <c r="BI2474" s="76" t="str">
        <f t="shared" si="4861"/>
        <v>BI$16</v>
      </c>
      <c r="BJ2474" s="76" t="str">
        <f t="shared" si="4861"/>
        <v>BJ$16</v>
      </c>
      <c r="BK2474" s="76" t="str">
        <f t="shared" si="4861"/>
        <v>BK$16</v>
      </c>
      <c r="BL2474" s="76" t="str">
        <f t="shared" si="4861"/>
        <v>BL$16</v>
      </c>
      <c r="BM2474" s="76" t="str">
        <f t="shared" si="4861"/>
        <v>BM$16</v>
      </c>
      <c r="BN2474" s="76" t="str">
        <f t="shared" si="4861"/>
        <v>BN$16</v>
      </c>
      <c r="BO2474" s="76" t="str">
        <f t="shared" si="4861"/>
        <v>BO$16</v>
      </c>
      <c r="BP2474" s="76" t="str">
        <f t="shared" si="4861"/>
        <v>BP$16</v>
      </c>
      <c r="BQ2474" s="76" t="str">
        <f t="shared" si="4861"/>
        <v>BQ$16</v>
      </c>
      <c r="BR2474" s="76" t="str">
        <f t="shared" si="4861"/>
        <v>BR$16</v>
      </c>
      <c r="BS2474" s="76" t="str">
        <f t="shared" si="4861"/>
        <v>BS$16</v>
      </c>
      <c r="BT2474" s="76" t="str">
        <f t="shared" si="4861"/>
        <v>BT$16</v>
      </c>
      <c r="BU2474" s="76" t="str">
        <f t="shared" si="4861"/>
        <v>BU$16</v>
      </c>
      <c r="BV2474" s="76" t="str">
        <f t="shared" si="4861"/>
        <v>BV$16</v>
      </c>
      <c r="BW2474" s="76" t="str">
        <f t="shared" si="4861"/>
        <v>BW$16</v>
      </c>
      <c r="BX2474" s="76" t="str">
        <f t="shared" si="4861"/>
        <v>BX$16</v>
      </c>
      <c r="BY2474" s="76" t="str">
        <f t="shared" si="4861"/>
        <v>BY$16</v>
      </c>
      <c r="BZ2474" s="76" t="str">
        <f t="shared" si="4861"/>
        <v>BZ$16</v>
      </c>
      <c r="CA2474" s="76" t="str">
        <f t="shared" si="4861"/>
        <v>CA$16</v>
      </c>
      <c r="CB2474" s="76" t="str">
        <f t="shared" si="4861"/>
        <v>CB$16</v>
      </c>
      <c r="CC2474" s="76" t="str">
        <f t="shared" si="4861"/>
        <v>CC$16</v>
      </c>
      <c r="CD2474" s="76" t="str">
        <f t="shared" si="4861"/>
        <v>CD$16</v>
      </c>
      <c r="CE2474" s="76" t="str">
        <f t="shared" ref="CE2474:CL2474" si="4862">CE2462</f>
        <v>CE$16</v>
      </c>
      <c r="CF2474" s="76" t="str">
        <f t="shared" si="4862"/>
        <v>CF$16</v>
      </c>
      <c r="CG2474" s="76" t="str">
        <f t="shared" si="4862"/>
        <v>CG$16</v>
      </c>
      <c r="CH2474" s="76" t="str">
        <f t="shared" si="4862"/>
        <v>CH$16</v>
      </c>
      <c r="CI2474" s="76" t="str">
        <f t="shared" si="4862"/>
        <v>CI$16</v>
      </c>
      <c r="CJ2474" s="76" t="str">
        <f t="shared" si="4862"/>
        <v>CJ$16</v>
      </c>
      <c r="CK2474" s="76" t="str">
        <f t="shared" si="4862"/>
        <v>CK$16</v>
      </c>
      <c r="CL2474" s="76" t="str">
        <f t="shared" si="4862"/>
        <v>CL$16</v>
      </c>
      <c r="CO2474" s="76" t="str">
        <f t="shared" ref="CO2474:DL2474" si="4863">CO2462</f>
        <v>CO$16</v>
      </c>
      <c r="CP2474" s="76" t="str">
        <f t="shared" si="4863"/>
        <v>CP$16</v>
      </c>
      <c r="CQ2474" s="76" t="str">
        <f t="shared" si="4863"/>
        <v>CQ$16</v>
      </c>
      <c r="CR2474" s="76" t="str">
        <f t="shared" si="4863"/>
        <v>CR$16</v>
      </c>
      <c r="CS2474" s="76" t="str">
        <f t="shared" si="4863"/>
        <v>CS$16</v>
      </c>
      <c r="CT2474" s="76" t="str">
        <f t="shared" si="4863"/>
        <v>CT$16</v>
      </c>
      <c r="CU2474" s="76" t="str">
        <f t="shared" si="4863"/>
        <v>CU$16</v>
      </c>
      <c r="CV2474" s="76" t="str">
        <f t="shared" si="4863"/>
        <v>CV$16</v>
      </c>
      <c r="CW2474" s="76" t="str">
        <f t="shared" si="4863"/>
        <v>CW$16</v>
      </c>
      <c r="CX2474" s="76" t="str">
        <f t="shared" si="4863"/>
        <v>CX$16</v>
      </c>
      <c r="CY2474" s="76" t="str">
        <f t="shared" si="4863"/>
        <v>CY$16</v>
      </c>
      <c r="CZ2474" s="76" t="str">
        <f t="shared" si="4863"/>
        <v>CZ$16</v>
      </c>
      <c r="DA2474" s="76" t="str">
        <f t="shared" si="4863"/>
        <v>DA$16</v>
      </c>
      <c r="DB2474" s="76" t="str">
        <f t="shared" si="4863"/>
        <v>DB$16</v>
      </c>
      <c r="DC2474" s="76" t="str">
        <f t="shared" si="4863"/>
        <v>DC$16</v>
      </c>
      <c r="DD2474" s="76" t="str">
        <f t="shared" si="4863"/>
        <v>DD$16</v>
      </c>
      <c r="DE2474" s="76" t="str">
        <f t="shared" si="4863"/>
        <v>DE$16</v>
      </c>
      <c r="DF2474" s="76" t="str">
        <f t="shared" si="4863"/>
        <v>DF$16</v>
      </c>
      <c r="DG2474" s="76" t="str">
        <f t="shared" si="4863"/>
        <v>DG$16</v>
      </c>
      <c r="DH2474" s="76" t="str">
        <f t="shared" si="4863"/>
        <v>DH$16</v>
      </c>
      <c r="DI2474" s="76" t="str">
        <f t="shared" si="4863"/>
        <v>DI$16</v>
      </c>
      <c r="DJ2474" s="76" t="str">
        <f t="shared" si="4863"/>
        <v>DJ$16</v>
      </c>
      <c r="DK2474" s="76" t="str">
        <f t="shared" si="4863"/>
        <v>DK$16</v>
      </c>
      <c r="DL2474" s="76" t="str">
        <f t="shared" si="4863"/>
        <v>DL$16</v>
      </c>
    </row>
    <row r="2475" spans="1:116" x14ac:dyDescent="0.4">
      <c r="B2475" t="s">
        <v>332</v>
      </c>
      <c r="D2475" t="s">
        <v>479</v>
      </c>
      <c r="E2475" s="8" t="str">
        <f t="shared" si="4859"/>
        <v>2475 AOV-TR-RV</v>
      </c>
      <c r="G2475" s="136" t="str">
        <f>G2463</f>
        <v>Primary volume driver</v>
      </c>
      <c r="H2475" s="12"/>
      <c r="I2475" s="60"/>
      <c r="J2475" s="60"/>
      <c r="K2475" s="15"/>
      <c r="L2475" s="15"/>
      <c r="M2475" s="15"/>
      <c r="N2475" s="15"/>
      <c r="O2475" s="15"/>
      <c r="P2475" s="15"/>
      <c r="R2475" s="15"/>
      <c r="S2475" s="76" t="str">
        <f t="shared" ref="S2475:AX2475" si="4864">S2463</f>
        <v>S$17</v>
      </c>
      <c r="T2475" s="76" t="str">
        <f t="shared" si="4864"/>
        <v>T$17</v>
      </c>
      <c r="U2475" s="76" t="str">
        <f t="shared" si="4864"/>
        <v>U$17</v>
      </c>
      <c r="V2475" s="76" t="str">
        <f t="shared" si="4864"/>
        <v>V$17</v>
      </c>
      <c r="W2475" s="76" t="str">
        <f t="shared" si="4864"/>
        <v>W$17</v>
      </c>
      <c r="X2475" s="76" t="str">
        <f t="shared" si="4864"/>
        <v>X$17</v>
      </c>
      <c r="Y2475" s="76" t="str">
        <f t="shared" si="4864"/>
        <v>Y$17</v>
      </c>
      <c r="Z2475" s="76" t="str">
        <f t="shared" si="4864"/>
        <v>Z$17</v>
      </c>
      <c r="AA2475" s="76" t="str">
        <f t="shared" si="4864"/>
        <v>AA$17</v>
      </c>
      <c r="AB2475" s="76" t="str">
        <f t="shared" si="4864"/>
        <v>AB$17</v>
      </c>
      <c r="AC2475" s="76" t="str">
        <f t="shared" si="4864"/>
        <v>AC$17</v>
      </c>
      <c r="AD2475" s="76" t="str">
        <f t="shared" si="4864"/>
        <v>AD$17</v>
      </c>
      <c r="AE2475" s="76" t="str">
        <f t="shared" si="4864"/>
        <v>AE$17</v>
      </c>
      <c r="AF2475" s="76" t="str">
        <f t="shared" si="4864"/>
        <v>AF$17</v>
      </c>
      <c r="AG2475" s="76" t="str">
        <f t="shared" si="4864"/>
        <v>AG$17</v>
      </c>
      <c r="AH2475" s="76" t="str">
        <f t="shared" si="4864"/>
        <v>AH$17</v>
      </c>
      <c r="AI2475" s="76" t="str">
        <f t="shared" si="4864"/>
        <v>AI$17</v>
      </c>
      <c r="AJ2475" s="76" t="str">
        <f t="shared" si="4864"/>
        <v>AJ$17</v>
      </c>
      <c r="AK2475" s="76" t="str">
        <f t="shared" si="4864"/>
        <v>AK$17</v>
      </c>
      <c r="AL2475" s="76" t="str">
        <f t="shared" si="4864"/>
        <v>AL$17</v>
      </c>
      <c r="AM2475" s="76" t="str">
        <f t="shared" si="4864"/>
        <v>AM$17</v>
      </c>
      <c r="AN2475" s="76" t="str">
        <f t="shared" si="4864"/>
        <v>AN$17</v>
      </c>
      <c r="AO2475" s="76" t="str">
        <f t="shared" si="4864"/>
        <v>AO$17</v>
      </c>
      <c r="AP2475" s="76" t="str">
        <f t="shared" si="4864"/>
        <v>AP$17</v>
      </c>
      <c r="AQ2475" s="76" t="str">
        <f t="shared" si="4864"/>
        <v>AQ$17</v>
      </c>
      <c r="AR2475" s="76" t="str">
        <f t="shared" si="4864"/>
        <v>AR$17</v>
      </c>
      <c r="AS2475" s="76" t="str">
        <f t="shared" si="4864"/>
        <v>AS$17</v>
      </c>
      <c r="AT2475" s="76" t="str">
        <f t="shared" si="4864"/>
        <v>AT$17</v>
      </c>
      <c r="AU2475" s="76" t="str">
        <f t="shared" si="4864"/>
        <v>AU$17</v>
      </c>
      <c r="AV2475" s="76" t="str">
        <f t="shared" si="4864"/>
        <v>AV$17</v>
      </c>
      <c r="AW2475" s="76" t="str">
        <f t="shared" si="4864"/>
        <v>AW$17</v>
      </c>
      <c r="AX2475" s="76" t="str">
        <f t="shared" si="4864"/>
        <v>AX$17</v>
      </c>
      <c r="AY2475" s="76" t="str">
        <f t="shared" ref="AY2475:CD2475" si="4865">AY2463</f>
        <v>AY$17</v>
      </c>
      <c r="AZ2475" s="76" t="str">
        <f t="shared" si="4865"/>
        <v>AZ$17</v>
      </c>
      <c r="BA2475" s="76" t="str">
        <f t="shared" si="4865"/>
        <v>BA$17</v>
      </c>
      <c r="BB2475" s="76" t="str">
        <f t="shared" si="4865"/>
        <v>BB$17</v>
      </c>
      <c r="BC2475" s="76" t="str">
        <f t="shared" si="4865"/>
        <v>BC$17</v>
      </c>
      <c r="BD2475" s="76" t="str">
        <f t="shared" si="4865"/>
        <v>BD$17</v>
      </c>
      <c r="BE2475" s="76" t="str">
        <f t="shared" si="4865"/>
        <v>BE$17</v>
      </c>
      <c r="BF2475" s="76" t="str">
        <f t="shared" si="4865"/>
        <v>BF$17</v>
      </c>
      <c r="BG2475" s="76" t="str">
        <f t="shared" si="4865"/>
        <v>BG$17</v>
      </c>
      <c r="BH2475" s="76" t="str">
        <f t="shared" si="4865"/>
        <v>BH$17</v>
      </c>
      <c r="BI2475" s="76" t="str">
        <f t="shared" si="4865"/>
        <v>BI$17</v>
      </c>
      <c r="BJ2475" s="76" t="str">
        <f t="shared" si="4865"/>
        <v>BJ$17</v>
      </c>
      <c r="BK2475" s="76" t="str">
        <f t="shared" si="4865"/>
        <v>BK$17</v>
      </c>
      <c r="BL2475" s="76" t="str">
        <f t="shared" si="4865"/>
        <v>BL$17</v>
      </c>
      <c r="BM2475" s="76" t="str">
        <f t="shared" si="4865"/>
        <v>BM$17</v>
      </c>
      <c r="BN2475" s="76" t="str">
        <f t="shared" si="4865"/>
        <v>BN$17</v>
      </c>
      <c r="BO2475" s="76" t="str">
        <f t="shared" si="4865"/>
        <v>BO$17</v>
      </c>
      <c r="BP2475" s="76" t="str">
        <f t="shared" si="4865"/>
        <v>BP$17</v>
      </c>
      <c r="BQ2475" s="76" t="str">
        <f t="shared" si="4865"/>
        <v>BQ$17</v>
      </c>
      <c r="BR2475" s="76" t="str">
        <f t="shared" si="4865"/>
        <v>BR$17</v>
      </c>
      <c r="BS2475" s="76" t="str">
        <f t="shared" si="4865"/>
        <v>BS$17</v>
      </c>
      <c r="BT2475" s="76" t="str">
        <f t="shared" si="4865"/>
        <v>BT$17</v>
      </c>
      <c r="BU2475" s="76" t="str">
        <f t="shared" si="4865"/>
        <v>BU$17</v>
      </c>
      <c r="BV2475" s="76" t="str">
        <f t="shared" si="4865"/>
        <v>BV$17</v>
      </c>
      <c r="BW2475" s="76" t="str">
        <f t="shared" si="4865"/>
        <v>BW$17</v>
      </c>
      <c r="BX2475" s="76" t="str">
        <f t="shared" si="4865"/>
        <v>BX$17</v>
      </c>
      <c r="BY2475" s="76" t="str">
        <f t="shared" si="4865"/>
        <v>BY$17</v>
      </c>
      <c r="BZ2475" s="76" t="str">
        <f t="shared" si="4865"/>
        <v>BZ$17</v>
      </c>
      <c r="CA2475" s="76" t="str">
        <f t="shared" si="4865"/>
        <v>CA$17</v>
      </c>
      <c r="CB2475" s="76" t="str">
        <f t="shared" si="4865"/>
        <v>CB$17</v>
      </c>
      <c r="CC2475" s="76" t="str">
        <f t="shared" si="4865"/>
        <v>CC$17</v>
      </c>
      <c r="CD2475" s="76" t="str">
        <f t="shared" si="4865"/>
        <v>CD$17</v>
      </c>
      <c r="CE2475" s="76" t="str">
        <f t="shared" ref="CE2475:CL2475" si="4866">CE2463</f>
        <v>CE$17</v>
      </c>
      <c r="CF2475" s="76" t="str">
        <f t="shared" si="4866"/>
        <v>CF$17</v>
      </c>
      <c r="CG2475" s="76" t="str">
        <f t="shared" si="4866"/>
        <v>CG$17</v>
      </c>
      <c r="CH2475" s="76" t="str">
        <f t="shared" si="4866"/>
        <v>CH$17</v>
      </c>
      <c r="CI2475" s="76" t="str">
        <f t="shared" si="4866"/>
        <v>CI$17</v>
      </c>
      <c r="CJ2475" s="76" t="str">
        <f t="shared" si="4866"/>
        <v>CJ$17</v>
      </c>
      <c r="CK2475" s="76" t="str">
        <f t="shared" si="4866"/>
        <v>CK$17</v>
      </c>
      <c r="CL2475" s="76" t="str">
        <f t="shared" si="4866"/>
        <v>CL$17</v>
      </c>
      <c r="CN2475" s="60"/>
      <c r="CO2475" s="76" t="str">
        <f t="shared" ref="CO2475:DL2475" si="4867">CO2463</f>
        <v>CO$17</v>
      </c>
      <c r="CP2475" s="76" t="str">
        <f t="shared" si="4867"/>
        <v>CP$17</v>
      </c>
      <c r="CQ2475" s="76" t="str">
        <f t="shared" si="4867"/>
        <v>CQ$17</v>
      </c>
      <c r="CR2475" s="76" t="str">
        <f t="shared" si="4867"/>
        <v>CR$17</v>
      </c>
      <c r="CS2475" s="76" t="str">
        <f t="shared" si="4867"/>
        <v>CS$17</v>
      </c>
      <c r="CT2475" s="76" t="str">
        <f t="shared" si="4867"/>
        <v>CT$17</v>
      </c>
      <c r="CU2475" s="76" t="str">
        <f t="shared" si="4867"/>
        <v>CU$17</v>
      </c>
      <c r="CV2475" s="76" t="str">
        <f t="shared" si="4867"/>
        <v>CV$17</v>
      </c>
      <c r="CW2475" s="76" t="str">
        <f t="shared" si="4867"/>
        <v>CW$17</v>
      </c>
      <c r="CX2475" s="76" t="str">
        <f t="shared" si="4867"/>
        <v>CX$17</v>
      </c>
      <c r="CY2475" s="76" t="str">
        <f t="shared" si="4867"/>
        <v>CY$17</v>
      </c>
      <c r="CZ2475" s="76" t="str">
        <f t="shared" si="4867"/>
        <v>CZ$17</v>
      </c>
      <c r="DA2475" s="76" t="str">
        <f t="shared" si="4867"/>
        <v>DA$17</v>
      </c>
      <c r="DB2475" s="76" t="str">
        <f t="shared" si="4867"/>
        <v>DB$17</v>
      </c>
      <c r="DC2475" s="76" t="str">
        <f t="shared" si="4867"/>
        <v>DC$17</v>
      </c>
      <c r="DD2475" s="76" t="str">
        <f t="shared" si="4867"/>
        <v>DD$17</v>
      </c>
      <c r="DE2475" s="76" t="str">
        <f t="shared" si="4867"/>
        <v>DE$17</v>
      </c>
      <c r="DF2475" s="76" t="str">
        <f t="shared" si="4867"/>
        <v>DF$17</v>
      </c>
      <c r="DG2475" s="76" t="str">
        <f t="shared" si="4867"/>
        <v>DG$17</v>
      </c>
      <c r="DH2475" s="76" t="str">
        <f t="shared" si="4867"/>
        <v>DH$17</v>
      </c>
      <c r="DI2475" s="76" t="str">
        <f t="shared" si="4867"/>
        <v>DI$17</v>
      </c>
      <c r="DJ2475" s="76" t="str">
        <f t="shared" si="4867"/>
        <v>DJ$17</v>
      </c>
      <c r="DK2475" s="76" t="str">
        <f t="shared" si="4867"/>
        <v>DK$17</v>
      </c>
      <c r="DL2475" s="76" t="str">
        <f t="shared" si="4867"/>
        <v>DL$17</v>
      </c>
    </row>
    <row r="2476" spans="1:116" x14ac:dyDescent="0.4">
      <c r="B2476" t="s">
        <v>332</v>
      </c>
      <c r="D2476" t="s">
        <v>479</v>
      </c>
      <c r="E2476" s="8" t="str">
        <f t="shared" si="4859"/>
        <v>2476 AOV-TR-RV</v>
      </c>
      <c r="G2476" s="191" t="str">
        <f>G2468</f>
        <v>Average Order Value - Secondary volume driver:</v>
      </c>
      <c r="H2476" s="12"/>
      <c r="I2476" s="60"/>
      <c r="J2476" s="60"/>
      <c r="K2476" s="15"/>
      <c r="L2476" s="15"/>
      <c r="M2476" s="15"/>
      <c r="N2476" s="15"/>
      <c r="O2476" s="15"/>
      <c r="P2476" s="15"/>
      <c r="R2476" s="15"/>
      <c r="S2476" s="76">
        <f t="shared" ref="S2476:AX2476" si="4868">S2464</f>
        <v>0</v>
      </c>
      <c r="T2476" s="76">
        <f t="shared" si="4868"/>
        <v>0</v>
      </c>
      <c r="U2476" s="76">
        <f t="shared" si="4868"/>
        <v>0</v>
      </c>
      <c r="V2476" s="76">
        <f t="shared" si="4868"/>
        <v>0</v>
      </c>
      <c r="W2476" s="76">
        <f t="shared" si="4868"/>
        <v>0</v>
      </c>
      <c r="X2476" s="76">
        <f t="shared" si="4868"/>
        <v>0</v>
      </c>
      <c r="Y2476" s="76">
        <f t="shared" si="4868"/>
        <v>0</v>
      </c>
      <c r="Z2476" s="76">
        <f t="shared" si="4868"/>
        <v>0</v>
      </c>
      <c r="AA2476" s="76">
        <f t="shared" si="4868"/>
        <v>0</v>
      </c>
      <c r="AB2476" s="76">
        <f t="shared" si="4868"/>
        <v>0</v>
      </c>
      <c r="AC2476" s="76">
        <f t="shared" si="4868"/>
        <v>0</v>
      </c>
      <c r="AD2476" s="76">
        <f t="shared" si="4868"/>
        <v>0</v>
      </c>
      <c r="AE2476" s="76">
        <f t="shared" si="4868"/>
        <v>0</v>
      </c>
      <c r="AF2476" s="76">
        <f t="shared" si="4868"/>
        <v>0</v>
      </c>
      <c r="AG2476" s="76">
        <f t="shared" si="4868"/>
        <v>0</v>
      </c>
      <c r="AH2476" s="76">
        <f t="shared" si="4868"/>
        <v>0</v>
      </c>
      <c r="AI2476" s="76">
        <f t="shared" si="4868"/>
        <v>0</v>
      </c>
      <c r="AJ2476" s="76">
        <f t="shared" si="4868"/>
        <v>0</v>
      </c>
      <c r="AK2476" s="76">
        <f t="shared" si="4868"/>
        <v>0</v>
      </c>
      <c r="AL2476" s="76">
        <f t="shared" si="4868"/>
        <v>0</v>
      </c>
      <c r="AM2476" s="76">
        <f t="shared" si="4868"/>
        <v>0</v>
      </c>
      <c r="AN2476" s="76">
        <f t="shared" si="4868"/>
        <v>0</v>
      </c>
      <c r="AO2476" s="76">
        <f t="shared" si="4868"/>
        <v>0</v>
      </c>
      <c r="AP2476" s="76">
        <f t="shared" si="4868"/>
        <v>0</v>
      </c>
      <c r="AQ2476" s="76">
        <f t="shared" si="4868"/>
        <v>0</v>
      </c>
      <c r="AR2476" s="76">
        <f t="shared" si="4868"/>
        <v>0</v>
      </c>
      <c r="AS2476" s="76">
        <f t="shared" si="4868"/>
        <v>0</v>
      </c>
      <c r="AT2476" s="76">
        <f t="shared" si="4868"/>
        <v>0</v>
      </c>
      <c r="AU2476" s="76">
        <f t="shared" si="4868"/>
        <v>0</v>
      </c>
      <c r="AV2476" s="76">
        <f t="shared" si="4868"/>
        <v>0</v>
      </c>
      <c r="AW2476" s="76">
        <f t="shared" si="4868"/>
        <v>0</v>
      </c>
      <c r="AX2476" s="76">
        <f t="shared" si="4868"/>
        <v>0</v>
      </c>
      <c r="AY2476" s="76">
        <f t="shared" ref="AY2476:CD2476" si="4869">AY2464</f>
        <v>0</v>
      </c>
      <c r="AZ2476" s="76">
        <f t="shared" si="4869"/>
        <v>0</v>
      </c>
      <c r="BA2476" s="76">
        <f t="shared" si="4869"/>
        <v>0</v>
      </c>
      <c r="BB2476" s="76">
        <f t="shared" si="4869"/>
        <v>0</v>
      </c>
      <c r="BC2476" s="76">
        <f t="shared" si="4869"/>
        <v>0</v>
      </c>
      <c r="BD2476" s="76">
        <f t="shared" si="4869"/>
        <v>0</v>
      </c>
      <c r="BE2476" s="76">
        <f t="shared" si="4869"/>
        <v>0</v>
      </c>
      <c r="BF2476" s="76">
        <f t="shared" si="4869"/>
        <v>0</v>
      </c>
      <c r="BG2476" s="76">
        <f t="shared" si="4869"/>
        <v>0</v>
      </c>
      <c r="BH2476" s="76">
        <f t="shared" si="4869"/>
        <v>0</v>
      </c>
      <c r="BI2476" s="76">
        <f t="shared" si="4869"/>
        <v>0</v>
      </c>
      <c r="BJ2476" s="76">
        <f t="shared" si="4869"/>
        <v>0</v>
      </c>
      <c r="BK2476" s="76">
        <f t="shared" si="4869"/>
        <v>0</v>
      </c>
      <c r="BL2476" s="76">
        <f t="shared" si="4869"/>
        <v>0</v>
      </c>
      <c r="BM2476" s="76">
        <f t="shared" si="4869"/>
        <v>0</v>
      </c>
      <c r="BN2476" s="76">
        <f t="shared" si="4869"/>
        <v>0</v>
      </c>
      <c r="BO2476" s="76">
        <f t="shared" si="4869"/>
        <v>0</v>
      </c>
      <c r="BP2476" s="76">
        <f t="shared" si="4869"/>
        <v>0</v>
      </c>
      <c r="BQ2476" s="76">
        <f t="shared" si="4869"/>
        <v>0</v>
      </c>
      <c r="BR2476" s="76">
        <f t="shared" si="4869"/>
        <v>0</v>
      </c>
      <c r="BS2476" s="76">
        <f t="shared" si="4869"/>
        <v>0</v>
      </c>
      <c r="BT2476" s="76">
        <f t="shared" si="4869"/>
        <v>0</v>
      </c>
      <c r="BU2476" s="76">
        <f t="shared" si="4869"/>
        <v>0</v>
      </c>
      <c r="BV2476" s="76">
        <f t="shared" si="4869"/>
        <v>0</v>
      </c>
      <c r="BW2476" s="76">
        <f t="shared" si="4869"/>
        <v>0</v>
      </c>
      <c r="BX2476" s="76">
        <f t="shared" si="4869"/>
        <v>0</v>
      </c>
      <c r="BY2476" s="76">
        <f t="shared" si="4869"/>
        <v>0</v>
      </c>
      <c r="BZ2476" s="76">
        <f t="shared" si="4869"/>
        <v>0</v>
      </c>
      <c r="CA2476" s="76">
        <f t="shared" si="4869"/>
        <v>0</v>
      </c>
      <c r="CB2476" s="76">
        <f t="shared" si="4869"/>
        <v>0</v>
      </c>
      <c r="CC2476" s="76">
        <f t="shared" si="4869"/>
        <v>0</v>
      </c>
      <c r="CD2476" s="76">
        <f t="shared" si="4869"/>
        <v>0</v>
      </c>
      <c r="CE2476" s="76">
        <f t="shared" ref="CE2476:CL2476" si="4870">CE2464</f>
        <v>0</v>
      </c>
      <c r="CF2476" s="76">
        <f t="shared" si="4870"/>
        <v>0</v>
      </c>
      <c r="CG2476" s="76">
        <f t="shared" si="4870"/>
        <v>0</v>
      </c>
      <c r="CH2476" s="76">
        <f t="shared" si="4870"/>
        <v>0</v>
      </c>
      <c r="CI2476" s="76">
        <f t="shared" si="4870"/>
        <v>0</v>
      </c>
      <c r="CJ2476" s="76">
        <f t="shared" si="4870"/>
        <v>0</v>
      </c>
      <c r="CK2476" s="76">
        <f t="shared" si="4870"/>
        <v>0</v>
      </c>
      <c r="CL2476" s="76">
        <f t="shared" si="4870"/>
        <v>0</v>
      </c>
      <c r="CN2476" s="60"/>
      <c r="CO2476" s="76">
        <f t="shared" ref="CO2476:DL2476" si="4871">CO2464</f>
        <v>0</v>
      </c>
      <c r="CP2476" s="76">
        <f t="shared" si="4871"/>
        <v>0</v>
      </c>
      <c r="CQ2476" s="76">
        <f t="shared" si="4871"/>
        <v>0</v>
      </c>
      <c r="CR2476" s="76">
        <f t="shared" si="4871"/>
        <v>0</v>
      </c>
      <c r="CS2476" s="76">
        <f t="shared" si="4871"/>
        <v>0</v>
      </c>
      <c r="CT2476" s="76">
        <f t="shared" si="4871"/>
        <v>0</v>
      </c>
      <c r="CU2476" s="76">
        <f t="shared" si="4871"/>
        <v>0</v>
      </c>
      <c r="CV2476" s="76">
        <f t="shared" si="4871"/>
        <v>0</v>
      </c>
      <c r="CW2476" s="76">
        <f t="shared" si="4871"/>
        <v>0</v>
      </c>
      <c r="CX2476" s="76">
        <f t="shared" si="4871"/>
        <v>0</v>
      </c>
      <c r="CY2476" s="76">
        <f t="shared" si="4871"/>
        <v>0</v>
      </c>
      <c r="CZ2476" s="76">
        <f t="shared" si="4871"/>
        <v>0</v>
      </c>
      <c r="DA2476" s="76">
        <f t="shared" si="4871"/>
        <v>0</v>
      </c>
      <c r="DB2476" s="76">
        <f t="shared" si="4871"/>
        <v>0</v>
      </c>
      <c r="DC2476" s="76">
        <f t="shared" si="4871"/>
        <v>0</v>
      </c>
      <c r="DD2476" s="76">
        <f t="shared" si="4871"/>
        <v>0</v>
      </c>
      <c r="DE2476" s="76">
        <f t="shared" si="4871"/>
        <v>0</v>
      </c>
      <c r="DF2476" s="76">
        <f t="shared" si="4871"/>
        <v>0</v>
      </c>
      <c r="DG2476" s="76">
        <f t="shared" si="4871"/>
        <v>0</v>
      </c>
      <c r="DH2476" s="76">
        <f t="shared" si="4871"/>
        <v>0</v>
      </c>
      <c r="DI2476" s="76">
        <f t="shared" si="4871"/>
        <v>0</v>
      </c>
      <c r="DJ2476" s="76">
        <f t="shared" si="4871"/>
        <v>0</v>
      </c>
      <c r="DK2476" s="76">
        <f t="shared" si="4871"/>
        <v>0</v>
      </c>
      <c r="DL2476" s="76">
        <f t="shared" si="4871"/>
        <v>0</v>
      </c>
    </row>
    <row r="2477" spans="1:116" x14ac:dyDescent="0.4">
      <c r="B2477" t="s">
        <v>332</v>
      </c>
      <c r="D2477" t="s">
        <v>479</v>
      </c>
      <c r="E2477" s="8" t="str">
        <f t="shared" ref="E2477" si="4872">ROW()&amp;" "&amp;D2477</f>
        <v>2477 AOV-TR-RV</v>
      </c>
      <c r="G2477" s="241" t="str">
        <f>IFERROR(SUBSTITUTE(TRIM(MID(G2468, SEARCH("-", G2468) + 1, LEN(G2468))),":",""),"no unit")</f>
        <v>Secondary volume driver</v>
      </c>
      <c r="H2477" s="12"/>
      <c r="I2477" s="60"/>
      <c r="J2477" s="60"/>
      <c r="K2477" s="15"/>
      <c r="L2477" s="15"/>
      <c r="M2477" s="15"/>
      <c r="N2477" s="15"/>
      <c r="O2477" s="15"/>
      <c r="P2477" s="15"/>
      <c r="R2477" s="15"/>
      <c r="S2477" s="76"/>
      <c r="T2477" s="76"/>
      <c r="U2477" s="76"/>
      <c r="V2477" s="76"/>
      <c r="W2477" s="76"/>
      <c r="X2477" s="76"/>
      <c r="Y2477" s="76"/>
      <c r="Z2477" s="76"/>
      <c r="AA2477" s="76"/>
      <c r="AB2477" s="76"/>
      <c r="AC2477" s="76"/>
      <c r="AD2477" s="76"/>
      <c r="AE2477" s="76"/>
      <c r="AF2477" s="76"/>
      <c r="AG2477" s="76"/>
      <c r="AH2477" s="76"/>
      <c r="AI2477" s="76"/>
      <c r="AJ2477" s="76"/>
      <c r="AK2477" s="76"/>
      <c r="AL2477" s="76"/>
      <c r="AM2477" s="76"/>
      <c r="AN2477" s="76"/>
      <c r="AO2477" s="76"/>
      <c r="AP2477" s="76"/>
      <c r="AQ2477" s="76"/>
      <c r="AR2477" s="76"/>
      <c r="AS2477" s="76"/>
      <c r="AT2477" s="76"/>
      <c r="AU2477" s="76"/>
      <c r="AV2477" s="76"/>
      <c r="AW2477" s="76"/>
      <c r="AX2477" s="76"/>
      <c r="AY2477" s="76"/>
      <c r="AZ2477" s="76"/>
      <c r="BA2477" s="76"/>
      <c r="BB2477" s="76"/>
      <c r="BC2477" s="76"/>
      <c r="BD2477" s="76"/>
      <c r="BE2477" s="76"/>
      <c r="BF2477" s="76"/>
      <c r="BG2477" s="76"/>
      <c r="BH2477" s="76"/>
      <c r="BI2477" s="76"/>
      <c r="BJ2477" s="76"/>
      <c r="BK2477" s="76"/>
      <c r="BL2477" s="76"/>
      <c r="BM2477" s="76"/>
      <c r="BN2477" s="76"/>
      <c r="BO2477" s="76"/>
      <c r="BP2477" s="76"/>
      <c r="BQ2477" s="76"/>
      <c r="BR2477" s="76"/>
      <c r="BS2477" s="76"/>
      <c r="BT2477" s="76"/>
      <c r="BU2477" s="76"/>
      <c r="BV2477" s="76"/>
      <c r="BW2477" s="76"/>
      <c r="BX2477" s="76"/>
      <c r="BY2477" s="76"/>
      <c r="BZ2477" s="76"/>
      <c r="CA2477" s="76"/>
      <c r="CB2477" s="76"/>
      <c r="CC2477" s="76"/>
      <c r="CD2477" s="76"/>
      <c r="CE2477" s="76"/>
      <c r="CF2477" s="76"/>
      <c r="CG2477" s="76"/>
      <c r="CH2477" s="76"/>
      <c r="CI2477" s="76"/>
      <c r="CJ2477" s="76"/>
      <c r="CK2477" s="76"/>
      <c r="CL2477" s="76"/>
      <c r="CN2477" s="60"/>
      <c r="CO2477" s="76"/>
      <c r="CP2477" s="76"/>
      <c r="CQ2477" s="76"/>
      <c r="CR2477" s="76"/>
      <c r="CS2477" s="76"/>
      <c r="CT2477" s="76"/>
      <c r="CU2477" s="76"/>
      <c r="CV2477" s="76"/>
      <c r="CW2477" s="76"/>
      <c r="CX2477" s="76"/>
      <c r="CY2477" s="76"/>
      <c r="CZ2477" s="76"/>
      <c r="DA2477" s="76"/>
      <c r="DB2477" s="76"/>
      <c r="DC2477" s="76"/>
      <c r="DD2477" s="76"/>
      <c r="DE2477" s="76"/>
      <c r="DF2477" s="76"/>
      <c r="DG2477" s="76"/>
      <c r="DH2477" s="76"/>
      <c r="DI2477" s="76"/>
      <c r="DJ2477" s="76"/>
      <c r="DK2477" s="76"/>
      <c r="DL2477" s="76"/>
    </row>
    <row r="2478" spans="1:116" x14ac:dyDescent="0.4">
      <c r="B2478" t="s">
        <v>332</v>
      </c>
      <c r="D2478" t="s">
        <v>479</v>
      </c>
      <c r="E2478" s="8" t="str">
        <f t="shared" si="4859"/>
        <v>2478 AOV-TR-RV</v>
      </c>
      <c r="G2478" s="136" t="str">
        <f>G2466</f>
        <v>Secondary revenue driver</v>
      </c>
      <c r="H2478" s="12"/>
      <c r="I2478" s="60"/>
      <c r="J2478" s="60"/>
      <c r="K2478" s="15"/>
      <c r="L2478" s="15"/>
      <c r="M2478" s="15"/>
      <c r="N2478" s="15"/>
      <c r="O2478" s="15"/>
      <c r="P2478" s="15"/>
      <c r="R2478" s="15"/>
      <c r="S2478" s="212" t="str">
        <f t="shared" ref="S2478:AX2478" si="4873">ADDRESS(ROW(S2471),COLUMN(S2471),2)</f>
        <v>S$2471</v>
      </c>
      <c r="T2478" s="212" t="str">
        <f t="shared" si="4873"/>
        <v>T$2471</v>
      </c>
      <c r="U2478" s="212" t="str">
        <f t="shared" si="4873"/>
        <v>U$2471</v>
      </c>
      <c r="V2478" s="212" t="str">
        <f t="shared" si="4873"/>
        <v>V$2471</v>
      </c>
      <c r="W2478" s="212" t="str">
        <f t="shared" si="4873"/>
        <v>W$2471</v>
      </c>
      <c r="X2478" s="212" t="str">
        <f t="shared" si="4873"/>
        <v>X$2471</v>
      </c>
      <c r="Y2478" s="212" t="str">
        <f t="shared" si="4873"/>
        <v>Y$2471</v>
      </c>
      <c r="Z2478" s="212" t="str">
        <f t="shared" si="4873"/>
        <v>Z$2471</v>
      </c>
      <c r="AA2478" s="212" t="str">
        <f t="shared" si="4873"/>
        <v>AA$2471</v>
      </c>
      <c r="AB2478" s="212" t="str">
        <f t="shared" si="4873"/>
        <v>AB$2471</v>
      </c>
      <c r="AC2478" s="212" t="str">
        <f t="shared" si="4873"/>
        <v>AC$2471</v>
      </c>
      <c r="AD2478" s="212" t="str">
        <f t="shared" si="4873"/>
        <v>AD$2471</v>
      </c>
      <c r="AE2478" s="212" t="str">
        <f t="shared" si="4873"/>
        <v>AE$2471</v>
      </c>
      <c r="AF2478" s="212" t="str">
        <f t="shared" si="4873"/>
        <v>AF$2471</v>
      </c>
      <c r="AG2478" s="212" t="str">
        <f t="shared" si="4873"/>
        <v>AG$2471</v>
      </c>
      <c r="AH2478" s="212" t="str">
        <f t="shared" si="4873"/>
        <v>AH$2471</v>
      </c>
      <c r="AI2478" s="212" t="str">
        <f t="shared" si="4873"/>
        <v>AI$2471</v>
      </c>
      <c r="AJ2478" s="212" t="str">
        <f t="shared" si="4873"/>
        <v>AJ$2471</v>
      </c>
      <c r="AK2478" s="212" t="str">
        <f t="shared" si="4873"/>
        <v>AK$2471</v>
      </c>
      <c r="AL2478" s="212" t="str">
        <f t="shared" si="4873"/>
        <v>AL$2471</v>
      </c>
      <c r="AM2478" s="212" t="str">
        <f t="shared" si="4873"/>
        <v>AM$2471</v>
      </c>
      <c r="AN2478" s="212" t="str">
        <f t="shared" si="4873"/>
        <v>AN$2471</v>
      </c>
      <c r="AO2478" s="212" t="str">
        <f t="shared" si="4873"/>
        <v>AO$2471</v>
      </c>
      <c r="AP2478" s="212" t="str">
        <f t="shared" si="4873"/>
        <v>AP$2471</v>
      </c>
      <c r="AQ2478" s="212" t="str">
        <f t="shared" si="4873"/>
        <v>AQ$2471</v>
      </c>
      <c r="AR2478" s="212" t="str">
        <f t="shared" si="4873"/>
        <v>AR$2471</v>
      </c>
      <c r="AS2478" s="212" t="str">
        <f t="shared" si="4873"/>
        <v>AS$2471</v>
      </c>
      <c r="AT2478" s="212" t="str">
        <f t="shared" si="4873"/>
        <v>AT$2471</v>
      </c>
      <c r="AU2478" s="212" t="str">
        <f t="shared" si="4873"/>
        <v>AU$2471</v>
      </c>
      <c r="AV2478" s="212" t="str">
        <f t="shared" si="4873"/>
        <v>AV$2471</v>
      </c>
      <c r="AW2478" s="212" t="str">
        <f t="shared" si="4873"/>
        <v>AW$2471</v>
      </c>
      <c r="AX2478" s="212" t="str">
        <f t="shared" si="4873"/>
        <v>AX$2471</v>
      </c>
      <c r="AY2478" s="212" t="str">
        <f t="shared" ref="AY2478:CD2478" si="4874">ADDRESS(ROW(AY2471),COLUMN(AY2471),2)</f>
        <v>AY$2471</v>
      </c>
      <c r="AZ2478" s="212" t="str">
        <f t="shared" si="4874"/>
        <v>AZ$2471</v>
      </c>
      <c r="BA2478" s="212" t="str">
        <f t="shared" si="4874"/>
        <v>BA$2471</v>
      </c>
      <c r="BB2478" s="212" t="str">
        <f t="shared" si="4874"/>
        <v>BB$2471</v>
      </c>
      <c r="BC2478" s="212" t="str">
        <f t="shared" si="4874"/>
        <v>BC$2471</v>
      </c>
      <c r="BD2478" s="212" t="str">
        <f t="shared" si="4874"/>
        <v>BD$2471</v>
      </c>
      <c r="BE2478" s="212" t="str">
        <f t="shared" si="4874"/>
        <v>BE$2471</v>
      </c>
      <c r="BF2478" s="212" t="str">
        <f t="shared" si="4874"/>
        <v>BF$2471</v>
      </c>
      <c r="BG2478" s="212" t="str">
        <f t="shared" si="4874"/>
        <v>BG$2471</v>
      </c>
      <c r="BH2478" s="212" t="str">
        <f t="shared" si="4874"/>
        <v>BH$2471</v>
      </c>
      <c r="BI2478" s="212" t="str">
        <f t="shared" si="4874"/>
        <v>BI$2471</v>
      </c>
      <c r="BJ2478" s="212" t="str">
        <f t="shared" si="4874"/>
        <v>BJ$2471</v>
      </c>
      <c r="BK2478" s="212" t="str">
        <f t="shared" si="4874"/>
        <v>BK$2471</v>
      </c>
      <c r="BL2478" s="212" t="str">
        <f t="shared" si="4874"/>
        <v>BL$2471</v>
      </c>
      <c r="BM2478" s="212" t="str">
        <f t="shared" si="4874"/>
        <v>BM$2471</v>
      </c>
      <c r="BN2478" s="212" t="str">
        <f t="shared" si="4874"/>
        <v>BN$2471</v>
      </c>
      <c r="BO2478" s="212" t="str">
        <f t="shared" si="4874"/>
        <v>BO$2471</v>
      </c>
      <c r="BP2478" s="212" t="str">
        <f t="shared" si="4874"/>
        <v>BP$2471</v>
      </c>
      <c r="BQ2478" s="212" t="str">
        <f t="shared" si="4874"/>
        <v>BQ$2471</v>
      </c>
      <c r="BR2478" s="212" t="str">
        <f t="shared" si="4874"/>
        <v>BR$2471</v>
      </c>
      <c r="BS2478" s="212" t="str">
        <f t="shared" si="4874"/>
        <v>BS$2471</v>
      </c>
      <c r="BT2478" s="212" t="str">
        <f t="shared" si="4874"/>
        <v>BT$2471</v>
      </c>
      <c r="BU2478" s="212" t="str">
        <f t="shared" si="4874"/>
        <v>BU$2471</v>
      </c>
      <c r="BV2478" s="212" t="str">
        <f t="shared" si="4874"/>
        <v>BV$2471</v>
      </c>
      <c r="BW2478" s="212" t="str">
        <f t="shared" si="4874"/>
        <v>BW$2471</v>
      </c>
      <c r="BX2478" s="212" t="str">
        <f t="shared" si="4874"/>
        <v>BX$2471</v>
      </c>
      <c r="BY2478" s="212" t="str">
        <f t="shared" si="4874"/>
        <v>BY$2471</v>
      </c>
      <c r="BZ2478" s="212" t="str">
        <f t="shared" si="4874"/>
        <v>BZ$2471</v>
      </c>
      <c r="CA2478" s="212" t="str">
        <f t="shared" si="4874"/>
        <v>CA$2471</v>
      </c>
      <c r="CB2478" s="212" t="str">
        <f t="shared" si="4874"/>
        <v>CB$2471</v>
      </c>
      <c r="CC2478" s="212" t="str">
        <f t="shared" si="4874"/>
        <v>CC$2471</v>
      </c>
      <c r="CD2478" s="212" t="str">
        <f t="shared" si="4874"/>
        <v>CD$2471</v>
      </c>
      <c r="CE2478" s="212" t="str">
        <f t="shared" ref="CE2478:CL2478" si="4875">ADDRESS(ROW(CE2471),COLUMN(CE2471),2)</f>
        <v>CE$2471</v>
      </c>
      <c r="CF2478" s="212" t="str">
        <f t="shared" si="4875"/>
        <v>CF$2471</v>
      </c>
      <c r="CG2478" s="212" t="str">
        <f t="shared" si="4875"/>
        <v>CG$2471</v>
      </c>
      <c r="CH2478" s="212" t="str">
        <f t="shared" si="4875"/>
        <v>CH$2471</v>
      </c>
      <c r="CI2478" s="212" t="str">
        <f t="shared" si="4875"/>
        <v>CI$2471</v>
      </c>
      <c r="CJ2478" s="212" t="str">
        <f t="shared" si="4875"/>
        <v>CJ$2471</v>
      </c>
      <c r="CK2478" s="212" t="str">
        <f t="shared" si="4875"/>
        <v>CK$2471</v>
      </c>
      <c r="CL2478" s="212" t="str">
        <f t="shared" si="4875"/>
        <v>CL$2471</v>
      </c>
      <c r="CN2478" s="60"/>
      <c r="CO2478" s="212" t="str">
        <f t="shared" ref="CO2478:DL2478" si="4876">ADDRESS(ROW(CO2471),COLUMN(CO2471),2)</f>
        <v>CO$2471</v>
      </c>
      <c r="CP2478" s="212" t="str">
        <f t="shared" si="4876"/>
        <v>CP$2471</v>
      </c>
      <c r="CQ2478" s="212" t="str">
        <f t="shared" si="4876"/>
        <v>CQ$2471</v>
      </c>
      <c r="CR2478" s="212" t="str">
        <f t="shared" si="4876"/>
        <v>CR$2471</v>
      </c>
      <c r="CS2478" s="212" t="str">
        <f t="shared" si="4876"/>
        <v>CS$2471</v>
      </c>
      <c r="CT2478" s="212" t="str">
        <f t="shared" si="4876"/>
        <v>CT$2471</v>
      </c>
      <c r="CU2478" s="212" t="str">
        <f t="shared" si="4876"/>
        <v>CU$2471</v>
      </c>
      <c r="CV2478" s="212" t="str">
        <f t="shared" si="4876"/>
        <v>CV$2471</v>
      </c>
      <c r="CW2478" s="212" t="str">
        <f t="shared" si="4876"/>
        <v>CW$2471</v>
      </c>
      <c r="CX2478" s="212" t="str">
        <f t="shared" si="4876"/>
        <v>CX$2471</v>
      </c>
      <c r="CY2478" s="212" t="str">
        <f t="shared" si="4876"/>
        <v>CY$2471</v>
      </c>
      <c r="CZ2478" s="212" t="str">
        <f t="shared" si="4876"/>
        <v>CZ$2471</v>
      </c>
      <c r="DA2478" s="212" t="str">
        <f t="shared" si="4876"/>
        <v>DA$2471</v>
      </c>
      <c r="DB2478" s="212" t="str">
        <f t="shared" si="4876"/>
        <v>DB$2471</v>
      </c>
      <c r="DC2478" s="212" t="str">
        <f t="shared" si="4876"/>
        <v>DC$2471</v>
      </c>
      <c r="DD2478" s="212" t="str">
        <f t="shared" si="4876"/>
        <v>DD$2471</v>
      </c>
      <c r="DE2478" s="212" t="str">
        <f t="shared" si="4876"/>
        <v>DE$2471</v>
      </c>
      <c r="DF2478" s="212" t="str">
        <f t="shared" si="4876"/>
        <v>DF$2471</v>
      </c>
      <c r="DG2478" s="212" t="str">
        <f t="shared" si="4876"/>
        <v>DG$2471</v>
      </c>
      <c r="DH2478" s="212" t="str">
        <f t="shared" si="4876"/>
        <v>DH$2471</v>
      </c>
      <c r="DI2478" s="212" t="str">
        <f t="shared" si="4876"/>
        <v>DI$2471</v>
      </c>
      <c r="DJ2478" s="212" t="str">
        <f t="shared" si="4876"/>
        <v>DJ$2471</v>
      </c>
      <c r="DK2478" s="212" t="str">
        <f t="shared" si="4876"/>
        <v>DK$2471</v>
      </c>
      <c r="DL2478" s="212" t="str">
        <f t="shared" si="4876"/>
        <v>DL$2471</v>
      </c>
    </row>
    <row r="2479" spans="1:116" x14ac:dyDescent="0.4">
      <c r="B2479" t="s">
        <v>332</v>
      </c>
      <c r="D2479" t="s">
        <v>479</v>
      </c>
      <c r="E2479" s="8" t="str">
        <f t="shared" si="4859"/>
        <v>2479 AOV-TR-RV</v>
      </c>
      <c r="G2479" s="136" t="str">
        <f>G2467</f>
        <v>Secondary volume driver</v>
      </c>
      <c r="H2479" s="12"/>
      <c r="I2479" s="60"/>
      <c r="J2479" s="60"/>
      <c r="K2479" s="15"/>
      <c r="L2479" s="15"/>
      <c r="M2479" s="15"/>
      <c r="N2479" s="15"/>
      <c r="O2479" s="15"/>
      <c r="P2479" s="15"/>
      <c r="R2479" s="15"/>
      <c r="S2479" s="212" t="str">
        <f t="shared" ref="S2479:AX2479" si="4877">ADDRESS(ROW(S2470),COLUMN(S2470),2)</f>
        <v>S$2470</v>
      </c>
      <c r="T2479" s="212" t="str">
        <f t="shared" si="4877"/>
        <v>T$2470</v>
      </c>
      <c r="U2479" s="212" t="str">
        <f t="shared" si="4877"/>
        <v>U$2470</v>
      </c>
      <c r="V2479" s="212" t="str">
        <f t="shared" si="4877"/>
        <v>V$2470</v>
      </c>
      <c r="W2479" s="212" t="str">
        <f t="shared" si="4877"/>
        <v>W$2470</v>
      </c>
      <c r="X2479" s="212" t="str">
        <f t="shared" si="4877"/>
        <v>X$2470</v>
      </c>
      <c r="Y2479" s="212" t="str">
        <f t="shared" si="4877"/>
        <v>Y$2470</v>
      </c>
      <c r="Z2479" s="212" t="str">
        <f t="shared" si="4877"/>
        <v>Z$2470</v>
      </c>
      <c r="AA2479" s="212" t="str">
        <f t="shared" si="4877"/>
        <v>AA$2470</v>
      </c>
      <c r="AB2479" s="212" t="str">
        <f t="shared" si="4877"/>
        <v>AB$2470</v>
      </c>
      <c r="AC2479" s="212" t="str">
        <f t="shared" si="4877"/>
        <v>AC$2470</v>
      </c>
      <c r="AD2479" s="212" t="str">
        <f t="shared" si="4877"/>
        <v>AD$2470</v>
      </c>
      <c r="AE2479" s="212" t="str">
        <f t="shared" si="4877"/>
        <v>AE$2470</v>
      </c>
      <c r="AF2479" s="212" t="str">
        <f t="shared" si="4877"/>
        <v>AF$2470</v>
      </c>
      <c r="AG2479" s="212" t="str">
        <f t="shared" si="4877"/>
        <v>AG$2470</v>
      </c>
      <c r="AH2479" s="212" t="str">
        <f t="shared" si="4877"/>
        <v>AH$2470</v>
      </c>
      <c r="AI2479" s="212" t="str">
        <f t="shared" si="4877"/>
        <v>AI$2470</v>
      </c>
      <c r="AJ2479" s="212" t="str">
        <f t="shared" si="4877"/>
        <v>AJ$2470</v>
      </c>
      <c r="AK2479" s="212" t="str">
        <f t="shared" si="4877"/>
        <v>AK$2470</v>
      </c>
      <c r="AL2479" s="212" t="str">
        <f t="shared" si="4877"/>
        <v>AL$2470</v>
      </c>
      <c r="AM2479" s="212" t="str">
        <f t="shared" si="4877"/>
        <v>AM$2470</v>
      </c>
      <c r="AN2479" s="212" t="str">
        <f t="shared" si="4877"/>
        <v>AN$2470</v>
      </c>
      <c r="AO2479" s="212" t="str">
        <f t="shared" si="4877"/>
        <v>AO$2470</v>
      </c>
      <c r="AP2479" s="212" t="str">
        <f t="shared" si="4877"/>
        <v>AP$2470</v>
      </c>
      <c r="AQ2479" s="212" t="str">
        <f t="shared" si="4877"/>
        <v>AQ$2470</v>
      </c>
      <c r="AR2479" s="212" t="str">
        <f t="shared" si="4877"/>
        <v>AR$2470</v>
      </c>
      <c r="AS2479" s="212" t="str">
        <f t="shared" si="4877"/>
        <v>AS$2470</v>
      </c>
      <c r="AT2479" s="212" t="str">
        <f t="shared" si="4877"/>
        <v>AT$2470</v>
      </c>
      <c r="AU2479" s="212" t="str">
        <f t="shared" si="4877"/>
        <v>AU$2470</v>
      </c>
      <c r="AV2479" s="212" t="str">
        <f t="shared" si="4877"/>
        <v>AV$2470</v>
      </c>
      <c r="AW2479" s="212" t="str">
        <f t="shared" si="4877"/>
        <v>AW$2470</v>
      </c>
      <c r="AX2479" s="212" t="str">
        <f t="shared" si="4877"/>
        <v>AX$2470</v>
      </c>
      <c r="AY2479" s="212" t="str">
        <f t="shared" ref="AY2479:CD2479" si="4878">ADDRESS(ROW(AY2470),COLUMN(AY2470),2)</f>
        <v>AY$2470</v>
      </c>
      <c r="AZ2479" s="212" t="str">
        <f t="shared" si="4878"/>
        <v>AZ$2470</v>
      </c>
      <c r="BA2479" s="212" t="str">
        <f t="shared" si="4878"/>
        <v>BA$2470</v>
      </c>
      <c r="BB2479" s="212" t="str">
        <f t="shared" si="4878"/>
        <v>BB$2470</v>
      </c>
      <c r="BC2479" s="212" t="str">
        <f t="shared" si="4878"/>
        <v>BC$2470</v>
      </c>
      <c r="BD2479" s="212" t="str">
        <f t="shared" si="4878"/>
        <v>BD$2470</v>
      </c>
      <c r="BE2479" s="212" t="str">
        <f t="shared" si="4878"/>
        <v>BE$2470</v>
      </c>
      <c r="BF2479" s="212" t="str">
        <f t="shared" si="4878"/>
        <v>BF$2470</v>
      </c>
      <c r="BG2479" s="212" t="str">
        <f t="shared" si="4878"/>
        <v>BG$2470</v>
      </c>
      <c r="BH2479" s="212" t="str">
        <f t="shared" si="4878"/>
        <v>BH$2470</v>
      </c>
      <c r="BI2479" s="212" t="str">
        <f t="shared" si="4878"/>
        <v>BI$2470</v>
      </c>
      <c r="BJ2479" s="212" t="str">
        <f t="shared" si="4878"/>
        <v>BJ$2470</v>
      </c>
      <c r="BK2479" s="212" t="str">
        <f t="shared" si="4878"/>
        <v>BK$2470</v>
      </c>
      <c r="BL2479" s="212" t="str">
        <f t="shared" si="4878"/>
        <v>BL$2470</v>
      </c>
      <c r="BM2479" s="212" t="str">
        <f t="shared" si="4878"/>
        <v>BM$2470</v>
      </c>
      <c r="BN2479" s="212" t="str">
        <f t="shared" si="4878"/>
        <v>BN$2470</v>
      </c>
      <c r="BO2479" s="212" t="str">
        <f t="shared" si="4878"/>
        <v>BO$2470</v>
      </c>
      <c r="BP2479" s="212" t="str">
        <f t="shared" si="4878"/>
        <v>BP$2470</v>
      </c>
      <c r="BQ2479" s="212" t="str">
        <f t="shared" si="4878"/>
        <v>BQ$2470</v>
      </c>
      <c r="BR2479" s="212" t="str">
        <f t="shared" si="4878"/>
        <v>BR$2470</v>
      </c>
      <c r="BS2479" s="212" t="str">
        <f t="shared" si="4878"/>
        <v>BS$2470</v>
      </c>
      <c r="BT2479" s="212" t="str">
        <f t="shared" si="4878"/>
        <v>BT$2470</v>
      </c>
      <c r="BU2479" s="212" t="str">
        <f t="shared" si="4878"/>
        <v>BU$2470</v>
      </c>
      <c r="BV2479" s="212" t="str">
        <f t="shared" si="4878"/>
        <v>BV$2470</v>
      </c>
      <c r="BW2479" s="212" t="str">
        <f t="shared" si="4878"/>
        <v>BW$2470</v>
      </c>
      <c r="BX2479" s="212" t="str">
        <f t="shared" si="4878"/>
        <v>BX$2470</v>
      </c>
      <c r="BY2479" s="212" t="str">
        <f t="shared" si="4878"/>
        <v>BY$2470</v>
      </c>
      <c r="BZ2479" s="212" t="str">
        <f t="shared" si="4878"/>
        <v>BZ$2470</v>
      </c>
      <c r="CA2479" s="212" t="str">
        <f t="shared" si="4878"/>
        <v>CA$2470</v>
      </c>
      <c r="CB2479" s="212" t="str">
        <f t="shared" si="4878"/>
        <v>CB$2470</v>
      </c>
      <c r="CC2479" s="212" t="str">
        <f t="shared" si="4878"/>
        <v>CC$2470</v>
      </c>
      <c r="CD2479" s="212" t="str">
        <f t="shared" si="4878"/>
        <v>CD$2470</v>
      </c>
      <c r="CE2479" s="212" t="str">
        <f t="shared" ref="CE2479:CL2479" si="4879">ADDRESS(ROW(CE2470),COLUMN(CE2470),2)</f>
        <v>CE$2470</v>
      </c>
      <c r="CF2479" s="212" t="str">
        <f t="shared" si="4879"/>
        <v>CF$2470</v>
      </c>
      <c r="CG2479" s="212" t="str">
        <f t="shared" si="4879"/>
        <v>CG$2470</v>
      </c>
      <c r="CH2479" s="212" t="str">
        <f t="shared" si="4879"/>
        <v>CH$2470</v>
      </c>
      <c r="CI2479" s="212" t="str">
        <f t="shared" si="4879"/>
        <v>CI$2470</v>
      </c>
      <c r="CJ2479" s="212" t="str">
        <f t="shared" si="4879"/>
        <v>CJ$2470</v>
      </c>
      <c r="CK2479" s="212" t="str">
        <f t="shared" si="4879"/>
        <v>CK$2470</v>
      </c>
      <c r="CL2479" s="212" t="str">
        <f t="shared" si="4879"/>
        <v>CL$2470</v>
      </c>
      <c r="CN2479" s="60"/>
      <c r="CO2479" s="212" t="str">
        <f t="shared" ref="CO2479:DL2479" si="4880">ADDRESS(ROW(CO2470),COLUMN(CO2470),2)</f>
        <v>CO$2470</v>
      </c>
      <c r="CP2479" s="212" t="str">
        <f t="shared" si="4880"/>
        <v>CP$2470</v>
      </c>
      <c r="CQ2479" s="212" t="str">
        <f t="shared" si="4880"/>
        <v>CQ$2470</v>
      </c>
      <c r="CR2479" s="212" t="str">
        <f t="shared" si="4880"/>
        <v>CR$2470</v>
      </c>
      <c r="CS2479" s="212" t="str">
        <f t="shared" si="4880"/>
        <v>CS$2470</v>
      </c>
      <c r="CT2479" s="212" t="str">
        <f t="shared" si="4880"/>
        <v>CT$2470</v>
      </c>
      <c r="CU2479" s="212" t="str">
        <f t="shared" si="4880"/>
        <v>CU$2470</v>
      </c>
      <c r="CV2479" s="212" t="str">
        <f t="shared" si="4880"/>
        <v>CV$2470</v>
      </c>
      <c r="CW2479" s="212" t="str">
        <f t="shared" si="4880"/>
        <v>CW$2470</v>
      </c>
      <c r="CX2479" s="212" t="str">
        <f t="shared" si="4880"/>
        <v>CX$2470</v>
      </c>
      <c r="CY2479" s="212" t="str">
        <f t="shared" si="4880"/>
        <v>CY$2470</v>
      </c>
      <c r="CZ2479" s="212" t="str">
        <f t="shared" si="4880"/>
        <v>CZ$2470</v>
      </c>
      <c r="DA2479" s="212" t="str">
        <f t="shared" si="4880"/>
        <v>DA$2470</v>
      </c>
      <c r="DB2479" s="212" t="str">
        <f t="shared" si="4880"/>
        <v>DB$2470</v>
      </c>
      <c r="DC2479" s="212" t="str">
        <f t="shared" si="4880"/>
        <v>DC$2470</v>
      </c>
      <c r="DD2479" s="212" t="str">
        <f t="shared" si="4880"/>
        <v>DD$2470</v>
      </c>
      <c r="DE2479" s="212" t="str">
        <f t="shared" si="4880"/>
        <v>DE$2470</v>
      </c>
      <c r="DF2479" s="212" t="str">
        <f t="shared" si="4880"/>
        <v>DF$2470</v>
      </c>
      <c r="DG2479" s="212" t="str">
        <f t="shared" si="4880"/>
        <v>DG$2470</v>
      </c>
      <c r="DH2479" s="212" t="str">
        <f t="shared" si="4880"/>
        <v>DH$2470</v>
      </c>
      <c r="DI2479" s="212" t="str">
        <f t="shared" si="4880"/>
        <v>DI$2470</v>
      </c>
      <c r="DJ2479" s="212" t="str">
        <f t="shared" si="4880"/>
        <v>DJ$2470</v>
      </c>
      <c r="DK2479" s="212" t="str">
        <f t="shared" si="4880"/>
        <v>DK$2470</v>
      </c>
      <c r="DL2479" s="212" t="str">
        <f t="shared" si="4880"/>
        <v>DL$2470</v>
      </c>
    </row>
    <row r="2480" spans="1:116" x14ac:dyDescent="0.4">
      <c r="CO2480" s="8"/>
      <c r="CP2480" s="8"/>
      <c r="CQ2480" s="8"/>
      <c r="CR2480" s="8"/>
      <c r="CS2480" s="8"/>
      <c r="CT2480" s="8"/>
      <c r="CU2480" s="8"/>
      <c r="CV2480" s="8"/>
      <c r="CW2480" s="8"/>
      <c r="CX2480" s="8"/>
      <c r="CY2480" s="8"/>
      <c r="CZ2480" s="8"/>
      <c r="DA2480" s="8"/>
      <c r="DB2480" s="8"/>
      <c r="DC2480" s="8"/>
      <c r="DD2480" s="8"/>
      <c r="DE2480" s="8"/>
      <c r="DF2480" s="8"/>
      <c r="DG2480" s="8"/>
      <c r="DH2480" s="8"/>
      <c r="DI2480" s="8"/>
      <c r="DJ2480" s="8"/>
      <c r="DK2480" s="8"/>
      <c r="DL2480" s="8"/>
    </row>
    <row r="2481" spans="1:116" x14ac:dyDescent="0.4">
      <c r="A2481" s="174"/>
      <c r="E2481" s="8"/>
      <c r="G2481" s="175" t="s">
        <v>503</v>
      </c>
      <c r="H2481" s="174"/>
      <c r="I2481" s="176"/>
      <c r="J2481" s="176"/>
      <c r="K2481" s="197"/>
      <c r="L2481" s="197"/>
      <c r="M2481" s="197"/>
      <c r="N2481" s="197"/>
      <c r="O2481" s="197"/>
      <c r="P2481" s="197"/>
      <c r="R2481" s="198"/>
      <c r="S2481" s="174"/>
      <c r="T2481" s="174"/>
      <c r="U2481" s="174"/>
      <c r="V2481" s="174"/>
      <c r="W2481" s="174"/>
      <c r="X2481" s="174"/>
      <c r="Y2481" s="174"/>
      <c r="Z2481" s="174"/>
      <c r="AA2481" s="174"/>
      <c r="AB2481" s="174"/>
      <c r="AC2481" s="174"/>
      <c r="AD2481" s="174"/>
      <c r="AE2481" s="174"/>
      <c r="AF2481" s="174"/>
      <c r="AG2481" s="174"/>
      <c r="AH2481" s="174"/>
      <c r="AI2481" s="174"/>
      <c r="AJ2481" s="174"/>
      <c r="AK2481" s="174"/>
      <c r="AL2481" s="174"/>
      <c r="AM2481" s="174"/>
      <c r="AN2481" s="174"/>
      <c r="AO2481" s="174"/>
      <c r="AP2481" s="174"/>
      <c r="AQ2481" s="174"/>
      <c r="AR2481" s="174"/>
      <c r="AS2481" s="174"/>
      <c r="AT2481" s="174"/>
      <c r="AU2481" s="174"/>
      <c r="AV2481" s="174"/>
      <c r="AW2481" s="174"/>
      <c r="AX2481" s="174"/>
      <c r="AY2481" s="174"/>
      <c r="AZ2481" s="174"/>
      <c r="BA2481" s="174"/>
      <c r="BB2481" s="174"/>
      <c r="BC2481" s="174"/>
      <c r="BD2481" s="174"/>
      <c r="BE2481" s="174"/>
      <c r="BF2481" s="174"/>
      <c r="BG2481" s="174"/>
      <c r="BH2481" s="174"/>
      <c r="BI2481" s="174"/>
      <c r="BJ2481" s="174"/>
      <c r="BK2481" s="174"/>
      <c r="BL2481" s="174"/>
      <c r="BM2481" s="174"/>
      <c r="BN2481" s="174"/>
      <c r="BO2481" s="174"/>
      <c r="BP2481" s="174"/>
      <c r="BQ2481" s="174"/>
      <c r="BR2481" s="174"/>
      <c r="BS2481" s="174"/>
      <c r="BT2481" s="174"/>
      <c r="BU2481" s="174"/>
      <c r="BV2481" s="174"/>
      <c r="BW2481" s="174"/>
      <c r="BX2481" s="174"/>
      <c r="BY2481" s="174"/>
      <c r="BZ2481" s="174"/>
      <c r="CA2481" s="174"/>
      <c r="CB2481" s="174"/>
      <c r="CC2481" s="174"/>
      <c r="CD2481" s="174"/>
      <c r="CE2481" s="174"/>
      <c r="CF2481" s="174"/>
      <c r="CG2481" s="174"/>
      <c r="CH2481" s="174"/>
      <c r="CI2481" s="174"/>
      <c r="CJ2481" s="174"/>
      <c r="CK2481" s="174"/>
      <c r="CL2481" s="174"/>
      <c r="CN2481" s="176"/>
      <c r="CO2481" s="174"/>
      <c r="CP2481" s="174"/>
      <c r="CQ2481" s="174"/>
      <c r="CR2481" s="174"/>
      <c r="CS2481" s="174"/>
      <c r="CT2481" s="174"/>
      <c r="CU2481" s="174"/>
      <c r="CV2481" s="174"/>
      <c r="CW2481" s="174"/>
      <c r="CX2481" s="174"/>
      <c r="CY2481" s="174"/>
      <c r="CZ2481" s="174"/>
      <c r="DA2481" s="174"/>
      <c r="DB2481" s="174"/>
      <c r="DC2481" s="174"/>
      <c r="DD2481" s="174"/>
      <c r="DE2481" s="174"/>
      <c r="DF2481" s="174"/>
      <c r="DG2481" s="174"/>
      <c r="DH2481" s="174"/>
      <c r="DI2481" s="174"/>
      <c r="DJ2481" s="174"/>
      <c r="DK2481" s="174"/>
      <c r="DL2481" s="174"/>
    </row>
    <row r="2482" spans="1:116" x14ac:dyDescent="0.4">
      <c r="A2482" s="174"/>
      <c r="E2482" s="8"/>
      <c r="G2482" s="175" t="s">
        <v>504</v>
      </c>
      <c r="H2482" s="174"/>
      <c r="I2482" s="176"/>
      <c r="J2482" s="176"/>
      <c r="K2482" s="197"/>
      <c r="L2482" s="197"/>
      <c r="M2482" s="197"/>
      <c r="N2482" s="197"/>
      <c r="O2482" s="197"/>
      <c r="P2482" s="197"/>
      <c r="R2482" s="198"/>
      <c r="S2482" s="174"/>
      <c r="T2482" s="174"/>
      <c r="U2482" s="174"/>
      <c r="V2482" s="174"/>
      <c r="W2482" s="174"/>
      <c r="X2482" s="174"/>
      <c r="Y2482" s="174"/>
      <c r="Z2482" s="174"/>
      <c r="AA2482" s="174"/>
      <c r="AB2482" s="174"/>
      <c r="AC2482" s="174"/>
      <c r="AD2482" s="174"/>
      <c r="AE2482" s="174"/>
      <c r="AF2482" s="174"/>
      <c r="AG2482" s="174"/>
      <c r="AH2482" s="174"/>
      <c r="AI2482" s="174"/>
      <c r="AJ2482" s="174"/>
      <c r="AK2482" s="174"/>
      <c r="AL2482" s="174"/>
      <c r="AM2482" s="174"/>
      <c r="AN2482" s="174"/>
      <c r="AO2482" s="174"/>
      <c r="AP2482" s="174"/>
      <c r="AQ2482" s="174"/>
      <c r="AR2482" s="174"/>
      <c r="AS2482" s="174"/>
      <c r="AT2482" s="174"/>
      <c r="AU2482" s="174"/>
      <c r="AV2482" s="174"/>
      <c r="AW2482" s="174"/>
      <c r="AX2482" s="174"/>
      <c r="AY2482" s="174"/>
      <c r="AZ2482" s="174"/>
      <c r="BA2482" s="174"/>
      <c r="BB2482" s="174"/>
      <c r="BC2482" s="174"/>
      <c r="BD2482" s="174"/>
      <c r="BE2482" s="174"/>
      <c r="BF2482" s="174"/>
      <c r="BG2482" s="174"/>
      <c r="BH2482" s="174"/>
      <c r="BI2482" s="174"/>
      <c r="BJ2482" s="174"/>
      <c r="BK2482" s="174"/>
      <c r="BL2482" s="174"/>
      <c r="BM2482" s="174"/>
      <c r="BN2482" s="174"/>
      <c r="BO2482" s="174"/>
      <c r="BP2482" s="174"/>
      <c r="BQ2482" s="174"/>
      <c r="BR2482" s="174"/>
      <c r="BS2482" s="174"/>
      <c r="BT2482" s="174"/>
      <c r="BU2482" s="174"/>
      <c r="BV2482" s="174"/>
      <c r="BW2482" s="174"/>
      <c r="BX2482" s="174"/>
      <c r="BY2482" s="174"/>
      <c r="BZ2482" s="174"/>
      <c r="CA2482" s="174"/>
      <c r="CB2482" s="174"/>
      <c r="CC2482" s="174"/>
      <c r="CD2482" s="174"/>
      <c r="CE2482" s="174"/>
      <c r="CF2482" s="174"/>
      <c r="CG2482" s="174"/>
      <c r="CH2482" s="174"/>
      <c r="CI2482" s="174"/>
      <c r="CJ2482" s="174"/>
      <c r="CK2482" s="174"/>
      <c r="CL2482" s="174"/>
      <c r="CN2482" s="176"/>
      <c r="CO2482" s="174"/>
      <c r="CP2482" s="174"/>
      <c r="CQ2482" s="174"/>
      <c r="CR2482" s="174"/>
      <c r="CS2482" s="174"/>
      <c r="CT2482" s="174"/>
      <c r="CU2482" s="174"/>
      <c r="CV2482" s="174"/>
      <c r="CW2482" s="174"/>
      <c r="CX2482" s="174"/>
      <c r="CY2482" s="174"/>
      <c r="CZ2482" s="174"/>
      <c r="DA2482" s="174"/>
      <c r="DB2482" s="174"/>
      <c r="DC2482" s="174"/>
      <c r="DD2482" s="174"/>
      <c r="DE2482" s="174"/>
      <c r="DF2482" s="174"/>
      <c r="DG2482" s="174"/>
      <c r="DH2482" s="174"/>
      <c r="DI2482" s="174"/>
      <c r="DJ2482" s="174"/>
      <c r="DK2482" s="174"/>
      <c r="DL2482" s="174"/>
    </row>
    <row r="2483" spans="1:116" x14ac:dyDescent="0.4">
      <c r="A2483" s="174"/>
      <c r="E2483" s="8"/>
      <c r="G2483" s="175" t="s">
        <v>461</v>
      </c>
      <c r="H2483" s="174"/>
      <c r="I2483" s="176"/>
      <c r="J2483" s="176"/>
      <c r="K2483" s="197"/>
      <c r="L2483" s="197"/>
      <c r="M2483" s="197"/>
      <c r="N2483" s="197"/>
      <c r="O2483" s="197"/>
      <c r="P2483" s="197"/>
      <c r="R2483" s="198"/>
      <c r="S2483" s="199" t="str">
        <f t="shared" ref="S2483:AX2483" si="4881">S$20</f>
        <v>S$16</v>
      </c>
      <c r="T2483" s="199" t="str">
        <f t="shared" si="4881"/>
        <v>T$16</v>
      </c>
      <c r="U2483" s="199" t="str">
        <f t="shared" si="4881"/>
        <v>U$16</v>
      </c>
      <c r="V2483" s="199" t="str">
        <f t="shared" si="4881"/>
        <v>V$16</v>
      </c>
      <c r="W2483" s="199" t="str">
        <f t="shared" si="4881"/>
        <v>W$16</v>
      </c>
      <c r="X2483" s="199" t="str">
        <f t="shared" si="4881"/>
        <v>X$16</v>
      </c>
      <c r="Y2483" s="199" t="str">
        <f t="shared" si="4881"/>
        <v>Y$16</v>
      </c>
      <c r="Z2483" s="199" t="str">
        <f t="shared" si="4881"/>
        <v>Z$16</v>
      </c>
      <c r="AA2483" s="199" t="str">
        <f t="shared" si="4881"/>
        <v>AA$16</v>
      </c>
      <c r="AB2483" s="199" t="str">
        <f t="shared" si="4881"/>
        <v>AB$16</v>
      </c>
      <c r="AC2483" s="199" t="str">
        <f t="shared" si="4881"/>
        <v>AC$16</v>
      </c>
      <c r="AD2483" s="199" t="str">
        <f t="shared" si="4881"/>
        <v>AD$16</v>
      </c>
      <c r="AE2483" s="199" t="str">
        <f t="shared" si="4881"/>
        <v>AE$16</v>
      </c>
      <c r="AF2483" s="199" t="str">
        <f t="shared" si="4881"/>
        <v>AF$16</v>
      </c>
      <c r="AG2483" s="199" t="str">
        <f t="shared" si="4881"/>
        <v>AG$16</v>
      </c>
      <c r="AH2483" s="199" t="str">
        <f t="shared" si="4881"/>
        <v>AH$16</v>
      </c>
      <c r="AI2483" s="199" t="str">
        <f t="shared" si="4881"/>
        <v>AI$16</v>
      </c>
      <c r="AJ2483" s="199" t="str">
        <f t="shared" si="4881"/>
        <v>AJ$16</v>
      </c>
      <c r="AK2483" s="199" t="str">
        <f t="shared" si="4881"/>
        <v>AK$16</v>
      </c>
      <c r="AL2483" s="199" t="str">
        <f t="shared" si="4881"/>
        <v>AL$16</v>
      </c>
      <c r="AM2483" s="199" t="str">
        <f t="shared" si="4881"/>
        <v>AM$16</v>
      </c>
      <c r="AN2483" s="199" t="str">
        <f t="shared" si="4881"/>
        <v>AN$16</v>
      </c>
      <c r="AO2483" s="199" t="str">
        <f t="shared" si="4881"/>
        <v>AO$16</v>
      </c>
      <c r="AP2483" s="199" t="str">
        <f t="shared" si="4881"/>
        <v>AP$16</v>
      </c>
      <c r="AQ2483" s="199" t="str">
        <f t="shared" si="4881"/>
        <v>AQ$16</v>
      </c>
      <c r="AR2483" s="199" t="str">
        <f t="shared" si="4881"/>
        <v>AR$16</v>
      </c>
      <c r="AS2483" s="199" t="str">
        <f t="shared" si="4881"/>
        <v>AS$16</v>
      </c>
      <c r="AT2483" s="199" t="str">
        <f t="shared" si="4881"/>
        <v>AT$16</v>
      </c>
      <c r="AU2483" s="199" t="str">
        <f t="shared" si="4881"/>
        <v>AU$16</v>
      </c>
      <c r="AV2483" s="199" t="str">
        <f t="shared" si="4881"/>
        <v>AV$16</v>
      </c>
      <c r="AW2483" s="199" t="str">
        <f t="shared" si="4881"/>
        <v>AW$16</v>
      </c>
      <c r="AX2483" s="199" t="str">
        <f t="shared" si="4881"/>
        <v>AX$16</v>
      </c>
      <c r="AY2483" s="199" t="str">
        <f t="shared" ref="AY2483:CD2483" si="4882">AY$20</f>
        <v>AY$16</v>
      </c>
      <c r="AZ2483" s="199" t="str">
        <f t="shared" si="4882"/>
        <v>AZ$16</v>
      </c>
      <c r="BA2483" s="199" t="str">
        <f t="shared" si="4882"/>
        <v>BA$16</v>
      </c>
      <c r="BB2483" s="199" t="str">
        <f t="shared" si="4882"/>
        <v>BB$16</v>
      </c>
      <c r="BC2483" s="199" t="str">
        <f t="shared" si="4882"/>
        <v>BC$16</v>
      </c>
      <c r="BD2483" s="199" t="str">
        <f t="shared" si="4882"/>
        <v>BD$16</v>
      </c>
      <c r="BE2483" s="199" t="str">
        <f t="shared" si="4882"/>
        <v>BE$16</v>
      </c>
      <c r="BF2483" s="199" t="str">
        <f t="shared" si="4882"/>
        <v>BF$16</v>
      </c>
      <c r="BG2483" s="199" t="str">
        <f t="shared" si="4882"/>
        <v>BG$16</v>
      </c>
      <c r="BH2483" s="199" t="str">
        <f t="shared" si="4882"/>
        <v>BH$16</v>
      </c>
      <c r="BI2483" s="199" t="str">
        <f t="shared" si="4882"/>
        <v>BI$16</v>
      </c>
      <c r="BJ2483" s="199" t="str">
        <f t="shared" si="4882"/>
        <v>BJ$16</v>
      </c>
      <c r="BK2483" s="199" t="str">
        <f t="shared" si="4882"/>
        <v>BK$16</v>
      </c>
      <c r="BL2483" s="199" t="str">
        <f t="shared" si="4882"/>
        <v>BL$16</v>
      </c>
      <c r="BM2483" s="199" t="str">
        <f t="shared" si="4882"/>
        <v>BM$16</v>
      </c>
      <c r="BN2483" s="199" t="str">
        <f t="shared" si="4882"/>
        <v>BN$16</v>
      </c>
      <c r="BO2483" s="199" t="str">
        <f t="shared" si="4882"/>
        <v>BO$16</v>
      </c>
      <c r="BP2483" s="199" t="str">
        <f t="shared" si="4882"/>
        <v>BP$16</v>
      </c>
      <c r="BQ2483" s="199" t="str">
        <f t="shared" si="4882"/>
        <v>BQ$16</v>
      </c>
      <c r="BR2483" s="199" t="str">
        <f t="shared" si="4882"/>
        <v>BR$16</v>
      </c>
      <c r="BS2483" s="199" t="str">
        <f t="shared" si="4882"/>
        <v>BS$16</v>
      </c>
      <c r="BT2483" s="199" t="str">
        <f t="shared" si="4882"/>
        <v>BT$16</v>
      </c>
      <c r="BU2483" s="199" t="str">
        <f t="shared" si="4882"/>
        <v>BU$16</v>
      </c>
      <c r="BV2483" s="199" t="str">
        <f t="shared" si="4882"/>
        <v>BV$16</v>
      </c>
      <c r="BW2483" s="199" t="str">
        <f t="shared" si="4882"/>
        <v>BW$16</v>
      </c>
      <c r="BX2483" s="199" t="str">
        <f t="shared" si="4882"/>
        <v>BX$16</v>
      </c>
      <c r="BY2483" s="199" t="str">
        <f t="shared" si="4882"/>
        <v>BY$16</v>
      </c>
      <c r="BZ2483" s="199" t="str">
        <f t="shared" si="4882"/>
        <v>BZ$16</v>
      </c>
      <c r="CA2483" s="199" t="str">
        <f t="shared" si="4882"/>
        <v>CA$16</v>
      </c>
      <c r="CB2483" s="199" t="str">
        <f t="shared" si="4882"/>
        <v>CB$16</v>
      </c>
      <c r="CC2483" s="199" t="str">
        <f t="shared" si="4882"/>
        <v>CC$16</v>
      </c>
      <c r="CD2483" s="199" t="str">
        <f t="shared" si="4882"/>
        <v>CD$16</v>
      </c>
      <c r="CE2483" s="199" t="str">
        <f t="shared" ref="CE2483:CL2483" si="4883">CE$20</f>
        <v>CE$16</v>
      </c>
      <c r="CF2483" s="199" t="str">
        <f t="shared" si="4883"/>
        <v>CF$16</v>
      </c>
      <c r="CG2483" s="199" t="str">
        <f t="shared" si="4883"/>
        <v>CG$16</v>
      </c>
      <c r="CH2483" s="199" t="str">
        <f t="shared" si="4883"/>
        <v>CH$16</v>
      </c>
      <c r="CI2483" s="199" t="str">
        <f t="shared" si="4883"/>
        <v>CI$16</v>
      </c>
      <c r="CJ2483" s="199" t="str">
        <f t="shared" si="4883"/>
        <v>CJ$16</v>
      </c>
      <c r="CK2483" s="199" t="str">
        <f t="shared" si="4883"/>
        <v>CK$16</v>
      </c>
      <c r="CL2483" s="199" t="str">
        <f t="shared" si="4883"/>
        <v>CL$16</v>
      </c>
      <c r="CN2483" s="176"/>
      <c r="CO2483" s="199" t="str">
        <f t="shared" ref="CO2483:DL2483" si="4884">CO$20</f>
        <v>CO$16</v>
      </c>
      <c r="CP2483" s="199" t="str">
        <f t="shared" si="4884"/>
        <v>CP$16</v>
      </c>
      <c r="CQ2483" s="199" t="str">
        <f t="shared" si="4884"/>
        <v>CQ$16</v>
      </c>
      <c r="CR2483" s="199" t="str">
        <f t="shared" si="4884"/>
        <v>CR$16</v>
      </c>
      <c r="CS2483" s="199" t="str">
        <f t="shared" si="4884"/>
        <v>CS$16</v>
      </c>
      <c r="CT2483" s="199" t="str">
        <f t="shared" si="4884"/>
        <v>CT$16</v>
      </c>
      <c r="CU2483" s="199" t="str">
        <f t="shared" si="4884"/>
        <v>CU$16</v>
      </c>
      <c r="CV2483" s="199" t="str">
        <f t="shared" si="4884"/>
        <v>CV$16</v>
      </c>
      <c r="CW2483" s="199" t="str">
        <f t="shared" si="4884"/>
        <v>CW$16</v>
      </c>
      <c r="CX2483" s="199" t="str">
        <f t="shared" si="4884"/>
        <v>CX$16</v>
      </c>
      <c r="CY2483" s="199" t="str">
        <f t="shared" si="4884"/>
        <v>CY$16</v>
      </c>
      <c r="CZ2483" s="199" t="str">
        <f t="shared" si="4884"/>
        <v>CZ$16</v>
      </c>
      <c r="DA2483" s="199" t="str">
        <f t="shared" si="4884"/>
        <v>DA$16</v>
      </c>
      <c r="DB2483" s="199" t="str">
        <f t="shared" si="4884"/>
        <v>DB$16</v>
      </c>
      <c r="DC2483" s="199" t="str">
        <f t="shared" si="4884"/>
        <v>DC$16</v>
      </c>
      <c r="DD2483" s="199" t="str">
        <f t="shared" si="4884"/>
        <v>DD$16</v>
      </c>
      <c r="DE2483" s="199" t="str">
        <f t="shared" si="4884"/>
        <v>DE$16</v>
      </c>
      <c r="DF2483" s="199" t="str">
        <f t="shared" si="4884"/>
        <v>DF$16</v>
      </c>
      <c r="DG2483" s="199" t="str">
        <f t="shared" si="4884"/>
        <v>DG$16</v>
      </c>
      <c r="DH2483" s="199" t="str">
        <f t="shared" si="4884"/>
        <v>DH$16</v>
      </c>
      <c r="DI2483" s="199" t="str">
        <f t="shared" si="4884"/>
        <v>DI$16</v>
      </c>
      <c r="DJ2483" s="199" t="str">
        <f t="shared" si="4884"/>
        <v>DJ$16</v>
      </c>
      <c r="DK2483" s="199" t="str">
        <f t="shared" si="4884"/>
        <v>DK$16</v>
      </c>
      <c r="DL2483" s="199" t="str">
        <f t="shared" si="4884"/>
        <v>DL$16</v>
      </c>
    </row>
    <row r="2484" spans="1:116" x14ac:dyDescent="0.4">
      <c r="A2484" s="174"/>
      <c r="E2484" s="8"/>
      <c r="G2484" s="175" t="s">
        <v>462</v>
      </c>
      <c r="H2484" s="200"/>
      <c r="I2484" s="201"/>
      <c r="J2484" s="201"/>
      <c r="K2484" s="202"/>
      <c r="L2484" s="202"/>
      <c r="M2484" s="202"/>
      <c r="N2484" s="202"/>
      <c r="O2484" s="202"/>
      <c r="P2484" s="202"/>
      <c r="R2484" s="202"/>
      <c r="S2484" s="199" t="str">
        <f t="shared" ref="S2484:AX2484" si="4885">S$21</f>
        <v>S$17</v>
      </c>
      <c r="T2484" s="199" t="str">
        <f t="shared" si="4885"/>
        <v>T$17</v>
      </c>
      <c r="U2484" s="199" t="str">
        <f t="shared" si="4885"/>
        <v>U$17</v>
      </c>
      <c r="V2484" s="199" t="str">
        <f t="shared" si="4885"/>
        <v>V$17</v>
      </c>
      <c r="W2484" s="199" t="str">
        <f t="shared" si="4885"/>
        <v>W$17</v>
      </c>
      <c r="X2484" s="199" t="str">
        <f t="shared" si="4885"/>
        <v>X$17</v>
      </c>
      <c r="Y2484" s="199" t="str">
        <f t="shared" si="4885"/>
        <v>Y$17</v>
      </c>
      <c r="Z2484" s="199" t="str">
        <f t="shared" si="4885"/>
        <v>Z$17</v>
      </c>
      <c r="AA2484" s="199" t="str">
        <f t="shared" si="4885"/>
        <v>AA$17</v>
      </c>
      <c r="AB2484" s="199" t="str">
        <f t="shared" si="4885"/>
        <v>AB$17</v>
      </c>
      <c r="AC2484" s="199" t="str">
        <f t="shared" si="4885"/>
        <v>AC$17</v>
      </c>
      <c r="AD2484" s="199" t="str">
        <f t="shared" si="4885"/>
        <v>AD$17</v>
      </c>
      <c r="AE2484" s="199" t="str">
        <f t="shared" si="4885"/>
        <v>AE$17</v>
      </c>
      <c r="AF2484" s="199" t="str">
        <f t="shared" si="4885"/>
        <v>AF$17</v>
      </c>
      <c r="AG2484" s="199" t="str">
        <f t="shared" si="4885"/>
        <v>AG$17</v>
      </c>
      <c r="AH2484" s="199" t="str">
        <f t="shared" si="4885"/>
        <v>AH$17</v>
      </c>
      <c r="AI2484" s="199" t="str">
        <f t="shared" si="4885"/>
        <v>AI$17</v>
      </c>
      <c r="AJ2484" s="199" t="str">
        <f t="shared" si="4885"/>
        <v>AJ$17</v>
      </c>
      <c r="AK2484" s="199" t="str">
        <f t="shared" si="4885"/>
        <v>AK$17</v>
      </c>
      <c r="AL2484" s="199" t="str">
        <f t="shared" si="4885"/>
        <v>AL$17</v>
      </c>
      <c r="AM2484" s="199" t="str">
        <f t="shared" si="4885"/>
        <v>AM$17</v>
      </c>
      <c r="AN2484" s="199" t="str">
        <f t="shared" si="4885"/>
        <v>AN$17</v>
      </c>
      <c r="AO2484" s="199" t="str">
        <f t="shared" si="4885"/>
        <v>AO$17</v>
      </c>
      <c r="AP2484" s="199" t="str">
        <f t="shared" si="4885"/>
        <v>AP$17</v>
      </c>
      <c r="AQ2484" s="199" t="str">
        <f t="shared" si="4885"/>
        <v>AQ$17</v>
      </c>
      <c r="AR2484" s="199" t="str">
        <f t="shared" si="4885"/>
        <v>AR$17</v>
      </c>
      <c r="AS2484" s="199" t="str">
        <f t="shared" si="4885"/>
        <v>AS$17</v>
      </c>
      <c r="AT2484" s="199" t="str">
        <f t="shared" si="4885"/>
        <v>AT$17</v>
      </c>
      <c r="AU2484" s="199" t="str">
        <f t="shared" si="4885"/>
        <v>AU$17</v>
      </c>
      <c r="AV2484" s="199" t="str">
        <f t="shared" si="4885"/>
        <v>AV$17</v>
      </c>
      <c r="AW2484" s="199" t="str">
        <f t="shared" si="4885"/>
        <v>AW$17</v>
      </c>
      <c r="AX2484" s="199" t="str">
        <f t="shared" si="4885"/>
        <v>AX$17</v>
      </c>
      <c r="AY2484" s="199" t="str">
        <f t="shared" ref="AY2484:CD2484" si="4886">AY$21</f>
        <v>AY$17</v>
      </c>
      <c r="AZ2484" s="199" t="str">
        <f t="shared" si="4886"/>
        <v>AZ$17</v>
      </c>
      <c r="BA2484" s="199" t="str">
        <f t="shared" si="4886"/>
        <v>BA$17</v>
      </c>
      <c r="BB2484" s="199" t="str">
        <f t="shared" si="4886"/>
        <v>BB$17</v>
      </c>
      <c r="BC2484" s="199" t="str">
        <f t="shared" si="4886"/>
        <v>BC$17</v>
      </c>
      <c r="BD2484" s="199" t="str">
        <f t="shared" si="4886"/>
        <v>BD$17</v>
      </c>
      <c r="BE2484" s="199" t="str">
        <f t="shared" si="4886"/>
        <v>BE$17</v>
      </c>
      <c r="BF2484" s="199" t="str">
        <f t="shared" si="4886"/>
        <v>BF$17</v>
      </c>
      <c r="BG2484" s="199" t="str">
        <f t="shared" si="4886"/>
        <v>BG$17</v>
      </c>
      <c r="BH2484" s="199" t="str">
        <f t="shared" si="4886"/>
        <v>BH$17</v>
      </c>
      <c r="BI2484" s="199" t="str">
        <f t="shared" si="4886"/>
        <v>BI$17</v>
      </c>
      <c r="BJ2484" s="199" t="str">
        <f t="shared" si="4886"/>
        <v>BJ$17</v>
      </c>
      <c r="BK2484" s="199" t="str">
        <f t="shared" si="4886"/>
        <v>BK$17</v>
      </c>
      <c r="BL2484" s="199" t="str">
        <f t="shared" si="4886"/>
        <v>BL$17</v>
      </c>
      <c r="BM2484" s="199" t="str">
        <f t="shared" si="4886"/>
        <v>BM$17</v>
      </c>
      <c r="BN2484" s="199" t="str">
        <f t="shared" si="4886"/>
        <v>BN$17</v>
      </c>
      <c r="BO2484" s="199" t="str">
        <f t="shared" si="4886"/>
        <v>BO$17</v>
      </c>
      <c r="BP2484" s="199" t="str">
        <f t="shared" si="4886"/>
        <v>BP$17</v>
      </c>
      <c r="BQ2484" s="199" t="str">
        <f t="shared" si="4886"/>
        <v>BQ$17</v>
      </c>
      <c r="BR2484" s="199" t="str">
        <f t="shared" si="4886"/>
        <v>BR$17</v>
      </c>
      <c r="BS2484" s="199" t="str">
        <f t="shared" si="4886"/>
        <v>BS$17</v>
      </c>
      <c r="BT2484" s="199" t="str">
        <f t="shared" si="4886"/>
        <v>BT$17</v>
      </c>
      <c r="BU2484" s="199" t="str">
        <f t="shared" si="4886"/>
        <v>BU$17</v>
      </c>
      <c r="BV2484" s="199" t="str">
        <f t="shared" si="4886"/>
        <v>BV$17</v>
      </c>
      <c r="BW2484" s="199" t="str">
        <f t="shared" si="4886"/>
        <v>BW$17</v>
      </c>
      <c r="BX2484" s="199" t="str">
        <f t="shared" si="4886"/>
        <v>BX$17</v>
      </c>
      <c r="BY2484" s="199" t="str">
        <f t="shared" si="4886"/>
        <v>BY$17</v>
      </c>
      <c r="BZ2484" s="199" t="str">
        <f t="shared" si="4886"/>
        <v>BZ$17</v>
      </c>
      <c r="CA2484" s="199" t="str">
        <f t="shared" si="4886"/>
        <v>CA$17</v>
      </c>
      <c r="CB2484" s="199" t="str">
        <f t="shared" si="4886"/>
        <v>CB$17</v>
      </c>
      <c r="CC2484" s="199" t="str">
        <f t="shared" si="4886"/>
        <v>CC$17</v>
      </c>
      <c r="CD2484" s="199" t="str">
        <f t="shared" si="4886"/>
        <v>CD$17</v>
      </c>
      <c r="CE2484" s="199" t="str">
        <f t="shared" ref="CE2484:CL2484" si="4887">CE$21</f>
        <v>CE$17</v>
      </c>
      <c r="CF2484" s="199" t="str">
        <f t="shared" si="4887"/>
        <v>CF$17</v>
      </c>
      <c r="CG2484" s="199" t="str">
        <f t="shared" si="4887"/>
        <v>CG$17</v>
      </c>
      <c r="CH2484" s="199" t="str">
        <f t="shared" si="4887"/>
        <v>CH$17</v>
      </c>
      <c r="CI2484" s="199" t="str">
        <f t="shared" si="4887"/>
        <v>CI$17</v>
      </c>
      <c r="CJ2484" s="199" t="str">
        <f t="shared" si="4887"/>
        <v>CJ$17</v>
      </c>
      <c r="CK2484" s="199" t="str">
        <f t="shared" si="4887"/>
        <v>CK$17</v>
      </c>
      <c r="CL2484" s="199" t="str">
        <f t="shared" si="4887"/>
        <v>CL$17</v>
      </c>
      <c r="CN2484" s="201"/>
      <c r="CO2484" s="199" t="str">
        <f t="shared" ref="CO2484:DL2484" si="4888">CO$21</f>
        <v>CO$17</v>
      </c>
      <c r="CP2484" s="199" t="str">
        <f t="shared" si="4888"/>
        <v>CP$17</v>
      </c>
      <c r="CQ2484" s="199" t="str">
        <f t="shared" si="4888"/>
        <v>CQ$17</v>
      </c>
      <c r="CR2484" s="199" t="str">
        <f t="shared" si="4888"/>
        <v>CR$17</v>
      </c>
      <c r="CS2484" s="199" t="str">
        <f t="shared" si="4888"/>
        <v>CS$17</v>
      </c>
      <c r="CT2484" s="199" t="str">
        <f t="shared" si="4888"/>
        <v>CT$17</v>
      </c>
      <c r="CU2484" s="199" t="str">
        <f t="shared" si="4888"/>
        <v>CU$17</v>
      </c>
      <c r="CV2484" s="199" t="str">
        <f t="shared" si="4888"/>
        <v>CV$17</v>
      </c>
      <c r="CW2484" s="199" t="str">
        <f t="shared" si="4888"/>
        <v>CW$17</v>
      </c>
      <c r="CX2484" s="199" t="str">
        <f t="shared" si="4888"/>
        <v>CX$17</v>
      </c>
      <c r="CY2484" s="199" t="str">
        <f t="shared" si="4888"/>
        <v>CY$17</v>
      </c>
      <c r="CZ2484" s="199" t="str">
        <f t="shared" si="4888"/>
        <v>CZ$17</v>
      </c>
      <c r="DA2484" s="199" t="str">
        <f t="shared" si="4888"/>
        <v>DA$17</v>
      </c>
      <c r="DB2484" s="199" t="str">
        <f t="shared" si="4888"/>
        <v>DB$17</v>
      </c>
      <c r="DC2484" s="199" t="str">
        <f t="shared" si="4888"/>
        <v>DC$17</v>
      </c>
      <c r="DD2484" s="199" t="str">
        <f t="shared" si="4888"/>
        <v>DD$17</v>
      </c>
      <c r="DE2484" s="199" t="str">
        <f t="shared" si="4888"/>
        <v>DE$17</v>
      </c>
      <c r="DF2484" s="199" t="str">
        <f t="shared" si="4888"/>
        <v>DF$17</v>
      </c>
      <c r="DG2484" s="199" t="str">
        <f t="shared" si="4888"/>
        <v>DG$17</v>
      </c>
      <c r="DH2484" s="199" t="str">
        <f t="shared" si="4888"/>
        <v>DH$17</v>
      </c>
      <c r="DI2484" s="199" t="str">
        <f t="shared" si="4888"/>
        <v>DI$17</v>
      </c>
      <c r="DJ2484" s="199" t="str">
        <f t="shared" si="4888"/>
        <v>DJ$17</v>
      </c>
      <c r="DK2484" s="199" t="str">
        <f t="shared" si="4888"/>
        <v>DK$17</v>
      </c>
      <c r="DL2484" s="199" t="str">
        <f t="shared" si="4888"/>
        <v>DL$17</v>
      </c>
    </row>
    <row r="2485" spans="1:116" x14ac:dyDescent="0.4">
      <c r="A2485" s="174"/>
      <c r="E2485" s="8"/>
      <c r="G2485" s="175" t="s">
        <v>491</v>
      </c>
      <c r="H2485" s="200"/>
      <c r="I2485" s="201"/>
      <c r="J2485" s="201"/>
      <c r="K2485" s="202"/>
      <c r="L2485" s="202"/>
      <c r="M2485" s="202"/>
      <c r="N2485" s="202"/>
      <c r="O2485" s="202"/>
      <c r="P2485" s="202"/>
      <c r="R2485" s="202"/>
      <c r="S2485" s="190"/>
      <c r="T2485" s="190"/>
      <c r="U2485" s="190"/>
      <c r="V2485" s="190"/>
      <c r="W2485" s="190"/>
      <c r="X2485" s="190"/>
      <c r="Y2485" s="190"/>
      <c r="Z2485" s="190"/>
      <c r="AA2485" s="190"/>
      <c r="AB2485" s="190"/>
      <c r="AC2485" s="190"/>
      <c r="AD2485" s="190"/>
      <c r="AE2485" s="190"/>
      <c r="AF2485" s="190"/>
      <c r="AG2485" s="190"/>
      <c r="AH2485" s="190"/>
      <c r="AI2485" s="190"/>
      <c r="AJ2485" s="190"/>
      <c r="AK2485" s="190"/>
      <c r="AL2485" s="190"/>
      <c r="AM2485" s="190"/>
      <c r="AN2485" s="190"/>
      <c r="AO2485" s="190"/>
      <c r="AP2485" s="190"/>
      <c r="AQ2485" s="190"/>
      <c r="AR2485" s="190"/>
      <c r="AS2485" s="190"/>
      <c r="AT2485" s="190"/>
      <c r="AU2485" s="190"/>
      <c r="AV2485" s="190"/>
      <c r="AW2485" s="190"/>
      <c r="AX2485" s="190"/>
      <c r="AY2485" s="190"/>
      <c r="AZ2485" s="190"/>
      <c r="BA2485" s="190"/>
      <c r="BB2485" s="190"/>
      <c r="BC2485" s="190"/>
      <c r="BD2485" s="190"/>
      <c r="BE2485" s="190"/>
      <c r="BF2485" s="190"/>
      <c r="BG2485" s="190"/>
      <c r="BH2485" s="190"/>
      <c r="BI2485" s="190"/>
      <c r="BJ2485" s="190"/>
      <c r="BK2485" s="190"/>
      <c r="BL2485" s="190"/>
      <c r="BM2485" s="190"/>
      <c r="BN2485" s="190"/>
      <c r="BO2485" s="190"/>
      <c r="BP2485" s="190"/>
      <c r="BQ2485" s="190"/>
      <c r="BR2485" s="190"/>
      <c r="BS2485" s="190"/>
      <c r="BT2485" s="190"/>
      <c r="BU2485" s="190"/>
      <c r="BV2485" s="190"/>
      <c r="BW2485" s="190"/>
      <c r="BX2485" s="190"/>
      <c r="BY2485" s="190"/>
      <c r="BZ2485" s="190"/>
      <c r="CA2485" s="190"/>
      <c r="CB2485" s="190"/>
      <c r="CC2485" s="190"/>
      <c r="CD2485" s="190"/>
      <c r="CE2485" s="190"/>
      <c r="CF2485" s="190"/>
      <c r="CG2485" s="190"/>
      <c r="CH2485" s="190"/>
      <c r="CI2485" s="190"/>
      <c r="CJ2485" s="190"/>
      <c r="CK2485" s="190"/>
      <c r="CL2485" s="190"/>
      <c r="CN2485" s="201"/>
      <c r="CO2485" s="190"/>
      <c r="CP2485" s="190"/>
      <c r="CQ2485" s="190"/>
      <c r="CR2485" s="190"/>
      <c r="CS2485" s="190"/>
      <c r="CT2485" s="190"/>
      <c r="CU2485" s="190"/>
      <c r="CV2485" s="190"/>
      <c r="CW2485" s="190"/>
      <c r="CX2485" s="190"/>
      <c r="CY2485" s="190"/>
      <c r="CZ2485" s="190"/>
      <c r="DA2485" s="190"/>
      <c r="DB2485" s="190"/>
      <c r="DC2485" s="190"/>
      <c r="DD2485" s="190"/>
      <c r="DE2485" s="190"/>
      <c r="DF2485" s="190"/>
      <c r="DG2485" s="190"/>
      <c r="DH2485" s="190"/>
      <c r="DI2485" s="190"/>
      <c r="DJ2485" s="190"/>
      <c r="DK2485" s="190"/>
      <c r="DL2485" s="190"/>
    </row>
    <row r="2486" spans="1:116" x14ac:dyDescent="0.4">
      <c r="A2486" s="174"/>
      <c r="E2486" s="8"/>
      <c r="G2486" s="175" t="s">
        <v>505</v>
      </c>
      <c r="H2486" s="200"/>
      <c r="I2486" s="201"/>
      <c r="J2486" s="201"/>
      <c r="K2486" s="202"/>
      <c r="L2486" s="202"/>
      <c r="M2486" s="202"/>
      <c r="N2486" s="202"/>
      <c r="O2486" s="202"/>
      <c r="P2486" s="202"/>
      <c r="R2486" s="202"/>
      <c r="S2486" s="190"/>
      <c r="T2486" s="190"/>
      <c r="U2486" s="190"/>
      <c r="V2486" s="190"/>
      <c r="W2486" s="190"/>
      <c r="X2486" s="190"/>
      <c r="Y2486" s="190"/>
      <c r="Z2486" s="190"/>
      <c r="AA2486" s="190"/>
      <c r="AB2486" s="190"/>
      <c r="AC2486" s="190"/>
      <c r="AD2486" s="190"/>
      <c r="AE2486" s="190"/>
      <c r="AF2486" s="190"/>
      <c r="AG2486" s="190"/>
      <c r="AH2486" s="190"/>
      <c r="AI2486" s="190"/>
      <c r="AJ2486" s="190"/>
      <c r="AK2486" s="190"/>
      <c r="AL2486" s="190"/>
      <c r="AM2486" s="190"/>
      <c r="AN2486" s="190"/>
      <c r="AO2486" s="190"/>
      <c r="AP2486" s="190"/>
      <c r="AQ2486" s="190"/>
      <c r="AR2486" s="190"/>
      <c r="AS2486" s="190"/>
      <c r="AT2486" s="190"/>
      <c r="AU2486" s="190"/>
      <c r="AV2486" s="190"/>
      <c r="AW2486" s="190"/>
      <c r="AX2486" s="190"/>
      <c r="AY2486" s="190"/>
      <c r="AZ2486" s="190"/>
      <c r="BA2486" s="190"/>
      <c r="BB2486" s="190"/>
      <c r="BC2486" s="190"/>
      <c r="BD2486" s="190"/>
      <c r="BE2486" s="190"/>
      <c r="BF2486" s="190"/>
      <c r="BG2486" s="190"/>
      <c r="BH2486" s="190"/>
      <c r="BI2486" s="190"/>
      <c r="BJ2486" s="190"/>
      <c r="BK2486" s="190"/>
      <c r="BL2486" s="190"/>
      <c r="BM2486" s="190"/>
      <c r="BN2486" s="190"/>
      <c r="BO2486" s="190"/>
      <c r="BP2486" s="190"/>
      <c r="BQ2486" s="190"/>
      <c r="BR2486" s="190"/>
      <c r="BS2486" s="190"/>
      <c r="BT2486" s="190"/>
      <c r="BU2486" s="190"/>
      <c r="BV2486" s="190"/>
      <c r="BW2486" s="190"/>
      <c r="BX2486" s="190"/>
      <c r="BY2486" s="190"/>
      <c r="BZ2486" s="190"/>
      <c r="CA2486" s="190"/>
      <c r="CB2486" s="190"/>
      <c r="CC2486" s="190"/>
      <c r="CD2486" s="190"/>
      <c r="CE2486" s="190"/>
      <c r="CF2486" s="190"/>
      <c r="CG2486" s="190"/>
      <c r="CH2486" s="190"/>
      <c r="CI2486" s="190"/>
      <c r="CJ2486" s="190"/>
      <c r="CK2486" s="190"/>
      <c r="CL2486" s="190"/>
      <c r="CN2486" s="201"/>
      <c r="CO2486" s="190"/>
      <c r="CP2486" s="190"/>
      <c r="CQ2486" s="190"/>
      <c r="CR2486" s="190"/>
      <c r="CS2486" s="190"/>
      <c r="CT2486" s="190"/>
      <c r="CU2486" s="190"/>
      <c r="CV2486" s="190"/>
      <c r="CW2486" s="190"/>
      <c r="CX2486" s="190"/>
      <c r="CY2486" s="190"/>
      <c r="CZ2486" s="190"/>
      <c r="DA2486" s="190"/>
      <c r="DB2486" s="190"/>
      <c r="DC2486" s="190"/>
      <c r="DD2486" s="190"/>
      <c r="DE2486" s="190"/>
      <c r="DF2486" s="190"/>
      <c r="DG2486" s="190"/>
      <c r="DH2486" s="190"/>
      <c r="DI2486" s="190"/>
      <c r="DJ2486" s="190"/>
      <c r="DK2486" s="190"/>
      <c r="DL2486" s="190"/>
    </row>
    <row r="2487" spans="1:116" x14ac:dyDescent="0.4">
      <c r="A2487" s="174"/>
      <c r="E2487" s="8"/>
      <c r="G2487" s="175" t="s">
        <v>463</v>
      </c>
      <c r="H2487" s="200"/>
      <c r="I2487" s="201"/>
      <c r="J2487" s="201"/>
      <c r="K2487" s="202"/>
      <c r="L2487" s="202"/>
      <c r="M2487" s="202"/>
      <c r="N2487" s="202"/>
      <c r="O2487" s="202"/>
      <c r="P2487" s="202"/>
      <c r="R2487" s="202"/>
      <c r="S2487" s="190" t="str">
        <f t="shared" ref="S2487:AX2487" si="4889">S$22</f>
        <v>S$18</v>
      </c>
      <c r="T2487" s="190" t="str">
        <f t="shared" si="4889"/>
        <v>T$18</v>
      </c>
      <c r="U2487" s="190" t="str">
        <f t="shared" si="4889"/>
        <v>U$18</v>
      </c>
      <c r="V2487" s="190" t="str">
        <f t="shared" si="4889"/>
        <v>V$18</v>
      </c>
      <c r="W2487" s="190" t="str">
        <f t="shared" si="4889"/>
        <v>W$18</v>
      </c>
      <c r="X2487" s="190" t="str">
        <f t="shared" si="4889"/>
        <v>X$18</v>
      </c>
      <c r="Y2487" s="190" t="str">
        <f t="shared" si="4889"/>
        <v>Y$18</v>
      </c>
      <c r="Z2487" s="190" t="str">
        <f t="shared" si="4889"/>
        <v>Z$18</v>
      </c>
      <c r="AA2487" s="190" t="str">
        <f t="shared" si="4889"/>
        <v>AA$18</v>
      </c>
      <c r="AB2487" s="190" t="str">
        <f t="shared" si="4889"/>
        <v>AB$18</v>
      </c>
      <c r="AC2487" s="190" t="str">
        <f t="shared" si="4889"/>
        <v>AC$18</v>
      </c>
      <c r="AD2487" s="190" t="str">
        <f t="shared" si="4889"/>
        <v>AD$18</v>
      </c>
      <c r="AE2487" s="190" t="str">
        <f t="shared" si="4889"/>
        <v>AE$18</v>
      </c>
      <c r="AF2487" s="190" t="str">
        <f t="shared" si="4889"/>
        <v>AF$18</v>
      </c>
      <c r="AG2487" s="190" t="str">
        <f t="shared" si="4889"/>
        <v>AG$18</v>
      </c>
      <c r="AH2487" s="190" t="str">
        <f t="shared" si="4889"/>
        <v>AH$18</v>
      </c>
      <c r="AI2487" s="190" t="str">
        <f t="shared" si="4889"/>
        <v>AI$18</v>
      </c>
      <c r="AJ2487" s="190" t="str">
        <f t="shared" si="4889"/>
        <v>AJ$18</v>
      </c>
      <c r="AK2487" s="190" t="str">
        <f t="shared" si="4889"/>
        <v>AK$18</v>
      </c>
      <c r="AL2487" s="190" t="str">
        <f t="shared" si="4889"/>
        <v>AL$18</v>
      </c>
      <c r="AM2487" s="190" t="str">
        <f t="shared" si="4889"/>
        <v>AM$18</v>
      </c>
      <c r="AN2487" s="190" t="str">
        <f t="shared" si="4889"/>
        <v>AN$18</v>
      </c>
      <c r="AO2487" s="190" t="str">
        <f t="shared" si="4889"/>
        <v>AO$18</v>
      </c>
      <c r="AP2487" s="190" t="str">
        <f t="shared" si="4889"/>
        <v>AP$18</v>
      </c>
      <c r="AQ2487" s="190" t="str">
        <f t="shared" si="4889"/>
        <v>AQ$18</v>
      </c>
      <c r="AR2487" s="190" t="str">
        <f t="shared" si="4889"/>
        <v>AR$18</v>
      </c>
      <c r="AS2487" s="190" t="str">
        <f t="shared" si="4889"/>
        <v>AS$18</v>
      </c>
      <c r="AT2487" s="190" t="str">
        <f t="shared" si="4889"/>
        <v>AT$18</v>
      </c>
      <c r="AU2487" s="190" t="str">
        <f t="shared" si="4889"/>
        <v>AU$18</v>
      </c>
      <c r="AV2487" s="190" t="str">
        <f t="shared" si="4889"/>
        <v>AV$18</v>
      </c>
      <c r="AW2487" s="190" t="str">
        <f t="shared" si="4889"/>
        <v>AW$18</v>
      </c>
      <c r="AX2487" s="190" t="str">
        <f t="shared" si="4889"/>
        <v>AX$18</v>
      </c>
      <c r="AY2487" s="190" t="str">
        <f t="shared" ref="AY2487:CD2487" si="4890">AY$22</f>
        <v>AY$18</v>
      </c>
      <c r="AZ2487" s="190" t="str">
        <f t="shared" si="4890"/>
        <v>AZ$18</v>
      </c>
      <c r="BA2487" s="190" t="str">
        <f t="shared" si="4890"/>
        <v>BA$18</v>
      </c>
      <c r="BB2487" s="190" t="str">
        <f t="shared" si="4890"/>
        <v>BB$18</v>
      </c>
      <c r="BC2487" s="190" t="str">
        <f t="shared" si="4890"/>
        <v>BC$18</v>
      </c>
      <c r="BD2487" s="190" t="str">
        <f t="shared" si="4890"/>
        <v>BD$18</v>
      </c>
      <c r="BE2487" s="190" t="str">
        <f t="shared" si="4890"/>
        <v>BE$18</v>
      </c>
      <c r="BF2487" s="190" t="str">
        <f t="shared" si="4890"/>
        <v>BF$18</v>
      </c>
      <c r="BG2487" s="190" t="str">
        <f t="shared" si="4890"/>
        <v>BG$18</v>
      </c>
      <c r="BH2487" s="190" t="str">
        <f t="shared" si="4890"/>
        <v>BH$18</v>
      </c>
      <c r="BI2487" s="190" t="str">
        <f t="shared" si="4890"/>
        <v>BI$18</v>
      </c>
      <c r="BJ2487" s="190" t="str">
        <f t="shared" si="4890"/>
        <v>BJ$18</v>
      </c>
      <c r="BK2487" s="190" t="str">
        <f t="shared" si="4890"/>
        <v>BK$18</v>
      </c>
      <c r="BL2487" s="190" t="str">
        <f t="shared" si="4890"/>
        <v>BL$18</v>
      </c>
      <c r="BM2487" s="190" t="str">
        <f t="shared" si="4890"/>
        <v>BM$18</v>
      </c>
      <c r="BN2487" s="190" t="str">
        <f t="shared" si="4890"/>
        <v>BN$18</v>
      </c>
      <c r="BO2487" s="190" t="str">
        <f t="shared" si="4890"/>
        <v>BO$18</v>
      </c>
      <c r="BP2487" s="190" t="str">
        <f t="shared" si="4890"/>
        <v>BP$18</v>
      </c>
      <c r="BQ2487" s="190" t="str">
        <f t="shared" si="4890"/>
        <v>BQ$18</v>
      </c>
      <c r="BR2487" s="190" t="str">
        <f t="shared" si="4890"/>
        <v>BR$18</v>
      </c>
      <c r="BS2487" s="190" t="str">
        <f t="shared" si="4890"/>
        <v>BS$18</v>
      </c>
      <c r="BT2487" s="190" t="str">
        <f t="shared" si="4890"/>
        <v>BT$18</v>
      </c>
      <c r="BU2487" s="190" t="str">
        <f t="shared" si="4890"/>
        <v>BU$18</v>
      </c>
      <c r="BV2487" s="190" t="str">
        <f t="shared" si="4890"/>
        <v>BV$18</v>
      </c>
      <c r="BW2487" s="190" t="str">
        <f t="shared" si="4890"/>
        <v>BW$18</v>
      </c>
      <c r="BX2487" s="190" t="str">
        <f t="shared" si="4890"/>
        <v>BX$18</v>
      </c>
      <c r="BY2487" s="190" t="str">
        <f t="shared" si="4890"/>
        <v>BY$18</v>
      </c>
      <c r="BZ2487" s="190" t="str">
        <f t="shared" si="4890"/>
        <v>BZ$18</v>
      </c>
      <c r="CA2487" s="190" t="str">
        <f t="shared" si="4890"/>
        <v>CA$18</v>
      </c>
      <c r="CB2487" s="190" t="str">
        <f t="shared" si="4890"/>
        <v>CB$18</v>
      </c>
      <c r="CC2487" s="190" t="str">
        <f t="shared" si="4890"/>
        <v>CC$18</v>
      </c>
      <c r="CD2487" s="190" t="str">
        <f t="shared" si="4890"/>
        <v>CD$18</v>
      </c>
      <c r="CE2487" s="190" t="str">
        <f t="shared" ref="CE2487:CL2487" si="4891">CE$22</f>
        <v>CE$18</v>
      </c>
      <c r="CF2487" s="190" t="str">
        <f t="shared" si="4891"/>
        <v>CF$18</v>
      </c>
      <c r="CG2487" s="190" t="str">
        <f t="shared" si="4891"/>
        <v>CG$18</v>
      </c>
      <c r="CH2487" s="190" t="str">
        <f t="shared" si="4891"/>
        <v>CH$18</v>
      </c>
      <c r="CI2487" s="190" t="str">
        <f t="shared" si="4891"/>
        <v>CI$18</v>
      </c>
      <c r="CJ2487" s="190" t="str">
        <f t="shared" si="4891"/>
        <v>CJ$18</v>
      </c>
      <c r="CK2487" s="190" t="str">
        <f t="shared" si="4891"/>
        <v>CK$18</v>
      </c>
      <c r="CL2487" s="190" t="str">
        <f t="shared" si="4891"/>
        <v>CL$18</v>
      </c>
      <c r="CN2487" s="201"/>
      <c r="CO2487" s="190" t="str">
        <f t="shared" ref="CO2487:DL2487" si="4892">CO$22</f>
        <v>CO$18</v>
      </c>
      <c r="CP2487" s="190" t="str">
        <f t="shared" si="4892"/>
        <v>CP$18</v>
      </c>
      <c r="CQ2487" s="190" t="str">
        <f t="shared" si="4892"/>
        <v>CQ$18</v>
      </c>
      <c r="CR2487" s="190" t="str">
        <f t="shared" si="4892"/>
        <v>CR$18</v>
      </c>
      <c r="CS2487" s="190" t="str">
        <f t="shared" si="4892"/>
        <v>CS$18</v>
      </c>
      <c r="CT2487" s="190" t="str">
        <f t="shared" si="4892"/>
        <v>CT$18</v>
      </c>
      <c r="CU2487" s="190" t="str">
        <f t="shared" si="4892"/>
        <v>CU$18</v>
      </c>
      <c r="CV2487" s="190" t="str">
        <f t="shared" si="4892"/>
        <v>CV$18</v>
      </c>
      <c r="CW2487" s="190" t="str">
        <f t="shared" si="4892"/>
        <v>CW$18</v>
      </c>
      <c r="CX2487" s="190" t="str">
        <f t="shared" si="4892"/>
        <v>CX$18</v>
      </c>
      <c r="CY2487" s="190" t="str">
        <f t="shared" si="4892"/>
        <v>CY$18</v>
      </c>
      <c r="CZ2487" s="190" t="str">
        <f t="shared" si="4892"/>
        <v>CZ$18</v>
      </c>
      <c r="DA2487" s="190" t="str">
        <f t="shared" si="4892"/>
        <v>DA$18</v>
      </c>
      <c r="DB2487" s="190" t="str">
        <f t="shared" si="4892"/>
        <v>DB$18</v>
      </c>
      <c r="DC2487" s="190" t="str">
        <f t="shared" si="4892"/>
        <v>DC$18</v>
      </c>
      <c r="DD2487" s="190" t="str">
        <f t="shared" si="4892"/>
        <v>DD$18</v>
      </c>
      <c r="DE2487" s="190" t="str">
        <f t="shared" si="4892"/>
        <v>DE$18</v>
      </c>
      <c r="DF2487" s="190" t="str">
        <f t="shared" si="4892"/>
        <v>DF$18</v>
      </c>
      <c r="DG2487" s="190" t="str">
        <f t="shared" si="4892"/>
        <v>DG$18</v>
      </c>
      <c r="DH2487" s="190" t="str">
        <f t="shared" si="4892"/>
        <v>DH$18</v>
      </c>
      <c r="DI2487" s="190" t="str">
        <f t="shared" si="4892"/>
        <v>DI$18</v>
      </c>
      <c r="DJ2487" s="190" t="str">
        <f t="shared" si="4892"/>
        <v>DJ$18</v>
      </c>
      <c r="DK2487" s="190" t="str">
        <f t="shared" si="4892"/>
        <v>DK$18</v>
      </c>
      <c r="DL2487" s="190" t="str">
        <f t="shared" si="4892"/>
        <v>DL$18</v>
      </c>
    </row>
    <row r="2488" spans="1:116" x14ac:dyDescent="0.4">
      <c r="A2488" s="174"/>
      <c r="E2488" s="8"/>
      <c r="G2488" s="175" t="s">
        <v>464</v>
      </c>
      <c r="H2488" s="200"/>
      <c r="I2488" s="201"/>
      <c r="J2488" s="201"/>
      <c r="K2488" s="202"/>
      <c r="L2488" s="202"/>
      <c r="M2488" s="202"/>
      <c r="N2488" s="202"/>
      <c r="O2488" s="202"/>
      <c r="P2488" s="202"/>
      <c r="R2488" s="202"/>
      <c r="S2488" s="190" t="str">
        <f t="shared" ref="S2488:AX2488" si="4893">S$23</f>
        <v>S$19</v>
      </c>
      <c r="T2488" s="190" t="str">
        <f t="shared" si="4893"/>
        <v>T$19</v>
      </c>
      <c r="U2488" s="190" t="str">
        <f t="shared" si="4893"/>
        <v>U$19</v>
      </c>
      <c r="V2488" s="190" t="str">
        <f t="shared" si="4893"/>
        <v>V$19</v>
      </c>
      <c r="W2488" s="190" t="str">
        <f t="shared" si="4893"/>
        <v>W$19</v>
      </c>
      <c r="X2488" s="190" t="str">
        <f t="shared" si="4893"/>
        <v>X$19</v>
      </c>
      <c r="Y2488" s="190" t="str">
        <f t="shared" si="4893"/>
        <v>Y$19</v>
      </c>
      <c r="Z2488" s="190" t="str">
        <f t="shared" si="4893"/>
        <v>Z$19</v>
      </c>
      <c r="AA2488" s="190" t="str">
        <f t="shared" si="4893"/>
        <v>AA$19</v>
      </c>
      <c r="AB2488" s="190" t="str">
        <f t="shared" si="4893"/>
        <v>AB$19</v>
      </c>
      <c r="AC2488" s="190" t="str">
        <f t="shared" si="4893"/>
        <v>AC$19</v>
      </c>
      <c r="AD2488" s="190" t="str">
        <f t="shared" si="4893"/>
        <v>AD$19</v>
      </c>
      <c r="AE2488" s="190" t="str">
        <f t="shared" si="4893"/>
        <v>AE$19</v>
      </c>
      <c r="AF2488" s="190" t="str">
        <f t="shared" si="4893"/>
        <v>AF$19</v>
      </c>
      <c r="AG2488" s="190" t="str">
        <f t="shared" si="4893"/>
        <v>AG$19</v>
      </c>
      <c r="AH2488" s="190" t="str">
        <f t="shared" si="4893"/>
        <v>AH$19</v>
      </c>
      <c r="AI2488" s="190" t="str">
        <f t="shared" si="4893"/>
        <v>AI$19</v>
      </c>
      <c r="AJ2488" s="190" t="str">
        <f t="shared" si="4893"/>
        <v>AJ$19</v>
      </c>
      <c r="AK2488" s="190" t="str">
        <f t="shared" si="4893"/>
        <v>AK$19</v>
      </c>
      <c r="AL2488" s="190" t="str">
        <f t="shared" si="4893"/>
        <v>AL$19</v>
      </c>
      <c r="AM2488" s="190" t="str">
        <f t="shared" si="4893"/>
        <v>AM$19</v>
      </c>
      <c r="AN2488" s="190" t="str">
        <f t="shared" si="4893"/>
        <v>AN$19</v>
      </c>
      <c r="AO2488" s="190" t="str">
        <f t="shared" si="4893"/>
        <v>AO$19</v>
      </c>
      <c r="AP2488" s="190" t="str">
        <f t="shared" si="4893"/>
        <v>AP$19</v>
      </c>
      <c r="AQ2488" s="190" t="str">
        <f t="shared" si="4893"/>
        <v>AQ$19</v>
      </c>
      <c r="AR2488" s="190" t="str">
        <f t="shared" si="4893"/>
        <v>AR$19</v>
      </c>
      <c r="AS2488" s="190" t="str">
        <f t="shared" si="4893"/>
        <v>AS$19</v>
      </c>
      <c r="AT2488" s="190" t="str">
        <f t="shared" si="4893"/>
        <v>AT$19</v>
      </c>
      <c r="AU2488" s="190" t="str">
        <f t="shared" si="4893"/>
        <v>AU$19</v>
      </c>
      <c r="AV2488" s="190" t="str">
        <f t="shared" si="4893"/>
        <v>AV$19</v>
      </c>
      <c r="AW2488" s="190" t="str">
        <f t="shared" si="4893"/>
        <v>AW$19</v>
      </c>
      <c r="AX2488" s="190" t="str">
        <f t="shared" si="4893"/>
        <v>AX$19</v>
      </c>
      <c r="AY2488" s="190" t="str">
        <f t="shared" ref="AY2488:CD2488" si="4894">AY$23</f>
        <v>AY$19</v>
      </c>
      <c r="AZ2488" s="190" t="str">
        <f t="shared" si="4894"/>
        <v>AZ$19</v>
      </c>
      <c r="BA2488" s="190" t="str">
        <f t="shared" si="4894"/>
        <v>BA$19</v>
      </c>
      <c r="BB2488" s="190" t="str">
        <f t="shared" si="4894"/>
        <v>BB$19</v>
      </c>
      <c r="BC2488" s="190" t="str">
        <f t="shared" si="4894"/>
        <v>BC$19</v>
      </c>
      <c r="BD2488" s="190" t="str">
        <f t="shared" si="4894"/>
        <v>BD$19</v>
      </c>
      <c r="BE2488" s="190" t="str">
        <f t="shared" si="4894"/>
        <v>BE$19</v>
      </c>
      <c r="BF2488" s="190" t="str">
        <f t="shared" si="4894"/>
        <v>BF$19</v>
      </c>
      <c r="BG2488" s="190" t="str">
        <f t="shared" si="4894"/>
        <v>BG$19</v>
      </c>
      <c r="BH2488" s="190" t="str">
        <f t="shared" si="4894"/>
        <v>BH$19</v>
      </c>
      <c r="BI2488" s="190" t="str">
        <f t="shared" si="4894"/>
        <v>BI$19</v>
      </c>
      <c r="BJ2488" s="190" t="str">
        <f t="shared" si="4894"/>
        <v>BJ$19</v>
      </c>
      <c r="BK2488" s="190" t="str">
        <f t="shared" si="4894"/>
        <v>BK$19</v>
      </c>
      <c r="BL2488" s="190" t="str">
        <f t="shared" si="4894"/>
        <v>BL$19</v>
      </c>
      <c r="BM2488" s="190" t="str">
        <f t="shared" si="4894"/>
        <v>BM$19</v>
      </c>
      <c r="BN2488" s="190" t="str">
        <f t="shared" si="4894"/>
        <v>BN$19</v>
      </c>
      <c r="BO2488" s="190" t="str">
        <f t="shared" si="4894"/>
        <v>BO$19</v>
      </c>
      <c r="BP2488" s="190" t="str">
        <f t="shared" si="4894"/>
        <v>BP$19</v>
      </c>
      <c r="BQ2488" s="190" t="str">
        <f t="shared" si="4894"/>
        <v>BQ$19</v>
      </c>
      <c r="BR2488" s="190" t="str">
        <f t="shared" si="4894"/>
        <v>BR$19</v>
      </c>
      <c r="BS2488" s="190" t="str">
        <f t="shared" si="4894"/>
        <v>BS$19</v>
      </c>
      <c r="BT2488" s="190" t="str">
        <f t="shared" si="4894"/>
        <v>BT$19</v>
      </c>
      <c r="BU2488" s="190" t="str">
        <f t="shared" si="4894"/>
        <v>BU$19</v>
      </c>
      <c r="BV2488" s="190" t="str">
        <f t="shared" si="4894"/>
        <v>BV$19</v>
      </c>
      <c r="BW2488" s="190" t="str">
        <f t="shared" si="4894"/>
        <v>BW$19</v>
      </c>
      <c r="BX2488" s="190" t="str">
        <f t="shared" si="4894"/>
        <v>BX$19</v>
      </c>
      <c r="BY2488" s="190" t="str">
        <f t="shared" si="4894"/>
        <v>BY$19</v>
      </c>
      <c r="BZ2488" s="190" t="str">
        <f t="shared" si="4894"/>
        <v>BZ$19</v>
      </c>
      <c r="CA2488" s="190" t="str">
        <f t="shared" si="4894"/>
        <v>CA$19</v>
      </c>
      <c r="CB2488" s="190" t="str">
        <f t="shared" si="4894"/>
        <v>CB$19</v>
      </c>
      <c r="CC2488" s="190" t="str">
        <f t="shared" si="4894"/>
        <v>CC$19</v>
      </c>
      <c r="CD2488" s="190" t="str">
        <f t="shared" si="4894"/>
        <v>CD$19</v>
      </c>
      <c r="CE2488" s="190" t="str">
        <f t="shared" ref="CE2488:CL2488" si="4895">CE$23</f>
        <v>CE$19</v>
      </c>
      <c r="CF2488" s="190" t="str">
        <f t="shared" si="4895"/>
        <v>CF$19</v>
      </c>
      <c r="CG2488" s="190" t="str">
        <f t="shared" si="4895"/>
        <v>CG$19</v>
      </c>
      <c r="CH2488" s="190" t="str">
        <f t="shared" si="4895"/>
        <v>CH$19</v>
      </c>
      <c r="CI2488" s="190" t="str">
        <f t="shared" si="4895"/>
        <v>CI$19</v>
      </c>
      <c r="CJ2488" s="190" t="str">
        <f t="shared" si="4895"/>
        <v>CJ$19</v>
      </c>
      <c r="CK2488" s="190" t="str">
        <f t="shared" si="4895"/>
        <v>CK$19</v>
      </c>
      <c r="CL2488" s="190" t="str">
        <f t="shared" si="4895"/>
        <v>CL$19</v>
      </c>
      <c r="CN2488" s="201"/>
      <c r="CO2488" s="190" t="str">
        <f t="shared" ref="CO2488:DL2488" si="4896">CO$23</f>
        <v>CO$19</v>
      </c>
      <c r="CP2488" s="190" t="str">
        <f t="shared" si="4896"/>
        <v>CP$19</v>
      </c>
      <c r="CQ2488" s="190" t="str">
        <f t="shared" si="4896"/>
        <v>CQ$19</v>
      </c>
      <c r="CR2488" s="190" t="str">
        <f t="shared" si="4896"/>
        <v>CR$19</v>
      </c>
      <c r="CS2488" s="190" t="str">
        <f t="shared" si="4896"/>
        <v>CS$19</v>
      </c>
      <c r="CT2488" s="190" t="str">
        <f t="shared" si="4896"/>
        <v>CT$19</v>
      </c>
      <c r="CU2488" s="190" t="str">
        <f t="shared" si="4896"/>
        <v>CU$19</v>
      </c>
      <c r="CV2488" s="190" t="str">
        <f t="shared" si="4896"/>
        <v>CV$19</v>
      </c>
      <c r="CW2488" s="190" t="str">
        <f t="shared" si="4896"/>
        <v>CW$19</v>
      </c>
      <c r="CX2488" s="190" t="str">
        <f t="shared" si="4896"/>
        <v>CX$19</v>
      </c>
      <c r="CY2488" s="190" t="str">
        <f t="shared" si="4896"/>
        <v>CY$19</v>
      </c>
      <c r="CZ2488" s="190" t="str">
        <f t="shared" si="4896"/>
        <v>CZ$19</v>
      </c>
      <c r="DA2488" s="190" t="str">
        <f t="shared" si="4896"/>
        <v>DA$19</v>
      </c>
      <c r="DB2488" s="190" t="str">
        <f t="shared" si="4896"/>
        <v>DB$19</v>
      </c>
      <c r="DC2488" s="190" t="str">
        <f t="shared" si="4896"/>
        <v>DC$19</v>
      </c>
      <c r="DD2488" s="190" t="str">
        <f t="shared" si="4896"/>
        <v>DD$19</v>
      </c>
      <c r="DE2488" s="190" t="str">
        <f t="shared" si="4896"/>
        <v>DE$19</v>
      </c>
      <c r="DF2488" s="190" t="str">
        <f t="shared" si="4896"/>
        <v>DF$19</v>
      </c>
      <c r="DG2488" s="190" t="str">
        <f t="shared" si="4896"/>
        <v>DG$19</v>
      </c>
      <c r="DH2488" s="190" t="str">
        <f t="shared" si="4896"/>
        <v>DH$19</v>
      </c>
      <c r="DI2488" s="190" t="str">
        <f t="shared" si="4896"/>
        <v>DI$19</v>
      </c>
      <c r="DJ2488" s="190" t="str">
        <f t="shared" si="4896"/>
        <v>DJ$19</v>
      </c>
      <c r="DK2488" s="190" t="str">
        <f t="shared" si="4896"/>
        <v>DK$19</v>
      </c>
      <c r="DL2488" s="190" t="str">
        <f t="shared" si="4896"/>
        <v>DL$19</v>
      </c>
    </row>
    <row r="2489" spans="1:116" x14ac:dyDescent="0.4">
      <c r="A2489" s="142" t="s">
        <v>218</v>
      </c>
      <c r="B2489" s="31" t="s">
        <v>81</v>
      </c>
      <c r="C2489" s="31"/>
      <c r="D2489" t="s">
        <v>510</v>
      </c>
      <c r="E2489" s="8" t="str">
        <f t="shared" ref="E2489:E2492" si="4897">ROW()&amp;" "&amp;D2489</f>
        <v>2489 VOV-TV-V</v>
      </c>
      <c r="F2489" t="s">
        <v>511</v>
      </c>
      <c r="G2489" s="143" t="s">
        <v>509</v>
      </c>
      <c r="H2489" s="142"/>
      <c r="I2489" s="144"/>
      <c r="J2489" s="144"/>
      <c r="K2489" s="142"/>
      <c r="L2489" s="142"/>
      <c r="M2489" s="142"/>
      <c r="N2489" s="142"/>
      <c r="O2489" s="142"/>
      <c r="P2489" s="142"/>
      <c r="R2489" s="143"/>
      <c r="S2489" s="168"/>
      <c r="T2489" s="168"/>
      <c r="U2489" s="168"/>
      <c r="V2489" s="168"/>
      <c r="W2489" s="168"/>
      <c r="X2489" s="168"/>
      <c r="Y2489" s="168"/>
      <c r="Z2489" s="168"/>
      <c r="AA2489" s="168"/>
      <c r="AB2489" s="168"/>
      <c r="AC2489" s="168"/>
      <c r="AD2489" s="168"/>
      <c r="AE2489" s="168"/>
      <c r="AF2489" s="168"/>
      <c r="AG2489" s="168"/>
      <c r="AH2489" s="168"/>
      <c r="AI2489" s="168"/>
      <c r="AJ2489" s="168"/>
      <c r="AK2489" s="168"/>
      <c r="AL2489" s="168"/>
      <c r="AM2489" s="168"/>
      <c r="AN2489" s="168"/>
      <c r="AO2489" s="168"/>
      <c r="AP2489" s="168"/>
      <c r="AQ2489" s="168"/>
      <c r="AR2489" s="168"/>
      <c r="AS2489" s="168"/>
      <c r="AT2489" s="168"/>
      <c r="AU2489" s="168"/>
      <c r="AV2489" s="168"/>
      <c r="AW2489" s="168"/>
      <c r="AX2489" s="168"/>
      <c r="AY2489" s="168"/>
      <c r="AZ2489" s="168"/>
      <c r="BA2489" s="168"/>
      <c r="BB2489" s="168"/>
      <c r="BC2489" s="168"/>
      <c r="BD2489" s="168"/>
      <c r="BE2489" s="168"/>
      <c r="BF2489" s="168"/>
      <c r="BG2489" s="168"/>
      <c r="BH2489" s="168"/>
      <c r="BI2489" s="168"/>
      <c r="BJ2489" s="168"/>
      <c r="BK2489" s="168"/>
      <c r="BL2489" s="168"/>
      <c r="BM2489" s="168"/>
      <c r="BN2489" s="168"/>
      <c r="BO2489" s="168"/>
      <c r="BP2489" s="168"/>
      <c r="BQ2489" s="168"/>
      <c r="BR2489" s="168"/>
      <c r="BS2489" s="168"/>
      <c r="BT2489" s="168"/>
      <c r="BU2489" s="168"/>
      <c r="BV2489" s="168"/>
      <c r="BW2489" s="168"/>
      <c r="BX2489" s="168"/>
      <c r="BY2489" s="168"/>
      <c r="BZ2489" s="168"/>
      <c r="CA2489" s="168"/>
      <c r="CB2489" s="168"/>
      <c r="CC2489" s="168"/>
      <c r="CD2489" s="168"/>
      <c r="CE2489" s="168"/>
      <c r="CF2489" s="168"/>
      <c r="CG2489" s="168"/>
      <c r="CH2489" s="168"/>
      <c r="CI2489" s="168"/>
      <c r="CJ2489" s="168"/>
      <c r="CK2489" s="168"/>
      <c r="CL2489" s="168"/>
      <c r="CN2489" s="144"/>
      <c r="CO2489" s="168"/>
      <c r="CP2489" s="168"/>
      <c r="CQ2489" s="168"/>
      <c r="CR2489" s="168"/>
      <c r="CS2489" s="168"/>
      <c r="CT2489" s="168"/>
      <c r="CU2489" s="168"/>
      <c r="CV2489" s="168"/>
      <c r="CW2489" s="168"/>
      <c r="CX2489" s="168"/>
      <c r="CY2489" s="168"/>
      <c r="CZ2489" s="168"/>
      <c r="DA2489" s="168"/>
      <c r="DB2489" s="168"/>
      <c r="DC2489" s="168"/>
      <c r="DD2489" s="168"/>
      <c r="DE2489" s="168"/>
      <c r="DF2489" s="168"/>
      <c r="DG2489" s="168"/>
      <c r="DH2489" s="168"/>
      <c r="DI2489" s="168"/>
      <c r="DJ2489" s="168"/>
      <c r="DK2489" s="168"/>
      <c r="DL2489" s="168"/>
    </row>
    <row r="2490" spans="1:116" x14ac:dyDescent="0.4">
      <c r="A2490" s="12"/>
      <c r="B2490" s="12" t="s">
        <v>332</v>
      </c>
      <c r="C2490" s="12"/>
      <c r="D2490" t="s">
        <v>510</v>
      </c>
      <c r="E2490" s="8" t="str">
        <f t="shared" si="4897"/>
        <v>2490 VOV-TV-V</v>
      </c>
      <c r="G2490" s="95" t="str">
        <f>"# of "&amp;G2482&amp;"s"</f>
        <v># of procedures</v>
      </c>
      <c r="H2490" s="12"/>
      <c r="I2490" s="60"/>
      <c r="J2490" s="60"/>
      <c r="K2490" s="12"/>
      <c r="L2490" s="12"/>
      <c r="M2490" s="12"/>
      <c r="N2490" s="12"/>
      <c r="O2490" s="12"/>
      <c r="P2490" s="12"/>
      <c r="R2490" s="13"/>
      <c r="S2490" s="76"/>
      <c r="T2490" s="76"/>
      <c r="U2490" s="76"/>
      <c r="V2490" s="76"/>
      <c r="W2490" s="76"/>
      <c r="X2490" s="76"/>
      <c r="Y2490" s="76"/>
      <c r="Z2490" s="76"/>
      <c r="AA2490" s="76"/>
      <c r="AB2490" s="76"/>
      <c r="AC2490" s="76"/>
      <c r="AD2490" s="76"/>
      <c r="AE2490" s="76"/>
      <c r="AF2490" s="76"/>
      <c r="AG2490" s="76"/>
      <c r="AH2490" s="76"/>
      <c r="AI2490" s="76"/>
      <c r="AJ2490" s="76"/>
      <c r="AK2490" s="76"/>
      <c r="AL2490" s="76"/>
      <c r="AM2490" s="76"/>
      <c r="AN2490" s="76"/>
      <c r="AO2490" s="76"/>
      <c r="AP2490" s="76"/>
      <c r="AQ2490" s="76"/>
      <c r="AR2490" s="76"/>
      <c r="AS2490" s="76"/>
      <c r="AT2490" s="76"/>
      <c r="AU2490" s="76"/>
      <c r="AV2490" s="76"/>
      <c r="AW2490" s="76"/>
      <c r="AX2490" s="76"/>
      <c r="AY2490" s="76"/>
      <c r="AZ2490" s="76"/>
      <c r="BA2490" s="76"/>
      <c r="BB2490" s="76"/>
      <c r="BC2490" s="76"/>
      <c r="BD2490" s="76"/>
      <c r="BE2490" s="76"/>
      <c r="BF2490" s="76"/>
      <c r="BG2490" s="76"/>
      <c r="BH2490" s="76"/>
      <c r="BI2490" s="76"/>
      <c r="BJ2490" s="76"/>
      <c r="BK2490" s="76"/>
      <c r="BL2490" s="76"/>
      <c r="BM2490" s="76"/>
      <c r="BN2490" s="76"/>
      <c r="BO2490" s="76"/>
      <c r="BP2490" s="76"/>
      <c r="BQ2490" s="76"/>
      <c r="BR2490" s="76"/>
      <c r="BS2490" s="76"/>
      <c r="BT2490" s="76"/>
      <c r="BU2490" s="76"/>
      <c r="BV2490" s="76"/>
      <c r="BW2490" s="76"/>
      <c r="BX2490" s="76"/>
      <c r="BY2490" s="76"/>
      <c r="BZ2490" s="76"/>
      <c r="CA2490" s="76"/>
      <c r="CB2490" s="76"/>
      <c r="CC2490" s="76"/>
      <c r="CD2490" s="76"/>
      <c r="CE2490" s="76"/>
      <c r="CF2490" s="76"/>
      <c r="CG2490" s="76"/>
      <c r="CH2490" s="76"/>
      <c r="CI2490" s="76"/>
      <c r="CJ2490" s="76"/>
      <c r="CK2490" s="76"/>
      <c r="CL2490" s="76"/>
      <c r="CN2490" s="60"/>
      <c r="CO2490" s="239"/>
      <c r="CP2490" s="239"/>
      <c r="CQ2490" s="239"/>
      <c r="CR2490" s="239"/>
      <c r="CS2490" s="239"/>
      <c r="CT2490" s="239"/>
      <c r="CU2490" s="239"/>
      <c r="CV2490" s="239"/>
      <c r="CW2490" s="239"/>
      <c r="CX2490" s="239"/>
      <c r="CY2490" s="239"/>
      <c r="CZ2490" s="239"/>
      <c r="DA2490" s="239"/>
      <c r="DB2490" s="239"/>
      <c r="DC2490" s="239"/>
      <c r="DD2490" s="239"/>
      <c r="DE2490" s="239"/>
      <c r="DF2490" s="239"/>
      <c r="DG2490" s="239"/>
      <c r="DH2490" s="239"/>
      <c r="DI2490" s="239"/>
      <c r="DJ2490" s="239"/>
      <c r="DK2490" s="239"/>
      <c r="DL2490" s="239"/>
    </row>
    <row r="2491" spans="1:116" x14ac:dyDescent="0.4">
      <c r="A2491" s="31"/>
      <c r="B2491" s="31"/>
      <c r="C2491" s="31"/>
      <c r="D2491" t="s">
        <v>510</v>
      </c>
      <c r="E2491" s="8" t="str">
        <f t="shared" si="4897"/>
        <v>2491 VOV-TV-V</v>
      </c>
      <c r="G2491" s="145" t="str">
        <f>"# of "&amp;G2494&amp;"s/"&amp;G2482</f>
        <v># of implants/procedure</v>
      </c>
      <c r="H2491" s="31"/>
      <c r="I2491" s="73"/>
      <c r="J2491" s="73"/>
      <c r="K2491" s="12">
        <v>2</v>
      </c>
      <c r="L2491" s="12">
        <v>2</v>
      </c>
      <c r="M2491" s="12">
        <v>2</v>
      </c>
      <c r="N2491" s="12">
        <v>2</v>
      </c>
      <c r="O2491" s="12">
        <v>2</v>
      </c>
      <c r="P2491" s="12">
        <v>2</v>
      </c>
      <c r="R2491" s="67"/>
      <c r="S2491" s="76" cm="1">
        <f t="array" ref="S2491">INDEX($K:$P,ROW(),MATCH(S$3,$K$2:$P$2,0))</f>
        <v>2</v>
      </c>
      <c r="T2491" s="76" cm="1">
        <f t="array" ref="T2491">INDEX($K:$P,ROW(),MATCH(T$3,$K$2:$P$2,0))</f>
        <v>2</v>
      </c>
      <c r="U2491" s="76" cm="1">
        <f t="array" ref="U2491">INDEX($K:$P,ROW(),MATCH(U$3,$K$2:$P$2,0))</f>
        <v>2</v>
      </c>
      <c r="V2491" s="76" cm="1">
        <f t="array" ref="V2491">INDEX($K:$P,ROW(),MATCH(V$3,$K$2:$P$2,0))</f>
        <v>2</v>
      </c>
      <c r="W2491" s="76" cm="1">
        <f t="array" ref="W2491">INDEX($K:$P,ROW(),MATCH(W$3,$K$2:$P$2,0))</f>
        <v>2</v>
      </c>
      <c r="X2491" s="76" cm="1">
        <f t="array" ref="X2491">INDEX($K:$P,ROW(),MATCH(X$3,$K$2:$P$2,0))</f>
        <v>2</v>
      </c>
      <c r="Y2491" s="76" cm="1">
        <f t="array" ref="Y2491">INDEX($K:$P,ROW(),MATCH(Y$3,$K$2:$P$2,0))</f>
        <v>2</v>
      </c>
      <c r="Z2491" s="76" cm="1">
        <f t="array" ref="Z2491">INDEX($K:$P,ROW(),MATCH(Z$3,$K$2:$P$2,0))</f>
        <v>2</v>
      </c>
      <c r="AA2491" s="76" cm="1">
        <f t="array" ref="AA2491">INDEX($K:$P,ROW(),MATCH(AA$3,$K$2:$P$2,0))</f>
        <v>2</v>
      </c>
      <c r="AB2491" s="76" cm="1">
        <f t="array" ref="AB2491">INDEX($K:$P,ROW(),MATCH(AB$3,$K$2:$P$2,0))</f>
        <v>2</v>
      </c>
      <c r="AC2491" s="76" cm="1">
        <f t="array" ref="AC2491">INDEX($K:$P,ROW(),MATCH(AC$3,$K$2:$P$2,0))</f>
        <v>2</v>
      </c>
      <c r="AD2491" s="76" cm="1">
        <f t="array" ref="AD2491">INDEX($K:$P,ROW(),MATCH(AD$3,$K$2:$P$2,0))</f>
        <v>2</v>
      </c>
      <c r="AE2491" s="76" cm="1">
        <f t="array" ref="AE2491">INDEX($K:$P,ROW(),MATCH(AE$3,$K$2:$P$2,0))</f>
        <v>2</v>
      </c>
      <c r="AF2491" s="76" cm="1">
        <f t="array" ref="AF2491">INDEX($K:$P,ROW(),MATCH(AF$3,$K$2:$P$2,0))</f>
        <v>2</v>
      </c>
      <c r="AG2491" s="76" cm="1">
        <f t="array" ref="AG2491">INDEX($K:$P,ROW(),MATCH(AG$3,$K$2:$P$2,0))</f>
        <v>2</v>
      </c>
      <c r="AH2491" s="76" cm="1">
        <f t="array" ref="AH2491">INDEX($K:$P,ROW(),MATCH(AH$3,$K$2:$P$2,0))</f>
        <v>2</v>
      </c>
      <c r="AI2491" s="76" cm="1">
        <f t="array" ref="AI2491">INDEX($K:$P,ROW(),MATCH(AI$3,$K$2:$P$2,0))</f>
        <v>2</v>
      </c>
      <c r="AJ2491" s="76" cm="1">
        <f t="array" ref="AJ2491">INDEX($K:$P,ROW(),MATCH(AJ$3,$K$2:$P$2,0))</f>
        <v>2</v>
      </c>
      <c r="AK2491" s="76" cm="1">
        <f t="array" ref="AK2491">INDEX($K:$P,ROW(),MATCH(AK$3,$K$2:$P$2,0))</f>
        <v>2</v>
      </c>
      <c r="AL2491" s="76" cm="1">
        <f t="array" ref="AL2491">INDEX($K:$P,ROW(),MATCH(AL$3,$K$2:$P$2,0))</f>
        <v>2</v>
      </c>
      <c r="AM2491" s="76" cm="1">
        <f t="array" ref="AM2491">INDEX($K:$P,ROW(),MATCH(AM$3,$K$2:$P$2,0))</f>
        <v>2</v>
      </c>
      <c r="AN2491" s="76" cm="1">
        <f t="array" ref="AN2491">INDEX($K:$P,ROW(),MATCH(AN$3,$K$2:$P$2,0))</f>
        <v>2</v>
      </c>
      <c r="AO2491" s="76" cm="1">
        <f t="array" ref="AO2491">INDEX($K:$P,ROW(),MATCH(AO$3,$K$2:$P$2,0))</f>
        <v>2</v>
      </c>
      <c r="AP2491" s="76" cm="1">
        <f t="array" ref="AP2491">INDEX($K:$P,ROW(),MATCH(AP$3,$K$2:$P$2,0))</f>
        <v>2</v>
      </c>
      <c r="AQ2491" s="76" cm="1">
        <f t="array" ref="AQ2491">INDEX($K:$P,ROW(),MATCH(AQ$3,$K$2:$P$2,0))</f>
        <v>2</v>
      </c>
      <c r="AR2491" s="76" cm="1">
        <f t="array" ref="AR2491">INDEX($K:$P,ROW(),MATCH(AR$3,$K$2:$P$2,0))</f>
        <v>2</v>
      </c>
      <c r="AS2491" s="76" cm="1">
        <f t="array" ref="AS2491">INDEX($K:$P,ROW(),MATCH(AS$3,$K$2:$P$2,0))</f>
        <v>2</v>
      </c>
      <c r="AT2491" s="76" cm="1">
        <f t="array" ref="AT2491">INDEX($K:$P,ROW(),MATCH(AT$3,$K$2:$P$2,0))</f>
        <v>2</v>
      </c>
      <c r="AU2491" s="76" cm="1">
        <f t="array" ref="AU2491">INDEX($K:$P,ROW(),MATCH(AU$3,$K$2:$P$2,0))</f>
        <v>2</v>
      </c>
      <c r="AV2491" s="76" cm="1">
        <f t="array" ref="AV2491">INDEX($K:$P,ROW(),MATCH(AV$3,$K$2:$P$2,0))</f>
        <v>2</v>
      </c>
      <c r="AW2491" s="76" cm="1">
        <f t="array" ref="AW2491">INDEX($K:$P,ROW(),MATCH(AW$3,$K$2:$P$2,0))</f>
        <v>2</v>
      </c>
      <c r="AX2491" s="76" cm="1">
        <f t="array" ref="AX2491">INDEX($K:$P,ROW(),MATCH(AX$3,$K$2:$P$2,0))</f>
        <v>2</v>
      </c>
      <c r="AY2491" s="76" cm="1">
        <f t="array" ref="AY2491">INDEX($K:$P,ROW(),MATCH(AY$3,$K$2:$P$2,0))</f>
        <v>2</v>
      </c>
      <c r="AZ2491" s="76" cm="1">
        <f t="array" ref="AZ2491">INDEX($K:$P,ROW(),MATCH(AZ$3,$K$2:$P$2,0))</f>
        <v>2</v>
      </c>
      <c r="BA2491" s="76" cm="1">
        <f t="array" ref="BA2491">INDEX($K:$P,ROW(),MATCH(BA$3,$K$2:$P$2,0))</f>
        <v>2</v>
      </c>
      <c r="BB2491" s="76" cm="1">
        <f t="array" ref="BB2491">INDEX($K:$P,ROW(),MATCH(BB$3,$K$2:$P$2,0))</f>
        <v>2</v>
      </c>
      <c r="BC2491" s="76" cm="1">
        <f t="array" ref="BC2491">INDEX($K:$P,ROW(),MATCH(BC$3,$K$2:$P$2,0))</f>
        <v>2</v>
      </c>
      <c r="BD2491" s="76" cm="1">
        <f t="array" ref="BD2491">INDEX($K:$P,ROW(),MATCH(BD$3,$K$2:$P$2,0))</f>
        <v>2</v>
      </c>
      <c r="BE2491" s="76" cm="1">
        <f t="array" ref="BE2491">INDEX($K:$P,ROW(),MATCH(BE$3,$K$2:$P$2,0))</f>
        <v>2</v>
      </c>
      <c r="BF2491" s="76" cm="1">
        <f t="array" ref="BF2491">INDEX($K:$P,ROW(),MATCH(BF$3,$K$2:$P$2,0))</f>
        <v>2</v>
      </c>
      <c r="BG2491" s="76" cm="1">
        <f t="array" ref="BG2491">INDEX($K:$P,ROW(),MATCH(BG$3,$K$2:$P$2,0))</f>
        <v>2</v>
      </c>
      <c r="BH2491" s="76" cm="1">
        <f t="array" ref="BH2491">INDEX($K:$P,ROW(),MATCH(BH$3,$K$2:$P$2,0))</f>
        <v>2</v>
      </c>
      <c r="BI2491" s="76" cm="1">
        <f t="array" ref="BI2491">INDEX($K:$P,ROW(),MATCH(BI$3,$K$2:$P$2,0))</f>
        <v>2</v>
      </c>
      <c r="BJ2491" s="76" cm="1">
        <f t="array" ref="BJ2491">INDEX($K:$P,ROW(),MATCH(BJ$3,$K$2:$P$2,0))</f>
        <v>2</v>
      </c>
      <c r="BK2491" s="76" cm="1">
        <f t="array" ref="BK2491">INDEX($K:$P,ROW(),MATCH(BK$3,$K$2:$P$2,0))</f>
        <v>2</v>
      </c>
      <c r="BL2491" s="76" cm="1">
        <f t="array" ref="BL2491">INDEX($K:$P,ROW(),MATCH(BL$3,$K$2:$P$2,0))</f>
        <v>2</v>
      </c>
      <c r="BM2491" s="76" cm="1">
        <f t="array" ref="BM2491">INDEX($K:$P,ROW(),MATCH(BM$3,$K$2:$P$2,0))</f>
        <v>2</v>
      </c>
      <c r="BN2491" s="76" cm="1">
        <f t="array" ref="BN2491">INDEX($K:$P,ROW(),MATCH(BN$3,$K$2:$P$2,0))</f>
        <v>2</v>
      </c>
      <c r="BO2491" s="76" cm="1">
        <f t="array" ref="BO2491">INDEX($K:$P,ROW(),MATCH(BO$3,$K$2:$P$2,0))</f>
        <v>2</v>
      </c>
      <c r="BP2491" s="76" cm="1">
        <f t="array" ref="BP2491">INDEX($K:$P,ROW(),MATCH(BP$3,$K$2:$P$2,0))</f>
        <v>2</v>
      </c>
      <c r="BQ2491" s="76" cm="1">
        <f t="array" ref="BQ2491">INDEX($K:$P,ROW(),MATCH(BQ$3,$K$2:$P$2,0))</f>
        <v>2</v>
      </c>
      <c r="BR2491" s="76" cm="1">
        <f t="array" ref="BR2491">INDEX($K:$P,ROW(),MATCH(BR$3,$K$2:$P$2,0))</f>
        <v>2</v>
      </c>
      <c r="BS2491" s="76" cm="1">
        <f t="array" ref="BS2491">INDEX($K:$P,ROW(),MATCH(BS$3,$K$2:$P$2,0))</f>
        <v>2</v>
      </c>
      <c r="BT2491" s="76" cm="1">
        <f t="array" ref="BT2491">INDEX($K:$P,ROW(),MATCH(BT$3,$K$2:$P$2,0))</f>
        <v>2</v>
      </c>
      <c r="BU2491" s="76" cm="1">
        <f t="array" ref="BU2491">INDEX($K:$P,ROW(),MATCH(BU$3,$K$2:$P$2,0))</f>
        <v>2</v>
      </c>
      <c r="BV2491" s="76" cm="1">
        <f t="array" ref="BV2491">INDEX($K:$P,ROW(),MATCH(BV$3,$K$2:$P$2,0))</f>
        <v>2</v>
      </c>
      <c r="BW2491" s="76" cm="1">
        <f t="array" ref="BW2491">INDEX($K:$P,ROW(),MATCH(BW$3,$K$2:$P$2,0))</f>
        <v>2</v>
      </c>
      <c r="BX2491" s="76" cm="1">
        <f t="array" ref="BX2491">INDEX($K:$P,ROW(),MATCH(BX$3,$K$2:$P$2,0))</f>
        <v>2</v>
      </c>
      <c r="BY2491" s="76" cm="1">
        <f t="array" ref="BY2491">INDEX($K:$P,ROW(),MATCH(BY$3,$K$2:$P$2,0))</f>
        <v>2</v>
      </c>
      <c r="BZ2491" s="76" cm="1">
        <f t="array" ref="BZ2491">INDEX($K:$P,ROW(),MATCH(BZ$3,$K$2:$P$2,0))</f>
        <v>2</v>
      </c>
      <c r="CA2491" s="76" cm="1">
        <f t="array" ref="CA2491">INDEX($K:$P,ROW(),MATCH(CA$3,$K$2:$P$2,0))</f>
        <v>2</v>
      </c>
      <c r="CB2491" s="76" cm="1">
        <f t="array" ref="CB2491">INDEX($K:$P,ROW(),MATCH(CB$3,$K$2:$P$2,0))</f>
        <v>2</v>
      </c>
      <c r="CC2491" s="76" cm="1">
        <f t="array" ref="CC2491">INDEX($K:$P,ROW(),MATCH(CC$3,$K$2:$P$2,0))</f>
        <v>2</v>
      </c>
      <c r="CD2491" s="76" cm="1">
        <f t="array" ref="CD2491">INDEX($K:$P,ROW(),MATCH(CD$3,$K$2:$P$2,0))</f>
        <v>2</v>
      </c>
      <c r="CE2491" s="76" cm="1">
        <f t="array" ref="CE2491">INDEX($K:$P,ROW(),MATCH(CE$3,$K$2:$P$2,0))</f>
        <v>2</v>
      </c>
      <c r="CF2491" s="76" cm="1">
        <f t="array" ref="CF2491">INDEX($K:$P,ROW(),MATCH(CF$3,$K$2:$P$2,0))</f>
        <v>2</v>
      </c>
      <c r="CG2491" s="76" cm="1">
        <f t="array" ref="CG2491">INDEX($K:$P,ROW(),MATCH(CG$3,$K$2:$P$2,0))</f>
        <v>2</v>
      </c>
      <c r="CH2491" s="76" cm="1">
        <f t="array" ref="CH2491">INDEX($K:$P,ROW(),MATCH(CH$3,$K$2:$P$2,0))</f>
        <v>2</v>
      </c>
      <c r="CI2491" s="76" cm="1">
        <f t="array" ref="CI2491">INDEX($K:$P,ROW(),MATCH(CI$3,$K$2:$P$2,0))</f>
        <v>2</v>
      </c>
      <c r="CJ2491" s="76" cm="1">
        <f t="array" ref="CJ2491">INDEX($K:$P,ROW(),MATCH(CJ$3,$K$2:$P$2,0))</f>
        <v>2</v>
      </c>
      <c r="CK2491" s="76" cm="1">
        <f t="array" ref="CK2491">INDEX($K:$P,ROW(),MATCH(CK$3,$K$2:$P$2,0))</f>
        <v>2</v>
      </c>
      <c r="CL2491" s="76" cm="1">
        <f t="array" ref="CL2491">INDEX($K:$P,ROW(),MATCH(CL$3,$K$2:$P$2,0))</f>
        <v>2</v>
      </c>
      <c r="CN2491" s="76"/>
      <c r="CO2491" s="76" t="e" cm="1">
        <f t="array" ref="CO2491">INDEX($K:$P,ROW(),MATCH(CO$3,$K$2:$P$2,0))</f>
        <v>#N/A</v>
      </c>
      <c r="CP2491" s="76" t="e" cm="1">
        <f t="array" ref="CP2491">INDEX($K:$P,ROW(),MATCH(CP$3,$K$2:$P$2,0))</f>
        <v>#N/A</v>
      </c>
      <c r="CQ2491" s="76" t="e" cm="1">
        <f t="array" ref="CQ2491">INDEX($K:$P,ROW(),MATCH(CQ$3,$K$2:$P$2,0))</f>
        <v>#N/A</v>
      </c>
      <c r="CR2491" s="76" t="e" cm="1">
        <f t="array" ref="CR2491">INDEX($K:$P,ROW(),MATCH(CR$3,$K$2:$P$2,0))</f>
        <v>#N/A</v>
      </c>
      <c r="CS2491" s="76" t="e" cm="1">
        <f t="array" ref="CS2491">INDEX($K:$P,ROW(),MATCH(CS$3,$K$2:$P$2,0))</f>
        <v>#N/A</v>
      </c>
      <c r="CT2491" s="76" t="e" cm="1">
        <f t="array" ref="CT2491">INDEX($K:$P,ROW(),MATCH(CT$3,$K$2:$P$2,0))</f>
        <v>#N/A</v>
      </c>
      <c r="CU2491" s="76" t="e" cm="1">
        <f t="array" ref="CU2491">INDEX($K:$P,ROW(),MATCH(CU$3,$K$2:$P$2,0))</f>
        <v>#N/A</v>
      </c>
      <c r="CV2491" s="76" t="e" cm="1">
        <f t="array" ref="CV2491">INDEX($K:$P,ROW(),MATCH(CV$3,$K$2:$P$2,0))</f>
        <v>#N/A</v>
      </c>
      <c r="CW2491" s="76" t="e" cm="1">
        <f t="array" ref="CW2491">INDEX($K:$P,ROW(),MATCH(CW$3,$K$2:$P$2,0))</f>
        <v>#N/A</v>
      </c>
      <c r="CX2491" s="76" t="e" cm="1">
        <f t="array" ref="CX2491">INDEX($K:$P,ROW(),MATCH(CX$3,$K$2:$P$2,0))</f>
        <v>#N/A</v>
      </c>
      <c r="CY2491" s="76" t="e" cm="1">
        <f t="array" ref="CY2491">INDEX($K:$P,ROW(),MATCH(CY$3,$K$2:$P$2,0))</f>
        <v>#N/A</v>
      </c>
      <c r="CZ2491" s="76" t="e" cm="1">
        <f t="array" ref="CZ2491">INDEX($K:$P,ROW(),MATCH(CZ$3,$K$2:$P$2,0))</f>
        <v>#N/A</v>
      </c>
      <c r="DA2491" s="76" t="e" cm="1">
        <f t="array" ref="DA2491">INDEX($K:$P,ROW(),MATCH(DA$3,$K$2:$P$2,0))</f>
        <v>#N/A</v>
      </c>
      <c r="DB2491" s="76" t="e" cm="1">
        <f t="array" ref="DB2491">INDEX($K:$P,ROW(),MATCH(DB$3,$K$2:$P$2,0))</f>
        <v>#N/A</v>
      </c>
      <c r="DC2491" s="76" t="e" cm="1">
        <f t="array" ref="DC2491">INDEX($K:$P,ROW(),MATCH(DC$3,$K$2:$P$2,0))</f>
        <v>#N/A</v>
      </c>
      <c r="DD2491" s="76" t="e" cm="1">
        <f t="array" ref="DD2491">INDEX($K:$P,ROW(),MATCH(DD$3,$K$2:$P$2,0))</f>
        <v>#N/A</v>
      </c>
      <c r="DE2491" s="76" t="e" cm="1">
        <f t="array" ref="DE2491">INDEX($K:$P,ROW(),MATCH(DE$3,$K$2:$P$2,0))</f>
        <v>#N/A</v>
      </c>
      <c r="DF2491" s="76" t="e" cm="1">
        <f t="array" ref="DF2491">INDEX($K:$P,ROW(),MATCH(DF$3,$K$2:$P$2,0))</f>
        <v>#N/A</v>
      </c>
      <c r="DG2491" s="76" t="e" cm="1">
        <f t="array" ref="DG2491">INDEX($K:$P,ROW(),MATCH(DG$3,$K$2:$P$2,0))</f>
        <v>#N/A</v>
      </c>
      <c r="DH2491" s="76" t="e" cm="1">
        <f t="array" ref="DH2491">INDEX($K:$P,ROW(),MATCH(DH$3,$K$2:$P$2,0))</f>
        <v>#N/A</v>
      </c>
      <c r="DI2491" s="76" t="e" cm="1">
        <f t="array" ref="DI2491">INDEX($K:$P,ROW(),MATCH(DI$3,$K$2:$P$2,0))</f>
        <v>#N/A</v>
      </c>
      <c r="DJ2491" s="76" t="e" cm="1">
        <f t="array" ref="DJ2491">INDEX($K:$P,ROW(),MATCH(DJ$3,$K$2:$P$2,0))</f>
        <v>#N/A</v>
      </c>
      <c r="DK2491" s="76" t="e" cm="1">
        <f t="array" ref="DK2491">INDEX($K:$P,ROW(),MATCH(DK$3,$K$2:$P$2,0))</f>
        <v>#N/A</v>
      </c>
      <c r="DL2491" s="76" t="e" cm="1">
        <f t="array" ref="DL2491">INDEX($K:$P,ROW(),MATCH(DL$3,$K$2:$P$2,0))</f>
        <v>#N/A</v>
      </c>
    </row>
    <row r="2492" spans="1:116" x14ac:dyDescent="0.4">
      <c r="D2492" t="s">
        <v>510</v>
      </c>
      <c r="E2492" s="8" t="str">
        <f t="shared" si="4897"/>
        <v>2492 VOV-TV-V</v>
      </c>
      <c r="G2492" s="127" t="str">
        <f>"# of "&amp;G2494&amp;"s"</f>
        <v># of implants</v>
      </c>
      <c r="H2492" s="12"/>
      <c r="I2492" s="60"/>
      <c r="J2492" s="60"/>
      <c r="K2492" s="117">
        <f t="shared" ref="K2492:P2492" ca="1" si="4898">SUMIF($3:$3,K$2,2492:2492)</f>
        <v>120000</v>
      </c>
      <c r="L2492" s="117">
        <f t="shared" ca="1" si="4898"/>
        <v>120000</v>
      </c>
      <c r="M2492" s="117">
        <f t="shared" ca="1" si="4898"/>
        <v>120000</v>
      </c>
      <c r="N2492" s="117">
        <f t="shared" ca="1" si="4898"/>
        <v>120000</v>
      </c>
      <c r="O2492" s="117">
        <f t="shared" ca="1" si="4898"/>
        <v>120000</v>
      </c>
      <c r="P2492" s="117">
        <f t="shared" ca="1" si="4898"/>
        <v>120000</v>
      </c>
      <c r="R2492" s="15"/>
      <c r="S2492" s="151" cm="1">
        <f t="array" aca="1" ref="S2492" ca="1">INDIRECT(S2484)*S2491</f>
        <v>10000</v>
      </c>
      <c r="T2492" s="151" cm="1">
        <f t="array" aca="1" ref="T2492" ca="1">INDIRECT(T2484)*T2491</f>
        <v>10000</v>
      </c>
      <c r="U2492" s="151" cm="1">
        <f t="array" aca="1" ref="U2492" ca="1">INDIRECT(U2484)*U2491</f>
        <v>10000</v>
      </c>
      <c r="V2492" s="151" cm="1">
        <f t="array" aca="1" ref="V2492" ca="1">INDIRECT(V2484)*V2491</f>
        <v>10000</v>
      </c>
      <c r="W2492" s="151" cm="1">
        <f t="array" aca="1" ref="W2492" ca="1">INDIRECT(W2484)*W2491</f>
        <v>10000</v>
      </c>
      <c r="X2492" s="151" cm="1">
        <f t="array" aca="1" ref="X2492" ca="1">INDIRECT(X2484)*X2491</f>
        <v>10000</v>
      </c>
      <c r="Y2492" s="151" cm="1">
        <f t="array" aca="1" ref="Y2492" ca="1">INDIRECT(Y2484)*Y2491</f>
        <v>10000</v>
      </c>
      <c r="Z2492" s="151" cm="1">
        <f t="array" aca="1" ref="Z2492" ca="1">INDIRECT(Z2484)*Z2491</f>
        <v>10000</v>
      </c>
      <c r="AA2492" s="151" cm="1">
        <f t="array" aca="1" ref="AA2492" ca="1">INDIRECT(AA2484)*AA2491</f>
        <v>10000</v>
      </c>
      <c r="AB2492" s="151" cm="1">
        <f t="array" aca="1" ref="AB2492" ca="1">INDIRECT(AB2484)*AB2491</f>
        <v>10000</v>
      </c>
      <c r="AC2492" s="151" cm="1">
        <f t="array" aca="1" ref="AC2492" ca="1">INDIRECT(AC2484)*AC2491</f>
        <v>10000</v>
      </c>
      <c r="AD2492" s="151" cm="1">
        <f t="array" aca="1" ref="AD2492" ca="1">INDIRECT(AD2484)*AD2491</f>
        <v>10000</v>
      </c>
      <c r="AE2492" s="151" cm="1">
        <f t="array" aca="1" ref="AE2492" ca="1">INDIRECT(AE2484)*AE2491</f>
        <v>10000</v>
      </c>
      <c r="AF2492" s="151" cm="1">
        <f t="array" aca="1" ref="AF2492" ca="1">INDIRECT(AF2484)*AF2491</f>
        <v>10000</v>
      </c>
      <c r="AG2492" s="151" cm="1">
        <f t="array" aca="1" ref="AG2492" ca="1">INDIRECT(AG2484)*AG2491</f>
        <v>10000</v>
      </c>
      <c r="AH2492" s="151" cm="1">
        <f t="array" aca="1" ref="AH2492" ca="1">INDIRECT(AH2484)*AH2491</f>
        <v>10000</v>
      </c>
      <c r="AI2492" s="151" cm="1">
        <f t="array" aca="1" ref="AI2492" ca="1">INDIRECT(AI2484)*AI2491</f>
        <v>10000</v>
      </c>
      <c r="AJ2492" s="151" cm="1">
        <f t="array" aca="1" ref="AJ2492" ca="1">INDIRECT(AJ2484)*AJ2491</f>
        <v>10000</v>
      </c>
      <c r="AK2492" s="151" cm="1">
        <f t="array" aca="1" ref="AK2492" ca="1">INDIRECT(AK2484)*AK2491</f>
        <v>10000</v>
      </c>
      <c r="AL2492" s="151" cm="1">
        <f t="array" aca="1" ref="AL2492" ca="1">INDIRECT(AL2484)*AL2491</f>
        <v>10000</v>
      </c>
      <c r="AM2492" s="151" cm="1">
        <f t="array" aca="1" ref="AM2492" ca="1">INDIRECT(AM2484)*AM2491</f>
        <v>10000</v>
      </c>
      <c r="AN2492" s="151" cm="1">
        <f t="array" aca="1" ref="AN2492" ca="1">INDIRECT(AN2484)*AN2491</f>
        <v>10000</v>
      </c>
      <c r="AO2492" s="151" cm="1">
        <f t="array" aca="1" ref="AO2492" ca="1">INDIRECT(AO2484)*AO2491</f>
        <v>10000</v>
      </c>
      <c r="AP2492" s="151" cm="1">
        <f t="array" aca="1" ref="AP2492" ca="1">INDIRECT(AP2484)*AP2491</f>
        <v>10000</v>
      </c>
      <c r="AQ2492" s="151" cm="1">
        <f t="array" aca="1" ref="AQ2492" ca="1">INDIRECT(AQ2484)*AQ2491</f>
        <v>10000</v>
      </c>
      <c r="AR2492" s="151" cm="1">
        <f t="array" aca="1" ref="AR2492" ca="1">INDIRECT(AR2484)*AR2491</f>
        <v>10000</v>
      </c>
      <c r="AS2492" s="151" cm="1">
        <f t="array" aca="1" ref="AS2492" ca="1">INDIRECT(AS2484)*AS2491</f>
        <v>10000</v>
      </c>
      <c r="AT2492" s="151" cm="1">
        <f t="array" aca="1" ref="AT2492" ca="1">INDIRECT(AT2484)*AT2491</f>
        <v>10000</v>
      </c>
      <c r="AU2492" s="151" cm="1">
        <f t="array" aca="1" ref="AU2492" ca="1">INDIRECT(AU2484)*AU2491</f>
        <v>10000</v>
      </c>
      <c r="AV2492" s="151" cm="1">
        <f t="array" aca="1" ref="AV2492" ca="1">INDIRECT(AV2484)*AV2491</f>
        <v>10000</v>
      </c>
      <c r="AW2492" s="151" cm="1">
        <f t="array" aca="1" ref="AW2492" ca="1">INDIRECT(AW2484)*AW2491</f>
        <v>10000</v>
      </c>
      <c r="AX2492" s="151" cm="1">
        <f t="array" aca="1" ref="AX2492" ca="1">INDIRECT(AX2484)*AX2491</f>
        <v>10000</v>
      </c>
      <c r="AY2492" s="151" cm="1">
        <f t="array" aca="1" ref="AY2492" ca="1">INDIRECT(AY2484)*AY2491</f>
        <v>10000</v>
      </c>
      <c r="AZ2492" s="151" cm="1">
        <f t="array" aca="1" ref="AZ2492" ca="1">INDIRECT(AZ2484)*AZ2491</f>
        <v>10000</v>
      </c>
      <c r="BA2492" s="151" cm="1">
        <f t="array" aca="1" ref="BA2492" ca="1">INDIRECT(BA2484)*BA2491</f>
        <v>10000</v>
      </c>
      <c r="BB2492" s="151" cm="1">
        <f t="array" aca="1" ref="BB2492" ca="1">INDIRECT(BB2484)*BB2491</f>
        <v>10000</v>
      </c>
      <c r="BC2492" s="151" cm="1">
        <f t="array" aca="1" ref="BC2492" ca="1">INDIRECT(BC2484)*BC2491</f>
        <v>10000</v>
      </c>
      <c r="BD2492" s="151" cm="1">
        <f t="array" aca="1" ref="BD2492" ca="1">INDIRECT(BD2484)*BD2491</f>
        <v>10000</v>
      </c>
      <c r="BE2492" s="151" cm="1">
        <f t="array" aca="1" ref="BE2492" ca="1">INDIRECT(BE2484)*BE2491</f>
        <v>10000</v>
      </c>
      <c r="BF2492" s="151" cm="1">
        <f t="array" aca="1" ref="BF2492" ca="1">INDIRECT(BF2484)*BF2491</f>
        <v>10000</v>
      </c>
      <c r="BG2492" s="151" cm="1">
        <f t="array" aca="1" ref="BG2492" ca="1">INDIRECT(BG2484)*BG2491</f>
        <v>10000</v>
      </c>
      <c r="BH2492" s="151" cm="1">
        <f t="array" aca="1" ref="BH2492" ca="1">INDIRECT(BH2484)*BH2491</f>
        <v>10000</v>
      </c>
      <c r="BI2492" s="151" cm="1">
        <f t="array" aca="1" ref="BI2492" ca="1">INDIRECT(BI2484)*BI2491</f>
        <v>10000</v>
      </c>
      <c r="BJ2492" s="151" cm="1">
        <f t="array" aca="1" ref="BJ2492" ca="1">INDIRECT(BJ2484)*BJ2491</f>
        <v>10000</v>
      </c>
      <c r="BK2492" s="151" cm="1">
        <f t="array" aca="1" ref="BK2492" ca="1">INDIRECT(BK2484)*BK2491</f>
        <v>10000</v>
      </c>
      <c r="BL2492" s="151" cm="1">
        <f t="array" aca="1" ref="BL2492" ca="1">INDIRECT(BL2484)*BL2491</f>
        <v>10000</v>
      </c>
      <c r="BM2492" s="151" cm="1">
        <f t="array" aca="1" ref="BM2492" ca="1">INDIRECT(BM2484)*BM2491</f>
        <v>10000</v>
      </c>
      <c r="BN2492" s="151" cm="1">
        <f t="array" aca="1" ref="BN2492" ca="1">INDIRECT(BN2484)*BN2491</f>
        <v>10000</v>
      </c>
      <c r="BO2492" s="151" cm="1">
        <f t="array" aca="1" ref="BO2492" ca="1">INDIRECT(BO2484)*BO2491</f>
        <v>10000</v>
      </c>
      <c r="BP2492" s="151" cm="1">
        <f t="array" aca="1" ref="BP2492" ca="1">INDIRECT(BP2484)*BP2491</f>
        <v>10000</v>
      </c>
      <c r="BQ2492" s="151" cm="1">
        <f t="array" aca="1" ref="BQ2492" ca="1">INDIRECT(BQ2484)*BQ2491</f>
        <v>10000</v>
      </c>
      <c r="BR2492" s="151" cm="1">
        <f t="array" aca="1" ref="BR2492" ca="1">INDIRECT(BR2484)*BR2491</f>
        <v>10000</v>
      </c>
      <c r="BS2492" s="151" cm="1">
        <f t="array" aca="1" ref="BS2492" ca="1">INDIRECT(BS2484)*BS2491</f>
        <v>10000</v>
      </c>
      <c r="BT2492" s="151" cm="1">
        <f t="array" aca="1" ref="BT2492" ca="1">INDIRECT(BT2484)*BT2491</f>
        <v>10000</v>
      </c>
      <c r="BU2492" s="151" cm="1">
        <f t="array" aca="1" ref="BU2492" ca="1">INDIRECT(BU2484)*BU2491</f>
        <v>10000</v>
      </c>
      <c r="BV2492" s="151" cm="1">
        <f t="array" aca="1" ref="BV2492" ca="1">INDIRECT(BV2484)*BV2491</f>
        <v>10000</v>
      </c>
      <c r="BW2492" s="151" cm="1">
        <f t="array" aca="1" ref="BW2492" ca="1">INDIRECT(BW2484)*BW2491</f>
        <v>10000</v>
      </c>
      <c r="BX2492" s="151" cm="1">
        <f t="array" aca="1" ref="BX2492" ca="1">INDIRECT(BX2484)*BX2491</f>
        <v>10000</v>
      </c>
      <c r="BY2492" s="151" cm="1">
        <f t="array" aca="1" ref="BY2492" ca="1">INDIRECT(BY2484)*BY2491</f>
        <v>10000</v>
      </c>
      <c r="BZ2492" s="151" cm="1">
        <f t="array" aca="1" ref="BZ2492" ca="1">INDIRECT(BZ2484)*BZ2491</f>
        <v>10000</v>
      </c>
      <c r="CA2492" s="151" cm="1">
        <f t="array" aca="1" ref="CA2492" ca="1">INDIRECT(CA2484)*CA2491</f>
        <v>10000</v>
      </c>
      <c r="CB2492" s="151" cm="1">
        <f t="array" aca="1" ref="CB2492" ca="1">INDIRECT(CB2484)*CB2491</f>
        <v>10000</v>
      </c>
      <c r="CC2492" s="151" cm="1">
        <f t="array" aca="1" ref="CC2492" ca="1">INDIRECT(CC2484)*CC2491</f>
        <v>10000</v>
      </c>
      <c r="CD2492" s="151" cm="1">
        <f t="array" aca="1" ref="CD2492" ca="1">INDIRECT(CD2484)*CD2491</f>
        <v>10000</v>
      </c>
      <c r="CE2492" s="151" cm="1">
        <f t="array" aca="1" ref="CE2492" ca="1">INDIRECT(CE2484)*CE2491</f>
        <v>10000</v>
      </c>
      <c r="CF2492" s="151" cm="1">
        <f t="array" aca="1" ref="CF2492" ca="1">INDIRECT(CF2484)*CF2491</f>
        <v>10000</v>
      </c>
      <c r="CG2492" s="151" cm="1">
        <f t="array" aca="1" ref="CG2492" ca="1">INDIRECT(CG2484)*CG2491</f>
        <v>10000</v>
      </c>
      <c r="CH2492" s="151" cm="1">
        <f t="array" aca="1" ref="CH2492" ca="1">INDIRECT(CH2484)*CH2491</f>
        <v>10000</v>
      </c>
      <c r="CI2492" s="151" cm="1">
        <f t="array" aca="1" ref="CI2492" ca="1">INDIRECT(CI2484)*CI2491</f>
        <v>10000</v>
      </c>
      <c r="CJ2492" s="151" cm="1">
        <f t="array" aca="1" ref="CJ2492" ca="1">INDIRECT(CJ2484)*CJ2491</f>
        <v>10000</v>
      </c>
      <c r="CK2492" s="151" cm="1">
        <f t="array" aca="1" ref="CK2492" ca="1">INDIRECT(CK2484)*CK2491</f>
        <v>10000</v>
      </c>
      <c r="CL2492" s="151" cm="1">
        <f t="array" aca="1" ref="CL2492" ca="1">INDIRECT(CL2484)*CL2491</f>
        <v>10000</v>
      </c>
      <c r="CN2492" s="240"/>
      <c r="CO2492" s="151" t="e" cm="1">
        <f t="array" aca="1" ref="CO2492" ca="1">INDIRECT(CO2484)*CO2491</f>
        <v>#N/A</v>
      </c>
      <c r="CP2492" s="151" t="e" cm="1">
        <f t="array" aca="1" ref="CP2492" ca="1">INDIRECT(CP2484)*CP2491</f>
        <v>#N/A</v>
      </c>
      <c r="CQ2492" s="151" t="e" cm="1">
        <f t="array" aca="1" ref="CQ2492" ca="1">INDIRECT(CQ2484)*CQ2491</f>
        <v>#N/A</v>
      </c>
      <c r="CR2492" s="151" t="e" cm="1">
        <f t="array" aca="1" ref="CR2492" ca="1">INDIRECT(CR2484)*CR2491</f>
        <v>#N/A</v>
      </c>
      <c r="CS2492" s="151" t="e" cm="1">
        <f t="array" aca="1" ref="CS2492" ca="1">INDIRECT(CS2484)*CS2491</f>
        <v>#N/A</v>
      </c>
      <c r="CT2492" s="151" t="e" cm="1">
        <f t="array" aca="1" ref="CT2492" ca="1">INDIRECT(CT2484)*CT2491</f>
        <v>#N/A</v>
      </c>
      <c r="CU2492" s="151" t="e" cm="1">
        <f t="array" aca="1" ref="CU2492" ca="1">INDIRECT(CU2484)*CU2491</f>
        <v>#N/A</v>
      </c>
      <c r="CV2492" s="151" t="e" cm="1">
        <f t="array" aca="1" ref="CV2492" ca="1">INDIRECT(CV2484)*CV2491</f>
        <v>#N/A</v>
      </c>
      <c r="CW2492" s="151" t="e" cm="1">
        <f t="array" aca="1" ref="CW2492" ca="1">INDIRECT(CW2484)*CW2491</f>
        <v>#N/A</v>
      </c>
      <c r="CX2492" s="151" t="e" cm="1">
        <f t="array" aca="1" ref="CX2492" ca="1">INDIRECT(CX2484)*CX2491</f>
        <v>#N/A</v>
      </c>
      <c r="CY2492" s="151" t="e" cm="1">
        <f t="array" aca="1" ref="CY2492" ca="1">INDIRECT(CY2484)*CY2491</f>
        <v>#N/A</v>
      </c>
      <c r="CZ2492" s="151" t="e" cm="1">
        <f t="array" aca="1" ref="CZ2492" ca="1">INDIRECT(CZ2484)*CZ2491</f>
        <v>#N/A</v>
      </c>
      <c r="DA2492" s="151" t="e" cm="1">
        <f t="array" aca="1" ref="DA2492" ca="1">INDIRECT(DA2484)*DA2491</f>
        <v>#N/A</v>
      </c>
      <c r="DB2492" s="151" t="e" cm="1">
        <f t="array" aca="1" ref="DB2492" ca="1">INDIRECT(DB2484)*DB2491</f>
        <v>#N/A</v>
      </c>
      <c r="DC2492" s="151" t="e" cm="1">
        <f t="array" aca="1" ref="DC2492" ca="1">INDIRECT(DC2484)*DC2491</f>
        <v>#N/A</v>
      </c>
      <c r="DD2492" s="151" t="e" cm="1">
        <f t="array" aca="1" ref="DD2492" ca="1">INDIRECT(DD2484)*DD2491</f>
        <v>#N/A</v>
      </c>
      <c r="DE2492" s="151" t="e" cm="1">
        <f t="array" aca="1" ref="DE2492" ca="1">INDIRECT(DE2484)*DE2491</f>
        <v>#N/A</v>
      </c>
      <c r="DF2492" s="151" t="e" cm="1">
        <f t="array" aca="1" ref="DF2492" ca="1">INDIRECT(DF2484)*DF2491</f>
        <v>#N/A</v>
      </c>
      <c r="DG2492" s="151" t="e" cm="1">
        <f t="array" aca="1" ref="DG2492" ca="1">INDIRECT(DG2484)*DG2491</f>
        <v>#N/A</v>
      </c>
      <c r="DH2492" s="151" t="e" cm="1">
        <f t="array" aca="1" ref="DH2492" ca="1">INDIRECT(DH2484)*DH2491</f>
        <v>#N/A</v>
      </c>
      <c r="DI2492" s="151" t="e" cm="1">
        <f t="array" aca="1" ref="DI2492" ca="1">INDIRECT(DI2484)*DI2491</f>
        <v>#N/A</v>
      </c>
      <c r="DJ2492" s="151" t="e" cm="1">
        <f t="array" aca="1" ref="DJ2492" ca="1">INDIRECT(DJ2484)*DJ2491</f>
        <v>#N/A</v>
      </c>
      <c r="DK2492" s="151" t="e" cm="1">
        <f t="array" aca="1" ref="DK2492" ca="1">INDIRECT(DK2484)*DK2491</f>
        <v>#N/A</v>
      </c>
      <c r="DL2492" s="151" t="e" cm="1">
        <f t="array" aca="1" ref="DL2492" ca="1">INDIRECT(DL2484)*DL2491</f>
        <v>#N/A</v>
      </c>
    </row>
    <row r="2493" spans="1:116" x14ac:dyDescent="0.4">
      <c r="B2493" t="s">
        <v>332</v>
      </c>
      <c r="D2493" t="s">
        <v>510</v>
      </c>
      <c r="E2493" s="8" t="str">
        <f t="shared" ref="E2493" si="4899">ROW()&amp;" "&amp;D2493</f>
        <v>2493 VOV-TV-V</v>
      </c>
      <c r="G2493" s="136" t="str">
        <f>G2481</f>
        <v>Surgical procedures</v>
      </c>
      <c r="H2493" s="12"/>
      <c r="I2493" s="60"/>
      <c r="J2493" s="60"/>
      <c r="K2493" s="38"/>
      <c r="L2493" s="38"/>
      <c r="M2493" s="38"/>
      <c r="N2493" s="38"/>
      <c r="O2493" s="38"/>
      <c r="P2493" s="38"/>
      <c r="R2493" s="15"/>
      <c r="S2493" s="240"/>
      <c r="T2493" s="240"/>
      <c r="U2493" s="240"/>
      <c r="V2493" s="240"/>
      <c r="W2493" s="240"/>
      <c r="X2493" s="240"/>
      <c r="Y2493" s="240"/>
      <c r="Z2493" s="240"/>
      <c r="AA2493" s="240"/>
      <c r="AB2493" s="240"/>
      <c r="AC2493" s="240"/>
      <c r="AD2493" s="240"/>
      <c r="AE2493" s="240"/>
      <c r="AF2493" s="240"/>
      <c r="AG2493" s="240"/>
      <c r="AH2493" s="240"/>
      <c r="AI2493" s="240"/>
      <c r="AJ2493" s="240"/>
      <c r="AK2493" s="240"/>
      <c r="AL2493" s="240"/>
      <c r="AM2493" s="240"/>
      <c r="AN2493" s="240"/>
      <c r="AO2493" s="240"/>
      <c r="AP2493" s="240"/>
      <c r="AQ2493" s="240"/>
      <c r="AR2493" s="240"/>
      <c r="AS2493" s="240"/>
      <c r="AT2493" s="240"/>
      <c r="AU2493" s="240"/>
      <c r="AV2493" s="240"/>
      <c r="AW2493" s="240"/>
      <c r="AX2493" s="240"/>
      <c r="AY2493" s="240"/>
      <c r="AZ2493" s="240"/>
      <c r="BA2493" s="240"/>
      <c r="BB2493" s="240"/>
      <c r="BC2493" s="240"/>
      <c r="BD2493" s="240"/>
      <c r="BE2493" s="240"/>
      <c r="BF2493" s="240"/>
      <c r="BG2493" s="240"/>
      <c r="BH2493" s="240"/>
      <c r="BI2493" s="240"/>
      <c r="BJ2493" s="240"/>
      <c r="BK2493" s="240"/>
      <c r="BL2493" s="240"/>
      <c r="BM2493" s="240"/>
      <c r="BN2493" s="240"/>
      <c r="BO2493" s="240"/>
      <c r="BP2493" s="240"/>
      <c r="BQ2493" s="240"/>
      <c r="BR2493" s="240"/>
      <c r="BS2493" s="240"/>
      <c r="BT2493" s="240"/>
      <c r="BU2493" s="240"/>
      <c r="BV2493" s="240"/>
      <c r="BW2493" s="240"/>
      <c r="BX2493" s="240"/>
      <c r="BY2493" s="240"/>
      <c r="BZ2493" s="240"/>
      <c r="CA2493" s="240"/>
      <c r="CB2493" s="240"/>
      <c r="CC2493" s="240"/>
      <c r="CD2493" s="240"/>
      <c r="CE2493" s="240"/>
      <c r="CF2493" s="240"/>
      <c r="CG2493" s="240"/>
      <c r="CH2493" s="240"/>
      <c r="CI2493" s="240"/>
      <c r="CJ2493" s="240"/>
      <c r="CK2493" s="240"/>
      <c r="CL2493" s="240"/>
      <c r="CN2493" s="60"/>
      <c r="CO2493" s="76"/>
      <c r="CP2493" s="76"/>
      <c r="CQ2493" s="76"/>
      <c r="CR2493" s="76"/>
      <c r="CS2493" s="76"/>
      <c r="CT2493" s="76"/>
      <c r="CU2493" s="76"/>
      <c r="CV2493" s="76"/>
      <c r="CW2493" s="76"/>
      <c r="CX2493" s="76"/>
      <c r="CY2493" s="76"/>
      <c r="CZ2493" s="76"/>
      <c r="DA2493" s="76"/>
      <c r="DB2493" s="76"/>
      <c r="DC2493" s="76"/>
      <c r="DD2493" s="76"/>
      <c r="DE2493" s="76"/>
      <c r="DF2493" s="76"/>
      <c r="DG2493" s="76"/>
      <c r="DH2493" s="76"/>
      <c r="DI2493" s="76"/>
      <c r="DJ2493" s="76"/>
      <c r="DK2493" s="76"/>
      <c r="DL2493" s="76"/>
    </row>
    <row r="2494" spans="1:116" x14ac:dyDescent="0.4">
      <c r="B2494" t="s">
        <v>332</v>
      </c>
      <c r="D2494" t="s">
        <v>510</v>
      </c>
      <c r="E2494" s="8" t="str">
        <f>ROW()&amp;" "&amp;D2494</f>
        <v>2494 VOV-TV-V</v>
      </c>
      <c r="G2494" s="191" t="str">
        <f>IFERROR(SUBSTITUTE(TRIM(MID(G2489, SEARCH("-", G2489) + 1, LEN(G2489))),":",""),"no unit")</f>
        <v>implant</v>
      </c>
      <c r="H2494" s="27"/>
      <c r="I2494" s="78"/>
      <c r="J2494" s="78"/>
      <c r="K2494" s="33"/>
      <c r="L2494" s="33"/>
      <c r="M2494" s="33"/>
      <c r="N2494" s="33"/>
      <c r="O2494" s="33"/>
      <c r="P2494" s="33"/>
      <c r="R2494" s="33"/>
      <c r="S2494" s="80"/>
      <c r="T2494" s="80"/>
      <c r="U2494" s="80"/>
      <c r="V2494" s="80"/>
      <c r="W2494" s="80"/>
      <c r="X2494" s="80"/>
      <c r="Y2494" s="80"/>
      <c r="Z2494" s="80"/>
      <c r="AA2494" s="80"/>
      <c r="AB2494" s="80"/>
      <c r="AC2494" s="80"/>
      <c r="AD2494" s="80"/>
      <c r="AE2494" s="80"/>
      <c r="AF2494" s="80"/>
      <c r="AG2494" s="80"/>
      <c r="AH2494" s="80"/>
      <c r="AI2494" s="80"/>
      <c r="AJ2494" s="80"/>
      <c r="AK2494" s="80"/>
      <c r="AL2494" s="80"/>
      <c r="AM2494" s="80"/>
      <c r="AN2494" s="80"/>
      <c r="AO2494" s="80"/>
      <c r="AP2494" s="80"/>
      <c r="AQ2494" s="80"/>
      <c r="AR2494" s="80"/>
      <c r="AS2494" s="80"/>
      <c r="AT2494" s="80"/>
      <c r="AU2494" s="80"/>
      <c r="AV2494" s="80"/>
      <c r="AW2494" s="80"/>
      <c r="AX2494" s="80"/>
      <c r="AY2494" s="80"/>
      <c r="AZ2494" s="80"/>
      <c r="BA2494" s="80"/>
      <c r="BB2494" s="80"/>
      <c r="BC2494" s="80"/>
      <c r="BD2494" s="80"/>
      <c r="BE2494" s="80"/>
      <c r="BF2494" s="80"/>
      <c r="BG2494" s="80"/>
      <c r="BH2494" s="80"/>
      <c r="BI2494" s="80"/>
      <c r="BJ2494" s="80"/>
      <c r="BK2494" s="80"/>
      <c r="BL2494" s="80"/>
      <c r="BM2494" s="80"/>
      <c r="BN2494" s="80"/>
      <c r="BO2494" s="80"/>
      <c r="BP2494" s="80"/>
      <c r="BQ2494" s="80"/>
      <c r="BR2494" s="80"/>
      <c r="BS2494" s="80"/>
      <c r="BT2494" s="80"/>
      <c r="BU2494" s="80"/>
      <c r="BV2494" s="80"/>
      <c r="BW2494" s="80"/>
      <c r="BX2494" s="80"/>
      <c r="BY2494" s="80"/>
      <c r="BZ2494" s="80"/>
      <c r="CA2494" s="80"/>
      <c r="CB2494" s="80"/>
      <c r="CC2494" s="80"/>
      <c r="CD2494" s="80"/>
      <c r="CE2494" s="80"/>
      <c r="CF2494" s="80"/>
      <c r="CG2494" s="80"/>
      <c r="CH2494" s="80"/>
      <c r="CI2494" s="80"/>
      <c r="CJ2494" s="80"/>
      <c r="CK2494" s="80"/>
      <c r="CL2494" s="80"/>
      <c r="CN2494" s="78"/>
      <c r="CO2494" s="77"/>
      <c r="CP2494" s="77"/>
      <c r="CQ2494" s="77"/>
      <c r="CR2494" s="77"/>
      <c r="CS2494" s="77"/>
      <c r="CT2494" s="77"/>
      <c r="CU2494" s="77"/>
      <c r="CV2494" s="77"/>
      <c r="CW2494" s="77"/>
      <c r="CX2494" s="77"/>
      <c r="CY2494" s="77"/>
      <c r="CZ2494" s="77"/>
      <c r="DA2494" s="77"/>
      <c r="DB2494" s="77"/>
      <c r="DC2494" s="77"/>
      <c r="DD2494" s="77"/>
      <c r="DE2494" s="77"/>
      <c r="DF2494" s="77"/>
      <c r="DG2494" s="77"/>
      <c r="DH2494" s="77"/>
      <c r="DI2494" s="77"/>
      <c r="DJ2494" s="77"/>
      <c r="DK2494" s="77"/>
      <c r="DL2494" s="77"/>
    </row>
    <row r="2495" spans="1:116" x14ac:dyDescent="0.4">
      <c r="B2495" t="s">
        <v>332</v>
      </c>
      <c r="D2495" t="s">
        <v>510</v>
      </c>
      <c r="E2495" s="8" t="str">
        <f t="shared" ref="E2495:E2500" si="4900">ROW()&amp;" "&amp;D2495</f>
        <v>2495 VOV-TV-V</v>
      </c>
      <c r="G2495" s="136" t="s">
        <v>461</v>
      </c>
      <c r="H2495" s="27"/>
      <c r="I2495" s="78"/>
      <c r="J2495" s="78"/>
      <c r="K2495" s="33"/>
      <c r="L2495" s="33"/>
      <c r="M2495" s="33"/>
      <c r="N2495" s="33"/>
      <c r="O2495" s="33"/>
      <c r="P2495" s="33"/>
      <c r="R2495" s="33"/>
      <c r="S2495" s="80" t="str">
        <f>S2483</f>
        <v>S$16</v>
      </c>
      <c r="T2495" s="80" t="str">
        <f t="shared" ref="T2495:CE2495" si="4901">T2483</f>
        <v>T$16</v>
      </c>
      <c r="U2495" s="80" t="str">
        <f t="shared" si="4901"/>
        <v>U$16</v>
      </c>
      <c r="V2495" s="80" t="str">
        <f t="shared" si="4901"/>
        <v>V$16</v>
      </c>
      <c r="W2495" s="80" t="str">
        <f t="shared" si="4901"/>
        <v>W$16</v>
      </c>
      <c r="X2495" s="80" t="str">
        <f t="shared" si="4901"/>
        <v>X$16</v>
      </c>
      <c r="Y2495" s="80" t="str">
        <f t="shared" si="4901"/>
        <v>Y$16</v>
      </c>
      <c r="Z2495" s="80" t="str">
        <f t="shared" si="4901"/>
        <v>Z$16</v>
      </c>
      <c r="AA2495" s="80" t="str">
        <f t="shared" si="4901"/>
        <v>AA$16</v>
      </c>
      <c r="AB2495" s="80" t="str">
        <f t="shared" si="4901"/>
        <v>AB$16</v>
      </c>
      <c r="AC2495" s="80" t="str">
        <f t="shared" si="4901"/>
        <v>AC$16</v>
      </c>
      <c r="AD2495" s="80" t="str">
        <f t="shared" si="4901"/>
        <v>AD$16</v>
      </c>
      <c r="AE2495" s="80" t="str">
        <f t="shared" si="4901"/>
        <v>AE$16</v>
      </c>
      <c r="AF2495" s="80" t="str">
        <f t="shared" si="4901"/>
        <v>AF$16</v>
      </c>
      <c r="AG2495" s="80" t="str">
        <f t="shared" si="4901"/>
        <v>AG$16</v>
      </c>
      <c r="AH2495" s="80" t="str">
        <f t="shared" si="4901"/>
        <v>AH$16</v>
      </c>
      <c r="AI2495" s="80" t="str">
        <f t="shared" si="4901"/>
        <v>AI$16</v>
      </c>
      <c r="AJ2495" s="80" t="str">
        <f t="shared" si="4901"/>
        <v>AJ$16</v>
      </c>
      <c r="AK2495" s="80" t="str">
        <f t="shared" si="4901"/>
        <v>AK$16</v>
      </c>
      <c r="AL2495" s="80" t="str">
        <f t="shared" si="4901"/>
        <v>AL$16</v>
      </c>
      <c r="AM2495" s="80" t="str">
        <f t="shared" si="4901"/>
        <v>AM$16</v>
      </c>
      <c r="AN2495" s="80" t="str">
        <f t="shared" si="4901"/>
        <v>AN$16</v>
      </c>
      <c r="AO2495" s="80" t="str">
        <f t="shared" si="4901"/>
        <v>AO$16</v>
      </c>
      <c r="AP2495" s="80" t="str">
        <f t="shared" si="4901"/>
        <v>AP$16</v>
      </c>
      <c r="AQ2495" s="80" t="str">
        <f t="shared" si="4901"/>
        <v>AQ$16</v>
      </c>
      <c r="AR2495" s="80" t="str">
        <f t="shared" si="4901"/>
        <v>AR$16</v>
      </c>
      <c r="AS2495" s="80" t="str">
        <f t="shared" si="4901"/>
        <v>AS$16</v>
      </c>
      <c r="AT2495" s="80" t="str">
        <f t="shared" si="4901"/>
        <v>AT$16</v>
      </c>
      <c r="AU2495" s="80" t="str">
        <f t="shared" si="4901"/>
        <v>AU$16</v>
      </c>
      <c r="AV2495" s="80" t="str">
        <f t="shared" si="4901"/>
        <v>AV$16</v>
      </c>
      <c r="AW2495" s="80" t="str">
        <f t="shared" si="4901"/>
        <v>AW$16</v>
      </c>
      <c r="AX2495" s="80" t="str">
        <f t="shared" si="4901"/>
        <v>AX$16</v>
      </c>
      <c r="AY2495" s="80" t="str">
        <f t="shared" si="4901"/>
        <v>AY$16</v>
      </c>
      <c r="AZ2495" s="80" t="str">
        <f t="shared" si="4901"/>
        <v>AZ$16</v>
      </c>
      <c r="BA2495" s="80" t="str">
        <f t="shared" si="4901"/>
        <v>BA$16</v>
      </c>
      <c r="BB2495" s="80" t="str">
        <f t="shared" si="4901"/>
        <v>BB$16</v>
      </c>
      <c r="BC2495" s="80" t="str">
        <f t="shared" si="4901"/>
        <v>BC$16</v>
      </c>
      <c r="BD2495" s="80" t="str">
        <f t="shared" si="4901"/>
        <v>BD$16</v>
      </c>
      <c r="BE2495" s="80" t="str">
        <f t="shared" si="4901"/>
        <v>BE$16</v>
      </c>
      <c r="BF2495" s="80" t="str">
        <f t="shared" si="4901"/>
        <v>BF$16</v>
      </c>
      <c r="BG2495" s="80" t="str">
        <f t="shared" si="4901"/>
        <v>BG$16</v>
      </c>
      <c r="BH2495" s="80" t="str">
        <f t="shared" si="4901"/>
        <v>BH$16</v>
      </c>
      <c r="BI2495" s="80" t="str">
        <f t="shared" si="4901"/>
        <v>BI$16</v>
      </c>
      <c r="BJ2495" s="80" t="str">
        <f t="shared" si="4901"/>
        <v>BJ$16</v>
      </c>
      <c r="BK2495" s="80" t="str">
        <f t="shared" si="4901"/>
        <v>BK$16</v>
      </c>
      <c r="BL2495" s="80" t="str">
        <f t="shared" si="4901"/>
        <v>BL$16</v>
      </c>
      <c r="BM2495" s="80" t="str">
        <f t="shared" si="4901"/>
        <v>BM$16</v>
      </c>
      <c r="BN2495" s="80" t="str">
        <f t="shared" si="4901"/>
        <v>BN$16</v>
      </c>
      <c r="BO2495" s="80" t="str">
        <f t="shared" si="4901"/>
        <v>BO$16</v>
      </c>
      <c r="BP2495" s="80" t="str">
        <f t="shared" si="4901"/>
        <v>BP$16</v>
      </c>
      <c r="BQ2495" s="80" t="str">
        <f t="shared" si="4901"/>
        <v>BQ$16</v>
      </c>
      <c r="BR2495" s="80" t="str">
        <f t="shared" si="4901"/>
        <v>BR$16</v>
      </c>
      <c r="BS2495" s="80" t="str">
        <f t="shared" si="4901"/>
        <v>BS$16</v>
      </c>
      <c r="BT2495" s="80" t="str">
        <f t="shared" si="4901"/>
        <v>BT$16</v>
      </c>
      <c r="BU2495" s="80" t="str">
        <f t="shared" si="4901"/>
        <v>BU$16</v>
      </c>
      <c r="BV2495" s="80" t="str">
        <f t="shared" si="4901"/>
        <v>BV$16</v>
      </c>
      <c r="BW2495" s="80" t="str">
        <f t="shared" si="4901"/>
        <v>BW$16</v>
      </c>
      <c r="BX2495" s="80" t="str">
        <f t="shared" si="4901"/>
        <v>BX$16</v>
      </c>
      <c r="BY2495" s="80" t="str">
        <f t="shared" si="4901"/>
        <v>BY$16</v>
      </c>
      <c r="BZ2495" s="80" t="str">
        <f t="shared" si="4901"/>
        <v>BZ$16</v>
      </c>
      <c r="CA2495" s="80" t="str">
        <f t="shared" si="4901"/>
        <v>CA$16</v>
      </c>
      <c r="CB2495" s="80" t="str">
        <f t="shared" si="4901"/>
        <v>CB$16</v>
      </c>
      <c r="CC2495" s="80" t="str">
        <f t="shared" si="4901"/>
        <v>CC$16</v>
      </c>
      <c r="CD2495" s="80" t="str">
        <f t="shared" si="4901"/>
        <v>CD$16</v>
      </c>
      <c r="CE2495" s="80" t="str">
        <f t="shared" si="4901"/>
        <v>CE$16</v>
      </c>
      <c r="CF2495" s="80" t="str">
        <f t="shared" ref="CF2495:CL2495" si="4902">CF2483</f>
        <v>CF$16</v>
      </c>
      <c r="CG2495" s="80" t="str">
        <f t="shared" si="4902"/>
        <v>CG$16</v>
      </c>
      <c r="CH2495" s="80" t="str">
        <f t="shared" si="4902"/>
        <v>CH$16</v>
      </c>
      <c r="CI2495" s="80" t="str">
        <f t="shared" si="4902"/>
        <v>CI$16</v>
      </c>
      <c r="CJ2495" s="80" t="str">
        <f t="shared" si="4902"/>
        <v>CJ$16</v>
      </c>
      <c r="CK2495" s="80" t="str">
        <f t="shared" si="4902"/>
        <v>CK$16</v>
      </c>
      <c r="CL2495" s="80" t="str">
        <f t="shared" si="4902"/>
        <v>CL$16</v>
      </c>
      <c r="CN2495" s="78"/>
      <c r="CO2495" s="80" t="str">
        <f t="shared" ref="CO2495:DL2495" si="4903">CO2483</f>
        <v>CO$16</v>
      </c>
      <c r="CP2495" s="80" t="str">
        <f t="shared" si="4903"/>
        <v>CP$16</v>
      </c>
      <c r="CQ2495" s="80" t="str">
        <f t="shared" si="4903"/>
        <v>CQ$16</v>
      </c>
      <c r="CR2495" s="80" t="str">
        <f t="shared" si="4903"/>
        <v>CR$16</v>
      </c>
      <c r="CS2495" s="80" t="str">
        <f t="shared" si="4903"/>
        <v>CS$16</v>
      </c>
      <c r="CT2495" s="80" t="str">
        <f t="shared" si="4903"/>
        <v>CT$16</v>
      </c>
      <c r="CU2495" s="80" t="str">
        <f t="shared" si="4903"/>
        <v>CU$16</v>
      </c>
      <c r="CV2495" s="80" t="str">
        <f t="shared" si="4903"/>
        <v>CV$16</v>
      </c>
      <c r="CW2495" s="80" t="str">
        <f t="shared" si="4903"/>
        <v>CW$16</v>
      </c>
      <c r="CX2495" s="80" t="str">
        <f t="shared" si="4903"/>
        <v>CX$16</v>
      </c>
      <c r="CY2495" s="80" t="str">
        <f t="shared" si="4903"/>
        <v>CY$16</v>
      </c>
      <c r="CZ2495" s="80" t="str">
        <f t="shared" si="4903"/>
        <v>CZ$16</v>
      </c>
      <c r="DA2495" s="80" t="str">
        <f t="shared" si="4903"/>
        <v>DA$16</v>
      </c>
      <c r="DB2495" s="80" t="str">
        <f t="shared" si="4903"/>
        <v>DB$16</v>
      </c>
      <c r="DC2495" s="80" t="str">
        <f t="shared" si="4903"/>
        <v>DC$16</v>
      </c>
      <c r="DD2495" s="80" t="str">
        <f t="shared" si="4903"/>
        <v>DD$16</v>
      </c>
      <c r="DE2495" s="80" t="str">
        <f t="shared" si="4903"/>
        <v>DE$16</v>
      </c>
      <c r="DF2495" s="80" t="str">
        <f t="shared" si="4903"/>
        <v>DF$16</v>
      </c>
      <c r="DG2495" s="80" t="str">
        <f t="shared" si="4903"/>
        <v>DG$16</v>
      </c>
      <c r="DH2495" s="80" t="str">
        <f t="shared" si="4903"/>
        <v>DH$16</v>
      </c>
      <c r="DI2495" s="80" t="str">
        <f t="shared" si="4903"/>
        <v>DI$16</v>
      </c>
      <c r="DJ2495" s="80" t="str">
        <f t="shared" si="4903"/>
        <v>DJ$16</v>
      </c>
      <c r="DK2495" s="80" t="str">
        <f t="shared" si="4903"/>
        <v>DK$16</v>
      </c>
      <c r="DL2495" s="80" t="str">
        <f t="shared" si="4903"/>
        <v>DL$16</v>
      </c>
    </row>
    <row r="2496" spans="1:116" x14ac:dyDescent="0.4">
      <c r="B2496" t="s">
        <v>332</v>
      </c>
      <c r="D2496" t="s">
        <v>510</v>
      </c>
      <c r="E2496" s="8" t="str">
        <f t="shared" si="4900"/>
        <v>2496 VOV-TV-V</v>
      </c>
      <c r="G2496" s="191" t="s">
        <v>462</v>
      </c>
      <c r="K2496" s="53"/>
      <c r="L2496" s="53"/>
      <c r="M2496" s="53"/>
      <c r="N2496" s="53"/>
      <c r="O2496" s="53"/>
      <c r="P2496" s="53"/>
      <c r="R2496" s="24"/>
      <c r="S2496" s="212" t="str">
        <f>ADDRESS(ROW(S2492),COLUMN(S2492),2)</f>
        <v>S$2492</v>
      </c>
      <c r="T2496" s="212" t="str">
        <f t="shared" ref="T2496:CE2496" si="4904">ADDRESS(ROW(T2492),COLUMN(T2492),2)</f>
        <v>T$2492</v>
      </c>
      <c r="U2496" s="212" t="str">
        <f t="shared" si="4904"/>
        <v>U$2492</v>
      </c>
      <c r="V2496" s="212" t="str">
        <f t="shared" si="4904"/>
        <v>V$2492</v>
      </c>
      <c r="W2496" s="212" t="str">
        <f t="shared" si="4904"/>
        <v>W$2492</v>
      </c>
      <c r="X2496" s="212" t="str">
        <f t="shared" si="4904"/>
        <v>X$2492</v>
      </c>
      <c r="Y2496" s="212" t="str">
        <f t="shared" si="4904"/>
        <v>Y$2492</v>
      </c>
      <c r="Z2496" s="212" t="str">
        <f t="shared" si="4904"/>
        <v>Z$2492</v>
      </c>
      <c r="AA2496" s="212" t="str">
        <f t="shared" si="4904"/>
        <v>AA$2492</v>
      </c>
      <c r="AB2496" s="212" t="str">
        <f t="shared" si="4904"/>
        <v>AB$2492</v>
      </c>
      <c r="AC2496" s="212" t="str">
        <f t="shared" si="4904"/>
        <v>AC$2492</v>
      </c>
      <c r="AD2496" s="212" t="str">
        <f t="shared" si="4904"/>
        <v>AD$2492</v>
      </c>
      <c r="AE2496" s="212" t="str">
        <f t="shared" si="4904"/>
        <v>AE$2492</v>
      </c>
      <c r="AF2496" s="212" t="str">
        <f t="shared" si="4904"/>
        <v>AF$2492</v>
      </c>
      <c r="AG2496" s="212" t="str">
        <f t="shared" si="4904"/>
        <v>AG$2492</v>
      </c>
      <c r="AH2496" s="212" t="str">
        <f t="shared" si="4904"/>
        <v>AH$2492</v>
      </c>
      <c r="AI2496" s="212" t="str">
        <f t="shared" si="4904"/>
        <v>AI$2492</v>
      </c>
      <c r="AJ2496" s="212" t="str">
        <f t="shared" si="4904"/>
        <v>AJ$2492</v>
      </c>
      <c r="AK2496" s="212" t="str">
        <f t="shared" si="4904"/>
        <v>AK$2492</v>
      </c>
      <c r="AL2496" s="212" t="str">
        <f t="shared" si="4904"/>
        <v>AL$2492</v>
      </c>
      <c r="AM2496" s="212" t="str">
        <f t="shared" si="4904"/>
        <v>AM$2492</v>
      </c>
      <c r="AN2496" s="212" t="str">
        <f t="shared" si="4904"/>
        <v>AN$2492</v>
      </c>
      <c r="AO2496" s="212" t="str">
        <f t="shared" si="4904"/>
        <v>AO$2492</v>
      </c>
      <c r="AP2496" s="212" t="str">
        <f t="shared" si="4904"/>
        <v>AP$2492</v>
      </c>
      <c r="AQ2496" s="212" t="str">
        <f t="shared" si="4904"/>
        <v>AQ$2492</v>
      </c>
      <c r="AR2496" s="212" t="str">
        <f t="shared" si="4904"/>
        <v>AR$2492</v>
      </c>
      <c r="AS2496" s="212" t="str">
        <f t="shared" si="4904"/>
        <v>AS$2492</v>
      </c>
      <c r="AT2496" s="212" t="str">
        <f t="shared" si="4904"/>
        <v>AT$2492</v>
      </c>
      <c r="AU2496" s="212" t="str">
        <f t="shared" si="4904"/>
        <v>AU$2492</v>
      </c>
      <c r="AV2496" s="212" t="str">
        <f t="shared" si="4904"/>
        <v>AV$2492</v>
      </c>
      <c r="AW2496" s="212" t="str">
        <f t="shared" si="4904"/>
        <v>AW$2492</v>
      </c>
      <c r="AX2496" s="212" t="str">
        <f t="shared" si="4904"/>
        <v>AX$2492</v>
      </c>
      <c r="AY2496" s="212" t="str">
        <f t="shared" si="4904"/>
        <v>AY$2492</v>
      </c>
      <c r="AZ2496" s="212" t="str">
        <f t="shared" si="4904"/>
        <v>AZ$2492</v>
      </c>
      <c r="BA2496" s="212" t="str">
        <f t="shared" si="4904"/>
        <v>BA$2492</v>
      </c>
      <c r="BB2496" s="212" t="str">
        <f t="shared" si="4904"/>
        <v>BB$2492</v>
      </c>
      <c r="BC2496" s="212" t="str">
        <f t="shared" si="4904"/>
        <v>BC$2492</v>
      </c>
      <c r="BD2496" s="212" t="str">
        <f t="shared" si="4904"/>
        <v>BD$2492</v>
      </c>
      <c r="BE2496" s="212" t="str">
        <f t="shared" si="4904"/>
        <v>BE$2492</v>
      </c>
      <c r="BF2496" s="212" t="str">
        <f t="shared" si="4904"/>
        <v>BF$2492</v>
      </c>
      <c r="BG2496" s="212" t="str">
        <f t="shared" si="4904"/>
        <v>BG$2492</v>
      </c>
      <c r="BH2496" s="212" t="str">
        <f t="shared" si="4904"/>
        <v>BH$2492</v>
      </c>
      <c r="BI2496" s="212" t="str">
        <f t="shared" si="4904"/>
        <v>BI$2492</v>
      </c>
      <c r="BJ2496" s="212" t="str">
        <f t="shared" si="4904"/>
        <v>BJ$2492</v>
      </c>
      <c r="BK2496" s="212" t="str">
        <f t="shared" si="4904"/>
        <v>BK$2492</v>
      </c>
      <c r="BL2496" s="212" t="str">
        <f t="shared" si="4904"/>
        <v>BL$2492</v>
      </c>
      <c r="BM2496" s="212" t="str">
        <f t="shared" si="4904"/>
        <v>BM$2492</v>
      </c>
      <c r="BN2496" s="212" t="str">
        <f t="shared" si="4904"/>
        <v>BN$2492</v>
      </c>
      <c r="BO2496" s="212" t="str">
        <f t="shared" si="4904"/>
        <v>BO$2492</v>
      </c>
      <c r="BP2496" s="212" t="str">
        <f t="shared" si="4904"/>
        <v>BP$2492</v>
      </c>
      <c r="BQ2496" s="212" t="str">
        <f t="shared" si="4904"/>
        <v>BQ$2492</v>
      </c>
      <c r="BR2496" s="212" t="str">
        <f t="shared" si="4904"/>
        <v>BR$2492</v>
      </c>
      <c r="BS2496" s="212" t="str">
        <f t="shared" si="4904"/>
        <v>BS$2492</v>
      </c>
      <c r="BT2496" s="212" t="str">
        <f t="shared" si="4904"/>
        <v>BT$2492</v>
      </c>
      <c r="BU2496" s="212" t="str">
        <f t="shared" si="4904"/>
        <v>BU$2492</v>
      </c>
      <c r="BV2496" s="212" t="str">
        <f t="shared" si="4904"/>
        <v>BV$2492</v>
      </c>
      <c r="BW2496" s="212" t="str">
        <f t="shared" si="4904"/>
        <v>BW$2492</v>
      </c>
      <c r="BX2496" s="212" t="str">
        <f t="shared" si="4904"/>
        <v>BX$2492</v>
      </c>
      <c r="BY2496" s="212" t="str">
        <f t="shared" si="4904"/>
        <v>BY$2492</v>
      </c>
      <c r="BZ2496" s="212" t="str">
        <f t="shared" si="4904"/>
        <v>BZ$2492</v>
      </c>
      <c r="CA2496" s="212" t="str">
        <f t="shared" si="4904"/>
        <v>CA$2492</v>
      </c>
      <c r="CB2496" s="212" t="str">
        <f t="shared" si="4904"/>
        <v>CB$2492</v>
      </c>
      <c r="CC2496" s="212" t="str">
        <f t="shared" si="4904"/>
        <v>CC$2492</v>
      </c>
      <c r="CD2496" s="212" t="str">
        <f t="shared" si="4904"/>
        <v>CD$2492</v>
      </c>
      <c r="CE2496" s="212" t="str">
        <f t="shared" si="4904"/>
        <v>CE$2492</v>
      </c>
      <c r="CF2496" s="212" t="str">
        <f t="shared" ref="CF2496:CL2496" si="4905">ADDRESS(ROW(CF2492),COLUMN(CF2492),2)</f>
        <v>CF$2492</v>
      </c>
      <c r="CG2496" s="212" t="str">
        <f t="shared" si="4905"/>
        <v>CG$2492</v>
      </c>
      <c r="CH2496" s="212" t="str">
        <f t="shared" si="4905"/>
        <v>CH$2492</v>
      </c>
      <c r="CI2496" s="212" t="str">
        <f t="shared" si="4905"/>
        <v>CI$2492</v>
      </c>
      <c r="CJ2496" s="212" t="str">
        <f t="shared" si="4905"/>
        <v>CJ$2492</v>
      </c>
      <c r="CK2496" s="212" t="str">
        <f t="shared" si="4905"/>
        <v>CK$2492</v>
      </c>
      <c r="CL2496" s="212" t="str">
        <f t="shared" si="4905"/>
        <v>CL$2492</v>
      </c>
      <c r="CO2496" s="212" t="str">
        <f t="shared" ref="CO2496:DL2496" si="4906">ADDRESS(ROW(CO2492),COLUMN(CO2492),2)</f>
        <v>CO$2492</v>
      </c>
      <c r="CP2496" s="212" t="str">
        <f t="shared" si="4906"/>
        <v>CP$2492</v>
      </c>
      <c r="CQ2496" s="212" t="str">
        <f t="shared" si="4906"/>
        <v>CQ$2492</v>
      </c>
      <c r="CR2496" s="212" t="str">
        <f t="shared" si="4906"/>
        <v>CR$2492</v>
      </c>
      <c r="CS2496" s="212" t="str">
        <f t="shared" si="4906"/>
        <v>CS$2492</v>
      </c>
      <c r="CT2496" s="212" t="str">
        <f t="shared" si="4906"/>
        <v>CT$2492</v>
      </c>
      <c r="CU2496" s="212" t="str">
        <f t="shared" si="4906"/>
        <v>CU$2492</v>
      </c>
      <c r="CV2496" s="212" t="str">
        <f t="shared" si="4906"/>
        <v>CV$2492</v>
      </c>
      <c r="CW2496" s="212" t="str">
        <f t="shared" si="4906"/>
        <v>CW$2492</v>
      </c>
      <c r="CX2496" s="212" t="str">
        <f t="shared" si="4906"/>
        <v>CX$2492</v>
      </c>
      <c r="CY2496" s="212" t="str">
        <f t="shared" si="4906"/>
        <v>CY$2492</v>
      </c>
      <c r="CZ2496" s="212" t="str">
        <f t="shared" si="4906"/>
        <v>CZ$2492</v>
      </c>
      <c r="DA2496" s="212" t="str">
        <f t="shared" si="4906"/>
        <v>DA$2492</v>
      </c>
      <c r="DB2496" s="212" t="str">
        <f t="shared" si="4906"/>
        <v>DB$2492</v>
      </c>
      <c r="DC2496" s="212" t="str">
        <f t="shared" si="4906"/>
        <v>DC$2492</v>
      </c>
      <c r="DD2496" s="212" t="str">
        <f t="shared" si="4906"/>
        <v>DD$2492</v>
      </c>
      <c r="DE2496" s="212" t="str">
        <f t="shared" si="4906"/>
        <v>DE$2492</v>
      </c>
      <c r="DF2496" s="212" t="str">
        <f t="shared" si="4906"/>
        <v>DF$2492</v>
      </c>
      <c r="DG2496" s="212" t="str">
        <f t="shared" si="4906"/>
        <v>DG$2492</v>
      </c>
      <c r="DH2496" s="212" t="str">
        <f t="shared" si="4906"/>
        <v>DH$2492</v>
      </c>
      <c r="DI2496" s="212" t="str">
        <f t="shared" si="4906"/>
        <v>DI$2492</v>
      </c>
      <c r="DJ2496" s="212" t="str">
        <f t="shared" si="4906"/>
        <v>DJ$2492</v>
      </c>
      <c r="DK2496" s="212" t="str">
        <f t="shared" si="4906"/>
        <v>DK$2492</v>
      </c>
      <c r="DL2496" s="212" t="str">
        <f t="shared" si="4906"/>
        <v>DL$2492</v>
      </c>
    </row>
    <row r="2497" spans="1:116" x14ac:dyDescent="0.4">
      <c r="B2497" t="s">
        <v>332</v>
      </c>
      <c r="D2497" t="s">
        <v>510</v>
      </c>
      <c r="E2497" s="8" t="str">
        <f t="shared" si="4900"/>
        <v>2497 VOV-TV-V</v>
      </c>
      <c r="G2497" s="191" t="str">
        <f>G2489</f>
        <v>Volume of a volume modifier - implant</v>
      </c>
      <c r="H2497" s="12"/>
      <c r="I2497" s="60"/>
      <c r="J2497" s="60"/>
      <c r="K2497" s="15"/>
      <c r="L2497" s="15"/>
      <c r="M2497" s="15"/>
      <c r="N2497" s="15"/>
      <c r="O2497" s="15"/>
      <c r="P2497" s="15"/>
      <c r="R2497" s="15"/>
      <c r="S2497" s="80"/>
      <c r="T2497" s="80"/>
      <c r="U2497" s="80"/>
      <c r="V2497" s="80"/>
      <c r="W2497" s="80"/>
      <c r="X2497" s="80"/>
      <c r="Y2497" s="80"/>
      <c r="Z2497" s="80"/>
      <c r="AA2497" s="80"/>
      <c r="AB2497" s="80"/>
      <c r="AC2497" s="80"/>
      <c r="AD2497" s="80"/>
      <c r="AE2497" s="80"/>
      <c r="AF2497" s="80"/>
      <c r="AG2497" s="80"/>
      <c r="AH2497" s="80"/>
      <c r="AI2497" s="80"/>
      <c r="AJ2497" s="80"/>
      <c r="AK2497" s="80"/>
      <c r="AL2497" s="80"/>
      <c r="AM2497" s="80"/>
      <c r="AN2497" s="80"/>
      <c r="AO2497" s="80"/>
      <c r="AP2497" s="80"/>
      <c r="AQ2497" s="80"/>
      <c r="AR2497" s="80"/>
      <c r="AS2497" s="80"/>
      <c r="AT2497" s="80"/>
      <c r="AU2497" s="80"/>
      <c r="AV2497" s="80"/>
      <c r="AW2497" s="80"/>
      <c r="AX2497" s="80"/>
      <c r="AY2497" s="80"/>
      <c r="AZ2497" s="80"/>
      <c r="BA2497" s="80"/>
      <c r="BB2497" s="80"/>
      <c r="BC2497" s="80"/>
      <c r="BD2497" s="80"/>
      <c r="BE2497" s="80"/>
      <c r="BF2497" s="80"/>
      <c r="BG2497" s="80"/>
      <c r="BH2497" s="80"/>
      <c r="BI2497" s="80"/>
      <c r="BJ2497" s="80"/>
      <c r="BK2497" s="80"/>
      <c r="BL2497" s="80"/>
      <c r="BM2497" s="80"/>
      <c r="BN2497" s="80"/>
      <c r="BO2497" s="80"/>
      <c r="BP2497" s="80"/>
      <c r="BQ2497" s="80"/>
      <c r="BR2497" s="80"/>
      <c r="BS2497" s="80"/>
      <c r="BT2497" s="80"/>
      <c r="BU2497" s="80"/>
      <c r="BV2497" s="80"/>
      <c r="BW2497" s="80"/>
      <c r="BX2497" s="80"/>
      <c r="BY2497" s="80"/>
      <c r="BZ2497" s="80"/>
      <c r="CA2497" s="80"/>
      <c r="CB2497" s="80"/>
      <c r="CC2497" s="80"/>
      <c r="CD2497" s="80"/>
      <c r="CE2497" s="80"/>
      <c r="CF2497" s="80"/>
      <c r="CG2497" s="80"/>
      <c r="CH2497" s="80"/>
      <c r="CI2497" s="80"/>
      <c r="CJ2497" s="80"/>
      <c r="CK2497" s="80"/>
      <c r="CL2497" s="80"/>
      <c r="CN2497" s="60"/>
    </row>
    <row r="2498" spans="1:116" x14ac:dyDescent="0.4">
      <c r="B2498" t="s">
        <v>332</v>
      </c>
      <c r="D2498" t="s">
        <v>510</v>
      </c>
      <c r="E2498" s="8" t="str">
        <f t="shared" si="4900"/>
        <v>2498 VOV-TV-V</v>
      </c>
      <c r="G2498" s="136" t="str">
        <f>G2486</f>
        <v xml:space="preserve">secondary unit </v>
      </c>
      <c r="H2498" s="12"/>
      <c r="I2498" s="60"/>
      <c r="J2498" s="60"/>
      <c r="K2498" s="15"/>
      <c r="L2498" s="15"/>
      <c r="M2498" s="15"/>
      <c r="N2498" s="15"/>
      <c r="O2498" s="15"/>
      <c r="P2498" s="15"/>
      <c r="R2498" s="15"/>
      <c r="S2498" s="76"/>
      <c r="T2498" s="76"/>
      <c r="U2498" s="76"/>
      <c r="V2498" s="76"/>
      <c r="W2498" s="76"/>
      <c r="X2498" s="76"/>
      <c r="Y2498" s="76"/>
      <c r="Z2498" s="76"/>
      <c r="AA2498" s="76"/>
      <c r="AB2498" s="76"/>
      <c r="AC2498" s="76"/>
      <c r="AD2498" s="76"/>
      <c r="AE2498" s="76"/>
      <c r="AF2498" s="76"/>
      <c r="AG2498" s="76"/>
      <c r="AH2498" s="76"/>
      <c r="AI2498" s="76"/>
      <c r="AJ2498" s="76"/>
      <c r="AK2498" s="76"/>
      <c r="AL2498" s="76"/>
      <c r="AM2498" s="76"/>
      <c r="AN2498" s="76"/>
      <c r="AO2498" s="76"/>
      <c r="AP2498" s="76"/>
      <c r="AQ2498" s="76"/>
      <c r="AR2498" s="76"/>
      <c r="AS2498" s="76"/>
      <c r="AT2498" s="76"/>
      <c r="AU2498" s="76"/>
      <c r="AV2498" s="76"/>
      <c r="AW2498" s="76"/>
      <c r="AX2498" s="76"/>
      <c r="AY2498" s="76"/>
      <c r="AZ2498" s="76"/>
      <c r="BA2498" s="76"/>
      <c r="BB2498" s="76"/>
      <c r="BC2498" s="76"/>
      <c r="BD2498" s="76"/>
      <c r="BE2498" s="76"/>
      <c r="BF2498" s="76"/>
      <c r="BG2498" s="76"/>
      <c r="BH2498" s="76"/>
      <c r="BI2498" s="76"/>
      <c r="BJ2498" s="76"/>
      <c r="BK2498" s="76"/>
      <c r="BL2498" s="76"/>
      <c r="BM2498" s="76"/>
      <c r="BN2498" s="76"/>
      <c r="BO2498" s="76"/>
      <c r="BP2498" s="76"/>
      <c r="BQ2498" s="76"/>
      <c r="BR2498" s="76"/>
      <c r="BS2498" s="76"/>
      <c r="BT2498" s="76"/>
      <c r="BU2498" s="76"/>
      <c r="BV2498" s="76"/>
      <c r="BW2498" s="76"/>
      <c r="BX2498" s="76"/>
      <c r="BY2498" s="76"/>
      <c r="BZ2498" s="76"/>
      <c r="CA2498" s="76"/>
      <c r="CB2498" s="76"/>
      <c r="CC2498" s="76"/>
      <c r="CD2498" s="76"/>
      <c r="CE2498" s="76"/>
      <c r="CF2498" s="76"/>
      <c r="CG2498" s="76"/>
      <c r="CH2498" s="76"/>
      <c r="CI2498" s="76"/>
      <c r="CJ2498" s="76"/>
      <c r="CK2498" s="76"/>
      <c r="CL2498" s="76"/>
      <c r="CN2498" s="60"/>
      <c r="CO2498" s="76"/>
      <c r="CP2498" s="76"/>
      <c r="CQ2498" s="76"/>
      <c r="CR2498" s="76"/>
      <c r="CS2498" s="76"/>
      <c r="CT2498" s="76"/>
      <c r="CU2498" s="76"/>
      <c r="CV2498" s="76"/>
      <c r="CW2498" s="76"/>
      <c r="CX2498" s="76"/>
      <c r="CY2498" s="76"/>
      <c r="CZ2498" s="76"/>
      <c r="DA2498" s="76"/>
      <c r="DB2498" s="76"/>
      <c r="DC2498" s="76"/>
      <c r="DD2498" s="76"/>
      <c r="DE2498" s="76"/>
      <c r="DF2498" s="76"/>
      <c r="DG2498" s="76"/>
      <c r="DH2498" s="76"/>
      <c r="DI2498" s="76"/>
      <c r="DJ2498" s="76"/>
      <c r="DK2498" s="76"/>
      <c r="DL2498" s="76"/>
    </row>
    <row r="2499" spans="1:116" x14ac:dyDescent="0.4">
      <c r="B2499" t="s">
        <v>332</v>
      </c>
      <c r="D2499" t="s">
        <v>510</v>
      </c>
      <c r="E2499" s="8" t="str">
        <f t="shared" si="4900"/>
        <v>2499 VOV-TV-V</v>
      </c>
      <c r="G2499" s="136" t="str">
        <f>G2487</f>
        <v>Secondary revenue driver</v>
      </c>
      <c r="H2499" s="12"/>
      <c r="I2499" s="60"/>
      <c r="J2499" s="60"/>
      <c r="K2499" s="15"/>
      <c r="L2499" s="15"/>
      <c r="M2499" s="15"/>
      <c r="N2499" s="15"/>
      <c r="O2499" s="15"/>
      <c r="P2499" s="15"/>
      <c r="R2499" s="15"/>
      <c r="S2499" s="76"/>
      <c r="T2499" s="76"/>
      <c r="U2499" s="76"/>
      <c r="V2499" s="76"/>
      <c r="W2499" s="76"/>
      <c r="X2499" s="76"/>
      <c r="Y2499" s="76"/>
      <c r="Z2499" s="76"/>
      <c r="AA2499" s="76"/>
      <c r="AB2499" s="76"/>
      <c r="AC2499" s="76"/>
      <c r="AD2499" s="76"/>
      <c r="AE2499" s="76"/>
      <c r="AF2499" s="76"/>
      <c r="AG2499" s="76"/>
      <c r="AH2499" s="76"/>
      <c r="AI2499" s="76"/>
      <c r="AJ2499" s="76"/>
      <c r="AK2499" s="76"/>
      <c r="AL2499" s="76"/>
      <c r="AM2499" s="76"/>
      <c r="AN2499" s="76"/>
      <c r="AO2499" s="76"/>
      <c r="AP2499" s="76"/>
      <c r="AQ2499" s="76"/>
      <c r="AR2499" s="76"/>
      <c r="AS2499" s="76"/>
      <c r="AT2499" s="76"/>
      <c r="AU2499" s="76"/>
      <c r="AV2499" s="76"/>
      <c r="AW2499" s="76"/>
      <c r="AX2499" s="76"/>
      <c r="AY2499" s="76"/>
      <c r="AZ2499" s="76"/>
      <c r="BA2499" s="76"/>
      <c r="BB2499" s="76"/>
      <c r="BC2499" s="76"/>
      <c r="BD2499" s="76"/>
      <c r="BE2499" s="76"/>
      <c r="BF2499" s="76"/>
      <c r="BG2499" s="76"/>
      <c r="BH2499" s="76"/>
      <c r="BI2499" s="76"/>
      <c r="BJ2499" s="76"/>
      <c r="BK2499" s="76"/>
      <c r="BL2499" s="76"/>
      <c r="BM2499" s="76"/>
      <c r="BN2499" s="76"/>
      <c r="BO2499" s="76"/>
      <c r="BP2499" s="76"/>
      <c r="BQ2499" s="76"/>
      <c r="BR2499" s="76"/>
      <c r="BS2499" s="76"/>
      <c r="BT2499" s="76"/>
      <c r="BU2499" s="76"/>
      <c r="BV2499" s="76"/>
      <c r="BW2499" s="76"/>
      <c r="BX2499" s="76"/>
      <c r="BY2499" s="76"/>
      <c r="BZ2499" s="76"/>
      <c r="CA2499" s="76"/>
      <c r="CB2499" s="76"/>
      <c r="CC2499" s="76"/>
      <c r="CD2499" s="76"/>
      <c r="CE2499" s="76"/>
      <c r="CF2499" s="76"/>
      <c r="CG2499" s="76"/>
      <c r="CH2499" s="76"/>
      <c r="CI2499" s="76"/>
      <c r="CJ2499" s="76"/>
      <c r="CK2499" s="76"/>
      <c r="CL2499" s="76"/>
      <c r="CN2499" s="60"/>
      <c r="CO2499" s="76"/>
      <c r="CP2499" s="76"/>
      <c r="CQ2499" s="76"/>
      <c r="CR2499" s="76"/>
      <c r="CS2499" s="76"/>
      <c r="CT2499" s="76"/>
      <c r="CU2499" s="76"/>
      <c r="CV2499" s="76"/>
      <c r="CW2499" s="76"/>
      <c r="CX2499" s="76"/>
      <c r="CY2499" s="76"/>
      <c r="CZ2499" s="76"/>
      <c r="DA2499" s="76"/>
      <c r="DB2499" s="76"/>
      <c r="DC2499" s="76"/>
      <c r="DD2499" s="76"/>
      <c r="DE2499" s="76"/>
      <c r="DF2499" s="76"/>
      <c r="DG2499" s="76"/>
      <c r="DH2499" s="76"/>
      <c r="DI2499" s="76"/>
      <c r="DJ2499" s="76"/>
      <c r="DK2499" s="76"/>
      <c r="DL2499" s="76"/>
    </row>
    <row r="2500" spans="1:116" x14ac:dyDescent="0.4">
      <c r="B2500" t="s">
        <v>332</v>
      </c>
      <c r="D2500" t="s">
        <v>510</v>
      </c>
      <c r="E2500" s="8" t="str">
        <f t="shared" si="4900"/>
        <v>2500 VOV-TV-V</v>
      </c>
      <c r="G2500" s="136" t="str">
        <f>G2488</f>
        <v>Secondary volume driver</v>
      </c>
      <c r="H2500" s="12"/>
      <c r="I2500" s="60"/>
      <c r="J2500" s="60"/>
      <c r="K2500" s="15"/>
      <c r="L2500" s="15"/>
      <c r="M2500" s="15"/>
      <c r="N2500" s="15"/>
      <c r="O2500" s="15"/>
      <c r="P2500" s="15"/>
      <c r="R2500" s="15"/>
      <c r="S2500" s="179"/>
      <c r="T2500" s="179"/>
      <c r="U2500" s="179"/>
      <c r="V2500" s="179"/>
      <c r="W2500" s="179"/>
      <c r="X2500" s="179"/>
      <c r="Y2500" s="179"/>
      <c r="Z2500" s="179"/>
      <c r="AA2500" s="179"/>
      <c r="AB2500" s="179"/>
      <c r="AC2500" s="179"/>
      <c r="AD2500" s="179"/>
      <c r="AE2500" s="179"/>
      <c r="AF2500" s="179"/>
      <c r="AG2500" s="179"/>
      <c r="AH2500" s="179"/>
      <c r="AI2500" s="179"/>
      <c r="AJ2500" s="179"/>
      <c r="AK2500" s="179"/>
      <c r="AL2500" s="179"/>
      <c r="AM2500" s="179"/>
      <c r="AN2500" s="179"/>
      <c r="AO2500" s="179"/>
      <c r="AP2500" s="179"/>
      <c r="AQ2500" s="179"/>
      <c r="AR2500" s="179"/>
      <c r="AS2500" s="179"/>
      <c r="AT2500" s="179"/>
      <c r="AU2500" s="179"/>
      <c r="AV2500" s="179"/>
      <c r="AW2500" s="179"/>
      <c r="AX2500" s="179"/>
      <c r="AY2500" s="179"/>
      <c r="AZ2500" s="179"/>
      <c r="BA2500" s="179"/>
      <c r="BB2500" s="179"/>
      <c r="BC2500" s="179"/>
      <c r="BD2500" s="179"/>
      <c r="BE2500" s="179"/>
      <c r="BF2500" s="179"/>
      <c r="BG2500" s="179"/>
      <c r="BH2500" s="179"/>
      <c r="BI2500" s="179"/>
      <c r="BJ2500" s="179"/>
      <c r="BK2500" s="179"/>
      <c r="BL2500" s="179"/>
      <c r="BM2500" s="179"/>
      <c r="BN2500" s="179"/>
      <c r="BO2500" s="179"/>
      <c r="BP2500" s="179"/>
      <c r="BQ2500" s="179"/>
      <c r="BR2500" s="179"/>
      <c r="BS2500" s="179"/>
      <c r="BT2500" s="179"/>
      <c r="BU2500" s="179"/>
      <c r="BV2500" s="179"/>
      <c r="BW2500" s="179"/>
      <c r="BX2500" s="179"/>
      <c r="BY2500" s="179"/>
      <c r="BZ2500" s="179"/>
      <c r="CA2500" s="179"/>
      <c r="CB2500" s="179"/>
      <c r="CC2500" s="179"/>
      <c r="CD2500" s="179"/>
      <c r="CE2500" s="179"/>
      <c r="CF2500" s="179"/>
      <c r="CG2500" s="179"/>
      <c r="CH2500" s="179"/>
      <c r="CI2500" s="179"/>
      <c r="CJ2500" s="179"/>
      <c r="CK2500" s="179"/>
      <c r="CL2500" s="179"/>
      <c r="CN2500" s="60"/>
      <c r="CO2500" s="179"/>
      <c r="CP2500" s="179"/>
      <c r="CQ2500" s="179"/>
      <c r="CR2500" s="179"/>
      <c r="CS2500" s="179"/>
      <c r="CT2500" s="179"/>
      <c r="CU2500" s="179"/>
      <c r="CV2500" s="179"/>
      <c r="CW2500" s="179"/>
      <c r="CX2500" s="179"/>
      <c r="CY2500" s="179"/>
      <c r="CZ2500" s="179"/>
      <c r="DA2500" s="179"/>
      <c r="DB2500" s="179"/>
      <c r="DC2500" s="179"/>
      <c r="DD2500" s="179"/>
      <c r="DE2500" s="179"/>
      <c r="DF2500" s="179"/>
      <c r="DG2500" s="179"/>
      <c r="DH2500" s="179"/>
      <c r="DI2500" s="179"/>
      <c r="DJ2500" s="179"/>
      <c r="DK2500" s="179"/>
      <c r="DL2500" s="179"/>
    </row>
    <row r="2501" spans="1:116" x14ac:dyDescent="0.4">
      <c r="E2501" s="8"/>
      <c r="G2501" s="136"/>
      <c r="H2501" s="12"/>
      <c r="I2501" s="60"/>
      <c r="J2501" s="60"/>
      <c r="K2501" s="15"/>
      <c r="L2501" s="15"/>
      <c r="M2501" s="15"/>
      <c r="N2501" s="15"/>
      <c r="O2501" s="15"/>
      <c r="P2501" s="15"/>
      <c r="R2501" s="15"/>
      <c r="S2501" s="179"/>
      <c r="T2501" s="179"/>
      <c r="U2501" s="179"/>
      <c r="V2501" s="179"/>
      <c r="W2501" s="179"/>
      <c r="X2501" s="179"/>
      <c r="Y2501" s="179"/>
      <c r="Z2501" s="179"/>
      <c r="AA2501" s="179"/>
      <c r="AB2501" s="179"/>
      <c r="AC2501" s="179"/>
      <c r="AD2501" s="179"/>
      <c r="AE2501" s="179"/>
      <c r="AF2501" s="179"/>
      <c r="AG2501" s="179"/>
      <c r="AH2501" s="179"/>
      <c r="AI2501" s="179"/>
      <c r="AJ2501" s="179"/>
      <c r="AK2501" s="179"/>
      <c r="AL2501" s="179"/>
      <c r="AM2501" s="179"/>
      <c r="AN2501" s="179"/>
      <c r="AO2501" s="179"/>
      <c r="AP2501" s="179"/>
      <c r="AQ2501" s="179"/>
      <c r="AR2501" s="179"/>
      <c r="AS2501" s="179"/>
      <c r="AT2501" s="179"/>
      <c r="AU2501" s="179"/>
      <c r="AV2501" s="179"/>
      <c r="AW2501" s="179"/>
      <c r="AX2501" s="179"/>
      <c r="AY2501" s="179"/>
      <c r="AZ2501" s="179"/>
      <c r="BA2501" s="179"/>
      <c r="BB2501" s="179"/>
      <c r="BC2501" s="179"/>
      <c r="BD2501" s="179"/>
      <c r="BE2501" s="179"/>
      <c r="BF2501" s="179"/>
      <c r="BG2501" s="179"/>
      <c r="BH2501" s="179"/>
      <c r="BI2501" s="179"/>
      <c r="BJ2501" s="179"/>
      <c r="BK2501" s="179"/>
      <c r="BL2501" s="179"/>
      <c r="BM2501" s="179"/>
      <c r="BN2501" s="179"/>
      <c r="BO2501" s="179"/>
      <c r="BP2501" s="179"/>
      <c r="BQ2501" s="179"/>
      <c r="BR2501" s="179"/>
      <c r="BS2501" s="179"/>
      <c r="BT2501" s="179"/>
      <c r="BU2501" s="179"/>
      <c r="BV2501" s="179"/>
      <c r="BW2501" s="179"/>
      <c r="BX2501" s="179"/>
      <c r="BY2501" s="179"/>
      <c r="BZ2501" s="179"/>
      <c r="CA2501" s="179"/>
      <c r="CB2501" s="179"/>
      <c r="CC2501" s="179"/>
      <c r="CD2501" s="179"/>
      <c r="CE2501" s="179"/>
      <c r="CF2501" s="179"/>
      <c r="CG2501" s="179"/>
      <c r="CH2501" s="179"/>
      <c r="CI2501" s="179"/>
      <c r="CJ2501" s="179"/>
      <c r="CK2501" s="179"/>
      <c r="CL2501" s="179"/>
      <c r="CN2501" s="60"/>
      <c r="CO2501" s="179"/>
      <c r="CP2501" s="179"/>
      <c r="CQ2501" s="179"/>
      <c r="CR2501" s="179"/>
      <c r="CS2501" s="179"/>
      <c r="CT2501" s="179"/>
      <c r="CU2501" s="179"/>
      <c r="CV2501" s="179"/>
      <c r="CW2501" s="179"/>
      <c r="CX2501" s="179"/>
      <c r="CY2501" s="179"/>
      <c r="CZ2501" s="179"/>
      <c r="DA2501" s="179"/>
      <c r="DB2501" s="179"/>
      <c r="DC2501" s="179"/>
      <c r="DD2501" s="179"/>
      <c r="DE2501" s="179"/>
      <c r="DF2501" s="179"/>
      <c r="DG2501" s="179"/>
      <c r="DH2501" s="179"/>
      <c r="DI2501" s="179"/>
      <c r="DJ2501" s="179"/>
      <c r="DK2501" s="179"/>
      <c r="DL2501" s="179"/>
    </row>
    <row r="2502" spans="1:116" x14ac:dyDescent="0.4">
      <c r="A2502" s="174"/>
      <c r="E2502" s="8"/>
      <c r="G2502" s="175" t="s">
        <v>503</v>
      </c>
      <c r="H2502" s="174"/>
      <c r="I2502" s="176"/>
      <c r="J2502" s="176"/>
      <c r="K2502" s="197"/>
      <c r="L2502" s="197"/>
      <c r="M2502" s="197"/>
      <c r="N2502" s="197"/>
      <c r="O2502" s="197"/>
      <c r="P2502" s="197"/>
      <c r="R2502" s="198"/>
      <c r="S2502" s="174"/>
      <c r="T2502" s="174"/>
      <c r="U2502" s="174"/>
      <c r="V2502" s="174"/>
      <c r="W2502" s="174"/>
      <c r="X2502" s="174"/>
      <c r="Y2502" s="174"/>
      <c r="Z2502" s="174"/>
      <c r="AA2502" s="174"/>
      <c r="AB2502" s="174"/>
      <c r="AC2502" s="174"/>
      <c r="AD2502" s="174"/>
      <c r="AE2502" s="174"/>
      <c r="AF2502" s="174"/>
      <c r="AG2502" s="174"/>
      <c r="AH2502" s="174"/>
      <c r="AI2502" s="174"/>
      <c r="AJ2502" s="174"/>
      <c r="AK2502" s="174"/>
      <c r="AL2502" s="174"/>
      <c r="AM2502" s="174"/>
      <c r="AN2502" s="174"/>
      <c r="AO2502" s="174"/>
      <c r="AP2502" s="174"/>
      <c r="AQ2502" s="174"/>
      <c r="AR2502" s="174"/>
      <c r="AS2502" s="174"/>
      <c r="AT2502" s="174"/>
      <c r="AU2502" s="174"/>
      <c r="AV2502" s="174"/>
      <c r="AW2502" s="174"/>
      <c r="AX2502" s="174"/>
      <c r="AY2502" s="174"/>
      <c r="AZ2502" s="174"/>
      <c r="BA2502" s="174"/>
      <c r="BB2502" s="174"/>
      <c r="BC2502" s="174"/>
      <c r="BD2502" s="174"/>
      <c r="BE2502" s="174"/>
      <c r="BF2502" s="174"/>
      <c r="BG2502" s="174"/>
      <c r="BH2502" s="174"/>
      <c r="BI2502" s="174"/>
      <c r="BJ2502" s="174"/>
      <c r="BK2502" s="174"/>
      <c r="BL2502" s="174"/>
      <c r="BM2502" s="174"/>
      <c r="BN2502" s="174"/>
      <c r="BO2502" s="174"/>
      <c r="BP2502" s="174"/>
      <c r="BQ2502" s="174"/>
      <c r="BR2502" s="174"/>
      <c r="BS2502" s="174"/>
      <c r="BT2502" s="174"/>
      <c r="BU2502" s="174"/>
      <c r="BV2502" s="174"/>
      <c r="BW2502" s="174"/>
      <c r="BX2502" s="174"/>
      <c r="BY2502" s="174"/>
      <c r="BZ2502" s="174"/>
      <c r="CA2502" s="174"/>
      <c r="CB2502" s="174"/>
      <c r="CC2502" s="174"/>
      <c r="CD2502" s="174"/>
      <c r="CE2502" s="174"/>
      <c r="CF2502" s="174"/>
      <c r="CG2502" s="174"/>
      <c r="CH2502" s="174"/>
      <c r="CI2502" s="174"/>
      <c r="CJ2502" s="174"/>
      <c r="CK2502" s="174"/>
      <c r="CL2502" s="174"/>
      <c r="CN2502" s="176"/>
      <c r="CO2502" s="174"/>
      <c r="CP2502" s="174"/>
      <c r="CQ2502" s="174"/>
      <c r="CR2502" s="174"/>
      <c r="CS2502" s="174"/>
      <c r="CT2502" s="174"/>
      <c r="CU2502" s="174"/>
      <c r="CV2502" s="174"/>
      <c r="CW2502" s="174"/>
      <c r="CX2502" s="174"/>
      <c r="CY2502" s="174"/>
      <c r="CZ2502" s="174"/>
      <c r="DA2502" s="174"/>
      <c r="DB2502" s="174"/>
      <c r="DC2502" s="174"/>
      <c r="DD2502" s="174"/>
      <c r="DE2502" s="174"/>
      <c r="DF2502" s="174"/>
      <c r="DG2502" s="174"/>
      <c r="DH2502" s="174"/>
      <c r="DI2502" s="174"/>
      <c r="DJ2502" s="174"/>
      <c r="DK2502" s="174"/>
      <c r="DL2502" s="174"/>
    </row>
    <row r="2503" spans="1:116" x14ac:dyDescent="0.4">
      <c r="A2503" s="174"/>
      <c r="E2503" s="8"/>
      <c r="G2503" s="175" t="s">
        <v>504</v>
      </c>
      <c r="H2503" s="174"/>
      <c r="I2503" s="176"/>
      <c r="J2503" s="176"/>
      <c r="K2503" s="197"/>
      <c r="L2503" s="197"/>
      <c r="M2503" s="197"/>
      <c r="N2503" s="197"/>
      <c r="O2503" s="197"/>
      <c r="P2503" s="197"/>
      <c r="R2503" s="198"/>
      <c r="S2503" s="174"/>
      <c r="T2503" s="174"/>
      <c r="U2503" s="174"/>
      <c r="V2503" s="174"/>
      <c r="W2503" s="174"/>
      <c r="X2503" s="174"/>
      <c r="Y2503" s="174"/>
      <c r="Z2503" s="174"/>
      <c r="AA2503" s="174"/>
      <c r="AB2503" s="174"/>
      <c r="AC2503" s="174"/>
      <c r="AD2503" s="174"/>
      <c r="AE2503" s="174"/>
      <c r="AF2503" s="174"/>
      <c r="AG2503" s="174"/>
      <c r="AH2503" s="174"/>
      <c r="AI2503" s="174"/>
      <c r="AJ2503" s="174"/>
      <c r="AK2503" s="174"/>
      <c r="AL2503" s="174"/>
      <c r="AM2503" s="174"/>
      <c r="AN2503" s="174"/>
      <c r="AO2503" s="174"/>
      <c r="AP2503" s="174"/>
      <c r="AQ2503" s="174"/>
      <c r="AR2503" s="174"/>
      <c r="AS2503" s="174"/>
      <c r="AT2503" s="174"/>
      <c r="AU2503" s="174"/>
      <c r="AV2503" s="174"/>
      <c r="AW2503" s="174"/>
      <c r="AX2503" s="174"/>
      <c r="AY2503" s="174"/>
      <c r="AZ2503" s="174"/>
      <c r="BA2503" s="174"/>
      <c r="BB2503" s="174"/>
      <c r="BC2503" s="174"/>
      <c r="BD2503" s="174"/>
      <c r="BE2503" s="174"/>
      <c r="BF2503" s="174"/>
      <c r="BG2503" s="174"/>
      <c r="BH2503" s="174"/>
      <c r="BI2503" s="174"/>
      <c r="BJ2503" s="174"/>
      <c r="BK2503" s="174"/>
      <c r="BL2503" s="174"/>
      <c r="BM2503" s="174"/>
      <c r="BN2503" s="174"/>
      <c r="BO2503" s="174"/>
      <c r="BP2503" s="174"/>
      <c r="BQ2503" s="174"/>
      <c r="BR2503" s="174"/>
      <c r="BS2503" s="174"/>
      <c r="BT2503" s="174"/>
      <c r="BU2503" s="174"/>
      <c r="BV2503" s="174"/>
      <c r="BW2503" s="174"/>
      <c r="BX2503" s="174"/>
      <c r="BY2503" s="174"/>
      <c r="BZ2503" s="174"/>
      <c r="CA2503" s="174"/>
      <c r="CB2503" s="174"/>
      <c r="CC2503" s="174"/>
      <c r="CD2503" s="174"/>
      <c r="CE2503" s="174"/>
      <c r="CF2503" s="174"/>
      <c r="CG2503" s="174"/>
      <c r="CH2503" s="174"/>
      <c r="CI2503" s="174"/>
      <c r="CJ2503" s="174"/>
      <c r="CK2503" s="174"/>
      <c r="CL2503" s="174"/>
      <c r="CN2503" s="176"/>
      <c r="CO2503" s="174"/>
      <c r="CP2503" s="174"/>
      <c r="CQ2503" s="174"/>
      <c r="CR2503" s="174"/>
      <c r="CS2503" s="174"/>
      <c r="CT2503" s="174"/>
      <c r="CU2503" s="174"/>
      <c r="CV2503" s="174"/>
      <c r="CW2503" s="174"/>
      <c r="CX2503" s="174"/>
      <c r="CY2503" s="174"/>
      <c r="CZ2503" s="174"/>
      <c r="DA2503" s="174"/>
      <c r="DB2503" s="174"/>
      <c r="DC2503" s="174"/>
      <c r="DD2503" s="174"/>
      <c r="DE2503" s="174"/>
      <c r="DF2503" s="174"/>
      <c r="DG2503" s="174"/>
      <c r="DH2503" s="174"/>
      <c r="DI2503" s="174"/>
      <c r="DJ2503" s="174"/>
      <c r="DK2503" s="174"/>
      <c r="DL2503" s="174"/>
    </row>
    <row r="2504" spans="1:116" x14ac:dyDescent="0.4">
      <c r="A2504" s="174"/>
      <c r="E2504" s="8"/>
      <c r="G2504" s="175" t="s">
        <v>461</v>
      </c>
      <c r="H2504" s="174"/>
      <c r="I2504" s="176"/>
      <c r="J2504" s="176"/>
      <c r="K2504" s="197"/>
      <c r="L2504" s="197"/>
      <c r="M2504" s="197"/>
      <c r="N2504" s="197"/>
      <c r="O2504" s="197"/>
      <c r="P2504" s="197"/>
      <c r="R2504" s="198"/>
      <c r="S2504" s="199" t="str">
        <f t="shared" ref="S2504:AX2504" si="4907">S$20</f>
        <v>S$16</v>
      </c>
      <c r="T2504" s="199" t="str">
        <f t="shared" si="4907"/>
        <v>T$16</v>
      </c>
      <c r="U2504" s="199" t="str">
        <f t="shared" si="4907"/>
        <v>U$16</v>
      </c>
      <c r="V2504" s="199" t="str">
        <f t="shared" si="4907"/>
        <v>V$16</v>
      </c>
      <c r="W2504" s="199" t="str">
        <f t="shared" si="4907"/>
        <v>W$16</v>
      </c>
      <c r="X2504" s="199" t="str">
        <f t="shared" si="4907"/>
        <v>X$16</v>
      </c>
      <c r="Y2504" s="199" t="str">
        <f t="shared" si="4907"/>
        <v>Y$16</v>
      </c>
      <c r="Z2504" s="199" t="str">
        <f t="shared" si="4907"/>
        <v>Z$16</v>
      </c>
      <c r="AA2504" s="199" t="str">
        <f t="shared" si="4907"/>
        <v>AA$16</v>
      </c>
      <c r="AB2504" s="199" t="str">
        <f t="shared" si="4907"/>
        <v>AB$16</v>
      </c>
      <c r="AC2504" s="199" t="str">
        <f t="shared" si="4907"/>
        <v>AC$16</v>
      </c>
      <c r="AD2504" s="199" t="str">
        <f t="shared" si="4907"/>
        <v>AD$16</v>
      </c>
      <c r="AE2504" s="199" t="str">
        <f t="shared" si="4907"/>
        <v>AE$16</v>
      </c>
      <c r="AF2504" s="199" t="str">
        <f t="shared" si="4907"/>
        <v>AF$16</v>
      </c>
      <c r="AG2504" s="199" t="str">
        <f t="shared" si="4907"/>
        <v>AG$16</v>
      </c>
      <c r="AH2504" s="199" t="str">
        <f t="shared" si="4907"/>
        <v>AH$16</v>
      </c>
      <c r="AI2504" s="199" t="str">
        <f t="shared" si="4907"/>
        <v>AI$16</v>
      </c>
      <c r="AJ2504" s="199" t="str">
        <f t="shared" si="4907"/>
        <v>AJ$16</v>
      </c>
      <c r="AK2504" s="199" t="str">
        <f t="shared" si="4907"/>
        <v>AK$16</v>
      </c>
      <c r="AL2504" s="199" t="str">
        <f t="shared" si="4907"/>
        <v>AL$16</v>
      </c>
      <c r="AM2504" s="199" t="str">
        <f t="shared" si="4907"/>
        <v>AM$16</v>
      </c>
      <c r="AN2504" s="199" t="str">
        <f t="shared" si="4907"/>
        <v>AN$16</v>
      </c>
      <c r="AO2504" s="199" t="str">
        <f t="shared" si="4907"/>
        <v>AO$16</v>
      </c>
      <c r="AP2504" s="199" t="str">
        <f t="shared" si="4907"/>
        <v>AP$16</v>
      </c>
      <c r="AQ2504" s="199" t="str">
        <f t="shared" si="4907"/>
        <v>AQ$16</v>
      </c>
      <c r="AR2504" s="199" t="str">
        <f t="shared" si="4907"/>
        <v>AR$16</v>
      </c>
      <c r="AS2504" s="199" t="str">
        <f t="shared" si="4907"/>
        <v>AS$16</v>
      </c>
      <c r="AT2504" s="199" t="str">
        <f t="shared" si="4907"/>
        <v>AT$16</v>
      </c>
      <c r="AU2504" s="199" t="str">
        <f t="shared" si="4907"/>
        <v>AU$16</v>
      </c>
      <c r="AV2504" s="199" t="str">
        <f t="shared" si="4907"/>
        <v>AV$16</v>
      </c>
      <c r="AW2504" s="199" t="str">
        <f t="shared" si="4907"/>
        <v>AW$16</v>
      </c>
      <c r="AX2504" s="199" t="str">
        <f t="shared" si="4907"/>
        <v>AX$16</v>
      </c>
      <c r="AY2504" s="199" t="str">
        <f t="shared" ref="AY2504:CD2504" si="4908">AY$20</f>
        <v>AY$16</v>
      </c>
      <c r="AZ2504" s="199" t="str">
        <f t="shared" si="4908"/>
        <v>AZ$16</v>
      </c>
      <c r="BA2504" s="199" t="str">
        <f t="shared" si="4908"/>
        <v>BA$16</v>
      </c>
      <c r="BB2504" s="199" t="str">
        <f t="shared" si="4908"/>
        <v>BB$16</v>
      </c>
      <c r="BC2504" s="199" t="str">
        <f t="shared" si="4908"/>
        <v>BC$16</v>
      </c>
      <c r="BD2504" s="199" t="str">
        <f t="shared" si="4908"/>
        <v>BD$16</v>
      </c>
      <c r="BE2504" s="199" t="str">
        <f t="shared" si="4908"/>
        <v>BE$16</v>
      </c>
      <c r="BF2504" s="199" t="str">
        <f t="shared" si="4908"/>
        <v>BF$16</v>
      </c>
      <c r="BG2504" s="199" t="str">
        <f t="shared" si="4908"/>
        <v>BG$16</v>
      </c>
      <c r="BH2504" s="199" t="str">
        <f t="shared" si="4908"/>
        <v>BH$16</v>
      </c>
      <c r="BI2504" s="199" t="str">
        <f t="shared" si="4908"/>
        <v>BI$16</v>
      </c>
      <c r="BJ2504" s="199" t="str">
        <f t="shared" si="4908"/>
        <v>BJ$16</v>
      </c>
      <c r="BK2504" s="199" t="str">
        <f t="shared" si="4908"/>
        <v>BK$16</v>
      </c>
      <c r="BL2504" s="199" t="str">
        <f t="shared" si="4908"/>
        <v>BL$16</v>
      </c>
      <c r="BM2504" s="199" t="str">
        <f t="shared" si="4908"/>
        <v>BM$16</v>
      </c>
      <c r="BN2504" s="199" t="str">
        <f t="shared" si="4908"/>
        <v>BN$16</v>
      </c>
      <c r="BO2504" s="199" t="str">
        <f t="shared" si="4908"/>
        <v>BO$16</v>
      </c>
      <c r="BP2504" s="199" t="str">
        <f t="shared" si="4908"/>
        <v>BP$16</v>
      </c>
      <c r="BQ2504" s="199" t="str">
        <f t="shared" si="4908"/>
        <v>BQ$16</v>
      </c>
      <c r="BR2504" s="199" t="str">
        <f t="shared" si="4908"/>
        <v>BR$16</v>
      </c>
      <c r="BS2504" s="199" t="str">
        <f t="shared" si="4908"/>
        <v>BS$16</v>
      </c>
      <c r="BT2504" s="199" t="str">
        <f t="shared" si="4908"/>
        <v>BT$16</v>
      </c>
      <c r="BU2504" s="199" t="str">
        <f t="shared" si="4908"/>
        <v>BU$16</v>
      </c>
      <c r="BV2504" s="199" t="str">
        <f t="shared" si="4908"/>
        <v>BV$16</v>
      </c>
      <c r="BW2504" s="199" t="str">
        <f t="shared" si="4908"/>
        <v>BW$16</v>
      </c>
      <c r="BX2504" s="199" t="str">
        <f t="shared" si="4908"/>
        <v>BX$16</v>
      </c>
      <c r="BY2504" s="199" t="str">
        <f t="shared" si="4908"/>
        <v>BY$16</v>
      </c>
      <c r="BZ2504" s="199" t="str">
        <f t="shared" si="4908"/>
        <v>BZ$16</v>
      </c>
      <c r="CA2504" s="199" t="str">
        <f t="shared" si="4908"/>
        <v>CA$16</v>
      </c>
      <c r="CB2504" s="199" t="str">
        <f t="shared" si="4908"/>
        <v>CB$16</v>
      </c>
      <c r="CC2504" s="199" t="str">
        <f t="shared" si="4908"/>
        <v>CC$16</v>
      </c>
      <c r="CD2504" s="199" t="str">
        <f t="shared" si="4908"/>
        <v>CD$16</v>
      </c>
      <c r="CE2504" s="199" t="str">
        <f t="shared" ref="CE2504:CL2504" si="4909">CE$20</f>
        <v>CE$16</v>
      </c>
      <c r="CF2504" s="199" t="str">
        <f t="shared" si="4909"/>
        <v>CF$16</v>
      </c>
      <c r="CG2504" s="199" t="str">
        <f t="shared" si="4909"/>
        <v>CG$16</v>
      </c>
      <c r="CH2504" s="199" t="str">
        <f t="shared" si="4909"/>
        <v>CH$16</v>
      </c>
      <c r="CI2504" s="199" t="str">
        <f t="shared" si="4909"/>
        <v>CI$16</v>
      </c>
      <c r="CJ2504" s="199" t="str">
        <f t="shared" si="4909"/>
        <v>CJ$16</v>
      </c>
      <c r="CK2504" s="199" t="str">
        <f t="shared" si="4909"/>
        <v>CK$16</v>
      </c>
      <c r="CL2504" s="199" t="str">
        <f t="shared" si="4909"/>
        <v>CL$16</v>
      </c>
      <c r="CN2504" s="176"/>
      <c r="CO2504" s="199" t="str">
        <f t="shared" ref="CO2504:DL2504" si="4910">CO$20</f>
        <v>CO$16</v>
      </c>
      <c r="CP2504" s="199" t="str">
        <f t="shared" si="4910"/>
        <v>CP$16</v>
      </c>
      <c r="CQ2504" s="199" t="str">
        <f t="shared" si="4910"/>
        <v>CQ$16</v>
      </c>
      <c r="CR2504" s="199" t="str">
        <f t="shared" si="4910"/>
        <v>CR$16</v>
      </c>
      <c r="CS2504" s="199" t="str">
        <f t="shared" si="4910"/>
        <v>CS$16</v>
      </c>
      <c r="CT2504" s="199" t="str">
        <f t="shared" si="4910"/>
        <v>CT$16</v>
      </c>
      <c r="CU2504" s="199" t="str">
        <f t="shared" si="4910"/>
        <v>CU$16</v>
      </c>
      <c r="CV2504" s="199" t="str">
        <f t="shared" si="4910"/>
        <v>CV$16</v>
      </c>
      <c r="CW2504" s="199" t="str">
        <f t="shared" si="4910"/>
        <v>CW$16</v>
      </c>
      <c r="CX2504" s="199" t="str">
        <f t="shared" si="4910"/>
        <v>CX$16</v>
      </c>
      <c r="CY2504" s="199" t="str">
        <f t="shared" si="4910"/>
        <v>CY$16</v>
      </c>
      <c r="CZ2504" s="199" t="str">
        <f t="shared" si="4910"/>
        <v>CZ$16</v>
      </c>
      <c r="DA2504" s="199" t="str">
        <f t="shared" si="4910"/>
        <v>DA$16</v>
      </c>
      <c r="DB2504" s="199" t="str">
        <f t="shared" si="4910"/>
        <v>DB$16</v>
      </c>
      <c r="DC2504" s="199" t="str">
        <f t="shared" si="4910"/>
        <v>DC$16</v>
      </c>
      <c r="DD2504" s="199" t="str">
        <f t="shared" si="4910"/>
        <v>DD$16</v>
      </c>
      <c r="DE2504" s="199" t="str">
        <f t="shared" si="4910"/>
        <v>DE$16</v>
      </c>
      <c r="DF2504" s="199" t="str">
        <f t="shared" si="4910"/>
        <v>DF$16</v>
      </c>
      <c r="DG2504" s="199" t="str">
        <f t="shared" si="4910"/>
        <v>DG$16</v>
      </c>
      <c r="DH2504" s="199" t="str">
        <f t="shared" si="4910"/>
        <v>DH$16</v>
      </c>
      <c r="DI2504" s="199" t="str">
        <f t="shared" si="4910"/>
        <v>DI$16</v>
      </c>
      <c r="DJ2504" s="199" t="str">
        <f t="shared" si="4910"/>
        <v>DJ$16</v>
      </c>
      <c r="DK2504" s="199" t="str">
        <f t="shared" si="4910"/>
        <v>DK$16</v>
      </c>
      <c r="DL2504" s="199" t="str">
        <f t="shared" si="4910"/>
        <v>DL$16</v>
      </c>
    </row>
    <row r="2505" spans="1:116" x14ac:dyDescent="0.4">
      <c r="A2505" s="174"/>
      <c r="E2505" s="8"/>
      <c r="G2505" s="175" t="s">
        <v>462</v>
      </c>
      <c r="H2505" s="200"/>
      <c r="I2505" s="201"/>
      <c r="J2505" s="201"/>
      <c r="K2505" s="202"/>
      <c r="L2505" s="202"/>
      <c r="M2505" s="202"/>
      <c r="N2505" s="202"/>
      <c r="O2505" s="202"/>
      <c r="P2505" s="202"/>
      <c r="R2505" s="202"/>
      <c r="S2505" s="199" t="str">
        <f t="shared" ref="S2505:AX2505" si="4911">S$21</f>
        <v>S$17</v>
      </c>
      <c r="T2505" s="199" t="str">
        <f t="shared" si="4911"/>
        <v>T$17</v>
      </c>
      <c r="U2505" s="199" t="str">
        <f t="shared" si="4911"/>
        <v>U$17</v>
      </c>
      <c r="V2505" s="199" t="str">
        <f t="shared" si="4911"/>
        <v>V$17</v>
      </c>
      <c r="W2505" s="199" t="str">
        <f t="shared" si="4911"/>
        <v>W$17</v>
      </c>
      <c r="X2505" s="199" t="str">
        <f t="shared" si="4911"/>
        <v>X$17</v>
      </c>
      <c r="Y2505" s="199" t="str">
        <f t="shared" si="4911"/>
        <v>Y$17</v>
      </c>
      <c r="Z2505" s="199" t="str">
        <f t="shared" si="4911"/>
        <v>Z$17</v>
      </c>
      <c r="AA2505" s="199" t="str">
        <f t="shared" si="4911"/>
        <v>AA$17</v>
      </c>
      <c r="AB2505" s="199" t="str">
        <f t="shared" si="4911"/>
        <v>AB$17</v>
      </c>
      <c r="AC2505" s="199" t="str">
        <f t="shared" si="4911"/>
        <v>AC$17</v>
      </c>
      <c r="AD2505" s="199" t="str">
        <f t="shared" si="4911"/>
        <v>AD$17</v>
      </c>
      <c r="AE2505" s="199" t="str">
        <f t="shared" si="4911"/>
        <v>AE$17</v>
      </c>
      <c r="AF2505" s="199" t="str">
        <f t="shared" si="4911"/>
        <v>AF$17</v>
      </c>
      <c r="AG2505" s="199" t="str">
        <f t="shared" si="4911"/>
        <v>AG$17</v>
      </c>
      <c r="AH2505" s="199" t="str">
        <f t="shared" si="4911"/>
        <v>AH$17</v>
      </c>
      <c r="AI2505" s="199" t="str">
        <f t="shared" si="4911"/>
        <v>AI$17</v>
      </c>
      <c r="AJ2505" s="199" t="str">
        <f t="shared" si="4911"/>
        <v>AJ$17</v>
      </c>
      <c r="AK2505" s="199" t="str">
        <f t="shared" si="4911"/>
        <v>AK$17</v>
      </c>
      <c r="AL2505" s="199" t="str">
        <f t="shared" si="4911"/>
        <v>AL$17</v>
      </c>
      <c r="AM2505" s="199" t="str">
        <f t="shared" si="4911"/>
        <v>AM$17</v>
      </c>
      <c r="AN2505" s="199" t="str">
        <f t="shared" si="4911"/>
        <v>AN$17</v>
      </c>
      <c r="AO2505" s="199" t="str">
        <f t="shared" si="4911"/>
        <v>AO$17</v>
      </c>
      <c r="AP2505" s="199" t="str">
        <f t="shared" si="4911"/>
        <v>AP$17</v>
      </c>
      <c r="AQ2505" s="199" t="str">
        <f t="shared" si="4911"/>
        <v>AQ$17</v>
      </c>
      <c r="AR2505" s="199" t="str">
        <f t="shared" si="4911"/>
        <v>AR$17</v>
      </c>
      <c r="AS2505" s="199" t="str">
        <f t="shared" si="4911"/>
        <v>AS$17</v>
      </c>
      <c r="AT2505" s="199" t="str">
        <f t="shared" si="4911"/>
        <v>AT$17</v>
      </c>
      <c r="AU2505" s="199" t="str">
        <f t="shared" si="4911"/>
        <v>AU$17</v>
      </c>
      <c r="AV2505" s="199" t="str">
        <f t="shared" si="4911"/>
        <v>AV$17</v>
      </c>
      <c r="AW2505" s="199" t="str">
        <f t="shared" si="4911"/>
        <v>AW$17</v>
      </c>
      <c r="AX2505" s="199" t="str">
        <f t="shared" si="4911"/>
        <v>AX$17</v>
      </c>
      <c r="AY2505" s="199" t="str">
        <f t="shared" ref="AY2505:CD2505" si="4912">AY$21</f>
        <v>AY$17</v>
      </c>
      <c r="AZ2505" s="199" t="str">
        <f t="shared" si="4912"/>
        <v>AZ$17</v>
      </c>
      <c r="BA2505" s="199" t="str">
        <f t="shared" si="4912"/>
        <v>BA$17</v>
      </c>
      <c r="BB2505" s="199" t="str">
        <f t="shared" si="4912"/>
        <v>BB$17</v>
      </c>
      <c r="BC2505" s="199" t="str">
        <f t="shared" si="4912"/>
        <v>BC$17</v>
      </c>
      <c r="BD2505" s="199" t="str">
        <f t="shared" si="4912"/>
        <v>BD$17</v>
      </c>
      <c r="BE2505" s="199" t="str">
        <f t="shared" si="4912"/>
        <v>BE$17</v>
      </c>
      <c r="BF2505" s="199" t="str">
        <f t="shared" si="4912"/>
        <v>BF$17</v>
      </c>
      <c r="BG2505" s="199" t="str">
        <f t="shared" si="4912"/>
        <v>BG$17</v>
      </c>
      <c r="BH2505" s="199" t="str">
        <f t="shared" si="4912"/>
        <v>BH$17</v>
      </c>
      <c r="BI2505" s="199" t="str">
        <f t="shared" si="4912"/>
        <v>BI$17</v>
      </c>
      <c r="BJ2505" s="199" t="str">
        <f t="shared" si="4912"/>
        <v>BJ$17</v>
      </c>
      <c r="BK2505" s="199" t="str">
        <f t="shared" si="4912"/>
        <v>BK$17</v>
      </c>
      <c r="BL2505" s="199" t="str">
        <f t="shared" si="4912"/>
        <v>BL$17</v>
      </c>
      <c r="BM2505" s="199" t="str">
        <f t="shared" si="4912"/>
        <v>BM$17</v>
      </c>
      <c r="BN2505" s="199" t="str">
        <f t="shared" si="4912"/>
        <v>BN$17</v>
      </c>
      <c r="BO2505" s="199" t="str">
        <f t="shared" si="4912"/>
        <v>BO$17</v>
      </c>
      <c r="BP2505" s="199" t="str">
        <f t="shared" si="4912"/>
        <v>BP$17</v>
      </c>
      <c r="BQ2505" s="199" t="str">
        <f t="shared" si="4912"/>
        <v>BQ$17</v>
      </c>
      <c r="BR2505" s="199" t="str">
        <f t="shared" si="4912"/>
        <v>BR$17</v>
      </c>
      <c r="BS2505" s="199" t="str">
        <f t="shared" si="4912"/>
        <v>BS$17</v>
      </c>
      <c r="BT2505" s="199" t="str">
        <f t="shared" si="4912"/>
        <v>BT$17</v>
      </c>
      <c r="BU2505" s="199" t="str">
        <f t="shared" si="4912"/>
        <v>BU$17</v>
      </c>
      <c r="BV2505" s="199" t="str">
        <f t="shared" si="4912"/>
        <v>BV$17</v>
      </c>
      <c r="BW2505" s="199" t="str">
        <f t="shared" si="4912"/>
        <v>BW$17</v>
      </c>
      <c r="BX2505" s="199" t="str">
        <f t="shared" si="4912"/>
        <v>BX$17</v>
      </c>
      <c r="BY2505" s="199" t="str">
        <f t="shared" si="4912"/>
        <v>BY$17</v>
      </c>
      <c r="BZ2505" s="199" t="str">
        <f t="shared" si="4912"/>
        <v>BZ$17</v>
      </c>
      <c r="CA2505" s="199" t="str">
        <f t="shared" si="4912"/>
        <v>CA$17</v>
      </c>
      <c r="CB2505" s="199" t="str">
        <f t="shared" si="4912"/>
        <v>CB$17</v>
      </c>
      <c r="CC2505" s="199" t="str">
        <f t="shared" si="4912"/>
        <v>CC$17</v>
      </c>
      <c r="CD2505" s="199" t="str">
        <f t="shared" si="4912"/>
        <v>CD$17</v>
      </c>
      <c r="CE2505" s="199" t="str">
        <f t="shared" ref="CE2505:CL2505" si="4913">CE$21</f>
        <v>CE$17</v>
      </c>
      <c r="CF2505" s="199" t="str">
        <f t="shared" si="4913"/>
        <v>CF$17</v>
      </c>
      <c r="CG2505" s="199" t="str">
        <f t="shared" si="4913"/>
        <v>CG$17</v>
      </c>
      <c r="CH2505" s="199" t="str">
        <f t="shared" si="4913"/>
        <v>CH$17</v>
      </c>
      <c r="CI2505" s="199" t="str">
        <f t="shared" si="4913"/>
        <v>CI$17</v>
      </c>
      <c r="CJ2505" s="199" t="str">
        <f t="shared" si="4913"/>
        <v>CJ$17</v>
      </c>
      <c r="CK2505" s="199" t="str">
        <f t="shared" si="4913"/>
        <v>CK$17</v>
      </c>
      <c r="CL2505" s="199" t="str">
        <f t="shared" si="4913"/>
        <v>CL$17</v>
      </c>
      <c r="CN2505" s="201"/>
      <c r="CO2505" s="199" t="str">
        <f t="shared" ref="CO2505:DL2505" si="4914">CO$21</f>
        <v>CO$17</v>
      </c>
      <c r="CP2505" s="199" t="str">
        <f t="shared" si="4914"/>
        <v>CP$17</v>
      </c>
      <c r="CQ2505" s="199" t="str">
        <f t="shared" si="4914"/>
        <v>CQ$17</v>
      </c>
      <c r="CR2505" s="199" t="str">
        <f t="shared" si="4914"/>
        <v>CR$17</v>
      </c>
      <c r="CS2505" s="199" t="str">
        <f t="shared" si="4914"/>
        <v>CS$17</v>
      </c>
      <c r="CT2505" s="199" t="str">
        <f t="shared" si="4914"/>
        <v>CT$17</v>
      </c>
      <c r="CU2505" s="199" t="str">
        <f t="shared" si="4914"/>
        <v>CU$17</v>
      </c>
      <c r="CV2505" s="199" t="str">
        <f t="shared" si="4914"/>
        <v>CV$17</v>
      </c>
      <c r="CW2505" s="199" t="str">
        <f t="shared" si="4914"/>
        <v>CW$17</v>
      </c>
      <c r="CX2505" s="199" t="str">
        <f t="shared" si="4914"/>
        <v>CX$17</v>
      </c>
      <c r="CY2505" s="199" t="str">
        <f t="shared" si="4914"/>
        <v>CY$17</v>
      </c>
      <c r="CZ2505" s="199" t="str">
        <f t="shared" si="4914"/>
        <v>CZ$17</v>
      </c>
      <c r="DA2505" s="199" t="str">
        <f t="shared" si="4914"/>
        <v>DA$17</v>
      </c>
      <c r="DB2505" s="199" t="str">
        <f t="shared" si="4914"/>
        <v>DB$17</v>
      </c>
      <c r="DC2505" s="199" t="str">
        <f t="shared" si="4914"/>
        <v>DC$17</v>
      </c>
      <c r="DD2505" s="199" t="str">
        <f t="shared" si="4914"/>
        <v>DD$17</v>
      </c>
      <c r="DE2505" s="199" t="str">
        <f t="shared" si="4914"/>
        <v>DE$17</v>
      </c>
      <c r="DF2505" s="199" t="str">
        <f t="shared" si="4914"/>
        <v>DF$17</v>
      </c>
      <c r="DG2505" s="199" t="str">
        <f t="shared" si="4914"/>
        <v>DG$17</v>
      </c>
      <c r="DH2505" s="199" t="str">
        <f t="shared" si="4914"/>
        <v>DH$17</v>
      </c>
      <c r="DI2505" s="199" t="str">
        <f t="shared" si="4914"/>
        <v>DI$17</v>
      </c>
      <c r="DJ2505" s="199" t="str">
        <f t="shared" si="4914"/>
        <v>DJ$17</v>
      </c>
      <c r="DK2505" s="199" t="str">
        <f t="shared" si="4914"/>
        <v>DK$17</v>
      </c>
      <c r="DL2505" s="199" t="str">
        <f t="shared" si="4914"/>
        <v>DL$17</v>
      </c>
    </row>
    <row r="2506" spans="1:116" x14ac:dyDescent="0.4">
      <c r="A2506" s="174"/>
      <c r="E2506" s="8"/>
      <c r="G2506" s="175" t="s">
        <v>491</v>
      </c>
      <c r="H2506" s="200"/>
      <c r="I2506" s="201"/>
      <c r="J2506" s="201"/>
      <c r="K2506" s="202"/>
      <c r="L2506" s="202"/>
      <c r="M2506" s="202"/>
      <c r="N2506" s="202"/>
      <c r="O2506" s="202"/>
      <c r="P2506" s="202"/>
      <c r="R2506" s="202"/>
      <c r="S2506" s="190"/>
      <c r="T2506" s="190"/>
      <c r="U2506" s="190"/>
      <c r="V2506" s="190"/>
      <c r="W2506" s="190"/>
      <c r="X2506" s="190"/>
      <c r="Y2506" s="190"/>
      <c r="Z2506" s="190"/>
      <c r="AA2506" s="190"/>
      <c r="AB2506" s="190"/>
      <c r="AC2506" s="190"/>
      <c r="AD2506" s="190"/>
      <c r="AE2506" s="190"/>
      <c r="AF2506" s="190"/>
      <c r="AG2506" s="190"/>
      <c r="AH2506" s="190"/>
      <c r="AI2506" s="190"/>
      <c r="AJ2506" s="190"/>
      <c r="AK2506" s="190"/>
      <c r="AL2506" s="190"/>
      <c r="AM2506" s="190"/>
      <c r="AN2506" s="190"/>
      <c r="AO2506" s="190"/>
      <c r="AP2506" s="190"/>
      <c r="AQ2506" s="190"/>
      <c r="AR2506" s="190"/>
      <c r="AS2506" s="190"/>
      <c r="AT2506" s="190"/>
      <c r="AU2506" s="190"/>
      <c r="AV2506" s="190"/>
      <c r="AW2506" s="190"/>
      <c r="AX2506" s="190"/>
      <c r="AY2506" s="190"/>
      <c r="AZ2506" s="190"/>
      <c r="BA2506" s="190"/>
      <c r="BB2506" s="190"/>
      <c r="BC2506" s="190"/>
      <c r="BD2506" s="190"/>
      <c r="BE2506" s="190"/>
      <c r="BF2506" s="190"/>
      <c r="BG2506" s="190"/>
      <c r="BH2506" s="190"/>
      <c r="BI2506" s="190"/>
      <c r="BJ2506" s="190"/>
      <c r="BK2506" s="190"/>
      <c r="BL2506" s="190"/>
      <c r="BM2506" s="190"/>
      <c r="BN2506" s="190"/>
      <c r="BO2506" s="190"/>
      <c r="BP2506" s="190"/>
      <c r="BQ2506" s="190"/>
      <c r="BR2506" s="190"/>
      <c r="BS2506" s="190"/>
      <c r="BT2506" s="190"/>
      <c r="BU2506" s="190"/>
      <c r="BV2506" s="190"/>
      <c r="BW2506" s="190"/>
      <c r="BX2506" s="190"/>
      <c r="BY2506" s="190"/>
      <c r="BZ2506" s="190"/>
      <c r="CA2506" s="190"/>
      <c r="CB2506" s="190"/>
      <c r="CC2506" s="190"/>
      <c r="CD2506" s="190"/>
      <c r="CE2506" s="190"/>
      <c r="CF2506" s="190"/>
      <c r="CG2506" s="190"/>
      <c r="CH2506" s="190"/>
      <c r="CI2506" s="190"/>
      <c r="CJ2506" s="190"/>
      <c r="CK2506" s="190"/>
      <c r="CL2506" s="190"/>
      <c r="CN2506" s="201"/>
      <c r="CO2506" s="190"/>
      <c r="CP2506" s="190"/>
      <c r="CQ2506" s="190"/>
      <c r="CR2506" s="190"/>
      <c r="CS2506" s="190"/>
      <c r="CT2506" s="190"/>
      <c r="CU2506" s="190"/>
      <c r="CV2506" s="190"/>
      <c r="CW2506" s="190"/>
      <c r="CX2506" s="190"/>
      <c r="CY2506" s="190"/>
      <c r="CZ2506" s="190"/>
      <c r="DA2506" s="190"/>
      <c r="DB2506" s="190"/>
      <c r="DC2506" s="190"/>
      <c r="DD2506" s="190"/>
      <c r="DE2506" s="190"/>
      <c r="DF2506" s="190"/>
      <c r="DG2506" s="190"/>
      <c r="DH2506" s="190"/>
      <c r="DI2506" s="190"/>
      <c r="DJ2506" s="190"/>
      <c r="DK2506" s="190"/>
      <c r="DL2506" s="190"/>
    </row>
    <row r="2507" spans="1:116" x14ac:dyDescent="0.4">
      <c r="A2507" s="174"/>
      <c r="E2507" s="8"/>
      <c r="G2507" s="175" t="s">
        <v>505</v>
      </c>
      <c r="H2507" s="200"/>
      <c r="I2507" s="201"/>
      <c r="J2507" s="201"/>
      <c r="K2507" s="202"/>
      <c r="L2507" s="202"/>
      <c r="M2507" s="202"/>
      <c r="N2507" s="202"/>
      <c r="O2507" s="202"/>
      <c r="P2507" s="202"/>
      <c r="R2507" s="202"/>
      <c r="S2507" s="190"/>
      <c r="T2507" s="190"/>
      <c r="U2507" s="190"/>
      <c r="V2507" s="190"/>
      <c r="W2507" s="190"/>
      <c r="X2507" s="190"/>
      <c r="Y2507" s="190"/>
      <c r="Z2507" s="190"/>
      <c r="AA2507" s="190"/>
      <c r="AB2507" s="190"/>
      <c r="AC2507" s="190"/>
      <c r="AD2507" s="190"/>
      <c r="AE2507" s="190"/>
      <c r="AF2507" s="190"/>
      <c r="AG2507" s="190"/>
      <c r="AH2507" s="190"/>
      <c r="AI2507" s="190"/>
      <c r="AJ2507" s="190"/>
      <c r="AK2507" s="190"/>
      <c r="AL2507" s="190"/>
      <c r="AM2507" s="190"/>
      <c r="AN2507" s="190"/>
      <c r="AO2507" s="190"/>
      <c r="AP2507" s="190"/>
      <c r="AQ2507" s="190"/>
      <c r="AR2507" s="190"/>
      <c r="AS2507" s="190"/>
      <c r="AT2507" s="190"/>
      <c r="AU2507" s="190"/>
      <c r="AV2507" s="190"/>
      <c r="AW2507" s="190"/>
      <c r="AX2507" s="190"/>
      <c r="AY2507" s="190"/>
      <c r="AZ2507" s="190"/>
      <c r="BA2507" s="190"/>
      <c r="BB2507" s="190"/>
      <c r="BC2507" s="190"/>
      <c r="BD2507" s="190"/>
      <c r="BE2507" s="190"/>
      <c r="BF2507" s="190"/>
      <c r="BG2507" s="190"/>
      <c r="BH2507" s="190"/>
      <c r="BI2507" s="190"/>
      <c r="BJ2507" s="190"/>
      <c r="BK2507" s="190"/>
      <c r="BL2507" s="190"/>
      <c r="BM2507" s="190"/>
      <c r="BN2507" s="190"/>
      <c r="BO2507" s="190"/>
      <c r="BP2507" s="190"/>
      <c r="BQ2507" s="190"/>
      <c r="BR2507" s="190"/>
      <c r="BS2507" s="190"/>
      <c r="BT2507" s="190"/>
      <c r="BU2507" s="190"/>
      <c r="BV2507" s="190"/>
      <c r="BW2507" s="190"/>
      <c r="BX2507" s="190"/>
      <c r="BY2507" s="190"/>
      <c r="BZ2507" s="190"/>
      <c r="CA2507" s="190"/>
      <c r="CB2507" s="190"/>
      <c r="CC2507" s="190"/>
      <c r="CD2507" s="190"/>
      <c r="CE2507" s="190"/>
      <c r="CF2507" s="190"/>
      <c r="CG2507" s="190"/>
      <c r="CH2507" s="190"/>
      <c r="CI2507" s="190"/>
      <c r="CJ2507" s="190"/>
      <c r="CK2507" s="190"/>
      <c r="CL2507" s="190"/>
      <c r="CN2507" s="201"/>
      <c r="CO2507" s="190"/>
      <c r="CP2507" s="190"/>
      <c r="CQ2507" s="190"/>
      <c r="CR2507" s="190"/>
      <c r="CS2507" s="190"/>
      <c r="CT2507" s="190"/>
      <c r="CU2507" s="190"/>
      <c r="CV2507" s="190"/>
      <c r="CW2507" s="190"/>
      <c r="CX2507" s="190"/>
      <c r="CY2507" s="190"/>
      <c r="CZ2507" s="190"/>
      <c r="DA2507" s="190"/>
      <c r="DB2507" s="190"/>
      <c r="DC2507" s="190"/>
      <c r="DD2507" s="190"/>
      <c r="DE2507" s="190"/>
      <c r="DF2507" s="190"/>
      <c r="DG2507" s="190"/>
      <c r="DH2507" s="190"/>
      <c r="DI2507" s="190"/>
      <c r="DJ2507" s="190"/>
      <c r="DK2507" s="190"/>
      <c r="DL2507" s="190"/>
    </row>
    <row r="2508" spans="1:116" x14ac:dyDescent="0.4">
      <c r="A2508" s="174"/>
      <c r="E2508" s="8"/>
      <c r="G2508" s="175" t="s">
        <v>463</v>
      </c>
      <c r="H2508" s="200"/>
      <c r="I2508" s="201"/>
      <c r="J2508" s="201"/>
      <c r="K2508" s="202"/>
      <c r="L2508" s="202"/>
      <c r="M2508" s="202"/>
      <c r="N2508" s="202"/>
      <c r="O2508" s="202"/>
      <c r="P2508" s="202"/>
      <c r="R2508" s="202"/>
      <c r="S2508" s="190" t="str">
        <f t="shared" ref="S2508:AX2508" si="4915">S$22</f>
        <v>S$18</v>
      </c>
      <c r="T2508" s="190" t="str">
        <f t="shared" si="4915"/>
        <v>T$18</v>
      </c>
      <c r="U2508" s="190" t="str">
        <f t="shared" si="4915"/>
        <v>U$18</v>
      </c>
      <c r="V2508" s="190" t="str">
        <f t="shared" si="4915"/>
        <v>V$18</v>
      </c>
      <c r="W2508" s="190" t="str">
        <f t="shared" si="4915"/>
        <v>W$18</v>
      </c>
      <c r="X2508" s="190" t="str">
        <f t="shared" si="4915"/>
        <v>X$18</v>
      </c>
      <c r="Y2508" s="190" t="str">
        <f t="shared" si="4915"/>
        <v>Y$18</v>
      </c>
      <c r="Z2508" s="190" t="str">
        <f t="shared" si="4915"/>
        <v>Z$18</v>
      </c>
      <c r="AA2508" s="190" t="str">
        <f t="shared" si="4915"/>
        <v>AA$18</v>
      </c>
      <c r="AB2508" s="190" t="str">
        <f t="shared" si="4915"/>
        <v>AB$18</v>
      </c>
      <c r="AC2508" s="190" t="str">
        <f t="shared" si="4915"/>
        <v>AC$18</v>
      </c>
      <c r="AD2508" s="190" t="str">
        <f t="shared" si="4915"/>
        <v>AD$18</v>
      </c>
      <c r="AE2508" s="190" t="str">
        <f t="shared" si="4915"/>
        <v>AE$18</v>
      </c>
      <c r="AF2508" s="190" t="str">
        <f t="shared" si="4915"/>
        <v>AF$18</v>
      </c>
      <c r="AG2508" s="190" t="str">
        <f t="shared" si="4915"/>
        <v>AG$18</v>
      </c>
      <c r="AH2508" s="190" t="str">
        <f t="shared" si="4915"/>
        <v>AH$18</v>
      </c>
      <c r="AI2508" s="190" t="str">
        <f t="shared" si="4915"/>
        <v>AI$18</v>
      </c>
      <c r="AJ2508" s="190" t="str">
        <f t="shared" si="4915"/>
        <v>AJ$18</v>
      </c>
      <c r="AK2508" s="190" t="str">
        <f t="shared" si="4915"/>
        <v>AK$18</v>
      </c>
      <c r="AL2508" s="190" t="str">
        <f t="shared" si="4915"/>
        <v>AL$18</v>
      </c>
      <c r="AM2508" s="190" t="str">
        <f t="shared" si="4915"/>
        <v>AM$18</v>
      </c>
      <c r="AN2508" s="190" t="str">
        <f t="shared" si="4915"/>
        <v>AN$18</v>
      </c>
      <c r="AO2508" s="190" t="str">
        <f t="shared" si="4915"/>
        <v>AO$18</v>
      </c>
      <c r="AP2508" s="190" t="str">
        <f t="shared" si="4915"/>
        <v>AP$18</v>
      </c>
      <c r="AQ2508" s="190" t="str">
        <f t="shared" si="4915"/>
        <v>AQ$18</v>
      </c>
      <c r="AR2508" s="190" t="str">
        <f t="shared" si="4915"/>
        <v>AR$18</v>
      </c>
      <c r="AS2508" s="190" t="str">
        <f t="shared" si="4915"/>
        <v>AS$18</v>
      </c>
      <c r="AT2508" s="190" t="str">
        <f t="shared" si="4915"/>
        <v>AT$18</v>
      </c>
      <c r="AU2508" s="190" t="str">
        <f t="shared" si="4915"/>
        <v>AU$18</v>
      </c>
      <c r="AV2508" s="190" t="str">
        <f t="shared" si="4915"/>
        <v>AV$18</v>
      </c>
      <c r="AW2508" s="190" t="str">
        <f t="shared" si="4915"/>
        <v>AW$18</v>
      </c>
      <c r="AX2508" s="190" t="str">
        <f t="shared" si="4915"/>
        <v>AX$18</v>
      </c>
      <c r="AY2508" s="190" t="str">
        <f t="shared" ref="AY2508:CD2508" si="4916">AY$22</f>
        <v>AY$18</v>
      </c>
      <c r="AZ2508" s="190" t="str">
        <f t="shared" si="4916"/>
        <v>AZ$18</v>
      </c>
      <c r="BA2508" s="190" t="str">
        <f t="shared" si="4916"/>
        <v>BA$18</v>
      </c>
      <c r="BB2508" s="190" t="str">
        <f t="shared" si="4916"/>
        <v>BB$18</v>
      </c>
      <c r="BC2508" s="190" t="str">
        <f t="shared" si="4916"/>
        <v>BC$18</v>
      </c>
      <c r="BD2508" s="190" t="str">
        <f t="shared" si="4916"/>
        <v>BD$18</v>
      </c>
      <c r="BE2508" s="190" t="str">
        <f t="shared" si="4916"/>
        <v>BE$18</v>
      </c>
      <c r="BF2508" s="190" t="str">
        <f t="shared" si="4916"/>
        <v>BF$18</v>
      </c>
      <c r="BG2508" s="190" t="str">
        <f t="shared" si="4916"/>
        <v>BG$18</v>
      </c>
      <c r="BH2508" s="190" t="str">
        <f t="shared" si="4916"/>
        <v>BH$18</v>
      </c>
      <c r="BI2508" s="190" t="str">
        <f t="shared" si="4916"/>
        <v>BI$18</v>
      </c>
      <c r="BJ2508" s="190" t="str">
        <f t="shared" si="4916"/>
        <v>BJ$18</v>
      </c>
      <c r="BK2508" s="190" t="str">
        <f t="shared" si="4916"/>
        <v>BK$18</v>
      </c>
      <c r="BL2508" s="190" t="str">
        <f t="shared" si="4916"/>
        <v>BL$18</v>
      </c>
      <c r="BM2508" s="190" t="str">
        <f t="shared" si="4916"/>
        <v>BM$18</v>
      </c>
      <c r="BN2508" s="190" t="str">
        <f t="shared" si="4916"/>
        <v>BN$18</v>
      </c>
      <c r="BO2508" s="190" t="str">
        <f t="shared" si="4916"/>
        <v>BO$18</v>
      </c>
      <c r="BP2508" s="190" t="str">
        <f t="shared" si="4916"/>
        <v>BP$18</v>
      </c>
      <c r="BQ2508" s="190" t="str">
        <f t="shared" si="4916"/>
        <v>BQ$18</v>
      </c>
      <c r="BR2508" s="190" t="str">
        <f t="shared" si="4916"/>
        <v>BR$18</v>
      </c>
      <c r="BS2508" s="190" t="str">
        <f t="shared" si="4916"/>
        <v>BS$18</v>
      </c>
      <c r="BT2508" s="190" t="str">
        <f t="shared" si="4916"/>
        <v>BT$18</v>
      </c>
      <c r="BU2508" s="190" t="str">
        <f t="shared" si="4916"/>
        <v>BU$18</v>
      </c>
      <c r="BV2508" s="190" t="str">
        <f t="shared" si="4916"/>
        <v>BV$18</v>
      </c>
      <c r="BW2508" s="190" t="str">
        <f t="shared" si="4916"/>
        <v>BW$18</v>
      </c>
      <c r="BX2508" s="190" t="str">
        <f t="shared" si="4916"/>
        <v>BX$18</v>
      </c>
      <c r="BY2508" s="190" t="str">
        <f t="shared" si="4916"/>
        <v>BY$18</v>
      </c>
      <c r="BZ2508" s="190" t="str">
        <f t="shared" si="4916"/>
        <v>BZ$18</v>
      </c>
      <c r="CA2508" s="190" t="str">
        <f t="shared" si="4916"/>
        <v>CA$18</v>
      </c>
      <c r="CB2508" s="190" t="str">
        <f t="shared" si="4916"/>
        <v>CB$18</v>
      </c>
      <c r="CC2508" s="190" t="str">
        <f t="shared" si="4916"/>
        <v>CC$18</v>
      </c>
      <c r="CD2508" s="190" t="str">
        <f t="shared" si="4916"/>
        <v>CD$18</v>
      </c>
      <c r="CE2508" s="190" t="str">
        <f t="shared" ref="CE2508:CL2508" si="4917">CE$22</f>
        <v>CE$18</v>
      </c>
      <c r="CF2508" s="190" t="str">
        <f t="shared" si="4917"/>
        <v>CF$18</v>
      </c>
      <c r="CG2508" s="190" t="str">
        <f t="shared" si="4917"/>
        <v>CG$18</v>
      </c>
      <c r="CH2508" s="190" t="str">
        <f t="shared" si="4917"/>
        <v>CH$18</v>
      </c>
      <c r="CI2508" s="190" t="str">
        <f t="shared" si="4917"/>
        <v>CI$18</v>
      </c>
      <c r="CJ2508" s="190" t="str">
        <f t="shared" si="4917"/>
        <v>CJ$18</v>
      </c>
      <c r="CK2508" s="190" t="str">
        <f t="shared" si="4917"/>
        <v>CK$18</v>
      </c>
      <c r="CL2508" s="190" t="str">
        <f t="shared" si="4917"/>
        <v>CL$18</v>
      </c>
      <c r="CN2508" s="201"/>
      <c r="CO2508" s="190" t="str">
        <f t="shared" ref="CO2508:DL2508" si="4918">CO$22</f>
        <v>CO$18</v>
      </c>
      <c r="CP2508" s="190" t="str">
        <f t="shared" si="4918"/>
        <v>CP$18</v>
      </c>
      <c r="CQ2508" s="190" t="str">
        <f t="shared" si="4918"/>
        <v>CQ$18</v>
      </c>
      <c r="CR2508" s="190" t="str">
        <f t="shared" si="4918"/>
        <v>CR$18</v>
      </c>
      <c r="CS2508" s="190" t="str">
        <f t="shared" si="4918"/>
        <v>CS$18</v>
      </c>
      <c r="CT2508" s="190" t="str">
        <f t="shared" si="4918"/>
        <v>CT$18</v>
      </c>
      <c r="CU2508" s="190" t="str">
        <f t="shared" si="4918"/>
        <v>CU$18</v>
      </c>
      <c r="CV2508" s="190" t="str">
        <f t="shared" si="4918"/>
        <v>CV$18</v>
      </c>
      <c r="CW2508" s="190" t="str">
        <f t="shared" si="4918"/>
        <v>CW$18</v>
      </c>
      <c r="CX2508" s="190" t="str">
        <f t="shared" si="4918"/>
        <v>CX$18</v>
      </c>
      <c r="CY2508" s="190" t="str">
        <f t="shared" si="4918"/>
        <v>CY$18</v>
      </c>
      <c r="CZ2508" s="190" t="str">
        <f t="shared" si="4918"/>
        <v>CZ$18</v>
      </c>
      <c r="DA2508" s="190" t="str">
        <f t="shared" si="4918"/>
        <v>DA$18</v>
      </c>
      <c r="DB2508" s="190" t="str">
        <f t="shared" si="4918"/>
        <v>DB$18</v>
      </c>
      <c r="DC2508" s="190" t="str">
        <f t="shared" si="4918"/>
        <v>DC$18</v>
      </c>
      <c r="DD2508" s="190" t="str">
        <f t="shared" si="4918"/>
        <v>DD$18</v>
      </c>
      <c r="DE2508" s="190" t="str">
        <f t="shared" si="4918"/>
        <v>DE$18</v>
      </c>
      <c r="DF2508" s="190" t="str">
        <f t="shared" si="4918"/>
        <v>DF$18</v>
      </c>
      <c r="DG2508" s="190" t="str">
        <f t="shared" si="4918"/>
        <v>DG$18</v>
      </c>
      <c r="DH2508" s="190" t="str">
        <f t="shared" si="4918"/>
        <v>DH$18</v>
      </c>
      <c r="DI2508" s="190" t="str">
        <f t="shared" si="4918"/>
        <v>DI$18</v>
      </c>
      <c r="DJ2508" s="190" t="str">
        <f t="shared" si="4918"/>
        <v>DJ$18</v>
      </c>
      <c r="DK2508" s="190" t="str">
        <f t="shared" si="4918"/>
        <v>DK$18</v>
      </c>
      <c r="DL2508" s="190" t="str">
        <f t="shared" si="4918"/>
        <v>DL$18</v>
      </c>
    </row>
    <row r="2509" spans="1:116" x14ac:dyDescent="0.4">
      <c r="A2509" s="174"/>
      <c r="E2509" s="8"/>
      <c r="G2509" s="175" t="s">
        <v>464</v>
      </c>
      <c r="H2509" s="200"/>
      <c r="I2509" s="201"/>
      <c r="J2509" s="201"/>
      <c r="K2509" s="202"/>
      <c r="L2509" s="202"/>
      <c r="M2509" s="202"/>
      <c r="N2509" s="202"/>
      <c r="O2509" s="202"/>
      <c r="P2509" s="202"/>
      <c r="R2509" s="202"/>
      <c r="S2509" s="190" t="str">
        <f t="shared" ref="S2509:AX2509" si="4919">S$23</f>
        <v>S$19</v>
      </c>
      <c r="T2509" s="190" t="str">
        <f t="shared" si="4919"/>
        <v>T$19</v>
      </c>
      <c r="U2509" s="190" t="str">
        <f t="shared" si="4919"/>
        <v>U$19</v>
      </c>
      <c r="V2509" s="190" t="str">
        <f t="shared" si="4919"/>
        <v>V$19</v>
      </c>
      <c r="W2509" s="190" t="str">
        <f t="shared" si="4919"/>
        <v>W$19</v>
      </c>
      <c r="X2509" s="190" t="str">
        <f t="shared" si="4919"/>
        <v>X$19</v>
      </c>
      <c r="Y2509" s="190" t="str">
        <f t="shared" si="4919"/>
        <v>Y$19</v>
      </c>
      <c r="Z2509" s="190" t="str">
        <f t="shared" si="4919"/>
        <v>Z$19</v>
      </c>
      <c r="AA2509" s="190" t="str">
        <f t="shared" si="4919"/>
        <v>AA$19</v>
      </c>
      <c r="AB2509" s="190" t="str">
        <f t="shared" si="4919"/>
        <v>AB$19</v>
      </c>
      <c r="AC2509" s="190" t="str">
        <f t="shared" si="4919"/>
        <v>AC$19</v>
      </c>
      <c r="AD2509" s="190" t="str">
        <f t="shared" si="4919"/>
        <v>AD$19</v>
      </c>
      <c r="AE2509" s="190" t="str">
        <f t="shared" si="4919"/>
        <v>AE$19</v>
      </c>
      <c r="AF2509" s="190" t="str">
        <f t="shared" si="4919"/>
        <v>AF$19</v>
      </c>
      <c r="AG2509" s="190" t="str">
        <f t="shared" si="4919"/>
        <v>AG$19</v>
      </c>
      <c r="AH2509" s="190" t="str">
        <f t="shared" si="4919"/>
        <v>AH$19</v>
      </c>
      <c r="AI2509" s="190" t="str">
        <f t="shared" si="4919"/>
        <v>AI$19</v>
      </c>
      <c r="AJ2509" s="190" t="str">
        <f t="shared" si="4919"/>
        <v>AJ$19</v>
      </c>
      <c r="AK2509" s="190" t="str">
        <f t="shared" si="4919"/>
        <v>AK$19</v>
      </c>
      <c r="AL2509" s="190" t="str">
        <f t="shared" si="4919"/>
        <v>AL$19</v>
      </c>
      <c r="AM2509" s="190" t="str">
        <f t="shared" si="4919"/>
        <v>AM$19</v>
      </c>
      <c r="AN2509" s="190" t="str">
        <f t="shared" si="4919"/>
        <v>AN$19</v>
      </c>
      <c r="AO2509" s="190" t="str">
        <f t="shared" si="4919"/>
        <v>AO$19</v>
      </c>
      <c r="AP2509" s="190" t="str">
        <f t="shared" si="4919"/>
        <v>AP$19</v>
      </c>
      <c r="AQ2509" s="190" t="str">
        <f t="shared" si="4919"/>
        <v>AQ$19</v>
      </c>
      <c r="AR2509" s="190" t="str">
        <f t="shared" si="4919"/>
        <v>AR$19</v>
      </c>
      <c r="AS2509" s="190" t="str">
        <f t="shared" si="4919"/>
        <v>AS$19</v>
      </c>
      <c r="AT2509" s="190" t="str">
        <f t="shared" si="4919"/>
        <v>AT$19</v>
      </c>
      <c r="AU2509" s="190" t="str">
        <f t="shared" si="4919"/>
        <v>AU$19</v>
      </c>
      <c r="AV2509" s="190" t="str">
        <f t="shared" si="4919"/>
        <v>AV$19</v>
      </c>
      <c r="AW2509" s="190" t="str">
        <f t="shared" si="4919"/>
        <v>AW$19</v>
      </c>
      <c r="AX2509" s="190" t="str">
        <f t="shared" si="4919"/>
        <v>AX$19</v>
      </c>
      <c r="AY2509" s="190" t="str">
        <f t="shared" ref="AY2509:CD2509" si="4920">AY$23</f>
        <v>AY$19</v>
      </c>
      <c r="AZ2509" s="190" t="str">
        <f t="shared" si="4920"/>
        <v>AZ$19</v>
      </c>
      <c r="BA2509" s="190" t="str">
        <f t="shared" si="4920"/>
        <v>BA$19</v>
      </c>
      <c r="BB2509" s="190" t="str">
        <f t="shared" si="4920"/>
        <v>BB$19</v>
      </c>
      <c r="BC2509" s="190" t="str">
        <f t="shared" si="4920"/>
        <v>BC$19</v>
      </c>
      <c r="BD2509" s="190" t="str">
        <f t="shared" si="4920"/>
        <v>BD$19</v>
      </c>
      <c r="BE2509" s="190" t="str">
        <f t="shared" si="4920"/>
        <v>BE$19</v>
      </c>
      <c r="BF2509" s="190" t="str">
        <f t="shared" si="4920"/>
        <v>BF$19</v>
      </c>
      <c r="BG2509" s="190" t="str">
        <f t="shared" si="4920"/>
        <v>BG$19</v>
      </c>
      <c r="BH2509" s="190" t="str">
        <f t="shared" si="4920"/>
        <v>BH$19</v>
      </c>
      <c r="BI2509" s="190" t="str">
        <f t="shared" si="4920"/>
        <v>BI$19</v>
      </c>
      <c r="BJ2509" s="190" t="str">
        <f t="shared" si="4920"/>
        <v>BJ$19</v>
      </c>
      <c r="BK2509" s="190" t="str">
        <f t="shared" si="4920"/>
        <v>BK$19</v>
      </c>
      <c r="BL2509" s="190" t="str">
        <f t="shared" si="4920"/>
        <v>BL$19</v>
      </c>
      <c r="BM2509" s="190" t="str">
        <f t="shared" si="4920"/>
        <v>BM$19</v>
      </c>
      <c r="BN2509" s="190" t="str">
        <f t="shared" si="4920"/>
        <v>BN$19</v>
      </c>
      <c r="BO2509" s="190" t="str">
        <f t="shared" si="4920"/>
        <v>BO$19</v>
      </c>
      <c r="BP2509" s="190" t="str">
        <f t="shared" si="4920"/>
        <v>BP$19</v>
      </c>
      <c r="BQ2509" s="190" t="str">
        <f t="shared" si="4920"/>
        <v>BQ$19</v>
      </c>
      <c r="BR2509" s="190" t="str">
        <f t="shared" si="4920"/>
        <v>BR$19</v>
      </c>
      <c r="BS2509" s="190" t="str">
        <f t="shared" si="4920"/>
        <v>BS$19</v>
      </c>
      <c r="BT2509" s="190" t="str">
        <f t="shared" si="4920"/>
        <v>BT$19</v>
      </c>
      <c r="BU2509" s="190" t="str">
        <f t="shared" si="4920"/>
        <v>BU$19</v>
      </c>
      <c r="BV2509" s="190" t="str">
        <f t="shared" si="4920"/>
        <v>BV$19</v>
      </c>
      <c r="BW2509" s="190" t="str">
        <f t="shared" si="4920"/>
        <v>BW$19</v>
      </c>
      <c r="BX2509" s="190" t="str">
        <f t="shared" si="4920"/>
        <v>BX$19</v>
      </c>
      <c r="BY2509" s="190" t="str">
        <f t="shared" si="4920"/>
        <v>BY$19</v>
      </c>
      <c r="BZ2509" s="190" t="str">
        <f t="shared" si="4920"/>
        <v>BZ$19</v>
      </c>
      <c r="CA2509" s="190" t="str">
        <f t="shared" si="4920"/>
        <v>CA$19</v>
      </c>
      <c r="CB2509" s="190" t="str">
        <f t="shared" si="4920"/>
        <v>CB$19</v>
      </c>
      <c r="CC2509" s="190" t="str">
        <f t="shared" si="4920"/>
        <v>CC$19</v>
      </c>
      <c r="CD2509" s="190" t="str">
        <f t="shared" si="4920"/>
        <v>CD$19</v>
      </c>
      <c r="CE2509" s="190" t="str">
        <f t="shared" ref="CE2509:CL2509" si="4921">CE$23</f>
        <v>CE$19</v>
      </c>
      <c r="CF2509" s="190" t="str">
        <f t="shared" si="4921"/>
        <v>CF$19</v>
      </c>
      <c r="CG2509" s="190" t="str">
        <f t="shared" si="4921"/>
        <v>CG$19</v>
      </c>
      <c r="CH2509" s="190" t="str">
        <f t="shared" si="4921"/>
        <v>CH$19</v>
      </c>
      <c r="CI2509" s="190" t="str">
        <f t="shared" si="4921"/>
        <v>CI$19</v>
      </c>
      <c r="CJ2509" s="190" t="str">
        <f t="shared" si="4921"/>
        <v>CJ$19</v>
      </c>
      <c r="CK2509" s="190" t="str">
        <f t="shared" si="4921"/>
        <v>CK$19</v>
      </c>
      <c r="CL2509" s="190" t="str">
        <f t="shared" si="4921"/>
        <v>CL$19</v>
      </c>
      <c r="CN2509" s="201"/>
      <c r="CO2509" s="190" t="str">
        <f t="shared" ref="CO2509:DL2509" si="4922">CO$23</f>
        <v>CO$19</v>
      </c>
      <c r="CP2509" s="190" t="str">
        <f t="shared" si="4922"/>
        <v>CP$19</v>
      </c>
      <c r="CQ2509" s="190" t="str">
        <f t="shared" si="4922"/>
        <v>CQ$19</v>
      </c>
      <c r="CR2509" s="190" t="str">
        <f t="shared" si="4922"/>
        <v>CR$19</v>
      </c>
      <c r="CS2509" s="190" t="str">
        <f t="shared" si="4922"/>
        <v>CS$19</v>
      </c>
      <c r="CT2509" s="190" t="str">
        <f t="shared" si="4922"/>
        <v>CT$19</v>
      </c>
      <c r="CU2509" s="190" t="str">
        <f t="shared" si="4922"/>
        <v>CU$19</v>
      </c>
      <c r="CV2509" s="190" t="str">
        <f t="shared" si="4922"/>
        <v>CV$19</v>
      </c>
      <c r="CW2509" s="190" t="str">
        <f t="shared" si="4922"/>
        <v>CW$19</v>
      </c>
      <c r="CX2509" s="190" t="str">
        <f t="shared" si="4922"/>
        <v>CX$19</v>
      </c>
      <c r="CY2509" s="190" t="str">
        <f t="shared" si="4922"/>
        <v>CY$19</v>
      </c>
      <c r="CZ2509" s="190" t="str">
        <f t="shared" si="4922"/>
        <v>CZ$19</v>
      </c>
      <c r="DA2509" s="190" t="str">
        <f t="shared" si="4922"/>
        <v>DA$19</v>
      </c>
      <c r="DB2509" s="190" t="str">
        <f t="shared" si="4922"/>
        <v>DB$19</v>
      </c>
      <c r="DC2509" s="190" t="str">
        <f t="shared" si="4922"/>
        <v>DC$19</v>
      </c>
      <c r="DD2509" s="190" t="str">
        <f t="shared" si="4922"/>
        <v>DD$19</v>
      </c>
      <c r="DE2509" s="190" t="str">
        <f t="shared" si="4922"/>
        <v>DE$19</v>
      </c>
      <c r="DF2509" s="190" t="str">
        <f t="shared" si="4922"/>
        <v>DF$19</v>
      </c>
      <c r="DG2509" s="190" t="str">
        <f t="shared" si="4922"/>
        <v>DG$19</v>
      </c>
      <c r="DH2509" s="190" t="str">
        <f t="shared" si="4922"/>
        <v>DH$19</v>
      </c>
      <c r="DI2509" s="190" t="str">
        <f t="shared" si="4922"/>
        <v>DI$19</v>
      </c>
      <c r="DJ2509" s="190" t="str">
        <f t="shared" si="4922"/>
        <v>DJ$19</v>
      </c>
      <c r="DK2509" s="190" t="str">
        <f t="shared" si="4922"/>
        <v>DK$19</v>
      </c>
      <c r="DL2509" s="190" t="str">
        <f t="shared" si="4922"/>
        <v>DL$19</v>
      </c>
    </row>
    <row r="2510" spans="1:116" x14ac:dyDescent="0.4">
      <c r="A2510" s="142" t="s">
        <v>218</v>
      </c>
      <c r="B2510" s="31" t="s">
        <v>81</v>
      </c>
      <c r="C2510" s="31"/>
      <c r="D2510" t="s">
        <v>516</v>
      </c>
      <c r="E2510" s="8" t="str">
        <f t="shared" ref="E2510:E2514" si="4923">ROW()&amp;" "&amp;D2510</f>
        <v>2510 FAIL-TV-V</v>
      </c>
      <c r="F2510" t="s">
        <v>513</v>
      </c>
      <c r="G2510" s="143" t="s">
        <v>514</v>
      </c>
      <c r="H2510" s="142"/>
      <c r="I2510" s="144"/>
      <c r="J2510" s="144"/>
      <c r="K2510" s="142"/>
      <c r="L2510" s="142"/>
      <c r="M2510" s="142"/>
      <c r="N2510" s="142"/>
      <c r="O2510" s="142"/>
      <c r="P2510" s="142"/>
      <c r="R2510" s="143"/>
      <c r="S2510" s="168"/>
      <c r="T2510" s="168"/>
      <c r="U2510" s="168"/>
      <c r="V2510" s="168"/>
      <c r="W2510" s="168"/>
      <c r="X2510" s="168"/>
      <c r="Y2510" s="168"/>
      <c r="Z2510" s="168"/>
      <c r="AA2510" s="168"/>
      <c r="AB2510" s="168"/>
      <c r="AC2510" s="168"/>
      <c r="AD2510" s="168"/>
      <c r="AE2510" s="168"/>
      <c r="AF2510" s="168"/>
      <c r="AG2510" s="168"/>
      <c r="AH2510" s="168"/>
      <c r="AI2510" s="168"/>
      <c r="AJ2510" s="168"/>
      <c r="AK2510" s="168"/>
      <c r="AL2510" s="168"/>
      <c r="AM2510" s="168"/>
      <c r="AN2510" s="168"/>
      <c r="AO2510" s="168"/>
      <c r="AP2510" s="168"/>
      <c r="AQ2510" s="168"/>
      <c r="AR2510" s="168"/>
      <c r="AS2510" s="168"/>
      <c r="AT2510" s="168"/>
      <c r="AU2510" s="168"/>
      <c r="AV2510" s="168"/>
      <c r="AW2510" s="168"/>
      <c r="AX2510" s="168"/>
      <c r="AY2510" s="168"/>
      <c r="AZ2510" s="168"/>
      <c r="BA2510" s="168"/>
      <c r="BB2510" s="168"/>
      <c r="BC2510" s="168"/>
      <c r="BD2510" s="168"/>
      <c r="BE2510" s="168"/>
      <c r="BF2510" s="168"/>
      <c r="BG2510" s="168"/>
      <c r="BH2510" s="168"/>
      <c r="BI2510" s="168"/>
      <c r="BJ2510" s="168"/>
      <c r="BK2510" s="168"/>
      <c r="BL2510" s="168"/>
      <c r="BM2510" s="168"/>
      <c r="BN2510" s="168"/>
      <c r="BO2510" s="168"/>
      <c r="BP2510" s="168"/>
      <c r="BQ2510" s="168"/>
      <c r="BR2510" s="168"/>
      <c r="BS2510" s="168"/>
      <c r="BT2510" s="168"/>
      <c r="BU2510" s="168"/>
      <c r="BV2510" s="168"/>
      <c r="BW2510" s="168"/>
      <c r="BX2510" s="168"/>
      <c r="BY2510" s="168"/>
      <c r="BZ2510" s="168"/>
      <c r="CA2510" s="168"/>
      <c r="CB2510" s="168"/>
      <c r="CC2510" s="168"/>
      <c r="CD2510" s="168"/>
      <c r="CE2510" s="168"/>
      <c r="CF2510" s="168"/>
      <c r="CG2510" s="168"/>
      <c r="CH2510" s="168"/>
      <c r="CI2510" s="168"/>
      <c r="CJ2510" s="168"/>
      <c r="CK2510" s="168"/>
      <c r="CL2510" s="168"/>
      <c r="CN2510" s="144"/>
      <c r="CO2510" s="168"/>
      <c r="CP2510" s="168"/>
      <c r="CQ2510" s="168"/>
      <c r="CR2510" s="168"/>
      <c r="CS2510" s="168"/>
      <c r="CT2510" s="168"/>
      <c r="CU2510" s="168"/>
      <c r="CV2510" s="168"/>
      <c r="CW2510" s="168"/>
      <c r="CX2510" s="168"/>
      <c r="CY2510" s="168"/>
      <c r="CZ2510" s="168"/>
      <c r="DA2510" s="168"/>
      <c r="DB2510" s="168"/>
      <c r="DC2510" s="168"/>
      <c r="DD2510" s="168"/>
      <c r="DE2510" s="168"/>
      <c r="DF2510" s="168"/>
      <c r="DG2510" s="168"/>
      <c r="DH2510" s="168"/>
      <c r="DI2510" s="168"/>
      <c r="DJ2510" s="168"/>
      <c r="DK2510" s="168"/>
      <c r="DL2510" s="168"/>
    </row>
    <row r="2511" spans="1:116" x14ac:dyDescent="0.4">
      <c r="A2511" s="12"/>
      <c r="B2511" s="12" t="s">
        <v>332</v>
      </c>
      <c r="C2511" s="12"/>
      <c r="D2511" t="s">
        <v>516</v>
      </c>
      <c r="E2511" s="8" t="str">
        <f t="shared" si="4923"/>
        <v>2511 FAIL-TV-V</v>
      </c>
      <c r="G2511" s="95" t="str">
        <f>G2505</f>
        <v>Primary volume driver</v>
      </c>
      <c r="H2511" s="12"/>
      <c r="I2511" s="60"/>
      <c r="J2511" s="60"/>
      <c r="K2511" s="12"/>
      <c r="L2511" s="12"/>
      <c r="M2511" s="12"/>
      <c r="N2511" s="12"/>
      <c r="O2511" s="12"/>
      <c r="P2511" s="12"/>
      <c r="R2511" s="13"/>
      <c r="S2511" s="76"/>
      <c r="T2511" s="76"/>
      <c r="U2511" s="76"/>
      <c r="V2511" s="76"/>
      <c r="W2511" s="76"/>
      <c r="X2511" s="76"/>
      <c r="Y2511" s="76"/>
      <c r="Z2511" s="76"/>
      <c r="AA2511" s="76"/>
      <c r="AB2511" s="76"/>
      <c r="AC2511" s="76"/>
      <c r="AD2511" s="76"/>
      <c r="AE2511" s="76"/>
      <c r="AF2511" s="76"/>
      <c r="AG2511" s="76"/>
      <c r="AH2511" s="76"/>
      <c r="AI2511" s="76"/>
      <c r="AJ2511" s="76"/>
      <c r="AK2511" s="76"/>
      <c r="AL2511" s="76"/>
      <c r="AM2511" s="76"/>
      <c r="AN2511" s="76"/>
      <c r="AO2511" s="76"/>
      <c r="AP2511" s="76"/>
      <c r="AQ2511" s="76"/>
      <c r="AR2511" s="76"/>
      <c r="AS2511" s="76"/>
      <c r="AT2511" s="76"/>
      <c r="AU2511" s="76"/>
      <c r="AV2511" s="76"/>
      <c r="AW2511" s="76"/>
      <c r="AX2511" s="76"/>
      <c r="AY2511" s="76"/>
      <c r="AZ2511" s="76"/>
      <c r="BA2511" s="76"/>
      <c r="BB2511" s="76"/>
      <c r="BC2511" s="76"/>
      <c r="BD2511" s="76"/>
      <c r="BE2511" s="76"/>
      <c r="BF2511" s="76"/>
      <c r="BG2511" s="76"/>
      <c r="BH2511" s="76"/>
      <c r="BI2511" s="76"/>
      <c r="BJ2511" s="76"/>
      <c r="BK2511" s="76"/>
      <c r="BL2511" s="76"/>
      <c r="BM2511" s="76"/>
      <c r="BN2511" s="76"/>
      <c r="BO2511" s="76"/>
      <c r="BP2511" s="76"/>
      <c r="BQ2511" s="76"/>
      <c r="BR2511" s="76"/>
      <c r="BS2511" s="76"/>
      <c r="BT2511" s="76"/>
      <c r="BU2511" s="76"/>
      <c r="BV2511" s="76"/>
      <c r="BW2511" s="76"/>
      <c r="BX2511" s="76"/>
      <c r="BY2511" s="76"/>
      <c r="BZ2511" s="76"/>
      <c r="CA2511" s="76"/>
      <c r="CB2511" s="76"/>
      <c r="CC2511" s="76"/>
      <c r="CD2511" s="76"/>
      <c r="CE2511" s="76"/>
      <c r="CF2511" s="76"/>
      <c r="CG2511" s="76"/>
      <c r="CH2511" s="76"/>
      <c r="CI2511" s="76"/>
      <c r="CJ2511" s="76"/>
      <c r="CK2511" s="76"/>
      <c r="CL2511" s="76"/>
      <c r="CN2511" s="60"/>
      <c r="CO2511" s="239"/>
      <c r="CP2511" s="239"/>
      <c r="CQ2511" s="239"/>
      <c r="CR2511" s="239"/>
      <c r="CS2511" s="239"/>
      <c r="CT2511" s="239"/>
      <c r="CU2511" s="239"/>
      <c r="CV2511" s="239"/>
      <c r="CW2511" s="239"/>
      <c r="CX2511" s="239"/>
      <c r="CY2511" s="239"/>
      <c r="CZ2511" s="239"/>
      <c r="DA2511" s="239"/>
      <c r="DB2511" s="239"/>
      <c r="DC2511" s="239"/>
      <c r="DD2511" s="239"/>
      <c r="DE2511" s="239"/>
      <c r="DF2511" s="239"/>
      <c r="DG2511" s="239"/>
      <c r="DH2511" s="239"/>
      <c r="DI2511" s="239"/>
      <c r="DJ2511" s="239"/>
      <c r="DK2511" s="239"/>
      <c r="DL2511" s="239"/>
    </row>
    <row r="2512" spans="1:116" x14ac:dyDescent="0.4">
      <c r="A2512" s="31"/>
      <c r="B2512" s="31"/>
      <c r="C2512" s="31"/>
      <c r="D2512" t="s">
        <v>516</v>
      </c>
      <c r="E2512" s="8" t="str">
        <f t="shared" si="4923"/>
        <v>2512 FAIL-TV-V</v>
      </c>
      <c r="G2512" s="145" t="s">
        <v>515</v>
      </c>
      <c r="H2512" s="31"/>
      <c r="I2512" s="73"/>
      <c r="J2512" s="73"/>
      <c r="K2512" s="21">
        <v>0.5</v>
      </c>
      <c r="L2512" s="21">
        <v>0.5</v>
      </c>
      <c r="M2512" s="21">
        <v>0.5</v>
      </c>
      <c r="N2512" s="21">
        <v>0.5</v>
      </c>
      <c r="O2512" s="21">
        <v>0.5</v>
      </c>
      <c r="P2512" s="21">
        <v>0.5</v>
      </c>
      <c r="R2512" s="67"/>
      <c r="S2512" s="150" cm="1">
        <f t="array" ref="S2512">INDEX($K:$P,ROW(),MATCH(S$3,$K$2:$P$2,0))</f>
        <v>0.5</v>
      </c>
      <c r="T2512" s="150" cm="1">
        <f t="array" ref="T2512">INDEX($K:$P,ROW(),MATCH(T$3,$K$2:$P$2,0))</f>
        <v>0.5</v>
      </c>
      <c r="U2512" s="150" cm="1">
        <f t="array" ref="U2512">INDEX($K:$P,ROW(),MATCH(U$3,$K$2:$P$2,0))</f>
        <v>0.5</v>
      </c>
      <c r="V2512" s="150" cm="1">
        <f t="array" ref="V2512">INDEX($K:$P,ROW(),MATCH(V$3,$K$2:$P$2,0))</f>
        <v>0.5</v>
      </c>
      <c r="W2512" s="150" cm="1">
        <f t="array" ref="W2512">INDEX($K:$P,ROW(),MATCH(W$3,$K$2:$P$2,0))</f>
        <v>0.5</v>
      </c>
      <c r="X2512" s="150" cm="1">
        <f t="array" ref="X2512">INDEX($K:$P,ROW(),MATCH(X$3,$K$2:$P$2,0))</f>
        <v>0.5</v>
      </c>
      <c r="Y2512" s="150" cm="1">
        <f t="array" ref="Y2512">INDEX($K:$P,ROW(),MATCH(Y$3,$K$2:$P$2,0))</f>
        <v>0.5</v>
      </c>
      <c r="Z2512" s="150" cm="1">
        <f t="array" ref="Z2512">INDEX($K:$P,ROW(),MATCH(Z$3,$K$2:$P$2,0))</f>
        <v>0.5</v>
      </c>
      <c r="AA2512" s="150" cm="1">
        <f t="array" ref="AA2512">INDEX($K:$P,ROW(),MATCH(AA$3,$K$2:$P$2,0))</f>
        <v>0.5</v>
      </c>
      <c r="AB2512" s="150" cm="1">
        <f t="array" ref="AB2512">INDEX($K:$P,ROW(),MATCH(AB$3,$K$2:$P$2,0))</f>
        <v>0.5</v>
      </c>
      <c r="AC2512" s="150" cm="1">
        <f t="array" ref="AC2512">INDEX($K:$P,ROW(),MATCH(AC$3,$K$2:$P$2,0))</f>
        <v>0.5</v>
      </c>
      <c r="AD2512" s="150" cm="1">
        <f t="array" ref="AD2512">INDEX($K:$P,ROW(),MATCH(AD$3,$K$2:$P$2,0))</f>
        <v>0.5</v>
      </c>
      <c r="AE2512" s="150" cm="1">
        <f t="array" ref="AE2512">INDEX($K:$P,ROW(),MATCH(AE$3,$K$2:$P$2,0))</f>
        <v>0.5</v>
      </c>
      <c r="AF2512" s="150" cm="1">
        <f t="array" ref="AF2512">INDEX($K:$P,ROW(),MATCH(AF$3,$K$2:$P$2,0))</f>
        <v>0.5</v>
      </c>
      <c r="AG2512" s="150" cm="1">
        <f t="array" ref="AG2512">INDEX($K:$P,ROW(),MATCH(AG$3,$K$2:$P$2,0))</f>
        <v>0.5</v>
      </c>
      <c r="AH2512" s="150" cm="1">
        <f t="array" ref="AH2512">INDEX($K:$P,ROW(),MATCH(AH$3,$K$2:$P$2,0))</f>
        <v>0.5</v>
      </c>
      <c r="AI2512" s="150" cm="1">
        <f t="array" ref="AI2512">INDEX($K:$P,ROW(),MATCH(AI$3,$K$2:$P$2,0))</f>
        <v>0.5</v>
      </c>
      <c r="AJ2512" s="150" cm="1">
        <f t="array" ref="AJ2512">INDEX($K:$P,ROW(),MATCH(AJ$3,$K$2:$P$2,0))</f>
        <v>0.5</v>
      </c>
      <c r="AK2512" s="150" cm="1">
        <f t="array" ref="AK2512">INDEX($K:$P,ROW(),MATCH(AK$3,$K$2:$P$2,0))</f>
        <v>0.5</v>
      </c>
      <c r="AL2512" s="150" cm="1">
        <f t="array" ref="AL2512">INDEX($K:$P,ROW(),MATCH(AL$3,$K$2:$P$2,0))</f>
        <v>0.5</v>
      </c>
      <c r="AM2512" s="150" cm="1">
        <f t="array" ref="AM2512">INDEX($K:$P,ROW(),MATCH(AM$3,$K$2:$P$2,0))</f>
        <v>0.5</v>
      </c>
      <c r="AN2512" s="150" cm="1">
        <f t="array" ref="AN2512">INDEX($K:$P,ROW(),MATCH(AN$3,$K$2:$P$2,0))</f>
        <v>0.5</v>
      </c>
      <c r="AO2512" s="150" cm="1">
        <f t="array" ref="AO2512">INDEX($K:$P,ROW(),MATCH(AO$3,$K$2:$P$2,0))</f>
        <v>0.5</v>
      </c>
      <c r="AP2512" s="150" cm="1">
        <f t="array" ref="AP2512">INDEX($K:$P,ROW(),MATCH(AP$3,$K$2:$P$2,0))</f>
        <v>0.5</v>
      </c>
      <c r="AQ2512" s="150" cm="1">
        <f t="array" ref="AQ2512">INDEX($K:$P,ROW(),MATCH(AQ$3,$K$2:$P$2,0))</f>
        <v>0.5</v>
      </c>
      <c r="AR2512" s="150" cm="1">
        <f t="array" ref="AR2512">INDEX($K:$P,ROW(),MATCH(AR$3,$K$2:$P$2,0))</f>
        <v>0.5</v>
      </c>
      <c r="AS2512" s="150" cm="1">
        <f t="array" ref="AS2512">INDEX($K:$P,ROW(),MATCH(AS$3,$K$2:$P$2,0))</f>
        <v>0.5</v>
      </c>
      <c r="AT2512" s="150" cm="1">
        <f t="array" ref="AT2512">INDEX($K:$P,ROW(),MATCH(AT$3,$K$2:$P$2,0))</f>
        <v>0.5</v>
      </c>
      <c r="AU2512" s="150" cm="1">
        <f t="array" ref="AU2512">INDEX($K:$P,ROW(),MATCH(AU$3,$K$2:$P$2,0))</f>
        <v>0.5</v>
      </c>
      <c r="AV2512" s="150" cm="1">
        <f t="array" ref="AV2512">INDEX($K:$P,ROW(),MATCH(AV$3,$K$2:$P$2,0))</f>
        <v>0.5</v>
      </c>
      <c r="AW2512" s="150" cm="1">
        <f t="array" ref="AW2512">INDEX($K:$P,ROW(),MATCH(AW$3,$K$2:$P$2,0))</f>
        <v>0.5</v>
      </c>
      <c r="AX2512" s="150" cm="1">
        <f t="array" ref="AX2512">INDEX($K:$P,ROW(),MATCH(AX$3,$K$2:$P$2,0))</f>
        <v>0.5</v>
      </c>
      <c r="AY2512" s="150" cm="1">
        <f t="array" ref="AY2512">INDEX($K:$P,ROW(),MATCH(AY$3,$K$2:$P$2,0))</f>
        <v>0.5</v>
      </c>
      <c r="AZ2512" s="150" cm="1">
        <f t="array" ref="AZ2512">INDEX($K:$P,ROW(),MATCH(AZ$3,$K$2:$P$2,0))</f>
        <v>0.5</v>
      </c>
      <c r="BA2512" s="150" cm="1">
        <f t="array" ref="BA2512">INDEX($K:$P,ROW(),MATCH(BA$3,$K$2:$P$2,0))</f>
        <v>0.5</v>
      </c>
      <c r="BB2512" s="150" cm="1">
        <f t="array" ref="BB2512">INDEX($K:$P,ROW(),MATCH(BB$3,$K$2:$P$2,0))</f>
        <v>0.5</v>
      </c>
      <c r="BC2512" s="150" cm="1">
        <f t="array" ref="BC2512">INDEX($K:$P,ROW(),MATCH(BC$3,$K$2:$P$2,0))</f>
        <v>0.5</v>
      </c>
      <c r="BD2512" s="150" cm="1">
        <f t="array" ref="BD2512">INDEX($K:$P,ROW(),MATCH(BD$3,$K$2:$P$2,0))</f>
        <v>0.5</v>
      </c>
      <c r="BE2512" s="150" cm="1">
        <f t="array" ref="BE2512">INDEX($K:$P,ROW(),MATCH(BE$3,$K$2:$P$2,0))</f>
        <v>0.5</v>
      </c>
      <c r="BF2512" s="150" cm="1">
        <f t="array" ref="BF2512">INDEX($K:$P,ROW(),MATCH(BF$3,$K$2:$P$2,0))</f>
        <v>0.5</v>
      </c>
      <c r="BG2512" s="150" cm="1">
        <f t="array" ref="BG2512">INDEX($K:$P,ROW(),MATCH(BG$3,$K$2:$P$2,0))</f>
        <v>0.5</v>
      </c>
      <c r="BH2512" s="150" cm="1">
        <f t="array" ref="BH2512">INDEX($K:$P,ROW(),MATCH(BH$3,$K$2:$P$2,0))</f>
        <v>0.5</v>
      </c>
      <c r="BI2512" s="150" cm="1">
        <f t="array" ref="BI2512">INDEX($K:$P,ROW(),MATCH(BI$3,$K$2:$P$2,0))</f>
        <v>0.5</v>
      </c>
      <c r="BJ2512" s="150" cm="1">
        <f t="array" ref="BJ2512">INDEX($K:$P,ROW(),MATCH(BJ$3,$K$2:$P$2,0))</f>
        <v>0.5</v>
      </c>
      <c r="BK2512" s="150" cm="1">
        <f t="array" ref="BK2512">INDEX($K:$P,ROW(),MATCH(BK$3,$K$2:$P$2,0))</f>
        <v>0.5</v>
      </c>
      <c r="BL2512" s="150" cm="1">
        <f t="array" ref="BL2512">INDEX($K:$P,ROW(),MATCH(BL$3,$K$2:$P$2,0))</f>
        <v>0.5</v>
      </c>
      <c r="BM2512" s="150" cm="1">
        <f t="array" ref="BM2512">INDEX($K:$P,ROW(),MATCH(BM$3,$K$2:$P$2,0))</f>
        <v>0.5</v>
      </c>
      <c r="BN2512" s="150" cm="1">
        <f t="array" ref="BN2512">INDEX($K:$P,ROW(),MATCH(BN$3,$K$2:$P$2,0))</f>
        <v>0.5</v>
      </c>
      <c r="BO2512" s="150" cm="1">
        <f t="array" ref="BO2512">INDEX($K:$P,ROW(),MATCH(BO$3,$K$2:$P$2,0))</f>
        <v>0.5</v>
      </c>
      <c r="BP2512" s="150" cm="1">
        <f t="array" ref="BP2512">INDEX($K:$P,ROW(),MATCH(BP$3,$K$2:$P$2,0))</f>
        <v>0.5</v>
      </c>
      <c r="BQ2512" s="150" cm="1">
        <f t="array" ref="BQ2512">INDEX($K:$P,ROW(),MATCH(BQ$3,$K$2:$P$2,0))</f>
        <v>0.5</v>
      </c>
      <c r="BR2512" s="150" cm="1">
        <f t="array" ref="BR2512">INDEX($K:$P,ROW(),MATCH(BR$3,$K$2:$P$2,0))</f>
        <v>0.5</v>
      </c>
      <c r="BS2512" s="150" cm="1">
        <f t="array" ref="BS2512">INDEX($K:$P,ROW(),MATCH(BS$3,$K$2:$P$2,0))</f>
        <v>0.5</v>
      </c>
      <c r="BT2512" s="150" cm="1">
        <f t="array" ref="BT2512">INDEX($K:$P,ROW(),MATCH(BT$3,$K$2:$P$2,0))</f>
        <v>0.5</v>
      </c>
      <c r="BU2512" s="150" cm="1">
        <f t="array" ref="BU2512">INDEX($K:$P,ROW(),MATCH(BU$3,$K$2:$P$2,0))</f>
        <v>0.5</v>
      </c>
      <c r="BV2512" s="150" cm="1">
        <f t="array" ref="BV2512">INDEX($K:$P,ROW(),MATCH(BV$3,$K$2:$P$2,0))</f>
        <v>0.5</v>
      </c>
      <c r="BW2512" s="150" cm="1">
        <f t="array" ref="BW2512">INDEX($K:$P,ROW(),MATCH(BW$3,$K$2:$P$2,0))</f>
        <v>0.5</v>
      </c>
      <c r="BX2512" s="150" cm="1">
        <f t="array" ref="BX2512">INDEX($K:$P,ROW(),MATCH(BX$3,$K$2:$P$2,0))</f>
        <v>0.5</v>
      </c>
      <c r="BY2512" s="150" cm="1">
        <f t="array" ref="BY2512">INDEX($K:$P,ROW(),MATCH(BY$3,$K$2:$P$2,0))</f>
        <v>0.5</v>
      </c>
      <c r="BZ2512" s="150" cm="1">
        <f t="array" ref="BZ2512">INDEX($K:$P,ROW(),MATCH(BZ$3,$K$2:$P$2,0))</f>
        <v>0.5</v>
      </c>
      <c r="CA2512" s="150" cm="1">
        <f t="array" ref="CA2512">INDEX($K:$P,ROW(),MATCH(CA$3,$K$2:$P$2,0))</f>
        <v>0.5</v>
      </c>
      <c r="CB2512" s="150" cm="1">
        <f t="array" ref="CB2512">INDEX($K:$P,ROW(),MATCH(CB$3,$K$2:$P$2,0))</f>
        <v>0.5</v>
      </c>
      <c r="CC2512" s="150" cm="1">
        <f t="array" ref="CC2512">INDEX($K:$P,ROW(),MATCH(CC$3,$K$2:$P$2,0))</f>
        <v>0.5</v>
      </c>
      <c r="CD2512" s="150" cm="1">
        <f t="array" ref="CD2512">INDEX($K:$P,ROW(),MATCH(CD$3,$K$2:$P$2,0))</f>
        <v>0.5</v>
      </c>
      <c r="CE2512" s="150" cm="1">
        <f t="array" ref="CE2512">INDEX($K:$P,ROW(),MATCH(CE$3,$K$2:$P$2,0))</f>
        <v>0.5</v>
      </c>
      <c r="CF2512" s="150" cm="1">
        <f t="array" ref="CF2512">INDEX($K:$P,ROW(),MATCH(CF$3,$K$2:$P$2,0))</f>
        <v>0.5</v>
      </c>
      <c r="CG2512" s="150" cm="1">
        <f t="array" ref="CG2512">INDEX($K:$P,ROW(),MATCH(CG$3,$K$2:$P$2,0))</f>
        <v>0.5</v>
      </c>
      <c r="CH2512" s="150" cm="1">
        <f t="array" ref="CH2512">INDEX($K:$P,ROW(),MATCH(CH$3,$K$2:$P$2,0))</f>
        <v>0.5</v>
      </c>
      <c r="CI2512" s="150" cm="1">
        <f t="array" ref="CI2512">INDEX($K:$P,ROW(),MATCH(CI$3,$K$2:$P$2,0))</f>
        <v>0.5</v>
      </c>
      <c r="CJ2512" s="150" cm="1">
        <f t="array" ref="CJ2512">INDEX($K:$P,ROW(),MATCH(CJ$3,$K$2:$P$2,0))</f>
        <v>0.5</v>
      </c>
      <c r="CK2512" s="150" cm="1">
        <f t="array" ref="CK2512">INDEX($K:$P,ROW(),MATCH(CK$3,$K$2:$P$2,0))</f>
        <v>0.5</v>
      </c>
      <c r="CL2512" s="150" cm="1">
        <f t="array" ref="CL2512">INDEX($K:$P,ROW(),MATCH(CL$3,$K$2:$P$2,0))</f>
        <v>0.5</v>
      </c>
      <c r="CN2512" s="150"/>
      <c r="CO2512" s="150" t="e" cm="1">
        <f t="array" ref="CO2512">INDEX($K:$P,ROW(),MATCH(CO$3,$K$2:$P$2,0))</f>
        <v>#N/A</v>
      </c>
      <c r="CP2512" s="150" t="e" cm="1">
        <f t="array" ref="CP2512">INDEX($K:$P,ROW(),MATCH(CP$3,$K$2:$P$2,0))</f>
        <v>#N/A</v>
      </c>
      <c r="CQ2512" s="150" t="e" cm="1">
        <f t="array" ref="CQ2512">INDEX($K:$P,ROW(),MATCH(CQ$3,$K$2:$P$2,0))</f>
        <v>#N/A</v>
      </c>
      <c r="CR2512" s="150" t="e" cm="1">
        <f t="array" ref="CR2512">INDEX($K:$P,ROW(),MATCH(CR$3,$K$2:$P$2,0))</f>
        <v>#N/A</v>
      </c>
      <c r="CS2512" s="150" t="e" cm="1">
        <f t="array" ref="CS2512">INDEX($K:$P,ROW(),MATCH(CS$3,$K$2:$P$2,0))</f>
        <v>#N/A</v>
      </c>
      <c r="CT2512" s="150" t="e" cm="1">
        <f t="array" ref="CT2512">INDEX($K:$P,ROW(),MATCH(CT$3,$K$2:$P$2,0))</f>
        <v>#N/A</v>
      </c>
      <c r="CU2512" s="150" t="e" cm="1">
        <f t="array" ref="CU2512">INDEX($K:$P,ROW(),MATCH(CU$3,$K$2:$P$2,0))</f>
        <v>#N/A</v>
      </c>
      <c r="CV2512" s="150" t="e" cm="1">
        <f t="array" ref="CV2512">INDEX($K:$P,ROW(),MATCH(CV$3,$K$2:$P$2,0))</f>
        <v>#N/A</v>
      </c>
      <c r="CW2512" s="150" t="e" cm="1">
        <f t="array" ref="CW2512">INDEX($K:$P,ROW(),MATCH(CW$3,$K$2:$P$2,0))</f>
        <v>#N/A</v>
      </c>
      <c r="CX2512" s="150" t="e" cm="1">
        <f t="array" ref="CX2512">INDEX($K:$P,ROW(),MATCH(CX$3,$K$2:$P$2,0))</f>
        <v>#N/A</v>
      </c>
      <c r="CY2512" s="150" t="e" cm="1">
        <f t="array" ref="CY2512">INDEX($K:$P,ROW(),MATCH(CY$3,$K$2:$P$2,0))</f>
        <v>#N/A</v>
      </c>
      <c r="CZ2512" s="150" t="e" cm="1">
        <f t="array" ref="CZ2512">INDEX($K:$P,ROW(),MATCH(CZ$3,$K$2:$P$2,0))</f>
        <v>#N/A</v>
      </c>
      <c r="DA2512" s="150" t="e" cm="1">
        <f t="array" ref="DA2512">INDEX($K:$P,ROW(),MATCH(DA$3,$K$2:$P$2,0))</f>
        <v>#N/A</v>
      </c>
      <c r="DB2512" s="150" t="e" cm="1">
        <f t="array" ref="DB2512">INDEX($K:$P,ROW(),MATCH(DB$3,$K$2:$P$2,0))</f>
        <v>#N/A</v>
      </c>
      <c r="DC2512" s="150" t="e" cm="1">
        <f t="array" ref="DC2512">INDEX($K:$P,ROW(),MATCH(DC$3,$K$2:$P$2,0))</f>
        <v>#N/A</v>
      </c>
      <c r="DD2512" s="150" t="e" cm="1">
        <f t="array" ref="DD2512">INDEX($K:$P,ROW(),MATCH(DD$3,$K$2:$P$2,0))</f>
        <v>#N/A</v>
      </c>
      <c r="DE2512" s="150" t="e" cm="1">
        <f t="array" ref="DE2512">INDEX($K:$P,ROW(),MATCH(DE$3,$K$2:$P$2,0))</f>
        <v>#N/A</v>
      </c>
      <c r="DF2512" s="150" t="e" cm="1">
        <f t="array" ref="DF2512">INDEX($K:$P,ROW(),MATCH(DF$3,$K$2:$P$2,0))</f>
        <v>#N/A</v>
      </c>
      <c r="DG2512" s="150" t="e" cm="1">
        <f t="array" ref="DG2512">INDEX($K:$P,ROW(),MATCH(DG$3,$K$2:$P$2,0))</f>
        <v>#N/A</v>
      </c>
      <c r="DH2512" s="150" t="e" cm="1">
        <f t="array" ref="DH2512">INDEX($K:$P,ROW(),MATCH(DH$3,$K$2:$P$2,0))</f>
        <v>#N/A</v>
      </c>
      <c r="DI2512" s="150" t="e" cm="1">
        <f t="array" ref="DI2512">INDEX($K:$P,ROW(),MATCH(DI$3,$K$2:$P$2,0))</f>
        <v>#N/A</v>
      </c>
      <c r="DJ2512" s="150" t="e" cm="1">
        <f t="array" ref="DJ2512">INDEX($K:$P,ROW(),MATCH(DJ$3,$K$2:$P$2,0))</f>
        <v>#N/A</v>
      </c>
      <c r="DK2512" s="150" t="e" cm="1">
        <f t="array" ref="DK2512">INDEX($K:$P,ROW(),MATCH(DK$3,$K$2:$P$2,0))</f>
        <v>#N/A</v>
      </c>
      <c r="DL2512" s="150" t="e" cm="1">
        <f t="array" ref="DL2512">INDEX($K:$P,ROW(),MATCH(DL$3,$K$2:$P$2,0))</f>
        <v>#N/A</v>
      </c>
    </row>
    <row r="2513" spans="1:116" x14ac:dyDescent="0.4">
      <c r="D2513" t="s">
        <v>516</v>
      </c>
      <c r="E2513" s="8" t="str">
        <f t="shared" si="4923"/>
        <v>2513 FAIL-TV-V</v>
      </c>
      <c r="G2513" s="127" t="str">
        <f>"# of "&amp;G2515&amp;"s"</f>
        <v># of in and outs (charged)s</v>
      </c>
      <c r="H2513" s="12"/>
      <c r="I2513" s="60"/>
      <c r="J2513" s="60"/>
      <c r="K2513" s="117">
        <f t="shared" ref="K2513:P2513" ca="1" si="4924">SUMIF($3:$3,K$2,2513:2513)</f>
        <v>30000</v>
      </c>
      <c r="L2513" s="117">
        <f t="shared" ca="1" si="4924"/>
        <v>30000</v>
      </c>
      <c r="M2513" s="117">
        <f t="shared" ca="1" si="4924"/>
        <v>30000</v>
      </c>
      <c r="N2513" s="117">
        <f t="shared" ca="1" si="4924"/>
        <v>30000</v>
      </c>
      <c r="O2513" s="117">
        <f t="shared" ca="1" si="4924"/>
        <v>30000</v>
      </c>
      <c r="P2513" s="117">
        <f t="shared" ca="1" si="4924"/>
        <v>30000</v>
      </c>
      <c r="R2513" s="15"/>
      <c r="S2513" s="151" cm="1">
        <f t="array" aca="1" ref="S2513" ca="1">INDIRECT(S2505)*S2512</f>
        <v>2500</v>
      </c>
      <c r="T2513" s="151" cm="1">
        <f t="array" aca="1" ref="T2513" ca="1">INDIRECT(T2505)*T2512</f>
        <v>2500</v>
      </c>
      <c r="U2513" s="151" cm="1">
        <f t="array" aca="1" ref="U2513" ca="1">INDIRECT(U2505)*U2512</f>
        <v>2500</v>
      </c>
      <c r="V2513" s="151" cm="1">
        <f t="array" aca="1" ref="V2513" ca="1">INDIRECT(V2505)*V2512</f>
        <v>2500</v>
      </c>
      <c r="W2513" s="151" cm="1">
        <f t="array" aca="1" ref="W2513" ca="1">INDIRECT(W2505)*W2512</f>
        <v>2500</v>
      </c>
      <c r="X2513" s="151" cm="1">
        <f t="array" aca="1" ref="X2513" ca="1">INDIRECT(X2505)*X2512</f>
        <v>2500</v>
      </c>
      <c r="Y2513" s="151" cm="1">
        <f t="array" aca="1" ref="Y2513" ca="1">INDIRECT(Y2505)*Y2512</f>
        <v>2500</v>
      </c>
      <c r="Z2513" s="151" cm="1">
        <f t="array" aca="1" ref="Z2513" ca="1">INDIRECT(Z2505)*Z2512</f>
        <v>2500</v>
      </c>
      <c r="AA2513" s="151" cm="1">
        <f t="array" aca="1" ref="AA2513" ca="1">INDIRECT(AA2505)*AA2512</f>
        <v>2500</v>
      </c>
      <c r="AB2513" s="151" cm="1">
        <f t="array" aca="1" ref="AB2513" ca="1">INDIRECT(AB2505)*AB2512</f>
        <v>2500</v>
      </c>
      <c r="AC2513" s="151" cm="1">
        <f t="array" aca="1" ref="AC2513" ca="1">INDIRECT(AC2505)*AC2512</f>
        <v>2500</v>
      </c>
      <c r="AD2513" s="151" cm="1">
        <f t="array" aca="1" ref="AD2513" ca="1">INDIRECT(AD2505)*AD2512</f>
        <v>2500</v>
      </c>
      <c r="AE2513" s="151" cm="1">
        <f t="array" aca="1" ref="AE2513" ca="1">INDIRECT(AE2505)*AE2512</f>
        <v>2500</v>
      </c>
      <c r="AF2513" s="151" cm="1">
        <f t="array" aca="1" ref="AF2513" ca="1">INDIRECT(AF2505)*AF2512</f>
        <v>2500</v>
      </c>
      <c r="AG2513" s="151" cm="1">
        <f t="array" aca="1" ref="AG2513" ca="1">INDIRECT(AG2505)*AG2512</f>
        <v>2500</v>
      </c>
      <c r="AH2513" s="151" cm="1">
        <f t="array" aca="1" ref="AH2513" ca="1">INDIRECT(AH2505)*AH2512</f>
        <v>2500</v>
      </c>
      <c r="AI2513" s="151" cm="1">
        <f t="array" aca="1" ref="AI2513" ca="1">INDIRECT(AI2505)*AI2512</f>
        <v>2500</v>
      </c>
      <c r="AJ2513" s="151" cm="1">
        <f t="array" aca="1" ref="AJ2513" ca="1">INDIRECT(AJ2505)*AJ2512</f>
        <v>2500</v>
      </c>
      <c r="AK2513" s="151" cm="1">
        <f t="array" aca="1" ref="AK2513" ca="1">INDIRECT(AK2505)*AK2512</f>
        <v>2500</v>
      </c>
      <c r="AL2513" s="151" cm="1">
        <f t="array" aca="1" ref="AL2513" ca="1">INDIRECT(AL2505)*AL2512</f>
        <v>2500</v>
      </c>
      <c r="AM2513" s="151" cm="1">
        <f t="array" aca="1" ref="AM2513" ca="1">INDIRECT(AM2505)*AM2512</f>
        <v>2500</v>
      </c>
      <c r="AN2513" s="151" cm="1">
        <f t="array" aca="1" ref="AN2513" ca="1">INDIRECT(AN2505)*AN2512</f>
        <v>2500</v>
      </c>
      <c r="AO2513" s="151" cm="1">
        <f t="array" aca="1" ref="AO2513" ca="1">INDIRECT(AO2505)*AO2512</f>
        <v>2500</v>
      </c>
      <c r="AP2513" s="151" cm="1">
        <f t="array" aca="1" ref="AP2513" ca="1">INDIRECT(AP2505)*AP2512</f>
        <v>2500</v>
      </c>
      <c r="AQ2513" s="151" cm="1">
        <f t="array" aca="1" ref="AQ2513" ca="1">INDIRECT(AQ2505)*AQ2512</f>
        <v>2500</v>
      </c>
      <c r="AR2513" s="151" cm="1">
        <f t="array" aca="1" ref="AR2513" ca="1">INDIRECT(AR2505)*AR2512</f>
        <v>2500</v>
      </c>
      <c r="AS2513" s="151" cm="1">
        <f t="array" aca="1" ref="AS2513" ca="1">INDIRECT(AS2505)*AS2512</f>
        <v>2500</v>
      </c>
      <c r="AT2513" s="151" cm="1">
        <f t="array" aca="1" ref="AT2513" ca="1">INDIRECT(AT2505)*AT2512</f>
        <v>2500</v>
      </c>
      <c r="AU2513" s="151" cm="1">
        <f t="array" aca="1" ref="AU2513" ca="1">INDIRECT(AU2505)*AU2512</f>
        <v>2500</v>
      </c>
      <c r="AV2513" s="151" cm="1">
        <f t="array" aca="1" ref="AV2513" ca="1">INDIRECT(AV2505)*AV2512</f>
        <v>2500</v>
      </c>
      <c r="AW2513" s="151" cm="1">
        <f t="array" aca="1" ref="AW2513" ca="1">INDIRECT(AW2505)*AW2512</f>
        <v>2500</v>
      </c>
      <c r="AX2513" s="151" cm="1">
        <f t="array" aca="1" ref="AX2513" ca="1">INDIRECT(AX2505)*AX2512</f>
        <v>2500</v>
      </c>
      <c r="AY2513" s="151" cm="1">
        <f t="array" aca="1" ref="AY2513" ca="1">INDIRECT(AY2505)*AY2512</f>
        <v>2500</v>
      </c>
      <c r="AZ2513" s="151" cm="1">
        <f t="array" aca="1" ref="AZ2513" ca="1">INDIRECT(AZ2505)*AZ2512</f>
        <v>2500</v>
      </c>
      <c r="BA2513" s="151" cm="1">
        <f t="array" aca="1" ref="BA2513" ca="1">INDIRECT(BA2505)*BA2512</f>
        <v>2500</v>
      </c>
      <c r="BB2513" s="151" cm="1">
        <f t="array" aca="1" ref="BB2513" ca="1">INDIRECT(BB2505)*BB2512</f>
        <v>2500</v>
      </c>
      <c r="BC2513" s="151" cm="1">
        <f t="array" aca="1" ref="BC2513" ca="1">INDIRECT(BC2505)*BC2512</f>
        <v>2500</v>
      </c>
      <c r="BD2513" s="151" cm="1">
        <f t="array" aca="1" ref="BD2513" ca="1">INDIRECT(BD2505)*BD2512</f>
        <v>2500</v>
      </c>
      <c r="BE2513" s="151" cm="1">
        <f t="array" aca="1" ref="BE2513" ca="1">INDIRECT(BE2505)*BE2512</f>
        <v>2500</v>
      </c>
      <c r="BF2513" s="151" cm="1">
        <f t="array" aca="1" ref="BF2513" ca="1">INDIRECT(BF2505)*BF2512</f>
        <v>2500</v>
      </c>
      <c r="BG2513" s="151" cm="1">
        <f t="array" aca="1" ref="BG2513" ca="1">INDIRECT(BG2505)*BG2512</f>
        <v>2500</v>
      </c>
      <c r="BH2513" s="151" cm="1">
        <f t="array" aca="1" ref="BH2513" ca="1">INDIRECT(BH2505)*BH2512</f>
        <v>2500</v>
      </c>
      <c r="BI2513" s="151" cm="1">
        <f t="array" aca="1" ref="BI2513" ca="1">INDIRECT(BI2505)*BI2512</f>
        <v>2500</v>
      </c>
      <c r="BJ2513" s="151" cm="1">
        <f t="array" aca="1" ref="BJ2513" ca="1">INDIRECT(BJ2505)*BJ2512</f>
        <v>2500</v>
      </c>
      <c r="BK2513" s="151" cm="1">
        <f t="array" aca="1" ref="BK2513" ca="1">INDIRECT(BK2505)*BK2512</f>
        <v>2500</v>
      </c>
      <c r="BL2513" s="151" cm="1">
        <f t="array" aca="1" ref="BL2513" ca="1">INDIRECT(BL2505)*BL2512</f>
        <v>2500</v>
      </c>
      <c r="BM2513" s="151" cm="1">
        <f t="array" aca="1" ref="BM2513" ca="1">INDIRECT(BM2505)*BM2512</f>
        <v>2500</v>
      </c>
      <c r="BN2513" s="151" cm="1">
        <f t="array" aca="1" ref="BN2513" ca="1">INDIRECT(BN2505)*BN2512</f>
        <v>2500</v>
      </c>
      <c r="BO2513" s="151" cm="1">
        <f t="array" aca="1" ref="BO2513" ca="1">INDIRECT(BO2505)*BO2512</f>
        <v>2500</v>
      </c>
      <c r="BP2513" s="151" cm="1">
        <f t="array" aca="1" ref="BP2513" ca="1">INDIRECT(BP2505)*BP2512</f>
        <v>2500</v>
      </c>
      <c r="BQ2513" s="151" cm="1">
        <f t="array" aca="1" ref="BQ2513" ca="1">INDIRECT(BQ2505)*BQ2512</f>
        <v>2500</v>
      </c>
      <c r="BR2513" s="151" cm="1">
        <f t="array" aca="1" ref="BR2513" ca="1">INDIRECT(BR2505)*BR2512</f>
        <v>2500</v>
      </c>
      <c r="BS2513" s="151" cm="1">
        <f t="array" aca="1" ref="BS2513" ca="1">INDIRECT(BS2505)*BS2512</f>
        <v>2500</v>
      </c>
      <c r="BT2513" s="151" cm="1">
        <f t="array" aca="1" ref="BT2513" ca="1">INDIRECT(BT2505)*BT2512</f>
        <v>2500</v>
      </c>
      <c r="BU2513" s="151" cm="1">
        <f t="array" aca="1" ref="BU2513" ca="1">INDIRECT(BU2505)*BU2512</f>
        <v>2500</v>
      </c>
      <c r="BV2513" s="151" cm="1">
        <f t="array" aca="1" ref="BV2513" ca="1">INDIRECT(BV2505)*BV2512</f>
        <v>2500</v>
      </c>
      <c r="BW2513" s="151" cm="1">
        <f t="array" aca="1" ref="BW2513" ca="1">INDIRECT(BW2505)*BW2512</f>
        <v>2500</v>
      </c>
      <c r="BX2513" s="151" cm="1">
        <f t="array" aca="1" ref="BX2513" ca="1">INDIRECT(BX2505)*BX2512</f>
        <v>2500</v>
      </c>
      <c r="BY2513" s="151" cm="1">
        <f t="array" aca="1" ref="BY2513" ca="1">INDIRECT(BY2505)*BY2512</f>
        <v>2500</v>
      </c>
      <c r="BZ2513" s="151" cm="1">
        <f t="array" aca="1" ref="BZ2513" ca="1">INDIRECT(BZ2505)*BZ2512</f>
        <v>2500</v>
      </c>
      <c r="CA2513" s="151" cm="1">
        <f t="array" aca="1" ref="CA2513" ca="1">INDIRECT(CA2505)*CA2512</f>
        <v>2500</v>
      </c>
      <c r="CB2513" s="151" cm="1">
        <f t="array" aca="1" ref="CB2513" ca="1">INDIRECT(CB2505)*CB2512</f>
        <v>2500</v>
      </c>
      <c r="CC2513" s="151" cm="1">
        <f t="array" aca="1" ref="CC2513" ca="1">INDIRECT(CC2505)*CC2512</f>
        <v>2500</v>
      </c>
      <c r="CD2513" s="151" cm="1">
        <f t="array" aca="1" ref="CD2513" ca="1">INDIRECT(CD2505)*CD2512</f>
        <v>2500</v>
      </c>
      <c r="CE2513" s="151" cm="1">
        <f t="array" aca="1" ref="CE2513" ca="1">INDIRECT(CE2505)*CE2512</f>
        <v>2500</v>
      </c>
      <c r="CF2513" s="151" cm="1">
        <f t="array" aca="1" ref="CF2513" ca="1">INDIRECT(CF2505)*CF2512</f>
        <v>2500</v>
      </c>
      <c r="CG2513" s="151" cm="1">
        <f t="array" aca="1" ref="CG2513" ca="1">INDIRECT(CG2505)*CG2512</f>
        <v>2500</v>
      </c>
      <c r="CH2513" s="151" cm="1">
        <f t="array" aca="1" ref="CH2513" ca="1">INDIRECT(CH2505)*CH2512</f>
        <v>2500</v>
      </c>
      <c r="CI2513" s="151" cm="1">
        <f t="array" aca="1" ref="CI2513" ca="1">INDIRECT(CI2505)*CI2512</f>
        <v>2500</v>
      </c>
      <c r="CJ2513" s="151" cm="1">
        <f t="array" aca="1" ref="CJ2513" ca="1">INDIRECT(CJ2505)*CJ2512</f>
        <v>2500</v>
      </c>
      <c r="CK2513" s="151" cm="1">
        <f t="array" aca="1" ref="CK2513" ca="1">INDIRECT(CK2505)*CK2512</f>
        <v>2500</v>
      </c>
      <c r="CL2513" s="151" cm="1">
        <f t="array" aca="1" ref="CL2513" ca="1">INDIRECT(CL2505)*CL2512</f>
        <v>2500</v>
      </c>
      <c r="CN2513" s="240"/>
      <c r="CO2513" s="151" t="e" cm="1">
        <f t="array" aca="1" ref="CO2513" ca="1">INDIRECT(CO2505)*CO2512</f>
        <v>#N/A</v>
      </c>
      <c r="CP2513" s="151" t="e" cm="1">
        <f t="array" aca="1" ref="CP2513" ca="1">INDIRECT(CP2505)*CP2512</f>
        <v>#N/A</v>
      </c>
      <c r="CQ2513" s="151" t="e" cm="1">
        <f t="array" aca="1" ref="CQ2513" ca="1">INDIRECT(CQ2505)*CQ2512</f>
        <v>#N/A</v>
      </c>
      <c r="CR2513" s="151" t="e" cm="1">
        <f t="array" aca="1" ref="CR2513" ca="1">INDIRECT(CR2505)*CR2512</f>
        <v>#N/A</v>
      </c>
      <c r="CS2513" s="151" t="e" cm="1">
        <f t="array" aca="1" ref="CS2513" ca="1">INDIRECT(CS2505)*CS2512</f>
        <v>#N/A</v>
      </c>
      <c r="CT2513" s="151" t="e" cm="1">
        <f t="array" aca="1" ref="CT2513" ca="1">INDIRECT(CT2505)*CT2512</f>
        <v>#N/A</v>
      </c>
      <c r="CU2513" s="151" t="e" cm="1">
        <f t="array" aca="1" ref="CU2513" ca="1">INDIRECT(CU2505)*CU2512</f>
        <v>#N/A</v>
      </c>
      <c r="CV2513" s="151" t="e" cm="1">
        <f t="array" aca="1" ref="CV2513" ca="1">INDIRECT(CV2505)*CV2512</f>
        <v>#N/A</v>
      </c>
      <c r="CW2513" s="151" t="e" cm="1">
        <f t="array" aca="1" ref="CW2513" ca="1">INDIRECT(CW2505)*CW2512</f>
        <v>#N/A</v>
      </c>
      <c r="CX2513" s="151" t="e" cm="1">
        <f t="array" aca="1" ref="CX2513" ca="1">INDIRECT(CX2505)*CX2512</f>
        <v>#N/A</v>
      </c>
      <c r="CY2513" s="151" t="e" cm="1">
        <f t="array" aca="1" ref="CY2513" ca="1">INDIRECT(CY2505)*CY2512</f>
        <v>#N/A</v>
      </c>
      <c r="CZ2513" s="151" t="e" cm="1">
        <f t="array" aca="1" ref="CZ2513" ca="1">INDIRECT(CZ2505)*CZ2512</f>
        <v>#N/A</v>
      </c>
      <c r="DA2513" s="151" t="e" cm="1">
        <f t="array" aca="1" ref="DA2513" ca="1">INDIRECT(DA2505)*DA2512</f>
        <v>#N/A</v>
      </c>
      <c r="DB2513" s="151" t="e" cm="1">
        <f t="array" aca="1" ref="DB2513" ca="1">INDIRECT(DB2505)*DB2512</f>
        <v>#N/A</v>
      </c>
      <c r="DC2513" s="151" t="e" cm="1">
        <f t="array" aca="1" ref="DC2513" ca="1">INDIRECT(DC2505)*DC2512</f>
        <v>#N/A</v>
      </c>
      <c r="DD2513" s="151" t="e" cm="1">
        <f t="array" aca="1" ref="DD2513" ca="1">INDIRECT(DD2505)*DD2512</f>
        <v>#N/A</v>
      </c>
      <c r="DE2513" s="151" t="e" cm="1">
        <f t="array" aca="1" ref="DE2513" ca="1">INDIRECT(DE2505)*DE2512</f>
        <v>#N/A</v>
      </c>
      <c r="DF2513" s="151" t="e" cm="1">
        <f t="array" aca="1" ref="DF2513" ca="1">INDIRECT(DF2505)*DF2512</f>
        <v>#N/A</v>
      </c>
      <c r="DG2513" s="151" t="e" cm="1">
        <f t="array" aca="1" ref="DG2513" ca="1">INDIRECT(DG2505)*DG2512</f>
        <v>#N/A</v>
      </c>
      <c r="DH2513" s="151" t="e" cm="1">
        <f t="array" aca="1" ref="DH2513" ca="1">INDIRECT(DH2505)*DH2512</f>
        <v>#N/A</v>
      </c>
      <c r="DI2513" s="151" t="e" cm="1">
        <f t="array" aca="1" ref="DI2513" ca="1">INDIRECT(DI2505)*DI2512</f>
        <v>#N/A</v>
      </c>
      <c r="DJ2513" s="151" t="e" cm="1">
        <f t="array" aca="1" ref="DJ2513" ca="1">INDIRECT(DJ2505)*DJ2512</f>
        <v>#N/A</v>
      </c>
      <c r="DK2513" s="151" t="e" cm="1">
        <f t="array" aca="1" ref="DK2513" ca="1">INDIRECT(DK2505)*DK2512</f>
        <v>#N/A</v>
      </c>
      <c r="DL2513" s="151" t="e" cm="1">
        <f t="array" aca="1" ref="DL2513" ca="1">INDIRECT(DL2505)*DL2512</f>
        <v>#N/A</v>
      </c>
    </row>
    <row r="2514" spans="1:116" x14ac:dyDescent="0.4">
      <c r="B2514" t="s">
        <v>332</v>
      </c>
      <c r="D2514" t="s">
        <v>516</v>
      </c>
      <c r="E2514" s="8" t="str">
        <f t="shared" si="4923"/>
        <v>2514 FAIL-TV-V</v>
      </c>
      <c r="G2514" s="136" t="str">
        <f>G2502</f>
        <v>Surgical procedures</v>
      </c>
      <c r="H2514" s="12"/>
      <c r="I2514" s="60"/>
      <c r="J2514" s="60"/>
      <c r="K2514" s="38"/>
      <c r="L2514" s="38"/>
      <c r="M2514" s="38"/>
      <c r="N2514" s="38"/>
      <c r="O2514" s="38"/>
      <c r="P2514" s="38"/>
      <c r="R2514" s="15"/>
      <c r="S2514" s="240"/>
      <c r="T2514" s="240"/>
      <c r="U2514" s="240"/>
      <c r="V2514" s="240"/>
      <c r="W2514" s="240"/>
      <c r="X2514" s="240"/>
      <c r="Y2514" s="240"/>
      <c r="Z2514" s="240"/>
      <c r="AA2514" s="240"/>
      <c r="AB2514" s="240"/>
      <c r="AC2514" s="240"/>
      <c r="AD2514" s="240"/>
      <c r="AE2514" s="240"/>
      <c r="AF2514" s="240"/>
      <c r="AG2514" s="240"/>
      <c r="AH2514" s="240"/>
      <c r="AI2514" s="240"/>
      <c r="AJ2514" s="240"/>
      <c r="AK2514" s="240"/>
      <c r="AL2514" s="240"/>
      <c r="AM2514" s="240"/>
      <c r="AN2514" s="240"/>
      <c r="AO2514" s="240"/>
      <c r="AP2514" s="240"/>
      <c r="AQ2514" s="240"/>
      <c r="AR2514" s="240"/>
      <c r="AS2514" s="240"/>
      <c r="AT2514" s="240"/>
      <c r="AU2514" s="240"/>
      <c r="AV2514" s="240"/>
      <c r="AW2514" s="240"/>
      <c r="AX2514" s="240"/>
      <c r="AY2514" s="240"/>
      <c r="AZ2514" s="240"/>
      <c r="BA2514" s="240"/>
      <c r="BB2514" s="240"/>
      <c r="BC2514" s="240"/>
      <c r="BD2514" s="240"/>
      <c r="BE2514" s="240"/>
      <c r="BF2514" s="240"/>
      <c r="BG2514" s="240"/>
      <c r="BH2514" s="240"/>
      <c r="BI2514" s="240"/>
      <c r="BJ2514" s="240"/>
      <c r="BK2514" s="240"/>
      <c r="BL2514" s="240"/>
      <c r="BM2514" s="240"/>
      <c r="BN2514" s="240"/>
      <c r="BO2514" s="240"/>
      <c r="BP2514" s="240"/>
      <c r="BQ2514" s="240"/>
      <c r="BR2514" s="240"/>
      <c r="BS2514" s="240"/>
      <c r="BT2514" s="240"/>
      <c r="BU2514" s="240"/>
      <c r="BV2514" s="240"/>
      <c r="BW2514" s="240"/>
      <c r="BX2514" s="240"/>
      <c r="BY2514" s="240"/>
      <c r="BZ2514" s="240"/>
      <c r="CA2514" s="240"/>
      <c r="CB2514" s="240"/>
      <c r="CC2514" s="240"/>
      <c r="CD2514" s="240"/>
      <c r="CE2514" s="240"/>
      <c r="CF2514" s="240"/>
      <c r="CG2514" s="240"/>
      <c r="CH2514" s="240"/>
      <c r="CI2514" s="240"/>
      <c r="CJ2514" s="240"/>
      <c r="CK2514" s="240"/>
      <c r="CL2514" s="240"/>
      <c r="CN2514" s="60"/>
      <c r="CO2514" s="76"/>
      <c r="CP2514" s="76"/>
      <c r="CQ2514" s="76"/>
      <c r="CR2514" s="76"/>
      <c r="CS2514" s="76"/>
      <c r="CT2514" s="76"/>
      <c r="CU2514" s="76"/>
      <c r="CV2514" s="76"/>
      <c r="CW2514" s="76"/>
      <c r="CX2514" s="76"/>
      <c r="CY2514" s="76"/>
      <c r="CZ2514" s="76"/>
      <c r="DA2514" s="76"/>
      <c r="DB2514" s="76"/>
      <c r="DC2514" s="76"/>
      <c r="DD2514" s="76"/>
      <c r="DE2514" s="76"/>
      <c r="DF2514" s="76"/>
      <c r="DG2514" s="76"/>
      <c r="DH2514" s="76"/>
      <c r="DI2514" s="76"/>
      <c r="DJ2514" s="76"/>
      <c r="DK2514" s="76"/>
      <c r="DL2514" s="76"/>
    </row>
    <row r="2515" spans="1:116" x14ac:dyDescent="0.4">
      <c r="B2515" t="s">
        <v>332</v>
      </c>
      <c r="D2515" t="s">
        <v>516</v>
      </c>
      <c r="E2515" s="8" t="str">
        <f>ROW()&amp;" "&amp;D2515</f>
        <v>2515 FAIL-TV-V</v>
      </c>
      <c r="G2515" s="191" t="str">
        <f>SUBSTITUTE(TRIM(MID(G2510, SEARCH("-", G2510) + 1, LEN(G2510))),":","")</f>
        <v>in and outs (charged)</v>
      </c>
      <c r="H2515" s="27"/>
      <c r="I2515" s="78"/>
      <c r="J2515" s="78"/>
      <c r="K2515" s="33"/>
      <c r="L2515" s="33"/>
      <c r="M2515" s="33"/>
      <c r="N2515" s="33"/>
      <c r="O2515" s="33"/>
      <c r="P2515" s="33"/>
      <c r="R2515" s="33"/>
      <c r="S2515" s="80"/>
      <c r="T2515" s="80"/>
      <c r="U2515" s="80"/>
      <c r="V2515" s="80"/>
      <c r="W2515" s="80"/>
      <c r="X2515" s="80"/>
      <c r="Y2515" s="80"/>
      <c r="Z2515" s="80"/>
      <c r="AA2515" s="80"/>
      <c r="AB2515" s="80"/>
      <c r="AC2515" s="80"/>
      <c r="AD2515" s="80"/>
      <c r="AE2515" s="80"/>
      <c r="AF2515" s="80"/>
      <c r="AG2515" s="80"/>
      <c r="AH2515" s="80"/>
      <c r="AI2515" s="80"/>
      <c r="AJ2515" s="80"/>
      <c r="AK2515" s="80"/>
      <c r="AL2515" s="80"/>
      <c r="AM2515" s="80"/>
      <c r="AN2515" s="80"/>
      <c r="AO2515" s="80"/>
      <c r="AP2515" s="80"/>
      <c r="AQ2515" s="80"/>
      <c r="AR2515" s="80"/>
      <c r="AS2515" s="80"/>
      <c r="AT2515" s="80"/>
      <c r="AU2515" s="80"/>
      <c r="AV2515" s="80"/>
      <c r="AW2515" s="80"/>
      <c r="AX2515" s="80"/>
      <c r="AY2515" s="80"/>
      <c r="AZ2515" s="80"/>
      <c r="BA2515" s="80"/>
      <c r="BB2515" s="80"/>
      <c r="BC2515" s="80"/>
      <c r="BD2515" s="80"/>
      <c r="BE2515" s="80"/>
      <c r="BF2515" s="80"/>
      <c r="BG2515" s="80"/>
      <c r="BH2515" s="80"/>
      <c r="BI2515" s="80"/>
      <c r="BJ2515" s="80"/>
      <c r="BK2515" s="80"/>
      <c r="BL2515" s="80"/>
      <c r="BM2515" s="80"/>
      <c r="BN2515" s="80"/>
      <c r="BO2515" s="80"/>
      <c r="BP2515" s="80"/>
      <c r="BQ2515" s="80"/>
      <c r="BR2515" s="80"/>
      <c r="BS2515" s="80"/>
      <c r="BT2515" s="80"/>
      <c r="BU2515" s="80"/>
      <c r="BV2515" s="80"/>
      <c r="BW2515" s="80"/>
      <c r="BX2515" s="80"/>
      <c r="BY2515" s="80"/>
      <c r="BZ2515" s="80"/>
      <c r="CA2515" s="80"/>
      <c r="CB2515" s="80"/>
      <c r="CC2515" s="80"/>
      <c r="CD2515" s="80"/>
      <c r="CE2515" s="80"/>
      <c r="CF2515" s="80"/>
      <c r="CG2515" s="80"/>
      <c r="CH2515" s="80"/>
      <c r="CI2515" s="80"/>
      <c r="CJ2515" s="80"/>
      <c r="CK2515" s="80"/>
      <c r="CL2515" s="80"/>
      <c r="CN2515" s="78"/>
      <c r="CO2515" s="77"/>
      <c r="CP2515" s="77"/>
      <c r="CQ2515" s="77"/>
      <c r="CR2515" s="77"/>
      <c r="CS2515" s="77"/>
      <c r="CT2515" s="77"/>
      <c r="CU2515" s="77"/>
      <c r="CV2515" s="77"/>
      <c r="CW2515" s="77"/>
      <c r="CX2515" s="77"/>
      <c r="CY2515" s="77"/>
      <c r="CZ2515" s="77"/>
      <c r="DA2515" s="77"/>
      <c r="DB2515" s="77"/>
      <c r="DC2515" s="77"/>
      <c r="DD2515" s="77"/>
      <c r="DE2515" s="77"/>
      <c r="DF2515" s="77"/>
      <c r="DG2515" s="77"/>
      <c r="DH2515" s="77"/>
      <c r="DI2515" s="77"/>
      <c r="DJ2515" s="77"/>
      <c r="DK2515" s="77"/>
      <c r="DL2515" s="77"/>
    </row>
    <row r="2516" spans="1:116" x14ac:dyDescent="0.4">
      <c r="B2516" t="s">
        <v>332</v>
      </c>
      <c r="D2516" t="s">
        <v>516</v>
      </c>
      <c r="E2516" s="8" t="str">
        <f t="shared" ref="E2516:E2521" si="4925">ROW()&amp;" "&amp;D2516</f>
        <v>2516 FAIL-TV-V</v>
      </c>
      <c r="G2516" s="136" t="s">
        <v>461</v>
      </c>
      <c r="H2516" s="27"/>
      <c r="I2516" s="78"/>
      <c r="J2516" s="78"/>
      <c r="K2516" s="33"/>
      <c r="L2516" s="33"/>
      <c r="M2516" s="33"/>
      <c r="N2516" s="33"/>
      <c r="O2516" s="33"/>
      <c r="P2516" s="33"/>
      <c r="R2516" s="33"/>
      <c r="S2516" s="80" t="str">
        <f t="shared" ref="S2516:AX2516" si="4926">S2504</f>
        <v>S$16</v>
      </c>
      <c r="T2516" s="80" t="str">
        <f t="shared" si="4926"/>
        <v>T$16</v>
      </c>
      <c r="U2516" s="80" t="str">
        <f t="shared" si="4926"/>
        <v>U$16</v>
      </c>
      <c r="V2516" s="80" t="str">
        <f t="shared" si="4926"/>
        <v>V$16</v>
      </c>
      <c r="W2516" s="80" t="str">
        <f t="shared" si="4926"/>
        <v>W$16</v>
      </c>
      <c r="X2516" s="80" t="str">
        <f t="shared" si="4926"/>
        <v>X$16</v>
      </c>
      <c r="Y2516" s="80" t="str">
        <f t="shared" si="4926"/>
        <v>Y$16</v>
      </c>
      <c r="Z2516" s="80" t="str">
        <f t="shared" si="4926"/>
        <v>Z$16</v>
      </c>
      <c r="AA2516" s="80" t="str">
        <f t="shared" si="4926"/>
        <v>AA$16</v>
      </c>
      <c r="AB2516" s="80" t="str">
        <f t="shared" si="4926"/>
        <v>AB$16</v>
      </c>
      <c r="AC2516" s="80" t="str">
        <f t="shared" si="4926"/>
        <v>AC$16</v>
      </c>
      <c r="AD2516" s="80" t="str">
        <f t="shared" si="4926"/>
        <v>AD$16</v>
      </c>
      <c r="AE2516" s="80" t="str">
        <f t="shared" si="4926"/>
        <v>AE$16</v>
      </c>
      <c r="AF2516" s="80" t="str">
        <f t="shared" si="4926"/>
        <v>AF$16</v>
      </c>
      <c r="AG2516" s="80" t="str">
        <f t="shared" si="4926"/>
        <v>AG$16</v>
      </c>
      <c r="AH2516" s="80" t="str">
        <f t="shared" si="4926"/>
        <v>AH$16</v>
      </c>
      <c r="AI2516" s="80" t="str">
        <f t="shared" si="4926"/>
        <v>AI$16</v>
      </c>
      <c r="AJ2516" s="80" t="str">
        <f t="shared" si="4926"/>
        <v>AJ$16</v>
      </c>
      <c r="AK2516" s="80" t="str">
        <f t="shared" si="4926"/>
        <v>AK$16</v>
      </c>
      <c r="AL2516" s="80" t="str">
        <f t="shared" si="4926"/>
        <v>AL$16</v>
      </c>
      <c r="AM2516" s="80" t="str">
        <f t="shared" si="4926"/>
        <v>AM$16</v>
      </c>
      <c r="AN2516" s="80" t="str">
        <f t="shared" si="4926"/>
        <v>AN$16</v>
      </c>
      <c r="AO2516" s="80" t="str">
        <f t="shared" si="4926"/>
        <v>AO$16</v>
      </c>
      <c r="AP2516" s="80" t="str">
        <f t="shared" si="4926"/>
        <v>AP$16</v>
      </c>
      <c r="AQ2516" s="80" t="str">
        <f t="shared" si="4926"/>
        <v>AQ$16</v>
      </c>
      <c r="AR2516" s="80" t="str">
        <f t="shared" si="4926"/>
        <v>AR$16</v>
      </c>
      <c r="AS2516" s="80" t="str">
        <f t="shared" si="4926"/>
        <v>AS$16</v>
      </c>
      <c r="AT2516" s="80" t="str">
        <f t="shared" si="4926"/>
        <v>AT$16</v>
      </c>
      <c r="AU2516" s="80" t="str">
        <f t="shared" si="4926"/>
        <v>AU$16</v>
      </c>
      <c r="AV2516" s="80" t="str">
        <f t="shared" si="4926"/>
        <v>AV$16</v>
      </c>
      <c r="AW2516" s="80" t="str">
        <f t="shared" si="4926"/>
        <v>AW$16</v>
      </c>
      <c r="AX2516" s="80" t="str">
        <f t="shared" si="4926"/>
        <v>AX$16</v>
      </c>
      <c r="AY2516" s="80" t="str">
        <f t="shared" ref="AY2516:CD2516" si="4927">AY2504</f>
        <v>AY$16</v>
      </c>
      <c r="AZ2516" s="80" t="str">
        <f t="shared" si="4927"/>
        <v>AZ$16</v>
      </c>
      <c r="BA2516" s="80" t="str">
        <f t="shared" si="4927"/>
        <v>BA$16</v>
      </c>
      <c r="BB2516" s="80" t="str">
        <f t="shared" si="4927"/>
        <v>BB$16</v>
      </c>
      <c r="BC2516" s="80" t="str">
        <f t="shared" si="4927"/>
        <v>BC$16</v>
      </c>
      <c r="BD2516" s="80" t="str">
        <f t="shared" si="4927"/>
        <v>BD$16</v>
      </c>
      <c r="BE2516" s="80" t="str">
        <f t="shared" si="4927"/>
        <v>BE$16</v>
      </c>
      <c r="BF2516" s="80" t="str">
        <f t="shared" si="4927"/>
        <v>BF$16</v>
      </c>
      <c r="BG2516" s="80" t="str">
        <f t="shared" si="4927"/>
        <v>BG$16</v>
      </c>
      <c r="BH2516" s="80" t="str">
        <f t="shared" si="4927"/>
        <v>BH$16</v>
      </c>
      <c r="BI2516" s="80" t="str">
        <f t="shared" si="4927"/>
        <v>BI$16</v>
      </c>
      <c r="BJ2516" s="80" t="str">
        <f t="shared" si="4927"/>
        <v>BJ$16</v>
      </c>
      <c r="BK2516" s="80" t="str">
        <f t="shared" si="4927"/>
        <v>BK$16</v>
      </c>
      <c r="BL2516" s="80" t="str">
        <f t="shared" si="4927"/>
        <v>BL$16</v>
      </c>
      <c r="BM2516" s="80" t="str">
        <f t="shared" si="4927"/>
        <v>BM$16</v>
      </c>
      <c r="BN2516" s="80" t="str">
        <f t="shared" si="4927"/>
        <v>BN$16</v>
      </c>
      <c r="BO2516" s="80" t="str">
        <f t="shared" si="4927"/>
        <v>BO$16</v>
      </c>
      <c r="BP2516" s="80" t="str">
        <f t="shared" si="4927"/>
        <v>BP$16</v>
      </c>
      <c r="BQ2516" s="80" t="str">
        <f t="shared" si="4927"/>
        <v>BQ$16</v>
      </c>
      <c r="BR2516" s="80" t="str">
        <f t="shared" si="4927"/>
        <v>BR$16</v>
      </c>
      <c r="BS2516" s="80" t="str">
        <f t="shared" si="4927"/>
        <v>BS$16</v>
      </c>
      <c r="BT2516" s="80" t="str">
        <f t="shared" si="4927"/>
        <v>BT$16</v>
      </c>
      <c r="BU2516" s="80" t="str">
        <f t="shared" si="4927"/>
        <v>BU$16</v>
      </c>
      <c r="BV2516" s="80" t="str">
        <f t="shared" si="4927"/>
        <v>BV$16</v>
      </c>
      <c r="BW2516" s="80" t="str">
        <f t="shared" si="4927"/>
        <v>BW$16</v>
      </c>
      <c r="BX2516" s="80" t="str">
        <f t="shared" si="4927"/>
        <v>BX$16</v>
      </c>
      <c r="BY2516" s="80" t="str">
        <f t="shared" si="4927"/>
        <v>BY$16</v>
      </c>
      <c r="BZ2516" s="80" t="str">
        <f t="shared" si="4927"/>
        <v>BZ$16</v>
      </c>
      <c r="CA2516" s="80" t="str">
        <f t="shared" si="4927"/>
        <v>CA$16</v>
      </c>
      <c r="CB2516" s="80" t="str">
        <f t="shared" si="4927"/>
        <v>CB$16</v>
      </c>
      <c r="CC2516" s="80" t="str">
        <f t="shared" si="4927"/>
        <v>CC$16</v>
      </c>
      <c r="CD2516" s="80" t="str">
        <f t="shared" si="4927"/>
        <v>CD$16</v>
      </c>
      <c r="CE2516" s="80" t="str">
        <f t="shared" ref="CE2516:CL2516" si="4928">CE2504</f>
        <v>CE$16</v>
      </c>
      <c r="CF2516" s="80" t="str">
        <f t="shared" si="4928"/>
        <v>CF$16</v>
      </c>
      <c r="CG2516" s="80" t="str">
        <f t="shared" si="4928"/>
        <v>CG$16</v>
      </c>
      <c r="CH2516" s="80" t="str">
        <f t="shared" si="4928"/>
        <v>CH$16</v>
      </c>
      <c r="CI2516" s="80" t="str">
        <f t="shared" si="4928"/>
        <v>CI$16</v>
      </c>
      <c r="CJ2516" s="80" t="str">
        <f t="shared" si="4928"/>
        <v>CJ$16</v>
      </c>
      <c r="CK2516" s="80" t="str">
        <f t="shared" si="4928"/>
        <v>CK$16</v>
      </c>
      <c r="CL2516" s="80" t="str">
        <f t="shared" si="4928"/>
        <v>CL$16</v>
      </c>
      <c r="CN2516" s="78"/>
      <c r="CO2516" s="80" t="str">
        <f t="shared" ref="CO2516:DL2516" si="4929">CO2504</f>
        <v>CO$16</v>
      </c>
      <c r="CP2516" s="80" t="str">
        <f t="shared" si="4929"/>
        <v>CP$16</v>
      </c>
      <c r="CQ2516" s="80" t="str">
        <f t="shared" si="4929"/>
        <v>CQ$16</v>
      </c>
      <c r="CR2516" s="80" t="str">
        <f t="shared" si="4929"/>
        <v>CR$16</v>
      </c>
      <c r="CS2516" s="80" t="str">
        <f t="shared" si="4929"/>
        <v>CS$16</v>
      </c>
      <c r="CT2516" s="80" t="str">
        <f t="shared" si="4929"/>
        <v>CT$16</v>
      </c>
      <c r="CU2516" s="80" t="str">
        <f t="shared" si="4929"/>
        <v>CU$16</v>
      </c>
      <c r="CV2516" s="80" t="str">
        <f t="shared" si="4929"/>
        <v>CV$16</v>
      </c>
      <c r="CW2516" s="80" t="str">
        <f t="shared" si="4929"/>
        <v>CW$16</v>
      </c>
      <c r="CX2516" s="80" t="str">
        <f t="shared" si="4929"/>
        <v>CX$16</v>
      </c>
      <c r="CY2516" s="80" t="str">
        <f t="shared" si="4929"/>
        <v>CY$16</v>
      </c>
      <c r="CZ2516" s="80" t="str">
        <f t="shared" si="4929"/>
        <v>CZ$16</v>
      </c>
      <c r="DA2516" s="80" t="str">
        <f t="shared" si="4929"/>
        <v>DA$16</v>
      </c>
      <c r="DB2516" s="80" t="str">
        <f t="shared" si="4929"/>
        <v>DB$16</v>
      </c>
      <c r="DC2516" s="80" t="str">
        <f t="shared" si="4929"/>
        <v>DC$16</v>
      </c>
      <c r="DD2516" s="80" t="str">
        <f t="shared" si="4929"/>
        <v>DD$16</v>
      </c>
      <c r="DE2516" s="80" t="str">
        <f t="shared" si="4929"/>
        <v>DE$16</v>
      </c>
      <c r="DF2516" s="80" t="str">
        <f t="shared" si="4929"/>
        <v>DF$16</v>
      </c>
      <c r="DG2516" s="80" t="str">
        <f t="shared" si="4929"/>
        <v>DG$16</v>
      </c>
      <c r="DH2516" s="80" t="str">
        <f t="shared" si="4929"/>
        <v>DH$16</v>
      </c>
      <c r="DI2516" s="80" t="str">
        <f t="shared" si="4929"/>
        <v>DI$16</v>
      </c>
      <c r="DJ2516" s="80" t="str">
        <f t="shared" si="4929"/>
        <v>DJ$16</v>
      </c>
      <c r="DK2516" s="80" t="str">
        <f t="shared" si="4929"/>
        <v>DK$16</v>
      </c>
      <c r="DL2516" s="80" t="str">
        <f t="shared" si="4929"/>
        <v>DL$16</v>
      </c>
    </row>
    <row r="2517" spans="1:116" x14ac:dyDescent="0.4">
      <c r="B2517" t="s">
        <v>332</v>
      </c>
      <c r="D2517" t="s">
        <v>516</v>
      </c>
      <c r="E2517" s="8" t="str">
        <f t="shared" si="4925"/>
        <v>2517 FAIL-TV-V</v>
      </c>
      <c r="G2517" s="191" t="s">
        <v>462</v>
      </c>
      <c r="K2517" s="53"/>
      <c r="L2517" s="53"/>
      <c r="M2517" s="53"/>
      <c r="N2517" s="53"/>
      <c r="O2517" s="53"/>
      <c r="P2517" s="53"/>
      <c r="R2517" s="24"/>
      <c r="S2517" s="212" t="str">
        <f>ADDRESS(ROW(S2513),COLUMN(S2513),2)</f>
        <v>S$2513</v>
      </c>
      <c r="T2517" s="212" t="str">
        <f t="shared" ref="T2517:CE2517" si="4930">ADDRESS(ROW(T2513),COLUMN(T2513),2)</f>
        <v>T$2513</v>
      </c>
      <c r="U2517" s="212" t="str">
        <f t="shared" si="4930"/>
        <v>U$2513</v>
      </c>
      <c r="V2517" s="212" t="str">
        <f t="shared" si="4930"/>
        <v>V$2513</v>
      </c>
      <c r="W2517" s="212" t="str">
        <f t="shared" si="4930"/>
        <v>W$2513</v>
      </c>
      <c r="X2517" s="212" t="str">
        <f t="shared" si="4930"/>
        <v>X$2513</v>
      </c>
      <c r="Y2517" s="212" t="str">
        <f t="shared" si="4930"/>
        <v>Y$2513</v>
      </c>
      <c r="Z2517" s="212" t="str">
        <f t="shared" si="4930"/>
        <v>Z$2513</v>
      </c>
      <c r="AA2517" s="212" t="str">
        <f t="shared" si="4930"/>
        <v>AA$2513</v>
      </c>
      <c r="AB2517" s="212" t="str">
        <f t="shared" si="4930"/>
        <v>AB$2513</v>
      </c>
      <c r="AC2517" s="212" t="str">
        <f t="shared" si="4930"/>
        <v>AC$2513</v>
      </c>
      <c r="AD2517" s="212" t="str">
        <f t="shared" si="4930"/>
        <v>AD$2513</v>
      </c>
      <c r="AE2517" s="212" t="str">
        <f t="shared" si="4930"/>
        <v>AE$2513</v>
      </c>
      <c r="AF2517" s="212" t="str">
        <f t="shared" si="4930"/>
        <v>AF$2513</v>
      </c>
      <c r="AG2517" s="212" t="str">
        <f t="shared" si="4930"/>
        <v>AG$2513</v>
      </c>
      <c r="AH2517" s="212" t="str">
        <f t="shared" si="4930"/>
        <v>AH$2513</v>
      </c>
      <c r="AI2517" s="212" t="str">
        <f t="shared" si="4930"/>
        <v>AI$2513</v>
      </c>
      <c r="AJ2517" s="212" t="str">
        <f t="shared" si="4930"/>
        <v>AJ$2513</v>
      </c>
      <c r="AK2517" s="212" t="str">
        <f t="shared" si="4930"/>
        <v>AK$2513</v>
      </c>
      <c r="AL2517" s="212" t="str">
        <f t="shared" si="4930"/>
        <v>AL$2513</v>
      </c>
      <c r="AM2517" s="212" t="str">
        <f t="shared" si="4930"/>
        <v>AM$2513</v>
      </c>
      <c r="AN2517" s="212" t="str">
        <f t="shared" si="4930"/>
        <v>AN$2513</v>
      </c>
      <c r="AO2517" s="212" t="str">
        <f t="shared" si="4930"/>
        <v>AO$2513</v>
      </c>
      <c r="AP2517" s="212" t="str">
        <f t="shared" si="4930"/>
        <v>AP$2513</v>
      </c>
      <c r="AQ2517" s="212" t="str">
        <f t="shared" si="4930"/>
        <v>AQ$2513</v>
      </c>
      <c r="AR2517" s="212" t="str">
        <f t="shared" si="4930"/>
        <v>AR$2513</v>
      </c>
      <c r="AS2517" s="212" t="str">
        <f t="shared" si="4930"/>
        <v>AS$2513</v>
      </c>
      <c r="AT2517" s="212" t="str">
        <f t="shared" si="4930"/>
        <v>AT$2513</v>
      </c>
      <c r="AU2517" s="212" t="str">
        <f t="shared" si="4930"/>
        <v>AU$2513</v>
      </c>
      <c r="AV2517" s="212" t="str">
        <f t="shared" si="4930"/>
        <v>AV$2513</v>
      </c>
      <c r="AW2517" s="212" t="str">
        <f t="shared" si="4930"/>
        <v>AW$2513</v>
      </c>
      <c r="AX2517" s="212" t="str">
        <f t="shared" si="4930"/>
        <v>AX$2513</v>
      </c>
      <c r="AY2517" s="212" t="str">
        <f t="shared" si="4930"/>
        <v>AY$2513</v>
      </c>
      <c r="AZ2517" s="212" t="str">
        <f t="shared" si="4930"/>
        <v>AZ$2513</v>
      </c>
      <c r="BA2517" s="212" t="str">
        <f t="shared" si="4930"/>
        <v>BA$2513</v>
      </c>
      <c r="BB2517" s="212" t="str">
        <f t="shared" si="4930"/>
        <v>BB$2513</v>
      </c>
      <c r="BC2517" s="212" t="str">
        <f t="shared" si="4930"/>
        <v>BC$2513</v>
      </c>
      <c r="BD2517" s="212" t="str">
        <f t="shared" si="4930"/>
        <v>BD$2513</v>
      </c>
      <c r="BE2517" s="212" t="str">
        <f t="shared" si="4930"/>
        <v>BE$2513</v>
      </c>
      <c r="BF2517" s="212" t="str">
        <f t="shared" si="4930"/>
        <v>BF$2513</v>
      </c>
      <c r="BG2517" s="212" t="str">
        <f t="shared" si="4930"/>
        <v>BG$2513</v>
      </c>
      <c r="BH2517" s="212" t="str">
        <f t="shared" si="4930"/>
        <v>BH$2513</v>
      </c>
      <c r="BI2517" s="212" t="str">
        <f t="shared" si="4930"/>
        <v>BI$2513</v>
      </c>
      <c r="BJ2517" s="212" t="str">
        <f t="shared" si="4930"/>
        <v>BJ$2513</v>
      </c>
      <c r="BK2517" s="212" t="str">
        <f t="shared" si="4930"/>
        <v>BK$2513</v>
      </c>
      <c r="BL2517" s="212" t="str">
        <f t="shared" si="4930"/>
        <v>BL$2513</v>
      </c>
      <c r="BM2517" s="212" t="str">
        <f t="shared" si="4930"/>
        <v>BM$2513</v>
      </c>
      <c r="BN2517" s="212" t="str">
        <f t="shared" si="4930"/>
        <v>BN$2513</v>
      </c>
      <c r="BO2517" s="212" t="str">
        <f t="shared" si="4930"/>
        <v>BO$2513</v>
      </c>
      <c r="BP2517" s="212" t="str">
        <f t="shared" si="4930"/>
        <v>BP$2513</v>
      </c>
      <c r="BQ2517" s="212" t="str">
        <f t="shared" si="4930"/>
        <v>BQ$2513</v>
      </c>
      <c r="BR2517" s="212" t="str">
        <f t="shared" si="4930"/>
        <v>BR$2513</v>
      </c>
      <c r="BS2517" s="212" t="str">
        <f t="shared" si="4930"/>
        <v>BS$2513</v>
      </c>
      <c r="BT2517" s="212" t="str">
        <f t="shared" si="4930"/>
        <v>BT$2513</v>
      </c>
      <c r="BU2517" s="212" t="str">
        <f t="shared" si="4930"/>
        <v>BU$2513</v>
      </c>
      <c r="BV2517" s="212" t="str">
        <f t="shared" si="4930"/>
        <v>BV$2513</v>
      </c>
      <c r="BW2517" s="212" t="str">
        <f t="shared" si="4930"/>
        <v>BW$2513</v>
      </c>
      <c r="BX2517" s="212" t="str">
        <f t="shared" si="4930"/>
        <v>BX$2513</v>
      </c>
      <c r="BY2517" s="212" t="str">
        <f t="shared" si="4930"/>
        <v>BY$2513</v>
      </c>
      <c r="BZ2517" s="212" t="str">
        <f t="shared" si="4930"/>
        <v>BZ$2513</v>
      </c>
      <c r="CA2517" s="212" t="str">
        <f t="shared" si="4930"/>
        <v>CA$2513</v>
      </c>
      <c r="CB2517" s="212" t="str">
        <f t="shared" si="4930"/>
        <v>CB$2513</v>
      </c>
      <c r="CC2517" s="212" t="str">
        <f t="shared" si="4930"/>
        <v>CC$2513</v>
      </c>
      <c r="CD2517" s="212" t="str">
        <f t="shared" si="4930"/>
        <v>CD$2513</v>
      </c>
      <c r="CE2517" s="212" t="str">
        <f t="shared" si="4930"/>
        <v>CE$2513</v>
      </c>
      <c r="CF2517" s="212" t="str">
        <f t="shared" ref="CF2517:CL2517" si="4931">ADDRESS(ROW(CF2513),COLUMN(CF2513),2)</f>
        <v>CF$2513</v>
      </c>
      <c r="CG2517" s="212" t="str">
        <f t="shared" si="4931"/>
        <v>CG$2513</v>
      </c>
      <c r="CH2517" s="212" t="str">
        <f t="shared" si="4931"/>
        <v>CH$2513</v>
      </c>
      <c r="CI2517" s="212" t="str">
        <f t="shared" si="4931"/>
        <v>CI$2513</v>
      </c>
      <c r="CJ2517" s="212" t="str">
        <f t="shared" si="4931"/>
        <v>CJ$2513</v>
      </c>
      <c r="CK2517" s="212" t="str">
        <f t="shared" si="4931"/>
        <v>CK$2513</v>
      </c>
      <c r="CL2517" s="212" t="str">
        <f t="shared" si="4931"/>
        <v>CL$2513</v>
      </c>
      <c r="CO2517" s="212" t="str">
        <f t="shared" ref="CO2517:DL2517" si="4932">ADDRESS(ROW(CO2513),COLUMN(CO2513),2)</f>
        <v>CO$2513</v>
      </c>
      <c r="CP2517" s="212" t="str">
        <f t="shared" si="4932"/>
        <v>CP$2513</v>
      </c>
      <c r="CQ2517" s="212" t="str">
        <f t="shared" si="4932"/>
        <v>CQ$2513</v>
      </c>
      <c r="CR2517" s="212" t="str">
        <f t="shared" si="4932"/>
        <v>CR$2513</v>
      </c>
      <c r="CS2517" s="212" t="str">
        <f t="shared" si="4932"/>
        <v>CS$2513</v>
      </c>
      <c r="CT2517" s="212" t="str">
        <f t="shared" si="4932"/>
        <v>CT$2513</v>
      </c>
      <c r="CU2517" s="212" t="str">
        <f t="shared" si="4932"/>
        <v>CU$2513</v>
      </c>
      <c r="CV2517" s="212" t="str">
        <f t="shared" si="4932"/>
        <v>CV$2513</v>
      </c>
      <c r="CW2517" s="212" t="str">
        <f t="shared" si="4932"/>
        <v>CW$2513</v>
      </c>
      <c r="CX2517" s="212" t="str">
        <f t="shared" si="4932"/>
        <v>CX$2513</v>
      </c>
      <c r="CY2517" s="212" t="str">
        <f t="shared" si="4932"/>
        <v>CY$2513</v>
      </c>
      <c r="CZ2517" s="212" t="str">
        <f t="shared" si="4932"/>
        <v>CZ$2513</v>
      </c>
      <c r="DA2517" s="212" t="str">
        <f t="shared" si="4932"/>
        <v>DA$2513</v>
      </c>
      <c r="DB2517" s="212" t="str">
        <f t="shared" si="4932"/>
        <v>DB$2513</v>
      </c>
      <c r="DC2517" s="212" t="str">
        <f t="shared" si="4932"/>
        <v>DC$2513</v>
      </c>
      <c r="DD2517" s="212" t="str">
        <f t="shared" si="4932"/>
        <v>DD$2513</v>
      </c>
      <c r="DE2517" s="212" t="str">
        <f t="shared" si="4932"/>
        <v>DE$2513</v>
      </c>
      <c r="DF2517" s="212" t="str">
        <f t="shared" si="4932"/>
        <v>DF$2513</v>
      </c>
      <c r="DG2517" s="212" t="str">
        <f t="shared" si="4932"/>
        <v>DG$2513</v>
      </c>
      <c r="DH2517" s="212" t="str">
        <f t="shared" si="4932"/>
        <v>DH$2513</v>
      </c>
      <c r="DI2517" s="212" t="str">
        <f t="shared" si="4932"/>
        <v>DI$2513</v>
      </c>
      <c r="DJ2517" s="212" t="str">
        <f t="shared" si="4932"/>
        <v>DJ$2513</v>
      </c>
      <c r="DK2517" s="212" t="str">
        <f t="shared" si="4932"/>
        <v>DK$2513</v>
      </c>
      <c r="DL2517" s="212" t="str">
        <f t="shared" si="4932"/>
        <v>DL$2513</v>
      </c>
    </row>
    <row r="2518" spans="1:116" x14ac:dyDescent="0.4">
      <c r="B2518" t="s">
        <v>332</v>
      </c>
      <c r="D2518" t="s">
        <v>516</v>
      </c>
      <c r="E2518" s="8" t="str">
        <f t="shared" si="4925"/>
        <v>2518 FAIL-TV-V</v>
      </c>
      <c r="G2518" s="191" t="str">
        <f>G2510</f>
        <v>% failure - in and outs (charged)</v>
      </c>
      <c r="H2518" s="12"/>
      <c r="I2518" s="60"/>
      <c r="J2518" s="60"/>
      <c r="K2518" s="15"/>
      <c r="L2518" s="15"/>
      <c r="M2518" s="15"/>
      <c r="N2518" s="15"/>
      <c r="O2518" s="15"/>
      <c r="P2518" s="15"/>
      <c r="R2518" s="15"/>
      <c r="S2518" s="80"/>
      <c r="T2518" s="80"/>
      <c r="U2518" s="80"/>
      <c r="V2518" s="80"/>
      <c r="W2518" s="80"/>
      <c r="X2518" s="80"/>
      <c r="Y2518" s="80"/>
      <c r="Z2518" s="80"/>
      <c r="AA2518" s="80"/>
      <c r="AB2518" s="80"/>
      <c r="AC2518" s="80"/>
      <c r="AD2518" s="80"/>
      <c r="AE2518" s="80"/>
      <c r="AF2518" s="80"/>
      <c r="AG2518" s="80"/>
      <c r="AH2518" s="80"/>
      <c r="AI2518" s="80"/>
      <c r="AJ2518" s="80"/>
      <c r="AK2518" s="80"/>
      <c r="AL2518" s="80"/>
      <c r="AM2518" s="80"/>
      <c r="AN2518" s="80"/>
      <c r="AO2518" s="80"/>
      <c r="AP2518" s="80"/>
      <c r="AQ2518" s="80"/>
      <c r="AR2518" s="80"/>
      <c r="AS2518" s="80"/>
      <c r="AT2518" s="80"/>
      <c r="AU2518" s="80"/>
      <c r="AV2518" s="80"/>
      <c r="AW2518" s="80"/>
      <c r="AX2518" s="80"/>
      <c r="AY2518" s="80"/>
      <c r="AZ2518" s="80"/>
      <c r="BA2518" s="80"/>
      <c r="BB2518" s="80"/>
      <c r="BC2518" s="80"/>
      <c r="BD2518" s="80"/>
      <c r="BE2518" s="80"/>
      <c r="BF2518" s="80"/>
      <c r="BG2518" s="80"/>
      <c r="BH2518" s="80"/>
      <c r="BI2518" s="80"/>
      <c r="BJ2518" s="80"/>
      <c r="BK2518" s="80"/>
      <c r="BL2518" s="80"/>
      <c r="BM2518" s="80"/>
      <c r="BN2518" s="80"/>
      <c r="BO2518" s="80"/>
      <c r="BP2518" s="80"/>
      <c r="BQ2518" s="80"/>
      <c r="BR2518" s="80"/>
      <c r="BS2518" s="80"/>
      <c r="BT2518" s="80"/>
      <c r="BU2518" s="80"/>
      <c r="BV2518" s="80"/>
      <c r="BW2518" s="80"/>
      <c r="BX2518" s="80"/>
      <c r="BY2518" s="80"/>
      <c r="BZ2518" s="80"/>
      <c r="CA2518" s="80"/>
      <c r="CB2518" s="80"/>
      <c r="CC2518" s="80"/>
      <c r="CD2518" s="80"/>
      <c r="CE2518" s="80"/>
      <c r="CF2518" s="80"/>
      <c r="CG2518" s="80"/>
      <c r="CH2518" s="80"/>
      <c r="CI2518" s="80"/>
      <c r="CJ2518" s="80"/>
      <c r="CK2518" s="80"/>
      <c r="CL2518" s="80"/>
      <c r="CN2518" s="60"/>
    </row>
    <row r="2519" spans="1:116" x14ac:dyDescent="0.4">
      <c r="B2519" t="s">
        <v>332</v>
      </c>
      <c r="D2519" t="s">
        <v>516</v>
      </c>
      <c r="E2519" s="8" t="str">
        <f t="shared" si="4925"/>
        <v>2519 FAIL-TV-V</v>
      </c>
      <c r="G2519" s="136" t="str">
        <f>G2507</f>
        <v xml:space="preserve">secondary unit </v>
      </c>
      <c r="H2519" s="12"/>
      <c r="I2519" s="60"/>
      <c r="J2519" s="60"/>
      <c r="K2519" s="15"/>
      <c r="L2519" s="15"/>
      <c r="M2519" s="15"/>
      <c r="N2519" s="15"/>
      <c r="O2519" s="15"/>
      <c r="P2519" s="15"/>
      <c r="R2519" s="15"/>
      <c r="S2519" s="76"/>
      <c r="T2519" s="76"/>
      <c r="U2519" s="76"/>
      <c r="V2519" s="76"/>
      <c r="W2519" s="76"/>
      <c r="X2519" s="76"/>
      <c r="Y2519" s="76"/>
      <c r="Z2519" s="76"/>
      <c r="AA2519" s="76"/>
      <c r="AB2519" s="76"/>
      <c r="AC2519" s="76"/>
      <c r="AD2519" s="76"/>
      <c r="AE2519" s="76"/>
      <c r="AF2519" s="76"/>
      <c r="AG2519" s="76"/>
      <c r="AH2519" s="76"/>
      <c r="AI2519" s="76"/>
      <c r="AJ2519" s="76"/>
      <c r="AK2519" s="76"/>
      <c r="AL2519" s="76"/>
      <c r="AM2519" s="76"/>
      <c r="AN2519" s="76"/>
      <c r="AO2519" s="76"/>
      <c r="AP2519" s="76"/>
      <c r="AQ2519" s="76"/>
      <c r="AR2519" s="76"/>
      <c r="AS2519" s="76"/>
      <c r="AT2519" s="76"/>
      <c r="AU2519" s="76"/>
      <c r="AV2519" s="76"/>
      <c r="AW2519" s="76"/>
      <c r="AX2519" s="76"/>
      <c r="AY2519" s="76"/>
      <c r="AZ2519" s="76"/>
      <c r="BA2519" s="76"/>
      <c r="BB2519" s="76"/>
      <c r="BC2519" s="76"/>
      <c r="BD2519" s="76"/>
      <c r="BE2519" s="76"/>
      <c r="BF2519" s="76"/>
      <c r="BG2519" s="76"/>
      <c r="BH2519" s="76"/>
      <c r="BI2519" s="76"/>
      <c r="BJ2519" s="76"/>
      <c r="BK2519" s="76"/>
      <c r="BL2519" s="76"/>
      <c r="BM2519" s="76"/>
      <c r="BN2519" s="76"/>
      <c r="BO2519" s="76"/>
      <c r="BP2519" s="76"/>
      <c r="BQ2519" s="76"/>
      <c r="BR2519" s="76"/>
      <c r="BS2519" s="76"/>
      <c r="BT2519" s="76"/>
      <c r="BU2519" s="76"/>
      <c r="BV2519" s="76"/>
      <c r="BW2519" s="76"/>
      <c r="BX2519" s="76"/>
      <c r="BY2519" s="76"/>
      <c r="BZ2519" s="76"/>
      <c r="CA2519" s="76"/>
      <c r="CB2519" s="76"/>
      <c r="CC2519" s="76"/>
      <c r="CD2519" s="76"/>
      <c r="CE2519" s="76"/>
      <c r="CF2519" s="76"/>
      <c r="CG2519" s="76"/>
      <c r="CH2519" s="76"/>
      <c r="CI2519" s="76"/>
      <c r="CJ2519" s="76"/>
      <c r="CK2519" s="76"/>
      <c r="CL2519" s="76"/>
      <c r="CN2519" s="60"/>
      <c r="CO2519" s="76"/>
      <c r="CP2519" s="76"/>
      <c r="CQ2519" s="76"/>
      <c r="CR2519" s="76"/>
      <c r="CS2519" s="76"/>
      <c r="CT2519" s="76"/>
      <c r="CU2519" s="76"/>
      <c r="CV2519" s="76"/>
      <c r="CW2519" s="76"/>
      <c r="CX2519" s="76"/>
      <c r="CY2519" s="76"/>
      <c r="CZ2519" s="76"/>
      <c r="DA2519" s="76"/>
      <c r="DB2519" s="76"/>
      <c r="DC2519" s="76"/>
      <c r="DD2519" s="76"/>
      <c r="DE2519" s="76"/>
      <c r="DF2519" s="76"/>
      <c r="DG2519" s="76"/>
      <c r="DH2519" s="76"/>
      <c r="DI2519" s="76"/>
      <c r="DJ2519" s="76"/>
      <c r="DK2519" s="76"/>
      <c r="DL2519" s="76"/>
    </row>
    <row r="2520" spans="1:116" x14ac:dyDescent="0.4">
      <c r="B2520" t="s">
        <v>332</v>
      </c>
      <c r="D2520" t="s">
        <v>516</v>
      </c>
      <c r="E2520" s="8" t="str">
        <f t="shared" si="4925"/>
        <v>2520 FAIL-TV-V</v>
      </c>
      <c r="G2520" s="136" t="str">
        <f>G2508</f>
        <v>Secondary revenue driver</v>
      </c>
      <c r="H2520" s="12"/>
      <c r="I2520" s="60"/>
      <c r="J2520" s="60"/>
      <c r="K2520" s="15"/>
      <c r="L2520" s="15"/>
      <c r="M2520" s="15"/>
      <c r="N2520" s="15"/>
      <c r="O2520" s="15"/>
      <c r="P2520" s="15"/>
      <c r="R2520" s="15"/>
      <c r="S2520" s="76"/>
      <c r="T2520" s="76"/>
      <c r="U2520" s="76"/>
      <c r="V2520" s="76"/>
      <c r="W2520" s="76"/>
      <c r="X2520" s="76"/>
      <c r="Y2520" s="76"/>
      <c r="Z2520" s="76"/>
      <c r="AA2520" s="76"/>
      <c r="AB2520" s="76"/>
      <c r="AC2520" s="76"/>
      <c r="AD2520" s="76"/>
      <c r="AE2520" s="76"/>
      <c r="AF2520" s="76"/>
      <c r="AG2520" s="76"/>
      <c r="AH2520" s="76"/>
      <c r="AI2520" s="76"/>
      <c r="AJ2520" s="76"/>
      <c r="AK2520" s="76"/>
      <c r="AL2520" s="76"/>
      <c r="AM2520" s="76"/>
      <c r="AN2520" s="76"/>
      <c r="AO2520" s="76"/>
      <c r="AP2520" s="76"/>
      <c r="AQ2520" s="76"/>
      <c r="AR2520" s="76"/>
      <c r="AS2520" s="76"/>
      <c r="AT2520" s="76"/>
      <c r="AU2520" s="76"/>
      <c r="AV2520" s="76"/>
      <c r="AW2520" s="76"/>
      <c r="AX2520" s="76"/>
      <c r="AY2520" s="76"/>
      <c r="AZ2520" s="76"/>
      <c r="BA2520" s="76"/>
      <c r="BB2520" s="76"/>
      <c r="BC2520" s="76"/>
      <c r="BD2520" s="76"/>
      <c r="BE2520" s="76"/>
      <c r="BF2520" s="76"/>
      <c r="BG2520" s="76"/>
      <c r="BH2520" s="76"/>
      <c r="BI2520" s="76"/>
      <c r="BJ2520" s="76"/>
      <c r="BK2520" s="76"/>
      <c r="BL2520" s="76"/>
      <c r="BM2520" s="76"/>
      <c r="BN2520" s="76"/>
      <c r="BO2520" s="76"/>
      <c r="BP2520" s="76"/>
      <c r="BQ2520" s="76"/>
      <c r="BR2520" s="76"/>
      <c r="BS2520" s="76"/>
      <c r="BT2520" s="76"/>
      <c r="BU2520" s="76"/>
      <c r="BV2520" s="76"/>
      <c r="BW2520" s="76"/>
      <c r="BX2520" s="76"/>
      <c r="BY2520" s="76"/>
      <c r="BZ2520" s="76"/>
      <c r="CA2520" s="76"/>
      <c r="CB2520" s="76"/>
      <c r="CC2520" s="76"/>
      <c r="CD2520" s="76"/>
      <c r="CE2520" s="76"/>
      <c r="CF2520" s="76"/>
      <c r="CG2520" s="76"/>
      <c r="CH2520" s="76"/>
      <c r="CI2520" s="76"/>
      <c r="CJ2520" s="76"/>
      <c r="CK2520" s="76"/>
      <c r="CL2520" s="76"/>
      <c r="CN2520" s="60"/>
      <c r="CO2520" s="76"/>
      <c r="CP2520" s="76"/>
      <c r="CQ2520" s="76"/>
      <c r="CR2520" s="76"/>
      <c r="CS2520" s="76"/>
      <c r="CT2520" s="76"/>
      <c r="CU2520" s="76"/>
      <c r="CV2520" s="76"/>
      <c r="CW2520" s="76"/>
      <c r="CX2520" s="76"/>
      <c r="CY2520" s="76"/>
      <c r="CZ2520" s="76"/>
      <c r="DA2520" s="76"/>
      <c r="DB2520" s="76"/>
      <c r="DC2520" s="76"/>
      <c r="DD2520" s="76"/>
      <c r="DE2520" s="76"/>
      <c r="DF2520" s="76"/>
      <c r="DG2520" s="76"/>
      <c r="DH2520" s="76"/>
      <c r="DI2520" s="76"/>
      <c r="DJ2520" s="76"/>
      <c r="DK2520" s="76"/>
      <c r="DL2520" s="76"/>
    </row>
    <row r="2521" spans="1:116" x14ac:dyDescent="0.4">
      <c r="B2521" t="s">
        <v>332</v>
      </c>
      <c r="D2521" t="s">
        <v>516</v>
      </c>
      <c r="E2521" s="8" t="str">
        <f t="shared" si="4925"/>
        <v>2521 FAIL-TV-V</v>
      </c>
      <c r="G2521" s="136" t="str">
        <f>G2509</f>
        <v>Secondary volume driver</v>
      </c>
      <c r="H2521" s="12"/>
      <c r="I2521" s="60"/>
      <c r="J2521" s="60"/>
      <c r="K2521" s="15"/>
      <c r="L2521" s="15"/>
      <c r="M2521" s="15"/>
      <c r="N2521" s="15"/>
      <c r="O2521" s="15"/>
      <c r="P2521" s="15"/>
      <c r="R2521" s="15"/>
      <c r="S2521" s="179"/>
      <c r="T2521" s="179"/>
      <c r="U2521" s="179"/>
      <c r="V2521" s="179"/>
      <c r="W2521" s="179"/>
      <c r="X2521" s="179"/>
      <c r="Y2521" s="179"/>
      <c r="Z2521" s="179"/>
      <c r="AA2521" s="179"/>
      <c r="AB2521" s="179"/>
      <c r="AC2521" s="179"/>
      <c r="AD2521" s="179"/>
      <c r="AE2521" s="179"/>
      <c r="AF2521" s="179"/>
      <c r="AG2521" s="179"/>
      <c r="AH2521" s="179"/>
      <c r="AI2521" s="179"/>
      <c r="AJ2521" s="179"/>
      <c r="AK2521" s="179"/>
      <c r="AL2521" s="179"/>
      <c r="AM2521" s="179"/>
      <c r="AN2521" s="179"/>
      <c r="AO2521" s="179"/>
      <c r="AP2521" s="179"/>
      <c r="AQ2521" s="179"/>
      <c r="AR2521" s="179"/>
      <c r="AS2521" s="179"/>
      <c r="AT2521" s="179"/>
      <c r="AU2521" s="179"/>
      <c r="AV2521" s="179"/>
      <c r="AW2521" s="179"/>
      <c r="AX2521" s="179"/>
      <c r="AY2521" s="179"/>
      <c r="AZ2521" s="179"/>
      <c r="BA2521" s="179"/>
      <c r="BB2521" s="179"/>
      <c r="BC2521" s="179"/>
      <c r="BD2521" s="179"/>
      <c r="BE2521" s="179"/>
      <c r="BF2521" s="179"/>
      <c r="BG2521" s="179"/>
      <c r="BH2521" s="179"/>
      <c r="BI2521" s="179"/>
      <c r="BJ2521" s="179"/>
      <c r="BK2521" s="179"/>
      <c r="BL2521" s="179"/>
      <c r="BM2521" s="179"/>
      <c r="BN2521" s="179"/>
      <c r="BO2521" s="179"/>
      <c r="BP2521" s="179"/>
      <c r="BQ2521" s="179"/>
      <c r="BR2521" s="179"/>
      <c r="BS2521" s="179"/>
      <c r="BT2521" s="179"/>
      <c r="BU2521" s="179"/>
      <c r="BV2521" s="179"/>
      <c r="BW2521" s="179"/>
      <c r="BX2521" s="179"/>
      <c r="BY2521" s="179"/>
      <c r="BZ2521" s="179"/>
      <c r="CA2521" s="179"/>
      <c r="CB2521" s="179"/>
      <c r="CC2521" s="179"/>
      <c r="CD2521" s="179"/>
      <c r="CE2521" s="179"/>
      <c r="CF2521" s="179"/>
      <c r="CG2521" s="179"/>
      <c r="CH2521" s="179"/>
      <c r="CI2521" s="179"/>
      <c r="CJ2521" s="179"/>
      <c r="CK2521" s="179"/>
      <c r="CL2521" s="179"/>
      <c r="CN2521" s="60"/>
      <c r="CO2521" s="179"/>
      <c r="CP2521" s="179"/>
      <c r="CQ2521" s="179"/>
      <c r="CR2521" s="179"/>
      <c r="CS2521" s="179"/>
      <c r="CT2521" s="179"/>
      <c r="CU2521" s="179"/>
      <c r="CV2521" s="179"/>
      <c r="CW2521" s="179"/>
      <c r="CX2521" s="179"/>
      <c r="CY2521" s="179"/>
      <c r="CZ2521" s="179"/>
      <c r="DA2521" s="179"/>
      <c r="DB2521" s="179"/>
      <c r="DC2521" s="179"/>
      <c r="DD2521" s="179"/>
      <c r="DE2521" s="179"/>
      <c r="DF2521" s="179"/>
      <c r="DG2521" s="179"/>
      <c r="DH2521" s="179"/>
      <c r="DI2521" s="179"/>
      <c r="DJ2521" s="179"/>
      <c r="DK2521" s="179"/>
      <c r="DL2521" s="179"/>
    </row>
    <row r="2523" spans="1:116" x14ac:dyDescent="0.4">
      <c r="A2523" s="174"/>
      <c r="E2523" s="8"/>
      <c r="G2523" s="175" t="s">
        <v>503</v>
      </c>
      <c r="H2523" s="174"/>
      <c r="I2523" s="176"/>
      <c r="J2523" s="176"/>
      <c r="K2523" s="197"/>
      <c r="L2523" s="197"/>
      <c r="M2523" s="197"/>
      <c r="N2523" s="197"/>
      <c r="O2523" s="197"/>
      <c r="P2523" s="197"/>
      <c r="R2523" s="198"/>
      <c r="S2523" s="174"/>
      <c r="T2523" s="174"/>
      <c r="U2523" s="174"/>
      <c r="V2523" s="174"/>
      <c r="W2523" s="174"/>
      <c r="X2523" s="174"/>
      <c r="Y2523" s="174"/>
      <c r="Z2523" s="174"/>
      <c r="AA2523" s="174"/>
      <c r="AB2523" s="174"/>
      <c r="AC2523" s="174"/>
      <c r="AD2523" s="174"/>
      <c r="AE2523" s="174"/>
      <c r="AF2523" s="174"/>
      <c r="AG2523" s="174"/>
      <c r="AH2523" s="174"/>
      <c r="AI2523" s="174"/>
      <c r="AJ2523" s="174"/>
      <c r="AK2523" s="174"/>
      <c r="AL2523" s="174"/>
      <c r="AM2523" s="174"/>
      <c r="AN2523" s="174"/>
      <c r="AO2523" s="174"/>
      <c r="AP2523" s="174"/>
      <c r="AQ2523" s="174"/>
      <c r="AR2523" s="174"/>
      <c r="AS2523" s="174"/>
      <c r="AT2523" s="174"/>
      <c r="AU2523" s="174"/>
      <c r="AV2523" s="174"/>
      <c r="AW2523" s="174"/>
      <c r="AX2523" s="174"/>
      <c r="AY2523" s="174"/>
      <c r="AZ2523" s="174"/>
      <c r="BA2523" s="174"/>
      <c r="BB2523" s="174"/>
      <c r="BC2523" s="174"/>
      <c r="BD2523" s="174"/>
      <c r="BE2523" s="174"/>
      <c r="BF2523" s="174"/>
      <c r="BG2523" s="174"/>
      <c r="BH2523" s="174"/>
      <c r="BI2523" s="174"/>
      <c r="BJ2523" s="174"/>
      <c r="BK2523" s="174"/>
      <c r="BL2523" s="174"/>
      <c r="BM2523" s="174"/>
      <c r="BN2523" s="174"/>
      <c r="BO2523" s="174"/>
      <c r="BP2523" s="174"/>
      <c r="BQ2523" s="174"/>
      <c r="BR2523" s="174"/>
      <c r="BS2523" s="174"/>
      <c r="BT2523" s="174"/>
      <c r="BU2523" s="174"/>
      <c r="BV2523" s="174"/>
      <c r="BW2523" s="174"/>
      <c r="BX2523" s="174"/>
      <c r="BY2523" s="174"/>
      <c r="BZ2523" s="174"/>
      <c r="CA2523" s="174"/>
      <c r="CB2523" s="174"/>
      <c r="CC2523" s="174"/>
      <c r="CD2523" s="174"/>
      <c r="CE2523" s="174"/>
      <c r="CF2523" s="174"/>
      <c r="CG2523" s="174"/>
      <c r="CH2523" s="174"/>
      <c r="CI2523" s="174"/>
      <c r="CJ2523" s="174"/>
      <c r="CK2523" s="174"/>
      <c r="CL2523" s="174"/>
      <c r="CN2523" s="176"/>
      <c r="CO2523" s="174"/>
      <c r="CP2523" s="174"/>
      <c r="CQ2523" s="174"/>
      <c r="CR2523" s="174"/>
      <c r="CS2523" s="174"/>
      <c r="CT2523" s="174"/>
      <c r="CU2523" s="174"/>
      <c r="CV2523" s="174"/>
      <c r="CW2523" s="174"/>
      <c r="CX2523" s="174"/>
      <c r="CY2523" s="174"/>
      <c r="CZ2523" s="174"/>
      <c r="DA2523" s="174"/>
      <c r="DB2523" s="174"/>
      <c r="DC2523" s="174"/>
      <c r="DD2523" s="174"/>
      <c r="DE2523" s="174"/>
      <c r="DF2523" s="174"/>
      <c r="DG2523" s="174"/>
      <c r="DH2523" s="174"/>
      <c r="DI2523" s="174"/>
      <c r="DJ2523" s="174"/>
      <c r="DK2523" s="174"/>
      <c r="DL2523" s="174"/>
    </row>
    <row r="2524" spans="1:116" x14ac:dyDescent="0.4">
      <c r="A2524" s="174"/>
      <c r="E2524" s="8"/>
      <c r="G2524" s="175" t="s">
        <v>504</v>
      </c>
      <c r="H2524" s="174"/>
      <c r="I2524" s="176"/>
      <c r="J2524" s="176"/>
      <c r="K2524" s="197"/>
      <c r="L2524" s="197"/>
      <c r="M2524" s="197"/>
      <c r="N2524" s="197"/>
      <c r="O2524" s="197"/>
      <c r="P2524" s="197"/>
      <c r="R2524" s="198"/>
      <c r="S2524" s="174"/>
      <c r="T2524" s="174"/>
      <c r="U2524" s="174"/>
      <c r="V2524" s="174"/>
      <c r="W2524" s="174"/>
      <c r="X2524" s="174"/>
      <c r="Y2524" s="174"/>
      <c r="Z2524" s="174"/>
      <c r="AA2524" s="174"/>
      <c r="AB2524" s="174"/>
      <c r="AC2524" s="174"/>
      <c r="AD2524" s="174"/>
      <c r="AE2524" s="174"/>
      <c r="AF2524" s="174"/>
      <c r="AG2524" s="174"/>
      <c r="AH2524" s="174"/>
      <c r="AI2524" s="174"/>
      <c r="AJ2524" s="174"/>
      <c r="AK2524" s="174"/>
      <c r="AL2524" s="174"/>
      <c r="AM2524" s="174"/>
      <c r="AN2524" s="174"/>
      <c r="AO2524" s="174"/>
      <c r="AP2524" s="174"/>
      <c r="AQ2524" s="174"/>
      <c r="AR2524" s="174"/>
      <c r="AS2524" s="174"/>
      <c r="AT2524" s="174"/>
      <c r="AU2524" s="174"/>
      <c r="AV2524" s="174"/>
      <c r="AW2524" s="174"/>
      <c r="AX2524" s="174"/>
      <c r="AY2524" s="174"/>
      <c r="AZ2524" s="174"/>
      <c r="BA2524" s="174"/>
      <c r="BB2524" s="174"/>
      <c r="BC2524" s="174"/>
      <c r="BD2524" s="174"/>
      <c r="BE2524" s="174"/>
      <c r="BF2524" s="174"/>
      <c r="BG2524" s="174"/>
      <c r="BH2524" s="174"/>
      <c r="BI2524" s="174"/>
      <c r="BJ2524" s="174"/>
      <c r="BK2524" s="174"/>
      <c r="BL2524" s="174"/>
      <c r="BM2524" s="174"/>
      <c r="BN2524" s="174"/>
      <c r="BO2524" s="174"/>
      <c r="BP2524" s="174"/>
      <c r="BQ2524" s="174"/>
      <c r="BR2524" s="174"/>
      <c r="BS2524" s="174"/>
      <c r="BT2524" s="174"/>
      <c r="BU2524" s="174"/>
      <c r="BV2524" s="174"/>
      <c r="BW2524" s="174"/>
      <c r="BX2524" s="174"/>
      <c r="BY2524" s="174"/>
      <c r="BZ2524" s="174"/>
      <c r="CA2524" s="174"/>
      <c r="CB2524" s="174"/>
      <c r="CC2524" s="174"/>
      <c r="CD2524" s="174"/>
      <c r="CE2524" s="174"/>
      <c r="CF2524" s="174"/>
      <c r="CG2524" s="174"/>
      <c r="CH2524" s="174"/>
      <c r="CI2524" s="174"/>
      <c r="CJ2524" s="174"/>
      <c r="CK2524" s="174"/>
      <c r="CL2524" s="174"/>
      <c r="CN2524" s="176"/>
      <c r="CO2524" s="174"/>
      <c r="CP2524" s="174"/>
      <c r="CQ2524" s="174"/>
      <c r="CR2524" s="174"/>
      <c r="CS2524" s="174"/>
      <c r="CT2524" s="174"/>
      <c r="CU2524" s="174"/>
      <c r="CV2524" s="174"/>
      <c r="CW2524" s="174"/>
      <c r="CX2524" s="174"/>
      <c r="CY2524" s="174"/>
      <c r="CZ2524" s="174"/>
      <c r="DA2524" s="174"/>
      <c r="DB2524" s="174"/>
      <c r="DC2524" s="174"/>
      <c r="DD2524" s="174"/>
      <c r="DE2524" s="174"/>
      <c r="DF2524" s="174"/>
      <c r="DG2524" s="174"/>
      <c r="DH2524" s="174"/>
      <c r="DI2524" s="174"/>
      <c r="DJ2524" s="174"/>
      <c r="DK2524" s="174"/>
      <c r="DL2524" s="174"/>
    </row>
    <row r="2525" spans="1:116" x14ac:dyDescent="0.4">
      <c r="A2525" s="174"/>
      <c r="E2525" s="8"/>
      <c r="G2525" s="175" t="s">
        <v>461</v>
      </c>
      <c r="H2525" s="174"/>
      <c r="I2525" s="176"/>
      <c r="J2525" s="176"/>
      <c r="K2525" s="197"/>
      <c r="L2525" s="197"/>
      <c r="M2525" s="197"/>
      <c r="N2525" s="197"/>
      <c r="O2525" s="197"/>
      <c r="P2525" s="197"/>
      <c r="R2525" s="198"/>
      <c r="S2525" s="199" t="str">
        <f t="shared" ref="S2525:AX2525" si="4933">S$20</f>
        <v>S$16</v>
      </c>
      <c r="T2525" s="199" t="str">
        <f t="shared" si="4933"/>
        <v>T$16</v>
      </c>
      <c r="U2525" s="199" t="str">
        <f t="shared" si="4933"/>
        <v>U$16</v>
      </c>
      <c r="V2525" s="199" t="str">
        <f t="shared" si="4933"/>
        <v>V$16</v>
      </c>
      <c r="W2525" s="199" t="str">
        <f t="shared" si="4933"/>
        <v>W$16</v>
      </c>
      <c r="X2525" s="199" t="str">
        <f t="shared" si="4933"/>
        <v>X$16</v>
      </c>
      <c r="Y2525" s="199" t="str">
        <f t="shared" si="4933"/>
        <v>Y$16</v>
      </c>
      <c r="Z2525" s="199" t="str">
        <f t="shared" si="4933"/>
        <v>Z$16</v>
      </c>
      <c r="AA2525" s="199" t="str">
        <f t="shared" si="4933"/>
        <v>AA$16</v>
      </c>
      <c r="AB2525" s="199" t="str">
        <f t="shared" si="4933"/>
        <v>AB$16</v>
      </c>
      <c r="AC2525" s="199" t="str">
        <f t="shared" si="4933"/>
        <v>AC$16</v>
      </c>
      <c r="AD2525" s="199" t="str">
        <f t="shared" si="4933"/>
        <v>AD$16</v>
      </c>
      <c r="AE2525" s="199" t="str">
        <f t="shared" si="4933"/>
        <v>AE$16</v>
      </c>
      <c r="AF2525" s="199" t="str">
        <f t="shared" si="4933"/>
        <v>AF$16</v>
      </c>
      <c r="AG2525" s="199" t="str">
        <f t="shared" si="4933"/>
        <v>AG$16</v>
      </c>
      <c r="AH2525" s="199" t="str">
        <f t="shared" si="4933"/>
        <v>AH$16</v>
      </c>
      <c r="AI2525" s="199" t="str">
        <f t="shared" si="4933"/>
        <v>AI$16</v>
      </c>
      <c r="AJ2525" s="199" t="str">
        <f t="shared" si="4933"/>
        <v>AJ$16</v>
      </c>
      <c r="AK2525" s="199" t="str">
        <f t="shared" si="4933"/>
        <v>AK$16</v>
      </c>
      <c r="AL2525" s="199" t="str">
        <f t="shared" si="4933"/>
        <v>AL$16</v>
      </c>
      <c r="AM2525" s="199" t="str">
        <f t="shared" si="4933"/>
        <v>AM$16</v>
      </c>
      <c r="AN2525" s="199" t="str">
        <f t="shared" si="4933"/>
        <v>AN$16</v>
      </c>
      <c r="AO2525" s="199" t="str">
        <f t="shared" si="4933"/>
        <v>AO$16</v>
      </c>
      <c r="AP2525" s="199" t="str">
        <f t="shared" si="4933"/>
        <v>AP$16</v>
      </c>
      <c r="AQ2525" s="199" t="str">
        <f t="shared" si="4933"/>
        <v>AQ$16</v>
      </c>
      <c r="AR2525" s="199" t="str">
        <f t="shared" si="4933"/>
        <v>AR$16</v>
      </c>
      <c r="AS2525" s="199" t="str">
        <f t="shared" si="4933"/>
        <v>AS$16</v>
      </c>
      <c r="AT2525" s="199" t="str">
        <f t="shared" si="4933"/>
        <v>AT$16</v>
      </c>
      <c r="AU2525" s="199" t="str">
        <f t="shared" si="4933"/>
        <v>AU$16</v>
      </c>
      <c r="AV2525" s="199" t="str">
        <f t="shared" si="4933"/>
        <v>AV$16</v>
      </c>
      <c r="AW2525" s="199" t="str">
        <f t="shared" si="4933"/>
        <v>AW$16</v>
      </c>
      <c r="AX2525" s="199" t="str">
        <f t="shared" si="4933"/>
        <v>AX$16</v>
      </c>
      <c r="AY2525" s="199" t="str">
        <f t="shared" ref="AY2525:CD2525" si="4934">AY$20</f>
        <v>AY$16</v>
      </c>
      <c r="AZ2525" s="199" t="str">
        <f t="shared" si="4934"/>
        <v>AZ$16</v>
      </c>
      <c r="BA2525" s="199" t="str">
        <f t="shared" si="4934"/>
        <v>BA$16</v>
      </c>
      <c r="BB2525" s="199" t="str">
        <f t="shared" si="4934"/>
        <v>BB$16</v>
      </c>
      <c r="BC2525" s="199" t="str">
        <f t="shared" si="4934"/>
        <v>BC$16</v>
      </c>
      <c r="BD2525" s="199" t="str">
        <f t="shared" si="4934"/>
        <v>BD$16</v>
      </c>
      <c r="BE2525" s="199" t="str">
        <f t="shared" si="4934"/>
        <v>BE$16</v>
      </c>
      <c r="BF2525" s="199" t="str">
        <f t="shared" si="4934"/>
        <v>BF$16</v>
      </c>
      <c r="BG2525" s="199" t="str">
        <f t="shared" si="4934"/>
        <v>BG$16</v>
      </c>
      <c r="BH2525" s="199" t="str">
        <f t="shared" si="4934"/>
        <v>BH$16</v>
      </c>
      <c r="BI2525" s="199" t="str">
        <f t="shared" si="4934"/>
        <v>BI$16</v>
      </c>
      <c r="BJ2525" s="199" t="str">
        <f t="shared" si="4934"/>
        <v>BJ$16</v>
      </c>
      <c r="BK2525" s="199" t="str">
        <f t="shared" si="4934"/>
        <v>BK$16</v>
      </c>
      <c r="BL2525" s="199" t="str">
        <f t="shared" si="4934"/>
        <v>BL$16</v>
      </c>
      <c r="BM2525" s="199" t="str">
        <f t="shared" si="4934"/>
        <v>BM$16</v>
      </c>
      <c r="BN2525" s="199" t="str">
        <f t="shared" si="4934"/>
        <v>BN$16</v>
      </c>
      <c r="BO2525" s="199" t="str">
        <f t="shared" si="4934"/>
        <v>BO$16</v>
      </c>
      <c r="BP2525" s="199" t="str">
        <f t="shared" si="4934"/>
        <v>BP$16</v>
      </c>
      <c r="BQ2525" s="199" t="str">
        <f t="shared" si="4934"/>
        <v>BQ$16</v>
      </c>
      <c r="BR2525" s="199" t="str">
        <f t="shared" si="4934"/>
        <v>BR$16</v>
      </c>
      <c r="BS2525" s="199" t="str">
        <f t="shared" si="4934"/>
        <v>BS$16</v>
      </c>
      <c r="BT2525" s="199" t="str">
        <f t="shared" si="4934"/>
        <v>BT$16</v>
      </c>
      <c r="BU2525" s="199" t="str">
        <f t="shared" si="4934"/>
        <v>BU$16</v>
      </c>
      <c r="BV2525" s="199" t="str">
        <f t="shared" si="4934"/>
        <v>BV$16</v>
      </c>
      <c r="BW2525" s="199" t="str">
        <f t="shared" si="4934"/>
        <v>BW$16</v>
      </c>
      <c r="BX2525" s="199" t="str">
        <f t="shared" si="4934"/>
        <v>BX$16</v>
      </c>
      <c r="BY2525" s="199" t="str">
        <f t="shared" si="4934"/>
        <v>BY$16</v>
      </c>
      <c r="BZ2525" s="199" t="str">
        <f t="shared" si="4934"/>
        <v>BZ$16</v>
      </c>
      <c r="CA2525" s="199" t="str">
        <f t="shared" si="4934"/>
        <v>CA$16</v>
      </c>
      <c r="CB2525" s="199" t="str">
        <f t="shared" si="4934"/>
        <v>CB$16</v>
      </c>
      <c r="CC2525" s="199" t="str">
        <f t="shared" si="4934"/>
        <v>CC$16</v>
      </c>
      <c r="CD2525" s="199" t="str">
        <f t="shared" si="4934"/>
        <v>CD$16</v>
      </c>
      <c r="CE2525" s="199" t="str">
        <f t="shared" ref="CE2525:CL2525" si="4935">CE$20</f>
        <v>CE$16</v>
      </c>
      <c r="CF2525" s="199" t="str">
        <f t="shared" si="4935"/>
        <v>CF$16</v>
      </c>
      <c r="CG2525" s="199" t="str">
        <f t="shared" si="4935"/>
        <v>CG$16</v>
      </c>
      <c r="CH2525" s="199" t="str">
        <f t="shared" si="4935"/>
        <v>CH$16</v>
      </c>
      <c r="CI2525" s="199" t="str">
        <f t="shared" si="4935"/>
        <v>CI$16</v>
      </c>
      <c r="CJ2525" s="199" t="str">
        <f t="shared" si="4935"/>
        <v>CJ$16</v>
      </c>
      <c r="CK2525" s="199" t="str">
        <f t="shared" si="4935"/>
        <v>CK$16</v>
      </c>
      <c r="CL2525" s="199" t="str">
        <f t="shared" si="4935"/>
        <v>CL$16</v>
      </c>
      <c r="CN2525" s="176"/>
      <c r="CO2525" s="199" t="str">
        <f t="shared" ref="CO2525:DL2525" si="4936">CO$20</f>
        <v>CO$16</v>
      </c>
      <c r="CP2525" s="199" t="str">
        <f t="shared" si="4936"/>
        <v>CP$16</v>
      </c>
      <c r="CQ2525" s="199" t="str">
        <f t="shared" si="4936"/>
        <v>CQ$16</v>
      </c>
      <c r="CR2525" s="199" t="str">
        <f t="shared" si="4936"/>
        <v>CR$16</v>
      </c>
      <c r="CS2525" s="199" t="str">
        <f t="shared" si="4936"/>
        <v>CS$16</v>
      </c>
      <c r="CT2525" s="199" t="str">
        <f t="shared" si="4936"/>
        <v>CT$16</v>
      </c>
      <c r="CU2525" s="199" t="str">
        <f t="shared" si="4936"/>
        <v>CU$16</v>
      </c>
      <c r="CV2525" s="199" t="str">
        <f t="shared" si="4936"/>
        <v>CV$16</v>
      </c>
      <c r="CW2525" s="199" t="str">
        <f t="shared" si="4936"/>
        <v>CW$16</v>
      </c>
      <c r="CX2525" s="199" t="str">
        <f t="shared" si="4936"/>
        <v>CX$16</v>
      </c>
      <c r="CY2525" s="199" t="str">
        <f t="shared" si="4936"/>
        <v>CY$16</v>
      </c>
      <c r="CZ2525" s="199" t="str">
        <f t="shared" si="4936"/>
        <v>CZ$16</v>
      </c>
      <c r="DA2525" s="199" t="str">
        <f t="shared" si="4936"/>
        <v>DA$16</v>
      </c>
      <c r="DB2525" s="199" t="str">
        <f t="shared" si="4936"/>
        <v>DB$16</v>
      </c>
      <c r="DC2525" s="199" t="str">
        <f t="shared" si="4936"/>
        <v>DC$16</v>
      </c>
      <c r="DD2525" s="199" t="str">
        <f t="shared" si="4936"/>
        <v>DD$16</v>
      </c>
      <c r="DE2525" s="199" t="str">
        <f t="shared" si="4936"/>
        <v>DE$16</v>
      </c>
      <c r="DF2525" s="199" t="str">
        <f t="shared" si="4936"/>
        <v>DF$16</v>
      </c>
      <c r="DG2525" s="199" t="str">
        <f t="shared" si="4936"/>
        <v>DG$16</v>
      </c>
      <c r="DH2525" s="199" t="str">
        <f t="shared" si="4936"/>
        <v>DH$16</v>
      </c>
      <c r="DI2525" s="199" t="str">
        <f t="shared" si="4936"/>
        <v>DI$16</v>
      </c>
      <c r="DJ2525" s="199" t="str">
        <f t="shared" si="4936"/>
        <v>DJ$16</v>
      </c>
      <c r="DK2525" s="199" t="str">
        <f t="shared" si="4936"/>
        <v>DK$16</v>
      </c>
      <c r="DL2525" s="199" t="str">
        <f t="shared" si="4936"/>
        <v>DL$16</v>
      </c>
    </row>
    <row r="2526" spans="1:116" x14ac:dyDescent="0.4">
      <c r="A2526" s="174"/>
      <c r="E2526" s="8"/>
      <c r="G2526" s="175" t="s">
        <v>462</v>
      </c>
      <c r="H2526" s="200"/>
      <c r="I2526" s="201"/>
      <c r="J2526" s="201"/>
      <c r="K2526" s="202"/>
      <c r="L2526" s="202"/>
      <c r="M2526" s="202"/>
      <c r="N2526" s="202"/>
      <c r="O2526" s="202"/>
      <c r="P2526" s="202"/>
      <c r="R2526" s="202"/>
      <c r="S2526" s="199" t="str">
        <f t="shared" ref="S2526:AX2526" si="4937">S$21</f>
        <v>S$17</v>
      </c>
      <c r="T2526" s="199" t="str">
        <f t="shared" si="4937"/>
        <v>T$17</v>
      </c>
      <c r="U2526" s="199" t="str">
        <f t="shared" si="4937"/>
        <v>U$17</v>
      </c>
      <c r="V2526" s="199" t="str">
        <f t="shared" si="4937"/>
        <v>V$17</v>
      </c>
      <c r="W2526" s="199" t="str">
        <f t="shared" si="4937"/>
        <v>W$17</v>
      </c>
      <c r="X2526" s="199" t="str">
        <f t="shared" si="4937"/>
        <v>X$17</v>
      </c>
      <c r="Y2526" s="199" t="str">
        <f t="shared" si="4937"/>
        <v>Y$17</v>
      </c>
      <c r="Z2526" s="199" t="str">
        <f t="shared" si="4937"/>
        <v>Z$17</v>
      </c>
      <c r="AA2526" s="199" t="str">
        <f t="shared" si="4937"/>
        <v>AA$17</v>
      </c>
      <c r="AB2526" s="199" t="str">
        <f t="shared" si="4937"/>
        <v>AB$17</v>
      </c>
      <c r="AC2526" s="199" t="str">
        <f t="shared" si="4937"/>
        <v>AC$17</v>
      </c>
      <c r="AD2526" s="199" t="str">
        <f t="shared" si="4937"/>
        <v>AD$17</v>
      </c>
      <c r="AE2526" s="199" t="str">
        <f t="shared" si="4937"/>
        <v>AE$17</v>
      </c>
      <c r="AF2526" s="199" t="str">
        <f t="shared" si="4937"/>
        <v>AF$17</v>
      </c>
      <c r="AG2526" s="199" t="str">
        <f t="shared" si="4937"/>
        <v>AG$17</v>
      </c>
      <c r="AH2526" s="199" t="str">
        <f t="shared" si="4937"/>
        <v>AH$17</v>
      </c>
      <c r="AI2526" s="199" t="str">
        <f t="shared" si="4937"/>
        <v>AI$17</v>
      </c>
      <c r="AJ2526" s="199" t="str">
        <f t="shared" si="4937"/>
        <v>AJ$17</v>
      </c>
      <c r="AK2526" s="199" t="str">
        <f t="shared" si="4937"/>
        <v>AK$17</v>
      </c>
      <c r="AL2526" s="199" t="str">
        <f t="shared" si="4937"/>
        <v>AL$17</v>
      </c>
      <c r="AM2526" s="199" t="str">
        <f t="shared" si="4937"/>
        <v>AM$17</v>
      </c>
      <c r="AN2526" s="199" t="str">
        <f t="shared" si="4937"/>
        <v>AN$17</v>
      </c>
      <c r="AO2526" s="199" t="str">
        <f t="shared" si="4937"/>
        <v>AO$17</v>
      </c>
      <c r="AP2526" s="199" t="str">
        <f t="shared" si="4937"/>
        <v>AP$17</v>
      </c>
      <c r="AQ2526" s="199" t="str">
        <f t="shared" si="4937"/>
        <v>AQ$17</v>
      </c>
      <c r="AR2526" s="199" t="str">
        <f t="shared" si="4937"/>
        <v>AR$17</v>
      </c>
      <c r="AS2526" s="199" t="str">
        <f t="shared" si="4937"/>
        <v>AS$17</v>
      </c>
      <c r="AT2526" s="199" t="str">
        <f t="shared" si="4937"/>
        <v>AT$17</v>
      </c>
      <c r="AU2526" s="199" t="str">
        <f t="shared" si="4937"/>
        <v>AU$17</v>
      </c>
      <c r="AV2526" s="199" t="str">
        <f t="shared" si="4937"/>
        <v>AV$17</v>
      </c>
      <c r="AW2526" s="199" t="str">
        <f t="shared" si="4937"/>
        <v>AW$17</v>
      </c>
      <c r="AX2526" s="199" t="str">
        <f t="shared" si="4937"/>
        <v>AX$17</v>
      </c>
      <c r="AY2526" s="199" t="str">
        <f t="shared" ref="AY2526:CD2526" si="4938">AY$21</f>
        <v>AY$17</v>
      </c>
      <c r="AZ2526" s="199" t="str">
        <f t="shared" si="4938"/>
        <v>AZ$17</v>
      </c>
      <c r="BA2526" s="199" t="str">
        <f t="shared" si="4938"/>
        <v>BA$17</v>
      </c>
      <c r="BB2526" s="199" t="str">
        <f t="shared" si="4938"/>
        <v>BB$17</v>
      </c>
      <c r="BC2526" s="199" t="str">
        <f t="shared" si="4938"/>
        <v>BC$17</v>
      </c>
      <c r="BD2526" s="199" t="str">
        <f t="shared" si="4938"/>
        <v>BD$17</v>
      </c>
      <c r="BE2526" s="199" t="str">
        <f t="shared" si="4938"/>
        <v>BE$17</v>
      </c>
      <c r="BF2526" s="199" t="str">
        <f t="shared" si="4938"/>
        <v>BF$17</v>
      </c>
      <c r="BG2526" s="199" t="str">
        <f t="shared" si="4938"/>
        <v>BG$17</v>
      </c>
      <c r="BH2526" s="199" t="str">
        <f t="shared" si="4938"/>
        <v>BH$17</v>
      </c>
      <c r="BI2526" s="199" t="str">
        <f t="shared" si="4938"/>
        <v>BI$17</v>
      </c>
      <c r="BJ2526" s="199" t="str">
        <f t="shared" si="4938"/>
        <v>BJ$17</v>
      </c>
      <c r="BK2526" s="199" t="str">
        <f t="shared" si="4938"/>
        <v>BK$17</v>
      </c>
      <c r="BL2526" s="199" t="str">
        <f t="shared" si="4938"/>
        <v>BL$17</v>
      </c>
      <c r="BM2526" s="199" t="str">
        <f t="shared" si="4938"/>
        <v>BM$17</v>
      </c>
      <c r="BN2526" s="199" t="str">
        <f t="shared" si="4938"/>
        <v>BN$17</v>
      </c>
      <c r="BO2526" s="199" t="str">
        <f t="shared" si="4938"/>
        <v>BO$17</v>
      </c>
      <c r="BP2526" s="199" t="str">
        <f t="shared" si="4938"/>
        <v>BP$17</v>
      </c>
      <c r="BQ2526" s="199" t="str">
        <f t="shared" si="4938"/>
        <v>BQ$17</v>
      </c>
      <c r="BR2526" s="199" t="str">
        <f t="shared" si="4938"/>
        <v>BR$17</v>
      </c>
      <c r="BS2526" s="199" t="str">
        <f t="shared" si="4938"/>
        <v>BS$17</v>
      </c>
      <c r="BT2526" s="199" t="str">
        <f t="shared" si="4938"/>
        <v>BT$17</v>
      </c>
      <c r="BU2526" s="199" t="str">
        <f t="shared" si="4938"/>
        <v>BU$17</v>
      </c>
      <c r="BV2526" s="199" t="str">
        <f t="shared" si="4938"/>
        <v>BV$17</v>
      </c>
      <c r="BW2526" s="199" t="str">
        <f t="shared" si="4938"/>
        <v>BW$17</v>
      </c>
      <c r="BX2526" s="199" t="str">
        <f t="shared" si="4938"/>
        <v>BX$17</v>
      </c>
      <c r="BY2526" s="199" t="str">
        <f t="shared" si="4938"/>
        <v>BY$17</v>
      </c>
      <c r="BZ2526" s="199" t="str">
        <f t="shared" si="4938"/>
        <v>BZ$17</v>
      </c>
      <c r="CA2526" s="199" t="str">
        <f t="shared" si="4938"/>
        <v>CA$17</v>
      </c>
      <c r="CB2526" s="199" t="str">
        <f t="shared" si="4938"/>
        <v>CB$17</v>
      </c>
      <c r="CC2526" s="199" t="str">
        <f t="shared" si="4938"/>
        <v>CC$17</v>
      </c>
      <c r="CD2526" s="199" t="str">
        <f t="shared" si="4938"/>
        <v>CD$17</v>
      </c>
      <c r="CE2526" s="199" t="str">
        <f t="shared" ref="CE2526:CL2526" si="4939">CE$21</f>
        <v>CE$17</v>
      </c>
      <c r="CF2526" s="199" t="str">
        <f t="shared" si="4939"/>
        <v>CF$17</v>
      </c>
      <c r="CG2526" s="199" t="str">
        <f t="shared" si="4939"/>
        <v>CG$17</v>
      </c>
      <c r="CH2526" s="199" t="str">
        <f t="shared" si="4939"/>
        <v>CH$17</v>
      </c>
      <c r="CI2526" s="199" t="str">
        <f t="shared" si="4939"/>
        <v>CI$17</v>
      </c>
      <c r="CJ2526" s="199" t="str">
        <f t="shared" si="4939"/>
        <v>CJ$17</v>
      </c>
      <c r="CK2526" s="199" t="str">
        <f t="shared" si="4939"/>
        <v>CK$17</v>
      </c>
      <c r="CL2526" s="199" t="str">
        <f t="shared" si="4939"/>
        <v>CL$17</v>
      </c>
      <c r="CN2526" s="201"/>
      <c r="CO2526" s="199" t="str">
        <f t="shared" ref="CO2526:DL2526" si="4940">CO$21</f>
        <v>CO$17</v>
      </c>
      <c r="CP2526" s="199" t="str">
        <f t="shared" si="4940"/>
        <v>CP$17</v>
      </c>
      <c r="CQ2526" s="199" t="str">
        <f t="shared" si="4940"/>
        <v>CQ$17</v>
      </c>
      <c r="CR2526" s="199" t="str">
        <f t="shared" si="4940"/>
        <v>CR$17</v>
      </c>
      <c r="CS2526" s="199" t="str">
        <f t="shared" si="4940"/>
        <v>CS$17</v>
      </c>
      <c r="CT2526" s="199" t="str">
        <f t="shared" si="4940"/>
        <v>CT$17</v>
      </c>
      <c r="CU2526" s="199" t="str">
        <f t="shared" si="4940"/>
        <v>CU$17</v>
      </c>
      <c r="CV2526" s="199" t="str">
        <f t="shared" si="4940"/>
        <v>CV$17</v>
      </c>
      <c r="CW2526" s="199" t="str">
        <f t="shared" si="4940"/>
        <v>CW$17</v>
      </c>
      <c r="CX2526" s="199" t="str">
        <f t="shared" si="4940"/>
        <v>CX$17</v>
      </c>
      <c r="CY2526" s="199" t="str">
        <f t="shared" si="4940"/>
        <v>CY$17</v>
      </c>
      <c r="CZ2526" s="199" t="str">
        <f t="shared" si="4940"/>
        <v>CZ$17</v>
      </c>
      <c r="DA2526" s="199" t="str">
        <f t="shared" si="4940"/>
        <v>DA$17</v>
      </c>
      <c r="DB2526" s="199" t="str">
        <f t="shared" si="4940"/>
        <v>DB$17</v>
      </c>
      <c r="DC2526" s="199" t="str">
        <f t="shared" si="4940"/>
        <v>DC$17</v>
      </c>
      <c r="DD2526" s="199" t="str">
        <f t="shared" si="4940"/>
        <v>DD$17</v>
      </c>
      <c r="DE2526" s="199" t="str">
        <f t="shared" si="4940"/>
        <v>DE$17</v>
      </c>
      <c r="DF2526" s="199" t="str">
        <f t="shared" si="4940"/>
        <v>DF$17</v>
      </c>
      <c r="DG2526" s="199" t="str">
        <f t="shared" si="4940"/>
        <v>DG$17</v>
      </c>
      <c r="DH2526" s="199" t="str">
        <f t="shared" si="4940"/>
        <v>DH$17</v>
      </c>
      <c r="DI2526" s="199" t="str">
        <f t="shared" si="4940"/>
        <v>DI$17</v>
      </c>
      <c r="DJ2526" s="199" t="str">
        <f t="shared" si="4940"/>
        <v>DJ$17</v>
      </c>
      <c r="DK2526" s="199" t="str">
        <f t="shared" si="4940"/>
        <v>DK$17</v>
      </c>
      <c r="DL2526" s="199" t="str">
        <f t="shared" si="4940"/>
        <v>DL$17</v>
      </c>
    </row>
    <row r="2527" spans="1:116" x14ac:dyDescent="0.4">
      <c r="A2527" s="174"/>
      <c r="E2527" s="8"/>
      <c r="G2527" s="175" t="s">
        <v>491</v>
      </c>
      <c r="H2527" s="200"/>
      <c r="I2527" s="201"/>
      <c r="J2527" s="201"/>
      <c r="K2527" s="202"/>
      <c r="L2527" s="202"/>
      <c r="M2527" s="202"/>
      <c r="N2527" s="202"/>
      <c r="O2527" s="202"/>
      <c r="P2527" s="202"/>
      <c r="R2527" s="202"/>
      <c r="S2527" s="190"/>
      <c r="T2527" s="190"/>
      <c r="U2527" s="190"/>
      <c r="V2527" s="190"/>
      <c r="W2527" s="190"/>
      <c r="X2527" s="190"/>
      <c r="Y2527" s="190"/>
      <c r="Z2527" s="190"/>
      <c r="AA2527" s="190"/>
      <c r="AB2527" s="190"/>
      <c r="AC2527" s="190"/>
      <c r="AD2527" s="190"/>
      <c r="AE2527" s="190"/>
      <c r="AF2527" s="190"/>
      <c r="AG2527" s="190"/>
      <c r="AH2527" s="190"/>
      <c r="AI2527" s="190"/>
      <c r="AJ2527" s="190"/>
      <c r="AK2527" s="190"/>
      <c r="AL2527" s="190"/>
      <c r="AM2527" s="190"/>
      <c r="AN2527" s="190"/>
      <c r="AO2527" s="190"/>
      <c r="AP2527" s="190"/>
      <c r="AQ2527" s="190"/>
      <c r="AR2527" s="190"/>
      <c r="AS2527" s="190"/>
      <c r="AT2527" s="190"/>
      <c r="AU2527" s="190"/>
      <c r="AV2527" s="190"/>
      <c r="AW2527" s="190"/>
      <c r="AX2527" s="190"/>
      <c r="AY2527" s="190"/>
      <c r="AZ2527" s="190"/>
      <c r="BA2527" s="190"/>
      <c r="BB2527" s="190"/>
      <c r="BC2527" s="190"/>
      <c r="BD2527" s="190"/>
      <c r="BE2527" s="190"/>
      <c r="BF2527" s="190"/>
      <c r="BG2527" s="190"/>
      <c r="BH2527" s="190"/>
      <c r="BI2527" s="190"/>
      <c r="BJ2527" s="190"/>
      <c r="BK2527" s="190"/>
      <c r="BL2527" s="190"/>
      <c r="BM2527" s="190"/>
      <c r="BN2527" s="190"/>
      <c r="BO2527" s="190"/>
      <c r="BP2527" s="190"/>
      <c r="BQ2527" s="190"/>
      <c r="BR2527" s="190"/>
      <c r="BS2527" s="190"/>
      <c r="BT2527" s="190"/>
      <c r="BU2527" s="190"/>
      <c r="BV2527" s="190"/>
      <c r="BW2527" s="190"/>
      <c r="BX2527" s="190"/>
      <c r="BY2527" s="190"/>
      <c r="BZ2527" s="190"/>
      <c r="CA2527" s="190"/>
      <c r="CB2527" s="190"/>
      <c r="CC2527" s="190"/>
      <c r="CD2527" s="190"/>
      <c r="CE2527" s="190"/>
      <c r="CF2527" s="190"/>
      <c r="CG2527" s="190"/>
      <c r="CH2527" s="190"/>
      <c r="CI2527" s="190"/>
      <c r="CJ2527" s="190"/>
      <c r="CK2527" s="190"/>
      <c r="CL2527" s="190"/>
      <c r="CN2527" s="201"/>
      <c r="CO2527" s="190"/>
      <c r="CP2527" s="190"/>
      <c r="CQ2527" s="190"/>
      <c r="CR2527" s="190"/>
      <c r="CS2527" s="190"/>
      <c r="CT2527" s="190"/>
      <c r="CU2527" s="190"/>
      <c r="CV2527" s="190"/>
      <c r="CW2527" s="190"/>
      <c r="CX2527" s="190"/>
      <c r="CY2527" s="190"/>
      <c r="CZ2527" s="190"/>
      <c r="DA2527" s="190"/>
      <c r="DB2527" s="190"/>
      <c r="DC2527" s="190"/>
      <c r="DD2527" s="190"/>
      <c r="DE2527" s="190"/>
      <c r="DF2527" s="190"/>
      <c r="DG2527" s="190"/>
      <c r="DH2527" s="190"/>
      <c r="DI2527" s="190"/>
      <c r="DJ2527" s="190"/>
      <c r="DK2527" s="190"/>
      <c r="DL2527" s="190"/>
    </row>
    <row r="2528" spans="1:116" x14ac:dyDescent="0.4">
      <c r="A2528" s="174"/>
      <c r="E2528" s="8"/>
      <c r="G2528" s="175" t="s">
        <v>505</v>
      </c>
      <c r="H2528" s="200"/>
      <c r="I2528" s="201"/>
      <c r="J2528" s="201"/>
      <c r="K2528" s="202"/>
      <c r="L2528" s="202"/>
      <c r="M2528" s="202"/>
      <c r="N2528" s="202"/>
      <c r="O2528" s="202"/>
      <c r="P2528" s="202"/>
      <c r="R2528" s="202"/>
      <c r="S2528" s="190"/>
      <c r="T2528" s="190"/>
      <c r="U2528" s="190"/>
      <c r="V2528" s="190"/>
      <c r="W2528" s="190"/>
      <c r="X2528" s="190"/>
      <c r="Y2528" s="190"/>
      <c r="Z2528" s="190"/>
      <c r="AA2528" s="190"/>
      <c r="AB2528" s="190"/>
      <c r="AC2528" s="190"/>
      <c r="AD2528" s="190"/>
      <c r="AE2528" s="190"/>
      <c r="AF2528" s="190"/>
      <c r="AG2528" s="190"/>
      <c r="AH2528" s="190"/>
      <c r="AI2528" s="190"/>
      <c r="AJ2528" s="190"/>
      <c r="AK2528" s="190"/>
      <c r="AL2528" s="190"/>
      <c r="AM2528" s="190"/>
      <c r="AN2528" s="190"/>
      <c r="AO2528" s="190"/>
      <c r="AP2528" s="190"/>
      <c r="AQ2528" s="190"/>
      <c r="AR2528" s="190"/>
      <c r="AS2528" s="190"/>
      <c r="AT2528" s="190"/>
      <c r="AU2528" s="190"/>
      <c r="AV2528" s="190"/>
      <c r="AW2528" s="190"/>
      <c r="AX2528" s="190"/>
      <c r="AY2528" s="190"/>
      <c r="AZ2528" s="190"/>
      <c r="BA2528" s="190"/>
      <c r="BB2528" s="190"/>
      <c r="BC2528" s="190"/>
      <c r="BD2528" s="190"/>
      <c r="BE2528" s="190"/>
      <c r="BF2528" s="190"/>
      <c r="BG2528" s="190"/>
      <c r="BH2528" s="190"/>
      <c r="BI2528" s="190"/>
      <c r="BJ2528" s="190"/>
      <c r="BK2528" s="190"/>
      <c r="BL2528" s="190"/>
      <c r="BM2528" s="190"/>
      <c r="BN2528" s="190"/>
      <c r="BO2528" s="190"/>
      <c r="BP2528" s="190"/>
      <c r="BQ2528" s="190"/>
      <c r="BR2528" s="190"/>
      <c r="BS2528" s="190"/>
      <c r="BT2528" s="190"/>
      <c r="BU2528" s="190"/>
      <c r="BV2528" s="190"/>
      <c r="BW2528" s="190"/>
      <c r="BX2528" s="190"/>
      <c r="BY2528" s="190"/>
      <c r="BZ2528" s="190"/>
      <c r="CA2528" s="190"/>
      <c r="CB2528" s="190"/>
      <c r="CC2528" s="190"/>
      <c r="CD2528" s="190"/>
      <c r="CE2528" s="190"/>
      <c r="CF2528" s="190"/>
      <c r="CG2528" s="190"/>
      <c r="CH2528" s="190"/>
      <c r="CI2528" s="190"/>
      <c r="CJ2528" s="190"/>
      <c r="CK2528" s="190"/>
      <c r="CL2528" s="190"/>
      <c r="CN2528" s="201"/>
      <c r="CO2528" s="190"/>
      <c r="CP2528" s="190"/>
      <c r="CQ2528" s="190"/>
      <c r="CR2528" s="190"/>
      <c r="CS2528" s="190"/>
      <c r="CT2528" s="190"/>
      <c r="CU2528" s="190"/>
      <c r="CV2528" s="190"/>
      <c r="CW2528" s="190"/>
      <c r="CX2528" s="190"/>
      <c r="CY2528" s="190"/>
      <c r="CZ2528" s="190"/>
      <c r="DA2528" s="190"/>
      <c r="DB2528" s="190"/>
      <c r="DC2528" s="190"/>
      <c r="DD2528" s="190"/>
      <c r="DE2528" s="190"/>
      <c r="DF2528" s="190"/>
      <c r="DG2528" s="190"/>
      <c r="DH2528" s="190"/>
      <c r="DI2528" s="190"/>
      <c r="DJ2528" s="190"/>
      <c r="DK2528" s="190"/>
      <c r="DL2528" s="190"/>
    </row>
    <row r="2529" spans="1:116" x14ac:dyDescent="0.4">
      <c r="A2529" s="174"/>
      <c r="E2529" s="8"/>
      <c r="G2529" s="175" t="s">
        <v>463</v>
      </c>
      <c r="H2529" s="200"/>
      <c r="I2529" s="201"/>
      <c r="J2529" s="201"/>
      <c r="K2529" s="202"/>
      <c r="L2529" s="202"/>
      <c r="M2529" s="202"/>
      <c r="N2529" s="202"/>
      <c r="O2529" s="202"/>
      <c r="P2529" s="202"/>
      <c r="R2529" s="202"/>
      <c r="S2529" s="190" t="str">
        <f t="shared" ref="S2529:AX2529" si="4941">S$22</f>
        <v>S$18</v>
      </c>
      <c r="T2529" s="190" t="str">
        <f t="shared" si="4941"/>
        <v>T$18</v>
      </c>
      <c r="U2529" s="190" t="str">
        <f t="shared" si="4941"/>
        <v>U$18</v>
      </c>
      <c r="V2529" s="190" t="str">
        <f t="shared" si="4941"/>
        <v>V$18</v>
      </c>
      <c r="W2529" s="190" t="str">
        <f t="shared" si="4941"/>
        <v>W$18</v>
      </c>
      <c r="X2529" s="190" t="str">
        <f t="shared" si="4941"/>
        <v>X$18</v>
      </c>
      <c r="Y2529" s="190" t="str">
        <f t="shared" si="4941"/>
        <v>Y$18</v>
      </c>
      <c r="Z2529" s="190" t="str">
        <f t="shared" si="4941"/>
        <v>Z$18</v>
      </c>
      <c r="AA2529" s="190" t="str">
        <f t="shared" si="4941"/>
        <v>AA$18</v>
      </c>
      <c r="AB2529" s="190" t="str">
        <f t="shared" si="4941"/>
        <v>AB$18</v>
      </c>
      <c r="AC2529" s="190" t="str">
        <f t="shared" si="4941"/>
        <v>AC$18</v>
      </c>
      <c r="AD2529" s="190" t="str">
        <f t="shared" si="4941"/>
        <v>AD$18</v>
      </c>
      <c r="AE2529" s="190" t="str">
        <f t="shared" si="4941"/>
        <v>AE$18</v>
      </c>
      <c r="AF2529" s="190" t="str">
        <f t="shared" si="4941"/>
        <v>AF$18</v>
      </c>
      <c r="AG2529" s="190" t="str">
        <f t="shared" si="4941"/>
        <v>AG$18</v>
      </c>
      <c r="AH2529" s="190" t="str">
        <f t="shared" si="4941"/>
        <v>AH$18</v>
      </c>
      <c r="AI2529" s="190" t="str">
        <f t="shared" si="4941"/>
        <v>AI$18</v>
      </c>
      <c r="AJ2529" s="190" t="str">
        <f t="shared" si="4941"/>
        <v>AJ$18</v>
      </c>
      <c r="AK2529" s="190" t="str">
        <f t="shared" si="4941"/>
        <v>AK$18</v>
      </c>
      <c r="AL2529" s="190" t="str">
        <f t="shared" si="4941"/>
        <v>AL$18</v>
      </c>
      <c r="AM2529" s="190" t="str">
        <f t="shared" si="4941"/>
        <v>AM$18</v>
      </c>
      <c r="AN2529" s="190" t="str">
        <f t="shared" si="4941"/>
        <v>AN$18</v>
      </c>
      <c r="AO2529" s="190" t="str">
        <f t="shared" si="4941"/>
        <v>AO$18</v>
      </c>
      <c r="AP2529" s="190" t="str">
        <f t="shared" si="4941"/>
        <v>AP$18</v>
      </c>
      <c r="AQ2529" s="190" t="str">
        <f t="shared" si="4941"/>
        <v>AQ$18</v>
      </c>
      <c r="AR2529" s="190" t="str">
        <f t="shared" si="4941"/>
        <v>AR$18</v>
      </c>
      <c r="AS2529" s="190" t="str">
        <f t="shared" si="4941"/>
        <v>AS$18</v>
      </c>
      <c r="AT2529" s="190" t="str">
        <f t="shared" si="4941"/>
        <v>AT$18</v>
      </c>
      <c r="AU2529" s="190" t="str">
        <f t="shared" si="4941"/>
        <v>AU$18</v>
      </c>
      <c r="AV2529" s="190" t="str">
        <f t="shared" si="4941"/>
        <v>AV$18</v>
      </c>
      <c r="AW2529" s="190" t="str">
        <f t="shared" si="4941"/>
        <v>AW$18</v>
      </c>
      <c r="AX2529" s="190" t="str">
        <f t="shared" si="4941"/>
        <v>AX$18</v>
      </c>
      <c r="AY2529" s="190" t="str">
        <f t="shared" ref="AY2529:CD2529" si="4942">AY$22</f>
        <v>AY$18</v>
      </c>
      <c r="AZ2529" s="190" t="str">
        <f t="shared" si="4942"/>
        <v>AZ$18</v>
      </c>
      <c r="BA2529" s="190" t="str">
        <f t="shared" si="4942"/>
        <v>BA$18</v>
      </c>
      <c r="BB2529" s="190" t="str">
        <f t="shared" si="4942"/>
        <v>BB$18</v>
      </c>
      <c r="BC2529" s="190" t="str">
        <f t="shared" si="4942"/>
        <v>BC$18</v>
      </c>
      <c r="BD2529" s="190" t="str">
        <f t="shared" si="4942"/>
        <v>BD$18</v>
      </c>
      <c r="BE2529" s="190" t="str">
        <f t="shared" si="4942"/>
        <v>BE$18</v>
      </c>
      <c r="BF2529" s="190" t="str">
        <f t="shared" si="4942"/>
        <v>BF$18</v>
      </c>
      <c r="BG2529" s="190" t="str">
        <f t="shared" si="4942"/>
        <v>BG$18</v>
      </c>
      <c r="BH2529" s="190" t="str">
        <f t="shared" si="4942"/>
        <v>BH$18</v>
      </c>
      <c r="BI2529" s="190" t="str">
        <f t="shared" si="4942"/>
        <v>BI$18</v>
      </c>
      <c r="BJ2529" s="190" t="str">
        <f t="shared" si="4942"/>
        <v>BJ$18</v>
      </c>
      <c r="BK2529" s="190" t="str">
        <f t="shared" si="4942"/>
        <v>BK$18</v>
      </c>
      <c r="BL2529" s="190" t="str">
        <f t="shared" si="4942"/>
        <v>BL$18</v>
      </c>
      <c r="BM2529" s="190" t="str">
        <f t="shared" si="4942"/>
        <v>BM$18</v>
      </c>
      <c r="BN2529" s="190" t="str">
        <f t="shared" si="4942"/>
        <v>BN$18</v>
      </c>
      <c r="BO2529" s="190" t="str">
        <f t="shared" si="4942"/>
        <v>BO$18</v>
      </c>
      <c r="BP2529" s="190" t="str">
        <f t="shared" si="4942"/>
        <v>BP$18</v>
      </c>
      <c r="BQ2529" s="190" t="str">
        <f t="shared" si="4942"/>
        <v>BQ$18</v>
      </c>
      <c r="BR2529" s="190" t="str">
        <f t="shared" si="4942"/>
        <v>BR$18</v>
      </c>
      <c r="BS2529" s="190" t="str">
        <f t="shared" si="4942"/>
        <v>BS$18</v>
      </c>
      <c r="BT2529" s="190" t="str">
        <f t="shared" si="4942"/>
        <v>BT$18</v>
      </c>
      <c r="BU2529" s="190" t="str">
        <f t="shared" si="4942"/>
        <v>BU$18</v>
      </c>
      <c r="BV2529" s="190" t="str">
        <f t="shared" si="4942"/>
        <v>BV$18</v>
      </c>
      <c r="BW2529" s="190" t="str">
        <f t="shared" si="4942"/>
        <v>BW$18</v>
      </c>
      <c r="BX2529" s="190" t="str">
        <f t="shared" si="4942"/>
        <v>BX$18</v>
      </c>
      <c r="BY2529" s="190" t="str">
        <f t="shared" si="4942"/>
        <v>BY$18</v>
      </c>
      <c r="BZ2529" s="190" t="str">
        <f t="shared" si="4942"/>
        <v>BZ$18</v>
      </c>
      <c r="CA2529" s="190" t="str">
        <f t="shared" si="4942"/>
        <v>CA$18</v>
      </c>
      <c r="CB2529" s="190" t="str">
        <f t="shared" si="4942"/>
        <v>CB$18</v>
      </c>
      <c r="CC2529" s="190" t="str">
        <f t="shared" si="4942"/>
        <v>CC$18</v>
      </c>
      <c r="CD2529" s="190" t="str">
        <f t="shared" si="4942"/>
        <v>CD$18</v>
      </c>
      <c r="CE2529" s="190" t="str">
        <f t="shared" ref="CE2529:CL2529" si="4943">CE$22</f>
        <v>CE$18</v>
      </c>
      <c r="CF2529" s="190" t="str">
        <f t="shared" si="4943"/>
        <v>CF$18</v>
      </c>
      <c r="CG2529" s="190" t="str">
        <f t="shared" si="4943"/>
        <v>CG$18</v>
      </c>
      <c r="CH2529" s="190" t="str">
        <f t="shared" si="4943"/>
        <v>CH$18</v>
      </c>
      <c r="CI2529" s="190" t="str">
        <f t="shared" si="4943"/>
        <v>CI$18</v>
      </c>
      <c r="CJ2529" s="190" t="str">
        <f t="shared" si="4943"/>
        <v>CJ$18</v>
      </c>
      <c r="CK2529" s="190" t="str">
        <f t="shared" si="4943"/>
        <v>CK$18</v>
      </c>
      <c r="CL2529" s="190" t="str">
        <f t="shared" si="4943"/>
        <v>CL$18</v>
      </c>
      <c r="CN2529" s="201"/>
      <c r="CO2529" s="190" t="str">
        <f t="shared" ref="CO2529:DL2529" si="4944">CO$22</f>
        <v>CO$18</v>
      </c>
      <c r="CP2529" s="190" t="str">
        <f t="shared" si="4944"/>
        <v>CP$18</v>
      </c>
      <c r="CQ2529" s="190" t="str">
        <f t="shared" si="4944"/>
        <v>CQ$18</v>
      </c>
      <c r="CR2529" s="190" t="str">
        <f t="shared" si="4944"/>
        <v>CR$18</v>
      </c>
      <c r="CS2529" s="190" t="str">
        <f t="shared" si="4944"/>
        <v>CS$18</v>
      </c>
      <c r="CT2529" s="190" t="str">
        <f t="shared" si="4944"/>
        <v>CT$18</v>
      </c>
      <c r="CU2529" s="190" t="str">
        <f t="shared" si="4944"/>
        <v>CU$18</v>
      </c>
      <c r="CV2529" s="190" t="str">
        <f t="shared" si="4944"/>
        <v>CV$18</v>
      </c>
      <c r="CW2529" s="190" t="str">
        <f t="shared" si="4944"/>
        <v>CW$18</v>
      </c>
      <c r="CX2529" s="190" t="str">
        <f t="shared" si="4944"/>
        <v>CX$18</v>
      </c>
      <c r="CY2529" s="190" t="str">
        <f t="shared" si="4944"/>
        <v>CY$18</v>
      </c>
      <c r="CZ2529" s="190" t="str">
        <f t="shared" si="4944"/>
        <v>CZ$18</v>
      </c>
      <c r="DA2529" s="190" t="str">
        <f t="shared" si="4944"/>
        <v>DA$18</v>
      </c>
      <c r="DB2529" s="190" t="str">
        <f t="shared" si="4944"/>
        <v>DB$18</v>
      </c>
      <c r="DC2529" s="190" t="str">
        <f t="shared" si="4944"/>
        <v>DC$18</v>
      </c>
      <c r="DD2529" s="190" t="str">
        <f t="shared" si="4944"/>
        <v>DD$18</v>
      </c>
      <c r="DE2529" s="190" t="str">
        <f t="shared" si="4944"/>
        <v>DE$18</v>
      </c>
      <c r="DF2529" s="190" t="str">
        <f t="shared" si="4944"/>
        <v>DF$18</v>
      </c>
      <c r="DG2529" s="190" t="str">
        <f t="shared" si="4944"/>
        <v>DG$18</v>
      </c>
      <c r="DH2529" s="190" t="str">
        <f t="shared" si="4944"/>
        <v>DH$18</v>
      </c>
      <c r="DI2529" s="190" t="str">
        <f t="shared" si="4944"/>
        <v>DI$18</v>
      </c>
      <c r="DJ2529" s="190" t="str">
        <f t="shared" si="4944"/>
        <v>DJ$18</v>
      </c>
      <c r="DK2529" s="190" t="str">
        <f t="shared" si="4944"/>
        <v>DK$18</v>
      </c>
      <c r="DL2529" s="190" t="str">
        <f t="shared" si="4944"/>
        <v>DL$18</v>
      </c>
    </row>
    <row r="2530" spans="1:116" x14ac:dyDescent="0.4">
      <c r="A2530" s="174"/>
      <c r="E2530" s="8"/>
      <c r="G2530" s="175" t="s">
        <v>464</v>
      </c>
      <c r="H2530" s="200"/>
      <c r="I2530" s="201"/>
      <c r="J2530" s="201"/>
      <c r="K2530" s="202"/>
      <c r="L2530" s="202"/>
      <c r="M2530" s="202"/>
      <c r="N2530" s="202"/>
      <c r="O2530" s="202"/>
      <c r="P2530" s="202"/>
      <c r="R2530" s="202"/>
      <c r="S2530" s="190" t="str">
        <f t="shared" ref="S2530:AX2530" si="4945">S$23</f>
        <v>S$19</v>
      </c>
      <c r="T2530" s="190" t="str">
        <f t="shared" si="4945"/>
        <v>T$19</v>
      </c>
      <c r="U2530" s="190" t="str">
        <f t="shared" si="4945"/>
        <v>U$19</v>
      </c>
      <c r="V2530" s="190" t="str">
        <f t="shared" si="4945"/>
        <v>V$19</v>
      </c>
      <c r="W2530" s="190" t="str">
        <f t="shared" si="4945"/>
        <v>W$19</v>
      </c>
      <c r="X2530" s="190" t="str">
        <f t="shared" si="4945"/>
        <v>X$19</v>
      </c>
      <c r="Y2530" s="190" t="str">
        <f t="shared" si="4945"/>
        <v>Y$19</v>
      </c>
      <c r="Z2530" s="190" t="str">
        <f t="shared" si="4945"/>
        <v>Z$19</v>
      </c>
      <c r="AA2530" s="190" t="str">
        <f t="shared" si="4945"/>
        <v>AA$19</v>
      </c>
      <c r="AB2530" s="190" t="str">
        <f t="shared" si="4945"/>
        <v>AB$19</v>
      </c>
      <c r="AC2530" s="190" t="str">
        <f t="shared" si="4945"/>
        <v>AC$19</v>
      </c>
      <c r="AD2530" s="190" t="str">
        <f t="shared" si="4945"/>
        <v>AD$19</v>
      </c>
      <c r="AE2530" s="190" t="str">
        <f t="shared" si="4945"/>
        <v>AE$19</v>
      </c>
      <c r="AF2530" s="190" t="str">
        <f t="shared" si="4945"/>
        <v>AF$19</v>
      </c>
      <c r="AG2530" s="190" t="str">
        <f t="shared" si="4945"/>
        <v>AG$19</v>
      </c>
      <c r="AH2530" s="190" t="str">
        <f t="shared" si="4945"/>
        <v>AH$19</v>
      </c>
      <c r="AI2530" s="190" t="str">
        <f t="shared" si="4945"/>
        <v>AI$19</v>
      </c>
      <c r="AJ2530" s="190" t="str">
        <f t="shared" si="4945"/>
        <v>AJ$19</v>
      </c>
      <c r="AK2530" s="190" t="str">
        <f t="shared" si="4945"/>
        <v>AK$19</v>
      </c>
      <c r="AL2530" s="190" t="str">
        <f t="shared" si="4945"/>
        <v>AL$19</v>
      </c>
      <c r="AM2530" s="190" t="str">
        <f t="shared" si="4945"/>
        <v>AM$19</v>
      </c>
      <c r="AN2530" s="190" t="str">
        <f t="shared" si="4945"/>
        <v>AN$19</v>
      </c>
      <c r="AO2530" s="190" t="str">
        <f t="shared" si="4945"/>
        <v>AO$19</v>
      </c>
      <c r="AP2530" s="190" t="str">
        <f t="shared" si="4945"/>
        <v>AP$19</v>
      </c>
      <c r="AQ2530" s="190" t="str">
        <f t="shared" si="4945"/>
        <v>AQ$19</v>
      </c>
      <c r="AR2530" s="190" t="str">
        <f t="shared" si="4945"/>
        <v>AR$19</v>
      </c>
      <c r="AS2530" s="190" t="str">
        <f t="shared" si="4945"/>
        <v>AS$19</v>
      </c>
      <c r="AT2530" s="190" t="str">
        <f t="shared" si="4945"/>
        <v>AT$19</v>
      </c>
      <c r="AU2530" s="190" t="str">
        <f t="shared" si="4945"/>
        <v>AU$19</v>
      </c>
      <c r="AV2530" s="190" t="str">
        <f t="shared" si="4945"/>
        <v>AV$19</v>
      </c>
      <c r="AW2530" s="190" t="str">
        <f t="shared" si="4945"/>
        <v>AW$19</v>
      </c>
      <c r="AX2530" s="190" t="str">
        <f t="shared" si="4945"/>
        <v>AX$19</v>
      </c>
      <c r="AY2530" s="190" t="str">
        <f t="shared" ref="AY2530:CD2530" si="4946">AY$23</f>
        <v>AY$19</v>
      </c>
      <c r="AZ2530" s="190" t="str">
        <f t="shared" si="4946"/>
        <v>AZ$19</v>
      </c>
      <c r="BA2530" s="190" t="str">
        <f t="shared" si="4946"/>
        <v>BA$19</v>
      </c>
      <c r="BB2530" s="190" t="str">
        <f t="shared" si="4946"/>
        <v>BB$19</v>
      </c>
      <c r="BC2530" s="190" t="str">
        <f t="shared" si="4946"/>
        <v>BC$19</v>
      </c>
      <c r="BD2530" s="190" t="str">
        <f t="shared" si="4946"/>
        <v>BD$19</v>
      </c>
      <c r="BE2530" s="190" t="str">
        <f t="shared" si="4946"/>
        <v>BE$19</v>
      </c>
      <c r="BF2530" s="190" t="str">
        <f t="shared" si="4946"/>
        <v>BF$19</v>
      </c>
      <c r="BG2530" s="190" t="str">
        <f t="shared" si="4946"/>
        <v>BG$19</v>
      </c>
      <c r="BH2530" s="190" t="str">
        <f t="shared" si="4946"/>
        <v>BH$19</v>
      </c>
      <c r="BI2530" s="190" t="str">
        <f t="shared" si="4946"/>
        <v>BI$19</v>
      </c>
      <c r="BJ2530" s="190" t="str">
        <f t="shared" si="4946"/>
        <v>BJ$19</v>
      </c>
      <c r="BK2530" s="190" t="str">
        <f t="shared" si="4946"/>
        <v>BK$19</v>
      </c>
      <c r="BL2530" s="190" t="str">
        <f t="shared" si="4946"/>
        <v>BL$19</v>
      </c>
      <c r="BM2530" s="190" t="str">
        <f t="shared" si="4946"/>
        <v>BM$19</v>
      </c>
      <c r="BN2530" s="190" t="str">
        <f t="shared" si="4946"/>
        <v>BN$19</v>
      </c>
      <c r="BO2530" s="190" t="str">
        <f t="shared" si="4946"/>
        <v>BO$19</v>
      </c>
      <c r="BP2530" s="190" t="str">
        <f t="shared" si="4946"/>
        <v>BP$19</v>
      </c>
      <c r="BQ2530" s="190" t="str">
        <f t="shared" si="4946"/>
        <v>BQ$19</v>
      </c>
      <c r="BR2530" s="190" t="str">
        <f t="shared" si="4946"/>
        <v>BR$19</v>
      </c>
      <c r="BS2530" s="190" t="str">
        <f t="shared" si="4946"/>
        <v>BS$19</v>
      </c>
      <c r="BT2530" s="190" t="str">
        <f t="shared" si="4946"/>
        <v>BT$19</v>
      </c>
      <c r="BU2530" s="190" t="str">
        <f t="shared" si="4946"/>
        <v>BU$19</v>
      </c>
      <c r="BV2530" s="190" t="str">
        <f t="shared" si="4946"/>
        <v>BV$19</v>
      </c>
      <c r="BW2530" s="190" t="str">
        <f t="shared" si="4946"/>
        <v>BW$19</v>
      </c>
      <c r="BX2530" s="190" t="str">
        <f t="shared" si="4946"/>
        <v>BX$19</v>
      </c>
      <c r="BY2530" s="190" t="str">
        <f t="shared" si="4946"/>
        <v>BY$19</v>
      </c>
      <c r="BZ2530" s="190" t="str">
        <f t="shared" si="4946"/>
        <v>BZ$19</v>
      </c>
      <c r="CA2530" s="190" t="str">
        <f t="shared" si="4946"/>
        <v>CA$19</v>
      </c>
      <c r="CB2530" s="190" t="str">
        <f t="shared" si="4946"/>
        <v>CB$19</v>
      </c>
      <c r="CC2530" s="190" t="str">
        <f t="shared" si="4946"/>
        <v>CC$19</v>
      </c>
      <c r="CD2530" s="190" t="str">
        <f t="shared" si="4946"/>
        <v>CD$19</v>
      </c>
      <c r="CE2530" s="190" t="str">
        <f t="shared" ref="CE2530:CL2530" si="4947">CE$23</f>
        <v>CE$19</v>
      </c>
      <c r="CF2530" s="190" t="str">
        <f t="shared" si="4947"/>
        <v>CF$19</v>
      </c>
      <c r="CG2530" s="190" t="str">
        <f t="shared" si="4947"/>
        <v>CG$19</v>
      </c>
      <c r="CH2530" s="190" t="str">
        <f t="shared" si="4947"/>
        <v>CH$19</v>
      </c>
      <c r="CI2530" s="190" t="str">
        <f t="shared" si="4947"/>
        <v>CI$19</v>
      </c>
      <c r="CJ2530" s="190" t="str">
        <f t="shared" si="4947"/>
        <v>CJ$19</v>
      </c>
      <c r="CK2530" s="190" t="str">
        <f t="shared" si="4947"/>
        <v>CK$19</v>
      </c>
      <c r="CL2530" s="190" t="str">
        <f t="shared" si="4947"/>
        <v>CL$19</v>
      </c>
      <c r="CN2530" s="201"/>
      <c r="CO2530" s="190" t="str">
        <f t="shared" ref="CO2530:DL2530" si="4948">CO$23</f>
        <v>CO$19</v>
      </c>
      <c r="CP2530" s="190" t="str">
        <f t="shared" si="4948"/>
        <v>CP$19</v>
      </c>
      <c r="CQ2530" s="190" t="str">
        <f t="shared" si="4948"/>
        <v>CQ$19</v>
      </c>
      <c r="CR2530" s="190" t="str">
        <f t="shared" si="4948"/>
        <v>CR$19</v>
      </c>
      <c r="CS2530" s="190" t="str">
        <f t="shared" si="4948"/>
        <v>CS$19</v>
      </c>
      <c r="CT2530" s="190" t="str">
        <f t="shared" si="4948"/>
        <v>CT$19</v>
      </c>
      <c r="CU2530" s="190" t="str">
        <f t="shared" si="4948"/>
        <v>CU$19</v>
      </c>
      <c r="CV2530" s="190" t="str">
        <f t="shared" si="4948"/>
        <v>CV$19</v>
      </c>
      <c r="CW2530" s="190" t="str">
        <f t="shared" si="4948"/>
        <v>CW$19</v>
      </c>
      <c r="CX2530" s="190" t="str">
        <f t="shared" si="4948"/>
        <v>CX$19</v>
      </c>
      <c r="CY2530" s="190" t="str">
        <f t="shared" si="4948"/>
        <v>CY$19</v>
      </c>
      <c r="CZ2530" s="190" t="str">
        <f t="shared" si="4948"/>
        <v>CZ$19</v>
      </c>
      <c r="DA2530" s="190" t="str">
        <f t="shared" si="4948"/>
        <v>DA$19</v>
      </c>
      <c r="DB2530" s="190" t="str">
        <f t="shared" si="4948"/>
        <v>DB$19</v>
      </c>
      <c r="DC2530" s="190" t="str">
        <f t="shared" si="4948"/>
        <v>DC$19</v>
      </c>
      <c r="DD2530" s="190" t="str">
        <f t="shared" si="4948"/>
        <v>DD$19</v>
      </c>
      <c r="DE2530" s="190" t="str">
        <f t="shared" si="4948"/>
        <v>DE$19</v>
      </c>
      <c r="DF2530" s="190" t="str">
        <f t="shared" si="4948"/>
        <v>DF$19</v>
      </c>
      <c r="DG2530" s="190" t="str">
        <f t="shared" si="4948"/>
        <v>DG$19</v>
      </c>
      <c r="DH2530" s="190" t="str">
        <f t="shared" si="4948"/>
        <v>DH$19</v>
      </c>
      <c r="DI2530" s="190" t="str">
        <f t="shared" si="4948"/>
        <v>DI$19</v>
      </c>
      <c r="DJ2530" s="190" t="str">
        <f t="shared" si="4948"/>
        <v>DJ$19</v>
      </c>
      <c r="DK2530" s="190" t="str">
        <f t="shared" si="4948"/>
        <v>DK$19</v>
      </c>
      <c r="DL2530" s="190" t="str">
        <f t="shared" si="4948"/>
        <v>DL$19</v>
      </c>
    </row>
    <row r="2531" spans="1:116" x14ac:dyDescent="0.4">
      <c r="A2531" s="142" t="s">
        <v>218</v>
      </c>
      <c r="B2531" s="31" t="s">
        <v>81</v>
      </c>
      <c r="C2531" s="31"/>
      <c r="D2531" t="s">
        <v>541</v>
      </c>
      <c r="E2531" s="8" t="str">
        <f t="shared" ref="E2531:E2549" si="4949">ROW()&amp;" "&amp;D2531</f>
        <v>2531 SEASON MONTHL-TV-V</v>
      </c>
      <c r="F2531" t="s">
        <v>553</v>
      </c>
      <c r="G2531" s="143" t="s">
        <v>543</v>
      </c>
      <c r="H2531" s="142"/>
      <c r="I2531" s="144"/>
      <c r="J2531" s="144"/>
      <c r="K2531" s="142"/>
      <c r="L2531" s="142"/>
      <c r="M2531" s="142"/>
      <c r="N2531" s="142"/>
      <c r="O2531" s="142"/>
      <c r="P2531" s="142"/>
      <c r="R2531" s="143"/>
      <c r="S2531" s="168"/>
      <c r="T2531" s="168"/>
      <c r="U2531" s="168"/>
      <c r="V2531" s="168"/>
      <c r="W2531" s="168"/>
      <c r="X2531" s="168"/>
      <c r="Y2531" s="168"/>
      <c r="Z2531" s="168"/>
      <c r="AA2531" s="168"/>
      <c r="AB2531" s="168"/>
      <c r="AC2531" s="168"/>
      <c r="AD2531" s="168"/>
      <c r="AE2531" s="168"/>
      <c r="AF2531" s="168"/>
      <c r="AG2531" s="168"/>
      <c r="AH2531" s="168"/>
      <c r="AI2531" s="168"/>
      <c r="AJ2531" s="168"/>
      <c r="AK2531" s="168"/>
      <c r="AL2531" s="168"/>
      <c r="AM2531" s="168"/>
      <c r="AN2531" s="168"/>
      <c r="AO2531" s="168"/>
      <c r="AP2531" s="168"/>
      <c r="AQ2531" s="168"/>
      <c r="AR2531" s="168"/>
      <c r="AS2531" s="168"/>
      <c r="AT2531" s="168"/>
      <c r="AU2531" s="168"/>
      <c r="AV2531" s="168"/>
      <c r="AW2531" s="168"/>
      <c r="AX2531" s="168"/>
      <c r="AY2531" s="168"/>
      <c r="AZ2531" s="168"/>
      <c r="BA2531" s="168"/>
      <c r="BB2531" s="168"/>
      <c r="BC2531" s="168"/>
      <c r="BD2531" s="168"/>
      <c r="BE2531" s="168"/>
      <c r="BF2531" s="168"/>
      <c r="BG2531" s="168"/>
      <c r="BH2531" s="168"/>
      <c r="BI2531" s="168"/>
      <c r="BJ2531" s="168"/>
      <c r="BK2531" s="168"/>
      <c r="BL2531" s="168"/>
      <c r="BM2531" s="168"/>
      <c r="BN2531" s="168"/>
      <c r="BO2531" s="168"/>
      <c r="BP2531" s="168"/>
      <c r="BQ2531" s="168"/>
      <c r="BR2531" s="168"/>
      <c r="BS2531" s="168"/>
      <c r="BT2531" s="168"/>
      <c r="BU2531" s="168"/>
      <c r="BV2531" s="168"/>
      <c r="BW2531" s="168"/>
      <c r="BX2531" s="168"/>
      <c r="BY2531" s="168"/>
      <c r="BZ2531" s="168"/>
      <c r="CA2531" s="168"/>
      <c r="CB2531" s="168"/>
      <c r="CC2531" s="168"/>
      <c r="CD2531" s="168"/>
      <c r="CE2531" s="168"/>
      <c r="CF2531" s="168"/>
      <c r="CG2531" s="168"/>
      <c r="CH2531" s="168"/>
      <c r="CI2531" s="168"/>
      <c r="CJ2531" s="168"/>
      <c r="CK2531" s="168"/>
      <c r="CL2531" s="168"/>
      <c r="CN2531" s="144"/>
      <c r="CO2531" s="168"/>
      <c r="CP2531" s="168"/>
      <c r="CQ2531" s="168"/>
      <c r="CR2531" s="168"/>
      <c r="CS2531" s="168"/>
      <c r="CT2531" s="168"/>
      <c r="CU2531" s="168"/>
      <c r="CV2531" s="168"/>
      <c r="CW2531" s="168"/>
      <c r="CX2531" s="168"/>
      <c r="CY2531" s="168"/>
      <c r="CZ2531" s="168"/>
      <c r="DA2531" s="168"/>
      <c r="DB2531" s="168"/>
      <c r="DC2531" s="168"/>
      <c r="DD2531" s="168"/>
      <c r="DE2531" s="168"/>
      <c r="DF2531" s="168"/>
      <c r="DG2531" s="168"/>
      <c r="DH2531" s="168"/>
      <c r="DI2531" s="168"/>
      <c r="DJ2531" s="168"/>
      <c r="DK2531" s="168"/>
      <c r="DL2531" s="168"/>
    </row>
    <row r="2532" spans="1:116" x14ac:dyDescent="0.4">
      <c r="A2532" s="12"/>
      <c r="B2532" s="12" t="s">
        <v>332</v>
      </c>
      <c r="C2532" s="12"/>
      <c r="D2532" t="s">
        <v>541</v>
      </c>
      <c r="E2532" s="8" t="str">
        <f t="shared" si="4949"/>
        <v>2532 SEASON MONTHL-TV-V</v>
      </c>
      <c r="G2532" s="95" t="str">
        <f>G2526</f>
        <v>Primary volume driver</v>
      </c>
      <c r="H2532" s="12"/>
      <c r="I2532" s="60"/>
      <c r="J2532" s="60"/>
      <c r="K2532" s="12"/>
      <c r="L2532" s="12"/>
      <c r="M2532" s="12"/>
      <c r="N2532" s="12"/>
      <c r="O2532" s="12"/>
      <c r="P2532" s="12"/>
      <c r="R2532" s="13"/>
      <c r="S2532" s="76"/>
      <c r="T2532" s="76"/>
      <c r="U2532" s="76"/>
      <c r="V2532" s="76"/>
      <c r="W2532" s="76"/>
      <c r="X2532" s="76"/>
      <c r="Y2532" s="76"/>
      <c r="Z2532" s="76"/>
      <c r="AA2532" s="76"/>
      <c r="AB2532" s="76"/>
      <c r="AC2532" s="76"/>
      <c r="AD2532" s="76"/>
      <c r="AE2532" s="76"/>
      <c r="AF2532" s="76"/>
      <c r="AG2532" s="76"/>
      <c r="AH2532" s="76"/>
      <c r="AI2532" s="76"/>
      <c r="AJ2532" s="76"/>
      <c r="AK2532" s="76"/>
      <c r="AL2532" s="76"/>
      <c r="AM2532" s="76"/>
      <c r="AN2532" s="76"/>
      <c r="AO2532" s="76"/>
      <c r="AP2532" s="76"/>
      <c r="AQ2532" s="76"/>
      <c r="AR2532" s="76"/>
      <c r="AS2532" s="76"/>
      <c r="AT2532" s="76"/>
      <c r="AU2532" s="76"/>
      <c r="AV2532" s="76"/>
      <c r="AW2532" s="76"/>
      <c r="AX2532" s="76"/>
      <c r="AY2532" s="76"/>
      <c r="AZ2532" s="76"/>
      <c r="BA2532" s="76"/>
      <c r="BB2532" s="76"/>
      <c r="BC2532" s="76"/>
      <c r="BD2532" s="76"/>
      <c r="BE2532" s="76"/>
      <c r="BF2532" s="76"/>
      <c r="BG2532" s="76"/>
      <c r="BH2532" s="76"/>
      <c r="BI2532" s="76"/>
      <c r="BJ2532" s="76"/>
      <c r="BK2532" s="76"/>
      <c r="BL2532" s="76"/>
      <c r="BM2532" s="76"/>
      <c r="BN2532" s="76"/>
      <c r="BO2532" s="76"/>
      <c r="BP2532" s="76"/>
      <c r="BQ2532" s="76"/>
      <c r="BR2532" s="76"/>
      <c r="BS2532" s="76"/>
      <c r="BT2532" s="76"/>
      <c r="BU2532" s="76"/>
      <c r="BV2532" s="76"/>
      <c r="BW2532" s="76"/>
      <c r="BX2532" s="76"/>
      <c r="BY2532" s="76"/>
      <c r="BZ2532" s="76"/>
      <c r="CA2532" s="76"/>
      <c r="CB2532" s="76"/>
      <c r="CC2532" s="76"/>
      <c r="CD2532" s="76"/>
      <c r="CE2532" s="76"/>
      <c r="CF2532" s="76"/>
      <c r="CG2532" s="76"/>
      <c r="CH2532" s="76"/>
      <c r="CI2532" s="76"/>
      <c r="CJ2532" s="76"/>
      <c r="CK2532" s="76"/>
      <c r="CL2532" s="76"/>
      <c r="CN2532" s="60"/>
      <c r="CO2532" s="239"/>
      <c r="CP2532" s="239"/>
      <c r="CQ2532" s="239"/>
      <c r="CR2532" s="239"/>
      <c r="CS2532" s="239"/>
      <c r="CT2532" s="239"/>
      <c r="CU2532" s="239"/>
      <c r="CV2532" s="239"/>
      <c r="CW2532" s="239"/>
      <c r="CX2532" s="239"/>
      <c r="CY2532" s="239"/>
      <c r="CZ2532" s="239"/>
      <c r="DA2532" s="239"/>
      <c r="DB2532" s="239"/>
      <c r="DC2532" s="239"/>
      <c r="DD2532" s="239"/>
      <c r="DE2532" s="239"/>
      <c r="DF2532" s="239"/>
      <c r="DG2532" s="239"/>
      <c r="DH2532" s="239"/>
      <c r="DI2532" s="239"/>
      <c r="DJ2532" s="239"/>
      <c r="DK2532" s="239"/>
      <c r="DL2532" s="239"/>
    </row>
    <row r="2533" spans="1:116" x14ac:dyDescent="0.4">
      <c r="A2533" s="12"/>
      <c r="B2533" s="12"/>
      <c r="C2533" s="12"/>
      <c r="D2533" t="s">
        <v>541</v>
      </c>
      <c r="E2533" s="8"/>
      <c r="G2533" s="95" t="str">
        <f>"Seasonally adjusted # of "&amp;G2524&amp;"s"</f>
        <v>Seasonally adjusted # of procedures</v>
      </c>
      <c r="H2533" s="12"/>
      <c r="I2533" s="60"/>
      <c r="J2533" s="60"/>
      <c r="K2533" s="12"/>
      <c r="L2533" s="12"/>
      <c r="M2533" s="12"/>
      <c r="N2533" s="12"/>
      <c r="O2533" s="12"/>
      <c r="P2533" s="12"/>
      <c r="R2533" s="13"/>
      <c r="S2533" s="76" cm="1">
        <f t="array" aca="1" ref="S2533" ca="1">INDIRECT(S2526)*INDEX($H2536:$I2547,MATCH(S$7,$I2536:$I2547,0),1)*12</f>
        <v>5000</v>
      </c>
      <c r="T2533" s="76" cm="1">
        <f t="array" aca="1" ref="T2533" ca="1">INDIRECT(T2526)*INDEX($H2536:$I2547,MATCH(T$7,$I2536:$I2547,0),1)*12</f>
        <v>7500</v>
      </c>
      <c r="U2533" s="76" cm="1">
        <f t="array" aca="1" ref="U2533" ca="1">INDIRECT(U2526)*INDEX($H2536:$I2547,MATCH(U$7,$I2536:$I2547,0),1)*12</f>
        <v>2500</v>
      </c>
      <c r="V2533" s="76" cm="1">
        <f t="array" aca="1" ref="V2533" ca="1">INDIRECT(V2526)*INDEX($H2536:$I2547,MATCH(V$7,$I2536:$I2547,0),1)*12</f>
        <v>7500</v>
      </c>
      <c r="W2533" s="76" cm="1">
        <f t="array" aca="1" ref="W2533" ca="1">INDIRECT(W2526)*INDEX($H2536:$I2547,MATCH(W$7,$I2536:$I2547,0),1)*12</f>
        <v>2500</v>
      </c>
      <c r="X2533" s="76" cm="1">
        <f t="array" aca="1" ref="X2533" ca="1">INDIRECT(X2526)*INDEX($H2536:$I2547,MATCH(X$7,$I2536:$I2547,0),1)*12</f>
        <v>7500</v>
      </c>
      <c r="Y2533" s="76" cm="1">
        <f t="array" aca="1" ref="Y2533" ca="1">INDIRECT(Y2526)*INDEX($H2536:$I2547,MATCH(Y$7,$I2536:$I2547,0),1)*12</f>
        <v>2500</v>
      </c>
      <c r="Z2533" s="76" cm="1">
        <f t="array" aca="1" ref="Z2533" ca="1">INDIRECT(Z2526)*INDEX($H2536:$I2547,MATCH(Z$7,$I2536:$I2547,0),1)*12</f>
        <v>7500</v>
      </c>
      <c r="AA2533" s="76" cm="1">
        <f t="array" aca="1" ref="AA2533" ca="1">INDIRECT(AA2526)*INDEX($H2536:$I2547,MATCH(AA$7,$I2536:$I2547,0),1)*12</f>
        <v>2500</v>
      </c>
      <c r="AB2533" s="76" cm="1">
        <f t="array" aca="1" ref="AB2533" ca="1">INDIRECT(AB2526)*INDEX($H2536:$I2547,MATCH(AB$7,$I2536:$I2547,0),1)*12</f>
        <v>7500</v>
      </c>
      <c r="AC2533" s="76" cm="1">
        <f t="array" aca="1" ref="AC2533" ca="1">INDIRECT(AC2526)*INDEX($H2536:$I2547,MATCH(AC$7,$I2536:$I2547,0),1)*12</f>
        <v>2500</v>
      </c>
      <c r="AD2533" s="76" cm="1">
        <f t="array" aca="1" ref="AD2533" ca="1">INDIRECT(AD2526)*INDEX($H2536:$I2547,MATCH(AD$7,$I2536:$I2547,0),1)*12</f>
        <v>4980</v>
      </c>
      <c r="AE2533" s="76" cm="1">
        <f t="array" aca="1" ref="AE2533" ca="1">INDIRECT(AE2526)*INDEX($H2536:$I2547,MATCH(AE$7,$I2536:$I2547,0),1)*12</f>
        <v>5000</v>
      </c>
      <c r="AF2533" s="76" cm="1">
        <f t="array" aca="1" ref="AF2533" ca="1">INDIRECT(AF2526)*INDEX($H2536:$I2547,MATCH(AF$7,$I2536:$I2547,0),1)*12</f>
        <v>7500</v>
      </c>
      <c r="AG2533" s="76" cm="1">
        <f t="array" aca="1" ref="AG2533" ca="1">INDIRECT(AG2526)*INDEX($H2536:$I2547,MATCH(AG$7,$I2536:$I2547,0),1)*12</f>
        <v>2500</v>
      </c>
      <c r="AH2533" s="76" cm="1">
        <f t="array" aca="1" ref="AH2533" ca="1">INDIRECT(AH2526)*INDEX($H2536:$I2547,MATCH(AH$7,$I2536:$I2547,0),1)*12</f>
        <v>7500</v>
      </c>
      <c r="AI2533" s="76" cm="1">
        <f t="array" aca="1" ref="AI2533" ca="1">INDIRECT(AI2526)*INDEX($H2536:$I2547,MATCH(AI$7,$I2536:$I2547,0),1)*12</f>
        <v>2500</v>
      </c>
      <c r="AJ2533" s="76" cm="1">
        <f t="array" aca="1" ref="AJ2533" ca="1">INDIRECT(AJ2526)*INDEX($H2536:$I2547,MATCH(AJ$7,$I2536:$I2547,0),1)*12</f>
        <v>7500</v>
      </c>
      <c r="AK2533" s="76" cm="1">
        <f t="array" aca="1" ref="AK2533" ca="1">INDIRECT(AK2526)*INDEX($H2536:$I2547,MATCH(AK$7,$I2536:$I2547,0),1)*12</f>
        <v>2500</v>
      </c>
      <c r="AL2533" s="76" cm="1">
        <f t="array" aca="1" ref="AL2533" ca="1">INDIRECT(AL2526)*INDEX($H2536:$I2547,MATCH(AL$7,$I2536:$I2547,0),1)*12</f>
        <v>7500</v>
      </c>
      <c r="AM2533" s="76" cm="1">
        <f t="array" aca="1" ref="AM2533" ca="1">INDIRECT(AM2526)*INDEX($H2536:$I2547,MATCH(AM$7,$I2536:$I2547,0),1)*12</f>
        <v>2500</v>
      </c>
      <c r="AN2533" s="76" cm="1">
        <f t="array" aca="1" ref="AN2533" ca="1">INDIRECT(AN2526)*INDEX($H2536:$I2547,MATCH(AN$7,$I2536:$I2547,0),1)*12</f>
        <v>7500</v>
      </c>
      <c r="AO2533" s="76" cm="1">
        <f t="array" aca="1" ref="AO2533" ca="1">INDIRECT(AO2526)*INDEX($H2536:$I2547,MATCH(AO$7,$I2536:$I2547,0),1)*12</f>
        <v>2500</v>
      </c>
      <c r="AP2533" s="76" cm="1">
        <f t="array" aca="1" ref="AP2533" ca="1">INDIRECT(AP2526)*INDEX($H2536:$I2547,MATCH(AP$7,$I2536:$I2547,0),1)*12</f>
        <v>4980</v>
      </c>
      <c r="AQ2533" s="76" cm="1">
        <f t="array" aca="1" ref="AQ2533" ca="1">INDIRECT(AQ2526)*INDEX($H2536:$I2547,MATCH(AQ$7,$I2536:$I2547,0),1)*12</f>
        <v>5000</v>
      </c>
      <c r="AR2533" s="76" cm="1">
        <f t="array" aca="1" ref="AR2533" ca="1">INDIRECT(AR2526)*INDEX($H2536:$I2547,MATCH(AR$7,$I2536:$I2547,0),1)*12</f>
        <v>7500</v>
      </c>
      <c r="AS2533" s="76" cm="1">
        <f t="array" aca="1" ref="AS2533" ca="1">INDIRECT(AS2526)*INDEX($H2536:$I2547,MATCH(AS$7,$I2536:$I2547,0),1)*12</f>
        <v>2500</v>
      </c>
      <c r="AT2533" s="76" cm="1">
        <f t="array" aca="1" ref="AT2533" ca="1">INDIRECT(AT2526)*INDEX($H2536:$I2547,MATCH(AT$7,$I2536:$I2547,0),1)*12</f>
        <v>7500</v>
      </c>
      <c r="AU2533" s="76" cm="1">
        <f t="array" aca="1" ref="AU2533" ca="1">INDIRECT(AU2526)*INDEX($H2536:$I2547,MATCH(AU$7,$I2536:$I2547,0),1)*12</f>
        <v>2500</v>
      </c>
      <c r="AV2533" s="76" cm="1">
        <f t="array" aca="1" ref="AV2533" ca="1">INDIRECT(AV2526)*INDEX($H2536:$I2547,MATCH(AV$7,$I2536:$I2547,0),1)*12</f>
        <v>7500</v>
      </c>
      <c r="AW2533" s="76" cm="1">
        <f t="array" aca="1" ref="AW2533" ca="1">INDIRECT(AW2526)*INDEX($H2536:$I2547,MATCH(AW$7,$I2536:$I2547,0),1)*12</f>
        <v>2500</v>
      </c>
      <c r="AX2533" s="76" cm="1">
        <f t="array" aca="1" ref="AX2533" ca="1">INDIRECT(AX2526)*INDEX($H2536:$I2547,MATCH(AX$7,$I2536:$I2547,0),1)*12</f>
        <v>7500</v>
      </c>
      <c r="AY2533" s="76" cm="1">
        <f t="array" aca="1" ref="AY2533" ca="1">INDIRECT(AY2526)*INDEX($H2536:$I2547,MATCH(AY$7,$I2536:$I2547,0),1)*12</f>
        <v>2500</v>
      </c>
      <c r="AZ2533" s="76" cm="1">
        <f t="array" aca="1" ref="AZ2533" ca="1">INDIRECT(AZ2526)*INDEX($H2536:$I2547,MATCH(AZ$7,$I2536:$I2547,0),1)*12</f>
        <v>7500</v>
      </c>
      <c r="BA2533" s="76" cm="1">
        <f t="array" aca="1" ref="BA2533" ca="1">INDIRECT(BA2526)*INDEX($H2536:$I2547,MATCH(BA$7,$I2536:$I2547,0),1)*12</f>
        <v>2500</v>
      </c>
      <c r="BB2533" s="76" cm="1">
        <f t="array" aca="1" ref="BB2533" ca="1">INDIRECT(BB2526)*INDEX($H2536:$I2547,MATCH(BB$7,$I2536:$I2547,0),1)*12</f>
        <v>4980</v>
      </c>
      <c r="BC2533" s="76" cm="1">
        <f t="array" aca="1" ref="BC2533" ca="1">INDIRECT(BC2526)*INDEX($H2536:$I2547,MATCH(BC$7,$I2536:$I2547,0),1)*12</f>
        <v>5000</v>
      </c>
      <c r="BD2533" s="76" cm="1">
        <f t="array" aca="1" ref="BD2533" ca="1">INDIRECT(BD2526)*INDEX($H2536:$I2547,MATCH(BD$7,$I2536:$I2547,0),1)*12</f>
        <v>7500</v>
      </c>
      <c r="BE2533" s="76" cm="1">
        <f t="array" aca="1" ref="BE2533" ca="1">INDIRECT(BE2526)*INDEX($H2536:$I2547,MATCH(BE$7,$I2536:$I2547,0),1)*12</f>
        <v>2500</v>
      </c>
      <c r="BF2533" s="76" cm="1">
        <f t="array" aca="1" ref="BF2533" ca="1">INDIRECT(BF2526)*INDEX($H2536:$I2547,MATCH(BF$7,$I2536:$I2547,0),1)*12</f>
        <v>7500</v>
      </c>
      <c r="BG2533" s="76" cm="1">
        <f t="array" aca="1" ref="BG2533" ca="1">INDIRECT(BG2526)*INDEX($H2536:$I2547,MATCH(BG$7,$I2536:$I2547,0),1)*12</f>
        <v>2500</v>
      </c>
      <c r="BH2533" s="76" cm="1">
        <f t="array" aca="1" ref="BH2533" ca="1">INDIRECT(BH2526)*INDEX($H2536:$I2547,MATCH(BH$7,$I2536:$I2547,0),1)*12</f>
        <v>7500</v>
      </c>
      <c r="BI2533" s="76" cm="1">
        <f t="array" aca="1" ref="BI2533" ca="1">INDIRECT(BI2526)*INDEX($H2536:$I2547,MATCH(BI$7,$I2536:$I2547,0),1)*12</f>
        <v>2500</v>
      </c>
      <c r="BJ2533" s="76" cm="1">
        <f t="array" aca="1" ref="BJ2533" ca="1">INDIRECT(BJ2526)*INDEX($H2536:$I2547,MATCH(BJ$7,$I2536:$I2547,0),1)*12</f>
        <v>7500</v>
      </c>
      <c r="BK2533" s="76" cm="1">
        <f t="array" aca="1" ref="BK2533" ca="1">INDIRECT(BK2526)*INDEX($H2536:$I2547,MATCH(BK$7,$I2536:$I2547,0),1)*12</f>
        <v>2500</v>
      </c>
      <c r="BL2533" s="76" cm="1">
        <f t="array" aca="1" ref="BL2533" ca="1">INDIRECT(BL2526)*INDEX($H2536:$I2547,MATCH(BL$7,$I2536:$I2547,0),1)*12</f>
        <v>7500</v>
      </c>
      <c r="BM2533" s="76" cm="1">
        <f t="array" aca="1" ref="BM2533" ca="1">INDIRECT(BM2526)*INDEX($H2536:$I2547,MATCH(BM$7,$I2536:$I2547,0),1)*12</f>
        <v>2500</v>
      </c>
      <c r="BN2533" s="76" cm="1">
        <f t="array" aca="1" ref="BN2533" ca="1">INDIRECT(BN2526)*INDEX($H2536:$I2547,MATCH(BN$7,$I2536:$I2547,0),1)*12</f>
        <v>4980</v>
      </c>
      <c r="BO2533" s="76" cm="1">
        <f t="array" aca="1" ref="BO2533" ca="1">INDIRECT(BO2526)*INDEX($H2536:$I2547,MATCH(BO$7,$I2536:$I2547,0),1)*12</f>
        <v>5000</v>
      </c>
      <c r="BP2533" s="76" cm="1">
        <f t="array" aca="1" ref="BP2533" ca="1">INDIRECT(BP2526)*INDEX($H2536:$I2547,MATCH(BP$7,$I2536:$I2547,0),1)*12</f>
        <v>7500</v>
      </c>
      <c r="BQ2533" s="76" cm="1">
        <f t="array" aca="1" ref="BQ2533" ca="1">INDIRECT(BQ2526)*INDEX($H2536:$I2547,MATCH(BQ$7,$I2536:$I2547,0),1)*12</f>
        <v>2500</v>
      </c>
      <c r="BR2533" s="76" cm="1">
        <f t="array" aca="1" ref="BR2533" ca="1">INDIRECT(BR2526)*INDEX($H2536:$I2547,MATCH(BR$7,$I2536:$I2547,0),1)*12</f>
        <v>7500</v>
      </c>
      <c r="BS2533" s="76" cm="1">
        <f t="array" aca="1" ref="BS2533" ca="1">INDIRECT(BS2526)*INDEX($H2536:$I2547,MATCH(BS$7,$I2536:$I2547,0),1)*12</f>
        <v>2500</v>
      </c>
      <c r="BT2533" s="76" cm="1">
        <f t="array" aca="1" ref="BT2533" ca="1">INDIRECT(BT2526)*INDEX($H2536:$I2547,MATCH(BT$7,$I2536:$I2547,0),1)*12</f>
        <v>7500</v>
      </c>
      <c r="BU2533" s="76" cm="1">
        <f t="array" aca="1" ref="BU2533" ca="1">INDIRECT(BU2526)*INDEX($H2536:$I2547,MATCH(BU$7,$I2536:$I2547,0),1)*12</f>
        <v>2500</v>
      </c>
      <c r="BV2533" s="76" cm="1">
        <f t="array" aca="1" ref="BV2533" ca="1">INDIRECT(BV2526)*INDEX($H2536:$I2547,MATCH(BV$7,$I2536:$I2547,0),1)*12</f>
        <v>7500</v>
      </c>
      <c r="BW2533" s="76" cm="1">
        <f t="array" aca="1" ref="BW2533" ca="1">INDIRECT(BW2526)*INDEX($H2536:$I2547,MATCH(BW$7,$I2536:$I2547,0),1)*12</f>
        <v>2500</v>
      </c>
      <c r="BX2533" s="76" cm="1">
        <f t="array" aca="1" ref="BX2533" ca="1">INDIRECT(BX2526)*INDEX($H2536:$I2547,MATCH(BX$7,$I2536:$I2547,0),1)*12</f>
        <v>7500</v>
      </c>
      <c r="BY2533" s="76" cm="1">
        <f t="array" aca="1" ref="BY2533" ca="1">INDIRECT(BY2526)*INDEX($H2536:$I2547,MATCH(BY$7,$I2536:$I2547,0),1)*12</f>
        <v>2500</v>
      </c>
      <c r="BZ2533" s="76" cm="1">
        <f t="array" aca="1" ref="BZ2533" ca="1">INDIRECT(BZ2526)*INDEX($H2536:$I2547,MATCH(BZ$7,$I2536:$I2547,0),1)*12</f>
        <v>4980</v>
      </c>
      <c r="CA2533" s="76" cm="1">
        <f t="array" aca="1" ref="CA2533" ca="1">INDIRECT(CA2526)*INDEX($H2536:$I2547,MATCH(CA$7,$I2536:$I2547,0),1)*12</f>
        <v>5000</v>
      </c>
      <c r="CB2533" s="76" cm="1">
        <f t="array" aca="1" ref="CB2533" ca="1">INDIRECT(CB2526)*INDEX($H2536:$I2547,MATCH(CB$7,$I2536:$I2547,0),1)*12</f>
        <v>7500</v>
      </c>
      <c r="CC2533" s="76" cm="1">
        <f t="array" aca="1" ref="CC2533" ca="1">INDIRECT(CC2526)*INDEX($H2536:$I2547,MATCH(CC$7,$I2536:$I2547,0),1)*12</f>
        <v>2500</v>
      </c>
      <c r="CD2533" s="76" cm="1">
        <f t="array" aca="1" ref="CD2533" ca="1">INDIRECT(CD2526)*INDEX($H2536:$I2547,MATCH(CD$7,$I2536:$I2547,0),1)*12</f>
        <v>7500</v>
      </c>
      <c r="CE2533" s="76" cm="1">
        <f t="array" aca="1" ref="CE2533" ca="1">INDIRECT(CE2526)*INDEX($H2536:$I2547,MATCH(CE$7,$I2536:$I2547,0),1)*12</f>
        <v>2500</v>
      </c>
      <c r="CF2533" s="76" cm="1">
        <f t="array" aca="1" ref="CF2533" ca="1">INDIRECT(CF2526)*INDEX($H2536:$I2547,MATCH(CF$7,$I2536:$I2547,0),1)*12</f>
        <v>7500</v>
      </c>
      <c r="CG2533" s="76" cm="1">
        <f t="array" aca="1" ref="CG2533" ca="1">INDIRECT(CG2526)*INDEX($H2536:$I2547,MATCH(CG$7,$I2536:$I2547,0),1)*12</f>
        <v>2500</v>
      </c>
      <c r="CH2533" s="76" cm="1">
        <f t="array" aca="1" ref="CH2533" ca="1">INDIRECT(CH2526)*INDEX($H2536:$I2547,MATCH(CH$7,$I2536:$I2547,0),1)*12</f>
        <v>7500</v>
      </c>
      <c r="CI2533" s="76" cm="1">
        <f t="array" aca="1" ref="CI2533" ca="1">INDIRECT(CI2526)*INDEX($H2536:$I2547,MATCH(CI$7,$I2536:$I2547,0),1)*12</f>
        <v>2500</v>
      </c>
      <c r="CJ2533" s="76" cm="1">
        <f t="array" aca="1" ref="CJ2533" ca="1">INDIRECT(CJ2526)*INDEX($H2536:$I2547,MATCH(CJ$7,$I2536:$I2547,0),1)*12</f>
        <v>7500</v>
      </c>
      <c r="CK2533" s="76" cm="1">
        <f t="array" aca="1" ref="CK2533" ca="1">INDIRECT(CK2526)*INDEX($H2536:$I2547,MATCH(CK$7,$I2536:$I2547,0),1)*12</f>
        <v>2500</v>
      </c>
      <c r="CL2533" s="76" cm="1">
        <f t="array" aca="1" ref="CL2533" ca="1">INDIRECT(CL2526)*INDEX($H2536:$I2547,MATCH(CL$7,$I2536:$I2547,0),1)*12</f>
        <v>4980</v>
      </c>
      <c r="CN2533" s="60"/>
      <c r="CO2533" s="239"/>
      <c r="CP2533" s="239"/>
      <c r="CQ2533" s="239"/>
      <c r="CR2533" s="239"/>
      <c r="CS2533" s="239"/>
      <c r="CT2533" s="239"/>
      <c r="CU2533" s="239"/>
      <c r="CV2533" s="239"/>
      <c r="CW2533" s="239"/>
      <c r="CX2533" s="239"/>
      <c r="CY2533" s="239"/>
      <c r="CZ2533" s="239"/>
      <c r="DA2533" s="239"/>
      <c r="DB2533" s="239"/>
      <c r="DC2533" s="239"/>
      <c r="DD2533" s="239"/>
      <c r="DE2533" s="239"/>
      <c r="DF2533" s="239"/>
      <c r="DG2533" s="239"/>
      <c r="DH2533" s="239"/>
      <c r="DI2533" s="239"/>
      <c r="DJ2533" s="239"/>
      <c r="DK2533" s="239"/>
      <c r="DL2533" s="239"/>
    </row>
    <row r="2534" spans="1:116" x14ac:dyDescent="0.4">
      <c r="D2534" t="s">
        <v>541</v>
      </c>
      <c r="E2534" s="8"/>
      <c r="G2534" s="127"/>
      <c r="H2534" s="12"/>
      <c r="I2534" s="60"/>
      <c r="J2534" s="60"/>
      <c r="K2534" s="38"/>
      <c r="L2534" s="38"/>
      <c r="M2534" s="38"/>
      <c r="N2534" s="38"/>
      <c r="O2534" s="38"/>
      <c r="P2534" s="38"/>
      <c r="R2534" s="15"/>
      <c r="S2534" s="240"/>
      <c r="T2534" s="240"/>
      <c r="U2534" s="240"/>
      <c r="V2534" s="240"/>
      <c r="W2534" s="240"/>
      <c r="X2534" s="240"/>
      <c r="Y2534" s="240"/>
      <c r="Z2534" s="240"/>
      <c r="AA2534" s="240"/>
      <c r="AB2534" s="240"/>
      <c r="AC2534" s="240"/>
      <c r="AD2534" s="240"/>
      <c r="AE2534" s="240"/>
      <c r="AF2534" s="240"/>
      <c r="AG2534" s="240"/>
      <c r="AH2534" s="240"/>
      <c r="AI2534" s="240"/>
      <c r="AJ2534" s="240"/>
      <c r="AK2534" s="240"/>
      <c r="AL2534" s="240"/>
      <c r="AM2534" s="240"/>
      <c r="AN2534" s="240"/>
      <c r="AO2534" s="240"/>
      <c r="AP2534" s="240"/>
      <c r="AQ2534" s="240"/>
      <c r="AR2534" s="240"/>
      <c r="AS2534" s="240"/>
      <c r="AT2534" s="240"/>
      <c r="AU2534" s="240"/>
      <c r="AV2534" s="240"/>
      <c r="AW2534" s="240"/>
      <c r="AX2534" s="240"/>
      <c r="AY2534" s="240"/>
      <c r="AZ2534" s="240"/>
      <c r="BA2534" s="240"/>
      <c r="BB2534" s="240"/>
      <c r="BC2534" s="240"/>
      <c r="BD2534" s="240"/>
      <c r="BE2534" s="240"/>
      <c r="BF2534" s="240"/>
      <c r="BG2534" s="240"/>
      <c r="BH2534" s="240"/>
      <c r="BI2534" s="240"/>
      <c r="BJ2534" s="240"/>
      <c r="BK2534" s="240"/>
      <c r="BL2534" s="240"/>
      <c r="BM2534" s="240"/>
      <c r="BN2534" s="240"/>
      <c r="BO2534" s="240"/>
      <c r="BP2534" s="240"/>
      <c r="BQ2534" s="240"/>
      <c r="BR2534" s="240"/>
      <c r="BS2534" s="240"/>
      <c r="BT2534" s="240"/>
      <c r="BU2534" s="240"/>
      <c r="BV2534" s="240"/>
      <c r="BW2534" s="240"/>
      <c r="BX2534" s="240"/>
      <c r="BY2534" s="240"/>
      <c r="BZ2534" s="240"/>
      <c r="CA2534" s="240"/>
      <c r="CB2534" s="240"/>
      <c r="CC2534" s="240"/>
      <c r="CD2534" s="240"/>
      <c r="CE2534" s="240"/>
      <c r="CF2534" s="240"/>
      <c r="CG2534" s="240"/>
      <c r="CH2534" s="240"/>
      <c r="CI2534" s="240"/>
      <c r="CJ2534" s="240"/>
      <c r="CK2534" s="240"/>
      <c r="CL2534" s="240"/>
      <c r="CN2534" s="240"/>
      <c r="CO2534" s="240"/>
      <c r="CP2534" s="240"/>
      <c r="CQ2534" s="240"/>
      <c r="CR2534" s="240"/>
      <c r="CS2534" s="240"/>
      <c r="CT2534" s="240"/>
      <c r="CU2534" s="240"/>
      <c r="CV2534" s="240"/>
      <c r="CW2534" s="240"/>
      <c r="CX2534" s="240"/>
      <c r="CY2534" s="240"/>
      <c r="CZ2534" s="240"/>
      <c r="DA2534" s="240"/>
      <c r="DB2534" s="240"/>
      <c r="DC2534" s="240"/>
      <c r="DD2534" s="240"/>
      <c r="DE2534" s="240"/>
      <c r="DF2534" s="240"/>
      <c r="DG2534" s="240"/>
      <c r="DH2534" s="240"/>
      <c r="DI2534" s="240"/>
      <c r="DJ2534" s="240"/>
      <c r="DK2534" s="240"/>
      <c r="DL2534" s="240"/>
    </row>
    <row r="2535" spans="1:116" x14ac:dyDescent="0.4">
      <c r="D2535" t="s">
        <v>541</v>
      </c>
      <c r="E2535" s="8"/>
      <c r="G2535" s="127" t="s">
        <v>542</v>
      </c>
      <c r="H2535" s="12"/>
      <c r="I2535" s="60"/>
      <c r="J2535" s="60"/>
      <c r="K2535" s="38"/>
      <c r="L2535" s="38"/>
      <c r="M2535" s="38"/>
      <c r="N2535" s="38"/>
      <c r="O2535" s="38"/>
      <c r="P2535" s="38"/>
      <c r="R2535" s="15"/>
      <c r="S2535" s="240"/>
      <c r="T2535" s="240"/>
      <c r="U2535" s="240"/>
      <c r="V2535" s="240"/>
      <c r="W2535" s="240"/>
      <c r="X2535" s="240"/>
      <c r="Y2535" s="240"/>
      <c r="Z2535" s="240"/>
      <c r="AA2535" s="240"/>
      <c r="AB2535" s="240"/>
      <c r="AC2535" s="240"/>
      <c r="AD2535" s="240"/>
      <c r="AE2535" s="240"/>
      <c r="AF2535" s="240"/>
      <c r="AG2535" s="240"/>
      <c r="AH2535" s="240"/>
      <c r="AI2535" s="240"/>
      <c r="AJ2535" s="240"/>
      <c r="AK2535" s="240"/>
      <c r="AL2535" s="240"/>
      <c r="AM2535" s="240"/>
      <c r="AN2535" s="240"/>
      <c r="AO2535" s="240"/>
      <c r="AP2535" s="240"/>
      <c r="AQ2535" s="240"/>
      <c r="AR2535" s="240"/>
      <c r="AS2535" s="240"/>
      <c r="AT2535" s="240"/>
      <c r="AU2535" s="240"/>
      <c r="AV2535" s="240"/>
      <c r="AW2535" s="240"/>
      <c r="AX2535" s="240"/>
      <c r="AY2535" s="240"/>
      <c r="AZ2535" s="240"/>
      <c r="BA2535" s="240"/>
      <c r="BB2535" s="240"/>
      <c r="BC2535" s="240"/>
      <c r="BD2535" s="240"/>
      <c r="BE2535" s="240"/>
      <c r="BF2535" s="240"/>
      <c r="BG2535" s="240"/>
      <c r="BH2535" s="240"/>
      <c r="BI2535" s="240"/>
      <c r="BJ2535" s="240"/>
      <c r="BK2535" s="240"/>
      <c r="BL2535" s="240"/>
      <c r="BM2535" s="240"/>
      <c r="BN2535" s="240"/>
      <c r="BO2535" s="240"/>
      <c r="BP2535" s="240"/>
      <c r="BQ2535" s="240"/>
      <c r="BR2535" s="240"/>
      <c r="BS2535" s="240"/>
      <c r="BT2535" s="240"/>
      <c r="BU2535" s="240"/>
      <c r="BV2535" s="240"/>
      <c r="BW2535" s="240"/>
      <c r="BX2535" s="240"/>
      <c r="BY2535" s="240"/>
      <c r="BZ2535" s="240"/>
      <c r="CA2535" s="240"/>
      <c r="CB2535" s="240"/>
      <c r="CC2535" s="240"/>
      <c r="CD2535" s="240"/>
      <c r="CE2535" s="240"/>
      <c r="CF2535" s="240"/>
      <c r="CG2535" s="240"/>
      <c r="CH2535" s="240"/>
      <c r="CI2535" s="240"/>
      <c r="CJ2535" s="240"/>
      <c r="CK2535" s="240"/>
      <c r="CL2535" s="240"/>
      <c r="CN2535" s="240"/>
      <c r="CO2535" s="240"/>
      <c r="CP2535" s="240"/>
      <c r="CQ2535" s="240"/>
      <c r="CR2535" s="240"/>
      <c r="CS2535" s="240"/>
      <c r="CT2535" s="240"/>
      <c r="CU2535" s="240"/>
      <c r="CV2535" s="240"/>
      <c r="CW2535" s="240"/>
      <c r="CX2535" s="240"/>
      <c r="CY2535" s="240"/>
      <c r="CZ2535" s="240"/>
      <c r="DA2535" s="240"/>
      <c r="DB2535" s="240"/>
      <c r="DC2535" s="240"/>
      <c r="DD2535" s="240"/>
      <c r="DE2535" s="240"/>
      <c r="DF2535" s="240"/>
      <c r="DG2535" s="240"/>
      <c r="DH2535" s="240"/>
      <c r="DI2535" s="240"/>
      <c r="DJ2535" s="240"/>
      <c r="DK2535" s="240"/>
      <c r="DL2535" s="240"/>
    </row>
    <row r="2536" spans="1:116" x14ac:dyDescent="0.4">
      <c r="D2536" t="s">
        <v>541</v>
      </c>
      <c r="E2536" s="8"/>
      <c r="G2536" s="323">
        <v>45292</v>
      </c>
      <c r="H2536" s="16">
        <v>8.3333333333333329E-2</v>
      </c>
      <c r="I2536" s="60">
        <v>1</v>
      </c>
      <c r="J2536" s="60"/>
      <c r="K2536" s="38"/>
      <c r="L2536" s="38"/>
      <c r="M2536" s="38"/>
      <c r="N2536" s="38"/>
      <c r="O2536" s="38"/>
      <c r="P2536" s="38"/>
      <c r="R2536" s="15"/>
      <c r="S2536" s="240"/>
      <c r="T2536" s="240"/>
      <c r="U2536" s="240"/>
      <c r="V2536" s="240"/>
      <c r="W2536" s="240"/>
      <c r="X2536" s="240"/>
      <c r="Y2536" s="240"/>
      <c r="Z2536" s="240"/>
      <c r="AA2536" s="240"/>
      <c r="AB2536" s="240"/>
      <c r="AC2536" s="240"/>
      <c r="AD2536" s="240"/>
      <c r="AE2536" s="240"/>
      <c r="AF2536" s="240"/>
      <c r="AG2536" s="240"/>
      <c r="AH2536" s="240"/>
      <c r="AI2536" s="240"/>
      <c r="AJ2536" s="240"/>
      <c r="AK2536" s="240"/>
      <c r="AL2536" s="240"/>
      <c r="AM2536" s="240"/>
      <c r="AN2536" s="240"/>
      <c r="AO2536" s="240"/>
      <c r="AP2536" s="240"/>
      <c r="AQ2536" s="240"/>
      <c r="AR2536" s="240"/>
      <c r="AS2536" s="240"/>
      <c r="AT2536" s="240"/>
      <c r="AU2536" s="240"/>
      <c r="AV2536" s="240"/>
      <c r="AW2536" s="240"/>
      <c r="AX2536" s="240"/>
      <c r="AY2536" s="240"/>
      <c r="AZ2536" s="240"/>
      <c r="BA2536" s="240"/>
      <c r="BB2536" s="240"/>
      <c r="BC2536" s="240"/>
      <c r="BD2536" s="240"/>
      <c r="BE2536" s="240"/>
      <c r="BF2536" s="240"/>
      <c r="BG2536" s="240"/>
      <c r="BH2536" s="240"/>
      <c r="BI2536" s="240"/>
      <c r="BJ2536" s="240"/>
      <c r="BK2536" s="240"/>
      <c r="BL2536" s="240"/>
      <c r="BM2536" s="240"/>
      <c r="BN2536" s="240"/>
      <c r="BO2536" s="240"/>
      <c r="BP2536" s="240"/>
      <c r="BQ2536" s="240"/>
      <c r="BR2536" s="240"/>
      <c r="BS2536" s="240"/>
      <c r="BT2536" s="240"/>
      <c r="BU2536" s="240"/>
      <c r="BV2536" s="240"/>
      <c r="BW2536" s="240"/>
      <c r="BX2536" s="240"/>
      <c r="BY2536" s="240"/>
      <c r="BZ2536" s="240"/>
      <c r="CA2536" s="240"/>
      <c r="CB2536" s="240"/>
      <c r="CC2536" s="240"/>
      <c r="CD2536" s="240"/>
      <c r="CE2536" s="240"/>
      <c r="CF2536" s="240"/>
      <c r="CG2536" s="240"/>
      <c r="CH2536" s="240"/>
      <c r="CI2536" s="240"/>
      <c r="CJ2536" s="240"/>
      <c r="CK2536" s="240"/>
      <c r="CL2536" s="240"/>
      <c r="CN2536" s="240"/>
      <c r="CO2536" s="240"/>
      <c r="CP2536" s="240"/>
      <c r="CQ2536" s="240"/>
      <c r="CR2536" s="240"/>
      <c r="CS2536" s="240"/>
      <c r="CT2536" s="240"/>
      <c r="CU2536" s="240"/>
      <c r="CV2536" s="240"/>
      <c r="CW2536" s="240"/>
      <c r="CX2536" s="240"/>
      <c r="CY2536" s="240"/>
      <c r="CZ2536" s="240"/>
      <c r="DA2536" s="240"/>
      <c r="DB2536" s="240"/>
      <c r="DC2536" s="240"/>
      <c r="DD2536" s="240"/>
      <c r="DE2536" s="240"/>
      <c r="DF2536" s="240"/>
      <c r="DG2536" s="240"/>
      <c r="DH2536" s="240"/>
      <c r="DI2536" s="240"/>
      <c r="DJ2536" s="240"/>
      <c r="DK2536" s="240"/>
      <c r="DL2536" s="240"/>
    </row>
    <row r="2537" spans="1:116" x14ac:dyDescent="0.4">
      <c r="D2537" t="s">
        <v>541</v>
      </c>
      <c r="E2537" s="8"/>
      <c r="G2537" s="323">
        <f>EOMONTH(G2536,1)</f>
        <v>45351</v>
      </c>
      <c r="H2537" s="16">
        <v>0.125</v>
      </c>
      <c r="I2537" s="60">
        <f>I2536+1</f>
        <v>2</v>
      </c>
      <c r="J2537" s="60"/>
      <c r="K2537" s="38"/>
      <c r="L2537" s="38"/>
      <c r="M2537" s="38"/>
      <c r="N2537" s="38"/>
      <c r="O2537" s="38"/>
      <c r="P2537" s="38"/>
      <c r="R2537" s="15"/>
      <c r="S2537" s="240"/>
      <c r="T2537" s="240"/>
      <c r="U2537" s="240"/>
      <c r="V2537" s="240"/>
      <c r="W2537" s="240"/>
      <c r="X2537" s="240"/>
      <c r="Y2537" s="240"/>
      <c r="Z2537" s="240"/>
      <c r="AA2537" s="240"/>
      <c r="AB2537" s="240"/>
      <c r="AC2537" s="240"/>
      <c r="AD2537" s="240"/>
      <c r="AE2537" s="240"/>
      <c r="AF2537" s="240"/>
      <c r="AG2537" s="240"/>
      <c r="AH2537" s="240"/>
      <c r="AI2537" s="240"/>
      <c r="AJ2537" s="240"/>
      <c r="AK2537" s="240"/>
      <c r="AL2537" s="240"/>
      <c r="AM2537" s="240"/>
      <c r="AN2537" s="240"/>
      <c r="AO2537" s="240"/>
      <c r="AP2537" s="240"/>
      <c r="AQ2537" s="240"/>
      <c r="AR2537" s="240"/>
      <c r="AS2537" s="240"/>
      <c r="AT2537" s="240"/>
      <c r="AU2537" s="240"/>
      <c r="AV2537" s="240"/>
      <c r="AW2537" s="240"/>
      <c r="AX2537" s="240"/>
      <c r="AY2537" s="240"/>
      <c r="AZ2537" s="240"/>
      <c r="BA2537" s="240"/>
      <c r="BB2537" s="240"/>
      <c r="BC2537" s="240"/>
      <c r="BD2537" s="240"/>
      <c r="BE2537" s="240"/>
      <c r="BF2537" s="240"/>
      <c r="BG2537" s="240"/>
      <c r="BH2537" s="240"/>
      <c r="BI2537" s="240"/>
      <c r="BJ2537" s="240"/>
      <c r="BK2537" s="240"/>
      <c r="BL2537" s="240"/>
      <c r="BM2537" s="240"/>
      <c r="BN2537" s="240"/>
      <c r="BO2537" s="240"/>
      <c r="BP2537" s="240"/>
      <c r="BQ2537" s="240"/>
      <c r="BR2537" s="240"/>
      <c r="BS2537" s="240"/>
      <c r="BT2537" s="240"/>
      <c r="BU2537" s="240"/>
      <c r="BV2537" s="240"/>
      <c r="BW2537" s="240"/>
      <c r="BX2537" s="240"/>
      <c r="BY2537" s="240"/>
      <c r="BZ2537" s="240"/>
      <c r="CA2537" s="240"/>
      <c r="CB2537" s="240"/>
      <c r="CC2537" s="240"/>
      <c r="CD2537" s="240"/>
      <c r="CE2537" s="240"/>
      <c r="CF2537" s="240"/>
      <c r="CG2537" s="240"/>
      <c r="CH2537" s="240"/>
      <c r="CI2537" s="240"/>
      <c r="CJ2537" s="240"/>
      <c r="CK2537" s="240"/>
      <c r="CL2537" s="240"/>
      <c r="CN2537" s="240"/>
      <c r="CO2537" s="240"/>
      <c r="CP2537" s="240"/>
      <c r="CQ2537" s="240"/>
      <c r="CR2537" s="240"/>
      <c r="CS2537" s="240"/>
      <c r="CT2537" s="240"/>
      <c r="CU2537" s="240"/>
      <c r="CV2537" s="240"/>
      <c r="CW2537" s="240"/>
      <c r="CX2537" s="240"/>
      <c r="CY2537" s="240"/>
      <c r="CZ2537" s="240"/>
      <c r="DA2537" s="240"/>
      <c r="DB2537" s="240"/>
      <c r="DC2537" s="240"/>
      <c r="DD2537" s="240"/>
      <c r="DE2537" s="240"/>
      <c r="DF2537" s="240"/>
      <c r="DG2537" s="240"/>
      <c r="DH2537" s="240"/>
      <c r="DI2537" s="240"/>
      <c r="DJ2537" s="240"/>
      <c r="DK2537" s="240"/>
      <c r="DL2537" s="240"/>
    </row>
    <row r="2538" spans="1:116" x14ac:dyDescent="0.4">
      <c r="D2538" t="s">
        <v>541</v>
      </c>
      <c r="E2538" s="8"/>
      <c r="G2538" s="323">
        <f t="shared" ref="G2538:G2547" si="4950">EOMONTH(G2537,1)</f>
        <v>45382</v>
      </c>
      <c r="H2538" s="16">
        <v>4.1666666666666664E-2</v>
      </c>
      <c r="I2538" s="60">
        <f t="shared" ref="I2538:I2547" si="4951">I2537+1</f>
        <v>3</v>
      </c>
      <c r="J2538" s="60"/>
      <c r="K2538" s="38"/>
      <c r="L2538" s="38"/>
      <c r="M2538" s="38"/>
      <c r="N2538" s="38"/>
      <c r="O2538" s="38"/>
      <c r="P2538" s="38"/>
      <c r="R2538" s="15"/>
      <c r="S2538" s="240"/>
      <c r="T2538" s="240"/>
      <c r="U2538" s="240"/>
      <c r="V2538" s="240"/>
      <c r="W2538" s="240"/>
      <c r="X2538" s="240"/>
      <c r="Y2538" s="240"/>
      <c r="Z2538" s="240"/>
      <c r="AA2538" s="240"/>
      <c r="AB2538" s="240"/>
      <c r="AC2538" s="240"/>
      <c r="AD2538" s="240"/>
      <c r="AE2538" s="240"/>
      <c r="AF2538" s="240"/>
      <c r="AG2538" s="240"/>
      <c r="AH2538" s="240"/>
      <c r="AI2538" s="240"/>
      <c r="AJ2538" s="240"/>
      <c r="AK2538" s="240"/>
      <c r="AL2538" s="240"/>
      <c r="AM2538" s="240"/>
      <c r="AN2538" s="240"/>
      <c r="AO2538" s="240"/>
      <c r="AP2538" s="240"/>
      <c r="AQ2538" s="240"/>
      <c r="AR2538" s="240"/>
      <c r="AS2538" s="240"/>
      <c r="AT2538" s="240"/>
      <c r="AU2538" s="240"/>
      <c r="AV2538" s="240"/>
      <c r="AW2538" s="240"/>
      <c r="AX2538" s="240"/>
      <c r="AY2538" s="240"/>
      <c r="AZ2538" s="240"/>
      <c r="BA2538" s="240"/>
      <c r="BB2538" s="240"/>
      <c r="BC2538" s="240"/>
      <c r="BD2538" s="240"/>
      <c r="BE2538" s="240"/>
      <c r="BF2538" s="240"/>
      <c r="BG2538" s="240"/>
      <c r="BH2538" s="240"/>
      <c r="BI2538" s="240"/>
      <c r="BJ2538" s="240"/>
      <c r="BK2538" s="240"/>
      <c r="BL2538" s="240"/>
      <c r="BM2538" s="240"/>
      <c r="BN2538" s="240"/>
      <c r="BO2538" s="240"/>
      <c r="BP2538" s="240"/>
      <c r="BQ2538" s="240"/>
      <c r="BR2538" s="240"/>
      <c r="BS2538" s="240"/>
      <c r="BT2538" s="240"/>
      <c r="BU2538" s="240"/>
      <c r="BV2538" s="240"/>
      <c r="BW2538" s="240"/>
      <c r="BX2538" s="240"/>
      <c r="BY2538" s="240"/>
      <c r="BZ2538" s="240"/>
      <c r="CA2538" s="240"/>
      <c r="CB2538" s="240"/>
      <c r="CC2538" s="240"/>
      <c r="CD2538" s="240"/>
      <c r="CE2538" s="240"/>
      <c r="CF2538" s="240"/>
      <c r="CG2538" s="240"/>
      <c r="CH2538" s="240"/>
      <c r="CI2538" s="240"/>
      <c r="CJ2538" s="240"/>
      <c r="CK2538" s="240"/>
      <c r="CL2538" s="240"/>
      <c r="CN2538" s="240"/>
      <c r="CO2538" s="240"/>
      <c r="CP2538" s="240"/>
      <c r="CQ2538" s="240"/>
      <c r="CR2538" s="240"/>
      <c r="CS2538" s="240"/>
      <c r="CT2538" s="240"/>
      <c r="CU2538" s="240"/>
      <c r="CV2538" s="240"/>
      <c r="CW2538" s="240"/>
      <c r="CX2538" s="240"/>
      <c r="CY2538" s="240"/>
      <c r="CZ2538" s="240"/>
      <c r="DA2538" s="240"/>
      <c r="DB2538" s="240"/>
      <c r="DC2538" s="240"/>
      <c r="DD2538" s="240"/>
      <c r="DE2538" s="240"/>
      <c r="DF2538" s="240"/>
      <c r="DG2538" s="240"/>
      <c r="DH2538" s="240"/>
      <c r="DI2538" s="240"/>
      <c r="DJ2538" s="240"/>
      <c r="DK2538" s="240"/>
      <c r="DL2538" s="240"/>
    </row>
    <row r="2539" spans="1:116" x14ac:dyDescent="0.4">
      <c r="D2539" t="s">
        <v>541</v>
      </c>
      <c r="E2539" s="8"/>
      <c r="G2539" s="323">
        <f t="shared" si="4950"/>
        <v>45412</v>
      </c>
      <c r="H2539" s="16">
        <v>0.125</v>
      </c>
      <c r="I2539" s="60">
        <f t="shared" si="4951"/>
        <v>4</v>
      </c>
      <c r="J2539" s="60"/>
      <c r="K2539" s="38"/>
      <c r="L2539" s="38"/>
      <c r="M2539" s="38"/>
      <c r="N2539" s="38"/>
      <c r="O2539" s="38"/>
      <c r="P2539" s="38"/>
      <c r="R2539" s="15"/>
      <c r="S2539" s="240"/>
      <c r="T2539" s="240"/>
      <c r="U2539" s="240"/>
      <c r="V2539" s="240"/>
      <c r="W2539" s="240"/>
      <c r="X2539" s="240"/>
      <c r="Y2539" s="240"/>
      <c r="Z2539" s="240"/>
      <c r="AA2539" s="240"/>
      <c r="AB2539" s="240"/>
      <c r="AC2539" s="240"/>
      <c r="AD2539" s="240"/>
      <c r="AE2539" s="240"/>
      <c r="AF2539" s="240"/>
      <c r="AG2539" s="240"/>
      <c r="AH2539" s="240"/>
      <c r="AI2539" s="240"/>
      <c r="AJ2539" s="240"/>
      <c r="AK2539" s="240"/>
      <c r="AL2539" s="240"/>
      <c r="AM2539" s="240"/>
      <c r="AN2539" s="240"/>
      <c r="AO2539" s="240"/>
      <c r="AP2539" s="240"/>
      <c r="AQ2539" s="240"/>
      <c r="AR2539" s="240"/>
      <c r="AS2539" s="240"/>
      <c r="AT2539" s="240"/>
      <c r="AU2539" s="240"/>
      <c r="AV2539" s="240"/>
      <c r="AW2539" s="240"/>
      <c r="AX2539" s="240"/>
      <c r="AY2539" s="240"/>
      <c r="AZ2539" s="240"/>
      <c r="BA2539" s="240"/>
      <c r="BB2539" s="240"/>
      <c r="BC2539" s="240"/>
      <c r="BD2539" s="240"/>
      <c r="BE2539" s="240"/>
      <c r="BF2539" s="240"/>
      <c r="BG2539" s="240"/>
      <c r="BH2539" s="240"/>
      <c r="BI2539" s="240"/>
      <c r="BJ2539" s="240"/>
      <c r="BK2539" s="240"/>
      <c r="BL2539" s="240"/>
      <c r="BM2539" s="240"/>
      <c r="BN2539" s="240"/>
      <c r="BO2539" s="240"/>
      <c r="BP2539" s="240"/>
      <c r="BQ2539" s="240"/>
      <c r="BR2539" s="240"/>
      <c r="BS2539" s="240"/>
      <c r="BT2539" s="240"/>
      <c r="BU2539" s="240"/>
      <c r="BV2539" s="240"/>
      <c r="BW2539" s="240"/>
      <c r="BX2539" s="240"/>
      <c r="BY2539" s="240"/>
      <c r="BZ2539" s="240"/>
      <c r="CA2539" s="240"/>
      <c r="CB2539" s="240"/>
      <c r="CC2539" s="240"/>
      <c r="CD2539" s="240"/>
      <c r="CE2539" s="240"/>
      <c r="CF2539" s="240"/>
      <c r="CG2539" s="240"/>
      <c r="CH2539" s="240"/>
      <c r="CI2539" s="240"/>
      <c r="CJ2539" s="240"/>
      <c r="CK2539" s="240"/>
      <c r="CL2539" s="240"/>
      <c r="CN2539" s="240"/>
      <c r="CO2539" s="240"/>
      <c r="CP2539" s="240"/>
      <c r="CQ2539" s="240"/>
      <c r="CR2539" s="240"/>
      <c r="CS2539" s="240"/>
      <c r="CT2539" s="240"/>
      <c r="CU2539" s="240"/>
      <c r="CV2539" s="240"/>
      <c r="CW2539" s="240"/>
      <c r="CX2539" s="240"/>
      <c r="CY2539" s="240"/>
      <c r="CZ2539" s="240"/>
      <c r="DA2539" s="240"/>
      <c r="DB2539" s="240"/>
      <c r="DC2539" s="240"/>
      <c r="DD2539" s="240"/>
      <c r="DE2539" s="240"/>
      <c r="DF2539" s="240"/>
      <c r="DG2539" s="240"/>
      <c r="DH2539" s="240"/>
      <c r="DI2539" s="240"/>
      <c r="DJ2539" s="240"/>
      <c r="DK2539" s="240"/>
      <c r="DL2539" s="240"/>
    </row>
    <row r="2540" spans="1:116" x14ac:dyDescent="0.4">
      <c r="D2540" t="s">
        <v>541</v>
      </c>
      <c r="E2540" s="8"/>
      <c r="G2540" s="323">
        <f t="shared" si="4950"/>
        <v>45443</v>
      </c>
      <c r="H2540" s="16">
        <v>4.1666666666666664E-2</v>
      </c>
      <c r="I2540" s="60">
        <f t="shared" si="4951"/>
        <v>5</v>
      </c>
      <c r="J2540" s="60"/>
      <c r="K2540" s="38"/>
      <c r="L2540" s="38"/>
      <c r="M2540" s="38"/>
      <c r="N2540" s="38"/>
      <c r="O2540" s="38"/>
      <c r="P2540" s="38"/>
      <c r="R2540" s="15"/>
      <c r="S2540" s="240"/>
      <c r="T2540" s="240"/>
      <c r="U2540" s="240"/>
      <c r="V2540" s="240"/>
      <c r="W2540" s="240"/>
      <c r="X2540" s="240"/>
      <c r="Y2540" s="240"/>
      <c r="Z2540" s="240"/>
      <c r="AA2540" s="240"/>
      <c r="AB2540" s="240"/>
      <c r="AC2540" s="240"/>
      <c r="AD2540" s="240"/>
      <c r="AE2540" s="240"/>
      <c r="AF2540" s="240"/>
      <c r="AG2540" s="240"/>
      <c r="AH2540" s="240"/>
      <c r="AI2540" s="240"/>
      <c r="AJ2540" s="240"/>
      <c r="AK2540" s="240"/>
      <c r="AL2540" s="240"/>
      <c r="AM2540" s="240"/>
      <c r="AN2540" s="240"/>
      <c r="AO2540" s="240"/>
      <c r="AP2540" s="240"/>
      <c r="AQ2540" s="240"/>
      <c r="AR2540" s="240"/>
      <c r="AS2540" s="240"/>
      <c r="AT2540" s="240"/>
      <c r="AU2540" s="240"/>
      <c r="AV2540" s="240"/>
      <c r="AW2540" s="240"/>
      <c r="AX2540" s="240"/>
      <c r="AY2540" s="240"/>
      <c r="AZ2540" s="240"/>
      <c r="BA2540" s="240"/>
      <c r="BB2540" s="240"/>
      <c r="BC2540" s="240"/>
      <c r="BD2540" s="240"/>
      <c r="BE2540" s="240"/>
      <c r="BF2540" s="240"/>
      <c r="BG2540" s="240"/>
      <c r="BH2540" s="240"/>
      <c r="BI2540" s="240"/>
      <c r="BJ2540" s="240"/>
      <c r="BK2540" s="240"/>
      <c r="BL2540" s="240"/>
      <c r="BM2540" s="240"/>
      <c r="BN2540" s="240"/>
      <c r="BO2540" s="240"/>
      <c r="BP2540" s="240"/>
      <c r="BQ2540" s="240"/>
      <c r="BR2540" s="240"/>
      <c r="BS2540" s="240"/>
      <c r="BT2540" s="240"/>
      <c r="BU2540" s="240"/>
      <c r="BV2540" s="240"/>
      <c r="BW2540" s="240"/>
      <c r="BX2540" s="240"/>
      <c r="BY2540" s="240"/>
      <c r="BZ2540" s="240"/>
      <c r="CA2540" s="240"/>
      <c r="CB2540" s="240"/>
      <c r="CC2540" s="240"/>
      <c r="CD2540" s="240"/>
      <c r="CE2540" s="240"/>
      <c r="CF2540" s="240"/>
      <c r="CG2540" s="240"/>
      <c r="CH2540" s="240"/>
      <c r="CI2540" s="240"/>
      <c r="CJ2540" s="240"/>
      <c r="CK2540" s="240"/>
      <c r="CL2540" s="240"/>
      <c r="CN2540" s="240"/>
      <c r="CO2540" s="240"/>
      <c r="CP2540" s="240"/>
      <c r="CQ2540" s="240"/>
      <c r="CR2540" s="240"/>
      <c r="CS2540" s="240"/>
      <c r="CT2540" s="240"/>
      <c r="CU2540" s="240"/>
      <c r="CV2540" s="240"/>
      <c r="CW2540" s="240"/>
      <c r="CX2540" s="240"/>
      <c r="CY2540" s="240"/>
      <c r="CZ2540" s="240"/>
      <c r="DA2540" s="240"/>
      <c r="DB2540" s="240"/>
      <c r="DC2540" s="240"/>
      <c r="DD2540" s="240"/>
      <c r="DE2540" s="240"/>
      <c r="DF2540" s="240"/>
      <c r="DG2540" s="240"/>
      <c r="DH2540" s="240"/>
      <c r="DI2540" s="240"/>
      <c r="DJ2540" s="240"/>
      <c r="DK2540" s="240"/>
      <c r="DL2540" s="240"/>
    </row>
    <row r="2541" spans="1:116" x14ac:dyDescent="0.4">
      <c r="D2541" t="s">
        <v>541</v>
      </c>
      <c r="E2541" s="8"/>
      <c r="G2541" s="323">
        <f t="shared" si="4950"/>
        <v>45473</v>
      </c>
      <c r="H2541" s="16">
        <v>0.125</v>
      </c>
      <c r="I2541" s="60">
        <f t="shared" si="4951"/>
        <v>6</v>
      </c>
      <c r="J2541" s="60"/>
      <c r="K2541" s="38"/>
      <c r="L2541" s="38"/>
      <c r="M2541" s="38"/>
      <c r="N2541" s="38"/>
      <c r="O2541" s="38"/>
      <c r="P2541" s="38"/>
      <c r="R2541" s="15"/>
      <c r="S2541" s="240"/>
      <c r="T2541" s="240"/>
      <c r="U2541" s="240"/>
      <c r="V2541" s="240"/>
      <c r="W2541" s="240"/>
      <c r="X2541" s="240"/>
      <c r="Y2541" s="240"/>
      <c r="Z2541" s="240"/>
      <c r="AA2541" s="240"/>
      <c r="AB2541" s="240"/>
      <c r="AC2541" s="240"/>
      <c r="AD2541" s="240"/>
      <c r="AE2541" s="240"/>
      <c r="AF2541" s="240"/>
      <c r="AG2541" s="240"/>
      <c r="AH2541" s="240"/>
      <c r="AI2541" s="240"/>
      <c r="AJ2541" s="240"/>
      <c r="AK2541" s="240"/>
      <c r="AL2541" s="240"/>
      <c r="AM2541" s="240"/>
      <c r="AN2541" s="240"/>
      <c r="AO2541" s="240"/>
      <c r="AP2541" s="240"/>
      <c r="AQ2541" s="240"/>
      <c r="AR2541" s="240"/>
      <c r="AS2541" s="240"/>
      <c r="AT2541" s="240"/>
      <c r="AU2541" s="240"/>
      <c r="AV2541" s="240"/>
      <c r="AW2541" s="240"/>
      <c r="AX2541" s="240"/>
      <c r="AY2541" s="240"/>
      <c r="AZ2541" s="240"/>
      <c r="BA2541" s="240"/>
      <c r="BB2541" s="240"/>
      <c r="BC2541" s="240"/>
      <c r="BD2541" s="240"/>
      <c r="BE2541" s="240"/>
      <c r="BF2541" s="240"/>
      <c r="BG2541" s="240"/>
      <c r="BH2541" s="240"/>
      <c r="BI2541" s="240"/>
      <c r="BJ2541" s="240"/>
      <c r="BK2541" s="240"/>
      <c r="BL2541" s="240"/>
      <c r="BM2541" s="240"/>
      <c r="BN2541" s="240"/>
      <c r="BO2541" s="240"/>
      <c r="BP2541" s="240"/>
      <c r="BQ2541" s="240"/>
      <c r="BR2541" s="240"/>
      <c r="BS2541" s="240"/>
      <c r="BT2541" s="240"/>
      <c r="BU2541" s="240"/>
      <c r="BV2541" s="240"/>
      <c r="BW2541" s="240"/>
      <c r="BX2541" s="240"/>
      <c r="BY2541" s="240"/>
      <c r="BZ2541" s="240"/>
      <c r="CA2541" s="240"/>
      <c r="CB2541" s="240"/>
      <c r="CC2541" s="240"/>
      <c r="CD2541" s="240"/>
      <c r="CE2541" s="240"/>
      <c r="CF2541" s="240"/>
      <c r="CG2541" s="240"/>
      <c r="CH2541" s="240"/>
      <c r="CI2541" s="240"/>
      <c r="CJ2541" s="240"/>
      <c r="CK2541" s="240"/>
      <c r="CL2541" s="240"/>
      <c r="CN2541" s="240"/>
      <c r="CO2541" s="240"/>
      <c r="CP2541" s="240"/>
      <c r="CQ2541" s="240"/>
      <c r="CR2541" s="240"/>
      <c r="CS2541" s="240"/>
      <c r="CT2541" s="240"/>
      <c r="CU2541" s="240"/>
      <c r="CV2541" s="240"/>
      <c r="CW2541" s="240"/>
      <c r="CX2541" s="240"/>
      <c r="CY2541" s="240"/>
      <c r="CZ2541" s="240"/>
      <c r="DA2541" s="240"/>
      <c r="DB2541" s="240"/>
      <c r="DC2541" s="240"/>
      <c r="DD2541" s="240"/>
      <c r="DE2541" s="240"/>
      <c r="DF2541" s="240"/>
      <c r="DG2541" s="240"/>
      <c r="DH2541" s="240"/>
      <c r="DI2541" s="240"/>
      <c r="DJ2541" s="240"/>
      <c r="DK2541" s="240"/>
      <c r="DL2541" s="240"/>
    </row>
    <row r="2542" spans="1:116" x14ac:dyDescent="0.4">
      <c r="D2542" t="s">
        <v>541</v>
      </c>
      <c r="E2542" s="8"/>
      <c r="G2542" s="323">
        <f t="shared" si="4950"/>
        <v>45504</v>
      </c>
      <c r="H2542" s="16">
        <v>4.1666666666666664E-2</v>
      </c>
      <c r="I2542" s="60">
        <f t="shared" si="4951"/>
        <v>7</v>
      </c>
      <c r="J2542" s="60"/>
      <c r="K2542" s="38"/>
      <c r="L2542" s="38"/>
      <c r="M2542" s="38"/>
      <c r="N2542" s="38"/>
      <c r="O2542" s="38"/>
      <c r="P2542" s="38"/>
      <c r="R2542" s="15"/>
      <c r="S2542" s="240"/>
      <c r="T2542" s="240"/>
      <c r="U2542" s="240"/>
      <c r="V2542" s="240"/>
      <c r="W2542" s="240"/>
      <c r="X2542" s="240"/>
      <c r="Y2542" s="240"/>
      <c r="Z2542" s="240"/>
      <c r="AA2542" s="240"/>
      <c r="AB2542" s="240"/>
      <c r="AC2542" s="240"/>
      <c r="AD2542" s="240"/>
      <c r="AE2542" s="240"/>
      <c r="AF2542" s="240"/>
      <c r="AG2542" s="240"/>
      <c r="AH2542" s="240"/>
      <c r="AI2542" s="240"/>
      <c r="AJ2542" s="240"/>
      <c r="AK2542" s="240"/>
      <c r="AL2542" s="240"/>
      <c r="AM2542" s="240"/>
      <c r="AN2542" s="240"/>
      <c r="AO2542" s="240"/>
      <c r="AP2542" s="240"/>
      <c r="AQ2542" s="240"/>
      <c r="AR2542" s="240"/>
      <c r="AS2542" s="240"/>
      <c r="AT2542" s="240"/>
      <c r="AU2542" s="240"/>
      <c r="AV2542" s="240"/>
      <c r="AW2542" s="240"/>
      <c r="AX2542" s="240"/>
      <c r="AY2542" s="240"/>
      <c r="AZ2542" s="240"/>
      <c r="BA2542" s="240"/>
      <c r="BB2542" s="240"/>
      <c r="BC2542" s="240"/>
      <c r="BD2542" s="240"/>
      <c r="BE2542" s="240"/>
      <c r="BF2542" s="240"/>
      <c r="BG2542" s="240"/>
      <c r="BH2542" s="240"/>
      <c r="BI2542" s="240"/>
      <c r="BJ2542" s="240"/>
      <c r="BK2542" s="240"/>
      <c r="BL2542" s="240"/>
      <c r="BM2542" s="240"/>
      <c r="BN2542" s="240"/>
      <c r="BO2542" s="240"/>
      <c r="BP2542" s="240"/>
      <c r="BQ2542" s="240"/>
      <c r="BR2542" s="240"/>
      <c r="BS2542" s="240"/>
      <c r="BT2542" s="240"/>
      <c r="BU2542" s="240"/>
      <c r="BV2542" s="240"/>
      <c r="BW2542" s="240"/>
      <c r="BX2542" s="240"/>
      <c r="BY2542" s="240"/>
      <c r="BZ2542" s="240"/>
      <c r="CA2542" s="240"/>
      <c r="CB2542" s="240"/>
      <c r="CC2542" s="240"/>
      <c r="CD2542" s="240"/>
      <c r="CE2542" s="240"/>
      <c r="CF2542" s="240"/>
      <c r="CG2542" s="240"/>
      <c r="CH2542" s="240"/>
      <c r="CI2542" s="240"/>
      <c r="CJ2542" s="240"/>
      <c r="CK2542" s="240"/>
      <c r="CL2542" s="240"/>
      <c r="CN2542" s="240"/>
      <c r="CO2542" s="240"/>
      <c r="CP2542" s="240"/>
      <c r="CQ2542" s="240"/>
      <c r="CR2542" s="240"/>
      <c r="CS2542" s="240"/>
      <c r="CT2542" s="240"/>
      <c r="CU2542" s="240"/>
      <c r="CV2542" s="240"/>
      <c r="CW2542" s="240"/>
      <c r="CX2542" s="240"/>
      <c r="CY2542" s="240"/>
      <c r="CZ2542" s="240"/>
      <c r="DA2542" s="240"/>
      <c r="DB2542" s="240"/>
      <c r="DC2542" s="240"/>
      <c r="DD2542" s="240"/>
      <c r="DE2542" s="240"/>
      <c r="DF2542" s="240"/>
      <c r="DG2542" s="240"/>
      <c r="DH2542" s="240"/>
      <c r="DI2542" s="240"/>
      <c r="DJ2542" s="240"/>
      <c r="DK2542" s="240"/>
      <c r="DL2542" s="240"/>
    </row>
    <row r="2543" spans="1:116" x14ac:dyDescent="0.4">
      <c r="D2543" t="s">
        <v>541</v>
      </c>
      <c r="E2543" s="8"/>
      <c r="G2543" s="323">
        <f t="shared" si="4950"/>
        <v>45535</v>
      </c>
      <c r="H2543" s="16">
        <v>0.125</v>
      </c>
      <c r="I2543" s="60">
        <f t="shared" si="4951"/>
        <v>8</v>
      </c>
      <c r="J2543" s="60"/>
      <c r="K2543" s="38"/>
      <c r="L2543" s="38"/>
      <c r="M2543" s="38"/>
      <c r="N2543" s="38"/>
      <c r="O2543" s="38"/>
      <c r="P2543" s="38"/>
      <c r="R2543" s="15"/>
      <c r="S2543" s="240"/>
      <c r="T2543" s="240"/>
      <c r="U2543" s="240"/>
      <c r="V2543" s="240"/>
      <c r="W2543" s="240"/>
      <c r="X2543" s="240"/>
      <c r="Y2543" s="240"/>
      <c r="Z2543" s="240"/>
      <c r="AA2543" s="240"/>
      <c r="AB2543" s="240"/>
      <c r="AC2543" s="240"/>
      <c r="AD2543" s="240"/>
      <c r="AE2543" s="240"/>
      <c r="AF2543" s="240"/>
      <c r="AG2543" s="240"/>
      <c r="AH2543" s="240"/>
      <c r="AI2543" s="240"/>
      <c r="AJ2543" s="240"/>
      <c r="AK2543" s="240"/>
      <c r="AL2543" s="240"/>
      <c r="AM2543" s="240"/>
      <c r="AN2543" s="240"/>
      <c r="AO2543" s="240"/>
      <c r="AP2543" s="240"/>
      <c r="AQ2543" s="240"/>
      <c r="AR2543" s="240"/>
      <c r="AS2543" s="240"/>
      <c r="AT2543" s="240"/>
      <c r="AU2543" s="240"/>
      <c r="AV2543" s="240"/>
      <c r="AW2543" s="240"/>
      <c r="AX2543" s="240"/>
      <c r="AY2543" s="240"/>
      <c r="AZ2543" s="240"/>
      <c r="BA2543" s="240"/>
      <c r="BB2543" s="240"/>
      <c r="BC2543" s="240"/>
      <c r="BD2543" s="240"/>
      <c r="BE2543" s="240"/>
      <c r="BF2543" s="240"/>
      <c r="BG2543" s="240"/>
      <c r="BH2543" s="240"/>
      <c r="BI2543" s="240"/>
      <c r="BJ2543" s="240"/>
      <c r="BK2543" s="240"/>
      <c r="BL2543" s="240"/>
      <c r="BM2543" s="240"/>
      <c r="BN2543" s="240"/>
      <c r="BO2543" s="240"/>
      <c r="BP2543" s="240"/>
      <c r="BQ2543" s="240"/>
      <c r="BR2543" s="240"/>
      <c r="BS2543" s="240"/>
      <c r="BT2543" s="240"/>
      <c r="BU2543" s="240"/>
      <c r="BV2543" s="240"/>
      <c r="BW2543" s="240"/>
      <c r="BX2543" s="240"/>
      <c r="BY2543" s="240"/>
      <c r="BZ2543" s="240"/>
      <c r="CA2543" s="240"/>
      <c r="CB2543" s="240"/>
      <c r="CC2543" s="240"/>
      <c r="CD2543" s="240"/>
      <c r="CE2543" s="240"/>
      <c r="CF2543" s="240"/>
      <c r="CG2543" s="240"/>
      <c r="CH2543" s="240"/>
      <c r="CI2543" s="240"/>
      <c r="CJ2543" s="240"/>
      <c r="CK2543" s="240"/>
      <c r="CL2543" s="240"/>
      <c r="CN2543" s="240"/>
      <c r="CO2543" s="240"/>
      <c r="CP2543" s="240"/>
      <c r="CQ2543" s="240"/>
      <c r="CR2543" s="240"/>
      <c r="CS2543" s="240"/>
      <c r="CT2543" s="240"/>
      <c r="CU2543" s="240"/>
      <c r="CV2543" s="240"/>
      <c r="CW2543" s="240"/>
      <c r="CX2543" s="240"/>
      <c r="CY2543" s="240"/>
      <c r="CZ2543" s="240"/>
      <c r="DA2543" s="240"/>
      <c r="DB2543" s="240"/>
      <c r="DC2543" s="240"/>
      <c r="DD2543" s="240"/>
      <c r="DE2543" s="240"/>
      <c r="DF2543" s="240"/>
      <c r="DG2543" s="240"/>
      <c r="DH2543" s="240"/>
      <c r="DI2543" s="240"/>
      <c r="DJ2543" s="240"/>
      <c r="DK2543" s="240"/>
      <c r="DL2543" s="240"/>
    </row>
    <row r="2544" spans="1:116" x14ac:dyDescent="0.4">
      <c r="D2544" t="s">
        <v>541</v>
      </c>
      <c r="E2544" s="8"/>
      <c r="G2544" s="323">
        <f t="shared" si="4950"/>
        <v>45565</v>
      </c>
      <c r="H2544" s="16">
        <v>4.1666666666666664E-2</v>
      </c>
      <c r="I2544" s="60">
        <f t="shared" si="4951"/>
        <v>9</v>
      </c>
      <c r="J2544" s="60"/>
      <c r="K2544" s="38"/>
      <c r="L2544" s="38"/>
      <c r="M2544" s="38"/>
      <c r="N2544" s="38"/>
      <c r="O2544" s="38"/>
      <c r="P2544" s="38"/>
      <c r="R2544" s="15"/>
      <c r="S2544" s="240"/>
      <c r="T2544" s="240"/>
      <c r="U2544" s="240"/>
      <c r="V2544" s="240"/>
      <c r="W2544" s="240"/>
      <c r="X2544" s="240"/>
      <c r="Y2544" s="240"/>
      <c r="Z2544" s="240"/>
      <c r="AA2544" s="240"/>
      <c r="AB2544" s="240"/>
      <c r="AC2544" s="240"/>
      <c r="AD2544" s="240"/>
      <c r="AE2544" s="240"/>
      <c r="AF2544" s="240"/>
      <c r="AG2544" s="240"/>
      <c r="AH2544" s="240"/>
      <c r="AI2544" s="240"/>
      <c r="AJ2544" s="240"/>
      <c r="AK2544" s="240"/>
      <c r="AL2544" s="240"/>
      <c r="AM2544" s="240"/>
      <c r="AN2544" s="240"/>
      <c r="AO2544" s="240"/>
      <c r="AP2544" s="240"/>
      <c r="AQ2544" s="240"/>
      <c r="AR2544" s="240"/>
      <c r="AS2544" s="240"/>
      <c r="AT2544" s="240"/>
      <c r="AU2544" s="240"/>
      <c r="AV2544" s="240"/>
      <c r="AW2544" s="240"/>
      <c r="AX2544" s="240"/>
      <c r="AY2544" s="240"/>
      <c r="AZ2544" s="240"/>
      <c r="BA2544" s="240"/>
      <c r="BB2544" s="240"/>
      <c r="BC2544" s="240"/>
      <c r="BD2544" s="240"/>
      <c r="BE2544" s="240"/>
      <c r="BF2544" s="240"/>
      <c r="BG2544" s="240"/>
      <c r="BH2544" s="240"/>
      <c r="BI2544" s="240"/>
      <c r="BJ2544" s="240"/>
      <c r="BK2544" s="240"/>
      <c r="BL2544" s="240"/>
      <c r="BM2544" s="240"/>
      <c r="BN2544" s="240"/>
      <c r="BO2544" s="240"/>
      <c r="BP2544" s="240"/>
      <c r="BQ2544" s="240"/>
      <c r="BR2544" s="240"/>
      <c r="BS2544" s="240"/>
      <c r="BT2544" s="240"/>
      <c r="BU2544" s="240"/>
      <c r="BV2544" s="240"/>
      <c r="BW2544" s="240"/>
      <c r="BX2544" s="240"/>
      <c r="BY2544" s="240"/>
      <c r="BZ2544" s="240"/>
      <c r="CA2544" s="240"/>
      <c r="CB2544" s="240"/>
      <c r="CC2544" s="240"/>
      <c r="CD2544" s="240"/>
      <c r="CE2544" s="240"/>
      <c r="CF2544" s="240"/>
      <c r="CG2544" s="240"/>
      <c r="CH2544" s="240"/>
      <c r="CI2544" s="240"/>
      <c r="CJ2544" s="240"/>
      <c r="CK2544" s="240"/>
      <c r="CL2544" s="240"/>
      <c r="CN2544" s="240"/>
      <c r="CO2544" s="240"/>
      <c r="CP2544" s="240"/>
      <c r="CQ2544" s="240"/>
      <c r="CR2544" s="240"/>
      <c r="CS2544" s="240"/>
      <c r="CT2544" s="240"/>
      <c r="CU2544" s="240"/>
      <c r="CV2544" s="240"/>
      <c r="CW2544" s="240"/>
      <c r="CX2544" s="240"/>
      <c r="CY2544" s="240"/>
      <c r="CZ2544" s="240"/>
      <c r="DA2544" s="240"/>
      <c r="DB2544" s="240"/>
      <c r="DC2544" s="240"/>
      <c r="DD2544" s="240"/>
      <c r="DE2544" s="240"/>
      <c r="DF2544" s="240"/>
      <c r="DG2544" s="240"/>
      <c r="DH2544" s="240"/>
      <c r="DI2544" s="240"/>
      <c r="DJ2544" s="240"/>
      <c r="DK2544" s="240"/>
      <c r="DL2544" s="240"/>
    </row>
    <row r="2545" spans="1:116" x14ac:dyDescent="0.4">
      <c r="D2545" t="s">
        <v>541</v>
      </c>
      <c r="E2545" s="8"/>
      <c r="G2545" s="323">
        <f t="shared" si="4950"/>
        <v>45596</v>
      </c>
      <c r="H2545" s="16">
        <v>0.125</v>
      </c>
      <c r="I2545" s="60">
        <f t="shared" si="4951"/>
        <v>10</v>
      </c>
      <c r="J2545" s="60"/>
      <c r="K2545" s="38"/>
      <c r="L2545" s="38"/>
      <c r="M2545" s="38"/>
      <c r="N2545" s="38"/>
      <c r="O2545" s="38"/>
      <c r="P2545" s="38"/>
      <c r="R2545" s="15"/>
      <c r="S2545" s="240"/>
      <c r="T2545" s="240"/>
      <c r="U2545" s="240"/>
      <c r="V2545" s="240"/>
      <c r="W2545" s="240"/>
      <c r="X2545" s="240"/>
      <c r="Y2545" s="240"/>
      <c r="Z2545" s="240"/>
      <c r="AA2545" s="240"/>
      <c r="AB2545" s="240"/>
      <c r="AC2545" s="240"/>
      <c r="AD2545" s="240"/>
      <c r="AE2545" s="240"/>
      <c r="AF2545" s="240"/>
      <c r="AG2545" s="240"/>
      <c r="AH2545" s="240"/>
      <c r="AI2545" s="240"/>
      <c r="AJ2545" s="240"/>
      <c r="AK2545" s="240"/>
      <c r="AL2545" s="240"/>
      <c r="AM2545" s="240"/>
      <c r="AN2545" s="240"/>
      <c r="AO2545" s="240"/>
      <c r="AP2545" s="240"/>
      <c r="AQ2545" s="240"/>
      <c r="AR2545" s="240"/>
      <c r="AS2545" s="240"/>
      <c r="AT2545" s="240"/>
      <c r="AU2545" s="240"/>
      <c r="AV2545" s="240"/>
      <c r="AW2545" s="240"/>
      <c r="AX2545" s="240"/>
      <c r="AY2545" s="240"/>
      <c r="AZ2545" s="240"/>
      <c r="BA2545" s="240"/>
      <c r="BB2545" s="240"/>
      <c r="BC2545" s="240"/>
      <c r="BD2545" s="240"/>
      <c r="BE2545" s="240"/>
      <c r="BF2545" s="240"/>
      <c r="BG2545" s="240"/>
      <c r="BH2545" s="240"/>
      <c r="BI2545" s="240"/>
      <c r="BJ2545" s="240"/>
      <c r="BK2545" s="240"/>
      <c r="BL2545" s="240"/>
      <c r="BM2545" s="240"/>
      <c r="BN2545" s="240"/>
      <c r="BO2545" s="240"/>
      <c r="BP2545" s="240"/>
      <c r="BQ2545" s="240"/>
      <c r="BR2545" s="240"/>
      <c r="BS2545" s="240"/>
      <c r="BT2545" s="240"/>
      <c r="BU2545" s="240"/>
      <c r="BV2545" s="240"/>
      <c r="BW2545" s="240"/>
      <c r="BX2545" s="240"/>
      <c r="BY2545" s="240"/>
      <c r="BZ2545" s="240"/>
      <c r="CA2545" s="240"/>
      <c r="CB2545" s="240"/>
      <c r="CC2545" s="240"/>
      <c r="CD2545" s="240"/>
      <c r="CE2545" s="240"/>
      <c r="CF2545" s="240"/>
      <c r="CG2545" s="240"/>
      <c r="CH2545" s="240"/>
      <c r="CI2545" s="240"/>
      <c r="CJ2545" s="240"/>
      <c r="CK2545" s="240"/>
      <c r="CL2545" s="240"/>
      <c r="CN2545" s="240"/>
      <c r="CO2545" s="240"/>
      <c r="CP2545" s="240"/>
      <c r="CQ2545" s="240"/>
      <c r="CR2545" s="240"/>
      <c r="CS2545" s="240"/>
      <c r="CT2545" s="240"/>
      <c r="CU2545" s="240"/>
      <c r="CV2545" s="240"/>
      <c r="CW2545" s="240"/>
      <c r="CX2545" s="240"/>
      <c r="CY2545" s="240"/>
      <c r="CZ2545" s="240"/>
      <c r="DA2545" s="240"/>
      <c r="DB2545" s="240"/>
      <c r="DC2545" s="240"/>
      <c r="DD2545" s="240"/>
      <c r="DE2545" s="240"/>
      <c r="DF2545" s="240"/>
      <c r="DG2545" s="240"/>
      <c r="DH2545" s="240"/>
      <c r="DI2545" s="240"/>
      <c r="DJ2545" s="240"/>
      <c r="DK2545" s="240"/>
      <c r="DL2545" s="240"/>
    </row>
    <row r="2546" spans="1:116" x14ac:dyDescent="0.4">
      <c r="D2546" t="s">
        <v>541</v>
      </c>
      <c r="E2546" s="8"/>
      <c r="G2546" s="323">
        <f t="shared" si="4950"/>
        <v>45626</v>
      </c>
      <c r="H2546" s="16">
        <v>4.1666666666666664E-2</v>
      </c>
      <c r="I2546" s="60">
        <f t="shared" si="4951"/>
        <v>11</v>
      </c>
      <c r="J2546" s="60"/>
      <c r="K2546" s="38"/>
      <c r="L2546" s="38"/>
      <c r="M2546" s="38"/>
      <c r="N2546" s="38"/>
      <c r="O2546" s="38"/>
      <c r="P2546" s="38"/>
      <c r="R2546" s="15"/>
      <c r="S2546" s="240"/>
      <c r="T2546" s="240"/>
      <c r="U2546" s="240"/>
      <c r="V2546" s="240"/>
      <c r="W2546" s="240"/>
      <c r="X2546" s="240"/>
      <c r="Y2546" s="240"/>
      <c r="Z2546" s="240"/>
      <c r="AA2546" s="240"/>
      <c r="AB2546" s="240"/>
      <c r="AC2546" s="240"/>
      <c r="AD2546" s="240"/>
      <c r="AE2546" s="240"/>
      <c r="AF2546" s="240"/>
      <c r="AG2546" s="240"/>
      <c r="AH2546" s="240"/>
      <c r="AI2546" s="240"/>
      <c r="AJ2546" s="240"/>
      <c r="AK2546" s="240"/>
      <c r="AL2546" s="240"/>
      <c r="AM2546" s="240"/>
      <c r="AN2546" s="240"/>
      <c r="AO2546" s="240"/>
      <c r="AP2546" s="240"/>
      <c r="AQ2546" s="240"/>
      <c r="AR2546" s="240"/>
      <c r="AS2546" s="240"/>
      <c r="AT2546" s="240"/>
      <c r="AU2546" s="240"/>
      <c r="AV2546" s="240"/>
      <c r="AW2546" s="240"/>
      <c r="AX2546" s="240"/>
      <c r="AY2546" s="240"/>
      <c r="AZ2546" s="240"/>
      <c r="BA2546" s="240"/>
      <c r="BB2546" s="240"/>
      <c r="BC2546" s="240"/>
      <c r="BD2546" s="240"/>
      <c r="BE2546" s="240"/>
      <c r="BF2546" s="240"/>
      <c r="BG2546" s="240"/>
      <c r="BH2546" s="240"/>
      <c r="BI2546" s="240"/>
      <c r="BJ2546" s="240"/>
      <c r="BK2546" s="240"/>
      <c r="BL2546" s="240"/>
      <c r="BM2546" s="240"/>
      <c r="BN2546" s="240"/>
      <c r="BO2546" s="240"/>
      <c r="BP2546" s="240"/>
      <c r="BQ2546" s="240"/>
      <c r="BR2546" s="240"/>
      <c r="BS2546" s="240"/>
      <c r="BT2546" s="240"/>
      <c r="BU2546" s="240"/>
      <c r="BV2546" s="240"/>
      <c r="BW2546" s="240"/>
      <c r="BX2546" s="240"/>
      <c r="BY2546" s="240"/>
      <c r="BZ2546" s="240"/>
      <c r="CA2546" s="240"/>
      <c r="CB2546" s="240"/>
      <c r="CC2546" s="240"/>
      <c r="CD2546" s="240"/>
      <c r="CE2546" s="240"/>
      <c r="CF2546" s="240"/>
      <c r="CG2546" s="240"/>
      <c r="CH2546" s="240"/>
      <c r="CI2546" s="240"/>
      <c r="CJ2546" s="240"/>
      <c r="CK2546" s="240"/>
      <c r="CL2546" s="240"/>
      <c r="CN2546" s="240"/>
      <c r="CO2546" s="240"/>
      <c r="CP2546" s="240"/>
      <c r="CQ2546" s="240"/>
      <c r="CR2546" s="240"/>
      <c r="CS2546" s="240"/>
      <c r="CT2546" s="240"/>
      <c r="CU2546" s="240"/>
      <c r="CV2546" s="240"/>
      <c r="CW2546" s="240"/>
      <c r="CX2546" s="240"/>
      <c r="CY2546" s="240"/>
      <c r="CZ2546" s="240"/>
      <c r="DA2546" s="240"/>
      <c r="DB2546" s="240"/>
      <c r="DC2546" s="240"/>
      <c r="DD2546" s="240"/>
      <c r="DE2546" s="240"/>
      <c r="DF2546" s="240"/>
      <c r="DG2546" s="240"/>
      <c r="DH2546" s="240"/>
      <c r="DI2546" s="240"/>
      <c r="DJ2546" s="240"/>
      <c r="DK2546" s="240"/>
      <c r="DL2546" s="240"/>
    </row>
    <row r="2547" spans="1:116" x14ac:dyDescent="0.4">
      <c r="D2547" t="s">
        <v>541</v>
      </c>
      <c r="E2547" s="8"/>
      <c r="G2547" s="323">
        <f t="shared" si="4950"/>
        <v>45657</v>
      </c>
      <c r="H2547" s="16">
        <v>8.3000000000000004E-2</v>
      </c>
      <c r="I2547" s="60">
        <f t="shared" si="4951"/>
        <v>12</v>
      </c>
      <c r="J2547" s="60"/>
      <c r="K2547" s="38"/>
      <c r="L2547" s="38"/>
      <c r="M2547" s="38"/>
      <c r="N2547" s="38"/>
      <c r="O2547" s="38"/>
      <c r="P2547" s="38"/>
      <c r="R2547" s="15"/>
      <c r="S2547" s="240"/>
      <c r="T2547" s="240"/>
      <c r="U2547" s="240"/>
      <c r="V2547" s="240"/>
      <c r="W2547" s="240"/>
      <c r="X2547" s="240"/>
      <c r="Y2547" s="240"/>
      <c r="Z2547" s="240"/>
      <c r="AA2547" s="240"/>
      <c r="AB2547" s="240"/>
      <c r="AC2547" s="240"/>
      <c r="AD2547" s="240"/>
      <c r="AE2547" s="240"/>
      <c r="AF2547" s="240"/>
      <c r="AG2547" s="240"/>
      <c r="AH2547" s="240"/>
      <c r="AI2547" s="240"/>
      <c r="AJ2547" s="240"/>
      <c r="AK2547" s="240"/>
      <c r="AL2547" s="240"/>
      <c r="AM2547" s="240"/>
      <c r="AN2547" s="240"/>
      <c r="AO2547" s="240"/>
      <c r="AP2547" s="240"/>
      <c r="AQ2547" s="240"/>
      <c r="AR2547" s="240"/>
      <c r="AS2547" s="240"/>
      <c r="AT2547" s="240"/>
      <c r="AU2547" s="240"/>
      <c r="AV2547" s="240"/>
      <c r="AW2547" s="240"/>
      <c r="AX2547" s="240"/>
      <c r="AY2547" s="240"/>
      <c r="AZ2547" s="240"/>
      <c r="BA2547" s="240"/>
      <c r="BB2547" s="240"/>
      <c r="BC2547" s="240"/>
      <c r="BD2547" s="240"/>
      <c r="BE2547" s="240"/>
      <c r="BF2547" s="240"/>
      <c r="BG2547" s="240"/>
      <c r="BH2547" s="240"/>
      <c r="BI2547" s="240"/>
      <c r="BJ2547" s="240"/>
      <c r="BK2547" s="240"/>
      <c r="BL2547" s="240"/>
      <c r="BM2547" s="240"/>
      <c r="BN2547" s="240"/>
      <c r="BO2547" s="240"/>
      <c r="BP2547" s="240"/>
      <c r="BQ2547" s="240"/>
      <c r="BR2547" s="240"/>
      <c r="BS2547" s="240"/>
      <c r="BT2547" s="240"/>
      <c r="BU2547" s="240"/>
      <c r="BV2547" s="240"/>
      <c r="BW2547" s="240"/>
      <c r="BX2547" s="240"/>
      <c r="BY2547" s="240"/>
      <c r="BZ2547" s="240"/>
      <c r="CA2547" s="240"/>
      <c r="CB2547" s="240"/>
      <c r="CC2547" s="240"/>
      <c r="CD2547" s="240"/>
      <c r="CE2547" s="240"/>
      <c r="CF2547" s="240"/>
      <c r="CG2547" s="240"/>
      <c r="CH2547" s="240"/>
      <c r="CI2547" s="240"/>
      <c r="CJ2547" s="240"/>
      <c r="CK2547" s="240"/>
      <c r="CL2547" s="240"/>
      <c r="CN2547" s="240"/>
      <c r="CO2547" s="240"/>
      <c r="CP2547" s="240"/>
      <c r="CQ2547" s="240"/>
      <c r="CR2547" s="240"/>
      <c r="CS2547" s="240"/>
      <c r="CT2547" s="240"/>
      <c r="CU2547" s="240"/>
      <c r="CV2547" s="240"/>
      <c r="CW2547" s="240"/>
      <c r="CX2547" s="240"/>
      <c r="CY2547" s="240"/>
      <c r="CZ2547" s="240"/>
      <c r="DA2547" s="240"/>
      <c r="DB2547" s="240"/>
      <c r="DC2547" s="240"/>
      <c r="DD2547" s="240"/>
      <c r="DE2547" s="240"/>
      <c r="DF2547" s="240"/>
      <c r="DG2547" s="240"/>
      <c r="DH2547" s="240"/>
      <c r="DI2547" s="240"/>
      <c r="DJ2547" s="240"/>
      <c r="DK2547" s="240"/>
      <c r="DL2547" s="240"/>
    </row>
    <row r="2548" spans="1:116" x14ac:dyDescent="0.4">
      <c r="D2548" t="s">
        <v>541</v>
      </c>
      <c r="E2548" s="8"/>
      <c r="G2548" s="145" t="s">
        <v>62</v>
      </c>
      <c r="H2548" s="34">
        <f>1-SUM(H2536:H2547)</f>
        <v>3.3333333333340764E-4</v>
      </c>
      <c r="I2548" s="60"/>
      <c r="J2548" s="60"/>
      <c r="K2548" s="38"/>
      <c r="L2548" s="38"/>
      <c r="M2548" s="38"/>
      <c r="N2548" s="38"/>
      <c r="O2548" s="38"/>
      <c r="P2548" s="38"/>
      <c r="R2548" s="15"/>
      <c r="S2548" s="240"/>
      <c r="T2548" s="240"/>
      <c r="U2548" s="240"/>
      <c r="V2548" s="240"/>
      <c r="W2548" s="240"/>
      <c r="X2548" s="240"/>
      <c r="Y2548" s="240"/>
      <c r="Z2548" s="240"/>
      <c r="AA2548" s="240"/>
      <c r="AB2548" s="240"/>
      <c r="AC2548" s="240"/>
      <c r="AD2548" s="240"/>
      <c r="AE2548" s="240"/>
      <c r="AF2548" s="240"/>
      <c r="AG2548" s="240"/>
      <c r="AH2548" s="240"/>
      <c r="AI2548" s="240"/>
      <c r="AJ2548" s="240"/>
      <c r="AK2548" s="240"/>
      <c r="AL2548" s="240"/>
      <c r="AM2548" s="240"/>
      <c r="AN2548" s="240"/>
      <c r="AO2548" s="240"/>
      <c r="AP2548" s="240"/>
      <c r="AQ2548" s="240"/>
      <c r="AR2548" s="240"/>
      <c r="AS2548" s="240"/>
      <c r="AT2548" s="240"/>
      <c r="AU2548" s="240"/>
      <c r="AV2548" s="240"/>
      <c r="AW2548" s="240"/>
      <c r="AX2548" s="240"/>
      <c r="AY2548" s="240"/>
      <c r="AZ2548" s="240"/>
      <c r="BA2548" s="240"/>
      <c r="BB2548" s="240"/>
      <c r="BC2548" s="240"/>
      <c r="BD2548" s="240"/>
      <c r="BE2548" s="240"/>
      <c r="BF2548" s="240"/>
      <c r="BG2548" s="240"/>
      <c r="BH2548" s="240"/>
      <c r="BI2548" s="240"/>
      <c r="BJ2548" s="240"/>
      <c r="BK2548" s="240"/>
      <c r="BL2548" s="240"/>
      <c r="BM2548" s="240"/>
      <c r="BN2548" s="240"/>
      <c r="BO2548" s="240"/>
      <c r="BP2548" s="240"/>
      <c r="BQ2548" s="240"/>
      <c r="BR2548" s="240"/>
      <c r="BS2548" s="240"/>
      <c r="BT2548" s="240"/>
      <c r="BU2548" s="240"/>
      <c r="BV2548" s="240"/>
      <c r="BW2548" s="240"/>
      <c r="BX2548" s="240"/>
      <c r="BY2548" s="240"/>
      <c r="BZ2548" s="240"/>
      <c r="CA2548" s="240"/>
      <c r="CB2548" s="240"/>
      <c r="CC2548" s="240"/>
      <c r="CD2548" s="240"/>
      <c r="CE2548" s="240"/>
      <c r="CF2548" s="240"/>
      <c r="CG2548" s="240"/>
      <c r="CH2548" s="240"/>
      <c r="CI2548" s="240"/>
      <c r="CJ2548" s="240"/>
      <c r="CK2548" s="240"/>
      <c r="CL2548" s="240"/>
      <c r="CN2548" s="240"/>
      <c r="CO2548" s="240"/>
      <c r="CP2548" s="240"/>
      <c r="CQ2548" s="240"/>
      <c r="CR2548" s="240"/>
      <c r="CS2548" s="240"/>
      <c r="CT2548" s="240"/>
      <c r="CU2548" s="240"/>
      <c r="CV2548" s="240"/>
      <c r="CW2548" s="240"/>
      <c r="CX2548" s="240"/>
      <c r="CY2548" s="240"/>
      <c r="CZ2548" s="240"/>
      <c r="DA2548" s="240"/>
      <c r="DB2548" s="240"/>
      <c r="DC2548" s="240"/>
      <c r="DD2548" s="240"/>
      <c r="DE2548" s="240"/>
      <c r="DF2548" s="240"/>
      <c r="DG2548" s="240"/>
      <c r="DH2548" s="240"/>
      <c r="DI2548" s="240"/>
      <c r="DJ2548" s="240"/>
      <c r="DK2548" s="240"/>
      <c r="DL2548" s="240"/>
    </row>
    <row r="2549" spans="1:116" x14ac:dyDescent="0.4">
      <c r="B2549" t="s">
        <v>332</v>
      </c>
      <c r="D2549" t="s">
        <v>541</v>
      </c>
      <c r="E2549" s="8" t="str">
        <f t="shared" si="4949"/>
        <v>2549 SEASON MONTHL-TV-V</v>
      </c>
      <c r="G2549" s="136" t="str">
        <f>G2523</f>
        <v>Surgical procedures</v>
      </c>
      <c r="H2549" s="12"/>
      <c r="I2549" s="60"/>
      <c r="J2549" s="60"/>
      <c r="K2549" s="38"/>
      <c r="L2549" s="38"/>
      <c r="M2549" s="38"/>
      <c r="N2549" s="38"/>
      <c r="O2549" s="38"/>
      <c r="P2549" s="38"/>
      <c r="R2549" s="15"/>
      <c r="S2549" s="240"/>
      <c r="T2549" s="240"/>
      <c r="U2549" s="240"/>
      <c r="V2549" s="240"/>
      <c r="W2549" s="240"/>
      <c r="X2549" s="240"/>
      <c r="Y2549" s="240"/>
      <c r="Z2549" s="240"/>
      <c r="AA2549" s="240"/>
      <c r="AB2549" s="240"/>
      <c r="AC2549" s="240"/>
      <c r="AD2549" s="240"/>
      <c r="AE2549" s="240"/>
      <c r="AF2549" s="240"/>
      <c r="AG2549" s="240"/>
      <c r="AH2549" s="240"/>
      <c r="AI2549" s="240"/>
      <c r="AJ2549" s="240"/>
      <c r="AK2549" s="240"/>
      <c r="AL2549" s="240"/>
      <c r="AM2549" s="240"/>
      <c r="AN2549" s="240"/>
      <c r="AO2549" s="240"/>
      <c r="AP2549" s="240"/>
      <c r="AQ2549" s="240"/>
      <c r="AR2549" s="240"/>
      <c r="AS2549" s="240"/>
      <c r="AT2549" s="240"/>
      <c r="AU2549" s="240"/>
      <c r="AV2549" s="240"/>
      <c r="AW2549" s="240"/>
      <c r="AX2549" s="240"/>
      <c r="AY2549" s="240"/>
      <c r="AZ2549" s="240"/>
      <c r="BA2549" s="240"/>
      <c r="BB2549" s="240"/>
      <c r="BC2549" s="240"/>
      <c r="BD2549" s="240"/>
      <c r="BE2549" s="240"/>
      <c r="BF2549" s="240"/>
      <c r="BG2549" s="240"/>
      <c r="BH2549" s="240"/>
      <c r="BI2549" s="240"/>
      <c r="BJ2549" s="240"/>
      <c r="BK2549" s="240"/>
      <c r="BL2549" s="240"/>
      <c r="BM2549" s="240"/>
      <c r="BN2549" s="240"/>
      <c r="BO2549" s="240"/>
      <c r="BP2549" s="240"/>
      <c r="BQ2549" s="240"/>
      <c r="BR2549" s="240"/>
      <c r="BS2549" s="240"/>
      <c r="BT2549" s="240"/>
      <c r="BU2549" s="240"/>
      <c r="BV2549" s="240"/>
      <c r="BW2549" s="240"/>
      <c r="BX2549" s="240"/>
      <c r="BY2549" s="240"/>
      <c r="BZ2549" s="240"/>
      <c r="CA2549" s="240"/>
      <c r="CB2549" s="240"/>
      <c r="CC2549" s="240"/>
      <c r="CD2549" s="240"/>
      <c r="CE2549" s="240"/>
      <c r="CF2549" s="240"/>
      <c r="CG2549" s="240"/>
      <c r="CH2549" s="240"/>
      <c r="CI2549" s="240"/>
      <c r="CJ2549" s="240"/>
      <c r="CK2549" s="240"/>
      <c r="CL2549" s="240"/>
      <c r="CN2549" s="60"/>
      <c r="CO2549" s="76"/>
      <c r="CP2549" s="76"/>
      <c r="CQ2549" s="76"/>
      <c r="CR2549" s="76"/>
      <c r="CS2549" s="76"/>
      <c r="CT2549" s="76"/>
      <c r="CU2549" s="76"/>
      <c r="CV2549" s="76"/>
      <c r="CW2549" s="76"/>
      <c r="CX2549" s="76"/>
      <c r="CY2549" s="76"/>
      <c r="CZ2549" s="76"/>
      <c r="DA2549" s="76"/>
      <c r="DB2549" s="76"/>
      <c r="DC2549" s="76"/>
      <c r="DD2549" s="76"/>
      <c r="DE2549" s="76"/>
      <c r="DF2549" s="76"/>
      <c r="DG2549" s="76"/>
      <c r="DH2549" s="76"/>
      <c r="DI2549" s="76"/>
      <c r="DJ2549" s="76"/>
      <c r="DK2549" s="76"/>
      <c r="DL2549" s="76"/>
    </row>
    <row r="2550" spans="1:116" x14ac:dyDescent="0.4">
      <c r="B2550" t="s">
        <v>332</v>
      </c>
      <c r="D2550" t="s">
        <v>541</v>
      </c>
      <c r="E2550" s="8" t="str">
        <f>ROW()&amp;" "&amp;D2550</f>
        <v>2550 SEASON MONTHL-TV-V</v>
      </c>
      <c r="G2550" s="136" t="str">
        <f t="shared" ref="G2550:G2556" si="4952">G2524</f>
        <v>procedure</v>
      </c>
      <c r="H2550" s="27"/>
      <c r="I2550" s="78"/>
      <c r="J2550" s="78"/>
      <c r="K2550" s="33"/>
      <c r="L2550" s="33"/>
      <c r="M2550" s="33"/>
      <c r="N2550" s="33"/>
      <c r="O2550" s="33"/>
      <c r="P2550" s="33"/>
      <c r="R2550" s="33"/>
      <c r="S2550" s="80"/>
      <c r="T2550" s="80"/>
      <c r="U2550" s="80"/>
      <c r="V2550" s="80"/>
      <c r="W2550" s="80"/>
      <c r="X2550" s="80"/>
      <c r="Y2550" s="80"/>
      <c r="Z2550" s="80"/>
      <c r="AA2550" s="80"/>
      <c r="AB2550" s="80"/>
      <c r="AC2550" s="80"/>
      <c r="AD2550" s="80"/>
      <c r="AE2550" s="80"/>
      <c r="AF2550" s="80"/>
      <c r="AG2550" s="80"/>
      <c r="AH2550" s="80"/>
      <c r="AI2550" s="80"/>
      <c r="AJ2550" s="80"/>
      <c r="AK2550" s="80"/>
      <c r="AL2550" s="80"/>
      <c r="AM2550" s="80"/>
      <c r="AN2550" s="80"/>
      <c r="AO2550" s="80"/>
      <c r="AP2550" s="80"/>
      <c r="AQ2550" s="80"/>
      <c r="AR2550" s="80"/>
      <c r="AS2550" s="80"/>
      <c r="AT2550" s="80"/>
      <c r="AU2550" s="80"/>
      <c r="AV2550" s="80"/>
      <c r="AW2550" s="80"/>
      <c r="AX2550" s="80"/>
      <c r="AY2550" s="80"/>
      <c r="AZ2550" s="80"/>
      <c r="BA2550" s="80"/>
      <c r="BB2550" s="80"/>
      <c r="BC2550" s="80"/>
      <c r="BD2550" s="80"/>
      <c r="BE2550" s="80"/>
      <c r="BF2550" s="80"/>
      <c r="BG2550" s="80"/>
      <c r="BH2550" s="80"/>
      <c r="BI2550" s="80"/>
      <c r="BJ2550" s="80"/>
      <c r="BK2550" s="80"/>
      <c r="BL2550" s="80"/>
      <c r="BM2550" s="80"/>
      <c r="BN2550" s="80"/>
      <c r="BO2550" s="80"/>
      <c r="BP2550" s="80"/>
      <c r="BQ2550" s="80"/>
      <c r="BR2550" s="80"/>
      <c r="BS2550" s="80"/>
      <c r="BT2550" s="80"/>
      <c r="BU2550" s="80"/>
      <c r="BV2550" s="80"/>
      <c r="BW2550" s="80"/>
      <c r="BX2550" s="80"/>
      <c r="BY2550" s="80"/>
      <c r="BZ2550" s="80"/>
      <c r="CA2550" s="80"/>
      <c r="CB2550" s="80"/>
      <c r="CC2550" s="80"/>
      <c r="CD2550" s="80"/>
      <c r="CE2550" s="80"/>
      <c r="CF2550" s="80"/>
      <c r="CG2550" s="80"/>
      <c r="CH2550" s="80"/>
      <c r="CI2550" s="80"/>
      <c r="CJ2550" s="80"/>
      <c r="CK2550" s="80"/>
      <c r="CL2550" s="80"/>
      <c r="CN2550" s="78"/>
      <c r="CO2550" s="77"/>
      <c r="CP2550" s="77"/>
      <c r="CQ2550" s="77"/>
      <c r="CR2550" s="77"/>
      <c r="CS2550" s="77"/>
      <c r="CT2550" s="77"/>
      <c r="CU2550" s="77"/>
      <c r="CV2550" s="77"/>
      <c r="CW2550" s="77"/>
      <c r="CX2550" s="77"/>
      <c r="CY2550" s="77"/>
      <c r="CZ2550" s="77"/>
      <c r="DA2550" s="77"/>
      <c r="DB2550" s="77"/>
      <c r="DC2550" s="77"/>
      <c r="DD2550" s="77"/>
      <c r="DE2550" s="77"/>
      <c r="DF2550" s="77"/>
      <c r="DG2550" s="77"/>
      <c r="DH2550" s="77"/>
      <c r="DI2550" s="77"/>
      <c r="DJ2550" s="77"/>
      <c r="DK2550" s="77"/>
      <c r="DL2550" s="77"/>
    </row>
    <row r="2551" spans="1:116" x14ac:dyDescent="0.4">
      <c r="B2551" t="s">
        <v>332</v>
      </c>
      <c r="D2551" t="s">
        <v>541</v>
      </c>
      <c r="E2551" s="8" t="str">
        <f t="shared" ref="E2551:E2556" si="4953">ROW()&amp;" "&amp;D2551</f>
        <v>2551 SEASON MONTHL-TV-V</v>
      </c>
      <c r="G2551" s="136" t="str">
        <f t="shared" si="4952"/>
        <v>Primary revenue driver</v>
      </c>
      <c r="H2551" s="27"/>
      <c r="I2551" s="78"/>
      <c r="J2551" s="78"/>
      <c r="K2551" s="33"/>
      <c r="L2551" s="33"/>
      <c r="M2551" s="33"/>
      <c r="N2551" s="33"/>
      <c r="O2551" s="33"/>
      <c r="P2551" s="33"/>
      <c r="R2551" s="33"/>
      <c r="S2551" s="80" t="str">
        <f>S2525</f>
        <v>S$16</v>
      </c>
      <c r="T2551" s="80" t="str">
        <f t="shared" ref="T2551:CE2551" si="4954">T2525</f>
        <v>T$16</v>
      </c>
      <c r="U2551" s="80" t="str">
        <f t="shared" si="4954"/>
        <v>U$16</v>
      </c>
      <c r="V2551" s="80" t="str">
        <f t="shared" si="4954"/>
        <v>V$16</v>
      </c>
      <c r="W2551" s="80" t="str">
        <f t="shared" si="4954"/>
        <v>W$16</v>
      </c>
      <c r="X2551" s="80" t="str">
        <f t="shared" si="4954"/>
        <v>X$16</v>
      </c>
      <c r="Y2551" s="80" t="str">
        <f t="shared" si="4954"/>
        <v>Y$16</v>
      </c>
      <c r="Z2551" s="80" t="str">
        <f t="shared" si="4954"/>
        <v>Z$16</v>
      </c>
      <c r="AA2551" s="80" t="str">
        <f t="shared" si="4954"/>
        <v>AA$16</v>
      </c>
      <c r="AB2551" s="80" t="str">
        <f t="shared" si="4954"/>
        <v>AB$16</v>
      </c>
      <c r="AC2551" s="80" t="str">
        <f t="shared" si="4954"/>
        <v>AC$16</v>
      </c>
      <c r="AD2551" s="80" t="str">
        <f t="shared" si="4954"/>
        <v>AD$16</v>
      </c>
      <c r="AE2551" s="80" t="str">
        <f t="shared" si="4954"/>
        <v>AE$16</v>
      </c>
      <c r="AF2551" s="80" t="str">
        <f t="shared" si="4954"/>
        <v>AF$16</v>
      </c>
      <c r="AG2551" s="80" t="str">
        <f t="shared" si="4954"/>
        <v>AG$16</v>
      </c>
      <c r="AH2551" s="80" t="str">
        <f t="shared" si="4954"/>
        <v>AH$16</v>
      </c>
      <c r="AI2551" s="80" t="str">
        <f t="shared" si="4954"/>
        <v>AI$16</v>
      </c>
      <c r="AJ2551" s="80" t="str">
        <f t="shared" si="4954"/>
        <v>AJ$16</v>
      </c>
      <c r="AK2551" s="80" t="str">
        <f t="shared" si="4954"/>
        <v>AK$16</v>
      </c>
      <c r="AL2551" s="80" t="str">
        <f t="shared" si="4954"/>
        <v>AL$16</v>
      </c>
      <c r="AM2551" s="80" t="str">
        <f t="shared" si="4954"/>
        <v>AM$16</v>
      </c>
      <c r="AN2551" s="80" t="str">
        <f t="shared" si="4954"/>
        <v>AN$16</v>
      </c>
      <c r="AO2551" s="80" t="str">
        <f t="shared" si="4954"/>
        <v>AO$16</v>
      </c>
      <c r="AP2551" s="80" t="str">
        <f t="shared" si="4954"/>
        <v>AP$16</v>
      </c>
      <c r="AQ2551" s="80" t="str">
        <f t="shared" si="4954"/>
        <v>AQ$16</v>
      </c>
      <c r="AR2551" s="80" t="str">
        <f t="shared" si="4954"/>
        <v>AR$16</v>
      </c>
      <c r="AS2551" s="80" t="str">
        <f t="shared" si="4954"/>
        <v>AS$16</v>
      </c>
      <c r="AT2551" s="80" t="str">
        <f t="shared" si="4954"/>
        <v>AT$16</v>
      </c>
      <c r="AU2551" s="80" t="str">
        <f t="shared" si="4954"/>
        <v>AU$16</v>
      </c>
      <c r="AV2551" s="80" t="str">
        <f t="shared" si="4954"/>
        <v>AV$16</v>
      </c>
      <c r="AW2551" s="80" t="str">
        <f t="shared" si="4954"/>
        <v>AW$16</v>
      </c>
      <c r="AX2551" s="80" t="str">
        <f t="shared" si="4954"/>
        <v>AX$16</v>
      </c>
      <c r="AY2551" s="80" t="str">
        <f t="shared" si="4954"/>
        <v>AY$16</v>
      </c>
      <c r="AZ2551" s="80" t="str">
        <f t="shared" si="4954"/>
        <v>AZ$16</v>
      </c>
      <c r="BA2551" s="80" t="str">
        <f t="shared" si="4954"/>
        <v>BA$16</v>
      </c>
      <c r="BB2551" s="80" t="str">
        <f t="shared" si="4954"/>
        <v>BB$16</v>
      </c>
      <c r="BC2551" s="80" t="str">
        <f t="shared" si="4954"/>
        <v>BC$16</v>
      </c>
      <c r="BD2551" s="80" t="str">
        <f t="shared" si="4954"/>
        <v>BD$16</v>
      </c>
      <c r="BE2551" s="80" t="str">
        <f t="shared" si="4954"/>
        <v>BE$16</v>
      </c>
      <c r="BF2551" s="80" t="str">
        <f t="shared" si="4954"/>
        <v>BF$16</v>
      </c>
      <c r="BG2551" s="80" t="str">
        <f t="shared" si="4954"/>
        <v>BG$16</v>
      </c>
      <c r="BH2551" s="80" t="str">
        <f t="shared" si="4954"/>
        <v>BH$16</v>
      </c>
      <c r="BI2551" s="80" t="str">
        <f t="shared" si="4954"/>
        <v>BI$16</v>
      </c>
      <c r="BJ2551" s="80" t="str">
        <f t="shared" si="4954"/>
        <v>BJ$16</v>
      </c>
      <c r="BK2551" s="80" t="str">
        <f t="shared" si="4954"/>
        <v>BK$16</v>
      </c>
      <c r="BL2551" s="80" t="str">
        <f t="shared" si="4954"/>
        <v>BL$16</v>
      </c>
      <c r="BM2551" s="80" t="str">
        <f t="shared" si="4954"/>
        <v>BM$16</v>
      </c>
      <c r="BN2551" s="80" t="str">
        <f t="shared" si="4954"/>
        <v>BN$16</v>
      </c>
      <c r="BO2551" s="80" t="str">
        <f t="shared" si="4954"/>
        <v>BO$16</v>
      </c>
      <c r="BP2551" s="80" t="str">
        <f t="shared" si="4954"/>
        <v>BP$16</v>
      </c>
      <c r="BQ2551" s="80" t="str">
        <f t="shared" si="4954"/>
        <v>BQ$16</v>
      </c>
      <c r="BR2551" s="80" t="str">
        <f t="shared" si="4954"/>
        <v>BR$16</v>
      </c>
      <c r="BS2551" s="80" t="str">
        <f t="shared" si="4954"/>
        <v>BS$16</v>
      </c>
      <c r="BT2551" s="80" t="str">
        <f t="shared" si="4954"/>
        <v>BT$16</v>
      </c>
      <c r="BU2551" s="80" t="str">
        <f t="shared" si="4954"/>
        <v>BU$16</v>
      </c>
      <c r="BV2551" s="80" t="str">
        <f t="shared" si="4954"/>
        <v>BV$16</v>
      </c>
      <c r="BW2551" s="80" t="str">
        <f t="shared" si="4954"/>
        <v>BW$16</v>
      </c>
      <c r="BX2551" s="80" t="str">
        <f t="shared" si="4954"/>
        <v>BX$16</v>
      </c>
      <c r="BY2551" s="80" t="str">
        <f t="shared" si="4954"/>
        <v>BY$16</v>
      </c>
      <c r="BZ2551" s="80" t="str">
        <f t="shared" si="4954"/>
        <v>BZ$16</v>
      </c>
      <c r="CA2551" s="80" t="str">
        <f t="shared" si="4954"/>
        <v>CA$16</v>
      </c>
      <c r="CB2551" s="80" t="str">
        <f t="shared" si="4954"/>
        <v>CB$16</v>
      </c>
      <c r="CC2551" s="80" t="str">
        <f t="shared" si="4954"/>
        <v>CC$16</v>
      </c>
      <c r="CD2551" s="80" t="str">
        <f t="shared" si="4954"/>
        <v>CD$16</v>
      </c>
      <c r="CE2551" s="80" t="str">
        <f t="shared" si="4954"/>
        <v>CE$16</v>
      </c>
      <c r="CF2551" s="80" t="str">
        <f t="shared" ref="CF2551:CL2551" si="4955">CF2525</f>
        <v>CF$16</v>
      </c>
      <c r="CG2551" s="80" t="str">
        <f t="shared" si="4955"/>
        <v>CG$16</v>
      </c>
      <c r="CH2551" s="80" t="str">
        <f t="shared" si="4955"/>
        <v>CH$16</v>
      </c>
      <c r="CI2551" s="80" t="str">
        <f t="shared" si="4955"/>
        <v>CI$16</v>
      </c>
      <c r="CJ2551" s="80" t="str">
        <f t="shared" si="4955"/>
        <v>CJ$16</v>
      </c>
      <c r="CK2551" s="80" t="str">
        <f t="shared" si="4955"/>
        <v>CK$16</v>
      </c>
      <c r="CL2551" s="80" t="str">
        <f t="shared" si="4955"/>
        <v>CL$16</v>
      </c>
      <c r="CN2551" s="78"/>
      <c r="CO2551" s="80" t="str">
        <f t="shared" ref="CO2551:DL2551" si="4956">CO2525</f>
        <v>CO$16</v>
      </c>
      <c r="CP2551" s="80" t="str">
        <f t="shared" si="4956"/>
        <v>CP$16</v>
      </c>
      <c r="CQ2551" s="80" t="str">
        <f t="shared" si="4956"/>
        <v>CQ$16</v>
      </c>
      <c r="CR2551" s="80" t="str">
        <f t="shared" si="4956"/>
        <v>CR$16</v>
      </c>
      <c r="CS2551" s="80" t="str">
        <f t="shared" si="4956"/>
        <v>CS$16</v>
      </c>
      <c r="CT2551" s="80" t="str">
        <f t="shared" si="4956"/>
        <v>CT$16</v>
      </c>
      <c r="CU2551" s="80" t="str">
        <f t="shared" si="4956"/>
        <v>CU$16</v>
      </c>
      <c r="CV2551" s="80" t="str">
        <f t="shared" si="4956"/>
        <v>CV$16</v>
      </c>
      <c r="CW2551" s="80" t="str">
        <f t="shared" si="4956"/>
        <v>CW$16</v>
      </c>
      <c r="CX2551" s="80" t="str">
        <f t="shared" si="4956"/>
        <v>CX$16</v>
      </c>
      <c r="CY2551" s="80" t="str">
        <f t="shared" si="4956"/>
        <v>CY$16</v>
      </c>
      <c r="CZ2551" s="80" t="str">
        <f t="shared" si="4956"/>
        <v>CZ$16</v>
      </c>
      <c r="DA2551" s="80" t="str">
        <f t="shared" si="4956"/>
        <v>DA$16</v>
      </c>
      <c r="DB2551" s="80" t="str">
        <f t="shared" si="4956"/>
        <v>DB$16</v>
      </c>
      <c r="DC2551" s="80" t="str">
        <f t="shared" si="4956"/>
        <v>DC$16</v>
      </c>
      <c r="DD2551" s="80" t="str">
        <f t="shared" si="4956"/>
        <v>DD$16</v>
      </c>
      <c r="DE2551" s="80" t="str">
        <f t="shared" si="4956"/>
        <v>DE$16</v>
      </c>
      <c r="DF2551" s="80" t="str">
        <f t="shared" si="4956"/>
        <v>DF$16</v>
      </c>
      <c r="DG2551" s="80" t="str">
        <f t="shared" si="4956"/>
        <v>DG$16</v>
      </c>
      <c r="DH2551" s="80" t="str">
        <f t="shared" si="4956"/>
        <v>DH$16</v>
      </c>
      <c r="DI2551" s="80" t="str">
        <f t="shared" si="4956"/>
        <v>DI$16</v>
      </c>
      <c r="DJ2551" s="80" t="str">
        <f t="shared" si="4956"/>
        <v>DJ$16</v>
      </c>
      <c r="DK2551" s="80" t="str">
        <f t="shared" si="4956"/>
        <v>DK$16</v>
      </c>
      <c r="DL2551" s="80" t="str">
        <f t="shared" si="4956"/>
        <v>DL$16</v>
      </c>
    </row>
    <row r="2552" spans="1:116" x14ac:dyDescent="0.4">
      <c r="B2552" t="s">
        <v>332</v>
      </c>
      <c r="D2552" t="s">
        <v>541</v>
      </c>
      <c r="E2552" s="8" t="str">
        <f t="shared" si="4953"/>
        <v>2552 SEASON MONTHL-TV-V</v>
      </c>
      <c r="G2552" s="136" t="str">
        <f t="shared" si="4952"/>
        <v>Primary volume driver</v>
      </c>
      <c r="K2552" s="53"/>
      <c r="L2552" s="53"/>
      <c r="M2552" s="53"/>
      <c r="N2552" s="53"/>
      <c r="O2552" s="53"/>
      <c r="P2552" s="53"/>
      <c r="R2552" s="24"/>
      <c r="S2552" s="4" t="str">
        <f>ADDRESS(ROW(S2533),COLUMN(S2533),2)</f>
        <v>S$2533</v>
      </c>
      <c r="T2552" s="4" t="str">
        <f t="shared" ref="T2552:CE2552" si="4957">ADDRESS(ROW(T2533),COLUMN(T2533),2)</f>
        <v>T$2533</v>
      </c>
      <c r="U2552" s="4" t="str">
        <f t="shared" si="4957"/>
        <v>U$2533</v>
      </c>
      <c r="V2552" s="4" t="str">
        <f t="shared" si="4957"/>
        <v>V$2533</v>
      </c>
      <c r="W2552" s="4" t="str">
        <f t="shared" si="4957"/>
        <v>W$2533</v>
      </c>
      <c r="X2552" s="4" t="str">
        <f t="shared" si="4957"/>
        <v>X$2533</v>
      </c>
      <c r="Y2552" s="4" t="str">
        <f t="shared" si="4957"/>
        <v>Y$2533</v>
      </c>
      <c r="Z2552" s="4" t="str">
        <f t="shared" si="4957"/>
        <v>Z$2533</v>
      </c>
      <c r="AA2552" s="4" t="str">
        <f t="shared" si="4957"/>
        <v>AA$2533</v>
      </c>
      <c r="AB2552" s="4" t="str">
        <f t="shared" si="4957"/>
        <v>AB$2533</v>
      </c>
      <c r="AC2552" s="4" t="str">
        <f t="shared" si="4957"/>
        <v>AC$2533</v>
      </c>
      <c r="AD2552" s="4" t="str">
        <f t="shared" si="4957"/>
        <v>AD$2533</v>
      </c>
      <c r="AE2552" s="4" t="str">
        <f t="shared" si="4957"/>
        <v>AE$2533</v>
      </c>
      <c r="AF2552" s="4" t="str">
        <f t="shared" si="4957"/>
        <v>AF$2533</v>
      </c>
      <c r="AG2552" s="4" t="str">
        <f t="shared" si="4957"/>
        <v>AG$2533</v>
      </c>
      <c r="AH2552" s="4" t="str">
        <f t="shared" si="4957"/>
        <v>AH$2533</v>
      </c>
      <c r="AI2552" s="4" t="str">
        <f t="shared" si="4957"/>
        <v>AI$2533</v>
      </c>
      <c r="AJ2552" s="4" t="str">
        <f t="shared" si="4957"/>
        <v>AJ$2533</v>
      </c>
      <c r="AK2552" s="4" t="str">
        <f t="shared" si="4957"/>
        <v>AK$2533</v>
      </c>
      <c r="AL2552" s="4" t="str">
        <f t="shared" si="4957"/>
        <v>AL$2533</v>
      </c>
      <c r="AM2552" s="4" t="str">
        <f t="shared" si="4957"/>
        <v>AM$2533</v>
      </c>
      <c r="AN2552" s="4" t="str">
        <f t="shared" si="4957"/>
        <v>AN$2533</v>
      </c>
      <c r="AO2552" s="4" t="str">
        <f t="shared" si="4957"/>
        <v>AO$2533</v>
      </c>
      <c r="AP2552" s="4" t="str">
        <f t="shared" si="4957"/>
        <v>AP$2533</v>
      </c>
      <c r="AQ2552" s="4" t="str">
        <f t="shared" si="4957"/>
        <v>AQ$2533</v>
      </c>
      <c r="AR2552" s="4" t="str">
        <f t="shared" si="4957"/>
        <v>AR$2533</v>
      </c>
      <c r="AS2552" s="4" t="str">
        <f t="shared" si="4957"/>
        <v>AS$2533</v>
      </c>
      <c r="AT2552" s="4" t="str">
        <f t="shared" si="4957"/>
        <v>AT$2533</v>
      </c>
      <c r="AU2552" s="4" t="str">
        <f t="shared" si="4957"/>
        <v>AU$2533</v>
      </c>
      <c r="AV2552" s="4" t="str">
        <f t="shared" si="4957"/>
        <v>AV$2533</v>
      </c>
      <c r="AW2552" s="4" t="str">
        <f t="shared" si="4957"/>
        <v>AW$2533</v>
      </c>
      <c r="AX2552" s="4" t="str">
        <f t="shared" si="4957"/>
        <v>AX$2533</v>
      </c>
      <c r="AY2552" s="4" t="str">
        <f t="shared" si="4957"/>
        <v>AY$2533</v>
      </c>
      <c r="AZ2552" s="4" t="str">
        <f t="shared" si="4957"/>
        <v>AZ$2533</v>
      </c>
      <c r="BA2552" s="4" t="str">
        <f t="shared" si="4957"/>
        <v>BA$2533</v>
      </c>
      <c r="BB2552" s="4" t="str">
        <f t="shared" si="4957"/>
        <v>BB$2533</v>
      </c>
      <c r="BC2552" s="4" t="str">
        <f t="shared" si="4957"/>
        <v>BC$2533</v>
      </c>
      <c r="BD2552" s="4" t="str">
        <f t="shared" si="4957"/>
        <v>BD$2533</v>
      </c>
      <c r="BE2552" s="4" t="str">
        <f t="shared" si="4957"/>
        <v>BE$2533</v>
      </c>
      <c r="BF2552" s="4" t="str">
        <f t="shared" si="4957"/>
        <v>BF$2533</v>
      </c>
      <c r="BG2552" s="4" t="str">
        <f t="shared" si="4957"/>
        <v>BG$2533</v>
      </c>
      <c r="BH2552" s="4" t="str">
        <f t="shared" si="4957"/>
        <v>BH$2533</v>
      </c>
      <c r="BI2552" s="4" t="str">
        <f t="shared" si="4957"/>
        <v>BI$2533</v>
      </c>
      <c r="BJ2552" s="4" t="str">
        <f t="shared" si="4957"/>
        <v>BJ$2533</v>
      </c>
      <c r="BK2552" s="4" t="str">
        <f t="shared" si="4957"/>
        <v>BK$2533</v>
      </c>
      <c r="BL2552" s="4" t="str">
        <f t="shared" si="4957"/>
        <v>BL$2533</v>
      </c>
      <c r="BM2552" s="4" t="str">
        <f t="shared" si="4957"/>
        <v>BM$2533</v>
      </c>
      <c r="BN2552" s="4" t="str">
        <f t="shared" si="4957"/>
        <v>BN$2533</v>
      </c>
      <c r="BO2552" s="4" t="str">
        <f t="shared" si="4957"/>
        <v>BO$2533</v>
      </c>
      <c r="BP2552" s="4" t="str">
        <f t="shared" si="4957"/>
        <v>BP$2533</v>
      </c>
      <c r="BQ2552" s="4" t="str">
        <f t="shared" si="4957"/>
        <v>BQ$2533</v>
      </c>
      <c r="BR2552" s="4" t="str">
        <f t="shared" si="4957"/>
        <v>BR$2533</v>
      </c>
      <c r="BS2552" s="4" t="str">
        <f t="shared" si="4957"/>
        <v>BS$2533</v>
      </c>
      <c r="BT2552" s="4" t="str">
        <f t="shared" si="4957"/>
        <v>BT$2533</v>
      </c>
      <c r="BU2552" s="4" t="str">
        <f t="shared" si="4957"/>
        <v>BU$2533</v>
      </c>
      <c r="BV2552" s="4" t="str">
        <f t="shared" si="4957"/>
        <v>BV$2533</v>
      </c>
      <c r="BW2552" s="4" t="str">
        <f t="shared" si="4957"/>
        <v>BW$2533</v>
      </c>
      <c r="BX2552" s="4" t="str">
        <f t="shared" si="4957"/>
        <v>BX$2533</v>
      </c>
      <c r="BY2552" s="4" t="str">
        <f t="shared" si="4957"/>
        <v>BY$2533</v>
      </c>
      <c r="BZ2552" s="4" t="str">
        <f t="shared" si="4957"/>
        <v>BZ$2533</v>
      </c>
      <c r="CA2552" s="4" t="str">
        <f t="shared" si="4957"/>
        <v>CA$2533</v>
      </c>
      <c r="CB2552" s="4" t="str">
        <f t="shared" si="4957"/>
        <v>CB$2533</v>
      </c>
      <c r="CC2552" s="4" t="str">
        <f t="shared" si="4957"/>
        <v>CC$2533</v>
      </c>
      <c r="CD2552" s="4" t="str">
        <f t="shared" si="4957"/>
        <v>CD$2533</v>
      </c>
      <c r="CE2552" s="4" t="str">
        <f t="shared" si="4957"/>
        <v>CE$2533</v>
      </c>
      <c r="CF2552" s="4" t="str">
        <f t="shared" ref="CF2552:CL2552" si="4958">ADDRESS(ROW(CF2533),COLUMN(CF2533),2)</f>
        <v>CF$2533</v>
      </c>
      <c r="CG2552" s="4" t="str">
        <f t="shared" si="4958"/>
        <v>CG$2533</v>
      </c>
      <c r="CH2552" s="4" t="str">
        <f t="shared" si="4958"/>
        <v>CH$2533</v>
      </c>
      <c r="CI2552" s="4" t="str">
        <f t="shared" si="4958"/>
        <v>CI$2533</v>
      </c>
      <c r="CJ2552" s="4" t="str">
        <f t="shared" si="4958"/>
        <v>CJ$2533</v>
      </c>
      <c r="CK2552" s="4" t="str">
        <f t="shared" si="4958"/>
        <v>CK$2533</v>
      </c>
      <c r="CL2552" s="4" t="str">
        <f t="shared" si="4958"/>
        <v>CL$2533</v>
      </c>
      <c r="CO2552" s="212" t="e">
        <f>ADDRESS(ROW(#REF!),COLUMN(#REF!),2)</f>
        <v>#REF!</v>
      </c>
      <c r="CP2552" s="212" t="e">
        <f>ADDRESS(ROW(#REF!),COLUMN(#REF!),2)</f>
        <v>#REF!</v>
      </c>
      <c r="CQ2552" s="212" t="e">
        <f>ADDRESS(ROW(#REF!),COLUMN(#REF!),2)</f>
        <v>#REF!</v>
      </c>
      <c r="CR2552" s="212" t="e">
        <f>ADDRESS(ROW(#REF!),COLUMN(#REF!),2)</f>
        <v>#REF!</v>
      </c>
      <c r="CS2552" s="212" t="e">
        <f>ADDRESS(ROW(#REF!),COLUMN(#REF!),2)</f>
        <v>#REF!</v>
      </c>
      <c r="CT2552" s="212" t="e">
        <f>ADDRESS(ROW(#REF!),COLUMN(#REF!),2)</f>
        <v>#REF!</v>
      </c>
      <c r="CU2552" s="212" t="e">
        <f>ADDRESS(ROW(#REF!),COLUMN(#REF!),2)</f>
        <v>#REF!</v>
      </c>
      <c r="CV2552" s="212" t="e">
        <f>ADDRESS(ROW(#REF!),COLUMN(#REF!),2)</f>
        <v>#REF!</v>
      </c>
      <c r="CW2552" s="212" t="e">
        <f>ADDRESS(ROW(#REF!),COLUMN(#REF!),2)</f>
        <v>#REF!</v>
      </c>
      <c r="CX2552" s="212" t="e">
        <f>ADDRESS(ROW(#REF!),COLUMN(#REF!),2)</f>
        <v>#REF!</v>
      </c>
      <c r="CY2552" s="212" t="e">
        <f>ADDRESS(ROW(#REF!),COLUMN(#REF!),2)</f>
        <v>#REF!</v>
      </c>
      <c r="CZ2552" s="212" t="e">
        <f>ADDRESS(ROW(#REF!),COLUMN(#REF!),2)</f>
        <v>#REF!</v>
      </c>
      <c r="DA2552" s="212" t="e">
        <f>ADDRESS(ROW(#REF!),COLUMN(#REF!),2)</f>
        <v>#REF!</v>
      </c>
      <c r="DB2552" s="212" t="e">
        <f>ADDRESS(ROW(#REF!),COLUMN(#REF!),2)</f>
        <v>#REF!</v>
      </c>
      <c r="DC2552" s="212" t="e">
        <f>ADDRESS(ROW(#REF!),COLUMN(#REF!),2)</f>
        <v>#REF!</v>
      </c>
      <c r="DD2552" s="212" t="e">
        <f>ADDRESS(ROW(#REF!),COLUMN(#REF!),2)</f>
        <v>#REF!</v>
      </c>
      <c r="DE2552" s="212" t="e">
        <f>ADDRESS(ROW(#REF!),COLUMN(#REF!),2)</f>
        <v>#REF!</v>
      </c>
      <c r="DF2552" s="212" t="e">
        <f>ADDRESS(ROW(#REF!),COLUMN(#REF!),2)</f>
        <v>#REF!</v>
      </c>
      <c r="DG2552" s="212" t="e">
        <f>ADDRESS(ROW(#REF!),COLUMN(#REF!),2)</f>
        <v>#REF!</v>
      </c>
      <c r="DH2552" s="212" t="e">
        <f>ADDRESS(ROW(#REF!),COLUMN(#REF!),2)</f>
        <v>#REF!</v>
      </c>
      <c r="DI2552" s="212" t="e">
        <f>ADDRESS(ROW(#REF!),COLUMN(#REF!),2)</f>
        <v>#REF!</v>
      </c>
      <c r="DJ2552" s="212" t="e">
        <f>ADDRESS(ROW(#REF!),COLUMN(#REF!),2)</f>
        <v>#REF!</v>
      </c>
      <c r="DK2552" s="212" t="e">
        <f>ADDRESS(ROW(#REF!),COLUMN(#REF!),2)</f>
        <v>#REF!</v>
      </c>
      <c r="DL2552" s="212" t="e">
        <f>ADDRESS(ROW(#REF!),COLUMN(#REF!),2)</f>
        <v>#REF!</v>
      </c>
    </row>
    <row r="2553" spans="1:116" x14ac:dyDescent="0.4">
      <c r="B2553" t="s">
        <v>332</v>
      </c>
      <c r="D2553" t="s">
        <v>541</v>
      </c>
      <c r="E2553" s="8" t="str">
        <f t="shared" si="4953"/>
        <v>2553 SEASON MONTHL-TV-V</v>
      </c>
      <c r="G2553" s="136" t="str">
        <f t="shared" si="4952"/>
        <v>(Secondary label)</v>
      </c>
      <c r="H2553" s="12"/>
      <c r="I2553" s="60"/>
      <c r="J2553" s="60"/>
      <c r="K2553" s="15"/>
      <c r="L2553" s="15"/>
      <c r="M2553" s="15"/>
      <c r="N2553" s="15"/>
      <c r="O2553" s="15"/>
      <c r="P2553" s="15"/>
      <c r="R2553" s="15"/>
      <c r="S2553" s="80"/>
      <c r="T2553" s="80"/>
      <c r="U2553" s="80"/>
      <c r="V2553" s="80"/>
      <c r="W2553" s="80"/>
      <c r="X2553" s="80"/>
      <c r="Y2553" s="80"/>
      <c r="Z2553" s="80"/>
      <c r="AA2553" s="80"/>
      <c r="AB2553" s="80"/>
      <c r="AC2553" s="80"/>
      <c r="AD2553" s="80"/>
      <c r="AE2553" s="80"/>
      <c r="AF2553" s="80"/>
      <c r="AG2553" s="80"/>
      <c r="AH2553" s="80"/>
      <c r="AI2553" s="80"/>
      <c r="AJ2553" s="80"/>
      <c r="AK2553" s="80"/>
      <c r="AL2553" s="80"/>
      <c r="AM2553" s="80"/>
      <c r="AN2553" s="80"/>
      <c r="AO2553" s="80"/>
      <c r="AP2553" s="80"/>
      <c r="AQ2553" s="80"/>
      <c r="AR2553" s="80"/>
      <c r="AS2553" s="80"/>
      <c r="AT2553" s="80"/>
      <c r="AU2553" s="80"/>
      <c r="AV2553" s="80"/>
      <c r="AW2553" s="80"/>
      <c r="AX2553" s="80"/>
      <c r="AY2553" s="80"/>
      <c r="AZ2553" s="80"/>
      <c r="BA2553" s="80"/>
      <c r="BB2553" s="80"/>
      <c r="BC2553" s="80"/>
      <c r="BD2553" s="80"/>
      <c r="BE2553" s="80"/>
      <c r="BF2553" s="80"/>
      <c r="BG2553" s="80"/>
      <c r="BH2553" s="80"/>
      <c r="BI2553" s="80"/>
      <c r="BJ2553" s="80"/>
      <c r="BK2553" s="80"/>
      <c r="BL2553" s="80"/>
      <c r="BM2553" s="80"/>
      <c r="BN2553" s="80"/>
      <c r="BO2553" s="80"/>
      <c r="BP2553" s="80"/>
      <c r="BQ2553" s="80"/>
      <c r="BR2553" s="80"/>
      <c r="BS2553" s="80"/>
      <c r="BT2553" s="80"/>
      <c r="BU2553" s="80"/>
      <c r="BV2553" s="80"/>
      <c r="BW2553" s="80"/>
      <c r="BX2553" s="80"/>
      <c r="BY2553" s="80"/>
      <c r="BZ2553" s="80"/>
      <c r="CA2553" s="80"/>
      <c r="CB2553" s="80"/>
      <c r="CC2553" s="80"/>
      <c r="CD2553" s="80"/>
      <c r="CE2553" s="80"/>
      <c r="CF2553" s="80"/>
      <c r="CG2553" s="80"/>
      <c r="CH2553" s="80"/>
      <c r="CI2553" s="80"/>
      <c r="CJ2553" s="80"/>
      <c r="CK2553" s="80"/>
      <c r="CL2553" s="80"/>
      <c r="CN2553" s="60"/>
    </row>
    <row r="2554" spans="1:116" x14ac:dyDescent="0.4">
      <c r="B2554" t="s">
        <v>332</v>
      </c>
      <c r="D2554" t="s">
        <v>541</v>
      </c>
      <c r="E2554" s="8" t="str">
        <f t="shared" si="4953"/>
        <v>2554 SEASON MONTHL-TV-V</v>
      </c>
      <c r="G2554" s="136" t="str">
        <f t="shared" si="4952"/>
        <v xml:space="preserve">secondary unit </v>
      </c>
      <c r="H2554" s="12"/>
      <c r="I2554" s="60"/>
      <c r="J2554" s="60"/>
      <c r="K2554" s="15"/>
      <c r="L2554" s="15"/>
      <c r="M2554" s="15"/>
      <c r="N2554" s="15"/>
      <c r="O2554" s="15"/>
      <c r="P2554" s="15"/>
      <c r="R2554" s="15"/>
      <c r="S2554" s="76"/>
      <c r="T2554" s="76"/>
      <c r="U2554" s="76"/>
      <c r="V2554" s="76"/>
      <c r="W2554" s="76"/>
      <c r="X2554" s="76"/>
      <c r="Y2554" s="76"/>
      <c r="Z2554" s="76"/>
      <c r="AA2554" s="76"/>
      <c r="AB2554" s="76"/>
      <c r="AC2554" s="76"/>
      <c r="AD2554" s="76"/>
      <c r="AE2554" s="76"/>
      <c r="AF2554" s="76"/>
      <c r="AG2554" s="76"/>
      <c r="AH2554" s="76"/>
      <c r="AI2554" s="76"/>
      <c r="AJ2554" s="76"/>
      <c r="AK2554" s="76"/>
      <c r="AL2554" s="76"/>
      <c r="AM2554" s="76"/>
      <c r="AN2554" s="76"/>
      <c r="AO2554" s="76"/>
      <c r="AP2554" s="76"/>
      <c r="AQ2554" s="76"/>
      <c r="AR2554" s="76"/>
      <c r="AS2554" s="76"/>
      <c r="AT2554" s="76"/>
      <c r="AU2554" s="76"/>
      <c r="AV2554" s="76"/>
      <c r="AW2554" s="76"/>
      <c r="AX2554" s="76"/>
      <c r="AY2554" s="76"/>
      <c r="AZ2554" s="76"/>
      <c r="BA2554" s="76"/>
      <c r="BB2554" s="76"/>
      <c r="BC2554" s="76"/>
      <c r="BD2554" s="76"/>
      <c r="BE2554" s="76"/>
      <c r="BF2554" s="76"/>
      <c r="BG2554" s="76"/>
      <c r="BH2554" s="76"/>
      <c r="BI2554" s="76"/>
      <c r="BJ2554" s="76"/>
      <c r="BK2554" s="76"/>
      <c r="BL2554" s="76"/>
      <c r="BM2554" s="76"/>
      <c r="BN2554" s="76"/>
      <c r="BO2554" s="76"/>
      <c r="BP2554" s="76"/>
      <c r="BQ2554" s="76"/>
      <c r="BR2554" s="76"/>
      <c r="BS2554" s="76"/>
      <c r="BT2554" s="76"/>
      <c r="BU2554" s="76"/>
      <c r="BV2554" s="76"/>
      <c r="BW2554" s="76"/>
      <c r="BX2554" s="76"/>
      <c r="BY2554" s="76"/>
      <c r="BZ2554" s="76"/>
      <c r="CA2554" s="76"/>
      <c r="CB2554" s="76"/>
      <c r="CC2554" s="76"/>
      <c r="CD2554" s="76"/>
      <c r="CE2554" s="76"/>
      <c r="CF2554" s="76"/>
      <c r="CG2554" s="76"/>
      <c r="CH2554" s="76"/>
      <c r="CI2554" s="76"/>
      <c r="CJ2554" s="76"/>
      <c r="CK2554" s="76"/>
      <c r="CL2554" s="76"/>
      <c r="CN2554" s="60"/>
      <c r="CO2554" s="76"/>
      <c r="CP2554" s="76"/>
      <c r="CQ2554" s="76"/>
      <c r="CR2554" s="76"/>
      <c r="CS2554" s="76"/>
      <c r="CT2554" s="76"/>
      <c r="CU2554" s="76"/>
      <c r="CV2554" s="76"/>
      <c r="CW2554" s="76"/>
      <c r="CX2554" s="76"/>
      <c r="CY2554" s="76"/>
      <c r="CZ2554" s="76"/>
      <c r="DA2554" s="76"/>
      <c r="DB2554" s="76"/>
      <c r="DC2554" s="76"/>
      <c r="DD2554" s="76"/>
      <c r="DE2554" s="76"/>
      <c r="DF2554" s="76"/>
      <c r="DG2554" s="76"/>
      <c r="DH2554" s="76"/>
      <c r="DI2554" s="76"/>
      <c r="DJ2554" s="76"/>
      <c r="DK2554" s="76"/>
      <c r="DL2554" s="76"/>
    </row>
    <row r="2555" spans="1:116" x14ac:dyDescent="0.4">
      <c r="B2555" t="s">
        <v>332</v>
      </c>
      <c r="D2555" t="s">
        <v>541</v>
      </c>
      <c r="E2555" s="8" t="str">
        <f t="shared" si="4953"/>
        <v>2555 SEASON MONTHL-TV-V</v>
      </c>
      <c r="G2555" s="136" t="str">
        <f t="shared" si="4952"/>
        <v>Secondary revenue driver</v>
      </c>
      <c r="H2555" s="12"/>
      <c r="I2555" s="60"/>
      <c r="J2555" s="60"/>
      <c r="K2555" s="15"/>
      <c r="L2555" s="15"/>
      <c r="M2555" s="15"/>
      <c r="N2555" s="15"/>
      <c r="O2555" s="15"/>
      <c r="P2555" s="15"/>
      <c r="R2555" s="15"/>
      <c r="S2555" s="80" t="str">
        <f>S2529</f>
        <v>S$18</v>
      </c>
      <c r="T2555" s="80" t="str">
        <f t="shared" ref="T2555:CE2555" si="4959">T2529</f>
        <v>T$18</v>
      </c>
      <c r="U2555" s="80" t="str">
        <f t="shared" si="4959"/>
        <v>U$18</v>
      </c>
      <c r="V2555" s="80" t="str">
        <f t="shared" si="4959"/>
        <v>V$18</v>
      </c>
      <c r="W2555" s="80" t="str">
        <f t="shared" si="4959"/>
        <v>W$18</v>
      </c>
      <c r="X2555" s="80" t="str">
        <f t="shared" si="4959"/>
        <v>X$18</v>
      </c>
      <c r="Y2555" s="80" t="str">
        <f t="shared" si="4959"/>
        <v>Y$18</v>
      </c>
      <c r="Z2555" s="80" t="str">
        <f t="shared" si="4959"/>
        <v>Z$18</v>
      </c>
      <c r="AA2555" s="80" t="str">
        <f t="shared" si="4959"/>
        <v>AA$18</v>
      </c>
      <c r="AB2555" s="80" t="str">
        <f t="shared" si="4959"/>
        <v>AB$18</v>
      </c>
      <c r="AC2555" s="80" t="str">
        <f t="shared" si="4959"/>
        <v>AC$18</v>
      </c>
      <c r="AD2555" s="80" t="str">
        <f t="shared" si="4959"/>
        <v>AD$18</v>
      </c>
      <c r="AE2555" s="80" t="str">
        <f t="shared" si="4959"/>
        <v>AE$18</v>
      </c>
      <c r="AF2555" s="80" t="str">
        <f t="shared" si="4959"/>
        <v>AF$18</v>
      </c>
      <c r="AG2555" s="80" t="str">
        <f t="shared" si="4959"/>
        <v>AG$18</v>
      </c>
      <c r="AH2555" s="80" t="str">
        <f t="shared" si="4959"/>
        <v>AH$18</v>
      </c>
      <c r="AI2555" s="80" t="str">
        <f t="shared" si="4959"/>
        <v>AI$18</v>
      </c>
      <c r="AJ2555" s="80" t="str">
        <f t="shared" si="4959"/>
        <v>AJ$18</v>
      </c>
      <c r="AK2555" s="80" t="str">
        <f t="shared" si="4959"/>
        <v>AK$18</v>
      </c>
      <c r="AL2555" s="80" t="str">
        <f t="shared" si="4959"/>
        <v>AL$18</v>
      </c>
      <c r="AM2555" s="80" t="str">
        <f t="shared" si="4959"/>
        <v>AM$18</v>
      </c>
      <c r="AN2555" s="80" t="str">
        <f t="shared" si="4959"/>
        <v>AN$18</v>
      </c>
      <c r="AO2555" s="80" t="str">
        <f t="shared" si="4959"/>
        <v>AO$18</v>
      </c>
      <c r="AP2555" s="80" t="str">
        <f t="shared" si="4959"/>
        <v>AP$18</v>
      </c>
      <c r="AQ2555" s="80" t="str">
        <f t="shared" si="4959"/>
        <v>AQ$18</v>
      </c>
      <c r="AR2555" s="80" t="str">
        <f t="shared" si="4959"/>
        <v>AR$18</v>
      </c>
      <c r="AS2555" s="80" t="str">
        <f t="shared" si="4959"/>
        <v>AS$18</v>
      </c>
      <c r="AT2555" s="80" t="str">
        <f t="shared" si="4959"/>
        <v>AT$18</v>
      </c>
      <c r="AU2555" s="80" t="str">
        <f t="shared" si="4959"/>
        <v>AU$18</v>
      </c>
      <c r="AV2555" s="80" t="str">
        <f t="shared" si="4959"/>
        <v>AV$18</v>
      </c>
      <c r="AW2555" s="80" t="str">
        <f t="shared" si="4959"/>
        <v>AW$18</v>
      </c>
      <c r="AX2555" s="80" t="str">
        <f t="shared" si="4959"/>
        <v>AX$18</v>
      </c>
      <c r="AY2555" s="80" t="str">
        <f t="shared" si="4959"/>
        <v>AY$18</v>
      </c>
      <c r="AZ2555" s="80" t="str">
        <f t="shared" si="4959"/>
        <v>AZ$18</v>
      </c>
      <c r="BA2555" s="80" t="str">
        <f t="shared" si="4959"/>
        <v>BA$18</v>
      </c>
      <c r="BB2555" s="80" t="str">
        <f t="shared" si="4959"/>
        <v>BB$18</v>
      </c>
      <c r="BC2555" s="80" t="str">
        <f t="shared" si="4959"/>
        <v>BC$18</v>
      </c>
      <c r="BD2555" s="80" t="str">
        <f t="shared" si="4959"/>
        <v>BD$18</v>
      </c>
      <c r="BE2555" s="80" t="str">
        <f t="shared" si="4959"/>
        <v>BE$18</v>
      </c>
      <c r="BF2555" s="80" t="str">
        <f t="shared" si="4959"/>
        <v>BF$18</v>
      </c>
      <c r="BG2555" s="80" t="str">
        <f t="shared" si="4959"/>
        <v>BG$18</v>
      </c>
      <c r="BH2555" s="80" t="str">
        <f t="shared" si="4959"/>
        <v>BH$18</v>
      </c>
      <c r="BI2555" s="80" t="str">
        <f t="shared" si="4959"/>
        <v>BI$18</v>
      </c>
      <c r="BJ2555" s="80" t="str">
        <f t="shared" si="4959"/>
        <v>BJ$18</v>
      </c>
      <c r="BK2555" s="80" t="str">
        <f t="shared" si="4959"/>
        <v>BK$18</v>
      </c>
      <c r="BL2555" s="80" t="str">
        <f t="shared" si="4959"/>
        <v>BL$18</v>
      </c>
      <c r="BM2555" s="80" t="str">
        <f t="shared" si="4959"/>
        <v>BM$18</v>
      </c>
      <c r="BN2555" s="80" t="str">
        <f t="shared" si="4959"/>
        <v>BN$18</v>
      </c>
      <c r="BO2555" s="80" t="str">
        <f t="shared" si="4959"/>
        <v>BO$18</v>
      </c>
      <c r="BP2555" s="80" t="str">
        <f t="shared" si="4959"/>
        <v>BP$18</v>
      </c>
      <c r="BQ2555" s="80" t="str">
        <f t="shared" si="4959"/>
        <v>BQ$18</v>
      </c>
      <c r="BR2555" s="80" t="str">
        <f t="shared" si="4959"/>
        <v>BR$18</v>
      </c>
      <c r="BS2555" s="80" t="str">
        <f t="shared" si="4959"/>
        <v>BS$18</v>
      </c>
      <c r="BT2555" s="80" t="str">
        <f t="shared" si="4959"/>
        <v>BT$18</v>
      </c>
      <c r="BU2555" s="80" t="str">
        <f t="shared" si="4959"/>
        <v>BU$18</v>
      </c>
      <c r="BV2555" s="80" t="str">
        <f t="shared" si="4959"/>
        <v>BV$18</v>
      </c>
      <c r="BW2555" s="80" t="str">
        <f t="shared" si="4959"/>
        <v>BW$18</v>
      </c>
      <c r="BX2555" s="80" t="str">
        <f t="shared" si="4959"/>
        <v>BX$18</v>
      </c>
      <c r="BY2555" s="80" t="str">
        <f t="shared" si="4959"/>
        <v>BY$18</v>
      </c>
      <c r="BZ2555" s="80" t="str">
        <f t="shared" si="4959"/>
        <v>BZ$18</v>
      </c>
      <c r="CA2555" s="80" t="str">
        <f t="shared" si="4959"/>
        <v>CA$18</v>
      </c>
      <c r="CB2555" s="80" t="str">
        <f t="shared" si="4959"/>
        <v>CB$18</v>
      </c>
      <c r="CC2555" s="80" t="str">
        <f t="shared" si="4959"/>
        <v>CC$18</v>
      </c>
      <c r="CD2555" s="80" t="str">
        <f t="shared" si="4959"/>
        <v>CD$18</v>
      </c>
      <c r="CE2555" s="80" t="str">
        <f t="shared" si="4959"/>
        <v>CE$18</v>
      </c>
      <c r="CF2555" s="80" t="str">
        <f t="shared" ref="CF2555:CL2555" si="4960">CF2529</f>
        <v>CF$18</v>
      </c>
      <c r="CG2555" s="80" t="str">
        <f t="shared" si="4960"/>
        <v>CG$18</v>
      </c>
      <c r="CH2555" s="80" t="str">
        <f t="shared" si="4960"/>
        <v>CH$18</v>
      </c>
      <c r="CI2555" s="80" t="str">
        <f t="shared" si="4960"/>
        <v>CI$18</v>
      </c>
      <c r="CJ2555" s="80" t="str">
        <f t="shared" si="4960"/>
        <v>CJ$18</v>
      </c>
      <c r="CK2555" s="80" t="str">
        <f t="shared" si="4960"/>
        <v>CK$18</v>
      </c>
      <c r="CL2555" s="80" t="str">
        <f t="shared" si="4960"/>
        <v>CL$18</v>
      </c>
      <c r="CN2555" s="60"/>
      <c r="CO2555" s="76"/>
      <c r="CP2555" s="76"/>
      <c r="CQ2555" s="76"/>
      <c r="CR2555" s="76"/>
      <c r="CS2555" s="76"/>
      <c r="CT2555" s="76"/>
      <c r="CU2555" s="76"/>
      <c r="CV2555" s="76"/>
      <c r="CW2555" s="76"/>
      <c r="CX2555" s="76"/>
      <c r="CY2555" s="76"/>
      <c r="CZ2555" s="76"/>
      <c r="DA2555" s="76"/>
      <c r="DB2555" s="76"/>
      <c r="DC2555" s="76"/>
      <c r="DD2555" s="76"/>
      <c r="DE2555" s="76"/>
      <c r="DF2555" s="76"/>
      <c r="DG2555" s="76"/>
      <c r="DH2555" s="76"/>
      <c r="DI2555" s="76"/>
      <c r="DJ2555" s="76"/>
      <c r="DK2555" s="76"/>
      <c r="DL2555" s="76"/>
    </row>
    <row r="2556" spans="1:116" x14ac:dyDescent="0.4">
      <c r="B2556" t="s">
        <v>332</v>
      </c>
      <c r="D2556" t="s">
        <v>541</v>
      </c>
      <c r="E2556" s="8" t="str">
        <f t="shared" si="4953"/>
        <v>2556 SEASON MONTHL-TV-V</v>
      </c>
      <c r="G2556" s="136" t="str">
        <f t="shared" si="4952"/>
        <v>Secondary volume driver</v>
      </c>
      <c r="H2556" s="12"/>
      <c r="I2556" s="60"/>
      <c r="J2556" s="60"/>
      <c r="K2556" s="15"/>
      <c r="L2556" s="15"/>
      <c r="M2556" s="15"/>
      <c r="N2556" s="15"/>
      <c r="O2556" s="15"/>
      <c r="P2556" s="15"/>
      <c r="R2556" s="15"/>
      <c r="S2556" s="80" t="str">
        <f>S2530</f>
        <v>S$19</v>
      </c>
      <c r="T2556" s="80" t="str">
        <f t="shared" ref="T2556:CE2556" si="4961">T2530</f>
        <v>T$19</v>
      </c>
      <c r="U2556" s="80" t="str">
        <f t="shared" si="4961"/>
        <v>U$19</v>
      </c>
      <c r="V2556" s="80" t="str">
        <f t="shared" si="4961"/>
        <v>V$19</v>
      </c>
      <c r="W2556" s="80" t="str">
        <f t="shared" si="4961"/>
        <v>W$19</v>
      </c>
      <c r="X2556" s="80" t="str">
        <f t="shared" si="4961"/>
        <v>X$19</v>
      </c>
      <c r="Y2556" s="80" t="str">
        <f t="shared" si="4961"/>
        <v>Y$19</v>
      </c>
      <c r="Z2556" s="80" t="str">
        <f t="shared" si="4961"/>
        <v>Z$19</v>
      </c>
      <c r="AA2556" s="80" t="str">
        <f t="shared" si="4961"/>
        <v>AA$19</v>
      </c>
      <c r="AB2556" s="80" t="str">
        <f t="shared" si="4961"/>
        <v>AB$19</v>
      </c>
      <c r="AC2556" s="80" t="str">
        <f t="shared" si="4961"/>
        <v>AC$19</v>
      </c>
      <c r="AD2556" s="80" t="str">
        <f t="shared" si="4961"/>
        <v>AD$19</v>
      </c>
      <c r="AE2556" s="80" t="str">
        <f t="shared" si="4961"/>
        <v>AE$19</v>
      </c>
      <c r="AF2556" s="80" t="str">
        <f t="shared" si="4961"/>
        <v>AF$19</v>
      </c>
      <c r="AG2556" s="80" t="str">
        <f t="shared" si="4961"/>
        <v>AG$19</v>
      </c>
      <c r="AH2556" s="80" t="str">
        <f t="shared" si="4961"/>
        <v>AH$19</v>
      </c>
      <c r="AI2556" s="80" t="str">
        <f t="shared" si="4961"/>
        <v>AI$19</v>
      </c>
      <c r="AJ2556" s="80" t="str">
        <f t="shared" si="4961"/>
        <v>AJ$19</v>
      </c>
      <c r="AK2556" s="80" t="str">
        <f t="shared" si="4961"/>
        <v>AK$19</v>
      </c>
      <c r="AL2556" s="80" t="str">
        <f t="shared" si="4961"/>
        <v>AL$19</v>
      </c>
      <c r="AM2556" s="80" t="str">
        <f t="shared" si="4961"/>
        <v>AM$19</v>
      </c>
      <c r="AN2556" s="80" t="str">
        <f t="shared" si="4961"/>
        <v>AN$19</v>
      </c>
      <c r="AO2556" s="80" t="str">
        <f t="shared" si="4961"/>
        <v>AO$19</v>
      </c>
      <c r="AP2556" s="80" t="str">
        <f t="shared" si="4961"/>
        <v>AP$19</v>
      </c>
      <c r="AQ2556" s="80" t="str">
        <f t="shared" si="4961"/>
        <v>AQ$19</v>
      </c>
      <c r="AR2556" s="80" t="str">
        <f t="shared" si="4961"/>
        <v>AR$19</v>
      </c>
      <c r="AS2556" s="80" t="str">
        <f t="shared" si="4961"/>
        <v>AS$19</v>
      </c>
      <c r="AT2556" s="80" t="str">
        <f t="shared" si="4961"/>
        <v>AT$19</v>
      </c>
      <c r="AU2556" s="80" t="str">
        <f t="shared" si="4961"/>
        <v>AU$19</v>
      </c>
      <c r="AV2556" s="80" t="str">
        <f t="shared" si="4961"/>
        <v>AV$19</v>
      </c>
      <c r="AW2556" s="80" t="str">
        <f t="shared" si="4961"/>
        <v>AW$19</v>
      </c>
      <c r="AX2556" s="80" t="str">
        <f t="shared" si="4961"/>
        <v>AX$19</v>
      </c>
      <c r="AY2556" s="80" t="str">
        <f t="shared" si="4961"/>
        <v>AY$19</v>
      </c>
      <c r="AZ2556" s="80" t="str">
        <f t="shared" si="4961"/>
        <v>AZ$19</v>
      </c>
      <c r="BA2556" s="80" t="str">
        <f t="shared" si="4961"/>
        <v>BA$19</v>
      </c>
      <c r="BB2556" s="80" t="str">
        <f t="shared" si="4961"/>
        <v>BB$19</v>
      </c>
      <c r="BC2556" s="80" t="str">
        <f t="shared" si="4961"/>
        <v>BC$19</v>
      </c>
      <c r="BD2556" s="80" t="str">
        <f t="shared" si="4961"/>
        <v>BD$19</v>
      </c>
      <c r="BE2556" s="80" t="str">
        <f t="shared" si="4961"/>
        <v>BE$19</v>
      </c>
      <c r="BF2556" s="80" t="str">
        <f t="shared" si="4961"/>
        <v>BF$19</v>
      </c>
      <c r="BG2556" s="80" t="str">
        <f t="shared" si="4961"/>
        <v>BG$19</v>
      </c>
      <c r="BH2556" s="80" t="str">
        <f t="shared" si="4961"/>
        <v>BH$19</v>
      </c>
      <c r="BI2556" s="80" t="str">
        <f t="shared" si="4961"/>
        <v>BI$19</v>
      </c>
      <c r="BJ2556" s="80" t="str">
        <f t="shared" si="4961"/>
        <v>BJ$19</v>
      </c>
      <c r="BK2556" s="80" t="str">
        <f t="shared" si="4961"/>
        <v>BK$19</v>
      </c>
      <c r="BL2556" s="80" t="str">
        <f t="shared" si="4961"/>
        <v>BL$19</v>
      </c>
      <c r="BM2556" s="80" t="str">
        <f t="shared" si="4961"/>
        <v>BM$19</v>
      </c>
      <c r="BN2556" s="80" t="str">
        <f t="shared" si="4961"/>
        <v>BN$19</v>
      </c>
      <c r="BO2556" s="80" t="str">
        <f t="shared" si="4961"/>
        <v>BO$19</v>
      </c>
      <c r="BP2556" s="80" t="str">
        <f t="shared" si="4961"/>
        <v>BP$19</v>
      </c>
      <c r="BQ2556" s="80" t="str">
        <f t="shared" si="4961"/>
        <v>BQ$19</v>
      </c>
      <c r="BR2556" s="80" t="str">
        <f t="shared" si="4961"/>
        <v>BR$19</v>
      </c>
      <c r="BS2556" s="80" t="str">
        <f t="shared" si="4961"/>
        <v>BS$19</v>
      </c>
      <c r="BT2556" s="80" t="str">
        <f t="shared" si="4961"/>
        <v>BT$19</v>
      </c>
      <c r="BU2556" s="80" t="str">
        <f t="shared" si="4961"/>
        <v>BU$19</v>
      </c>
      <c r="BV2556" s="80" t="str">
        <f t="shared" si="4961"/>
        <v>BV$19</v>
      </c>
      <c r="BW2556" s="80" t="str">
        <f t="shared" si="4961"/>
        <v>BW$19</v>
      </c>
      <c r="BX2556" s="80" t="str">
        <f t="shared" si="4961"/>
        <v>BX$19</v>
      </c>
      <c r="BY2556" s="80" t="str">
        <f t="shared" si="4961"/>
        <v>BY$19</v>
      </c>
      <c r="BZ2556" s="80" t="str">
        <f t="shared" si="4961"/>
        <v>BZ$19</v>
      </c>
      <c r="CA2556" s="80" t="str">
        <f t="shared" si="4961"/>
        <v>CA$19</v>
      </c>
      <c r="CB2556" s="80" t="str">
        <f t="shared" si="4961"/>
        <v>CB$19</v>
      </c>
      <c r="CC2556" s="80" t="str">
        <f t="shared" si="4961"/>
        <v>CC$19</v>
      </c>
      <c r="CD2556" s="80" t="str">
        <f t="shared" si="4961"/>
        <v>CD$19</v>
      </c>
      <c r="CE2556" s="80" t="str">
        <f t="shared" si="4961"/>
        <v>CE$19</v>
      </c>
      <c r="CF2556" s="80" t="str">
        <f t="shared" ref="CF2556:CL2556" si="4962">CF2530</f>
        <v>CF$19</v>
      </c>
      <c r="CG2556" s="80" t="str">
        <f t="shared" si="4962"/>
        <v>CG$19</v>
      </c>
      <c r="CH2556" s="80" t="str">
        <f t="shared" si="4962"/>
        <v>CH$19</v>
      </c>
      <c r="CI2556" s="80" t="str">
        <f t="shared" si="4962"/>
        <v>CI$19</v>
      </c>
      <c r="CJ2556" s="80" t="str">
        <f t="shared" si="4962"/>
        <v>CJ$19</v>
      </c>
      <c r="CK2556" s="80" t="str">
        <f t="shared" si="4962"/>
        <v>CK$19</v>
      </c>
      <c r="CL2556" s="80" t="str">
        <f t="shared" si="4962"/>
        <v>CL$19</v>
      </c>
      <c r="CN2556" s="60"/>
      <c r="CO2556" s="179"/>
      <c r="CP2556" s="179"/>
      <c r="CQ2556" s="179"/>
      <c r="CR2556" s="179"/>
      <c r="CS2556" s="179"/>
      <c r="CT2556" s="179"/>
      <c r="CU2556" s="179"/>
      <c r="CV2556" s="179"/>
      <c r="CW2556" s="179"/>
      <c r="CX2556" s="179"/>
      <c r="CY2556" s="179"/>
      <c r="CZ2556" s="179"/>
      <c r="DA2556" s="179"/>
      <c r="DB2556" s="179"/>
      <c r="DC2556" s="179"/>
      <c r="DD2556" s="179"/>
      <c r="DE2556" s="179"/>
      <c r="DF2556" s="179"/>
      <c r="DG2556" s="179"/>
      <c r="DH2556" s="179"/>
      <c r="DI2556" s="179"/>
      <c r="DJ2556" s="179"/>
      <c r="DK2556" s="179"/>
      <c r="DL2556" s="179"/>
    </row>
    <row r="2557" spans="1:116" x14ac:dyDescent="0.4">
      <c r="A2557" s="174"/>
      <c r="E2557" s="8"/>
      <c r="G2557" s="175" t="s">
        <v>503</v>
      </c>
      <c r="H2557" s="174"/>
      <c r="I2557" s="176"/>
      <c r="J2557" s="176"/>
      <c r="K2557" s="197"/>
      <c r="L2557" s="197"/>
      <c r="M2557" s="197"/>
      <c r="N2557" s="197"/>
      <c r="O2557" s="197"/>
      <c r="P2557" s="197"/>
      <c r="R2557" s="198"/>
      <c r="S2557" s="174"/>
      <c r="T2557" s="174"/>
      <c r="U2557" s="174"/>
      <c r="V2557" s="174"/>
      <c r="W2557" s="174"/>
      <c r="X2557" s="174"/>
      <c r="Y2557" s="174"/>
      <c r="Z2557" s="174"/>
      <c r="AA2557" s="174"/>
      <c r="AB2557" s="174"/>
      <c r="AC2557" s="174"/>
      <c r="AD2557" s="174"/>
      <c r="AE2557" s="174"/>
      <c r="AF2557" s="174"/>
      <c r="AG2557" s="174"/>
      <c r="AH2557" s="174"/>
      <c r="AI2557" s="174"/>
      <c r="AJ2557" s="174"/>
      <c r="AK2557" s="174"/>
      <c r="AL2557" s="174"/>
      <c r="AM2557" s="174"/>
      <c r="AN2557" s="174"/>
      <c r="AO2557" s="174"/>
      <c r="AP2557" s="174"/>
      <c r="AQ2557" s="174"/>
      <c r="AR2557" s="174"/>
      <c r="AS2557" s="174"/>
      <c r="AT2557" s="174"/>
      <c r="AU2557" s="174"/>
      <c r="AV2557" s="174"/>
      <c r="AW2557" s="174"/>
      <c r="AX2557" s="174"/>
      <c r="AY2557" s="174"/>
      <c r="AZ2557" s="174"/>
      <c r="BA2557" s="174"/>
      <c r="BB2557" s="174"/>
      <c r="BC2557" s="174"/>
      <c r="BD2557" s="174"/>
      <c r="BE2557" s="174"/>
      <c r="BF2557" s="174"/>
      <c r="BG2557" s="174"/>
      <c r="BH2557" s="174"/>
      <c r="BI2557" s="174"/>
      <c r="BJ2557" s="174"/>
      <c r="BK2557" s="174"/>
      <c r="BL2557" s="174"/>
      <c r="BM2557" s="174"/>
      <c r="BN2557" s="174"/>
      <c r="BO2557" s="174"/>
      <c r="BP2557" s="174"/>
      <c r="BQ2557" s="174"/>
      <c r="BR2557" s="174"/>
      <c r="BS2557" s="174"/>
      <c r="BT2557" s="174"/>
      <c r="BU2557" s="174"/>
      <c r="BV2557" s="174"/>
      <c r="BW2557" s="174"/>
      <c r="BX2557" s="174"/>
      <c r="BY2557" s="174"/>
      <c r="BZ2557" s="174"/>
      <c r="CA2557" s="174"/>
      <c r="CB2557" s="174"/>
      <c r="CC2557" s="174"/>
      <c r="CD2557" s="174"/>
      <c r="CE2557" s="174"/>
      <c r="CF2557" s="174"/>
      <c r="CG2557" s="174"/>
      <c r="CH2557" s="174"/>
      <c r="CI2557" s="174"/>
      <c r="CJ2557" s="174"/>
      <c r="CK2557" s="174"/>
      <c r="CL2557" s="174"/>
      <c r="CN2557" s="176"/>
      <c r="CO2557" s="174"/>
      <c r="CP2557" s="174"/>
      <c r="CQ2557" s="174"/>
      <c r="CR2557" s="174"/>
      <c r="CS2557" s="174"/>
      <c r="CT2557" s="174"/>
      <c r="CU2557" s="174"/>
      <c r="CV2557" s="174"/>
      <c r="CW2557" s="174"/>
      <c r="CX2557" s="174"/>
      <c r="CY2557" s="174"/>
      <c r="CZ2557" s="174"/>
      <c r="DA2557" s="174"/>
      <c r="DB2557" s="174"/>
      <c r="DC2557" s="174"/>
      <c r="DD2557" s="174"/>
      <c r="DE2557" s="174"/>
      <c r="DF2557" s="174"/>
      <c r="DG2557" s="174"/>
      <c r="DH2557" s="174"/>
      <c r="DI2557" s="174"/>
      <c r="DJ2557" s="174"/>
      <c r="DK2557" s="174"/>
      <c r="DL2557" s="174"/>
    </row>
    <row r="2558" spans="1:116" x14ac:dyDescent="0.4">
      <c r="A2558" s="174"/>
      <c r="E2558" s="8"/>
      <c r="G2558" s="175" t="s">
        <v>504</v>
      </c>
      <c r="H2558" s="174"/>
      <c r="I2558" s="176"/>
      <c r="J2558" s="176"/>
      <c r="K2558" s="197"/>
      <c r="L2558" s="197"/>
      <c r="M2558" s="197"/>
      <c r="N2558" s="197"/>
      <c r="O2558" s="197"/>
      <c r="P2558" s="197"/>
      <c r="R2558" s="198"/>
      <c r="S2558" s="174"/>
      <c r="T2558" s="174"/>
      <c r="U2558" s="174"/>
      <c r="V2558" s="174"/>
      <c r="W2558" s="174"/>
      <c r="X2558" s="174"/>
      <c r="Y2558" s="174"/>
      <c r="Z2558" s="174"/>
      <c r="AA2558" s="174"/>
      <c r="AB2558" s="174"/>
      <c r="AC2558" s="174"/>
      <c r="AD2558" s="174"/>
      <c r="AE2558" s="174"/>
      <c r="AF2558" s="174"/>
      <c r="AG2558" s="174"/>
      <c r="AH2558" s="174"/>
      <c r="AI2558" s="174"/>
      <c r="AJ2558" s="174"/>
      <c r="AK2558" s="174"/>
      <c r="AL2558" s="174"/>
      <c r="AM2558" s="174"/>
      <c r="AN2558" s="174"/>
      <c r="AO2558" s="174"/>
      <c r="AP2558" s="174"/>
      <c r="AQ2558" s="174"/>
      <c r="AR2558" s="174"/>
      <c r="AS2558" s="174"/>
      <c r="AT2558" s="174"/>
      <c r="AU2558" s="174"/>
      <c r="AV2558" s="174"/>
      <c r="AW2558" s="174"/>
      <c r="AX2558" s="174"/>
      <c r="AY2558" s="174"/>
      <c r="AZ2558" s="174"/>
      <c r="BA2558" s="174"/>
      <c r="BB2558" s="174"/>
      <c r="BC2558" s="174"/>
      <c r="BD2558" s="174"/>
      <c r="BE2558" s="174"/>
      <c r="BF2558" s="174"/>
      <c r="BG2558" s="174"/>
      <c r="BH2558" s="174"/>
      <c r="BI2558" s="174"/>
      <c r="BJ2558" s="174"/>
      <c r="BK2558" s="174"/>
      <c r="BL2558" s="174"/>
      <c r="BM2558" s="174"/>
      <c r="BN2558" s="174"/>
      <c r="BO2558" s="174"/>
      <c r="BP2558" s="174"/>
      <c r="BQ2558" s="174"/>
      <c r="BR2558" s="174"/>
      <c r="BS2558" s="174"/>
      <c r="BT2558" s="174"/>
      <c r="BU2558" s="174"/>
      <c r="BV2558" s="174"/>
      <c r="BW2558" s="174"/>
      <c r="BX2558" s="174"/>
      <c r="BY2558" s="174"/>
      <c r="BZ2558" s="174"/>
      <c r="CA2558" s="174"/>
      <c r="CB2558" s="174"/>
      <c r="CC2558" s="174"/>
      <c r="CD2558" s="174"/>
      <c r="CE2558" s="174"/>
      <c r="CF2558" s="174"/>
      <c r="CG2558" s="174"/>
      <c r="CH2558" s="174"/>
      <c r="CI2558" s="174"/>
      <c r="CJ2558" s="174"/>
      <c r="CK2558" s="174"/>
      <c r="CL2558" s="174"/>
      <c r="CN2558" s="176"/>
      <c r="CO2558" s="174"/>
      <c r="CP2558" s="174"/>
      <c r="CQ2558" s="174"/>
      <c r="CR2558" s="174"/>
      <c r="CS2558" s="174"/>
      <c r="CT2558" s="174"/>
      <c r="CU2558" s="174"/>
      <c r="CV2558" s="174"/>
      <c r="CW2558" s="174"/>
      <c r="CX2558" s="174"/>
      <c r="CY2558" s="174"/>
      <c r="CZ2558" s="174"/>
      <c r="DA2558" s="174"/>
      <c r="DB2558" s="174"/>
      <c r="DC2558" s="174"/>
      <c r="DD2558" s="174"/>
      <c r="DE2558" s="174"/>
      <c r="DF2558" s="174"/>
      <c r="DG2558" s="174"/>
      <c r="DH2558" s="174"/>
      <c r="DI2558" s="174"/>
      <c r="DJ2558" s="174"/>
      <c r="DK2558" s="174"/>
      <c r="DL2558" s="174"/>
    </row>
    <row r="2559" spans="1:116" x14ac:dyDescent="0.4">
      <c r="A2559" s="174"/>
      <c r="E2559" s="8"/>
      <c r="G2559" s="175" t="s">
        <v>461</v>
      </c>
      <c r="H2559" s="174"/>
      <c r="I2559" s="176"/>
      <c r="J2559" s="176"/>
      <c r="K2559" s="197"/>
      <c r="L2559" s="197"/>
      <c r="M2559" s="197"/>
      <c r="N2559" s="197"/>
      <c r="O2559" s="197"/>
      <c r="P2559" s="197"/>
      <c r="R2559" s="198"/>
      <c r="S2559" s="199" t="str">
        <f t="shared" ref="S2559:AX2559" si="4963">S$20</f>
        <v>S$16</v>
      </c>
      <c r="T2559" s="199" t="str">
        <f t="shared" si="4963"/>
        <v>T$16</v>
      </c>
      <c r="U2559" s="199" t="str">
        <f t="shared" si="4963"/>
        <v>U$16</v>
      </c>
      <c r="V2559" s="199" t="str">
        <f t="shared" si="4963"/>
        <v>V$16</v>
      </c>
      <c r="W2559" s="199" t="str">
        <f t="shared" si="4963"/>
        <v>W$16</v>
      </c>
      <c r="X2559" s="199" t="str">
        <f t="shared" si="4963"/>
        <v>X$16</v>
      </c>
      <c r="Y2559" s="199" t="str">
        <f t="shared" si="4963"/>
        <v>Y$16</v>
      </c>
      <c r="Z2559" s="199" t="str">
        <f t="shared" si="4963"/>
        <v>Z$16</v>
      </c>
      <c r="AA2559" s="199" t="str">
        <f t="shared" si="4963"/>
        <v>AA$16</v>
      </c>
      <c r="AB2559" s="199" t="str">
        <f t="shared" si="4963"/>
        <v>AB$16</v>
      </c>
      <c r="AC2559" s="199" t="str">
        <f t="shared" si="4963"/>
        <v>AC$16</v>
      </c>
      <c r="AD2559" s="199" t="str">
        <f t="shared" si="4963"/>
        <v>AD$16</v>
      </c>
      <c r="AE2559" s="199" t="str">
        <f t="shared" si="4963"/>
        <v>AE$16</v>
      </c>
      <c r="AF2559" s="199" t="str">
        <f t="shared" si="4963"/>
        <v>AF$16</v>
      </c>
      <c r="AG2559" s="199" t="str">
        <f t="shared" si="4963"/>
        <v>AG$16</v>
      </c>
      <c r="AH2559" s="199" t="str">
        <f t="shared" si="4963"/>
        <v>AH$16</v>
      </c>
      <c r="AI2559" s="199" t="str">
        <f t="shared" si="4963"/>
        <v>AI$16</v>
      </c>
      <c r="AJ2559" s="199" t="str">
        <f t="shared" si="4963"/>
        <v>AJ$16</v>
      </c>
      <c r="AK2559" s="199" t="str">
        <f t="shared" si="4963"/>
        <v>AK$16</v>
      </c>
      <c r="AL2559" s="199" t="str">
        <f t="shared" si="4963"/>
        <v>AL$16</v>
      </c>
      <c r="AM2559" s="199" t="str">
        <f t="shared" si="4963"/>
        <v>AM$16</v>
      </c>
      <c r="AN2559" s="199" t="str">
        <f t="shared" si="4963"/>
        <v>AN$16</v>
      </c>
      <c r="AO2559" s="199" t="str">
        <f t="shared" si="4963"/>
        <v>AO$16</v>
      </c>
      <c r="AP2559" s="199" t="str">
        <f t="shared" si="4963"/>
        <v>AP$16</v>
      </c>
      <c r="AQ2559" s="199" t="str">
        <f t="shared" si="4963"/>
        <v>AQ$16</v>
      </c>
      <c r="AR2559" s="199" t="str">
        <f t="shared" si="4963"/>
        <v>AR$16</v>
      </c>
      <c r="AS2559" s="199" t="str">
        <f t="shared" si="4963"/>
        <v>AS$16</v>
      </c>
      <c r="AT2559" s="199" t="str">
        <f t="shared" si="4963"/>
        <v>AT$16</v>
      </c>
      <c r="AU2559" s="199" t="str">
        <f t="shared" si="4963"/>
        <v>AU$16</v>
      </c>
      <c r="AV2559" s="199" t="str">
        <f t="shared" si="4963"/>
        <v>AV$16</v>
      </c>
      <c r="AW2559" s="199" t="str">
        <f t="shared" si="4963"/>
        <v>AW$16</v>
      </c>
      <c r="AX2559" s="199" t="str">
        <f t="shared" si="4963"/>
        <v>AX$16</v>
      </c>
      <c r="AY2559" s="199" t="str">
        <f t="shared" ref="AY2559:CD2559" si="4964">AY$20</f>
        <v>AY$16</v>
      </c>
      <c r="AZ2559" s="199" t="str">
        <f t="shared" si="4964"/>
        <v>AZ$16</v>
      </c>
      <c r="BA2559" s="199" t="str">
        <f t="shared" si="4964"/>
        <v>BA$16</v>
      </c>
      <c r="BB2559" s="199" t="str">
        <f t="shared" si="4964"/>
        <v>BB$16</v>
      </c>
      <c r="BC2559" s="199" t="str">
        <f t="shared" si="4964"/>
        <v>BC$16</v>
      </c>
      <c r="BD2559" s="199" t="str">
        <f t="shared" si="4964"/>
        <v>BD$16</v>
      </c>
      <c r="BE2559" s="199" t="str">
        <f t="shared" si="4964"/>
        <v>BE$16</v>
      </c>
      <c r="BF2559" s="199" t="str">
        <f t="shared" si="4964"/>
        <v>BF$16</v>
      </c>
      <c r="BG2559" s="199" t="str">
        <f t="shared" si="4964"/>
        <v>BG$16</v>
      </c>
      <c r="BH2559" s="199" t="str">
        <f t="shared" si="4964"/>
        <v>BH$16</v>
      </c>
      <c r="BI2559" s="199" t="str">
        <f t="shared" si="4964"/>
        <v>BI$16</v>
      </c>
      <c r="BJ2559" s="199" t="str">
        <f t="shared" si="4964"/>
        <v>BJ$16</v>
      </c>
      <c r="BK2559" s="199" t="str">
        <f t="shared" si="4964"/>
        <v>BK$16</v>
      </c>
      <c r="BL2559" s="199" t="str">
        <f t="shared" si="4964"/>
        <v>BL$16</v>
      </c>
      <c r="BM2559" s="199" t="str">
        <f t="shared" si="4964"/>
        <v>BM$16</v>
      </c>
      <c r="BN2559" s="199" t="str">
        <f t="shared" si="4964"/>
        <v>BN$16</v>
      </c>
      <c r="BO2559" s="199" t="str">
        <f t="shared" si="4964"/>
        <v>BO$16</v>
      </c>
      <c r="BP2559" s="199" t="str">
        <f t="shared" si="4964"/>
        <v>BP$16</v>
      </c>
      <c r="BQ2559" s="199" t="str">
        <f t="shared" si="4964"/>
        <v>BQ$16</v>
      </c>
      <c r="BR2559" s="199" t="str">
        <f t="shared" si="4964"/>
        <v>BR$16</v>
      </c>
      <c r="BS2559" s="199" t="str">
        <f t="shared" si="4964"/>
        <v>BS$16</v>
      </c>
      <c r="BT2559" s="199" t="str">
        <f t="shared" si="4964"/>
        <v>BT$16</v>
      </c>
      <c r="BU2559" s="199" t="str">
        <f t="shared" si="4964"/>
        <v>BU$16</v>
      </c>
      <c r="BV2559" s="199" t="str">
        <f t="shared" si="4964"/>
        <v>BV$16</v>
      </c>
      <c r="BW2559" s="199" t="str">
        <f t="shared" si="4964"/>
        <v>BW$16</v>
      </c>
      <c r="BX2559" s="199" t="str">
        <f t="shared" si="4964"/>
        <v>BX$16</v>
      </c>
      <c r="BY2559" s="199" t="str">
        <f t="shared" si="4964"/>
        <v>BY$16</v>
      </c>
      <c r="BZ2559" s="199" t="str">
        <f t="shared" si="4964"/>
        <v>BZ$16</v>
      </c>
      <c r="CA2559" s="199" t="str">
        <f t="shared" si="4964"/>
        <v>CA$16</v>
      </c>
      <c r="CB2559" s="199" t="str">
        <f t="shared" si="4964"/>
        <v>CB$16</v>
      </c>
      <c r="CC2559" s="199" t="str">
        <f t="shared" si="4964"/>
        <v>CC$16</v>
      </c>
      <c r="CD2559" s="199" t="str">
        <f t="shared" si="4964"/>
        <v>CD$16</v>
      </c>
      <c r="CE2559" s="199" t="str">
        <f t="shared" ref="CE2559:CL2559" si="4965">CE$20</f>
        <v>CE$16</v>
      </c>
      <c r="CF2559" s="199" t="str">
        <f t="shared" si="4965"/>
        <v>CF$16</v>
      </c>
      <c r="CG2559" s="199" t="str">
        <f t="shared" si="4965"/>
        <v>CG$16</v>
      </c>
      <c r="CH2559" s="199" t="str">
        <f t="shared" si="4965"/>
        <v>CH$16</v>
      </c>
      <c r="CI2559" s="199" t="str">
        <f t="shared" si="4965"/>
        <v>CI$16</v>
      </c>
      <c r="CJ2559" s="199" t="str">
        <f t="shared" si="4965"/>
        <v>CJ$16</v>
      </c>
      <c r="CK2559" s="199" t="str">
        <f t="shared" si="4965"/>
        <v>CK$16</v>
      </c>
      <c r="CL2559" s="199" t="str">
        <f t="shared" si="4965"/>
        <v>CL$16</v>
      </c>
      <c r="CN2559" s="176"/>
      <c r="CO2559" s="199" t="str">
        <f t="shared" ref="CO2559:DL2559" si="4966">CO$20</f>
        <v>CO$16</v>
      </c>
      <c r="CP2559" s="199" t="str">
        <f t="shared" si="4966"/>
        <v>CP$16</v>
      </c>
      <c r="CQ2559" s="199" t="str">
        <f t="shared" si="4966"/>
        <v>CQ$16</v>
      </c>
      <c r="CR2559" s="199" t="str">
        <f t="shared" si="4966"/>
        <v>CR$16</v>
      </c>
      <c r="CS2559" s="199" t="str">
        <f t="shared" si="4966"/>
        <v>CS$16</v>
      </c>
      <c r="CT2559" s="199" t="str">
        <f t="shared" si="4966"/>
        <v>CT$16</v>
      </c>
      <c r="CU2559" s="199" t="str">
        <f t="shared" si="4966"/>
        <v>CU$16</v>
      </c>
      <c r="CV2559" s="199" t="str">
        <f t="shared" si="4966"/>
        <v>CV$16</v>
      </c>
      <c r="CW2559" s="199" t="str">
        <f t="shared" si="4966"/>
        <v>CW$16</v>
      </c>
      <c r="CX2559" s="199" t="str">
        <f t="shared" si="4966"/>
        <v>CX$16</v>
      </c>
      <c r="CY2559" s="199" t="str">
        <f t="shared" si="4966"/>
        <v>CY$16</v>
      </c>
      <c r="CZ2559" s="199" t="str">
        <f t="shared" si="4966"/>
        <v>CZ$16</v>
      </c>
      <c r="DA2559" s="199" t="str">
        <f t="shared" si="4966"/>
        <v>DA$16</v>
      </c>
      <c r="DB2559" s="199" t="str">
        <f t="shared" si="4966"/>
        <v>DB$16</v>
      </c>
      <c r="DC2559" s="199" t="str">
        <f t="shared" si="4966"/>
        <v>DC$16</v>
      </c>
      <c r="DD2559" s="199" t="str">
        <f t="shared" si="4966"/>
        <v>DD$16</v>
      </c>
      <c r="DE2559" s="199" t="str">
        <f t="shared" si="4966"/>
        <v>DE$16</v>
      </c>
      <c r="DF2559" s="199" t="str">
        <f t="shared" si="4966"/>
        <v>DF$16</v>
      </c>
      <c r="DG2559" s="199" t="str">
        <f t="shared" si="4966"/>
        <v>DG$16</v>
      </c>
      <c r="DH2559" s="199" t="str">
        <f t="shared" si="4966"/>
        <v>DH$16</v>
      </c>
      <c r="DI2559" s="199" t="str">
        <f t="shared" si="4966"/>
        <v>DI$16</v>
      </c>
      <c r="DJ2559" s="199" t="str">
        <f t="shared" si="4966"/>
        <v>DJ$16</v>
      </c>
      <c r="DK2559" s="199" t="str">
        <f t="shared" si="4966"/>
        <v>DK$16</v>
      </c>
      <c r="DL2559" s="199" t="str">
        <f t="shared" si="4966"/>
        <v>DL$16</v>
      </c>
    </row>
    <row r="2560" spans="1:116" x14ac:dyDescent="0.4">
      <c r="A2560" s="174"/>
      <c r="E2560" s="8"/>
      <c r="G2560" s="175" t="s">
        <v>462</v>
      </c>
      <c r="H2560" s="200"/>
      <c r="I2560" s="201"/>
      <c r="J2560" s="201"/>
      <c r="K2560" s="202"/>
      <c r="L2560" s="202"/>
      <c r="M2560" s="202"/>
      <c r="N2560" s="202"/>
      <c r="O2560" s="202"/>
      <c r="P2560" s="202"/>
      <c r="R2560" s="202"/>
      <c r="S2560" s="199" t="str">
        <f t="shared" ref="S2560:AX2560" si="4967">S$21</f>
        <v>S$17</v>
      </c>
      <c r="T2560" s="199" t="str">
        <f t="shared" si="4967"/>
        <v>T$17</v>
      </c>
      <c r="U2560" s="199" t="str">
        <f t="shared" si="4967"/>
        <v>U$17</v>
      </c>
      <c r="V2560" s="199" t="str">
        <f t="shared" si="4967"/>
        <v>V$17</v>
      </c>
      <c r="W2560" s="199" t="str">
        <f t="shared" si="4967"/>
        <v>W$17</v>
      </c>
      <c r="X2560" s="199" t="str">
        <f t="shared" si="4967"/>
        <v>X$17</v>
      </c>
      <c r="Y2560" s="199" t="str">
        <f t="shared" si="4967"/>
        <v>Y$17</v>
      </c>
      <c r="Z2560" s="199" t="str">
        <f t="shared" si="4967"/>
        <v>Z$17</v>
      </c>
      <c r="AA2560" s="199" t="str">
        <f t="shared" si="4967"/>
        <v>AA$17</v>
      </c>
      <c r="AB2560" s="199" t="str">
        <f t="shared" si="4967"/>
        <v>AB$17</v>
      </c>
      <c r="AC2560" s="199" t="str">
        <f t="shared" si="4967"/>
        <v>AC$17</v>
      </c>
      <c r="AD2560" s="199" t="str">
        <f t="shared" si="4967"/>
        <v>AD$17</v>
      </c>
      <c r="AE2560" s="199" t="str">
        <f t="shared" si="4967"/>
        <v>AE$17</v>
      </c>
      <c r="AF2560" s="199" t="str">
        <f t="shared" si="4967"/>
        <v>AF$17</v>
      </c>
      <c r="AG2560" s="199" t="str">
        <f t="shared" si="4967"/>
        <v>AG$17</v>
      </c>
      <c r="AH2560" s="199" t="str">
        <f t="shared" si="4967"/>
        <v>AH$17</v>
      </c>
      <c r="AI2560" s="199" t="str">
        <f t="shared" si="4967"/>
        <v>AI$17</v>
      </c>
      <c r="AJ2560" s="199" t="str">
        <f t="shared" si="4967"/>
        <v>AJ$17</v>
      </c>
      <c r="AK2560" s="199" t="str">
        <f t="shared" si="4967"/>
        <v>AK$17</v>
      </c>
      <c r="AL2560" s="199" t="str">
        <f t="shared" si="4967"/>
        <v>AL$17</v>
      </c>
      <c r="AM2560" s="199" t="str">
        <f t="shared" si="4967"/>
        <v>AM$17</v>
      </c>
      <c r="AN2560" s="199" t="str">
        <f t="shared" si="4967"/>
        <v>AN$17</v>
      </c>
      <c r="AO2560" s="199" t="str">
        <f t="shared" si="4967"/>
        <v>AO$17</v>
      </c>
      <c r="AP2560" s="199" t="str">
        <f t="shared" si="4967"/>
        <v>AP$17</v>
      </c>
      <c r="AQ2560" s="199" t="str">
        <f t="shared" si="4967"/>
        <v>AQ$17</v>
      </c>
      <c r="AR2560" s="199" t="str">
        <f t="shared" si="4967"/>
        <v>AR$17</v>
      </c>
      <c r="AS2560" s="199" t="str">
        <f t="shared" si="4967"/>
        <v>AS$17</v>
      </c>
      <c r="AT2560" s="199" t="str">
        <f t="shared" si="4967"/>
        <v>AT$17</v>
      </c>
      <c r="AU2560" s="199" t="str">
        <f t="shared" si="4967"/>
        <v>AU$17</v>
      </c>
      <c r="AV2560" s="199" t="str">
        <f t="shared" si="4967"/>
        <v>AV$17</v>
      </c>
      <c r="AW2560" s="199" t="str">
        <f t="shared" si="4967"/>
        <v>AW$17</v>
      </c>
      <c r="AX2560" s="199" t="str">
        <f t="shared" si="4967"/>
        <v>AX$17</v>
      </c>
      <c r="AY2560" s="199" t="str">
        <f t="shared" ref="AY2560:CD2560" si="4968">AY$21</f>
        <v>AY$17</v>
      </c>
      <c r="AZ2560" s="199" t="str">
        <f t="shared" si="4968"/>
        <v>AZ$17</v>
      </c>
      <c r="BA2560" s="199" t="str">
        <f t="shared" si="4968"/>
        <v>BA$17</v>
      </c>
      <c r="BB2560" s="199" t="str">
        <f t="shared" si="4968"/>
        <v>BB$17</v>
      </c>
      <c r="BC2560" s="199" t="str">
        <f t="shared" si="4968"/>
        <v>BC$17</v>
      </c>
      <c r="BD2560" s="199" t="str">
        <f t="shared" si="4968"/>
        <v>BD$17</v>
      </c>
      <c r="BE2560" s="199" t="str">
        <f t="shared" si="4968"/>
        <v>BE$17</v>
      </c>
      <c r="BF2560" s="199" t="str">
        <f t="shared" si="4968"/>
        <v>BF$17</v>
      </c>
      <c r="BG2560" s="199" t="str">
        <f t="shared" si="4968"/>
        <v>BG$17</v>
      </c>
      <c r="BH2560" s="199" t="str">
        <f t="shared" si="4968"/>
        <v>BH$17</v>
      </c>
      <c r="BI2560" s="199" t="str">
        <f t="shared" si="4968"/>
        <v>BI$17</v>
      </c>
      <c r="BJ2560" s="199" t="str">
        <f t="shared" si="4968"/>
        <v>BJ$17</v>
      </c>
      <c r="BK2560" s="199" t="str">
        <f t="shared" si="4968"/>
        <v>BK$17</v>
      </c>
      <c r="BL2560" s="199" t="str">
        <f t="shared" si="4968"/>
        <v>BL$17</v>
      </c>
      <c r="BM2560" s="199" t="str">
        <f t="shared" si="4968"/>
        <v>BM$17</v>
      </c>
      <c r="BN2560" s="199" t="str">
        <f t="shared" si="4968"/>
        <v>BN$17</v>
      </c>
      <c r="BO2560" s="199" t="str">
        <f t="shared" si="4968"/>
        <v>BO$17</v>
      </c>
      <c r="BP2560" s="199" t="str">
        <f t="shared" si="4968"/>
        <v>BP$17</v>
      </c>
      <c r="BQ2560" s="199" t="str">
        <f t="shared" si="4968"/>
        <v>BQ$17</v>
      </c>
      <c r="BR2560" s="199" t="str">
        <f t="shared" si="4968"/>
        <v>BR$17</v>
      </c>
      <c r="BS2560" s="199" t="str">
        <f t="shared" si="4968"/>
        <v>BS$17</v>
      </c>
      <c r="BT2560" s="199" t="str">
        <f t="shared" si="4968"/>
        <v>BT$17</v>
      </c>
      <c r="BU2560" s="199" t="str">
        <f t="shared" si="4968"/>
        <v>BU$17</v>
      </c>
      <c r="BV2560" s="199" t="str">
        <f t="shared" si="4968"/>
        <v>BV$17</v>
      </c>
      <c r="BW2560" s="199" t="str">
        <f t="shared" si="4968"/>
        <v>BW$17</v>
      </c>
      <c r="BX2560" s="199" t="str">
        <f t="shared" si="4968"/>
        <v>BX$17</v>
      </c>
      <c r="BY2560" s="199" t="str">
        <f t="shared" si="4968"/>
        <v>BY$17</v>
      </c>
      <c r="BZ2560" s="199" t="str">
        <f t="shared" si="4968"/>
        <v>BZ$17</v>
      </c>
      <c r="CA2560" s="199" t="str">
        <f t="shared" si="4968"/>
        <v>CA$17</v>
      </c>
      <c r="CB2560" s="199" t="str">
        <f t="shared" si="4968"/>
        <v>CB$17</v>
      </c>
      <c r="CC2560" s="199" t="str">
        <f t="shared" si="4968"/>
        <v>CC$17</v>
      </c>
      <c r="CD2560" s="199" t="str">
        <f t="shared" si="4968"/>
        <v>CD$17</v>
      </c>
      <c r="CE2560" s="199" t="str">
        <f t="shared" ref="CE2560:CL2560" si="4969">CE$21</f>
        <v>CE$17</v>
      </c>
      <c r="CF2560" s="199" t="str">
        <f t="shared" si="4969"/>
        <v>CF$17</v>
      </c>
      <c r="CG2560" s="199" t="str">
        <f t="shared" si="4969"/>
        <v>CG$17</v>
      </c>
      <c r="CH2560" s="199" t="str">
        <f t="shared" si="4969"/>
        <v>CH$17</v>
      </c>
      <c r="CI2560" s="199" t="str">
        <f t="shared" si="4969"/>
        <v>CI$17</v>
      </c>
      <c r="CJ2560" s="199" t="str">
        <f t="shared" si="4969"/>
        <v>CJ$17</v>
      </c>
      <c r="CK2560" s="199" t="str">
        <f t="shared" si="4969"/>
        <v>CK$17</v>
      </c>
      <c r="CL2560" s="199" t="str">
        <f t="shared" si="4969"/>
        <v>CL$17</v>
      </c>
      <c r="CN2560" s="201"/>
      <c r="CO2560" s="199" t="str">
        <f t="shared" ref="CO2560:DL2560" si="4970">CO$21</f>
        <v>CO$17</v>
      </c>
      <c r="CP2560" s="199" t="str">
        <f t="shared" si="4970"/>
        <v>CP$17</v>
      </c>
      <c r="CQ2560" s="199" t="str">
        <f t="shared" si="4970"/>
        <v>CQ$17</v>
      </c>
      <c r="CR2560" s="199" t="str">
        <f t="shared" si="4970"/>
        <v>CR$17</v>
      </c>
      <c r="CS2560" s="199" t="str">
        <f t="shared" si="4970"/>
        <v>CS$17</v>
      </c>
      <c r="CT2560" s="199" t="str">
        <f t="shared" si="4970"/>
        <v>CT$17</v>
      </c>
      <c r="CU2560" s="199" t="str">
        <f t="shared" si="4970"/>
        <v>CU$17</v>
      </c>
      <c r="CV2560" s="199" t="str">
        <f t="shared" si="4970"/>
        <v>CV$17</v>
      </c>
      <c r="CW2560" s="199" t="str">
        <f t="shared" si="4970"/>
        <v>CW$17</v>
      </c>
      <c r="CX2560" s="199" t="str">
        <f t="shared" si="4970"/>
        <v>CX$17</v>
      </c>
      <c r="CY2560" s="199" t="str">
        <f t="shared" si="4970"/>
        <v>CY$17</v>
      </c>
      <c r="CZ2560" s="199" t="str">
        <f t="shared" si="4970"/>
        <v>CZ$17</v>
      </c>
      <c r="DA2560" s="199" t="str">
        <f t="shared" si="4970"/>
        <v>DA$17</v>
      </c>
      <c r="DB2560" s="199" t="str">
        <f t="shared" si="4970"/>
        <v>DB$17</v>
      </c>
      <c r="DC2560" s="199" t="str">
        <f t="shared" si="4970"/>
        <v>DC$17</v>
      </c>
      <c r="DD2560" s="199" t="str">
        <f t="shared" si="4970"/>
        <v>DD$17</v>
      </c>
      <c r="DE2560" s="199" t="str">
        <f t="shared" si="4970"/>
        <v>DE$17</v>
      </c>
      <c r="DF2560" s="199" t="str">
        <f t="shared" si="4970"/>
        <v>DF$17</v>
      </c>
      <c r="DG2560" s="199" t="str">
        <f t="shared" si="4970"/>
        <v>DG$17</v>
      </c>
      <c r="DH2560" s="199" t="str">
        <f t="shared" si="4970"/>
        <v>DH$17</v>
      </c>
      <c r="DI2560" s="199" t="str">
        <f t="shared" si="4970"/>
        <v>DI$17</v>
      </c>
      <c r="DJ2560" s="199" t="str">
        <f t="shared" si="4970"/>
        <v>DJ$17</v>
      </c>
      <c r="DK2560" s="199" t="str">
        <f t="shared" si="4970"/>
        <v>DK$17</v>
      </c>
      <c r="DL2560" s="199" t="str">
        <f t="shared" si="4970"/>
        <v>DL$17</v>
      </c>
    </row>
    <row r="2561" spans="1:116" x14ac:dyDescent="0.4">
      <c r="A2561" s="174"/>
      <c r="E2561" s="8"/>
      <c r="G2561" s="175" t="s">
        <v>491</v>
      </c>
      <c r="H2561" s="200"/>
      <c r="I2561" s="201"/>
      <c r="J2561" s="201"/>
      <c r="K2561" s="202"/>
      <c r="L2561" s="202"/>
      <c r="M2561" s="202"/>
      <c r="N2561" s="202"/>
      <c r="O2561" s="202"/>
      <c r="P2561" s="202"/>
      <c r="R2561" s="202"/>
      <c r="S2561" s="190"/>
      <c r="T2561" s="190"/>
      <c r="U2561" s="190"/>
      <c r="V2561" s="190"/>
      <c r="W2561" s="190"/>
      <c r="X2561" s="190"/>
      <c r="Y2561" s="190"/>
      <c r="Z2561" s="190"/>
      <c r="AA2561" s="190"/>
      <c r="AB2561" s="190"/>
      <c r="AC2561" s="190"/>
      <c r="AD2561" s="190"/>
      <c r="AE2561" s="190"/>
      <c r="AF2561" s="190"/>
      <c r="AG2561" s="190"/>
      <c r="AH2561" s="190"/>
      <c r="AI2561" s="190"/>
      <c r="AJ2561" s="190"/>
      <c r="AK2561" s="190"/>
      <c r="AL2561" s="190"/>
      <c r="AM2561" s="190"/>
      <c r="AN2561" s="190"/>
      <c r="AO2561" s="190"/>
      <c r="AP2561" s="190"/>
      <c r="AQ2561" s="190"/>
      <c r="AR2561" s="190"/>
      <c r="AS2561" s="190"/>
      <c r="AT2561" s="190"/>
      <c r="AU2561" s="190"/>
      <c r="AV2561" s="190"/>
      <c r="AW2561" s="190"/>
      <c r="AX2561" s="190"/>
      <c r="AY2561" s="190"/>
      <c r="AZ2561" s="190"/>
      <c r="BA2561" s="190"/>
      <c r="BB2561" s="190"/>
      <c r="BC2561" s="190"/>
      <c r="BD2561" s="190"/>
      <c r="BE2561" s="190"/>
      <c r="BF2561" s="190"/>
      <c r="BG2561" s="190"/>
      <c r="BH2561" s="190"/>
      <c r="BI2561" s="190"/>
      <c r="BJ2561" s="190"/>
      <c r="BK2561" s="190"/>
      <c r="BL2561" s="190"/>
      <c r="BM2561" s="190"/>
      <c r="BN2561" s="190"/>
      <c r="BO2561" s="190"/>
      <c r="BP2561" s="190"/>
      <c r="BQ2561" s="190"/>
      <c r="BR2561" s="190"/>
      <c r="BS2561" s="190"/>
      <c r="BT2561" s="190"/>
      <c r="BU2561" s="190"/>
      <c r="BV2561" s="190"/>
      <c r="BW2561" s="190"/>
      <c r="BX2561" s="190"/>
      <c r="BY2561" s="190"/>
      <c r="BZ2561" s="190"/>
      <c r="CA2561" s="190"/>
      <c r="CB2561" s="190"/>
      <c r="CC2561" s="190"/>
      <c r="CD2561" s="190"/>
      <c r="CE2561" s="190"/>
      <c r="CF2561" s="190"/>
      <c r="CG2561" s="190"/>
      <c r="CH2561" s="190"/>
      <c r="CI2561" s="190"/>
      <c r="CJ2561" s="190"/>
      <c r="CK2561" s="190"/>
      <c r="CL2561" s="190"/>
      <c r="CN2561" s="201"/>
      <c r="CO2561" s="190"/>
      <c r="CP2561" s="190"/>
      <c r="CQ2561" s="190"/>
      <c r="CR2561" s="190"/>
      <c r="CS2561" s="190"/>
      <c r="CT2561" s="190"/>
      <c r="CU2561" s="190"/>
      <c r="CV2561" s="190"/>
      <c r="CW2561" s="190"/>
      <c r="CX2561" s="190"/>
      <c r="CY2561" s="190"/>
      <c r="CZ2561" s="190"/>
      <c r="DA2561" s="190"/>
      <c r="DB2561" s="190"/>
      <c r="DC2561" s="190"/>
      <c r="DD2561" s="190"/>
      <c r="DE2561" s="190"/>
      <c r="DF2561" s="190"/>
      <c r="DG2561" s="190"/>
      <c r="DH2561" s="190"/>
      <c r="DI2561" s="190"/>
      <c r="DJ2561" s="190"/>
      <c r="DK2561" s="190"/>
      <c r="DL2561" s="190"/>
    </row>
    <row r="2562" spans="1:116" x14ac:dyDescent="0.4">
      <c r="A2562" s="174"/>
      <c r="E2562" s="8"/>
      <c r="G2562" s="175" t="s">
        <v>505</v>
      </c>
      <c r="H2562" s="200"/>
      <c r="I2562" s="201"/>
      <c r="J2562" s="201"/>
      <c r="K2562" s="202"/>
      <c r="L2562" s="202"/>
      <c r="M2562" s="202"/>
      <c r="N2562" s="202"/>
      <c r="O2562" s="202"/>
      <c r="P2562" s="202"/>
      <c r="R2562" s="202"/>
      <c r="S2562" s="190"/>
      <c r="T2562" s="190"/>
      <c r="U2562" s="190"/>
      <c r="V2562" s="190"/>
      <c r="W2562" s="190"/>
      <c r="X2562" s="190"/>
      <c r="Y2562" s="190"/>
      <c r="Z2562" s="190"/>
      <c r="AA2562" s="190"/>
      <c r="AB2562" s="190"/>
      <c r="AC2562" s="190"/>
      <c r="AD2562" s="190"/>
      <c r="AE2562" s="190"/>
      <c r="AF2562" s="190"/>
      <c r="AG2562" s="190"/>
      <c r="AH2562" s="190"/>
      <c r="AI2562" s="190"/>
      <c r="AJ2562" s="190"/>
      <c r="AK2562" s="190"/>
      <c r="AL2562" s="190"/>
      <c r="AM2562" s="190"/>
      <c r="AN2562" s="190"/>
      <c r="AO2562" s="190"/>
      <c r="AP2562" s="190"/>
      <c r="AQ2562" s="190"/>
      <c r="AR2562" s="190"/>
      <c r="AS2562" s="190"/>
      <c r="AT2562" s="190"/>
      <c r="AU2562" s="190"/>
      <c r="AV2562" s="190"/>
      <c r="AW2562" s="190"/>
      <c r="AX2562" s="190"/>
      <c r="AY2562" s="190"/>
      <c r="AZ2562" s="190"/>
      <c r="BA2562" s="190"/>
      <c r="BB2562" s="190"/>
      <c r="BC2562" s="190"/>
      <c r="BD2562" s="190"/>
      <c r="BE2562" s="190"/>
      <c r="BF2562" s="190"/>
      <c r="BG2562" s="190"/>
      <c r="BH2562" s="190"/>
      <c r="BI2562" s="190"/>
      <c r="BJ2562" s="190"/>
      <c r="BK2562" s="190"/>
      <c r="BL2562" s="190"/>
      <c r="BM2562" s="190"/>
      <c r="BN2562" s="190"/>
      <c r="BO2562" s="190"/>
      <c r="BP2562" s="190"/>
      <c r="BQ2562" s="190"/>
      <c r="BR2562" s="190"/>
      <c r="BS2562" s="190"/>
      <c r="BT2562" s="190"/>
      <c r="BU2562" s="190"/>
      <c r="BV2562" s="190"/>
      <c r="BW2562" s="190"/>
      <c r="BX2562" s="190"/>
      <c r="BY2562" s="190"/>
      <c r="BZ2562" s="190"/>
      <c r="CA2562" s="190"/>
      <c r="CB2562" s="190"/>
      <c r="CC2562" s="190"/>
      <c r="CD2562" s="190"/>
      <c r="CE2562" s="190"/>
      <c r="CF2562" s="190"/>
      <c r="CG2562" s="190"/>
      <c r="CH2562" s="190"/>
      <c r="CI2562" s="190"/>
      <c r="CJ2562" s="190"/>
      <c r="CK2562" s="190"/>
      <c r="CL2562" s="190"/>
      <c r="CN2562" s="201"/>
      <c r="CO2562" s="190"/>
      <c r="CP2562" s="190"/>
      <c r="CQ2562" s="190"/>
      <c r="CR2562" s="190"/>
      <c r="CS2562" s="190"/>
      <c r="CT2562" s="190"/>
      <c r="CU2562" s="190"/>
      <c r="CV2562" s="190"/>
      <c r="CW2562" s="190"/>
      <c r="CX2562" s="190"/>
      <c r="CY2562" s="190"/>
      <c r="CZ2562" s="190"/>
      <c r="DA2562" s="190"/>
      <c r="DB2562" s="190"/>
      <c r="DC2562" s="190"/>
      <c r="DD2562" s="190"/>
      <c r="DE2562" s="190"/>
      <c r="DF2562" s="190"/>
      <c r="DG2562" s="190"/>
      <c r="DH2562" s="190"/>
      <c r="DI2562" s="190"/>
      <c r="DJ2562" s="190"/>
      <c r="DK2562" s="190"/>
      <c r="DL2562" s="190"/>
    </row>
    <row r="2563" spans="1:116" x14ac:dyDescent="0.4">
      <c r="A2563" s="174"/>
      <c r="E2563" s="8"/>
      <c r="G2563" s="175" t="s">
        <v>463</v>
      </c>
      <c r="H2563" s="200"/>
      <c r="I2563" s="201"/>
      <c r="J2563" s="201"/>
      <c r="K2563" s="202"/>
      <c r="L2563" s="202"/>
      <c r="M2563" s="202"/>
      <c r="N2563" s="202"/>
      <c r="O2563" s="202"/>
      <c r="P2563" s="202"/>
      <c r="R2563" s="202"/>
      <c r="S2563" s="190" t="str">
        <f t="shared" ref="S2563:AX2563" si="4971">S$22</f>
        <v>S$18</v>
      </c>
      <c r="T2563" s="190" t="str">
        <f t="shared" si="4971"/>
        <v>T$18</v>
      </c>
      <c r="U2563" s="190" t="str">
        <f t="shared" si="4971"/>
        <v>U$18</v>
      </c>
      <c r="V2563" s="190" t="str">
        <f t="shared" si="4971"/>
        <v>V$18</v>
      </c>
      <c r="W2563" s="190" t="str">
        <f t="shared" si="4971"/>
        <v>W$18</v>
      </c>
      <c r="X2563" s="190" t="str">
        <f t="shared" si="4971"/>
        <v>X$18</v>
      </c>
      <c r="Y2563" s="190" t="str">
        <f t="shared" si="4971"/>
        <v>Y$18</v>
      </c>
      <c r="Z2563" s="190" t="str">
        <f t="shared" si="4971"/>
        <v>Z$18</v>
      </c>
      <c r="AA2563" s="190" t="str">
        <f t="shared" si="4971"/>
        <v>AA$18</v>
      </c>
      <c r="AB2563" s="190" t="str">
        <f t="shared" si="4971"/>
        <v>AB$18</v>
      </c>
      <c r="AC2563" s="190" t="str">
        <f t="shared" si="4971"/>
        <v>AC$18</v>
      </c>
      <c r="AD2563" s="190" t="str">
        <f t="shared" si="4971"/>
        <v>AD$18</v>
      </c>
      <c r="AE2563" s="190" t="str">
        <f t="shared" si="4971"/>
        <v>AE$18</v>
      </c>
      <c r="AF2563" s="190" t="str">
        <f t="shared" si="4971"/>
        <v>AF$18</v>
      </c>
      <c r="AG2563" s="190" t="str">
        <f t="shared" si="4971"/>
        <v>AG$18</v>
      </c>
      <c r="AH2563" s="190" t="str">
        <f t="shared" si="4971"/>
        <v>AH$18</v>
      </c>
      <c r="AI2563" s="190" t="str">
        <f t="shared" si="4971"/>
        <v>AI$18</v>
      </c>
      <c r="AJ2563" s="190" t="str">
        <f t="shared" si="4971"/>
        <v>AJ$18</v>
      </c>
      <c r="AK2563" s="190" t="str">
        <f t="shared" si="4971"/>
        <v>AK$18</v>
      </c>
      <c r="AL2563" s="190" t="str">
        <f t="shared" si="4971"/>
        <v>AL$18</v>
      </c>
      <c r="AM2563" s="190" t="str">
        <f t="shared" si="4971"/>
        <v>AM$18</v>
      </c>
      <c r="AN2563" s="190" t="str">
        <f t="shared" si="4971"/>
        <v>AN$18</v>
      </c>
      <c r="AO2563" s="190" t="str">
        <f t="shared" si="4971"/>
        <v>AO$18</v>
      </c>
      <c r="AP2563" s="190" t="str">
        <f t="shared" si="4971"/>
        <v>AP$18</v>
      </c>
      <c r="AQ2563" s="190" t="str">
        <f t="shared" si="4971"/>
        <v>AQ$18</v>
      </c>
      <c r="AR2563" s="190" t="str">
        <f t="shared" si="4971"/>
        <v>AR$18</v>
      </c>
      <c r="AS2563" s="190" t="str">
        <f t="shared" si="4971"/>
        <v>AS$18</v>
      </c>
      <c r="AT2563" s="190" t="str">
        <f t="shared" si="4971"/>
        <v>AT$18</v>
      </c>
      <c r="AU2563" s="190" t="str">
        <f t="shared" si="4971"/>
        <v>AU$18</v>
      </c>
      <c r="AV2563" s="190" t="str">
        <f t="shared" si="4971"/>
        <v>AV$18</v>
      </c>
      <c r="AW2563" s="190" t="str">
        <f t="shared" si="4971"/>
        <v>AW$18</v>
      </c>
      <c r="AX2563" s="190" t="str">
        <f t="shared" si="4971"/>
        <v>AX$18</v>
      </c>
      <c r="AY2563" s="190" t="str">
        <f t="shared" ref="AY2563:CD2563" si="4972">AY$22</f>
        <v>AY$18</v>
      </c>
      <c r="AZ2563" s="190" t="str">
        <f t="shared" si="4972"/>
        <v>AZ$18</v>
      </c>
      <c r="BA2563" s="190" t="str">
        <f t="shared" si="4972"/>
        <v>BA$18</v>
      </c>
      <c r="BB2563" s="190" t="str">
        <f t="shared" si="4972"/>
        <v>BB$18</v>
      </c>
      <c r="BC2563" s="190" t="str">
        <f t="shared" si="4972"/>
        <v>BC$18</v>
      </c>
      <c r="BD2563" s="190" t="str">
        <f t="shared" si="4972"/>
        <v>BD$18</v>
      </c>
      <c r="BE2563" s="190" t="str">
        <f t="shared" si="4972"/>
        <v>BE$18</v>
      </c>
      <c r="BF2563" s="190" t="str">
        <f t="shared" si="4972"/>
        <v>BF$18</v>
      </c>
      <c r="BG2563" s="190" t="str">
        <f t="shared" si="4972"/>
        <v>BG$18</v>
      </c>
      <c r="BH2563" s="190" t="str">
        <f t="shared" si="4972"/>
        <v>BH$18</v>
      </c>
      <c r="BI2563" s="190" t="str">
        <f t="shared" si="4972"/>
        <v>BI$18</v>
      </c>
      <c r="BJ2563" s="190" t="str">
        <f t="shared" si="4972"/>
        <v>BJ$18</v>
      </c>
      <c r="BK2563" s="190" t="str">
        <f t="shared" si="4972"/>
        <v>BK$18</v>
      </c>
      <c r="BL2563" s="190" t="str">
        <f t="shared" si="4972"/>
        <v>BL$18</v>
      </c>
      <c r="BM2563" s="190" t="str">
        <f t="shared" si="4972"/>
        <v>BM$18</v>
      </c>
      <c r="BN2563" s="190" t="str">
        <f t="shared" si="4972"/>
        <v>BN$18</v>
      </c>
      <c r="BO2563" s="190" t="str">
        <f t="shared" si="4972"/>
        <v>BO$18</v>
      </c>
      <c r="BP2563" s="190" t="str">
        <f t="shared" si="4972"/>
        <v>BP$18</v>
      </c>
      <c r="BQ2563" s="190" t="str">
        <f t="shared" si="4972"/>
        <v>BQ$18</v>
      </c>
      <c r="BR2563" s="190" t="str">
        <f t="shared" si="4972"/>
        <v>BR$18</v>
      </c>
      <c r="BS2563" s="190" t="str">
        <f t="shared" si="4972"/>
        <v>BS$18</v>
      </c>
      <c r="BT2563" s="190" t="str">
        <f t="shared" si="4972"/>
        <v>BT$18</v>
      </c>
      <c r="BU2563" s="190" t="str">
        <f t="shared" si="4972"/>
        <v>BU$18</v>
      </c>
      <c r="BV2563" s="190" t="str">
        <f t="shared" si="4972"/>
        <v>BV$18</v>
      </c>
      <c r="BW2563" s="190" t="str">
        <f t="shared" si="4972"/>
        <v>BW$18</v>
      </c>
      <c r="BX2563" s="190" t="str">
        <f t="shared" si="4972"/>
        <v>BX$18</v>
      </c>
      <c r="BY2563" s="190" t="str">
        <f t="shared" si="4972"/>
        <v>BY$18</v>
      </c>
      <c r="BZ2563" s="190" t="str">
        <f t="shared" si="4972"/>
        <v>BZ$18</v>
      </c>
      <c r="CA2563" s="190" t="str">
        <f t="shared" si="4972"/>
        <v>CA$18</v>
      </c>
      <c r="CB2563" s="190" t="str">
        <f t="shared" si="4972"/>
        <v>CB$18</v>
      </c>
      <c r="CC2563" s="190" t="str">
        <f t="shared" si="4972"/>
        <v>CC$18</v>
      </c>
      <c r="CD2563" s="190" t="str">
        <f t="shared" si="4972"/>
        <v>CD$18</v>
      </c>
      <c r="CE2563" s="190" t="str">
        <f t="shared" ref="CE2563:CL2563" si="4973">CE$22</f>
        <v>CE$18</v>
      </c>
      <c r="CF2563" s="190" t="str">
        <f t="shared" si="4973"/>
        <v>CF$18</v>
      </c>
      <c r="CG2563" s="190" t="str">
        <f t="shared" si="4973"/>
        <v>CG$18</v>
      </c>
      <c r="CH2563" s="190" t="str">
        <f t="shared" si="4973"/>
        <v>CH$18</v>
      </c>
      <c r="CI2563" s="190" t="str">
        <f t="shared" si="4973"/>
        <v>CI$18</v>
      </c>
      <c r="CJ2563" s="190" t="str">
        <f t="shared" si="4973"/>
        <v>CJ$18</v>
      </c>
      <c r="CK2563" s="190" t="str">
        <f t="shared" si="4973"/>
        <v>CK$18</v>
      </c>
      <c r="CL2563" s="190" t="str">
        <f t="shared" si="4973"/>
        <v>CL$18</v>
      </c>
      <c r="CN2563" s="201"/>
      <c r="CO2563" s="190" t="str">
        <f t="shared" ref="CO2563:DL2563" si="4974">CO$22</f>
        <v>CO$18</v>
      </c>
      <c r="CP2563" s="190" t="str">
        <f t="shared" si="4974"/>
        <v>CP$18</v>
      </c>
      <c r="CQ2563" s="190" t="str">
        <f t="shared" si="4974"/>
        <v>CQ$18</v>
      </c>
      <c r="CR2563" s="190" t="str">
        <f t="shared" si="4974"/>
        <v>CR$18</v>
      </c>
      <c r="CS2563" s="190" t="str">
        <f t="shared" si="4974"/>
        <v>CS$18</v>
      </c>
      <c r="CT2563" s="190" t="str">
        <f t="shared" si="4974"/>
        <v>CT$18</v>
      </c>
      <c r="CU2563" s="190" t="str">
        <f t="shared" si="4974"/>
        <v>CU$18</v>
      </c>
      <c r="CV2563" s="190" t="str">
        <f t="shared" si="4974"/>
        <v>CV$18</v>
      </c>
      <c r="CW2563" s="190" t="str">
        <f t="shared" si="4974"/>
        <v>CW$18</v>
      </c>
      <c r="CX2563" s="190" t="str">
        <f t="shared" si="4974"/>
        <v>CX$18</v>
      </c>
      <c r="CY2563" s="190" t="str">
        <f t="shared" si="4974"/>
        <v>CY$18</v>
      </c>
      <c r="CZ2563" s="190" t="str">
        <f t="shared" si="4974"/>
        <v>CZ$18</v>
      </c>
      <c r="DA2563" s="190" t="str">
        <f t="shared" si="4974"/>
        <v>DA$18</v>
      </c>
      <c r="DB2563" s="190" t="str">
        <f t="shared" si="4974"/>
        <v>DB$18</v>
      </c>
      <c r="DC2563" s="190" t="str">
        <f t="shared" si="4974"/>
        <v>DC$18</v>
      </c>
      <c r="DD2563" s="190" t="str">
        <f t="shared" si="4974"/>
        <v>DD$18</v>
      </c>
      <c r="DE2563" s="190" t="str">
        <f t="shared" si="4974"/>
        <v>DE$18</v>
      </c>
      <c r="DF2563" s="190" t="str">
        <f t="shared" si="4974"/>
        <v>DF$18</v>
      </c>
      <c r="DG2563" s="190" t="str">
        <f t="shared" si="4974"/>
        <v>DG$18</v>
      </c>
      <c r="DH2563" s="190" t="str">
        <f t="shared" si="4974"/>
        <v>DH$18</v>
      </c>
      <c r="DI2563" s="190" t="str">
        <f t="shared" si="4974"/>
        <v>DI$18</v>
      </c>
      <c r="DJ2563" s="190" t="str">
        <f t="shared" si="4974"/>
        <v>DJ$18</v>
      </c>
      <c r="DK2563" s="190" t="str">
        <f t="shared" si="4974"/>
        <v>DK$18</v>
      </c>
      <c r="DL2563" s="190" t="str">
        <f t="shared" si="4974"/>
        <v>DL$18</v>
      </c>
    </row>
    <row r="2564" spans="1:116" x14ac:dyDescent="0.4">
      <c r="A2564" s="174"/>
      <c r="E2564" s="8"/>
      <c r="G2564" s="175" t="s">
        <v>464</v>
      </c>
      <c r="H2564" s="200"/>
      <c r="I2564" s="201"/>
      <c r="J2564" s="201"/>
      <c r="K2564" s="202"/>
      <c r="L2564" s="202"/>
      <c r="M2564" s="202"/>
      <c r="N2564" s="202"/>
      <c r="O2564" s="202"/>
      <c r="P2564" s="202"/>
      <c r="R2564" s="202"/>
      <c r="S2564" s="190" t="str">
        <f t="shared" ref="S2564:AX2564" si="4975">S$23</f>
        <v>S$19</v>
      </c>
      <c r="T2564" s="190" t="str">
        <f t="shared" si="4975"/>
        <v>T$19</v>
      </c>
      <c r="U2564" s="190" t="str">
        <f t="shared" si="4975"/>
        <v>U$19</v>
      </c>
      <c r="V2564" s="190" t="str">
        <f t="shared" si="4975"/>
        <v>V$19</v>
      </c>
      <c r="W2564" s="190" t="str">
        <f t="shared" si="4975"/>
        <v>W$19</v>
      </c>
      <c r="X2564" s="190" t="str">
        <f t="shared" si="4975"/>
        <v>X$19</v>
      </c>
      <c r="Y2564" s="190" t="str">
        <f t="shared" si="4975"/>
        <v>Y$19</v>
      </c>
      <c r="Z2564" s="190" t="str">
        <f t="shared" si="4975"/>
        <v>Z$19</v>
      </c>
      <c r="AA2564" s="190" t="str">
        <f t="shared" si="4975"/>
        <v>AA$19</v>
      </c>
      <c r="AB2564" s="190" t="str">
        <f t="shared" si="4975"/>
        <v>AB$19</v>
      </c>
      <c r="AC2564" s="190" t="str">
        <f t="shared" si="4975"/>
        <v>AC$19</v>
      </c>
      <c r="AD2564" s="190" t="str">
        <f t="shared" si="4975"/>
        <v>AD$19</v>
      </c>
      <c r="AE2564" s="190" t="str">
        <f t="shared" si="4975"/>
        <v>AE$19</v>
      </c>
      <c r="AF2564" s="190" t="str">
        <f t="shared" si="4975"/>
        <v>AF$19</v>
      </c>
      <c r="AG2564" s="190" t="str">
        <f t="shared" si="4975"/>
        <v>AG$19</v>
      </c>
      <c r="AH2564" s="190" t="str">
        <f t="shared" si="4975"/>
        <v>AH$19</v>
      </c>
      <c r="AI2564" s="190" t="str">
        <f t="shared" si="4975"/>
        <v>AI$19</v>
      </c>
      <c r="AJ2564" s="190" t="str">
        <f t="shared" si="4975"/>
        <v>AJ$19</v>
      </c>
      <c r="AK2564" s="190" t="str">
        <f t="shared" si="4975"/>
        <v>AK$19</v>
      </c>
      <c r="AL2564" s="190" t="str">
        <f t="shared" si="4975"/>
        <v>AL$19</v>
      </c>
      <c r="AM2564" s="190" t="str">
        <f t="shared" si="4975"/>
        <v>AM$19</v>
      </c>
      <c r="AN2564" s="190" t="str">
        <f t="shared" si="4975"/>
        <v>AN$19</v>
      </c>
      <c r="AO2564" s="190" t="str">
        <f t="shared" si="4975"/>
        <v>AO$19</v>
      </c>
      <c r="AP2564" s="190" t="str">
        <f t="shared" si="4975"/>
        <v>AP$19</v>
      </c>
      <c r="AQ2564" s="190" t="str">
        <f t="shared" si="4975"/>
        <v>AQ$19</v>
      </c>
      <c r="AR2564" s="190" t="str">
        <f t="shared" si="4975"/>
        <v>AR$19</v>
      </c>
      <c r="AS2564" s="190" t="str">
        <f t="shared" si="4975"/>
        <v>AS$19</v>
      </c>
      <c r="AT2564" s="190" t="str">
        <f t="shared" si="4975"/>
        <v>AT$19</v>
      </c>
      <c r="AU2564" s="190" t="str">
        <f t="shared" si="4975"/>
        <v>AU$19</v>
      </c>
      <c r="AV2564" s="190" t="str">
        <f t="shared" si="4975"/>
        <v>AV$19</v>
      </c>
      <c r="AW2564" s="190" t="str">
        <f t="shared" si="4975"/>
        <v>AW$19</v>
      </c>
      <c r="AX2564" s="190" t="str">
        <f t="shared" si="4975"/>
        <v>AX$19</v>
      </c>
      <c r="AY2564" s="190" t="str">
        <f t="shared" ref="AY2564:CD2564" si="4976">AY$23</f>
        <v>AY$19</v>
      </c>
      <c r="AZ2564" s="190" t="str">
        <f t="shared" si="4976"/>
        <v>AZ$19</v>
      </c>
      <c r="BA2564" s="190" t="str">
        <f t="shared" si="4976"/>
        <v>BA$19</v>
      </c>
      <c r="BB2564" s="190" t="str">
        <f t="shared" si="4976"/>
        <v>BB$19</v>
      </c>
      <c r="BC2564" s="190" t="str">
        <f t="shared" si="4976"/>
        <v>BC$19</v>
      </c>
      <c r="BD2564" s="190" t="str">
        <f t="shared" si="4976"/>
        <v>BD$19</v>
      </c>
      <c r="BE2564" s="190" t="str">
        <f t="shared" si="4976"/>
        <v>BE$19</v>
      </c>
      <c r="BF2564" s="190" t="str">
        <f t="shared" si="4976"/>
        <v>BF$19</v>
      </c>
      <c r="BG2564" s="190" t="str">
        <f t="shared" si="4976"/>
        <v>BG$19</v>
      </c>
      <c r="BH2564" s="190" t="str">
        <f t="shared" si="4976"/>
        <v>BH$19</v>
      </c>
      <c r="BI2564" s="190" t="str">
        <f t="shared" si="4976"/>
        <v>BI$19</v>
      </c>
      <c r="BJ2564" s="190" t="str">
        <f t="shared" si="4976"/>
        <v>BJ$19</v>
      </c>
      <c r="BK2564" s="190" t="str">
        <f t="shared" si="4976"/>
        <v>BK$19</v>
      </c>
      <c r="BL2564" s="190" t="str">
        <f t="shared" si="4976"/>
        <v>BL$19</v>
      </c>
      <c r="BM2564" s="190" t="str">
        <f t="shared" si="4976"/>
        <v>BM$19</v>
      </c>
      <c r="BN2564" s="190" t="str">
        <f t="shared" si="4976"/>
        <v>BN$19</v>
      </c>
      <c r="BO2564" s="190" t="str">
        <f t="shared" si="4976"/>
        <v>BO$19</v>
      </c>
      <c r="BP2564" s="190" t="str">
        <f t="shared" si="4976"/>
        <v>BP$19</v>
      </c>
      <c r="BQ2564" s="190" t="str">
        <f t="shared" si="4976"/>
        <v>BQ$19</v>
      </c>
      <c r="BR2564" s="190" t="str">
        <f t="shared" si="4976"/>
        <v>BR$19</v>
      </c>
      <c r="BS2564" s="190" t="str">
        <f t="shared" si="4976"/>
        <v>BS$19</v>
      </c>
      <c r="BT2564" s="190" t="str">
        <f t="shared" si="4976"/>
        <v>BT$19</v>
      </c>
      <c r="BU2564" s="190" t="str">
        <f t="shared" si="4976"/>
        <v>BU$19</v>
      </c>
      <c r="BV2564" s="190" t="str">
        <f t="shared" si="4976"/>
        <v>BV$19</v>
      </c>
      <c r="BW2564" s="190" t="str">
        <f t="shared" si="4976"/>
        <v>BW$19</v>
      </c>
      <c r="BX2564" s="190" t="str">
        <f t="shared" si="4976"/>
        <v>BX$19</v>
      </c>
      <c r="BY2564" s="190" t="str">
        <f t="shared" si="4976"/>
        <v>BY$19</v>
      </c>
      <c r="BZ2564" s="190" t="str">
        <f t="shared" si="4976"/>
        <v>BZ$19</v>
      </c>
      <c r="CA2564" s="190" t="str">
        <f t="shared" si="4976"/>
        <v>CA$19</v>
      </c>
      <c r="CB2564" s="190" t="str">
        <f t="shared" si="4976"/>
        <v>CB$19</v>
      </c>
      <c r="CC2564" s="190" t="str">
        <f t="shared" si="4976"/>
        <v>CC$19</v>
      </c>
      <c r="CD2564" s="190" t="str">
        <f t="shared" si="4976"/>
        <v>CD$19</v>
      </c>
      <c r="CE2564" s="190" t="str">
        <f t="shared" ref="CE2564:CL2564" si="4977">CE$23</f>
        <v>CE$19</v>
      </c>
      <c r="CF2564" s="190" t="str">
        <f t="shared" si="4977"/>
        <v>CF$19</v>
      </c>
      <c r="CG2564" s="190" t="str">
        <f t="shared" si="4977"/>
        <v>CG$19</v>
      </c>
      <c r="CH2564" s="190" t="str">
        <f t="shared" si="4977"/>
        <v>CH$19</v>
      </c>
      <c r="CI2564" s="190" t="str">
        <f t="shared" si="4977"/>
        <v>CI$19</v>
      </c>
      <c r="CJ2564" s="190" t="str">
        <f t="shared" si="4977"/>
        <v>CJ$19</v>
      </c>
      <c r="CK2564" s="190" t="str">
        <f t="shared" si="4977"/>
        <v>CK$19</v>
      </c>
      <c r="CL2564" s="190" t="str">
        <f t="shared" si="4977"/>
        <v>CL$19</v>
      </c>
      <c r="CN2564" s="201"/>
      <c r="CO2564" s="190" t="str">
        <f t="shared" ref="CO2564:DL2564" si="4978">CO$23</f>
        <v>CO$19</v>
      </c>
      <c r="CP2564" s="190" t="str">
        <f t="shared" si="4978"/>
        <v>CP$19</v>
      </c>
      <c r="CQ2564" s="190" t="str">
        <f t="shared" si="4978"/>
        <v>CQ$19</v>
      </c>
      <c r="CR2564" s="190" t="str">
        <f t="shared" si="4978"/>
        <v>CR$19</v>
      </c>
      <c r="CS2564" s="190" t="str">
        <f t="shared" si="4978"/>
        <v>CS$19</v>
      </c>
      <c r="CT2564" s="190" t="str">
        <f t="shared" si="4978"/>
        <v>CT$19</v>
      </c>
      <c r="CU2564" s="190" t="str">
        <f t="shared" si="4978"/>
        <v>CU$19</v>
      </c>
      <c r="CV2564" s="190" t="str">
        <f t="shared" si="4978"/>
        <v>CV$19</v>
      </c>
      <c r="CW2564" s="190" t="str">
        <f t="shared" si="4978"/>
        <v>CW$19</v>
      </c>
      <c r="CX2564" s="190" t="str">
        <f t="shared" si="4978"/>
        <v>CX$19</v>
      </c>
      <c r="CY2564" s="190" t="str">
        <f t="shared" si="4978"/>
        <v>CY$19</v>
      </c>
      <c r="CZ2564" s="190" t="str">
        <f t="shared" si="4978"/>
        <v>CZ$19</v>
      </c>
      <c r="DA2564" s="190" t="str">
        <f t="shared" si="4978"/>
        <v>DA$19</v>
      </c>
      <c r="DB2564" s="190" t="str">
        <f t="shared" si="4978"/>
        <v>DB$19</v>
      </c>
      <c r="DC2564" s="190" t="str">
        <f t="shared" si="4978"/>
        <v>DC$19</v>
      </c>
      <c r="DD2564" s="190" t="str">
        <f t="shared" si="4978"/>
        <v>DD$19</v>
      </c>
      <c r="DE2564" s="190" t="str">
        <f t="shared" si="4978"/>
        <v>DE$19</v>
      </c>
      <c r="DF2564" s="190" t="str">
        <f t="shared" si="4978"/>
        <v>DF$19</v>
      </c>
      <c r="DG2564" s="190" t="str">
        <f t="shared" si="4978"/>
        <v>DG$19</v>
      </c>
      <c r="DH2564" s="190" t="str">
        <f t="shared" si="4978"/>
        <v>DH$19</v>
      </c>
      <c r="DI2564" s="190" t="str">
        <f t="shared" si="4978"/>
        <v>DI$19</v>
      </c>
      <c r="DJ2564" s="190" t="str">
        <f t="shared" si="4978"/>
        <v>DJ$19</v>
      </c>
      <c r="DK2564" s="190" t="str">
        <f t="shared" si="4978"/>
        <v>DK$19</v>
      </c>
      <c r="DL2564" s="190" t="str">
        <f t="shared" si="4978"/>
        <v>DL$19</v>
      </c>
    </row>
    <row r="2565" spans="1:116" x14ac:dyDescent="0.4">
      <c r="A2565" s="142" t="s">
        <v>218</v>
      </c>
      <c r="B2565" s="31" t="s">
        <v>81</v>
      </c>
      <c r="C2565" s="31"/>
      <c r="D2565" t="s">
        <v>545</v>
      </c>
      <c r="E2565" s="8" t="str">
        <f t="shared" ref="E2565:E2566" si="4979">ROW()&amp;" "&amp;D2565</f>
        <v>2565 SEASON MONTHL-TR-R</v>
      </c>
      <c r="F2565" t="s">
        <v>552</v>
      </c>
      <c r="G2565" s="143" t="s">
        <v>544</v>
      </c>
      <c r="H2565" s="142"/>
      <c r="I2565" s="144"/>
      <c r="J2565" s="144"/>
      <c r="K2565" s="142"/>
      <c r="L2565" s="142"/>
      <c r="M2565" s="142"/>
      <c r="N2565" s="142"/>
      <c r="O2565" s="142"/>
      <c r="P2565" s="142"/>
      <c r="R2565" s="143"/>
      <c r="S2565" s="168"/>
      <c r="T2565" s="168"/>
      <c r="U2565" s="168"/>
      <c r="V2565" s="168"/>
      <c r="W2565" s="168"/>
      <c r="X2565" s="168"/>
      <c r="Y2565" s="168"/>
      <c r="Z2565" s="168"/>
      <c r="AA2565" s="168"/>
      <c r="AB2565" s="168"/>
      <c r="AC2565" s="168"/>
      <c r="AD2565" s="168"/>
      <c r="AE2565" s="168"/>
      <c r="AF2565" s="168"/>
      <c r="AG2565" s="168"/>
      <c r="AH2565" s="168"/>
      <c r="AI2565" s="168"/>
      <c r="AJ2565" s="168"/>
      <c r="AK2565" s="168"/>
      <c r="AL2565" s="168"/>
      <c r="AM2565" s="168"/>
      <c r="AN2565" s="168"/>
      <c r="AO2565" s="168"/>
      <c r="AP2565" s="168"/>
      <c r="AQ2565" s="168"/>
      <c r="AR2565" s="168"/>
      <c r="AS2565" s="168"/>
      <c r="AT2565" s="168"/>
      <c r="AU2565" s="168"/>
      <c r="AV2565" s="168"/>
      <c r="AW2565" s="168"/>
      <c r="AX2565" s="168"/>
      <c r="AY2565" s="168"/>
      <c r="AZ2565" s="168"/>
      <c r="BA2565" s="168"/>
      <c r="BB2565" s="168"/>
      <c r="BC2565" s="168"/>
      <c r="BD2565" s="168"/>
      <c r="BE2565" s="168"/>
      <c r="BF2565" s="168"/>
      <c r="BG2565" s="168"/>
      <c r="BH2565" s="168"/>
      <c r="BI2565" s="168"/>
      <c r="BJ2565" s="168"/>
      <c r="BK2565" s="168"/>
      <c r="BL2565" s="168"/>
      <c r="BM2565" s="168"/>
      <c r="BN2565" s="168"/>
      <c r="BO2565" s="168"/>
      <c r="BP2565" s="168"/>
      <c r="BQ2565" s="168"/>
      <c r="BR2565" s="168"/>
      <c r="BS2565" s="168"/>
      <c r="BT2565" s="168"/>
      <c r="BU2565" s="168"/>
      <c r="BV2565" s="168"/>
      <c r="BW2565" s="168"/>
      <c r="BX2565" s="168"/>
      <c r="BY2565" s="168"/>
      <c r="BZ2565" s="168"/>
      <c r="CA2565" s="168"/>
      <c r="CB2565" s="168"/>
      <c r="CC2565" s="168"/>
      <c r="CD2565" s="168"/>
      <c r="CE2565" s="168"/>
      <c r="CF2565" s="168"/>
      <c r="CG2565" s="168"/>
      <c r="CH2565" s="168"/>
      <c r="CI2565" s="168"/>
      <c r="CJ2565" s="168"/>
      <c r="CK2565" s="168"/>
      <c r="CL2565" s="168"/>
      <c r="CN2565" s="144"/>
      <c r="CO2565" s="168"/>
      <c r="CP2565" s="168"/>
      <c r="CQ2565" s="168"/>
      <c r="CR2565" s="168"/>
      <c r="CS2565" s="168"/>
      <c r="CT2565" s="168"/>
      <c r="CU2565" s="168"/>
      <c r="CV2565" s="168"/>
      <c r="CW2565" s="168"/>
      <c r="CX2565" s="168"/>
      <c r="CY2565" s="168"/>
      <c r="CZ2565" s="168"/>
      <c r="DA2565" s="168"/>
      <c r="DB2565" s="168"/>
      <c r="DC2565" s="168"/>
      <c r="DD2565" s="168"/>
      <c r="DE2565" s="168"/>
      <c r="DF2565" s="168"/>
      <c r="DG2565" s="168"/>
      <c r="DH2565" s="168"/>
      <c r="DI2565" s="168"/>
      <c r="DJ2565" s="168"/>
      <c r="DK2565" s="168"/>
      <c r="DL2565" s="168"/>
    </row>
    <row r="2566" spans="1:116" x14ac:dyDescent="0.4">
      <c r="A2566" s="12"/>
      <c r="B2566" s="12" t="s">
        <v>332</v>
      </c>
      <c r="C2566" s="12"/>
      <c r="D2566" t="s">
        <v>545</v>
      </c>
      <c r="E2566" s="8" t="str">
        <f t="shared" si="4979"/>
        <v>2566 SEASON MONTHL-TR-R</v>
      </c>
      <c r="G2566" s="95" t="str">
        <f>G2560</f>
        <v>Primary volume driver</v>
      </c>
      <c r="H2566" s="12"/>
      <c r="I2566" s="60"/>
      <c r="J2566" s="60"/>
      <c r="K2566" s="12"/>
      <c r="L2566" s="12"/>
      <c r="M2566" s="12"/>
      <c r="N2566" s="12"/>
      <c r="O2566" s="12"/>
      <c r="P2566" s="12"/>
      <c r="R2566" s="13"/>
      <c r="S2566" s="76"/>
      <c r="T2566" s="76"/>
      <c r="U2566" s="76"/>
      <c r="V2566" s="76"/>
      <c r="W2566" s="76"/>
      <c r="X2566" s="76"/>
      <c r="Y2566" s="76"/>
      <c r="Z2566" s="76"/>
      <c r="AA2566" s="76"/>
      <c r="AB2566" s="76"/>
      <c r="AC2566" s="76"/>
      <c r="AD2566" s="76"/>
      <c r="AE2566" s="76"/>
      <c r="AF2566" s="76"/>
      <c r="AG2566" s="76"/>
      <c r="AH2566" s="76"/>
      <c r="AI2566" s="76"/>
      <c r="AJ2566" s="76"/>
      <c r="AK2566" s="76"/>
      <c r="AL2566" s="76"/>
      <c r="AM2566" s="76"/>
      <c r="AN2566" s="76"/>
      <c r="AO2566" s="76"/>
      <c r="AP2566" s="76"/>
      <c r="AQ2566" s="76"/>
      <c r="AR2566" s="76"/>
      <c r="AS2566" s="76"/>
      <c r="AT2566" s="76"/>
      <c r="AU2566" s="76"/>
      <c r="AV2566" s="76"/>
      <c r="AW2566" s="76"/>
      <c r="AX2566" s="76"/>
      <c r="AY2566" s="76"/>
      <c r="AZ2566" s="76"/>
      <c r="BA2566" s="76"/>
      <c r="BB2566" s="76"/>
      <c r="BC2566" s="76"/>
      <c r="BD2566" s="76"/>
      <c r="BE2566" s="76"/>
      <c r="BF2566" s="76"/>
      <c r="BG2566" s="76"/>
      <c r="BH2566" s="76"/>
      <c r="BI2566" s="76"/>
      <c r="BJ2566" s="76"/>
      <c r="BK2566" s="76"/>
      <c r="BL2566" s="76"/>
      <c r="BM2566" s="76"/>
      <c r="BN2566" s="76"/>
      <c r="BO2566" s="76"/>
      <c r="BP2566" s="76"/>
      <c r="BQ2566" s="76"/>
      <c r="BR2566" s="76"/>
      <c r="BS2566" s="76"/>
      <c r="BT2566" s="76"/>
      <c r="BU2566" s="76"/>
      <c r="BV2566" s="76"/>
      <c r="BW2566" s="76"/>
      <c r="BX2566" s="76"/>
      <c r="BY2566" s="76"/>
      <c r="BZ2566" s="76"/>
      <c r="CA2566" s="76"/>
      <c r="CB2566" s="76"/>
      <c r="CC2566" s="76"/>
      <c r="CD2566" s="76"/>
      <c r="CE2566" s="76"/>
      <c r="CF2566" s="76"/>
      <c r="CG2566" s="76"/>
      <c r="CH2566" s="76"/>
      <c r="CI2566" s="76"/>
      <c r="CJ2566" s="76"/>
      <c r="CK2566" s="76"/>
      <c r="CL2566" s="76"/>
      <c r="CN2566" s="60"/>
      <c r="CO2566" s="239"/>
      <c r="CP2566" s="239"/>
      <c r="CQ2566" s="239"/>
      <c r="CR2566" s="239"/>
      <c r="CS2566" s="239"/>
      <c r="CT2566" s="239"/>
      <c r="CU2566" s="239"/>
      <c r="CV2566" s="239"/>
      <c r="CW2566" s="239"/>
      <c r="CX2566" s="239"/>
      <c r="CY2566" s="239"/>
      <c r="CZ2566" s="239"/>
      <c r="DA2566" s="239"/>
      <c r="DB2566" s="239"/>
      <c r="DC2566" s="239"/>
      <c r="DD2566" s="239"/>
      <c r="DE2566" s="239"/>
      <c r="DF2566" s="239"/>
      <c r="DG2566" s="239"/>
      <c r="DH2566" s="239"/>
      <c r="DI2566" s="239"/>
      <c r="DJ2566" s="239"/>
      <c r="DK2566" s="239"/>
      <c r="DL2566" s="239"/>
    </row>
    <row r="2567" spans="1:116" x14ac:dyDescent="0.4">
      <c r="A2567" s="12"/>
      <c r="B2567" s="12"/>
      <c r="C2567" s="12"/>
      <c r="D2567" t="s">
        <v>545</v>
      </c>
      <c r="E2567" s="8"/>
      <c r="G2567" s="126" t="str">
        <f>"Seasonally adjusted revenue - "&amp;G2557</f>
        <v>Seasonally adjusted revenue - Surgical procedures</v>
      </c>
      <c r="H2567" s="12"/>
      <c r="I2567" s="60"/>
      <c r="J2567" s="60"/>
      <c r="K2567" s="12"/>
      <c r="L2567" s="12"/>
      <c r="M2567" s="12"/>
      <c r="N2567" s="12"/>
      <c r="O2567" s="12"/>
      <c r="P2567" s="12"/>
      <c r="R2567" s="13"/>
      <c r="S2567" s="77" cm="1">
        <f t="array" aca="1" ref="S2567" ca="1">INDIRECT(S2559)*INDEX($H2570:$I2581,MATCH(S$7,$I2570:$I2581,0),1)*12</f>
        <v>10000</v>
      </c>
      <c r="T2567" s="77" cm="1">
        <f t="array" aca="1" ref="T2567" ca="1">INDIRECT(T2559)*INDEX($H2570:$I2581,MATCH(T$7,$I2570:$I2581,0),1)*12</f>
        <v>15000</v>
      </c>
      <c r="U2567" s="77" cm="1">
        <f t="array" aca="1" ref="U2567" ca="1">INDIRECT(U2559)*INDEX($H2570:$I2581,MATCH(U$7,$I2570:$I2581,0),1)*12</f>
        <v>5000</v>
      </c>
      <c r="V2567" s="77" cm="1">
        <f t="array" aca="1" ref="V2567" ca="1">INDIRECT(V2559)*INDEX($H2570:$I2581,MATCH(V$7,$I2570:$I2581,0),1)*12</f>
        <v>15000</v>
      </c>
      <c r="W2567" s="77" cm="1">
        <f t="array" aca="1" ref="W2567" ca="1">INDIRECT(W2559)*INDEX($H2570:$I2581,MATCH(W$7,$I2570:$I2581,0),1)*12</f>
        <v>5000</v>
      </c>
      <c r="X2567" s="77" cm="1">
        <f t="array" aca="1" ref="X2567" ca="1">INDIRECT(X2559)*INDEX($H2570:$I2581,MATCH(X$7,$I2570:$I2581,0),1)*12</f>
        <v>15000</v>
      </c>
      <c r="Y2567" s="77" cm="1">
        <f t="array" aca="1" ref="Y2567" ca="1">INDIRECT(Y2559)*INDEX($H2570:$I2581,MATCH(Y$7,$I2570:$I2581,0),1)*12</f>
        <v>5000</v>
      </c>
      <c r="Z2567" s="77" cm="1">
        <f t="array" aca="1" ref="Z2567" ca="1">INDIRECT(Z2559)*INDEX($H2570:$I2581,MATCH(Z$7,$I2570:$I2581,0),1)*12</f>
        <v>15000</v>
      </c>
      <c r="AA2567" s="77" cm="1">
        <f t="array" aca="1" ref="AA2567" ca="1">INDIRECT(AA2559)*INDEX($H2570:$I2581,MATCH(AA$7,$I2570:$I2581,0),1)*12</f>
        <v>5000</v>
      </c>
      <c r="AB2567" s="77" cm="1">
        <f t="array" aca="1" ref="AB2567" ca="1">INDIRECT(AB2559)*INDEX($H2570:$I2581,MATCH(AB$7,$I2570:$I2581,0),1)*12</f>
        <v>15000</v>
      </c>
      <c r="AC2567" s="77" cm="1">
        <f t="array" aca="1" ref="AC2567" ca="1">INDIRECT(AC2559)*INDEX($H2570:$I2581,MATCH(AC$7,$I2570:$I2581,0),1)*12</f>
        <v>5000</v>
      </c>
      <c r="AD2567" s="77" cm="1">
        <f t="array" aca="1" ref="AD2567" ca="1">INDIRECT(AD2559)*INDEX($H2570:$I2581,MATCH(AD$7,$I2570:$I2581,0),1)*12</f>
        <v>9960</v>
      </c>
      <c r="AE2567" s="77" cm="1">
        <f t="array" aca="1" ref="AE2567" ca="1">INDIRECT(AE2559)*INDEX($H2570:$I2581,MATCH(AE$7,$I2570:$I2581,0),1)*12</f>
        <v>10000</v>
      </c>
      <c r="AF2567" s="77" cm="1">
        <f t="array" aca="1" ref="AF2567" ca="1">INDIRECT(AF2559)*INDEX($H2570:$I2581,MATCH(AF$7,$I2570:$I2581,0),1)*12</f>
        <v>15000</v>
      </c>
      <c r="AG2567" s="77" cm="1">
        <f t="array" aca="1" ref="AG2567" ca="1">INDIRECT(AG2559)*INDEX($H2570:$I2581,MATCH(AG$7,$I2570:$I2581,0),1)*12</f>
        <v>5000</v>
      </c>
      <c r="AH2567" s="77" cm="1">
        <f t="array" aca="1" ref="AH2567" ca="1">INDIRECT(AH2559)*INDEX($H2570:$I2581,MATCH(AH$7,$I2570:$I2581,0),1)*12</f>
        <v>15000</v>
      </c>
      <c r="AI2567" s="77" cm="1">
        <f t="array" aca="1" ref="AI2567" ca="1">INDIRECT(AI2559)*INDEX($H2570:$I2581,MATCH(AI$7,$I2570:$I2581,0),1)*12</f>
        <v>5000</v>
      </c>
      <c r="AJ2567" s="77" cm="1">
        <f t="array" aca="1" ref="AJ2567" ca="1">INDIRECT(AJ2559)*INDEX($H2570:$I2581,MATCH(AJ$7,$I2570:$I2581,0),1)*12</f>
        <v>15000</v>
      </c>
      <c r="AK2567" s="77" cm="1">
        <f t="array" aca="1" ref="AK2567" ca="1">INDIRECT(AK2559)*INDEX($H2570:$I2581,MATCH(AK$7,$I2570:$I2581,0),1)*12</f>
        <v>5000</v>
      </c>
      <c r="AL2567" s="77" cm="1">
        <f t="array" aca="1" ref="AL2567" ca="1">INDIRECT(AL2559)*INDEX($H2570:$I2581,MATCH(AL$7,$I2570:$I2581,0),1)*12</f>
        <v>15000</v>
      </c>
      <c r="AM2567" s="77" cm="1">
        <f t="array" aca="1" ref="AM2567" ca="1">INDIRECT(AM2559)*INDEX($H2570:$I2581,MATCH(AM$7,$I2570:$I2581,0),1)*12</f>
        <v>5000</v>
      </c>
      <c r="AN2567" s="77" cm="1">
        <f t="array" aca="1" ref="AN2567" ca="1">INDIRECT(AN2559)*INDEX($H2570:$I2581,MATCH(AN$7,$I2570:$I2581,0),1)*12</f>
        <v>15000</v>
      </c>
      <c r="AO2567" s="77" cm="1">
        <f t="array" aca="1" ref="AO2567" ca="1">INDIRECT(AO2559)*INDEX($H2570:$I2581,MATCH(AO$7,$I2570:$I2581,0),1)*12</f>
        <v>5000</v>
      </c>
      <c r="AP2567" s="77" cm="1">
        <f t="array" aca="1" ref="AP2567" ca="1">INDIRECT(AP2559)*INDEX($H2570:$I2581,MATCH(AP$7,$I2570:$I2581,0),1)*12</f>
        <v>9960</v>
      </c>
      <c r="AQ2567" s="77" cm="1">
        <f t="array" aca="1" ref="AQ2567" ca="1">INDIRECT(AQ2559)*INDEX($H2570:$I2581,MATCH(AQ$7,$I2570:$I2581,0),1)*12</f>
        <v>10000</v>
      </c>
      <c r="AR2567" s="77" cm="1">
        <f t="array" aca="1" ref="AR2567" ca="1">INDIRECT(AR2559)*INDEX($H2570:$I2581,MATCH(AR$7,$I2570:$I2581,0),1)*12</f>
        <v>15000</v>
      </c>
      <c r="AS2567" s="77" cm="1">
        <f t="array" aca="1" ref="AS2567" ca="1">INDIRECT(AS2559)*INDEX($H2570:$I2581,MATCH(AS$7,$I2570:$I2581,0),1)*12</f>
        <v>5000</v>
      </c>
      <c r="AT2567" s="77" cm="1">
        <f t="array" aca="1" ref="AT2567" ca="1">INDIRECT(AT2559)*INDEX($H2570:$I2581,MATCH(AT$7,$I2570:$I2581,0),1)*12</f>
        <v>15000</v>
      </c>
      <c r="AU2567" s="77" cm="1">
        <f t="array" aca="1" ref="AU2567" ca="1">INDIRECT(AU2559)*INDEX($H2570:$I2581,MATCH(AU$7,$I2570:$I2581,0),1)*12</f>
        <v>5000</v>
      </c>
      <c r="AV2567" s="77" cm="1">
        <f t="array" aca="1" ref="AV2567" ca="1">INDIRECT(AV2559)*INDEX($H2570:$I2581,MATCH(AV$7,$I2570:$I2581,0),1)*12</f>
        <v>15000</v>
      </c>
      <c r="AW2567" s="77" cm="1">
        <f t="array" aca="1" ref="AW2567" ca="1">INDIRECT(AW2559)*INDEX($H2570:$I2581,MATCH(AW$7,$I2570:$I2581,0),1)*12</f>
        <v>5000</v>
      </c>
      <c r="AX2567" s="77" cm="1">
        <f t="array" aca="1" ref="AX2567" ca="1">INDIRECT(AX2559)*INDEX($H2570:$I2581,MATCH(AX$7,$I2570:$I2581,0),1)*12</f>
        <v>15000</v>
      </c>
      <c r="AY2567" s="77" cm="1">
        <f t="array" aca="1" ref="AY2567" ca="1">INDIRECT(AY2559)*INDEX($H2570:$I2581,MATCH(AY$7,$I2570:$I2581,0),1)*12</f>
        <v>5000</v>
      </c>
      <c r="AZ2567" s="77" cm="1">
        <f t="array" aca="1" ref="AZ2567" ca="1">INDIRECT(AZ2559)*INDEX($H2570:$I2581,MATCH(AZ$7,$I2570:$I2581,0),1)*12</f>
        <v>15000</v>
      </c>
      <c r="BA2567" s="77" cm="1">
        <f t="array" aca="1" ref="BA2567" ca="1">INDIRECT(BA2559)*INDEX($H2570:$I2581,MATCH(BA$7,$I2570:$I2581,0),1)*12</f>
        <v>5000</v>
      </c>
      <c r="BB2567" s="77" cm="1">
        <f t="array" aca="1" ref="BB2567" ca="1">INDIRECT(BB2559)*INDEX($H2570:$I2581,MATCH(BB$7,$I2570:$I2581,0),1)*12</f>
        <v>9960</v>
      </c>
      <c r="BC2567" s="77" cm="1">
        <f t="array" aca="1" ref="BC2567" ca="1">INDIRECT(BC2559)*INDEX($H2570:$I2581,MATCH(BC$7,$I2570:$I2581,0),1)*12</f>
        <v>10000</v>
      </c>
      <c r="BD2567" s="77" cm="1">
        <f t="array" aca="1" ref="BD2567" ca="1">INDIRECT(BD2559)*INDEX($H2570:$I2581,MATCH(BD$7,$I2570:$I2581,0),1)*12</f>
        <v>15000</v>
      </c>
      <c r="BE2567" s="77" cm="1">
        <f t="array" aca="1" ref="BE2567" ca="1">INDIRECT(BE2559)*INDEX($H2570:$I2581,MATCH(BE$7,$I2570:$I2581,0),1)*12</f>
        <v>5000</v>
      </c>
      <c r="BF2567" s="77" cm="1">
        <f t="array" aca="1" ref="BF2567" ca="1">INDIRECT(BF2559)*INDEX($H2570:$I2581,MATCH(BF$7,$I2570:$I2581,0),1)*12</f>
        <v>15000</v>
      </c>
      <c r="BG2567" s="77" cm="1">
        <f t="array" aca="1" ref="BG2567" ca="1">INDIRECT(BG2559)*INDEX($H2570:$I2581,MATCH(BG$7,$I2570:$I2581,0),1)*12</f>
        <v>5000</v>
      </c>
      <c r="BH2567" s="77" cm="1">
        <f t="array" aca="1" ref="BH2567" ca="1">INDIRECT(BH2559)*INDEX($H2570:$I2581,MATCH(BH$7,$I2570:$I2581,0),1)*12</f>
        <v>15000</v>
      </c>
      <c r="BI2567" s="77" cm="1">
        <f t="array" aca="1" ref="BI2567" ca="1">INDIRECT(BI2559)*INDEX($H2570:$I2581,MATCH(BI$7,$I2570:$I2581,0),1)*12</f>
        <v>5000</v>
      </c>
      <c r="BJ2567" s="77" cm="1">
        <f t="array" aca="1" ref="BJ2567" ca="1">INDIRECT(BJ2559)*INDEX($H2570:$I2581,MATCH(BJ$7,$I2570:$I2581,0),1)*12</f>
        <v>15000</v>
      </c>
      <c r="BK2567" s="77" cm="1">
        <f t="array" aca="1" ref="BK2567" ca="1">INDIRECT(BK2559)*INDEX($H2570:$I2581,MATCH(BK$7,$I2570:$I2581,0),1)*12</f>
        <v>5000</v>
      </c>
      <c r="BL2567" s="77" cm="1">
        <f t="array" aca="1" ref="BL2567" ca="1">INDIRECT(BL2559)*INDEX($H2570:$I2581,MATCH(BL$7,$I2570:$I2581,0),1)*12</f>
        <v>15000</v>
      </c>
      <c r="BM2567" s="77" cm="1">
        <f t="array" aca="1" ref="BM2567" ca="1">INDIRECT(BM2559)*INDEX($H2570:$I2581,MATCH(BM$7,$I2570:$I2581,0),1)*12</f>
        <v>5000</v>
      </c>
      <c r="BN2567" s="77" cm="1">
        <f t="array" aca="1" ref="BN2567" ca="1">INDIRECT(BN2559)*INDEX($H2570:$I2581,MATCH(BN$7,$I2570:$I2581,0),1)*12</f>
        <v>9960</v>
      </c>
      <c r="BO2567" s="77" cm="1">
        <f t="array" aca="1" ref="BO2567" ca="1">INDIRECT(BO2559)*INDEX($H2570:$I2581,MATCH(BO$7,$I2570:$I2581,0),1)*12</f>
        <v>10000</v>
      </c>
      <c r="BP2567" s="77" cm="1">
        <f t="array" aca="1" ref="BP2567" ca="1">INDIRECT(BP2559)*INDEX($H2570:$I2581,MATCH(BP$7,$I2570:$I2581,0),1)*12</f>
        <v>15000</v>
      </c>
      <c r="BQ2567" s="77" cm="1">
        <f t="array" aca="1" ref="BQ2567" ca="1">INDIRECT(BQ2559)*INDEX($H2570:$I2581,MATCH(BQ$7,$I2570:$I2581,0),1)*12</f>
        <v>5000</v>
      </c>
      <c r="BR2567" s="77" cm="1">
        <f t="array" aca="1" ref="BR2567" ca="1">INDIRECT(BR2559)*INDEX($H2570:$I2581,MATCH(BR$7,$I2570:$I2581,0),1)*12</f>
        <v>15000</v>
      </c>
      <c r="BS2567" s="77" cm="1">
        <f t="array" aca="1" ref="BS2567" ca="1">INDIRECT(BS2559)*INDEX($H2570:$I2581,MATCH(BS$7,$I2570:$I2581,0),1)*12</f>
        <v>5000</v>
      </c>
      <c r="BT2567" s="77" cm="1">
        <f t="array" aca="1" ref="BT2567" ca="1">INDIRECT(BT2559)*INDEX($H2570:$I2581,MATCH(BT$7,$I2570:$I2581,0),1)*12</f>
        <v>15000</v>
      </c>
      <c r="BU2567" s="77" cm="1">
        <f t="array" aca="1" ref="BU2567" ca="1">INDIRECT(BU2559)*INDEX($H2570:$I2581,MATCH(BU$7,$I2570:$I2581,0),1)*12</f>
        <v>5000</v>
      </c>
      <c r="BV2567" s="77" cm="1">
        <f t="array" aca="1" ref="BV2567" ca="1">INDIRECT(BV2559)*INDEX($H2570:$I2581,MATCH(BV$7,$I2570:$I2581,0),1)*12</f>
        <v>15000</v>
      </c>
      <c r="BW2567" s="77" cm="1">
        <f t="array" aca="1" ref="BW2567" ca="1">INDIRECT(BW2559)*INDEX($H2570:$I2581,MATCH(BW$7,$I2570:$I2581,0),1)*12</f>
        <v>5000</v>
      </c>
      <c r="BX2567" s="77" cm="1">
        <f t="array" aca="1" ref="BX2567" ca="1">INDIRECT(BX2559)*INDEX($H2570:$I2581,MATCH(BX$7,$I2570:$I2581,0),1)*12</f>
        <v>15000</v>
      </c>
      <c r="BY2567" s="77" cm="1">
        <f t="array" aca="1" ref="BY2567" ca="1">INDIRECT(BY2559)*INDEX($H2570:$I2581,MATCH(BY$7,$I2570:$I2581,0),1)*12</f>
        <v>5000</v>
      </c>
      <c r="BZ2567" s="77" cm="1">
        <f t="array" aca="1" ref="BZ2567" ca="1">INDIRECT(BZ2559)*INDEX($H2570:$I2581,MATCH(BZ$7,$I2570:$I2581,0),1)*12</f>
        <v>9960</v>
      </c>
      <c r="CA2567" s="77" cm="1">
        <f t="array" aca="1" ref="CA2567" ca="1">INDIRECT(CA2559)*INDEX($H2570:$I2581,MATCH(CA$7,$I2570:$I2581,0),1)*12</f>
        <v>10000</v>
      </c>
      <c r="CB2567" s="77" cm="1">
        <f t="array" aca="1" ref="CB2567" ca="1">INDIRECT(CB2559)*INDEX($H2570:$I2581,MATCH(CB$7,$I2570:$I2581,0),1)*12</f>
        <v>15000</v>
      </c>
      <c r="CC2567" s="77" cm="1">
        <f t="array" aca="1" ref="CC2567" ca="1">INDIRECT(CC2559)*INDEX($H2570:$I2581,MATCH(CC$7,$I2570:$I2581,0),1)*12</f>
        <v>5000</v>
      </c>
      <c r="CD2567" s="77" cm="1">
        <f t="array" aca="1" ref="CD2567" ca="1">INDIRECT(CD2559)*INDEX($H2570:$I2581,MATCH(CD$7,$I2570:$I2581,0),1)*12</f>
        <v>15000</v>
      </c>
      <c r="CE2567" s="77" cm="1">
        <f t="array" aca="1" ref="CE2567" ca="1">INDIRECT(CE2559)*INDEX($H2570:$I2581,MATCH(CE$7,$I2570:$I2581,0),1)*12</f>
        <v>5000</v>
      </c>
      <c r="CF2567" s="77" cm="1">
        <f t="array" aca="1" ref="CF2567" ca="1">INDIRECT(CF2559)*INDEX($H2570:$I2581,MATCH(CF$7,$I2570:$I2581,0),1)*12</f>
        <v>15000</v>
      </c>
      <c r="CG2567" s="77" cm="1">
        <f t="array" aca="1" ref="CG2567" ca="1">INDIRECT(CG2559)*INDEX($H2570:$I2581,MATCH(CG$7,$I2570:$I2581,0),1)*12</f>
        <v>5000</v>
      </c>
      <c r="CH2567" s="77" cm="1">
        <f t="array" aca="1" ref="CH2567" ca="1">INDIRECT(CH2559)*INDEX($H2570:$I2581,MATCH(CH$7,$I2570:$I2581,0),1)*12</f>
        <v>15000</v>
      </c>
      <c r="CI2567" s="77" cm="1">
        <f t="array" aca="1" ref="CI2567" ca="1">INDIRECT(CI2559)*INDEX($H2570:$I2581,MATCH(CI$7,$I2570:$I2581,0),1)*12</f>
        <v>5000</v>
      </c>
      <c r="CJ2567" s="77" cm="1">
        <f t="array" aca="1" ref="CJ2567" ca="1">INDIRECT(CJ2559)*INDEX($H2570:$I2581,MATCH(CJ$7,$I2570:$I2581,0),1)*12</f>
        <v>15000</v>
      </c>
      <c r="CK2567" s="77" cm="1">
        <f t="array" aca="1" ref="CK2567" ca="1">INDIRECT(CK2559)*INDEX($H2570:$I2581,MATCH(CK$7,$I2570:$I2581,0),1)*12</f>
        <v>5000</v>
      </c>
      <c r="CL2567" s="77" cm="1">
        <f t="array" aca="1" ref="CL2567" ca="1">INDIRECT(CL2559)*INDEX($H2570:$I2581,MATCH(CL$7,$I2570:$I2581,0),1)*12</f>
        <v>9960</v>
      </c>
      <c r="CN2567" s="60"/>
      <c r="CO2567" s="239"/>
      <c r="CP2567" s="239"/>
      <c r="CQ2567" s="239"/>
      <c r="CR2567" s="239"/>
      <c r="CS2567" s="239"/>
      <c r="CT2567" s="239"/>
      <c r="CU2567" s="239"/>
      <c r="CV2567" s="239"/>
      <c r="CW2567" s="239"/>
      <c r="CX2567" s="239"/>
      <c r="CY2567" s="239"/>
      <c r="CZ2567" s="239"/>
      <c r="DA2567" s="239"/>
      <c r="DB2567" s="239"/>
      <c r="DC2567" s="239"/>
      <c r="DD2567" s="239"/>
      <c r="DE2567" s="239"/>
      <c r="DF2567" s="239"/>
      <c r="DG2567" s="239"/>
      <c r="DH2567" s="239"/>
      <c r="DI2567" s="239"/>
      <c r="DJ2567" s="239"/>
      <c r="DK2567" s="239"/>
      <c r="DL2567" s="239"/>
    </row>
    <row r="2568" spans="1:116" x14ac:dyDescent="0.4">
      <c r="D2568" t="s">
        <v>545</v>
      </c>
      <c r="E2568" s="8"/>
      <c r="G2568" s="127"/>
      <c r="H2568" s="12"/>
      <c r="I2568" s="60"/>
      <c r="J2568" s="60"/>
      <c r="K2568" s="38"/>
      <c r="L2568" s="38"/>
      <c r="M2568" s="38"/>
      <c r="N2568" s="38"/>
      <c r="O2568" s="38"/>
      <c r="P2568" s="38"/>
      <c r="R2568" s="15"/>
      <c r="S2568" s="240"/>
      <c r="T2568" s="240"/>
      <c r="U2568" s="240"/>
      <c r="V2568" s="240"/>
      <c r="W2568" s="240"/>
      <c r="X2568" s="240"/>
      <c r="Y2568" s="240"/>
      <c r="Z2568" s="240"/>
      <c r="AA2568" s="240"/>
      <c r="AB2568" s="240"/>
      <c r="AC2568" s="240"/>
      <c r="AD2568" s="240"/>
      <c r="AE2568" s="240"/>
      <c r="AF2568" s="240"/>
      <c r="AG2568" s="240"/>
      <c r="AH2568" s="240"/>
      <c r="AI2568" s="240"/>
      <c r="AJ2568" s="240"/>
      <c r="AK2568" s="240"/>
      <c r="AL2568" s="240"/>
      <c r="AM2568" s="240"/>
      <c r="AN2568" s="240"/>
      <c r="AO2568" s="240"/>
      <c r="AP2568" s="240"/>
      <c r="AQ2568" s="240"/>
      <c r="AR2568" s="240"/>
      <c r="AS2568" s="240"/>
      <c r="AT2568" s="240"/>
      <c r="AU2568" s="240"/>
      <c r="AV2568" s="240"/>
      <c r="AW2568" s="240"/>
      <c r="AX2568" s="240"/>
      <c r="AY2568" s="240"/>
      <c r="AZ2568" s="240"/>
      <c r="BA2568" s="240"/>
      <c r="BB2568" s="240"/>
      <c r="BC2568" s="240"/>
      <c r="BD2568" s="240"/>
      <c r="BE2568" s="240"/>
      <c r="BF2568" s="240"/>
      <c r="BG2568" s="240"/>
      <c r="BH2568" s="240"/>
      <c r="BI2568" s="240"/>
      <c r="BJ2568" s="240"/>
      <c r="BK2568" s="240"/>
      <c r="BL2568" s="240"/>
      <c r="BM2568" s="240"/>
      <c r="BN2568" s="240"/>
      <c r="BO2568" s="240"/>
      <c r="BP2568" s="240"/>
      <c r="BQ2568" s="240"/>
      <c r="BR2568" s="240"/>
      <c r="BS2568" s="240"/>
      <c r="BT2568" s="240"/>
      <c r="BU2568" s="240"/>
      <c r="BV2568" s="240"/>
      <c r="BW2568" s="240"/>
      <c r="BX2568" s="240"/>
      <c r="BY2568" s="240"/>
      <c r="BZ2568" s="240"/>
      <c r="CA2568" s="240"/>
      <c r="CB2568" s="240"/>
      <c r="CC2568" s="240"/>
      <c r="CD2568" s="240"/>
      <c r="CE2568" s="240"/>
      <c r="CF2568" s="240"/>
      <c r="CG2568" s="240"/>
      <c r="CH2568" s="240"/>
      <c r="CI2568" s="240"/>
      <c r="CJ2568" s="240"/>
      <c r="CK2568" s="240"/>
      <c r="CL2568" s="240"/>
      <c r="CN2568" s="240"/>
      <c r="CO2568" s="240"/>
      <c r="CP2568" s="240"/>
      <c r="CQ2568" s="240"/>
      <c r="CR2568" s="240"/>
      <c r="CS2568" s="240"/>
      <c r="CT2568" s="240"/>
      <c r="CU2568" s="240"/>
      <c r="CV2568" s="240"/>
      <c r="CW2568" s="240"/>
      <c r="CX2568" s="240"/>
      <c r="CY2568" s="240"/>
      <c r="CZ2568" s="240"/>
      <c r="DA2568" s="240"/>
      <c r="DB2568" s="240"/>
      <c r="DC2568" s="240"/>
      <c r="DD2568" s="240"/>
      <c r="DE2568" s="240"/>
      <c r="DF2568" s="240"/>
      <c r="DG2568" s="240"/>
      <c r="DH2568" s="240"/>
      <c r="DI2568" s="240"/>
      <c r="DJ2568" s="240"/>
      <c r="DK2568" s="240"/>
      <c r="DL2568" s="240"/>
    </row>
    <row r="2569" spans="1:116" x14ac:dyDescent="0.4">
      <c r="D2569" t="s">
        <v>545</v>
      </c>
      <c r="E2569" s="8"/>
      <c r="G2569" s="127" t="s">
        <v>542</v>
      </c>
      <c r="H2569" s="12"/>
      <c r="I2569" s="60"/>
      <c r="J2569" s="60"/>
      <c r="K2569" s="38"/>
      <c r="L2569" s="38"/>
      <c r="M2569" s="38"/>
      <c r="N2569" s="38"/>
      <c r="O2569" s="38"/>
      <c r="P2569" s="38"/>
      <c r="R2569" s="15"/>
      <c r="S2569" s="240"/>
      <c r="T2569" s="240"/>
      <c r="U2569" s="240"/>
      <c r="V2569" s="240"/>
      <c r="W2569" s="240"/>
      <c r="X2569" s="240"/>
      <c r="Y2569" s="240"/>
      <c r="Z2569" s="240"/>
      <c r="AA2569" s="240"/>
      <c r="AB2569" s="240"/>
      <c r="AC2569" s="240"/>
      <c r="AD2569" s="240"/>
      <c r="AE2569" s="240"/>
      <c r="AF2569" s="240"/>
      <c r="AG2569" s="240"/>
      <c r="AH2569" s="240"/>
      <c r="AI2569" s="240"/>
      <c r="AJ2569" s="240"/>
      <c r="AK2569" s="240"/>
      <c r="AL2569" s="240"/>
      <c r="AM2569" s="240"/>
      <c r="AN2569" s="240"/>
      <c r="AO2569" s="240"/>
      <c r="AP2569" s="240"/>
      <c r="AQ2569" s="240"/>
      <c r="AR2569" s="240"/>
      <c r="AS2569" s="240"/>
      <c r="AT2569" s="240"/>
      <c r="AU2569" s="240"/>
      <c r="AV2569" s="240"/>
      <c r="AW2569" s="240"/>
      <c r="AX2569" s="240"/>
      <c r="AY2569" s="240"/>
      <c r="AZ2569" s="240"/>
      <c r="BA2569" s="240"/>
      <c r="BB2569" s="240"/>
      <c r="BC2569" s="240"/>
      <c r="BD2569" s="240"/>
      <c r="BE2569" s="240"/>
      <c r="BF2569" s="240"/>
      <c r="BG2569" s="240"/>
      <c r="BH2569" s="240"/>
      <c r="BI2569" s="240"/>
      <c r="BJ2569" s="240"/>
      <c r="BK2569" s="240"/>
      <c r="BL2569" s="240"/>
      <c r="BM2569" s="240"/>
      <c r="BN2569" s="240"/>
      <c r="BO2569" s="240"/>
      <c r="BP2569" s="240"/>
      <c r="BQ2569" s="240"/>
      <c r="BR2569" s="240"/>
      <c r="BS2569" s="240"/>
      <c r="BT2569" s="240"/>
      <c r="BU2569" s="240"/>
      <c r="BV2569" s="240"/>
      <c r="BW2569" s="240"/>
      <c r="BX2569" s="240"/>
      <c r="BY2569" s="240"/>
      <c r="BZ2569" s="240"/>
      <c r="CA2569" s="240"/>
      <c r="CB2569" s="240"/>
      <c r="CC2569" s="240"/>
      <c r="CD2569" s="240"/>
      <c r="CE2569" s="240"/>
      <c r="CF2569" s="240"/>
      <c r="CG2569" s="240"/>
      <c r="CH2569" s="240"/>
      <c r="CI2569" s="240"/>
      <c r="CJ2569" s="240"/>
      <c r="CK2569" s="240"/>
      <c r="CL2569" s="240"/>
      <c r="CN2569" s="240"/>
      <c r="CO2569" s="240"/>
      <c r="CP2569" s="240"/>
      <c r="CQ2569" s="240"/>
      <c r="CR2569" s="240"/>
      <c r="CS2569" s="240"/>
      <c r="CT2569" s="240"/>
      <c r="CU2569" s="240"/>
      <c r="CV2569" s="240"/>
      <c r="CW2569" s="240"/>
      <c r="CX2569" s="240"/>
      <c r="CY2569" s="240"/>
      <c r="CZ2569" s="240"/>
      <c r="DA2569" s="240"/>
      <c r="DB2569" s="240"/>
      <c r="DC2569" s="240"/>
      <c r="DD2569" s="240"/>
      <c r="DE2569" s="240"/>
      <c r="DF2569" s="240"/>
      <c r="DG2569" s="240"/>
      <c r="DH2569" s="240"/>
      <c r="DI2569" s="240"/>
      <c r="DJ2569" s="240"/>
      <c r="DK2569" s="240"/>
      <c r="DL2569" s="240"/>
    </row>
    <row r="2570" spans="1:116" x14ac:dyDescent="0.4">
      <c r="D2570" t="s">
        <v>545</v>
      </c>
      <c r="E2570" s="8"/>
      <c r="G2570" s="323">
        <v>45292</v>
      </c>
      <c r="H2570" s="16">
        <v>8.3333333333333329E-2</v>
      </c>
      <c r="I2570" s="60">
        <v>1</v>
      </c>
      <c r="J2570" s="60"/>
      <c r="K2570" s="38"/>
      <c r="L2570" s="38"/>
      <c r="M2570" s="38"/>
      <c r="N2570" s="38"/>
      <c r="O2570" s="38"/>
      <c r="P2570" s="38"/>
      <c r="R2570" s="15"/>
      <c r="S2570" s="240"/>
      <c r="T2570" s="240"/>
      <c r="U2570" s="240"/>
      <c r="V2570" s="240"/>
      <c r="W2570" s="240"/>
      <c r="X2570" s="240"/>
      <c r="Y2570" s="240"/>
      <c r="Z2570" s="240"/>
      <c r="AA2570" s="240"/>
      <c r="AB2570" s="240"/>
      <c r="AC2570" s="240"/>
      <c r="AD2570" s="240"/>
      <c r="AE2570" s="240"/>
      <c r="AF2570" s="240"/>
      <c r="AG2570" s="240"/>
      <c r="AH2570" s="240"/>
      <c r="AI2570" s="240"/>
      <c r="AJ2570" s="240"/>
      <c r="AK2570" s="240"/>
      <c r="AL2570" s="240"/>
      <c r="AM2570" s="240"/>
      <c r="AN2570" s="240"/>
      <c r="AO2570" s="240"/>
      <c r="AP2570" s="240"/>
      <c r="AQ2570" s="240"/>
      <c r="AR2570" s="240"/>
      <c r="AS2570" s="240"/>
      <c r="AT2570" s="240"/>
      <c r="AU2570" s="240"/>
      <c r="AV2570" s="240"/>
      <c r="AW2570" s="240"/>
      <c r="AX2570" s="240"/>
      <c r="AY2570" s="240"/>
      <c r="AZ2570" s="240"/>
      <c r="BA2570" s="240"/>
      <c r="BB2570" s="240"/>
      <c r="BC2570" s="240"/>
      <c r="BD2570" s="240"/>
      <c r="BE2570" s="240"/>
      <c r="BF2570" s="240"/>
      <c r="BG2570" s="240"/>
      <c r="BH2570" s="240"/>
      <c r="BI2570" s="240"/>
      <c r="BJ2570" s="240"/>
      <c r="BK2570" s="240"/>
      <c r="BL2570" s="240"/>
      <c r="BM2570" s="240"/>
      <c r="BN2570" s="240"/>
      <c r="BO2570" s="240"/>
      <c r="BP2570" s="240"/>
      <c r="BQ2570" s="240"/>
      <c r="BR2570" s="240"/>
      <c r="BS2570" s="240"/>
      <c r="BT2570" s="240"/>
      <c r="BU2570" s="240"/>
      <c r="BV2570" s="240"/>
      <c r="BW2570" s="240"/>
      <c r="BX2570" s="240"/>
      <c r="BY2570" s="240"/>
      <c r="BZ2570" s="240"/>
      <c r="CA2570" s="240"/>
      <c r="CB2570" s="240"/>
      <c r="CC2570" s="240"/>
      <c r="CD2570" s="240"/>
      <c r="CE2570" s="240"/>
      <c r="CF2570" s="240"/>
      <c r="CG2570" s="240"/>
      <c r="CH2570" s="240"/>
      <c r="CI2570" s="240"/>
      <c r="CJ2570" s="240"/>
      <c r="CK2570" s="240"/>
      <c r="CL2570" s="240"/>
      <c r="CN2570" s="240"/>
      <c r="CO2570" s="240"/>
      <c r="CP2570" s="240"/>
      <c r="CQ2570" s="240"/>
      <c r="CR2570" s="240"/>
      <c r="CS2570" s="240"/>
      <c r="CT2570" s="240"/>
      <c r="CU2570" s="240"/>
      <c r="CV2570" s="240"/>
      <c r="CW2570" s="240"/>
      <c r="CX2570" s="240"/>
      <c r="CY2570" s="240"/>
      <c r="CZ2570" s="240"/>
      <c r="DA2570" s="240"/>
      <c r="DB2570" s="240"/>
      <c r="DC2570" s="240"/>
      <c r="DD2570" s="240"/>
      <c r="DE2570" s="240"/>
      <c r="DF2570" s="240"/>
      <c r="DG2570" s="240"/>
      <c r="DH2570" s="240"/>
      <c r="DI2570" s="240"/>
      <c r="DJ2570" s="240"/>
      <c r="DK2570" s="240"/>
      <c r="DL2570" s="240"/>
    </row>
    <row r="2571" spans="1:116" x14ac:dyDescent="0.4">
      <c r="D2571" t="s">
        <v>545</v>
      </c>
      <c r="E2571" s="8"/>
      <c r="G2571" s="323">
        <f>EOMONTH(G2570,1)</f>
        <v>45351</v>
      </c>
      <c r="H2571" s="16">
        <v>0.125</v>
      </c>
      <c r="I2571" s="60">
        <f>I2570+1</f>
        <v>2</v>
      </c>
      <c r="J2571" s="60"/>
      <c r="K2571" s="38"/>
      <c r="L2571" s="38"/>
      <c r="M2571" s="38"/>
      <c r="N2571" s="38"/>
      <c r="O2571" s="38"/>
      <c r="P2571" s="38"/>
      <c r="R2571" s="15"/>
      <c r="S2571" s="240"/>
      <c r="T2571" s="240"/>
      <c r="U2571" s="240"/>
      <c r="V2571" s="240"/>
      <c r="W2571" s="240"/>
      <c r="X2571" s="240"/>
      <c r="Y2571" s="240"/>
      <c r="Z2571" s="240"/>
      <c r="AA2571" s="240"/>
      <c r="AB2571" s="240"/>
      <c r="AC2571" s="240"/>
      <c r="AD2571" s="240"/>
      <c r="AE2571" s="240"/>
      <c r="AF2571" s="240"/>
      <c r="AG2571" s="240"/>
      <c r="AH2571" s="240"/>
      <c r="AI2571" s="240"/>
      <c r="AJ2571" s="240"/>
      <c r="AK2571" s="240"/>
      <c r="AL2571" s="240"/>
      <c r="AM2571" s="240"/>
      <c r="AN2571" s="240"/>
      <c r="AO2571" s="240"/>
      <c r="AP2571" s="240"/>
      <c r="AQ2571" s="240"/>
      <c r="AR2571" s="240"/>
      <c r="AS2571" s="240"/>
      <c r="AT2571" s="240"/>
      <c r="AU2571" s="240"/>
      <c r="AV2571" s="240"/>
      <c r="AW2571" s="240"/>
      <c r="AX2571" s="240"/>
      <c r="AY2571" s="240"/>
      <c r="AZ2571" s="240"/>
      <c r="BA2571" s="240"/>
      <c r="BB2571" s="240"/>
      <c r="BC2571" s="240"/>
      <c r="BD2571" s="240"/>
      <c r="BE2571" s="240"/>
      <c r="BF2571" s="240"/>
      <c r="BG2571" s="240"/>
      <c r="BH2571" s="240"/>
      <c r="BI2571" s="240"/>
      <c r="BJ2571" s="240"/>
      <c r="BK2571" s="240"/>
      <c r="BL2571" s="240"/>
      <c r="BM2571" s="240"/>
      <c r="BN2571" s="240"/>
      <c r="BO2571" s="240"/>
      <c r="BP2571" s="240"/>
      <c r="BQ2571" s="240"/>
      <c r="BR2571" s="240"/>
      <c r="BS2571" s="240"/>
      <c r="BT2571" s="240"/>
      <c r="BU2571" s="240"/>
      <c r="BV2571" s="240"/>
      <c r="BW2571" s="240"/>
      <c r="BX2571" s="240"/>
      <c r="BY2571" s="240"/>
      <c r="BZ2571" s="240"/>
      <c r="CA2571" s="240"/>
      <c r="CB2571" s="240"/>
      <c r="CC2571" s="240"/>
      <c r="CD2571" s="240"/>
      <c r="CE2571" s="240"/>
      <c r="CF2571" s="240"/>
      <c r="CG2571" s="240"/>
      <c r="CH2571" s="240"/>
      <c r="CI2571" s="240"/>
      <c r="CJ2571" s="240"/>
      <c r="CK2571" s="240"/>
      <c r="CL2571" s="240"/>
      <c r="CN2571" s="240"/>
      <c r="CO2571" s="240"/>
      <c r="CP2571" s="240"/>
      <c r="CQ2571" s="240"/>
      <c r="CR2571" s="240"/>
      <c r="CS2571" s="240"/>
      <c r="CT2571" s="240"/>
      <c r="CU2571" s="240"/>
      <c r="CV2571" s="240"/>
      <c r="CW2571" s="240"/>
      <c r="CX2571" s="240"/>
      <c r="CY2571" s="240"/>
      <c r="CZ2571" s="240"/>
      <c r="DA2571" s="240"/>
      <c r="DB2571" s="240"/>
      <c r="DC2571" s="240"/>
      <c r="DD2571" s="240"/>
      <c r="DE2571" s="240"/>
      <c r="DF2571" s="240"/>
      <c r="DG2571" s="240"/>
      <c r="DH2571" s="240"/>
      <c r="DI2571" s="240"/>
      <c r="DJ2571" s="240"/>
      <c r="DK2571" s="240"/>
      <c r="DL2571" s="240"/>
    </row>
    <row r="2572" spans="1:116" x14ac:dyDescent="0.4">
      <c r="D2572" t="s">
        <v>545</v>
      </c>
      <c r="E2572" s="8"/>
      <c r="G2572" s="323">
        <f t="shared" ref="G2572:G2581" si="4980">EOMONTH(G2571,1)</f>
        <v>45382</v>
      </c>
      <c r="H2572" s="16">
        <v>4.1666666666666664E-2</v>
      </c>
      <c r="I2572" s="60">
        <f t="shared" ref="I2572:I2581" si="4981">I2571+1</f>
        <v>3</v>
      </c>
      <c r="J2572" s="60"/>
      <c r="K2572" s="38"/>
      <c r="L2572" s="38"/>
      <c r="M2572" s="38"/>
      <c r="N2572" s="38"/>
      <c r="O2572" s="38"/>
      <c r="P2572" s="38"/>
      <c r="R2572" s="15"/>
      <c r="S2572" s="240"/>
      <c r="T2572" s="240"/>
      <c r="U2572" s="240"/>
      <c r="V2572" s="240"/>
      <c r="W2572" s="240"/>
      <c r="X2572" s="240"/>
      <c r="Y2572" s="240"/>
      <c r="Z2572" s="240"/>
      <c r="AA2572" s="240"/>
      <c r="AB2572" s="240"/>
      <c r="AC2572" s="240"/>
      <c r="AD2572" s="240"/>
      <c r="AE2572" s="240"/>
      <c r="AF2572" s="240"/>
      <c r="AG2572" s="240"/>
      <c r="AH2572" s="240"/>
      <c r="AI2572" s="240"/>
      <c r="AJ2572" s="240"/>
      <c r="AK2572" s="240"/>
      <c r="AL2572" s="240"/>
      <c r="AM2572" s="240"/>
      <c r="AN2572" s="240"/>
      <c r="AO2572" s="240"/>
      <c r="AP2572" s="240"/>
      <c r="AQ2572" s="240"/>
      <c r="AR2572" s="240"/>
      <c r="AS2572" s="240"/>
      <c r="AT2572" s="240"/>
      <c r="AU2572" s="240"/>
      <c r="AV2572" s="240"/>
      <c r="AW2572" s="240"/>
      <c r="AX2572" s="240"/>
      <c r="AY2572" s="240"/>
      <c r="AZ2572" s="240"/>
      <c r="BA2572" s="240"/>
      <c r="BB2572" s="240"/>
      <c r="BC2572" s="240"/>
      <c r="BD2572" s="240"/>
      <c r="BE2572" s="240"/>
      <c r="BF2572" s="240"/>
      <c r="BG2572" s="240"/>
      <c r="BH2572" s="240"/>
      <c r="BI2572" s="240"/>
      <c r="BJ2572" s="240"/>
      <c r="BK2572" s="240"/>
      <c r="BL2572" s="240"/>
      <c r="BM2572" s="240"/>
      <c r="BN2572" s="240"/>
      <c r="BO2572" s="240"/>
      <c r="BP2572" s="240"/>
      <c r="BQ2572" s="240"/>
      <c r="BR2572" s="240"/>
      <c r="BS2572" s="240"/>
      <c r="BT2572" s="240"/>
      <c r="BU2572" s="240"/>
      <c r="BV2572" s="240"/>
      <c r="BW2572" s="240"/>
      <c r="BX2572" s="240"/>
      <c r="BY2572" s="240"/>
      <c r="BZ2572" s="240"/>
      <c r="CA2572" s="240"/>
      <c r="CB2572" s="240"/>
      <c r="CC2572" s="240"/>
      <c r="CD2572" s="240"/>
      <c r="CE2572" s="240"/>
      <c r="CF2572" s="240"/>
      <c r="CG2572" s="240"/>
      <c r="CH2572" s="240"/>
      <c r="CI2572" s="240"/>
      <c r="CJ2572" s="240"/>
      <c r="CK2572" s="240"/>
      <c r="CL2572" s="240"/>
      <c r="CN2572" s="240"/>
      <c r="CO2572" s="240"/>
      <c r="CP2572" s="240"/>
      <c r="CQ2572" s="240"/>
      <c r="CR2572" s="240"/>
      <c r="CS2572" s="240"/>
      <c r="CT2572" s="240"/>
      <c r="CU2572" s="240"/>
      <c r="CV2572" s="240"/>
      <c r="CW2572" s="240"/>
      <c r="CX2572" s="240"/>
      <c r="CY2572" s="240"/>
      <c r="CZ2572" s="240"/>
      <c r="DA2572" s="240"/>
      <c r="DB2572" s="240"/>
      <c r="DC2572" s="240"/>
      <c r="DD2572" s="240"/>
      <c r="DE2572" s="240"/>
      <c r="DF2572" s="240"/>
      <c r="DG2572" s="240"/>
      <c r="DH2572" s="240"/>
      <c r="DI2572" s="240"/>
      <c r="DJ2572" s="240"/>
      <c r="DK2572" s="240"/>
      <c r="DL2572" s="240"/>
    </row>
    <row r="2573" spans="1:116" x14ac:dyDescent="0.4">
      <c r="D2573" t="s">
        <v>545</v>
      </c>
      <c r="E2573" s="8"/>
      <c r="G2573" s="323">
        <f t="shared" si="4980"/>
        <v>45412</v>
      </c>
      <c r="H2573" s="16">
        <v>0.125</v>
      </c>
      <c r="I2573" s="60">
        <f t="shared" si="4981"/>
        <v>4</v>
      </c>
      <c r="J2573" s="60"/>
      <c r="K2573" s="38"/>
      <c r="L2573" s="38"/>
      <c r="M2573" s="38"/>
      <c r="N2573" s="38"/>
      <c r="O2573" s="38"/>
      <c r="P2573" s="38"/>
      <c r="R2573" s="15"/>
      <c r="S2573" s="240"/>
      <c r="T2573" s="240"/>
      <c r="U2573" s="240"/>
      <c r="V2573" s="240"/>
      <c r="W2573" s="240"/>
      <c r="X2573" s="240"/>
      <c r="Y2573" s="240"/>
      <c r="Z2573" s="240"/>
      <c r="AA2573" s="240"/>
      <c r="AB2573" s="240"/>
      <c r="AC2573" s="240"/>
      <c r="AD2573" s="240"/>
      <c r="AE2573" s="240"/>
      <c r="AF2573" s="240"/>
      <c r="AG2573" s="240"/>
      <c r="AH2573" s="240"/>
      <c r="AI2573" s="240"/>
      <c r="AJ2573" s="240"/>
      <c r="AK2573" s="240"/>
      <c r="AL2573" s="240"/>
      <c r="AM2573" s="240"/>
      <c r="AN2573" s="240"/>
      <c r="AO2573" s="240"/>
      <c r="AP2573" s="240"/>
      <c r="AQ2573" s="240"/>
      <c r="AR2573" s="240"/>
      <c r="AS2573" s="240"/>
      <c r="AT2573" s="240"/>
      <c r="AU2573" s="240"/>
      <c r="AV2573" s="240"/>
      <c r="AW2573" s="240"/>
      <c r="AX2573" s="240"/>
      <c r="AY2573" s="240"/>
      <c r="AZ2573" s="240"/>
      <c r="BA2573" s="240"/>
      <c r="BB2573" s="240"/>
      <c r="BC2573" s="240"/>
      <c r="BD2573" s="240"/>
      <c r="BE2573" s="240"/>
      <c r="BF2573" s="240"/>
      <c r="BG2573" s="240"/>
      <c r="BH2573" s="240"/>
      <c r="BI2573" s="240"/>
      <c r="BJ2573" s="240"/>
      <c r="BK2573" s="240"/>
      <c r="BL2573" s="240"/>
      <c r="BM2573" s="240"/>
      <c r="BN2573" s="240"/>
      <c r="BO2573" s="240"/>
      <c r="BP2573" s="240"/>
      <c r="BQ2573" s="240"/>
      <c r="BR2573" s="240"/>
      <c r="BS2573" s="240"/>
      <c r="BT2573" s="240"/>
      <c r="BU2573" s="240"/>
      <c r="BV2573" s="240"/>
      <c r="BW2573" s="240"/>
      <c r="BX2573" s="240"/>
      <c r="BY2573" s="240"/>
      <c r="BZ2573" s="240"/>
      <c r="CA2573" s="240"/>
      <c r="CB2573" s="240"/>
      <c r="CC2573" s="240"/>
      <c r="CD2573" s="240"/>
      <c r="CE2573" s="240"/>
      <c r="CF2573" s="240"/>
      <c r="CG2573" s="240"/>
      <c r="CH2573" s="240"/>
      <c r="CI2573" s="240"/>
      <c r="CJ2573" s="240"/>
      <c r="CK2573" s="240"/>
      <c r="CL2573" s="240"/>
      <c r="CN2573" s="240"/>
      <c r="CO2573" s="240"/>
      <c r="CP2573" s="240"/>
      <c r="CQ2573" s="240"/>
      <c r="CR2573" s="240"/>
      <c r="CS2573" s="240"/>
      <c r="CT2573" s="240"/>
      <c r="CU2573" s="240"/>
      <c r="CV2573" s="240"/>
      <c r="CW2573" s="240"/>
      <c r="CX2573" s="240"/>
      <c r="CY2573" s="240"/>
      <c r="CZ2573" s="240"/>
      <c r="DA2573" s="240"/>
      <c r="DB2573" s="240"/>
      <c r="DC2573" s="240"/>
      <c r="DD2573" s="240"/>
      <c r="DE2573" s="240"/>
      <c r="DF2573" s="240"/>
      <c r="DG2573" s="240"/>
      <c r="DH2573" s="240"/>
      <c r="DI2573" s="240"/>
      <c r="DJ2573" s="240"/>
      <c r="DK2573" s="240"/>
      <c r="DL2573" s="240"/>
    </row>
    <row r="2574" spans="1:116" x14ac:dyDescent="0.4">
      <c r="D2574" t="s">
        <v>545</v>
      </c>
      <c r="E2574" s="8"/>
      <c r="G2574" s="323">
        <f t="shared" si="4980"/>
        <v>45443</v>
      </c>
      <c r="H2574" s="16">
        <v>4.1666666666666664E-2</v>
      </c>
      <c r="I2574" s="60">
        <f t="shared" si="4981"/>
        <v>5</v>
      </c>
      <c r="J2574" s="60"/>
      <c r="K2574" s="38"/>
      <c r="L2574" s="38"/>
      <c r="M2574" s="38"/>
      <c r="N2574" s="38"/>
      <c r="O2574" s="38"/>
      <c r="P2574" s="38"/>
      <c r="R2574" s="15"/>
      <c r="S2574" s="240"/>
      <c r="T2574" s="240"/>
      <c r="U2574" s="240"/>
      <c r="V2574" s="240"/>
      <c r="W2574" s="240"/>
      <c r="X2574" s="240"/>
      <c r="Y2574" s="240"/>
      <c r="Z2574" s="240"/>
      <c r="AA2574" s="240"/>
      <c r="AB2574" s="240"/>
      <c r="AC2574" s="240"/>
      <c r="AD2574" s="240"/>
      <c r="AE2574" s="240"/>
      <c r="AF2574" s="240"/>
      <c r="AG2574" s="240"/>
      <c r="AH2574" s="240"/>
      <c r="AI2574" s="240"/>
      <c r="AJ2574" s="240"/>
      <c r="AK2574" s="240"/>
      <c r="AL2574" s="240"/>
      <c r="AM2574" s="240"/>
      <c r="AN2574" s="240"/>
      <c r="AO2574" s="240"/>
      <c r="AP2574" s="240"/>
      <c r="AQ2574" s="240"/>
      <c r="AR2574" s="240"/>
      <c r="AS2574" s="240"/>
      <c r="AT2574" s="240"/>
      <c r="AU2574" s="240"/>
      <c r="AV2574" s="240"/>
      <c r="AW2574" s="240"/>
      <c r="AX2574" s="240"/>
      <c r="AY2574" s="240"/>
      <c r="AZ2574" s="240"/>
      <c r="BA2574" s="240"/>
      <c r="BB2574" s="240"/>
      <c r="BC2574" s="240"/>
      <c r="BD2574" s="240"/>
      <c r="BE2574" s="240"/>
      <c r="BF2574" s="240"/>
      <c r="BG2574" s="240"/>
      <c r="BH2574" s="240"/>
      <c r="BI2574" s="240"/>
      <c r="BJ2574" s="240"/>
      <c r="BK2574" s="240"/>
      <c r="BL2574" s="240"/>
      <c r="BM2574" s="240"/>
      <c r="BN2574" s="240"/>
      <c r="BO2574" s="240"/>
      <c r="BP2574" s="240"/>
      <c r="BQ2574" s="240"/>
      <c r="BR2574" s="240"/>
      <c r="BS2574" s="240"/>
      <c r="BT2574" s="240"/>
      <c r="BU2574" s="240"/>
      <c r="BV2574" s="240"/>
      <c r="BW2574" s="240"/>
      <c r="BX2574" s="240"/>
      <c r="BY2574" s="240"/>
      <c r="BZ2574" s="240"/>
      <c r="CA2574" s="240"/>
      <c r="CB2574" s="240"/>
      <c r="CC2574" s="240"/>
      <c r="CD2574" s="240"/>
      <c r="CE2574" s="240"/>
      <c r="CF2574" s="240"/>
      <c r="CG2574" s="240"/>
      <c r="CH2574" s="240"/>
      <c r="CI2574" s="240"/>
      <c r="CJ2574" s="240"/>
      <c r="CK2574" s="240"/>
      <c r="CL2574" s="240"/>
      <c r="CN2574" s="240"/>
      <c r="CO2574" s="240"/>
      <c r="CP2574" s="240"/>
      <c r="CQ2574" s="240"/>
      <c r="CR2574" s="240"/>
      <c r="CS2574" s="240"/>
      <c r="CT2574" s="240"/>
      <c r="CU2574" s="240"/>
      <c r="CV2574" s="240"/>
      <c r="CW2574" s="240"/>
      <c r="CX2574" s="240"/>
      <c r="CY2574" s="240"/>
      <c r="CZ2574" s="240"/>
      <c r="DA2574" s="240"/>
      <c r="DB2574" s="240"/>
      <c r="DC2574" s="240"/>
      <c r="DD2574" s="240"/>
      <c r="DE2574" s="240"/>
      <c r="DF2574" s="240"/>
      <c r="DG2574" s="240"/>
      <c r="DH2574" s="240"/>
      <c r="DI2574" s="240"/>
      <c r="DJ2574" s="240"/>
      <c r="DK2574" s="240"/>
      <c r="DL2574" s="240"/>
    </row>
    <row r="2575" spans="1:116" x14ac:dyDescent="0.4">
      <c r="D2575" t="s">
        <v>545</v>
      </c>
      <c r="E2575" s="8"/>
      <c r="G2575" s="323">
        <f t="shared" si="4980"/>
        <v>45473</v>
      </c>
      <c r="H2575" s="16">
        <v>0.125</v>
      </c>
      <c r="I2575" s="60">
        <f t="shared" si="4981"/>
        <v>6</v>
      </c>
      <c r="J2575" s="60"/>
      <c r="K2575" s="38"/>
      <c r="L2575" s="38"/>
      <c r="M2575" s="38"/>
      <c r="N2575" s="38"/>
      <c r="O2575" s="38"/>
      <c r="P2575" s="38"/>
      <c r="R2575" s="15"/>
      <c r="S2575" s="240"/>
      <c r="T2575" s="240"/>
      <c r="U2575" s="240"/>
      <c r="V2575" s="240"/>
      <c r="W2575" s="240"/>
      <c r="X2575" s="240"/>
      <c r="Y2575" s="240"/>
      <c r="Z2575" s="240"/>
      <c r="AA2575" s="240"/>
      <c r="AB2575" s="240"/>
      <c r="AC2575" s="240"/>
      <c r="AD2575" s="240"/>
      <c r="AE2575" s="240"/>
      <c r="AF2575" s="240"/>
      <c r="AG2575" s="240"/>
      <c r="AH2575" s="240"/>
      <c r="AI2575" s="240"/>
      <c r="AJ2575" s="240"/>
      <c r="AK2575" s="240"/>
      <c r="AL2575" s="240"/>
      <c r="AM2575" s="240"/>
      <c r="AN2575" s="240"/>
      <c r="AO2575" s="240"/>
      <c r="AP2575" s="240"/>
      <c r="AQ2575" s="240"/>
      <c r="AR2575" s="240"/>
      <c r="AS2575" s="240"/>
      <c r="AT2575" s="240"/>
      <c r="AU2575" s="240"/>
      <c r="AV2575" s="240"/>
      <c r="AW2575" s="240"/>
      <c r="AX2575" s="240"/>
      <c r="AY2575" s="240"/>
      <c r="AZ2575" s="240"/>
      <c r="BA2575" s="240"/>
      <c r="BB2575" s="240"/>
      <c r="BC2575" s="240"/>
      <c r="BD2575" s="240"/>
      <c r="BE2575" s="240"/>
      <c r="BF2575" s="240"/>
      <c r="BG2575" s="240"/>
      <c r="BH2575" s="240"/>
      <c r="BI2575" s="240"/>
      <c r="BJ2575" s="240"/>
      <c r="BK2575" s="240"/>
      <c r="BL2575" s="240"/>
      <c r="BM2575" s="240"/>
      <c r="BN2575" s="240"/>
      <c r="BO2575" s="240"/>
      <c r="BP2575" s="240"/>
      <c r="BQ2575" s="240"/>
      <c r="BR2575" s="240"/>
      <c r="BS2575" s="240"/>
      <c r="BT2575" s="240"/>
      <c r="BU2575" s="240"/>
      <c r="BV2575" s="240"/>
      <c r="BW2575" s="240"/>
      <c r="BX2575" s="240"/>
      <c r="BY2575" s="240"/>
      <c r="BZ2575" s="240"/>
      <c r="CA2575" s="240"/>
      <c r="CB2575" s="240"/>
      <c r="CC2575" s="240"/>
      <c r="CD2575" s="240"/>
      <c r="CE2575" s="240"/>
      <c r="CF2575" s="240"/>
      <c r="CG2575" s="240"/>
      <c r="CH2575" s="240"/>
      <c r="CI2575" s="240"/>
      <c r="CJ2575" s="240"/>
      <c r="CK2575" s="240"/>
      <c r="CL2575" s="240"/>
      <c r="CN2575" s="240"/>
      <c r="CO2575" s="240"/>
      <c r="CP2575" s="240"/>
      <c r="CQ2575" s="240"/>
      <c r="CR2575" s="240"/>
      <c r="CS2575" s="240"/>
      <c r="CT2575" s="240"/>
      <c r="CU2575" s="240"/>
      <c r="CV2575" s="240"/>
      <c r="CW2575" s="240"/>
      <c r="CX2575" s="240"/>
      <c r="CY2575" s="240"/>
      <c r="CZ2575" s="240"/>
      <c r="DA2575" s="240"/>
      <c r="DB2575" s="240"/>
      <c r="DC2575" s="240"/>
      <c r="DD2575" s="240"/>
      <c r="DE2575" s="240"/>
      <c r="DF2575" s="240"/>
      <c r="DG2575" s="240"/>
      <c r="DH2575" s="240"/>
      <c r="DI2575" s="240"/>
      <c r="DJ2575" s="240"/>
      <c r="DK2575" s="240"/>
      <c r="DL2575" s="240"/>
    </row>
    <row r="2576" spans="1:116" x14ac:dyDescent="0.4">
      <c r="D2576" t="s">
        <v>545</v>
      </c>
      <c r="E2576" s="8"/>
      <c r="G2576" s="323">
        <f t="shared" si="4980"/>
        <v>45504</v>
      </c>
      <c r="H2576" s="16">
        <v>4.1666666666666664E-2</v>
      </c>
      <c r="I2576" s="60">
        <f t="shared" si="4981"/>
        <v>7</v>
      </c>
      <c r="J2576" s="60"/>
      <c r="K2576" s="38"/>
      <c r="L2576" s="38"/>
      <c r="M2576" s="38"/>
      <c r="N2576" s="38"/>
      <c r="O2576" s="38"/>
      <c r="P2576" s="38"/>
      <c r="R2576" s="15"/>
      <c r="S2576" s="240"/>
      <c r="T2576" s="240"/>
      <c r="U2576" s="240"/>
      <c r="V2576" s="240"/>
      <c r="W2576" s="240"/>
      <c r="X2576" s="240"/>
      <c r="Y2576" s="240"/>
      <c r="Z2576" s="240"/>
      <c r="AA2576" s="240"/>
      <c r="AB2576" s="240"/>
      <c r="AC2576" s="240"/>
      <c r="AD2576" s="240"/>
      <c r="AE2576" s="240"/>
      <c r="AF2576" s="240"/>
      <c r="AG2576" s="240"/>
      <c r="AH2576" s="240"/>
      <c r="AI2576" s="240"/>
      <c r="AJ2576" s="240"/>
      <c r="AK2576" s="240"/>
      <c r="AL2576" s="240"/>
      <c r="AM2576" s="240"/>
      <c r="AN2576" s="240"/>
      <c r="AO2576" s="240"/>
      <c r="AP2576" s="240"/>
      <c r="AQ2576" s="240"/>
      <c r="AR2576" s="240"/>
      <c r="AS2576" s="240"/>
      <c r="AT2576" s="240"/>
      <c r="AU2576" s="240"/>
      <c r="AV2576" s="240"/>
      <c r="AW2576" s="240"/>
      <c r="AX2576" s="240"/>
      <c r="AY2576" s="240"/>
      <c r="AZ2576" s="240"/>
      <c r="BA2576" s="240"/>
      <c r="BB2576" s="240"/>
      <c r="BC2576" s="240"/>
      <c r="BD2576" s="240"/>
      <c r="BE2576" s="240"/>
      <c r="BF2576" s="240"/>
      <c r="BG2576" s="240"/>
      <c r="BH2576" s="240"/>
      <c r="BI2576" s="240"/>
      <c r="BJ2576" s="240"/>
      <c r="BK2576" s="240"/>
      <c r="BL2576" s="240"/>
      <c r="BM2576" s="240"/>
      <c r="BN2576" s="240"/>
      <c r="BO2576" s="240"/>
      <c r="BP2576" s="240"/>
      <c r="BQ2576" s="240"/>
      <c r="BR2576" s="240"/>
      <c r="BS2576" s="240"/>
      <c r="BT2576" s="240"/>
      <c r="BU2576" s="240"/>
      <c r="BV2576" s="240"/>
      <c r="BW2576" s="240"/>
      <c r="BX2576" s="240"/>
      <c r="BY2576" s="240"/>
      <c r="BZ2576" s="240"/>
      <c r="CA2576" s="240"/>
      <c r="CB2576" s="240"/>
      <c r="CC2576" s="240"/>
      <c r="CD2576" s="240"/>
      <c r="CE2576" s="240"/>
      <c r="CF2576" s="240"/>
      <c r="CG2576" s="240"/>
      <c r="CH2576" s="240"/>
      <c r="CI2576" s="240"/>
      <c r="CJ2576" s="240"/>
      <c r="CK2576" s="240"/>
      <c r="CL2576" s="240"/>
      <c r="CN2576" s="240"/>
      <c r="CO2576" s="240"/>
      <c r="CP2576" s="240"/>
      <c r="CQ2576" s="240"/>
      <c r="CR2576" s="240"/>
      <c r="CS2576" s="240"/>
      <c r="CT2576" s="240"/>
      <c r="CU2576" s="240"/>
      <c r="CV2576" s="240"/>
      <c r="CW2576" s="240"/>
      <c r="CX2576" s="240"/>
      <c r="CY2576" s="240"/>
      <c r="CZ2576" s="240"/>
      <c r="DA2576" s="240"/>
      <c r="DB2576" s="240"/>
      <c r="DC2576" s="240"/>
      <c r="DD2576" s="240"/>
      <c r="DE2576" s="240"/>
      <c r="DF2576" s="240"/>
      <c r="DG2576" s="240"/>
      <c r="DH2576" s="240"/>
      <c r="DI2576" s="240"/>
      <c r="DJ2576" s="240"/>
      <c r="DK2576" s="240"/>
      <c r="DL2576" s="240"/>
    </row>
    <row r="2577" spans="1:116" x14ac:dyDescent="0.4">
      <c r="D2577" t="s">
        <v>545</v>
      </c>
      <c r="E2577" s="8"/>
      <c r="G2577" s="323">
        <f t="shared" si="4980"/>
        <v>45535</v>
      </c>
      <c r="H2577" s="16">
        <v>0.125</v>
      </c>
      <c r="I2577" s="60">
        <f t="shared" si="4981"/>
        <v>8</v>
      </c>
      <c r="J2577" s="60"/>
      <c r="K2577" s="38"/>
      <c r="L2577" s="38"/>
      <c r="M2577" s="38"/>
      <c r="N2577" s="38"/>
      <c r="O2577" s="38"/>
      <c r="P2577" s="38"/>
      <c r="R2577" s="15"/>
      <c r="S2577" s="240"/>
      <c r="T2577" s="240"/>
      <c r="U2577" s="240"/>
      <c r="V2577" s="240"/>
      <c r="W2577" s="240"/>
      <c r="X2577" s="240"/>
      <c r="Y2577" s="240"/>
      <c r="Z2577" s="240"/>
      <c r="AA2577" s="240"/>
      <c r="AB2577" s="240"/>
      <c r="AC2577" s="240"/>
      <c r="AD2577" s="240"/>
      <c r="AE2577" s="240"/>
      <c r="AF2577" s="240"/>
      <c r="AG2577" s="240"/>
      <c r="AH2577" s="240"/>
      <c r="AI2577" s="240"/>
      <c r="AJ2577" s="240"/>
      <c r="AK2577" s="240"/>
      <c r="AL2577" s="240"/>
      <c r="AM2577" s="240"/>
      <c r="AN2577" s="240"/>
      <c r="AO2577" s="240"/>
      <c r="AP2577" s="240"/>
      <c r="AQ2577" s="240"/>
      <c r="AR2577" s="240"/>
      <c r="AS2577" s="240"/>
      <c r="AT2577" s="240"/>
      <c r="AU2577" s="240"/>
      <c r="AV2577" s="240"/>
      <c r="AW2577" s="240"/>
      <c r="AX2577" s="240"/>
      <c r="AY2577" s="240"/>
      <c r="AZ2577" s="240"/>
      <c r="BA2577" s="240"/>
      <c r="BB2577" s="240"/>
      <c r="BC2577" s="240"/>
      <c r="BD2577" s="240"/>
      <c r="BE2577" s="240"/>
      <c r="BF2577" s="240"/>
      <c r="BG2577" s="240"/>
      <c r="BH2577" s="240"/>
      <c r="BI2577" s="240"/>
      <c r="BJ2577" s="240"/>
      <c r="BK2577" s="240"/>
      <c r="BL2577" s="240"/>
      <c r="BM2577" s="240"/>
      <c r="BN2577" s="240"/>
      <c r="BO2577" s="240"/>
      <c r="BP2577" s="240"/>
      <c r="BQ2577" s="240"/>
      <c r="BR2577" s="240"/>
      <c r="BS2577" s="240"/>
      <c r="BT2577" s="240"/>
      <c r="BU2577" s="240"/>
      <c r="BV2577" s="240"/>
      <c r="BW2577" s="240"/>
      <c r="BX2577" s="240"/>
      <c r="BY2577" s="240"/>
      <c r="BZ2577" s="240"/>
      <c r="CA2577" s="240"/>
      <c r="CB2577" s="240"/>
      <c r="CC2577" s="240"/>
      <c r="CD2577" s="240"/>
      <c r="CE2577" s="240"/>
      <c r="CF2577" s="240"/>
      <c r="CG2577" s="240"/>
      <c r="CH2577" s="240"/>
      <c r="CI2577" s="240"/>
      <c r="CJ2577" s="240"/>
      <c r="CK2577" s="240"/>
      <c r="CL2577" s="240"/>
      <c r="CN2577" s="240"/>
      <c r="CO2577" s="240"/>
      <c r="CP2577" s="240"/>
      <c r="CQ2577" s="240"/>
      <c r="CR2577" s="240"/>
      <c r="CS2577" s="240"/>
      <c r="CT2577" s="240"/>
      <c r="CU2577" s="240"/>
      <c r="CV2577" s="240"/>
      <c r="CW2577" s="240"/>
      <c r="CX2577" s="240"/>
      <c r="CY2577" s="240"/>
      <c r="CZ2577" s="240"/>
      <c r="DA2577" s="240"/>
      <c r="DB2577" s="240"/>
      <c r="DC2577" s="240"/>
      <c r="DD2577" s="240"/>
      <c r="DE2577" s="240"/>
      <c r="DF2577" s="240"/>
      <c r="DG2577" s="240"/>
      <c r="DH2577" s="240"/>
      <c r="DI2577" s="240"/>
      <c r="DJ2577" s="240"/>
      <c r="DK2577" s="240"/>
      <c r="DL2577" s="240"/>
    </row>
    <row r="2578" spans="1:116" x14ac:dyDescent="0.4">
      <c r="D2578" t="s">
        <v>545</v>
      </c>
      <c r="E2578" s="8"/>
      <c r="G2578" s="323">
        <f t="shared" si="4980"/>
        <v>45565</v>
      </c>
      <c r="H2578" s="16">
        <v>4.1666666666666664E-2</v>
      </c>
      <c r="I2578" s="60">
        <f t="shared" si="4981"/>
        <v>9</v>
      </c>
      <c r="J2578" s="60"/>
      <c r="K2578" s="38"/>
      <c r="L2578" s="38"/>
      <c r="M2578" s="38"/>
      <c r="N2578" s="38"/>
      <c r="O2578" s="38"/>
      <c r="P2578" s="38"/>
      <c r="R2578" s="15"/>
      <c r="S2578" s="240"/>
      <c r="T2578" s="240"/>
      <c r="U2578" s="240"/>
      <c r="V2578" s="240"/>
      <c r="W2578" s="240"/>
      <c r="X2578" s="240"/>
      <c r="Y2578" s="240"/>
      <c r="Z2578" s="240"/>
      <c r="AA2578" s="240"/>
      <c r="AB2578" s="240"/>
      <c r="AC2578" s="240"/>
      <c r="AD2578" s="240"/>
      <c r="AE2578" s="240"/>
      <c r="AF2578" s="240"/>
      <c r="AG2578" s="240"/>
      <c r="AH2578" s="240"/>
      <c r="AI2578" s="240"/>
      <c r="AJ2578" s="240"/>
      <c r="AK2578" s="240"/>
      <c r="AL2578" s="240"/>
      <c r="AM2578" s="240"/>
      <c r="AN2578" s="240"/>
      <c r="AO2578" s="240"/>
      <c r="AP2578" s="240"/>
      <c r="AQ2578" s="240"/>
      <c r="AR2578" s="240"/>
      <c r="AS2578" s="240"/>
      <c r="AT2578" s="240"/>
      <c r="AU2578" s="240"/>
      <c r="AV2578" s="240"/>
      <c r="AW2578" s="240"/>
      <c r="AX2578" s="240"/>
      <c r="AY2578" s="240"/>
      <c r="AZ2578" s="240"/>
      <c r="BA2578" s="240"/>
      <c r="BB2578" s="240"/>
      <c r="BC2578" s="240"/>
      <c r="BD2578" s="240"/>
      <c r="BE2578" s="240"/>
      <c r="BF2578" s="240"/>
      <c r="BG2578" s="240"/>
      <c r="BH2578" s="240"/>
      <c r="BI2578" s="240"/>
      <c r="BJ2578" s="240"/>
      <c r="BK2578" s="240"/>
      <c r="BL2578" s="240"/>
      <c r="BM2578" s="240"/>
      <c r="BN2578" s="240"/>
      <c r="BO2578" s="240"/>
      <c r="BP2578" s="240"/>
      <c r="BQ2578" s="240"/>
      <c r="BR2578" s="240"/>
      <c r="BS2578" s="240"/>
      <c r="BT2578" s="240"/>
      <c r="BU2578" s="240"/>
      <c r="BV2578" s="240"/>
      <c r="BW2578" s="240"/>
      <c r="BX2578" s="240"/>
      <c r="BY2578" s="240"/>
      <c r="BZ2578" s="240"/>
      <c r="CA2578" s="240"/>
      <c r="CB2578" s="240"/>
      <c r="CC2578" s="240"/>
      <c r="CD2578" s="240"/>
      <c r="CE2578" s="240"/>
      <c r="CF2578" s="240"/>
      <c r="CG2578" s="240"/>
      <c r="CH2578" s="240"/>
      <c r="CI2578" s="240"/>
      <c r="CJ2578" s="240"/>
      <c r="CK2578" s="240"/>
      <c r="CL2578" s="240"/>
      <c r="CN2578" s="240"/>
      <c r="CO2578" s="240"/>
      <c r="CP2578" s="240"/>
      <c r="CQ2578" s="240"/>
      <c r="CR2578" s="240"/>
      <c r="CS2578" s="240"/>
      <c r="CT2578" s="240"/>
      <c r="CU2578" s="240"/>
      <c r="CV2578" s="240"/>
      <c r="CW2578" s="240"/>
      <c r="CX2578" s="240"/>
      <c r="CY2578" s="240"/>
      <c r="CZ2578" s="240"/>
      <c r="DA2578" s="240"/>
      <c r="DB2578" s="240"/>
      <c r="DC2578" s="240"/>
      <c r="DD2578" s="240"/>
      <c r="DE2578" s="240"/>
      <c r="DF2578" s="240"/>
      <c r="DG2578" s="240"/>
      <c r="DH2578" s="240"/>
      <c r="DI2578" s="240"/>
      <c r="DJ2578" s="240"/>
      <c r="DK2578" s="240"/>
      <c r="DL2578" s="240"/>
    </row>
    <row r="2579" spans="1:116" x14ac:dyDescent="0.4">
      <c r="D2579" t="s">
        <v>545</v>
      </c>
      <c r="E2579" s="8"/>
      <c r="G2579" s="323">
        <f t="shared" si="4980"/>
        <v>45596</v>
      </c>
      <c r="H2579" s="16">
        <v>0.125</v>
      </c>
      <c r="I2579" s="60">
        <f t="shared" si="4981"/>
        <v>10</v>
      </c>
      <c r="J2579" s="60"/>
      <c r="K2579" s="38"/>
      <c r="L2579" s="38"/>
      <c r="M2579" s="38"/>
      <c r="N2579" s="38"/>
      <c r="O2579" s="38"/>
      <c r="P2579" s="38"/>
      <c r="R2579" s="15"/>
      <c r="S2579" s="240"/>
      <c r="T2579" s="240"/>
      <c r="U2579" s="240"/>
      <c r="V2579" s="240"/>
      <c r="W2579" s="240"/>
      <c r="X2579" s="240"/>
      <c r="Y2579" s="240"/>
      <c r="Z2579" s="240"/>
      <c r="AA2579" s="240"/>
      <c r="AB2579" s="240"/>
      <c r="AC2579" s="240"/>
      <c r="AD2579" s="240"/>
      <c r="AE2579" s="240"/>
      <c r="AF2579" s="240"/>
      <c r="AG2579" s="240"/>
      <c r="AH2579" s="240"/>
      <c r="AI2579" s="240"/>
      <c r="AJ2579" s="240"/>
      <c r="AK2579" s="240"/>
      <c r="AL2579" s="240"/>
      <c r="AM2579" s="240"/>
      <c r="AN2579" s="240"/>
      <c r="AO2579" s="240"/>
      <c r="AP2579" s="240"/>
      <c r="AQ2579" s="240"/>
      <c r="AR2579" s="240"/>
      <c r="AS2579" s="240"/>
      <c r="AT2579" s="240"/>
      <c r="AU2579" s="240"/>
      <c r="AV2579" s="240"/>
      <c r="AW2579" s="240"/>
      <c r="AX2579" s="240"/>
      <c r="AY2579" s="240"/>
      <c r="AZ2579" s="240"/>
      <c r="BA2579" s="240"/>
      <c r="BB2579" s="240"/>
      <c r="BC2579" s="240"/>
      <c r="BD2579" s="240"/>
      <c r="BE2579" s="240"/>
      <c r="BF2579" s="240"/>
      <c r="BG2579" s="240"/>
      <c r="BH2579" s="240"/>
      <c r="BI2579" s="240"/>
      <c r="BJ2579" s="240"/>
      <c r="BK2579" s="240"/>
      <c r="BL2579" s="240"/>
      <c r="BM2579" s="240"/>
      <c r="BN2579" s="240"/>
      <c r="BO2579" s="240"/>
      <c r="BP2579" s="240"/>
      <c r="BQ2579" s="240"/>
      <c r="BR2579" s="240"/>
      <c r="BS2579" s="240"/>
      <c r="BT2579" s="240"/>
      <c r="BU2579" s="240"/>
      <c r="BV2579" s="240"/>
      <c r="BW2579" s="240"/>
      <c r="BX2579" s="240"/>
      <c r="BY2579" s="240"/>
      <c r="BZ2579" s="240"/>
      <c r="CA2579" s="240"/>
      <c r="CB2579" s="240"/>
      <c r="CC2579" s="240"/>
      <c r="CD2579" s="240"/>
      <c r="CE2579" s="240"/>
      <c r="CF2579" s="240"/>
      <c r="CG2579" s="240"/>
      <c r="CH2579" s="240"/>
      <c r="CI2579" s="240"/>
      <c r="CJ2579" s="240"/>
      <c r="CK2579" s="240"/>
      <c r="CL2579" s="240"/>
      <c r="CN2579" s="240"/>
      <c r="CO2579" s="240"/>
      <c r="CP2579" s="240"/>
      <c r="CQ2579" s="240"/>
      <c r="CR2579" s="240"/>
      <c r="CS2579" s="240"/>
      <c r="CT2579" s="240"/>
      <c r="CU2579" s="240"/>
      <c r="CV2579" s="240"/>
      <c r="CW2579" s="240"/>
      <c r="CX2579" s="240"/>
      <c r="CY2579" s="240"/>
      <c r="CZ2579" s="240"/>
      <c r="DA2579" s="240"/>
      <c r="DB2579" s="240"/>
      <c r="DC2579" s="240"/>
      <c r="DD2579" s="240"/>
      <c r="DE2579" s="240"/>
      <c r="DF2579" s="240"/>
      <c r="DG2579" s="240"/>
      <c r="DH2579" s="240"/>
      <c r="DI2579" s="240"/>
      <c r="DJ2579" s="240"/>
      <c r="DK2579" s="240"/>
      <c r="DL2579" s="240"/>
    </row>
    <row r="2580" spans="1:116" x14ac:dyDescent="0.4">
      <c r="D2580" t="s">
        <v>545</v>
      </c>
      <c r="E2580" s="8"/>
      <c r="G2580" s="323">
        <f t="shared" si="4980"/>
        <v>45626</v>
      </c>
      <c r="H2580" s="16">
        <v>4.1666666666666664E-2</v>
      </c>
      <c r="I2580" s="60">
        <f t="shared" si="4981"/>
        <v>11</v>
      </c>
      <c r="J2580" s="60"/>
      <c r="K2580" s="38"/>
      <c r="L2580" s="38"/>
      <c r="M2580" s="38"/>
      <c r="N2580" s="38"/>
      <c r="O2580" s="38"/>
      <c r="P2580" s="38"/>
      <c r="R2580" s="15"/>
      <c r="S2580" s="240"/>
      <c r="T2580" s="240"/>
      <c r="U2580" s="240"/>
      <c r="V2580" s="240"/>
      <c r="W2580" s="240"/>
      <c r="X2580" s="240"/>
      <c r="Y2580" s="240"/>
      <c r="Z2580" s="240"/>
      <c r="AA2580" s="240"/>
      <c r="AB2580" s="240"/>
      <c r="AC2580" s="240"/>
      <c r="AD2580" s="240"/>
      <c r="AE2580" s="240"/>
      <c r="AF2580" s="240"/>
      <c r="AG2580" s="240"/>
      <c r="AH2580" s="240"/>
      <c r="AI2580" s="240"/>
      <c r="AJ2580" s="240"/>
      <c r="AK2580" s="240"/>
      <c r="AL2580" s="240"/>
      <c r="AM2580" s="240"/>
      <c r="AN2580" s="240"/>
      <c r="AO2580" s="240"/>
      <c r="AP2580" s="240"/>
      <c r="AQ2580" s="240"/>
      <c r="AR2580" s="240"/>
      <c r="AS2580" s="240"/>
      <c r="AT2580" s="240"/>
      <c r="AU2580" s="240"/>
      <c r="AV2580" s="240"/>
      <c r="AW2580" s="240"/>
      <c r="AX2580" s="240"/>
      <c r="AY2580" s="240"/>
      <c r="AZ2580" s="240"/>
      <c r="BA2580" s="240"/>
      <c r="BB2580" s="240"/>
      <c r="BC2580" s="240"/>
      <c r="BD2580" s="240"/>
      <c r="BE2580" s="240"/>
      <c r="BF2580" s="240"/>
      <c r="BG2580" s="240"/>
      <c r="BH2580" s="240"/>
      <c r="BI2580" s="240"/>
      <c r="BJ2580" s="240"/>
      <c r="BK2580" s="240"/>
      <c r="BL2580" s="240"/>
      <c r="BM2580" s="240"/>
      <c r="BN2580" s="240"/>
      <c r="BO2580" s="240"/>
      <c r="BP2580" s="240"/>
      <c r="BQ2580" s="240"/>
      <c r="BR2580" s="240"/>
      <c r="BS2580" s="240"/>
      <c r="BT2580" s="240"/>
      <c r="BU2580" s="240"/>
      <c r="BV2580" s="240"/>
      <c r="BW2580" s="240"/>
      <c r="BX2580" s="240"/>
      <c r="BY2580" s="240"/>
      <c r="BZ2580" s="240"/>
      <c r="CA2580" s="240"/>
      <c r="CB2580" s="240"/>
      <c r="CC2580" s="240"/>
      <c r="CD2580" s="240"/>
      <c r="CE2580" s="240"/>
      <c r="CF2580" s="240"/>
      <c r="CG2580" s="240"/>
      <c r="CH2580" s="240"/>
      <c r="CI2580" s="240"/>
      <c r="CJ2580" s="240"/>
      <c r="CK2580" s="240"/>
      <c r="CL2580" s="240"/>
      <c r="CN2580" s="240"/>
      <c r="CO2580" s="240"/>
      <c r="CP2580" s="240"/>
      <c r="CQ2580" s="240"/>
      <c r="CR2580" s="240"/>
      <c r="CS2580" s="240"/>
      <c r="CT2580" s="240"/>
      <c r="CU2580" s="240"/>
      <c r="CV2580" s="240"/>
      <c r="CW2580" s="240"/>
      <c r="CX2580" s="240"/>
      <c r="CY2580" s="240"/>
      <c r="CZ2580" s="240"/>
      <c r="DA2580" s="240"/>
      <c r="DB2580" s="240"/>
      <c r="DC2580" s="240"/>
      <c r="DD2580" s="240"/>
      <c r="DE2580" s="240"/>
      <c r="DF2580" s="240"/>
      <c r="DG2580" s="240"/>
      <c r="DH2580" s="240"/>
      <c r="DI2580" s="240"/>
      <c r="DJ2580" s="240"/>
      <c r="DK2580" s="240"/>
      <c r="DL2580" s="240"/>
    </row>
    <row r="2581" spans="1:116" x14ac:dyDescent="0.4">
      <c r="D2581" t="s">
        <v>545</v>
      </c>
      <c r="E2581" s="8"/>
      <c r="G2581" s="323">
        <f t="shared" si="4980"/>
        <v>45657</v>
      </c>
      <c r="H2581" s="16">
        <v>8.3000000000000004E-2</v>
      </c>
      <c r="I2581" s="60">
        <f t="shared" si="4981"/>
        <v>12</v>
      </c>
      <c r="J2581" s="60"/>
      <c r="K2581" s="38"/>
      <c r="L2581" s="38"/>
      <c r="M2581" s="38"/>
      <c r="N2581" s="38"/>
      <c r="O2581" s="38"/>
      <c r="P2581" s="38"/>
      <c r="R2581" s="15"/>
      <c r="S2581" s="240"/>
      <c r="T2581" s="240"/>
      <c r="U2581" s="240"/>
      <c r="V2581" s="240"/>
      <c r="W2581" s="240"/>
      <c r="X2581" s="240"/>
      <c r="Y2581" s="240"/>
      <c r="Z2581" s="240"/>
      <c r="AA2581" s="240"/>
      <c r="AB2581" s="240"/>
      <c r="AC2581" s="240"/>
      <c r="AD2581" s="240"/>
      <c r="AE2581" s="240"/>
      <c r="AF2581" s="240"/>
      <c r="AG2581" s="240"/>
      <c r="AH2581" s="240"/>
      <c r="AI2581" s="240"/>
      <c r="AJ2581" s="240"/>
      <c r="AK2581" s="240"/>
      <c r="AL2581" s="240"/>
      <c r="AM2581" s="240"/>
      <c r="AN2581" s="240"/>
      <c r="AO2581" s="240"/>
      <c r="AP2581" s="240"/>
      <c r="AQ2581" s="240"/>
      <c r="AR2581" s="240"/>
      <c r="AS2581" s="240"/>
      <c r="AT2581" s="240"/>
      <c r="AU2581" s="240"/>
      <c r="AV2581" s="240"/>
      <c r="AW2581" s="240"/>
      <c r="AX2581" s="240"/>
      <c r="AY2581" s="240"/>
      <c r="AZ2581" s="240"/>
      <c r="BA2581" s="240"/>
      <c r="BB2581" s="240"/>
      <c r="BC2581" s="240"/>
      <c r="BD2581" s="240"/>
      <c r="BE2581" s="240"/>
      <c r="BF2581" s="240"/>
      <c r="BG2581" s="240"/>
      <c r="BH2581" s="240"/>
      <c r="BI2581" s="240"/>
      <c r="BJ2581" s="240"/>
      <c r="BK2581" s="240"/>
      <c r="BL2581" s="240"/>
      <c r="BM2581" s="240"/>
      <c r="BN2581" s="240"/>
      <c r="BO2581" s="240"/>
      <c r="BP2581" s="240"/>
      <c r="BQ2581" s="240"/>
      <c r="BR2581" s="240"/>
      <c r="BS2581" s="240"/>
      <c r="BT2581" s="240"/>
      <c r="BU2581" s="240"/>
      <c r="BV2581" s="240"/>
      <c r="BW2581" s="240"/>
      <c r="BX2581" s="240"/>
      <c r="BY2581" s="240"/>
      <c r="BZ2581" s="240"/>
      <c r="CA2581" s="240"/>
      <c r="CB2581" s="240"/>
      <c r="CC2581" s="240"/>
      <c r="CD2581" s="240"/>
      <c r="CE2581" s="240"/>
      <c r="CF2581" s="240"/>
      <c r="CG2581" s="240"/>
      <c r="CH2581" s="240"/>
      <c r="CI2581" s="240"/>
      <c r="CJ2581" s="240"/>
      <c r="CK2581" s="240"/>
      <c r="CL2581" s="240"/>
      <c r="CN2581" s="240"/>
      <c r="CO2581" s="240"/>
      <c r="CP2581" s="240"/>
      <c r="CQ2581" s="240"/>
      <c r="CR2581" s="240"/>
      <c r="CS2581" s="240"/>
      <c r="CT2581" s="240"/>
      <c r="CU2581" s="240"/>
      <c r="CV2581" s="240"/>
      <c r="CW2581" s="240"/>
      <c r="CX2581" s="240"/>
      <c r="CY2581" s="240"/>
      <c r="CZ2581" s="240"/>
      <c r="DA2581" s="240"/>
      <c r="DB2581" s="240"/>
      <c r="DC2581" s="240"/>
      <c r="DD2581" s="240"/>
      <c r="DE2581" s="240"/>
      <c r="DF2581" s="240"/>
      <c r="DG2581" s="240"/>
      <c r="DH2581" s="240"/>
      <c r="DI2581" s="240"/>
      <c r="DJ2581" s="240"/>
      <c r="DK2581" s="240"/>
      <c r="DL2581" s="240"/>
    </row>
    <row r="2582" spans="1:116" x14ac:dyDescent="0.4">
      <c r="D2582" t="s">
        <v>545</v>
      </c>
      <c r="E2582" s="8"/>
      <c r="G2582" s="145" t="s">
        <v>62</v>
      </c>
      <c r="H2582" s="34">
        <f>1-SUM(H2570:H2581)</f>
        <v>3.3333333333340764E-4</v>
      </c>
      <c r="I2582" s="60"/>
      <c r="J2582" s="60"/>
      <c r="K2582" s="38"/>
      <c r="L2582" s="38"/>
      <c r="M2582" s="38"/>
      <c r="N2582" s="38"/>
      <c r="O2582" s="38"/>
      <c r="P2582" s="38"/>
      <c r="R2582" s="15"/>
      <c r="S2582" s="240"/>
      <c r="T2582" s="240"/>
      <c r="U2582" s="240"/>
      <c r="V2582" s="240"/>
      <c r="W2582" s="240"/>
      <c r="X2582" s="240"/>
      <c r="Y2582" s="240"/>
      <c r="Z2582" s="240"/>
      <c r="AA2582" s="240"/>
      <c r="AB2582" s="240"/>
      <c r="AC2582" s="240"/>
      <c r="AD2582" s="240"/>
      <c r="AE2582" s="240"/>
      <c r="AF2582" s="240"/>
      <c r="AG2582" s="240"/>
      <c r="AH2582" s="240"/>
      <c r="AI2582" s="240"/>
      <c r="AJ2582" s="240"/>
      <c r="AK2582" s="240"/>
      <c r="AL2582" s="240"/>
      <c r="AM2582" s="240"/>
      <c r="AN2582" s="240"/>
      <c r="AO2582" s="240"/>
      <c r="AP2582" s="240"/>
      <c r="AQ2582" s="240"/>
      <c r="AR2582" s="240"/>
      <c r="AS2582" s="240"/>
      <c r="AT2582" s="240"/>
      <c r="AU2582" s="240"/>
      <c r="AV2582" s="240"/>
      <c r="AW2582" s="240"/>
      <c r="AX2582" s="240"/>
      <c r="AY2582" s="240"/>
      <c r="AZ2582" s="240"/>
      <c r="BA2582" s="240"/>
      <c r="BB2582" s="240"/>
      <c r="BC2582" s="240"/>
      <c r="BD2582" s="240"/>
      <c r="BE2582" s="240"/>
      <c r="BF2582" s="240"/>
      <c r="BG2582" s="240"/>
      <c r="BH2582" s="240"/>
      <c r="BI2582" s="240"/>
      <c r="BJ2582" s="240"/>
      <c r="BK2582" s="240"/>
      <c r="BL2582" s="240"/>
      <c r="BM2582" s="240"/>
      <c r="BN2582" s="240"/>
      <c r="BO2582" s="240"/>
      <c r="BP2582" s="240"/>
      <c r="BQ2582" s="240"/>
      <c r="BR2582" s="240"/>
      <c r="BS2582" s="240"/>
      <c r="BT2582" s="240"/>
      <c r="BU2582" s="240"/>
      <c r="BV2582" s="240"/>
      <c r="BW2582" s="240"/>
      <c r="BX2582" s="240"/>
      <c r="BY2582" s="240"/>
      <c r="BZ2582" s="240"/>
      <c r="CA2582" s="240"/>
      <c r="CB2582" s="240"/>
      <c r="CC2582" s="240"/>
      <c r="CD2582" s="240"/>
      <c r="CE2582" s="240"/>
      <c r="CF2582" s="240"/>
      <c r="CG2582" s="240"/>
      <c r="CH2582" s="240"/>
      <c r="CI2582" s="240"/>
      <c r="CJ2582" s="240"/>
      <c r="CK2582" s="240"/>
      <c r="CL2582" s="240"/>
      <c r="CN2582" s="240"/>
      <c r="CO2582" s="240"/>
      <c r="CP2582" s="240"/>
      <c r="CQ2582" s="240"/>
      <c r="CR2582" s="240"/>
      <c r="CS2582" s="240"/>
      <c r="CT2582" s="240"/>
      <c r="CU2582" s="240"/>
      <c r="CV2582" s="240"/>
      <c r="CW2582" s="240"/>
      <c r="CX2582" s="240"/>
      <c r="CY2582" s="240"/>
      <c r="CZ2582" s="240"/>
      <c r="DA2582" s="240"/>
      <c r="DB2582" s="240"/>
      <c r="DC2582" s="240"/>
      <c r="DD2582" s="240"/>
      <c r="DE2582" s="240"/>
      <c r="DF2582" s="240"/>
      <c r="DG2582" s="240"/>
      <c r="DH2582" s="240"/>
      <c r="DI2582" s="240"/>
      <c r="DJ2582" s="240"/>
      <c r="DK2582" s="240"/>
      <c r="DL2582" s="240"/>
    </row>
    <row r="2583" spans="1:116" x14ac:dyDescent="0.4">
      <c r="B2583" t="s">
        <v>332</v>
      </c>
      <c r="D2583" t="s">
        <v>545</v>
      </c>
      <c r="E2583" s="8" t="str">
        <f t="shared" ref="E2583" si="4982">ROW()&amp;" "&amp;D2583</f>
        <v>2583 SEASON MONTHL-TR-R</v>
      </c>
      <c r="G2583" s="136" t="str">
        <f>G2557</f>
        <v>Surgical procedures</v>
      </c>
      <c r="H2583" s="12"/>
      <c r="I2583" s="60"/>
      <c r="J2583" s="60"/>
      <c r="K2583" s="38"/>
      <c r="L2583" s="38"/>
      <c r="M2583" s="38"/>
      <c r="N2583" s="38"/>
      <c r="O2583" s="38"/>
      <c r="P2583" s="38"/>
      <c r="R2583" s="15"/>
      <c r="S2583" s="240"/>
      <c r="T2583" s="240"/>
      <c r="U2583" s="240"/>
      <c r="V2583" s="240"/>
      <c r="W2583" s="240"/>
      <c r="X2583" s="240"/>
      <c r="Y2583" s="240"/>
      <c r="Z2583" s="240"/>
      <c r="AA2583" s="240"/>
      <c r="AB2583" s="240"/>
      <c r="AC2583" s="240"/>
      <c r="AD2583" s="240"/>
      <c r="AE2583" s="240"/>
      <c r="AF2583" s="240"/>
      <c r="AG2583" s="240"/>
      <c r="AH2583" s="240"/>
      <c r="AI2583" s="240"/>
      <c r="AJ2583" s="240"/>
      <c r="AK2583" s="240"/>
      <c r="AL2583" s="240"/>
      <c r="AM2583" s="240"/>
      <c r="AN2583" s="240"/>
      <c r="AO2583" s="240"/>
      <c r="AP2583" s="240"/>
      <c r="AQ2583" s="240"/>
      <c r="AR2583" s="240"/>
      <c r="AS2583" s="240"/>
      <c r="AT2583" s="240"/>
      <c r="AU2583" s="240"/>
      <c r="AV2583" s="240"/>
      <c r="AW2583" s="240"/>
      <c r="AX2583" s="240"/>
      <c r="AY2583" s="240"/>
      <c r="AZ2583" s="240"/>
      <c r="BA2583" s="240"/>
      <c r="BB2583" s="240"/>
      <c r="BC2583" s="240"/>
      <c r="BD2583" s="240"/>
      <c r="BE2583" s="240"/>
      <c r="BF2583" s="240"/>
      <c r="BG2583" s="240"/>
      <c r="BH2583" s="240"/>
      <c r="BI2583" s="240"/>
      <c r="BJ2583" s="240"/>
      <c r="BK2583" s="240"/>
      <c r="BL2583" s="240"/>
      <c r="BM2583" s="240"/>
      <c r="BN2583" s="240"/>
      <c r="BO2583" s="240"/>
      <c r="BP2583" s="240"/>
      <c r="BQ2583" s="240"/>
      <c r="BR2583" s="240"/>
      <c r="BS2583" s="240"/>
      <c r="BT2583" s="240"/>
      <c r="BU2583" s="240"/>
      <c r="BV2583" s="240"/>
      <c r="BW2583" s="240"/>
      <c r="BX2583" s="240"/>
      <c r="BY2583" s="240"/>
      <c r="BZ2583" s="240"/>
      <c r="CA2583" s="240"/>
      <c r="CB2583" s="240"/>
      <c r="CC2583" s="240"/>
      <c r="CD2583" s="240"/>
      <c r="CE2583" s="240"/>
      <c r="CF2583" s="240"/>
      <c r="CG2583" s="240"/>
      <c r="CH2583" s="240"/>
      <c r="CI2583" s="240"/>
      <c r="CJ2583" s="240"/>
      <c r="CK2583" s="240"/>
      <c r="CL2583" s="240"/>
      <c r="CN2583" s="60"/>
      <c r="CO2583" s="76"/>
      <c r="CP2583" s="76"/>
      <c r="CQ2583" s="76"/>
      <c r="CR2583" s="76"/>
      <c r="CS2583" s="76"/>
      <c r="CT2583" s="76"/>
      <c r="CU2583" s="76"/>
      <c r="CV2583" s="76"/>
      <c r="CW2583" s="76"/>
      <c r="CX2583" s="76"/>
      <c r="CY2583" s="76"/>
      <c r="CZ2583" s="76"/>
      <c r="DA2583" s="76"/>
      <c r="DB2583" s="76"/>
      <c r="DC2583" s="76"/>
      <c r="DD2583" s="76"/>
      <c r="DE2583" s="76"/>
      <c r="DF2583" s="76"/>
      <c r="DG2583" s="76"/>
      <c r="DH2583" s="76"/>
      <c r="DI2583" s="76"/>
      <c r="DJ2583" s="76"/>
      <c r="DK2583" s="76"/>
      <c r="DL2583" s="76"/>
    </row>
    <row r="2584" spans="1:116" x14ac:dyDescent="0.4">
      <c r="B2584" t="s">
        <v>332</v>
      </c>
      <c r="D2584" t="s">
        <v>545</v>
      </c>
      <c r="E2584" s="8" t="str">
        <f>ROW()&amp;" "&amp;D2584</f>
        <v>2584 SEASON MONTHL-TR-R</v>
      </c>
      <c r="G2584" s="136" t="str">
        <f t="shared" ref="G2584:G2590" si="4983">G2558</f>
        <v>procedure</v>
      </c>
      <c r="H2584" s="27"/>
      <c r="I2584" s="78"/>
      <c r="J2584" s="78"/>
      <c r="K2584" s="33"/>
      <c r="L2584" s="33"/>
      <c r="M2584" s="33"/>
      <c r="N2584" s="33"/>
      <c r="O2584" s="33"/>
      <c r="P2584" s="33"/>
      <c r="R2584" s="33"/>
      <c r="S2584" s="80"/>
      <c r="T2584" s="80"/>
      <c r="U2584" s="80"/>
      <c r="V2584" s="80"/>
      <c r="W2584" s="80"/>
      <c r="X2584" s="80"/>
      <c r="Y2584" s="80"/>
      <c r="Z2584" s="80"/>
      <c r="AA2584" s="80"/>
      <c r="AB2584" s="80"/>
      <c r="AC2584" s="80"/>
      <c r="AD2584" s="80"/>
      <c r="AE2584" s="80"/>
      <c r="AF2584" s="80"/>
      <c r="AG2584" s="80"/>
      <c r="AH2584" s="80"/>
      <c r="AI2584" s="80"/>
      <c r="AJ2584" s="80"/>
      <c r="AK2584" s="80"/>
      <c r="AL2584" s="80"/>
      <c r="AM2584" s="80"/>
      <c r="AN2584" s="80"/>
      <c r="AO2584" s="80"/>
      <c r="AP2584" s="80"/>
      <c r="AQ2584" s="80"/>
      <c r="AR2584" s="80"/>
      <c r="AS2584" s="80"/>
      <c r="AT2584" s="80"/>
      <c r="AU2584" s="80"/>
      <c r="AV2584" s="80"/>
      <c r="AW2584" s="80"/>
      <c r="AX2584" s="80"/>
      <c r="AY2584" s="80"/>
      <c r="AZ2584" s="80"/>
      <c r="BA2584" s="80"/>
      <c r="BB2584" s="80"/>
      <c r="BC2584" s="80"/>
      <c r="BD2584" s="80"/>
      <c r="BE2584" s="80"/>
      <c r="BF2584" s="80"/>
      <c r="BG2584" s="80"/>
      <c r="BH2584" s="80"/>
      <c r="BI2584" s="80"/>
      <c r="BJ2584" s="80"/>
      <c r="BK2584" s="80"/>
      <c r="BL2584" s="80"/>
      <c r="BM2584" s="80"/>
      <c r="BN2584" s="80"/>
      <c r="BO2584" s="80"/>
      <c r="BP2584" s="80"/>
      <c r="BQ2584" s="80"/>
      <c r="BR2584" s="80"/>
      <c r="BS2584" s="80"/>
      <c r="BT2584" s="80"/>
      <c r="BU2584" s="80"/>
      <c r="BV2584" s="80"/>
      <c r="BW2584" s="80"/>
      <c r="BX2584" s="80"/>
      <c r="BY2584" s="80"/>
      <c r="BZ2584" s="80"/>
      <c r="CA2584" s="80"/>
      <c r="CB2584" s="80"/>
      <c r="CC2584" s="80"/>
      <c r="CD2584" s="80"/>
      <c r="CE2584" s="80"/>
      <c r="CF2584" s="80"/>
      <c r="CG2584" s="80"/>
      <c r="CH2584" s="80"/>
      <c r="CI2584" s="80"/>
      <c r="CJ2584" s="80"/>
      <c r="CK2584" s="80"/>
      <c r="CL2584" s="80"/>
      <c r="CN2584" s="78"/>
      <c r="CO2584" s="77"/>
      <c r="CP2584" s="77"/>
      <c r="CQ2584" s="77"/>
      <c r="CR2584" s="77"/>
      <c r="CS2584" s="77"/>
      <c r="CT2584" s="77"/>
      <c r="CU2584" s="77"/>
      <c r="CV2584" s="77"/>
      <c r="CW2584" s="77"/>
      <c r="CX2584" s="77"/>
      <c r="CY2584" s="77"/>
      <c r="CZ2584" s="77"/>
      <c r="DA2584" s="77"/>
      <c r="DB2584" s="77"/>
      <c r="DC2584" s="77"/>
      <c r="DD2584" s="77"/>
      <c r="DE2584" s="77"/>
      <c r="DF2584" s="77"/>
      <c r="DG2584" s="77"/>
      <c r="DH2584" s="77"/>
      <c r="DI2584" s="77"/>
      <c r="DJ2584" s="77"/>
      <c r="DK2584" s="77"/>
      <c r="DL2584" s="77"/>
    </row>
    <row r="2585" spans="1:116" x14ac:dyDescent="0.4">
      <c r="B2585" t="s">
        <v>332</v>
      </c>
      <c r="D2585" t="s">
        <v>545</v>
      </c>
      <c r="E2585" s="8" t="str">
        <f t="shared" ref="E2585:E2590" si="4984">ROW()&amp;" "&amp;D2585</f>
        <v>2585 SEASON MONTHL-TR-R</v>
      </c>
      <c r="G2585" s="136" t="str">
        <f t="shared" si="4983"/>
        <v>Primary revenue driver</v>
      </c>
      <c r="H2585" s="27"/>
      <c r="I2585" s="78"/>
      <c r="J2585" s="78"/>
      <c r="K2585" s="33"/>
      <c r="L2585" s="33"/>
      <c r="M2585" s="33"/>
      <c r="N2585" s="33"/>
      <c r="O2585" s="33"/>
      <c r="P2585" s="33"/>
      <c r="R2585" s="33"/>
      <c r="S2585" s="4" t="str">
        <f>ADDRESS(ROW(S2567),COLUMN(S2567),2)</f>
        <v>S$2567</v>
      </c>
      <c r="T2585" s="4" t="str">
        <f t="shared" ref="T2585:CE2585" si="4985">ADDRESS(ROW(T2567),COLUMN(T2567),2)</f>
        <v>T$2567</v>
      </c>
      <c r="U2585" s="4" t="str">
        <f t="shared" si="4985"/>
        <v>U$2567</v>
      </c>
      <c r="V2585" s="4" t="str">
        <f t="shared" si="4985"/>
        <v>V$2567</v>
      </c>
      <c r="W2585" s="4" t="str">
        <f t="shared" si="4985"/>
        <v>W$2567</v>
      </c>
      <c r="X2585" s="4" t="str">
        <f t="shared" si="4985"/>
        <v>X$2567</v>
      </c>
      <c r="Y2585" s="4" t="str">
        <f t="shared" si="4985"/>
        <v>Y$2567</v>
      </c>
      <c r="Z2585" s="4" t="str">
        <f t="shared" si="4985"/>
        <v>Z$2567</v>
      </c>
      <c r="AA2585" s="4" t="str">
        <f t="shared" si="4985"/>
        <v>AA$2567</v>
      </c>
      <c r="AB2585" s="4" t="str">
        <f t="shared" si="4985"/>
        <v>AB$2567</v>
      </c>
      <c r="AC2585" s="4" t="str">
        <f t="shared" si="4985"/>
        <v>AC$2567</v>
      </c>
      <c r="AD2585" s="4" t="str">
        <f t="shared" si="4985"/>
        <v>AD$2567</v>
      </c>
      <c r="AE2585" s="4" t="str">
        <f t="shared" si="4985"/>
        <v>AE$2567</v>
      </c>
      <c r="AF2585" s="4" t="str">
        <f t="shared" si="4985"/>
        <v>AF$2567</v>
      </c>
      <c r="AG2585" s="4" t="str">
        <f t="shared" si="4985"/>
        <v>AG$2567</v>
      </c>
      <c r="AH2585" s="4" t="str">
        <f t="shared" si="4985"/>
        <v>AH$2567</v>
      </c>
      <c r="AI2585" s="4" t="str">
        <f t="shared" si="4985"/>
        <v>AI$2567</v>
      </c>
      <c r="AJ2585" s="4" t="str">
        <f t="shared" si="4985"/>
        <v>AJ$2567</v>
      </c>
      <c r="AK2585" s="4" t="str">
        <f t="shared" si="4985"/>
        <v>AK$2567</v>
      </c>
      <c r="AL2585" s="4" t="str">
        <f t="shared" si="4985"/>
        <v>AL$2567</v>
      </c>
      <c r="AM2585" s="4" t="str">
        <f t="shared" si="4985"/>
        <v>AM$2567</v>
      </c>
      <c r="AN2585" s="4" t="str">
        <f t="shared" si="4985"/>
        <v>AN$2567</v>
      </c>
      <c r="AO2585" s="4" t="str">
        <f t="shared" si="4985"/>
        <v>AO$2567</v>
      </c>
      <c r="AP2585" s="4" t="str">
        <f t="shared" si="4985"/>
        <v>AP$2567</v>
      </c>
      <c r="AQ2585" s="4" t="str">
        <f t="shared" si="4985"/>
        <v>AQ$2567</v>
      </c>
      <c r="AR2585" s="4" t="str">
        <f t="shared" si="4985"/>
        <v>AR$2567</v>
      </c>
      <c r="AS2585" s="4" t="str">
        <f t="shared" si="4985"/>
        <v>AS$2567</v>
      </c>
      <c r="AT2585" s="4" t="str">
        <f t="shared" si="4985"/>
        <v>AT$2567</v>
      </c>
      <c r="AU2585" s="4" t="str">
        <f t="shared" si="4985"/>
        <v>AU$2567</v>
      </c>
      <c r="AV2585" s="4" t="str">
        <f t="shared" si="4985"/>
        <v>AV$2567</v>
      </c>
      <c r="AW2585" s="4" t="str">
        <f t="shared" si="4985"/>
        <v>AW$2567</v>
      </c>
      <c r="AX2585" s="4" t="str">
        <f t="shared" si="4985"/>
        <v>AX$2567</v>
      </c>
      <c r="AY2585" s="4" t="str">
        <f t="shared" si="4985"/>
        <v>AY$2567</v>
      </c>
      <c r="AZ2585" s="4" t="str">
        <f t="shared" si="4985"/>
        <v>AZ$2567</v>
      </c>
      <c r="BA2585" s="4" t="str">
        <f t="shared" si="4985"/>
        <v>BA$2567</v>
      </c>
      <c r="BB2585" s="4" t="str">
        <f t="shared" si="4985"/>
        <v>BB$2567</v>
      </c>
      <c r="BC2585" s="4" t="str">
        <f t="shared" si="4985"/>
        <v>BC$2567</v>
      </c>
      <c r="BD2585" s="4" t="str">
        <f t="shared" si="4985"/>
        <v>BD$2567</v>
      </c>
      <c r="BE2585" s="4" t="str">
        <f t="shared" si="4985"/>
        <v>BE$2567</v>
      </c>
      <c r="BF2585" s="4" t="str">
        <f t="shared" si="4985"/>
        <v>BF$2567</v>
      </c>
      <c r="BG2585" s="4" t="str">
        <f t="shared" si="4985"/>
        <v>BG$2567</v>
      </c>
      <c r="BH2585" s="4" t="str">
        <f t="shared" si="4985"/>
        <v>BH$2567</v>
      </c>
      <c r="BI2585" s="4" t="str">
        <f t="shared" si="4985"/>
        <v>BI$2567</v>
      </c>
      <c r="BJ2585" s="4" t="str">
        <f t="shared" si="4985"/>
        <v>BJ$2567</v>
      </c>
      <c r="BK2585" s="4" t="str">
        <f t="shared" si="4985"/>
        <v>BK$2567</v>
      </c>
      <c r="BL2585" s="4" t="str">
        <f t="shared" si="4985"/>
        <v>BL$2567</v>
      </c>
      <c r="BM2585" s="4" t="str">
        <f t="shared" si="4985"/>
        <v>BM$2567</v>
      </c>
      <c r="BN2585" s="4" t="str">
        <f t="shared" si="4985"/>
        <v>BN$2567</v>
      </c>
      <c r="BO2585" s="4" t="str">
        <f t="shared" si="4985"/>
        <v>BO$2567</v>
      </c>
      <c r="BP2585" s="4" t="str">
        <f t="shared" si="4985"/>
        <v>BP$2567</v>
      </c>
      <c r="BQ2585" s="4" t="str">
        <f t="shared" si="4985"/>
        <v>BQ$2567</v>
      </c>
      <c r="BR2585" s="4" t="str">
        <f t="shared" si="4985"/>
        <v>BR$2567</v>
      </c>
      <c r="BS2585" s="4" t="str">
        <f t="shared" si="4985"/>
        <v>BS$2567</v>
      </c>
      <c r="BT2585" s="4" t="str">
        <f t="shared" si="4985"/>
        <v>BT$2567</v>
      </c>
      <c r="BU2585" s="4" t="str">
        <f t="shared" si="4985"/>
        <v>BU$2567</v>
      </c>
      <c r="BV2585" s="4" t="str">
        <f t="shared" si="4985"/>
        <v>BV$2567</v>
      </c>
      <c r="BW2585" s="4" t="str">
        <f t="shared" si="4985"/>
        <v>BW$2567</v>
      </c>
      <c r="BX2585" s="4" t="str">
        <f t="shared" si="4985"/>
        <v>BX$2567</v>
      </c>
      <c r="BY2585" s="4" t="str">
        <f t="shared" si="4985"/>
        <v>BY$2567</v>
      </c>
      <c r="BZ2585" s="4" t="str">
        <f t="shared" si="4985"/>
        <v>BZ$2567</v>
      </c>
      <c r="CA2585" s="4" t="str">
        <f t="shared" si="4985"/>
        <v>CA$2567</v>
      </c>
      <c r="CB2585" s="4" t="str">
        <f t="shared" si="4985"/>
        <v>CB$2567</v>
      </c>
      <c r="CC2585" s="4" t="str">
        <f t="shared" si="4985"/>
        <v>CC$2567</v>
      </c>
      <c r="CD2585" s="4" t="str">
        <f t="shared" si="4985"/>
        <v>CD$2567</v>
      </c>
      <c r="CE2585" s="4" t="str">
        <f t="shared" si="4985"/>
        <v>CE$2567</v>
      </c>
      <c r="CF2585" s="4" t="str">
        <f t="shared" ref="CF2585:CL2585" si="4986">ADDRESS(ROW(CF2567),COLUMN(CF2567),2)</f>
        <v>CF$2567</v>
      </c>
      <c r="CG2585" s="4" t="str">
        <f t="shared" si="4986"/>
        <v>CG$2567</v>
      </c>
      <c r="CH2585" s="4" t="str">
        <f t="shared" si="4986"/>
        <v>CH$2567</v>
      </c>
      <c r="CI2585" s="4" t="str">
        <f t="shared" si="4986"/>
        <v>CI$2567</v>
      </c>
      <c r="CJ2585" s="4" t="str">
        <f t="shared" si="4986"/>
        <v>CJ$2567</v>
      </c>
      <c r="CK2585" s="4" t="str">
        <f t="shared" si="4986"/>
        <v>CK$2567</v>
      </c>
      <c r="CL2585" s="4" t="str">
        <f t="shared" si="4986"/>
        <v>CL$2567</v>
      </c>
      <c r="CN2585" s="78"/>
      <c r="CO2585" s="80" t="str">
        <f t="shared" ref="CO2585:DL2585" si="4987">CO2559</f>
        <v>CO$16</v>
      </c>
      <c r="CP2585" s="80" t="str">
        <f t="shared" si="4987"/>
        <v>CP$16</v>
      </c>
      <c r="CQ2585" s="80" t="str">
        <f t="shared" si="4987"/>
        <v>CQ$16</v>
      </c>
      <c r="CR2585" s="80" t="str">
        <f t="shared" si="4987"/>
        <v>CR$16</v>
      </c>
      <c r="CS2585" s="80" t="str">
        <f t="shared" si="4987"/>
        <v>CS$16</v>
      </c>
      <c r="CT2585" s="80" t="str">
        <f t="shared" si="4987"/>
        <v>CT$16</v>
      </c>
      <c r="CU2585" s="80" t="str">
        <f t="shared" si="4987"/>
        <v>CU$16</v>
      </c>
      <c r="CV2585" s="80" t="str">
        <f t="shared" si="4987"/>
        <v>CV$16</v>
      </c>
      <c r="CW2585" s="80" t="str">
        <f t="shared" si="4987"/>
        <v>CW$16</v>
      </c>
      <c r="CX2585" s="80" t="str">
        <f t="shared" si="4987"/>
        <v>CX$16</v>
      </c>
      <c r="CY2585" s="80" t="str">
        <f t="shared" si="4987"/>
        <v>CY$16</v>
      </c>
      <c r="CZ2585" s="80" t="str">
        <f t="shared" si="4987"/>
        <v>CZ$16</v>
      </c>
      <c r="DA2585" s="80" t="str">
        <f t="shared" si="4987"/>
        <v>DA$16</v>
      </c>
      <c r="DB2585" s="80" t="str">
        <f t="shared" si="4987"/>
        <v>DB$16</v>
      </c>
      <c r="DC2585" s="80" t="str">
        <f t="shared" si="4987"/>
        <v>DC$16</v>
      </c>
      <c r="DD2585" s="80" t="str">
        <f t="shared" si="4987"/>
        <v>DD$16</v>
      </c>
      <c r="DE2585" s="80" t="str">
        <f t="shared" si="4987"/>
        <v>DE$16</v>
      </c>
      <c r="DF2585" s="80" t="str">
        <f t="shared" si="4987"/>
        <v>DF$16</v>
      </c>
      <c r="DG2585" s="80" t="str">
        <f t="shared" si="4987"/>
        <v>DG$16</v>
      </c>
      <c r="DH2585" s="80" t="str">
        <f t="shared" si="4987"/>
        <v>DH$16</v>
      </c>
      <c r="DI2585" s="80" t="str">
        <f t="shared" si="4987"/>
        <v>DI$16</v>
      </c>
      <c r="DJ2585" s="80" t="str">
        <f t="shared" si="4987"/>
        <v>DJ$16</v>
      </c>
      <c r="DK2585" s="80" t="str">
        <f t="shared" si="4987"/>
        <v>DK$16</v>
      </c>
      <c r="DL2585" s="80" t="str">
        <f t="shared" si="4987"/>
        <v>DL$16</v>
      </c>
    </row>
    <row r="2586" spans="1:116" x14ac:dyDescent="0.4">
      <c r="B2586" t="s">
        <v>332</v>
      </c>
      <c r="D2586" t="s">
        <v>545</v>
      </c>
      <c r="E2586" s="8" t="str">
        <f t="shared" si="4984"/>
        <v>2586 SEASON MONTHL-TR-R</v>
      </c>
      <c r="G2586" s="136" t="str">
        <f t="shared" si="4983"/>
        <v>Primary volume driver</v>
      </c>
      <c r="K2586" s="53"/>
      <c r="L2586" s="53"/>
      <c r="M2586" s="53"/>
      <c r="N2586" s="53"/>
      <c r="O2586" s="53"/>
      <c r="P2586" s="53"/>
      <c r="R2586" s="24"/>
      <c r="S2586" s="80" t="str">
        <f>S2560</f>
        <v>S$17</v>
      </c>
      <c r="T2586" s="80" t="str">
        <f t="shared" ref="T2586:CE2586" si="4988">T2560</f>
        <v>T$17</v>
      </c>
      <c r="U2586" s="80" t="str">
        <f t="shared" si="4988"/>
        <v>U$17</v>
      </c>
      <c r="V2586" s="80" t="str">
        <f t="shared" si="4988"/>
        <v>V$17</v>
      </c>
      <c r="W2586" s="80" t="str">
        <f t="shared" si="4988"/>
        <v>W$17</v>
      </c>
      <c r="X2586" s="80" t="str">
        <f t="shared" si="4988"/>
        <v>X$17</v>
      </c>
      <c r="Y2586" s="80" t="str">
        <f t="shared" si="4988"/>
        <v>Y$17</v>
      </c>
      <c r="Z2586" s="80" t="str">
        <f t="shared" si="4988"/>
        <v>Z$17</v>
      </c>
      <c r="AA2586" s="80" t="str">
        <f t="shared" si="4988"/>
        <v>AA$17</v>
      </c>
      <c r="AB2586" s="80" t="str">
        <f t="shared" si="4988"/>
        <v>AB$17</v>
      </c>
      <c r="AC2586" s="80" t="str">
        <f t="shared" si="4988"/>
        <v>AC$17</v>
      </c>
      <c r="AD2586" s="80" t="str">
        <f t="shared" si="4988"/>
        <v>AD$17</v>
      </c>
      <c r="AE2586" s="80" t="str">
        <f t="shared" si="4988"/>
        <v>AE$17</v>
      </c>
      <c r="AF2586" s="80" t="str">
        <f t="shared" si="4988"/>
        <v>AF$17</v>
      </c>
      <c r="AG2586" s="80" t="str">
        <f t="shared" si="4988"/>
        <v>AG$17</v>
      </c>
      <c r="AH2586" s="80" t="str">
        <f t="shared" si="4988"/>
        <v>AH$17</v>
      </c>
      <c r="AI2586" s="80" t="str">
        <f t="shared" si="4988"/>
        <v>AI$17</v>
      </c>
      <c r="AJ2586" s="80" t="str">
        <f t="shared" si="4988"/>
        <v>AJ$17</v>
      </c>
      <c r="AK2586" s="80" t="str">
        <f t="shared" si="4988"/>
        <v>AK$17</v>
      </c>
      <c r="AL2586" s="80" t="str">
        <f t="shared" si="4988"/>
        <v>AL$17</v>
      </c>
      <c r="AM2586" s="80" t="str">
        <f t="shared" si="4988"/>
        <v>AM$17</v>
      </c>
      <c r="AN2586" s="80" t="str">
        <f t="shared" si="4988"/>
        <v>AN$17</v>
      </c>
      <c r="AO2586" s="80" t="str">
        <f t="shared" si="4988"/>
        <v>AO$17</v>
      </c>
      <c r="AP2586" s="80" t="str">
        <f t="shared" si="4988"/>
        <v>AP$17</v>
      </c>
      <c r="AQ2586" s="80" t="str">
        <f t="shared" si="4988"/>
        <v>AQ$17</v>
      </c>
      <c r="AR2586" s="80" t="str">
        <f t="shared" si="4988"/>
        <v>AR$17</v>
      </c>
      <c r="AS2586" s="80" t="str">
        <f t="shared" si="4988"/>
        <v>AS$17</v>
      </c>
      <c r="AT2586" s="80" t="str">
        <f t="shared" si="4988"/>
        <v>AT$17</v>
      </c>
      <c r="AU2586" s="80" t="str">
        <f t="shared" si="4988"/>
        <v>AU$17</v>
      </c>
      <c r="AV2586" s="80" t="str">
        <f t="shared" si="4988"/>
        <v>AV$17</v>
      </c>
      <c r="AW2586" s="80" t="str">
        <f t="shared" si="4988"/>
        <v>AW$17</v>
      </c>
      <c r="AX2586" s="80" t="str">
        <f t="shared" si="4988"/>
        <v>AX$17</v>
      </c>
      <c r="AY2586" s="80" t="str">
        <f t="shared" si="4988"/>
        <v>AY$17</v>
      </c>
      <c r="AZ2586" s="80" t="str">
        <f t="shared" si="4988"/>
        <v>AZ$17</v>
      </c>
      <c r="BA2586" s="80" t="str">
        <f t="shared" si="4988"/>
        <v>BA$17</v>
      </c>
      <c r="BB2586" s="80" t="str">
        <f t="shared" si="4988"/>
        <v>BB$17</v>
      </c>
      <c r="BC2586" s="80" t="str">
        <f t="shared" si="4988"/>
        <v>BC$17</v>
      </c>
      <c r="BD2586" s="80" t="str">
        <f t="shared" si="4988"/>
        <v>BD$17</v>
      </c>
      <c r="BE2586" s="80" t="str">
        <f t="shared" si="4988"/>
        <v>BE$17</v>
      </c>
      <c r="BF2586" s="80" t="str">
        <f t="shared" si="4988"/>
        <v>BF$17</v>
      </c>
      <c r="BG2586" s="80" t="str">
        <f t="shared" si="4988"/>
        <v>BG$17</v>
      </c>
      <c r="BH2586" s="80" t="str">
        <f t="shared" si="4988"/>
        <v>BH$17</v>
      </c>
      <c r="BI2586" s="80" t="str">
        <f t="shared" si="4988"/>
        <v>BI$17</v>
      </c>
      <c r="BJ2586" s="80" t="str">
        <f t="shared" si="4988"/>
        <v>BJ$17</v>
      </c>
      <c r="BK2586" s="80" t="str">
        <f t="shared" si="4988"/>
        <v>BK$17</v>
      </c>
      <c r="BL2586" s="80" t="str">
        <f t="shared" si="4988"/>
        <v>BL$17</v>
      </c>
      <c r="BM2586" s="80" t="str">
        <f t="shared" si="4988"/>
        <v>BM$17</v>
      </c>
      <c r="BN2586" s="80" t="str">
        <f t="shared" si="4988"/>
        <v>BN$17</v>
      </c>
      <c r="BO2586" s="80" t="str">
        <f t="shared" si="4988"/>
        <v>BO$17</v>
      </c>
      <c r="BP2586" s="80" t="str">
        <f t="shared" si="4988"/>
        <v>BP$17</v>
      </c>
      <c r="BQ2586" s="80" t="str">
        <f t="shared" si="4988"/>
        <v>BQ$17</v>
      </c>
      <c r="BR2586" s="80" t="str">
        <f t="shared" si="4988"/>
        <v>BR$17</v>
      </c>
      <c r="BS2586" s="80" t="str">
        <f t="shared" si="4988"/>
        <v>BS$17</v>
      </c>
      <c r="BT2586" s="80" t="str">
        <f t="shared" si="4988"/>
        <v>BT$17</v>
      </c>
      <c r="BU2586" s="80" t="str">
        <f t="shared" si="4988"/>
        <v>BU$17</v>
      </c>
      <c r="BV2586" s="80" t="str">
        <f t="shared" si="4988"/>
        <v>BV$17</v>
      </c>
      <c r="BW2586" s="80" t="str">
        <f t="shared" si="4988"/>
        <v>BW$17</v>
      </c>
      <c r="BX2586" s="80" t="str">
        <f t="shared" si="4988"/>
        <v>BX$17</v>
      </c>
      <c r="BY2586" s="80" t="str">
        <f t="shared" si="4988"/>
        <v>BY$17</v>
      </c>
      <c r="BZ2586" s="80" t="str">
        <f t="shared" si="4988"/>
        <v>BZ$17</v>
      </c>
      <c r="CA2586" s="80" t="str">
        <f t="shared" si="4988"/>
        <v>CA$17</v>
      </c>
      <c r="CB2586" s="80" t="str">
        <f t="shared" si="4988"/>
        <v>CB$17</v>
      </c>
      <c r="CC2586" s="80" t="str">
        <f t="shared" si="4988"/>
        <v>CC$17</v>
      </c>
      <c r="CD2586" s="80" t="str">
        <f t="shared" si="4988"/>
        <v>CD$17</v>
      </c>
      <c r="CE2586" s="80" t="str">
        <f t="shared" si="4988"/>
        <v>CE$17</v>
      </c>
      <c r="CF2586" s="80" t="str">
        <f t="shared" ref="CF2586:CL2586" si="4989">CF2560</f>
        <v>CF$17</v>
      </c>
      <c r="CG2586" s="80" t="str">
        <f t="shared" si="4989"/>
        <v>CG$17</v>
      </c>
      <c r="CH2586" s="80" t="str">
        <f t="shared" si="4989"/>
        <v>CH$17</v>
      </c>
      <c r="CI2586" s="80" t="str">
        <f t="shared" si="4989"/>
        <v>CI$17</v>
      </c>
      <c r="CJ2586" s="80" t="str">
        <f t="shared" si="4989"/>
        <v>CJ$17</v>
      </c>
      <c r="CK2586" s="80" t="str">
        <f t="shared" si="4989"/>
        <v>CK$17</v>
      </c>
      <c r="CL2586" s="80" t="str">
        <f t="shared" si="4989"/>
        <v>CL$17</v>
      </c>
      <c r="CO2586" s="212" t="e">
        <f>ADDRESS(ROW(#REF!),COLUMN(#REF!),2)</f>
        <v>#REF!</v>
      </c>
      <c r="CP2586" s="212" t="e">
        <f>ADDRESS(ROW(#REF!),COLUMN(#REF!),2)</f>
        <v>#REF!</v>
      </c>
      <c r="CQ2586" s="212" t="e">
        <f>ADDRESS(ROW(#REF!),COLUMN(#REF!),2)</f>
        <v>#REF!</v>
      </c>
      <c r="CR2586" s="212" t="e">
        <f>ADDRESS(ROW(#REF!),COLUMN(#REF!),2)</f>
        <v>#REF!</v>
      </c>
      <c r="CS2586" s="212" t="e">
        <f>ADDRESS(ROW(#REF!),COLUMN(#REF!),2)</f>
        <v>#REF!</v>
      </c>
      <c r="CT2586" s="212" t="e">
        <f>ADDRESS(ROW(#REF!),COLUMN(#REF!),2)</f>
        <v>#REF!</v>
      </c>
      <c r="CU2586" s="212" t="e">
        <f>ADDRESS(ROW(#REF!),COLUMN(#REF!),2)</f>
        <v>#REF!</v>
      </c>
      <c r="CV2586" s="212" t="e">
        <f>ADDRESS(ROW(#REF!),COLUMN(#REF!),2)</f>
        <v>#REF!</v>
      </c>
      <c r="CW2586" s="212" t="e">
        <f>ADDRESS(ROW(#REF!),COLUMN(#REF!),2)</f>
        <v>#REF!</v>
      </c>
      <c r="CX2586" s="212" t="e">
        <f>ADDRESS(ROW(#REF!),COLUMN(#REF!),2)</f>
        <v>#REF!</v>
      </c>
      <c r="CY2586" s="212" t="e">
        <f>ADDRESS(ROW(#REF!),COLUMN(#REF!),2)</f>
        <v>#REF!</v>
      </c>
      <c r="CZ2586" s="212" t="e">
        <f>ADDRESS(ROW(#REF!),COLUMN(#REF!),2)</f>
        <v>#REF!</v>
      </c>
      <c r="DA2586" s="212" t="e">
        <f>ADDRESS(ROW(#REF!),COLUMN(#REF!),2)</f>
        <v>#REF!</v>
      </c>
      <c r="DB2586" s="212" t="e">
        <f>ADDRESS(ROW(#REF!),COLUMN(#REF!),2)</f>
        <v>#REF!</v>
      </c>
      <c r="DC2586" s="212" t="e">
        <f>ADDRESS(ROW(#REF!),COLUMN(#REF!),2)</f>
        <v>#REF!</v>
      </c>
      <c r="DD2586" s="212" t="e">
        <f>ADDRESS(ROW(#REF!),COLUMN(#REF!),2)</f>
        <v>#REF!</v>
      </c>
      <c r="DE2586" s="212" t="e">
        <f>ADDRESS(ROW(#REF!),COLUMN(#REF!),2)</f>
        <v>#REF!</v>
      </c>
      <c r="DF2586" s="212" t="e">
        <f>ADDRESS(ROW(#REF!),COLUMN(#REF!),2)</f>
        <v>#REF!</v>
      </c>
      <c r="DG2586" s="212" t="e">
        <f>ADDRESS(ROW(#REF!),COLUMN(#REF!),2)</f>
        <v>#REF!</v>
      </c>
      <c r="DH2586" s="212" t="e">
        <f>ADDRESS(ROW(#REF!),COLUMN(#REF!),2)</f>
        <v>#REF!</v>
      </c>
      <c r="DI2586" s="212" t="e">
        <f>ADDRESS(ROW(#REF!),COLUMN(#REF!),2)</f>
        <v>#REF!</v>
      </c>
      <c r="DJ2586" s="212" t="e">
        <f>ADDRESS(ROW(#REF!),COLUMN(#REF!),2)</f>
        <v>#REF!</v>
      </c>
      <c r="DK2586" s="212" t="e">
        <f>ADDRESS(ROW(#REF!),COLUMN(#REF!),2)</f>
        <v>#REF!</v>
      </c>
      <c r="DL2586" s="212" t="e">
        <f>ADDRESS(ROW(#REF!),COLUMN(#REF!),2)</f>
        <v>#REF!</v>
      </c>
    </row>
    <row r="2587" spans="1:116" x14ac:dyDescent="0.4">
      <c r="B2587" t="s">
        <v>332</v>
      </c>
      <c r="D2587" t="s">
        <v>545</v>
      </c>
      <c r="E2587" s="8" t="str">
        <f t="shared" si="4984"/>
        <v>2587 SEASON MONTHL-TR-R</v>
      </c>
      <c r="G2587" s="136" t="str">
        <f t="shared" si="4983"/>
        <v>(Secondary label)</v>
      </c>
      <c r="H2587" s="12"/>
      <c r="I2587" s="60"/>
      <c r="J2587" s="60"/>
      <c r="K2587" s="15"/>
      <c r="L2587" s="15"/>
      <c r="M2587" s="15"/>
      <c r="N2587" s="15"/>
      <c r="O2587" s="15"/>
      <c r="P2587" s="15"/>
      <c r="R2587" s="15"/>
      <c r="S2587" s="80"/>
      <c r="T2587" s="80"/>
      <c r="U2587" s="80"/>
      <c r="V2587" s="80"/>
      <c r="W2587" s="80"/>
      <c r="X2587" s="80"/>
      <c r="Y2587" s="80"/>
      <c r="Z2587" s="80"/>
      <c r="AA2587" s="80"/>
      <c r="AB2587" s="80"/>
      <c r="AC2587" s="80"/>
      <c r="AD2587" s="80"/>
      <c r="AE2587" s="80"/>
      <c r="AF2587" s="80"/>
      <c r="AG2587" s="80"/>
      <c r="AH2587" s="80"/>
      <c r="AI2587" s="80"/>
      <c r="AJ2587" s="80"/>
      <c r="AK2587" s="80"/>
      <c r="AL2587" s="80"/>
      <c r="AM2587" s="80"/>
      <c r="AN2587" s="80"/>
      <c r="AO2587" s="80"/>
      <c r="AP2587" s="80"/>
      <c r="AQ2587" s="80"/>
      <c r="AR2587" s="80"/>
      <c r="AS2587" s="80"/>
      <c r="AT2587" s="80"/>
      <c r="AU2587" s="80"/>
      <c r="AV2587" s="80"/>
      <c r="AW2587" s="80"/>
      <c r="AX2587" s="80"/>
      <c r="AY2587" s="80"/>
      <c r="AZ2587" s="80"/>
      <c r="BA2587" s="80"/>
      <c r="BB2587" s="80"/>
      <c r="BC2587" s="80"/>
      <c r="BD2587" s="80"/>
      <c r="BE2587" s="80"/>
      <c r="BF2587" s="80"/>
      <c r="BG2587" s="80"/>
      <c r="BH2587" s="80"/>
      <c r="BI2587" s="80"/>
      <c r="BJ2587" s="80"/>
      <c r="BK2587" s="80"/>
      <c r="BL2587" s="80"/>
      <c r="BM2587" s="80"/>
      <c r="BN2587" s="80"/>
      <c r="BO2587" s="80"/>
      <c r="BP2587" s="80"/>
      <c r="BQ2587" s="80"/>
      <c r="BR2587" s="80"/>
      <c r="BS2587" s="80"/>
      <c r="BT2587" s="80"/>
      <c r="BU2587" s="80"/>
      <c r="BV2587" s="80"/>
      <c r="BW2587" s="80"/>
      <c r="BX2587" s="80"/>
      <c r="BY2587" s="80"/>
      <c r="BZ2587" s="80"/>
      <c r="CA2587" s="80"/>
      <c r="CB2587" s="80"/>
      <c r="CC2587" s="80"/>
      <c r="CD2587" s="80"/>
      <c r="CE2587" s="80"/>
      <c r="CF2587" s="80"/>
      <c r="CG2587" s="80"/>
      <c r="CH2587" s="80"/>
      <c r="CI2587" s="80"/>
      <c r="CJ2587" s="80"/>
      <c r="CK2587" s="80"/>
      <c r="CL2587" s="80"/>
      <c r="CN2587" s="60"/>
    </row>
    <row r="2588" spans="1:116" x14ac:dyDescent="0.4">
      <c r="B2588" t="s">
        <v>332</v>
      </c>
      <c r="D2588" t="s">
        <v>545</v>
      </c>
      <c r="E2588" s="8" t="str">
        <f t="shared" si="4984"/>
        <v>2588 SEASON MONTHL-TR-R</v>
      </c>
      <c r="G2588" s="136" t="str">
        <f t="shared" si="4983"/>
        <v xml:space="preserve">secondary unit </v>
      </c>
      <c r="H2588" s="12"/>
      <c r="I2588" s="60"/>
      <c r="J2588" s="60"/>
      <c r="K2588" s="15"/>
      <c r="L2588" s="15"/>
      <c r="M2588" s="15"/>
      <c r="N2588" s="15"/>
      <c r="O2588" s="15"/>
      <c r="P2588" s="15"/>
      <c r="R2588" s="15"/>
      <c r="S2588" s="76"/>
      <c r="T2588" s="76"/>
      <c r="U2588" s="76"/>
      <c r="V2588" s="76"/>
      <c r="W2588" s="76"/>
      <c r="X2588" s="76"/>
      <c r="Y2588" s="76"/>
      <c r="Z2588" s="76"/>
      <c r="AA2588" s="76"/>
      <c r="AB2588" s="76"/>
      <c r="AC2588" s="76"/>
      <c r="AD2588" s="76"/>
      <c r="AE2588" s="76"/>
      <c r="AF2588" s="76"/>
      <c r="AG2588" s="76"/>
      <c r="AH2588" s="76"/>
      <c r="AI2588" s="76"/>
      <c r="AJ2588" s="76"/>
      <c r="AK2588" s="76"/>
      <c r="AL2588" s="76"/>
      <c r="AM2588" s="76"/>
      <c r="AN2588" s="76"/>
      <c r="AO2588" s="76"/>
      <c r="AP2588" s="76"/>
      <c r="AQ2588" s="76"/>
      <c r="AR2588" s="76"/>
      <c r="AS2588" s="76"/>
      <c r="AT2588" s="76"/>
      <c r="AU2588" s="76"/>
      <c r="AV2588" s="76"/>
      <c r="AW2588" s="76"/>
      <c r="AX2588" s="76"/>
      <c r="AY2588" s="76"/>
      <c r="AZ2588" s="76"/>
      <c r="BA2588" s="76"/>
      <c r="BB2588" s="76"/>
      <c r="BC2588" s="76"/>
      <c r="BD2588" s="76"/>
      <c r="BE2588" s="76"/>
      <c r="BF2588" s="76"/>
      <c r="BG2588" s="76"/>
      <c r="BH2588" s="76"/>
      <c r="BI2588" s="76"/>
      <c r="BJ2588" s="76"/>
      <c r="BK2588" s="76"/>
      <c r="BL2588" s="76"/>
      <c r="BM2588" s="76"/>
      <c r="BN2588" s="76"/>
      <c r="BO2588" s="76"/>
      <c r="BP2588" s="76"/>
      <c r="BQ2588" s="76"/>
      <c r="BR2588" s="76"/>
      <c r="BS2588" s="76"/>
      <c r="BT2588" s="76"/>
      <c r="BU2588" s="76"/>
      <c r="BV2588" s="76"/>
      <c r="BW2588" s="76"/>
      <c r="BX2588" s="76"/>
      <c r="BY2588" s="76"/>
      <c r="BZ2588" s="76"/>
      <c r="CA2588" s="76"/>
      <c r="CB2588" s="76"/>
      <c r="CC2588" s="76"/>
      <c r="CD2588" s="76"/>
      <c r="CE2588" s="76"/>
      <c r="CF2588" s="76"/>
      <c r="CG2588" s="76"/>
      <c r="CH2588" s="76"/>
      <c r="CI2588" s="76"/>
      <c r="CJ2588" s="76"/>
      <c r="CK2588" s="76"/>
      <c r="CL2588" s="76"/>
      <c r="CN2588" s="60"/>
      <c r="CO2588" s="76"/>
      <c r="CP2588" s="76"/>
      <c r="CQ2588" s="76"/>
      <c r="CR2588" s="76"/>
      <c r="CS2588" s="76"/>
      <c r="CT2588" s="76"/>
      <c r="CU2588" s="76"/>
      <c r="CV2588" s="76"/>
      <c r="CW2588" s="76"/>
      <c r="CX2588" s="76"/>
      <c r="CY2588" s="76"/>
      <c r="CZ2588" s="76"/>
      <c r="DA2588" s="76"/>
      <c r="DB2588" s="76"/>
      <c r="DC2588" s="76"/>
      <c r="DD2588" s="76"/>
      <c r="DE2588" s="76"/>
      <c r="DF2588" s="76"/>
      <c r="DG2588" s="76"/>
      <c r="DH2588" s="76"/>
      <c r="DI2588" s="76"/>
      <c r="DJ2588" s="76"/>
      <c r="DK2588" s="76"/>
      <c r="DL2588" s="76"/>
    </row>
    <row r="2589" spans="1:116" x14ac:dyDescent="0.4">
      <c r="B2589" t="s">
        <v>332</v>
      </c>
      <c r="D2589" t="s">
        <v>545</v>
      </c>
      <c r="E2589" s="8" t="str">
        <f t="shared" si="4984"/>
        <v>2589 SEASON MONTHL-TR-R</v>
      </c>
      <c r="G2589" s="136" t="str">
        <f t="shared" si="4983"/>
        <v>Secondary revenue driver</v>
      </c>
      <c r="H2589" s="12"/>
      <c r="I2589" s="60"/>
      <c r="J2589" s="60"/>
      <c r="K2589" s="15"/>
      <c r="L2589" s="15"/>
      <c r="M2589" s="15"/>
      <c r="N2589" s="15"/>
      <c r="O2589" s="15"/>
      <c r="P2589" s="15"/>
      <c r="R2589" s="15"/>
      <c r="S2589" s="80" t="str">
        <f>S2563</f>
        <v>S$18</v>
      </c>
      <c r="T2589" s="80" t="str">
        <f t="shared" ref="T2589:CE2589" si="4990">T2563</f>
        <v>T$18</v>
      </c>
      <c r="U2589" s="80" t="str">
        <f t="shared" si="4990"/>
        <v>U$18</v>
      </c>
      <c r="V2589" s="80" t="str">
        <f t="shared" si="4990"/>
        <v>V$18</v>
      </c>
      <c r="W2589" s="80" t="str">
        <f t="shared" si="4990"/>
        <v>W$18</v>
      </c>
      <c r="X2589" s="80" t="str">
        <f t="shared" si="4990"/>
        <v>X$18</v>
      </c>
      <c r="Y2589" s="80" t="str">
        <f t="shared" si="4990"/>
        <v>Y$18</v>
      </c>
      <c r="Z2589" s="80" t="str">
        <f t="shared" si="4990"/>
        <v>Z$18</v>
      </c>
      <c r="AA2589" s="80" t="str">
        <f t="shared" si="4990"/>
        <v>AA$18</v>
      </c>
      <c r="AB2589" s="80" t="str">
        <f t="shared" si="4990"/>
        <v>AB$18</v>
      </c>
      <c r="AC2589" s="80" t="str">
        <f t="shared" si="4990"/>
        <v>AC$18</v>
      </c>
      <c r="AD2589" s="80" t="str">
        <f t="shared" si="4990"/>
        <v>AD$18</v>
      </c>
      <c r="AE2589" s="80" t="str">
        <f t="shared" si="4990"/>
        <v>AE$18</v>
      </c>
      <c r="AF2589" s="80" t="str">
        <f t="shared" si="4990"/>
        <v>AF$18</v>
      </c>
      <c r="AG2589" s="80" t="str">
        <f t="shared" si="4990"/>
        <v>AG$18</v>
      </c>
      <c r="AH2589" s="80" t="str">
        <f t="shared" si="4990"/>
        <v>AH$18</v>
      </c>
      <c r="AI2589" s="80" t="str">
        <f t="shared" si="4990"/>
        <v>AI$18</v>
      </c>
      <c r="AJ2589" s="80" t="str">
        <f t="shared" si="4990"/>
        <v>AJ$18</v>
      </c>
      <c r="AK2589" s="80" t="str">
        <f t="shared" si="4990"/>
        <v>AK$18</v>
      </c>
      <c r="AL2589" s="80" t="str">
        <f t="shared" si="4990"/>
        <v>AL$18</v>
      </c>
      <c r="AM2589" s="80" t="str">
        <f t="shared" si="4990"/>
        <v>AM$18</v>
      </c>
      <c r="AN2589" s="80" t="str">
        <f t="shared" si="4990"/>
        <v>AN$18</v>
      </c>
      <c r="AO2589" s="80" t="str">
        <f t="shared" si="4990"/>
        <v>AO$18</v>
      </c>
      <c r="AP2589" s="80" t="str">
        <f t="shared" si="4990"/>
        <v>AP$18</v>
      </c>
      <c r="AQ2589" s="80" t="str">
        <f t="shared" si="4990"/>
        <v>AQ$18</v>
      </c>
      <c r="AR2589" s="80" t="str">
        <f t="shared" si="4990"/>
        <v>AR$18</v>
      </c>
      <c r="AS2589" s="80" t="str">
        <f t="shared" si="4990"/>
        <v>AS$18</v>
      </c>
      <c r="AT2589" s="80" t="str">
        <f t="shared" si="4990"/>
        <v>AT$18</v>
      </c>
      <c r="AU2589" s="80" t="str">
        <f t="shared" si="4990"/>
        <v>AU$18</v>
      </c>
      <c r="AV2589" s="80" t="str">
        <f t="shared" si="4990"/>
        <v>AV$18</v>
      </c>
      <c r="AW2589" s="80" t="str">
        <f t="shared" si="4990"/>
        <v>AW$18</v>
      </c>
      <c r="AX2589" s="80" t="str">
        <f t="shared" si="4990"/>
        <v>AX$18</v>
      </c>
      <c r="AY2589" s="80" t="str">
        <f t="shared" si="4990"/>
        <v>AY$18</v>
      </c>
      <c r="AZ2589" s="80" t="str">
        <f t="shared" si="4990"/>
        <v>AZ$18</v>
      </c>
      <c r="BA2589" s="80" t="str">
        <f t="shared" si="4990"/>
        <v>BA$18</v>
      </c>
      <c r="BB2589" s="80" t="str">
        <f t="shared" si="4990"/>
        <v>BB$18</v>
      </c>
      <c r="BC2589" s="80" t="str">
        <f t="shared" si="4990"/>
        <v>BC$18</v>
      </c>
      <c r="BD2589" s="80" t="str">
        <f t="shared" si="4990"/>
        <v>BD$18</v>
      </c>
      <c r="BE2589" s="80" t="str">
        <f t="shared" si="4990"/>
        <v>BE$18</v>
      </c>
      <c r="BF2589" s="80" t="str">
        <f t="shared" si="4990"/>
        <v>BF$18</v>
      </c>
      <c r="BG2589" s="80" t="str">
        <f t="shared" si="4990"/>
        <v>BG$18</v>
      </c>
      <c r="BH2589" s="80" t="str">
        <f t="shared" si="4990"/>
        <v>BH$18</v>
      </c>
      <c r="BI2589" s="80" t="str">
        <f t="shared" si="4990"/>
        <v>BI$18</v>
      </c>
      <c r="BJ2589" s="80" t="str">
        <f t="shared" si="4990"/>
        <v>BJ$18</v>
      </c>
      <c r="BK2589" s="80" t="str">
        <f t="shared" si="4990"/>
        <v>BK$18</v>
      </c>
      <c r="BL2589" s="80" t="str">
        <f t="shared" si="4990"/>
        <v>BL$18</v>
      </c>
      <c r="BM2589" s="80" t="str">
        <f t="shared" si="4990"/>
        <v>BM$18</v>
      </c>
      <c r="BN2589" s="80" t="str">
        <f t="shared" si="4990"/>
        <v>BN$18</v>
      </c>
      <c r="BO2589" s="80" t="str">
        <f t="shared" si="4990"/>
        <v>BO$18</v>
      </c>
      <c r="BP2589" s="80" t="str">
        <f t="shared" si="4990"/>
        <v>BP$18</v>
      </c>
      <c r="BQ2589" s="80" t="str">
        <f t="shared" si="4990"/>
        <v>BQ$18</v>
      </c>
      <c r="BR2589" s="80" t="str">
        <f t="shared" si="4990"/>
        <v>BR$18</v>
      </c>
      <c r="BS2589" s="80" t="str">
        <f t="shared" si="4990"/>
        <v>BS$18</v>
      </c>
      <c r="BT2589" s="80" t="str">
        <f t="shared" si="4990"/>
        <v>BT$18</v>
      </c>
      <c r="BU2589" s="80" t="str">
        <f t="shared" si="4990"/>
        <v>BU$18</v>
      </c>
      <c r="BV2589" s="80" t="str">
        <f t="shared" si="4990"/>
        <v>BV$18</v>
      </c>
      <c r="BW2589" s="80" t="str">
        <f t="shared" si="4990"/>
        <v>BW$18</v>
      </c>
      <c r="BX2589" s="80" t="str">
        <f t="shared" si="4990"/>
        <v>BX$18</v>
      </c>
      <c r="BY2589" s="80" t="str">
        <f t="shared" si="4990"/>
        <v>BY$18</v>
      </c>
      <c r="BZ2589" s="80" t="str">
        <f t="shared" si="4990"/>
        <v>BZ$18</v>
      </c>
      <c r="CA2589" s="80" t="str">
        <f t="shared" si="4990"/>
        <v>CA$18</v>
      </c>
      <c r="CB2589" s="80" t="str">
        <f t="shared" si="4990"/>
        <v>CB$18</v>
      </c>
      <c r="CC2589" s="80" t="str">
        <f t="shared" si="4990"/>
        <v>CC$18</v>
      </c>
      <c r="CD2589" s="80" t="str">
        <f t="shared" si="4990"/>
        <v>CD$18</v>
      </c>
      <c r="CE2589" s="80" t="str">
        <f t="shared" si="4990"/>
        <v>CE$18</v>
      </c>
      <c r="CF2589" s="80" t="str">
        <f t="shared" ref="CF2589:CL2589" si="4991">CF2563</f>
        <v>CF$18</v>
      </c>
      <c r="CG2589" s="80" t="str">
        <f t="shared" si="4991"/>
        <v>CG$18</v>
      </c>
      <c r="CH2589" s="80" t="str">
        <f t="shared" si="4991"/>
        <v>CH$18</v>
      </c>
      <c r="CI2589" s="80" t="str">
        <f t="shared" si="4991"/>
        <v>CI$18</v>
      </c>
      <c r="CJ2589" s="80" t="str">
        <f t="shared" si="4991"/>
        <v>CJ$18</v>
      </c>
      <c r="CK2589" s="80" t="str">
        <f t="shared" si="4991"/>
        <v>CK$18</v>
      </c>
      <c r="CL2589" s="80" t="str">
        <f t="shared" si="4991"/>
        <v>CL$18</v>
      </c>
      <c r="CN2589" s="60"/>
      <c r="CO2589" s="76"/>
      <c r="CP2589" s="76"/>
      <c r="CQ2589" s="76"/>
      <c r="CR2589" s="76"/>
      <c r="CS2589" s="76"/>
      <c r="CT2589" s="76"/>
      <c r="CU2589" s="76"/>
      <c r="CV2589" s="76"/>
      <c r="CW2589" s="76"/>
      <c r="CX2589" s="76"/>
      <c r="CY2589" s="76"/>
      <c r="CZ2589" s="76"/>
      <c r="DA2589" s="76"/>
      <c r="DB2589" s="76"/>
      <c r="DC2589" s="76"/>
      <c r="DD2589" s="76"/>
      <c r="DE2589" s="76"/>
      <c r="DF2589" s="76"/>
      <c r="DG2589" s="76"/>
      <c r="DH2589" s="76"/>
      <c r="DI2589" s="76"/>
      <c r="DJ2589" s="76"/>
      <c r="DK2589" s="76"/>
      <c r="DL2589" s="76"/>
    </row>
    <row r="2590" spans="1:116" x14ac:dyDescent="0.4">
      <c r="B2590" t="s">
        <v>332</v>
      </c>
      <c r="D2590" t="s">
        <v>545</v>
      </c>
      <c r="E2590" s="8" t="str">
        <f t="shared" si="4984"/>
        <v>2590 SEASON MONTHL-TR-R</v>
      </c>
      <c r="G2590" s="136" t="str">
        <f t="shared" si="4983"/>
        <v>Secondary volume driver</v>
      </c>
      <c r="H2590" s="12"/>
      <c r="I2590" s="60"/>
      <c r="J2590" s="60"/>
      <c r="K2590" s="15"/>
      <c r="L2590" s="15"/>
      <c r="M2590" s="15"/>
      <c r="N2590" s="15"/>
      <c r="O2590" s="15"/>
      <c r="P2590" s="15"/>
      <c r="R2590" s="15"/>
      <c r="S2590" s="80" t="str">
        <f>S2564</f>
        <v>S$19</v>
      </c>
      <c r="T2590" s="80" t="str">
        <f t="shared" ref="T2590:CE2590" si="4992">T2564</f>
        <v>T$19</v>
      </c>
      <c r="U2590" s="80" t="str">
        <f t="shared" si="4992"/>
        <v>U$19</v>
      </c>
      <c r="V2590" s="80" t="str">
        <f t="shared" si="4992"/>
        <v>V$19</v>
      </c>
      <c r="W2590" s="80" t="str">
        <f t="shared" si="4992"/>
        <v>W$19</v>
      </c>
      <c r="X2590" s="80" t="str">
        <f t="shared" si="4992"/>
        <v>X$19</v>
      </c>
      <c r="Y2590" s="80" t="str">
        <f t="shared" si="4992"/>
        <v>Y$19</v>
      </c>
      <c r="Z2590" s="80" t="str">
        <f t="shared" si="4992"/>
        <v>Z$19</v>
      </c>
      <c r="AA2590" s="80" t="str">
        <f t="shared" si="4992"/>
        <v>AA$19</v>
      </c>
      <c r="AB2590" s="80" t="str">
        <f t="shared" si="4992"/>
        <v>AB$19</v>
      </c>
      <c r="AC2590" s="80" t="str">
        <f t="shared" si="4992"/>
        <v>AC$19</v>
      </c>
      <c r="AD2590" s="80" t="str">
        <f t="shared" si="4992"/>
        <v>AD$19</v>
      </c>
      <c r="AE2590" s="80" t="str">
        <f t="shared" si="4992"/>
        <v>AE$19</v>
      </c>
      <c r="AF2590" s="80" t="str">
        <f t="shared" si="4992"/>
        <v>AF$19</v>
      </c>
      <c r="AG2590" s="80" t="str">
        <f t="shared" si="4992"/>
        <v>AG$19</v>
      </c>
      <c r="AH2590" s="80" t="str">
        <f t="shared" si="4992"/>
        <v>AH$19</v>
      </c>
      <c r="AI2590" s="80" t="str">
        <f t="shared" si="4992"/>
        <v>AI$19</v>
      </c>
      <c r="AJ2590" s="80" t="str">
        <f t="shared" si="4992"/>
        <v>AJ$19</v>
      </c>
      <c r="AK2590" s="80" t="str">
        <f t="shared" si="4992"/>
        <v>AK$19</v>
      </c>
      <c r="AL2590" s="80" t="str">
        <f t="shared" si="4992"/>
        <v>AL$19</v>
      </c>
      <c r="AM2590" s="80" t="str">
        <f t="shared" si="4992"/>
        <v>AM$19</v>
      </c>
      <c r="AN2590" s="80" t="str">
        <f t="shared" si="4992"/>
        <v>AN$19</v>
      </c>
      <c r="AO2590" s="80" t="str">
        <f t="shared" si="4992"/>
        <v>AO$19</v>
      </c>
      <c r="AP2590" s="80" t="str">
        <f t="shared" si="4992"/>
        <v>AP$19</v>
      </c>
      <c r="AQ2590" s="80" t="str">
        <f t="shared" si="4992"/>
        <v>AQ$19</v>
      </c>
      <c r="AR2590" s="80" t="str">
        <f t="shared" si="4992"/>
        <v>AR$19</v>
      </c>
      <c r="AS2590" s="80" t="str">
        <f t="shared" si="4992"/>
        <v>AS$19</v>
      </c>
      <c r="AT2590" s="80" t="str">
        <f t="shared" si="4992"/>
        <v>AT$19</v>
      </c>
      <c r="AU2590" s="80" t="str">
        <f t="shared" si="4992"/>
        <v>AU$19</v>
      </c>
      <c r="AV2590" s="80" t="str">
        <f t="shared" si="4992"/>
        <v>AV$19</v>
      </c>
      <c r="AW2590" s="80" t="str">
        <f t="shared" si="4992"/>
        <v>AW$19</v>
      </c>
      <c r="AX2590" s="80" t="str">
        <f t="shared" si="4992"/>
        <v>AX$19</v>
      </c>
      <c r="AY2590" s="80" t="str">
        <f t="shared" si="4992"/>
        <v>AY$19</v>
      </c>
      <c r="AZ2590" s="80" t="str">
        <f t="shared" si="4992"/>
        <v>AZ$19</v>
      </c>
      <c r="BA2590" s="80" t="str">
        <f t="shared" si="4992"/>
        <v>BA$19</v>
      </c>
      <c r="BB2590" s="80" t="str">
        <f t="shared" si="4992"/>
        <v>BB$19</v>
      </c>
      <c r="BC2590" s="80" t="str">
        <f t="shared" si="4992"/>
        <v>BC$19</v>
      </c>
      <c r="BD2590" s="80" t="str">
        <f t="shared" si="4992"/>
        <v>BD$19</v>
      </c>
      <c r="BE2590" s="80" t="str">
        <f t="shared" si="4992"/>
        <v>BE$19</v>
      </c>
      <c r="BF2590" s="80" t="str">
        <f t="shared" si="4992"/>
        <v>BF$19</v>
      </c>
      <c r="BG2590" s="80" t="str">
        <f t="shared" si="4992"/>
        <v>BG$19</v>
      </c>
      <c r="BH2590" s="80" t="str">
        <f t="shared" si="4992"/>
        <v>BH$19</v>
      </c>
      <c r="BI2590" s="80" t="str">
        <f t="shared" si="4992"/>
        <v>BI$19</v>
      </c>
      <c r="BJ2590" s="80" t="str">
        <f t="shared" si="4992"/>
        <v>BJ$19</v>
      </c>
      <c r="BK2590" s="80" t="str">
        <f t="shared" si="4992"/>
        <v>BK$19</v>
      </c>
      <c r="BL2590" s="80" t="str">
        <f t="shared" si="4992"/>
        <v>BL$19</v>
      </c>
      <c r="BM2590" s="80" t="str">
        <f t="shared" si="4992"/>
        <v>BM$19</v>
      </c>
      <c r="BN2590" s="80" t="str">
        <f t="shared" si="4992"/>
        <v>BN$19</v>
      </c>
      <c r="BO2590" s="80" t="str">
        <f t="shared" si="4992"/>
        <v>BO$19</v>
      </c>
      <c r="BP2590" s="80" t="str">
        <f t="shared" si="4992"/>
        <v>BP$19</v>
      </c>
      <c r="BQ2590" s="80" t="str">
        <f t="shared" si="4992"/>
        <v>BQ$19</v>
      </c>
      <c r="BR2590" s="80" t="str">
        <f t="shared" si="4992"/>
        <v>BR$19</v>
      </c>
      <c r="BS2590" s="80" t="str">
        <f t="shared" si="4992"/>
        <v>BS$19</v>
      </c>
      <c r="BT2590" s="80" t="str">
        <f t="shared" si="4992"/>
        <v>BT$19</v>
      </c>
      <c r="BU2590" s="80" t="str">
        <f t="shared" si="4992"/>
        <v>BU$19</v>
      </c>
      <c r="BV2590" s="80" t="str">
        <f t="shared" si="4992"/>
        <v>BV$19</v>
      </c>
      <c r="BW2590" s="80" t="str">
        <f t="shared" si="4992"/>
        <v>BW$19</v>
      </c>
      <c r="BX2590" s="80" t="str">
        <f t="shared" si="4992"/>
        <v>BX$19</v>
      </c>
      <c r="BY2590" s="80" t="str">
        <f t="shared" si="4992"/>
        <v>BY$19</v>
      </c>
      <c r="BZ2590" s="80" t="str">
        <f t="shared" si="4992"/>
        <v>BZ$19</v>
      </c>
      <c r="CA2590" s="80" t="str">
        <f t="shared" si="4992"/>
        <v>CA$19</v>
      </c>
      <c r="CB2590" s="80" t="str">
        <f t="shared" si="4992"/>
        <v>CB$19</v>
      </c>
      <c r="CC2590" s="80" t="str">
        <f t="shared" si="4992"/>
        <v>CC$19</v>
      </c>
      <c r="CD2590" s="80" t="str">
        <f t="shared" si="4992"/>
        <v>CD$19</v>
      </c>
      <c r="CE2590" s="80" t="str">
        <f t="shared" si="4992"/>
        <v>CE$19</v>
      </c>
      <c r="CF2590" s="80" t="str">
        <f t="shared" ref="CF2590:CL2590" si="4993">CF2564</f>
        <v>CF$19</v>
      </c>
      <c r="CG2590" s="80" t="str">
        <f t="shared" si="4993"/>
        <v>CG$19</v>
      </c>
      <c r="CH2590" s="80" t="str">
        <f t="shared" si="4993"/>
        <v>CH$19</v>
      </c>
      <c r="CI2590" s="80" t="str">
        <f t="shared" si="4993"/>
        <v>CI$19</v>
      </c>
      <c r="CJ2590" s="80" t="str">
        <f t="shared" si="4993"/>
        <v>CJ$19</v>
      </c>
      <c r="CK2590" s="80" t="str">
        <f t="shared" si="4993"/>
        <v>CK$19</v>
      </c>
      <c r="CL2590" s="80" t="str">
        <f t="shared" si="4993"/>
        <v>CL$19</v>
      </c>
      <c r="CN2590" s="60"/>
      <c r="CO2590" s="179"/>
      <c r="CP2590" s="179"/>
      <c r="CQ2590" s="179"/>
      <c r="CR2590" s="179"/>
      <c r="CS2590" s="179"/>
      <c r="CT2590" s="179"/>
      <c r="CU2590" s="179"/>
      <c r="CV2590" s="179"/>
      <c r="CW2590" s="179"/>
      <c r="CX2590" s="179"/>
      <c r="CY2590" s="179"/>
      <c r="CZ2590" s="179"/>
      <c r="DA2590" s="179"/>
      <c r="DB2590" s="179"/>
      <c r="DC2590" s="179"/>
      <c r="DD2590" s="179"/>
      <c r="DE2590" s="179"/>
      <c r="DF2590" s="179"/>
      <c r="DG2590" s="179"/>
      <c r="DH2590" s="179"/>
      <c r="DI2590" s="179"/>
      <c r="DJ2590" s="179"/>
      <c r="DK2590" s="179"/>
      <c r="DL2590" s="179"/>
    </row>
    <row r="2591" spans="1:116" x14ac:dyDescent="0.4">
      <c r="E2591" s="8"/>
      <c r="G2591" s="136"/>
      <c r="H2591" s="12"/>
      <c r="I2591" s="60"/>
      <c r="J2591" s="60"/>
      <c r="K2591" s="15"/>
      <c r="L2591" s="15"/>
      <c r="M2591" s="15"/>
      <c r="N2591" s="15"/>
      <c r="O2591" s="15"/>
      <c r="P2591" s="15"/>
      <c r="R2591" s="15"/>
      <c r="S2591" s="80"/>
      <c r="T2591" s="80"/>
      <c r="U2591" s="80"/>
      <c r="V2591" s="80"/>
      <c r="W2591" s="80"/>
      <c r="X2591" s="80"/>
      <c r="Y2591" s="80"/>
      <c r="Z2591" s="80"/>
      <c r="AA2591" s="80"/>
      <c r="AB2591" s="80"/>
      <c r="AC2591" s="80"/>
      <c r="AD2591" s="80"/>
      <c r="AE2591" s="80"/>
      <c r="AF2591" s="80"/>
      <c r="AG2591" s="80"/>
      <c r="AH2591" s="80"/>
      <c r="AI2591" s="80"/>
      <c r="AJ2591" s="80"/>
      <c r="AK2591" s="80"/>
      <c r="AL2591" s="80"/>
      <c r="AM2591" s="80"/>
      <c r="AN2591" s="80"/>
      <c r="AO2591" s="80"/>
      <c r="AP2591" s="80"/>
      <c r="AQ2591" s="80"/>
      <c r="AR2591" s="80"/>
      <c r="AS2591" s="80"/>
      <c r="AT2591" s="80"/>
      <c r="AU2591" s="80"/>
      <c r="AV2591" s="80"/>
      <c r="AW2591" s="80"/>
      <c r="AX2591" s="80"/>
      <c r="AY2591" s="80"/>
      <c r="AZ2591" s="80"/>
      <c r="BA2591" s="80"/>
      <c r="BB2591" s="80"/>
      <c r="BC2591" s="80"/>
      <c r="BD2591" s="80"/>
      <c r="BE2591" s="80"/>
      <c r="BF2591" s="80"/>
      <c r="BG2591" s="80"/>
      <c r="BH2591" s="80"/>
      <c r="BI2591" s="80"/>
      <c r="BJ2591" s="80"/>
      <c r="BK2591" s="80"/>
      <c r="BL2591" s="80"/>
      <c r="BM2591" s="80"/>
      <c r="BN2591" s="80"/>
      <c r="BO2591" s="80"/>
      <c r="BP2591" s="80"/>
      <c r="BQ2591" s="80"/>
      <c r="BR2591" s="80"/>
      <c r="BS2591" s="80"/>
      <c r="BT2591" s="80"/>
      <c r="BU2591" s="80"/>
      <c r="BV2591" s="80"/>
      <c r="BW2591" s="80"/>
      <c r="BX2591" s="80"/>
      <c r="BY2591" s="80"/>
      <c r="BZ2591" s="80"/>
      <c r="CA2591" s="80"/>
      <c r="CB2591" s="80"/>
      <c r="CC2591" s="80"/>
      <c r="CD2591" s="80"/>
      <c r="CE2591" s="80"/>
      <c r="CF2591" s="80"/>
      <c r="CG2591" s="80"/>
      <c r="CH2591" s="80"/>
      <c r="CI2591" s="80"/>
      <c r="CJ2591" s="80"/>
      <c r="CK2591" s="80"/>
      <c r="CL2591" s="80"/>
      <c r="CN2591" s="60"/>
      <c r="CO2591" s="179"/>
      <c r="CP2591" s="179"/>
      <c r="CQ2591" s="179"/>
      <c r="CR2591" s="179"/>
      <c r="CS2591" s="179"/>
      <c r="CT2591" s="179"/>
      <c r="CU2591" s="179"/>
      <c r="CV2591" s="179"/>
      <c r="CW2591" s="179"/>
      <c r="CX2591" s="179"/>
      <c r="CY2591" s="179"/>
      <c r="CZ2591" s="179"/>
      <c r="DA2591" s="179"/>
      <c r="DB2591" s="179"/>
      <c r="DC2591" s="179"/>
      <c r="DD2591" s="179"/>
      <c r="DE2591" s="179"/>
      <c r="DF2591" s="179"/>
      <c r="DG2591" s="179"/>
      <c r="DH2591" s="179"/>
      <c r="DI2591" s="179"/>
      <c r="DJ2591" s="179"/>
      <c r="DK2591" s="179"/>
      <c r="DL2591" s="179"/>
    </row>
    <row r="2592" spans="1:116" x14ac:dyDescent="0.4">
      <c r="A2592" s="174"/>
      <c r="E2592" s="8"/>
      <c r="G2592" s="175" t="s">
        <v>503</v>
      </c>
      <c r="H2592" s="174"/>
      <c r="I2592" s="176"/>
      <c r="J2592" s="176"/>
      <c r="K2592" s="197"/>
      <c r="L2592" s="197"/>
      <c r="M2592" s="197"/>
      <c r="N2592" s="197"/>
      <c r="O2592" s="197"/>
      <c r="P2592" s="197"/>
      <c r="R2592" s="198"/>
      <c r="S2592" s="174"/>
      <c r="T2592" s="174"/>
      <c r="U2592" s="174"/>
      <c r="V2592" s="174"/>
      <c r="W2592" s="174"/>
      <c r="X2592" s="174"/>
      <c r="Y2592" s="174"/>
      <c r="Z2592" s="174"/>
      <c r="AA2592" s="174"/>
      <c r="AB2592" s="174"/>
      <c r="AC2592" s="174"/>
      <c r="AD2592" s="174"/>
      <c r="AE2592" s="174"/>
      <c r="AF2592" s="174"/>
      <c r="AG2592" s="174"/>
      <c r="AH2592" s="174"/>
      <c r="AI2592" s="174"/>
      <c r="AJ2592" s="174"/>
      <c r="AK2592" s="174"/>
      <c r="AL2592" s="174"/>
      <c r="AM2592" s="174"/>
      <c r="AN2592" s="174"/>
      <c r="AO2592" s="174"/>
      <c r="AP2592" s="174"/>
      <c r="AQ2592" s="174"/>
      <c r="AR2592" s="174"/>
      <c r="AS2592" s="174"/>
      <c r="AT2592" s="174"/>
      <c r="AU2592" s="174"/>
      <c r="AV2592" s="174"/>
      <c r="AW2592" s="174"/>
      <c r="AX2592" s="174"/>
      <c r="AY2592" s="174"/>
      <c r="AZ2592" s="174"/>
      <c r="BA2592" s="174"/>
      <c r="BB2592" s="174"/>
      <c r="BC2592" s="174"/>
      <c r="BD2592" s="174"/>
      <c r="BE2592" s="174"/>
      <c r="BF2592" s="174"/>
      <c r="BG2592" s="174"/>
      <c r="BH2592" s="174"/>
      <c r="BI2592" s="174"/>
      <c r="BJ2592" s="174"/>
      <c r="BK2592" s="174"/>
      <c r="BL2592" s="174"/>
      <c r="BM2592" s="174"/>
      <c r="BN2592" s="174"/>
      <c r="BO2592" s="174"/>
      <c r="BP2592" s="174"/>
      <c r="BQ2592" s="174"/>
      <c r="BR2592" s="174"/>
      <c r="BS2592" s="174"/>
      <c r="BT2592" s="174"/>
      <c r="BU2592" s="174"/>
      <c r="BV2592" s="174"/>
      <c r="BW2592" s="174"/>
      <c r="BX2592" s="174"/>
      <c r="BY2592" s="174"/>
      <c r="BZ2592" s="174"/>
      <c r="CA2592" s="174"/>
      <c r="CB2592" s="174"/>
      <c r="CC2592" s="174"/>
      <c r="CD2592" s="174"/>
      <c r="CE2592" s="174"/>
      <c r="CF2592" s="174"/>
      <c r="CG2592" s="174"/>
      <c r="CH2592" s="174"/>
      <c r="CI2592" s="174"/>
      <c r="CJ2592" s="174"/>
      <c r="CK2592" s="174"/>
      <c r="CL2592" s="174"/>
      <c r="CN2592" s="176"/>
      <c r="CO2592" s="174"/>
      <c r="CP2592" s="174"/>
      <c r="CQ2592" s="174"/>
      <c r="CR2592" s="174"/>
      <c r="CS2592" s="174"/>
      <c r="CT2592" s="174"/>
      <c r="CU2592" s="174"/>
      <c r="CV2592" s="174"/>
      <c r="CW2592" s="174"/>
      <c r="CX2592" s="174"/>
      <c r="CY2592" s="174"/>
      <c r="CZ2592" s="174"/>
      <c r="DA2592" s="174"/>
      <c r="DB2592" s="174"/>
      <c r="DC2592" s="174"/>
      <c r="DD2592" s="174"/>
      <c r="DE2592" s="174"/>
      <c r="DF2592" s="174"/>
      <c r="DG2592" s="174"/>
      <c r="DH2592" s="174"/>
      <c r="DI2592" s="174"/>
      <c r="DJ2592" s="174"/>
      <c r="DK2592" s="174"/>
      <c r="DL2592" s="174"/>
    </row>
    <row r="2593" spans="1:116" x14ac:dyDescent="0.4">
      <c r="A2593" s="174"/>
      <c r="E2593" s="8"/>
      <c r="G2593" s="175" t="s">
        <v>504</v>
      </c>
      <c r="H2593" s="174"/>
      <c r="I2593" s="176"/>
      <c r="J2593" s="176"/>
      <c r="K2593" s="197"/>
      <c r="L2593" s="197"/>
      <c r="M2593" s="197"/>
      <c r="N2593" s="197"/>
      <c r="O2593" s="197"/>
      <c r="P2593" s="197"/>
      <c r="R2593" s="198"/>
      <c r="S2593" s="174"/>
      <c r="T2593" s="174"/>
      <c r="U2593" s="174"/>
      <c r="V2593" s="174"/>
      <c r="W2593" s="174"/>
      <c r="X2593" s="174"/>
      <c r="Y2593" s="174"/>
      <c r="Z2593" s="174"/>
      <c r="AA2593" s="174"/>
      <c r="AB2593" s="174"/>
      <c r="AC2593" s="174"/>
      <c r="AD2593" s="174"/>
      <c r="AE2593" s="174"/>
      <c r="AF2593" s="174"/>
      <c r="AG2593" s="174"/>
      <c r="AH2593" s="174"/>
      <c r="AI2593" s="174"/>
      <c r="AJ2593" s="174"/>
      <c r="AK2593" s="174"/>
      <c r="AL2593" s="174"/>
      <c r="AM2593" s="174"/>
      <c r="AN2593" s="174"/>
      <c r="AO2593" s="174"/>
      <c r="AP2593" s="174"/>
      <c r="AQ2593" s="174"/>
      <c r="AR2593" s="174"/>
      <c r="AS2593" s="174"/>
      <c r="AT2593" s="174"/>
      <c r="AU2593" s="174"/>
      <c r="AV2593" s="174"/>
      <c r="AW2593" s="174"/>
      <c r="AX2593" s="174"/>
      <c r="AY2593" s="174"/>
      <c r="AZ2593" s="174"/>
      <c r="BA2593" s="174"/>
      <c r="BB2593" s="174"/>
      <c r="BC2593" s="174"/>
      <c r="BD2593" s="174"/>
      <c r="BE2593" s="174"/>
      <c r="BF2593" s="174"/>
      <c r="BG2593" s="174"/>
      <c r="BH2593" s="174"/>
      <c r="BI2593" s="174"/>
      <c r="BJ2593" s="174"/>
      <c r="BK2593" s="174"/>
      <c r="BL2593" s="174"/>
      <c r="BM2593" s="174"/>
      <c r="BN2593" s="174"/>
      <c r="BO2593" s="174"/>
      <c r="BP2593" s="174"/>
      <c r="BQ2593" s="174"/>
      <c r="BR2593" s="174"/>
      <c r="BS2593" s="174"/>
      <c r="BT2593" s="174"/>
      <c r="BU2593" s="174"/>
      <c r="BV2593" s="174"/>
      <c r="BW2593" s="174"/>
      <c r="BX2593" s="174"/>
      <c r="BY2593" s="174"/>
      <c r="BZ2593" s="174"/>
      <c r="CA2593" s="174"/>
      <c r="CB2593" s="174"/>
      <c r="CC2593" s="174"/>
      <c r="CD2593" s="174"/>
      <c r="CE2593" s="174"/>
      <c r="CF2593" s="174"/>
      <c r="CG2593" s="174"/>
      <c r="CH2593" s="174"/>
      <c r="CI2593" s="174"/>
      <c r="CJ2593" s="174"/>
      <c r="CK2593" s="174"/>
      <c r="CL2593" s="174"/>
      <c r="CN2593" s="176"/>
      <c r="CO2593" s="174"/>
      <c r="CP2593" s="174"/>
      <c r="CQ2593" s="174"/>
      <c r="CR2593" s="174"/>
      <c r="CS2593" s="174"/>
      <c r="CT2593" s="174"/>
      <c r="CU2593" s="174"/>
      <c r="CV2593" s="174"/>
      <c r="CW2593" s="174"/>
      <c r="CX2593" s="174"/>
      <c r="CY2593" s="174"/>
      <c r="CZ2593" s="174"/>
      <c r="DA2593" s="174"/>
      <c r="DB2593" s="174"/>
      <c r="DC2593" s="174"/>
      <c r="DD2593" s="174"/>
      <c r="DE2593" s="174"/>
      <c r="DF2593" s="174"/>
      <c r="DG2593" s="174"/>
      <c r="DH2593" s="174"/>
      <c r="DI2593" s="174"/>
      <c r="DJ2593" s="174"/>
      <c r="DK2593" s="174"/>
      <c r="DL2593" s="174"/>
    </row>
    <row r="2594" spans="1:116" x14ac:dyDescent="0.4">
      <c r="A2594" s="174"/>
      <c r="E2594" s="8"/>
      <c r="G2594" s="175" t="s">
        <v>461</v>
      </c>
      <c r="H2594" s="174"/>
      <c r="I2594" s="176"/>
      <c r="J2594" s="176"/>
      <c r="K2594" s="197"/>
      <c r="L2594" s="197"/>
      <c r="M2594" s="197"/>
      <c r="N2594" s="197"/>
      <c r="O2594" s="197"/>
      <c r="P2594" s="197"/>
      <c r="R2594" s="198"/>
      <c r="S2594" s="199" t="str">
        <f t="shared" ref="S2594:AX2594" si="4994">S$20</f>
        <v>S$16</v>
      </c>
      <c r="T2594" s="199" t="str">
        <f t="shared" si="4994"/>
        <v>T$16</v>
      </c>
      <c r="U2594" s="199" t="str">
        <f t="shared" si="4994"/>
        <v>U$16</v>
      </c>
      <c r="V2594" s="199" t="str">
        <f t="shared" si="4994"/>
        <v>V$16</v>
      </c>
      <c r="W2594" s="199" t="str">
        <f t="shared" si="4994"/>
        <v>W$16</v>
      </c>
      <c r="X2594" s="199" t="str">
        <f t="shared" si="4994"/>
        <v>X$16</v>
      </c>
      <c r="Y2594" s="199" t="str">
        <f t="shared" si="4994"/>
        <v>Y$16</v>
      </c>
      <c r="Z2594" s="199" t="str">
        <f t="shared" si="4994"/>
        <v>Z$16</v>
      </c>
      <c r="AA2594" s="199" t="str">
        <f t="shared" si="4994"/>
        <v>AA$16</v>
      </c>
      <c r="AB2594" s="199" t="str">
        <f t="shared" si="4994"/>
        <v>AB$16</v>
      </c>
      <c r="AC2594" s="199" t="str">
        <f t="shared" si="4994"/>
        <v>AC$16</v>
      </c>
      <c r="AD2594" s="199" t="str">
        <f t="shared" si="4994"/>
        <v>AD$16</v>
      </c>
      <c r="AE2594" s="199" t="str">
        <f t="shared" si="4994"/>
        <v>AE$16</v>
      </c>
      <c r="AF2594" s="199" t="str">
        <f t="shared" si="4994"/>
        <v>AF$16</v>
      </c>
      <c r="AG2594" s="199" t="str">
        <f t="shared" si="4994"/>
        <v>AG$16</v>
      </c>
      <c r="AH2594" s="199" t="str">
        <f t="shared" si="4994"/>
        <v>AH$16</v>
      </c>
      <c r="AI2594" s="199" t="str">
        <f t="shared" si="4994"/>
        <v>AI$16</v>
      </c>
      <c r="AJ2594" s="199" t="str">
        <f t="shared" si="4994"/>
        <v>AJ$16</v>
      </c>
      <c r="AK2594" s="199" t="str">
        <f t="shared" si="4994"/>
        <v>AK$16</v>
      </c>
      <c r="AL2594" s="199" t="str">
        <f t="shared" si="4994"/>
        <v>AL$16</v>
      </c>
      <c r="AM2594" s="199" t="str">
        <f t="shared" si="4994"/>
        <v>AM$16</v>
      </c>
      <c r="AN2594" s="199" t="str">
        <f t="shared" si="4994"/>
        <v>AN$16</v>
      </c>
      <c r="AO2594" s="199" t="str">
        <f t="shared" si="4994"/>
        <v>AO$16</v>
      </c>
      <c r="AP2594" s="199" t="str">
        <f t="shared" si="4994"/>
        <v>AP$16</v>
      </c>
      <c r="AQ2594" s="199" t="str">
        <f t="shared" si="4994"/>
        <v>AQ$16</v>
      </c>
      <c r="AR2594" s="199" t="str">
        <f t="shared" si="4994"/>
        <v>AR$16</v>
      </c>
      <c r="AS2594" s="199" t="str">
        <f t="shared" si="4994"/>
        <v>AS$16</v>
      </c>
      <c r="AT2594" s="199" t="str">
        <f t="shared" si="4994"/>
        <v>AT$16</v>
      </c>
      <c r="AU2594" s="199" t="str">
        <f t="shared" si="4994"/>
        <v>AU$16</v>
      </c>
      <c r="AV2594" s="199" t="str">
        <f t="shared" si="4994"/>
        <v>AV$16</v>
      </c>
      <c r="AW2594" s="199" t="str">
        <f t="shared" si="4994"/>
        <v>AW$16</v>
      </c>
      <c r="AX2594" s="199" t="str">
        <f t="shared" si="4994"/>
        <v>AX$16</v>
      </c>
      <c r="AY2594" s="199" t="str">
        <f t="shared" ref="AY2594:CD2594" si="4995">AY$20</f>
        <v>AY$16</v>
      </c>
      <c r="AZ2594" s="199" t="str">
        <f t="shared" si="4995"/>
        <v>AZ$16</v>
      </c>
      <c r="BA2594" s="199" t="str">
        <f t="shared" si="4995"/>
        <v>BA$16</v>
      </c>
      <c r="BB2594" s="199" t="str">
        <f t="shared" si="4995"/>
        <v>BB$16</v>
      </c>
      <c r="BC2594" s="199" t="str">
        <f t="shared" si="4995"/>
        <v>BC$16</v>
      </c>
      <c r="BD2594" s="199" t="str">
        <f t="shared" si="4995"/>
        <v>BD$16</v>
      </c>
      <c r="BE2594" s="199" t="str">
        <f t="shared" si="4995"/>
        <v>BE$16</v>
      </c>
      <c r="BF2594" s="199" t="str">
        <f t="shared" si="4995"/>
        <v>BF$16</v>
      </c>
      <c r="BG2594" s="199" t="str">
        <f t="shared" si="4995"/>
        <v>BG$16</v>
      </c>
      <c r="BH2594" s="199" t="str">
        <f t="shared" si="4995"/>
        <v>BH$16</v>
      </c>
      <c r="BI2594" s="199" t="str">
        <f t="shared" si="4995"/>
        <v>BI$16</v>
      </c>
      <c r="BJ2594" s="199" t="str">
        <f t="shared" si="4995"/>
        <v>BJ$16</v>
      </c>
      <c r="BK2594" s="199" t="str">
        <f t="shared" si="4995"/>
        <v>BK$16</v>
      </c>
      <c r="BL2594" s="199" t="str">
        <f t="shared" si="4995"/>
        <v>BL$16</v>
      </c>
      <c r="BM2594" s="199" t="str">
        <f t="shared" si="4995"/>
        <v>BM$16</v>
      </c>
      <c r="BN2594" s="199" t="str">
        <f t="shared" si="4995"/>
        <v>BN$16</v>
      </c>
      <c r="BO2594" s="199" t="str">
        <f t="shared" si="4995"/>
        <v>BO$16</v>
      </c>
      <c r="BP2594" s="199" t="str">
        <f t="shared" si="4995"/>
        <v>BP$16</v>
      </c>
      <c r="BQ2594" s="199" t="str">
        <f t="shared" si="4995"/>
        <v>BQ$16</v>
      </c>
      <c r="BR2594" s="199" t="str">
        <f t="shared" si="4995"/>
        <v>BR$16</v>
      </c>
      <c r="BS2594" s="199" t="str">
        <f t="shared" si="4995"/>
        <v>BS$16</v>
      </c>
      <c r="BT2594" s="199" t="str">
        <f t="shared" si="4995"/>
        <v>BT$16</v>
      </c>
      <c r="BU2594" s="199" t="str">
        <f t="shared" si="4995"/>
        <v>BU$16</v>
      </c>
      <c r="BV2594" s="199" t="str">
        <f t="shared" si="4995"/>
        <v>BV$16</v>
      </c>
      <c r="BW2594" s="199" t="str">
        <f t="shared" si="4995"/>
        <v>BW$16</v>
      </c>
      <c r="BX2594" s="199" t="str">
        <f t="shared" si="4995"/>
        <v>BX$16</v>
      </c>
      <c r="BY2594" s="199" t="str">
        <f t="shared" si="4995"/>
        <v>BY$16</v>
      </c>
      <c r="BZ2594" s="199" t="str">
        <f t="shared" si="4995"/>
        <v>BZ$16</v>
      </c>
      <c r="CA2594" s="199" t="str">
        <f t="shared" si="4995"/>
        <v>CA$16</v>
      </c>
      <c r="CB2594" s="199" t="str">
        <f t="shared" si="4995"/>
        <v>CB$16</v>
      </c>
      <c r="CC2594" s="199" t="str">
        <f t="shared" si="4995"/>
        <v>CC$16</v>
      </c>
      <c r="CD2594" s="199" t="str">
        <f t="shared" si="4995"/>
        <v>CD$16</v>
      </c>
      <c r="CE2594" s="199" t="str">
        <f t="shared" ref="CE2594:CL2594" si="4996">CE$20</f>
        <v>CE$16</v>
      </c>
      <c r="CF2594" s="199" t="str">
        <f t="shared" si="4996"/>
        <v>CF$16</v>
      </c>
      <c r="CG2594" s="199" t="str">
        <f t="shared" si="4996"/>
        <v>CG$16</v>
      </c>
      <c r="CH2594" s="199" t="str">
        <f t="shared" si="4996"/>
        <v>CH$16</v>
      </c>
      <c r="CI2594" s="199" t="str">
        <f t="shared" si="4996"/>
        <v>CI$16</v>
      </c>
      <c r="CJ2594" s="199" t="str">
        <f t="shared" si="4996"/>
        <v>CJ$16</v>
      </c>
      <c r="CK2594" s="199" t="str">
        <f t="shared" si="4996"/>
        <v>CK$16</v>
      </c>
      <c r="CL2594" s="199" t="str">
        <f t="shared" si="4996"/>
        <v>CL$16</v>
      </c>
      <c r="CN2594" s="176"/>
      <c r="CO2594" s="199" t="str">
        <f t="shared" ref="CO2594:DL2594" si="4997">CO$20</f>
        <v>CO$16</v>
      </c>
      <c r="CP2594" s="199" t="str">
        <f t="shared" si="4997"/>
        <v>CP$16</v>
      </c>
      <c r="CQ2594" s="199" t="str">
        <f t="shared" si="4997"/>
        <v>CQ$16</v>
      </c>
      <c r="CR2594" s="199" t="str">
        <f t="shared" si="4997"/>
        <v>CR$16</v>
      </c>
      <c r="CS2594" s="199" t="str">
        <f t="shared" si="4997"/>
        <v>CS$16</v>
      </c>
      <c r="CT2594" s="199" t="str">
        <f t="shared" si="4997"/>
        <v>CT$16</v>
      </c>
      <c r="CU2594" s="199" t="str">
        <f t="shared" si="4997"/>
        <v>CU$16</v>
      </c>
      <c r="CV2594" s="199" t="str">
        <f t="shared" si="4997"/>
        <v>CV$16</v>
      </c>
      <c r="CW2594" s="199" t="str">
        <f t="shared" si="4997"/>
        <v>CW$16</v>
      </c>
      <c r="CX2594" s="199" t="str">
        <f t="shared" si="4997"/>
        <v>CX$16</v>
      </c>
      <c r="CY2594" s="199" t="str">
        <f t="shared" si="4997"/>
        <v>CY$16</v>
      </c>
      <c r="CZ2594" s="199" t="str">
        <f t="shared" si="4997"/>
        <v>CZ$16</v>
      </c>
      <c r="DA2594" s="199" t="str">
        <f t="shared" si="4997"/>
        <v>DA$16</v>
      </c>
      <c r="DB2594" s="199" t="str">
        <f t="shared" si="4997"/>
        <v>DB$16</v>
      </c>
      <c r="DC2594" s="199" t="str">
        <f t="shared" si="4997"/>
        <v>DC$16</v>
      </c>
      <c r="DD2594" s="199" t="str">
        <f t="shared" si="4997"/>
        <v>DD$16</v>
      </c>
      <c r="DE2594" s="199" t="str">
        <f t="shared" si="4997"/>
        <v>DE$16</v>
      </c>
      <c r="DF2594" s="199" t="str">
        <f t="shared" si="4997"/>
        <v>DF$16</v>
      </c>
      <c r="DG2594" s="199" t="str">
        <f t="shared" si="4997"/>
        <v>DG$16</v>
      </c>
      <c r="DH2594" s="199" t="str">
        <f t="shared" si="4997"/>
        <v>DH$16</v>
      </c>
      <c r="DI2594" s="199" t="str">
        <f t="shared" si="4997"/>
        <v>DI$16</v>
      </c>
      <c r="DJ2594" s="199" t="str">
        <f t="shared" si="4997"/>
        <v>DJ$16</v>
      </c>
      <c r="DK2594" s="199" t="str">
        <f t="shared" si="4997"/>
        <v>DK$16</v>
      </c>
      <c r="DL2594" s="199" t="str">
        <f t="shared" si="4997"/>
        <v>DL$16</v>
      </c>
    </row>
    <row r="2595" spans="1:116" x14ac:dyDescent="0.4">
      <c r="A2595" s="174"/>
      <c r="E2595" s="8"/>
      <c r="G2595" s="175" t="s">
        <v>462</v>
      </c>
      <c r="H2595" s="200"/>
      <c r="I2595" s="201"/>
      <c r="J2595" s="201"/>
      <c r="K2595" s="202"/>
      <c r="L2595" s="202"/>
      <c r="M2595" s="202"/>
      <c r="N2595" s="202"/>
      <c r="O2595" s="202"/>
      <c r="P2595" s="202"/>
      <c r="R2595" s="202"/>
      <c r="S2595" s="199" t="str">
        <f t="shared" ref="S2595:AX2595" si="4998">S$21</f>
        <v>S$17</v>
      </c>
      <c r="T2595" s="199" t="str">
        <f t="shared" si="4998"/>
        <v>T$17</v>
      </c>
      <c r="U2595" s="199" t="str">
        <f t="shared" si="4998"/>
        <v>U$17</v>
      </c>
      <c r="V2595" s="199" t="str">
        <f t="shared" si="4998"/>
        <v>V$17</v>
      </c>
      <c r="W2595" s="199" t="str">
        <f t="shared" si="4998"/>
        <v>W$17</v>
      </c>
      <c r="X2595" s="199" t="str">
        <f t="shared" si="4998"/>
        <v>X$17</v>
      </c>
      <c r="Y2595" s="199" t="str">
        <f t="shared" si="4998"/>
        <v>Y$17</v>
      </c>
      <c r="Z2595" s="199" t="str">
        <f t="shared" si="4998"/>
        <v>Z$17</v>
      </c>
      <c r="AA2595" s="199" t="str">
        <f t="shared" si="4998"/>
        <v>AA$17</v>
      </c>
      <c r="AB2595" s="199" t="str">
        <f t="shared" si="4998"/>
        <v>AB$17</v>
      </c>
      <c r="AC2595" s="199" t="str">
        <f t="shared" si="4998"/>
        <v>AC$17</v>
      </c>
      <c r="AD2595" s="199" t="str">
        <f t="shared" si="4998"/>
        <v>AD$17</v>
      </c>
      <c r="AE2595" s="199" t="str">
        <f t="shared" si="4998"/>
        <v>AE$17</v>
      </c>
      <c r="AF2595" s="199" t="str">
        <f t="shared" si="4998"/>
        <v>AF$17</v>
      </c>
      <c r="AG2595" s="199" t="str">
        <f t="shared" si="4998"/>
        <v>AG$17</v>
      </c>
      <c r="AH2595" s="199" t="str">
        <f t="shared" si="4998"/>
        <v>AH$17</v>
      </c>
      <c r="AI2595" s="199" t="str">
        <f t="shared" si="4998"/>
        <v>AI$17</v>
      </c>
      <c r="AJ2595" s="199" t="str">
        <f t="shared" si="4998"/>
        <v>AJ$17</v>
      </c>
      <c r="AK2595" s="199" t="str">
        <f t="shared" si="4998"/>
        <v>AK$17</v>
      </c>
      <c r="AL2595" s="199" t="str">
        <f t="shared" si="4998"/>
        <v>AL$17</v>
      </c>
      <c r="AM2595" s="199" t="str">
        <f t="shared" si="4998"/>
        <v>AM$17</v>
      </c>
      <c r="AN2595" s="199" t="str">
        <f t="shared" si="4998"/>
        <v>AN$17</v>
      </c>
      <c r="AO2595" s="199" t="str">
        <f t="shared" si="4998"/>
        <v>AO$17</v>
      </c>
      <c r="AP2595" s="199" t="str">
        <f t="shared" si="4998"/>
        <v>AP$17</v>
      </c>
      <c r="AQ2595" s="199" t="str">
        <f t="shared" si="4998"/>
        <v>AQ$17</v>
      </c>
      <c r="AR2595" s="199" t="str">
        <f t="shared" si="4998"/>
        <v>AR$17</v>
      </c>
      <c r="AS2595" s="199" t="str">
        <f t="shared" si="4998"/>
        <v>AS$17</v>
      </c>
      <c r="AT2595" s="199" t="str">
        <f t="shared" si="4998"/>
        <v>AT$17</v>
      </c>
      <c r="AU2595" s="199" t="str">
        <f t="shared" si="4998"/>
        <v>AU$17</v>
      </c>
      <c r="AV2595" s="199" t="str">
        <f t="shared" si="4998"/>
        <v>AV$17</v>
      </c>
      <c r="AW2595" s="199" t="str">
        <f t="shared" si="4998"/>
        <v>AW$17</v>
      </c>
      <c r="AX2595" s="199" t="str">
        <f t="shared" si="4998"/>
        <v>AX$17</v>
      </c>
      <c r="AY2595" s="199" t="str">
        <f t="shared" ref="AY2595:CD2595" si="4999">AY$21</f>
        <v>AY$17</v>
      </c>
      <c r="AZ2595" s="199" t="str">
        <f t="shared" si="4999"/>
        <v>AZ$17</v>
      </c>
      <c r="BA2595" s="199" t="str">
        <f t="shared" si="4999"/>
        <v>BA$17</v>
      </c>
      <c r="BB2595" s="199" t="str">
        <f t="shared" si="4999"/>
        <v>BB$17</v>
      </c>
      <c r="BC2595" s="199" t="str">
        <f t="shared" si="4999"/>
        <v>BC$17</v>
      </c>
      <c r="BD2595" s="199" t="str">
        <f t="shared" si="4999"/>
        <v>BD$17</v>
      </c>
      <c r="BE2595" s="199" t="str">
        <f t="shared" si="4999"/>
        <v>BE$17</v>
      </c>
      <c r="BF2595" s="199" t="str">
        <f t="shared" si="4999"/>
        <v>BF$17</v>
      </c>
      <c r="BG2595" s="199" t="str">
        <f t="shared" si="4999"/>
        <v>BG$17</v>
      </c>
      <c r="BH2595" s="199" t="str">
        <f t="shared" si="4999"/>
        <v>BH$17</v>
      </c>
      <c r="BI2595" s="199" t="str">
        <f t="shared" si="4999"/>
        <v>BI$17</v>
      </c>
      <c r="BJ2595" s="199" t="str">
        <f t="shared" si="4999"/>
        <v>BJ$17</v>
      </c>
      <c r="BK2595" s="199" t="str">
        <f t="shared" si="4999"/>
        <v>BK$17</v>
      </c>
      <c r="BL2595" s="199" t="str">
        <f t="shared" si="4999"/>
        <v>BL$17</v>
      </c>
      <c r="BM2595" s="199" t="str">
        <f t="shared" si="4999"/>
        <v>BM$17</v>
      </c>
      <c r="BN2595" s="199" t="str">
        <f t="shared" si="4999"/>
        <v>BN$17</v>
      </c>
      <c r="BO2595" s="199" t="str">
        <f t="shared" si="4999"/>
        <v>BO$17</v>
      </c>
      <c r="BP2595" s="199" t="str">
        <f t="shared" si="4999"/>
        <v>BP$17</v>
      </c>
      <c r="BQ2595" s="199" t="str">
        <f t="shared" si="4999"/>
        <v>BQ$17</v>
      </c>
      <c r="BR2595" s="199" t="str">
        <f t="shared" si="4999"/>
        <v>BR$17</v>
      </c>
      <c r="BS2595" s="199" t="str">
        <f t="shared" si="4999"/>
        <v>BS$17</v>
      </c>
      <c r="BT2595" s="199" t="str">
        <f t="shared" si="4999"/>
        <v>BT$17</v>
      </c>
      <c r="BU2595" s="199" t="str">
        <f t="shared" si="4999"/>
        <v>BU$17</v>
      </c>
      <c r="BV2595" s="199" t="str">
        <f t="shared" si="4999"/>
        <v>BV$17</v>
      </c>
      <c r="BW2595" s="199" t="str">
        <f t="shared" si="4999"/>
        <v>BW$17</v>
      </c>
      <c r="BX2595" s="199" t="str">
        <f t="shared" si="4999"/>
        <v>BX$17</v>
      </c>
      <c r="BY2595" s="199" t="str">
        <f t="shared" si="4999"/>
        <v>BY$17</v>
      </c>
      <c r="BZ2595" s="199" t="str">
        <f t="shared" si="4999"/>
        <v>BZ$17</v>
      </c>
      <c r="CA2595" s="199" t="str">
        <f t="shared" si="4999"/>
        <v>CA$17</v>
      </c>
      <c r="CB2595" s="199" t="str">
        <f t="shared" si="4999"/>
        <v>CB$17</v>
      </c>
      <c r="CC2595" s="199" t="str">
        <f t="shared" si="4999"/>
        <v>CC$17</v>
      </c>
      <c r="CD2595" s="199" t="str">
        <f t="shared" si="4999"/>
        <v>CD$17</v>
      </c>
      <c r="CE2595" s="199" t="str">
        <f t="shared" ref="CE2595:CL2595" si="5000">CE$21</f>
        <v>CE$17</v>
      </c>
      <c r="CF2595" s="199" t="str">
        <f t="shared" si="5000"/>
        <v>CF$17</v>
      </c>
      <c r="CG2595" s="199" t="str">
        <f t="shared" si="5000"/>
        <v>CG$17</v>
      </c>
      <c r="CH2595" s="199" t="str">
        <f t="shared" si="5000"/>
        <v>CH$17</v>
      </c>
      <c r="CI2595" s="199" t="str">
        <f t="shared" si="5000"/>
        <v>CI$17</v>
      </c>
      <c r="CJ2595" s="199" t="str">
        <f t="shared" si="5000"/>
        <v>CJ$17</v>
      </c>
      <c r="CK2595" s="199" t="str">
        <f t="shared" si="5000"/>
        <v>CK$17</v>
      </c>
      <c r="CL2595" s="199" t="str">
        <f t="shared" si="5000"/>
        <v>CL$17</v>
      </c>
      <c r="CN2595" s="201"/>
      <c r="CO2595" s="199" t="str">
        <f t="shared" ref="CO2595:DL2595" si="5001">CO$21</f>
        <v>CO$17</v>
      </c>
      <c r="CP2595" s="199" t="str">
        <f t="shared" si="5001"/>
        <v>CP$17</v>
      </c>
      <c r="CQ2595" s="199" t="str">
        <f t="shared" si="5001"/>
        <v>CQ$17</v>
      </c>
      <c r="CR2595" s="199" t="str">
        <f t="shared" si="5001"/>
        <v>CR$17</v>
      </c>
      <c r="CS2595" s="199" t="str">
        <f t="shared" si="5001"/>
        <v>CS$17</v>
      </c>
      <c r="CT2595" s="199" t="str">
        <f t="shared" si="5001"/>
        <v>CT$17</v>
      </c>
      <c r="CU2595" s="199" t="str">
        <f t="shared" si="5001"/>
        <v>CU$17</v>
      </c>
      <c r="CV2595" s="199" t="str">
        <f t="shared" si="5001"/>
        <v>CV$17</v>
      </c>
      <c r="CW2595" s="199" t="str">
        <f t="shared" si="5001"/>
        <v>CW$17</v>
      </c>
      <c r="CX2595" s="199" t="str">
        <f t="shared" si="5001"/>
        <v>CX$17</v>
      </c>
      <c r="CY2595" s="199" t="str">
        <f t="shared" si="5001"/>
        <v>CY$17</v>
      </c>
      <c r="CZ2595" s="199" t="str">
        <f t="shared" si="5001"/>
        <v>CZ$17</v>
      </c>
      <c r="DA2595" s="199" t="str">
        <f t="shared" si="5001"/>
        <v>DA$17</v>
      </c>
      <c r="DB2595" s="199" t="str">
        <f t="shared" si="5001"/>
        <v>DB$17</v>
      </c>
      <c r="DC2595" s="199" t="str">
        <f t="shared" si="5001"/>
        <v>DC$17</v>
      </c>
      <c r="DD2595" s="199" t="str">
        <f t="shared" si="5001"/>
        <v>DD$17</v>
      </c>
      <c r="DE2595" s="199" t="str">
        <f t="shared" si="5001"/>
        <v>DE$17</v>
      </c>
      <c r="DF2595" s="199" t="str">
        <f t="shared" si="5001"/>
        <v>DF$17</v>
      </c>
      <c r="DG2595" s="199" t="str">
        <f t="shared" si="5001"/>
        <v>DG$17</v>
      </c>
      <c r="DH2595" s="199" t="str">
        <f t="shared" si="5001"/>
        <v>DH$17</v>
      </c>
      <c r="DI2595" s="199" t="str">
        <f t="shared" si="5001"/>
        <v>DI$17</v>
      </c>
      <c r="DJ2595" s="199" t="str">
        <f t="shared" si="5001"/>
        <v>DJ$17</v>
      </c>
      <c r="DK2595" s="199" t="str">
        <f t="shared" si="5001"/>
        <v>DK$17</v>
      </c>
      <c r="DL2595" s="199" t="str">
        <f t="shared" si="5001"/>
        <v>DL$17</v>
      </c>
    </row>
    <row r="2596" spans="1:116" x14ac:dyDescent="0.4">
      <c r="A2596" s="174"/>
      <c r="E2596" s="8"/>
      <c r="G2596" s="175" t="s">
        <v>491</v>
      </c>
      <c r="H2596" s="200"/>
      <c r="I2596" s="201"/>
      <c r="J2596" s="201"/>
      <c r="K2596" s="202"/>
      <c r="L2596" s="202"/>
      <c r="M2596" s="202"/>
      <c r="N2596" s="202"/>
      <c r="O2596" s="202"/>
      <c r="P2596" s="202"/>
      <c r="R2596" s="202"/>
      <c r="S2596" s="190"/>
      <c r="T2596" s="190"/>
      <c r="U2596" s="190"/>
      <c r="V2596" s="190"/>
      <c r="W2596" s="190"/>
      <c r="X2596" s="190"/>
      <c r="Y2596" s="190"/>
      <c r="Z2596" s="190"/>
      <c r="AA2596" s="190"/>
      <c r="AB2596" s="190"/>
      <c r="AC2596" s="190"/>
      <c r="AD2596" s="190"/>
      <c r="AE2596" s="190"/>
      <c r="AF2596" s="190"/>
      <c r="AG2596" s="190"/>
      <c r="AH2596" s="190"/>
      <c r="AI2596" s="190"/>
      <c r="AJ2596" s="190"/>
      <c r="AK2596" s="190"/>
      <c r="AL2596" s="190"/>
      <c r="AM2596" s="190"/>
      <c r="AN2596" s="190"/>
      <c r="AO2596" s="190"/>
      <c r="AP2596" s="190"/>
      <c r="AQ2596" s="190"/>
      <c r="AR2596" s="190"/>
      <c r="AS2596" s="190"/>
      <c r="AT2596" s="190"/>
      <c r="AU2596" s="190"/>
      <c r="AV2596" s="190"/>
      <c r="AW2596" s="190"/>
      <c r="AX2596" s="190"/>
      <c r="AY2596" s="190"/>
      <c r="AZ2596" s="190"/>
      <c r="BA2596" s="190"/>
      <c r="BB2596" s="190"/>
      <c r="BC2596" s="190"/>
      <c r="BD2596" s="190"/>
      <c r="BE2596" s="190"/>
      <c r="BF2596" s="190"/>
      <c r="BG2596" s="190"/>
      <c r="BH2596" s="190"/>
      <c r="BI2596" s="190"/>
      <c r="BJ2596" s="190"/>
      <c r="BK2596" s="190"/>
      <c r="BL2596" s="190"/>
      <c r="BM2596" s="190"/>
      <c r="BN2596" s="190"/>
      <c r="BO2596" s="190"/>
      <c r="BP2596" s="190"/>
      <c r="BQ2596" s="190"/>
      <c r="BR2596" s="190"/>
      <c r="BS2596" s="190"/>
      <c r="BT2596" s="190"/>
      <c r="BU2596" s="190"/>
      <c r="BV2596" s="190"/>
      <c r="BW2596" s="190"/>
      <c r="BX2596" s="190"/>
      <c r="BY2596" s="190"/>
      <c r="BZ2596" s="190"/>
      <c r="CA2596" s="190"/>
      <c r="CB2596" s="190"/>
      <c r="CC2596" s="190"/>
      <c r="CD2596" s="190"/>
      <c r="CE2596" s="190"/>
      <c r="CF2596" s="190"/>
      <c r="CG2596" s="190"/>
      <c r="CH2596" s="190"/>
      <c r="CI2596" s="190"/>
      <c r="CJ2596" s="190"/>
      <c r="CK2596" s="190"/>
      <c r="CL2596" s="190"/>
      <c r="CN2596" s="201"/>
      <c r="CO2596" s="190"/>
      <c r="CP2596" s="190"/>
      <c r="CQ2596" s="190"/>
      <c r="CR2596" s="190"/>
      <c r="CS2596" s="190"/>
      <c r="CT2596" s="190"/>
      <c r="CU2596" s="190"/>
      <c r="CV2596" s="190"/>
      <c r="CW2596" s="190"/>
      <c r="CX2596" s="190"/>
      <c r="CY2596" s="190"/>
      <c r="CZ2596" s="190"/>
      <c r="DA2596" s="190"/>
      <c r="DB2596" s="190"/>
      <c r="DC2596" s="190"/>
      <c r="DD2596" s="190"/>
      <c r="DE2596" s="190"/>
      <c r="DF2596" s="190"/>
      <c r="DG2596" s="190"/>
      <c r="DH2596" s="190"/>
      <c r="DI2596" s="190"/>
      <c r="DJ2596" s="190"/>
      <c r="DK2596" s="190"/>
      <c r="DL2596" s="190"/>
    </row>
    <row r="2597" spans="1:116" x14ac:dyDescent="0.4">
      <c r="A2597" s="174"/>
      <c r="E2597" s="8"/>
      <c r="G2597" s="175" t="s">
        <v>505</v>
      </c>
      <c r="H2597" s="200"/>
      <c r="I2597" s="201"/>
      <c r="J2597" s="201"/>
      <c r="K2597" s="202"/>
      <c r="L2597" s="202"/>
      <c r="M2597" s="202"/>
      <c r="N2597" s="202"/>
      <c r="O2597" s="202"/>
      <c r="P2597" s="202"/>
      <c r="R2597" s="202"/>
      <c r="S2597" s="190"/>
      <c r="T2597" s="190"/>
      <c r="U2597" s="190"/>
      <c r="V2597" s="190"/>
      <c r="W2597" s="190"/>
      <c r="X2597" s="190"/>
      <c r="Y2597" s="190"/>
      <c r="Z2597" s="190"/>
      <c r="AA2597" s="190"/>
      <c r="AB2597" s="190"/>
      <c r="AC2597" s="190"/>
      <c r="AD2597" s="190"/>
      <c r="AE2597" s="190"/>
      <c r="AF2597" s="190"/>
      <c r="AG2597" s="190"/>
      <c r="AH2597" s="190"/>
      <c r="AI2597" s="190"/>
      <c r="AJ2597" s="190"/>
      <c r="AK2597" s="190"/>
      <c r="AL2597" s="190"/>
      <c r="AM2597" s="190"/>
      <c r="AN2597" s="190"/>
      <c r="AO2597" s="190"/>
      <c r="AP2597" s="190"/>
      <c r="AQ2597" s="190"/>
      <c r="AR2597" s="190"/>
      <c r="AS2597" s="190"/>
      <c r="AT2597" s="190"/>
      <c r="AU2597" s="190"/>
      <c r="AV2597" s="190"/>
      <c r="AW2597" s="190"/>
      <c r="AX2597" s="190"/>
      <c r="AY2597" s="190"/>
      <c r="AZ2597" s="190"/>
      <c r="BA2597" s="190"/>
      <c r="BB2597" s="190"/>
      <c r="BC2597" s="190"/>
      <c r="BD2597" s="190"/>
      <c r="BE2597" s="190"/>
      <c r="BF2597" s="190"/>
      <c r="BG2597" s="190"/>
      <c r="BH2597" s="190"/>
      <c r="BI2597" s="190"/>
      <c r="BJ2597" s="190"/>
      <c r="BK2597" s="190"/>
      <c r="BL2597" s="190"/>
      <c r="BM2597" s="190"/>
      <c r="BN2597" s="190"/>
      <c r="BO2597" s="190"/>
      <c r="BP2597" s="190"/>
      <c r="BQ2597" s="190"/>
      <c r="BR2597" s="190"/>
      <c r="BS2597" s="190"/>
      <c r="BT2597" s="190"/>
      <c r="BU2597" s="190"/>
      <c r="BV2597" s="190"/>
      <c r="BW2597" s="190"/>
      <c r="BX2597" s="190"/>
      <c r="BY2597" s="190"/>
      <c r="BZ2597" s="190"/>
      <c r="CA2597" s="190"/>
      <c r="CB2597" s="190"/>
      <c r="CC2597" s="190"/>
      <c r="CD2597" s="190"/>
      <c r="CE2597" s="190"/>
      <c r="CF2597" s="190"/>
      <c r="CG2597" s="190"/>
      <c r="CH2597" s="190"/>
      <c r="CI2597" s="190"/>
      <c r="CJ2597" s="190"/>
      <c r="CK2597" s="190"/>
      <c r="CL2597" s="190"/>
      <c r="CN2597" s="201"/>
      <c r="CO2597" s="190"/>
      <c r="CP2597" s="190"/>
      <c r="CQ2597" s="190"/>
      <c r="CR2597" s="190"/>
      <c r="CS2597" s="190"/>
      <c r="CT2597" s="190"/>
      <c r="CU2597" s="190"/>
      <c r="CV2597" s="190"/>
      <c r="CW2597" s="190"/>
      <c r="CX2597" s="190"/>
      <c r="CY2597" s="190"/>
      <c r="CZ2597" s="190"/>
      <c r="DA2597" s="190"/>
      <c r="DB2597" s="190"/>
      <c r="DC2597" s="190"/>
      <c r="DD2597" s="190"/>
      <c r="DE2597" s="190"/>
      <c r="DF2597" s="190"/>
      <c r="DG2597" s="190"/>
      <c r="DH2597" s="190"/>
      <c r="DI2597" s="190"/>
      <c r="DJ2597" s="190"/>
      <c r="DK2597" s="190"/>
      <c r="DL2597" s="190"/>
    </row>
    <row r="2598" spans="1:116" x14ac:dyDescent="0.4">
      <c r="A2598" s="174"/>
      <c r="E2598" s="8"/>
      <c r="G2598" s="175" t="s">
        <v>463</v>
      </c>
      <c r="H2598" s="200"/>
      <c r="I2598" s="201"/>
      <c r="J2598" s="201"/>
      <c r="K2598" s="202"/>
      <c r="L2598" s="202"/>
      <c r="M2598" s="202"/>
      <c r="N2598" s="202"/>
      <c r="O2598" s="202"/>
      <c r="P2598" s="202"/>
      <c r="R2598" s="202"/>
      <c r="S2598" s="190" t="str">
        <f t="shared" ref="S2598:AX2598" si="5002">S$22</f>
        <v>S$18</v>
      </c>
      <c r="T2598" s="190" t="str">
        <f t="shared" si="5002"/>
        <v>T$18</v>
      </c>
      <c r="U2598" s="190" t="str">
        <f t="shared" si="5002"/>
        <v>U$18</v>
      </c>
      <c r="V2598" s="190" t="str">
        <f t="shared" si="5002"/>
        <v>V$18</v>
      </c>
      <c r="W2598" s="190" t="str">
        <f t="shared" si="5002"/>
        <v>W$18</v>
      </c>
      <c r="X2598" s="190" t="str">
        <f t="shared" si="5002"/>
        <v>X$18</v>
      </c>
      <c r="Y2598" s="190" t="str">
        <f t="shared" si="5002"/>
        <v>Y$18</v>
      </c>
      <c r="Z2598" s="190" t="str">
        <f t="shared" si="5002"/>
        <v>Z$18</v>
      </c>
      <c r="AA2598" s="190" t="str">
        <f t="shared" si="5002"/>
        <v>AA$18</v>
      </c>
      <c r="AB2598" s="190" t="str">
        <f t="shared" si="5002"/>
        <v>AB$18</v>
      </c>
      <c r="AC2598" s="190" t="str">
        <f t="shared" si="5002"/>
        <v>AC$18</v>
      </c>
      <c r="AD2598" s="190" t="str">
        <f t="shared" si="5002"/>
        <v>AD$18</v>
      </c>
      <c r="AE2598" s="190" t="str">
        <f t="shared" si="5002"/>
        <v>AE$18</v>
      </c>
      <c r="AF2598" s="190" t="str">
        <f t="shared" si="5002"/>
        <v>AF$18</v>
      </c>
      <c r="AG2598" s="190" t="str">
        <f t="shared" si="5002"/>
        <v>AG$18</v>
      </c>
      <c r="AH2598" s="190" t="str">
        <f t="shared" si="5002"/>
        <v>AH$18</v>
      </c>
      <c r="AI2598" s="190" t="str">
        <f t="shared" si="5002"/>
        <v>AI$18</v>
      </c>
      <c r="AJ2598" s="190" t="str">
        <f t="shared" si="5002"/>
        <v>AJ$18</v>
      </c>
      <c r="AK2598" s="190" t="str">
        <f t="shared" si="5002"/>
        <v>AK$18</v>
      </c>
      <c r="AL2598" s="190" t="str">
        <f t="shared" si="5002"/>
        <v>AL$18</v>
      </c>
      <c r="AM2598" s="190" t="str">
        <f t="shared" si="5002"/>
        <v>AM$18</v>
      </c>
      <c r="AN2598" s="190" t="str">
        <f t="shared" si="5002"/>
        <v>AN$18</v>
      </c>
      <c r="AO2598" s="190" t="str">
        <f t="shared" si="5002"/>
        <v>AO$18</v>
      </c>
      <c r="AP2598" s="190" t="str">
        <f t="shared" si="5002"/>
        <v>AP$18</v>
      </c>
      <c r="AQ2598" s="190" t="str">
        <f t="shared" si="5002"/>
        <v>AQ$18</v>
      </c>
      <c r="AR2598" s="190" t="str">
        <f t="shared" si="5002"/>
        <v>AR$18</v>
      </c>
      <c r="AS2598" s="190" t="str">
        <f t="shared" si="5002"/>
        <v>AS$18</v>
      </c>
      <c r="AT2598" s="190" t="str">
        <f t="shared" si="5002"/>
        <v>AT$18</v>
      </c>
      <c r="AU2598" s="190" t="str">
        <f t="shared" si="5002"/>
        <v>AU$18</v>
      </c>
      <c r="AV2598" s="190" t="str">
        <f t="shared" si="5002"/>
        <v>AV$18</v>
      </c>
      <c r="AW2598" s="190" t="str">
        <f t="shared" si="5002"/>
        <v>AW$18</v>
      </c>
      <c r="AX2598" s="190" t="str">
        <f t="shared" si="5002"/>
        <v>AX$18</v>
      </c>
      <c r="AY2598" s="190" t="str">
        <f t="shared" ref="AY2598:CD2598" si="5003">AY$22</f>
        <v>AY$18</v>
      </c>
      <c r="AZ2598" s="190" t="str">
        <f t="shared" si="5003"/>
        <v>AZ$18</v>
      </c>
      <c r="BA2598" s="190" t="str">
        <f t="shared" si="5003"/>
        <v>BA$18</v>
      </c>
      <c r="BB2598" s="190" t="str">
        <f t="shared" si="5003"/>
        <v>BB$18</v>
      </c>
      <c r="BC2598" s="190" t="str">
        <f t="shared" si="5003"/>
        <v>BC$18</v>
      </c>
      <c r="BD2598" s="190" t="str">
        <f t="shared" si="5003"/>
        <v>BD$18</v>
      </c>
      <c r="BE2598" s="190" t="str">
        <f t="shared" si="5003"/>
        <v>BE$18</v>
      </c>
      <c r="BF2598" s="190" t="str">
        <f t="shared" si="5003"/>
        <v>BF$18</v>
      </c>
      <c r="BG2598" s="190" t="str">
        <f t="shared" si="5003"/>
        <v>BG$18</v>
      </c>
      <c r="BH2598" s="190" t="str">
        <f t="shared" si="5003"/>
        <v>BH$18</v>
      </c>
      <c r="BI2598" s="190" t="str">
        <f t="shared" si="5003"/>
        <v>BI$18</v>
      </c>
      <c r="BJ2598" s="190" t="str">
        <f t="shared" si="5003"/>
        <v>BJ$18</v>
      </c>
      <c r="BK2598" s="190" t="str">
        <f t="shared" si="5003"/>
        <v>BK$18</v>
      </c>
      <c r="BL2598" s="190" t="str">
        <f t="shared" si="5003"/>
        <v>BL$18</v>
      </c>
      <c r="BM2598" s="190" t="str">
        <f t="shared" si="5003"/>
        <v>BM$18</v>
      </c>
      <c r="BN2598" s="190" t="str">
        <f t="shared" si="5003"/>
        <v>BN$18</v>
      </c>
      <c r="BO2598" s="190" t="str">
        <f t="shared" si="5003"/>
        <v>BO$18</v>
      </c>
      <c r="BP2598" s="190" t="str">
        <f t="shared" si="5003"/>
        <v>BP$18</v>
      </c>
      <c r="BQ2598" s="190" t="str">
        <f t="shared" si="5003"/>
        <v>BQ$18</v>
      </c>
      <c r="BR2598" s="190" t="str">
        <f t="shared" si="5003"/>
        <v>BR$18</v>
      </c>
      <c r="BS2598" s="190" t="str">
        <f t="shared" si="5003"/>
        <v>BS$18</v>
      </c>
      <c r="BT2598" s="190" t="str">
        <f t="shared" si="5003"/>
        <v>BT$18</v>
      </c>
      <c r="BU2598" s="190" t="str">
        <f t="shared" si="5003"/>
        <v>BU$18</v>
      </c>
      <c r="BV2598" s="190" t="str">
        <f t="shared" si="5003"/>
        <v>BV$18</v>
      </c>
      <c r="BW2598" s="190" t="str">
        <f t="shared" si="5003"/>
        <v>BW$18</v>
      </c>
      <c r="BX2598" s="190" t="str">
        <f t="shared" si="5003"/>
        <v>BX$18</v>
      </c>
      <c r="BY2598" s="190" t="str">
        <f t="shared" si="5003"/>
        <v>BY$18</v>
      </c>
      <c r="BZ2598" s="190" t="str">
        <f t="shared" si="5003"/>
        <v>BZ$18</v>
      </c>
      <c r="CA2598" s="190" t="str">
        <f t="shared" si="5003"/>
        <v>CA$18</v>
      </c>
      <c r="CB2598" s="190" t="str">
        <f t="shared" si="5003"/>
        <v>CB$18</v>
      </c>
      <c r="CC2598" s="190" t="str">
        <f t="shared" si="5003"/>
        <v>CC$18</v>
      </c>
      <c r="CD2598" s="190" t="str">
        <f t="shared" si="5003"/>
        <v>CD$18</v>
      </c>
      <c r="CE2598" s="190" t="str">
        <f t="shared" ref="CE2598:CL2598" si="5004">CE$22</f>
        <v>CE$18</v>
      </c>
      <c r="CF2598" s="190" t="str">
        <f t="shared" si="5004"/>
        <v>CF$18</v>
      </c>
      <c r="CG2598" s="190" t="str">
        <f t="shared" si="5004"/>
        <v>CG$18</v>
      </c>
      <c r="CH2598" s="190" t="str">
        <f t="shared" si="5004"/>
        <v>CH$18</v>
      </c>
      <c r="CI2598" s="190" t="str">
        <f t="shared" si="5004"/>
        <v>CI$18</v>
      </c>
      <c r="CJ2598" s="190" t="str">
        <f t="shared" si="5004"/>
        <v>CJ$18</v>
      </c>
      <c r="CK2598" s="190" t="str">
        <f t="shared" si="5004"/>
        <v>CK$18</v>
      </c>
      <c r="CL2598" s="190" t="str">
        <f t="shared" si="5004"/>
        <v>CL$18</v>
      </c>
      <c r="CN2598" s="201"/>
      <c r="CO2598" s="190" t="str">
        <f t="shared" ref="CO2598:DL2598" si="5005">CO$22</f>
        <v>CO$18</v>
      </c>
      <c r="CP2598" s="190" t="str">
        <f t="shared" si="5005"/>
        <v>CP$18</v>
      </c>
      <c r="CQ2598" s="190" t="str">
        <f t="shared" si="5005"/>
        <v>CQ$18</v>
      </c>
      <c r="CR2598" s="190" t="str">
        <f t="shared" si="5005"/>
        <v>CR$18</v>
      </c>
      <c r="CS2598" s="190" t="str">
        <f t="shared" si="5005"/>
        <v>CS$18</v>
      </c>
      <c r="CT2598" s="190" t="str">
        <f t="shared" si="5005"/>
        <v>CT$18</v>
      </c>
      <c r="CU2598" s="190" t="str">
        <f t="shared" si="5005"/>
        <v>CU$18</v>
      </c>
      <c r="CV2598" s="190" t="str">
        <f t="shared" si="5005"/>
        <v>CV$18</v>
      </c>
      <c r="CW2598" s="190" t="str">
        <f t="shared" si="5005"/>
        <v>CW$18</v>
      </c>
      <c r="CX2598" s="190" t="str">
        <f t="shared" si="5005"/>
        <v>CX$18</v>
      </c>
      <c r="CY2598" s="190" t="str">
        <f t="shared" si="5005"/>
        <v>CY$18</v>
      </c>
      <c r="CZ2598" s="190" t="str">
        <f t="shared" si="5005"/>
        <v>CZ$18</v>
      </c>
      <c r="DA2598" s="190" t="str">
        <f t="shared" si="5005"/>
        <v>DA$18</v>
      </c>
      <c r="DB2598" s="190" t="str">
        <f t="shared" si="5005"/>
        <v>DB$18</v>
      </c>
      <c r="DC2598" s="190" t="str">
        <f t="shared" si="5005"/>
        <v>DC$18</v>
      </c>
      <c r="DD2598" s="190" t="str">
        <f t="shared" si="5005"/>
        <v>DD$18</v>
      </c>
      <c r="DE2598" s="190" t="str">
        <f t="shared" si="5005"/>
        <v>DE$18</v>
      </c>
      <c r="DF2598" s="190" t="str">
        <f t="shared" si="5005"/>
        <v>DF$18</v>
      </c>
      <c r="DG2598" s="190" t="str">
        <f t="shared" si="5005"/>
        <v>DG$18</v>
      </c>
      <c r="DH2598" s="190" t="str">
        <f t="shared" si="5005"/>
        <v>DH$18</v>
      </c>
      <c r="DI2598" s="190" t="str">
        <f t="shared" si="5005"/>
        <v>DI$18</v>
      </c>
      <c r="DJ2598" s="190" t="str">
        <f t="shared" si="5005"/>
        <v>DJ$18</v>
      </c>
      <c r="DK2598" s="190" t="str">
        <f t="shared" si="5005"/>
        <v>DK$18</v>
      </c>
      <c r="DL2598" s="190" t="str">
        <f t="shared" si="5005"/>
        <v>DL$18</v>
      </c>
    </row>
    <row r="2599" spans="1:116" x14ac:dyDescent="0.4">
      <c r="A2599" s="174"/>
      <c r="E2599" s="8"/>
      <c r="G2599" s="175" t="s">
        <v>464</v>
      </c>
      <c r="H2599" s="200"/>
      <c r="I2599" s="201"/>
      <c r="J2599" s="201"/>
      <c r="K2599" s="202"/>
      <c r="L2599" s="202"/>
      <c r="M2599" s="202"/>
      <c r="N2599" s="202"/>
      <c r="O2599" s="202"/>
      <c r="P2599" s="202"/>
      <c r="R2599" s="202"/>
      <c r="S2599" s="190" t="str">
        <f t="shared" ref="S2599:AX2599" si="5006">S$23</f>
        <v>S$19</v>
      </c>
      <c r="T2599" s="190" t="str">
        <f t="shared" si="5006"/>
        <v>T$19</v>
      </c>
      <c r="U2599" s="190" t="str">
        <f t="shared" si="5006"/>
        <v>U$19</v>
      </c>
      <c r="V2599" s="190" t="str">
        <f t="shared" si="5006"/>
        <v>V$19</v>
      </c>
      <c r="W2599" s="190" t="str">
        <f t="shared" si="5006"/>
        <v>W$19</v>
      </c>
      <c r="X2599" s="190" t="str">
        <f t="shared" si="5006"/>
        <v>X$19</v>
      </c>
      <c r="Y2599" s="190" t="str">
        <f t="shared" si="5006"/>
        <v>Y$19</v>
      </c>
      <c r="Z2599" s="190" t="str">
        <f t="shared" si="5006"/>
        <v>Z$19</v>
      </c>
      <c r="AA2599" s="190" t="str">
        <f t="shared" si="5006"/>
        <v>AA$19</v>
      </c>
      <c r="AB2599" s="190" t="str">
        <f t="shared" si="5006"/>
        <v>AB$19</v>
      </c>
      <c r="AC2599" s="190" t="str">
        <f t="shared" si="5006"/>
        <v>AC$19</v>
      </c>
      <c r="AD2599" s="190" t="str">
        <f t="shared" si="5006"/>
        <v>AD$19</v>
      </c>
      <c r="AE2599" s="190" t="str">
        <f t="shared" si="5006"/>
        <v>AE$19</v>
      </c>
      <c r="AF2599" s="190" t="str">
        <f t="shared" si="5006"/>
        <v>AF$19</v>
      </c>
      <c r="AG2599" s="190" t="str">
        <f t="shared" si="5006"/>
        <v>AG$19</v>
      </c>
      <c r="AH2599" s="190" t="str">
        <f t="shared" si="5006"/>
        <v>AH$19</v>
      </c>
      <c r="AI2599" s="190" t="str">
        <f t="shared" si="5006"/>
        <v>AI$19</v>
      </c>
      <c r="AJ2599" s="190" t="str">
        <f t="shared" si="5006"/>
        <v>AJ$19</v>
      </c>
      <c r="AK2599" s="190" t="str">
        <f t="shared" si="5006"/>
        <v>AK$19</v>
      </c>
      <c r="AL2599" s="190" t="str">
        <f t="shared" si="5006"/>
        <v>AL$19</v>
      </c>
      <c r="AM2599" s="190" t="str">
        <f t="shared" si="5006"/>
        <v>AM$19</v>
      </c>
      <c r="AN2599" s="190" t="str">
        <f t="shared" si="5006"/>
        <v>AN$19</v>
      </c>
      <c r="AO2599" s="190" t="str">
        <f t="shared" si="5006"/>
        <v>AO$19</v>
      </c>
      <c r="AP2599" s="190" t="str">
        <f t="shared" si="5006"/>
        <v>AP$19</v>
      </c>
      <c r="AQ2599" s="190" t="str">
        <f t="shared" si="5006"/>
        <v>AQ$19</v>
      </c>
      <c r="AR2599" s="190" t="str">
        <f t="shared" si="5006"/>
        <v>AR$19</v>
      </c>
      <c r="AS2599" s="190" t="str">
        <f t="shared" si="5006"/>
        <v>AS$19</v>
      </c>
      <c r="AT2599" s="190" t="str">
        <f t="shared" si="5006"/>
        <v>AT$19</v>
      </c>
      <c r="AU2599" s="190" t="str">
        <f t="shared" si="5006"/>
        <v>AU$19</v>
      </c>
      <c r="AV2599" s="190" t="str">
        <f t="shared" si="5006"/>
        <v>AV$19</v>
      </c>
      <c r="AW2599" s="190" t="str">
        <f t="shared" si="5006"/>
        <v>AW$19</v>
      </c>
      <c r="AX2599" s="190" t="str">
        <f t="shared" si="5006"/>
        <v>AX$19</v>
      </c>
      <c r="AY2599" s="190" t="str">
        <f t="shared" ref="AY2599:CD2599" si="5007">AY$23</f>
        <v>AY$19</v>
      </c>
      <c r="AZ2599" s="190" t="str">
        <f t="shared" si="5007"/>
        <v>AZ$19</v>
      </c>
      <c r="BA2599" s="190" t="str">
        <f t="shared" si="5007"/>
        <v>BA$19</v>
      </c>
      <c r="BB2599" s="190" t="str">
        <f t="shared" si="5007"/>
        <v>BB$19</v>
      </c>
      <c r="BC2599" s="190" t="str">
        <f t="shared" si="5007"/>
        <v>BC$19</v>
      </c>
      <c r="BD2599" s="190" t="str">
        <f t="shared" si="5007"/>
        <v>BD$19</v>
      </c>
      <c r="BE2599" s="190" t="str">
        <f t="shared" si="5007"/>
        <v>BE$19</v>
      </c>
      <c r="BF2599" s="190" t="str">
        <f t="shared" si="5007"/>
        <v>BF$19</v>
      </c>
      <c r="BG2599" s="190" t="str">
        <f t="shared" si="5007"/>
        <v>BG$19</v>
      </c>
      <c r="BH2599" s="190" t="str">
        <f t="shared" si="5007"/>
        <v>BH$19</v>
      </c>
      <c r="BI2599" s="190" t="str">
        <f t="shared" si="5007"/>
        <v>BI$19</v>
      </c>
      <c r="BJ2599" s="190" t="str">
        <f t="shared" si="5007"/>
        <v>BJ$19</v>
      </c>
      <c r="BK2599" s="190" t="str">
        <f t="shared" si="5007"/>
        <v>BK$19</v>
      </c>
      <c r="BL2599" s="190" t="str">
        <f t="shared" si="5007"/>
        <v>BL$19</v>
      </c>
      <c r="BM2599" s="190" t="str">
        <f t="shared" si="5007"/>
        <v>BM$19</v>
      </c>
      <c r="BN2599" s="190" t="str">
        <f t="shared" si="5007"/>
        <v>BN$19</v>
      </c>
      <c r="BO2599" s="190" t="str">
        <f t="shared" si="5007"/>
        <v>BO$19</v>
      </c>
      <c r="BP2599" s="190" t="str">
        <f t="shared" si="5007"/>
        <v>BP$19</v>
      </c>
      <c r="BQ2599" s="190" t="str">
        <f t="shared" si="5007"/>
        <v>BQ$19</v>
      </c>
      <c r="BR2599" s="190" t="str">
        <f t="shared" si="5007"/>
        <v>BR$19</v>
      </c>
      <c r="BS2599" s="190" t="str">
        <f t="shared" si="5007"/>
        <v>BS$19</v>
      </c>
      <c r="BT2599" s="190" t="str">
        <f t="shared" si="5007"/>
        <v>BT$19</v>
      </c>
      <c r="BU2599" s="190" t="str">
        <f t="shared" si="5007"/>
        <v>BU$19</v>
      </c>
      <c r="BV2599" s="190" t="str">
        <f t="shared" si="5007"/>
        <v>BV$19</v>
      </c>
      <c r="BW2599" s="190" t="str">
        <f t="shared" si="5007"/>
        <v>BW$19</v>
      </c>
      <c r="BX2599" s="190" t="str">
        <f t="shared" si="5007"/>
        <v>BX$19</v>
      </c>
      <c r="BY2599" s="190" t="str">
        <f t="shared" si="5007"/>
        <v>BY$19</v>
      </c>
      <c r="BZ2599" s="190" t="str">
        <f t="shared" si="5007"/>
        <v>BZ$19</v>
      </c>
      <c r="CA2599" s="190" t="str">
        <f t="shared" si="5007"/>
        <v>CA$19</v>
      </c>
      <c r="CB2599" s="190" t="str">
        <f t="shared" si="5007"/>
        <v>CB$19</v>
      </c>
      <c r="CC2599" s="190" t="str">
        <f t="shared" si="5007"/>
        <v>CC$19</v>
      </c>
      <c r="CD2599" s="190" t="str">
        <f t="shared" si="5007"/>
        <v>CD$19</v>
      </c>
      <c r="CE2599" s="190" t="str">
        <f t="shared" ref="CE2599:CL2599" si="5008">CE$23</f>
        <v>CE$19</v>
      </c>
      <c r="CF2599" s="190" t="str">
        <f t="shared" si="5008"/>
        <v>CF$19</v>
      </c>
      <c r="CG2599" s="190" t="str">
        <f t="shared" si="5008"/>
        <v>CG$19</v>
      </c>
      <c r="CH2599" s="190" t="str">
        <f t="shared" si="5008"/>
        <v>CH$19</v>
      </c>
      <c r="CI2599" s="190" t="str">
        <f t="shared" si="5008"/>
        <v>CI$19</v>
      </c>
      <c r="CJ2599" s="190" t="str">
        <f t="shared" si="5008"/>
        <v>CJ$19</v>
      </c>
      <c r="CK2599" s="190" t="str">
        <f t="shared" si="5008"/>
        <v>CK$19</v>
      </c>
      <c r="CL2599" s="190" t="str">
        <f t="shared" si="5008"/>
        <v>CL$19</v>
      </c>
      <c r="CN2599" s="201"/>
      <c r="CO2599" s="190" t="str">
        <f t="shared" ref="CO2599:DL2599" si="5009">CO$23</f>
        <v>CO$19</v>
      </c>
      <c r="CP2599" s="190" t="str">
        <f t="shared" si="5009"/>
        <v>CP$19</v>
      </c>
      <c r="CQ2599" s="190" t="str">
        <f t="shared" si="5009"/>
        <v>CQ$19</v>
      </c>
      <c r="CR2599" s="190" t="str">
        <f t="shared" si="5009"/>
        <v>CR$19</v>
      </c>
      <c r="CS2599" s="190" t="str">
        <f t="shared" si="5009"/>
        <v>CS$19</v>
      </c>
      <c r="CT2599" s="190" t="str">
        <f t="shared" si="5009"/>
        <v>CT$19</v>
      </c>
      <c r="CU2599" s="190" t="str">
        <f t="shared" si="5009"/>
        <v>CU$19</v>
      </c>
      <c r="CV2599" s="190" t="str">
        <f t="shared" si="5009"/>
        <v>CV$19</v>
      </c>
      <c r="CW2599" s="190" t="str">
        <f t="shared" si="5009"/>
        <v>CW$19</v>
      </c>
      <c r="CX2599" s="190" t="str">
        <f t="shared" si="5009"/>
        <v>CX$19</v>
      </c>
      <c r="CY2599" s="190" t="str">
        <f t="shared" si="5009"/>
        <v>CY$19</v>
      </c>
      <c r="CZ2599" s="190" t="str">
        <f t="shared" si="5009"/>
        <v>CZ$19</v>
      </c>
      <c r="DA2599" s="190" t="str">
        <f t="shared" si="5009"/>
        <v>DA$19</v>
      </c>
      <c r="DB2599" s="190" t="str">
        <f t="shared" si="5009"/>
        <v>DB$19</v>
      </c>
      <c r="DC2599" s="190" t="str">
        <f t="shared" si="5009"/>
        <v>DC$19</v>
      </c>
      <c r="DD2599" s="190" t="str">
        <f t="shared" si="5009"/>
        <v>DD$19</v>
      </c>
      <c r="DE2599" s="190" t="str">
        <f t="shared" si="5009"/>
        <v>DE$19</v>
      </c>
      <c r="DF2599" s="190" t="str">
        <f t="shared" si="5009"/>
        <v>DF$19</v>
      </c>
      <c r="DG2599" s="190" t="str">
        <f t="shared" si="5009"/>
        <v>DG$19</v>
      </c>
      <c r="DH2599" s="190" t="str">
        <f t="shared" si="5009"/>
        <v>DH$19</v>
      </c>
      <c r="DI2599" s="190" t="str">
        <f t="shared" si="5009"/>
        <v>DI$19</v>
      </c>
      <c r="DJ2599" s="190" t="str">
        <f t="shared" si="5009"/>
        <v>DJ$19</v>
      </c>
      <c r="DK2599" s="190" t="str">
        <f t="shared" si="5009"/>
        <v>DK$19</v>
      </c>
      <c r="DL2599" s="190" t="str">
        <f t="shared" si="5009"/>
        <v>DL$19</v>
      </c>
    </row>
    <row r="2600" spans="1:116" x14ac:dyDescent="0.4">
      <c r="A2600" s="142" t="s">
        <v>218</v>
      </c>
      <c r="B2600" s="31" t="s">
        <v>81</v>
      </c>
      <c r="C2600" s="31"/>
      <c r="D2600" t="s">
        <v>554</v>
      </c>
      <c r="E2600" s="8" t="str">
        <f t="shared" ref="E2600:E2601" si="5010">ROW()&amp;" "&amp;D2600</f>
        <v>2600 SEASON QUARTER-TR-R</v>
      </c>
      <c r="F2600" t="s">
        <v>551</v>
      </c>
      <c r="G2600" s="143" t="s">
        <v>544</v>
      </c>
      <c r="H2600" s="142"/>
      <c r="I2600" s="144"/>
      <c r="J2600" s="144"/>
      <c r="K2600" s="142"/>
      <c r="L2600" s="142"/>
      <c r="M2600" s="142"/>
      <c r="N2600" s="142"/>
      <c r="O2600" s="142"/>
      <c r="P2600" s="142"/>
      <c r="R2600" s="143"/>
      <c r="S2600" s="168"/>
      <c r="T2600" s="168"/>
      <c r="U2600" s="168"/>
      <c r="V2600" s="168"/>
      <c r="W2600" s="168"/>
      <c r="X2600" s="168"/>
      <c r="Y2600" s="168"/>
      <c r="Z2600" s="168"/>
      <c r="AA2600" s="168"/>
      <c r="AB2600" s="168"/>
      <c r="AC2600" s="168"/>
      <c r="AD2600" s="168"/>
      <c r="AE2600" s="168"/>
      <c r="AF2600" s="168"/>
      <c r="AG2600" s="168"/>
      <c r="AH2600" s="168"/>
      <c r="AI2600" s="168"/>
      <c r="AJ2600" s="168"/>
      <c r="AK2600" s="168"/>
      <c r="AL2600" s="168"/>
      <c r="AM2600" s="168"/>
      <c r="AN2600" s="168"/>
      <c r="AO2600" s="168"/>
      <c r="AP2600" s="168"/>
      <c r="AQ2600" s="168"/>
      <c r="AR2600" s="168"/>
      <c r="AS2600" s="168"/>
      <c r="AT2600" s="168"/>
      <c r="AU2600" s="168"/>
      <c r="AV2600" s="168"/>
      <c r="AW2600" s="168"/>
      <c r="AX2600" s="168"/>
      <c r="AY2600" s="168"/>
      <c r="AZ2600" s="168"/>
      <c r="BA2600" s="168"/>
      <c r="BB2600" s="168"/>
      <c r="BC2600" s="168"/>
      <c r="BD2600" s="168"/>
      <c r="BE2600" s="168"/>
      <c r="BF2600" s="168"/>
      <c r="BG2600" s="168"/>
      <c r="BH2600" s="168"/>
      <c r="BI2600" s="168"/>
      <c r="BJ2600" s="168"/>
      <c r="BK2600" s="168"/>
      <c r="BL2600" s="168"/>
      <c r="BM2600" s="168"/>
      <c r="BN2600" s="168"/>
      <c r="BO2600" s="168"/>
      <c r="BP2600" s="168"/>
      <c r="BQ2600" s="168"/>
      <c r="BR2600" s="168"/>
      <c r="BS2600" s="168"/>
      <c r="BT2600" s="168"/>
      <c r="BU2600" s="168"/>
      <c r="BV2600" s="168"/>
      <c r="BW2600" s="168"/>
      <c r="BX2600" s="168"/>
      <c r="BY2600" s="168"/>
      <c r="BZ2600" s="168"/>
      <c r="CA2600" s="168"/>
      <c r="CB2600" s="168"/>
      <c r="CC2600" s="168"/>
      <c r="CD2600" s="168"/>
      <c r="CE2600" s="168"/>
      <c r="CF2600" s="168"/>
      <c r="CG2600" s="168"/>
      <c r="CH2600" s="168"/>
      <c r="CI2600" s="168"/>
      <c r="CJ2600" s="168"/>
      <c r="CK2600" s="168"/>
      <c r="CL2600" s="168"/>
      <c r="CN2600" s="144"/>
      <c r="CO2600" s="168"/>
      <c r="CP2600" s="168"/>
      <c r="CQ2600" s="168"/>
      <c r="CR2600" s="168"/>
      <c r="CS2600" s="168"/>
      <c r="CT2600" s="168"/>
      <c r="CU2600" s="168"/>
      <c r="CV2600" s="168"/>
      <c r="CW2600" s="168"/>
      <c r="CX2600" s="168"/>
      <c r="CY2600" s="168"/>
      <c r="CZ2600" s="168"/>
      <c r="DA2600" s="168"/>
      <c r="DB2600" s="168"/>
      <c r="DC2600" s="168"/>
      <c r="DD2600" s="168"/>
      <c r="DE2600" s="168"/>
      <c r="DF2600" s="168"/>
      <c r="DG2600" s="168"/>
      <c r="DH2600" s="168"/>
      <c r="DI2600" s="168"/>
      <c r="DJ2600" s="168"/>
      <c r="DK2600" s="168"/>
      <c r="DL2600" s="168"/>
    </row>
    <row r="2601" spans="1:116" x14ac:dyDescent="0.4">
      <c r="A2601" s="12"/>
      <c r="B2601" s="12" t="s">
        <v>332</v>
      </c>
      <c r="C2601" s="12"/>
      <c r="D2601" t="s">
        <v>554</v>
      </c>
      <c r="E2601" s="8" t="str">
        <f t="shared" si="5010"/>
        <v>2601 SEASON QUARTER-TR-R</v>
      </c>
      <c r="G2601" s="95" t="str">
        <f>G2595</f>
        <v>Primary volume driver</v>
      </c>
      <c r="H2601" s="12"/>
      <c r="I2601" s="60"/>
      <c r="J2601" s="60"/>
      <c r="K2601" s="12"/>
      <c r="L2601" s="12"/>
      <c r="M2601" s="12"/>
      <c r="N2601" s="12"/>
      <c r="O2601" s="12"/>
      <c r="P2601" s="12"/>
      <c r="R2601" s="13"/>
      <c r="S2601" s="76"/>
      <c r="T2601" s="76"/>
      <c r="U2601" s="76"/>
      <c r="V2601" s="76"/>
      <c r="W2601" s="76"/>
      <c r="X2601" s="76"/>
      <c r="Y2601" s="76"/>
      <c r="Z2601" s="76"/>
      <c r="AA2601" s="76"/>
      <c r="AB2601" s="76"/>
      <c r="AC2601" s="76"/>
      <c r="AD2601" s="76"/>
      <c r="AE2601" s="76"/>
      <c r="AF2601" s="76"/>
      <c r="AG2601" s="76"/>
      <c r="AH2601" s="76"/>
      <c r="AI2601" s="76"/>
      <c r="AJ2601" s="76"/>
      <c r="AK2601" s="76"/>
      <c r="AL2601" s="76"/>
      <c r="AM2601" s="76"/>
      <c r="AN2601" s="76"/>
      <c r="AO2601" s="76"/>
      <c r="AP2601" s="76"/>
      <c r="AQ2601" s="76"/>
      <c r="AR2601" s="76"/>
      <c r="AS2601" s="76"/>
      <c r="AT2601" s="76"/>
      <c r="AU2601" s="76"/>
      <c r="AV2601" s="76"/>
      <c r="AW2601" s="76"/>
      <c r="AX2601" s="76"/>
      <c r="AY2601" s="76"/>
      <c r="AZ2601" s="76"/>
      <c r="BA2601" s="76"/>
      <c r="BB2601" s="76"/>
      <c r="BC2601" s="76"/>
      <c r="BD2601" s="76"/>
      <c r="BE2601" s="76"/>
      <c r="BF2601" s="76"/>
      <c r="BG2601" s="76"/>
      <c r="BH2601" s="76"/>
      <c r="BI2601" s="76"/>
      <c r="BJ2601" s="76"/>
      <c r="BK2601" s="76"/>
      <c r="BL2601" s="76"/>
      <c r="BM2601" s="76"/>
      <c r="BN2601" s="76"/>
      <c r="BO2601" s="76"/>
      <c r="BP2601" s="76"/>
      <c r="BQ2601" s="76"/>
      <c r="BR2601" s="76"/>
      <c r="BS2601" s="76"/>
      <c r="BT2601" s="76"/>
      <c r="BU2601" s="76"/>
      <c r="BV2601" s="76"/>
      <c r="BW2601" s="76"/>
      <c r="BX2601" s="76"/>
      <c r="BY2601" s="76"/>
      <c r="BZ2601" s="76"/>
      <c r="CA2601" s="76"/>
      <c r="CB2601" s="76"/>
      <c r="CC2601" s="76"/>
      <c r="CD2601" s="76"/>
      <c r="CE2601" s="76"/>
      <c r="CF2601" s="76"/>
      <c r="CG2601" s="76"/>
      <c r="CH2601" s="76"/>
      <c r="CI2601" s="76"/>
      <c r="CJ2601" s="76"/>
      <c r="CK2601" s="76"/>
      <c r="CL2601" s="76"/>
      <c r="CN2601" s="60"/>
      <c r="CO2601" s="239"/>
      <c r="CP2601" s="239"/>
      <c r="CQ2601" s="239"/>
      <c r="CR2601" s="239"/>
      <c r="CS2601" s="239"/>
      <c r="CT2601" s="239"/>
      <c r="CU2601" s="239"/>
      <c r="CV2601" s="239"/>
      <c r="CW2601" s="239"/>
      <c r="CX2601" s="239"/>
      <c r="CY2601" s="239"/>
      <c r="CZ2601" s="239"/>
      <c r="DA2601" s="239"/>
      <c r="DB2601" s="239"/>
      <c r="DC2601" s="239"/>
      <c r="DD2601" s="239"/>
      <c r="DE2601" s="239"/>
      <c r="DF2601" s="239"/>
      <c r="DG2601" s="239"/>
      <c r="DH2601" s="239"/>
      <c r="DI2601" s="239"/>
      <c r="DJ2601" s="239"/>
      <c r="DK2601" s="239"/>
      <c r="DL2601" s="239"/>
    </row>
    <row r="2602" spans="1:116" x14ac:dyDescent="0.4">
      <c r="A2602" s="12"/>
      <c r="B2602" s="12"/>
      <c r="C2602" s="12"/>
      <c r="D2602" t="s">
        <v>554</v>
      </c>
      <c r="E2602" s="8"/>
      <c r="G2602" s="126" t="str">
        <f>"Seasonally adjusted revenue - "&amp;G2592</f>
        <v>Seasonally adjusted revenue - Surgical procedures</v>
      </c>
      <c r="H2602" s="12"/>
      <c r="I2602" s="60"/>
      <c r="J2602" s="60"/>
      <c r="K2602" s="12"/>
      <c r="L2602" s="12"/>
      <c r="M2602" s="12"/>
      <c r="N2602" s="12"/>
      <c r="O2602" s="12"/>
      <c r="P2602" s="12"/>
      <c r="R2602" s="13"/>
      <c r="S2602" s="76"/>
      <c r="T2602" s="76"/>
      <c r="U2602" s="76"/>
      <c r="V2602" s="76"/>
      <c r="W2602" s="76"/>
      <c r="X2602" s="76"/>
      <c r="Y2602" s="76"/>
      <c r="Z2602" s="76"/>
      <c r="AA2602" s="76"/>
      <c r="AB2602" s="76"/>
      <c r="AC2602" s="76"/>
      <c r="AD2602" s="76"/>
      <c r="AE2602" s="76"/>
      <c r="AF2602" s="76"/>
      <c r="AG2602" s="76"/>
      <c r="AH2602" s="76"/>
      <c r="AI2602" s="76"/>
      <c r="AJ2602" s="76"/>
      <c r="AK2602" s="76"/>
      <c r="AL2602" s="76"/>
      <c r="AM2602" s="76"/>
      <c r="AN2602" s="76"/>
      <c r="AO2602" s="76"/>
      <c r="AP2602" s="76"/>
      <c r="AQ2602" s="76"/>
      <c r="AR2602" s="76"/>
      <c r="AS2602" s="76"/>
      <c r="AT2602" s="76"/>
      <c r="AU2602" s="76"/>
      <c r="AV2602" s="76"/>
      <c r="AW2602" s="76"/>
      <c r="AX2602" s="76"/>
      <c r="AY2602" s="76"/>
      <c r="AZ2602" s="76"/>
      <c r="BA2602" s="76"/>
      <c r="BB2602" s="76"/>
      <c r="BC2602" s="76"/>
      <c r="BD2602" s="76"/>
      <c r="BE2602" s="76"/>
      <c r="BF2602" s="76"/>
      <c r="BG2602" s="76"/>
      <c r="BH2602" s="76"/>
      <c r="BI2602" s="76"/>
      <c r="BJ2602" s="76"/>
      <c r="BK2602" s="76"/>
      <c r="BL2602" s="76"/>
      <c r="BM2602" s="76"/>
      <c r="BN2602" s="76"/>
      <c r="BO2602" s="76"/>
      <c r="BP2602" s="76"/>
      <c r="BQ2602" s="76"/>
      <c r="BR2602" s="76"/>
      <c r="BS2602" s="76"/>
      <c r="BT2602" s="76"/>
      <c r="BU2602" s="76"/>
      <c r="BV2602" s="76"/>
      <c r="BW2602" s="76"/>
      <c r="BX2602" s="76"/>
      <c r="BY2602" s="76"/>
      <c r="BZ2602" s="76"/>
      <c r="CA2602" s="76"/>
      <c r="CB2602" s="76"/>
      <c r="CC2602" s="76"/>
      <c r="CD2602" s="76"/>
      <c r="CE2602" s="76"/>
      <c r="CF2602" s="76"/>
      <c r="CG2602" s="76"/>
      <c r="CH2602" s="76"/>
      <c r="CI2602" s="76"/>
      <c r="CJ2602" s="76"/>
      <c r="CK2602" s="76"/>
      <c r="CL2602" s="76"/>
      <c r="CN2602" s="76"/>
      <c r="CO2602" s="77" t="e" cm="1">
        <f t="array" aca="1" ref="CO2602" ca="1">INDIRECT(CO2594)*INDEX($H2605:$I2608,MATCH(CO$9,$I2605:$I2608,0),1)*CO$5</f>
        <v>#N/A</v>
      </c>
      <c r="CP2602" s="77" t="e" cm="1">
        <f t="array" aca="1" ref="CP2602" ca="1">INDIRECT(CP2594)*INDEX($H2605:$I2608,MATCH(CP$9,$I2605:$I2608,0),1)*CP$5</f>
        <v>#N/A</v>
      </c>
      <c r="CQ2602" s="77" t="e" cm="1">
        <f t="array" aca="1" ref="CQ2602" ca="1">INDIRECT(CQ2594)*INDEX($H2605:$I2608,MATCH(CQ$9,$I2605:$I2608,0),1)*CQ$5</f>
        <v>#N/A</v>
      </c>
      <c r="CR2602" s="77" t="e" cm="1">
        <f t="array" aca="1" ref="CR2602" ca="1">INDIRECT(CR2594)*INDEX($H2605:$I2608,MATCH(CR$9,$I2605:$I2608,0),1)*CR$5</f>
        <v>#N/A</v>
      </c>
      <c r="CS2602" s="77" t="e" cm="1">
        <f t="array" aca="1" ref="CS2602" ca="1">INDIRECT(CS2594)*INDEX($H2605:$I2608,MATCH(CS$9,$I2605:$I2608,0),1)*CS$5</f>
        <v>#N/A</v>
      </c>
      <c r="CT2602" s="77" t="e" cm="1">
        <f t="array" aca="1" ref="CT2602" ca="1">INDIRECT(CT2594)*INDEX($H2605:$I2608,MATCH(CT$9,$I2605:$I2608,0),1)*CT$5</f>
        <v>#N/A</v>
      </c>
      <c r="CU2602" s="77" t="e" cm="1">
        <f t="array" aca="1" ref="CU2602" ca="1">INDIRECT(CU2594)*INDEX($H2605:$I2608,MATCH(CU$9,$I2605:$I2608,0),1)*CU$5</f>
        <v>#N/A</v>
      </c>
      <c r="CV2602" s="77" t="e" cm="1">
        <f t="array" aca="1" ref="CV2602" ca="1">INDIRECT(CV2594)*INDEX($H2605:$I2608,MATCH(CV$9,$I2605:$I2608,0),1)*CV$5</f>
        <v>#N/A</v>
      </c>
      <c r="CW2602" s="77" t="e" cm="1">
        <f t="array" aca="1" ref="CW2602" ca="1">INDIRECT(CW2594)*INDEX($H2605:$I2608,MATCH(CW$9,$I2605:$I2608,0),1)*CW$5</f>
        <v>#N/A</v>
      </c>
      <c r="CX2602" s="77" t="e" cm="1">
        <f t="array" aca="1" ref="CX2602" ca="1">INDIRECT(CX2594)*INDEX($H2605:$I2608,MATCH(CX$9,$I2605:$I2608,0),1)*CX$5</f>
        <v>#N/A</v>
      </c>
      <c r="CY2602" s="77" t="e" cm="1">
        <f t="array" aca="1" ref="CY2602" ca="1">INDIRECT(CY2594)*INDEX($H2605:$I2608,MATCH(CY$9,$I2605:$I2608,0),1)*CY$5</f>
        <v>#N/A</v>
      </c>
      <c r="CZ2602" s="77" t="e" cm="1">
        <f t="array" aca="1" ref="CZ2602" ca="1">INDIRECT(CZ2594)*INDEX($H2605:$I2608,MATCH(CZ$9,$I2605:$I2608,0),1)*CZ$5</f>
        <v>#N/A</v>
      </c>
      <c r="DA2602" s="77" t="e" cm="1">
        <f t="array" aca="1" ref="DA2602" ca="1">INDIRECT(DA2594)*INDEX($H2605:$I2608,MATCH(DA$9,$I2605:$I2608,0),1)*DA$5</f>
        <v>#N/A</v>
      </c>
      <c r="DB2602" s="77" t="e" cm="1">
        <f t="array" aca="1" ref="DB2602" ca="1">INDIRECT(DB2594)*INDEX($H2605:$I2608,MATCH(DB$9,$I2605:$I2608,0),1)*DB$5</f>
        <v>#N/A</v>
      </c>
      <c r="DC2602" s="77" t="e" cm="1">
        <f t="array" aca="1" ref="DC2602" ca="1">INDIRECT(DC2594)*INDEX($H2605:$I2608,MATCH(DC$9,$I2605:$I2608,0),1)*DC$5</f>
        <v>#N/A</v>
      </c>
      <c r="DD2602" s="77" t="e" cm="1">
        <f t="array" aca="1" ref="DD2602" ca="1">INDIRECT(DD2594)*INDEX($H2605:$I2608,MATCH(DD$9,$I2605:$I2608,0),1)*DD$5</f>
        <v>#N/A</v>
      </c>
      <c r="DE2602" s="77" t="e" cm="1">
        <f t="array" aca="1" ref="DE2602" ca="1">INDIRECT(DE2594)*INDEX($H2605:$I2608,MATCH(DE$9,$I2605:$I2608,0),1)*DE$5</f>
        <v>#N/A</v>
      </c>
      <c r="DF2602" s="77" t="e" cm="1">
        <f t="array" aca="1" ref="DF2602" ca="1">INDIRECT(DF2594)*INDEX($H2605:$I2608,MATCH(DF$9,$I2605:$I2608,0),1)*DF$5</f>
        <v>#N/A</v>
      </c>
      <c r="DG2602" s="77" t="e" cm="1">
        <f t="array" aca="1" ref="DG2602" ca="1">INDIRECT(DG2594)*INDEX($H2605:$I2608,MATCH(DG$9,$I2605:$I2608,0),1)*DG$5</f>
        <v>#N/A</v>
      </c>
      <c r="DH2602" s="77" t="e" cm="1">
        <f t="array" aca="1" ref="DH2602" ca="1">INDIRECT(DH2594)*INDEX($H2605:$I2608,MATCH(DH$9,$I2605:$I2608,0),1)*DH$5</f>
        <v>#N/A</v>
      </c>
      <c r="DI2602" s="77" t="e" cm="1">
        <f t="array" aca="1" ref="DI2602" ca="1">INDIRECT(DI2594)*INDEX($H2605:$I2608,MATCH(DI$9,$I2605:$I2608,0),1)*DI$5</f>
        <v>#N/A</v>
      </c>
      <c r="DJ2602" s="77" t="e" cm="1">
        <f t="array" aca="1" ref="DJ2602" ca="1">INDIRECT(DJ2594)*INDEX($H2605:$I2608,MATCH(DJ$9,$I2605:$I2608,0),1)*DJ$5</f>
        <v>#N/A</v>
      </c>
      <c r="DK2602" s="77" t="e" cm="1">
        <f t="array" aca="1" ref="DK2602" ca="1">INDIRECT(DK2594)*INDEX($H2605:$I2608,MATCH(DK$9,$I2605:$I2608,0),1)*DK$5</f>
        <v>#N/A</v>
      </c>
      <c r="DL2602" s="77" t="e" cm="1">
        <f t="array" aca="1" ref="DL2602" ca="1">INDIRECT(DL2594)*INDEX($H2605:$I2608,MATCH(DL$9,$I2605:$I2608,0),1)*DL$5</f>
        <v>#N/A</v>
      </c>
    </row>
    <row r="2603" spans="1:116" x14ac:dyDescent="0.4">
      <c r="D2603" t="s">
        <v>554</v>
      </c>
      <c r="E2603" s="8"/>
      <c r="G2603" s="127"/>
      <c r="H2603" s="12"/>
      <c r="I2603" s="60"/>
      <c r="J2603" s="60"/>
      <c r="K2603" s="38"/>
      <c r="L2603" s="38"/>
      <c r="M2603" s="38"/>
      <c r="N2603" s="38"/>
      <c r="O2603" s="38"/>
      <c r="P2603" s="38"/>
      <c r="R2603" s="15"/>
      <c r="S2603" s="240"/>
      <c r="T2603" s="240"/>
      <c r="U2603" s="240"/>
      <c r="V2603" s="240"/>
      <c r="W2603" s="240"/>
      <c r="X2603" s="240"/>
      <c r="Y2603" s="240"/>
      <c r="Z2603" s="240"/>
      <c r="AA2603" s="240"/>
      <c r="AB2603" s="240"/>
      <c r="AC2603" s="240"/>
      <c r="AD2603" s="240"/>
      <c r="AE2603" s="240"/>
      <c r="AF2603" s="240"/>
      <c r="AG2603" s="240"/>
      <c r="AH2603" s="240"/>
      <c r="AI2603" s="240"/>
      <c r="AJ2603" s="240"/>
      <c r="AK2603" s="240"/>
      <c r="AL2603" s="240"/>
      <c r="AM2603" s="240"/>
      <c r="AN2603" s="240"/>
      <c r="AO2603" s="240"/>
      <c r="AP2603" s="240"/>
      <c r="AQ2603" s="240"/>
      <c r="AR2603" s="240"/>
      <c r="AS2603" s="240"/>
      <c r="AT2603" s="240"/>
      <c r="AU2603" s="240"/>
      <c r="AV2603" s="240"/>
      <c r="AW2603" s="240"/>
      <c r="AX2603" s="240"/>
      <c r="AY2603" s="240"/>
      <c r="AZ2603" s="240"/>
      <c r="BA2603" s="240"/>
      <c r="BB2603" s="240"/>
      <c r="BC2603" s="240"/>
      <c r="BD2603" s="240"/>
      <c r="BE2603" s="240"/>
      <c r="BF2603" s="240"/>
      <c r="BG2603" s="240"/>
      <c r="BH2603" s="240"/>
      <c r="BI2603" s="240"/>
      <c r="BJ2603" s="240"/>
      <c r="BK2603" s="240"/>
      <c r="BL2603" s="240"/>
      <c r="BM2603" s="240"/>
      <c r="BN2603" s="240"/>
      <c r="BO2603" s="240"/>
      <c r="BP2603" s="240"/>
      <c r="BQ2603" s="240"/>
      <c r="BR2603" s="240"/>
      <c r="BS2603" s="240"/>
      <c r="BT2603" s="240"/>
      <c r="BU2603" s="240"/>
      <c r="BV2603" s="240"/>
      <c r="BW2603" s="240"/>
      <c r="BX2603" s="240"/>
      <c r="BY2603" s="240"/>
      <c r="BZ2603" s="240"/>
      <c r="CA2603" s="240"/>
      <c r="CB2603" s="240"/>
      <c r="CC2603" s="240"/>
      <c r="CD2603" s="240"/>
      <c r="CE2603" s="240"/>
      <c r="CF2603" s="240"/>
      <c r="CG2603" s="240"/>
      <c r="CH2603" s="240"/>
      <c r="CI2603" s="240"/>
      <c r="CJ2603" s="240"/>
      <c r="CK2603" s="240"/>
      <c r="CL2603" s="240"/>
      <c r="CN2603" s="240"/>
      <c r="CO2603" s="240"/>
      <c r="CP2603" s="240"/>
      <c r="CQ2603" s="240"/>
      <c r="CR2603" s="240"/>
      <c r="CS2603" s="240"/>
      <c r="CT2603" s="240"/>
      <c r="CU2603" s="240"/>
      <c r="CV2603" s="240"/>
      <c r="CW2603" s="240"/>
      <c r="CX2603" s="240"/>
      <c r="CY2603" s="240"/>
      <c r="CZ2603" s="240"/>
      <c r="DA2603" s="240"/>
      <c r="DB2603" s="240"/>
      <c r="DC2603" s="240"/>
      <c r="DD2603" s="240"/>
      <c r="DE2603" s="240"/>
      <c r="DF2603" s="240"/>
      <c r="DG2603" s="240"/>
      <c r="DH2603" s="240"/>
      <c r="DI2603" s="240"/>
      <c r="DJ2603" s="240"/>
      <c r="DK2603" s="240"/>
      <c r="DL2603" s="240"/>
    </row>
    <row r="2604" spans="1:116" x14ac:dyDescent="0.4">
      <c r="D2604" t="s">
        <v>554</v>
      </c>
      <c r="E2604" s="8"/>
      <c r="G2604" s="127" t="s">
        <v>542</v>
      </c>
      <c r="H2604" s="12"/>
      <c r="I2604" s="60"/>
      <c r="J2604" s="60"/>
      <c r="K2604" s="38"/>
      <c r="L2604" s="38"/>
      <c r="M2604" s="38"/>
      <c r="N2604" s="38"/>
      <c r="O2604" s="38"/>
      <c r="P2604" s="38"/>
      <c r="R2604" s="15"/>
      <c r="S2604" s="240"/>
      <c r="T2604" s="240"/>
      <c r="U2604" s="240"/>
      <c r="V2604" s="240"/>
      <c r="W2604" s="240"/>
      <c r="X2604" s="240"/>
      <c r="Y2604" s="240"/>
      <c r="Z2604" s="240"/>
      <c r="AA2604" s="240"/>
      <c r="AB2604" s="240"/>
      <c r="AC2604" s="240"/>
      <c r="AD2604" s="240"/>
      <c r="AE2604" s="240"/>
      <c r="AF2604" s="240"/>
      <c r="AG2604" s="240"/>
      <c r="AH2604" s="240"/>
      <c r="AI2604" s="240"/>
      <c r="AJ2604" s="240"/>
      <c r="AK2604" s="240"/>
      <c r="AL2604" s="240"/>
      <c r="AM2604" s="240"/>
      <c r="AN2604" s="240"/>
      <c r="AO2604" s="240"/>
      <c r="AP2604" s="240"/>
      <c r="AQ2604" s="240"/>
      <c r="AR2604" s="240"/>
      <c r="AS2604" s="240"/>
      <c r="AT2604" s="240"/>
      <c r="AU2604" s="240"/>
      <c r="AV2604" s="240"/>
      <c r="AW2604" s="240"/>
      <c r="AX2604" s="240"/>
      <c r="AY2604" s="240"/>
      <c r="AZ2604" s="240"/>
      <c r="BA2604" s="240"/>
      <c r="BB2604" s="240"/>
      <c r="BC2604" s="240"/>
      <c r="BD2604" s="240"/>
      <c r="BE2604" s="240"/>
      <c r="BF2604" s="240"/>
      <c r="BG2604" s="240"/>
      <c r="BH2604" s="240"/>
      <c r="BI2604" s="240"/>
      <c r="BJ2604" s="240"/>
      <c r="BK2604" s="240"/>
      <c r="BL2604" s="240"/>
      <c r="BM2604" s="240"/>
      <c r="BN2604" s="240"/>
      <c r="BO2604" s="240"/>
      <c r="BP2604" s="240"/>
      <c r="BQ2604" s="240"/>
      <c r="BR2604" s="240"/>
      <c r="BS2604" s="240"/>
      <c r="BT2604" s="240"/>
      <c r="BU2604" s="240"/>
      <c r="BV2604" s="240"/>
      <c r="BW2604" s="240"/>
      <c r="BX2604" s="240"/>
      <c r="BY2604" s="240"/>
      <c r="BZ2604" s="240"/>
      <c r="CA2604" s="240"/>
      <c r="CB2604" s="240"/>
      <c r="CC2604" s="240"/>
      <c r="CD2604" s="240"/>
      <c r="CE2604" s="240"/>
      <c r="CF2604" s="240"/>
      <c r="CG2604" s="240"/>
      <c r="CH2604" s="240"/>
      <c r="CI2604" s="240"/>
      <c r="CJ2604" s="240"/>
      <c r="CK2604" s="240"/>
      <c r="CL2604" s="240"/>
      <c r="CN2604" s="240"/>
      <c r="CO2604" s="240"/>
      <c r="CP2604" s="240"/>
      <c r="CQ2604" s="240"/>
      <c r="CR2604" s="240"/>
      <c r="CS2604" s="240"/>
      <c r="CT2604" s="240"/>
      <c r="CU2604" s="240"/>
      <c r="CV2604" s="240"/>
      <c r="CW2604" s="240"/>
      <c r="CX2604" s="240"/>
      <c r="CY2604" s="240"/>
      <c r="CZ2604" s="240"/>
      <c r="DA2604" s="240"/>
      <c r="DB2604" s="240"/>
      <c r="DC2604" s="240"/>
      <c r="DD2604" s="240"/>
      <c r="DE2604" s="240"/>
      <c r="DF2604" s="240"/>
      <c r="DG2604" s="240"/>
      <c r="DH2604" s="240"/>
      <c r="DI2604" s="240"/>
      <c r="DJ2604" s="240"/>
      <c r="DK2604" s="240"/>
      <c r="DL2604" s="240"/>
    </row>
    <row r="2605" spans="1:116" x14ac:dyDescent="0.4">
      <c r="D2605" t="s">
        <v>554</v>
      </c>
      <c r="E2605" s="8"/>
      <c r="G2605" s="323" t="s">
        <v>547</v>
      </c>
      <c r="H2605" s="16">
        <v>0.1</v>
      </c>
      <c r="I2605">
        <v>1</v>
      </c>
      <c r="J2605"/>
      <c r="K2605" s="38"/>
      <c r="L2605" s="38"/>
      <c r="M2605" s="38"/>
      <c r="N2605" s="38"/>
      <c r="O2605" s="38"/>
      <c r="P2605" s="38"/>
      <c r="R2605" s="15"/>
      <c r="S2605" s="240"/>
      <c r="T2605" s="240"/>
      <c r="U2605" s="240"/>
      <c r="V2605" s="240"/>
      <c r="W2605" s="240"/>
      <c r="X2605" s="240"/>
      <c r="Y2605" s="240"/>
      <c r="Z2605" s="240"/>
      <c r="AA2605" s="240"/>
      <c r="AB2605" s="240"/>
      <c r="AC2605" s="240"/>
      <c r="AD2605" s="240"/>
      <c r="AE2605" s="240"/>
      <c r="AF2605" s="240"/>
      <c r="AG2605" s="240"/>
      <c r="AH2605" s="240"/>
      <c r="AI2605" s="240"/>
      <c r="AJ2605" s="240"/>
      <c r="AK2605" s="240"/>
      <c r="AL2605" s="240"/>
      <c r="AM2605" s="240"/>
      <c r="AN2605" s="240"/>
      <c r="AO2605" s="240"/>
      <c r="AP2605" s="240"/>
      <c r="AQ2605" s="240"/>
      <c r="AR2605" s="240"/>
      <c r="AS2605" s="240"/>
      <c r="AT2605" s="240"/>
      <c r="AU2605" s="240"/>
      <c r="AV2605" s="240"/>
      <c r="AW2605" s="240"/>
      <c r="AX2605" s="240"/>
      <c r="AY2605" s="240"/>
      <c r="AZ2605" s="240"/>
      <c r="BA2605" s="240"/>
      <c r="BB2605" s="240"/>
      <c r="BC2605" s="240"/>
      <c r="BD2605" s="240"/>
      <c r="BE2605" s="240"/>
      <c r="BF2605" s="240"/>
      <c r="BG2605" s="240"/>
      <c r="BH2605" s="240"/>
      <c r="BI2605" s="240"/>
      <c r="BJ2605" s="240"/>
      <c r="BK2605" s="240"/>
      <c r="BL2605" s="240"/>
      <c r="BM2605" s="240"/>
      <c r="BN2605" s="240"/>
      <c r="BO2605" s="240"/>
      <c r="BP2605" s="240"/>
      <c r="BQ2605" s="240"/>
      <c r="BR2605" s="240"/>
      <c r="BS2605" s="240"/>
      <c r="BT2605" s="240"/>
      <c r="BU2605" s="240"/>
      <c r="BV2605" s="240"/>
      <c r="BW2605" s="240"/>
      <c r="BX2605" s="240"/>
      <c r="BY2605" s="240"/>
      <c r="BZ2605" s="240"/>
      <c r="CA2605" s="240"/>
      <c r="CB2605" s="240"/>
      <c r="CC2605" s="240"/>
      <c r="CD2605" s="240"/>
      <c r="CE2605" s="240"/>
      <c r="CF2605" s="240"/>
      <c r="CG2605" s="240"/>
      <c r="CH2605" s="240"/>
      <c r="CI2605" s="240"/>
      <c r="CJ2605" s="240"/>
      <c r="CK2605" s="240"/>
      <c r="CL2605" s="240"/>
      <c r="CN2605" s="240"/>
      <c r="CO2605" s="240"/>
      <c r="CP2605" s="240"/>
      <c r="CQ2605" s="240"/>
      <c r="CR2605" s="240"/>
      <c r="CS2605" s="240"/>
      <c r="CT2605" s="240"/>
      <c r="CU2605" s="240"/>
      <c r="CV2605" s="240"/>
      <c r="CW2605" s="240"/>
      <c r="CX2605" s="240"/>
      <c r="CY2605" s="240"/>
      <c r="CZ2605" s="240"/>
      <c r="DA2605" s="240"/>
      <c r="DB2605" s="240"/>
      <c r="DC2605" s="240"/>
      <c r="DD2605" s="240"/>
      <c r="DE2605" s="240"/>
      <c r="DF2605" s="240"/>
      <c r="DG2605" s="240"/>
      <c r="DH2605" s="240"/>
      <c r="DI2605" s="240"/>
      <c r="DJ2605" s="240"/>
      <c r="DK2605" s="240"/>
      <c r="DL2605" s="240"/>
    </row>
    <row r="2606" spans="1:116" x14ac:dyDescent="0.4">
      <c r="D2606" t="s">
        <v>554</v>
      </c>
      <c r="E2606" s="8"/>
      <c r="G2606" s="323" t="s">
        <v>548</v>
      </c>
      <c r="H2606" s="16">
        <v>0.35</v>
      </c>
      <c r="I2606">
        <f>I2605+1</f>
        <v>2</v>
      </c>
      <c r="J2606"/>
      <c r="K2606" s="38"/>
      <c r="L2606" s="38"/>
      <c r="M2606" s="38"/>
      <c r="N2606" s="38"/>
      <c r="O2606" s="38"/>
      <c r="P2606" s="38"/>
      <c r="R2606" s="15"/>
      <c r="S2606" s="240"/>
      <c r="T2606" s="240"/>
      <c r="U2606" s="240"/>
      <c r="V2606" s="240"/>
      <c r="W2606" s="240"/>
      <c r="X2606" s="240"/>
      <c r="Y2606" s="240"/>
      <c r="Z2606" s="240"/>
      <c r="AA2606" s="240"/>
      <c r="AB2606" s="240"/>
      <c r="AC2606" s="240"/>
      <c r="AD2606" s="240"/>
      <c r="AE2606" s="240"/>
      <c r="AF2606" s="240"/>
      <c r="AG2606" s="240"/>
      <c r="AH2606" s="240"/>
      <c r="AI2606" s="240"/>
      <c r="AJ2606" s="240"/>
      <c r="AK2606" s="240"/>
      <c r="AL2606" s="240"/>
      <c r="AM2606" s="240"/>
      <c r="AN2606" s="240"/>
      <c r="AO2606" s="240"/>
      <c r="AP2606" s="240"/>
      <c r="AQ2606" s="240"/>
      <c r="AR2606" s="240"/>
      <c r="AS2606" s="240"/>
      <c r="AT2606" s="240"/>
      <c r="AU2606" s="240"/>
      <c r="AV2606" s="240"/>
      <c r="AW2606" s="240"/>
      <c r="AX2606" s="240"/>
      <c r="AY2606" s="240"/>
      <c r="AZ2606" s="240"/>
      <c r="BA2606" s="240"/>
      <c r="BB2606" s="240"/>
      <c r="BC2606" s="240"/>
      <c r="BD2606" s="240"/>
      <c r="BE2606" s="240"/>
      <c r="BF2606" s="240"/>
      <c r="BG2606" s="240"/>
      <c r="BH2606" s="240"/>
      <c r="BI2606" s="240"/>
      <c r="BJ2606" s="240"/>
      <c r="BK2606" s="240"/>
      <c r="BL2606" s="240"/>
      <c r="BM2606" s="240"/>
      <c r="BN2606" s="240"/>
      <c r="BO2606" s="240"/>
      <c r="BP2606" s="240"/>
      <c r="BQ2606" s="240"/>
      <c r="BR2606" s="240"/>
      <c r="BS2606" s="240"/>
      <c r="BT2606" s="240"/>
      <c r="BU2606" s="240"/>
      <c r="BV2606" s="240"/>
      <c r="BW2606" s="240"/>
      <c r="BX2606" s="240"/>
      <c r="BY2606" s="240"/>
      <c r="BZ2606" s="240"/>
      <c r="CA2606" s="240"/>
      <c r="CB2606" s="240"/>
      <c r="CC2606" s="240"/>
      <c r="CD2606" s="240"/>
      <c r="CE2606" s="240"/>
      <c r="CF2606" s="240"/>
      <c r="CG2606" s="240"/>
      <c r="CH2606" s="240"/>
      <c r="CI2606" s="240"/>
      <c r="CJ2606" s="240"/>
      <c r="CK2606" s="240"/>
      <c r="CL2606" s="240"/>
      <c r="CN2606" s="240"/>
      <c r="CO2606" s="240"/>
      <c r="CP2606" s="240"/>
      <c r="CQ2606" s="240"/>
      <c r="CR2606" s="240"/>
      <c r="CS2606" s="240"/>
      <c r="CT2606" s="240"/>
      <c r="CU2606" s="240"/>
      <c r="CV2606" s="240"/>
      <c r="CW2606" s="240"/>
      <c r="CX2606" s="240"/>
      <c r="CY2606" s="240"/>
      <c r="CZ2606" s="240"/>
      <c r="DA2606" s="240"/>
      <c r="DB2606" s="240"/>
      <c r="DC2606" s="240"/>
      <c r="DD2606" s="240"/>
      <c r="DE2606" s="240"/>
      <c r="DF2606" s="240"/>
      <c r="DG2606" s="240"/>
      <c r="DH2606" s="240"/>
      <c r="DI2606" s="240"/>
      <c r="DJ2606" s="240"/>
      <c r="DK2606" s="240"/>
      <c r="DL2606" s="240"/>
    </row>
    <row r="2607" spans="1:116" x14ac:dyDescent="0.4">
      <c r="D2607" t="s">
        <v>554</v>
      </c>
      <c r="E2607" s="8"/>
      <c r="G2607" s="323" t="s">
        <v>550</v>
      </c>
      <c r="H2607" s="16">
        <v>0.05</v>
      </c>
      <c r="I2607">
        <f t="shared" ref="I2607:I2608" si="5011">I2606+1</f>
        <v>3</v>
      </c>
      <c r="J2607"/>
      <c r="K2607" s="38"/>
      <c r="L2607" s="38"/>
      <c r="M2607" s="38"/>
      <c r="N2607" s="38"/>
      <c r="O2607" s="38"/>
      <c r="P2607" s="38"/>
      <c r="R2607" s="15"/>
      <c r="S2607" s="240"/>
      <c r="T2607" s="240"/>
      <c r="U2607" s="240"/>
      <c r="V2607" s="240"/>
      <c r="W2607" s="240"/>
      <c r="X2607" s="240"/>
      <c r="Y2607" s="240"/>
      <c r="Z2607" s="240"/>
      <c r="AA2607" s="240"/>
      <c r="AB2607" s="240"/>
      <c r="AC2607" s="240"/>
      <c r="AD2607" s="240"/>
      <c r="AE2607" s="240"/>
      <c r="AF2607" s="240"/>
      <c r="AG2607" s="240"/>
      <c r="AH2607" s="240"/>
      <c r="AI2607" s="240"/>
      <c r="AJ2607" s="240"/>
      <c r="AK2607" s="240"/>
      <c r="AL2607" s="240"/>
      <c r="AM2607" s="240"/>
      <c r="AN2607" s="240"/>
      <c r="AO2607" s="240"/>
      <c r="AP2607" s="240"/>
      <c r="AQ2607" s="240"/>
      <c r="AR2607" s="240"/>
      <c r="AS2607" s="240"/>
      <c r="AT2607" s="240"/>
      <c r="AU2607" s="240"/>
      <c r="AV2607" s="240"/>
      <c r="AW2607" s="240"/>
      <c r="AX2607" s="240"/>
      <c r="AY2607" s="240"/>
      <c r="AZ2607" s="240"/>
      <c r="BA2607" s="240"/>
      <c r="BB2607" s="240"/>
      <c r="BC2607" s="240"/>
      <c r="BD2607" s="240"/>
      <c r="BE2607" s="240"/>
      <c r="BF2607" s="240"/>
      <c r="BG2607" s="240"/>
      <c r="BH2607" s="240"/>
      <c r="BI2607" s="240"/>
      <c r="BJ2607" s="240"/>
      <c r="BK2607" s="240"/>
      <c r="BL2607" s="240"/>
      <c r="BM2607" s="240"/>
      <c r="BN2607" s="240"/>
      <c r="BO2607" s="240"/>
      <c r="BP2607" s="240"/>
      <c r="BQ2607" s="240"/>
      <c r="BR2607" s="240"/>
      <c r="BS2607" s="240"/>
      <c r="BT2607" s="240"/>
      <c r="BU2607" s="240"/>
      <c r="BV2607" s="240"/>
      <c r="BW2607" s="240"/>
      <c r="BX2607" s="240"/>
      <c r="BY2607" s="240"/>
      <c r="BZ2607" s="240"/>
      <c r="CA2607" s="240"/>
      <c r="CB2607" s="240"/>
      <c r="CC2607" s="240"/>
      <c r="CD2607" s="240"/>
      <c r="CE2607" s="240"/>
      <c r="CF2607" s="240"/>
      <c r="CG2607" s="240"/>
      <c r="CH2607" s="240"/>
      <c r="CI2607" s="240"/>
      <c r="CJ2607" s="240"/>
      <c r="CK2607" s="240"/>
      <c r="CL2607" s="240"/>
      <c r="CN2607" s="240"/>
      <c r="CO2607" s="240"/>
      <c r="CP2607" s="240"/>
      <c r="CQ2607" s="240"/>
      <c r="CR2607" s="240"/>
      <c r="CS2607" s="240"/>
      <c r="CT2607" s="240"/>
      <c r="CU2607" s="240"/>
      <c r="CV2607" s="240"/>
      <c r="CW2607" s="240"/>
      <c r="CX2607" s="240"/>
      <c r="CY2607" s="240"/>
      <c r="CZ2607" s="240"/>
      <c r="DA2607" s="240"/>
      <c r="DB2607" s="240"/>
      <c r="DC2607" s="240"/>
      <c r="DD2607" s="240"/>
      <c r="DE2607" s="240"/>
      <c r="DF2607" s="240"/>
      <c r="DG2607" s="240"/>
      <c r="DH2607" s="240"/>
      <c r="DI2607" s="240"/>
      <c r="DJ2607" s="240"/>
      <c r="DK2607" s="240"/>
      <c r="DL2607" s="240"/>
    </row>
    <row r="2608" spans="1:116" x14ac:dyDescent="0.4">
      <c r="D2608" t="s">
        <v>554</v>
      </c>
      <c r="E2608" s="8"/>
      <c r="G2608" s="323" t="s">
        <v>549</v>
      </c>
      <c r="H2608" s="16">
        <v>0.45</v>
      </c>
      <c r="I2608">
        <f t="shared" si="5011"/>
        <v>4</v>
      </c>
      <c r="J2608"/>
      <c r="K2608" s="38"/>
      <c r="L2608" s="38"/>
      <c r="M2608" s="38"/>
      <c r="N2608" s="38"/>
      <c r="O2608" s="38"/>
      <c r="P2608" s="38"/>
      <c r="R2608" s="15"/>
      <c r="S2608" s="240"/>
      <c r="T2608" s="240"/>
      <c r="U2608" s="240"/>
      <c r="V2608" s="240"/>
      <c r="W2608" s="240"/>
      <c r="X2608" s="240"/>
      <c r="Y2608" s="240"/>
      <c r="Z2608" s="240"/>
      <c r="AA2608" s="240"/>
      <c r="AB2608" s="240"/>
      <c r="AC2608" s="240"/>
      <c r="AD2608" s="240"/>
      <c r="AE2608" s="240"/>
      <c r="AF2608" s="240"/>
      <c r="AG2608" s="240"/>
      <c r="AH2608" s="240"/>
      <c r="AI2608" s="240"/>
      <c r="AJ2608" s="240"/>
      <c r="AK2608" s="240"/>
      <c r="AL2608" s="240"/>
      <c r="AM2608" s="240"/>
      <c r="AN2608" s="240"/>
      <c r="AO2608" s="240"/>
      <c r="AP2608" s="240"/>
      <c r="AQ2608" s="240"/>
      <c r="AR2608" s="240"/>
      <c r="AS2608" s="240"/>
      <c r="AT2608" s="240"/>
      <c r="AU2608" s="240"/>
      <c r="AV2608" s="240"/>
      <c r="AW2608" s="240"/>
      <c r="AX2608" s="240"/>
      <c r="AY2608" s="240"/>
      <c r="AZ2608" s="240"/>
      <c r="BA2608" s="240"/>
      <c r="BB2608" s="240"/>
      <c r="BC2608" s="240"/>
      <c r="BD2608" s="240"/>
      <c r="BE2608" s="240"/>
      <c r="BF2608" s="240"/>
      <c r="BG2608" s="240"/>
      <c r="BH2608" s="240"/>
      <c r="BI2608" s="240"/>
      <c r="BJ2608" s="240"/>
      <c r="BK2608" s="240"/>
      <c r="BL2608" s="240"/>
      <c r="BM2608" s="240"/>
      <c r="BN2608" s="240"/>
      <c r="BO2608" s="240"/>
      <c r="BP2608" s="240"/>
      <c r="BQ2608" s="240"/>
      <c r="BR2608" s="240"/>
      <c r="BS2608" s="240"/>
      <c r="BT2608" s="240"/>
      <c r="BU2608" s="240"/>
      <c r="BV2608" s="240"/>
      <c r="BW2608" s="240"/>
      <c r="BX2608" s="240"/>
      <c r="BY2608" s="240"/>
      <c r="BZ2608" s="240"/>
      <c r="CA2608" s="240"/>
      <c r="CB2608" s="240"/>
      <c r="CC2608" s="240"/>
      <c r="CD2608" s="240"/>
      <c r="CE2608" s="240"/>
      <c r="CF2608" s="240"/>
      <c r="CG2608" s="240"/>
      <c r="CH2608" s="240"/>
      <c r="CI2608" s="240"/>
      <c r="CJ2608" s="240"/>
      <c r="CK2608" s="240"/>
      <c r="CL2608" s="240"/>
      <c r="CN2608" s="240"/>
      <c r="CO2608" s="240"/>
      <c r="CP2608" s="240"/>
      <c r="CQ2608" s="240"/>
      <c r="CR2608" s="240"/>
      <c r="CS2608" s="240"/>
      <c r="CT2608" s="240"/>
      <c r="CU2608" s="240"/>
      <c r="CV2608" s="240"/>
      <c r="CW2608" s="240"/>
      <c r="CX2608" s="240"/>
      <c r="CY2608" s="240"/>
      <c r="CZ2608" s="240"/>
      <c r="DA2608" s="240"/>
      <c r="DB2608" s="240"/>
      <c r="DC2608" s="240"/>
      <c r="DD2608" s="240"/>
      <c r="DE2608" s="240"/>
      <c r="DF2608" s="240"/>
      <c r="DG2608" s="240"/>
      <c r="DH2608" s="240"/>
      <c r="DI2608" s="240"/>
      <c r="DJ2608" s="240"/>
      <c r="DK2608" s="240"/>
      <c r="DL2608" s="240"/>
    </row>
    <row r="2609" spans="1:116" x14ac:dyDescent="0.4">
      <c r="D2609" t="s">
        <v>554</v>
      </c>
      <c r="E2609" s="8"/>
      <c r="G2609" s="145" t="s">
        <v>62</v>
      </c>
      <c r="H2609" s="34">
        <f>1-SUM(H2605:H2608)</f>
        <v>5.0000000000000044E-2</v>
      </c>
      <c r="I2609" s="60"/>
      <c r="J2609" s="60"/>
      <c r="K2609" s="38"/>
      <c r="L2609" s="38"/>
      <c r="M2609" s="38"/>
      <c r="N2609" s="38"/>
      <c r="O2609" s="38"/>
      <c r="P2609" s="38"/>
      <c r="R2609" s="15"/>
      <c r="S2609" s="240"/>
      <c r="T2609" s="240"/>
      <c r="U2609" s="240"/>
      <c r="V2609" s="240"/>
      <c r="W2609" s="240"/>
      <c r="X2609" s="240"/>
      <c r="Y2609" s="240"/>
      <c r="Z2609" s="240"/>
      <c r="AA2609" s="240"/>
      <c r="AB2609" s="240"/>
      <c r="AC2609" s="240"/>
      <c r="AD2609" s="240"/>
      <c r="AE2609" s="240"/>
      <c r="AF2609" s="240"/>
      <c r="AG2609" s="240"/>
      <c r="AH2609" s="240"/>
      <c r="AI2609" s="240"/>
      <c r="AJ2609" s="240"/>
      <c r="AK2609" s="240"/>
      <c r="AL2609" s="240"/>
      <c r="AM2609" s="240"/>
      <c r="AN2609" s="240"/>
      <c r="AO2609" s="240"/>
      <c r="AP2609" s="240"/>
      <c r="AQ2609" s="240"/>
      <c r="AR2609" s="240"/>
      <c r="AS2609" s="240"/>
      <c r="AT2609" s="240"/>
      <c r="AU2609" s="240"/>
      <c r="AV2609" s="240"/>
      <c r="AW2609" s="240"/>
      <c r="AX2609" s="240"/>
      <c r="AY2609" s="240"/>
      <c r="AZ2609" s="240"/>
      <c r="BA2609" s="240"/>
      <c r="BB2609" s="240"/>
      <c r="BC2609" s="240"/>
      <c r="BD2609" s="240"/>
      <c r="BE2609" s="240"/>
      <c r="BF2609" s="240"/>
      <c r="BG2609" s="240"/>
      <c r="BH2609" s="240"/>
      <c r="BI2609" s="240"/>
      <c r="BJ2609" s="240"/>
      <c r="BK2609" s="240"/>
      <c r="BL2609" s="240"/>
      <c r="BM2609" s="240"/>
      <c r="BN2609" s="240"/>
      <c r="BO2609" s="240"/>
      <c r="BP2609" s="240"/>
      <c r="BQ2609" s="240"/>
      <c r="BR2609" s="240"/>
      <c r="BS2609" s="240"/>
      <c r="BT2609" s="240"/>
      <c r="BU2609" s="240"/>
      <c r="BV2609" s="240"/>
      <c r="BW2609" s="240"/>
      <c r="BX2609" s="240"/>
      <c r="BY2609" s="240"/>
      <c r="BZ2609" s="240"/>
      <c r="CA2609" s="240"/>
      <c r="CB2609" s="240"/>
      <c r="CC2609" s="240"/>
      <c r="CD2609" s="240"/>
      <c r="CE2609" s="240"/>
      <c r="CF2609" s="240"/>
      <c r="CG2609" s="240"/>
      <c r="CH2609" s="240"/>
      <c r="CI2609" s="240"/>
      <c r="CJ2609" s="240"/>
      <c r="CK2609" s="240"/>
      <c r="CL2609" s="240"/>
      <c r="CN2609" s="240"/>
      <c r="CO2609" s="240"/>
      <c r="CP2609" s="240"/>
      <c r="CQ2609" s="240"/>
      <c r="CR2609" s="240"/>
      <c r="CS2609" s="240"/>
      <c r="CT2609" s="240"/>
      <c r="CU2609" s="240"/>
      <c r="CV2609" s="240"/>
      <c r="CW2609" s="240"/>
      <c r="CX2609" s="240"/>
      <c r="CY2609" s="240"/>
      <c r="CZ2609" s="240"/>
      <c r="DA2609" s="240"/>
      <c r="DB2609" s="240"/>
      <c r="DC2609" s="240"/>
      <c r="DD2609" s="240"/>
      <c r="DE2609" s="240"/>
      <c r="DF2609" s="240"/>
      <c r="DG2609" s="240"/>
      <c r="DH2609" s="240"/>
      <c r="DI2609" s="240"/>
      <c r="DJ2609" s="240"/>
      <c r="DK2609" s="240"/>
      <c r="DL2609" s="240"/>
    </row>
    <row r="2610" spans="1:116" x14ac:dyDescent="0.4">
      <c r="B2610" t="s">
        <v>332</v>
      </c>
      <c r="D2610" t="s">
        <v>554</v>
      </c>
      <c r="E2610" s="8" t="str">
        <f t="shared" ref="E2610" si="5012">ROW()&amp;" "&amp;D2610</f>
        <v>2610 SEASON QUARTER-TR-R</v>
      </c>
      <c r="G2610" s="136" t="str">
        <f t="shared" ref="G2610:G2617" si="5013">G2592</f>
        <v>Surgical procedures</v>
      </c>
      <c r="H2610" s="12"/>
      <c r="I2610" s="60"/>
      <c r="J2610" s="60"/>
      <c r="K2610" s="38"/>
      <c r="L2610" s="38"/>
      <c r="M2610" s="38"/>
      <c r="N2610" s="38"/>
      <c r="O2610" s="38"/>
      <c r="P2610" s="38"/>
      <c r="R2610" s="15"/>
      <c r="S2610" s="240"/>
      <c r="T2610" s="240"/>
      <c r="U2610" s="240"/>
      <c r="V2610" s="240"/>
      <c r="W2610" s="240"/>
      <c r="X2610" s="240"/>
      <c r="Y2610" s="240"/>
      <c r="Z2610" s="240"/>
      <c r="AA2610" s="240"/>
      <c r="AB2610" s="240"/>
      <c r="AC2610" s="240"/>
      <c r="AD2610" s="240"/>
      <c r="AE2610" s="240"/>
      <c r="AF2610" s="240"/>
      <c r="AG2610" s="240"/>
      <c r="AH2610" s="240"/>
      <c r="AI2610" s="240"/>
      <c r="AJ2610" s="240"/>
      <c r="AK2610" s="240"/>
      <c r="AL2610" s="240"/>
      <c r="AM2610" s="240"/>
      <c r="AN2610" s="240"/>
      <c r="AO2610" s="240"/>
      <c r="AP2610" s="240"/>
      <c r="AQ2610" s="240"/>
      <c r="AR2610" s="240"/>
      <c r="AS2610" s="240"/>
      <c r="AT2610" s="240"/>
      <c r="AU2610" s="240"/>
      <c r="AV2610" s="240"/>
      <c r="AW2610" s="240"/>
      <c r="AX2610" s="240"/>
      <c r="AY2610" s="240"/>
      <c r="AZ2610" s="240"/>
      <c r="BA2610" s="240"/>
      <c r="BB2610" s="240"/>
      <c r="BC2610" s="240"/>
      <c r="BD2610" s="240"/>
      <c r="BE2610" s="240"/>
      <c r="BF2610" s="240"/>
      <c r="BG2610" s="240"/>
      <c r="BH2610" s="240"/>
      <c r="BI2610" s="240"/>
      <c r="BJ2610" s="240"/>
      <c r="BK2610" s="240"/>
      <c r="BL2610" s="240"/>
      <c r="BM2610" s="240"/>
      <c r="BN2610" s="240"/>
      <c r="BO2610" s="240"/>
      <c r="BP2610" s="240"/>
      <c r="BQ2610" s="240"/>
      <c r="BR2610" s="240"/>
      <c r="BS2610" s="240"/>
      <c r="BT2610" s="240"/>
      <c r="BU2610" s="240"/>
      <c r="BV2610" s="240"/>
      <c r="BW2610" s="240"/>
      <c r="BX2610" s="240"/>
      <c r="BY2610" s="240"/>
      <c r="BZ2610" s="240"/>
      <c r="CA2610" s="240"/>
      <c r="CB2610" s="240"/>
      <c r="CC2610" s="240"/>
      <c r="CD2610" s="240"/>
      <c r="CE2610" s="240"/>
      <c r="CF2610" s="240"/>
      <c r="CG2610" s="240"/>
      <c r="CH2610" s="240"/>
      <c r="CI2610" s="240"/>
      <c r="CJ2610" s="240"/>
      <c r="CK2610" s="240"/>
      <c r="CL2610" s="240"/>
      <c r="CN2610" s="60"/>
      <c r="CO2610" s="76"/>
      <c r="CP2610" s="76"/>
      <c r="CQ2610" s="76"/>
      <c r="CR2610" s="76"/>
      <c r="CS2610" s="76"/>
      <c r="CT2610" s="76"/>
      <c r="CU2610" s="76"/>
      <c r="CV2610" s="76"/>
      <c r="CW2610" s="76"/>
      <c r="CX2610" s="76"/>
      <c r="CY2610" s="76"/>
      <c r="CZ2610" s="76"/>
      <c r="DA2610" s="76"/>
      <c r="DB2610" s="76"/>
      <c r="DC2610" s="76"/>
      <c r="DD2610" s="76"/>
      <c r="DE2610" s="76"/>
      <c r="DF2610" s="76"/>
      <c r="DG2610" s="76"/>
      <c r="DH2610" s="76"/>
      <c r="DI2610" s="76"/>
      <c r="DJ2610" s="76"/>
      <c r="DK2610" s="76"/>
      <c r="DL2610" s="76"/>
    </row>
    <row r="2611" spans="1:116" x14ac:dyDescent="0.4">
      <c r="B2611" t="s">
        <v>332</v>
      </c>
      <c r="D2611" t="s">
        <v>554</v>
      </c>
      <c r="E2611" s="8" t="str">
        <f>ROW()&amp;" "&amp;D2611</f>
        <v>2611 SEASON QUARTER-TR-R</v>
      </c>
      <c r="G2611" s="136" t="str">
        <f t="shared" si="5013"/>
        <v>procedure</v>
      </c>
      <c r="H2611" s="27"/>
      <c r="I2611" s="78"/>
      <c r="J2611" s="78"/>
      <c r="K2611" s="33"/>
      <c r="L2611" s="33"/>
      <c r="M2611" s="33"/>
      <c r="N2611" s="33"/>
      <c r="O2611" s="33"/>
      <c r="P2611" s="33"/>
      <c r="R2611" s="33"/>
      <c r="S2611" s="80"/>
      <c r="T2611" s="80"/>
      <c r="U2611" s="80"/>
      <c r="V2611" s="80"/>
      <c r="W2611" s="80"/>
      <c r="X2611" s="80"/>
      <c r="Y2611" s="80"/>
      <c r="Z2611" s="80"/>
      <c r="AA2611" s="80"/>
      <c r="AB2611" s="80"/>
      <c r="AC2611" s="80"/>
      <c r="AD2611" s="80"/>
      <c r="AE2611" s="80"/>
      <c r="AF2611" s="80"/>
      <c r="AG2611" s="80"/>
      <c r="AH2611" s="80"/>
      <c r="AI2611" s="80"/>
      <c r="AJ2611" s="80"/>
      <c r="AK2611" s="80"/>
      <c r="AL2611" s="80"/>
      <c r="AM2611" s="80"/>
      <c r="AN2611" s="80"/>
      <c r="AO2611" s="80"/>
      <c r="AP2611" s="80"/>
      <c r="AQ2611" s="80"/>
      <c r="AR2611" s="80"/>
      <c r="AS2611" s="80"/>
      <c r="AT2611" s="80"/>
      <c r="AU2611" s="80"/>
      <c r="AV2611" s="80"/>
      <c r="AW2611" s="80"/>
      <c r="AX2611" s="80"/>
      <c r="AY2611" s="80"/>
      <c r="AZ2611" s="80"/>
      <c r="BA2611" s="80"/>
      <c r="BB2611" s="80"/>
      <c r="BC2611" s="80"/>
      <c r="BD2611" s="80"/>
      <c r="BE2611" s="80"/>
      <c r="BF2611" s="80"/>
      <c r="BG2611" s="80"/>
      <c r="BH2611" s="80"/>
      <c r="BI2611" s="80"/>
      <c r="BJ2611" s="80"/>
      <c r="BK2611" s="80"/>
      <c r="BL2611" s="80"/>
      <c r="BM2611" s="80"/>
      <c r="BN2611" s="80"/>
      <c r="BO2611" s="80"/>
      <c r="BP2611" s="80"/>
      <c r="BQ2611" s="80"/>
      <c r="BR2611" s="80"/>
      <c r="BS2611" s="80"/>
      <c r="BT2611" s="80"/>
      <c r="BU2611" s="80"/>
      <c r="BV2611" s="80"/>
      <c r="BW2611" s="80"/>
      <c r="BX2611" s="80"/>
      <c r="BY2611" s="80"/>
      <c r="BZ2611" s="80"/>
      <c r="CA2611" s="80"/>
      <c r="CB2611" s="80"/>
      <c r="CC2611" s="80"/>
      <c r="CD2611" s="80"/>
      <c r="CE2611" s="80"/>
      <c r="CF2611" s="80"/>
      <c r="CG2611" s="80"/>
      <c r="CH2611" s="80"/>
      <c r="CI2611" s="80"/>
      <c r="CJ2611" s="80"/>
      <c r="CK2611" s="80"/>
      <c r="CL2611" s="80"/>
      <c r="CN2611" s="78"/>
      <c r="CO2611" s="77"/>
      <c r="CP2611" s="77"/>
      <c r="CQ2611" s="77"/>
      <c r="CR2611" s="77"/>
      <c r="CS2611" s="77"/>
      <c r="CT2611" s="77"/>
      <c r="CU2611" s="77"/>
      <c r="CV2611" s="77"/>
      <c r="CW2611" s="77"/>
      <c r="CX2611" s="77"/>
      <c r="CY2611" s="77"/>
      <c r="CZ2611" s="77"/>
      <c r="DA2611" s="77"/>
      <c r="DB2611" s="77"/>
      <c r="DC2611" s="77"/>
      <c r="DD2611" s="77"/>
      <c r="DE2611" s="77"/>
      <c r="DF2611" s="77"/>
      <c r="DG2611" s="77"/>
      <c r="DH2611" s="77"/>
      <c r="DI2611" s="77"/>
      <c r="DJ2611" s="77"/>
      <c r="DK2611" s="77"/>
      <c r="DL2611" s="77"/>
    </row>
    <row r="2612" spans="1:116" x14ac:dyDescent="0.4">
      <c r="B2612" t="s">
        <v>332</v>
      </c>
      <c r="D2612" t="s">
        <v>554</v>
      </c>
      <c r="E2612" s="8" t="str">
        <f t="shared" ref="E2612:E2617" si="5014">ROW()&amp;" "&amp;D2612</f>
        <v>2612 SEASON QUARTER-TR-R</v>
      </c>
      <c r="G2612" s="136" t="str">
        <f t="shared" si="5013"/>
        <v>Primary revenue driver</v>
      </c>
      <c r="H2612" s="27"/>
      <c r="I2612" s="78"/>
      <c r="J2612" s="78"/>
      <c r="K2612" s="33"/>
      <c r="L2612" s="33"/>
      <c r="M2612" s="33"/>
      <c r="N2612" s="33"/>
      <c r="O2612" s="33"/>
      <c r="P2612" s="33"/>
      <c r="R2612" s="33"/>
      <c r="S2612" s="1"/>
      <c r="T2612" s="80"/>
      <c r="U2612" s="80"/>
      <c r="V2612" s="80"/>
      <c r="W2612" s="80"/>
      <c r="X2612" s="80"/>
      <c r="Y2612" s="80"/>
      <c r="Z2612" s="80"/>
      <c r="AA2612" s="80"/>
      <c r="AB2612" s="80"/>
      <c r="AC2612" s="80"/>
      <c r="AD2612" s="80"/>
      <c r="AE2612" s="80"/>
      <c r="AF2612" s="80"/>
      <c r="AG2612" s="80"/>
      <c r="AH2612" s="80"/>
      <c r="AI2612" s="80"/>
      <c r="AJ2612" s="80"/>
      <c r="AK2612" s="80"/>
      <c r="AL2612" s="80"/>
      <c r="AM2612" s="80"/>
      <c r="AN2612" s="80"/>
      <c r="AO2612" s="80"/>
      <c r="AP2612" s="80"/>
      <c r="AQ2612" s="80"/>
      <c r="AR2612" s="80"/>
      <c r="AS2612" s="80"/>
      <c r="AT2612" s="80"/>
      <c r="AU2612" s="80"/>
      <c r="AV2612" s="80"/>
      <c r="AW2612" s="80"/>
      <c r="AX2612" s="80"/>
      <c r="AY2612" s="80"/>
      <c r="AZ2612" s="80"/>
      <c r="BA2612" s="80"/>
      <c r="BB2612" s="80"/>
      <c r="BC2612" s="80"/>
      <c r="BD2612" s="80"/>
      <c r="BE2612" s="80"/>
      <c r="BF2612" s="80"/>
      <c r="BG2612" s="80"/>
      <c r="BH2612" s="80"/>
      <c r="BI2612" s="80"/>
      <c r="BJ2612" s="80"/>
      <c r="BK2612" s="80"/>
      <c r="BL2612" s="80"/>
      <c r="BM2612" s="80"/>
      <c r="BN2612" s="80"/>
      <c r="BO2612" s="80"/>
      <c r="BP2612" s="80"/>
      <c r="BQ2612" s="80"/>
      <c r="BR2612" s="80"/>
      <c r="BS2612" s="80"/>
      <c r="BT2612" s="80"/>
      <c r="BU2612" s="80"/>
      <c r="BV2612" s="80"/>
      <c r="BW2612" s="80"/>
      <c r="BX2612" s="80"/>
      <c r="BY2612" s="80"/>
      <c r="BZ2612" s="80"/>
      <c r="CA2612" s="80"/>
      <c r="CB2612" s="80"/>
      <c r="CC2612" s="80"/>
      <c r="CD2612" s="80"/>
      <c r="CE2612" s="80"/>
      <c r="CF2612" s="80"/>
      <c r="CG2612" s="80"/>
      <c r="CH2612" s="80"/>
      <c r="CI2612" s="80"/>
      <c r="CJ2612" s="80"/>
      <c r="CK2612" s="80"/>
      <c r="CL2612" s="80"/>
      <c r="CN2612" s="80">
        <f t="shared" ref="CN2612" si="5015">CN2594</f>
        <v>0</v>
      </c>
      <c r="CO2612" s="4" t="str">
        <f>ADDRESS(ROW(CO2602),COLUMN(CO2602),2)</f>
        <v>CO$2602</v>
      </c>
      <c r="CP2612" s="4" t="str">
        <f t="shared" ref="CP2612:DL2612" si="5016">ADDRESS(ROW(CP2602),COLUMN(CP2602),2)</f>
        <v>CP$2602</v>
      </c>
      <c r="CQ2612" s="4" t="str">
        <f t="shared" si="5016"/>
        <v>CQ$2602</v>
      </c>
      <c r="CR2612" s="4" t="str">
        <f t="shared" si="5016"/>
        <v>CR$2602</v>
      </c>
      <c r="CS2612" s="4" t="str">
        <f t="shared" si="5016"/>
        <v>CS$2602</v>
      </c>
      <c r="CT2612" s="4" t="str">
        <f t="shared" si="5016"/>
        <v>CT$2602</v>
      </c>
      <c r="CU2612" s="4" t="str">
        <f t="shared" si="5016"/>
        <v>CU$2602</v>
      </c>
      <c r="CV2612" s="4" t="str">
        <f t="shared" si="5016"/>
        <v>CV$2602</v>
      </c>
      <c r="CW2612" s="4" t="str">
        <f t="shared" si="5016"/>
        <v>CW$2602</v>
      </c>
      <c r="CX2612" s="4" t="str">
        <f t="shared" si="5016"/>
        <v>CX$2602</v>
      </c>
      <c r="CY2612" s="4" t="str">
        <f t="shared" si="5016"/>
        <v>CY$2602</v>
      </c>
      <c r="CZ2612" s="4" t="str">
        <f t="shared" si="5016"/>
        <v>CZ$2602</v>
      </c>
      <c r="DA2612" s="4" t="str">
        <f t="shared" si="5016"/>
        <v>DA$2602</v>
      </c>
      <c r="DB2612" s="4" t="str">
        <f t="shared" si="5016"/>
        <v>DB$2602</v>
      </c>
      <c r="DC2612" s="4" t="str">
        <f t="shared" si="5016"/>
        <v>DC$2602</v>
      </c>
      <c r="DD2612" s="4" t="str">
        <f t="shared" si="5016"/>
        <v>DD$2602</v>
      </c>
      <c r="DE2612" s="4" t="str">
        <f t="shared" si="5016"/>
        <v>DE$2602</v>
      </c>
      <c r="DF2612" s="4" t="str">
        <f t="shared" si="5016"/>
        <v>DF$2602</v>
      </c>
      <c r="DG2612" s="4" t="str">
        <f t="shared" si="5016"/>
        <v>DG$2602</v>
      </c>
      <c r="DH2612" s="4" t="str">
        <f t="shared" si="5016"/>
        <v>DH$2602</v>
      </c>
      <c r="DI2612" s="4" t="str">
        <f t="shared" si="5016"/>
        <v>DI$2602</v>
      </c>
      <c r="DJ2612" s="4" t="str">
        <f t="shared" si="5016"/>
        <v>DJ$2602</v>
      </c>
      <c r="DK2612" s="4" t="str">
        <f t="shared" si="5016"/>
        <v>DK$2602</v>
      </c>
      <c r="DL2612" s="4" t="str">
        <f t="shared" si="5016"/>
        <v>DL$2602</v>
      </c>
    </row>
    <row r="2613" spans="1:116" x14ac:dyDescent="0.4">
      <c r="B2613" t="s">
        <v>332</v>
      </c>
      <c r="D2613" t="s">
        <v>554</v>
      </c>
      <c r="E2613" s="8" t="str">
        <f t="shared" si="5014"/>
        <v>2613 SEASON QUARTER-TR-R</v>
      </c>
      <c r="G2613" s="136" t="str">
        <f t="shared" si="5013"/>
        <v>Primary volume driver</v>
      </c>
      <c r="K2613" s="53"/>
      <c r="L2613" s="53"/>
      <c r="M2613" s="53"/>
      <c r="N2613" s="53"/>
      <c r="O2613" s="53"/>
      <c r="P2613" s="53"/>
      <c r="R2613" s="24"/>
      <c r="S2613" s="80"/>
      <c r="T2613" s="80"/>
      <c r="U2613" s="80"/>
      <c r="V2613" s="80"/>
      <c r="W2613" s="80"/>
      <c r="X2613" s="80"/>
      <c r="Y2613" s="80"/>
      <c r="Z2613" s="80"/>
      <c r="AA2613" s="80"/>
      <c r="AB2613" s="80"/>
      <c r="AC2613" s="80"/>
      <c r="AD2613" s="80"/>
      <c r="AE2613" s="80"/>
      <c r="AF2613" s="80"/>
      <c r="AG2613" s="80"/>
      <c r="AH2613" s="80"/>
      <c r="AI2613" s="80"/>
      <c r="AJ2613" s="80"/>
      <c r="AK2613" s="80"/>
      <c r="AL2613" s="80"/>
      <c r="AM2613" s="80"/>
      <c r="AN2613" s="80"/>
      <c r="AO2613" s="80"/>
      <c r="AP2613" s="80"/>
      <c r="AQ2613" s="80"/>
      <c r="AR2613" s="80"/>
      <c r="AS2613" s="80"/>
      <c r="AT2613" s="80"/>
      <c r="AU2613" s="80"/>
      <c r="AV2613" s="80"/>
      <c r="AW2613" s="80"/>
      <c r="AX2613" s="80"/>
      <c r="AY2613" s="80"/>
      <c r="AZ2613" s="80"/>
      <c r="BA2613" s="80"/>
      <c r="BB2613" s="80"/>
      <c r="BC2613" s="80"/>
      <c r="BD2613" s="80"/>
      <c r="BE2613" s="80"/>
      <c r="BF2613" s="80"/>
      <c r="BG2613" s="80"/>
      <c r="BH2613" s="80"/>
      <c r="BI2613" s="80"/>
      <c r="BJ2613" s="80"/>
      <c r="BK2613" s="80"/>
      <c r="BL2613" s="80"/>
      <c r="BM2613" s="80"/>
      <c r="BN2613" s="80"/>
      <c r="BO2613" s="80"/>
      <c r="BP2613" s="80"/>
      <c r="BQ2613" s="80"/>
      <c r="BR2613" s="80"/>
      <c r="BS2613" s="80"/>
      <c r="BT2613" s="80"/>
      <c r="BU2613" s="80"/>
      <c r="BV2613" s="80"/>
      <c r="BW2613" s="80"/>
      <c r="BX2613" s="80"/>
      <c r="BY2613" s="80"/>
      <c r="BZ2613" s="80"/>
      <c r="CA2613" s="80"/>
      <c r="CB2613" s="80"/>
      <c r="CC2613" s="80"/>
      <c r="CD2613" s="80"/>
      <c r="CE2613" s="80"/>
      <c r="CF2613" s="80"/>
      <c r="CG2613" s="80"/>
      <c r="CH2613" s="80"/>
      <c r="CI2613" s="80"/>
      <c r="CJ2613" s="80"/>
      <c r="CK2613" s="80"/>
      <c r="CL2613" s="80"/>
      <c r="CN2613" s="80">
        <f t="shared" ref="CN2613:DL2613" si="5017">CN2595</f>
        <v>0</v>
      </c>
      <c r="CO2613" s="80" t="str">
        <f t="shared" si="5017"/>
        <v>CO$17</v>
      </c>
      <c r="CP2613" s="80" t="str">
        <f t="shared" si="5017"/>
        <v>CP$17</v>
      </c>
      <c r="CQ2613" s="80" t="str">
        <f t="shared" si="5017"/>
        <v>CQ$17</v>
      </c>
      <c r="CR2613" s="80" t="str">
        <f t="shared" si="5017"/>
        <v>CR$17</v>
      </c>
      <c r="CS2613" s="80" t="str">
        <f t="shared" si="5017"/>
        <v>CS$17</v>
      </c>
      <c r="CT2613" s="80" t="str">
        <f t="shared" si="5017"/>
        <v>CT$17</v>
      </c>
      <c r="CU2613" s="80" t="str">
        <f t="shared" si="5017"/>
        <v>CU$17</v>
      </c>
      <c r="CV2613" s="80" t="str">
        <f t="shared" si="5017"/>
        <v>CV$17</v>
      </c>
      <c r="CW2613" s="80" t="str">
        <f t="shared" si="5017"/>
        <v>CW$17</v>
      </c>
      <c r="CX2613" s="80" t="str">
        <f t="shared" si="5017"/>
        <v>CX$17</v>
      </c>
      <c r="CY2613" s="80" t="str">
        <f t="shared" si="5017"/>
        <v>CY$17</v>
      </c>
      <c r="CZ2613" s="80" t="str">
        <f t="shared" si="5017"/>
        <v>CZ$17</v>
      </c>
      <c r="DA2613" s="80" t="str">
        <f t="shared" si="5017"/>
        <v>DA$17</v>
      </c>
      <c r="DB2613" s="80" t="str">
        <f t="shared" si="5017"/>
        <v>DB$17</v>
      </c>
      <c r="DC2613" s="80" t="str">
        <f t="shared" si="5017"/>
        <v>DC$17</v>
      </c>
      <c r="DD2613" s="80" t="str">
        <f t="shared" si="5017"/>
        <v>DD$17</v>
      </c>
      <c r="DE2613" s="80" t="str">
        <f t="shared" si="5017"/>
        <v>DE$17</v>
      </c>
      <c r="DF2613" s="80" t="str">
        <f t="shared" si="5017"/>
        <v>DF$17</v>
      </c>
      <c r="DG2613" s="80" t="str">
        <f t="shared" si="5017"/>
        <v>DG$17</v>
      </c>
      <c r="DH2613" s="80" t="str">
        <f t="shared" si="5017"/>
        <v>DH$17</v>
      </c>
      <c r="DI2613" s="80" t="str">
        <f t="shared" si="5017"/>
        <v>DI$17</v>
      </c>
      <c r="DJ2613" s="80" t="str">
        <f t="shared" si="5017"/>
        <v>DJ$17</v>
      </c>
      <c r="DK2613" s="80" t="str">
        <f t="shared" si="5017"/>
        <v>DK$17</v>
      </c>
      <c r="DL2613" s="80" t="str">
        <f t="shared" si="5017"/>
        <v>DL$17</v>
      </c>
    </row>
    <row r="2614" spans="1:116" x14ac:dyDescent="0.4">
      <c r="B2614" t="s">
        <v>332</v>
      </c>
      <c r="D2614" t="s">
        <v>554</v>
      </c>
      <c r="E2614" s="8" t="str">
        <f t="shared" si="5014"/>
        <v>2614 SEASON QUARTER-TR-R</v>
      </c>
      <c r="G2614" s="136" t="str">
        <f t="shared" si="5013"/>
        <v>(Secondary label)</v>
      </c>
      <c r="H2614" s="12"/>
      <c r="I2614" s="60"/>
      <c r="J2614" s="60"/>
      <c r="K2614" s="15"/>
      <c r="L2614" s="15"/>
      <c r="M2614" s="15"/>
      <c r="N2614" s="15"/>
      <c r="O2614" s="15"/>
      <c r="P2614" s="15"/>
      <c r="R2614" s="15"/>
      <c r="S2614" s="80"/>
      <c r="T2614" s="80"/>
      <c r="U2614" s="80"/>
      <c r="V2614" s="80"/>
      <c r="W2614" s="80"/>
      <c r="X2614" s="80"/>
      <c r="Y2614" s="80"/>
      <c r="Z2614" s="80"/>
      <c r="AA2614" s="80"/>
      <c r="AB2614" s="80"/>
      <c r="AC2614" s="80"/>
      <c r="AD2614" s="80"/>
      <c r="AE2614" s="80"/>
      <c r="AF2614" s="80"/>
      <c r="AG2614" s="80"/>
      <c r="AH2614" s="80"/>
      <c r="AI2614" s="80"/>
      <c r="AJ2614" s="80"/>
      <c r="AK2614" s="80"/>
      <c r="AL2614" s="80"/>
      <c r="AM2614" s="80"/>
      <c r="AN2614" s="80"/>
      <c r="AO2614" s="80"/>
      <c r="AP2614" s="80"/>
      <c r="AQ2614" s="80"/>
      <c r="AR2614" s="80"/>
      <c r="AS2614" s="80"/>
      <c r="AT2614" s="80"/>
      <c r="AU2614" s="80"/>
      <c r="AV2614" s="80"/>
      <c r="AW2614" s="80"/>
      <c r="AX2614" s="80"/>
      <c r="AY2614" s="80"/>
      <c r="AZ2614" s="80"/>
      <c r="BA2614" s="80"/>
      <c r="BB2614" s="80"/>
      <c r="BC2614" s="80"/>
      <c r="BD2614" s="80"/>
      <c r="BE2614" s="80"/>
      <c r="BF2614" s="80"/>
      <c r="BG2614" s="80"/>
      <c r="BH2614" s="80"/>
      <c r="BI2614" s="80"/>
      <c r="BJ2614" s="80"/>
      <c r="BK2614" s="80"/>
      <c r="BL2614" s="80"/>
      <c r="BM2614" s="80"/>
      <c r="BN2614" s="80"/>
      <c r="BO2614" s="80"/>
      <c r="BP2614" s="80"/>
      <c r="BQ2614" s="80"/>
      <c r="BR2614" s="80"/>
      <c r="BS2614" s="80"/>
      <c r="BT2614" s="80"/>
      <c r="BU2614" s="80"/>
      <c r="BV2614" s="80"/>
      <c r="BW2614" s="80"/>
      <c r="BX2614" s="80"/>
      <c r="BY2614" s="80"/>
      <c r="BZ2614" s="80"/>
      <c r="CA2614" s="80"/>
      <c r="CB2614" s="80"/>
      <c r="CC2614" s="80"/>
      <c r="CD2614" s="80"/>
      <c r="CE2614" s="80"/>
      <c r="CF2614" s="80"/>
      <c r="CG2614" s="80"/>
      <c r="CH2614" s="80"/>
      <c r="CI2614" s="80"/>
      <c r="CJ2614" s="80"/>
      <c r="CK2614" s="80"/>
      <c r="CL2614" s="80"/>
      <c r="CN2614" s="80"/>
      <c r="CO2614" s="80"/>
      <c r="CP2614" s="80"/>
      <c r="CQ2614" s="80"/>
      <c r="CR2614" s="80"/>
      <c r="CS2614" s="80"/>
      <c r="CT2614" s="80"/>
      <c r="CU2614" s="80"/>
      <c r="CV2614" s="80"/>
      <c r="CW2614" s="80"/>
      <c r="CX2614" s="80"/>
      <c r="CY2614" s="80"/>
      <c r="CZ2614" s="80"/>
      <c r="DA2614" s="80"/>
      <c r="DB2614" s="80"/>
      <c r="DC2614" s="80"/>
      <c r="DD2614" s="80"/>
      <c r="DE2614" s="80"/>
      <c r="DF2614" s="80"/>
      <c r="DG2614" s="80"/>
      <c r="DH2614" s="80"/>
      <c r="DI2614" s="80"/>
      <c r="DJ2614" s="80"/>
      <c r="DK2614" s="80"/>
      <c r="DL2614" s="80"/>
    </row>
    <row r="2615" spans="1:116" x14ac:dyDescent="0.4">
      <c r="B2615" t="s">
        <v>332</v>
      </c>
      <c r="D2615" t="s">
        <v>554</v>
      </c>
      <c r="E2615" s="8" t="str">
        <f t="shared" si="5014"/>
        <v>2615 SEASON QUARTER-TR-R</v>
      </c>
      <c r="G2615" s="136" t="str">
        <f t="shared" si="5013"/>
        <v xml:space="preserve">secondary unit </v>
      </c>
      <c r="H2615" s="12"/>
      <c r="I2615" s="60"/>
      <c r="J2615" s="60"/>
      <c r="K2615" s="15"/>
      <c r="L2615" s="15"/>
      <c r="M2615" s="15"/>
      <c r="N2615" s="15"/>
      <c r="O2615" s="15"/>
      <c r="P2615" s="15"/>
      <c r="R2615" s="15"/>
      <c r="S2615" s="76"/>
      <c r="T2615" s="76"/>
      <c r="U2615" s="76"/>
      <c r="V2615" s="76"/>
      <c r="W2615" s="76"/>
      <c r="X2615" s="76"/>
      <c r="Y2615" s="76"/>
      <c r="Z2615" s="76"/>
      <c r="AA2615" s="76"/>
      <c r="AB2615" s="76"/>
      <c r="AC2615" s="76"/>
      <c r="AD2615" s="76"/>
      <c r="AE2615" s="76"/>
      <c r="AF2615" s="76"/>
      <c r="AG2615" s="76"/>
      <c r="AH2615" s="76"/>
      <c r="AI2615" s="76"/>
      <c r="AJ2615" s="76"/>
      <c r="AK2615" s="76"/>
      <c r="AL2615" s="76"/>
      <c r="AM2615" s="76"/>
      <c r="AN2615" s="76"/>
      <c r="AO2615" s="76"/>
      <c r="AP2615" s="76"/>
      <c r="AQ2615" s="76"/>
      <c r="AR2615" s="76"/>
      <c r="AS2615" s="76"/>
      <c r="AT2615" s="76"/>
      <c r="AU2615" s="76"/>
      <c r="AV2615" s="76"/>
      <c r="AW2615" s="76"/>
      <c r="AX2615" s="76"/>
      <c r="AY2615" s="76"/>
      <c r="AZ2615" s="76"/>
      <c r="BA2615" s="76"/>
      <c r="BB2615" s="76"/>
      <c r="BC2615" s="76"/>
      <c r="BD2615" s="76"/>
      <c r="BE2615" s="76"/>
      <c r="BF2615" s="76"/>
      <c r="BG2615" s="76"/>
      <c r="BH2615" s="76"/>
      <c r="BI2615" s="76"/>
      <c r="BJ2615" s="76"/>
      <c r="BK2615" s="76"/>
      <c r="BL2615" s="76"/>
      <c r="BM2615" s="76"/>
      <c r="BN2615" s="76"/>
      <c r="BO2615" s="76"/>
      <c r="BP2615" s="76"/>
      <c r="BQ2615" s="76"/>
      <c r="BR2615" s="76"/>
      <c r="BS2615" s="76"/>
      <c r="BT2615" s="76"/>
      <c r="BU2615" s="76"/>
      <c r="BV2615" s="76"/>
      <c r="BW2615" s="76"/>
      <c r="BX2615" s="76"/>
      <c r="BY2615" s="76"/>
      <c r="BZ2615" s="76"/>
      <c r="CA2615" s="76"/>
      <c r="CB2615" s="76"/>
      <c r="CC2615" s="76"/>
      <c r="CD2615" s="76"/>
      <c r="CE2615" s="76"/>
      <c r="CF2615" s="76"/>
      <c r="CG2615" s="76"/>
      <c r="CH2615" s="76"/>
      <c r="CI2615" s="76"/>
      <c r="CJ2615" s="76"/>
      <c r="CK2615" s="76"/>
      <c r="CL2615" s="76"/>
      <c r="CN2615" s="76"/>
      <c r="CO2615" s="76"/>
      <c r="CP2615" s="76"/>
      <c r="CQ2615" s="76"/>
      <c r="CR2615" s="76"/>
      <c r="CS2615" s="76"/>
      <c r="CT2615" s="76"/>
      <c r="CU2615" s="76"/>
      <c r="CV2615" s="76"/>
      <c r="CW2615" s="76"/>
      <c r="CX2615" s="76"/>
      <c r="CY2615" s="76"/>
      <c r="CZ2615" s="76"/>
      <c r="DA2615" s="76"/>
      <c r="DB2615" s="76"/>
      <c r="DC2615" s="76"/>
      <c r="DD2615" s="76"/>
      <c r="DE2615" s="76"/>
      <c r="DF2615" s="76"/>
      <c r="DG2615" s="76"/>
      <c r="DH2615" s="76"/>
      <c r="DI2615" s="76"/>
      <c r="DJ2615" s="76"/>
      <c r="DK2615" s="76"/>
      <c r="DL2615" s="76"/>
    </row>
    <row r="2616" spans="1:116" x14ac:dyDescent="0.4">
      <c r="B2616" t="s">
        <v>332</v>
      </c>
      <c r="D2616" t="s">
        <v>554</v>
      </c>
      <c r="E2616" s="8" t="str">
        <f t="shared" si="5014"/>
        <v>2616 SEASON QUARTER-TR-R</v>
      </c>
      <c r="G2616" s="136" t="str">
        <f t="shared" si="5013"/>
        <v>Secondary revenue driver</v>
      </c>
      <c r="H2616" s="12"/>
      <c r="I2616" s="60"/>
      <c r="J2616" s="60"/>
      <c r="K2616" s="15"/>
      <c r="L2616" s="15"/>
      <c r="M2616" s="15"/>
      <c r="N2616" s="15"/>
      <c r="O2616" s="15"/>
      <c r="P2616" s="15"/>
      <c r="R2616" s="15"/>
      <c r="S2616" s="80"/>
      <c r="T2616" s="80"/>
      <c r="U2616" s="80"/>
      <c r="V2616" s="80"/>
      <c r="W2616" s="80"/>
      <c r="X2616" s="80"/>
      <c r="Y2616" s="80"/>
      <c r="Z2616" s="80"/>
      <c r="AA2616" s="80"/>
      <c r="AB2616" s="80"/>
      <c r="AC2616" s="80"/>
      <c r="AD2616" s="80"/>
      <c r="AE2616" s="80"/>
      <c r="AF2616" s="80"/>
      <c r="AG2616" s="80"/>
      <c r="AH2616" s="80"/>
      <c r="AI2616" s="80"/>
      <c r="AJ2616" s="80"/>
      <c r="AK2616" s="80"/>
      <c r="AL2616" s="80"/>
      <c r="AM2616" s="80"/>
      <c r="AN2616" s="80"/>
      <c r="AO2616" s="80"/>
      <c r="AP2616" s="80"/>
      <c r="AQ2616" s="80"/>
      <c r="AR2616" s="80"/>
      <c r="AS2616" s="80"/>
      <c r="AT2616" s="80"/>
      <c r="AU2616" s="80"/>
      <c r="AV2616" s="80"/>
      <c r="AW2616" s="80"/>
      <c r="AX2616" s="80"/>
      <c r="AY2616" s="80"/>
      <c r="AZ2616" s="80"/>
      <c r="BA2616" s="80"/>
      <c r="BB2616" s="80"/>
      <c r="BC2616" s="80"/>
      <c r="BD2616" s="80"/>
      <c r="BE2616" s="80"/>
      <c r="BF2616" s="80"/>
      <c r="BG2616" s="80"/>
      <c r="BH2616" s="80"/>
      <c r="BI2616" s="80"/>
      <c r="BJ2616" s="80"/>
      <c r="BK2616" s="80"/>
      <c r="BL2616" s="80"/>
      <c r="BM2616" s="80"/>
      <c r="BN2616" s="80"/>
      <c r="BO2616" s="80"/>
      <c r="BP2616" s="80"/>
      <c r="BQ2616" s="80"/>
      <c r="BR2616" s="80"/>
      <c r="BS2616" s="80"/>
      <c r="BT2616" s="80"/>
      <c r="BU2616" s="80"/>
      <c r="BV2616" s="80"/>
      <c r="BW2616" s="80"/>
      <c r="BX2616" s="80"/>
      <c r="BY2616" s="80"/>
      <c r="BZ2616" s="80"/>
      <c r="CA2616" s="80"/>
      <c r="CB2616" s="80"/>
      <c r="CC2616" s="80"/>
      <c r="CD2616" s="80"/>
      <c r="CE2616" s="80"/>
      <c r="CF2616" s="80"/>
      <c r="CG2616" s="80"/>
      <c r="CH2616" s="80"/>
      <c r="CI2616" s="80"/>
      <c r="CJ2616" s="80"/>
      <c r="CK2616" s="80"/>
      <c r="CL2616" s="80"/>
      <c r="CN2616" s="80">
        <f t="shared" ref="CN2616:DL2616" si="5018">CN2598</f>
        <v>0</v>
      </c>
      <c r="CO2616" s="80" t="str">
        <f t="shared" si="5018"/>
        <v>CO$18</v>
      </c>
      <c r="CP2616" s="80" t="str">
        <f t="shared" si="5018"/>
        <v>CP$18</v>
      </c>
      <c r="CQ2616" s="80" t="str">
        <f t="shared" si="5018"/>
        <v>CQ$18</v>
      </c>
      <c r="CR2616" s="80" t="str">
        <f t="shared" si="5018"/>
        <v>CR$18</v>
      </c>
      <c r="CS2616" s="80" t="str">
        <f t="shared" si="5018"/>
        <v>CS$18</v>
      </c>
      <c r="CT2616" s="80" t="str">
        <f t="shared" si="5018"/>
        <v>CT$18</v>
      </c>
      <c r="CU2616" s="80" t="str">
        <f t="shared" si="5018"/>
        <v>CU$18</v>
      </c>
      <c r="CV2616" s="80" t="str">
        <f t="shared" si="5018"/>
        <v>CV$18</v>
      </c>
      <c r="CW2616" s="80" t="str">
        <f t="shared" si="5018"/>
        <v>CW$18</v>
      </c>
      <c r="CX2616" s="80" t="str">
        <f t="shared" si="5018"/>
        <v>CX$18</v>
      </c>
      <c r="CY2616" s="80" t="str">
        <f t="shared" si="5018"/>
        <v>CY$18</v>
      </c>
      <c r="CZ2616" s="80" t="str">
        <f t="shared" si="5018"/>
        <v>CZ$18</v>
      </c>
      <c r="DA2616" s="80" t="str">
        <f t="shared" si="5018"/>
        <v>DA$18</v>
      </c>
      <c r="DB2616" s="80" t="str">
        <f t="shared" si="5018"/>
        <v>DB$18</v>
      </c>
      <c r="DC2616" s="80" t="str">
        <f t="shared" si="5018"/>
        <v>DC$18</v>
      </c>
      <c r="DD2616" s="80" t="str">
        <f t="shared" si="5018"/>
        <v>DD$18</v>
      </c>
      <c r="DE2616" s="80" t="str">
        <f t="shared" si="5018"/>
        <v>DE$18</v>
      </c>
      <c r="DF2616" s="80" t="str">
        <f t="shared" si="5018"/>
        <v>DF$18</v>
      </c>
      <c r="DG2616" s="80" t="str">
        <f t="shared" si="5018"/>
        <v>DG$18</v>
      </c>
      <c r="DH2616" s="80" t="str">
        <f t="shared" si="5018"/>
        <v>DH$18</v>
      </c>
      <c r="DI2616" s="80" t="str">
        <f t="shared" si="5018"/>
        <v>DI$18</v>
      </c>
      <c r="DJ2616" s="80" t="str">
        <f t="shared" si="5018"/>
        <v>DJ$18</v>
      </c>
      <c r="DK2616" s="80" t="str">
        <f t="shared" si="5018"/>
        <v>DK$18</v>
      </c>
      <c r="DL2616" s="80" t="str">
        <f t="shared" si="5018"/>
        <v>DL$18</v>
      </c>
    </row>
    <row r="2617" spans="1:116" x14ac:dyDescent="0.4">
      <c r="B2617" t="s">
        <v>332</v>
      </c>
      <c r="D2617" t="s">
        <v>554</v>
      </c>
      <c r="E2617" s="8" t="str">
        <f t="shared" si="5014"/>
        <v>2617 SEASON QUARTER-TR-R</v>
      </c>
      <c r="G2617" s="136" t="str">
        <f t="shared" si="5013"/>
        <v>Secondary volume driver</v>
      </c>
      <c r="H2617" s="12"/>
      <c r="I2617" s="60"/>
      <c r="J2617" s="60"/>
      <c r="K2617" s="15"/>
      <c r="L2617" s="15"/>
      <c r="M2617" s="15"/>
      <c r="N2617" s="15"/>
      <c r="O2617" s="15"/>
      <c r="P2617" s="15"/>
      <c r="R2617" s="15"/>
      <c r="S2617" s="80"/>
      <c r="T2617" s="80"/>
      <c r="U2617" s="80"/>
      <c r="V2617" s="80"/>
      <c r="W2617" s="80"/>
      <c r="X2617" s="80"/>
      <c r="Y2617" s="80"/>
      <c r="Z2617" s="80"/>
      <c r="AA2617" s="80"/>
      <c r="AB2617" s="80"/>
      <c r="AC2617" s="80"/>
      <c r="AD2617" s="80"/>
      <c r="AE2617" s="80"/>
      <c r="AF2617" s="80"/>
      <c r="AG2617" s="80"/>
      <c r="AH2617" s="80"/>
      <c r="AI2617" s="80"/>
      <c r="AJ2617" s="80"/>
      <c r="AK2617" s="80"/>
      <c r="AL2617" s="80"/>
      <c r="AM2617" s="80"/>
      <c r="AN2617" s="80"/>
      <c r="AO2617" s="80"/>
      <c r="AP2617" s="80"/>
      <c r="AQ2617" s="80"/>
      <c r="AR2617" s="80"/>
      <c r="AS2617" s="80"/>
      <c r="AT2617" s="80"/>
      <c r="AU2617" s="80"/>
      <c r="AV2617" s="80"/>
      <c r="AW2617" s="80"/>
      <c r="AX2617" s="80"/>
      <c r="AY2617" s="80"/>
      <c r="AZ2617" s="80"/>
      <c r="BA2617" s="80"/>
      <c r="BB2617" s="80"/>
      <c r="BC2617" s="80"/>
      <c r="BD2617" s="80"/>
      <c r="BE2617" s="80"/>
      <c r="BF2617" s="80"/>
      <c r="BG2617" s="80"/>
      <c r="BH2617" s="80"/>
      <c r="BI2617" s="80"/>
      <c r="BJ2617" s="80"/>
      <c r="BK2617" s="80"/>
      <c r="BL2617" s="80"/>
      <c r="BM2617" s="80"/>
      <c r="BN2617" s="80"/>
      <c r="BO2617" s="80"/>
      <c r="BP2617" s="80"/>
      <c r="BQ2617" s="80"/>
      <c r="BR2617" s="80"/>
      <c r="BS2617" s="80"/>
      <c r="BT2617" s="80"/>
      <c r="BU2617" s="80"/>
      <c r="BV2617" s="80"/>
      <c r="BW2617" s="80"/>
      <c r="BX2617" s="80"/>
      <c r="BY2617" s="80"/>
      <c r="BZ2617" s="80"/>
      <c r="CA2617" s="80"/>
      <c r="CB2617" s="80"/>
      <c r="CC2617" s="80"/>
      <c r="CD2617" s="80"/>
      <c r="CE2617" s="80"/>
      <c r="CF2617" s="80"/>
      <c r="CG2617" s="80"/>
      <c r="CH2617" s="80"/>
      <c r="CI2617" s="80"/>
      <c r="CJ2617" s="80"/>
      <c r="CK2617" s="80"/>
      <c r="CL2617" s="80"/>
      <c r="CN2617" s="80">
        <f t="shared" ref="CN2617:DL2617" si="5019">CN2599</f>
        <v>0</v>
      </c>
      <c r="CO2617" s="80" t="str">
        <f t="shared" si="5019"/>
        <v>CO$19</v>
      </c>
      <c r="CP2617" s="80" t="str">
        <f t="shared" si="5019"/>
        <v>CP$19</v>
      </c>
      <c r="CQ2617" s="80" t="str">
        <f t="shared" si="5019"/>
        <v>CQ$19</v>
      </c>
      <c r="CR2617" s="80" t="str">
        <f t="shared" si="5019"/>
        <v>CR$19</v>
      </c>
      <c r="CS2617" s="80" t="str">
        <f t="shared" si="5019"/>
        <v>CS$19</v>
      </c>
      <c r="CT2617" s="80" t="str">
        <f t="shared" si="5019"/>
        <v>CT$19</v>
      </c>
      <c r="CU2617" s="80" t="str">
        <f t="shared" si="5019"/>
        <v>CU$19</v>
      </c>
      <c r="CV2617" s="80" t="str">
        <f t="shared" si="5019"/>
        <v>CV$19</v>
      </c>
      <c r="CW2617" s="80" t="str">
        <f t="shared" si="5019"/>
        <v>CW$19</v>
      </c>
      <c r="CX2617" s="80" t="str">
        <f t="shared" si="5019"/>
        <v>CX$19</v>
      </c>
      <c r="CY2617" s="80" t="str">
        <f t="shared" si="5019"/>
        <v>CY$19</v>
      </c>
      <c r="CZ2617" s="80" t="str">
        <f t="shared" si="5019"/>
        <v>CZ$19</v>
      </c>
      <c r="DA2617" s="80" t="str">
        <f t="shared" si="5019"/>
        <v>DA$19</v>
      </c>
      <c r="DB2617" s="80" t="str">
        <f t="shared" si="5019"/>
        <v>DB$19</v>
      </c>
      <c r="DC2617" s="80" t="str">
        <f t="shared" si="5019"/>
        <v>DC$19</v>
      </c>
      <c r="DD2617" s="80" t="str">
        <f t="shared" si="5019"/>
        <v>DD$19</v>
      </c>
      <c r="DE2617" s="80" t="str">
        <f t="shared" si="5019"/>
        <v>DE$19</v>
      </c>
      <c r="DF2617" s="80" t="str">
        <f t="shared" si="5019"/>
        <v>DF$19</v>
      </c>
      <c r="DG2617" s="80" t="str">
        <f t="shared" si="5019"/>
        <v>DG$19</v>
      </c>
      <c r="DH2617" s="80" t="str">
        <f t="shared" si="5019"/>
        <v>DH$19</v>
      </c>
      <c r="DI2617" s="80" t="str">
        <f t="shared" si="5019"/>
        <v>DI$19</v>
      </c>
      <c r="DJ2617" s="80" t="str">
        <f t="shared" si="5019"/>
        <v>DJ$19</v>
      </c>
      <c r="DK2617" s="80" t="str">
        <f t="shared" si="5019"/>
        <v>DK$19</v>
      </c>
      <c r="DL2617" s="80" t="str">
        <f t="shared" si="5019"/>
        <v>DL$19</v>
      </c>
    </row>
    <row r="2618" spans="1:116" x14ac:dyDescent="0.4">
      <c r="E2618" s="8"/>
      <c r="G2618" s="136"/>
      <c r="H2618" s="12"/>
      <c r="I2618" s="60"/>
      <c r="J2618" s="60"/>
      <c r="K2618" s="15"/>
      <c r="L2618" s="15"/>
      <c r="M2618" s="15"/>
      <c r="N2618" s="15"/>
      <c r="O2618" s="15"/>
      <c r="P2618" s="15"/>
      <c r="R2618" s="15"/>
      <c r="S2618" s="80"/>
      <c r="T2618" s="80"/>
      <c r="U2618" s="80"/>
      <c r="V2618" s="80"/>
      <c r="W2618" s="80"/>
      <c r="X2618" s="80"/>
      <c r="Y2618" s="80"/>
      <c r="Z2618" s="80"/>
      <c r="AA2618" s="80"/>
      <c r="AB2618" s="80"/>
      <c r="AC2618" s="80"/>
      <c r="AD2618" s="80"/>
      <c r="AE2618" s="80"/>
      <c r="AF2618" s="80"/>
      <c r="AG2618" s="80"/>
      <c r="AH2618" s="80"/>
      <c r="AI2618" s="80"/>
      <c r="AJ2618" s="80"/>
      <c r="AK2618" s="80"/>
      <c r="AL2618" s="80"/>
      <c r="AM2618" s="80"/>
      <c r="AN2618" s="80"/>
      <c r="AO2618" s="80"/>
      <c r="AP2618" s="80"/>
      <c r="AQ2618" s="80"/>
      <c r="AR2618" s="80"/>
      <c r="AS2618" s="80"/>
      <c r="AT2618" s="80"/>
      <c r="AU2618" s="80"/>
      <c r="AV2618" s="80"/>
      <c r="AW2618" s="80"/>
      <c r="AX2618" s="80"/>
      <c r="AY2618" s="80"/>
      <c r="AZ2618" s="80"/>
      <c r="BA2618" s="80"/>
      <c r="BB2618" s="80"/>
      <c r="BC2618" s="80"/>
      <c r="BD2618" s="80"/>
      <c r="BE2618" s="80"/>
      <c r="BF2618" s="80"/>
      <c r="BG2618" s="80"/>
      <c r="BH2618" s="80"/>
      <c r="BI2618" s="80"/>
      <c r="BJ2618" s="80"/>
      <c r="BK2618" s="80"/>
      <c r="BL2618" s="80"/>
      <c r="BM2618" s="80"/>
      <c r="BN2618" s="80"/>
      <c r="BO2618" s="80"/>
      <c r="BP2618" s="80"/>
      <c r="BQ2618" s="80"/>
      <c r="BR2618" s="80"/>
      <c r="BS2618" s="80"/>
      <c r="BT2618" s="80"/>
      <c r="BU2618" s="80"/>
      <c r="BV2618" s="80"/>
      <c r="BW2618" s="80"/>
      <c r="BX2618" s="80"/>
      <c r="BY2618" s="80"/>
      <c r="BZ2618" s="80"/>
      <c r="CA2618" s="80"/>
      <c r="CB2618" s="80"/>
      <c r="CC2618" s="80"/>
      <c r="CD2618" s="80"/>
      <c r="CE2618" s="80"/>
      <c r="CF2618" s="80"/>
      <c r="CG2618" s="80"/>
      <c r="CH2618" s="80"/>
      <c r="CI2618" s="80"/>
      <c r="CJ2618" s="80"/>
      <c r="CK2618" s="80"/>
      <c r="CL2618" s="80"/>
      <c r="CN2618" s="60"/>
      <c r="CO2618" s="179"/>
      <c r="CP2618" s="179"/>
      <c r="CQ2618" s="179"/>
      <c r="CR2618" s="179"/>
      <c r="CS2618" s="179"/>
      <c r="CT2618" s="179"/>
      <c r="CU2618" s="179"/>
      <c r="CV2618" s="179"/>
      <c r="CW2618" s="179"/>
      <c r="CX2618" s="179"/>
      <c r="CY2618" s="179"/>
      <c r="CZ2618" s="179"/>
      <c r="DA2618" s="179"/>
      <c r="DB2618" s="179"/>
      <c r="DC2618" s="179"/>
      <c r="DD2618" s="179"/>
      <c r="DE2618" s="179"/>
      <c r="DF2618" s="179"/>
      <c r="DG2618" s="179"/>
      <c r="DH2618" s="179"/>
      <c r="DI2618" s="179"/>
      <c r="DJ2618" s="179"/>
      <c r="DK2618" s="179"/>
      <c r="DL2618" s="179"/>
    </row>
    <row r="2619" spans="1:116" x14ac:dyDescent="0.4">
      <c r="A2619" s="174"/>
      <c r="E2619" s="8"/>
      <c r="G2619" s="175" t="s">
        <v>503</v>
      </c>
      <c r="H2619" s="174"/>
      <c r="I2619" s="176"/>
      <c r="J2619" s="176"/>
      <c r="K2619" s="197"/>
      <c r="L2619" s="197"/>
      <c r="M2619" s="197"/>
      <c r="N2619" s="197"/>
      <c r="O2619" s="197"/>
      <c r="P2619" s="197"/>
      <c r="R2619" s="198"/>
      <c r="S2619" s="174"/>
      <c r="T2619" s="174"/>
      <c r="U2619" s="174"/>
      <c r="V2619" s="174"/>
      <c r="W2619" s="174"/>
      <c r="X2619" s="174"/>
      <c r="Y2619" s="174"/>
      <c r="Z2619" s="174"/>
      <c r="AA2619" s="174"/>
      <c r="AB2619" s="174"/>
      <c r="AC2619" s="174"/>
      <c r="AD2619" s="174"/>
      <c r="AE2619" s="174"/>
      <c r="AF2619" s="174"/>
      <c r="AG2619" s="174"/>
      <c r="AH2619" s="174"/>
      <c r="AI2619" s="174"/>
      <c r="AJ2619" s="174"/>
      <c r="AK2619" s="174"/>
      <c r="AL2619" s="174"/>
      <c r="AM2619" s="174"/>
      <c r="AN2619" s="174"/>
      <c r="AO2619" s="174"/>
      <c r="AP2619" s="174"/>
      <c r="AQ2619" s="174"/>
      <c r="AR2619" s="174"/>
      <c r="AS2619" s="174"/>
      <c r="AT2619" s="174"/>
      <c r="AU2619" s="174"/>
      <c r="AV2619" s="174"/>
      <c r="AW2619" s="174"/>
      <c r="AX2619" s="174"/>
      <c r="AY2619" s="174"/>
      <c r="AZ2619" s="174"/>
      <c r="BA2619" s="174"/>
      <c r="BB2619" s="174"/>
      <c r="BC2619" s="174"/>
      <c r="BD2619" s="174"/>
      <c r="BE2619" s="174"/>
      <c r="BF2619" s="174"/>
      <c r="BG2619" s="174"/>
      <c r="BH2619" s="174"/>
      <c r="BI2619" s="174"/>
      <c r="BJ2619" s="174"/>
      <c r="BK2619" s="174"/>
      <c r="BL2619" s="174"/>
      <c r="BM2619" s="174"/>
      <c r="BN2619" s="174"/>
      <c r="BO2619" s="174"/>
      <c r="BP2619" s="174"/>
      <c r="BQ2619" s="174"/>
      <c r="BR2619" s="174"/>
      <c r="BS2619" s="174"/>
      <c r="BT2619" s="174"/>
      <c r="BU2619" s="174"/>
      <c r="BV2619" s="174"/>
      <c r="BW2619" s="174"/>
      <c r="BX2619" s="174"/>
      <c r="BY2619" s="174"/>
      <c r="BZ2619" s="174"/>
      <c r="CA2619" s="174"/>
      <c r="CB2619" s="174"/>
      <c r="CC2619" s="174"/>
      <c r="CD2619" s="174"/>
      <c r="CE2619" s="174"/>
      <c r="CF2619" s="174"/>
      <c r="CG2619" s="174"/>
      <c r="CH2619" s="174"/>
      <c r="CI2619" s="174"/>
      <c r="CJ2619" s="174"/>
      <c r="CK2619" s="174"/>
      <c r="CL2619" s="174"/>
      <c r="CN2619" s="176"/>
      <c r="CO2619" s="174"/>
      <c r="CP2619" s="174"/>
      <c r="CQ2619" s="174"/>
      <c r="CR2619" s="174"/>
      <c r="CS2619" s="174"/>
      <c r="CT2619" s="174"/>
      <c r="CU2619" s="174"/>
      <c r="CV2619" s="174"/>
      <c r="CW2619" s="174"/>
      <c r="CX2619" s="174"/>
      <c r="CY2619" s="174"/>
      <c r="CZ2619" s="174"/>
      <c r="DA2619" s="174"/>
      <c r="DB2619" s="174"/>
      <c r="DC2619" s="174"/>
      <c r="DD2619" s="174"/>
      <c r="DE2619" s="174"/>
      <c r="DF2619" s="174"/>
      <c r="DG2619" s="174"/>
      <c r="DH2619" s="174"/>
      <c r="DI2619" s="174"/>
      <c r="DJ2619" s="174"/>
      <c r="DK2619" s="174"/>
      <c r="DL2619" s="174"/>
    </row>
    <row r="2620" spans="1:116" x14ac:dyDescent="0.4">
      <c r="A2620" s="174"/>
      <c r="E2620" s="8"/>
      <c r="G2620" s="175" t="s">
        <v>504</v>
      </c>
      <c r="H2620" s="174"/>
      <c r="I2620" s="176"/>
      <c r="J2620" s="176"/>
      <c r="K2620" s="197"/>
      <c r="L2620" s="197"/>
      <c r="M2620" s="197"/>
      <c r="N2620" s="197"/>
      <c r="O2620" s="197"/>
      <c r="P2620" s="197"/>
      <c r="R2620" s="198"/>
      <c r="S2620" s="174"/>
      <c r="T2620" s="174"/>
      <c r="U2620" s="174"/>
      <c r="V2620" s="174"/>
      <c r="W2620" s="174"/>
      <c r="X2620" s="174"/>
      <c r="Y2620" s="174"/>
      <c r="Z2620" s="174"/>
      <c r="AA2620" s="174"/>
      <c r="AB2620" s="174"/>
      <c r="AC2620" s="174"/>
      <c r="AD2620" s="174"/>
      <c r="AE2620" s="174"/>
      <c r="AF2620" s="174"/>
      <c r="AG2620" s="174"/>
      <c r="AH2620" s="174"/>
      <c r="AI2620" s="174"/>
      <c r="AJ2620" s="174"/>
      <c r="AK2620" s="174"/>
      <c r="AL2620" s="174"/>
      <c r="AM2620" s="174"/>
      <c r="AN2620" s="174"/>
      <c r="AO2620" s="174"/>
      <c r="AP2620" s="174"/>
      <c r="AQ2620" s="174"/>
      <c r="AR2620" s="174"/>
      <c r="AS2620" s="174"/>
      <c r="AT2620" s="174"/>
      <c r="AU2620" s="174"/>
      <c r="AV2620" s="174"/>
      <c r="AW2620" s="174"/>
      <c r="AX2620" s="174"/>
      <c r="AY2620" s="174"/>
      <c r="AZ2620" s="174"/>
      <c r="BA2620" s="174"/>
      <c r="BB2620" s="174"/>
      <c r="BC2620" s="174"/>
      <c r="BD2620" s="174"/>
      <c r="BE2620" s="174"/>
      <c r="BF2620" s="174"/>
      <c r="BG2620" s="174"/>
      <c r="BH2620" s="174"/>
      <c r="BI2620" s="174"/>
      <c r="BJ2620" s="174"/>
      <c r="BK2620" s="174"/>
      <c r="BL2620" s="174"/>
      <c r="BM2620" s="174"/>
      <c r="BN2620" s="174"/>
      <c r="BO2620" s="174"/>
      <c r="BP2620" s="174"/>
      <c r="BQ2620" s="174"/>
      <c r="BR2620" s="174"/>
      <c r="BS2620" s="174"/>
      <c r="BT2620" s="174"/>
      <c r="BU2620" s="174"/>
      <c r="BV2620" s="174"/>
      <c r="BW2620" s="174"/>
      <c r="BX2620" s="174"/>
      <c r="BY2620" s="174"/>
      <c r="BZ2620" s="174"/>
      <c r="CA2620" s="174"/>
      <c r="CB2620" s="174"/>
      <c r="CC2620" s="174"/>
      <c r="CD2620" s="174"/>
      <c r="CE2620" s="174"/>
      <c r="CF2620" s="174"/>
      <c r="CG2620" s="174"/>
      <c r="CH2620" s="174"/>
      <c r="CI2620" s="174"/>
      <c r="CJ2620" s="174"/>
      <c r="CK2620" s="174"/>
      <c r="CL2620" s="174"/>
      <c r="CN2620" s="176"/>
      <c r="CO2620" s="174"/>
      <c r="CP2620" s="174"/>
      <c r="CQ2620" s="174"/>
      <c r="CR2620" s="174"/>
      <c r="CS2620" s="174"/>
      <c r="CT2620" s="174"/>
      <c r="CU2620" s="174"/>
      <c r="CV2620" s="174"/>
      <c r="CW2620" s="174"/>
      <c r="CX2620" s="174"/>
      <c r="CY2620" s="174"/>
      <c r="CZ2620" s="174"/>
      <c r="DA2620" s="174"/>
      <c r="DB2620" s="174"/>
      <c r="DC2620" s="174"/>
      <c r="DD2620" s="174"/>
      <c r="DE2620" s="174"/>
      <c r="DF2620" s="174"/>
      <c r="DG2620" s="174"/>
      <c r="DH2620" s="174"/>
      <c r="DI2620" s="174"/>
      <c r="DJ2620" s="174"/>
      <c r="DK2620" s="174"/>
      <c r="DL2620" s="174"/>
    </row>
    <row r="2621" spans="1:116" x14ac:dyDescent="0.4">
      <c r="A2621" s="174"/>
      <c r="E2621" s="8"/>
      <c r="G2621" s="175" t="s">
        <v>461</v>
      </c>
      <c r="H2621" s="174"/>
      <c r="I2621" s="176"/>
      <c r="J2621" s="176"/>
      <c r="K2621" s="197"/>
      <c r="L2621" s="197"/>
      <c r="M2621" s="197"/>
      <c r="N2621" s="197"/>
      <c r="O2621" s="197"/>
      <c r="P2621" s="197"/>
      <c r="R2621" s="198"/>
      <c r="S2621" s="199" t="str">
        <f t="shared" ref="S2621:AX2621" si="5020">S$20</f>
        <v>S$16</v>
      </c>
      <c r="T2621" s="199" t="str">
        <f t="shared" si="5020"/>
        <v>T$16</v>
      </c>
      <c r="U2621" s="199" t="str">
        <f t="shared" si="5020"/>
        <v>U$16</v>
      </c>
      <c r="V2621" s="199" t="str">
        <f t="shared" si="5020"/>
        <v>V$16</v>
      </c>
      <c r="W2621" s="199" t="str">
        <f t="shared" si="5020"/>
        <v>W$16</v>
      </c>
      <c r="X2621" s="199" t="str">
        <f t="shared" si="5020"/>
        <v>X$16</v>
      </c>
      <c r="Y2621" s="199" t="str">
        <f t="shared" si="5020"/>
        <v>Y$16</v>
      </c>
      <c r="Z2621" s="199" t="str">
        <f t="shared" si="5020"/>
        <v>Z$16</v>
      </c>
      <c r="AA2621" s="199" t="str">
        <f t="shared" si="5020"/>
        <v>AA$16</v>
      </c>
      <c r="AB2621" s="199" t="str">
        <f t="shared" si="5020"/>
        <v>AB$16</v>
      </c>
      <c r="AC2621" s="199" t="str">
        <f t="shared" si="5020"/>
        <v>AC$16</v>
      </c>
      <c r="AD2621" s="199" t="str">
        <f t="shared" si="5020"/>
        <v>AD$16</v>
      </c>
      <c r="AE2621" s="199" t="str">
        <f t="shared" si="5020"/>
        <v>AE$16</v>
      </c>
      <c r="AF2621" s="199" t="str">
        <f t="shared" si="5020"/>
        <v>AF$16</v>
      </c>
      <c r="AG2621" s="199" t="str">
        <f t="shared" si="5020"/>
        <v>AG$16</v>
      </c>
      <c r="AH2621" s="199" t="str">
        <f t="shared" si="5020"/>
        <v>AH$16</v>
      </c>
      <c r="AI2621" s="199" t="str">
        <f t="shared" si="5020"/>
        <v>AI$16</v>
      </c>
      <c r="AJ2621" s="199" t="str">
        <f t="shared" si="5020"/>
        <v>AJ$16</v>
      </c>
      <c r="AK2621" s="199" t="str">
        <f t="shared" si="5020"/>
        <v>AK$16</v>
      </c>
      <c r="AL2621" s="199" t="str">
        <f t="shared" si="5020"/>
        <v>AL$16</v>
      </c>
      <c r="AM2621" s="199" t="str">
        <f t="shared" si="5020"/>
        <v>AM$16</v>
      </c>
      <c r="AN2621" s="199" t="str">
        <f t="shared" si="5020"/>
        <v>AN$16</v>
      </c>
      <c r="AO2621" s="199" t="str">
        <f t="shared" si="5020"/>
        <v>AO$16</v>
      </c>
      <c r="AP2621" s="199" t="str">
        <f t="shared" si="5020"/>
        <v>AP$16</v>
      </c>
      <c r="AQ2621" s="199" t="str">
        <f t="shared" si="5020"/>
        <v>AQ$16</v>
      </c>
      <c r="AR2621" s="199" t="str">
        <f t="shared" si="5020"/>
        <v>AR$16</v>
      </c>
      <c r="AS2621" s="199" t="str">
        <f t="shared" si="5020"/>
        <v>AS$16</v>
      </c>
      <c r="AT2621" s="199" t="str">
        <f t="shared" si="5020"/>
        <v>AT$16</v>
      </c>
      <c r="AU2621" s="199" t="str">
        <f t="shared" si="5020"/>
        <v>AU$16</v>
      </c>
      <c r="AV2621" s="199" t="str">
        <f t="shared" si="5020"/>
        <v>AV$16</v>
      </c>
      <c r="AW2621" s="199" t="str">
        <f t="shared" si="5020"/>
        <v>AW$16</v>
      </c>
      <c r="AX2621" s="199" t="str">
        <f t="shared" si="5020"/>
        <v>AX$16</v>
      </c>
      <c r="AY2621" s="199" t="str">
        <f t="shared" ref="AY2621:CD2621" si="5021">AY$20</f>
        <v>AY$16</v>
      </c>
      <c r="AZ2621" s="199" t="str">
        <f t="shared" si="5021"/>
        <v>AZ$16</v>
      </c>
      <c r="BA2621" s="199" t="str">
        <f t="shared" si="5021"/>
        <v>BA$16</v>
      </c>
      <c r="BB2621" s="199" t="str">
        <f t="shared" si="5021"/>
        <v>BB$16</v>
      </c>
      <c r="BC2621" s="199" t="str">
        <f t="shared" si="5021"/>
        <v>BC$16</v>
      </c>
      <c r="BD2621" s="199" t="str">
        <f t="shared" si="5021"/>
        <v>BD$16</v>
      </c>
      <c r="BE2621" s="199" t="str">
        <f t="shared" si="5021"/>
        <v>BE$16</v>
      </c>
      <c r="BF2621" s="199" t="str">
        <f t="shared" si="5021"/>
        <v>BF$16</v>
      </c>
      <c r="BG2621" s="199" t="str">
        <f t="shared" si="5021"/>
        <v>BG$16</v>
      </c>
      <c r="BH2621" s="199" t="str">
        <f t="shared" si="5021"/>
        <v>BH$16</v>
      </c>
      <c r="BI2621" s="199" t="str">
        <f t="shared" si="5021"/>
        <v>BI$16</v>
      </c>
      <c r="BJ2621" s="199" t="str">
        <f t="shared" si="5021"/>
        <v>BJ$16</v>
      </c>
      <c r="BK2621" s="199" t="str">
        <f t="shared" si="5021"/>
        <v>BK$16</v>
      </c>
      <c r="BL2621" s="199" t="str">
        <f t="shared" si="5021"/>
        <v>BL$16</v>
      </c>
      <c r="BM2621" s="199" t="str">
        <f t="shared" si="5021"/>
        <v>BM$16</v>
      </c>
      <c r="BN2621" s="199" t="str">
        <f t="shared" si="5021"/>
        <v>BN$16</v>
      </c>
      <c r="BO2621" s="199" t="str">
        <f t="shared" si="5021"/>
        <v>BO$16</v>
      </c>
      <c r="BP2621" s="199" t="str">
        <f t="shared" si="5021"/>
        <v>BP$16</v>
      </c>
      <c r="BQ2621" s="199" t="str">
        <f t="shared" si="5021"/>
        <v>BQ$16</v>
      </c>
      <c r="BR2621" s="199" t="str">
        <f t="shared" si="5021"/>
        <v>BR$16</v>
      </c>
      <c r="BS2621" s="199" t="str">
        <f t="shared" si="5021"/>
        <v>BS$16</v>
      </c>
      <c r="BT2621" s="199" t="str">
        <f t="shared" si="5021"/>
        <v>BT$16</v>
      </c>
      <c r="BU2621" s="199" t="str">
        <f t="shared" si="5021"/>
        <v>BU$16</v>
      </c>
      <c r="BV2621" s="199" t="str">
        <f t="shared" si="5021"/>
        <v>BV$16</v>
      </c>
      <c r="BW2621" s="199" t="str">
        <f t="shared" si="5021"/>
        <v>BW$16</v>
      </c>
      <c r="BX2621" s="199" t="str">
        <f t="shared" si="5021"/>
        <v>BX$16</v>
      </c>
      <c r="BY2621" s="199" t="str">
        <f t="shared" si="5021"/>
        <v>BY$16</v>
      </c>
      <c r="BZ2621" s="199" t="str">
        <f t="shared" si="5021"/>
        <v>BZ$16</v>
      </c>
      <c r="CA2621" s="199" t="str">
        <f t="shared" si="5021"/>
        <v>CA$16</v>
      </c>
      <c r="CB2621" s="199" t="str">
        <f t="shared" si="5021"/>
        <v>CB$16</v>
      </c>
      <c r="CC2621" s="199" t="str">
        <f t="shared" si="5021"/>
        <v>CC$16</v>
      </c>
      <c r="CD2621" s="199" t="str">
        <f t="shared" si="5021"/>
        <v>CD$16</v>
      </c>
      <c r="CE2621" s="199" t="str">
        <f t="shared" ref="CE2621:CL2621" si="5022">CE$20</f>
        <v>CE$16</v>
      </c>
      <c r="CF2621" s="199" t="str">
        <f t="shared" si="5022"/>
        <v>CF$16</v>
      </c>
      <c r="CG2621" s="199" t="str">
        <f t="shared" si="5022"/>
        <v>CG$16</v>
      </c>
      <c r="CH2621" s="199" t="str">
        <f t="shared" si="5022"/>
        <v>CH$16</v>
      </c>
      <c r="CI2621" s="199" t="str">
        <f t="shared" si="5022"/>
        <v>CI$16</v>
      </c>
      <c r="CJ2621" s="199" t="str">
        <f t="shared" si="5022"/>
        <v>CJ$16</v>
      </c>
      <c r="CK2621" s="199" t="str">
        <f t="shared" si="5022"/>
        <v>CK$16</v>
      </c>
      <c r="CL2621" s="199" t="str">
        <f t="shared" si="5022"/>
        <v>CL$16</v>
      </c>
      <c r="CN2621" s="176"/>
      <c r="CO2621" s="199" t="str">
        <f t="shared" ref="CO2621:DL2621" si="5023">CO$20</f>
        <v>CO$16</v>
      </c>
      <c r="CP2621" s="199" t="str">
        <f t="shared" si="5023"/>
        <v>CP$16</v>
      </c>
      <c r="CQ2621" s="199" t="str">
        <f t="shared" si="5023"/>
        <v>CQ$16</v>
      </c>
      <c r="CR2621" s="199" t="str">
        <f t="shared" si="5023"/>
        <v>CR$16</v>
      </c>
      <c r="CS2621" s="199" t="str">
        <f t="shared" si="5023"/>
        <v>CS$16</v>
      </c>
      <c r="CT2621" s="199" t="str">
        <f t="shared" si="5023"/>
        <v>CT$16</v>
      </c>
      <c r="CU2621" s="199" t="str">
        <f t="shared" si="5023"/>
        <v>CU$16</v>
      </c>
      <c r="CV2621" s="199" t="str">
        <f t="shared" si="5023"/>
        <v>CV$16</v>
      </c>
      <c r="CW2621" s="199" t="str">
        <f t="shared" si="5023"/>
        <v>CW$16</v>
      </c>
      <c r="CX2621" s="199" t="str">
        <f t="shared" si="5023"/>
        <v>CX$16</v>
      </c>
      <c r="CY2621" s="199" t="str">
        <f t="shared" si="5023"/>
        <v>CY$16</v>
      </c>
      <c r="CZ2621" s="199" t="str">
        <f t="shared" si="5023"/>
        <v>CZ$16</v>
      </c>
      <c r="DA2621" s="199" t="str">
        <f t="shared" si="5023"/>
        <v>DA$16</v>
      </c>
      <c r="DB2621" s="199" t="str">
        <f t="shared" si="5023"/>
        <v>DB$16</v>
      </c>
      <c r="DC2621" s="199" t="str">
        <f t="shared" si="5023"/>
        <v>DC$16</v>
      </c>
      <c r="DD2621" s="199" t="str">
        <f t="shared" si="5023"/>
        <v>DD$16</v>
      </c>
      <c r="DE2621" s="199" t="str">
        <f t="shared" si="5023"/>
        <v>DE$16</v>
      </c>
      <c r="DF2621" s="199" t="str">
        <f t="shared" si="5023"/>
        <v>DF$16</v>
      </c>
      <c r="DG2621" s="199" t="str">
        <f t="shared" si="5023"/>
        <v>DG$16</v>
      </c>
      <c r="DH2621" s="199" t="str">
        <f t="shared" si="5023"/>
        <v>DH$16</v>
      </c>
      <c r="DI2621" s="199" t="str">
        <f t="shared" si="5023"/>
        <v>DI$16</v>
      </c>
      <c r="DJ2621" s="199" t="str">
        <f t="shared" si="5023"/>
        <v>DJ$16</v>
      </c>
      <c r="DK2621" s="199" t="str">
        <f t="shared" si="5023"/>
        <v>DK$16</v>
      </c>
      <c r="DL2621" s="199" t="str">
        <f t="shared" si="5023"/>
        <v>DL$16</v>
      </c>
    </row>
    <row r="2622" spans="1:116" x14ac:dyDescent="0.4">
      <c r="A2622" s="174"/>
      <c r="E2622" s="8"/>
      <c r="G2622" s="175" t="s">
        <v>462</v>
      </c>
      <c r="H2622" s="200"/>
      <c r="I2622" s="201"/>
      <c r="J2622" s="201"/>
      <c r="K2622" s="202"/>
      <c r="L2622" s="202"/>
      <c r="M2622" s="202"/>
      <c r="N2622" s="202"/>
      <c r="O2622" s="202"/>
      <c r="P2622" s="202"/>
      <c r="R2622" s="202"/>
      <c r="S2622" s="199" t="str">
        <f t="shared" ref="S2622:AX2622" si="5024">S$21</f>
        <v>S$17</v>
      </c>
      <c r="T2622" s="199" t="str">
        <f t="shared" si="5024"/>
        <v>T$17</v>
      </c>
      <c r="U2622" s="199" t="str">
        <f t="shared" si="5024"/>
        <v>U$17</v>
      </c>
      <c r="V2622" s="199" t="str">
        <f t="shared" si="5024"/>
        <v>V$17</v>
      </c>
      <c r="W2622" s="199" t="str">
        <f t="shared" si="5024"/>
        <v>W$17</v>
      </c>
      <c r="X2622" s="199" t="str">
        <f t="shared" si="5024"/>
        <v>X$17</v>
      </c>
      <c r="Y2622" s="199" t="str">
        <f t="shared" si="5024"/>
        <v>Y$17</v>
      </c>
      <c r="Z2622" s="199" t="str">
        <f t="shared" si="5024"/>
        <v>Z$17</v>
      </c>
      <c r="AA2622" s="199" t="str">
        <f t="shared" si="5024"/>
        <v>AA$17</v>
      </c>
      <c r="AB2622" s="199" t="str">
        <f t="shared" si="5024"/>
        <v>AB$17</v>
      </c>
      <c r="AC2622" s="199" t="str">
        <f t="shared" si="5024"/>
        <v>AC$17</v>
      </c>
      <c r="AD2622" s="199" t="str">
        <f t="shared" si="5024"/>
        <v>AD$17</v>
      </c>
      <c r="AE2622" s="199" t="str">
        <f t="shared" si="5024"/>
        <v>AE$17</v>
      </c>
      <c r="AF2622" s="199" t="str">
        <f t="shared" si="5024"/>
        <v>AF$17</v>
      </c>
      <c r="AG2622" s="199" t="str">
        <f t="shared" si="5024"/>
        <v>AG$17</v>
      </c>
      <c r="AH2622" s="199" t="str">
        <f t="shared" si="5024"/>
        <v>AH$17</v>
      </c>
      <c r="AI2622" s="199" t="str">
        <f t="shared" si="5024"/>
        <v>AI$17</v>
      </c>
      <c r="AJ2622" s="199" t="str">
        <f t="shared" si="5024"/>
        <v>AJ$17</v>
      </c>
      <c r="AK2622" s="199" t="str">
        <f t="shared" si="5024"/>
        <v>AK$17</v>
      </c>
      <c r="AL2622" s="199" t="str">
        <f t="shared" si="5024"/>
        <v>AL$17</v>
      </c>
      <c r="AM2622" s="199" t="str">
        <f t="shared" si="5024"/>
        <v>AM$17</v>
      </c>
      <c r="AN2622" s="199" t="str">
        <f t="shared" si="5024"/>
        <v>AN$17</v>
      </c>
      <c r="AO2622" s="199" t="str">
        <f t="shared" si="5024"/>
        <v>AO$17</v>
      </c>
      <c r="AP2622" s="199" t="str">
        <f t="shared" si="5024"/>
        <v>AP$17</v>
      </c>
      <c r="AQ2622" s="199" t="str">
        <f t="shared" si="5024"/>
        <v>AQ$17</v>
      </c>
      <c r="AR2622" s="199" t="str">
        <f t="shared" si="5024"/>
        <v>AR$17</v>
      </c>
      <c r="AS2622" s="199" t="str">
        <f t="shared" si="5024"/>
        <v>AS$17</v>
      </c>
      <c r="AT2622" s="199" t="str">
        <f t="shared" si="5024"/>
        <v>AT$17</v>
      </c>
      <c r="AU2622" s="199" t="str">
        <f t="shared" si="5024"/>
        <v>AU$17</v>
      </c>
      <c r="AV2622" s="199" t="str">
        <f t="shared" si="5024"/>
        <v>AV$17</v>
      </c>
      <c r="AW2622" s="199" t="str">
        <f t="shared" si="5024"/>
        <v>AW$17</v>
      </c>
      <c r="AX2622" s="199" t="str">
        <f t="shared" si="5024"/>
        <v>AX$17</v>
      </c>
      <c r="AY2622" s="199" t="str">
        <f t="shared" ref="AY2622:CD2622" si="5025">AY$21</f>
        <v>AY$17</v>
      </c>
      <c r="AZ2622" s="199" t="str">
        <f t="shared" si="5025"/>
        <v>AZ$17</v>
      </c>
      <c r="BA2622" s="199" t="str">
        <f t="shared" si="5025"/>
        <v>BA$17</v>
      </c>
      <c r="BB2622" s="199" t="str">
        <f t="shared" si="5025"/>
        <v>BB$17</v>
      </c>
      <c r="BC2622" s="199" t="str">
        <f t="shared" si="5025"/>
        <v>BC$17</v>
      </c>
      <c r="BD2622" s="199" t="str">
        <f t="shared" si="5025"/>
        <v>BD$17</v>
      </c>
      <c r="BE2622" s="199" t="str">
        <f t="shared" si="5025"/>
        <v>BE$17</v>
      </c>
      <c r="BF2622" s="199" t="str">
        <f t="shared" si="5025"/>
        <v>BF$17</v>
      </c>
      <c r="BG2622" s="199" t="str">
        <f t="shared" si="5025"/>
        <v>BG$17</v>
      </c>
      <c r="BH2622" s="199" t="str">
        <f t="shared" si="5025"/>
        <v>BH$17</v>
      </c>
      <c r="BI2622" s="199" t="str">
        <f t="shared" si="5025"/>
        <v>BI$17</v>
      </c>
      <c r="BJ2622" s="199" t="str">
        <f t="shared" si="5025"/>
        <v>BJ$17</v>
      </c>
      <c r="BK2622" s="199" t="str">
        <f t="shared" si="5025"/>
        <v>BK$17</v>
      </c>
      <c r="BL2622" s="199" t="str">
        <f t="shared" si="5025"/>
        <v>BL$17</v>
      </c>
      <c r="BM2622" s="199" t="str">
        <f t="shared" si="5025"/>
        <v>BM$17</v>
      </c>
      <c r="BN2622" s="199" t="str">
        <f t="shared" si="5025"/>
        <v>BN$17</v>
      </c>
      <c r="BO2622" s="199" t="str">
        <f t="shared" si="5025"/>
        <v>BO$17</v>
      </c>
      <c r="BP2622" s="199" t="str">
        <f t="shared" si="5025"/>
        <v>BP$17</v>
      </c>
      <c r="BQ2622" s="199" t="str">
        <f t="shared" si="5025"/>
        <v>BQ$17</v>
      </c>
      <c r="BR2622" s="199" t="str">
        <f t="shared" si="5025"/>
        <v>BR$17</v>
      </c>
      <c r="BS2622" s="199" t="str">
        <f t="shared" si="5025"/>
        <v>BS$17</v>
      </c>
      <c r="BT2622" s="199" t="str">
        <f t="shared" si="5025"/>
        <v>BT$17</v>
      </c>
      <c r="BU2622" s="199" t="str">
        <f t="shared" si="5025"/>
        <v>BU$17</v>
      </c>
      <c r="BV2622" s="199" t="str">
        <f t="shared" si="5025"/>
        <v>BV$17</v>
      </c>
      <c r="BW2622" s="199" t="str">
        <f t="shared" si="5025"/>
        <v>BW$17</v>
      </c>
      <c r="BX2622" s="199" t="str">
        <f t="shared" si="5025"/>
        <v>BX$17</v>
      </c>
      <c r="BY2622" s="199" t="str">
        <f t="shared" si="5025"/>
        <v>BY$17</v>
      </c>
      <c r="BZ2622" s="199" t="str">
        <f t="shared" si="5025"/>
        <v>BZ$17</v>
      </c>
      <c r="CA2622" s="199" t="str">
        <f t="shared" si="5025"/>
        <v>CA$17</v>
      </c>
      <c r="CB2622" s="199" t="str">
        <f t="shared" si="5025"/>
        <v>CB$17</v>
      </c>
      <c r="CC2622" s="199" t="str">
        <f t="shared" si="5025"/>
        <v>CC$17</v>
      </c>
      <c r="CD2622" s="199" t="str">
        <f t="shared" si="5025"/>
        <v>CD$17</v>
      </c>
      <c r="CE2622" s="199" t="str">
        <f t="shared" ref="CE2622:CL2622" si="5026">CE$21</f>
        <v>CE$17</v>
      </c>
      <c r="CF2622" s="199" t="str">
        <f t="shared" si="5026"/>
        <v>CF$17</v>
      </c>
      <c r="CG2622" s="199" t="str">
        <f t="shared" si="5026"/>
        <v>CG$17</v>
      </c>
      <c r="CH2622" s="199" t="str">
        <f t="shared" si="5026"/>
        <v>CH$17</v>
      </c>
      <c r="CI2622" s="199" t="str">
        <f t="shared" si="5026"/>
        <v>CI$17</v>
      </c>
      <c r="CJ2622" s="199" t="str">
        <f t="shared" si="5026"/>
        <v>CJ$17</v>
      </c>
      <c r="CK2622" s="199" t="str">
        <f t="shared" si="5026"/>
        <v>CK$17</v>
      </c>
      <c r="CL2622" s="199" t="str">
        <f t="shared" si="5026"/>
        <v>CL$17</v>
      </c>
      <c r="CN2622" s="201"/>
      <c r="CO2622" s="199" t="str">
        <f t="shared" ref="CO2622:DL2622" si="5027">CO$21</f>
        <v>CO$17</v>
      </c>
      <c r="CP2622" s="199" t="str">
        <f t="shared" si="5027"/>
        <v>CP$17</v>
      </c>
      <c r="CQ2622" s="199" t="str">
        <f t="shared" si="5027"/>
        <v>CQ$17</v>
      </c>
      <c r="CR2622" s="199" t="str">
        <f t="shared" si="5027"/>
        <v>CR$17</v>
      </c>
      <c r="CS2622" s="199" t="str">
        <f t="shared" si="5027"/>
        <v>CS$17</v>
      </c>
      <c r="CT2622" s="199" t="str">
        <f t="shared" si="5027"/>
        <v>CT$17</v>
      </c>
      <c r="CU2622" s="199" t="str">
        <f t="shared" si="5027"/>
        <v>CU$17</v>
      </c>
      <c r="CV2622" s="199" t="str">
        <f t="shared" si="5027"/>
        <v>CV$17</v>
      </c>
      <c r="CW2622" s="199" t="str">
        <f t="shared" si="5027"/>
        <v>CW$17</v>
      </c>
      <c r="CX2622" s="199" t="str">
        <f t="shared" si="5027"/>
        <v>CX$17</v>
      </c>
      <c r="CY2622" s="199" t="str">
        <f t="shared" si="5027"/>
        <v>CY$17</v>
      </c>
      <c r="CZ2622" s="199" t="str">
        <f t="shared" si="5027"/>
        <v>CZ$17</v>
      </c>
      <c r="DA2622" s="199" t="str">
        <f t="shared" si="5027"/>
        <v>DA$17</v>
      </c>
      <c r="DB2622" s="199" t="str">
        <f t="shared" si="5027"/>
        <v>DB$17</v>
      </c>
      <c r="DC2622" s="199" t="str">
        <f t="shared" si="5027"/>
        <v>DC$17</v>
      </c>
      <c r="DD2622" s="199" t="str">
        <f t="shared" si="5027"/>
        <v>DD$17</v>
      </c>
      <c r="DE2622" s="199" t="str">
        <f t="shared" si="5027"/>
        <v>DE$17</v>
      </c>
      <c r="DF2622" s="199" t="str">
        <f t="shared" si="5027"/>
        <v>DF$17</v>
      </c>
      <c r="DG2622" s="199" t="str">
        <f t="shared" si="5027"/>
        <v>DG$17</v>
      </c>
      <c r="DH2622" s="199" t="str">
        <f t="shared" si="5027"/>
        <v>DH$17</v>
      </c>
      <c r="DI2622" s="199" t="str">
        <f t="shared" si="5027"/>
        <v>DI$17</v>
      </c>
      <c r="DJ2622" s="199" t="str">
        <f t="shared" si="5027"/>
        <v>DJ$17</v>
      </c>
      <c r="DK2622" s="199" t="str">
        <f t="shared" si="5027"/>
        <v>DK$17</v>
      </c>
      <c r="DL2622" s="199" t="str">
        <f t="shared" si="5027"/>
        <v>DL$17</v>
      </c>
    </row>
    <row r="2623" spans="1:116" x14ac:dyDescent="0.4">
      <c r="A2623" s="174"/>
      <c r="E2623" s="8"/>
      <c r="G2623" s="175" t="s">
        <v>491</v>
      </c>
      <c r="H2623" s="200"/>
      <c r="I2623" s="201"/>
      <c r="J2623" s="201"/>
      <c r="K2623" s="202"/>
      <c r="L2623" s="202"/>
      <c r="M2623" s="202"/>
      <c r="N2623" s="202"/>
      <c r="O2623" s="202"/>
      <c r="P2623" s="202"/>
      <c r="R2623" s="202"/>
      <c r="S2623" s="190"/>
      <c r="T2623" s="190"/>
      <c r="U2623" s="190"/>
      <c r="V2623" s="190"/>
      <c r="W2623" s="190"/>
      <c r="X2623" s="190"/>
      <c r="Y2623" s="190"/>
      <c r="Z2623" s="190"/>
      <c r="AA2623" s="190"/>
      <c r="AB2623" s="190"/>
      <c r="AC2623" s="190"/>
      <c r="AD2623" s="190"/>
      <c r="AE2623" s="190"/>
      <c r="AF2623" s="190"/>
      <c r="AG2623" s="190"/>
      <c r="AH2623" s="190"/>
      <c r="AI2623" s="190"/>
      <c r="AJ2623" s="190"/>
      <c r="AK2623" s="190"/>
      <c r="AL2623" s="190"/>
      <c r="AM2623" s="190"/>
      <c r="AN2623" s="190"/>
      <c r="AO2623" s="190"/>
      <c r="AP2623" s="190"/>
      <c r="AQ2623" s="190"/>
      <c r="AR2623" s="190"/>
      <c r="AS2623" s="190"/>
      <c r="AT2623" s="190"/>
      <c r="AU2623" s="190"/>
      <c r="AV2623" s="190"/>
      <c r="AW2623" s="190"/>
      <c r="AX2623" s="190"/>
      <c r="AY2623" s="190"/>
      <c r="AZ2623" s="190"/>
      <c r="BA2623" s="190"/>
      <c r="BB2623" s="190"/>
      <c r="BC2623" s="190"/>
      <c r="BD2623" s="190"/>
      <c r="BE2623" s="190"/>
      <c r="BF2623" s="190"/>
      <c r="BG2623" s="190"/>
      <c r="BH2623" s="190"/>
      <c r="BI2623" s="190"/>
      <c r="BJ2623" s="190"/>
      <c r="BK2623" s="190"/>
      <c r="BL2623" s="190"/>
      <c r="BM2623" s="190"/>
      <c r="BN2623" s="190"/>
      <c r="BO2623" s="190"/>
      <c r="BP2623" s="190"/>
      <c r="BQ2623" s="190"/>
      <c r="BR2623" s="190"/>
      <c r="BS2623" s="190"/>
      <c r="BT2623" s="190"/>
      <c r="BU2623" s="190"/>
      <c r="BV2623" s="190"/>
      <c r="BW2623" s="190"/>
      <c r="BX2623" s="190"/>
      <c r="BY2623" s="190"/>
      <c r="BZ2623" s="190"/>
      <c r="CA2623" s="190"/>
      <c r="CB2623" s="190"/>
      <c r="CC2623" s="190"/>
      <c r="CD2623" s="190"/>
      <c r="CE2623" s="190"/>
      <c r="CF2623" s="190"/>
      <c r="CG2623" s="190"/>
      <c r="CH2623" s="190"/>
      <c r="CI2623" s="190"/>
      <c r="CJ2623" s="190"/>
      <c r="CK2623" s="190"/>
      <c r="CL2623" s="190"/>
      <c r="CN2623" s="201"/>
      <c r="CO2623" s="190"/>
      <c r="CP2623" s="190"/>
      <c r="CQ2623" s="190"/>
      <c r="CR2623" s="190"/>
      <c r="CS2623" s="190"/>
      <c r="CT2623" s="190"/>
      <c r="CU2623" s="190"/>
      <c r="CV2623" s="190"/>
      <c r="CW2623" s="190"/>
      <c r="CX2623" s="190"/>
      <c r="CY2623" s="190"/>
      <c r="CZ2623" s="190"/>
      <c r="DA2623" s="190"/>
      <c r="DB2623" s="190"/>
      <c r="DC2623" s="190"/>
      <c r="DD2623" s="190"/>
      <c r="DE2623" s="190"/>
      <c r="DF2623" s="190"/>
      <c r="DG2623" s="190"/>
      <c r="DH2623" s="190"/>
      <c r="DI2623" s="190"/>
      <c r="DJ2623" s="190"/>
      <c r="DK2623" s="190"/>
      <c r="DL2623" s="190"/>
    </row>
    <row r="2624" spans="1:116" x14ac:dyDescent="0.4">
      <c r="A2624" s="174"/>
      <c r="E2624" s="8"/>
      <c r="G2624" s="175" t="s">
        <v>505</v>
      </c>
      <c r="H2624" s="200"/>
      <c r="I2624" s="201"/>
      <c r="J2624" s="201"/>
      <c r="K2624" s="202"/>
      <c r="L2624" s="202"/>
      <c r="M2624" s="202"/>
      <c r="N2624" s="202"/>
      <c r="O2624" s="202"/>
      <c r="P2624" s="202"/>
      <c r="R2624" s="202"/>
      <c r="S2624" s="190"/>
      <c r="T2624" s="190"/>
      <c r="U2624" s="190"/>
      <c r="V2624" s="190"/>
      <c r="W2624" s="190"/>
      <c r="X2624" s="190"/>
      <c r="Y2624" s="190"/>
      <c r="Z2624" s="190"/>
      <c r="AA2624" s="190"/>
      <c r="AB2624" s="190"/>
      <c r="AC2624" s="190"/>
      <c r="AD2624" s="190"/>
      <c r="AE2624" s="190"/>
      <c r="AF2624" s="190"/>
      <c r="AG2624" s="190"/>
      <c r="AH2624" s="190"/>
      <c r="AI2624" s="190"/>
      <c r="AJ2624" s="190"/>
      <c r="AK2624" s="190"/>
      <c r="AL2624" s="190"/>
      <c r="AM2624" s="190"/>
      <c r="AN2624" s="190"/>
      <c r="AO2624" s="190"/>
      <c r="AP2624" s="190"/>
      <c r="AQ2624" s="190"/>
      <c r="AR2624" s="190"/>
      <c r="AS2624" s="190"/>
      <c r="AT2624" s="190"/>
      <c r="AU2624" s="190"/>
      <c r="AV2624" s="190"/>
      <c r="AW2624" s="190"/>
      <c r="AX2624" s="190"/>
      <c r="AY2624" s="190"/>
      <c r="AZ2624" s="190"/>
      <c r="BA2624" s="190"/>
      <c r="BB2624" s="190"/>
      <c r="BC2624" s="190"/>
      <c r="BD2624" s="190"/>
      <c r="BE2624" s="190"/>
      <c r="BF2624" s="190"/>
      <c r="BG2624" s="190"/>
      <c r="BH2624" s="190"/>
      <c r="BI2624" s="190"/>
      <c r="BJ2624" s="190"/>
      <c r="BK2624" s="190"/>
      <c r="BL2624" s="190"/>
      <c r="BM2624" s="190"/>
      <c r="BN2624" s="190"/>
      <c r="BO2624" s="190"/>
      <c r="BP2624" s="190"/>
      <c r="BQ2624" s="190"/>
      <c r="BR2624" s="190"/>
      <c r="BS2624" s="190"/>
      <c r="BT2624" s="190"/>
      <c r="BU2624" s="190"/>
      <c r="BV2624" s="190"/>
      <c r="BW2624" s="190"/>
      <c r="BX2624" s="190"/>
      <c r="BY2624" s="190"/>
      <c r="BZ2624" s="190"/>
      <c r="CA2624" s="190"/>
      <c r="CB2624" s="190"/>
      <c r="CC2624" s="190"/>
      <c r="CD2624" s="190"/>
      <c r="CE2624" s="190"/>
      <c r="CF2624" s="190"/>
      <c r="CG2624" s="190"/>
      <c r="CH2624" s="190"/>
      <c r="CI2624" s="190"/>
      <c r="CJ2624" s="190"/>
      <c r="CK2624" s="190"/>
      <c r="CL2624" s="190"/>
      <c r="CN2624" s="201"/>
      <c r="CO2624" s="190"/>
      <c r="CP2624" s="190"/>
      <c r="CQ2624" s="190"/>
      <c r="CR2624" s="190"/>
      <c r="CS2624" s="190"/>
      <c r="CT2624" s="190"/>
      <c r="CU2624" s="190"/>
      <c r="CV2624" s="190"/>
      <c r="CW2624" s="190"/>
      <c r="CX2624" s="190"/>
      <c r="CY2624" s="190"/>
      <c r="CZ2624" s="190"/>
      <c r="DA2624" s="190"/>
      <c r="DB2624" s="190"/>
      <c r="DC2624" s="190"/>
      <c r="DD2624" s="190"/>
      <c r="DE2624" s="190"/>
      <c r="DF2624" s="190"/>
      <c r="DG2624" s="190"/>
      <c r="DH2624" s="190"/>
      <c r="DI2624" s="190"/>
      <c r="DJ2624" s="190"/>
      <c r="DK2624" s="190"/>
      <c r="DL2624" s="190"/>
    </row>
    <row r="2625" spans="1:116" x14ac:dyDescent="0.4">
      <c r="A2625" s="174"/>
      <c r="E2625" s="8"/>
      <c r="G2625" s="175" t="s">
        <v>463</v>
      </c>
      <c r="H2625" s="200"/>
      <c r="I2625" s="201"/>
      <c r="J2625" s="201"/>
      <c r="K2625" s="202"/>
      <c r="L2625" s="202"/>
      <c r="M2625" s="202"/>
      <c r="N2625" s="202"/>
      <c r="O2625" s="202"/>
      <c r="P2625" s="202"/>
      <c r="R2625" s="202"/>
      <c r="S2625" s="190" t="str">
        <f t="shared" ref="S2625:AX2625" si="5028">S$22</f>
        <v>S$18</v>
      </c>
      <c r="T2625" s="190" t="str">
        <f t="shared" si="5028"/>
        <v>T$18</v>
      </c>
      <c r="U2625" s="190" t="str">
        <f t="shared" si="5028"/>
        <v>U$18</v>
      </c>
      <c r="V2625" s="190" t="str">
        <f t="shared" si="5028"/>
        <v>V$18</v>
      </c>
      <c r="W2625" s="190" t="str">
        <f t="shared" si="5028"/>
        <v>W$18</v>
      </c>
      <c r="X2625" s="190" t="str">
        <f t="shared" si="5028"/>
        <v>X$18</v>
      </c>
      <c r="Y2625" s="190" t="str">
        <f t="shared" si="5028"/>
        <v>Y$18</v>
      </c>
      <c r="Z2625" s="190" t="str">
        <f t="shared" si="5028"/>
        <v>Z$18</v>
      </c>
      <c r="AA2625" s="190" t="str">
        <f t="shared" si="5028"/>
        <v>AA$18</v>
      </c>
      <c r="AB2625" s="190" t="str">
        <f t="shared" si="5028"/>
        <v>AB$18</v>
      </c>
      <c r="AC2625" s="190" t="str">
        <f t="shared" si="5028"/>
        <v>AC$18</v>
      </c>
      <c r="AD2625" s="190" t="str">
        <f t="shared" si="5028"/>
        <v>AD$18</v>
      </c>
      <c r="AE2625" s="190" t="str">
        <f t="shared" si="5028"/>
        <v>AE$18</v>
      </c>
      <c r="AF2625" s="190" t="str">
        <f t="shared" si="5028"/>
        <v>AF$18</v>
      </c>
      <c r="AG2625" s="190" t="str">
        <f t="shared" si="5028"/>
        <v>AG$18</v>
      </c>
      <c r="AH2625" s="190" t="str">
        <f t="shared" si="5028"/>
        <v>AH$18</v>
      </c>
      <c r="AI2625" s="190" t="str">
        <f t="shared" si="5028"/>
        <v>AI$18</v>
      </c>
      <c r="AJ2625" s="190" t="str">
        <f t="shared" si="5028"/>
        <v>AJ$18</v>
      </c>
      <c r="AK2625" s="190" t="str">
        <f t="shared" si="5028"/>
        <v>AK$18</v>
      </c>
      <c r="AL2625" s="190" t="str">
        <f t="shared" si="5028"/>
        <v>AL$18</v>
      </c>
      <c r="AM2625" s="190" t="str">
        <f t="shared" si="5028"/>
        <v>AM$18</v>
      </c>
      <c r="AN2625" s="190" t="str">
        <f t="shared" si="5028"/>
        <v>AN$18</v>
      </c>
      <c r="AO2625" s="190" t="str">
        <f t="shared" si="5028"/>
        <v>AO$18</v>
      </c>
      <c r="AP2625" s="190" t="str">
        <f t="shared" si="5028"/>
        <v>AP$18</v>
      </c>
      <c r="AQ2625" s="190" t="str">
        <f t="shared" si="5028"/>
        <v>AQ$18</v>
      </c>
      <c r="AR2625" s="190" t="str">
        <f t="shared" si="5028"/>
        <v>AR$18</v>
      </c>
      <c r="AS2625" s="190" t="str">
        <f t="shared" si="5028"/>
        <v>AS$18</v>
      </c>
      <c r="AT2625" s="190" t="str">
        <f t="shared" si="5028"/>
        <v>AT$18</v>
      </c>
      <c r="AU2625" s="190" t="str">
        <f t="shared" si="5028"/>
        <v>AU$18</v>
      </c>
      <c r="AV2625" s="190" t="str">
        <f t="shared" si="5028"/>
        <v>AV$18</v>
      </c>
      <c r="AW2625" s="190" t="str">
        <f t="shared" si="5028"/>
        <v>AW$18</v>
      </c>
      <c r="AX2625" s="190" t="str">
        <f t="shared" si="5028"/>
        <v>AX$18</v>
      </c>
      <c r="AY2625" s="190" t="str">
        <f t="shared" ref="AY2625:CD2625" si="5029">AY$22</f>
        <v>AY$18</v>
      </c>
      <c r="AZ2625" s="190" t="str">
        <f t="shared" si="5029"/>
        <v>AZ$18</v>
      </c>
      <c r="BA2625" s="190" t="str">
        <f t="shared" si="5029"/>
        <v>BA$18</v>
      </c>
      <c r="BB2625" s="190" t="str">
        <f t="shared" si="5029"/>
        <v>BB$18</v>
      </c>
      <c r="BC2625" s="190" t="str">
        <f t="shared" si="5029"/>
        <v>BC$18</v>
      </c>
      <c r="BD2625" s="190" t="str">
        <f t="shared" si="5029"/>
        <v>BD$18</v>
      </c>
      <c r="BE2625" s="190" t="str">
        <f t="shared" si="5029"/>
        <v>BE$18</v>
      </c>
      <c r="BF2625" s="190" t="str">
        <f t="shared" si="5029"/>
        <v>BF$18</v>
      </c>
      <c r="BG2625" s="190" t="str">
        <f t="shared" si="5029"/>
        <v>BG$18</v>
      </c>
      <c r="BH2625" s="190" t="str">
        <f t="shared" si="5029"/>
        <v>BH$18</v>
      </c>
      <c r="BI2625" s="190" t="str">
        <f t="shared" si="5029"/>
        <v>BI$18</v>
      </c>
      <c r="BJ2625" s="190" t="str">
        <f t="shared" si="5029"/>
        <v>BJ$18</v>
      </c>
      <c r="BK2625" s="190" t="str">
        <f t="shared" si="5029"/>
        <v>BK$18</v>
      </c>
      <c r="BL2625" s="190" t="str">
        <f t="shared" si="5029"/>
        <v>BL$18</v>
      </c>
      <c r="BM2625" s="190" t="str">
        <f t="shared" si="5029"/>
        <v>BM$18</v>
      </c>
      <c r="BN2625" s="190" t="str">
        <f t="shared" si="5029"/>
        <v>BN$18</v>
      </c>
      <c r="BO2625" s="190" t="str">
        <f t="shared" si="5029"/>
        <v>BO$18</v>
      </c>
      <c r="BP2625" s="190" t="str">
        <f t="shared" si="5029"/>
        <v>BP$18</v>
      </c>
      <c r="BQ2625" s="190" t="str">
        <f t="shared" si="5029"/>
        <v>BQ$18</v>
      </c>
      <c r="BR2625" s="190" t="str">
        <f t="shared" si="5029"/>
        <v>BR$18</v>
      </c>
      <c r="BS2625" s="190" t="str">
        <f t="shared" si="5029"/>
        <v>BS$18</v>
      </c>
      <c r="BT2625" s="190" t="str">
        <f t="shared" si="5029"/>
        <v>BT$18</v>
      </c>
      <c r="BU2625" s="190" t="str">
        <f t="shared" si="5029"/>
        <v>BU$18</v>
      </c>
      <c r="BV2625" s="190" t="str">
        <f t="shared" si="5029"/>
        <v>BV$18</v>
      </c>
      <c r="BW2625" s="190" t="str">
        <f t="shared" si="5029"/>
        <v>BW$18</v>
      </c>
      <c r="BX2625" s="190" t="str">
        <f t="shared" si="5029"/>
        <v>BX$18</v>
      </c>
      <c r="BY2625" s="190" t="str">
        <f t="shared" si="5029"/>
        <v>BY$18</v>
      </c>
      <c r="BZ2625" s="190" t="str">
        <f t="shared" si="5029"/>
        <v>BZ$18</v>
      </c>
      <c r="CA2625" s="190" t="str">
        <f t="shared" si="5029"/>
        <v>CA$18</v>
      </c>
      <c r="CB2625" s="190" t="str">
        <f t="shared" si="5029"/>
        <v>CB$18</v>
      </c>
      <c r="CC2625" s="190" t="str">
        <f t="shared" si="5029"/>
        <v>CC$18</v>
      </c>
      <c r="CD2625" s="190" t="str">
        <f t="shared" si="5029"/>
        <v>CD$18</v>
      </c>
      <c r="CE2625" s="190" t="str">
        <f t="shared" ref="CE2625:CL2625" si="5030">CE$22</f>
        <v>CE$18</v>
      </c>
      <c r="CF2625" s="190" t="str">
        <f t="shared" si="5030"/>
        <v>CF$18</v>
      </c>
      <c r="CG2625" s="190" t="str">
        <f t="shared" si="5030"/>
        <v>CG$18</v>
      </c>
      <c r="CH2625" s="190" t="str">
        <f t="shared" si="5030"/>
        <v>CH$18</v>
      </c>
      <c r="CI2625" s="190" t="str">
        <f t="shared" si="5030"/>
        <v>CI$18</v>
      </c>
      <c r="CJ2625" s="190" t="str">
        <f t="shared" si="5030"/>
        <v>CJ$18</v>
      </c>
      <c r="CK2625" s="190" t="str">
        <f t="shared" si="5030"/>
        <v>CK$18</v>
      </c>
      <c r="CL2625" s="190" t="str">
        <f t="shared" si="5030"/>
        <v>CL$18</v>
      </c>
      <c r="CN2625" s="201"/>
      <c r="CO2625" s="190" t="str">
        <f t="shared" ref="CO2625:DL2625" si="5031">CO$22</f>
        <v>CO$18</v>
      </c>
      <c r="CP2625" s="190" t="str">
        <f t="shared" si="5031"/>
        <v>CP$18</v>
      </c>
      <c r="CQ2625" s="190" t="str">
        <f t="shared" si="5031"/>
        <v>CQ$18</v>
      </c>
      <c r="CR2625" s="190" t="str">
        <f t="shared" si="5031"/>
        <v>CR$18</v>
      </c>
      <c r="CS2625" s="190" t="str">
        <f t="shared" si="5031"/>
        <v>CS$18</v>
      </c>
      <c r="CT2625" s="190" t="str">
        <f t="shared" si="5031"/>
        <v>CT$18</v>
      </c>
      <c r="CU2625" s="190" t="str">
        <f t="shared" si="5031"/>
        <v>CU$18</v>
      </c>
      <c r="CV2625" s="190" t="str">
        <f t="shared" si="5031"/>
        <v>CV$18</v>
      </c>
      <c r="CW2625" s="190" t="str">
        <f t="shared" si="5031"/>
        <v>CW$18</v>
      </c>
      <c r="CX2625" s="190" t="str">
        <f t="shared" si="5031"/>
        <v>CX$18</v>
      </c>
      <c r="CY2625" s="190" t="str">
        <f t="shared" si="5031"/>
        <v>CY$18</v>
      </c>
      <c r="CZ2625" s="190" t="str">
        <f t="shared" si="5031"/>
        <v>CZ$18</v>
      </c>
      <c r="DA2625" s="190" t="str">
        <f t="shared" si="5031"/>
        <v>DA$18</v>
      </c>
      <c r="DB2625" s="190" t="str">
        <f t="shared" si="5031"/>
        <v>DB$18</v>
      </c>
      <c r="DC2625" s="190" t="str">
        <f t="shared" si="5031"/>
        <v>DC$18</v>
      </c>
      <c r="DD2625" s="190" t="str">
        <f t="shared" si="5031"/>
        <v>DD$18</v>
      </c>
      <c r="DE2625" s="190" t="str">
        <f t="shared" si="5031"/>
        <v>DE$18</v>
      </c>
      <c r="DF2625" s="190" t="str">
        <f t="shared" si="5031"/>
        <v>DF$18</v>
      </c>
      <c r="DG2625" s="190" t="str">
        <f t="shared" si="5031"/>
        <v>DG$18</v>
      </c>
      <c r="DH2625" s="190" t="str">
        <f t="shared" si="5031"/>
        <v>DH$18</v>
      </c>
      <c r="DI2625" s="190" t="str">
        <f t="shared" si="5031"/>
        <v>DI$18</v>
      </c>
      <c r="DJ2625" s="190" t="str">
        <f t="shared" si="5031"/>
        <v>DJ$18</v>
      </c>
      <c r="DK2625" s="190" t="str">
        <f t="shared" si="5031"/>
        <v>DK$18</v>
      </c>
      <c r="DL2625" s="190" t="str">
        <f t="shared" si="5031"/>
        <v>DL$18</v>
      </c>
    </row>
    <row r="2626" spans="1:116" x14ac:dyDescent="0.4">
      <c r="A2626" s="174"/>
      <c r="E2626" s="8"/>
      <c r="G2626" s="175" t="s">
        <v>464</v>
      </c>
      <c r="H2626" s="200"/>
      <c r="I2626" s="201"/>
      <c r="J2626" s="201"/>
      <c r="K2626" s="202"/>
      <c r="L2626" s="202"/>
      <c r="M2626" s="202"/>
      <c r="N2626" s="202"/>
      <c r="O2626" s="202"/>
      <c r="P2626" s="202"/>
      <c r="R2626" s="202"/>
      <c r="S2626" s="190" t="str">
        <f t="shared" ref="S2626:AX2626" si="5032">S$23</f>
        <v>S$19</v>
      </c>
      <c r="T2626" s="190" t="str">
        <f t="shared" si="5032"/>
        <v>T$19</v>
      </c>
      <c r="U2626" s="190" t="str">
        <f t="shared" si="5032"/>
        <v>U$19</v>
      </c>
      <c r="V2626" s="190" t="str">
        <f t="shared" si="5032"/>
        <v>V$19</v>
      </c>
      <c r="W2626" s="190" t="str">
        <f t="shared" si="5032"/>
        <v>W$19</v>
      </c>
      <c r="X2626" s="190" t="str">
        <f t="shared" si="5032"/>
        <v>X$19</v>
      </c>
      <c r="Y2626" s="190" t="str">
        <f t="shared" si="5032"/>
        <v>Y$19</v>
      </c>
      <c r="Z2626" s="190" t="str">
        <f t="shared" si="5032"/>
        <v>Z$19</v>
      </c>
      <c r="AA2626" s="190" t="str">
        <f t="shared" si="5032"/>
        <v>AA$19</v>
      </c>
      <c r="AB2626" s="190" t="str">
        <f t="shared" si="5032"/>
        <v>AB$19</v>
      </c>
      <c r="AC2626" s="190" t="str">
        <f t="shared" si="5032"/>
        <v>AC$19</v>
      </c>
      <c r="AD2626" s="190" t="str">
        <f t="shared" si="5032"/>
        <v>AD$19</v>
      </c>
      <c r="AE2626" s="190" t="str">
        <f t="shared" si="5032"/>
        <v>AE$19</v>
      </c>
      <c r="AF2626" s="190" t="str">
        <f t="shared" si="5032"/>
        <v>AF$19</v>
      </c>
      <c r="AG2626" s="190" t="str">
        <f t="shared" si="5032"/>
        <v>AG$19</v>
      </c>
      <c r="AH2626" s="190" t="str">
        <f t="shared" si="5032"/>
        <v>AH$19</v>
      </c>
      <c r="AI2626" s="190" t="str">
        <f t="shared" si="5032"/>
        <v>AI$19</v>
      </c>
      <c r="AJ2626" s="190" t="str">
        <f t="shared" si="5032"/>
        <v>AJ$19</v>
      </c>
      <c r="AK2626" s="190" t="str">
        <f t="shared" si="5032"/>
        <v>AK$19</v>
      </c>
      <c r="AL2626" s="190" t="str">
        <f t="shared" si="5032"/>
        <v>AL$19</v>
      </c>
      <c r="AM2626" s="190" t="str">
        <f t="shared" si="5032"/>
        <v>AM$19</v>
      </c>
      <c r="AN2626" s="190" t="str">
        <f t="shared" si="5032"/>
        <v>AN$19</v>
      </c>
      <c r="AO2626" s="190" t="str">
        <f t="shared" si="5032"/>
        <v>AO$19</v>
      </c>
      <c r="AP2626" s="190" t="str">
        <f t="shared" si="5032"/>
        <v>AP$19</v>
      </c>
      <c r="AQ2626" s="190" t="str">
        <f t="shared" si="5032"/>
        <v>AQ$19</v>
      </c>
      <c r="AR2626" s="190" t="str">
        <f t="shared" si="5032"/>
        <v>AR$19</v>
      </c>
      <c r="AS2626" s="190" t="str">
        <f t="shared" si="5032"/>
        <v>AS$19</v>
      </c>
      <c r="AT2626" s="190" t="str">
        <f t="shared" si="5032"/>
        <v>AT$19</v>
      </c>
      <c r="AU2626" s="190" t="str">
        <f t="shared" si="5032"/>
        <v>AU$19</v>
      </c>
      <c r="AV2626" s="190" t="str">
        <f t="shared" si="5032"/>
        <v>AV$19</v>
      </c>
      <c r="AW2626" s="190" t="str">
        <f t="shared" si="5032"/>
        <v>AW$19</v>
      </c>
      <c r="AX2626" s="190" t="str">
        <f t="shared" si="5032"/>
        <v>AX$19</v>
      </c>
      <c r="AY2626" s="190" t="str">
        <f t="shared" ref="AY2626:CD2626" si="5033">AY$23</f>
        <v>AY$19</v>
      </c>
      <c r="AZ2626" s="190" t="str">
        <f t="shared" si="5033"/>
        <v>AZ$19</v>
      </c>
      <c r="BA2626" s="190" t="str">
        <f t="shared" si="5033"/>
        <v>BA$19</v>
      </c>
      <c r="BB2626" s="190" t="str">
        <f t="shared" si="5033"/>
        <v>BB$19</v>
      </c>
      <c r="BC2626" s="190" t="str">
        <f t="shared" si="5033"/>
        <v>BC$19</v>
      </c>
      <c r="BD2626" s="190" t="str">
        <f t="shared" si="5033"/>
        <v>BD$19</v>
      </c>
      <c r="BE2626" s="190" t="str">
        <f t="shared" si="5033"/>
        <v>BE$19</v>
      </c>
      <c r="BF2626" s="190" t="str">
        <f t="shared" si="5033"/>
        <v>BF$19</v>
      </c>
      <c r="BG2626" s="190" t="str">
        <f t="shared" si="5033"/>
        <v>BG$19</v>
      </c>
      <c r="BH2626" s="190" t="str">
        <f t="shared" si="5033"/>
        <v>BH$19</v>
      </c>
      <c r="BI2626" s="190" t="str">
        <f t="shared" si="5033"/>
        <v>BI$19</v>
      </c>
      <c r="BJ2626" s="190" t="str">
        <f t="shared" si="5033"/>
        <v>BJ$19</v>
      </c>
      <c r="BK2626" s="190" t="str">
        <f t="shared" si="5033"/>
        <v>BK$19</v>
      </c>
      <c r="BL2626" s="190" t="str">
        <f t="shared" si="5033"/>
        <v>BL$19</v>
      </c>
      <c r="BM2626" s="190" t="str">
        <f t="shared" si="5033"/>
        <v>BM$19</v>
      </c>
      <c r="BN2626" s="190" t="str">
        <f t="shared" si="5033"/>
        <v>BN$19</v>
      </c>
      <c r="BO2626" s="190" t="str">
        <f t="shared" si="5033"/>
        <v>BO$19</v>
      </c>
      <c r="BP2626" s="190" t="str">
        <f t="shared" si="5033"/>
        <v>BP$19</v>
      </c>
      <c r="BQ2626" s="190" t="str">
        <f t="shared" si="5033"/>
        <v>BQ$19</v>
      </c>
      <c r="BR2626" s="190" t="str">
        <f t="shared" si="5033"/>
        <v>BR$19</v>
      </c>
      <c r="BS2626" s="190" t="str">
        <f t="shared" si="5033"/>
        <v>BS$19</v>
      </c>
      <c r="BT2626" s="190" t="str">
        <f t="shared" si="5033"/>
        <v>BT$19</v>
      </c>
      <c r="BU2626" s="190" t="str">
        <f t="shared" si="5033"/>
        <v>BU$19</v>
      </c>
      <c r="BV2626" s="190" t="str">
        <f t="shared" si="5033"/>
        <v>BV$19</v>
      </c>
      <c r="BW2626" s="190" t="str">
        <f t="shared" si="5033"/>
        <v>BW$19</v>
      </c>
      <c r="BX2626" s="190" t="str">
        <f t="shared" si="5033"/>
        <v>BX$19</v>
      </c>
      <c r="BY2626" s="190" t="str">
        <f t="shared" si="5033"/>
        <v>BY$19</v>
      </c>
      <c r="BZ2626" s="190" t="str">
        <f t="shared" si="5033"/>
        <v>BZ$19</v>
      </c>
      <c r="CA2626" s="190" t="str">
        <f t="shared" si="5033"/>
        <v>CA$19</v>
      </c>
      <c r="CB2626" s="190" t="str">
        <f t="shared" si="5033"/>
        <v>CB$19</v>
      </c>
      <c r="CC2626" s="190" t="str">
        <f t="shared" si="5033"/>
        <v>CC$19</v>
      </c>
      <c r="CD2626" s="190" t="str">
        <f t="shared" si="5033"/>
        <v>CD$19</v>
      </c>
      <c r="CE2626" s="190" t="str">
        <f t="shared" ref="CE2626:CL2626" si="5034">CE$23</f>
        <v>CE$19</v>
      </c>
      <c r="CF2626" s="190" t="str">
        <f t="shared" si="5034"/>
        <v>CF$19</v>
      </c>
      <c r="CG2626" s="190" t="str">
        <f t="shared" si="5034"/>
        <v>CG$19</v>
      </c>
      <c r="CH2626" s="190" t="str">
        <f t="shared" si="5034"/>
        <v>CH$19</v>
      </c>
      <c r="CI2626" s="190" t="str">
        <f t="shared" si="5034"/>
        <v>CI$19</v>
      </c>
      <c r="CJ2626" s="190" t="str">
        <f t="shared" si="5034"/>
        <v>CJ$19</v>
      </c>
      <c r="CK2626" s="190" t="str">
        <f t="shared" si="5034"/>
        <v>CK$19</v>
      </c>
      <c r="CL2626" s="190" t="str">
        <f t="shared" si="5034"/>
        <v>CL$19</v>
      </c>
      <c r="CN2626" s="201"/>
      <c r="CO2626" s="190" t="str">
        <f t="shared" ref="CO2626:DL2626" si="5035">CO$23</f>
        <v>CO$19</v>
      </c>
      <c r="CP2626" s="190" t="str">
        <f t="shared" si="5035"/>
        <v>CP$19</v>
      </c>
      <c r="CQ2626" s="190" t="str">
        <f t="shared" si="5035"/>
        <v>CQ$19</v>
      </c>
      <c r="CR2626" s="190" t="str">
        <f t="shared" si="5035"/>
        <v>CR$19</v>
      </c>
      <c r="CS2626" s="190" t="str">
        <f t="shared" si="5035"/>
        <v>CS$19</v>
      </c>
      <c r="CT2626" s="190" t="str">
        <f t="shared" si="5035"/>
        <v>CT$19</v>
      </c>
      <c r="CU2626" s="190" t="str">
        <f t="shared" si="5035"/>
        <v>CU$19</v>
      </c>
      <c r="CV2626" s="190" t="str">
        <f t="shared" si="5035"/>
        <v>CV$19</v>
      </c>
      <c r="CW2626" s="190" t="str">
        <f t="shared" si="5035"/>
        <v>CW$19</v>
      </c>
      <c r="CX2626" s="190" t="str">
        <f t="shared" si="5035"/>
        <v>CX$19</v>
      </c>
      <c r="CY2626" s="190" t="str">
        <f t="shared" si="5035"/>
        <v>CY$19</v>
      </c>
      <c r="CZ2626" s="190" t="str">
        <f t="shared" si="5035"/>
        <v>CZ$19</v>
      </c>
      <c r="DA2626" s="190" t="str">
        <f t="shared" si="5035"/>
        <v>DA$19</v>
      </c>
      <c r="DB2626" s="190" t="str">
        <f t="shared" si="5035"/>
        <v>DB$19</v>
      </c>
      <c r="DC2626" s="190" t="str">
        <f t="shared" si="5035"/>
        <v>DC$19</v>
      </c>
      <c r="DD2626" s="190" t="str">
        <f t="shared" si="5035"/>
        <v>DD$19</v>
      </c>
      <c r="DE2626" s="190" t="str">
        <f t="shared" si="5035"/>
        <v>DE$19</v>
      </c>
      <c r="DF2626" s="190" t="str">
        <f t="shared" si="5035"/>
        <v>DF$19</v>
      </c>
      <c r="DG2626" s="190" t="str">
        <f t="shared" si="5035"/>
        <v>DG$19</v>
      </c>
      <c r="DH2626" s="190" t="str">
        <f t="shared" si="5035"/>
        <v>DH$19</v>
      </c>
      <c r="DI2626" s="190" t="str">
        <f t="shared" si="5035"/>
        <v>DI$19</v>
      </c>
      <c r="DJ2626" s="190" t="str">
        <f t="shared" si="5035"/>
        <v>DJ$19</v>
      </c>
      <c r="DK2626" s="190" t="str">
        <f t="shared" si="5035"/>
        <v>DK$19</v>
      </c>
      <c r="DL2626" s="190" t="str">
        <f t="shared" si="5035"/>
        <v>DL$19</v>
      </c>
    </row>
    <row r="2627" spans="1:116" x14ac:dyDescent="0.4">
      <c r="A2627" s="142" t="s">
        <v>218</v>
      </c>
      <c r="B2627" s="31" t="s">
        <v>81</v>
      </c>
      <c r="C2627" s="31"/>
      <c r="D2627" t="s">
        <v>546</v>
      </c>
      <c r="E2627" s="8" t="str">
        <f t="shared" ref="E2627:E2636" si="5036">ROW()&amp;" "&amp;D2627</f>
        <v>2627 SEASON QUARTER-TV-V</v>
      </c>
      <c r="F2627" t="s">
        <v>556</v>
      </c>
      <c r="G2627" s="143" t="s">
        <v>555</v>
      </c>
      <c r="H2627" s="142"/>
      <c r="I2627" s="144"/>
      <c r="J2627" s="144"/>
      <c r="K2627" s="142"/>
      <c r="L2627" s="142"/>
      <c r="M2627" s="142"/>
      <c r="N2627" s="142"/>
      <c r="O2627" s="142"/>
      <c r="P2627" s="142"/>
      <c r="R2627" s="143"/>
      <c r="S2627" s="168"/>
      <c r="T2627" s="168"/>
      <c r="U2627" s="168"/>
      <c r="V2627" s="168"/>
      <c r="W2627" s="168"/>
      <c r="X2627" s="168"/>
      <c r="Y2627" s="168"/>
      <c r="Z2627" s="168"/>
      <c r="AA2627" s="168"/>
      <c r="AB2627" s="168"/>
      <c r="AC2627" s="168"/>
      <c r="AD2627" s="168"/>
      <c r="AE2627" s="168"/>
      <c r="AF2627" s="168"/>
      <c r="AG2627" s="168"/>
      <c r="AH2627" s="168"/>
      <c r="AI2627" s="168"/>
      <c r="AJ2627" s="168"/>
      <c r="AK2627" s="168"/>
      <c r="AL2627" s="168"/>
      <c r="AM2627" s="168"/>
      <c r="AN2627" s="168"/>
      <c r="AO2627" s="168"/>
      <c r="AP2627" s="168"/>
      <c r="AQ2627" s="168"/>
      <c r="AR2627" s="168"/>
      <c r="AS2627" s="168"/>
      <c r="AT2627" s="168"/>
      <c r="AU2627" s="168"/>
      <c r="AV2627" s="168"/>
      <c r="AW2627" s="168"/>
      <c r="AX2627" s="168"/>
      <c r="AY2627" s="168"/>
      <c r="AZ2627" s="168"/>
      <c r="BA2627" s="168"/>
      <c r="BB2627" s="168"/>
      <c r="BC2627" s="168"/>
      <c r="BD2627" s="168"/>
      <c r="BE2627" s="168"/>
      <c r="BF2627" s="168"/>
      <c r="BG2627" s="168"/>
      <c r="BH2627" s="168"/>
      <c r="BI2627" s="168"/>
      <c r="BJ2627" s="168"/>
      <c r="BK2627" s="168"/>
      <c r="BL2627" s="168"/>
      <c r="BM2627" s="168"/>
      <c r="BN2627" s="168"/>
      <c r="BO2627" s="168"/>
      <c r="BP2627" s="168"/>
      <c r="BQ2627" s="168"/>
      <c r="BR2627" s="168"/>
      <c r="BS2627" s="168"/>
      <c r="BT2627" s="168"/>
      <c r="BU2627" s="168"/>
      <c r="BV2627" s="168"/>
      <c r="BW2627" s="168"/>
      <c r="BX2627" s="168"/>
      <c r="BY2627" s="168"/>
      <c r="BZ2627" s="168"/>
      <c r="CA2627" s="168"/>
      <c r="CB2627" s="168"/>
      <c r="CC2627" s="168"/>
      <c r="CD2627" s="168"/>
      <c r="CE2627" s="168"/>
      <c r="CF2627" s="168"/>
      <c r="CG2627" s="168"/>
      <c r="CH2627" s="168"/>
      <c r="CI2627" s="168"/>
      <c r="CJ2627" s="168"/>
      <c r="CK2627" s="168"/>
      <c r="CL2627" s="168"/>
      <c r="CN2627" s="144"/>
      <c r="CO2627" s="168"/>
      <c r="CP2627" s="168"/>
      <c r="CQ2627" s="168"/>
      <c r="CR2627" s="168"/>
      <c r="CS2627" s="168"/>
      <c r="CT2627" s="168"/>
      <c r="CU2627" s="168"/>
      <c r="CV2627" s="168"/>
      <c r="CW2627" s="168"/>
      <c r="CX2627" s="168"/>
      <c r="CY2627" s="168"/>
      <c r="CZ2627" s="168"/>
      <c r="DA2627" s="168"/>
      <c r="DB2627" s="168"/>
      <c r="DC2627" s="168"/>
      <c r="DD2627" s="168"/>
      <c r="DE2627" s="168"/>
      <c r="DF2627" s="168"/>
      <c r="DG2627" s="168"/>
      <c r="DH2627" s="168"/>
      <c r="DI2627" s="168"/>
      <c r="DJ2627" s="168"/>
      <c r="DK2627" s="168"/>
      <c r="DL2627" s="168"/>
    </row>
    <row r="2628" spans="1:116" x14ac:dyDescent="0.4">
      <c r="A2628" s="12"/>
      <c r="B2628" s="12" t="s">
        <v>332</v>
      </c>
      <c r="C2628" s="12"/>
      <c r="D2628" t="s">
        <v>546</v>
      </c>
      <c r="E2628" s="8" t="str">
        <f t="shared" si="5036"/>
        <v>2628 SEASON QUARTER-TV-V</v>
      </c>
      <c r="G2628" s="95" t="str">
        <f>G2622</f>
        <v>Primary volume driver</v>
      </c>
      <c r="H2628" s="12"/>
      <c r="I2628" s="60"/>
      <c r="J2628" s="60"/>
      <c r="K2628" s="12"/>
      <c r="L2628" s="12"/>
      <c r="M2628" s="12"/>
      <c r="N2628" s="12"/>
      <c r="O2628" s="12"/>
      <c r="P2628" s="12"/>
      <c r="R2628" s="13"/>
      <c r="S2628" s="76"/>
      <c r="T2628" s="76"/>
      <c r="U2628" s="76"/>
      <c r="V2628" s="76"/>
      <c r="W2628" s="76"/>
      <c r="X2628" s="76"/>
      <c r="Y2628" s="76"/>
      <c r="Z2628" s="76"/>
      <c r="AA2628" s="76"/>
      <c r="AB2628" s="76"/>
      <c r="AC2628" s="76"/>
      <c r="AD2628" s="76"/>
      <c r="AE2628" s="76"/>
      <c r="AF2628" s="76"/>
      <c r="AG2628" s="76"/>
      <c r="AH2628" s="76"/>
      <c r="AI2628" s="76"/>
      <c r="AJ2628" s="76"/>
      <c r="AK2628" s="76"/>
      <c r="AL2628" s="76"/>
      <c r="AM2628" s="76"/>
      <c r="AN2628" s="76"/>
      <c r="AO2628" s="76"/>
      <c r="AP2628" s="76"/>
      <c r="AQ2628" s="76"/>
      <c r="AR2628" s="76"/>
      <c r="AS2628" s="76"/>
      <c r="AT2628" s="76"/>
      <c r="AU2628" s="76"/>
      <c r="AV2628" s="76"/>
      <c r="AW2628" s="76"/>
      <c r="AX2628" s="76"/>
      <c r="AY2628" s="76"/>
      <c r="AZ2628" s="76"/>
      <c r="BA2628" s="76"/>
      <c r="BB2628" s="76"/>
      <c r="BC2628" s="76"/>
      <c r="BD2628" s="76"/>
      <c r="BE2628" s="76"/>
      <c r="BF2628" s="76"/>
      <c r="BG2628" s="76"/>
      <c r="BH2628" s="76"/>
      <c r="BI2628" s="76"/>
      <c r="BJ2628" s="76"/>
      <c r="BK2628" s="76"/>
      <c r="BL2628" s="76"/>
      <c r="BM2628" s="76"/>
      <c r="BN2628" s="76"/>
      <c r="BO2628" s="76"/>
      <c r="BP2628" s="76"/>
      <c r="BQ2628" s="76"/>
      <c r="BR2628" s="76"/>
      <c r="BS2628" s="76"/>
      <c r="BT2628" s="76"/>
      <c r="BU2628" s="76"/>
      <c r="BV2628" s="76"/>
      <c r="BW2628" s="76"/>
      <c r="BX2628" s="76"/>
      <c r="BY2628" s="76"/>
      <c r="BZ2628" s="76"/>
      <c r="CA2628" s="76"/>
      <c r="CB2628" s="76"/>
      <c r="CC2628" s="76"/>
      <c r="CD2628" s="76"/>
      <c r="CE2628" s="76"/>
      <c r="CF2628" s="76"/>
      <c r="CG2628" s="76"/>
      <c r="CH2628" s="76"/>
      <c r="CI2628" s="76"/>
      <c r="CJ2628" s="76"/>
      <c r="CK2628" s="76"/>
      <c r="CL2628" s="76"/>
      <c r="CN2628" s="60"/>
      <c r="CO2628" s="239"/>
      <c r="CP2628" s="239"/>
      <c r="CQ2628" s="239"/>
      <c r="CR2628" s="239"/>
      <c r="CS2628" s="239"/>
      <c r="CT2628" s="239"/>
      <c r="CU2628" s="239"/>
      <c r="CV2628" s="239"/>
      <c r="CW2628" s="239"/>
      <c r="CX2628" s="239"/>
      <c r="CY2628" s="239"/>
      <c r="CZ2628" s="239"/>
      <c r="DA2628" s="239"/>
      <c r="DB2628" s="239"/>
      <c r="DC2628" s="239"/>
      <c r="DD2628" s="239"/>
      <c r="DE2628" s="239"/>
      <c r="DF2628" s="239"/>
      <c r="DG2628" s="239"/>
      <c r="DH2628" s="239"/>
      <c r="DI2628" s="239"/>
      <c r="DJ2628" s="239"/>
      <c r="DK2628" s="239"/>
      <c r="DL2628" s="239"/>
    </row>
    <row r="2629" spans="1:116" x14ac:dyDescent="0.4">
      <c r="A2629" s="12"/>
      <c r="B2629" s="12"/>
      <c r="C2629" s="12"/>
      <c r="D2629" t="s">
        <v>546</v>
      </c>
      <c r="E2629" s="8" t="str">
        <f t="shared" si="5036"/>
        <v>2629 SEASON QUARTER-TV-V</v>
      </c>
      <c r="G2629" s="95" t="str">
        <f>"Seasonally adjusted # of "&amp;G2620&amp;"s"</f>
        <v>Seasonally adjusted # of procedures</v>
      </c>
      <c r="H2629" s="12"/>
      <c r="I2629" s="60"/>
      <c r="J2629" s="60"/>
      <c r="K2629" s="12"/>
      <c r="L2629" s="12"/>
      <c r="M2629" s="12"/>
      <c r="N2629" s="12"/>
      <c r="O2629" s="12"/>
      <c r="P2629" s="12"/>
      <c r="R2629" s="13"/>
      <c r="S2629" s="76"/>
      <c r="T2629" s="76"/>
      <c r="U2629" s="76"/>
      <c r="V2629" s="76"/>
      <c r="W2629" s="76"/>
      <c r="X2629" s="76"/>
      <c r="Y2629" s="76"/>
      <c r="Z2629" s="76"/>
      <c r="AA2629" s="76"/>
      <c r="AB2629" s="76"/>
      <c r="AC2629" s="76"/>
      <c r="AD2629" s="76"/>
      <c r="AE2629" s="76"/>
      <c r="AF2629" s="76"/>
      <c r="AG2629" s="76"/>
      <c r="AH2629" s="76"/>
      <c r="AI2629" s="76"/>
      <c r="AJ2629" s="76"/>
      <c r="AK2629" s="76"/>
      <c r="AL2629" s="76"/>
      <c r="AM2629" s="76"/>
      <c r="AN2629" s="76"/>
      <c r="AO2629" s="76"/>
      <c r="AP2629" s="76"/>
      <c r="AQ2629" s="76"/>
      <c r="AR2629" s="76"/>
      <c r="AS2629" s="76"/>
      <c r="AT2629" s="76"/>
      <c r="AU2629" s="76"/>
      <c r="AV2629" s="76"/>
      <c r="AW2629" s="76"/>
      <c r="AX2629" s="76"/>
      <c r="AY2629" s="76"/>
      <c r="AZ2629" s="76"/>
      <c r="BA2629" s="76"/>
      <c r="BB2629" s="76"/>
      <c r="BC2629" s="76"/>
      <c r="BD2629" s="76"/>
      <c r="BE2629" s="76"/>
      <c r="BF2629" s="76"/>
      <c r="BG2629" s="76"/>
      <c r="BH2629" s="76"/>
      <c r="BI2629" s="76"/>
      <c r="BJ2629" s="76"/>
      <c r="BK2629" s="76"/>
      <c r="BL2629" s="76"/>
      <c r="BM2629" s="76"/>
      <c r="BN2629" s="76"/>
      <c r="BO2629" s="76"/>
      <c r="BP2629" s="76"/>
      <c r="BQ2629" s="76"/>
      <c r="BR2629" s="76"/>
      <c r="BS2629" s="76"/>
      <c r="BT2629" s="76"/>
      <c r="BU2629" s="76"/>
      <c r="BV2629" s="76"/>
      <c r="BW2629" s="76"/>
      <c r="BX2629" s="76"/>
      <c r="BY2629" s="76"/>
      <c r="BZ2629" s="76"/>
      <c r="CA2629" s="76"/>
      <c r="CB2629" s="76"/>
      <c r="CC2629" s="76"/>
      <c r="CD2629" s="76"/>
      <c r="CE2629" s="76"/>
      <c r="CF2629" s="76"/>
      <c r="CG2629" s="76"/>
      <c r="CH2629" s="76"/>
      <c r="CI2629" s="76"/>
      <c r="CJ2629" s="76"/>
      <c r="CK2629" s="76"/>
      <c r="CL2629" s="76"/>
      <c r="CN2629" s="76"/>
      <c r="CO2629" s="76" t="e" cm="1">
        <f t="array" aca="1" ref="CO2629" ca="1">INDIRECT(CO2622)*INDEX($H2632:$I2643,MATCH(CO$9,$I2632:$I2643,0),1)*CO$5</f>
        <v>#N/A</v>
      </c>
      <c r="CP2629" s="76" t="e" cm="1">
        <f t="array" aca="1" ref="CP2629" ca="1">INDIRECT(CP2622)*INDEX($H2632:$I2643,MATCH(CP$9,$I2632:$I2643,0),1)*CP$5</f>
        <v>#N/A</v>
      </c>
      <c r="CQ2629" s="76" t="e" cm="1">
        <f t="array" aca="1" ref="CQ2629" ca="1">INDIRECT(CQ2622)*INDEX($H2632:$I2643,MATCH(CQ$9,$I2632:$I2643,0),1)*CQ$5</f>
        <v>#N/A</v>
      </c>
      <c r="CR2629" s="76" t="e" cm="1">
        <f t="array" aca="1" ref="CR2629" ca="1">INDIRECT(CR2622)*INDEX($H2632:$I2643,MATCH(CR$9,$I2632:$I2643,0),1)*CR$5</f>
        <v>#N/A</v>
      </c>
      <c r="CS2629" s="76" t="e" cm="1">
        <f t="array" aca="1" ref="CS2629" ca="1">INDIRECT(CS2622)*INDEX($H2632:$I2643,MATCH(CS$9,$I2632:$I2643,0),1)*CS$5</f>
        <v>#N/A</v>
      </c>
      <c r="CT2629" s="76" t="e" cm="1">
        <f t="array" aca="1" ref="CT2629" ca="1">INDIRECT(CT2622)*INDEX($H2632:$I2643,MATCH(CT$9,$I2632:$I2643,0),1)*CT$5</f>
        <v>#N/A</v>
      </c>
      <c r="CU2629" s="76" t="e" cm="1">
        <f t="array" aca="1" ref="CU2629" ca="1">INDIRECT(CU2622)*INDEX($H2632:$I2643,MATCH(CU$9,$I2632:$I2643,0),1)*CU$5</f>
        <v>#N/A</v>
      </c>
      <c r="CV2629" s="76" t="e" cm="1">
        <f t="array" aca="1" ref="CV2629" ca="1">INDIRECT(CV2622)*INDEX($H2632:$I2643,MATCH(CV$9,$I2632:$I2643,0),1)*CV$5</f>
        <v>#N/A</v>
      </c>
      <c r="CW2629" s="76" t="e" cm="1">
        <f t="array" aca="1" ref="CW2629" ca="1">INDIRECT(CW2622)*INDEX($H2632:$I2643,MATCH(CW$9,$I2632:$I2643,0),1)*CW$5</f>
        <v>#N/A</v>
      </c>
      <c r="CX2629" s="76" t="e" cm="1">
        <f t="array" aca="1" ref="CX2629" ca="1">INDIRECT(CX2622)*INDEX($H2632:$I2643,MATCH(CX$9,$I2632:$I2643,0),1)*CX$5</f>
        <v>#N/A</v>
      </c>
      <c r="CY2629" s="76" t="e" cm="1">
        <f t="array" aca="1" ref="CY2629" ca="1">INDIRECT(CY2622)*INDEX($H2632:$I2643,MATCH(CY$9,$I2632:$I2643,0),1)*CY$5</f>
        <v>#N/A</v>
      </c>
      <c r="CZ2629" s="76" t="e" cm="1">
        <f t="array" aca="1" ref="CZ2629" ca="1">INDIRECT(CZ2622)*INDEX($H2632:$I2643,MATCH(CZ$9,$I2632:$I2643,0),1)*CZ$5</f>
        <v>#N/A</v>
      </c>
      <c r="DA2629" s="76" t="e" cm="1">
        <f t="array" aca="1" ref="DA2629" ca="1">INDIRECT(DA2622)*INDEX($H2632:$I2643,MATCH(DA$9,$I2632:$I2643,0),1)*DA$5</f>
        <v>#N/A</v>
      </c>
      <c r="DB2629" s="76" t="e" cm="1">
        <f t="array" aca="1" ref="DB2629" ca="1">INDIRECT(DB2622)*INDEX($H2632:$I2643,MATCH(DB$9,$I2632:$I2643,0),1)*DB$5</f>
        <v>#N/A</v>
      </c>
      <c r="DC2629" s="76" t="e" cm="1">
        <f t="array" aca="1" ref="DC2629" ca="1">INDIRECT(DC2622)*INDEX($H2632:$I2643,MATCH(DC$9,$I2632:$I2643,0),1)*DC$5</f>
        <v>#N/A</v>
      </c>
      <c r="DD2629" s="76" t="e" cm="1">
        <f t="array" aca="1" ref="DD2629" ca="1">INDIRECT(DD2622)*INDEX($H2632:$I2643,MATCH(DD$9,$I2632:$I2643,0),1)*DD$5</f>
        <v>#N/A</v>
      </c>
      <c r="DE2629" s="76" t="e" cm="1">
        <f t="array" aca="1" ref="DE2629" ca="1">INDIRECT(DE2622)*INDEX($H2632:$I2643,MATCH(DE$9,$I2632:$I2643,0),1)*DE$5</f>
        <v>#N/A</v>
      </c>
      <c r="DF2629" s="76" t="e" cm="1">
        <f t="array" aca="1" ref="DF2629" ca="1">INDIRECT(DF2622)*INDEX($H2632:$I2643,MATCH(DF$9,$I2632:$I2643,0),1)*DF$5</f>
        <v>#N/A</v>
      </c>
      <c r="DG2629" s="76" t="e" cm="1">
        <f t="array" aca="1" ref="DG2629" ca="1">INDIRECT(DG2622)*INDEX($H2632:$I2643,MATCH(DG$9,$I2632:$I2643,0),1)*DG$5</f>
        <v>#N/A</v>
      </c>
      <c r="DH2629" s="76" t="e" cm="1">
        <f t="array" aca="1" ref="DH2629" ca="1">INDIRECT(DH2622)*INDEX($H2632:$I2643,MATCH(DH$9,$I2632:$I2643,0),1)*DH$5</f>
        <v>#N/A</v>
      </c>
      <c r="DI2629" s="76" t="e" cm="1">
        <f t="array" aca="1" ref="DI2629" ca="1">INDIRECT(DI2622)*INDEX($H2632:$I2643,MATCH(DI$9,$I2632:$I2643,0),1)*DI$5</f>
        <v>#N/A</v>
      </c>
      <c r="DJ2629" s="76" t="e" cm="1">
        <f t="array" aca="1" ref="DJ2629" ca="1">INDIRECT(DJ2622)*INDEX($H2632:$I2643,MATCH(DJ$9,$I2632:$I2643,0),1)*DJ$5</f>
        <v>#N/A</v>
      </c>
      <c r="DK2629" s="76" t="e" cm="1">
        <f t="array" aca="1" ref="DK2629" ca="1">INDIRECT(DK2622)*INDEX($H2632:$I2643,MATCH(DK$9,$I2632:$I2643,0),1)*DK$5</f>
        <v>#N/A</v>
      </c>
      <c r="DL2629" s="76" t="e" cm="1">
        <f t="array" aca="1" ref="DL2629" ca="1">INDIRECT(DL2622)*INDEX($H2632:$I2643,MATCH(DL$9,$I2632:$I2643,0),1)*DL$5</f>
        <v>#N/A</v>
      </c>
    </row>
    <row r="2630" spans="1:116" x14ac:dyDescent="0.4">
      <c r="D2630" t="s">
        <v>546</v>
      </c>
      <c r="E2630" s="8" t="str">
        <f t="shared" si="5036"/>
        <v>2630 SEASON QUARTER-TV-V</v>
      </c>
      <c r="G2630" s="127"/>
      <c r="H2630" s="12"/>
      <c r="I2630" s="60"/>
      <c r="J2630" s="60"/>
      <c r="K2630" s="38"/>
      <c r="L2630" s="38"/>
      <c r="M2630" s="38"/>
      <c r="N2630" s="38"/>
      <c r="O2630" s="38"/>
      <c r="P2630" s="38"/>
      <c r="R2630" s="15"/>
      <c r="S2630" s="240"/>
      <c r="T2630" s="240"/>
      <c r="U2630" s="240"/>
      <c r="V2630" s="240"/>
      <c r="W2630" s="240"/>
      <c r="X2630" s="240"/>
      <c r="Y2630" s="240"/>
      <c r="Z2630" s="240"/>
      <c r="AA2630" s="240"/>
      <c r="AB2630" s="240"/>
      <c r="AC2630" s="240"/>
      <c r="AD2630" s="240"/>
      <c r="AE2630" s="240"/>
      <c r="AF2630" s="240"/>
      <c r="AG2630" s="240"/>
      <c r="AH2630" s="240"/>
      <c r="AI2630" s="240"/>
      <c r="AJ2630" s="240"/>
      <c r="AK2630" s="240"/>
      <c r="AL2630" s="240"/>
      <c r="AM2630" s="240"/>
      <c r="AN2630" s="240"/>
      <c r="AO2630" s="240"/>
      <c r="AP2630" s="240"/>
      <c r="AQ2630" s="240"/>
      <c r="AR2630" s="240"/>
      <c r="AS2630" s="240"/>
      <c r="AT2630" s="240"/>
      <c r="AU2630" s="240"/>
      <c r="AV2630" s="240"/>
      <c r="AW2630" s="240"/>
      <c r="AX2630" s="240"/>
      <c r="AY2630" s="240"/>
      <c r="AZ2630" s="240"/>
      <c r="BA2630" s="240"/>
      <c r="BB2630" s="240"/>
      <c r="BC2630" s="240"/>
      <c r="BD2630" s="240"/>
      <c r="BE2630" s="240"/>
      <c r="BF2630" s="240"/>
      <c r="BG2630" s="240"/>
      <c r="BH2630" s="240"/>
      <c r="BI2630" s="240"/>
      <c r="BJ2630" s="240"/>
      <c r="BK2630" s="240"/>
      <c r="BL2630" s="240"/>
      <c r="BM2630" s="240"/>
      <c r="BN2630" s="240"/>
      <c r="BO2630" s="240"/>
      <c r="BP2630" s="240"/>
      <c r="BQ2630" s="240"/>
      <c r="BR2630" s="240"/>
      <c r="BS2630" s="240"/>
      <c r="BT2630" s="240"/>
      <c r="BU2630" s="240"/>
      <c r="BV2630" s="240"/>
      <c r="BW2630" s="240"/>
      <c r="BX2630" s="240"/>
      <c r="BY2630" s="240"/>
      <c r="BZ2630" s="240"/>
      <c r="CA2630" s="240"/>
      <c r="CB2630" s="240"/>
      <c r="CC2630" s="240"/>
      <c r="CD2630" s="240"/>
      <c r="CE2630" s="240"/>
      <c r="CF2630" s="240"/>
      <c r="CG2630" s="240"/>
      <c r="CH2630" s="240"/>
      <c r="CI2630" s="240"/>
      <c r="CJ2630" s="240"/>
      <c r="CK2630" s="240"/>
      <c r="CL2630" s="240"/>
      <c r="CN2630" s="240"/>
      <c r="CO2630" s="240"/>
      <c r="CP2630" s="240"/>
      <c r="CQ2630" s="240"/>
      <c r="CR2630" s="240"/>
      <c r="CS2630" s="240"/>
      <c r="CT2630" s="240"/>
      <c r="CU2630" s="240"/>
      <c r="CV2630" s="240"/>
      <c r="CW2630" s="240"/>
      <c r="CX2630" s="240"/>
      <c r="CY2630" s="240"/>
      <c r="CZ2630" s="240"/>
      <c r="DA2630" s="240"/>
      <c r="DB2630" s="240"/>
      <c r="DC2630" s="240"/>
      <c r="DD2630" s="240"/>
      <c r="DE2630" s="240"/>
      <c r="DF2630" s="240"/>
      <c r="DG2630" s="240"/>
      <c r="DH2630" s="240"/>
      <c r="DI2630" s="240"/>
      <c r="DJ2630" s="240"/>
      <c r="DK2630" s="240"/>
      <c r="DL2630" s="240"/>
    </row>
    <row r="2631" spans="1:116" x14ac:dyDescent="0.4">
      <c r="D2631" t="s">
        <v>546</v>
      </c>
      <c r="E2631" s="8" t="str">
        <f t="shared" si="5036"/>
        <v>2631 SEASON QUARTER-TV-V</v>
      </c>
      <c r="G2631" s="127" t="s">
        <v>542</v>
      </c>
      <c r="H2631" s="12"/>
      <c r="I2631" s="60"/>
      <c r="J2631" s="60"/>
      <c r="K2631" s="38"/>
      <c r="L2631" s="38"/>
      <c r="M2631" s="38"/>
      <c r="N2631" s="38"/>
      <c r="O2631" s="38"/>
      <c r="P2631" s="38"/>
      <c r="R2631" s="15"/>
      <c r="S2631" s="240"/>
      <c r="T2631" s="240"/>
      <c r="U2631" s="240"/>
      <c r="V2631" s="240"/>
      <c r="W2631" s="240"/>
      <c r="X2631" s="240"/>
      <c r="Y2631" s="240"/>
      <c r="Z2631" s="240"/>
      <c r="AA2631" s="240"/>
      <c r="AB2631" s="240"/>
      <c r="AC2631" s="240"/>
      <c r="AD2631" s="240"/>
      <c r="AE2631" s="240"/>
      <c r="AF2631" s="240"/>
      <c r="AG2631" s="240"/>
      <c r="AH2631" s="240"/>
      <c r="AI2631" s="240"/>
      <c r="AJ2631" s="240"/>
      <c r="AK2631" s="240"/>
      <c r="AL2631" s="240"/>
      <c r="AM2631" s="240"/>
      <c r="AN2631" s="240"/>
      <c r="AO2631" s="240"/>
      <c r="AP2631" s="240"/>
      <c r="AQ2631" s="240"/>
      <c r="AR2631" s="240"/>
      <c r="AS2631" s="240"/>
      <c r="AT2631" s="240"/>
      <c r="AU2631" s="240"/>
      <c r="AV2631" s="240"/>
      <c r="AW2631" s="240"/>
      <c r="AX2631" s="240"/>
      <c r="AY2631" s="240"/>
      <c r="AZ2631" s="240"/>
      <c r="BA2631" s="240"/>
      <c r="BB2631" s="240"/>
      <c r="BC2631" s="240"/>
      <c r="BD2631" s="240"/>
      <c r="BE2631" s="240"/>
      <c r="BF2631" s="240"/>
      <c r="BG2631" s="240"/>
      <c r="BH2631" s="240"/>
      <c r="BI2631" s="240"/>
      <c r="BJ2631" s="240"/>
      <c r="BK2631" s="240"/>
      <c r="BL2631" s="240"/>
      <c r="BM2631" s="240"/>
      <c r="BN2631" s="240"/>
      <c r="BO2631" s="240"/>
      <c r="BP2631" s="240"/>
      <c r="BQ2631" s="240"/>
      <c r="BR2631" s="240"/>
      <c r="BS2631" s="240"/>
      <c r="BT2631" s="240"/>
      <c r="BU2631" s="240"/>
      <c r="BV2631" s="240"/>
      <c r="BW2631" s="240"/>
      <c r="BX2631" s="240"/>
      <c r="BY2631" s="240"/>
      <c r="BZ2631" s="240"/>
      <c r="CA2631" s="240"/>
      <c r="CB2631" s="240"/>
      <c r="CC2631" s="240"/>
      <c r="CD2631" s="240"/>
      <c r="CE2631" s="240"/>
      <c r="CF2631" s="240"/>
      <c r="CG2631" s="240"/>
      <c r="CH2631" s="240"/>
      <c r="CI2631" s="240"/>
      <c r="CJ2631" s="240"/>
      <c r="CK2631" s="240"/>
      <c r="CL2631" s="240"/>
      <c r="CN2631" s="240"/>
      <c r="CO2631" s="240"/>
      <c r="CP2631" s="240"/>
      <c r="CQ2631" s="240"/>
      <c r="CR2631" s="240"/>
      <c r="CS2631" s="240"/>
      <c r="CT2631" s="240"/>
      <c r="CU2631" s="240"/>
      <c r="CV2631" s="240"/>
      <c r="CW2631" s="240"/>
      <c r="CX2631" s="240"/>
      <c r="CY2631" s="240"/>
      <c r="CZ2631" s="240"/>
      <c r="DA2631" s="240"/>
      <c r="DB2631" s="240"/>
      <c r="DC2631" s="240"/>
      <c r="DD2631" s="240"/>
      <c r="DE2631" s="240"/>
      <c r="DF2631" s="240"/>
      <c r="DG2631" s="240"/>
      <c r="DH2631" s="240"/>
      <c r="DI2631" s="240"/>
      <c r="DJ2631" s="240"/>
      <c r="DK2631" s="240"/>
      <c r="DL2631" s="240"/>
    </row>
    <row r="2632" spans="1:116" x14ac:dyDescent="0.4">
      <c r="D2632" t="s">
        <v>546</v>
      </c>
      <c r="E2632" s="8" t="str">
        <f t="shared" si="5036"/>
        <v>2632 SEASON QUARTER-TV-V</v>
      </c>
      <c r="G2632" s="323" t="s">
        <v>547</v>
      </c>
      <c r="H2632" s="16">
        <v>0.1</v>
      </c>
      <c r="I2632">
        <v>1</v>
      </c>
      <c r="J2632"/>
      <c r="K2632" s="38"/>
      <c r="L2632" s="38"/>
      <c r="M2632" s="38"/>
      <c r="N2632" s="38"/>
      <c r="O2632" s="38"/>
      <c r="P2632" s="38"/>
      <c r="R2632" s="15"/>
      <c r="S2632" s="240"/>
      <c r="T2632" s="240"/>
      <c r="U2632" s="240"/>
      <c r="V2632" s="240"/>
      <c r="W2632" s="240"/>
      <c r="X2632" s="240"/>
      <c r="Y2632" s="240"/>
      <c r="Z2632" s="240"/>
      <c r="AA2632" s="240"/>
      <c r="AB2632" s="240"/>
      <c r="AC2632" s="240"/>
      <c r="AD2632" s="240"/>
      <c r="AE2632" s="240"/>
      <c r="AF2632" s="240"/>
      <c r="AG2632" s="240"/>
      <c r="AH2632" s="240"/>
      <c r="AI2632" s="240"/>
      <c r="AJ2632" s="240"/>
      <c r="AK2632" s="240"/>
      <c r="AL2632" s="240"/>
      <c r="AM2632" s="240"/>
      <c r="AN2632" s="240"/>
      <c r="AO2632" s="240"/>
      <c r="AP2632" s="240"/>
      <c r="AQ2632" s="240"/>
      <c r="AR2632" s="240"/>
      <c r="AS2632" s="240"/>
      <c r="AT2632" s="240"/>
      <c r="AU2632" s="240"/>
      <c r="AV2632" s="240"/>
      <c r="AW2632" s="240"/>
      <c r="AX2632" s="240"/>
      <c r="AY2632" s="240"/>
      <c r="AZ2632" s="240"/>
      <c r="BA2632" s="240"/>
      <c r="BB2632" s="240"/>
      <c r="BC2632" s="240"/>
      <c r="BD2632" s="240"/>
      <c r="BE2632" s="240"/>
      <c r="BF2632" s="240"/>
      <c r="BG2632" s="240"/>
      <c r="BH2632" s="240"/>
      <c r="BI2632" s="240"/>
      <c r="BJ2632" s="240"/>
      <c r="BK2632" s="240"/>
      <c r="BL2632" s="240"/>
      <c r="BM2632" s="240"/>
      <c r="BN2632" s="240"/>
      <c r="BO2632" s="240"/>
      <c r="BP2632" s="240"/>
      <c r="BQ2632" s="240"/>
      <c r="BR2632" s="240"/>
      <c r="BS2632" s="240"/>
      <c r="BT2632" s="240"/>
      <c r="BU2632" s="240"/>
      <c r="BV2632" s="240"/>
      <c r="BW2632" s="240"/>
      <c r="BX2632" s="240"/>
      <c r="BY2632" s="240"/>
      <c r="BZ2632" s="240"/>
      <c r="CA2632" s="240"/>
      <c r="CB2632" s="240"/>
      <c r="CC2632" s="240"/>
      <c r="CD2632" s="240"/>
      <c r="CE2632" s="240"/>
      <c r="CF2632" s="240"/>
      <c r="CG2632" s="240"/>
      <c r="CH2632" s="240"/>
      <c r="CI2632" s="240"/>
      <c r="CJ2632" s="240"/>
      <c r="CK2632" s="240"/>
      <c r="CL2632" s="240"/>
      <c r="CN2632" s="240"/>
      <c r="CO2632" s="240"/>
      <c r="CP2632" s="240"/>
      <c r="CQ2632" s="240"/>
      <c r="CR2632" s="240"/>
      <c r="CS2632" s="240"/>
      <c r="CT2632" s="240"/>
      <c r="CU2632" s="240"/>
      <c r="CV2632" s="240"/>
      <c r="CW2632" s="240"/>
      <c r="CX2632" s="240"/>
      <c r="CY2632" s="240"/>
      <c r="CZ2632" s="240"/>
      <c r="DA2632" s="240"/>
      <c r="DB2632" s="240"/>
      <c r="DC2632" s="240"/>
      <c r="DD2632" s="240"/>
      <c r="DE2632" s="240"/>
      <c r="DF2632" s="240"/>
      <c r="DG2632" s="240"/>
      <c r="DH2632" s="240"/>
      <c r="DI2632" s="240"/>
      <c r="DJ2632" s="240"/>
      <c r="DK2632" s="240"/>
      <c r="DL2632" s="240"/>
    </row>
    <row r="2633" spans="1:116" x14ac:dyDescent="0.4">
      <c r="D2633" t="s">
        <v>546</v>
      </c>
      <c r="E2633" s="8" t="str">
        <f t="shared" si="5036"/>
        <v>2633 SEASON QUARTER-TV-V</v>
      </c>
      <c r="G2633" s="323" t="s">
        <v>548</v>
      </c>
      <c r="H2633" s="16">
        <v>0.35</v>
      </c>
      <c r="I2633">
        <f>I2632+1</f>
        <v>2</v>
      </c>
      <c r="J2633"/>
      <c r="K2633" s="38"/>
      <c r="L2633" s="38"/>
      <c r="M2633" s="38"/>
      <c r="N2633" s="38"/>
      <c r="O2633" s="38"/>
      <c r="P2633" s="38"/>
      <c r="R2633" s="15"/>
      <c r="S2633" s="240"/>
      <c r="T2633" s="240"/>
      <c r="U2633" s="240"/>
      <c r="V2633" s="240"/>
      <c r="W2633" s="240"/>
      <c r="X2633" s="240"/>
      <c r="Y2633" s="240"/>
      <c r="Z2633" s="240"/>
      <c r="AA2633" s="240"/>
      <c r="AB2633" s="240"/>
      <c r="AC2633" s="240"/>
      <c r="AD2633" s="240"/>
      <c r="AE2633" s="240"/>
      <c r="AF2633" s="240"/>
      <c r="AG2633" s="240"/>
      <c r="AH2633" s="240"/>
      <c r="AI2633" s="240"/>
      <c r="AJ2633" s="240"/>
      <c r="AK2633" s="240"/>
      <c r="AL2633" s="240"/>
      <c r="AM2633" s="240"/>
      <c r="AN2633" s="240"/>
      <c r="AO2633" s="240"/>
      <c r="AP2633" s="240"/>
      <c r="AQ2633" s="240"/>
      <c r="AR2633" s="240"/>
      <c r="AS2633" s="240"/>
      <c r="AT2633" s="240"/>
      <c r="AU2633" s="240"/>
      <c r="AV2633" s="240"/>
      <c r="AW2633" s="240"/>
      <c r="AX2633" s="240"/>
      <c r="AY2633" s="240"/>
      <c r="AZ2633" s="240"/>
      <c r="BA2633" s="240"/>
      <c r="BB2633" s="240"/>
      <c r="BC2633" s="240"/>
      <c r="BD2633" s="240"/>
      <c r="BE2633" s="240"/>
      <c r="BF2633" s="240"/>
      <c r="BG2633" s="240"/>
      <c r="BH2633" s="240"/>
      <c r="BI2633" s="240"/>
      <c r="BJ2633" s="240"/>
      <c r="BK2633" s="240"/>
      <c r="BL2633" s="240"/>
      <c r="BM2633" s="240"/>
      <c r="BN2633" s="240"/>
      <c r="BO2633" s="240"/>
      <c r="BP2633" s="240"/>
      <c r="BQ2633" s="240"/>
      <c r="BR2633" s="240"/>
      <c r="BS2633" s="240"/>
      <c r="BT2633" s="240"/>
      <c r="BU2633" s="240"/>
      <c r="BV2633" s="240"/>
      <c r="BW2633" s="240"/>
      <c r="BX2633" s="240"/>
      <c r="BY2633" s="240"/>
      <c r="BZ2633" s="240"/>
      <c r="CA2633" s="240"/>
      <c r="CB2633" s="240"/>
      <c r="CC2633" s="240"/>
      <c r="CD2633" s="240"/>
      <c r="CE2633" s="240"/>
      <c r="CF2633" s="240"/>
      <c r="CG2633" s="240"/>
      <c r="CH2633" s="240"/>
      <c r="CI2633" s="240"/>
      <c r="CJ2633" s="240"/>
      <c r="CK2633" s="240"/>
      <c r="CL2633" s="240"/>
      <c r="CN2633" s="240"/>
      <c r="CO2633" s="240"/>
      <c r="CP2633" s="240"/>
      <c r="CQ2633" s="240"/>
      <c r="CR2633" s="240"/>
      <c r="CS2633" s="240"/>
      <c r="CT2633" s="240"/>
      <c r="CU2633" s="240"/>
      <c r="CV2633" s="240"/>
      <c r="CW2633" s="240"/>
      <c r="CX2633" s="240"/>
      <c r="CY2633" s="240"/>
      <c r="CZ2633" s="240"/>
      <c r="DA2633" s="240"/>
      <c r="DB2633" s="240"/>
      <c r="DC2633" s="240"/>
      <c r="DD2633" s="240"/>
      <c r="DE2633" s="240"/>
      <c r="DF2633" s="240"/>
      <c r="DG2633" s="240"/>
      <c r="DH2633" s="240"/>
      <c r="DI2633" s="240"/>
      <c r="DJ2633" s="240"/>
      <c r="DK2633" s="240"/>
      <c r="DL2633" s="240"/>
    </row>
    <row r="2634" spans="1:116" x14ac:dyDescent="0.4">
      <c r="D2634" t="s">
        <v>546</v>
      </c>
      <c r="E2634" s="8" t="str">
        <f t="shared" si="5036"/>
        <v>2634 SEASON QUARTER-TV-V</v>
      </c>
      <c r="G2634" s="323" t="s">
        <v>550</v>
      </c>
      <c r="H2634" s="16">
        <v>0.05</v>
      </c>
      <c r="I2634">
        <f t="shared" ref="I2634:I2635" si="5037">I2633+1</f>
        <v>3</v>
      </c>
      <c r="J2634"/>
      <c r="K2634" s="38"/>
      <c r="L2634" s="38"/>
      <c r="M2634" s="38"/>
      <c r="N2634" s="38"/>
      <c r="O2634" s="38"/>
      <c r="P2634" s="38"/>
      <c r="R2634" s="15"/>
      <c r="S2634" s="240"/>
      <c r="T2634" s="240"/>
      <c r="U2634" s="240"/>
      <c r="V2634" s="240"/>
      <c r="W2634" s="240"/>
      <c r="X2634" s="240"/>
      <c r="Y2634" s="240"/>
      <c r="Z2634" s="240"/>
      <c r="AA2634" s="240"/>
      <c r="AB2634" s="240"/>
      <c r="AC2634" s="240"/>
      <c r="AD2634" s="240"/>
      <c r="AE2634" s="240"/>
      <c r="AF2634" s="240"/>
      <c r="AG2634" s="240"/>
      <c r="AH2634" s="240"/>
      <c r="AI2634" s="240"/>
      <c r="AJ2634" s="240"/>
      <c r="AK2634" s="240"/>
      <c r="AL2634" s="240"/>
      <c r="AM2634" s="240"/>
      <c r="AN2634" s="240"/>
      <c r="AO2634" s="240"/>
      <c r="AP2634" s="240"/>
      <c r="AQ2634" s="240"/>
      <c r="AR2634" s="240"/>
      <c r="AS2634" s="240"/>
      <c r="AT2634" s="240"/>
      <c r="AU2634" s="240"/>
      <c r="AV2634" s="240"/>
      <c r="AW2634" s="240"/>
      <c r="AX2634" s="240"/>
      <c r="AY2634" s="240"/>
      <c r="AZ2634" s="240"/>
      <c r="BA2634" s="240"/>
      <c r="BB2634" s="240"/>
      <c r="BC2634" s="240"/>
      <c r="BD2634" s="240"/>
      <c r="BE2634" s="240"/>
      <c r="BF2634" s="240"/>
      <c r="BG2634" s="240"/>
      <c r="BH2634" s="240"/>
      <c r="BI2634" s="240"/>
      <c r="BJ2634" s="240"/>
      <c r="BK2634" s="240"/>
      <c r="BL2634" s="240"/>
      <c r="BM2634" s="240"/>
      <c r="BN2634" s="240"/>
      <c r="BO2634" s="240"/>
      <c r="BP2634" s="240"/>
      <c r="BQ2634" s="240"/>
      <c r="BR2634" s="240"/>
      <c r="BS2634" s="240"/>
      <c r="BT2634" s="240"/>
      <c r="BU2634" s="240"/>
      <c r="BV2634" s="240"/>
      <c r="BW2634" s="240"/>
      <c r="BX2634" s="240"/>
      <c r="BY2634" s="240"/>
      <c r="BZ2634" s="240"/>
      <c r="CA2634" s="240"/>
      <c r="CB2634" s="240"/>
      <c r="CC2634" s="240"/>
      <c r="CD2634" s="240"/>
      <c r="CE2634" s="240"/>
      <c r="CF2634" s="240"/>
      <c r="CG2634" s="240"/>
      <c r="CH2634" s="240"/>
      <c r="CI2634" s="240"/>
      <c r="CJ2634" s="240"/>
      <c r="CK2634" s="240"/>
      <c r="CL2634" s="240"/>
      <c r="CN2634" s="240"/>
      <c r="CO2634" s="240"/>
      <c r="CP2634" s="240"/>
      <c r="CQ2634" s="240"/>
      <c r="CR2634" s="240"/>
      <c r="CS2634" s="240"/>
      <c r="CT2634" s="240"/>
      <c r="CU2634" s="240"/>
      <c r="CV2634" s="240"/>
      <c r="CW2634" s="240"/>
      <c r="CX2634" s="240"/>
      <c r="CY2634" s="240"/>
      <c r="CZ2634" s="240"/>
      <c r="DA2634" s="240"/>
      <c r="DB2634" s="240"/>
      <c r="DC2634" s="240"/>
      <c r="DD2634" s="240"/>
      <c r="DE2634" s="240"/>
      <c r="DF2634" s="240"/>
      <c r="DG2634" s="240"/>
      <c r="DH2634" s="240"/>
      <c r="DI2634" s="240"/>
      <c r="DJ2634" s="240"/>
      <c r="DK2634" s="240"/>
      <c r="DL2634" s="240"/>
    </row>
    <row r="2635" spans="1:116" x14ac:dyDescent="0.4">
      <c r="D2635" t="s">
        <v>546</v>
      </c>
      <c r="E2635" s="8" t="str">
        <f t="shared" si="5036"/>
        <v>2635 SEASON QUARTER-TV-V</v>
      </c>
      <c r="G2635" s="323" t="s">
        <v>549</v>
      </c>
      <c r="H2635" s="16">
        <v>0.45</v>
      </c>
      <c r="I2635">
        <f t="shared" si="5037"/>
        <v>4</v>
      </c>
      <c r="J2635"/>
      <c r="K2635" s="38"/>
      <c r="L2635" s="38"/>
      <c r="M2635" s="38"/>
      <c r="N2635" s="38"/>
      <c r="O2635" s="38"/>
      <c r="P2635" s="38"/>
      <c r="R2635" s="15"/>
      <c r="S2635" s="240"/>
      <c r="T2635" s="240"/>
      <c r="U2635" s="240"/>
      <c r="V2635" s="240"/>
      <c r="W2635" s="240"/>
      <c r="X2635" s="240"/>
      <c r="Y2635" s="240"/>
      <c r="Z2635" s="240"/>
      <c r="AA2635" s="240"/>
      <c r="AB2635" s="240"/>
      <c r="AC2635" s="240"/>
      <c r="AD2635" s="240"/>
      <c r="AE2635" s="240"/>
      <c r="AF2635" s="240"/>
      <c r="AG2635" s="240"/>
      <c r="AH2635" s="240"/>
      <c r="AI2635" s="240"/>
      <c r="AJ2635" s="240"/>
      <c r="AK2635" s="240"/>
      <c r="AL2635" s="240"/>
      <c r="AM2635" s="240"/>
      <c r="AN2635" s="240"/>
      <c r="AO2635" s="240"/>
      <c r="AP2635" s="240"/>
      <c r="AQ2635" s="240"/>
      <c r="AR2635" s="240"/>
      <c r="AS2635" s="240"/>
      <c r="AT2635" s="240"/>
      <c r="AU2635" s="240"/>
      <c r="AV2635" s="240"/>
      <c r="AW2635" s="240"/>
      <c r="AX2635" s="240"/>
      <c r="AY2635" s="240"/>
      <c r="AZ2635" s="240"/>
      <c r="BA2635" s="240"/>
      <c r="BB2635" s="240"/>
      <c r="BC2635" s="240"/>
      <c r="BD2635" s="240"/>
      <c r="BE2635" s="240"/>
      <c r="BF2635" s="240"/>
      <c r="BG2635" s="240"/>
      <c r="BH2635" s="240"/>
      <c r="BI2635" s="240"/>
      <c r="BJ2635" s="240"/>
      <c r="BK2635" s="240"/>
      <c r="BL2635" s="240"/>
      <c r="BM2635" s="240"/>
      <c r="BN2635" s="240"/>
      <c r="BO2635" s="240"/>
      <c r="BP2635" s="240"/>
      <c r="BQ2635" s="240"/>
      <c r="BR2635" s="240"/>
      <c r="BS2635" s="240"/>
      <c r="BT2635" s="240"/>
      <c r="BU2635" s="240"/>
      <c r="BV2635" s="240"/>
      <c r="BW2635" s="240"/>
      <c r="BX2635" s="240"/>
      <c r="BY2635" s="240"/>
      <c r="BZ2635" s="240"/>
      <c r="CA2635" s="240"/>
      <c r="CB2635" s="240"/>
      <c r="CC2635" s="240"/>
      <c r="CD2635" s="240"/>
      <c r="CE2635" s="240"/>
      <c r="CF2635" s="240"/>
      <c r="CG2635" s="240"/>
      <c r="CH2635" s="240"/>
      <c r="CI2635" s="240"/>
      <c r="CJ2635" s="240"/>
      <c r="CK2635" s="240"/>
      <c r="CL2635" s="240"/>
      <c r="CN2635" s="240"/>
      <c r="CO2635" s="240"/>
      <c r="CP2635" s="240"/>
      <c r="CQ2635" s="240"/>
      <c r="CR2635" s="240"/>
      <c r="CS2635" s="240"/>
      <c r="CT2635" s="240"/>
      <c r="CU2635" s="240"/>
      <c r="CV2635" s="240"/>
      <c r="CW2635" s="240"/>
      <c r="CX2635" s="240"/>
      <c r="CY2635" s="240"/>
      <c r="CZ2635" s="240"/>
      <c r="DA2635" s="240"/>
      <c r="DB2635" s="240"/>
      <c r="DC2635" s="240"/>
      <c r="DD2635" s="240"/>
      <c r="DE2635" s="240"/>
      <c r="DF2635" s="240"/>
      <c r="DG2635" s="240"/>
      <c r="DH2635" s="240"/>
      <c r="DI2635" s="240"/>
      <c r="DJ2635" s="240"/>
      <c r="DK2635" s="240"/>
      <c r="DL2635" s="240"/>
    </row>
    <row r="2636" spans="1:116" x14ac:dyDescent="0.4">
      <c r="D2636" t="s">
        <v>546</v>
      </c>
      <c r="E2636" s="8" t="str">
        <f t="shared" si="5036"/>
        <v>2636 SEASON QUARTER-TV-V</v>
      </c>
      <c r="G2636" s="145" t="s">
        <v>62</v>
      </c>
      <c r="H2636" s="34">
        <f>1-SUM(H2632:H2635)</f>
        <v>5.0000000000000044E-2</v>
      </c>
      <c r="I2636" s="60"/>
      <c r="J2636" s="60"/>
      <c r="K2636" s="38"/>
      <c r="L2636" s="38"/>
      <c r="M2636" s="38"/>
      <c r="N2636" s="38"/>
      <c r="O2636" s="38"/>
      <c r="P2636" s="38"/>
      <c r="R2636" s="15"/>
      <c r="S2636" s="240"/>
      <c r="T2636" s="240"/>
      <c r="U2636" s="240"/>
      <c r="V2636" s="240"/>
      <c r="W2636" s="240"/>
      <c r="X2636" s="240"/>
      <c r="Y2636" s="240"/>
      <c r="Z2636" s="240"/>
      <c r="AA2636" s="240"/>
      <c r="AB2636" s="240"/>
      <c r="AC2636" s="240"/>
      <c r="AD2636" s="240"/>
      <c r="AE2636" s="240"/>
      <c r="AF2636" s="240"/>
      <c r="AG2636" s="240"/>
      <c r="AH2636" s="240"/>
      <c r="AI2636" s="240"/>
      <c r="AJ2636" s="240"/>
      <c r="AK2636" s="240"/>
      <c r="AL2636" s="240"/>
      <c r="AM2636" s="240"/>
      <c r="AN2636" s="240"/>
      <c r="AO2636" s="240"/>
      <c r="AP2636" s="240"/>
      <c r="AQ2636" s="240"/>
      <c r="AR2636" s="240"/>
      <c r="AS2636" s="240"/>
      <c r="AT2636" s="240"/>
      <c r="AU2636" s="240"/>
      <c r="AV2636" s="240"/>
      <c r="AW2636" s="240"/>
      <c r="AX2636" s="240"/>
      <c r="AY2636" s="240"/>
      <c r="AZ2636" s="240"/>
      <c r="BA2636" s="240"/>
      <c r="BB2636" s="240"/>
      <c r="BC2636" s="240"/>
      <c r="BD2636" s="240"/>
      <c r="BE2636" s="240"/>
      <c r="BF2636" s="240"/>
      <c r="BG2636" s="240"/>
      <c r="BH2636" s="240"/>
      <c r="BI2636" s="240"/>
      <c r="BJ2636" s="240"/>
      <c r="BK2636" s="240"/>
      <c r="BL2636" s="240"/>
      <c r="BM2636" s="240"/>
      <c r="BN2636" s="240"/>
      <c r="BO2636" s="240"/>
      <c r="BP2636" s="240"/>
      <c r="BQ2636" s="240"/>
      <c r="BR2636" s="240"/>
      <c r="BS2636" s="240"/>
      <c r="BT2636" s="240"/>
      <c r="BU2636" s="240"/>
      <c r="BV2636" s="240"/>
      <c r="BW2636" s="240"/>
      <c r="BX2636" s="240"/>
      <c r="BY2636" s="240"/>
      <c r="BZ2636" s="240"/>
      <c r="CA2636" s="240"/>
      <c r="CB2636" s="240"/>
      <c r="CC2636" s="240"/>
      <c r="CD2636" s="240"/>
      <c r="CE2636" s="240"/>
      <c r="CF2636" s="240"/>
      <c r="CG2636" s="240"/>
      <c r="CH2636" s="240"/>
      <c r="CI2636" s="240"/>
      <c r="CJ2636" s="240"/>
      <c r="CK2636" s="240"/>
      <c r="CL2636" s="240"/>
      <c r="CN2636" s="240"/>
      <c r="CO2636" s="240"/>
      <c r="CP2636" s="240"/>
      <c r="CQ2636" s="240"/>
      <c r="CR2636" s="240"/>
      <c r="CS2636" s="240"/>
      <c r="CT2636" s="240"/>
      <c r="CU2636" s="240"/>
      <c r="CV2636" s="240"/>
      <c r="CW2636" s="240"/>
      <c r="CX2636" s="240"/>
      <c r="CY2636" s="240"/>
      <c r="CZ2636" s="240"/>
      <c r="DA2636" s="240"/>
      <c r="DB2636" s="240"/>
      <c r="DC2636" s="240"/>
      <c r="DD2636" s="240"/>
      <c r="DE2636" s="240"/>
      <c r="DF2636" s="240"/>
      <c r="DG2636" s="240"/>
      <c r="DH2636" s="240"/>
      <c r="DI2636" s="240"/>
      <c r="DJ2636" s="240"/>
      <c r="DK2636" s="240"/>
      <c r="DL2636" s="240"/>
    </row>
    <row r="2637" spans="1:116" x14ac:dyDescent="0.4">
      <c r="B2637" t="s">
        <v>332</v>
      </c>
      <c r="D2637" t="s">
        <v>546</v>
      </c>
      <c r="E2637" s="8" t="str">
        <f t="shared" ref="E2637" si="5038">ROW()&amp;" "&amp;D2637</f>
        <v>2637 SEASON QUARTER-TV-V</v>
      </c>
      <c r="G2637" s="136" t="str">
        <f t="shared" ref="G2637:G2644" si="5039">G2619</f>
        <v>Surgical procedures</v>
      </c>
      <c r="H2637" s="12"/>
      <c r="I2637" s="60"/>
      <c r="J2637" s="60"/>
      <c r="K2637" s="38"/>
      <c r="L2637" s="38"/>
      <c r="M2637" s="38"/>
      <c r="N2637" s="38"/>
      <c r="O2637" s="38"/>
      <c r="P2637" s="38"/>
      <c r="R2637" s="15"/>
      <c r="S2637" s="240"/>
      <c r="T2637" s="240"/>
      <c r="U2637" s="240"/>
      <c r="V2637" s="240"/>
      <c r="W2637" s="240"/>
      <c r="X2637" s="240"/>
      <c r="Y2637" s="240"/>
      <c r="Z2637" s="240"/>
      <c r="AA2637" s="240"/>
      <c r="AB2637" s="240"/>
      <c r="AC2637" s="240"/>
      <c r="AD2637" s="240"/>
      <c r="AE2637" s="240"/>
      <c r="AF2637" s="240"/>
      <c r="AG2637" s="240"/>
      <c r="AH2637" s="240"/>
      <c r="AI2637" s="240"/>
      <c r="AJ2637" s="240"/>
      <c r="AK2637" s="240"/>
      <c r="AL2637" s="240"/>
      <c r="AM2637" s="240"/>
      <c r="AN2637" s="240"/>
      <c r="AO2637" s="240"/>
      <c r="AP2637" s="240"/>
      <c r="AQ2637" s="240"/>
      <c r="AR2637" s="240"/>
      <c r="AS2637" s="240"/>
      <c r="AT2637" s="240"/>
      <c r="AU2637" s="240"/>
      <c r="AV2637" s="240"/>
      <c r="AW2637" s="240"/>
      <c r="AX2637" s="240"/>
      <c r="AY2637" s="240"/>
      <c r="AZ2637" s="240"/>
      <c r="BA2637" s="240"/>
      <c r="BB2637" s="240"/>
      <c r="BC2637" s="240"/>
      <c r="BD2637" s="240"/>
      <c r="BE2637" s="240"/>
      <c r="BF2637" s="240"/>
      <c r="BG2637" s="240"/>
      <c r="BH2637" s="240"/>
      <c r="BI2637" s="240"/>
      <c r="BJ2637" s="240"/>
      <c r="BK2637" s="240"/>
      <c r="BL2637" s="240"/>
      <c r="BM2637" s="240"/>
      <c r="BN2637" s="240"/>
      <c r="BO2637" s="240"/>
      <c r="BP2637" s="240"/>
      <c r="BQ2637" s="240"/>
      <c r="BR2637" s="240"/>
      <c r="BS2637" s="240"/>
      <c r="BT2637" s="240"/>
      <c r="BU2637" s="240"/>
      <c r="BV2637" s="240"/>
      <c r="BW2637" s="240"/>
      <c r="BX2637" s="240"/>
      <c r="BY2637" s="240"/>
      <c r="BZ2637" s="240"/>
      <c r="CA2637" s="240"/>
      <c r="CB2637" s="240"/>
      <c r="CC2637" s="240"/>
      <c r="CD2637" s="240"/>
      <c r="CE2637" s="240"/>
      <c r="CF2637" s="240"/>
      <c r="CG2637" s="240"/>
      <c r="CH2637" s="240"/>
      <c r="CI2637" s="240"/>
      <c r="CJ2637" s="240"/>
      <c r="CK2637" s="240"/>
      <c r="CL2637" s="240"/>
      <c r="CN2637" s="60"/>
      <c r="CO2637" s="76"/>
      <c r="CP2637" s="76"/>
      <c r="CQ2637" s="76"/>
      <c r="CR2637" s="76"/>
      <c r="CS2637" s="76"/>
      <c r="CT2637" s="76"/>
      <c r="CU2637" s="76"/>
      <c r="CV2637" s="76"/>
      <c r="CW2637" s="76"/>
      <c r="CX2637" s="76"/>
      <c r="CY2637" s="76"/>
      <c r="CZ2637" s="76"/>
      <c r="DA2637" s="76"/>
      <c r="DB2637" s="76"/>
      <c r="DC2637" s="76"/>
      <c r="DD2637" s="76"/>
      <c r="DE2637" s="76"/>
      <c r="DF2637" s="76"/>
      <c r="DG2637" s="76"/>
      <c r="DH2637" s="76"/>
      <c r="DI2637" s="76"/>
      <c r="DJ2637" s="76"/>
      <c r="DK2637" s="76"/>
      <c r="DL2637" s="76"/>
    </row>
    <row r="2638" spans="1:116" x14ac:dyDescent="0.4">
      <c r="B2638" t="s">
        <v>332</v>
      </c>
      <c r="D2638" t="s">
        <v>546</v>
      </c>
      <c r="E2638" s="8" t="str">
        <f>ROW()&amp;" "&amp;D2638</f>
        <v>2638 SEASON QUARTER-TV-V</v>
      </c>
      <c r="G2638" s="136" t="str">
        <f t="shared" si="5039"/>
        <v>procedure</v>
      </c>
      <c r="H2638" s="27"/>
      <c r="I2638" s="78"/>
      <c r="J2638" s="78"/>
      <c r="K2638" s="33"/>
      <c r="L2638" s="33"/>
      <c r="M2638" s="33"/>
      <c r="N2638" s="33"/>
      <c r="O2638" s="33"/>
      <c r="P2638" s="33"/>
      <c r="R2638" s="33"/>
      <c r="S2638" s="80"/>
      <c r="T2638" s="80"/>
      <c r="U2638" s="80"/>
      <c r="V2638" s="80"/>
      <c r="W2638" s="80"/>
      <c r="X2638" s="80"/>
      <c r="Y2638" s="80"/>
      <c r="Z2638" s="80"/>
      <c r="AA2638" s="80"/>
      <c r="AB2638" s="80"/>
      <c r="AC2638" s="80"/>
      <c r="AD2638" s="80"/>
      <c r="AE2638" s="80"/>
      <c r="AF2638" s="80"/>
      <c r="AG2638" s="80"/>
      <c r="AH2638" s="80"/>
      <c r="AI2638" s="80"/>
      <c r="AJ2638" s="80"/>
      <c r="AK2638" s="80"/>
      <c r="AL2638" s="80"/>
      <c r="AM2638" s="80"/>
      <c r="AN2638" s="80"/>
      <c r="AO2638" s="80"/>
      <c r="AP2638" s="80"/>
      <c r="AQ2638" s="80"/>
      <c r="AR2638" s="80"/>
      <c r="AS2638" s="80"/>
      <c r="AT2638" s="80"/>
      <c r="AU2638" s="80"/>
      <c r="AV2638" s="80"/>
      <c r="AW2638" s="80"/>
      <c r="AX2638" s="80"/>
      <c r="AY2638" s="80"/>
      <c r="AZ2638" s="80"/>
      <c r="BA2638" s="80"/>
      <c r="BB2638" s="80"/>
      <c r="BC2638" s="80"/>
      <c r="BD2638" s="80"/>
      <c r="BE2638" s="80"/>
      <c r="BF2638" s="80"/>
      <c r="BG2638" s="80"/>
      <c r="BH2638" s="80"/>
      <c r="BI2638" s="80"/>
      <c r="BJ2638" s="80"/>
      <c r="BK2638" s="80"/>
      <c r="BL2638" s="80"/>
      <c r="BM2638" s="80"/>
      <c r="BN2638" s="80"/>
      <c r="BO2638" s="80"/>
      <c r="BP2638" s="80"/>
      <c r="BQ2638" s="80"/>
      <c r="BR2638" s="80"/>
      <c r="BS2638" s="80"/>
      <c r="BT2638" s="80"/>
      <c r="BU2638" s="80"/>
      <c r="BV2638" s="80"/>
      <c r="BW2638" s="80"/>
      <c r="BX2638" s="80"/>
      <c r="BY2638" s="80"/>
      <c r="BZ2638" s="80"/>
      <c r="CA2638" s="80"/>
      <c r="CB2638" s="80"/>
      <c r="CC2638" s="80"/>
      <c r="CD2638" s="80"/>
      <c r="CE2638" s="80"/>
      <c r="CF2638" s="80"/>
      <c r="CG2638" s="80"/>
      <c r="CH2638" s="80"/>
      <c r="CI2638" s="80"/>
      <c r="CJ2638" s="80"/>
      <c r="CK2638" s="80"/>
      <c r="CL2638" s="80"/>
      <c r="CN2638" s="78"/>
      <c r="CO2638" s="77"/>
      <c r="CP2638" s="77"/>
      <c r="CQ2638" s="77"/>
      <c r="CR2638" s="77"/>
      <c r="CS2638" s="77"/>
      <c r="CT2638" s="77"/>
      <c r="CU2638" s="77"/>
      <c r="CV2638" s="77"/>
      <c r="CW2638" s="77"/>
      <c r="CX2638" s="77"/>
      <c r="CY2638" s="77"/>
      <c r="CZ2638" s="77"/>
      <c r="DA2638" s="77"/>
      <c r="DB2638" s="77"/>
      <c r="DC2638" s="77"/>
      <c r="DD2638" s="77"/>
      <c r="DE2638" s="77"/>
      <c r="DF2638" s="77"/>
      <c r="DG2638" s="77"/>
      <c r="DH2638" s="77"/>
      <c r="DI2638" s="77"/>
      <c r="DJ2638" s="77"/>
      <c r="DK2638" s="77"/>
      <c r="DL2638" s="77"/>
    </row>
    <row r="2639" spans="1:116" x14ac:dyDescent="0.4">
      <c r="B2639" t="s">
        <v>332</v>
      </c>
      <c r="D2639" t="s">
        <v>546</v>
      </c>
      <c r="E2639" s="8" t="str">
        <f t="shared" ref="E2639:E2644" si="5040">ROW()&amp;" "&amp;D2639</f>
        <v>2639 SEASON QUARTER-TV-V</v>
      </c>
      <c r="G2639" s="136" t="str">
        <f t="shared" si="5039"/>
        <v>Primary revenue driver</v>
      </c>
      <c r="H2639" s="27"/>
      <c r="I2639" s="78"/>
      <c r="J2639" s="78"/>
      <c r="K2639" s="33"/>
      <c r="L2639" s="33"/>
      <c r="M2639" s="33"/>
      <c r="N2639" s="33"/>
      <c r="O2639" s="33"/>
      <c r="P2639" s="33"/>
      <c r="R2639" s="33"/>
      <c r="S2639" s="1"/>
      <c r="T2639" s="80"/>
      <c r="U2639" s="80"/>
      <c r="V2639" s="80"/>
      <c r="W2639" s="80"/>
      <c r="X2639" s="80"/>
      <c r="Y2639" s="80"/>
      <c r="Z2639" s="80"/>
      <c r="AA2639" s="80"/>
      <c r="AB2639" s="80"/>
      <c r="AC2639" s="80"/>
      <c r="AD2639" s="80"/>
      <c r="AE2639" s="80"/>
      <c r="AF2639" s="80"/>
      <c r="AG2639" s="80"/>
      <c r="AH2639" s="80"/>
      <c r="AI2639" s="80"/>
      <c r="AJ2639" s="80"/>
      <c r="AK2639" s="80"/>
      <c r="AL2639" s="80"/>
      <c r="AM2639" s="80"/>
      <c r="AN2639" s="80"/>
      <c r="AO2639" s="80"/>
      <c r="AP2639" s="80"/>
      <c r="AQ2639" s="80"/>
      <c r="AR2639" s="80"/>
      <c r="AS2639" s="80"/>
      <c r="AT2639" s="80"/>
      <c r="AU2639" s="80"/>
      <c r="AV2639" s="80"/>
      <c r="AW2639" s="80"/>
      <c r="AX2639" s="80"/>
      <c r="AY2639" s="80"/>
      <c r="AZ2639" s="80"/>
      <c r="BA2639" s="80"/>
      <c r="BB2639" s="80"/>
      <c r="BC2639" s="80"/>
      <c r="BD2639" s="80"/>
      <c r="BE2639" s="80"/>
      <c r="BF2639" s="80"/>
      <c r="BG2639" s="80"/>
      <c r="BH2639" s="80"/>
      <c r="BI2639" s="80"/>
      <c r="BJ2639" s="80"/>
      <c r="BK2639" s="80"/>
      <c r="BL2639" s="80"/>
      <c r="BM2639" s="80"/>
      <c r="BN2639" s="80"/>
      <c r="BO2639" s="80"/>
      <c r="BP2639" s="80"/>
      <c r="BQ2639" s="80"/>
      <c r="BR2639" s="80"/>
      <c r="BS2639" s="80"/>
      <c r="BT2639" s="80"/>
      <c r="BU2639" s="80"/>
      <c r="BV2639" s="80"/>
      <c r="BW2639" s="80"/>
      <c r="BX2639" s="80"/>
      <c r="BY2639" s="80"/>
      <c r="BZ2639" s="80"/>
      <c r="CA2639" s="80"/>
      <c r="CB2639" s="80"/>
      <c r="CC2639" s="80"/>
      <c r="CD2639" s="80"/>
      <c r="CE2639" s="80"/>
      <c r="CF2639" s="80"/>
      <c r="CG2639" s="80"/>
      <c r="CH2639" s="80"/>
      <c r="CI2639" s="80"/>
      <c r="CJ2639" s="80"/>
      <c r="CK2639" s="80"/>
      <c r="CL2639" s="80"/>
      <c r="CN2639" s="80">
        <f t="shared" ref="CN2639" si="5041">CN2621</f>
        <v>0</v>
      </c>
      <c r="CO2639" s="4" t="str">
        <f>ADDRESS(ROW(CO2629),COLUMN(CO2629),2)</f>
        <v>CO$2629</v>
      </c>
      <c r="CP2639" s="4" t="str">
        <f t="shared" ref="CP2639:DL2639" si="5042">ADDRESS(ROW(CP2629),COLUMN(CP2629),2)</f>
        <v>CP$2629</v>
      </c>
      <c r="CQ2639" s="4" t="str">
        <f t="shared" si="5042"/>
        <v>CQ$2629</v>
      </c>
      <c r="CR2639" s="4" t="str">
        <f t="shared" si="5042"/>
        <v>CR$2629</v>
      </c>
      <c r="CS2639" s="4" t="str">
        <f t="shared" si="5042"/>
        <v>CS$2629</v>
      </c>
      <c r="CT2639" s="4" t="str">
        <f t="shared" si="5042"/>
        <v>CT$2629</v>
      </c>
      <c r="CU2639" s="4" t="str">
        <f t="shared" si="5042"/>
        <v>CU$2629</v>
      </c>
      <c r="CV2639" s="4" t="str">
        <f t="shared" si="5042"/>
        <v>CV$2629</v>
      </c>
      <c r="CW2639" s="4" t="str">
        <f t="shared" si="5042"/>
        <v>CW$2629</v>
      </c>
      <c r="CX2639" s="4" t="str">
        <f t="shared" si="5042"/>
        <v>CX$2629</v>
      </c>
      <c r="CY2639" s="4" t="str">
        <f t="shared" si="5042"/>
        <v>CY$2629</v>
      </c>
      <c r="CZ2639" s="4" t="str">
        <f t="shared" si="5042"/>
        <v>CZ$2629</v>
      </c>
      <c r="DA2639" s="4" t="str">
        <f t="shared" si="5042"/>
        <v>DA$2629</v>
      </c>
      <c r="DB2639" s="4" t="str">
        <f t="shared" si="5042"/>
        <v>DB$2629</v>
      </c>
      <c r="DC2639" s="4" t="str">
        <f t="shared" si="5042"/>
        <v>DC$2629</v>
      </c>
      <c r="DD2639" s="4" t="str">
        <f t="shared" si="5042"/>
        <v>DD$2629</v>
      </c>
      <c r="DE2639" s="4" t="str">
        <f t="shared" si="5042"/>
        <v>DE$2629</v>
      </c>
      <c r="DF2639" s="4" t="str">
        <f t="shared" si="5042"/>
        <v>DF$2629</v>
      </c>
      <c r="DG2639" s="4" t="str">
        <f t="shared" si="5042"/>
        <v>DG$2629</v>
      </c>
      <c r="DH2639" s="4" t="str">
        <f t="shared" si="5042"/>
        <v>DH$2629</v>
      </c>
      <c r="DI2639" s="4" t="str">
        <f t="shared" si="5042"/>
        <v>DI$2629</v>
      </c>
      <c r="DJ2639" s="4" t="str">
        <f t="shared" si="5042"/>
        <v>DJ$2629</v>
      </c>
      <c r="DK2639" s="4" t="str">
        <f t="shared" si="5042"/>
        <v>DK$2629</v>
      </c>
      <c r="DL2639" s="4" t="str">
        <f t="shared" si="5042"/>
        <v>DL$2629</v>
      </c>
    </row>
    <row r="2640" spans="1:116" x14ac:dyDescent="0.4">
      <c r="B2640" t="s">
        <v>332</v>
      </c>
      <c r="D2640" t="s">
        <v>546</v>
      </c>
      <c r="E2640" s="8" t="str">
        <f t="shared" si="5040"/>
        <v>2640 SEASON QUARTER-TV-V</v>
      </c>
      <c r="G2640" s="136" t="str">
        <f t="shared" si="5039"/>
        <v>Primary volume driver</v>
      </c>
      <c r="K2640" s="53"/>
      <c r="L2640" s="53"/>
      <c r="M2640" s="53"/>
      <c r="N2640" s="53"/>
      <c r="O2640" s="53"/>
      <c r="P2640" s="53"/>
      <c r="R2640" s="24"/>
      <c r="S2640" s="80"/>
      <c r="T2640" s="80"/>
      <c r="U2640" s="80"/>
      <c r="V2640" s="80"/>
      <c r="W2640" s="80"/>
      <c r="X2640" s="80"/>
      <c r="Y2640" s="80"/>
      <c r="Z2640" s="80"/>
      <c r="AA2640" s="80"/>
      <c r="AB2640" s="80"/>
      <c r="AC2640" s="80"/>
      <c r="AD2640" s="80"/>
      <c r="AE2640" s="80"/>
      <c r="AF2640" s="80"/>
      <c r="AG2640" s="80"/>
      <c r="AH2640" s="80"/>
      <c r="AI2640" s="80"/>
      <c r="AJ2640" s="80"/>
      <c r="AK2640" s="80"/>
      <c r="AL2640" s="80"/>
      <c r="AM2640" s="80"/>
      <c r="AN2640" s="80"/>
      <c r="AO2640" s="80"/>
      <c r="AP2640" s="80"/>
      <c r="AQ2640" s="80"/>
      <c r="AR2640" s="80"/>
      <c r="AS2640" s="80"/>
      <c r="AT2640" s="80"/>
      <c r="AU2640" s="80"/>
      <c r="AV2640" s="80"/>
      <c r="AW2640" s="80"/>
      <c r="AX2640" s="80"/>
      <c r="AY2640" s="80"/>
      <c r="AZ2640" s="80"/>
      <c r="BA2640" s="80"/>
      <c r="BB2640" s="80"/>
      <c r="BC2640" s="80"/>
      <c r="BD2640" s="80"/>
      <c r="BE2640" s="80"/>
      <c r="BF2640" s="80"/>
      <c r="BG2640" s="80"/>
      <c r="BH2640" s="80"/>
      <c r="BI2640" s="80"/>
      <c r="BJ2640" s="80"/>
      <c r="BK2640" s="80"/>
      <c r="BL2640" s="80"/>
      <c r="BM2640" s="80"/>
      <c r="BN2640" s="80"/>
      <c r="BO2640" s="80"/>
      <c r="BP2640" s="80"/>
      <c r="BQ2640" s="80"/>
      <c r="BR2640" s="80"/>
      <c r="BS2640" s="80"/>
      <c r="BT2640" s="80"/>
      <c r="BU2640" s="80"/>
      <c r="BV2640" s="80"/>
      <c r="BW2640" s="80"/>
      <c r="BX2640" s="80"/>
      <c r="BY2640" s="80"/>
      <c r="BZ2640" s="80"/>
      <c r="CA2640" s="80"/>
      <c r="CB2640" s="80"/>
      <c r="CC2640" s="80"/>
      <c r="CD2640" s="80"/>
      <c r="CE2640" s="80"/>
      <c r="CF2640" s="80"/>
      <c r="CG2640" s="80"/>
      <c r="CH2640" s="80"/>
      <c r="CI2640" s="80"/>
      <c r="CJ2640" s="80"/>
      <c r="CK2640" s="80"/>
      <c r="CL2640" s="80"/>
      <c r="CN2640" s="80">
        <f t="shared" ref="CN2640:DL2640" si="5043">CN2622</f>
        <v>0</v>
      </c>
      <c r="CO2640" s="80" t="str">
        <f t="shared" si="5043"/>
        <v>CO$17</v>
      </c>
      <c r="CP2640" s="80" t="str">
        <f t="shared" si="5043"/>
        <v>CP$17</v>
      </c>
      <c r="CQ2640" s="80" t="str">
        <f t="shared" si="5043"/>
        <v>CQ$17</v>
      </c>
      <c r="CR2640" s="80" t="str">
        <f t="shared" si="5043"/>
        <v>CR$17</v>
      </c>
      <c r="CS2640" s="80" t="str">
        <f t="shared" si="5043"/>
        <v>CS$17</v>
      </c>
      <c r="CT2640" s="80" t="str">
        <f t="shared" si="5043"/>
        <v>CT$17</v>
      </c>
      <c r="CU2640" s="80" t="str">
        <f t="shared" si="5043"/>
        <v>CU$17</v>
      </c>
      <c r="CV2640" s="80" t="str">
        <f t="shared" si="5043"/>
        <v>CV$17</v>
      </c>
      <c r="CW2640" s="80" t="str">
        <f t="shared" si="5043"/>
        <v>CW$17</v>
      </c>
      <c r="CX2640" s="80" t="str">
        <f t="shared" si="5043"/>
        <v>CX$17</v>
      </c>
      <c r="CY2640" s="80" t="str">
        <f t="shared" si="5043"/>
        <v>CY$17</v>
      </c>
      <c r="CZ2640" s="80" t="str">
        <f t="shared" si="5043"/>
        <v>CZ$17</v>
      </c>
      <c r="DA2640" s="80" t="str">
        <f t="shared" si="5043"/>
        <v>DA$17</v>
      </c>
      <c r="DB2640" s="80" t="str">
        <f t="shared" si="5043"/>
        <v>DB$17</v>
      </c>
      <c r="DC2640" s="80" t="str">
        <f t="shared" si="5043"/>
        <v>DC$17</v>
      </c>
      <c r="DD2640" s="80" t="str">
        <f t="shared" si="5043"/>
        <v>DD$17</v>
      </c>
      <c r="DE2640" s="80" t="str">
        <f t="shared" si="5043"/>
        <v>DE$17</v>
      </c>
      <c r="DF2640" s="80" t="str">
        <f t="shared" si="5043"/>
        <v>DF$17</v>
      </c>
      <c r="DG2640" s="80" t="str">
        <f t="shared" si="5043"/>
        <v>DG$17</v>
      </c>
      <c r="DH2640" s="80" t="str">
        <f t="shared" si="5043"/>
        <v>DH$17</v>
      </c>
      <c r="DI2640" s="80" t="str">
        <f t="shared" si="5043"/>
        <v>DI$17</v>
      </c>
      <c r="DJ2640" s="80" t="str">
        <f t="shared" si="5043"/>
        <v>DJ$17</v>
      </c>
      <c r="DK2640" s="80" t="str">
        <f t="shared" si="5043"/>
        <v>DK$17</v>
      </c>
      <c r="DL2640" s="80" t="str">
        <f t="shared" si="5043"/>
        <v>DL$17</v>
      </c>
    </row>
    <row r="2641" spans="1:116" x14ac:dyDescent="0.4">
      <c r="B2641" t="s">
        <v>332</v>
      </c>
      <c r="D2641" t="s">
        <v>546</v>
      </c>
      <c r="E2641" s="8" t="str">
        <f t="shared" si="5040"/>
        <v>2641 SEASON QUARTER-TV-V</v>
      </c>
      <c r="G2641" s="136" t="str">
        <f t="shared" si="5039"/>
        <v>(Secondary label)</v>
      </c>
      <c r="H2641" s="12"/>
      <c r="I2641" s="60"/>
      <c r="J2641" s="60"/>
      <c r="K2641" s="15"/>
      <c r="L2641" s="15"/>
      <c r="M2641" s="15"/>
      <c r="N2641" s="15"/>
      <c r="O2641" s="15"/>
      <c r="P2641" s="15"/>
      <c r="R2641" s="15"/>
      <c r="S2641" s="80"/>
      <c r="T2641" s="80"/>
      <c r="U2641" s="80"/>
      <c r="V2641" s="80"/>
      <c r="W2641" s="80"/>
      <c r="X2641" s="80"/>
      <c r="Y2641" s="80"/>
      <c r="Z2641" s="80"/>
      <c r="AA2641" s="80"/>
      <c r="AB2641" s="80"/>
      <c r="AC2641" s="80"/>
      <c r="AD2641" s="80"/>
      <c r="AE2641" s="80"/>
      <c r="AF2641" s="80"/>
      <c r="AG2641" s="80"/>
      <c r="AH2641" s="80"/>
      <c r="AI2641" s="80"/>
      <c r="AJ2641" s="80"/>
      <c r="AK2641" s="80"/>
      <c r="AL2641" s="80"/>
      <c r="AM2641" s="80"/>
      <c r="AN2641" s="80"/>
      <c r="AO2641" s="80"/>
      <c r="AP2641" s="80"/>
      <c r="AQ2641" s="80"/>
      <c r="AR2641" s="80"/>
      <c r="AS2641" s="80"/>
      <c r="AT2641" s="80"/>
      <c r="AU2641" s="80"/>
      <c r="AV2641" s="80"/>
      <c r="AW2641" s="80"/>
      <c r="AX2641" s="80"/>
      <c r="AY2641" s="80"/>
      <c r="AZ2641" s="80"/>
      <c r="BA2641" s="80"/>
      <c r="BB2641" s="80"/>
      <c r="BC2641" s="80"/>
      <c r="BD2641" s="80"/>
      <c r="BE2641" s="80"/>
      <c r="BF2641" s="80"/>
      <c r="BG2641" s="80"/>
      <c r="BH2641" s="80"/>
      <c r="BI2641" s="80"/>
      <c r="BJ2641" s="80"/>
      <c r="BK2641" s="80"/>
      <c r="BL2641" s="80"/>
      <c r="BM2641" s="80"/>
      <c r="BN2641" s="80"/>
      <c r="BO2641" s="80"/>
      <c r="BP2641" s="80"/>
      <c r="BQ2641" s="80"/>
      <c r="BR2641" s="80"/>
      <c r="BS2641" s="80"/>
      <c r="BT2641" s="80"/>
      <c r="BU2641" s="80"/>
      <c r="BV2641" s="80"/>
      <c r="BW2641" s="80"/>
      <c r="BX2641" s="80"/>
      <c r="BY2641" s="80"/>
      <c r="BZ2641" s="80"/>
      <c r="CA2641" s="80"/>
      <c r="CB2641" s="80"/>
      <c r="CC2641" s="80"/>
      <c r="CD2641" s="80"/>
      <c r="CE2641" s="80"/>
      <c r="CF2641" s="80"/>
      <c r="CG2641" s="80"/>
      <c r="CH2641" s="80"/>
      <c r="CI2641" s="80"/>
      <c r="CJ2641" s="80"/>
      <c r="CK2641" s="80"/>
      <c r="CL2641" s="80"/>
      <c r="CN2641" s="80"/>
      <c r="CO2641" s="80"/>
      <c r="CP2641" s="80"/>
      <c r="CQ2641" s="80"/>
      <c r="CR2641" s="80"/>
      <c r="CS2641" s="80"/>
      <c r="CT2641" s="80"/>
      <c r="CU2641" s="80"/>
      <c r="CV2641" s="80"/>
      <c r="CW2641" s="80"/>
      <c r="CX2641" s="80"/>
      <c r="CY2641" s="80"/>
      <c r="CZ2641" s="80"/>
      <c r="DA2641" s="80"/>
      <c r="DB2641" s="80"/>
      <c r="DC2641" s="80"/>
      <c r="DD2641" s="80"/>
      <c r="DE2641" s="80"/>
      <c r="DF2641" s="80"/>
      <c r="DG2641" s="80"/>
      <c r="DH2641" s="80"/>
      <c r="DI2641" s="80"/>
      <c r="DJ2641" s="80"/>
      <c r="DK2641" s="80"/>
      <c r="DL2641" s="80"/>
    </row>
    <row r="2642" spans="1:116" x14ac:dyDescent="0.4">
      <c r="B2642" t="s">
        <v>332</v>
      </c>
      <c r="D2642" t="s">
        <v>546</v>
      </c>
      <c r="E2642" s="8" t="str">
        <f t="shared" si="5040"/>
        <v>2642 SEASON QUARTER-TV-V</v>
      </c>
      <c r="G2642" s="136" t="str">
        <f t="shared" si="5039"/>
        <v xml:space="preserve">secondary unit </v>
      </c>
      <c r="H2642" s="12"/>
      <c r="I2642" s="60"/>
      <c r="J2642" s="60"/>
      <c r="K2642" s="15"/>
      <c r="L2642" s="15"/>
      <c r="M2642" s="15"/>
      <c r="N2642" s="15"/>
      <c r="O2642" s="15"/>
      <c r="P2642" s="15"/>
      <c r="R2642" s="15"/>
      <c r="S2642" s="76"/>
      <c r="T2642" s="76"/>
      <c r="U2642" s="76"/>
      <c r="V2642" s="76"/>
      <c r="W2642" s="76"/>
      <c r="X2642" s="76"/>
      <c r="Y2642" s="76"/>
      <c r="Z2642" s="76"/>
      <c r="AA2642" s="76"/>
      <c r="AB2642" s="76"/>
      <c r="AC2642" s="76"/>
      <c r="AD2642" s="76"/>
      <c r="AE2642" s="76"/>
      <c r="AF2642" s="76"/>
      <c r="AG2642" s="76"/>
      <c r="AH2642" s="76"/>
      <c r="AI2642" s="76"/>
      <c r="AJ2642" s="76"/>
      <c r="AK2642" s="76"/>
      <c r="AL2642" s="76"/>
      <c r="AM2642" s="76"/>
      <c r="AN2642" s="76"/>
      <c r="AO2642" s="76"/>
      <c r="AP2642" s="76"/>
      <c r="AQ2642" s="76"/>
      <c r="AR2642" s="76"/>
      <c r="AS2642" s="76"/>
      <c r="AT2642" s="76"/>
      <c r="AU2642" s="76"/>
      <c r="AV2642" s="76"/>
      <c r="AW2642" s="76"/>
      <c r="AX2642" s="76"/>
      <c r="AY2642" s="76"/>
      <c r="AZ2642" s="76"/>
      <c r="BA2642" s="76"/>
      <c r="BB2642" s="76"/>
      <c r="BC2642" s="76"/>
      <c r="BD2642" s="76"/>
      <c r="BE2642" s="76"/>
      <c r="BF2642" s="76"/>
      <c r="BG2642" s="76"/>
      <c r="BH2642" s="76"/>
      <c r="BI2642" s="76"/>
      <c r="BJ2642" s="76"/>
      <c r="BK2642" s="76"/>
      <c r="BL2642" s="76"/>
      <c r="BM2642" s="76"/>
      <c r="BN2642" s="76"/>
      <c r="BO2642" s="76"/>
      <c r="BP2642" s="76"/>
      <c r="BQ2642" s="76"/>
      <c r="BR2642" s="76"/>
      <c r="BS2642" s="76"/>
      <c r="BT2642" s="76"/>
      <c r="BU2642" s="76"/>
      <c r="BV2642" s="76"/>
      <c r="BW2642" s="76"/>
      <c r="BX2642" s="76"/>
      <c r="BY2642" s="76"/>
      <c r="BZ2642" s="76"/>
      <c r="CA2642" s="76"/>
      <c r="CB2642" s="76"/>
      <c r="CC2642" s="76"/>
      <c r="CD2642" s="76"/>
      <c r="CE2642" s="76"/>
      <c r="CF2642" s="76"/>
      <c r="CG2642" s="76"/>
      <c r="CH2642" s="76"/>
      <c r="CI2642" s="76"/>
      <c r="CJ2642" s="76"/>
      <c r="CK2642" s="76"/>
      <c r="CL2642" s="76"/>
      <c r="CN2642" s="76"/>
      <c r="CO2642" s="76"/>
      <c r="CP2642" s="76"/>
      <c r="CQ2642" s="76"/>
      <c r="CR2642" s="76"/>
      <c r="CS2642" s="76"/>
      <c r="CT2642" s="76"/>
      <c r="CU2642" s="76"/>
      <c r="CV2642" s="76"/>
      <c r="CW2642" s="76"/>
      <c r="CX2642" s="76"/>
      <c r="CY2642" s="76"/>
      <c r="CZ2642" s="76"/>
      <c r="DA2642" s="76"/>
      <c r="DB2642" s="76"/>
      <c r="DC2642" s="76"/>
      <c r="DD2642" s="76"/>
      <c r="DE2642" s="76"/>
      <c r="DF2642" s="76"/>
      <c r="DG2642" s="76"/>
      <c r="DH2642" s="76"/>
      <c r="DI2642" s="76"/>
      <c r="DJ2642" s="76"/>
      <c r="DK2642" s="76"/>
      <c r="DL2642" s="76"/>
    </row>
    <row r="2643" spans="1:116" x14ac:dyDescent="0.4">
      <c r="B2643" t="s">
        <v>332</v>
      </c>
      <c r="D2643" t="s">
        <v>546</v>
      </c>
      <c r="E2643" s="8" t="str">
        <f t="shared" si="5040"/>
        <v>2643 SEASON QUARTER-TV-V</v>
      </c>
      <c r="G2643" s="136" t="str">
        <f t="shared" si="5039"/>
        <v>Secondary revenue driver</v>
      </c>
      <c r="H2643" s="12"/>
      <c r="I2643" s="60"/>
      <c r="J2643" s="60"/>
      <c r="K2643" s="15"/>
      <c r="L2643" s="15"/>
      <c r="M2643" s="15"/>
      <c r="N2643" s="15"/>
      <c r="O2643" s="15"/>
      <c r="P2643" s="15"/>
      <c r="R2643" s="15"/>
      <c r="S2643" s="80"/>
      <c r="T2643" s="80"/>
      <c r="U2643" s="80"/>
      <c r="V2643" s="80"/>
      <c r="W2643" s="80"/>
      <c r="X2643" s="80"/>
      <c r="Y2643" s="80"/>
      <c r="Z2643" s="80"/>
      <c r="AA2643" s="80"/>
      <c r="AB2643" s="80"/>
      <c r="AC2643" s="80"/>
      <c r="AD2643" s="80"/>
      <c r="AE2643" s="80"/>
      <c r="AF2643" s="80"/>
      <c r="AG2643" s="80"/>
      <c r="AH2643" s="80"/>
      <c r="AI2643" s="80"/>
      <c r="AJ2643" s="80"/>
      <c r="AK2643" s="80"/>
      <c r="AL2643" s="80"/>
      <c r="AM2643" s="80"/>
      <c r="AN2643" s="80"/>
      <c r="AO2643" s="80"/>
      <c r="AP2643" s="80"/>
      <c r="AQ2643" s="80"/>
      <c r="AR2643" s="80"/>
      <c r="AS2643" s="80"/>
      <c r="AT2643" s="80"/>
      <c r="AU2643" s="80"/>
      <c r="AV2643" s="80"/>
      <c r="AW2643" s="80"/>
      <c r="AX2643" s="80"/>
      <c r="AY2643" s="80"/>
      <c r="AZ2643" s="80"/>
      <c r="BA2643" s="80"/>
      <c r="BB2643" s="80"/>
      <c r="BC2643" s="80"/>
      <c r="BD2643" s="80"/>
      <c r="BE2643" s="80"/>
      <c r="BF2643" s="80"/>
      <c r="BG2643" s="80"/>
      <c r="BH2643" s="80"/>
      <c r="BI2643" s="80"/>
      <c r="BJ2643" s="80"/>
      <c r="BK2643" s="80"/>
      <c r="BL2643" s="80"/>
      <c r="BM2643" s="80"/>
      <c r="BN2643" s="80"/>
      <c r="BO2643" s="80"/>
      <c r="BP2643" s="80"/>
      <c r="BQ2643" s="80"/>
      <c r="BR2643" s="80"/>
      <c r="BS2643" s="80"/>
      <c r="BT2643" s="80"/>
      <c r="BU2643" s="80"/>
      <c r="BV2643" s="80"/>
      <c r="BW2643" s="80"/>
      <c r="BX2643" s="80"/>
      <c r="BY2643" s="80"/>
      <c r="BZ2643" s="80"/>
      <c r="CA2643" s="80"/>
      <c r="CB2643" s="80"/>
      <c r="CC2643" s="80"/>
      <c r="CD2643" s="80"/>
      <c r="CE2643" s="80"/>
      <c r="CF2643" s="80"/>
      <c r="CG2643" s="80"/>
      <c r="CH2643" s="80"/>
      <c r="CI2643" s="80"/>
      <c r="CJ2643" s="80"/>
      <c r="CK2643" s="80"/>
      <c r="CL2643" s="80"/>
      <c r="CN2643" s="80">
        <f t="shared" ref="CN2643:DL2643" si="5044">CN2625</f>
        <v>0</v>
      </c>
      <c r="CO2643" s="80" t="str">
        <f t="shared" si="5044"/>
        <v>CO$18</v>
      </c>
      <c r="CP2643" s="80" t="str">
        <f t="shared" si="5044"/>
        <v>CP$18</v>
      </c>
      <c r="CQ2643" s="80" t="str">
        <f t="shared" si="5044"/>
        <v>CQ$18</v>
      </c>
      <c r="CR2643" s="80" t="str">
        <f t="shared" si="5044"/>
        <v>CR$18</v>
      </c>
      <c r="CS2643" s="80" t="str">
        <f t="shared" si="5044"/>
        <v>CS$18</v>
      </c>
      <c r="CT2643" s="80" t="str">
        <f t="shared" si="5044"/>
        <v>CT$18</v>
      </c>
      <c r="CU2643" s="80" t="str">
        <f t="shared" si="5044"/>
        <v>CU$18</v>
      </c>
      <c r="CV2643" s="80" t="str">
        <f t="shared" si="5044"/>
        <v>CV$18</v>
      </c>
      <c r="CW2643" s="80" t="str">
        <f t="shared" si="5044"/>
        <v>CW$18</v>
      </c>
      <c r="CX2643" s="80" t="str">
        <f t="shared" si="5044"/>
        <v>CX$18</v>
      </c>
      <c r="CY2643" s="80" t="str">
        <f t="shared" si="5044"/>
        <v>CY$18</v>
      </c>
      <c r="CZ2643" s="80" t="str">
        <f t="shared" si="5044"/>
        <v>CZ$18</v>
      </c>
      <c r="DA2643" s="80" t="str">
        <f t="shared" si="5044"/>
        <v>DA$18</v>
      </c>
      <c r="DB2643" s="80" t="str">
        <f t="shared" si="5044"/>
        <v>DB$18</v>
      </c>
      <c r="DC2643" s="80" t="str">
        <f t="shared" si="5044"/>
        <v>DC$18</v>
      </c>
      <c r="DD2643" s="80" t="str">
        <f t="shared" si="5044"/>
        <v>DD$18</v>
      </c>
      <c r="DE2643" s="80" t="str">
        <f t="shared" si="5044"/>
        <v>DE$18</v>
      </c>
      <c r="DF2643" s="80" t="str">
        <f t="shared" si="5044"/>
        <v>DF$18</v>
      </c>
      <c r="DG2643" s="80" t="str">
        <f t="shared" si="5044"/>
        <v>DG$18</v>
      </c>
      <c r="DH2643" s="80" t="str">
        <f t="shared" si="5044"/>
        <v>DH$18</v>
      </c>
      <c r="DI2643" s="80" t="str">
        <f t="shared" si="5044"/>
        <v>DI$18</v>
      </c>
      <c r="DJ2643" s="80" t="str">
        <f t="shared" si="5044"/>
        <v>DJ$18</v>
      </c>
      <c r="DK2643" s="80" t="str">
        <f t="shared" si="5044"/>
        <v>DK$18</v>
      </c>
      <c r="DL2643" s="80" t="str">
        <f t="shared" si="5044"/>
        <v>DL$18</v>
      </c>
    </row>
    <row r="2644" spans="1:116" x14ac:dyDescent="0.4">
      <c r="B2644" t="s">
        <v>332</v>
      </c>
      <c r="D2644" t="s">
        <v>546</v>
      </c>
      <c r="E2644" s="8" t="str">
        <f t="shared" si="5040"/>
        <v>2644 SEASON QUARTER-TV-V</v>
      </c>
      <c r="G2644" s="136" t="str">
        <f t="shared" si="5039"/>
        <v>Secondary volume driver</v>
      </c>
      <c r="H2644" s="12"/>
      <c r="I2644" s="60"/>
      <c r="J2644" s="60"/>
      <c r="K2644" s="15"/>
      <c r="L2644" s="15"/>
      <c r="M2644" s="15"/>
      <c r="N2644" s="15"/>
      <c r="O2644" s="15"/>
      <c r="P2644" s="15"/>
      <c r="R2644" s="15"/>
      <c r="S2644" s="80"/>
      <c r="T2644" s="80"/>
      <c r="U2644" s="80"/>
      <c r="V2644" s="80"/>
      <c r="W2644" s="80"/>
      <c r="X2644" s="80"/>
      <c r="Y2644" s="80"/>
      <c r="Z2644" s="80"/>
      <c r="AA2644" s="80"/>
      <c r="AB2644" s="80"/>
      <c r="AC2644" s="80"/>
      <c r="AD2644" s="80"/>
      <c r="AE2644" s="80"/>
      <c r="AF2644" s="80"/>
      <c r="AG2644" s="80"/>
      <c r="AH2644" s="80"/>
      <c r="AI2644" s="80"/>
      <c r="AJ2644" s="80"/>
      <c r="AK2644" s="80"/>
      <c r="AL2644" s="80"/>
      <c r="AM2644" s="80"/>
      <c r="AN2644" s="80"/>
      <c r="AO2644" s="80"/>
      <c r="AP2644" s="80"/>
      <c r="AQ2644" s="80"/>
      <c r="AR2644" s="80"/>
      <c r="AS2644" s="80"/>
      <c r="AT2644" s="80"/>
      <c r="AU2644" s="80"/>
      <c r="AV2644" s="80"/>
      <c r="AW2644" s="80"/>
      <c r="AX2644" s="80"/>
      <c r="AY2644" s="80"/>
      <c r="AZ2644" s="80"/>
      <c r="BA2644" s="80"/>
      <c r="BB2644" s="80"/>
      <c r="BC2644" s="80"/>
      <c r="BD2644" s="80"/>
      <c r="BE2644" s="80"/>
      <c r="BF2644" s="80"/>
      <c r="BG2644" s="80"/>
      <c r="BH2644" s="80"/>
      <c r="BI2644" s="80"/>
      <c r="BJ2644" s="80"/>
      <c r="BK2644" s="80"/>
      <c r="BL2644" s="80"/>
      <c r="BM2644" s="80"/>
      <c r="BN2644" s="80"/>
      <c r="BO2644" s="80"/>
      <c r="BP2644" s="80"/>
      <c r="BQ2644" s="80"/>
      <c r="BR2644" s="80"/>
      <c r="BS2644" s="80"/>
      <c r="BT2644" s="80"/>
      <c r="BU2644" s="80"/>
      <c r="BV2644" s="80"/>
      <c r="BW2644" s="80"/>
      <c r="BX2644" s="80"/>
      <c r="BY2644" s="80"/>
      <c r="BZ2644" s="80"/>
      <c r="CA2644" s="80"/>
      <c r="CB2644" s="80"/>
      <c r="CC2644" s="80"/>
      <c r="CD2644" s="80"/>
      <c r="CE2644" s="80"/>
      <c r="CF2644" s="80"/>
      <c r="CG2644" s="80"/>
      <c r="CH2644" s="80"/>
      <c r="CI2644" s="80"/>
      <c r="CJ2644" s="80"/>
      <c r="CK2644" s="80"/>
      <c r="CL2644" s="80"/>
      <c r="CN2644" s="80">
        <f t="shared" ref="CN2644:DL2644" si="5045">CN2626</f>
        <v>0</v>
      </c>
      <c r="CO2644" s="80" t="str">
        <f t="shared" si="5045"/>
        <v>CO$19</v>
      </c>
      <c r="CP2644" s="80" t="str">
        <f t="shared" si="5045"/>
        <v>CP$19</v>
      </c>
      <c r="CQ2644" s="80" t="str">
        <f t="shared" si="5045"/>
        <v>CQ$19</v>
      </c>
      <c r="CR2644" s="80" t="str">
        <f t="shared" si="5045"/>
        <v>CR$19</v>
      </c>
      <c r="CS2644" s="80" t="str">
        <f t="shared" si="5045"/>
        <v>CS$19</v>
      </c>
      <c r="CT2644" s="80" t="str">
        <f t="shared" si="5045"/>
        <v>CT$19</v>
      </c>
      <c r="CU2644" s="80" t="str">
        <f t="shared" si="5045"/>
        <v>CU$19</v>
      </c>
      <c r="CV2644" s="80" t="str">
        <f t="shared" si="5045"/>
        <v>CV$19</v>
      </c>
      <c r="CW2644" s="80" t="str">
        <f t="shared" si="5045"/>
        <v>CW$19</v>
      </c>
      <c r="CX2644" s="80" t="str">
        <f t="shared" si="5045"/>
        <v>CX$19</v>
      </c>
      <c r="CY2644" s="80" t="str">
        <f t="shared" si="5045"/>
        <v>CY$19</v>
      </c>
      <c r="CZ2644" s="80" t="str">
        <f t="shared" si="5045"/>
        <v>CZ$19</v>
      </c>
      <c r="DA2644" s="80" t="str">
        <f t="shared" si="5045"/>
        <v>DA$19</v>
      </c>
      <c r="DB2644" s="80" t="str">
        <f t="shared" si="5045"/>
        <v>DB$19</v>
      </c>
      <c r="DC2644" s="80" t="str">
        <f t="shared" si="5045"/>
        <v>DC$19</v>
      </c>
      <c r="DD2644" s="80" t="str">
        <f t="shared" si="5045"/>
        <v>DD$19</v>
      </c>
      <c r="DE2644" s="80" t="str">
        <f t="shared" si="5045"/>
        <v>DE$19</v>
      </c>
      <c r="DF2644" s="80" t="str">
        <f t="shared" si="5045"/>
        <v>DF$19</v>
      </c>
      <c r="DG2644" s="80" t="str">
        <f t="shared" si="5045"/>
        <v>DG$19</v>
      </c>
      <c r="DH2644" s="80" t="str">
        <f t="shared" si="5045"/>
        <v>DH$19</v>
      </c>
      <c r="DI2644" s="80" t="str">
        <f t="shared" si="5045"/>
        <v>DI$19</v>
      </c>
      <c r="DJ2644" s="80" t="str">
        <f t="shared" si="5045"/>
        <v>DJ$19</v>
      </c>
      <c r="DK2644" s="80" t="str">
        <f t="shared" si="5045"/>
        <v>DK$19</v>
      </c>
      <c r="DL2644" s="80" t="str">
        <f t="shared" si="5045"/>
        <v>DL$19</v>
      </c>
    </row>
    <row r="2645" spans="1:116" x14ac:dyDescent="0.4">
      <c r="E2645" s="8"/>
      <c r="G2645" s="136"/>
      <c r="H2645" s="12"/>
      <c r="I2645" s="60"/>
      <c r="J2645" s="60"/>
      <c r="K2645" s="15"/>
      <c r="L2645" s="15"/>
      <c r="M2645" s="15"/>
      <c r="N2645" s="15"/>
      <c r="O2645" s="15"/>
      <c r="P2645" s="15"/>
      <c r="R2645" s="15"/>
      <c r="S2645" s="80"/>
      <c r="T2645" s="80"/>
      <c r="U2645" s="80"/>
      <c r="V2645" s="80"/>
      <c r="W2645" s="80"/>
      <c r="X2645" s="80"/>
      <c r="Y2645" s="80"/>
      <c r="Z2645" s="80"/>
      <c r="AA2645" s="80"/>
      <c r="AB2645" s="80"/>
      <c r="AC2645" s="80"/>
      <c r="AD2645" s="80"/>
      <c r="AE2645" s="80"/>
      <c r="AF2645" s="80"/>
      <c r="AG2645" s="80"/>
      <c r="AH2645" s="80"/>
      <c r="AI2645" s="80"/>
      <c r="AJ2645" s="80"/>
      <c r="AK2645" s="80"/>
      <c r="AL2645" s="80"/>
      <c r="AM2645" s="80"/>
      <c r="AN2645" s="80"/>
      <c r="AO2645" s="80"/>
      <c r="AP2645" s="80"/>
      <c r="AQ2645" s="80"/>
      <c r="AR2645" s="80"/>
      <c r="AS2645" s="80"/>
      <c r="AT2645" s="80"/>
      <c r="AU2645" s="80"/>
      <c r="AV2645" s="80"/>
      <c r="AW2645" s="80"/>
      <c r="AX2645" s="80"/>
      <c r="AY2645" s="80"/>
      <c r="AZ2645" s="80"/>
      <c r="BA2645" s="80"/>
      <c r="BB2645" s="80"/>
      <c r="BC2645" s="80"/>
      <c r="BD2645" s="80"/>
      <c r="BE2645" s="80"/>
      <c r="BF2645" s="80"/>
      <c r="BG2645" s="80"/>
      <c r="BH2645" s="80"/>
      <c r="BI2645" s="80"/>
      <c r="BJ2645" s="80"/>
      <c r="BK2645" s="80"/>
      <c r="BL2645" s="80"/>
      <c r="BM2645" s="80"/>
      <c r="BN2645" s="80"/>
      <c r="BO2645" s="80"/>
      <c r="BP2645" s="80"/>
      <c r="BQ2645" s="80"/>
      <c r="BR2645" s="80"/>
      <c r="BS2645" s="80"/>
      <c r="BT2645" s="80"/>
      <c r="BU2645" s="80"/>
      <c r="BV2645" s="80"/>
      <c r="BW2645" s="80"/>
      <c r="BX2645" s="80"/>
      <c r="BY2645" s="80"/>
      <c r="BZ2645" s="80"/>
      <c r="CA2645" s="80"/>
      <c r="CB2645" s="80"/>
      <c r="CC2645" s="80"/>
      <c r="CD2645" s="80"/>
      <c r="CE2645" s="80"/>
      <c r="CF2645" s="80"/>
      <c r="CG2645" s="80"/>
      <c r="CH2645" s="80"/>
      <c r="CI2645" s="80"/>
      <c r="CJ2645" s="80"/>
      <c r="CK2645" s="80"/>
      <c r="CL2645" s="80"/>
      <c r="CN2645" s="60"/>
      <c r="CO2645" s="179"/>
      <c r="CP2645" s="179"/>
      <c r="CQ2645" s="179"/>
      <c r="CR2645" s="179"/>
      <c r="CS2645" s="179"/>
      <c r="CT2645" s="179"/>
      <c r="CU2645" s="179"/>
      <c r="CV2645" s="179"/>
      <c r="CW2645" s="179"/>
      <c r="CX2645" s="179"/>
      <c r="CY2645" s="179"/>
      <c r="CZ2645" s="179"/>
      <c r="DA2645" s="179"/>
      <c r="DB2645" s="179"/>
      <c r="DC2645" s="179"/>
      <c r="DD2645" s="179"/>
      <c r="DE2645" s="179"/>
      <c r="DF2645" s="179"/>
      <c r="DG2645" s="179"/>
      <c r="DH2645" s="179"/>
      <c r="DI2645" s="179"/>
      <c r="DJ2645" s="179"/>
      <c r="DK2645" s="179"/>
      <c r="DL2645" s="179"/>
    </row>
    <row r="2646" spans="1:116" x14ac:dyDescent="0.4">
      <c r="A2646" s="174"/>
      <c r="E2646" s="8"/>
      <c r="G2646" s="175" t="s">
        <v>503</v>
      </c>
      <c r="H2646" s="174"/>
      <c r="I2646" s="176"/>
      <c r="J2646" s="176"/>
      <c r="K2646" s="197"/>
      <c r="L2646" s="197"/>
      <c r="M2646" s="197"/>
      <c r="N2646" s="197"/>
      <c r="O2646" s="197"/>
      <c r="P2646" s="197"/>
      <c r="R2646" s="198"/>
      <c r="S2646" s="174"/>
      <c r="T2646" s="174"/>
      <c r="U2646" s="174"/>
      <c r="V2646" s="174"/>
      <c r="W2646" s="174"/>
      <c r="X2646" s="174"/>
      <c r="Y2646" s="174"/>
      <c r="Z2646" s="174"/>
      <c r="AA2646" s="174"/>
      <c r="AB2646" s="174"/>
      <c r="AC2646" s="174"/>
      <c r="AD2646" s="174"/>
      <c r="AE2646" s="174"/>
      <c r="AF2646" s="174"/>
      <c r="AG2646" s="174"/>
      <c r="AH2646" s="174"/>
      <c r="AI2646" s="174"/>
      <c r="AJ2646" s="174"/>
      <c r="AK2646" s="174"/>
      <c r="AL2646" s="174"/>
      <c r="AM2646" s="174"/>
      <c r="AN2646" s="174"/>
      <c r="AO2646" s="174"/>
      <c r="AP2646" s="174"/>
      <c r="AQ2646" s="174"/>
      <c r="AR2646" s="174"/>
      <c r="AS2646" s="174"/>
      <c r="AT2646" s="174"/>
      <c r="AU2646" s="174"/>
      <c r="AV2646" s="174"/>
      <c r="AW2646" s="174"/>
      <c r="AX2646" s="174"/>
      <c r="AY2646" s="174"/>
      <c r="AZ2646" s="174"/>
      <c r="BA2646" s="174"/>
      <c r="BB2646" s="174"/>
      <c r="BC2646" s="174"/>
      <c r="BD2646" s="174"/>
      <c r="BE2646" s="174"/>
      <c r="BF2646" s="174"/>
      <c r="BG2646" s="174"/>
      <c r="BH2646" s="174"/>
      <c r="BI2646" s="174"/>
      <c r="BJ2646" s="174"/>
      <c r="BK2646" s="174"/>
      <c r="BL2646" s="174"/>
      <c r="BM2646" s="174"/>
      <c r="BN2646" s="174"/>
      <c r="BO2646" s="174"/>
      <c r="BP2646" s="174"/>
      <c r="BQ2646" s="174"/>
      <c r="BR2646" s="174"/>
      <c r="BS2646" s="174"/>
      <c r="BT2646" s="174"/>
      <c r="BU2646" s="174"/>
      <c r="BV2646" s="174"/>
      <c r="BW2646" s="174"/>
      <c r="BX2646" s="174"/>
      <c r="BY2646" s="174"/>
      <c r="BZ2646" s="174"/>
      <c r="CA2646" s="174"/>
      <c r="CB2646" s="174"/>
      <c r="CC2646" s="174"/>
      <c r="CD2646" s="174"/>
      <c r="CE2646" s="174"/>
      <c r="CF2646" s="174"/>
      <c r="CG2646" s="174"/>
      <c r="CH2646" s="174"/>
      <c r="CI2646" s="174"/>
      <c r="CJ2646" s="174"/>
      <c r="CK2646" s="174"/>
      <c r="CL2646" s="174"/>
      <c r="CN2646" s="176"/>
      <c r="CO2646" s="174"/>
      <c r="CP2646" s="174"/>
      <c r="CQ2646" s="174"/>
      <c r="CR2646" s="174"/>
      <c r="CS2646" s="174"/>
      <c r="CT2646" s="174"/>
      <c r="CU2646" s="174"/>
      <c r="CV2646" s="174"/>
      <c r="CW2646" s="174"/>
      <c r="CX2646" s="174"/>
      <c r="CY2646" s="174"/>
      <c r="CZ2646" s="174"/>
      <c r="DA2646" s="174"/>
      <c r="DB2646" s="174"/>
      <c r="DC2646" s="174"/>
      <c r="DD2646" s="174"/>
      <c r="DE2646" s="174"/>
      <c r="DF2646" s="174"/>
      <c r="DG2646" s="174"/>
      <c r="DH2646" s="174"/>
      <c r="DI2646" s="174"/>
      <c r="DJ2646" s="174"/>
      <c r="DK2646" s="174"/>
      <c r="DL2646" s="174"/>
    </row>
    <row r="2647" spans="1:116" x14ac:dyDescent="0.4">
      <c r="A2647" s="174"/>
      <c r="E2647" s="8"/>
      <c r="G2647" s="175" t="s">
        <v>504</v>
      </c>
      <c r="H2647" s="174"/>
      <c r="I2647" s="176"/>
      <c r="J2647" s="176"/>
      <c r="K2647" s="197"/>
      <c r="L2647" s="197"/>
      <c r="M2647" s="197"/>
      <c r="N2647" s="197"/>
      <c r="O2647" s="197"/>
      <c r="P2647" s="197"/>
      <c r="R2647" s="198"/>
      <c r="S2647" s="174"/>
      <c r="T2647" s="174"/>
      <c r="U2647" s="174"/>
      <c r="V2647" s="174"/>
      <c r="W2647" s="174"/>
      <c r="X2647" s="174"/>
      <c r="Y2647" s="174"/>
      <c r="Z2647" s="174"/>
      <c r="AA2647" s="174"/>
      <c r="AB2647" s="174"/>
      <c r="AC2647" s="174"/>
      <c r="AD2647" s="174"/>
      <c r="AE2647" s="174"/>
      <c r="AF2647" s="174"/>
      <c r="AG2647" s="174"/>
      <c r="AH2647" s="174"/>
      <c r="AI2647" s="174"/>
      <c r="AJ2647" s="174"/>
      <c r="AK2647" s="174"/>
      <c r="AL2647" s="174"/>
      <c r="AM2647" s="174"/>
      <c r="AN2647" s="174"/>
      <c r="AO2647" s="174"/>
      <c r="AP2647" s="174"/>
      <c r="AQ2647" s="174"/>
      <c r="AR2647" s="174"/>
      <c r="AS2647" s="174"/>
      <c r="AT2647" s="174"/>
      <c r="AU2647" s="174"/>
      <c r="AV2647" s="174"/>
      <c r="AW2647" s="174"/>
      <c r="AX2647" s="174"/>
      <c r="AY2647" s="174"/>
      <c r="AZ2647" s="174"/>
      <c r="BA2647" s="174"/>
      <c r="BB2647" s="174"/>
      <c r="BC2647" s="174"/>
      <c r="BD2647" s="174"/>
      <c r="BE2647" s="174"/>
      <c r="BF2647" s="174"/>
      <c r="BG2647" s="174"/>
      <c r="BH2647" s="174"/>
      <c r="BI2647" s="174"/>
      <c r="BJ2647" s="174"/>
      <c r="BK2647" s="174"/>
      <c r="BL2647" s="174"/>
      <c r="BM2647" s="174"/>
      <c r="BN2647" s="174"/>
      <c r="BO2647" s="174"/>
      <c r="BP2647" s="174"/>
      <c r="BQ2647" s="174"/>
      <c r="BR2647" s="174"/>
      <c r="BS2647" s="174"/>
      <c r="BT2647" s="174"/>
      <c r="BU2647" s="174"/>
      <c r="BV2647" s="174"/>
      <c r="BW2647" s="174"/>
      <c r="BX2647" s="174"/>
      <c r="BY2647" s="174"/>
      <c r="BZ2647" s="174"/>
      <c r="CA2647" s="174"/>
      <c r="CB2647" s="174"/>
      <c r="CC2647" s="174"/>
      <c r="CD2647" s="174"/>
      <c r="CE2647" s="174"/>
      <c r="CF2647" s="174"/>
      <c r="CG2647" s="174"/>
      <c r="CH2647" s="174"/>
      <c r="CI2647" s="174"/>
      <c r="CJ2647" s="174"/>
      <c r="CK2647" s="174"/>
      <c r="CL2647" s="174"/>
      <c r="CN2647" s="176"/>
      <c r="CO2647" s="174"/>
      <c r="CP2647" s="174"/>
      <c r="CQ2647" s="174"/>
      <c r="CR2647" s="174"/>
      <c r="CS2647" s="174"/>
      <c r="CT2647" s="174"/>
      <c r="CU2647" s="174"/>
      <c r="CV2647" s="174"/>
      <c r="CW2647" s="174"/>
      <c r="CX2647" s="174"/>
      <c r="CY2647" s="174"/>
      <c r="CZ2647" s="174"/>
      <c r="DA2647" s="174"/>
      <c r="DB2647" s="174"/>
      <c r="DC2647" s="174"/>
      <c r="DD2647" s="174"/>
      <c r="DE2647" s="174"/>
      <c r="DF2647" s="174"/>
      <c r="DG2647" s="174"/>
      <c r="DH2647" s="174"/>
      <c r="DI2647" s="174"/>
      <c r="DJ2647" s="174"/>
      <c r="DK2647" s="174"/>
      <c r="DL2647" s="174"/>
    </row>
    <row r="2648" spans="1:116" x14ac:dyDescent="0.4">
      <c r="A2648" s="174"/>
      <c r="E2648" s="8"/>
      <c r="G2648" s="175" t="s">
        <v>461</v>
      </c>
      <c r="H2648" s="174"/>
      <c r="I2648" s="176"/>
      <c r="J2648" s="176"/>
      <c r="K2648" s="197"/>
      <c r="L2648" s="197"/>
      <c r="M2648" s="197"/>
      <c r="N2648" s="197"/>
      <c r="O2648" s="197"/>
      <c r="P2648" s="197"/>
      <c r="R2648" s="198"/>
      <c r="S2648" s="199" t="str">
        <f t="shared" ref="S2648:AX2648" si="5046">S$20</f>
        <v>S$16</v>
      </c>
      <c r="T2648" s="199" t="str">
        <f t="shared" si="5046"/>
        <v>T$16</v>
      </c>
      <c r="U2648" s="199" t="str">
        <f t="shared" si="5046"/>
        <v>U$16</v>
      </c>
      <c r="V2648" s="199" t="str">
        <f t="shared" si="5046"/>
        <v>V$16</v>
      </c>
      <c r="W2648" s="199" t="str">
        <f t="shared" si="5046"/>
        <v>W$16</v>
      </c>
      <c r="X2648" s="199" t="str">
        <f t="shared" si="5046"/>
        <v>X$16</v>
      </c>
      <c r="Y2648" s="199" t="str">
        <f t="shared" si="5046"/>
        <v>Y$16</v>
      </c>
      <c r="Z2648" s="199" t="str">
        <f t="shared" si="5046"/>
        <v>Z$16</v>
      </c>
      <c r="AA2648" s="199" t="str">
        <f t="shared" si="5046"/>
        <v>AA$16</v>
      </c>
      <c r="AB2648" s="199" t="str">
        <f t="shared" si="5046"/>
        <v>AB$16</v>
      </c>
      <c r="AC2648" s="199" t="str">
        <f t="shared" si="5046"/>
        <v>AC$16</v>
      </c>
      <c r="AD2648" s="199" t="str">
        <f t="shared" si="5046"/>
        <v>AD$16</v>
      </c>
      <c r="AE2648" s="199" t="str">
        <f t="shared" si="5046"/>
        <v>AE$16</v>
      </c>
      <c r="AF2648" s="199" t="str">
        <f t="shared" si="5046"/>
        <v>AF$16</v>
      </c>
      <c r="AG2648" s="199" t="str">
        <f t="shared" si="5046"/>
        <v>AG$16</v>
      </c>
      <c r="AH2648" s="199" t="str">
        <f t="shared" si="5046"/>
        <v>AH$16</v>
      </c>
      <c r="AI2648" s="199" t="str">
        <f t="shared" si="5046"/>
        <v>AI$16</v>
      </c>
      <c r="AJ2648" s="199" t="str">
        <f t="shared" si="5046"/>
        <v>AJ$16</v>
      </c>
      <c r="AK2648" s="199" t="str">
        <f t="shared" si="5046"/>
        <v>AK$16</v>
      </c>
      <c r="AL2648" s="199" t="str">
        <f t="shared" si="5046"/>
        <v>AL$16</v>
      </c>
      <c r="AM2648" s="199" t="str">
        <f t="shared" si="5046"/>
        <v>AM$16</v>
      </c>
      <c r="AN2648" s="199" t="str">
        <f t="shared" si="5046"/>
        <v>AN$16</v>
      </c>
      <c r="AO2648" s="199" t="str">
        <f t="shared" si="5046"/>
        <v>AO$16</v>
      </c>
      <c r="AP2648" s="199" t="str">
        <f t="shared" si="5046"/>
        <v>AP$16</v>
      </c>
      <c r="AQ2648" s="199" t="str">
        <f t="shared" si="5046"/>
        <v>AQ$16</v>
      </c>
      <c r="AR2648" s="199" t="str">
        <f t="shared" si="5046"/>
        <v>AR$16</v>
      </c>
      <c r="AS2648" s="199" t="str">
        <f t="shared" si="5046"/>
        <v>AS$16</v>
      </c>
      <c r="AT2648" s="199" t="str">
        <f t="shared" si="5046"/>
        <v>AT$16</v>
      </c>
      <c r="AU2648" s="199" t="str">
        <f t="shared" si="5046"/>
        <v>AU$16</v>
      </c>
      <c r="AV2648" s="199" t="str">
        <f t="shared" si="5046"/>
        <v>AV$16</v>
      </c>
      <c r="AW2648" s="199" t="str">
        <f t="shared" si="5046"/>
        <v>AW$16</v>
      </c>
      <c r="AX2648" s="199" t="str">
        <f t="shared" si="5046"/>
        <v>AX$16</v>
      </c>
      <c r="AY2648" s="199" t="str">
        <f t="shared" ref="AY2648:CD2648" si="5047">AY$20</f>
        <v>AY$16</v>
      </c>
      <c r="AZ2648" s="199" t="str">
        <f t="shared" si="5047"/>
        <v>AZ$16</v>
      </c>
      <c r="BA2648" s="199" t="str">
        <f t="shared" si="5047"/>
        <v>BA$16</v>
      </c>
      <c r="BB2648" s="199" t="str">
        <f t="shared" si="5047"/>
        <v>BB$16</v>
      </c>
      <c r="BC2648" s="199" t="str">
        <f t="shared" si="5047"/>
        <v>BC$16</v>
      </c>
      <c r="BD2648" s="199" t="str">
        <f t="shared" si="5047"/>
        <v>BD$16</v>
      </c>
      <c r="BE2648" s="199" t="str">
        <f t="shared" si="5047"/>
        <v>BE$16</v>
      </c>
      <c r="BF2648" s="199" t="str">
        <f t="shared" si="5047"/>
        <v>BF$16</v>
      </c>
      <c r="BG2648" s="199" t="str">
        <f t="shared" si="5047"/>
        <v>BG$16</v>
      </c>
      <c r="BH2648" s="199" t="str">
        <f t="shared" si="5047"/>
        <v>BH$16</v>
      </c>
      <c r="BI2648" s="199" t="str">
        <f t="shared" si="5047"/>
        <v>BI$16</v>
      </c>
      <c r="BJ2648" s="199" t="str">
        <f t="shared" si="5047"/>
        <v>BJ$16</v>
      </c>
      <c r="BK2648" s="199" t="str">
        <f t="shared" si="5047"/>
        <v>BK$16</v>
      </c>
      <c r="BL2648" s="199" t="str">
        <f t="shared" si="5047"/>
        <v>BL$16</v>
      </c>
      <c r="BM2648" s="199" t="str">
        <f t="shared" si="5047"/>
        <v>BM$16</v>
      </c>
      <c r="BN2648" s="199" t="str">
        <f t="shared" si="5047"/>
        <v>BN$16</v>
      </c>
      <c r="BO2648" s="199" t="str">
        <f t="shared" si="5047"/>
        <v>BO$16</v>
      </c>
      <c r="BP2648" s="199" t="str">
        <f t="shared" si="5047"/>
        <v>BP$16</v>
      </c>
      <c r="BQ2648" s="199" t="str">
        <f t="shared" si="5047"/>
        <v>BQ$16</v>
      </c>
      <c r="BR2648" s="199" t="str">
        <f t="shared" si="5047"/>
        <v>BR$16</v>
      </c>
      <c r="BS2648" s="199" t="str">
        <f t="shared" si="5047"/>
        <v>BS$16</v>
      </c>
      <c r="BT2648" s="199" t="str">
        <f t="shared" si="5047"/>
        <v>BT$16</v>
      </c>
      <c r="BU2648" s="199" t="str">
        <f t="shared" si="5047"/>
        <v>BU$16</v>
      </c>
      <c r="BV2648" s="199" t="str">
        <f t="shared" si="5047"/>
        <v>BV$16</v>
      </c>
      <c r="BW2648" s="199" t="str">
        <f t="shared" si="5047"/>
        <v>BW$16</v>
      </c>
      <c r="BX2648" s="199" t="str">
        <f t="shared" si="5047"/>
        <v>BX$16</v>
      </c>
      <c r="BY2648" s="199" t="str">
        <f t="shared" si="5047"/>
        <v>BY$16</v>
      </c>
      <c r="BZ2648" s="199" t="str">
        <f t="shared" si="5047"/>
        <v>BZ$16</v>
      </c>
      <c r="CA2648" s="199" t="str">
        <f t="shared" si="5047"/>
        <v>CA$16</v>
      </c>
      <c r="CB2648" s="199" t="str">
        <f t="shared" si="5047"/>
        <v>CB$16</v>
      </c>
      <c r="CC2648" s="199" t="str">
        <f t="shared" si="5047"/>
        <v>CC$16</v>
      </c>
      <c r="CD2648" s="199" t="str">
        <f t="shared" si="5047"/>
        <v>CD$16</v>
      </c>
      <c r="CE2648" s="199" t="str">
        <f t="shared" ref="CE2648:CL2648" si="5048">CE$20</f>
        <v>CE$16</v>
      </c>
      <c r="CF2648" s="199" t="str">
        <f t="shared" si="5048"/>
        <v>CF$16</v>
      </c>
      <c r="CG2648" s="199" t="str">
        <f t="shared" si="5048"/>
        <v>CG$16</v>
      </c>
      <c r="CH2648" s="199" t="str">
        <f t="shared" si="5048"/>
        <v>CH$16</v>
      </c>
      <c r="CI2648" s="199" t="str">
        <f t="shared" si="5048"/>
        <v>CI$16</v>
      </c>
      <c r="CJ2648" s="199" t="str">
        <f t="shared" si="5048"/>
        <v>CJ$16</v>
      </c>
      <c r="CK2648" s="199" t="str">
        <f t="shared" si="5048"/>
        <v>CK$16</v>
      </c>
      <c r="CL2648" s="199" t="str">
        <f t="shared" si="5048"/>
        <v>CL$16</v>
      </c>
      <c r="CN2648" s="176"/>
      <c r="CO2648" s="199" t="str">
        <f t="shared" ref="CO2648:DL2648" si="5049">CO$20</f>
        <v>CO$16</v>
      </c>
      <c r="CP2648" s="199" t="str">
        <f t="shared" si="5049"/>
        <v>CP$16</v>
      </c>
      <c r="CQ2648" s="199" t="str">
        <f t="shared" si="5049"/>
        <v>CQ$16</v>
      </c>
      <c r="CR2648" s="199" t="str">
        <f t="shared" si="5049"/>
        <v>CR$16</v>
      </c>
      <c r="CS2648" s="199" t="str">
        <f t="shared" si="5049"/>
        <v>CS$16</v>
      </c>
      <c r="CT2648" s="199" t="str">
        <f t="shared" si="5049"/>
        <v>CT$16</v>
      </c>
      <c r="CU2648" s="199" t="str">
        <f t="shared" si="5049"/>
        <v>CU$16</v>
      </c>
      <c r="CV2648" s="199" t="str">
        <f t="shared" si="5049"/>
        <v>CV$16</v>
      </c>
      <c r="CW2648" s="199" t="str">
        <f t="shared" si="5049"/>
        <v>CW$16</v>
      </c>
      <c r="CX2648" s="199" t="str">
        <f t="shared" si="5049"/>
        <v>CX$16</v>
      </c>
      <c r="CY2648" s="199" t="str">
        <f t="shared" si="5049"/>
        <v>CY$16</v>
      </c>
      <c r="CZ2648" s="199" t="str">
        <f t="shared" si="5049"/>
        <v>CZ$16</v>
      </c>
      <c r="DA2648" s="199" t="str">
        <f t="shared" si="5049"/>
        <v>DA$16</v>
      </c>
      <c r="DB2648" s="199" t="str">
        <f t="shared" si="5049"/>
        <v>DB$16</v>
      </c>
      <c r="DC2648" s="199" t="str">
        <f t="shared" si="5049"/>
        <v>DC$16</v>
      </c>
      <c r="DD2648" s="199" t="str">
        <f t="shared" si="5049"/>
        <v>DD$16</v>
      </c>
      <c r="DE2648" s="199" t="str">
        <f t="shared" si="5049"/>
        <v>DE$16</v>
      </c>
      <c r="DF2648" s="199" t="str">
        <f t="shared" si="5049"/>
        <v>DF$16</v>
      </c>
      <c r="DG2648" s="199" t="str">
        <f t="shared" si="5049"/>
        <v>DG$16</v>
      </c>
      <c r="DH2648" s="199" t="str">
        <f t="shared" si="5049"/>
        <v>DH$16</v>
      </c>
      <c r="DI2648" s="199" t="str">
        <f t="shared" si="5049"/>
        <v>DI$16</v>
      </c>
      <c r="DJ2648" s="199" t="str">
        <f t="shared" si="5049"/>
        <v>DJ$16</v>
      </c>
      <c r="DK2648" s="199" t="str">
        <f t="shared" si="5049"/>
        <v>DK$16</v>
      </c>
      <c r="DL2648" s="199" t="str">
        <f t="shared" si="5049"/>
        <v>DL$16</v>
      </c>
    </row>
    <row r="2649" spans="1:116" x14ac:dyDescent="0.4">
      <c r="A2649" s="174"/>
      <c r="E2649" s="8"/>
      <c r="G2649" s="175" t="s">
        <v>462</v>
      </c>
      <c r="H2649" s="200"/>
      <c r="I2649" s="201"/>
      <c r="J2649" s="201"/>
      <c r="K2649" s="202"/>
      <c r="L2649" s="202"/>
      <c r="M2649" s="202"/>
      <c r="N2649" s="202"/>
      <c r="O2649" s="202"/>
      <c r="P2649" s="202"/>
      <c r="R2649" s="202"/>
      <c r="S2649" s="199" t="str">
        <f t="shared" ref="S2649:AX2649" si="5050">S$21</f>
        <v>S$17</v>
      </c>
      <c r="T2649" s="199" t="str">
        <f t="shared" si="5050"/>
        <v>T$17</v>
      </c>
      <c r="U2649" s="199" t="str">
        <f t="shared" si="5050"/>
        <v>U$17</v>
      </c>
      <c r="V2649" s="199" t="str">
        <f t="shared" si="5050"/>
        <v>V$17</v>
      </c>
      <c r="W2649" s="199" t="str">
        <f t="shared" si="5050"/>
        <v>W$17</v>
      </c>
      <c r="X2649" s="199" t="str">
        <f t="shared" si="5050"/>
        <v>X$17</v>
      </c>
      <c r="Y2649" s="199" t="str">
        <f t="shared" si="5050"/>
        <v>Y$17</v>
      </c>
      <c r="Z2649" s="199" t="str">
        <f t="shared" si="5050"/>
        <v>Z$17</v>
      </c>
      <c r="AA2649" s="199" t="str">
        <f t="shared" si="5050"/>
        <v>AA$17</v>
      </c>
      <c r="AB2649" s="199" t="str">
        <f t="shared" si="5050"/>
        <v>AB$17</v>
      </c>
      <c r="AC2649" s="199" t="str">
        <f t="shared" si="5050"/>
        <v>AC$17</v>
      </c>
      <c r="AD2649" s="199" t="str">
        <f t="shared" si="5050"/>
        <v>AD$17</v>
      </c>
      <c r="AE2649" s="199" t="str">
        <f t="shared" si="5050"/>
        <v>AE$17</v>
      </c>
      <c r="AF2649" s="199" t="str">
        <f t="shared" si="5050"/>
        <v>AF$17</v>
      </c>
      <c r="AG2649" s="199" t="str">
        <f t="shared" si="5050"/>
        <v>AG$17</v>
      </c>
      <c r="AH2649" s="199" t="str">
        <f t="shared" si="5050"/>
        <v>AH$17</v>
      </c>
      <c r="AI2649" s="199" t="str">
        <f t="shared" si="5050"/>
        <v>AI$17</v>
      </c>
      <c r="AJ2649" s="199" t="str">
        <f t="shared" si="5050"/>
        <v>AJ$17</v>
      </c>
      <c r="AK2649" s="199" t="str">
        <f t="shared" si="5050"/>
        <v>AK$17</v>
      </c>
      <c r="AL2649" s="199" t="str">
        <f t="shared" si="5050"/>
        <v>AL$17</v>
      </c>
      <c r="AM2649" s="199" t="str">
        <f t="shared" si="5050"/>
        <v>AM$17</v>
      </c>
      <c r="AN2649" s="199" t="str">
        <f t="shared" si="5050"/>
        <v>AN$17</v>
      </c>
      <c r="AO2649" s="199" t="str">
        <f t="shared" si="5050"/>
        <v>AO$17</v>
      </c>
      <c r="AP2649" s="199" t="str">
        <f t="shared" si="5050"/>
        <v>AP$17</v>
      </c>
      <c r="AQ2649" s="199" t="str">
        <f t="shared" si="5050"/>
        <v>AQ$17</v>
      </c>
      <c r="AR2649" s="199" t="str">
        <f t="shared" si="5050"/>
        <v>AR$17</v>
      </c>
      <c r="AS2649" s="199" t="str">
        <f t="shared" si="5050"/>
        <v>AS$17</v>
      </c>
      <c r="AT2649" s="199" t="str">
        <f t="shared" si="5050"/>
        <v>AT$17</v>
      </c>
      <c r="AU2649" s="199" t="str">
        <f t="shared" si="5050"/>
        <v>AU$17</v>
      </c>
      <c r="AV2649" s="199" t="str">
        <f t="shared" si="5050"/>
        <v>AV$17</v>
      </c>
      <c r="AW2649" s="199" t="str">
        <f t="shared" si="5050"/>
        <v>AW$17</v>
      </c>
      <c r="AX2649" s="199" t="str">
        <f t="shared" si="5050"/>
        <v>AX$17</v>
      </c>
      <c r="AY2649" s="199" t="str">
        <f t="shared" ref="AY2649:CD2649" si="5051">AY$21</f>
        <v>AY$17</v>
      </c>
      <c r="AZ2649" s="199" t="str">
        <f t="shared" si="5051"/>
        <v>AZ$17</v>
      </c>
      <c r="BA2649" s="199" t="str">
        <f t="shared" si="5051"/>
        <v>BA$17</v>
      </c>
      <c r="BB2649" s="199" t="str">
        <f t="shared" si="5051"/>
        <v>BB$17</v>
      </c>
      <c r="BC2649" s="199" t="str">
        <f t="shared" si="5051"/>
        <v>BC$17</v>
      </c>
      <c r="BD2649" s="199" t="str">
        <f t="shared" si="5051"/>
        <v>BD$17</v>
      </c>
      <c r="BE2649" s="199" t="str">
        <f t="shared" si="5051"/>
        <v>BE$17</v>
      </c>
      <c r="BF2649" s="199" t="str">
        <f t="shared" si="5051"/>
        <v>BF$17</v>
      </c>
      <c r="BG2649" s="199" t="str">
        <f t="shared" si="5051"/>
        <v>BG$17</v>
      </c>
      <c r="BH2649" s="199" t="str">
        <f t="shared" si="5051"/>
        <v>BH$17</v>
      </c>
      <c r="BI2649" s="199" t="str">
        <f t="shared" si="5051"/>
        <v>BI$17</v>
      </c>
      <c r="BJ2649" s="199" t="str">
        <f t="shared" si="5051"/>
        <v>BJ$17</v>
      </c>
      <c r="BK2649" s="199" t="str">
        <f t="shared" si="5051"/>
        <v>BK$17</v>
      </c>
      <c r="BL2649" s="199" t="str">
        <f t="shared" si="5051"/>
        <v>BL$17</v>
      </c>
      <c r="BM2649" s="199" t="str">
        <f t="shared" si="5051"/>
        <v>BM$17</v>
      </c>
      <c r="BN2649" s="199" t="str">
        <f t="shared" si="5051"/>
        <v>BN$17</v>
      </c>
      <c r="BO2649" s="199" t="str">
        <f t="shared" si="5051"/>
        <v>BO$17</v>
      </c>
      <c r="BP2649" s="199" t="str">
        <f t="shared" si="5051"/>
        <v>BP$17</v>
      </c>
      <c r="BQ2649" s="199" t="str">
        <f t="shared" si="5051"/>
        <v>BQ$17</v>
      </c>
      <c r="BR2649" s="199" t="str">
        <f t="shared" si="5051"/>
        <v>BR$17</v>
      </c>
      <c r="BS2649" s="199" t="str">
        <f t="shared" si="5051"/>
        <v>BS$17</v>
      </c>
      <c r="BT2649" s="199" t="str">
        <f t="shared" si="5051"/>
        <v>BT$17</v>
      </c>
      <c r="BU2649" s="199" t="str">
        <f t="shared" si="5051"/>
        <v>BU$17</v>
      </c>
      <c r="BV2649" s="199" t="str">
        <f t="shared" si="5051"/>
        <v>BV$17</v>
      </c>
      <c r="BW2649" s="199" t="str">
        <f t="shared" si="5051"/>
        <v>BW$17</v>
      </c>
      <c r="BX2649" s="199" t="str">
        <f t="shared" si="5051"/>
        <v>BX$17</v>
      </c>
      <c r="BY2649" s="199" t="str">
        <f t="shared" si="5051"/>
        <v>BY$17</v>
      </c>
      <c r="BZ2649" s="199" t="str">
        <f t="shared" si="5051"/>
        <v>BZ$17</v>
      </c>
      <c r="CA2649" s="199" t="str">
        <f t="shared" si="5051"/>
        <v>CA$17</v>
      </c>
      <c r="CB2649" s="199" t="str">
        <f t="shared" si="5051"/>
        <v>CB$17</v>
      </c>
      <c r="CC2649" s="199" t="str">
        <f t="shared" si="5051"/>
        <v>CC$17</v>
      </c>
      <c r="CD2649" s="199" t="str">
        <f t="shared" si="5051"/>
        <v>CD$17</v>
      </c>
      <c r="CE2649" s="199" t="str">
        <f t="shared" ref="CE2649:CL2649" si="5052">CE$21</f>
        <v>CE$17</v>
      </c>
      <c r="CF2649" s="199" t="str">
        <f t="shared" si="5052"/>
        <v>CF$17</v>
      </c>
      <c r="CG2649" s="199" t="str">
        <f t="shared" si="5052"/>
        <v>CG$17</v>
      </c>
      <c r="CH2649" s="199" t="str">
        <f t="shared" si="5052"/>
        <v>CH$17</v>
      </c>
      <c r="CI2649" s="199" t="str">
        <f t="shared" si="5052"/>
        <v>CI$17</v>
      </c>
      <c r="CJ2649" s="199" t="str">
        <f t="shared" si="5052"/>
        <v>CJ$17</v>
      </c>
      <c r="CK2649" s="199" t="str">
        <f t="shared" si="5052"/>
        <v>CK$17</v>
      </c>
      <c r="CL2649" s="199" t="str">
        <f t="shared" si="5052"/>
        <v>CL$17</v>
      </c>
      <c r="CN2649" s="201"/>
      <c r="CO2649" s="199" t="str">
        <f t="shared" ref="CO2649:DL2649" si="5053">CO$21</f>
        <v>CO$17</v>
      </c>
      <c r="CP2649" s="199" t="str">
        <f t="shared" si="5053"/>
        <v>CP$17</v>
      </c>
      <c r="CQ2649" s="199" t="str">
        <f t="shared" si="5053"/>
        <v>CQ$17</v>
      </c>
      <c r="CR2649" s="199" t="str">
        <f t="shared" si="5053"/>
        <v>CR$17</v>
      </c>
      <c r="CS2649" s="199" t="str">
        <f t="shared" si="5053"/>
        <v>CS$17</v>
      </c>
      <c r="CT2649" s="199" t="str">
        <f t="shared" si="5053"/>
        <v>CT$17</v>
      </c>
      <c r="CU2649" s="199" t="str">
        <f t="shared" si="5053"/>
        <v>CU$17</v>
      </c>
      <c r="CV2649" s="199" t="str">
        <f t="shared" si="5053"/>
        <v>CV$17</v>
      </c>
      <c r="CW2649" s="199" t="str">
        <f t="shared" si="5053"/>
        <v>CW$17</v>
      </c>
      <c r="CX2649" s="199" t="str">
        <f t="shared" si="5053"/>
        <v>CX$17</v>
      </c>
      <c r="CY2649" s="199" t="str">
        <f t="shared" si="5053"/>
        <v>CY$17</v>
      </c>
      <c r="CZ2649" s="199" t="str">
        <f t="shared" si="5053"/>
        <v>CZ$17</v>
      </c>
      <c r="DA2649" s="199" t="str">
        <f t="shared" si="5053"/>
        <v>DA$17</v>
      </c>
      <c r="DB2649" s="199" t="str">
        <f t="shared" si="5053"/>
        <v>DB$17</v>
      </c>
      <c r="DC2649" s="199" t="str">
        <f t="shared" si="5053"/>
        <v>DC$17</v>
      </c>
      <c r="DD2649" s="199" t="str">
        <f t="shared" si="5053"/>
        <v>DD$17</v>
      </c>
      <c r="DE2649" s="199" t="str">
        <f t="shared" si="5053"/>
        <v>DE$17</v>
      </c>
      <c r="DF2649" s="199" t="str">
        <f t="shared" si="5053"/>
        <v>DF$17</v>
      </c>
      <c r="DG2649" s="199" t="str">
        <f t="shared" si="5053"/>
        <v>DG$17</v>
      </c>
      <c r="DH2649" s="199" t="str">
        <f t="shared" si="5053"/>
        <v>DH$17</v>
      </c>
      <c r="DI2649" s="199" t="str">
        <f t="shared" si="5053"/>
        <v>DI$17</v>
      </c>
      <c r="DJ2649" s="199" t="str">
        <f t="shared" si="5053"/>
        <v>DJ$17</v>
      </c>
      <c r="DK2649" s="199" t="str">
        <f t="shared" si="5053"/>
        <v>DK$17</v>
      </c>
      <c r="DL2649" s="199" t="str">
        <f t="shared" si="5053"/>
        <v>DL$17</v>
      </c>
    </row>
    <row r="2650" spans="1:116" x14ac:dyDescent="0.4">
      <c r="A2650" s="174"/>
      <c r="E2650" s="8"/>
      <c r="G2650" s="175" t="s">
        <v>491</v>
      </c>
      <c r="H2650" s="200"/>
      <c r="I2650" s="201"/>
      <c r="J2650" s="201"/>
      <c r="K2650" s="202"/>
      <c r="L2650" s="202"/>
      <c r="M2650" s="202"/>
      <c r="N2650" s="202"/>
      <c r="O2650" s="202"/>
      <c r="P2650" s="202"/>
      <c r="R2650" s="202"/>
      <c r="S2650" s="190"/>
      <c r="T2650" s="190"/>
      <c r="U2650" s="190"/>
      <c r="V2650" s="190"/>
      <c r="W2650" s="190"/>
      <c r="X2650" s="190"/>
      <c r="Y2650" s="190"/>
      <c r="Z2650" s="190"/>
      <c r="AA2650" s="190"/>
      <c r="AB2650" s="190"/>
      <c r="AC2650" s="190"/>
      <c r="AD2650" s="190"/>
      <c r="AE2650" s="190"/>
      <c r="AF2650" s="190"/>
      <c r="AG2650" s="190"/>
      <c r="AH2650" s="190"/>
      <c r="AI2650" s="190"/>
      <c r="AJ2650" s="190"/>
      <c r="AK2650" s="190"/>
      <c r="AL2650" s="190"/>
      <c r="AM2650" s="190"/>
      <c r="AN2650" s="190"/>
      <c r="AO2650" s="190"/>
      <c r="AP2650" s="190"/>
      <c r="AQ2650" s="190"/>
      <c r="AR2650" s="190"/>
      <c r="AS2650" s="190"/>
      <c r="AT2650" s="190"/>
      <c r="AU2650" s="190"/>
      <c r="AV2650" s="190"/>
      <c r="AW2650" s="190"/>
      <c r="AX2650" s="190"/>
      <c r="AY2650" s="190"/>
      <c r="AZ2650" s="190"/>
      <c r="BA2650" s="190"/>
      <c r="BB2650" s="190"/>
      <c r="BC2650" s="190"/>
      <c r="BD2650" s="190"/>
      <c r="BE2650" s="190"/>
      <c r="BF2650" s="190"/>
      <c r="BG2650" s="190"/>
      <c r="BH2650" s="190"/>
      <c r="BI2650" s="190"/>
      <c r="BJ2650" s="190"/>
      <c r="BK2650" s="190"/>
      <c r="BL2650" s="190"/>
      <c r="BM2650" s="190"/>
      <c r="BN2650" s="190"/>
      <c r="BO2650" s="190"/>
      <c r="BP2650" s="190"/>
      <c r="BQ2650" s="190"/>
      <c r="BR2650" s="190"/>
      <c r="BS2650" s="190"/>
      <c r="BT2650" s="190"/>
      <c r="BU2650" s="190"/>
      <c r="BV2650" s="190"/>
      <c r="BW2650" s="190"/>
      <c r="BX2650" s="190"/>
      <c r="BY2650" s="190"/>
      <c r="BZ2650" s="190"/>
      <c r="CA2650" s="190"/>
      <c r="CB2650" s="190"/>
      <c r="CC2650" s="190"/>
      <c r="CD2650" s="190"/>
      <c r="CE2650" s="190"/>
      <c r="CF2650" s="190"/>
      <c r="CG2650" s="190"/>
      <c r="CH2650" s="190"/>
      <c r="CI2650" s="190"/>
      <c r="CJ2650" s="190"/>
      <c r="CK2650" s="190"/>
      <c r="CL2650" s="190"/>
      <c r="CN2650" s="201"/>
      <c r="CO2650" s="190"/>
      <c r="CP2650" s="190"/>
      <c r="CQ2650" s="190"/>
      <c r="CR2650" s="190"/>
      <c r="CS2650" s="190"/>
      <c r="CT2650" s="190"/>
      <c r="CU2650" s="190"/>
      <c r="CV2650" s="190"/>
      <c r="CW2650" s="190"/>
      <c r="CX2650" s="190"/>
      <c r="CY2650" s="190"/>
      <c r="CZ2650" s="190"/>
      <c r="DA2650" s="190"/>
      <c r="DB2650" s="190"/>
      <c r="DC2650" s="190"/>
      <c r="DD2650" s="190"/>
      <c r="DE2650" s="190"/>
      <c r="DF2650" s="190"/>
      <c r="DG2650" s="190"/>
      <c r="DH2650" s="190"/>
      <c r="DI2650" s="190"/>
      <c r="DJ2650" s="190"/>
      <c r="DK2650" s="190"/>
      <c r="DL2650" s="190"/>
    </row>
    <row r="2651" spans="1:116" x14ac:dyDescent="0.4">
      <c r="A2651" s="174"/>
      <c r="E2651" s="8"/>
      <c r="G2651" s="175" t="s">
        <v>505</v>
      </c>
      <c r="H2651" s="200"/>
      <c r="I2651" s="201"/>
      <c r="J2651" s="201"/>
      <c r="K2651" s="202"/>
      <c r="L2651" s="202"/>
      <c r="M2651" s="202"/>
      <c r="N2651" s="202"/>
      <c r="O2651" s="202"/>
      <c r="P2651" s="202"/>
      <c r="R2651" s="202"/>
      <c r="S2651" s="190"/>
      <c r="T2651" s="190"/>
      <c r="U2651" s="190"/>
      <c r="V2651" s="190"/>
      <c r="W2651" s="190"/>
      <c r="X2651" s="190"/>
      <c r="Y2651" s="190"/>
      <c r="Z2651" s="190"/>
      <c r="AA2651" s="190"/>
      <c r="AB2651" s="190"/>
      <c r="AC2651" s="190"/>
      <c r="AD2651" s="190"/>
      <c r="AE2651" s="190"/>
      <c r="AF2651" s="190"/>
      <c r="AG2651" s="190"/>
      <c r="AH2651" s="190"/>
      <c r="AI2651" s="190"/>
      <c r="AJ2651" s="190"/>
      <c r="AK2651" s="190"/>
      <c r="AL2651" s="190"/>
      <c r="AM2651" s="190"/>
      <c r="AN2651" s="190"/>
      <c r="AO2651" s="190"/>
      <c r="AP2651" s="190"/>
      <c r="AQ2651" s="190"/>
      <c r="AR2651" s="190"/>
      <c r="AS2651" s="190"/>
      <c r="AT2651" s="190"/>
      <c r="AU2651" s="190"/>
      <c r="AV2651" s="190"/>
      <c r="AW2651" s="190"/>
      <c r="AX2651" s="190"/>
      <c r="AY2651" s="190"/>
      <c r="AZ2651" s="190"/>
      <c r="BA2651" s="190"/>
      <c r="BB2651" s="190"/>
      <c r="BC2651" s="190"/>
      <c r="BD2651" s="190"/>
      <c r="BE2651" s="190"/>
      <c r="BF2651" s="190"/>
      <c r="BG2651" s="190"/>
      <c r="BH2651" s="190"/>
      <c r="BI2651" s="190"/>
      <c r="BJ2651" s="190"/>
      <c r="BK2651" s="190"/>
      <c r="BL2651" s="190"/>
      <c r="BM2651" s="190"/>
      <c r="BN2651" s="190"/>
      <c r="BO2651" s="190"/>
      <c r="BP2651" s="190"/>
      <c r="BQ2651" s="190"/>
      <c r="BR2651" s="190"/>
      <c r="BS2651" s="190"/>
      <c r="BT2651" s="190"/>
      <c r="BU2651" s="190"/>
      <c r="BV2651" s="190"/>
      <c r="BW2651" s="190"/>
      <c r="BX2651" s="190"/>
      <c r="BY2651" s="190"/>
      <c r="BZ2651" s="190"/>
      <c r="CA2651" s="190"/>
      <c r="CB2651" s="190"/>
      <c r="CC2651" s="190"/>
      <c r="CD2651" s="190"/>
      <c r="CE2651" s="190"/>
      <c r="CF2651" s="190"/>
      <c r="CG2651" s="190"/>
      <c r="CH2651" s="190"/>
      <c r="CI2651" s="190"/>
      <c r="CJ2651" s="190"/>
      <c r="CK2651" s="190"/>
      <c r="CL2651" s="190"/>
      <c r="CN2651" s="201"/>
      <c r="CO2651" s="190"/>
      <c r="CP2651" s="190"/>
      <c r="CQ2651" s="190"/>
      <c r="CR2651" s="190"/>
      <c r="CS2651" s="190"/>
      <c r="CT2651" s="190"/>
      <c r="CU2651" s="190"/>
      <c r="CV2651" s="190"/>
      <c r="CW2651" s="190"/>
      <c r="CX2651" s="190"/>
      <c r="CY2651" s="190"/>
      <c r="CZ2651" s="190"/>
      <c r="DA2651" s="190"/>
      <c r="DB2651" s="190"/>
      <c r="DC2651" s="190"/>
      <c r="DD2651" s="190"/>
      <c r="DE2651" s="190"/>
      <c r="DF2651" s="190"/>
      <c r="DG2651" s="190"/>
      <c r="DH2651" s="190"/>
      <c r="DI2651" s="190"/>
      <c r="DJ2651" s="190"/>
      <c r="DK2651" s="190"/>
      <c r="DL2651" s="190"/>
    </row>
    <row r="2652" spans="1:116" x14ac:dyDescent="0.4">
      <c r="A2652" s="174"/>
      <c r="E2652" s="8"/>
      <c r="G2652" s="175" t="s">
        <v>463</v>
      </c>
      <c r="H2652" s="200"/>
      <c r="I2652" s="201"/>
      <c r="J2652" s="201"/>
      <c r="K2652" s="202"/>
      <c r="L2652" s="202"/>
      <c r="M2652" s="202"/>
      <c r="N2652" s="202"/>
      <c r="O2652" s="202"/>
      <c r="P2652" s="202"/>
      <c r="R2652" s="202"/>
      <c r="S2652" s="190" t="str">
        <f t="shared" ref="S2652:AX2652" si="5054">S$22</f>
        <v>S$18</v>
      </c>
      <c r="T2652" s="190" t="str">
        <f t="shared" si="5054"/>
        <v>T$18</v>
      </c>
      <c r="U2652" s="190" t="str">
        <f t="shared" si="5054"/>
        <v>U$18</v>
      </c>
      <c r="V2652" s="190" t="str">
        <f t="shared" si="5054"/>
        <v>V$18</v>
      </c>
      <c r="W2652" s="190" t="str">
        <f t="shared" si="5054"/>
        <v>W$18</v>
      </c>
      <c r="X2652" s="190" t="str">
        <f t="shared" si="5054"/>
        <v>X$18</v>
      </c>
      <c r="Y2652" s="190" t="str">
        <f t="shared" si="5054"/>
        <v>Y$18</v>
      </c>
      <c r="Z2652" s="190" t="str">
        <f t="shared" si="5054"/>
        <v>Z$18</v>
      </c>
      <c r="AA2652" s="190" t="str">
        <f t="shared" si="5054"/>
        <v>AA$18</v>
      </c>
      <c r="AB2652" s="190" t="str">
        <f t="shared" si="5054"/>
        <v>AB$18</v>
      </c>
      <c r="AC2652" s="190" t="str">
        <f t="shared" si="5054"/>
        <v>AC$18</v>
      </c>
      <c r="AD2652" s="190" t="str">
        <f t="shared" si="5054"/>
        <v>AD$18</v>
      </c>
      <c r="AE2652" s="190" t="str">
        <f t="shared" si="5054"/>
        <v>AE$18</v>
      </c>
      <c r="AF2652" s="190" t="str">
        <f t="shared" si="5054"/>
        <v>AF$18</v>
      </c>
      <c r="AG2652" s="190" t="str">
        <f t="shared" si="5054"/>
        <v>AG$18</v>
      </c>
      <c r="AH2652" s="190" t="str">
        <f t="shared" si="5054"/>
        <v>AH$18</v>
      </c>
      <c r="AI2652" s="190" t="str">
        <f t="shared" si="5054"/>
        <v>AI$18</v>
      </c>
      <c r="AJ2652" s="190" t="str">
        <f t="shared" si="5054"/>
        <v>AJ$18</v>
      </c>
      <c r="AK2652" s="190" t="str">
        <f t="shared" si="5054"/>
        <v>AK$18</v>
      </c>
      <c r="AL2652" s="190" t="str">
        <f t="shared" si="5054"/>
        <v>AL$18</v>
      </c>
      <c r="AM2652" s="190" t="str">
        <f t="shared" si="5054"/>
        <v>AM$18</v>
      </c>
      <c r="AN2652" s="190" t="str">
        <f t="shared" si="5054"/>
        <v>AN$18</v>
      </c>
      <c r="AO2652" s="190" t="str">
        <f t="shared" si="5054"/>
        <v>AO$18</v>
      </c>
      <c r="AP2652" s="190" t="str">
        <f t="shared" si="5054"/>
        <v>AP$18</v>
      </c>
      <c r="AQ2652" s="190" t="str">
        <f t="shared" si="5054"/>
        <v>AQ$18</v>
      </c>
      <c r="AR2652" s="190" t="str">
        <f t="shared" si="5054"/>
        <v>AR$18</v>
      </c>
      <c r="AS2652" s="190" t="str">
        <f t="shared" si="5054"/>
        <v>AS$18</v>
      </c>
      <c r="AT2652" s="190" t="str">
        <f t="shared" si="5054"/>
        <v>AT$18</v>
      </c>
      <c r="AU2652" s="190" t="str">
        <f t="shared" si="5054"/>
        <v>AU$18</v>
      </c>
      <c r="AV2652" s="190" t="str">
        <f t="shared" si="5054"/>
        <v>AV$18</v>
      </c>
      <c r="AW2652" s="190" t="str">
        <f t="shared" si="5054"/>
        <v>AW$18</v>
      </c>
      <c r="AX2652" s="190" t="str">
        <f t="shared" si="5054"/>
        <v>AX$18</v>
      </c>
      <c r="AY2652" s="190" t="str">
        <f t="shared" ref="AY2652:CD2652" si="5055">AY$22</f>
        <v>AY$18</v>
      </c>
      <c r="AZ2652" s="190" t="str">
        <f t="shared" si="5055"/>
        <v>AZ$18</v>
      </c>
      <c r="BA2652" s="190" t="str">
        <f t="shared" si="5055"/>
        <v>BA$18</v>
      </c>
      <c r="BB2652" s="190" t="str">
        <f t="shared" si="5055"/>
        <v>BB$18</v>
      </c>
      <c r="BC2652" s="190" t="str">
        <f t="shared" si="5055"/>
        <v>BC$18</v>
      </c>
      <c r="BD2652" s="190" t="str">
        <f t="shared" si="5055"/>
        <v>BD$18</v>
      </c>
      <c r="BE2652" s="190" t="str">
        <f t="shared" si="5055"/>
        <v>BE$18</v>
      </c>
      <c r="BF2652" s="190" t="str">
        <f t="shared" si="5055"/>
        <v>BF$18</v>
      </c>
      <c r="BG2652" s="190" t="str">
        <f t="shared" si="5055"/>
        <v>BG$18</v>
      </c>
      <c r="BH2652" s="190" t="str">
        <f t="shared" si="5055"/>
        <v>BH$18</v>
      </c>
      <c r="BI2652" s="190" t="str">
        <f t="shared" si="5055"/>
        <v>BI$18</v>
      </c>
      <c r="BJ2652" s="190" t="str">
        <f t="shared" si="5055"/>
        <v>BJ$18</v>
      </c>
      <c r="BK2652" s="190" t="str">
        <f t="shared" si="5055"/>
        <v>BK$18</v>
      </c>
      <c r="BL2652" s="190" t="str">
        <f t="shared" si="5055"/>
        <v>BL$18</v>
      </c>
      <c r="BM2652" s="190" t="str">
        <f t="shared" si="5055"/>
        <v>BM$18</v>
      </c>
      <c r="BN2652" s="190" t="str">
        <f t="shared" si="5055"/>
        <v>BN$18</v>
      </c>
      <c r="BO2652" s="190" t="str">
        <f t="shared" si="5055"/>
        <v>BO$18</v>
      </c>
      <c r="BP2652" s="190" t="str">
        <f t="shared" si="5055"/>
        <v>BP$18</v>
      </c>
      <c r="BQ2652" s="190" t="str">
        <f t="shared" si="5055"/>
        <v>BQ$18</v>
      </c>
      <c r="BR2652" s="190" t="str">
        <f t="shared" si="5055"/>
        <v>BR$18</v>
      </c>
      <c r="BS2652" s="190" t="str">
        <f t="shared" si="5055"/>
        <v>BS$18</v>
      </c>
      <c r="BT2652" s="190" t="str">
        <f t="shared" si="5055"/>
        <v>BT$18</v>
      </c>
      <c r="BU2652" s="190" t="str">
        <f t="shared" si="5055"/>
        <v>BU$18</v>
      </c>
      <c r="BV2652" s="190" t="str">
        <f t="shared" si="5055"/>
        <v>BV$18</v>
      </c>
      <c r="BW2652" s="190" t="str">
        <f t="shared" si="5055"/>
        <v>BW$18</v>
      </c>
      <c r="BX2652" s="190" t="str">
        <f t="shared" si="5055"/>
        <v>BX$18</v>
      </c>
      <c r="BY2652" s="190" t="str">
        <f t="shared" si="5055"/>
        <v>BY$18</v>
      </c>
      <c r="BZ2652" s="190" t="str">
        <f t="shared" si="5055"/>
        <v>BZ$18</v>
      </c>
      <c r="CA2652" s="190" t="str">
        <f t="shared" si="5055"/>
        <v>CA$18</v>
      </c>
      <c r="CB2652" s="190" t="str">
        <f t="shared" si="5055"/>
        <v>CB$18</v>
      </c>
      <c r="CC2652" s="190" t="str">
        <f t="shared" si="5055"/>
        <v>CC$18</v>
      </c>
      <c r="CD2652" s="190" t="str">
        <f t="shared" si="5055"/>
        <v>CD$18</v>
      </c>
      <c r="CE2652" s="190" t="str">
        <f t="shared" ref="CE2652:CL2652" si="5056">CE$22</f>
        <v>CE$18</v>
      </c>
      <c r="CF2652" s="190" t="str">
        <f t="shared" si="5056"/>
        <v>CF$18</v>
      </c>
      <c r="CG2652" s="190" t="str">
        <f t="shared" si="5056"/>
        <v>CG$18</v>
      </c>
      <c r="CH2652" s="190" t="str">
        <f t="shared" si="5056"/>
        <v>CH$18</v>
      </c>
      <c r="CI2652" s="190" t="str">
        <f t="shared" si="5056"/>
        <v>CI$18</v>
      </c>
      <c r="CJ2652" s="190" t="str">
        <f t="shared" si="5056"/>
        <v>CJ$18</v>
      </c>
      <c r="CK2652" s="190" t="str">
        <f t="shared" si="5056"/>
        <v>CK$18</v>
      </c>
      <c r="CL2652" s="190" t="str">
        <f t="shared" si="5056"/>
        <v>CL$18</v>
      </c>
      <c r="CN2652" s="201"/>
      <c r="CO2652" s="190" t="str">
        <f t="shared" ref="CO2652:DL2652" si="5057">CO$22</f>
        <v>CO$18</v>
      </c>
      <c r="CP2652" s="190" t="str">
        <f t="shared" si="5057"/>
        <v>CP$18</v>
      </c>
      <c r="CQ2652" s="190" t="str">
        <f t="shared" si="5057"/>
        <v>CQ$18</v>
      </c>
      <c r="CR2652" s="190" t="str">
        <f t="shared" si="5057"/>
        <v>CR$18</v>
      </c>
      <c r="CS2652" s="190" t="str">
        <f t="shared" si="5057"/>
        <v>CS$18</v>
      </c>
      <c r="CT2652" s="190" t="str">
        <f t="shared" si="5057"/>
        <v>CT$18</v>
      </c>
      <c r="CU2652" s="190" t="str">
        <f t="shared" si="5057"/>
        <v>CU$18</v>
      </c>
      <c r="CV2652" s="190" t="str">
        <f t="shared" si="5057"/>
        <v>CV$18</v>
      </c>
      <c r="CW2652" s="190" t="str">
        <f t="shared" si="5057"/>
        <v>CW$18</v>
      </c>
      <c r="CX2652" s="190" t="str">
        <f t="shared" si="5057"/>
        <v>CX$18</v>
      </c>
      <c r="CY2652" s="190" t="str">
        <f t="shared" si="5057"/>
        <v>CY$18</v>
      </c>
      <c r="CZ2652" s="190" t="str">
        <f t="shared" si="5057"/>
        <v>CZ$18</v>
      </c>
      <c r="DA2652" s="190" t="str">
        <f t="shared" si="5057"/>
        <v>DA$18</v>
      </c>
      <c r="DB2652" s="190" t="str">
        <f t="shared" si="5057"/>
        <v>DB$18</v>
      </c>
      <c r="DC2652" s="190" t="str">
        <f t="shared" si="5057"/>
        <v>DC$18</v>
      </c>
      <c r="DD2652" s="190" t="str">
        <f t="shared" si="5057"/>
        <v>DD$18</v>
      </c>
      <c r="DE2652" s="190" t="str">
        <f t="shared" si="5057"/>
        <v>DE$18</v>
      </c>
      <c r="DF2652" s="190" t="str">
        <f t="shared" si="5057"/>
        <v>DF$18</v>
      </c>
      <c r="DG2652" s="190" t="str">
        <f t="shared" si="5057"/>
        <v>DG$18</v>
      </c>
      <c r="DH2652" s="190" t="str">
        <f t="shared" si="5057"/>
        <v>DH$18</v>
      </c>
      <c r="DI2652" s="190" t="str">
        <f t="shared" si="5057"/>
        <v>DI$18</v>
      </c>
      <c r="DJ2652" s="190" t="str">
        <f t="shared" si="5057"/>
        <v>DJ$18</v>
      </c>
      <c r="DK2652" s="190" t="str">
        <f t="shared" si="5057"/>
        <v>DK$18</v>
      </c>
      <c r="DL2652" s="190" t="str">
        <f t="shared" si="5057"/>
        <v>DL$18</v>
      </c>
    </row>
    <row r="2653" spans="1:116" x14ac:dyDescent="0.4">
      <c r="A2653" s="174"/>
      <c r="E2653" s="8"/>
      <c r="G2653" s="175" t="s">
        <v>464</v>
      </c>
      <c r="H2653" s="200"/>
      <c r="I2653" s="201"/>
      <c r="J2653" s="201"/>
      <c r="K2653" s="202"/>
      <c r="L2653" s="202"/>
      <c r="M2653" s="202"/>
      <c r="N2653" s="202"/>
      <c r="O2653" s="202"/>
      <c r="P2653" s="202"/>
      <c r="R2653" s="202"/>
      <c r="S2653" s="190" t="str">
        <f t="shared" ref="S2653:AX2653" si="5058">S$23</f>
        <v>S$19</v>
      </c>
      <c r="T2653" s="190" t="str">
        <f t="shared" si="5058"/>
        <v>T$19</v>
      </c>
      <c r="U2653" s="190" t="str">
        <f t="shared" si="5058"/>
        <v>U$19</v>
      </c>
      <c r="V2653" s="190" t="str">
        <f t="shared" si="5058"/>
        <v>V$19</v>
      </c>
      <c r="W2653" s="190" t="str">
        <f t="shared" si="5058"/>
        <v>W$19</v>
      </c>
      <c r="X2653" s="190" t="str">
        <f t="shared" si="5058"/>
        <v>X$19</v>
      </c>
      <c r="Y2653" s="190" t="str">
        <f t="shared" si="5058"/>
        <v>Y$19</v>
      </c>
      <c r="Z2653" s="190" t="str">
        <f t="shared" si="5058"/>
        <v>Z$19</v>
      </c>
      <c r="AA2653" s="190" t="str">
        <f t="shared" si="5058"/>
        <v>AA$19</v>
      </c>
      <c r="AB2653" s="190" t="str">
        <f t="shared" si="5058"/>
        <v>AB$19</v>
      </c>
      <c r="AC2653" s="190" t="str">
        <f t="shared" si="5058"/>
        <v>AC$19</v>
      </c>
      <c r="AD2653" s="190" t="str">
        <f t="shared" si="5058"/>
        <v>AD$19</v>
      </c>
      <c r="AE2653" s="190" t="str">
        <f t="shared" si="5058"/>
        <v>AE$19</v>
      </c>
      <c r="AF2653" s="190" t="str">
        <f t="shared" si="5058"/>
        <v>AF$19</v>
      </c>
      <c r="AG2653" s="190" t="str">
        <f t="shared" si="5058"/>
        <v>AG$19</v>
      </c>
      <c r="AH2653" s="190" t="str">
        <f t="shared" si="5058"/>
        <v>AH$19</v>
      </c>
      <c r="AI2653" s="190" t="str">
        <f t="shared" si="5058"/>
        <v>AI$19</v>
      </c>
      <c r="AJ2653" s="190" t="str">
        <f t="shared" si="5058"/>
        <v>AJ$19</v>
      </c>
      <c r="AK2653" s="190" t="str">
        <f t="shared" si="5058"/>
        <v>AK$19</v>
      </c>
      <c r="AL2653" s="190" t="str">
        <f t="shared" si="5058"/>
        <v>AL$19</v>
      </c>
      <c r="AM2653" s="190" t="str">
        <f t="shared" si="5058"/>
        <v>AM$19</v>
      </c>
      <c r="AN2653" s="190" t="str">
        <f t="shared" si="5058"/>
        <v>AN$19</v>
      </c>
      <c r="AO2653" s="190" t="str">
        <f t="shared" si="5058"/>
        <v>AO$19</v>
      </c>
      <c r="AP2653" s="190" t="str">
        <f t="shared" si="5058"/>
        <v>AP$19</v>
      </c>
      <c r="AQ2653" s="190" t="str">
        <f t="shared" si="5058"/>
        <v>AQ$19</v>
      </c>
      <c r="AR2653" s="190" t="str">
        <f t="shared" si="5058"/>
        <v>AR$19</v>
      </c>
      <c r="AS2653" s="190" t="str">
        <f t="shared" si="5058"/>
        <v>AS$19</v>
      </c>
      <c r="AT2653" s="190" t="str">
        <f t="shared" si="5058"/>
        <v>AT$19</v>
      </c>
      <c r="AU2653" s="190" t="str">
        <f t="shared" si="5058"/>
        <v>AU$19</v>
      </c>
      <c r="AV2653" s="190" t="str">
        <f t="shared" si="5058"/>
        <v>AV$19</v>
      </c>
      <c r="AW2653" s="190" t="str">
        <f t="shared" si="5058"/>
        <v>AW$19</v>
      </c>
      <c r="AX2653" s="190" t="str">
        <f t="shared" si="5058"/>
        <v>AX$19</v>
      </c>
      <c r="AY2653" s="190" t="str">
        <f t="shared" ref="AY2653:CD2653" si="5059">AY$23</f>
        <v>AY$19</v>
      </c>
      <c r="AZ2653" s="190" t="str">
        <f t="shared" si="5059"/>
        <v>AZ$19</v>
      </c>
      <c r="BA2653" s="190" t="str">
        <f t="shared" si="5059"/>
        <v>BA$19</v>
      </c>
      <c r="BB2653" s="190" t="str">
        <f t="shared" si="5059"/>
        <v>BB$19</v>
      </c>
      <c r="BC2653" s="190" t="str">
        <f t="shared" si="5059"/>
        <v>BC$19</v>
      </c>
      <c r="BD2653" s="190" t="str">
        <f t="shared" si="5059"/>
        <v>BD$19</v>
      </c>
      <c r="BE2653" s="190" t="str">
        <f t="shared" si="5059"/>
        <v>BE$19</v>
      </c>
      <c r="BF2653" s="190" t="str">
        <f t="shared" si="5059"/>
        <v>BF$19</v>
      </c>
      <c r="BG2653" s="190" t="str">
        <f t="shared" si="5059"/>
        <v>BG$19</v>
      </c>
      <c r="BH2653" s="190" t="str">
        <f t="shared" si="5059"/>
        <v>BH$19</v>
      </c>
      <c r="BI2653" s="190" t="str">
        <f t="shared" si="5059"/>
        <v>BI$19</v>
      </c>
      <c r="BJ2653" s="190" t="str">
        <f t="shared" si="5059"/>
        <v>BJ$19</v>
      </c>
      <c r="BK2653" s="190" t="str">
        <f t="shared" si="5059"/>
        <v>BK$19</v>
      </c>
      <c r="BL2653" s="190" t="str">
        <f t="shared" si="5059"/>
        <v>BL$19</v>
      </c>
      <c r="BM2653" s="190" t="str">
        <f t="shared" si="5059"/>
        <v>BM$19</v>
      </c>
      <c r="BN2653" s="190" t="str">
        <f t="shared" si="5059"/>
        <v>BN$19</v>
      </c>
      <c r="BO2653" s="190" t="str">
        <f t="shared" si="5059"/>
        <v>BO$19</v>
      </c>
      <c r="BP2653" s="190" t="str">
        <f t="shared" si="5059"/>
        <v>BP$19</v>
      </c>
      <c r="BQ2653" s="190" t="str">
        <f t="shared" si="5059"/>
        <v>BQ$19</v>
      </c>
      <c r="BR2653" s="190" t="str">
        <f t="shared" si="5059"/>
        <v>BR$19</v>
      </c>
      <c r="BS2653" s="190" t="str">
        <f t="shared" si="5059"/>
        <v>BS$19</v>
      </c>
      <c r="BT2653" s="190" t="str">
        <f t="shared" si="5059"/>
        <v>BT$19</v>
      </c>
      <c r="BU2653" s="190" t="str">
        <f t="shared" si="5059"/>
        <v>BU$19</v>
      </c>
      <c r="BV2653" s="190" t="str">
        <f t="shared" si="5059"/>
        <v>BV$19</v>
      </c>
      <c r="BW2653" s="190" t="str">
        <f t="shared" si="5059"/>
        <v>BW$19</v>
      </c>
      <c r="BX2653" s="190" t="str">
        <f t="shared" si="5059"/>
        <v>BX$19</v>
      </c>
      <c r="BY2653" s="190" t="str">
        <f t="shared" si="5059"/>
        <v>BY$19</v>
      </c>
      <c r="BZ2653" s="190" t="str">
        <f t="shared" si="5059"/>
        <v>BZ$19</v>
      </c>
      <c r="CA2653" s="190" t="str">
        <f t="shared" si="5059"/>
        <v>CA$19</v>
      </c>
      <c r="CB2653" s="190" t="str">
        <f t="shared" si="5059"/>
        <v>CB$19</v>
      </c>
      <c r="CC2653" s="190" t="str">
        <f t="shared" si="5059"/>
        <v>CC$19</v>
      </c>
      <c r="CD2653" s="190" t="str">
        <f t="shared" si="5059"/>
        <v>CD$19</v>
      </c>
      <c r="CE2653" s="190" t="str">
        <f t="shared" ref="CE2653:CL2653" si="5060">CE$23</f>
        <v>CE$19</v>
      </c>
      <c r="CF2653" s="190" t="str">
        <f t="shared" si="5060"/>
        <v>CF$19</v>
      </c>
      <c r="CG2653" s="190" t="str">
        <f t="shared" si="5060"/>
        <v>CG$19</v>
      </c>
      <c r="CH2653" s="190" t="str">
        <f t="shared" si="5060"/>
        <v>CH$19</v>
      </c>
      <c r="CI2653" s="190" t="str">
        <f t="shared" si="5060"/>
        <v>CI$19</v>
      </c>
      <c r="CJ2653" s="190" t="str">
        <f t="shared" si="5060"/>
        <v>CJ$19</v>
      </c>
      <c r="CK2653" s="190" t="str">
        <f t="shared" si="5060"/>
        <v>CK$19</v>
      </c>
      <c r="CL2653" s="190" t="str">
        <f t="shared" si="5060"/>
        <v>CL$19</v>
      </c>
      <c r="CN2653" s="201"/>
      <c r="CO2653" s="190" t="str">
        <f t="shared" ref="CO2653:DL2653" si="5061">CO$23</f>
        <v>CO$19</v>
      </c>
      <c r="CP2653" s="190" t="str">
        <f t="shared" si="5061"/>
        <v>CP$19</v>
      </c>
      <c r="CQ2653" s="190" t="str">
        <f t="shared" si="5061"/>
        <v>CQ$19</v>
      </c>
      <c r="CR2653" s="190" t="str">
        <f t="shared" si="5061"/>
        <v>CR$19</v>
      </c>
      <c r="CS2653" s="190" t="str">
        <f t="shared" si="5061"/>
        <v>CS$19</v>
      </c>
      <c r="CT2653" s="190" t="str">
        <f t="shared" si="5061"/>
        <v>CT$19</v>
      </c>
      <c r="CU2653" s="190" t="str">
        <f t="shared" si="5061"/>
        <v>CU$19</v>
      </c>
      <c r="CV2653" s="190" t="str">
        <f t="shared" si="5061"/>
        <v>CV$19</v>
      </c>
      <c r="CW2653" s="190" t="str">
        <f t="shared" si="5061"/>
        <v>CW$19</v>
      </c>
      <c r="CX2653" s="190" t="str">
        <f t="shared" si="5061"/>
        <v>CX$19</v>
      </c>
      <c r="CY2653" s="190" t="str">
        <f t="shared" si="5061"/>
        <v>CY$19</v>
      </c>
      <c r="CZ2653" s="190" t="str">
        <f t="shared" si="5061"/>
        <v>CZ$19</v>
      </c>
      <c r="DA2653" s="190" t="str">
        <f t="shared" si="5061"/>
        <v>DA$19</v>
      </c>
      <c r="DB2653" s="190" t="str">
        <f t="shared" si="5061"/>
        <v>DB$19</v>
      </c>
      <c r="DC2653" s="190" t="str">
        <f t="shared" si="5061"/>
        <v>DC$19</v>
      </c>
      <c r="DD2653" s="190" t="str">
        <f t="shared" si="5061"/>
        <v>DD$19</v>
      </c>
      <c r="DE2653" s="190" t="str">
        <f t="shared" si="5061"/>
        <v>DE$19</v>
      </c>
      <c r="DF2653" s="190" t="str">
        <f t="shared" si="5061"/>
        <v>DF$19</v>
      </c>
      <c r="DG2653" s="190" t="str">
        <f t="shared" si="5061"/>
        <v>DG$19</v>
      </c>
      <c r="DH2653" s="190" t="str">
        <f t="shared" si="5061"/>
        <v>DH$19</v>
      </c>
      <c r="DI2653" s="190" t="str">
        <f t="shared" si="5061"/>
        <v>DI$19</v>
      </c>
      <c r="DJ2653" s="190" t="str">
        <f t="shared" si="5061"/>
        <v>DJ$19</v>
      </c>
      <c r="DK2653" s="190" t="str">
        <f t="shared" si="5061"/>
        <v>DK$19</v>
      </c>
      <c r="DL2653" s="190" t="str">
        <f t="shared" si="5061"/>
        <v>DL$19</v>
      </c>
    </row>
    <row r="2654" spans="1:116" x14ac:dyDescent="0.4">
      <c r="A2654" s="142" t="s">
        <v>218</v>
      </c>
      <c r="B2654" s="31" t="s">
        <v>81</v>
      </c>
      <c r="C2654" s="31"/>
      <c r="D2654" t="s">
        <v>562</v>
      </c>
      <c r="E2654" s="8" t="str">
        <f t="shared" ref="E2654:E2658" si="5062">ROW()&amp;" "&amp;D2654</f>
        <v>2654 TOGGLE-TV-V</v>
      </c>
      <c r="F2654" t="s">
        <v>511</v>
      </c>
      <c r="G2654" s="143" t="s">
        <v>509</v>
      </c>
      <c r="H2654" s="142"/>
      <c r="I2654" s="144"/>
      <c r="J2654" s="144"/>
      <c r="K2654" s="142"/>
      <c r="L2654" s="142"/>
      <c r="M2654" s="142"/>
      <c r="N2654" s="142"/>
      <c r="O2654" s="142"/>
      <c r="P2654" s="142"/>
      <c r="R2654" s="143"/>
      <c r="S2654" s="168"/>
      <c r="T2654" s="168"/>
      <c r="U2654" s="168"/>
      <c r="V2654" s="168"/>
      <c r="W2654" s="168"/>
      <c r="X2654" s="168"/>
      <c r="Y2654" s="168"/>
      <c r="Z2654" s="168"/>
      <c r="AA2654" s="168"/>
      <c r="AB2654" s="168"/>
      <c r="AC2654" s="168"/>
      <c r="AD2654" s="168"/>
      <c r="AE2654" s="168"/>
      <c r="AF2654" s="168"/>
      <c r="AG2654" s="168"/>
      <c r="AH2654" s="168"/>
      <c r="AI2654" s="168"/>
      <c r="AJ2654" s="168"/>
      <c r="AK2654" s="168"/>
      <c r="AL2654" s="168"/>
      <c r="AM2654" s="168"/>
      <c r="AN2654" s="168"/>
      <c r="AO2654" s="168"/>
      <c r="AP2654" s="168"/>
      <c r="AQ2654" s="168"/>
      <c r="AR2654" s="168"/>
      <c r="AS2654" s="168"/>
      <c r="AT2654" s="168"/>
      <c r="AU2654" s="168"/>
      <c r="AV2654" s="168"/>
      <c r="AW2654" s="168"/>
      <c r="AX2654" s="168"/>
      <c r="AY2654" s="168"/>
      <c r="AZ2654" s="168"/>
      <c r="BA2654" s="168"/>
      <c r="BB2654" s="168"/>
      <c r="BC2654" s="168"/>
      <c r="BD2654" s="168"/>
      <c r="BE2654" s="168"/>
      <c r="BF2654" s="168"/>
      <c r="BG2654" s="168"/>
      <c r="BH2654" s="168"/>
      <c r="BI2654" s="168"/>
      <c r="BJ2654" s="168"/>
      <c r="BK2654" s="168"/>
      <c r="BL2654" s="168"/>
      <c r="BM2654" s="168"/>
      <c r="BN2654" s="168"/>
      <c r="BO2654" s="168"/>
      <c r="BP2654" s="168"/>
      <c r="BQ2654" s="168"/>
      <c r="BR2654" s="168"/>
      <c r="BS2654" s="168"/>
      <c r="BT2654" s="168"/>
      <c r="BU2654" s="168"/>
      <c r="BV2654" s="168"/>
      <c r="BW2654" s="168"/>
      <c r="BX2654" s="168"/>
      <c r="BY2654" s="168"/>
      <c r="BZ2654" s="168"/>
      <c r="CA2654" s="168"/>
      <c r="CB2654" s="168"/>
      <c r="CC2654" s="168"/>
      <c r="CD2654" s="168"/>
      <c r="CE2654" s="168"/>
      <c r="CF2654" s="168"/>
      <c r="CG2654" s="168"/>
      <c r="CH2654" s="168"/>
      <c r="CI2654" s="168"/>
      <c r="CJ2654" s="168"/>
      <c r="CK2654" s="168"/>
      <c r="CL2654" s="168"/>
      <c r="CN2654" s="144"/>
      <c r="CO2654" s="168"/>
      <c r="CP2654" s="168"/>
      <c r="CQ2654" s="168"/>
      <c r="CR2654" s="168"/>
      <c r="CS2654" s="168"/>
      <c r="CT2654" s="168"/>
      <c r="CU2654" s="168"/>
      <c r="CV2654" s="168"/>
      <c r="CW2654" s="168"/>
      <c r="CX2654" s="168"/>
      <c r="CY2654" s="168"/>
      <c r="CZ2654" s="168"/>
      <c r="DA2654" s="168"/>
      <c r="DB2654" s="168"/>
      <c r="DC2654" s="168"/>
      <c r="DD2654" s="168"/>
      <c r="DE2654" s="168"/>
      <c r="DF2654" s="168"/>
      <c r="DG2654" s="168"/>
      <c r="DH2654" s="168"/>
      <c r="DI2654" s="168"/>
      <c r="DJ2654" s="168"/>
      <c r="DK2654" s="168"/>
      <c r="DL2654" s="168"/>
    </row>
    <row r="2655" spans="1:116" x14ac:dyDescent="0.4">
      <c r="A2655" s="12"/>
      <c r="B2655" s="12" t="s">
        <v>332</v>
      </c>
      <c r="C2655" s="12"/>
      <c r="D2655" t="s">
        <v>562</v>
      </c>
      <c r="E2655" s="8" t="str">
        <f t="shared" si="5062"/>
        <v>2655 TOGGLE-TV-V</v>
      </c>
      <c r="G2655" s="95" t="str">
        <f ca="1">OFFSET(G2655,-(ROW(G2655)-ROW(G2667)),0)&amp;" - before toggle"</f>
        <v># of assets - before toggle</v>
      </c>
      <c r="H2655" s="12"/>
      <c r="I2655" s="60"/>
      <c r="J2655" s="60"/>
      <c r="K2655" s="12"/>
      <c r="L2655" s="12"/>
      <c r="M2655" s="12"/>
      <c r="N2655" s="12"/>
      <c r="O2655" s="12"/>
      <c r="P2655" s="12"/>
      <c r="R2655" s="13"/>
      <c r="S2655" s="76"/>
      <c r="T2655" s="76"/>
      <c r="U2655" s="76"/>
      <c r="V2655" s="76"/>
      <c r="W2655" s="76"/>
      <c r="X2655" s="76"/>
      <c r="Y2655" s="76"/>
      <c r="Z2655" s="76"/>
      <c r="AA2655" s="76"/>
      <c r="AB2655" s="76"/>
      <c r="AC2655" s="76"/>
      <c r="AD2655" s="76"/>
      <c r="AE2655" s="76"/>
      <c r="AF2655" s="76"/>
      <c r="AG2655" s="76"/>
      <c r="AH2655" s="76"/>
      <c r="AI2655" s="76"/>
      <c r="AJ2655" s="76"/>
      <c r="AK2655" s="76"/>
      <c r="AL2655" s="76"/>
      <c r="AM2655" s="76"/>
      <c r="AN2655" s="76"/>
      <c r="AO2655" s="76"/>
      <c r="AP2655" s="76"/>
      <c r="AQ2655" s="76"/>
      <c r="AR2655" s="76"/>
      <c r="AS2655" s="76"/>
      <c r="AT2655" s="76"/>
      <c r="AU2655" s="76"/>
      <c r="AV2655" s="76"/>
      <c r="AW2655" s="76"/>
      <c r="AX2655" s="76"/>
      <c r="AY2655" s="76"/>
      <c r="AZ2655" s="76"/>
      <c r="BA2655" s="76"/>
      <c r="BB2655" s="76"/>
      <c r="BC2655" s="76"/>
      <c r="BD2655" s="76"/>
      <c r="BE2655" s="76"/>
      <c r="BF2655" s="76"/>
      <c r="BG2655" s="76"/>
      <c r="BH2655" s="76"/>
      <c r="BI2655" s="76"/>
      <c r="BJ2655" s="76"/>
      <c r="BK2655" s="76"/>
      <c r="BL2655" s="76"/>
      <c r="BM2655" s="76"/>
      <c r="BN2655" s="76"/>
      <c r="BO2655" s="76"/>
      <c r="BP2655" s="76"/>
      <c r="BQ2655" s="76"/>
      <c r="BR2655" s="76"/>
      <c r="BS2655" s="76"/>
      <c r="BT2655" s="76"/>
      <c r="BU2655" s="76"/>
      <c r="BV2655" s="76"/>
      <c r="BW2655" s="76"/>
      <c r="BX2655" s="76"/>
      <c r="BY2655" s="76"/>
      <c r="BZ2655" s="76"/>
      <c r="CA2655" s="76"/>
      <c r="CB2655" s="76"/>
      <c r="CC2655" s="76"/>
      <c r="CD2655" s="76"/>
      <c r="CE2655" s="76"/>
      <c r="CF2655" s="76"/>
      <c r="CG2655" s="76"/>
      <c r="CH2655" s="76"/>
      <c r="CI2655" s="76"/>
      <c r="CJ2655" s="76"/>
      <c r="CK2655" s="76"/>
      <c r="CL2655" s="76"/>
      <c r="CN2655" s="60"/>
      <c r="CO2655" s="239"/>
      <c r="CP2655" s="239"/>
      <c r="CQ2655" s="239"/>
      <c r="CR2655" s="239"/>
      <c r="CS2655" s="239"/>
      <c r="CT2655" s="239"/>
      <c r="CU2655" s="239"/>
      <c r="CV2655" s="239"/>
      <c r="CW2655" s="239"/>
      <c r="CX2655" s="239"/>
      <c r="CY2655" s="239"/>
      <c r="CZ2655" s="239"/>
      <c r="DA2655" s="239"/>
      <c r="DB2655" s="239"/>
      <c r="DC2655" s="239"/>
      <c r="DD2655" s="239"/>
      <c r="DE2655" s="239"/>
      <c r="DF2655" s="239"/>
      <c r="DG2655" s="239"/>
      <c r="DH2655" s="239"/>
      <c r="DI2655" s="239"/>
      <c r="DJ2655" s="239"/>
      <c r="DK2655" s="239"/>
      <c r="DL2655" s="239"/>
    </row>
    <row r="2656" spans="1:116" x14ac:dyDescent="0.4">
      <c r="A2656" s="31"/>
      <c r="B2656" s="31"/>
      <c r="C2656" s="31"/>
      <c r="D2656" t="s">
        <v>562</v>
      </c>
      <c r="E2656" s="8" t="str">
        <f t="shared" si="5062"/>
        <v>2656 TOGGLE-TV-V</v>
      </c>
      <c r="G2656" s="145" t="s">
        <v>563</v>
      </c>
      <c r="H2656" s="31">
        <v>1</v>
      </c>
      <c r="I2656" s="73"/>
      <c r="J2656" s="73"/>
      <c r="K2656" s="12"/>
      <c r="L2656" s="12"/>
      <c r="M2656" s="12"/>
      <c r="N2656" s="12"/>
      <c r="O2656" s="12"/>
      <c r="P2656" s="12"/>
      <c r="R2656" s="67"/>
      <c r="S2656" s="76"/>
      <c r="T2656" s="76"/>
      <c r="U2656" s="76"/>
      <c r="V2656" s="76"/>
      <c r="W2656" s="76"/>
      <c r="X2656" s="76"/>
      <c r="Y2656" s="76"/>
      <c r="Z2656" s="76"/>
      <c r="AA2656" s="76"/>
      <c r="AB2656" s="76"/>
      <c r="AC2656" s="76"/>
      <c r="AD2656" s="76"/>
      <c r="AE2656" s="76"/>
      <c r="AF2656" s="76"/>
      <c r="AG2656" s="76"/>
      <c r="AH2656" s="76"/>
      <c r="AI2656" s="76"/>
      <c r="AJ2656" s="76"/>
      <c r="AK2656" s="76"/>
      <c r="AL2656" s="76"/>
      <c r="AM2656" s="76"/>
      <c r="AN2656" s="76"/>
      <c r="AO2656" s="76"/>
      <c r="AP2656" s="76"/>
      <c r="AQ2656" s="76"/>
      <c r="AR2656" s="76"/>
      <c r="AS2656" s="76"/>
      <c r="AT2656" s="76"/>
      <c r="AU2656" s="76"/>
      <c r="AV2656" s="76"/>
      <c r="AW2656" s="76"/>
      <c r="AX2656" s="76"/>
      <c r="AY2656" s="76"/>
      <c r="AZ2656" s="76"/>
      <c r="BA2656" s="76"/>
      <c r="BB2656" s="76"/>
      <c r="BC2656" s="76"/>
      <c r="BD2656" s="76"/>
      <c r="BE2656" s="76"/>
      <c r="BF2656" s="76"/>
      <c r="BG2656" s="76"/>
      <c r="BH2656" s="76"/>
      <c r="BI2656" s="76"/>
      <c r="BJ2656" s="76"/>
      <c r="BK2656" s="76"/>
      <c r="BL2656" s="76"/>
      <c r="BM2656" s="76"/>
      <c r="BN2656" s="76"/>
      <c r="BO2656" s="76"/>
      <c r="BP2656" s="76"/>
      <c r="BQ2656" s="76"/>
      <c r="BR2656" s="76"/>
      <c r="BS2656" s="76"/>
      <c r="BT2656" s="76"/>
      <c r="BU2656" s="76"/>
      <c r="BV2656" s="76"/>
      <c r="BW2656" s="76"/>
      <c r="BX2656" s="76"/>
      <c r="BY2656" s="76"/>
      <c r="BZ2656" s="76"/>
      <c r="CA2656" s="76"/>
      <c r="CB2656" s="76"/>
      <c r="CC2656" s="76"/>
      <c r="CD2656" s="76"/>
      <c r="CE2656" s="76"/>
      <c r="CF2656" s="76"/>
      <c r="CG2656" s="76"/>
      <c r="CH2656" s="76"/>
      <c r="CI2656" s="76"/>
      <c r="CJ2656" s="76"/>
      <c r="CK2656" s="76"/>
      <c r="CL2656" s="76"/>
      <c r="CN2656" s="76"/>
      <c r="CO2656" s="76" t="e" cm="1">
        <f t="array" ref="CO2656">INDEX($K:$P,ROW(),MATCH(CO$3,$K$2:$P$2,0))</f>
        <v>#N/A</v>
      </c>
      <c r="CP2656" s="76" t="e" cm="1">
        <f t="array" ref="CP2656">INDEX($K:$P,ROW(),MATCH(CP$3,$K$2:$P$2,0))</f>
        <v>#N/A</v>
      </c>
      <c r="CQ2656" s="76" t="e" cm="1">
        <f t="array" ref="CQ2656">INDEX($K:$P,ROW(),MATCH(CQ$3,$K$2:$P$2,0))</f>
        <v>#N/A</v>
      </c>
      <c r="CR2656" s="76" t="e" cm="1">
        <f t="array" ref="CR2656">INDEX($K:$P,ROW(),MATCH(CR$3,$K$2:$P$2,0))</f>
        <v>#N/A</v>
      </c>
      <c r="CS2656" s="76" t="e" cm="1">
        <f t="array" ref="CS2656">INDEX($K:$P,ROW(),MATCH(CS$3,$K$2:$P$2,0))</f>
        <v>#N/A</v>
      </c>
      <c r="CT2656" s="76" t="e" cm="1">
        <f t="array" ref="CT2656">INDEX($K:$P,ROW(),MATCH(CT$3,$K$2:$P$2,0))</f>
        <v>#N/A</v>
      </c>
      <c r="CU2656" s="76" t="e" cm="1">
        <f t="array" ref="CU2656">INDEX($K:$P,ROW(),MATCH(CU$3,$K$2:$P$2,0))</f>
        <v>#N/A</v>
      </c>
      <c r="CV2656" s="76" t="e" cm="1">
        <f t="array" ref="CV2656">INDEX($K:$P,ROW(),MATCH(CV$3,$K$2:$P$2,0))</f>
        <v>#N/A</v>
      </c>
      <c r="CW2656" s="76" t="e" cm="1">
        <f t="array" ref="CW2656">INDEX($K:$P,ROW(),MATCH(CW$3,$K$2:$P$2,0))</f>
        <v>#N/A</v>
      </c>
      <c r="CX2656" s="76" t="e" cm="1">
        <f t="array" ref="CX2656">INDEX($K:$P,ROW(),MATCH(CX$3,$K$2:$P$2,0))</f>
        <v>#N/A</v>
      </c>
      <c r="CY2656" s="76" t="e" cm="1">
        <f t="array" ref="CY2656">INDEX($K:$P,ROW(),MATCH(CY$3,$K$2:$P$2,0))</f>
        <v>#N/A</v>
      </c>
      <c r="CZ2656" s="76" t="e" cm="1">
        <f t="array" ref="CZ2656">INDEX($K:$P,ROW(),MATCH(CZ$3,$K$2:$P$2,0))</f>
        <v>#N/A</v>
      </c>
      <c r="DA2656" s="76" t="e" cm="1">
        <f t="array" ref="DA2656">INDEX($K:$P,ROW(),MATCH(DA$3,$K$2:$P$2,0))</f>
        <v>#N/A</v>
      </c>
      <c r="DB2656" s="76" t="e" cm="1">
        <f t="array" ref="DB2656">INDEX($K:$P,ROW(),MATCH(DB$3,$K$2:$P$2,0))</f>
        <v>#N/A</v>
      </c>
      <c r="DC2656" s="76" t="e" cm="1">
        <f t="array" ref="DC2656">INDEX($K:$P,ROW(),MATCH(DC$3,$K$2:$P$2,0))</f>
        <v>#N/A</v>
      </c>
      <c r="DD2656" s="76" t="e" cm="1">
        <f t="array" ref="DD2656">INDEX($K:$P,ROW(),MATCH(DD$3,$K$2:$P$2,0))</f>
        <v>#N/A</v>
      </c>
      <c r="DE2656" s="76" t="e" cm="1">
        <f t="array" ref="DE2656">INDEX($K:$P,ROW(),MATCH(DE$3,$K$2:$P$2,0))</f>
        <v>#N/A</v>
      </c>
      <c r="DF2656" s="76" t="e" cm="1">
        <f t="array" ref="DF2656">INDEX($K:$P,ROW(),MATCH(DF$3,$K$2:$P$2,0))</f>
        <v>#N/A</v>
      </c>
      <c r="DG2656" s="76" t="e" cm="1">
        <f t="array" ref="DG2656">INDEX($K:$P,ROW(),MATCH(DG$3,$K$2:$P$2,0))</f>
        <v>#N/A</v>
      </c>
      <c r="DH2656" s="76" t="e" cm="1">
        <f t="array" ref="DH2656">INDEX($K:$P,ROW(),MATCH(DH$3,$K$2:$P$2,0))</f>
        <v>#N/A</v>
      </c>
      <c r="DI2656" s="76" t="e" cm="1">
        <f t="array" ref="DI2656">INDEX($K:$P,ROW(),MATCH(DI$3,$K$2:$P$2,0))</f>
        <v>#N/A</v>
      </c>
      <c r="DJ2656" s="76" t="e" cm="1">
        <f t="array" ref="DJ2656">INDEX($K:$P,ROW(),MATCH(DJ$3,$K$2:$P$2,0))</f>
        <v>#N/A</v>
      </c>
      <c r="DK2656" s="76" t="e" cm="1">
        <f t="array" ref="DK2656">INDEX($K:$P,ROW(),MATCH(DK$3,$K$2:$P$2,0))</f>
        <v>#N/A</v>
      </c>
      <c r="DL2656" s="76" t="e" cm="1">
        <f t="array" ref="DL2656">INDEX($K:$P,ROW(),MATCH(DL$3,$K$2:$P$2,0))</f>
        <v>#N/A</v>
      </c>
    </row>
    <row r="2657" spans="1:116" x14ac:dyDescent="0.4">
      <c r="D2657" t="s">
        <v>562</v>
      </c>
      <c r="E2657" s="8" t="str">
        <f t="shared" si="5062"/>
        <v>2657 TOGGLE-TV-V</v>
      </c>
      <c r="G2657" s="127" t="str">
        <f ca="1">SUBSTITUTE(G2655,"before toggle","after toggle")</f>
        <v># of assets - after toggle</v>
      </c>
      <c r="H2657" s="12"/>
      <c r="I2657" s="60"/>
      <c r="J2657" s="60"/>
      <c r="K2657" s="117">
        <f t="shared" ref="K2657:P2657" ca="1" si="5063">SUMIF($4:$4,K$2,2657:2657)</f>
        <v>5000</v>
      </c>
      <c r="L2657" s="117">
        <f t="shared" ca="1" si="5063"/>
        <v>5000</v>
      </c>
      <c r="M2657" s="117">
        <f t="shared" ca="1" si="5063"/>
        <v>5000</v>
      </c>
      <c r="N2657" s="117">
        <f t="shared" ca="1" si="5063"/>
        <v>5000</v>
      </c>
      <c r="O2657" s="117">
        <f t="shared" ca="1" si="5063"/>
        <v>5000</v>
      </c>
      <c r="P2657" s="117">
        <f t="shared" ca="1" si="5063"/>
        <v>5000</v>
      </c>
      <c r="R2657" s="15"/>
      <c r="S2657" s="151" cm="1">
        <f t="array" aca="1" ref="S2657" ca="1">INDIRECT(S2649)*$H2656</f>
        <v>5000</v>
      </c>
      <c r="T2657" s="151" cm="1">
        <f t="array" aca="1" ref="T2657" ca="1">INDIRECT(T2649)*$H2656</f>
        <v>5000</v>
      </c>
      <c r="U2657" s="151" cm="1">
        <f t="array" aca="1" ref="U2657" ca="1">INDIRECT(U2649)*$H2656</f>
        <v>5000</v>
      </c>
      <c r="V2657" s="151" cm="1">
        <f t="array" aca="1" ref="V2657" ca="1">INDIRECT(V2649)*$H2656</f>
        <v>5000</v>
      </c>
      <c r="W2657" s="151" cm="1">
        <f t="array" aca="1" ref="W2657" ca="1">INDIRECT(W2649)*$H2656</f>
        <v>5000</v>
      </c>
      <c r="X2657" s="151" cm="1">
        <f t="array" aca="1" ref="X2657" ca="1">INDIRECT(X2649)*$H2656</f>
        <v>5000</v>
      </c>
      <c r="Y2657" s="151" cm="1">
        <f t="array" aca="1" ref="Y2657" ca="1">INDIRECT(Y2649)*$H2656</f>
        <v>5000</v>
      </c>
      <c r="Z2657" s="151" cm="1">
        <f t="array" aca="1" ref="Z2657" ca="1">INDIRECT(Z2649)*$H2656</f>
        <v>5000</v>
      </c>
      <c r="AA2657" s="151" cm="1">
        <f t="array" aca="1" ref="AA2657" ca="1">INDIRECT(AA2649)*$H2656</f>
        <v>5000</v>
      </c>
      <c r="AB2657" s="151" cm="1">
        <f t="array" aca="1" ref="AB2657" ca="1">INDIRECT(AB2649)*$H2656</f>
        <v>5000</v>
      </c>
      <c r="AC2657" s="151" cm="1">
        <f t="array" aca="1" ref="AC2657" ca="1">INDIRECT(AC2649)*$H2656</f>
        <v>5000</v>
      </c>
      <c r="AD2657" s="151" cm="1">
        <f t="array" aca="1" ref="AD2657" ca="1">INDIRECT(AD2649)*$H2656</f>
        <v>5000</v>
      </c>
      <c r="AE2657" s="151" cm="1">
        <f t="array" aca="1" ref="AE2657" ca="1">INDIRECT(AE2649)*$H2656</f>
        <v>5000</v>
      </c>
      <c r="AF2657" s="151" cm="1">
        <f t="array" aca="1" ref="AF2657" ca="1">INDIRECT(AF2649)*$H2656</f>
        <v>5000</v>
      </c>
      <c r="AG2657" s="151" cm="1">
        <f t="array" aca="1" ref="AG2657" ca="1">INDIRECT(AG2649)*$H2656</f>
        <v>5000</v>
      </c>
      <c r="AH2657" s="151" cm="1">
        <f t="array" aca="1" ref="AH2657" ca="1">INDIRECT(AH2649)*$H2656</f>
        <v>5000</v>
      </c>
      <c r="AI2657" s="151" cm="1">
        <f t="array" aca="1" ref="AI2657" ca="1">INDIRECT(AI2649)*$H2656</f>
        <v>5000</v>
      </c>
      <c r="AJ2657" s="151" cm="1">
        <f t="array" aca="1" ref="AJ2657" ca="1">INDIRECT(AJ2649)*$H2656</f>
        <v>5000</v>
      </c>
      <c r="AK2657" s="151" cm="1">
        <f t="array" aca="1" ref="AK2657" ca="1">INDIRECT(AK2649)*$H2656</f>
        <v>5000</v>
      </c>
      <c r="AL2657" s="151" cm="1">
        <f t="array" aca="1" ref="AL2657" ca="1">INDIRECT(AL2649)*$H2656</f>
        <v>5000</v>
      </c>
      <c r="AM2657" s="151" cm="1">
        <f t="array" aca="1" ref="AM2657" ca="1">INDIRECT(AM2649)*$H2656</f>
        <v>5000</v>
      </c>
      <c r="AN2657" s="151" cm="1">
        <f t="array" aca="1" ref="AN2657" ca="1">INDIRECT(AN2649)*$H2656</f>
        <v>5000</v>
      </c>
      <c r="AO2657" s="151" cm="1">
        <f t="array" aca="1" ref="AO2657" ca="1">INDIRECT(AO2649)*$H2656</f>
        <v>5000</v>
      </c>
      <c r="AP2657" s="151" cm="1">
        <f t="array" aca="1" ref="AP2657" ca="1">INDIRECT(AP2649)*$H2656</f>
        <v>5000</v>
      </c>
      <c r="AQ2657" s="151" cm="1">
        <f t="array" aca="1" ref="AQ2657" ca="1">INDIRECT(AQ2649)*$H2656</f>
        <v>5000</v>
      </c>
      <c r="AR2657" s="151" cm="1">
        <f t="array" aca="1" ref="AR2657" ca="1">INDIRECT(AR2649)*$H2656</f>
        <v>5000</v>
      </c>
      <c r="AS2657" s="151" cm="1">
        <f t="array" aca="1" ref="AS2657" ca="1">INDIRECT(AS2649)*$H2656</f>
        <v>5000</v>
      </c>
      <c r="AT2657" s="151" cm="1">
        <f t="array" aca="1" ref="AT2657" ca="1">INDIRECT(AT2649)*$H2656</f>
        <v>5000</v>
      </c>
      <c r="AU2657" s="151" cm="1">
        <f t="array" aca="1" ref="AU2657" ca="1">INDIRECT(AU2649)*$H2656</f>
        <v>5000</v>
      </c>
      <c r="AV2657" s="151" cm="1">
        <f t="array" aca="1" ref="AV2657" ca="1">INDIRECT(AV2649)*$H2656</f>
        <v>5000</v>
      </c>
      <c r="AW2657" s="151" cm="1">
        <f t="array" aca="1" ref="AW2657" ca="1">INDIRECT(AW2649)*$H2656</f>
        <v>5000</v>
      </c>
      <c r="AX2657" s="151" cm="1">
        <f t="array" aca="1" ref="AX2657" ca="1">INDIRECT(AX2649)*$H2656</f>
        <v>5000</v>
      </c>
      <c r="AY2657" s="151" cm="1">
        <f t="array" aca="1" ref="AY2657" ca="1">INDIRECT(AY2649)*$H2656</f>
        <v>5000</v>
      </c>
      <c r="AZ2657" s="151" cm="1">
        <f t="array" aca="1" ref="AZ2657" ca="1">INDIRECT(AZ2649)*$H2656</f>
        <v>5000</v>
      </c>
      <c r="BA2657" s="151" cm="1">
        <f t="array" aca="1" ref="BA2657" ca="1">INDIRECT(BA2649)*$H2656</f>
        <v>5000</v>
      </c>
      <c r="BB2657" s="151" cm="1">
        <f t="array" aca="1" ref="BB2657" ca="1">INDIRECT(BB2649)*$H2656</f>
        <v>5000</v>
      </c>
      <c r="BC2657" s="151" cm="1">
        <f t="array" aca="1" ref="BC2657" ca="1">INDIRECT(BC2649)*$H2656</f>
        <v>5000</v>
      </c>
      <c r="BD2657" s="151" cm="1">
        <f t="array" aca="1" ref="BD2657" ca="1">INDIRECT(BD2649)*$H2656</f>
        <v>5000</v>
      </c>
      <c r="BE2657" s="151" cm="1">
        <f t="array" aca="1" ref="BE2657" ca="1">INDIRECT(BE2649)*$H2656</f>
        <v>5000</v>
      </c>
      <c r="BF2657" s="151" cm="1">
        <f t="array" aca="1" ref="BF2657" ca="1">INDIRECT(BF2649)*$H2656</f>
        <v>5000</v>
      </c>
      <c r="BG2657" s="151" cm="1">
        <f t="array" aca="1" ref="BG2657" ca="1">INDIRECT(BG2649)*$H2656</f>
        <v>5000</v>
      </c>
      <c r="BH2657" s="151" cm="1">
        <f t="array" aca="1" ref="BH2657" ca="1">INDIRECT(BH2649)*$H2656</f>
        <v>5000</v>
      </c>
      <c r="BI2657" s="151" cm="1">
        <f t="array" aca="1" ref="BI2657" ca="1">INDIRECT(BI2649)*$H2656</f>
        <v>5000</v>
      </c>
      <c r="BJ2657" s="151" cm="1">
        <f t="array" aca="1" ref="BJ2657" ca="1">INDIRECT(BJ2649)*$H2656</f>
        <v>5000</v>
      </c>
      <c r="BK2657" s="151" cm="1">
        <f t="array" aca="1" ref="BK2657" ca="1">INDIRECT(BK2649)*$H2656</f>
        <v>5000</v>
      </c>
      <c r="BL2657" s="151" cm="1">
        <f t="array" aca="1" ref="BL2657" ca="1">INDIRECT(BL2649)*$H2656</f>
        <v>5000</v>
      </c>
      <c r="BM2657" s="151" cm="1">
        <f t="array" aca="1" ref="BM2657" ca="1">INDIRECT(BM2649)*$H2656</f>
        <v>5000</v>
      </c>
      <c r="BN2657" s="151" cm="1">
        <f t="array" aca="1" ref="BN2657" ca="1">INDIRECT(BN2649)*$H2656</f>
        <v>5000</v>
      </c>
      <c r="BO2657" s="151" cm="1">
        <f t="array" aca="1" ref="BO2657" ca="1">INDIRECT(BO2649)*$H2656</f>
        <v>5000</v>
      </c>
      <c r="BP2657" s="151" cm="1">
        <f t="array" aca="1" ref="BP2657" ca="1">INDIRECT(BP2649)*$H2656</f>
        <v>5000</v>
      </c>
      <c r="BQ2657" s="151" cm="1">
        <f t="array" aca="1" ref="BQ2657" ca="1">INDIRECT(BQ2649)*$H2656</f>
        <v>5000</v>
      </c>
      <c r="BR2657" s="151" cm="1">
        <f t="array" aca="1" ref="BR2657" ca="1">INDIRECT(BR2649)*$H2656</f>
        <v>5000</v>
      </c>
      <c r="BS2657" s="151" cm="1">
        <f t="array" aca="1" ref="BS2657" ca="1">INDIRECT(BS2649)*$H2656</f>
        <v>5000</v>
      </c>
      <c r="BT2657" s="151" cm="1">
        <f t="array" aca="1" ref="BT2657" ca="1">INDIRECT(BT2649)*$H2656</f>
        <v>5000</v>
      </c>
      <c r="BU2657" s="151" cm="1">
        <f t="array" aca="1" ref="BU2657" ca="1">INDIRECT(BU2649)*$H2656</f>
        <v>5000</v>
      </c>
      <c r="BV2657" s="151" cm="1">
        <f t="array" aca="1" ref="BV2657" ca="1">INDIRECT(BV2649)*$H2656</f>
        <v>5000</v>
      </c>
      <c r="BW2657" s="151" cm="1">
        <f t="array" aca="1" ref="BW2657" ca="1">INDIRECT(BW2649)*$H2656</f>
        <v>5000</v>
      </c>
      <c r="BX2657" s="151" cm="1">
        <f t="array" aca="1" ref="BX2657" ca="1">INDIRECT(BX2649)*$H2656</f>
        <v>5000</v>
      </c>
      <c r="BY2657" s="151" cm="1">
        <f t="array" aca="1" ref="BY2657" ca="1">INDIRECT(BY2649)*$H2656</f>
        <v>5000</v>
      </c>
      <c r="BZ2657" s="151" cm="1">
        <f t="array" aca="1" ref="BZ2657" ca="1">INDIRECT(BZ2649)*$H2656</f>
        <v>5000</v>
      </c>
      <c r="CA2657" s="151" cm="1">
        <f t="array" aca="1" ref="CA2657" ca="1">INDIRECT(CA2649)*$H2656</f>
        <v>5000</v>
      </c>
      <c r="CB2657" s="151" cm="1">
        <f t="array" aca="1" ref="CB2657" ca="1">INDIRECT(CB2649)*$H2656</f>
        <v>5000</v>
      </c>
      <c r="CC2657" s="151" cm="1">
        <f t="array" aca="1" ref="CC2657" ca="1">INDIRECT(CC2649)*$H2656</f>
        <v>5000</v>
      </c>
      <c r="CD2657" s="151" cm="1">
        <f t="array" aca="1" ref="CD2657" ca="1">INDIRECT(CD2649)*$H2656</f>
        <v>5000</v>
      </c>
      <c r="CE2657" s="151" cm="1">
        <f t="array" aca="1" ref="CE2657" ca="1">INDIRECT(CE2649)*$H2656</f>
        <v>5000</v>
      </c>
      <c r="CF2657" s="151" cm="1">
        <f t="array" aca="1" ref="CF2657" ca="1">INDIRECT(CF2649)*$H2656</f>
        <v>5000</v>
      </c>
      <c r="CG2657" s="151" cm="1">
        <f t="array" aca="1" ref="CG2657" ca="1">INDIRECT(CG2649)*$H2656</f>
        <v>5000</v>
      </c>
      <c r="CH2657" s="151" cm="1">
        <f t="array" aca="1" ref="CH2657" ca="1">INDIRECT(CH2649)*$H2656</f>
        <v>5000</v>
      </c>
      <c r="CI2657" s="151" cm="1">
        <f t="array" aca="1" ref="CI2657" ca="1">INDIRECT(CI2649)*$H2656</f>
        <v>5000</v>
      </c>
      <c r="CJ2657" s="151" cm="1">
        <f t="array" aca="1" ref="CJ2657" ca="1">INDIRECT(CJ2649)*$H2656</f>
        <v>5000</v>
      </c>
      <c r="CK2657" s="151" cm="1">
        <f t="array" aca="1" ref="CK2657" ca="1">INDIRECT(CK2649)*$H2656</f>
        <v>5000</v>
      </c>
      <c r="CL2657" s="151" cm="1">
        <f t="array" aca="1" ref="CL2657" ca="1">INDIRECT(CL2649)*$H2656</f>
        <v>5000</v>
      </c>
      <c r="CN2657" s="240"/>
      <c r="CO2657" s="151" t="e" cm="1">
        <f t="array" aca="1" ref="CO2657" ca="1">INDIRECT(CO2649)*CO2656</f>
        <v>#N/A</v>
      </c>
      <c r="CP2657" s="151" t="e" cm="1">
        <f t="array" aca="1" ref="CP2657" ca="1">INDIRECT(CP2649)*CP2656</f>
        <v>#N/A</v>
      </c>
      <c r="CQ2657" s="151" t="e" cm="1">
        <f t="array" aca="1" ref="CQ2657" ca="1">INDIRECT(CQ2649)*CQ2656</f>
        <v>#N/A</v>
      </c>
      <c r="CR2657" s="151" t="e" cm="1">
        <f t="array" aca="1" ref="CR2657" ca="1">INDIRECT(CR2649)*CR2656</f>
        <v>#N/A</v>
      </c>
      <c r="CS2657" s="151" t="e" cm="1">
        <f t="array" aca="1" ref="CS2657" ca="1">INDIRECT(CS2649)*CS2656</f>
        <v>#N/A</v>
      </c>
      <c r="CT2657" s="151" t="e" cm="1">
        <f t="array" aca="1" ref="CT2657" ca="1">INDIRECT(CT2649)*CT2656</f>
        <v>#N/A</v>
      </c>
      <c r="CU2657" s="151" t="e" cm="1">
        <f t="array" aca="1" ref="CU2657" ca="1">INDIRECT(CU2649)*CU2656</f>
        <v>#N/A</v>
      </c>
      <c r="CV2657" s="151" t="e" cm="1">
        <f t="array" aca="1" ref="CV2657" ca="1">INDIRECT(CV2649)*CV2656</f>
        <v>#N/A</v>
      </c>
      <c r="CW2657" s="151" t="e" cm="1">
        <f t="array" aca="1" ref="CW2657" ca="1">INDIRECT(CW2649)*CW2656</f>
        <v>#N/A</v>
      </c>
      <c r="CX2657" s="151" t="e" cm="1">
        <f t="array" aca="1" ref="CX2657" ca="1">INDIRECT(CX2649)*CX2656</f>
        <v>#N/A</v>
      </c>
      <c r="CY2657" s="151" t="e" cm="1">
        <f t="array" aca="1" ref="CY2657" ca="1">INDIRECT(CY2649)*CY2656</f>
        <v>#N/A</v>
      </c>
      <c r="CZ2657" s="151" t="e" cm="1">
        <f t="array" aca="1" ref="CZ2657" ca="1">INDIRECT(CZ2649)*CZ2656</f>
        <v>#N/A</v>
      </c>
      <c r="DA2657" s="151" t="e" cm="1">
        <f t="array" aca="1" ref="DA2657" ca="1">INDIRECT(DA2649)*DA2656</f>
        <v>#N/A</v>
      </c>
      <c r="DB2657" s="151" t="e" cm="1">
        <f t="array" aca="1" ref="DB2657" ca="1">INDIRECT(DB2649)*DB2656</f>
        <v>#N/A</v>
      </c>
      <c r="DC2657" s="151" t="e" cm="1">
        <f t="array" aca="1" ref="DC2657" ca="1">INDIRECT(DC2649)*DC2656</f>
        <v>#N/A</v>
      </c>
      <c r="DD2657" s="151" t="e" cm="1">
        <f t="array" aca="1" ref="DD2657" ca="1">INDIRECT(DD2649)*DD2656</f>
        <v>#N/A</v>
      </c>
      <c r="DE2657" s="151" t="e" cm="1">
        <f t="array" aca="1" ref="DE2657" ca="1">INDIRECT(DE2649)*DE2656</f>
        <v>#N/A</v>
      </c>
      <c r="DF2657" s="151" t="e" cm="1">
        <f t="array" aca="1" ref="DF2657" ca="1">INDIRECT(DF2649)*DF2656</f>
        <v>#N/A</v>
      </c>
      <c r="DG2657" s="151" t="e" cm="1">
        <f t="array" aca="1" ref="DG2657" ca="1">INDIRECT(DG2649)*DG2656</f>
        <v>#N/A</v>
      </c>
      <c r="DH2657" s="151" t="e" cm="1">
        <f t="array" aca="1" ref="DH2657" ca="1">INDIRECT(DH2649)*DH2656</f>
        <v>#N/A</v>
      </c>
      <c r="DI2657" s="151" t="e" cm="1">
        <f t="array" aca="1" ref="DI2657" ca="1">INDIRECT(DI2649)*DI2656</f>
        <v>#N/A</v>
      </c>
      <c r="DJ2657" s="151" t="e" cm="1">
        <f t="array" aca="1" ref="DJ2657" ca="1">INDIRECT(DJ2649)*DJ2656</f>
        <v>#N/A</v>
      </c>
      <c r="DK2657" s="151" t="e" cm="1">
        <f t="array" aca="1" ref="DK2657" ca="1">INDIRECT(DK2649)*DK2656</f>
        <v>#N/A</v>
      </c>
      <c r="DL2657" s="151" t="e" cm="1">
        <f t="array" aca="1" ref="DL2657" ca="1">INDIRECT(DL2649)*DL2656</f>
        <v>#N/A</v>
      </c>
    </row>
    <row r="2658" spans="1:116" x14ac:dyDescent="0.4">
      <c r="B2658" t="s">
        <v>332</v>
      </c>
      <c r="D2658" t="s">
        <v>562</v>
      </c>
      <c r="E2658" s="8" t="str">
        <f t="shared" si="5062"/>
        <v>2658 TOGGLE-TV-V</v>
      </c>
      <c r="G2658" s="136" t="str">
        <f>G2646</f>
        <v>Surgical procedures</v>
      </c>
      <c r="H2658" s="12"/>
      <c r="I2658" s="60"/>
      <c r="J2658" s="60"/>
      <c r="K2658" s="38"/>
      <c r="L2658" s="38"/>
      <c r="M2658" s="38"/>
      <c r="N2658" s="38"/>
      <c r="O2658" s="38"/>
      <c r="P2658" s="38"/>
      <c r="R2658" s="15"/>
      <c r="S2658" s="240"/>
      <c r="T2658" s="240"/>
      <c r="U2658" s="240"/>
      <c r="V2658" s="240"/>
      <c r="W2658" s="240"/>
      <c r="X2658" s="240"/>
      <c r="Y2658" s="240"/>
      <c r="Z2658" s="240"/>
      <c r="AA2658" s="240"/>
      <c r="AB2658" s="240"/>
      <c r="AC2658" s="240"/>
      <c r="AD2658" s="240"/>
      <c r="AE2658" s="240"/>
      <c r="AF2658" s="240"/>
      <c r="AG2658" s="240"/>
      <c r="AH2658" s="240"/>
      <c r="AI2658" s="240"/>
      <c r="AJ2658" s="240"/>
      <c r="AK2658" s="240"/>
      <c r="AL2658" s="240"/>
      <c r="AM2658" s="240"/>
      <c r="AN2658" s="240"/>
      <c r="AO2658" s="240"/>
      <c r="AP2658" s="240"/>
      <c r="AQ2658" s="240"/>
      <c r="AR2658" s="240"/>
      <c r="AS2658" s="240"/>
      <c r="AT2658" s="240"/>
      <c r="AU2658" s="240"/>
      <c r="AV2658" s="240"/>
      <c r="AW2658" s="240"/>
      <c r="AX2658" s="240"/>
      <c r="AY2658" s="240"/>
      <c r="AZ2658" s="240"/>
      <c r="BA2658" s="240"/>
      <c r="BB2658" s="240"/>
      <c r="BC2658" s="240"/>
      <c r="BD2658" s="240"/>
      <c r="BE2658" s="240"/>
      <c r="BF2658" s="240"/>
      <c r="BG2658" s="240"/>
      <c r="BH2658" s="240"/>
      <c r="BI2658" s="240"/>
      <c r="BJ2658" s="240"/>
      <c r="BK2658" s="240"/>
      <c r="BL2658" s="240"/>
      <c r="BM2658" s="240"/>
      <c r="BN2658" s="240"/>
      <c r="BO2658" s="240"/>
      <c r="BP2658" s="240"/>
      <c r="BQ2658" s="240"/>
      <c r="BR2658" s="240"/>
      <c r="BS2658" s="240"/>
      <c r="BT2658" s="240"/>
      <c r="BU2658" s="240"/>
      <c r="BV2658" s="240"/>
      <c r="BW2658" s="240"/>
      <c r="BX2658" s="240"/>
      <c r="BY2658" s="240"/>
      <c r="BZ2658" s="240"/>
      <c r="CA2658" s="240"/>
      <c r="CB2658" s="240"/>
      <c r="CC2658" s="240"/>
      <c r="CD2658" s="240"/>
      <c r="CE2658" s="240"/>
      <c r="CF2658" s="240"/>
      <c r="CG2658" s="240"/>
      <c r="CH2658" s="240"/>
      <c r="CI2658" s="240"/>
      <c r="CJ2658" s="240"/>
      <c r="CK2658" s="240"/>
      <c r="CL2658" s="240"/>
      <c r="CN2658" s="60"/>
      <c r="CO2658" s="76"/>
      <c r="CP2658" s="76"/>
      <c r="CQ2658" s="76"/>
      <c r="CR2658" s="76"/>
      <c r="CS2658" s="76"/>
      <c r="CT2658" s="76"/>
      <c r="CU2658" s="76"/>
      <c r="CV2658" s="76"/>
      <c r="CW2658" s="76"/>
      <c r="CX2658" s="76"/>
      <c r="CY2658" s="76"/>
      <c r="CZ2658" s="76"/>
      <c r="DA2658" s="76"/>
      <c r="DB2658" s="76"/>
      <c r="DC2658" s="76"/>
      <c r="DD2658" s="76"/>
      <c r="DE2658" s="76"/>
      <c r="DF2658" s="76"/>
      <c r="DG2658" s="76"/>
      <c r="DH2658" s="76"/>
      <c r="DI2658" s="76"/>
      <c r="DJ2658" s="76"/>
      <c r="DK2658" s="76"/>
      <c r="DL2658" s="76"/>
    </row>
    <row r="2659" spans="1:116" x14ac:dyDescent="0.4">
      <c r="B2659" t="s">
        <v>332</v>
      </c>
      <c r="D2659" t="s">
        <v>562</v>
      </c>
      <c r="E2659" s="8" t="str">
        <f>ROW()&amp;" "&amp;D2659</f>
        <v>2659 TOGGLE-TV-V</v>
      </c>
      <c r="G2659" s="191" t="str">
        <f>IFERROR(SUBSTITUTE(TRIM(MID(G2654, SEARCH("-", G2654) + 1, LEN(G2654))),":",""),"no unit")</f>
        <v>implant</v>
      </c>
      <c r="H2659" s="27"/>
      <c r="I2659" s="78"/>
      <c r="J2659" s="78"/>
      <c r="K2659" s="33"/>
      <c r="L2659" s="33"/>
      <c r="M2659" s="33"/>
      <c r="N2659" s="33"/>
      <c r="O2659" s="33"/>
      <c r="P2659" s="33"/>
      <c r="R2659" s="33"/>
      <c r="S2659" s="80"/>
      <c r="T2659" s="80"/>
      <c r="U2659" s="80"/>
      <c r="V2659" s="80"/>
      <c r="W2659" s="80"/>
      <c r="X2659" s="80"/>
      <c r="Y2659" s="80"/>
      <c r="Z2659" s="80"/>
      <c r="AA2659" s="80"/>
      <c r="AB2659" s="80"/>
      <c r="AC2659" s="80"/>
      <c r="AD2659" s="80"/>
      <c r="AE2659" s="80"/>
      <c r="AF2659" s="80"/>
      <c r="AG2659" s="80"/>
      <c r="AH2659" s="80"/>
      <c r="AI2659" s="80"/>
      <c r="AJ2659" s="80"/>
      <c r="AK2659" s="80"/>
      <c r="AL2659" s="80"/>
      <c r="AM2659" s="80"/>
      <c r="AN2659" s="80"/>
      <c r="AO2659" s="80"/>
      <c r="AP2659" s="80"/>
      <c r="AQ2659" s="80"/>
      <c r="AR2659" s="80"/>
      <c r="AS2659" s="80"/>
      <c r="AT2659" s="80"/>
      <c r="AU2659" s="80"/>
      <c r="AV2659" s="80"/>
      <c r="AW2659" s="80"/>
      <c r="AX2659" s="80"/>
      <c r="AY2659" s="80"/>
      <c r="AZ2659" s="80"/>
      <c r="BA2659" s="80"/>
      <c r="BB2659" s="80"/>
      <c r="BC2659" s="80"/>
      <c r="BD2659" s="80"/>
      <c r="BE2659" s="80"/>
      <c r="BF2659" s="80"/>
      <c r="BG2659" s="80"/>
      <c r="BH2659" s="80"/>
      <c r="BI2659" s="80"/>
      <c r="BJ2659" s="80"/>
      <c r="BK2659" s="80"/>
      <c r="BL2659" s="80"/>
      <c r="BM2659" s="80"/>
      <c r="BN2659" s="80"/>
      <c r="BO2659" s="80"/>
      <c r="BP2659" s="80"/>
      <c r="BQ2659" s="80"/>
      <c r="BR2659" s="80"/>
      <c r="BS2659" s="80"/>
      <c r="BT2659" s="80"/>
      <c r="BU2659" s="80"/>
      <c r="BV2659" s="80"/>
      <c r="BW2659" s="80"/>
      <c r="BX2659" s="80"/>
      <c r="BY2659" s="80"/>
      <c r="BZ2659" s="80"/>
      <c r="CA2659" s="80"/>
      <c r="CB2659" s="80"/>
      <c r="CC2659" s="80"/>
      <c r="CD2659" s="80"/>
      <c r="CE2659" s="80"/>
      <c r="CF2659" s="80"/>
      <c r="CG2659" s="80"/>
      <c r="CH2659" s="80"/>
      <c r="CI2659" s="80"/>
      <c r="CJ2659" s="80"/>
      <c r="CK2659" s="80"/>
      <c r="CL2659" s="80"/>
      <c r="CN2659" s="78"/>
      <c r="CO2659" s="77"/>
      <c r="CP2659" s="77"/>
      <c r="CQ2659" s="77"/>
      <c r="CR2659" s="77"/>
      <c r="CS2659" s="77"/>
      <c r="CT2659" s="77"/>
      <c r="CU2659" s="77"/>
      <c r="CV2659" s="77"/>
      <c r="CW2659" s="77"/>
      <c r="CX2659" s="77"/>
      <c r="CY2659" s="77"/>
      <c r="CZ2659" s="77"/>
      <c r="DA2659" s="77"/>
      <c r="DB2659" s="77"/>
      <c r="DC2659" s="77"/>
      <c r="DD2659" s="77"/>
      <c r="DE2659" s="77"/>
      <c r="DF2659" s="77"/>
      <c r="DG2659" s="77"/>
      <c r="DH2659" s="77"/>
      <c r="DI2659" s="77"/>
      <c r="DJ2659" s="77"/>
      <c r="DK2659" s="77"/>
      <c r="DL2659" s="77"/>
    </row>
    <row r="2660" spans="1:116" x14ac:dyDescent="0.4">
      <c r="B2660" t="s">
        <v>332</v>
      </c>
      <c r="D2660" t="s">
        <v>562</v>
      </c>
      <c r="E2660" s="8" t="str">
        <f t="shared" ref="E2660:E2665" si="5064">ROW()&amp;" "&amp;D2660</f>
        <v>2660 TOGGLE-TV-V</v>
      </c>
      <c r="G2660" s="136" t="s">
        <v>461</v>
      </c>
      <c r="H2660" s="27"/>
      <c r="I2660" s="78"/>
      <c r="J2660" s="78"/>
      <c r="K2660" s="33"/>
      <c r="L2660" s="33"/>
      <c r="M2660" s="33"/>
      <c r="N2660" s="33"/>
      <c r="O2660" s="33"/>
      <c r="P2660" s="33"/>
      <c r="R2660" s="33"/>
      <c r="S2660" s="80" t="str">
        <f>S2648</f>
        <v>S$16</v>
      </c>
      <c r="T2660" s="80" t="str">
        <f t="shared" ref="T2660:CE2660" si="5065">T2648</f>
        <v>T$16</v>
      </c>
      <c r="U2660" s="80" t="str">
        <f t="shared" si="5065"/>
        <v>U$16</v>
      </c>
      <c r="V2660" s="80" t="str">
        <f t="shared" si="5065"/>
        <v>V$16</v>
      </c>
      <c r="W2660" s="80" t="str">
        <f t="shared" si="5065"/>
        <v>W$16</v>
      </c>
      <c r="X2660" s="80" t="str">
        <f t="shared" si="5065"/>
        <v>X$16</v>
      </c>
      <c r="Y2660" s="80" t="str">
        <f t="shared" si="5065"/>
        <v>Y$16</v>
      </c>
      <c r="Z2660" s="80" t="str">
        <f t="shared" si="5065"/>
        <v>Z$16</v>
      </c>
      <c r="AA2660" s="80" t="str">
        <f t="shared" si="5065"/>
        <v>AA$16</v>
      </c>
      <c r="AB2660" s="80" t="str">
        <f t="shared" si="5065"/>
        <v>AB$16</v>
      </c>
      <c r="AC2660" s="80" t="str">
        <f t="shared" si="5065"/>
        <v>AC$16</v>
      </c>
      <c r="AD2660" s="80" t="str">
        <f t="shared" si="5065"/>
        <v>AD$16</v>
      </c>
      <c r="AE2660" s="80" t="str">
        <f t="shared" si="5065"/>
        <v>AE$16</v>
      </c>
      <c r="AF2660" s="80" t="str">
        <f t="shared" si="5065"/>
        <v>AF$16</v>
      </c>
      <c r="AG2660" s="80" t="str">
        <f t="shared" si="5065"/>
        <v>AG$16</v>
      </c>
      <c r="AH2660" s="80" t="str">
        <f t="shared" si="5065"/>
        <v>AH$16</v>
      </c>
      <c r="AI2660" s="80" t="str">
        <f t="shared" si="5065"/>
        <v>AI$16</v>
      </c>
      <c r="AJ2660" s="80" t="str">
        <f t="shared" si="5065"/>
        <v>AJ$16</v>
      </c>
      <c r="AK2660" s="80" t="str">
        <f t="shared" si="5065"/>
        <v>AK$16</v>
      </c>
      <c r="AL2660" s="80" t="str">
        <f t="shared" si="5065"/>
        <v>AL$16</v>
      </c>
      <c r="AM2660" s="80" t="str">
        <f t="shared" si="5065"/>
        <v>AM$16</v>
      </c>
      <c r="AN2660" s="80" t="str">
        <f t="shared" si="5065"/>
        <v>AN$16</v>
      </c>
      <c r="AO2660" s="80" t="str">
        <f t="shared" si="5065"/>
        <v>AO$16</v>
      </c>
      <c r="AP2660" s="80" t="str">
        <f t="shared" si="5065"/>
        <v>AP$16</v>
      </c>
      <c r="AQ2660" s="80" t="str">
        <f t="shared" si="5065"/>
        <v>AQ$16</v>
      </c>
      <c r="AR2660" s="80" t="str">
        <f t="shared" si="5065"/>
        <v>AR$16</v>
      </c>
      <c r="AS2660" s="80" t="str">
        <f t="shared" si="5065"/>
        <v>AS$16</v>
      </c>
      <c r="AT2660" s="80" t="str">
        <f t="shared" si="5065"/>
        <v>AT$16</v>
      </c>
      <c r="AU2660" s="80" t="str">
        <f t="shared" si="5065"/>
        <v>AU$16</v>
      </c>
      <c r="AV2660" s="80" t="str">
        <f t="shared" si="5065"/>
        <v>AV$16</v>
      </c>
      <c r="AW2660" s="80" t="str">
        <f t="shared" si="5065"/>
        <v>AW$16</v>
      </c>
      <c r="AX2660" s="80" t="str">
        <f t="shared" si="5065"/>
        <v>AX$16</v>
      </c>
      <c r="AY2660" s="80" t="str">
        <f t="shared" si="5065"/>
        <v>AY$16</v>
      </c>
      <c r="AZ2660" s="80" t="str">
        <f t="shared" si="5065"/>
        <v>AZ$16</v>
      </c>
      <c r="BA2660" s="80" t="str">
        <f t="shared" si="5065"/>
        <v>BA$16</v>
      </c>
      <c r="BB2660" s="80" t="str">
        <f t="shared" si="5065"/>
        <v>BB$16</v>
      </c>
      <c r="BC2660" s="80" t="str">
        <f t="shared" si="5065"/>
        <v>BC$16</v>
      </c>
      <c r="BD2660" s="80" t="str">
        <f t="shared" si="5065"/>
        <v>BD$16</v>
      </c>
      <c r="BE2660" s="80" t="str">
        <f t="shared" si="5065"/>
        <v>BE$16</v>
      </c>
      <c r="BF2660" s="80" t="str">
        <f t="shared" si="5065"/>
        <v>BF$16</v>
      </c>
      <c r="BG2660" s="80" t="str">
        <f t="shared" si="5065"/>
        <v>BG$16</v>
      </c>
      <c r="BH2660" s="80" t="str">
        <f t="shared" si="5065"/>
        <v>BH$16</v>
      </c>
      <c r="BI2660" s="80" t="str">
        <f t="shared" si="5065"/>
        <v>BI$16</v>
      </c>
      <c r="BJ2660" s="80" t="str">
        <f t="shared" si="5065"/>
        <v>BJ$16</v>
      </c>
      <c r="BK2660" s="80" t="str">
        <f t="shared" si="5065"/>
        <v>BK$16</v>
      </c>
      <c r="BL2660" s="80" t="str">
        <f t="shared" si="5065"/>
        <v>BL$16</v>
      </c>
      <c r="BM2660" s="80" t="str">
        <f t="shared" si="5065"/>
        <v>BM$16</v>
      </c>
      <c r="BN2660" s="80" t="str">
        <f t="shared" si="5065"/>
        <v>BN$16</v>
      </c>
      <c r="BO2660" s="80" t="str">
        <f t="shared" si="5065"/>
        <v>BO$16</v>
      </c>
      <c r="BP2660" s="80" t="str">
        <f t="shared" si="5065"/>
        <v>BP$16</v>
      </c>
      <c r="BQ2660" s="80" t="str">
        <f t="shared" si="5065"/>
        <v>BQ$16</v>
      </c>
      <c r="BR2660" s="80" t="str">
        <f t="shared" si="5065"/>
        <v>BR$16</v>
      </c>
      <c r="BS2660" s="80" t="str">
        <f t="shared" si="5065"/>
        <v>BS$16</v>
      </c>
      <c r="BT2660" s="80" t="str">
        <f t="shared" si="5065"/>
        <v>BT$16</v>
      </c>
      <c r="BU2660" s="80" t="str">
        <f t="shared" si="5065"/>
        <v>BU$16</v>
      </c>
      <c r="BV2660" s="80" t="str">
        <f t="shared" si="5065"/>
        <v>BV$16</v>
      </c>
      <c r="BW2660" s="80" t="str">
        <f t="shared" si="5065"/>
        <v>BW$16</v>
      </c>
      <c r="BX2660" s="80" t="str">
        <f t="shared" si="5065"/>
        <v>BX$16</v>
      </c>
      <c r="BY2660" s="80" t="str">
        <f t="shared" si="5065"/>
        <v>BY$16</v>
      </c>
      <c r="BZ2660" s="80" t="str">
        <f t="shared" si="5065"/>
        <v>BZ$16</v>
      </c>
      <c r="CA2660" s="80" t="str">
        <f t="shared" si="5065"/>
        <v>CA$16</v>
      </c>
      <c r="CB2660" s="80" t="str">
        <f t="shared" si="5065"/>
        <v>CB$16</v>
      </c>
      <c r="CC2660" s="80" t="str">
        <f t="shared" si="5065"/>
        <v>CC$16</v>
      </c>
      <c r="CD2660" s="80" t="str">
        <f t="shared" si="5065"/>
        <v>CD$16</v>
      </c>
      <c r="CE2660" s="80" t="str">
        <f t="shared" si="5065"/>
        <v>CE$16</v>
      </c>
      <c r="CF2660" s="80" t="str">
        <f t="shared" ref="CF2660:CL2660" si="5066">CF2648</f>
        <v>CF$16</v>
      </c>
      <c r="CG2660" s="80" t="str">
        <f t="shared" si="5066"/>
        <v>CG$16</v>
      </c>
      <c r="CH2660" s="80" t="str">
        <f t="shared" si="5066"/>
        <v>CH$16</v>
      </c>
      <c r="CI2660" s="80" t="str">
        <f t="shared" si="5066"/>
        <v>CI$16</v>
      </c>
      <c r="CJ2660" s="80" t="str">
        <f t="shared" si="5066"/>
        <v>CJ$16</v>
      </c>
      <c r="CK2660" s="80" t="str">
        <f t="shared" si="5066"/>
        <v>CK$16</v>
      </c>
      <c r="CL2660" s="80" t="str">
        <f t="shared" si="5066"/>
        <v>CL$16</v>
      </c>
      <c r="CN2660" s="78"/>
      <c r="CO2660" s="80" t="str">
        <f t="shared" ref="CO2660:DL2660" si="5067">CO2648</f>
        <v>CO$16</v>
      </c>
      <c r="CP2660" s="80" t="str">
        <f t="shared" si="5067"/>
        <v>CP$16</v>
      </c>
      <c r="CQ2660" s="80" t="str">
        <f t="shared" si="5067"/>
        <v>CQ$16</v>
      </c>
      <c r="CR2660" s="80" t="str">
        <f t="shared" si="5067"/>
        <v>CR$16</v>
      </c>
      <c r="CS2660" s="80" t="str">
        <f t="shared" si="5067"/>
        <v>CS$16</v>
      </c>
      <c r="CT2660" s="80" t="str">
        <f t="shared" si="5067"/>
        <v>CT$16</v>
      </c>
      <c r="CU2660" s="80" t="str">
        <f t="shared" si="5067"/>
        <v>CU$16</v>
      </c>
      <c r="CV2660" s="80" t="str">
        <f t="shared" si="5067"/>
        <v>CV$16</v>
      </c>
      <c r="CW2660" s="80" t="str">
        <f t="shared" si="5067"/>
        <v>CW$16</v>
      </c>
      <c r="CX2660" s="80" t="str">
        <f t="shared" si="5067"/>
        <v>CX$16</v>
      </c>
      <c r="CY2660" s="80" t="str">
        <f t="shared" si="5067"/>
        <v>CY$16</v>
      </c>
      <c r="CZ2660" s="80" t="str">
        <f t="shared" si="5067"/>
        <v>CZ$16</v>
      </c>
      <c r="DA2660" s="80" t="str">
        <f t="shared" si="5067"/>
        <v>DA$16</v>
      </c>
      <c r="DB2660" s="80" t="str">
        <f t="shared" si="5067"/>
        <v>DB$16</v>
      </c>
      <c r="DC2660" s="80" t="str">
        <f t="shared" si="5067"/>
        <v>DC$16</v>
      </c>
      <c r="DD2660" s="80" t="str">
        <f t="shared" si="5067"/>
        <v>DD$16</v>
      </c>
      <c r="DE2660" s="80" t="str">
        <f t="shared" si="5067"/>
        <v>DE$16</v>
      </c>
      <c r="DF2660" s="80" t="str">
        <f t="shared" si="5067"/>
        <v>DF$16</v>
      </c>
      <c r="DG2660" s="80" t="str">
        <f t="shared" si="5067"/>
        <v>DG$16</v>
      </c>
      <c r="DH2660" s="80" t="str">
        <f t="shared" si="5067"/>
        <v>DH$16</v>
      </c>
      <c r="DI2660" s="80" t="str">
        <f t="shared" si="5067"/>
        <v>DI$16</v>
      </c>
      <c r="DJ2660" s="80" t="str">
        <f t="shared" si="5067"/>
        <v>DJ$16</v>
      </c>
      <c r="DK2660" s="80" t="str">
        <f t="shared" si="5067"/>
        <v>DK$16</v>
      </c>
      <c r="DL2660" s="80" t="str">
        <f t="shared" si="5067"/>
        <v>DL$16</v>
      </c>
    </row>
    <row r="2661" spans="1:116" x14ac:dyDescent="0.4">
      <c r="B2661" t="s">
        <v>332</v>
      </c>
      <c r="D2661" t="s">
        <v>562</v>
      </c>
      <c r="E2661" s="8" t="str">
        <f t="shared" si="5064"/>
        <v>2661 TOGGLE-TV-V</v>
      </c>
      <c r="G2661" s="191" t="s">
        <v>462</v>
      </c>
      <c r="K2661" s="53"/>
      <c r="L2661" s="53"/>
      <c r="M2661" s="53"/>
      <c r="N2661" s="53"/>
      <c r="O2661" s="53"/>
      <c r="P2661" s="53"/>
      <c r="R2661" s="24"/>
      <c r="S2661" s="212" t="str">
        <f>ADDRESS(ROW(S2657),COLUMN(S2657),2)</f>
        <v>S$2657</v>
      </c>
      <c r="T2661" s="212" t="str">
        <f t="shared" ref="T2661:CE2661" si="5068">ADDRESS(ROW(T2657),COLUMN(T2657),2)</f>
        <v>T$2657</v>
      </c>
      <c r="U2661" s="212" t="str">
        <f t="shared" si="5068"/>
        <v>U$2657</v>
      </c>
      <c r="V2661" s="212" t="str">
        <f t="shared" si="5068"/>
        <v>V$2657</v>
      </c>
      <c r="W2661" s="212" t="str">
        <f t="shared" si="5068"/>
        <v>W$2657</v>
      </c>
      <c r="X2661" s="212" t="str">
        <f t="shared" si="5068"/>
        <v>X$2657</v>
      </c>
      <c r="Y2661" s="212" t="str">
        <f t="shared" si="5068"/>
        <v>Y$2657</v>
      </c>
      <c r="Z2661" s="212" t="str">
        <f t="shared" si="5068"/>
        <v>Z$2657</v>
      </c>
      <c r="AA2661" s="212" t="str">
        <f t="shared" si="5068"/>
        <v>AA$2657</v>
      </c>
      <c r="AB2661" s="212" t="str">
        <f t="shared" si="5068"/>
        <v>AB$2657</v>
      </c>
      <c r="AC2661" s="212" t="str">
        <f t="shared" si="5068"/>
        <v>AC$2657</v>
      </c>
      <c r="AD2661" s="212" t="str">
        <f t="shared" si="5068"/>
        <v>AD$2657</v>
      </c>
      <c r="AE2661" s="212" t="str">
        <f t="shared" si="5068"/>
        <v>AE$2657</v>
      </c>
      <c r="AF2661" s="212" t="str">
        <f t="shared" si="5068"/>
        <v>AF$2657</v>
      </c>
      <c r="AG2661" s="212" t="str">
        <f t="shared" si="5068"/>
        <v>AG$2657</v>
      </c>
      <c r="AH2661" s="212" t="str">
        <f t="shared" si="5068"/>
        <v>AH$2657</v>
      </c>
      <c r="AI2661" s="212" t="str">
        <f t="shared" si="5068"/>
        <v>AI$2657</v>
      </c>
      <c r="AJ2661" s="212" t="str">
        <f t="shared" si="5068"/>
        <v>AJ$2657</v>
      </c>
      <c r="AK2661" s="212" t="str">
        <f t="shared" si="5068"/>
        <v>AK$2657</v>
      </c>
      <c r="AL2661" s="212" t="str">
        <f t="shared" si="5068"/>
        <v>AL$2657</v>
      </c>
      <c r="AM2661" s="212" t="str">
        <f t="shared" si="5068"/>
        <v>AM$2657</v>
      </c>
      <c r="AN2661" s="212" t="str">
        <f t="shared" si="5068"/>
        <v>AN$2657</v>
      </c>
      <c r="AO2661" s="212" t="str">
        <f t="shared" si="5068"/>
        <v>AO$2657</v>
      </c>
      <c r="AP2661" s="212" t="str">
        <f t="shared" si="5068"/>
        <v>AP$2657</v>
      </c>
      <c r="AQ2661" s="212" t="str">
        <f t="shared" si="5068"/>
        <v>AQ$2657</v>
      </c>
      <c r="AR2661" s="212" t="str">
        <f t="shared" si="5068"/>
        <v>AR$2657</v>
      </c>
      <c r="AS2661" s="212" t="str">
        <f t="shared" si="5068"/>
        <v>AS$2657</v>
      </c>
      <c r="AT2661" s="212" t="str">
        <f t="shared" si="5068"/>
        <v>AT$2657</v>
      </c>
      <c r="AU2661" s="212" t="str">
        <f t="shared" si="5068"/>
        <v>AU$2657</v>
      </c>
      <c r="AV2661" s="212" t="str">
        <f t="shared" si="5068"/>
        <v>AV$2657</v>
      </c>
      <c r="AW2661" s="212" t="str">
        <f t="shared" si="5068"/>
        <v>AW$2657</v>
      </c>
      <c r="AX2661" s="212" t="str">
        <f t="shared" si="5068"/>
        <v>AX$2657</v>
      </c>
      <c r="AY2661" s="212" t="str">
        <f t="shared" si="5068"/>
        <v>AY$2657</v>
      </c>
      <c r="AZ2661" s="212" t="str">
        <f t="shared" si="5068"/>
        <v>AZ$2657</v>
      </c>
      <c r="BA2661" s="212" t="str">
        <f t="shared" si="5068"/>
        <v>BA$2657</v>
      </c>
      <c r="BB2661" s="212" t="str">
        <f t="shared" si="5068"/>
        <v>BB$2657</v>
      </c>
      <c r="BC2661" s="212" t="str">
        <f t="shared" si="5068"/>
        <v>BC$2657</v>
      </c>
      <c r="BD2661" s="212" t="str">
        <f t="shared" si="5068"/>
        <v>BD$2657</v>
      </c>
      <c r="BE2661" s="212" t="str">
        <f t="shared" si="5068"/>
        <v>BE$2657</v>
      </c>
      <c r="BF2661" s="212" t="str">
        <f t="shared" si="5068"/>
        <v>BF$2657</v>
      </c>
      <c r="BG2661" s="212" t="str">
        <f t="shared" si="5068"/>
        <v>BG$2657</v>
      </c>
      <c r="BH2661" s="212" t="str">
        <f t="shared" si="5068"/>
        <v>BH$2657</v>
      </c>
      <c r="BI2661" s="212" t="str">
        <f t="shared" si="5068"/>
        <v>BI$2657</v>
      </c>
      <c r="BJ2661" s="212" t="str">
        <f t="shared" si="5068"/>
        <v>BJ$2657</v>
      </c>
      <c r="BK2661" s="212" t="str">
        <f t="shared" si="5068"/>
        <v>BK$2657</v>
      </c>
      <c r="BL2661" s="212" t="str">
        <f t="shared" si="5068"/>
        <v>BL$2657</v>
      </c>
      <c r="BM2661" s="212" t="str">
        <f t="shared" si="5068"/>
        <v>BM$2657</v>
      </c>
      <c r="BN2661" s="212" t="str">
        <f t="shared" si="5068"/>
        <v>BN$2657</v>
      </c>
      <c r="BO2661" s="212" t="str">
        <f t="shared" si="5068"/>
        <v>BO$2657</v>
      </c>
      <c r="BP2661" s="212" t="str">
        <f t="shared" si="5068"/>
        <v>BP$2657</v>
      </c>
      <c r="BQ2661" s="212" t="str">
        <f t="shared" si="5068"/>
        <v>BQ$2657</v>
      </c>
      <c r="BR2661" s="212" t="str">
        <f t="shared" si="5068"/>
        <v>BR$2657</v>
      </c>
      <c r="BS2661" s="212" t="str">
        <f t="shared" si="5068"/>
        <v>BS$2657</v>
      </c>
      <c r="BT2661" s="212" t="str">
        <f t="shared" si="5068"/>
        <v>BT$2657</v>
      </c>
      <c r="BU2661" s="212" t="str">
        <f t="shared" si="5068"/>
        <v>BU$2657</v>
      </c>
      <c r="BV2661" s="212" t="str">
        <f t="shared" si="5068"/>
        <v>BV$2657</v>
      </c>
      <c r="BW2661" s="212" t="str">
        <f t="shared" si="5068"/>
        <v>BW$2657</v>
      </c>
      <c r="BX2661" s="212" t="str">
        <f t="shared" si="5068"/>
        <v>BX$2657</v>
      </c>
      <c r="BY2661" s="212" t="str">
        <f t="shared" si="5068"/>
        <v>BY$2657</v>
      </c>
      <c r="BZ2661" s="212" t="str">
        <f t="shared" si="5068"/>
        <v>BZ$2657</v>
      </c>
      <c r="CA2661" s="212" t="str">
        <f t="shared" si="5068"/>
        <v>CA$2657</v>
      </c>
      <c r="CB2661" s="212" t="str">
        <f t="shared" si="5068"/>
        <v>CB$2657</v>
      </c>
      <c r="CC2661" s="212" t="str">
        <f t="shared" si="5068"/>
        <v>CC$2657</v>
      </c>
      <c r="CD2661" s="212" t="str">
        <f t="shared" si="5068"/>
        <v>CD$2657</v>
      </c>
      <c r="CE2661" s="212" t="str">
        <f t="shared" si="5068"/>
        <v>CE$2657</v>
      </c>
      <c r="CF2661" s="212" t="str">
        <f t="shared" ref="CF2661:CL2661" si="5069">ADDRESS(ROW(CF2657),COLUMN(CF2657),2)</f>
        <v>CF$2657</v>
      </c>
      <c r="CG2661" s="212" t="str">
        <f t="shared" si="5069"/>
        <v>CG$2657</v>
      </c>
      <c r="CH2661" s="212" t="str">
        <f t="shared" si="5069"/>
        <v>CH$2657</v>
      </c>
      <c r="CI2661" s="212" t="str">
        <f t="shared" si="5069"/>
        <v>CI$2657</v>
      </c>
      <c r="CJ2661" s="212" t="str">
        <f t="shared" si="5069"/>
        <v>CJ$2657</v>
      </c>
      <c r="CK2661" s="212" t="str">
        <f t="shared" si="5069"/>
        <v>CK$2657</v>
      </c>
      <c r="CL2661" s="212" t="str">
        <f t="shared" si="5069"/>
        <v>CL$2657</v>
      </c>
      <c r="CO2661" s="212" t="str">
        <f t="shared" ref="CO2661:DL2661" si="5070">ADDRESS(ROW(CO2657),COLUMN(CO2657),2)</f>
        <v>CO$2657</v>
      </c>
      <c r="CP2661" s="212" t="str">
        <f t="shared" si="5070"/>
        <v>CP$2657</v>
      </c>
      <c r="CQ2661" s="212" t="str">
        <f t="shared" si="5070"/>
        <v>CQ$2657</v>
      </c>
      <c r="CR2661" s="212" t="str">
        <f t="shared" si="5070"/>
        <v>CR$2657</v>
      </c>
      <c r="CS2661" s="212" t="str">
        <f t="shared" si="5070"/>
        <v>CS$2657</v>
      </c>
      <c r="CT2661" s="212" t="str">
        <f t="shared" si="5070"/>
        <v>CT$2657</v>
      </c>
      <c r="CU2661" s="212" t="str">
        <f t="shared" si="5070"/>
        <v>CU$2657</v>
      </c>
      <c r="CV2661" s="212" t="str">
        <f t="shared" si="5070"/>
        <v>CV$2657</v>
      </c>
      <c r="CW2661" s="212" t="str">
        <f t="shared" si="5070"/>
        <v>CW$2657</v>
      </c>
      <c r="CX2661" s="212" t="str">
        <f t="shared" si="5070"/>
        <v>CX$2657</v>
      </c>
      <c r="CY2661" s="212" t="str">
        <f t="shared" si="5070"/>
        <v>CY$2657</v>
      </c>
      <c r="CZ2661" s="212" t="str">
        <f t="shared" si="5070"/>
        <v>CZ$2657</v>
      </c>
      <c r="DA2661" s="212" t="str">
        <f t="shared" si="5070"/>
        <v>DA$2657</v>
      </c>
      <c r="DB2661" s="212" t="str">
        <f t="shared" si="5070"/>
        <v>DB$2657</v>
      </c>
      <c r="DC2661" s="212" t="str">
        <f t="shared" si="5070"/>
        <v>DC$2657</v>
      </c>
      <c r="DD2661" s="212" t="str">
        <f t="shared" si="5070"/>
        <v>DD$2657</v>
      </c>
      <c r="DE2661" s="212" t="str">
        <f t="shared" si="5070"/>
        <v>DE$2657</v>
      </c>
      <c r="DF2661" s="212" t="str">
        <f t="shared" si="5070"/>
        <v>DF$2657</v>
      </c>
      <c r="DG2661" s="212" t="str">
        <f t="shared" si="5070"/>
        <v>DG$2657</v>
      </c>
      <c r="DH2661" s="212" t="str">
        <f t="shared" si="5070"/>
        <v>DH$2657</v>
      </c>
      <c r="DI2661" s="212" t="str">
        <f t="shared" si="5070"/>
        <v>DI$2657</v>
      </c>
      <c r="DJ2661" s="212" t="str">
        <f t="shared" si="5070"/>
        <v>DJ$2657</v>
      </c>
      <c r="DK2661" s="212" t="str">
        <f t="shared" si="5070"/>
        <v>DK$2657</v>
      </c>
      <c r="DL2661" s="212" t="str">
        <f t="shared" si="5070"/>
        <v>DL$2657</v>
      </c>
    </row>
    <row r="2662" spans="1:116" x14ac:dyDescent="0.4">
      <c r="B2662" t="s">
        <v>332</v>
      </c>
      <c r="D2662" t="s">
        <v>562</v>
      </c>
      <c r="E2662" s="8" t="str">
        <f t="shared" si="5064"/>
        <v>2662 TOGGLE-TV-V</v>
      </c>
      <c r="G2662" s="191" t="str">
        <f>G2654</f>
        <v>Volume of a volume modifier - implant</v>
      </c>
      <c r="H2662" s="12"/>
      <c r="I2662" s="60"/>
      <c r="J2662" s="60"/>
      <c r="K2662" s="15"/>
      <c r="L2662" s="15"/>
      <c r="M2662" s="15"/>
      <c r="N2662" s="15"/>
      <c r="O2662" s="15"/>
      <c r="P2662" s="15"/>
      <c r="R2662" s="15"/>
      <c r="S2662" s="80"/>
      <c r="T2662" s="80"/>
      <c r="U2662" s="80"/>
      <c r="V2662" s="80"/>
      <c r="W2662" s="80"/>
      <c r="X2662" s="80"/>
      <c r="Y2662" s="80"/>
      <c r="Z2662" s="80"/>
      <c r="AA2662" s="80"/>
      <c r="AB2662" s="80"/>
      <c r="AC2662" s="80"/>
      <c r="AD2662" s="80"/>
      <c r="AE2662" s="80"/>
      <c r="AF2662" s="80"/>
      <c r="AG2662" s="80"/>
      <c r="AH2662" s="80"/>
      <c r="AI2662" s="80"/>
      <c r="AJ2662" s="80"/>
      <c r="AK2662" s="80"/>
      <c r="AL2662" s="80"/>
      <c r="AM2662" s="80"/>
      <c r="AN2662" s="80"/>
      <c r="AO2662" s="80"/>
      <c r="AP2662" s="80"/>
      <c r="AQ2662" s="80"/>
      <c r="AR2662" s="80"/>
      <c r="AS2662" s="80"/>
      <c r="AT2662" s="80"/>
      <c r="AU2662" s="80"/>
      <c r="AV2662" s="80"/>
      <c r="AW2662" s="80"/>
      <c r="AX2662" s="80"/>
      <c r="AY2662" s="80"/>
      <c r="AZ2662" s="80"/>
      <c r="BA2662" s="80"/>
      <c r="BB2662" s="80"/>
      <c r="BC2662" s="80"/>
      <c r="BD2662" s="80"/>
      <c r="BE2662" s="80"/>
      <c r="BF2662" s="80"/>
      <c r="BG2662" s="80"/>
      <c r="BH2662" s="80"/>
      <c r="BI2662" s="80"/>
      <c r="BJ2662" s="80"/>
      <c r="BK2662" s="80"/>
      <c r="BL2662" s="80"/>
      <c r="BM2662" s="80"/>
      <c r="BN2662" s="80"/>
      <c r="BO2662" s="80"/>
      <c r="BP2662" s="80"/>
      <c r="BQ2662" s="80"/>
      <c r="BR2662" s="80"/>
      <c r="BS2662" s="80"/>
      <c r="BT2662" s="80"/>
      <c r="BU2662" s="80"/>
      <c r="BV2662" s="80"/>
      <c r="BW2662" s="80"/>
      <c r="BX2662" s="80"/>
      <c r="BY2662" s="80"/>
      <c r="BZ2662" s="80"/>
      <c r="CA2662" s="80"/>
      <c r="CB2662" s="80"/>
      <c r="CC2662" s="80"/>
      <c r="CD2662" s="80"/>
      <c r="CE2662" s="80"/>
      <c r="CF2662" s="80"/>
      <c r="CG2662" s="80"/>
      <c r="CH2662" s="80"/>
      <c r="CI2662" s="80"/>
      <c r="CJ2662" s="80"/>
      <c r="CK2662" s="80"/>
      <c r="CL2662" s="80"/>
      <c r="CN2662" s="60"/>
    </row>
    <row r="2663" spans="1:116" x14ac:dyDescent="0.4">
      <c r="B2663" t="s">
        <v>332</v>
      </c>
      <c r="D2663" t="s">
        <v>562</v>
      </c>
      <c r="E2663" s="8" t="str">
        <f t="shared" si="5064"/>
        <v>2663 TOGGLE-TV-V</v>
      </c>
      <c r="G2663" s="136" t="str">
        <f>G2651</f>
        <v xml:space="preserve">secondary unit </v>
      </c>
      <c r="H2663" s="12"/>
      <c r="I2663" s="60"/>
      <c r="J2663" s="60"/>
      <c r="K2663" s="15"/>
      <c r="L2663" s="15"/>
      <c r="M2663" s="15"/>
      <c r="N2663" s="15"/>
      <c r="O2663" s="15"/>
      <c r="P2663" s="15"/>
      <c r="R2663" s="15"/>
      <c r="S2663" s="76"/>
      <c r="T2663" s="76"/>
      <c r="U2663" s="76"/>
      <c r="V2663" s="76"/>
      <c r="W2663" s="76"/>
      <c r="X2663" s="76"/>
      <c r="Y2663" s="76"/>
      <c r="Z2663" s="76"/>
      <c r="AA2663" s="76"/>
      <c r="AB2663" s="76"/>
      <c r="AC2663" s="76"/>
      <c r="AD2663" s="76"/>
      <c r="AE2663" s="76"/>
      <c r="AF2663" s="76"/>
      <c r="AG2663" s="76"/>
      <c r="AH2663" s="76"/>
      <c r="AI2663" s="76"/>
      <c r="AJ2663" s="76"/>
      <c r="AK2663" s="76"/>
      <c r="AL2663" s="76"/>
      <c r="AM2663" s="76"/>
      <c r="AN2663" s="76"/>
      <c r="AO2663" s="76"/>
      <c r="AP2663" s="76"/>
      <c r="AQ2663" s="76"/>
      <c r="AR2663" s="76"/>
      <c r="AS2663" s="76"/>
      <c r="AT2663" s="76"/>
      <c r="AU2663" s="76"/>
      <c r="AV2663" s="76"/>
      <c r="AW2663" s="76"/>
      <c r="AX2663" s="76"/>
      <c r="AY2663" s="76"/>
      <c r="AZ2663" s="76"/>
      <c r="BA2663" s="76"/>
      <c r="BB2663" s="76"/>
      <c r="BC2663" s="76"/>
      <c r="BD2663" s="76"/>
      <c r="BE2663" s="76"/>
      <c r="BF2663" s="76"/>
      <c r="BG2663" s="76"/>
      <c r="BH2663" s="76"/>
      <c r="BI2663" s="76"/>
      <c r="BJ2663" s="76"/>
      <c r="BK2663" s="76"/>
      <c r="BL2663" s="76"/>
      <c r="BM2663" s="76"/>
      <c r="BN2663" s="76"/>
      <c r="BO2663" s="76"/>
      <c r="BP2663" s="76"/>
      <c r="BQ2663" s="76"/>
      <c r="BR2663" s="76"/>
      <c r="BS2663" s="76"/>
      <c r="BT2663" s="76"/>
      <c r="BU2663" s="76"/>
      <c r="BV2663" s="76"/>
      <c r="BW2663" s="76"/>
      <c r="BX2663" s="76"/>
      <c r="BY2663" s="76"/>
      <c r="BZ2663" s="76"/>
      <c r="CA2663" s="76"/>
      <c r="CB2663" s="76"/>
      <c r="CC2663" s="76"/>
      <c r="CD2663" s="76"/>
      <c r="CE2663" s="76"/>
      <c r="CF2663" s="76"/>
      <c r="CG2663" s="76"/>
      <c r="CH2663" s="76"/>
      <c r="CI2663" s="76"/>
      <c r="CJ2663" s="76"/>
      <c r="CK2663" s="76"/>
      <c r="CL2663" s="76"/>
      <c r="CN2663" s="60"/>
      <c r="CO2663" s="76"/>
      <c r="CP2663" s="76"/>
      <c r="CQ2663" s="76"/>
      <c r="CR2663" s="76"/>
      <c r="CS2663" s="76"/>
      <c r="CT2663" s="76"/>
      <c r="CU2663" s="76"/>
      <c r="CV2663" s="76"/>
      <c r="CW2663" s="76"/>
      <c r="CX2663" s="76"/>
      <c r="CY2663" s="76"/>
      <c r="CZ2663" s="76"/>
      <c r="DA2663" s="76"/>
      <c r="DB2663" s="76"/>
      <c r="DC2663" s="76"/>
      <c r="DD2663" s="76"/>
      <c r="DE2663" s="76"/>
      <c r="DF2663" s="76"/>
      <c r="DG2663" s="76"/>
      <c r="DH2663" s="76"/>
      <c r="DI2663" s="76"/>
      <c r="DJ2663" s="76"/>
      <c r="DK2663" s="76"/>
      <c r="DL2663" s="76"/>
    </row>
    <row r="2664" spans="1:116" x14ac:dyDescent="0.4">
      <c r="B2664" t="s">
        <v>332</v>
      </c>
      <c r="D2664" t="s">
        <v>562</v>
      </c>
      <c r="E2664" s="8" t="str">
        <f t="shared" si="5064"/>
        <v>2664 TOGGLE-TV-V</v>
      </c>
      <c r="G2664" s="136" t="str">
        <f>G2652</f>
        <v>Secondary revenue driver</v>
      </c>
      <c r="H2664" s="12"/>
      <c r="I2664" s="60"/>
      <c r="J2664" s="60"/>
      <c r="K2664" s="15"/>
      <c r="L2664" s="15"/>
      <c r="M2664" s="15"/>
      <c r="N2664" s="15"/>
      <c r="O2664" s="15"/>
      <c r="P2664" s="15"/>
      <c r="R2664" s="15"/>
      <c r="S2664" s="76"/>
      <c r="T2664" s="76"/>
      <c r="U2664" s="76"/>
      <c r="V2664" s="76"/>
      <c r="W2664" s="76"/>
      <c r="X2664" s="76"/>
      <c r="Y2664" s="76"/>
      <c r="Z2664" s="76"/>
      <c r="AA2664" s="76"/>
      <c r="AB2664" s="76"/>
      <c r="AC2664" s="76"/>
      <c r="AD2664" s="76"/>
      <c r="AE2664" s="76"/>
      <c r="AF2664" s="76"/>
      <c r="AG2664" s="76"/>
      <c r="AH2664" s="76"/>
      <c r="AI2664" s="76"/>
      <c r="AJ2664" s="76"/>
      <c r="AK2664" s="76"/>
      <c r="AL2664" s="76"/>
      <c r="AM2664" s="76"/>
      <c r="AN2664" s="76"/>
      <c r="AO2664" s="76"/>
      <c r="AP2664" s="76"/>
      <c r="AQ2664" s="76"/>
      <c r="AR2664" s="76"/>
      <c r="AS2664" s="76"/>
      <c r="AT2664" s="76"/>
      <c r="AU2664" s="76"/>
      <c r="AV2664" s="76"/>
      <c r="AW2664" s="76"/>
      <c r="AX2664" s="76"/>
      <c r="AY2664" s="76"/>
      <c r="AZ2664" s="76"/>
      <c r="BA2664" s="76"/>
      <c r="BB2664" s="76"/>
      <c r="BC2664" s="76"/>
      <c r="BD2664" s="76"/>
      <c r="BE2664" s="76"/>
      <c r="BF2664" s="76"/>
      <c r="BG2664" s="76"/>
      <c r="BH2664" s="76"/>
      <c r="BI2664" s="76"/>
      <c r="BJ2664" s="76"/>
      <c r="BK2664" s="76"/>
      <c r="BL2664" s="76"/>
      <c r="BM2664" s="76"/>
      <c r="BN2664" s="76"/>
      <c r="BO2664" s="76"/>
      <c r="BP2664" s="76"/>
      <c r="BQ2664" s="76"/>
      <c r="BR2664" s="76"/>
      <c r="BS2664" s="76"/>
      <c r="BT2664" s="76"/>
      <c r="BU2664" s="76"/>
      <c r="BV2664" s="76"/>
      <c r="BW2664" s="76"/>
      <c r="BX2664" s="76"/>
      <c r="BY2664" s="76"/>
      <c r="BZ2664" s="76"/>
      <c r="CA2664" s="76"/>
      <c r="CB2664" s="76"/>
      <c r="CC2664" s="76"/>
      <c r="CD2664" s="76"/>
      <c r="CE2664" s="76"/>
      <c r="CF2664" s="76"/>
      <c r="CG2664" s="76"/>
      <c r="CH2664" s="76"/>
      <c r="CI2664" s="76"/>
      <c r="CJ2664" s="76"/>
      <c r="CK2664" s="76"/>
      <c r="CL2664" s="76"/>
      <c r="CN2664" s="60"/>
      <c r="CO2664" s="76"/>
      <c r="CP2664" s="76"/>
      <c r="CQ2664" s="76"/>
      <c r="CR2664" s="76"/>
      <c r="CS2664" s="76"/>
      <c r="CT2664" s="76"/>
      <c r="CU2664" s="76"/>
      <c r="CV2664" s="76"/>
      <c r="CW2664" s="76"/>
      <c r="CX2664" s="76"/>
      <c r="CY2664" s="76"/>
      <c r="CZ2664" s="76"/>
      <c r="DA2664" s="76"/>
      <c r="DB2664" s="76"/>
      <c r="DC2664" s="76"/>
      <c r="DD2664" s="76"/>
      <c r="DE2664" s="76"/>
      <c r="DF2664" s="76"/>
      <c r="DG2664" s="76"/>
      <c r="DH2664" s="76"/>
      <c r="DI2664" s="76"/>
      <c r="DJ2664" s="76"/>
      <c r="DK2664" s="76"/>
      <c r="DL2664" s="76"/>
    </row>
    <row r="2665" spans="1:116" x14ac:dyDescent="0.4">
      <c r="B2665" t="s">
        <v>332</v>
      </c>
      <c r="D2665" t="s">
        <v>562</v>
      </c>
      <c r="E2665" s="8" t="str">
        <f t="shared" si="5064"/>
        <v>2665 TOGGLE-TV-V</v>
      </c>
      <c r="G2665" s="136" t="str">
        <f>G2653</f>
        <v>Secondary volume driver</v>
      </c>
      <c r="H2665" s="12"/>
      <c r="I2665" s="60"/>
      <c r="J2665" s="60"/>
      <c r="K2665" s="15"/>
      <c r="L2665" s="15"/>
      <c r="M2665" s="15"/>
      <c r="N2665" s="15"/>
      <c r="O2665" s="15"/>
      <c r="P2665" s="15"/>
      <c r="R2665" s="15"/>
      <c r="S2665" s="179"/>
      <c r="T2665" s="179"/>
      <c r="U2665" s="179"/>
      <c r="V2665" s="179"/>
      <c r="W2665" s="179"/>
      <c r="X2665" s="179"/>
      <c r="Y2665" s="179"/>
      <c r="Z2665" s="179"/>
      <c r="AA2665" s="179"/>
      <c r="AB2665" s="179"/>
      <c r="AC2665" s="179"/>
      <c r="AD2665" s="179"/>
      <c r="AE2665" s="179"/>
      <c r="AF2665" s="179"/>
      <c r="AG2665" s="179"/>
      <c r="AH2665" s="179"/>
      <c r="AI2665" s="179"/>
      <c r="AJ2665" s="179"/>
      <c r="AK2665" s="179"/>
      <c r="AL2665" s="179"/>
      <c r="AM2665" s="179"/>
      <c r="AN2665" s="179"/>
      <c r="AO2665" s="179"/>
      <c r="AP2665" s="179"/>
      <c r="AQ2665" s="179"/>
      <c r="AR2665" s="179"/>
      <c r="AS2665" s="179"/>
      <c r="AT2665" s="179"/>
      <c r="AU2665" s="179"/>
      <c r="AV2665" s="179"/>
      <c r="AW2665" s="179"/>
      <c r="AX2665" s="179"/>
      <c r="AY2665" s="179"/>
      <c r="AZ2665" s="179"/>
      <c r="BA2665" s="179"/>
      <c r="BB2665" s="179"/>
      <c r="BC2665" s="179"/>
      <c r="BD2665" s="179"/>
      <c r="BE2665" s="179"/>
      <c r="BF2665" s="179"/>
      <c r="BG2665" s="179"/>
      <c r="BH2665" s="179"/>
      <c r="BI2665" s="179"/>
      <c r="BJ2665" s="179"/>
      <c r="BK2665" s="179"/>
      <c r="BL2665" s="179"/>
      <c r="BM2665" s="179"/>
      <c r="BN2665" s="179"/>
      <c r="BO2665" s="179"/>
      <c r="BP2665" s="179"/>
      <c r="BQ2665" s="179"/>
      <c r="BR2665" s="179"/>
      <c r="BS2665" s="179"/>
      <c r="BT2665" s="179"/>
      <c r="BU2665" s="179"/>
      <c r="BV2665" s="179"/>
      <c r="BW2665" s="179"/>
      <c r="BX2665" s="179"/>
      <c r="BY2665" s="179"/>
      <c r="BZ2665" s="179"/>
      <c r="CA2665" s="179"/>
      <c r="CB2665" s="179"/>
      <c r="CC2665" s="179"/>
      <c r="CD2665" s="179"/>
      <c r="CE2665" s="179"/>
      <c r="CF2665" s="179"/>
      <c r="CG2665" s="179"/>
      <c r="CH2665" s="179"/>
      <c r="CI2665" s="179"/>
      <c r="CJ2665" s="179"/>
      <c r="CK2665" s="179"/>
      <c r="CL2665" s="179"/>
      <c r="CN2665" s="60"/>
      <c r="CO2665" s="179"/>
      <c r="CP2665" s="179"/>
      <c r="CQ2665" s="179"/>
      <c r="CR2665" s="179"/>
      <c r="CS2665" s="179"/>
      <c r="CT2665" s="179"/>
      <c r="CU2665" s="179"/>
      <c r="CV2665" s="179"/>
      <c r="CW2665" s="179"/>
      <c r="CX2665" s="179"/>
      <c r="CY2665" s="179"/>
      <c r="CZ2665" s="179"/>
      <c r="DA2665" s="179"/>
      <c r="DB2665" s="179"/>
      <c r="DC2665" s="179"/>
      <c r="DD2665" s="179"/>
      <c r="DE2665" s="179"/>
      <c r="DF2665" s="179"/>
      <c r="DG2665" s="179"/>
      <c r="DH2665" s="179"/>
      <c r="DI2665" s="179"/>
      <c r="DJ2665" s="179"/>
      <c r="DK2665" s="179"/>
      <c r="DL2665" s="179"/>
    </row>
    <row r="2666" spans="1:116" x14ac:dyDescent="0.4">
      <c r="A2666" s="174"/>
      <c r="E2666" s="8"/>
      <c r="G2666" s="185" t="s">
        <v>459</v>
      </c>
      <c r="H2666" s="186"/>
      <c r="I2666" s="187"/>
      <c r="J2666" s="187"/>
      <c r="K2666" s="188"/>
      <c r="L2666" s="188"/>
      <c r="M2666" s="188"/>
      <c r="N2666" s="188"/>
      <c r="O2666" s="188"/>
      <c r="P2666" s="188"/>
      <c r="R2666" s="189"/>
      <c r="S2666" s="190"/>
      <c r="T2666" s="190"/>
      <c r="U2666" s="190"/>
      <c r="V2666" s="190"/>
      <c r="W2666" s="190"/>
      <c r="X2666" s="190"/>
      <c r="Y2666" s="190"/>
      <c r="Z2666" s="190"/>
      <c r="AA2666" s="190"/>
      <c r="AB2666" s="190"/>
      <c r="AC2666" s="190"/>
      <c r="AD2666" s="190"/>
      <c r="AE2666" s="190"/>
      <c r="AF2666" s="190"/>
      <c r="AG2666" s="190"/>
      <c r="AH2666" s="190"/>
      <c r="AI2666" s="190"/>
      <c r="AJ2666" s="190"/>
      <c r="AK2666" s="190"/>
      <c r="AL2666" s="190"/>
      <c r="AM2666" s="190"/>
      <c r="AN2666" s="190"/>
      <c r="AO2666" s="190"/>
      <c r="AP2666" s="190"/>
      <c r="AQ2666" s="190"/>
      <c r="AR2666" s="190"/>
      <c r="AS2666" s="190"/>
      <c r="AT2666" s="190"/>
      <c r="AU2666" s="190"/>
      <c r="AV2666" s="190"/>
      <c r="AW2666" s="190"/>
      <c r="AX2666" s="190"/>
      <c r="AY2666" s="190"/>
      <c r="AZ2666" s="190"/>
      <c r="BA2666" s="190"/>
      <c r="BB2666" s="190"/>
      <c r="BC2666" s="190"/>
      <c r="BD2666" s="190"/>
      <c r="BE2666" s="190"/>
      <c r="BF2666" s="190"/>
      <c r="BG2666" s="190"/>
      <c r="BH2666" s="190"/>
      <c r="BI2666" s="190"/>
      <c r="BJ2666" s="190"/>
      <c r="BK2666" s="190"/>
      <c r="BL2666" s="190"/>
      <c r="BM2666" s="190"/>
      <c r="BN2666" s="190"/>
      <c r="BO2666" s="190"/>
      <c r="BP2666" s="190"/>
      <c r="BQ2666" s="190"/>
      <c r="BR2666" s="190"/>
      <c r="BS2666" s="190"/>
      <c r="BT2666" s="190"/>
      <c r="BU2666" s="190"/>
      <c r="BV2666" s="190"/>
      <c r="BW2666" s="190"/>
      <c r="BX2666" s="190"/>
      <c r="BY2666" s="190"/>
      <c r="BZ2666" s="190"/>
      <c r="CA2666" s="190"/>
      <c r="CB2666" s="190"/>
      <c r="CC2666" s="190"/>
      <c r="CD2666" s="190"/>
      <c r="CE2666" s="190"/>
      <c r="CF2666" s="190"/>
      <c r="CG2666" s="190"/>
      <c r="CH2666" s="190"/>
      <c r="CI2666" s="190"/>
      <c r="CJ2666" s="190"/>
      <c r="CK2666" s="190"/>
      <c r="CL2666" s="190"/>
      <c r="CN2666" s="187"/>
      <c r="CO2666" s="190"/>
      <c r="CP2666" s="190"/>
      <c r="CQ2666" s="190"/>
      <c r="CR2666" s="190"/>
      <c r="CS2666" s="190"/>
      <c r="CT2666" s="190"/>
      <c r="CU2666" s="190"/>
      <c r="CV2666" s="190"/>
      <c r="CW2666" s="190"/>
      <c r="CX2666" s="190"/>
      <c r="CY2666" s="190"/>
      <c r="CZ2666" s="190"/>
      <c r="DA2666" s="190"/>
      <c r="DB2666" s="190"/>
      <c r="DC2666" s="190"/>
      <c r="DD2666" s="190"/>
      <c r="DE2666" s="190"/>
      <c r="DF2666" s="190"/>
      <c r="DG2666" s="190"/>
      <c r="DH2666" s="190"/>
      <c r="DI2666" s="190"/>
      <c r="DJ2666" s="190"/>
      <c r="DK2666" s="190"/>
      <c r="DL2666" s="190"/>
    </row>
    <row r="2667" spans="1:116" x14ac:dyDescent="0.4">
      <c r="A2667" s="174"/>
      <c r="E2667" s="8"/>
      <c r="G2667" s="185" t="s">
        <v>456</v>
      </c>
      <c r="H2667" s="186"/>
      <c r="I2667" s="187"/>
      <c r="J2667" s="187"/>
      <c r="K2667" s="188"/>
      <c r="L2667" s="188"/>
      <c r="M2667" s="188"/>
      <c r="N2667" s="188"/>
      <c r="O2667" s="188"/>
      <c r="P2667" s="188"/>
      <c r="R2667" s="189"/>
      <c r="S2667" s="190"/>
      <c r="T2667" s="190"/>
      <c r="U2667" s="190"/>
      <c r="V2667" s="190"/>
      <c r="W2667" s="190"/>
      <c r="X2667" s="190"/>
      <c r="Y2667" s="190"/>
      <c r="Z2667" s="190"/>
      <c r="AA2667" s="190"/>
      <c r="AB2667" s="190"/>
      <c r="AC2667" s="190"/>
      <c r="AD2667" s="190"/>
      <c r="AE2667" s="190"/>
      <c r="AF2667" s="190"/>
      <c r="AG2667" s="190"/>
      <c r="AH2667" s="190"/>
      <c r="AI2667" s="190"/>
      <c r="AJ2667" s="190"/>
      <c r="AK2667" s="190"/>
      <c r="AL2667" s="190"/>
      <c r="AM2667" s="190"/>
      <c r="AN2667" s="190"/>
      <c r="AO2667" s="190"/>
      <c r="AP2667" s="190"/>
      <c r="AQ2667" s="190"/>
      <c r="AR2667" s="190"/>
      <c r="AS2667" s="190"/>
      <c r="AT2667" s="190"/>
      <c r="AU2667" s="190"/>
      <c r="AV2667" s="190"/>
      <c r="AW2667" s="190"/>
      <c r="AX2667" s="190"/>
      <c r="AY2667" s="190"/>
      <c r="AZ2667" s="190"/>
      <c r="BA2667" s="190"/>
      <c r="BB2667" s="190"/>
      <c r="BC2667" s="190"/>
      <c r="BD2667" s="190"/>
      <c r="BE2667" s="190"/>
      <c r="BF2667" s="190"/>
      <c r="BG2667" s="190"/>
      <c r="BH2667" s="190"/>
      <c r="BI2667" s="190"/>
      <c r="BJ2667" s="190"/>
      <c r="BK2667" s="190"/>
      <c r="BL2667" s="190"/>
      <c r="BM2667" s="190"/>
      <c r="BN2667" s="190"/>
      <c r="BO2667" s="190"/>
      <c r="BP2667" s="190"/>
      <c r="BQ2667" s="190"/>
      <c r="BR2667" s="190"/>
      <c r="BS2667" s="190"/>
      <c r="BT2667" s="190"/>
      <c r="BU2667" s="190"/>
      <c r="BV2667" s="190"/>
      <c r="BW2667" s="190"/>
      <c r="BX2667" s="190"/>
      <c r="BY2667" s="190"/>
      <c r="BZ2667" s="190"/>
      <c r="CA2667" s="190"/>
      <c r="CB2667" s="190"/>
      <c r="CC2667" s="190"/>
      <c r="CD2667" s="190"/>
      <c r="CE2667" s="190"/>
      <c r="CF2667" s="190"/>
      <c r="CG2667" s="190"/>
      <c r="CH2667" s="190"/>
      <c r="CI2667" s="190"/>
      <c r="CJ2667" s="190"/>
      <c r="CK2667" s="190"/>
      <c r="CL2667" s="190"/>
      <c r="CN2667" s="187"/>
      <c r="CO2667" s="190"/>
      <c r="CP2667" s="190"/>
      <c r="CQ2667" s="190"/>
      <c r="CR2667" s="190"/>
      <c r="CS2667" s="190"/>
      <c r="CT2667" s="190"/>
      <c r="CU2667" s="190"/>
      <c r="CV2667" s="190"/>
      <c r="CW2667" s="190"/>
      <c r="CX2667" s="190"/>
      <c r="CY2667" s="190"/>
      <c r="CZ2667" s="190"/>
      <c r="DA2667" s="190"/>
      <c r="DB2667" s="190"/>
      <c r="DC2667" s="190"/>
      <c r="DD2667" s="190"/>
      <c r="DE2667" s="190"/>
      <c r="DF2667" s="190"/>
      <c r="DG2667" s="190"/>
      <c r="DH2667" s="190"/>
      <c r="DI2667" s="190"/>
      <c r="DJ2667" s="190"/>
      <c r="DK2667" s="190"/>
      <c r="DL2667" s="190"/>
    </row>
    <row r="2668" spans="1:116" x14ac:dyDescent="0.4">
      <c r="E2668" s="8"/>
      <c r="G2668" s="136"/>
      <c r="H2668" s="12"/>
      <c r="I2668" s="60"/>
      <c r="J2668" s="60"/>
      <c r="K2668" s="15"/>
      <c r="L2668" s="15"/>
      <c r="M2668" s="15"/>
      <c r="N2668" s="15"/>
      <c r="O2668" s="15"/>
      <c r="P2668" s="15"/>
      <c r="R2668" s="15"/>
      <c r="S2668" s="80"/>
      <c r="T2668" s="80"/>
      <c r="U2668" s="80"/>
      <c r="V2668" s="80"/>
      <c r="W2668" s="80"/>
      <c r="X2668" s="80"/>
      <c r="Y2668" s="80"/>
      <c r="Z2668" s="80"/>
      <c r="AA2668" s="80"/>
      <c r="AB2668" s="80"/>
      <c r="AC2668" s="80"/>
      <c r="AD2668" s="80"/>
      <c r="AE2668" s="80"/>
      <c r="AF2668" s="80"/>
      <c r="AG2668" s="80"/>
      <c r="AH2668" s="80"/>
      <c r="AI2668" s="80"/>
      <c r="AJ2668" s="80"/>
      <c r="AK2668" s="80"/>
      <c r="AL2668" s="80"/>
      <c r="AM2668" s="80"/>
      <c r="AN2668" s="80"/>
      <c r="AO2668" s="80"/>
      <c r="AP2668" s="80"/>
      <c r="AQ2668" s="80"/>
      <c r="AR2668" s="80"/>
      <c r="AS2668" s="80"/>
      <c r="AT2668" s="80"/>
      <c r="AU2668" s="80"/>
      <c r="AV2668" s="80"/>
      <c r="AW2668" s="80"/>
      <c r="AX2668" s="80"/>
      <c r="AY2668" s="80"/>
      <c r="AZ2668" s="80"/>
      <c r="BA2668" s="80"/>
      <c r="BB2668" s="80"/>
      <c r="BC2668" s="80"/>
      <c r="BD2668" s="80"/>
      <c r="BE2668" s="80"/>
      <c r="BF2668" s="80"/>
      <c r="BG2668" s="80"/>
      <c r="BH2668" s="80"/>
      <c r="BI2668" s="80"/>
      <c r="BJ2668" s="80"/>
      <c r="BK2668" s="80"/>
      <c r="BL2668" s="80"/>
      <c r="BM2668" s="80"/>
      <c r="BN2668" s="80"/>
      <c r="BO2668" s="80"/>
      <c r="BP2668" s="80"/>
      <c r="BQ2668" s="80"/>
      <c r="BR2668" s="80"/>
      <c r="BS2668" s="80"/>
      <c r="BT2668" s="80"/>
      <c r="BU2668" s="80"/>
      <c r="BV2668" s="80"/>
      <c r="BW2668" s="80"/>
      <c r="BX2668" s="80"/>
      <c r="BY2668" s="80"/>
      <c r="BZ2668" s="80"/>
      <c r="CA2668" s="80"/>
      <c r="CB2668" s="80"/>
      <c r="CC2668" s="80"/>
      <c r="CD2668" s="80"/>
      <c r="CE2668" s="80"/>
      <c r="CF2668" s="80"/>
      <c r="CG2668" s="80"/>
      <c r="CH2668" s="80"/>
      <c r="CI2668" s="80"/>
      <c r="CJ2668" s="80"/>
      <c r="CK2668" s="80"/>
      <c r="CL2668" s="80"/>
      <c r="CN2668" s="60"/>
      <c r="CO2668" s="179"/>
      <c r="CP2668" s="179"/>
      <c r="CQ2668" s="179"/>
      <c r="CR2668" s="179"/>
      <c r="CS2668" s="179"/>
      <c r="CT2668" s="179"/>
      <c r="CU2668" s="179"/>
      <c r="CV2668" s="179"/>
      <c r="CW2668" s="179"/>
      <c r="CX2668" s="179"/>
      <c r="CY2668" s="179"/>
      <c r="CZ2668" s="179"/>
      <c r="DA2668" s="179"/>
      <c r="DB2668" s="179"/>
      <c r="DC2668" s="179"/>
      <c r="DD2668" s="179"/>
      <c r="DE2668" s="179"/>
      <c r="DF2668" s="179"/>
      <c r="DG2668" s="179"/>
      <c r="DH2668" s="179"/>
      <c r="DI2668" s="179"/>
      <c r="DJ2668" s="179"/>
      <c r="DK2668" s="179"/>
      <c r="DL2668" s="179"/>
    </row>
    <row r="2669" spans="1:116" x14ac:dyDescent="0.4">
      <c r="E2669" s="8"/>
      <c r="G2669" s="136"/>
      <c r="H2669" s="12"/>
      <c r="I2669" s="60"/>
      <c r="J2669" s="60"/>
      <c r="K2669" s="15"/>
      <c r="L2669" s="15"/>
      <c r="M2669" s="15"/>
      <c r="N2669" s="15"/>
      <c r="O2669" s="15"/>
      <c r="P2669" s="15"/>
      <c r="R2669" s="15"/>
      <c r="S2669" s="80"/>
      <c r="T2669" s="80"/>
      <c r="U2669" s="80"/>
      <c r="V2669" s="80"/>
      <c r="W2669" s="80"/>
      <c r="X2669" s="80"/>
      <c r="Y2669" s="80"/>
      <c r="Z2669" s="80"/>
      <c r="AA2669" s="80"/>
      <c r="AB2669" s="80"/>
      <c r="AC2669" s="80"/>
      <c r="AD2669" s="80"/>
      <c r="AE2669" s="80"/>
      <c r="AF2669" s="80"/>
      <c r="AG2669" s="80"/>
      <c r="AH2669" s="80"/>
      <c r="AI2669" s="80"/>
      <c r="AJ2669" s="80"/>
      <c r="AK2669" s="80"/>
      <c r="AL2669" s="80"/>
      <c r="AM2669" s="80"/>
      <c r="AN2669" s="80"/>
      <c r="AO2669" s="80"/>
      <c r="AP2669" s="80"/>
      <c r="AQ2669" s="80"/>
      <c r="AR2669" s="80"/>
      <c r="AS2669" s="80"/>
      <c r="AT2669" s="80"/>
      <c r="AU2669" s="80"/>
      <c r="AV2669" s="80"/>
      <c r="AW2669" s="80"/>
      <c r="AX2669" s="80"/>
      <c r="AY2669" s="80"/>
      <c r="AZ2669" s="80"/>
      <c r="BA2669" s="80"/>
      <c r="BB2669" s="80"/>
      <c r="BC2669" s="80"/>
      <c r="BD2669" s="80"/>
      <c r="BE2669" s="80"/>
      <c r="BF2669" s="80"/>
      <c r="BG2669" s="80"/>
      <c r="BH2669" s="80"/>
      <c r="BI2669" s="80"/>
      <c r="BJ2669" s="80"/>
      <c r="BK2669" s="80"/>
      <c r="BL2669" s="80"/>
      <c r="BM2669" s="80"/>
      <c r="BN2669" s="80"/>
      <c r="BO2669" s="80"/>
      <c r="BP2669" s="80"/>
      <c r="BQ2669" s="80"/>
      <c r="BR2669" s="80"/>
      <c r="BS2669" s="80"/>
      <c r="BT2669" s="80"/>
      <c r="BU2669" s="80"/>
      <c r="BV2669" s="80"/>
      <c r="BW2669" s="80"/>
      <c r="BX2669" s="80"/>
      <c r="BY2669" s="80"/>
      <c r="BZ2669" s="80"/>
      <c r="CA2669" s="80"/>
      <c r="CB2669" s="80"/>
      <c r="CC2669" s="80"/>
      <c r="CD2669" s="80"/>
      <c r="CE2669" s="80"/>
      <c r="CF2669" s="80"/>
      <c r="CG2669" s="80"/>
      <c r="CH2669" s="80"/>
      <c r="CI2669" s="80"/>
      <c r="CJ2669" s="80"/>
      <c r="CK2669" s="80"/>
      <c r="CL2669" s="80"/>
      <c r="CN2669" s="60"/>
      <c r="CO2669" s="179"/>
      <c r="CP2669" s="179"/>
      <c r="CQ2669" s="179"/>
      <c r="CR2669" s="179"/>
      <c r="CS2669" s="179"/>
      <c r="CT2669" s="179"/>
      <c r="CU2669" s="179"/>
      <c r="CV2669" s="179"/>
      <c r="CW2669" s="179"/>
      <c r="CX2669" s="179"/>
      <c r="CY2669" s="179"/>
      <c r="CZ2669" s="179"/>
      <c r="DA2669" s="179"/>
      <c r="DB2669" s="179"/>
      <c r="DC2669" s="179"/>
      <c r="DD2669" s="179"/>
      <c r="DE2669" s="179"/>
      <c r="DF2669" s="179"/>
      <c r="DG2669" s="179"/>
      <c r="DH2669" s="179"/>
      <c r="DI2669" s="179"/>
      <c r="DJ2669" s="179"/>
      <c r="DK2669" s="179"/>
      <c r="DL2669" s="179"/>
    </row>
    <row r="2670" spans="1:116" x14ac:dyDescent="0.4">
      <c r="E2670" s="8"/>
      <c r="G2670" s="136"/>
      <c r="H2670" s="12"/>
      <c r="I2670" s="60"/>
      <c r="J2670" s="60"/>
      <c r="K2670" s="15"/>
      <c r="L2670" s="15"/>
      <c r="M2670" s="15"/>
      <c r="N2670" s="15"/>
      <c r="O2670" s="15"/>
      <c r="P2670" s="15"/>
      <c r="R2670" s="15"/>
      <c r="S2670" s="80"/>
      <c r="T2670" s="80"/>
      <c r="U2670" s="80"/>
      <c r="V2670" s="80"/>
      <c r="W2670" s="80"/>
      <c r="X2670" s="80"/>
      <c r="Y2670" s="80"/>
      <c r="Z2670" s="80"/>
      <c r="AA2670" s="80"/>
      <c r="AB2670" s="80"/>
      <c r="AC2670" s="80"/>
      <c r="AD2670" s="80"/>
      <c r="AE2670" s="80"/>
      <c r="AF2670" s="80"/>
      <c r="AG2670" s="80"/>
      <c r="AH2670" s="80"/>
      <c r="AI2670" s="80"/>
      <c r="AJ2670" s="80"/>
      <c r="AK2670" s="80"/>
      <c r="AL2670" s="80"/>
      <c r="AM2670" s="80"/>
      <c r="AN2670" s="80"/>
      <c r="AO2670" s="80"/>
      <c r="AP2670" s="80"/>
      <c r="AQ2670" s="80"/>
      <c r="AR2670" s="80"/>
      <c r="AS2670" s="80"/>
      <c r="AT2670" s="80"/>
      <c r="AU2670" s="80"/>
      <c r="AV2670" s="80"/>
      <c r="AW2670" s="80"/>
      <c r="AX2670" s="80"/>
      <c r="AY2670" s="80"/>
      <c r="AZ2670" s="80"/>
      <c r="BA2670" s="80"/>
      <c r="BB2670" s="80"/>
      <c r="BC2670" s="80"/>
      <c r="BD2670" s="80"/>
      <c r="BE2670" s="80"/>
      <c r="BF2670" s="80"/>
      <c r="BG2670" s="80"/>
      <c r="BH2670" s="80"/>
      <c r="BI2670" s="80"/>
      <c r="BJ2670" s="80"/>
      <c r="BK2670" s="80"/>
      <c r="BL2670" s="80"/>
      <c r="BM2670" s="80"/>
      <c r="BN2670" s="80"/>
      <c r="BO2670" s="80"/>
      <c r="BP2670" s="80"/>
      <c r="BQ2670" s="80"/>
      <c r="BR2670" s="80"/>
      <c r="BS2670" s="80"/>
      <c r="BT2670" s="80"/>
      <c r="BU2670" s="80"/>
      <c r="BV2670" s="80"/>
      <c r="BW2670" s="80"/>
      <c r="BX2670" s="80"/>
      <c r="BY2670" s="80"/>
      <c r="BZ2670" s="80"/>
      <c r="CA2670" s="80"/>
      <c r="CB2670" s="80"/>
      <c r="CC2670" s="80"/>
      <c r="CD2670" s="80"/>
      <c r="CE2670" s="80"/>
      <c r="CF2670" s="80"/>
      <c r="CG2670" s="80"/>
      <c r="CH2670" s="80"/>
      <c r="CI2670" s="80"/>
      <c r="CJ2670" s="80"/>
      <c r="CK2670" s="80"/>
      <c r="CL2670" s="80"/>
      <c r="CN2670" s="60"/>
      <c r="CO2670" s="179"/>
      <c r="CP2670" s="179"/>
      <c r="CQ2670" s="179"/>
      <c r="CR2670" s="179"/>
      <c r="CS2670" s="179"/>
      <c r="CT2670" s="179"/>
      <c r="CU2670" s="179"/>
      <c r="CV2670" s="179"/>
      <c r="CW2670" s="179"/>
      <c r="CX2670" s="179"/>
      <c r="CY2670" s="179"/>
      <c r="CZ2670" s="179"/>
      <c r="DA2670" s="179"/>
      <c r="DB2670" s="179"/>
      <c r="DC2670" s="179"/>
      <c r="DD2670" s="179"/>
      <c r="DE2670" s="179"/>
      <c r="DF2670" s="179"/>
      <c r="DG2670" s="179"/>
      <c r="DH2670" s="179"/>
      <c r="DI2670" s="179"/>
      <c r="DJ2670" s="179"/>
      <c r="DK2670" s="179"/>
      <c r="DL2670" s="179"/>
    </row>
    <row r="2671" spans="1:116" x14ac:dyDescent="0.4">
      <c r="E2671" s="8"/>
      <c r="G2671" s="136"/>
      <c r="H2671" s="12"/>
      <c r="I2671" s="60"/>
      <c r="J2671" s="60"/>
      <c r="K2671" s="15"/>
      <c r="L2671" s="15"/>
      <c r="M2671" s="15"/>
      <c r="N2671" s="15"/>
      <c r="O2671" s="15"/>
      <c r="P2671" s="15"/>
      <c r="R2671" s="15"/>
      <c r="S2671" s="80"/>
      <c r="T2671" s="80"/>
      <c r="U2671" s="80"/>
      <c r="V2671" s="80"/>
      <c r="W2671" s="80"/>
      <c r="X2671" s="80"/>
      <c r="Y2671" s="80"/>
      <c r="Z2671" s="80"/>
      <c r="AA2671" s="80"/>
      <c r="AB2671" s="80"/>
      <c r="AC2671" s="80"/>
      <c r="AD2671" s="80"/>
      <c r="AE2671" s="80"/>
      <c r="AF2671" s="80"/>
      <c r="AG2671" s="80"/>
      <c r="AH2671" s="80"/>
      <c r="AI2671" s="80"/>
      <c r="AJ2671" s="80"/>
      <c r="AK2671" s="80"/>
      <c r="AL2671" s="80"/>
      <c r="AM2671" s="80"/>
      <c r="AN2671" s="80"/>
      <c r="AO2671" s="80"/>
      <c r="AP2671" s="80"/>
      <c r="AQ2671" s="80"/>
      <c r="AR2671" s="80"/>
      <c r="AS2671" s="80"/>
      <c r="AT2671" s="80"/>
      <c r="AU2671" s="80"/>
      <c r="AV2671" s="80"/>
      <c r="AW2671" s="80"/>
      <c r="AX2671" s="80"/>
      <c r="AY2671" s="80"/>
      <c r="AZ2671" s="80"/>
      <c r="BA2671" s="80"/>
      <c r="BB2671" s="80"/>
      <c r="BC2671" s="80"/>
      <c r="BD2671" s="80"/>
      <c r="BE2671" s="80"/>
      <c r="BF2671" s="80"/>
      <c r="BG2671" s="80"/>
      <c r="BH2671" s="80"/>
      <c r="BI2671" s="80"/>
      <c r="BJ2671" s="80"/>
      <c r="BK2671" s="80"/>
      <c r="BL2671" s="80"/>
      <c r="BM2671" s="80"/>
      <c r="BN2671" s="80"/>
      <c r="BO2671" s="80"/>
      <c r="BP2671" s="80"/>
      <c r="BQ2671" s="80"/>
      <c r="BR2671" s="80"/>
      <c r="BS2671" s="80"/>
      <c r="BT2671" s="80"/>
      <c r="BU2671" s="80"/>
      <c r="BV2671" s="80"/>
      <c r="BW2671" s="80"/>
      <c r="BX2671" s="80"/>
      <c r="BY2671" s="80"/>
      <c r="BZ2671" s="80"/>
      <c r="CA2671" s="80"/>
      <c r="CB2671" s="80"/>
      <c r="CC2671" s="80"/>
      <c r="CD2671" s="80"/>
      <c r="CE2671" s="80"/>
      <c r="CF2671" s="80"/>
      <c r="CG2671" s="80"/>
      <c r="CH2671" s="80"/>
      <c r="CI2671" s="80"/>
      <c r="CJ2671" s="80"/>
      <c r="CK2671" s="80"/>
      <c r="CL2671" s="80"/>
      <c r="CN2671" s="60"/>
      <c r="CO2671" s="179"/>
      <c r="CP2671" s="179"/>
      <c r="CQ2671" s="179"/>
      <c r="CR2671" s="179"/>
      <c r="CS2671" s="179"/>
      <c r="CT2671" s="179"/>
      <c r="CU2671" s="179"/>
      <c r="CV2671" s="179"/>
      <c r="CW2671" s="179"/>
      <c r="CX2671" s="179"/>
      <c r="CY2671" s="179"/>
      <c r="CZ2671" s="179"/>
      <c r="DA2671" s="179"/>
      <c r="DB2671" s="179"/>
      <c r="DC2671" s="179"/>
      <c r="DD2671" s="179"/>
      <c r="DE2671" s="179"/>
      <c r="DF2671" s="179"/>
      <c r="DG2671" s="179"/>
      <c r="DH2671" s="179"/>
      <c r="DI2671" s="179"/>
      <c r="DJ2671" s="179"/>
      <c r="DK2671" s="179"/>
      <c r="DL2671" s="179"/>
    </row>
    <row r="2672" spans="1:116" x14ac:dyDescent="0.4">
      <c r="E2672" s="8"/>
      <c r="G2672" s="136"/>
      <c r="H2672" s="12"/>
      <c r="I2672" s="60"/>
      <c r="J2672" s="60"/>
      <c r="K2672" s="15"/>
      <c r="L2672" s="15"/>
      <c r="M2672" s="15"/>
      <c r="N2672" s="15"/>
      <c r="O2672" s="15"/>
      <c r="P2672" s="15"/>
      <c r="R2672" s="15"/>
      <c r="S2672" s="80"/>
      <c r="T2672" s="80"/>
      <c r="U2672" s="80"/>
      <c r="V2672" s="80"/>
      <c r="W2672" s="80"/>
      <c r="X2672" s="80"/>
      <c r="Y2672" s="80"/>
      <c r="Z2672" s="80"/>
      <c r="AA2672" s="80"/>
      <c r="AB2672" s="80"/>
      <c r="AC2672" s="80"/>
      <c r="AD2672" s="80"/>
      <c r="AE2672" s="80"/>
      <c r="AF2672" s="80"/>
      <c r="AG2672" s="80"/>
      <c r="AH2672" s="80"/>
      <c r="AI2672" s="80"/>
      <c r="AJ2672" s="80"/>
      <c r="AK2672" s="80"/>
      <c r="AL2672" s="80"/>
      <c r="AM2672" s="80"/>
      <c r="AN2672" s="80"/>
      <c r="AO2672" s="80"/>
      <c r="AP2672" s="80"/>
      <c r="AQ2672" s="80"/>
      <c r="AR2672" s="80"/>
      <c r="AS2672" s="80"/>
      <c r="AT2672" s="80"/>
      <c r="AU2672" s="80"/>
      <c r="AV2672" s="80"/>
      <c r="AW2672" s="80"/>
      <c r="AX2672" s="80"/>
      <c r="AY2672" s="80"/>
      <c r="AZ2672" s="80"/>
      <c r="BA2672" s="80"/>
      <c r="BB2672" s="80"/>
      <c r="BC2672" s="80"/>
      <c r="BD2672" s="80"/>
      <c r="BE2672" s="80"/>
      <c r="BF2672" s="80"/>
      <c r="BG2672" s="80"/>
      <c r="BH2672" s="80"/>
      <c r="BI2672" s="80"/>
      <c r="BJ2672" s="80"/>
      <c r="BK2672" s="80"/>
      <c r="BL2672" s="80"/>
      <c r="BM2672" s="80"/>
      <c r="BN2672" s="80"/>
      <c r="BO2672" s="80"/>
      <c r="BP2672" s="80"/>
      <c r="BQ2672" s="80"/>
      <c r="BR2672" s="80"/>
      <c r="BS2672" s="80"/>
      <c r="BT2672" s="80"/>
      <c r="BU2672" s="80"/>
      <c r="BV2672" s="80"/>
      <c r="BW2672" s="80"/>
      <c r="BX2672" s="80"/>
      <c r="BY2672" s="80"/>
      <c r="BZ2672" s="80"/>
      <c r="CA2672" s="80"/>
      <c r="CB2672" s="80"/>
      <c r="CC2672" s="80"/>
      <c r="CD2672" s="80"/>
      <c r="CE2672" s="80"/>
      <c r="CF2672" s="80"/>
      <c r="CG2672" s="80"/>
      <c r="CH2672" s="80"/>
      <c r="CI2672" s="80"/>
      <c r="CJ2672" s="80"/>
      <c r="CK2672" s="80"/>
      <c r="CL2672" s="80"/>
      <c r="CN2672" s="60"/>
      <c r="CO2672" s="179"/>
      <c r="CP2672" s="179"/>
      <c r="CQ2672" s="179"/>
      <c r="CR2672" s="179"/>
      <c r="CS2672" s="179"/>
      <c r="CT2672" s="179"/>
      <c r="CU2672" s="179"/>
      <c r="CV2672" s="179"/>
      <c r="CW2672" s="179"/>
      <c r="CX2672" s="179"/>
      <c r="CY2672" s="179"/>
      <c r="CZ2672" s="179"/>
      <c r="DA2672" s="179"/>
      <c r="DB2672" s="179"/>
      <c r="DC2672" s="179"/>
      <c r="DD2672" s="179"/>
      <c r="DE2672" s="179"/>
      <c r="DF2672" s="179"/>
      <c r="DG2672" s="179"/>
      <c r="DH2672" s="179"/>
      <c r="DI2672" s="179"/>
      <c r="DJ2672" s="179"/>
      <c r="DK2672" s="179"/>
      <c r="DL2672" s="179"/>
    </row>
    <row r="2673" spans="5:116" x14ac:dyDescent="0.4">
      <c r="E2673" s="8"/>
      <c r="G2673" s="136"/>
      <c r="H2673" s="12"/>
      <c r="I2673" s="60"/>
      <c r="J2673" s="60"/>
      <c r="K2673" s="15"/>
      <c r="L2673" s="15"/>
      <c r="M2673" s="15"/>
      <c r="N2673" s="15"/>
      <c r="O2673" s="15"/>
      <c r="P2673" s="15"/>
      <c r="R2673" s="15"/>
      <c r="S2673" s="80"/>
      <c r="T2673" s="80"/>
      <c r="U2673" s="80"/>
      <c r="V2673" s="80"/>
      <c r="W2673" s="80"/>
      <c r="X2673" s="80"/>
      <c r="Y2673" s="80"/>
      <c r="Z2673" s="80"/>
      <c r="AA2673" s="80"/>
      <c r="AB2673" s="80"/>
      <c r="AC2673" s="80"/>
      <c r="AD2673" s="80"/>
      <c r="AE2673" s="80"/>
      <c r="AF2673" s="80"/>
      <c r="AG2673" s="80"/>
      <c r="AH2673" s="80"/>
      <c r="AI2673" s="80"/>
      <c r="AJ2673" s="80"/>
      <c r="AK2673" s="80"/>
      <c r="AL2673" s="80"/>
      <c r="AM2673" s="80"/>
      <c r="AN2673" s="80"/>
      <c r="AO2673" s="80"/>
      <c r="AP2673" s="80"/>
      <c r="AQ2673" s="80"/>
      <c r="AR2673" s="80"/>
      <c r="AS2673" s="80"/>
      <c r="AT2673" s="80"/>
      <c r="AU2673" s="80"/>
      <c r="AV2673" s="80"/>
      <c r="AW2673" s="80"/>
      <c r="AX2673" s="80"/>
      <c r="AY2673" s="80"/>
      <c r="AZ2673" s="80"/>
      <c r="BA2673" s="80"/>
      <c r="BB2673" s="80"/>
      <c r="BC2673" s="80"/>
      <c r="BD2673" s="80"/>
      <c r="BE2673" s="80"/>
      <c r="BF2673" s="80"/>
      <c r="BG2673" s="80"/>
      <c r="BH2673" s="80"/>
      <c r="BI2673" s="80"/>
      <c r="BJ2673" s="80"/>
      <c r="BK2673" s="80"/>
      <c r="BL2673" s="80"/>
      <c r="BM2673" s="80"/>
      <c r="BN2673" s="80"/>
      <c r="BO2673" s="80"/>
      <c r="BP2673" s="80"/>
      <c r="BQ2673" s="80"/>
      <c r="BR2673" s="80"/>
      <c r="BS2673" s="80"/>
      <c r="BT2673" s="80"/>
      <c r="BU2673" s="80"/>
      <c r="BV2673" s="80"/>
      <c r="BW2673" s="80"/>
      <c r="BX2673" s="80"/>
      <c r="BY2673" s="80"/>
      <c r="BZ2673" s="80"/>
      <c r="CA2673" s="80"/>
      <c r="CB2673" s="80"/>
      <c r="CC2673" s="80"/>
      <c r="CD2673" s="80"/>
      <c r="CE2673" s="80"/>
      <c r="CF2673" s="80"/>
      <c r="CG2673" s="80"/>
      <c r="CH2673" s="80"/>
      <c r="CI2673" s="80"/>
      <c r="CJ2673" s="80"/>
      <c r="CK2673" s="80"/>
      <c r="CL2673" s="80"/>
      <c r="CN2673" s="60"/>
      <c r="CO2673" s="179"/>
      <c r="CP2673" s="179"/>
      <c r="CQ2673" s="179"/>
      <c r="CR2673" s="179"/>
      <c r="CS2673" s="179"/>
      <c r="CT2673" s="179"/>
      <c r="CU2673" s="179"/>
      <c r="CV2673" s="179"/>
      <c r="CW2673" s="179"/>
      <c r="CX2673" s="179"/>
      <c r="CY2673" s="179"/>
      <c r="CZ2673" s="179"/>
      <c r="DA2673" s="179"/>
      <c r="DB2673" s="179"/>
      <c r="DC2673" s="179"/>
      <c r="DD2673" s="179"/>
      <c r="DE2673" s="179"/>
      <c r="DF2673" s="179"/>
      <c r="DG2673" s="179"/>
      <c r="DH2673" s="179"/>
      <c r="DI2673" s="179"/>
      <c r="DJ2673" s="179"/>
      <c r="DK2673" s="179"/>
      <c r="DL2673" s="179"/>
    </row>
    <row r="2674" spans="5:116" x14ac:dyDescent="0.4">
      <c r="E2674" s="8"/>
      <c r="G2674" s="136"/>
      <c r="H2674" s="12"/>
      <c r="I2674" s="60"/>
      <c r="J2674" s="60"/>
      <c r="K2674" s="15"/>
      <c r="L2674" s="15"/>
      <c r="M2674" s="15"/>
      <c r="N2674" s="15"/>
      <c r="O2674" s="15"/>
      <c r="P2674" s="15"/>
      <c r="R2674" s="15"/>
      <c r="S2674" s="80"/>
      <c r="T2674" s="80"/>
      <c r="U2674" s="80"/>
      <c r="V2674" s="80"/>
      <c r="W2674" s="80"/>
      <c r="X2674" s="80"/>
      <c r="Y2674" s="80"/>
      <c r="Z2674" s="80"/>
      <c r="AA2674" s="80"/>
      <c r="AB2674" s="80"/>
      <c r="AC2674" s="80"/>
      <c r="AD2674" s="80"/>
      <c r="AE2674" s="80"/>
      <c r="AF2674" s="80"/>
      <c r="AG2674" s="80"/>
      <c r="AH2674" s="80"/>
      <c r="AI2674" s="80"/>
      <c r="AJ2674" s="80"/>
      <c r="AK2674" s="80"/>
      <c r="AL2674" s="80"/>
      <c r="AM2674" s="80"/>
      <c r="AN2674" s="80"/>
      <c r="AO2674" s="80"/>
      <c r="AP2674" s="80"/>
      <c r="AQ2674" s="80"/>
      <c r="AR2674" s="80"/>
      <c r="AS2674" s="80"/>
      <c r="AT2674" s="80"/>
      <c r="AU2674" s="80"/>
      <c r="AV2674" s="80"/>
      <c r="AW2674" s="80"/>
      <c r="AX2674" s="80"/>
      <c r="AY2674" s="80"/>
      <c r="AZ2674" s="80"/>
      <c r="BA2674" s="80"/>
      <c r="BB2674" s="80"/>
      <c r="BC2674" s="80"/>
      <c r="BD2674" s="80"/>
      <c r="BE2674" s="80"/>
      <c r="BF2674" s="80"/>
      <c r="BG2674" s="80"/>
      <c r="BH2674" s="80"/>
      <c r="BI2674" s="80"/>
      <c r="BJ2674" s="80"/>
      <c r="BK2674" s="80"/>
      <c r="BL2674" s="80"/>
      <c r="BM2674" s="80"/>
      <c r="BN2674" s="80"/>
      <c r="BO2674" s="80"/>
      <c r="BP2674" s="80"/>
      <c r="BQ2674" s="80"/>
      <c r="BR2674" s="80"/>
      <c r="BS2674" s="80"/>
      <c r="BT2674" s="80"/>
      <c r="BU2674" s="80"/>
      <c r="BV2674" s="80"/>
      <c r="BW2674" s="80"/>
      <c r="BX2674" s="80"/>
      <c r="BY2674" s="80"/>
      <c r="BZ2674" s="80"/>
      <c r="CA2674" s="80"/>
      <c r="CB2674" s="80"/>
      <c r="CC2674" s="80"/>
      <c r="CD2674" s="80"/>
      <c r="CE2674" s="80"/>
      <c r="CF2674" s="80"/>
      <c r="CG2674" s="80"/>
      <c r="CH2674" s="80"/>
      <c r="CI2674" s="80"/>
      <c r="CJ2674" s="80"/>
      <c r="CK2674" s="80"/>
      <c r="CL2674" s="80"/>
      <c r="CN2674" s="60"/>
      <c r="CO2674" s="179"/>
      <c r="CP2674" s="179"/>
      <c r="CQ2674" s="179"/>
      <c r="CR2674" s="179"/>
      <c r="CS2674" s="179"/>
      <c r="CT2674" s="179"/>
      <c r="CU2674" s="179"/>
      <c r="CV2674" s="179"/>
      <c r="CW2674" s="179"/>
      <c r="CX2674" s="179"/>
      <c r="CY2674" s="179"/>
      <c r="CZ2674" s="179"/>
      <c r="DA2674" s="179"/>
      <c r="DB2674" s="179"/>
      <c r="DC2674" s="179"/>
      <c r="DD2674" s="179"/>
      <c r="DE2674" s="179"/>
      <c r="DF2674" s="179"/>
      <c r="DG2674" s="179"/>
      <c r="DH2674" s="179"/>
      <c r="DI2674" s="179"/>
      <c r="DJ2674" s="179"/>
      <c r="DK2674" s="179"/>
      <c r="DL2674" s="179"/>
    </row>
    <row r="2675" spans="5:116" x14ac:dyDescent="0.4">
      <c r="E2675" s="8"/>
      <c r="G2675" s="136"/>
      <c r="H2675" s="12"/>
      <c r="I2675" s="60"/>
      <c r="J2675" s="60"/>
      <c r="K2675" s="15"/>
      <c r="L2675" s="15"/>
      <c r="M2675" s="15"/>
      <c r="N2675" s="15"/>
      <c r="O2675" s="15"/>
      <c r="P2675" s="15"/>
      <c r="R2675" s="15"/>
      <c r="S2675" s="80"/>
      <c r="T2675" s="80"/>
      <c r="U2675" s="80"/>
      <c r="V2675" s="80"/>
      <c r="W2675" s="80"/>
      <c r="X2675" s="80"/>
      <c r="Y2675" s="80"/>
      <c r="Z2675" s="80"/>
      <c r="AA2675" s="80"/>
      <c r="AB2675" s="80"/>
      <c r="AC2675" s="80"/>
      <c r="AD2675" s="80"/>
      <c r="AE2675" s="80"/>
      <c r="AF2675" s="80"/>
      <c r="AG2675" s="80"/>
      <c r="AH2675" s="80"/>
      <c r="AI2675" s="80"/>
      <c r="AJ2675" s="80"/>
      <c r="AK2675" s="80"/>
      <c r="AL2675" s="80"/>
      <c r="AM2675" s="80"/>
      <c r="AN2675" s="80"/>
      <c r="AO2675" s="80"/>
      <c r="AP2675" s="80"/>
      <c r="AQ2675" s="80"/>
      <c r="AR2675" s="80"/>
      <c r="AS2675" s="80"/>
      <c r="AT2675" s="80"/>
      <c r="AU2675" s="80"/>
      <c r="AV2675" s="80"/>
      <c r="AW2675" s="80"/>
      <c r="AX2675" s="80"/>
      <c r="AY2675" s="80"/>
      <c r="AZ2675" s="80"/>
      <c r="BA2675" s="80"/>
      <c r="BB2675" s="80"/>
      <c r="BC2675" s="80"/>
      <c r="BD2675" s="80"/>
      <c r="BE2675" s="80"/>
      <c r="BF2675" s="80"/>
      <c r="BG2675" s="80"/>
      <c r="BH2675" s="80"/>
      <c r="BI2675" s="80"/>
      <c r="BJ2675" s="80"/>
      <c r="BK2675" s="80"/>
      <c r="BL2675" s="80"/>
      <c r="BM2675" s="80"/>
      <c r="BN2675" s="80"/>
      <c r="BO2675" s="80"/>
      <c r="BP2675" s="80"/>
      <c r="BQ2675" s="80"/>
      <c r="BR2675" s="80"/>
      <c r="BS2675" s="80"/>
      <c r="BT2675" s="80"/>
      <c r="BU2675" s="80"/>
      <c r="BV2675" s="80"/>
      <c r="BW2675" s="80"/>
      <c r="BX2675" s="80"/>
      <c r="BY2675" s="80"/>
      <c r="BZ2675" s="80"/>
      <c r="CA2675" s="80"/>
      <c r="CB2675" s="80"/>
      <c r="CC2675" s="80"/>
      <c r="CD2675" s="80"/>
      <c r="CE2675" s="80"/>
      <c r="CF2675" s="80"/>
      <c r="CG2675" s="80"/>
      <c r="CH2675" s="80"/>
      <c r="CI2675" s="80"/>
      <c r="CJ2675" s="80"/>
      <c r="CK2675" s="80"/>
      <c r="CL2675" s="80"/>
      <c r="CN2675" s="60"/>
      <c r="CO2675" s="179"/>
      <c r="CP2675" s="179"/>
      <c r="CQ2675" s="179"/>
      <c r="CR2675" s="179"/>
      <c r="CS2675" s="179"/>
      <c r="CT2675" s="179"/>
      <c r="CU2675" s="179"/>
      <c r="CV2675" s="179"/>
      <c r="CW2675" s="179"/>
      <c r="CX2675" s="179"/>
      <c r="CY2675" s="179"/>
      <c r="CZ2675" s="179"/>
      <c r="DA2675" s="179"/>
      <c r="DB2675" s="179"/>
      <c r="DC2675" s="179"/>
      <c r="DD2675" s="179"/>
      <c r="DE2675" s="179"/>
      <c r="DF2675" s="179"/>
      <c r="DG2675" s="179"/>
      <c r="DH2675" s="179"/>
      <c r="DI2675" s="179"/>
      <c r="DJ2675" s="179"/>
      <c r="DK2675" s="179"/>
      <c r="DL2675" s="179"/>
    </row>
    <row r="2676" spans="5:116" x14ac:dyDescent="0.4">
      <c r="E2676" s="8"/>
      <c r="G2676" s="136"/>
      <c r="H2676" s="12"/>
      <c r="I2676" s="60"/>
      <c r="J2676" s="60"/>
      <c r="K2676" s="15"/>
      <c r="L2676" s="15"/>
      <c r="M2676" s="15"/>
      <c r="N2676" s="15"/>
      <c r="O2676" s="15"/>
      <c r="P2676" s="15"/>
      <c r="R2676" s="15"/>
      <c r="S2676" s="80"/>
      <c r="T2676" s="80"/>
      <c r="U2676" s="80"/>
      <c r="V2676" s="80"/>
      <c r="W2676" s="80"/>
      <c r="X2676" s="80"/>
      <c r="Y2676" s="80"/>
      <c r="Z2676" s="80"/>
      <c r="AA2676" s="80"/>
      <c r="AB2676" s="80"/>
      <c r="AC2676" s="80"/>
      <c r="AD2676" s="80"/>
      <c r="AE2676" s="80"/>
      <c r="AF2676" s="80"/>
      <c r="AG2676" s="80"/>
      <c r="AH2676" s="80"/>
      <c r="AI2676" s="80"/>
      <c r="AJ2676" s="80"/>
      <c r="AK2676" s="80"/>
      <c r="AL2676" s="80"/>
      <c r="AM2676" s="80"/>
      <c r="AN2676" s="80"/>
      <c r="AO2676" s="80"/>
      <c r="AP2676" s="80"/>
      <c r="AQ2676" s="80"/>
      <c r="AR2676" s="80"/>
      <c r="AS2676" s="80"/>
      <c r="AT2676" s="80"/>
      <c r="AU2676" s="80"/>
      <c r="AV2676" s="80"/>
      <c r="AW2676" s="80"/>
      <c r="AX2676" s="80"/>
      <c r="AY2676" s="80"/>
      <c r="AZ2676" s="80"/>
      <c r="BA2676" s="80"/>
      <c r="BB2676" s="80"/>
      <c r="BC2676" s="80"/>
      <c r="BD2676" s="80"/>
      <c r="BE2676" s="80"/>
      <c r="BF2676" s="80"/>
      <c r="BG2676" s="80"/>
      <c r="BH2676" s="80"/>
      <c r="BI2676" s="80"/>
      <c r="BJ2676" s="80"/>
      <c r="BK2676" s="80"/>
      <c r="BL2676" s="80"/>
      <c r="BM2676" s="80"/>
      <c r="BN2676" s="80"/>
      <c r="BO2676" s="80"/>
      <c r="BP2676" s="80"/>
      <c r="BQ2676" s="80"/>
      <c r="BR2676" s="80"/>
      <c r="BS2676" s="80"/>
      <c r="BT2676" s="80"/>
      <c r="BU2676" s="80"/>
      <c r="BV2676" s="80"/>
      <c r="BW2676" s="80"/>
      <c r="BX2676" s="80"/>
      <c r="BY2676" s="80"/>
      <c r="BZ2676" s="80"/>
      <c r="CA2676" s="80"/>
      <c r="CB2676" s="80"/>
      <c r="CC2676" s="80"/>
      <c r="CD2676" s="80"/>
      <c r="CE2676" s="80"/>
      <c r="CF2676" s="80"/>
      <c r="CG2676" s="80"/>
      <c r="CH2676" s="80"/>
      <c r="CI2676" s="80"/>
      <c r="CJ2676" s="80"/>
      <c r="CK2676" s="80"/>
      <c r="CL2676" s="80"/>
      <c r="CN2676" s="60"/>
      <c r="CO2676" s="179"/>
      <c r="CP2676" s="179"/>
      <c r="CQ2676" s="179"/>
      <c r="CR2676" s="179"/>
      <c r="CS2676" s="179"/>
      <c r="CT2676" s="179"/>
      <c r="CU2676" s="179"/>
      <c r="CV2676" s="179"/>
      <c r="CW2676" s="179"/>
      <c r="CX2676" s="179"/>
      <c r="CY2676" s="179"/>
      <c r="CZ2676" s="179"/>
      <c r="DA2676" s="179"/>
      <c r="DB2676" s="179"/>
      <c r="DC2676" s="179"/>
      <c r="DD2676" s="179"/>
      <c r="DE2676" s="179"/>
      <c r="DF2676" s="179"/>
      <c r="DG2676" s="179"/>
      <c r="DH2676" s="179"/>
      <c r="DI2676" s="179"/>
      <c r="DJ2676" s="179"/>
      <c r="DK2676" s="179"/>
      <c r="DL2676" s="179"/>
    </row>
    <row r="2677" spans="5:116" x14ac:dyDescent="0.4">
      <c r="E2677" s="8"/>
      <c r="G2677" s="136"/>
      <c r="H2677" s="12"/>
      <c r="I2677" s="60"/>
      <c r="J2677" s="60"/>
      <c r="K2677" s="15"/>
      <c r="L2677" s="15"/>
      <c r="M2677" s="15"/>
      <c r="N2677" s="15"/>
      <c r="O2677" s="15"/>
      <c r="P2677" s="15"/>
      <c r="R2677" s="15"/>
      <c r="S2677" s="80"/>
      <c r="T2677" s="80"/>
      <c r="U2677" s="80"/>
      <c r="V2677" s="80"/>
      <c r="W2677" s="80"/>
      <c r="X2677" s="80"/>
      <c r="Y2677" s="80"/>
      <c r="Z2677" s="80"/>
      <c r="AA2677" s="80"/>
      <c r="AB2677" s="80"/>
      <c r="AC2677" s="80"/>
      <c r="AD2677" s="80"/>
      <c r="AE2677" s="80"/>
      <c r="AF2677" s="80"/>
      <c r="AG2677" s="80"/>
      <c r="AH2677" s="80"/>
      <c r="AI2677" s="80"/>
      <c r="AJ2677" s="80"/>
      <c r="AK2677" s="80"/>
      <c r="AL2677" s="80"/>
      <c r="AM2677" s="80"/>
      <c r="AN2677" s="80"/>
      <c r="AO2677" s="80"/>
      <c r="AP2677" s="80"/>
      <c r="AQ2677" s="80"/>
      <c r="AR2677" s="80"/>
      <c r="AS2677" s="80"/>
      <c r="AT2677" s="80"/>
      <c r="AU2677" s="80"/>
      <c r="AV2677" s="80"/>
      <c r="AW2677" s="80"/>
      <c r="AX2677" s="80"/>
      <c r="AY2677" s="80"/>
      <c r="AZ2677" s="80"/>
      <c r="BA2677" s="80"/>
      <c r="BB2677" s="80"/>
      <c r="BC2677" s="80"/>
      <c r="BD2677" s="80"/>
      <c r="BE2677" s="80"/>
      <c r="BF2677" s="80"/>
      <c r="BG2677" s="80"/>
      <c r="BH2677" s="80"/>
      <c r="BI2677" s="80"/>
      <c r="BJ2677" s="80"/>
      <c r="BK2677" s="80"/>
      <c r="BL2677" s="80"/>
      <c r="BM2677" s="80"/>
      <c r="BN2677" s="80"/>
      <c r="BO2677" s="80"/>
      <c r="BP2677" s="80"/>
      <c r="BQ2677" s="80"/>
      <c r="BR2677" s="80"/>
      <c r="BS2677" s="80"/>
      <c r="BT2677" s="80"/>
      <c r="BU2677" s="80"/>
      <c r="BV2677" s="80"/>
      <c r="BW2677" s="80"/>
      <c r="BX2677" s="80"/>
      <c r="BY2677" s="80"/>
      <c r="BZ2677" s="80"/>
      <c r="CA2677" s="80"/>
      <c r="CB2677" s="80"/>
      <c r="CC2677" s="80"/>
      <c r="CD2677" s="80"/>
      <c r="CE2677" s="80"/>
      <c r="CF2677" s="80"/>
      <c r="CG2677" s="80"/>
      <c r="CH2677" s="80"/>
      <c r="CI2677" s="80"/>
      <c r="CJ2677" s="80"/>
      <c r="CK2677" s="80"/>
      <c r="CL2677" s="80"/>
      <c r="CN2677" s="60"/>
      <c r="CO2677" s="179"/>
      <c r="CP2677" s="179"/>
      <c r="CQ2677" s="179"/>
      <c r="CR2677" s="179"/>
      <c r="CS2677" s="179"/>
      <c r="CT2677" s="179"/>
      <c r="CU2677" s="179"/>
      <c r="CV2677" s="179"/>
      <c r="CW2677" s="179"/>
      <c r="CX2677" s="179"/>
      <c r="CY2677" s="179"/>
      <c r="CZ2677" s="179"/>
      <c r="DA2677" s="179"/>
      <c r="DB2677" s="179"/>
      <c r="DC2677" s="179"/>
      <c r="DD2677" s="179"/>
      <c r="DE2677" s="179"/>
      <c r="DF2677" s="179"/>
      <c r="DG2677" s="179"/>
      <c r="DH2677" s="179"/>
      <c r="DI2677" s="179"/>
      <c r="DJ2677" s="179"/>
      <c r="DK2677" s="179"/>
      <c r="DL2677" s="179"/>
    </row>
    <row r="2678" spans="5:116" x14ac:dyDescent="0.4">
      <c r="E2678" s="8"/>
      <c r="G2678" s="136"/>
      <c r="H2678" s="12"/>
      <c r="I2678" s="60"/>
      <c r="J2678" s="60"/>
      <c r="K2678" s="15"/>
      <c r="L2678" s="15"/>
      <c r="M2678" s="15"/>
      <c r="N2678" s="15"/>
      <c r="O2678" s="15"/>
      <c r="P2678" s="15"/>
      <c r="R2678" s="15"/>
      <c r="S2678" s="80"/>
      <c r="T2678" s="80"/>
      <c r="U2678" s="80"/>
      <c r="V2678" s="80"/>
      <c r="W2678" s="80"/>
      <c r="X2678" s="80"/>
      <c r="Y2678" s="80"/>
      <c r="Z2678" s="80"/>
      <c r="AA2678" s="80"/>
      <c r="AB2678" s="80"/>
      <c r="AC2678" s="80"/>
      <c r="AD2678" s="80"/>
      <c r="AE2678" s="80"/>
      <c r="AF2678" s="80"/>
      <c r="AG2678" s="80"/>
      <c r="AH2678" s="80"/>
      <c r="AI2678" s="80"/>
      <c r="AJ2678" s="80"/>
      <c r="AK2678" s="80"/>
      <c r="AL2678" s="80"/>
      <c r="AM2678" s="80"/>
      <c r="AN2678" s="80"/>
      <c r="AO2678" s="80"/>
      <c r="AP2678" s="80"/>
      <c r="AQ2678" s="80"/>
      <c r="AR2678" s="80"/>
      <c r="AS2678" s="80"/>
      <c r="AT2678" s="80"/>
      <c r="AU2678" s="80"/>
      <c r="AV2678" s="80"/>
      <c r="AW2678" s="80"/>
      <c r="AX2678" s="80"/>
      <c r="AY2678" s="80"/>
      <c r="AZ2678" s="80"/>
      <c r="BA2678" s="80"/>
      <c r="BB2678" s="80"/>
      <c r="BC2678" s="80"/>
      <c r="BD2678" s="80"/>
      <c r="BE2678" s="80"/>
      <c r="BF2678" s="80"/>
      <c r="BG2678" s="80"/>
      <c r="BH2678" s="80"/>
      <c r="BI2678" s="80"/>
      <c r="BJ2678" s="80"/>
      <c r="BK2678" s="80"/>
      <c r="BL2678" s="80"/>
      <c r="BM2678" s="80"/>
      <c r="BN2678" s="80"/>
      <c r="BO2678" s="80"/>
      <c r="BP2678" s="80"/>
      <c r="BQ2678" s="80"/>
      <c r="BR2678" s="80"/>
      <c r="BS2678" s="80"/>
      <c r="BT2678" s="80"/>
      <c r="BU2678" s="80"/>
      <c r="BV2678" s="80"/>
      <c r="BW2678" s="80"/>
      <c r="BX2678" s="80"/>
      <c r="BY2678" s="80"/>
      <c r="BZ2678" s="80"/>
      <c r="CA2678" s="80"/>
      <c r="CB2678" s="80"/>
      <c r="CC2678" s="80"/>
      <c r="CD2678" s="80"/>
      <c r="CE2678" s="80"/>
      <c r="CF2678" s="80"/>
      <c r="CG2678" s="80"/>
      <c r="CH2678" s="80"/>
      <c r="CI2678" s="80"/>
      <c r="CJ2678" s="80"/>
      <c r="CK2678" s="80"/>
      <c r="CL2678" s="80"/>
      <c r="CN2678" s="60"/>
      <c r="CO2678" s="179"/>
      <c r="CP2678" s="179"/>
      <c r="CQ2678" s="179"/>
      <c r="CR2678" s="179"/>
      <c r="CS2678" s="179"/>
      <c r="CT2678" s="179"/>
      <c r="CU2678" s="179"/>
      <c r="CV2678" s="179"/>
      <c r="CW2678" s="179"/>
      <c r="CX2678" s="179"/>
      <c r="CY2678" s="179"/>
      <c r="CZ2678" s="179"/>
      <c r="DA2678" s="179"/>
      <c r="DB2678" s="179"/>
      <c r="DC2678" s="179"/>
      <c r="DD2678" s="179"/>
      <c r="DE2678" s="179"/>
      <c r="DF2678" s="179"/>
      <c r="DG2678" s="179"/>
      <c r="DH2678" s="179"/>
      <c r="DI2678" s="179"/>
      <c r="DJ2678" s="179"/>
      <c r="DK2678" s="179"/>
      <c r="DL2678" s="179"/>
    </row>
    <row r="2679" spans="5:116" x14ac:dyDescent="0.4">
      <c r="E2679" s="8"/>
      <c r="G2679" s="136"/>
      <c r="H2679" s="12"/>
      <c r="I2679" s="60"/>
      <c r="J2679" s="60"/>
      <c r="K2679" s="15"/>
      <c r="L2679" s="15"/>
      <c r="M2679" s="15"/>
      <c r="N2679" s="15"/>
      <c r="O2679" s="15"/>
      <c r="P2679" s="15"/>
      <c r="R2679" s="15"/>
      <c r="S2679" s="80"/>
      <c r="T2679" s="80"/>
      <c r="U2679" s="80"/>
      <c r="V2679" s="80"/>
      <c r="W2679" s="80"/>
      <c r="X2679" s="80"/>
      <c r="Y2679" s="80"/>
      <c r="Z2679" s="80"/>
      <c r="AA2679" s="80"/>
      <c r="AB2679" s="80"/>
      <c r="AC2679" s="80"/>
      <c r="AD2679" s="80"/>
      <c r="AE2679" s="80"/>
      <c r="AF2679" s="80"/>
      <c r="AG2679" s="80"/>
      <c r="AH2679" s="80"/>
      <c r="AI2679" s="80"/>
      <c r="AJ2679" s="80"/>
      <c r="AK2679" s="80"/>
      <c r="AL2679" s="80"/>
      <c r="AM2679" s="80"/>
      <c r="AN2679" s="80"/>
      <c r="AO2679" s="80"/>
      <c r="AP2679" s="80"/>
      <c r="AQ2679" s="80"/>
      <c r="AR2679" s="80"/>
      <c r="AS2679" s="80"/>
      <c r="AT2679" s="80"/>
      <c r="AU2679" s="80"/>
      <c r="AV2679" s="80"/>
      <c r="AW2679" s="80"/>
      <c r="AX2679" s="80"/>
      <c r="AY2679" s="80"/>
      <c r="AZ2679" s="80"/>
      <c r="BA2679" s="80"/>
      <c r="BB2679" s="80"/>
      <c r="BC2679" s="80"/>
      <c r="BD2679" s="80"/>
      <c r="BE2679" s="80"/>
      <c r="BF2679" s="80"/>
      <c r="BG2679" s="80"/>
      <c r="BH2679" s="80"/>
      <c r="BI2679" s="80"/>
      <c r="BJ2679" s="80"/>
      <c r="BK2679" s="80"/>
      <c r="BL2679" s="80"/>
      <c r="BM2679" s="80"/>
      <c r="BN2679" s="80"/>
      <c r="BO2679" s="80"/>
      <c r="BP2679" s="80"/>
      <c r="BQ2679" s="80"/>
      <c r="BR2679" s="80"/>
      <c r="BS2679" s="80"/>
      <c r="BT2679" s="80"/>
      <c r="BU2679" s="80"/>
      <c r="BV2679" s="80"/>
      <c r="BW2679" s="80"/>
      <c r="BX2679" s="80"/>
      <c r="BY2679" s="80"/>
      <c r="BZ2679" s="80"/>
      <c r="CA2679" s="80"/>
      <c r="CB2679" s="80"/>
      <c r="CC2679" s="80"/>
      <c r="CD2679" s="80"/>
      <c r="CE2679" s="80"/>
      <c r="CF2679" s="80"/>
      <c r="CG2679" s="80"/>
      <c r="CH2679" s="80"/>
      <c r="CI2679" s="80"/>
      <c r="CJ2679" s="80"/>
      <c r="CK2679" s="80"/>
      <c r="CL2679" s="80"/>
      <c r="CN2679" s="60"/>
      <c r="CO2679" s="179"/>
      <c r="CP2679" s="179"/>
      <c r="CQ2679" s="179"/>
      <c r="CR2679" s="179"/>
      <c r="CS2679" s="179"/>
      <c r="CT2679" s="179"/>
      <c r="CU2679" s="179"/>
      <c r="CV2679" s="179"/>
      <c r="CW2679" s="179"/>
      <c r="CX2679" s="179"/>
      <c r="CY2679" s="179"/>
      <c r="CZ2679" s="179"/>
      <c r="DA2679" s="179"/>
      <c r="DB2679" s="179"/>
      <c r="DC2679" s="179"/>
      <c r="DD2679" s="179"/>
      <c r="DE2679" s="179"/>
      <c r="DF2679" s="179"/>
      <c r="DG2679" s="179"/>
      <c r="DH2679" s="179"/>
      <c r="DI2679" s="179"/>
      <c r="DJ2679" s="179"/>
      <c r="DK2679" s="179"/>
      <c r="DL2679" s="179"/>
    </row>
    <row r="2680" spans="5:116" x14ac:dyDescent="0.4">
      <c r="E2680" s="8"/>
      <c r="G2680" s="136"/>
      <c r="H2680" s="12"/>
      <c r="I2680" s="60"/>
      <c r="J2680" s="60"/>
      <c r="K2680" s="15"/>
      <c r="L2680" s="15"/>
      <c r="M2680" s="15"/>
      <c r="N2680" s="15"/>
      <c r="O2680" s="15"/>
      <c r="P2680" s="15"/>
      <c r="R2680" s="15"/>
      <c r="S2680" s="179"/>
      <c r="T2680" s="179"/>
      <c r="U2680" s="179"/>
      <c r="V2680" s="179"/>
      <c r="W2680" s="179"/>
      <c r="X2680" s="179"/>
      <c r="Y2680" s="179"/>
      <c r="Z2680" s="179"/>
      <c r="AA2680" s="179"/>
      <c r="AB2680" s="179"/>
      <c r="AC2680" s="179"/>
      <c r="AD2680" s="179"/>
      <c r="AE2680" s="179"/>
      <c r="AF2680" s="179"/>
      <c r="AG2680" s="179"/>
      <c r="AH2680" s="179"/>
      <c r="AI2680" s="179"/>
      <c r="AJ2680" s="179"/>
      <c r="AK2680" s="179"/>
      <c r="AL2680" s="179"/>
      <c r="AM2680" s="179"/>
      <c r="AN2680" s="179"/>
      <c r="AO2680" s="179"/>
      <c r="AP2680" s="179"/>
      <c r="AQ2680" s="179"/>
      <c r="AR2680" s="179"/>
      <c r="AS2680" s="179"/>
      <c r="AT2680" s="179"/>
      <c r="AU2680" s="179"/>
      <c r="AV2680" s="179"/>
      <c r="AW2680" s="179"/>
      <c r="AX2680" s="179"/>
      <c r="AY2680" s="179"/>
      <c r="AZ2680" s="179"/>
      <c r="BA2680" s="179"/>
      <c r="BB2680" s="179"/>
      <c r="BC2680" s="179"/>
      <c r="BD2680" s="179"/>
      <c r="BE2680" s="179"/>
      <c r="BF2680" s="179"/>
      <c r="BG2680" s="179"/>
      <c r="BH2680" s="179"/>
      <c r="BI2680" s="179"/>
      <c r="BJ2680" s="179"/>
      <c r="BK2680" s="179"/>
      <c r="BL2680" s="179"/>
      <c r="BM2680" s="179"/>
      <c r="BN2680" s="179"/>
      <c r="BO2680" s="179"/>
      <c r="BP2680" s="179"/>
      <c r="BQ2680" s="179"/>
      <c r="BR2680" s="179"/>
      <c r="BS2680" s="179"/>
      <c r="BT2680" s="179"/>
      <c r="BU2680" s="179"/>
      <c r="BV2680" s="179"/>
      <c r="BW2680" s="179"/>
      <c r="BX2680" s="179"/>
      <c r="BY2680" s="179"/>
      <c r="BZ2680" s="179"/>
      <c r="CA2680" s="179"/>
      <c r="CB2680" s="179"/>
      <c r="CC2680" s="179"/>
      <c r="CD2680" s="179"/>
      <c r="CE2680" s="179"/>
      <c r="CF2680" s="179"/>
      <c r="CG2680" s="179"/>
      <c r="CH2680" s="179"/>
      <c r="CI2680" s="179"/>
      <c r="CJ2680" s="179"/>
      <c r="CK2680" s="179"/>
      <c r="CL2680" s="179"/>
      <c r="CN2680" s="60"/>
      <c r="CO2680" s="179"/>
      <c r="CP2680" s="179"/>
      <c r="CQ2680" s="179"/>
      <c r="CR2680" s="179"/>
      <c r="CS2680" s="179"/>
      <c r="CT2680" s="179"/>
      <c r="CU2680" s="179"/>
      <c r="CV2680" s="179"/>
      <c r="CW2680" s="179"/>
      <c r="CX2680" s="179"/>
      <c r="CY2680" s="179"/>
      <c r="CZ2680" s="179"/>
      <c r="DA2680" s="179"/>
      <c r="DB2680" s="179"/>
      <c r="DC2680" s="179"/>
      <c r="DD2680" s="179"/>
      <c r="DE2680" s="179"/>
      <c r="DF2680" s="179"/>
      <c r="DG2680" s="179"/>
      <c r="DH2680" s="179"/>
      <c r="DI2680" s="179"/>
      <c r="DJ2680" s="179"/>
      <c r="DK2680" s="179"/>
      <c r="DL2680" s="179"/>
    </row>
    <row r="2681" spans="5:116" x14ac:dyDescent="0.4">
      <c r="E2681" s="8"/>
      <c r="G2681" s="136"/>
      <c r="H2681" s="12"/>
      <c r="I2681" s="60"/>
      <c r="J2681" s="60"/>
      <c r="K2681" s="15"/>
      <c r="L2681" s="15"/>
      <c r="M2681" s="15"/>
      <c r="N2681" s="15"/>
      <c r="O2681" s="15"/>
      <c r="P2681" s="15"/>
      <c r="R2681" s="15"/>
      <c r="S2681" s="179"/>
      <c r="T2681" s="179"/>
      <c r="U2681" s="179"/>
      <c r="V2681" s="179"/>
      <c r="W2681" s="179"/>
      <c r="X2681" s="179"/>
      <c r="Y2681" s="179"/>
      <c r="Z2681" s="179"/>
      <c r="AA2681" s="179"/>
      <c r="AB2681" s="179"/>
      <c r="AC2681" s="179"/>
      <c r="AD2681" s="179"/>
      <c r="AE2681" s="179"/>
      <c r="AF2681" s="179"/>
      <c r="AG2681" s="179"/>
      <c r="AH2681" s="179"/>
      <c r="AI2681" s="179"/>
      <c r="AJ2681" s="179"/>
      <c r="AK2681" s="179"/>
      <c r="AL2681" s="179"/>
      <c r="AM2681" s="179"/>
      <c r="AN2681" s="179"/>
      <c r="AO2681" s="179"/>
      <c r="AP2681" s="179"/>
      <c r="AQ2681" s="179"/>
      <c r="AR2681" s="179"/>
      <c r="AS2681" s="179"/>
      <c r="AT2681" s="179"/>
      <c r="AU2681" s="179"/>
      <c r="AV2681" s="179"/>
      <c r="AW2681" s="179"/>
      <c r="AX2681" s="179"/>
      <c r="AY2681" s="179"/>
      <c r="AZ2681" s="179"/>
      <c r="BA2681" s="179"/>
      <c r="BB2681" s="179"/>
      <c r="BC2681" s="179"/>
      <c r="BD2681" s="179"/>
      <c r="BE2681" s="179"/>
      <c r="BF2681" s="179"/>
      <c r="BG2681" s="179"/>
      <c r="BH2681" s="179"/>
      <c r="BI2681" s="179"/>
      <c r="BJ2681" s="179"/>
      <c r="BK2681" s="179"/>
      <c r="BL2681" s="179"/>
      <c r="BM2681" s="179"/>
      <c r="BN2681" s="179"/>
      <c r="BO2681" s="179"/>
      <c r="BP2681" s="179"/>
      <c r="BQ2681" s="179"/>
      <c r="BR2681" s="179"/>
      <c r="BS2681" s="179"/>
      <c r="BT2681" s="179"/>
      <c r="BU2681" s="179"/>
      <c r="BV2681" s="179"/>
      <c r="BW2681" s="179"/>
      <c r="BX2681" s="179"/>
      <c r="BY2681" s="179"/>
      <c r="BZ2681" s="179"/>
      <c r="CA2681" s="179"/>
      <c r="CB2681" s="179"/>
      <c r="CC2681" s="179"/>
      <c r="CD2681" s="179"/>
      <c r="CE2681" s="179"/>
      <c r="CF2681" s="179"/>
      <c r="CG2681" s="179"/>
      <c r="CH2681" s="179"/>
      <c r="CI2681" s="179"/>
      <c r="CJ2681" s="179"/>
      <c r="CK2681" s="179"/>
      <c r="CL2681" s="179"/>
      <c r="CN2681" s="60"/>
      <c r="CO2681" s="179"/>
      <c r="CP2681" s="179"/>
      <c r="CQ2681" s="179"/>
      <c r="CR2681" s="179"/>
      <c r="CS2681" s="179"/>
      <c r="CT2681" s="179"/>
      <c r="CU2681" s="179"/>
      <c r="CV2681" s="179"/>
      <c r="CW2681" s="179"/>
      <c r="CX2681" s="179"/>
      <c r="CY2681" s="179"/>
      <c r="CZ2681" s="179"/>
      <c r="DA2681" s="179"/>
      <c r="DB2681" s="179"/>
      <c r="DC2681" s="179"/>
      <c r="DD2681" s="179"/>
      <c r="DE2681" s="179"/>
      <c r="DF2681" s="179"/>
      <c r="DG2681" s="179"/>
      <c r="DH2681" s="179"/>
      <c r="DI2681" s="179"/>
      <c r="DJ2681" s="179"/>
      <c r="DK2681" s="179"/>
      <c r="DL2681" s="179"/>
    </row>
    <row r="2682" spans="5:116" x14ac:dyDescent="0.4">
      <c r="E2682" s="8"/>
      <c r="G2682" s="136"/>
      <c r="H2682" s="12"/>
      <c r="I2682" s="60"/>
      <c r="J2682" s="60"/>
      <c r="K2682" s="15"/>
      <c r="L2682" s="15"/>
      <c r="M2682" s="15"/>
      <c r="N2682" s="15"/>
      <c r="O2682" s="15"/>
      <c r="P2682" s="15"/>
      <c r="R2682" s="15"/>
      <c r="S2682" s="179"/>
      <c r="T2682" s="179"/>
      <c r="U2682" s="179"/>
      <c r="V2682" s="179"/>
      <c r="W2682" s="179"/>
      <c r="X2682" s="179"/>
      <c r="Y2682" s="179"/>
      <c r="Z2682" s="179"/>
      <c r="AA2682" s="179"/>
      <c r="AB2682" s="179"/>
      <c r="AC2682" s="179"/>
      <c r="AD2682" s="179"/>
      <c r="AE2682" s="179"/>
      <c r="AF2682" s="179"/>
      <c r="AG2682" s="179"/>
      <c r="AH2682" s="179"/>
      <c r="AI2682" s="179"/>
      <c r="AJ2682" s="179"/>
      <c r="AK2682" s="179"/>
      <c r="AL2682" s="179"/>
      <c r="AM2682" s="179"/>
      <c r="AN2682" s="179"/>
      <c r="AO2682" s="179"/>
      <c r="AP2682" s="179"/>
      <c r="AQ2682" s="179"/>
      <c r="AR2682" s="179"/>
      <c r="AS2682" s="179"/>
      <c r="AT2682" s="179"/>
      <c r="AU2682" s="179"/>
      <c r="AV2682" s="179"/>
      <c r="AW2682" s="179"/>
      <c r="AX2682" s="179"/>
      <c r="AY2682" s="179"/>
      <c r="AZ2682" s="179"/>
      <c r="BA2682" s="179"/>
      <c r="BB2682" s="179"/>
      <c r="BC2682" s="179"/>
      <c r="BD2682" s="179"/>
      <c r="BE2682" s="179"/>
      <c r="BF2682" s="179"/>
      <c r="BG2682" s="179"/>
      <c r="BH2682" s="179"/>
      <c r="BI2682" s="179"/>
      <c r="BJ2682" s="179"/>
      <c r="BK2682" s="179"/>
      <c r="BL2682" s="179"/>
      <c r="BM2682" s="179"/>
      <c r="BN2682" s="179"/>
      <c r="BO2682" s="179"/>
      <c r="BP2682" s="179"/>
      <c r="BQ2682" s="179"/>
      <c r="BR2682" s="179"/>
      <c r="BS2682" s="179"/>
      <c r="BT2682" s="179"/>
      <c r="BU2682" s="179"/>
      <c r="BV2682" s="179"/>
      <c r="BW2682" s="179"/>
      <c r="BX2682" s="179"/>
      <c r="BY2682" s="179"/>
      <c r="BZ2682" s="179"/>
      <c r="CA2682" s="179"/>
      <c r="CB2682" s="179"/>
      <c r="CC2682" s="179"/>
      <c r="CD2682" s="179"/>
      <c r="CE2682" s="179"/>
      <c r="CF2682" s="179"/>
      <c r="CG2682" s="179"/>
      <c r="CH2682" s="179"/>
      <c r="CI2682" s="179"/>
      <c r="CJ2682" s="179"/>
      <c r="CK2682" s="179"/>
      <c r="CL2682" s="179"/>
      <c r="CN2682" s="60"/>
      <c r="CO2682" s="179"/>
      <c r="CP2682" s="179"/>
      <c r="CQ2682" s="179"/>
      <c r="CR2682" s="179"/>
      <c r="CS2682" s="179"/>
      <c r="CT2682" s="179"/>
      <c r="CU2682" s="179"/>
      <c r="CV2682" s="179"/>
      <c r="CW2682" s="179"/>
      <c r="CX2682" s="179"/>
      <c r="CY2682" s="179"/>
      <c r="CZ2682" s="179"/>
      <c r="DA2682" s="179"/>
      <c r="DB2682" s="179"/>
      <c r="DC2682" s="179"/>
      <c r="DD2682" s="179"/>
      <c r="DE2682" s="179"/>
      <c r="DF2682" s="179"/>
      <c r="DG2682" s="179"/>
      <c r="DH2682" s="179"/>
      <c r="DI2682" s="179"/>
      <c r="DJ2682" s="179"/>
      <c r="DK2682" s="179"/>
      <c r="DL2682" s="179"/>
    </row>
    <row r="2683" spans="5:116" x14ac:dyDescent="0.4">
      <c r="E2683" s="8"/>
      <c r="G2683" s="136"/>
      <c r="H2683" s="12"/>
      <c r="I2683" s="60"/>
      <c r="J2683" s="60"/>
      <c r="K2683" s="15"/>
      <c r="L2683" s="15"/>
      <c r="M2683" s="15"/>
      <c r="N2683" s="15"/>
      <c r="O2683" s="15"/>
      <c r="P2683" s="15"/>
      <c r="R2683" s="15"/>
      <c r="S2683" s="179"/>
      <c r="T2683" s="179"/>
      <c r="U2683" s="179"/>
      <c r="V2683" s="179"/>
      <c r="W2683" s="179"/>
      <c r="X2683" s="179"/>
      <c r="Y2683" s="179"/>
      <c r="Z2683" s="179"/>
      <c r="AA2683" s="179"/>
      <c r="AB2683" s="179"/>
      <c r="AC2683" s="179"/>
      <c r="AD2683" s="179"/>
      <c r="AE2683" s="179"/>
      <c r="AF2683" s="179"/>
      <c r="AG2683" s="179"/>
      <c r="AH2683" s="179"/>
      <c r="AI2683" s="179"/>
      <c r="AJ2683" s="179"/>
      <c r="AK2683" s="179"/>
      <c r="AL2683" s="179"/>
      <c r="AM2683" s="179"/>
      <c r="AN2683" s="179"/>
      <c r="AO2683" s="179"/>
      <c r="AP2683" s="179"/>
      <c r="AQ2683" s="179"/>
      <c r="AR2683" s="179"/>
      <c r="AS2683" s="179"/>
      <c r="AT2683" s="179"/>
      <c r="AU2683" s="179"/>
      <c r="AV2683" s="179"/>
      <c r="AW2683" s="179"/>
      <c r="AX2683" s="179"/>
      <c r="AY2683" s="179"/>
      <c r="AZ2683" s="179"/>
      <c r="BA2683" s="179"/>
      <c r="BB2683" s="179"/>
      <c r="BC2683" s="179"/>
      <c r="BD2683" s="179"/>
      <c r="BE2683" s="179"/>
      <c r="BF2683" s="179"/>
      <c r="BG2683" s="179"/>
      <c r="BH2683" s="179"/>
      <c r="BI2683" s="179"/>
      <c r="BJ2683" s="179"/>
      <c r="BK2683" s="179"/>
      <c r="BL2683" s="179"/>
      <c r="BM2683" s="179"/>
      <c r="BN2683" s="179"/>
      <c r="BO2683" s="179"/>
      <c r="BP2683" s="179"/>
      <c r="BQ2683" s="179"/>
      <c r="BR2683" s="179"/>
      <c r="BS2683" s="179"/>
      <c r="BT2683" s="179"/>
      <c r="BU2683" s="179"/>
      <c r="BV2683" s="179"/>
      <c r="BW2683" s="179"/>
      <c r="BX2683" s="179"/>
      <c r="BY2683" s="179"/>
      <c r="BZ2683" s="179"/>
      <c r="CA2683" s="179"/>
      <c r="CB2683" s="179"/>
      <c r="CC2683" s="179"/>
      <c r="CD2683" s="179"/>
      <c r="CE2683" s="179"/>
      <c r="CF2683" s="179"/>
      <c r="CG2683" s="179"/>
      <c r="CH2683" s="179"/>
      <c r="CI2683" s="179"/>
      <c r="CJ2683" s="179"/>
      <c r="CK2683" s="179"/>
      <c r="CL2683" s="179"/>
      <c r="CN2683" s="60"/>
      <c r="CO2683" s="179"/>
      <c r="CP2683" s="179"/>
      <c r="CQ2683" s="179"/>
      <c r="CR2683" s="179"/>
      <c r="CS2683" s="179"/>
      <c r="CT2683" s="179"/>
      <c r="CU2683" s="179"/>
      <c r="CV2683" s="179"/>
      <c r="CW2683" s="179"/>
      <c r="CX2683" s="179"/>
      <c r="CY2683" s="179"/>
      <c r="CZ2683" s="179"/>
      <c r="DA2683" s="179"/>
      <c r="DB2683" s="179"/>
      <c r="DC2683" s="179"/>
      <c r="DD2683" s="179"/>
      <c r="DE2683" s="179"/>
      <c r="DF2683" s="179"/>
      <c r="DG2683" s="179"/>
      <c r="DH2683" s="179"/>
      <c r="DI2683" s="179"/>
      <c r="DJ2683" s="179"/>
      <c r="DK2683" s="179"/>
      <c r="DL2683" s="179"/>
    </row>
    <row r="2684" spans="5:116" x14ac:dyDescent="0.4">
      <c r="E2684" s="8"/>
      <c r="G2684" s="136"/>
      <c r="H2684" s="12"/>
      <c r="I2684" s="60"/>
      <c r="J2684" s="60"/>
      <c r="K2684" s="15"/>
      <c r="L2684" s="15"/>
      <c r="M2684" s="15"/>
      <c r="N2684" s="15"/>
      <c r="O2684" s="15"/>
      <c r="P2684" s="15"/>
      <c r="R2684" s="15"/>
      <c r="S2684" s="179"/>
      <c r="T2684" s="179"/>
      <c r="U2684" s="179"/>
      <c r="V2684" s="179"/>
      <c r="W2684" s="179"/>
      <c r="X2684" s="179"/>
      <c r="Y2684" s="179"/>
      <c r="Z2684" s="179"/>
      <c r="AA2684" s="179"/>
      <c r="AB2684" s="179"/>
      <c r="AC2684" s="179"/>
      <c r="AD2684" s="179"/>
      <c r="AE2684" s="179"/>
      <c r="AF2684" s="179"/>
      <c r="AG2684" s="179"/>
      <c r="AH2684" s="179"/>
      <c r="AI2684" s="179"/>
      <c r="AJ2684" s="179"/>
      <c r="AK2684" s="179"/>
      <c r="AL2684" s="179"/>
      <c r="AM2684" s="179"/>
      <c r="AN2684" s="179"/>
      <c r="AO2684" s="179"/>
      <c r="AP2684" s="179"/>
      <c r="AQ2684" s="179"/>
      <c r="AR2684" s="179"/>
      <c r="AS2684" s="179"/>
      <c r="AT2684" s="179"/>
      <c r="AU2684" s="179"/>
      <c r="AV2684" s="179"/>
      <c r="AW2684" s="179"/>
      <c r="AX2684" s="179"/>
      <c r="AY2684" s="179"/>
      <c r="AZ2684" s="179"/>
      <c r="BA2684" s="179"/>
      <c r="BB2684" s="179"/>
      <c r="BC2684" s="179"/>
      <c r="BD2684" s="179"/>
      <c r="BE2684" s="179"/>
      <c r="BF2684" s="179"/>
      <c r="BG2684" s="179"/>
      <c r="BH2684" s="179"/>
      <c r="BI2684" s="179"/>
      <c r="BJ2684" s="179"/>
      <c r="BK2684" s="179"/>
      <c r="BL2684" s="179"/>
      <c r="BM2684" s="179"/>
      <c r="BN2684" s="179"/>
      <c r="BO2684" s="179"/>
      <c r="BP2684" s="179"/>
      <c r="BQ2684" s="179"/>
      <c r="BR2684" s="179"/>
      <c r="BS2684" s="179"/>
      <c r="BT2684" s="179"/>
      <c r="BU2684" s="179"/>
      <c r="BV2684" s="179"/>
      <c r="BW2684" s="179"/>
      <c r="BX2684" s="179"/>
      <c r="BY2684" s="179"/>
      <c r="BZ2684" s="179"/>
      <c r="CA2684" s="179"/>
      <c r="CB2684" s="179"/>
      <c r="CC2684" s="179"/>
      <c r="CD2684" s="179"/>
      <c r="CE2684" s="179"/>
      <c r="CF2684" s="179"/>
      <c r="CG2684" s="179"/>
      <c r="CH2684" s="179"/>
      <c r="CI2684" s="179"/>
      <c r="CJ2684" s="179"/>
      <c r="CK2684" s="179"/>
      <c r="CL2684" s="179"/>
      <c r="CN2684" s="60"/>
      <c r="CO2684" s="179"/>
      <c r="CP2684" s="179"/>
      <c r="CQ2684" s="179"/>
      <c r="CR2684" s="179"/>
      <c r="CS2684" s="179"/>
      <c r="CT2684" s="179"/>
      <c r="CU2684" s="179"/>
      <c r="CV2684" s="179"/>
      <c r="CW2684" s="179"/>
      <c r="CX2684" s="179"/>
      <c r="CY2684" s="179"/>
      <c r="CZ2684" s="179"/>
      <c r="DA2684" s="179"/>
      <c r="DB2684" s="179"/>
      <c r="DC2684" s="179"/>
      <c r="DD2684" s="179"/>
      <c r="DE2684" s="179"/>
      <c r="DF2684" s="179"/>
      <c r="DG2684" s="179"/>
      <c r="DH2684" s="179"/>
      <c r="DI2684" s="179"/>
      <c r="DJ2684" s="179"/>
      <c r="DK2684" s="179"/>
      <c r="DL2684" s="179"/>
    </row>
    <row r="2685" spans="5:116" x14ac:dyDescent="0.4">
      <c r="E2685" s="8"/>
      <c r="G2685" s="136"/>
      <c r="H2685" s="12"/>
      <c r="I2685" s="60"/>
      <c r="J2685" s="60"/>
      <c r="K2685" s="15"/>
      <c r="L2685" s="15"/>
      <c r="M2685" s="15"/>
      <c r="N2685" s="15"/>
      <c r="O2685" s="15"/>
      <c r="P2685" s="15"/>
      <c r="R2685" s="15"/>
      <c r="S2685" s="179"/>
      <c r="T2685" s="179"/>
      <c r="U2685" s="179"/>
      <c r="V2685" s="179"/>
      <c r="W2685" s="179"/>
      <c r="X2685" s="179"/>
      <c r="Y2685" s="179"/>
      <c r="Z2685" s="179"/>
      <c r="AA2685" s="179"/>
      <c r="AB2685" s="179"/>
      <c r="AC2685" s="179"/>
      <c r="AD2685" s="179"/>
      <c r="AE2685" s="179"/>
      <c r="AF2685" s="179"/>
      <c r="AG2685" s="179"/>
      <c r="AH2685" s="179"/>
      <c r="AI2685" s="179"/>
      <c r="AJ2685" s="179"/>
      <c r="AK2685" s="179"/>
      <c r="AL2685" s="179"/>
      <c r="AM2685" s="179"/>
      <c r="AN2685" s="179"/>
      <c r="AO2685" s="179"/>
      <c r="AP2685" s="179"/>
      <c r="AQ2685" s="179"/>
      <c r="AR2685" s="179"/>
      <c r="AS2685" s="179"/>
      <c r="AT2685" s="179"/>
      <c r="AU2685" s="179"/>
      <c r="AV2685" s="179"/>
      <c r="AW2685" s="179"/>
      <c r="AX2685" s="179"/>
      <c r="AY2685" s="179"/>
      <c r="AZ2685" s="179"/>
      <c r="BA2685" s="179"/>
      <c r="BB2685" s="179"/>
      <c r="BC2685" s="179"/>
      <c r="BD2685" s="179"/>
      <c r="BE2685" s="179"/>
      <c r="BF2685" s="179"/>
      <c r="BG2685" s="179"/>
      <c r="BH2685" s="179"/>
      <c r="BI2685" s="179"/>
      <c r="BJ2685" s="179"/>
      <c r="BK2685" s="179"/>
      <c r="BL2685" s="179"/>
      <c r="BM2685" s="179"/>
      <c r="BN2685" s="179"/>
      <c r="BO2685" s="179"/>
      <c r="BP2685" s="179"/>
      <c r="BQ2685" s="179"/>
      <c r="BR2685" s="179"/>
      <c r="BS2685" s="179"/>
      <c r="BT2685" s="179"/>
      <c r="BU2685" s="179"/>
      <c r="BV2685" s="179"/>
      <c r="BW2685" s="179"/>
      <c r="BX2685" s="179"/>
      <c r="BY2685" s="179"/>
      <c r="BZ2685" s="179"/>
      <c r="CA2685" s="179"/>
      <c r="CB2685" s="179"/>
      <c r="CC2685" s="179"/>
      <c r="CD2685" s="179"/>
      <c r="CE2685" s="179"/>
      <c r="CF2685" s="179"/>
      <c r="CG2685" s="179"/>
      <c r="CH2685" s="179"/>
      <c r="CI2685" s="179"/>
      <c r="CJ2685" s="179"/>
      <c r="CK2685" s="179"/>
      <c r="CL2685" s="179"/>
      <c r="CN2685" s="60"/>
      <c r="CO2685" s="179"/>
      <c r="CP2685" s="179"/>
      <c r="CQ2685" s="179"/>
      <c r="CR2685" s="179"/>
      <c r="CS2685" s="179"/>
      <c r="CT2685" s="179"/>
      <c r="CU2685" s="179"/>
      <c r="CV2685" s="179"/>
      <c r="CW2685" s="179"/>
      <c r="CX2685" s="179"/>
      <c r="CY2685" s="179"/>
      <c r="CZ2685" s="179"/>
      <c r="DA2685" s="179"/>
      <c r="DB2685" s="179"/>
      <c r="DC2685" s="179"/>
      <c r="DD2685" s="179"/>
      <c r="DE2685" s="179"/>
      <c r="DF2685" s="179"/>
      <c r="DG2685" s="179"/>
      <c r="DH2685" s="179"/>
      <c r="DI2685" s="179"/>
      <c r="DJ2685" s="179"/>
      <c r="DK2685" s="179"/>
      <c r="DL2685" s="179"/>
    </row>
    <row r="2686" spans="5:116" x14ac:dyDescent="0.4">
      <c r="E2686" s="8"/>
      <c r="G2686" s="136"/>
      <c r="H2686" s="12"/>
      <c r="I2686" s="60"/>
      <c r="J2686" s="60"/>
      <c r="K2686" s="15"/>
      <c r="L2686" s="15"/>
      <c r="M2686" s="15"/>
      <c r="N2686" s="15"/>
      <c r="O2686" s="15"/>
      <c r="P2686" s="15"/>
      <c r="R2686" s="15"/>
      <c r="S2686" s="179"/>
      <c r="T2686" s="179"/>
      <c r="U2686" s="179"/>
      <c r="V2686" s="179"/>
      <c r="W2686" s="179"/>
      <c r="X2686" s="179"/>
      <c r="Y2686" s="179"/>
      <c r="Z2686" s="179"/>
      <c r="AA2686" s="179"/>
      <c r="AB2686" s="179"/>
      <c r="AC2686" s="179"/>
      <c r="AD2686" s="179"/>
      <c r="AE2686" s="179"/>
      <c r="AF2686" s="179"/>
      <c r="AG2686" s="179"/>
      <c r="AH2686" s="179"/>
      <c r="AI2686" s="179"/>
      <c r="AJ2686" s="179"/>
      <c r="AK2686" s="179"/>
      <c r="AL2686" s="179"/>
      <c r="AM2686" s="179"/>
      <c r="AN2686" s="179"/>
      <c r="AO2686" s="179"/>
      <c r="AP2686" s="179"/>
      <c r="AQ2686" s="179"/>
      <c r="AR2686" s="179"/>
      <c r="AS2686" s="179"/>
      <c r="AT2686" s="179"/>
      <c r="AU2686" s="179"/>
      <c r="AV2686" s="179"/>
      <c r="AW2686" s="179"/>
      <c r="AX2686" s="179"/>
      <c r="AY2686" s="179"/>
      <c r="AZ2686" s="179"/>
      <c r="BA2686" s="179"/>
      <c r="BB2686" s="179"/>
      <c r="BC2686" s="179"/>
      <c r="BD2686" s="179"/>
      <c r="BE2686" s="179"/>
      <c r="BF2686" s="179"/>
      <c r="BG2686" s="179"/>
      <c r="BH2686" s="179"/>
      <c r="BI2686" s="179"/>
      <c r="BJ2686" s="179"/>
      <c r="BK2686" s="179"/>
      <c r="BL2686" s="179"/>
      <c r="BM2686" s="179"/>
      <c r="BN2686" s="179"/>
      <c r="BO2686" s="179"/>
      <c r="BP2686" s="179"/>
      <c r="BQ2686" s="179"/>
      <c r="BR2686" s="179"/>
      <c r="BS2686" s="179"/>
      <c r="BT2686" s="179"/>
      <c r="BU2686" s="179"/>
      <c r="BV2686" s="179"/>
      <c r="BW2686" s="179"/>
      <c r="BX2686" s="179"/>
      <c r="BY2686" s="179"/>
      <c r="BZ2686" s="179"/>
      <c r="CA2686" s="179"/>
      <c r="CB2686" s="179"/>
      <c r="CC2686" s="179"/>
      <c r="CD2686" s="179"/>
      <c r="CE2686" s="179"/>
      <c r="CF2686" s="179"/>
      <c r="CG2686" s="179"/>
      <c r="CH2686" s="179"/>
      <c r="CI2686" s="179"/>
      <c r="CJ2686" s="179"/>
      <c r="CK2686" s="179"/>
      <c r="CL2686" s="179"/>
      <c r="CN2686" s="60"/>
      <c r="CO2686" s="179"/>
      <c r="CP2686" s="179"/>
      <c r="CQ2686" s="179"/>
      <c r="CR2686" s="179"/>
      <c r="CS2686" s="179"/>
      <c r="CT2686" s="179"/>
      <c r="CU2686" s="179"/>
      <c r="CV2686" s="179"/>
      <c r="CW2686" s="179"/>
      <c r="CX2686" s="179"/>
      <c r="CY2686" s="179"/>
      <c r="CZ2686" s="179"/>
      <c r="DA2686" s="179"/>
      <c r="DB2686" s="179"/>
      <c r="DC2686" s="179"/>
      <c r="DD2686" s="179"/>
      <c r="DE2686" s="179"/>
      <c r="DF2686" s="179"/>
      <c r="DG2686" s="179"/>
      <c r="DH2686" s="179"/>
      <c r="DI2686" s="179"/>
      <c r="DJ2686" s="179"/>
      <c r="DK2686" s="179"/>
      <c r="DL2686" s="179"/>
    </row>
    <row r="2687" spans="5:116" x14ac:dyDescent="0.4">
      <c r="E2687" s="8"/>
      <c r="G2687" s="136"/>
      <c r="H2687" s="12"/>
      <c r="I2687" s="60"/>
      <c r="J2687" s="60"/>
      <c r="K2687" s="15"/>
      <c r="L2687" s="15"/>
      <c r="M2687" s="15"/>
      <c r="N2687" s="15"/>
      <c r="O2687" s="15"/>
      <c r="P2687" s="15"/>
      <c r="R2687" s="15"/>
      <c r="S2687" s="179"/>
      <c r="T2687" s="179"/>
      <c r="U2687" s="179"/>
      <c r="V2687" s="179"/>
      <c r="W2687" s="179"/>
      <c r="X2687" s="179"/>
      <c r="Y2687" s="179"/>
      <c r="Z2687" s="179"/>
      <c r="AA2687" s="179"/>
      <c r="AB2687" s="179"/>
      <c r="AC2687" s="179"/>
      <c r="AD2687" s="179"/>
      <c r="AE2687" s="179"/>
      <c r="AF2687" s="179"/>
      <c r="AG2687" s="179"/>
      <c r="AH2687" s="179"/>
      <c r="AI2687" s="179"/>
      <c r="AJ2687" s="179"/>
      <c r="AK2687" s="179"/>
      <c r="AL2687" s="179"/>
      <c r="AM2687" s="179"/>
      <c r="AN2687" s="179"/>
      <c r="AO2687" s="179"/>
      <c r="AP2687" s="179"/>
      <c r="AQ2687" s="179"/>
      <c r="AR2687" s="179"/>
      <c r="AS2687" s="179"/>
      <c r="AT2687" s="179"/>
      <c r="AU2687" s="179"/>
      <c r="AV2687" s="179"/>
      <c r="AW2687" s="179"/>
      <c r="AX2687" s="179"/>
      <c r="AY2687" s="179"/>
      <c r="AZ2687" s="179"/>
      <c r="BA2687" s="179"/>
      <c r="BB2687" s="179"/>
      <c r="BC2687" s="179"/>
      <c r="BD2687" s="179"/>
      <c r="BE2687" s="179"/>
      <c r="BF2687" s="179"/>
      <c r="BG2687" s="179"/>
      <c r="BH2687" s="179"/>
      <c r="BI2687" s="179"/>
      <c r="BJ2687" s="179"/>
      <c r="BK2687" s="179"/>
      <c r="BL2687" s="179"/>
      <c r="BM2687" s="179"/>
      <c r="BN2687" s="179"/>
      <c r="BO2687" s="179"/>
      <c r="BP2687" s="179"/>
      <c r="BQ2687" s="179"/>
      <c r="BR2687" s="179"/>
      <c r="BS2687" s="179"/>
      <c r="BT2687" s="179"/>
      <c r="BU2687" s="179"/>
      <c r="BV2687" s="179"/>
      <c r="BW2687" s="179"/>
      <c r="BX2687" s="179"/>
      <c r="BY2687" s="179"/>
      <c r="BZ2687" s="179"/>
      <c r="CA2687" s="179"/>
      <c r="CB2687" s="179"/>
      <c r="CC2687" s="179"/>
      <c r="CD2687" s="179"/>
      <c r="CE2687" s="179"/>
      <c r="CF2687" s="179"/>
      <c r="CG2687" s="179"/>
      <c r="CH2687" s="179"/>
      <c r="CI2687" s="179"/>
      <c r="CJ2687" s="179"/>
      <c r="CK2687" s="179"/>
      <c r="CL2687" s="179"/>
      <c r="CN2687" s="60"/>
      <c r="CO2687" s="179"/>
      <c r="CP2687" s="179"/>
      <c r="CQ2687" s="179"/>
      <c r="CR2687" s="179"/>
      <c r="CS2687" s="179"/>
      <c r="CT2687" s="179"/>
      <c r="CU2687" s="179"/>
      <c r="CV2687" s="179"/>
      <c r="CW2687" s="179"/>
      <c r="CX2687" s="179"/>
      <c r="CY2687" s="179"/>
      <c r="CZ2687" s="179"/>
      <c r="DA2687" s="179"/>
      <c r="DB2687" s="179"/>
      <c r="DC2687" s="179"/>
      <c r="DD2687" s="179"/>
      <c r="DE2687" s="179"/>
      <c r="DF2687" s="179"/>
      <c r="DG2687" s="179"/>
      <c r="DH2687" s="179"/>
      <c r="DI2687" s="179"/>
      <c r="DJ2687" s="179"/>
      <c r="DK2687" s="179"/>
      <c r="DL2687" s="179"/>
    </row>
    <row r="2688" spans="5:116" x14ac:dyDescent="0.4">
      <c r="E2688" s="8"/>
      <c r="G2688" s="136"/>
      <c r="H2688" s="12"/>
      <c r="I2688" s="60"/>
      <c r="J2688" s="60"/>
      <c r="K2688" s="15"/>
      <c r="L2688" s="15"/>
      <c r="M2688" s="15"/>
      <c r="N2688" s="15"/>
      <c r="O2688" s="15"/>
      <c r="P2688" s="15"/>
      <c r="R2688" s="15"/>
      <c r="S2688" s="179"/>
      <c r="T2688" s="179"/>
      <c r="U2688" s="179"/>
      <c r="V2688" s="179"/>
      <c r="W2688" s="179"/>
      <c r="X2688" s="179"/>
      <c r="Y2688" s="179"/>
      <c r="Z2688" s="179"/>
      <c r="AA2688" s="179"/>
      <c r="AB2688" s="179"/>
      <c r="AC2688" s="179"/>
      <c r="AD2688" s="179"/>
      <c r="AE2688" s="179"/>
      <c r="AF2688" s="179"/>
      <c r="AG2688" s="179"/>
      <c r="AH2688" s="179"/>
      <c r="AI2688" s="179"/>
      <c r="AJ2688" s="179"/>
      <c r="AK2688" s="179"/>
      <c r="AL2688" s="179"/>
      <c r="AM2688" s="179"/>
      <c r="AN2688" s="179"/>
      <c r="AO2688" s="179"/>
      <c r="AP2688" s="179"/>
      <c r="AQ2688" s="179"/>
      <c r="AR2688" s="179"/>
      <c r="AS2688" s="179"/>
      <c r="AT2688" s="179"/>
      <c r="AU2688" s="179"/>
      <c r="AV2688" s="179"/>
      <c r="AW2688" s="179"/>
      <c r="AX2688" s="179"/>
      <c r="AY2688" s="179"/>
      <c r="AZ2688" s="179"/>
      <c r="BA2688" s="179"/>
      <c r="BB2688" s="179"/>
      <c r="BC2688" s="179"/>
      <c r="BD2688" s="179"/>
      <c r="BE2688" s="179"/>
      <c r="BF2688" s="179"/>
      <c r="BG2688" s="179"/>
      <c r="BH2688" s="179"/>
      <c r="BI2688" s="179"/>
      <c r="BJ2688" s="179"/>
      <c r="BK2688" s="179"/>
      <c r="BL2688" s="179"/>
      <c r="BM2688" s="179"/>
      <c r="BN2688" s="179"/>
      <c r="BO2688" s="179"/>
      <c r="BP2688" s="179"/>
      <c r="BQ2688" s="179"/>
      <c r="BR2688" s="179"/>
      <c r="BS2688" s="179"/>
      <c r="BT2688" s="179"/>
      <c r="BU2688" s="179"/>
      <c r="BV2688" s="179"/>
      <c r="BW2688" s="179"/>
      <c r="BX2688" s="179"/>
      <c r="BY2688" s="179"/>
      <c r="BZ2688" s="179"/>
      <c r="CA2688" s="179"/>
      <c r="CB2688" s="179"/>
      <c r="CC2688" s="179"/>
      <c r="CD2688" s="179"/>
      <c r="CE2688" s="179"/>
      <c r="CF2688" s="179"/>
      <c r="CG2688" s="179"/>
      <c r="CH2688" s="179"/>
      <c r="CI2688" s="179"/>
      <c r="CJ2688" s="179"/>
      <c r="CK2688" s="179"/>
      <c r="CL2688" s="179"/>
      <c r="CN2688" s="60"/>
      <c r="CO2688" s="179"/>
      <c r="CP2688" s="179"/>
      <c r="CQ2688" s="179"/>
      <c r="CR2688" s="179"/>
      <c r="CS2688" s="179"/>
      <c r="CT2688" s="179"/>
      <c r="CU2688" s="179"/>
      <c r="CV2688" s="179"/>
      <c r="CW2688" s="179"/>
      <c r="CX2688" s="179"/>
      <c r="CY2688" s="179"/>
      <c r="CZ2688" s="179"/>
      <c r="DA2688" s="179"/>
      <c r="DB2688" s="179"/>
      <c r="DC2688" s="179"/>
      <c r="DD2688" s="179"/>
      <c r="DE2688" s="179"/>
      <c r="DF2688" s="179"/>
      <c r="DG2688" s="179"/>
      <c r="DH2688" s="179"/>
      <c r="DI2688" s="179"/>
      <c r="DJ2688" s="179"/>
      <c r="DK2688" s="179"/>
      <c r="DL2688" s="179"/>
    </row>
    <row r="2689" spans="1:116" x14ac:dyDescent="0.4">
      <c r="CO2689" s="8"/>
      <c r="CP2689" s="8"/>
      <c r="CQ2689" s="8"/>
      <c r="CR2689" s="8"/>
      <c r="CS2689" s="8"/>
      <c r="CT2689" s="8"/>
      <c r="CU2689" s="8"/>
      <c r="CV2689" s="8"/>
      <c r="CW2689" s="8"/>
      <c r="CX2689" s="8"/>
      <c r="CY2689" s="8"/>
      <c r="CZ2689" s="8"/>
      <c r="DA2689" s="8"/>
      <c r="DB2689" s="8"/>
      <c r="DC2689" s="8"/>
      <c r="DD2689" s="8"/>
      <c r="DE2689" s="8"/>
      <c r="DF2689" s="8"/>
      <c r="DG2689" s="8"/>
      <c r="DH2689" s="8"/>
      <c r="DI2689" s="8"/>
      <c r="DJ2689" s="8"/>
      <c r="DK2689" s="8"/>
      <c r="DL2689" s="8"/>
    </row>
    <row r="2690" spans="1:116" x14ac:dyDescent="0.4">
      <c r="CO2690" s="8"/>
      <c r="CP2690" s="8"/>
      <c r="CQ2690" s="8"/>
      <c r="CR2690" s="8"/>
      <c r="CS2690" s="8"/>
      <c r="CT2690" s="8"/>
      <c r="CU2690" s="8"/>
      <c r="CV2690" s="8"/>
      <c r="CW2690" s="8"/>
      <c r="CX2690" s="8"/>
      <c r="CY2690" s="8"/>
      <c r="CZ2690" s="8"/>
      <c r="DA2690" s="8"/>
      <c r="DB2690" s="8"/>
      <c r="DC2690" s="8"/>
      <c r="DD2690" s="8"/>
      <c r="DE2690" s="8"/>
      <c r="DF2690" s="8"/>
      <c r="DG2690" s="8"/>
      <c r="DH2690" s="8"/>
      <c r="DI2690" s="8"/>
      <c r="DJ2690" s="8"/>
      <c r="DK2690" s="8"/>
      <c r="DL2690" s="8"/>
    </row>
    <row r="2691" spans="1:116" x14ac:dyDescent="0.4">
      <c r="CO2691" s="8"/>
      <c r="CP2691" s="8"/>
      <c r="CQ2691" s="8"/>
      <c r="CR2691" s="8"/>
      <c r="CS2691" s="8"/>
      <c r="CT2691" s="8"/>
      <c r="CU2691" s="8"/>
      <c r="CV2691" s="8"/>
      <c r="CW2691" s="8"/>
      <c r="CX2691" s="8"/>
      <c r="CY2691" s="8"/>
      <c r="CZ2691" s="8"/>
      <c r="DA2691" s="8"/>
      <c r="DB2691" s="8"/>
      <c r="DC2691" s="8"/>
      <c r="DD2691" s="8"/>
      <c r="DE2691" s="8"/>
      <c r="DF2691" s="8"/>
      <c r="DG2691" s="8"/>
      <c r="DH2691" s="8"/>
      <c r="DI2691" s="8"/>
      <c r="DJ2691" s="8"/>
      <c r="DK2691" s="8"/>
      <c r="DL2691" s="8"/>
    </row>
    <row r="2692" spans="1:116" x14ac:dyDescent="0.4">
      <c r="CO2692" s="8"/>
      <c r="CP2692" s="8"/>
      <c r="CQ2692" s="8"/>
      <c r="CR2692" s="8"/>
      <c r="CS2692" s="8"/>
      <c r="CT2692" s="8"/>
      <c r="CU2692" s="8"/>
      <c r="CV2692" s="8"/>
      <c r="CW2692" s="8"/>
      <c r="CX2692" s="8"/>
      <c r="CY2692" s="8"/>
      <c r="CZ2692" s="8"/>
      <c r="DA2692" s="8"/>
      <c r="DB2692" s="8"/>
      <c r="DC2692" s="8"/>
      <c r="DD2692" s="8"/>
      <c r="DE2692" s="8"/>
      <c r="DF2692" s="8"/>
      <c r="DG2692" s="8"/>
      <c r="DH2692" s="8"/>
      <c r="DI2692" s="8"/>
      <c r="DJ2692" s="8"/>
      <c r="DK2692" s="8"/>
      <c r="DL2692" s="8"/>
    </row>
    <row r="2693" spans="1:116" x14ac:dyDescent="0.4">
      <c r="CO2693" s="8"/>
      <c r="CP2693" s="8"/>
      <c r="CQ2693" s="8"/>
      <c r="CR2693" s="8"/>
      <c r="CS2693" s="8"/>
      <c r="CT2693" s="8"/>
      <c r="CU2693" s="8"/>
      <c r="CV2693" s="8"/>
      <c r="CW2693" s="8"/>
      <c r="CX2693" s="8"/>
      <c r="CY2693" s="8"/>
      <c r="CZ2693" s="8"/>
      <c r="DA2693" s="8"/>
      <c r="DB2693" s="8"/>
      <c r="DC2693" s="8"/>
      <c r="DD2693" s="8"/>
      <c r="DE2693" s="8"/>
      <c r="DF2693" s="8"/>
      <c r="DG2693" s="8"/>
      <c r="DH2693" s="8"/>
      <c r="DI2693" s="8"/>
      <c r="DJ2693" s="8"/>
      <c r="DK2693" s="8"/>
      <c r="DL2693" s="8"/>
    </row>
    <row r="2694" spans="1:116" x14ac:dyDescent="0.4">
      <c r="A2694" s="206" t="s">
        <v>482</v>
      </c>
      <c r="B2694" s="27" t="s">
        <v>482</v>
      </c>
      <c r="C2694" s="27" t="s">
        <v>482</v>
      </c>
      <c r="D2694" s="27" t="s">
        <v>482</v>
      </c>
      <c r="E2694" s="27" t="s">
        <v>482</v>
      </c>
      <c r="F2694" s="27" t="s">
        <v>482</v>
      </c>
      <c r="G2694" s="206" t="s">
        <v>482</v>
      </c>
      <c r="H2694" s="206" t="s">
        <v>482</v>
      </c>
      <c r="I2694" s="207" t="s">
        <v>482</v>
      </c>
      <c r="J2694" s="207"/>
      <c r="K2694" s="206" t="s">
        <v>482</v>
      </c>
      <c r="L2694" s="206" t="s">
        <v>482</v>
      </c>
      <c r="M2694" s="206" t="s">
        <v>482</v>
      </c>
      <c r="N2694" s="206" t="s">
        <v>482</v>
      </c>
      <c r="O2694" s="206" t="s">
        <v>482</v>
      </c>
      <c r="P2694" s="206" t="s">
        <v>482</v>
      </c>
      <c r="R2694" s="206" t="s">
        <v>482</v>
      </c>
      <c r="S2694" s="206" t="s">
        <v>482</v>
      </c>
      <c r="T2694" s="206" t="s">
        <v>482</v>
      </c>
      <c r="U2694" s="206" t="s">
        <v>482</v>
      </c>
      <c r="V2694" s="206" t="s">
        <v>482</v>
      </c>
      <c r="W2694" s="206" t="s">
        <v>482</v>
      </c>
      <c r="X2694" s="206" t="s">
        <v>482</v>
      </c>
      <c r="Y2694" s="206" t="s">
        <v>482</v>
      </c>
      <c r="Z2694" s="206" t="s">
        <v>482</v>
      </c>
      <c r="AA2694" s="206" t="s">
        <v>482</v>
      </c>
      <c r="AB2694" s="206" t="s">
        <v>482</v>
      </c>
      <c r="AC2694" s="206" t="s">
        <v>482</v>
      </c>
      <c r="AD2694" s="206" t="s">
        <v>482</v>
      </c>
      <c r="AE2694" s="206" t="s">
        <v>482</v>
      </c>
      <c r="AF2694" s="206" t="s">
        <v>482</v>
      </c>
      <c r="AG2694" s="206" t="s">
        <v>482</v>
      </c>
      <c r="AH2694" s="206" t="s">
        <v>482</v>
      </c>
      <c r="AI2694" s="206" t="s">
        <v>482</v>
      </c>
      <c r="AJ2694" s="206" t="s">
        <v>482</v>
      </c>
      <c r="AK2694" s="206" t="s">
        <v>482</v>
      </c>
      <c r="AL2694" s="206" t="s">
        <v>482</v>
      </c>
      <c r="AM2694" s="206" t="s">
        <v>482</v>
      </c>
      <c r="AN2694" s="206" t="s">
        <v>482</v>
      </c>
      <c r="AO2694" s="206" t="s">
        <v>482</v>
      </c>
      <c r="AP2694" s="206" t="s">
        <v>482</v>
      </c>
      <c r="AQ2694" s="206" t="s">
        <v>482</v>
      </c>
      <c r="AR2694" s="206" t="s">
        <v>482</v>
      </c>
      <c r="AS2694" s="206" t="s">
        <v>482</v>
      </c>
      <c r="AT2694" s="206" t="s">
        <v>482</v>
      </c>
      <c r="AU2694" s="206" t="s">
        <v>482</v>
      </c>
      <c r="AV2694" s="206" t="s">
        <v>482</v>
      </c>
      <c r="AW2694" s="206" t="s">
        <v>482</v>
      </c>
      <c r="AX2694" s="206" t="s">
        <v>482</v>
      </c>
      <c r="AY2694" s="206" t="s">
        <v>482</v>
      </c>
      <c r="AZ2694" s="206" t="s">
        <v>482</v>
      </c>
      <c r="BA2694" s="206" t="s">
        <v>482</v>
      </c>
      <c r="BB2694" s="206" t="s">
        <v>482</v>
      </c>
      <c r="BC2694" s="206" t="s">
        <v>482</v>
      </c>
      <c r="BD2694" s="206" t="s">
        <v>482</v>
      </c>
      <c r="BE2694" s="206" t="s">
        <v>482</v>
      </c>
      <c r="BF2694" s="206" t="s">
        <v>482</v>
      </c>
      <c r="BG2694" s="206" t="s">
        <v>482</v>
      </c>
      <c r="BH2694" s="206" t="s">
        <v>482</v>
      </c>
      <c r="BI2694" s="206" t="s">
        <v>482</v>
      </c>
      <c r="BJ2694" s="206" t="s">
        <v>482</v>
      </c>
      <c r="BK2694" s="206" t="s">
        <v>482</v>
      </c>
      <c r="BL2694" s="206" t="s">
        <v>482</v>
      </c>
      <c r="BM2694" s="206" t="s">
        <v>482</v>
      </c>
      <c r="BN2694" s="206" t="s">
        <v>482</v>
      </c>
      <c r="BO2694" s="206" t="s">
        <v>482</v>
      </c>
      <c r="BP2694" s="206" t="s">
        <v>482</v>
      </c>
      <c r="BQ2694" s="206" t="s">
        <v>482</v>
      </c>
      <c r="BR2694" s="206" t="s">
        <v>482</v>
      </c>
      <c r="BS2694" s="206" t="s">
        <v>482</v>
      </c>
      <c r="BT2694" s="206" t="s">
        <v>482</v>
      </c>
      <c r="BU2694" s="206" t="s">
        <v>482</v>
      </c>
      <c r="BV2694" s="206" t="s">
        <v>482</v>
      </c>
      <c r="BW2694" s="206" t="s">
        <v>482</v>
      </c>
      <c r="BX2694" s="206" t="s">
        <v>482</v>
      </c>
      <c r="BY2694" s="206" t="s">
        <v>482</v>
      </c>
      <c r="BZ2694" s="206" t="s">
        <v>482</v>
      </c>
      <c r="CA2694" s="206" t="s">
        <v>482</v>
      </c>
      <c r="CB2694" s="206" t="s">
        <v>482</v>
      </c>
      <c r="CC2694" s="206" t="s">
        <v>482</v>
      </c>
      <c r="CD2694" s="206" t="s">
        <v>482</v>
      </c>
      <c r="CE2694" s="206" t="s">
        <v>482</v>
      </c>
      <c r="CF2694" s="206" t="s">
        <v>482</v>
      </c>
      <c r="CG2694" s="206" t="s">
        <v>482</v>
      </c>
      <c r="CH2694" s="206" t="s">
        <v>482</v>
      </c>
      <c r="CI2694" s="206" t="s">
        <v>482</v>
      </c>
      <c r="CJ2694" s="206" t="s">
        <v>482</v>
      </c>
      <c r="CK2694" s="206" t="s">
        <v>482</v>
      </c>
      <c r="CL2694" s="206" t="s">
        <v>482</v>
      </c>
      <c r="CN2694" s="207" t="s">
        <v>482</v>
      </c>
      <c r="CO2694" s="206" t="s">
        <v>482</v>
      </c>
      <c r="CP2694" s="206" t="s">
        <v>482</v>
      </c>
      <c r="CQ2694" s="206" t="s">
        <v>482</v>
      </c>
      <c r="CR2694" s="206" t="s">
        <v>482</v>
      </c>
      <c r="CS2694" s="206" t="s">
        <v>482</v>
      </c>
      <c r="CT2694" s="206" t="s">
        <v>482</v>
      </c>
      <c r="CU2694" s="206" t="s">
        <v>482</v>
      </c>
      <c r="CV2694" s="206" t="s">
        <v>482</v>
      </c>
      <c r="CW2694" s="206" t="s">
        <v>482</v>
      </c>
      <c r="CX2694" s="206" t="s">
        <v>482</v>
      </c>
      <c r="CY2694" s="206" t="s">
        <v>482</v>
      </c>
      <c r="CZ2694" s="206" t="s">
        <v>482</v>
      </c>
      <c r="DA2694" s="206" t="s">
        <v>482</v>
      </c>
      <c r="DB2694" s="206" t="s">
        <v>482</v>
      </c>
      <c r="DC2694" s="206" t="s">
        <v>482</v>
      </c>
      <c r="DD2694" s="206" t="s">
        <v>482</v>
      </c>
      <c r="DE2694" s="206" t="s">
        <v>482</v>
      </c>
      <c r="DF2694" s="206" t="s">
        <v>482</v>
      </c>
      <c r="DG2694" s="206" t="s">
        <v>482</v>
      </c>
      <c r="DH2694" s="206" t="s">
        <v>482</v>
      </c>
      <c r="DI2694" s="206" t="s">
        <v>482</v>
      </c>
      <c r="DJ2694" s="206" t="s">
        <v>482</v>
      </c>
      <c r="DK2694" s="206" t="s">
        <v>482</v>
      </c>
      <c r="DL2694" s="206" t="s">
        <v>482</v>
      </c>
    </row>
    <row r="2695" spans="1:116" x14ac:dyDescent="0.4">
      <c r="A2695" s="164"/>
      <c r="G2695" s="204"/>
      <c r="H2695" s="164"/>
      <c r="I2695" s="205"/>
      <c r="J2695" s="205"/>
      <c r="K2695" s="164"/>
      <c r="L2695" s="164"/>
      <c r="M2695" s="164"/>
      <c r="N2695" s="164"/>
      <c r="O2695" s="164"/>
      <c r="P2695" s="164"/>
      <c r="R2695" s="204"/>
      <c r="S2695" s="204"/>
      <c r="T2695" s="204"/>
      <c r="U2695" s="204"/>
      <c r="V2695" s="204"/>
      <c r="W2695" s="204"/>
      <c r="X2695" s="204"/>
      <c r="Y2695" s="204"/>
      <c r="Z2695" s="204"/>
      <c r="AA2695" s="204"/>
      <c r="AB2695" s="204"/>
      <c r="AC2695" s="204"/>
      <c r="AD2695" s="204"/>
      <c r="AE2695" s="204"/>
      <c r="AF2695" s="204"/>
      <c r="AG2695" s="204"/>
      <c r="AH2695" s="204"/>
      <c r="AI2695" s="204"/>
      <c r="AJ2695" s="204"/>
      <c r="AK2695" s="204"/>
      <c r="AL2695" s="204"/>
      <c r="AM2695" s="204"/>
      <c r="AN2695" s="204"/>
      <c r="AO2695" s="204"/>
      <c r="AP2695" s="204"/>
      <c r="AQ2695" s="204"/>
      <c r="AR2695" s="204"/>
      <c r="AS2695" s="204"/>
      <c r="AT2695" s="204"/>
      <c r="AU2695" s="204"/>
      <c r="AV2695" s="204"/>
      <c r="AW2695" s="204"/>
      <c r="AX2695" s="204"/>
      <c r="AY2695" s="204"/>
      <c r="AZ2695" s="204"/>
      <c r="BA2695" s="204"/>
      <c r="BB2695" s="204"/>
      <c r="BC2695" s="204"/>
      <c r="BD2695" s="204"/>
      <c r="BE2695" s="204"/>
      <c r="BF2695" s="204"/>
      <c r="BG2695" s="204"/>
      <c r="BH2695" s="204"/>
      <c r="BI2695" s="204"/>
      <c r="BJ2695" s="204"/>
      <c r="BK2695" s="204"/>
      <c r="BL2695" s="204"/>
      <c r="BM2695" s="204"/>
      <c r="BN2695" s="204"/>
      <c r="BO2695" s="204"/>
      <c r="BP2695" s="204"/>
      <c r="BQ2695" s="204"/>
      <c r="BR2695" s="204"/>
      <c r="BS2695" s="204"/>
      <c r="BT2695" s="204"/>
      <c r="BU2695" s="204"/>
      <c r="BV2695" s="204"/>
      <c r="BW2695" s="204"/>
      <c r="BX2695" s="204"/>
      <c r="BY2695" s="204"/>
      <c r="BZ2695" s="204"/>
      <c r="CA2695" s="204"/>
      <c r="CB2695" s="204"/>
      <c r="CC2695" s="204"/>
      <c r="CD2695" s="204"/>
      <c r="CE2695" s="204"/>
      <c r="CF2695" s="204"/>
      <c r="CG2695" s="204"/>
      <c r="CH2695" s="204"/>
      <c r="CI2695" s="204"/>
      <c r="CJ2695" s="204"/>
      <c r="CK2695" s="204"/>
      <c r="CL2695" s="204"/>
      <c r="CN2695" s="205"/>
      <c r="CO2695" s="204"/>
      <c r="CP2695" s="204"/>
      <c r="CQ2695" s="204"/>
      <c r="CR2695" s="204"/>
      <c r="CS2695" s="204"/>
      <c r="CT2695" s="204"/>
      <c r="CU2695" s="204"/>
      <c r="CV2695" s="204"/>
      <c r="CW2695" s="204"/>
      <c r="CX2695" s="204"/>
      <c r="CY2695" s="204"/>
      <c r="CZ2695" s="204"/>
      <c r="DA2695" s="204"/>
      <c r="DB2695" s="204"/>
      <c r="DC2695" s="204"/>
      <c r="DD2695" s="204"/>
      <c r="DE2695" s="204"/>
      <c r="DF2695" s="204"/>
      <c r="DG2695" s="204"/>
      <c r="DH2695" s="204"/>
      <c r="DI2695" s="204"/>
      <c r="DJ2695" s="204"/>
      <c r="DK2695" s="204"/>
      <c r="DL2695" s="204"/>
    </row>
    <row r="2696" spans="1:116" x14ac:dyDescent="0.4">
      <c r="A2696" s="164"/>
      <c r="G2696" s="204"/>
      <c r="H2696" s="164"/>
      <c r="I2696" s="205"/>
      <c r="J2696" s="205"/>
      <c r="K2696" s="164"/>
      <c r="L2696" s="164"/>
      <c r="M2696" s="164"/>
      <c r="N2696" s="164"/>
      <c r="O2696" s="164"/>
      <c r="P2696" s="164"/>
      <c r="R2696" s="204"/>
      <c r="S2696" s="204"/>
      <c r="T2696" s="204"/>
      <c r="U2696" s="204"/>
      <c r="V2696" s="204"/>
      <c r="W2696" s="204"/>
      <c r="X2696" s="204"/>
      <c r="Y2696" s="204"/>
      <c r="Z2696" s="204"/>
      <c r="AA2696" s="204"/>
      <c r="AB2696" s="204"/>
      <c r="AC2696" s="204"/>
      <c r="AD2696" s="204"/>
      <c r="AE2696" s="204"/>
      <c r="AF2696" s="204"/>
      <c r="AG2696" s="204"/>
      <c r="AH2696" s="204"/>
      <c r="AI2696" s="204"/>
      <c r="AJ2696" s="204"/>
      <c r="AK2696" s="204"/>
      <c r="AL2696" s="204"/>
      <c r="AM2696" s="204"/>
      <c r="AN2696" s="204"/>
      <c r="AO2696" s="204"/>
      <c r="AP2696" s="204"/>
      <c r="AQ2696" s="204"/>
      <c r="AR2696" s="204"/>
      <c r="AS2696" s="204"/>
      <c r="AT2696" s="204"/>
      <c r="AU2696" s="204"/>
      <c r="AV2696" s="204"/>
      <c r="AW2696" s="204"/>
      <c r="AX2696" s="204"/>
      <c r="AY2696" s="204"/>
      <c r="AZ2696" s="204"/>
      <c r="BA2696" s="204"/>
      <c r="BB2696" s="204"/>
      <c r="BC2696" s="204"/>
      <c r="BD2696" s="204"/>
      <c r="BE2696" s="204"/>
      <c r="BF2696" s="204"/>
      <c r="BG2696" s="204"/>
      <c r="BH2696" s="204"/>
      <c r="BI2696" s="204"/>
      <c r="BJ2696" s="204"/>
      <c r="BK2696" s="204"/>
      <c r="BL2696" s="204"/>
      <c r="BM2696" s="204"/>
      <c r="BN2696" s="204"/>
      <c r="BO2696" s="204"/>
      <c r="BP2696" s="204"/>
      <c r="BQ2696" s="204"/>
      <c r="BR2696" s="204"/>
      <c r="BS2696" s="204"/>
      <c r="BT2696" s="204"/>
      <c r="BU2696" s="204"/>
      <c r="BV2696" s="204"/>
      <c r="BW2696" s="204"/>
      <c r="BX2696" s="204"/>
      <c r="BY2696" s="204"/>
      <c r="BZ2696" s="204"/>
      <c r="CA2696" s="204"/>
      <c r="CB2696" s="204"/>
      <c r="CC2696" s="204"/>
      <c r="CD2696" s="204"/>
      <c r="CE2696" s="204"/>
      <c r="CF2696" s="204"/>
      <c r="CG2696" s="204"/>
      <c r="CH2696" s="204"/>
      <c r="CI2696" s="204"/>
      <c r="CJ2696" s="204"/>
      <c r="CK2696" s="204"/>
      <c r="CL2696" s="204"/>
      <c r="CN2696" s="205"/>
      <c r="CO2696" s="204"/>
      <c r="CP2696" s="204"/>
      <c r="CQ2696" s="204"/>
      <c r="CR2696" s="204"/>
      <c r="CS2696" s="204"/>
      <c r="CT2696" s="204"/>
      <c r="CU2696" s="204"/>
      <c r="CV2696" s="204"/>
      <c r="CW2696" s="204"/>
      <c r="CX2696" s="204"/>
      <c r="CY2696" s="204"/>
      <c r="CZ2696" s="204"/>
      <c r="DA2696" s="204"/>
      <c r="DB2696" s="204"/>
      <c r="DC2696" s="204"/>
      <c r="DD2696" s="204"/>
      <c r="DE2696" s="204"/>
      <c r="DF2696" s="204"/>
      <c r="DG2696" s="204"/>
      <c r="DH2696" s="204"/>
      <c r="DI2696" s="204"/>
      <c r="DJ2696" s="204"/>
      <c r="DK2696" s="204"/>
      <c r="DL2696" s="204"/>
    </row>
    <row r="2697" spans="1:116" x14ac:dyDescent="0.4">
      <c r="A2697" s="164"/>
      <c r="G2697" s="204"/>
      <c r="H2697" s="164"/>
      <c r="I2697" s="205"/>
      <c r="J2697" s="205"/>
      <c r="K2697" s="164"/>
      <c r="L2697" s="164"/>
      <c r="M2697" s="164"/>
      <c r="N2697" s="164"/>
      <c r="O2697" s="164"/>
      <c r="P2697" s="164"/>
      <c r="R2697" s="204"/>
      <c r="S2697" s="204"/>
      <c r="T2697" s="204"/>
      <c r="U2697" s="204"/>
      <c r="V2697" s="204"/>
      <c r="W2697" s="204"/>
      <c r="X2697" s="204"/>
      <c r="Y2697" s="204"/>
      <c r="Z2697" s="204"/>
      <c r="AA2697" s="204"/>
      <c r="AB2697" s="204"/>
      <c r="AC2697" s="204"/>
      <c r="AD2697" s="204"/>
      <c r="AE2697" s="204"/>
      <c r="AF2697" s="204"/>
      <c r="AG2697" s="204"/>
      <c r="AH2697" s="204"/>
      <c r="AI2697" s="204"/>
      <c r="AJ2697" s="204"/>
      <c r="AK2697" s="204"/>
      <c r="AL2697" s="204"/>
      <c r="AM2697" s="204"/>
      <c r="AN2697" s="204"/>
      <c r="AO2697" s="204"/>
      <c r="AP2697" s="204"/>
      <c r="AQ2697" s="204"/>
      <c r="AR2697" s="204"/>
      <c r="AS2697" s="204"/>
      <c r="AT2697" s="204"/>
      <c r="AU2697" s="204"/>
      <c r="AV2697" s="204"/>
      <c r="AW2697" s="204"/>
      <c r="AX2697" s="204"/>
      <c r="AY2697" s="204"/>
      <c r="AZ2697" s="204"/>
      <c r="BA2697" s="204"/>
      <c r="BB2697" s="204"/>
      <c r="BC2697" s="204"/>
      <c r="BD2697" s="204"/>
      <c r="BE2697" s="204"/>
      <c r="BF2697" s="204"/>
      <c r="BG2697" s="204"/>
      <c r="BH2697" s="204"/>
      <c r="BI2697" s="204"/>
      <c r="BJ2697" s="204"/>
      <c r="BK2697" s="204"/>
      <c r="BL2697" s="204"/>
      <c r="BM2697" s="204"/>
      <c r="BN2697" s="204"/>
      <c r="BO2697" s="204"/>
      <c r="BP2697" s="204"/>
      <c r="BQ2697" s="204"/>
      <c r="BR2697" s="204"/>
      <c r="BS2697" s="204"/>
      <c r="BT2697" s="204"/>
      <c r="BU2697" s="204"/>
      <c r="BV2697" s="204"/>
      <c r="BW2697" s="204"/>
      <c r="BX2697" s="204"/>
      <c r="BY2697" s="204"/>
      <c r="BZ2697" s="204"/>
      <c r="CA2697" s="204"/>
      <c r="CB2697" s="204"/>
      <c r="CC2697" s="204"/>
      <c r="CD2697" s="204"/>
      <c r="CE2697" s="204"/>
      <c r="CF2697" s="204"/>
      <c r="CG2697" s="204"/>
      <c r="CH2697" s="204"/>
      <c r="CI2697" s="204"/>
      <c r="CJ2697" s="204"/>
      <c r="CK2697" s="204"/>
      <c r="CL2697" s="204"/>
      <c r="CN2697" s="205"/>
      <c r="CO2697" s="204"/>
      <c r="CP2697" s="204"/>
      <c r="CQ2697" s="204"/>
      <c r="CR2697" s="204"/>
      <c r="CS2697" s="204"/>
      <c r="CT2697" s="204"/>
      <c r="CU2697" s="204"/>
      <c r="CV2697" s="204"/>
      <c r="CW2697" s="204"/>
      <c r="CX2697" s="204"/>
      <c r="CY2697" s="204"/>
      <c r="CZ2697" s="204"/>
      <c r="DA2697" s="204"/>
      <c r="DB2697" s="204"/>
      <c r="DC2697" s="204"/>
      <c r="DD2697" s="204"/>
      <c r="DE2697" s="204"/>
      <c r="DF2697" s="204"/>
      <c r="DG2697" s="204"/>
      <c r="DH2697" s="204"/>
      <c r="DI2697" s="204"/>
      <c r="DJ2697" s="204"/>
      <c r="DK2697" s="204"/>
      <c r="DL2697" s="204"/>
    </row>
    <row r="2698" spans="1:116" x14ac:dyDescent="0.4">
      <c r="A2698" s="164"/>
      <c r="G2698" s="204"/>
      <c r="H2698" s="164"/>
      <c r="I2698" s="205"/>
      <c r="J2698" s="205"/>
      <c r="K2698" s="164"/>
      <c r="L2698" s="164"/>
      <c r="M2698" s="164"/>
      <c r="N2698" s="164"/>
      <c r="O2698" s="164"/>
      <c r="P2698" s="164"/>
      <c r="R2698" s="204"/>
      <c r="S2698" s="204"/>
      <c r="T2698" s="204"/>
      <c r="U2698" s="204"/>
      <c r="V2698" s="204"/>
      <c r="W2698" s="204"/>
      <c r="X2698" s="204"/>
      <c r="Y2698" s="204"/>
      <c r="Z2698" s="204"/>
      <c r="AA2698" s="204"/>
      <c r="AB2698" s="204"/>
      <c r="AC2698" s="204"/>
      <c r="AD2698" s="204"/>
      <c r="AE2698" s="204"/>
      <c r="AF2698" s="204"/>
      <c r="AG2698" s="204"/>
      <c r="AH2698" s="204"/>
      <c r="AI2698" s="204"/>
      <c r="AJ2698" s="204"/>
      <c r="AK2698" s="204"/>
      <c r="AL2698" s="204"/>
      <c r="AM2698" s="204"/>
      <c r="AN2698" s="204"/>
      <c r="AO2698" s="204"/>
      <c r="AP2698" s="204"/>
      <c r="AQ2698" s="204"/>
      <c r="AR2698" s="204"/>
      <c r="AS2698" s="204"/>
      <c r="AT2698" s="204"/>
      <c r="AU2698" s="204"/>
      <c r="AV2698" s="204"/>
      <c r="AW2698" s="204"/>
      <c r="AX2698" s="204"/>
      <c r="AY2698" s="204"/>
      <c r="AZ2698" s="204"/>
      <c r="BA2698" s="204"/>
      <c r="BB2698" s="204"/>
      <c r="BC2698" s="204"/>
      <c r="BD2698" s="204"/>
      <c r="BE2698" s="204"/>
      <c r="BF2698" s="204"/>
      <c r="BG2698" s="204"/>
      <c r="BH2698" s="204"/>
      <c r="BI2698" s="204"/>
      <c r="BJ2698" s="204"/>
      <c r="BK2698" s="204"/>
      <c r="BL2698" s="204"/>
      <c r="BM2698" s="204"/>
      <c r="BN2698" s="204"/>
      <c r="BO2698" s="204"/>
      <c r="BP2698" s="204"/>
      <c r="BQ2698" s="204"/>
      <c r="BR2698" s="204"/>
      <c r="BS2698" s="204"/>
      <c r="BT2698" s="204"/>
      <c r="BU2698" s="204"/>
      <c r="BV2698" s="204"/>
      <c r="BW2698" s="204"/>
      <c r="BX2698" s="204"/>
      <c r="BY2698" s="204"/>
      <c r="BZ2698" s="204"/>
      <c r="CA2698" s="204"/>
      <c r="CB2698" s="204"/>
      <c r="CC2698" s="204"/>
      <c r="CD2698" s="204"/>
      <c r="CE2698" s="204"/>
      <c r="CF2698" s="204"/>
      <c r="CG2698" s="204"/>
      <c r="CH2698" s="204"/>
      <c r="CI2698" s="204"/>
      <c r="CJ2698" s="204"/>
      <c r="CK2698" s="204"/>
      <c r="CL2698" s="204"/>
      <c r="CN2698" s="205"/>
      <c r="CO2698" s="204"/>
      <c r="CP2698" s="204"/>
      <c r="CQ2698" s="204"/>
      <c r="CR2698" s="204"/>
      <c r="CS2698" s="204"/>
      <c r="CT2698" s="204"/>
      <c r="CU2698" s="204"/>
      <c r="CV2698" s="204"/>
      <c r="CW2698" s="204"/>
      <c r="CX2698" s="204"/>
      <c r="CY2698" s="204"/>
      <c r="CZ2698" s="204"/>
      <c r="DA2698" s="204"/>
      <c r="DB2698" s="204"/>
      <c r="DC2698" s="204"/>
      <c r="DD2698" s="204"/>
      <c r="DE2698" s="204"/>
      <c r="DF2698" s="204"/>
      <c r="DG2698" s="204"/>
      <c r="DH2698" s="204"/>
      <c r="DI2698" s="204"/>
      <c r="DJ2698" s="204"/>
      <c r="DK2698" s="204"/>
      <c r="DL2698" s="204"/>
    </row>
    <row r="2699" spans="1:116" x14ac:dyDescent="0.4">
      <c r="A2699" s="164"/>
      <c r="G2699" s="204"/>
      <c r="H2699" s="164"/>
      <c r="I2699" s="205"/>
      <c r="J2699" s="205"/>
      <c r="K2699" s="164"/>
      <c r="L2699" s="164"/>
      <c r="M2699" s="164"/>
      <c r="N2699" s="164"/>
      <c r="O2699" s="164"/>
      <c r="P2699" s="164"/>
      <c r="R2699" s="204"/>
      <c r="S2699" s="204"/>
      <c r="T2699" s="204"/>
      <c r="U2699" s="204"/>
      <c r="V2699" s="204"/>
      <c r="W2699" s="204"/>
      <c r="X2699" s="204"/>
      <c r="Y2699" s="204"/>
      <c r="Z2699" s="204"/>
      <c r="AA2699" s="204"/>
      <c r="AB2699" s="204"/>
      <c r="AC2699" s="204"/>
      <c r="AD2699" s="204"/>
      <c r="AE2699" s="204"/>
      <c r="AF2699" s="204"/>
      <c r="AG2699" s="204"/>
      <c r="AH2699" s="204"/>
      <c r="AI2699" s="204"/>
      <c r="AJ2699" s="204"/>
      <c r="AK2699" s="204"/>
      <c r="AL2699" s="204"/>
      <c r="AM2699" s="204"/>
      <c r="AN2699" s="204"/>
      <c r="AO2699" s="204"/>
      <c r="AP2699" s="204"/>
      <c r="AQ2699" s="204"/>
      <c r="AR2699" s="204"/>
      <c r="AS2699" s="204"/>
      <c r="AT2699" s="204"/>
      <c r="AU2699" s="204"/>
      <c r="AV2699" s="204"/>
      <c r="AW2699" s="204"/>
      <c r="AX2699" s="204"/>
      <c r="AY2699" s="204"/>
      <c r="AZ2699" s="204"/>
      <c r="BA2699" s="204"/>
      <c r="BB2699" s="204"/>
      <c r="BC2699" s="204"/>
      <c r="BD2699" s="204"/>
      <c r="BE2699" s="204"/>
      <c r="BF2699" s="204"/>
      <c r="BG2699" s="204"/>
      <c r="BH2699" s="204"/>
      <c r="BI2699" s="204"/>
      <c r="BJ2699" s="204"/>
      <c r="BK2699" s="204"/>
      <c r="BL2699" s="204"/>
      <c r="BM2699" s="204"/>
      <c r="BN2699" s="204"/>
      <c r="BO2699" s="204"/>
      <c r="BP2699" s="204"/>
      <c r="BQ2699" s="204"/>
      <c r="BR2699" s="204"/>
      <c r="BS2699" s="204"/>
      <c r="BT2699" s="204"/>
      <c r="BU2699" s="204"/>
      <c r="BV2699" s="204"/>
      <c r="BW2699" s="204"/>
      <c r="BX2699" s="204"/>
      <c r="BY2699" s="204"/>
      <c r="BZ2699" s="204"/>
      <c r="CA2699" s="204"/>
      <c r="CB2699" s="204"/>
      <c r="CC2699" s="204"/>
      <c r="CD2699" s="204"/>
      <c r="CE2699" s="204"/>
      <c r="CF2699" s="204"/>
      <c r="CG2699" s="204"/>
      <c r="CH2699" s="204"/>
      <c r="CI2699" s="204"/>
      <c r="CJ2699" s="204"/>
      <c r="CK2699" s="204"/>
      <c r="CL2699" s="204"/>
      <c r="CN2699" s="205"/>
      <c r="CO2699" s="204"/>
      <c r="CP2699" s="204"/>
      <c r="CQ2699" s="204"/>
      <c r="CR2699" s="204"/>
      <c r="CS2699" s="204"/>
      <c r="CT2699" s="204"/>
      <c r="CU2699" s="204"/>
      <c r="CV2699" s="204"/>
      <c r="CW2699" s="204"/>
      <c r="CX2699" s="204"/>
      <c r="CY2699" s="204"/>
      <c r="CZ2699" s="204"/>
      <c r="DA2699" s="204"/>
      <c r="DB2699" s="204"/>
      <c r="DC2699" s="204"/>
      <c r="DD2699" s="204"/>
      <c r="DE2699" s="204"/>
      <c r="DF2699" s="204"/>
      <c r="DG2699" s="204"/>
      <c r="DH2699" s="204"/>
      <c r="DI2699" s="204"/>
      <c r="DJ2699" s="204"/>
      <c r="DK2699" s="204"/>
      <c r="DL2699" s="204"/>
    </row>
    <row r="2700" spans="1:116" x14ac:dyDescent="0.4">
      <c r="A2700" s="164"/>
      <c r="G2700" s="204"/>
      <c r="H2700" s="164"/>
      <c r="I2700" s="205"/>
      <c r="J2700" s="205"/>
      <c r="K2700" s="164"/>
      <c r="L2700" s="164"/>
      <c r="M2700" s="164"/>
      <c r="N2700" s="164"/>
      <c r="O2700" s="164"/>
      <c r="P2700" s="164"/>
      <c r="R2700" s="204"/>
      <c r="S2700" s="204"/>
      <c r="T2700" s="204"/>
      <c r="U2700" s="204"/>
      <c r="V2700" s="204"/>
      <c r="W2700" s="204"/>
      <c r="X2700" s="204"/>
      <c r="Y2700" s="204"/>
      <c r="Z2700" s="204"/>
      <c r="AA2700" s="204"/>
      <c r="AB2700" s="204"/>
      <c r="AC2700" s="204"/>
      <c r="AD2700" s="204"/>
      <c r="AE2700" s="204"/>
      <c r="AF2700" s="204"/>
      <c r="AG2700" s="204"/>
      <c r="AH2700" s="204"/>
      <c r="AI2700" s="204"/>
      <c r="AJ2700" s="204"/>
      <c r="AK2700" s="204"/>
      <c r="AL2700" s="204"/>
      <c r="AM2700" s="204"/>
      <c r="AN2700" s="204"/>
      <c r="AO2700" s="204"/>
      <c r="AP2700" s="204"/>
      <c r="AQ2700" s="204"/>
      <c r="AR2700" s="204"/>
      <c r="AS2700" s="204"/>
      <c r="AT2700" s="204"/>
      <c r="AU2700" s="204"/>
      <c r="AV2700" s="204"/>
      <c r="AW2700" s="204"/>
      <c r="AX2700" s="204"/>
      <c r="AY2700" s="204"/>
      <c r="AZ2700" s="204"/>
      <c r="BA2700" s="204"/>
      <c r="BB2700" s="204"/>
      <c r="BC2700" s="204"/>
      <c r="BD2700" s="204"/>
      <c r="BE2700" s="204"/>
      <c r="BF2700" s="204"/>
      <c r="BG2700" s="204"/>
      <c r="BH2700" s="204"/>
      <c r="BI2700" s="204"/>
      <c r="BJ2700" s="204"/>
      <c r="BK2700" s="204"/>
      <c r="BL2700" s="204"/>
      <c r="BM2700" s="204"/>
      <c r="BN2700" s="204"/>
      <c r="BO2700" s="204"/>
      <c r="BP2700" s="204"/>
      <c r="BQ2700" s="204"/>
      <c r="BR2700" s="204"/>
      <c r="BS2700" s="204"/>
      <c r="BT2700" s="204"/>
      <c r="BU2700" s="204"/>
      <c r="BV2700" s="204"/>
      <c r="BW2700" s="204"/>
      <c r="BX2700" s="204"/>
      <c r="BY2700" s="204"/>
      <c r="BZ2700" s="204"/>
      <c r="CA2700" s="204"/>
      <c r="CB2700" s="204"/>
      <c r="CC2700" s="204"/>
      <c r="CD2700" s="204"/>
      <c r="CE2700" s="204"/>
      <c r="CF2700" s="204"/>
      <c r="CG2700" s="204"/>
      <c r="CH2700" s="204"/>
      <c r="CI2700" s="204"/>
      <c r="CJ2700" s="204"/>
      <c r="CK2700" s="204"/>
      <c r="CL2700" s="204"/>
      <c r="CN2700" s="205"/>
      <c r="CO2700" s="204"/>
      <c r="CP2700" s="204"/>
      <c r="CQ2700" s="204"/>
      <c r="CR2700" s="204"/>
      <c r="CS2700" s="204"/>
      <c r="CT2700" s="204"/>
      <c r="CU2700" s="204"/>
      <c r="CV2700" s="204"/>
      <c r="CW2700" s="204"/>
      <c r="CX2700" s="204"/>
      <c r="CY2700" s="204"/>
      <c r="CZ2700" s="204"/>
      <c r="DA2700" s="204"/>
      <c r="DB2700" s="204"/>
      <c r="DC2700" s="204"/>
      <c r="DD2700" s="204"/>
      <c r="DE2700" s="204"/>
      <c r="DF2700" s="204"/>
      <c r="DG2700" s="204"/>
      <c r="DH2700" s="204"/>
      <c r="DI2700" s="204"/>
      <c r="DJ2700" s="204"/>
      <c r="DK2700" s="204"/>
      <c r="DL2700" s="204"/>
    </row>
    <row r="2701" spans="1:116" x14ac:dyDescent="0.4">
      <c r="A2701" s="164"/>
      <c r="G2701" s="204"/>
      <c r="H2701" s="164"/>
      <c r="I2701" s="205"/>
      <c r="J2701" s="205"/>
      <c r="K2701" s="164"/>
      <c r="L2701" s="164"/>
      <c r="M2701" s="164"/>
      <c r="N2701" s="164"/>
      <c r="O2701" s="164"/>
      <c r="P2701" s="164"/>
      <c r="R2701" s="204"/>
      <c r="S2701" s="204"/>
      <c r="T2701" s="204"/>
      <c r="U2701" s="204"/>
      <c r="V2701" s="204"/>
      <c r="W2701" s="204"/>
      <c r="X2701" s="204"/>
      <c r="Y2701" s="204"/>
      <c r="Z2701" s="204"/>
      <c r="AA2701" s="204"/>
      <c r="AB2701" s="204"/>
      <c r="AC2701" s="204"/>
      <c r="AD2701" s="204"/>
      <c r="AE2701" s="204"/>
      <c r="AF2701" s="204"/>
      <c r="AG2701" s="204"/>
      <c r="AH2701" s="204"/>
      <c r="AI2701" s="204"/>
      <c r="AJ2701" s="204"/>
      <c r="AK2701" s="204"/>
      <c r="AL2701" s="204"/>
      <c r="AM2701" s="204"/>
      <c r="AN2701" s="204"/>
      <c r="AO2701" s="204"/>
      <c r="AP2701" s="204"/>
      <c r="AQ2701" s="204"/>
      <c r="AR2701" s="204"/>
      <c r="AS2701" s="204"/>
      <c r="AT2701" s="204"/>
      <c r="AU2701" s="204"/>
      <c r="AV2701" s="204"/>
      <c r="AW2701" s="204"/>
      <c r="AX2701" s="204"/>
      <c r="AY2701" s="204"/>
      <c r="AZ2701" s="204"/>
      <c r="BA2701" s="204"/>
      <c r="BB2701" s="204"/>
      <c r="BC2701" s="204"/>
      <c r="BD2701" s="204"/>
      <c r="BE2701" s="204"/>
      <c r="BF2701" s="204"/>
      <c r="BG2701" s="204"/>
      <c r="BH2701" s="204"/>
      <c r="BI2701" s="204"/>
      <c r="BJ2701" s="204"/>
      <c r="BK2701" s="204"/>
      <c r="BL2701" s="204"/>
      <c r="BM2701" s="204"/>
      <c r="BN2701" s="204"/>
      <c r="BO2701" s="204"/>
      <c r="BP2701" s="204"/>
      <c r="BQ2701" s="204"/>
      <c r="BR2701" s="204"/>
      <c r="BS2701" s="204"/>
      <c r="BT2701" s="204"/>
      <c r="BU2701" s="204"/>
      <c r="BV2701" s="204"/>
      <c r="BW2701" s="204"/>
      <c r="BX2701" s="204"/>
      <c r="BY2701" s="204"/>
      <c r="BZ2701" s="204"/>
      <c r="CA2701" s="204"/>
      <c r="CB2701" s="204"/>
      <c r="CC2701" s="204"/>
      <c r="CD2701" s="204"/>
      <c r="CE2701" s="204"/>
      <c r="CF2701" s="204"/>
      <c r="CG2701" s="204"/>
      <c r="CH2701" s="204"/>
      <c r="CI2701" s="204"/>
      <c r="CJ2701" s="204"/>
      <c r="CK2701" s="204"/>
      <c r="CL2701" s="204"/>
      <c r="CN2701" s="205"/>
      <c r="CO2701" s="204"/>
      <c r="CP2701" s="204"/>
      <c r="CQ2701" s="204"/>
      <c r="CR2701" s="204"/>
      <c r="CS2701" s="204"/>
      <c r="CT2701" s="204"/>
      <c r="CU2701" s="204"/>
      <c r="CV2701" s="204"/>
      <c r="CW2701" s="204"/>
      <c r="CX2701" s="204"/>
      <c r="CY2701" s="204"/>
      <c r="CZ2701" s="204"/>
      <c r="DA2701" s="204"/>
      <c r="DB2701" s="204"/>
      <c r="DC2701" s="204"/>
      <c r="DD2701" s="204"/>
      <c r="DE2701" s="204"/>
      <c r="DF2701" s="204"/>
      <c r="DG2701" s="204"/>
      <c r="DH2701" s="204"/>
      <c r="DI2701" s="204"/>
      <c r="DJ2701" s="204"/>
      <c r="DK2701" s="204"/>
      <c r="DL2701" s="204"/>
    </row>
    <row r="2702" spans="1:116" x14ac:dyDescent="0.4">
      <c r="A2702" s="164"/>
      <c r="G2702" s="204"/>
      <c r="H2702" s="164"/>
      <c r="I2702" s="205"/>
      <c r="J2702" s="205"/>
      <c r="K2702" s="164"/>
      <c r="L2702" s="164"/>
      <c r="M2702" s="164"/>
      <c r="N2702" s="164"/>
      <c r="O2702" s="164"/>
      <c r="P2702" s="164"/>
      <c r="R2702" s="204"/>
      <c r="S2702" s="204"/>
      <c r="T2702" s="204"/>
      <c r="U2702" s="204"/>
      <c r="V2702" s="204"/>
      <c r="W2702" s="204"/>
      <c r="X2702" s="204"/>
      <c r="Y2702" s="204"/>
      <c r="Z2702" s="204"/>
      <c r="AA2702" s="204"/>
      <c r="AB2702" s="204"/>
      <c r="AC2702" s="204"/>
      <c r="AD2702" s="204"/>
      <c r="AE2702" s="204"/>
      <c r="AF2702" s="204"/>
      <c r="AG2702" s="204"/>
      <c r="AH2702" s="204"/>
      <c r="AI2702" s="204"/>
      <c r="AJ2702" s="204"/>
      <c r="AK2702" s="204"/>
      <c r="AL2702" s="204"/>
      <c r="AM2702" s="204"/>
      <c r="AN2702" s="204"/>
      <c r="AO2702" s="204"/>
      <c r="AP2702" s="204"/>
      <c r="AQ2702" s="204"/>
      <c r="AR2702" s="204"/>
      <c r="AS2702" s="204"/>
      <c r="AT2702" s="204"/>
      <c r="AU2702" s="204"/>
      <c r="AV2702" s="204"/>
      <c r="AW2702" s="204"/>
      <c r="AX2702" s="204"/>
      <c r="AY2702" s="204"/>
      <c r="AZ2702" s="204"/>
      <c r="BA2702" s="204"/>
      <c r="BB2702" s="204"/>
      <c r="BC2702" s="204"/>
      <c r="BD2702" s="204"/>
      <c r="BE2702" s="204"/>
      <c r="BF2702" s="204"/>
      <c r="BG2702" s="204"/>
      <c r="BH2702" s="204"/>
      <c r="BI2702" s="204"/>
      <c r="BJ2702" s="204"/>
      <c r="BK2702" s="204"/>
      <c r="BL2702" s="204"/>
      <c r="BM2702" s="204"/>
      <c r="BN2702" s="204"/>
      <c r="BO2702" s="204"/>
      <c r="BP2702" s="204"/>
      <c r="BQ2702" s="204"/>
      <c r="BR2702" s="204"/>
      <c r="BS2702" s="204"/>
      <c r="BT2702" s="204"/>
      <c r="BU2702" s="204"/>
      <c r="BV2702" s="204"/>
      <c r="BW2702" s="204"/>
      <c r="BX2702" s="204"/>
      <c r="BY2702" s="204"/>
      <c r="BZ2702" s="204"/>
      <c r="CA2702" s="204"/>
      <c r="CB2702" s="204"/>
      <c r="CC2702" s="204"/>
      <c r="CD2702" s="204"/>
      <c r="CE2702" s="204"/>
      <c r="CF2702" s="204"/>
      <c r="CG2702" s="204"/>
      <c r="CH2702" s="204"/>
      <c r="CI2702" s="204"/>
      <c r="CJ2702" s="204"/>
      <c r="CK2702" s="204"/>
      <c r="CL2702" s="204"/>
      <c r="CN2702" s="205"/>
      <c r="CO2702" s="204"/>
      <c r="CP2702" s="204"/>
      <c r="CQ2702" s="204"/>
      <c r="CR2702" s="204"/>
      <c r="CS2702" s="204"/>
      <c r="CT2702" s="204"/>
      <c r="CU2702" s="204"/>
      <c r="CV2702" s="204"/>
      <c r="CW2702" s="204"/>
      <c r="CX2702" s="204"/>
      <c r="CY2702" s="204"/>
      <c r="CZ2702" s="204"/>
      <c r="DA2702" s="204"/>
      <c r="DB2702" s="204"/>
      <c r="DC2702" s="204"/>
      <c r="DD2702" s="204"/>
      <c r="DE2702" s="204"/>
      <c r="DF2702" s="204"/>
      <c r="DG2702" s="204"/>
      <c r="DH2702" s="204"/>
      <c r="DI2702" s="204"/>
      <c r="DJ2702" s="204"/>
      <c r="DK2702" s="204"/>
      <c r="DL2702" s="204"/>
    </row>
    <row r="2703" spans="1:116" x14ac:dyDescent="0.4">
      <c r="A2703" s="164"/>
      <c r="G2703" s="204"/>
      <c r="H2703" s="164"/>
      <c r="I2703" s="205"/>
      <c r="J2703" s="205"/>
      <c r="K2703" s="164"/>
      <c r="L2703" s="164"/>
      <c r="M2703" s="164"/>
      <c r="N2703" s="164"/>
      <c r="O2703" s="164"/>
      <c r="P2703" s="164"/>
      <c r="R2703" s="204"/>
      <c r="S2703" s="204"/>
      <c r="T2703" s="204"/>
      <c r="U2703" s="204"/>
      <c r="V2703" s="204"/>
      <c r="W2703" s="204"/>
      <c r="X2703" s="204"/>
      <c r="Y2703" s="204"/>
      <c r="Z2703" s="204"/>
      <c r="AA2703" s="204"/>
      <c r="AB2703" s="204"/>
      <c r="AC2703" s="204"/>
      <c r="AD2703" s="204"/>
      <c r="AE2703" s="204"/>
      <c r="AF2703" s="204"/>
      <c r="AG2703" s="204"/>
      <c r="AH2703" s="204"/>
      <c r="AI2703" s="204"/>
      <c r="AJ2703" s="204"/>
      <c r="AK2703" s="204"/>
      <c r="AL2703" s="204"/>
      <c r="AM2703" s="204"/>
      <c r="AN2703" s="204"/>
      <c r="AO2703" s="204"/>
      <c r="AP2703" s="204"/>
      <c r="AQ2703" s="204"/>
      <c r="AR2703" s="204"/>
      <c r="AS2703" s="204"/>
      <c r="AT2703" s="204"/>
      <c r="AU2703" s="204"/>
      <c r="AV2703" s="204"/>
      <c r="AW2703" s="204"/>
      <c r="AX2703" s="204"/>
      <c r="AY2703" s="204"/>
      <c r="AZ2703" s="204"/>
      <c r="BA2703" s="204"/>
      <c r="BB2703" s="204"/>
      <c r="BC2703" s="204"/>
      <c r="BD2703" s="204"/>
      <c r="BE2703" s="204"/>
      <c r="BF2703" s="204"/>
      <c r="BG2703" s="204"/>
      <c r="BH2703" s="204"/>
      <c r="BI2703" s="204"/>
      <c r="BJ2703" s="204"/>
      <c r="BK2703" s="204"/>
      <c r="BL2703" s="204"/>
      <c r="BM2703" s="204"/>
      <c r="BN2703" s="204"/>
      <c r="BO2703" s="204"/>
      <c r="BP2703" s="204"/>
      <c r="BQ2703" s="204"/>
      <c r="BR2703" s="204"/>
      <c r="BS2703" s="204"/>
      <c r="BT2703" s="204"/>
      <c r="BU2703" s="204"/>
      <c r="BV2703" s="204"/>
      <c r="BW2703" s="204"/>
      <c r="BX2703" s="204"/>
      <c r="BY2703" s="204"/>
      <c r="BZ2703" s="204"/>
      <c r="CA2703" s="204"/>
      <c r="CB2703" s="204"/>
      <c r="CC2703" s="204"/>
      <c r="CD2703" s="204"/>
      <c r="CE2703" s="204"/>
      <c r="CF2703" s="204"/>
      <c r="CG2703" s="204"/>
      <c r="CH2703" s="204"/>
      <c r="CI2703" s="204"/>
      <c r="CJ2703" s="204"/>
      <c r="CK2703" s="204"/>
      <c r="CL2703" s="204"/>
      <c r="CN2703" s="205"/>
      <c r="CO2703" s="204"/>
      <c r="CP2703" s="204"/>
      <c r="CQ2703" s="204"/>
      <c r="CR2703" s="204"/>
      <c r="CS2703" s="204"/>
      <c r="CT2703" s="204"/>
      <c r="CU2703" s="204"/>
      <c r="CV2703" s="204"/>
      <c r="CW2703" s="204"/>
      <c r="CX2703" s="204"/>
      <c r="CY2703" s="204"/>
      <c r="CZ2703" s="204"/>
      <c r="DA2703" s="204"/>
      <c r="DB2703" s="204"/>
      <c r="DC2703" s="204"/>
      <c r="DD2703" s="204"/>
      <c r="DE2703" s="204"/>
      <c r="DF2703" s="204"/>
      <c r="DG2703" s="204"/>
      <c r="DH2703" s="204"/>
      <c r="DI2703" s="204"/>
      <c r="DJ2703" s="204"/>
      <c r="DK2703" s="204"/>
      <c r="DL2703" s="204"/>
    </row>
    <row r="2704" spans="1:116" x14ac:dyDescent="0.4">
      <c r="A2704" s="164"/>
      <c r="G2704" s="204"/>
      <c r="H2704" s="164"/>
      <c r="I2704" s="205"/>
      <c r="J2704" s="205"/>
      <c r="K2704" s="164"/>
      <c r="L2704" s="164"/>
      <c r="M2704" s="164"/>
      <c r="N2704" s="164"/>
      <c r="O2704" s="164"/>
      <c r="P2704" s="164"/>
      <c r="R2704" s="204"/>
      <c r="S2704" s="204"/>
      <c r="T2704" s="204"/>
      <c r="U2704" s="204"/>
      <c r="V2704" s="204"/>
      <c r="W2704" s="204"/>
      <c r="X2704" s="204"/>
      <c r="Y2704" s="204"/>
      <c r="Z2704" s="204"/>
      <c r="AA2704" s="204"/>
      <c r="AB2704" s="204"/>
      <c r="AC2704" s="204"/>
      <c r="AD2704" s="204"/>
      <c r="AE2704" s="204"/>
      <c r="AF2704" s="204"/>
      <c r="AG2704" s="204"/>
      <c r="AH2704" s="204"/>
      <c r="AI2704" s="204"/>
      <c r="AJ2704" s="204"/>
      <c r="AK2704" s="204"/>
      <c r="AL2704" s="204"/>
      <c r="AM2704" s="204"/>
      <c r="AN2704" s="204"/>
      <c r="AO2704" s="204"/>
      <c r="AP2704" s="204"/>
      <c r="AQ2704" s="204"/>
      <c r="AR2704" s="204"/>
      <c r="AS2704" s="204"/>
      <c r="AT2704" s="204"/>
      <c r="AU2704" s="204"/>
      <c r="AV2704" s="204"/>
      <c r="AW2704" s="204"/>
      <c r="AX2704" s="204"/>
      <c r="AY2704" s="204"/>
      <c r="AZ2704" s="204"/>
      <c r="BA2704" s="204"/>
      <c r="BB2704" s="204"/>
      <c r="BC2704" s="204"/>
      <c r="BD2704" s="204"/>
      <c r="BE2704" s="204"/>
      <c r="BF2704" s="204"/>
      <c r="BG2704" s="204"/>
      <c r="BH2704" s="204"/>
      <c r="BI2704" s="204"/>
      <c r="BJ2704" s="204"/>
      <c r="BK2704" s="204"/>
      <c r="BL2704" s="204"/>
      <c r="BM2704" s="204"/>
      <c r="BN2704" s="204"/>
      <c r="BO2704" s="204"/>
      <c r="BP2704" s="204"/>
      <c r="BQ2704" s="204"/>
      <c r="BR2704" s="204"/>
      <c r="BS2704" s="204"/>
      <c r="BT2704" s="204"/>
      <c r="BU2704" s="204"/>
      <c r="BV2704" s="204"/>
      <c r="BW2704" s="204"/>
      <c r="BX2704" s="204"/>
      <c r="BY2704" s="204"/>
      <c r="BZ2704" s="204"/>
      <c r="CA2704" s="204"/>
      <c r="CB2704" s="204"/>
      <c r="CC2704" s="204"/>
      <c r="CD2704" s="204"/>
      <c r="CE2704" s="204"/>
      <c r="CF2704" s="204"/>
      <c r="CG2704" s="204"/>
      <c r="CH2704" s="204"/>
      <c r="CI2704" s="204"/>
      <c r="CJ2704" s="204"/>
      <c r="CK2704" s="204"/>
      <c r="CL2704" s="204"/>
      <c r="CN2704" s="205"/>
      <c r="CO2704" s="204"/>
      <c r="CP2704" s="204"/>
      <c r="CQ2704" s="204"/>
      <c r="CR2704" s="204"/>
      <c r="CS2704" s="204"/>
      <c r="CT2704" s="204"/>
      <c r="CU2704" s="204"/>
      <c r="CV2704" s="204"/>
      <c r="CW2704" s="204"/>
      <c r="CX2704" s="204"/>
      <c r="CY2704" s="204"/>
      <c r="CZ2704" s="204"/>
      <c r="DA2704" s="204"/>
      <c r="DB2704" s="204"/>
      <c r="DC2704" s="204"/>
      <c r="DD2704" s="204"/>
      <c r="DE2704" s="204"/>
      <c r="DF2704" s="204"/>
      <c r="DG2704" s="204"/>
      <c r="DH2704" s="204"/>
      <c r="DI2704" s="204"/>
      <c r="DJ2704" s="204"/>
      <c r="DK2704" s="204"/>
      <c r="DL2704" s="204"/>
    </row>
    <row r="2705" spans="1:116" x14ac:dyDescent="0.4">
      <c r="A2705" s="164"/>
      <c r="G2705" s="204"/>
      <c r="H2705" s="164"/>
      <c r="I2705" s="205"/>
      <c r="J2705" s="205"/>
      <c r="K2705" s="164"/>
      <c r="L2705" s="164"/>
      <c r="M2705" s="164"/>
      <c r="N2705" s="164"/>
      <c r="O2705" s="164"/>
      <c r="P2705" s="164"/>
      <c r="R2705" s="204"/>
      <c r="S2705" s="204"/>
      <c r="T2705" s="204"/>
      <c r="U2705" s="204"/>
      <c r="V2705" s="204"/>
      <c r="W2705" s="204"/>
      <c r="X2705" s="204"/>
      <c r="Y2705" s="204"/>
      <c r="Z2705" s="204"/>
      <c r="AA2705" s="204"/>
      <c r="AB2705" s="204"/>
      <c r="AC2705" s="204"/>
      <c r="AD2705" s="204"/>
      <c r="AE2705" s="204"/>
      <c r="AF2705" s="204"/>
      <c r="AG2705" s="204"/>
      <c r="AH2705" s="204"/>
      <c r="AI2705" s="204"/>
      <c r="AJ2705" s="204"/>
      <c r="AK2705" s="204"/>
      <c r="AL2705" s="204"/>
      <c r="AM2705" s="204"/>
      <c r="AN2705" s="204"/>
      <c r="AO2705" s="204"/>
      <c r="AP2705" s="204"/>
      <c r="AQ2705" s="204"/>
      <c r="AR2705" s="204"/>
      <c r="AS2705" s="204"/>
      <c r="AT2705" s="204"/>
      <c r="AU2705" s="204"/>
      <c r="AV2705" s="204"/>
      <c r="AW2705" s="204"/>
      <c r="AX2705" s="204"/>
      <c r="AY2705" s="204"/>
      <c r="AZ2705" s="204"/>
      <c r="BA2705" s="204"/>
      <c r="BB2705" s="204"/>
      <c r="BC2705" s="204"/>
      <c r="BD2705" s="204"/>
      <c r="BE2705" s="204"/>
      <c r="BF2705" s="204"/>
      <c r="BG2705" s="204"/>
      <c r="BH2705" s="204"/>
      <c r="BI2705" s="204"/>
      <c r="BJ2705" s="204"/>
      <c r="BK2705" s="204"/>
      <c r="BL2705" s="204"/>
      <c r="BM2705" s="204"/>
      <c r="BN2705" s="204"/>
      <c r="BO2705" s="204"/>
      <c r="BP2705" s="204"/>
      <c r="BQ2705" s="204"/>
      <c r="BR2705" s="204"/>
      <c r="BS2705" s="204"/>
      <c r="BT2705" s="204"/>
      <c r="BU2705" s="204"/>
      <c r="BV2705" s="204"/>
      <c r="BW2705" s="204"/>
      <c r="BX2705" s="204"/>
      <c r="BY2705" s="204"/>
      <c r="BZ2705" s="204"/>
      <c r="CA2705" s="204"/>
      <c r="CB2705" s="204"/>
      <c r="CC2705" s="204"/>
      <c r="CD2705" s="204"/>
      <c r="CE2705" s="204"/>
      <c r="CF2705" s="204"/>
      <c r="CG2705" s="204"/>
      <c r="CH2705" s="204"/>
      <c r="CI2705" s="204"/>
      <c r="CJ2705" s="204"/>
      <c r="CK2705" s="204"/>
      <c r="CL2705" s="204"/>
      <c r="CN2705" s="205"/>
      <c r="CO2705" s="204"/>
      <c r="CP2705" s="204"/>
      <c r="CQ2705" s="204"/>
      <c r="CR2705" s="204"/>
      <c r="CS2705" s="204"/>
      <c r="CT2705" s="204"/>
      <c r="CU2705" s="204"/>
      <c r="CV2705" s="204"/>
      <c r="CW2705" s="204"/>
      <c r="CX2705" s="204"/>
      <c r="CY2705" s="204"/>
      <c r="CZ2705" s="204"/>
      <c r="DA2705" s="204"/>
      <c r="DB2705" s="204"/>
      <c r="DC2705" s="204"/>
      <c r="DD2705" s="204"/>
      <c r="DE2705" s="204"/>
      <c r="DF2705" s="204"/>
      <c r="DG2705" s="204"/>
      <c r="DH2705" s="204"/>
      <c r="DI2705" s="204"/>
      <c r="DJ2705" s="204"/>
      <c r="DK2705" s="204"/>
      <c r="DL2705" s="204"/>
    </row>
    <row r="2706" spans="1:116" x14ac:dyDescent="0.4">
      <c r="A2706" s="164"/>
      <c r="G2706" s="204"/>
      <c r="H2706" s="164"/>
      <c r="I2706" s="205"/>
      <c r="J2706" s="205"/>
      <c r="K2706" s="164"/>
      <c r="L2706" s="164"/>
      <c r="M2706" s="164"/>
      <c r="N2706" s="164"/>
      <c r="O2706" s="164"/>
      <c r="P2706" s="164"/>
      <c r="R2706" s="204"/>
      <c r="S2706" s="204"/>
      <c r="T2706" s="204"/>
      <c r="U2706" s="204"/>
      <c r="V2706" s="204"/>
      <c r="W2706" s="204"/>
      <c r="X2706" s="204"/>
      <c r="Y2706" s="204"/>
      <c r="Z2706" s="204"/>
      <c r="AA2706" s="204"/>
      <c r="AB2706" s="204"/>
      <c r="AC2706" s="204"/>
      <c r="AD2706" s="204"/>
      <c r="AE2706" s="204"/>
      <c r="AF2706" s="204"/>
      <c r="AG2706" s="204"/>
      <c r="AH2706" s="204"/>
      <c r="AI2706" s="204"/>
      <c r="AJ2706" s="204"/>
      <c r="AK2706" s="204"/>
      <c r="AL2706" s="204"/>
      <c r="AM2706" s="204"/>
      <c r="AN2706" s="204"/>
      <c r="AO2706" s="204"/>
      <c r="AP2706" s="204"/>
      <c r="AQ2706" s="204"/>
      <c r="AR2706" s="204"/>
      <c r="AS2706" s="204"/>
      <c r="AT2706" s="204"/>
      <c r="AU2706" s="204"/>
      <c r="AV2706" s="204"/>
      <c r="AW2706" s="204"/>
      <c r="AX2706" s="204"/>
      <c r="AY2706" s="204"/>
      <c r="AZ2706" s="204"/>
      <c r="BA2706" s="204"/>
      <c r="BB2706" s="204"/>
      <c r="BC2706" s="204"/>
      <c r="BD2706" s="204"/>
      <c r="BE2706" s="204"/>
      <c r="BF2706" s="204"/>
      <c r="BG2706" s="204"/>
      <c r="BH2706" s="204"/>
      <c r="BI2706" s="204"/>
      <c r="BJ2706" s="204"/>
      <c r="BK2706" s="204"/>
      <c r="BL2706" s="204"/>
      <c r="BM2706" s="204"/>
      <c r="BN2706" s="204"/>
      <c r="BO2706" s="204"/>
      <c r="BP2706" s="204"/>
      <c r="BQ2706" s="204"/>
      <c r="BR2706" s="204"/>
      <c r="BS2706" s="204"/>
      <c r="BT2706" s="204"/>
      <c r="BU2706" s="204"/>
      <c r="BV2706" s="204"/>
      <c r="BW2706" s="204"/>
      <c r="BX2706" s="204"/>
      <c r="BY2706" s="204"/>
      <c r="BZ2706" s="204"/>
      <c r="CA2706" s="204"/>
      <c r="CB2706" s="204"/>
      <c r="CC2706" s="204"/>
      <c r="CD2706" s="204"/>
      <c r="CE2706" s="204"/>
      <c r="CF2706" s="204"/>
      <c r="CG2706" s="204"/>
      <c r="CH2706" s="204"/>
      <c r="CI2706" s="204"/>
      <c r="CJ2706" s="204"/>
      <c r="CK2706" s="204"/>
      <c r="CL2706" s="204"/>
      <c r="CN2706" s="205"/>
      <c r="CO2706" s="204"/>
      <c r="CP2706" s="204"/>
      <c r="CQ2706" s="204"/>
      <c r="CR2706" s="204"/>
      <c r="CS2706" s="204"/>
      <c r="CT2706" s="204"/>
      <c r="CU2706" s="204"/>
      <c r="CV2706" s="204"/>
      <c r="CW2706" s="204"/>
      <c r="CX2706" s="204"/>
      <c r="CY2706" s="204"/>
      <c r="CZ2706" s="204"/>
      <c r="DA2706" s="204"/>
      <c r="DB2706" s="204"/>
      <c r="DC2706" s="204"/>
      <c r="DD2706" s="204"/>
      <c r="DE2706" s="204"/>
      <c r="DF2706" s="204"/>
      <c r="DG2706" s="204"/>
      <c r="DH2706" s="204"/>
      <c r="DI2706" s="204"/>
      <c r="DJ2706" s="204"/>
      <c r="DK2706" s="204"/>
      <c r="DL2706" s="204"/>
    </row>
    <row r="2707" spans="1:116" x14ac:dyDescent="0.4">
      <c r="A2707" s="164"/>
      <c r="G2707" s="204"/>
      <c r="H2707" s="164"/>
      <c r="I2707" s="205"/>
      <c r="J2707" s="205"/>
      <c r="K2707" s="164"/>
      <c r="L2707" s="164"/>
      <c r="M2707" s="164"/>
      <c r="N2707" s="164"/>
      <c r="O2707" s="164"/>
      <c r="P2707" s="164"/>
      <c r="R2707" s="204"/>
      <c r="S2707" s="204"/>
      <c r="T2707" s="204"/>
      <c r="U2707" s="204"/>
      <c r="V2707" s="204"/>
      <c r="W2707" s="204"/>
      <c r="X2707" s="204"/>
      <c r="Y2707" s="204"/>
      <c r="Z2707" s="204"/>
      <c r="AA2707" s="204"/>
      <c r="AB2707" s="204"/>
      <c r="AC2707" s="204"/>
      <c r="AD2707" s="204"/>
      <c r="AE2707" s="204"/>
      <c r="AF2707" s="204"/>
      <c r="AG2707" s="204"/>
      <c r="AH2707" s="204"/>
      <c r="AI2707" s="204"/>
      <c r="AJ2707" s="204"/>
      <c r="AK2707" s="204"/>
      <c r="AL2707" s="204"/>
      <c r="AM2707" s="204"/>
      <c r="AN2707" s="204"/>
      <c r="AO2707" s="204"/>
      <c r="AP2707" s="204"/>
      <c r="AQ2707" s="204"/>
      <c r="AR2707" s="204"/>
      <c r="AS2707" s="204"/>
      <c r="AT2707" s="204"/>
      <c r="AU2707" s="204"/>
      <c r="AV2707" s="204"/>
      <c r="AW2707" s="204"/>
      <c r="AX2707" s="204"/>
      <c r="AY2707" s="204"/>
      <c r="AZ2707" s="204"/>
      <c r="BA2707" s="204"/>
      <c r="BB2707" s="204"/>
      <c r="BC2707" s="204"/>
      <c r="BD2707" s="204"/>
      <c r="BE2707" s="204"/>
      <c r="BF2707" s="204"/>
      <c r="BG2707" s="204"/>
      <c r="BH2707" s="204"/>
      <c r="BI2707" s="204"/>
      <c r="BJ2707" s="204"/>
      <c r="BK2707" s="204"/>
      <c r="BL2707" s="204"/>
      <c r="BM2707" s="204"/>
      <c r="BN2707" s="204"/>
      <c r="BO2707" s="204"/>
      <c r="BP2707" s="204"/>
      <c r="BQ2707" s="204"/>
      <c r="BR2707" s="204"/>
      <c r="BS2707" s="204"/>
      <c r="BT2707" s="204"/>
      <c r="BU2707" s="204"/>
      <c r="BV2707" s="204"/>
      <c r="BW2707" s="204"/>
      <c r="BX2707" s="204"/>
      <c r="BY2707" s="204"/>
      <c r="BZ2707" s="204"/>
      <c r="CA2707" s="204"/>
      <c r="CB2707" s="204"/>
      <c r="CC2707" s="204"/>
      <c r="CD2707" s="204"/>
      <c r="CE2707" s="204"/>
      <c r="CF2707" s="204"/>
      <c r="CG2707" s="204"/>
      <c r="CH2707" s="204"/>
      <c r="CI2707" s="204"/>
      <c r="CJ2707" s="204"/>
      <c r="CK2707" s="204"/>
      <c r="CL2707" s="204"/>
      <c r="CN2707" s="205"/>
      <c r="CO2707" s="204"/>
      <c r="CP2707" s="204"/>
      <c r="CQ2707" s="204"/>
      <c r="CR2707" s="204"/>
      <c r="CS2707" s="204"/>
      <c r="CT2707" s="204"/>
      <c r="CU2707" s="204"/>
      <c r="CV2707" s="204"/>
      <c r="CW2707" s="204"/>
      <c r="CX2707" s="204"/>
      <c r="CY2707" s="204"/>
      <c r="CZ2707" s="204"/>
      <c r="DA2707" s="204"/>
      <c r="DB2707" s="204"/>
      <c r="DC2707" s="204"/>
      <c r="DD2707" s="204"/>
      <c r="DE2707" s="204"/>
      <c r="DF2707" s="204"/>
      <c r="DG2707" s="204"/>
      <c r="DH2707" s="204"/>
      <c r="DI2707" s="204"/>
      <c r="DJ2707" s="204"/>
      <c r="DK2707" s="204"/>
      <c r="DL2707" s="204"/>
    </row>
    <row r="2708" spans="1:116" x14ac:dyDescent="0.4">
      <c r="CO2708" s="8"/>
      <c r="CP2708" s="8"/>
      <c r="CQ2708" s="8"/>
      <c r="CR2708" s="8"/>
      <c r="CS2708" s="8"/>
      <c r="CT2708" s="8"/>
      <c r="CU2708" s="8"/>
      <c r="CV2708" s="8"/>
      <c r="CW2708" s="8"/>
      <c r="CX2708" s="8"/>
      <c r="CY2708" s="8"/>
      <c r="CZ2708" s="8"/>
      <c r="DA2708" s="8"/>
      <c r="DB2708" s="8"/>
      <c r="DC2708" s="8"/>
      <c r="DD2708" s="8"/>
      <c r="DE2708" s="8"/>
      <c r="DF2708" s="8"/>
      <c r="DG2708" s="8"/>
      <c r="DH2708" s="8"/>
      <c r="DI2708" s="8"/>
      <c r="DJ2708" s="8"/>
      <c r="DK2708" s="8"/>
      <c r="DL2708" s="8"/>
    </row>
    <row r="2709" spans="1:116" x14ac:dyDescent="0.4">
      <c r="CO2709" s="8"/>
      <c r="CP2709" s="8"/>
      <c r="CQ2709" s="8"/>
      <c r="CR2709" s="8"/>
      <c r="CS2709" s="8"/>
      <c r="CT2709" s="8"/>
      <c r="CU2709" s="8"/>
      <c r="CV2709" s="8"/>
      <c r="CW2709" s="8"/>
      <c r="CX2709" s="8"/>
      <c r="CY2709" s="8"/>
      <c r="CZ2709" s="8"/>
      <c r="DA2709" s="8"/>
      <c r="DB2709" s="8"/>
      <c r="DC2709" s="8"/>
      <c r="DD2709" s="8"/>
      <c r="DE2709" s="8"/>
      <c r="DF2709" s="8"/>
      <c r="DG2709" s="8"/>
      <c r="DH2709" s="8"/>
      <c r="DI2709" s="8"/>
      <c r="DJ2709" s="8"/>
      <c r="DK2709" s="8"/>
      <c r="DL2709" s="8"/>
    </row>
    <row r="2710" spans="1:116" x14ac:dyDescent="0.4">
      <c r="A2710" s="174"/>
      <c r="E2710" s="8"/>
      <c r="G2710" s="175" t="s">
        <v>490</v>
      </c>
      <c r="H2710" s="174"/>
      <c r="I2710" s="176"/>
      <c r="J2710" s="176"/>
      <c r="K2710" s="197"/>
      <c r="L2710" s="197"/>
      <c r="M2710" s="197"/>
      <c r="N2710" s="197"/>
      <c r="O2710" s="197"/>
      <c r="P2710" s="197"/>
      <c r="R2710" s="198"/>
      <c r="S2710" s="174"/>
      <c r="T2710" s="174"/>
      <c r="U2710" s="174"/>
      <c r="V2710" s="174"/>
      <c r="W2710" s="174"/>
      <c r="X2710" s="174"/>
      <c r="Y2710" s="174"/>
      <c r="Z2710" s="174"/>
      <c r="AA2710" s="174"/>
      <c r="AB2710" s="174"/>
      <c r="AC2710" s="174"/>
      <c r="AD2710" s="174"/>
      <c r="AE2710" s="174"/>
      <c r="AF2710" s="174"/>
      <c r="AG2710" s="174"/>
      <c r="AH2710" s="174"/>
      <c r="AI2710" s="174"/>
      <c r="AJ2710" s="174"/>
      <c r="AK2710" s="174"/>
      <c r="AL2710" s="174"/>
      <c r="AM2710" s="174"/>
      <c r="AN2710" s="174"/>
      <c r="AO2710" s="174"/>
      <c r="AP2710" s="174"/>
      <c r="AQ2710" s="174"/>
      <c r="AR2710" s="174"/>
      <c r="AS2710" s="174"/>
      <c r="AT2710" s="174"/>
      <c r="AU2710" s="174"/>
      <c r="AV2710" s="174"/>
      <c r="AW2710" s="174"/>
      <c r="AX2710" s="174"/>
      <c r="AY2710" s="174"/>
      <c r="AZ2710" s="174"/>
      <c r="BA2710" s="174"/>
      <c r="BB2710" s="174"/>
      <c r="BC2710" s="174"/>
      <c r="BD2710" s="174"/>
      <c r="BE2710" s="174"/>
      <c r="BF2710" s="174"/>
      <c r="BG2710" s="174"/>
      <c r="BH2710" s="174"/>
      <c r="BI2710" s="174"/>
      <c r="BJ2710" s="174"/>
      <c r="BK2710" s="174"/>
      <c r="BL2710" s="174"/>
      <c r="BM2710" s="174"/>
      <c r="BN2710" s="174"/>
      <c r="BO2710" s="174"/>
      <c r="BP2710" s="174"/>
      <c r="BQ2710" s="174"/>
      <c r="BR2710" s="174"/>
      <c r="BS2710" s="174"/>
      <c r="BT2710" s="174"/>
      <c r="BU2710" s="174"/>
      <c r="BV2710" s="174"/>
      <c r="BW2710" s="174"/>
      <c r="BX2710" s="174"/>
      <c r="BY2710" s="174"/>
      <c r="BZ2710" s="174"/>
      <c r="CA2710" s="174"/>
      <c r="CB2710" s="174"/>
      <c r="CC2710" s="174"/>
      <c r="CD2710" s="174"/>
      <c r="CE2710" s="174"/>
      <c r="CF2710" s="174"/>
      <c r="CG2710" s="174"/>
      <c r="CH2710" s="174"/>
      <c r="CI2710" s="174"/>
      <c r="CJ2710" s="174"/>
      <c r="CK2710" s="174"/>
      <c r="CL2710" s="174"/>
      <c r="CN2710" s="176"/>
      <c r="CO2710" s="174"/>
      <c r="CP2710" s="174"/>
      <c r="CQ2710" s="174"/>
      <c r="CR2710" s="174"/>
      <c r="CS2710" s="174"/>
      <c r="CT2710" s="174"/>
      <c r="CU2710" s="174"/>
      <c r="CV2710" s="174"/>
      <c r="CW2710" s="174"/>
      <c r="CX2710" s="174"/>
      <c r="CY2710" s="174"/>
      <c r="CZ2710" s="174"/>
      <c r="DA2710" s="174"/>
      <c r="DB2710" s="174"/>
      <c r="DC2710" s="174"/>
      <c r="DD2710" s="174"/>
      <c r="DE2710" s="174"/>
      <c r="DF2710" s="174"/>
      <c r="DG2710" s="174"/>
      <c r="DH2710" s="174"/>
      <c r="DI2710" s="174"/>
      <c r="DJ2710" s="174"/>
      <c r="DK2710" s="174"/>
      <c r="DL2710" s="174"/>
    </row>
    <row r="2711" spans="1:116" x14ac:dyDescent="0.4">
      <c r="A2711" s="174"/>
      <c r="E2711" s="8"/>
      <c r="G2711" s="175" t="s">
        <v>492</v>
      </c>
      <c r="H2711" s="174"/>
      <c r="I2711" s="176"/>
      <c r="J2711" s="176"/>
      <c r="K2711" s="197"/>
      <c r="L2711" s="197"/>
      <c r="M2711" s="197"/>
      <c r="N2711" s="197"/>
      <c r="O2711" s="197"/>
      <c r="P2711" s="197"/>
      <c r="R2711" s="198"/>
      <c r="S2711" s="174"/>
      <c r="T2711" s="174"/>
      <c r="U2711" s="174"/>
      <c r="V2711" s="174"/>
      <c r="W2711" s="174"/>
      <c r="X2711" s="174"/>
      <c r="Y2711" s="174"/>
      <c r="Z2711" s="174"/>
      <c r="AA2711" s="174"/>
      <c r="AB2711" s="174"/>
      <c r="AC2711" s="174"/>
      <c r="AD2711" s="174"/>
      <c r="AE2711" s="174"/>
      <c r="AF2711" s="174"/>
      <c r="AG2711" s="174"/>
      <c r="AH2711" s="174"/>
      <c r="AI2711" s="174"/>
      <c r="AJ2711" s="174"/>
      <c r="AK2711" s="174"/>
      <c r="AL2711" s="174"/>
      <c r="AM2711" s="174"/>
      <c r="AN2711" s="174"/>
      <c r="AO2711" s="174"/>
      <c r="AP2711" s="174"/>
      <c r="AQ2711" s="174"/>
      <c r="AR2711" s="174"/>
      <c r="AS2711" s="174"/>
      <c r="AT2711" s="174"/>
      <c r="AU2711" s="174"/>
      <c r="AV2711" s="174"/>
      <c r="AW2711" s="174"/>
      <c r="AX2711" s="174"/>
      <c r="AY2711" s="174"/>
      <c r="AZ2711" s="174"/>
      <c r="BA2711" s="174"/>
      <c r="BB2711" s="174"/>
      <c r="BC2711" s="174"/>
      <c r="BD2711" s="174"/>
      <c r="BE2711" s="174"/>
      <c r="BF2711" s="174"/>
      <c r="BG2711" s="174"/>
      <c r="BH2711" s="174"/>
      <c r="BI2711" s="174"/>
      <c r="BJ2711" s="174"/>
      <c r="BK2711" s="174"/>
      <c r="BL2711" s="174"/>
      <c r="BM2711" s="174"/>
      <c r="BN2711" s="174"/>
      <c r="BO2711" s="174"/>
      <c r="BP2711" s="174"/>
      <c r="BQ2711" s="174"/>
      <c r="BR2711" s="174"/>
      <c r="BS2711" s="174"/>
      <c r="BT2711" s="174"/>
      <c r="BU2711" s="174"/>
      <c r="BV2711" s="174"/>
      <c r="BW2711" s="174"/>
      <c r="BX2711" s="174"/>
      <c r="BY2711" s="174"/>
      <c r="BZ2711" s="174"/>
      <c r="CA2711" s="174"/>
      <c r="CB2711" s="174"/>
      <c r="CC2711" s="174"/>
      <c r="CD2711" s="174"/>
      <c r="CE2711" s="174"/>
      <c r="CF2711" s="174"/>
      <c r="CG2711" s="174"/>
      <c r="CH2711" s="174"/>
      <c r="CI2711" s="174"/>
      <c r="CJ2711" s="174"/>
      <c r="CK2711" s="174"/>
      <c r="CL2711" s="174"/>
      <c r="CN2711" s="176"/>
      <c r="CO2711" s="174"/>
      <c r="CP2711" s="174"/>
      <c r="CQ2711" s="174"/>
      <c r="CR2711" s="174"/>
      <c r="CS2711" s="174"/>
      <c r="CT2711" s="174"/>
      <c r="CU2711" s="174"/>
      <c r="CV2711" s="174"/>
      <c r="CW2711" s="174"/>
      <c r="CX2711" s="174"/>
      <c r="CY2711" s="174"/>
      <c r="CZ2711" s="174"/>
      <c r="DA2711" s="174"/>
      <c r="DB2711" s="174"/>
      <c r="DC2711" s="174"/>
      <c r="DD2711" s="174"/>
      <c r="DE2711" s="174"/>
      <c r="DF2711" s="174"/>
      <c r="DG2711" s="174"/>
      <c r="DH2711" s="174"/>
      <c r="DI2711" s="174"/>
      <c r="DJ2711" s="174"/>
      <c r="DK2711" s="174"/>
      <c r="DL2711" s="174"/>
    </row>
    <row r="2712" spans="1:116" x14ac:dyDescent="0.4">
      <c r="A2712" s="174"/>
      <c r="E2712" s="8"/>
      <c r="G2712" s="175" t="s">
        <v>461</v>
      </c>
      <c r="H2712" s="174"/>
      <c r="I2712" s="176"/>
      <c r="J2712" s="176"/>
      <c r="K2712" s="197"/>
      <c r="L2712" s="197"/>
      <c r="M2712" s="197"/>
      <c r="N2712" s="197"/>
      <c r="O2712" s="197"/>
      <c r="P2712" s="197"/>
      <c r="R2712" s="198"/>
      <c r="S2712" s="199" t="str">
        <f t="shared" ref="S2712:AX2712" si="5071">S$20</f>
        <v>S$16</v>
      </c>
      <c r="T2712" s="199" t="str">
        <f t="shared" si="5071"/>
        <v>T$16</v>
      </c>
      <c r="U2712" s="199" t="str">
        <f t="shared" si="5071"/>
        <v>U$16</v>
      </c>
      <c r="V2712" s="199" t="str">
        <f t="shared" si="5071"/>
        <v>V$16</v>
      </c>
      <c r="W2712" s="199" t="str">
        <f t="shared" si="5071"/>
        <v>W$16</v>
      </c>
      <c r="X2712" s="199" t="str">
        <f t="shared" si="5071"/>
        <v>X$16</v>
      </c>
      <c r="Y2712" s="199" t="str">
        <f t="shared" si="5071"/>
        <v>Y$16</v>
      </c>
      <c r="Z2712" s="199" t="str">
        <f t="shared" si="5071"/>
        <v>Z$16</v>
      </c>
      <c r="AA2712" s="199" t="str">
        <f t="shared" si="5071"/>
        <v>AA$16</v>
      </c>
      <c r="AB2712" s="199" t="str">
        <f t="shared" si="5071"/>
        <v>AB$16</v>
      </c>
      <c r="AC2712" s="199" t="str">
        <f t="shared" si="5071"/>
        <v>AC$16</v>
      </c>
      <c r="AD2712" s="199" t="str">
        <f t="shared" si="5071"/>
        <v>AD$16</v>
      </c>
      <c r="AE2712" s="199" t="str">
        <f t="shared" si="5071"/>
        <v>AE$16</v>
      </c>
      <c r="AF2712" s="199" t="str">
        <f t="shared" si="5071"/>
        <v>AF$16</v>
      </c>
      <c r="AG2712" s="199" t="str">
        <f t="shared" si="5071"/>
        <v>AG$16</v>
      </c>
      <c r="AH2712" s="199" t="str">
        <f t="shared" si="5071"/>
        <v>AH$16</v>
      </c>
      <c r="AI2712" s="199" t="str">
        <f t="shared" si="5071"/>
        <v>AI$16</v>
      </c>
      <c r="AJ2712" s="199" t="str">
        <f t="shared" si="5071"/>
        <v>AJ$16</v>
      </c>
      <c r="AK2712" s="199" t="str">
        <f t="shared" si="5071"/>
        <v>AK$16</v>
      </c>
      <c r="AL2712" s="199" t="str">
        <f t="shared" si="5071"/>
        <v>AL$16</v>
      </c>
      <c r="AM2712" s="199" t="str">
        <f t="shared" si="5071"/>
        <v>AM$16</v>
      </c>
      <c r="AN2712" s="199" t="str">
        <f t="shared" si="5071"/>
        <v>AN$16</v>
      </c>
      <c r="AO2712" s="199" t="str">
        <f t="shared" si="5071"/>
        <v>AO$16</v>
      </c>
      <c r="AP2712" s="199" t="str">
        <f t="shared" si="5071"/>
        <v>AP$16</v>
      </c>
      <c r="AQ2712" s="199" t="str">
        <f t="shared" si="5071"/>
        <v>AQ$16</v>
      </c>
      <c r="AR2712" s="199" t="str">
        <f t="shared" si="5071"/>
        <v>AR$16</v>
      </c>
      <c r="AS2712" s="199" t="str">
        <f t="shared" si="5071"/>
        <v>AS$16</v>
      </c>
      <c r="AT2712" s="199" t="str">
        <f t="shared" si="5071"/>
        <v>AT$16</v>
      </c>
      <c r="AU2712" s="199" t="str">
        <f t="shared" si="5071"/>
        <v>AU$16</v>
      </c>
      <c r="AV2712" s="199" t="str">
        <f t="shared" si="5071"/>
        <v>AV$16</v>
      </c>
      <c r="AW2712" s="199" t="str">
        <f t="shared" si="5071"/>
        <v>AW$16</v>
      </c>
      <c r="AX2712" s="199" t="str">
        <f t="shared" si="5071"/>
        <v>AX$16</v>
      </c>
      <c r="AY2712" s="199" t="str">
        <f t="shared" ref="AY2712:CD2712" si="5072">AY$20</f>
        <v>AY$16</v>
      </c>
      <c r="AZ2712" s="199" t="str">
        <f t="shared" si="5072"/>
        <v>AZ$16</v>
      </c>
      <c r="BA2712" s="199" t="str">
        <f t="shared" si="5072"/>
        <v>BA$16</v>
      </c>
      <c r="BB2712" s="199" t="str">
        <f t="shared" si="5072"/>
        <v>BB$16</v>
      </c>
      <c r="BC2712" s="199" t="str">
        <f t="shared" si="5072"/>
        <v>BC$16</v>
      </c>
      <c r="BD2712" s="199" t="str">
        <f t="shared" si="5072"/>
        <v>BD$16</v>
      </c>
      <c r="BE2712" s="199" t="str">
        <f t="shared" si="5072"/>
        <v>BE$16</v>
      </c>
      <c r="BF2712" s="199" t="str">
        <f t="shared" si="5072"/>
        <v>BF$16</v>
      </c>
      <c r="BG2712" s="199" t="str">
        <f t="shared" si="5072"/>
        <v>BG$16</v>
      </c>
      <c r="BH2712" s="199" t="str">
        <f t="shared" si="5072"/>
        <v>BH$16</v>
      </c>
      <c r="BI2712" s="199" t="str">
        <f t="shared" si="5072"/>
        <v>BI$16</v>
      </c>
      <c r="BJ2712" s="199" t="str">
        <f t="shared" si="5072"/>
        <v>BJ$16</v>
      </c>
      <c r="BK2712" s="199" t="str">
        <f t="shared" si="5072"/>
        <v>BK$16</v>
      </c>
      <c r="BL2712" s="199" t="str">
        <f t="shared" si="5072"/>
        <v>BL$16</v>
      </c>
      <c r="BM2712" s="199" t="str">
        <f t="shared" si="5072"/>
        <v>BM$16</v>
      </c>
      <c r="BN2712" s="199" t="str">
        <f t="shared" si="5072"/>
        <v>BN$16</v>
      </c>
      <c r="BO2712" s="199" t="str">
        <f t="shared" si="5072"/>
        <v>BO$16</v>
      </c>
      <c r="BP2712" s="199" t="str">
        <f t="shared" si="5072"/>
        <v>BP$16</v>
      </c>
      <c r="BQ2712" s="199" t="str">
        <f t="shared" si="5072"/>
        <v>BQ$16</v>
      </c>
      <c r="BR2712" s="199" t="str">
        <f t="shared" si="5072"/>
        <v>BR$16</v>
      </c>
      <c r="BS2712" s="199" t="str">
        <f t="shared" si="5072"/>
        <v>BS$16</v>
      </c>
      <c r="BT2712" s="199" t="str">
        <f t="shared" si="5072"/>
        <v>BT$16</v>
      </c>
      <c r="BU2712" s="199" t="str">
        <f t="shared" si="5072"/>
        <v>BU$16</v>
      </c>
      <c r="BV2712" s="199" t="str">
        <f t="shared" si="5072"/>
        <v>BV$16</v>
      </c>
      <c r="BW2712" s="199" t="str">
        <f t="shared" si="5072"/>
        <v>BW$16</v>
      </c>
      <c r="BX2712" s="199" t="str">
        <f t="shared" si="5072"/>
        <v>BX$16</v>
      </c>
      <c r="BY2712" s="199" t="str">
        <f t="shared" si="5072"/>
        <v>BY$16</v>
      </c>
      <c r="BZ2712" s="199" t="str">
        <f t="shared" si="5072"/>
        <v>BZ$16</v>
      </c>
      <c r="CA2712" s="199" t="str">
        <f t="shared" si="5072"/>
        <v>CA$16</v>
      </c>
      <c r="CB2712" s="199" t="str">
        <f t="shared" si="5072"/>
        <v>CB$16</v>
      </c>
      <c r="CC2712" s="199" t="str">
        <f t="shared" si="5072"/>
        <v>CC$16</v>
      </c>
      <c r="CD2712" s="199" t="str">
        <f t="shared" si="5072"/>
        <v>CD$16</v>
      </c>
      <c r="CE2712" s="199" t="str">
        <f t="shared" ref="CE2712:CL2712" si="5073">CE$20</f>
        <v>CE$16</v>
      </c>
      <c r="CF2712" s="199" t="str">
        <f t="shared" si="5073"/>
        <v>CF$16</v>
      </c>
      <c r="CG2712" s="199" t="str">
        <f t="shared" si="5073"/>
        <v>CG$16</v>
      </c>
      <c r="CH2712" s="199" t="str">
        <f t="shared" si="5073"/>
        <v>CH$16</v>
      </c>
      <c r="CI2712" s="199" t="str">
        <f t="shared" si="5073"/>
        <v>CI$16</v>
      </c>
      <c r="CJ2712" s="199" t="str">
        <f t="shared" si="5073"/>
        <v>CJ$16</v>
      </c>
      <c r="CK2712" s="199" t="str">
        <f t="shared" si="5073"/>
        <v>CK$16</v>
      </c>
      <c r="CL2712" s="199" t="str">
        <f t="shared" si="5073"/>
        <v>CL$16</v>
      </c>
      <c r="CN2712" s="176"/>
      <c r="CO2712" s="199" t="str">
        <f t="shared" ref="CO2712:DL2712" si="5074">CO$20</f>
        <v>CO$16</v>
      </c>
      <c r="CP2712" s="199" t="str">
        <f t="shared" si="5074"/>
        <v>CP$16</v>
      </c>
      <c r="CQ2712" s="199" t="str">
        <f t="shared" si="5074"/>
        <v>CQ$16</v>
      </c>
      <c r="CR2712" s="199" t="str">
        <f t="shared" si="5074"/>
        <v>CR$16</v>
      </c>
      <c r="CS2712" s="199" t="str">
        <f t="shared" si="5074"/>
        <v>CS$16</v>
      </c>
      <c r="CT2712" s="199" t="str">
        <f t="shared" si="5074"/>
        <v>CT$16</v>
      </c>
      <c r="CU2712" s="199" t="str">
        <f t="shared" si="5074"/>
        <v>CU$16</v>
      </c>
      <c r="CV2712" s="199" t="str">
        <f t="shared" si="5074"/>
        <v>CV$16</v>
      </c>
      <c r="CW2712" s="199" t="str">
        <f t="shared" si="5074"/>
        <v>CW$16</v>
      </c>
      <c r="CX2712" s="199" t="str">
        <f t="shared" si="5074"/>
        <v>CX$16</v>
      </c>
      <c r="CY2712" s="199" t="str">
        <f t="shared" si="5074"/>
        <v>CY$16</v>
      </c>
      <c r="CZ2712" s="199" t="str">
        <f t="shared" si="5074"/>
        <v>CZ$16</v>
      </c>
      <c r="DA2712" s="199" t="str">
        <f t="shared" si="5074"/>
        <v>DA$16</v>
      </c>
      <c r="DB2712" s="199" t="str">
        <f t="shared" si="5074"/>
        <v>DB$16</v>
      </c>
      <c r="DC2712" s="199" t="str">
        <f t="shared" si="5074"/>
        <v>DC$16</v>
      </c>
      <c r="DD2712" s="199" t="str">
        <f t="shared" si="5074"/>
        <v>DD$16</v>
      </c>
      <c r="DE2712" s="199" t="str">
        <f t="shared" si="5074"/>
        <v>DE$16</v>
      </c>
      <c r="DF2712" s="199" t="str">
        <f t="shared" si="5074"/>
        <v>DF$16</v>
      </c>
      <c r="DG2712" s="199" t="str">
        <f t="shared" si="5074"/>
        <v>DG$16</v>
      </c>
      <c r="DH2712" s="199" t="str">
        <f t="shared" si="5074"/>
        <v>DH$16</v>
      </c>
      <c r="DI2712" s="199" t="str">
        <f t="shared" si="5074"/>
        <v>DI$16</v>
      </c>
      <c r="DJ2712" s="199" t="str">
        <f t="shared" si="5074"/>
        <v>DJ$16</v>
      </c>
      <c r="DK2712" s="199" t="str">
        <f t="shared" si="5074"/>
        <v>DK$16</v>
      </c>
      <c r="DL2712" s="199" t="str">
        <f t="shared" si="5074"/>
        <v>DL$16</v>
      </c>
    </row>
    <row r="2713" spans="1:116" x14ac:dyDescent="0.4">
      <c r="A2713" s="174"/>
      <c r="E2713" s="8"/>
      <c r="G2713" s="175" t="s">
        <v>462</v>
      </c>
      <c r="H2713" s="200"/>
      <c r="I2713" s="201"/>
      <c r="J2713" s="201"/>
      <c r="K2713" s="202"/>
      <c r="L2713" s="202"/>
      <c r="M2713" s="202"/>
      <c r="N2713" s="202"/>
      <c r="O2713" s="202"/>
      <c r="P2713" s="202"/>
      <c r="R2713" s="202"/>
      <c r="S2713" s="199" t="str">
        <f t="shared" ref="S2713:AX2713" si="5075">S$21</f>
        <v>S$17</v>
      </c>
      <c r="T2713" s="199" t="str">
        <f t="shared" si="5075"/>
        <v>T$17</v>
      </c>
      <c r="U2713" s="199" t="str">
        <f t="shared" si="5075"/>
        <v>U$17</v>
      </c>
      <c r="V2713" s="199" t="str">
        <f t="shared" si="5075"/>
        <v>V$17</v>
      </c>
      <c r="W2713" s="199" t="str">
        <f t="shared" si="5075"/>
        <v>W$17</v>
      </c>
      <c r="X2713" s="199" t="str">
        <f t="shared" si="5075"/>
        <v>X$17</v>
      </c>
      <c r="Y2713" s="199" t="str">
        <f t="shared" si="5075"/>
        <v>Y$17</v>
      </c>
      <c r="Z2713" s="199" t="str">
        <f t="shared" si="5075"/>
        <v>Z$17</v>
      </c>
      <c r="AA2713" s="199" t="str">
        <f t="shared" si="5075"/>
        <v>AA$17</v>
      </c>
      <c r="AB2713" s="199" t="str">
        <f t="shared" si="5075"/>
        <v>AB$17</v>
      </c>
      <c r="AC2713" s="199" t="str">
        <f t="shared" si="5075"/>
        <v>AC$17</v>
      </c>
      <c r="AD2713" s="199" t="str">
        <f t="shared" si="5075"/>
        <v>AD$17</v>
      </c>
      <c r="AE2713" s="199" t="str">
        <f t="shared" si="5075"/>
        <v>AE$17</v>
      </c>
      <c r="AF2713" s="199" t="str">
        <f t="shared" si="5075"/>
        <v>AF$17</v>
      </c>
      <c r="AG2713" s="199" t="str">
        <f t="shared" si="5075"/>
        <v>AG$17</v>
      </c>
      <c r="AH2713" s="199" t="str">
        <f t="shared" si="5075"/>
        <v>AH$17</v>
      </c>
      <c r="AI2713" s="199" t="str">
        <f t="shared" si="5075"/>
        <v>AI$17</v>
      </c>
      <c r="AJ2713" s="199" t="str">
        <f t="shared" si="5075"/>
        <v>AJ$17</v>
      </c>
      <c r="AK2713" s="199" t="str">
        <f t="shared" si="5075"/>
        <v>AK$17</v>
      </c>
      <c r="AL2713" s="199" t="str">
        <f t="shared" si="5075"/>
        <v>AL$17</v>
      </c>
      <c r="AM2713" s="199" t="str">
        <f t="shared" si="5075"/>
        <v>AM$17</v>
      </c>
      <c r="AN2713" s="199" t="str">
        <f t="shared" si="5075"/>
        <v>AN$17</v>
      </c>
      <c r="AO2713" s="199" t="str">
        <f t="shared" si="5075"/>
        <v>AO$17</v>
      </c>
      <c r="AP2713" s="199" t="str">
        <f t="shared" si="5075"/>
        <v>AP$17</v>
      </c>
      <c r="AQ2713" s="199" t="str">
        <f t="shared" si="5075"/>
        <v>AQ$17</v>
      </c>
      <c r="AR2713" s="199" t="str">
        <f t="shared" si="5075"/>
        <v>AR$17</v>
      </c>
      <c r="AS2713" s="199" t="str">
        <f t="shared" si="5075"/>
        <v>AS$17</v>
      </c>
      <c r="AT2713" s="199" t="str">
        <f t="shared" si="5075"/>
        <v>AT$17</v>
      </c>
      <c r="AU2713" s="199" t="str">
        <f t="shared" si="5075"/>
        <v>AU$17</v>
      </c>
      <c r="AV2713" s="199" t="str">
        <f t="shared" si="5075"/>
        <v>AV$17</v>
      </c>
      <c r="AW2713" s="199" t="str">
        <f t="shared" si="5075"/>
        <v>AW$17</v>
      </c>
      <c r="AX2713" s="199" t="str">
        <f t="shared" si="5075"/>
        <v>AX$17</v>
      </c>
      <c r="AY2713" s="199" t="str">
        <f t="shared" ref="AY2713:CD2713" si="5076">AY$21</f>
        <v>AY$17</v>
      </c>
      <c r="AZ2713" s="199" t="str">
        <f t="shared" si="5076"/>
        <v>AZ$17</v>
      </c>
      <c r="BA2713" s="199" t="str">
        <f t="shared" si="5076"/>
        <v>BA$17</v>
      </c>
      <c r="BB2713" s="199" t="str">
        <f t="shared" si="5076"/>
        <v>BB$17</v>
      </c>
      <c r="BC2713" s="199" t="str">
        <f t="shared" si="5076"/>
        <v>BC$17</v>
      </c>
      <c r="BD2713" s="199" t="str">
        <f t="shared" si="5076"/>
        <v>BD$17</v>
      </c>
      <c r="BE2713" s="199" t="str">
        <f t="shared" si="5076"/>
        <v>BE$17</v>
      </c>
      <c r="BF2713" s="199" t="str">
        <f t="shared" si="5076"/>
        <v>BF$17</v>
      </c>
      <c r="BG2713" s="199" t="str">
        <f t="shared" si="5076"/>
        <v>BG$17</v>
      </c>
      <c r="BH2713" s="199" t="str">
        <f t="shared" si="5076"/>
        <v>BH$17</v>
      </c>
      <c r="BI2713" s="199" t="str">
        <f t="shared" si="5076"/>
        <v>BI$17</v>
      </c>
      <c r="BJ2713" s="199" t="str">
        <f t="shared" si="5076"/>
        <v>BJ$17</v>
      </c>
      <c r="BK2713" s="199" t="str">
        <f t="shared" si="5076"/>
        <v>BK$17</v>
      </c>
      <c r="BL2713" s="199" t="str">
        <f t="shared" si="5076"/>
        <v>BL$17</v>
      </c>
      <c r="BM2713" s="199" t="str">
        <f t="shared" si="5076"/>
        <v>BM$17</v>
      </c>
      <c r="BN2713" s="199" t="str">
        <f t="shared" si="5076"/>
        <v>BN$17</v>
      </c>
      <c r="BO2713" s="199" t="str">
        <f t="shared" si="5076"/>
        <v>BO$17</v>
      </c>
      <c r="BP2713" s="199" t="str">
        <f t="shared" si="5076"/>
        <v>BP$17</v>
      </c>
      <c r="BQ2713" s="199" t="str">
        <f t="shared" si="5076"/>
        <v>BQ$17</v>
      </c>
      <c r="BR2713" s="199" t="str">
        <f t="shared" si="5076"/>
        <v>BR$17</v>
      </c>
      <c r="BS2713" s="199" t="str">
        <f t="shared" si="5076"/>
        <v>BS$17</v>
      </c>
      <c r="BT2713" s="199" t="str">
        <f t="shared" si="5076"/>
        <v>BT$17</v>
      </c>
      <c r="BU2713" s="199" t="str">
        <f t="shared" si="5076"/>
        <v>BU$17</v>
      </c>
      <c r="BV2713" s="199" t="str">
        <f t="shared" si="5076"/>
        <v>BV$17</v>
      </c>
      <c r="BW2713" s="199" t="str">
        <f t="shared" si="5076"/>
        <v>BW$17</v>
      </c>
      <c r="BX2713" s="199" t="str">
        <f t="shared" si="5076"/>
        <v>BX$17</v>
      </c>
      <c r="BY2713" s="199" t="str">
        <f t="shared" si="5076"/>
        <v>BY$17</v>
      </c>
      <c r="BZ2713" s="199" t="str">
        <f t="shared" si="5076"/>
        <v>BZ$17</v>
      </c>
      <c r="CA2713" s="199" t="str">
        <f t="shared" si="5076"/>
        <v>CA$17</v>
      </c>
      <c r="CB2713" s="199" t="str">
        <f t="shared" si="5076"/>
        <v>CB$17</v>
      </c>
      <c r="CC2713" s="199" t="str">
        <f t="shared" si="5076"/>
        <v>CC$17</v>
      </c>
      <c r="CD2713" s="199" t="str">
        <f t="shared" si="5076"/>
        <v>CD$17</v>
      </c>
      <c r="CE2713" s="199" t="str">
        <f t="shared" ref="CE2713:CL2713" si="5077">CE$21</f>
        <v>CE$17</v>
      </c>
      <c r="CF2713" s="199" t="str">
        <f t="shared" si="5077"/>
        <v>CF$17</v>
      </c>
      <c r="CG2713" s="199" t="str">
        <f t="shared" si="5077"/>
        <v>CG$17</v>
      </c>
      <c r="CH2713" s="199" t="str">
        <f t="shared" si="5077"/>
        <v>CH$17</v>
      </c>
      <c r="CI2713" s="199" t="str">
        <f t="shared" si="5077"/>
        <v>CI$17</v>
      </c>
      <c r="CJ2713" s="199" t="str">
        <f t="shared" si="5077"/>
        <v>CJ$17</v>
      </c>
      <c r="CK2713" s="199" t="str">
        <f t="shared" si="5077"/>
        <v>CK$17</v>
      </c>
      <c r="CL2713" s="199" t="str">
        <f t="shared" si="5077"/>
        <v>CL$17</v>
      </c>
      <c r="CN2713" s="201"/>
      <c r="CO2713" s="199" t="str">
        <f t="shared" ref="CO2713:DL2713" si="5078">CO$21</f>
        <v>CO$17</v>
      </c>
      <c r="CP2713" s="199" t="str">
        <f t="shared" si="5078"/>
        <v>CP$17</v>
      </c>
      <c r="CQ2713" s="199" t="str">
        <f t="shared" si="5078"/>
        <v>CQ$17</v>
      </c>
      <c r="CR2713" s="199" t="str">
        <f t="shared" si="5078"/>
        <v>CR$17</v>
      </c>
      <c r="CS2713" s="199" t="str">
        <f t="shared" si="5078"/>
        <v>CS$17</v>
      </c>
      <c r="CT2713" s="199" t="str">
        <f t="shared" si="5078"/>
        <v>CT$17</v>
      </c>
      <c r="CU2713" s="199" t="str">
        <f t="shared" si="5078"/>
        <v>CU$17</v>
      </c>
      <c r="CV2713" s="199" t="str">
        <f t="shared" si="5078"/>
        <v>CV$17</v>
      </c>
      <c r="CW2713" s="199" t="str">
        <f t="shared" si="5078"/>
        <v>CW$17</v>
      </c>
      <c r="CX2713" s="199" t="str">
        <f t="shared" si="5078"/>
        <v>CX$17</v>
      </c>
      <c r="CY2713" s="199" t="str">
        <f t="shared" si="5078"/>
        <v>CY$17</v>
      </c>
      <c r="CZ2713" s="199" t="str">
        <f t="shared" si="5078"/>
        <v>CZ$17</v>
      </c>
      <c r="DA2713" s="199" t="str">
        <f t="shared" si="5078"/>
        <v>DA$17</v>
      </c>
      <c r="DB2713" s="199" t="str">
        <f t="shared" si="5078"/>
        <v>DB$17</v>
      </c>
      <c r="DC2713" s="199" t="str">
        <f t="shared" si="5078"/>
        <v>DC$17</v>
      </c>
      <c r="DD2713" s="199" t="str">
        <f t="shared" si="5078"/>
        <v>DD$17</v>
      </c>
      <c r="DE2713" s="199" t="str">
        <f t="shared" si="5078"/>
        <v>DE$17</v>
      </c>
      <c r="DF2713" s="199" t="str">
        <f t="shared" si="5078"/>
        <v>DF$17</v>
      </c>
      <c r="DG2713" s="199" t="str">
        <f t="shared" si="5078"/>
        <v>DG$17</v>
      </c>
      <c r="DH2713" s="199" t="str">
        <f t="shared" si="5078"/>
        <v>DH$17</v>
      </c>
      <c r="DI2713" s="199" t="str">
        <f t="shared" si="5078"/>
        <v>DI$17</v>
      </c>
      <c r="DJ2713" s="199" t="str">
        <f t="shared" si="5078"/>
        <v>DJ$17</v>
      </c>
      <c r="DK2713" s="199" t="str">
        <f t="shared" si="5078"/>
        <v>DK$17</v>
      </c>
      <c r="DL2713" s="199" t="str">
        <f t="shared" si="5078"/>
        <v>DL$17</v>
      </c>
    </row>
    <row r="2714" spans="1:116" x14ac:dyDescent="0.4">
      <c r="A2714" s="174"/>
      <c r="E2714" s="8"/>
      <c r="G2714" s="175" t="s">
        <v>491</v>
      </c>
      <c r="H2714" s="200"/>
      <c r="I2714" s="201"/>
      <c r="J2714" s="201"/>
      <c r="K2714" s="202"/>
      <c r="L2714" s="202"/>
      <c r="M2714" s="202"/>
      <c r="N2714" s="202"/>
      <c r="O2714" s="202"/>
      <c r="P2714" s="202"/>
      <c r="R2714" s="202"/>
      <c r="S2714" s="190"/>
      <c r="T2714" s="190"/>
      <c r="U2714" s="190"/>
      <c r="V2714" s="190"/>
      <c r="W2714" s="190"/>
      <c r="X2714" s="190"/>
      <c r="Y2714" s="190"/>
      <c r="Z2714" s="190"/>
      <c r="AA2714" s="190"/>
      <c r="AB2714" s="190"/>
      <c r="AC2714" s="190"/>
      <c r="AD2714" s="190"/>
      <c r="AE2714" s="190"/>
      <c r="AF2714" s="190"/>
      <c r="AG2714" s="190"/>
      <c r="AH2714" s="190"/>
      <c r="AI2714" s="190"/>
      <c r="AJ2714" s="190"/>
      <c r="AK2714" s="190"/>
      <c r="AL2714" s="190"/>
      <c r="AM2714" s="190"/>
      <c r="AN2714" s="190"/>
      <c r="AO2714" s="190"/>
      <c r="AP2714" s="190"/>
      <c r="AQ2714" s="190"/>
      <c r="AR2714" s="190"/>
      <c r="AS2714" s="190"/>
      <c r="AT2714" s="190"/>
      <c r="AU2714" s="190"/>
      <c r="AV2714" s="190"/>
      <c r="AW2714" s="190"/>
      <c r="AX2714" s="190"/>
      <c r="AY2714" s="190"/>
      <c r="AZ2714" s="190"/>
      <c r="BA2714" s="190"/>
      <c r="BB2714" s="190"/>
      <c r="BC2714" s="190"/>
      <c r="BD2714" s="190"/>
      <c r="BE2714" s="190"/>
      <c r="BF2714" s="190"/>
      <c r="BG2714" s="190"/>
      <c r="BH2714" s="190"/>
      <c r="BI2714" s="190"/>
      <c r="BJ2714" s="190"/>
      <c r="BK2714" s="190"/>
      <c r="BL2714" s="190"/>
      <c r="BM2714" s="190"/>
      <c r="BN2714" s="190"/>
      <c r="BO2714" s="190"/>
      <c r="BP2714" s="190"/>
      <c r="BQ2714" s="190"/>
      <c r="BR2714" s="190"/>
      <c r="BS2714" s="190"/>
      <c r="BT2714" s="190"/>
      <c r="BU2714" s="190"/>
      <c r="BV2714" s="190"/>
      <c r="BW2714" s="190"/>
      <c r="BX2714" s="190"/>
      <c r="BY2714" s="190"/>
      <c r="BZ2714" s="190"/>
      <c r="CA2714" s="190"/>
      <c r="CB2714" s="190"/>
      <c r="CC2714" s="190"/>
      <c r="CD2714" s="190"/>
      <c r="CE2714" s="190"/>
      <c r="CF2714" s="190"/>
      <c r="CG2714" s="190"/>
      <c r="CH2714" s="190"/>
      <c r="CI2714" s="190"/>
      <c r="CJ2714" s="190"/>
      <c r="CK2714" s="190"/>
      <c r="CL2714" s="190"/>
      <c r="CN2714" s="201"/>
      <c r="CO2714" s="190"/>
      <c r="CP2714" s="190"/>
      <c r="CQ2714" s="190"/>
      <c r="CR2714" s="190"/>
      <c r="CS2714" s="190"/>
      <c r="CT2714" s="190"/>
      <c r="CU2714" s="190"/>
      <c r="CV2714" s="190"/>
      <c r="CW2714" s="190"/>
      <c r="CX2714" s="190"/>
      <c r="CY2714" s="190"/>
      <c r="CZ2714" s="190"/>
      <c r="DA2714" s="190"/>
      <c r="DB2714" s="190"/>
      <c r="DC2714" s="190"/>
      <c r="DD2714" s="190"/>
      <c r="DE2714" s="190"/>
      <c r="DF2714" s="190"/>
      <c r="DG2714" s="190"/>
      <c r="DH2714" s="190"/>
      <c r="DI2714" s="190"/>
      <c r="DJ2714" s="190"/>
      <c r="DK2714" s="190"/>
      <c r="DL2714" s="190"/>
    </row>
    <row r="2715" spans="1:116" x14ac:dyDescent="0.4">
      <c r="A2715" s="174"/>
      <c r="E2715" s="8"/>
      <c r="G2715" s="175" t="s">
        <v>505</v>
      </c>
      <c r="H2715" s="200"/>
      <c r="I2715" s="201"/>
      <c r="J2715" s="201"/>
      <c r="K2715" s="202"/>
      <c r="L2715" s="202"/>
      <c r="M2715" s="202"/>
      <c r="N2715" s="202"/>
      <c r="O2715" s="202"/>
      <c r="P2715" s="202"/>
      <c r="R2715" s="202"/>
      <c r="S2715" s="190"/>
      <c r="T2715" s="190"/>
      <c r="U2715" s="190"/>
      <c r="V2715" s="190"/>
      <c r="W2715" s="190"/>
      <c r="X2715" s="190"/>
      <c r="Y2715" s="190"/>
      <c r="Z2715" s="190"/>
      <c r="AA2715" s="190"/>
      <c r="AB2715" s="190"/>
      <c r="AC2715" s="190"/>
      <c r="AD2715" s="190"/>
      <c r="AE2715" s="190"/>
      <c r="AF2715" s="190"/>
      <c r="AG2715" s="190"/>
      <c r="AH2715" s="190"/>
      <c r="AI2715" s="190"/>
      <c r="AJ2715" s="190"/>
      <c r="AK2715" s="190"/>
      <c r="AL2715" s="190"/>
      <c r="AM2715" s="190"/>
      <c r="AN2715" s="190"/>
      <c r="AO2715" s="190"/>
      <c r="AP2715" s="190"/>
      <c r="AQ2715" s="190"/>
      <c r="AR2715" s="190"/>
      <c r="AS2715" s="190"/>
      <c r="AT2715" s="190"/>
      <c r="AU2715" s="190"/>
      <c r="AV2715" s="190"/>
      <c r="AW2715" s="190"/>
      <c r="AX2715" s="190"/>
      <c r="AY2715" s="190"/>
      <c r="AZ2715" s="190"/>
      <c r="BA2715" s="190"/>
      <c r="BB2715" s="190"/>
      <c r="BC2715" s="190"/>
      <c r="BD2715" s="190"/>
      <c r="BE2715" s="190"/>
      <c r="BF2715" s="190"/>
      <c r="BG2715" s="190"/>
      <c r="BH2715" s="190"/>
      <c r="BI2715" s="190"/>
      <c r="BJ2715" s="190"/>
      <c r="BK2715" s="190"/>
      <c r="BL2715" s="190"/>
      <c r="BM2715" s="190"/>
      <c r="BN2715" s="190"/>
      <c r="BO2715" s="190"/>
      <c r="BP2715" s="190"/>
      <c r="BQ2715" s="190"/>
      <c r="BR2715" s="190"/>
      <c r="BS2715" s="190"/>
      <c r="BT2715" s="190"/>
      <c r="BU2715" s="190"/>
      <c r="BV2715" s="190"/>
      <c r="BW2715" s="190"/>
      <c r="BX2715" s="190"/>
      <c r="BY2715" s="190"/>
      <c r="BZ2715" s="190"/>
      <c r="CA2715" s="190"/>
      <c r="CB2715" s="190"/>
      <c r="CC2715" s="190"/>
      <c r="CD2715" s="190"/>
      <c r="CE2715" s="190"/>
      <c r="CF2715" s="190"/>
      <c r="CG2715" s="190"/>
      <c r="CH2715" s="190"/>
      <c r="CI2715" s="190"/>
      <c r="CJ2715" s="190"/>
      <c r="CK2715" s="190"/>
      <c r="CL2715" s="190"/>
      <c r="CN2715" s="201"/>
      <c r="CO2715" s="190"/>
      <c r="CP2715" s="190"/>
      <c r="CQ2715" s="190"/>
      <c r="CR2715" s="190"/>
      <c r="CS2715" s="190"/>
      <c r="CT2715" s="190"/>
      <c r="CU2715" s="190"/>
      <c r="CV2715" s="190"/>
      <c r="CW2715" s="190"/>
      <c r="CX2715" s="190"/>
      <c r="CY2715" s="190"/>
      <c r="CZ2715" s="190"/>
      <c r="DA2715" s="190"/>
      <c r="DB2715" s="190"/>
      <c r="DC2715" s="190"/>
      <c r="DD2715" s="190"/>
      <c r="DE2715" s="190"/>
      <c r="DF2715" s="190"/>
      <c r="DG2715" s="190"/>
      <c r="DH2715" s="190"/>
      <c r="DI2715" s="190"/>
      <c r="DJ2715" s="190"/>
      <c r="DK2715" s="190"/>
      <c r="DL2715" s="190"/>
    </row>
    <row r="2716" spans="1:116" x14ac:dyDescent="0.4">
      <c r="A2716" s="174"/>
      <c r="E2716" s="8"/>
      <c r="G2716" s="175" t="s">
        <v>463</v>
      </c>
      <c r="H2716" s="200"/>
      <c r="I2716" s="201"/>
      <c r="J2716" s="201"/>
      <c r="K2716" s="202"/>
      <c r="L2716" s="202"/>
      <c r="M2716" s="202"/>
      <c r="N2716" s="202"/>
      <c r="O2716" s="202"/>
      <c r="P2716" s="202"/>
      <c r="R2716" s="202"/>
      <c r="S2716" s="190" t="str">
        <f t="shared" ref="S2716:AX2716" si="5079">S$22</f>
        <v>S$18</v>
      </c>
      <c r="T2716" s="190" t="str">
        <f t="shared" si="5079"/>
        <v>T$18</v>
      </c>
      <c r="U2716" s="190" t="str">
        <f t="shared" si="5079"/>
        <v>U$18</v>
      </c>
      <c r="V2716" s="190" t="str">
        <f t="shared" si="5079"/>
        <v>V$18</v>
      </c>
      <c r="W2716" s="190" t="str">
        <f t="shared" si="5079"/>
        <v>W$18</v>
      </c>
      <c r="X2716" s="190" t="str">
        <f t="shared" si="5079"/>
        <v>X$18</v>
      </c>
      <c r="Y2716" s="190" t="str">
        <f t="shared" si="5079"/>
        <v>Y$18</v>
      </c>
      <c r="Z2716" s="190" t="str">
        <f t="shared" si="5079"/>
        <v>Z$18</v>
      </c>
      <c r="AA2716" s="190" t="str">
        <f t="shared" si="5079"/>
        <v>AA$18</v>
      </c>
      <c r="AB2716" s="190" t="str">
        <f t="shared" si="5079"/>
        <v>AB$18</v>
      </c>
      <c r="AC2716" s="190" t="str">
        <f t="shared" si="5079"/>
        <v>AC$18</v>
      </c>
      <c r="AD2716" s="190" t="str">
        <f t="shared" si="5079"/>
        <v>AD$18</v>
      </c>
      <c r="AE2716" s="190" t="str">
        <f t="shared" si="5079"/>
        <v>AE$18</v>
      </c>
      <c r="AF2716" s="190" t="str">
        <f t="shared" si="5079"/>
        <v>AF$18</v>
      </c>
      <c r="AG2716" s="190" t="str">
        <f t="shared" si="5079"/>
        <v>AG$18</v>
      </c>
      <c r="AH2716" s="190" t="str">
        <f t="shared" si="5079"/>
        <v>AH$18</v>
      </c>
      <c r="AI2716" s="190" t="str">
        <f t="shared" si="5079"/>
        <v>AI$18</v>
      </c>
      <c r="AJ2716" s="190" t="str">
        <f t="shared" si="5079"/>
        <v>AJ$18</v>
      </c>
      <c r="AK2716" s="190" t="str">
        <f t="shared" si="5079"/>
        <v>AK$18</v>
      </c>
      <c r="AL2716" s="190" t="str">
        <f t="shared" si="5079"/>
        <v>AL$18</v>
      </c>
      <c r="AM2716" s="190" t="str">
        <f t="shared" si="5079"/>
        <v>AM$18</v>
      </c>
      <c r="AN2716" s="190" t="str">
        <f t="shared" si="5079"/>
        <v>AN$18</v>
      </c>
      <c r="AO2716" s="190" t="str">
        <f t="shared" si="5079"/>
        <v>AO$18</v>
      </c>
      <c r="AP2716" s="190" t="str">
        <f t="shared" si="5079"/>
        <v>AP$18</v>
      </c>
      <c r="AQ2716" s="190" t="str">
        <f t="shared" si="5079"/>
        <v>AQ$18</v>
      </c>
      <c r="AR2716" s="190" t="str">
        <f t="shared" si="5079"/>
        <v>AR$18</v>
      </c>
      <c r="AS2716" s="190" t="str">
        <f t="shared" si="5079"/>
        <v>AS$18</v>
      </c>
      <c r="AT2716" s="190" t="str">
        <f t="shared" si="5079"/>
        <v>AT$18</v>
      </c>
      <c r="AU2716" s="190" t="str">
        <f t="shared" si="5079"/>
        <v>AU$18</v>
      </c>
      <c r="AV2716" s="190" t="str">
        <f t="shared" si="5079"/>
        <v>AV$18</v>
      </c>
      <c r="AW2716" s="190" t="str">
        <f t="shared" si="5079"/>
        <v>AW$18</v>
      </c>
      <c r="AX2716" s="190" t="str">
        <f t="shared" si="5079"/>
        <v>AX$18</v>
      </c>
      <c r="AY2716" s="190" t="str">
        <f t="shared" ref="AY2716:CD2716" si="5080">AY$22</f>
        <v>AY$18</v>
      </c>
      <c r="AZ2716" s="190" t="str">
        <f t="shared" si="5080"/>
        <v>AZ$18</v>
      </c>
      <c r="BA2716" s="190" t="str">
        <f t="shared" si="5080"/>
        <v>BA$18</v>
      </c>
      <c r="BB2716" s="190" t="str">
        <f t="shared" si="5080"/>
        <v>BB$18</v>
      </c>
      <c r="BC2716" s="190" t="str">
        <f t="shared" si="5080"/>
        <v>BC$18</v>
      </c>
      <c r="BD2716" s="190" t="str">
        <f t="shared" si="5080"/>
        <v>BD$18</v>
      </c>
      <c r="BE2716" s="190" t="str">
        <f t="shared" si="5080"/>
        <v>BE$18</v>
      </c>
      <c r="BF2716" s="190" t="str">
        <f t="shared" si="5080"/>
        <v>BF$18</v>
      </c>
      <c r="BG2716" s="190" t="str">
        <f t="shared" si="5080"/>
        <v>BG$18</v>
      </c>
      <c r="BH2716" s="190" t="str">
        <f t="shared" si="5080"/>
        <v>BH$18</v>
      </c>
      <c r="BI2716" s="190" t="str">
        <f t="shared" si="5080"/>
        <v>BI$18</v>
      </c>
      <c r="BJ2716" s="190" t="str">
        <f t="shared" si="5080"/>
        <v>BJ$18</v>
      </c>
      <c r="BK2716" s="190" t="str">
        <f t="shared" si="5080"/>
        <v>BK$18</v>
      </c>
      <c r="BL2716" s="190" t="str">
        <f t="shared" si="5080"/>
        <v>BL$18</v>
      </c>
      <c r="BM2716" s="190" t="str">
        <f t="shared" si="5080"/>
        <v>BM$18</v>
      </c>
      <c r="BN2716" s="190" t="str">
        <f t="shared" si="5080"/>
        <v>BN$18</v>
      </c>
      <c r="BO2716" s="190" t="str">
        <f t="shared" si="5080"/>
        <v>BO$18</v>
      </c>
      <c r="BP2716" s="190" t="str">
        <f t="shared" si="5080"/>
        <v>BP$18</v>
      </c>
      <c r="BQ2716" s="190" t="str">
        <f t="shared" si="5080"/>
        <v>BQ$18</v>
      </c>
      <c r="BR2716" s="190" t="str">
        <f t="shared" si="5080"/>
        <v>BR$18</v>
      </c>
      <c r="BS2716" s="190" t="str">
        <f t="shared" si="5080"/>
        <v>BS$18</v>
      </c>
      <c r="BT2716" s="190" t="str">
        <f t="shared" si="5080"/>
        <v>BT$18</v>
      </c>
      <c r="BU2716" s="190" t="str">
        <f t="shared" si="5080"/>
        <v>BU$18</v>
      </c>
      <c r="BV2716" s="190" t="str">
        <f t="shared" si="5080"/>
        <v>BV$18</v>
      </c>
      <c r="BW2716" s="190" t="str">
        <f t="shared" si="5080"/>
        <v>BW$18</v>
      </c>
      <c r="BX2716" s="190" t="str">
        <f t="shared" si="5080"/>
        <v>BX$18</v>
      </c>
      <c r="BY2716" s="190" t="str">
        <f t="shared" si="5080"/>
        <v>BY$18</v>
      </c>
      <c r="BZ2716" s="190" t="str">
        <f t="shared" si="5080"/>
        <v>BZ$18</v>
      </c>
      <c r="CA2716" s="190" t="str">
        <f t="shared" si="5080"/>
        <v>CA$18</v>
      </c>
      <c r="CB2716" s="190" t="str">
        <f t="shared" si="5080"/>
        <v>CB$18</v>
      </c>
      <c r="CC2716" s="190" t="str">
        <f t="shared" si="5080"/>
        <v>CC$18</v>
      </c>
      <c r="CD2716" s="190" t="str">
        <f t="shared" si="5080"/>
        <v>CD$18</v>
      </c>
      <c r="CE2716" s="190" t="str">
        <f t="shared" ref="CE2716:CL2716" si="5081">CE$22</f>
        <v>CE$18</v>
      </c>
      <c r="CF2716" s="190" t="str">
        <f t="shared" si="5081"/>
        <v>CF$18</v>
      </c>
      <c r="CG2716" s="190" t="str">
        <f t="shared" si="5081"/>
        <v>CG$18</v>
      </c>
      <c r="CH2716" s="190" t="str">
        <f t="shared" si="5081"/>
        <v>CH$18</v>
      </c>
      <c r="CI2716" s="190" t="str">
        <f t="shared" si="5081"/>
        <v>CI$18</v>
      </c>
      <c r="CJ2716" s="190" t="str">
        <f t="shared" si="5081"/>
        <v>CJ$18</v>
      </c>
      <c r="CK2716" s="190" t="str">
        <f t="shared" si="5081"/>
        <v>CK$18</v>
      </c>
      <c r="CL2716" s="190" t="str">
        <f t="shared" si="5081"/>
        <v>CL$18</v>
      </c>
      <c r="CN2716" s="201"/>
      <c r="CO2716" s="190" t="str">
        <f t="shared" ref="CO2716:DL2716" si="5082">CO$22</f>
        <v>CO$18</v>
      </c>
      <c r="CP2716" s="190" t="str">
        <f t="shared" si="5082"/>
        <v>CP$18</v>
      </c>
      <c r="CQ2716" s="190" t="str">
        <f t="shared" si="5082"/>
        <v>CQ$18</v>
      </c>
      <c r="CR2716" s="190" t="str">
        <f t="shared" si="5082"/>
        <v>CR$18</v>
      </c>
      <c r="CS2716" s="190" t="str">
        <f t="shared" si="5082"/>
        <v>CS$18</v>
      </c>
      <c r="CT2716" s="190" t="str">
        <f t="shared" si="5082"/>
        <v>CT$18</v>
      </c>
      <c r="CU2716" s="190" t="str">
        <f t="shared" si="5082"/>
        <v>CU$18</v>
      </c>
      <c r="CV2716" s="190" t="str">
        <f t="shared" si="5082"/>
        <v>CV$18</v>
      </c>
      <c r="CW2716" s="190" t="str">
        <f t="shared" si="5082"/>
        <v>CW$18</v>
      </c>
      <c r="CX2716" s="190" t="str">
        <f t="shared" si="5082"/>
        <v>CX$18</v>
      </c>
      <c r="CY2716" s="190" t="str">
        <f t="shared" si="5082"/>
        <v>CY$18</v>
      </c>
      <c r="CZ2716" s="190" t="str">
        <f t="shared" si="5082"/>
        <v>CZ$18</v>
      </c>
      <c r="DA2716" s="190" t="str">
        <f t="shared" si="5082"/>
        <v>DA$18</v>
      </c>
      <c r="DB2716" s="190" t="str">
        <f t="shared" si="5082"/>
        <v>DB$18</v>
      </c>
      <c r="DC2716" s="190" t="str">
        <f t="shared" si="5082"/>
        <v>DC$18</v>
      </c>
      <c r="DD2716" s="190" t="str">
        <f t="shared" si="5082"/>
        <v>DD$18</v>
      </c>
      <c r="DE2716" s="190" t="str">
        <f t="shared" si="5082"/>
        <v>DE$18</v>
      </c>
      <c r="DF2716" s="190" t="str">
        <f t="shared" si="5082"/>
        <v>DF$18</v>
      </c>
      <c r="DG2716" s="190" t="str">
        <f t="shared" si="5082"/>
        <v>DG$18</v>
      </c>
      <c r="DH2716" s="190" t="str">
        <f t="shared" si="5082"/>
        <v>DH$18</v>
      </c>
      <c r="DI2716" s="190" t="str">
        <f t="shared" si="5082"/>
        <v>DI$18</v>
      </c>
      <c r="DJ2716" s="190" t="str">
        <f t="shared" si="5082"/>
        <v>DJ$18</v>
      </c>
      <c r="DK2716" s="190" t="str">
        <f t="shared" si="5082"/>
        <v>DK$18</v>
      </c>
      <c r="DL2716" s="190" t="str">
        <f t="shared" si="5082"/>
        <v>DL$18</v>
      </c>
    </row>
    <row r="2717" spans="1:116" x14ac:dyDescent="0.4">
      <c r="A2717" s="174"/>
      <c r="E2717" s="8"/>
      <c r="G2717" s="175" t="s">
        <v>464</v>
      </c>
      <c r="H2717" s="200"/>
      <c r="I2717" s="201"/>
      <c r="J2717" s="201"/>
      <c r="K2717" s="202"/>
      <c r="L2717" s="202"/>
      <c r="M2717" s="202"/>
      <c r="N2717" s="202"/>
      <c r="O2717" s="202"/>
      <c r="P2717" s="202"/>
      <c r="R2717" s="202"/>
      <c r="S2717" s="190" t="str">
        <f t="shared" ref="S2717:AX2717" si="5083">S$23</f>
        <v>S$19</v>
      </c>
      <c r="T2717" s="190" t="str">
        <f t="shared" si="5083"/>
        <v>T$19</v>
      </c>
      <c r="U2717" s="190" t="str">
        <f t="shared" si="5083"/>
        <v>U$19</v>
      </c>
      <c r="V2717" s="190" t="str">
        <f t="shared" si="5083"/>
        <v>V$19</v>
      </c>
      <c r="W2717" s="190" t="str">
        <f t="shared" si="5083"/>
        <v>W$19</v>
      </c>
      <c r="X2717" s="190" t="str">
        <f t="shared" si="5083"/>
        <v>X$19</v>
      </c>
      <c r="Y2717" s="190" t="str">
        <f t="shared" si="5083"/>
        <v>Y$19</v>
      </c>
      <c r="Z2717" s="190" t="str">
        <f t="shared" si="5083"/>
        <v>Z$19</v>
      </c>
      <c r="AA2717" s="190" t="str">
        <f t="shared" si="5083"/>
        <v>AA$19</v>
      </c>
      <c r="AB2717" s="190" t="str">
        <f t="shared" si="5083"/>
        <v>AB$19</v>
      </c>
      <c r="AC2717" s="190" t="str">
        <f t="shared" si="5083"/>
        <v>AC$19</v>
      </c>
      <c r="AD2717" s="190" t="str">
        <f t="shared" si="5083"/>
        <v>AD$19</v>
      </c>
      <c r="AE2717" s="190" t="str">
        <f t="shared" si="5083"/>
        <v>AE$19</v>
      </c>
      <c r="AF2717" s="190" t="str">
        <f t="shared" si="5083"/>
        <v>AF$19</v>
      </c>
      <c r="AG2717" s="190" t="str">
        <f t="shared" si="5083"/>
        <v>AG$19</v>
      </c>
      <c r="AH2717" s="190" t="str">
        <f t="shared" si="5083"/>
        <v>AH$19</v>
      </c>
      <c r="AI2717" s="190" t="str">
        <f t="shared" si="5083"/>
        <v>AI$19</v>
      </c>
      <c r="AJ2717" s="190" t="str">
        <f t="shared" si="5083"/>
        <v>AJ$19</v>
      </c>
      <c r="AK2717" s="190" t="str">
        <f t="shared" si="5083"/>
        <v>AK$19</v>
      </c>
      <c r="AL2717" s="190" t="str">
        <f t="shared" si="5083"/>
        <v>AL$19</v>
      </c>
      <c r="AM2717" s="190" t="str">
        <f t="shared" si="5083"/>
        <v>AM$19</v>
      </c>
      <c r="AN2717" s="190" t="str">
        <f t="shared" si="5083"/>
        <v>AN$19</v>
      </c>
      <c r="AO2717" s="190" t="str">
        <f t="shared" si="5083"/>
        <v>AO$19</v>
      </c>
      <c r="AP2717" s="190" t="str">
        <f t="shared" si="5083"/>
        <v>AP$19</v>
      </c>
      <c r="AQ2717" s="190" t="str">
        <f t="shared" si="5083"/>
        <v>AQ$19</v>
      </c>
      <c r="AR2717" s="190" t="str">
        <f t="shared" si="5083"/>
        <v>AR$19</v>
      </c>
      <c r="AS2717" s="190" t="str">
        <f t="shared" si="5083"/>
        <v>AS$19</v>
      </c>
      <c r="AT2717" s="190" t="str">
        <f t="shared" si="5083"/>
        <v>AT$19</v>
      </c>
      <c r="AU2717" s="190" t="str">
        <f t="shared" si="5083"/>
        <v>AU$19</v>
      </c>
      <c r="AV2717" s="190" t="str">
        <f t="shared" si="5083"/>
        <v>AV$19</v>
      </c>
      <c r="AW2717" s="190" t="str">
        <f t="shared" si="5083"/>
        <v>AW$19</v>
      </c>
      <c r="AX2717" s="190" t="str">
        <f t="shared" si="5083"/>
        <v>AX$19</v>
      </c>
      <c r="AY2717" s="190" t="str">
        <f t="shared" ref="AY2717:CD2717" si="5084">AY$23</f>
        <v>AY$19</v>
      </c>
      <c r="AZ2717" s="190" t="str">
        <f t="shared" si="5084"/>
        <v>AZ$19</v>
      </c>
      <c r="BA2717" s="190" t="str">
        <f t="shared" si="5084"/>
        <v>BA$19</v>
      </c>
      <c r="BB2717" s="190" t="str">
        <f t="shared" si="5084"/>
        <v>BB$19</v>
      </c>
      <c r="BC2717" s="190" t="str">
        <f t="shared" si="5084"/>
        <v>BC$19</v>
      </c>
      <c r="BD2717" s="190" t="str">
        <f t="shared" si="5084"/>
        <v>BD$19</v>
      </c>
      <c r="BE2717" s="190" t="str">
        <f t="shared" si="5084"/>
        <v>BE$19</v>
      </c>
      <c r="BF2717" s="190" t="str">
        <f t="shared" si="5084"/>
        <v>BF$19</v>
      </c>
      <c r="BG2717" s="190" t="str">
        <f t="shared" si="5084"/>
        <v>BG$19</v>
      </c>
      <c r="BH2717" s="190" t="str">
        <f t="shared" si="5084"/>
        <v>BH$19</v>
      </c>
      <c r="BI2717" s="190" t="str">
        <f t="shared" si="5084"/>
        <v>BI$19</v>
      </c>
      <c r="BJ2717" s="190" t="str">
        <f t="shared" si="5084"/>
        <v>BJ$19</v>
      </c>
      <c r="BK2717" s="190" t="str">
        <f t="shared" si="5084"/>
        <v>BK$19</v>
      </c>
      <c r="BL2717" s="190" t="str">
        <f t="shared" si="5084"/>
        <v>BL$19</v>
      </c>
      <c r="BM2717" s="190" t="str">
        <f t="shared" si="5084"/>
        <v>BM$19</v>
      </c>
      <c r="BN2717" s="190" t="str">
        <f t="shared" si="5084"/>
        <v>BN$19</v>
      </c>
      <c r="BO2717" s="190" t="str">
        <f t="shared" si="5084"/>
        <v>BO$19</v>
      </c>
      <c r="BP2717" s="190" t="str">
        <f t="shared" si="5084"/>
        <v>BP$19</v>
      </c>
      <c r="BQ2717" s="190" t="str">
        <f t="shared" si="5084"/>
        <v>BQ$19</v>
      </c>
      <c r="BR2717" s="190" t="str">
        <f t="shared" si="5084"/>
        <v>BR$19</v>
      </c>
      <c r="BS2717" s="190" t="str">
        <f t="shared" si="5084"/>
        <v>BS$19</v>
      </c>
      <c r="BT2717" s="190" t="str">
        <f t="shared" si="5084"/>
        <v>BT$19</v>
      </c>
      <c r="BU2717" s="190" t="str">
        <f t="shared" si="5084"/>
        <v>BU$19</v>
      </c>
      <c r="BV2717" s="190" t="str">
        <f t="shared" si="5084"/>
        <v>BV$19</v>
      </c>
      <c r="BW2717" s="190" t="str">
        <f t="shared" si="5084"/>
        <v>BW$19</v>
      </c>
      <c r="BX2717" s="190" t="str">
        <f t="shared" si="5084"/>
        <v>BX$19</v>
      </c>
      <c r="BY2717" s="190" t="str">
        <f t="shared" si="5084"/>
        <v>BY$19</v>
      </c>
      <c r="BZ2717" s="190" t="str">
        <f t="shared" si="5084"/>
        <v>BZ$19</v>
      </c>
      <c r="CA2717" s="190" t="str">
        <f t="shared" si="5084"/>
        <v>CA$19</v>
      </c>
      <c r="CB2717" s="190" t="str">
        <f t="shared" si="5084"/>
        <v>CB$19</v>
      </c>
      <c r="CC2717" s="190" t="str">
        <f t="shared" si="5084"/>
        <v>CC$19</v>
      </c>
      <c r="CD2717" s="190" t="str">
        <f t="shared" si="5084"/>
        <v>CD$19</v>
      </c>
      <c r="CE2717" s="190" t="str">
        <f t="shared" ref="CE2717:CL2717" si="5085">CE$23</f>
        <v>CE$19</v>
      </c>
      <c r="CF2717" s="190" t="str">
        <f t="shared" si="5085"/>
        <v>CF$19</v>
      </c>
      <c r="CG2717" s="190" t="str">
        <f t="shared" si="5085"/>
        <v>CG$19</v>
      </c>
      <c r="CH2717" s="190" t="str">
        <f t="shared" si="5085"/>
        <v>CH$19</v>
      </c>
      <c r="CI2717" s="190" t="str">
        <f t="shared" si="5085"/>
        <v>CI$19</v>
      </c>
      <c r="CJ2717" s="190" t="str">
        <f t="shared" si="5085"/>
        <v>CJ$19</v>
      </c>
      <c r="CK2717" s="190" t="str">
        <f t="shared" si="5085"/>
        <v>CK$19</v>
      </c>
      <c r="CL2717" s="190" t="str">
        <f t="shared" si="5085"/>
        <v>CL$19</v>
      </c>
      <c r="CN2717" s="201"/>
      <c r="CO2717" s="190" t="str">
        <f t="shared" ref="CO2717:DL2717" si="5086">CO$23</f>
        <v>CO$19</v>
      </c>
      <c r="CP2717" s="190" t="str">
        <f t="shared" si="5086"/>
        <v>CP$19</v>
      </c>
      <c r="CQ2717" s="190" t="str">
        <f t="shared" si="5086"/>
        <v>CQ$19</v>
      </c>
      <c r="CR2717" s="190" t="str">
        <f t="shared" si="5086"/>
        <v>CR$19</v>
      </c>
      <c r="CS2717" s="190" t="str">
        <f t="shared" si="5086"/>
        <v>CS$19</v>
      </c>
      <c r="CT2717" s="190" t="str">
        <f t="shared" si="5086"/>
        <v>CT$19</v>
      </c>
      <c r="CU2717" s="190" t="str">
        <f t="shared" si="5086"/>
        <v>CU$19</v>
      </c>
      <c r="CV2717" s="190" t="str">
        <f t="shared" si="5086"/>
        <v>CV$19</v>
      </c>
      <c r="CW2717" s="190" t="str">
        <f t="shared" si="5086"/>
        <v>CW$19</v>
      </c>
      <c r="CX2717" s="190" t="str">
        <f t="shared" si="5086"/>
        <v>CX$19</v>
      </c>
      <c r="CY2717" s="190" t="str">
        <f t="shared" si="5086"/>
        <v>CY$19</v>
      </c>
      <c r="CZ2717" s="190" t="str">
        <f t="shared" si="5086"/>
        <v>CZ$19</v>
      </c>
      <c r="DA2717" s="190" t="str">
        <f t="shared" si="5086"/>
        <v>DA$19</v>
      </c>
      <c r="DB2717" s="190" t="str">
        <f t="shared" si="5086"/>
        <v>DB$19</v>
      </c>
      <c r="DC2717" s="190" t="str">
        <f t="shared" si="5086"/>
        <v>DC$19</v>
      </c>
      <c r="DD2717" s="190" t="str">
        <f t="shared" si="5086"/>
        <v>DD$19</v>
      </c>
      <c r="DE2717" s="190" t="str">
        <f t="shared" si="5086"/>
        <v>DE$19</v>
      </c>
      <c r="DF2717" s="190" t="str">
        <f t="shared" si="5086"/>
        <v>DF$19</v>
      </c>
      <c r="DG2717" s="190" t="str">
        <f t="shared" si="5086"/>
        <v>DG$19</v>
      </c>
      <c r="DH2717" s="190" t="str">
        <f t="shared" si="5086"/>
        <v>DH$19</v>
      </c>
      <c r="DI2717" s="190" t="str">
        <f t="shared" si="5086"/>
        <v>DI$19</v>
      </c>
      <c r="DJ2717" s="190" t="str">
        <f t="shared" si="5086"/>
        <v>DJ$19</v>
      </c>
      <c r="DK2717" s="190" t="str">
        <f t="shared" si="5086"/>
        <v>DK$19</v>
      </c>
      <c r="DL2717" s="190" t="str">
        <f t="shared" si="5086"/>
        <v>DL$19</v>
      </c>
    </row>
    <row r="2718" spans="1:116" x14ac:dyDescent="0.4">
      <c r="A2718" s="31" t="s">
        <v>218</v>
      </c>
      <c r="B2718" s="31" t="s">
        <v>395</v>
      </c>
      <c r="C2718" s="31"/>
      <c r="D2718" t="s">
        <v>391</v>
      </c>
      <c r="E2718" s="8" t="str">
        <f t="shared" ref="E2718:E2774" si="5087">ROW()&amp;" "&amp;D2718</f>
        <v>2718 WCAR-IS</v>
      </c>
      <c r="F2718" t="s">
        <v>433</v>
      </c>
      <c r="G2718" s="70" t="s">
        <v>396</v>
      </c>
      <c r="H2718" s="48"/>
      <c r="I2718" s="297"/>
      <c r="J2718" s="297"/>
      <c r="K2718" s="48"/>
      <c r="L2718" s="48"/>
      <c r="M2718" s="48"/>
      <c r="N2718" s="48"/>
      <c r="O2718" s="48"/>
      <c r="P2718" s="48"/>
      <c r="R2718" s="70"/>
      <c r="S2718" s="298"/>
      <c r="T2718" s="298"/>
      <c r="U2718" s="298"/>
      <c r="V2718" s="298"/>
      <c r="W2718" s="298"/>
      <c r="X2718" s="298"/>
      <c r="Y2718" s="298"/>
      <c r="Z2718" s="298"/>
      <c r="AA2718" s="298"/>
      <c r="AB2718" s="298"/>
      <c r="AC2718" s="298"/>
      <c r="AD2718" s="298"/>
      <c r="AE2718" s="298"/>
      <c r="AF2718" s="298"/>
      <c r="AG2718" s="298"/>
      <c r="AH2718" s="298"/>
      <c r="AI2718" s="298"/>
      <c r="AJ2718" s="298"/>
      <c r="AK2718" s="298"/>
      <c r="AL2718" s="298"/>
      <c r="AM2718" s="298"/>
      <c r="AN2718" s="298"/>
      <c r="AO2718" s="298"/>
      <c r="AP2718" s="298"/>
      <c r="AQ2718" s="298"/>
      <c r="AR2718" s="298"/>
      <c r="AS2718" s="298"/>
      <c r="AT2718" s="298"/>
      <c r="AU2718" s="298"/>
      <c r="AV2718" s="298"/>
      <c r="AW2718" s="298"/>
      <c r="AX2718" s="298"/>
      <c r="AY2718" s="298"/>
      <c r="AZ2718" s="298"/>
      <c r="BA2718" s="298"/>
      <c r="BB2718" s="298"/>
      <c r="BC2718" s="298"/>
      <c r="BD2718" s="298"/>
      <c r="BE2718" s="298"/>
      <c r="BF2718" s="298"/>
      <c r="BG2718" s="298"/>
      <c r="BH2718" s="298"/>
      <c r="BI2718" s="298"/>
      <c r="BJ2718" s="298"/>
      <c r="BK2718" s="298"/>
      <c r="BL2718" s="298"/>
      <c r="BM2718" s="298"/>
      <c r="BN2718" s="298"/>
      <c r="BO2718" s="298"/>
      <c r="BP2718" s="298"/>
      <c r="BQ2718" s="298"/>
      <c r="BR2718" s="298"/>
      <c r="BS2718" s="298"/>
      <c r="BT2718" s="298"/>
      <c r="BU2718" s="298"/>
      <c r="BV2718" s="298"/>
      <c r="BW2718" s="298"/>
      <c r="BX2718" s="298"/>
      <c r="BY2718" s="298"/>
      <c r="BZ2718" s="298"/>
      <c r="CA2718" s="298"/>
      <c r="CB2718" s="298"/>
      <c r="CC2718" s="298"/>
      <c r="CD2718" s="298"/>
      <c r="CE2718" s="298"/>
      <c r="CF2718" s="298"/>
      <c r="CG2718" s="298"/>
      <c r="CH2718" s="298"/>
      <c r="CI2718" s="298"/>
      <c r="CJ2718" s="298"/>
      <c r="CK2718" s="298"/>
      <c r="CL2718" s="298"/>
      <c r="CN2718" s="297"/>
      <c r="CO2718" s="298"/>
      <c r="CP2718" s="298"/>
      <c r="CQ2718" s="298"/>
      <c r="CR2718" s="298"/>
      <c r="CS2718" s="298"/>
      <c r="CT2718" s="298"/>
      <c r="CU2718" s="298"/>
      <c r="CV2718" s="298"/>
      <c r="CW2718" s="298"/>
      <c r="CX2718" s="298"/>
      <c r="CY2718" s="298"/>
      <c r="CZ2718" s="298"/>
      <c r="DA2718" s="298"/>
      <c r="DB2718" s="298"/>
      <c r="DC2718" s="298"/>
      <c r="DD2718" s="298"/>
      <c r="DE2718" s="298"/>
      <c r="DF2718" s="298"/>
      <c r="DG2718" s="298"/>
      <c r="DH2718" s="298"/>
      <c r="DI2718" s="298"/>
      <c r="DJ2718" s="298"/>
      <c r="DK2718" s="298"/>
      <c r="DL2718" s="298"/>
    </row>
    <row r="2719" spans="1:116" x14ac:dyDescent="0.4">
      <c r="A2719" s="31"/>
      <c r="B2719" t="str">
        <f t="shared" ref="B2719:B2726" si="5088">E2719</f>
        <v>2719 WCAR-IS</v>
      </c>
      <c r="D2719" t="s">
        <v>391</v>
      </c>
      <c r="E2719" s="8" t="str">
        <f t="shared" si="5087"/>
        <v>2719 WCAR-IS</v>
      </c>
      <c r="G2719" s="125" t="s">
        <v>392</v>
      </c>
      <c r="H2719" s="31"/>
      <c r="I2719" s="73"/>
      <c r="J2719" s="73"/>
      <c r="K2719" s="124">
        <f>'IS BS CF'!K$18</f>
        <v>1213333.3333333335</v>
      </c>
      <c r="L2719" s="124">
        <f>'IS BS CF'!L$18</f>
        <v>8666666.6666666679</v>
      </c>
      <c r="M2719" s="124">
        <f>'IS BS CF'!M$18</f>
        <v>20453333.333333332</v>
      </c>
      <c r="N2719" s="124">
        <f>'IS BS CF'!N$18</f>
        <v>26000000.000000011</v>
      </c>
      <c r="O2719" s="124">
        <f>'IS BS CF'!O$18</f>
        <v>26000000.000000011</v>
      </c>
      <c r="P2719" s="124">
        <f>'IS BS CF'!P$18</f>
        <v>26000000.000000011</v>
      </c>
      <c r="Q2719" s="124"/>
      <c r="R2719" s="124">
        <f>'IS BS CF'!R$18</f>
        <v>0</v>
      </c>
      <c r="S2719" s="124">
        <f>'IS BS CF'!S$18</f>
        <v>3333.3333333333335</v>
      </c>
      <c r="T2719" s="124">
        <f>'IS BS CF'!T$18</f>
        <v>10000</v>
      </c>
      <c r="U2719" s="124">
        <f>'IS BS CF'!U$18</f>
        <v>20000</v>
      </c>
      <c r="V2719" s="124">
        <f>'IS BS CF'!V$18</f>
        <v>33333.333333333336</v>
      </c>
      <c r="W2719" s="124">
        <f>'IS BS CF'!W$18</f>
        <v>50000.000000000007</v>
      </c>
      <c r="X2719" s="124">
        <f>'IS BS CF'!X$18</f>
        <v>70000.000000000015</v>
      </c>
      <c r="Y2719" s="124">
        <f>'IS BS CF'!Y$18</f>
        <v>93333.333333333343</v>
      </c>
      <c r="Z2719" s="124">
        <f>'IS BS CF'!Z$18</f>
        <v>120000.00000000003</v>
      </c>
      <c r="AA2719" s="124">
        <f>'IS BS CF'!AA$18</f>
        <v>150000.00000000003</v>
      </c>
      <c r="AB2719" s="124">
        <f>'IS BS CF'!AB$18</f>
        <v>183333.33333333334</v>
      </c>
      <c r="AC2719" s="124">
        <f>'IS BS CF'!AC$18</f>
        <v>220000</v>
      </c>
      <c r="AD2719" s="124">
        <f>'IS BS CF'!AD$18</f>
        <v>260000</v>
      </c>
      <c r="AE2719" s="124">
        <f>'IS BS CF'!AE$18</f>
        <v>306666.66666666669</v>
      </c>
      <c r="AF2719" s="124">
        <f>'IS BS CF'!AF$18</f>
        <v>359999.99999999994</v>
      </c>
      <c r="AG2719" s="124">
        <f>'IS BS CF'!AG$18</f>
        <v>420000</v>
      </c>
      <c r="AH2719" s="124">
        <f>'IS BS CF'!AH$18</f>
        <v>486666.66666666669</v>
      </c>
      <c r="AI2719" s="124">
        <f>'IS BS CF'!AI$18</f>
        <v>560000</v>
      </c>
      <c r="AJ2719" s="124">
        <f>'IS BS CF'!AJ$18</f>
        <v>640000</v>
      </c>
      <c r="AK2719" s="124">
        <f>'IS BS CF'!AK$18</f>
        <v>726666.66666666674</v>
      </c>
      <c r="AL2719" s="124">
        <f>'IS BS CF'!AL$18</f>
        <v>820000</v>
      </c>
      <c r="AM2719" s="124">
        <f>'IS BS CF'!AM$18</f>
        <v>920000</v>
      </c>
      <c r="AN2719" s="124">
        <f>'IS BS CF'!AN$18</f>
        <v>1026666.6666666666</v>
      </c>
      <c r="AO2719" s="124">
        <f>'IS BS CF'!AO$18</f>
        <v>1140000</v>
      </c>
      <c r="AP2719" s="124">
        <f>'IS BS CF'!AP$18</f>
        <v>1260000</v>
      </c>
      <c r="AQ2719" s="124">
        <f>'IS BS CF'!AQ$18</f>
        <v>1386666.666666667</v>
      </c>
      <c r="AR2719" s="124">
        <f>'IS BS CF'!AR$18</f>
        <v>1433333.3333333335</v>
      </c>
      <c r="AS2719" s="124">
        <f>'IS BS CF'!AS$18</f>
        <v>1483333.3333333335</v>
      </c>
      <c r="AT2719" s="124">
        <f>'IS BS CF'!AT$18</f>
        <v>1536666.6666666665</v>
      </c>
      <c r="AU2719" s="124">
        <f>'IS BS CF'!AU$18</f>
        <v>1593333.3333333335</v>
      </c>
      <c r="AV2719" s="124">
        <f>'IS BS CF'!AV$18</f>
        <v>1653333.3333333333</v>
      </c>
      <c r="AW2719" s="124">
        <f>'IS BS CF'!AW$18</f>
        <v>1716666.6666666667</v>
      </c>
      <c r="AX2719" s="124">
        <f>'IS BS CF'!AX$18</f>
        <v>1783333.3333333335</v>
      </c>
      <c r="AY2719" s="124">
        <f>'IS BS CF'!AY$18</f>
        <v>1853333.3333333335</v>
      </c>
      <c r="AZ2719" s="124">
        <f>'IS BS CF'!AZ$18</f>
        <v>1926666.6666666667</v>
      </c>
      <c r="BA2719" s="124">
        <f>'IS BS CF'!BA$18</f>
        <v>2003333.3333333333</v>
      </c>
      <c r="BB2719" s="124">
        <f>'IS BS CF'!BB$18</f>
        <v>2083333.3333333333</v>
      </c>
      <c r="BC2719" s="124">
        <f>'IS BS CF'!BC$18</f>
        <v>2166666.666666667</v>
      </c>
      <c r="BD2719" s="124">
        <f>'IS BS CF'!BD$18</f>
        <v>2166666.666666667</v>
      </c>
      <c r="BE2719" s="124">
        <f>'IS BS CF'!BE$18</f>
        <v>2166666.666666667</v>
      </c>
      <c r="BF2719" s="124">
        <f>'IS BS CF'!BF$18</f>
        <v>2166666.666666667</v>
      </c>
      <c r="BG2719" s="124">
        <f>'IS BS CF'!BG$18</f>
        <v>2166666.666666667</v>
      </c>
      <c r="BH2719" s="124">
        <f>'IS BS CF'!BH$18</f>
        <v>2166666.666666667</v>
      </c>
      <c r="BI2719" s="124">
        <f>'IS BS CF'!BI$18</f>
        <v>2166666.666666667</v>
      </c>
      <c r="BJ2719" s="124">
        <f>'IS BS CF'!BJ$18</f>
        <v>2166666.666666667</v>
      </c>
      <c r="BK2719" s="124">
        <f>'IS BS CF'!BK$18</f>
        <v>2166666.666666667</v>
      </c>
      <c r="BL2719" s="124">
        <f>'IS BS CF'!BL$18</f>
        <v>2166666.666666667</v>
      </c>
      <c r="BM2719" s="124">
        <f>'IS BS CF'!BM$18</f>
        <v>2166666.666666667</v>
      </c>
      <c r="BN2719" s="124">
        <f>'IS BS CF'!BN$18</f>
        <v>2166666.666666667</v>
      </c>
      <c r="BO2719" s="124">
        <f>'IS BS CF'!BO$18</f>
        <v>2166666.666666667</v>
      </c>
      <c r="BP2719" s="124">
        <f>'IS BS CF'!BP$18</f>
        <v>2166666.666666667</v>
      </c>
      <c r="BQ2719" s="124">
        <f>'IS BS CF'!BQ$18</f>
        <v>2166666.666666667</v>
      </c>
      <c r="BR2719" s="124">
        <f>'IS BS CF'!BR$18</f>
        <v>2166666.666666667</v>
      </c>
      <c r="BS2719" s="124">
        <f>'IS BS CF'!BS$18</f>
        <v>2166666.666666667</v>
      </c>
      <c r="BT2719" s="124">
        <f>'IS BS CF'!BT$18</f>
        <v>2166666.666666667</v>
      </c>
      <c r="BU2719" s="124">
        <f>'IS BS CF'!BU$18</f>
        <v>2166666.666666667</v>
      </c>
      <c r="BV2719" s="124">
        <f>'IS BS CF'!BV$18</f>
        <v>2166666.666666667</v>
      </c>
      <c r="BW2719" s="124">
        <f>'IS BS CF'!BW$18</f>
        <v>2166666.666666667</v>
      </c>
      <c r="BX2719" s="124">
        <f>'IS BS CF'!BX$18</f>
        <v>2166666.666666667</v>
      </c>
      <c r="BY2719" s="124">
        <f>'IS BS CF'!BY$18</f>
        <v>2166666.666666667</v>
      </c>
      <c r="BZ2719" s="124">
        <f>'IS BS CF'!BZ$18</f>
        <v>2166666.666666667</v>
      </c>
      <c r="CA2719" s="124">
        <f>'IS BS CF'!CA$18</f>
        <v>2166666.666666667</v>
      </c>
      <c r="CB2719" s="124">
        <f>'IS BS CF'!CB$18</f>
        <v>2166666.666666667</v>
      </c>
      <c r="CC2719" s="124">
        <f>'IS BS CF'!CC$18</f>
        <v>2166666.666666667</v>
      </c>
      <c r="CD2719" s="124">
        <f>'IS BS CF'!CD$18</f>
        <v>2166666.666666667</v>
      </c>
      <c r="CE2719" s="124">
        <f>'IS BS CF'!CE$18</f>
        <v>2166666.666666667</v>
      </c>
      <c r="CF2719" s="124">
        <f>'IS BS CF'!CF$18</f>
        <v>2166666.666666667</v>
      </c>
      <c r="CG2719" s="124">
        <f>'IS BS CF'!CG$18</f>
        <v>2166666.666666667</v>
      </c>
      <c r="CH2719" s="124">
        <f>'IS BS CF'!CH$18</f>
        <v>2166666.666666667</v>
      </c>
      <c r="CI2719" s="124">
        <f>'IS BS CF'!CI$18</f>
        <v>2166666.666666667</v>
      </c>
      <c r="CJ2719" s="124">
        <f>'IS BS CF'!CJ$18</f>
        <v>2166666.666666667</v>
      </c>
      <c r="CK2719" s="124">
        <f>'IS BS CF'!CK$18</f>
        <v>2166666.666666667</v>
      </c>
      <c r="CL2719" s="124">
        <f>'IS BS CF'!CL$18</f>
        <v>2166666.666666667</v>
      </c>
      <c r="CN2719" s="73"/>
      <c r="CO2719" s="124" t="e">
        <f>#REF!</f>
        <v>#REF!</v>
      </c>
      <c r="CP2719" s="124" t="e">
        <f>#REF!</f>
        <v>#REF!</v>
      </c>
      <c r="CQ2719" s="124" t="e">
        <f>#REF!</f>
        <v>#REF!</v>
      </c>
      <c r="CR2719" s="124" t="e">
        <f>#REF!</f>
        <v>#REF!</v>
      </c>
      <c r="CS2719" s="124" t="e">
        <f>#REF!</f>
        <v>#REF!</v>
      </c>
      <c r="CT2719" s="124" t="e">
        <f>#REF!</f>
        <v>#REF!</v>
      </c>
      <c r="CU2719" s="124" t="e">
        <f>#REF!</f>
        <v>#REF!</v>
      </c>
      <c r="CV2719" s="124" t="e">
        <f>#REF!</f>
        <v>#REF!</v>
      </c>
      <c r="CW2719" s="124" t="e">
        <f>#REF!</f>
        <v>#REF!</v>
      </c>
      <c r="CX2719" s="124" t="e">
        <f>#REF!</f>
        <v>#REF!</v>
      </c>
      <c r="CY2719" s="124" t="e">
        <f>#REF!</f>
        <v>#REF!</v>
      </c>
      <c r="CZ2719" s="124" t="e">
        <f>#REF!</f>
        <v>#REF!</v>
      </c>
      <c r="DA2719" s="124" t="e">
        <f>#REF!</f>
        <v>#REF!</v>
      </c>
      <c r="DB2719" s="124" t="e">
        <f>#REF!</f>
        <v>#REF!</v>
      </c>
      <c r="DC2719" s="124" t="e">
        <f>#REF!</f>
        <v>#REF!</v>
      </c>
      <c r="DD2719" s="124" t="e">
        <f>#REF!</f>
        <v>#REF!</v>
      </c>
      <c r="DE2719" s="124" t="e">
        <f>#REF!</f>
        <v>#REF!</v>
      </c>
      <c r="DF2719" s="124" t="e">
        <f>#REF!</f>
        <v>#REF!</v>
      </c>
      <c r="DG2719" s="124" t="e">
        <f>#REF!</f>
        <v>#REF!</v>
      </c>
      <c r="DH2719" s="124" t="e">
        <f>#REF!</f>
        <v>#REF!</v>
      </c>
      <c r="DI2719" s="124" t="e">
        <f>#REF!</f>
        <v>#REF!</v>
      </c>
      <c r="DJ2719" s="124" t="e">
        <f>#REF!</f>
        <v>#REF!</v>
      </c>
      <c r="DK2719" s="124" t="e">
        <f>#REF!</f>
        <v>#REF!</v>
      </c>
      <c r="DL2719" s="124" t="e">
        <f>#REF!</f>
        <v>#REF!</v>
      </c>
    </row>
    <row r="2720" spans="1:116" x14ac:dyDescent="0.4">
      <c r="A2720" s="31"/>
      <c r="B2720" t="str">
        <f t="shared" si="5088"/>
        <v>2720 WCAR-IS</v>
      </c>
      <c r="D2720" t="s">
        <v>391</v>
      </c>
      <c r="E2720" s="8" t="str">
        <f t="shared" si="5087"/>
        <v>2720 WCAR-IS</v>
      </c>
      <c r="G2720" s="67"/>
      <c r="H2720" s="31"/>
      <c r="I2720" s="73"/>
      <c r="J2720" s="73"/>
      <c r="K2720" s="31"/>
      <c r="L2720" s="31"/>
      <c r="M2720" s="31"/>
      <c r="N2720" s="31"/>
      <c r="O2720" s="31"/>
      <c r="P2720" s="31"/>
      <c r="R2720" s="67"/>
      <c r="S2720" s="67"/>
      <c r="T2720" s="67"/>
      <c r="U2720" s="67"/>
      <c r="V2720" s="67"/>
      <c r="W2720" s="67"/>
      <c r="X2720" s="67"/>
      <c r="Y2720" s="67"/>
      <c r="Z2720" s="67"/>
      <c r="AA2720" s="67"/>
      <c r="AB2720" s="67"/>
      <c r="AC2720" s="67"/>
      <c r="AD2720" s="67"/>
      <c r="AE2720" s="67"/>
      <c r="AF2720" s="67"/>
      <c r="AG2720" s="67"/>
      <c r="AH2720" s="67"/>
      <c r="AI2720" s="67"/>
      <c r="AJ2720" s="67"/>
      <c r="AK2720" s="67"/>
      <c r="AL2720" s="67"/>
      <c r="AM2720" s="67"/>
      <c r="AN2720" s="67"/>
      <c r="AO2720" s="67"/>
      <c r="AP2720" s="67"/>
      <c r="AQ2720" s="67"/>
      <c r="AR2720" s="67"/>
      <c r="AS2720" s="67"/>
      <c r="AT2720" s="67"/>
      <c r="AU2720" s="67"/>
      <c r="AV2720" s="67"/>
      <c r="AW2720" s="67"/>
      <c r="AX2720" s="67"/>
      <c r="AY2720" s="67"/>
      <c r="AZ2720" s="67"/>
      <c r="BA2720" s="67"/>
      <c r="BB2720" s="67"/>
      <c r="BC2720" s="67"/>
      <c r="BD2720" s="67"/>
      <c r="BE2720" s="67"/>
      <c r="BF2720" s="67"/>
      <c r="BG2720" s="67"/>
      <c r="BH2720" s="67"/>
      <c r="BI2720" s="67"/>
      <c r="BJ2720" s="67"/>
      <c r="BK2720" s="67"/>
      <c r="BL2720" s="67"/>
      <c r="BM2720" s="67"/>
      <c r="BN2720" s="67"/>
      <c r="BO2720" s="67"/>
      <c r="BP2720" s="67"/>
      <c r="BQ2720" s="67"/>
      <c r="BR2720" s="67"/>
      <c r="BS2720" s="67"/>
      <c r="BT2720" s="67"/>
      <c r="BU2720" s="67"/>
      <c r="BV2720" s="67"/>
      <c r="BW2720" s="67"/>
      <c r="BX2720" s="67"/>
      <c r="BY2720" s="67"/>
      <c r="BZ2720" s="67"/>
      <c r="CA2720" s="67"/>
      <c r="CB2720" s="67"/>
      <c r="CC2720" s="67"/>
      <c r="CD2720" s="67"/>
      <c r="CE2720" s="67"/>
      <c r="CF2720" s="67"/>
      <c r="CG2720" s="67"/>
      <c r="CH2720" s="67"/>
      <c r="CI2720" s="67"/>
      <c r="CJ2720" s="67"/>
      <c r="CK2720" s="67"/>
      <c r="CL2720" s="67"/>
      <c r="CN2720" s="73"/>
      <c r="CO2720" s="67"/>
      <c r="CP2720" s="67"/>
      <c r="CQ2720" s="67"/>
      <c r="CR2720" s="67"/>
      <c r="CS2720" s="67"/>
      <c r="CT2720" s="67"/>
      <c r="CU2720" s="67"/>
      <c r="CV2720" s="67"/>
      <c r="CW2720" s="67"/>
      <c r="CX2720" s="67"/>
      <c r="CY2720" s="67"/>
      <c r="CZ2720" s="67"/>
      <c r="DA2720" s="67"/>
      <c r="DB2720" s="67"/>
      <c r="DC2720" s="67"/>
      <c r="DD2720" s="67"/>
      <c r="DE2720" s="67"/>
      <c r="DF2720" s="67"/>
      <c r="DG2720" s="67"/>
      <c r="DH2720" s="67"/>
      <c r="DI2720" s="67"/>
      <c r="DJ2720" s="67"/>
      <c r="DK2720" s="67"/>
      <c r="DL2720" s="67"/>
    </row>
    <row r="2721" spans="1:116" x14ac:dyDescent="0.4">
      <c r="B2721" t="str">
        <f t="shared" si="5088"/>
        <v>2721 WCAR-IS</v>
      </c>
      <c r="D2721" t="s">
        <v>391</v>
      </c>
      <c r="E2721" s="8" t="str">
        <f t="shared" si="5087"/>
        <v>2721 WCAR-IS</v>
      </c>
      <c r="G2721" s="129" t="str">
        <f>G2723&amp;":"</f>
        <v>Accounts receivable:</v>
      </c>
      <c r="I2721"/>
      <c r="J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N2721"/>
    </row>
    <row r="2722" spans="1:116" x14ac:dyDescent="0.4">
      <c r="B2722" t="str">
        <f t="shared" si="5088"/>
        <v>2722 WCAR-IS</v>
      </c>
      <c r="D2722" t="s">
        <v>391</v>
      </c>
      <c r="E2722" s="8" t="str">
        <f t="shared" si="5087"/>
        <v>2722 WCAR-IS</v>
      </c>
      <c r="G2722" s="145" t="s">
        <v>222</v>
      </c>
      <c r="H2722" s="12"/>
      <c r="I2722" s="60"/>
      <c r="J2722" s="60"/>
      <c r="K2722" s="17">
        <v>30</v>
      </c>
      <c r="L2722" s="17">
        <v>30</v>
      </c>
      <c r="M2722" s="17">
        <v>30</v>
      </c>
      <c r="N2722" s="17">
        <v>30</v>
      </c>
      <c r="O2722" s="17">
        <v>30</v>
      </c>
      <c r="P2722" s="17">
        <v>30</v>
      </c>
      <c r="R2722" s="15"/>
      <c r="S2722" s="15" cm="1">
        <f t="array" ref="S2722">INDEX($K:$P,ROW(),MATCH(S$3,$K$2:$P$2,0))</f>
        <v>30</v>
      </c>
      <c r="T2722" s="15" cm="1">
        <f t="array" ref="T2722">INDEX($K:$P,ROW(),MATCH(T$3,$K$2:$P$2,0))</f>
        <v>30</v>
      </c>
      <c r="U2722" s="15" cm="1">
        <f t="array" ref="U2722">INDEX($K:$P,ROW(),MATCH(U$3,$K$2:$P$2,0))</f>
        <v>30</v>
      </c>
      <c r="V2722" s="15" cm="1">
        <f t="array" ref="V2722">INDEX($K:$P,ROW(),MATCH(V$3,$K$2:$P$2,0))</f>
        <v>30</v>
      </c>
      <c r="W2722" s="15" cm="1">
        <f t="array" ref="W2722">INDEX($K:$P,ROW(),MATCH(W$3,$K$2:$P$2,0))</f>
        <v>30</v>
      </c>
      <c r="X2722" s="15" cm="1">
        <f t="array" ref="X2722">INDEX($K:$P,ROW(),MATCH(X$3,$K$2:$P$2,0))</f>
        <v>30</v>
      </c>
      <c r="Y2722" s="15" cm="1">
        <f t="array" ref="Y2722">INDEX($K:$P,ROW(),MATCH(Y$3,$K$2:$P$2,0))</f>
        <v>30</v>
      </c>
      <c r="Z2722" s="15" cm="1">
        <f t="array" ref="Z2722">INDEX($K:$P,ROW(),MATCH(Z$3,$K$2:$P$2,0))</f>
        <v>30</v>
      </c>
      <c r="AA2722" s="15" cm="1">
        <f t="array" ref="AA2722">INDEX($K:$P,ROW(),MATCH(AA$3,$K$2:$P$2,0))</f>
        <v>30</v>
      </c>
      <c r="AB2722" s="15" cm="1">
        <f t="array" ref="AB2722">INDEX($K:$P,ROW(),MATCH(AB$3,$K$2:$P$2,0))</f>
        <v>30</v>
      </c>
      <c r="AC2722" s="15" cm="1">
        <f t="array" ref="AC2722">INDEX($K:$P,ROW(),MATCH(AC$3,$K$2:$P$2,0))</f>
        <v>30</v>
      </c>
      <c r="AD2722" s="15" cm="1">
        <f t="array" ref="AD2722">INDEX($K:$P,ROW(),MATCH(AD$3,$K$2:$P$2,0))</f>
        <v>30</v>
      </c>
      <c r="AE2722" s="15" cm="1">
        <f t="array" ref="AE2722">INDEX($K:$P,ROW(),MATCH(AE$3,$K$2:$P$2,0))</f>
        <v>30</v>
      </c>
      <c r="AF2722" s="15" cm="1">
        <f t="array" ref="AF2722">INDEX($K:$P,ROW(),MATCH(AF$3,$K$2:$P$2,0))</f>
        <v>30</v>
      </c>
      <c r="AG2722" s="15" cm="1">
        <f t="array" ref="AG2722">INDEX($K:$P,ROW(),MATCH(AG$3,$K$2:$P$2,0))</f>
        <v>30</v>
      </c>
      <c r="AH2722" s="15" cm="1">
        <f t="array" ref="AH2722">INDEX($K:$P,ROW(),MATCH(AH$3,$K$2:$P$2,0))</f>
        <v>30</v>
      </c>
      <c r="AI2722" s="15" cm="1">
        <f t="array" ref="AI2722">INDEX($K:$P,ROW(),MATCH(AI$3,$K$2:$P$2,0))</f>
        <v>30</v>
      </c>
      <c r="AJ2722" s="15" cm="1">
        <f t="array" ref="AJ2722">INDEX($K:$P,ROW(),MATCH(AJ$3,$K$2:$P$2,0))</f>
        <v>30</v>
      </c>
      <c r="AK2722" s="15" cm="1">
        <f t="array" ref="AK2722">INDEX($K:$P,ROW(),MATCH(AK$3,$K$2:$P$2,0))</f>
        <v>30</v>
      </c>
      <c r="AL2722" s="15" cm="1">
        <f t="array" ref="AL2722">INDEX($K:$P,ROW(),MATCH(AL$3,$K$2:$P$2,0))</f>
        <v>30</v>
      </c>
      <c r="AM2722" s="15" cm="1">
        <f t="array" ref="AM2722">INDEX($K:$P,ROW(),MATCH(AM$3,$K$2:$P$2,0))</f>
        <v>30</v>
      </c>
      <c r="AN2722" s="15" cm="1">
        <f t="array" ref="AN2722">INDEX($K:$P,ROW(),MATCH(AN$3,$K$2:$P$2,0))</f>
        <v>30</v>
      </c>
      <c r="AO2722" s="15" cm="1">
        <f t="array" ref="AO2722">INDEX($K:$P,ROW(),MATCH(AO$3,$K$2:$P$2,0))</f>
        <v>30</v>
      </c>
      <c r="AP2722" s="15" cm="1">
        <f t="array" ref="AP2722">INDEX($K:$P,ROW(),MATCH(AP$3,$K$2:$P$2,0))</f>
        <v>30</v>
      </c>
      <c r="AQ2722" s="15" cm="1">
        <f t="array" ref="AQ2722">INDEX($K:$P,ROW(),MATCH(AQ$3,$K$2:$P$2,0))</f>
        <v>30</v>
      </c>
      <c r="AR2722" s="15" cm="1">
        <f t="array" ref="AR2722">INDEX($K:$P,ROW(),MATCH(AR$3,$K$2:$P$2,0))</f>
        <v>30</v>
      </c>
      <c r="AS2722" s="15" cm="1">
        <f t="array" ref="AS2722">INDEX($K:$P,ROW(),MATCH(AS$3,$K$2:$P$2,0))</f>
        <v>30</v>
      </c>
      <c r="AT2722" s="15" cm="1">
        <f t="array" ref="AT2722">INDEX($K:$P,ROW(),MATCH(AT$3,$K$2:$P$2,0))</f>
        <v>30</v>
      </c>
      <c r="AU2722" s="15" cm="1">
        <f t="array" ref="AU2722">INDEX($K:$P,ROW(),MATCH(AU$3,$K$2:$P$2,0))</f>
        <v>30</v>
      </c>
      <c r="AV2722" s="15" cm="1">
        <f t="array" ref="AV2722">INDEX($K:$P,ROW(),MATCH(AV$3,$K$2:$P$2,0))</f>
        <v>30</v>
      </c>
      <c r="AW2722" s="15" cm="1">
        <f t="array" ref="AW2722">INDEX($K:$P,ROW(),MATCH(AW$3,$K$2:$P$2,0))</f>
        <v>30</v>
      </c>
      <c r="AX2722" s="15" cm="1">
        <f t="array" ref="AX2722">INDEX($K:$P,ROW(),MATCH(AX$3,$K$2:$P$2,0))</f>
        <v>30</v>
      </c>
      <c r="AY2722" s="15" cm="1">
        <f t="array" ref="AY2722">INDEX($K:$P,ROW(),MATCH(AY$3,$K$2:$P$2,0))</f>
        <v>30</v>
      </c>
      <c r="AZ2722" s="15" cm="1">
        <f t="array" ref="AZ2722">INDEX($K:$P,ROW(),MATCH(AZ$3,$K$2:$P$2,0))</f>
        <v>30</v>
      </c>
      <c r="BA2722" s="15" cm="1">
        <f t="array" ref="BA2722">INDEX($K:$P,ROW(),MATCH(BA$3,$K$2:$P$2,0))</f>
        <v>30</v>
      </c>
      <c r="BB2722" s="15" cm="1">
        <f t="array" ref="BB2722">INDEX($K:$P,ROW(),MATCH(BB$3,$K$2:$P$2,0))</f>
        <v>30</v>
      </c>
      <c r="BC2722" s="15" cm="1">
        <f t="array" ref="BC2722">INDEX($K:$P,ROW(),MATCH(BC$3,$K$2:$P$2,0))</f>
        <v>30</v>
      </c>
      <c r="BD2722" s="15" cm="1">
        <f t="array" ref="BD2722">INDEX($K:$P,ROW(),MATCH(BD$3,$K$2:$P$2,0))</f>
        <v>30</v>
      </c>
      <c r="BE2722" s="15" cm="1">
        <f t="array" ref="BE2722">INDEX($K:$P,ROW(),MATCH(BE$3,$K$2:$P$2,0))</f>
        <v>30</v>
      </c>
      <c r="BF2722" s="15" cm="1">
        <f t="array" ref="BF2722">INDEX($K:$P,ROW(),MATCH(BF$3,$K$2:$P$2,0))</f>
        <v>30</v>
      </c>
      <c r="BG2722" s="15" cm="1">
        <f t="array" ref="BG2722">INDEX($K:$P,ROW(),MATCH(BG$3,$K$2:$P$2,0))</f>
        <v>30</v>
      </c>
      <c r="BH2722" s="15" cm="1">
        <f t="array" ref="BH2722">INDEX($K:$P,ROW(),MATCH(BH$3,$K$2:$P$2,0))</f>
        <v>30</v>
      </c>
      <c r="BI2722" s="15" cm="1">
        <f t="array" ref="BI2722">INDEX($K:$P,ROW(),MATCH(BI$3,$K$2:$P$2,0))</f>
        <v>30</v>
      </c>
      <c r="BJ2722" s="15" cm="1">
        <f t="array" ref="BJ2722">INDEX($K:$P,ROW(),MATCH(BJ$3,$K$2:$P$2,0))</f>
        <v>30</v>
      </c>
      <c r="BK2722" s="15" cm="1">
        <f t="array" ref="BK2722">INDEX($K:$P,ROW(),MATCH(BK$3,$K$2:$P$2,0))</f>
        <v>30</v>
      </c>
      <c r="BL2722" s="15" cm="1">
        <f t="array" ref="BL2722">INDEX($K:$P,ROW(),MATCH(BL$3,$K$2:$P$2,0))</f>
        <v>30</v>
      </c>
      <c r="BM2722" s="15" cm="1">
        <f t="array" ref="BM2722">INDEX($K:$P,ROW(),MATCH(BM$3,$K$2:$P$2,0))</f>
        <v>30</v>
      </c>
      <c r="BN2722" s="15" cm="1">
        <f t="array" ref="BN2722">INDEX($K:$P,ROW(),MATCH(BN$3,$K$2:$P$2,0))</f>
        <v>30</v>
      </c>
      <c r="BO2722" s="15" cm="1">
        <f t="array" ref="BO2722">INDEX($K:$P,ROW(),MATCH(BO$3,$K$2:$P$2,0))</f>
        <v>30</v>
      </c>
      <c r="BP2722" s="15" cm="1">
        <f t="array" ref="BP2722">INDEX($K:$P,ROW(),MATCH(BP$3,$K$2:$P$2,0))</f>
        <v>30</v>
      </c>
      <c r="BQ2722" s="15" cm="1">
        <f t="array" ref="BQ2722">INDEX($K:$P,ROW(),MATCH(BQ$3,$K$2:$P$2,0))</f>
        <v>30</v>
      </c>
      <c r="BR2722" s="15" cm="1">
        <f t="array" ref="BR2722">INDEX($K:$P,ROW(),MATCH(BR$3,$K$2:$P$2,0))</f>
        <v>30</v>
      </c>
      <c r="BS2722" s="15" cm="1">
        <f t="array" ref="BS2722">INDEX($K:$P,ROW(),MATCH(BS$3,$K$2:$P$2,0))</f>
        <v>30</v>
      </c>
      <c r="BT2722" s="15" cm="1">
        <f t="array" ref="BT2722">INDEX($K:$P,ROW(),MATCH(BT$3,$K$2:$P$2,0))</f>
        <v>30</v>
      </c>
      <c r="BU2722" s="15" cm="1">
        <f t="array" ref="BU2722">INDEX($K:$P,ROW(),MATCH(BU$3,$K$2:$P$2,0))</f>
        <v>30</v>
      </c>
      <c r="BV2722" s="15" cm="1">
        <f t="array" ref="BV2722">INDEX($K:$P,ROW(),MATCH(BV$3,$K$2:$P$2,0))</f>
        <v>30</v>
      </c>
      <c r="BW2722" s="15" cm="1">
        <f t="array" ref="BW2722">INDEX($K:$P,ROW(),MATCH(BW$3,$K$2:$P$2,0))</f>
        <v>30</v>
      </c>
      <c r="BX2722" s="15" cm="1">
        <f t="array" ref="BX2722">INDEX($K:$P,ROW(),MATCH(BX$3,$K$2:$P$2,0))</f>
        <v>30</v>
      </c>
      <c r="BY2722" s="15" cm="1">
        <f t="array" ref="BY2722">INDEX($K:$P,ROW(),MATCH(BY$3,$K$2:$P$2,0))</f>
        <v>30</v>
      </c>
      <c r="BZ2722" s="15" cm="1">
        <f t="array" ref="BZ2722">INDEX($K:$P,ROW(),MATCH(BZ$3,$K$2:$P$2,0))</f>
        <v>30</v>
      </c>
      <c r="CA2722" s="15" cm="1">
        <f t="array" ref="CA2722">INDEX($K:$P,ROW(),MATCH(CA$3,$K$2:$P$2,0))</f>
        <v>30</v>
      </c>
      <c r="CB2722" s="15" cm="1">
        <f t="array" ref="CB2722">INDEX($K:$P,ROW(),MATCH(CB$3,$K$2:$P$2,0))</f>
        <v>30</v>
      </c>
      <c r="CC2722" s="15" cm="1">
        <f t="array" ref="CC2722">INDEX($K:$P,ROW(),MATCH(CC$3,$K$2:$P$2,0))</f>
        <v>30</v>
      </c>
      <c r="CD2722" s="15" cm="1">
        <f t="array" ref="CD2722">INDEX($K:$P,ROW(),MATCH(CD$3,$K$2:$P$2,0))</f>
        <v>30</v>
      </c>
      <c r="CE2722" s="15" cm="1">
        <f t="array" ref="CE2722">INDEX($K:$P,ROW(),MATCH(CE$3,$K$2:$P$2,0))</f>
        <v>30</v>
      </c>
      <c r="CF2722" s="15" cm="1">
        <f t="array" ref="CF2722">INDEX($K:$P,ROW(),MATCH(CF$3,$K$2:$P$2,0))</f>
        <v>30</v>
      </c>
      <c r="CG2722" s="15" cm="1">
        <f t="array" ref="CG2722">INDEX($K:$P,ROW(),MATCH(CG$3,$K$2:$P$2,0))</f>
        <v>30</v>
      </c>
      <c r="CH2722" s="15" cm="1">
        <f t="array" ref="CH2722">INDEX($K:$P,ROW(),MATCH(CH$3,$K$2:$P$2,0))</f>
        <v>30</v>
      </c>
      <c r="CI2722" s="15" cm="1">
        <f t="array" ref="CI2722">INDEX($K:$P,ROW(),MATCH(CI$3,$K$2:$P$2,0))</f>
        <v>30</v>
      </c>
      <c r="CJ2722" s="15" cm="1">
        <f t="array" ref="CJ2722">INDEX($K:$P,ROW(),MATCH(CJ$3,$K$2:$P$2,0))</f>
        <v>30</v>
      </c>
      <c r="CK2722" s="15" cm="1">
        <f t="array" ref="CK2722">INDEX($K:$P,ROW(),MATCH(CK$3,$K$2:$P$2,0))</f>
        <v>30</v>
      </c>
      <c r="CL2722" s="15" cm="1">
        <f t="array" ref="CL2722">INDEX($K:$P,ROW(),MATCH(CL$3,$K$2:$P$2,0))</f>
        <v>30</v>
      </c>
      <c r="CN2722" s="60"/>
      <c r="CO2722" s="15" t="e" cm="1">
        <f t="array" ref="CO2722">INDEX($K:$P,ROW(),MATCH(CO$3,$K$2:$P$2,0))</f>
        <v>#N/A</v>
      </c>
      <c r="CP2722" s="15" t="e" cm="1">
        <f t="array" ref="CP2722">INDEX($K:$P,ROW(),MATCH(CP$3,$K$2:$P$2,0))</f>
        <v>#N/A</v>
      </c>
      <c r="CQ2722" s="15" t="e" cm="1">
        <f t="array" ref="CQ2722">INDEX($K:$P,ROW(),MATCH(CQ$3,$K$2:$P$2,0))</f>
        <v>#N/A</v>
      </c>
      <c r="CR2722" s="15" t="e" cm="1">
        <f t="array" ref="CR2722">INDEX($K:$P,ROW(),MATCH(CR$3,$K$2:$P$2,0))</f>
        <v>#N/A</v>
      </c>
      <c r="CS2722" s="15" t="e" cm="1">
        <f t="array" ref="CS2722">INDEX($K:$P,ROW(),MATCH(CS$3,$K$2:$P$2,0))</f>
        <v>#N/A</v>
      </c>
      <c r="CT2722" s="15" t="e" cm="1">
        <f t="array" ref="CT2722">INDEX($K:$P,ROW(),MATCH(CT$3,$K$2:$P$2,0))</f>
        <v>#N/A</v>
      </c>
      <c r="CU2722" s="15" t="e" cm="1">
        <f t="array" ref="CU2722">INDEX($K:$P,ROW(),MATCH(CU$3,$K$2:$P$2,0))</f>
        <v>#N/A</v>
      </c>
      <c r="CV2722" s="15" t="e" cm="1">
        <f t="array" ref="CV2722">INDEX($K:$P,ROW(),MATCH(CV$3,$K$2:$P$2,0))</f>
        <v>#N/A</v>
      </c>
      <c r="CW2722" s="15" t="e" cm="1">
        <f t="array" ref="CW2722">INDEX($K:$P,ROW(),MATCH(CW$3,$K$2:$P$2,0))</f>
        <v>#N/A</v>
      </c>
      <c r="CX2722" s="15" t="e" cm="1">
        <f t="array" ref="CX2722">INDEX($K:$P,ROW(),MATCH(CX$3,$K$2:$P$2,0))</f>
        <v>#N/A</v>
      </c>
      <c r="CY2722" s="15" t="e" cm="1">
        <f t="array" ref="CY2722">INDEX($K:$P,ROW(),MATCH(CY$3,$K$2:$P$2,0))</f>
        <v>#N/A</v>
      </c>
      <c r="CZ2722" s="15" t="e" cm="1">
        <f t="array" ref="CZ2722">INDEX($K:$P,ROW(),MATCH(CZ$3,$K$2:$P$2,0))</f>
        <v>#N/A</v>
      </c>
      <c r="DA2722" s="15" t="e" cm="1">
        <f t="array" ref="DA2722">INDEX($K:$P,ROW(),MATCH(DA$3,$K$2:$P$2,0))</f>
        <v>#N/A</v>
      </c>
      <c r="DB2722" s="15" t="e" cm="1">
        <f t="array" ref="DB2722">INDEX($K:$P,ROW(),MATCH(DB$3,$K$2:$P$2,0))</f>
        <v>#N/A</v>
      </c>
      <c r="DC2722" s="15" t="e" cm="1">
        <f t="array" ref="DC2722">INDEX($K:$P,ROW(),MATCH(DC$3,$K$2:$P$2,0))</f>
        <v>#N/A</v>
      </c>
      <c r="DD2722" s="15" t="e" cm="1">
        <f t="array" ref="DD2722">INDEX($K:$P,ROW(),MATCH(DD$3,$K$2:$P$2,0))</f>
        <v>#N/A</v>
      </c>
      <c r="DE2722" s="15" t="e" cm="1">
        <f t="array" ref="DE2722">INDEX($K:$P,ROW(),MATCH(DE$3,$K$2:$P$2,0))</f>
        <v>#N/A</v>
      </c>
      <c r="DF2722" s="15" t="e" cm="1">
        <f t="array" ref="DF2722">INDEX($K:$P,ROW(),MATCH(DF$3,$K$2:$P$2,0))</f>
        <v>#N/A</v>
      </c>
      <c r="DG2722" s="15" t="e" cm="1">
        <f t="array" ref="DG2722">INDEX($K:$P,ROW(),MATCH(DG$3,$K$2:$P$2,0))</f>
        <v>#N/A</v>
      </c>
      <c r="DH2722" s="15" t="e" cm="1">
        <f t="array" ref="DH2722">INDEX($K:$P,ROW(),MATCH(DH$3,$K$2:$P$2,0))</f>
        <v>#N/A</v>
      </c>
      <c r="DI2722" s="15" t="e" cm="1">
        <f t="array" ref="DI2722">INDEX($K:$P,ROW(),MATCH(DI$3,$K$2:$P$2,0))</f>
        <v>#N/A</v>
      </c>
      <c r="DJ2722" s="15" t="e" cm="1">
        <f t="array" ref="DJ2722">INDEX($K:$P,ROW(),MATCH(DJ$3,$K$2:$P$2,0))</f>
        <v>#N/A</v>
      </c>
      <c r="DK2722" s="15" t="e" cm="1">
        <f t="array" ref="DK2722">INDEX($K:$P,ROW(),MATCH(DK$3,$K$2:$P$2,0))</f>
        <v>#N/A</v>
      </c>
      <c r="DL2722" s="15" t="e" cm="1">
        <f t="array" ref="DL2722">INDEX($K:$P,ROW(),MATCH(DL$3,$K$2:$P$2,0))</f>
        <v>#N/A</v>
      </c>
    </row>
    <row r="2723" spans="1:116" x14ac:dyDescent="0.4">
      <c r="B2723" t="str">
        <f t="shared" si="5088"/>
        <v>2723 WCAR-IS</v>
      </c>
      <c r="C2723" t="s">
        <v>224</v>
      </c>
      <c r="D2723" t="s">
        <v>391</v>
      </c>
      <c r="E2723" s="8" t="str">
        <f t="shared" si="5087"/>
        <v>2723 WCAR-IS</v>
      </c>
      <c r="G2723" s="126" t="str">
        <f>"Accounts receivable"</f>
        <v>Accounts receivable</v>
      </c>
      <c r="H2723" s="27"/>
      <c r="I2723" s="78"/>
      <c r="J2723" s="78"/>
      <c r="K2723" s="118">
        <f t="shared" ref="K2723:P2723" si="5089">SUMIF($4:$4,K$2,2723:2723)</f>
        <v>260000</v>
      </c>
      <c r="L2723" s="118">
        <f t="shared" si="5089"/>
        <v>1260000</v>
      </c>
      <c r="M2723" s="118">
        <f t="shared" si="5089"/>
        <v>2083333.3333333333</v>
      </c>
      <c r="N2723" s="118">
        <f t="shared" si="5089"/>
        <v>2166666.666666667</v>
      </c>
      <c r="O2723" s="118">
        <f t="shared" si="5089"/>
        <v>2166666.666666667</v>
      </c>
      <c r="P2723" s="118">
        <f t="shared" si="5089"/>
        <v>2166666.666666667</v>
      </c>
      <c r="R2723" s="118"/>
      <c r="S2723" s="118">
        <f t="shared" ref="S2723:CD2723" si="5090">MIN(S2722/30*S2719,R2723+S2719)</f>
        <v>3333.3333333333335</v>
      </c>
      <c r="T2723" s="118">
        <f t="shared" si="5090"/>
        <v>10000</v>
      </c>
      <c r="U2723" s="118">
        <f t="shared" si="5090"/>
        <v>20000</v>
      </c>
      <c r="V2723" s="118">
        <f t="shared" si="5090"/>
        <v>33333.333333333336</v>
      </c>
      <c r="W2723" s="118">
        <f t="shared" si="5090"/>
        <v>50000.000000000007</v>
      </c>
      <c r="X2723" s="118">
        <f t="shared" si="5090"/>
        <v>70000.000000000015</v>
      </c>
      <c r="Y2723" s="118">
        <f t="shared" si="5090"/>
        <v>93333.333333333343</v>
      </c>
      <c r="Z2723" s="118">
        <f t="shared" si="5090"/>
        <v>120000.00000000003</v>
      </c>
      <c r="AA2723" s="118">
        <f t="shared" si="5090"/>
        <v>150000.00000000003</v>
      </c>
      <c r="AB2723" s="118">
        <f t="shared" si="5090"/>
        <v>183333.33333333334</v>
      </c>
      <c r="AC2723" s="118">
        <f t="shared" si="5090"/>
        <v>220000</v>
      </c>
      <c r="AD2723" s="118">
        <f t="shared" si="5090"/>
        <v>260000</v>
      </c>
      <c r="AE2723" s="118">
        <f t="shared" si="5090"/>
        <v>306666.66666666669</v>
      </c>
      <c r="AF2723" s="118">
        <f t="shared" si="5090"/>
        <v>359999.99999999994</v>
      </c>
      <c r="AG2723" s="118">
        <f t="shared" si="5090"/>
        <v>420000</v>
      </c>
      <c r="AH2723" s="118">
        <f t="shared" si="5090"/>
        <v>486666.66666666669</v>
      </c>
      <c r="AI2723" s="118">
        <f t="shared" si="5090"/>
        <v>560000</v>
      </c>
      <c r="AJ2723" s="118">
        <f t="shared" si="5090"/>
        <v>640000</v>
      </c>
      <c r="AK2723" s="118">
        <f t="shared" si="5090"/>
        <v>726666.66666666674</v>
      </c>
      <c r="AL2723" s="118">
        <f t="shared" si="5090"/>
        <v>820000</v>
      </c>
      <c r="AM2723" s="118">
        <f t="shared" si="5090"/>
        <v>920000</v>
      </c>
      <c r="AN2723" s="118">
        <f t="shared" si="5090"/>
        <v>1026666.6666666666</v>
      </c>
      <c r="AO2723" s="118">
        <f t="shared" si="5090"/>
        <v>1140000</v>
      </c>
      <c r="AP2723" s="118">
        <f t="shared" si="5090"/>
        <v>1260000</v>
      </c>
      <c r="AQ2723" s="118">
        <f t="shared" si="5090"/>
        <v>1386666.666666667</v>
      </c>
      <c r="AR2723" s="118">
        <f t="shared" si="5090"/>
        <v>1433333.3333333335</v>
      </c>
      <c r="AS2723" s="118">
        <f t="shared" si="5090"/>
        <v>1483333.3333333335</v>
      </c>
      <c r="AT2723" s="118">
        <f t="shared" si="5090"/>
        <v>1536666.6666666665</v>
      </c>
      <c r="AU2723" s="118">
        <f t="shared" si="5090"/>
        <v>1593333.3333333335</v>
      </c>
      <c r="AV2723" s="118">
        <f t="shared" si="5090"/>
        <v>1653333.3333333333</v>
      </c>
      <c r="AW2723" s="118">
        <f t="shared" si="5090"/>
        <v>1716666.6666666667</v>
      </c>
      <c r="AX2723" s="118">
        <f t="shared" si="5090"/>
        <v>1783333.3333333335</v>
      </c>
      <c r="AY2723" s="118">
        <f t="shared" si="5090"/>
        <v>1853333.3333333335</v>
      </c>
      <c r="AZ2723" s="118">
        <f t="shared" si="5090"/>
        <v>1926666.6666666667</v>
      </c>
      <c r="BA2723" s="118">
        <f t="shared" si="5090"/>
        <v>2003333.3333333333</v>
      </c>
      <c r="BB2723" s="118">
        <f t="shared" si="5090"/>
        <v>2083333.3333333333</v>
      </c>
      <c r="BC2723" s="118">
        <f t="shared" si="5090"/>
        <v>2166666.666666667</v>
      </c>
      <c r="BD2723" s="118">
        <f t="shared" si="5090"/>
        <v>2166666.666666667</v>
      </c>
      <c r="BE2723" s="118">
        <f t="shared" si="5090"/>
        <v>2166666.666666667</v>
      </c>
      <c r="BF2723" s="118">
        <f t="shared" si="5090"/>
        <v>2166666.666666667</v>
      </c>
      <c r="BG2723" s="118">
        <f t="shared" si="5090"/>
        <v>2166666.666666667</v>
      </c>
      <c r="BH2723" s="118">
        <f t="shared" si="5090"/>
        <v>2166666.666666667</v>
      </c>
      <c r="BI2723" s="118">
        <f t="shared" si="5090"/>
        <v>2166666.666666667</v>
      </c>
      <c r="BJ2723" s="118">
        <f t="shared" si="5090"/>
        <v>2166666.666666667</v>
      </c>
      <c r="BK2723" s="118">
        <f t="shared" si="5090"/>
        <v>2166666.666666667</v>
      </c>
      <c r="BL2723" s="118">
        <f t="shared" si="5090"/>
        <v>2166666.666666667</v>
      </c>
      <c r="BM2723" s="118">
        <f t="shared" si="5090"/>
        <v>2166666.666666667</v>
      </c>
      <c r="BN2723" s="118">
        <f t="shared" si="5090"/>
        <v>2166666.666666667</v>
      </c>
      <c r="BO2723" s="118">
        <f t="shared" si="5090"/>
        <v>2166666.666666667</v>
      </c>
      <c r="BP2723" s="118">
        <f t="shared" si="5090"/>
        <v>2166666.666666667</v>
      </c>
      <c r="BQ2723" s="118">
        <f t="shared" si="5090"/>
        <v>2166666.666666667</v>
      </c>
      <c r="BR2723" s="118">
        <f t="shared" si="5090"/>
        <v>2166666.666666667</v>
      </c>
      <c r="BS2723" s="118">
        <f t="shared" si="5090"/>
        <v>2166666.666666667</v>
      </c>
      <c r="BT2723" s="118">
        <f t="shared" si="5090"/>
        <v>2166666.666666667</v>
      </c>
      <c r="BU2723" s="118">
        <f t="shared" si="5090"/>
        <v>2166666.666666667</v>
      </c>
      <c r="BV2723" s="118">
        <f t="shared" si="5090"/>
        <v>2166666.666666667</v>
      </c>
      <c r="BW2723" s="118">
        <f t="shared" si="5090"/>
        <v>2166666.666666667</v>
      </c>
      <c r="BX2723" s="118">
        <f t="shared" si="5090"/>
        <v>2166666.666666667</v>
      </c>
      <c r="BY2723" s="118">
        <f t="shared" si="5090"/>
        <v>2166666.666666667</v>
      </c>
      <c r="BZ2723" s="118">
        <f t="shared" si="5090"/>
        <v>2166666.666666667</v>
      </c>
      <c r="CA2723" s="118">
        <f t="shared" si="5090"/>
        <v>2166666.666666667</v>
      </c>
      <c r="CB2723" s="118">
        <f t="shared" si="5090"/>
        <v>2166666.666666667</v>
      </c>
      <c r="CC2723" s="118">
        <f t="shared" si="5090"/>
        <v>2166666.666666667</v>
      </c>
      <c r="CD2723" s="118">
        <f t="shared" si="5090"/>
        <v>2166666.666666667</v>
      </c>
      <c r="CE2723" s="118">
        <f t="shared" ref="CE2723:CK2723" si="5091">MIN(CE2722/30*CE2719,CD2723+CE2719)</f>
        <v>2166666.666666667</v>
      </c>
      <c r="CF2723" s="118">
        <f t="shared" si="5091"/>
        <v>2166666.666666667</v>
      </c>
      <c r="CG2723" s="118">
        <f t="shared" si="5091"/>
        <v>2166666.666666667</v>
      </c>
      <c r="CH2723" s="118">
        <f t="shared" si="5091"/>
        <v>2166666.666666667</v>
      </c>
      <c r="CI2723" s="118">
        <f t="shared" si="5091"/>
        <v>2166666.666666667</v>
      </c>
      <c r="CJ2723" s="118">
        <f t="shared" si="5091"/>
        <v>2166666.666666667</v>
      </c>
      <c r="CK2723" s="118">
        <f t="shared" si="5091"/>
        <v>2166666.666666667</v>
      </c>
      <c r="CL2723" s="118">
        <f>MIN(CL2722/30*CL2719,CK2723+CL2719)</f>
        <v>2166666.666666667</v>
      </c>
      <c r="CN2723" s="33"/>
      <c r="CO2723" s="118" t="e">
        <f>MIN(CO2722/90*CO2719,CN2723+CO2719)</f>
        <v>#N/A</v>
      </c>
      <c r="CP2723" s="118" t="e">
        <f t="shared" ref="CP2723:DL2723" si="5092">MIN(CP2722/90*CP2719,CO2723+CP2719)</f>
        <v>#N/A</v>
      </c>
      <c r="CQ2723" s="118" t="e">
        <f t="shared" si="5092"/>
        <v>#N/A</v>
      </c>
      <c r="CR2723" s="118" t="e">
        <f t="shared" si="5092"/>
        <v>#N/A</v>
      </c>
      <c r="CS2723" s="118" t="e">
        <f t="shared" si="5092"/>
        <v>#N/A</v>
      </c>
      <c r="CT2723" s="118" t="e">
        <f t="shared" si="5092"/>
        <v>#N/A</v>
      </c>
      <c r="CU2723" s="118" t="e">
        <f t="shared" si="5092"/>
        <v>#N/A</v>
      </c>
      <c r="CV2723" s="118" t="e">
        <f t="shared" si="5092"/>
        <v>#N/A</v>
      </c>
      <c r="CW2723" s="118" t="e">
        <f t="shared" si="5092"/>
        <v>#N/A</v>
      </c>
      <c r="CX2723" s="118" t="e">
        <f t="shared" si="5092"/>
        <v>#N/A</v>
      </c>
      <c r="CY2723" s="118" t="e">
        <f t="shared" si="5092"/>
        <v>#N/A</v>
      </c>
      <c r="CZ2723" s="118" t="e">
        <f t="shared" si="5092"/>
        <v>#N/A</v>
      </c>
      <c r="DA2723" s="118" t="e">
        <f t="shared" si="5092"/>
        <v>#N/A</v>
      </c>
      <c r="DB2723" s="118" t="e">
        <f t="shared" si="5092"/>
        <v>#N/A</v>
      </c>
      <c r="DC2723" s="118" t="e">
        <f t="shared" si="5092"/>
        <v>#N/A</v>
      </c>
      <c r="DD2723" s="118" t="e">
        <f t="shared" si="5092"/>
        <v>#N/A</v>
      </c>
      <c r="DE2723" s="118" t="e">
        <f t="shared" si="5092"/>
        <v>#N/A</v>
      </c>
      <c r="DF2723" s="118" t="e">
        <f t="shared" si="5092"/>
        <v>#N/A</v>
      </c>
      <c r="DG2723" s="118" t="e">
        <f t="shared" si="5092"/>
        <v>#N/A</v>
      </c>
      <c r="DH2723" s="118" t="e">
        <f t="shared" si="5092"/>
        <v>#N/A</v>
      </c>
      <c r="DI2723" s="118" t="e">
        <f t="shared" si="5092"/>
        <v>#N/A</v>
      </c>
      <c r="DJ2723" s="118" t="e">
        <f t="shared" si="5092"/>
        <v>#N/A</v>
      </c>
      <c r="DK2723" s="118" t="e">
        <f t="shared" si="5092"/>
        <v>#N/A</v>
      </c>
      <c r="DL2723" s="118" t="e">
        <f t="shared" si="5092"/>
        <v>#N/A</v>
      </c>
    </row>
    <row r="2724" spans="1:116" x14ac:dyDescent="0.4">
      <c r="B2724" t="str">
        <f t="shared" si="5088"/>
        <v>2724 WCAR-IS</v>
      </c>
      <c r="D2724" t="s">
        <v>391</v>
      </c>
      <c r="E2724" s="8" t="str">
        <f t="shared" si="5087"/>
        <v>2724 WCAR-IS</v>
      </c>
      <c r="G2724" s="126"/>
      <c r="H2724" s="27"/>
      <c r="I2724" s="78"/>
      <c r="J2724" s="78"/>
      <c r="K2724" s="33"/>
      <c r="L2724" s="33"/>
      <c r="M2724" s="33"/>
      <c r="N2724" s="33"/>
      <c r="O2724" s="33"/>
      <c r="P2724" s="33"/>
      <c r="R2724" s="33"/>
      <c r="S2724" s="33"/>
      <c r="T2724" s="33"/>
      <c r="U2724" s="33"/>
      <c r="V2724" s="33"/>
      <c r="W2724" s="33"/>
      <c r="X2724" s="33"/>
      <c r="Y2724" s="33"/>
      <c r="Z2724" s="33"/>
      <c r="AA2724" s="33"/>
      <c r="AB2724" s="33"/>
      <c r="AC2724" s="33"/>
      <c r="AD2724" s="33"/>
      <c r="AE2724" s="33"/>
      <c r="AF2724" s="33"/>
      <c r="AG2724" s="33"/>
      <c r="AH2724" s="33"/>
      <c r="AI2724" s="33"/>
      <c r="AJ2724" s="33"/>
      <c r="AK2724" s="33"/>
      <c r="AL2724" s="33"/>
      <c r="AM2724" s="33"/>
      <c r="AN2724" s="33"/>
      <c r="AO2724" s="33"/>
      <c r="AP2724" s="33"/>
      <c r="AQ2724" s="33"/>
      <c r="AR2724" s="33"/>
      <c r="AS2724" s="33"/>
      <c r="AT2724" s="33"/>
      <c r="AU2724" s="33"/>
      <c r="AV2724" s="33"/>
      <c r="AW2724" s="33"/>
      <c r="AX2724" s="33"/>
      <c r="AY2724" s="33"/>
      <c r="AZ2724" s="33"/>
      <c r="BA2724" s="33"/>
      <c r="BB2724" s="33"/>
      <c r="BC2724" s="33"/>
      <c r="BD2724" s="33"/>
      <c r="BE2724" s="33"/>
      <c r="BF2724" s="33"/>
      <c r="BG2724" s="33"/>
      <c r="BH2724" s="33"/>
      <c r="BI2724" s="33"/>
      <c r="BJ2724" s="33"/>
      <c r="BK2724" s="33"/>
      <c r="BL2724" s="33"/>
      <c r="BM2724" s="33"/>
      <c r="BN2724" s="33"/>
      <c r="BO2724" s="33"/>
      <c r="BP2724" s="33"/>
      <c r="BQ2724" s="33"/>
      <c r="BR2724" s="33"/>
      <c r="BS2724" s="33"/>
      <c r="BT2724" s="33"/>
      <c r="BU2724" s="33"/>
      <c r="BV2724" s="33"/>
      <c r="BW2724" s="33"/>
      <c r="BX2724" s="33"/>
      <c r="BY2724" s="33"/>
      <c r="BZ2724" s="33"/>
      <c r="CA2724" s="33"/>
      <c r="CB2724" s="33"/>
      <c r="CC2724" s="33"/>
      <c r="CD2724" s="33"/>
      <c r="CE2724" s="33"/>
      <c r="CF2724" s="33"/>
      <c r="CG2724" s="33"/>
      <c r="CH2724" s="33"/>
      <c r="CI2724" s="33"/>
      <c r="CJ2724" s="33"/>
      <c r="CK2724" s="33"/>
      <c r="CL2724" s="33"/>
      <c r="CN2724" s="78"/>
      <c r="CO2724" s="33"/>
      <c r="CP2724" s="33"/>
      <c r="CQ2724" s="33"/>
      <c r="CR2724" s="33"/>
      <c r="CS2724" s="33"/>
      <c r="CT2724" s="33"/>
      <c r="CU2724" s="33"/>
      <c r="CV2724" s="33"/>
      <c r="CW2724" s="33"/>
      <c r="CX2724" s="33"/>
      <c r="CY2724" s="33"/>
      <c r="CZ2724" s="33"/>
      <c r="DA2724" s="33"/>
      <c r="DB2724" s="33"/>
      <c r="DC2724" s="33"/>
      <c r="DD2724" s="33"/>
      <c r="DE2724" s="33"/>
      <c r="DF2724" s="33"/>
      <c r="DG2724" s="33"/>
      <c r="DH2724" s="33"/>
      <c r="DI2724" s="33"/>
      <c r="DJ2724" s="33"/>
      <c r="DK2724" s="33"/>
      <c r="DL2724" s="33"/>
    </row>
    <row r="2725" spans="1:116" x14ac:dyDescent="0.4">
      <c r="B2725" t="str">
        <f t="shared" si="5088"/>
        <v>2725 WCAR-IS</v>
      </c>
      <c r="C2725" t="s">
        <v>234</v>
      </c>
      <c r="D2725" t="s">
        <v>391</v>
      </c>
      <c r="E2725" s="8" t="str">
        <f t="shared" si="5087"/>
        <v>2725 WCAR-IS</v>
      </c>
      <c r="G2725" s="126" t="str">
        <f>"Change in "&amp;G2723</f>
        <v>Change in Accounts receivable</v>
      </c>
      <c r="K2725" s="33">
        <f t="shared" ref="K2725:P2725" si="5093">SUMIF($3:$3,K$2,2725:2725)</f>
        <v>-260000</v>
      </c>
      <c r="L2725" s="33">
        <f t="shared" si="5093"/>
        <v>-1000000</v>
      </c>
      <c r="M2725" s="33">
        <f t="shared" si="5093"/>
        <v>-823333.33333333326</v>
      </c>
      <c r="N2725" s="33">
        <f t="shared" si="5093"/>
        <v>-83333.333333333721</v>
      </c>
      <c r="O2725" s="33">
        <f t="shared" si="5093"/>
        <v>0</v>
      </c>
      <c r="P2725" s="33">
        <f t="shared" si="5093"/>
        <v>0</v>
      </c>
      <c r="R2725" s="33"/>
      <c r="S2725" s="33">
        <f t="shared" ref="S2725:AX2725" si="5094">R2723-S2723</f>
        <v>-3333.3333333333335</v>
      </c>
      <c r="T2725" s="33">
        <f t="shared" si="5094"/>
        <v>-6666.6666666666661</v>
      </c>
      <c r="U2725" s="33">
        <f t="shared" si="5094"/>
        <v>-10000</v>
      </c>
      <c r="V2725" s="33">
        <f t="shared" si="5094"/>
        <v>-13333.333333333336</v>
      </c>
      <c r="W2725" s="33">
        <f t="shared" si="5094"/>
        <v>-16666.666666666672</v>
      </c>
      <c r="X2725" s="33">
        <f t="shared" si="5094"/>
        <v>-20000.000000000007</v>
      </c>
      <c r="Y2725" s="33">
        <f t="shared" si="5094"/>
        <v>-23333.333333333328</v>
      </c>
      <c r="Z2725" s="33">
        <f t="shared" si="5094"/>
        <v>-26666.666666666686</v>
      </c>
      <c r="AA2725" s="33">
        <f t="shared" si="5094"/>
        <v>-30000</v>
      </c>
      <c r="AB2725" s="33">
        <f t="shared" si="5094"/>
        <v>-33333.333333333314</v>
      </c>
      <c r="AC2725" s="33">
        <f t="shared" si="5094"/>
        <v>-36666.666666666657</v>
      </c>
      <c r="AD2725" s="33">
        <f t="shared" si="5094"/>
        <v>-40000</v>
      </c>
      <c r="AE2725" s="33">
        <f t="shared" si="5094"/>
        <v>-46666.666666666686</v>
      </c>
      <c r="AF2725" s="33">
        <f t="shared" si="5094"/>
        <v>-53333.333333333256</v>
      </c>
      <c r="AG2725" s="33">
        <f t="shared" si="5094"/>
        <v>-60000.000000000058</v>
      </c>
      <c r="AH2725" s="33">
        <f t="shared" si="5094"/>
        <v>-66666.666666666686</v>
      </c>
      <c r="AI2725" s="33">
        <f t="shared" si="5094"/>
        <v>-73333.333333333314</v>
      </c>
      <c r="AJ2725" s="33">
        <f t="shared" si="5094"/>
        <v>-80000</v>
      </c>
      <c r="AK2725" s="33">
        <f t="shared" si="5094"/>
        <v>-86666.666666666744</v>
      </c>
      <c r="AL2725" s="33">
        <f t="shared" si="5094"/>
        <v>-93333.333333333256</v>
      </c>
      <c r="AM2725" s="33">
        <f t="shared" si="5094"/>
        <v>-100000</v>
      </c>
      <c r="AN2725" s="33">
        <f t="shared" si="5094"/>
        <v>-106666.66666666663</v>
      </c>
      <c r="AO2725" s="33">
        <f t="shared" si="5094"/>
        <v>-113333.33333333337</v>
      </c>
      <c r="AP2725" s="33">
        <f t="shared" si="5094"/>
        <v>-120000</v>
      </c>
      <c r="AQ2725" s="33">
        <f t="shared" si="5094"/>
        <v>-126666.66666666698</v>
      </c>
      <c r="AR2725" s="33">
        <f t="shared" si="5094"/>
        <v>-46666.666666666511</v>
      </c>
      <c r="AS2725" s="33">
        <f t="shared" si="5094"/>
        <v>-50000</v>
      </c>
      <c r="AT2725" s="33">
        <f t="shared" si="5094"/>
        <v>-53333.333333333023</v>
      </c>
      <c r="AU2725" s="33">
        <f t="shared" si="5094"/>
        <v>-56666.666666666977</v>
      </c>
      <c r="AV2725" s="33">
        <f t="shared" si="5094"/>
        <v>-59999.999999999767</v>
      </c>
      <c r="AW2725" s="33">
        <f t="shared" si="5094"/>
        <v>-63333.333333333489</v>
      </c>
      <c r="AX2725" s="33">
        <f t="shared" si="5094"/>
        <v>-66666.666666666744</v>
      </c>
      <c r="AY2725" s="33">
        <f t="shared" ref="AY2725:CD2725" si="5095">AX2723-AY2723</f>
        <v>-70000</v>
      </c>
      <c r="AZ2725" s="33">
        <f t="shared" si="5095"/>
        <v>-73333.333333333256</v>
      </c>
      <c r="BA2725" s="33">
        <f t="shared" si="5095"/>
        <v>-76666.666666666511</v>
      </c>
      <c r="BB2725" s="33">
        <f t="shared" si="5095"/>
        <v>-80000</v>
      </c>
      <c r="BC2725" s="33">
        <f t="shared" si="5095"/>
        <v>-83333.333333333721</v>
      </c>
      <c r="BD2725" s="33">
        <f t="shared" si="5095"/>
        <v>0</v>
      </c>
      <c r="BE2725" s="33">
        <f t="shared" si="5095"/>
        <v>0</v>
      </c>
      <c r="BF2725" s="33">
        <f t="shared" si="5095"/>
        <v>0</v>
      </c>
      <c r="BG2725" s="33">
        <f t="shared" si="5095"/>
        <v>0</v>
      </c>
      <c r="BH2725" s="33">
        <f t="shared" si="5095"/>
        <v>0</v>
      </c>
      <c r="BI2725" s="33">
        <f t="shared" si="5095"/>
        <v>0</v>
      </c>
      <c r="BJ2725" s="33">
        <f t="shared" si="5095"/>
        <v>0</v>
      </c>
      <c r="BK2725" s="33">
        <f t="shared" si="5095"/>
        <v>0</v>
      </c>
      <c r="BL2725" s="33">
        <f t="shared" si="5095"/>
        <v>0</v>
      </c>
      <c r="BM2725" s="33">
        <f t="shared" si="5095"/>
        <v>0</v>
      </c>
      <c r="BN2725" s="33">
        <f t="shared" si="5095"/>
        <v>0</v>
      </c>
      <c r="BO2725" s="33">
        <f t="shared" si="5095"/>
        <v>0</v>
      </c>
      <c r="BP2725" s="33">
        <f t="shared" si="5095"/>
        <v>0</v>
      </c>
      <c r="BQ2725" s="33">
        <f t="shared" si="5095"/>
        <v>0</v>
      </c>
      <c r="BR2725" s="33">
        <f t="shared" si="5095"/>
        <v>0</v>
      </c>
      <c r="BS2725" s="33">
        <f t="shared" si="5095"/>
        <v>0</v>
      </c>
      <c r="BT2725" s="33">
        <f t="shared" si="5095"/>
        <v>0</v>
      </c>
      <c r="BU2725" s="33">
        <f t="shared" si="5095"/>
        <v>0</v>
      </c>
      <c r="BV2725" s="33">
        <f t="shared" si="5095"/>
        <v>0</v>
      </c>
      <c r="BW2725" s="33">
        <f t="shared" si="5095"/>
        <v>0</v>
      </c>
      <c r="BX2725" s="33">
        <f t="shared" si="5095"/>
        <v>0</v>
      </c>
      <c r="BY2725" s="33">
        <f t="shared" si="5095"/>
        <v>0</v>
      </c>
      <c r="BZ2725" s="33">
        <f t="shared" si="5095"/>
        <v>0</v>
      </c>
      <c r="CA2725" s="33">
        <f t="shared" si="5095"/>
        <v>0</v>
      </c>
      <c r="CB2725" s="33">
        <f t="shared" si="5095"/>
        <v>0</v>
      </c>
      <c r="CC2725" s="33">
        <f t="shared" si="5095"/>
        <v>0</v>
      </c>
      <c r="CD2725" s="33">
        <f t="shared" si="5095"/>
        <v>0</v>
      </c>
      <c r="CE2725" s="33">
        <f t="shared" ref="CE2725:CL2725" si="5096">CD2723-CE2723</f>
        <v>0</v>
      </c>
      <c r="CF2725" s="33">
        <f t="shared" si="5096"/>
        <v>0</v>
      </c>
      <c r="CG2725" s="33">
        <f t="shared" si="5096"/>
        <v>0</v>
      </c>
      <c r="CH2725" s="33">
        <f t="shared" si="5096"/>
        <v>0</v>
      </c>
      <c r="CI2725" s="33">
        <f t="shared" si="5096"/>
        <v>0</v>
      </c>
      <c r="CJ2725" s="33">
        <f t="shared" si="5096"/>
        <v>0</v>
      </c>
      <c r="CK2725" s="33">
        <f t="shared" si="5096"/>
        <v>0</v>
      </c>
      <c r="CL2725" s="33">
        <f t="shared" si="5096"/>
        <v>0</v>
      </c>
      <c r="CO2725" s="33" t="e">
        <f t="shared" ref="CO2725" si="5097">CN2723-CO2723</f>
        <v>#N/A</v>
      </c>
      <c r="CP2725" s="33" t="e">
        <f t="shared" ref="CP2725" si="5098">CO2723-CP2723</f>
        <v>#N/A</v>
      </c>
      <c r="CQ2725" s="33" t="e">
        <f t="shared" ref="CQ2725" si="5099">CP2723-CQ2723</f>
        <v>#N/A</v>
      </c>
      <c r="CR2725" s="33" t="e">
        <f t="shared" ref="CR2725" si="5100">CQ2723-CR2723</f>
        <v>#N/A</v>
      </c>
      <c r="CS2725" s="33" t="e">
        <f t="shared" ref="CS2725" si="5101">CR2723-CS2723</f>
        <v>#N/A</v>
      </c>
      <c r="CT2725" s="33" t="e">
        <f t="shared" ref="CT2725" si="5102">CS2723-CT2723</f>
        <v>#N/A</v>
      </c>
      <c r="CU2725" s="33" t="e">
        <f t="shared" ref="CU2725" si="5103">CT2723-CU2723</f>
        <v>#N/A</v>
      </c>
      <c r="CV2725" s="33" t="e">
        <f t="shared" ref="CV2725" si="5104">CU2723-CV2723</f>
        <v>#N/A</v>
      </c>
      <c r="CW2725" s="33" t="e">
        <f t="shared" ref="CW2725" si="5105">CV2723-CW2723</f>
        <v>#N/A</v>
      </c>
      <c r="CX2725" s="33" t="e">
        <f t="shared" ref="CX2725" si="5106">CW2723-CX2723</f>
        <v>#N/A</v>
      </c>
      <c r="CY2725" s="33" t="e">
        <f t="shared" ref="CY2725" si="5107">CX2723-CY2723</f>
        <v>#N/A</v>
      </c>
      <c r="CZ2725" s="33" t="e">
        <f t="shared" ref="CZ2725" si="5108">CY2723-CZ2723</f>
        <v>#N/A</v>
      </c>
      <c r="DA2725" s="33" t="e">
        <f t="shared" ref="DA2725" si="5109">CZ2723-DA2723</f>
        <v>#N/A</v>
      </c>
      <c r="DB2725" s="33" t="e">
        <f t="shared" ref="DB2725" si="5110">DA2723-DB2723</f>
        <v>#N/A</v>
      </c>
      <c r="DC2725" s="33" t="e">
        <f t="shared" ref="DC2725" si="5111">DB2723-DC2723</f>
        <v>#N/A</v>
      </c>
      <c r="DD2725" s="33" t="e">
        <f t="shared" ref="DD2725" si="5112">DC2723-DD2723</f>
        <v>#N/A</v>
      </c>
      <c r="DE2725" s="33" t="e">
        <f t="shared" ref="DE2725" si="5113">DD2723-DE2723</f>
        <v>#N/A</v>
      </c>
      <c r="DF2725" s="33" t="e">
        <f t="shared" ref="DF2725" si="5114">DE2723-DF2723</f>
        <v>#N/A</v>
      </c>
      <c r="DG2725" s="33" t="e">
        <f t="shared" ref="DG2725" si="5115">DF2723-DG2723</f>
        <v>#N/A</v>
      </c>
      <c r="DH2725" s="33" t="e">
        <f t="shared" ref="DH2725" si="5116">DG2723-DH2723</f>
        <v>#N/A</v>
      </c>
      <c r="DI2725" s="33" t="e">
        <f t="shared" ref="DI2725" si="5117">DH2723-DI2723</f>
        <v>#N/A</v>
      </c>
      <c r="DJ2725" s="33" t="e">
        <f t="shared" ref="DJ2725" si="5118">DI2723-DJ2723</f>
        <v>#N/A</v>
      </c>
      <c r="DK2725" s="33" t="e">
        <f t="shared" ref="DK2725" si="5119">DJ2723-DK2723</f>
        <v>#N/A</v>
      </c>
      <c r="DL2725" s="33" t="e">
        <f t="shared" ref="DL2725" si="5120">DK2723-DL2723</f>
        <v>#N/A</v>
      </c>
    </row>
    <row r="2726" spans="1:116" x14ac:dyDescent="0.4">
      <c r="B2726" t="str">
        <f t="shared" si="5088"/>
        <v>2726 WCAR-IS</v>
      </c>
      <c r="D2726" t="s">
        <v>391</v>
      </c>
      <c r="E2726" s="8" t="str">
        <f t="shared" si="5087"/>
        <v>2726 WCAR-IS</v>
      </c>
      <c r="G2726" s="125"/>
      <c r="K2726" s="53"/>
      <c r="L2726" s="53"/>
      <c r="M2726" s="53"/>
      <c r="N2726" s="53"/>
      <c r="O2726" s="53"/>
      <c r="P2726" s="53"/>
      <c r="R2726" s="24"/>
      <c r="S2726" s="24"/>
      <c r="T2726" s="24"/>
      <c r="U2726" s="24"/>
      <c r="V2726" s="24"/>
      <c r="W2726" s="24"/>
      <c r="X2726" s="24"/>
      <c r="Y2726" s="24"/>
      <c r="Z2726" s="24"/>
      <c r="AA2726" s="24"/>
      <c r="AB2726" s="24"/>
      <c r="AC2726" s="24"/>
      <c r="AD2726" s="24"/>
      <c r="AE2726" s="24"/>
      <c r="AF2726" s="24"/>
      <c r="AG2726" s="24"/>
      <c r="AH2726" s="24"/>
      <c r="AI2726" s="24"/>
      <c r="AJ2726" s="24"/>
      <c r="AK2726" s="24"/>
      <c r="AL2726" s="24"/>
      <c r="AM2726" s="24"/>
      <c r="AN2726" s="24"/>
      <c r="AO2726" s="24"/>
      <c r="AP2726" s="24"/>
      <c r="AQ2726" s="24"/>
      <c r="AR2726" s="24"/>
      <c r="AS2726" s="24"/>
      <c r="AT2726" s="24"/>
      <c r="AU2726" s="24"/>
      <c r="AV2726" s="24"/>
      <c r="AW2726" s="24"/>
      <c r="AX2726" s="24"/>
      <c r="AY2726" s="24"/>
      <c r="AZ2726" s="24"/>
      <c r="BA2726" s="24"/>
      <c r="BB2726" s="24"/>
      <c r="BC2726" s="24"/>
      <c r="BD2726" s="24"/>
      <c r="BE2726" s="24"/>
      <c r="BF2726" s="24"/>
      <c r="BG2726" s="24"/>
      <c r="BH2726" s="24"/>
      <c r="BI2726" s="24"/>
      <c r="BJ2726" s="24"/>
      <c r="BK2726" s="24"/>
      <c r="BL2726" s="24"/>
      <c r="BM2726" s="24"/>
      <c r="BN2726" s="24"/>
      <c r="BO2726" s="24"/>
      <c r="BP2726" s="24"/>
      <c r="BQ2726" s="24"/>
      <c r="BR2726" s="24"/>
      <c r="BS2726" s="24"/>
      <c r="BT2726" s="24"/>
      <c r="BU2726" s="24"/>
      <c r="BV2726" s="24"/>
      <c r="BW2726" s="24"/>
      <c r="BX2726" s="24"/>
      <c r="BY2726" s="24"/>
      <c r="BZ2726" s="24"/>
      <c r="CA2726" s="24"/>
      <c r="CB2726" s="24"/>
      <c r="CC2726" s="24"/>
      <c r="CD2726" s="24"/>
      <c r="CE2726" s="24"/>
      <c r="CF2726" s="24"/>
      <c r="CG2726" s="24"/>
      <c r="CH2726" s="24"/>
      <c r="CI2726" s="24"/>
      <c r="CJ2726" s="24"/>
      <c r="CK2726" s="24"/>
      <c r="CL2726" s="24"/>
      <c r="CO2726" s="24"/>
      <c r="CP2726" s="24"/>
      <c r="CQ2726" s="24"/>
      <c r="CR2726" s="24"/>
      <c r="CS2726" s="24"/>
      <c r="CT2726" s="24"/>
      <c r="CU2726" s="24"/>
      <c r="CV2726" s="24"/>
      <c r="CW2726" s="24"/>
      <c r="CX2726" s="24"/>
      <c r="CY2726" s="24"/>
      <c r="CZ2726" s="24"/>
      <c r="DA2726" s="24"/>
      <c r="DB2726" s="24"/>
      <c r="DC2726" s="24"/>
      <c r="DD2726" s="24"/>
      <c r="DE2726" s="24"/>
      <c r="DF2726" s="24"/>
      <c r="DG2726" s="24"/>
      <c r="DH2726" s="24"/>
      <c r="DI2726" s="24"/>
      <c r="DJ2726" s="24"/>
      <c r="DK2726" s="24"/>
      <c r="DL2726" s="24"/>
    </row>
    <row r="2727" spans="1:116" x14ac:dyDescent="0.4">
      <c r="B2727" t="s">
        <v>332</v>
      </c>
      <c r="D2727" t="s">
        <v>391</v>
      </c>
      <c r="E2727" s="8" t="str">
        <f t="shared" si="5087"/>
        <v>2727 WCAR-IS</v>
      </c>
      <c r="G2727" s="136" t="str">
        <f>G2710</f>
        <v>(Primary label)</v>
      </c>
      <c r="K2727" s="53"/>
      <c r="L2727" s="53"/>
      <c r="M2727" s="53"/>
      <c r="N2727" s="53"/>
      <c r="O2727" s="53"/>
      <c r="P2727" s="53"/>
      <c r="R2727" s="24"/>
      <c r="S2727" s="24"/>
      <c r="T2727" s="24"/>
      <c r="U2727" s="24"/>
      <c r="V2727" s="24"/>
      <c r="W2727" s="24"/>
      <c r="X2727" s="24"/>
      <c r="Y2727" s="24"/>
      <c r="Z2727" s="24"/>
      <c r="AA2727" s="24"/>
      <c r="AB2727" s="24"/>
      <c r="AC2727" s="24"/>
      <c r="AD2727" s="24"/>
      <c r="AE2727" s="24"/>
      <c r="AF2727" s="24"/>
      <c r="AG2727" s="24"/>
      <c r="AH2727" s="24"/>
      <c r="AI2727" s="24"/>
      <c r="AJ2727" s="24"/>
      <c r="AK2727" s="24"/>
      <c r="AL2727" s="24"/>
      <c r="AM2727" s="24"/>
      <c r="AN2727" s="24"/>
      <c r="AO2727" s="24"/>
      <c r="AP2727" s="24"/>
      <c r="AQ2727" s="24"/>
      <c r="AR2727" s="24"/>
      <c r="AS2727" s="24"/>
      <c r="AT2727" s="24"/>
      <c r="AU2727" s="24"/>
      <c r="AV2727" s="24"/>
      <c r="AW2727" s="24"/>
      <c r="AX2727" s="24"/>
      <c r="AY2727" s="24"/>
      <c r="AZ2727" s="24"/>
      <c r="BA2727" s="24"/>
      <c r="BB2727" s="24"/>
      <c r="BC2727" s="24"/>
      <c r="BD2727" s="24"/>
      <c r="BE2727" s="24"/>
      <c r="BF2727" s="24"/>
      <c r="BG2727" s="24"/>
      <c r="BH2727" s="24"/>
      <c r="BI2727" s="24"/>
      <c r="BJ2727" s="24"/>
      <c r="BK2727" s="24"/>
      <c r="BL2727" s="24"/>
      <c r="BM2727" s="24"/>
      <c r="BN2727" s="24"/>
      <c r="BO2727" s="24"/>
      <c r="BP2727" s="24"/>
      <c r="BQ2727" s="24"/>
      <c r="BR2727" s="24"/>
      <c r="BS2727" s="24"/>
      <c r="BT2727" s="24"/>
      <c r="BU2727" s="24"/>
      <c r="BV2727" s="24"/>
      <c r="BW2727" s="24"/>
      <c r="BX2727" s="24"/>
      <c r="BY2727" s="24"/>
      <c r="BZ2727" s="24"/>
      <c r="CA2727" s="24"/>
      <c r="CB2727" s="24"/>
      <c r="CC2727" s="24"/>
      <c r="CD2727" s="24"/>
      <c r="CE2727" s="24"/>
      <c r="CF2727" s="24"/>
      <c r="CG2727" s="24"/>
      <c r="CH2727" s="24"/>
      <c r="CI2727" s="24"/>
      <c r="CJ2727" s="24"/>
      <c r="CK2727" s="24"/>
      <c r="CL2727" s="24"/>
      <c r="CO2727" s="24"/>
      <c r="CP2727" s="24"/>
      <c r="CQ2727" s="24"/>
      <c r="CR2727" s="24"/>
      <c r="CS2727" s="24"/>
      <c r="CT2727" s="24"/>
      <c r="CU2727" s="24"/>
      <c r="CV2727" s="24"/>
      <c r="CW2727" s="24"/>
      <c r="CX2727" s="24"/>
      <c r="CY2727" s="24"/>
      <c r="CZ2727" s="24"/>
      <c r="DA2727" s="24"/>
      <c r="DB2727" s="24"/>
      <c r="DC2727" s="24"/>
      <c r="DD2727" s="24"/>
      <c r="DE2727" s="24"/>
      <c r="DF2727" s="24"/>
      <c r="DG2727" s="24"/>
      <c r="DH2727" s="24"/>
      <c r="DI2727" s="24"/>
      <c r="DJ2727" s="24"/>
      <c r="DK2727" s="24"/>
      <c r="DL2727" s="24"/>
    </row>
    <row r="2728" spans="1:116" x14ac:dyDescent="0.4">
      <c r="B2728" t="s">
        <v>332</v>
      </c>
      <c r="D2728" t="s">
        <v>391</v>
      </c>
      <c r="E2728" s="8" t="str">
        <f t="shared" si="5087"/>
        <v>2728 WCAR-IS</v>
      </c>
      <c r="G2728" s="136" t="str">
        <f t="shared" ref="G2728:G2734" si="5121">G2711</f>
        <v>primary unit</v>
      </c>
      <c r="K2728" s="53"/>
      <c r="L2728" s="53"/>
      <c r="M2728" s="53"/>
      <c r="N2728" s="53"/>
      <c r="O2728" s="53"/>
      <c r="P2728" s="53"/>
      <c r="R2728" s="24"/>
      <c r="S2728" s="24"/>
      <c r="T2728" s="24"/>
      <c r="U2728" s="24"/>
      <c r="V2728" s="24"/>
      <c r="W2728" s="24"/>
      <c r="X2728" s="24"/>
      <c r="Y2728" s="24"/>
      <c r="Z2728" s="24"/>
      <c r="AA2728" s="24"/>
      <c r="AB2728" s="24"/>
      <c r="AC2728" s="24"/>
      <c r="AD2728" s="24"/>
      <c r="AE2728" s="24"/>
      <c r="AF2728" s="24"/>
      <c r="AG2728" s="24"/>
      <c r="AH2728" s="24"/>
      <c r="AI2728" s="24"/>
      <c r="AJ2728" s="24"/>
      <c r="AK2728" s="24"/>
      <c r="AL2728" s="24"/>
      <c r="AM2728" s="24"/>
      <c r="AN2728" s="24"/>
      <c r="AO2728" s="24"/>
      <c r="AP2728" s="24"/>
      <c r="AQ2728" s="24"/>
      <c r="AR2728" s="24"/>
      <c r="AS2728" s="24"/>
      <c r="AT2728" s="24"/>
      <c r="AU2728" s="24"/>
      <c r="AV2728" s="24"/>
      <c r="AW2728" s="24"/>
      <c r="AX2728" s="24"/>
      <c r="AY2728" s="24"/>
      <c r="AZ2728" s="24"/>
      <c r="BA2728" s="24"/>
      <c r="BB2728" s="24"/>
      <c r="BC2728" s="24"/>
      <c r="BD2728" s="24"/>
      <c r="BE2728" s="24"/>
      <c r="BF2728" s="24"/>
      <c r="BG2728" s="24"/>
      <c r="BH2728" s="24"/>
      <c r="BI2728" s="24"/>
      <c r="BJ2728" s="24"/>
      <c r="BK2728" s="24"/>
      <c r="BL2728" s="24"/>
      <c r="BM2728" s="24"/>
      <c r="BN2728" s="24"/>
      <c r="BO2728" s="24"/>
      <c r="BP2728" s="24"/>
      <c r="BQ2728" s="24"/>
      <c r="BR2728" s="24"/>
      <c r="BS2728" s="24"/>
      <c r="BT2728" s="24"/>
      <c r="BU2728" s="24"/>
      <c r="BV2728" s="24"/>
      <c r="BW2728" s="24"/>
      <c r="BX2728" s="24"/>
      <c r="BY2728" s="24"/>
      <c r="BZ2728" s="24"/>
      <c r="CA2728" s="24"/>
      <c r="CB2728" s="24"/>
      <c r="CC2728" s="24"/>
      <c r="CD2728" s="24"/>
      <c r="CE2728" s="24"/>
      <c r="CF2728" s="24"/>
      <c r="CG2728" s="24"/>
      <c r="CH2728" s="24"/>
      <c r="CI2728" s="24"/>
      <c r="CJ2728" s="24"/>
      <c r="CK2728" s="24"/>
      <c r="CL2728" s="24"/>
      <c r="CO2728" s="24"/>
      <c r="CP2728" s="24"/>
      <c r="CQ2728" s="24"/>
      <c r="CR2728" s="24"/>
      <c r="CS2728" s="24"/>
      <c r="CT2728" s="24"/>
      <c r="CU2728" s="24"/>
      <c r="CV2728" s="24"/>
      <c r="CW2728" s="24"/>
      <c r="CX2728" s="24"/>
      <c r="CY2728" s="24"/>
      <c r="CZ2728" s="24"/>
      <c r="DA2728" s="24"/>
      <c r="DB2728" s="24"/>
      <c r="DC2728" s="24"/>
      <c r="DD2728" s="24"/>
      <c r="DE2728" s="24"/>
      <c r="DF2728" s="24"/>
      <c r="DG2728" s="24"/>
      <c r="DH2728" s="24"/>
      <c r="DI2728" s="24"/>
      <c r="DJ2728" s="24"/>
      <c r="DK2728" s="24"/>
      <c r="DL2728" s="24"/>
    </row>
    <row r="2729" spans="1:116" x14ac:dyDescent="0.4">
      <c r="B2729" t="s">
        <v>332</v>
      </c>
      <c r="D2729" t="s">
        <v>391</v>
      </c>
      <c r="E2729" s="8" t="str">
        <f t="shared" si="5087"/>
        <v>2729 WCAR-IS</v>
      </c>
      <c r="G2729" s="136" t="str">
        <f t="shared" si="5121"/>
        <v>Primary revenue driver</v>
      </c>
      <c r="K2729" s="53"/>
      <c r="L2729" s="53"/>
      <c r="M2729" s="53"/>
      <c r="N2729" s="53"/>
      <c r="O2729" s="53"/>
      <c r="P2729" s="53"/>
      <c r="R2729" s="24"/>
      <c r="S2729" s="179" t="str">
        <f>S2712</f>
        <v>S$16</v>
      </c>
      <c r="T2729" s="179" t="str">
        <f t="shared" ref="T2729:CE2729" si="5122">T2712</f>
        <v>T$16</v>
      </c>
      <c r="U2729" s="179" t="str">
        <f t="shared" si="5122"/>
        <v>U$16</v>
      </c>
      <c r="V2729" s="179" t="str">
        <f t="shared" si="5122"/>
        <v>V$16</v>
      </c>
      <c r="W2729" s="179" t="str">
        <f t="shared" si="5122"/>
        <v>W$16</v>
      </c>
      <c r="X2729" s="179" t="str">
        <f t="shared" si="5122"/>
        <v>X$16</v>
      </c>
      <c r="Y2729" s="179" t="str">
        <f t="shared" si="5122"/>
        <v>Y$16</v>
      </c>
      <c r="Z2729" s="179" t="str">
        <f t="shared" si="5122"/>
        <v>Z$16</v>
      </c>
      <c r="AA2729" s="179" t="str">
        <f t="shared" si="5122"/>
        <v>AA$16</v>
      </c>
      <c r="AB2729" s="179" t="str">
        <f t="shared" si="5122"/>
        <v>AB$16</v>
      </c>
      <c r="AC2729" s="179" t="str">
        <f t="shared" si="5122"/>
        <v>AC$16</v>
      </c>
      <c r="AD2729" s="179" t="str">
        <f t="shared" si="5122"/>
        <v>AD$16</v>
      </c>
      <c r="AE2729" s="179" t="str">
        <f t="shared" si="5122"/>
        <v>AE$16</v>
      </c>
      <c r="AF2729" s="179" t="str">
        <f t="shared" si="5122"/>
        <v>AF$16</v>
      </c>
      <c r="AG2729" s="179" t="str">
        <f t="shared" si="5122"/>
        <v>AG$16</v>
      </c>
      <c r="AH2729" s="179" t="str">
        <f t="shared" si="5122"/>
        <v>AH$16</v>
      </c>
      <c r="AI2729" s="179" t="str">
        <f t="shared" si="5122"/>
        <v>AI$16</v>
      </c>
      <c r="AJ2729" s="179" t="str">
        <f t="shared" si="5122"/>
        <v>AJ$16</v>
      </c>
      <c r="AK2729" s="179" t="str">
        <f t="shared" si="5122"/>
        <v>AK$16</v>
      </c>
      <c r="AL2729" s="179" t="str">
        <f t="shared" si="5122"/>
        <v>AL$16</v>
      </c>
      <c r="AM2729" s="179" t="str">
        <f t="shared" si="5122"/>
        <v>AM$16</v>
      </c>
      <c r="AN2729" s="179" t="str">
        <f t="shared" si="5122"/>
        <v>AN$16</v>
      </c>
      <c r="AO2729" s="179" t="str">
        <f t="shared" si="5122"/>
        <v>AO$16</v>
      </c>
      <c r="AP2729" s="179" t="str">
        <f t="shared" si="5122"/>
        <v>AP$16</v>
      </c>
      <c r="AQ2729" s="179" t="str">
        <f t="shared" si="5122"/>
        <v>AQ$16</v>
      </c>
      <c r="AR2729" s="179" t="str">
        <f t="shared" si="5122"/>
        <v>AR$16</v>
      </c>
      <c r="AS2729" s="179" t="str">
        <f t="shared" si="5122"/>
        <v>AS$16</v>
      </c>
      <c r="AT2729" s="179" t="str">
        <f t="shared" si="5122"/>
        <v>AT$16</v>
      </c>
      <c r="AU2729" s="179" t="str">
        <f t="shared" si="5122"/>
        <v>AU$16</v>
      </c>
      <c r="AV2729" s="179" t="str">
        <f t="shared" si="5122"/>
        <v>AV$16</v>
      </c>
      <c r="AW2729" s="179" t="str">
        <f t="shared" si="5122"/>
        <v>AW$16</v>
      </c>
      <c r="AX2729" s="179" t="str">
        <f t="shared" si="5122"/>
        <v>AX$16</v>
      </c>
      <c r="AY2729" s="179" t="str">
        <f t="shared" si="5122"/>
        <v>AY$16</v>
      </c>
      <c r="AZ2729" s="179" t="str">
        <f t="shared" si="5122"/>
        <v>AZ$16</v>
      </c>
      <c r="BA2729" s="179" t="str">
        <f t="shared" si="5122"/>
        <v>BA$16</v>
      </c>
      <c r="BB2729" s="179" t="str">
        <f t="shared" si="5122"/>
        <v>BB$16</v>
      </c>
      <c r="BC2729" s="179" t="str">
        <f t="shared" si="5122"/>
        <v>BC$16</v>
      </c>
      <c r="BD2729" s="179" t="str">
        <f t="shared" si="5122"/>
        <v>BD$16</v>
      </c>
      <c r="BE2729" s="179" t="str">
        <f t="shared" si="5122"/>
        <v>BE$16</v>
      </c>
      <c r="BF2729" s="179" t="str">
        <f t="shared" si="5122"/>
        <v>BF$16</v>
      </c>
      <c r="BG2729" s="179" t="str">
        <f t="shared" si="5122"/>
        <v>BG$16</v>
      </c>
      <c r="BH2729" s="179" t="str">
        <f t="shared" si="5122"/>
        <v>BH$16</v>
      </c>
      <c r="BI2729" s="179" t="str">
        <f t="shared" si="5122"/>
        <v>BI$16</v>
      </c>
      <c r="BJ2729" s="179" t="str">
        <f t="shared" si="5122"/>
        <v>BJ$16</v>
      </c>
      <c r="BK2729" s="179" t="str">
        <f t="shared" si="5122"/>
        <v>BK$16</v>
      </c>
      <c r="BL2729" s="179" t="str">
        <f t="shared" si="5122"/>
        <v>BL$16</v>
      </c>
      <c r="BM2729" s="179" t="str">
        <f t="shared" si="5122"/>
        <v>BM$16</v>
      </c>
      <c r="BN2729" s="179" t="str">
        <f t="shared" si="5122"/>
        <v>BN$16</v>
      </c>
      <c r="BO2729" s="179" t="str">
        <f t="shared" si="5122"/>
        <v>BO$16</v>
      </c>
      <c r="BP2729" s="179" t="str">
        <f t="shared" si="5122"/>
        <v>BP$16</v>
      </c>
      <c r="BQ2729" s="179" t="str">
        <f t="shared" si="5122"/>
        <v>BQ$16</v>
      </c>
      <c r="BR2729" s="179" t="str">
        <f t="shared" si="5122"/>
        <v>BR$16</v>
      </c>
      <c r="BS2729" s="179" t="str">
        <f t="shared" si="5122"/>
        <v>BS$16</v>
      </c>
      <c r="BT2729" s="179" t="str">
        <f t="shared" si="5122"/>
        <v>BT$16</v>
      </c>
      <c r="BU2729" s="179" t="str">
        <f t="shared" si="5122"/>
        <v>BU$16</v>
      </c>
      <c r="BV2729" s="179" t="str">
        <f t="shared" si="5122"/>
        <v>BV$16</v>
      </c>
      <c r="BW2729" s="179" t="str">
        <f t="shared" si="5122"/>
        <v>BW$16</v>
      </c>
      <c r="BX2729" s="179" t="str">
        <f t="shared" si="5122"/>
        <v>BX$16</v>
      </c>
      <c r="BY2729" s="179" t="str">
        <f t="shared" si="5122"/>
        <v>BY$16</v>
      </c>
      <c r="BZ2729" s="179" t="str">
        <f t="shared" si="5122"/>
        <v>BZ$16</v>
      </c>
      <c r="CA2729" s="179" t="str">
        <f t="shared" si="5122"/>
        <v>CA$16</v>
      </c>
      <c r="CB2729" s="179" t="str">
        <f t="shared" si="5122"/>
        <v>CB$16</v>
      </c>
      <c r="CC2729" s="179" t="str">
        <f t="shared" si="5122"/>
        <v>CC$16</v>
      </c>
      <c r="CD2729" s="179" t="str">
        <f t="shared" si="5122"/>
        <v>CD$16</v>
      </c>
      <c r="CE2729" s="179" t="str">
        <f t="shared" si="5122"/>
        <v>CE$16</v>
      </c>
      <c r="CF2729" s="179" t="str">
        <f t="shared" ref="CF2729:CL2729" si="5123">CF2712</f>
        <v>CF$16</v>
      </c>
      <c r="CG2729" s="179" t="str">
        <f t="shared" si="5123"/>
        <v>CG$16</v>
      </c>
      <c r="CH2729" s="179" t="str">
        <f t="shared" si="5123"/>
        <v>CH$16</v>
      </c>
      <c r="CI2729" s="179" t="str">
        <f t="shared" si="5123"/>
        <v>CI$16</v>
      </c>
      <c r="CJ2729" s="179" t="str">
        <f t="shared" si="5123"/>
        <v>CJ$16</v>
      </c>
      <c r="CK2729" s="179" t="str">
        <f t="shared" si="5123"/>
        <v>CK$16</v>
      </c>
      <c r="CL2729" s="179" t="str">
        <f t="shared" si="5123"/>
        <v>CL$16</v>
      </c>
      <c r="CO2729" s="179">
        <f t="shared" ref="CO2729:DL2729" si="5124">CO28</f>
        <v>0</v>
      </c>
      <c r="CP2729" s="179">
        <f t="shared" si="5124"/>
        <v>0</v>
      </c>
      <c r="CQ2729" s="179">
        <f t="shared" si="5124"/>
        <v>0</v>
      </c>
      <c r="CR2729" s="179">
        <f t="shared" si="5124"/>
        <v>0</v>
      </c>
      <c r="CS2729" s="179">
        <f t="shared" si="5124"/>
        <v>0</v>
      </c>
      <c r="CT2729" s="179">
        <f t="shared" si="5124"/>
        <v>0</v>
      </c>
      <c r="CU2729" s="179">
        <f t="shared" si="5124"/>
        <v>0</v>
      </c>
      <c r="CV2729" s="179">
        <f t="shared" si="5124"/>
        <v>0</v>
      </c>
      <c r="CW2729" s="179">
        <f t="shared" si="5124"/>
        <v>0</v>
      </c>
      <c r="CX2729" s="179">
        <f t="shared" si="5124"/>
        <v>0</v>
      </c>
      <c r="CY2729" s="179">
        <f t="shared" si="5124"/>
        <v>0</v>
      </c>
      <c r="CZ2729" s="179">
        <f t="shared" si="5124"/>
        <v>0</v>
      </c>
      <c r="DA2729" s="179">
        <f t="shared" si="5124"/>
        <v>0</v>
      </c>
      <c r="DB2729" s="179">
        <f t="shared" si="5124"/>
        <v>0</v>
      </c>
      <c r="DC2729" s="179">
        <f t="shared" si="5124"/>
        <v>0</v>
      </c>
      <c r="DD2729" s="179">
        <f t="shared" si="5124"/>
        <v>0</v>
      </c>
      <c r="DE2729" s="179">
        <f t="shared" si="5124"/>
        <v>0</v>
      </c>
      <c r="DF2729" s="179">
        <f t="shared" si="5124"/>
        <v>0</v>
      </c>
      <c r="DG2729" s="179">
        <f t="shared" si="5124"/>
        <v>0</v>
      </c>
      <c r="DH2729" s="179">
        <f t="shared" si="5124"/>
        <v>0</v>
      </c>
      <c r="DI2729" s="179">
        <f t="shared" si="5124"/>
        <v>0</v>
      </c>
      <c r="DJ2729" s="179">
        <f t="shared" si="5124"/>
        <v>0</v>
      </c>
      <c r="DK2729" s="179">
        <f t="shared" si="5124"/>
        <v>0</v>
      </c>
      <c r="DL2729" s="179">
        <f t="shared" si="5124"/>
        <v>0</v>
      </c>
    </row>
    <row r="2730" spans="1:116" x14ac:dyDescent="0.4">
      <c r="B2730" t="s">
        <v>332</v>
      </c>
      <c r="D2730" t="s">
        <v>391</v>
      </c>
      <c r="E2730" s="8" t="str">
        <f t="shared" si="5087"/>
        <v>2730 WCAR-IS</v>
      </c>
      <c r="G2730" s="136" t="str">
        <f t="shared" si="5121"/>
        <v>Primary volume driver</v>
      </c>
      <c r="H2730" s="56"/>
      <c r="I2730" s="79"/>
      <c r="J2730" s="79"/>
      <c r="K2730" s="15"/>
      <c r="L2730" s="15"/>
      <c r="M2730" s="15"/>
      <c r="N2730" s="15"/>
      <c r="O2730" s="15"/>
      <c r="P2730" s="15"/>
      <c r="R2730" s="15"/>
      <c r="S2730" s="179" t="str">
        <f t="shared" ref="S2730:CD2730" si="5125">S2713</f>
        <v>S$17</v>
      </c>
      <c r="T2730" s="179" t="str">
        <f t="shared" si="5125"/>
        <v>T$17</v>
      </c>
      <c r="U2730" s="179" t="str">
        <f t="shared" si="5125"/>
        <v>U$17</v>
      </c>
      <c r="V2730" s="179" t="str">
        <f t="shared" si="5125"/>
        <v>V$17</v>
      </c>
      <c r="W2730" s="179" t="str">
        <f t="shared" si="5125"/>
        <v>W$17</v>
      </c>
      <c r="X2730" s="179" t="str">
        <f t="shared" si="5125"/>
        <v>X$17</v>
      </c>
      <c r="Y2730" s="179" t="str">
        <f t="shared" si="5125"/>
        <v>Y$17</v>
      </c>
      <c r="Z2730" s="179" t="str">
        <f t="shared" si="5125"/>
        <v>Z$17</v>
      </c>
      <c r="AA2730" s="179" t="str">
        <f t="shared" si="5125"/>
        <v>AA$17</v>
      </c>
      <c r="AB2730" s="179" t="str">
        <f t="shared" si="5125"/>
        <v>AB$17</v>
      </c>
      <c r="AC2730" s="179" t="str">
        <f t="shared" si="5125"/>
        <v>AC$17</v>
      </c>
      <c r="AD2730" s="179" t="str">
        <f t="shared" si="5125"/>
        <v>AD$17</v>
      </c>
      <c r="AE2730" s="179" t="str">
        <f t="shared" si="5125"/>
        <v>AE$17</v>
      </c>
      <c r="AF2730" s="179" t="str">
        <f t="shared" si="5125"/>
        <v>AF$17</v>
      </c>
      <c r="AG2730" s="179" t="str">
        <f t="shared" si="5125"/>
        <v>AG$17</v>
      </c>
      <c r="AH2730" s="179" t="str">
        <f t="shared" si="5125"/>
        <v>AH$17</v>
      </c>
      <c r="AI2730" s="179" t="str">
        <f t="shared" si="5125"/>
        <v>AI$17</v>
      </c>
      <c r="AJ2730" s="179" t="str">
        <f t="shared" si="5125"/>
        <v>AJ$17</v>
      </c>
      <c r="AK2730" s="179" t="str">
        <f t="shared" si="5125"/>
        <v>AK$17</v>
      </c>
      <c r="AL2730" s="179" t="str">
        <f t="shared" si="5125"/>
        <v>AL$17</v>
      </c>
      <c r="AM2730" s="179" t="str">
        <f t="shared" si="5125"/>
        <v>AM$17</v>
      </c>
      <c r="AN2730" s="179" t="str">
        <f t="shared" si="5125"/>
        <v>AN$17</v>
      </c>
      <c r="AO2730" s="179" t="str">
        <f t="shared" si="5125"/>
        <v>AO$17</v>
      </c>
      <c r="AP2730" s="179" t="str">
        <f t="shared" si="5125"/>
        <v>AP$17</v>
      </c>
      <c r="AQ2730" s="179" t="str">
        <f t="shared" si="5125"/>
        <v>AQ$17</v>
      </c>
      <c r="AR2730" s="179" t="str">
        <f t="shared" si="5125"/>
        <v>AR$17</v>
      </c>
      <c r="AS2730" s="179" t="str">
        <f t="shared" si="5125"/>
        <v>AS$17</v>
      </c>
      <c r="AT2730" s="179" t="str">
        <f t="shared" si="5125"/>
        <v>AT$17</v>
      </c>
      <c r="AU2730" s="179" t="str">
        <f t="shared" si="5125"/>
        <v>AU$17</v>
      </c>
      <c r="AV2730" s="179" t="str">
        <f t="shared" si="5125"/>
        <v>AV$17</v>
      </c>
      <c r="AW2730" s="179" t="str">
        <f t="shared" si="5125"/>
        <v>AW$17</v>
      </c>
      <c r="AX2730" s="179" t="str">
        <f t="shared" si="5125"/>
        <v>AX$17</v>
      </c>
      <c r="AY2730" s="179" t="str">
        <f t="shared" si="5125"/>
        <v>AY$17</v>
      </c>
      <c r="AZ2730" s="179" t="str">
        <f t="shared" si="5125"/>
        <v>AZ$17</v>
      </c>
      <c r="BA2730" s="179" t="str">
        <f t="shared" si="5125"/>
        <v>BA$17</v>
      </c>
      <c r="BB2730" s="179" t="str">
        <f t="shared" si="5125"/>
        <v>BB$17</v>
      </c>
      <c r="BC2730" s="179" t="str">
        <f t="shared" si="5125"/>
        <v>BC$17</v>
      </c>
      <c r="BD2730" s="179" t="str">
        <f t="shared" si="5125"/>
        <v>BD$17</v>
      </c>
      <c r="BE2730" s="179" t="str">
        <f t="shared" si="5125"/>
        <v>BE$17</v>
      </c>
      <c r="BF2730" s="179" t="str">
        <f t="shared" si="5125"/>
        <v>BF$17</v>
      </c>
      <c r="BG2730" s="179" t="str">
        <f t="shared" si="5125"/>
        <v>BG$17</v>
      </c>
      <c r="BH2730" s="179" t="str">
        <f t="shared" si="5125"/>
        <v>BH$17</v>
      </c>
      <c r="BI2730" s="179" t="str">
        <f t="shared" si="5125"/>
        <v>BI$17</v>
      </c>
      <c r="BJ2730" s="179" t="str">
        <f t="shared" si="5125"/>
        <v>BJ$17</v>
      </c>
      <c r="BK2730" s="179" t="str">
        <f t="shared" si="5125"/>
        <v>BK$17</v>
      </c>
      <c r="BL2730" s="179" t="str">
        <f t="shared" si="5125"/>
        <v>BL$17</v>
      </c>
      <c r="BM2730" s="179" t="str">
        <f t="shared" si="5125"/>
        <v>BM$17</v>
      </c>
      <c r="BN2730" s="179" t="str">
        <f t="shared" si="5125"/>
        <v>BN$17</v>
      </c>
      <c r="BO2730" s="179" t="str">
        <f t="shared" si="5125"/>
        <v>BO$17</v>
      </c>
      <c r="BP2730" s="179" t="str">
        <f t="shared" si="5125"/>
        <v>BP$17</v>
      </c>
      <c r="BQ2730" s="179" t="str">
        <f t="shared" si="5125"/>
        <v>BQ$17</v>
      </c>
      <c r="BR2730" s="179" t="str">
        <f t="shared" si="5125"/>
        <v>BR$17</v>
      </c>
      <c r="BS2730" s="179" t="str">
        <f t="shared" si="5125"/>
        <v>BS$17</v>
      </c>
      <c r="BT2730" s="179" t="str">
        <f t="shared" si="5125"/>
        <v>BT$17</v>
      </c>
      <c r="BU2730" s="179" t="str">
        <f t="shared" si="5125"/>
        <v>BU$17</v>
      </c>
      <c r="BV2730" s="179" t="str">
        <f t="shared" si="5125"/>
        <v>BV$17</v>
      </c>
      <c r="BW2730" s="179" t="str">
        <f t="shared" si="5125"/>
        <v>BW$17</v>
      </c>
      <c r="BX2730" s="179" t="str">
        <f t="shared" si="5125"/>
        <v>BX$17</v>
      </c>
      <c r="BY2730" s="179" t="str">
        <f t="shared" si="5125"/>
        <v>BY$17</v>
      </c>
      <c r="BZ2730" s="179" t="str">
        <f t="shared" si="5125"/>
        <v>BZ$17</v>
      </c>
      <c r="CA2730" s="179" t="str">
        <f t="shared" si="5125"/>
        <v>CA$17</v>
      </c>
      <c r="CB2730" s="179" t="str">
        <f t="shared" si="5125"/>
        <v>CB$17</v>
      </c>
      <c r="CC2730" s="179" t="str">
        <f t="shared" si="5125"/>
        <v>CC$17</v>
      </c>
      <c r="CD2730" s="179" t="str">
        <f t="shared" si="5125"/>
        <v>CD$17</v>
      </c>
      <c r="CE2730" s="179" t="str">
        <f t="shared" ref="CE2730:CL2730" si="5126">CE2713</f>
        <v>CE$17</v>
      </c>
      <c r="CF2730" s="179" t="str">
        <f t="shared" si="5126"/>
        <v>CF$17</v>
      </c>
      <c r="CG2730" s="179" t="str">
        <f t="shared" si="5126"/>
        <v>CG$17</v>
      </c>
      <c r="CH2730" s="179" t="str">
        <f t="shared" si="5126"/>
        <v>CH$17</v>
      </c>
      <c r="CI2730" s="179" t="str">
        <f t="shared" si="5126"/>
        <v>CI$17</v>
      </c>
      <c r="CJ2730" s="179" t="str">
        <f t="shared" si="5126"/>
        <v>CJ$17</v>
      </c>
      <c r="CK2730" s="179" t="str">
        <f t="shared" si="5126"/>
        <v>CK$17</v>
      </c>
      <c r="CL2730" s="179" t="str">
        <f t="shared" si="5126"/>
        <v>CL$17</v>
      </c>
      <c r="CN2730" s="79"/>
      <c r="CO2730" s="179">
        <f t="shared" ref="CO2730:DL2730" si="5127">CO1159</f>
        <v>0</v>
      </c>
      <c r="CP2730" s="179">
        <f t="shared" si="5127"/>
        <v>0</v>
      </c>
      <c r="CQ2730" s="179">
        <f t="shared" si="5127"/>
        <v>0</v>
      </c>
      <c r="CR2730" s="179">
        <f t="shared" si="5127"/>
        <v>0</v>
      </c>
      <c r="CS2730" s="179">
        <f t="shared" si="5127"/>
        <v>0</v>
      </c>
      <c r="CT2730" s="179">
        <f t="shared" si="5127"/>
        <v>0</v>
      </c>
      <c r="CU2730" s="179">
        <f t="shared" si="5127"/>
        <v>0</v>
      </c>
      <c r="CV2730" s="179">
        <f t="shared" si="5127"/>
        <v>0</v>
      </c>
      <c r="CW2730" s="179">
        <f t="shared" si="5127"/>
        <v>0</v>
      </c>
      <c r="CX2730" s="179">
        <f t="shared" si="5127"/>
        <v>0</v>
      </c>
      <c r="CY2730" s="179">
        <f t="shared" si="5127"/>
        <v>0</v>
      </c>
      <c r="CZ2730" s="179">
        <f t="shared" si="5127"/>
        <v>0</v>
      </c>
      <c r="DA2730" s="179">
        <f t="shared" si="5127"/>
        <v>0</v>
      </c>
      <c r="DB2730" s="179">
        <f t="shared" si="5127"/>
        <v>0</v>
      </c>
      <c r="DC2730" s="179">
        <f t="shared" si="5127"/>
        <v>0</v>
      </c>
      <c r="DD2730" s="179">
        <f t="shared" si="5127"/>
        <v>0</v>
      </c>
      <c r="DE2730" s="179">
        <f t="shared" si="5127"/>
        <v>0</v>
      </c>
      <c r="DF2730" s="179">
        <f t="shared" si="5127"/>
        <v>0</v>
      </c>
      <c r="DG2730" s="179">
        <f t="shared" si="5127"/>
        <v>0</v>
      </c>
      <c r="DH2730" s="179">
        <f t="shared" si="5127"/>
        <v>0</v>
      </c>
      <c r="DI2730" s="179">
        <f t="shared" si="5127"/>
        <v>0</v>
      </c>
      <c r="DJ2730" s="179">
        <f t="shared" si="5127"/>
        <v>0</v>
      </c>
      <c r="DK2730" s="179">
        <f t="shared" si="5127"/>
        <v>0</v>
      </c>
      <c r="DL2730" s="179">
        <f t="shared" si="5127"/>
        <v>0</v>
      </c>
    </row>
    <row r="2731" spans="1:116" x14ac:dyDescent="0.4">
      <c r="B2731" t="s">
        <v>332</v>
      </c>
      <c r="D2731" t="s">
        <v>391</v>
      </c>
      <c r="E2731" s="8" t="str">
        <f t="shared" si="5087"/>
        <v>2731 WCAR-IS</v>
      </c>
      <c r="G2731" s="191" t="str">
        <f>G2718</f>
        <v>Simple accounts receivable - IS driven:</v>
      </c>
      <c r="H2731" s="12"/>
      <c r="I2731" s="60"/>
      <c r="J2731" s="60"/>
      <c r="K2731" s="15"/>
      <c r="L2731" s="15"/>
      <c r="M2731" s="15"/>
      <c r="N2731" s="15"/>
      <c r="O2731" s="15"/>
      <c r="P2731" s="15"/>
      <c r="R2731" s="15"/>
      <c r="S2731" s="179">
        <f t="shared" ref="S2731:CD2731" si="5128">S2714</f>
        <v>0</v>
      </c>
      <c r="T2731" s="179">
        <f t="shared" si="5128"/>
        <v>0</v>
      </c>
      <c r="U2731" s="179">
        <f t="shared" si="5128"/>
        <v>0</v>
      </c>
      <c r="V2731" s="179">
        <f t="shared" si="5128"/>
        <v>0</v>
      </c>
      <c r="W2731" s="179">
        <f t="shared" si="5128"/>
        <v>0</v>
      </c>
      <c r="X2731" s="179">
        <f t="shared" si="5128"/>
        <v>0</v>
      </c>
      <c r="Y2731" s="179">
        <f t="shared" si="5128"/>
        <v>0</v>
      </c>
      <c r="Z2731" s="179">
        <f t="shared" si="5128"/>
        <v>0</v>
      </c>
      <c r="AA2731" s="179">
        <f t="shared" si="5128"/>
        <v>0</v>
      </c>
      <c r="AB2731" s="179">
        <f t="shared" si="5128"/>
        <v>0</v>
      </c>
      <c r="AC2731" s="179">
        <f t="shared" si="5128"/>
        <v>0</v>
      </c>
      <c r="AD2731" s="179">
        <f t="shared" si="5128"/>
        <v>0</v>
      </c>
      <c r="AE2731" s="179">
        <f t="shared" si="5128"/>
        <v>0</v>
      </c>
      <c r="AF2731" s="179">
        <f t="shared" si="5128"/>
        <v>0</v>
      </c>
      <c r="AG2731" s="179">
        <f t="shared" si="5128"/>
        <v>0</v>
      </c>
      <c r="AH2731" s="179">
        <f t="shared" si="5128"/>
        <v>0</v>
      </c>
      <c r="AI2731" s="179">
        <f t="shared" si="5128"/>
        <v>0</v>
      </c>
      <c r="AJ2731" s="179">
        <f t="shared" si="5128"/>
        <v>0</v>
      </c>
      <c r="AK2731" s="179">
        <f t="shared" si="5128"/>
        <v>0</v>
      </c>
      <c r="AL2731" s="179">
        <f t="shared" si="5128"/>
        <v>0</v>
      </c>
      <c r="AM2731" s="179">
        <f t="shared" si="5128"/>
        <v>0</v>
      </c>
      <c r="AN2731" s="179">
        <f t="shared" si="5128"/>
        <v>0</v>
      </c>
      <c r="AO2731" s="179">
        <f t="shared" si="5128"/>
        <v>0</v>
      </c>
      <c r="AP2731" s="179">
        <f t="shared" si="5128"/>
        <v>0</v>
      </c>
      <c r="AQ2731" s="179">
        <f t="shared" si="5128"/>
        <v>0</v>
      </c>
      <c r="AR2731" s="179">
        <f t="shared" si="5128"/>
        <v>0</v>
      </c>
      <c r="AS2731" s="179">
        <f t="shared" si="5128"/>
        <v>0</v>
      </c>
      <c r="AT2731" s="179">
        <f t="shared" si="5128"/>
        <v>0</v>
      </c>
      <c r="AU2731" s="179">
        <f t="shared" si="5128"/>
        <v>0</v>
      </c>
      <c r="AV2731" s="179">
        <f t="shared" si="5128"/>
        <v>0</v>
      </c>
      <c r="AW2731" s="179">
        <f t="shared" si="5128"/>
        <v>0</v>
      </c>
      <c r="AX2731" s="179">
        <f t="shared" si="5128"/>
        <v>0</v>
      </c>
      <c r="AY2731" s="179">
        <f t="shared" si="5128"/>
        <v>0</v>
      </c>
      <c r="AZ2731" s="179">
        <f t="shared" si="5128"/>
        <v>0</v>
      </c>
      <c r="BA2731" s="179">
        <f t="shared" si="5128"/>
        <v>0</v>
      </c>
      <c r="BB2731" s="179">
        <f t="shared" si="5128"/>
        <v>0</v>
      </c>
      <c r="BC2731" s="179">
        <f t="shared" si="5128"/>
        <v>0</v>
      </c>
      <c r="BD2731" s="179">
        <f t="shared" si="5128"/>
        <v>0</v>
      </c>
      <c r="BE2731" s="179">
        <f t="shared" si="5128"/>
        <v>0</v>
      </c>
      <c r="BF2731" s="179">
        <f t="shared" si="5128"/>
        <v>0</v>
      </c>
      <c r="BG2731" s="179">
        <f t="shared" si="5128"/>
        <v>0</v>
      </c>
      <c r="BH2731" s="179">
        <f t="shared" si="5128"/>
        <v>0</v>
      </c>
      <c r="BI2731" s="179">
        <f t="shared" si="5128"/>
        <v>0</v>
      </c>
      <c r="BJ2731" s="179">
        <f t="shared" si="5128"/>
        <v>0</v>
      </c>
      <c r="BK2731" s="179">
        <f t="shared" si="5128"/>
        <v>0</v>
      </c>
      <c r="BL2731" s="179">
        <f t="shared" si="5128"/>
        <v>0</v>
      </c>
      <c r="BM2731" s="179">
        <f t="shared" si="5128"/>
        <v>0</v>
      </c>
      <c r="BN2731" s="179">
        <f t="shared" si="5128"/>
        <v>0</v>
      </c>
      <c r="BO2731" s="179">
        <f t="shared" si="5128"/>
        <v>0</v>
      </c>
      <c r="BP2731" s="179">
        <f t="shared" si="5128"/>
        <v>0</v>
      </c>
      <c r="BQ2731" s="179">
        <f t="shared" si="5128"/>
        <v>0</v>
      </c>
      <c r="BR2731" s="179">
        <f t="shared" si="5128"/>
        <v>0</v>
      </c>
      <c r="BS2731" s="179">
        <f t="shared" si="5128"/>
        <v>0</v>
      </c>
      <c r="BT2731" s="179">
        <f t="shared" si="5128"/>
        <v>0</v>
      </c>
      <c r="BU2731" s="179">
        <f t="shared" si="5128"/>
        <v>0</v>
      </c>
      <c r="BV2731" s="179">
        <f t="shared" si="5128"/>
        <v>0</v>
      </c>
      <c r="BW2731" s="179">
        <f t="shared" si="5128"/>
        <v>0</v>
      </c>
      <c r="BX2731" s="179">
        <f t="shared" si="5128"/>
        <v>0</v>
      </c>
      <c r="BY2731" s="179">
        <f t="shared" si="5128"/>
        <v>0</v>
      </c>
      <c r="BZ2731" s="179">
        <f t="shared" si="5128"/>
        <v>0</v>
      </c>
      <c r="CA2731" s="179">
        <f t="shared" si="5128"/>
        <v>0</v>
      </c>
      <c r="CB2731" s="179">
        <f t="shared" si="5128"/>
        <v>0</v>
      </c>
      <c r="CC2731" s="179">
        <f t="shared" si="5128"/>
        <v>0</v>
      </c>
      <c r="CD2731" s="179">
        <f t="shared" si="5128"/>
        <v>0</v>
      </c>
      <c r="CE2731" s="179">
        <f t="shared" ref="CE2731:CL2731" si="5129">CE2714</f>
        <v>0</v>
      </c>
      <c r="CF2731" s="179">
        <f t="shared" si="5129"/>
        <v>0</v>
      </c>
      <c r="CG2731" s="179">
        <f t="shared" si="5129"/>
        <v>0</v>
      </c>
      <c r="CH2731" s="179">
        <f t="shared" si="5129"/>
        <v>0</v>
      </c>
      <c r="CI2731" s="179">
        <f t="shared" si="5129"/>
        <v>0</v>
      </c>
      <c r="CJ2731" s="179">
        <f t="shared" si="5129"/>
        <v>0</v>
      </c>
      <c r="CK2731" s="179">
        <f t="shared" si="5129"/>
        <v>0</v>
      </c>
      <c r="CL2731" s="179">
        <f t="shared" si="5129"/>
        <v>0</v>
      </c>
      <c r="CN2731" s="60"/>
      <c r="CO2731" s="179">
        <f t="shared" ref="CO2731:DL2731" si="5130">CO1160</f>
        <v>0</v>
      </c>
      <c r="CP2731" s="179">
        <f t="shared" si="5130"/>
        <v>0</v>
      </c>
      <c r="CQ2731" s="179">
        <f t="shared" si="5130"/>
        <v>0</v>
      </c>
      <c r="CR2731" s="179">
        <f t="shared" si="5130"/>
        <v>0</v>
      </c>
      <c r="CS2731" s="179">
        <f t="shared" si="5130"/>
        <v>0</v>
      </c>
      <c r="CT2731" s="179">
        <f t="shared" si="5130"/>
        <v>0</v>
      </c>
      <c r="CU2731" s="179">
        <f t="shared" si="5130"/>
        <v>0</v>
      </c>
      <c r="CV2731" s="179">
        <f t="shared" si="5130"/>
        <v>0</v>
      </c>
      <c r="CW2731" s="179">
        <f t="shared" si="5130"/>
        <v>0</v>
      </c>
      <c r="CX2731" s="179">
        <f t="shared" si="5130"/>
        <v>0</v>
      </c>
      <c r="CY2731" s="179">
        <f t="shared" si="5130"/>
        <v>0</v>
      </c>
      <c r="CZ2731" s="179">
        <f t="shared" si="5130"/>
        <v>0</v>
      </c>
      <c r="DA2731" s="179">
        <f t="shared" si="5130"/>
        <v>0</v>
      </c>
      <c r="DB2731" s="179">
        <f t="shared" si="5130"/>
        <v>0</v>
      </c>
      <c r="DC2731" s="179">
        <f t="shared" si="5130"/>
        <v>0</v>
      </c>
      <c r="DD2731" s="179">
        <f t="shared" si="5130"/>
        <v>0</v>
      </c>
      <c r="DE2731" s="179">
        <f t="shared" si="5130"/>
        <v>0</v>
      </c>
      <c r="DF2731" s="179">
        <f t="shared" si="5130"/>
        <v>0</v>
      </c>
      <c r="DG2731" s="179">
        <f t="shared" si="5130"/>
        <v>0</v>
      </c>
      <c r="DH2731" s="179">
        <f t="shared" si="5130"/>
        <v>0</v>
      </c>
      <c r="DI2731" s="179">
        <f t="shared" si="5130"/>
        <v>0</v>
      </c>
      <c r="DJ2731" s="179">
        <f t="shared" si="5130"/>
        <v>0</v>
      </c>
      <c r="DK2731" s="179">
        <f t="shared" si="5130"/>
        <v>0</v>
      </c>
      <c r="DL2731" s="179">
        <f t="shared" si="5130"/>
        <v>0</v>
      </c>
    </row>
    <row r="2732" spans="1:116" x14ac:dyDescent="0.4">
      <c r="B2732" t="s">
        <v>332</v>
      </c>
      <c r="D2732" t="s">
        <v>391</v>
      </c>
      <c r="E2732" s="8" t="str">
        <f t="shared" si="5087"/>
        <v>2732 WCAR-IS</v>
      </c>
      <c r="G2732" s="191" t="str">
        <f>SUBSTITUTE(TRIM(MID(G2718, SEARCH("-", G2718) + 1, LEN(G2718))),":","")</f>
        <v>IS driven</v>
      </c>
      <c r="H2732" s="12"/>
      <c r="I2732" s="60"/>
      <c r="J2732" s="60"/>
      <c r="K2732" s="15"/>
      <c r="L2732" s="15"/>
      <c r="M2732" s="15"/>
      <c r="N2732" s="15"/>
      <c r="O2732" s="15"/>
      <c r="P2732" s="15"/>
      <c r="R2732" s="15"/>
      <c r="CN2732" s="60"/>
      <c r="CO2732" s="8"/>
      <c r="CP2732" s="8"/>
      <c r="CQ2732" s="8"/>
      <c r="CR2732" s="8"/>
      <c r="CS2732" s="8"/>
      <c r="CT2732" s="8"/>
      <c r="CU2732" s="8"/>
      <c r="CV2732" s="8"/>
      <c r="CW2732" s="8"/>
      <c r="CX2732" s="8"/>
      <c r="CY2732" s="8"/>
      <c r="CZ2732" s="8"/>
      <c r="DA2732" s="8"/>
      <c r="DB2732" s="8"/>
      <c r="DC2732" s="8"/>
      <c r="DD2732" s="8"/>
      <c r="DE2732" s="8"/>
      <c r="DF2732" s="8"/>
      <c r="DG2732" s="8"/>
      <c r="DH2732" s="8"/>
      <c r="DI2732" s="8"/>
      <c r="DJ2732" s="8"/>
      <c r="DK2732" s="8"/>
      <c r="DL2732" s="8"/>
    </row>
    <row r="2733" spans="1:116" x14ac:dyDescent="0.4">
      <c r="B2733" t="s">
        <v>332</v>
      </c>
      <c r="D2733" t="s">
        <v>391</v>
      </c>
      <c r="E2733" s="8" t="str">
        <f t="shared" si="5087"/>
        <v>2733 WCAR-IS</v>
      </c>
      <c r="G2733" s="136" t="str">
        <f t="shared" si="5121"/>
        <v>Secondary revenue driver</v>
      </c>
      <c r="H2733" s="12"/>
      <c r="I2733" s="60"/>
      <c r="J2733" s="60"/>
      <c r="K2733" s="15"/>
      <c r="L2733" s="15"/>
      <c r="M2733" s="15"/>
      <c r="N2733" s="15"/>
      <c r="O2733" s="15"/>
      <c r="P2733" s="15"/>
      <c r="R2733" s="15"/>
      <c r="S2733" s="212" t="str">
        <f>ADDRESS(ROW(S2723),COLUMN(S2723),2)</f>
        <v>S$2723</v>
      </c>
      <c r="T2733" s="212" t="str">
        <f t="shared" ref="T2733:CE2733" si="5131">ADDRESS(ROW(T2723),COLUMN(T2723),2)</f>
        <v>T$2723</v>
      </c>
      <c r="U2733" s="212" t="str">
        <f t="shared" si="5131"/>
        <v>U$2723</v>
      </c>
      <c r="V2733" s="212" t="str">
        <f t="shared" si="5131"/>
        <v>V$2723</v>
      </c>
      <c r="W2733" s="212" t="str">
        <f t="shared" si="5131"/>
        <v>W$2723</v>
      </c>
      <c r="X2733" s="212" t="str">
        <f t="shared" si="5131"/>
        <v>X$2723</v>
      </c>
      <c r="Y2733" s="212" t="str">
        <f t="shared" si="5131"/>
        <v>Y$2723</v>
      </c>
      <c r="Z2733" s="212" t="str">
        <f t="shared" si="5131"/>
        <v>Z$2723</v>
      </c>
      <c r="AA2733" s="212" t="str">
        <f t="shared" si="5131"/>
        <v>AA$2723</v>
      </c>
      <c r="AB2733" s="212" t="str">
        <f t="shared" si="5131"/>
        <v>AB$2723</v>
      </c>
      <c r="AC2733" s="212" t="str">
        <f t="shared" si="5131"/>
        <v>AC$2723</v>
      </c>
      <c r="AD2733" s="212" t="str">
        <f t="shared" si="5131"/>
        <v>AD$2723</v>
      </c>
      <c r="AE2733" s="212" t="str">
        <f t="shared" si="5131"/>
        <v>AE$2723</v>
      </c>
      <c r="AF2733" s="212" t="str">
        <f t="shared" si="5131"/>
        <v>AF$2723</v>
      </c>
      <c r="AG2733" s="212" t="str">
        <f t="shared" si="5131"/>
        <v>AG$2723</v>
      </c>
      <c r="AH2733" s="212" t="str">
        <f t="shared" si="5131"/>
        <v>AH$2723</v>
      </c>
      <c r="AI2733" s="212" t="str">
        <f t="shared" si="5131"/>
        <v>AI$2723</v>
      </c>
      <c r="AJ2733" s="212" t="str">
        <f t="shared" si="5131"/>
        <v>AJ$2723</v>
      </c>
      <c r="AK2733" s="212" t="str">
        <f t="shared" si="5131"/>
        <v>AK$2723</v>
      </c>
      <c r="AL2733" s="212" t="str">
        <f t="shared" si="5131"/>
        <v>AL$2723</v>
      </c>
      <c r="AM2733" s="212" t="str">
        <f t="shared" si="5131"/>
        <v>AM$2723</v>
      </c>
      <c r="AN2733" s="212" t="str">
        <f t="shared" si="5131"/>
        <v>AN$2723</v>
      </c>
      <c r="AO2733" s="212" t="str">
        <f t="shared" si="5131"/>
        <v>AO$2723</v>
      </c>
      <c r="AP2733" s="212" t="str">
        <f t="shared" si="5131"/>
        <v>AP$2723</v>
      </c>
      <c r="AQ2733" s="212" t="str">
        <f t="shared" si="5131"/>
        <v>AQ$2723</v>
      </c>
      <c r="AR2733" s="212" t="str">
        <f t="shared" si="5131"/>
        <v>AR$2723</v>
      </c>
      <c r="AS2733" s="212" t="str">
        <f t="shared" si="5131"/>
        <v>AS$2723</v>
      </c>
      <c r="AT2733" s="212" t="str">
        <f t="shared" si="5131"/>
        <v>AT$2723</v>
      </c>
      <c r="AU2733" s="212" t="str">
        <f t="shared" si="5131"/>
        <v>AU$2723</v>
      </c>
      <c r="AV2733" s="212" t="str">
        <f t="shared" si="5131"/>
        <v>AV$2723</v>
      </c>
      <c r="AW2733" s="212" t="str">
        <f t="shared" si="5131"/>
        <v>AW$2723</v>
      </c>
      <c r="AX2733" s="212" t="str">
        <f t="shared" si="5131"/>
        <v>AX$2723</v>
      </c>
      <c r="AY2733" s="212" t="str">
        <f t="shared" si="5131"/>
        <v>AY$2723</v>
      </c>
      <c r="AZ2733" s="212" t="str">
        <f t="shared" si="5131"/>
        <v>AZ$2723</v>
      </c>
      <c r="BA2733" s="212" t="str">
        <f t="shared" si="5131"/>
        <v>BA$2723</v>
      </c>
      <c r="BB2733" s="212" t="str">
        <f t="shared" si="5131"/>
        <v>BB$2723</v>
      </c>
      <c r="BC2733" s="212" t="str">
        <f t="shared" si="5131"/>
        <v>BC$2723</v>
      </c>
      <c r="BD2733" s="212" t="str">
        <f t="shared" si="5131"/>
        <v>BD$2723</v>
      </c>
      <c r="BE2733" s="212" t="str">
        <f t="shared" si="5131"/>
        <v>BE$2723</v>
      </c>
      <c r="BF2733" s="212" t="str">
        <f t="shared" si="5131"/>
        <v>BF$2723</v>
      </c>
      <c r="BG2733" s="212" t="str">
        <f t="shared" si="5131"/>
        <v>BG$2723</v>
      </c>
      <c r="BH2733" s="212" t="str">
        <f t="shared" si="5131"/>
        <v>BH$2723</v>
      </c>
      <c r="BI2733" s="212" t="str">
        <f t="shared" si="5131"/>
        <v>BI$2723</v>
      </c>
      <c r="BJ2733" s="212" t="str">
        <f t="shared" si="5131"/>
        <v>BJ$2723</v>
      </c>
      <c r="BK2733" s="212" t="str">
        <f t="shared" si="5131"/>
        <v>BK$2723</v>
      </c>
      <c r="BL2733" s="212" t="str">
        <f t="shared" si="5131"/>
        <v>BL$2723</v>
      </c>
      <c r="BM2733" s="212" t="str">
        <f t="shared" si="5131"/>
        <v>BM$2723</v>
      </c>
      <c r="BN2733" s="212" t="str">
        <f t="shared" si="5131"/>
        <v>BN$2723</v>
      </c>
      <c r="BO2733" s="212" t="str">
        <f t="shared" si="5131"/>
        <v>BO$2723</v>
      </c>
      <c r="BP2733" s="212" t="str">
        <f t="shared" si="5131"/>
        <v>BP$2723</v>
      </c>
      <c r="BQ2733" s="212" t="str">
        <f t="shared" si="5131"/>
        <v>BQ$2723</v>
      </c>
      <c r="BR2733" s="212" t="str">
        <f t="shared" si="5131"/>
        <v>BR$2723</v>
      </c>
      <c r="BS2733" s="212" t="str">
        <f t="shared" si="5131"/>
        <v>BS$2723</v>
      </c>
      <c r="BT2733" s="212" t="str">
        <f t="shared" si="5131"/>
        <v>BT$2723</v>
      </c>
      <c r="BU2733" s="212" t="str">
        <f t="shared" si="5131"/>
        <v>BU$2723</v>
      </c>
      <c r="BV2733" s="212" t="str">
        <f t="shared" si="5131"/>
        <v>BV$2723</v>
      </c>
      <c r="BW2733" s="212" t="str">
        <f t="shared" si="5131"/>
        <v>BW$2723</v>
      </c>
      <c r="BX2733" s="212" t="str">
        <f t="shared" si="5131"/>
        <v>BX$2723</v>
      </c>
      <c r="BY2733" s="212" t="str">
        <f t="shared" si="5131"/>
        <v>BY$2723</v>
      </c>
      <c r="BZ2733" s="212" t="str">
        <f t="shared" si="5131"/>
        <v>BZ$2723</v>
      </c>
      <c r="CA2733" s="212" t="str">
        <f t="shared" si="5131"/>
        <v>CA$2723</v>
      </c>
      <c r="CB2733" s="212" t="str">
        <f t="shared" si="5131"/>
        <v>CB$2723</v>
      </c>
      <c r="CC2733" s="212" t="str">
        <f t="shared" si="5131"/>
        <v>CC$2723</v>
      </c>
      <c r="CD2733" s="212" t="str">
        <f t="shared" si="5131"/>
        <v>CD$2723</v>
      </c>
      <c r="CE2733" s="212" t="str">
        <f t="shared" si="5131"/>
        <v>CE$2723</v>
      </c>
      <c r="CF2733" s="212" t="str">
        <f t="shared" ref="CF2733:CL2733" si="5132">ADDRESS(ROW(CF2723),COLUMN(CF2723),2)</f>
        <v>CF$2723</v>
      </c>
      <c r="CG2733" s="212" t="str">
        <f t="shared" si="5132"/>
        <v>CG$2723</v>
      </c>
      <c r="CH2733" s="212" t="str">
        <f t="shared" si="5132"/>
        <v>CH$2723</v>
      </c>
      <c r="CI2733" s="212" t="str">
        <f t="shared" si="5132"/>
        <v>CI$2723</v>
      </c>
      <c r="CJ2733" s="212" t="str">
        <f t="shared" si="5132"/>
        <v>CJ$2723</v>
      </c>
      <c r="CK2733" s="212" t="str">
        <f t="shared" si="5132"/>
        <v>CK$2723</v>
      </c>
      <c r="CL2733" s="212" t="str">
        <f t="shared" si="5132"/>
        <v>CL$2723</v>
      </c>
      <c r="CN2733" s="60"/>
      <c r="CO2733" s="212" t="str">
        <f t="shared" ref="CO2733:DL2733" si="5133">ADDRESS(ROW(CO1207),COLUMN(CO1207),2)</f>
        <v>CO$1207</v>
      </c>
      <c r="CP2733" s="212" t="str">
        <f t="shared" si="5133"/>
        <v>CP$1207</v>
      </c>
      <c r="CQ2733" s="212" t="str">
        <f t="shared" si="5133"/>
        <v>CQ$1207</v>
      </c>
      <c r="CR2733" s="212" t="str">
        <f t="shared" si="5133"/>
        <v>CR$1207</v>
      </c>
      <c r="CS2733" s="212" t="str">
        <f t="shared" si="5133"/>
        <v>CS$1207</v>
      </c>
      <c r="CT2733" s="212" t="str">
        <f t="shared" si="5133"/>
        <v>CT$1207</v>
      </c>
      <c r="CU2733" s="212" t="str">
        <f t="shared" si="5133"/>
        <v>CU$1207</v>
      </c>
      <c r="CV2733" s="212" t="str">
        <f t="shared" si="5133"/>
        <v>CV$1207</v>
      </c>
      <c r="CW2733" s="212" t="str">
        <f t="shared" si="5133"/>
        <v>CW$1207</v>
      </c>
      <c r="CX2733" s="212" t="str">
        <f t="shared" si="5133"/>
        <v>CX$1207</v>
      </c>
      <c r="CY2733" s="212" t="str">
        <f t="shared" si="5133"/>
        <v>CY$1207</v>
      </c>
      <c r="CZ2733" s="212" t="str">
        <f t="shared" si="5133"/>
        <v>CZ$1207</v>
      </c>
      <c r="DA2733" s="212" t="str">
        <f t="shared" si="5133"/>
        <v>DA$1207</v>
      </c>
      <c r="DB2733" s="212" t="str">
        <f t="shared" si="5133"/>
        <v>DB$1207</v>
      </c>
      <c r="DC2733" s="212" t="str">
        <f t="shared" si="5133"/>
        <v>DC$1207</v>
      </c>
      <c r="DD2733" s="212" t="str">
        <f t="shared" si="5133"/>
        <v>DD$1207</v>
      </c>
      <c r="DE2733" s="212" t="str">
        <f t="shared" si="5133"/>
        <v>DE$1207</v>
      </c>
      <c r="DF2733" s="212" t="str">
        <f t="shared" si="5133"/>
        <v>DF$1207</v>
      </c>
      <c r="DG2733" s="212" t="str">
        <f t="shared" si="5133"/>
        <v>DG$1207</v>
      </c>
      <c r="DH2733" s="212" t="str">
        <f t="shared" si="5133"/>
        <v>DH$1207</v>
      </c>
      <c r="DI2733" s="212" t="str">
        <f t="shared" si="5133"/>
        <v>DI$1207</v>
      </c>
      <c r="DJ2733" s="212" t="str">
        <f t="shared" si="5133"/>
        <v>DJ$1207</v>
      </c>
      <c r="DK2733" s="212" t="str">
        <f t="shared" si="5133"/>
        <v>DK$1207</v>
      </c>
      <c r="DL2733" s="212" t="str">
        <f t="shared" si="5133"/>
        <v>DL$1207</v>
      </c>
    </row>
    <row r="2734" spans="1:116" x14ac:dyDescent="0.4">
      <c r="B2734" t="s">
        <v>332</v>
      </c>
      <c r="D2734" t="s">
        <v>391</v>
      </c>
      <c r="E2734" s="8" t="str">
        <f t="shared" ref="E2734" si="5134">ROW()&amp;" "&amp;D2734</f>
        <v>2734 WCAR-IS</v>
      </c>
      <c r="G2734" s="136" t="str">
        <f t="shared" si="5121"/>
        <v>Secondary volume driver</v>
      </c>
      <c r="H2734" s="12"/>
      <c r="I2734" s="60"/>
      <c r="J2734" s="60"/>
      <c r="K2734" s="15"/>
      <c r="L2734" s="15"/>
      <c r="M2734" s="15"/>
      <c r="N2734" s="15"/>
      <c r="O2734" s="15"/>
      <c r="P2734" s="15"/>
      <c r="R2734" s="15"/>
      <c r="S2734" s="179" t="str">
        <f t="shared" ref="S2734:AX2734" si="5135">S2717</f>
        <v>S$19</v>
      </c>
      <c r="T2734" s="179" t="str">
        <f t="shared" si="5135"/>
        <v>T$19</v>
      </c>
      <c r="U2734" s="179" t="str">
        <f t="shared" si="5135"/>
        <v>U$19</v>
      </c>
      <c r="V2734" s="179" t="str">
        <f t="shared" si="5135"/>
        <v>V$19</v>
      </c>
      <c r="W2734" s="179" t="str">
        <f t="shared" si="5135"/>
        <v>W$19</v>
      </c>
      <c r="X2734" s="179" t="str">
        <f t="shared" si="5135"/>
        <v>X$19</v>
      </c>
      <c r="Y2734" s="179" t="str">
        <f t="shared" si="5135"/>
        <v>Y$19</v>
      </c>
      <c r="Z2734" s="179" t="str">
        <f t="shared" si="5135"/>
        <v>Z$19</v>
      </c>
      <c r="AA2734" s="179" t="str">
        <f t="shared" si="5135"/>
        <v>AA$19</v>
      </c>
      <c r="AB2734" s="179" t="str">
        <f t="shared" si="5135"/>
        <v>AB$19</v>
      </c>
      <c r="AC2734" s="179" t="str">
        <f t="shared" si="5135"/>
        <v>AC$19</v>
      </c>
      <c r="AD2734" s="179" t="str">
        <f t="shared" si="5135"/>
        <v>AD$19</v>
      </c>
      <c r="AE2734" s="179" t="str">
        <f t="shared" si="5135"/>
        <v>AE$19</v>
      </c>
      <c r="AF2734" s="179" t="str">
        <f t="shared" si="5135"/>
        <v>AF$19</v>
      </c>
      <c r="AG2734" s="179" t="str">
        <f t="shared" si="5135"/>
        <v>AG$19</v>
      </c>
      <c r="AH2734" s="179" t="str">
        <f t="shared" si="5135"/>
        <v>AH$19</v>
      </c>
      <c r="AI2734" s="179" t="str">
        <f t="shared" si="5135"/>
        <v>AI$19</v>
      </c>
      <c r="AJ2734" s="179" t="str">
        <f t="shared" si="5135"/>
        <v>AJ$19</v>
      </c>
      <c r="AK2734" s="179" t="str">
        <f t="shared" si="5135"/>
        <v>AK$19</v>
      </c>
      <c r="AL2734" s="179" t="str">
        <f t="shared" si="5135"/>
        <v>AL$19</v>
      </c>
      <c r="AM2734" s="179" t="str">
        <f t="shared" si="5135"/>
        <v>AM$19</v>
      </c>
      <c r="AN2734" s="179" t="str">
        <f t="shared" si="5135"/>
        <v>AN$19</v>
      </c>
      <c r="AO2734" s="179" t="str">
        <f t="shared" si="5135"/>
        <v>AO$19</v>
      </c>
      <c r="AP2734" s="179" t="str">
        <f t="shared" si="5135"/>
        <v>AP$19</v>
      </c>
      <c r="AQ2734" s="179" t="str">
        <f t="shared" si="5135"/>
        <v>AQ$19</v>
      </c>
      <c r="AR2734" s="179" t="str">
        <f t="shared" si="5135"/>
        <v>AR$19</v>
      </c>
      <c r="AS2734" s="179" t="str">
        <f t="shared" si="5135"/>
        <v>AS$19</v>
      </c>
      <c r="AT2734" s="179" t="str">
        <f t="shared" si="5135"/>
        <v>AT$19</v>
      </c>
      <c r="AU2734" s="179" t="str">
        <f t="shared" si="5135"/>
        <v>AU$19</v>
      </c>
      <c r="AV2734" s="179" t="str">
        <f t="shared" si="5135"/>
        <v>AV$19</v>
      </c>
      <c r="AW2734" s="179" t="str">
        <f t="shared" si="5135"/>
        <v>AW$19</v>
      </c>
      <c r="AX2734" s="179" t="str">
        <f t="shared" si="5135"/>
        <v>AX$19</v>
      </c>
      <c r="AY2734" s="179" t="str">
        <f t="shared" ref="AY2734:CD2734" si="5136">AY2717</f>
        <v>AY$19</v>
      </c>
      <c r="AZ2734" s="179" t="str">
        <f t="shared" si="5136"/>
        <v>AZ$19</v>
      </c>
      <c r="BA2734" s="179" t="str">
        <f t="shared" si="5136"/>
        <v>BA$19</v>
      </c>
      <c r="BB2734" s="179" t="str">
        <f t="shared" si="5136"/>
        <v>BB$19</v>
      </c>
      <c r="BC2734" s="179" t="str">
        <f t="shared" si="5136"/>
        <v>BC$19</v>
      </c>
      <c r="BD2734" s="179" t="str">
        <f t="shared" si="5136"/>
        <v>BD$19</v>
      </c>
      <c r="BE2734" s="179" t="str">
        <f t="shared" si="5136"/>
        <v>BE$19</v>
      </c>
      <c r="BF2734" s="179" t="str">
        <f t="shared" si="5136"/>
        <v>BF$19</v>
      </c>
      <c r="BG2734" s="179" t="str">
        <f t="shared" si="5136"/>
        <v>BG$19</v>
      </c>
      <c r="BH2734" s="179" t="str">
        <f t="shared" si="5136"/>
        <v>BH$19</v>
      </c>
      <c r="BI2734" s="179" t="str">
        <f t="shared" si="5136"/>
        <v>BI$19</v>
      </c>
      <c r="BJ2734" s="179" t="str">
        <f t="shared" si="5136"/>
        <v>BJ$19</v>
      </c>
      <c r="BK2734" s="179" t="str">
        <f t="shared" si="5136"/>
        <v>BK$19</v>
      </c>
      <c r="BL2734" s="179" t="str">
        <f t="shared" si="5136"/>
        <v>BL$19</v>
      </c>
      <c r="BM2734" s="179" t="str">
        <f t="shared" si="5136"/>
        <v>BM$19</v>
      </c>
      <c r="BN2734" s="179" t="str">
        <f t="shared" si="5136"/>
        <v>BN$19</v>
      </c>
      <c r="BO2734" s="179" t="str">
        <f t="shared" si="5136"/>
        <v>BO$19</v>
      </c>
      <c r="BP2734" s="179" t="str">
        <f t="shared" si="5136"/>
        <v>BP$19</v>
      </c>
      <c r="BQ2734" s="179" t="str">
        <f t="shared" si="5136"/>
        <v>BQ$19</v>
      </c>
      <c r="BR2734" s="179" t="str">
        <f t="shared" si="5136"/>
        <v>BR$19</v>
      </c>
      <c r="BS2734" s="179" t="str">
        <f t="shared" si="5136"/>
        <v>BS$19</v>
      </c>
      <c r="BT2734" s="179" t="str">
        <f t="shared" si="5136"/>
        <v>BT$19</v>
      </c>
      <c r="BU2734" s="179" t="str">
        <f t="shared" si="5136"/>
        <v>BU$19</v>
      </c>
      <c r="BV2734" s="179" t="str">
        <f t="shared" si="5136"/>
        <v>BV$19</v>
      </c>
      <c r="BW2734" s="179" t="str">
        <f t="shared" si="5136"/>
        <v>BW$19</v>
      </c>
      <c r="BX2734" s="179" t="str">
        <f t="shared" si="5136"/>
        <v>BX$19</v>
      </c>
      <c r="BY2734" s="179" t="str">
        <f t="shared" si="5136"/>
        <v>BY$19</v>
      </c>
      <c r="BZ2734" s="179" t="str">
        <f t="shared" si="5136"/>
        <v>BZ$19</v>
      </c>
      <c r="CA2734" s="179" t="str">
        <f t="shared" si="5136"/>
        <v>CA$19</v>
      </c>
      <c r="CB2734" s="179" t="str">
        <f t="shared" si="5136"/>
        <v>CB$19</v>
      </c>
      <c r="CC2734" s="179" t="str">
        <f t="shared" si="5136"/>
        <v>CC$19</v>
      </c>
      <c r="CD2734" s="179" t="str">
        <f t="shared" si="5136"/>
        <v>CD$19</v>
      </c>
      <c r="CE2734" s="179" t="str">
        <f t="shared" ref="CE2734:CL2734" si="5137">CE2717</f>
        <v>CE$19</v>
      </c>
      <c r="CF2734" s="179" t="str">
        <f t="shared" si="5137"/>
        <v>CF$19</v>
      </c>
      <c r="CG2734" s="179" t="str">
        <f t="shared" si="5137"/>
        <v>CG$19</v>
      </c>
      <c r="CH2734" s="179" t="str">
        <f t="shared" si="5137"/>
        <v>CH$19</v>
      </c>
      <c r="CI2734" s="179" t="str">
        <f t="shared" si="5137"/>
        <v>CI$19</v>
      </c>
      <c r="CJ2734" s="179" t="str">
        <f t="shared" si="5137"/>
        <v>CJ$19</v>
      </c>
      <c r="CK2734" s="179" t="str">
        <f t="shared" si="5137"/>
        <v>CK$19</v>
      </c>
      <c r="CL2734" s="179" t="str">
        <f t="shared" si="5137"/>
        <v>CL$19</v>
      </c>
      <c r="CN2734" s="60"/>
      <c r="CO2734" s="179">
        <f t="shared" ref="CO2734:DL2734" si="5138">CO1163</f>
        <v>0</v>
      </c>
      <c r="CP2734" s="179">
        <f t="shared" si="5138"/>
        <v>0</v>
      </c>
      <c r="CQ2734" s="179">
        <f t="shared" si="5138"/>
        <v>0</v>
      </c>
      <c r="CR2734" s="179">
        <f t="shared" si="5138"/>
        <v>0</v>
      </c>
      <c r="CS2734" s="179">
        <f t="shared" si="5138"/>
        <v>0</v>
      </c>
      <c r="CT2734" s="179">
        <f t="shared" si="5138"/>
        <v>0</v>
      </c>
      <c r="CU2734" s="179">
        <f t="shared" si="5138"/>
        <v>0</v>
      </c>
      <c r="CV2734" s="179">
        <f t="shared" si="5138"/>
        <v>0</v>
      </c>
      <c r="CW2734" s="179">
        <f t="shared" si="5138"/>
        <v>0</v>
      </c>
      <c r="CX2734" s="179">
        <f t="shared" si="5138"/>
        <v>0</v>
      </c>
      <c r="CY2734" s="179">
        <f t="shared" si="5138"/>
        <v>0</v>
      </c>
      <c r="CZ2734" s="179">
        <f t="shared" si="5138"/>
        <v>0</v>
      </c>
      <c r="DA2734" s="179">
        <f t="shared" si="5138"/>
        <v>0</v>
      </c>
      <c r="DB2734" s="179">
        <f t="shared" si="5138"/>
        <v>0</v>
      </c>
      <c r="DC2734" s="179">
        <f t="shared" si="5138"/>
        <v>0</v>
      </c>
      <c r="DD2734" s="179">
        <f t="shared" si="5138"/>
        <v>0</v>
      </c>
      <c r="DE2734" s="179">
        <f t="shared" si="5138"/>
        <v>0</v>
      </c>
      <c r="DF2734" s="179">
        <f t="shared" si="5138"/>
        <v>0</v>
      </c>
      <c r="DG2734" s="179">
        <f t="shared" si="5138"/>
        <v>0</v>
      </c>
      <c r="DH2734" s="179">
        <f t="shared" si="5138"/>
        <v>0</v>
      </c>
      <c r="DI2734" s="179">
        <f t="shared" si="5138"/>
        <v>0</v>
      </c>
      <c r="DJ2734" s="179">
        <f t="shared" si="5138"/>
        <v>0</v>
      </c>
      <c r="DK2734" s="179">
        <f t="shared" si="5138"/>
        <v>0</v>
      </c>
      <c r="DL2734" s="179">
        <f t="shared" si="5138"/>
        <v>0</v>
      </c>
    </row>
    <row r="2735" spans="1:116" x14ac:dyDescent="0.4">
      <c r="E2735" s="8"/>
      <c r="H2735" s="12"/>
      <c r="I2735" s="60"/>
      <c r="J2735" s="60"/>
      <c r="K2735" s="15"/>
      <c r="L2735" s="15"/>
      <c r="M2735" s="15"/>
      <c r="N2735" s="15"/>
      <c r="O2735" s="15"/>
      <c r="P2735" s="15"/>
      <c r="R2735" s="15"/>
      <c r="S2735" s="76"/>
      <c r="T2735" s="76"/>
      <c r="U2735" s="76"/>
      <c r="V2735" s="76"/>
      <c r="W2735" s="76"/>
      <c r="X2735" s="76"/>
      <c r="Y2735" s="76"/>
      <c r="Z2735" s="76"/>
      <c r="AA2735" s="76"/>
      <c r="AB2735" s="76"/>
      <c r="AC2735" s="76"/>
      <c r="AD2735" s="76"/>
      <c r="AE2735" s="76"/>
      <c r="AF2735" s="76"/>
      <c r="AG2735" s="76"/>
      <c r="AH2735" s="76"/>
      <c r="AI2735" s="76"/>
      <c r="AJ2735" s="76"/>
      <c r="AK2735" s="76"/>
      <c r="AL2735" s="76"/>
      <c r="AM2735" s="76"/>
      <c r="AN2735" s="76"/>
      <c r="AO2735" s="76"/>
      <c r="AP2735" s="76"/>
      <c r="AQ2735" s="76"/>
      <c r="AR2735" s="76"/>
      <c r="AS2735" s="76"/>
      <c r="AT2735" s="76"/>
      <c r="AU2735" s="76"/>
      <c r="AV2735" s="76"/>
      <c r="AW2735" s="76"/>
      <c r="AX2735" s="76"/>
      <c r="AY2735" s="76"/>
      <c r="AZ2735" s="76"/>
      <c r="BA2735" s="76"/>
      <c r="BB2735" s="76"/>
      <c r="BC2735" s="76"/>
      <c r="BD2735" s="76"/>
      <c r="BE2735" s="76"/>
      <c r="BF2735" s="76"/>
      <c r="BG2735" s="76"/>
      <c r="BH2735" s="76"/>
      <c r="BI2735" s="76"/>
      <c r="BJ2735" s="76"/>
      <c r="BK2735" s="76"/>
      <c r="BL2735" s="76"/>
      <c r="BM2735" s="76"/>
      <c r="BN2735" s="76"/>
      <c r="BO2735" s="76"/>
      <c r="BP2735" s="76"/>
      <c r="BQ2735" s="76"/>
      <c r="BR2735" s="76"/>
      <c r="BS2735" s="76"/>
      <c r="BT2735" s="76"/>
      <c r="BU2735" s="76"/>
      <c r="BV2735" s="76"/>
      <c r="BW2735" s="76"/>
      <c r="BX2735" s="76"/>
      <c r="BY2735" s="76"/>
      <c r="BZ2735" s="76"/>
      <c r="CA2735" s="76"/>
      <c r="CB2735" s="76"/>
      <c r="CC2735" s="76"/>
      <c r="CD2735" s="76"/>
      <c r="CE2735" s="76"/>
      <c r="CF2735" s="76"/>
      <c r="CG2735" s="76"/>
      <c r="CH2735" s="76"/>
      <c r="CI2735" s="76"/>
      <c r="CJ2735" s="76"/>
      <c r="CK2735" s="76"/>
      <c r="CL2735" s="76"/>
      <c r="CN2735" s="60"/>
      <c r="CO2735" s="76"/>
      <c r="CP2735" s="76"/>
      <c r="CQ2735" s="76"/>
      <c r="CR2735" s="76"/>
      <c r="CS2735" s="76"/>
      <c r="CT2735" s="76"/>
      <c r="CU2735" s="76"/>
      <c r="CV2735" s="76"/>
      <c r="CW2735" s="76"/>
      <c r="CX2735" s="76"/>
      <c r="CY2735" s="76"/>
      <c r="CZ2735" s="76"/>
      <c r="DA2735" s="76"/>
      <c r="DB2735" s="76"/>
      <c r="DC2735" s="76"/>
      <c r="DD2735" s="76"/>
      <c r="DE2735" s="76"/>
      <c r="DF2735" s="76"/>
      <c r="DG2735" s="76"/>
      <c r="DH2735" s="76"/>
      <c r="DI2735" s="76"/>
      <c r="DJ2735" s="76"/>
      <c r="DK2735" s="76"/>
      <c r="DL2735" s="76"/>
    </row>
    <row r="2736" spans="1:116" x14ac:dyDescent="0.4">
      <c r="A2736" s="174"/>
      <c r="E2736" s="8"/>
      <c r="G2736" s="175" t="s">
        <v>490</v>
      </c>
      <c r="H2736" s="174"/>
      <c r="I2736" s="176"/>
      <c r="J2736" s="176"/>
      <c r="K2736" s="197"/>
      <c r="L2736" s="197"/>
      <c r="M2736" s="197"/>
      <c r="N2736" s="197"/>
      <c r="O2736" s="197"/>
      <c r="P2736" s="197"/>
      <c r="R2736" s="198"/>
      <c r="S2736" s="174"/>
      <c r="T2736" s="174"/>
      <c r="U2736" s="174"/>
      <c r="V2736" s="174"/>
      <c r="W2736" s="174"/>
      <c r="X2736" s="174"/>
      <c r="Y2736" s="174"/>
      <c r="Z2736" s="174"/>
      <c r="AA2736" s="174"/>
      <c r="AB2736" s="174"/>
      <c r="AC2736" s="174"/>
      <c r="AD2736" s="174"/>
      <c r="AE2736" s="174"/>
      <c r="AF2736" s="174"/>
      <c r="AG2736" s="174"/>
      <c r="AH2736" s="174"/>
      <c r="AI2736" s="174"/>
      <c r="AJ2736" s="174"/>
      <c r="AK2736" s="174"/>
      <c r="AL2736" s="174"/>
      <c r="AM2736" s="174"/>
      <c r="AN2736" s="174"/>
      <c r="AO2736" s="174"/>
      <c r="AP2736" s="174"/>
      <c r="AQ2736" s="174"/>
      <c r="AR2736" s="174"/>
      <c r="AS2736" s="174"/>
      <c r="AT2736" s="174"/>
      <c r="AU2736" s="174"/>
      <c r="AV2736" s="174"/>
      <c r="AW2736" s="174"/>
      <c r="AX2736" s="174"/>
      <c r="AY2736" s="174"/>
      <c r="AZ2736" s="174"/>
      <c r="BA2736" s="174"/>
      <c r="BB2736" s="174"/>
      <c r="BC2736" s="174"/>
      <c r="BD2736" s="174"/>
      <c r="BE2736" s="174"/>
      <c r="BF2736" s="174"/>
      <c r="BG2736" s="174"/>
      <c r="BH2736" s="174"/>
      <c r="BI2736" s="174"/>
      <c r="BJ2736" s="174"/>
      <c r="BK2736" s="174"/>
      <c r="BL2736" s="174"/>
      <c r="BM2736" s="174"/>
      <c r="BN2736" s="174"/>
      <c r="BO2736" s="174"/>
      <c r="BP2736" s="174"/>
      <c r="BQ2736" s="174"/>
      <c r="BR2736" s="174"/>
      <c r="BS2736" s="174"/>
      <c r="BT2736" s="174"/>
      <c r="BU2736" s="174"/>
      <c r="BV2736" s="174"/>
      <c r="BW2736" s="174"/>
      <c r="BX2736" s="174"/>
      <c r="BY2736" s="174"/>
      <c r="BZ2736" s="174"/>
      <c r="CA2736" s="174"/>
      <c r="CB2736" s="174"/>
      <c r="CC2736" s="174"/>
      <c r="CD2736" s="174"/>
      <c r="CE2736" s="174"/>
      <c r="CF2736" s="174"/>
      <c r="CG2736" s="174"/>
      <c r="CH2736" s="174"/>
      <c r="CI2736" s="174"/>
      <c r="CJ2736" s="174"/>
      <c r="CK2736" s="174"/>
      <c r="CL2736" s="174"/>
      <c r="CN2736" s="176"/>
      <c r="CO2736" s="174"/>
      <c r="CP2736" s="174"/>
      <c r="CQ2736" s="174"/>
      <c r="CR2736" s="174"/>
      <c r="CS2736" s="174"/>
      <c r="CT2736" s="174"/>
      <c r="CU2736" s="174"/>
      <c r="CV2736" s="174"/>
      <c r="CW2736" s="174"/>
      <c r="CX2736" s="174"/>
      <c r="CY2736" s="174"/>
      <c r="CZ2736" s="174"/>
      <c r="DA2736" s="174"/>
      <c r="DB2736" s="174"/>
      <c r="DC2736" s="174"/>
      <c r="DD2736" s="174"/>
      <c r="DE2736" s="174"/>
      <c r="DF2736" s="174"/>
      <c r="DG2736" s="174"/>
      <c r="DH2736" s="174"/>
      <c r="DI2736" s="174"/>
      <c r="DJ2736" s="174"/>
      <c r="DK2736" s="174"/>
      <c r="DL2736" s="174"/>
    </row>
    <row r="2737" spans="1:116" x14ac:dyDescent="0.4">
      <c r="A2737" s="174"/>
      <c r="E2737" s="8"/>
      <c r="G2737" s="175" t="s">
        <v>492</v>
      </c>
      <c r="H2737" s="174"/>
      <c r="I2737" s="176"/>
      <c r="J2737" s="176"/>
      <c r="K2737" s="197"/>
      <c r="L2737" s="197"/>
      <c r="M2737" s="197"/>
      <c r="N2737" s="197"/>
      <c r="O2737" s="197"/>
      <c r="P2737" s="197"/>
      <c r="R2737" s="198"/>
      <c r="S2737" s="174"/>
      <c r="T2737" s="174"/>
      <c r="U2737" s="174"/>
      <c r="V2737" s="174"/>
      <c r="W2737" s="174"/>
      <c r="X2737" s="174"/>
      <c r="Y2737" s="174"/>
      <c r="Z2737" s="174"/>
      <c r="AA2737" s="174"/>
      <c r="AB2737" s="174"/>
      <c r="AC2737" s="174"/>
      <c r="AD2737" s="174"/>
      <c r="AE2737" s="174"/>
      <c r="AF2737" s="174"/>
      <c r="AG2737" s="174"/>
      <c r="AH2737" s="174"/>
      <c r="AI2737" s="174"/>
      <c r="AJ2737" s="174"/>
      <c r="AK2737" s="174"/>
      <c r="AL2737" s="174"/>
      <c r="AM2737" s="174"/>
      <c r="AN2737" s="174"/>
      <c r="AO2737" s="174"/>
      <c r="AP2737" s="174"/>
      <c r="AQ2737" s="174"/>
      <c r="AR2737" s="174"/>
      <c r="AS2737" s="174"/>
      <c r="AT2737" s="174"/>
      <c r="AU2737" s="174"/>
      <c r="AV2737" s="174"/>
      <c r="AW2737" s="174"/>
      <c r="AX2737" s="174"/>
      <c r="AY2737" s="174"/>
      <c r="AZ2737" s="174"/>
      <c r="BA2737" s="174"/>
      <c r="BB2737" s="174"/>
      <c r="BC2737" s="174"/>
      <c r="BD2737" s="174"/>
      <c r="BE2737" s="174"/>
      <c r="BF2737" s="174"/>
      <c r="BG2737" s="174"/>
      <c r="BH2737" s="174"/>
      <c r="BI2737" s="174"/>
      <c r="BJ2737" s="174"/>
      <c r="BK2737" s="174"/>
      <c r="BL2737" s="174"/>
      <c r="BM2737" s="174"/>
      <c r="BN2737" s="174"/>
      <c r="BO2737" s="174"/>
      <c r="BP2737" s="174"/>
      <c r="BQ2737" s="174"/>
      <c r="BR2737" s="174"/>
      <c r="BS2737" s="174"/>
      <c r="BT2737" s="174"/>
      <c r="BU2737" s="174"/>
      <c r="BV2737" s="174"/>
      <c r="BW2737" s="174"/>
      <c r="BX2737" s="174"/>
      <c r="BY2737" s="174"/>
      <c r="BZ2737" s="174"/>
      <c r="CA2737" s="174"/>
      <c r="CB2737" s="174"/>
      <c r="CC2737" s="174"/>
      <c r="CD2737" s="174"/>
      <c r="CE2737" s="174"/>
      <c r="CF2737" s="174"/>
      <c r="CG2737" s="174"/>
      <c r="CH2737" s="174"/>
      <c r="CI2737" s="174"/>
      <c r="CJ2737" s="174"/>
      <c r="CK2737" s="174"/>
      <c r="CL2737" s="174"/>
      <c r="CN2737" s="176"/>
      <c r="CO2737" s="174"/>
      <c r="CP2737" s="174"/>
      <c r="CQ2737" s="174"/>
      <c r="CR2737" s="174"/>
      <c r="CS2737" s="174"/>
      <c r="CT2737" s="174"/>
      <c r="CU2737" s="174"/>
      <c r="CV2737" s="174"/>
      <c r="CW2737" s="174"/>
      <c r="CX2737" s="174"/>
      <c r="CY2737" s="174"/>
      <c r="CZ2737" s="174"/>
      <c r="DA2737" s="174"/>
      <c r="DB2737" s="174"/>
      <c r="DC2737" s="174"/>
      <c r="DD2737" s="174"/>
      <c r="DE2737" s="174"/>
      <c r="DF2737" s="174"/>
      <c r="DG2737" s="174"/>
      <c r="DH2737" s="174"/>
      <c r="DI2737" s="174"/>
      <c r="DJ2737" s="174"/>
      <c r="DK2737" s="174"/>
      <c r="DL2737" s="174"/>
    </row>
    <row r="2738" spans="1:116" x14ac:dyDescent="0.4">
      <c r="A2738" s="174"/>
      <c r="E2738" s="8"/>
      <c r="G2738" s="175" t="s">
        <v>461</v>
      </c>
      <c r="H2738" s="174"/>
      <c r="I2738" s="176"/>
      <c r="J2738" s="176"/>
      <c r="K2738" s="197"/>
      <c r="L2738" s="197"/>
      <c r="M2738" s="197"/>
      <c r="N2738" s="197"/>
      <c r="O2738" s="197"/>
      <c r="P2738" s="197"/>
      <c r="R2738" s="198"/>
      <c r="S2738" s="199" t="str">
        <f t="shared" ref="S2738:AX2738" si="5139">S$20</f>
        <v>S$16</v>
      </c>
      <c r="T2738" s="199" t="str">
        <f t="shared" si="5139"/>
        <v>T$16</v>
      </c>
      <c r="U2738" s="199" t="str">
        <f t="shared" si="5139"/>
        <v>U$16</v>
      </c>
      <c r="V2738" s="199" t="str">
        <f t="shared" si="5139"/>
        <v>V$16</v>
      </c>
      <c r="W2738" s="199" t="str">
        <f t="shared" si="5139"/>
        <v>W$16</v>
      </c>
      <c r="X2738" s="199" t="str">
        <f t="shared" si="5139"/>
        <v>X$16</v>
      </c>
      <c r="Y2738" s="199" t="str">
        <f t="shared" si="5139"/>
        <v>Y$16</v>
      </c>
      <c r="Z2738" s="199" t="str">
        <f t="shared" si="5139"/>
        <v>Z$16</v>
      </c>
      <c r="AA2738" s="199" t="str">
        <f t="shared" si="5139"/>
        <v>AA$16</v>
      </c>
      <c r="AB2738" s="199" t="str">
        <f t="shared" si="5139"/>
        <v>AB$16</v>
      </c>
      <c r="AC2738" s="199" t="str">
        <f t="shared" si="5139"/>
        <v>AC$16</v>
      </c>
      <c r="AD2738" s="199" t="str">
        <f t="shared" si="5139"/>
        <v>AD$16</v>
      </c>
      <c r="AE2738" s="199" t="str">
        <f t="shared" si="5139"/>
        <v>AE$16</v>
      </c>
      <c r="AF2738" s="199" t="str">
        <f t="shared" si="5139"/>
        <v>AF$16</v>
      </c>
      <c r="AG2738" s="199" t="str">
        <f t="shared" si="5139"/>
        <v>AG$16</v>
      </c>
      <c r="AH2738" s="199" t="str">
        <f t="shared" si="5139"/>
        <v>AH$16</v>
      </c>
      <c r="AI2738" s="199" t="str">
        <f t="shared" si="5139"/>
        <v>AI$16</v>
      </c>
      <c r="AJ2738" s="199" t="str">
        <f t="shared" si="5139"/>
        <v>AJ$16</v>
      </c>
      <c r="AK2738" s="199" t="str">
        <f t="shared" si="5139"/>
        <v>AK$16</v>
      </c>
      <c r="AL2738" s="199" t="str">
        <f t="shared" si="5139"/>
        <v>AL$16</v>
      </c>
      <c r="AM2738" s="199" t="str">
        <f t="shared" si="5139"/>
        <v>AM$16</v>
      </c>
      <c r="AN2738" s="199" t="str">
        <f t="shared" si="5139"/>
        <v>AN$16</v>
      </c>
      <c r="AO2738" s="199" t="str">
        <f t="shared" si="5139"/>
        <v>AO$16</v>
      </c>
      <c r="AP2738" s="199" t="str">
        <f t="shared" si="5139"/>
        <v>AP$16</v>
      </c>
      <c r="AQ2738" s="199" t="str">
        <f t="shared" si="5139"/>
        <v>AQ$16</v>
      </c>
      <c r="AR2738" s="199" t="str">
        <f t="shared" si="5139"/>
        <v>AR$16</v>
      </c>
      <c r="AS2738" s="199" t="str">
        <f t="shared" si="5139"/>
        <v>AS$16</v>
      </c>
      <c r="AT2738" s="199" t="str">
        <f t="shared" si="5139"/>
        <v>AT$16</v>
      </c>
      <c r="AU2738" s="199" t="str">
        <f t="shared" si="5139"/>
        <v>AU$16</v>
      </c>
      <c r="AV2738" s="199" t="str">
        <f t="shared" si="5139"/>
        <v>AV$16</v>
      </c>
      <c r="AW2738" s="199" t="str">
        <f t="shared" si="5139"/>
        <v>AW$16</v>
      </c>
      <c r="AX2738" s="199" t="str">
        <f t="shared" si="5139"/>
        <v>AX$16</v>
      </c>
      <c r="AY2738" s="199" t="str">
        <f t="shared" ref="AY2738:CD2738" si="5140">AY$20</f>
        <v>AY$16</v>
      </c>
      <c r="AZ2738" s="199" t="str">
        <f t="shared" si="5140"/>
        <v>AZ$16</v>
      </c>
      <c r="BA2738" s="199" t="str">
        <f t="shared" si="5140"/>
        <v>BA$16</v>
      </c>
      <c r="BB2738" s="199" t="str">
        <f t="shared" si="5140"/>
        <v>BB$16</v>
      </c>
      <c r="BC2738" s="199" t="str">
        <f t="shared" si="5140"/>
        <v>BC$16</v>
      </c>
      <c r="BD2738" s="199" t="str">
        <f t="shared" si="5140"/>
        <v>BD$16</v>
      </c>
      <c r="BE2738" s="199" t="str">
        <f t="shared" si="5140"/>
        <v>BE$16</v>
      </c>
      <c r="BF2738" s="199" t="str">
        <f t="shared" si="5140"/>
        <v>BF$16</v>
      </c>
      <c r="BG2738" s="199" t="str">
        <f t="shared" si="5140"/>
        <v>BG$16</v>
      </c>
      <c r="BH2738" s="199" t="str">
        <f t="shared" si="5140"/>
        <v>BH$16</v>
      </c>
      <c r="BI2738" s="199" t="str">
        <f t="shared" si="5140"/>
        <v>BI$16</v>
      </c>
      <c r="BJ2738" s="199" t="str">
        <f t="shared" si="5140"/>
        <v>BJ$16</v>
      </c>
      <c r="BK2738" s="199" t="str">
        <f t="shared" si="5140"/>
        <v>BK$16</v>
      </c>
      <c r="BL2738" s="199" t="str">
        <f t="shared" si="5140"/>
        <v>BL$16</v>
      </c>
      <c r="BM2738" s="199" t="str">
        <f t="shared" si="5140"/>
        <v>BM$16</v>
      </c>
      <c r="BN2738" s="199" t="str">
        <f t="shared" si="5140"/>
        <v>BN$16</v>
      </c>
      <c r="BO2738" s="199" t="str">
        <f t="shared" si="5140"/>
        <v>BO$16</v>
      </c>
      <c r="BP2738" s="199" t="str">
        <f t="shared" si="5140"/>
        <v>BP$16</v>
      </c>
      <c r="BQ2738" s="199" t="str">
        <f t="shared" si="5140"/>
        <v>BQ$16</v>
      </c>
      <c r="BR2738" s="199" t="str">
        <f t="shared" si="5140"/>
        <v>BR$16</v>
      </c>
      <c r="BS2738" s="199" t="str">
        <f t="shared" si="5140"/>
        <v>BS$16</v>
      </c>
      <c r="BT2738" s="199" t="str">
        <f t="shared" si="5140"/>
        <v>BT$16</v>
      </c>
      <c r="BU2738" s="199" t="str">
        <f t="shared" si="5140"/>
        <v>BU$16</v>
      </c>
      <c r="BV2738" s="199" t="str">
        <f t="shared" si="5140"/>
        <v>BV$16</v>
      </c>
      <c r="BW2738" s="199" t="str">
        <f t="shared" si="5140"/>
        <v>BW$16</v>
      </c>
      <c r="BX2738" s="199" t="str">
        <f t="shared" si="5140"/>
        <v>BX$16</v>
      </c>
      <c r="BY2738" s="199" t="str">
        <f t="shared" si="5140"/>
        <v>BY$16</v>
      </c>
      <c r="BZ2738" s="199" t="str">
        <f t="shared" si="5140"/>
        <v>BZ$16</v>
      </c>
      <c r="CA2738" s="199" t="str">
        <f t="shared" si="5140"/>
        <v>CA$16</v>
      </c>
      <c r="CB2738" s="199" t="str">
        <f t="shared" si="5140"/>
        <v>CB$16</v>
      </c>
      <c r="CC2738" s="199" t="str">
        <f t="shared" si="5140"/>
        <v>CC$16</v>
      </c>
      <c r="CD2738" s="199" t="str">
        <f t="shared" si="5140"/>
        <v>CD$16</v>
      </c>
      <c r="CE2738" s="199" t="str">
        <f t="shared" ref="CE2738:CL2738" si="5141">CE$20</f>
        <v>CE$16</v>
      </c>
      <c r="CF2738" s="199" t="str">
        <f t="shared" si="5141"/>
        <v>CF$16</v>
      </c>
      <c r="CG2738" s="199" t="str">
        <f t="shared" si="5141"/>
        <v>CG$16</v>
      </c>
      <c r="CH2738" s="199" t="str">
        <f t="shared" si="5141"/>
        <v>CH$16</v>
      </c>
      <c r="CI2738" s="199" t="str">
        <f t="shared" si="5141"/>
        <v>CI$16</v>
      </c>
      <c r="CJ2738" s="199" t="str">
        <f t="shared" si="5141"/>
        <v>CJ$16</v>
      </c>
      <c r="CK2738" s="199" t="str">
        <f t="shared" si="5141"/>
        <v>CK$16</v>
      </c>
      <c r="CL2738" s="199" t="str">
        <f t="shared" si="5141"/>
        <v>CL$16</v>
      </c>
      <c r="CN2738" s="176"/>
      <c r="CO2738" s="199" t="str">
        <f t="shared" ref="CO2738:DL2738" si="5142">CO$20</f>
        <v>CO$16</v>
      </c>
      <c r="CP2738" s="199" t="str">
        <f t="shared" si="5142"/>
        <v>CP$16</v>
      </c>
      <c r="CQ2738" s="199" t="str">
        <f t="shared" si="5142"/>
        <v>CQ$16</v>
      </c>
      <c r="CR2738" s="199" t="str">
        <f t="shared" si="5142"/>
        <v>CR$16</v>
      </c>
      <c r="CS2738" s="199" t="str">
        <f t="shared" si="5142"/>
        <v>CS$16</v>
      </c>
      <c r="CT2738" s="199" t="str">
        <f t="shared" si="5142"/>
        <v>CT$16</v>
      </c>
      <c r="CU2738" s="199" t="str">
        <f t="shared" si="5142"/>
        <v>CU$16</v>
      </c>
      <c r="CV2738" s="199" t="str">
        <f t="shared" si="5142"/>
        <v>CV$16</v>
      </c>
      <c r="CW2738" s="199" t="str">
        <f t="shared" si="5142"/>
        <v>CW$16</v>
      </c>
      <c r="CX2738" s="199" t="str">
        <f t="shared" si="5142"/>
        <v>CX$16</v>
      </c>
      <c r="CY2738" s="199" t="str">
        <f t="shared" si="5142"/>
        <v>CY$16</v>
      </c>
      <c r="CZ2738" s="199" t="str">
        <f t="shared" si="5142"/>
        <v>CZ$16</v>
      </c>
      <c r="DA2738" s="199" t="str">
        <f t="shared" si="5142"/>
        <v>DA$16</v>
      </c>
      <c r="DB2738" s="199" t="str">
        <f t="shared" si="5142"/>
        <v>DB$16</v>
      </c>
      <c r="DC2738" s="199" t="str">
        <f t="shared" si="5142"/>
        <v>DC$16</v>
      </c>
      <c r="DD2738" s="199" t="str">
        <f t="shared" si="5142"/>
        <v>DD$16</v>
      </c>
      <c r="DE2738" s="199" t="str">
        <f t="shared" si="5142"/>
        <v>DE$16</v>
      </c>
      <c r="DF2738" s="199" t="str">
        <f t="shared" si="5142"/>
        <v>DF$16</v>
      </c>
      <c r="DG2738" s="199" t="str">
        <f t="shared" si="5142"/>
        <v>DG$16</v>
      </c>
      <c r="DH2738" s="199" t="str">
        <f t="shared" si="5142"/>
        <v>DH$16</v>
      </c>
      <c r="DI2738" s="199" t="str">
        <f t="shared" si="5142"/>
        <v>DI$16</v>
      </c>
      <c r="DJ2738" s="199" t="str">
        <f t="shared" si="5142"/>
        <v>DJ$16</v>
      </c>
      <c r="DK2738" s="199" t="str">
        <f t="shared" si="5142"/>
        <v>DK$16</v>
      </c>
      <c r="DL2738" s="199" t="str">
        <f t="shared" si="5142"/>
        <v>DL$16</v>
      </c>
    </row>
    <row r="2739" spans="1:116" x14ac:dyDescent="0.4">
      <c r="A2739" s="174"/>
      <c r="E2739" s="8"/>
      <c r="G2739" s="175" t="s">
        <v>462</v>
      </c>
      <c r="H2739" s="200"/>
      <c r="I2739" s="201"/>
      <c r="J2739" s="201"/>
      <c r="K2739" s="202"/>
      <c r="L2739" s="202"/>
      <c r="M2739" s="202"/>
      <c r="N2739" s="202"/>
      <c r="O2739" s="202"/>
      <c r="P2739" s="202"/>
      <c r="R2739" s="202"/>
      <c r="S2739" s="199" t="str">
        <f t="shared" ref="S2739:AX2739" si="5143">S$21</f>
        <v>S$17</v>
      </c>
      <c r="T2739" s="199" t="str">
        <f t="shared" si="5143"/>
        <v>T$17</v>
      </c>
      <c r="U2739" s="199" t="str">
        <f t="shared" si="5143"/>
        <v>U$17</v>
      </c>
      <c r="V2739" s="199" t="str">
        <f t="shared" si="5143"/>
        <v>V$17</v>
      </c>
      <c r="W2739" s="199" t="str">
        <f t="shared" si="5143"/>
        <v>W$17</v>
      </c>
      <c r="X2739" s="199" t="str">
        <f t="shared" si="5143"/>
        <v>X$17</v>
      </c>
      <c r="Y2739" s="199" t="str">
        <f t="shared" si="5143"/>
        <v>Y$17</v>
      </c>
      <c r="Z2739" s="199" t="str">
        <f t="shared" si="5143"/>
        <v>Z$17</v>
      </c>
      <c r="AA2739" s="199" t="str">
        <f t="shared" si="5143"/>
        <v>AA$17</v>
      </c>
      <c r="AB2739" s="199" t="str">
        <f t="shared" si="5143"/>
        <v>AB$17</v>
      </c>
      <c r="AC2739" s="199" t="str">
        <f t="shared" si="5143"/>
        <v>AC$17</v>
      </c>
      <c r="AD2739" s="199" t="str">
        <f t="shared" si="5143"/>
        <v>AD$17</v>
      </c>
      <c r="AE2739" s="199" t="str">
        <f t="shared" si="5143"/>
        <v>AE$17</v>
      </c>
      <c r="AF2739" s="199" t="str">
        <f t="shared" si="5143"/>
        <v>AF$17</v>
      </c>
      <c r="AG2739" s="199" t="str">
        <f t="shared" si="5143"/>
        <v>AG$17</v>
      </c>
      <c r="AH2739" s="199" t="str">
        <f t="shared" si="5143"/>
        <v>AH$17</v>
      </c>
      <c r="AI2739" s="199" t="str">
        <f t="shared" si="5143"/>
        <v>AI$17</v>
      </c>
      <c r="AJ2739" s="199" t="str">
        <f t="shared" si="5143"/>
        <v>AJ$17</v>
      </c>
      <c r="AK2739" s="199" t="str">
        <f t="shared" si="5143"/>
        <v>AK$17</v>
      </c>
      <c r="AL2739" s="199" t="str">
        <f t="shared" si="5143"/>
        <v>AL$17</v>
      </c>
      <c r="AM2739" s="199" t="str">
        <f t="shared" si="5143"/>
        <v>AM$17</v>
      </c>
      <c r="AN2739" s="199" t="str">
        <f t="shared" si="5143"/>
        <v>AN$17</v>
      </c>
      <c r="AO2739" s="199" t="str">
        <f t="shared" si="5143"/>
        <v>AO$17</v>
      </c>
      <c r="AP2739" s="199" t="str">
        <f t="shared" si="5143"/>
        <v>AP$17</v>
      </c>
      <c r="AQ2739" s="199" t="str">
        <f t="shared" si="5143"/>
        <v>AQ$17</v>
      </c>
      <c r="AR2739" s="199" t="str">
        <f t="shared" si="5143"/>
        <v>AR$17</v>
      </c>
      <c r="AS2739" s="199" t="str">
        <f t="shared" si="5143"/>
        <v>AS$17</v>
      </c>
      <c r="AT2739" s="199" t="str">
        <f t="shared" si="5143"/>
        <v>AT$17</v>
      </c>
      <c r="AU2739" s="199" t="str">
        <f t="shared" si="5143"/>
        <v>AU$17</v>
      </c>
      <c r="AV2739" s="199" t="str">
        <f t="shared" si="5143"/>
        <v>AV$17</v>
      </c>
      <c r="AW2739" s="199" t="str">
        <f t="shared" si="5143"/>
        <v>AW$17</v>
      </c>
      <c r="AX2739" s="199" t="str">
        <f t="shared" si="5143"/>
        <v>AX$17</v>
      </c>
      <c r="AY2739" s="199" t="str">
        <f t="shared" ref="AY2739:CD2739" si="5144">AY$21</f>
        <v>AY$17</v>
      </c>
      <c r="AZ2739" s="199" t="str">
        <f t="shared" si="5144"/>
        <v>AZ$17</v>
      </c>
      <c r="BA2739" s="199" t="str">
        <f t="shared" si="5144"/>
        <v>BA$17</v>
      </c>
      <c r="BB2739" s="199" t="str">
        <f t="shared" si="5144"/>
        <v>BB$17</v>
      </c>
      <c r="BC2739" s="199" t="str">
        <f t="shared" si="5144"/>
        <v>BC$17</v>
      </c>
      <c r="BD2739" s="199" t="str">
        <f t="shared" si="5144"/>
        <v>BD$17</v>
      </c>
      <c r="BE2739" s="199" t="str">
        <f t="shared" si="5144"/>
        <v>BE$17</v>
      </c>
      <c r="BF2739" s="199" t="str">
        <f t="shared" si="5144"/>
        <v>BF$17</v>
      </c>
      <c r="BG2739" s="199" t="str">
        <f t="shared" si="5144"/>
        <v>BG$17</v>
      </c>
      <c r="BH2739" s="199" t="str">
        <f t="shared" si="5144"/>
        <v>BH$17</v>
      </c>
      <c r="BI2739" s="199" t="str">
        <f t="shared" si="5144"/>
        <v>BI$17</v>
      </c>
      <c r="BJ2739" s="199" t="str">
        <f t="shared" si="5144"/>
        <v>BJ$17</v>
      </c>
      <c r="BK2739" s="199" t="str">
        <f t="shared" si="5144"/>
        <v>BK$17</v>
      </c>
      <c r="BL2739" s="199" t="str">
        <f t="shared" si="5144"/>
        <v>BL$17</v>
      </c>
      <c r="BM2739" s="199" t="str">
        <f t="shared" si="5144"/>
        <v>BM$17</v>
      </c>
      <c r="BN2739" s="199" t="str">
        <f t="shared" si="5144"/>
        <v>BN$17</v>
      </c>
      <c r="BO2739" s="199" t="str">
        <f t="shared" si="5144"/>
        <v>BO$17</v>
      </c>
      <c r="BP2739" s="199" t="str">
        <f t="shared" si="5144"/>
        <v>BP$17</v>
      </c>
      <c r="BQ2739" s="199" t="str">
        <f t="shared" si="5144"/>
        <v>BQ$17</v>
      </c>
      <c r="BR2739" s="199" t="str">
        <f t="shared" si="5144"/>
        <v>BR$17</v>
      </c>
      <c r="BS2739" s="199" t="str">
        <f t="shared" si="5144"/>
        <v>BS$17</v>
      </c>
      <c r="BT2739" s="199" t="str">
        <f t="shared" si="5144"/>
        <v>BT$17</v>
      </c>
      <c r="BU2739" s="199" t="str">
        <f t="shared" si="5144"/>
        <v>BU$17</v>
      </c>
      <c r="BV2739" s="199" t="str">
        <f t="shared" si="5144"/>
        <v>BV$17</v>
      </c>
      <c r="BW2739" s="199" t="str">
        <f t="shared" si="5144"/>
        <v>BW$17</v>
      </c>
      <c r="BX2739" s="199" t="str">
        <f t="shared" si="5144"/>
        <v>BX$17</v>
      </c>
      <c r="BY2739" s="199" t="str">
        <f t="shared" si="5144"/>
        <v>BY$17</v>
      </c>
      <c r="BZ2739" s="199" t="str">
        <f t="shared" si="5144"/>
        <v>BZ$17</v>
      </c>
      <c r="CA2739" s="199" t="str">
        <f t="shared" si="5144"/>
        <v>CA$17</v>
      </c>
      <c r="CB2739" s="199" t="str">
        <f t="shared" si="5144"/>
        <v>CB$17</v>
      </c>
      <c r="CC2739" s="199" t="str">
        <f t="shared" si="5144"/>
        <v>CC$17</v>
      </c>
      <c r="CD2739" s="199" t="str">
        <f t="shared" si="5144"/>
        <v>CD$17</v>
      </c>
      <c r="CE2739" s="199" t="str">
        <f t="shared" ref="CE2739:CL2739" si="5145">CE$21</f>
        <v>CE$17</v>
      </c>
      <c r="CF2739" s="199" t="str">
        <f t="shared" si="5145"/>
        <v>CF$17</v>
      </c>
      <c r="CG2739" s="199" t="str">
        <f t="shared" si="5145"/>
        <v>CG$17</v>
      </c>
      <c r="CH2739" s="199" t="str">
        <f t="shared" si="5145"/>
        <v>CH$17</v>
      </c>
      <c r="CI2739" s="199" t="str">
        <f t="shared" si="5145"/>
        <v>CI$17</v>
      </c>
      <c r="CJ2739" s="199" t="str">
        <f t="shared" si="5145"/>
        <v>CJ$17</v>
      </c>
      <c r="CK2739" s="199" t="str">
        <f t="shared" si="5145"/>
        <v>CK$17</v>
      </c>
      <c r="CL2739" s="199" t="str">
        <f t="shared" si="5145"/>
        <v>CL$17</v>
      </c>
      <c r="CN2739" s="201"/>
      <c r="CO2739" s="199" t="str">
        <f t="shared" ref="CO2739:DL2739" si="5146">CO$21</f>
        <v>CO$17</v>
      </c>
      <c r="CP2739" s="199" t="str">
        <f t="shared" si="5146"/>
        <v>CP$17</v>
      </c>
      <c r="CQ2739" s="199" t="str">
        <f t="shared" si="5146"/>
        <v>CQ$17</v>
      </c>
      <c r="CR2739" s="199" t="str">
        <f t="shared" si="5146"/>
        <v>CR$17</v>
      </c>
      <c r="CS2739" s="199" t="str">
        <f t="shared" si="5146"/>
        <v>CS$17</v>
      </c>
      <c r="CT2739" s="199" t="str">
        <f t="shared" si="5146"/>
        <v>CT$17</v>
      </c>
      <c r="CU2739" s="199" t="str">
        <f t="shared" si="5146"/>
        <v>CU$17</v>
      </c>
      <c r="CV2739" s="199" t="str">
        <f t="shared" si="5146"/>
        <v>CV$17</v>
      </c>
      <c r="CW2739" s="199" t="str">
        <f t="shared" si="5146"/>
        <v>CW$17</v>
      </c>
      <c r="CX2739" s="199" t="str">
        <f t="shared" si="5146"/>
        <v>CX$17</v>
      </c>
      <c r="CY2739" s="199" t="str">
        <f t="shared" si="5146"/>
        <v>CY$17</v>
      </c>
      <c r="CZ2739" s="199" t="str">
        <f t="shared" si="5146"/>
        <v>CZ$17</v>
      </c>
      <c r="DA2739" s="199" t="str">
        <f t="shared" si="5146"/>
        <v>DA$17</v>
      </c>
      <c r="DB2739" s="199" t="str">
        <f t="shared" si="5146"/>
        <v>DB$17</v>
      </c>
      <c r="DC2739" s="199" t="str">
        <f t="shared" si="5146"/>
        <v>DC$17</v>
      </c>
      <c r="DD2739" s="199" t="str">
        <f t="shared" si="5146"/>
        <v>DD$17</v>
      </c>
      <c r="DE2739" s="199" t="str">
        <f t="shared" si="5146"/>
        <v>DE$17</v>
      </c>
      <c r="DF2739" s="199" t="str">
        <f t="shared" si="5146"/>
        <v>DF$17</v>
      </c>
      <c r="DG2739" s="199" t="str">
        <f t="shared" si="5146"/>
        <v>DG$17</v>
      </c>
      <c r="DH2739" s="199" t="str">
        <f t="shared" si="5146"/>
        <v>DH$17</v>
      </c>
      <c r="DI2739" s="199" t="str">
        <f t="shared" si="5146"/>
        <v>DI$17</v>
      </c>
      <c r="DJ2739" s="199" t="str">
        <f t="shared" si="5146"/>
        <v>DJ$17</v>
      </c>
      <c r="DK2739" s="199" t="str">
        <f t="shared" si="5146"/>
        <v>DK$17</v>
      </c>
      <c r="DL2739" s="199" t="str">
        <f t="shared" si="5146"/>
        <v>DL$17</v>
      </c>
    </row>
    <row r="2740" spans="1:116" x14ac:dyDescent="0.4">
      <c r="A2740" s="174"/>
      <c r="E2740" s="8"/>
      <c r="G2740" s="175" t="s">
        <v>491</v>
      </c>
      <c r="H2740" s="200"/>
      <c r="I2740" s="201"/>
      <c r="J2740" s="201"/>
      <c r="K2740" s="202"/>
      <c r="L2740" s="202"/>
      <c r="M2740" s="202"/>
      <c r="N2740" s="202"/>
      <c r="O2740" s="202"/>
      <c r="P2740" s="202"/>
      <c r="R2740" s="202"/>
      <c r="S2740" s="190"/>
      <c r="T2740" s="190"/>
      <c r="U2740" s="190"/>
      <c r="V2740" s="190"/>
      <c r="W2740" s="190"/>
      <c r="X2740" s="190"/>
      <c r="Y2740" s="190"/>
      <c r="Z2740" s="190"/>
      <c r="AA2740" s="190"/>
      <c r="AB2740" s="190"/>
      <c r="AC2740" s="190"/>
      <c r="AD2740" s="190"/>
      <c r="AE2740" s="190"/>
      <c r="AF2740" s="190"/>
      <c r="AG2740" s="190"/>
      <c r="AH2740" s="190"/>
      <c r="AI2740" s="190"/>
      <c r="AJ2740" s="190"/>
      <c r="AK2740" s="190"/>
      <c r="AL2740" s="190"/>
      <c r="AM2740" s="190"/>
      <c r="AN2740" s="190"/>
      <c r="AO2740" s="190"/>
      <c r="AP2740" s="190"/>
      <c r="AQ2740" s="190"/>
      <c r="AR2740" s="190"/>
      <c r="AS2740" s="190"/>
      <c r="AT2740" s="190"/>
      <c r="AU2740" s="190"/>
      <c r="AV2740" s="190"/>
      <c r="AW2740" s="190"/>
      <c r="AX2740" s="190"/>
      <c r="AY2740" s="190"/>
      <c r="AZ2740" s="190"/>
      <c r="BA2740" s="190"/>
      <c r="BB2740" s="190"/>
      <c r="BC2740" s="190"/>
      <c r="BD2740" s="190"/>
      <c r="BE2740" s="190"/>
      <c r="BF2740" s="190"/>
      <c r="BG2740" s="190"/>
      <c r="BH2740" s="190"/>
      <c r="BI2740" s="190"/>
      <c r="BJ2740" s="190"/>
      <c r="BK2740" s="190"/>
      <c r="BL2740" s="190"/>
      <c r="BM2740" s="190"/>
      <c r="BN2740" s="190"/>
      <c r="BO2740" s="190"/>
      <c r="BP2740" s="190"/>
      <c r="BQ2740" s="190"/>
      <c r="BR2740" s="190"/>
      <c r="BS2740" s="190"/>
      <c r="BT2740" s="190"/>
      <c r="BU2740" s="190"/>
      <c r="BV2740" s="190"/>
      <c r="BW2740" s="190"/>
      <c r="BX2740" s="190"/>
      <c r="BY2740" s="190"/>
      <c r="BZ2740" s="190"/>
      <c r="CA2740" s="190"/>
      <c r="CB2740" s="190"/>
      <c r="CC2740" s="190"/>
      <c r="CD2740" s="190"/>
      <c r="CE2740" s="190"/>
      <c r="CF2740" s="190"/>
      <c r="CG2740" s="190"/>
      <c r="CH2740" s="190"/>
      <c r="CI2740" s="190"/>
      <c r="CJ2740" s="190"/>
      <c r="CK2740" s="190"/>
      <c r="CL2740" s="190"/>
      <c r="CN2740" s="201"/>
      <c r="CO2740" s="190"/>
      <c r="CP2740" s="190"/>
      <c r="CQ2740" s="190"/>
      <c r="CR2740" s="190"/>
      <c r="CS2740" s="190"/>
      <c r="CT2740" s="190"/>
      <c r="CU2740" s="190"/>
      <c r="CV2740" s="190"/>
      <c r="CW2740" s="190"/>
      <c r="CX2740" s="190"/>
      <c r="CY2740" s="190"/>
      <c r="CZ2740" s="190"/>
      <c r="DA2740" s="190"/>
      <c r="DB2740" s="190"/>
      <c r="DC2740" s="190"/>
      <c r="DD2740" s="190"/>
      <c r="DE2740" s="190"/>
      <c r="DF2740" s="190"/>
      <c r="DG2740" s="190"/>
      <c r="DH2740" s="190"/>
      <c r="DI2740" s="190"/>
      <c r="DJ2740" s="190"/>
      <c r="DK2740" s="190"/>
      <c r="DL2740" s="190"/>
    </row>
    <row r="2741" spans="1:116" x14ac:dyDescent="0.4">
      <c r="A2741" s="174"/>
      <c r="E2741" s="8"/>
      <c r="G2741" s="175" t="s">
        <v>505</v>
      </c>
      <c r="H2741" s="200"/>
      <c r="I2741" s="201"/>
      <c r="J2741" s="201"/>
      <c r="K2741" s="202"/>
      <c r="L2741" s="202"/>
      <c r="M2741" s="202"/>
      <c r="N2741" s="202"/>
      <c r="O2741" s="202"/>
      <c r="P2741" s="202"/>
      <c r="R2741" s="202"/>
      <c r="S2741" s="190"/>
      <c r="T2741" s="190"/>
      <c r="U2741" s="190"/>
      <c r="V2741" s="190"/>
      <c r="W2741" s="190"/>
      <c r="X2741" s="190"/>
      <c r="Y2741" s="190"/>
      <c r="Z2741" s="190"/>
      <c r="AA2741" s="190"/>
      <c r="AB2741" s="190"/>
      <c r="AC2741" s="190"/>
      <c r="AD2741" s="190"/>
      <c r="AE2741" s="190"/>
      <c r="AF2741" s="190"/>
      <c r="AG2741" s="190"/>
      <c r="AH2741" s="190"/>
      <c r="AI2741" s="190"/>
      <c r="AJ2741" s="190"/>
      <c r="AK2741" s="190"/>
      <c r="AL2741" s="190"/>
      <c r="AM2741" s="190"/>
      <c r="AN2741" s="190"/>
      <c r="AO2741" s="190"/>
      <c r="AP2741" s="190"/>
      <c r="AQ2741" s="190"/>
      <c r="AR2741" s="190"/>
      <c r="AS2741" s="190"/>
      <c r="AT2741" s="190"/>
      <c r="AU2741" s="190"/>
      <c r="AV2741" s="190"/>
      <c r="AW2741" s="190"/>
      <c r="AX2741" s="190"/>
      <c r="AY2741" s="190"/>
      <c r="AZ2741" s="190"/>
      <c r="BA2741" s="190"/>
      <c r="BB2741" s="190"/>
      <c r="BC2741" s="190"/>
      <c r="BD2741" s="190"/>
      <c r="BE2741" s="190"/>
      <c r="BF2741" s="190"/>
      <c r="BG2741" s="190"/>
      <c r="BH2741" s="190"/>
      <c r="BI2741" s="190"/>
      <c r="BJ2741" s="190"/>
      <c r="BK2741" s="190"/>
      <c r="BL2741" s="190"/>
      <c r="BM2741" s="190"/>
      <c r="BN2741" s="190"/>
      <c r="BO2741" s="190"/>
      <c r="BP2741" s="190"/>
      <c r="BQ2741" s="190"/>
      <c r="BR2741" s="190"/>
      <c r="BS2741" s="190"/>
      <c r="BT2741" s="190"/>
      <c r="BU2741" s="190"/>
      <c r="BV2741" s="190"/>
      <c r="BW2741" s="190"/>
      <c r="BX2741" s="190"/>
      <c r="BY2741" s="190"/>
      <c r="BZ2741" s="190"/>
      <c r="CA2741" s="190"/>
      <c r="CB2741" s="190"/>
      <c r="CC2741" s="190"/>
      <c r="CD2741" s="190"/>
      <c r="CE2741" s="190"/>
      <c r="CF2741" s="190"/>
      <c r="CG2741" s="190"/>
      <c r="CH2741" s="190"/>
      <c r="CI2741" s="190"/>
      <c r="CJ2741" s="190"/>
      <c r="CK2741" s="190"/>
      <c r="CL2741" s="190"/>
      <c r="CN2741" s="201"/>
      <c r="CO2741" s="190"/>
      <c r="CP2741" s="190"/>
      <c r="CQ2741" s="190"/>
      <c r="CR2741" s="190"/>
      <c r="CS2741" s="190"/>
      <c r="CT2741" s="190"/>
      <c r="CU2741" s="190"/>
      <c r="CV2741" s="190"/>
      <c r="CW2741" s="190"/>
      <c r="CX2741" s="190"/>
      <c r="CY2741" s="190"/>
      <c r="CZ2741" s="190"/>
      <c r="DA2741" s="190"/>
      <c r="DB2741" s="190"/>
      <c r="DC2741" s="190"/>
      <c r="DD2741" s="190"/>
      <c r="DE2741" s="190"/>
      <c r="DF2741" s="190"/>
      <c r="DG2741" s="190"/>
      <c r="DH2741" s="190"/>
      <c r="DI2741" s="190"/>
      <c r="DJ2741" s="190"/>
      <c r="DK2741" s="190"/>
      <c r="DL2741" s="190"/>
    </row>
    <row r="2742" spans="1:116" x14ac:dyDescent="0.4">
      <c r="A2742" s="174"/>
      <c r="E2742" s="8"/>
      <c r="G2742" s="175" t="s">
        <v>463</v>
      </c>
      <c r="H2742" s="200"/>
      <c r="I2742" s="201"/>
      <c r="J2742" s="201"/>
      <c r="K2742" s="202"/>
      <c r="L2742" s="202"/>
      <c r="M2742" s="202"/>
      <c r="N2742" s="202"/>
      <c r="O2742" s="202"/>
      <c r="P2742" s="202"/>
      <c r="R2742" s="202"/>
      <c r="S2742" s="190" t="str">
        <f t="shared" ref="S2742:AX2742" si="5147">S$22</f>
        <v>S$18</v>
      </c>
      <c r="T2742" s="190" t="str">
        <f t="shared" si="5147"/>
        <v>T$18</v>
      </c>
      <c r="U2742" s="190" t="str">
        <f t="shared" si="5147"/>
        <v>U$18</v>
      </c>
      <c r="V2742" s="190" t="str">
        <f t="shared" si="5147"/>
        <v>V$18</v>
      </c>
      <c r="W2742" s="190" t="str">
        <f t="shared" si="5147"/>
        <v>W$18</v>
      </c>
      <c r="X2742" s="190" t="str">
        <f t="shared" si="5147"/>
        <v>X$18</v>
      </c>
      <c r="Y2742" s="190" t="str">
        <f t="shared" si="5147"/>
        <v>Y$18</v>
      </c>
      <c r="Z2742" s="190" t="str">
        <f t="shared" si="5147"/>
        <v>Z$18</v>
      </c>
      <c r="AA2742" s="190" t="str">
        <f t="shared" si="5147"/>
        <v>AA$18</v>
      </c>
      <c r="AB2742" s="190" t="str">
        <f t="shared" si="5147"/>
        <v>AB$18</v>
      </c>
      <c r="AC2742" s="190" t="str">
        <f t="shared" si="5147"/>
        <v>AC$18</v>
      </c>
      <c r="AD2742" s="190" t="str">
        <f t="shared" si="5147"/>
        <v>AD$18</v>
      </c>
      <c r="AE2742" s="190" t="str">
        <f t="shared" si="5147"/>
        <v>AE$18</v>
      </c>
      <c r="AF2742" s="190" t="str">
        <f t="shared" si="5147"/>
        <v>AF$18</v>
      </c>
      <c r="AG2742" s="190" t="str">
        <f t="shared" si="5147"/>
        <v>AG$18</v>
      </c>
      <c r="AH2742" s="190" t="str">
        <f t="shared" si="5147"/>
        <v>AH$18</v>
      </c>
      <c r="AI2742" s="190" t="str">
        <f t="shared" si="5147"/>
        <v>AI$18</v>
      </c>
      <c r="AJ2742" s="190" t="str">
        <f t="shared" si="5147"/>
        <v>AJ$18</v>
      </c>
      <c r="AK2742" s="190" t="str">
        <f t="shared" si="5147"/>
        <v>AK$18</v>
      </c>
      <c r="AL2742" s="190" t="str">
        <f t="shared" si="5147"/>
        <v>AL$18</v>
      </c>
      <c r="AM2742" s="190" t="str">
        <f t="shared" si="5147"/>
        <v>AM$18</v>
      </c>
      <c r="AN2742" s="190" t="str">
        <f t="shared" si="5147"/>
        <v>AN$18</v>
      </c>
      <c r="AO2742" s="190" t="str">
        <f t="shared" si="5147"/>
        <v>AO$18</v>
      </c>
      <c r="AP2742" s="190" t="str">
        <f t="shared" si="5147"/>
        <v>AP$18</v>
      </c>
      <c r="AQ2742" s="190" t="str">
        <f t="shared" si="5147"/>
        <v>AQ$18</v>
      </c>
      <c r="AR2742" s="190" t="str">
        <f t="shared" si="5147"/>
        <v>AR$18</v>
      </c>
      <c r="AS2742" s="190" t="str">
        <f t="shared" si="5147"/>
        <v>AS$18</v>
      </c>
      <c r="AT2742" s="190" t="str">
        <f t="shared" si="5147"/>
        <v>AT$18</v>
      </c>
      <c r="AU2742" s="190" t="str">
        <f t="shared" si="5147"/>
        <v>AU$18</v>
      </c>
      <c r="AV2742" s="190" t="str">
        <f t="shared" si="5147"/>
        <v>AV$18</v>
      </c>
      <c r="AW2742" s="190" t="str">
        <f t="shared" si="5147"/>
        <v>AW$18</v>
      </c>
      <c r="AX2742" s="190" t="str">
        <f t="shared" si="5147"/>
        <v>AX$18</v>
      </c>
      <c r="AY2742" s="190" t="str">
        <f t="shared" ref="AY2742:CD2742" si="5148">AY$22</f>
        <v>AY$18</v>
      </c>
      <c r="AZ2742" s="190" t="str">
        <f t="shared" si="5148"/>
        <v>AZ$18</v>
      </c>
      <c r="BA2742" s="190" t="str">
        <f t="shared" si="5148"/>
        <v>BA$18</v>
      </c>
      <c r="BB2742" s="190" t="str">
        <f t="shared" si="5148"/>
        <v>BB$18</v>
      </c>
      <c r="BC2742" s="190" t="str">
        <f t="shared" si="5148"/>
        <v>BC$18</v>
      </c>
      <c r="BD2742" s="190" t="str">
        <f t="shared" si="5148"/>
        <v>BD$18</v>
      </c>
      <c r="BE2742" s="190" t="str">
        <f t="shared" si="5148"/>
        <v>BE$18</v>
      </c>
      <c r="BF2742" s="190" t="str">
        <f t="shared" si="5148"/>
        <v>BF$18</v>
      </c>
      <c r="BG2742" s="190" t="str">
        <f t="shared" si="5148"/>
        <v>BG$18</v>
      </c>
      <c r="BH2742" s="190" t="str">
        <f t="shared" si="5148"/>
        <v>BH$18</v>
      </c>
      <c r="BI2742" s="190" t="str">
        <f t="shared" si="5148"/>
        <v>BI$18</v>
      </c>
      <c r="BJ2742" s="190" t="str">
        <f t="shared" si="5148"/>
        <v>BJ$18</v>
      </c>
      <c r="BK2742" s="190" t="str">
        <f t="shared" si="5148"/>
        <v>BK$18</v>
      </c>
      <c r="BL2742" s="190" t="str">
        <f t="shared" si="5148"/>
        <v>BL$18</v>
      </c>
      <c r="BM2742" s="190" t="str">
        <f t="shared" si="5148"/>
        <v>BM$18</v>
      </c>
      <c r="BN2742" s="190" t="str">
        <f t="shared" si="5148"/>
        <v>BN$18</v>
      </c>
      <c r="BO2742" s="190" t="str">
        <f t="shared" si="5148"/>
        <v>BO$18</v>
      </c>
      <c r="BP2742" s="190" t="str">
        <f t="shared" si="5148"/>
        <v>BP$18</v>
      </c>
      <c r="BQ2742" s="190" t="str">
        <f t="shared" si="5148"/>
        <v>BQ$18</v>
      </c>
      <c r="BR2742" s="190" t="str">
        <f t="shared" si="5148"/>
        <v>BR$18</v>
      </c>
      <c r="BS2742" s="190" t="str">
        <f t="shared" si="5148"/>
        <v>BS$18</v>
      </c>
      <c r="BT2742" s="190" t="str">
        <f t="shared" si="5148"/>
        <v>BT$18</v>
      </c>
      <c r="BU2742" s="190" t="str">
        <f t="shared" si="5148"/>
        <v>BU$18</v>
      </c>
      <c r="BV2742" s="190" t="str">
        <f t="shared" si="5148"/>
        <v>BV$18</v>
      </c>
      <c r="BW2742" s="190" t="str">
        <f t="shared" si="5148"/>
        <v>BW$18</v>
      </c>
      <c r="BX2742" s="190" t="str">
        <f t="shared" si="5148"/>
        <v>BX$18</v>
      </c>
      <c r="BY2742" s="190" t="str">
        <f t="shared" si="5148"/>
        <v>BY$18</v>
      </c>
      <c r="BZ2742" s="190" t="str">
        <f t="shared" si="5148"/>
        <v>BZ$18</v>
      </c>
      <c r="CA2742" s="190" t="str">
        <f t="shared" si="5148"/>
        <v>CA$18</v>
      </c>
      <c r="CB2742" s="190" t="str">
        <f t="shared" si="5148"/>
        <v>CB$18</v>
      </c>
      <c r="CC2742" s="190" t="str">
        <f t="shared" si="5148"/>
        <v>CC$18</v>
      </c>
      <c r="CD2742" s="190" t="str">
        <f t="shared" si="5148"/>
        <v>CD$18</v>
      </c>
      <c r="CE2742" s="190" t="str">
        <f t="shared" ref="CE2742:CL2742" si="5149">CE$22</f>
        <v>CE$18</v>
      </c>
      <c r="CF2742" s="190" t="str">
        <f t="shared" si="5149"/>
        <v>CF$18</v>
      </c>
      <c r="CG2742" s="190" t="str">
        <f t="shared" si="5149"/>
        <v>CG$18</v>
      </c>
      <c r="CH2742" s="190" t="str">
        <f t="shared" si="5149"/>
        <v>CH$18</v>
      </c>
      <c r="CI2742" s="190" t="str">
        <f t="shared" si="5149"/>
        <v>CI$18</v>
      </c>
      <c r="CJ2742" s="190" t="str">
        <f t="shared" si="5149"/>
        <v>CJ$18</v>
      </c>
      <c r="CK2742" s="190" t="str">
        <f t="shared" si="5149"/>
        <v>CK$18</v>
      </c>
      <c r="CL2742" s="190" t="str">
        <f t="shared" si="5149"/>
        <v>CL$18</v>
      </c>
      <c r="CN2742" s="201"/>
      <c r="CO2742" s="190" t="str">
        <f t="shared" ref="CO2742:DL2742" si="5150">CO$22</f>
        <v>CO$18</v>
      </c>
      <c r="CP2742" s="190" t="str">
        <f t="shared" si="5150"/>
        <v>CP$18</v>
      </c>
      <c r="CQ2742" s="190" t="str">
        <f t="shared" si="5150"/>
        <v>CQ$18</v>
      </c>
      <c r="CR2742" s="190" t="str">
        <f t="shared" si="5150"/>
        <v>CR$18</v>
      </c>
      <c r="CS2742" s="190" t="str">
        <f t="shared" si="5150"/>
        <v>CS$18</v>
      </c>
      <c r="CT2742" s="190" t="str">
        <f t="shared" si="5150"/>
        <v>CT$18</v>
      </c>
      <c r="CU2742" s="190" t="str">
        <f t="shared" si="5150"/>
        <v>CU$18</v>
      </c>
      <c r="CV2742" s="190" t="str">
        <f t="shared" si="5150"/>
        <v>CV$18</v>
      </c>
      <c r="CW2742" s="190" t="str">
        <f t="shared" si="5150"/>
        <v>CW$18</v>
      </c>
      <c r="CX2742" s="190" t="str">
        <f t="shared" si="5150"/>
        <v>CX$18</v>
      </c>
      <c r="CY2742" s="190" t="str">
        <f t="shared" si="5150"/>
        <v>CY$18</v>
      </c>
      <c r="CZ2742" s="190" t="str">
        <f t="shared" si="5150"/>
        <v>CZ$18</v>
      </c>
      <c r="DA2742" s="190" t="str">
        <f t="shared" si="5150"/>
        <v>DA$18</v>
      </c>
      <c r="DB2742" s="190" t="str">
        <f t="shared" si="5150"/>
        <v>DB$18</v>
      </c>
      <c r="DC2742" s="190" t="str">
        <f t="shared" si="5150"/>
        <v>DC$18</v>
      </c>
      <c r="DD2742" s="190" t="str">
        <f t="shared" si="5150"/>
        <v>DD$18</v>
      </c>
      <c r="DE2742" s="190" t="str">
        <f t="shared" si="5150"/>
        <v>DE$18</v>
      </c>
      <c r="DF2742" s="190" t="str">
        <f t="shared" si="5150"/>
        <v>DF$18</v>
      </c>
      <c r="DG2742" s="190" t="str">
        <f t="shared" si="5150"/>
        <v>DG$18</v>
      </c>
      <c r="DH2742" s="190" t="str">
        <f t="shared" si="5150"/>
        <v>DH$18</v>
      </c>
      <c r="DI2742" s="190" t="str">
        <f t="shared" si="5150"/>
        <v>DI$18</v>
      </c>
      <c r="DJ2742" s="190" t="str">
        <f t="shared" si="5150"/>
        <v>DJ$18</v>
      </c>
      <c r="DK2742" s="190" t="str">
        <f t="shared" si="5150"/>
        <v>DK$18</v>
      </c>
      <c r="DL2742" s="190" t="str">
        <f t="shared" si="5150"/>
        <v>DL$18</v>
      </c>
    </row>
    <row r="2743" spans="1:116" x14ac:dyDescent="0.4">
      <c r="A2743" s="174"/>
      <c r="E2743" s="8"/>
      <c r="G2743" s="175" t="s">
        <v>464</v>
      </c>
      <c r="H2743" s="200"/>
      <c r="I2743" s="201"/>
      <c r="J2743" s="201"/>
      <c r="K2743" s="202"/>
      <c r="L2743" s="202"/>
      <c r="M2743" s="202"/>
      <c r="N2743" s="202"/>
      <c r="O2743" s="202"/>
      <c r="P2743" s="202"/>
      <c r="R2743" s="202"/>
      <c r="S2743" s="190" t="str">
        <f t="shared" ref="S2743:AX2743" si="5151">S$23</f>
        <v>S$19</v>
      </c>
      <c r="T2743" s="190" t="str">
        <f t="shared" si="5151"/>
        <v>T$19</v>
      </c>
      <c r="U2743" s="190" t="str">
        <f t="shared" si="5151"/>
        <v>U$19</v>
      </c>
      <c r="V2743" s="190" t="str">
        <f t="shared" si="5151"/>
        <v>V$19</v>
      </c>
      <c r="W2743" s="190" t="str">
        <f t="shared" si="5151"/>
        <v>W$19</v>
      </c>
      <c r="X2743" s="190" t="str">
        <f t="shared" si="5151"/>
        <v>X$19</v>
      </c>
      <c r="Y2743" s="190" t="str">
        <f t="shared" si="5151"/>
        <v>Y$19</v>
      </c>
      <c r="Z2743" s="190" t="str">
        <f t="shared" si="5151"/>
        <v>Z$19</v>
      </c>
      <c r="AA2743" s="190" t="str">
        <f t="shared" si="5151"/>
        <v>AA$19</v>
      </c>
      <c r="AB2743" s="190" t="str">
        <f t="shared" si="5151"/>
        <v>AB$19</v>
      </c>
      <c r="AC2743" s="190" t="str">
        <f t="shared" si="5151"/>
        <v>AC$19</v>
      </c>
      <c r="AD2743" s="190" t="str">
        <f t="shared" si="5151"/>
        <v>AD$19</v>
      </c>
      <c r="AE2743" s="190" t="str">
        <f t="shared" si="5151"/>
        <v>AE$19</v>
      </c>
      <c r="AF2743" s="190" t="str">
        <f t="shared" si="5151"/>
        <v>AF$19</v>
      </c>
      <c r="AG2743" s="190" t="str">
        <f t="shared" si="5151"/>
        <v>AG$19</v>
      </c>
      <c r="AH2743" s="190" t="str">
        <f t="shared" si="5151"/>
        <v>AH$19</v>
      </c>
      <c r="AI2743" s="190" t="str">
        <f t="shared" si="5151"/>
        <v>AI$19</v>
      </c>
      <c r="AJ2743" s="190" t="str">
        <f t="shared" si="5151"/>
        <v>AJ$19</v>
      </c>
      <c r="AK2743" s="190" t="str">
        <f t="shared" si="5151"/>
        <v>AK$19</v>
      </c>
      <c r="AL2743" s="190" t="str">
        <f t="shared" si="5151"/>
        <v>AL$19</v>
      </c>
      <c r="AM2743" s="190" t="str">
        <f t="shared" si="5151"/>
        <v>AM$19</v>
      </c>
      <c r="AN2743" s="190" t="str">
        <f t="shared" si="5151"/>
        <v>AN$19</v>
      </c>
      <c r="AO2743" s="190" t="str">
        <f t="shared" si="5151"/>
        <v>AO$19</v>
      </c>
      <c r="AP2743" s="190" t="str">
        <f t="shared" si="5151"/>
        <v>AP$19</v>
      </c>
      <c r="AQ2743" s="190" t="str">
        <f t="shared" si="5151"/>
        <v>AQ$19</v>
      </c>
      <c r="AR2743" s="190" t="str">
        <f t="shared" si="5151"/>
        <v>AR$19</v>
      </c>
      <c r="AS2743" s="190" t="str">
        <f t="shared" si="5151"/>
        <v>AS$19</v>
      </c>
      <c r="AT2743" s="190" t="str">
        <f t="shared" si="5151"/>
        <v>AT$19</v>
      </c>
      <c r="AU2743" s="190" t="str">
        <f t="shared" si="5151"/>
        <v>AU$19</v>
      </c>
      <c r="AV2743" s="190" t="str">
        <f t="shared" si="5151"/>
        <v>AV$19</v>
      </c>
      <c r="AW2743" s="190" t="str">
        <f t="shared" si="5151"/>
        <v>AW$19</v>
      </c>
      <c r="AX2743" s="190" t="str">
        <f t="shared" si="5151"/>
        <v>AX$19</v>
      </c>
      <c r="AY2743" s="190" t="str">
        <f t="shared" ref="AY2743:CD2743" si="5152">AY$23</f>
        <v>AY$19</v>
      </c>
      <c r="AZ2743" s="190" t="str">
        <f t="shared" si="5152"/>
        <v>AZ$19</v>
      </c>
      <c r="BA2743" s="190" t="str">
        <f t="shared" si="5152"/>
        <v>BA$19</v>
      </c>
      <c r="BB2743" s="190" t="str">
        <f t="shared" si="5152"/>
        <v>BB$19</v>
      </c>
      <c r="BC2743" s="190" t="str">
        <f t="shared" si="5152"/>
        <v>BC$19</v>
      </c>
      <c r="BD2743" s="190" t="str">
        <f t="shared" si="5152"/>
        <v>BD$19</v>
      </c>
      <c r="BE2743" s="190" t="str">
        <f t="shared" si="5152"/>
        <v>BE$19</v>
      </c>
      <c r="BF2743" s="190" t="str">
        <f t="shared" si="5152"/>
        <v>BF$19</v>
      </c>
      <c r="BG2743" s="190" t="str">
        <f t="shared" si="5152"/>
        <v>BG$19</v>
      </c>
      <c r="BH2743" s="190" t="str">
        <f t="shared" si="5152"/>
        <v>BH$19</v>
      </c>
      <c r="BI2743" s="190" t="str">
        <f t="shared" si="5152"/>
        <v>BI$19</v>
      </c>
      <c r="BJ2743" s="190" t="str">
        <f t="shared" si="5152"/>
        <v>BJ$19</v>
      </c>
      <c r="BK2743" s="190" t="str">
        <f t="shared" si="5152"/>
        <v>BK$19</v>
      </c>
      <c r="BL2743" s="190" t="str">
        <f t="shared" si="5152"/>
        <v>BL$19</v>
      </c>
      <c r="BM2743" s="190" t="str">
        <f t="shared" si="5152"/>
        <v>BM$19</v>
      </c>
      <c r="BN2743" s="190" t="str">
        <f t="shared" si="5152"/>
        <v>BN$19</v>
      </c>
      <c r="BO2743" s="190" t="str">
        <f t="shared" si="5152"/>
        <v>BO$19</v>
      </c>
      <c r="BP2743" s="190" t="str">
        <f t="shared" si="5152"/>
        <v>BP$19</v>
      </c>
      <c r="BQ2743" s="190" t="str">
        <f t="shared" si="5152"/>
        <v>BQ$19</v>
      </c>
      <c r="BR2743" s="190" t="str">
        <f t="shared" si="5152"/>
        <v>BR$19</v>
      </c>
      <c r="BS2743" s="190" t="str">
        <f t="shared" si="5152"/>
        <v>BS$19</v>
      </c>
      <c r="BT2743" s="190" t="str">
        <f t="shared" si="5152"/>
        <v>BT$19</v>
      </c>
      <c r="BU2743" s="190" t="str">
        <f t="shared" si="5152"/>
        <v>BU$19</v>
      </c>
      <c r="BV2743" s="190" t="str">
        <f t="shared" si="5152"/>
        <v>BV$19</v>
      </c>
      <c r="BW2743" s="190" t="str">
        <f t="shared" si="5152"/>
        <v>BW$19</v>
      </c>
      <c r="BX2743" s="190" t="str">
        <f t="shared" si="5152"/>
        <v>BX$19</v>
      </c>
      <c r="BY2743" s="190" t="str">
        <f t="shared" si="5152"/>
        <v>BY$19</v>
      </c>
      <c r="BZ2743" s="190" t="str">
        <f t="shared" si="5152"/>
        <v>BZ$19</v>
      </c>
      <c r="CA2743" s="190" t="str">
        <f t="shared" si="5152"/>
        <v>CA$19</v>
      </c>
      <c r="CB2743" s="190" t="str">
        <f t="shared" si="5152"/>
        <v>CB$19</v>
      </c>
      <c r="CC2743" s="190" t="str">
        <f t="shared" si="5152"/>
        <v>CC$19</v>
      </c>
      <c r="CD2743" s="190" t="str">
        <f t="shared" si="5152"/>
        <v>CD$19</v>
      </c>
      <c r="CE2743" s="190" t="str">
        <f t="shared" ref="CE2743:CL2743" si="5153">CE$23</f>
        <v>CE$19</v>
      </c>
      <c r="CF2743" s="190" t="str">
        <f t="shared" si="5153"/>
        <v>CF$19</v>
      </c>
      <c r="CG2743" s="190" t="str">
        <f t="shared" si="5153"/>
        <v>CG$19</v>
      </c>
      <c r="CH2743" s="190" t="str">
        <f t="shared" si="5153"/>
        <v>CH$19</v>
      </c>
      <c r="CI2743" s="190" t="str">
        <f t="shared" si="5153"/>
        <v>CI$19</v>
      </c>
      <c r="CJ2743" s="190" t="str">
        <f t="shared" si="5153"/>
        <v>CJ$19</v>
      </c>
      <c r="CK2743" s="190" t="str">
        <f t="shared" si="5153"/>
        <v>CK$19</v>
      </c>
      <c r="CL2743" s="190" t="str">
        <f t="shared" si="5153"/>
        <v>CL$19</v>
      </c>
      <c r="CN2743" s="201"/>
      <c r="CO2743" s="190" t="str">
        <f t="shared" ref="CO2743:DL2743" si="5154">CO$23</f>
        <v>CO$19</v>
      </c>
      <c r="CP2743" s="190" t="str">
        <f t="shared" si="5154"/>
        <v>CP$19</v>
      </c>
      <c r="CQ2743" s="190" t="str">
        <f t="shared" si="5154"/>
        <v>CQ$19</v>
      </c>
      <c r="CR2743" s="190" t="str">
        <f t="shared" si="5154"/>
        <v>CR$19</v>
      </c>
      <c r="CS2743" s="190" t="str">
        <f t="shared" si="5154"/>
        <v>CS$19</v>
      </c>
      <c r="CT2743" s="190" t="str">
        <f t="shared" si="5154"/>
        <v>CT$19</v>
      </c>
      <c r="CU2743" s="190" t="str">
        <f t="shared" si="5154"/>
        <v>CU$19</v>
      </c>
      <c r="CV2743" s="190" t="str">
        <f t="shared" si="5154"/>
        <v>CV$19</v>
      </c>
      <c r="CW2743" s="190" t="str">
        <f t="shared" si="5154"/>
        <v>CW$19</v>
      </c>
      <c r="CX2743" s="190" t="str">
        <f t="shared" si="5154"/>
        <v>CX$19</v>
      </c>
      <c r="CY2743" s="190" t="str">
        <f t="shared" si="5154"/>
        <v>CY$19</v>
      </c>
      <c r="CZ2743" s="190" t="str">
        <f t="shared" si="5154"/>
        <v>CZ$19</v>
      </c>
      <c r="DA2743" s="190" t="str">
        <f t="shared" si="5154"/>
        <v>DA$19</v>
      </c>
      <c r="DB2743" s="190" t="str">
        <f t="shared" si="5154"/>
        <v>DB$19</v>
      </c>
      <c r="DC2743" s="190" t="str">
        <f t="shared" si="5154"/>
        <v>DC$19</v>
      </c>
      <c r="DD2743" s="190" t="str">
        <f t="shared" si="5154"/>
        <v>DD$19</v>
      </c>
      <c r="DE2743" s="190" t="str">
        <f t="shared" si="5154"/>
        <v>DE$19</v>
      </c>
      <c r="DF2743" s="190" t="str">
        <f t="shared" si="5154"/>
        <v>DF$19</v>
      </c>
      <c r="DG2743" s="190" t="str">
        <f t="shared" si="5154"/>
        <v>DG$19</v>
      </c>
      <c r="DH2743" s="190" t="str">
        <f t="shared" si="5154"/>
        <v>DH$19</v>
      </c>
      <c r="DI2743" s="190" t="str">
        <f t="shared" si="5154"/>
        <v>DI$19</v>
      </c>
      <c r="DJ2743" s="190" t="str">
        <f t="shared" si="5154"/>
        <v>DJ$19</v>
      </c>
      <c r="DK2743" s="190" t="str">
        <f t="shared" si="5154"/>
        <v>DK$19</v>
      </c>
      <c r="DL2743" s="190" t="str">
        <f t="shared" si="5154"/>
        <v>DL$19</v>
      </c>
    </row>
    <row r="2744" spans="1:116" x14ac:dyDescent="0.4">
      <c r="A2744" s="31" t="s">
        <v>218</v>
      </c>
      <c r="B2744" s="31" t="s">
        <v>395</v>
      </c>
      <c r="C2744" s="31"/>
      <c r="D2744" t="s">
        <v>406</v>
      </c>
      <c r="E2744" s="8" t="str">
        <f t="shared" si="5087"/>
        <v>2744 WCINV-IS</v>
      </c>
      <c r="F2744" t="s">
        <v>434</v>
      </c>
      <c r="G2744" s="70" t="s">
        <v>397</v>
      </c>
      <c r="H2744" s="48"/>
      <c r="I2744" s="297"/>
      <c r="J2744" s="297"/>
      <c r="K2744" s="48"/>
      <c r="L2744" s="48"/>
      <c r="M2744" s="48"/>
      <c r="N2744" s="48"/>
      <c r="O2744" s="48"/>
      <c r="P2744" s="48"/>
      <c r="R2744" s="70"/>
      <c r="S2744" s="298"/>
      <c r="T2744" s="298"/>
      <c r="U2744" s="298"/>
      <c r="V2744" s="298"/>
      <c r="W2744" s="298"/>
      <c r="X2744" s="298"/>
      <c r="Y2744" s="298"/>
      <c r="Z2744" s="298"/>
      <c r="AA2744" s="298"/>
      <c r="AB2744" s="298"/>
      <c r="AC2744" s="298"/>
      <c r="AD2744" s="298"/>
      <c r="AE2744" s="298"/>
      <c r="AF2744" s="298"/>
      <c r="AG2744" s="298"/>
      <c r="AH2744" s="298"/>
      <c r="AI2744" s="298"/>
      <c r="AJ2744" s="298"/>
      <c r="AK2744" s="298"/>
      <c r="AL2744" s="298"/>
      <c r="AM2744" s="298"/>
      <c r="AN2744" s="298"/>
      <c r="AO2744" s="298"/>
      <c r="AP2744" s="298"/>
      <c r="AQ2744" s="298"/>
      <c r="AR2744" s="298"/>
      <c r="AS2744" s="298"/>
      <c r="AT2744" s="298"/>
      <c r="AU2744" s="298"/>
      <c r="AV2744" s="298"/>
      <c r="AW2744" s="298"/>
      <c r="AX2744" s="298"/>
      <c r="AY2744" s="298"/>
      <c r="AZ2744" s="298"/>
      <c r="BA2744" s="298"/>
      <c r="BB2744" s="298"/>
      <c r="BC2744" s="298"/>
      <c r="BD2744" s="298"/>
      <c r="BE2744" s="298"/>
      <c r="BF2744" s="298"/>
      <c r="BG2744" s="298"/>
      <c r="BH2744" s="298"/>
      <c r="BI2744" s="298"/>
      <c r="BJ2744" s="298"/>
      <c r="BK2744" s="298"/>
      <c r="BL2744" s="298"/>
      <c r="BM2744" s="298"/>
      <c r="BN2744" s="298"/>
      <c r="BO2744" s="298"/>
      <c r="BP2744" s="298"/>
      <c r="BQ2744" s="298"/>
      <c r="BR2744" s="298"/>
      <c r="BS2744" s="298"/>
      <c r="BT2744" s="298"/>
      <c r="BU2744" s="298"/>
      <c r="BV2744" s="298"/>
      <c r="BW2744" s="298"/>
      <c r="BX2744" s="298"/>
      <c r="BY2744" s="298"/>
      <c r="BZ2744" s="298"/>
      <c r="CA2744" s="298"/>
      <c r="CB2744" s="298"/>
      <c r="CC2744" s="298"/>
      <c r="CD2744" s="298"/>
      <c r="CE2744" s="298"/>
      <c r="CF2744" s="298"/>
      <c r="CG2744" s="298"/>
      <c r="CH2744" s="298"/>
      <c r="CI2744" s="298"/>
      <c r="CJ2744" s="298"/>
      <c r="CK2744" s="298"/>
      <c r="CL2744" s="298"/>
      <c r="CN2744" s="297"/>
      <c r="CO2744" s="298"/>
      <c r="CP2744" s="298"/>
      <c r="CQ2744" s="298"/>
      <c r="CR2744" s="298"/>
      <c r="CS2744" s="298"/>
      <c r="CT2744" s="298"/>
      <c r="CU2744" s="298"/>
      <c r="CV2744" s="298"/>
      <c r="CW2744" s="298"/>
      <c r="CX2744" s="298"/>
      <c r="CY2744" s="298"/>
      <c r="CZ2744" s="298"/>
      <c r="DA2744" s="298"/>
      <c r="DB2744" s="298"/>
      <c r="DC2744" s="298"/>
      <c r="DD2744" s="298"/>
      <c r="DE2744" s="298"/>
      <c r="DF2744" s="298"/>
      <c r="DG2744" s="298"/>
      <c r="DH2744" s="298"/>
      <c r="DI2744" s="298"/>
      <c r="DJ2744" s="298"/>
      <c r="DK2744" s="298"/>
      <c r="DL2744" s="298"/>
    </row>
    <row r="2745" spans="1:116" x14ac:dyDescent="0.4">
      <c r="A2745" s="31"/>
      <c r="B2745" t="str">
        <f t="shared" ref="B2745:B2752" si="5155">E2745</f>
        <v>2745 WCINV-IS</v>
      </c>
      <c r="D2745" t="s">
        <v>406</v>
      </c>
      <c r="E2745" s="8" t="str">
        <f t="shared" si="5087"/>
        <v>2745 WCINV-IS</v>
      </c>
      <c r="G2745" s="125" t="s">
        <v>405</v>
      </c>
      <c r="H2745" s="31"/>
      <c r="I2745" s="73"/>
      <c r="J2745" s="73"/>
      <c r="K2745" s="124">
        <f>'IS BS CF'!K$22</f>
        <v>0</v>
      </c>
      <c r="L2745" s="124">
        <f>'IS BS CF'!L$22</f>
        <v>0</v>
      </c>
      <c r="M2745" s="124">
        <f>'IS BS CF'!M$22</f>
        <v>0</v>
      </c>
      <c r="N2745" s="124">
        <f>'IS BS CF'!N$22</f>
        <v>0</v>
      </c>
      <c r="O2745" s="124">
        <f>'IS BS CF'!O$22</f>
        <v>0</v>
      </c>
      <c r="P2745" s="124">
        <f>'IS BS CF'!P$22</f>
        <v>0</v>
      </c>
      <c r="Q2745" s="124"/>
      <c r="R2745" s="124">
        <f>'IS BS CF'!R$22</f>
        <v>0</v>
      </c>
      <c r="S2745" s="124">
        <f>'IS BS CF'!S$22</f>
        <v>0</v>
      </c>
      <c r="T2745" s="124">
        <f>'IS BS CF'!T$22</f>
        <v>0</v>
      </c>
      <c r="U2745" s="124">
        <f>'IS BS CF'!U$22</f>
        <v>0</v>
      </c>
      <c r="V2745" s="124">
        <f>'IS BS CF'!V$22</f>
        <v>0</v>
      </c>
      <c r="W2745" s="124">
        <f>'IS BS CF'!W$22</f>
        <v>0</v>
      </c>
      <c r="X2745" s="124">
        <f>'IS BS CF'!X$22</f>
        <v>0</v>
      </c>
      <c r="Y2745" s="124">
        <f>'IS BS CF'!Y$22</f>
        <v>0</v>
      </c>
      <c r="Z2745" s="124">
        <f>'IS BS CF'!Z$22</f>
        <v>0</v>
      </c>
      <c r="AA2745" s="124">
        <f>'IS BS CF'!AA$22</f>
        <v>0</v>
      </c>
      <c r="AB2745" s="124">
        <f>'IS BS CF'!AB$22</f>
        <v>0</v>
      </c>
      <c r="AC2745" s="124">
        <f>'IS BS CF'!AC$22</f>
        <v>0</v>
      </c>
      <c r="AD2745" s="124">
        <f>'IS BS CF'!AD$22</f>
        <v>0</v>
      </c>
      <c r="AE2745" s="124">
        <f>'IS BS CF'!AE$22</f>
        <v>0</v>
      </c>
      <c r="AF2745" s="124">
        <f>'IS BS CF'!AF$22</f>
        <v>0</v>
      </c>
      <c r="AG2745" s="124">
        <f>'IS BS CF'!AG$22</f>
        <v>0</v>
      </c>
      <c r="AH2745" s="124">
        <f>'IS BS CF'!AH$22</f>
        <v>0</v>
      </c>
      <c r="AI2745" s="124">
        <f>'IS BS CF'!AI$22</f>
        <v>0</v>
      </c>
      <c r="AJ2745" s="124">
        <f>'IS BS CF'!AJ$22</f>
        <v>0</v>
      </c>
      <c r="AK2745" s="124">
        <f>'IS BS CF'!AK$22</f>
        <v>0</v>
      </c>
      <c r="AL2745" s="124">
        <f>'IS BS CF'!AL$22</f>
        <v>0</v>
      </c>
      <c r="AM2745" s="124">
        <f>'IS BS CF'!AM$22</f>
        <v>0</v>
      </c>
      <c r="AN2745" s="124">
        <f>'IS BS CF'!AN$22</f>
        <v>0</v>
      </c>
      <c r="AO2745" s="124">
        <f>'IS BS CF'!AO$22</f>
        <v>0</v>
      </c>
      <c r="AP2745" s="124">
        <f>'IS BS CF'!AP$22</f>
        <v>0</v>
      </c>
      <c r="AQ2745" s="124">
        <f>'IS BS CF'!AQ$22</f>
        <v>0</v>
      </c>
      <c r="AR2745" s="124">
        <f>'IS BS CF'!AR$22</f>
        <v>0</v>
      </c>
      <c r="AS2745" s="124">
        <f>'IS BS CF'!AS$22</f>
        <v>0</v>
      </c>
      <c r="AT2745" s="124">
        <f>'IS BS CF'!AT$22</f>
        <v>0</v>
      </c>
      <c r="AU2745" s="124">
        <f>'IS BS CF'!AU$22</f>
        <v>0</v>
      </c>
      <c r="AV2745" s="124">
        <f>'IS BS CF'!AV$22</f>
        <v>0</v>
      </c>
      <c r="AW2745" s="124">
        <f>'IS BS CF'!AW$22</f>
        <v>0</v>
      </c>
      <c r="AX2745" s="124">
        <f>'IS BS CF'!AX$22</f>
        <v>0</v>
      </c>
      <c r="AY2745" s="124">
        <f>'IS BS CF'!AY$22</f>
        <v>0</v>
      </c>
      <c r="AZ2745" s="124">
        <f>'IS BS CF'!AZ$22</f>
        <v>0</v>
      </c>
      <c r="BA2745" s="124">
        <f>'IS BS CF'!BA$22</f>
        <v>0</v>
      </c>
      <c r="BB2745" s="124">
        <f>'IS BS CF'!BB$22</f>
        <v>0</v>
      </c>
      <c r="BC2745" s="124">
        <f>'IS BS CF'!BC$22</f>
        <v>0</v>
      </c>
      <c r="BD2745" s="124">
        <f>'IS BS CF'!BD$22</f>
        <v>0</v>
      </c>
      <c r="BE2745" s="124">
        <f>'IS BS CF'!BE$22</f>
        <v>0</v>
      </c>
      <c r="BF2745" s="124">
        <f>'IS BS CF'!BF$22</f>
        <v>0</v>
      </c>
      <c r="BG2745" s="124">
        <f>'IS BS CF'!BG$22</f>
        <v>0</v>
      </c>
      <c r="BH2745" s="124">
        <f>'IS BS CF'!BH$22</f>
        <v>0</v>
      </c>
      <c r="BI2745" s="124">
        <f>'IS BS CF'!BI$22</f>
        <v>0</v>
      </c>
      <c r="BJ2745" s="124">
        <f>'IS BS CF'!BJ$22</f>
        <v>0</v>
      </c>
      <c r="BK2745" s="124">
        <f>'IS BS CF'!BK$22</f>
        <v>0</v>
      </c>
      <c r="BL2745" s="124">
        <f>'IS BS CF'!BL$22</f>
        <v>0</v>
      </c>
      <c r="BM2745" s="124">
        <f>'IS BS CF'!BM$22</f>
        <v>0</v>
      </c>
      <c r="BN2745" s="124">
        <f>'IS BS CF'!BN$22</f>
        <v>0</v>
      </c>
      <c r="BO2745" s="124">
        <f>'IS BS CF'!BO$22</f>
        <v>0</v>
      </c>
      <c r="BP2745" s="124">
        <f>'IS BS CF'!BP$22</f>
        <v>0</v>
      </c>
      <c r="BQ2745" s="124">
        <f>'IS BS CF'!BQ$22</f>
        <v>0</v>
      </c>
      <c r="BR2745" s="124">
        <f>'IS BS CF'!BR$22</f>
        <v>0</v>
      </c>
      <c r="BS2745" s="124">
        <f>'IS BS CF'!BS$22</f>
        <v>0</v>
      </c>
      <c r="BT2745" s="124">
        <f>'IS BS CF'!BT$22</f>
        <v>0</v>
      </c>
      <c r="BU2745" s="124">
        <f>'IS BS CF'!BU$22</f>
        <v>0</v>
      </c>
      <c r="BV2745" s="124">
        <f>'IS BS CF'!BV$22</f>
        <v>0</v>
      </c>
      <c r="BW2745" s="124">
        <f>'IS BS CF'!BW$22</f>
        <v>0</v>
      </c>
      <c r="BX2745" s="124">
        <f>'IS BS CF'!BX$22</f>
        <v>0</v>
      </c>
      <c r="BY2745" s="124">
        <f>'IS BS CF'!BY$22</f>
        <v>0</v>
      </c>
      <c r="BZ2745" s="124">
        <f>'IS BS CF'!BZ$22</f>
        <v>0</v>
      </c>
      <c r="CA2745" s="124">
        <f>'IS BS CF'!CA$22</f>
        <v>0</v>
      </c>
      <c r="CB2745" s="124">
        <f>'IS BS CF'!CB$22</f>
        <v>0</v>
      </c>
      <c r="CC2745" s="124">
        <f>'IS BS CF'!CC$22</f>
        <v>0</v>
      </c>
      <c r="CD2745" s="124">
        <f>'IS BS CF'!CD$22</f>
        <v>0</v>
      </c>
      <c r="CE2745" s="124">
        <f>'IS BS CF'!CE$22</f>
        <v>0</v>
      </c>
      <c r="CF2745" s="124">
        <f>'IS BS CF'!CF$22</f>
        <v>0</v>
      </c>
      <c r="CG2745" s="124">
        <f>'IS BS CF'!CG$22</f>
        <v>0</v>
      </c>
      <c r="CH2745" s="124">
        <f>'IS BS CF'!CH$22</f>
        <v>0</v>
      </c>
      <c r="CI2745" s="124">
        <f>'IS BS CF'!CI$22</f>
        <v>0</v>
      </c>
      <c r="CJ2745" s="124">
        <f>'IS BS CF'!CJ$22</f>
        <v>0</v>
      </c>
      <c r="CK2745" s="124">
        <f>'IS BS CF'!CK$22</f>
        <v>0</v>
      </c>
      <c r="CL2745" s="124">
        <f>'IS BS CF'!CL$22</f>
        <v>0</v>
      </c>
      <c r="CN2745" s="73"/>
      <c r="CO2745" s="124" t="e">
        <f>#REF!</f>
        <v>#REF!</v>
      </c>
      <c r="CP2745" s="124" t="e">
        <f>#REF!</f>
        <v>#REF!</v>
      </c>
      <c r="CQ2745" s="124" t="e">
        <f>#REF!</f>
        <v>#REF!</v>
      </c>
      <c r="CR2745" s="124" t="e">
        <f>#REF!</f>
        <v>#REF!</v>
      </c>
      <c r="CS2745" s="124" t="e">
        <f>#REF!</f>
        <v>#REF!</v>
      </c>
      <c r="CT2745" s="124" t="e">
        <f>#REF!</f>
        <v>#REF!</v>
      </c>
      <c r="CU2745" s="124" t="e">
        <f>#REF!</f>
        <v>#REF!</v>
      </c>
      <c r="CV2745" s="124" t="e">
        <f>#REF!</f>
        <v>#REF!</v>
      </c>
      <c r="CW2745" s="124" t="e">
        <f>#REF!</f>
        <v>#REF!</v>
      </c>
      <c r="CX2745" s="124" t="e">
        <f>#REF!</f>
        <v>#REF!</v>
      </c>
      <c r="CY2745" s="124" t="e">
        <f>#REF!</f>
        <v>#REF!</v>
      </c>
      <c r="CZ2745" s="124" t="e">
        <f>#REF!</f>
        <v>#REF!</v>
      </c>
      <c r="DA2745" s="124" t="e">
        <f>#REF!</f>
        <v>#REF!</v>
      </c>
      <c r="DB2745" s="124" t="e">
        <f>#REF!</f>
        <v>#REF!</v>
      </c>
      <c r="DC2745" s="124" t="e">
        <f>#REF!</f>
        <v>#REF!</v>
      </c>
      <c r="DD2745" s="124" t="e">
        <f>#REF!</f>
        <v>#REF!</v>
      </c>
      <c r="DE2745" s="124" t="e">
        <f>#REF!</f>
        <v>#REF!</v>
      </c>
      <c r="DF2745" s="124" t="e">
        <f>#REF!</f>
        <v>#REF!</v>
      </c>
      <c r="DG2745" s="124" t="e">
        <f>#REF!</f>
        <v>#REF!</v>
      </c>
      <c r="DH2745" s="124" t="e">
        <f>#REF!</f>
        <v>#REF!</v>
      </c>
      <c r="DI2745" s="124" t="e">
        <f>#REF!</f>
        <v>#REF!</v>
      </c>
      <c r="DJ2745" s="124" t="e">
        <f>#REF!</f>
        <v>#REF!</v>
      </c>
      <c r="DK2745" s="124" t="e">
        <f>#REF!</f>
        <v>#REF!</v>
      </c>
      <c r="DL2745" s="124" t="e">
        <f>#REF!</f>
        <v>#REF!</v>
      </c>
    </row>
    <row r="2746" spans="1:116" x14ac:dyDescent="0.4">
      <c r="A2746" s="31"/>
      <c r="B2746" t="str">
        <f t="shared" si="5155"/>
        <v>2746 WCINV-IS</v>
      </c>
      <c r="D2746" t="s">
        <v>406</v>
      </c>
      <c r="E2746" s="8" t="str">
        <f t="shared" si="5087"/>
        <v>2746 WCINV-IS</v>
      </c>
      <c r="G2746" s="67"/>
      <c r="H2746" s="31"/>
      <c r="I2746" s="73"/>
      <c r="J2746" s="73"/>
      <c r="K2746" s="31"/>
      <c r="L2746" s="31"/>
      <c r="M2746" s="31"/>
      <c r="N2746" s="31"/>
      <c r="O2746" s="31"/>
      <c r="P2746" s="31"/>
      <c r="R2746" s="67"/>
      <c r="S2746" s="67"/>
      <c r="T2746" s="67"/>
      <c r="U2746" s="67"/>
      <c r="V2746" s="67"/>
      <c r="W2746" s="67"/>
      <c r="X2746" s="67"/>
      <c r="Y2746" s="67"/>
      <c r="Z2746" s="67"/>
      <c r="AA2746" s="67"/>
      <c r="AB2746" s="67"/>
      <c r="AC2746" s="67"/>
      <c r="AD2746" s="67"/>
      <c r="AE2746" s="67"/>
      <c r="AF2746" s="67"/>
      <c r="AG2746" s="67"/>
      <c r="AH2746" s="67"/>
      <c r="AI2746" s="67"/>
      <c r="AJ2746" s="67"/>
      <c r="AK2746" s="67"/>
      <c r="AL2746" s="67"/>
      <c r="AM2746" s="67"/>
      <c r="AN2746" s="67"/>
      <c r="AO2746" s="67"/>
      <c r="AP2746" s="67"/>
      <c r="AQ2746" s="67"/>
      <c r="AR2746" s="67"/>
      <c r="AS2746" s="67"/>
      <c r="AT2746" s="67"/>
      <c r="AU2746" s="67"/>
      <c r="AV2746" s="67"/>
      <c r="AW2746" s="67"/>
      <c r="AX2746" s="67"/>
      <c r="AY2746" s="67"/>
      <c r="AZ2746" s="67"/>
      <c r="BA2746" s="67"/>
      <c r="BB2746" s="67"/>
      <c r="BC2746" s="67"/>
      <c r="BD2746" s="67"/>
      <c r="BE2746" s="67"/>
      <c r="BF2746" s="67"/>
      <c r="BG2746" s="67"/>
      <c r="BH2746" s="67"/>
      <c r="BI2746" s="67"/>
      <c r="BJ2746" s="67"/>
      <c r="BK2746" s="67"/>
      <c r="BL2746" s="67"/>
      <c r="BM2746" s="67"/>
      <c r="BN2746" s="67"/>
      <c r="BO2746" s="67"/>
      <c r="BP2746" s="67"/>
      <c r="BQ2746" s="67"/>
      <c r="BR2746" s="67"/>
      <c r="BS2746" s="67"/>
      <c r="BT2746" s="67"/>
      <c r="BU2746" s="67"/>
      <c r="BV2746" s="67"/>
      <c r="BW2746" s="67"/>
      <c r="BX2746" s="67"/>
      <c r="BY2746" s="67"/>
      <c r="BZ2746" s="67"/>
      <c r="CA2746" s="67"/>
      <c r="CB2746" s="67"/>
      <c r="CC2746" s="67"/>
      <c r="CD2746" s="67"/>
      <c r="CE2746" s="67"/>
      <c r="CF2746" s="67"/>
      <c r="CG2746" s="67"/>
      <c r="CH2746" s="67"/>
      <c r="CI2746" s="67"/>
      <c r="CJ2746" s="67"/>
      <c r="CK2746" s="67"/>
      <c r="CL2746" s="67"/>
      <c r="CN2746" s="73"/>
      <c r="CO2746" s="67"/>
      <c r="CP2746" s="67"/>
      <c r="CQ2746" s="67"/>
      <c r="CR2746" s="67"/>
      <c r="CS2746" s="67"/>
      <c r="CT2746" s="67"/>
      <c r="CU2746" s="67"/>
      <c r="CV2746" s="67"/>
      <c r="CW2746" s="67"/>
      <c r="CX2746" s="67"/>
      <c r="CY2746" s="67"/>
      <c r="CZ2746" s="67"/>
      <c r="DA2746" s="67"/>
      <c r="DB2746" s="67"/>
      <c r="DC2746" s="67"/>
      <c r="DD2746" s="67"/>
      <c r="DE2746" s="67"/>
      <c r="DF2746" s="67"/>
      <c r="DG2746" s="67"/>
      <c r="DH2746" s="67"/>
      <c r="DI2746" s="67"/>
      <c r="DJ2746" s="67"/>
      <c r="DK2746" s="67"/>
      <c r="DL2746" s="67"/>
    </row>
    <row r="2747" spans="1:116" x14ac:dyDescent="0.4">
      <c r="B2747" t="str">
        <f t="shared" si="5155"/>
        <v>2747 WCINV-IS</v>
      </c>
      <c r="D2747" t="s">
        <v>406</v>
      </c>
      <c r="E2747" s="8" t="str">
        <f t="shared" si="5087"/>
        <v>2747 WCINV-IS</v>
      </c>
      <c r="G2747" s="129" t="s">
        <v>398</v>
      </c>
      <c r="I2747"/>
      <c r="J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N2747"/>
    </row>
    <row r="2748" spans="1:116" x14ac:dyDescent="0.4">
      <c r="B2748" t="str">
        <f t="shared" si="5155"/>
        <v>2748 WCINV-IS</v>
      </c>
      <c r="D2748" t="s">
        <v>406</v>
      </c>
      <c r="E2748" s="8" t="str">
        <f t="shared" si="5087"/>
        <v>2748 WCINV-IS</v>
      </c>
      <c r="G2748" s="145" t="s">
        <v>238</v>
      </c>
      <c r="H2748" s="12"/>
      <c r="I2748" s="60"/>
      <c r="J2748" s="60"/>
      <c r="K2748" s="17">
        <v>30</v>
      </c>
      <c r="L2748" s="17">
        <v>30</v>
      </c>
      <c r="M2748" s="17">
        <v>30</v>
      </c>
      <c r="N2748" s="17">
        <v>30</v>
      </c>
      <c r="O2748" s="17">
        <v>30</v>
      </c>
      <c r="P2748" s="17">
        <v>30</v>
      </c>
      <c r="R2748" s="15"/>
      <c r="S2748" s="15" cm="1">
        <f t="array" ref="S2748">INDEX($K:$P,ROW(),MATCH(S$3,$K$2:$P$2,0))</f>
        <v>30</v>
      </c>
      <c r="T2748" s="15" cm="1">
        <f t="array" ref="T2748">INDEX($K:$P,ROW(),MATCH(T$3,$K$2:$P$2,0))</f>
        <v>30</v>
      </c>
      <c r="U2748" s="15" cm="1">
        <f t="array" ref="U2748">INDEX($K:$P,ROW(),MATCH(U$3,$K$2:$P$2,0))</f>
        <v>30</v>
      </c>
      <c r="V2748" s="15" cm="1">
        <f t="array" ref="V2748">INDEX($K:$P,ROW(),MATCH(V$3,$K$2:$P$2,0))</f>
        <v>30</v>
      </c>
      <c r="W2748" s="15" cm="1">
        <f t="array" ref="W2748">INDEX($K:$P,ROW(),MATCH(W$3,$K$2:$P$2,0))</f>
        <v>30</v>
      </c>
      <c r="X2748" s="15" cm="1">
        <f t="array" ref="X2748">INDEX($K:$P,ROW(),MATCH(X$3,$K$2:$P$2,0))</f>
        <v>30</v>
      </c>
      <c r="Y2748" s="15" cm="1">
        <f t="array" ref="Y2748">INDEX($K:$P,ROW(),MATCH(Y$3,$K$2:$P$2,0))</f>
        <v>30</v>
      </c>
      <c r="Z2748" s="15" cm="1">
        <f t="array" ref="Z2748">INDEX($K:$P,ROW(),MATCH(Z$3,$K$2:$P$2,0))</f>
        <v>30</v>
      </c>
      <c r="AA2748" s="15" cm="1">
        <f t="array" ref="AA2748">INDEX($K:$P,ROW(),MATCH(AA$3,$K$2:$P$2,0))</f>
        <v>30</v>
      </c>
      <c r="AB2748" s="15" cm="1">
        <f t="array" ref="AB2748">INDEX($K:$P,ROW(),MATCH(AB$3,$K$2:$P$2,0))</f>
        <v>30</v>
      </c>
      <c r="AC2748" s="15" cm="1">
        <f t="array" ref="AC2748">INDEX($K:$P,ROW(),MATCH(AC$3,$K$2:$P$2,0))</f>
        <v>30</v>
      </c>
      <c r="AD2748" s="15" cm="1">
        <f t="array" ref="AD2748">INDEX($K:$P,ROW(),MATCH(AD$3,$K$2:$P$2,0))</f>
        <v>30</v>
      </c>
      <c r="AE2748" s="15" cm="1">
        <f t="array" ref="AE2748">INDEX($K:$P,ROW(),MATCH(AE$3,$K$2:$P$2,0))</f>
        <v>30</v>
      </c>
      <c r="AF2748" s="15" cm="1">
        <f t="array" ref="AF2748">INDEX($K:$P,ROW(),MATCH(AF$3,$K$2:$P$2,0))</f>
        <v>30</v>
      </c>
      <c r="AG2748" s="15" cm="1">
        <f t="array" ref="AG2748">INDEX($K:$P,ROW(),MATCH(AG$3,$K$2:$P$2,0))</f>
        <v>30</v>
      </c>
      <c r="AH2748" s="15" cm="1">
        <f t="array" ref="AH2748">INDEX($K:$P,ROW(),MATCH(AH$3,$K$2:$P$2,0))</f>
        <v>30</v>
      </c>
      <c r="AI2748" s="15" cm="1">
        <f t="array" ref="AI2748">INDEX($K:$P,ROW(),MATCH(AI$3,$K$2:$P$2,0))</f>
        <v>30</v>
      </c>
      <c r="AJ2748" s="15" cm="1">
        <f t="array" ref="AJ2748">INDEX($K:$P,ROW(),MATCH(AJ$3,$K$2:$P$2,0))</f>
        <v>30</v>
      </c>
      <c r="AK2748" s="15" cm="1">
        <f t="array" ref="AK2748">INDEX($K:$P,ROW(),MATCH(AK$3,$K$2:$P$2,0))</f>
        <v>30</v>
      </c>
      <c r="AL2748" s="15" cm="1">
        <f t="array" ref="AL2748">INDEX($K:$P,ROW(),MATCH(AL$3,$K$2:$P$2,0))</f>
        <v>30</v>
      </c>
      <c r="AM2748" s="15" cm="1">
        <f t="array" ref="AM2748">INDEX($K:$P,ROW(),MATCH(AM$3,$K$2:$P$2,0))</f>
        <v>30</v>
      </c>
      <c r="AN2748" s="15" cm="1">
        <f t="array" ref="AN2748">INDEX($K:$P,ROW(),MATCH(AN$3,$K$2:$P$2,0))</f>
        <v>30</v>
      </c>
      <c r="AO2748" s="15" cm="1">
        <f t="array" ref="AO2748">INDEX($K:$P,ROW(),MATCH(AO$3,$K$2:$P$2,0))</f>
        <v>30</v>
      </c>
      <c r="AP2748" s="15" cm="1">
        <f t="array" ref="AP2748">INDEX($K:$P,ROW(),MATCH(AP$3,$K$2:$P$2,0))</f>
        <v>30</v>
      </c>
      <c r="AQ2748" s="15" cm="1">
        <f t="array" ref="AQ2748">INDEX($K:$P,ROW(),MATCH(AQ$3,$K$2:$P$2,0))</f>
        <v>30</v>
      </c>
      <c r="AR2748" s="15" cm="1">
        <f t="array" ref="AR2748">INDEX($K:$P,ROW(),MATCH(AR$3,$K$2:$P$2,0))</f>
        <v>30</v>
      </c>
      <c r="AS2748" s="15" cm="1">
        <f t="array" ref="AS2748">INDEX($K:$P,ROW(),MATCH(AS$3,$K$2:$P$2,0))</f>
        <v>30</v>
      </c>
      <c r="AT2748" s="15" cm="1">
        <f t="array" ref="AT2748">INDEX($K:$P,ROW(),MATCH(AT$3,$K$2:$P$2,0))</f>
        <v>30</v>
      </c>
      <c r="AU2748" s="15" cm="1">
        <f t="array" ref="AU2748">INDEX($K:$P,ROW(),MATCH(AU$3,$K$2:$P$2,0))</f>
        <v>30</v>
      </c>
      <c r="AV2748" s="15" cm="1">
        <f t="array" ref="AV2748">INDEX($K:$P,ROW(),MATCH(AV$3,$K$2:$P$2,0))</f>
        <v>30</v>
      </c>
      <c r="AW2748" s="15" cm="1">
        <f t="array" ref="AW2748">INDEX($K:$P,ROW(),MATCH(AW$3,$K$2:$P$2,0))</f>
        <v>30</v>
      </c>
      <c r="AX2748" s="15" cm="1">
        <f t="array" ref="AX2748">INDEX($K:$P,ROW(),MATCH(AX$3,$K$2:$P$2,0))</f>
        <v>30</v>
      </c>
      <c r="AY2748" s="15" cm="1">
        <f t="array" ref="AY2748">INDEX($K:$P,ROW(),MATCH(AY$3,$K$2:$P$2,0))</f>
        <v>30</v>
      </c>
      <c r="AZ2748" s="15" cm="1">
        <f t="array" ref="AZ2748">INDEX($K:$P,ROW(),MATCH(AZ$3,$K$2:$P$2,0))</f>
        <v>30</v>
      </c>
      <c r="BA2748" s="15" cm="1">
        <f t="array" ref="BA2748">INDEX($K:$P,ROW(),MATCH(BA$3,$K$2:$P$2,0))</f>
        <v>30</v>
      </c>
      <c r="BB2748" s="15" cm="1">
        <f t="array" ref="BB2748">INDEX($K:$P,ROW(),MATCH(BB$3,$K$2:$P$2,0))</f>
        <v>30</v>
      </c>
      <c r="BC2748" s="15" cm="1">
        <f t="array" ref="BC2748">INDEX($K:$P,ROW(),MATCH(BC$3,$K$2:$P$2,0))</f>
        <v>30</v>
      </c>
      <c r="BD2748" s="15" cm="1">
        <f t="array" ref="BD2748">INDEX($K:$P,ROW(),MATCH(BD$3,$K$2:$P$2,0))</f>
        <v>30</v>
      </c>
      <c r="BE2748" s="15" cm="1">
        <f t="array" ref="BE2748">INDEX($K:$P,ROW(),MATCH(BE$3,$K$2:$P$2,0))</f>
        <v>30</v>
      </c>
      <c r="BF2748" s="15" cm="1">
        <f t="array" ref="BF2748">INDEX($K:$P,ROW(),MATCH(BF$3,$K$2:$P$2,0))</f>
        <v>30</v>
      </c>
      <c r="BG2748" s="15" cm="1">
        <f t="array" ref="BG2748">INDEX($K:$P,ROW(),MATCH(BG$3,$K$2:$P$2,0))</f>
        <v>30</v>
      </c>
      <c r="BH2748" s="15" cm="1">
        <f t="array" ref="BH2748">INDEX($K:$P,ROW(),MATCH(BH$3,$K$2:$P$2,0))</f>
        <v>30</v>
      </c>
      <c r="BI2748" s="15" cm="1">
        <f t="array" ref="BI2748">INDEX($K:$P,ROW(),MATCH(BI$3,$K$2:$P$2,0))</f>
        <v>30</v>
      </c>
      <c r="BJ2748" s="15" cm="1">
        <f t="array" ref="BJ2748">INDEX($K:$P,ROW(),MATCH(BJ$3,$K$2:$P$2,0))</f>
        <v>30</v>
      </c>
      <c r="BK2748" s="15" cm="1">
        <f t="array" ref="BK2748">INDEX($K:$P,ROW(),MATCH(BK$3,$K$2:$P$2,0))</f>
        <v>30</v>
      </c>
      <c r="BL2748" s="15" cm="1">
        <f t="array" ref="BL2748">INDEX($K:$P,ROW(),MATCH(BL$3,$K$2:$P$2,0))</f>
        <v>30</v>
      </c>
      <c r="BM2748" s="15" cm="1">
        <f t="array" ref="BM2748">INDEX($K:$P,ROW(),MATCH(BM$3,$K$2:$P$2,0))</f>
        <v>30</v>
      </c>
      <c r="BN2748" s="15" cm="1">
        <f t="array" ref="BN2748">INDEX($K:$P,ROW(),MATCH(BN$3,$K$2:$P$2,0))</f>
        <v>30</v>
      </c>
      <c r="BO2748" s="15" cm="1">
        <f t="array" ref="BO2748">INDEX($K:$P,ROW(),MATCH(BO$3,$K$2:$P$2,0))</f>
        <v>30</v>
      </c>
      <c r="BP2748" s="15" cm="1">
        <f t="array" ref="BP2748">INDEX($K:$P,ROW(),MATCH(BP$3,$K$2:$P$2,0))</f>
        <v>30</v>
      </c>
      <c r="BQ2748" s="15" cm="1">
        <f t="array" ref="BQ2748">INDEX($K:$P,ROW(),MATCH(BQ$3,$K$2:$P$2,0))</f>
        <v>30</v>
      </c>
      <c r="BR2748" s="15" cm="1">
        <f t="array" ref="BR2748">INDEX($K:$P,ROW(),MATCH(BR$3,$K$2:$P$2,0))</f>
        <v>30</v>
      </c>
      <c r="BS2748" s="15" cm="1">
        <f t="array" ref="BS2748">INDEX($K:$P,ROW(),MATCH(BS$3,$K$2:$P$2,0))</f>
        <v>30</v>
      </c>
      <c r="BT2748" s="15" cm="1">
        <f t="array" ref="BT2748">INDEX($K:$P,ROW(),MATCH(BT$3,$K$2:$P$2,0))</f>
        <v>30</v>
      </c>
      <c r="BU2748" s="15" cm="1">
        <f t="array" ref="BU2748">INDEX($K:$P,ROW(),MATCH(BU$3,$K$2:$P$2,0))</f>
        <v>30</v>
      </c>
      <c r="BV2748" s="15" cm="1">
        <f t="array" ref="BV2748">INDEX($K:$P,ROW(),MATCH(BV$3,$K$2:$P$2,0))</f>
        <v>30</v>
      </c>
      <c r="BW2748" s="15" cm="1">
        <f t="array" ref="BW2748">INDEX($K:$P,ROW(),MATCH(BW$3,$K$2:$P$2,0))</f>
        <v>30</v>
      </c>
      <c r="BX2748" s="15" cm="1">
        <f t="array" ref="BX2748">INDEX($K:$P,ROW(),MATCH(BX$3,$K$2:$P$2,0))</f>
        <v>30</v>
      </c>
      <c r="BY2748" s="15" cm="1">
        <f t="array" ref="BY2748">INDEX($K:$P,ROW(),MATCH(BY$3,$K$2:$P$2,0))</f>
        <v>30</v>
      </c>
      <c r="BZ2748" s="15" cm="1">
        <f t="array" ref="BZ2748">INDEX($K:$P,ROW(),MATCH(BZ$3,$K$2:$P$2,0))</f>
        <v>30</v>
      </c>
      <c r="CA2748" s="15" cm="1">
        <f t="array" ref="CA2748">INDEX($K:$P,ROW(),MATCH(CA$3,$K$2:$P$2,0))</f>
        <v>30</v>
      </c>
      <c r="CB2748" s="15" cm="1">
        <f t="array" ref="CB2748">INDEX($K:$P,ROW(),MATCH(CB$3,$K$2:$P$2,0))</f>
        <v>30</v>
      </c>
      <c r="CC2748" s="15" cm="1">
        <f t="array" ref="CC2748">INDEX($K:$P,ROW(),MATCH(CC$3,$K$2:$P$2,0))</f>
        <v>30</v>
      </c>
      <c r="CD2748" s="15" cm="1">
        <f t="array" ref="CD2748">INDEX($K:$P,ROW(),MATCH(CD$3,$K$2:$P$2,0))</f>
        <v>30</v>
      </c>
      <c r="CE2748" s="15" cm="1">
        <f t="array" ref="CE2748">INDEX($K:$P,ROW(),MATCH(CE$3,$K$2:$P$2,0))</f>
        <v>30</v>
      </c>
      <c r="CF2748" s="15" cm="1">
        <f t="array" ref="CF2748">INDEX($K:$P,ROW(),MATCH(CF$3,$K$2:$P$2,0))</f>
        <v>30</v>
      </c>
      <c r="CG2748" s="15" cm="1">
        <f t="array" ref="CG2748">INDEX($K:$P,ROW(),MATCH(CG$3,$K$2:$P$2,0))</f>
        <v>30</v>
      </c>
      <c r="CH2748" s="15" cm="1">
        <f t="array" ref="CH2748">INDEX($K:$P,ROW(),MATCH(CH$3,$K$2:$P$2,0))</f>
        <v>30</v>
      </c>
      <c r="CI2748" s="15" cm="1">
        <f t="array" ref="CI2748">INDEX($K:$P,ROW(),MATCH(CI$3,$K$2:$P$2,0))</f>
        <v>30</v>
      </c>
      <c r="CJ2748" s="15" cm="1">
        <f t="array" ref="CJ2748">INDEX($K:$P,ROW(),MATCH(CJ$3,$K$2:$P$2,0))</f>
        <v>30</v>
      </c>
      <c r="CK2748" s="15" cm="1">
        <f t="array" ref="CK2748">INDEX($K:$P,ROW(),MATCH(CK$3,$K$2:$P$2,0))</f>
        <v>30</v>
      </c>
      <c r="CL2748" s="15" cm="1">
        <f t="array" ref="CL2748">INDEX($K:$P,ROW(),MATCH(CL$3,$K$2:$P$2,0))</f>
        <v>30</v>
      </c>
      <c r="CN2748" s="60"/>
      <c r="CO2748" s="15" t="e" cm="1">
        <f t="array" ref="CO2748">INDEX($K:$P,ROW(),MATCH(CO$3,$K$2:$P$2,0))</f>
        <v>#N/A</v>
      </c>
      <c r="CP2748" s="15" t="e" cm="1">
        <f t="array" ref="CP2748">INDEX($K:$P,ROW(),MATCH(CP$3,$K$2:$P$2,0))</f>
        <v>#N/A</v>
      </c>
      <c r="CQ2748" s="15" t="e" cm="1">
        <f t="array" ref="CQ2748">INDEX($K:$P,ROW(),MATCH(CQ$3,$K$2:$P$2,0))</f>
        <v>#N/A</v>
      </c>
      <c r="CR2748" s="15" t="e" cm="1">
        <f t="array" ref="CR2748">INDEX($K:$P,ROW(),MATCH(CR$3,$K$2:$P$2,0))</f>
        <v>#N/A</v>
      </c>
      <c r="CS2748" s="15" t="e" cm="1">
        <f t="array" ref="CS2748">INDEX($K:$P,ROW(),MATCH(CS$3,$K$2:$P$2,0))</f>
        <v>#N/A</v>
      </c>
      <c r="CT2748" s="15" t="e" cm="1">
        <f t="array" ref="CT2748">INDEX($K:$P,ROW(),MATCH(CT$3,$K$2:$P$2,0))</f>
        <v>#N/A</v>
      </c>
      <c r="CU2748" s="15" t="e" cm="1">
        <f t="array" ref="CU2748">INDEX($K:$P,ROW(),MATCH(CU$3,$K$2:$P$2,0))</f>
        <v>#N/A</v>
      </c>
      <c r="CV2748" s="15" t="e" cm="1">
        <f t="array" ref="CV2748">INDEX($K:$P,ROW(),MATCH(CV$3,$K$2:$P$2,0))</f>
        <v>#N/A</v>
      </c>
      <c r="CW2748" s="15" t="e" cm="1">
        <f t="array" ref="CW2748">INDEX($K:$P,ROW(),MATCH(CW$3,$K$2:$P$2,0))</f>
        <v>#N/A</v>
      </c>
      <c r="CX2748" s="15" t="e" cm="1">
        <f t="array" ref="CX2748">INDEX($K:$P,ROW(),MATCH(CX$3,$K$2:$P$2,0))</f>
        <v>#N/A</v>
      </c>
      <c r="CY2748" s="15" t="e" cm="1">
        <f t="array" ref="CY2748">INDEX($K:$P,ROW(),MATCH(CY$3,$K$2:$P$2,0))</f>
        <v>#N/A</v>
      </c>
      <c r="CZ2748" s="15" t="e" cm="1">
        <f t="array" ref="CZ2748">INDEX($K:$P,ROW(),MATCH(CZ$3,$K$2:$P$2,0))</f>
        <v>#N/A</v>
      </c>
      <c r="DA2748" s="15" t="e" cm="1">
        <f t="array" ref="DA2748">INDEX($K:$P,ROW(),MATCH(DA$3,$K$2:$P$2,0))</f>
        <v>#N/A</v>
      </c>
      <c r="DB2748" s="15" t="e" cm="1">
        <f t="array" ref="DB2748">INDEX($K:$P,ROW(),MATCH(DB$3,$K$2:$P$2,0))</f>
        <v>#N/A</v>
      </c>
      <c r="DC2748" s="15" t="e" cm="1">
        <f t="array" ref="DC2748">INDEX($K:$P,ROW(),MATCH(DC$3,$K$2:$P$2,0))</f>
        <v>#N/A</v>
      </c>
      <c r="DD2748" s="15" t="e" cm="1">
        <f t="array" ref="DD2748">INDEX($K:$P,ROW(),MATCH(DD$3,$K$2:$P$2,0))</f>
        <v>#N/A</v>
      </c>
      <c r="DE2748" s="15" t="e" cm="1">
        <f t="array" ref="DE2748">INDEX($K:$P,ROW(),MATCH(DE$3,$K$2:$P$2,0))</f>
        <v>#N/A</v>
      </c>
      <c r="DF2748" s="15" t="e" cm="1">
        <f t="array" ref="DF2748">INDEX($K:$P,ROW(),MATCH(DF$3,$K$2:$P$2,0))</f>
        <v>#N/A</v>
      </c>
      <c r="DG2748" s="15" t="e" cm="1">
        <f t="array" ref="DG2748">INDEX($K:$P,ROW(),MATCH(DG$3,$K$2:$P$2,0))</f>
        <v>#N/A</v>
      </c>
      <c r="DH2748" s="15" t="e" cm="1">
        <f t="array" ref="DH2748">INDEX($K:$P,ROW(),MATCH(DH$3,$K$2:$P$2,0))</f>
        <v>#N/A</v>
      </c>
      <c r="DI2748" s="15" t="e" cm="1">
        <f t="array" ref="DI2748">INDEX($K:$P,ROW(),MATCH(DI$3,$K$2:$P$2,0))</f>
        <v>#N/A</v>
      </c>
      <c r="DJ2748" s="15" t="e" cm="1">
        <f t="array" ref="DJ2748">INDEX($K:$P,ROW(),MATCH(DJ$3,$K$2:$P$2,0))</f>
        <v>#N/A</v>
      </c>
      <c r="DK2748" s="15" t="e" cm="1">
        <f t="array" ref="DK2748">INDEX($K:$P,ROW(),MATCH(DK$3,$K$2:$P$2,0))</f>
        <v>#N/A</v>
      </c>
      <c r="DL2748" s="15" t="e" cm="1">
        <f t="array" ref="DL2748">INDEX($K:$P,ROW(),MATCH(DL$3,$K$2:$P$2,0))</f>
        <v>#N/A</v>
      </c>
    </row>
    <row r="2749" spans="1:116" x14ac:dyDescent="0.4">
      <c r="B2749" t="str">
        <f t="shared" si="5155"/>
        <v>2749 WCINV-IS</v>
      </c>
      <c r="C2749" t="s">
        <v>224</v>
      </c>
      <c r="D2749" t="s">
        <v>406</v>
      </c>
      <c r="E2749" s="8" t="str">
        <f t="shared" si="5087"/>
        <v>2749 WCINV-IS</v>
      </c>
      <c r="G2749" s="126" t="s">
        <v>36</v>
      </c>
      <c r="H2749" s="27"/>
      <c r="I2749" s="78"/>
      <c r="J2749" s="78"/>
      <c r="K2749" s="118">
        <f t="shared" ref="K2749:P2749" si="5156">SUMIF($4:$4,K$2,2749:2749)</f>
        <v>0</v>
      </c>
      <c r="L2749" s="118">
        <f t="shared" si="5156"/>
        <v>0</v>
      </c>
      <c r="M2749" s="118">
        <f t="shared" si="5156"/>
        <v>0</v>
      </c>
      <c r="N2749" s="118">
        <f t="shared" si="5156"/>
        <v>0</v>
      </c>
      <c r="O2749" s="118">
        <f t="shared" si="5156"/>
        <v>0</v>
      </c>
      <c r="P2749" s="118">
        <f t="shared" si="5156"/>
        <v>0</v>
      </c>
      <c r="R2749" s="118"/>
      <c r="S2749" s="118">
        <f t="shared" ref="S2749:CD2749" si="5157">MIN(-S2748/30*S2745,R2749-S2745)</f>
        <v>0</v>
      </c>
      <c r="T2749" s="118">
        <f t="shared" si="5157"/>
        <v>0</v>
      </c>
      <c r="U2749" s="118">
        <f t="shared" si="5157"/>
        <v>0</v>
      </c>
      <c r="V2749" s="118">
        <f t="shared" si="5157"/>
        <v>0</v>
      </c>
      <c r="W2749" s="118">
        <f t="shared" si="5157"/>
        <v>0</v>
      </c>
      <c r="X2749" s="118">
        <f t="shared" si="5157"/>
        <v>0</v>
      </c>
      <c r="Y2749" s="118">
        <f t="shared" si="5157"/>
        <v>0</v>
      </c>
      <c r="Z2749" s="118">
        <f t="shared" si="5157"/>
        <v>0</v>
      </c>
      <c r="AA2749" s="118">
        <f t="shared" si="5157"/>
        <v>0</v>
      </c>
      <c r="AB2749" s="118">
        <f t="shared" si="5157"/>
        <v>0</v>
      </c>
      <c r="AC2749" s="118">
        <f t="shared" si="5157"/>
        <v>0</v>
      </c>
      <c r="AD2749" s="118">
        <f t="shared" si="5157"/>
        <v>0</v>
      </c>
      <c r="AE2749" s="118">
        <f t="shared" si="5157"/>
        <v>0</v>
      </c>
      <c r="AF2749" s="118">
        <f t="shared" si="5157"/>
        <v>0</v>
      </c>
      <c r="AG2749" s="118">
        <f t="shared" si="5157"/>
        <v>0</v>
      </c>
      <c r="AH2749" s="118">
        <f t="shared" si="5157"/>
        <v>0</v>
      </c>
      <c r="AI2749" s="118">
        <f t="shared" si="5157"/>
        <v>0</v>
      </c>
      <c r="AJ2749" s="118">
        <f t="shared" si="5157"/>
        <v>0</v>
      </c>
      <c r="AK2749" s="118">
        <f t="shared" si="5157"/>
        <v>0</v>
      </c>
      <c r="AL2749" s="118">
        <f t="shared" si="5157"/>
        <v>0</v>
      </c>
      <c r="AM2749" s="118">
        <f t="shared" si="5157"/>
        <v>0</v>
      </c>
      <c r="AN2749" s="118">
        <f t="shared" si="5157"/>
        <v>0</v>
      </c>
      <c r="AO2749" s="118">
        <f t="shared" si="5157"/>
        <v>0</v>
      </c>
      <c r="AP2749" s="118">
        <f t="shared" si="5157"/>
        <v>0</v>
      </c>
      <c r="AQ2749" s="118">
        <f t="shared" si="5157"/>
        <v>0</v>
      </c>
      <c r="AR2749" s="118">
        <f t="shared" si="5157"/>
        <v>0</v>
      </c>
      <c r="AS2749" s="118">
        <f t="shared" si="5157"/>
        <v>0</v>
      </c>
      <c r="AT2749" s="118">
        <f t="shared" si="5157"/>
        <v>0</v>
      </c>
      <c r="AU2749" s="118">
        <f t="shared" si="5157"/>
        <v>0</v>
      </c>
      <c r="AV2749" s="118">
        <f t="shared" si="5157"/>
        <v>0</v>
      </c>
      <c r="AW2749" s="118">
        <f t="shared" si="5157"/>
        <v>0</v>
      </c>
      <c r="AX2749" s="118">
        <f t="shared" si="5157"/>
        <v>0</v>
      </c>
      <c r="AY2749" s="118">
        <f t="shared" si="5157"/>
        <v>0</v>
      </c>
      <c r="AZ2749" s="118">
        <f t="shared" si="5157"/>
        <v>0</v>
      </c>
      <c r="BA2749" s="118">
        <f t="shared" si="5157"/>
        <v>0</v>
      </c>
      <c r="BB2749" s="118">
        <f t="shared" si="5157"/>
        <v>0</v>
      </c>
      <c r="BC2749" s="118">
        <f t="shared" si="5157"/>
        <v>0</v>
      </c>
      <c r="BD2749" s="118">
        <f t="shared" si="5157"/>
        <v>0</v>
      </c>
      <c r="BE2749" s="118">
        <f t="shared" si="5157"/>
        <v>0</v>
      </c>
      <c r="BF2749" s="118">
        <f t="shared" si="5157"/>
        <v>0</v>
      </c>
      <c r="BG2749" s="118">
        <f t="shared" si="5157"/>
        <v>0</v>
      </c>
      <c r="BH2749" s="118">
        <f t="shared" si="5157"/>
        <v>0</v>
      </c>
      <c r="BI2749" s="118">
        <f t="shared" si="5157"/>
        <v>0</v>
      </c>
      <c r="BJ2749" s="118">
        <f t="shared" si="5157"/>
        <v>0</v>
      </c>
      <c r="BK2749" s="118">
        <f t="shared" si="5157"/>
        <v>0</v>
      </c>
      <c r="BL2749" s="118">
        <f t="shared" si="5157"/>
        <v>0</v>
      </c>
      <c r="BM2749" s="118">
        <f t="shared" si="5157"/>
        <v>0</v>
      </c>
      <c r="BN2749" s="118">
        <f t="shared" si="5157"/>
        <v>0</v>
      </c>
      <c r="BO2749" s="118">
        <f t="shared" si="5157"/>
        <v>0</v>
      </c>
      <c r="BP2749" s="118">
        <f t="shared" si="5157"/>
        <v>0</v>
      </c>
      <c r="BQ2749" s="118">
        <f t="shared" si="5157"/>
        <v>0</v>
      </c>
      <c r="BR2749" s="118">
        <f t="shared" si="5157"/>
        <v>0</v>
      </c>
      <c r="BS2749" s="118">
        <f t="shared" si="5157"/>
        <v>0</v>
      </c>
      <c r="BT2749" s="118">
        <f t="shared" si="5157"/>
        <v>0</v>
      </c>
      <c r="BU2749" s="118">
        <f t="shared" si="5157"/>
        <v>0</v>
      </c>
      <c r="BV2749" s="118">
        <f t="shared" si="5157"/>
        <v>0</v>
      </c>
      <c r="BW2749" s="118">
        <f t="shared" si="5157"/>
        <v>0</v>
      </c>
      <c r="BX2749" s="118">
        <f t="shared" si="5157"/>
        <v>0</v>
      </c>
      <c r="BY2749" s="118">
        <f t="shared" si="5157"/>
        <v>0</v>
      </c>
      <c r="BZ2749" s="118">
        <f t="shared" si="5157"/>
        <v>0</v>
      </c>
      <c r="CA2749" s="118">
        <f t="shared" si="5157"/>
        <v>0</v>
      </c>
      <c r="CB2749" s="118">
        <f t="shared" si="5157"/>
        <v>0</v>
      </c>
      <c r="CC2749" s="118">
        <f t="shared" si="5157"/>
        <v>0</v>
      </c>
      <c r="CD2749" s="118">
        <f t="shared" si="5157"/>
        <v>0</v>
      </c>
      <c r="CE2749" s="118">
        <f t="shared" ref="CE2749:CJ2749" si="5158">MIN(-CE2748/30*CE2745,CD2749-CE2745)</f>
        <v>0</v>
      </c>
      <c r="CF2749" s="118">
        <f t="shared" si="5158"/>
        <v>0</v>
      </c>
      <c r="CG2749" s="118">
        <f t="shared" si="5158"/>
        <v>0</v>
      </c>
      <c r="CH2749" s="118">
        <f t="shared" si="5158"/>
        <v>0</v>
      </c>
      <c r="CI2749" s="118">
        <f t="shared" si="5158"/>
        <v>0</v>
      </c>
      <c r="CJ2749" s="118">
        <f t="shared" si="5158"/>
        <v>0</v>
      </c>
      <c r="CK2749" s="118">
        <f>MIN(-CK2748/30*CK2745,CJ2749-CK2745)</f>
        <v>0</v>
      </c>
      <c r="CL2749" s="118">
        <f>MIN(-CL2748/30*CL2745,CK2749-CL2745)</f>
        <v>0</v>
      </c>
      <c r="CN2749" s="33"/>
      <c r="CO2749" s="118" t="e">
        <f>MIN(-CO2748/90*CO2745,CN2749-CO2745)</f>
        <v>#N/A</v>
      </c>
      <c r="CP2749" s="118" t="e">
        <f t="shared" ref="CP2749:DL2749" si="5159">MIN(-CP2748/90*CP2745,CO2749-CP2745)</f>
        <v>#N/A</v>
      </c>
      <c r="CQ2749" s="118" t="e">
        <f t="shared" si="5159"/>
        <v>#N/A</v>
      </c>
      <c r="CR2749" s="118" t="e">
        <f t="shared" si="5159"/>
        <v>#N/A</v>
      </c>
      <c r="CS2749" s="118" t="e">
        <f t="shared" si="5159"/>
        <v>#N/A</v>
      </c>
      <c r="CT2749" s="118" t="e">
        <f t="shared" si="5159"/>
        <v>#N/A</v>
      </c>
      <c r="CU2749" s="118" t="e">
        <f t="shared" si="5159"/>
        <v>#N/A</v>
      </c>
      <c r="CV2749" s="118" t="e">
        <f t="shared" si="5159"/>
        <v>#N/A</v>
      </c>
      <c r="CW2749" s="118" t="e">
        <f t="shared" si="5159"/>
        <v>#N/A</v>
      </c>
      <c r="CX2749" s="118" t="e">
        <f t="shared" si="5159"/>
        <v>#N/A</v>
      </c>
      <c r="CY2749" s="118" t="e">
        <f t="shared" si="5159"/>
        <v>#N/A</v>
      </c>
      <c r="CZ2749" s="118" t="e">
        <f t="shared" si="5159"/>
        <v>#N/A</v>
      </c>
      <c r="DA2749" s="118" t="e">
        <f t="shared" si="5159"/>
        <v>#N/A</v>
      </c>
      <c r="DB2749" s="118" t="e">
        <f t="shared" si="5159"/>
        <v>#N/A</v>
      </c>
      <c r="DC2749" s="118" t="e">
        <f t="shared" si="5159"/>
        <v>#N/A</v>
      </c>
      <c r="DD2749" s="118" t="e">
        <f t="shared" si="5159"/>
        <v>#N/A</v>
      </c>
      <c r="DE2749" s="118" t="e">
        <f t="shared" si="5159"/>
        <v>#N/A</v>
      </c>
      <c r="DF2749" s="118" t="e">
        <f t="shared" si="5159"/>
        <v>#N/A</v>
      </c>
      <c r="DG2749" s="118" t="e">
        <f t="shared" si="5159"/>
        <v>#N/A</v>
      </c>
      <c r="DH2749" s="118" t="e">
        <f t="shared" si="5159"/>
        <v>#N/A</v>
      </c>
      <c r="DI2749" s="118" t="e">
        <f t="shared" si="5159"/>
        <v>#N/A</v>
      </c>
      <c r="DJ2749" s="118" t="e">
        <f t="shared" si="5159"/>
        <v>#N/A</v>
      </c>
      <c r="DK2749" s="118" t="e">
        <f t="shared" si="5159"/>
        <v>#N/A</v>
      </c>
      <c r="DL2749" s="118" t="e">
        <f t="shared" si="5159"/>
        <v>#N/A</v>
      </c>
    </row>
    <row r="2750" spans="1:116" x14ac:dyDescent="0.4">
      <c r="B2750" t="str">
        <f t="shared" si="5155"/>
        <v>2750 WCINV-IS</v>
      </c>
      <c r="D2750" t="s">
        <v>406</v>
      </c>
      <c r="E2750" s="8" t="str">
        <f t="shared" si="5087"/>
        <v>2750 WCINV-IS</v>
      </c>
      <c r="G2750" s="126"/>
      <c r="H2750" s="27"/>
      <c r="I2750" s="78"/>
      <c r="J2750" s="78"/>
      <c r="K2750" s="33"/>
      <c r="L2750" s="33"/>
      <c r="M2750" s="33"/>
      <c r="N2750" s="33"/>
      <c r="O2750" s="33"/>
      <c r="P2750" s="33"/>
      <c r="R2750" s="33"/>
      <c r="S2750" s="33"/>
      <c r="T2750" s="33"/>
      <c r="U2750" s="33"/>
      <c r="V2750" s="33"/>
      <c r="W2750" s="33"/>
      <c r="X2750" s="33"/>
      <c r="Y2750" s="33"/>
      <c r="Z2750" s="33"/>
      <c r="AA2750" s="33"/>
      <c r="AB2750" s="33"/>
      <c r="AC2750" s="33"/>
      <c r="AD2750" s="33"/>
      <c r="AE2750" s="33"/>
      <c r="AF2750" s="33"/>
      <c r="AG2750" s="33"/>
      <c r="AH2750" s="33"/>
      <c r="AI2750" s="33"/>
      <c r="AJ2750" s="33"/>
      <c r="AK2750" s="33"/>
      <c r="AL2750" s="33"/>
      <c r="AM2750" s="33"/>
      <c r="AN2750" s="33"/>
      <c r="AO2750" s="33"/>
      <c r="AP2750" s="33"/>
      <c r="AQ2750" s="33"/>
      <c r="AR2750" s="33"/>
      <c r="AS2750" s="33"/>
      <c r="AT2750" s="33"/>
      <c r="AU2750" s="33"/>
      <c r="AV2750" s="33"/>
      <c r="AW2750" s="33"/>
      <c r="AX2750" s="33"/>
      <c r="AY2750" s="33"/>
      <c r="AZ2750" s="33"/>
      <c r="BA2750" s="33"/>
      <c r="BB2750" s="33"/>
      <c r="BC2750" s="33"/>
      <c r="BD2750" s="33"/>
      <c r="BE2750" s="33"/>
      <c r="BF2750" s="33"/>
      <c r="BG2750" s="33"/>
      <c r="BH2750" s="33"/>
      <c r="BI2750" s="33"/>
      <c r="BJ2750" s="33"/>
      <c r="BK2750" s="33"/>
      <c r="BL2750" s="33"/>
      <c r="BM2750" s="33"/>
      <c r="BN2750" s="33"/>
      <c r="BO2750" s="33"/>
      <c r="BP2750" s="33"/>
      <c r="BQ2750" s="33"/>
      <c r="BR2750" s="33"/>
      <c r="BS2750" s="33"/>
      <c r="BT2750" s="33"/>
      <c r="BU2750" s="33"/>
      <c r="BV2750" s="33"/>
      <c r="BW2750" s="33"/>
      <c r="BX2750" s="33"/>
      <c r="BY2750" s="33"/>
      <c r="BZ2750" s="33"/>
      <c r="CA2750" s="33"/>
      <c r="CB2750" s="33"/>
      <c r="CC2750" s="33"/>
      <c r="CD2750" s="33"/>
      <c r="CE2750" s="33"/>
      <c r="CF2750" s="33"/>
      <c r="CG2750" s="33"/>
      <c r="CH2750" s="33"/>
      <c r="CI2750" s="33"/>
      <c r="CJ2750" s="33"/>
      <c r="CK2750" s="33"/>
      <c r="CL2750" s="33"/>
      <c r="CN2750" s="78"/>
      <c r="CO2750" s="33"/>
      <c r="CP2750" s="33"/>
      <c r="CQ2750" s="33"/>
      <c r="CR2750" s="33"/>
      <c r="CS2750" s="33"/>
      <c r="CT2750" s="33"/>
      <c r="CU2750" s="33"/>
      <c r="CV2750" s="33"/>
      <c r="CW2750" s="33"/>
      <c r="CX2750" s="33"/>
      <c r="CY2750" s="33"/>
      <c r="CZ2750" s="33"/>
      <c r="DA2750" s="33"/>
      <c r="DB2750" s="33"/>
      <c r="DC2750" s="33"/>
      <c r="DD2750" s="33"/>
      <c r="DE2750" s="33"/>
      <c r="DF2750" s="33"/>
      <c r="DG2750" s="33"/>
      <c r="DH2750" s="33"/>
      <c r="DI2750" s="33"/>
      <c r="DJ2750" s="33"/>
      <c r="DK2750" s="33"/>
      <c r="DL2750" s="33"/>
    </row>
    <row r="2751" spans="1:116" x14ac:dyDescent="0.4">
      <c r="B2751" t="str">
        <f t="shared" si="5155"/>
        <v>2751 WCINV-IS</v>
      </c>
      <c r="C2751" t="s">
        <v>234</v>
      </c>
      <c r="D2751" t="s">
        <v>406</v>
      </c>
      <c r="E2751" s="8" t="str">
        <f t="shared" si="5087"/>
        <v>2751 WCINV-IS</v>
      </c>
      <c r="G2751" s="126" t="str">
        <f>"Change in "&amp;G2749</f>
        <v>Change in Inventory</v>
      </c>
      <c r="K2751" s="33">
        <f t="shared" ref="K2751:P2751" si="5160">SUMIF($3:$3,K$2,2751:2751)</f>
        <v>0</v>
      </c>
      <c r="L2751" s="33">
        <f t="shared" si="5160"/>
        <v>0</v>
      </c>
      <c r="M2751" s="33">
        <f t="shared" si="5160"/>
        <v>0</v>
      </c>
      <c r="N2751" s="33">
        <f t="shared" si="5160"/>
        <v>0</v>
      </c>
      <c r="O2751" s="33">
        <f t="shared" si="5160"/>
        <v>0</v>
      </c>
      <c r="P2751" s="33">
        <f t="shared" si="5160"/>
        <v>0</v>
      </c>
      <c r="R2751" s="33"/>
      <c r="S2751" s="33">
        <f t="shared" ref="S2751:AX2751" si="5161">R2749-S2749</f>
        <v>0</v>
      </c>
      <c r="T2751" s="33">
        <f t="shared" si="5161"/>
        <v>0</v>
      </c>
      <c r="U2751" s="33">
        <f t="shared" si="5161"/>
        <v>0</v>
      </c>
      <c r="V2751" s="33">
        <f t="shared" si="5161"/>
        <v>0</v>
      </c>
      <c r="W2751" s="33">
        <f t="shared" si="5161"/>
        <v>0</v>
      </c>
      <c r="X2751" s="33">
        <f t="shared" si="5161"/>
        <v>0</v>
      </c>
      <c r="Y2751" s="33">
        <f t="shared" si="5161"/>
        <v>0</v>
      </c>
      <c r="Z2751" s="33">
        <f t="shared" si="5161"/>
        <v>0</v>
      </c>
      <c r="AA2751" s="33">
        <f t="shared" si="5161"/>
        <v>0</v>
      </c>
      <c r="AB2751" s="33">
        <f t="shared" si="5161"/>
        <v>0</v>
      </c>
      <c r="AC2751" s="33">
        <f t="shared" si="5161"/>
        <v>0</v>
      </c>
      <c r="AD2751" s="33">
        <f t="shared" si="5161"/>
        <v>0</v>
      </c>
      <c r="AE2751" s="33">
        <f t="shared" si="5161"/>
        <v>0</v>
      </c>
      <c r="AF2751" s="33">
        <f t="shared" si="5161"/>
        <v>0</v>
      </c>
      <c r="AG2751" s="33">
        <f t="shared" si="5161"/>
        <v>0</v>
      </c>
      <c r="AH2751" s="33">
        <f t="shared" si="5161"/>
        <v>0</v>
      </c>
      <c r="AI2751" s="33">
        <f t="shared" si="5161"/>
        <v>0</v>
      </c>
      <c r="AJ2751" s="33">
        <f t="shared" si="5161"/>
        <v>0</v>
      </c>
      <c r="AK2751" s="33">
        <f t="shared" si="5161"/>
        <v>0</v>
      </c>
      <c r="AL2751" s="33">
        <f t="shared" si="5161"/>
        <v>0</v>
      </c>
      <c r="AM2751" s="33">
        <f t="shared" si="5161"/>
        <v>0</v>
      </c>
      <c r="AN2751" s="33">
        <f t="shared" si="5161"/>
        <v>0</v>
      </c>
      <c r="AO2751" s="33">
        <f t="shared" si="5161"/>
        <v>0</v>
      </c>
      <c r="AP2751" s="33">
        <f t="shared" si="5161"/>
        <v>0</v>
      </c>
      <c r="AQ2751" s="33">
        <f t="shared" si="5161"/>
        <v>0</v>
      </c>
      <c r="AR2751" s="33">
        <f t="shared" si="5161"/>
        <v>0</v>
      </c>
      <c r="AS2751" s="33">
        <f t="shared" si="5161"/>
        <v>0</v>
      </c>
      <c r="AT2751" s="33">
        <f t="shared" si="5161"/>
        <v>0</v>
      </c>
      <c r="AU2751" s="33">
        <f t="shared" si="5161"/>
        <v>0</v>
      </c>
      <c r="AV2751" s="33">
        <f t="shared" si="5161"/>
        <v>0</v>
      </c>
      <c r="AW2751" s="33">
        <f t="shared" si="5161"/>
        <v>0</v>
      </c>
      <c r="AX2751" s="33">
        <f t="shared" si="5161"/>
        <v>0</v>
      </c>
      <c r="AY2751" s="33">
        <f t="shared" ref="AY2751:CD2751" si="5162">AX2749-AY2749</f>
        <v>0</v>
      </c>
      <c r="AZ2751" s="33">
        <f t="shared" si="5162"/>
        <v>0</v>
      </c>
      <c r="BA2751" s="33">
        <f t="shared" si="5162"/>
        <v>0</v>
      </c>
      <c r="BB2751" s="33">
        <f t="shared" si="5162"/>
        <v>0</v>
      </c>
      <c r="BC2751" s="33">
        <f t="shared" si="5162"/>
        <v>0</v>
      </c>
      <c r="BD2751" s="33">
        <f t="shared" si="5162"/>
        <v>0</v>
      </c>
      <c r="BE2751" s="33">
        <f t="shared" si="5162"/>
        <v>0</v>
      </c>
      <c r="BF2751" s="33">
        <f t="shared" si="5162"/>
        <v>0</v>
      </c>
      <c r="BG2751" s="33">
        <f t="shared" si="5162"/>
        <v>0</v>
      </c>
      <c r="BH2751" s="33">
        <f t="shared" si="5162"/>
        <v>0</v>
      </c>
      <c r="BI2751" s="33">
        <f t="shared" si="5162"/>
        <v>0</v>
      </c>
      <c r="BJ2751" s="33">
        <f t="shared" si="5162"/>
        <v>0</v>
      </c>
      <c r="BK2751" s="33">
        <f t="shared" si="5162"/>
        <v>0</v>
      </c>
      <c r="BL2751" s="33">
        <f t="shared" si="5162"/>
        <v>0</v>
      </c>
      <c r="BM2751" s="33">
        <f t="shared" si="5162"/>
        <v>0</v>
      </c>
      <c r="BN2751" s="33">
        <f t="shared" si="5162"/>
        <v>0</v>
      </c>
      <c r="BO2751" s="33">
        <f t="shared" si="5162"/>
        <v>0</v>
      </c>
      <c r="BP2751" s="33">
        <f t="shared" si="5162"/>
        <v>0</v>
      </c>
      <c r="BQ2751" s="33">
        <f t="shared" si="5162"/>
        <v>0</v>
      </c>
      <c r="BR2751" s="33">
        <f t="shared" si="5162"/>
        <v>0</v>
      </c>
      <c r="BS2751" s="33">
        <f t="shared" si="5162"/>
        <v>0</v>
      </c>
      <c r="BT2751" s="33">
        <f t="shared" si="5162"/>
        <v>0</v>
      </c>
      <c r="BU2751" s="33">
        <f t="shared" si="5162"/>
        <v>0</v>
      </c>
      <c r="BV2751" s="33">
        <f t="shared" si="5162"/>
        <v>0</v>
      </c>
      <c r="BW2751" s="33">
        <f t="shared" si="5162"/>
        <v>0</v>
      </c>
      <c r="BX2751" s="33">
        <f t="shared" si="5162"/>
        <v>0</v>
      </c>
      <c r="BY2751" s="33">
        <f t="shared" si="5162"/>
        <v>0</v>
      </c>
      <c r="BZ2751" s="33">
        <f t="shared" si="5162"/>
        <v>0</v>
      </c>
      <c r="CA2751" s="33">
        <f t="shared" si="5162"/>
        <v>0</v>
      </c>
      <c r="CB2751" s="33">
        <f t="shared" si="5162"/>
        <v>0</v>
      </c>
      <c r="CC2751" s="33">
        <f t="shared" si="5162"/>
        <v>0</v>
      </c>
      <c r="CD2751" s="33">
        <f t="shared" si="5162"/>
        <v>0</v>
      </c>
      <c r="CE2751" s="33">
        <f t="shared" ref="CE2751:CL2751" si="5163">CD2749-CE2749</f>
        <v>0</v>
      </c>
      <c r="CF2751" s="33">
        <f t="shared" si="5163"/>
        <v>0</v>
      </c>
      <c r="CG2751" s="33">
        <f t="shared" si="5163"/>
        <v>0</v>
      </c>
      <c r="CH2751" s="33">
        <f t="shared" si="5163"/>
        <v>0</v>
      </c>
      <c r="CI2751" s="33">
        <f t="shared" si="5163"/>
        <v>0</v>
      </c>
      <c r="CJ2751" s="33">
        <f t="shared" si="5163"/>
        <v>0</v>
      </c>
      <c r="CK2751" s="33">
        <f t="shared" si="5163"/>
        <v>0</v>
      </c>
      <c r="CL2751" s="33">
        <f t="shared" si="5163"/>
        <v>0</v>
      </c>
      <c r="CO2751" s="33" t="e">
        <f t="shared" ref="CO2751" si="5164">CN2749-CO2749</f>
        <v>#N/A</v>
      </c>
      <c r="CP2751" s="33" t="e">
        <f t="shared" ref="CP2751" si="5165">CO2749-CP2749</f>
        <v>#N/A</v>
      </c>
      <c r="CQ2751" s="33" t="e">
        <f t="shared" ref="CQ2751" si="5166">CP2749-CQ2749</f>
        <v>#N/A</v>
      </c>
      <c r="CR2751" s="33" t="e">
        <f t="shared" ref="CR2751" si="5167">CQ2749-CR2749</f>
        <v>#N/A</v>
      </c>
      <c r="CS2751" s="33" t="e">
        <f t="shared" ref="CS2751" si="5168">CR2749-CS2749</f>
        <v>#N/A</v>
      </c>
      <c r="CT2751" s="33" t="e">
        <f t="shared" ref="CT2751" si="5169">CS2749-CT2749</f>
        <v>#N/A</v>
      </c>
      <c r="CU2751" s="33" t="e">
        <f t="shared" ref="CU2751" si="5170">CT2749-CU2749</f>
        <v>#N/A</v>
      </c>
      <c r="CV2751" s="33" t="e">
        <f t="shared" ref="CV2751" si="5171">CU2749-CV2749</f>
        <v>#N/A</v>
      </c>
      <c r="CW2751" s="33" t="e">
        <f t="shared" ref="CW2751" si="5172">CV2749-CW2749</f>
        <v>#N/A</v>
      </c>
      <c r="CX2751" s="33" t="e">
        <f t="shared" ref="CX2751" si="5173">CW2749-CX2749</f>
        <v>#N/A</v>
      </c>
      <c r="CY2751" s="33" t="e">
        <f t="shared" ref="CY2751" si="5174">CX2749-CY2749</f>
        <v>#N/A</v>
      </c>
      <c r="CZ2751" s="33" t="e">
        <f t="shared" ref="CZ2751" si="5175">CY2749-CZ2749</f>
        <v>#N/A</v>
      </c>
      <c r="DA2751" s="33" t="e">
        <f t="shared" ref="DA2751" si="5176">CZ2749-DA2749</f>
        <v>#N/A</v>
      </c>
      <c r="DB2751" s="33" t="e">
        <f t="shared" ref="DB2751" si="5177">DA2749-DB2749</f>
        <v>#N/A</v>
      </c>
      <c r="DC2751" s="33" t="e">
        <f t="shared" ref="DC2751" si="5178">DB2749-DC2749</f>
        <v>#N/A</v>
      </c>
      <c r="DD2751" s="33" t="e">
        <f t="shared" ref="DD2751" si="5179">DC2749-DD2749</f>
        <v>#N/A</v>
      </c>
      <c r="DE2751" s="33" t="e">
        <f t="shared" ref="DE2751" si="5180">DD2749-DE2749</f>
        <v>#N/A</v>
      </c>
      <c r="DF2751" s="33" t="e">
        <f t="shared" ref="DF2751" si="5181">DE2749-DF2749</f>
        <v>#N/A</v>
      </c>
      <c r="DG2751" s="33" t="e">
        <f t="shared" ref="DG2751" si="5182">DF2749-DG2749</f>
        <v>#N/A</v>
      </c>
      <c r="DH2751" s="33" t="e">
        <f t="shared" ref="DH2751" si="5183">DG2749-DH2749</f>
        <v>#N/A</v>
      </c>
      <c r="DI2751" s="33" t="e">
        <f t="shared" ref="DI2751" si="5184">DH2749-DI2749</f>
        <v>#N/A</v>
      </c>
      <c r="DJ2751" s="33" t="e">
        <f t="shared" ref="DJ2751" si="5185">DI2749-DJ2749</f>
        <v>#N/A</v>
      </c>
      <c r="DK2751" s="33" t="e">
        <f t="shared" ref="DK2751" si="5186">DJ2749-DK2749</f>
        <v>#N/A</v>
      </c>
      <c r="DL2751" s="33" t="e">
        <f t="shared" ref="DL2751" si="5187">DK2749-DL2749</f>
        <v>#N/A</v>
      </c>
    </row>
    <row r="2752" spans="1:116" x14ac:dyDescent="0.4">
      <c r="B2752" t="str">
        <f t="shared" si="5155"/>
        <v>2752 WCINV-IS</v>
      </c>
      <c r="D2752" t="s">
        <v>406</v>
      </c>
      <c r="E2752" s="8" t="str">
        <f t="shared" si="5087"/>
        <v>2752 WCINV-IS</v>
      </c>
      <c r="G2752" s="125"/>
      <c r="K2752" s="53"/>
      <c r="L2752" s="53"/>
      <c r="M2752" s="53"/>
      <c r="N2752" s="53"/>
      <c r="O2752" s="53"/>
      <c r="P2752" s="53"/>
      <c r="R2752" s="24"/>
      <c r="S2752" s="24"/>
      <c r="T2752" s="24"/>
      <c r="U2752" s="24"/>
      <c r="V2752" s="24"/>
      <c r="W2752" s="24"/>
      <c r="X2752" s="24"/>
      <c r="Y2752" s="24"/>
      <c r="Z2752" s="24"/>
      <c r="AA2752" s="24"/>
      <c r="AB2752" s="24"/>
      <c r="AC2752" s="24"/>
      <c r="AD2752" s="24"/>
      <c r="AE2752" s="24"/>
      <c r="AF2752" s="24"/>
      <c r="AG2752" s="24"/>
      <c r="AH2752" s="24"/>
      <c r="AI2752" s="24"/>
      <c r="AJ2752" s="24"/>
      <c r="AK2752" s="24"/>
      <c r="AL2752" s="24"/>
      <c r="AM2752" s="24"/>
      <c r="AN2752" s="24"/>
      <c r="AO2752" s="24"/>
      <c r="AP2752" s="24"/>
      <c r="AQ2752" s="24"/>
      <c r="AR2752" s="24"/>
      <c r="AS2752" s="24"/>
      <c r="AT2752" s="24"/>
      <c r="AU2752" s="24"/>
      <c r="AV2752" s="24"/>
      <c r="AW2752" s="24"/>
      <c r="AX2752" s="24"/>
      <c r="AY2752" s="24"/>
      <c r="AZ2752" s="24"/>
      <c r="BA2752" s="24"/>
      <c r="BB2752" s="24"/>
      <c r="BC2752" s="24"/>
      <c r="BD2752" s="24"/>
      <c r="BE2752" s="24"/>
      <c r="BF2752" s="24"/>
      <c r="BG2752" s="24"/>
      <c r="BH2752" s="24"/>
      <c r="BI2752" s="24"/>
      <c r="BJ2752" s="24"/>
      <c r="BK2752" s="24"/>
      <c r="BL2752" s="24"/>
      <c r="BM2752" s="24"/>
      <c r="BN2752" s="24"/>
      <c r="BO2752" s="24"/>
      <c r="BP2752" s="24"/>
      <c r="BQ2752" s="24"/>
      <c r="BR2752" s="24"/>
      <c r="BS2752" s="24"/>
      <c r="BT2752" s="24"/>
      <c r="BU2752" s="24"/>
      <c r="BV2752" s="24"/>
      <c r="BW2752" s="24"/>
      <c r="BX2752" s="24"/>
      <c r="BY2752" s="24"/>
      <c r="BZ2752" s="24"/>
      <c r="CA2752" s="24"/>
      <c r="CB2752" s="24"/>
      <c r="CC2752" s="24"/>
      <c r="CD2752" s="24"/>
      <c r="CE2752" s="24"/>
      <c r="CF2752" s="24"/>
      <c r="CG2752" s="24"/>
      <c r="CH2752" s="24"/>
      <c r="CI2752" s="24"/>
      <c r="CJ2752" s="24"/>
      <c r="CK2752" s="24"/>
      <c r="CL2752" s="24"/>
      <c r="CO2752" s="24"/>
      <c r="CP2752" s="24"/>
      <c r="CQ2752" s="24"/>
      <c r="CR2752" s="24"/>
      <c r="CS2752" s="24"/>
      <c r="CT2752" s="24"/>
      <c r="CU2752" s="24"/>
      <c r="CV2752" s="24"/>
      <c r="CW2752" s="24"/>
      <c r="CX2752" s="24"/>
      <c r="CY2752" s="24"/>
      <c r="CZ2752" s="24"/>
      <c r="DA2752" s="24"/>
      <c r="DB2752" s="24"/>
      <c r="DC2752" s="24"/>
      <c r="DD2752" s="24"/>
      <c r="DE2752" s="24"/>
      <c r="DF2752" s="24"/>
      <c r="DG2752" s="24"/>
      <c r="DH2752" s="24"/>
      <c r="DI2752" s="24"/>
      <c r="DJ2752" s="24"/>
      <c r="DK2752" s="24"/>
      <c r="DL2752" s="24"/>
    </row>
    <row r="2753" spans="1:116" x14ac:dyDescent="0.4">
      <c r="B2753" t="s">
        <v>332</v>
      </c>
      <c r="D2753" t="s">
        <v>406</v>
      </c>
      <c r="E2753" s="8" t="str">
        <f t="shared" si="5087"/>
        <v>2753 WCINV-IS</v>
      </c>
      <c r="G2753" s="136" t="str">
        <f>Codes!G2736</f>
        <v>(Primary label)</v>
      </c>
      <c r="K2753" s="53"/>
      <c r="L2753" s="53"/>
      <c r="M2753" s="53"/>
      <c r="N2753" s="53"/>
      <c r="O2753" s="53"/>
      <c r="P2753" s="53"/>
      <c r="R2753" s="24"/>
      <c r="S2753" s="24"/>
      <c r="T2753" s="24"/>
      <c r="U2753" s="24"/>
      <c r="V2753" s="24"/>
      <c r="W2753" s="24"/>
      <c r="X2753" s="24"/>
      <c r="Y2753" s="24"/>
      <c r="Z2753" s="24"/>
      <c r="AA2753" s="24"/>
      <c r="AB2753" s="24"/>
      <c r="AC2753" s="24"/>
      <c r="AD2753" s="24"/>
      <c r="AE2753" s="24"/>
      <c r="AF2753" s="24"/>
      <c r="AG2753" s="24"/>
      <c r="AH2753" s="24"/>
      <c r="AI2753" s="24"/>
      <c r="AJ2753" s="24"/>
      <c r="AK2753" s="24"/>
      <c r="AL2753" s="24"/>
      <c r="AM2753" s="24"/>
      <c r="AN2753" s="24"/>
      <c r="AO2753" s="24"/>
      <c r="AP2753" s="24"/>
      <c r="AQ2753" s="24"/>
      <c r="AR2753" s="24"/>
      <c r="AS2753" s="24"/>
      <c r="AT2753" s="24"/>
      <c r="AU2753" s="24"/>
      <c r="AV2753" s="24"/>
      <c r="AW2753" s="24"/>
      <c r="AX2753" s="24"/>
      <c r="AY2753" s="24"/>
      <c r="AZ2753" s="24"/>
      <c r="BA2753" s="24"/>
      <c r="BB2753" s="24"/>
      <c r="BC2753" s="24"/>
      <c r="BD2753" s="24"/>
      <c r="BE2753" s="24"/>
      <c r="BF2753" s="24"/>
      <c r="BG2753" s="24"/>
      <c r="BH2753" s="24"/>
      <c r="BI2753" s="24"/>
      <c r="BJ2753" s="24"/>
      <c r="BK2753" s="24"/>
      <c r="BL2753" s="24"/>
      <c r="BM2753" s="24"/>
      <c r="BN2753" s="24"/>
      <c r="BO2753" s="24"/>
      <c r="BP2753" s="24"/>
      <c r="BQ2753" s="24"/>
      <c r="BR2753" s="24"/>
      <c r="BS2753" s="24"/>
      <c r="BT2753" s="24"/>
      <c r="BU2753" s="24"/>
      <c r="BV2753" s="24"/>
      <c r="BW2753" s="24"/>
      <c r="BX2753" s="24"/>
      <c r="BY2753" s="24"/>
      <c r="BZ2753" s="24"/>
      <c r="CA2753" s="24"/>
      <c r="CB2753" s="24"/>
      <c r="CC2753" s="24"/>
      <c r="CD2753" s="24"/>
      <c r="CE2753" s="24"/>
      <c r="CF2753" s="24"/>
      <c r="CG2753" s="24"/>
      <c r="CH2753" s="24"/>
      <c r="CI2753" s="24"/>
      <c r="CJ2753" s="24"/>
      <c r="CK2753" s="24"/>
      <c r="CL2753" s="24"/>
      <c r="CO2753" s="24"/>
      <c r="CP2753" s="24"/>
      <c r="CQ2753" s="24"/>
      <c r="CR2753" s="24"/>
      <c r="CS2753" s="24"/>
      <c r="CT2753" s="24"/>
      <c r="CU2753" s="24"/>
      <c r="CV2753" s="24"/>
      <c r="CW2753" s="24"/>
      <c r="CX2753" s="24"/>
      <c r="CY2753" s="24"/>
      <c r="CZ2753" s="24"/>
      <c r="DA2753" s="24"/>
      <c r="DB2753" s="24"/>
      <c r="DC2753" s="24"/>
      <c r="DD2753" s="24"/>
      <c r="DE2753" s="24"/>
      <c r="DF2753" s="24"/>
      <c r="DG2753" s="24"/>
      <c r="DH2753" s="24"/>
      <c r="DI2753" s="24"/>
      <c r="DJ2753" s="24"/>
      <c r="DK2753" s="24"/>
      <c r="DL2753" s="24"/>
    </row>
    <row r="2754" spans="1:116" x14ac:dyDescent="0.4">
      <c r="B2754" t="s">
        <v>332</v>
      </c>
      <c r="D2754" t="s">
        <v>406</v>
      </c>
      <c r="E2754" s="8" t="str">
        <f t="shared" si="5087"/>
        <v>2754 WCINV-IS</v>
      </c>
      <c r="G2754" s="136" t="str">
        <f>Codes!G2737</f>
        <v>primary unit</v>
      </c>
      <c r="K2754" s="53"/>
      <c r="L2754" s="53"/>
      <c r="M2754" s="53"/>
      <c r="N2754" s="53"/>
      <c r="O2754" s="53"/>
      <c r="P2754" s="53"/>
      <c r="R2754" s="24"/>
      <c r="S2754" s="24"/>
      <c r="T2754" s="24"/>
      <c r="U2754" s="24"/>
      <c r="V2754" s="24"/>
      <c r="W2754" s="24"/>
      <c r="X2754" s="24"/>
      <c r="Y2754" s="24"/>
      <c r="Z2754" s="24"/>
      <c r="AA2754" s="24"/>
      <c r="AB2754" s="24"/>
      <c r="AC2754" s="24"/>
      <c r="AD2754" s="24"/>
      <c r="AE2754" s="24"/>
      <c r="AF2754" s="24"/>
      <c r="AG2754" s="24"/>
      <c r="AH2754" s="24"/>
      <c r="AI2754" s="24"/>
      <c r="AJ2754" s="24"/>
      <c r="AK2754" s="24"/>
      <c r="AL2754" s="24"/>
      <c r="AM2754" s="24"/>
      <c r="AN2754" s="24"/>
      <c r="AO2754" s="24"/>
      <c r="AP2754" s="24"/>
      <c r="AQ2754" s="24"/>
      <c r="AR2754" s="24"/>
      <c r="AS2754" s="24"/>
      <c r="AT2754" s="24"/>
      <c r="AU2754" s="24"/>
      <c r="AV2754" s="24"/>
      <c r="AW2754" s="24"/>
      <c r="AX2754" s="24"/>
      <c r="AY2754" s="24"/>
      <c r="AZ2754" s="24"/>
      <c r="BA2754" s="24"/>
      <c r="BB2754" s="24"/>
      <c r="BC2754" s="24"/>
      <c r="BD2754" s="24"/>
      <c r="BE2754" s="24"/>
      <c r="BF2754" s="24"/>
      <c r="BG2754" s="24"/>
      <c r="BH2754" s="24"/>
      <c r="BI2754" s="24"/>
      <c r="BJ2754" s="24"/>
      <c r="BK2754" s="24"/>
      <c r="BL2754" s="24"/>
      <c r="BM2754" s="24"/>
      <c r="BN2754" s="24"/>
      <c r="BO2754" s="24"/>
      <c r="BP2754" s="24"/>
      <c r="BQ2754" s="24"/>
      <c r="BR2754" s="24"/>
      <c r="BS2754" s="24"/>
      <c r="BT2754" s="24"/>
      <c r="BU2754" s="24"/>
      <c r="BV2754" s="24"/>
      <c r="BW2754" s="24"/>
      <c r="BX2754" s="24"/>
      <c r="BY2754" s="24"/>
      <c r="BZ2754" s="24"/>
      <c r="CA2754" s="24"/>
      <c r="CB2754" s="24"/>
      <c r="CC2754" s="24"/>
      <c r="CD2754" s="24"/>
      <c r="CE2754" s="24"/>
      <c r="CF2754" s="24"/>
      <c r="CG2754" s="24"/>
      <c r="CH2754" s="24"/>
      <c r="CI2754" s="24"/>
      <c r="CJ2754" s="24"/>
      <c r="CK2754" s="24"/>
      <c r="CL2754" s="24"/>
      <c r="CO2754" s="24"/>
      <c r="CP2754" s="24"/>
      <c r="CQ2754" s="24"/>
      <c r="CR2754" s="24"/>
      <c r="CS2754" s="24"/>
      <c r="CT2754" s="24"/>
      <c r="CU2754" s="24"/>
      <c r="CV2754" s="24"/>
      <c r="CW2754" s="24"/>
      <c r="CX2754" s="24"/>
      <c r="CY2754" s="24"/>
      <c r="CZ2754" s="24"/>
      <c r="DA2754" s="24"/>
      <c r="DB2754" s="24"/>
      <c r="DC2754" s="24"/>
      <c r="DD2754" s="24"/>
      <c r="DE2754" s="24"/>
      <c r="DF2754" s="24"/>
      <c r="DG2754" s="24"/>
      <c r="DH2754" s="24"/>
      <c r="DI2754" s="24"/>
      <c r="DJ2754" s="24"/>
      <c r="DK2754" s="24"/>
      <c r="DL2754" s="24"/>
    </row>
    <row r="2755" spans="1:116" x14ac:dyDescent="0.4">
      <c r="B2755" t="s">
        <v>332</v>
      </c>
      <c r="D2755" t="s">
        <v>406</v>
      </c>
      <c r="E2755" s="8" t="str">
        <f t="shared" si="5087"/>
        <v>2755 WCINV-IS</v>
      </c>
      <c r="G2755" s="136" t="str">
        <f>Codes!G2738</f>
        <v>Primary revenue driver</v>
      </c>
      <c r="K2755" s="53"/>
      <c r="L2755" s="53"/>
      <c r="M2755" s="53"/>
      <c r="N2755" s="53"/>
      <c r="O2755" s="53"/>
      <c r="P2755" s="53"/>
      <c r="R2755" s="24"/>
      <c r="S2755" s="179" t="str">
        <f>S2738</f>
        <v>S$16</v>
      </c>
      <c r="T2755" s="179" t="str">
        <f t="shared" ref="T2755:CE2755" si="5188">T2738</f>
        <v>T$16</v>
      </c>
      <c r="U2755" s="179" t="str">
        <f t="shared" si="5188"/>
        <v>U$16</v>
      </c>
      <c r="V2755" s="179" t="str">
        <f t="shared" si="5188"/>
        <v>V$16</v>
      </c>
      <c r="W2755" s="179" t="str">
        <f t="shared" si="5188"/>
        <v>W$16</v>
      </c>
      <c r="X2755" s="179" t="str">
        <f t="shared" si="5188"/>
        <v>X$16</v>
      </c>
      <c r="Y2755" s="179" t="str">
        <f t="shared" si="5188"/>
        <v>Y$16</v>
      </c>
      <c r="Z2755" s="179" t="str">
        <f t="shared" si="5188"/>
        <v>Z$16</v>
      </c>
      <c r="AA2755" s="179" t="str">
        <f t="shared" si="5188"/>
        <v>AA$16</v>
      </c>
      <c r="AB2755" s="179" t="str">
        <f t="shared" si="5188"/>
        <v>AB$16</v>
      </c>
      <c r="AC2755" s="179" t="str">
        <f t="shared" si="5188"/>
        <v>AC$16</v>
      </c>
      <c r="AD2755" s="179" t="str">
        <f t="shared" si="5188"/>
        <v>AD$16</v>
      </c>
      <c r="AE2755" s="179" t="str">
        <f t="shared" si="5188"/>
        <v>AE$16</v>
      </c>
      <c r="AF2755" s="179" t="str">
        <f t="shared" si="5188"/>
        <v>AF$16</v>
      </c>
      <c r="AG2755" s="179" t="str">
        <f t="shared" si="5188"/>
        <v>AG$16</v>
      </c>
      <c r="AH2755" s="179" t="str">
        <f t="shared" si="5188"/>
        <v>AH$16</v>
      </c>
      <c r="AI2755" s="179" t="str">
        <f t="shared" si="5188"/>
        <v>AI$16</v>
      </c>
      <c r="AJ2755" s="179" t="str">
        <f t="shared" si="5188"/>
        <v>AJ$16</v>
      </c>
      <c r="AK2755" s="179" t="str">
        <f t="shared" si="5188"/>
        <v>AK$16</v>
      </c>
      <c r="AL2755" s="179" t="str">
        <f t="shared" si="5188"/>
        <v>AL$16</v>
      </c>
      <c r="AM2755" s="179" t="str">
        <f t="shared" si="5188"/>
        <v>AM$16</v>
      </c>
      <c r="AN2755" s="179" t="str">
        <f t="shared" si="5188"/>
        <v>AN$16</v>
      </c>
      <c r="AO2755" s="179" t="str">
        <f t="shared" si="5188"/>
        <v>AO$16</v>
      </c>
      <c r="AP2755" s="179" t="str">
        <f t="shared" si="5188"/>
        <v>AP$16</v>
      </c>
      <c r="AQ2755" s="179" t="str">
        <f t="shared" si="5188"/>
        <v>AQ$16</v>
      </c>
      <c r="AR2755" s="179" t="str">
        <f t="shared" si="5188"/>
        <v>AR$16</v>
      </c>
      <c r="AS2755" s="179" t="str">
        <f t="shared" si="5188"/>
        <v>AS$16</v>
      </c>
      <c r="AT2755" s="179" t="str">
        <f t="shared" si="5188"/>
        <v>AT$16</v>
      </c>
      <c r="AU2755" s="179" t="str">
        <f t="shared" si="5188"/>
        <v>AU$16</v>
      </c>
      <c r="AV2755" s="179" t="str">
        <f t="shared" si="5188"/>
        <v>AV$16</v>
      </c>
      <c r="AW2755" s="179" t="str">
        <f t="shared" si="5188"/>
        <v>AW$16</v>
      </c>
      <c r="AX2755" s="179" t="str">
        <f t="shared" si="5188"/>
        <v>AX$16</v>
      </c>
      <c r="AY2755" s="179" t="str">
        <f t="shared" si="5188"/>
        <v>AY$16</v>
      </c>
      <c r="AZ2755" s="179" t="str">
        <f t="shared" si="5188"/>
        <v>AZ$16</v>
      </c>
      <c r="BA2755" s="179" t="str">
        <f t="shared" si="5188"/>
        <v>BA$16</v>
      </c>
      <c r="BB2755" s="179" t="str">
        <f t="shared" si="5188"/>
        <v>BB$16</v>
      </c>
      <c r="BC2755" s="179" t="str">
        <f t="shared" si="5188"/>
        <v>BC$16</v>
      </c>
      <c r="BD2755" s="179" t="str">
        <f t="shared" si="5188"/>
        <v>BD$16</v>
      </c>
      <c r="BE2755" s="179" t="str">
        <f t="shared" si="5188"/>
        <v>BE$16</v>
      </c>
      <c r="BF2755" s="179" t="str">
        <f t="shared" si="5188"/>
        <v>BF$16</v>
      </c>
      <c r="BG2755" s="179" t="str">
        <f t="shared" si="5188"/>
        <v>BG$16</v>
      </c>
      <c r="BH2755" s="179" t="str">
        <f t="shared" si="5188"/>
        <v>BH$16</v>
      </c>
      <c r="BI2755" s="179" t="str">
        <f t="shared" si="5188"/>
        <v>BI$16</v>
      </c>
      <c r="BJ2755" s="179" t="str">
        <f t="shared" si="5188"/>
        <v>BJ$16</v>
      </c>
      <c r="BK2755" s="179" t="str">
        <f t="shared" si="5188"/>
        <v>BK$16</v>
      </c>
      <c r="BL2755" s="179" t="str">
        <f t="shared" si="5188"/>
        <v>BL$16</v>
      </c>
      <c r="BM2755" s="179" t="str">
        <f t="shared" si="5188"/>
        <v>BM$16</v>
      </c>
      <c r="BN2755" s="179" t="str">
        <f t="shared" si="5188"/>
        <v>BN$16</v>
      </c>
      <c r="BO2755" s="179" t="str">
        <f t="shared" si="5188"/>
        <v>BO$16</v>
      </c>
      <c r="BP2755" s="179" t="str">
        <f t="shared" si="5188"/>
        <v>BP$16</v>
      </c>
      <c r="BQ2755" s="179" t="str">
        <f t="shared" si="5188"/>
        <v>BQ$16</v>
      </c>
      <c r="BR2755" s="179" t="str">
        <f t="shared" si="5188"/>
        <v>BR$16</v>
      </c>
      <c r="BS2755" s="179" t="str">
        <f t="shared" si="5188"/>
        <v>BS$16</v>
      </c>
      <c r="BT2755" s="179" t="str">
        <f t="shared" si="5188"/>
        <v>BT$16</v>
      </c>
      <c r="BU2755" s="179" t="str">
        <f t="shared" si="5188"/>
        <v>BU$16</v>
      </c>
      <c r="BV2755" s="179" t="str">
        <f t="shared" si="5188"/>
        <v>BV$16</v>
      </c>
      <c r="BW2755" s="179" t="str">
        <f t="shared" si="5188"/>
        <v>BW$16</v>
      </c>
      <c r="BX2755" s="179" t="str">
        <f t="shared" si="5188"/>
        <v>BX$16</v>
      </c>
      <c r="BY2755" s="179" t="str">
        <f t="shared" si="5188"/>
        <v>BY$16</v>
      </c>
      <c r="BZ2755" s="179" t="str">
        <f t="shared" si="5188"/>
        <v>BZ$16</v>
      </c>
      <c r="CA2755" s="179" t="str">
        <f t="shared" si="5188"/>
        <v>CA$16</v>
      </c>
      <c r="CB2755" s="179" t="str">
        <f t="shared" si="5188"/>
        <v>CB$16</v>
      </c>
      <c r="CC2755" s="179" t="str">
        <f t="shared" si="5188"/>
        <v>CC$16</v>
      </c>
      <c r="CD2755" s="179" t="str">
        <f t="shared" si="5188"/>
        <v>CD$16</v>
      </c>
      <c r="CE2755" s="179" t="str">
        <f t="shared" si="5188"/>
        <v>CE$16</v>
      </c>
      <c r="CF2755" s="179" t="str">
        <f t="shared" ref="CF2755:CL2755" si="5189">CF2738</f>
        <v>CF$16</v>
      </c>
      <c r="CG2755" s="179" t="str">
        <f t="shared" si="5189"/>
        <v>CG$16</v>
      </c>
      <c r="CH2755" s="179" t="str">
        <f t="shared" si="5189"/>
        <v>CH$16</v>
      </c>
      <c r="CI2755" s="179" t="str">
        <f t="shared" si="5189"/>
        <v>CI$16</v>
      </c>
      <c r="CJ2755" s="179" t="str">
        <f t="shared" si="5189"/>
        <v>CJ$16</v>
      </c>
      <c r="CK2755" s="179" t="str">
        <f t="shared" si="5189"/>
        <v>CK$16</v>
      </c>
      <c r="CL2755" s="179" t="str">
        <f t="shared" si="5189"/>
        <v>CL$16</v>
      </c>
      <c r="CO2755" s="179" t="str">
        <f t="shared" ref="CO2755:DL2755" si="5190">CO1210</f>
        <v>CO$17</v>
      </c>
      <c r="CP2755" s="179" t="str">
        <f t="shared" si="5190"/>
        <v>CP$17</v>
      </c>
      <c r="CQ2755" s="179" t="str">
        <f t="shared" si="5190"/>
        <v>CQ$17</v>
      </c>
      <c r="CR2755" s="179" t="str">
        <f t="shared" si="5190"/>
        <v>CR$17</v>
      </c>
      <c r="CS2755" s="179" t="str">
        <f t="shared" si="5190"/>
        <v>CS$17</v>
      </c>
      <c r="CT2755" s="179" t="str">
        <f t="shared" si="5190"/>
        <v>CT$17</v>
      </c>
      <c r="CU2755" s="179" t="str">
        <f t="shared" si="5190"/>
        <v>CU$17</v>
      </c>
      <c r="CV2755" s="179" t="str">
        <f t="shared" si="5190"/>
        <v>CV$17</v>
      </c>
      <c r="CW2755" s="179" t="str">
        <f t="shared" si="5190"/>
        <v>CW$17</v>
      </c>
      <c r="CX2755" s="179" t="str">
        <f t="shared" si="5190"/>
        <v>CX$17</v>
      </c>
      <c r="CY2755" s="179" t="str">
        <f t="shared" si="5190"/>
        <v>CY$17</v>
      </c>
      <c r="CZ2755" s="179" t="str">
        <f t="shared" si="5190"/>
        <v>CZ$17</v>
      </c>
      <c r="DA2755" s="179" t="str">
        <f t="shared" si="5190"/>
        <v>DA$17</v>
      </c>
      <c r="DB2755" s="179" t="str">
        <f t="shared" si="5190"/>
        <v>DB$17</v>
      </c>
      <c r="DC2755" s="179" t="str">
        <f t="shared" si="5190"/>
        <v>DC$17</v>
      </c>
      <c r="DD2755" s="179" t="str">
        <f t="shared" si="5190"/>
        <v>DD$17</v>
      </c>
      <c r="DE2755" s="179" t="str">
        <f t="shared" si="5190"/>
        <v>DE$17</v>
      </c>
      <c r="DF2755" s="179" t="str">
        <f t="shared" si="5190"/>
        <v>DF$17</v>
      </c>
      <c r="DG2755" s="179" t="str">
        <f t="shared" si="5190"/>
        <v>DG$17</v>
      </c>
      <c r="DH2755" s="179" t="str">
        <f t="shared" si="5190"/>
        <v>DH$17</v>
      </c>
      <c r="DI2755" s="179" t="str">
        <f t="shared" si="5190"/>
        <v>DI$17</v>
      </c>
      <c r="DJ2755" s="179" t="str">
        <f t="shared" si="5190"/>
        <v>DJ$17</v>
      </c>
      <c r="DK2755" s="179" t="str">
        <f t="shared" si="5190"/>
        <v>DK$17</v>
      </c>
      <c r="DL2755" s="179" t="str">
        <f t="shared" si="5190"/>
        <v>DL$17</v>
      </c>
    </row>
    <row r="2756" spans="1:116" x14ac:dyDescent="0.4">
      <c r="B2756" t="s">
        <v>332</v>
      </c>
      <c r="D2756" t="s">
        <v>406</v>
      </c>
      <c r="E2756" s="8" t="str">
        <f t="shared" si="5087"/>
        <v>2756 WCINV-IS</v>
      </c>
      <c r="G2756" s="136" t="str">
        <f>Codes!G2739</f>
        <v>Primary volume driver</v>
      </c>
      <c r="H2756" s="56"/>
      <c r="I2756" s="79"/>
      <c r="J2756" s="79"/>
      <c r="K2756" s="15"/>
      <c r="L2756" s="15"/>
      <c r="M2756" s="15"/>
      <c r="N2756" s="15"/>
      <c r="O2756" s="15"/>
      <c r="P2756" s="15"/>
      <c r="R2756" s="15"/>
      <c r="S2756" s="179" t="str">
        <f t="shared" ref="S2756:CD2756" si="5191">S2739</f>
        <v>S$17</v>
      </c>
      <c r="T2756" s="179" t="str">
        <f t="shared" si="5191"/>
        <v>T$17</v>
      </c>
      <c r="U2756" s="179" t="str">
        <f t="shared" si="5191"/>
        <v>U$17</v>
      </c>
      <c r="V2756" s="179" t="str">
        <f t="shared" si="5191"/>
        <v>V$17</v>
      </c>
      <c r="W2756" s="179" t="str">
        <f t="shared" si="5191"/>
        <v>W$17</v>
      </c>
      <c r="X2756" s="179" t="str">
        <f t="shared" si="5191"/>
        <v>X$17</v>
      </c>
      <c r="Y2756" s="179" t="str">
        <f t="shared" si="5191"/>
        <v>Y$17</v>
      </c>
      <c r="Z2756" s="179" t="str">
        <f t="shared" si="5191"/>
        <v>Z$17</v>
      </c>
      <c r="AA2756" s="179" t="str">
        <f t="shared" si="5191"/>
        <v>AA$17</v>
      </c>
      <c r="AB2756" s="179" t="str">
        <f t="shared" si="5191"/>
        <v>AB$17</v>
      </c>
      <c r="AC2756" s="179" t="str">
        <f t="shared" si="5191"/>
        <v>AC$17</v>
      </c>
      <c r="AD2756" s="179" t="str">
        <f t="shared" si="5191"/>
        <v>AD$17</v>
      </c>
      <c r="AE2756" s="179" t="str">
        <f t="shared" si="5191"/>
        <v>AE$17</v>
      </c>
      <c r="AF2756" s="179" t="str">
        <f t="shared" si="5191"/>
        <v>AF$17</v>
      </c>
      <c r="AG2756" s="179" t="str">
        <f t="shared" si="5191"/>
        <v>AG$17</v>
      </c>
      <c r="AH2756" s="179" t="str">
        <f t="shared" si="5191"/>
        <v>AH$17</v>
      </c>
      <c r="AI2756" s="179" t="str">
        <f t="shared" si="5191"/>
        <v>AI$17</v>
      </c>
      <c r="AJ2756" s="179" t="str">
        <f t="shared" si="5191"/>
        <v>AJ$17</v>
      </c>
      <c r="AK2756" s="179" t="str">
        <f t="shared" si="5191"/>
        <v>AK$17</v>
      </c>
      <c r="AL2756" s="179" t="str">
        <f t="shared" si="5191"/>
        <v>AL$17</v>
      </c>
      <c r="AM2756" s="179" t="str">
        <f t="shared" si="5191"/>
        <v>AM$17</v>
      </c>
      <c r="AN2756" s="179" t="str">
        <f t="shared" si="5191"/>
        <v>AN$17</v>
      </c>
      <c r="AO2756" s="179" t="str">
        <f t="shared" si="5191"/>
        <v>AO$17</v>
      </c>
      <c r="AP2756" s="179" t="str">
        <f t="shared" si="5191"/>
        <v>AP$17</v>
      </c>
      <c r="AQ2756" s="179" t="str">
        <f t="shared" si="5191"/>
        <v>AQ$17</v>
      </c>
      <c r="AR2756" s="179" t="str">
        <f t="shared" si="5191"/>
        <v>AR$17</v>
      </c>
      <c r="AS2756" s="179" t="str">
        <f t="shared" si="5191"/>
        <v>AS$17</v>
      </c>
      <c r="AT2756" s="179" t="str">
        <f t="shared" si="5191"/>
        <v>AT$17</v>
      </c>
      <c r="AU2756" s="179" t="str">
        <f t="shared" si="5191"/>
        <v>AU$17</v>
      </c>
      <c r="AV2756" s="179" t="str">
        <f t="shared" si="5191"/>
        <v>AV$17</v>
      </c>
      <c r="AW2756" s="179" t="str">
        <f t="shared" si="5191"/>
        <v>AW$17</v>
      </c>
      <c r="AX2756" s="179" t="str">
        <f t="shared" si="5191"/>
        <v>AX$17</v>
      </c>
      <c r="AY2756" s="179" t="str">
        <f t="shared" si="5191"/>
        <v>AY$17</v>
      </c>
      <c r="AZ2756" s="179" t="str">
        <f t="shared" si="5191"/>
        <v>AZ$17</v>
      </c>
      <c r="BA2756" s="179" t="str">
        <f t="shared" si="5191"/>
        <v>BA$17</v>
      </c>
      <c r="BB2756" s="179" t="str">
        <f t="shared" si="5191"/>
        <v>BB$17</v>
      </c>
      <c r="BC2756" s="179" t="str">
        <f t="shared" si="5191"/>
        <v>BC$17</v>
      </c>
      <c r="BD2756" s="179" t="str">
        <f t="shared" si="5191"/>
        <v>BD$17</v>
      </c>
      <c r="BE2756" s="179" t="str">
        <f t="shared" si="5191"/>
        <v>BE$17</v>
      </c>
      <c r="BF2756" s="179" t="str">
        <f t="shared" si="5191"/>
        <v>BF$17</v>
      </c>
      <c r="BG2756" s="179" t="str">
        <f t="shared" si="5191"/>
        <v>BG$17</v>
      </c>
      <c r="BH2756" s="179" t="str">
        <f t="shared" si="5191"/>
        <v>BH$17</v>
      </c>
      <c r="BI2756" s="179" t="str">
        <f t="shared" si="5191"/>
        <v>BI$17</v>
      </c>
      <c r="BJ2756" s="179" t="str">
        <f t="shared" si="5191"/>
        <v>BJ$17</v>
      </c>
      <c r="BK2756" s="179" t="str">
        <f t="shared" si="5191"/>
        <v>BK$17</v>
      </c>
      <c r="BL2756" s="179" t="str">
        <f t="shared" si="5191"/>
        <v>BL$17</v>
      </c>
      <c r="BM2756" s="179" t="str">
        <f t="shared" si="5191"/>
        <v>BM$17</v>
      </c>
      <c r="BN2756" s="179" t="str">
        <f t="shared" si="5191"/>
        <v>BN$17</v>
      </c>
      <c r="BO2756" s="179" t="str">
        <f t="shared" si="5191"/>
        <v>BO$17</v>
      </c>
      <c r="BP2756" s="179" t="str">
        <f t="shared" si="5191"/>
        <v>BP$17</v>
      </c>
      <c r="BQ2756" s="179" t="str">
        <f t="shared" si="5191"/>
        <v>BQ$17</v>
      </c>
      <c r="BR2756" s="179" t="str">
        <f t="shared" si="5191"/>
        <v>BR$17</v>
      </c>
      <c r="BS2756" s="179" t="str">
        <f t="shared" si="5191"/>
        <v>BS$17</v>
      </c>
      <c r="BT2756" s="179" t="str">
        <f t="shared" si="5191"/>
        <v>BT$17</v>
      </c>
      <c r="BU2756" s="179" t="str">
        <f t="shared" si="5191"/>
        <v>BU$17</v>
      </c>
      <c r="BV2756" s="179" t="str">
        <f t="shared" si="5191"/>
        <v>BV$17</v>
      </c>
      <c r="BW2756" s="179" t="str">
        <f t="shared" si="5191"/>
        <v>BW$17</v>
      </c>
      <c r="BX2756" s="179" t="str">
        <f t="shared" si="5191"/>
        <v>BX$17</v>
      </c>
      <c r="BY2756" s="179" t="str">
        <f t="shared" si="5191"/>
        <v>BY$17</v>
      </c>
      <c r="BZ2756" s="179" t="str">
        <f t="shared" si="5191"/>
        <v>BZ$17</v>
      </c>
      <c r="CA2756" s="179" t="str">
        <f t="shared" si="5191"/>
        <v>CA$17</v>
      </c>
      <c r="CB2756" s="179" t="str">
        <f t="shared" si="5191"/>
        <v>CB$17</v>
      </c>
      <c r="CC2756" s="179" t="str">
        <f t="shared" si="5191"/>
        <v>CC$17</v>
      </c>
      <c r="CD2756" s="179" t="str">
        <f t="shared" si="5191"/>
        <v>CD$17</v>
      </c>
      <c r="CE2756" s="179" t="str">
        <f t="shared" ref="CE2756:CL2756" si="5192">CE2739</f>
        <v>CE$17</v>
      </c>
      <c r="CF2756" s="179" t="str">
        <f t="shared" si="5192"/>
        <v>CF$17</v>
      </c>
      <c r="CG2756" s="179" t="str">
        <f t="shared" si="5192"/>
        <v>CG$17</v>
      </c>
      <c r="CH2756" s="179" t="str">
        <f t="shared" si="5192"/>
        <v>CH$17</v>
      </c>
      <c r="CI2756" s="179" t="str">
        <f t="shared" si="5192"/>
        <v>CI$17</v>
      </c>
      <c r="CJ2756" s="179" t="str">
        <f t="shared" si="5192"/>
        <v>CJ$17</v>
      </c>
      <c r="CK2756" s="179" t="str">
        <f t="shared" si="5192"/>
        <v>CK$17</v>
      </c>
      <c r="CL2756" s="179" t="str">
        <f t="shared" si="5192"/>
        <v>CL$17</v>
      </c>
      <c r="CN2756" s="79"/>
      <c r="CO2756" s="179">
        <f t="shared" ref="CO2756:DL2756" si="5193">CO1211</f>
        <v>0</v>
      </c>
      <c r="CP2756" s="179">
        <f t="shared" si="5193"/>
        <v>0</v>
      </c>
      <c r="CQ2756" s="179">
        <f t="shared" si="5193"/>
        <v>0</v>
      </c>
      <c r="CR2756" s="179">
        <f t="shared" si="5193"/>
        <v>0</v>
      </c>
      <c r="CS2756" s="179">
        <f t="shared" si="5193"/>
        <v>0</v>
      </c>
      <c r="CT2756" s="179">
        <f t="shared" si="5193"/>
        <v>0</v>
      </c>
      <c r="CU2756" s="179">
        <f t="shared" si="5193"/>
        <v>0</v>
      </c>
      <c r="CV2756" s="179">
        <f t="shared" si="5193"/>
        <v>0</v>
      </c>
      <c r="CW2756" s="179">
        <f t="shared" si="5193"/>
        <v>0</v>
      </c>
      <c r="CX2756" s="179">
        <f t="shared" si="5193"/>
        <v>0</v>
      </c>
      <c r="CY2756" s="179">
        <f t="shared" si="5193"/>
        <v>0</v>
      </c>
      <c r="CZ2756" s="179">
        <f t="shared" si="5193"/>
        <v>0</v>
      </c>
      <c r="DA2756" s="179">
        <f t="shared" si="5193"/>
        <v>0</v>
      </c>
      <c r="DB2756" s="179">
        <f t="shared" si="5193"/>
        <v>0</v>
      </c>
      <c r="DC2756" s="179">
        <f t="shared" si="5193"/>
        <v>0</v>
      </c>
      <c r="DD2756" s="179">
        <f t="shared" si="5193"/>
        <v>0</v>
      </c>
      <c r="DE2756" s="179">
        <f t="shared" si="5193"/>
        <v>0</v>
      </c>
      <c r="DF2756" s="179">
        <f t="shared" si="5193"/>
        <v>0</v>
      </c>
      <c r="DG2756" s="179">
        <f t="shared" si="5193"/>
        <v>0</v>
      </c>
      <c r="DH2756" s="179">
        <f t="shared" si="5193"/>
        <v>0</v>
      </c>
      <c r="DI2756" s="179">
        <f t="shared" si="5193"/>
        <v>0</v>
      </c>
      <c r="DJ2756" s="179">
        <f t="shared" si="5193"/>
        <v>0</v>
      </c>
      <c r="DK2756" s="179">
        <f t="shared" si="5193"/>
        <v>0</v>
      </c>
      <c r="DL2756" s="179">
        <f t="shared" si="5193"/>
        <v>0</v>
      </c>
    </row>
    <row r="2757" spans="1:116" x14ac:dyDescent="0.4">
      <c r="B2757" t="s">
        <v>332</v>
      </c>
      <c r="D2757" t="s">
        <v>406</v>
      </c>
      <c r="E2757" s="8" t="str">
        <f t="shared" si="5087"/>
        <v>2757 WCINV-IS</v>
      </c>
      <c r="G2757" s="191" t="str">
        <f>G2744</f>
        <v>Simple inventory- IS driven:</v>
      </c>
      <c r="H2757" s="12"/>
      <c r="I2757" s="60"/>
      <c r="J2757" s="60"/>
      <c r="K2757" s="15"/>
      <c r="L2757" s="15"/>
      <c r="M2757" s="15"/>
      <c r="N2757" s="15"/>
      <c r="O2757" s="15"/>
      <c r="P2757" s="15"/>
      <c r="R2757" s="15"/>
      <c r="S2757" s="179">
        <f t="shared" ref="S2757:CD2757" si="5194">S2740</f>
        <v>0</v>
      </c>
      <c r="T2757" s="179">
        <f t="shared" si="5194"/>
        <v>0</v>
      </c>
      <c r="U2757" s="179">
        <f t="shared" si="5194"/>
        <v>0</v>
      </c>
      <c r="V2757" s="179">
        <f t="shared" si="5194"/>
        <v>0</v>
      </c>
      <c r="W2757" s="179">
        <f t="shared" si="5194"/>
        <v>0</v>
      </c>
      <c r="X2757" s="179">
        <f t="shared" si="5194"/>
        <v>0</v>
      </c>
      <c r="Y2757" s="179">
        <f t="shared" si="5194"/>
        <v>0</v>
      </c>
      <c r="Z2757" s="179">
        <f t="shared" si="5194"/>
        <v>0</v>
      </c>
      <c r="AA2757" s="179">
        <f t="shared" si="5194"/>
        <v>0</v>
      </c>
      <c r="AB2757" s="179">
        <f t="shared" si="5194"/>
        <v>0</v>
      </c>
      <c r="AC2757" s="179">
        <f t="shared" si="5194"/>
        <v>0</v>
      </c>
      <c r="AD2757" s="179">
        <f t="shared" si="5194"/>
        <v>0</v>
      </c>
      <c r="AE2757" s="179">
        <f t="shared" si="5194"/>
        <v>0</v>
      </c>
      <c r="AF2757" s="179">
        <f t="shared" si="5194"/>
        <v>0</v>
      </c>
      <c r="AG2757" s="179">
        <f t="shared" si="5194"/>
        <v>0</v>
      </c>
      <c r="AH2757" s="179">
        <f t="shared" si="5194"/>
        <v>0</v>
      </c>
      <c r="AI2757" s="179">
        <f t="shared" si="5194"/>
        <v>0</v>
      </c>
      <c r="AJ2757" s="179">
        <f t="shared" si="5194"/>
        <v>0</v>
      </c>
      <c r="AK2757" s="179">
        <f t="shared" si="5194"/>
        <v>0</v>
      </c>
      <c r="AL2757" s="179">
        <f t="shared" si="5194"/>
        <v>0</v>
      </c>
      <c r="AM2757" s="179">
        <f t="shared" si="5194"/>
        <v>0</v>
      </c>
      <c r="AN2757" s="179">
        <f t="shared" si="5194"/>
        <v>0</v>
      </c>
      <c r="AO2757" s="179">
        <f t="shared" si="5194"/>
        <v>0</v>
      </c>
      <c r="AP2757" s="179">
        <f t="shared" si="5194"/>
        <v>0</v>
      </c>
      <c r="AQ2757" s="179">
        <f t="shared" si="5194"/>
        <v>0</v>
      </c>
      <c r="AR2757" s="179">
        <f t="shared" si="5194"/>
        <v>0</v>
      </c>
      <c r="AS2757" s="179">
        <f t="shared" si="5194"/>
        <v>0</v>
      </c>
      <c r="AT2757" s="179">
        <f t="shared" si="5194"/>
        <v>0</v>
      </c>
      <c r="AU2757" s="179">
        <f t="shared" si="5194"/>
        <v>0</v>
      </c>
      <c r="AV2757" s="179">
        <f t="shared" si="5194"/>
        <v>0</v>
      </c>
      <c r="AW2757" s="179">
        <f t="shared" si="5194"/>
        <v>0</v>
      </c>
      <c r="AX2757" s="179">
        <f t="shared" si="5194"/>
        <v>0</v>
      </c>
      <c r="AY2757" s="179">
        <f t="shared" si="5194"/>
        <v>0</v>
      </c>
      <c r="AZ2757" s="179">
        <f t="shared" si="5194"/>
        <v>0</v>
      </c>
      <c r="BA2757" s="179">
        <f t="shared" si="5194"/>
        <v>0</v>
      </c>
      <c r="BB2757" s="179">
        <f t="shared" si="5194"/>
        <v>0</v>
      </c>
      <c r="BC2757" s="179">
        <f t="shared" si="5194"/>
        <v>0</v>
      </c>
      <c r="BD2757" s="179">
        <f t="shared" si="5194"/>
        <v>0</v>
      </c>
      <c r="BE2757" s="179">
        <f t="shared" si="5194"/>
        <v>0</v>
      </c>
      <c r="BF2757" s="179">
        <f t="shared" si="5194"/>
        <v>0</v>
      </c>
      <c r="BG2757" s="179">
        <f t="shared" si="5194"/>
        <v>0</v>
      </c>
      <c r="BH2757" s="179">
        <f t="shared" si="5194"/>
        <v>0</v>
      </c>
      <c r="BI2757" s="179">
        <f t="shared" si="5194"/>
        <v>0</v>
      </c>
      <c r="BJ2757" s="179">
        <f t="shared" si="5194"/>
        <v>0</v>
      </c>
      <c r="BK2757" s="179">
        <f t="shared" si="5194"/>
        <v>0</v>
      </c>
      <c r="BL2757" s="179">
        <f t="shared" si="5194"/>
        <v>0</v>
      </c>
      <c r="BM2757" s="179">
        <f t="shared" si="5194"/>
        <v>0</v>
      </c>
      <c r="BN2757" s="179">
        <f t="shared" si="5194"/>
        <v>0</v>
      </c>
      <c r="BO2757" s="179">
        <f t="shared" si="5194"/>
        <v>0</v>
      </c>
      <c r="BP2757" s="179">
        <f t="shared" si="5194"/>
        <v>0</v>
      </c>
      <c r="BQ2757" s="179">
        <f t="shared" si="5194"/>
        <v>0</v>
      </c>
      <c r="BR2757" s="179">
        <f t="shared" si="5194"/>
        <v>0</v>
      </c>
      <c r="BS2757" s="179">
        <f t="shared" si="5194"/>
        <v>0</v>
      </c>
      <c r="BT2757" s="179">
        <f t="shared" si="5194"/>
        <v>0</v>
      </c>
      <c r="BU2757" s="179">
        <f t="shared" si="5194"/>
        <v>0</v>
      </c>
      <c r="BV2757" s="179">
        <f t="shared" si="5194"/>
        <v>0</v>
      </c>
      <c r="BW2757" s="179">
        <f t="shared" si="5194"/>
        <v>0</v>
      </c>
      <c r="BX2757" s="179">
        <f t="shared" si="5194"/>
        <v>0</v>
      </c>
      <c r="BY2757" s="179">
        <f t="shared" si="5194"/>
        <v>0</v>
      </c>
      <c r="BZ2757" s="179">
        <f t="shared" si="5194"/>
        <v>0</v>
      </c>
      <c r="CA2757" s="179">
        <f t="shared" si="5194"/>
        <v>0</v>
      </c>
      <c r="CB2757" s="179">
        <f t="shared" si="5194"/>
        <v>0</v>
      </c>
      <c r="CC2757" s="179">
        <f t="shared" si="5194"/>
        <v>0</v>
      </c>
      <c r="CD2757" s="179">
        <f t="shared" si="5194"/>
        <v>0</v>
      </c>
      <c r="CE2757" s="179">
        <f t="shared" ref="CE2757:CL2757" si="5195">CE2740</f>
        <v>0</v>
      </c>
      <c r="CF2757" s="179">
        <f t="shared" si="5195"/>
        <v>0</v>
      </c>
      <c r="CG2757" s="179">
        <f t="shared" si="5195"/>
        <v>0</v>
      </c>
      <c r="CH2757" s="179">
        <f t="shared" si="5195"/>
        <v>0</v>
      </c>
      <c r="CI2757" s="179">
        <f t="shared" si="5195"/>
        <v>0</v>
      </c>
      <c r="CJ2757" s="179">
        <f t="shared" si="5195"/>
        <v>0</v>
      </c>
      <c r="CK2757" s="179">
        <f t="shared" si="5195"/>
        <v>0</v>
      </c>
      <c r="CL2757" s="179">
        <f t="shared" si="5195"/>
        <v>0</v>
      </c>
      <c r="CN2757" s="60"/>
      <c r="CO2757" s="179">
        <f t="shared" ref="CO2757:DL2757" si="5196">CO1212</f>
        <v>0</v>
      </c>
      <c r="CP2757" s="179">
        <f t="shared" si="5196"/>
        <v>0</v>
      </c>
      <c r="CQ2757" s="179">
        <f t="shared" si="5196"/>
        <v>0</v>
      </c>
      <c r="CR2757" s="179">
        <f t="shared" si="5196"/>
        <v>0</v>
      </c>
      <c r="CS2757" s="179">
        <f t="shared" si="5196"/>
        <v>0</v>
      </c>
      <c r="CT2757" s="179">
        <f t="shared" si="5196"/>
        <v>0</v>
      </c>
      <c r="CU2757" s="179">
        <f t="shared" si="5196"/>
        <v>0</v>
      </c>
      <c r="CV2757" s="179">
        <f t="shared" si="5196"/>
        <v>0</v>
      </c>
      <c r="CW2757" s="179">
        <f t="shared" si="5196"/>
        <v>0</v>
      </c>
      <c r="CX2757" s="179">
        <f t="shared" si="5196"/>
        <v>0</v>
      </c>
      <c r="CY2757" s="179">
        <f t="shared" si="5196"/>
        <v>0</v>
      </c>
      <c r="CZ2757" s="179">
        <f t="shared" si="5196"/>
        <v>0</v>
      </c>
      <c r="DA2757" s="179">
        <f t="shared" si="5196"/>
        <v>0</v>
      </c>
      <c r="DB2757" s="179">
        <f t="shared" si="5196"/>
        <v>0</v>
      </c>
      <c r="DC2757" s="179">
        <f t="shared" si="5196"/>
        <v>0</v>
      </c>
      <c r="DD2757" s="179">
        <f t="shared" si="5196"/>
        <v>0</v>
      </c>
      <c r="DE2757" s="179">
        <f t="shared" si="5196"/>
        <v>0</v>
      </c>
      <c r="DF2757" s="179">
        <f t="shared" si="5196"/>
        <v>0</v>
      </c>
      <c r="DG2757" s="179">
        <f t="shared" si="5196"/>
        <v>0</v>
      </c>
      <c r="DH2757" s="179">
        <f t="shared" si="5196"/>
        <v>0</v>
      </c>
      <c r="DI2757" s="179">
        <f t="shared" si="5196"/>
        <v>0</v>
      </c>
      <c r="DJ2757" s="179">
        <f t="shared" si="5196"/>
        <v>0</v>
      </c>
      <c r="DK2757" s="179">
        <f t="shared" si="5196"/>
        <v>0</v>
      </c>
      <c r="DL2757" s="179">
        <f t="shared" si="5196"/>
        <v>0</v>
      </c>
    </row>
    <row r="2758" spans="1:116" x14ac:dyDescent="0.4">
      <c r="B2758" t="s">
        <v>332</v>
      </c>
      <c r="D2758" t="s">
        <v>406</v>
      </c>
      <c r="E2758" s="8" t="str">
        <f t="shared" si="5087"/>
        <v>2758 WCINV-IS</v>
      </c>
      <c r="G2758" s="191" t="str">
        <f>SUBSTITUTE(TRIM(MID(G2744, SEARCH("-", G2744) + 1, LEN(G2744))),":","")</f>
        <v>IS driven</v>
      </c>
      <c r="H2758" s="12"/>
      <c r="I2758" s="60"/>
      <c r="J2758" s="60"/>
      <c r="K2758" s="15"/>
      <c r="L2758" s="15"/>
      <c r="M2758" s="15"/>
      <c r="N2758" s="15"/>
      <c r="O2758" s="15"/>
      <c r="P2758" s="15"/>
      <c r="R2758" s="15"/>
      <c r="S2758" s="212" t="str">
        <f>ADDRESS(ROW(S2749),COLUMN(S2749),2)</f>
        <v>S$2749</v>
      </c>
      <c r="T2758" s="212" t="str">
        <f t="shared" ref="T2758:CE2758" si="5197">ADDRESS(ROW(T2749),COLUMN(T2749),2)</f>
        <v>T$2749</v>
      </c>
      <c r="U2758" s="212" t="str">
        <f t="shared" si="5197"/>
        <v>U$2749</v>
      </c>
      <c r="V2758" s="212" t="str">
        <f t="shared" si="5197"/>
        <v>V$2749</v>
      </c>
      <c r="W2758" s="212" t="str">
        <f t="shared" si="5197"/>
        <v>W$2749</v>
      </c>
      <c r="X2758" s="212" t="str">
        <f t="shared" si="5197"/>
        <v>X$2749</v>
      </c>
      <c r="Y2758" s="212" t="str">
        <f t="shared" si="5197"/>
        <v>Y$2749</v>
      </c>
      <c r="Z2758" s="212" t="str">
        <f t="shared" si="5197"/>
        <v>Z$2749</v>
      </c>
      <c r="AA2758" s="212" t="str">
        <f t="shared" si="5197"/>
        <v>AA$2749</v>
      </c>
      <c r="AB2758" s="212" t="str">
        <f t="shared" si="5197"/>
        <v>AB$2749</v>
      </c>
      <c r="AC2758" s="212" t="str">
        <f t="shared" si="5197"/>
        <v>AC$2749</v>
      </c>
      <c r="AD2758" s="212" t="str">
        <f t="shared" si="5197"/>
        <v>AD$2749</v>
      </c>
      <c r="AE2758" s="212" t="str">
        <f t="shared" si="5197"/>
        <v>AE$2749</v>
      </c>
      <c r="AF2758" s="212" t="str">
        <f t="shared" si="5197"/>
        <v>AF$2749</v>
      </c>
      <c r="AG2758" s="212" t="str">
        <f t="shared" si="5197"/>
        <v>AG$2749</v>
      </c>
      <c r="AH2758" s="212" t="str">
        <f t="shared" si="5197"/>
        <v>AH$2749</v>
      </c>
      <c r="AI2758" s="212" t="str">
        <f t="shared" si="5197"/>
        <v>AI$2749</v>
      </c>
      <c r="AJ2758" s="212" t="str">
        <f t="shared" si="5197"/>
        <v>AJ$2749</v>
      </c>
      <c r="AK2758" s="212" t="str">
        <f t="shared" si="5197"/>
        <v>AK$2749</v>
      </c>
      <c r="AL2758" s="212" t="str">
        <f t="shared" si="5197"/>
        <v>AL$2749</v>
      </c>
      <c r="AM2758" s="212" t="str">
        <f t="shared" si="5197"/>
        <v>AM$2749</v>
      </c>
      <c r="AN2758" s="212" t="str">
        <f t="shared" si="5197"/>
        <v>AN$2749</v>
      </c>
      <c r="AO2758" s="212" t="str">
        <f t="shared" si="5197"/>
        <v>AO$2749</v>
      </c>
      <c r="AP2758" s="212" t="str">
        <f t="shared" si="5197"/>
        <v>AP$2749</v>
      </c>
      <c r="AQ2758" s="212" t="str">
        <f t="shared" si="5197"/>
        <v>AQ$2749</v>
      </c>
      <c r="AR2758" s="212" t="str">
        <f t="shared" si="5197"/>
        <v>AR$2749</v>
      </c>
      <c r="AS2758" s="212" t="str">
        <f t="shared" si="5197"/>
        <v>AS$2749</v>
      </c>
      <c r="AT2758" s="212" t="str">
        <f t="shared" si="5197"/>
        <v>AT$2749</v>
      </c>
      <c r="AU2758" s="212" t="str">
        <f t="shared" si="5197"/>
        <v>AU$2749</v>
      </c>
      <c r="AV2758" s="212" t="str">
        <f t="shared" si="5197"/>
        <v>AV$2749</v>
      </c>
      <c r="AW2758" s="212" t="str">
        <f t="shared" si="5197"/>
        <v>AW$2749</v>
      </c>
      <c r="AX2758" s="212" t="str">
        <f t="shared" si="5197"/>
        <v>AX$2749</v>
      </c>
      <c r="AY2758" s="212" t="str">
        <f t="shared" si="5197"/>
        <v>AY$2749</v>
      </c>
      <c r="AZ2758" s="212" t="str">
        <f t="shared" si="5197"/>
        <v>AZ$2749</v>
      </c>
      <c r="BA2758" s="212" t="str">
        <f t="shared" si="5197"/>
        <v>BA$2749</v>
      </c>
      <c r="BB2758" s="212" t="str">
        <f t="shared" si="5197"/>
        <v>BB$2749</v>
      </c>
      <c r="BC2758" s="212" t="str">
        <f t="shared" si="5197"/>
        <v>BC$2749</v>
      </c>
      <c r="BD2758" s="212" t="str">
        <f t="shared" si="5197"/>
        <v>BD$2749</v>
      </c>
      <c r="BE2758" s="212" t="str">
        <f t="shared" si="5197"/>
        <v>BE$2749</v>
      </c>
      <c r="BF2758" s="212" t="str">
        <f t="shared" si="5197"/>
        <v>BF$2749</v>
      </c>
      <c r="BG2758" s="212" t="str">
        <f t="shared" si="5197"/>
        <v>BG$2749</v>
      </c>
      <c r="BH2758" s="212" t="str">
        <f t="shared" si="5197"/>
        <v>BH$2749</v>
      </c>
      <c r="BI2758" s="212" t="str">
        <f t="shared" si="5197"/>
        <v>BI$2749</v>
      </c>
      <c r="BJ2758" s="212" t="str">
        <f t="shared" si="5197"/>
        <v>BJ$2749</v>
      </c>
      <c r="BK2758" s="212" t="str">
        <f t="shared" si="5197"/>
        <v>BK$2749</v>
      </c>
      <c r="BL2758" s="212" t="str">
        <f t="shared" si="5197"/>
        <v>BL$2749</v>
      </c>
      <c r="BM2758" s="212" t="str">
        <f t="shared" si="5197"/>
        <v>BM$2749</v>
      </c>
      <c r="BN2758" s="212" t="str">
        <f t="shared" si="5197"/>
        <v>BN$2749</v>
      </c>
      <c r="BO2758" s="212" t="str">
        <f t="shared" si="5197"/>
        <v>BO$2749</v>
      </c>
      <c r="BP2758" s="212" t="str">
        <f t="shared" si="5197"/>
        <v>BP$2749</v>
      </c>
      <c r="BQ2758" s="212" t="str">
        <f t="shared" si="5197"/>
        <v>BQ$2749</v>
      </c>
      <c r="BR2758" s="212" t="str">
        <f t="shared" si="5197"/>
        <v>BR$2749</v>
      </c>
      <c r="BS2758" s="212" t="str">
        <f t="shared" si="5197"/>
        <v>BS$2749</v>
      </c>
      <c r="BT2758" s="212" t="str">
        <f t="shared" si="5197"/>
        <v>BT$2749</v>
      </c>
      <c r="BU2758" s="212" t="str">
        <f t="shared" si="5197"/>
        <v>BU$2749</v>
      </c>
      <c r="BV2758" s="212" t="str">
        <f t="shared" si="5197"/>
        <v>BV$2749</v>
      </c>
      <c r="BW2758" s="212" t="str">
        <f t="shared" si="5197"/>
        <v>BW$2749</v>
      </c>
      <c r="BX2758" s="212" t="str">
        <f t="shared" si="5197"/>
        <v>BX$2749</v>
      </c>
      <c r="BY2758" s="212" t="str">
        <f t="shared" si="5197"/>
        <v>BY$2749</v>
      </c>
      <c r="BZ2758" s="212" t="str">
        <f t="shared" si="5197"/>
        <v>BZ$2749</v>
      </c>
      <c r="CA2758" s="212" t="str">
        <f t="shared" si="5197"/>
        <v>CA$2749</v>
      </c>
      <c r="CB2758" s="212" t="str">
        <f t="shared" si="5197"/>
        <v>CB$2749</v>
      </c>
      <c r="CC2758" s="212" t="str">
        <f t="shared" si="5197"/>
        <v>CC$2749</v>
      </c>
      <c r="CD2758" s="212" t="str">
        <f t="shared" si="5197"/>
        <v>CD$2749</v>
      </c>
      <c r="CE2758" s="212" t="str">
        <f t="shared" si="5197"/>
        <v>CE$2749</v>
      </c>
      <c r="CF2758" s="212" t="str">
        <f t="shared" ref="CF2758:CL2758" si="5198">ADDRESS(ROW(CF2749),COLUMN(CF2749),2)</f>
        <v>CF$2749</v>
      </c>
      <c r="CG2758" s="212" t="str">
        <f t="shared" si="5198"/>
        <v>CG$2749</v>
      </c>
      <c r="CH2758" s="212" t="str">
        <f t="shared" si="5198"/>
        <v>CH$2749</v>
      </c>
      <c r="CI2758" s="212" t="str">
        <f t="shared" si="5198"/>
        <v>CI$2749</v>
      </c>
      <c r="CJ2758" s="212" t="str">
        <f t="shared" si="5198"/>
        <v>CJ$2749</v>
      </c>
      <c r="CK2758" s="212" t="str">
        <f t="shared" si="5198"/>
        <v>CK$2749</v>
      </c>
      <c r="CL2758" s="212" t="str">
        <f t="shared" si="5198"/>
        <v>CL$2749</v>
      </c>
      <c r="CN2758" s="60"/>
      <c r="CO2758" s="212" t="str">
        <f t="shared" ref="CO2758:DL2758" si="5199">ADDRESS(ROW(CO1325),COLUMN(CO1325),2)</f>
        <v>CO$1325</v>
      </c>
      <c r="CP2758" s="212" t="str">
        <f t="shared" si="5199"/>
        <v>CP$1325</v>
      </c>
      <c r="CQ2758" s="212" t="str">
        <f t="shared" si="5199"/>
        <v>CQ$1325</v>
      </c>
      <c r="CR2758" s="212" t="str">
        <f t="shared" si="5199"/>
        <v>CR$1325</v>
      </c>
      <c r="CS2758" s="212" t="str">
        <f t="shared" si="5199"/>
        <v>CS$1325</v>
      </c>
      <c r="CT2758" s="212" t="str">
        <f t="shared" si="5199"/>
        <v>CT$1325</v>
      </c>
      <c r="CU2758" s="212" t="str">
        <f t="shared" si="5199"/>
        <v>CU$1325</v>
      </c>
      <c r="CV2758" s="212" t="str">
        <f t="shared" si="5199"/>
        <v>CV$1325</v>
      </c>
      <c r="CW2758" s="212" t="str">
        <f t="shared" si="5199"/>
        <v>CW$1325</v>
      </c>
      <c r="CX2758" s="212" t="str">
        <f t="shared" si="5199"/>
        <v>CX$1325</v>
      </c>
      <c r="CY2758" s="212" t="str">
        <f t="shared" si="5199"/>
        <v>CY$1325</v>
      </c>
      <c r="CZ2758" s="212" t="str">
        <f t="shared" si="5199"/>
        <v>CZ$1325</v>
      </c>
      <c r="DA2758" s="212" t="str">
        <f t="shared" si="5199"/>
        <v>DA$1325</v>
      </c>
      <c r="DB2758" s="212" t="str">
        <f t="shared" si="5199"/>
        <v>DB$1325</v>
      </c>
      <c r="DC2758" s="212" t="str">
        <f t="shared" si="5199"/>
        <v>DC$1325</v>
      </c>
      <c r="DD2758" s="212" t="str">
        <f t="shared" si="5199"/>
        <v>DD$1325</v>
      </c>
      <c r="DE2758" s="212" t="str">
        <f t="shared" si="5199"/>
        <v>DE$1325</v>
      </c>
      <c r="DF2758" s="212" t="str">
        <f t="shared" si="5199"/>
        <v>DF$1325</v>
      </c>
      <c r="DG2758" s="212" t="str">
        <f t="shared" si="5199"/>
        <v>DG$1325</v>
      </c>
      <c r="DH2758" s="212" t="str">
        <f t="shared" si="5199"/>
        <v>DH$1325</v>
      </c>
      <c r="DI2758" s="212" t="str">
        <f t="shared" si="5199"/>
        <v>DI$1325</v>
      </c>
      <c r="DJ2758" s="212" t="str">
        <f t="shared" si="5199"/>
        <v>DJ$1325</v>
      </c>
      <c r="DK2758" s="212" t="str">
        <f t="shared" si="5199"/>
        <v>DK$1325</v>
      </c>
      <c r="DL2758" s="212" t="str">
        <f t="shared" si="5199"/>
        <v>DL$1325</v>
      </c>
    </row>
    <row r="2759" spans="1:116" x14ac:dyDescent="0.4">
      <c r="B2759" t="s">
        <v>332</v>
      </c>
      <c r="D2759" t="s">
        <v>406</v>
      </c>
      <c r="E2759" s="8" t="str">
        <f t="shared" si="5087"/>
        <v>2759 WCINV-IS</v>
      </c>
      <c r="G2759" s="136" t="str">
        <f>Codes!G2742</f>
        <v>Secondary revenue driver</v>
      </c>
      <c r="H2759" s="12"/>
      <c r="I2759" s="60"/>
      <c r="J2759" s="60"/>
      <c r="K2759" s="15"/>
      <c r="L2759" s="15"/>
      <c r="M2759" s="15"/>
      <c r="N2759" s="15"/>
      <c r="O2759" s="15"/>
      <c r="P2759" s="15"/>
      <c r="R2759" s="15"/>
      <c r="S2759" s="212" t="str">
        <f>ADDRESS(ROW(S2748),COLUMN(S2748),2)</f>
        <v>S$2748</v>
      </c>
      <c r="T2759" s="212" t="str">
        <f t="shared" ref="T2759:CE2759" si="5200">ADDRESS(ROW(T2748),COLUMN(T2748),2)</f>
        <v>T$2748</v>
      </c>
      <c r="U2759" s="212" t="str">
        <f t="shared" si="5200"/>
        <v>U$2748</v>
      </c>
      <c r="V2759" s="212" t="str">
        <f t="shared" si="5200"/>
        <v>V$2748</v>
      </c>
      <c r="W2759" s="212" t="str">
        <f t="shared" si="5200"/>
        <v>W$2748</v>
      </c>
      <c r="X2759" s="212" t="str">
        <f t="shared" si="5200"/>
        <v>X$2748</v>
      </c>
      <c r="Y2759" s="212" t="str">
        <f t="shared" si="5200"/>
        <v>Y$2748</v>
      </c>
      <c r="Z2759" s="212" t="str">
        <f t="shared" si="5200"/>
        <v>Z$2748</v>
      </c>
      <c r="AA2759" s="212" t="str">
        <f t="shared" si="5200"/>
        <v>AA$2748</v>
      </c>
      <c r="AB2759" s="212" t="str">
        <f t="shared" si="5200"/>
        <v>AB$2748</v>
      </c>
      <c r="AC2759" s="212" t="str">
        <f t="shared" si="5200"/>
        <v>AC$2748</v>
      </c>
      <c r="AD2759" s="212" t="str">
        <f t="shared" si="5200"/>
        <v>AD$2748</v>
      </c>
      <c r="AE2759" s="212" t="str">
        <f t="shared" si="5200"/>
        <v>AE$2748</v>
      </c>
      <c r="AF2759" s="212" t="str">
        <f t="shared" si="5200"/>
        <v>AF$2748</v>
      </c>
      <c r="AG2759" s="212" t="str">
        <f t="shared" si="5200"/>
        <v>AG$2748</v>
      </c>
      <c r="AH2759" s="212" t="str">
        <f t="shared" si="5200"/>
        <v>AH$2748</v>
      </c>
      <c r="AI2759" s="212" t="str">
        <f t="shared" si="5200"/>
        <v>AI$2748</v>
      </c>
      <c r="AJ2759" s="212" t="str">
        <f t="shared" si="5200"/>
        <v>AJ$2748</v>
      </c>
      <c r="AK2759" s="212" t="str">
        <f t="shared" si="5200"/>
        <v>AK$2748</v>
      </c>
      <c r="AL2759" s="212" t="str">
        <f t="shared" si="5200"/>
        <v>AL$2748</v>
      </c>
      <c r="AM2759" s="212" t="str">
        <f t="shared" si="5200"/>
        <v>AM$2748</v>
      </c>
      <c r="AN2759" s="212" t="str">
        <f t="shared" si="5200"/>
        <v>AN$2748</v>
      </c>
      <c r="AO2759" s="212" t="str">
        <f t="shared" si="5200"/>
        <v>AO$2748</v>
      </c>
      <c r="AP2759" s="212" t="str">
        <f t="shared" si="5200"/>
        <v>AP$2748</v>
      </c>
      <c r="AQ2759" s="212" t="str">
        <f t="shared" si="5200"/>
        <v>AQ$2748</v>
      </c>
      <c r="AR2759" s="212" t="str">
        <f t="shared" si="5200"/>
        <v>AR$2748</v>
      </c>
      <c r="AS2759" s="212" t="str">
        <f t="shared" si="5200"/>
        <v>AS$2748</v>
      </c>
      <c r="AT2759" s="212" t="str">
        <f t="shared" si="5200"/>
        <v>AT$2748</v>
      </c>
      <c r="AU2759" s="212" t="str">
        <f t="shared" si="5200"/>
        <v>AU$2748</v>
      </c>
      <c r="AV2759" s="212" t="str">
        <f t="shared" si="5200"/>
        <v>AV$2748</v>
      </c>
      <c r="AW2759" s="212" t="str">
        <f t="shared" si="5200"/>
        <v>AW$2748</v>
      </c>
      <c r="AX2759" s="212" t="str">
        <f t="shared" si="5200"/>
        <v>AX$2748</v>
      </c>
      <c r="AY2759" s="212" t="str">
        <f t="shared" si="5200"/>
        <v>AY$2748</v>
      </c>
      <c r="AZ2759" s="212" t="str">
        <f t="shared" si="5200"/>
        <v>AZ$2748</v>
      </c>
      <c r="BA2759" s="212" t="str">
        <f t="shared" si="5200"/>
        <v>BA$2748</v>
      </c>
      <c r="BB2759" s="212" t="str">
        <f t="shared" si="5200"/>
        <v>BB$2748</v>
      </c>
      <c r="BC2759" s="212" t="str">
        <f t="shared" si="5200"/>
        <v>BC$2748</v>
      </c>
      <c r="BD2759" s="212" t="str">
        <f t="shared" si="5200"/>
        <v>BD$2748</v>
      </c>
      <c r="BE2759" s="212" t="str">
        <f t="shared" si="5200"/>
        <v>BE$2748</v>
      </c>
      <c r="BF2759" s="212" t="str">
        <f t="shared" si="5200"/>
        <v>BF$2748</v>
      </c>
      <c r="BG2759" s="212" t="str">
        <f t="shared" si="5200"/>
        <v>BG$2748</v>
      </c>
      <c r="BH2759" s="212" t="str">
        <f t="shared" si="5200"/>
        <v>BH$2748</v>
      </c>
      <c r="BI2759" s="212" t="str">
        <f t="shared" si="5200"/>
        <v>BI$2748</v>
      </c>
      <c r="BJ2759" s="212" t="str">
        <f t="shared" si="5200"/>
        <v>BJ$2748</v>
      </c>
      <c r="BK2759" s="212" t="str">
        <f t="shared" si="5200"/>
        <v>BK$2748</v>
      </c>
      <c r="BL2759" s="212" t="str">
        <f t="shared" si="5200"/>
        <v>BL$2748</v>
      </c>
      <c r="BM2759" s="212" t="str">
        <f t="shared" si="5200"/>
        <v>BM$2748</v>
      </c>
      <c r="BN2759" s="212" t="str">
        <f t="shared" si="5200"/>
        <v>BN$2748</v>
      </c>
      <c r="BO2759" s="212" t="str">
        <f t="shared" si="5200"/>
        <v>BO$2748</v>
      </c>
      <c r="BP2759" s="212" t="str">
        <f t="shared" si="5200"/>
        <v>BP$2748</v>
      </c>
      <c r="BQ2759" s="212" t="str">
        <f t="shared" si="5200"/>
        <v>BQ$2748</v>
      </c>
      <c r="BR2759" s="212" t="str">
        <f t="shared" si="5200"/>
        <v>BR$2748</v>
      </c>
      <c r="BS2759" s="212" t="str">
        <f t="shared" si="5200"/>
        <v>BS$2748</v>
      </c>
      <c r="BT2759" s="212" t="str">
        <f t="shared" si="5200"/>
        <v>BT$2748</v>
      </c>
      <c r="BU2759" s="212" t="str">
        <f t="shared" si="5200"/>
        <v>BU$2748</v>
      </c>
      <c r="BV2759" s="212" t="str">
        <f t="shared" si="5200"/>
        <v>BV$2748</v>
      </c>
      <c r="BW2759" s="212" t="str">
        <f t="shared" si="5200"/>
        <v>BW$2748</v>
      </c>
      <c r="BX2759" s="212" t="str">
        <f t="shared" si="5200"/>
        <v>BX$2748</v>
      </c>
      <c r="BY2759" s="212" t="str">
        <f t="shared" si="5200"/>
        <v>BY$2748</v>
      </c>
      <c r="BZ2759" s="212" t="str">
        <f t="shared" si="5200"/>
        <v>BZ$2748</v>
      </c>
      <c r="CA2759" s="212" t="str">
        <f t="shared" si="5200"/>
        <v>CA$2748</v>
      </c>
      <c r="CB2759" s="212" t="str">
        <f t="shared" si="5200"/>
        <v>CB$2748</v>
      </c>
      <c r="CC2759" s="212" t="str">
        <f t="shared" si="5200"/>
        <v>CC$2748</v>
      </c>
      <c r="CD2759" s="212" t="str">
        <f t="shared" si="5200"/>
        <v>CD$2748</v>
      </c>
      <c r="CE2759" s="212" t="str">
        <f t="shared" si="5200"/>
        <v>CE$2748</v>
      </c>
      <c r="CF2759" s="212" t="str">
        <f t="shared" ref="CF2759:CL2759" si="5201">ADDRESS(ROW(CF2748),COLUMN(CF2748),2)</f>
        <v>CF$2748</v>
      </c>
      <c r="CG2759" s="212" t="str">
        <f t="shared" si="5201"/>
        <v>CG$2748</v>
      </c>
      <c r="CH2759" s="212" t="str">
        <f t="shared" si="5201"/>
        <v>CH$2748</v>
      </c>
      <c r="CI2759" s="212" t="str">
        <f t="shared" si="5201"/>
        <v>CI$2748</v>
      </c>
      <c r="CJ2759" s="212" t="str">
        <f t="shared" si="5201"/>
        <v>CJ$2748</v>
      </c>
      <c r="CK2759" s="212" t="str">
        <f t="shared" si="5201"/>
        <v>CK$2748</v>
      </c>
      <c r="CL2759" s="212" t="str">
        <f t="shared" si="5201"/>
        <v>CL$2748</v>
      </c>
      <c r="CN2759" s="60"/>
      <c r="CO2759" s="212" t="str">
        <f t="shared" ref="CO2759:DL2759" si="5202">ADDRESS(ROW(CO1324),COLUMN(CO1324),2)</f>
        <v>CO$1324</v>
      </c>
      <c r="CP2759" s="212" t="str">
        <f t="shared" si="5202"/>
        <v>CP$1324</v>
      </c>
      <c r="CQ2759" s="212" t="str">
        <f t="shared" si="5202"/>
        <v>CQ$1324</v>
      </c>
      <c r="CR2759" s="212" t="str">
        <f t="shared" si="5202"/>
        <v>CR$1324</v>
      </c>
      <c r="CS2759" s="212" t="str">
        <f t="shared" si="5202"/>
        <v>CS$1324</v>
      </c>
      <c r="CT2759" s="212" t="str">
        <f t="shared" si="5202"/>
        <v>CT$1324</v>
      </c>
      <c r="CU2759" s="212" t="str">
        <f t="shared" si="5202"/>
        <v>CU$1324</v>
      </c>
      <c r="CV2759" s="212" t="str">
        <f t="shared" si="5202"/>
        <v>CV$1324</v>
      </c>
      <c r="CW2759" s="212" t="str">
        <f t="shared" si="5202"/>
        <v>CW$1324</v>
      </c>
      <c r="CX2759" s="212" t="str">
        <f t="shared" si="5202"/>
        <v>CX$1324</v>
      </c>
      <c r="CY2759" s="212" t="str">
        <f t="shared" si="5202"/>
        <v>CY$1324</v>
      </c>
      <c r="CZ2759" s="212" t="str">
        <f t="shared" si="5202"/>
        <v>CZ$1324</v>
      </c>
      <c r="DA2759" s="212" t="str">
        <f t="shared" si="5202"/>
        <v>DA$1324</v>
      </c>
      <c r="DB2759" s="212" t="str">
        <f t="shared" si="5202"/>
        <v>DB$1324</v>
      </c>
      <c r="DC2759" s="212" t="str">
        <f t="shared" si="5202"/>
        <v>DC$1324</v>
      </c>
      <c r="DD2759" s="212" t="str">
        <f t="shared" si="5202"/>
        <v>DD$1324</v>
      </c>
      <c r="DE2759" s="212" t="str">
        <f t="shared" si="5202"/>
        <v>DE$1324</v>
      </c>
      <c r="DF2759" s="212" t="str">
        <f t="shared" si="5202"/>
        <v>DF$1324</v>
      </c>
      <c r="DG2759" s="212" t="str">
        <f t="shared" si="5202"/>
        <v>DG$1324</v>
      </c>
      <c r="DH2759" s="212" t="str">
        <f t="shared" si="5202"/>
        <v>DH$1324</v>
      </c>
      <c r="DI2759" s="212" t="str">
        <f t="shared" si="5202"/>
        <v>DI$1324</v>
      </c>
      <c r="DJ2759" s="212" t="str">
        <f t="shared" si="5202"/>
        <v>DJ$1324</v>
      </c>
      <c r="DK2759" s="212" t="str">
        <f t="shared" si="5202"/>
        <v>DK$1324</v>
      </c>
      <c r="DL2759" s="212" t="str">
        <f t="shared" si="5202"/>
        <v>DL$1324</v>
      </c>
    </row>
    <row r="2760" spans="1:116" x14ac:dyDescent="0.4">
      <c r="E2760" s="8"/>
      <c r="H2760" s="12"/>
      <c r="I2760" s="60"/>
      <c r="J2760" s="60"/>
      <c r="K2760" s="15"/>
      <c r="L2760" s="15"/>
      <c r="M2760" s="15"/>
      <c r="N2760" s="15"/>
      <c r="O2760" s="15"/>
      <c r="P2760" s="15"/>
      <c r="R2760" s="15"/>
      <c r="S2760" s="76"/>
      <c r="T2760" s="76"/>
      <c r="U2760" s="76"/>
      <c r="V2760" s="76"/>
      <c r="W2760" s="76"/>
      <c r="X2760" s="76"/>
      <c r="Y2760" s="76"/>
      <c r="Z2760" s="76"/>
      <c r="AA2760" s="76"/>
      <c r="AB2760" s="76"/>
      <c r="AC2760" s="76"/>
      <c r="AD2760" s="76"/>
      <c r="AE2760" s="76"/>
      <c r="AF2760" s="76"/>
      <c r="AG2760" s="76"/>
      <c r="AH2760" s="76"/>
      <c r="AI2760" s="76"/>
      <c r="AJ2760" s="76"/>
      <c r="AK2760" s="76"/>
      <c r="AL2760" s="76"/>
      <c r="AM2760" s="76"/>
      <c r="AN2760" s="76"/>
      <c r="AO2760" s="76"/>
      <c r="AP2760" s="76"/>
      <c r="AQ2760" s="76"/>
      <c r="AR2760" s="76"/>
      <c r="AS2760" s="76"/>
      <c r="AT2760" s="76"/>
      <c r="AU2760" s="76"/>
      <c r="AV2760" s="76"/>
      <c r="AW2760" s="76"/>
      <c r="AX2760" s="76"/>
      <c r="AY2760" s="76"/>
      <c r="AZ2760" s="76"/>
      <c r="BA2760" s="76"/>
      <c r="BB2760" s="76"/>
      <c r="BC2760" s="76"/>
      <c r="BD2760" s="76"/>
      <c r="BE2760" s="76"/>
      <c r="BF2760" s="76"/>
      <c r="BG2760" s="76"/>
      <c r="BH2760" s="76"/>
      <c r="BI2760" s="76"/>
      <c r="BJ2760" s="76"/>
      <c r="BK2760" s="76"/>
      <c r="BL2760" s="76"/>
      <c r="BM2760" s="76"/>
      <c r="BN2760" s="76"/>
      <c r="BO2760" s="76"/>
      <c r="BP2760" s="76"/>
      <c r="BQ2760" s="76"/>
      <c r="BR2760" s="76"/>
      <c r="BS2760" s="76"/>
      <c r="BT2760" s="76"/>
      <c r="BU2760" s="76"/>
      <c r="BV2760" s="76"/>
      <c r="BW2760" s="76"/>
      <c r="BX2760" s="76"/>
      <c r="BY2760" s="76"/>
      <c r="BZ2760" s="76"/>
      <c r="CA2760" s="76"/>
      <c r="CB2760" s="76"/>
      <c r="CC2760" s="76"/>
      <c r="CD2760" s="76"/>
      <c r="CE2760" s="76"/>
      <c r="CF2760" s="76"/>
      <c r="CG2760" s="76"/>
      <c r="CH2760" s="76"/>
      <c r="CI2760" s="76"/>
      <c r="CJ2760" s="76"/>
      <c r="CK2760" s="76"/>
      <c r="CL2760" s="76"/>
      <c r="CN2760" s="60"/>
      <c r="CO2760" s="76"/>
      <c r="CP2760" s="76"/>
      <c r="CQ2760" s="76"/>
      <c r="CR2760" s="76"/>
      <c r="CS2760" s="76"/>
      <c r="CT2760" s="76"/>
      <c r="CU2760" s="76"/>
      <c r="CV2760" s="76"/>
      <c r="CW2760" s="76"/>
      <c r="CX2760" s="76"/>
      <c r="CY2760" s="76"/>
      <c r="CZ2760" s="76"/>
      <c r="DA2760" s="76"/>
      <c r="DB2760" s="76"/>
      <c r="DC2760" s="76"/>
      <c r="DD2760" s="76"/>
      <c r="DE2760" s="76"/>
      <c r="DF2760" s="76"/>
      <c r="DG2760" s="76"/>
      <c r="DH2760" s="76"/>
      <c r="DI2760" s="76"/>
      <c r="DJ2760" s="76"/>
      <c r="DK2760" s="76"/>
      <c r="DL2760" s="76"/>
    </row>
    <row r="2761" spans="1:116" x14ac:dyDescent="0.4">
      <c r="A2761" s="174"/>
      <c r="E2761" s="8"/>
      <c r="G2761" s="175" t="s">
        <v>490</v>
      </c>
      <c r="H2761" s="174"/>
      <c r="I2761" s="176"/>
      <c r="J2761" s="176"/>
      <c r="K2761" s="197"/>
      <c r="L2761" s="197"/>
      <c r="M2761" s="197"/>
      <c r="N2761" s="197"/>
      <c r="O2761" s="197"/>
      <c r="P2761" s="197"/>
      <c r="R2761" s="198"/>
      <c r="S2761" s="174"/>
      <c r="T2761" s="174"/>
      <c r="U2761" s="174"/>
      <c r="V2761" s="174"/>
      <c r="W2761" s="174"/>
      <c r="X2761" s="174"/>
      <c r="Y2761" s="174"/>
      <c r="Z2761" s="174"/>
      <c r="AA2761" s="174"/>
      <c r="AB2761" s="174"/>
      <c r="AC2761" s="174"/>
      <c r="AD2761" s="174"/>
      <c r="AE2761" s="174"/>
      <c r="AF2761" s="174"/>
      <c r="AG2761" s="174"/>
      <c r="AH2761" s="174"/>
      <c r="AI2761" s="174"/>
      <c r="AJ2761" s="174"/>
      <c r="AK2761" s="174"/>
      <c r="AL2761" s="174"/>
      <c r="AM2761" s="174"/>
      <c r="AN2761" s="174"/>
      <c r="AO2761" s="174"/>
      <c r="AP2761" s="174"/>
      <c r="AQ2761" s="174"/>
      <c r="AR2761" s="174"/>
      <c r="AS2761" s="174"/>
      <c r="AT2761" s="174"/>
      <c r="AU2761" s="174"/>
      <c r="AV2761" s="174"/>
      <c r="AW2761" s="174"/>
      <c r="AX2761" s="174"/>
      <c r="AY2761" s="174"/>
      <c r="AZ2761" s="174"/>
      <c r="BA2761" s="174"/>
      <c r="BB2761" s="174"/>
      <c r="BC2761" s="174"/>
      <c r="BD2761" s="174"/>
      <c r="BE2761" s="174"/>
      <c r="BF2761" s="174"/>
      <c r="BG2761" s="174"/>
      <c r="BH2761" s="174"/>
      <c r="BI2761" s="174"/>
      <c r="BJ2761" s="174"/>
      <c r="BK2761" s="174"/>
      <c r="BL2761" s="174"/>
      <c r="BM2761" s="174"/>
      <c r="BN2761" s="174"/>
      <c r="BO2761" s="174"/>
      <c r="BP2761" s="174"/>
      <c r="BQ2761" s="174"/>
      <c r="BR2761" s="174"/>
      <c r="BS2761" s="174"/>
      <c r="BT2761" s="174"/>
      <c r="BU2761" s="174"/>
      <c r="BV2761" s="174"/>
      <c r="BW2761" s="174"/>
      <c r="BX2761" s="174"/>
      <c r="BY2761" s="174"/>
      <c r="BZ2761" s="174"/>
      <c r="CA2761" s="174"/>
      <c r="CB2761" s="174"/>
      <c r="CC2761" s="174"/>
      <c r="CD2761" s="174"/>
      <c r="CE2761" s="174"/>
      <c r="CF2761" s="174"/>
      <c r="CG2761" s="174"/>
      <c r="CH2761" s="174"/>
      <c r="CI2761" s="174"/>
      <c r="CJ2761" s="174"/>
      <c r="CK2761" s="174"/>
      <c r="CL2761" s="174"/>
      <c r="CN2761" s="176"/>
      <c r="CO2761" s="174"/>
      <c r="CP2761" s="174"/>
      <c r="CQ2761" s="174"/>
      <c r="CR2761" s="174"/>
      <c r="CS2761" s="174"/>
      <c r="CT2761" s="174"/>
      <c r="CU2761" s="174"/>
      <c r="CV2761" s="174"/>
      <c r="CW2761" s="174"/>
      <c r="CX2761" s="174"/>
      <c r="CY2761" s="174"/>
      <c r="CZ2761" s="174"/>
      <c r="DA2761" s="174"/>
      <c r="DB2761" s="174"/>
      <c r="DC2761" s="174"/>
      <c r="DD2761" s="174"/>
      <c r="DE2761" s="174"/>
      <c r="DF2761" s="174"/>
      <c r="DG2761" s="174"/>
      <c r="DH2761" s="174"/>
      <c r="DI2761" s="174"/>
      <c r="DJ2761" s="174"/>
      <c r="DK2761" s="174"/>
      <c r="DL2761" s="174"/>
    </row>
    <row r="2762" spans="1:116" x14ac:dyDescent="0.4">
      <c r="A2762" s="174"/>
      <c r="E2762" s="8"/>
      <c r="G2762" s="175" t="s">
        <v>492</v>
      </c>
      <c r="H2762" s="174"/>
      <c r="I2762" s="176"/>
      <c r="J2762" s="176"/>
      <c r="K2762" s="197"/>
      <c r="L2762" s="197"/>
      <c r="M2762" s="197"/>
      <c r="N2762" s="197"/>
      <c r="O2762" s="197"/>
      <c r="P2762" s="197"/>
      <c r="R2762" s="198"/>
      <c r="S2762" s="174"/>
      <c r="T2762" s="174"/>
      <c r="U2762" s="174"/>
      <c r="V2762" s="174"/>
      <c r="W2762" s="174"/>
      <c r="X2762" s="174"/>
      <c r="Y2762" s="174"/>
      <c r="Z2762" s="174"/>
      <c r="AA2762" s="174"/>
      <c r="AB2762" s="174"/>
      <c r="AC2762" s="174"/>
      <c r="AD2762" s="174"/>
      <c r="AE2762" s="174"/>
      <c r="AF2762" s="174"/>
      <c r="AG2762" s="174"/>
      <c r="AH2762" s="174"/>
      <c r="AI2762" s="174"/>
      <c r="AJ2762" s="174"/>
      <c r="AK2762" s="174"/>
      <c r="AL2762" s="174"/>
      <c r="AM2762" s="174"/>
      <c r="AN2762" s="174"/>
      <c r="AO2762" s="174"/>
      <c r="AP2762" s="174"/>
      <c r="AQ2762" s="174"/>
      <c r="AR2762" s="174"/>
      <c r="AS2762" s="174"/>
      <c r="AT2762" s="174"/>
      <c r="AU2762" s="174"/>
      <c r="AV2762" s="174"/>
      <c r="AW2762" s="174"/>
      <c r="AX2762" s="174"/>
      <c r="AY2762" s="174"/>
      <c r="AZ2762" s="174"/>
      <c r="BA2762" s="174"/>
      <c r="BB2762" s="174"/>
      <c r="BC2762" s="174"/>
      <c r="BD2762" s="174"/>
      <c r="BE2762" s="174"/>
      <c r="BF2762" s="174"/>
      <c r="BG2762" s="174"/>
      <c r="BH2762" s="174"/>
      <c r="BI2762" s="174"/>
      <c r="BJ2762" s="174"/>
      <c r="BK2762" s="174"/>
      <c r="BL2762" s="174"/>
      <c r="BM2762" s="174"/>
      <c r="BN2762" s="174"/>
      <c r="BO2762" s="174"/>
      <c r="BP2762" s="174"/>
      <c r="BQ2762" s="174"/>
      <c r="BR2762" s="174"/>
      <c r="BS2762" s="174"/>
      <c r="BT2762" s="174"/>
      <c r="BU2762" s="174"/>
      <c r="BV2762" s="174"/>
      <c r="BW2762" s="174"/>
      <c r="BX2762" s="174"/>
      <c r="BY2762" s="174"/>
      <c r="BZ2762" s="174"/>
      <c r="CA2762" s="174"/>
      <c r="CB2762" s="174"/>
      <c r="CC2762" s="174"/>
      <c r="CD2762" s="174"/>
      <c r="CE2762" s="174"/>
      <c r="CF2762" s="174"/>
      <c r="CG2762" s="174"/>
      <c r="CH2762" s="174"/>
      <c r="CI2762" s="174"/>
      <c r="CJ2762" s="174"/>
      <c r="CK2762" s="174"/>
      <c r="CL2762" s="174"/>
      <c r="CN2762" s="176"/>
      <c r="CO2762" s="174"/>
      <c r="CP2762" s="174"/>
      <c r="CQ2762" s="174"/>
      <c r="CR2762" s="174"/>
      <c r="CS2762" s="174"/>
      <c r="CT2762" s="174"/>
      <c r="CU2762" s="174"/>
      <c r="CV2762" s="174"/>
      <c r="CW2762" s="174"/>
      <c r="CX2762" s="174"/>
      <c r="CY2762" s="174"/>
      <c r="CZ2762" s="174"/>
      <c r="DA2762" s="174"/>
      <c r="DB2762" s="174"/>
      <c r="DC2762" s="174"/>
      <c r="DD2762" s="174"/>
      <c r="DE2762" s="174"/>
      <c r="DF2762" s="174"/>
      <c r="DG2762" s="174"/>
      <c r="DH2762" s="174"/>
      <c r="DI2762" s="174"/>
      <c r="DJ2762" s="174"/>
      <c r="DK2762" s="174"/>
      <c r="DL2762" s="174"/>
    </row>
    <row r="2763" spans="1:116" x14ac:dyDescent="0.4">
      <c r="A2763" s="174"/>
      <c r="E2763" s="8"/>
      <c r="G2763" s="175" t="s">
        <v>461</v>
      </c>
      <c r="H2763" s="174"/>
      <c r="I2763" s="176"/>
      <c r="J2763" s="176"/>
      <c r="K2763" s="197"/>
      <c r="L2763" s="197"/>
      <c r="M2763" s="197"/>
      <c r="N2763" s="197"/>
      <c r="O2763" s="197"/>
      <c r="P2763" s="197"/>
      <c r="R2763" s="198"/>
      <c r="S2763" s="199" t="str">
        <f t="shared" ref="S2763:AX2763" si="5203">S$20</f>
        <v>S$16</v>
      </c>
      <c r="T2763" s="199" t="str">
        <f t="shared" si="5203"/>
        <v>T$16</v>
      </c>
      <c r="U2763" s="199" t="str">
        <f t="shared" si="5203"/>
        <v>U$16</v>
      </c>
      <c r="V2763" s="199" t="str">
        <f t="shared" si="5203"/>
        <v>V$16</v>
      </c>
      <c r="W2763" s="199" t="str">
        <f t="shared" si="5203"/>
        <v>W$16</v>
      </c>
      <c r="X2763" s="199" t="str">
        <f t="shared" si="5203"/>
        <v>X$16</v>
      </c>
      <c r="Y2763" s="199" t="str">
        <f t="shared" si="5203"/>
        <v>Y$16</v>
      </c>
      <c r="Z2763" s="199" t="str">
        <f t="shared" si="5203"/>
        <v>Z$16</v>
      </c>
      <c r="AA2763" s="199" t="str">
        <f t="shared" si="5203"/>
        <v>AA$16</v>
      </c>
      <c r="AB2763" s="199" t="str">
        <f t="shared" si="5203"/>
        <v>AB$16</v>
      </c>
      <c r="AC2763" s="199" t="str">
        <f t="shared" si="5203"/>
        <v>AC$16</v>
      </c>
      <c r="AD2763" s="199" t="str">
        <f t="shared" si="5203"/>
        <v>AD$16</v>
      </c>
      <c r="AE2763" s="199" t="str">
        <f t="shared" si="5203"/>
        <v>AE$16</v>
      </c>
      <c r="AF2763" s="199" t="str">
        <f t="shared" si="5203"/>
        <v>AF$16</v>
      </c>
      <c r="AG2763" s="199" t="str">
        <f t="shared" si="5203"/>
        <v>AG$16</v>
      </c>
      <c r="AH2763" s="199" t="str">
        <f t="shared" si="5203"/>
        <v>AH$16</v>
      </c>
      <c r="AI2763" s="199" t="str">
        <f t="shared" si="5203"/>
        <v>AI$16</v>
      </c>
      <c r="AJ2763" s="199" t="str">
        <f t="shared" si="5203"/>
        <v>AJ$16</v>
      </c>
      <c r="AK2763" s="199" t="str">
        <f t="shared" si="5203"/>
        <v>AK$16</v>
      </c>
      <c r="AL2763" s="199" t="str">
        <f t="shared" si="5203"/>
        <v>AL$16</v>
      </c>
      <c r="AM2763" s="199" t="str">
        <f t="shared" si="5203"/>
        <v>AM$16</v>
      </c>
      <c r="AN2763" s="199" t="str">
        <f t="shared" si="5203"/>
        <v>AN$16</v>
      </c>
      <c r="AO2763" s="199" t="str">
        <f t="shared" si="5203"/>
        <v>AO$16</v>
      </c>
      <c r="AP2763" s="199" t="str">
        <f t="shared" si="5203"/>
        <v>AP$16</v>
      </c>
      <c r="AQ2763" s="199" t="str">
        <f t="shared" si="5203"/>
        <v>AQ$16</v>
      </c>
      <c r="AR2763" s="199" t="str">
        <f t="shared" si="5203"/>
        <v>AR$16</v>
      </c>
      <c r="AS2763" s="199" t="str">
        <f t="shared" si="5203"/>
        <v>AS$16</v>
      </c>
      <c r="AT2763" s="199" t="str">
        <f t="shared" si="5203"/>
        <v>AT$16</v>
      </c>
      <c r="AU2763" s="199" t="str">
        <f t="shared" si="5203"/>
        <v>AU$16</v>
      </c>
      <c r="AV2763" s="199" t="str">
        <f t="shared" si="5203"/>
        <v>AV$16</v>
      </c>
      <c r="AW2763" s="199" t="str">
        <f t="shared" si="5203"/>
        <v>AW$16</v>
      </c>
      <c r="AX2763" s="199" t="str">
        <f t="shared" si="5203"/>
        <v>AX$16</v>
      </c>
      <c r="AY2763" s="199" t="str">
        <f t="shared" ref="AY2763:CD2763" si="5204">AY$20</f>
        <v>AY$16</v>
      </c>
      <c r="AZ2763" s="199" t="str">
        <f t="shared" si="5204"/>
        <v>AZ$16</v>
      </c>
      <c r="BA2763" s="199" t="str">
        <f t="shared" si="5204"/>
        <v>BA$16</v>
      </c>
      <c r="BB2763" s="199" t="str">
        <f t="shared" si="5204"/>
        <v>BB$16</v>
      </c>
      <c r="BC2763" s="199" t="str">
        <f t="shared" si="5204"/>
        <v>BC$16</v>
      </c>
      <c r="BD2763" s="199" t="str">
        <f t="shared" si="5204"/>
        <v>BD$16</v>
      </c>
      <c r="BE2763" s="199" t="str">
        <f t="shared" si="5204"/>
        <v>BE$16</v>
      </c>
      <c r="BF2763" s="199" t="str">
        <f t="shared" si="5204"/>
        <v>BF$16</v>
      </c>
      <c r="BG2763" s="199" t="str">
        <f t="shared" si="5204"/>
        <v>BG$16</v>
      </c>
      <c r="BH2763" s="199" t="str">
        <f t="shared" si="5204"/>
        <v>BH$16</v>
      </c>
      <c r="BI2763" s="199" t="str">
        <f t="shared" si="5204"/>
        <v>BI$16</v>
      </c>
      <c r="BJ2763" s="199" t="str">
        <f t="shared" si="5204"/>
        <v>BJ$16</v>
      </c>
      <c r="BK2763" s="199" t="str">
        <f t="shared" si="5204"/>
        <v>BK$16</v>
      </c>
      <c r="BL2763" s="199" t="str">
        <f t="shared" si="5204"/>
        <v>BL$16</v>
      </c>
      <c r="BM2763" s="199" t="str">
        <f t="shared" si="5204"/>
        <v>BM$16</v>
      </c>
      <c r="BN2763" s="199" t="str">
        <f t="shared" si="5204"/>
        <v>BN$16</v>
      </c>
      <c r="BO2763" s="199" t="str">
        <f t="shared" si="5204"/>
        <v>BO$16</v>
      </c>
      <c r="BP2763" s="199" t="str">
        <f t="shared" si="5204"/>
        <v>BP$16</v>
      </c>
      <c r="BQ2763" s="199" t="str">
        <f t="shared" si="5204"/>
        <v>BQ$16</v>
      </c>
      <c r="BR2763" s="199" t="str">
        <f t="shared" si="5204"/>
        <v>BR$16</v>
      </c>
      <c r="BS2763" s="199" t="str">
        <f t="shared" si="5204"/>
        <v>BS$16</v>
      </c>
      <c r="BT2763" s="199" t="str">
        <f t="shared" si="5204"/>
        <v>BT$16</v>
      </c>
      <c r="BU2763" s="199" t="str">
        <f t="shared" si="5204"/>
        <v>BU$16</v>
      </c>
      <c r="BV2763" s="199" t="str">
        <f t="shared" si="5204"/>
        <v>BV$16</v>
      </c>
      <c r="BW2763" s="199" t="str">
        <f t="shared" si="5204"/>
        <v>BW$16</v>
      </c>
      <c r="BX2763" s="199" t="str">
        <f t="shared" si="5204"/>
        <v>BX$16</v>
      </c>
      <c r="BY2763" s="199" t="str">
        <f t="shared" si="5204"/>
        <v>BY$16</v>
      </c>
      <c r="BZ2763" s="199" t="str">
        <f t="shared" si="5204"/>
        <v>BZ$16</v>
      </c>
      <c r="CA2763" s="199" t="str">
        <f t="shared" si="5204"/>
        <v>CA$16</v>
      </c>
      <c r="CB2763" s="199" t="str">
        <f t="shared" si="5204"/>
        <v>CB$16</v>
      </c>
      <c r="CC2763" s="199" t="str">
        <f t="shared" si="5204"/>
        <v>CC$16</v>
      </c>
      <c r="CD2763" s="199" t="str">
        <f t="shared" si="5204"/>
        <v>CD$16</v>
      </c>
      <c r="CE2763" s="199" t="str">
        <f t="shared" ref="CE2763:CL2763" si="5205">CE$20</f>
        <v>CE$16</v>
      </c>
      <c r="CF2763" s="199" t="str">
        <f t="shared" si="5205"/>
        <v>CF$16</v>
      </c>
      <c r="CG2763" s="199" t="str">
        <f t="shared" si="5205"/>
        <v>CG$16</v>
      </c>
      <c r="CH2763" s="199" t="str">
        <f t="shared" si="5205"/>
        <v>CH$16</v>
      </c>
      <c r="CI2763" s="199" t="str">
        <f t="shared" si="5205"/>
        <v>CI$16</v>
      </c>
      <c r="CJ2763" s="199" t="str">
        <f t="shared" si="5205"/>
        <v>CJ$16</v>
      </c>
      <c r="CK2763" s="199" t="str">
        <f t="shared" si="5205"/>
        <v>CK$16</v>
      </c>
      <c r="CL2763" s="199" t="str">
        <f t="shared" si="5205"/>
        <v>CL$16</v>
      </c>
      <c r="CN2763" s="176"/>
      <c r="CO2763" s="199" t="str">
        <f t="shared" ref="CO2763:DL2763" si="5206">CO$20</f>
        <v>CO$16</v>
      </c>
      <c r="CP2763" s="199" t="str">
        <f t="shared" si="5206"/>
        <v>CP$16</v>
      </c>
      <c r="CQ2763" s="199" t="str">
        <f t="shared" si="5206"/>
        <v>CQ$16</v>
      </c>
      <c r="CR2763" s="199" t="str">
        <f t="shared" si="5206"/>
        <v>CR$16</v>
      </c>
      <c r="CS2763" s="199" t="str">
        <f t="shared" si="5206"/>
        <v>CS$16</v>
      </c>
      <c r="CT2763" s="199" t="str">
        <f t="shared" si="5206"/>
        <v>CT$16</v>
      </c>
      <c r="CU2763" s="199" t="str">
        <f t="shared" si="5206"/>
        <v>CU$16</v>
      </c>
      <c r="CV2763" s="199" t="str">
        <f t="shared" si="5206"/>
        <v>CV$16</v>
      </c>
      <c r="CW2763" s="199" t="str">
        <f t="shared" si="5206"/>
        <v>CW$16</v>
      </c>
      <c r="CX2763" s="199" t="str">
        <f t="shared" si="5206"/>
        <v>CX$16</v>
      </c>
      <c r="CY2763" s="199" t="str">
        <f t="shared" si="5206"/>
        <v>CY$16</v>
      </c>
      <c r="CZ2763" s="199" t="str">
        <f t="shared" si="5206"/>
        <v>CZ$16</v>
      </c>
      <c r="DA2763" s="199" t="str">
        <f t="shared" si="5206"/>
        <v>DA$16</v>
      </c>
      <c r="DB2763" s="199" t="str">
        <f t="shared" si="5206"/>
        <v>DB$16</v>
      </c>
      <c r="DC2763" s="199" t="str">
        <f t="shared" si="5206"/>
        <v>DC$16</v>
      </c>
      <c r="DD2763" s="199" t="str">
        <f t="shared" si="5206"/>
        <v>DD$16</v>
      </c>
      <c r="DE2763" s="199" t="str">
        <f t="shared" si="5206"/>
        <v>DE$16</v>
      </c>
      <c r="DF2763" s="199" t="str">
        <f t="shared" si="5206"/>
        <v>DF$16</v>
      </c>
      <c r="DG2763" s="199" t="str">
        <f t="shared" si="5206"/>
        <v>DG$16</v>
      </c>
      <c r="DH2763" s="199" t="str">
        <f t="shared" si="5206"/>
        <v>DH$16</v>
      </c>
      <c r="DI2763" s="199" t="str">
        <f t="shared" si="5206"/>
        <v>DI$16</v>
      </c>
      <c r="DJ2763" s="199" t="str">
        <f t="shared" si="5206"/>
        <v>DJ$16</v>
      </c>
      <c r="DK2763" s="199" t="str">
        <f t="shared" si="5206"/>
        <v>DK$16</v>
      </c>
      <c r="DL2763" s="199" t="str">
        <f t="shared" si="5206"/>
        <v>DL$16</v>
      </c>
    </row>
    <row r="2764" spans="1:116" x14ac:dyDescent="0.4">
      <c r="A2764" s="174"/>
      <c r="E2764" s="8"/>
      <c r="G2764" s="175" t="s">
        <v>462</v>
      </c>
      <c r="H2764" s="200"/>
      <c r="I2764" s="201"/>
      <c r="J2764" s="201"/>
      <c r="K2764" s="202"/>
      <c r="L2764" s="202"/>
      <c r="M2764" s="202"/>
      <c r="N2764" s="202"/>
      <c r="O2764" s="202"/>
      <c r="P2764" s="202"/>
      <c r="R2764" s="202"/>
      <c r="S2764" s="199" t="str">
        <f t="shared" ref="S2764:AX2764" si="5207">S$21</f>
        <v>S$17</v>
      </c>
      <c r="T2764" s="199" t="str">
        <f t="shared" si="5207"/>
        <v>T$17</v>
      </c>
      <c r="U2764" s="199" t="str">
        <f t="shared" si="5207"/>
        <v>U$17</v>
      </c>
      <c r="V2764" s="199" t="str">
        <f t="shared" si="5207"/>
        <v>V$17</v>
      </c>
      <c r="W2764" s="199" t="str">
        <f t="shared" si="5207"/>
        <v>W$17</v>
      </c>
      <c r="X2764" s="199" t="str">
        <f t="shared" si="5207"/>
        <v>X$17</v>
      </c>
      <c r="Y2764" s="199" t="str">
        <f t="shared" si="5207"/>
        <v>Y$17</v>
      </c>
      <c r="Z2764" s="199" t="str">
        <f t="shared" si="5207"/>
        <v>Z$17</v>
      </c>
      <c r="AA2764" s="199" t="str">
        <f t="shared" si="5207"/>
        <v>AA$17</v>
      </c>
      <c r="AB2764" s="199" t="str">
        <f t="shared" si="5207"/>
        <v>AB$17</v>
      </c>
      <c r="AC2764" s="199" t="str">
        <f t="shared" si="5207"/>
        <v>AC$17</v>
      </c>
      <c r="AD2764" s="199" t="str">
        <f t="shared" si="5207"/>
        <v>AD$17</v>
      </c>
      <c r="AE2764" s="199" t="str">
        <f t="shared" si="5207"/>
        <v>AE$17</v>
      </c>
      <c r="AF2764" s="199" t="str">
        <f t="shared" si="5207"/>
        <v>AF$17</v>
      </c>
      <c r="AG2764" s="199" t="str">
        <f t="shared" si="5207"/>
        <v>AG$17</v>
      </c>
      <c r="AH2764" s="199" t="str">
        <f t="shared" si="5207"/>
        <v>AH$17</v>
      </c>
      <c r="AI2764" s="199" t="str">
        <f t="shared" si="5207"/>
        <v>AI$17</v>
      </c>
      <c r="AJ2764" s="199" t="str">
        <f t="shared" si="5207"/>
        <v>AJ$17</v>
      </c>
      <c r="AK2764" s="199" t="str">
        <f t="shared" si="5207"/>
        <v>AK$17</v>
      </c>
      <c r="AL2764" s="199" t="str">
        <f t="shared" si="5207"/>
        <v>AL$17</v>
      </c>
      <c r="AM2764" s="199" t="str">
        <f t="shared" si="5207"/>
        <v>AM$17</v>
      </c>
      <c r="AN2764" s="199" t="str">
        <f t="shared" si="5207"/>
        <v>AN$17</v>
      </c>
      <c r="AO2764" s="199" t="str">
        <f t="shared" si="5207"/>
        <v>AO$17</v>
      </c>
      <c r="AP2764" s="199" t="str">
        <f t="shared" si="5207"/>
        <v>AP$17</v>
      </c>
      <c r="AQ2764" s="199" t="str">
        <f t="shared" si="5207"/>
        <v>AQ$17</v>
      </c>
      <c r="AR2764" s="199" t="str">
        <f t="shared" si="5207"/>
        <v>AR$17</v>
      </c>
      <c r="AS2764" s="199" t="str">
        <f t="shared" si="5207"/>
        <v>AS$17</v>
      </c>
      <c r="AT2764" s="199" t="str">
        <f t="shared" si="5207"/>
        <v>AT$17</v>
      </c>
      <c r="AU2764" s="199" t="str">
        <f t="shared" si="5207"/>
        <v>AU$17</v>
      </c>
      <c r="AV2764" s="199" t="str">
        <f t="shared" si="5207"/>
        <v>AV$17</v>
      </c>
      <c r="AW2764" s="199" t="str">
        <f t="shared" si="5207"/>
        <v>AW$17</v>
      </c>
      <c r="AX2764" s="199" t="str">
        <f t="shared" si="5207"/>
        <v>AX$17</v>
      </c>
      <c r="AY2764" s="199" t="str">
        <f t="shared" ref="AY2764:CD2764" si="5208">AY$21</f>
        <v>AY$17</v>
      </c>
      <c r="AZ2764" s="199" t="str">
        <f t="shared" si="5208"/>
        <v>AZ$17</v>
      </c>
      <c r="BA2764" s="199" t="str">
        <f t="shared" si="5208"/>
        <v>BA$17</v>
      </c>
      <c r="BB2764" s="199" t="str">
        <f t="shared" si="5208"/>
        <v>BB$17</v>
      </c>
      <c r="BC2764" s="199" t="str">
        <f t="shared" si="5208"/>
        <v>BC$17</v>
      </c>
      <c r="BD2764" s="199" t="str">
        <f t="shared" si="5208"/>
        <v>BD$17</v>
      </c>
      <c r="BE2764" s="199" t="str">
        <f t="shared" si="5208"/>
        <v>BE$17</v>
      </c>
      <c r="BF2764" s="199" t="str">
        <f t="shared" si="5208"/>
        <v>BF$17</v>
      </c>
      <c r="BG2764" s="199" t="str">
        <f t="shared" si="5208"/>
        <v>BG$17</v>
      </c>
      <c r="BH2764" s="199" t="str">
        <f t="shared" si="5208"/>
        <v>BH$17</v>
      </c>
      <c r="BI2764" s="199" t="str">
        <f t="shared" si="5208"/>
        <v>BI$17</v>
      </c>
      <c r="BJ2764" s="199" t="str">
        <f t="shared" si="5208"/>
        <v>BJ$17</v>
      </c>
      <c r="BK2764" s="199" t="str">
        <f t="shared" si="5208"/>
        <v>BK$17</v>
      </c>
      <c r="BL2764" s="199" t="str">
        <f t="shared" si="5208"/>
        <v>BL$17</v>
      </c>
      <c r="BM2764" s="199" t="str">
        <f t="shared" si="5208"/>
        <v>BM$17</v>
      </c>
      <c r="BN2764" s="199" t="str">
        <f t="shared" si="5208"/>
        <v>BN$17</v>
      </c>
      <c r="BO2764" s="199" t="str">
        <f t="shared" si="5208"/>
        <v>BO$17</v>
      </c>
      <c r="BP2764" s="199" t="str">
        <f t="shared" si="5208"/>
        <v>BP$17</v>
      </c>
      <c r="BQ2764" s="199" t="str">
        <f t="shared" si="5208"/>
        <v>BQ$17</v>
      </c>
      <c r="BR2764" s="199" t="str">
        <f t="shared" si="5208"/>
        <v>BR$17</v>
      </c>
      <c r="BS2764" s="199" t="str">
        <f t="shared" si="5208"/>
        <v>BS$17</v>
      </c>
      <c r="BT2764" s="199" t="str">
        <f t="shared" si="5208"/>
        <v>BT$17</v>
      </c>
      <c r="BU2764" s="199" t="str">
        <f t="shared" si="5208"/>
        <v>BU$17</v>
      </c>
      <c r="BV2764" s="199" t="str">
        <f t="shared" si="5208"/>
        <v>BV$17</v>
      </c>
      <c r="BW2764" s="199" t="str">
        <f t="shared" si="5208"/>
        <v>BW$17</v>
      </c>
      <c r="BX2764" s="199" t="str">
        <f t="shared" si="5208"/>
        <v>BX$17</v>
      </c>
      <c r="BY2764" s="199" t="str">
        <f t="shared" si="5208"/>
        <v>BY$17</v>
      </c>
      <c r="BZ2764" s="199" t="str">
        <f t="shared" si="5208"/>
        <v>BZ$17</v>
      </c>
      <c r="CA2764" s="199" t="str">
        <f t="shared" si="5208"/>
        <v>CA$17</v>
      </c>
      <c r="CB2764" s="199" t="str">
        <f t="shared" si="5208"/>
        <v>CB$17</v>
      </c>
      <c r="CC2764" s="199" t="str">
        <f t="shared" si="5208"/>
        <v>CC$17</v>
      </c>
      <c r="CD2764" s="199" t="str">
        <f t="shared" si="5208"/>
        <v>CD$17</v>
      </c>
      <c r="CE2764" s="199" t="str">
        <f t="shared" ref="CE2764:CL2764" si="5209">CE$21</f>
        <v>CE$17</v>
      </c>
      <c r="CF2764" s="199" t="str">
        <f t="shared" si="5209"/>
        <v>CF$17</v>
      </c>
      <c r="CG2764" s="199" t="str">
        <f t="shared" si="5209"/>
        <v>CG$17</v>
      </c>
      <c r="CH2764" s="199" t="str">
        <f t="shared" si="5209"/>
        <v>CH$17</v>
      </c>
      <c r="CI2764" s="199" t="str">
        <f t="shared" si="5209"/>
        <v>CI$17</v>
      </c>
      <c r="CJ2764" s="199" t="str">
        <f t="shared" si="5209"/>
        <v>CJ$17</v>
      </c>
      <c r="CK2764" s="199" t="str">
        <f t="shared" si="5209"/>
        <v>CK$17</v>
      </c>
      <c r="CL2764" s="199" t="str">
        <f t="shared" si="5209"/>
        <v>CL$17</v>
      </c>
      <c r="CN2764" s="201"/>
      <c r="CO2764" s="199" t="str">
        <f t="shared" ref="CO2764:DL2764" si="5210">CO$21</f>
        <v>CO$17</v>
      </c>
      <c r="CP2764" s="199" t="str">
        <f t="shared" si="5210"/>
        <v>CP$17</v>
      </c>
      <c r="CQ2764" s="199" t="str">
        <f t="shared" si="5210"/>
        <v>CQ$17</v>
      </c>
      <c r="CR2764" s="199" t="str">
        <f t="shared" si="5210"/>
        <v>CR$17</v>
      </c>
      <c r="CS2764" s="199" t="str">
        <f t="shared" si="5210"/>
        <v>CS$17</v>
      </c>
      <c r="CT2764" s="199" t="str">
        <f t="shared" si="5210"/>
        <v>CT$17</v>
      </c>
      <c r="CU2764" s="199" t="str">
        <f t="shared" si="5210"/>
        <v>CU$17</v>
      </c>
      <c r="CV2764" s="199" t="str">
        <f t="shared" si="5210"/>
        <v>CV$17</v>
      </c>
      <c r="CW2764" s="199" t="str">
        <f t="shared" si="5210"/>
        <v>CW$17</v>
      </c>
      <c r="CX2764" s="199" t="str">
        <f t="shared" si="5210"/>
        <v>CX$17</v>
      </c>
      <c r="CY2764" s="199" t="str">
        <f t="shared" si="5210"/>
        <v>CY$17</v>
      </c>
      <c r="CZ2764" s="199" t="str">
        <f t="shared" si="5210"/>
        <v>CZ$17</v>
      </c>
      <c r="DA2764" s="199" t="str">
        <f t="shared" si="5210"/>
        <v>DA$17</v>
      </c>
      <c r="DB2764" s="199" t="str">
        <f t="shared" si="5210"/>
        <v>DB$17</v>
      </c>
      <c r="DC2764" s="199" t="str">
        <f t="shared" si="5210"/>
        <v>DC$17</v>
      </c>
      <c r="DD2764" s="199" t="str">
        <f t="shared" si="5210"/>
        <v>DD$17</v>
      </c>
      <c r="DE2764" s="199" t="str">
        <f t="shared" si="5210"/>
        <v>DE$17</v>
      </c>
      <c r="DF2764" s="199" t="str">
        <f t="shared" si="5210"/>
        <v>DF$17</v>
      </c>
      <c r="DG2764" s="199" t="str">
        <f t="shared" si="5210"/>
        <v>DG$17</v>
      </c>
      <c r="DH2764" s="199" t="str">
        <f t="shared" si="5210"/>
        <v>DH$17</v>
      </c>
      <c r="DI2764" s="199" t="str">
        <f t="shared" si="5210"/>
        <v>DI$17</v>
      </c>
      <c r="DJ2764" s="199" t="str">
        <f t="shared" si="5210"/>
        <v>DJ$17</v>
      </c>
      <c r="DK2764" s="199" t="str">
        <f t="shared" si="5210"/>
        <v>DK$17</v>
      </c>
      <c r="DL2764" s="199" t="str">
        <f t="shared" si="5210"/>
        <v>DL$17</v>
      </c>
    </row>
    <row r="2765" spans="1:116" x14ac:dyDescent="0.4">
      <c r="A2765" s="174"/>
      <c r="E2765" s="8"/>
      <c r="G2765" s="175" t="s">
        <v>491</v>
      </c>
      <c r="H2765" s="200"/>
      <c r="I2765" s="201"/>
      <c r="J2765" s="201"/>
      <c r="K2765" s="202"/>
      <c r="L2765" s="202"/>
      <c r="M2765" s="202"/>
      <c r="N2765" s="202"/>
      <c r="O2765" s="202"/>
      <c r="P2765" s="202"/>
      <c r="R2765" s="202"/>
      <c r="S2765" s="190"/>
      <c r="T2765" s="190"/>
      <c r="U2765" s="190"/>
      <c r="V2765" s="190"/>
      <c r="W2765" s="190"/>
      <c r="X2765" s="190"/>
      <c r="Y2765" s="190"/>
      <c r="Z2765" s="190"/>
      <c r="AA2765" s="190"/>
      <c r="AB2765" s="190"/>
      <c r="AC2765" s="190"/>
      <c r="AD2765" s="190"/>
      <c r="AE2765" s="190"/>
      <c r="AF2765" s="190"/>
      <c r="AG2765" s="190"/>
      <c r="AH2765" s="190"/>
      <c r="AI2765" s="190"/>
      <c r="AJ2765" s="190"/>
      <c r="AK2765" s="190"/>
      <c r="AL2765" s="190"/>
      <c r="AM2765" s="190"/>
      <c r="AN2765" s="190"/>
      <c r="AO2765" s="190"/>
      <c r="AP2765" s="190"/>
      <c r="AQ2765" s="190"/>
      <c r="AR2765" s="190"/>
      <c r="AS2765" s="190"/>
      <c r="AT2765" s="190"/>
      <c r="AU2765" s="190"/>
      <c r="AV2765" s="190"/>
      <c r="AW2765" s="190"/>
      <c r="AX2765" s="190"/>
      <c r="AY2765" s="190"/>
      <c r="AZ2765" s="190"/>
      <c r="BA2765" s="190"/>
      <c r="BB2765" s="190"/>
      <c r="BC2765" s="190"/>
      <c r="BD2765" s="190"/>
      <c r="BE2765" s="190"/>
      <c r="BF2765" s="190"/>
      <c r="BG2765" s="190"/>
      <c r="BH2765" s="190"/>
      <c r="BI2765" s="190"/>
      <c r="BJ2765" s="190"/>
      <c r="BK2765" s="190"/>
      <c r="BL2765" s="190"/>
      <c r="BM2765" s="190"/>
      <c r="BN2765" s="190"/>
      <c r="BO2765" s="190"/>
      <c r="BP2765" s="190"/>
      <c r="BQ2765" s="190"/>
      <c r="BR2765" s="190"/>
      <c r="BS2765" s="190"/>
      <c r="BT2765" s="190"/>
      <c r="BU2765" s="190"/>
      <c r="BV2765" s="190"/>
      <c r="BW2765" s="190"/>
      <c r="BX2765" s="190"/>
      <c r="BY2765" s="190"/>
      <c r="BZ2765" s="190"/>
      <c r="CA2765" s="190"/>
      <c r="CB2765" s="190"/>
      <c r="CC2765" s="190"/>
      <c r="CD2765" s="190"/>
      <c r="CE2765" s="190"/>
      <c r="CF2765" s="190"/>
      <c r="CG2765" s="190"/>
      <c r="CH2765" s="190"/>
      <c r="CI2765" s="190"/>
      <c r="CJ2765" s="190"/>
      <c r="CK2765" s="190"/>
      <c r="CL2765" s="190"/>
      <c r="CN2765" s="201"/>
      <c r="CO2765" s="190"/>
      <c r="CP2765" s="190"/>
      <c r="CQ2765" s="190"/>
      <c r="CR2765" s="190"/>
      <c r="CS2765" s="190"/>
      <c r="CT2765" s="190"/>
      <c r="CU2765" s="190"/>
      <c r="CV2765" s="190"/>
      <c r="CW2765" s="190"/>
      <c r="CX2765" s="190"/>
      <c r="CY2765" s="190"/>
      <c r="CZ2765" s="190"/>
      <c r="DA2765" s="190"/>
      <c r="DB2765" s="190"/>
      <c r="DC2765" s="190"/>
      <c r="DD2765" s="190"/>
      <c r="DE2765" s="190"/>
      <c r="DF2765" s="190"/>
      <c r="DG2765" s="190"/>
      <c r="DH2765" s="190"/>
      <c r="DI2765" s="190"/>
      <c r="DJ2765" s="190"/>
      <c r="DK2765" s="190"/>
      <c r="DL2765" s="190"/>
    </row>
    <row r="2766" spans="1:116" x14ac:dyDescent="0.4">
      <c r="A2766" s="174"/>
      <c r="E2766" s="8"/>
      <c r="G2766" s="175" t="s">
        <v>505</v>
      </c>
      <c r="H2766" s="200"/>
      <c r="I2766" s="201"/>
      <c r="J2766" s="201"/>
      <c r="K2766" s="202"/>
      <c r="L2766" s="202"/>
      <c r="M2766" s="202"/>
      <c r="N2766" s="202"/>
      <c r="O2766" s="202"/>
      <c r="P2766" s="202"/>
      <c r="R2766" s="202"/>
      <c r="S2766" s="190"/>
      <c r="T2766" s="190"/>
      <c r="U2766" s="190"/>
      <c r="V2766" s="190"/>
      <c r="W2766" s="190"/>
      <c r="X2766" s="190"/>
      <c r="Y2766" s="190"/>
      <c r="Z2766" s="190"/>
      <c r="AA2766" s="190"/>
      <c r="AB2766" s="190"/>
      <c r="AC2766" s="190"/>
      <c r="AD2766" s="190"/>
      <c r="AE2766" s="190"/>
      <c r="AF2766" s="190"/>
      <c r="AG2766" s="190"/>
      <c r="AH2766" s="190"/>
      <c r="AI2766" s="190"/>
      <c r="AJ2766" s="190"/>
      <c r="AK2766" s="190"/>
      <c r="AL2766" s="190"/>
      <c r="AM2766" s="190"/>
      <c r="AN2766" s="190"/>
      <c r="AO2766" s="190"/>
      <c r="AP2766" s="190"/>
      <c r="AQ2766" s="190"/>
      <c r="AR2766" s="190"/>
      <c r="AS2766" s="190"/>
      <c r="AT2766" s="190"/>
      <c r="AU2766" s="190"/>
      <c r="AV2766" s="190"/>
      <c r="AW2766" s="190"/>
      <c r="AX2766" s="190"/>
      <c r="AY2766" s="190"/>
      <c r="AZ2766" s="190"/>
      <c r="BA2766" s="190"/>
      <c r="BB2766" s="190"/>
      <c r="BC2766" s="190"/>
      <c r="BD2766" s="190"/>
      <c r="BE2766" s="190"/>
      <c r="BF2766" s="190"/>
      <c r="BG2766" s="190"/>
      <c r="BH2766" s="190"/>
      <c r="BI2766" s="190"/>
      <c r="BJ2766" s="190"/>
      <c r="BK2766" s="190"/>
      <c r="BL2766" s="190"/>
      <c r="BM2766" s="190"/>
      <c r="BN2766" s="190"/>
      <c r="BO2766" s="190"/>
      <c r="BP2766" s="190"/>
      <c r="BQ2766" s="190"/>
      <c r="BR2766" s="190"/>
      <c r="BS2766" s="190"/>
      <c r="BT2766" s="190"/>
      <c r="BU2766" s="190"/>
      <c r="BV2766" s="190"/>
      <c r="BW2766" s="190"/>
      <c r="BX2766" s="190"/>
      <c r="BY2766" s="190"/>
      <c r="BZ2766" s="190"/>
      <c r="CA2766" s="190"/>
      <c r="CB2766" s="190"/>
      <c r="CC2766" s="190"/>
      <c r="CD2766" s="190"/>
      <c r="CE2766" s="190"/>
      <c r="CF2766" s="190"/>
      <c r="CG2766" s="190"/>
      <c r="CH2766" s="190"/>
      <c r="CI2766" s="190"/>
      <c r="CJ2766" s="190"/>
      <c r="CK2766" s="190"/>
      <c r="CL2766" s="190"/>
      <c r="CN2766" s="201"/>
      <c r="CO2766" s="190"/>
      <c r="CP2766" s="190"/>
      <c r="CQ2766" s="190"/>
      <c r="CR2766" s="190"/>
      <c r="CS2766" s="190"/>
      <c r="CT2766" s="190"/>
      <c r="CU2766" s="190"/>
      <c r="CV2766" s="190"/>
      <c r="CW2766" s="190"/>
      <c r="CX2766" s="190"/>
      <c r="CY2766" s="190"/>
      <c r="CZ2766" s="190"/>
      <c r="DA2766" s="190"/>
      <c r="DB2766" s="190"/>
      <c r="DC2766" s="190"/>
      <c r="DD2766" s="190"/>
      <c r="DE2766" s="190"/>
      <c r="DF2766" s="190"/>
      <c r="DG2766" s="190"/>
      <c r="DH2766" s="190"/>
      <c r="DI2766" s="190"/>
      <c r="DJ2766" s="190"/>
      <c r="DK2766" s="190"/>
      <c r="DL2766" s="190"/>
    </row>
    <row r="2767" spans="1:116" x14ac:dyDescent="0.4">
      <c r="A2767" s="174"/>
      <c r="E2767" s="8"/>
      <c r="G2767" s="175" t="s">
        <v>463</v>
      </c>
      <c r="H2767" s="200"/>
      <c r="I2767" s="201"/>
      <c r="J2767" s="201"/>
      <c r="K2767" s="202"/>
      <c r="L2767" s="202"/>
      <c r="M2767" s="202"/>
      <c r="N2767" s="202"/>
      <c r="O2767" s="202"/>
      <c r="P2767" s="202"/>
      <c r="R2767" s="202"/>
      <c r="S2767" s="190" t="str">
        <f t="shared" ref="S2767:AX2767" si="5211">S$22</f>
        <v>S$18</v>
      </c>
      <c r="T2767" s="190" t="str">
        <f t="shared" si="5211"/>
        <v>T$18</v>
      </c>
      <c r="U2767" s="190" t="str">
        <f t="shared" si="5211"/>
        <v>U$18</v>
      </c>
      <c r="V2767" s="190" t="str">
        <f t="shared" si="5211"/>
        <v>V$18</v>
      </c>
      <c r="W2767" s="190" t="str">
        <f t="shared" si="5211"/>
        <v>W$18</v>
      </c>
      <c r="X2767" s="190" t="str">
        <f t="shared" si="5211"/>
        <v>X$18</v>
      </c>
      <c r="Y2767" s="190" t="str">
        <f t="shared" si="5211"/>
        <v>Y$18</v>
      </c>
      <c r="Z2767" s="190" t="str">
        <f t="shared" si="5211"/>
        <v>Z$18</v>
      </c>
      <c r="AA2767" s="190" t="str">
        <f t="shared" si="5211"/>
        <v>AA$18</v>
      </c>
      <c r="AB2767" s="190" t="str">
        <f t="shared" si="5211"/>
        <v>AB$18</v>
      </c>
      <c r="AC2767" s="190" t="str">
        <f t="shared" si="5211"/>
        <v>AC$18</v>
      </c>
      <c r="AD2767" s="190" t="str">
        <f t="shared" si="5211"/>
        <v>AD$18</v>
      </c>
      <c r="AE2767" s="190" t="str">
        <f t="shared" si="5211"/>
        <v>AE$18</v>
      </c>
      <c r="AF2767" s="190" t="str">
        <f t="shared" si="5211"/>
        <v>AF$18</v>
      </c>
      <c r="AG2767" s="190" t="str">
        <f t="shared" si="5211"/>
        <v>AG$18</v>
      </c>
      <c r="AH2767" s="190" t="str">
        <f t="shared" si="5211"/>
        <v>AH$18</v>
      </c>
      <c r="AI2767" s="190" t="str">
        <f t="shared" si="5211"/>
        <v>AI$18</v>
      </c>
      <c r="AJ2767" s="190" t="str">
        <f t="shared" si="5211"/>
        <v>AJ$18</v>
      </c>
      <c r="AK2767" s="190" t="str">
        <f t="shared" si="5211"/>
        <v>AK$18</v>
      </c>
      <c r="AL2767" s="190" t="str">
        <f t="shared" si="5211"/>
        <v>AL$18</v>
      </c>
      <c r="AM2767" s="190" t="str">
        <f t="shared" si="5211"/>
        <v>AM$18</v>
      </c>
      <c r="AN2767" s="190" t="str">
        <f t="shared" si="5211"/>
        <v>AN$18</v>
      </c>
      <c r="AO2767" s="190" t="str">
        <f t="shared" si="5211"/>
        <v>AO$18</v>
      </c>
      <c r="AP2767" s="190" t="str">
        <f t="shared" si="5211"/>
        <v>AP$18</v>
      </c>
      <c r="AQ2767" s="190" t="str">
        <f t="shared" si="5211"/>
        <v>AQ$18</v>
      </c>
      <c r="AR2767" s="190" t="str">
        <f t="shared" si="5211"/>
        <v>AR$18</v>
      </c>
      <c r="AS2767" s="190" t="str">
        <f t="shared" si="5211"/>
        <v>AS$18</v>
      </c>
      <c r="AT2767" s="190" t="str">
        <f t="shared" si="5211"/>
        <v>AT$18</v>
      </c>
      <c r="AU2767" s="190" t="str">
        <f t="shared" si="5211"/>
        <v>AU$18</v>
      </c>
      <c r="AV2767" s="190" t="str">
        <f t="shared" si="5211"/>
        <v>AV$18</v>
      </c>
      <c r="AW2767" s="190" t="str">
        <f t="shared" si="5211"/>
        <v>AW$18</v>
      </c>
      <c r="AX2767" s="190" t="str">
        <f t="shared" si="5211"/>
        <v>AX$18</v>
      </c>
      <c r="AY2767" s="190" t="str">
        <f t="shared" ref="AY2767:CD2767" si="5212">AY$22</f>
        <v>AY$18</v>
      </c>
      <c r="AZ2767" s="190" t="str">
        <f t="shared" si="5212"/>
        <v>AZ$18</v>
      </c>
      <c r="BA2767" s="190" t="str">
        <f t="shared" si="5212"/>
        <v>BA$18</v>
      </c>
      <c r="BB2767" s="190" t="str">
        <f t="shared" si="5212"/>
        <v>BB$18</v>
      </c>
      <c r="BC2767" s="190" t="str">
        <f t="shared" si="5212"/>
        <v>BC$18</v>
      </c>
      <c r="BD2767" s="190" t="str">
        <f t="shared" si="5212"/>
        <v>BD$18</v>
      </c>
      <c r="BE2767" s="190" t="str">
        <f t="shared" si="5212"/>
        <v>BE$18</v>
      </c>
      <c r="BF2767" s="190" t="str">
        <f t="shared" si="5212"/>
        <v>BF$18</v>
      </c>
      <c r="BG2767" s="190" t="str">
        <f t="shared" si="5212"/>
        <v>BG$18</v>
      </c>
      <c r="BH2767" s="190" t="str">
        <f t="shared" si="5212"/>
        <v>BH$18</v>
      </c>
      <c r="BI2767" s="190" t="str">
        <f t="shared" si="5212"/>
        <v>BI$18</v>
      </c>
      <c r="BJ2767" s="190" t="str">
        <f t="shared" si="5212"/>
        <v>BJ$18</v>
      </c>
      <c r="BK2767" s="190" t="str">
        <f t="shared" si="5212"/>
        <v>BK$18</v>
      </c>
      <c r="BL2767" s="190" t="str">
        <f t="shared" si="5212"/>
        <v>BL$18</v>
      </c>
      <c r="BM2767" s="190" t="str">
        <f t="shared" si="5212"/>
        <v>BM$18</v>
      </c>
      <c r="BN2767" s="190" t="str">
        <f t="shared" si="5212"/>
        <v>BN$18</v>
      </c>
      <c r="BO2767" s="190" t="str">
        <f t="shared" si="5212"/>
        <v>BO$18</v>
      </c>
      <c r="BP2767" s="190" t="str">
        <f t="shared" si="5212"/>
        <v>BP$18</v>
      </c>
      <c r="BQ2767" s="190" t="str">
        <f t="shared" si="5212"/>
        <v>BQ$18</v>
      </c>
      <c r="BR2767" s="190" t="str">
        <f t="shared" si="5212"/>
        <v>BR$18</v>
      </c>
      <c r="BS2767" s="190" t="str">
        <f t="shared" si="5212"/>
        <v>BS$18</v>
      </c>
      <c r="BT2767" s="190" t="str">
        <f t="shared" si="5212"/>
        <v>BT$18</v>
      </c>
      <c r="BU2767" s="190" t="str">
        <f t="shared" si="5212"/>
        <v>BU$18</v>
      </c>
      <c r="BV2767" s="190" t="str">
        <f t="shared" si="5212"/>
        <v>BV$18</v>
      </c>
      <c r="BW2767" s="190" t="str">
        <f t="shared" si="5212"/>
        <v>BW$18</v>
      </c>
      <c r="BX2767" s="190" t="str">
        <f t="shared" si="5212"/>
        <v>BX$18</v>
      </c>
      <c r="BY2767" s="190" t="str">
        <f t="shared" si="5212"/>
        <v>BY$18</v>
      </c>
      <c r="BZ2767" s="190" t="str">
        <f t="shared" si="5212"/>
        <v>BZ$18</v>
      </c>
      <c r="CA2767" s="190" t="str">
        <f t="shared" si="5212"/>
        <v>CA$18</v>
      </c>
      <c r="CB2767" s="190" t="str">
        <f t="shared" si="5212"/>
        <v>CB$18</v>
      </c>
      <c r="CC2767" s="190" t="str">
        <f t="shared" si="5212"/>
        <v>CC$18</v>
      </c>
      <c r="CD2767" s="190" t="str">
        <f t="shared" si="5212"/>
        <v>CD$18</v>
      </c>
      <c r="CE2767" s="190" t="str">
        <f t="shared" ref="CE2767:CL2767" si="5213">CE$22</f>
        <v>CE$18</v>
      </c>
      <c r="CF2767" s="190" t="str">
        <f t="shared" si="5213"/>
        <v>CF$18</v>
      </c>
      <c r="CG2767" s="190" t="str">
        <f t="shared" si="5213"/>
        <v>CG$18</v>
      </c>
      <c r="CH2767" s="190" t="str">
        <f t="shared" si="5213"/>
        <v>CH$18</v>
      </c>
      <c r="CI2767" s="190" t="str">
        <f t="shared" si="5213"/>
        <v>CI$18</v>
      </c>
      <c r="CJ2767" s="190" t="str">
        <f t="shared" si="5213"/>
        <v>CJ$18</v>
      </c>
      <c r="CK2767" s="190" t="str">
        <f t="shared" si="5213"/>
        <v>CK$18</v>
      </c>
      <c r="CL2767" s="190" t="str">
        <f t="shared" si="5213"/>
        <v>CL$18</v>
      </c>
      <c r="CN2767" s="201"/>
      <c r="CO2767" s="190" t="str">
        <f t="shared" ref="CO2767:DL2767" si="5214">CO$22</f>
        <v>CO$18</v>
      </c>
      <c r="CP2767" s="190" t="str">
        <f t="shared" si="5214"/>
        <v>CP$18</v>
      </c>
      <c r="CQ2767" s="190" t="str">
        <f t="shared" si="5214"/>
        <v>CQ$18</v>
      </c>
      <c r="CR2767" s="190" t="str">
        <f t="shared" si="5214"/>
        <v>CR$18</v>
      </c>
      <c r="CS2767" s="190" t="str">
        <f t="shared" si="5214"/>
        <v>CS$18</v>
      </c>
      <c r="CT2767" s="190" t="str">
        <f t="shared" si="5214"/>
        <v>CT$18</v>
      </c>
      <c r="CU2767" s="190" t="str">
        <f t="shared" si="5214"/>
        <v>CU$18</v>
      </c>
      <c r="CV2767" s="190" t="str">
        <f t="shared" si="5214"/>
        <v>CV$18</v>
      </c>
      <c r="CW2767" s="190" t="str">
        <f t="shared" si="5214"/>
        <v>CW$18</v>
      </c>
      <c r="CX2767" s="190" t="str">
        <f t="shared" si="5214"/>
        <v>CX$18</v>
      </c>
      <c r="CY2767" s="190" t="str">
        <f t="shared" si="5214"/>
        <v>CY$18</v>
      </c>
      <c r="CZ2767" s="190" t="str">
        <f t="shared" si="5214"/>
        <v>CZ$18</v>
      </c>
      <c r="DA2767" s="190" t="str">
        <f t="shared" si="5214"/>
        <v>DA$18</v>
      </c>
      <c r="DB2767" s="190" t="str">
        <f t="shared" si="5214"/>
        <v>DB$18</v>
      </c>
      <c r="DC2767" s="190" t="str">
        <f t="shared" si="5214"/>
        <v>DC$18</v>
      </c>
      <c r="DD2767" s="190" t="str">
        <f t="shared" si="5214"/>
        <v>DD$18</v>
      </c>
      <c r="DE2767" s="190" t="str">
        <f t="shared" si="5214"/>
        <v>DE$18</v>
      </c>
      <c r="DF2767" s="190" t="str">
        <f t="shared" si="5214"/>
        <v>DF$18</v>
      </c>
      <c r="DG2767" s="190" t="str">
        <f t="shared" si="5214"/>
        <v>DG$18</v>
      </c>
      <c r="DH2767" s="190" t="str">
        <f t="shared" si="5214"/>
        <v>DH$18</v>
      </c>
      <c r="DI2767" s="190" t="str">
        <f t="shared" si="5214"/>
        <v>DI$18</v>
      </c>
      <c r="DJ2767" s="190" t="str">
        <f t="shared" si="5214"/>
        <v>DJ$18</v>
      </c>
      <c r="DK2767" s="190" t="str">
        <f t="shared" si="5214"/>
        <v>DK$18</v>
      </c>
      <c r="DL2767" s="190" t="str">
        <f t="shared" si="5214"/>
        <v>DL$18</v>
      </c>
    </row>
    <row r="2768" spans="1:116" x14ac:dyDescent="0.4">
      <c r="A2768" s="174"/>
      <c r="E2768" s="8"/>
      <c r="G2768" s="175" t="s">
        <v>464</v>
      </c>
      <c r="H2768" s="200"/>
      <c r="I2768" s="201"/>
      <c r="J2768" s="201"/>
      <c r="K2768" s="202"/>
      <c r="L2768" s="202"/>
      <c r="M2768" s="202"/>
      <c r="N2768" s="202"/>
      <c r="O2768" s="202"/>
      <c r="P2768" s="202"/>
      <c r="R2768" s="202"/>
      <c r="S2768" s="190" t="str">
        <f t="shared" ref="S2768:AX2768" si="5215">S$23</f>
        <v>S$19</v>
      </c>
      <c r="T2768" s="190" t="str">
        <f t="shared" si="5215"/>
        <v>T$19</v>
      </c>
      <c r="U2768" s="190" t="str">
        <f t="shared" si="5215"/>
        <v>U$19</v>
      </c>
      <c r="V2768" s="190" t="str">
        <f t="shared" si="5215"/>
        <v>V$19</v>
      </c>
      <c r="W2768" s="190" t="str">
        <f t="shared" si="5215"/>
        <v>W$19</v>
      </c>
      <c r="X2768" s="190" t="str">
        <f t="shared" si="5215"/>
        <v>X$19</v>
      </c>
      <c r="Y2768" s="190" t="str">
        <f t="shared" si="5215"/>
        <v>Y$19</v>
      </c>
      <c r="Z2768" s="190" t="str">
        <f t="shared" si="5215"/>
        <v>Z$19</v>
      </c>
      <c r="AA2768" s="190" t="str">
        <f t="shared" si="5215"/>
        <v>AA$19</v>
      </c>
      <c r="AB2768" s="190" t="str">
        <f t="shared" si="5215"/>
        <v>AB$19</v>
      </c>
      <c r="AC2768" s="190" t="str">
        <f t="shared" si="5215"/>
        <v>AC$19</v>
      </c>
      <c r="AD2768" s="190" t="str">
        <f t="shared" si="5215"/>
        <v>AD$19</v>
      </c>
      <c r="AE2768" s="190" t="str">
        <f t="shared" si="5215"/>
        <v>AE$19</v>
      </c>
      <c r="AF2768" s="190" t="str">
        <f t="shared" si="5215"/>
        <v>AF$19</v>
      </c>
      <c r="AG2768" s="190" t="str">
        <f t="shared" si="5215"/>
        <v>AG$19</v>
      </c>
      <c r="AH2768" s="190" t="str">
        <f t="shared" si="5215"/>
        <v>AH$19</v>
      </c>
      <c r="AI2768" s="190" t="str">
        <f t="shared" si="5215"/>
        <v>AI$19</v>
      </c>
      <c r="AJ2768" s="190" t="str">
        <f t="shared" si="5215"/>
        <v>AJ$19</v>
      </c>
      <c r="AK2768" s="190" t="str">
        <f t="shared" si="5215"/>
        <v>AK$19</v>
      </c>
      <c r="AL2768" s="190" t="str">
        <f t="shared" si="5215"/>
        <v>AL$19</v>
      </c>
      <c r="AM2768" s="190" t="str">
        <f t="shared" si="5215"/>
        <v>AM$19</v>
      </c>
      <c r="AN2768" s="190" t="str">
        <f t="shared" si="5215"/>
        <v>AN$19</v>
      </c>
      <c r="AO2768" s="190" t="str">
        <f t="shared" si="5215"/>
        <v>AO$19</v>
      </c>
      <c r="AP2768" s="190" t="str">
        <f t="shared" si="5215"/>
        <v>AP$19</v>
      </c>
      <c r="AQ2768" s="190" t="str">
        <f t="shared" si="5215"/>
        <v>AQ$19</v>
      </c>
      <c r="AR2768" s="190" t="str">
        <f t="shared" si="5215"/>
        <v>AR$19</v>
      </c>
      <c r="AS2768" s="190" t="str">
        <f t="shared" si="5215"/>
        <v>AS$19</v>
      </c>
      <c r="AT2768" s="190" t="str">
        <f t="shared" si="5215"/>
        <v>AT$19</v>
      </c>
      <c r="AU2768" s="190" t="str">
        <f t="shared" si="5215"/>
        <v>AU$19</v>
      </c>
      <c r="AV2768" s="190" t="str">
        <f t="shared" si="5215"/>
        <v>AV$19</v>
      </c>
      <c r="AW2768" s="190" t="str">
        <f t="shared" si="5215"/>
        <v>AW$19</v>
      </c>
      <c r="AX2768" s="190" t="str">
        <f t="shared" si="5215"/>
        <v>AX$19</v>
      </c>
      <c r="AY2768" s="190" t="str">
        <f t="shared" ref="AY2768:CD2768" si="5216">AY$23</f>
        <v>AY$19</v>
      </c>
      <c r="AZ2768" s="190" t="str">
        <f t="shared" si="5216"/>
        <v>AZ$19</v>
      </c>
      <c r="BA2768" s="190" t="str">
        <f t="shared" si="5216"/>
        <v>BA$19</v>
      </c>
      <c r="BB2768" s="190" t="str">
        <f t="shared" si="5216"/>
        <v>BB$19</v>
      </c>
      <c r="BC2768" s="190" t="str">
        <f t="shared" si="5216"/>
        <v>BC$19</v>
      </c>
      <c r="BD2768" s="190" t="str">
        <f t="shared" si="5216"/>
        <v>BD$19</v>
      </c>
      <c r="BE2768" s="190" t="str">
        <f t="shared" si="5216"/>
        <v>BE$19</v>
      </c>
      <c r="BF2768" s="190" t="str">
        <f t="shared" si="5216"/>
        <v>BF$19</v>
      </c>
      <c r="BG2768" s="190" t="str">
        <f t="shared" si="5216"/>
        <v>BG$19</v>
      </c>
      <c r="BH2768" s="190" t="str">
        <f t="shared" si="5216"/>
        <v>BH$19</v>
      </c>
      <c r="BI2768" s="190" t="str">
        <f t="shared" si="5216"/>
        <v>BI$19</v>
      </c>
      <c r="BJ2768" s="190" t="str">
        <f t="shared" si="5216"/>
        <v>BJ$19</v>
      </c>
      <c r="BK2768" s="190" t="str">
        <f t="shared" si="5216"/>
        <v>BK$19</v>
      </c>
      <c r="BL2768" s="190" t="str">
        <f t="shared" si="5216"/>
        <v>BL$19</v>
      </c>
      <c r="BM2768" s="190" t="str">
        <f t="shared" si="5216"/>
        <v>BM$19</v>
      </c>
      <c r="BN2768" s="190" t="str">
        <f t="shared" si="5216"/>
        <v>BN$19</v>
      </c>
      <c r="BO2768" s="190" t="str">
        <f t="shared" si="5216"/>
        <v>BO$19</v>
      </c>
      <c r="BP2768" s="190" t="str">
        <f t="shared" si="5216"/>
        <v>BP$19</v>
      </c>
      <c r="BQ2768" s="190" t="str">
        <f t="shared" si="5216"/>
        <v>BQ$19</v>
      </c>
      <c r="BR2768" s="190" t="str">
        <f t="shared" si="5216"/>
        <v>BR$19</v>
      </c>
      <c r="BS2768" s="190" t="str">
        <f t="shared" si="5216"/>
        <v>BS$19</v>
      </c>
      <c r="BT2768" s="190" t="str">
        <f t="shared" si="5216"/>
        <v>BT$19</v>
      </c>
      <c r="BU2768" s="190" t="str">
        <f t="shared" si="5216"/>
        <v>BU$19</v>
      </c>
      <c r="BV2768" s="190" t="str">
        <f t="shared" si="5216"/>
        <v>BV$19</v>
      </c>
      <c r="BW2768" s="190" t="str">
        <f t="shared" si="5216"/>
        <v>BW$19</v>
      </c>
      <c r="BX2768" s="190" t="str">
        <f t="shared" si="5216"/>
        <v>BX$19</v>
      </c>
      <c r="BY2768" s="190" t="str">
        <f t="shared" si="5216"/>
        <v>BY$19</v>
      </c>
      <c r="BZ2768" s="190" t="str">
        <f t="shared" si="5216"/>
        <v>BZ$19</v>
      </c>
      <c r="CA2768" s="190" t="str">
        <f t="shared" si="5216"/>
        <v>CA$19</v>
      </c>
      <c r="CB2768" s="190" t="str">
        <f t="shared" si="5216"/>
        <v>CB$19</v>
      </c>
      <c r="CC2768" s="190" t="str">
        <f t="shared" si="5216"/>
        <v>CC$19</v>
      </c>
      <c r="CD2768" s="190" t="str">
        <f t="shared" si="5216"/>
        <v>CD$19</v>
      </c>
      <c r="CE2768" s="190" t="str">
        <f t="shared" ref="CE2768:CL2768" si="5217">CE$23</f>
        <v>CE$19</v>
      </c>
      <c r="CF2768" s="190" t="str">
        <f t="shared" si="5217"/>
        <v>CF$19</v>
      </c>
      <c r="CG2768" s="190" t="str">
        <f t="shared" si="5217"/>
        <v>CG$19</v>
      </c>
      <c r="CH2768" s="190" t="str">
        <f t="shared" si="5217"/>
        <v>CH$19</v>
      </c>
      <c r="CI2768" s="190" t="str">
        <f t="shared" si="5217"/>
        <v>CI$19</v>
      </c>
      <c r="CJ2768" s="190" t="str">
        <f t="shared" si="5217"/>
        <v>CJ$19</v>
      </c>
      <c r="CK2768" s="190" t="str">
        <f t="shared" si="5217"/>
        <v>CK$19</v>
      </c>
      <c r="CL2768" s="190" t="str">
        <f t="shared" si="5217"/>
        <v>CL$19</v>
      </c>
      <c r="CN2768" s="201"/>
      <c r="CO2768" s="190" t="str">
        <f t="shared" ref="CO2768:DL2768" si="5218">CO$23</f>
        <v>CO$19</v>
      </c>
      <c r="CP2768" s="190" t="str">
        <f t="shared" si="5218"/>
        <v>CP$19</v>
      </c>
      <c r="CQ2768" s="190" t="str">
        <f t="shared" si="5218"/>
        <v>CQ$19</v>
      </c>
      <c r="CR2768" s="190" t="str">
        <f t="shared" si="5218"/>
        <v>CR$19</v>
      </c>
      <c r="CS2768" s="190" t="str">
        <f t="shared" si="5218"/>
        <v>CS$19</v>
      </c>
      <c r="CT2768" s="190" t="str">
        <f t="shared" si="5218"/>
        <v>CT$19</v>
      </c>
      <c r="CU2768" s="190" t="str">
        <f t="shared" si="5218"/>
        <v>CU$19</v>
      </c>
      <c r="CV2768" s="190" t="str">
        <f t="shared" si="5218"/>
        <v>CV$19</v>
      </c>
      <c r="CW2768" s="190" t="str">
        <f t="shared" si="5218"/>
        <v>CW$19</v>
      </c>
      <c r="CX2768" s="190" t="str">
        <f t="shared" si="5218"/>
        <v>CX$19</v>
      </c>
      <c r="CY2768" s="190" t="str">
        <f t="shared" si="5218"/>
        <v>CY$19</v>
      </c>
      <c r="CZ2768" s="190" t="str">
        <f t="shared" si="5218"/>
        <v>CZ$19</v>
      </c>
      <c r="DA2768" s="190" t="str">
        <f t="shared" si="5218"/>
        <v>DA$19</v>
      </c>
      <c r="DB2768" s="190" t="str">
        <f t="shared" si="5218"/>
        <v>DB$19</v>
      </c>
      <c r="DC2768" s="190" t="str">
        <f t="shared" si="5218"/>
        <v>DC$19</v>
      </c>
      <c r="DD2768" s="190" t="str">
        <f t="shared" si="5218"/>
        <v>DD$19</v>
      </c>
      <c r="DE2768" s="190" t="str">
        <f t="shared" si="5218"/>
        <v>DE$19</v>
      </c>
      <c r="DF2768" s="190" t="str">
        <f t="shared" si="5218"/>
        <v>DF$19</v>
      </c>
      <c r="DG2768" s="190" t="str">
        <f t="shared" si="5218"/>
        <v>DG$19</v>
      </c>
      <c r="DH2768" s="190" t="str">
        <f t="shared" si="5218"/>
        <v>DH$19</v>
      </c>
      <c r="DI2768" s="190" t="str">
        <f t="shared" si="5218"/>
        <v>DI$19</v>
      </c>
      <c r="DJ2768" s="190" t="str">
        <f t="shared" si="5218"/>
        <v>DJ$19</v>
      </c>
      <c r="DK2768" s="190" t="str">
        <f t="shared" si="5218"/>
        <v>DK$19</v>
      </c>
      <c r="DL2768" s="190" t="str">
        <f t="shared" si="5218"/>
        <v>DL$19</v>
      </c>
    </row>
    <row r="2769" spans="1:116" x14ac:dyDescent="0.4">
      <c r="A2769" s="31" t="s">
        <v>218</v>
      </c>
      <c r="B2769" s="31" t="s">
        <v>395</v>
      </c>
      <c r="C2769" s="31"/>
      <c r="D2769" t="s">
        <v>407</v>
      </c>
      <c r="E2769" s="8" t="str">
        <f t="shared" si="5087"/>
        <v>2769 WCAP-IS</v>
      </c>
      <c r="F2769" t="s">
        <v>435</v>
      </c>
      <c r="G2769" s="70" t="s">
        <v>399</v>
      </c>
      <c r="H2769" s="48"/>
      <c r="I2769" s="297"/>
      <c r="J2769" s="297"/>
      <c r="K2769" s="48"/>
      <c r="L2769" s="48"/>
      <c r="M2769" s="48"/>
      <c r="N2769" s="48"/>
      <c r="O2769" s="48"/>
      <c r="P2769" s="48"/>
      <c r="R2769" s="70"/>
      <c r="S2769" s="298"/>
      <c r="T2769" s="298"/>
      <c r="U2769" s="298"/>
      <c r="V2769" s="298"/>
      <c r="W2769" s="298"/>
      <c r="X2769" s="298"/>
      <c r="Y2769" s="298"/>
      <c r="Z2769" s="298"/>
      <c r="AA2769" s="298"/>
      <c r="AB2769" s="298"/>
      <c r="AC2769" s="298"/>
      <c r="AD2769" s="298"/>
      <c r="AE2769" s="298"/>
      <c r="AF2769" s="298"/>
      <c r="AG2769" s="298"/>
      <c r="AH2769" s="298"/>
      <c r="AI2769" s="298"/>
      <c r="AJ2769" s="298"/>
      <c r="AK2769" s="298"/>
      <c r="AL2769" s="298"/>
      <c r="AM2769" s="298"/>
      <c r="AN2769" s="298"/>
      <c r="AO2769" s="298"/>
      <c r="AP2769" s="298"/>
      <c r="AQ2769" s="298"/>
      <c r="AR2769" s="298"/>
      <c r="AS2769" s="298"/>
      <c r="AT2769" s="298"/>
      <c r="AU2769" s="298"/>
      <c r="AV2769" s="298"/>
      <c r="AW2769" s="298"/>
      <c r="AX2769" s="298"/>
      <c r="AY2769" s="298"/>
      <c r="AZ2769" s="298"/>
      <c r="BA2769" s="298"/>
      <c r="BB2769" s="298"/>
      <c r="BC2769" s="298"/>
      <c r="BD2769" s="298"/>
      <c r="BE2769" s="298"/>
      <c r="BF2769" s="298"/>
      <c r="BG2769" s="298"/>
      <c r="BH2769" s="298"/>
      <c r="BI2769" s="298"/>
      <c r="BJ2769" s="298"/>
      <c r="BK2769" s="298"/>
      <c r="BL2769" s="298"/>
      <c r="BM2769" s="298"/>
      <c r="BN2769" s="298"/>
      <c r="BO2769" s="298"/>
      <c r="BP2769" s="298"/>
      <c r="BQ2769" s="298"/>
      <c r="BR2769" s="298"/>
      <c r="BS2769" s="298"/>
      <c r="BT2769" s="298"/>
      <c r="BU2769" s="298"/>
      <c r="BV2769" s="298"/>
      <c r="BW2769" s="298"/>
      <c r="BX2769" s="298"/>
      <c r="BY2769" s="298"/>
      <c r="BZ2769" s="298"/>
      <c r="CA2769" s="298"/>
      <c r="CB2769" s="298"/>
      <c r="CC2769" s="298"/>
      <c r="CD2769" s="298"/>
      <c r="CE2769" s="298"/>
      <c r="CF2769" s="298"/>
      <c r="CG2769" s="298"/>
      <c r="CH2769" s="298"/>
      <c r="CI2769" s="298"/>
      <c r="CJ2769" s="298"/>
      <c r="CK2769" s="298"/>
      <c r="CL2769" s="298"/>
      <c r="CN2769" s="297"/>
      <c r="CO2769" s="298"/>
      <c r="CP2769" s="298"/>
      <c r="CQ2769" s="298"/>
      <c r="CR2769" s="298"/>
      <c r="CS2769" s="298"/>
      <c r="CT2769" s="298"/>
      <c r="CU2769" s="298"/>
      <c r="CV2769" s="298"/>
      <c r="CW2769" s="298"/>
      <c r="CX2769" s="298"/>
      <c r="CY2769" s="298"/>
      <c r="CZ2769" s="298"/>
      <c r="DA2769" s="298"/>
      <c r="DB2769" s="298"/>
      <c r="DC2769" s="298"/>
      <c r="DD2769" s="298"/>
      <c r="DE2769" s="298"/>
      <c r="DF2769" s="298"/>
      <c r="DG2769" s="298"/>
      <c r="DH2769" s="298"/>
      <c r="DI2769" s="298"/>
      <c r="DJ2769" s="298"/>
      <c r="DK2769" s="298"/>
      <c r="DL2769" s="298"/>
    </row>
    <row r="2770" spans="1:116" x14ac:dyDescent="0.4">
      <c r="A2770" s="31"/>
      <c r="B2770" t="str">
        <f t="shared" ref="B2770:B2777" si="5219">E2770</f>
        <v>2770 WCAP-IS</v>
      </c>
      <c r="D2770" t="s">
        <v>407</v>
      </c>
      <c r="E2770" s="8" t="str">
        <f t="shared" si="5087"/>
        <v>2770 WCAP-IS</v>
      </c>
      <c r="G2770" s="125" t="s">
        <v>404</v>
      </c>
      <c r="H2770" s="31"/>
      <c r="I2770" s="73"/>
      <c r="J2770" s="73"/>
      <c r="K2770" s="124">
        <f>'IS BS CF'!K$22+'IS BS CF'!K$37</f>
        <v>-507350.40000000008</v>
      </c>
      <c r="L2770" s="124">
        <f>'IS BS CF'!L$22+'IS BS CF'!L$37</f>
        <v>-714134.5866666669</v>
      </c>
      <c r="M2770" s="124">
        <f>'IS BS CF'!M$22+'IS BS CF'!M$37</f>
        <v>-853124.64933333348</v>
      </c>
      <c r="N2770" s="124">
        <f>'IS BS CF'!N$22+'IS BS CF'!N$37</f>
        <v>-930770.88179999997</v>
      </c>
      <c r="O2770" s="124">
        <f>'IS BS CF'!O$22+'IS BS CF'!O$37</f>
        <v>-954059.42588999995</v>
      </c>
      <c r="P2770" s="124">
        <f>'IS BS CF'!P$22+'IS BS CF'!P$37</f>
        <v>-978512.39718450012</v>
      </c>
      <c r="Q2770" s="124"/>
      <c r="R2770" s="124">
        <f>'IS BS CF'!R$22+'IS BS CF'!R$37</f>
        <v>0</v>
      </c>
      <c r="S2770" s="124">
        <f>'IS BS CF'!S$22+'IS BS CF'!S$37</f>
        <v>-42279.200000000004</v>
      </c>
      <c r="T2770" s="124">
        <f>'IS BS CF'!T$22+'IS BS CF'!T$37</f>
        <v>-42279.200000000004</v>
      </c>
      <c r="U2770" s="124">
        <f>'IS BS CF'!U$22+'IS BS CF'!U$37</f>
        <v>-42279.200000000004</v>
      </c>
      <c r="V2770" s="124">
        <f>'IS BS CF'!V$22+'IS BS CF'!V$37</f>
        <v>-42279.200000000004</v>
      </c>
      <c r="W2770" s="124">
        <f>'IS BS CF'!W$22+'IS BS CF'!W$37</f>
        <v>-42279.200000000004</v>
      </c>
      <c r="X2770" s="124">
        <f>'IS BS CF'!X$22+'IS BS CF'!X$37</f>
        <v>-42279.200000000004</v>
      </c>
      <c r="Y2770" s="124">
        <f>'IS BS CF'!Y$22+'IS BS CF'!Y$37</f>
        <v>-42279.200000000004</v>
      </c>
      <c r="Z2770" s="124">
        <f>'IS BS CF'!Z$22+'IS BS CF'!Z$37</f>
        <v>-42279.200000000004</v>
      </c>
      <c r="AA2770" s="124">
        <f>'IS BS CF'!AA$22+'IS BS CF'!AA$37</f>
        <v>-42279.200000000004</v>
      </c>
      <c r="AB2770" s="124">
        <f>'IS BS CF'!AB$22+'IS BS CF'!AB$37</f>
        <v>-42279.200000000004</v>
      </c>
      <c r="AC2770" s="124">
        <f>'IS BS CF'!AC$22+'IS BS CF'!AC$37</f>
        <v>-42279.200000000004</v>
      </c>
      <c r="AD2770" s="124">
        <f>'IS BS CF'!AD$22+'IS BS CF'!AD$37</f>
        <v>-42279.200000000004</v>
      </c>
      <c r="AE2770" s="124">
        <f>'IS BS CF'!AE$22+'IS BS CF'!AE$37</f>
        <v>-55355.66</v>
      </c>
      <c r="AF2770" s="124">
        <f>'IS BS CF'!AF$22+'IS BS CF'!AF$37</f>
        <v>-55888.993333333347</v>
      </c>
      <c r="AG2770" s="124">
        <f>'IS BS CF'!AG$22+'IS BS CF'!AG$37</f>
        <v>-56488.993333333347</v>
      </c>
      <c r="AH2770" s="124">
        <f>'IS BS CF'!AH$22+'IS BS CF'!AH$37</f>
        <v>-57155.66</v>
      </c>
      <c r="AI2770" s="124">
        <f>'IS BS CF'!AI$22+'IS BS CF'!AI$37</f>
        <v>-57888.993333333347</v>
      </c>
      <c r="AJ2770" s="124">
        <f>'IS BS CF'!AJ$22+'IS BS CF'!AJ$37</f>
        <v>-58688.993333333347</v>
      </c>
      <c r="AK2770" s="124">
        <f>'IS BS CF'!AK$22+'IS BS CF'!AK$37</f>
        <v>-59555.66</v>
      </c>
      <c r="AL2770" s="124">
        <f>'IS BS CF'!AL$22+'IS BS CF'!AL$37</f>
        <v>-60488.993333333347</v>
      </c>
      <c r="AM2770" s="124">
        <f>'IS BS CF'!AM$22+'IS BS CF'!AM$37</f>
        <v>-61488.993333333347</v>
      </c>
      <c r="AN2770" s="124">
        <f>'IS BS CF'!AN$22+'IS BS CF'!AN$37</f>
        <v>-62555.66</v>
      </c>
      <c r="AO2770" s="124">
        <f>'IS BS CF'!AO$22+'IS BS CF'!AO$37</f>
        <v>-63688.993333333347</v>
      </c>
      <c r="AP2770" s="124">
        <f>'IS BS CF'!AP$22+'IS BS CF'!AP$37</f>
        <v>-64888.993333333347</v>
      </c>
      <c r="AQ2770" s="124">
        <f>'IS BS CF'!AQ$22+'IS BS CF'!AQ$37</f>
        <v>-67915.943000000014</v>
      </c>
      <c r="AR2770" s="124">
        <f>'IS BS CF'!AR$22+'IS BS CF'!AR$37</f>
        <v>-68382.609666666671</v>
      </c>
      <c r="AS2770" s="124">
        <f>'IS BS CF'!AS$22+'IS BS CF'!AS$37</f>
        <v>-68882.609666666671</v>
      </c>
      <c r="AT2770" s="124">
        <f>'IS BS CF'!AT$22+'IS BS CF'!AT$37</f>
        <v>-69415.942999999999</v>
      </c>
      <c r="AU2770" s="124">
        <f>'IS BS CF'!AU$22+'IS BS CF'!AU$37</f>
        <v>-69982.609666666671</v>
      </c>
      <c r="AV2770" s="124">
        <f>'IS BS CF'!AV$22+'IS BS CF'!AV$37</f>
        <v>-70582.609666666671</v>
      </c>
      <c r="AW2770" s="124">
        <f>'IS BS CF'!AW$22+'IS BS CF'!AW$37</f>
        <v>-71215.942999999999</v>
      </c>
      <c r="AX2770" s="124">
        <f>'IS BS CF'!AX$22+'IS BS CF'!AX$37</f>
        <v>-71882.609666666671</v>
      </c>
      <c r="AY2770" s="124">
        <f>'IS BS CF'!AY$22+'IS BS CF'!AY$37</f>
        <v>-72582.609666666671</v>
      </c>
      <c r="AZ2770" s="124">
        <f>'IS BS CF'!AZ$22+'IS BS CF'!AZ$37</f>
        <v>-73315.942999999999</v>
      </c>
      <c r="BA2770" s="124">
        <f>'IS BS CF'!BA$22+'IS BS CF'!BA$37</f>
        <v>-74082.609666666671</v>
      </c>
      <c r="BB2770" s="124">
        <f>'IS BS CF'!BB$22+'IS BS CF'!BB$37</f>
        <v>-74882.609666666671</v>
      </c>
      <c r="BC2770" s="124">
        <f>'IS BS CF'!BC$22+'IS BS CF'!BC$37</f>
        <v>-77564.240150000012</v>
      </c>
      <c r="BD2770" s="124">
        <f>'IS BS CF'!BD$22+'IS BS CF'!BD$37</f>
        <v>-77564.240150000012</v>
      </c>
      <c r="BE2770" s="124">
        <f>'IS BS CF'!BE$22+'IS BS CF'!BE$37</f>
        <v>-77564.240150000012</v>
      </c>
      <c r="BF2770" s="124">
        <f>'IS BS CF'!BF$22+'IS BS CF'!BF$37</f>
        <v>-77564.240150000012</v>
      </c>
      <c r="BG2770" s="124">
        <f>'IS BS CF'!BG$22+'IS BS CF'!BG$37</f>
        <v>-77564.240150000012</v>
      </c>
      <c r="BH2770" s="124">
        <f>'IS BS CF'!BH$22+'IS BS CF'!BH$37</f>
        <v>-77564.240150000012</v>
      </c>
      <c r="BI2770" s="124">
        <f>'IS BS CF'!BI$22+'IS BS CF'!BI$37</f>
        <v>-77564.240150000012</v>
      </c>
      <c r="BJ2770" s="124">
        <f>'IS BS CF'!BJ$22+'IS BS CF'!BJ$37</f>
        <v>-77564.240150000012</v>
      </c>
      <c r="BK2770" s="124">
        <f>'IS BS CF'!BK$22+'IS BS CF'!BK$37</f>
        <v>-77564.240150000012</v>
      </c>
      <c r="BL2770" s="124">
        <f>'IS BS CF'!BL$22+'IS BS CF'!BL$37</f>
        <v>-77564.240150000012</v>
      </c>
      <c r="BM2770" s="124">
        <f>'IS BS CF'!BM$22+'IS BS CF'!BM$37</f>
        <v>-77564.240150000012</v>
      </c>
      <c r="BN2770" s="124">
        <f>'IS BS CF'!BN$22+'IS BS CF'!BN$37</f>
        <v>-77564.240150000012</v>
      </c>
      <c r="BO2770" s="124">
        <f>'IS BS CF'!BO$22+'IS BS CF'!BO$37</f>
        <v>-79504.952157500011</v>
      </c>
      <c r="BP2770" s="124">
        <f>'IS BS CF'!BP$22+'IS BS CF'!BP$37</f>
        <v>-79504.952157500011</v>
      </c>
      <c r="BQ2770" s="124">
        <f>'IS BS CF'!BQ$22+'IS BS CF'!BQ$37</f>
        <v>-79504.952157500011</v>
      </c>
      <c r="BR2770" s="124">
        <f>'IS BS CF'!BR$22+'IS BS CF'!BR$37</f>
        <v>-79504.952157500011</v>
      </c>
      <c r="BS2770" s="124">
        <f>'IS BS CF'!BS$22+'IS BS CF'!BS$37</f>
        <v>-79504.952157500011</v>
      </c>
      <c r="BT2770" s="124">
        <f>'IS BS CF'!BT$22+'IS BS CF'!BT$37</f>
        <v>-79504.952157500011</v>
      </c>
      <c r="BU2770" s="124">
        <f>'IS BS CF'!BU$22+'IS BS CF'!BU$37</f>
        <v>-79504.952157500011</v>
      </c>
      <c r="BV2770" s="124">
        <f>'IS BS CF'!BV$22+'IS BS CF'!BV$37</f>
        <v>-79504.952157500011</v>
      </c>
      <c r="BW2770" s="124">
        <f>'IS BS CF'!BW$22+'IS BS CF'!BW$37</f>
        <v>-79504.952157500011</v>
      </c>
      <c r="BX2770" s="124">
        <f>'IS BS CF'!BX$22+'IS BS CF'!BX$37</f>
        <v>-79504.952157500011</v>
      </c>
      <c r="BY2770" s="124">
        <f>'IS BS CF'!BY$22+'IS BS CF'!BY$37</f>
        <v>-79504.952157500011</v>
      </c>
      <c r="BZ2770" s="124">
        <f>'IS BS CF'!BZ$22+'IS BS CF'!BZ$37</f>
        <v>-79504.952157500011</v>
      </c>
      <c r="CA2770" s="124">
        <f>'IS BS CF'!CA$22+'IS BS CF'!CA$37</f>
        <v>-81542.699765375015</v>
      </c>
      <c r="CB2770" s="124">
        <f>'IS BS CF'!CB$22+'IS BS CF'!CB$37</f>
        <v>-81542.699765375015</v>
      </c>
      <c r="CC2770" s="124">
        <f>'IS BS CF'!CC$22+'IS BS CF'!CC$37</f>
        <v>-81542.699765375015</v>
      </c>
      <c r="CD2770" s="124">
        <f>'IS BS CF'!CD$22+'IS BS CF'!CD$37</f>
        <v>-81542.699765375015</v>
      </c>
      <c r="CE2770" s="124">
        <f>'IS BS CF'!CE$22+'IS BS CF'!CE$37</f>
        <v>-81542.699765375015</v>
      </c>
      <c r="CF2770" s="124">
        <f>'IS BS CF'!CF$22+'IS BS CF'!CF$37</f>
        <v>-81542.699765375015</v>
      </c>
      <c r="CG2770" s="124">
        <f>'IS BS CF'!CG$22+'IS BS CF'!CG$37</f>
        <v>-81542.699765375015</v>
      </c>
      <c r="CH2770" s="124">
        <f>'IS BS CF'!CH$22+'IS BS CF'!CH$37</f>
        <v>-81542.699765375015</v>
      </c>
      <c r="CI2770" s="124">
        <f>'IS BS CF'!CI$22+'IS BS CF'!CI$37</f>
        <v>-81542.699765375015</v>
      </c>
      <c r="CJ2770" s="124">
        <f>'IS BS CF'!CJ$22+'IS BS CF'!CJ$37</f>
        <v>-81542.699765375015</v>
      </c>
      <c r="CK2770" s="124">
        <f>'IS BS CF'!CK$22+'IS BS CF'!CK$37</f>
        <v>-81542.699765375015</v>
      </c>
      <c r="CL2770" s="124">
        <f>'IS BS CF'!CL$22+'IS BS CF'!CL$37</f>
        <v>-81542.699765375015</v>
      </c>
      <c r="CN2770" s="73"/>
      <c r="CO2770" s="124" t="e">
        <f>#REF!+#REF!</f>
        <v>#REF!</v>
      </c>
      <c r="CP2770" s="124" t="e">
        <f>#REF!+#REF!</f>
        <v>#REF!</v>
      </c>
      <c r="CQ2770" s="124" t="e">
        <f>#REF!+#REF!</f>
        <v>#REF!</v>
      </c>
      <c r="CR2770" s="124" t="e">
        <f>#REF!+#REF!</f>
        <v>#REF!</v>
      </c>
      <c r="CS2770" s="124" t="e">
        <f>#REF!+#REF!</f>
        <v>#REF!</v>
      </c>
      <c r="CT2770" s="124" t="e">
        <f>#REF!+#REF!</f>
        <v>#REF!</v>
      </c>
      <c r="CU2770" s="124" t="e">
        <f>#REF!+#REF!</f>
        <v>#REF!</v>
      </c>
      <c r="CV2770" s="124" t="e">
        <f>#REF!+#REF!</f>
        <v>#REF!</v>
      </c>
      <c r="CW2770" s="124" t="e">
        <f>#REF!+#REF!</f>
        <v>#REF!</v>
      </c>
      <c r="CX2770" s="124" t="e">
        <f>#REF!+#REF!</f>
        <v>#REF!</v>
      </c>
      <c r="CY2770" s="124" t="e">
        <f>#REF!+#REF!</f>
        <v>#REF!</v>
      </c>
      <c r="CZ2770" s="124" t="e">
        <f>#REF!+#REF!</f>
        <v>#REF!</v>
      </c>
      <c r="DA2770" s="124" t="e">
        <f>#REF!+#REF!</f>
        <v>#REF!</v>
      </c>
      <c r="DB2770" s="124" t="e">
        <f>#REF!+#REF!</f>
        <v>#REF!</v>
      </c>
      <c r="DC2770" s="124" t="e">
        <f>#REF!+#REF!</f>
        <v>#REF!</v>
      </c>
      <c r="DD2770" s="124" t="e">
        <f>#REF!+#REF!</f>
        <v>#REF!</v>
      </c>
      <c r="DE2770" s="124" t="e">
        <f>#REF!+#REF!</f>
        <v>#REF!</v>
      </c>
      <c r="DF2770" s="124" t="e">
        <f>#REF!+#REF!</f>
        <v>#REF!</v>
      </c>
      <c r="DG2770" s="124" t="e">
        <f>#REF!+#REF!</f>
        <v>#REF!</v>
      </c>
      <c r="DH2770" s="124" t="e">
        <f>#REF!+#REF!</f>
        <v>#REF!</v>
      </c>
      <c r="DI2770" s="124" t="e">
        <f>#REF!+#REF!</f>
        <v>#REF!</v>
      </c>
      <c r="DJ2770" s="124" t="e">
        <f>#REF!+#REF!</f>
        <v>#REF!</v>
      </c>
      <c r="DK2770" s="124" t="e">
        <f>#REF!+#REF!</f>
        <v>#REF!</v>
      </c>
      <c r="DL2770" s="124" t="e">
        <f>#REF!+#REF!</f>
        <v>#REF!</v>
      </c>
    </row>
    <row r="2771" spans="1:116" x14ac:dyDescent="0.4">
      <c r="A2771" s="31"/>
      <c r="B2771" t="str">
        <f t="shared" si="5219"/>
        <v>2771 WCAP-IS</v>
      </c>
      <c r="D2771" t="s">
        <v>407</v>
      </c>
      <c r="E2771" s="8" t="str">
        <f t="shared" si="5087"/>
        <v>2771 WCAP-IS</v>
      </c>
      <c r="G2771" s="67"/>
      <c r="H2771" s="31"/>
      <c r="I2771" s="73"/>
      <c r="J2771" s="73"/>
      <c r="K2771" s="31"/>
      <c r="L2771" s="31"/>
      <c r="M2771" s="31"/>
      <c r="N2771" s="31"/>
      <c r="O2771" s="31"/>
      <c r="P2771" s="31"/>
      <c r="R2771" s="67"/>
      <c r="S2771" s="67"/>
      <c r="T2771" s="67"/>
      <c r="U2771" s="67"/>
      <c r="V2771" s="67"/>
      <c r="W2771" s="67"/>
      <c r="X2771" s="67"/>
      <c r="Y2771" s="67"/>
      <c r="Z2771" s="67"/>
      <c r="AA2771" s="67"/>
      <c r="AB2771" s="67"/>
      <c r="AC2771" s="67"/>
      <c r="AD2771" s="67"/>
      <c r="AE2771" s="67"/>
      <c r="AF2771" s="67"/>
      <c r="AG2771" s="67"/>
      <c r="AH2771" s="67"/>
      <c r="AI2771" s="67"/>
      <c r="AJ2771" s="67"/>
      <c r="AK2771" s="67"/>
      <c r="AL2771" s="67"/>
      <c r="AM2771" s="67"/>
      <c r="AN2771" s="67"/>
      <c r="AO2771" s="67"/>
      <c r="AP2771" s="67"/>
      <c r="AQ2771" s="67"/>
      <c r="AR2771" s="67"/>
      <c r="AS2771" s="67"/>
      <c r="AT2771" s="67"/>
      <c r="AU2771" s="67"/>
      <c r="AV2771" s="67"/>
      <c r="AW2771" s="67"/>
      <c r="AX2771" s="67"/>
      <c r="AY2771" s="67"/>
      <c r="AZ2771" s="67"/>
      <c r="BA2771" s="67"/>
      <c r="BB2771" s="67"/>
      <c r="BC2771" s="67"/>
      <c r="BD2771" s="67"/>
      <c r="BE2771" s="67"/>
      <c r="BF2771" s="67"/>
      <c r="BG2771" s="67"/>
      <c r="BH2771" s="67"/>
      <c r="BI2771" s="67"/>
      <c r="BJ2771" s="67"/>
      <c r="BK2771" s="67"/>
      <c r="BL2771" s="67"/>
      <c r="BM2771" s="67"/>
      <c r="BN2771" s="67"/>
      <c r="BO2771" s="67"/>
      <c r="BP2771" s="67"/>
      <c r="BQ2771" s="67"/>
      <c r="BR2771" s="67"/>
      <c r="BS2771" s="67"/>
      <c r="BT2771" s="67"/>
      <c r="BU2771" s="67"/>
      <c r="BV2771" s="67"/>
      <c r="BW2771" s="67"/>
      <c r="BX2771" s="67"/>
      <c r="BY2771" s="67"/>
      <c r="BZ2771" s="67"/>
      <c r="CA2771" s="67"/>
      <c r="CB2771" s="67"/>
      <c r="CC2771" s="67"/>
      <c r="CD2771" s="67"/>
      <c r="CE2771" s="67"/>
      <c r="CF2771" s="67"/>
      <c r="CG2771" s="67"/>
      <c r="CH2771" s="67"/>
      <c r="CI2771" s="67"/>
      <c r="CJ2771" s="67"/>
      <c r="CK2771" s="67"/>
      <c r="CL2771" s="67"/>
      <c r="CN2771" s="73"/>
      <c r="CO2771" s="67"/>
      <c r="CP2771" s="67"/>
      <c r="CQ2771" s="67"/>
      <c r="CR2771" s="67"/>
      <c r="CS2771" s="67"/>
      <c r="CT2771" s="67"/>
      <c r="CU2771" s="67"/>
      <c r="CV2771" s="67"/>
      <c r="CW2771" s="67"/>
      <c r="CX2771" s="67"/>
      <c r="CY2771" s="67"/>
      <c r="CZ2771" s="67"/>
      <c r="DA2771" s="67"/>
      <c r="DB2771" s="67"/>
      <c r="DC2771" s="67"/>
      <c r="DD2771" s="67"/>
      <c r="DE2771" s="67"/>
      <c r="DF2771" s="67"/>
      <c r="DG2771" s="67"/>
      <c r="DH2771" s="67"/>
      <c r="DI2771" s="67"/>
      <c r="DJ2771" s="67"/>
      <c r="DK2771" s="67"/>
      <c r="DL2771" s="67"/>
    </row>
    <row r="2772" spans="1:116" x14ac:dyDescent="0.4">
      <c r="B2772" t="str">
        <f t="shared" si="5219"/>
        <v>2772 WCAP-IS</v>
      </c>
      <c r="D2772" t="s">
        <v>407</v>
      </c>
      <c r="E2772" s="8" t="str">
        <f t="shared" si="5087"/>
        <v>2772 WCAP-IS</v>
      </c>
      <c r="G2772" s="129" t="s">
        <v>400</v>
      </c>
      <c r="I2772"/>
      <c r="J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N2772"/>
    </row>
    <row r="2773" spans="1:116" x14ac:dyDescent="0.4">
      <c r="B2773" t="str">
        <f t="shared" si="5219"/>
        <v>2773 WCAP-IS</v>
      </c>
      <c r="D2773" t="s">
        <v>407</v>
      </c>
      <c r="E2773" s="8" t="str">
        <f t="shared" si="5087"/>
        <v>2773 WCAP-IS</v>
      </c>
      <c r="G2773" s="145" t="s">
        <v>401</v>
      </c>
      <c r="H2773" s="12"/>
      <c r="I2773" s="60"/>
      <c r="J2773" s="60"/>
      <c r="K2773" s="17">
        <v>30</v>
      </c>
      <c r="L2773" s="17">
        <v>30</v>
      </c>
      <c r="M2773" s="17">
        <v>30</v>
      </c>
      <c r="N2773" s="17">
        <v>30</v>
      </c>
      <c r="O2773" s="17">
        <v>30</v>
      </c>
      <c r="P2773" s="17">
        <v>30</v>
      </c>
      <c r="R2773" s="15"/>
      <c r="S2773" s="15" cm="1">
        <f t="array" ref="S2773">INDEX($K:$P,ROW(),MATCH(S$3,$K$2:$P$2,0))</f>
        <v>30</v>
      </c>
      <c r="T2773" s="15" cm="1">
        <f t="array" ref="T2773">INDEX($K:$P,ROW(),MATCH(T$3,$K$2:$P$2,0))</f>
        <v>30</v>
      </c>
      <c r="U2773" s="15" cm="1">
        <f t="array" ref="U2773">INDEX($K:$P,ROW(),MATCH(U$3,$K$2:$P$2,0))</f>
        <v>30</v>
      </c>
      <c r="V2773" s="15" cm="1">
        <f t="array" ref="V2773">INDEX($K:$P,ROW(),MATCH(V$3,$K$2:$P$2,0))</f>
        <v>30</v>
      </c>
      <c r="W2773" s="15" cm="1">
        <f t="array" ref="W2773">INDEX($K:$P,ROW(),MATCH(W$3,$K$2:$P$2,0))</f>
        <v>30</v>
      </c>
      <c r="X2773" s="15" cm="1">
        <f t="array" ref="X2773">INDEX($K:$P,ROW(),MATCH(X$3,$K$2:$P$2,0))</f>
        <v>30</v>
      </c>
      <c r="Y2773" s="15" cm="1">
        <f t="array" ref="Y2773">INDEX($K:$P,ROW(),MATCH(Y$3,$K$2:$P$2,0))</f>
        <v>30</v>
      </c>
      <c r="Z2773" s="15" cm="1">
        <f t="array" ref="Z2773">INDEX($K:$P,ROW(),MATCH(Z$3,$K$2:$P$2,0))</f>
        <v>30</v>
      </c>
      <c r="AA2773" s="15" cm="1">
        <f t="array" ref="AA2773">INDEX($K:$P,ROW(),MATCH(AA$3,$K$2:$P$2,0))</f>
        <v>30</v>
      </c>
      <c r="AB2773" s="15" cm="1">
        <f t="array" ref="AB2773">INDEX($K:$P,ROW(),MATCH(AB$3,$K$2:$P$2,0))</f>
        <v>30</v>
      </c>
      <c r="AC2773" s="15" cm="1">
        <f t="array" ref="AC2773">INDEX($K:$P,ROW(),MATCH(AC$3,$K$2:$P$2,0))</f>
        <v>30</v>
      </c>
      <c r="AD2773" s="15" cm="1">
        <f t="array" ref="AD2773">INDEX($K:$P,ROW(),MATCH(AD$3,$K$2:$P$2,0))</f>
        <v>30</v>
      </c>
      <c r="AE2773" s="15" cm="1">
        <f t="array" ref="AE2773">INDEX($K:$P,ROW(),MATCH(AE$3,$K$2:$P$2,0))</f>
        <v>30</v>
      </c>
      <c r="AF2773" s="15" cm="1">
        <f t="array" ref="AF2773">INDEX($K:$P,ROW(),MATCH(AF$3,$K$2:$P$2,0))</f>
        <v>30</v>
      </c>
      <c r="AG2773" s="15" cm="1">
        <f t="array" ref="AG2773">INDEX($K:$P,ROW(),MATCH(AG$3,$K$2:$P$2,0))</f>
        <v>30</v>
      </c>
      <c r="AH2773" s="15" cm="1">
        <f t="array" ref="AH2773">INDEX($K:$P,ROW(),MATCH(AH$3,$K$2:$P$2,0))</f>
        <v>30</v>
      </c>
      <c r="AI2773" s="15" cm="1">
        <f t="array" ref="AI2773">INDEX($K:$P,ROW(),MATCH(AI$3,$K$2:$P$2,0))</f>
        <v>30</v>
      </c>
      <c r="AJ2773" s="15" cm="1">
        <f t="array" ref="AJ2773">INDEX($K:$P,ROW(),MATCH(AJ$3,$K$2:$P$2,0))</f>
        <v>30</v>
      </c>
      <c r="AK2773" s="15" cm="1">
        <f t="array" ref="AK2773">INDEX($K:$P,ROW(),MATCH(AK$3,$K$2:$P$2,0))</f>
        <v>30</v>
      </c>
      <c r="AL2773" s="15" cm="1">
        <f t="array" ref="AL2773">INDEX($K:$P,ROW(),MATCH(AL$3,$K$2:$P$2,0))</f>
        <v>30</v>
      </c>
      <c r="AM2773" s="15" cm="1">
        <f t="array" ref="AM2773">INDEX($K:$P,ROW(),MATCH(AM$3,$K$2:$P$2,0))</f>
        <v>30</v>
      </c>
      <c r="AN2773" s="15" cm="1">
        <f t="array" ref="AN2773">INDEX($K:$P,ROW(),MATCH(AN$3,$K$2:$P$2,0))</f>
        <v>30</v>
      </c>
      <c r="AO2773" s="15" cm="1">
        <f t="array" ref="AO2773">INDEX($K:$P,ROW(),MATCH(AO$3,$K$2:$P$2,0))</f>
        <v>30</v>
      </c>
      <c r="AP2773" s="15" cm="1">
        <f t="array" ref="AP2773">INDEX($K:$P,ROW(),MATCH(AP$3,$K$2:$P$2,0))</f>
        <v>30</v>
      </c>
      <c r="AQ2773" s="15" cm="1">
        <f t="array" ref="AQ2773">INDEX($K:$P,ROW(),MATCH(AQ$3,$K$2:$P$2,0))</f>
        <v>30</v>
      </c>
      <c r="AR2773" s="15" cm="1">
        <f t="array" ref="AR2773">INDEX($K:$P,ROW(),MATCH(AR$3,$K$2:$P$2,0))</f>
        <v>30</v>
      </c>
      <c r="AS2773" s="15" cm="1">
        <f t="array" ref="AS2773">INDEX($K:$P,ROW(),MATCH(AS$3,$K$2:$P$2,0))</f>
        <v>30</v>
      </c>
      <c r="AT2773" s="15" cm="1">
        <f t="array" ref="AT2773">INDEX($K:$P,ROW(),MATCH(AT$3,$K$2:$P$2,0))</f>
        <v>30</v>
      </c>
      <c r="AU2773" s="15" cm="1">
        <f t="array" ref="AU2773">INDEX($K:$P,ROW(),MATCH(AU$3,$K$2:$P$2,0))</f>
        <v>30</v>
      </c>
      <c r="AV2773" s="15" cm="1">
        <f t="array" ref="AV2773">INDEX($K:$P,ROW(),MATCH(AV$3,$K$2:$P$2,0))</f>
        <v>30</v>
      </c>
      <c r="AW2773" s="15" cm="1">
        <f t="array" ref="AW2773">INDEX($K:$P,ROW(),MATCH(AW$3,$K$2:$P$2,0))</f>
        <v>30</v>
      </c>
      <c r="AX2773" s="15" cm="1">
        <f t="array" ref="AX2773">INDEX($K:$P,ROW(),MATCH(AX$3,$K$2:$P$2,0))</f>
        <v>30</v>
      </c>
      <c r="AY2773" s="15" cm="1">
        <f t="array" ref="AY2773">INDEX($K:$P,ROW(),MATCH(AY$3,$K$2:$P$2,0))</f>
        <v>30</v>
      </c>
      <c r="AZ2773" s="15" cm="1">
        <f t="array" ref="AZ2773">INDEX($K:$P,ROW(),MATCH(AZ$3,$K$2:$P$2,0))</f>
        <v>30</v>
      </c>
      <c r="BA2773" s="15" cm="1">
        <f t="array" ref="BA2773">INDEX($K:$P,ROW(),MATCH(BA$3,$K$2:$P$2,0))</f>
        <v>30</v>
      </c>
      <c r="BB2773" s="15" cm="1">
        <f t="array" ref="BB2773">INDEX($K:$P,ROW(),MATCH(BB$3,$K$2:$P$2,0))</f>
        <v>30</v>
      </c>
      <c r="BC2773" s="15" cm="1">
        <f t="array" ref="BC2773">INDEX($K:$P,ROW(),MATCH(BC$3,$K$2:$P$2,0))</f>
        <v>30</v>
      </c>
      <c r="BD2773" s="15" cm="1">
        <f t="array" ref="BD2773">INDEX($K:$P,ROW(),MATCH(BD$3,$K$2:$P$2,0))</f>
        <v>30</v>
      </c>
      <c r="BE2773" s="15" cm="1">
        <f t="array" ref="BE2773">INDEX($K:$P,ROW(),MATCH(BE$3,$K$2:$P$2,0))</f>
        <v>30</v>
      </c>
      <c r="BF2773" s="15" cm="1">
        <f t="array" ref="BF2773">INDEX($K:$P,ROW(),MATCH(BF$3,$K$2:$P$2,0))</f>
        <v>30</v>
      </c>
      <c r="BG2773" s="15" cm="1">
        <f t="array" ref="BG2773">INDEX($K:$P,ROW(),MATCH(BG$3,$K$2:$P$2,0))</f>
        <v>30</v>
      </c>
      <c r="BH2773" s="15" cm="1">
        <f t="array" ref="BH2773">INDEX($K:$P,ROW(),MATCH(BH$3,$K$2:$P$2,0))</f>
        <v>30</v>
      </c>
      <c r="BI2773" s="15" cm="1">
        <f t="array" ref="BI2773">INDEX($K:$P,ROW(),MATCH(BI$3,$K$2:$P$2,0))</f>
        <v>30</v>
      </c>
      <c r="BJ2773" s="15" cm="1">
        <f t="array" ref="BJ2773">INDEX($K:$P,ROW(),MATCH(BJ$3,$K$2:$P$2,0))</f>
        <v>30</v>
      </c>
      <c r="BK2773" s="15" cm="1">
        <f t="array" ref="BK2773">INDEX($K:$P,ROW(),MATCH(BK$3,$K$2:$P$2,0))</f>
        <v>30</v>
      </c>
      <c r="BL2773" s="15" cm="1">
        <f t="array" ref="BL2773">INDEX($K:$P,ROW(),MATCH(BL$3,$K$2:$P$2,0))</f>
        <v>30</v>
      </c>
      <c r="BM2773" s="15" cm="1">
        <f t="array" ref="BM2773">INDEX($K:$P,ROW(),MATCH(BM$3,$K$2:$P$2,0))</f>
        <v>30</v>
      </c>
      <c r="BN2773" s="15" cm="1">
        <f t="array" ref="BN2773">INDEX($K:$P,ROW(),MATCH(BN$3,$K$2:$P$2,0))</f>
        <v>30</v>
      </c>
      <c r="BO2773" s="15" cm="1">
        <f t="array" ref="BO2773">INDEX($K:$P,ROW(),MATCH(BO$3,$K$2:$P$2,0))</f>
        <v>30</v>
      </c>
      <c r="BP2773" s="15" cm="1">
        <f t="array" ref="BP2773">INDEX($K:$P,ROW(),MATCH(BP$3,$K$2:$P$2,0))</f>
        <v>30</v>
      </c>
      <c r="BQ2773" s="15" cm="1">
        <f t="array" ref="BQ2773">INDEX($K:$P,ROW(),MATCH(BQ$3,$K$2:$P$2,0))</f>
        <v>30</v>
      </c>
      <c r="BR2773" s="15" cm="1">
        <f t="array" ref="BR2773">INDEX($K:$P,ROW(),MATCH(BR$3,$K$2:$P$2,0))</f>
        <v>30</v>
      </c>
      <c r="BS2773" s="15" cm="1">
        <f t="array" ref="BS2773">INDEX($K:$P,ROW(),MATCH(BS$3,$K$2:$P$2,0))</f>
        <v>30</v>
      </c>
      <c r="BT2773" s="15" cm="1">
        <f t="array" ref="BT2773">INDEX($K:$P,ROW(),MATCH(BT$3,$K$2:$P$2,0))</f>
        <v>30</v>
      </c>
      <c r="BU2773" s="15" cm="1">
        <f t="array" ref="BU2773">INDEX($K:$P,ROW(),MATCH(BU$3,$K$2:$P$2,0))</f>
        <v>30</v>
      </c>
      <c r="BV2773" s="15" cm="1">
        <f t="array" ref="BV2773">INDEX($K:$P,ROW(),MATCH(BV$3,$K$2:$P$2,0))</f>
        <v>30</v>
      </c>
      <c r="BW2773" s="15" cm="1">
        <f t="array" ref="BW2773">INDEX($K:$P,ROW(),MATCH(BW$3,$K$2:$P$2,0))</f>
        <v>30</v>
      </c>
      <c r="BX2773" s="15" cm="1">
        <f t="array" ref="BX2773">INDEX($K:$P,ROW(),MATCH(BX$3,$K$2:$P$2,0))</f>
        <v>30</v>
      </c>
      <c r="BY2773" s="15" cm="1">
        <f t="array" ref="BY2773">INDEX($K:$P,ROW(),MATCH(BY$3,$K$2:$P$2,0))</f>
        <v>30</v>
      </c>
      <c r="BZ2773" s="15" cm="1">
        <f t="array" ref="BZ2773">INDEX($K:$P,ROW(),MATCH(BZ$3,$K$2:$P$2,0))</f>
        <v>30</v>
      </c>
      <c r="CA2773" s="15" cm="1">
        <f t="array" ref="CA2773">INDEX($K:$P,ROW(),MATCH(CA$3,$K$2:$P$2,0))</f>
        <v>30</v>
      </c>
      <c r="CB2773" s="15" cm="1">
        <f t="array" ref="CB2773">INDEX($K:$P,ROW(),MATCH(CB$3,$K$2:$P$2,0))</f>
        <v>30</v>
      </c>
      <c r="CC2773" s="15" cm="1">
        <f t="array" ref="CC2773">INDEX($K:$P,ROW(),MATCH(CC$3,$K$2:$P$2,0))</f>
        <v>30</v>
      </c>
      <c r="CD2773" s="15" cm="1">
        <f t="array" ref="CD2773">INDEX($K:$P,ROW(),MATCH(CD$3,$K$2:$P$2,0))</f>
        <v>30</v>
      </c>
      <c r="CE2773" s="15" cm="1">
        <f t="array" ref="CE2773">INDEX($K:$P,ROW(),MATCH(CE$3,$K$2:$P$2,0))</f>
        <v>30</v>
      </c>
      <c r="CF2773" s="15" cm="1">
        <f t="array" ref="CF2773">INDEX($K:$P,ROW(),MATCH(CF$3,$K$2:$P$2,0))</f>
        <v>30</v>
      </c>
      <c r="CG2773" s="15" cm="1">
        <f t="array" ref="CG2773">INDEX($K:$P,ROW(),MATCH(CG$3,$K$2:$P$2,0))</f>
        <v>30</v>
      </c>
      <c r="CH2773" s="15" cm="1">
        <f t="array" ref="CH2773">INDEX($K:$P,ROW(),MATCH(CH$3,$K$2:$P$2,0))</f>
        <v>30</v>
      </c>
      <c r="CI2773" s="15" cm="1">
        <f t="array" ref="CI2773">INDEX($K:$P,ROW(),MATCH(CI$3,$K$2:$P$2,0))</f>
        <v>30</v>
      </c>
      <c r="CJ2773" s="15" cm="1">
        <f t="array" ref="CJ2773">INDEX($K:$P,ROW(),MATCH(CJ$3,$K$2:$P$2,0))</f>
        <v>30</v>
      </c>
      <c r="CK2773" s="15" cm="1">
        <f t="array" ref="CK2773">INDEX($K:$P,ROW(),MATCH(CK$3,$K$2:$P$2,0))</f>
        <v>30</v>
      </c>
      <c r="CL2773" s="15" cm="1">
        <f t="array" ref="CL2773">INDEX($K:$P,ROW(),MATCH(CL$3,$K$2:$P$2,0))</f>
        <v>30</v>
      </c>
      <c r="CN2773" s="60"/>
      <c r="CO2773" s="15" t="e" cm="1">
        <f t="array" ref="CO2773">INDEX($K:$P,ROW(),MATCH(CO$3,$K$2:$P$2,0))</f>
        <v>#N/A</v>
      </c>
      <c r="CP2773" s="15" t="e" cm="1">
        <f t="array" ref="CP2773">INDEX($K:$P,ROW(),MATCH(CP$3,$K$2:$P$2,0))</f>
        <v>#N/A</v>
      </c>
      <c r="CQ2773" s="15" t="e" cm="1">
        <f t="array" ref="CQ2773">INDEX($K:$P,ROW(),MATCH(CQ$3,$K$2:$P$2,0))</f>
        <v>#N/A</v>
      </c>
      <c r="CR2773" s="15" t="e" cm="1">
        <f t="array" ref="CR2773">INDEX($K:$P,ROW(),MATCH(CR$3,$K$2:$P$2,0))</f>
        <v>#N/A</v>
      </c>
      <c r="CS2773" s="15" t="e" cm="1">
        <f t="array" ref="CS2773">INDEX($K:$P,ROW(),MATCH(CS$3,$K$2:$P$2,0))</f>
        <v>#N/A</v>
      </c>
      <c r="CT2773" s="15" t="e" cm="1">
        <f t="array" ref="CT2773">INDEX($K:$P,ROW(),MATCH(CT$3,$K$2:$P$2,0))</f>
        <v>#N/A</v>
      </c>
      <c r="CU2773" s="15" t="e" cm="1">
        <f t="array" ref="CU2773">INDEX($K:$P,ROW(),MATCH(CU$3,$K$2:$P$2,0))</f>
        <v>#N/A</v>
      </c>
      <c r="CV2773" s="15" t="e" cm="1">
        <f t="array" ref="CV2773">INDEX($K:$P,ROW(),MATCH(CV$3,$K$2:$P$2,0))</f>
        <v>#N/A</v>
      </c>
      <c r="CW2773" s="15" t="e" cm="1">
        <f t="array" ref="CW2773">INDEX($K:$P,ROW(),MATCH(CW$3,$K$2:$P$2,0))</f>
        <v>#N/A</v>
      </c>
      <c r="CX2773" s="15" t="e" cm="1">
        <f t="array" ref="CX2773">INDEX($K:$P,ROW(),MATCH(CX$3,$K$2:$P$2,0))</f>
        <v>#N/A</v>
      </c>
      <c r="CY2773" s="15" t="e" cm="1">
        <f t="array" ref="CY2773">INDEX($K:$P,ROW(),MATCH(CY$3,$K$2:$P$2,0))</f>
        <v>#N/A</v>
      </c>
      <c r="CZ2773" s="15" t="e" cm="1">
        <f t="array" ref="CZ2773">INDEX($K:$P,ROW(),MATCH(CZ$3,$K$2:$P$2,0))</f>
        <v>#N/A</v>
      </c>
      <c r="DA2773" s="15" t="e" cm="1">
        <f t="array" ref="DA2773">INDEX($K:$P,ROW(),MATCH(DA$3,$K$2:$P$2,0))</f>
        <v>#N/A</v>
      </c>
      <c r="DB2773" s="15" t="e" cm="1">
        <f t="array" ref="DB2773">INDEX($K:$P,ROW(),MATCH(DB$3,$K$2:$P$2,0))</f>
        <v>#N/A</v>
      </c>
      <c r="DC2773" s="15" t="e" cm="1">
        <f t="array" ref="DC2773">INDEX($K:$P,ROW(),MATCH(DC$3,$K$2:$P$2,0))</f>
        <v>#N/A</v>
      </c>
      <c r="DD2773" s="15" t="e" cm="1">
        <f t="array" ref="DD2773">INDEX($K:$P,ROW(),MATCH(DD$3,$K$2:$P$2,0))</f>
        <v>#N/A</v>
      </c>
      <c r="DE2773" s="15" t="e" cm="1">
        <f t="array" ref="DE2773">INDEX($K:$P,ROW(),MATCH(DE$3,$K$2:$P$2,0))</f>
        <v>#N/A</v>
      </c>
      <c r="DF2773" s="15" t="e" cm="1">
        <f t="array" ref="DF2773">INDEX($K:$P,ROW(),MATCH(DF$3,$K$2:$P$2,0))</f>
        <v>#N/A</v>
      </c>
      <c r="DG2773" s="15" t="e" cm="1">
        <f t="array" ref="DG2773">INDEX($K:$P,ROW(),MATCH(DG$3,$K$2:$P$2,0))</f>
        <v>#N/A</v>
      </c>
      <c r="DH2773" s="15" t="e" cm="1">
        <f t="array" ref="DH2773">INDEX($K:$P,ROW(),MATCH(DH$3,$K$2:$P$2,0))</f>
        <v>#N/A</v>
      </c>
      <c r="DI2773" s="15" t="e" cm="1">
        <f t="array" ref="DI2773">INDEX($K:$P,ROW(),MATCH(DI$3,$K$2:$P$2,0))</f>
        <v>#N/A</v>
      </c>
      <c r="DJ2773" s="15" t="e" cm="1">
        <f t="array" ref="DJ2773">INDEX($K:$P,ROW(),MATCH(DJ$3,$K$2:$P$2,0))</f>
        <v>#N/A</v>
      </c>
      <c r="DK2773" s="15" t="e" cm="1">
        <f t="array" ref="DK2773">INDEX($K:$P,ROW(),MATCH(DK$3,$K$2:$P$2,0))</f>
        <v>#N/A</v>
      </c>
      <c r="DL2773" s="15" t="e" cm="1">
        <f t="array" ref="DL2773">INDEX($K:$P,ROW(),MATCH(DL$3,$K$2:$P$2,0))</f>
        <v>#N/A</v>
      </c>
    </row>
    <row r="2774" spans="1:116" x14ac:dyDescent="0.4">
      <c r="B2774" t="str">
        <f t="shared" si="5219"/>
        <v>2774 WCAP-IS</v>
      </c>
      <c r="C2774" t="s">
        <v>232</v>
      </c>
      <c r="D2774" t="s">
        <v>407</v>
      </c>
      <c r="E2774" s="8" t="str">
        <f t="shared" si="5087"/>
        <v>2774 WCAP-IS</v>
      </c>
      <c r="G2774" s="126" t="str">
        <f>"Accounts payable"</f>
        <v>Accounts payable</v>
      </c>
      <c r="H2774" s="27"/>
      <c r="I2774" s="78"/>
      <c r="J2774" s="78"/>
      <c r="K2774" s="118">
        <f t="shared" ref="K2774:P2774" si="5220">SUMIF($4:$4,K$2,2774:2774)</f>
        <v>42279.200000000004</v>
      </c>
      <c r="L2774" s="118">
        <f t="shared" si="5220"/>
        <v>64888.993333333347</v>
      </c>
      <c r="M2774" s="118">
        <f t="shared" si="5220"/>
        <v>74882.609666666671</v>
      </c>
      <c r="N2774" s="118">
        <f t="shared" si="5220"/>
        <v>77564.240150000012</v>
      </c>
      <c r="O2774" s="118">
        <f t="shared" si="5220"/>
        <v>79504.952157500011</v>
      </c>
      <c r="P2774" s="118">
        <f t="shared" si="5220"/>
        <v>81542.699765375015</v>
      </c>
      <c r="R2774" s="118"/>
      <c r="S2774" s="118">
        <f t="shared" ref="S2774:CD2774" si="5221">MIN(-S2773/30*S2770,R2774-S2770)</f>
        <v>42279.200000000004</v>
      </c>
      <c r="T2774" s="118">
        <f t="shared" si="5221"/>
        <v>42279.200000000004</v>
      </c>
      <c r="U2774" s="118">
        <f t="shared" si="5221"/>
        <v>42279.200000000004</v>
      </c>
      <c r="V2774" s="118">
        <f t="shared" si="5221"/>
        <v>42279.200000000004</v>
      </c>
      <c r="W2774" s="118">
        <f t="shared" si="5221"/>
        <v>42279.200000000004</v>
      </c>
      <c r="X2774" s="118">
        <f t="shared" si="5221"/>
        <v>42279.200000000004</v>
      </c>
      <c r="Y2774" s="118">
        <f t="shared" si="5221"/>
        <v>42279.200000000004</v>
      </c>
      <c r="Z2774" s="118">
        <f t="shared" si="5221"/>
        <v>42279.200000000004</v>
      </c>
      <c r="AA2774" s="118">
        <f t="shared" si="5221"/>
        <v>42279.200000000004</v>
      </c>
      <c r="AB2774" s="118">
        <f t="shared" si="5221"/>
        <v>42279.200000000004</v>
      </c>
      <c r="AC2774" s="118">
        <f t="shared" si="5221"/>
        <v>42279.200000000004</v>
      </c>
      <c r="AD2774" s="118">
        <f t="shared" si="5221"/>
        <v>42279.200000000004</v>
      </c>
      <c r="AE2774" s="118">
        <f t="shared" si="5221"/>
        <v>55355.66</v>
      </c>
      <c r="AF2774" s="118">
        <f t="shared" si="5221"/>
        <v>55888.993333333347</v>
      </c>
      <c r="AG2774" s="118">
        <f t="shared" si="5221"/>
        <v>56488.993333333347</v>
      </c>
      <c r="AH2774" s="118">
        <f t="shared" si="5221"/>
        <v>57155.66</v>
      </c>
      <c r="AI2774" s="118">
        <f t="shared" si="5221"/>
        <v>57888.993333333347</v>
      </c>
      <c r="AJ2774" s="118">
        <f t="shared" si="5221"/>
        <v>58688.993333333347</v>
      </c>
      <c r="AK2774" s="118">
        <f t="shared" si="5221"/>
        <v>59555.66</v>
      </c>
      <c r="AL2774" s="118">
        <f t="shared" si="5221"/>
        <v>60488.993333333347</v>
      </c>
      <c r="AM2774" s="118">
        <f t="shared" si="5221"/>
        <v>61488.993333333347</v>
      </c>
      <c r="AN2774" s="118">
        <f t="shared" si="5221"/>
        <v>62555.66</v>
      </c>
      <c r="AO2774" s="118">
        <f t="shared" si="5221"/>
        <v>63688.993333333347</v>
      </c>
      <c r="AP2774" s="118">
        <f t="shared" si="5221"/>
        <v>64888.993333333347</v>
      </c>
      <c r="AQ2774" s="118">
        <f t="shared" si="5221"/>
        <v>67915.943000000014</v>
      </c>
      <c r="AR2774" s="118">
        <f t="shared" si="5221"/>
        <v>68382.609666666671</v>
      </c>
      <c r="AS2774" s="118">
        <f t="shared" si="5221"/>
        <v>68882.609666666671</v>
      </c>
      <c r="AT2774" s="118">
        <f t="shared" si="5221"/>
        <v>69415.942999999999</v>
      </c>
      <c r="AU2774" s="118">
        <f t="shared" si="5221"/>
        <v>69982.609666666671</v>
      </c>
      <c r="AV2774" s="118">
        <f t="shared" si="5221"/>
        <v>70582.609666666671</v>
      </c>
      <c r="AW2774" s="118">
        <f t="shared" si="5221"/>
        <v>71215.942999999999</v>
      </c>
      <c r="AX2774" s="118">
        <f t="shared" si="5221"/>
        <v>71882.609666666671</v>
      </c>
      <c r="AY2774" s="118">
        <f t="shared" si="5221"/>
        <v>72582.609666666671</v>
      </c>
      <c r="AZ2774" s="118">
        <f t="shared" si="5221"/>
        <v>73315.942999999999</v>
      </c>
      <c r="BA2774" s="118">
        <f t="shared" si="5221"/>
        <v>74082.609666666671</v>
      </c>
      <c r="BB2774" s="118">
        <f t="shared" si="5221"/>
        <v>74882.609666666671</v>
      </c>
      <c r="BC2774" s="118">
        <f t="shared" si="5221"/>
        <v>77564.240150000012</v>
      </c>
      <c r="BD2774" s="118">
        <f t="shared" si="5221"/>
        <v>77564.240150000012</v>
      </c>
      <c r="BE2774" s="118">
        <f t="shared" si="5221"/>
        <v>77564.240150000012</v>
      </c>
      <c r="BF2774" s="118">
        <f t="shared" si="5221"/>
        <v>77564.240150000012</v>
      </c>
      <c r="BG2774" s="118">
        <f t="shared" si="5221"/>
        <v>77564.240150000012</v>
      </c>
      <c r="BH2774" s="118">
        <f t="shared" si="5221"/>
        <v>77564.240150000012</v>
      </c>
      <c r="BI2774" s="118">
        <f t="shared" si="5221"/>
        <v>77564.240150000012</v>
      </c>
      <c r="BJ2774" s="118">
        <f t="shared" si="5221"/>
        <v>77564.240150000012</v>
      </c>
      <c r="BK2774" s="118">
        <f t="shared" si="5221"/>
        <v>77564.240150000012</v>
      </c>
      <c r="BL2774" s="118">
        <f t="shared" si="5221"/>
        <v>77564.240150000012</v>
      </c>
      <c r="BM2774" s="118">
        <f t="shared" si="5221"/>
        <v>77564.240150000012</v>
      </c>
      <c r="BN2774" s="118">
        <f t="shared" si="5221"/>
        <v>77564.240150000012</v>
      </c>
      <c r="BO2774" s="118">
        <f t="shared" si="5221"/>
        <v>79504.952157500011</v>
      </c>
      <c r="BP2774" s="118">
        <f t="shared" si="5221"/>
        <v>79504.952157500011</v>
      </c>
      <c r="BQ2774" s="118">
        <f t="shared" si="5221"/>
        <v>79504.952157500011</v>
      </c>
      <c r="BR2774" s="118">
        <f t="shared" si="5221"/>
        <v>79504.952157500011</v>
      </c>
      <c r="BS2774" s="118">
        <f t="shared" si="5221"/>
        <v>79504.952157500011</v>
      </c>
      <c r="BT2774" s="118">
        <f t="shared" si="5221"/>
        <v>79504.952157500011</v>
      </c>
      <c r="BU2774" s="118">
        <f t="shared" si="5221"/>
        <v>79504.952157500011</v>
      </c>
      <c r="BV2774" s="118">
        <f t="shared" si="5221"/>
        <v>79504.952157500011</v>
      </c>
      <c r="BW2774" s="118">
        <f t="shared" si="5221"/>
        <v>79504.952157500011</v>
      </c>
      <c r="BX2774" s="118">
        <f t="shared" si="5221"/>
        <v>79504.952157500011</v>
      </c>
      <c r="BY2774" s="118">
        <f t="shared" si="5221"/>
        <v>79504.952157500011</v>
      </c>
      <c r="BZ2774" s="118">
        <f t="shared" si="5221"/>
        <v>79504.952157500011</v>
      </c>
      <c r="CA2774" s="118">
        <f t="shared" si="5221"/>
        <v>81542.699765375015</v>
      </c>
      <c r="CB2774" s="118">
        <f t="shared" si="5221"/>
        <v>81542.699765375015</v>
      </c>
      <c r="CC2774" s="118">
        <f t="shared" si="5221"/>
        <v>81542.699765375015</v>
      </c>
      <c r="CD2774" s="118">
        <f t="shared" si="5221"/>
        <v>81542.699765375015</v>
      </c>
      <c r="CE2774" s="118">
        <f t="shared" ref="CE2774:CK2774" si="5222">MIN(-CE2773/30*CE2770,CD2774-CE2770)</f>
        <v>81542.699765375015</v>
      </c>
      <c r="CF2774" s="118">
        <f t="shared" si="5222"/>
        <v>81542.699765375015</v>
      </c>
      <c r="CG2774" s="118">
        <f t="shared" si="5222"/>
        <v>81542.699765375015</v>
      </c>
      <c r="CH2774" s="118">
        <f t="shared" si="5222"/>
        <v>81542.699765375015</v>
      </c>
      <c r="CI2774" s="118">
        <f t="shared" si="5222"/>
        <v>81542.699765375015</v>
      </c>
      <c r="CJ2774" s="118">
        <f t="shared" si="5222"/>
        <v>81542.699765375015</v>
      </c>
      <c r="CK2774" s="118">
        <f t="shared" si="5222"/>
        <v>81542.699765375015</v>
      </c>
      <c r="CL2774" s="118">
        <f>MIN(-CL2773/30*CL2770,CK2774-CL2770)</f>
        <v>81542.699765375015</v>
      </c>
      <c r="CN2774" s="33"/>
      <c r="CO2774" s="118" t="e">
        <f>MIN(-CO2773/90*CO2770,CN2774-CO2770)</f>
        <v>#N/A</v>
      </c>
      <c r="CP2774" s="118" t="e">
        <f t="shared" ref="CP2774:DL2774" si="5223">MIN(-CP2773/90*CP2770,CO2774-CP2770)</f>
        <v>#N/A</v>
      </c>
      <c r="CQ2774" s="118" t="e">
        <f t="shared" si="5223"/>
        <v>#N/A</v>
      </c>
      <c r="CR2774" s="118" t="e">
        <f t="shared" si="5223"/>
        <v>#N/A</v>
      </c>
      <c r="CS2774" s="118" t="e">
        <f t="shared" si="5223"/>
        <v>#N/A</v>
      </c>
      <c r="CT2774" s="118" t="e">
        <f t="shared" si="5223"/>
        <v>#N/A</v>
      </c>
      <c r="CU2774" s="118" t="e">
        <f t="shared" si="5223"/>
        <v>#N/A</v>
      </c>
      <c r="CV2774" s="118" t="e">
        <f t="shared" si="5223"/>
        <v>#N/A</v>
      </c>
      <c r="CW2774" s="118" t="e">
        <f t="shared" si="5223"/>
        <v>#N/A</v>
      </c>
      <c r="CX2774" s="118" t="e">
        <f t="shared" si="5223"/>
        <v>#N/A</v>
      </c>
      <c r="CY2774" s="118" t="e">
        <f t="shared" si="5223"/>
        <v>#N/A</v>
      </c>
      <c r="CZ2774" s="118" t="e">
        <f t="shared" si="5223"/>
        <v>#N/A</v>
      </c>
      <c r="DA2774" s="118" t="e">
        <f t="shared" si="5223"/>
        <v>#N/A</v>
      </c>
      <c r="DB2774" s="118" t="e">
        <f t="shared" si="5223"/>
        <v>#N/A</v>
      </c>
      <c r="DC2774" s="118" t="e">
        <f t="shared" si="5223"/>
        <v>#N/A</v>
      </c>
      <c r="DD2774" s="118" t="e">
        <f t="shared" si="5223"/>
        <v>#N/A</v>
      </c>
      <c r="DE2774" s="118" t="e">
        <f t="shared" si="5223"/>
        <v>#N/A</v>
      </c>
      <c r="DF2774" s="118" t="e">
        <f t="shared" si="5223"/>
        <v>#N/A</v>
      </c>
      <c r="DG2774" s="118" t="e">
        <f t="shared" si="5223"/>
        <v>#N/A</v>
      </c>
      <c r="DH2774" s="118" t="e">
        <f t="shared" si="5223"/>
        <v>#N/A</v>
      </c>
      <c r="DI2774" s="118" t="e">
        <f t="shared" si="5223"/>
        <v>#N/A</v>
      </c>
      <c r="DJ2774" s="118" t="e">
        <f t="shared" si="5223"/>
        <v>#N/A</v>
      </c>
      <c r="DK2774" s="118" t="e">
        <f t="shared" si="5223"/>
        <v>#N/A</v>
      </c>
      <c r="DL2774" s="118" t="e">
        <f t="shared" si="5223"/>
        <v>#N/A</v>
      </c>
    </row>
    <row r="2775" spans="1:116" x14ac:dyDescent="0.4">
      <c r="B2775" t="str">
        <f t="shared" si="5219"/>
        <v>2775 WCAP-IS</v>
      </c>
      <c r="D2775" t="s">
        <v>407</v>
      </c>
      <c r="E2775" s="8" t="str">
        <f t="shared" ref="E2775:E2810" si="5224">ROW()&amp;" "&amp;D2775</f>
        <v>2775 WCAP-IS</v>
      </c>
      <c r="G2775" s="126"/>
      <c r="H2775" s="27"/>
      <c r="I2775" s="78"/>
      <c r="J2775" s="78"/>
      <c r="K2775" s="33"/>
      <c r="L2775" s="33"/>
      <c r="M2775" s="33"/>
      <c r="N2775" s="33"/>
      <c r="O2775" s="33"/>
      <c r="P2775" s="33"/>
      <c r="R2775" s="33"/>
      <c r="S2775" s="33"/>
      <c r="T2775" s="33"/>
      <c r="U2775" s="33"/>
      <c r="V2775" s="33"/>
      <c r="W2775" s="33"/>
      <c r="X2775" s="33"/>
      <c r="Y2775" s="33"/>
      <c r="Z2775" s="33"/>
      <c r="AA2775" s="33"/>
      <c r="AB2775" s="33"/>
      <c r="AC2775" s="33"/>
      <c r="AD2775" s="33"/>
      <c r="AE2775" s="33"/>
      <c r="AF2775" s="33"/>
      <c r="AG2775" s="33"/>
      <c r="AH2775" s="33"/>
      <c r="AI2775" s="33"/>
      <c r="AJ2775" s="33"/>
      <c r="AK2775" s="33"/>
      <c r="AL2775" s="33"/>
      <c r="AM2775" s="33"/>
      <c r="AN2775" s="33"/>
      <c r="AO2775" s="33"/>
      <c r="AP2775" s="33"/>
      <c r="AQ2775" s="33"/>
      <c r="AR2775" s="33"/>
      <c r="AS2775" s="33"/>
      <c r="AT2775" s="33"/>
      <c r="AU2775" s="33"/>
      <c r="AV2775" s="33"/>
      <c r="AW2775" s="33"/>
      <c r="AX2775" s="33"/>
      <c r="AY2775" s="33"/>
      <c r="AZ2775" s="33"/>
      <c r="BA2775" s="33"/>
      <c r="BB2775" s="33"/>
      <c r="BC2775" s="33"/>
      <c r="BD2775" s="33"/>
      <c r="BE2775" s="33"/>
      <c r="BF2775" s="33"/>
      <c r="BG2775" s="33"/>
      <c r="BH2775" s="33"/>
      <c r="BI2775" s="33"/>
      <c r="BJ2775" s="33"/>
      <c r="BK2775" s="33"/>
      <c r="BL2775" s="33"/>
      <c r="BM2775" s="33"/>
      <c r="BN2775" s="33"/>
      <c r="BO2775" s="33"/>
      <c r="BP2775" s="33"/>
      <c r="BQ2775" s="33"/>
      <c r="BR2775" s="33"/>
      <c r="BS2775" s="33"/>
      <c r="BT2775" s="33"/>
      <c r="BU2775" s="33"/>
      <c r="BV2775" s="33"/>
      <c r="BW2775" s="33"/>
      <c r="BX2775" s="33"/>
      <c r="BY2775" s="33"/>
      <c r="BZ2775" s="33"/>
      <c r="CA2775" s="33"/>
      <c r="CB2775" s="33"/>
      <c r="CC2775" s="33"/>
      <c r="CD2775" s="33"/>
      <c r="CE2775" s="33"/>
      <c r="CF2775" s="33"/>
      <c r="CG2775" s="33"/>
      <c r="CH2775" s="33"/>
      <c r="CI2775" s="33"/>
      <c r="CJ2775" s="33"/>
      <c r="CK2775" s="33"/>
      <c r="CL2775" s="33"/>
      <c r="CN2775" s="78"/>
      <c r="CO2775" s="33"/>
      <c r="CP2775" s="33"/>
      <c r="CQ2775" s="33"/>
      <c r="CR2775" s="33"/>
      <c r="CS2775" s="33"/>
      <c r="CT2775" s="33"/>
      <c r="CU2775" s="33"/>
      <c r="CV2775" s="33"/>
      <c r="CW2775" s="33"/>
      <c r="CX2775" s="33"/>
      <c r="CY2775" s="33"/>
      <c r="CZ2775" s="33"/>
      <c r="DA2775" s="33"/>
      <c r="DB2775" s="33"/>
      <c r="DC2775" s="33"/>
      <c r="DD2775" s="33"/>
      <c r="DE2775" s="33"/>
      <c r="DF2775" s="33"/>
      <c r="DG2775" s="33"/>
      <c r="DH2775" s="33"/>
      <c r="DI2775" s="33"/>
      <c r="DJ2775" s="33"/>
      <c r="DK2775" s="33"/>
      <c r="DL2775" s="33"/>
    </row>
    <row r="2776" spans="1:116" x14ac:dyDescent="0.4">
      <c r="B2776" t="str">
        <f t="shared" si="5219"/>
        <v>2776 WCAP-IS</v>
      </c>
      <c r="C2776" t="s">
        <v>234</v>
      </c>
      <c r="D2776" t="s">
        <v>407</v>
      </c>
      <c r="E2776" s="8" t="str">
        <f t="shared" si="5224"/>
        <v>2776 WCAP-IS</v>
      </c>
      <c r="G2776" s="126" t="str">
        <f>"Change in "&amp;G2774</f>
        <v>Change in Accounts payable</v>
      </c>
      <c r="K2776" s="33">
        <f t="shared" ref="K2776:P2776" si="5225">SUMIF($3:$3,K$2,2776:2776)</f>
        <v>42279.200000000004</v>
      </c>
      <c r="L2776" s="33">
        <f t="shared" si="5225"/>
        <v>22609.793333333342</v>
      </c>
      <c r="M2776" s="33">
        <f t="shared" si="5225"/>
        <v>9993.6163333333243</v>
      </c>
      <c r="N2776" s="33">
        <f t="shared" si="5225"/>
        <v>2681.6304833333415</v>
      </c>
      <c r="O2776" s="33">
        <f t="shared" si="5225"/>
        <v>1940.7120074999984</v>
      </c>
      <c r="P2776" s="33">
        <f t="shared" si="5225"/>
        <v>2037.7476078750042</v>
      </c>
      <c r="R2776" s="33"/>
      <c r="S2776" s="33">
        <f>S2774-R2774</f>
        <v>42279.200000000004</v>
      </c>
      <c r="T2776" s="33">
        <f t="shared" ref="T2776:CE2776" si="5226">T2774-S2774</f>
        <v>0</v>
      </c>
      <c r="U2776" s="33">
        <f t="shared" si="5226"/>
        <v>0</v>
      </c>
      <c r="V2776" s="33">
        <f t="shared" si="5226"/>
        <v>0</v>
      </c>
      <c r="W2776" s="33">
        <f t="shared" si="5226"/>
        <v>0</v>
      </c>
      <c r="X2776" s="33">
        <f t="shared" si="5226"/>
        <v>0</v>
      </c>
      <c r="Y2776" s="33">
        <f t="shared" si="5226"/>
        <v>0</v>
      </c>
      <c r="Z2776" s="33">
        <f t="shared" si="5226"/>
        <v>0</v>
      </c>
      <c r="AA2776" s="33">
        <f t="shared" si="5226"/>
        <v>0</v>
      </c>
      <c r="AB2776" s="33">
        <f t="shared" si="5226"/>
        <v>0</v>
      </c>
      <c r="AC2776" s="33">
        <f t="shared" si="5226"/>
        <v>0</v>
      </c>
      <c r="AD2776" s="33">
        <f t="shared" si="5226"/>
        <v>0</v>
      </c>
      <c r="AE2776" s="33">
        <f t="shared" si="5226"/>
        <v>13076.46</v>
      </c>
      <c r="AF2776" s="33">
        <f t="shared" si="5226"/>
        <v>533.33333333334303</v>
      </c>
      <c r="AG2776" s="33">
        <f t="shared" si="5226"/>
        <v>600</v>
      </c>
      <c r="AH2776" s="33">
        <f t="shared" si="5226"/>
        <v>666.66666666665697</v>
      </c>
      <c r="AI2776" s="33">
        <f t="shared" si="5226"/>
        <v>733.33333333334303</v>
      </c>
      <c r="AJ2776" s="33">
        <f t="shared" si="5226"/>
        <v>800</v>
      </c>
      <c r="AK2776" s="33">
        <f t="shared" si="5226"/>
        <v>866.66666666665697</v>
      </c>
      <c r="AL2776" s="33">
        <f t="shared" si="5226"/>
        <v>933.33333333334303</v>
      </c>
      <c r="AM2776" s="33">
        <f t="shared" si="5226"/>
        <v>1000</v>
      </c>
      <c r="AN2776" s="33">
        <f t="shared" si="5226"/>
        <v>1066.666666666657</v>
      </c>
      <c r="AO2776" s="33">
        <f t="shared" si="5226"/>
        <v>1133.333333333343</v>
      </c>
      <c r="AP2776" s="33">
        <f t="shared" si="5226"/>
        <v>1200</v>
      </c>
      <c r="AQ2776" s="33">
        <f t="shared" si="5226"/>
        <v>3026.9496666666673</v>
      </c>
      <c r="AR2776" s="33">
        <f t="shared" si="5226"/>
        <v>466.66666666665697</v>
      </c>
      <c r="AS2776" s="33">
        <f t="shared" si="5226"/>
        <v>500</v>
      </c>
      <c r="AT2776" s="33">
        <f t="shared" si="5226"/>
        <v>533.33333333332848</v>
      </c>
      <c r="AU2776" s="33">
        <f t="shared" si="5226"/>
        <v>566.66666666667152</v>
      </c>
      <c r="AV2776" s="33">
        <f t="shared" si="5226"/>
        <v>600</v>
      </c>
      <c r="AW2776" s="33">
        <f t="shared" si="5226"/>
        <v>633.33333333332848</v>
      </c>
      <c r="AX2776" s="33">
        <f t="shared" si="5226"/>
        <v>666.66666666667152</v>
      </c>
      <c r="AY2776" s="33">
        <f t="shared" si="5226"/>
        <v>700</v>
      </c>
      <c r="AZ2776" s="33">
        <f t="shared" si="5226"/>
        <v>733.33333333332848</v>
      </c>
      <c r="BA2776" s="33">
        <f t="shared" si="5226"/>
        <v>766.66666666667152</v>
      </c>
      <c r="BB2776" s="33">
        <f t="shared" si="5226"/>
        <v>800</v>
      </c>
      <c r="BC2776" s="33">
        <f t="shared" si="5226"/>
        <v>2681.6304833333415</v>
      </c>
      <c r="BD2776" s="33">
        <f t="shared" si="5226"/>
        <v>0</v>
      </c>
      <c r="BE2776" s="33">
        <f t="shared" si="5226"/>
        <v>0</v>
      </c>
      <c r="BF2776" s="33">
        <f t="shared" si="5226"/>
        <v>0</v>
      </c>
      <c r="BG2776" s="33">
        <f t="shared" si="5226"/>
        <v>0</v>
      </c>
      <c r="BH2776" s="33">
        <f t="shared" si="5226"/>
        <v>0</v>
      </c>
      <c r="BI2776" s="33">
        <f t="shared" si="5226"/>
        <v>0</v>
      </c>
      <c r="BJ2776" s="33">
        <f t="shared" si="5226"/>
        <v>0</v>
      </c>
      <c r="BK2776" s="33">
        <f t="shared" si="5226"/>
        <v>0</v>
      </c>
      <c r="BL2776" s="33">
        <f t="shared" si="5226"/>
        <v>0</v>
      </c>
      <c r="BM2776" s="33">
        <f t="shared" si="5226"/>
        <v>0</v>
      </c>
      <c r="BN2776" s="33">
        <f t="shared" si="5226"/>
        <v>0</v>
      </c>
      <c r="BO2776" s="33">
        <f t="shared" si="5226"/>
        <v>1940.7120074999984</v>
      </c>
      <c r="BP2776" s="33">
        <f t="shared" si="5226"/>
        <v>0</v>
      </c>
      <c r="BQ2776" s="33">
        <f t="shared" si="5226"/>
        <v>0</v>
      </c>
      <c r="BR2776" s="33">
        <f t="shared" si="5226"/>
        <v>0</v>
      </c>
      <c r="BS2776" s="33">
        <f t="shared" si="5226"/>
        <v>0</v>
      </c>
      <c r="BT2776" s="33">
        <f t="shared" si="5226"/>
        <v>0</v>
      </c>
      <c r="BU2776" s="33">
        <f t="shared" si="5226"/>
        <v>0</v>
      </c>
      <c r="BV2776" s="33">
        <f t="shared" si="5226"/>
        <v>0</v>
      </c>
      <c r="BW2776" s="33">
        <f t="shared" si="5226"/>
        <v>0</v>
      </c>
      <c r="BX2776" s="33">
        <f t="shared" si="5226"/>
        <v>0</v>
      </c>
      <c r="BY2776" s="33">
        <f t="shared" si="5226"/>
        <v>0</v>
      </c>
      <c r="BZ2776" s="33">
        <f t="shared" si="5226"/>
        <v>0</v>
      </c>
      <c r="CA2776" s="33">
        <f t="shared" si="5226"/>
        <v>2037.7476078750042</v>
      </c>
      <c r="CB2776" s="33">
        <f t="shared" si="5226"/>
        <v>0</v>
      </c>
      <c r="CC2776" s="33">
        <f t="shared" si="5226"/>
        <v>0</v>
      </c>
      <c r="CD2776" s="33">
        <f t="shared" si="5226"/>
        <v>0</v>
      </c>
      <c r="CE2776" s="33">
        <f t="shared" si="5226"/>
        <v>0</v>
      </c>
      <c r="CF2776" s="33">
        <f t="shared" ref="CF2776:CL2776" si="5227">CF2774-CE2774</f>
        <v>0</v>
      </c>
      <c r="CG2776" s="33">
        <f t="shared" si="5227"/>
        <v>0</v>
      </c>
      <c r="CH2776" s="33">
        <f t="shared" si="5227"/>
        <v>0</v>
      </c>
      <c r="CI2776" s="33">
        <f t="shared" si="5227"/>
        <v>0</v>
      </c>
      <c r="CJ2776" s="33">
        <f t="shared" si="5227"/>
        <v>0</v>
      </c>
      <c r="CK2776" s="33">
        <f t="shared" si="5227"/>
        <v>0</v>
      </c>
      <c r="CL2776" s="33">
        <f t="shared" si="5227"/>
        <v>0</v>
      </c>
      <c r="CO2776" s="33" t="e">
        <f t="shared" ref="CO2776" si="5228">CO2774-CN2774</f>
        <v>#N/A</v>
      </c>
      <c r="CP2776" s="33" t="e">
        <f t="shared" ref="CP2776" si="5229">CP2774-CO2774</f>
        <v>#N/A</v>
      </c>
      <c r="CQ2776" s="33" t="e">
        <f t="shared" ref="CQ2776" si="5230">CQ2774-CP2774</f>
        <v>#N/A</v>
      </c>
      <c r="CR2776" s="33" t="e">
        <f t="shared" ref="CR2776" si="5231">CR2774-CQ2774</f>
        <v>#N/A</v>
      </c>
      <c r="CS2776" s="33" t="e">
        <f t="shared" ref="CS2776" si="5232">CS2774-CR2774</f>
        <v>#N/A</v>
      </c>
      <c r="CT2776" s="33" t="e">
        <f t="shared" ref="CT2776" si="5233">CT2774-CS2774</f>
        <v>#N/A</v>
      </c>
      <c r="CU2776" s="33" t="e">
        <f t="shared" ref="CU2776" si="5234">CU2774-CT2774</f>
        <v>#N/A</v>
      </c>
      <c r="CV2776" s="33" t="e">
        <f t="shared" ref="CV2776" si="5235">CV2774-CU2774</f>
        <v>#N/A</v>
      </c>
      <c r="CW2776" s="33" t="e">
        <f t="shared" ref="CW2776" si="5236">CW2774-CV2774</f>
        <v>#N/A</v>
      </c>
      <c r="CX2776" s="33" t="e">
        <f t="shared" ref="CX2776" si="5237">CX2774-CW2774</f>
        <v>#N/A</v>
      </c>
      <c r="CY2776" s="33" t="e">
        <f t="shared" ref="CY2776" si="5238">CY2774-CX2774</f>
        <v>#N/A</v>
      </c>
      <c r="CZ2776" s="33" t="e">
        <f t="shared" ref="CZ2776" si="5239">CZ2774-CY2774</f>
        <v>#N/A</v>
      </c>
      <c r="DA2776" s="33" t="e">
        <f t="shared" ref="DA2776" si="5240">DA2774-CZ2774</f>
        <v>#N/A</v>
      </c>
      <c r="DB2776" s="33" t="e">
        <f t="shared" ref="DB2776" si="5241">DB2774-DA2774</f>
        <v>#N/A</v>
      </c>
      <c r="DC2776" s="33" t="e">
        <f t="shared" ref="DC2776" si="5242">DC2774-DB2774</f>
        <v>#N/A</v>
      </c>
      <c r="DD2776" s="33" t="e">
        <f t="shared" ref="DD2776" si="5243">DD2774-DC2774</f>
        <v>#N/A</v>
      </c>
      <c r="DE2776" s="33" t="e">
        <f t="shared" ref="DE2776" si="5244">DE2774-DD2774</f>
        <v>#N/A</v>
      </c>
      <c r="DF2776" s="33" t="e">
        <f t="shared" ref="DF2776" si="5245">DF2774-DE2774</f>
        <v>#N/A</v>
      </c>
      <c r="DG2776" s="33" t="e">
        <f t="shared" ref="DG2776" si="5246">DG2774-DF2774</f>
        <v>#N/A</v>
      </c>
      <c r="DH2776" s="33" t="e">
        <f t="shared" ref="DH2776" si="5247">DH2774-DG2774</f>
        <v>#N/A</v>
      </c>
      <c r="DI2776" s="33" t="e">
        <f t="shared" ref="DI2776" si="5248">DI2774-DH2774</f>
        <v>#N/A</v>
      </c>
      <c r="DJ2776" s="33" t="e">
        <f t="shared" ref="DJ2776" si="5249">DJ2774-DI2774</f>
        <v>#N/A</v>
      </c>
      <c r="DK2776" s="33" t="e">
        <f t="shared" ref="DK2776" si="5250">DK2774-DJ2774</f>
        <v>#N/A</v>
      </c>
      <c r="DL2776" s="33" t="e">
        <f t="shared" ref="DL2776" si="5251">DL2774-DK2774</f>
        <v>#N/A</v>
      </c>
    </row>
    <row r="2777" spans="1:116" x14ac:dyDescent="0.4">
      <c r="B2777" t="str">
        <f t="shared" si="5219"/>
        <v>2777 WCAP-IS</v>
      </c>
      <c r="D2777" t="s">
        <v>407</v>
      </c>
      <c r="E2777" s="8" t="str">
        <f t="shared" si="5224"/>
        <v>2777 WCAP-IS</v>
      </c>
      <c r="G2777" s="125"/>
      <c r="K2777" s="53"/>
      <c r="L2777" s="53"/>
      <c r="M2777" s="53"/>
      <c r="N2777" s="53"/>
      <c r="O2777" s="53"/>
      <c r="P2777" s="53"/>
      <c r="R2777" s="24"/>
      <c r="S2777" s="24"/>
      <c r="T2777" s="24"/>
      <c r="U2777" s="24"/>
      <c r="V2777" s="24"/>
      <c r="W2777" s="24"/>
      <c r="X2777" s="24"/>
      <c r="Y2777" s="24"/>
      <c r="Z2777" s="24"/>
      <c r="AA2777" s="24"/>
      <c r="AB2777" s="24"/>
      <c r="AC2777" s="24"/>
      <c r="AD2777" s="24"/>
      <c r="AE2777" s="24"/>
      <c r="AF2777" s="24"/>
      <c r="AG2777" s="24"/>
      <c r="AH2777" s="24"/>
      <c r="AI2777" s="24"/>
      <c r="AJ2777" s="24"/>
      <c r="AK2777" s="24"/>
      <c r="AL2777" s="24"/>
      <c r="AM2777" s="24"/>
      <c r="AN2777" s="24"/>
      <c r="AO2777" s="24"/>
      <c r="AP2777" s="24"/>
      <c r="AQ2777" s="24"/>
      <c r="AR2777" s="24"/>
      <c r="AS2777" s="24"/>
      <c r="AT2777" s="24"/>
      <c r="AU2777" s="24"/>
      <c r="AV2777" s="24"/>
      <c r="AW2777" s="24"/>
      <c r="AX2777" s="24"/>
      <c r="AY2777" s="24"/>
      <c r="AZ2777" s="24"/>
      <c r="BA2777" s="24"/>
      <c r="BB2777" s="24"/>
      <c r="BC2777" s="24"/>
      <c r="BD2777" s="24"/>
      <c r="BE2777" s="24"/>
      <c r="BF2777" s="24"/>
      <c r="BG2777" s="24"/>
      <c r="BH2777" s="24"/>
      <c r="BI2777" s="24"/>
      <c r="BJ2777" s="24"/>
      <c r="BK2777" s="24"/>
      <c r="BL2777" s="24"/>
      <c r="BM2777" s="24"/>
      <c r="BN2777" s="24"/>
      <c r="BO2777" s="24"/>
      <c r="BP2777" s="24"/>
      <c r="BQ2777" s="24"/>
      <c r="BR2777" s="24"/>
      <c r="BS2777" s="24"/>
      <c r="BT2777" s="24"/>
      <c r="BU2777" s="24"/>
      <c r="BV2777" s="24"/>
      <c r="BW2777" s="24"/>
      <c r="BX2777" s="24"/>
      <c r="BY2777" s="24"/>
      <c r="BZ2777" s="24"/>
      <c r="CA2777" s="24"/>
      <c r="CB2777" s="24"/>
      <c r="CC2777" s="24"/>
      <c r="CD2777" s="24"/>
      <c r="CE2777" s="24"/>
      <c r="CF2777" s="24"/>
      <c r="CG2777" s="24"/>
      <c r="CH2777" s="24"/>
      <c r="CI2777" s="24"/>
      <c r="CJ2777" s="24"/>
      <c r="CK2777" s="24"/>
      <c r="CL2777" s="24"/>
      <c r="CO2777" s="24"/>
      <c r="CP2777" s="24"/>
      <c r="CQ2777" s="24"/>
      <c r="CR2777" s="24"/>
      <c r="CS2777" s="24"/>
      <c r="CT2777" s="24"/>
      <c r="CU2777" s="24"/>
      <c r="CV2777" s="24"/>
      <c r="CW2777" s="24"/>
      <c r="CX2777" s="24"/>
      <c r="CY2777" s="24"/>
      <c r="CZ2777" s="24"/>
      <c r="DA2777" s="24"/>
      <c r="DB2777" s="24"/>
      <c r="DC2777" s="24"/>
      <c r="DD2777" s="24"/>
      <c r="DE2777" s="24"/>
      <c r="DF2777" s="24"/>
      <c r="DG2777" s="24"/>
      <c r="DH2777" s="24"/>
      <c r="DI2777" s="24"/>
      <c r="DJ2777" s="24"/>
      <c r="DK2777" s="24"/>
      <c r="DL2777" s="24"/>
    </row>
    <row r="2778" spans="1:116" x14ac:dyDescent="0.4">
      <c r="B2778" t="s">
        <v>332</v>
      </c>
      <c r="D2778" t="s">
        <v>407</v>
      </c>
      <c r="E2778" s="8" t="str">
        <f t="shared" si="5224"/>
        <v>2778 WCAP-IS</v>
      </c>
      <c r="G2778" s="136" t="str">
        <f>G2761</f>
        <v>(Primary label)</v>
      </c>
      <c r="K2778" s="53"/>
      <c r="L2778" s="53"/>
      <c r="M2778" s="53"/>
      <c r="N2778" s="53"/>
      <c r="O2778" s="53"/>
      <c r="P2778" s="53"/>
      <c r="R2778" s="24"/>
      <c r="S2778" s="24"/>
      <c r="T2778" s="24"/>
      <c r="U2778" s="24"/>
      <c r="V2778" s="24"/>
      <c r="W2778" s="24"/>
      <c r="X2778" s="24"/>
      <c r="Y2778" s="24"/>
      <c r="Z2778" s="24"/>
      <c r="AA2778" s="24"/>
      <c r="AB2778" s="24"/>
      <c r="AC2778" s="24"/>
      <c r="AD2778" s="24"/>
      <c r="AE2778" s="24"/>
      <c r="AF2778" s="24"/>
      <c r="AG2778" s="24"/>
      <c r="AH2778" s="24"/>
      <c r="AI2778" s="24"/>
      <c r="AJ2778" s="24"/>
      <c r="AK2778" s="24"/>
      <c r="AL2778" s="24"/>
      <c r="AM2778" s="24"/>
      <c r="AN2778" s="24"/>
      <c r="AO2778" s="24"/>
      <c r="AP2778" s="24"/>
      <c r="AQ2778" s="24"/>
      <c r="AR2778" s="24"/>
      <c r="AS2778" s="24"/>
      <c r="AT2778" s="24"/>
      <c r="AU2778" s="24"/>
      <c r="AV2778" s="24"/>
      <c r="AW2778" s="24"/>
      <c r="AX2778" s="24"/>
      <c r="AY2778" s="24"/>
      <c r="AZ2778" s="24"/>
      <c r="BA2778" s="24"/>
      <c r="BB2778" s="24"/>
      <c r="BC2778" s="24"/>
      <c r="BD2778" s="24"/>
      <c r="BE2778" s="24"/>
      <c r="BF2778" s="24"/>
      <c r="BG2778" s="24"/>
      <c r="BH2778" s="24"/>
      <c r="BI2778" s="24"/>
      <c r="BJ2778" s="24"/>
      <c r="BK2778" s="24"/>
      <c r="BL2778" s="24"/>
      <c r="BM2778" s="24"/>
      <c r="BN2778" s="24"/>
      <c r="BO2778" s="24"/>
      <c r="BP2778" s="24"/>
      <c r="BQ2778" s="24"/>
      <c r="BR2778" s="24"/>
      <c r="BS2778" s="24"/>
      <c r="BT2778" s="24"/>
      <c r="BU2778" s="24"/>
      <c r="BV2778" s="24"/>
      <c r="BW2778" s="24"/>
      <c r="BX2778" s="24"/>
      <c r="BY2778" s="24"/>
      <c r="BZ2778" s="24"/>
      <c r="CA2778" s="24"/>
      <c r="CB2778" s="24"/>
      <c r="CC2778" s="24"/>
      <c r="CD2778" s="24"/>
      <c r="CE2778" s="24"/>
      <c r="CF2778" s="24"/>
      <c r="CG2778" s="24"/>
      <c r="CH2778" s="24"/>
      <c r="CI2778" s="24"/>
      <c r="CJ2778" s="24"/>
      <c r="CK2778" s="24"/>
      <c r="CL2778" s="24"/>
      <c r="CO2778" s="24"/>
      <c r="CP2778" s="24"/>
      <c r="CQ2778" s="24"/>
      <c r="CR2778" s="24"/>
      <c r="CS2778" s="24"/>
      <c r="CT2778" s="24"/>
      <c r="CU2778" s="24"/>
      <c r="CV2778" s="24"/>
      <c r="CW2778" s="24"/>
      <c r="CX2778" s="24"/>
      <c r="CY2778" s="24"/>
      <c r="CZ2778" s="24"/>
      <c r="DA2778" s="24"/>
      <c r="DB2778" s="24"/>
      <c r="DC2778" s="24"/>
      <c r="DD2778" s="24"/>
      <c r="DE2778" s="24"/>
      <c r="DF2778" s="24"/>
      <c r="DG2778" s="24"/>
      <c r="DH2778" s="24"/>
      <c r="DI2778" s="24"/>
      <c r="DJ2778" s="24"/>
      <c r="DK2778" s="24"/>
      <c r="DL2778" s="24"/>
    </row>
    <row r="2779" spans="1:116" x14ac:dyDescent="0.4">
      <c r="B2779" t="s">
        <v>332</v>
      </c>
      <c r="D2779" t="s">
        <v>407</v>
      </c>
      <c r="E2779" s="8" t="str">
        <f t="shared" si="5224"/>
        <v>2779 WCAP-IS</v>
      </c>
      <c r="G2779" s="136" t="str">
        <f t="shared" ref="G2779:G2785" si="5252">G2762</f>
        <v>primary unit</v>
      </c>
      <c r="K2779" s="53"/>
      <c r="L2779" s="53"/>
      <c r="M2779" s="53"/>
      <c r="N2779" s="53"/>
      <c r="O2779" s="53"/>
      <c r="P2779" s="53"/>
      <c r="R2779" s="24"/>
      <c r="S2779" s="24"/>
      <c r="T2779" s="24"/>
      <c r="U2779" s="24"/>
      <c r="V2779" s="24"/>
      <c r="W2779" s="24"/>
      <c r="X2779" s="24"/>
      <c r="Y2779" s="24"/>
      <c r="Z2779" s="24"/>
      <c r="AA2779" s="24"/>
      <c r="AB2779" s="24"/>
      <c r="AC2779" s="24"/>
      <c r="AD2779" s="24"/>
      <c r="AE2779" s="24"/>
      <c r="AF2779" s="24"/>
      <c r="AG2779" s="24"/>
      <c r="AH2779" s="24"/>
      <c r="AI2779" s="24"/>
      <c r="AJ2779" s="24"/>
      <c r="AK2779" s="24"/>
      <c r="AL2779" s="24"/>
      <c r="AM2779" s="24"/>
      <c r="AN2779" s="24"/>
      <c r="AO2779" s="24"/>
      <c r="AP2779" s="24"/>
      <c r="AQ2779" s="24"/>
      <c r="AR2779" s="24"/>
      <c r="AS2779" s="24"/>
      <c r="AT2779" s="24"/>
      <c r="AU2779" s="24"/>
      <c r="AV2779" s="24"/>
      <c r="AW2779" s="24"/>
      <c r="AX2779" s="24"/>
      <c r="AY2779" s="24"/>
      <c r="AZ2779" s="24"/>
      <c r="BA2779" s="24"/>
      <c r="BB2779" s="24"/>
      <c r="BC2779" s="24"/>
      <c r="BD2779" s="24"/>
      <c r="BE2779" s="24"/>
      <c r="BF2779" s="24"/>
      <c r="BG2779" s="24"/>
      <c r="BH2779" s="24"/>
      <c r="BI2779" s="24"/>
      <c r="BJ2779" s="24"/>
      <c r="BK2779" s="24"/>
      <c r="BL2779" s="24"/>
      <c r="BM2779" s="24"/>
      <c r="BN2779" s="24"/>
      <c r="BO2779" s="24"/>
      <c r="BP2779" s="24"/>
      <c r="BQ2779" s="24"/>
      <c r="BR2779" s="24"/>
      <c r="BS2779" s="24"/>
      <c r="BT2779" s="24"/>
      <c r="BU2779" s="24"/>
      <c r="BV2779" s="24"/>
      <c r="BW2779" s="24"/>
      <c r="BX2779" s="24"/>
      <c r="BY2779" s="24"/>
      <c r="BZ2779" s="24"/>
      <c r="CA2779" s="24"/>
      <c r="CB2779" s="24"/>
      <c r="CC2779" s="24"/>
      <c r="CD2779" s="24"/>
      <c r="CE2779" s="24"/>
      <c r="CF2779" s="24"/>
      <c r="CG2779" s="24"/>
      <c r="CH2779" s="24"/>
      <c r="CI2779" s="24"/>
      <c r="CJ2779" s="24"/>
      <c r="CK2779" s="24"/>
      <c r="CL2779" s="24"/>
      <c r="CO2779" s="24"/>
      <c r="CP2779" s="24"/>
      <c r="CQ2779" s="24"/>
      <c r="CR2779" s="24"/>
      <c r="CS2779" s="24"/>
      <c r="CT2779" s="24"/>
      <c r="CU2779" s="24"/>
      <c r="CV2779" s="24"/>
      <c r="CW2779" s="24"/>
      <c r="CX2779" s="24"/>
      <c r="CY2779" s="24"/>
      <c r="CZ2779" s="24"/>
      <c r="DA2779" s="24"/>
      <c r="DB2779" s="24"/>
      <c r="DC2779" s="24"/>
      <c r="DD2779" s="24"/>
      <c r="DE2779" s="24"/>
      <c r="DF2779" s="24"/>
      <c r="DG2779" s="24"/>
      <c r="DH2779" s="24"/>
      <c r="DI2779" s="24"/>
      <c r="DJ2779" s="24"/>
      <c r="DK2779" s="24"/>
      <c r="DL2779" s="24"/>
    </row>
    <row r="2780" spans="1:116" x14ac:dyDescent="0.4">
      <c r="B2780" t="s">
        <v>332</v>
      </c>
      <c r="D2780" t="s">
        <v>407</v>
      </c>
      <c r="E2780" s="8" t="str">
        <f t="shared" si="5224"/>
        <v>2780 WCAP-IS</v>
      </c>
      <c r="G2780" s="136" t="str">
        <f t="shared" si="5252"/>
        <v>Primary revenue driver</v>
      </c>
      <c r="K2780" s="53"/>
      <c r="L2780" s="53"/>
      <c r="M2780" s="53"/>
      <c r="N2780" s="53"/>
      <c r="O2780" s="53"/>
      <c r="P2780" s="53"/>
      <c r="R2780" s="24"/>
      <c r="S2780" s="179" t="str">
        <f>S2763</f>
        <v>S$16</v>
      </c>
      <c r="T2780" s="179" t="str">
        <f t="shared" ref="T2780:CE2780" si="5253">T2763</f>
        <v>T$16</v>
      </c>
      <c r="U2780" s="179" t="str">
        <f t="shared" si="5253"/>
        <v>U$16</v>
      </c>
      <c r="V2780" s="179" t="str">
        <f t="shared" si="5253"/>
        <v>V$16</v>
      </c>
      <c r="W2780" s="179" t="str">
        <f t="shared" si="5253"/>
        <v>W$16</v>
      </c>
      <c r="X2780" s="179" t="str">
        <f t="shared" si="5253"/>
        <v>X$16</v>
      </c>
      <c r="Y2780" s="179" t="str">
        <f t="shared" si="5253"/>
        <v>Y$16</v>
      </c>
      <c r="Z2780" s="179" t="str">
        <f t="shared" si="5253"/>
        <v>Z$16</v>
      </c>
      <c r="AA2780" s="179" t="str">
        <f t="shared" si="5253"/>
        <v>AA$16</v>
      </c>
      <c r="AB2780" s="179" t="str">
        <f t="shared" si="5253"/>
        <v>AB$16</v>
      </c>
      <c r="AC2780" s="179" t="str">
        <f t="shared" si="5253"/>
        <v>AC$16</v>
      </c>
      <c r="AD2780" s="179" t="str">
        <f t="shared" si="5253"/>
        <v>AD$16</v>
      </c>
      <c r="AE2780" s="179" t="str">
        <f t="shared" si="5253"/>
        <v>AE$16</v>
      </c>
      <c r="AF2780" s="179" t="str">
        <f t="shared" si="5253"/>
        <v>AF$16</v>
      </c>
      <c r="AG2780" s="179" t="str">
        <f t="shared" si="5253"/>
        <v>AG$16</v>
      </c>
      <c r="AH2780" s="179" t="str">
        <f t="shared" si="5253"/>
        <v>AH$16</v>
      </c>
      <c r="AI2780" s="179" t="str">
        <f t="shared" si="5253"/>
        <v>AI$16</v>
      </c>
      <c r="AJ2780" s="179" t="str">
        <f t="shared" si="5253"/>
        <v>AJ$16</v>
      </c>
      <c r="AK2780" s="179" t="str">
        <f t="shared" si="5253"/>
        <v>AK$16</v>
      </c>
      <c r="AL2780" s="179" t="str">
        <f t="shared" si="5253"/>
        <v>AL$16</v>
      </c>
      <c r="AM2780" s="179" t="str">
        <f t="shared" si="5253"/>
        <v>AM$16</v>
      </c>
      <c r="AN2780" s="179" t="str">
        <f t="shared" si="5253"/>
        <v>AN$16</v>
      </c>
      <c r="AO2780" s="179" t="str">
        <f t="shared" si="5253"/>
        <v>AO$16</v>
      </c>
      <c r="AP2780" s="179" t="str">
        <f t="shared" si="5253"/>
        <v>AP$16</v>
      </c>
      <c r="AQ2780" s="179" t="str">
        <f t="shared" si="5253"/>
        <v>AQ$16</v>
      </c>
      <c r="AR2780" s="179" t="str">
        <f t="shared" si="5253"/>
        <v>AR$16</v>
      </c>
      <c r="AS2780" s="179" t="str">
        <f t="shared" si="5253"/>
        <v>AS$16</v>
      </c>
      <c r="AT2780" s="179" t="str">
        <f t="shared" si="5253"/>
        <v>AT$16</v>
      </c>
      <c r="AU2780" s="179" t="str">
        <f t="shared" si="5253"/>
        <v>AU$16</v>
      </c>
      <c r="AV2780" s="179" t="str">
        <f t="shared" si="5253"/>
        <v>AV$16</v>
      </c>
      <c r="AW2780" s="179" t="str">
        <f t="shared" si="5253"/>
        <v>AW$16</v>
      </c>
      <c r="AX2780" s="179" t="str">
        <f t="shared" si="5253"/>
        <v>AX$16</v>
      </c>
      <c r="AY2780" s="179" t="str">
        <f t="shared" si="5253"/>
        <v>AY$16</v>
      </c>
      <c r="AZ2780" s="179" t="str">
        <f t="shared" si="5253"/>
        <v>AZ$16</v>
      </c>
      <c r="BA2780" s="179" t="str">
        <f t="shared" si="5253"/>
        <v>BA$16</v>
      </c>
      <c r="BB2780" s="179" t="str">
        <f t="shared" si="5253"/>
        <v>BB$16</v>
      </c>
      <c r="BC2780" s="179" t="str">
        <f t="shared" si="5253"/>
        <v>BC$16</v>
      </c>
      <c r="BD2780" s="179" t="str">
        <f t="shared" si="5253"/>
        <v>BD$16</v>
      </c>
      <c r="BE2780" s="179" t="str">
        <f t="shared" si="5253"/>
        <v>BE$16</v>
      </c>
      <c r="BF2780" s="179" t="str">
        <f t="shared" si="5253"/>
        <v>BF$16</v>
      </c>
      <c r="BG2780" s="179" t="str">
        <f t="shared" si="5253"/>
        <v>BG$16</v>
      </c>
      <c r="BH2780" s="179" t="str">
        <f t="shared" si="5253"/>
        <v>BH$16</v>
      </c>
      <c r="BI2780" s="179" t="str">
        <f t="shared" si="5253"/>
        <v>BI$16</v>
      </c>
      <c r="BJ2780" s="179" t="str">
        <f t="shared" si="5253"/>
        <v>BJ$16</v>
      </c>
      <c r="BK2780" s="179" t="str">
        <f t="shared" si="5253"/>
        <v>BK$16</v>
      </c>
      <c r="BL2780" s="179" t="str">
        <f t="shared" si="5253"/>
        <v>BL$16</v>
      </c>
      <c r="BM2780" s="179" t="str">
        <f t="shared" si="5253"/>
        <v>BM$16</v>
      </c>
      <c r="BN2780" s="179" t="str">
        <f t="shared" si="5253"/>
        <v>BN$16</v>
      </c>
      <c r="BO2780" s="179" t="str">
        <f t="shared" si="5253"/>
        <v>BO$16</v>
      </c>
      <c r="BP2780" s="179" t="str">
        <f t="shared" si="5253"/>
        <v>BP$16</v>
      </c>
      <c r="BQ2780" s="179" t="str">
        <f t="shared" si="5253"/>
        <v>BQ$16</v>
      </c>
      <c r="BR2780" s="179" t="str">
        <f t="shared" si="5253"/>
        <v>BR$16</v>
      </c>
      <c r="BS2780" s="179" t="str">
        <f t="shared" si="5253"/>
        <v>BS$16</v>
      </c>
      <c r="BT2780" s="179" t="str">
        <f t="shared" si="5253"/>
        <v>BT$16</v>
      </c>
      <c r="BU2780" s="179" t="str">
        <f t="shared" si="5253"/>
        <v>BU$16</v>
      </c>
      <c r="BV2780" s="179" t="str">
        <f t="shared" si="5253"/>
        <v>BV$16</v>
      </c>
      <c r="BW2780" s="179" t="str">
        <f t="shared" si="5253"/>
        <v>BW$16</v>
      </c>
      <c r="BX2780" s="179" t="str">
        <f t="shared" si="5253"/>
        <v>BX$16</v>
      </c>
      <c r="BY2780" s="179" t="str">
        <f t="shared" si="5253"/>
        <v>BY$16</v>
      </c>
      <c r="BZ2780" s="179" t="str">
        <f t="shared" si="5253"/>
        <v>BZ$16</v>
      </c>
      <c r="CA2780" s="179" t="str">
        <f t="shared" si="5253"/>
        <v>CA$16</v>
      </c>
      <c r="CB2780" s="179" t="str">
        <f t="shared" si="5253"/>
        <v>CB$16</v>
      </c>
      <c r="CC2780" s="179" t="str">
        <f t="shared" si="5253"/>
        <v>CC$16</v>
      </c>
      <c r="CD2780" s="179" t="str">
        <f t="shared" si="5253"/>
        <v>CD$16</v>
      </c>
      <c r="CE2780" s="179" t="str">
        <f t="shared" si="5253"/>
        <v>CE$16</v>
      </c>
      <c r="CF2780" s="179" t="str">
        <f t="shared" ref="CF2780:CL2780" si="5254">CF2763</f>
        <v>CF$16</v>
      </c>
      <c r="CG2780" s="179" t="str">
        <f t="shared" si="5254"/>
        <v>CG$16</v>
      </c>
      <c r="CH2780" s="179" t="str">
        <f t="shared" si="5254"/>
        <v>CH$16</v>
      </c>
      <c r="CI2780" s="179" t="str">
        <f t="shared" si="5254"/>
        <v>CI$16</v>
      </c>
      <c r="CJ2780" s="179" t="str">
        <f t="shared" si="5254"/>
        <v>CJ$16</v>
      </c>
      <c r="CK2780" s="179" t="str">
        <f t="shared" si="5254"/>
        <v>CK$16</v>
      </c>
      <c r="CL2780" s="179" t="str">
        <f t="shared" si="5254"/>
        <v>CL$16</v>
      </c>
      <c r="CO2780" s="179" t="str">
        <f t="shared" ref="CO2780:DL2780" si="5255">CO1330</f>
        <v>CO$16</v>
      </c>
      <c r="CP2780" s="179" t="str">
        <f t="shared" si="5255"/>
        <v>CP$16</v>
      </c>
      <c r="CQ2780" s="179" t="str">
        <f t="shared" si="5255"/>
        <v>CQ$16</v>
      </c>
      <c r="CR2780" s="179" t="str">
        <f t="shared" si="5255"/>
        <v>CR$16</v>
      </c>
      <c r="CS2780" s="179" t="str">
        <f t="shared" si="5255"/>
        <v>CS$16</v>
      </c>
      <c r="CT2780" s="179" t="str">
        <f t="shared" si="5255"/>
        <v>CT$16</v>
      </c>
      <c r="CU2780" s="179" t="str">
        <f t="shared" si="5255"/>
        <v>CU$16</v>
      </c>
      <c r="CV2780" s="179" t="str">
        <f t="shared" si="5255"/>
        <v>CV$16</v>
      </c>
      <c r="CW2780" s="179" t="str">
        <f t="shared" si="5255"/>
        <v>CW$16</v>
      </c>
      <c r="CX2780" s="179" t="str">
        <f t="shared" si="5255"/>
        <v>CX$16</v>
      </c>
      <c r="CY2780" s="179" t="str">
        <f t="shared" si="5255"/>
        <v>CY$16</v>
      </c>
      <c r="CZ2780" s="179" t="str">
        <f t="shared" si="5255"/>
        <v>CZ$16</v>
      </c>
      <c r="DA2780" s="179" t="str">
        <f t="shared" si="5255"/>
        <v>DA$16</v>
      </c>
      <c r="DB2780" s="179" t="str">
        <f t="shared" si="5255"/>
        <v>DB$16</v>
      </c>
      <c r="DC2780" s="179" t="str">
        <f t="shared" si="5255"/>
        <v>DC$16</v>
      </c>
      <c r="DD2780" s="179" t="str">
        <f t="shared" si="5255"/>
        <v>DD$16</v>
      </c>
      <c r="DE2780" s="179" t="str">
        <f t="shared" si="5255"/>
        <v>DE$16</v>
      </c>
      <c r="DF2780" s="179" t="str">
        <f t="shared" si="5255"/>
        <v>DF$16</v>
      </c>
      <c r="DG2780" s="179" t="str">
        <f t="shared" si="5255"/>
        <v>DG$16</v>
      </c>
      <c r="DH2780" s="179" t="str">
        <f t="shared" si="5255"/>
        <v>DH$16</v>
      </c>
      <c r="DI2780" s="179" t="str">
        <f t="shared" si="5255"/>
        <v>DI$16</v>
      </c>
      <c r="DJ2780" s="179" t="str">
        <f t="shared" si="5255"/>
        <v>DJ$16</v>
      </c>
      <c r="DK2780" s="179" t="str">
        <f t="shared" si="5255"/>
        <v>DK$16</v>
      </c>
      <c r="DL2780" s="179" t="str">
        <f t="shared" si="5255"/>
        <v>DL$16</v>
      </c>
    </row>
    <row r="2781" spans="1:116" x14ac:dyDescent="0.4">
      <c r="B2781" t="s">
        <v>332</v>
      </c>
      <c r="D2781" t="s">
        <v>407</v>
      </c>
      <c r="E2781" s="8" t="str">
        <f t="shared" si="5224"/>
        <v>2781 WCAP-IS</v>
      </c>
      <c r="G2781" s="136" t="str">
        <f t="shared" si="5252"/>
        <v>Primary volume driver</v>
      </c>
      <c r="H2781" s="56"/>
      <c r="I2781" s="79"/>
      <c r="J2781" s="79"/>
      <c r="K2781" s="15"/>
      <c r="L2781" s="15"/>
      <c r="M2781" s="15"/>
      <c r="N2781" s="15"/>
      <c r="O2781" s="15"/>
      <c r="P2781" s="15"/>
      <c r="R2781" s="15"/>
      <c r="S2781" s="179" t="str">
        <f t="shared" ref="S2781:CD2781" si="5256">S2764</f>
        <v>S$17</v>
      </c>
      <c r="T2781" s="179" t="str">
        <f t="shared" si="5256"/>
        <v>T$17</v>
      </c>
      <c r="U2781" s="179" t="str">
        <f t="shared" si="5256"/>
        <v>U$17</v>
      </c>
      <c r="V2781" s="179" t="str">
        <f t="shared" si="5256"/>
        <v>V$17</v>
      </c>
      <c r="W2781" s="179" t="str">
        <f t="shared" si="5256"/>
        <v>W$17</v>
      </c>
      <c r="X2781" s="179" t="str">
        <f t="shared" si="5256"/>
        <v>X$17</v>
      </c>
      <c r="Y2781" s="179" t="str">
        <f t="shared" si="5256"/>
        <v>Y$17</v>
      </c>
      <c r="Z2781" s="179" t="str">
        <f t="shared" si="5256"/>
        <v>Z$17</v>
      </c>
      <c r="AA2781" s="179" t="str">
        <f t="shared" si="5256"/>
        <v>AA$17</v>
      </c>
      <c r="AB2781" s="179" t="str">
        <f t="shared" si="5256"/>
        <v>AB$17</v>
      </c>
      <c r="AC2781" s="179" t="str">
        <f t="shared" si="5256"/>
        <v>AC$17</v>
      </c>
      <c r="AD2781" s="179" t="str">
        <f t="shared" si="5256"/>
        <v>AD$17</v>
      </c>
      <c r="AE2781" s="179" t="str">
        <f t="shared" si="5256"/>
        <v>AE$17</v>
      </c>
      <c r="AF2781" s="179" t="str">
        <f t="shared" si="5256"/>
        <v>AF$17</v>
      </c>
      <c r="AG2781" s="179" t="str">
        <f t="shared" si="5256"/>
        <v>AG$17</v>
      </c>
      <c r="AH2781" s="179" t="str">
        <f t="shared" si="5256"/>
        <v>AH$17</v>
      </c>
      <c r="AI2781" s="179" t="str">
        <f t="shared" si="5256"/>
        <v>AI$17</v>
      </c>
      <c r="AJ2781" s="179" t="str">
        <f t="shared" si="5256"/>
        <v>AJ$17</v>
      </c>
      <c r="AK2781" s="179" t="str">
        <f t="shared" si="5256"/>
        <v>AK$17</v>
      </c>
      <c r="AL2781" s="179" t="str">
        <f t="shared" si="5256"/>
        <v>AL$17</v>
      </c>
      <c r="AM2781" s="179" t="str">
        <f t="shared" si="5256"/>
        <v>AM$17</v>
      </c>
      <c r="AN2781" s="179" t="str">
        <f t="shared" si="5256"/>
        <v>AN$17</v>
      </c>
      <c r="AO2781" s="179" t="str">
        <f t="shared" si="5256"/>
        <v>AO$17</v>
      </c>
      <c r="AP2781" s="179" t="str">
        <f t="shared" si="5256"/>
        <v>AP$17</v>
      </c>
      <c r="AQ2781" s="179" t="str">
        <f t="shared" si="5256"/>
        <v>AQ$17</v>
      </c>
      <c r="AR2781" s="179" t="str">
        <f t="shared" si="5256"/>
        <v>AR$17</v>
      </c>
      <c r="AS2781" s="179" t="str">
        <f t="shared" si="5256"/>
        <v>AS$17</v>
      </c>
      <c r="AT2781" s="179" t="str">
        <f t="shared" si="5256"/>
        <v>AT$17</v>
      </c>
      <c r="AU2781" s="179" t="str">
        <f t="shared" si="5256"/>
        <v>AU$17</v>
      </c>
      <c r="AV2781" s="179" t="str">
        <f t="shared" si="5256"/>
        <v>AV$17</v>
      </c>
      <c r="AW2781" s="179" t="str">
        <f t="shared" si="5256"/>
        <v>AW$17</v>
      </c>
      <c r="AX2781" s="179" t="str">
        <f t="shared" si="5256"/>
        <v>AX$17</v>
      </c>
      <c r="AY2781" s="179" t="str">
        <f t="shared" si="5256"/>
        <v>AY$17</v>
      </c>
      <c r="AZ2781" s="179" t="str">
        <f t="shared" si="5256"/>
        <v>AZ$17</v>
      </c>
      <c r="BA2781" s="179" t="str">
        <f t="shared" si="5256"/>
        <v>BA$17</v>
      </c>
      <c r="BB2781" s="179" t="str">
        <f t="shared" si="5256"/>
        <v>BB$17</v>
      </c>
      <c r="BC2781" s="179" t="str">
        <f t="shared" si="5256"/>
        <v>BC$17</v>
      </c>
      <c r="BD2781" s="179" t="str">
        <f t="shared" si="5256"/>
        <v>BD$17</v>
      </c>
      <c r="BE2781" s="179" t="str">
        <f t="shared" si="5256"/>
        <v>BE$17</v>
      </c>
      <c r="BF2781" s="179" t="str">
        <f t="shared" si="5256"/>
        <v>BF$17</v>
      </c>
      <c r="BG2781" s="179" t="str">
        <f t="shared" si="5256"/>
        <v>BG$17</v>
      </c>
      <c r="BH2781" s="179" t="str">
        <f t="shared" si="5256"/>
        <v>BH$17</v>
      </c>
      <c r="BI2781" s="179" t="str">
        <f t="shared" si="5256"/>
        <v>BI$17</v>
      </c>
      <c r="BJ2781" s="179" t="str">
        <f t="shared" si="5256"/>
        <v>BJ$17</v>
      </c>
      <c r="BK2781" s="179" t="str">
        <f t="shared" si="5256"/>
        <v>BK$17</v>
      </c>
      <c r="BL2781" s="179" t="str">
        <f t="shared" si="5256"/>
        <v>BL$17</v>
      </c>
      <c r="BM2781" s="179" t="str">
        <f t="shared" si="5256"/>
        <v>BM$17</v>
      </c>
      <c r="BN2781" s="179" t="str">
        <f t="shared" si="5256"/>
        <v>BN$17</v>
      </c>
      <c r="BO2781" s="179" t="str">
        <f t="shared" si="5256"/>
        <v>BO$17</v>
      </c>
      <c r="BP2781" s="179" t="str">
        <f t="shared" si="5256"/>
        <v>BP$17</v>
      </c>
      <c r="BQ2781" s="179" t="str">
        <f t="shared" si="5256"/>
        <v>BQ$17</v>
      </c>
      <c r="BR2781" s="179" t="str">
        <f t="shared" si="5256"/>
        <v>BR$17</v>
      </c>
      <c r="BS2781" s="179" t="str">
        <f t="shared" si="5256"/>
        <v>BS$17</v>
      </c>
      <c r="BT2781" s="179" t="str">
        <f t="shared" si="5256"/>
        <v>BT$17</v>
      </c>
      <c r="BU2781" s="179" t="str">
        <f t="shared" si="5256"/>
        <v>BU$17</v>
      </c>
      <c r="BV2781" s="179" t="str">
        <f t="shared" si="5256"/>
        <v>BV$17</v>
      </c>
      <c r="BW2781" s="179" t="str">
        <f t="shared" si="5256"/>
        <v>BW$17</v>
      </c>
      <c r="BX2781" s="179" t="str">
        <f t="shared" si="5256"/>
        <v>BX$17</v>
      </c>
      <c r="BY2781" s="179" t="str">
        <f t="shared" si="5256"/>
        <v>BY$17</v>
      </c>
      <c r="BZ2781" s="179" t="str">
        <f t="shared" si="5256"/>
        <v>BZ$17</v>
      </c>
      <c r="CA2781" s="179" t="str">
        <f t="shared" si="5256"/>
        <v>CA$17</v>
      </c>
      <c r="CB2781" s="179" t="str">
        <f t="shared" si="5256"/>
        <v>CB$17</v>
      </c>
      <c r="CC2781" s="179" t="str">
        <f t="shared" si="5256"/>
        <v>CC$17</v>
      </c>
      <c r="CD2781" s="179" t="str">
        <f t="shared" si="5256"/>
        <v>CD$17</v>
      </c>
      <c r="CE2781" s="179" t="str">
        <f t="shared" ref="CE2781:CL2781" si="5257">CE2764</f>
        <v>CE$17</v>
      </c>
      <c r="CF2781" s="179" t="str">
        <f t="shared" si="5257"/>
        <v>CF$17</v>
      </c>
      <c r="CG2781" s="179" t="str">
        <f t="shared" si="5257"/>
        <v>CG$17</v>
      </c>
      <c r="CH2781" s="179" t="str">
        <f t="shared" si="5257"/>
        <v>CH$17</v>
      </c>
      <c r="CI2781" s="179" t="str">
        <f t="shared" si="5257"/>
        <v>CI$17</v>
      </c>
      <c r="CJ2781" s="179" t="str">
        <f t="shared" si="5257"/>
        <v>CJ$17</v>
      </c>
      <c r="CK2781" s="179" t="str">
        <f t="shared" si="5257"/>
        <v>CK$17</v>
      </c>
      <c r="CL2781" s="179" t="str">
        <f t="shared" si="5257"/>
        <v>CL$17</v>
      </c>
      <c r="CN2781" s="79"/>
      <c r="CO2781" s="179" t="str">
        <f t="shared" ref="CO2781:DL2781" si="5258">CO1331</f>
        <v>CO$17</v>
      </c>
      <c r="CP2781" s="179" t="str">
        <f t="shared" si="5258"/>
        <v>CP$17</v>
      </c>
      <c r="CQ2781" s="179" t="str">
        <f t="shared" si="5258"/>
        <v>CQ$17</v>
      </c>
      <c r="CR2781" s="179" t="str">
        <f t="shared" si="5258"/>
        <v>CR$17</v>
      </c>
      <c r="CS2781" s="179" t="str">
        <f t="shared" si="5258"/>
        <v>CS$17</v>
      </c>
      <c r="CT2781" s="179" t="str">
        <f t="shared" si="5258"/>
        <v>CT$17</v>
      </c>
      <c r="CU2781" s="179" t="str">
        <f t="shared" si="5258"/>
        <v>CU$17</v>
      </c>
      <c r="CV2781" s="179" t="str">
        <f t="shared" si="5258"/>
        <v>CV$17</v>
      </c>
      <c r="CW2781" s="179" t="str">
        <f t="shared" si="5258"/>
        <v>CW$17</v>
      </c>
      <c r="CX2781" s="179" t="str">
        <f t="shared" si="5258"/>
        <v>CX$17</v>
      </c>
      <c r="CY2781" s="179" t="str">
        <f t="shared" si="5258"/>
        <v>CY$17</v>
      </c>
      <c r="CZ2781" s="179" t="str">
        <f t="shared" si="5258"/>
        <v>CZ$17</v>
      </c>
      <c r="DA2781" s="179" t="str">
        <f t="shared" si="5258"/>
        <v>DA$17</v>
      </c>
      <c r="DB2781" s="179" t="str">
        <f t="shared" si="5258"/>
        <v>DB$17</v>
      </c>
      <c r="DC2781" s="179" t="str">
        <f t="shared" si="5258"/>
        <v>DC$17</v>
      </c>
      <c r="DD2781" s="179" t="str">
        <f t="shared" si="5258"/>
        <v>DD$17</v>
      </c>
      <c r="DE2781" s="179" t="str">
        <f t="shared" si="5258"/>
        <v>DE$17</v>
      </c>
      <c r="DF2781" s="179" t="str">
        <f t="shared" si="5258"/>
        <v>DF$17</v>
      </c>
      <c r="DG2781" s="179" t="str">
        <f t="shared" si="5258"/>
        <v>DG$17</v>
      </c>
      <c r="DH2781" s="179" t="str">
        <f t="shared" si="5258"/>
        <v>DH$17</v>
      </c>
      <c r="DI2781" s="179" t="str">
        <f t="shared" si="5258"/>
        <v>DI$17</v>
      </c>
      <c r="DJ2781" s="179" t="str">
        <f t="shared" si="5258"/>
        <v>DJ$17</v>
      </c>
      <c r="DK2781" s="179" t="str">
        <f t="shared" si="5258"/>
        <v>DK$17</v>
      </c>
      <c r="DL2781" s="179" t="str">
        <f t="shared" si="5258"/>
        <v>DL$17</v>
      </c>
    </row>
    <row r="2782" spans="1:116" x14ac:dyDescent="0.4">
      <c r="B2782" t="s">
        <v>332</v>
      </c>
      <c r="D2782" t="s">
        <v>407</v>
      </c>
      <c r="E2782" s="8" t="str">
        <f t="shared" si="5224"/>
        <v>2782 WCAP-IS</v>
      </c>
      <c r="G2782" s="191" t="str">
        <f>G2769</f>
        <v>Simple accounts payble - IS driven:</v>
      </c>
      <c r="H2782" s="12"/>
      <c r="I2782" s="60"/>
      <c r="J2782" s="60"/>
      <c r="K2782" s="15"/>
      <c r="L2782" s="15"/>
      <c r="M2782" s="15"/>
      <c r="N2782" s="15"/>
      <c r="O2782" s="15"/>
      <c r="P2782" s="15"/>
      <c r="R2782" s="15"/>
      <c r="S2782" s="179">
        <f t="shared" ref="S2782:CD2782" si="5259">S2765</f>
        <v>0</v>
      </c>
      <c r="T2782" s="179">
        <f t="shared" si="5259"/>
        <v>0</v>
      </c>
      <c r="U2782" s="179">
        <f t="shared" si="5259"/>
        <v>0</v>
      </c>
      <c r="V2782" s="179">
        <f t="shared" si="5259"/>
        <v>0</v>
      </c>
      <c r="W2782" s="179">
        <f t="shared" si="5259"/>
        <v>0</v>
      </c>
      <c r="X2782" s="179">
        <f t="shared" si="5259"/>
        <v>0</v>
      </c>
      <c r="Y2782" s="179">
        <f t="shared" si="5259"/>
        <v>0</v>
      </c>
      <c r="Z2782" s="179">
        <f t="shared" si="5259"/>
        <v>0</v>
      </c>
      <c r="AA2782" s="179">
        <f t="shared" si="5259"/>
        <v>0</v>
      </c>
      <c r="AB2782" s="179">
        <f t="shared" si="5259"/>
        <v>0</v>
      </c>
      <c r="AC2782" s="179">
        <f t="shared" si="5259"/>
        <v>0</v>
      </c>
      <c r="AD2782" s="179">
        <f t="shared" si="5259"/>
        <v>0</v>
      </c>
      <c r="AE2782" s="179">
        <f t="shared" si="5259"/>
        <v>0</v>
      </c>
      <c r="AF2782" s="179">
        <f t="shared" si="5259"/>
        <v>0</v>
      </c>
      <c r="AG2782" s="179">
        <f t="shared" si="5259"/>
        <v>0</v>
      </c>
      <c r="AH2782" s="179">
        <f t="shared" si="5259"/>
        <v>0</v>
      </c>
      <c r="AI2782" s="179">
        <f t="shared" si="5259"/>
        <v>0</v>
      </c>
      <c r="AJ2782" s="179">
        <f t="shared" si="5259"/>
        <v>0</v>
      </c>
      <c r="AK2782" s="179">
        <f t="shared" si="5259"/>
        <v>0</v>
      </c>
      <c r="AL2782" s="179">
        <f t="shared" si="5259"/>
        <v>0</v>
      </c>
      <c r="AM2782" s="179">
        <f t="shared" si="5259"/>
        <v>0</v>
      </c>
      <c r="AN2782" s="179">
        <f t="shared" si="5259"/>
        <v>0</v>
      </c>
      <c r="AO2782" s="179">
        <f t="shared" si="5259"/>
        <v>0</v>
      </c>
      <c r="AP2782" s="179">
        <f t="shared" si="5259"/>
        <v>0</v>
      </c>
      <c r="AQ2782" s="179">
        <f t="shared" si="5259"/>
        <v>0</v>
      </c>
      <c r="AR2782" s="179">
        <f t="shared" si="5259"/>
        <v>0</v>
      </c>
      <c r="AS2782" s="179">
        <f t="shared" si="5259"/>
        <v>0</v>
      </c>
      <c r="AT2782" s="179">
        <f t="shared" si="5259"/>
        <v>0</v>
      </c>
      <c r="AU2782" s="179">
        <f t="shared" si="5259"/>
        <v>0</v>
      </c>
      <c r="AV2782" s="179">
        <f t="shared" si="5259"/>
        <v>0</v>
      </c>
      <c r="AW2782" s="179">
        <f t="shared" si="5259"/>
        <v>0</v>
      </c>
      <c r="AX2782" s="179">
        <f t="shared" si="5259"/>
        <v>0</v>
      </c>
      <c r="AY2782" s="179">
        <f t="shared" si="5259"/>
        <v>0</v>
      </c>
      <c r="AZ2782" s="179">
        <f t="shared" si="5259"/>
        <v>0</v>
      </c>
      <c r="BA2782" s="179">
        <f t="shared" si="5259"/>
        <v>0</v>
      </c>
      <c r="BB2782" s="179">
        <f t="shared" si="5259"/>
        <v>0</v>
      </c>
      <c r="BC2782" s="179">
        <f t="shared" si="5259"/>
        <v>0</v>
      </c>
      <c r="BD2782" s="179">
        <f t="shared" si="5259"/>
        <v>0</v>
      </c>
      <c r="BE2782" s="179">
        <f t="shared" si="5259"/>
        <v>0</v>
      </c>
      <c r="BF2782" s="179">
        <f t="shared" si="5259"/>
        <v>0</v>
      </c>
      <c r="BG2782" s="179">
        <f t="shared" si="5259"/>
        <v>0</v>
      </c>
      <c r="BH2782" s="179">
        <f t="shared" si="5259"/>
        <v>0</v>
      </c>
      <c r="BI2782" s="179">
        <f t="shared" si="5259"/>
        <v>0</v>
      </c>
      <c r="BJ2782" s="179">
        <f t="shared" si="5259"/>
        <v>0</v>
      </c>
      <c r="BK2782" s="179">
        <f t="shared" si="5259"/>
        <v>0</v>
      </c>
      <c r="BL2782" s="179">
        <f t="shared" si="5259"/>
        <v>0</v>
      </c>
      <c r="BM2782" s="179">
        <f t="shared" si="5259"/>
        <v>0</v>
      </c>
      <c r="BN2782" s="179">
        <f t="shared" si="5259"/>
        <v>0</v>
      </c>
      <c r="BO2782" s="179">
        <f t="shared" si="5259"/>
        <v>0</v>
      </c>
      <c r="BP2782" s="179">
        <f t="shared" si="5259"/>
        <v>0</v>
      </c>
      <c r="BQ2782" s="179">
        <f t="shared" si="5259"/>
        <v>0</v>
      </c>
      <c r="BR2782" s="179">
        <f t="shared" si="5259"/>
        <v>0</v>
      </c>
      <c r="BS2782" s="179">
        <f t="shared" si="5259"/>
        <v>0</v>
      </c>
      <c r="BT2782" s="179">
        <f t="shared" si="5259"/>
        <v>0</v>
      </c>
      <c r="BU2782" s="179">
        <f t="shared" si="5259"/>
        <v>0</v>
      </c>
      <c r="BV2782" s="179">
        <f t="shared" si="5259"/>
        <v>0</v>
      </c>
      <c r="BW2782" s="179">
        <f t="shared" si="5259"/>
        <v>0</v>
      </c>
      <c r="BX2782" s="179">
        <f t="shared" si="5259"/>
        <v>0</v>
      </c>
      <c r="BY2782" s="179">
        <f t="shared" si="5259"/>
        <v>0</v>
      </c>
      <c r="BZ2782" s="179">
        <f t="shared" si="5259"/>
        <v>0</v>
      </c>
      <c r="CA2782" s="179">
        <f t="shared" si="5259"/>
        <v>0</v>
      </c>
      <c r="CB2782" s="179">
        <f t="shared" si="5259"/>
        <v>0</v>
      </c>
      <c r="CC2782" s="179">
        <f t="shared" si="5259"/>
        <v>0</v>
      </c>
      <c r="CD2782" s="179">
        <f t="shared" si="5259"/>
        <v>0</v>
      </c>
      <c r="CE2782" s="179">
        <f t="shared" ref="CE2782:CL2782" si="5260">CE2765</f>
        <v>0</v>
      </c>
      <c r="CF2782" s="179">
        <f t="shared" si="5260"/>
        <v>0</v>
      </c>
      <c r="CG2782" s="179">
        <f t="shared" si="5260"/>
        <v>0</v>
      </c>
      <c r="CH2782" s="179">
        <f t="shared" si="5260"/>
        <v>0</v>
      </c>
      <c r="CI2782" s="179">
        <f t="shared" si="5260"/>
        <v>0</v>
      </c>
      <c r="CJ2782" s="179">
        <f t="shared" si="5260"/>
        <v>0</v>
      </c>
      <c r="CK2782" s="179">
        <f t="shared" si="5260"/>
        <v>0</v>
      </c>
      <c r="CL2782" s="179">
        <f t="shared" si="5260"/>
        <v>0</v>
      </c>
      <c r="CN2782" s="60"/>
      <c r="CO2782" s="179" t="e">
        <f>#REF!</f>
        <v>#REF!</v>
      </c>
      <c r="CP2782" s="179" t="e">
        <f>#REF!</f>
        <v>#REF!</v>
      </c>
      <c r="CQ2782" s="179" t="e">
        <f>#REF!</f>
        <v>#REF!</v>
      </c>
      <c r="CR2782" s="179" t="e">
        <f>#REF!</f>
        <v>#REF!</v>
      </c>
      <c r="CS2782" s="179" t="e">
        <f>#REF!</f>
        <v>#REF!</v>
      </c>
      <c r="CT2782" s="179" t="e">
        <f>#REF!</f>
        <v>#REF!</v>
      </c>
      <c r="CU2782" s="179" t="e">
        <f>#REF!</f>
        <v>#REF!</v>
      </c>
      <c r="CV2782" s="179" t="e">
        <f>#REF!</f>
        <v>#REF!</v>
      </c>
      <c r="CW2782" s="179" t="e">
        <f>#REF!</f>
        <v>#REF!</v>
      </c>
      <c r="CX2782" s="179" t="e">
        <f>#REF!</f>
        <v>#REF!</v>
      </c>
      <c r="CY2782" s="179" t="e">
        <f>#REF!</f>
        <v>#REF!</v>
      </c>
      <c r="CZ2782" s="179" t="e">
        <f>#REF!</f>
        <v>#REF!</v>
      </c>
      <c r="DA2782" s="179" t="e">
        <f>#REF!</f>
        <v>#REF!</v>
      </c>
      <c r="DB2782" s="179" t="e">
        <f>#REF!</f>
        <v>#REF!</v>
      </c>
      <c r="DC2782" s="179" t="e">
        <f>#REF!</f>
        <v>#REF!</v>
      </c>
      <c r="DD2782" s="179" t="e">
        <f>#REF!</f>
        <v>#REF!</v>
      </c>
      <c r="DE2782" s="179" t="e">
        <f>#REF!</f>
        <v>#REF!</v>
      </c>
      <c r="DF2782" s="179" t="e">
        <f>#REF!</f>
        <v>#REF!</v>
      </c>
      <c r="DG2782" s="179" t="e">
        <f>#REF!</f>
        <v>#REF!</v>
      </c>
      <c r="DH2782" s="179" t="e">
        <f>#REF!</f>
        <v>#REF!</v>
      </c>
      <c r="DI2782" s="179" t="e">
        <f>#REF!</f>
        <v>#REF!</v>
      </c>
      <c r="DJ2782" s="179" t="e">
        <f>#REF!</f>
        <v>#REF!</v>
      </c>
      <c r="DK2782" s="179" t="e">
        <f>#REF!</f>
        <v>#REF!</v>
      </c>
      <c r="DL2782" s="179" t="e">
        <f>#REF!</f>
        <v>#REF!</v>
      </c>
    </row>
    <row r="2783" spans="1:116" x14ac:dyDescent="0.4">
      <c r="B2783" t="s">
        <v>332</v>
      </c>
      <c r="D2783" t="s">
        <v>407</v>
      </c>
      <c r="E2783" s="8" t="str">
        <f t="shared" si="5224"/>
        <v>2783 WCAP-IS</v>
      </c>
      <c r="G2783" s="191" t="str">
        <f>SUBSTITUTE(TRIM(MID(G2769, SEARCH("-", G2769) + 1, LEN(G2769))),":","")</f>
        <v>IS driven</v>
      </c>
      <c r="H2783" s="12"/>
      <c r="I2783" s="60"/>
      <c r="J2783" s="60"/>
      <c r="K2783" s="15"/>
      <c r="L2783" s="15"/>
      <c r="M2783" s="15"/>
      <c r="N2783" s="15"/>
      <c r="O2783" s="15"/>
      <c r="P2783" s="15"/>
      <c r="R2783" s="15"/>
      <c r="CN2783" s="60"/>
      <c r="CO2783" s="8"/>
      <c r="CP2783" s="8"/>
      <c r="CQ2783" s="8"/>
      <c r="CR2783" s="8"/>
      <c r="CS2783" s="8"/>
      <c r="CT2783" s="8"/>
      <c r="CU2783" s="8"/>
      <c r="CV2783" s="8"/>
      <c r="CW2783" s="8"/>
      <c r="CX2783" s="8"/>
      <c r="CY2783" s="8"/>
      <c r="CZ2783" s="8"/>
      <c r="DA2783" s="8"/>
      <c r="DB2783" s="8"/>
      <c r="DC2783" s="8"/>
      <c r="DD2783" s="8"/>
      <c r="DE2783" s="8"/>
      <c r="DF2783" s="8"/>
      <c r="DG2783" s="8"/>
      <c r="DH2783" s="8"/>
      <c r="DI2783" s="8"/>
      <c r="DJ2783" s="8"/>
      <c r="DK2783" s="8"/>
      <c r="DL2783" s="8"/>
    </row>
    <row r="2784" spans="1:116" x14ac:dyDescent="0.4">
      <c r="B2784" t="s">
        <v>332</v>
      </c>
      <c r="D2784" t="s">
        <v>407</v>
      </c>
      <c r="E2784" s="8" t="str">
        <f t="shared" si="5224"/>
        <v>2784 WCAP-IS</v>
      </c>
      <c r="G2784" s="136" t="str">
        <f t="shared" si="5252"/>
        <v>Secondary revenue driver</v>
      </c>
      <c r="H2784" s="12"/>
      <c r="I2784" s="60"/>
      <c r="J2784" s="60"/>
      <c r="K2784" s="15"/>
      <c r="L2784" s="15"/>
      <c r="M2784" s="15"/>
      <c r="N2784" s="15"/>
      <c r="O2784" s="15"/>
      <c r="P2784" s="15"/>
      <c r="R2784" s="15"/>
      <c r="S2784" s="212" t="str">
        <f>ADDRESS(ROW(S2774),COLUMN(S2774),2)</f>
        <v>S$2774</v>
      </c>
      <c r="T2784" s="212" t="str">
        <f t="shared" ref="T2784:CE2784" si="5261">ADDRESS(ROW(T2774),COLUMN(T2774),2)</f>
        <v>T$2774</v>
      </c>
      <c r="U2784" s="212" t="str">
        <f t="shared" si="5261"/>
        <v>U$2774</v>
      </c>
      <c r="V2784" s="212" t="str">
        <f t="shared" si="5261"/>
        <v>V$2774</v>
      </c>
      <c r="W2784" s="212" t="str">
        <f t="shared" si="5261"/>
        <v>W$2774</v>
      </c>
      <c r="X2784" s="212" t="str">
        <f t="shared" si="5261"/>
        <v>X$2774</v>
      </c>
      <c r="Y2784" s="212" t="str">
        <f t="shared" si="5261"/>
        <v>Y$2774</v>
      </c>
      <c r="Z2784" s="212" t="str">
        <f t="shared" si="5261"/>
        <v>Z$2774</v>
      </c>
      <c r="AA2784" s="212" t="str">
        <f t="shared" si="5261"/>
        <v>AA$2774</v>
      </c>
      <c r="AB2784" s="212" t="str">
        <f t="shared" si="5261"/>
        <v>AB$2774</v>
      </c>
      <c r="AC2784" s="212" t="str">
        <f t="shared" si="5261"/>
        <v>AC$2774</v>
      </c>
      <c r="AD2784" s="212" t="str">
        <f t="shared" si="5261"/>
        <v>AD$2774</v>
      </c>
      <c r="AE2784" s="212" t="str">
        <f t="shared" si="5261"/>
        <v>AE$2774</v>
      </c>
      <c r="AF2784" s="212" t="str">
        <f t="shared" si="5261"/>
        <v>AF$2774</v>
      </c>
      <c r="AG2784" s="212" t="str">
        <f t="shared" si="5261"/>
        <v>AG$2774</v>
      </c>
      <c r="AH2784" s="212" t="str">
        <f t="shared" si="5261"/>
        <v>AH$2774</v>
      </c>
      <c r="AI2784" s="212" t="str">
        <f t="shared" si="5261"/>
        <v>AI$2774</v>
      </c>
      <c r="AJ2784" s="212" t="str">
        <f t="shared" si="5261"/>
        <v>AJ$2774</v>
      </c>
      <c r="AK2784" s="212" t="str">
        <f t="shared" si="5261"/>
        <v>AK$2774</v>
      </c>
      <c r="AL2784" s="212" t="str">
        <f t="shared" si="5261"/>
        <v>AL$2774</v>
      </c>
      <c r="AM2784" s="212" t="str">
        <f t="shared" si="5261"/>
        <v>AM$2774</v>
      </c>
      <c r="AN2784" s="212" t="str">
        <f t="shared" si="5261"/>
        <v>AN$2774</v>
      </c>
      <c r="AO2784" s="212" t="str">
        <f t="shared" si="5261"/>
        <v>AO$2774</v>
      </c>
      <c r="AP2784" s="212" t="str">
        <f t="shared" si="5261"/>
        <v>AP$2774</v>
      </c>
      <c r="AQ2784" s="212" t="str">
        <f t="shared" si="5261"/>
        <v>AQ$2774</v>
      </c>
      <c r="AR2784" s="212" t="str">
        <f t="shared" si="5261"/>
        <v>AR$2774</v>
      </c>
      <c r="AS2784" s="212" t="str">
        <f t="shared" si="5261"/>
        <v>AS$2774</v>
      </c>
      <c r="AT2784" s="212" t="str">
        <f t="shared" si="5261"/>
        <v>AT$2774</v>
      </c>
      <c r="AU2784" s="212" t="str">
        <f t="shared" si="5261"/>
        <v>AU$2774</v>
      </c>
      <c r="AV2784" s="212" t="str">
        <f t="shared" si="5261"/>
        <v>AV$2774</v>
      </c>
      <c r="AW2784" s="212" t="str">
        <f t="shared" si="5261"/>
        <v>AW$2774</v>
      </c>
      <c r="AX2784" s="212" t="str">
        <f t="shared" si="5261"/>
        <v>AX$2774</v>
      </c>
      <c r="AY2784" s="212" t="str">
        <f t="shared" si="5261"/>
        <v>AY$2774</v>
      </c>
      <c r="AZ2784" s="212" t="str">
        <f t="shared" si="5261"/>
        <v>AZ$2774</v>
      </c>
      <c r="BA2784" s="212" t="str">
        <f t="shared" si="5261"/>
        <v>BA$2774</v>
      </c>
      <c r="BB2784" s="212" t="str">
        <f t="shared" si="5261"/>
        <v>BB$2774</v>
      </c>
      <c r="BC2784" s="212" t="str">
        <f t="shared" si="5261"/>
        <v>BC$2774</v>
      </c>
      <c r="BD2784" s="212" t="str">
        <f t="shared" si="5261"/>
        <v>BD$2774</v>
      </c>
      <c r="BE2784" s="212" t="str">
        <f t="shared" si="5261"/>
        <v>BE$2774</v>
      </c>
      <c r="BF2784" s="212" t="str">
        <f t="shared" si="5261"/>
        <v>BF$2774</v>
      </c>
      <c r="BG2784" s="212" t="str">
        <f t="shared" si="5261"/>
        <v>BG$2774</v>
      </c>
      <c r="BH2784" s="212" t="str">
        <f t="shared" si="5261"/>
        <v>BH$2774</v>
      </c>
      <c r="BI2784" s="212" t="str">
        <f t="shared" si="5261"/>
        <v>BI$2774</v>
      </c>
      <c r="BJ2784" s="212" t="str">
        <f t="shared" si="5261"/>
        <v>BJ$2774</v>
      </c>
      <c r="BK2784" s="212" t="str">
        <f t="shared" si="5261"/>
        <v>BK$2774</v>
      </c>
      <c r="BL2784" s="212" t="str">
        <f t="shared" si="5261"/>
        <v>BL$2774</v>
      </c>
      <c r="BM2784" s="212" t="str">
        <f t="shared" si="5261"/>
        <v>BM$2774</v>
      </c>
      <c r="BN2784" s="212" t="str">
        <f t="shared" si="5261"/>
        <v>BN$2774</v>
      </c>
      <c r="BO2784" s="212" t="str">
        <f t="shared" si="5261"/>
        <v>BO$2774</v>
      </c>
      <c r="BP2784" s="212" t="str">
        <f t="shared" si="5261"/>
        <v>BP$2774</v>
      </c>
      <c r="BQ2784" s="212" t="str">
        <f t="shared" si="5261"/>
        <v>BQ$2774</v>
      </c>
      <c r="BR2784" s="212" t="str">
        <f t="shared" si="5261"/>
        <v>BR$2774</v>
      </c>
      <c r="BS2784" s="212" t="str">
        <f t="shared" si="5261"/>
        <v>BS$2774</v>
      </c>
      <c r="BT2784" s="212" t="str">
        <f t="shared" si="5261"/>
        <v>BT$2774</v>
      </c>
      <c r="BU2784" s="212" t="str">
        <f t="shared" si="5261"/>
        <v>BU$2774</v>
      </c>
      <c r="BV2784" s="212" t="str">
        <f t="shared" si="5261"/>
        <v>BV$2774</v>
      </c>
      <c r="BW2784" s="212" t="str">
        <f t="shared" si="5261"/>
        <v>BW$2774</v>
      </c>
      <c r="BX2784" s="212" t="str">
        <f t="shared" si="5261"/>
        <v>BX$2774</v>
      </c>
      <c r="BY2784" s="212" t="str">
        <f t="shared" si="5261"/>
        <v>BY$2774</v>
      </c>
      <c r="BZ2784" s="212" t="str">
        <f t="shared" si="5261"/>
        <v>BZ$2774</v>
      </c>
      <c r="CA2784" s="212" t="str">
        <f t="shared" si="5261"/>
        <v>CA$2774</v>
      </c>
      <c r="CB2784" s="212" t="str">
        <f t="shared" si="5261"/>
        <v>CB$2774</v>
      </c>
      <c r="CC2784" s="212" t="str">
        <f t="shared" si="5261"/>
        <v>CC$2774</v>
      </c>
      <c r="CD2784" s="212" t="str">
        <f t="shared" si="5261"/>
        <v>CD$2774</v>
      </c>
      <c r="CE2784" s="212" t="str">
        <f t="shared" si="5261"/>
        <v>CE$2774</v>
      </c>
      <c r="CF2784" s="212" t="str">
        <f t="shared" ref="CF2784:CL2784" si="5262">ADDRESS(ROW(CF2774),COLUMN(CF2774),2)</f>
        <v>CF$2774</v>
      </c>
      <c r="CG2784" s="212" t="str">
        <f t="shared" si="5262"/>
        <v>CG$2774</v>
      </c>
      <c r="CH2784" s="212" t="str">
        <f t="shared" si="5262"/>
        <v>CH$2774</v>
      </c>
      <c r="CI2784" s="212" t="str">
        <f t="shared" si="5262"/>
        <v>CI$2774</v>
      </c>
      <c r="CJ2784" s="212" t="str">
        <f t="shared" si="5262"/>
        <v>CJ$2774</v>
      </c>
      <c r="CK2784" s="212" t="str">
        <f t="shared" si="5262"/>
        <v>CK$2774</v>
      </c>
      <c r="CL2784" s="212" t="str">
        <f t="shared" si="5262"/>
        <v>CL$2774</v>
      </c>
      <c r="CN2784" s="60"/>
      <c r="CO2784" s="212" t="str">
        <f t="shared" ref="CO2784:DL2784" si="5263">ADDRESS(ROW(CO1350),COLUMN(CO1350),2)</f>
        <v>CO$1350</v>
      </c>
      <c r="CP2784" s="212" t="str">
        <f t="shared" si="5263"/>
        <v>CP$1350</v>
      </c>
      <c r="CQ2784" s="212" t="str">
        <f t="shared" si="5263"/>
        <v>CQ$1350</v>
      </c>
      <c r="CR2784" s="212" t="str">
        <f t="shared" si="5263"/>
        <v>CR$1350</v>
      </c>
      <c r="CS2784" s="212" t="str">
        <f t="shared" si="5263"/>
        <v>CS$1350</v>
      </c>
      <c r="CT2784" s="212" t="str">
        <f t="shared" si="5263"/>
        <v>CT$1350</v>
      </c>
      <c r="CU2784" s="212" t="str">
        <f t="shared" si="5263"/>
        <v>CU$1350</v>
      </c>
      <c r="CV2784" s="212" t="str">
        <f t="shared" si="5263"/>
        <v>CV$1350</v>
      </c>
      <c r="CW2784" s="212" t="str">
        <f t="shared" si="5263"/>
        <v>CW$1350</v>
      </c>
      <c r="CX2784" s="212" t="str">
        <f t="shared" si="5263"/>
        <v>CX$1350</v>
      </c>
      <c r="CY2784" s="212" t="str">
        <f t="shared" si="5263"/>
        <v>CY$1350</v>
      </c>
      <c r="CZ2784" s="212" t="str">
        <f t="shared" si="5263"/>
        <v>CZ$1350</v>
      </c>
      <c r="DA2784" s="212" t="str">
        <f t="shared" si="5263"/>
        <v>DA$1350</v>
      </c>
      <c r="DB2784" s="212" t="str">
        <f t="shared" si="5263"/>
        <v>DB$1350</v>
      </c>
      <c r="DC2784" s="212" t="str">
        <f t="shared" si="5263"/>
        <v>DC$1350</v>
      </c>
      <c r="DD2784" s="212" t="str">
        <f t="shared" si="5263"/>
        <v>DD$1350</v>
      </c>
      <c r="DE2784" s="212" t="str">
        <f t="shared" si="5263"/>
        <v>DE$1350</v>
      </c>
      <c r="DF2784" s="212" t="str">
        <f t="shared" si="5263"/>
        <v>DF$1350</v>
      </c>
      <c r="DG2784" s="212" t="str">
        <f t="shared" si="5263"/>
        <v>DG$1350</v>
      </c>
      <c r="DH2784" s="212" t="str">
        <f t="shared" si="5263"/>
        <v>DH$1350</v>
      </c>
      <c r="DI2784" s="212" t="str">
        <f t="shared" si="5263"/>
        <v>DI$1350</v>
      </c>
      <c r="DJ2784" s="212" t="str">
        <f t="shared" si="5263"/>
        <v>DJ$1350</v>
      </c>
      <c r="DK2784" s="212" t="str">
        <f t="shared" si="5263"/>
        <v>DK$1350</v>
      </c>
      <c r="DL2784" s="212" t="str">
        <f t="shared" si="5263"/>
        <v>DL$1350</v>
      </c>
    </row>
    <row r="2785" spans="1:116" x14ac:dyDescent="0.4">
      <c r="B2785" t="s">
        <v>332</v>
      </c>
      <c r="D2785" t="s">
        <v>407</v>
      </c>
      <c r="E2785" s="8" t="str">
        <f t="shared" ref="E2785" si="5264">ROW()&amp;" "&amp;D2785</f>
        <v>2785 WCAP-IS</v>
      </c>
      <c r="G2785" s="136" t="str">
        <f t="shared" si="5252"/>
        <v>Secondary volume driver</v>
      </c>
      <c r="H2785" s="12"/>
      <c r="I2785" s="60"/>
      <c r="J2785" s="60"/>
      <c r="K2785" s="15"/>
      <c r="L2785" s="15"/>
      <c r="M2785" s="15"/>
      <c r="N2785" s="15"/>
      <c r="O2785" s="15"/>
      <c r="P2785" s="15"/>
      <c r="R2785" s="15"/>
      <c r="S2785" s="212" t="str">
        <f>ADDRESS(ROW(S2773),COLUMN(S2773),2)</f>
        <v>S$2773</v>
      </c>
      <c r="T2785" s="212" t="str">
        <f t="shared" ref="T2785:CE2785" si="5265">ADDRESS(ROW(T2773),COLUMN(T2773),2)</f>
        <v>T$2773</v>
      </c>
      <c r="U2785" s="212" t="str">
        <f t="shared" si="5265"/>
        <v>U$2773</v>
      </c>
      <c r="V2785" s="212" t="str">
        <f t="shared" si="5265"/>
        <v>V$2773</v>
      </c>
      <c r="W2785" s="212" t="str">
        <f t="shared" si="5265"/>
        <v>W$2773</v>
      </c>
      <c r="X2785" s="212" t="str">
        <f t="shared" si="5265"/>
        <v>X$2773</v>
      </c>
      <c r="Y2785" s="212" t="str">
        <f t="shared" si="5265"/>
        <v>Y$2773</v>
      </c>
      <c r="Z2785" s="212" t="str">
        <f t="shared" si="5265"/>
        <v>Z$2773</v>
      </c>
      <c r="AA2785" s="212" t="str">
        <f t="shared" si="5265"/>
        <v>AA$2773</v>
      </c>
      <c r="AB2785" s="212" t="str">
        <f t="shared" si="5265"/>
        <v>AB$2773</v>
      </c>
      <c r="AC2785" s="212" t="str">
        <f t="shared" si="5265"/>
        <v>AC$2773</v>
      </c>
      <c r="AD2785" s="212" t="str">
        <f t="shared" si="5265"/>
        <v>AD$2773</v>
      </c>
      <c r="AE2785" s="212" t="str">
        <f t="shared" si="5265"/>
        <v>AE$2773</v>
      </c>
      <c r="AF2785" s="212" t="str">
        <f t="shared" si="5265"/>
        <v>AF$2773</v>
      </c>
      <c r="AG2785" s="212" t="str">
        <f t="shared" si="5265"/>
        <v>AG$2773</v>
      </c>
      <c r="AH2785" s="212" t="str">
        <f t="shared" si="5265"/>
        <v>AH$2773</v>
      </c>
      <c r="AI2785" s="212" t="str">
        <f t="shared" si="5265"/>
        <v>AI$2773</v>
      </c>
      <c r="AJ2785" s="212" t="str">
        <f t="shared" si="5265"/>
        <v>AJ$2773</v>
      </c>
      <c r="AK2785" s="212" t="str">
        <f t="shared" si="5265"/>
        <v>AK$2773</v>
      </c>
      <c r="AL2785" s="212" t="str">
        <f t="shared" si="5265"/>
        <v>AL$2773</v>
      </c>
      <c r="AM2785" s="212" t="str">
        <f t="shared" si="5265"/>
        <v>AM$2773</v>
      </c>
      <c r="AN2785" s="212" t="str">
        <f t="shared" si="5265"/>
        <v>AN$2773</v>
      </c>
      <c r="AO2785" s="212" t="str">
        <f t="shared" si="5265"/>
        <v>AO$2773</v>
      </c>
      <c r="AP2785" s="212" t="str">
        <f t="shared" si="5265"/>
        <v>AP$2773</v>
      </c>
      <c r="AQ2785" s="212" t="str">
        <f t="shared" si="5265"/>
        <v>AQ$2773</v>
      </c>
      <c r="AR2785" s="212" t="str">
        <f t="shared" si="5265"/>
        <v>AR$2773</v>
      </c>
      <c r="AS2785" s="212" t="str">
        <f t="shared" si="5265"/>
        <v>AS$2773</v>
      </c>
      <c r="AT2785" s="212" t="str">
        <f t="shared" si="5265"/>
        <v>AT$2773</v>
      </c>
      <c r="AU2785" s="212" t="str">
        <f t="shared" si="5265"/>
        <v>AU$2773</v>
      </c>
      <c r="AV2785" s="212" t="str">
        <f t="shared" si="5265"/>
        <v>AV$2773</v>
      </c>
      <c r="AW2785" s="212" t="str">
        <f t="shared" si="5265"/>
        <v>AW$2773</v>
      </c>
      <c r="AX2785" s="212" t="str">
        <f t="shared" si="5265"/>
        <v>AX$2773</v>
      </c>
      <c r="AY2785" s="212" t="str">
        <f t="shared" si="5265"/>
        <v>AY$2773</v>
      </c>
      <c r="AZ2785" s="212" t="str">
        <f t="shared" si="5265"/>
        <v>AZ$2773</v>
      </c>
      <c r="BA2785" s="212" t="str">
        <f t="shared" si="5265"/>
        <v>BA$2773</v>
      </c>
      <c r="BB2785" s="212" t="str">
        <f t="shared" si="5265"/>
        <v>BB$2773</v>
      </c>
      <c r="BC2785" s="212" t="str">
        <f t="shared" si="5265"/>
        <v>BC$2773</v>
      </c>
      <c r="BD2785" s="212" t="str">
        <f t="shared" si="5265"/>
        <v>BD$2773</v>
      </c>
      <c r="BE2785" s="212" t="str">
        <f t="shared" si="5265"/>
        <v>BE$2773</v>
      </c>
      <c r="BF2785" s="212" t="str">
        <f t="shared" si="5265"/>
        <v>BF$2773</v>
      </c>
      <c r="BG2785" s="212" t="str">
        <f t="shared" si="5265"/>
        <v>BG$2773</v>
      </c>
      <c r="BH2785" s="212" t="str">
        <f t="shared" si="5265"/>
        <v>BH$2773</v>
      </c>
      <c r="BI2785" s="212" t="str">
        <f t="shared" si="5265"/>
        <v>BI$2773</v>
      </c>
      <c r="BJ2785" s="212" t="str">
        <f t="shared" si="5265"/>
        <v>BJ$2773</v>
      </c>
      <c r="BK2785" s="212" t="str">
        <f t="shared" si="5265"/>
        <v>BK$2773</v>
      </c>
      <c r="BL2785" s="212" t="str">
        <f t="shared" si="5265"/>
        <v>BL$2773</v>
      </c>
      <c r="BM2785" s="212" t="str">
        <f t="shared" si="5265"/>
        <v>BM$2773</v>
      </c>
      <c r="BN2785" s="212" t="str">
        <f t="shared" si="5265"/>
        <v>BN$2773</v>
      </c>
      <c r="BO2785" s="212" t="str">
        <f t="shared" si="5265"/>
        <v>BO$2773</v>
      </c>
      <c r="BP2785" s="212" t="str">
        <f t="shared" si="5265"/>
        <v>BP$2773</v>
      </c>
      <c r="BQ2785" s="212" t="str">
        <f t="shared" si="5265"/>
        <v>BQ$2773</v>
      </c>
      <c r="BR2785" s="212" t="str">
        <f t="shared" si="5265"/>
        <v>BR$2773</v>
      </c>
      <c r="BS2785" s="212" t="str">
        <f t="shared" si="5265"/>
        <v>BS$2773</v>
      </c>
      <c r="BT2785" s="212" t="str">
        <f t="shared" si="5265"/>
        <v>BT$2773</v>
      </c>
      <c r="BU2785" s="212" t="str">
        <f t="shared" si="5265"/>
        <v>BU$2773</v>
      </c>
      <c r="BV2785" s="212" t="str">
        <f t="shared" si="5265"/>
        <v>BV$2773</v>
      </c>
      <c r="BW2785" s="212" t="str">
        <f t="shared" si="5265"/>
        <v>BW$2773</v>
      </c>
      <c r="BX2785" s="212" t="str">
        <f t="shared" si="5265"/>
        <v>BX$2773</v>
      </c>
      <c r="BY2785" s="212" t="str">
        <f t="shared" si="5265"/>
        <v>BY$2773</v>
      </c>
      <c r="BZ2785" s="212" t="str">
        <f t="shared" si="5265"/>
        <v>BZ$2773</v>
      </c>
      <c r="CA2785" s="212" t="str">
        <f t="shared" si="5265"/>
        <v>CA$2773</v>
      </c>
      <c r="CB2785" s="212" t="str">
        <f t="shared" si="5265"/>
        <v>CB$2773</v>
      </c>
      <c r="CC2785" s="212" t="str">
        <f t="shared" si="5265"/>
        <v>CC$2773</v>
      </c>
      <c r="CD2785" s="212" t="str">
        <f t="shared" si="5265"/>
        <v>CD$2773</v>
      </c>
      <c r="CE2785" s="212" t="str">
        <f t="shared" si="5265"/>
        <v>CE$2773</v>
      </c>
      <c r="CF2785" s="212" t="str">
        <f t="shared" ref="CF2785:CL2785" si="5266">ADDRESS(ROW(CF2773),COLUMN(CF2773),2)</f>
        <v>CF$2773</v>
      </c>
      <c r="CG2785" s="212" t="str">
        <f t="shared" si="5266"/>
        <v>CG$2773</v>
      </c>
      <c r="CH2785" s="212" t="str">
        <f t="shared" si="5266"/>
        <v>CH$2773</v>
      </c>
      <c r="CI2785" s="212" t="str">
        <f t="shared" si="5266"/>
        <v>CI$2773</v>
      </c>
      <c r="CJ2785" s="212" t="str">
        <f t="shared" si="5266"/>
        <v>CJ$2773</v>
      </c>
      <c r="CK2785" s="212" t="str">
        <f t="shared" si="5266"/>
        <v>CK$2773</v>
      </c>
      <c r="CL2785" s="212" t="str">
        <f t="shared" si="5266"/>
        <v>CL$2773</v>
      </c>
      <c r="CN2785" s="60"/>
      <c r="CO2785" s="212" t="str">
        <f t="shared" ref="CO2785:DL2785" si="5267">ADDRESS(ROW(CO1349),COLUMN(CO1349),2)</f>
        <v>CO$1349</v>
      </c>
      <c r="CP2785" s="212" t="str">
        <f t="shared" si="5267"/>
        <v>CP$1349</v>
      </c>
      <c r="CQ2785" s="212" t="str">
        <f t="shared" si="5267"/>
        <v>CQ$1349</v>
      </c>
      <c r="CR2785" s="212" t="str">
        <f t="shared" si="5267"/>
        <v>CR$1349</v>
      </c>
      <c r="CS2785" s="212" t="str">
        <f t="shared" si="5267"/>
        <v>CS$1349</v>
      </c>
      <c r="CT2785" s="212" t="str">
        <f t="shared" si="5267"/>
        <v>CT$1349</v>
      </c>
      <c r="CU2785" s="212" t="str">
        <f t="shared" si="5267"/>
        <v>CU$1349</v>
      </c>
      <c r="CV2785" s="212" t="str">
        <f t="shared" si="5267"/>
        <v>CV$1349</v>
      </c>
      <c r="CW2785" s="212" t="str">
        <f t="shared" si="5267"/>
        <v>CW$1349</v>
      </c>
      <c r="CX2785" s="212" t="str">
        <f t="shared" si="5267"/>
        <v>CX$1349</v>
      </c>
      <c r="CY2785" s="212" t="str">
        <f t="shared" si="5267"/>
        <v>CY$1349</v>
      </c>
      <c r="CZ2785" s="212" t="str">
        <f t="shared" si="5267"/>
        <v>CZ$1349</v>
      </c>
      <c r="DA2785" s="212" t="str">
        <f t="shared" si="5267"/>
        <v>DA$1349</v>
      </c>
      <c r="DB2785" s="212" t="str">
        <f t="shared" si="5267"/>
        <v>DB$1349</v>
      </c>
      <c r="DC2785" s="212" t="str">
        <f t="shared" si="5267"/>
        <v>DC$1349</v>
      </c>
      <c r="DD2785" s="212" t="str">
        <f t="shared" si="5267"/>
        <v>DD$1349</v>
      </c>
      <c r="DE2785" s="212" t="str">
        <f t="shared" si="5267"/>
        <v>DE$1349</v>
      </c>
      <c r="DF2785" s="212" t="str">
        <f t="shared" si="5267"/>
        <v>DF$1349</v>
      </c>
      <c r="DG2785" s="212" t="str">
        <f t="shared" si="5267"/>
        <v>DG$1349</v>
      </c>
      <c r="DH2785" s="212" t="str">
        <f t="shared" si="5267"/>
        <v>DH$1349</v>
      </c>
      <c r="DI2785" s="212" t="str">
        <f t="shared" si="5267"/>
        <v>DI$1349</v>
      </c>
      <c r="DJ2785" s="212" t="str">
        <f t="shared" si="5267"/>
        <v>DJ$1349</v>
      </c>
      <c r="DK2785" s="212" t="str">
        <f t="shared" si="5267"/>
        <v>DK$1349</v>
      </c>
      <c r="DL2785" s="212" t="str">
        <f t="shared" si="5267"/>
        <v>DL$1349</v>
      </c>
    </row>
    <row r="2786" spans="1:116" x14ac:dyDescent="0.4">
      <c r="E2786" s="8"/>
      <c r="H2786" s="12"/>
      <c r="I2786" s="60"/>
      <c r="J2786" s="60"/>
      <c r="K2786" s="15"/>
      <c r="L2786" s="15"/>
      <c r="M2786" s="15"/>
      <c r="N2786" s="15"/>
      <c r="O2786" s="15"/>
      <c r="P2786" s="15"/>
      <c r="R2786" s="15"/>
      <c r="S2786" s="76"/>
      <c r="T2786" s="76"/>
      <c r="U2786" s="76"/>
      <c r="V2786" s="76"/>
      <c r="W2786" s="76"/>
      <c r="X2786" s="76"/>
      <c r="Y2786" s="76"/>
      <c r="Z2786" s="76"/>
      <c r="AA2786" s="76"/>
      <c r="AB2786" s="76"/>
      <c r="AC2786" s="76"/>
      <c r="AD2786" s="76"/>
      <c r="AE2786" s="76"/>
      <c r="AF2786" s="76"/>
      <c r="AG2786" s="76"/>
      <c r="AH2786" s="76"/>
      <c r="AI2786" s="76"/>
      <c r="AJ2786" s="76"/>
      <c r="AK2786" s="76"/>
      <c r="AL2786" s="76"/>
      <c r="AM2786" s="76"/>
      <c r="AN2786" s="76"/>
      <c r="AO2786" s="76"/>
      <c r="AP2786" s="76"/>
      <c r="AQ2786" s="76"/>
      <c r="AR2786" s="76"/>
      <c r="AS2786" s="76"/>
      <c r="AT2786" s="76"/>
      <c r="AU2786" s="76"/>
      <c r="AV2786" s="76"/>
      <c r="AW2786" s="76"/>
      <c r="AX2786" s="76"/>
      <c r="AY2786" s="76"/>
      <c r="AZ2786" s="76"/>
      <c r="BA2786" s="76"/>
      <c r="BB2786" s="76"/>
      <c r="BC2786" s="76"/>
      <c r="BD2786" s="76"/>
      <c r="BE2786" s="76"/>
      <c r="BF2786" s="76"/>
      <c r="BG2786" s="76"/>
      <c r="BH2786" s="76"/>
      <c r="BI2786" s="76"/>
      <c r="BJ2786" s="76"/>
      <c r="BK2786" s="76"/>
      <c r="BL2786" s="76"/>
      <c r="BM2786" s="76"/>
      <c r="BN2786" s="76"/>
      <c r="BO2786" s="76"/>
      <c r="BP2786" s="76"/>
      <c r="BQ2786" s="76"/>
      <c r="BR2786" s="76"/>
      <c r="BS2786" s="76"/>
      <c r="BT2786" s="76"/>
      <c r="BU2786" s="76"/>
      <c r="BV2786" s="76"/>
      <c r="BW2786" s="76"/>
      <c r="BX2786" s="76"/>
      <c r="BY2786" s="76"/>
      <c r="BZ2786" s="76"/>
      <c r="CA2786" s="76"/>
      <c r="CB2786" s="76"/>
      <c r="CC2786" s="76"/>
      <c r="CD2786" s="76"/>
      <c r="CE2786" s="76"/>
      <c r="CF2786" s="76"/>
      <c r="CG2786" s="76"/>
      <c r="CH2786" s="76"/>
      <c r="CI2786" s="76"/>
      <c r="CJ2786" s="76"/>
      <c r="CK2786" s="76"/>
      <c r="CL2786" s="76"/>
      <c r="CN2786" s="60"/>
      <c r="CO2786" s="76"/>
      <c r="CP2786" s="76"/>
      <c r="CQ2786" s="76"/>
      <c r="CR2786" s="76"/>
      <c r="CS2786" s="76"/>
      <c r="CT2786" s="76"/>
      <c r="CU2786" s="76"/>
      <c r="CV2786" s="76"/>
      <c r="CW2786" s="76"/>
      <c r="CX2786" s="76"/>
      <c r="CY2786" s="76"/>
      <c r="CZ2786" s="76"/>
      <c r="DA2786" s="76"/>
      <c r="DB2786" s="76"/>
      <c r="DC2786" s="76"/>
      <c r="DD2786" s="76"/>
      <c r="DE2786" s="76"/>
      <c r="DF2786" s="76"/>
      <c r="DG2786" s="76"/>
      <c r="DH2786" s="76"/>
      <c r="DI2786" s="76"/>
      <c r="DJ2786" s="76"/>
      <c r="DK2786" s="76"/>
      <c r="DL2786" s="76"/>
    </row>
    <row r="2787" spans="1:116" x14ac:dyDescent="0.4">
      <c r="A2787" s="174"/>
      <c r="E2787" s="8"/>
      <c r="G2787" s="175" t="s">
        <v>490</v>
      </c>
      <c r="H2787" s="174"/>
      <c r="I2787" s="176"/>
      <c r="J2787" s="176"/>
      <c r="K2787" s="197"/>
      <c r="L2787" s="197"/>
      <c r="M2787" s="197"/>
      <c r="N2787" s="197"/>
      <c r="O2787" s="197"/>
      <c r="P2787" s="197"/>
      <c r="R2787" s="198"/>
      <c r="S2787" s="174"/>
      <c r="T2787" s="174"/>
      <c r="U2787" s="174"/>
      <c r="V2787" s="174"/>
      <c r="W2787" s="174"/>
      <c r="X2787" s="174"/>
      <c r="Y2787" s="174"/>
      <c r="Z2787" s="174"/>
      <c r="AA2787" s="174"/>
      <c r="AB2787" s="174"/>
      <c r="AC2787" s="174"/>
      <c r="AD2787" s="174"/>
      <c r="AE2787" s="174"/>
      <c r="AF2787" s="174"/>
      <c r="AG2787" s="174"/>
      <c r="AH2787" s="174"/>
      <c r="AI2787" s="174"/>
      <c r="AJ2787" s="174"/>
      <c r="AK2787" s="174"/>
      <c r="AL2787" s="174"/>
      <c r="AM2787" s="174"/>
      <c r="AN2787" s="174"/>
      <c r="AO2787" s="174"/>
      <c r="AP2787" s="174"/>
      <c r="AQ2787" s="174"/>
      <c r="AR2787" s="174"/>
      <c r="AS2787" s="174"/>
      <c r="AT2787" s="174"/>
      <c r="AU2787" s="174"/>
      <c r="AV2787" s="174"/>
      <c r="AW2787" s="174"/>
      <c r="AX2787" s="174"/>
      <c r="AY2787" s="174"/>
      <c r="AZ2787" s="174"/>
      <c r="BA2787" s="174"/>
      <c r="BB2787" s="174"/>
      <c r="BC2787" s="174"/>
      <c r="BD2787" s="174"/>
      <c r="BE2787" s="174"/>
      <c r="BF2787" s="174"/>
      <c r="BG2787" s="174"/>
      <c r="BH2787" s="174"/>
      <c r="BI2787" s="174"/>
      <c r="BJ2787" s="174"/>
      <c r="BK2787" s="174"/>
      <c r="BL2787" s="174"/>
      <c r="BM2787" s="174"/>
      <c r="BN2787" s="174"/>
      <c r="BO2787" s="174"/>
      <c r="BP2787" s="174"/>
      <c r="BQ2787" s="174"/>
      <c r="BR2787" s="174"/>
      <c r="BS2787" s="174"/>
      <c r="BT2787" s="174"/>
      <c r="BU2787" s="174"/>
      <c r="BV2787" s="174"/>
      <c r="BW2787" s="174"/>
      <c r="BX2787" s="174"/>
      <c r="BY2787" s="174"/>
      <c r="BZ2787" s="174"/>
      <c r="CA2787" s="174"/>
      <c r="CB2787" s="174"/>
      <c r="CC2787" s="174"/>
      <c r="CD2787" s="174"/>
      <c r="CE2787" s="174"/>
      <c r="CF2787" s="174"/>
      <c r="CG2787" s="174"/>
      <c r="CH2787" s="174"/>
      <c r="CI2787" s="174"/>
      <c r="CJ2787" s="174"/>
      <c r="CK2787" s="174"/>
      <c r="CL2787" s="174"/>
      <c r="CN2787" s="176"/>
      <c r="CO2787" s="174"/>
      <c r="CP2787" s="174"/>
      <c r="CQ2787" s="174"/>
      <c r="CR2787" s="174"/>
      <c r="CS2787" s="174"/>
      <c r="CT2787" s="174"/>
      <c r="CU2787" s="174"/>
      <c r="CV2787" s="174"/>
      <c r="CW2787" s="174"/>
      <c r="CX2787" s="174"/>
      <c r="CY2787" s="174"/>
      <c r="CZ2787" s="174"/>
      <c r="DA2787" s="174"/>
      <c r="DB2787" s="174"/>
      <c r="DC2787" s="174"/>
      <c r="DD2787" s="174"/>
      <c r="DE2787" s="174"/>
      <c r="DF2787" s="174"/>
      <c r="DG2787" s="174"/>
      <c r="DH2787" s="174"/>
      <c r="DI2787" s="174"/>
      <c r="DJ2787" s="174"/>
      <c r="DK2787" s="174"/>
      <c r="DL2787" s="174"/>
    </row>
    <row r="2788" spans="1:116" x14ac:dyDescent="0.4">
      <c r="A2788" s="174"/>
      <c r="E2788" s="8"/>
      <c r="G2788" s="175" t="s">
        <v>492</v>
      </c>
      <c r="H2788" s="174"/>
      <c r="I2788" s="176"/>
      <c r="J2788" s="176"/>
      <c r="K2788" s="197"/>
      <c r="L2788" s="197"/>
      <c r="M2788" s="197"/>
      <c r="N2788" s="197"/>
      <c r="O2788" s="197"/>
      <c r="P2788" s="197"/>
      <c r="R2788" s="198"/>
      <c r="S2788" s="174"/>
      <c r="T2788" s="174"/>
      <c r="U2788" s="174"/>
      <c r="V2788" s="174"/>
      <c r="W2788" s="174"/>
      <c r="X2788" s="174"/>
      <c r="Y2788" s="174"/>
      <c r="Z2788" s="174"/>
      <c r="AA2788" s="174"/>
      <c r="AB2788" s="174"/>
      <c r="AC2788" s="174"/>
      <c r="AD2788" s="174"/>
      <c r="AE2788" s="174"/>
      <c r="AF2788" s="174"/>
      <c r="AG2788" s="174"/>
      <c r="AH2788" s="174"/>
      <c r="AI2788" s="174"/>
      <c r="AJ2788" s="174"/>
      <c r="AK2788" s="174"/>
      <c r="AL2788" s="174"/>
      <c r="AM2788" s="174"/>
      <c r="AN2788" s="174"/>
      <c r="AO2788" s="174"/>
      <c r="AP2788" s="174"/>
      <c r="AQ2788" s="174"/>
      <c r="AR2788" s="174"/>
      <c r="AS2788" s="174"/>
      <c r="AT2788" s="174"/>
      <c r="AU2788" s="174"/>
      <c r="AV2788" s="174"/>
      <c r="AW2788" s="174"/>
      <c r="AX2788" s="174"/>
      <c r="AY2788" s="174"/>
      <c r="AZ2788" s="174"/>
      <c r="BA2788" s="174"/>
      <c r="BB2788" s="174"/>
      <c r="BC2788" s="174"/>
      <c r="BD2788" s="174"/>
      <c r="BE2788" s="174"/>
      <c r="BF2788" s="174"/>
      <c r="BG2788" s="174"/>
      <c r="BH2788" s="174"/>
      <c r="BI2788" s="174"/>
      <c r="BJ2788" s="174"/>
      <c r="BK2788" s="174"/>
      <c r="BL2788" s="174"/>
      <c r="BM2788" s="174"/>
      <c r="BN2788" s="174"/>
      <c r="BO2788" s="174"/>
      <c r="BP2788" s="174"/>
      <c r="BQ2788" s="174"/>
      <c r="BR2788" s="174"/>
      <c r="BS2788" s="174"/>
      <c r="BT2788" s="174"/>
      <c r="BU2788" s="174"/>
      <c r="BV2788" s="174"/>
      <c r="BW2788" s="174"/>
      <c r="BX2788" s="174"/>
      <c r="BY2788" s="174"/>
      <c r="BZ2788" s="174"/>
      <c r="CA2788" s="174"/>
      <c r="CB2788" s="174"/>
      <c r="CC2788" s="174"/>
      <c r="CD2788" s="174"/>
      <c r="CE2788" s="174"/>
      <c r="CF2788" s="174"/>
      <c r="CG2788" s="174"/>
      <c r="CH2788" s="174"/>
      <c r="CI2788" s="174"/>
      <c r="CJ2788" s="174"/>
      <c r="CK2788" s="174"/>
      <c r="CL2788" s="174"/>
      <c r="CN2788" s="176"/>
      <c r="CO2788" s="174"/>
      <c r="CP2788" s="174"/>
      <c r="CQ2788" s="174"/>
      <c r="CR2788" s="174"/>
      <c r="CS2788" s="174"/>
      <c r="CT2788" s="174"/>
      <c r="CU2788" s="174"/>
      <c r="CV2788" s="174"/>
      <c r="CW2788" s="174"/>
      <c r="CX2788" s="174"/>
      <c r="CY2788" s="174"/>
      <c r="CZ2788" s="174"/>
      <c r="DA2788" s="174"/>
      <c r="DB2788" s="174"/>
      <c r="DC2788" s="174"/>
      <c r="DD2788" s="174"/>
      <c r="DE2788" s="174"/>
      <c r="DF2788" s="174"/>
      <c r="DG2788" s="174"/>
      <c r="DH2788" s="174"/>
      <c r="DI2788" s="174"/>
      <c r="DJ2788" s="174"/>
      <c r="DK2788" s="174"/>
      <c r="DL2788" s="174"/>
    </row>
    <row r="2789" spans="1:116" x14ac:dyDescent="0.4">
      <c r="A2789" s="174"/>
      <c r="E2789" s="8"/>
      <c r="G2789" s="175" t="s">
        <v>461</v>
      </c>
      <c r="H2789" s="174"/>
      <c r="I2789" s="176"/>
      <c r="J2789" s="176"/>
      <c r="K2789" s="197"/>
      <c r="L2789" s="197"/>
      <c r="M2789" s="197"/>
      <c r="N2789" s="197"/>
      <c r="O2789" s="197"/>
      <c r="P2789" s="197"/>
      <c r="R2789" s="198"/>
      <c r="S2789" s="199" t="str">
        <f t="shared" ref="S2789:AX2789" si="5268">S$20</f>
        <v>S$16</v>
      </c>
      <c r="T2789" s="199" t="str">
        <f t="shared" si="5268"/>
        <v>T$16</v>
      </c>
      <c r="U2789" s="199" t="str">
        <f t="shared" si="5268"/>
        <v>U$16</v>
      </c>
      <c r="V2789" s="199" t="str">
        <f t="shared" si="5268"/>
        <v>V$16</v>
      </c>
      <c r="W2789" s="199" t="str">
        <f t="shared" si="5268"/>
        <v>W$16</v>
      </c>
      <c r="X2789" s="199" t="str">
        <f t="shared" si="5268"/>
        <v>X$16</v>
      </c>
      <c r="Y2789" s="199" t="str">
        <f t="shared" si="5268"/>
        <v>Y$16</v>
      </c>
      <c r="Z2789" s="199" t="str">
        <f t="shared" si="5268"/>
        <v>Z$16</v>
      </c>
      <c r="AA2789" s="199" t="str">
        <f t="shared" si="5268"/>
        <v>AA$16</v>
      </c>
      <c r="AB2789" s="199" t="str">
        <f t="shared" si="5268"/>
        <v>AB$16</v>
      </c>
      <c r="AC2789" s="199" t="str">
        <f t="shared" si="5268"/>
        <v>AC$16</v>
      </c>
      <c r="AD2789" s="199" t="str">
        <f t="shared" si="5268"/>
        <v>AD$16</v>
      </c>
      <c r="AE2789" s="199" t="str">
        <f t="shared" si="5268"/>
        <v>AE$16</v>
      </c>
      <c r="AF2789" s="199" t="str">
        <f t="shared" si="5268"/>
        <v>AF$16</v>
      </c>
      <c r="AG2789" s="199" t="str">
        <f t="shared" si="5268"/>
        <v>AG$16</v>
      </c>
      <c r="AH2789" s="199" t="str">
        <f t="shared" si="5268"/>
        <v>AH$16</v>
      </c>
      <c r="AI2789" s="199" t="str">
        <f t="shared" si="5268"/>
        <v>AI$16</v>
      </c>
      <c r="AJ2789" s="199" t="str">
        <f t="shared" si="5268"/>
        <v>AJ$16</v>
      </c>
      <c r="AK2789" s="199" t="str">
        <f t="shared" si="5268"/>
        <v>AK$16</v>
      </c>
      <c r="AL2789" s="199" t="str">
        <f t="shared" si="5268"/>
        <v>AL$16</v>
      </c>
      <c r="AM2789" s="199" t="str">
        <f t="shared" si="5268"/>
        <v>AM$16</v>
      </c>
      <c r="AN2789" s="199" t="str">
        <f t="shared" si="5268"/>
        <v>AN$16</v>
      </c>
      <c r="AO2789" s="199" t="str">
        <f t="shared" si="5268"/>
        <v>AO$16</v>
      </c>
      <c r="AP2789" s="199" t="str">
        <f t="shared" si="5268"/>
        <v>AP$16</v>
      </c>
      <c r="AQ2789" s="199" t="str">
        <f t="shared" si="5268"/>
        <v>AQ$16</v>
      </c>
      <c r="AR2789" s="199" t="str">
        <f t="shared" si="5268"/>
        <v>AR$16</v>
      </c>
      <c r="AS2789" s="199" t="str">
        <f t="shared" si="5268"/>
        <v>AS$16</v>
      </c>
      <c r="AT2789" s="199" t="str">
        <f t="shared" si="5268"/>
        <v>AT$16</v>
      </c>
      <c r="AU2789" s="199" t="str">
        <f t="shared" si="5268"/>
        <v>AU$16</v>
      </c>
      <c r="AV2789" s="199" t="str">
        <f t="shared" si="5268"/>
        <v>AV$16</v>
      </c>
      <c r="AW2789" s="199" t="str">
        <f t="shared" si="5268"/>
        <v>AW$16</v>
      </c>
      <c r="AX2789" s="199" t="str">
        <f t="shared" si="5268"/>
        <v>AX$16</v>
      </c>
      <c r="AY2789" s="199" t="str">
        <f t="shared" ref="AY2789:CD2789" si="5269">AY$20</f>
        <v>AY$16</v>
      </c>
      <c r="AZ2789" s="199" t="str">
        <f t="shared" si="5269"/>
        <v>AZ$16</v>
      </c>
      <c r="BA2789" s="199" t="str">
        <f t="shared" si="5269"/>
        <v>BA$16</v>
      </c>
      <c r="BB2789" s="199" t="str">
        <f t="shared" si="5269"/>
        <v>BB$16</v>
      </c>
      <c r="BC2789" s="199" t="str">
        <f t="shared" si="5269"/>
        <v>BC$16</v>
      </c>
      <c r="BD2789" s="199" t="str">
        <f t="shared" si="5269"/>
        <v>BD$16</v>
      </c>
      <c r="BE2789" s="199" t="str">
        <f t="shared" si="5269"/>
        <v>BE$16</v>
      </c>
      <c r="BF2789" s="199" t="str">
        <f t="shared" si="5269"/>
        <v>BF$16</v>
      </c>
      <c r="BG2789" s="199" t="str">
        <f t="shared" si="5269"/>
        <v>BG$16</v>
      </c>
      <c r="BH2789" s="199" t="str">
        <f t="shared" si="5269"/>
        <v>BH$16</v>
      </c>
      <c r="BI2789" s="199" t="str">
        <f t="shared" si="5269"/>
        <v>BI$16</v>
      </c>
      <c r="BJ2789" s="199" t="str">
        <f t="shared" si="5269"/>
        <v>BJ$16</v>
      </c>
      <c r="BK2789" s="199" t="str">
        <f t="shared" si="5269"/>
        <v>BK$16</v>
      </c>
      <c r="BL2789" s="199" t="str">
        <f t="shared" si="5269"/>
        <v>BL$16</v>
      </c>
      <c r="BM2789" s="199" t="str">
        <f t="shared" si="5269"/>
        <v>BM$16</v>
      </c>
      <c r="BN2789" s="199" t="str">
        <f t="shared" si="5269"/>
        <v>BN$16</v>
      </c>
      <c r="BO2789" s="199" t="str">
        <f t="shared" si="5269"/>
        <v>BO$16</v>
      </c>
      <c r="BP2789" s="199" t="str">
        <f t="shared" si="5269"/>
        <v>BP$16</v>
      </c>
      <c r="BQ2789" s="199" t="str">
        <f t="shared" si="5269"/>
        <v>BQ$16</v>
      </c>
      <c r="BR2789" s="199" t="str">
        <f t="shared" si="5269"/>
        <v>BR$16</v>
      </c>
      <c r="BS2789" s="199" t="str">
        <f t="shared" si="5269"/>
        <v>BS$16</v>
      </c>
      <c r="BT2789" s="199" t="str">
        <f t="shared" si="5269"/>
        <v>BT$16</v>
      </c>
      <c r="BU2789" s="199" t="str">
        <f t="shared" si="5269"/>
        <v>BU$16</v>
      </c>
      <c r="BV2789" s="199" t="str">
        <f t="shared" si="5269"/>
        <v>BV$16</v>
      </c>
      <c r="BW2789" s="199" t="str">
        <f t="shared" si="5269"/>
        <v>BW$16</v>
      </c>
      <c r="BX2789" s="199" t="str">
        <f t="shared" si="5269"/>
        <v>BX$16</v>
      </c>
      <c r="BY2789" s="199" t="str">
        <f t="shared" si="5269"/>
        <v>BY$16</v>
      </c>
      <c r="BZ2789" s="199" t="str">
        <f t="shared" si="5269"/>
        <v>BZ$16</v>
      </c>
      <c r="CA2789" s="199" t="str">
        <f t="shared" si="5269"/>
        <v>CA$16</v>
      </c>
      <c r="CB2789" s="199" t="str">
        <f t="shared" si="5269"/>
        <v>CB$16</v>
      </c>
      <c r="CC2789" s="199" t="str">
        <f t="shared" si="5269"/>
        <v>CC$16</v>
      </c>
      <c r="CD2789" s="199" t="str">
        <f t="shared" si="5269"/>
        <v>CD$16</v>
      </c>
      <c r="CE2789" s="199" t="str">
        <f t="shared" ref="CE2789:CL2789" si="5270">CE$20</f>
        <v>CE$16</v>
      </c>
      <c r="CF2789" s="199" t="str">
        <f t="shared" si="5270"/>
        <v>CF$16</v>
      </c>
      <c r="CG2789" s="199" t="str">
        <f t="shared" si="5270"/>
        <v>CG$16</v>
      </c>
      <c r="CH2789" s="199" t="str">
        <f t="shared" si="5270"/>
        <v>CH$16</v>
      </c>
      <c r="CI2789" s="199" t="str">
        <f t="shared" si="5270"/>
        <v>CI$16</v>
      </c>
      <c r="CJ2789" s="199" t="str">
        <f t="shared" si="5270"/>
        <v>CJ$16</v>
      </c>
      <c r="CK2789" s="199" t="str">
        <f t="shared" si="5270"/>
        <v>CK$16</v>
      </c>
      <c r="CL2789" s="199" t="str">
        <f t="shared" si="5270"/>
        <v>CL$16</v>
      </c>
      <c r="CN2789" s="176"/>
      <c r="CO2789" s="199" t="str">
        <f t="shared" ref="CO2789:DL2789" si="5271">CO$20</f>
        <v>CO$16</v>
      </c>
      <c r="CP2789" s="199" t="str">
        <f t="shared" si="5271"/>
        <v>CP$16</v>
      </c>
      <c r="CQ2789" s="199" t="str">
        <f t="shared" si="5271"/>
        <v>CQ$16</v>
      </c>
      <c r="CR2789" s="199" t="str">
        <f t="shared" si="5271"/>
        <v>CR$16</v>
      </c>
      <c r="CS2789" s="199" t="str">
        <f t="shared" si="5271"/>
        <v>CS$16</v>
      </c>
      <c r="CT2789" s="199" t="str">
        <f t="shared" si="5271"/>
        <v>CT$16</v>
      </c>
      <c r="CU2789" s="199" t="str">
        <f t="shared" si="5271"/>
        <v>CU$16</v>
      </c>
      <c r="CV2789" s="199" t="str">
        <f t="shared" si="5271"/>
        <v>CV$16</v>
      </c>
      <c r="CW2789" s="199" t="str">
        <f t="shared" si="5271"/>
        <v>CW$16</v>
      </c>
      <c r="CX2789" s="199" t="str">
        <f t="shared" si="5271"/>
        <v>CX$16</v>
      </c>
      <c r="CY2789" s="199" t="str">
        <f t="shared" si="5271"/>
        <v>CY$16</v>
      </c>
      <c r="CZ2789" s="199" t="str">
        <f t="shared" si="5271"/>
        <v>CZ$16</v>
      </c>
      <c r="DA2789" s="199" t="str">
        <f t="shared" si="5271"/>
        <v>DA$16</v>
      </c>
      <c r="DB2789" s="199" t="str">
        <f t="shared" si="5271"/>
        <v>DB$16</v>
      </c>
      <c r="DC2789" s="199" t="str">
        <f t="shared" si="5271"/>
        <v>DC$16</v>
      </c>
      <c r="DD2789" s="199" t="str">
        <f t="shared" si="5271"/>
        <v>DD$16</v>
      </c>
      <c r="DE2789" s="199" t="str">
        <f t="shared" si="5271"/>
        <v>DE$16</v>
      </c>
      <c r="DF2789" s="199" t="str">
        <f t="shared" si="5271"/>
        <v>DF$16</v>
      </c>
      <c r="DG2789" s="199" t="str">
        <f t="shared" si="5271"/>
        <v>DG$16</v>
      </c>
      <c r="DH2789" s="199" t="str">
        <f t="shared" si="5271"/>
        <v>DH$16</v>
      </c>
      <c r="DI2789" s="199" t="str">
        <f t="shared" si="5271"/>
        <v>DI$16</v>
      </c>
      <c r="DJ2789" s="199" t="str">
        <f t="shared" si="5271"/>
        <v>DJ$16</v>
      </c>
      <c r="DK2789" s="199" t="str">
        <f t="shared" si="5271"/>
        <v>DK$16</v>
      </c>
      <c r="DL2789" s="199" t="str">
        <f t="shared" si="5271"/>
        <v>DL$16</v>
      </c>
    </row>
    <row r="2790" spans="1:116" x14ac:dyDescent="0.4">
      <c r="A2790" s="174"/>
      <c r="E2790" s="8"/>
      <c r="G2790" s="175" t="s">
        <v>462</v>
      </c>
      <c r="H2790" s="200"/>
      <c r="I2790" s="201"/>
      <c r="J2790" s="201"/>
      <c r="K2790" s="202"/>
      <c r="L2790" s="202"/>
      <c r="M2790" s="202"/>
      <c r="N2790" s="202"/>
      <c r="O2790" s="202"/>
      <c r="P2790" s="202"/>
      <c r="R2790" s="202"/>
      <c r="S2790" s="199" t="str">
        <f t="shared" ref="S2790:AX2790" si="5272">S$21</f>
        <v>S$17</v>
      </c>
      <c r="T2790" s="199" t="str">
        <f t="shared" si="5272"/>
        <v>T$17</v>
      </c>
      <c r="U2790" s="199" t="str">
        <f t="shared" si="5272"/>
        <v>U$17</v>
      </c>
      <c r="V2790" s="199" t="str">
        <f t="shared" si="5272"/>
        <v>V$17</v>
      </c>
      <c r="W2790" s="199" t="str">
        <f t="shared" si="5272"/>
        <v>W$17</v>
      </c>
      <c r="X2790" s="199" t="str">
        <f t="shared" si="5272"/>
        <v>X$17</v>
      </c>
      <c r="Y2790" s="199" t="str">
        <f t="shared" si="5272"/>
        <v>Y$17</v>
      </c>
      <c r="Z2790" s="199" t="str">
        <f t="shared" si="5272"/>
        <v>Z$17</v>
      </c>
      <c r="AA2790" s="199" t="str">
        <f t="shared" si="5272"/>
        <v>AA$17</v>
      </c>
      <c r="AB2790" s="199" t="str">
        <f t="shared" si="5272"/>
        <v>AB$17</v>
      </c>
      <c r="AC2790" s="199" t="str">
        <f t="shared" si="5272"/>
        <v>AC$17</v>
      </c>
      <c r="AD2790" s="199" t="str">
        <f t="shared" si="5272"/>
        <v>AD$17</v>
      </c>
      <c r="AE2790" s="199" t="str">
        <f t="shared" si="5272"/>
        <v>AE$17</v>
      </c>
      <c r="AF2790" s="199" t="str">
        <f t="shared" si="5272"/>
        <v>AF$17</v>
      </c>
      <c r="AG2790" s="199" t="str">
        <f t="shared" si="5272"/>
        <v>AG$17</v>
      </c>
      <c r="AH2790" s="199" t="str">
        <f t="shared" si="5272"/>
        <v>AH$17</v>
      </c>
      <c r="AI2790" s="199" t="str">
        <f t="shared" si="5272"/>
        <v>AI$17</v>
      </c>
      <c r="AJ2790" s="199" t="str">
        <f t="shared" si="5272"/>
        <v>AJ$17</v>
      </c>
      <c r="AK2790" s="199" t="str">
        <f t="shared" si="5272"/>
        <v>AK$17</v>
      </c>
      <c r="AL2790" s="199" t="str">
        <f t="shared" si="5272"/>
        <v>AL$17</v>
      </c>
      <c r="AM2790" s="199" t="str">
        <f t="shared" si="5272"/>
        <v>AM$17</v>
      </c>
      <c r="AN2790" s="199" t="str">
        <f t="shared" si="5272"/>
        <v>AN$17</v>
      </c>
      <c r="AO2790" s="199" t="str">
        <f t="shared" si="5272"/>
        <v>AO$17</v>
      </c>
      <c r="AP2790" s="199" t="str">
        <f t="shared" si="5272"/>
        <v>AP$17</v>
      </c>
      <c r="AQ2790" s="199" t="str">
        <f t="shared" si="5272"/>
        <v>AQ$17</v>
      </c>
      <c r="AR2790" s="199" t="str">
        <f t="shared" si="5272"/>
        <v>AR$17</v>
      </c>
      <c r="AS2790" s="199" t="str">
        <f t="shared" si="5272"/>
        <v>AS$17</v>
      </c>
      <c r="AT2790" s="199" t="str">
        <f t="shared" si="5272"/>
        <v>AT$17</v>
      </c>
      <c r="AU2790" s="199" t="str">
        <f t="shared" si="5272"/>
        <v>AU$17</v>
      </c>
      <c r="AV2790" s="199" t="str">
        <f t="shared" si="5272"/>
        <v>AV$17</v>
      </c>
      <c r="AW2790" s="199" t="str">
        <f t="shared" si="5272"/>
        <v>AW$17</v>
      </c>
      <c r="AX2790" s="199" t="str">
        <f t="shared" si="5272"/>
        <v>AX$17</v>
      </c>
      <c r="AY2790" s="199" t="str">
        <f t="shared" ref="AY2790:CD2790" si="5273">AY$21</f>
        <v>AY$17</v>
      </c>
      <c r="AZ2790" s="199" t="str">
        <f t="shared" si="5273"/>
        <v>AZ$17</v>
      </c>
      <c r="BA2790" s="199" t="str">
        <f t="shared" si="5273"/>
        <v>BA$17</v>
      </c>
      <c r="BB2790" s="199" t="str">
        <f t="shared" si="5273"/>
        <v>BB$17</v>
      </c>
      <c r="BC2790" s="199" t="str">
        <f t="shared" si="5273"/>
        <v>BC$17</v>
      </c>
      <c r="BD2790" s="199" t="str">
        <f t="shared" si="5273"/>
        <v>BD$17</v>
      </c>
      <c r="BE2790" s="199" t="str">
        <f t="shared" si="5273"/>
        <v>BE$17</v>
      </c>
      <c r="BF2790" s="199" t="str">
        <f t="shared" si="5273"/>
        <v>BF$17</v>
      </c>
      <c r="BG2790" s="199" t="str">
        <f t="shared" si="5273"/>
        <v>BG$17</v>
      </c>
      <c r="BH2790" s="199" t="str">
        <f t="shared" si="5273"/>
        <v>BH$17</v>
      </c>
      <c r="BI2790" s="199" t="str">
        <f t="shared" si="5273"/>
        <v>BI$17</v>
      </c>
      <c r="BJ2790" s="199" t="str">
        <f t="shared" si="5273"/>
        <v>BJ$17</v>
      </c>
      <c r="BK2790" s="199" t="str">
        <f t="shared" si="5273"/>
        <v>BK$17</v>
      </c>
      <c r="BL2790" s="199" t="str">
        <f t="shared" si="5273"/>
        <v>BL$17</v>
      </c>
      <c r="BM2790" s="199" t="str">
        <f t="shared" si="5273"/>
        <v>BM$17</v>
      </c>
      <c r="BN2790" s="199" t="str">
        <f t="shared" si="5273"/>
        <v>BN$17</v>
      </c>
      <c r="BO2790" s="199" t="str">
        <f t="shared" si="5273"/>
        <v>BO$17</v>
      </c>
      <c r="BP2790" s="199" t="str">
        <f t="shared" si="5273"/>
        <v>BP$17</v>
      </c>
      <c r="BQ2790" s="199" t="str">
        <f t="shared" si="5273"/>
        <v>BQ$17</v>
      </c>
      <c r="BR2790" s="199" t="str">
        <f t="shared" si="5273"/>
        <v>BR$17</v>
      </c>
      <c r="BS2790" s="199" t="str">
        <f t="shared" si="5273"/>
        <v>BS$17</v>
      </c>
      <c r="BT2790" s="199" t="str">
        <f t="shared" si="5273"/>
        <v>BT$17</v>
      </c>
      <c r="BU2790" s="199" t="str">
        <f t="shared" si="5273"/>
        <v>BU$17</v>
      </c>
      <c r="BV2790" s="199" t="str">
        <f t="shared" si="5273"/>
        <v>BV$17</v>
      </c>
      <c r="BW2790" s="199" t="str">
        <f t="shared" si="5273"/>
        <v>BW$17</v>
      </c>
      <c r="BX2790" s="199" t="str">
        <f t="shared" si="5273"/>
        <v>BX$17</v>
      </c>
      <c r="BY2790" s="199" t="str">
        <f t="shared" si="5273"/>
        <v>BY$17</v>
      </c>
      <c r="BZ2790" s="199" t="str">
        <f t="shared" si="5273"/>
        <v>BZ$17</v>
      </c>
      <c r="CA2790" s="199" t="str">
        <f t="shared" si="5273"/>
        <v>CA$17</v>
      </c>
      <c r="CB2790" s="199" t="str">
        <f t="shared" si="5273"/>
        <v>CB$17</v>
      </c>
      <c r="CC2790" s="199" t="str">
        <f t="shared" si="5273"/>
        <v>CC$17</v>
      </c>
      <c r="CD2790" s="199" t="str">
        <f t="shared" si="5273"/>
        <v>CD$17</v>
      </c>
      <c r="CE2790" s="199" t="str">
        <f t="shared" ref="CE2790:CL2790" si="5274">CE$21</f>
        <v>CE$17</v>
      </c>
      <c r="CF2790" s="199" t="str">
        <f t="shared" si="5274"/>
        <v>CF$17</v>
      </c>
      <c r="CG2790" s="199" t="str">
        <f t="shared" si="5274"/>
        <v>CG$17</v>
      </c>
      <c r="CH2790" s="199" t="str">
        <f t="shared" si="5274"/>
        <v>CH$17</v>
      </c>
      <c r="CI2790" s="199" t="str">
        <f t="shared" si="5274"/>
        <v>CI$17</v>
      </c>
      <c r="CJ2790" s="199" t="str">
        <f t="shared" si="5274"/>
        <v>CJ$17</v>
      </c>
      <c r="CK2790" s="199" t="str">
        <f t="shared" si="5274"/>
        <v>CK$17</v>
      </c>
      <c r="CL2790" s="199" t="str">
        <f t="shared" si="5274"/>
        <v>CL$17</v>
      </c>
      <c r="CN2790" s="201"/>
      <c r="CO2790" s="199" t="str">
        <f t="shared" ref="CO2790:DL2790" si="5275">CO$21</f>
        <v>CO$17</v>
      </c>
      <c r="CP2790" s="199" t="str">
        <f t="shared" si="5275"/>
        <v>CP$17</v>
      </c>
      <c r="CQ2790" s="199" t="str">
        <f t="shared" si="5275"/>
        <v>CQ$17</v>
      </c>
      <c r="CR2790" s="199" t="str">
        <f t="shared" si="5275"/>
        <v>CR$17</v>
      </c>
      <c r="CS2790" s="199" t="str">
        <f t="shared" si="5275"/>
        <v>CS$17</v>
      </c>
      <c r="CT2790" s="199" t="str">
        <f t="shared" si="5275"/>
        <v>CT$17</v>
      </c>
      <c r="CU2790" s="199" t="str">
        <f t="shared" si="5275"/>
        <v>CU$17</v>
      </c>
      <c r="CV2790" s="199" t="str">
        <f t="shared" si="5275"/>
        <v>CV$17</v>
      </c>
      <c r="CW2790" s="199" t="str">
        <f t="shared" si="5275"/>
        <v>CW$17</v>
      </c>
      <c r="CX2790" s="199" t="str">
        <f t="shared" si="5275"/>
        <v>CX$17</v>
      </c>
      <c r="CY2790" s="199" t="str">
        <f t="shared" si="5275"/>
        <v>CY$17</v>
      </c>
      <c r="CZ2790" s="199" t="str">
        <f t="shared" si="5275"/>
        <v>CZ$17</v>
      </c>
      <c r="DA2790" s="199" t="str">
        <f t="shared" si="5275"/>
        <v>DA$17</v>
      </c>
      <c r="DB2790" s="199" t="str">
        <f t="shared" si="5275"/>
        <v>DB$17</v>
      </c>
      <c r="DC2790" s="199" t="str">
        <f t="shared" si="5275"/>
        <v>DC$17</v>
      </c>
      <c r="DD2790" s="199" t="str">
        <f t="shared" si="5275"/>
        <v>DD$17</v>
      </c>
      <c r="DE2790" s="199" t="str">
        <f t="shared" si="5275"/>
        <v>DE$17</v>
      </c>
      <c r="DF2790" s="199" t="str">
        <f t="shared" si="5275"/>
        <v>DF$17</v>
      </c>
      <c r="DG2790" s="199" t="str">
        <f t="shared" si="5275"/>
        <v>DG$17</v>
      </c>
      <c r="DH2790" s="199" t="str">
        <f t="shared" si="5275"/>
        <v>DH$17</v>
      </c>
      <c r="DI2790" s="199" t="str">
        <f t="shared" si="5275"/>
        <v>DI$17</v>
      </c>
      <c r="DJ2790" s="199" t="str">
        <f t="shared" si="5275"/>
        <v>DJ$17</v>
      </c>
      <c r="DK2790" s="199" t="str">
        <f t="shared" si="5275"/>
        <v>DK$17</v>
      </c>
      <c r="DL2790" s="199" t="str">
        <f t="shared" si="5275"/>
        <v>DL$17</v>
      </c>
    </row>
    <row r="2791" spans="1:116" x14ac:dyDescent="0.4">
      <c r="A2791" s="174"/>
      <c r="E2791" s="8"/>
      <c r="G2791" s="175" t="s">
        <v>491</v>
      </c>
      <c r="H2791" s="200"/>
      <c r="I2791" s="201"/>
      <c r="J2791" s="201"/>
      <c r="K2791" s="202"/>
      <c r="L2791" s="202"/>
      <c r="M2791" s="202"/>
      <c r="N2791" s="202"/>
      <c r="O2791" s="202"/>
      <c r="P2791" s="202"/>
      <c r="R2791" s="202"/>
      <c r="S2791" s="190"/>
      <c r="T2791" s="190"/>
      <c r="U2791" s="190"/>
      <c r="V2791" s="190"/>
      <c r="W2791" s="190"/>
      <c r="X2791" s="190"/>
      <c r="Y2791" s="190"/>
      <c r="Z2791" s="190"/>
      <c r="AA2791" s="190"/>
      <c r="AB2791" s="190"/>
      <c r="AC2791" s="190"/>
      <c r="AD2791" s="190"/>
      <c r="AE2791" s="190"/>
      <c r="AF2791" s="190"/>
      <c r="AG2791" s="190"/>
      <c r="AH2791" s="190"/>
      <c r="AI2791" s="190"/>
      <c r="AJ2791" s="190"/>
      <c r="AK2791" s="190"/>
      <c r="AL2791" s="190"/>
      <c r="AM2791" s="190"/>
      <c r="AN2791" s="190"/>
      <c r="AO2791" s="190"/>
      <c r="AP2791" s="190"/>
      <c r="AQ2791" s="190"/>
      <c r="AR2791" s="190"/>
      <c r="AS2791" s="190"/>
      <c r="AT2791" s="190"/>
      <c r="AU2791" s="190"/>
      <c r="AV2791" s="190"/>
      <c r="AW2791" s="190"/>
      <c r="AX2791" s="190"/>
      <c r="AY2791" s="190"/>
      <c r="AZ2791" s="190"/>
      <c r="BA2791" s="190"/>
      <c r="BB2791" s="190"/>
      <c r="BC2791" s="190"/>
      <c r="BD2791" s="190"/>
      <c r="BE2791" s="190"/>
      <c r="BF2791" s="190"/>
      <c r="BG2791" s="190"/>
      <c r="BH2791" s="190"/>
      <c r="BI2791" s="190"/>
      <c r="BJ2791" s="190"/>
      <c r="BK2791" s="190"/>
      <c r="BL2791" s="190"/>
      <c r="BM2791" s="190"/>
      <c r="BN2791" s="190"/>
      <c r="BO2791" s="190"/>
      <c r="BP2791" s="190"/>
      <c r="BQ2791" s="190"/>
      <c r="BR2791" s="190"/>
      <c r="BS2791" s="190"/>
      <c r="BT2791" s="190"/>
      <c r="BU2791" s="190"/>
      <c r="BV2791" s="190"/>
      <c r="BW2791" s="190"/>
      <c r="BX2791" s="190"/>
      <c r="BY2791" s="190"/>
      <c r="BZ2791" s="190"/>
      <c r="CA2791" s="190"/>
      <c r="CB2791" s="190"/>
      <c r="CC2791" s="190"/>
      <c r="CD2791" s="190"/>
      <c r="CE2791" s="190"/>
      <c r="CF2791" s="190"/>
      <c r="CG2791" s="190"/>
      <c r="CH2791" s="190"/>
      <c r="CI2791" s="190"/>
      <c r="CJ2791" s="190"/>
      <c r="CK2791" s="190"/>
      <c r="CL2791" s="190"/>
      <c r="CN2791" s="201"/>
      <c r="CO2791" s="190"/>
      <c r="CP2791" s="190"/>
      <c r="CQ2791" s="190"/>
      <c r="CR2791" s="190"/>
      <c r="CS2791" s="190"/>
      <c r="CT2791" s="190"/>
      <c r="CU2791" s="190"/>
      <c r="CV2791" s="190"/>
      <c r="CW2791" s="190"/>
      <c r="CX2791" s="190"/>
      <c r="CY2791" s="190"/>
      <c r="CZ2791" s="190"/>
      <c r="DA2791" s="190"/>
      <c r="DB2791" s="190"/>
      <c r="DC2791" s="190"/>
      <c r="DD2791" s="190"/>
      <c r="DE2791" s="190"/>
      <c r="DF2791" s="190"/>
      <c r="DG2791" s="190"/>
      <c r="DH2791" s="190"/>
      <c r="DI2791" s="190"/>
      <c r="DJ2791" s="190"/>
      <c r="DK2791" s="190"/>
      <c r="DL2791" s="190"/>
    </row>
    <row r="2792" spans="1:116" x14ac:dyDescent="0.4">
      <c r="A2792" s="174"/>
      <c r="E2792" s="8"/>
      <c r="G2792" s="175" t="s">
        <v>505</v>
      </c>
      <c r="H2792" s="200"/>
      <c r="I2792" s="201"/>
      <c r="J2792" s="201"/>
      <c r="K2792" s="202"/>
      <c r="L2792" s="202"/>
      <c r="M2792" s="202"/>
      <c r="N2792" s="202"/>
      <c r="O2792" s="202"/>
      <c r="P2792" s="202"/>
      <c r="R2792" s="202"/>
      <c r="S2792" s="190"/>
      <c r="T2792" s="190"/>
      <c r="U2792" s="190"/>
      <c r="V2792" s="190"/>
      <c r="W2792" s="190"/>
      <c r="X2792" s="190"/>
      <c r="Y2792" s="190"/>
      <c r="Z2792" s="190"/>
      <c r="AA2792" s="190"/>
      <c r="AB2792" s="190"/>
      <c r="AC2792" s="190"/>
      <c r="AD2792" s="190"/>
      <c r="AE2792" s="190"/>
      <c r="AF2792" s="190"/>
      <c r="AG2792" s="190"/>
      <c r="AH2792" s="190"/>
      <c r="AI2792" s="190"/>
      <c r="AJ2792" s="190"/>
      <c r="AK2792" s="190"/>
      <c r="AL2792" s="190"/>
      <c r="AM2792" s="190"/>
      <c r="AN2792" s="190"/>
      <c r="AO2792" s="190"/>
      <c r="AP2792" s="190"/>
      <c r="AQ2792" s="190"/>
      <c r="AR2792" s="190"/>
      <c r="AS2792" s="190"/>
      <c r="AT2792" s="190"/>
      <c r="AU2792" s="190"/>
      <c r="AV2792" s="190"/>
      <c r="AW2792" s="190"/>
      <c r="AX2792" s="190"/>
      <c r="AY2792" s="190"/>
      <c r="AZ2792" s="190"/>
      <c r="BA2792" s="190"/>
      <c r="BB2792" s="190"/>
      <c r="BC2792" s="190"/>
      <c r="BD2792" s="190"/>
      <c r="BE2792" s="190"/>
      <c r="BF2792" s="190"/>
      <c r="BG2792" s="190"/>
      <c r="BH2792" s="190"/>
      <c r="BI2792" s="190"/>
      <c r="BJ2792" s="190"/>
      <c r="BK2792" s="190"/>
      <c r="BL2792" s="190"/>
      <c r="BM2792" s="190"/>
      <c r="BN2792" s="190"/>
      <c r="BO2792" s="190"/>
      <c r="BP2792" s="190"/>
      <c r="BQ2792" s="190"/>
      <c r="BR2792" s="190"/>
      <c r="BS2792" s="190"/>
      <c r="BT2792" s="190"/>
      <c r="BU2792" s="190"/>
      <c r="BV2792" s="190"/>
      <c r="BW2792" s="190"/>
      <c r="BX2792" s="190"/>
      <c r="BY2792" s="190"/>
      <c r="BZ2792" s="190"/>
      <c r="CA2792" s="190"/>
      <c r="CB2792" s="190"/>
      <c r="CC2792" s="190"/>
      <c r="CD2792" s="190"/>
      <c r="CE2792" s="190"/>
      <c r="CF2792" s="190"/>
      <c r="CG2792" s="190"/>
      <c r="CH2792" s="190"/>
      <c r="CI2792" s="190"/>
      <c r="CJ2792" s="190"/>
      <c r="CK2792" s="190"/>
      <c r="CL2792" s="190"/>
      <c r="CN2792" s="201"/>
      <c r="CO2792" s="190"/>
      <c r="CP2792" s="190"/>
      <c r="CQ2792" s="190"/>
      <c r="CR2792" s="190"/>
      <c r="CS2792" s="190"/>
      <c r="CT2792" s="190"/>
      <c r="CU2792" s="190"/>
      <c r="CV2792" s="190"/>
      <c r="CW2792" s="190"/>
      <c r="CX2792" s="190"/>
      <c r="CY2792" s="190"/>
      <c r="CZ2792" s="190"/>
      <c r="DA2792" s="190"/>
      <c r="DB2792" s="190"/>
      <c r="DC2792" s="190"/>
      <c r="DD2792" s="190"/>
      <c r="DE2792" s="190"/>
      <c r="DF2792" s="190"/>
      <c r="DG2792" s="190"/>
      <c r="DH2792" s="190"/>
      <c r="DI2792" s="190"/>
      <c r="DJ2792" s="190"/>
      <c r="DK2792" s="190"/>
      <c r="DL2792" s="190"/>
    </row>
    <row r="2793" spans="1:116" x14ac:dyDescent="0.4">
      <c r="A2793" s="174"/>
      <c r="E2793" s="8"/>
      <c r="G2793" s="175" t="s">
        <v>463</v>
      </c>
      <c r="H2793" s="200"/>
      <c r="I2793" s="201"/>
      <c r="J2793" s="201"/>
      <c r="K2793" s="202"/>
      <c r="L2793" s="202"/>
      <c r="M2793" s="202"/>
      <c r="N2793" s="202"/>
      <c r="O2793" s="202"/>
      <c r="P2793" s="202"/>
      <c r="R2793" s="202"/>
      <c r="S2793" s="190" t="str">
        <f t="shared" ref="S2793:AX2793" si="5276">S$22</f>
        <v>S$18</v>
      </c>
      <c r="T2793" s="190" t="str">
        <f t="shared" si="5276"/>
        <v>T$18</v>
      </c>
      <c r="U2793" s="190" t="str">
        <f t="shared" si="5276"/>
        <v>U$18</v>
      </c>
      <c r="V2793" s="190" t="str">
        <f t="shared" si="5276"/>
        <v>V$18</v>
      </c>
      <c r="W2793" s="190" t="str">
        <f t="shared" si="5276"/>
        <v>W$18</v>
      </c>
      <c r="X2793" s="190" t="str">
        <f t="shared" si="5276"/>
        <v>X$18</v>
      </c>
      <c r="Y2793" s="190" t="str">
        <f t="shared" si="5276"/>
        <v>Y$18</v>
      </c>
      <c r="Z2793" s="190" t="str">
        <f t="shared" si="5276"/>
        <v>Z$18</v>
      </c>
      <c r="AA2793" s="190" t="str">
        <f t="shared" si="5276"/>
        <v>AA$18</v>
      </c>
      <c r="AB2793" s="190" t="str">
        <f t="shared" si="5276"/>
        <v>AB$18</v>
      </c>
      <c r="AC2793" s="190" t="str">
        <f t="shared" si="5276"/>
        <v>AC$18</v>
      </c>
      <c r="AD2793" s="190" t="str">
        <f t="shared" si="5276"/>
        <v>AD$18</v>
      </c>
      <c r="AE2793" s="190" t="str">
        <f t="shared" si="5276"/>
        <v>AE$18</v>
      </c>
      <c r="AF2793" s="190" t="str">
        <f t="shared" si="5276"/>
        <v>AF$18</v>
      </c>
      <c r="AG2793" s="190" t="str">
        <f t="shared" si="5276"/>
        <v>AG$18</v>
      </c>
      <c r="AH2793" s="190" t="str">
        <f t="shared" si="5276"/>
        <v>AH$18</v>
      </c>
      <c r="AI2793" s="190" t="str">
        <f t="shared" si="5276"/>
        <v>AI$18</v>
      </c>
      <c r="AJ2793" s="190" t="str">
        <f t="shared" si="5276"/>
        <v>AJ$18</v>
      </c>
      <c r="AK2793" s="190" t="str">
        <f t="shared" si="5276"/>
        <v>AK$18</v>
      </c>
      <c r="AL2793" s="190" t="str">
        <f t="shared" si="5276"/>
        <v>AL$18</v>
      </c>
      <c r="AM2793" s="190" t="str">
        <f t="shared" si="5276"/>
        <v>AM$18</v>
      </c>
      <c r="AN2793" s="190" t="str">
        <f t="shared" si="5276"/>
        <v>AN$18</v>
      </c>
      <c r="AO2793" s="190" t="str">
        <f t="shared" si="5276"/>
        <v>AO$18</v>
      </c>
      <c r="AP2793" s="190" t="str">
        <f t="shared" si="5276"/>
        <v>AP$18</v>
      </c>
      <c r="AQ2793" s="190" t="str">
        <f t="shared" si="5276"/>
        <v>AQ$18</v>
      </c>
      <c r="AR2793" s="190" t="str">
        <f t="shared" si="5276"/>
        <v>AR$18</v>
      </c>
      <c r="AS2793" s="190" t="str">
        <f t="shared" si="5276"/>
        <v>AS$18</v>
      </c>
      <c r="AT2793" s="190" t="str">
        <f t="shared" si="5276"/>
        <v>AT$18</v>
      </c>
      <c r="AU2793" s="190" t="str">
        <f t="shared" si="5276"/>
        <v>AU$18</v>
      </c>
      <c r="AV2793" s="190" t="str">
        <f t="shared" si="5276"/>
        <v>AV$18</v>
      </c>
      <c r="AW2793" s="190" t="str">
        <f t="shared" si="5276"/>
        <v>AW$18</v>
      </c>
      <c r="AX2793" s="190" t="str">
        <f t="shared" si="5276"/>
        <v>AX$18</v>
      </c>
      <c r="AY2793" s="190" t="str">
        <f t="shared" ref="AY2793:CD2793" si="5277">AY$22</f>
        <v>AY$18</v>
      </c>
      <c r="AZ2793" s="190" t="str">
        <f t="shared" si="5277"/>
        <v>AZ$18</v>
      </c>
      <c r="BA2793" s="190" t="str">
        <f t="shared" si="5277"/>
        <v>BA$18</v>
      </c>
      <c r="BB2793" s="190" t="str">
        <f t="shared" si="5277"/>
        <v>BB$18</v>
      </c>
      <c r="BC2793" s="190" t="str">
        <f t="shared" si="5277"/>
        <v>BC$18</v>
      </c>
      <c r="BD2793" s="190" t="str">
        <f t="shared" si="5277"/>
        <v>BD$18</v>
      </c>
      <c r="BE2793" s="190" t="str">
        <f t="shared" si="5277"/>
        <v>BE$18</v>
      </c>
      <c r="BF2793" s="190" t="str">
        <f t="shared" si="5277"/>
        <v>BF$18</v>
      </c>
      <c r="BG2793" s="190" t="str">
        <f t="shared" si="5277"/>
        <v>BG$18</v>
      </c>
      <c r="BH2793" s="190" t="str">
        <f t="shared" si="5277"/>
        <v>BH$18</v>
      </c>
      <c r="BI2793" s="190" t="str">
        <f t="shared" si="5277"/>
        <v>BI$18</v>
      </c>
      <c r="BJ2793" s="190" t="str">
        <f t="shared" si="5277"/>
        <v>BJ$18</v>
      </c>
      <c r="BK2793" s="190" t="str">
        <f t="shared" si="5277"/>
        <v>BK$18</v>
      </c>
      <c r="BL2793" s="190" t="str">
        <f t="shared" si="5277"/>
        <v>BL$18</v>
      </c>
      <c r="BM2793" s="190" t="str">
        <f t="shared" si="5277"/>
        <v>BM$18</v>
      </c>
      <c r="BN2793" s="190" t="str">
        <f t="shared" si="5277"/>
        <v>BN$18</v>
      </c>
      <c r="BO2793" s="190" t="str">
        <f t="shared" si="5277"/>
        <v>BO$18</v>
      </c>
      <c r="BP2793" s="190" t="str">
        <f t="shared" si="5277"/>
        <v>BP$18</v>
      </c>
      <c r="BQ2793" s="190" t="str">
        <f t="shared" si="5277"/>
        <v>BQ$18</v>
      </c>
      <c r="BR2793" s="190" t="str">
        <f t="shared" si="5277"/>
        <v>BR$18</v>
      </c>
      <c r="BS2793" s="190" t="str">
        <f t="shared" si="5277"/>
        <v>BS$18</v>
      </c>
      <c r="BT2793" s="190" t="str">
        <f t="shared" si="5277"/>
        <v>BT$18</v>
      </c>
      <c r="BU2793" s="190" t="str">
        <f t="shared" si="5277"/>
        <v>BU$18</v>
      </c>
      <c r="BV2793" s="190" t="str">
        <f t="shared" si="5277"/>
        <v>BV$18</v>
      </c>
      <c r="BW2793" s="190" t="str">
        <f t="shared" si="5277"/>
        <v>BW$18</v>
      </c>
      <c r="BX2793" s="190" t="str">
        <f t="shared" si="5277"/>
        <v>BX$18</v>
      </c>
      <c r="BY2793" s="190" t="str">
        <f t="shared" si="5277"/>
        <v>BY$18</v>
      </c>
      <c r="BZ2793" s="190" t="str">
        <f t="shared" si="5277"/>
        <v>BZ$18</v>
      </c>
      <c r="CA2793" s="190" t="str">
        <f t="shared" si="5277"/>
        <v>CA$18</v>
      </c>
      <c r="CB2793" s="190" t="str">
        <f t="shared" si="5277"/>
        <v>CB$18</v>
      </c>
      <c r="CC2793" s="190" t="str">
        <f t="shared" si="5277"/>
        <v>CC$18</v>
      </c>
      <c r="CD2793" s="190" t="str">
        <f t="shared" si="5277"/>
        <v>CD$18</v>
      </c>
      <c r="CE2793" s="190" t="str">
        <f t="shared" ref="CE2793:CL2793" si="5278">CE$22</f>
        <v>CE$18</v>
      </c>
      <c r="CF2793" s="190" t="str">
        <f t="shared" si="5278"/>
        <v>CF$18</v>
      </c>
      <c r="CG2793" s="190" t="str">
        <f t="shared" si="5278"/>
        <v>CG$18</v>
      </c>
      <c r="CH2793" s="190" t="str">
        <f t="shared" si="5278"/>
        <v>CH$18</v>
      </c>
      <c r="CI2793" s="190" t="str">
        <f t="shared" si="5278"/>
        <v>CI$18</v>
      </c>
      <c r="CJ2793" s="190" t="str">
        <f t="shared" si="5278"/>
        <v>CJ$18</v>
      </c>
      <c r="CK2793" s="190" t="str">
        <f t="shared" si="5278"/>
        <v>CK$18</v>
      </c>
      <c r="CL2793" s="190" t="str">
        <f t="shared" si="5278"/>
        <v>CL$18</v>
      </c>
      <c r="CN2793" s="201"/>
      <c r="CO2793" s="190" t="str">
        <f t="shared" ref="CO2793:DL2793" si="5279">CO$22</f>
        <v>CO$18</v>
      </c>
      <c r="CP2793" s="190" t="str">
        <f t="shared" si="5279"/>
        <v>CP$18</v>
      </c>
      <c r="CQ2793" s="190" t="str">
        <f t="shared" si="5279"/>
        <v>CQ$18</v>
      </c>
      <c r="CR2793" s="190" t="str">
        <f t="shared" si="5279"/>
        <v>CR$18</v>
      </c>
      <c r="CS2793" s="190" t="str">
        <f t="shared" si="5279"/>
        <v>CS$18</v>
      </c>
      <c r="CT2793" s="190" t="str">
        <f t="shared" si="5279"/>
        <v>CT$18</v>
      </c>
      <c r="CU2793" s="190" t="str">
        <f t="shared" si="5279"/>
        <v>CU$18</v>
      </c>
      <c r="CV2793" s="190" t="str">
        <f t="shared" si="5279"/>
        <v>CV$18</v>
      </c>
      <c r="CW2793" s="190" t="str">
        <f t="shared" si="5279"/>
        <v>CW$18</v>
      </c>
      <c r="CX2793" s="190" t="str">
        <f t="shared" si="5279"/>
        <v>CX$18</v>
      </c>
      <c r="CY2793" s="190" t="str">
        <f t="shared" si="5279"/>
        <v>CY$18</v>
      </c>
      <c r="CZ2793" s="190" t="str">
        <f t="shared" si="5279"/>
        <v>CZ$18</v>
      </c>
      <c r="DA2793" s="190" t="str">
        <f t="shared" si="5279"/>
        <v>DA$18</v>
      </c>
      <c r="DB2793" s="190" t="str">
        <f t="shared" si="5279"/>
        <v>DB$18</v>
      </c>
      <c r="DC2793" s="190" t="str">
        <f t="shared" si="5279"/>
        <v>DC$18</v>
      </c>
      <c r="DD2793" s="190" t="str">
        <f t="shared" si="5279"/>
        <v>DD$18</v>
      </c>
      <c r="DE2793" s="190" t="str">
        <f t="shared" si="5279"/>
        <v>DE$18</v>
      </c>
      <c r="DF2793" s="190" t="str">
        <f t="shared" si="5279"/>
        <v>DF$18</v>
      </c>
      <c r="DG2793" s="190" t="str">
        <f t="shared" si="5279"/>
        <v>DG$18</v>
      </c>
      <c r="DH2793" s="190" t="str">
        <f t="shared" si="5279"/>
        <v>DH$18</v>
      </c>
      <c r="DI2793" s="190" t="str">
        <f t="shared" si="5279"/>
        <v>DI$18</v>
      </c>
      <c r="DJ2793" s="190" t="str">
        <f t="shared" si="5279"/>
        <v>DJ$18</v>
      </c>
      <c r="DK2793" s="190" t="str">
        <f t="shared" si="5279"/>
        <v>DK$18</v>
      </c>
      <c r="DL2793" s="190" t="str">
        <f t="shared" si="5279"/>
        <v>DL$18</v>
      </c>
    </row>
    <row r="2794" spans="1:116" x14ac:dyDescent="0.4">
      <c r="A2794" s="174"/>
      <c r="E2794" s="8"/>
      <c r="G2794" s="175" t="s">
        <v>464</v>
      </c>
      <c r="H2794" s="200"/>
      <c r="I2794" s="201"/>
      <c r="J2794" s="201"/>
      <c r="K2794" s="202"/>
      <c r="L2794" s="202"/>
      <c r="M2794" s="202"/>
      <c r="N2794" s="202"/>
      <c r="O2794" s="202"/>
      <c r="P2794" s="202"/>
      <c r="R2794" s="202"/>
      <c r="S2794" s="190" t="str">
        <f t="shared" ref="S2794:AX2794" si="5280">S$23</f>
        <v>S$19</v>
      </c>
      <c r="T2794" s="190" t="str">
        <f t="shared" si="5280"/>
        <v>T$19</v>
      </c>
      <c r="U2794" s="190" t="str">
        <f t="shared" si="5280"/>
        <v>U$19</v>
      </c>
      <c r="V2794" s="190" t="str">
        <f t="shared" si="5280"/>
        <v>V$19</v>
      </c>
      <c r="W2794" s="190" t="str">
        <f t="shared" si="5280"/>
        <v>W$19</v>
      </c>
      <c r="X2794" s="190" t="str">
        <f t="shared" si="5280"/>
        <v>X$19</v>
      </c>
      <c r="Y2794" s="190" t="str">
        <f t="shared" si="5280"/>
        <v>Y$19</v>
      </c>
      <c r="Z2794" s="190" t="str">
        <f t="shared" si="5280"/>
        <v>Z$19</v>
      </c>
      <c r="AA2794" s="190" t="str">
        <f t="shared" si="5280"/>
        <v>AA$19</v>
      </c>
      <c r="AB2794" s="190" t="str">
        <f t="shared" si="5280"/>
        <v>AB$19</v>
      </c>
      <c r="AC2794" s="190" t="str">
        <f t="shared" si="5280"/>
        <v>AC$19</v>
      </c>
      <c r="AD2794" s="190" t="str">
        <f t="shared" si="5280"/>
        <v>AD$19</v>
      </c>
      <c r="AE2794" s="190" t="str">
        <f t="shared" si="5280"/>
        <v>AE$19</v>
      </c>
      <c r="AF2794" s="190" t="str">
        <f t="shared" si="5280"/>
        <v>AF$19</v>
      </c>
      <c r="AG2794" s="190" t="str">
        <f t="shared" si="5280"/>
        <v>AG$19</v>
      </c>
      <c r="AH2794" s="190" t="str">
        <f t="shared" si="5280"/>
        <v>AH$19</v>
      </c>
      <c r="AI2794" s="190" t="str">
        <f t="shared" si="5280"/>
        <v>AI$19</v>
      </c>
      <c r="AJ2794" s="190" t="str">
        <f t="shared" si="5280"/>
        <v>AJ$19</v>
      </c>
      <c r="AK2794" s="190" t="str">
        <f t="shared" si="5280"/>
        <v>AK$19</v>
      </c>
      <c r="AL2794" s="190" t="str">
        <f t="shared" si="5280"/>
        <v>AL$19</v>
      </c>
      <c r="AM2794" s="190" t="str">
        <f t="shared" si="5280"/>
        <v>AM$19</v>
      </c>
      <c r="AN2794" s="190" t="str">
        <f t="shared" si="5280"/>
        <v>AN$19</v>
      </c>
      <c r="AO2794" s="190" t="str">
        <f t="shared" si="5280"/>
        <v>AO$19</v>
      </c>
      <c r="AP2794" s="190" t="str">
        <f t="shared" si="5280"/>
        <v>AP$19</v>
      </c>
      <c r="AQ2794" s="190" t="str">
        <f t="shared" si="5280"/>
        <v>AQ$19</v>
      </c>
      <c r="AR2794" s="190" t="str">
        <f t="shared" si="5280"/>
        <v>AR$19</v>
      </c>
      <c r="AS2794" s="190" t="str">
        <f t="shared" si="5280"/>
        <v>AS$19</v>
      </c>
      <c r="AT2794" s="190" t="str">
        <f t="shared" si="5280"/>
        <v>AT$19</v>
      </c>
      <c r="AU2794" s="190" t="str">
        <f t="shared" si="5280"/>
        <v>AU$19</v>
      </c>
      <c r="AV2794" s="190" t="str">
        <f t="shared" si="5280"/>
        <v>AV$19</v>
      </c>
      <c r="AW2794" s="190" t="str">
        <f t="shared" si="5280"/>
        <v>AW$19</v>
      </c>
      <c r="AX2794" s="190" t="str">
        <f t="shared" si="5280"/>
        <v>AX$19</v>
      </c>
      <c r="AY2794" s="190" t="str">
        <f t="shared" ref="AY2794:CD2794" si="5281">AY$23</f>
        <v>AY$19</v>
      </c>
      <c r="AZ2794" s="190" t="str">
        <f t="shared" si="5281"/>
        <v>AZ$19</v>
      </c>
      <c r="BA2794" s="190" t="str">
        <f t="shared" si="5281"/>
        <v>BA$19</v>
      </c>
      <c r="BB2794" s="190" t="str">
        <f t="shared" si="5281"/>
        <v>BB$19</v>
      </c>
      <c r="BC2794" s="190" t="str">
        <f t="shared" si="5281"/>
        <v>BC$19</v>
      </c>
      <c r="BD2794" s="190" t="str">
        <f t="shared" si="5281"/>
        <v>BD$19</v>
      </c>
      <c r="BE2794" s="190" t="str">
        <f t="shared" si="5281"/>
        <v>BE$19</v>
      </c>
      <c r="BF2794" s="190" t="str">
        <f t="shared" si="5281"/>
        <v>BF$19</v>
      </c>
      <c r="BG2794" s="190" t="str">
        <f t="shared" si="5281"/>
        <v>BG$19</v>
      </c>
      <c r="BH2794" s="190" t="str">
        <f t="shared" si="5281"/>
        <v>BH$19</v>
      </c>
      <c r="BI2794" s="190" t="str">
        <f t="shared" si="5281"/>
        <v>BI$19</v>
      </c>
      <c r="BJ2794" s="190" t="str">
        <f t="shared" si="5281"/>
        <v>BJ$19</v>
      </c>
      <c r="BK2794" s="190" t="str">
        <f t="shared" si="5281"/>
        <v>BK$19</v>
      </c>
      <c r="BL2794" s="190" t="str">
        <f t="shared" si="5281"/>
        <v>BL$19</v>
      </c>
      <c r="BM2794" s="190" t="str">
        <f t="shared" si="5281"/>
        <v>BM$19</v>
      </c>
      <c r="BN2794" s="190" t="str">
        <f t="shared" si="5281"/>
        <v>BN$19</v>
      </c>
      <c r="BO2794" s="190" t="str">
        <f t="shared" si="5281"/>
        <v>BO$19</v>
      </c>
      <c r="BP2794" s="190" t="str">
        <f t="shared" si="5281"/>
        <v>BP$19</v>
      </c>
      <c r="BQ2794" s="190" t="str">
        <f t="shared" si="5281"/>
        <v>BQ$19</v>
      </c>
      <c r="BR2794" s="190" t="str">
        <f t="shared" si="5281"/>
        <v>BR$19</v>
      </c>
      <c r="BS2794" s="190" t="str">
        <f t="shared" si="5281"/>
        <v>BS$19</v>
      </c>
      <c r="BT2794" s="190" t="str">
        <f t="shared" si="5281"/>
        <v>BT$19</v>
      </c>
      <c r="BU2794" s="190" t="str">
        <f t="shared" si="5281"/>
        <v>BU$19</v>
      </c>
      <c r="BV2794" s="190" t="str">
        <f t="shared" si="5281"/>
        <v>BV$19</v>
      </c>
      <c r="BW2794" s="190" t="str">
        <f t="shared" si="5281"/>
        <v>BW$19</v>
      </c>
      <c r="BX2794" s="190" t="str">
        <f t="shared" si="5281"/>
        <v>BX$19</v>
      </c>
      <c r="BY2794" s="190" t="str">
        <f t="shared" si="5281"/>
        <v>BY$19</v>
      </c>
      <c r="BZ2794" s="190" t="str">
        <f t="shared" si="5281"/>
        <v>BZ$19</v>
      </c>
      <c r="CA2794" s="190" t="str">
        <f t="shared" si="5281"/>
        <v>CA$19</v>
      </c>
      <c r="CB2794" s="190" t="str">
        <f t="shared" si="5281"/>
        <v>CB$19</v>
      </c>
      <c r="CC2794" s="190" t="str">
        <f t="shared" si="5281"/>
        <v>CC$19</v>
      </c>
      <c r="CD2794" s="190" t="str">
        <f t="shared" si="5281"/>
        <v>CD$19</v>
      </c>
      <c r="CE2794" s="190" t="str">
        <f t="shared" ref="CE2794:CL2794" si="5282">CE$23</f>
        <v>CE$19</v>
      </c>
      <c r="CF2794" s="190" t="str">
        <f t="shared" si="5282"/>
        <v>CF$19</v>
      </c>
      <c r="CG2794" s="190" t="str">
        <f t="shared" si="5282"/>
        <v>CG$19</v>
      </c>
      <c r="CH2794" s="190" t="str">
        <f t="shared" si="5282"/>
        <v>CH$19</v>
      </c>
      <c r="CI2794" s="190" t="str">
        <f t="shared" si="5282"/>
        <v>CI$19</v>
      </c>
      <c r="CJ2794" s="190" t="str">
        <f t="shared" si="5282"/>
        <v>CJ$19</v>
      </c>
      <c r="CK2794" s="190" t="str">
        <f t="shared" si="5282"/>
        <v>CK$19</v>
      </c>
      <c r="CL2794" s="190" t="str">
        <f t="shared" si="5282"/>
        <v>CL$19</v>
      </c>
      <c r="CN2794" s="201"/>
      <c r="CO2794" s="190" t="str">
        <f t="shared" ref="CO2794:DL2794" si="5283">CO$23</f>
        <v>CO$19</v>
      </c>
      <c r="CP2794" s="190" t="str">
        <f t="shared" si="5283"/>
        <v>CP$19</v>
      </c>
      <c r="CQ2794" s="190" t="str">
        <f t="shared" si="5283"/>
        <v>CQ$19</v>
      </c>
      <c r="CR2794" s="190" t="str">
        <f t="shared" si="5283"/>
        <v>CR$19</v>
      </c>
      <c r="CS2794" s="190" t="str">
        <f t="shared" si="5283"/>
        <v>CS$19</v>
      </c>
      <c r="CT2794" s="190" t="str">
        <f t="shared" si="5283"/>
        <v>CT$19</v>
      </c>
      <c r="CU2794" s="190" t="str">
        <f t="shared" si="5283"/>
        <v>CU$19</v>
      </c>
      <c r="CV2794" s="190" t="str">
        <f t="shared" si="5283"/>
        <v>CV$19</v>
      </c>
      <c r="CW2794" s="190" t="str">
        <f t="shared" si="5283"/>
        <v>CW$19</v>
      </c>
      <c r="CX2794" s="190" t="str">
        <f t="shared" si="5283"/>
        <v>CX$19</v>
      </c>
      <c r="CY2794" s="190" t="str">
        <f t="shared" si="5283"/>
        <v>CY$19</v>
      </c>
      <c r="CZ2794" s="190" t="str">
        <f t="shared" si="5283"/>
        <v>CZ$19</v>
      </c>
      <c r="DA2794" s="190" t="str">
        <f t="shared" si="5283"/>
        <v>DA$19</v>
      </c>
      <c r="DB2794" s="190" t="str">
        <f t="shared" si="5283"/>
        <v>DB$19</v>
      </c>
      <c r="DC2794" s="190" t="str">
        <f t="shared" si="5283"/>
        <v>DC$19</v>
      </c>
      <c r="DD2794" s="190" t="str">
        <f t="shared" si="5283"/>
        <v>DD$19</v>
      </c>
      <c r="DE2794" s="190" t="str">
        <f t="shared" si="5283"/>
        <v>DE$19</v>
      </c>
      <c r="DF2794" s="190" t="str">
        <f t="shared" si="5283"/>
        <v>DF$19</v>
      </c>
      <c r="DG2794" s="190" t="str">
        <f t="shared" si="5283"/>
        <v>DG$19</v>
      </c>
      <c r="DH2794" s="190" t="str">
        <f t="shared" si="5283"/>
        <v>DH$19</v>
      </c>
      <c r="DI2794" s="190" t="str">
        <f t="shared" si="5283"/>
        <v>DI$19</v>
      </c>
      <c r="DJ2794" s="190" t="str">
        <f t="shared" si="5283"/>
        <v>DJ$19</v>
      </c>
      <c r="DK2794" s="190" t="str">
        <f t="shared" si="5283"/>
        <v>DK$19</v>
      </c>
      <c r="DL2794" s="190" t="str">
        <f t="shared" si="5283"/>
        <v>DL$19</v>
      </c>
    </row>
    <row r="2795" spans="1:116" x14ac:dyDescent="0.4">
      <c r="A2795" s="31" t="s">
        <v>218</v>
      </c>
      <c r="B2795" s="31" t="s">
        <v>395</v>
      </c>
      <c r="C2795" s="31"/>
      <c r="D2795" t="s">
        <v>408</v>
      </c>
      <c r="E2795" s="8" t="str">
        <f t="shared" si="5224"/>
        <v>2795 WCUR-IS</v>
      </c>
      <c r="F2795" t="s">
        <v>436</v>
      </c>
      <c r="G2795" s="70" t="s">
        <v>402</v>
      </c>
      <c r="H2795" s="48"/>
      <c r="I2795" s="297"/>
      <c r="J2795" s="297"/>
      <c r="K2795" s="48"/>
      <c r="L2795" s="48"/>
      <c r="M2795" s="48"/>
      <c r="N2795" s="48"/>
      <c r="O2795" s="48"/>
      <c r="P2795" s="48"/>
      <c r="R2795" s="70"/>
      <c r="S2795" s="298"/>
      <c r="T2795" s="298"/>
      <c r="U2795" s="298"/>
      <c r="V2795" s="298"/>
      <c r="W2795" s="298"/>
      <c r="X2795" s="298"/>
      <c r="Y2795" s="298"/>
      <c r="Z2795" s="298"/>
      <c r="AA2795" s="298"/>
      <c r="AB2795" s="298"/>
      <c r="AC2795" s="298"/>
      <c r="AD2795" s="298"/>
      <c r="AE2795" s="298"/>
      <c r="AF2795" s="298"/>
      <c r="AG2795" s="298"/>
      <c r="AH2795" s="298"/>
      <c r="AI2795" s="298"/>
      <c r="AJ2795" s="298"/>
      <c r="AK2795" s="298"/>
      <c r="AL2795" s="298"/>
      <c r="AM2795" s="298"/>
      <c r="AN2795" s="298"/>
      <c r="AO2795" s="298"/>
      <c r="AP2795" s="298"/>
      <c r="AQ2795" s="298"/>
      <c r="AR2795" s="298"/>
      <c r="AS2795" s="298"/>
      <c r="AT2795" s="298"/>
      <c r="AU2795" s="298"/>
      <c r="AV2795" s="298"/>
      <c r="AW2795" s="298"/>
      <c r="AX2795" s="298"/>
      <c r="AY2795" s="298"/>
      <c r="AZ2795" s="298"/>
      <c r="BA2795" s="298"/>
      <c r="BB2795" s="298"/>
      <c r="BC2795" s="298"/>
      <c r="BD2795" s="298"/>
      <c r="BE2795" s="298"/>
      <c r="BF2795" s="298"/>
      <c r="BG2795" s="298"/>
      <c r="BH2795" s="298"/>
      <c r="BI2795" s="298"/>
      <c r="BJ2795" s="298"/>
      <c r="BK2795" s="298"/>
      <c r="BL2795" s="298"/>
      <c r="BM2795" s="298"/>
      <c r="BN2795" s="298"/>
      <c r="BO2795" s="298"/>
      <c r="BP2795" s="298"/>
      <c r="BQ2795" s="298"/>
      <c r="BR2795" s="298"/>
      <c r="BS2795" s="298"/>
      <c r="BT2795" s="298"/>
      <c r="BU2795" s="298"/>
      <c r="BV2795" s="298"/>
      <c r="BW2795" s="298"/>
      <c r="BX2795" s="298"/>
      <c r="BY2795" s="298"/>
      <c r="BZ2795" s="298"/>
      <c r="CA2795" s="298"/>
      <c r="CB2795" s="298"/>
      <c r="CC2795" s="298"/>
      <c r="CD2795" s="298"/>
      <c r="CE2795" s="298"/>
      <c r="CF2795" s="298"/>
      <c r="CG2795" s="298"/>
      <c r="CH2795" s="298"/>
      <c r="CI2795" s="298"/>
      <c r="CJ2795" s="298"/>
      <c r="CK2795" s="298"/>
      <c r="CL2795" s="298"/>
      <c r="CN2795" s="297"/>
      <c r="CO2795" s="298"/>
      <c r="CP2795" s="298"/>
      <c r="CQ2795" s="298"/>
      <c r="CR2795" s="298"/>
      <c r="CS2795" s="298"/>
      <c r="CT2795" s="298"/>
      <c r="CU2795" s="298"/>
      <c r="CV2795" s="298"/>
      <c r="CW2795" s="298"/>
      <c r="CX2795" s="298"/>
      <c r="CY2795" s="298"/>
      <c r="CZ2795" s="298"/>
      <c r="DA2795" s="298"/>
      <c r="DB2795" s="298"/>
      <c r="DC2795" s="298"/>
      <c r="DD2795" s="298"/>
      <c r="DE2795" s="298"/>
      <c r="DF2795" s="298"/>
      <c r="DG2795" s="298"/>
      <c r="DH2795" s="298"/>
      <c r="DI2795" s="298"/>
      <c r="DJ2795" s="298"/>
      <c r="DK2795" s="298"/>
      <c r="DL2795" s="298"/>
    </row>
    <row r="2796" spans="1:116" x14ac:dyDescent="0.4">
      <c r="A2796" s="31"/>
      <c r="B2796" t="str">
        <f t="shared" ref="B2796:B2803" si="5284">E2796</f>
        <v>2796 WCUR-IS</v>
      </c>
      <c r="D2796" t="s">
        <v>408</v>
      </c>
      <c r="E2796" s="8" t="str">
        <f t="shared" si="5224"/>
        <v>2796 WCUR-IS</v>
      </c>
      <c r="G2796" s="125" t="s">
        <v>392</v>
      </c>
      <c r="H2796" s="31"/>
      <c r="I2796" s="73"/>
      <c r="J2796" s="73"/>
      <c r="K2796" s="124">
        <f>'IS BS CF'!K$18</f>
        <v>1213333.3333333335</v>
      </c>
      <c r="L2796" s="124">
        <f>'IS BS CF'!L$18</f>
        <v>8666666.6666666679</v>
      </c>
      <c r="M2796" s="124">
        <f>'IS BS CF'!M$18</f>
        <v>20453333.333333332</v>
      </c>
      <c r="N2796" s="124">
        <f>'IS BS CF'!N$18</f>
        <v>26000000.000000011</v>
      </c>
      <c r="O2796" s="124">
        <f>'IS BS CF'!O$18</f>
        <v>26000000.000000011</v>
      </c>
      <c r="P2796" s="124">
        <f>'IS BS CF'!P$18</f>
        <v>26000000.000000011</v>
      </c>
      <c r="Q2796" s="124"/>
      <c r="R2796" s="124">
        <f>'IS BS CF'!R$18</f>
        <v>0</v>
      </c>
      <c r="S2796" s="124">
        <f>'IS BS CF'!S$18</f>
        <v>3333.3333333333335</v>
      </c>
      <c r="T2796" s="124">
        <f>'IS BS CF'!T$18</f>
        <v>10000</v>
      </c>
      <c r="U2796" s="124">
        <f>'IS BS CF'!U$18</f>
        <v>20000</v>
      </c>
      <c r="V2796" s="124">
        <f>'IS BS CF'!V$18</f>
        <v>33333.333333333336</v>
      </c>
      <c r="W2796" s="124">
        <f>'IS BS CF'!W$18</f>
        <v>50000.000000000007</v>
      </c>
      <c r="X2796" s="124">
        <f>'IS BS CF'!X$18</f>
        <v>70000.000000000015</v>
      </c>
      <c r="Y2796" s="124">
        <f>'IS BS CF'!Y$18</f>
        <v>93333.333333333343</v>
      </c>
      <c r="Z2796" s="124">
        <f>'IS BS CF'!Z$18</f>
        <v>120000.00000000003</v>
      </c>
      <c r="AA2796" s="124">
        <f>'IS BS CF'!AA$18</f>
        <v>150000.00000000003</v>
      </c>
      <c r="AB2796" s="124">
        <f>'IS BS CF'!AB$18</f>
        <v>183333.33333333334</v>
      </c>
      <c r="AC2796" s="124">
        <f>'IS BS CF'!AC$18</f>
        <v>220000</v>
      </c>
      <c r="AD2796" s="124">
        <f>'IS BS CF'!AD$18</f>
        <v>260000</v>
      </c>
      <c r="AE2796" s="124">
        <f>'IS BS CF'!AE$18</f>
        <v>306666.66666666669</v>
      </c>
      <c r="AF2796" s="124">
        <f>'IS BS CF'!AF$18</f>
        <v>359999.99999999994</v>
      </c>
      <c r="AG2796" s="124">
        <f>'IS BS CF'!AG$18</f>
        <v>420000</v>
      </c>
      <c r="AH2796" s="124">
        <f>'IS BS CF'!AH$18</f>
        <v>486666.66666666669</v>
      </c>
      <c r="AI2796" s="124">
        <f>'IS BS CF'!AI$18</f>
        <v>560000</v>
      </c>
      <c r="AJ2796" s="124">
        <f>'IS BS CF'!AJ$18</f>
        <v>640000</v>
      </c>
      <c r="AK2796" s="124">
        <f>'IS BS CF'!AK$18</f>
        <v>726666.66666666674</v>
      </c>
      <c r="AL2796" s="124">
        <f>'IS BS CF'!AL$18</f>
        <v>820000</v>
      </c>
      <c r="AM2796" s="124">
        <f>'IS BS CF'!AM$18</f>
        <v>920000</v>
      </c>
      <c r="AN2796" s="124">
        <f>'IS BS CF'!AN$18</f>
        <v>1026666.6666666666</v>
      </c>
      <c r="AO2796" s="124">
        <f>'IS BS CF'!AO$18</f>
        <v>1140000</v>
      </c>
      <c r="AP2796" s="124">
        <f>'IS BS CF'!AP$18</f>
        <v>1260000</v>
      </c>
      <c r="AQ2796" s="124">
        <f>'IS BS CF'!AQ$18</f>
        <v>1386666.666666667</v>
      </c>
      <c r="AR2796" s="124">
        <f>'IS BS CF'!AR$18</f>
        <v>1433333.3333333335</v>
      </c>
      <c r="AS2796" s="124">
        <f>'IS BS CF'!AS$18</f>
        <v>1483333.3333333335</v>
      </c>
      <c r="AT2796" s="124">
        <f>'IS BS CF'!AT$18</f>
        <v>1536666.6666666665</v>
      </c>
      <c r="AU2796" s="124">
        <f>'IS BS CF'!AU$18</f>
        <v>1593333.3333333335</v>
      </c>
      <c r="AV2796" s="124">
        <f>'IS BS CF'!AV$18</f>
        <v>1653333.3333333333</v>
      </c>
      <c r="AW2796" s="124">
        <f>'IS BS CF'!AW$18</f>
        <v>1716666.6666666667</v>
      </c>
      <c r="AX2796" s="124">
        <f>'IS BS CF'!AX$18</f>
        <v>1783333.3333333335</v>
      </c>
      <c r="AY2796" s="124">
        <f>'IS BS CF'!AY$18</f>
        <v>1853333.3333333335</v>
      </c>
      <c r="AZ2796" s="124">
        <f>'IS BS CF'!AZ$18</f>
        <v>1926666.6666666667</v>
      </c>
      <c r="BA2796" s="124">
        <f>'IS BS CF'!BA$18</f>
        <v>2003333.3333333333</v>
      </c>
      <c r="BB2796" s="124">
        <f>'IS BS CF'!BB$18</f>
        <v>2083333.3333333333</v>
      </c>
      <c r="BC2796" s="124">
        <f>'IS BS CF'!BC$18</f>
        <v>2166666.666666667</v>
      </c>
      <c r="BD2796" s="124">
        <f>'IS BS CF'!BD$18</f>
        <v>2166666.666666667</v>
      </c>
      <c r="BE2796" s="124">
        <f>'IS BS CF'!BE$18</f>
        <v>2166666.666666667</v>
      </c>
      <c r="BF2796" s="124">
        <f>'IS BS CF'!BF$18</f>
        <v>2166666.666666667</v>
      </c>
      <c r="BG2796" s="124">
        <f>'IS BS CF'!BG$18</f>
        <v>2166666.666666667</v>
      </c>
      <c r="BH2796" s="124">
        <f>'IS BS CF'!BH$18</f>
        <v>2166666.666666667</v>
      </c>
      <c r="BI2796" s="124">
        <f>'IS BS CF'!BI$18</f>
        <v>2166666.666666667</v>
      </c>
      <c r="BJ2796" s="124">
        <f>'IS BS CF'!BJ$18</f>
        <v>2166666.666666667</v>
      </c>
      <c r="BK2796" s="124">
        <f>'IS BS CF'!BK$18</f>
        <v>2166666.666666667</v>
      </c>
      <c r="BL2796" s="124">
        <f>'IS BS CF'!BL$18</f>
        <v>2166666.666666667</v>
      </c>
      <c r="BM2796" s="124">
        <f>'IS BS CF'!BM$18</f>
        <v>2166666.666666667</v>
      </c>
      <c r="BN2796" s="124">
        <f>'IS BS CF'!BN$18</f>
        <v>2166666.666666667</v>
      </c>
      <c r="BO2796" s="124">
        <f>'IS BS CF'!BO$18</f>
        <v>2166666.666666667</v>
      </c>
      <c r="BP2796" s="124">
        <f>'IS BS CF'!BP$18</f>
        <v>2166666.666666667</v>
      </c>
      <c r="BQ2796" s="124">
        <f>'IS BS CF'!BQ$18</f>
        <v>2166666.666666667</v>
      </c>
      <c r="BR2796" s="124">
        <f>'IS BS CF'!BR$18</f>
        <v>2166666.666666667</v>
      </c>
      <c r="BS2796" s="124">
        <f>'IS BS CF'!BS$18</f>
        <v>2166666.666666667</v>
      </c>
      <c r="BT2796" s="124">
        <f>'IS BS CF'!BT$18</f>
        <v>2166666.666666667</v>
      </c>
      <c r="BU2796" s="124">
        <f>'IS BS CF'!BU$18</f>
        <v>2166666.666666667</v>
      </c>
      <c r="BV2796" s="124">
        <f>'IS BS CF'!BV$18</f>
        <v>2166666.666666667</v>
      </c>
      <c r="BW2796" s="124">
        <f>'IS BS CF'!BW$18</f>
        <v>2166666.666666667</v>
      </c>
      <c r="BX2796" s="124">
        <f>'IS BS CF'!BX$18</f>
        <v>2166666.666666667</v>
      </c>
      <c r="BY2796" s="124">
        <f>'IS BS CF'!BY$18</f>
        <v>2166666.666666667</v>
      </c>
      <c r="BZ2796" s="124">
        <f>'IS BS CF'!BZ$18</f>
        <v>2166666.666666667</v>
      </c>
      <c r="CA2796" s="124">
        <f>'IS BS CF'!CA$18</f>
        <v>2166666.666666667</v>
      </c>
      <c r="CB2796" s="124">
        <f>'IS BS CF'!CB$18</f>
        <v>2166666.666666667</v>
      </c>
      <c r="CC2796" s="124">
        <f>'IS BS CF'!CC$18</f>
        <v>2166666.666666667</v>
      </c>
      <c r="CD2796" s="124">
        <f>'IS BS CF'!CD$18</f>
        <v>2166666.666666667</v>
      </c>
      <c r="CE2796" s="124">
        <f>'IS BS CF'!CE$18</f>
        <v>2166666.666666667</v>
      </c>
      <c r="CF2796" s="124">
        <f>'IS BS CF'!CF$18</f>
        <v>2166666.666666667</v>
      </c>
      <c r="CG2796" s="124">
        <f>'IS BS CF'!CG$18</f>
        <v>2166666.666666667</v>
      </c>
      <c r="CH2796" s="124">
        <f>'IS BS CF'!CH$18</f>
        <v>2166666.666666667</v>
      </c>
      <c r="CI2796" s="124">
        <f>'IS BS CF'!CI$18</f>
        <v>2166666.666666667</v>
      </c>
      <c r="CJ2796" s="124">
        <f>'IS BS CF'!CJ$18</f>
        <v>2166666.666666667</v>
      </c>
      <c r="CK2796" s="124">
        <f>'IS BS CF'!CK$18</f>
        <v>2166666.666666667</v>
      </c>
      <c r="CL2796" s="124">
        <f>'IS BS CF'!CL$18</f>
        <v>2166666.666666667</v>
      </c>
      <c r="CN2796" s="73"/>
      <c r="CO2796" s="124" t="e">
        <f>#REF!</f>
        <v>#REF!</v>
      </c>
      <c r="CP2796" s="124" t="e">
        <f>#REF!</f>
        <v>#REF!</v>
      </c>
      <c r="CQ2796" s="124" t="e">
        <f>#REF!</f>
        <v>#REF!</v>
      </c>
      <c r="CR2796" s="124" t="e">
        <f>#REF!</f>
        <v>#REF!</v>
      </c>
      <c r="CS2796" s="124" t="e">
        <f>#REF!</f>
        <v>#REF!</v>
      </c>
      <c r="CT2796" s="124" t="e">
        <f>#REF!</f>
        <v>#REF!</v>
      </c>
      <c r="CU2796" s="124" t="e">
        <f>#REF!</f>
        <v>#REF!</v>
      </c>
      <c r="CV2796" s="124" t="e">
        <f>#REF!</f>
        <v>#REF!</v>
      </c>
      <c r="CW2796" s="124" t="e">
        <f>#REF!</f>
        <v>#REF!</v>
      </c>
      <c r="CX2796" s="124" t="e">
        <f>#REF!</f>
        <v>#REF!</v>
      </c>
      <c r="CY2796" s="124" t="e">
        <f>#REF!</f>
        <v>#REF!</v>
      </c>
      <c r="CZ2796" s="124" t="e">
        <f>#REF!</f>
        <v>#REF!</v>
      </c>
      <c r="DA2796" s="124" t="e">
        <f>#REF!</f>
        <v>#REF!</v>
      </c>
      <c r="DB2796" s="124" t="e">
        <f>#REF!</f>
        <v>#REF!</v>
      </c>
      <c r="DC2796" s="124" t="e">
        <f>#REF!</f>
        <v>#REF!</v>
      </c>
      <c r="DD2796" s="124" t="e">
        <f>#REF!</f>
        <v>#REF!</v>
      </c>
      <c r="DE2796" s="124" t="e">
        <f>#REF!</f>
        <v>#REF!</v>
      </c>
      <c r="DF2796" s="124" t="e">
        <f>#REF!</f>
        <v>#REF!</v>
      </c>
      <c r="DG2796" s="124" t="e">
        <f>#REF!</f>
        <v>#REF!</v>
      </c>
      <c r="DH2796" s="124" t="e">
        <f>#REF!</f>
        <v>#REF!</v>
      </c>
      <c r="DI2796" s="124" t="e">
        <f>#REF!</f>
        <v>#REF!</v>
      </c>
      <c r="DJ2796" s="124" t="e">
        <f>#REF!</f>
        <v>#REF!</v>
      </c>
      <c r="DK2796" s="124" t="e">
        <f>#REF!</f>
        <v>#REF!</v>
      </c>
      <c r="DL2796" s="124" t="e">
        <f>#REF!</f>
        <v>#REF!</v>
      </c>
    </row>
    <row r="2797" spans="1:116" x14ac:dyDescent="0.4">
      <c r="A2797" s="31"/>
      <c r="B2797" t="str">
        <f t="shared" si="5284"/>
        <v>2797 WCUR-IS</v>
      </c>
      <c r="D2797" t="s">
        <v>408</v>
      </c>
      <c r="E2797" s="8" t="str">
        <f t="shared" si="5224"/>
        <v>2797 WCUR-IS</v>
      </c>
      <c r="G2797" s="67"/>
      <c r="H2797" s="31"/>
      <c r="I2797" s="73"/>
      <c r="J2797" s="73"/>
      <c r="K2797" s="31"/>
      <c r="L2797" s="31"/>
      <c r="M2797" s="31"/>
      <c r="N2797" s="31"/>
      <c r="O2797" s="31"/>
      <c r="P2797" s="31"/>
      <c r="R2797" s="67"/>
      <c r="S2797" s="67"/>
      <c r="T2797" s="67"/>
      <c r="U2797" s="67"/>
      <c r="V2797" s="67"/>
      <c r="W2797" s="67"/>
      <c r="X2797" s="67"/>
      <c r="Y2797" s="67"/>
      <c r="Z2797" s="67"/>
      <c r="AA2797" s="67"/>
      <c r="AB2797" s="67"/>
      <c r="AC2797" s="67"/>
      <c r="AD2797" s="67"/>
      <c r="AE2797" s="67"/>
      <c r="AF2797" s="67"/>
      <c r="AG2797" s="67"/>
      <c r="AH2797" s="67"/>
      <c r="AI2797" s="67"/>
      <c r="AJ2797" s="67"/>
      <c r="AK2797" s="67"/>
      <c r="AL2797" s="67"/>
      <c r="AM2797" s="67"/>
      <c r="AN2797" s="67"/>
      <c r="AO2797" s="67"/>
      <c r="AP2797" s="67"/>
      <c r="AQ2797" s="67"/>
      <c r="AR2797" s="67"/>
      <c r="AS2797" s="67"/>
      <c r="AT2797" s="67"/>
      <c r="AU2797" s="67"/>
      <c r="AV2797" s="67"/>
      <c r="AW2797" s="67"/>
      <c r="AX2797" s="67"/>
      <c r="AY2797" s="67"/>
      <c r="AZ2797" s="67"/>
      <c r="BA2797" s="67"/>
      <c r="BB2797" s="67"/>
      <c r="BC2797" s="67"/>
      <c r="BD2797" s="67"/>
      <c r="BE2797" s="67"/>
      <c r="BF2797" s="67"/>
      <c r="BG2797" s="67"/>
      <c r="BH2797" s="67"/>
      <c r="BI2797" s="67"/>
      <c r="BJ2797" s="67"/>
      <c r="BK2797" s="67"/>
      <c r="BL2797" s="67"/>
      <c r="BM2797" s="67"/>
      <c r="BN2797" s="67"/>
      <c r="BO2797" s="67"/>
      <c r="BP2797" s="67"/>
      <c r="BQ2797" s="67"/>
      <c r="BR2797" s="67"/>
      <c r="BS2797" s="67"/>
      <c r="BT2797" s="67"/>
      <c r="BU2797" s="67"/>
      <c r="BV2797" s="67"/>
      <c r="BW2797" s="67"/>
      <c r="BX2797" s="67"/>
      <c r="BY2797" s="67"/>
      <c r="BZ2797" s="67"/>
      <c r="CA2797" s="67"/>
      <c r="CB2797" s="67"/>
      <c r="CC2797" s="67"/>
      <c r="CD2797" s="67"/>
      <c r="CE2797" s="67"/>
      <c r="CF2797" s="67"/>
      <c r="CG2797" s="67"/>
      <c r="CH2797" s="67"/>
      <c r="CI2797" s="67"/>
      <c r="CJ2797" s="67"/>
      <c r="CK2797" s="67"/>
      <c r="CL2797" s="67"/>
      <c r="CN2797" s="73"/>
      <c r="CO2797" s="67"/>
      <c r="CP2797" s="67"/>
      <c r="CQ2797" s="67"/>
      <c r="CR2797" s="67"/>
      <c r="CS2797" s="67"/>
      <c r="CT2797" s="67"/>
      <c r="CU2797" s="67"/>
      <c r="CV2797" s="67"/>
      <c r="CW2797" s="67"/>
      <c r="CX2797" s="67"/>
      <c r="CY2797" s="67"/>
      <c r="CZ2797" s="67"/>
      <c r="DA2797" s="67"/>
      <c r="DB2797" s="67"/>
      <c r="DC2797" s="67"/>
      <c r="DD2797" s="67"/>
      <c r="DE2797" s="67"/>
      <c r="DF2797" s="67"/>
      <c r="DG2797" s="67"/>
      <c r="DH2797" s="67"/>
      <c r="DI2797" s="67"/>
      <c r="DJ2797" s="67"/>
      <c r="DK2797" s="67"/>
      <c r="DL2797" s="67"/>
    </row>
    <row r="2798" spans="1:116" x14ac:dyDescent="0.4">
      <c r="B2798" t="str">
        <f t="shared" si="5284"/>
        <v>2798 WCUR-IS</v>
      </c>
      <c r="D2798" t="s">
        <v>408</v>
      </c>
      <c r="E2798" s="8" t="str">
        <f t="shared" si="5224"/>
        <v>2798 WCUR-IS</v>
      </c>
      <c r="G2798" s="129" t="str">
        <f>G2800&amp;":"</f>
        <v>Unearned revenue:</v>
      </c>
      <c r="I2798"/>
      <c r="J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N2798"/>
    </row>
    <row r="2799" spans="1:116" x14ac:dyDescent="0.4">
      <c r="B2799" t="str">
        <f t="shared" si="5284"/>
        <v>2799 WCUR-IS</v>
      </c>
      <c r="D2799" t="s">
        <v>408</v>
      </c>
      <c r="E2799" s="8" t="str">
        <f t="shared" si="5224"/>
        <v>2799 WCUR-IS</v>
      </c>
      <c r="G2799" s="145" t="s">
        <v>403</v>
      </c>
      <c r="H2799" s="12"/>
      <c r="I2799" s="60"/>
      <c r="J2799" s="60"/>
      <c r="K2799" s="17">
        <v>30</v>
      </c>
      <c r="L2799" s="17">
        <v>30</v>
      </c>
      <c r="M2799" s="17">
        <v>30</v>
      </c>
      <c r="N2799" s="17">
        <v>30</v>
      </c>
      <c r="O2799" s="17">
        <v>30</v>
      </c>
      <c r="P2799" s="17">
        <v>30</v>
      </c>
      <c r="R2799" s="15"/>
      <c r="S2799" s="15" cm="1">
        <f t="array" ref="S2799">INDEX($K:$P,ROW(),MATCH(S$3,$K$2:$P$2,0))</f>
        <v>30</v>
      </c>
      <c r="T2799" s="15" cm="1">
        <f t="array" ref="T2799">INDEX($K:$P,ROW(),MATCH(T$3,$K$2:$P$2,0))</f>
        <v>30</v>
      </c>
      <c r="U2799" s="15" cm="1">
        <f t="array" ref="U2799">INDEX($K:$P,ROW(),MATCH(U$3,$K$2:$P$2,0))</f>
        <v>30</v>
      </c>
      <c r="V2799" s="15" cm="1">
        <f t="array" ref="V2799">INDEX($K:$P,ROW(),MATCH(V$3,$K$2:$P$2,0))</f>
        <v>30</v>
      </c>
      <c r="W2799" s="15" cm="1">
        <f t="array" ref="W2799">INDEX($K:$P,ROW(),MATCH(W$3,$K$2:$P$2,0))</f>
        <v>30</v>
      </c>
      <c r="X2799" s="15" cm="1">
        <f t="array" ref="X2799">INDEX($K:$P,ROW(),MATCH(X$3,$K$2:$P$2,0))</f>
        <v>30</v>
      </c>
      <c r="Y2799" s="15" cm="1">
        <f t="array" ref="Y2799">INDEX($K:$P,ROW(),MATCH(Y$3,$K$2:$P$2,0))</f>
        <v>30</v>
      </c>
      <c r="Z2799" s="15" cm="1">
        <f t="array" ref="Z2799">INDEX($K:$P,ROW(),MATCH(Z$3,$K$2:$P$2,0))</f>
        <v>30</v>
      </c>
      <c r="AA2799" s="15" cm="1">
        <f t="array" ref="AA2799">INDEX($K:$P,ROW(),MATCH(AA$3,$K$2:$P$2,0))</f>
        <v>30</v>
      </c>
      <c r="AB2799" s="15" cm="1">
        <f t="array" ref="AB2799">INDEX($K:$P,ROW(),MATCH(AB$3,$K$2:$P$2,0))</f>
        <v>30</v>
      </c>
      <c r="AC2799" s="15" cm="1">
        <f t="array" ref="AC2799">INDEX($K:$P,ROW(),MATCH(AC$3,$K$2:$P$2,0))</f>
        <v>30</v>
      </c>
      <c r="AD2799" s="15" cm="1">
        <f t="array" ref="AD2799">INDEX($K:$P,ROW(),MATCH(AD$3,$K$2:$P$2,0))</f>
        <v>30</v>
      </c>
      <c r="AE2799" s="15" cm="1">
        <f t="array" ref="AE2799">INDEX($K:$P,ROW(),MATCH(AE$3,$K$2:$P$2,0))</f>
        <v>30</v>
      </c>
      <c r="AF2799" s="15" cm="1">
        <f t="array" ref="AF2799">INDEX($K:$P,ROW(),MATCH(AF$3,$K$2:$P$2,0))</f>
        <v>30</v>
      </c>
      <c r="AG2799" s="15" cm="1">
        <f t="array" ref="AG2799">INDEX($K:$P,ROW(),MATCH(AG$3,$K$2:$P$2,0))</f>
        <v>30</v>
      </c>
      <c r="AH2799" s="15" cm="1">
        <f t="array" ref="AH2799">INDEX($K:$P,ROW(),MATCH(AH$3,$K$2:$P$2,0))</f>
        <v>30</v>
      </c>
      <c r="AI2799" s="15" cm="1">
        <f t="array" ref="AI2799">INDEX($K:$P,ROW(),MATCH(AI$3,$K$2:$P$2,0))</f>
        <v>30</v>
      </c>
      <c r="AJ2799" s="15" cm="1">
        <f t="array" ref="AJ2799">INDEX($K:$P,ROW(),MATCH(AJ$3,$K$2:$P$2,0))</f>
        <v>30</v>
      </c>
      <c r="AK2799" s="15" cm="1">
        <f t="array" ref="AK2799">INDEX($K:$P,ROW(),MATCH(AK$3,$K$2:$P$2,0))</f>
        <v>30</v>
      </c>
      <c r="AL2799" s="15" cm="1">
        <f t="array" ref="AL2799">INDEX($K:$P,ROW(),MATCH(AL$3,$K$2:$P$2,0))</f>
        <v>30</v>
      </c>
      <c r="AM2799" s="15" cm="1">
        <f t="array" ref="AM2799">INDEX($K:$P,ROW(),MATCH(AM$3,$K$2:$P$2,0))</f>
        <v>30</v>
      </c>
      <c r="AN2799" s="15" cm="1">
        <f t="array" ref="AN2799">INDEX($K:$P,ROW(),MATCH(AN$3,$K$2:$P$2,0))</f>
        <v>30</v>
      </c>
      <c r="AO2799" s="15" cm="1">
        <f t="array" ref="AO2799">INDEX($K:$P,ROW(),MATCH(AO$3,$K$2:$P$2,0))</f>
        <v>30</v>
      </c>
      <c r="AP2799" s="15" cm="1">
        <f t="array" ref="AP2799">INDEX($K:$P,ROW(),MATCH(AP$3,$K$2:$P$2,0))</f>
        <v>30</v>
      </c>
      <c r="AQ2799" s="15" cm="1">
        <f t="array" ref="AQ2799">INDEX($K:$P,ROW(),MATCH(AQ$3,$K$2:$P$2,0))</f>
        <v>30</v>
      </c>
      <c r="AR2799" s="15" cm="1">
        <f t="array" ref="AR2799">INDEX($K:$P,ROW(),MATCH(AR$3,$K$2:$P$2,0))</f>
        <v>30</v>
      </c>
      <c r="AS2799" s="15" cm="1">
        <f t="array" ref="AS2799">INDEX($K:$P,ROW(),MATCH(AS$3,$K$2:$P$2,0))</f>
        <v>30</v>
      </c>
      <c r="AT2799" s="15" cm="1">
        <f t="array" ref="AT2799">INDEX($K:$P,ROW(),MATCH(AT$3,$K$2:$P$2,0))</f>
        <v>30</v>
      </c>
      <c r="AU2799" s="15" cm="1">
        <f t="array" ref="AU2799">INDEX($K:$P,ROW(),MATCH(AU$3,$K$2:$P$2,0))</f>
        <v>30</v>
      </c>
      <c r="AV2799" s="15" cm="1">
        <f t="array" ref="AV2799">INDEX($K:$P,ROW(),MATCH(AV$3,$K$2:$P$2,0))</f>
        <v>30</v>
      </c>
      <c r="AW2799" s="15" cm="1">
        <f t="array" ref="AW2799">INDEX($K:$P,ROW(),MATCH(AW$3,$K$2:$P$2,0))</f>
        <v>30</v>
      </c>
      <c r="AX2799" s="15" cm="1">
        <f t="array" ref="AX2799">INDEX($K:$P,ROW(),MATCH(AX$3,$K$2:$P$2,0))</f>
        <v>30</v>
      </c>
      <c r="AY2799" s="15" cm="1">
        <f t="array" ref="AY2799">INDEX($K:$P,ROW(),MATCH(AY$3,$K$2:$P$2,0))</f>
        <v>30</v>
      </c>
      <c r="AZ2799" s="15" cm="1">
        <f t="array" ref="AZ2799">INDEX($K:$P,ROW(),MATCH(AZ$3,$K$2:$P$2,0))</f>
        <v>30</v>
      </c>
      <c r="BA2799" s="15" cm="1">
        <f t="array" ref="BA2799">INDEX($K:$P,ROW(),MATCH(BA$3,$K$2:$P$2,0))</f>
        <v>30</v>
      </c>
      <c r="BB2799" s="15" cm="1">
        <f t="array" ref="BB2799">INDEX($K:$P,ROW(),MATCH(BB$3,$K$2:$P$2,0))</f>
        <v>30</v>
      </c>
      <c r="BC2799" s="15" cm="1">
        <f t="array" ref="BC2799">INDEX($K:$P,ROW(),MATCH(BC$3,$K$2:$P$2,0))</f>
        <v>30</v>
      </c>
      <c r="BD2799" s="15" cm="1">
        <f t="array" ref="BD2799">INDEX($K:$P,ROW(),MATCH(BD$3,$K$2:$P$2,0))</f>
        <v>30</v>
      </c>
      <c r="BE2799" s="15" cm="1">
        <f t="array" ref="BE2799">INDEX($K:$P,ROW(),MATCH(BE$3,$K$2:$P$2,0))</f>
        <v>30</v>
      </c>
      <c r="BF2799" s="15" cm="1">
        <f t="array" ref="BF2799">INDEX($K:$P,ROW(),MATCH(BF$3,$K$2:$P$2,0))</f>
        <v>30</v>
      </c>
      <c r="BG2799" s="15" cm="1">
        <f t="array" ref="BG2799">INDEX($K:$P,ROW(),MATCH(BG$3,$K$2:$P$2,0))</f>
        <v>30</v>
      </c>
      <c r="BH2799" s="15" cm="1">
        <f t="array" ref="BH2799">INDEX($K:$P,ROW(),MATCH(BH$3,$K$2:$P$2,0))</f>
        <v>30</v>
      </c>
      <c r="BI2799" s="15" cm="1">
        <f t="array" ref="BI2799">INDEX($K:$P,ROW(),MATCH(BI$3,$K$2:$P$2,0))</f>
        <v>30</v>
      </c>
      <c r="BJ2799" s="15" cm="1">
        <f t="array" ref="BJ2799">INDEX($K:$P,ROW(),MATCH(BJ$3,$K$2:$P$2,0))</f>
        <v>30</v>
      </c>
      <c r="BK2799" s="15" cm="1">
        <f t="array" ref="BK2799">INDEX($K:$P,ROW(),MATCH(BK$3,$K$2:$P$2,0))</f>
        <v>30</v>
      </c>
      <c r="BL2799" s="15" cm="1">
        <f t="array" ref="BL2799">INDEX($K:$P,ROW(),MATCH(BL$3,$K$2:$P$2,0))</f>
        <v>30</v>
      </c>
      <c r="BM2799" s="15" cm="1">
        <f t="array" ref="BM2799">INDEX($K:$P,ROW(),MATCH(BM$3,$K$2:$P$2,0))</f>
        <v>30</v>
      </c>
      <c r="BN2799" s="15" cm="1">
        <f t="array" ref="BN2799">INDEX($K:$P,ROW(),MATCH(BN$3,$K$2:$P$2,0))</f>
        <v>30</v>
      </c>
      <c r="BO2799" s="15" cm="1">
        <f t="array" ref="BO2799">INDEX($K:$P,ROW(),MATCH(BO$3,$K$2:$P$2,0))</f>
        <v>30</v>
      </c>
      <c r="BP2799" s="15" cm="1">
        <f t="array" ref="BP2799">INDEX($K:$P,ROW(),MATCH(BP$3,$K$2:$P$2,0))</f>
        <v>30</v>
      </c>
      <c r="BQ2799" s="15" cm="1">
        <f t="array" ref="BQ2799">INDEX($K:$P,ROW(),MATCH(BQ$3,$K$2:$P$2,0))</f>
        <v>30</v>
      </c>
      <c r="BR2799" s="15" cm="1">
        <f t="array" ref="BR2799">INDEX($K:$P,ROW(),MATCH(BR$3,$K$2:$P$2,0))</f>
        <v>30</v>
      </c>
      <c r="BS2799" s="15" cm="1">
        <f t="array" ref="BS2799">INDEX($K:$P,ROW(),MATCH(BS$3,$K$2:$P$2,0))</f>
        <v>30</v>
      </c>
      <c r="BT2799" s="15" cm="1">
        <f t="array" ref="BT2799">INDEX($K:$P,ROW(),MATCH(BT$3,$K$2:$P$2,0))</f>
        <v>30</v>
      </c>
      <c r="BU2799" s="15" cm="1">
        <f t="array" ref="BU2799">INDEX($K:$P,ROW(),MATCH(BU$3,$K$2:$P$2,0))</f>
        <v>30</v>
      </c>
      <c r="BV2799" s="15" cm="1">
        <f t="array" ref="BV2799">INDEX($K:$P,ROW(),MATCH(BV$3,$K$2:$P$2,0))</f>
        <v>30</v>
      </c>
      <c r="BW2799" s="15" cm="1">
        <f t="array" ref="BW2799">INDEX($K:$P,ROW(),MATCH(BW$3,$K$2:$P$2,0))</f>
        <v>30</v>
      </c>
      <c r="BX2799" s="15" cm="1">
        <f t="array" ref="BX2799">INDEX($K:$P,ROW(),MATCH(BX$3,$K$2:$P$2,0))</f>
        <v>30</v>
      </c>
      <c r="BY2799" s="15" cm="1">
        <f t="array" ref="BY2799">INDEX($K:$P,ROW(),MATCH(BY$3,$K$2:$P$2,0))</f>
        <v>30</v>
      </c>
      <c r="BZ2799" s="15" cm="1">
        <f t="array" ref="BZ2799">INDEX($K:$P,ROW(),MATCH(BZ$3,$K$2:$P$2,0))</f>
        <v>30</v>
      </c>
      <c r="CA2799" s="15" cm="1">
        <f t="array" ref="CA2799">INDEX($K:$P,ROW(),MATCH(CA$3,$K$2:$P$2,0))</f>
        <v>30</v>
      </c>
      <c r="CB2799" s="15" cm="1">
        <f t="array" ref="CB2799">INDEX($K:$P,ROW(),MATCH(CB$3,$K$2:$P$2,0))</f>
        <v>30</v>
      </c>
      <c r="CC2799" s="15" cm="1">
        <f t="array" ref="CC2799">INDEX($K:$P,ROW(),MATCH(CC$3,$K$2:$P$2,0))</f>
        <v>30</v>
      </c>
      <c r="CD2799" s="15" cm="1">
        <f t="array" ref="CD2799">INDEX($K:$P,ROW(),MATCH(CD$3,$K$2:$P$2,0))</f>
        <v>30</v>
      </c>
      <c r="CE2799" s="15" cm="1">
        <f t="array" ref="CE2799">INDEX($K:$P,ROW(),MATCH(CE$3,$K$2:$P$2,0))</f>
        <v>30</v>
      </c>
      <c r="CF2799" s="15" cm="1">
        <f t="array" ref="CF2799">INDEX($K:$P,ROW(),MATCH(CF$3,$K$2:$P$2,0))</f>
        <v>30</v>
      </c>
      <c r="CG2799" s="15" cm="1">
        <f t="array" ref="CG2799">INDEX($K:$P,ROW(),MATCH(CG$3,$K$2:$P$2,0))</f>
        <v>30</v>
      </c>
      <c r="CH2799" s="15" cm="1">
        <f t="array" ref="CH2799">INDEX($K:$P,ROW(),MATCH(CH$3,$K$2:$P$2,0))</f>
        <v>30</v>
      </c>
      <c r="CI2799" s="15" cm="1">
        <f t="array" ref="CI2799">INDEX($K:$P,ROW(),MATCH(CI$3,$K$2:$P$2,0))</f>
        <v>30</v>
      </c>
      <c r="CJ2799" s="15" cm="1">
        <f t="array" ref="CJ2799">INDEX($K:$P,ROW(),MATCH(CJ$3,$K$2:$P$2,0))</f>
        <v>30</v>
      </c>
      <c r="CK2799" s="15" cm="1">
        <f t="array" ref="CK2799">INDEX($K:$P,ROW(),MATCH(CK$3,$K$2:$P$2,0))</f>
        <v>30</v>
      </c>
      <c r="CL2799" s="15" cm="1">
        <f t="array" ref="CL2799">INDEX($K:$P,ROW(),MATCH(CL$3,$K$2:$P$2,0))</f>
        <v>30</v>
      </c>
      <c r="CN2799"/>
      <c r="CO2799" s="15" t="e" cm="1">
        <f t="array" ref="CO2799">INDEX($K:$P,ROW(),MATCH(CO$3,$K$2:$P$2,0))</f>
        <v>#N/A</v>
      </c>
      <c r="CP2799" s="15" t="e" cm="1">
        <f t="array" ref="CP2799">INDEX($K:$P,ROW(),MATCH(CP$3,$K$2:$P$2,0))</f>
        <v>#N/A</v>
      </c>
      <c r="CQ2799" s="15" t="e" cm="1">
        <f t="array" ref="CQ2799">INDEX($K:$P,ROW(),MATCH(CQ$3,$K$2:$P$2,0))</f>
        <v>#N/A</v>
      </c>
      <c r="CR2799" s="15" t="e" cm="1">
        <f t="array" ref="CR2799">INDEX($K:$P,ROW(),MATCH(CR$3,$K$2:$P$2,0))</f>
        <v>#N/A</v>
      </c>
      <c r="CS2799" s="15" t="e" cm="1">
        <f t="array" ref="CS2799">INDEX($K:$P,ROW(),MATCH(CS$3,$K$2:$P$2,0))</f>
        <v>#N/A</v>
      </c>
      <c r="CT2799" s="15" t="e" cm="1">
        <f t="array" ref="CT2799">INDEX($K:$P,ROW(),MATCH(CT$3,$K$2:$P$2,0))</f>
        <v>#N/A</v>
      </c>
      <c r="CU2799" s="15" t="e" cm="1">
        <f t="array" ref="CU2799">INDEX($K:$P,ROW(),MATCH(CU$3,$K$2:$P$2,0))</f>
        <v>#N/A</v>
      </c>
      <c r="CV2799" s="15" t="e" cm="1">
        <f t="array" ref="CV2799">INDEX($K:$P,ROW(),MATCH(CV$3,$K$2:$P$2,0))</f>
        <v>#N/A</v>
      </c>
      <c r="CW2799" s="15" t="e" cm="1">
        <f t="array" ref="CW2799">INDEX($K:$P,ROW(),MATCH(CW$3,$K$2:$P$2,0))</f>
        <v>#N/A</v>
      </c>
      <c r="CX2799" s="15" t="e" cm="1">
        <f t="array" ref="CX2799">INDEX($K:$P,ROW(),MATCH(CX$3,$K$2:$P$2,0))</f>
        <v>#N/A</v>
      </c>
      <c r="CY2799" s="15" t="e" cm="1">
        <f t="array" ref="CY2799">INDEX($K:$P,ROW(),MATCH(CY$3,$K$2:$P$2,0))</f>
        <v>#N/A</v>
      </c>
      <c r="CZ2799" s="15" t="e" cm="1">
        <f t="array" ref="CZ2799">INDEX($K:$P,ROW(),MATCH(CZ$3,$K$2:$P$2,0))</f>
        <v>#N/A</v>
      </c>
      <c r="DA2799" s="15" t="e" cm="1">
        <f t="array" ref="DA2799">INDEX($K:$P,ROW(),MATCH(DA$3,$K$2:$P$2,0))</f>
        <v>#N/A</v>
      </c>
      <c r="DB2799" s="15" t="e" cm="1">
        <f t="array" ref="DB2799">INDEX($K:$P,ROW(),MATCH(DB$3,$K$2:$P$2,0))</f>
        <v>#N/A</v>
      </c>
      <c r="DC2799" s="15" t="e" cm="1">
        <f t="array" ref="DC2799">INDEX($K:$P,ROW(),MATCH(DC$3,$K$2:$P$2,0))</f>
        <v>#N/A</v>
      </c>
      <c r="DD2799" s="15" t="e" cm="1">
        <f t="array" ref="DD2799">INDEX($K:$P,ROW(),MATCH(DD$3,$K$2:$P$2,0))</f>
        <v>#N/A</v>
      </c>
      <c r="DE2799" s="15" t="e" cm="1">
        <f t="array" ref="DE2799">INDEX($K:$P,ROW(),MATCH(DE$3,$K$2:$P$2,0))</f>
        <v>#N/A</v>
      </c>
      <c r="DF2799" s="15" t="e" cm="1">
        <f t="array" ref="DF2799">INDEX($K:$P,ROW(),MATCH(DF$3,$K$2:$P$2,0))</f>
        <v>#N/A</v>
      </c>
      <c r="DG2799" s="15" t="e" cm="1">
        <f t="array" ref="DG2799">INDEX($K:$P,ROW(),MATCH(DG$3,$K$2:$P$2,0))</f>
        <v>#N/A</v>
      </c>
      <c r="DH2799" s="15" t="e" cm="1">
        <f t="array" ref="DH2799">INDEX($K:$P,ROW(),MATCH(DH$3,$K$2:$P$2,0))</f>
        <v>#N/A</v>
      </c>
      <c r="DI2799" s="15" t="e" cm="1">
        <f t="array" ref="DI2799">INDEX($K:$P,ROW(),MATCH(DI$3,$K$2:$P$2,0))</f>
        <v>#N/A</v>
      </c>
      <c r="DJ2799" s="15" t="e" cm="1">
        <f t="array" ref="DJ2799">INDEX($K:$P,ROW(),MATCH(DJ$3,$K$2:$P$2,0))</f>
        <v>#N/A</v>
      </c>
      <c r="DK2799" s="15" t="e" cm="1">
        <f t="array" ref="DK2799">INDEX($K:$P,ROW(),MATCH(DK$3,$K$2:$P$2,0))</f>
        <v>#N/A</v>
      </c>
      <c r="DL2799" s="15" t="e" cm="1">
        <f t="array" ref="DL2799">INDEX($K:$P,ROW(),MATCH(DL$3,$K$2:$P$2,0))</f>
        <v>#N/A</v>
      </c>
    </row>
    <row r="2800" spans="1:116" x14ac:dyDescent="0.4">
      <c r="B2800" t="str">
        <f t="shared" si="5284"/>
        <v>2800 WCUR-IS</v>
      </c>
      <c r="C2800" t="s">
        <v>232</v>
      </c>
      <c r="D2800" t="s">
        <v>408</v>
      </c>
      <c r="E2800" s="8" t="str">
        <f t="shared" si="5224"/>
        <v>2800 WCUR-IS</v>
      </c>
      <c r="G2800" s="126" t="s">
        <v>43</v>
      </c>
      <c r="H2800" s="27"/>
      <c r="I2800" s="78"/>
      <c r="J2800" s="78"/>
      <c r="K2800" s="118">
        <f t="shared" ref="K2800:P2800" si="5285">SUMIF($4:$4,K$2,2800:2800)</f>
        <v>260000</v>
      </c>
      <c r="L2800" s="118">
        <f t="shared" si="5285"/>
        <v>1260000</v>
      </c>
      <c r="M2800" s="118">
        <f t="shared" si="5285"/>
        <v>2083333.3333333333</v>
      </c>
      <c r="N2800" s="118">
        <f t="shared" si="5285"/>
        <v>2166666.666666667</v>
      </c>
      <c r="O2800" s="118">
        <f t="shared" si="5285"/>
        <v>2166666.666666667</v>
      </c>
      <c r="P2800" s="118">
        <f t="shared" si="5285"/>
        <v>2166666.666666667</v>
      </c>
      <c r="R2800" s="118"/>
      <c r="S2800" s="118">
        <f t="shared" ref="S2800:CD2800" si="5286">MIN(S2799/30*S2796,R2800+S2796)</f>
        <v>3333.3333333333335</v>
      </c>
      <c r="T2800" s="118">
        <f t="shared" si="5286"/>
        <v>10000</v>
      </c>
      <c r="U2800" s="118">
        <f t="shared" si="5286"/>
        <v>20000</v>
      </c>
      <c r="V2800" s="118">
        <f t="shared" si="5286"/>
        <v>33333.333333333336</v>
      </c>
      <c r="W2800" s="118">
        <f t="shared" si="5286"/>
        <v>50000.000000000007</v>
      </c>
      <c r="X2800" s="118">
        <f t="shared" si="5286"/>
        <v>70000.000000000015</v>
      </c>
      <c r="Y2800" s="118">
        <f t="shared" si="5286"/>
        <v>93333.333333333343</v>
      </c>
      <c r="Z2800" s="118">
        <f t="shared" si="5286"/>
        <v>120000.00000000003</v>
      </c>
      <c r="AA2800" s="118">
        <f t="shared" si="5286"/>
        <v>150000.00000000003</v>
      </c>
      <c r="AB2800" s="118">
        <f t="shared" si="5286"/>
        <v>183333.33333333334</v>
      </c>
      <c r="AC2800" s="118">
        <f t="shared" si="5286"/>
        <v>220000</v>
      </c>
      <c r="AD2800" s="118">
        <f t="shared" si="5286"/>
        <v>260000</v>
      </c>
      <c r="AE2800" s="118">
        <f t="shared" si="5286"/>
        <v>306666.66666666669</v>
      </c>
      <c r="AF2800" s="118">
        <f t="shared" si="5286"/>
        <v>359999.99999999994</v>
      </c>
      <c r="AG2800" s="118">
        <f t="shared" si="5286"/>
        <v>420000</v>
      </c>
      <c r="AH2800" s="118">
        <f t="shared" si="5286"/>
        <v>486666.66666666669</v>
      </c>
      <c r="AI2800" s="118">
        <f t="shared" si="5286"/>
        <v>560000</v>
      </c>
      <c r="AJ2800" s="118">
        <f t="shared" si="5286"/>
        <v>640000</v>
      </c>
      <c r="AK2800" s="118">
        <f t="shared" si="5286"/>
        <v>726666.66666666674</v>
      </c>
      <c r="AL2800" s="118">
        <f t="shared" si="5286"/>
        <v>820000</v>
      </c>
      <c r="AM2800" s="118">
        <f t="shared" si="5286"/>
        <v>920000</v>
      </c>
      <c r="AN2800" s="118">
        <f t="shared" si="5286"/>
        <v>1026666.6666666666</v>
      </c>
      <c r="AO2800" s="118">
        <f t="shared" si="5286"/>
        <v>1140000</v>
      </c>
      <c r="AP2800" s="118">
        <f t="shared" si="5286"/>
        <v>1260000</v>
      </c>
      <c r="AQ2800" s="118">
        <f t="shared" si="5286"/>
        <v>1386666.666666667</v>
      </c>
      <c r="AR2800" s="118">
        <f t="shared" si="5286"/>
        <v>1433333.3333333335</v>
      </c>
      <c r="AS2800" s="118">
        <f t="shared" si="5286"/>
        <v>1483333.3333333335</v>
      </c>
      <c r="AT2800" s="118">
        <f t="shared" si="5286"/>
        <v>1536666.6666666665</v>
      </c>
      <c r="AU2800" s="118">
        <f t="shared" si="5286"/>
        <v>1593333.3333333335</v>
      </c>
      <c r="AV2800" s="118">
        <f t="shared" si="5286"/>
        <v>1653333.3333333333</v>
      </c>
      <c r="AW2800" s="118">
        <f t="shared" si="5286"/>
        <v>1716666.6666666667</v>
      </c>
      <c r="AX2800" s="118">
        <f t="shared" si="5286"/>
        <v>1783333.3333333335</v>
      </c>
      <c r="AY2800" s="118">
        <f t="shared" si="5286"/>
        <v>1853333.3333333335</v>
      </c>
      <c r="AZ2800" s="118">
        <f t="shared" si="5286"/>
        <v>1926666.6666666667</v>
      </c>
      <c r="BA2800" s="118">
        <f t="shared" si="5286"/>
        <v>2003333.3333333333</v>
      </c>
      <c r="BB2800" s="118">
        <f t="shared" si="5286"/>
        <v>2083333.3333333333</v>
      </c>
      <c r="BC2800" s="118">
        <f t="shared" si="5286"/>
        <v>2166666.666666667</v>
      </c>
      <c r="BD2800" s="118">
        <f t="shared" si="5286"/>
        <v>2166666.666666667</v>
      </c>
      <c r="BE2800" s="118">
        <f t="shared" si="5286"/>
        <v>2166666.666666667</v>
      </c>
      <c r="BF2800" s="118">
        <f t="shared" si="5286"/>
        <v>2166666.666666667</v>
      </c>
      <c r="BG2800" s="118">
        <f t="shared" si="5286"/>
        <v>2166666.666666667</v>
      </c>
      <c r="BH2800" s="118">
        <f t="shared" si="5286"/>
        <v>2166666.666666667</v>
      </c>
      <c r="BI2800" s="118">
        <f t="shared" si="5286"/>
        <v>2166666.666666667</v>
      </c>
      <c r="BJ2800" s="118">
        <f t="shared" si="5286"/>
        <v>2166666.666666667</v>
      </c>
      <c r="BK2800" s="118">
        <f t="shared" si="5286"/>
        <v>2166666.666666667</v>
      </c>
      <c r="BL2800" s="118">
        <f t="shared" si="5286"/>
        <v>2166666.666666667</v>
      </c>
      <c r="BM2800" s="118">
        <f t="shared" si="5286"/>
        <v>2166666.666666667</v>
      </c>
      <c r="BN2800" s="118">
        <f t="shared" si="5286"/>
        <v>2166666.666666667</v>
      </c>
      <c r="BO2800" s="118">
        <f t="shared" si="5286"/>
        <v>2166666.666666667</v>
      </c>
      <c r="BP2800" s="118">
        <f t="shared" si="5286"/>
        <v>2166666.666666667</v>
      </c>
      <c r="BQ2800" s="118">
        <f t="shared" si="5286"/>
        <v>2166666.666666667</v>
      </c>
      <c r="BR2800" s="118">
        <f t="shared" si="5286"/>
        <v>2166666.666666667</v>
      </c>
      <c r="BS2800" s="118">
        <f t="shared" si="5286"/>
        <v>2166666.666666667</v>
      </c>
      <c r="BT2800" s="118">
        <f t="shared" si="5286"/>
        <v>2166666.666666667</v>
      </c>
      <c r="BU2800" s="118">
        <f t="shared" si="5286"/>
        <v>2166666.666666667</v>
      </c>
      <c r="BV2800" s="118">
        <f t="shared" si="5286"/>
        <v>2166666.666666667</v>
      </c>
      <c r="BW2800" s="118">
        <f t="shared" si="5286"/>
        <v>2166666.666666667</v>
      </c>
      <c r="BX2800" s="118">
        <f t="shared" si="5286"/>
        <v>2166666.666666667</v>
      </c>
      <c r="BY2800" s="118">
        <f t="shared" si="5286"/>
        <v>2166666.666666667</v>
      </c>
      <c r="BZ2800" s="118">
        <f t="shared" si="5286"/>
        <v>2166666.666666667</v>
      </c>
      <c r="CA2800" s="118">
        <f t="shared" si="5286"/>
        <v>2166666.666666667</v>
      </c>
      <c r="CB2800" s="118">
        <f t="shared" si="5286"/>
        <v>2166666.666666667</v>
      </c>
      <c r="CC2800" s="118">
        <f t="shared" si="5286"/>
        <v>2166666.666666667</v>
      </c>
      <c r="CD2800" s="118">
        <f t="shared" si="5286"/>
        <v>2166666.666666667</v>
      </c>
      <c r="CE2800" s="118">
        <f t="shared" ref="CE2800:CK2800" si="5287">MIN(CE2799/30*CE2796,CD2800+CE2796)</f>
        <v>2166666.666666667</v>
      </c>
      <c r="CF2800" s="118">
        <f t="shared" si="5287"/>
        <v>2166666.666666667</v>
      </c>
      <c r="CG2800" s="118">
        <f t="shared" si="5287"/>
        <v>2166666.666666667</v>
      </c>
      <c r="CH2800" s="118">
        <f t="shared" si="5287"/>
        <v>2166666.666666667</v>
      </c>
      <c r="CI2800" s="118">
        <f t="shared" si="5287"/>
        <v>2166666.666666667</v>
      </c>
      <c r="CJ2800" s="118">
        <f t="shared" si="5287"/>
        <v>2166666.666666667</v>
      </c>
      <c r="CK2800" s="118">
        <f t="shared" si="5287"/>
        <v>2166666.666666667</v>
      </c>
      <c r="CL2800" s="118">
        <f>MIN(CL2799/30*CL2796,CK2800+CL2796)</f>
        <v>2166666.666666667</v>
      </c>
      <c r="CN2800"/>
      <c r="CO2800" s="118" t="e">
        <f>MIN(CO2799/90*CO2796,CN2800+CO2796)</f>
        <v>#N/A</v>
      </c>
      <c r="CP2800" s="118" t="e">
        <f t="shared" ref="CP2800:DL2800" si="5288">MIN(CP2799/90*CP2796,CO2800+CP2796)</f>
        <v>#N/A</v>
      </c>
      <c r="CQ2800" s="118" t="e">
        <f t="shared" si="5288"/>
        <v>#N/A</v>
      </c>
      <c r="CR2800" s="118" t="e">
        <f t="shared" si="5288"/>
        <v>#N/A</v>
      </c>
      <c r="CS2800" s="118" t="e">
        <f t="shared" si="5288"/>
        <v>#N/A</v>
      </c>
      <c r="CT2800" s="118" t="e">
        <f t="shared" si="5288"/>
        <v>#N/A</v>
      </c>
      <c r="CU2800" s="118" t="e">
        <f t="shared" si="5288"/>
        <v>#N/A</v>
      </c>
      <c r="CV2800" s="118" t="e">
        <f t="shared" si="5288"/>
        <v>#N/A</v>
      </c>
      <c r="CW2800" s="118" t="e">
        <f t="shared" si="5288"/>
        <v>#N/A</v>
      </c>
      <c r="CX2800" s="118" t="e">
        <f t="shared" si="5288"/>
        <v>#N/A</v>
      </c>
      <c r="CY2800" s="118" t="e">
        <f t="shared" si="5288"/>
        <v>#N/A</v>
      </c>
      <c r="CZ2800" s="118" t="e">
        <f t="shared" si="5288"/>
        <v>#N/A</v>
      </c>
      <c r="DA2800" s="118" t="e">
        <f t="shared" si="5288"/>
        <v>#N/A</v>
      </c>
      <c r="DB2800" s="118" t="e">
        <f t="shared" si="5288"/>
        <v>#N/A</v>
      </c>
      <c r="DC2800" s="118" t="e">
        <f t="shared" si="5288"/>
        <v>#N/A</v>
      </c>
      <c r="DD2800" s="118" t="e">
        <f t="shared" si="5288"/>
        <v>#N/A</v>
      </c>
      <c r="DE2800" s="118" t="e">
        <f t="shared" si="5288"/>
        <v>#N/A</v>
      </c>
      <c r="DF2800" s="118" t="e">
        <f t="shared" si="5288"/>
        <v>#N/A</v>
      </c>
      <c r="DG2800" s="118" t="e">
        <f t="shared" si="5288"/>
        <v>#N/A</v>
      </c>
      <c r="DH2800" s="118" t="e">
        <f t="shared" si="5288"/>
        <v>#N/A</v>
      </c>
      <c r="DI2800" s="118" t="e">
        <f t="shared" si="5288"/>
        <v>#N/A</v>
      </c>
      <c r="DJ2800" s="118" t="e">
        <f t="shared" si="5288"/>
        <v>#N/A</v>
      </c>
      <c r="DK2800" s="118" t="e">
        <f t="shared" si="5288"/>
        <v>#N/A</v>
      </c>
      <c r="DL2800" s="118" t="e">
        <f t="shared" si="5288"/>
        <v>#N/A</v>
      </c>
    </row>
    <row r="2801" spans="1:116" x14ac:dyDescent="0.4">
      <c r="B2801" t="str">
        <f t="shared" si="5284"/>
        <v>2801 WCUR-IS</v>
      </c>
      <c r="D2801" t="s">
        <v>408</v>
      </c>
      <c r="E2801" s="8" t="str">
        <f t="shared" si="5224"/>
        <v>2801 WCUR-IS</v>
      </c>
      <c r="G2801" s="126"/>
      <c r="H2801" s="27"/>
      <c r="I2801" s="78"/>
      <c r="J2801" s="78"/>
      <c r="K2801" s="33"/>
      <c r="L2801" s="33"/>
      <c r="M2801" s="33"/>
      <c r="N2801" s="33"/>
      <c r="O2801" s="33"/>
      <c r="P2801" s="33"/>
      <c r="R2801" s="33"/>
      <c r="S2801" s="33"/>
      <c r="T2801" s="33"/>
      <c r="U2801" s="33"/>
      <c r="V2801" s="33"/>
      <c r="W2801" s="33"/>
      <c r="X2801" s="33"/>
      <c r="Y2801" s="33"/>
      <c r="Z2801" s="33"/>
      <c r="AA2801" s="33"/>
      <c r="AB2801" s="33"/>
      <c r="AC2801" s="33"/>
      <c r="AD2801" s="33"/>
      <c r="AE2801" s="33"/>
      <c r="AF2801" s="33"/>
      <c r="AG2801" s="33"/>
      <c r="AH2801" s="33"/>
      <c r="AI2801" s="33"/>
      <c r="AJ2801" s="33"/>
      <c r="AK2801" s="33"/>
      <c r="AL2801" s="33"/>
      <c r="AM2801" s="33"/>
      <c r="AN2801" s="33"/>
      <c r="AO2801" s="33"/>
      <c r="AP2801" s="33"/>
      <c r="AQ2801" s="33"/>
      <c r="AR2801" s="33"/>
      <c r="AS2801" s="33"/>
      <c r="AT2801" s="33"/>
      <c r="AU2801" s="33"/>
      <c r="AV2801" s="33"/>
      <c r="AW2801" s="33"/>
      <c r="AX2801" s="33"/>
      <c r="AY2801" s="33"/>
      <c r="AZ2801" s="33"/>
      <c r="BA2801" s="33"/>
      <c r="BB2801" s="33"/>
      <c r="BC2801" s="33"/>
      <c r="BD2801" s="33"/>
      <c r="BE2801" s="33"/>
      <c r="BF2801" s="33"/>
      <c r="BG2801" s="33"/>
      <c r="BH2801" s="33"/>
      <c r="BI2801" s="33"/>
      <c r="BJ2801" s="33"/>
      <c r="BK2801" s="33"/>
      <c r="BL2801" s="33"/>
      <c r="BM2801" s="33"/>
      <c r="BN2801" s="33"/>
      <c r="BO2801" s="33"/>
      <c r="BP2801" s="33"/>
      <c r="BQ2801" s="33"/>
      <c r="BR2801" s="33"/>
      <c r="BS2801" s="33"/>
      <c r="BT2801" s="33"/>
      <c r="BU2801" s="33"/>
      <c r="BV2801" s="33"/>
      <c r="BW2801" s="33"/>
      <c r="BX2801" s="33"/>
      <c r="BY2801" s="33"/>
      <c r="BZ2801" s="33"/>
      <c r="CA2801" s="33"/>
      <c r="CB2801" s="33"/>
      <c r="CC2801" s="33"/>
      <c r="CD2801" s="33"/>
      <c r="CE2801" s="33"/>
      <c r="CF2801" s="33"/>
      <c r="CG2801" s="33"/>
      <c r="CH2801" s="33"/>
      <c r="CI2801" s="33"/>
      <c r="CJ2801" s="33"/>
      <c r="CK2801" s="33"/>
      <c r="CL2801" s="33"/>
      <c r="CN2801"/>
      <c r="CO2801" s="33"/>
      <c r="CP2801" s="33"/>
      <c r="CQ2801" s="33"/>
      <c r="CR2801" s="33"/>
      <c r="CS2801" s="33"/>
      <c r="CT2801" s="33"/>
      <c r="CU2801" s="33"/>
      <c r="CV2801" s="33"/>
      <c r="CW2801" s="33"/>
      <c r="CX2801" s="33"/>
      <c r="CY2801" s="33"/>
      <c r="CZ2801" s="33"/>
      <c r="DA2801" s="33"/>
      <c r="DB2801" s="33"/>
      <c r="DC2801" s="33"/>
      <c r="DD2801" s="33"/>
      <c r="DE2801" s="33"/>
      <c r="DF2801" s="33"/>
      <c r="DG2801" s="33"/>
      <c r="DH2801" s="33"/>
      <c r="DI2801" s="33"/>
      <c r="DJ2801" s="33"/>
      <c r="DK2801" s="33"/>
      <c r="DL2801" s="33"/>
    </row>
    <row r="2802" spans="1:116" x14ac:dyDescent="0.4">
      <c r="B2802" t="str">
        <f t="shared" si="5284"/>
        <v>2802 WCUR-IS</v>
      </c>
      <c r="C2802" t="s">
        <v>234</v>
      </c>
      <c r="D2802" t="s">
        <v>408</v>
      </c>
      <c r="E2802" s="8" t="str">
        <f t="shared" si="5224"/>
        <v>2802 WCUR-IS</v>
      </c>
      <c r="G2802" s="126" t="str">
        <f>"Change in "&amp;G2800</f>
        <v>Change in Unearned revenue</v>
      </c>
      <c r="K2802" s="33">
        <f t="shared" ref="K2802:P2802" si="5289">SUMIF($3:$3,K$2,2802:2802)</f>
        <v>260000</v>
      </c>
      <c r="L2802" s="33">
        <f t="shared" si="5289"/>
        <v>1000000</v>
      </c>
      <c r="M2802" s="33">
        <f t="shared" si="5289"/>
        <v>823333.33333333326</v>
      </c>
      <c r="N2802" s="33">
        <f t="shared" si="5289"/>
        <v>83333.333333333721</v>
      </c>
      <c r="O2802" s="33">
        <f t="shared" si="5289"/>
        <v>0</v>
      </c>
      <c r="P2802" s="33">
        <f t="shared" si="5289"/>
        <v>0</v>
      </c>
      <c r="R2802" s="33"/>
      <c r="S2802" s="33">
        <f>S2800-R2800</f>
        <v>3333.3333333333335</v>
      </c>
      <c r="T2802" s="33">
        <f t="shared" ref="T2802:CE2802" si="5290">T2800-S2800</f>
        <v>6666.6666666666661</v>
      </c>
      <c r="U2802" s="33">
        <f t="shared" si="5290"/>
        <v>10000</v>
      </c>
      <c r="V2802" s="33">
        <f t="shared" si="5290"/>
        <v>13333.333333333336</v>
      </c>
      <c r="W2802" s="33">
        <f t="shared" si="5290"/>
        <v>16666.666666666672</v>
      </c>
      <c r="X2802" s="33">
        <f t="shared" si="5290"/>
        <v>20000.000000000007</v>
      </c>
      <c r="Y2802" s="33">
        <f t="shared" si="5290"/>
        <v>23333.333333333328</v>
      </c>
      <c r="Z2802" s="33">
        <f t="shared" si="5290"/>
        <v>26666.666666666686</v>
      </c>
      <c r="AA2802" s="33">
        <f t="shared" si="5290"/>
        <v>30000</v>
      </c>
      <c r="AB2802" s="33">
        <f t="shared" si="5290"/>
        <v>33333.333333333314</v>
      </c>
      <c r="AC2802" s="33">
        <f t="shared" si="5290"/>
        <v>36666.666666666657</v>
      </c>
      <c r="AD2802" s="33">
        <f t="shared" si="5290"/>
        <v>40000</v>
      </c>
      <c r="AE2802" s="33">
        <f t="shared" si="5290"/>
        <v>46666.666666666686</v>
      </c>
      <c r="AF2802" s="33">
        <f t="shared" si="5290"/>
        <v>53333.333333333256</v>
      </c>
      <c r="AG2802" s="33">
        <f t="shared" si="5290"/>
        <v>60000.000000000058</v>
      </c>
      <c r="AH2802" s="33">
        <f t="shared" si="5290"/>
        <v>66666.666666666686</v>
      </c>
      <c r="AI2802" s="33">
        <f t="shared" si="5290"/>
        <v>73333.333333333314</v>
      </c>
      <c r="AJ2802" s="33">
        <f t="shared" si="5290"/>
        <v>80000</v>
      </c>
      <c r="AK2802" s="33">
        <f t="shared" si="5290"/>
        <v>86666.666666666744</v>
      </c>
      <c r="AL2802" s="33">
        <f t="shared" si="5290"/>
        <v>93333.333333333256</v>
      </c>
      <c r="AM2802" s="33">
        <f t="shared" si="5290"/>
        <v>100000</v>
      </c>
      <c r="AN2802" s="33">
        <f t="shared" si="5290"/>
        <v>106666.66666666663</v>
      </c>
      <c r="AO2802" s="33">
        <f t="shared" si="5290"/>
        <v>113333.33333333337</v>
      </c>
      <c r="AP2802" s="33">
        <f t="shared" si="5290"/>
        <v>120000</v>
      </c>
      <c r="AQ2802" s="33">
        <f t="shared" si="5290"/>
        <v>126666.66666666698</v>
      </c>
      <c r="AR2802" s="33">
        <f t="shared" si="5290"/>
        <v>46666.666666666511</v>
      </c>
      <c r="AS2802" s="33">
        <f t="shared" si="5290"/>
        <v>50000</v>
      </c>
      <c r="AT2802" s="33">
        <f t="shared" si="5290"/>
        <v>53333.333333333023</v>
      </c>
      <c r="AU2802" s="33">
        <f t="shared" si="5290"/>
        <v>56666.666666666977</v>
      </c>
      <c r="AV2802" s="33">
        <f t="shared" si="5290"/>
        <v>59999.999999999767</v>
      </c>
      <c r="AW2802" s="33">
        <f t="shared" si="5290"/>
        <v>63333.333333333489</v>
      </c>
      <c r="AX2802" s="33">
        <f t="shared" si="5290"/>
        <v>66666.666666666744</v>
      </c>
      <c r="AY2802" s="33">
        <f t="shared" si="5290"/>
        <v>70000</v>
      </c>
      <c r="AZ2802" s="33">
        <f t="shared" si="5290"/>
        <v>73333.333333333256</v>
      </c>
      <c r="BA2802" s="33">
        <f t="shared" si="5290"/>
        <v>76666.666666666511</v>
      </c>
      <c r="BB2802" s="33">
        <f t="shared" si="5290"/>
        <v>80000</v>
      </c>
      <c r="BC2802" s="33">
        <f t="shared" si="5290"/>
        <v>83333.333333333721</v>
      </c>
      <c r="BD2802" s="33">
        <f t="shared" si="5290"/>
        <v>0</v>
      </c>
      <c r="BE2802" s="33">
        <f t="shared" si="5290"/>
        <v>0</v>
      </c>
      <c r="BF2802" s="33">
        <f t="shared" si="5290"/>
        <v>0</v>
      </c>
      <c r="BG2802" s="33">
        <f t="shared" si="5290"/>
        <v>0</v>
      </c>
      <c r="BH2802" s="33">
        <f t="shared" si="5290"/>
        <v>0</v>
      </c>
      <c r="BI2802" s="33">
        <f t="shared" si="5290"/>
        <v>0</v>
      </c>
      <c r="BJ2802" s="33">
        <f t="shared" si="5290"/>
        <v>0</v>
      </c>
      <c r="BK2802" s="33">
        <f t="shared" si="5290"/>
        <v>0</v>
      </c>
      <c r="BL2802" s="33">
        <f t="shared" si="5290"/>
        <v>0</v>
      </c>
      <c r="BM2802" s="33">
        <f t="shared" si="5290"/>
        <v>0</v>
      </c>
      <c r="BN2802" s="33">
        <f t="shared" si="5290"/>
        <v>0</v>
      </c>
      <c r="BO2802" s="33">
        <f t="shared" si="5290"/>
        <v>0</v>
      </c>
      <c r="BP2802" s="33">
        <f t="shared" si="5290"/>
        <v>0</v>
      </c>
      <c r="BQ2802" s="33">
        <f t="shared" si="5290"/>
        <v>0</v>
      </c>
      <c r="BR2802" s="33">
        <f t="shared" si="5290"/>
        <v>0</v>
      </c>
      <c r="BS2802" s="33">
        <f t="shared" si="5290"/>
        <v>0</v>
      </c>
      <c r="BT2802" s="33">
        <f t="shared" si="5290"/>
        <v>0</v>
      </c>
      <c r="BU2802" s="33">
        <f t="shared" si="5290"/>
        <v>0</v>
      </c>
      <c r="BV2802" s="33">
        <f t="shared" si="5290"/>
        <v>0</v>
      </c>
      <c r="BW2802" s="33">
        <f t="shared" si="5290"/>
        <v>0</v>
      </c>
      <c r="BX2802" s="33">
        <f t="shared" si="5290"/>
        <v>0</v>
      </c>
      <c r="BY2802" s="33">
        <f t="shared" si="5290"/>
        <v>0</v>
      </c>
      <c r="BZ2802" s="33">
        <f t="shared" si="5290"/>
        <v>0</v>
      </c>
      <c r="CA2802" s="33">
        <f t="shared" si="5290"/>
        <v>0</v>
      </c>
      <c r="CB2802" s="33">
        <f t="shared" si="5290"/>
        <v>0</v>
      </c>
      <c r="CC2802" s="33">
        <f t="shared" si="5290"/>
        <v>0</v>
      </c>
      <c r="CD2802" s="33">
        <f t="shared" si="5290"/>
        <v>0</v>
      </c>
      <c r="CE2802" s="33">
        <f t="shared" si="5290"/>
        <v>0</v>
      </c>
      <c r="CF2802" s="33">
        <f t="shared" ref="CF2802:CL2802" si="5291">CF2800-CE2800</f>
        <v>0</v>
      </c>
      <c r="CG2802" s="33">
        <f t="shared" si="5291"/>
        <v>0</v>
      </c>
      <c r="CH2802" s="33">
        <f t="shared" si="5291"/>
        <v>0</v>
      </c>
      <c r="CI2802" s="33">
        <f t="shared" si="5291"/>
        <v>0</v>
      </c>
      <c r="CJ2802" s="33">
        <f t="shared" si="5291"/>
        <v>0</v>
      </c>
      <c r="CK2802" s="33">
        <f t="shared" si="5291"/>
        <v>0</v>
      </c>
      <c r="CL2802" s="33">
        <f t="shared" si="5291"/>
        <v>0</v>
      </c>
      <c r="CO2802" s="33" t="e">
        <f t="shared" ref="CO2802" si="5292">CO2800-CN2800</f>
        <v>#N/A</v>
      </c>
      <c r="CP2802" s="33" t="e">
        <f t="shared" ref="CP2802" si="5293">CP2800-CO2800</f>
        <v>#N/A</v>
      </c>
      <c r="CQ2802" s="33" t="e">
        <f t="shared" ref="CQ2802" si="5294">CQ2800-CP2800</f>
        <v>#N/A</v>
      </c>
      <c r="CR2802" s="33" t="e">
        <f t="shared" ref="CR2802" si="5295">CR2800-CQ2800</f>
        <v>#N/A</v>
      </c>
      <c r="CS2802" s="33" t="e">
        <f t="shared" ref="CS2802" si="5296">CS2800-CR2800</f>
        <v>#N/A</v>
      </c>
      <c r="CT2802" s="33" t="e">
        <f t="shared" ref="CT2802" si="5297">CT2800-CS2800</f>
        <v>#N/A</v>
      </c>
      <c r="CU2802" s="33" t="e">
        <f t="shared" ref="CU2802" si="5298">CU2800-CT2800</f>
        <v>#N/A</v>
      </c>
      <c r="CV2802" s="33" t="e">
        <f t="shared" ref="CV2802" si="5299">CV2800-CU2800</f>
        <v>#N/A</v>
      </c>
      <c r="CW2802" s="33" t="e">
        <f t="shared" ref="CW2802" si="5300">CW2800-CV2800</f>
        <v>#N/A</v>
      </c>
      <c r="CX2802" s="33" t="e">
        <f t="shared" ref="CX2802" si="5301">CX2800-CW2800</f>
        <v>#N/A</v>
      </c>
      <c r="CY2802" s="33" t="e">
        <f t="shared" ref="CY2802" si="5302">CY2800-CX2800</f>
        <v>#N/A</v>
      </c>
      <c r="CZ2802" s="33" t="e">
        <f t="shared" ref="CZ2802" si="5303">CZ2800-CY2800</f>
        <v>#N/A</v>
      </c>
      <c r="DA2802" s="33" t="e">
        <f t="shared" ref="DA2802" si="5304">DA2800-CZ2800</f>
        <v>#N/A</v>
      </c>
      <c r="DB2802" s="33" t="e">
        <f t="shared" ref="DB2802" si="5305">DB2800-DA2800</f>
        <v>#N/A</v>
      </c>
      <c r="DC2802" s="33" t="e">
        <f t="shared" ref="DC2802" si="5306">DC2800-DB2800</f>
        <v>#N/A</v>
      </c>
      <c r="DD2802" s="33" t="e">
        <f t="shared" ref="DD2802" si="5307">DD2800-DC2800</f>
        <v>#N/A</v>
      </c>
      <c r="DE2802" s="33" t="e">
        <f t="shared" ref="DE2802" si="5308">DE2800-DD2800</f>
        <v>#N/A</v>
      </c>
      <c r="DF2802" s="33" t="e">
        <f t="shared" ref="DF2802" si="5309">DF2800-DE2800</f>
        <v>#N/A</v>
      </c>
      <c r="DG2802" s="33" t="e">
        <f t="shared" ref="DG2802" si="5310">DG2800-DF2800</f>
        <v>#N/A</v>
      </c>
      <c r="DH2802" s="33" t="e">
        <f t="shared" ref="DH2802" si="5311">DH2800-DG2800</f>
        <v>#N/A</v>
      </c>
      <c r="DI2802" s="33" t="e">
        <f t="shared" ref="DI2802" si="5312">DI2800-DH2800</f>
        <v>#N/A</v>
      </c>
      <c r="DJ2802" s="33" t="e">
        <f t="shared" ref="DJ2802" si="5313">DJ2800-DI2800</f>
        <v>#N/A</v>
      </c>
      <c r="DK2802" s="33" t="e">
        <f t="shared" ref="DK2802:DL2802" si="5314">DK2800-DJ2800</f>
        <v>#N/A</v>
      </c>
      <c r="DL2802" s="33" t="e">
        <f t="shared" si="5314"/>
        <v>#N/A</v>
      </c>
    </row>
    <row r="2803" spans="1:116" x14ac:dyDescent="0.4">
      <c r="B2803" t="str">
        <f t="shared" si="5284"/>
        <v>2803 WCUR-IS</v>
      </c>
      <c r="D2803" t="s">
        <v>408</v>
      </c>
      <c r="E2803" s="8" t="str">
        <f t="shared" si="5224"/>
        <v>2803 WCUR-IS</v>
      </c>
      <c r="G2803" s="125"/>
      <c r="K2803" s="53"/>
      <c r="L2803" s="53"/>
      <c r="M2803" s="53"/>
      <c r="N2803" s="53"/>
      <c r="O2803" s="53"/>
      <c r="P2803" s="53"/>
      <c r="R2803" s="24"/>
      <c r="S2803" s="24"/>
      <c r="T2803" s="24"/>
      <c r="U2803" s="24"/>
      <c r="V2803" s="24"/>
      <c r="W2803" s="24"/>
      <c r="X2803" s="24"/>
      <c r="Y2803" s="24"/>
      <c r="Z2803" s="24"/>
      <c r="AA2803" s="24"/>
      <c r="AB2803" s="24"/>
      <c r="AC2803" s="24"/>
      <c r="AD2803" s="24"/>
      <c r="AE2803" s="24"/>
      <c r="AF2803" s="24"/>
      <c r="AG2803" s="24"/>
      <c r="AH2803" s="24"/>
      <c r="AI2803" s="24"/>
      <c r="AJ2803" s="24"/>
      <c r="AK2803" s="24"/>
      <c r="AL2803" s="24"/>
      <c r="AM2803" s="24"/>
      <c r="AN2803" s="24"/>
      <c r="AO2803" s="24"/>
      <c r="AP2803" s="24"/>
      <c r="AQ2803" s="24"/>
      <c r="AR2803" s="24"/>
      <c r="AS2803" s="24"/>
      <c r="AT2803" s="24"/>
      <c r="AU2803" s="24"/>
      <c r="AV2803" s="24"/>
      <c r="AW2803" s="24"/>
      <c r="AX2803" s="24"/>
      <c r="AY2803" s="24"/>
      <c r="AZ2803" s="24"/>
      <c r="BA2803" s="24"/>
      <c r="BB2803" s="24"/>
      <c r="BC2803" s="24"/>
      <c r="BD2803" s="24"/>
      <c r="BE2803" s="24"/>
      <c r="BF2803" s="24"/>
      <c r="BG2803" s="24"/>
      <c r="BH2803" s="24"/>
      <c r="BI2803" s="24"/>
      <c r="BJ2803" s="24"/>
      <c r="BK2803" s="24"/>
      <c r="BL2803" s="24"/>
      <c r="BM2803" s="24"/>
      <c r="BN2803" s="24"/>
      <c r="BO2803" s="24"/>
      <c r="BP2803" s="24"/>
      <c r="BQ2803" s="24"/>
      <c r="BR2803" s="24"/>
      <c r="BS2803" s="24"/>
      <c r="BT2803" s="24"/>
      <c r="BU2803" s="24"/>
      <c r="BV2803" s="24"/>
      <c r="BW2803" s="24"/>
      <c r="BX2803" s="24"/>
      <c r="BY2803" s="24"/>
      <c r="BZ2803" s="24"/>
      <c r="CA2803" s="24"/>
      <c r="CB2803" s="24"/>
      <c r="CC2803" s="24"/>
      <c r="CD2803" s="24"/>
      <c r="CE2803" s="24"/>
      <c r="CF2803" s="24"/>
      <c r="CG2803" s="24"/>
      <c r="CH2803" s="24"/>
      <c r="CI2803" s="24"/>
      <c r="CJ2803" s="24"/>
      <c r="CK2803" s="24"/>
      <c r="CL2803" s="24"/>
      <c r="CO2803" s="24"/>
      <c r="CP2803" s="24"/>
      <c r="CQ2803" s="24"/>
      <c r="CR2803" s="24"/>
      <c r="CS2803" s="24"/>
      <c r="CT2803" s="24"/>
      <c r="CU2803" s="24"/>
      <c r="CV2803" s="24"/>
      <c r="CW2803" s="24"/>
      <c r="CX2803" s="24"/>
      <c r="CY2803" s="24"/>
      <c r="CZ2803" s="24"/>
      <c r="DA2803" s="24"/>
      <c r="DB2803" s="24"/>
      <c r="DC2803" s="24"/>
      <c r="DD2803" s="24"/>
      <c r="DE2803" s="24"/>
      <c r="DF2803" s="24"/>
      <c r="DG2803" s="24"/>
      <c r="DH2803" s="24"/>
      <c r="DI2803" s="24"/>
      <c r="DJ2803" s="24"/>
      <c r="DK2803" s="24"/>
      <c r="DL2803" s="24"/>
    </row>
    <row r="2804" spans="1:116" x14ac:dyDescent="0.4">
      <c r="B2804" t="s">
        <v>332</v>
      </c>
      <c r="D2804" t="s">
        <v>408</v>
      </c>
      <c r="E2804" s="8" t="str">
        <f t="shared" si="5224"/>
        <v>2804 WCUR-IS</v>
      </c>
      <c r="G2804" s="136" t="str">
        <f>G2778</f>
        <v>(Primary label)</v>
      </c>
      <c r="K2804" s="53"/>
      <c r="L2804" s="53"/>
      <c r="M2804" s="53"/>
      <c r="N2804" s="53"/>
      <c r="O2804" s="53"/>
      <c r="P2804" s="53"/>
      <c r="R2804" s="24"/>
      <c r="S2804" s="24"/>
      <c r="T2804" s="24"/>
      <c r="U2804" s="24"/>
      <c r="V2804" s="24"/>
      <c r="W2804" s="24"/>
      <c r="X2804" s="24"/>
      <c r="Y2804" s="24"/>
      <c r="Z2804" s="24"/>
      <c r="AA2804" s="24"/>
      <c r="AB2804" s="24"/>
      <c r="AC2804" s="24"/>
      <c r="AD2804" s="24"/>
      <c r="AE2804" s="24"/>
      <c r="AF2804" s="24"/>
      <c r="AG2804" s="24"/>
      <c r="AH2804" s="24"/>
      <c r="AI2804" s="24"/>
      <c r="AJ2804" s="24"/>
      <c r="AK2804" s="24"/>
      <c r="AL2804" s="24"/>
      <c r="AM2804" s="24"/>
      <c r="AN2804" s="24"/>
      <c r="AO2804" s="24"/>
      <c r="AP2804" s="24"/>
      <c r="AQ2804" s="24"/>
      <c r="AR2804" s="24"/>
      <c r="AS2804" s="24"/>
      <c r="AT2804" s="24"/>
      <c r="AU2804" s="24"/>
      <c r="AV2804" s="24"/>
      <c r="AW2804" s="24"/>
      <c r="AX2804" s="24"/>
      <c r="AY2804" s="24"/>
      <c r="AZ2804" s="24"/>
      <c r="BA2804" s="24"/>
      <c r="BB2804" s="24"/>
      <c r="BC2804" s="24"/>
      <c r="BD2804" s="24"/>
      <c r="BE2804" s="24"/>
      <c r="BF2804" s="24"/>
      <c r="BG2804" s="24"/>
      <c r="BH2804" s="24"/>
      <c r="BI2804" s="24"/>
      <c r="BJ2804" s="24"/>
      <c r="BK2804" s="24"/>
      <c r="BL2804" s="24"/>
      <c r="BM2804" s="24"/>
      <c r="BN2804" s="24"/>
      <c r="BO2804" s="24"/>
      <c r="BP2804" s="24"/>
      <c r="BQ2804" s="24"/>
      <c r="BR2804" s="24"/>
      <c r="BS2804" s="24"/>
      <c r="BT2804" s="24"/>
      <c r="BU2804" s="24"/>
      <c r="BV2804" s="24"/>
      <c r="BW2804" s="24"/>
      <c r="BX2804" s="24"/>
      <c r="BY2804" s="24"/>
      <c r="BZ2804" s="24"/>
      <c r="CA2804" s="24"/>
      <c r="CB2804" s="24"/>
      <c r="CC2804" s="24"/>
      <c r="CD2804" s="24"/>
      <c r="CE2804" s="24"/>
      <c r="CF2804" s="24"/>
      <c r="CG2804" s="24"/>
      <c r="CH2804" s="24"/>
      <c r="CI2804" s="24"/>
      <c r="CJ2804" s="24"/>
      <c r="CK2804" s="24"/>
      <c r="CL2804" s="24"/>
      <c r="CO2804" s="24"/>
      <c r="CP2804" s="24"/>
      <c r="CQ2804" s="24"/>
      <c r="CR2804" s="24"/>
      <c r="CS2804" s="24"/>
      <c r="CT2804" s="24"/>
      <c r="CU2804" s="24"/>
      <c r="CV2804" s="24"/>
      <c r="CW2804" s="24"/>
      <c r="CX2804" s="24"/>
      <c r="CY2804" s="24"/>
      <c r="CZ2804" s="24"/>
      <c r="DA2804" s="24"/>
      <c r="DB2804" s="24"/>
      <c r="DC2804" s="24"/>
      <c r="DD2804" s="24"/>
      <c r="DE2804" s="24"/>
      <c r="DF2804" s="24"/>
      <c r="DG2804" s="24"/>
      <c r="DH2804" s="24"/>
      <c r="DI2804" s="24"/>
      <c r="DJ2804" s="24"/>
      <c r="DK2804" s="24"/>
      <c r="DL2804" s="24"/>
    </row>
    <row r="2805" spans="1:116" x14ac:dyDescent="0.4">
      <c r="B2805" t="s">
        <v>332</v>
      </c>
      <c r="D2805" t="s">
        <v>408</v>
      </c>
      <c r="E2805" s="8" t="str">
        <f t="shared" si="5224"/>
        <v>2805 WCUR-IS</v>
      </c>
      <c r="G2805" s="136" t="str">
        <f t="shared" ref="G2805:G2811" si="5315">G2779</f>
        <v>primary unit</v>
      </c>
      <c r="K2805" s="53"/>
      <c r="L2805" s="53"/>
      <c r="M2805" s="53"/>
      <c r="N2805" s="53"/>
      <c r="O2805" s="53"/>
      <c r="P2805" s="53"/>
      <c r="R2805" s="24"/>
      <c r="S2805" s="24"/>
      <c r="T2805" s="24"/>
      <c r="U2805" s="24"/>
      <c r="V2805" s="24"/>
      <c r="W2805" s="24"/>
      <c r="X2805" s="24"/>
      <c r="Y2805" s="24"/>
      <c r="Z2805" s="24"/>
      <c r="AA2805" s="24"/>
      <c r="AB2805" s="24"/>
      <c r="AC2805" s="24"/>
      <c r="AD2805" s="24"/>
      <c r="AE2805" s="24"/>
      <c r="AF2805" s="24"/>
      <c r="AG2805" s="24"/>
      <c r="AH2805" s="24"/>
      <c r="AI2805" s="24"/>
      <c r="AJ2805" s="24"/>
      <c r="AK2805" s="24"/>
      <c r="AL2805" s="24"/>
      <c r="AM2805" s="24"/>
      <c r="AN2805" s="24"/>
      <c r="AO2805" s="24"/>
      <c r="AP2805" s="24"/>
      <c r="AQ2805" s="24"/>
      <c r="AR2805" s="24"/>
      <c r="AS2805" s="24"/>
      <c r="AT2805" s="24"/>
      <c r="AU2805" s="24"/>
      <c r="AV2805" s="24"/>
      <c r="AW2805" s="24"/>
      <c r="AX2805" s="24"/>
      <c r="AY2805" s="24"/>
      <c r="AZ2805" s="24"/>
      <c r="BA2805" s="24"/>
      <c r="BB2805" s="24"/>
      <c r="BC2805" s="24"/>
      <c r="BD2805" s="24"/>
      <c r="BE2805" s="24"/>
      <c r="BF2805" s="24"/>
      <c r="BG2805" s="24"/>
      <c r="BH2805" s="24"/>
      <c r="BI2805" s="24"/>
      <c r="BJ2805" s="24"/>
      <c r="BK2805" s="24"/>
      <c r="BL2805" s="24"/>
      <c r="BM2805" s="24"/>
      <c r="BN2805" s="24"/>
      <c r="BO2805" s="24"/>
      <c r="BP2805" s="24"/>
      <c r="BQ2805" s="24"/>
      <c r="BR2805" s="24"/>
      <c r="BS2805" s="24"/>
      <c r="BT2805" s="24"/>
      <c r="BU2805" s="24"/>
      <c r="BV2805" s="24"/>
      <c r="BW2805" s="24"/>
      <c r="BX2805" s="24"/>
      <c r="BY2805" s="24"/>
      <c r="BZ2805" s="24"/>
      <c r="CA2805" s="24"/>
      <c r="CB2805" s="24"/>
      <c r="CC2805" s="24"/>
      <c r="CD2805" s="24"/>
      <c r="CE2805" s="24"/>
      <c r="CF2805" s="24"/>
      <c r="CG2805" s="24"/>
      <c r="CH2805" s="24"/>
      <c r="CI2805" s="24"/>
      <c r="CJ2805" s="24"/>
      <c r="CK2805" s="24"/>
      <c r="CL2805" s="24"/>
      <c r="CO2805" s="24"/>
      <c r="CP2805" s="24"/>
      <c r="CQ2805" s="24"/>
      <c r="CR2805" s="24"/>
      <c r="CS2805" s="24"/>
      <c r="CT2805" s="24"/>
      <c r="CU2805" s="24"/>
      <c r="CV2805" s="24"/>
      <c r="CW2805" s="24"/>
      <c r="CX2805" s="24"/>
      <c r="CY2805" s="24"/>
      <c r="CZ2805" s="24"/>
      <c r="DA2805" s="24"/>
      <c r="DB2805" s="24"/>
      <c r="DC2805" s="24"/>
      <c r="DD2805" s="24"/>
      <c r="DE2805" s="24"/>
      <c r="DF2805" s="24"/>
      <c r="DG2805" s="24"/>
      <c r="DH2805" s="24"/>
      <c r="DI2805" s="24"/>
      <c r="DJ2805" s="24"/>
      <c r="DK2805" s="24"/>
      <c r="DL2805" s="24"/>
    </row>
    <row r="2806" spans="1:116" x14ac:dyDescent="0.4">
      <c r="B2806" t="s">
        <v>332</v>
      </c>
      <c r="D2806" t="s">
        <v>408</v>
      </c>
      <c r="E2806" s="8" t="str">
        <f t="shared" si="5224"/>
        <v>2806 WCUR-IS</v>
      </c>
      <c r="G2806" s="136" t="str">
        <f t="shared" si="5315"/>
        <v>Primary revenue driver</v>
      </c>
      <c r="K2806" s="53"/>
      <c r="L2806" s="53"/>
      <c r="M2806" s="53"/>
      <c r="N2806" s="53"/>
      <c r="O2806" s="53"/>
      <c r="P2806" s="53"/>
      <c r="R2806" s="24"/>
      <c r="S2806" s="179" t="str">
        <f>S2789</f>
        <v>S$16</v>
      </c>
      <c r="T2806" s="179" t="str">
        <f t="shared" ref="T2806:CE2806" si="5316">T2789</f>
        <v>T$16</v>
      </c>
      <c r="U2806" s="179" t="str">
        <f t="shared" si="5316"/>
        <v>U$16</v>
      </c>
      <c r="V2806" s="179" t="str">
        <f t="shared" si="5316"/>
        <v>V$16</v>
      </c>
      <c r="W2806" s="179" t="str">
        <f t="shared" si="5316"/>
        <v>W$16</v>
      </c>
      <c r="X2806" s="179" t="str">
        <f t="shared" si="5316"/>
        <v>X$16</v>
      </c>
      <c r="Y2806" s="179" t="str">
        <f t="shared" si="5316"/>
        <v>Y$16</v>
      </c>
      <c r="Z2806" s="179" t="str">
        <f t="shared" si="5316"/>
        <v>Z$16</v>
      </c>
      <c r="AA2806" s="179" t="str">
        <f t="shared" si="5316"/>
        <v>AA$16</v>
      </c>
      <c r="AB2806" s="179" t="str">
        <f t="shared" si="5316"/>
        <v>AB$16</v>
      </c>
      <c r="AC2806" s="179" t="str">
        <f t="shared" si="5316"/>
        <v>AC$16</v>
      </c>
      <c r="AD2806" s="179" t="str">
        <f t="shared" si="5316"/>
        <v>AD$16</v>
      </c>
      <c r="AE2806" s="179" t="str">
        <f t="shared" si="5316"/>
        <v>AE$16</v>
      </c>
      <c r="AF2806" s="179" t="str">
        <f t="shared" si="5316"/>
        <v>AF$16</v>
      </c>
      <c r="AG2806" s="179" t="str">
        <f t="shared" si="5316"/>
        <v>AG$16</v>
      </c>
      <c r="AH2806" s="179" t="str">
        <f t="shared" si="5316"/>
        <v>AH$16</v>
      </c>
      <c r="AI2806" s="179" t="str">
        <f t="shared" si="5316"/>
        <v>AI$16</v>
      </c>
      <c r="AJ2806" s="179" t="str">
        <f t="shared" si="5316"/>
        <v>AJ$16</v>
      </c>
      <c r="AK2806" s="179" t="str">
        <f t="shared" si="5316"/>
        <v>AK$16</v>
      </c>
      <c r="AL2806" s="179" t="str">
        <f t="shared" si="5316"/>
        <v>AL$16</v>
      </c>
      <c r="AM2806" s="179" t="str">
        <f t="shared" si="5316"/>
        <v>AM$16</v>
      </c>
      <c r="AN2806" s="179" t="str">
        <f t="shared" si="5316"/>
        <v>AN$16</v>
      </c>
      <c r="AO2806" s="179" t="str">
        <f t="shared" si="5316"/>
        <v>AO$16</v>
      </c>
      <c r="AP2806" s="179" t="str">
        <f t="shared" si="5316"/>
        <v>AP$16</v>
      </c>
      <c r="AQ2806" s="179" t="str">
        <f t="shared" si="5316"/>
        <v>AQ$16</v>
      </c>
      <c r="AR2806" s="179" t="str">
        <f t="shared" si="5316"/>
        <v>AR$16</v>
      </c>
      <c r="AS2806" s="179" t="str">
        <f t="shared" si="5316"/>
        <v>AS$16</v>
      </c>
      <c r="AT2806" s="179" t="str">
        <f t="shared" si="5316"/>
        <v>AT$16</v>
      </c>
      <c r="AU2806" s="179" t="str">
        <f t="shared" si="5316"/>
        <v>AU$16</v>
      </c>
      <c r="AV2806" s="179" t="str">
        <f t="shared" si="5316"/>
        <v>AV$16</v>
      </c>
      <c r="AW2806" s="179" t="str">
        <f t="shared" si="5316"/>
        <v>AW$16</v>
      </c>
      <c r="AX2806" s="179" t="str">
        <f t="shared" si="5316"/>
        <v>AX$16</v>
      </c>
      <c r="AY2806" s="179" t="str">
        <f t="shared" si="5316"/>
        <v>AY$16</v>
      </c>
      <c r="AZ2806" s="179" t="str">
        <f t="shared" si="5316"/>
        <v>AZ$16</v>
      </c>
      <c r="BA2806" s="179" t="str">
        <f t="shared" si="5316"/>
        <v>BA$16</v>
      </c>
      <c r="BB2806" s="179" t="str">
        <f t="shared" si="5316"/>
        <v>BB$16</v>
      </c>
      <c r="BC2806" s="179" t="str">
        <f t="shared" si="5316"/>
        <v>BC$16</v>
      </c>
      <c r="BD2806" s="179" t="str">
        <f t="shared" si="5316"/>
        <v>BD$16</v>
      </c>
      <c r="BE2806" s="179" t="str">
        <f t="shared" si="5316"/>
        <v>BE$16</v>
      </c>
      <c r="BF2806" s="179" t="str">
        <f t="shared" si="5316"/>
        <v>BF$16</v>
      </c>
      <c r="BG2806" s="179" t="str">
        <f t="shared" si="5316"/>
        <v>BG$16</v>
      </c>
      <c r="BH2806" s="179" t="str">
        <f t="shared" si="5316"/>
        <v>BH$16</v>
      </c>
      <c r="BI2806" s="179" t="str">
        <f t="shared" si="5316"/>
        <v>BI$16</v>
      </c>
      <c r="BJ2806" s="179" t="str">
        <f t="shared" si="5316"/>
        <v>BJ$16</v>
      </c>
      <c r="BK2806" s="179" t="str">
        <f t="shared" si="5316"/>
        <v>BK$16</v>
      </c>
      <c r="BL2806" s="179" t="str">
        <f t="shared" si="5316"/>
        <v>BL$16</v>
      </c>
      <c r="BM2806" s="179" t="str">
        <f t="shared" si="5316"/>
        <v>BM$16</v>
      </c>
      <c r="BN2806" s="179" t="str">
        <f t="shared" si="5316"/>
        <v>BN$16</v>
      </c>
      <c r="BO2806" s="179" t="str">
        <f t="shared" si="5316"/>
        <v>BO$16</v>
      </c>
      <c r="BP2806" s="179" t="str">
        <f t="shared" si="5316"/>
        <v>BP$16</v>
      </c>
      <c r="BQ2806" s="179" t="str">
        <f t="shared" si="5316"/>
        <v>BQ$16</v>
      </c>
      <c r="BR2806" s="179" t="str">
        <f t="shared" si="5316"/>
        <v>BR$16</v>
      </c>
      <c r="BS2806" s="179" t="str">
        <f t="shared" si="5316"/>
        <v>BS$16</v>
      </c>
      <c r="BT2806" s="179" t="str">
        <f t="shared" si="5316"/>
        <v>BT$16</v>
      </c>
      <c r="BU2806" s="179" t="str">
        <f t="shared" si="5316"/>
        <v>BU$16</v>
      </c>
      <c r="BV2806" s="179" t="str">
        <f t="shared" si="5316"/>
        <v>BV$16</v>
      </c>
      <c r="BW2806" s="179" t="str">
        <f t="shared" si="5316"/>
        <v>BW$16</v>
      </c>
      <c r="BX2806" s="179" t="str">
        <f t="shared" si="5316"/>
        <v>BX$16</v>
      </c>
      <c r="BY2806" s="179" t="str">
        <f t="shared" si="5316"/>
        <v>BY$16</v>
      </c>
      <c r="BZ2806" s="179" t="str">
        <f t="shared" si="5316"/>
        <v>BZ$16</v>
      </c>
      <c r="CA2806" s="179" t="str">
        <f t="shared" si="5316"/>
        <v>CA$16</v>
      </c>
      <c r="CB2806" s="179" t="str">
        <f t="shared" si="5316"/>
        <v>CB$16</v>
      </c>
      <c r="CC2806" s="179" t="str">
        <f t="shared" si="5316"/>
        <v>CC$16</v>
      </c>
      <c r="CD2806" s="179" t="str">
        <f t="shared" si="5316"/>
        <v>CD$16</v>
      </c>
      <c r="CE2806" s="179" t="str">
        <f t="shared" si="5316"/>
        <v>CE$16</v>
      </c>
      <c r="CF2806" s="179" t="str">
        <f t="shared" ref="CF2806:CL2806" si="5317">CF2789</f>
        <v>CF$16</v>
      </c>
      <c r="CG2806" s="179" t="str">
        <f t="shared" si="5317"/>
        <v>CG$16</v>
      </c>
      <c r="CH2806" s="179" t="str">
        <f t="shared" si="5317"/>
        <v>CH$16</v>
      </c>
      <c r="CI2806" s="179" t="str">
        <f t="shared" si="5317"/>
        <v>CI$16</v>
      </c>
      <c r="CJ2806" s="179" t="str">
        <f t="shared" si="5317"/>
        <v>CJ$16</v>
      </c>
      <c r="CK2806" s="179" t="str">
        <f t="shared" si="5317"/>
        <v>CK$16</v>
      </c>
      <c r="CL2806" s="179" t="str">
        <f t="shared" si="5317"/>
        <v>CL$16</v>
      </c>
      <c r="CO2806" s="179" t="e">
        <f t="shared" ref="CO2806:DL2806" si="5318">CO1468</f>
        <v>#N/A</v>
      </c>
      <c r="CP2806" s="179" t="e">
        <f t="shared" si="5318"/>
        <v>#N/A</v>
      </c>
      <c r="CQ2806" s="179" t="e">
        <f t="shared" si="5318"/>
        <v>#N/A</v>
      </c>
      <c r="CR2806" s="179" t="e">
        <f t="shared" si="5318"/>
        <v>#N/A</v>
      </c>
      <c r="CS2806" s="179" t="e">
        <f t="shared" si="5318"/>
        <v>#N/A</v>
      </c>
      <c r="CT2806" s="179" t="e">
        <f t="shared" si="5318"/>
        <v>#N/A</v>
      </c>
      <c r="CU2806" s="179" t="e">
        <f t="shared" si="5318"/>
        <v>#N/A</v>
      </c>
      <c r="CV2806" s="179" t="e">
        <f t="shared" si="5318"/>
        <v>#N/A</v>
      </c>
      <c r="CW2806" s="179" t="e">
        <f t="shared" si="5318"/>
        <v>#N/A</v>
      </c>
      <c r="CX2806" s="179" t="e">
        <f t="shared" si="5318"/>
        <v>#N/A</v>
      </c>
      <c r="CY2806" s="179" t="e">
        <f t="shared" si="5318"/>
        <v>#N/A</v>
      </c>
      <c r="CZ2806" s="179" t="e">
        <f t="shared" si="5318"/>
        <v>#N/A</v>
      </c>
      <c r="DA2806" s="179" t="e">
        <f t="shared" si="5318"/>
        <v>#N/A</v>
      </c>
      <c r="DB2806" s="179" t="e">
        <f t="shared" si="5318"/>
        <v>#N/A</v>
      </c>
      <c r="DC2806" s="179" t="e">
        <f t="shared" si="5318"/>
        <v>#N/A</v>
      </c>
      <c r="DD2806" s="179" t="e">
        <f t="shared" si="5318"/>
        <v>#N/A</v>
      </c>
      <c r="DE2806" s="179" t="e">
        <f t="shared" si="5318"/>
        <v>#N/A</v>
      </c>
      <c r="DF2806" s="179" t="e">
        <f t="shared" si="5318"/>
        <v>#N/A</v>
      </c>
      <c r="DG2806" s="179" t="e">
        <f t="shared" si="5318"/>
        <v>#N/A</v>
      </c>
      <c r="DH2806" s="179" t="e">
        <f t="shared" si="5318"/>
        <v>#N/A</v>
      </c>
      <c r="DI2806" s="179" t="e">
        <f t="shared" si="5318"/>
        <v>#N/A</v>
      </c>
      <c r="DJ2806" s="179" t="e">
        <f t="shared" si="5318"/>
        <v>#N/A</v>
      </c>
      <c r="DK2806" s="179" t="e">
        <f t="shared" si="5318"/>
        <v>#N/A</v>
      </c>
      <c r="DL2806" s="179" t="e">
        <f t="shared" si="5318"/>
        <v>#N/A</v>
      </c>
    </row>
    <row r="2807" spans="1:116" x14ac:dyDescent="0.4">
      <c r="B2807" t="s">
        <v>332</v>
      </c>
      <c r="D2807" t="s">
        <v>408</v>
      </c>
      <c r="E2807" s="8" t="str">
        <f t="shared" si="5224"/>
        <v>2807 WCUR-IS</v>
      </c>
      <c r="G2807" s="136" t="str">
        <f t="shared" si="5315"/>
        <v>Primary volume driver</v>
      </c>
      <c r="H2807" s="56"/>
      <c r="I2807" s="79"/>
      <c r="J2807" s="79"/>
      <c r="K2807" s="15"/>
      <c r="L2807" s="15"/>
      <c r="M2807" s="15"/>
      <c r="N2807" s="15"/>
      <c r="O2807" s="15"/>
      <c r="P2807" s="15"/>
      <c r="R2807" s="15"/>
      <c r="S2807" s="179" t="str">
        <f t="shared" ref="S2807:CD2807" si="5319">S2790</f>
        <v>S$17</v>
      </c>
      <c r="T2807" s="179" t="str">
        <f t="shared" si="5319"/>
        <v>T$17</v>
      </c>
      <c r="U2807" s="179" t="str">
        <f t="shared" si="5319"/>
        <v>U$17</v>
      </c>
      <c r="V2807" s="179" t="str">
        <f t="shared" si="5319"/>
        <v>V$17</v>
      </c>
      <c r="W2807" s="179" t="str">
        <f t="shared" si="5319"/>
        <v>W$17</v>
      </c>
      <c r="X2807" s="179" t="str">
        <f t="shared" si="5319"/>
        <v>X$17</v>
      </c>
      <c r="Y2807" s="179" t="str">
        <f t="shared" si="5319"/>
        <v>Y$17</v>
      </c>
      <c r="Z2807" s="179" t="str">
        <f t="shared" si="5319"/>
        <v>Z$17</v>
      </c>
      <c r="AA2807" s="179" t="str">
        <f t="shared" si="5319"/>
        <v>AA$17</v>
      </c>
      <c r="AB2807" s="179" t="str">
        <f t="shared" si="5319"/>
        <v>AB$17</v>
      </c>
      <c r="AC2807" s="179" t="str">
        <f t="shared" si="5319"/>
        <v>AC$17</v>
      </c>
      <c r="AD2807" s="179" t="str">
        <f t="shared" si="5319"/>
        <v>AD$17</v>
      </c>
      <c r="AE2807" s="179" t="str">
        <f t="shared" si="5319"/>
        <v>AE$17</v>
      </c>
      <c r="AF2807" s="179" t="str">
        <f t="shared" si="5319"/>
        <v>AF$17</v>
      </c>
      <c r="AG2807" s="179" t="str">
        <f t="shared" si="5319"/>
        <v>AG$17</v>
      </c>
      <c r="AH2807" s="179" t="str">
        <f t="shared" si="5319"/>
        <v>AH$17</v>
      </c>
      <c r="AI2807" s="179" t="str">
        <f t="shared" si="5319"/>
        <v>AI$17</v>
      </c>
      <c r="AJ2807" s="179" t="str">
        <f t="shared" si="5319"/>
        <v>AJ$17</v>
      </c>
      <c r="AK2807" s="179" t="str">
        <f t="shared" si="5319"/>
        <v>AK$17</v>
      </c>
      <c r="AL2807" s="179" t="str">
        <f t="shared" si="5319"/>
        <v>AL$17</v>
      </c>
      <c r="AM2807" s="179" t="str">
        <f t="shared" si="5319"/>
        <v>AM$17</v>
      </c>
      <c r="AN2807" s="179" t="str">
        <f t="shared" si="5319"/>
        <v>AN$17</v>
      </c>
      <c r="AO2807" s="179" t="str">
        <f t="shared" si="5319"/>
        <v>AO$17</v>
      </c>
      <c r="AP2807" s="179" t="str">
        <f t="shared" si="5319"/>
        <v>AP$17</v>
      </c>
      <c r="AQ2807" s="179" t="str">
        <f t="shared" si="5319"/>
        <v>AQ$17</v>
      </c>
      <c r="AR2807" s="179" t="str">
        <f t="shared" si="5319"/>
        <v>AR$17</v>
      </c>
      <c r="AS2807" s="179" t="str">
        <f t="shared" si="5319"/>
        <v>AS$17</v>
      </c>
      <c r="AT2807" s="179" t="str">
        <f t="shared" si="5319"/>
        <v>AT$17</v>
      </c>
      <c r="AU2807" s="179" t="str">
        <f t="shared" si="5319"/>
        <v>AU$17</v>
      </c>
      <c r="AV2807" s="179" t="str">
        <f t="shared" si="5319"/>
        <v>AV$17</v>
      </c>
      <c r="AW2807" s="179" t="str">
        <f t="shared" si="5319"/>
        <v>AW$17</v>
      </c>
      <c r="AX2807" s="179" t="str">
        <f t="shared" si="5319"/>
        <v>AX$17</v>
      </c>
      <c r="AY2807" s="179" t="str">
        <f t="shared" si="5319"/>
        <v>AY$17</v>
      </c>
      <c r="AZ2807" s="179" t="str">
        <f t="shared" si="5319"/>
        <v>AZ$17</v>
      </c>
      <c r="BA2807" s="179" t="str">
        <f t="shared" si="5319"/>
        <v>BA$17</v>
      </c>
      <c r="BB2807" s="179" t="str">
        <f t="shared" si="5319"/>
        <v>BB$17</v>
      </c>
      <c r="BC2807" s="179" t="str">
        <f t="shared" si="5319"/>
        <v>BC$17</v>
      </c>
      <c r="BD2807" s="179" t="str">
        <f t="shared" si="5319"/>
        <v>BD$17</v>
      </c>
      <c r="BE2807" s="179" t="str">
        <f t="shared" si="5319"/>
        <v>BE$17</v>
      </c>
      <c r="BF2807" s="179" t="str">
        <f t="shared" si="5319"/>
        <v>BF$17</v>
      </c>
      <c r="BG2807" s="179" t="str">
        <f t="shared" si="5319"/>
        <v>BG$17</v>
      </c>
      <c r="BH2807" s="179" t="str">
        <f t="shared" si="5319"/>
        <v>BH$17</v>
      </c>
      <c r="BI2807" s="179" t="str">
        <f t="shared" si="5319"/>
        <v>BI$17</v>
      </c>
      <c r="BJ2807" s="179" t="str">
        <f t="shared" si="5319"/>
        <v>BJ$17</v>
      </c>
      <c r="BK2807" s="179" t="str">
        <f t="shared" si="5319"/>
        <v>BK$17</v>
      </c>
      <c r="BL2807" s="179" t="str">
        <f t="shared" si="5319"/>
        <v>BL$17</v>
      </c>
      <c r="BM2807" s="179" t="str">
        <f t="shared" si="5319"/>
        <v>BM$17</v>
      </c>
      <c r="BN2807" s="179" t="str">
        <f t="shared" si="5319"/>
        <v>BN$17</v>
      </c>
      <c r="BO2807" s="179" t="str">
        <f t="shared" si="5319"/>
        <v>BO$17</v>
      </c>
      <c r="BP2807" s="179" t="str">
        <f t="shared" si="5319"/>
        <v>BP$17</v>
      </c>
      <c r="BQ2807" s="179" t="str">
        <f t="shared" si="5319"/>
        <v>BQ$17</v>
      </c>
      <c r="BR2807" s="179" t="str">
        <f t="shared" si="5319"/>
        <v>BR$17</v>
      </c>
      <c r="BS2807" s="179" t="str">
        <f t="shared" si="5319"/>
        <v>BS$17</v>
      </c>
      <c r="BT2807" s="179" t="str">
        <f t="shared" si="5319"/>
        <v>BT$17</v>
      </c>
      <c r="BU2807" s="179" t="str">
        <f t="shared" si="5319"/>
        <v>BU$17</v>
      </c>
      <c r="BV2807" s="179" t="str">
        <f t="shared" si="5319"/>
        <v>BV$17</v>
      </c>
      <c r="BW2807" s="179" t="str">
        <f t="shared" si="5319"/>
        <v>BW$17</v>
      </c>
      <c r="BX2807" s="179" t="str">
        <f t="shared" si="5319"/>
        <v>BX$17</v>
      </c>
      <c r="BY2807" s="179" t="str">
        <f t="shared" si="5319"/>
        <v>BY$17</v>
      </c>
      <c r="BZ2807" s="179" t="str">
        <f t="shared" si="5319"/>
        <v>BZ$17</v>
      </c>
      <c r="CA2807" s="179" t="str">
        <f t="shared" si="5319"/>
        <v>CA$17</v>
      </c>
      <c r="CB2807" s="179" t="str">
        <f t="shared" si="5319"/>
        <v>CB$17</v>
      </c>
      <c r="CC2807" s="179" t="str">
        <f t="shared" si="5319"/>
        <v>CC$17</v>
      </c>
      <c r="CD2807" s="179" t="str">
        <f t="shared" si="5319"/>
        <v>CD$17</v>
      </c>
      <c r="CE2807" s="179" t="str">
        <f t="shared" ref="CE2807:CL2807" si="5320">CE2790</f>
        <v>CE$17</v>
      </c>
      <c r="CF2807" s="179" t="str">
        <f t="shared" si="5320"/>
        <v>CF$17</v>
      </c>
      <c r="CG2807" s="179" t="str">
        <f t="shared" si="5320"/>
        <v>CG$17</v>
      </c>
      <c r="CH2807" s="179" t="str">
        <f t="shared" si="5320"/>
        <v>CH$17</v>
      </c>
      <c r="CI2807" s="179" t="str">
        <f t="shared" si="5320"/>
        <v>CI$17</v>
      </c>
      <c r="CJ2807" s="179" t="str">
        <f t="shared" si="5320"/>
        <v>CJ$17</v>
      </c>
      <c r="CK2807" s="179" t="str">
        <f t="shared" si="5320"/>
        <v>CK$17</v>
      </c>
      <c r="CL2807" s="179" t="str">
        <f t="shared" si="5320"/>
        <v>CL$17</v>
      </c>
      <c r="CN2807" s="79"/>
      <c r="CO2807" s="179" t="e">
        <f t="shared" ref="CO2807:DL2807" ca="1" si="5321">CO1469</f>
        <v>#N/A</v>
      </c>
      <c r="CP2807" s="179" t="e">
        <f t="shared" ca="1" si="5321"/>
        <v>#N/A</v>
      </c>
      <c r="CQ2807" s="179" t="e">
        <f t="shared" ca="1" si="5321"/>
        <v>#N/A</v>
      </c>
      <c r="CR2807" s="179" t="e">
        <f t="shared" ca="1" si="5321"/>
        <v>#N/A</v>
      </c>
      <c r="CS2807" s="179" t="e">
        <f t="shared" ca="1" si="5321"/>
        <v>#N/A</v>
      </c>
      <c r="CT2807" s="179" t="e">
        <f t="shared" ca="1" si="5321"/>
        <v>#N/A</v>
      </c>
      <c r="CU2807" s="179" t="e">
        <f t="shared" ca="1" si="5321"/>
        <v>#N/A</v>
      </c>
      <c r="CV2807" s="179" t="e">
        <f t="shared" ca="1" si="5321"/>
        <v>#N/A</v>
      </c>
      <c r="CW2807" s="179" t="e">
        <f t="shared" ca="1" si="5321"/>
        <v>#N/A</v>
      </c>
      <c r="CX2807" s="179" t="e">
        <f t="shared" ca="1" si="5321"/>
        <v>#N/A</v>
      </c>
      <c r="CY2807" s="179" t="e">
        <f t="shared" ca="1" si="5321"/>
        <v>#N/A</v>
      </c>
      <c r="CZ2807" s="179" t="e">
        <f t="shared" ca="1" si="5321"/>
        <v>#N/A</v>
      </c>
      <c r="DA2807" s="179" t="e">
        <f t="shared" ca="1" si="5321"/>
        <v>#N/A</v>
      </c>
      <c r="DB2807" s="179" t="e">
        <f t="shared" ca="1" si="5321"/>
        <v>#N/A</v>
      </c>
      <c r="DC2807" s="179" t="e">
        <f t="shared" ca="1" si="5321"/>
        <v>#N/A</v>
      </c>
      <c r="DD2807" s="179" t="e">
        <f t="shared" ca="1" si="5321"/>
        <v>#N/A</v>
      </c>
      <c r="DE2807" s="179" t="e">
        <f t="shared" ca="1" si="5321"/>
        <v>#N/A</v>
      </c>
      <c r="DF2807" s="179" t="e">
        <f t="shared" ca="1" si="5321"/>
        <v>#N/A</v>
      </c>
      <c r="DG2807" s="179" t="e">
        <f t="shared" ca="1" si="5321"/>
        <v>#N/A</v>
      </c>
      <c r="DH2807" s="179" t="e">
        <f t="shared" ca="1" si="5321"/>
        <v>#N/A</v>
      </c>
      <c r="DI2807" s="179" t="e">
        <f t="shared" ca="1" si="5321"/>
        <v>#N/A</v>
      </c>
      <c r="DJ2807" s="179" t="e">
        <f t="shared" ca="1" si="5321"/>
        <v>#N/A</v>
      </c>
      <c r="DK2807" s="179" t="e">
        <f t="shared" ca="1" si="5321"/>
        <v>#N/A</v>
      </c>
      <c r="DL2807" s="179" t="e">
        <f t="shared" ca="1" si="5321"/>
        <v>#N/A</v>
      </c>
    </row>
    <row r="2808" spans="1:116" x14ac:dyDescent="0.4">
      <c r="B2808" t="s">
        <v>332</v>
      </c>
      <c r="D2808" t="s">
        <v>408</v>
      </c>
      <c r="E2808" s="8" t="str">
        <f t="shared" si="5224"/>
        <v>2808 WCUR-IS</v>
      </c>
      <c r="G2808" s="136" t="str">
        <f t="shared" si="5315"/>
        <v>Simple accounts payble - IS driven:</v>
      </c>
      <c r="H2808" s="12"/>
      <c r="I2808" s="60"/>
      <c r="J2808" s="60"/>
      <c r="K2808" s="15"/>
      <c r="L2808" s="15"/>
      <c r="M2808" s="15"/>
      <c r="N2808" s="15"/>
      <c r="O2808" s="15"/>
      <c r="P2808" s="15"/>
      <c r="R2808" s="15"/>
      <c r="S2808" s="179">
        <f t="shared" ref="S2808:CD2808" si="5322">S2791</f>
        <v>0</v>
      </c>
      <c r="T2808" s="179">
        <f t="shared" si="5322"/>
        <v>0</v>
      </c>
      <c r="U2808" s="179">
        <f t="shared" si="5322"/>
        <v>0</v>
      </c>
      <c r="V2808" s="179">
        <f t="shared" si="5322"/>
        <v>0</v>
      </c>
      <c r="W2808" s="179">
        <f t="shared" si="5322"/>
        <v>0</v>
      </c>
      <c r="X2808" s="179">
        <f t="shared" si="5322"/>
        <v>0</v>
      </c>
      <c r="Y2808" s="179">
        <f t="shared" si="5322"/>
        <v>0</v>
      </c>
      <c r="Z2808" s="179">
        <f t="shared" si="5322"/>
        <v>0</v>
      </c>
      <c r="AA2808" s="179">
        <f t="shared" si="5322"/>
        <v>0</v>
      </c>
      <c r="AB2808" s="179">
        <f t="shared" si="5322"/>
        <v>0</v>
      </c>
      <c r="AC2808" s="179">
        <f t="shared" si="5322"/>
        <v>0</v>
      </c>
      <c r="AD2808" s="179">
        <f t="shared" si="5322"/>
        <v>0</v>
      </c>
      <c r="AE2808" s="179">
        <f t="shared" si="5322"/>
        <v>0</v>
      </c>
      <c r="AF2808" s="179">
        <f t="shared" si="5322"/>
        <v>0</v>
      </c>
      <c r="AG2808" s="179">
        <f t="shared" si="5322"/>
        <v>0</v>
      </c>
      <c r="AH2808" s="179">
        <f t="shared" si="5322"/>
        <v>0</v>
      </c>
      <c r="AI2808" s="179">
        <f t="shared" si="5322"/>
        <v>0</v>
      </c>
      <c r="AJ2808" s="179">
        <f t="shared" si="5322"/>
        <v>0</v>
      </c>
      <c r="AK2808" s="179">
        <f t="shared" si="5322"/>
        <v>0</v>
      </c>
      <c r="AL2808" s="179">
        <f t="shared" si="5322"/>
        <v>0</v>
      </c>
      <c r="AM2808" s="179">
        <f t="shared" si="5322"/>
        <v>0</v>
      </c>
      <c r="AN2808" s="179">
        <f t="shared" si="5322"/>
        <v>0</v>
      </c>
      <c r="AO2808" s="179">
        <f t="shared" si="5322"/>
        <v>0</v>
      </c>
      <c r="AP2808" s="179">
        <f t="shared" si="5322"/>
        <v>0</v>
      </c>
      <c r="AQ2808" s="179">
        <f t="shared" si="5322"/>
        <v>0</v>
      </c>
      <c r="AR2808" s="179">
        <f t="shared" si="5322"/>
        <v>0</v>
      </c>
      <c r="AS2808" s="179">
        <f t="shared" si="5322"/>
        <v>0</v>
      </c>
      <c r="AT2808" s="179">
        <f t="shared" si="5322"/>
        <v>0</v>
      </c>
      <c r="AU2808" s="179">
        <f t="shared" si="5322"/>
        <v>0</v>
      </c>
      <c r="AV2808" s="179">
        <f t="shared" si="5322"/>
        <v>0</v>
      </c>
      <c r="AW2808" s="179">
        <f t="shared" si="5322"/>
        <v>0</v>
      </c>
      <c r="AX2808" s="179">
        <f t="shared" si="5322"/>
        <v>0</v>
      </c>
      <c r="AY2808" s="179">
        <f t="shared" si="5322"/>
        <v>0</v>
      </c>
      <c r="AZ2808" s="179">
        <f t="shared" si="5322"/>
        <v>0</v>
      </c>
      <c r="BA2808" s="179">
        <f t="shared" si="5322"/>
        <v>0</v>
      </c>
      <c r="BB2808" s="179">
        <f t="shared" si="5322"/>
        <v>0</v>
      </c>
      <c r="BC2808" s="179">
        <f t="shared" si="5322"/>
        <v>0</v>
      </c>
      <c r="BD2808" s="179">
        <f t="shared" si="5322"/>
        <v>0</v>
      </c>
      <c r="BE2808" s="179">
        <f t="shared" si="5322"/>
        <v>0</v>
      </c>
      <c r="BF2808" s="179">
        <f t="shared" si="5322"/>
        <v>0</v>
      </c>
      <c r="BG2808" s="179">
        <f t="shared" si="5322"/>
        <v>0</v>
      </c>
      <c r="BH2808" s="179">
        <f t="shared" si="5322"/>
        <v>0</v>
      </c>
      <c r="BI2808" s="179">
        <f t="shared" si="5322"/>
        <v>0</v>
      </c>
      <c r="BJ2808" s="179">
        <f t="shared" si="5322"/>
        <v>0</v>
      </c>
      <c r="BK2808" s="179">
        <f t="shared" si="5322"/>
        <v>0</v>
      </c>
      <c r="BL2808" s="179">
        <f t="shared" si="5322"/>
        <v>0</v>
      </c>
      <c r="BM2808" s="179">
        <f t="shared" si="5322"/>
        <v>0</v>
      </c>
      <c r="BN2808" s="179">
        <f t="shared" si="5322"/>
        <v>0</v>
      </c>
      <c r="BO2808" s="179">
        <f t="shared" si="5322"/>
        <v>0</v>
      </c>
      <c r="BP2808" s="179">
        <f t="shared" si="5322"/>
        <v>0</v>
      </c>
      <c r="BQ2808" s="179">
        <f t="shared" si="5322"/>
        <v>0</v>
      </c>
      <c r="BR2808" s="179">
        <f t="shared" si="5322"/>
        <v>0</v>
      </c>
      <c r="BS2808" s="179">
        <f t="shared" si="5322"/>
        <v>0</v>
      </c>
      <c r="BT2808" s="179">
        <f t="shared" si="5322"/>
        <v>0</v>
      </c>
      <c r="BU2808" s="179">
        <f t="shared" si="5322"/>
        <v>0</v>
      </c>
      <c r="BV2808" s="179">
        <f t="shared" si="5322"/>
        <v>0</v>
      </c>
      <c r="BW2808" s="179">
        <f t="shared" si="5322"/>
        <v>0</v>
      </c>
      <c r="BX2808" s="179">
        <f t="shared" si="5322"/>
        <v>0</v>
      </c>
      <c r="BY2808" s="179">
        <f t="shared" si="5322"/>
        <v>0</v>
      </c>
      <c r="BZ2808" s="179">
        <f t="shared" si="5322"/>
        <v>0</v>
      </c>
      <c r="CA2808" s="179">
        <f t="shared" si="5322"/>
        <v>0</v>
      </c>
      <c r="CB2808" s="179">
        <f t="shared" si="5322"/>
        <v>0</v>
      </c>
      <c r="CC2808" s="179">
        <f t="shared" si="5322"/>
        <v>0</v>
      </c>
      <c r="CD2808" s="179">
        <f t="shared" si="5322"/>
        <v>0</v>
      </c>
      <c r="CE2808" s="179">
        <f t="shared" ref="CE2808:CL2808" si="5323">CE2791</f>
        <v>0</v>
      </c>
      <c r="CF2808" s="179">
        <f t="shared" si="5323"/>
        <v>0</v>
      </c>
      <c r="CG2808" s="179">
        <f t="shared" si="5323"/>
        <v>0</v>
      </c>
      <c r="CH2808" s="179">
        <f t="shared" si="5323"/>
        <v>0</v>
      </c>
      <c r="CI2808" s="179">
        <f t="shared" si="5323"/>
        <v>0</v>
      </c>
      <c r="CJ2808" s="179">
        <f t="shared" si="5323"/>
        <v>0</v>
      </c>
      <c r="CK2808" s="179">
        <f t="shared" si="5323"/>
        <v>0</v>
      </c>
      <c r="CL2808" s="179">
        <f t="shared" si="5323"/>
        <v>0</v>
      </c>
      <c r="CN2808" s="60"/>
      <c r="CO2808" s="179">
        <f t="shared" ref="CO2808:DL2808" si="5324">CO1470</f>
        <v>0</v>
      </c>
      <c r="CP2808" s="179">
        <f t="shared" si="5324"/>
        <v>0</v>
      </c>
      <c r="CQ2808" s="179">
        <f t="shared" si="5324"/>
        <v>0</v>
      </c>
      <c r="CR2808" s="179">
        <f t="shared" si="5324"/>
        <v>0</v>
      </c>
      <c r="CS2808" s="179">
        <f t="shared" si="5324"/>
        <v>0</v>
      </c>
      <c r="CT2808" s="179">
        <f t="shared" si="5324"/>
        <v>0</v>
      </c>
      <c r="CU2808" s="179">
        <f t="shared" si="5324"/>
        <v>0</v>
      </c>
      <c r="CV2808" s="179">
        <f t="shared" si="5324"/>
        <v>0</v>
      </c>
      <c r="CW2808" s="179">
        <f t="shared" si="5324"/>
        <v>0</v>
      </c>
      <c r="CX2808" s="179">
        <f t="shared" si="5324"/>
        <v>0</v>
      </c>
      <c r="CY2808" s="179">
        <f t="shared" si="5324"/>
        <v>0</v>
      </c>
      <c r="CZ2808" s="179">
        <f t="shared" si="5324"/>
        <v>0</v>
      </c>
      <c r="DA2808" s="179">
        <f t="shared" si="5324"/>
        <v>0</v>
      </c>
      <c r="DB2808" s="179">
        <f t="shared" si="5324"/>
        <v>0</v>
      </c>
      <c r="DC2808" s="179">
        <f t="shared" si="5324"/>
        <v>0</v>
      </c>
      <c r="DD2808" s="179">
        <f t="shared" si="5324"/>
        <v>0</v>
      </c>
      <c r="DE2808" s="179">
        <f t="shared" si="5324"/>
        <v>0</v>
      </c>
      <c r="DF2808" s="179">
        <f t="shared" si="5324"/>
        <v>0</v>
      </c>
      <c r="DG2808" s="179">
        <f t="shared" si="5324"/>
        <v>0</v>
      </c>
      <c r="DH2808" s="179">
        <f t="shared" si="5324"/>
        <v>0</v>
      </c>
      <c r="DI2808" s="179">
        <f t="shared" si="5324"/>
        <v>0</v>
      </c>
      <c r="DJ2808" s="179">
        <f t="shared" si="5324"/>
        <v>0</v>
      </c>
      <c r="DK2808" s="179">
        <f t="shared" si="5324"/>
        <v>0</v>
      </c>
      <c r="DL2808" s="179">
        <f t="shared" si="5324"/>
        <v>0</v>
      </c>
    </row>
    <row r="2809" spans="1:116" x14ac:dyDescent="0.4">
      <c r="B2809" t="s">
        <v>332</v>
      </c>
      <c r="D2809" t="s">
        <v>408</v>
      </c>
      <c r="E2809" s="8" t="str">
        <f t="shared" si="5224"/>
        <v>2809 WCUR-IS</v>
      </c>
      <c r="G2809" s="191" t="str">
        <f>SUBSTITUTE(TRIM(MID(G2795, SEARCH("-", G2795) + 1, LEN(G2795))),":","")</f>
        <v>IS driven</v>
      </c>
      <c r="H2809" s="12"/>
      <c r="I2809" s="60"/>
      <c r="J2809" s="60"/>
      <c r="K2809" s="15"/>
      <c r="L2809" s="15"/>
      <c r="M2809" s="15"/>
      <c r="N2809" s="15"/>
      <c r="O2809" s="15"/>
      <c r="P2809" s="15"/>
      <c r="R2809" s="15"/>
      <c r="CN2809" s="60"/>
      <c r="CO2809" s="8"/>
      <c r="CP2809" s="8"/>
      <c r="CQ2809" s="8"/>
      <c r="CR2809" s="8"/>
      <c r="CS2809" s="8"/>
      <c r="CT2809" s="8"/>
      <c r="CU2809" s="8"/>
      <c r="CV2809" s="8"/>
      <c r="CW2809" s="8"/>
      <c r="CX2809" s="8"/>
      <c r="CY2809" s="8"/>
      <c r="CZ2809" s="8"/>
      <c r="DA2809" s="8"/>
      <c r="DB2809" s="8"/>
      <c r="DC2809" s="8"/>
      <c r="DD2809" s="8"/>
      <c r="DE2809" s="8"/>
      <c r="DF2809" s="8"/>
      <c r="DG2809" s="8"/>
      <c r="DH2809" s="8"/>
      <c r="DI2809" s="8"/>
      <c r="DJ2809" s="8"/>
      <c r="DK2809" s="8"/>
      <c r="DL2809" s="8"/>
    </row>
    <row r="2810" spans="1:116" x14ac:dyDescent="0.4">
      <c r="B2810" t="s">
        <v>332</v>
      </c>
      <c r="D2810" t="s">
        <v>408</v>
      </c>
      <c r="E2810" s="8" t="str">
        <f t="shared" si="5224"/>
        <v>2810 WCUR-IS</v>
      </c>
      <c r="G2810" s="136" t="str">
        <f t="shared" si="5315"/>
        <v>Secondary revenue driver</v>
      </c>
      <c r="H2810" s="12"/>
      <c r="I2810" s="60"/>
      <c r="J2810" s="60"/>
      <c r="K2810" s="15"/>
      <c r="L2810" s="15"/>
      <c r="M2810" s="15"/>
      <c r="N2810" s="15"/>
      <c r="O2810" s="15"/>
      <c r="P2810" s="15"/>
      <c r="R2810" s="15"/>
      <c r="S2810" s="212" t="str">
        <f t="shared" ref="S2810:AX2810" si="5325">ADDRESS(ROW(S2799),COLUMN(S2799),2)</f>
        <v>S$2799</v>
      </c>
      <c r="T2810" s="212" t="str">
        <f t="shared" si="5325"/>
        <v>T$2799</v>
      </c>
      <c r="U2810" s="212" t="str">
        <f t="shared" si="5325"/>
        <v>U$2799</v>
      </c>
      <c r="V2810" s="212" t="str">
        <f t="shared" si="5325"/>
        <v>V$2799</v>
      </c>
      <c r="W2810" s="212" t="str">
        <f t="shared" si="5325"/>
        <v>W$2799</v>
      </c>
      <c r="X2810" s="212" t="str">
        <f t="shared" si="5325"/>
        <v>X$2799</v>
      </c>
      <c r="Y2810" s="212" t="str">
        <f t="shared" si="5325"/>
        <v>Y$2799</v>
      </c>
      <c r="Z2810" s="212" t="str">
        <f t="shared" si="5325"/>
        <v>Z$2799</v>
      </c>
      <c r="AA2810" s="212" t="str">
        <f t="shared" si="5325"/>
        <v>AA$2799</v>
      </c>
      <c r="AB2810" s="212" t="str">
        <f t="shared" si="5325"/>
        <v>AB$2799</v>
      </c>
      <c r="AC2810" s="212" t="str">
        <f t="shared" si="5325"/>
        <v>AC$2799</v>
      </c>
      <c r="AD2810" s="212" t="str">
        <f t="shared" si="5325"/>
        <v>AD$2799</v>
      </c>
      <c r="AE2810" s="212" t="str">
        <f t="shared" si="5325"/>
        <v>AE$2799</v>
      </c>
      <c r="AF2810" s="212" t="str">
        <f t="shared" si="5325"/>
        <v>AF$2799</v>
      </c>
      <c r="AG2810" s="212" t="str">
        <f t="shared" si="5325"/>
        <v>AG$2799</v>
      </c>
      <c r="AH2810" s="212" t="str">
        <f t="shared" si="5325"/>
        <v>AH$2799</v>
      </c>
      <c r="AI2810" s="212" t="str">
        <f t="shared" si="5325"/>
        <v>AI$2799</v>
      </c>
      <c r="AJ2810" s="212" t="str">
        <f t="shared" si="5325"/>
        <v>AJ$2799</v>
      </c>
      <c r="AK2810" s="212" t="str">
        <f t="shared" si="5325"/>
        <v>AK$2799</v>
      </c>
      <c r="AL2810" s="212" t="str">
        <f t="shared" si="5325"/>
        <v>AL$2799</v>
      </c>
      <c r="AM2810" s="212" t="str">
        <f t="shared" si="5325"/>
        <v>AM$2799</v>
      </c>
      <c r="AN2810" s="212" t="str">
        <f t="shared" si="5325"/>
        <v>AN$2799</v>
      </c>
      <c r="AO2810" s="212" t="str">
        <f t="shared" si="5325"/>
        <v>AO$2799</v>
      </c>
      <c r="AP2810" s="212" t="str">
        <f t="shared" si="5325"/>
        <v>AP$2799</v>
      </c>
      <c r="AQ2810" s="212" t="str">
        <f t="shared" si="5325"/>
        <v>AQ$2799</v>
      </c>
      <c r="AR2810" s="212" t="str">
        <f t="shared" si="5325"/>
        <v>AR$2799</v>
      </c>
      <c r="AS2810" s="212" t="str">
        <f t="shared" si="5325"/>
        <v>AS$2799</v>
      </c>
      <c r="AT2810" s="212" t="str">
        <f t="shared" si="5325"/>
        <v>AT$2799</v>
      </c>
      <c r="AU2810" s="212" t="str">
        <f t="shared" si="5325"/>
        <v>AU$2799</v>
      </c>
      <c r="AV2810" s="212" t="str">
        <f t="shared" si="5325"/>
        <v>AV$2799</v>
      </c>
      <c r="AW2810" s="212" t="str">
        <f t="shared" si="5325"/>
        <v>AW$2799</v>
      </c>
      <c r="AX2810" s="212" t="str">
        <f t="shared" si="5325"/>
        <v>AX$2799</v>
      </c>
      <c r="AY2810" s="212" t="str">
        <f t="shared" ref="AY2810:CD2810" si="5326">ADDRESS(ROW(AY2799),COLUMN(AY2799),2)</f>
        <v>AY$2799</v>
      </c>
      <c r="AZ2810" s="212" t="str">
        <f t="shared" si="5326"/>
        <v>AZ$2799</v>
      </c>
      <c r="BA2810" s="212" t="str">
        <f t="shared" si="5326"/>
        <v>BA$2799</v>
      </c>
      <c r="BB2810" s="212" t="str">
        <f t="shared" si="5326"/>
        <v>BB$2799</v>
      </c>
      <c r="BC2810" s="212" t="str">
        <f t="shared" si="5326"/>
        <v>BC$2799</v>
      </c>
      <c r="BD2810" s="212" t="str">
        <f t="shared" si="5326"/>
        <v>BD$2799</v>
      </c>
      <c r="BE2810" s="212" t="str">
        <f t="shared" si="5326"/>
        <v>BE$2799</v>
      </c>
      <c r="BF2810" s="212" t="str">
        <f t="shared" si="5326"/>
        <v>BF$2799</v>
      </c>
      <c r="BG2810" s="212" t="str">
        <f t="shared" si="5326"/>
        <v>BG$2799</v>
      </c>
      <c r="BH2810" s="212" t="str">
        <f t="shared" si="5326"/>
        <v>BH$2799</v>
      </c>
      <c r="BI2810" s="212" t="str">
        <f t="shared" si="5326"/>
        <v>BI$2799</v>
      </c>
      <c r="BJ2810" s="212" t="str">
        <f t="shared" si="5326"/>
        <v>BJ$2799</v>
      </c>
      <c r="BK2810" s="212" t="str">
        <f t="shared" si="5326"/>
        <v>BK$2799</v>
      </c>
      <c r="BL2810" s="212" t="str">
        <f t="shared" si="5326"/>
        <v>BL$2799</v>
      </c>
      <c r="BM2810" s="212" t="str">
        <f t="shared" si="5326"/>
        <v>BM$2799</v>
      </c>
      <c r="BN2810" s="212" t="str">
        <f t="shared" si="5326"/>
        <v>BN$2799</v>
      </c>
      <c r="BO2810" s="212" t="str">
        <f t="shared" si="5326"/>
        <v>BO$2799</v>
      </c>
      <c r="BP2810" s="212" t="str">
        <f t="shared" si="5326"/>
        <v>BP$2799</v>
      </c>
      <c r="BQ2810" s="212" t="str">
        <f t="shared" si="5326"/>
        <v>BQ$2799</v>
      </c>
      <c r="BR2810" s="212" t="str">
        <f t="shared" si="5326"/>
        <v>BR$2799</v>
      </c>
      <c r="BS2810" s="212" t="str">
        <f t="shared" si="5326"/>
        <v>BS$2799</v>
      </c>
      <c r="BT2810" s="212" t="str">
        <f t="shared" si="5326"/>
        <v>BT$2799</v>
      </c>
      <c r="BU2810" s="212" t="str">
        <f t="shared" si="5326"/>
        <v>BU$2799</v>
      </c>
      <c r="BV2810" s="212" t="str">
        <f t="shared" si="5326"/>
        <v>BV$2799</v>
      </c>
      <c r="BW2810" s="212" t="str">
        <f t="shared" si="5326"/>
        <v>BW$2799</v>
      </c>
      <c r="BX2810" s="212" t="str">
        <f t="shared" si="5326"/>
        <v>BX$2799</v>
      </c>
      <c r="BY2810" s="212" t="str">
        <f t="shared" si="5326"/>
        <v>BY$2799</v>
      </c>
      <c r="BZ2810" s="212" t="str">
        <f t="shared" si="5326"/>
        <v>BZ$2799</v>
      </c>
      <c r="CA2810" s="212" t="str">
        <f t="shared" si="5326"/>
        <v>CA$2799</v>
      </c>
      <c r="CB2810" s="212" t="str">
        <f t="shared" si="5326"/>
        <v>CB$2799</v>
      </c>
      <c r="CC2810" s="212" t="str">
        <f t="shared" si="5326"/>
        <v>CC$2799</v>
      </c>
      <c r="CD2810" s="212" t="str">
        <f t="shared" si="5326"/>
        <v>CD$2799</v>
      </c>
      <c r="CE2810" s="212" t="str">
        <f t="shared" ref="CE2810:CL2810" si="5327">ADDRESS(ROW(CE2799),COLUMN(CE2799),2)</f>
        <v>CE$2799</v>
      </c>
      <c r="CF2810" s="212" t="str">
        <f t="shared" si="5327"/>
        <v>CF$2799</v>
      </c>
      <c r="CG2810" s="212" t="str">
        <f t="shared" si="5327"/>
        <v>CG$2799</v>
      </c>
      <c r="CH2810" s="212" t="str">
        <f t="shared" si="5327"/>
        <v>CH$2799</v>
      </c>
      <c r="CI2810" s="212" t="str">
        <f t="shared" si="5327"/>
        <v>CI$2799</v>
      </c>
      <c r="CJ2810" s="212" t="str">
        <f t="shared" si="5327"/>
        <v>CJ$2799</v>
      </c>
      <c r="CK2810" s="212" t="str">
        <f t="shared" si="5327"/>
        <v>CK$2799</v>
      </c>
      <c r="CL2810" s="212" t="str">
        <f t="shared" si="5327"/>
        <v>CL$2799</v>
      </c>
      <c r="CN2810" s="60"/>
      <c r="CO2810" s="212" t="str">
        <f t="shared" ref="CO2810:DL2810" si="5328">ADDRESS(ROW(CO1478),COLUMN(CO1478),2)</f>
        <v>CO$1478</v>
      </c>
      <c r="CP2810" s="212" t="str">
        <f t="shared" si="5328"/>
        <v>CP$1478</v>
      </c>
      <c r="CQ2810" s="212" t="str">
        <f t="shared" si="5328"/>
        <v>CQ$1478</v>
      </c>
      <c r="CR2810" s="212" t="str">
        <f t="shared" si="5328"/>
        <v>CR$1478</v>
      </c>
      <c r="CS2810" s="212" t="str">
        <f t="shared" si="5328"/>
        <v>CS$1478</v>
      </c>
      <c r="CT2810" s="212" t="str">
        <f t="shared" si="5328"/>
        <v>CT$1478</v>
      </c>
      <c r="CU2810" s="212" t="str">
        <f t="shared" si="5328"/>
        <v>CU$1478</v>
      </c>
      <c r="CV2810" s="212" t="str">
        <f t="shared" si="5328"/>
        <v>CV$1478</v>
      </c>
      <c r="CW2810" s="212" t="str">
        <f t="shared" si="5328"/>
        <v>CW$1478</v>
      </c>
      <c r="CX2810" s="212" t="str">
        <f t="shared" si="5328"/>
        <v>CX$1478</v>
      </c>
      <c r="CY2810" s="212" t="str">
        <f t="shared" si="5328"/>
        <v>CY$1478</v>
      </c>
      <c r="CZ2810" s="212" t="str">
        <f t="shared" si="5328"/>
        <v>CZ$1478</v>
      </c>
      <c r="DA2810" s="212" t="str">
        <f t="shared" si="5328"/>
        <v>DA$1478</v>
      </c>
      <c r="DB2810" s="212" t="str">
        <f t="shared" si="5328"/>
        <v>DB$1478</v>
      </c>
      <c r="DC2810" s="212" t="str">
        <f t="shared" si="5328"/>
        <v>DC$1478</v>
      </c>
      <c r="DD2810" s="212" t="str">
        <f t="shared" si="5328"/>
        <v>DD$1478</v>
      </c>
      <c r="DE2810" s="212" t="str">
        <f t="shared" si="5328"/>
        <v>DE$1478</v>
      </c>
      <c r="DF2810" s="212" t="str">
        <f t="shared" si="5328"/>
        <v>DF$1478</v>
      </c>
      <c r="DG2810" s="212" t="str">
        <f t="shared" si="5328"/>
        <v>DG$1478</v>
      </c>
      <c r="DH2810" s="212" t="str">
        <f t="shared" si="5328"/>
        <v>DH$1478</v>
      </c>
      <c r="DI2810" s="212" t="str">
        <f t="shared" si="5328"/>
        <v>DI$1478</v>
      </c>
      <c r="DJ2810" s="212" t="str">
        <f t="shared" si="5328"/>
        <v>DJ$1478</v>
      </c>
      <c r="DK2810" s="212" t="str">
        <f t="shared" si="5328"/>
        <v>DK$1478</v>
      </c>
      <c r="DL2810" s="212" t="str">
        <f t="shared" si="5328"/>
        <v>DL$1478</v>
      </c>
    </row>
    <row r="2811" spans="1:116" x14ac:dyDescent="0.4">
      <c r="B2811" t="s">
        <v>332</v>
      </c>
      <c r="D2811" t="s">
        <v>408</v>
      </c>
      <c r="E2811" s="8" t="str">
        <f t="shared" ref="E2811" si="5329">ROW()&amp;" "&amp;D2811</f>
        <v>2811 WCUR-IS</v>
      </c>
      <c r="G2811" s="136" t="str">
        <f t="shared" si="5315"/>
        <v>Secondary volume driver</v>
      </c>
      <c r="S2811" s="212" t="str">
        <f t="shared" ref="S2811:AX2811" si="5330">ADDRESS(ROW(S2798),COLUMN(S2798),2)</f>
        <v>S$2798</v>
      </c>
      <c r="T2811" s="212" t="str">
        <f t="shared" si="5330"/>
        <v>T$2798</v>
      </c>
      <c r="U2811" s="212" t="str">
        <f t="shared" si="5330"/>
        <v>U$2798</v>
      </c>
      <c r="V2811" s="212" t="str">
        <f t="shared" si="5330"/>
        <v>V$2798</v>
      </c>
      <c r="W2811" s="212" t="str">
        <f t="shared" si="5330"/>
        <v>W$2798</v>
      </c>
      <c r="X2811" s="212" t="str">
        <f t="shared" si="5330"/>
        <v>X$2798</v>
      </c>
      <c r="Y2811" s="212" t="str">
        <f t="shared" si="5330"/>
        <v>Y$2798</v>
      </c>
      <c r="Z2811" s="212" t="str">
        <f t="shared" si="5330"/>
        <v>Z$2798</v>
      </c>
      <c r="AA2811" s="212" t="str">
        <f t="shared" si="5330"/>
        <v>AA$2798</v>
      </c>
      <c r="AB2811" s="212" t="str">
        <f t="shared" si="5330"/>
        <v>AB$2798</v>
      </c>
      <c r="AC2811" s="212" t="str">
        <f t="shared" si="5330"/>
        <v>AC$2798</v>
      </c>
      <c r="AD2811" s="212" t="str">
        <f t="shared" si="5330"/>
        <v>AD$2798</v>
      </c>
      <c r="AE2811" s="212" t="str">
        <f t="shared" si="5330"/>
        <v>AE$2798</v>
      </c>
      <c r="AF2811" s="212" t="str">
        <f t="shared" si="5330"/>
        <v>AF$2798</v>
      </c>
      <c r="AG2811" s="212" t="str">
        <f t="shared" si="5330"/>
        <v>AG$2798</v>
      </c>
      <c r="AH2811" s="212" t="str">
        <f t="shared" si="5330"/>
        <v>AH$2798</v>
      </c>
      <c r="AI2811" s="212" t="str">
        <f t="shared" si="5330"/>
        <v>AI$2798</v>
      </c>
      <c r="AJ2811" s="212" t="str">
        <f t="shared" si="5330"/>
        <v>AJ$2798</v>
      </c>
      <c r="AK2811" s="212" t="str">
        <f t="shared" si="5330"/>
        <v>AK$2798</v>
      </c>
      <c r="AL2811" s="212" t="str">
        <f t="shared" si="5330"/>
        <v>AL$2798</v>
      </c>
      <c r="AM2811" s="212" t="str">
        <f t="shared" si="5330"/>
        <v>AM$2798</v>
      </c>
      <c r="AN2811" s="212" t="str">
        <f t="shared" si="5330"/>
        <v>AN$2798</v>
      </c>
      <c r="AO2811" s="212" t="str">
        <f t="shared" si="5330"/>
        <v>AO$2798</v>
      </c>
      <c r="AP2811" s="212" t="str">
        <f t="shared" si="5330"/>
        <v>AP$2798</v>
      </c>
      <c r="AQ2811" s="212" t="str">
        <f t="shared" si="5330"/>
        <v>AQ$2798</v>
      </c>
      <c r="AR2811" s="212" t="str">
        <f t="shared" si="5330"/>
        <v>AR$2798</v>
      </c>
      <c r="AS2811" s="212" t="str">
        <f t="shared" si="5330"/>
        <v>AS$2798</v>
      </c>
      <c r="AT2811" s="212" t="str">
        <f t="shared" si="5330"/>
        <v>AT$2798</v>
      </c>
      <c r="AU2811" s="212" t="str">
        <f t="shared" si="5330"/>
        <v>AU$2798</v>
      </c>
      <c r="AV2811" s="212" t="str">
        <f t="shared" si="5330"/>
        <v>AV$2798</v>
      </c>
      <c r="AW2811" s="212" t="str">
        <f t="shared" si="5330"/>
        <v>AW$2798</v>
      </c>
      <c r="AX2811" s="212" t="str">
        <f t="shared" si="5330"/>
        <v>AX$2798</v>
      </c>
      <c r="AY2811" s="212" t="str">
        <f t="shared" ref="AY2811:CD2811" si="5331">ADDRESS(ROW(AY2798),COLUMN(AY2798),2)</f>
        <v>AY$2798</v>
      </c>
      <c r="AZ2811" s="212" t="str">
        <f t="shared" si="5331"/>
        <v>AZ$2798</v>
      </c>
      <c r="BA2811" s="212" t="str">
        <f t="shared" si="5331"/>
        <v>BA$2798</v>
      </c>
      <c r="BB2811" s="212" t="str">
        <f t="shared" si="5331"/>
        <v>BB$2798</v>
      </c>
      <c r="BC2811" s="212" t="str">
        <f t="shared" si="5331"/>
        <v>BC$2798</v>
      </c>
      <c r="BD2811" s="212" t="str">
        <f t="shared" si="5331"/>
        <v>BD$2798</v>
      </c>
      <c r="BE2811" s="212" t="str">
        <f t="shared" si="5331"/>
        <v>BE$2798</v>
      </c>
      <c r="BF2811" s="212" t="str">
        <f t="shared" si="5331"/>
        <v>BF$2798</v>
      </c>
      <c r="BG2811" s="212" t="str">
        <f t="shared" si="5331"/>
        <v>BG$2798</v>
      </c>
      <c r="BH2811" s="212" t="str">
        <f t="shared" si="5331"/>
        <v>BH$2798</v>
      </c>
      <c r="BI2811" s="212" t="str">
        <f t="shared" si="5331"/>
        <v>BI$2798</v>
      </c>
      <c r="BJ2811" s="212" t="str">
        <f t="shared" si="5331"/>
        <v>BJ$2798</v>
      </c>
      <c r="BK2811" s="212" t="str">
        <f t="shared" si="5331"/>
        <v>BK$2798</v>
      </c>
      <c r="BL2811" s="212" t="str">
        <f t="shared" si="5331"/>
        <v>BL$2798</v>
      </c>
      <c r="BM2811" s="212" t="str">
        <f t="shared" si="5331"/>
        <v>BM$2798</v>
      </c>
      <c r="BN2811" s="212" t="str">
        <f t="shared" si="5331"/>
        <v>BN$2798</v>
      </c>
      <c r="BO2811" s="212" t="str">
        <f t="shared" si="5331"/>
        <v>BO$2798</v>
      </c>
      <c r="BP2811" s="212" t="str">
        <f t="shared" si="5331"/>
        <v>BP$2798</v>
      </c>
      <c r="BQ2811" s="212" t="str">
        <f t="shared" si="5331"/>
        <v>BQ$2798</v>
      </c>
      <c r="BR2811" s="212" t="str">
        <f t="shared" si="5331"/>
        <v>BR$2798</v>
      </c>
      <c r="BS2811" s="212" t="str">
        <f t="shared" si="5331"/>
        <v>BS$2798</v>
      </c>
      <c r="BT2811" s="212" t="str">
        <f t="shared" si="5331"/>
        <v>BT$2798</v>
      </c>
      <c r="BU2811" s="212" t="str">
        <f t="shared" si="5331"/>
        <v>BU$2798</v>
      </c>
      <c r="BV2811" s="212" t="str">
        <f t="shared" si="5331"/>
        <v>BV$2798</v>
      </c>
      <c r="BW2811" s="212" t="str">
        <f t="shared" si="5331"/>
        <v>BW$2798</v>
      </c>
      <c r="BX2811" s="212" t="str">
        <f t="shared" si="5331"/>
        <v>BX$2798</v>
      </c>
      <c r="BY2811" s="212" t="str">
        <f t="shared" si="5331"/>
        <v>BY$2798</v>
      </c>
      <c r="BZ2811" s="212" t="str">
        <f t="shared" si="5331"/>
        <v>BZ$2798</v>
      </c>
      <c r="CA2811" s="212" t="str">
        <f t="shared" si="5331"/>
        <v>CA$2798</v>
      </c>
      <c r="CB2811" s="212" t="str">
        <f t="shared" si="5331"/>
        <v>CB$2798</v>
      </c>
      <c r="CC2811" s="212" t="str">
        <f t="shared" si="5331"/>
        <v>CC$2798</v>
      </c>
      <c r="CD2811" s="212" t="str">
        <f t="shared" si="5331"/>
        <v>CD$2798</v>
      </c>
      <c r="CE2811" s="212" t="str">
        <f t="shared" ref="CE2811:CL2811" si="5332">ADDRESS(ROW(CE2798),COLUMN(CE2798),2)</f>
        <v>CE$2798</v>
      </c>
      <c r="CF2811" s="212" t="str">
        <f t="shared" si="5332"/>
        <v>CF$2798</v>
      </c>
      <c r="CG2811" s="212" t="str">
        <f t="shared" si="5332"/>
        <v>CG$2798</v>
      </c>
      <c r="CH2811" s="212" t="str">
        <f t="shared" si="5332"/>
        <v>CH$2798</v>
      </c>
      <c r="CI2811" s="212" t="str">
        <f t="shared" si="5332"/>
        <v>CI$2798</v>
      </c>
      <c r="CJ2811" s="212" t="str">
        <f t="shared" si="5332"/>
        <v>CJ$2798</v>
      </c>
      <c r="CK2811" s="212" t="str">
        <f t="shared" si="5332"/>
        <v>CK$2798</v>
      </c>
      <c r="CL2811" s="212" t="str">
        <f t="shared" si="5332"/>
        <v>CL$2798</v>
      </c>
      <c r="CO2811" s="212" t="str">
        <f t="shared" ref="CO2811:DL2811" si="5333">ADDRESS(ROW(CO1477),COLUMN(CO1477),2)</f>
        <v>CO$1477</v>
      </c>
      <c r="CP2811" s="212" t="str">
        <f t="shared" si="5333"/>
        <v>CP$1477</v>
      </c>
      <c r="CQ2811" s="212" t="str">
        <f t="shared" si="5333"/>
        <v>CQ$1477</v>
      </c>
      <c r="CR2811" s="212" t="str">
        <f t="shared" si="5333"/>
        <v>CR$1477</v>
      </c>
      <c r="CS2811" s="212" t="str">
        <f t="shared" si="5333"/>
        <v>CS$1477</v>
      </c>
      <c r="CT2811" s="212" t="str">
        <f t="shared" si="5333"/>
        <v>CT$1477</v>
      </c>
      <c r="CU2811" s="212" t="str">
        <f t="shared" si="5333"/>
        <v>CU$1477</v>
      </c>
      <c r="CV2811" s="212" t="str">
        <f t="shared" si="5333"/>
        <v>CV$1477</v>
      </c>
      <c r="CW2811" s="212" t="str">
        <f t="shared" si="5333"/>
        <v>CW$1477</v>
      </c>
      <c r="CX2811" s="212" t="str">
        <f t="shared" si="5333"/>
        <v>CX$1477</v>
      </c>
      <c r="CY2811" s="212" t="str">
        <f t="shared" si="5333"/>
        <v>CY$1477</v>
      </c>
      <c r="CZ2811" s="212" t="str">
        <f t="shared" si="5333"/>
        <v>CZ$1477</v>
      </c>
      <c r="DA2811" s="212" t="str">
        <f t="shared" si="5333"/>
        <v>DA$1477</v>
      </c>
      <c r="DB2811" s="212" t="str">
        <f t="shared" si="5333"/>
        <v>DB$1477</v>
      </c>
      <c r="DC2811" s="212" t="str">
        <f t="shared" si="5333"/>
        <v>DC$1477</v>
      </c>
      <c r="DD2811" s="212" t="str">
        <f t="shared" si="5333"/>
        <v>DD$1477</v>
      </c>
      <c r="DE2811" s="212" t="str">
        <f t="shared" si="5333"/>
        <v>DE$1477</v>
      </c>
      <c r="DF2811" s="212" t="str">
        <f t="shared" si="5333"/>
        <v>DF$1477</v>
      </c>
      <c r="DG2811" s="212" t="str">
        <f t="shared" si="5333"/>
        <v>DG$1477</v>
      </c>
      <c r="DH2811" s="212" t="str">
        <f t="shared" si="5333"/>
        <v>DH$1477</v>
      </c>
      <c r="DI2811" s="212" t="str">
        <f t="shared" si="5333"/>
        <v>DI$1477</v>
      </c>
      <c r="DJ2811" s="212" t="str">
        <f t="shared" si="5333"/>
        <v>DJ$1477</v>
      </c>
      <c r="DK2811" s="212" t="str">
        <f t="shared" si="5333"/>
        <v>DK$1477</v>
      </c>
      <c r="DL2811" s="212" t="str">
        <f t="shared" si="5333"/>
        <v>DL$1477</v>
      </c>
    </row>
    <row r="2812" spans="1:116" x14ac:dyDescent="0.4">
      <c r="CO2812" s="8"/>
      <c r="CP2812" s="8"/>
      <c r="CQ2812" s="8"/>
      <c r="CR2812" s="8"/>
      <c r="CS2812" s="8"/>
      <c r="CT2812" s="8"/>
      <c r="CU2812" s="8"/>
      <c r="CV2812" s="8"/>
      <c r="CW2812" s="8"/>
      <c r="CX2812" s="8"/>
      <c r="CY2812" s="8"/>
      <c r="CZ2812" s="8"/>
      <c r="DA2812" s="8"/>
      <c r="DB2812" s="8"/>
      <c r="DC2812" s="8"/>
      <c r="DD2812" s="8"/>
      <c r="DE2812" s="8"/>
      <c r="DF2812" s="8"/>
      <c r="DG2812" s="8"/>
      <c r="DH2812" s="8"/>
      <c r="DI2812" s="8"/>
      <c r="DJ2812" s="8"/>
      <c r="DK2812" s="8"/>
      <c r="DL2812" s="8"/>
    </row>
    <row r="2813" spans="1:116" x14ac:dyDescent="0.4">
      <c r="A2813" s="174"/>
      <c r="E2813" s="8"/>
      <c r="G2813" s="175" t="s">
        <v>490</v>
      </c>
      <c r="H2813" s="174"/>
      <c r="I2813" s="176"/>
      <c r="J2813" s="176"/>
      <c r="K2813" s="197"/>
      <c r="L2813" s="197"/>
      <c r="M2813" s="197"/>
      <c r="N2813" s="197"/>
      <c r="O2813" s="197"/>
      <c r="P2813" s="197"/>
      <c r="R2813" s="198"/>
      <c r="S2813" s="174"/>
      <c r="T2813" s="174"/>
      <c r="U2813" s="174"/>
      <c r="V2813" s="174"/>
      <c r="W2813" s="174"/>
      <c r="X2813" s="174"/>
      <c r="Y2813" s="174"/>
      <c r="Z2813" s="174"/>
      <c r="AA2813" s="174"/>
      <c r="AB2813" s="174"/>
      <c r="AC2813" s="174"/>
      <c r="AD2813" s="174"/>
      <c r="AE2813" s="174"/>
      <c r="AF2813" s="174"/>
      <c r="AG2813" s="174"/>
      <c r="AH2813" s="174"/>
      <c r="AI2813" s="174"/>
      <c r="AJ2813" s="174"/>
      <c r="AK2813" s="174"/>
      <c r="AL2813" s="174"/>
      <c r="AM2813" s="174"/>
      <c r="AN2813" s="174"/>
      <c r="AO2813" s="174"/>
      <c r="AP2813" s="174"/>
      <c r="AQ2813" s="174"/>
      <c r="AR2813" s="174"/>
      <c r="AS2813" s="174"/>
      <c r="AT2813" s="174"/>
      <c r="AU2813" s="174"/>
      <c r="AV2813" s="174"/>
      <c r="AW2813" s="174"/>
      <c r="AX2813" s="174"/>
      <c r="AY2813" s="174"/>
      <c r="AZ2813" s="174"/>
      <c r="BA2813" s="174"/>
      <c r="BB2813" s="174"/>
      <c r="BC2813" s="174"/>
      <c r="BD2813" s="174"/>
      <c r="BE2813" s="174"/>
      <c r="BF2813" s="174"/>
      <c r="BG2813" s="174"/>
      <c r="BH2813" s="174"/>
      <c r="BI2813" s="174"/>
      <c r="BJ2813" s="174"/>
      <c r="BK2813" s="174"/>
      <c r="BL2813" s="174"/>
      <c r="BM2813" s="174"/>
      <c r="BN2813" s="174"/>
      <c r="BO2813" s="174"/>
      <c r="BP2813" s="174"/>
      <c r="BQ2813" s="174"/>
      <c r="BR2813" s="174"/>
      <c r="BS2813" s="174"/>
      <c r="BT2813" s="174"/>
      <c r="BU2813" s="174"/>
      <c r="BV2813" s="174"/>
      <c r="BW2813" s="174"/>
      <c r="BX2813" s="174"/>
      <c r="BY2813" s="174"/>
      <c r="BZ2813" s="174"/>
      <c r="CA2813" s="174"/>
      <c r="CB2813" s="174"/>
      <c r="CC2813" s="174"/>
      <c r="CD2813" s="174"/>
      <c r="CE2813" s="174"/>
      <c r="CF2813" s="174"/>
      <c r="CG2813" s="174"/>
      <c r="CH2813" s="174"/>
      <c r="CI2813" s="174"/>
      <c r="CJ2813" s="174"/>
      <c r="CK2813" s="174"/>
      <c r="CL2813" s="174"/>
      <c r="CN2813" s="176"/>
      <c r="CO2813" s="174"/>
      <c r="CP2813" s="174"/>
      <c r="CQ2813" s="174"/>
      <c r="CR2813" s="174"/>
      <c r="CS2813" s="174"/>
      <c r="CT2813" s="174"/>
      <c r="CU2813" s="174"/>
      <c r="CV2813" s="174"/>
      <c r="CW2813" s="174"/>
      <c r="CX2813" s="174"/>
      <c r="CY2813" s="174"/>
      <c r="CZ2813" s="174"/>
      <c r="DA2813" s="174"/>
      <c r="DB2813" s="174"/>
      <c r="DC2813" s="174"/>
      <c r="DD2813" s="174"/>
      <c r="DE2813" s="174"/>
      <c r="DF2813" s="174"/>
      <c r="DG2813" s="174"/>
      <c r="DH2813" s="174"/>
      <c r="DI2813" s="174"/>
      <c r="DJ2813" s="174"/>
      <c r="DK2813" s="174"/>
      <c r="DL2813" s="174"/>
    </row>
    <row r="2814" spans="1:116" x14ac:dyDescent="0.4">
      <c r="A2814" s="174"/>
      <c r="E2814" s="8"/>
      <c r="G2814" s="175" t="s">
        <v>492</v>
      </c>
      <c r="H2814" s="174"/>
      <c r="I2814" s="176"/>
      <c r="J2814" s="176"/>
      <c r="K2814" s="197"/>
      <c r="L2814" s="197"/>
      <c r="M2814" s="197"/>
      <c r="N2814" s="197"/>
      <c r="O2814" s="197"/>
      <c r="P2814" s="197"/>
      <c r="R2814" s="198"/>
      <c r="S2814" s="174"/>
      <c r="T2814" s="174"/>
      <c r="U2814" s="174"/>
      <c r="V2814" s="174"/>
      <c r="W2814" s="174"/>
      <c r="X2814" s="174"/>
      <c r="Y2814" s="174"/>
      <c r="Z2814" s="174"/>
      <c r="AA2814" s="174"/>
      <c r="AB2814" s="174"/>
      <c r="AC2814" s="174"/>
      <c r="AD2814" s="174"/>
      <c r="AE2814" s="174"/>
      <c r="AF2814" s="174"/>
      <c r="AG2814" s="174"/>
      <c r="AH2814" s="174"/>
      <c r="AI2814" s="174"/>
      <c r="AJ2814" s="174"/>
      <c r="AK2814" s="174"/>
      <c r="AL2814" s="174"/>
      <c r="AM2814" s="174"/>
      <c r="AN2814" s="174"/>
      <c r="AO2814" s="174"/>
      <c r="AP2814" s="174"/>
      <c r="AQ2814" s="174"/>
      <c r="AR2814" s="174"/>
      <c r="AS2814" s="174"/>
      <c r="AT2814" s="174"/>
      <c r="AU2814" s="174"/>
      <c r="AV2814" s="174"/>
      <c r="AW2814" s="174"/>
      <c r="AX2814" s="174"/>
      <c r="AY2814" s="174"/>
      <c r="AZ2814" s="174"/>
      <c r="BA2814" s="174"/>
      <c r="BB2814" s="174"/>
      <c r="BC2814" s="174"/>
      <c r="BD2814" s="174"/>
      <c r="BE2814" s="174"/>
      <c r="BF2814" s="174"/>
      <c r="BG2814" s="174"/>
      <c r="BH2814" s="174"/>
      <c r="BI2814" s="174"/>
      <c r="BJ2814" s="174"/>
      <c r="BK2814" s="174"/>
      <c r="BL2814" s="174"/>
      <c r="BM2814" s="174"/>
      <c r="BN2814" s="174"/>
      <c r="BO2814" s="174"/>
      <c r="BP2814" s="174"/>
      <c r="BQ2814" s="174"/>
      <c r="BR2814" s="174"/>
      <c r="BS2814" s="174"/>
      <c r="BT2814" s="174"/>
      <c r="BU2814" s="174"/>
      <c r="BV2814" s="174"/>
      <c r="BW2814" s="174"/>
      <c r="BX2814" s="174"/>
      <c r="BY2814" s="174"/>
      <c r="BZ2814" s="174"/>
      <c r="CA2814" s="174"/>
      <c r="CB2814" s="174"/>
      <c r="CC2814" s="174"/>
      <c r="CD2814" s="174"/>
      <c r="CE2814" s="174"/>
      <c r="CF2814" s="174"/>
      <c r="CG2814" s="174"/>
      <c r="CH2814" s="174"/>
      <c r="CI2814" s="174"/>
      <c r="CJ2814" s="174"/>
      <c r="CK2814" s="174"/>
      <c r="CL2814" s="174"/>
      <c r="CN2814" s="176"/>
      <c r="CO2814" s="174"/>
      <c r="CP2814" s="174"/>
      <c r="CQ2814" s="174"/>
      <c r="CR2814" s="174"/>
      <c r="CS2814" s="174"/>
      <c r="CT2814" s="174"/>
      <c r="CU2814" s="174"/>
      <c r="CV2814" s="174"/>
      <c r="CW2814" s="174"/>
      <c r="CX2814" s="174"/>
      <c r="CY2814" s="174"/>
      <c r="CZ2814" s="174"/>
      <c r="DA2814" s="174"/>
      <c r="DB2814" s="174"/>
      <c r="DC2814" s="174"/>
      <c r="DD2814" s="174"/>
      <c r="DE2814" s="174"/>
      <c r="DF2814" s="174"/>
      <c r="DG2814" s="174"/>
      <c r="DH2814" s="174"/>
      <c r="DI2814" s="174"/>
      <c r="DJ2814" s="174"/>
      <c r="DK2814" s="174"/>
      <c r="DL2814" s="174"/>
    </row>
    <row r="2815" spans="1:116" x14ac:dyDescent="0.4">
      <c r="A2815" s="174"/>
      <c r="E2815" s="8"/>
      <c r="G2815" s="175" t="s">
        <v>461</v>
      </c>
      <c r="H2815" s="174"/>
      <c r="I2815" s="176"/>
      <c r="J2815" s="176"/>
      <c r="K2815" s="197"/>
      <c r="L2815" s="197"/>
      <c r="M2815" s="197"/>
      <c r="N2815" s="197"/>
      <c r="O2815" s="197"/>
      <c r="P2815" s="197"/>
      <c r="R2815" s="198"/>
      <c r="S2815" s="199" t="str">
        <f t="shared" ref="S2815:AX2815" si="5334">S$20</f>
        <v>S$16</v>
      </c>
      <c r="T2815" s="199" t="str">
        <f t="shared" si="5334"/>
        <v>T$16</v>
      </c>
      <c r="U2815" s="199" t="str">
        <f t="shared" si="5334"/>
        <v>U$16</v>
      </c>
      <c r="V2815" s="199" t="str">
        <f t="shared" si="5334"/>
        <v>V$16</v>
      </c>
      <c r="W2815" s="199" t="str">
        <f t="shared" si="5334"/>
        <v>W$16</v>
      </c>
      <c r="X2815" s="199" t="str">
        <f t="shared" si="5334"/>
        <v>X$16</v>
      </c>
      <c r="Y2815" s="199" t="str">
        <f t="shared" si="5334"/>
        <v>Y$16</v>
      </c>
      <c r="Z2815" s="199" t="str">
        <f t="shared" si="5334"/>
        <v>Z$16</v>
      </c>
      <c r="AA2815" s="199" t="str">
        <f t="shared" si="5334"/>
        <v>AA$16</v>
      </c>
      <c r="AB2815" s="199" t="str">
        <f t="shared" si="5334"/>
        <v>AB$16</v>
      </c>
      <c r="AC2815" s="199" t="str">
        <f t="shared" si="5334"/>
        <v>AC$16</v>
      </c>
      <c r="AD2815" s="199" t="str">
        <f t="shared" si="5334"/>
        <v>AD$16</v>
      </c>
      <c r="AE2815" s="199" t="str">
        <f t="shared" si="5334"/>
        <v>AE$16</v>
      </c>
      <c r="AF2815" s="199" t="str">
        <f t="shared" si="5334"/>
        <v>AF$16</v>
      </c>
      <c r="AG2815" s="199" t="str">
        <f t="shared" si="5334"/>
        <v>AG$16</v>
      </c>
      <c r="AH2815" s="199" t="str">
        <f t="shared" si="5334"/>
        <v>AH$16</v>
      </c>
      <c r="AI2815" s="199" t="str">
        <f t="shared" si="5334"/>
        <v>AI$16</v>
      </c>
      <c r="AJ2815" s="199" t="str">
        <f t="shared" si="5334"/>
        <v>AJ$16</v>
      </c>
      <c r="AK2815" s="199" t="str">
        <f t="shared" si="5334"/>
        <v>AK$16</v>
      </c>
      <c r="AL2815" s="199" t="str">
        <f t="shared" si="5334"/>
        <v>AL$16</v>
      </c>
      <c r="AM2815" s="199" t="str">
        <f t="shared" si="5334"/>
        <v>AM$16</v>
      </c>
      <c r="AN2815" s="199" t="str">
        <f t="shared" si="5334"/>
        <v>AN$16</v>
      </c>
      <c r="AO2815" s="199" t="str">
        <f t="shared" si="5334"/>
        <v>AO$16</v>
      </c>
      <c r="AP2815" s="199" t="str">
        <f t="shared" si="5334"/>
        <v>AP$16</v>
      </c>
      <c r="AQ2815" s="199" t="str">
        <f t="shared" si="5334"/>
        <v>AQ$16</v>
      </c>
      <c r="AR2815" s="199" t="str">
        <f t="shared" si="5334"/>
        <v>AR$16</v>
      </c>
      <c r="AS2815" s="199" t="str">
        <f t="shared" si="5334"/>
        <v>AS$16</v>
      </c>
      <c r="AT2815" s="199" t="str">
        <f t="shared" si="5334"/>
        <v>AT$16</v>
      </c>
      <c r="AU2815" s="199" t="str">
        <f t="shared" si="5334"/>
        <v>AU$16</v>
      </c>
      <c r="AV2815" s="199" t="str">
        <f t="shared" si="5334"/>
        <v>AV$16</v>
      </c>
      <c r="AW2815" s="199" t="str">
        <f t="shared" si="5334"/>
        <v>AW$16</v>
      </c>
      <c r="AX2815" s="199" t="str">
        <f t="shared" si="5334"/>
        <v>AX$16</v>
      </c>
      <c r="AY2815" s="199" t="str">
        <f t="shared" ref="AY2815:CD2815" si="5335">AY$20</f>
        <v>AY$16</v>
      </c>
      <c r="AZ2815" s="199" t="str">
        <f t="shared" si="5335"/>
        <v>AZ$16</v>
      </c>
      <c r="BA2815" s="199" t="str">
        <f t="shared" si="5335"/>
        <v>BA$16</v>
      </c>
      <c r="BB2815" s="199" t="str">
        <f t="shared" si="5335"/>
        <v>BB$16</v>
      </c>
      <c r="BC2815" s="199" t="str">
        <f t="shared" si="5335"/>
        <v>BC$16</v>
      </c>
      <c r="BD2815" s="199" t="str">
        <f t="shared" si="5335"/>
        <v>BD$16</v>
      </c>
      <c r="BE2815" s="199" t="str">
        <f t="shared" si="5335"/>
        <v>BE$16</v>
      </c>
      <c r="BF2815" s="199" t="str">
        <f t="shared" si="5335"/>
        <v>BF$16</v>
      </c>
      <c r="BG2815" s="199" t="str">
        <f t="shared" si="5335"/>
        <v>BG$16</v>
      </c>
      <c r="BH2815" s="199" t="str">
        <f t="shared" si="5335"/>
        <v>BH$16</v>
      </c>
      <c r="BI2815" s="199" t="str">
        <f t="shared" si="5335"/>
        <v>BI$16</v>
      </c>
      <c r="BJ2815" s="199" t="str">
        <f t="shared" si="5335"/>
        <v>BJ$16</v>
      </c>
      <c r="BK2815" s="199" t="str">
        <f t="shared" si="5335"/>
        <v>BK$16</v>
      </c>
      <c r="BL2815" s="199" t="str">
        <f t="shared" si="5335"/>
        <v>BL$16</v>
      </c>
      <c r="BM2815" s="199" t="str">
        <f t="shared" si="5335"/>
        <v>BM$16</v>
      </c>
      <c r="BN2815" s="199" t="str">
        <f t="shared" si="5335"/>
        <v>BN$16</v>
      </c>
      <c r="BO2815" s="199" t="str">
        <f t="shared" si="5335"/>
        <v>BO$16</v>
      </c>
      <c r="BP2815" s="199" t="str">
        <f t="shared" si="5335"/>
        <v>BP$16</v>
      </c>
      <c r="BQ2815" s="199" t="str">
        <f t="shared" si="5335"/>
        <v>BQ$16</v>
      </c>
      <c r="BR2815" s="199" t="str">
        <f t="shared" si="5335"/>
        <v>BR$16</v>
      </c>
      <c r="BS2815" s="199" t="str">
        <f t="shared" si="5335"/>
        <v>BS$16</v>
      </c>
      <c r="BT2815" s="199" t="str">
        <f t="shared" si="5335"/>
        <v>BT$16</v>
      </c>
      <c r="BU2815" s="199" t="str">
        <f t="shared" si="5335"/>
        <v>BU$16</v>
      </c>
      <c r="BV2815" s="199" t="str">
        <f t="shared" si="5335"/>
        <v>BV$16</v>
      </c>
      <c r="BW2815" s="199" t="str">
        <f t="shared" si="5335"/>
        <v>BW$16</v>
      </c>
      <c r="BX2815" s="199" t="str">
        <f t="shared" si="5335"/>
        <v>BX$16</v>
      </c>
      <c r="BY2815" s="199" t="str">
        <f t="shared" si="5335"/>
        <v>BY$16</v>
      </c>
      <c r="BZ2815" s="199" t="str">
        <f t="shared" si="5335"/>
        <v>BZ$16</v>
      </c>
      <c r="CA2815" s="199" t="str">
        <f t="shared" si="5335"/>
        <v>CA$16</v>
      </c>
      <c r="CB2815" s="199" t="str">
        <f t="shared" si="5335"/>
        <v>CB$16</v>
      </c>
      <c r="CC2815" s="199" t="str">
        <f t="shared" si="5335"/>
        <v>CC$16</v>
      </c>
      <c r="CD2815" s="199" t="str">
        <f t="shared" si="5335"/>
        <v>CD$16</v>
      </c>
      <c r="CE2815" s="199" t="str">
        <f t="shared" ref="CE2815:CL2815" si="5336">CE$20</f>
        <v>CE$16</v>
      </c>
      <c r="CF2815" s="199" t="str">
        <f t="shared" si="5336"/>
        <v>CF$16</v>
      </c>
      <c r="CG2815" s="199" t="str">
        <f t="shared" si="5336"/>
        <v>CG$16</v>
      </c>
      <c r="CH2815" s="199" t="str">
        <f t="shared" si="5336"/>
        <v>CH$16</v>
      </c>
      <c r="CI2815" s="199" t="str">
        <f t="shared" si="5336"/>
        <v>CI$16</v>
      </c>
      <c r="CJ2815" s="199" t="str">
        <f t="shared" si="5336"/>
        <v>CJ$16</v>
      </c>
      <c r="CK2815" s="199" t="str">
        <f t="shared" si="5336"/>
        <v>CK$16</v>
      </c>
      <c r="CL2815" s="199" t="str">
        <f t="shared" si="5336"/>
        <v>CL$16</v>
      </c>
      <c r="CN2815" s="176"/>
      <c r="CO2815" s="199" t="str">
        <f t="shared" ref="CO2815:DL2815" si="5337">CO$20</f>
        <v>CO$16</v>
      </c>
      <c r="CP2815" s="199" t="str">
        <f t="shared" si="5337"/>
        <v>CP$16</v>
      </c>
      <c r="CQ2815" s="199" t="str">
        <f t="shared" si="5337"/>
        <v>CQ$16</v>
      </c>
      <c r="CR2815" s="199" t="str">
        <f t="shared" si="5337"/>
        <v>CR$16</v>
      </c>
      <c r="CS2815" s="199" t="str">
        <f t="shared" si="5337"/>
        <v>CS$16</v>
      </c>
      <c r="CT2815" s="199" t="str">
        <f t="shared" si="5337"/>
        <v>CT$16</v>
      </c>
      <c r="CU2815" s="199" t="str">
        <f t="shared" si="5337"/>
        <v>CU$16</v>
      </c>
      <c r="CV2815" s="199" t="str">
        <f t="shared" si="5337"/>
        <v>CV$16</v>
      </c>
      <c r="CW2815" s="199" t="str">
        <f t="shared" si="5337"/>
        <v>CW$16</v>
      </c>
      <c r="CX2815" s="199" t="str">
        <f t="shared" si="5337"/>
        <v>CX$16</v>
      </c>
      <c r="CY2815" s="199" t="str">
        <f t="shared" si="5337"/>
        <v>CY$16</v>
      </c>
      <c r="CZ2815" s="199" t="str">
        <f t="shared" si="5337"/>
        <v>CZ$16</v>
      </c>
      <c r="DA2815" s="199" t="str">
        <f t="shared" si="5337"/>
        <v>DA$16</v>
      </c>
      <c r="DB2815" s="199" t="str">
        <f t="shared" si="5337"/>
        <v>DB$16</v>
      </c>
      <c r="DC2815" s="199" t="str">
        <f t="shared" si="5337"/>
        <v>DC$16</v>
      </c>
      <c r="DD2815" s="199" t="str">
        <f t="shared" si="5337"/>
        <v>DD$16</v>
      </c>
      <c r="DE2815" s="199" t="str">
        <f t="shared" si="5337"/>
        <v>DE$16</v>
      </c>
      <c r="DF2815" s="199" t="str">
        <f t="shared" si="5337"/>
        <v>DF$16</v>
      </c>
      <c r="DG2815" s="199" t="str">
        <f t="shared" si="5337"/>
        <v>DG$16</v>
      </c>
      <c r="DH2815" s="199" t="str">
        <f t="shared" si="5337"/>
        <v>DH$16</v>
      </c>
      <c r="DI2815" s="199" t="str">
        <f t="shared" si="5337"/>
        <v>DI$16</v>
      </c>
      <c r="DJ2815" s="199" t="str">
        <f t="shared" si="5337"/>
        <v>DJ$16</v>
      </c>
      <c r="DK2815" s="199" t="str">
        <f t="shared" si="5337"/>
        <v>DK$16</v>
      </c>
      <c r="DL2815" s="199" t="str">
        <f t="shared" si="5337"/>
        <v>DL$16</v>
      </c>
    </row>
    <row r="2816" spans="1:116" x14ac:dyDescent="0.4">
      <c r="A2816" s="174"/>
      <c r="E2816" s="8"/>
      <c r="G2816" s="175" t="s">
        <v>462</v>
      </c>
      <c r="H2816" s="200"/>
      <c r="I2816" s="201"/>
      <c r="J2816" s="201"/>
      <c r="K2816" s="202"/>
      <c r="L2816" s="202"/>
      <c r="M2816" s="202"/>
      <c r="N2816" s="202"/>
      <c r="O2816" s="202"/>
      <c r="P2816" s="202"/>
      <c r="R2816" s="202"/>
      <c r="S2816" s="199" t="str">
        <f t="shared" ref="S2816:AX2816" si="5338">S$21</f>
        <v>S$17</v>
      </c>
      <c r="T2816" s="199" t="str">
        <f t="shared" si="5338"/>
        <v>T$17</v>
      </c>
      <c r="U2816" s="199" t="str">
        <f t="shared" si="5338"/>
        <v>U$17</v>
      </c>
      <c r="V2816" s="199" t="str">
        <f t="shared" si="5338"/>
        <v>V$17</v>
      </c>
      <c r="W2816" s="199" t="str">
        <f t="shared" si="5338"/>
        <v>W$17</v>
      </c>
      <c r="X2816" s="199" t="str">
        <f t="shared" si="5338"/>
        <v>X$17</v>
      </c>
      <c r="Y2816" s="199" t="str">
        <f t="shared" si="5338"/>
        <v>Y$17</v>
      </c>
      <c r="Z2816" s="199" t="str">
        <f t="shared" si="5338"/>
        <v>Z$17</v>
      </c>
      <c r="AA2816" s="199" t="str">
        <f t="shared" si="5338"/>
        <v>AA$17</v>
      </c>
      <c r="AB2816" s="199" t="str">
        <f t="shared" si="5338"/>
        <v>AB$17</v>
      </c>
      <c r="AC2816" s="199" t="str">
        <f t="shared" si="5338"/>
        <v>AC$17</v>
      </c>
      <c r="AD2816" s="199" t="str">
        <f t="shared" si="5338"/>
        <v>AD$17</v>
      </c>
      <c r="AE2816" s="199" t="str">
        <f t="shared" si="5338"/>
        <v>AE$17</v>
      </c>
      <c r="AF2816" s="199" t="str">
        <f t="shared" si="5338"/>
        <v>AF$17</v>
      </c>
      <c r="AG2816" s="199" t="str">
        <f t="shared" si="5338"/>
        <v>AG$17</v>
      </c>
      <c r="AH2816" s="199" t="str">
        <f t="shared" si="5338"/>
        <v>AH$17</v>
      </c>
      <c r="AI2816" s="199" t="str">
        <f t="shared" si="5338"/>
        <v>AI$17</v>
      </c>
      <c r="AJ2816" s="199" t="str">
        <f t="shared" si="5338"/>
        <v>AJ$17</v>
      </c>
      <c r="AK2816" s="199" t="str">
        <f t="shared" si="5338"/>
        <v>AK$17</v>
      </c>
      <c r="AL2816" s="199" t="str">
        <f t="shared" si="5338"/>
        <v>AL$17</v>
      </c>
      <c r="AM2816" s="199" t="str">
        <f t="shared" si="5338"/>
        <v>AM$17</v>
      </c>
      <c r="AN2816" s="199" t="str">
        <f t="shared" si="5338"/>
        <v>AN$17</v>
      </c>
      <c r="AO2816" s="199" t="str">
        <f t="shared" si="5338"/>
        <v>AO$17</v>
      </c>
      <c r="AP2816" s="199" t="str">
        <f t="shared" si="5338"/>
        <v>AP$17</v>
      </c>
      <c r="AQ2816" s="199" t="str">
        <f t="shared" si="5338"/>
        <v>AQ$17</v>
      </c>
      <c r="AR2816" s="199" t="str">
        <f t="shared" si="5338"/>
        <v>AR$17</v>
      </c>
      <c r="AS2816" s="199" t="str">
        <f t="shared" si="5338"/>
        <v>AS$17</v>
      </c>
      <c r="AT2816" s="199" t="str">
        <f t="shared" si="5338"/>
        <v>AT$17</v>
      </c>
      <c r="AU2816" s="199" t="str">
        <f t="shared" si="5338"/>
        <v>AU$17</v>
      </c>
      <c r="AV2816" s="199" t="str">
        <f t="shared" si="5338"/>
        <v>AV$17</v>
      </c>
      <c r="AW2816" s="199" t="str">
        <f t="shared" si="5338"/>
        <v>AW$17</v>
      </c>
      <c r="AX2816" s="199" t="str">
        <f t="shared" si="5338"/>
        <v>AX$17</v>
      </c>
      <c r="AY2816" s="199" t="str">
        <f t="shared" ref="AY2816:CD2816" si="5339">AY$21</f>
        <v>AY$17</v>
      </c>
      <c r="AZ2816" s="199" t="str">
        <f t="shared" si="5339"/>
        <v>AZ$17</v>
      </c>
      <c r="BA2816" s="199" t="str">
        <f t="shared" si="5339"/>
        <v>BA$17</v>
      </c>
      <c r="BB2816" s="199" t="str">
        <f t="shared" si="5339"/>
        <v>BB$17</v>
      </c>
      <c r="BC2816" s="199" t="str">
        <f t="shared" si="5339"/>
        <v>BC$17</v>
      </c>
      <c r="BD2816" s="199" t="str">
        <f t="shared" si="5339"/>
        <v>BD$17</v>
      </c>
      <c r="BE2816" s="199" t="str">
        <f t="shared" si="5339"/>
        <v>BE$17</v>
      </c>
      <c r="BF2816" s="199" t="str">
        <f t="shared" si="5339"/>
        <v>BF$17</v>
      </c>
      <c r="BG2816" s="199" t="str">
        <f t="shared" si="5339"/>
        <v>BG$17</v>
      </c>
      <c r="BH2816" s="199" t="str">
        <f t="shared" si="5339"/>
        <v>BH$17</v>
      </c>
      <c r="BI2816" s="199" t="str">
        <f t="shared" si="5339"/>
        <v>BI$17</v>
      </c>
      <c r="BJ2816" s="199" t="str">
        <f t="shared" si="5339"/>
        <v>BJ$17</v>
      </c>
      <c r="BK2816" s="199" t="str">
        <f t="shared" si="5339"/>
        <v>BK$17</v>
      </c>
      <c r="BL2816" s="199" t="str">
        <f t="shared" si="5339"/>
        <v>BL$17</v>
      </c>
      <c r="BM2816" s="199" t="str">
        <f t="shared" si="5339"/>
        <v>BM$17</v>
      </c>
      <c r="BN2816" s="199" t="str">
        <f t="shared" si="5339"/>
        <v>BN$17</v>
      </c>
      <c r="BO2816" s="199" t="str">
        <f t="shared" si="5339"/>
        <v>BO$17</v>
      </c>
      <c r="BP2816" s="199" t="str">
        <f t="shared" si="5339"/>
        <v>BP$17</v>
      </c>
      <c r="BQ2816" s="199" t="str">
        <f t="shared" si="5339"/>
        <v>BQ$17</v>
      </c>
      <c r="BR2816" s="199" t="str">
        <f t="shared" si="5339"/>
        <v>BR$17</v>
      </c>
      <c r="BS2816" s="199" t="str">
        <f t="shared" si="5339"/>
        <v>BS$17</v>
      </c>
      <c r="BT2816" s="199" t="str">
        <f t="shared" si="5339"/>
        <v>BT$17</v>
      </c>
      <c r="BU2816" s="199" t="str">
        <f t="shared" si="5339"/>
        <v>BU$17</v>
      </c>
      <c r="BV2816" s="199" t="str">
        <f t="shared" si="5339"/>
        <v>BV$17</v>
      </c>
      <c r="BW2816" s="199" t="str">
        <f t="shared" si="5339"/>
        <v>BW$17</v>
      </c>
      <c r="BX2816" s="199" t="str">
        <f t="shared" si="5339"/>
        <v>BX$17</v>
      </c>
      <c r="BY2816" s="199" t="str">
        <f t="shared" si="5339"/>
        <v>BY$17</v>
      </c>
      <c r="BZ2816" s="199" t="str">
        <f t="shared" si="5339"/>
        <v>BZ$17</v>
      </c>
      <c r="CA2816" s="199" t="str">
        <f t="shared" si="5339"/>
        <v>CA$17</v>
      </c>
      <c r="CB2816" s="199" t="str">
        <f t="shared" si="5339"/>
        <v>CB$17</v>
      </c>
      <c r="CC2816" s="199" t="str">
        <f t="shared" si="5339"/>
        <v>CC$17</v>
      </c>
      <c r="CD2816" s="199" t="str">
        <f t="shared" si="5339"/>
        <v>CD$17</v>
      </c>
      <c r="CE2816" s="199" t="str">
        <f t="shared" ref="CE2816:CL2816" si="5340">CE$21</f>
        <v>CE$17</v>
      </c>
      <c r="CF2816" s="199" t="str">
        <f t="shared" si="5340"/>
        <v>CF$17</v>
      </c>
      <c r="CG2816" s="199" t="str">
        <f t="shared" si="5340"/>
        <v>CG$17</v>
      </c>
      <c r="CH2816" s="199" t="str">
        <f t="shared" si="5340"/>
        <v>CH$17</v>
      </c>
      <c r="CI2816" s="199" t="str">
        <f t="shared" si="5340"/>
        <v>CI$17</v>
      </c>
      <c r="CJ2816" s="199" t="str">
        <f t="shared" si="5340"/>
        <v>CJ$17</v>
      </c>
      <c r="CK2816" s="199" t="str">
        <f t="shared" si="5340"/>
        <v>CK$17</v>
      </c>
      <c r="CL2816" s="199" t="str">
        <f t="shared" si="5340"/>
        <v>CL$17</v>
      </c>
      <c r="CN2816" s="201"/>
      <c r="CO2816" s="199" t="str">
        <f t="shared" ref="CO2816:DL2816" si="5341">CO$21</f>
        <v>CO$17</v>
      </c>
      <c r="CP2816" s="199" t="str">
        <f t="shared" si="5341"/>
        <v>CP$17</v>
      </c>
      <c r="CQ2816" s="199" t="str">
        <f t="shared" si="5341"/>
        <v>CQ$17</v>
      </c>
      <c r="CR2816" s="199" t="str">
        <f t="shared" si="5341"/>
        <v>CR$17</v>
      </c>
      <c r="CS2816" s="199" t="str">
        <f t="shared" si="5341"/>
        <v>CS$17</v>
      </c>
      <c r="CT2816" s="199" t="str">
        <f t="shared" si="5341"/>
        <v>CT$17</v>
      </c>
      <c r="CU2816" s="199" t="str">
        <f t="shared" si="5341"/>
        <v>CU$17</v>
      </c>
      <c r="CV2816" s="199" t="str">
        <f t="shared" si="5341"/>
        <v>CV$17</v>
      </c>
      <c r="CW2816" s="199" t="str">
        <f t="shared" si="5341"/>
        <v>CW$17</v>
      </c>
      <c r="CX2816" s="199" t="str">
        <f t="shared" si="5341"/>
        <v>CX$17</v>
      </c>
      <c r="CY2816" s="199" t="str">
        <f t="shared" si="5341"/>
        <v>CY$17</v>
      </c>
      <c r="CZ2816" s="199" t="str">
        <f t="shared" si="5341"/>
        <v>CZ$17</v>
      </c>
      <c r="DA2816" s="199" t="str">
        <f t="shared" si="5341"/>
        <v>DA$17</v>
      </c>
      <c r="DB2816" s="199" t="str">
        <f t="shared" si="5341"/>
        <v>DB$17</v>
      </c>
      <c r="DC2816" s="199" t="str">
        <f t="shared" si="5341"/>
        <v>DC$17</v>
      </c>
      <c r="DD2816" s="199" t="str">
        <f t="shared" si="5341"/>
        <v>DD$17</v>
      </c>
      <c r="DE2816" s="199" t="str">
        <f t="shared" si="5341"/>
        <v>DE$17</v>
      </c>
      <c r="DF2816" s="199" t="str">
        <f t="shared" si="5341"/>
        <v>DF$17</v>
      </c>
      <c r="DG2816" s="199" t="str">
        <f t="shared" si="5341"/>
        <v>DG$17</v>
      </c>
      <c r="DH2816" s="199" t="str">
        <f t="shared" si="5341"/>
        <v>DH$17</v>
      </c>
      <c r="DI2816" s="199" t="str">
        <f t="shared" si="5341"/>
        <v>DI$17</v>
      </c>
      <c r="DJ2816" s="199" t="str">
        <f t="shared" si="5341"/>
        <v>DJ$17</v>
      </c>
      <c r="DK2816" s="199" t="str">
        <f t="shared" si="5341"/>
        <v>DK$17</v>
      </c>
      <c r="DL2816" s="199" t="str">
        <f t="shared" si="5341"/>
        <v>DL$17</v>
      </c>
    </row>
    <row r="2817" spans="1:116" x14ac:dyDescent="0.4">
      <c r="A2817" s="174"/>
      <c r="E2817" s="8"/>
      <c r="G2817" s="175" t="s">
        <v>491</v>
      </c>
      <c r="H2817" s="200"/>
      <c r="I2817" s="201"/>
      <c r="J2817" s="201"/>
      <c r="K2817" s="202"/>
      <c r="L2817" s="202"/>
      <c r="M2817" s="202"/>
      <c r="N2817" s="202"/>
      <c r="O2817" s="202"/>
      <c r="P2817" s="202"/>
      <c r="R2817" s="202"/>
      <c r="S2817" s="190"/>
      <c r="T2817" s="190"/>
      <c r="U2817" s="190"/>
      <c r="V2817" s="190"/>
      <c r="W2817" s="190"/>
      <c r="X2817" s="190"/>
      <c r="Y2817" s="190"/>
      <c r="Z2817" s="190"/>
      <c r="AA2817" s="190"/>
      <c r="AB2817" s="190"/>
      <c r="AC2817" s="190"/>
      <c r="AD2817" s="190"/>
      <c r="AE2817" s="190"/>
      <c r="AF2817" s="190"/>
      <c r="AG2817" s="190"/>
      <c r="AH2817" s="190"/>
      <c r="AI2817" s="190"/>
      <c r="AJ2817" s="190"/>
      <c r="AK2817" s="190"/>
      <c r="AL2817" s="190"/>
      <c r="AM2817" s="190"/>
      <c r="AN2817" s="190"/>
      <c r="AO2817" s="190"/>
      <c r="AP2817" s="190"/>
      <c r="AQ2817" s="190"/>
      <c r="AR2817" s="190"/>
      <c r="AS2817" s="190"/>
      <c r="AT2817" s="190"/>
      <c r="AU2817" s="190"/>
      <c r="AV2817" s="190"/>
      <c r="AW2817" s="190"/>
      <c r="AX2817" s="190"/>
      <c r="AY2817" s="190"/>
      <c r="AZ2817" s="190"/>
      <c r="BA2817" s="190"/>
      <c r="BB2817" s="190"/>
      <c r="BC2817" s="190"/>
      <c r="BD2817" s="190"/>
      <c r="BE2817" s="190"/>
      <c r="BF2817" s="190"/>
      <c r="BG2817" s="190"/>
      <c r="BH2817" s="190"/>
      <c r="BI2817" s="190"/>
      <c r="BJ2817" s="190"/>
      <c r="BK2817" s="190"/>
      <c r="BL2817" s="190"/>
      <c r="BM2817" s="190"/>
      <c r="BN2817" s="190"/>
      <c r="BO2817" s="190"/>
      <c r="BP2817" s="190"/>
      <c r="BQ2817" s="190"/>
      <c r="BR2817" s="190"/>
      <c r="BS2817" s="190"/>
      <c r="BT2817" s="190"/>
      <c r="BU2817" s="190"/>
      <c r="BV2817" s="190"/>
      <c r="BW2817" s="190"/>
      <c r="BX2817" s="190"/>
      <c r="BY2817" s="190"/>
      <c r="BZ2817" s="190"/>
      <c r="CA2817" s="190"/>
      <c r="CB2817" s="190"/>
      <c r="CC2817" s="190"/>
      <c r="CD2817" s="190"/>
      <c r="CE2817" s="190"/>
      <c r="CF2817" s="190"/>
      <c r="CG2817" s="190"/>
      <c r="CH2817" s="190"/>
      <c r="CI2817" s="190"/>
      <c r="CJ2817" s="190"/>
      <c r="CK2817" s="190"/>
      <c r="CL2817" s="190"/>
      <c r="CN2817" s="201"/>
      <c r="CO2817" s="190"/>
      <c r="CP2817" s="190"/>
      <c r="CQ2817" s="190"/>
      <c r="CR2817" s="190"/>
      <c r="CS2817" s="190"/>
      <c r="CT2817" s="190"/>
      <c r="CU2817" s="190"/>
      <c r="CV2817" s="190"/>
      <c r="CW2817" s="190"/>
      <c r="CX2817" s="190"/>
      <c r="CY2817" s="190"/>
      <c r="CZ2817" s="190"/>
      <c r="DA2817" s="190"/>
      <c r="DB2817" s="190"/>
      <c r="DC2817" s="190"/>
      <c r="DD2817" s="190"/>
      <c r="DE2817" s="190"/>
      <c r="DF2817" s="190"/>
      <c r="DG2817" s="190"/>
      <c r="DH2817" s="190"/>
      <c r="DI2817" s="190"/>
      <c r="DJ2817" s="190"/>
      <c r="DK2817" s="190"/>
      <c r="DL2817" s="190"/>
    </row>
    <row r="2818" spans="1:116" x14ac:dyDescent="0.4">
      <c r="A2818" s="174"/>
      <c r="E2818" s="8"/>
      <c r="G2818" s="175" t="s">
        <v>505</v>
      </c>
      <c r="H2818" s="200"/>
      <c r="I2818" s="201"/>
      <c r="J2818" s="201"/>
      <c r="K2818" s="202"/>
      <c r="L2818" s="202"/>
      <c r="M2818" s="202"/>
      <c r="N2818" s="202"/>
      <c r="O2818" s="202"/>
      <c r="P2818" s="202"/>
      <c r="R2818" s="202"/>
      <c r="S2818" s="190"/>
      <c r="T2818" s="190"/>
      <c r="U2818" s="190"/>
      <c r="V2818" s="190"/>
      <c r="W2818" s="190"/>
      <c r="X2818" s="190"/>
      <c r="Y2818" s="190"/>
      <c r="Z2818" s="190"/>
      <c r="AA2818" s="190"/>
      <c r="AB2818" s="190"/>
      <c r="AC2818" s="190"/>
      <c r="AD2818" s="190"/>
      <c r="AE2818" s="190"/>
      <c r="AF2818" s="190"/>
      <c r="AG2818" s="190"/>
      <c r="AH2818" s="190"/>
      <c r="AI2818" s="190"/>
      <c r="AJ2818" s="190"/>
      <c r="AK2818" s="190"/>
      <c r="AL2818" s="190"/>
      <c r="AM2818" s="190"/>
      <c r="AN2818" s="190"/>
      <c r="AO2818" s="190"/>
      <c r="AP2818" s="190"/>
      <c r="AQ2818" s="190"/>
      <c r="AR2818" s="190"/>
      <c r="AS2818" s="190"/>
      <c r="AT2818" s="190"/>
      <c r="AU2818" s="190"/>
      <c r="AV2818" s="190"/>
      <c r="AW2818" s="190"/>
      <c r="AX2818" s="190"/>
      <c r="AY2818" s="190"/>
      <c r="AZ2818" s="190"/>
      <c r="BA2818" s="190"/>
      <c r="BB2818" s="190"/>
      <c r="BC2818" s="190"/>
      <c r="BD2818" s="190"/>
      <c r="BE2818" s="190"/>
      <c r="BF2818" s="190"/>
      <c r="BG2818" s="190"/>
      <c r="BH2818" s="190"/>
      <c r="BI2818" s="190"/>
      <c r="BJ2818" s="190"/>
      <c r="BK2818" s="190"/>
      <c r="BL2818" s="190"/>
      <c r="BM2818" s="190"/>
      <c r="BN2818" s="190"/>
      <c r="BO2818" s="190"/>
      <c r="BP2818" s="190"/>
      <c r="BQ2818" s="190"/>
      <c r="BR2818" s="190"/>
      <c r="BS2818" s="190"/>
      <c r="BT2818" s="190"/>
      <c r="BU2818" s="190"/>
      <c r="BV2818" s="190"/>
      <c r="BW2818" s="190"/>
      <c r="BX2818" s="190"/>
      <c r="BY2818" s="190"/>
      <c r="BZ2818" s="190"/>
      <c r="CA2818" s="190"/>
      <c r="CB2818" s="190"/>
      <c r="CC2818" s="190"/>
      <c r="CD2818" s="190"/>
      <c r="CE2818" s="190"/>
      <c r="CF2818" s="190"/>
      <c r="CG2818" s="190"/>
      <c r="CH2818" s="190"/>
      <c r="CI2818" s="190"/>
      <c r="CJ2818" s="190"/>
      <c r="CK2818" s="190"/>
      <c r="CL2818" s="190"/>
      <c r="CN2818" s="201"/>
      <c r="CO2818" s="190"/>
      <c r="CP2818" s="190"/>
      <c r="CQ2818" s="190"/>
      <c r="CR2818" s="190"/>
      <c r="CS2818" s="190"/>
      <c r="CT2818" s="190"/>
      <c r="CU2818" s="190"/>
      <c r="CV2818" s="190"/>
      <c r="CW2818" s="190"/>
      <c r="CX2818" s="190"/>
      <c r="CY2818" s="190"/>
      <c r="CZ2818" s="190"/>
      <c r="DA2818" s="190"/>
      <c r="DB2818" s="190"/>
      <c r="DC2818" s="190"/>
      <c r="DD2818" s="190"/>
      <c r="DE2818" s="190"/>
      <c r="DF2818" s="190"/>
      <c r="DG2818" s="190"/>
      <c r="DH2818" s="190"/>
      <c r="DI2818" s="190"/>
      <c r="DJ2818" s="190"/>
      <c r="DK2818" s="190"/>
      <c r="DL2818" s="190"/>
    </row>
    <row r="2819" spans="1:116" x14ac:dyDescent="0.4">
      <c r="A2819" s="174"/>
      <c r="E2819" s="8"/>
      <c r="G2819" s="175" t="s">
        <v>463</v>
      </c>
      <c r="H2819" s="200"/>
      <c r="I2819" s="201"/>
      <c r="J2819" s="201"/>
      <c r="K2819" s="202"/>
      <c r="L2819" s="202"/>
      <c r="M2819" s="202"/>
      <c r="N2819" s="202"/>
      <c r="O2819" s="202"/>
      <c r="P2819" s="202"/>
      <c r="R2819" s="202"/>
      <c r="S2819" s="190" t="str">
        <f t="shared" ref="S2819:AX2819" si="5342">S$22</f>
        <v>S$18</v>
      </c>
      <c r="T2819" s="190" t="str">
        <f t="shared" si="5342"/>
        <v>T$18</v>
      </c>
      <c r="U2819" s="190" t="str">
        <f t="shared" si="5342"/>
        <v>U$18</v>
      </c>
      <c r="V2819" s="190" t="str">
        <f t="shared" si="5342"/>
        <v>V$18</v>
      </c>
      <c r="W2819" s="190" t="str">
        <f t="shared" si="5342"/>
        <v>W$18</v>
      </c>
      <c r="X2819" s="190" t="str">
        <f t="shared" si="5342"/>
        <v>X$18</v>
      </c>
      <c r="Y2819" s="190" t="str">
        <f t="shared" si="5342"/>
        <v>Y$18</v>
      </c>
      <c r="Z2819" s="190" t="str">
        <f t="shared" si="5342"/>
        <v>Z$18</v>
      </c>
      <c r="AA2819" s="190" t="str">
        <f t="shared" si="5342"/>
        <v>AA$18</v>
      </c>
      <c r="AB2819" s="190" t="str">
        <f t="shared" si="5342"/>
        <v>AB$18</v>
      </c>
      <c r="AC2819" s="190" t="str">
        <f t="shared" si="5342"/>
        <v>AC$18</v>
      </c>
      <c r="AD2819" s="190" t="str">
        <f t="shared" si="5342"/>
        <v>AD$18</v>
      </c>
      <c r="AE2819" s="190" t="str">
        <f t="shared" si="5342"/>
        <v>AE$18</v>
      </c>
      <c r="AF2819" s="190" t="str">
        <f t="shared" si="5342"/>
        <v>AF$18</v>
      </c>
      <c r="AG2819" s="190" t="str">
        <f t="shared" si="5342"/>
        <v>AG$18</v>
      </c>
      <c r="AH2819" s="190" t="str">
        <f t="shared" si="5342"/>
        <v>AH$18</v>
      </c>
      <c r="AI2819" s="190" t="str">
        <f t="shared" si="5342"/>
        <v>AI$18</v>
      </c>
      <c r="AJ2819" s="190" t="str">
        <f t="shared" si="5342"/>
        <v>AJ$18</v>
      </c>
      <c r="AK2819" s="190" t="str">
        <f t="shared" si="5342"/>
        <v>AK$18</v>
      </c>
      <c r="AL2819" s="190" t="str">
        <f t="shared" si="5342"/>
        <v>AL$18</v>
      </c>
      <c r="AM2819" s="190" t="str">
        <f t="shared" si="5342"/>
        <v>AM$18</v>
      </c>
      <c r="AN2819" s="190" t="str">
        <f t="shared" si="5342"/>
        <v>AN$18</v>
      </c>
      <c r="AO2819" s="190" t="str">
        <f t="shared" si="5342"/>
        <v>AO$18</v>
      </c>
      <c r="AP2819" s="190" t="str">
        <f t="shared" si="5342"/>
        <v>AP$18</v>
      </c>
      <c r="AQ2819" s="190" t="str">
        <f t="shared" si="5342"/>
        <v>AQ$18</v>
      </c>
      <c r="AR2819" s="190" t="str">
        <f t="shared" si="5342"/>
        <v>AR$18</v>
      </c>
      <c r="AS2819" s="190" t="str">
        <f t="shared" si="5342"/>
        <v>AS$18</v>
      </c>
      <c r="AT2819" s="190" t="str">
        <f t="shared" si="5342"/>
        <v>AT$18</v>
      </c>
      <c r="AU2819" s="190" t="str">
        <f t="shared" si="5342"/>
        <v>AU$18</v>
      </c>
      <c r="AV2819" s="190" t="str">
        <f t="shared" si="5342"/>
        <v>AV$18</v>
      </c>
      <c r="AW2819" s="190" t="str">
        <f t="shared" si="5342"/>
        <v>AW$18</v>
      </c>
      <c r="AX2819" s="190" t="str">
        <f t="shared" si="5342"/>
        <v>AX$18</v>
      </c>
      <c r="AY2819" s="190" t="str">
        <f t="shared" ref="AY2819:CD2819" si="5343">AY$22</f>
        <v>AY$18</v>
      </c>
      <c r="AZ2819" s="190" t="str">
        <f t="shared" si="5343"/>
        <v>AZ$18</v>
      </c>
      <c r="BA2819" s="190" t="str">
        <f t="shared" si="5343"/>
        <v>BA$18</v>
      </c>
      <c r="BB2819" s="190" t="str">
        <f t="shared" si="5343"/>
        <v>BB$18</v>
      </c>
      <c r="BC2819" s="190" t="str">
        <f t="shared" si="5343"/>
        <v>BC$18</v>
      </c>
      <c r="BD2819" s="190" t="str">
        <f t="shared" si="5343"/>
        <v>BD$18</v>
      </c>
      <c r="BE2819" s="190" t="str">
        <f t="shared" si="5343"/>
        <v>BE$18</v>
      </c>
      <c r="BF2819" s="190" t="str">
        <f t="shared" si="5343"/>
        <v>BF$18</v>
      </c>
      <c r="BG2819" s="190" t="str">
        <f t="shared" si="5343"/>
        <v>BG$18</v>
      </c>
      <c r="BH2819" s="190" t="str">
        <f t="shared" si="5343"/>
        <v>BH$18</v>
      </c>
      <c r="BI2819" s="190" t="str">
        <f t="shared" si="5343"/>
        <v>BI$18</v>
      </c>
      <c r="BJ2819" s="190" t="str">
        <f t="shared" si="5343"/>
        <v>BJ$18</v>
      </c>
      <c r="BK2819" s="190" t="str">
        <f t="shared" si="5343"/>
        <v>BK$18</v>
      </c>
      <c r="BL2819" s="190" t="str">
        <f t="shared" si="5343"/>
        <v>BL$18</v>
      </c>
      <c r="BM2819" s="190" t="str">
        <f t="shared" si="5343"/>
        <v>BM$18</v>
      </c>
      <c r="BN2819" s="190" t="str">
        <f t="shared" si="5343"/>
        <v>BN$18</v>
      </c>
      <c r="BO2819" s="190" t="str">
        <f t="shared" si="5343"/>
        <v>BO$18</v>
      </c>
      <c r="BP2819" s="190" t="str">
        <f t="shared" si="5343"/>
        <v>BP$18</v>
      </c>
      <c r="BQ2819" s="190" t="str">
        <f t="shared" si="5343"/>
        <v>BQ$18</v>
      </c>
      <c r="BR2819" s="190" t="str">
        <f t="shared" si="5343"/>
        <v>BR$18</v>
      </c>
      <c r="BS2819" s="190" t="str">
        <f t="shared" si="5343"/>
        <v>BS$18</v>
      </c>
      <c r="BT2819" s="190" t="str">
        <f t="shared" si="5343"/>
        <v>BT$18</v>
      </c>
      <c r="BU2819" s="190" t="str">
        <f t="shared" si="5343"/>
        <v>BU$18</v>
      </c>
      <c r="BV2819" s="190" t="str">
        <f t="shared" si="5343"/>
        <v>BV$18</v>
      </c>
      <c r="BW2819" s="190" t="str">
        <f t="shared" si="5343"/>
        <v>BW$18</v>
      </c>
      <c r="BX2819" s="190" t="str">
        <f t="shared" si="5343"/>
        <v>BX$18</v>
      </c>
      <c r="BY2819" s="190" t="str">
        <f t="shared" si="5343"/>
        <v>BY$18</v>
      </c>
      <c r="BZ2819" s="190" t="str">
        <f t="shared" si="5343"/>
        <v>BZ$18</v>
      </c>
      <c r="CA2819" s="190" t="str">
        <f t="shared" si="5343"/>
        <v>CA$18</v>
      </c>
      <c r="CB2819" s="190" t="str">
        <f t="shared" si="5343"/>
        <v>CB$18</v>
      </c>
      <c r="CC2819" s="190" t="str">
        <f t="shared" si="5343"/>
        <v>CC$18</v>
      </c>
      <c r="CD2819" s="190" t="str">
        <f t="shared" si="5343"/>
        <v>CD$18</v>
      </c>
      <c r="CE2819" s="190" t="str">
        <f t="shared" ref="CE2819:CL2819" si="5344">CE$22</f>
        <v>CE$18</v>
      </c>
      <c r="CF2819" s="190" t="str">
        <f t="shared" si="5344"/>
        <v>CF$18</v>
      </c>
      <c r="CG2819" s="190" t="str">
        <f t="shared" si="5344"/>
        <v>CG$18</v>
      </c>
      <c r="CH2819" s="190" t="str">
        <f t="shared" si="5344"/>
        <v>CH$18</v>
      </c>
      <c r="CI2819" s="190" t="str">
        <f t="shared" si="5344"/>
        <v>CI$18</v>
      </c>
      <c r="CJ2819" s="190" t="str">
        <f t="shared" si="5344"/>
        <v>CJ$18</v>
      </c>
      <c r="CK2819" s="190" t="str">
        <f t="shared" si="5344"/>
        <v>CK$18</v>
      </c>
      <c r="CL2819" s="190" t="str">
        <f t="shared" si="5344"/>
        <v>CL$18</v>
      </c>
      <c r="CN2819" s="201"/>
      <c r="CO2819" s="190" t="str">
        <f t="shared" ref="CO2819:DL2819" si="5345">CO$22</f>
        <v>CO$18</v>
      </c>
      <c r="CP2819" s="190" t="str">
        <f t="shared" si="5345"/>
        <v>CP$18</v>
      </c>
      <c r="CQ2819" s="190" t="str">
        <f t="shared" si="5345"/>
        <v>CQ$18</v>
      </c>
      <c r="CR2819" s="190" t="str">
        <f t="shared" si="5345"/>
        <v>CR$18</v>
      </c>
      <c r="CS2819" s="190" t="str">
        <f t="shared" si="5345"/>
        <v>CS$18</v>
      </c>
      <c r="CT2819" s="190" t="str">
        <f t="shared" si="5345"/>
        <v>CT$18</v>
      </c>
      <c r="CU2819" s="190" t="str">
        <f t="shared" si="5345"/>
        <v>CU$18</v>
      </c>
      <c r="CV2819" s="190" t="str">
        <f t="shared" si="5345"/>
        <v>CV$18</v>
      </c>
      <c r="CW2819" s="190" t="str">
        <f t="shared" si="5345"/>
        <v>CW$18</v>
      </c>
      <c r="CX2819" s="190" t="str">
        <f t="shared" si="5345"/>
        <v>CX$18</v>
      </c>
      <c r="CY2819" s="190" t="str">
        <f t="shared" si="5345"/>
        <v>CY$18</v>
      </c>
      <c r="CZ2819" s="190" t="str">
        <f t="shared" si="5345"/>
        <v>CZ$18</v>
      </c>
      <c r="DA2819" s="190" t="str">
        <f t="shared" si="5345"/>
        <v>DA$18</v>
      </c>
      <c r="DB2819" s="190" t="str">
        <f t="shared" si="5345"/>
        <v>DB$18</v>
      </c>
      <c r="DC2819" s="190" t="str">
        <f t="shared" si="5345"/>
        <v>DC$18</v>
      </c>
      <c r="DD2819" s="190" t="str">
        <f t="shared" si="5345"/>
        <v>DD$18</v>
      </c>
      <c r="DE2819" s="190" t="str">
        <f t="shared" si="5345"/>
        <v>DE$18</v>
      </c>
      <c r="DF2819" s="190" t="str">
        <f t="shared" si="5345"/>
        <v>DF$18</v>
      </c>
      <c r="DG2819" s="190" t="str">
        <f t="shared" si="5345"/>
        <v>DG$18</v>
      </c>
      <c r="DH2819" s="190" t="str">
        <f t="shared" si="5345"/>
        <v>DH$18</v>
      </c>
      <c r="DI2819" s="190" t="str">
        <f t="shared" si="5345"/>
        <v>DI$18</v>
      </c>
      <c r="DJ2819" s="190" t="str">
        <f t="shared" si="5345"/>
        <v>DJ$18</v>
      </c>
      <c r="DK2819" s="190" t="str">
        <f t="shared" si="5345"/>
        <v>DK$18</v>
      </c>
      <c r="DL2819" s="190" t="str">
        <f t="shared" si="5345"/>
        <v>DL$18</v>
      </c>
    </row>
    <row r="2820" spans="1:116" x14ac:dyDescent="0.4">
      <c r="A2820" s="174"/>
      <c r="E2820" s="8"/>
      <c r="G2820" s="175" t="s">
        <v>464</v>
      </c>
      <c r="H2820" s="200"/>
      <c r="I2820" s="201"/>
      <c r="J2820" s="201"/>
      <c r="K2820" s="202"/>
      <c r="L2820" s="202"/>
      <c r="M2820" s="202"/>
      <c r="N2820" s="202"/>
      <c r="O2820" s="202"/>
      <c r="P2820" s="202"/>
      <c r="R2820" s="202"/>
      <c r="S2820" s="190" t="str">
        <f t="shared" ref="S2820:AX2820" si="5346">S$23</f>
        <v>S$19</v>
      </c>
      <c r="T2820" s="190" t="str">
        <f t="shared" si="5346"/>
        <v>T$19</v>
      </c>
      <c r="U2820" s="190" t="str">
        <f t="shared" si="5346"/>
        <v>U$19</v>
      </c>
      <c r="V2820" s="190" t="str">
        <f t="shared" si="5346"/>
        <v>V$19</v>
      </c>
      <c r="W2820" s="190" t="str">
        <f t="shared" si="5346"/>
        <v>W$19</v>
      </c>
      <c r="X2820" s="190" t="str">
        <f t="shared" si="5346"/>
        <v>X$19</v>
      </c>
      <c r="Y2820" s="190" t="str">
        <f t="shared" si="5346"/>
        <v>Y$19</v>
      </c>
      <c r="Z2820" s="190" t="str">
        <f t="shared" si="5346"/>
        <v>Z$19</v>
      </c>
      <c r="AA2820" s="190" t="str">
        <f t="shared" si="5346"/>
        <v>AA$19</v>
      </c>
      <c r="AB2820" s="190" t="str">
        <f t="shared" si="5346"/>
        <v>AB$19</v>
      </c>
      <c r="AC2820" s="190" t="str">
        <f t="shared" si="5346"/>
        <v>AC$19</v>
      </c>
      <c r="AD2820" s="190" t="str">
        <f t="shared" si="5346"/>
        <v>AD$19</v>
      </c>
      <c r="AE2820" s="190" t="str">
        <f t="shared" si="5346"/>
        <v>AE$19</v>
      </c>
      <c r="AF2820" s="190" t="str">
        <f t="shared" si="5346"/>
        <v>AF$19</v>
      </c>
      <c r="AG2820" s="190" t="str">
        <f t="shared" si="5346"/>
        <v>AG$19</v>
      </c>
      <c r="AH2820" s="190" t="str">
        <f t="shared" si="5346"/>
        <v>AH$19</v>
      </c>
      <c r="AI2820" s="190" t="str">
        <f t="shared" si="5346"/>
        <v>AI$19</v>
      </c>
      <c r="AJ2820" s="190" t="str">
        <f t="shared" si="5346"/>
        <v>AJ$19</v>
      </c>
      <c r="AK2820" s="190" t="str">
        <f t="shared" si="5346"/>
        <v>AK$19</v>
      </c>
      <c r="AL2820" s="190" t="str">
        <f t="shared" si="5346"/>
        <v>AL$19</v>
      </c>
      <c r="AM2820" s="190" t="str">
        <f t="shared" si="5346"/>
        <v>AM$19</v>
      </c>
      <c r="AN2820" s="190" t="str">
        <f t="shared" si="5346"/>
        <v>AN$19</v>
      </c>
      <c r="AO2820" s="190" t="str">
        <f t="shared" si="5346"/>
        <v>AO$19</v>
      </c>
      <c r="AP2820" s="190" t="str">
        <f t="shared" si="5346"/>
        <v>AP$19</v>
      </c>
      <c r="AQ2820" s="190" t="str">
        <f t="shared" si="5346"/>
        <v>AQ$19</v>
      </c>
      <c r="AR2820" s="190" t="str">
        <f t="shared" si="5346"/>
        <v>AR$19</v>
      </c>
      <c r="AS2820" s="190" t="str">
        <f t="shared" si="5346"/>
        <v>AS$19</v>
      </c>
      <c r="AT2820" s="190" t="str">
        <f t="shared" si="5346"/>
        <v>AT$19</v>
      </c>
      <c r="AU2820" s="190" t="str">
        <f t="shared" si="5346"/>
        <v>AU$19</v>
      </c>
      <c r="AV2820" s="190" t="str">
        <f t="shared" si="5346"/>
        <v>AV$19</v>
      </c>
      <c r="AW2820" s="190" t="str">
        <f t="shared" si="5346"/>
        <v>AW$19</v>
      </c>
      <c r="AX2820" s="190" t="str">
        <f t="shared" si="5346"/>
        <v>AX$19</v>
      </c>
      <c r="AY2820" s="190" t="str">
        <f t="shared" ref="AY2820:CD2820" si="5347">AY$23</f>
        <v>AY$19</v>
      </c>
      <c r="AZ2820" s="190" t="str">
        <f t="shared" si="5347"/>
        <v>AZ$19</v>
      </c>
      <c r="BA2820" s="190" t="str">
        <f t="shared" si="5347"/>
        <v>BA$19</v>
      </c>
      <c r="BB2820" s="190" t="str">
        <f t="shared" si="5347"/>
        <v>BB$19</v>
      </c>
      <c r="BC2820" s="190" t="str">
        <f t="shared" si="5347"/>
        <v>BC$19</v>
      </c>
      <c r="BD2820" s="190" t="str">
        <f t="shared" si="5347"/>
        <v>BD$19</v>
      </c>
      <c r="BE2820" s="190" t="str">
        <f t="shared" si="5347"/>
        <v>BE$19</v>
      </c>
      <c r="BF2820" s="190" t="str">
        <f t="shared" si="5347"/>
        <v>BF$19</v>
      </c>
      <c r="BG2820" s="190" t="str">
        <f t="shared" si="5347"/>
        <v>BG$19</v>
      </c>
      <c r="BH2820" s="190" t="str">
        <f t="shared" si="5347"/>
        <v>BH$19</v>
      </c>
      <c r="BI2820" s="190" t="str">
        <f t="shared" si="5347"/>
        <v>BI$19</v>
      </c>
      <c r="BJ2820" s="190" t="str">
        <f t="shared" si="5347"/>
        <v>BJ$19</v>
      </c>
      <c r="BK2820" s="190" t="str">
        <f t="shared" si="5347"/>
        <v>BK$19</v>
      </c>
      <c r="BL2820" s="190" t="str">
        <f t="shared" si="5347"/>
        <v>BL$19</v>
      </c>
      <c r="BM2820" s="190" t="str">
        <f t="shared" si="5347"/>
        <v>BM$19</v>
      </c>
      <c r="BN2820" s="190" t="str">
        <f t="shared" si="5347"/>
        <v>BN$19</v>
      </c>
      <c r="BO2820" s="190" t="str">
        <f t="shared" si="5347"/>
        <v>BO$19</v>
      </c>
      <c r="BP2820" s="190" t="str">
        <f t="shared" si="5347"/>
        <v>BP$19</v>
      </c>
      <c r="BQ2820" s="190" t="str">
        <f t="shared" si="5347"/>
        <v>BQ$19</v>
      </c>
      <c r="BR2820" s="190" t="str">
        <f t="shared" si="5347"/>
        <v>BR$19</v>
      </c>
      <c r="BS2820" s="190" t="str">
        <f t="shared" si="5347"/>
        <v>BS$19</v>
      </c>
      <c r="BT2820" s="190" t="str">
        <f t="shared" si="5347"/>
        <v>BT$19</v>
      </c>
      <c r="BU2820" s="190" t="str">
        <f t="shared" si="5347"/>
        <v>BU$19</v>
      </c>
      <c r="BV2820" s="190" t="str">
        <f t="shared" si="5347"/>
        <v>BV$19</v>
      </c>
      <c r="BW2820" s="190" t="str">
        <f t="shared" si="5347"/>
        <v>BW$19</v>
      </c>
      <c r="BX2820" s="190" t="str">
        <f t="shared" si="5347"/>
        <v>BX$19</v>
      </c>
      <c r="BY2820" s="190" t="str">
        <f t="shared" si="5347"/>
        <v>BY$19</v>
      </c>
      <c r="BZ2820" s="190" t="str">
        <f t="shared" si="5347"/>
        <v>BZ$19</v>
      </c>
      <c r="CA2820" s="190" t="str">
        <f t="shared" si="5347"/>
        <v>CA$19</v>
      </c>
      <c r="CB2820" s="190" t="str">
        <f t="shared" si="5347"/>
        <v>CB$19</v>
      </c>
      <c r="CC2820" s="190" t="str">
        <f t="shared" si="5347"/>
        <v>CC$19</v>
      </c>
      <c r="CD2820" s="190" t="str">
        <f t="shared" si="5347"/>
        <v>CD$19</v>
      </c>
      <c r="CE2820" s="190" t="str">
        <f t="shared" ref="CE2820:CL2820" si="5348">CE$23</f>
        <v>CE$19</v>
      </c>
      <c r="CF2820" s="190" t="str">
        <f t="shared" si="5348"/>
        <v>CF$19</v>
      </c>
      <c r="CG2820" s="190" t="str">
        <f t="shared" si="5348"/>
        <v>CG$19</v>
      </c>
      <c r="CH2820" s="190" t="str">
        <f t="shared" si="5348"/>
        <v>CH$19</v>
      </c>
      <c r="CI2820" s="190" t="str">
        <f t="shared" si="5348"/>
        <v>CI$19</v>
      </c>
      <c r="CJ2820" s="190" t="str">
        <f t="shared" si="5348"/>
        <v>CJ$19</v>
      </c>
      <c r="CK2820" s="190" t="str">
        <f t="shared" si="5348"/>
        <v>CK$19</v>
      </c>
      <c r="CL2820" s="190" t="str">
        <f t="shared" si="5348"/>
        <v>CL$19</v>
      </c>
      <c r="CN2820" s="201"/>
      <c r="CO2820" s="190" t="str">
        <f t="shared" ref="CO2820:DL2820" si="5349">CO$23</f>
        <v>CO$19</v>
      </c>
      <c r="CP2820" s="190" t="str">
        <f t="shared" si="5349"/>
        <v>CP$19</v>
      </c>
      <c r="CQ2820" s="190" t="str">
        <f t="shared" si="5349"/>
        <v>CQ$19</v>
      </c>
      <c r="CR2820" s="190" t="str">
        <f t="shared" si="5349"/>
        <v>CR$19</v>
      </c>
      <c r="CS2820" s="190" t="str">
        <f t="shared" si="5349"/>
        <v>CS$19</v>
      </c>
      <c r="CT2820" s="190" t="str">
        <f t="shared" si="5349"/>
        <v>CT$19</v>
      </c>
      <c r="CU2820" s="190" t="str">
        <f t="shared" si="5349"/>
        <v>CU$19</v>
      </c>
      <c r="CV2820" s="190" t="str">
        <f t="shared" si="5349"/>
        <v>CV$19</v>
      </c>
      <c r="CW2820" s="190" t="str">
        <f t="shared" si="5349"/>
        <v>CW$19</v>
      </c>
      <c r="CX2820" s="190" t="str">
        <f t="shared" si="5349"/>
        <v>CX$19</v>
      </c>
      <c r="CY2820" s="190" t="str">
        <f t="shared" si="5349"/>
        <v>CY$19</v>
      </c>
      <c r="CZ2820" s="190" t="str">
        <f t="shared" si="5349"/>
        <v>CZ$19</v>
      </c>
      <c r="DA2820" s="190" t="str">
        <f t="shared" si="5349"/>
        <v>DA$19</v>
      </c>
      <c r="DB2820" s="190" t="str">
        <f t="shared" si="5349"/>
        <v>DB$19</v>
      </c>
      <c r="DC2820" s="190" t="str">
        <f t="shared" si="5349"/>
        <v>DC$19</v>
      </c>
      <c r="DD2820" s="190" t="str">
        <f t="shared" si="5349"/>
        <v>DD$19</v>
      </c>
      <c r="DE2820" s="190" t="str">
        <f t="shared" si="5349"/>
        <v>DE$19</v>
      </c>
      <c r="DF2820" s="190" t="str">
        <f t="shared" si="5349"/>
        <v>DF$19</v>
      </c>
      <c r="DG2820" s="190" t="str">
        <f t="shared" si="5349"/>
        <v>DG$19</v>
      </c>
      <c r="DH2820" s="190" t="str">
        <f t="shared" si="5349"/>
        <v>DH$19</v>
      </c>
      <c r="DI2820" s="190" t="str">
        <f t="shared" si="5349"/>
        <v>DI$19</v>
      </c>
      <c r="DJ2820" s="190" t="str">
        <f t="shared" si="5349"/>
        <v>DJ$19</v>
      </c>
      <c r="DK2820" s="190" t="str">
        <f t="shared" si="5349"/>
        <v>DK$19</v>
      </c>
      <c r="DL2820" s="190" t="str">
        <f t="shared" si="5349"/>
        <v>DL$19</v>
      </c>
    </row>
    <row r="2821" spans="1:116" x14ac:dyDescent="0.4">
      <c r="A2821" s="31" t="s">
        <v>218</v>
      </c>
      <c r="B2821" s="31" t="s">
        <v>395</v>
      </c>
      <c r="C2821" s="31"/>
      <c r="D2821" t="s">
        <v>523</v>
      </c>
      <c r="E2821" s="8" t="str">
        <f t="shared" ref="E2821:E2837" si="5350">ROW()&amp;" "&amp;D2821</f>
        <v>2821 WCPP-IS</v>
      </c>
      <c r="F2821" t="s">
        <v>525</v>
      </c>
      <c r="G2821" s="70" t="s">
        <v>402</v>
      </c>
      <c r="H2821" s="48"/>
      <c r="I2821" s="297"/>
      <c r="J2821" s="297"/>
      <c r="K2821" s="48"/>
      <c r="L2821" s="48"/>
      <c r="M2821" s="48"/>
      <c r="N2821" s="48"/>
      <c r="O2821" s="48"/>
      <c r="P2821" s="48"/>
      <c r="R2821" s="70"/>
      <c r="S2821" s="298"/>
      <c r="T2821" s="298"/>
      <c r="U2821" s="298"/>
      <c r="V2821" s="298"/>
      <c r="W2821" s="298"/>
      <c r="X2821" s="298"/>
      <c r="Y2821" s="298"/>
      <c r="Z2821" s="298"/>
      <c r="AA2821" s="298"/>
      <c r="AB2821" s="298"/>
      <c r="AC2821" s="298"/>
      <c r="AD2821" s="298"/>
      <c r="AE2821" s="298"/>
      <c r="AF2821" s="298"/>
      <c r="AG2821" s="298"/>
      <c r="AH2821" s="298"/>
      <c r="AI2821" s="298"/>
      <c r="AJ2821" s="298"/>
      <c r="AK2821" s="298"/>
      <c r="AL2821" s="298"/>
      <c r="AM2821" s="298"/>
      <c r="AN2821" s="298"/>
      <c r="AO2821" s="298"/>
      <c r="AP2821" s="298"/>
      <c r="AQ2821" s="298"/>
      <c r="AR2821" s="298"/>
      <c r="AS2821" s="298"/>
      <c r="AT2821" s="298"/>
      <c r="AU2821" s="298"/>
      <c r="AV2821" s="298"/>
      <c r="AW2821" s="298"/>
      <c r="AX2821" s="298"/>
      <c r="AY2821" s="298"/>
      <c r="AZ2821" s="298"/>
      <c r="BA2821" s="298"/>
      <c r="BB2821" s="298"/>
      <c r="BC2821" s="298"/>
      <c r="BD2821" s="298"/>
      <c r="BE2821" s="298"/>
      <c r="BF2821" s="298"/>
      <c r="BG2821" s="298"/>
      <c r="BH2821" s="298"/>
      <c r="BI2821" s="298"/>
      <c r="BJ2821" s="298"/>
      <c r="BK2821" s="298"/>
      <c r="BL2821" s="298"/>
      <c r="BM2821" s="298"/>
      <c r="BN2821" s="298"/>
      <c r="BO2821" s="298"/>
      <c r="BP2821" s="298"/>
      <c r="BQ2821" s="298"/>
      <c r="BR2821" s="298"/>
      <c r="BS2821" s="298"/>
      <c r="BT2821" s="298"/>
      <c r="BU2821" s="298"/>
      <c r="BV2821" s="298"/>
      <c r="BW2821" s="298"/>
      <c r="BX2821" s="298"/>
      <c r="BY2821" s="298"/>
      <c r="BZ2821" s="298"/>
      <c r="CA2821" s="298"/>
      <c r="CB2821" s="298"/>
      <c r="CC2821" s="298"/>
      <c r="CD2821" s="298"/>
      <c r="CE2821" s="298"/>
      <c r="CF2821" s="298"/>
      <c r="CG2821" s="298"/>
      <c r="CH2821" s="298"/>
      <c r="CI2821" s="298"/>
      <c r="CJ2821" s="298"/>
      <c r="CK2821" s="298"/>
      <c r="CL2821" s="298"/>
      <c r="CN2821" s="297"/>
      <c r="CO2821" s="298"/>
      <c r="CP2821" s="298"/>
      <c r="CQ2821" s="298"/>
      <c r="CR2821" s="298"/>
      <c r="CS2821" s="298"/>
      <c r="CT2821" s="298"/>
      <c r="CU2821" s="298"/>
      <c r="CV2821" s="298"/>
      <c r="CW2821" s="298"/>
      <c r="CX2821" s="298"/>
      <c r="CY2821" s="298"/>
      <c r="CZ2821" s="298"/>
      <c r="DA2821" s="298"/>
      <c r="DB2821" s="298"/>
      <c r="DC2821" s="298"/>
      <c r="DD2821" s="298"/>
      <c r="DE2821" s="298"/>
      <c r="DF2821" s="298"/>
      <c r="DG2821" s="298"/>
      <c r="DH2821" s="298"/>
      <c r="DI2821" s="298"/>
      <c r="DJ2821" s="298"/>
      <c r="DK2821" s="298"/>
      <c r="DL2821" s="298"/>
    </row>
    <row r="2822" spans="1:116" x14ac:dyDescent="0.4">
      <c r="A2822" s="31"/>
      <c r="B2822" t="str">
        <f t="shared" ref="B2822:B2829" si="5351">E2822</f>
        <v>2822 WCPP-IS</v>
      </c>
      <c r="D2822" t="s">
        <v>523</v>
      </c>
      <c r="E2822" s="8" t="str">
        <f t="shared" si="5350"/>
        <v>2822 WCPP-IS</v>
      </c>
      <c r="G2822" s="125" t="s">
        <v>524</v>
      </c>
      <c r="H2822" s="31"/>
      <c r="I2822" s="73"/>
      <c r="J2822" s="73"/>
      <c r="K2822" s="124">
        <f>'IS BS CF'!K$22+'IS BS CF'!K$37</f>
        <v>-507350.40000000008</v>
      </c>
      <c r="L2822" s="124">
        <f>'IS BS CF'!L$22+'IS BS CF'!L$37</f>
        <v>-714134.5866666669</v>
      </c>
      <c r="M2822" s="124">
        <f>'IS BS CF'!M$22+'IS BS CF'!M$37</f>
        <v>-853124.64933333348</v>
      </c>
      <c r="N2822" s="124">
        <f>'IS BS CF'!N$22+'IS BS CF'!N$37</f>
        <v>-930770.88179999997</v>
      </c>
      <c r="O2822" s="124">
        <f>'IS BS CF'!O$22+'IS BS CF'!O$37</f>
        <v>-954059.42588999995</v>
      </c>
      <c r="P2822" s="124">
        <f>'IS BS CF'!P$22+'IS BS CF'!P$37</f>
        <v>-978512.39718450012</v>
      </c>
      <c r="Q2822" s="124"/>
      <c r="R2822" s="124">
        <f>'IS BS CF'!R$22+'IS BS CF'!R$37</f>
        <v>0</v>
      </c>
      <c r="S2822" s="124">
        <f>'IS BS CF'!S$22+'IS BS CF'!S$37</f>
        <v>-42279.200000000004</v>
      </c>
      <c r="T2822" s="124">
        <f>'IS BS CF'!T$22+'IS BS CF'!T$37</f>
        <v>-42279.200000000004</v>
      </c>
      <c r="U2822" s="124">
        <f>'IS BS CF'!U$22+'IS BS CF'!U$37</f>
        <v>-42279.200000000004</v>
      </c>
      <c r="V2822" s="124">
        <f>'IS BS CF'!V$22+'IS BS CF'!V$37</f>
        <v>-42279.200000000004</v>
      </c>
      <c r="W2822" s="124">
        <f>'IS BS CF'!W$22+'IS BS CF'!W$37</f>
        <v>-42279.200000000004</v>
      </c>
      <c r="X2822" s="124">
        <f>'IS BS CF'!X$22+'IS BS CF'!X$37</f>
        <v>-42279.200000000004</v>
      </c>
      <c r="Y2822" s="124">
        <f>'IS BS CF'!Y$22+'IS BS CF'!Y$37</f>
        <v>-42279.200000000004</v>
      </c>
      <c r="Z2822" s="124">
        <f>'IS BS CF'!Z$22+'IS BS CF'!Z$37</f>
        <v>-42279.200000000004</v>
      </c>
      <c r="AA2822" s="124">
        <f>'IS BS CF'!AA$22+'IS BS CF'!AA$37</f>
        <v>-42279.200000000004</v>
      </c>
      <c r="AB2822" s="124">
        <f>'IS BS CF'!AB$22+'IS BS CF'!AB$37</f>
        <v>-42279.200000000004</v>
      </c>
      <c r="AC2822" s="124">
        <f>'IS BS CF'!AC$22+'IS BS CF'!AC$37</f>
        <v>-42279.200000000004</v>
      </c>
      <c r="AD2822" s="124">
        <f>'IS BS CF'!AD$22+'IS BS CF'!AD$37</f>
        <v>-42279.200000000004</v>
      </c>
      <c r="AE2822" s="124">
        <f>'IS BS CF'!AE$22+'IS BS CF'!AE$37</f>
        <v>-55355.66</v>
      </c>
      <c r="AF2822" s="124">
        <f>'IS BS CF'!AF$22+'IS BS CF'!AF$37</f>
        <v>-55888.993333333347</v>
      </c>
      <c r="AG2822" s="124">
        <f>'IS BS CF'!AG$22+'IS BS CF'!AG$37</f>
        <v>-56488.993333333347</v>
      </c>
      <c r="AH2822" s="124">
        <f>'IS BS CF'!AH$22+'IS BS CF'!AH$37</f>
        <v>-57155.66</v>
      </c>
      <c r="AI2822" s="124">
        <f>'IS BS CF'!AI$22+'IS BS CF'!AI$37</f>
        <v>-57888.993333333347</v>
      </c>
      <c r="AJ2822" s="124">
        <f>'IS BS CF'!AJ$22+'IS BS CF'!AJ$37</f>
        <v>-58688.993333333347</v>
      </c>
      <c r="AK2822" s="124">
        <f>'IS BS CF'!AK$22+'IS BS CF'!AK$37</f>
        <v>-59555.66</v>
      </c>
      <c r="AL2822" s="124">
        <f>'IS BS CF'!AL$22+'IS BS CF'!AL$37</f>
        <v>-60488.993333333347</v>
      </c>
      <c r="AM2822" s="124">
        <f>'IS BS CF'!AM$22+'IS BS CF'!AM$37</f>
        <v>-61488.993333333347</v>
      </c>
      <c r="AN2822" s="124">
        <f>'IS BS CF'!AN$22+'IS BS CF'!AN$37</f>
        <v>-62555.66</v>
      </c>
      <c r="AO2822" s="124">
        <f>'IS BS CF'!AO$22+'IS BS CF'!AO$37</f>
        <v>-63688.993333333347</v>
      </c>
      <c r="AP2822" s="124">
        <f>'IS BS CF'!AP$22+'IS BS CF'!AP$37</f>
        <v>-64888.993333333347</v>
      </c>
      <c r="AQ2822" s="124">
        <f>'IS BS CF'!AQ$22+'IS BS CF'!AQ$37</f>
        <v>-67915.943000000014</v>
      </c>
      <c r="AR2822" s="124">
        <f>'IS BS CF'!AR$22+'IS BS CF'!AR$37</f>
        <v>-68382.609666666671</v>
      </c>
      <c r="AS2822" s="124">
        <f>'IS BS CF'!AS$22+'IS BS CF'!AS$37</f>
        <v>-68882.609666666671</v>
      </c>
      <c r="AT2822" s="124">
        <f>'IS BS CF'!AT$22+'IS BS CF'!AT$37</f>
        <v>-69415.942999999999</v>
      </c>
      <c r="AU2822" s="124">
        <f>'IS BS CF'!AU$22+'IS BS CF'!AU$37</f>
        <v>-69982.609666666671</v>
      </c>
      <c r="AV2822" s="124">
        <f>'IS BS CF'!AV$22+'IS BS CF'!AV$37</f>
        <v>-70582.609666666671</v>
      </c>
      <c r="AW2822" s="124">
        <f>'IS BS CF'!AW$22+'IS BS CF'!AW$37</f>
        <v>-71215.942999999999</v>
      </c>
      <c r="AX2822" s="124">
        <f>'IS BS CF'!AX$22+'IS BS CF'!AX$37</f>
        <v>-71882.609666666671</v>
      </c>
      <c r="AY2822" s="124">
        <f>'IS BS CF'!AY$22+'IS BS CF'!AY$37</f>
        <v>-72582.609666666671</v>
      </c>
      <c r="AZ2822" s="124">
        <f>'IS BS CF'!AZ$22+'IS BS CF'!AZ$37</f>
        <v>-73315.942999999999</v>
      </c>
      <c r="BA2822" s="124">
        <f>'IS BS CF'!BA$22+'IS BS CF'!BA$37</f>
        <v>-74082.609666666671</v>
      </c>
      <c r="BB2822" s="124">
        <f>'IS BS CF'!BB$22+'IS BS CF'!BB$37</f>
        <v>-74882.609666666671</v>
      </c>
      <c r="BC2822" s="124">
        <f>'IS BS CF'!BC$22+'IS BS CF'!BC$37</f>
        <v>-77564.240150000012</v>
      </c>
      <c r="BD2822" s="124">
        <f>'IS BS CF'!BD$22+'IS BS CF'!BD$37</f>
        <v>-77564.240150000012</v>
      </c>
      <c r="BE2822" s="124">
        <f>'IS BS CF'!BE$22+'IS BS CF'!BE$37</f>
        <v>-77564.240150000012</v>
      </c>
      <c r="BF2822" s="124">
        <f>'IS BS CF'!BF$22+'IS BS CF'!BF$37</f>
        <v>-77564.240150000012</v>
      </c>
      <c r="BG2822" s="124">
        <f>'IS BS CF'!BG$22+'IS BS CF'!BG$37</f>
        <v>-77564.240150000012</v>
      </c>
      <c r="BH2822" s="124">
        <f>'IS BS CF'!BH$22+'IS BS CF'!BH$37</f>
        <v>-77564.240150000012</v>
      </c>
      <c r="BI2822" s="124">
        <f>'IS BS CF'!BI$22+'IS BS CF'!BI$37</f>
        <v>-77564.240150000012</v>
      </c>
      <c r="BJ2822" s="124">
        <f>'IS BS CF'!BJ$22+'IS BS CF'!BJ$37</f>
        <v>-77564.240150000012</v>
      </c>
      <c r="BK2822" s="124">
        <f>'IS BS CF'!BK$22+'IS BS CF'!BK$37</f>
        <v>-77564.240150000012</v>
      </c>
      <c r="BL2822" s="124">
        <f>'IS BS CF'!BL$22+'IS BS CF'!BL$37</f>
        <v>-77564.240150000012</v>
      </c>
      <c r="BM2822" s="124">
        <f>'IS BS CF'!BM$22+'IS BS CF'!BM$37</f>
        <v>-77564.240150000012</v>
      </c>
      <c r="BN2822" s="124">
        <f>'IS BS CF'!BN$22+'IS BS CF'!BN$37</f>
        <v>-77564.240150000012</v>
      </c>
      <c r="BO2822" s="124">
        <f>'IS BS CF'!BO$22+'IS BS CF'!BO$37</f>
        <v>-79504.952157500011</v>
      </c>
      <c r="BP2822" s="124">
        <f>'IS BS CF'!BP$22+'IS BS CF'!BP$37</f>
        <v>-79504.952157500011</v>
      </c>
      <c r="BQ2822" s="124">
        <f>'IS BS CF'!BQ$22+'IS BS CF'!BQ$37</f>
        <v>-79504.952157500011</v>
      </c>
      <c r="BR2822" s="124">
        <f>'IS BS CF'!BR$22+'IS BS CF'!BR$37</f>
        <v>-79504.952157500011</v>
      </c>
      <c r="BS2822" s="124">
        <f>'IS BS CF'!BS$22+'IS BS CF'!BS$37</f>
        <v>-79504.952157500011</v>
      </c>
      <c r="BT2822" s="124">
        <f>'IS BS CF'!BT$22+'IS BS CF'!BT$37</f>
        <v>-79504.952157500011</v>
      </c>
      <c r="BU2822" s="124">
        <f>'IS BS CF'!BU$22+'IS BS CF'!BU$37</f>
        <v>-79504.952157500011</v>
      </c>
      <c r="BV2822" s="124">
        <f>'IS BS CF'!BV$22+'IS BS CF'!BV$37</f>
        <v>-79504.952157500011</v>
      </c>
      <c r="BW2822" s="124">
        <f>'IS BS CF'!BW$22+'IS BS CF'!BW$37</f>
        <v>-79504.952157500011</v>
      </c>
      <c r="BX2822" s="124">
        <f>'IS BS CF'!BX$22+'IS BS CF'!BX$37</f>
        <v>-79504.952157500011</v>
      </c>
      <c r="BY2822" s="124">
        <f>'IS BS CF'!BY$22+'IS BS CF'!BY$37</f>
        <v>-79504.952157500011</v>
      </c>
      <c r="BZ2822" s="124">
        <f>'IS BS CF'!BZ$22+'IS BS CF'!BZ$37</f>
        <v>-79504.952157500011</v>
      </c>
      <c r="CA2822" s="124">
        <f>'IS BS CF'!CA$22+'IS BS CF'!CA$37</f>
        <v>-81542.699765375015</v>
      </c>
      <c r="CB2822" s="124">
        <f>'IS BS CF'!CB$22+'IS BS CF'!CB$37</f>
        <v>-81542.699765375015</v>
      </c>
      <c r="CC2822" s="124">
        <f>'IS BS CF'!CC$22+'IS BS CF'!CC$37</f>
        <v>-81542.699765375015</v>
      </c>
      <c r="CD2822" s="124">
        <f>'IS BS CF'!CD$22+'IS BS CF'!CD$37</f>
        <v>-81542.699765375015</v>
      </c>
      <c r="CE2822" s="124">
        <f>'IS BS CF'!CE$22+'IS BS CF'!CE$37</f>
        <v>-81542.699765375015</v>
      </c>
      <c r="CF2822" s="124">
        <f>'IS BS CF'!CF$22+'IS BS CF'!CF$37</f>
        <v>-81542.699765375015</v>
      </c>
      <c r="CG2822" s="124">
        <f>'IS BS CF'!CG$22+'IS BS CF'!CG$37</f>
        <v>-81542.699765375015</v>
      </c>
      <c r="CH2822" s="124">
        <f>'IS BS CF'!CH$22+'IS BS CF'!CH$37</f>
        <v>-81542.699765375015</v>
      </c>
      <c r="CI2822" s="124">
        <f>'IS BS CF'!CI$22+'IS BS CF'!CI$37</f>
        <v>-81542.699765375015</v>
      </c>
      <c r="CJ2822" s="124">
        <f>'IS BS CF'!CJ$22+'IS BS CF'!CJ$37</f>
        <v>-81542.699765375015</v>
      </c>
      <c r="CK2822" s="124">
        <f>'IS BS CF'!CK$22+'IS BS CF'!CK$37</f>
        <v>-81542.699765375015</v>
      </c>
      <c r="CL2822" s="124">
        <f>'IS BS CF'!CL$22+'IS BS CF'!CL$37</f>
        <v>-81542.699765375015</v>
      </c>
      <c r="CN2822" s="73"/>
      <c r="CO2822" s="124" t="e">
        <f>#REF!</f>
        <v>#REF!</v>
      </c>
      <c r="CP2822" s="124" t="e">
        <f>#REF!</f>
        <v>#REF!</v>
      </c>
      <c r="CQ2822" s="124" t="e">
        <f>#REF!</f>
        <v>#REF!</v>
      </c>
      <c r="CR2822" s="124" t="e">
        <f>#REF!</f>
        <v>#REF!</v>
      </c>
      <c r="CS2822" s="124" t="e">
        <f>#REF!</f>
        <v>#REF!</v>
      </c>
      <c r="CT2822" s="124" t="e">
        <f>#REF!</f>
        <v>#REF!</v>
      </c>
      <c r="CU2822" s="124" t="e">
        <f>#REF!</f>
        <v>#REF!</v>
      </c>
      <c r="CV2822" s="124" t="e">
        <f>#REF!</f>
        <v>#REF!</v>
      </c>
      <c r="CW2822" s="124" t="e">
        <f>#REF!</f>
        <v>#REF!</v>
      </c>
      <c r="CX2822" s="124" t="e">
        <f>#REF!</f>
        <v>#REF!</v>
      </c>
      <c r="CY2822" s="124" t="e">
        <f>#REF!</f>
        <v>#REF!</v>
      </c>
      <c r="CZ2822" s="124" t="e">
        <f>#REF!</f>
        <v>#REF!</v>
      </c>
      <c r="DA2822" s="124" t="e">
        <f>#REF!</f>
        <v>#REF!</v>
      </c>
      <c r="DB2822" s="124" t="e">
        <f>#REF!</f>
        <v>#REF!</v>
      </c>
      <c r="DC2822" s="124" t="e">
        <f>#REF!</f>
        <v>#REF!</v>
      </c>
      <c r="DD2822" s="124" t="e">
        <f>#REF!</f>
        <v>#REF!</v>
      </c>
      <c r="DE2822" s="124" t="e">
        <f>#REF!</f>
        <v>#REF!</v>
      </c>
      <c r="DF2822" s="124" t="e">
        <f>#REF!</f>
        <v>#REF!</v>
      </c>
      <c r="DG2822" s="124" t="e">
        <f>#REF!</f>
        <v>#REF!</v>
      </c>
      <c r="DH2822" s="124" t="e">
        <f>#REF!</f>
        <v>#REF!</v>
      </c>
      <c r="DI2822" s="124" t="e">
        <f>#REF!</f>
        <v>#REF!</v>
      </c>
      <c r="DJ2822" s="124" t="e">
        <f>#REF!</f>
        <v>#REF!</v>
      </c>
      <c r="DK2822" s="124" t="e">
        <f>#REF!</f>
        <v>#REF!</v>
      </c>
      <c r="DL2822" s="124" t="e">
        <f>#REF!</f>
        <v>#REF!</v>
      </c>
    </row>
    <row r="2823" spans="1:116" x14ac:dyDescent="0.4">
      <c r="A2823" s="31"/>
      <c r="B2823" t="str">
        <f t="shared" si="5351"/>
        <v>2823 WCPP-IS</v>
      </c>
      <c r="D2823" t="s">
        <v>523</v>
      </c>
      <c r="E2823" s="8" t="str">
        <f t="shared" si="5350"/>
        <v>2823 WCPP-IS</v>
      </c>
      <c r="G2823" s="67"/>
      <c r="H2823" s="31"/>
      <c r="I2823" s="73"/>
      <c r="J2823" s="73"/>
      <c r="K2823" s="31"/>
      <c r="L2823" s="31"/>
      <c r="M2823" s="31"/>
      <c r="N2823" s="31"/>
      <c r="O2823" s="31"/>
      <c r="P2823" s="31"/>
      <c r="R2823" s="67"/>
      <c r="S2823" s="67"/>
      <c r="T2823" s="67"/>
      <c r="U2823" s="67"/>
      <c r="V2823" s="67"/>
      <c r="W2823" s="67"/>
      <c r="X2823" s="67"/>
      <c r="Y2823" s="67"/>
      <c r="Z2823" s="67"/>
      <c r="AA2823" s="67"/>
      <c r="AB2823" s="67"/>
      <c r="AC2823" s="67"/>
      <c r="AD2823" s="67"/>
      <c r="AE2823" s="67"/>
      <c r="AF2823" s="67"/>
      <c r="AG2823" s="67"/>
      <c r="AH2823" s="67"/>
      <c r="AI2823" s="67"/>
      <c r="AJ2823" s="67"/>
      <c r="AK2823" s="67"/>
      <c r="AL2823" s="67"/>
      <c r="AM2823" s="67"/>
      <c r="AN2823" s="67"/>
      <c r="AO2823" s="67"/>
      <c r="AP2823" s="67"/>
      <c r="AQ2823" s="67"/>
      <c r="AR2823" s="67"/>
      <c r="AS2823" s="67"/>
      <c r="AT2823" s="67"/>
      <c r="AU2823" s="67"/>
      <c r="AV2823" s="67"/>
      <c r="AW2823" s="67"/>
      <c r="AX2823" s="67"/>
      <c r="AY2823" s="67"/>
      <c r="AZ2823" s="67"/>
      <c r="BA2823" s="67"/>
      <c r="BB2823" s="67"/>
      <c r="BC2823" s="67"/>
      <c r="BD2823" s="67"/>
      <c r="BE2823" s="67"/>
      <c r="BF2823" s="67"/>
      <c r="BG2823" s="67"/>
      <c r="BH2823" s="67"/>
      <c r="BI2823" s="67"/>
      <c r="BJ2823" s="67"/>
      <c r="BK2823" s="67"/>
      <c r="BL2823" s="67"/>
      <c r="BM2823" s="67"/>
      <c r="BN2823" s="67"/>
      <c r="BO2823" s="67"/>
      <c r="BP2823" s="67"/>
      <c r="BQ2823" s="67"/>
      <c r="BR2823" s="67"/>
      <c r="BS2823" s="67"/>
      <c r="BT2823" s="67"/>
      <c r="BU2823" s="67"/>
      <c r="BV2823" s="67"/>
      <c r="BW2823" s="67"/>
      <c r="BX2823" s="67"/>
      <c r="BY2823" s="67"/>
      <c r="BZ2823" s="67"/>
      <c r="CA2823" s="67"/>
      <c r="CB2823" s="67"/>
      <c r="CC2823" s="67"/>
      <c r="CD2823" s="67"/>
      <c r="CE2823" s="67"/>
      <c r="CF2823" s="67"/>
      <c r="CG2823" s="67"/>
      <c r="CH2823" s="67"/>
      <c r="CI2823" s="67"/>
      <c r="CJ2823" s="67"/>
      <c r="CK2823" s="67"/>
      <c r="CL2823" s="67"/>
      <c r="CN2823" s="73"/>
      <c r="CO2823" s="67"/>
      <c r="CP2823" s="67"/>
      <c r="CQ2823" s="67"/>
      <c r="CR2823" s="67"/>
      <c r="CS2823" s="67"/>
      <c r="CT2823" s="67"/>
      <c r="CU2823" s="67"/>
      <c r="CV2823" s="67"/>
      <c r="CW2823" s="67"/>
      <c r="CX2823" s="67"/>
      <c r="CY2823" s="67"/>
      <c r="CZ2823" s="67"/>
      <c r="DA2823" s="67"/>
      <c r="DB2823" s="67"/>
      <c r="DC2823" s="67"/>
      <c r="DD2823" s="67"/>
      <c r="DE2823" s="67"/>
      <c r="DF2823" s="67"/>
      <c r="DG2823" s="67"/>
      <c r="DH2823" s="67"/>
      <c r="DI2823" s="67"/>
      <c r="DJ2823" s="67"/>
      <c r="DK2823" s="67"/>
      <c r="DL2823" s="67"/>
    </row>
    <row r="2824" spans="1:116" x14ac:dyDescent="0.4">
      <c r="B2824" t="str">
        <f t="shared" si="5351"/>
        <v>2824 WCPP-IS</v>
      </c>
      <c r="D2824" t="s">
        <v>523</v>
      </c>
      <c r="E2824" s="8" t="str">
        <f t="shared" si="5350"/>
        <v>2824 WCPP-IS</v>
      </c>
      <c r="G2824" s="129" t="str">
        <f>G2826&amp;":"</f>
        <v>Unearned revenue:</v>
      </c>
      <c r="I2824"/>
      <c r="J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N2824"/>
    </row>
    <row r="2825" spans="1:116" x14ac:dyDescent="0.4">
      <c r="B2825" t="str">
        <f t="shared" si="5351"/>
        <v>2825 WCPP-IS</v>
      </c>
      <c r="D2825" t="s">
        <v>523</v>
      </c>
      <c r="E2825" s="8" t="str">
        <f t="shared" si="5350"/>
        <v>2825 WCPP-IS</v>
      </c>
      <c r="G2825" s="145" t="s">
        <v>403</v>
      </c>
      <c r="H2825" s="12"/>
      <c r="I2825" s="60"/>
      <c r="J2825" s="60"/>
      <c r="K2825" s="17">
        <v>30</v>
      </c>
      <c r="L2825" s="17">
        <v>5</v>
      </c>
      <c r="M2825" s="17">
        <v>5</v>
      </c>
      <c r="N2825" s="17">
        <v>5</v>
      </c>
      <c r="O2825" s="17">
        <v>5</v>
      </c>
      <c r="P2825" s="17">
        <v>5</v>
      </c>
      <c r="R2825" s="15"/>
      <c r="S2825" s="15" cm="1">
        <f t="array" ref="S2825">INDEX($K:$P,ROW(),MATCH(S$3,$K$2:$P$2,0))</f>
        <v>30</v>
      </c>
      <c r="T2825" s="15" cm="1">
        <f t="array" ref="T2825">INDEX($K:$P,ROW(),MATCH(T$3,$K$2:$P$2,0))</f>
        <v>30</v>
      </c>
      <c r="U2825" s="15" cm="1">
        <f t="array" ref="U2825">INDEX($K:$P,ROW(),MATCH(U$3,$K$2:$P$2,0))</f>
        <v>30</v>
      </c>
      <c r="V2825" s="15" cm="1">
        <f t="array" ref="V2825">INDEX($K:$P,ROW(),MATCH(V$3,$K$2:$P$2,0))</f>
        <v>30</v>
      </c>
      <c r="W2825" s="15" cm="1">
        <f t="array" ref="W2825">INDEX($K:$P,ROW(),MATCH(W$3,$K$2:$P$2,0))</f>
        <v>30</v>
      </c>
      <c r="X2825" s="15" cm="1">
        <f t="array" ref="X2825">INDEX($K:$P,ROW(),MATCH(X$3,$K$2:$P$2,0))</f>
        <v>30</v>
      </c>
      <c r="Y2825" s="15" cm="1">
        <f t="array" ref="Y2825">INDEX($K:$P,ROW(),MATCH(Y$3,$K$2:$P$2,0))</f>
        <v>30</v>
      </c>
      <c r="Z2825" s="15" cm="1">
        <f t="array" ref="Z2825">INDEX($K:$P,ROW(),MATCH(Z$3,$K$2:$P$2,0))</f>
        <v>30</v>
      </c>
      <c r="AA2825" s="15" cm="1">
        <f t="array" ref="AA2825">INDEX($K:$P,ROW(),MATCH(AA$3,$K$2:$P$2,0))</f>
        <v>30</v>
      </c>
      <c r="AB2825" s="15" cm="1">
        <f t="array" ref="AB2825">INDEX($K:$P,ROW(),MATCH(AB$3,$K$2:$P$2,0))</f>
        <v>30</v>
      </c>
      <c r="AC2825" s="15" cm="1">
        <f t="array" ref="AC2825">INDEX($K:$P,ROW(),MATCH(AC$3,$K$2:$P$2,0))</f>
        <v>30</v>
      </c>
      <c r="AD2825" s="15" cm="1">
        <f t="array" ref="AD2825">INDEX($K:$P,ROW(),MATCH(AD$3,$K$2:$P$2,0))</f>
        <v>30</v>
      </c>
      <c r="AE2825" s="15" cm="1">
        <f t="array" ref="AE2825">INDEX($K:$P,ROW(),MATCH(AE$3,$K$2:$P$2,0))</f>
        <v>5</v>
      </c>
      <c r="AF2825" s="15" cm="1">
        <f t="array" ref="AF2825">INDEX($K:$P,ROW(),MATCH(AF$3,$K$2:$P$2,0))</f>
        <v>5</v>
      </c>
      <c r="AG2825" s="15" cm="1">
        <f t="array" ref="AG2825">INDEX($K:$P,ROW(),MATCH(AG$3,$K$2:$P$2,0))</f>
        <v>5</v>
      </c>
      <c r="AH2825" s="15" cm="1">
        <f t="array" ref="AH2825">INDEX($K:$P,ROW(),MATCH(AH$3,$K$2:$P$2,0))</f>
        <v>5</v>
      </c>
      <c r="AI2825" s="15" cm="1">
        <f t="array" ref="AI2825">INDEX($K:$P,ROW(),MATCH(AI$3,$K$2:$P$2,0))</f>
        <v>5</v>
      </c>
      <c r="AJ2825" s="15" cm="1">
        <f t="array" ref="AJ2825">INDEX($K:$P,ROW(),MATCH(AJ$3,$K$2:$P$2,0))</f>
        <v>5</v>
      </c>
      <c r="AK2825" s="15" cm="1">
        <f t="array" ref="AK2825">INDEX($K:$P,ROW(),MATCH(AK$3,$K$2:$P$2,0))</f>
        <v>5</v>
      </c>
      <c r="AL2825" s="15" cm="1">
        <f t="array" ref="AL2825">INDEX($K:$P,ROW(),MATCH(AL$3,$K$2:$P$2,0))</f>
        <v>5</v>
      </c>
      <c r="AM2825" s="15" cm="1">
        <f t="array" ref="AM2825">INDEX($K:$P,ROW(),MATCH(AM$3,$K$2:$P$2,0))</f>
        <v>5</v>
      </c>
      <c r="AN2825" s="15" cm="1">
        <f t="array" ref="AN2825">INDEX($K:$P,ROW(),MATCH(AN$3,$K$2:$P$2,0))</f>
        <v>5</v>
      </c>
      <c r="AO2825" s="15" cm="1">
        <f t="array" ref="AO2825">INDEX($K:$P,ROW(),MATCH(AO$3,$K$2:$P$2,0))</f>
        <v>5</v>
      </c>
      <c r="AP2825" s="15" cm="1">
        <f t="array" ref="AP2825">INDEX($K:$P,ROW(),MATCH(AP$3,$K$2:$P$2,0))</f>
        <v>5</v>
      </c>
      <c r="AQ2825" s="15" cm="1">
        <f t="array" ref="AQ2825">INDEX($K:$P,ROW(),MATCH(AQ$3,$K$2:$P$2,0))</f>
        <v>5</v>
      </c>
      <c r="AR2825" s="15" cm="1">
        <f t="array" ref="AR2825">INDEX($K:$P,ROW(),MATCH(AR$3,$K$2:$P$2,0))</f>
        <v>5</v>
      </c>
      <c r="AS2825" s="15" cm="1">
        <f t="array" ref="AS2825">INDEX($K:$P,ROW(),MATCH(AS$3,$K$2:$P$2,0))</f>
        <v>5</v>
      </c>
      <c r="AT2825" s="15" cm="1">
        <f t="array" ref="AT2825">INDEX($K:$P,ROW(),MATCH(AT$3,$K$2:$P$2,0))</f>
        <v>5</v>
      </c>
      <c r="AU2825" s="15" cm="1">
        <f t="array" ref="AU2825">INDEX($K:$P,ROW(),MATCH(AU$3,$K$2:$P$2,0))</f>
        <v>5</v>
      </c>
      <c r="AV2825" s="15" cm="1">
        <f t="array" ref="AV2825">INDEX($K:$P,ROW(),MATCH(AV$3,$K$2:$P$2,0))</f>
        <v>5</v>
      </c>
      <c r="AW2825" s="15" cm="1">
        <f t="array" ref="AW2825">INDEX($K:$P,ROW(),MATCH(AW$3,$K$2:$P$2,0))</f>
        <v>5</v>
      </c>
      <c r="AX2825" s="15" cm="1">
        <f t="array" ref="AX2825">INDEX($K:$P,ROW(),MATCH(AX$3,$K$2:$P$2,0))</f>
        <v>5</v>
      </c>
      <c r="AY2825" s="15" cm="1">
        <f t="array" ref="AY2825">INDEX($K:$P,ROW(),MATCH(AY$3,$K$2:$P$2,0))</f>
        <v>5</v>
      </c>
      <c r="AZ2825" s="15" cm="1">
        <f t="array" ref="AZ2825">INDEX($K:$P,ROW(),MATCH(AZ$3,$K$2:$P$2,0))</f>
        <v>5</v>
      </c>
      <c r="BA2825" s="15" cm="1">
        <f t="array" ref="BA2825">INDEX($K:$P,ROW(),MATCH(BA$3,$K$2:$P$2,0))</f>
        <v>5</v>
      </c>
      <c r="BB2825" s="15" cm="1">
        <f t="array" ref="BB2825">INDEX($K:$P,ROW(),MATCH(BB$3,$K$2:$P$2,0))</f>
        <v>5</v>
      </c>
      <c r="BC2825" s="15" cm="1">
        <f t="array" ref="BC2825">INDEX($K:$P,ROW(),MATCH(BC$3,$K$2:$P$2,0))</f>
        <v>5</v>
      </c>
      <c r="BD2825" s="15" cm="1">
        <f t="array" ref="BD2825">INDEX($K:$P,ROW(),MATCH(BD$3,$K$2:$P$2,0))</f>
        <v>5</v>
      </c>
      <c r="BE2825" s="15" cm="1">
        <f t="array" ref="BE2825">INDEX($K:$P,ROW(),MATCH(BE$3,$K$2:$P$2,0))</f>
        <v>5</v>
      </c>
      <c r="BF2825" s="15" cm="1">
        <f t="array" ref="BF2825">INDEX($K:$P,ROW(),MATCH(BF$3,$K$2:$P$2,0))</f>
        <v>5</v>
      </c>
      <c r="BG2825" s="15" cm="1">
        <f t="array" ref="BG2825">INDEX($K:$P,ROW(),MATCH(BG$3,$K$2:$P$2,0))</f>
        <v>5</v>
      </c>
      <c r="BH2825" s="15" cm="1">
        <f t="array" ref="BH2825">INDEX($K:$P,ROW(),MATCH(BH$3,$K$2:$P$2,0))</f>
        <v>5</v>
      </c>
      <c r="BI2825" s="15" cm="1">
        <f t="array" ref="BI2825">INDEX($K:$P,ROW(),MATCH(BI$3,$K$2:$P$2,0))</f>
        <v>5</v>
      </c>
      <c r="BJ2825" s="15" cm="1">
        <f t="array" ref="BJ2825">INDEX($K:$P,ROW(),MATCH(BJ$3,$K$2:$P$2,0))</f>
        <v>5</v>
      </c>
      <c r="BK2825" s="15" cm="1">
        <f t="array" ref="BK2825">INDEX($K:$P,ROW(),MATCH(BK$3,$K$2:$P$2,0))</f>
        <v>5</v>
      </c>
      <c r="BL2825" s="15" cm="1">
        <f t="array" ref="BL2825">INDEX($K:$P,ROW(),MATCH(BL$3,$K$2:$P$2,0))</f>
        <v>5</v>
      </c>
      <c r="BM2825" s="15" cm="1">
        <f t="array" ref="BM2825">INDEX($K:$P,ROW(),MATCH(BM$3,$K$2:$P$2,0))</f>
        <v>5</v>
      </c>
      <c r="BN2825" s="15" cm="1">
        <f t="array" ref="BN2825">INDEX($K:$P,ROW(),MATCH(BN$3,$K$2:$P$2,0))</f>
        <v>5</v>
      </c>
      <c r="BO2825" s="15" cm="1">
        <f t="array" ref="BO2825">INDEX($K:$P,ROW(),MATCH(BO$3,$K$2:$P$2,0))</f>
        <v>5</v>
      </c>
      <c r="BP2825" s="15" cm="1">
        <f t="array" ref="BP2825">INDEX($K:$P,ROW(),MATCH(BP$3,$K$2:$P$2,0))</f>
        <v>5</v>
      </c>
      <c r="BQ2825" s="15" cm="1">
        <f t="array" ref="BQ2825">INDEX($K:$P,ROW(),MATCH(BQ$3,$K$2:$P$2,0))</f>
        <v>5</v>
      </c>
      <c r="BR2825" s="15" cm="1">
        <f t="array" ref="BR2825">INDEX($K:$P,ROW(),MATCH(BR$3,$K$2:$P$2,0))</f>
        <v>5</v>
      </c>
      <c r="BS2825" s="15" cm="1">
        <f t="array" ref="BS2825">INDEX($K:$P,ROW(),MATCH(BS$3,$K$2:$P$2,0))</f>
        <v>5</v>
      </c>
      <c r="BT2825" s="15" cm="1">
        <f t="array" ref="BT2825">INDEX($K:$P,ROW(),MATCH(BT$3,$K$2:$P$2,0))</f>
        <v>5</v>
      </c>
      <c r="BU2825" s="15" cm="1">
        <f t="array" ref="BU2825">INDEX($K:$P,ROW(),MATCH(BU$3,$K$2:$P$2,0))</f>
        <v>5</v>
      </c>
      <c r="BV2825" s="15" cm="1">
        <f t="array" ref="BV2825">INDEX($K:$P,ROW(),MATCH(BV$3,$K$2:$P$2,0))</f>
        <v>5</v>
      </c>
      <c r="BW2825" s="15" cm="1">
        <f t="array" ref="BW2825">INDEX($K:$P,ROW(),MATCH(BW$3,$K$2:$P$2,0))</f>
        <v>5</v>
      </c>
      <c r="BX2825" s="15" cm="1">
        <f t="array" ref="BX2825">INDEX($K:$P,ROW(),MATCH(BX$3,$K$2:$P$2,0))</f>
        <v>5</v>
      </c>
      <c r="BY2825" s="15" cm="1">
        <f t="array" ref="BY2825">INDEX($K:$P,ROW(),MATCH(BY$3,$K$2:$P$2,0))</f>
        <v>5</v>
      </c>
      <c r="BZ2825" s="15" cm="1">
        <f t="array" ref="BZ2825">INDEX($K:$P,ROW(),MATCH(BZ$3,$K$2:$P$2,0))</f>
        <v>5</v>
      </c>
      <c r="CA2825" s="15" cm="1">
        <f t="array" ref="CA2825">INDEX($K:$P,ROW(),MATCH(CA$3,$K$2:$P$2,0))</f>
        <v>5</v>
      </c>
      <c r="CB2825" s="15" cm="1">
        <f t="array" ref="CB2825">INDEX($K:$P,ROW(),MATCH(CB$3,$K$2:$P$2,0))</f>
        <v>5</v>
      </c>
      <c r="CC2825" s="15" cm="1">
        <f t="array" ref="CC2825">INDEX($K:$P,ROW(),MATCH(CC$3,$K$2:$P$2,0))</f>
        <v>5</v>
      </c>
      <c r="CD2825" s="15" cm="1">
        <f t="array" ref="CD2825">INDEX($K:$P,ROW(),MATCH(CD$3,$K$2:$P$2,0))</f>
        <v>5</v>
      </c>
      <c r="CE2825" s="15" cm="1">
        <f t="array" ref="CE2825">INDEX($K:$P,ROW(),MATCH(CE$3,$K$2:$P$2,0))</f>
        <v>5</v>
      </c>
      <c r="CF2825" s="15" cm="1">
        <f t="array" ref="CF2825">INDEX($K:$P,ROW(),MATCH(CF$3,$K$2:$P$2,0))</f>
        <v>5</v>
      </c>
      <c r="CG2825" s="15" cm="1">
        <f t="array" ref="CG2825">INDEX($K:$P,ROW(),MATCH(CG$3,$K$2:$P$2,0))</f>
        <v>5</v>
      </c>
      <c r="CH2825" s="15" cm="1">
        <f t="array" ref="CH2825">INDEX($K:$P,ROW(),MATCH(CH$3,$K$2:$P$2,0))</f>
        <v>5</v>
      </c>
      <c r="CI2825" s="15" cm="1">
        <f t="array" ref="CI2825">INDEX($K:$P,ROW(),MATCH(CI$3,$K$2:$P$2,0))</f>
        <v>5</v>
      </c>
      <c r="CJ2825" s="15" cm="1">
        <f t="array" ref="CJ2825">INDEX($K:$P,ROW(),MATCH(CJ$3,$K$2:$P$2,0))</f>
        <v>5</v>
      </c>
      <c r="CK2825" s="15" cm="1">
        <f t="array" ref="CK2825">INDEX($K:$P,ROW(),MATCH(CK$3,$K$2:$P$2,0))</f>
        <v>5</v>
      </c>
      <c r="CL2825" s="15" cm="1">
        <f t="array" ref="CL2825">INDEX($K:$P,ROW(),MATCH(CL$3,$K$2:$P$2,0))</f>
        <v>5</v>
      </c>
      <c r="CN2825"/>
      <c r="CO2825" s="15" t="e" cm="1">
        <f t="array" ref="CO2825">INDEX($K:$P,ROW(),MATCH(CO$3,$K$2:$P$2,0))</f>
        <v>#N/A</v>
      </c>
      <c r="CP2825" s="15" t="e" cm="1">
        <f t="array" ref="CP2825">INDEX($K:$P,ROW(),MATCH(CP$3,$K$2:$P$2,0))</f>
        <v>#N/A</v>
      </c>
      <c r="CQ2825" s="15" t="e" cm="1">
        <f t="array" ref="CQ2825">INDEX($K:$P,ROW(),MATCH(CQ$3,$K$2:$P$2,0))</f>
        <v>#N/A</v>
      </c>
      <c r="CR2825" s="15" t="e" cm="1">
        <f t="array" ref="CR2825">INDEX($K:$P,ROW(),MATCH(CR$3,$K$2:$P$2,0))</f>
        <v>#N/A</v>
      </c>
      <c r="CS2825" s="15" t="e" cm="1">
        <f t="array" ref="CS2825">INDEX($K:$P,ROW(),MATCH(CS$3,$K$2:$P$2,0))</f>
        <v>#N/A</v>
      </c>
      <c r="CT2825" s="15" t="e" cm="1">
        <f t="array" ref="CT2825">INDEX($K:$P,ROW(),MATCH(CT$3,$K$2:$P$2,0))</f>
        <v>#N/A</v>
      </c>
      <c r="CU2825" s="15" t="e" cm="1">
        <f t="array" ref="CU2825">INDEX($K:$P,ROW(),MATCH(CU$3,$K$2:$P$2,0))</f>
        <v>#N/A</v>
      </c>
      <c r="CV2825" s="15" t="e" cm="1">
        <f t="array" ref="CV2825">INDEX($K:$P,ROW(),MATCH(CV$3,$K$2:$P$2,0))</f>
        <v>#N/A</v>
      </c>
      <c r="CW2825" s="15" t="e" cm="1">
        <f t="array" ref="CW2825">INDEX($K:$P,ROW(),MATCH(CW$3,$K$2:$P$2,0))</f>
        <v>#N/A</v>
      </c>
      <c r="CX2825" s="15" t="e" cm="1">
        <f t="array" ref="CX2825">INDEX($K:$P,ROW(),MATCH(CX$3,$K$2:$P$2,0))</f>
        <v>#N/A</v>
      </c>
      <c r="CY2825" s="15" t="e" cm="1">
        <f t="array" ref="CY2825">INDEX($K:$P,ROW(),MATCH(CY$3,$K$2:$P$2,0))</f>
        <v>#N/A</v>
      </c>
      <c r="CZ2825" s="15" t="e" cm="1">
        <f t="array" ref="CZ2825">INDEX($K:$P,ROW(),MATCH(CZ$3,$K$2:$P$2,0))</f>
        <v>#N/A</v>
      </c>
      <c r="DA2825" s="15" t="e" cm="1">
        <f t="array" ref="DA2825">INDEX($K:$P,ROW(),MATCH(DA$3,$K$2:$P$2,0))</f>
        <v>#N/A</v>
      </c>
      <c r="DB2825" s="15" t="e" cm="1">
        <f t="array" ref="DB2825">INDEX($K:$P,ROW(),MATCH(DB$3,$K$2:$P$2,0))</f>
        <v>#N/A</v>
      </c>
      <c r="DC2825" s="15" t="e" cm="1">
        <f t="array" ref="DC2825">INDEX($K:$P,ROW(),MATCH(DC$3,$K$2:$P$2,0))</f>
        <v>#N/A</v>
      </c>
      <c r="DD2825" s="15" t="e" cm="1">
        <f t="array" ref="DD2825">INDEX($K:$P,ROW(),MATCH(DD$3,$K$2:$P$2,0))</f>
        <v>#N/A</v>
      </c>
      <c r="DE2825" s="15" t="e" cm="1">
        <f t="array" ref="DE2825">INDEX($K:$P,ROW(),MATCH(DE$3,$K$2:$P$2,0))</f>
        <v>#N/A</v>
      </c>
      <c r="DF2825" s="15" t="e" cm="1">
        <f t="array" ref="DF2825">INDEX($K:$P,ROW(),MATCH(DF$3,$K$2:$P$2,0))</f>
        <v>#N/A</v>
      </c>
      <c r="DG2825" s="15" t="e" cm="1">
        <f t="array" ref="DG2825">INDEX($K:$P,ROW(),MATCH(DG$3,$K$2:$P$2,0))</f>
        <v>#N/A</v>
      </c>
      <c r="DH2825" s="15" t="e" cm="1">
        <f t="array" ref="DH2825">INDEX($K:$P,ROW(),MATCH(DH$3,$K$2:$P$2,0))</f>
        <v>#N/A</v>
      </c>
      <c r="DI2825" s="15" t="e" cm="1">
        <f t="array" ref="DI2825">INDEX($K:$P,ROW(),MATCH(DI$3,$K$2:$P$2,0))</f>
        <v>#N/A</v>
      </c>
      <c r="DJ2825" s="15" t="e" cm="1">
        <f t="array" ref="DJ2825">INDEX($K:$P,ROW(),MATCH(DJ$3,$K$2:$P$2,0))</f>
        <v>#N/A</v>
      </c>
      <c r="DK2825" s="15" t="e" cm="1">
        <f t="array" ref="DK2825">INDEX($K:$P,ROW(),MATCH(DK$3,$K$2:$P$2,0))</f>
        <v>#N/A</v>
      </c>
      <c r="DL2825" s="15" t="e" cm="1">
        <f t="array" ref="DL2825">INDEX($K:$P,ROW(),MATCH(DL$3,$K$2:$P$2,0))</f>
        <v>#N/A</v>
      </c>
    </row>
    <row r="2826" spans="1:116" x14ac:dyDescent="0.4">
      <c r="B2826" t="str">
        <f t="shared" si="5351"/>
        <v>2826 WCPP-IS</v>
      </c>
      <c r="C2826" t="s">
        <v>224</v>
      </c>
      <c r="D2826" t="s">
        <v>523</v>
      </c>
      <c r="E2826" s="8" t="str">
        <f t="shared" si="5350"/>
        <v>2826 WCPP-IS</v>
      </c>
      <c r="G2826" s="126" t="s">
        <v>43</v>
      </c>
      <c r="H2826" s="27"/>
      <c r="I2826" s="78"/>
      <c r="J2826" s="78"/>
      <c r="K2826" s="118">
        <f t="shared" ref="K2826:P2826" si="5352">SUMIF($4:$4,K$2,2826:2826)</f>
        <v>42279.200000000004</v>
      </c>
      <c r="L2826" s="118">
        <f t="shared" si="5352"/>
        <v>10814.832222222223</v>
      </c>
      <c r="M2826" s="118">
        <f t="shared" si="5352"/>
        <v>12480.434944444445</v>
      </c>
      <c r="N2826" s="118">
        <f t="shared" si="5352"/>
        <v>12927.373358333334</v>
      </c>
      <c r="O2826" s="118">
        <f t="shared" si="5352"/>
        <v>13250.825359583334</v>
      </c>
      <c r="P2826" s="118">
        <f t="shared" si="5352"/>
        <v>13590.449960895836</v>
      </c>
      <c r="R2826" s="118"/>
      <c r="S2826" s="118">
        <f t="shared" ref="S2826:CD2826" si="5353">MIN(S2825/30*-S2822,R2826-S2822)</f>
        <v>42279.200000000004</v>
      </c>
      <c r="T2826" s="118">
        <f t="shared" si="5353"/>
        <v>42279.200000000004</v>
      </c>
      <c r="U2826" s="118">
        <f t="shared" si="5353"/>
        <v>42279.200000000004</v>
      </c>
      <c r="V2826" s="118">
        <f t="shared" si="5353"/>
        <v>42279.200000000004</v>
      </c>
      <c r="W2826" s="118">
        <f t="shared" si="5353"/>
        <v>42279.200000000004</v>
      </c>
      <c r="X2826" s="118">
        <f t="shared" si="5353"/>
        <v>42279.200000000004</v>
      </c>
      <c r="Y2826" s="118">
        <f t="shared" si="5353"/>
        <v>42279.200000000004</v>
      </c>
      <c r="Z2826" s="118">
        <f t="shared" si="5353"/>
        <v>42279.200000000004</v>
      </c>
      <c r="AA2826" s="118">
        <f t="shared" si="5353"/>
        <v>42279.200000000004</v>
      </c>
      <c r="AB2826" s="118">
        <f t="shared" si="5353"/>
        <v>42279.200000000004</v>
      </c>
      <c r="AC2826" s="118">
        <f t="shared" si="5353"/>
        <v>42279.200000000004</v>
      </c>
      <c r="AD2826" s="118">
        <f t="shared" si="5353"/>
        <v>42279.200000000004</v>
      </c>
      <c r="AE2826" s="118">
        <f t="shared" si="5353"/>
        <v>9225.9433333333327</v>
      </c>
      <c r="AF2826" s="118">
        <f t="shared" si="5353"/>
        <v>9314.8322222222232</v>
      </c>
      <c r="AG2826" s="118">
        <f t="shared" si="5353"/>
        <v>9414.8322222222232</v>
      </c>
      <c r="AH2826" s="118">
        <f t="shared" si="5353"/>
        <v>9525.9433333333327</v>
      </c>
      <c r="AI2826" s="118">
        <f t="shared" si="5353"/>
        <v>9648.1655555555571</v>
      </c>
      <c r="AJ2826" s="118">
        <f t="shared" si="5353"/>
        <v>9781.4988888888911</v>
      </c>
      <c r="AK2826" s="118">
        <f t="shared" si="5353"/>
        <v>9925.9433333333327</v>
      </c>
      <c r="AL2826" s="118">
        <f t="shared" si="5353"/>
        <v>10081.498888888891</v>
      </c>
      <c r="AM2826" s="118">
        <f t="shared" si="5353"/>
        <v>10248.165555555557</v>
      </c>
      <c r="AN2826" s="118">
        <f t="shared" si="5353"/>
        <v>10425.943333333333</v>
      </c>
      <c r="AO2826" s="118">
        <f t="shared" si="5353"/>
        <v>10614.832222222223</v>
      </c>
      <c r="AP2826" s="118">
        <f t="shared" si="5353"/>
        <v>10814.832222222223</v>
      </c>
      <c r="AQ2826" s="118">
        <f t="shared" si="5353"/>
        <v>11319.323833333336</v>
      </c>
      <c r="AR2826" s="118">
        <f t="shared" si="5353"/>
        <v>11397.101611111111</v>
      </c>
      <c r="AS2826" s="118">
        <f t="shared" si="5353"/>
        <v>11480.434944444445</v>
      </c>
      <c r="AT2826" s="118">
        <f t="shared" si="5353"/>
        <v>11569.323833333332</v>
      </c>
      <c r="AU2826" s="118">
        <f t="shared" si="5353"/>
        <v>11663.768277777777</v>
      </c>
      <c r="AV2826" s="118">
        <f t="shared" si="5353"/>
        <v>11763.768277777777</v>
      </c>
      <c r="AW2826" s="118">
        <f t="shared" si="5353"/>
        <v>11869.323833333332</v>
      </c>
      <c r="AX2826" s="118">
        <f t="shared" si="5353"/>
        <v>11980.434944444445</v>
      </c>
      <c r="AY2826" s="118">
        <f t="shared" si="5353"/>
        <v>12097.101611111111</v>
      </c>
      <c r="AZ2826" s="118">
        <f t="shared" si="5353"/>
        <v>12219.323833333332</v>
      </c>
      <c r="BA2826" s="118">
        <f t="shared" si="5353"/>
        <v>12347.101611111111</v>
      </c>
      <c r="BB2826" s="118">
        <f t="shared" si="5353"/>
        <v>12480.434944444445</v>
      </c>
      <c r="BC2826" s="118">
        <f t="shared" si="5353"/>
        <v>12927.373358333334</v>
      </c>
      <c r="BD2826" s="118">
        <f t="shared" si="5353"/>
        <v>12927.373358333334</v>
      </c>
      <c r="BE2826" s="118">
        <f t="shared" si="5353"/>
        <v>12927.373358333334</v>
      </c>
      <c r="BF2826" s="118">
        <f t="shared" si="5353"/>
        <v>12927.373358333334</v>
      </c>
      <c r="BG2826" s="118">
        <f t="shared" si="5353"/>
        <v>12927.373358333334</v>
      </c>
      <c r="BH2826" s="118">
        <f t="shared" si="5353"/>
        <v>12927.373358333334</v>
      </c>
      <c r="BI2826" s="118">
        <f t="shared" si="5353"/>
        <v>12927.373358333334</v>
      </c>
      <c r="BJ2826" s="118">
        <f t="shared" si="5353"/>
        <v>12927.373358333334</v>
      </c>
      <c r="BK2826" s="118">
        <f t="shared" si="5353"/>
        <v>12927.373358333334</v>
      </c>
      <c r="BL2826" s="118">
        <f t="shared" si="5353"/>
        <v>12927.373358333334</v>
      </c>
      <c r="BM2826" s="118">
        <f t="shared" si="5353"/>
        <v>12927.373358333334</v>
      </c>
      <c r="BN2826" s="118">
        <f t="shared" si="5353"/>
        <v>12927.373358333334</v>
      </c>
      <c r="BO2826" s="118">
        <f t="shared" si="5353"/>
        <v>13250.825359583334</v>
      </c>
      <c r="BP2826" s="118">
        <f t="shared" si="5353"/>
        <v>13250.825359583334</v>
      </c>
      <c r="BQ2826" s="118">
        <f t="shared" si="5353"/>
        <v>13250.825359583334</v>
      </c>
      <c r="BR2826" s="118">
        <f t="shared" si="5353"/>
        <v>13250.825359583334</v>
      </c>
      <c r="BS2826" s="118">
        <f t="shared" si="5353"/>
        <v>13250.825359583334</v>
      </c>
      <c r="BT2826" s="118">
        <f t="shared" si="5353"/>
        <v>13250.825359583334</v>
      </c>
      <c r="BU2826" s="118">
        <f t="shared" si="5353"/>
        <v>13250.825359583334</v>
      </c>
      <c r="BV2826" s="118">
        <f t="shared" si="5353"/>
        <v>13250.825359583334</v>
      </c>
      <c r="BW2826" s="118">
        <f t="shared" si="5353"/>
        <v>13250.825359583334</v>
      </c>
      <c r="BX2826" s="118">
        <f t="shared" si="5353"/>
        <v>13250.825359583334</v>
      </c>
      <c r="BY2826" s="118">
        <f t="shared" si="5353"/>
        <v>13250.825359583334</v>
      </c>
      <c r="BZ2826" s="118">
        <f t="shared" si="5353"/>
        <v>13250.825359583334</v>
      </c>
      <c r="CA2826" s="118">
        <f t="shared" si="5353"/>
        <v>13590.449960895836</v>
      </c>
      <c r="CB2826" s="118">
        <f t="shared" si="5353"/>
        <v>13590.449960895836</v>
      </c>
      <c r="CC2826" s="118">
        <f t="shared" si="5353"/>
        <v>13590.449960895836</v>
      </c>
      <c r="CD2826" s="118">
        <f t="shared" si="5353"/>
        <v>13590.449960895836</v>
      </c>
      <c r="CE2826" s="118">
        <f t="shared" ref="CE2826:CK2826" si="5354">MIN(CE2825/30*-CE2822,CD2826-CE2822)</f>
        <v>13590.449960895836</v>
      </c>
      <c r="CF2826" s="118">
        <f t="shared" si="5354"/>
        <v>13590.449960895836</v>
      </c>
      <c r="CG2826" s="118">
        <f t="shared" si="5354"/>
        <v>13590.449960895836</v>
      </c>
      <c r="CH2826" s="118">
        <f t="shared" si="5354"/>
        <v>13590.449960895836</v>
      </c>
      <c r="CI2826" s="118">
        <f t="shared" si="5354"/>
        <v>13590.449960895836</v>
      </c>
      <c r="CJ2826" s="118">
        <f t="shared" si="5354"/>
        <v>13590.449960895836</v>
      </c>
      <c r="CK2826" s="118">
        <f t="shared" si="5354"/>
        <v>13590.449960895836</v>
      </c>
      <c r="CL2826" s="118">
        <f>MIN(CL2825/30*-CL2822,CK2826-CL2822)</f>
        <v>13590.449960895836</v>
      </c>
      <c r="CN2826"/>
      <c r="CO2826" s="118" t="e">
        <f>MIN(CO2825/90*-CO2822,CN2826-CO2822)</f>
        <v>#N/A</v>
      </c>
      <c r="CP2826" s="118" t="e">
        <f t="shared" ref="CP2826:DL2826" si="5355">MIN(CP2825/90*-CP2822,CO2826-CP2822)</f>
        <v>#N/A</v>
      </c>
      <c r="CQ2826" s="118" t="e">
        <f t="shared" si="5355"/>
        <v>#N/A</v>
      </c>
      <c r="CR2826" s="118" t="e">
        <f t="shared" si="5355"/>
        <v>#N/A</v>
      </c>
      <c r="CS2826" s="118" t="e">
        <f t="shared" si="5355"/>
        <v>#N/A</v>
      </c>
      <c r="CT2826" s="118" t="e">
        <f t="shared" si="5355"/>
        <v>#N/A</v>
      </c>
      <c r="CU2826" s="118" t="e">
        <f t="shared" si="5355"/>
        <v>#N/A</v>
      </c>
      <c r="CV2826" s="118" t="e">
        <f t="shared" si="5355"/>
        <v>#N/A</v>
      </c>
      <c r="CW2826" s="118" t="e">
        <f t="shared" si="5355"/>
        <v>#N/A</v>
      </c>
      <c r="CX2826" s="118" t="e">
        <f t="shared" si="5355"/>
        <v>#N/A</v>
      </c>
      <c r="CY2826" s="118" t="e">
        <f t="shared" si="5355"/>
        <v>#N/A</v>
      </c>
      <c r="CZ2826" s="118" t="e">
        <f t="shared" si="5355"/>
        <v>#N/A</v>
      </c>
      <c r="DA2826" s="118" t="e">
        <f t="shared" si="5355"/>
        <v>#N/A</v>
      </c>
      <c r="DB2826" s="118" t="e">
        <f t="shared" si="5355"/>
        <v>#N/A</v>
      </c>
      <c r="DC2826" s="118" t="e">
        <f t="shared" si="5355"/>
        <v>#N/A</v>
      </c>
      <c r="DD2826" s="118" t="e">
        <f t="shared" si="5355"/>
        <v>#N/A</v>
      </c>
      <c r="DE2826" s="118" t="e">
        <f t="shared" si="5355"/>
        <v>#N/A</v>
      </c>
      <c r="DF2826" s="118" t="e">
        <f t="shared" si="5355"/>
        <v>#N/A</v>
      </c>
      <c r="DG2826" s="118" t="e">
        <f t="shared" si="5355"/>
        <v>#N/A</v>
      </c>
      <c r="DH2826" s="118" t="e">
        <f t="shared" si="5355"/>
        <v>#N/A</v>
      </c>
      <c r="DI2826" s="118" t="e">
        <f t="shared" si="5355"/>
        <v>#N/A</v>
      </c>
      <c r="DJ2826" s="118" t="e">
        <f t="shared" si="5355"/>
        <v>#N/A</v>
      </c>
      <c r="DK2826" s="118" t="e">
        <f t="shared" si="5355"/>
        <v>#N/A</v>
      </c>
      <c r="DL2826" s="118" t="e">
        <f t="shared" si="5355"/>
        <v>#N/A</v>
      </c>
    </row>
    <row r="2827" spans="1:116" x14ac:dyDescent="0.4">
      <c r="B2827" t="str">
        <f t="shared" si="5351"/>
        <v>2827 WCPP-IS</v>
      </c>
      <c r="D2827" t="s">
        <v>523</v>
      </c>
      <c r="E2827" s="8" t="str">
        <f t="shared" si="5350"/>
        <v>2827 WCPP-IS</v>
      </c>
      <c r="G2827" s="126"/>
      <c r="H2827" s="27"/>
      <c r="I2827" s="78"/>
      <c r="J2827" s="78"/>
      <c r="K2827" s="33"/>
      <c r="L2827" s="33"/>
      <c r="M2827" s="33"/>
      <c r="N2827" s="33"/>
      <c r="O2827" s="33"/>
      <c r="P2827" s="33"/>
      <c r="R2827" s="33"/>
      <c r="S2827" s="33"/>
      <c r="T2827" s="33"/>
      <c r="U2827" s="33"/>
      <c r="V2827" s="33"/>
      <c r="W2827" s="33"/>
      <c r="X2827" s="33"/>
      <c r="Y2827" s="33"/>
      <c r="Z2827" s="33"/>
      <c r="AA2827" s="33"/>
      <c r="AB2827" s="33"/>
      <c r="AC2827" s="33"/>
      <c r="AD2827" s="33"/>
      <c r="AE2827" s="33"/>
      <c r="AF2827" s="33"/>
      <c r="AG2827" s="33"/>
      <c r="AH2827" s="33"/>
      <c r="AI2827" s="33"/>
      <c r="AJ2827" s="33"/>
      <c r="AK2827" s="33"/>
      <c r="AL2827" s="33"/>
      <c r="AM2827" s="33"/>
      <c r="AN2827" s="33"/>
      <c r="AO2827" s="33"/>
      <c r="AP2827" s="33"/>
      <c r="AQ2827" s="33"/>
      <c r="AR2827" s="33"/>
      <c r="AS2827" s="33"/>
      <c r="AT2827" s="33"/>
      <c r="AU2827" s="33"/>
      <c r="AV2827" s="33"/>
      <c r="AW2827" s="33"/>
      <c r="AX2827" s="33"/>
      <c r="AY2827" s="33"/>
      <c r="AZ2827" s="33"/>
      <c r="BA2827" s="33"/>
      <c r="BB2827" s="33"/>
      <c r="BC2827" s="33"/>
      <c r="BD2827" s="33"/>
      <c r="BE2827" s="33"/>
      <c r="BF2827" s="33"/>
      <c r="BG2827" s="33"/>
      <c r="BH2827" s="33"/>
      <c r="BI2827" s="33"/>
      <c r="BJ2827" s="33"/>
      <c r="BK2827" s="33"/>
      <c r="BL2827" s="33"/>
      <c r="BM2827" s="33"/>
      <c r="BN2827" s="33"/>
      <c r="BO2827" s="33"/>
      <c r="BP2827" s="33"/>
      <c r="BQ2827" s="33"/>
      <c r="BR2827" s="33"/>
      <c r="BS2827" s="33"/>
      <c r="BT2827" s="33"/>
      <c r="BU2827" s="33"/>
      <c r="BV2827" s="33"/>
      <c r="BW2827" s="33"/>
      <c r="BX2827" s="33"/>
      <c r="BY2827" s="33"/>
      <c r="BZ2827" s="33"/>
      <c r="CA2827" s="33"/>
      <c r="CB2827" s="33"/>
      <c r="CC2827" s="33"/>
      <c r="CD2827" s="33"/>
      <c r="CE2827" s="33"/>
      <c r="CF2827" s="33"/>
      <c r="CG2827" s="33"/>
      <c r="CH2827" s="33"/>
      <c r="CI2827" s="33"/>
      <c r="CJ2827" s="33"/>
      <c r="CK2827" s="33"/>
      <c r="CL2827" s="33"/>
      <c r="CN2827"/>
      <c r="CO2827" s="33"/>
      <c r="CP2827" s="33"/>
      <c r="CQ2827" s="33"/>
      <c r="CR2827" s="33"/>
      <c r="CS2827" s="33"/>
      <c r="CT2827" s="33"/>
      <c r="CU2827" s="33"/>
      <c r="CV2827" s="33"/>
      <c r="CW2827" s="33"/>
      <c r="CX2827" s="33"/>
      <c r="CY2827" s="33"/>
      <c r="CZ2827" s="33"/>
      <c r="DA2827" s="33"/>
      <c r="DB2827" s="33"/>
      <c r="DC2827" s="33"/>
      <c r="DD2827" s="33"/>
      <c r="DE2827" s="33"/>
      <c r="DF2827" s="33"/>
      <c r="DG2827" s="33"/>
      <c r="DH2827" s="33"/>
      <c r="DI2827" s="33"/>
      <c r="DJ2827" s="33"/>
      <c r="DK2827" s="33"/>
      <c r="DL2827" s="33"/>
    </row>
    <row r="2828" spans="1:116" x14ac:dyDescent="0.4">
      <c r="B2828" t="str">
        <f t="shared" si="5351"/>
        <v>2828 WCPP-IS</v>
      </c>
      <c r="C2828" t="s">
        <v>234</v>
      </c>
      <c r="D2828" t="s">
        <v>523</v>
      </c>
      <c r="E2828" s="8" t="str">
        <f t="shared" si="5350"/>
        <v>2828 WCPP-IS</v>
      </c>
      <c r="G2828" s="126" t="str">
        <f>"Change in "&amp;G2826</f>
        <v>Change in Unearned revenue</v>
      </c>
      <c r="K2828" s="33">
        <f t="shared" ref="K2828:P2828" si="5356">SUMIF($3:$3,K$2,2828:2828)</f>
        <v>-42279.200000000004</v>
      </c>
      <c r="L2828" s="33">
        <f t="shared" si="5356"/>
        <v>31464.367777777778</v>
      </c>
      <c r="M2828" s="33">
        <f t="shared" si="5356"/>
        <v>-1665.6027222222219</v>
      </c>
      <c r="N2828" s="33">
        <f t="shared" si="5356"/>
        <v>-446.93841388888904</v>
      </c>
      <c r="O2828" s="33">
        <f t="shared" si="5356"/>
        <v>-323.45200124999974</v>
      </c>
      <c r="P2828" s="33">
        <f t="shared" si="5356"/>
        <v>-339.62460131250191</v>
      </c>
      <c r="R2828" s="33"/>
      <c r="S2828" s="33">
        <f>R2826-S2826</f>
        <v>-42279.200000000004</v>
      </c>
      <c r="T2828" s="33">
        <f t="shared" ref="T2828:CE2828" si="5357">S2826-T2826</f>
        <v>0</v>
      </c>
      <c r="U2828" s="33">
        <f t="shared" si="5357"/>
        <v>0</v>
      </c>
      <c r="V2828" s="33">
        <f t="shared" si="5357"/>
        <v>0</v>
      </c>
      <c r="W2828" s="33">
        <f t="shared" si="5357"/>
        <v>0</v>
      </c>
      <c r="X2828" s="33">
        <f t="shared" si="5357"/>
        <v>0</v>
      </c>
      <c r="Y2828" s="33">
        <f t="shared" si="5357"/>
        <v>0</v>
      </c>
      <c r="Z2828" s="33">
        <f t="shared" si="5357"/>
        <v>0</v>
      </c>
      <c r="AA2828" s="33">
        <f t="shared" si="5357"/>
        <v>0</v>
      </c>
      <c r="AB2828" s="33">
        <f t="shared" si="5357"/>
        <v>0</v>
      </c>
      <c r="AC2828" s="33">
        <f t="shared" si="5357"/>
        <v>0</v>
      </c>
      <c r="AD2828" s="33">
        <f t="shared" si="5357"/>
        <v>0</v>
      </c>
      <c r="AE2828" s="33">
        <f t="shared" si="5357"/>
        <v>33053.256666666668</v>
      </c>
      <c r="AF2828" s="33">
        <f t="shared" si="5357"/>
        <v>-88.888888888890506</v>
      </c>
      <c r="AG2828" s="33">
        <f t="shared" si="5357"/>
        <v>-100</v>
      </c>
      <c r="AH2828" s="33">
        <f t="shared" si="5357"/>
        <v>-111.11111111110949</v>
      </c>
      <c r="AI2828" s="33">
        <f t="shared" si="5357"/>
        <v>-122.22222222222445</v>
      </c>
      <c r="AJ2828" s="33">
        <f t="shared" si="5357"/>
        <v>-133.33333333333394</v>
      </c>
      <c r="AK2828" s="33">
        <f t="shared" si="5357"/>
        <v>-144.44444444444161</v>
      </c>
      <c r="AL2828" s="33">
        <f t="shared" si="5357"/>
        <v>-155.55555555555839</v>
      </c>
      <c r="AM2828" s="33">
        <f t="shared" si="5357"/>
        <v>-166.66666666666606</v>
      </c>
      <c r="AN2828" s="33">
        <f t="shared" si="5357"/>
        <v>-177.77777777777555</v>
      </c>
      <c r="AO2828" s="33">
        <f t="shared" si="5357"/>
        <v>-188.88888888889051</v>
      </c>
      <c r="AP2828" s="33">
        <f t="shared" si="5357"/>
        <v>-200</v>
      </c>
      <c r="AQ2828" s="33">
        <f t="shared" si="5357"/>
        <v>-504.49161111111243</v>
      </c>
      <c r="AR2828" s="33">
        <f t="shared" si="5357"/>
        <v>-77.777777777775555</v>
      </c>
      <c r="AS2828" s="33">
        <f t="shared" si="5357"/>
        <v>-83.33333333333394</v>
      </c>
      <c r="AT2828" s="33">
        <f t="shared" si="5357"/>
        <v>-88.888888888886868</v>
      </c>
      <c r="AU2828" s="33">
        <f t="shared" si="5357"/>
        <v>-94.444444444445253</v>
      </c>
      <c r="AV2828" s="33">
        <f t="shared" si="5357"/>
        <v>-100</v>
      </c>
      <c r="AW2828" s="33">
        <f t="shared" si="5357"/>
        <v>-105.55555555555475</v>
      </c>
      <c r="AX2828" s="33">
        <f t="shared" si="5357"/>
        <v>-111.11111111111313</v>
      </c>
      <c r="AY2828" s="33">
        <f t="shared" si="5357"/>
        <v>-116.66666666666606</v>
      </c>
      <c r="AZ2828" s="33">
        <f t="shared" si="5357"/>
        <v>-122.22222222222081</v>
      </c>
      <c r="BA2828" s="33">
        <f t="shared" si="5357"/>
        <v>-127.77777777777919</v>
      </c>
      <c r="BB2828" s="33">
        <f t="shared" si="5357"/>
        <v>-133.33333333333394</v>
      </c>
      <c r="BC2828" s="33">
        <f t="shared" si="5357"/>
        <v>-446.93841388888904</v>
      </c>
      <c r="BD2828" s="33">
        <f t="shared" si="5357"/>
        <v>0</v>
      </c>
      <c r="BE2828" s="33">
        <f t="shared" si="5357"/>
        <v>0</v>
      </c>
      <c r="BF2828" s="33">
        <f t="shared" si="5357"/>
        <v>0</v>
      </c>
      <c r="BG2828" s="33">
        <f t="shared" si="5357"/>
        <v>0</v>
      </c>
      <c r="BH2828" s="33">
        <f t="shared" si="5357"/>
        <v>0</v>
      </c>
      <c r="BI2828" s="33">
        <f t="shared" si="5357"/>
        <v>0</v>
      </c>
      <c r="BJ2828" s="33">
        <f t="shared" si="5357"/>
        <v>0</v>
      </c>
      <c r="BK2828" s="33">
        <f t="shared" si="5357"/>
        <v>0</v>
      </c>
      <c r="BL2828" s="33">
        <f t="shared" si="5357"/>
        <v>0</v>
      </c>
      <c r="BM2828" s="33">
        <f t="shared" si="5357"/>
        <v>0</v>
      </c>
      <c r="BN2828" s="33">
        <f t="shared" si="5357"/>
        <v>0</v>
      </c>
      <c r="BO2828" s="33">
        <f t="shared" si="5357"/>
        <v>-323.45200124999974</v>
      </c>
      <c r="BP2828" s="33">
        <f t="shared" si="5357"/>
        <v>0</v>
      </c>
      <c r="BQ2828" s="33">
        <f t="shared" si="5357"/>
        <v>0</v>
      </c>
      <c r="BR2828" s="33">
        <f t="shared" si="5357"/>
        <v>0</v>
      </c>
      <c r="BS2828" s="33">
        <f t="shared" si="5357"/>
        <v>0</v>
      </c>
      <c r="BT2828" s="33">
        <f t="shared" si="5357"/>
        <v>0</v>
      </c>
      <c r="BU2828" s="33">
        <f t="shared" si="5357"/>
        <v>0</v>
      </c>
      <c r="BV2828" s="33">
        <f t="shared" si="5357"/>
        <v>0</v>
      </c>
      <c r="BW2828" s="33">
        <f t="shared" si="5357"/>
        <v>0</v>
      </c>
      <c r="BX2828" s="33">
        <f t="shared" si="5357"/>
        <v>0</v>
      </c>
      <c r="BY2828" s="33">
        <f t="shared" si="5357"/>
        <v>0</v>
      </c>
      <c r="BZ2828" s="33">
        <f t="shared" si="5357"/>
        <v>0</v>
      </c>
      <c r="CA2828" s="33">
        <f t="shared" si="5357"/>
        <v>-339.62460131250191</v>
      </c>
      <c r="CB2828" s="33">
        <f t="shared" si="5357"/>
        <v>0</v>
      </c>
      <c r="CC2828" s="33">
        <f t="shared" si="5357"/>
        <v>0</v>
      </c>
      <c r="CD2828" s="33">
        <f t="shared" si="5357"/>
        <v>0</v>
      </c>
      <c r="CE2828" s="33">
        <f t="shared" si="5357"/>
        <v>0</v>
      </c>
      <c r="CF2828" s="33">
        <f t="shared" ref="CF2828:CL2828" si="5358">CE2826-CF2826</f>
        <v>0</v>
      </c>
      <c r="CG2828" s="33">
        <f t="shared" si="5358"/>
        <v>0</v>
      </c>
      <c r="CH2828" s="33">
        <f t="shared" si="5358"/>
        <v>0</v>
      </c>
      <c r="CI2828" s="33">
        <f t="shared" si="5358"/>
        <v>0</v>
      </c>
      <c r="CJ2828" s="33">
        <f t="shared" si="5358"/>
        <v>0</v>
      </c>
      <c r="CK2828" s="33">
        <f t="shared" si="5358"/>
        <v>0</v>
      </c>
      <c r="CL2828" s="33">
        <f t="shared" si="5358"/>
        <v>0</v>
      </c>
      <c r="CO2828" s="33" t="e">
        <f t="shared" ref="CO2828" si="5359">CO2826-CN2826</f>
        <v>#N/A</v>
      </c>
      <c r="CP2828" s="33" t="e">
        <f t="shared" ref="CP2828" si="5360">CP2826-CO2826</f>
        <v>#N/A</v>
      </c>
      <c r="CQ2828" s="33" t="e">
        <f t="shared" ref="CQ2828" si="5361">CQ2826-CP2826</f>
        <v>#N/A</v>
      </c>
      <c r="CR2828" s="33" t="e">
        <f t="shared" ref="CR2828" si="5362">CR2826-CQ2826</f>
        <v>#N/A</v>
      </c>
      <c r="CS2828" s="33" t="e">
        <f t="shared" ref="CS2828" si="5363">CS2826-CR2826</f>
        <v>#N/A</v>
      </c>
      <c r="CT2828" s="33" t="e">
        <f t="shared" ref="CT2828" si="5364">CT2826-CS2826</f>
        <v>#N/A</v>
      </c>
      <c r="CU2828" s="33" t="e">
        <f t="shared" ref="CU2828" si="5365">CU2826-CT2826</f>
        <v>#N/A</v>
      </c>
      <c r="CV2828" s="33" t="e">
        <f t="shared" ref="CV2828" si="5366">CV2826-CU2826</f>
        <v>#N/A</v>
      </c>
      <c r="CW2828" s="33" t="e">
        <f t="shared" ref="CW2828" si="5367">CW2826-CV2826</f>
        <v>#N/A</v>
      </c>
      <c r="CX2828" s="33" t="e">
        <f t="shared" ref="CX2828" si="5368">CX2826-CW2826</f>
        <v>#N/A</v>
      </c>
      <c r="CY2828" s="33" t="e">
        <f t="shared" ref="CY2828" si="5369">CY2826-CX2826</f>
        <v>#N/A</v>
      </c>
      <c r="CZ2828" s="33" t="e">
        <f t="shared" ref="CZ2828" si="5370">CZ2826-CY2826</f>
        <v>#N/A</v>
      </c>
      <c r="DA2828" s="33" t="e">
        <f t="shared" ref="DA2828" si="5371">DA2826-CZ2826</f>
        <v>#N/A</v>
      </c>
      <c r="DB2828" s="33" t="e">
        <f t="shared" ref="DB2828" si="5372">DB2826-DA2826</f>
        <v>#N/A</v>
      </c>
      <c r="DC2828" s="33" t="e">
        <f t="shared" ref="DC2828" si="5373">DC2826-DB2826</f>
        <v>#N/A</v>
      </c>
      <c r="DD2828" s="33" t="e">
        <f t="shared" ref="DD2828" si="5374">DD2826-DC2826</f>
        <v>#N/A</v>
      </c>
      <c r="DE2828" s="33" t="e">
        <f t="shared" ref="DE2828" si="5375">DE2826-DD2826</f>
        <v>#N/A</v>
      </c>
      <c r="DF2828" s="33" t="e">
        <f t="shared" ref="DF2828" si="5376">DF2826-DE2826</f>
        <v>#N/A</v>
      </c>
      <c r="DG2828" s="33" t="e">
        <f t="shared" ref="DG2828" si="5377">DG2826-DF2826</f>
        <v>#N/A</v>
      </c>
      <c r="DH2828" s="33" t="e">
        <f t="shared" ref="DH2828" si="5378">DH2826-DG2826</f>
        <v>#N/A</v>
      </c>
      <c r="DI2828" s="33" t="e">
        <f t="shared" ref="DI2828" si="5379">DI2826-DH2826</f>
        <v>#N/A</v>
      </c>
      <c r="DJ2828" s="33" t="e">
        <f t="shared" ref="DJ2828" si="5380">DJ2826-DI2826</f>
        <v>#N/A</v>
      </c>
      <c r="DK2828" s="33" t="e">
        <f t="shared" ref="DK2828:DL2828" si="5381">DK2826-DJ2826</f>
        <v>#N/A</v>
      </c>
      <c r="DL2828" s="33" t="e">
        <f t="shared" si="5381"/>
        <v>#N/A</v>
      </c>
    </row>
    <row r="2829" spans="1:116" x14ac:dyDescent="0.4">
      <c r="B2829" t="str">
        <f t="shared" si="5351"/>
        <v>2829 WCPP-IS</v>
      </c>
      <c r="D2829" t="s">
        <v>523</v>
      </c>
      <c r="E2829" s="8" t="str">
        <f t="shared" si="5350"/>
        <v>2829 WCPP-IS</v>
      </c>
      <c r="G2829" s="125"/>
      <c r="K2829" s="53"/>
      <c r="L2829" s="53"/>
      <c r="M2829" s="53"/>
      <c r="N2829" s="53"/>
      <c r="O2829" s="53"/>
      <c r="P2829" s="53"/>
      <c r="R2829" s="24"/>
      <c r="S2829" s="24"/>
      <c r="T2829" s="24"/>
      <c r="U2829" s="24"/>
      <c r="V2829" s="24"/>
      <c r="W2829" s="24"/>
      <c r="X2829" s="24"/>
      <c r="Y2829" s="24"/>
      <c r="Z2829" s="24"/>
      <c r="AA2829" s="24"/>
      <c r="AB2829" s="24"/>
      <c r="AC2829" s="24"/>
      <c r="AD2829" s="24"/>
      <c r="AE2829" s="24"/>
      <c r="AF2829" s="24"/>
      <c r="AG2829" s="24"/>
      <c r="AH2829" s="24"/>
      <c r="AI2829" s="24"/>
      <c r="AJ2829" s="24"/>
      <c r="AK2829" s="24"/>
      <c r="AL2829" s="24"/>
      <c r="AM2829" s="24"/>
      <c r="AN2829" s="24"/>
      <c r="AO2829" s="24"/>
      <c r="AP2829" s="24"/>
      <c r="AQ2829" s="24"/>
      <c r="AR2829" s="24"/>
      <c r="AS2829" s="24"/>
      <c r="AT2829" s="24"/>
      <c r="AU2829" s="24"/>
      <c r="AV2829" s="24"/>
      <c r="AW2829" s="24"/>
      <c r="AX2829" s="24"/>
      <c r="AY2829" s="24"/>
      <c r="AZ2829" s="24"/>
      <c r="BA2829" s="24"/>
      <c r="BB2829" s="24"/>
      <c r="BC2829" s="24"/>
      <c r="BD2829" s="24"/>
      <c r="BE2829" s="24"/>
      <c r="BF2829" s="24"/>
      <c r="BG2829" s="24"/>
      <c r="BH2829" s="24"/>
      <c r="BI2829" s="24"/>
      <c r="BJ2829" s="24"/>
      <c r="BK2829" s="24"/>
      <c r="BL2829" s="24"/>
      <c r="BM2829" s="24"/>
      <c r="BN2829" s="24"/>
      <c r="BO2829" s="24"/>
      <c r="BP2829" s="24"/>
      <c r="BQ2829" s="24"/>
      <c r="BR2829" s="24"/>
      <c r="BS2829" s="24"/>
      <c r="BT2829" s="24"/>
      <c r="BU2829" s="24"/>
      <c r="BV2829" s="24"/>
      <c r="BW2829" s="24"/>
      <c r="BX2829" s="24"/>
      <c r="BY2829" s="24"/>
      <c r="BZ2829" s="24"/>
      <c r="CA2829" s="24"/>
      <c r="CB2829" s="24"/>
      <c r="CC2829" s="24"/>
      <c r="CD2829" s="24"/>
      <c r="CE2829" s="24"/>
      <c r="CF2829" s="24"/>
      <c r="CG2829" s="24"/>
      <c r="CH2829" s="24"/>
      <c r="CI2829" s="24"/>
      <c r="CJ2829" s="24"/>
      <c r="CK2829" s="24"/>
      <c r="CL2829" s="24"/>
      <c r="CO2829" s="24"/>
      <c r="CP2829" s="24"/>
      <c r="CQ2829" s="24"/>
      <c r="CR2829" s="24"/>
      <c r="CS2829" s="24"/>
      <c r="CT2829" s="24"/>
      <c r="CU2829" s="24"/>
      <c r="CV2829" s="24"/>
      <c r="CW2829" s="24"/>
      <c r="CX2829" s="24"/>
      <c r="CY2829" s="24"/>
      <c r="CZ2829" s="24"/>
      <c r="DA2829" s="24"/>
      <c r="DB2829" s="24"/>
      <c r="DC2829" s="24"/>
      <c r="DD2829" s="24"/>
      <c r="DE2829" s="24"/>
      <c r="DF2829" s="24"/>
      <c r="DG2829" s="24"/>
      <c r="DH2829" s="24"/>
      <c r="DI2829" s="24"/>
      <c r="DJ2829" s="24"/>
      <c r="DK2829" s="24"/>
      <c r="DL2829" s="24"/>
    </row>
    <row r="2830" spans="1:116" x14ac:dyDescent="0.4">
      <c r="B2830" t="s">
        <v>332</v>
      </c>
      <c r="D2830" t="s">
        <v>523</v>
      </c>
      <c r="E2830" s="8" t="str">
        <f t="shared" si="5350"/>
        <v>2830 WCPP-IS</v>
      </c>
      <c r="G2830" s="136" t="str">
        <f>G2804</f>
        <v>(Primary label)</v>
      </c>
      <c r="K2830" s="53"/>
      <c r="L2830" s="53"/>
      <c r="M2830" s="53"/>
      <c r="N2830" s="53"/>
      <c r="O2830" s="53"/>
      <c r="P2830" s="53"/>
      <c r="R2830" s="24"/>
      <c r="S2830" s="24"/>
      <c r="T2830" s="24"/>
      <c r="U2830" s="24"/>
      <c r="V2830" s="24"/>
      <c r="W2830" s="24"/>
      <c r="X2830" s="24"/>
      <c r="Y2830" s="24"/>
      <c r="Z2830" s="24"/>
      <c r="AA2830" s="24"/>
      <c r="AB2830" s="24"/>
      <c r="AC2830" s="24"/>
      <c r="AD2830" s="24"/>
      <c r="AE2830" s="24"/>
      <c r="AF2830" s="24"/>
      <c r="AG2830" s="24"/>
      <c r="AH2830" s="24"/>
      <c r="AI2830" s="24"/>
      <c r="AJ2830" s="24"/>
      <c r="AK2830" s="24"/>
      <c r="AL2830" s="24"/>
      <c r="AM2830" s="24"/>
      <c r="AN2830" s="24"/>
      <c r="AO2830" s="24"/>
      <c r="AP2830" s="24"/>
      <c r="AQ2830" s="24"/>
      <c r="AR2830" s="24"/>
      <c r="AS2830" s="24"/>
      <c r="AT2830" s="24"/>
      <c r="AU2830" s="24"/>
      <c r="AV2830" s="24"/>
      <c r="AW2830" s="24"/>
      <c r="AX2830" s="24"/>
      <c r="AY2830" s="24"/>
      <c r="AZ2830" s="24"/>
      <c r="BA2830" s="24"/>
      <c r="BB2830" s="24"/>
      <c r="BC2830" s="24"/>
      <c r="BD2830" s="24"/>
      <c r="BE2830" s="24"/>
      <c r="BF2830" s="24"/>
      <c r="BG2830" s="24"/>
      <c r="BH2830" s="24"/>
      <c r="BI2830" s="24"/>
      <c r="BJ2830" s="24"/>
      <c r="BK2830" s="24"/>
      <c r="BL2830" s="24"/>
      <c r="BM2830" s="24"/>
      <c r="BN2830" s="24"/>
      <c r="BO2830" s="24"/>
      <c r="BP2830" s="24"/>
      <c r="BQ2830" s="24"/>
      <c r="BR2830" s="24"/>
      <c r="BS2830" s="24"/>
      <c r="BT2830" s="24"/>
      <c r="BU2830" s="24"/>
      <c r="BV2830" s="24"/>
      <c r="BW2830" s="24"/>
      <c r="BX2830" s="24"/>
      <c r="BY2830" s="24"/>
      <c r="BZ2830" s="24"/>
      <c r="CA2830" s="24"/>
      <c r="CB2830" s="24"/>
      <c r="CC2830" s="24"/>
      <c r="CD2830" s="24"/>
      <c r="CE2830" s="24"/>
      <c r="CF2830" s="24"/>
      <c r="CG2830" s="24"/>
      <c r="CH2830" s="24"/>
      <c r="CI2830" s="24"/>
      <c r="CJ2830" s="24"/>
      <c r="CK2830" s="24"/>
      <c r="CL2830" s="24"/>
      <c r="CO2830" s="24"/>
      <c r="CP2830" s="24"/>
      <c r="CQ2830" s="24"/>
      <c r="CR2830" s="24"/>
      <c r="CS2830" s="24"/>
      <c r="CT2830" s="24"/>
      <c r="CU2830" s="24"/>
      <c r="CV2830" s="24"/>
      <c r="CW2830" s="24"/>
      <c r="CX2830" s="24"/>
      <c r="CY2830" s="24"/>
      <c r="CZ2830" s="24"/>
      <c r="DA2830" s="24"/>
      <c r="DB2830" s="24"/>
      <c r="DC2830" s="24"/>
      <c r="DD2830" s="24"/>
      <c r="DE2830" s="24"/>
      <c r="DF2830" s="24"/>
      <c r="DG2830" s="24"/>
      <c r="DH2830" s="24"/>
      <c r="DI2830" s="24"/>
      <c r="DJ2830" s="24"/>
      <c r="DK2830" s="24"/>
      <c r="DL2830" s="24"/>
    </row>
    <row r="2831" spans="1:116" x14ac:dyDescent="0.4">
      <c r="B2831" t="s">
        <v>332</v>
      </c>
      <c r="D2831" t="s">
        <v>523</v>
      </c>
      <c r="E2831" s="8" t="str">
        <f t="shared" si="5350"/>
        <v>2831 WCPP-IS</v>
      </c>
      <c r="G2831" s="136" t="str">
        <f t="shared" ref="G2831:G2837" si="5382">G2805</f>
        <v>primary unit</v>
      </c>
      <c r="K2831" s="53"/>
      <c r="L2831" s="53"/>
      <c r="M2831" s="53"/>
      <c r="N2831" s="53"/>
      <c r="O2831" s="53"/>
      <c r="P2831" s="53"/>
      <c r="R2831" s="24"/>
      <c r="S2831" s="24"/>
      <c r="T2831" s="24"/>
      <c r="U2831" s="24"/>
      <c r="V2831" s="24"/>
      <c r="W2831" s="24"/>
      <c r="X2831" s="24"/>
      <c r="Y2831" s="24"/>
      <c r="Z2831" s="24"/>
      <c r="AA2831" s="24"/>
      <c r="AB2831" s="24"/>
      <c r="AC2831" s="24"/>
      <c r="AD2831" s="24"/>
      <c r="AE2831" s="24"/>
      <c r="AF2831" s="24"/>
      <c r="AG2831" s="24"/>
      <c r="AH2831" s="24"/>
      <c r="AI2831" s="24"/>
      <c r="AJ2831" s="24"/>
      <c r="AK2831" s="24"/>
      <c r="AL2831" s="24"/>
      <c r="AM2831" s="24"/>
      <c r="AN2831" s="24"/>
      <c r="AO2831" s="24"/>
      <c r="AP2831" s="24"/>
      <c r="AQ2831" s="24"/>
      <c r="AR2831" s="24"/>
      <c r="AS2831" s="24"/>
      <c r="AT2831" s="24"/>
      <c r="AU2831" s="24"/>
      <c r="AV2831" s="24"/>
      <c r="AW2831" s="24"/>
      <c r="AX2831" s="24"/>
      <c r="AY2831" s="24"/>
      <c r="AZ2831" s="24"/>
      <c r="BA2831" s="24"/>
      <c r="BB2831" s="24"/>
      <c r="BC2831" s="24"/>
      <c r="BD2831" s="24"/>
      <c r="BE2831" s="24"/>
      <c r="BF2831" s="24"/>
      <c r="BG2831" s="24"/>
      <c r="BH2831" s="24"/>
      <c r="BI2831" s="24"/>
      <c r="BJ2831" s="24"/>
      <c r="BK2831" s="24"/>
      <c r="BL2831" s="24"/>
      <c r="BM2831" s="24"/>
      <c r="BN2831" s="24"/>
      <c r="BO2831" s="24"/>
      <c r="BP2831" s="24"/>
      <c r="BQ2831" s="24"/>
      <c r="BR2831" s="24"/>
      <c r="BS2831" s="24"/>
      <c r="BT2831" s="24"/>
      <c r="BU2831" s="24"/>
      <c r="BV2831" s="24"/>
      <c r="BW2831" s="24"/>
      <c r="BX2831" s="24"/>
      <c r="BY2831" s="24"/>
      <c r="BZ2831" s="24"/>
      <c r="CA2831" s="24"/>
      <c r="CB2831" s="24"/>
      <c r="CC2831" s="24"/>
      <c r="CD2831" s="24"/>
      <c r="CE2831" s="24"/>
      <c r="CF2831" s="24"/>
      <c r="CG2831" s="24"/>
      <c r="CH2831" s="24"/>
      <c r="CI2831" s="24"/>
      <c r="CJ2831" s="24"/>
      <c r="CK2831" s="24"/>
      <c r="CL2831" s="24"/>
      <c r="CO2831" s="24"/>
      <c r="CP2831" s="24"/>
      <c r="CQ2831" s="24"/>
      <c r="CR2831" s="24"/>
      <c r="CS2831" s="24"/>
      <c r="CT2831" s="24"/>
      <c r="CU2831" s="24"/>
      <c r="CV2831" s="24"/>
      <c r="CW2831" s="24"/>
      <c r="CX2831" s="24"/>
      <c r="CY2831" s="24"/>
      <c r="CZ2831" s="24"/>
      <c r="DA2831" s="24"/>
      <c r="DB2831" s="24"/>
      <c r="DC2831" s="24"/>
      <c r="DD2831" s="24"/>
      <c r="DE2831" s="24"/>
      <c r="DF2831" s="24"/>
      <c r="DG2831" s="24"/>
      <c r="DH2831" s="24"/>
      <c r="DI2831" s="24"/>
      <c r="DJ2831" s="24"/>
      <c r="DK2831" s="24"/>
      <c r="DL2831" s="24"/>
    </row>
    <row r="2832" spans="1:116" x14ac:dyDescent="0.4">
      <c r="B2832" t="s">
        <v>332</v>
      </c>
      <c r="D2832" t="s">
        <v>523</v>
      </c>
      <c r="E2832" s="8" t="str">
        <f t="shared" si="5350"/>
        <v>2832 WCPP-IS</v>
      </c>
      <c r="G2832" s="136" t="str">
        <f t="shared" si="5382"/>
        <v>Primary revenue driver</v>
      </c>
      <c r="K2832" s="53"/>
      <c r="L2832" s="53"/>
      <c r="M2832" s="53"/>
      <c r="N2832" s="53"/>
      <c r="O2832" s="53"/>
      <c r="P2832" s="53"/>
      <c r="R2832" s="24"/>
      <c r="S2832" s="179" t="str">
        <f>S2815</f>
        <v>S$16</v>
      </c>
      <c r="T2832" s="179" t="str">
        <f t="shared" ref="T2832:CE2832" si="5383">T2815</f>
        <v>T$16</v>
      </c>
      <c r="U2832" s="179" t="str">
        <f t="shared" si="5383"/>
        <v>U$16</v>
      </c>
      <c r="V2832" s="179" t="str">
        <f t="shared" si="5383"/>
        <v>V$16</v>
      </c>
      <c r="W2832" s="179" t="str">
        <f t="shared" si="5383"/>
        <v>W$16</v>
      </c>
      <c r="X2832" s="179" t="str">
        <f t="shared" si="5383"/>
        <v>X$16</v>
      </c>
      <c r="Y2832" s="179" t="str">
        <f t="shared" si="5383"/>
        <v>Y$16</v>
      </c>
      <c r="Z2832" s="179" t="str">
        <f t="shared" si="5383"/>
        <v>Z$16</v>
      </c>
      <c r="AA2832" s="179" t="str">
        <f t="shared" si="5383"/>
        <v>AA$16</v>
      </c>
      <c r="AB2832" s="179" t="str">
        <f t="shared" si="5383"/>
        <v>AB$16</v>
      </c>
      <c r="AC2832" s="179" t="str">
        <f t="shared" si="5383"/>
        <v>AC$16</v>
      </c>
      <c r="AD2832" s="179" t="str">
        <f t="shared" si="5383"/>
        <v>AD$16</v>
      </c>
      <c r="AE2832" s="179" t="str">
        <f t="shared" si="5383"/>
        <v>AE$16</v>
      </c>
      <c r="AF2832" s="179" t="str">
        <f t="shared" si="5383"/>
        <v>AF$16</v>
      </c>
      <c r="AG2832" s="179" t="str">
        <f t="shared" si="5383"/>
        <v>AG$16</v>
      </c>
      <c r="AH2832" s="179" t="str">
        <f t="shared" si="5383"/>
        <v>AH$16</v>
      </c>
      <c r="AI2832" s="179" t="str">
        <f t="shared" si="5383"/>
        <v>AI$16</v>
      </c>
      <c r="AJ2832" s="179" t="str">
        <f t="shared" si="5383"/>
        <v>AJ$16</v>
      </c>
      <c r="AK2832" s="179" t="str">
        <f t="shared" si="5383"/>
        <v>AK$16</v>
      </c>
      <c r="AL2832" s="179" t="str">
        <f t="shared" si="5383"/>
        <v>AL$16</v>
      </c>
      <c r="AM2832" s="179" t="str">
        <f t="shared" si="5383"/>
        <v>AM$16</v>
      </c>
      <c r="AN2832" s="179" t="str">
        <f t="shared" si="5383"/>
        <v>AN$16</v>
      </c>
      <c r="AO2832" s="179" t="str">
        <f t="shared" si="5383"/>
        <v>AO$16</v>
      </c>
      <c r="AP2832" s="179" t="str">
        <f t="shared" si="5383"/>
        <v>AP$16</v>
      </c>
      <c r="AQ2832" s="179" t="str">
        <f t="shared" si="5383"/>
        <v>AQ$16</v>
      </c>
      <c r="AR2832" s="179" t="str">
        <f t="shared" si="5383"/>
        <v>AR$16</v>
      </c>
      <c r="AS2832" s="179" t="str">
        <f t="shared" si="5383"/>
        <v>AS$16</v>
      </c>
      <c r="AT2832" s="179" t="str">
        <f t="shared" si="5383"/>
        <v>AT$16</v>
      </c>
      <c r="AU2832" s="179" t="str">
        <f t="shared" si="5383"/>
        <v>AU$16</v>
      </c>
      <c r="AV2832" s="179" t="str">
        <f t="shared" si="5383"/>
        <v>AV$16</v>
      </c>
      <c r="AW2832" s="179" t="str">
        <f t="shared" si="5383"/>
        <v>AW$16</v>
      </c>
      <c r="AX2832" s="179" t="str">
        <f t="shared" si="5383"/>
        <v>AX$16</v>
      </c>
      <c r="AY2832" s="179" t="str">
        <f t="shared" si="5383"/>
        <v>AY$16</v>
      </c>
      <c r="AZ2832" s="179" t="str">
        <f t="shared" si="5383"/>
        <v>AZ$16</v>
      </c>
      <c r="BA2832" s="179" t="str">
        <f t="shared" si="5383"/>
        <v>BA$16</v>
      </c>
      <c r="BB2832" s="179" t="str">
        <f t="shared" si="5383"/>
        <v>BB$16</v>
      </c>
      <c r="BC2832" s="179" t="str">
        <f t="shared" si="5383"/>
        <v>BC$16</v>
      </c>
      <c r="BD2832" s="179" t="str">
        <f t="shared" si="5383"/>
        <v>BD$16</v>
      </c>
      <c r="BE2832" s="179" t="str">
        <f t="shared" si="5383"/>
        <v>BE$16</v>
      </c>
      <c r="BF2832" s="179" t="str">
        <f t="shared" si="5383"/>
        <v>BF$16</v>
      </c>
      <c r="BG2832" s="179" t="str">
        <f t="shared" si="5383"/>
        <v>BG$16</v>
      </c>
      <c r="BH2832" s="179" t="str">
        <f t="shared" si="5383"/>
        <v>BH$16</v>
      </c>
      <c r="BI2832" s="179" t="str">
        <f t="shared" si="5383"/>
        <v>BI$16</v>
      </c>
      <c r="BJ2832" s="179" t="str">
        <f t="shared" si="5383"/>
        <v>BJ$16</v>
      </c>
      <c r="BK2832" s="179" t="str">
        <f t="shared" si="5383"/>
        <v>BK$16</v>
      </c>
      <c r="BL2832" s="179" t="str">
        <f t="shared" si="5383"/>
        <v>BL$16</v>
      </c>
      <c r="BM2832" s="179" t="str">
        <f t="shared" si="5383"/>
        <v>BM$16</v>
      </c>
      <c r="BN2832" s="179" t="str">
        <f t="shared" si="5383"/>
        <v>BN$16</v>
      </c>
      <c r="BO2832" s="179" t="str">
        <f t="shared" si="5383"/>
        <v>BO$16</v>
      </c>
      <c r="BP2832" s="179" t="str">
        <f t="shared" si="5383"/>
        <v>BP$16</v>
      </c>
      <c r="BQ2832" s="179" t="str">
        <f t="shared" si="5383"/>
        <v>BQ$16</v>
      </c>
      <c r="BR2832" s="179" t="str">
        <f t="shared" si="5383"/>
        <v>BR$16</v>
      </c>
      <c r="BS2832" s="179" t="str">
        <f t="shared" si="5383"/>
        <v>BS$16</v>
      </c>
      <c r="BT2832" s="179" t="str">
        <f t="shared" si="5383"/>
        <v>BT$16</v>
      </c>
      <c r="BU2832" s="179" t="str">
        <f t="shared" si="5383"/>
        <v>BU$16</v>
      </c>
      <c r="BV2832" s="179" t="str">
        <f t="shared" si="5383"/>
        <v>BV$16</v>
      </c>
      <c r="BW2832" s="179" t="str">
        <f t="shared" si="5383"/>
        <v>BW$16</v>
      </c>
      <c r="BX2832" s="179" t="str">
        <f t="shared" si="5383"/>
        <v>BX$16</v>
      </c>
      <c r="BY2832" s="179" t="str">
        <f t="shared" si="5383"/>
        <v>BY$16</v>
      </c>
      <c r="BZ2832" s="179" t="str">
        <f t="shared" si="5383"/>
        <v>BZ$16</v>
      </c>
      <c r="CA2832" s="179" t="str">
        <f t="shared" si="5383"/>
        <v>CA$16</v>
      </c>
      <c r="CB2832" s="179" t="str">
        <f t="shared" si="5383"/>
        <v>CB$16</v>
      </c>
      <c r="CC2832" s="179" t="str">
        <f t="shared" si="5383"/>
        <v>CC$16</v>
      </c>
      <c r="CD2832" s="179" t="str">
        <f t="shared" si="5383"/>
        <v>CD$16</v>
      </c>
      <c r="CE2832" s="179" t="str">
        <f t="shared" si="5383"/>
        <v>CE$16</v>
      </c>
      <c r="CF2832" s="179" t="str">
        <f t="shared" ref="CF2832:CL2832" si="5384">CF2815</f>
        <v>CF$16</v>
      </c>
      <c r="CG2832" s="179" t="str">
        <f t="shared" si="5384"/>
        <v>CG$16</v>
      </c>
      <c r="CH2832" s="179" t="str">
        <f t="shared" si="5384"/>
        <v>CH$16</v>
      </c>
      <c r="CI2832" s="179" t="str">
        <f t="shared" si="5384"/>
        <v>CI$16</v>
      </c>
      <c r="CJ2832" s="179" t="str">
        <f t="shared" si="5384"/>
        <v>CJ$16</v>
      </c>
      <c r="CK2832" s="179" t="str">
        <f t="shared" si="5384"/>
        <v>CK$16</v>
      </c>
      <c r="CL2832" s="179" t="str">
        <f t="shared" si="5384"/>
        <v>CL$16</v>
      </c>
      <c r="CO2832" s="179" t="e">
        <f t="shared" ref="CO2832:DL2832" ca="1" si="5385">CO1493</f>
        <v>#N/A</v>
      </c>
      <c r="CP2832" s="179" t="e">
        <f t="shared" ca="1" si="5385"/>
        <v>#N/A</v>
      </c>
      <c r="CQ2832" s="179" t="e">
        <f t="shared" ca="1" si="5385"/>
        <v>#N/A</v>
      </c>
      <c r="CR2832" s="179" t="e">
        <f t="shared" ca="1" si="5385"/>
        <v>#N/A</v>
      </c>
      <c r="CS2832" s="179" t="e">
        <f t="shared" ca="1" si="5385"/>
        <v>#N/A</v>
      </c>
      <c r="CT2832" s="179" t="e">
        <f t="shared" ca="1" si="5385"/>
        <v>#N/A</v>
      </c>
      <c r="CU2832" s="179" t="e">
        <f t="shared" ca="1" si="5385"/>
        <v>#N/A</v>
      </c>
      <c r="CV2832" s="179" t="e">
        <f t="shared" ca="1" si="5385"/>
        <v>#N/A</v>
      </c>
      <c r="CW2832" s="179" t="e">
        <f t="shared" ca="1" si="5385"/>
        <v>#N/A</v>
      </c>
      <c r="CX2832" s="179" t="e">
        <f t="shared" ca="1" si="5385"/>
        <v>#N/A</v>
      </c>
      <c r="CY2832" s="179" t="e">
        <f t="shared" ca="1" si="5385"/>
        <v>#N/A</v>
      </c>
      <c r="CZ2832" s="179" t="e">
        <f t="shared" ca="1" si="5385"/>
        <v>#N/A</v>
      </c>
      <c r="DA2832" s="179" t="e">
        <f t="shared" ca="1" si="5385"/>
        <v>#N/A</v>
      </c>
      <c r="DB2832" s="179" t="e">
        <f t="shared" ca="1" si="5385"/>
        <v>#N/A</v>
      </c>
      <c r="DC2832" s="179" t="e">
        <f t="shared" ca="1" si="5385"/>
        <v>#N/A</v>
      </c>
      <c r="DD2832" s="179" t="e">
        <f t="shared" ca="1" si="5385"/>
        <v>#N/A</v>
      </c>
      <c r="DE2832" s="179" t="e">
        <f t="shared" ca="1" si="5385"/>
        <v>#N/A</v>
      </c>
      <c r="DF2832" s="179" t="e">
        <f t="shared" ca="1" si="5385"/>
        <v>#N/A</v>
      </c>
      <c r="DG2832" s="179" t="e">
        <f t="shared" ca="1" si="5385"/>
        <v>#N/A</v>
      </c>
      <c r="DH2832" s="179" t="e">
        <f t="shared" ca="1" si="5385"/>
        <v>#N/A</v>
      </c>
      <c r="DI2832" s="179" t="e">
        <f t="shared" ca="1" si="5385"/>
        <v>#N/A</v>
      </c>
      <c r="DJ2832" s="179" t="e">
        <f t="shared" ca="1" si="5385"/>
        <v>#N/A</v>
      </c>
      <c r="DK2832" s="179" t="e">
        <f t="shared" ca="1" si="5385"/>
        <v>#N/A</v>
      </c>
      <c r="DL2832" s="179" t="e">
        <f t="shared" ca="1" si="5385"/>
        <v>#N/A</v>
      </c>
    </row>
    <row r="2833" spans="1:116" x14ac:dyDescent="0.4">
      <c r="B2833" t="s">
        <v>332</v>
      </c>
      <c r="D2833" t="s">
        <v>523</v>
      </c>
      <c r="E2833" s="8" t="str">
        <f t="shared" si="5350"/>
        <v>2833 WCPP-IS</v>
      </c>
      <c r="G2833" s="136" t="str">
        <f t="shared" si="5382"/>
        <v>Primary volume driver</v>
      </c>
      <c r="H2833" s="56"/>
      <c r="I2833" s="79"/>
      <c r="J2833" s="79"/>
      <c r="K2833" s="15"/>
      <c r="L2833" s="15"/>
      <c r="M2833" s="15"/>
      <c r="N2833" s="15"/>
      <c r="O2833" s="15"/>
      <c r="P2833" s="15"/>
      <c r="R2833" s="15"/>
      <c r="S2833" s="179" t="str">
        <f t="shared" ref="S2833:CD2833" si="5386">S2816</f>
        <v>S$17</v>
      </c>
      <c r="T2833" s="179" t="str">
        <f t="shared" si="5386"/>
        <v>T$17</v>
      </c>
      <c r="U2833" s="179" t="str">
        <f t="shared" si="5386"/>
        <v>U$17</v>
      </c>
      <c r="V2833" s="179" t="str">
        <f t="shared" si="5386"/>
        <v>V$17</v>
      </c>
      <c r="W2833" s="179" t="str">
        <f t="shared" si="5386"/>
        <v>W$17</v>
      </c>
      <c r="X2833" s="179" t="str">
        <f t="shared" si="5386"/>
        <v>X$17</v>
      </c>
      <c r="Y2833" s="179" t="str">
        <f t="shared" si="5386"/>
        <v>Y$17</v>
      </c>
      <c r="Z2833" s="179" t="str">
        <f t="shared" si="5386"/>
        <v>Z$17</v>
      </c>
      <c r="AA2833" s="179" t="str">
        <f t="shared" si="5386"/>
        <v>AA$17</v>
      </c>
      <c r="AB2833" s="179" t="str">
        <f t="shared" si="5386"/>
        <v>AB$17</v>
      </c>
      <c r="AC2833" s="179" t="str">
        <f t="shared" si="5386"/>
        <v>AC$17</v>
      </c>
      <c r="AD2833" s="179" t="str">
        <f t="shared" si="5386"/>
        <v>AD$17</v>
      </c>
      <c r="AE2833" s="179" t="str">
        <f t="shared" si="5386"/>
        <v>AE$17</v>
      </c>
      <c r="AF2833" s="179" t="str">
        <f t="shared" si="5386"/>
        <v>AF$17</v>
      </c>
      <c r="AG2833" s="179" t="str">
        <f t="shared" si="5386"/>
        <v>AG$17</v>
      </c>
      <c r="AH2833" s="179" t="str">
        <f t="shared" si="5386"/>
        <v>AH$17</v>
      </c>
      <c r="AI2833" s="179" t="str">
        <f t="shared" si="5386"/>
        <v>AI$17</v>
      </c>
      <c r="AJ2833" s="179" t="str">
        <f t="shared" si="5386"/>
        <v>AJ$17</v>
      </c>
      <c r="AK2833" s="179" t="str">
        <f t="shared" si="5386"/>
        <v>AK$17</v>
      </c>
      <c r="AL2833" s="179" t="str">
        <f t="shared" si="5386"/>
        <v>AL$17</v>
      </c>
      <c r="AM2833" s="179" t="str">
        <f t="shared" si="5386"/>
        <v>AM$17</v>
      </c>
      <c r="AN2833" s="179" t="str">
        <f t="shared" si="5386"/>
        <v>AN$17</v>
      </c>
      <c r="AO2833" s="179" t="str">
        <f t="shared" si="5386"/>
        <v>AO$17</v>
      </c>
      <c r="AP2833" s="179" t="str">
        <f t="shared" si="5386"/>
        <v>AP$17</v>
      </c>
      <c r="AQ2833" s="179" t="str">
        <f t="shared" si="5386"/>
        <v>AQ$17</v>
      </c>
      <c r="AR2833" s="179" t="str">
        <f t="shared" si="5386"/>
        <v>AR$17</v>
      </c>
      <c r="AS2833" s="179" t="str">
        <f t="shared" si="5386"/>
        <v>AS$17</v>
      </c>
      <c r="AT2833" s="179" t="str">
        <f t="shared" si="5386"/>
        <v>AT$17</v>
      </c>
      <c r="AU2833" s="179" t="str">
        <f t="shared" si="5386"/>
        <v>AU$17</v>
      </c>
      <c r="AV2833" s="179" t="str">
        <f t="shared" si="5386"/>
        <v>AV$17</v>
      </c>
      <c r="AW2833" s="179" t="str">
        <f t="shared" si="5386"/>
        <v>AW$17</v>
      </c>
      <c r="AX2833" s="179" t="str">
        <f t="shared" si="5386"/>
        <v>AX$17</v>
      </c>
      <c r="AY2833" s="179" t="str">
        <f t="shared" si="5386"/>
        <v>AY$17</v>
      </c>
      <c r="AZ2833" s="179" t="str">
        <f t="shared" si="5386"/>
        <v>AZ$17</v>
      </c>
      <c r="BA2833" s="179" t="str">
        <f t="shared" si="5386"/>
        <v>BA$17</v>
      </c>
      <c r="BB2833" s="179" t="str">
        <f t="shared" si="5386"/>
        <v>BB$17</v>
      </c>
      <c r="BC2833" s="179" t="str">
        <f t="shared" si="5386"/>
        <v>BC$17</v>
      </c>
      <c r="BD2833" s="179" t="str">
        <f t="shared" si="5386"/>
        <v>BD$17</v>
      </c>
      <c r="BE2833" s="179" t="str">
        <f t="shared" si="5386"/>
        <v>BE$17</v>
      </c>
      <c r="BF2833" s="179" t="str">
        <f t="shared" si="5386"/>
        <v>BF$17</v>
      </c>
      <c r="BG2833" s="179" t="str">
        <f t="shared" si="5386"/>
        <v>BG$17</v>
      </c>
      <c r="BH2833" s="179" t="str">
        <f t="shared" si="5386"/>
        <v>BH$17</v>
      </c>
      <c r="BI2833" s="179" t="str">
        <f t="shared" si="5386"/>
        <v>BI$17</v>
      </c>
      <c r="BJ2833" s="179" t="str">
        <f t="shared" si="5386"/>
        <v>BJ$17</v>
      </c>
      <c r="BK2833" s="179" t="str">
        <f t="shared" si="5386"/>
        <v>BK$17</v>
      </c>
      <c r="BL2833" s="179" t="str">
        <f t="shared" si="5386"/>
        <v>BL$17</v>
      </c>
      <c r="BM2833" s="179" t="str">
        <f t="shared" si="5386"/>
        <v>BM$17</v>
      </c>
      <c r="BN2833" s="179" t="str">
        <f t="shared" si="5386"/>
        <v>BN$17</v>
      </c>
      <c r="BO2833" s="179" t="str">
        <f t="shared" si="5386"/>
        <v>BO$17</v>
      </c>
      <c r="BP2833" s="179" t="str">
        <f t="shared" si="5386"/>
        <v>BP$17</v>
      </c>
      <c r="BQ2833" s="179" t="str">
        <f t="shared" si="5386"/>
        <v>BQ$17</v>
      </c>
      <c r="BR2833" s="179" t="str">
        <f t="shared" si="5386"/>
        <v>BR$17</v>
      </c>
      <c r="BS2833" s="179" t="str">
        <f t="shared" si="5386"/>
        <v>BS$17</v>
      </c>
      <c r="BT2833" s="179" t="str">
        <f t="shared" si="5386"/>
        <v>BT$17</v>
      </c>
      <c r="BU2833" s="179" t="str">
        <f t="shared" si="5386"/>
        <v>BU$17</v>
      </c>
      <c r="BV2833" s="179" t="str">
        <f t="shared" si="5386"/>
        <v>BV$17</v>
      </c>
      <c r="BW2833" s="179" t="str">
        <f t="shared" si="5386"/>
        <v>BW$17</v>
      </c>
      <c r="BX2833" s="179" t="str">
        <f t="shared" si="5386"/>
        <v>BX$17</v>
      </c>
      <c r="BY2833" s="179" t="str">
        <f t="shared" si="5386"/>
        <v>BY$17</v>
      </c>
      <c r="BZ2833" s="179" t="str">
        <f t="shared" si="5386"/>
        <v>BZ$17</v>
      </c>
      <c r="CA2833" s="179" t="str">
        <f t="shared" si="5386"/>
        <v>CA$17</v>
      </c>
      <c r="CB2833" s="179" t="str">
        <f t="shared" si="5386"/>
        <v>CB$17</v>
      </c>
      <c r="CC2833" s="179" t="str">
        <f t="shared" si="5386"/>
        <v>CC$17</v>
      </c>
      <c r="CD2833" s="179" t="str">
        <f t="shared" si="5386"/>
        <v>CD$17</v>
      </c>
      <c r="CE2833" s="179" t="str">
        <f t="shared" ref="CE2833:CL2833" si="5387">CE2816</f>
        <v>CE$17</v>
      </c>
      <c r="CF2833" s="179" t="str">
        <f t="shared" si="5387"/>
        <v>CF$17</v>
      </c>
      <c r="CG2833" s="179" t="str">
        <f t="shared" si="5387"/>
        <v>CG$17</v>
      </c>
      <c r="CH2833" s="179" t="str">
        <f t="shared" si="5387"/>
        <v>CH$17</v>
      </c>
      <c r="CI2833" s="179" t="str">
        <f t="shared" si="5387"/>
        <v>CI$17</v>
      </c>
      <c r="CJ2833" s="179" t="str">
        <f t="shared" si="5387"/>
        <v>CJ$17</v>
      </c>
      <c r="CK2833" s="179" t="str">
        <f t="shared" si="5387"/>
        <v>CK$17</v>
      </c>
      <c r="CL2833" s="179" t="str">
        <f t="shared" si="5387"/>
        <v>CL$17</v>
      </c>
      <c r="CN2833" s="79"/>
      <c r="CO2833" s="179">
        <f t="shared" ref="CO2833:DL2833" si="5388">CO1494</f>
        <v>0</v>
      </c>
      <c r="CP2833" s="179">
        <f t="shared" si="5388"/>
        <v>0</v>
      </c>
      <c r="CQ2833" s="179">
        <f t="shared" si="5388"/>
        <v>0</v>
      </c>
      <c r="CR2833" s="179">
        <f t="shared" si="5388"/>
        <v>0</v>
      </c>
      <c r="CS2833" s="179">
        <f t="shared" si="5388"/>
        <v>0</v>
      </c>
      <c r="CT2833" s="179">
        <f t="shared" si="5388"/>
        <v>0</v>
      </c>
      <c r="CU2833" s="179">
        <f t="shared" si="5388"/>
        <v>0</v>
      </c>
      <c r="CV2833" s="179">
        <f t="shared" si="5388"/>
        <v>0</v>
      </c>
      <c r="CW2833" s="179">
        <f t="shared" si="5388"/>
        <v>0</v>
      </c>
      <c r="CX2833" s="179">
        <f t="shared" si="5388"/>
        <v>0</v>
      </c>
      <c r="CY2833" s="179">
        <f t="shared" si="5388"/>
        <v>0</v>
      </c>
      <c r="CZ2833" s="179">
        <f t="shared" si="5388"/>
        <v>0</v>
      </c>
      <c r="DA2833" s="179">
        <f t="shared" si="5388"/>
        <v>0</v>
      </c>
      <c r="DB2833" s="179">
        <f t="shared" si="5388"/>
        <v>0</v>
      </c>
      <c r="DC2833" s="179">
        <f t="shared" si="5388"/>
        <v>0</v>
      </c>
      <c r="DD2833" s="179">
        <f t="shared" si="5388"/>
        <v>0</v>
      </c>
      <c r="DE2833" s="179">
        <f t="shared" si="5388"/>
        <v>0</v>
      </c>
      <c r="DF2833" s="179">
        <f t="shared" si="5388"/>
        <v>0</v>
      </c>
      <c r="DG2833" s="179">
        <f t="shared" si="5388"/>
        <v>0</v>
      </c>
      <c r="DH2833" s="179">
        <f t="shared" si="5388"/>
        <v>0</v>
      </c>
      <c r="DI2833" s="179">
        <f t="shared" si="5388"/>
        <v>0</v>
      </c>
      <c r="DJ2833" s="179">
        <f t="shared" si="5388"/>
        <v>0</v>
      </c>
      <c r="DK2833" s="179">
        <f t="shared" si="5388"/>
        <v>0</v>
      </c>
      <c r="DL2833" s="179">
        <f t="shared" si="5388"/>
        <v>0</v>
      </c>
    </row>
    <row r="2834" spans="1:116" x14ac:dyDescent="0.4">
      <c r="B2834" t="s">
        <v>332</v>
      </c>
      <c r="D2834" t="s">
        <v>523</v>
      </c>
      <c r="E2834" s="8" t="str">
        <f t="shared" si="5350"/>
        <v>2834 WCPP-IS</v>
      </c>
      <c r="G2834" s="136" t="str">
        <f t="shared" si="5382"/>
        <v>Simple accounts payble - IS driven:</v>
      </c>
      <c r="H2834" s="12"/>
      <c r="I2834" s="60"/>
      <c r="J2834" s="60"/>
      <c r="K2834" s="15"/>
      <c r="L2834" s="15"/>
      <c r="M2834" s="15"/>
      <c r="N2834" s="15"/>
      <c r="O2834" s="15"/>
      <c r="P2834" s="15"/>
      <c r="R2834" s="15"/>
      <c r="S2834" s="179">
        <f t="shared" ref="S2834:CD2834" si="5389">S2817</f>
        <v>0</v>
      </c>
      <c r="T2834" s="179">
        <f t="shared" si="5389"/>
        <v>0</v>
      </c>
      <c r="U2834" s="179">
        <f t="shared" si="5389"/>
        <v>0</v>
      </c>
      <c r="V2834" s="179">
        <f t="shared" si="5389"/>
        <v>0</v>
      </c>
      <c r="W2834" s="179">
        <f t="shared" si="5389"/>
        <v>0</v>
      </c>
      <c r="X2834" s="179">
        <f t="shared" si="5389"/>
        <v>0</v>
      </c>
      <c r="Y2834" s="179">
        <f t="shared" si="5389"/>
        <v>0</v>
      </c>
      <c r="Z2834" s="179">
        <f t="shared" si="5389"/>
        <v>0</v>
      </c>
      <c r="AA2834" s="179">
        <f t="shared" si="5389"/>
        <v>0</v>
      </c>
      <c r="AB2834" s="179">
        <f t="shared" si="5389"/>
        <v>0</v>
      </c>
      <c r="AC2834" s="179">
        <f t="shared" si="5389"/>
        <v>0</v>
      </c>
      <c r="AD2834" s="179">
        <f t="shared" si="5389"/>
        <v>0</v>
      </c>
      <c r="AE2834" s="179">
        <f t="shared" si="5389"/>
        <v>0</v>
      </c>
      <c r="AF2834" s="179">
        <f t="shared" si="5389"/>
        <v>0</v>
      </c>
      <c r="AG2834" s="179">
        <f t="shared" si="5389"/>
        <v>0</v>
      </c>
      <c r="AH2834" s="179">
        <f t="shared" si="5389"/>
        <v>0</v>
      </c>
      <c r="AI2834" s="179">
        <f t="shared" si="5389"/>
        <v>0</v>
      </c>
      <c r="AJ2834" s="179">
        <f t="shared" si="5389"/>
        <v>0</v>
      </c>
      <c r="AK2834" s="179">
        <f t="shared" si="5389"/>
        <v>0</v>
      </c>
      <c r="AL2834" s="179">
        <f t="shared" si="5389"/>
        <v>0</v>
      </c>
      <c r="AM2834" s="179">
        <f t="shared" si="5389"/>
        <v>0</v>
      </c>
      <c r="AN2834" s="179">
        <f t="shared" si="5389"/>
        <v>0</v>
      </c>
      <c r="AO2834" s="179">
        <f t="shared" si="5389"/>
        <v>0</v>
      </c>
      <c r="AP2834" s="179">
        <f t="shared" si="5389"/>
        <v>0</v>
      </c>
      <c r="AQ2834" s="179">
        <f t="shared" si="5389"/>
        <v>0</v>
      </c>
      <c r="AR2834" s="179">
        <f t="shared" si="5389"/>
        <v>0</v>
      </c>
      <c r="AS2834" s="179">
        <f t="shared" si="5389"/>
        <v>0</v>
      </c>
      <c r="AT2834" s="179">
        <f t="shared" si="5389"/>
        <v>0</v>
      </c>
      <c r="AU2834" s="179">
        <f t="shared" si="5389"/>
        <v>0</v>
      </c>
      <c r="AV2834" s="179">
        <f t="shared" si="5389"/>
        <v>0</v>
      </c>
      <c r="AW2834" s="179">
        <f t="shared" si="5389"/>
        <v>0</v>
      </c>
      <c r="AX2834" s="179">
        <f t="shared" si="5389"/>
        <v>0</v>
      </c>
      <c r="AY2834" s="179">
        <f t="shared" si="5389"/>
        <v>0</v>
      </c>
      <c r="AZ2834" s="179">
        <f t="shared" si="5389"/>
        <v>0</v>
      </c>
      <c r="BA2834" s="179">
        <f t="shared" si="5389"/>
        <v>0</v>
      </c>
      <c r="BB2834" s="179">
        <f t="shared" si="5389"/>
        <v>0</v>
      </c>
      <c r="BC2834" s="179">
        <f t="shared" si="5389"/>
        <v>0</v>
      </c>
      <c r="BD2834" s="179">
        <f t="shared" si="5389"/>
        <v>0</v>
      </c>
      <c r="BE2834" s="179">
        <f t="shared" si="5389"/>
        <v>0</v>
      </c>
      <c r="BF2834" s="179">
        <f t="shared" si="5389"/>
        <v>0</v>
      </c>
      <c r="BG2834" s="179">
        <f t="shared" si="5389"/>
        <v>0</v>
      </c>
      <c r="BH2834" s="179">
        <f t="shared" si="5389"/>
        <v>0</v>
      </c>
      <c r="BI2834" s="179">
        <f t="shared" si="5389"/>
        <v>0</v>
      </c>
      <c r="BJ2834" s="179">
        <f t="shared" si="5389"/>
        <v>0</v>
      </c>
      <c r="BK2834" s="179">
        <f t="shared" si="5389"/>
        <v>0</v>
      </c>
      <c r="BL2834" s="179">
        <f t="shared" si="5389"/>
        <v>0</v>
      </c>
      <c r="BM2834" s="179">
        <f t="shared" si="5389"/>
        <v>0</v>
      </c>
      <c r="BN2834" s="179">
        <f t="shared" si="5389"/>
        <v>0</v>
      </c>
      <c r="BO2834" s="179">
        <f t="shared" si="5389"/>
        <v>0</v>
      </c>
      <c r="BP2834" s="179">
        <f t="shared" si="5389"/>
        <v>0</v>
      </c>
      <c r="BQ2834" s="179">
        <f t="shared" si="5389"/>
        <v>0</v>
      </c>
      <c r="BR2834" s="179">
        <f t="shared" si="5389"/>
        <v>0</v>
      </c>
      <c r="BS2834" s="179">
        <f t="shared" si="5389"/>
        <v>0</v>
      </c>
      <c r="BT2834" s="179">
        <f t="shared" si="5389"/>
        <v>0</v>
      </c>
      <c r="BU2834" s="179">
        <f t="shared" si="5389"/>
        <v>0</v>
      </c>
      <c r="BV2834" s="179">
        <f t="shared" si="5389"/>
        <v>0</v>
      </c>
      <c r="BW2834" s="179">
        <f t="shared" si="5389"/>
        <v>0</v>
      </c>
      <c r="BX2834" s="179">
        <f t="shared" si="5389"/>
        <v>0</v>
      </c>
      <c r="BY2834" s="179">
        <f t="shared" si="5389"/>
        <v>0</v>
      </c>
      <c r="BZ2834" s="179">
        <f t="shared" si="5389"/>
        <v>0</v>
      </c>
      <c r="CA2834" s="179">
        <f t="shared" si="5389"/>
        <v>0</v>
      </c>
      <c r="CB2834" s="179">
        <f t="shared" si="5389"/>
        <v>0</v>
      </c>
      <c r="CC2834" s="179">
        <f t="shared" si="5389"/>
        <v>0</v>
      </c>
      <c r="CD2834" s="179">
        <f t="shared" si="5389"/>
        <v>0</v>
      </c>
      <c r="CE2834" s="179">
        <f t="shared" ref="CE2834:CL2834" si="5390">CE2817</f>
        <v>0</v>
      </c>
      <c r="CF2834" s="179">
        <f t="shared" si="5390"/>
        <v>0</v>
      </c>
      <c r="CG2834" s="179">
        <f t="shared" si="5390"/>
        <v>0</v>
      </c>
      <c r="CH2834" s="179">
        <f t="shared" si="5390"/>
        <v>0</v>
      </c>
      <c r="CI2834" s="179">
        <f t="shared" si="5390"/>
        <v>0</v>
      </c>
      <c r="CJ2834" s="179">
        <f t="shared" si="5390"/>
        <v>0</v>
      </c>
      <c r="CK2834" s="179">
        <f t="shared" si="5390"/>
        <v>0</v>
      </c>
      <c r="CL2834" s="179">
        <f t="shared" si="5390"/>
        <v>0</v>
      </c>
      <c r="CN2834" s="60"/>
      <c r="CO2834" s="179">
        <f t="shared" ref="CO2834:DL2834" si="5391">CO1495</f>
        <v>0</v>
      </c>
      <c r="CP2834" s="179">
        <f t="shared" si="5391"/>
        <v>0</v>
      </c>
      <c r="CQ2834" s="179">
        <f t="shared" si="5391"/>
        <v>0</v>
      </c>
      <c r="CR2834" s="179">
        <f t="shared" si="5391"/>
        <v>0</v>
      </c>
      <c r="CS2834" s="179">
        <f t="shared" si="5391"/>
        <v>0</v>
      </c>
      <c r="CT2834" s="179">
        <f t="shared" si="5391"/>
        <v>0</v>
      </c>
      <c r="CU2834" s="179">
        <f t="shared" si="5391"/>
        <v>0</v>
      </c>
      <c r="CV2834" s="179">
        <f t="shared" si="5391"/>
        <v>0</v>
      </c>
      <c r="CW2834" s="179">
        <f t="shared" si="5391"/>
        <v>0</v>
      </c>
      <c r="CX2834" s="179">
        <f t="shared" si="5391"/>
        <v>0</v>
      </c>
      <c r="CY2834" s="179">
        <f t="shared" si="5391"/>
        <v>0</v>
      </c>
      <c r="CZ2834" s="179">
        <f t="shared" si="5391"/>
        <v>0</v>
      </c>
      <c r="DA2834" s="179">
        <f t="shared" si="5391"/>
        <v>0</v>
      </c>
      <c r="DB2834" s="179">
        <f t="shared" si="5391"/>
        <v>0</v>
      </c>
      <c r="DC2834" s="179">
        <f t="shared" si="5391"/>
        <v>0</v>
      </c>
      <c r="DD2834" s="179">
        <f t="shared" si="5391"/>
        <v>0</v>
      </c>
      <c r="DE2834" s="179">
        <f t="shared" si="5391"/>
        <v>0</v>
      </c>
      <c r="DF2834" s="179">
        <f t="shared" si="5391"/>
        <v>0</v>
      </c>
      <c r="DG2834" s="179">
        <f t="shared" si="5391"/>
        <v>0</v>
      </c>
      <c r="DH2834" s="179">
        <f t="shared" si="5391"/>
        <v>0</v>
      </c>
      <c r="DI2834" s="179">
        <f t="shared" si="5391"/>
        <v>0</v>
      </c>
      <c r="DJ2834" s="179">
        <f t="shared" si="5391"/>
        <v>0</v>
      </c>
      <c r="DK2834" s="179">
        <f t="shared" si="5391"/>
        <v>0</v>
      </c>
      <c r="DL2834" s="179">
        <f t="shared" si="5391"/>
        <v>0</v>
      </c>
    </row>
    <row r="2835" spans="1:116" x14ac:dyDescent="0.4">
      <c r="B2835" t="s">
        <v>332</v>
      </c>
      <c r="D2835" t="s">
        <v>523</v>
      </c>
      <c r="E2835" s="8" t="str">
        <f t="shared" si="5350"/>
        <v>2835 WCPP-IS</v>
      </c>
      <c r="G2835" s="191" t="str">
        <f>SUBSTITUTE(TRIM(MID(G2821, SEARCH("-", G2821) + 1, LEN(G2821))),":","")</f>
        <v>IS driven</v>
      </c>
      <c r="H2835" s="12"/>
      <c r="I2835" s="60"/>
      <c r="J2835" s="60"/>
      <c r="K2835" s="15"/>
      <c r="L2835" s="15"/>
      <c r="M2835" s="15"/>
      <c r="N2835" s="15"/>
      <c r="O2835" s="15"/>
      <c r="P2835" s="15"/>
      <c r="R2835" s="15"/>
      <c r="CN2835" s="60"/>
      <c r="CO2835" s="8"/>
      <c r="CP2835" s="8"/>
      <c r="CQ2835" s="8"/>
      <c r="CR2835" s="8"/>
      <c r="CS2835" s="8"/>
      <c r="CT2835" s="8"/>
      <c r="CU2835" s="8"/>
      <c r="CV2835" s="8"/>
      <c r="CW2835" s="8"/>
      <c r="CX2835" s="8"/>
      <c r="CY2835" s="8"/>
      <c r="CZ2835" s="8"/>
      <c r="DA2835" s="8"/>
      <c r="DB2835" s="8"/>
      <c r="DC2835" s="8"/>
      <c r="DD2835" s="8"/>
      <c r="DE2835" s="8"/>
      <c r="DF2835" s="8"/>
      <c r="DG2835" s="8"/>
      <c r="DH2835" s="8"/>
      <c r="DI2835" s="8"/>
      <c r="DJ2835" s="8"/>
      <c r="DK2835" s="8"/>
      <c r="DL2835" s="8"/>
    </row>
    <row r="2836" spans="1:116" x14ac:dyDescent="0.4">
      <c r="B2836" t="s">
        <v>332</v>
      </c>
      <c r="D2836" t="s">
        <v>523</v>
      </c>
      <c r="E2836" s="8" t="str">
        <f t="shared" si="5350"/>
        <v>2836 WCPP-IS</v>
      </c>
      <c r="G2836" s="136" t="str">
        <f t="shared" si="5382"/>
        <v>Secondary revenue driver</v>
      </c>
      <c r="H2836" s="12"/>
      <c r="I2836" s="60"/>
      <c r="J2836" s="60"/>
      <c r="K2836" s="15"/>
      <c r="L2836" s="15"/>
      <c r="M2836" s="15"/>
      <c r="N2836" s="15"/>
      <c r="O2836" s="15"/>
      <c r="P2836" s="15"/>
      <c r="R2836" s="15"/>
      <c r="S2836" s="212" t="str">
        <f t="shared" ref="S2836:CD2836" si="5392">ADDRESS(ROW(S2825),COLUMN(S2825),2)</f>
        <v>S$2825</v>
      </c>
      <c r="T2836" s="212" t="str">
        <f t="shared" si="5392"/>
        <v>T$2825</v>
      </c>
      <c r="U2836" s="212" t="str">
        <f t="shared" si="5392"/>
        <v>U$2825</v>
      </c>
      <c r="V2836" s="212" t="str">
        <f t="shared" si="5392"/>
        <v>V$2825</v>
      </c>
      <c r="W2836" s="212" t="str">
        <f t="shared" si="5392"/>
        <v>W$2825</v>
      </c>
      <c r="X2836" s="212" t="str">
        <f t="shared" si="5392"/>
        <v>X$2825</v>
      </c>
      <c r="Y2836" s="212" t="str">
        <f t="shared" si="5392"/>
        <v>Y$2825</v>
      </c>
      <c r="Z2836" s="212" t="str">
        <f t="shared" si="5392"/>
        <v>Z$2825</v>
      </c>
      <c r="AA2836" s="212" t="str">
        <f t="shared" si="5392"/>
        <v>AA$2825</v>
      </c>
      <c r="AB2836" s="212" t="str">
        <f t="shared" si="5392"/>
        <v>AB$2825</v>
      </c>
      <c r="AC2836" s="212" t="str">
        <f t="shared" si="5392"/>
        <v>AC$2825</v>
      </c>
      <c r="AD2836" s="212" t="str">
        <f t="shared" si="5392"/>
        <v>AD$2825</v>
      </c>
      <c r="AE2836" s="212" t="str">
        <f t="shared" si="5392"/>
        <v>AE$2825</v>
      </c>
      <c r="AF2836" s="212" t="str">
        <f t="shared" si="5392"/>
        <v>AF$2825</v>
      </c>
      <c r="AG2836" s="212" t="str">
        <f t="shared" si="5392"/>
        <v>AG$2825</v>
      </c>
      <c r="AH2836" s="212" t="str">
        <f t="shared" si="5392"/>
        <v>AH$2825</v>
      </c>
      <c r="AI2836" s="212" t="str">
        <f t="shared" si="5392"/>
        <v>AI$2825</v>
      </c>
      <c r="AJ2836" s="212" t="str">
        <f t="shared" si="5392"/>
        <v>AJ$2825</v>
      </c>
      <c r="AK2836" s="212" t="str">
        <f t="shared" si="5392"/>
        <v>AK$2825</v>
      </c>
      <c r="AL2836" s="212" t="str">
        <f t="shared" si="5392"/>
        <v>AL$2825</v>
      </c>
      <c r="AM2836" s="212" t="str">
        <f t="shared" si="5392"/>
        <v>AM$2825</v>
      </c>
      <c r="AN2836" s="212" t="str">
        <f t="shared" si="5392"/>
        <v>AN$2825</v>
      </c>
      <c r="AO2836" s="212" t="str">
        <f t="shared" si="5392"/>
        <v>AO$2825</v>
      </c>
      <c r="AP2836" s="212" t="str">
        <f t="shared" si="5392"/>
        <v>AP$2825</v>
      </c>
      <c r="AQ2836" s="212" t="str">
        <f t="shared" si="5392"/>
        <v>AQ$2825</v>
      </c>
      <c r="AR2836" s="212" t="str">
        <f t="shared" si="5392"/>
        <v>AR$2825</v>
      </c>
      <c r="AS2836" s="212" t="str">
        <f t="shared" si="5392"/>
        <v>AS$2825</v>
      </c>
      <c r="AT2836" s="212" t="str">
        <f t="shared" si="5392"/>
        <v>AT$2825</v>
      </c>
      <c r="AU2836" s="212" t="str">
        <f t="shared" si="5392"/>
        <v>AU$2825</v>
      </c>
      <c r="AV2836" s="212" t="str">
        <f t="shared" si="5392"/>
        <v>AV$2825</v>
      </c>
      <c r="AW2836" s="212" t="str">
        <f t="shared" si="5392"/>
        <v>AW$2825</v>
      </c>
      <c r="AX2836" s="212" t="str">
        <f t="shared" si="5392"/>
        <v>AX$2825</v>
      </c>
      <c r="AY2836" s="212" t="str">
        <f t="shared" si="5392"/>
        <v>AY$2825</v>
      </c>
      <c r="AZ2836" s="212" t="str">
        <f t="shared" si="5392"/>
        <v>AZ$2825</v>
      </c>
      <c r="BA2836" s="212" t="str">
        <f t="shared" si="5392"/>
        <v>BA$2825</v>
      </c>
      <c r="BB2836" s="212" t="str">
        <f t="shared" si="5392"/>
        <v>BB$2825</v>
      </c>
      <c r="BC2836" s="212" t="str">
        <f t="shared" si="5392"/>
        <v>BC$2825</v>
      </c>
      <c r="BD2836" s="212" t="str">
        <f t="shared" si="5392"/>
        <v>BD$2825</v>
      </c>
      <c r="BE2836" s="212" t="str">
        <f t="shared" si="5392"/>
        <v>BE$2825</v>
      </c>
      <c r="BF2836" s="212" t="str">
        <f t="shared" si="5392"/>
        <v>BF$2825</v>
      </c>
      <c r="BG2836" s="212" t="str">
        <f t="shared" si="5392"/>
        <v>BG$2825</v>
      </c>
      <c r="BH2836" s="212" t="str">
        <f t="shared" si="5392"/>
        <v>BH$2825</v>
      </c>
      <c r="BI2836" s="212" t="str">
        <f t="shared" si="5392"/>
        <v>BI$2825</v>
      </c>
      <c r="BJ2836" s="212" t="str">
        <f t="shared" si="5392"/>
        <v>BJ$2825</v>
      </c>
      <c r="BK2836" s="212" t="str">
        <f t="shared" si="5392"/>
        <v>BK$2825</v>
      </c>
      <c r="BL2836" s="212" t="str">
        <f t="shared" si="5392"/>
        <v>BL$2825</v>
      </c>
      <c r="BM2836" s="212" t="str">
        <f t="shared" si="5392"/>
        <v>BM$2825</v>
      </c>
      <c r="BN2836" s="212" t="str">
        <f t="shared" si="5392"/>
        <v>BN$2825</v>
      </c>
      <c r="BO2836" s="212" t="str">
        <f t="shared" si="5392"/>
        <v>BO$2825</v>
      </c>
      <c r="BP2836" s="212" t="str">
        <f t="shared" si="5392"/>
        <v>BP$2825</v>
      </c>
      <c r="BQ2836" s="212" t="str">
        <f t="shared" si="5392"/>
        <v>BQ$2825</v>
      </c>
      <c r="BR2836" s="212" t="str">
        <f t="shared" si="5392"/>
        <v>BR$2825</v>
      </c>
      <c r="BS2836" s="212" t="str">
        <f t="shared" si="5392"/>
        <v>BS$2825</v>
      </c>
      <c r="BT2836" s="212" t="str">
        <f t="shared" si="5392"/>
        <v>BT$2825</v>
      </c>
      <c r="BU2836" s="212" t="str">
        <f t="shared" si="5392"/>
        <v>BU$2825</v>
      </c>
      <c r="BV2836" s="212" t="str">
        <f t="shared" si="5392"/>
        <v>BV$2825</v>
      </c>
      <c r="BW2836" s="212" t="str">
        <f t="shared" si="5392"/>
        <v>BW$2825</v>
      </c>
      <c r="BX2836" s="212" t="str">
        <f t="shared" si="5392"/>
        <v>BX$2825</v>
      </c>
      <c r="BY2836" s="212" t="str">
        <f t="shared" si="5392"/>
        <v>BY$2825</v>
      </c>
      <c r="BZ2836" s="212" t="str">
        <f t="shared" si="5392"/>
        <v>BZ$2825</v>
      </c>
      <c r="CA2836" s="212" t="str">
        <f t="shared" si="5392"/>
        <v>CA$2825</v>
      </c>
      <c r="CB2836" s="212" t="str">
        <f t="shared" si="5392"/>
        <v>CB$2825</v>
      </c>
      <c r="CC2836" s="212" t="str">
        <f t="shared" si="5392"/>
        <v>CC$2825</v>
      </c>
      <c r="CD2836" s="212" t="str">
        <f t="shared" si="5392"/>
        <v>CD$2825</v>
      </c>
      <c r="CE2836" s="212" t="str">
        <f t="shared" ref="CE2836:CL2836" si="5393">ADDRESS(ROW(CE2825),COLUMN(CE2825),2)</f>
        <v>CE$2825</v>
      </c>
      <c r="CF2836" s="212" t="str">
        <f t="shared" si="5393"/>
        <v>CF$2825</v>
      </c>
      <c r="CG2836" s="212" t="str">
        <f t="shared" si="5393"/>
        <v>CG$2825</v>
      </c>
      <c r="CH2836" s="212" t="str">
        <f t="shared" si="5393"/>
        <v>CH$2825</v>
      </c>
      <c r="CI2836" s="212" t="str">
        <f t="shared" si="5393"/>
        <v>CI$2825</v>
      </c>
      <c r="CJ2836" s="212" t="str">
        <f t="shared" si="5393"/>
        <v>CJ$2825</v>
      </c>
      <c r="CK2836" s="212" t="str">
        <f t="shared" si="5393"/>
        <v>CK$2825</v>
      </c>
      <c r="CL2836" s="212" t="str">
        <f t="shared" si="5393"/>
        <v>CL$2825</v>
      </c>
      <c r="CN2836" s="60"/>
      <c r="CO2836" s="212" t="str">
        <f t="shared" ref="CO2836:DL2836" si="5394">ADDRESS(ROW(CO1503),COLUMN(CO1503),2)</f>
        <v>CO$1503</v>
      </c>
      <c r="CP2836" s="212" t="str">
        <f t="shared" si="5394"/>
        <v>CP$1503</v>
      </c>
      <c r="CQ2836" s="212" t="str">
        <f t="shared" si="5394"/>
        <v>CQ$1503</v>
      </c>
      <c r="CR2836" s="212" t="str">
        <f t="shared" si="5394"/>
        <v>CR$1503</v>
      </c>
      <c r="CS2836" s="212" t="str">
        <f t="shared" si="5394"/>
        <v>CS$1503</v>
      </c>
      <c r="CT2836" s="212" t="str">
        <f t="shared" si="5394"/>
        <v>CT$1503</v>
      </c>
      <c r="CU2836" s="212" t="str">
        <f t="shared" si="5394"/>
        <v>CU$1503</v>
      </c>
      <c r="CV2836" s="212" t="str">
        <f t="shared" si="5394"/>
        <v>CV$1503</v>
      </c>
      <c r="CW2836" s="212" t="str">
        <f t="shared" si="5394"/>
        <v>CW$1503</v>
      </c>
      <c r="CX2836" s="212" t="str">
        <f t="shared" si="5394"/>
        <v>CX$1503</v>
      </c>
      <c r="CY2836" s="212" t="str">
        <f t="shared" si="5394"/>
        <v>CY$1503</v>
      </c>
      <c r="CZ2836" s="212" t="str">
        <f t="shared" si="5394"/>
        <v>CZ$1503</v>
      </c>
      <c r="DA2836" s="212" t="str">
        <f t="shared" si="5394"/>
        <v>DA$1503</v>
      </c>
      <c r="DB2836" s="212" t="str">
        <f t="shared" si="5394"/>
        <v>DB$1503</v>
      </c>
      <c r="DC2836" s="212" t="str">
        <f t="shared" si="5394"/>
        <v>DC$1503</v>
      </c>
      <c r="DD2836" s="212" t="str">
        <f t="shared" si="5394"/>
        <v>DD$1503</v>
      </c>
      <c r="DE2836" s="212" t="str">
        <f t="shared" si="5394"/>
        <v>DE$1503</v>
      </c>
      <c r="DF2836" s="212" t="str">
        <f t="shared" si="5394"/>
        <v>DF$1503</v>
      </c>
      <c r="DG2836" s="212" t="str">
        <f t="shared" si="5394"/>
        <v>DG$1503</v>
      </c>
      <c r="DH2836" s="212" t="str">
        <f t="shared" si="5394"/>
        <v>DH$1503</v>
      </c>
      <c r="DI2836" s="212" t="str">
        <f t="shared" si="5394"/>
        <v>DI$1503</v>
      </c>
      <c r="DJ2836" s="212" t="str">
        <f t="shared" si="5394"/>
        <v>DJ$1503</v>
      </c>
      <c r="DK2836" s="212" t="str">
        <f t="shared" si="5394"/>
        <v>DK$1503</v>
      </c>
      <c r="DL2836" s="212" t="str">
        <f t="shared" si="5394"/>
        <v>DL$1503</v>
      </c>
    </row>
    <row r="2837" spans="1:116" x14ac:dyDescent="0.4">
      <c r="B2837" t="s">
        <v>332</v>
      </c>
      <c r="D2837" t="s">
        <v>523</v>
      </c>
      <c r="E2837" s="8" t="str">
        <f t="shared" si="5350"/>
        <v>2837 WCPP-IS</v>
      </c>
      <c r="G2837" s="136" t="str">
        <f t="shared" si="5382"/>
        <v>Secondary volume driver</v>
      </c>
      <c r="S2837" s="212" t="str">
        <f t="shared" ref="S2837:CD2837" si="5395">ADDRESS(ROW(S2824),COLUMN(S2824),2)</f>
        <v>S$2824</v>
      </c>
      <c r="T2837" s="212" t="str">
        <f t="shared" si="5395"/>
        <v>T$2824</v>
      </c>
      <c r="U2837" s="212" t="str">
        <f t="shared" si="5395"/>
        <v>U$2824</v>
      </c>
      <c r="V2837" s="212" t="str">
        <f t="shared" si="5395"/>
        <v>V$2824</v>
      </c>
      <c r="W2837" s="212" t="str">
        <f t="shared" si="5395"/>
        <v>W$2824</v>
      </c>
      <c r="X2837" s="212" t="str">
        <f t="shared" si="5395"/>
        <v>X$2824</v>
      </c>
      <c r="Y2837" s="212" t="str">
        <f t="shared" si="5395"/>
        <v>Y$2824</v>
      </c>
      <c r="Z2837" s="212" t="str">
        <f t="shared" si="5395"/>
        <v>Z$2824</v>
      </c>
      <c r="AA2837" s="212" t="str">
        <f t="shared" si="5395"/>
        <v>AA$2824</v>
      </c>
      <c r="AB2837" s="212" t="str">
        <f t="shared" si="5395"/>
        <v>AB$2824</v>
      </c>
      <c r="AC2837" s="212" t="str">
        <f t="shared" si="5395"/>
        <v>AC$2824</v>
      </c>
      <c r="AD2837" s="212" t="str">
        <f t="shared" si="5395"/>
        <v>AD$2824</v>
      </c>
      <c r="AE2837" s="212" t="str">
        <f t="shared" si="5395"/>
        <v>AE$2824</v>
      </c>
      <c r="AF2837" s="212" t="str">
        <f t="shared" si="5395"/>
        <v>AF$2824</v>
      </c>
      <c r="AG2837" s="212" t="str">
        <f t="shared" si="5395"/>
        <v>AG$2824</v>
      </c>
      <c r="AH2837" s="212" t="str">
        <f t="shared" si="5395"/>
        <v>AH$2824</v>
      </c>
      <c r="AI2837" s="212" t="str">
        <f t="shared" si="5395"/>
        <v>AI$2824</v>
      </c>
      <c r="AJ2837" s="212" t="str">
        <f t="shared" si="5395"/>
        <v>AJ$2824</v>
      </c>
      <c r="AK2837" s="212" t="str">
        <f t="shared" si="5395"/>
        <v>AK$2824</v>
      </c>
      <c r="AL2837" s="212" t="str">
        <f t="shared" si="5395"/>
        <v>AL$2824</v>
      </c>
      <c r="AM2837" s="212" t="str">
        <f t="shared" si="5395"/>
        <v>AM$2824</v>
      </c>
      <c r="AN2837" s="212" t="str">
        <f t="shared" si="5395"/>
        <v>AN$2824</v>
      </c>
      <c r="AO2837" s="212" t="str">
        <f t="shared" si="5395"/>
        <v>AO$2824</v>
      </c>
      <c r="AP2837" s="212" t="str">
        <f t="shared" si="5395"/>
        <v>AP$2824</v>
      </c>
      <c r="AQ2837" s="212" t="str">
        <f t="shared" si="5395"/>
        <v>AQ$2824</v>
      </c>
      <c r="AR2837" s="212" t="str">
        <f t="shared" si="5395"/>
        <v>AR$2824</v>
      </c>
      <c r="AS2837" s="212" t="str">
        <f t="shared" si="5395"/>
        <v>AS$2824</v>
      </c>
      <c r="AT2837" s="212" t="str">
        <f t="shared" si="5395"/>
        <v>AT$2824</v>
      </c>
      <c r="AU2837" s="212" t="str">
        <f t="shared" si="5395"/>
        <v>AU$2824</v>
      </c>
      <c r="AV2837" s="212" t="str">
        <f t="shared" si="5395"/>
        <v>AV$2824</v>
      </c>
      <c r="AW2837" s="212" t="str">
        <f t="shared" si="5395"/>
        <v>AW$2824</v>
      </c>
      <c r="AX2837" s="212" t="str">
        <f t="shared" si="5395"/>
        <v>AX$2824</v>
      </c>
      <c r="AY2837" s="212" t="str">
        <f t="shared" si="5395"/>
        <v>AY$2824</v>
      </c>
      <c r="AZ2837" s="212" t="str">
        <f t="shared" si="5395"/>
        <v>AZ$2824</v>
      </c>
      <c r="BA2837" s="212" t="str">
        <f t="shared" si="5395"/>
        <v>BA$2824</v>
      </c>
      <c r="BB2837" s="212" t="str">
        <f t="shared" si="5395"/>
        <v>BB$2824</v>
      </c>
      <c r="BC2837" s="212" t="str">
        <f t="shared" si="5395"/>
        <v>BC$2824</v>
      </c>
      <c r="BD2837" s="212" t="str">
        <f t="shared" si="5395"/>
        <v>BD$2824</v>
      </c>
      <c r="BE2837" s="212" t="str">
        <f t="shared" si="5395"/>
        <v>BE$2824</v>
      </c>
      <c r="BF2837" s="212" t="str">
        <f t="shared" si="5395"/>
        <v>BF$2824</v>
      </c>
      <c r="BG2837" s="212" t="str">
        <f t="shared" si="5395"/>
        <v>BG$2824</v>
      </c>
      <c r="BH2837" s="212" t="str">
        <f t="shared" si="5395"/>
        <v>BH$2824</v>
      </c>
      <c r="BI2837" s="212" t="str">
        <f t="shared" si="5395"/>
        <v>BI$2824</v>
      </c>
      <c r="BJ2837" s="212" t="str">
        <f t="shared" si="5395"/>
        <v>BJ$2824</v>
      </c>
      <c r="BK2837" s="212" t="str">
        <f t="shared" si="5395"/>
        <v>BK$2824</v>
      </c>
      <c r="BL2837" s="212" t="str">
        <f t="shared" si="5395"/>
        <v>BL$2824</v>
      </c>
      <c r="BM2837" s="212" t="str">
        <f t="shared" si="5395"/>
        <v>BM$2824</v>
      </c>
      <c r="BN2837" s="212" t="str">
        <f t="shared" si="5395"/>
        <v>BN$2824</v>
      </c>
      <c r="BO2837" s="212" t="str">
        <f t="shared" si="5395"/>
        <v>BO$2824</v>
      </c>
      <c r="BP2837" s="212" t="str">
        <f t="shared" si="5395"/>
        <v>BP$2824</v>
      </c>
      <c r="BQ2837" s="212" t="str">
        <f t="shared" si="5395"/>
        <v>BQ$2824</v>
      </c>
      <c r="BR2837" s="212" t="str">
        <f t="shared" si="5395"/>
        <v>BR$2824</v>
      </c>
      <c r="BS2837" s="212" t="str">
        <f t="shared" si="5395"/>
        <v>BS$2824</v>
      </c>
      <c r="BT2837" s="212" t="str">
        <f t="shared" si="5395"/>
        <v>BT$2824</v>
      </c>
      <c r="BU2837" s="212" t="str">
        <f t="shared" si="5395"/>
        <v>BU$2824</v>
      </c>
      <c r="BV2837" s="212" t="str">
        <f t="shared" si="5395"/>
        <v>BV$2824</v>
      </c>
      <c r="BW2837" s="212" t="str">
        <f t="shared" si="5395"/>
        <v>BW$2824</v>
      </c>
      <c r="BX2837" s="212" t="str">
        <f t="shared" si="5395"/>
        <v>BX$2824</v>
      </c>
      <c r="BY2837" s="212" t="str">
        <f t="shared" si="5395"/>
        <v>BY$2824</v>
      </c>
      <c r="BZ2837" s="212" t="str">
        <f t="shared" si="5395"/>
        <v>BZ$2824</v>
      </c>
      <c r="CA2837" s="212" t="str">
        <f t="shared" si="5395"/>
        <v>CA$2824</v>
      </c>
      <c r="CB2837" s="212" t="str">
        <f t="shared" si="5395"/>
        <v>CB$2824</v>
      </c>
      <c r="CC2837" s="212" t="str">
        <f t="shared" si="5395"/>
        <v>CC$2824</v>
      </c>
      <c r="CD2837" s="212" t="str">
        <f t="shared" si="5395"/>
        <v>CD$2824</v>
      </c>
      <c r="CE2837" s="212" t="str">
        <f t="shared" ref="CE2837:CL2837" si="5396">ADDRESS(ROW(CE2824),COLUMN(CE2824),2)</f>
        <v>CE$2824</v>
      </c>
      <c r="CF2837" s="212" t="str">
        <f t="shared" si="5396"/>
        <v>CF$2824</v>
      </c>
      <c r="CG2837" s="212" t="str">
        <f t="shared" si="5396"/>
        <v>CG$2824</v>
      </c>
      <c r="CH2837" s="212" t="str">
        <f t="shared" si="5396"/>
        <v>CH$2824</v>
      </c>
      <c r="CI2837" s="212" t="str">
        <f t="shared" si="5396"/>
        <v>CI$2824</v>
      </c>
      <c r="CJ2837" s="212" t="str">
        <f t="shared" si="5396"/>
        <v>CJ$2824</v>
      </c>
      <c r="CK2837" s="212" t="str">
        <f t="shared" si="5396"/>
        <v>CK$2824</v>
      </c>
      <c r="CL2837" s="212" t="str">
        <f t="shared" si="5396"/>
        <v>CL$2824</v>
      </c>
      <c r="CO2837" s="212" t="str">
        <f t="shared" ref="CO2837:DL2837" si="5397">ADDRESS(ROW(CO1502),COLUMN(CO1502),2)</f>
        <v>CO$1502</v>
      </c>
      <c r="CP2837" s="212" t="str">
        <f t="shared" si="5397"/>
        <v>CP$1502</v>
      </c>
      <c r="CQ2837" s="212" t="str">
        <f t="shared" si="5397"/>
        <v>CQ$1502</v>
      </c>
      <c r="CR2837" s="212" t="str">
        <f t="shared" si="5397"/>
        <v>CR$1502</v>
      </c>
      <c r="CS2837" s="212" t="str">
        <f t="shared" si="5397"/>
        <v>CS$1502</v>
      </c>
      <c r="CT2837" s="212" t="str">
        <f t="shared" si="5397"/>
        <v>CT$1502</v>
      </c>
      <c r="CU2837" s="212" t="str">
        <f t="shared" si="5397"/>
        <v>CU$1502</v>
      </c>
      <c r="CV2837" s="212" t="str">
        <f t="shared" si="5397"/>
        <v>CV$1502</v>
      </c>
      <c r="CW2837" s="212" t="str">
        <f t="shared" si="5397"/>
        <v>CW$1502</v>
      </c>
      <c r="CX2837" s="212" t="str">
        <f t="shared" si="5397"/>
        <v>CX$1502</v>
      </c>
      <c r="CY2837" s="212" t="str">
        <f t="shared" si="5397"/>
        <v>CY$1502</v>
      </c>
      <c r="CZ2837" s="212" t="str">
        <f t="shared" si="5397"/>
        <v>CZ$1502</v>
      </c>
      <c r="DA2837" s="212" t="str">
        <f t="shared" si="5397"/>
        <v>DA$1502</v>
      </c>
      <c r="DB2837" s="212" t="str">
        <f t="shared" si="5397"/>
        <v>DB$1502</v>
      </c>
      <c r="DC2837" s="212" t="str">
        <f t="shared" si="5397"/>
        <v>DC$1502</v>
      </c>
      <c r="DD2837" s="212" t="str">
        <f t="shared" si="5397"/>
        <v>DD$1502</v>
      </c>
      <c r="DE2837" s="212" t="str">
        <f t="shared" si="5397"/>
        <v>DE$1502</v>
      </c>
      <c r="DF2837" s="212" t="str">
        <f t="shared" si="5397"/>
        <v>DF$1502</v>
      </c>
      <c r="DG2837" s="212" t="str">
        <f t="shared" si="5397"/>
        <v>DG$1502</v>
      </c>
      <c r="DH2837" s="212" t="str">
        <f t="shared" si="5397"/>
        <v>DH$1502</v>
      </c>
      <c r="DI2837" s="212" t="str">
        <f t="shared" si="5397"/>
        <v>DI$1502</v>
      </c>
      <c r="DJ2837" s="212" t="str">
        <f t="shared" si="5397"/>
        <v>DJ$1502</v>
      </c>
      <c r="DK2837" s="212" t="str">
        <f t="shared" si="5397"/>
        <v>DK$1502</v>
      </c>
      <c r="DL2837" s="212" t="str">
        <f t="shared" si="5397"/>
        <v>DL$1502</v>
      </c>
    </row>
    <row r="2839" spans="1:116" x14ac:dyDescent="0.4">
      <c r="A2839" s="174"/>
      <c r="E2839" s="8"/>
      <c r="G2839" s="175" t="s">
        <v>490</v>
      </c>
      <c r="H2839" s="174"/>
      <c r="I2839" s="176"/>
      <c r="J2839" s="176"/>
      <c r="K2839" s="197"/>
      <c r="L2839" s="197"/>
      <c r="M2839" s="197"/>
      <c r="N2839" s="197"/>
      <c r="O2839" s="197"/>
      <c r="P2839" s="197"/>
      <c r="R2839" s="198"/>
      <c r="S2839" s="174"/>
      <c r="T2839" s="174"/>
      <c r="U2839" s="174"/>
      <c r="V2839" s="174"/>
      <c r="W2839" s="174"/>
      <c r="X2839" s="174"/>
      <c r="Y2839" s="174"/>
      <c r="Z2839" s="174"/>
      <c r="AA2839" s="174"/>
      <c r="AB2839" s="174"/>
      <c r="AC2839" s="174"/>
      <c r="AD2839" s="174"/>
      <c r="AE2839" s="174"/>
      <c r="AF2839" s="174"/>
      <c r="AG2839" s="174"/>
      <c r="AH2839" s="174"/>
      <c r="AI2839" s="174"/>
      <c r="AJ2839" s="174"/>
      <c r="AK2839" s="174"/>
      <c r="AL2839" s="174"/>
      <c r="AM2839" s="174"/>
      <c r="AN2839" s="174"/>
      <c r="AO2839" s="174"/>
      <c r="AP2839" s="174"/>
      <c r="AQ2839" s="174"/>
      <c r="AR2839" s="174"/>
      <c r="AS2839" s="174"/>
      <c r="AT2839" s="174"/>
      <c r="AU2839" s="174"/>
      <c r="AV2839" s="174"/>
      <c r="AW2839" s="174"/>
      <c r="AX2839" s="174"/>
      <c r="AY2839" s="174"/>
      <c r="AZ2839" s="174"/>
      <c r="BA2839" s="174"/>
      <c r="BB2839" s="174"/>
      <c r="BC2839" s="174"/>
      <c r="BD2839" s="174"/>
      <c r="BE2839" s="174"/>
      <c r="BF2839" s="174"/>
      <c r="BG2839" s="174"/>
      <c r="BH2839" s="174"/>
      <c r="BI2839" s="174"/>
      <c r="BJ2839" s="174"/>
      <c r="BK2839" s="174"/>
      <c r="BL2839" s="174"/>
      <c r="BM2839" s="174"/>
      <c r="BN2839" s="174"/>
      <c r="BO2839" s="174"/>
      <c r="BP2839" s="174"/>
      <c r="BQ2839" s="174"/>
      <c r="BR2839" s="174"/>
      <c r="BS2839" s="174"/>
      <c r="BT2839" s="174"/>
      <c r="BU2839" s="174"/>
      <c r="BV2839" s="174"/>
      <c r="BW2839" s="174"/>
      <c r="BX2839" s="174"/>
      <c r="BY2839" s="174"/>
      <c r="BZ2839" s="174"/>
      <c r="CA2839" s="174"/>
      <c r="CB2839" s="174"/>
      <c r="CC2839" s="174"/>
      <c r="CD2839" s="174"/>
      <c r="CE2839" s="174"/>
      <c r="CF2839" s="174"/>
      <c r="CG2839" s="174"/>
      <c r="CH2839" s="174"/>
      <c r="CI2839" s="174"/>
      <c r="CJ2839" s="174"/>
      <c r="CK2839" s="174"/>
      <c r="CL2839" s="174"/>
      <c r="CN2839" s="176"/>
      <c r="CO2839" s="174"/>
      <c r="CP2839" s="174"/>
      <c r="CQ2839" s="174"/>
      <c r="CR2839" s="174"/>
      <c r="CS2839" s="174"/>
      <c r="CT2839" s="174"/>
      <c r="CU2839" s="174"/>
      <c r="CV2839" s="174"/>
      <c r="CW2839" s="174"/>
      <c r="CX2839" s="174"/>
      <c r="CY2839" s="174"/>
      <c r="CZ2839" s="174"/>
      <c r="DA2839" s="174"/>
      <c r="DB2839" s="174"/>
      <c r="DC2839" s="174"/>
      <c r="DD2839" s="174"/>
      <c r="DE2839" s="174"/>
      <c r="DF2839" s="174"/>
      <c r="DG2839" s="174"/>
      <c r="DH2839" s="174"/>
      <c r="DI2839" s="174"/>
      <c r="DJ2839" s="174"/>
      <c r="DK2839" s="174"/>
      <c r="DL2839" s="174"/>
    </row>
    <row r="2840" spans="1:116" x14ac:dyDescent="0.4">
      <c r="A2840" s="174"/>
      <c r="E2840" s="8"/>
      <c r="G2840" s="175" t="s">
        <v>492</v>
      </c>
      <c r="H2840" s="174"/>
      <c r="I2840" s="176"/>
      <c r="J2840" s="176"/>
      <c r="K2840" s="197"/>
      <c r="L2840" s="197"/>
      <c r="M2840" s="197"/>
      <c r="N2840" s="197"/>
      <c r="O2840" s="197"/>
      <c r="P2840" s="197"/>
      <c r="R2840" s="198"/>
      <c r="S2840" s="174"/>
      <c r="T2840" s="174"/>
      <c r="U2840" s="174"/>
      <c r="V2840" s="174"/>
      <c r="W2840" s="174"/>
      <c r="X2840" s="174"/>
      <c r="Y2840" s="174"/>
      <c r="Z2840" s="174"/>
      <c r="AA2840" s="174"/>
      <c r="AB2840" s="174"/>
      <c r="AC2840" s="174"/>
      <c r="AD2840" s="174"/>
      <c r="AE2840" s="174"/>
      <c r="AF2840" s="174"/>
      <c r="AG2840" s="174"/>
      <c r="AH2840" s="174"/>
      <c r="AI2840" s="174"/>
      <c r="AJ2840" s="174"/>
      <c r="AK2840" s="174"/>
      <c r="AL2840" s="174"/>
      <c r="AM2840" s="174"/>
      <c r="AN2840" s="174"/>
      <c r="AO2840" s="174"/>
      <c r="AP2840" s="174"/>
      <c r="AQ2840" s="174"/>
      <c r="AR2840" s="174"/>
      <c r="AS2840" s="174"/>
      <c r="AT2840" s="174"/>
      <c r="AU2840" s="174"/>
      <c r="AV2840" s="174"/>
      <c r="AW2840" s="174"/>
      <c r="AX2840" s="174"/>
      <c r="AY2840" s="174"/>
      <c r="AZ2840" s="174"/>
      <c r="BA2840" s="174"/>
      <c r="BB2840" s="174"/>
      <c r="BC2840" s="174"/>
      <c r="BD2840" s="174"/>
      <c r="BE2840" s="174"/>
      <c r="BF2840" s="174"/>
      <c r="BG2840" s="174"/>
      <c r="BH2840" s="174"/>
      <c r="BI2840" s="174"/>
      <c r="BJ2840" s="174"/>
      <c r="BK2840" s="174"/>
      <c r="BL2840" s="174"/>
      <c r="BM2840" s="174"/>
      <c r="BN2840" s="174"/>
      <c r="BO2840" s="174"/>
      <c r="BP2840" s="174"/>
      <c r="BQ2840" s="174"/>
      <c r="BR2840" s="174"/>
      <c r="BS2840" s="174"/>
      <c r="BT2840" s="174"/>
      <c r="BU2840" s="174"/>
      <c r="BV2840" s="174"/>
      <c r="BW2840" s="174"/>
      <c r="BX2840" s="174"/>
      <c r="BY2840" s="174"/>
      <c r="BZ2840" s="174"/>
      <c r="CA2840" s="174"/>
      <c r="CB2840" s="174"/>
      <c r="CC2840" s="174"/>
      <c r="CD2840" s="174"/>
      <c r="CE2840" s="174"/>
      <c r="CF2840" s="174"/>
      <c r="CG2840" s="174"/>
      <c r="CH2840" s="174"/>
      <c r="CI2840" s="174"/>
      <c r="CJ2840" s="174"/>
      <c r="CK2840" s="174"/>
      <c r="CL2840" s="174"/>
      <c r="CN2840" s="176"/>
      <c r="CO2840" s="174"/>
      <c r="CP2840" s="174"/>
      <c r="CQ2840" s="174"/>
      <c r="CR2840" s="174"/>
      <c r="CS2840" s="174"/>
      <c r="CT2840" s="174"/>
      <c r="CU2840" s="174"/>
      <c r="CV2840" s="174"/>
      <c r="CW2840" s="174"/>
      <c r="CX2840" s="174"/>
      <c r="CY2840" s="174"/>
      <c r="CZ2840" s="174"/>
      <c r="DA2840" s="174"/>
      <c r="DB2840" s="174"/>
      <c r="DC2840" s="174"/>
      <c r="DD2840" s="174"/>
      <c r="DE2840" s="174"/>
      <c r="DF2840" s="174"/>
      <c r="DG2840" s="174"/>
      <c r="DH2840" s="174"/>
      <c r="DI2840" s="174"/>
      <c r="DJ2840" s="174"/>
      <c r="DK2840" s="174"/>
      <c r="DL2840" s="174"/>
    </row>
    <row r="2841" spans="1:116" x14ac:dyDescent="0.4">
      <c r="A2841" s="174"/>
      <c r="E2841" s="8"/>
      <c r="G2841" s="175" t="s">
        <v>461</v>
      </c>
      <c r="H2841" s="174"/>
      <c r="I2841" s="176"/>
      <c r="J2841" s="176"/>
      <c r="K2841" s="197"/>
      <c r="L2841" s="197"/>
      <c r="M2841" s="197"/>
      <c r="N2841" s="197"/>
      <c r="O2841" s="197"/>
      <c r="P2841" s="197"/>
      <c r="R2841" s="198"/>
      <c r="S2841" s="199" t="str">
        <f t="shared" ref="S2841:AX2841" si="5398">S$20</f>
        <v>S$16</v>
      </c>
      <c r="T2841" s="199" t="str">
        <f t="shared" si="5398"/>
        <v>T$16</v>
      </c>
      <c r="U2841" s="199" t="str">
        <f t="shared" si="5398"/>
        <v>U$16</v>
      </c>
      <c r="V2841" s="199" t="str">
        <f t="shared" si="5398"/>
        <v>V$16</v>
      </c>
      <c r="W2841" s="199" t="str">
        <f t="shared" si="5398"/>
        <v>W$16</v>
      </c>
      <c r="X2841" s="199" t="str">
        <f t="shared" si="5398"/>
        <v>X$16</v>
      </c>
      <c r="Y2841" s="199" t="str">
        <f t="shared" si="5398"/>
        <v>Y$16</v>
      </c>
      <c r="Z2841" s="199" t="str">
        <f t="shared" si="5398"/>
        <v>Z$16</v>
      </c>
      <c r="AA2841" s="199" t="str">
        <f t="shared" si="5398"/>
        <v>AA$16</v>
      </c>
      <c r="AB2841" s="199" t="str">
        <f t="shared" si="5398"/>
        <v>AB$16</v>
      </c>
      <c r="AC2841" s="199" t="str">
        <f t="shared" si="5398"/>
        <v>AC$16</v>
      </c>
      <c r="AD2841" s="199" t="str">
        <f t="shared" si="5398"/>
        <v>AD$16</v>
      </c>
      <c r="AE2841" s="199" t="str">
        <f t="shared" si="5398"/>
        <v>AE$16</v>
      </c>
      <c r="AF2841" s="199" t="str">
        <f t="shared" si="5398"/>
        <v>AF$16</v>
      </c>
      <c r="AG2841" s="199" t="str">
        <f t="shared" si="5398"/>
        <v>AG$16</v>
      </c>
      <c r="AH2841" s="199" t="str">
        <f t="shared" si="5398"/>
        <v>AH$16</v>
      </c>
      <c r="AI2841" s="199" t="str">
        <f t="shared" si="5398"/>
        <v>AI$16</v>
      </c>
      <c r="AJ2841" s="199" t="str">
        <f t="shared" si="5398"/>
        <v>AJ$16</v>
      </c>
      <c r="AK2841" s="199" t="str">
        <f t="shared" si="5398"/>
        <v>AK$16</v>
      </c>
      <c r="AL2841" s="199" t="str">
        <f t="shared" si="5398"/>
        <v>AL$16</v>
      </c>
      <c r="AM2841" s="199" t="str">
        <f t="shared" si="5398"/>
        <v>AM$16</v>
      </c>
      <c r="AN2841" s="199" t="str">
        <f t="shared" si="5398"/>
        <v>AN$16</v>
      </c>
      <c r="AO2841" s="199" t="str">
        <f t="shared" si="5398"/>
        <v>AO$16</v>
      </c>
      <c r="AP2841" s="199" t="str">
        <f t="shared" si="5398"/>
        <v>AP$16</v>
      </c>
      <c r="AQ2841" s="199" t="str">
        <f t="shared" si="5398"/>
        <v>AQ$16</v>
      </c>
      <c r="AR2841" s="199" t="str">
        <f t="shared" si="5398"/>
        <v>AR$16</v>
      </c>
      <c r="AS2841" s="199" t="str">
        <f t="shared" si="5398"/>
        <v>AS$16</v>
      </c>
      <c r="AT2841" s="199" t="str">
        <f t="shared" si="5398"/>
        <v>AT$16</v>
      </c>
      <c r="AU2841" s="199" t="str">
        <f t="shared" si="5398"/>
        <v>AU$16</v>
      </c>
      <c r="AV2841" s="199" t="str">
        <f t="shared" si="5398"/>
        <v>AV$16</v>
      </c>
      <c r="AW2841" s="199" t="str">
        <f t="shared" si="5398"/>
        <v>AW$16</v>
      </c>
      <c r="AX2841" s="199" t="str">
        <f t="shared" si="5398"/>
        <v>AX$16</v>
      </c>
      <c r="AY2841" s="199" t="str">
        <f t="shared" ref="AY2841:CD2841" si="5399">AY$20</f>
        <v>AY$16</v>
      </c>
      <c r="AZ2841" s="199" t="str">
        <f t="shared" si="5399"/>
        <v>AZ$16</v>
      </c>
      <c r="BA2841" s="199" t="str">
        <f t="shared" si="5399"/>
        <v>BA$16</v>
      </c>
      <c r="BB2841" s="199" t="str">
        <f t="shared" si="5399"/>
        <v>BB$16</v>
      </c>
      <c r="BC2841" s="199" t="str">
        <f t="shared" si="5399"/>
        <v>BC$16</v>
      </c>
      <c r="BD2841" s="199" t="str">
        <f t="shared" si="5399"/>
        <v>BD$16</v>
      </c>
      <c r="BE2841" s="199" t="str">
        <f t="shared" si="5399"/>
        <v>BE$16</v>
      </c>
      <c r="BF2841" s="199" t="str">
        <f t="shared" si="5399"/>
        <v>BF$16</v>
      </c>
      <c r="BG2841" s="199" t="str">
        <f t="shared" si="5399"/>
        <v>BG$16</v>
      </c>
      <c r="BH2841" s="199" t="str">
        <f t="shared" si="5399"/>
        <v>BH$16</v>
      </c>
      <c r="BI2841" s="199" t="str">
        <f t="shared" si="5399"/>
        <v>BI$16</v>
      </c>
      <c r="BJ2841" s="199" t="str">
        <f t="shared" si="5399"/>
        <v>BJ$16</v>
      </c>
      <c r="BK2841" s="199" t="str">
        <f t="shared" si="5399"/>
        <v>BK$16</v>
      </c>
      <c r="BL2841" s="199" t="str">
        <f t="shared" si="5399"/>
        <v>BL$16</v>
      </c>
      <c r="BM2841" s="199" t="str">
        <f t="shared" si="5399"/>
        <v>BM$16</v>
      </c>
      <c r="BN2841" s="199" t="str">
        <f t="shared" si="5399"/>
        <v>BN$16</v>
      </c>
      <c r="BO2841" s="199" t="str">
        <f t="shared" si="5399"/>
        <v>BO$16</v>
      </c>
      <c r="BP2841" s="199" t="str">
        <f t="shared" si="5399"/>
        <v>BP$16</v>
      </c>
      <c r="BQ2841" s="199" t="str">
        <f t="shared" si="5399"/>
        <v>BQ$16</v>
      </c>
      <c r="BR2841" s="199" t="str">
        <f t="shared" si="5399"/>
        <v>BR$16</v>
      </c>
      <c r="BS2841" s="199" t="str">
        <f t="shared" si="5399"/>
        <v>BS$16</v>
      </c>
      <c r="BT2841" s="199" t="str">
        <f t="shared" si="5399"/>
        <v>BT$16</v>
      </c>
      <c r="BU2841" s="199" t="str">
        <f t="shared" si="5399"/>
        <v>BU$16</v>
      </c>
      <c r="BV2841" s="199" t="str">
        <f t="shared" si="5399"/>
        <v>BV$16</v>
      </c>
      <c r="BW2841" s="199" t="str">
        <f t="shared" si="5399"/>
        <v>BW$16</v>
      </c>
      <c r="BX2841" s="199" t="str">
        <f t="shared" si="5399"/>
        <v>BX$16</v>
      </c>
      <c r="BY2841" s="199" t="str">
        <f t="shared" si="5399"/>
        <v>BY$16</v>
      </c>
      <c r="BZ2841" s="199" t="str">
        <f t="shared" si="5399"/>
        <v>BZ$16</v>
      </c>
      <c r="CA2841" s="199" t="str">
        <f t="shared" si="5399"/>
        <v>CA$16</v>
      </c>
      <c r="CB2841" s="199" t="str">
        <f t="shared" si="5399"/>
        <v>CB$16</v>
      </c>
      <c r="CC2841" s="199" t="str">
        <f t="shared" si="5399"/>
        <v>CC$16</v>
      </c>
      <c r="CD2841" s="199" t="str">
        <f t="shared" si="5399"/>
        <v>CD$16</v>
      </c>
      <c r="CE2841" s="199" t="str">
        <f t="shared" ref="CE2841:CL2841" si="5400">CE$20</f>
        <v>CE$16</v>
      </c>
      <c r="CF2841" s="199" t="str">
        <f t="shared" si="5400"/>
        <v>CF$16</v>
      </c>
      <c r="CG2841" s="199" t="str">
        <f t="shared" si="5400"/>
        <v>CG$16</v>
      </c>
      <c r="CH2841" s="199" t="str">
        <f t="shared" si="5400"/>
        <v>CH$16</v>
      </c>
      <c r="CI2841" s="199" t="str">
        <f t="shared" si="5400"/>
        <v>CI$16</v>
      </c>
      <c r="CJ2841" s="199" t="str">
        <f t="shared" si="5400"/>
        <v>CJ$16</v>
      </c>
      <c r="CK2841" s="199" t="str">
        <f t="shared" si="5400"/>
        <v>CK$16</v>
      </c>
      <c r="CL2841" s="199" t="str">
        <f t="shared" si="5400"/>
        <v>CL$16</v>
      </c>
      <c r="CN2841" s="176"/>
      <c r="CO2841" s="199" t="str">
        <f t="shared" ref="CO2841:DL2841" si="5401">CO$20</f>
        <v>CO$16</v>
      </c>
      <c r="CP2841" s="199" t="str">
        <f t="shared" si="5401"/>
        <v>CP$16</v>
      </c>
      <c r="CQ2841" s="199" t="str">
        <f t="shared" si="5401"/>
        <v>CQ$16</v>
      </c>
      <c r="CR2841" s="199" t="str">
        <f t="shared" si="5401"/>
        <v>CR$16</v>
      </c>
      <c r="CS2841" s="199" t="str">
        <f t="shared" si="5401"/>
        <v>CS$16</v>
      </c>
      <c r="CT2841" s="199" t="str">
        <f t="shared" si="5401"/>
        <v>CT$16</v>
      </c>
      <c r="CU2841" s="199" t="str">
        <f t="shared" si="5401"/>
        <v>CU$16</v>
      </c>
      <c r="CV2841" s="199" t="str">
        <f t="shared" si="5401"/>
        <v>CV$16</v>
      </c>
      <c r="CW2841" s="199" t="str">
        <f t="shared" si="5401"/>
        <v>CW$16</v>
      </c>
      <c r="CX2841" s="199" t="str">
        <f t="shared" si="5401"/>
        <v>CX$16</v>
      </c>
      <c r="CY2841" s="199" t="str">
        <f t="shared" si="5401"/>
        <v>CY$16</v>
      </c>
      <c r="CZ2841" s="199" t="str">
        <f t="shared" si="5401"/>
        <v>CZ$16</v>
      </c>
      <c r="DA2841" s="199" t="str">
        <f t="shared" si="5401"/>
        <v>DA$16</v>
      </c>
      <c r="DB2841" s="199" t="str">
        <f t="shared" si="5401"/>
        <v>DB$16</v>
      </c>
      <c r="DC2841" s="199" t="str">
        <f t="shared" si="5401"/>
        <v>DC$16</v>
      </c>
      <c r="DD2841" s="199" t="str">
        <f t="shared" si="5401"/>
        <v>DD$16</v>
      </c>
      <c r="DE2841" s="199" t="str">
        <f t="shared" si="5401"/>
        <v>DE$16</v>
      </c>
      <c r="DF2841" s="199" t="str">
        <f t="shared" si="5401"/>
        <v>DF$16</v>
      </c>
      <c r="DG2841" s="199" t="str">
        <f t="shared" si="5401"/>
        <v>DG$16</v>
      </c>
      <c r="DH2841" s="199" t="str">
        <f t="shared" si="5401"/>
        <v>DH$16</v>
      </c>
      <c r="DI2841" s="199" t="str">
        <f t="shared" si="5401"/>
        <v>DI$16</v>
      </c>
      <c r="DJ2841" s="199" t="str">
        <f t="shared" si="5401"/>
        <v>DJ$16</v>
      </c>
      <c r="DK2841" s="199" t="str">
        <f t="shared" si="5401"/>
        <v>DK$16</v>
      </c>
      <c r="DL2841" s="199" t="str">
        <f t="shared" si="5401"/>
        <v>DL$16</v>
      </c>
    </row>
    <row r="2842" spans="1:116" x14ac:dyDescent="0.4">
      <c r="A2842" s="174"/>
      <c r="E2842" s="8"/>
      <c r="G2842" s="175" t="s">
        <v>462</v>
      </c>
      <c r="H2842" s="200"/>
      <c r="I2842" s="201"/>
      <c r="J2842" s="201"/>
      <c r="K2842" s="202"/>
      <c r="L2842" s="202"/>
      <c r="M2842" s="202"/>
      <c r="N2842" s="202"/>
      <c r="O2842" s="202"/>
      <c r="P2842" s="202"/>
      <c r="R2842" s="202"/>
      <c r="S2842" s="199" t="str">
        <f t="shared" ref="S2842:AX2842" si="5402">S$21</f>
        <v>S$17</v>
      </c>
      <c r="T2842" s="199" t="str">
        <f t="shared" si="5402"/>
        <v>T$17</v>
      </c>
      <c r="U2842" s="199" t="str">
        <f t="shared" si="5402"/>
        <v>U$17</v>
      </c>
      <c r="V2842" s="199" t="str">
        <f t="shared" si="5402"/>
        <v>V$17</v>
      </c>
      <c r="W2842" s="199" t="str">
        <f t="shared" si="5402"/>
        <v>W$17</v>
      </c>
      <c r="X2842" s="199" t="str">
        <f t="shared" si="5402"/>
        <v>X$17</v>
      </c>
      <c r="Y2842" s="199" t="str">
        <f t="shared" si="5402"/>
        <v>Y$17</v>
      </c>
      <c r="Z2842" s="199" t="str">
        <f t="shared" si="5402"/>
        <v>Z$17</v>
      </c>
      <c r="AA2842" s="199" t="str">
        <f t="shared" si="5402"/>
        <v>AA$17</v>
      </c>
      <c r="AB2842" s="199" t="str">
        <f t="shared" si="5402"/>
        <v>AB$17</v>
      </c>
      <c r="AC2842" s="199" t="str">
        <f t="shared" si="5402"/>
        <v>AC$17</v>
      </c>
      <c r="AD2842" s="199" t="str">
        <f t="shared" si="5402"/>
        <v>AD$17</v>
      </c>
      <c r="AE2842" s="199" t="str">
        <f t="shared" si="5402"/>
        <v>AE$17</v>
      </c>
      <c r="AF2842" s="199" t="str">
        <f t="shared" si="5402"/>
        <v>AF$17</v>
      </c>
      <c r="AG2842" s="199" t="str">
        <f t="shared" si="5402"/>
        <v>AG$17</v>
      </c>
      <c r="AH2842" s="199" t="str">
        <f t="shared" si="5402"/>
        <v>AH$17</v>
      </c>
      <c r="AI2842" s="199" t="str">
        <f t="shared" si="5402"/>
        <v>AI$17</v>
      </c>
      <c r="AJ2842" s="199" t="str">
        <f t="shared" si="5402"/>
        <v>AJ$17</v>
      </c>
      <c r="AK2842" s="199" t="str">
        <f t="shared" si="5402"/>
        <v>AK$17</v>
      </c>
      <c r="AL2842" s="199" t="str">
        <f t="shared" si="5402"/>
        <v>AL$17</v>
      </c>
      <c r="AM2842" s="199" t="str">
        <f t="shared" si="5402"/>
        <v>AM$17</v>
      </c>
      <c r="AN2842" s="199" t="str">
        <f t="shared" si="5402"/>
        <v>AN$17</v>
      </c>
      <c r="AO2842" s="199" t="str">
        <f t="shared" si="5402"/>
        <v>AO$17</v>
      </c>
      <c r="AP2842" s="199" t="str">
        <f t="shared" si="5402"/>
        <v>AP$17</v>
      </c>
      <c r="AQ2842" s="199" t="str">
        <f t="shared" si="5402"/>
        <v>AQ$17</v>
      </c>
      <c r="AR2842" s="199" t="str">
        <f t="shared" si="5402"/>
        <v>AR$17</v>
      </c>
      <c r="AS2842" s="199" t="str">
        <f t="shared" si="5402"/>
        <v>AS$17</v>
      </c>
      <c r="AT2842" s="199" t="str">
        <f t="shared" si="5402"/>
        <v>AT$17</v>
      </c>
      <c r="AU2842" s="199" t="str">
        <f t="shared" si="5402"/>
        <v>AU$17</v>
      </c>
      <c r="AV2842" s="199" t="str">
        <f t="shared" si="5402"/>
        <v>AV$17</v>
      </c>
      <c r="AW2842" s="199" t="str">
        <f t="shared" si="5402"/>
        <v>AW$17</v>
      </c>
      <c r="AX2842" s="199" t="str">
        <f t="shared" si="5402"/>
        <v>AX$17</v>
      </c>
      <c r="AY2842" s="199" t="str">
        <f t="shared" ref="AY2842:CD2842" si="5403">AY$21</f>
        <v>AY$17</v>
      </c>
      <c r="AZ2842" s="199" t="str">
        <f t="shared" si="5403"/>
        <v>AZ$17</v>
      </c>
      <c r="BA2842" s="199" t="str">
        <f t="shared" si="5403"/>
        <v>BA$17</v>
      </c>
      <c r="BB2842" s="199" t="str">
        <f t="shared" si="5403"/>
        <v>BB$17</v>
      </c>
      <c r="BC2842" s="199" t="str">
        <f t="shared" si="5403"/>
        <v>BC$17</v>
      </c>
      <c r="BD2842" s="199" t="str">
        <f t="shared" si="5403"/>
        <v>BD$17</v>
      </c>
      <c r="BE2842" s="199" t="str">
        <f t="shared" si="5403"/>
        <v>BE$17</v>
      </c>
      <c r="BF2842" s="199" t="str">
        <f t="shared" si="5403"/>
        <v>BF$17</v>
      </c>
      <c r="BG2842" s="199" t="str">
        <f t="shared" si="5403"/>
        <v>BG$17</v>
      </c>
      <c r="BH2842" s="199" t="str">
        <f t="shared" si="5403"/>
        <v>BH$17</v>
      </c>
      <c r="BI2842" s="199" t="str">
        <f t="shared" si="5403"/>
        <v>BI$17</v>
      </c>
      <c r="BJ2842" s="199" t="str">
        <f t="shared" si="5403"/>
        <v>BJ$17</v>
      </c>
      <c r="BK2842" s="199" t="str">
        <f t="shared" si="5403"/>
        <v>BK$17</v>
      </c>
      <c r="BL2842" s="199" t="str">
        <f t="shared" si="5403"/>
        <v>BL$17</v>
      </c>
      <c r="BM2842" s="199" t="str">
        <f t="shared" si="5403"/>
        <v>BM$17</v>
      </c>
      <c r="BN2842" s="199" t="str">
        <f t="shared" si="5403"/>
        <v>BN$17</v>
      </c>
      <c r="BO2842" s="199" t="str">
        <f t="shared" si="5403"/>
        <v>BO$17</v>
      </c>
      <c r="BP2842" s="199" t="str">
        <f t="shared" si="5403"/>
        <v>BP$17</v>
      </c>
      <c r="BQ2842" s="199" t="str">
        <f t="shared" si="5403"/>
        <v>BQ$17</v>
      </c>
      <c r="BR2842" s="199" t="str">
        <f t="shared" si="5403"/>
        <v>BR$17</v>
      </c>
      <c r="BS2842" s="199" t="str">
        <f t="shared" si="5403"/>
        <v>BS$17</v>
      </c>
      <c r="BT2842" s="199" t="str">
        <f t="shared" si="5403"/>
        <v>BT$17</v>
      </c>
      <c r="BU2842" s="199" t="str">
        <f t="shared" si="5403"/>
        <v>BU$17</v>
      </c>
      <c r="BV2842" s="199" t="str">
        <f t="shared" si="5403"/>
        <v>BV$17</v>
      </c>
      <c r="BW2842" s="199" t="str">
        <f t="shared" si="5403"/>
        <v>BW$17</v>
      </c>
      <c r="BX2842" s="199" t="str">
        <f t="shared" si="5403"/>
        <v>BX$17</v>
      </c>
      <c r="BY2842" s="199" t="str">
        <f t="shared" si="5403"/>
        <v>BY$17</v>
      </c>
      <c r="BZ2842" s="199" t="str">
        <f t="shared" si="5403"/>
        <v>BZ$17</v>
      </c>
      <c r="CA2842" s="199" t="str">
        <f t="shared" si="5403"/>
        <v>CA$17</v>
      </c>
      <c r="CB2842" s="199" t="str">
        <f t="shared" si="5403"/>
        <v>CB$17</v>
      </c>
      <c r="CC2842" s="199" t="str">
        <f t="shared" si="5403"/>
        <v>CC$17</v>
      </c>
      <c r="CD2842" s="199" t="str">
        <f t="shared" si="5403"/>
        <v>CD$17</v>
      </c>
      <c r="CE2842" s="199" t="str">
        <f t="shared" ref="CE2842:CL2842" si="5404">CE$21</f>
        <v>CE$17</v>
      </c>
      <c r="CF2842" s="199" t="str">
        <f t="shared" si="5404"/>
        <v>CF$17</v>
      </c>
      <c r="CG2842" s="199" t="str">
        <f t="shared" si="5404"/>
        <v>CG$17</v>
      </c>
      <c r="CH2842" s="199" t="str">
        <f t="shared" si="5404"/>
        <v>CH$17</v>
      </c>
      <c r="CI2842" s="199" t="str">
        <f t="shared" si="5404"/>
        <v>CI$17</v>
      </c>
      <c r="CJ2842" s="199" t="str">
        <f t="shared" si="5404"/>
        <v>CJ$17</v>
      </c>
      <c r="CK2842" s="199" t="str">
        <f t="shared" si="5404"/>
        <v>CK$17</v>
      </c>
      <c r="CL2842" s="199" t="str">
        <f t="shared" si="5404"/>
        <v>CL$17</v>
      </c>
      <c r="CN2842" s="201"/>
      <c r="CO2842" s="199" t="str">
        <f t="shared" ref="CO2842:DL2842" si="5405">CO$21</f>
        <v>CO$17</v>
      </c>
      <c r="CP2842" s="199" t="str">
        <f t="shared" si="5405"/>
        <v>CP$17</v>
      </c>
      <c r="CQ2842" s="199" t="str">
        <f t="shared" si="5405"/>
        <v>CQ$17</v>
      </c>
      <c r="CR2842" s="199" t="str">
        <f t="shared" si="5405"/>
        <v>CR$17</v>
      </c>
      <c r="CS2842" s="199" t="str">
        <f t="shared" si="5405"/>
        <v>CS$17</v>
      </c>
      <c r="CT2842" s="199" t="str">
        <f t="shared" si="5405"/>
        <v>CT$17</v>
      </c>
      <c r="CU2842" s="199" t="str">
        <f t="shared" si="5405"/>
        <v>CU$17</v>
      </c>
      <c r="CV2842" s="199" t="str">
        <f t="shared" si="5405"/>
        <v>CV$17</v>
      </c>
      <c r="CW2842" s="199" t="str">
        <f t="shared" si="5405"/>
        <v>CW$17</v>
      </c>
      <c r="CX2842" s="199" t="str">
        <f t="shared" si="5405"/>
        <v>CX$17</v>
      </c>
      <c r="CY2842" s="199" t="str">
        <f t="shared" si="5405"/>
        <v>CY$17</v>
      </c>
      <c r="CZ2842" s="199" t="str">
        <f t="shared" si="5405"/>
        <v>CZ$17</v>
      </c>
      <c r="DA2842" s="199" t="str">
        <f t="shared" si="5405"/>
        <v>DA$17</v>
      </c>
      <c r="DB2842" s="199" t="str">
        <f t="shared" si="5405"/>
        <v>DB$17</v>
      </c>
      <c r="DC2842" s="199" t="str">
        <f t="shared" si="5405"/>
        <v>DC$17</v>
      </c>
      <c r="DD2842" s="199" t="str">
        <f t="shared" si="5405"/>
        <v>DD$17</v>
      </c>
      <c r="DE2842" s="199" t="str">
        <f t="shared" si="5405"/>
        <v>DE$17</v>
      </c>
      <c r="DF2842" s="199" t="str">
        <f t="shared" si="5405"/>
        <v>DF$17</v>
      </c>
      <c r="DG2842" s="199" t="str">
        <f t="shared" si="5405"/>
        <v>DG$17</v>
      </c>
      <c r="DH2842" s="199" t="str">
        <f t="shared" si="5405"/>
        <v>DH$17</v>
      </c>
      <c r="DI2842" s="199" t="str">
        <f t="shared" si="5405"/>
        <v>DI$17</v>
      </c>
      <c r="DJ2842" s="199" t="str">
        <f t="shared" si="5405"/>
        <v>DJ$17</v>
      </c>
      <c r="DK2842" s="199" t="str">
        <f t="shared" si="5405"/>
        <v>DK$17</v>
      </c>
      <c r="DL2842" s="199" t="str">
        <f t="shared" si="5405"/>
        <v>DL$17</v>
      </c>
    </row>
    <row r="2843" spans="1:116" x14ac:dyDescent="0.4">
      <c r="A2843" s="174"/>
      <c r="E2843" s="8"/>
      <c r="G2843" s="175" t="s">
        <v>491</v>
      </c>
      <c r="H2843" s="200"/>
      <c r="I2843" s="201"/>
      <c r="J2843" s="201"/>
      <c r="K2843" s="202"/>
      <c r="L2843" s="202"/>
      <c r="M2843" s="202"/>
      <c r="N2843" s="202"/>
      <c r="O2843" s="202"/>
      <c r="P2843" s="202"/>
      <c r="R2843" s="202"/>
      <c r="S2843" s="190"/>
      <c r="T2843" s="190"/>
      <c r="U2843" s="190"/>
      <c r="V2843" s="190"/>
      <c r="W2843" s="190"/>
      <c r="X2843" s="190"/>
      <c r="Y2843" s="190"/>
      <c r="Z2843" s="190"/>
      <c r="AA2843" s="190"/>
      <c r="AB2843" s="190"/>
      <c r="AC2843" s="190"/>
      <c r="AD2843" s="190"/>
      <c r="AE2843" s="190"/>
      <c r="AF2843" s="190"/>
      <c r="AG2843" s="190"/>
      <c r="AH2843" s="190"/>
      <c r="AI2843" s="190"/>
      <c r="AJ2843" s="190"/>
      <c r="AK2843" s="190"/>
      <c r="AL2843" s="190"/>
      <c r="AM2843" s="190"/>
      <c r="AN2843" s="190"/>
      <c r="AO2843" s="190"/>
      <c r="AP2843" s="190"/>
      <c r="AQ2843" s="190"/>
      <c r="AR2843" s="190"/>
      <c r="AS2843" s="190"/>
      <c r="AT2843" s="190"/>
      <c r="AU2843" s="190"/>
      <c r="AV2843" s="190"/>
      <c r="AW2843" s="190"/>
      <c r="AX2843" s="190"/>
      <c r="AY2843" s="190"/>
      <c r="AZ2843" s="190"/>
      <c r="BA2843" s="190"/>
      <c r="BB2843" s="190"/>
      <c r="BC2843" s="190"/>
      <c r="BD2843" s="190"/>
      <c r="BE2843" s="190"/>
      <c r="BF2843" s="190"/>
      <c r="BG2843" s="190"/>
      <c r="BH2843" s="190"/>
      <c r="BI2843" s="190"/>
      <c r="BJ2843" s="190"/>
      <c r="BK2843" s="190"/>
      <c r="BL2843" s="190"/>
      <c r="BM2843" s="190"/>
      <c r="BN2843" s="190"/>
      <c r="BO2843" s="190"/>
      <c r="BP2843" s="190"/>
      <c r="BQ2843" s="190"/>
      <c r="BR2843" s="190"/>
      <c r="BS2843" s="190"/>
      <c r="BT2843" s="190"/>
      <c r="BU2843" s="190"/>
      <c r="BV2843" s="190"/>
      <c r="BW2843" s="190"/>
      <c r="BX2843" s="190"/>
      <c r="BY2843" s="190"/>
      <c r="BZ2843" s="190"/>
      <c r="CA2843" s="190"/>
      <c r="CB2843" s="190"/>
      <c r="CC2843" s="190"/>
      <c r="CD2843" s="190"/>
      <c r="CE2843" s="190"/>
      <c r="CF2843" s="190"/>
      <c r="CG2843" s="190"/>
      <c r="CH2843" s="190"/>
      <c r="CI2843" s="190"/>
      <c r="CJ2843" s="190"/>
      <c r="CK2843" s="190"/>
      <c r="CL2843" s="190"/>
      <c r="CN2843" s="201"/>
      <c r="CO2843" s="190"/>
      <c r="CP2843" s="190"/>
      <c r="CQ2843" s="190"/>
      <c r="CR2843" s="190"/>
      <c r="CS2843" s="190"/>
      <c r="CT2843" s="190"/>
      <c r="CU2843" s="190"/>
      <c r="CV2843" s="190"/>
      <c r="CW2843" s="190"/>
      <c r="CX2843" s="190"/>
      <c r="CY2843" s="190"/>
      <c r="CZ2843" s="190"/>
      <c r="DA2843" s="190"/>
      <c r="DB2843" s="190"/>
      <c r="DC2843" s="190"/>
      <c r="DD2843" s="190"/>
      <c r="DE2843" s="190"/>
      <c r="DF2843" s="190"/>
      <c r="DG2843" s="190"/>
      <c r="DH2843" s="190"/>
      <c r="DI2843" s="190"/>
      <c r="DJ2843" s="190"/>
      <c r="DK2843" s="190"/>
      <c r="DL2843" s="190"/>
    </row>
    <row r="2844" spans="1:116" x14ac:dyDescent="0.4">
      <c r="A2844" s="174"/>
      <c r="E2844" s="8"/>
      <c r="G2844" s="175" t="s">
        <v>505</v>
      </c>
      <c r="H2844" s="200"/>
      <c r="I2844" s="201"/>
      <c r="J2844" s="201"/>
      <c r="K2844" s="202"/>
      <c r="L2844" s="202"/>
      <c r="M2844" s="202"/>
      <c r="N2844" s="202"/>
      <c r="O2844" s="202"/>
      <c r="P2844" s="202"/>
      <c r="R2844" s="202"/>
      <c r="S2844" s="190"/>
      <c r="T2844" s="190"/>
      <c r="U2844" s="190"/>
      <c r="V2844" s="190"/>
      <c r="W2844" s="190"/>
      <c r="X2844" s="190"/>
      <c r="Y2844" s="190"/>
      <c r="Z2844" s="190"/>
      <c r="AA2844" s="190"/>
      <c r="AB2844" s="190"/>
      <c r="AC2844" s="190"/>
      <c r="AD2844" s="190"/>
      <c r="AE2844" s="190"/>
      <c r="AF2844" s="190"/>
      <c r="AG2844" s="190"/>
      <c r="AH2844" s="190"/>
      <c r="AI2844" s="190"/>
      <c r="AJ2844" s="190"/>
      <c r="AK2844" s="190"/>
      <c r="AL2844" s="190"/>
      <c r="AM2844" s="190"/>
      <c r="AN2844" s="190"/>
      <c r="AO2844" s="190"/>
      <c r="AP2844" s="190"/>
      <c r="AQ2844" s="190"/>
      <c r="AR2844" s="190"/>
      <c r="AS2844" s="190"/>
      <c r="AT2844" s="190"/>
      <c r="AU2844" s="190"/>
      <c r="AV2844" s="190"/>
      <c r="AW2844" s="190"/>
      <c r="AX2844" s="190"/>
      <c r="AY2844" s="190"/>
      <c r="AZ2844" s="190"/>
      <c r="BA2844" s="190"/>
      <c r="BB2844" s="190"/>
      <c r="BC2844" s="190"/>
      <c r="BD2844" s="190"/>
      <c r="BE2844" s="190"/>
      <c r="BF2844" s="190"/>
      <c r="BG2844" s="190"/>
      <c r="BH2844" s="190"/>
      <c r="BI2844" s="190"/>
      <c r="BJ2844" s="190"/>
      <c r="BK2844" s="190"/>
      <c r="BL2844" s="190"/>
      <c r="BM2844" s="190"/>
      <c r="BN2844" s="190"/>
      <c r="BO2844" s="190"/>
      <c r="BP2844" s="190"/>
      <c r="BQ2844" s="190"/>
      <c r="BR2844" s="190"/>
      <c r="BS2844" s="190"/>
      <c r="BT2844" s="190"/>
      <c r="BU2844" s="190"/>
      <c r="BV2844" s="190"/>
      <c r="BW2844" s="190"/>
      <c r="BX2844" s="190"/>
      <c r="BY2844" s="190"/>
      <c r="BZ2844" s="190"/>
      <c r="CA2844" s="190"/>
      <c r="CB2844" s="190"/>
      <c r="CC2844" s="190"/>
      <c r="CD2844" s="190"/>
      <c r="CE2844" s="190"/>
      <c r="CF2844" s="190"/>
      <c r="CG2844" s="190"/>
      <c r="CH2844" s="190"/>
      <c r="CI2844" s="190"/>
      <c r="CJ2844" s="190"/>
      <c r="CK2844" s="190"/>
      <c r="CL2844" s="190"/>
      <c r="CN2844" s="201"/>
      <c r="CO2844" s="190"/>
      <c r="CP2844" s="190"/>
      <c r="CQ2844" s="190"/>
      <c r="CR2844" s="190"/>
      <c r="CS2844" s="190"/>
      <c r="CT2844" s="190"/>
      <c r="CU2844" s="190"/>
      <c r="CV2844" s="190"/>
      <c r="CW2844" s="190"/>
      <c r="CX2844" s="190"/>
      <c r="CY2844" s="190"/>
      <c r="CZ2844" s="190"/>
      <c r="DA2844" s="190"/>
      <c r="DB2844" s="190"/>
      <c r="DC2844" s="190"/>
      <c r="DD2844" s="190"/>
      <c r="DE2844" s="190"/>
      <c r="DF2844" s="190"/>
      <c r="DG2844" s="190"/>
      <c r="DH2844" s="190"/>
      <c r="DI2844" s="190"/>
      <c r="DJ2844" s="190"/>
      <c r="DK2844" s="190"/>
      <c r="DL2844" s="190"/>
    </row>
    <row r="2845" spans="1:116" x14ac:dyDescent="0.4">
      <c r="A2845" s="174"/>
      <c r="E2845" s="8"/>
      <c r="G2845" s="175" t="s">
        <v>463</v>
      </c>
      <c r="H2845" s="200"/>
      <c r="I2845" s="201"/>
      <c r="J2845" s="201"/>
      <c r="K2845" s="202"/>
      <c r="L2845" s="202"/>
      <c r="M2845" s="202"/>
      <c r="N2845" s="202"/>
      <c r="O2845" s="202"/>
      <c r="P2845" s="202"/>
      <c r="R2845" s="202"/>
      <c r="S2845" s="190" t="str">
        <f t="shared" ref="S2845:AX2845" si="5406">S$22</f>
        <v>S$18</v>
      </c>
      <c r="T2845" s="190" t="str">
        <f t="shared" si="5406"/>
        <v>T$18</v>
      </c>
      <c r="U2845" s="190" t="str">
        <f t="shared" si="5406"/>
        <v>U$18</v>
      </c>
      <c r="V2845" s="190" t="str">
        <f t="shared" si="5406"/>
        <v>V$18</v>
      </c>
      <c r="W2845" s="190" t="str">
        <f t="shared" si="5406"/>
        <v>W$18</v>
      </c>
      <c r="X2845" s="190" t="str">
        <f t="shared" si="5406"/>
        <v>X$18</v>
      </c>
      <c r="Y2845" s="190" t="str">
        <f t="shared" si="5406"/>
        <v>Y$18</v>
      </c>
      <c r="Z2845" s="190" t="str">
        <f t="shared" si="5406"/>
        <v>Z$18</v>
      </c>
      <c r="AA2845" s="190" t="str">
        <f t="shared" si="5406"/>
        <v>AA$18</v>
      </c>
      <c r="AB2845" s="190" t="str">
        <f t="shared" si="5406"/>
        <v>AB$18</v>
      </c>
      <c r="AC2845" s="190" t="str">
        <f t="shared" si="5406"/>
        <v>AC$18</v>
      </c>
      <c r="AD2845" s="190" t="str">
        <f t="shared" si="5406"/>
        <v>AD$18</v>
      </c>
      <c r="AE2845" s="190" t="str">
        <f t="shared" si="5406"/>
        <v>AE$18</v>
      </c>
      <c r="AF2845" s="190" t="str">
        <f t="shared" si="5406"/>
        <v>AF$18</v>
      </c>
      <c r="AG2845" s="190" t="str">
        <f t="shared" si="5406"/>
        <v>AG$18</v>
      </c>
      <c r="AH2845" s="190" t="str">
        <f t="shared" si="5406"/>
        <v>AH$18</v>
      </c>
      <c r="AI2845" s="190" t="str">
        <f t="shared" si="5406"/>
        <v>AI$18</v>
      </c>
      <c r="AJ2845" s="190" t="str">
        <f t="shared" si="5406"/>
        <v>AJ$18</v>
      </c>
      <c r="AK2845" s="190" t="str">
        <f t="shared" si="5406"/>
        <v>AK$18</v>
      </c>
      <c r="AL2845" s="190" t="str">
        <f t="shared" si="5406"/>
        <v>AL$18</v>
      </c>
      <c r="AM2845" s="190" t="str">
        <f t="shared" si="5406"/>
        <v>AM$18</v>
      </c>
      <c r="AN2845" s="190" t="str">
        <f t="shared" si="5406"/>
        <v>AN$18</v>
      </c>
      <c r="AO2845" s="190" t="str">
        <f t="shared" si="5406"/>
        <v>AO$18</v>
      </c>
      <c r="AP2845" s="190" t="str">
        <f t="shared" si="5406"/>
        <v>AP$18</v>
      </c>
      <c r="AQ2845" s="190" t="str">
        <f t="shared" si="5406"/>
        <v>AQ$18</v>
      </c>
      <c r="AR2845" s="190" t="str">
        <f t="shared" si="5406"/>
        <v>AR$18</v>
      </c>
      <c r="AS2845" s="190" t="str">
        <f t="shared" si="5406"/>
        <v>AS$18</v>
      </c>
      <c r="AT2845" s="190" t="str">
        <f t="shared" si="5406"/>
        <v>AT$18</v>
      </c>
      <c r="AU2845" s="190" t="str">
        <f t="shared" si="5406"/>
        <v>AU$18</v>
      </c>
      <c r="AV2845" s="190" t="str">
        <f t="shared" si="5406"/>
        <v>AV$18</v>
      </c>
      <c r="AW2845" s="190" t="str">
        <f t="shared" si="5406"/>
        <v>AW$18</v>
      </c>
      <c r="AX2845" s="190" t="str">
        <f t="shared" si="5406"/>
        <v>AX$18</v>
      </c>
      <c r="AY2845" s="190" t="str">
        <f t="shared" ref="AY2845:CD2845" si="5407">AY$22</f>
        <v>AY$18</v>
      </c>
      <c r="AZ2845" s="190" t="str">
        <f t="shared" si="5407"/>
        <v>AZ$18</v>
      </c>
      <c r="BA2845" s="190" t="str">
        <f t="shared" si="5407"/>
        <v>BA$18</v>
      </c>
      <c r="BB2845" s="190" t="str">
        <f t="shared" si="5407"/>
        <v>BB$18</v>
      </c>
      <c r="BC2845" s="190" t="str">
        <f t="shared" si="5407"/>
        <v>BC$18</v>
      </c>
      <c r="BD2845" s="190" t="str">
        <f t="shared" si="5407"/>
        <v>BD$18</v>
      </c>
      <c r="BE2845" s="190" t="str">
        <f t="shared" si="5407"/>
        <v>BE$18</v>
      </c>
      <c r="BF2845" s="190" t="str">
        <f t="shared" si="5407"/>
        <v>BF$18</v>
      </c>
      <c r="BG2845" s="190" t="str">
        <f t="shared" si="5407"/>
        <v>BG$18</v>
      </c>
      <c r="BH2845" s="190" t="str">
        <f t="shared" si="5407"/>
        <v>BH$18</v>
      </c>
      <c r="BI2845" s="190" t="str">
        <f t="shared" si="5407"/>
        <v>BI$18</v>
      </c>
      <c r="BJ2845" s="190" t="str">
        <f t="shared" si="5407"/>
        <v>BJ$18</v>
      </c>
      <c r="BK2845" s="190" t="str">
        <f t="shared" si="5407"/>
        <v>BK$18</v>
      </c>
      <c r="BL2845" s="190" t="str">
        <f t="shared" si="5407"/>
        <v>BL$18</v>
      </c>
      <c r="BM2845" s="190" t="str">
        <f t="shared" si="5407"/>
        <v>BM$18</v>
      </c>
      <c r="BN2845" s="190" t="str">
        <f t="shared" si="5407"/>
        <v>BN$18</v>
      </c>
      <c r="BO2845" s="190" t="str">
        <f t="shared" si="5407"/>
        <v>BO$18</v>
      </c>
      <c r="BP2845" s="190" t="str">
        <f t="shared" si="5407"/>
        <v>BP$18</v>
      </c>
      <c r="BQ2845" s="190" t="str">
        <f t="shared" si="5407"/>
        <v>BQ$18</v>
      </c>
      <c r="BR2845" s="190" t="str">
        <f t="shared" si="5407"/>
        <v>BR$18</v>
      </c>
      <c r="BS2845" s="190" t="str">
        <f t="shared" si="5407"/>
        <v>BS$18</v>
      </c>
      <c r="BT2845" s="190" t="str">
        <f t="shared" si="5407"/>
        <v>BT$18</v>
      </c>
      <c r="BU2845" s="190" t="str">
        <f t="shared" si="5407"/>
        <v>BU$18</v>
      </c>
      <c r="BV2845" s="190" t="str">
        <f t="shared" si="5407"/>
        <v>BV$18</v>
      </c>
      <c r="BW2845" s="190" t="str">
        <f t="shared" si="5407"/>
        <v>BW$18</v>
      </c>
      <c r="BX2845" s="190" t="str">
        <f t="shared" si="5407"/>
        <v>BX$18</v>
      </c>
      <c r="BY2845" s="190" t="str">
        <f t="shared" si="5407"/>
        <v>BY$18</v>
      </c>
      <c r="BZ2845" s="190" t="str">
        <f t="shared" si="5407"/>
        <v>BZ$18</v>
      </c>
      <c r="CA2845" s="190" t="str">
        <f t="shared" si="5407"/>
        <v>CA$18</v>
      </c>
      <c r="CB2845" s="190" t="str">
        <f t="shared" si="5407"/>
        <v>CB$18</v>
      </c>
      <c r="CC2845" s="190" t="str">
        <f t="shared" si="5407"/>
        <v>CC$18</v>
      </c>
      <c r="CD2845" s="190" t="str">
        <f t="shared" si="5407"/>
        <v>CD$18</v>
      </c>
      <c r="CE2845" s="190" t="str">
        <f t="shared" ref="CE2845:CL2845" si="5408">CE$22</f>
        <v>CE$18</v>
      </c>
      <c r="CF2845" s="190" t="str">
        <f t="shared" si="5408"/>
        <v>CF$18</v>
      </c>
      <c r="CG2845" s="190" t="str">
        <f t="shared" si="5408"/>
        <v>CG$18</v>
      </c>
      <c r="CH2845" s="190" t="str">
        <f t="shared" si="5408"/>
        <v>CH$18</v>
      </c>
      <c r="CI2845" s="190" t="str">
        <f t="shared" si="5408"/>
        <v>CI$18</v>
      </c>
      <c r="CJ2845" s="190" t="str">
        <f t="shared" si="5408"/>
        <v>CJ$18</v>
      </c>
      <c r="CK2845" s="190" t="str">
        <f t="shared" si="5408"/>
        <v>CK$18</v>
      </c>
      <c r="CL2845" s="190" t="str">
        <f t="shared" si="5408"/>
        <v>CL$18</v>
      </c>
      <c r="CN2845" s="201"/>
      <c r="CO2845" s="190" t="str">
        <f t="shared" ref="CO2845:DL2845" si="5409">CO$22</f>
        <v>CO$18</v>
      </c>
      <c r="CP2845" s="190" t="str">
        <f t="shared" si="5409"/>
        <v>CP$18</v>
      </c>
      <c r="CQ2845" s="190" t="str">
        <f t="shared" si="5409"/>
        <v>CQ$18</v>
      </c>
      <c r="CR2845" s="190" t="str">
        <f t="shared" si="5409"/>
        <v>CR$18</v>
      </c>
      <c r="CS2845" s="190" t="str">
        <f t="shared" si="5409"/>
        <v>CS$18</v>
      </c>
      <c r="CT2845" s="190" t="str">
        <f t="shared" si="5409"/>
        <v>CT$18</v>
      </c>
      <c r="CU2845" s="190" t="str">
        <f t="shared" si="5409"/>
        <v>CU$18</v>
      </c>
      <c r="CV2845" s="190" t="str">
        <f t="shared" si="5409"/>
        <v>CV$18</v>
      </c>
      <c r="CW2845" s="190" t="str">
        <f t="shared" si="5409"/>
        <v>CW$18</v>
      </c>
      <c r="CX2845" s="190" t="str">
        <f t="shared" si="5409"/>
        <v>CX$18</v>
      </c>
      <c r="CY2845" s="190" t="str">
        <f t="shared" si="5409"/>
        <v>CY$18</v>
      </c>
      <c r="CZ2845" s="190" t="str">
        <f t="shared" si="5409"/>
        <v>CZ$18</v>
      </c>
      <c r="DA2845" s="190" t="str">
        <f t="shared" si="5409"/>
        <v>DA$18</v>
      </c>
      <c r="DB2845" s="190" t="str">
        <f t="shared" si="5409"/>
        <v>DB$18</v>
      </c>
      <c r="DC2845" s="190" t="str">
        <f t="shared" si="5409"/>
        <v>DC$18</v>
      </c>
      <c r="DD2845" s="190" t="str">
        <f t="shared" si="5409"/>
        <v>DD$18</v>
      </c>
      <c r="DE2845" s="190" t="str">
        <f t="shared" si="5409"/>
        <v>DE$18</v>
      </c>
      <c r="DF2845" s="190" t="str">
        <f t="shared" si="5409"/>
        <v>DF$18</v>
      </c>
      <c r="DG2845" s="190" t="str">
        <f t="shared" si="5409"/>
        <v>DG$18</v>
      </c>
      <c r="DH2845" s="190" t="str">
        <f t="shared" si="5409"/>
        <v>DH$18</v>
      </c>
      <c r="DI2845" s="190" t="str">
        <f t="shared" si="5409"/>
        <v>DI$18</v>
      </c>
      <c r="DJ2845" s="190" t="str">
        <f t="shared" si="5409"/>
        <v>DJ$18</v>
      </c>
      <c r="DK2845" s="190" t="str">
        <f t="shared" si="5409"/>
        <v>DK$18</v>
      </c>
      <c r="DL2845" s="190" t="str">
        <f t="shared" si="5409"/>
        <v>DL$18</v>
      </c>
    </row>
    <row r="2846" spans="1:116" x14ac:dyDescent="0.4">
      <c r="A2846" s="174"/>
      <c r="E2846" s="8"/>
      <c r="G2846" s="175" t="s">
        <v>464</v>
      </c>
      <c r="H2846" s="200"/>
      <c r="I2846" s="201"/>
      <c r="J2846" s="201"/>
      <c r="K2846" s="202"/>
      <c r="L2846" s="202"/>
      <c r="M2846" s="202"/>
      <c r="N2846" s="202"/>
      <c r="O2846" s="202"/>
      <c r="P2846" s="202"/>
      <c r="R2846" s="202"/>
      <c r="S2846" s="190" t="str">
        <f t="shared" ref="S2846:AX2846" si="5410">S$23</f>
        <v>S$19</v>
      </c>
      <c r="T2846" s="190" t="str">
        <f t="shared" si="5410"/>
        <v>T$19</v>
      </c>
      <c r="U2846" s="190" t="str">
        <f t="shared" si="5410"/>
        <v>U$19</v>
      </c>
      <c r="V2846" s="190" t="str">
        <f t="shared" si="5410"/>
        <v>V$19</v>
      </c>
      <c r="W2846" s="190" t="str">
        <f t="shared" si="5410"/>
        <v>W$19</v>
      </c>
      <c r="X2846" s="190" t="str">
        <f t="shared" si="5410"/>
        <v>X$19</v>
      </c>
      <c r="Y2846" s="190" t="str">
        <f t="shared" si="5410"/>
        <v>Y$19</v>
      </c>
      <c r="Z2846" s="190" t="str">
        <f t="shared" si="5410"/>
        <v>Z$19</v>
      </c>
      <c r="AA2846" s="190" t="str">
        <f t="shared" si="5410"/>
        <v>AA$19</v>
      </c>
      <c r="AB2846" s="190" t="str">
        <f t="shared" si="5410"/>
        <v>AB$19</v>
      </c>
      <c r="AC2846" s="190" t="str">
        <f t="shared" si="5410"/>
        <v>AC$19</v>
      </c>
      <c r="AD2846" s="190" t="str">
        <f t="shared" si="5410"/>
        <v>AD$19</v>
      </c>
      <c r="AE2846" s="190" t="str">
        <f t="shared" si="5410"/>
        <v>AE$19</v>
      </c>
      <c r="AF2846" s="190" t="str">
        <f t="shared" si="5410"/>
        <v>AF$19</v>
      </c>
      <c r="AG2846" s="190" t="str">
        <f t="shared" si="5410"/>
        <v>AG$19</v>
      </c>
      <c r="AH2846" s="190" t="str">
        <f t="shared" si="5410"/>
        <v>AH$19</v>
      </c>
      <c r="AI2846" s="190" t="str">
        <f t="shared" si="5410"/>
        <v>AI$19</v>
      </c>
      <c r="AJ2846" s="190" t="str">
        <f t="shared" si="5410"/>
        <v>AJ$19</v>
      </c>
      <c r="AK2846" s="190" t="str">
        <f t="shared" si="5410"/>
        <v>AK$19</v>
      </c>
      <c r="AL2846" s="190" t="str">
        <f t="shared" si="5410"/>
        <v>AL$19</v>
      </c>
      <c r="AM2846" s="190" t="str">
        <f t="shared" si="5410"/>
        <v>AM$19</v>
      </c>
      <c r="AN2846" s="190" t="str">
        <f t="shared" si="5410"/>
        <v>AN$19</v>
      </c>
      <c r="AO2846" s="190" t="str">
        <f t="shared" si="5410"/>
        <v>AO$19</v>
      </c>
      <c r="AP2846" s="190" t="str">
        <f t="shared" si="5410"/>
        <v>AP$19</v>
      </c>
      <c r="AQ2846" s="190" t="str">
        <f t="shared" si="5410"/>
        <v>AQ$19</v>
      </c>
      <c r="AR2846" s="190" t="str">
        <f t="shared" si="5410"/>
        <v>AR$19</v>
      </c>
      <c r="AS2846" s="190" t="str">
        <f t="shared" si="5410"/>
        <v>AS$19</v>
      </c>
      <c r="AT2846" s="190" t="str">
        <f t="shared" si="5410"/>
        <v>AT$19</v>
      </c>
      <c r="AU2846" s="190" t="str">
        <f t="shared" si="5410"/>
        <v>AU$19</v>
      </c>
      <c r="AV2846" s="190" t="str">
        <f t="shared" si="5410"/>
        <v>AV$19</v>
      </c>
      <c r="AW2846" s="190" t="str">
        <f t="shared" si="5410"/>
        <v>AW$19</v>
      </c>
      <c r="AX2846" s="190" t="str">
        <f t="shared" si="5410"/>
        <v>AX$19</v>
      </c>
      <c r="AY2846" s="190" t="str">
        <f t="shared" ref="AY2846:CD2846" si="5411">AY$23</f>
        <v>AY$19</v>
      </c>
      <c r="AZ2846" s="190" t="str">
        <f t="shared" si="5411"/>
        <v>AZ$19</v>
      </c>
      <c r="BA2846" s="190" t="str">
        <f t="shared" si="5411"/>
        <v>BA$19</v>
      </c>
      <c r="BB2846" s="190" t="str">
        <f t="shared" si="5411"/>
        <v>BB$19</v>
      </c>
      <c r="BC2846" s="190" t="str">
        <f t="shared" si="5411"/>
        <v>BC$19</v>
      </c>
      <c r="BD2846" s="190" t="str">
        <f t="shared" si="5411"/>
        <v>BD$19</v>
      </c>
      <c r="BE2846" s="190" t="str">
        <f t="shared" si="5411"/>
        <v>BE$19</v>
      </c>
      <c r="BF2846" s="190" t="str">
        <f t="shared" si="5411"/>
        <v>BF$19</v>
      </c>
      <c r="BG2846" s="190" t="str">
        <f t="shared" si="5411"/>
        <v>BG$19</v>
      </c>
      <c r="BH2846" s="190" t="str">
        <f t="shared" si="5411"/>
        <v>BH$19</v>
      </c>
      <c r="BI2846" s="190" t="str">
        <f t="shared" si="5411"/>
        <v>BI$19</v>
      </c>
      <c r="BJ2846" s="190" t="str">
        <f t="shared" si="5411"/>
        <v>BJ$19</v>
      </c>
      <c r="BK2846" s="190" t="str">
        <f t="shared" si="5411"/>
        <v>BK$19</v>
      </c>
      <c r="BL2846" s="190" t="str">
        <f t="shared" si="5411"/>
        <v>BL$19</v>
      </c>
      <c r="BM2846" s="190" t="str">
        <f t="shared" si="5411"/>
        <v>BM$19</v>
      </c>
      <c r="BN2846" s="190" t="str">
        <f t="shared" si="5411"/>
        <v>BN$19</v>
      </c>
      <c r="BO2846" s="190" t="str">
        <f t="shared" si="5411"/>
        <v>BO$19</v>
      </c>
      <c r="BP2846" s="190" t="str">
        <f t="shared" si="5411"/>
        <v>BP$19</v>
      </c>
      <c r="BQ2846" s="190" t="str">
        <f t="shared" si="5411"/>
        <v>BQ$19</v>
      </c>
      <c r="BR2846" s="190" t="str">
        <f t="shared" si="5411"/>
        <v>BR$19</v>
      </c>
      <c r="BS2846" s="190" t="str">
        <f t="shared" si="5411"/>
        <v>BS$19</v>
      </c>
      <c r="BT2846" s="190" t="str">
        <f t="shared" si="5411"/>
        <v>BT$19</v>
      </c>
      <c r="BU2846" s="190" t="str">
        <f t="shared" si="5411"/>
        <v>BU$19</v>
      </c>
      <c r="BV2846" s="190" t="str">
        <f t="shared" si="5411"/>
        <v>BV$19</v>
      </c>
      <c r="BW2846" s="190" t="str">
        <f t="shared" si="5411"/>
        <v>BW$19</v>
      </c>
      <c r="BX2846" s="190" t="str">
        <f t="shared" si="5411"/>
        <v>BX$19</v>
      </c>
      <c r="BY2846" s="190" t="str">
        <f t="shared" si="5411"/>
        <v>BY$19</v>
      </c>
      <c r="BZ2846" s="190" t="str">
        <f t="shared" si="5411"/>
        <v>BZ$19</v>
      </c>
      <c r="CA2846" s="190" t="str">
        <f t="shared" si="5411"/>
        <v>CA$19</v>
      </c>
      <c r="CB2846" s="190" t="str">
        <f t="shared" si="5411"/>
        <v>CB$19</v>
      </c>
      <c r="CC2846" s="190" t="str">
        <f t="shared" si="5411"/>
        <v>CC$19</v>
      </c>
      <c r="CD2846" s="190" t="str">
        <f t="shared" si="5411"/>
        <v>CD$19</v>
      </c>
      <c r="CE2846" s="190" t="str">
        <f t="shared" ref="CE2846:CL2846" si="5412">CE$23</f>
        <v>CE$19</v>
      </c>
      <c r="CF2846" s="190" t="str">
        <f t="shared" si="5412"/>
        <v>CF$19</v>
      </c>
      <c r="CG2846" s="190" t="str">
        <f t="shared" si="5412"/>
        <v>CG$19</v>
      </c>
      <c r="CH2846" s="190" t="str">
        <f t="shared" si="5412"/>
        <v>CH$19</v>
      </c>
      <c r="CI2846" s="190" t="str">
        <f t="shared" si="5412"/>
        <v>CI$19</v>
      </c>
      <c r="CJ2846" s="190" t="str">
        <f t="shared" si="5412"/>
        <v>CJ$19</v>
      </c>
      <c r="CK2846" s="190" t="str">
        <f t="shared" si="5412"/>
        <v>CK$19</v>
      </c>
      <c r="CL2846" s="190" t="str">
        <f t="shared" si="5412"/>
        <v>CL$19</v>
      </c>
      <c r="CN2846" s="201"/>
      <c r="CO2846" s="190" t="str">
        <f t="shared" ref="CO2846:DL2846" si="5413">CO$23</f>
        <v>CO$19</v>
      </c>
      <c r="CP2846" s="190" t="str">
        <f t="shared" si="5413"/>
        <v>CP$19</v>
      </c>
      <c r="CQ2846" s="190" t="str">
        <f t="shared" si="5413"/>
        <v>CQ$19</v>
      </c>
      <c r="CR2846" s="190" t="str">
        <f t="shared" si="5413"/>
        <v>CR$19</v>
      </c>
      <c r="CS2846" s="190" t="str">
        <f t="shared" si="5413"/>
        <v>CS$19</v>
      </c>
      <c r="CT2846" s="190" t="str">
        <f t="shared" si="5413"/>
        <v>CT$19</v>
      </c>
      <c r="CU2846" s="190" t="str">
        <f t="shared" si="5413"/>
        <v>CU$19</v>
      </c>
      <c r="CV2846" s="190" t="str">
        <f t="shared" si="5413"/>
        <v>CV$19</v>
      </c>
      <c r="CW2846" s="190" t="str">
        <f t="shared" si="5413"/>
        <v>CW$19</v>
      </c>
      <c r="CX2846" s="190" t="str">
        <f t="shared" si="5413"/>
        <v>CX$19</v>
      </c>
      <c r="CY2846" s="190" t="str">
        <f t="shared" si="5413"/>
        <v>CY$19</v>
      </c>
      <c r="CZ2846" s="190" t="str">
        <f t="shared" si="5413"/>
        <v>CZ$19</v>
      </c>
      <c r="DA2846" s="190" t="str">
        <f t="shared" si="5413"/>
        <v>DA$19</v>
      </c>
      <c r="DB2846" s="190" t="str">
        <f t="shared" si="5413"/>
        <v>DB$19</v>
      </c>
      <c r="DC2846" s="190" t="str">
        <f t="shared" si="5413"/>
        <v>DC$19</v>
      </c>
      <c r="DD2846" s="190" t="str">
        <f t="shared" si="5413"/>
        <v>DD$19</v>
      </c>
      <c r="DE2846" s="190" t="str">
        <f t="shared" si="5413"/>
        <v>DE$19</v>
      </c>
      <c r="DF2846" s="190" t="str">
        <f t="shared" si="5413"/>
        <v>DF$19</v>
      </c>
      <c r="DG2846" s="190" t="str">
        <f t="shared" si="5413"/>
        <v>DG$19</v>
      </c>
      <c r="DH2846" s="190" t="str">
        <f t="shared" si="5413"/>
        <v>DH$19</v>
      </c>
      <c r="DI2846" s="190" t="str">
        <f t="shared" si="5413"/>
        <v>DI$19</v>
      </c>
      <c r="DJ2846" s="190" t="str">
        <f t="shared" si="5413"/>
        <v>DJ$19</v>
      </c>
      <c r="DK2846" s="190" t="str">
        <f t="shared" si="5413"/>
        <v>DK$19</v>
      </c>
      <c r="DL2846" s="190" t="str">
        <f t="shared" si="5413"/>
        <v>DL$19</v>
      </c>
    </row>
    <row r="2847" spans="1:116" x14ac:dyDescent="0.4">
      <c r="A2847" s="31" t="s">
        <v>218</v>
      </c>
      <c r="B2847" s="31" t="s">
        <v>243</v>
      </c>
      <c r="C2847" s="31"/>
      <c r="D2847" t="s">
        <v>429</v>
      </c>
      <c r="E2847" s="8" t="str">
        <f t="shared" ref="E2847:E2860" si="5414">ROW()&amp;" "&amp;D2847</f>
        <v>2847 DCOPS-IS</v>
      </c>
      <c r="F2847" t="s">
        <v>315</v>
      </c>
      <c r="G2847" s="70" t="s">
        <v>314</v>
      </c>
      <c r="H2847" s="48"/>
      <c r="I2847" s="297"/>
      <c r="J2847" s="297"/>
      <c r="K2847" s="48"/>
      <c r="L2847" s="48"/>
      <c r="M2847" s="48"/>
      <c r="N2847" s="48"/>
      <c r="O2847" s="48"/>
      <c r="P2847" s="48"/>
      <c r="R2847" s="70"/>
      <c r="S2847" s="298"/>
      <c r="T2847" s="298"/>
      <c r="U2847" s="298"/>
      <c r="V2847" s="298"/>
      <c r="W2847" s="298"/>
      <c r="X2847" s="298"/>
      <c r="Y2847" s="298"/>
      <c r="Z2847" s="298"/>
      <c r="AA2847" s="298"/>
      <c r="AB2847" s="298"/>
      <c r="AC2847" s="298"/>
      <c r="AD2847" s="298"/>
      <c r="AE2847" s="298"/>
      <c r="AF2847" s="298"/>
      <c r="AG2847" s="298"/>
      <c r="AH2847" s="298"/>
      <c r="AI2847" s="298"/>
      <c r="AJ2847" s="298"/>
      <c r="AK2847" s="298"/>
      <c r="AL2847" s="298"/>
      <c r="AM2847" s="298"/>
      <c r="AN2847" s="298"/>
      <c r="AO2847" s="298"/>
      <c r="AP2847" s="298"/>
      <c r="AQ2847" s="298"/>
      <c r="AR2847" s="298"/>
      <c r="AS2847" s="298"/>
      <c r="AT2847" s="298"/>
      <c r="AU2847" s="298"/>
      <c r="AV2847" s="298"/>
      <c r="AW2847" s="298"/>
      <c r="AX2847" s="298"/>
      <c r="AY2847" s="298"/>
      <c r="AZ2847" s="298"/>
      <c r="BA2847" s="298"/>
      <c r="BB2847" s="298"/>
      <c r="BC2847" s="298"/>
      <c r="BD2847" s="298"/>
      <c r="BE2847" s="298"/>
      <c r="BF2847" s="298"/>
      <c r="BG2847" s="298"/>
      <c r="BH2847" s="298"/>
      <c r="BI2847" s="298"/>
      <c r="BJ2847" s="298"/>
      <c r="BK2847" s="298"/>
      <c r="BL2847" s="298"/>
      <c r="BM2847" s="298"/>
      <c r="BN2847" s="298"/>
      <c r="BO2847" s="298"/>
      <c r="BP2847" s="298"/>
      <c r="BQ2847" s="298"/>
      <c r="BR2847" s="298"/>
      <c r="BS2847" s="298"/>
      <c r="BT2847" s="298"/>
      <c r="BU2847" s="298"/>
      <c r="BV2847" s="298"/>
      <c r="BW2847" s="298"/>
      <c r="BX2847" s="298"/>
      <c r="BY2847" s="298"/>
      <c r="BZ2847" s="298"/>
      <c r="CA2847" s="298"/>
      <c r="CB2847" s="298"/>
      <c r="CC2847" s="298"/>
      <c r="CD2847" s="298"/>
      <c r="CE2847" s="298"/>
      <c r="CF2847" s="298"/>
      <c r="CG2847" s="298"/>
      <c r="CH2847" s="298"/>
      <c r="CI2847" s="298"/>
      <c r="CJ2847" s="298"/>
      <c r="CK2847" s="298"/>
      <c r="CL2847" s="298"/>
      <c r="CN2847" s="297"/>
      <c r="CO2847" s="298"/>
      <c r="CP2847" s="298"/>
      <c r="CQ2847" s="298"/>
      <c r="CR2847" s="298"/>
      <c r="CS2847" s="298"/>
      <c r="CT2847" s="298"/>
      <c r="CU2847" s="298"/>
      <c r="CV2847" s="298"/>
      <c r="CW2847" s="298"/>
      <c r="CX2847" s="298"/>
      <c r="CY2847" s="298"/>
      <c r="CZ2847" s="298"/>
      <c r="DA2847" s="298"/>
      <c r="DB2847" s="298"/>
      <c r="DC2847" s="298"/>
      <c r="DD2847" s="298"/>
      <c r="DE2847" s="298"/>
      <c r="DF2847" s="298"/>
      <c r="DG2847" s="298"/>
      <c r="DH2847" s="298"/>
      <c r="DI2847" s="298"/>
      <c r="DJ2847" s="298"/>
      <c r="DK2847" s="298"/>
      <c r="DL2847" s="298"/>
    </row>
    <row r="2848" spans="1:116" ht="1.5" customHeight="1" x14ac:dyDescent="0.4">
      <c r="D2848" t="s">
        <v>429</v>
      </c>
      <c r="E2848" s="8" t="str">
        <f t="shared" si="5414"/>
        <v>2848 DCOPS-IS</v>
      </c>
      <c r="G2848" s="125" t="s">
        <v>313</v>
      </c>
      <c r="H2848" s="12"/>
      <c r="I2848" s="60"/>
      <c r="J2848" s="60"/>
      <c r="K2848" s="23">
        <f>'IS BS CF'!K$39</f>
        <v>705982.93333333335</v>
      </c>
      <c r="L2848" s="23">
        <f>'IS BS CF'!L$39</f>
        <v>7952532.080000001</v>
      </c>
      <c r="M2848" s="23">
        <f>'IS BS CF'!M$39</f>
        <v>19600208.684</v>
      </c>
      <c r="N2848" s="23">
        <f>'IS BS CF'!N$39</f>
        <v>25069229.118200004</v>
      </c>
      <c r="O2848" s="23">
        <f>'IS BS CF'!O$39</f>
        <v>25045940.574110005</v>
      </c>
      <c r="P2848" s="23">
        <f>'IS BS CF'!P$39</f>
        <v>25021487.602815498</v>
      </c>
      <c r="Q2848" s="23"/>
      <c r="R2848" s="23">
        <f>'IS BS CF'!R$39</f>
        <v>0</v>
      </c>
      <c r="S2848" s="23">
        <f>'IS BS CF'!S$39</f>
        <v>-38945.866666666669</v>
      </c>
      <c r="T2848" s="23">
        <f>'IS BS CF'!T$39</f>
        <v>-32279.200000000004</v>
      </c>
      <c r="U2848" s="23">
        <f>'IS BS CF'!U$39</f>
        <v>-22279.200000000004</v>
      </c>
      <c r="V2848" s="23">
        <f>'IS BS CF'!V$39</f>
        <v>-8945.8666666666686</v>
      </c>
      <c r="W2848" s="23">
        <f>'IS BS CF'!W$39</f>
        <v>7720.8000000000029</v>
      </c>
      <c r="X2848" s="23">
        <f>'IS BS CF'!X$39</f>
        <v>27720.80000000001</v>
      </c>
      <c r="Y2848" s="23">
        <f>'IS BS CF'!Y$39</f>
        <v>51054.133333333339</v>
      </c>
      <c r="Z2848" s="23">
        <f>'IS BS CF'!Z$39</f>
        <v>77720.800000000017</v>
      </c>
      <c r="AA2848" s="23">
        <f>'IS BS CF'!AA$39</f>
        <v>107720.80000000002</v>
      </c>
      <c r="AB2848" s="23">
        <f>'IS BS CF'!AB$39</f>
        <v>141054.13333333333</v>
      </c>
      <c r="AC2848" s="23">
        <f>'IS BS CF'!AC$39</f>
        <v>177720.8</v>
      </c>
      <c r="AD2848" s="23">
        <f>'IS BS CF'!AD$39</f>
        <v>217720.8</v>
      </c>
      <c r="AE2848" s="23">
        <f>'IS BS CF'!AE$39</f>
        <v>251311.00666666668</v>
      </c>
      <c r="AF2848" s="23">
        <f>'IS BS CF'!AF$39</f>
        <v>304111.0066666666</v>
      </c>
      <c r="AG2848" s="23">
        <f>'IS BS CF'!AG$39</f>
        <v>363511.00666666665</v>
      </c>
      <c r="AH2848" s="23">
        <f>'IS BS CF'!AH$39</f>
        <v>429511.00666666671</v>
      </c>
      <c r="AI2848" s="23">
        <f>'IS BS CF'!AI$39</f>
        <v>502111.00666666665</v>
      </c>
      <c r="AJ2848" s="23">
        <f>'IS BS CF'!AJ$39</f>
        <v>581311.0066666666</v>
      </c>
      <c r="AK2848" s="23">
        <f>'IS BS CF'!AK$39</f>
        <v>667111.00666666671</v>
      </c>
      <c r="AL2848" s="23">
        <f>'IS BS CF'!AL$39</f>
        <v>759511.0066666666</v>
      </c>
      <c r="AM2848" s="23">
        <f>'IS BS CF'!AM$39</f>
        <v>858511.0066666666</v>
      </c>
      <c r="AN2848" s="23">
        <f>'IS BS CF'!AN$39</f>
        <v>964111.0066666666</v>
      </c>
      <c r="AO2848" s="23">
        <f>'IS BS CF'!AO$39</f>
        <v>1076311.0066666666</v>
      </c>
      <c r="AP2848" s="23">
        <f>'IS BS CF'!AP$39</f>
        <v>1195111.0066666666</v>
      </c>
      <c r="AQ2848" s="23">
        <f>'IS BS CF'!AQ$39</f>
        <v>1318750.723666667</v>
      </c>
      <c r="AR2848" s="23">
        <f>'IS BS CF'!AR$39</f>
        <v>1364950.7236666668</v>
      </c>
      <c r="AS2848" s="23">
        <f>'IS BS CF'!AS$39</f>
        <v>1414450.7236666668</v>
      </c>
      <c r="AT2848" s="23">
        <f>'IS BS CF'!AT$39</f>
        <v>1467250.7236666665</v>
      </c>
      <c r="AU2848" s="23">
        <f>'IS BS CF'!AU$39</f>
        <v>1523350.7236666668</v>
      </c>
      <c r="AV2848" s="23">
        <f>'IS BS CF'!AV$39</f>
        <v>1582750.7236666665</v>
      </c>
      <c r="AW2848" s="23">
        <f>'IS BS CF'!AW$39</f>
        <v>1645450.7236666668</v>
      </c>
      <c r="AX2848" s="23">
        <f>'IS BS CF'!AX$39</f>
        <v>1711450.7236666668</v>
      </c>
      <c r="AY2848" s="23">
        <f>'IS BS CF'!AY$39</f>
        <v>1780750.7236666668</v>
      </c>
      <c r="AZ2848" s="23">
        <f>'IS BS CF'!AZ$39</f>
        <v>1853350.7236666668</v>
      </c>
      <c r="BA2848" s="23">
        <f>'IS BS CF'!BA$39</f>
        <v>1929250.7236666665</v>
      </c>
      <c r="BB2848" s="23">
        <f>'IS BS CF'!BB$39</f>
        <v>2008450.7236666665</v>
      </c>
      <c r="BC2848" s="23">
        <f>'IS BS CF'!BC$39</f>
        <v>2089102.426516667</v>
      </c>
      <c r="BD2848" s="23">
        <f>'IS BS CF'!BD$39</f>
        <v>2089102.426516667</v>
      </c>
      <c r="BE2848" s="23">
        <f>'IS BS CF'!BE$39</f>
        <v>2089102.426516667</v>
      </c>
      <c r="BF2848" s="23">
        <f>'IS BS CF'!BF$39</f>
        <v>2089102.426516667</v>
      </c>
      <c r="BG2848" s="23">
        <f>'IS BS CF'!BG$39</f>
        <v>2089102.426516667</v>
      </c>
      <c r="BH2848" s="23">
        <f>'IS BS CF'!BH$39</f>
        <v>2089102.426516667</v>
      </c>
      <c r="BI2848" s="23">
        <f>'IS BS CF'!BI$39</f>
        <v>2089102.426516667</v>
      </c>
      <c r="BJ2848" s="23">
        <f>'IS BS CF'!BJ$39</f>
        <v>2089102.426516667</v>
      </c>
      <c r="BK2848" s="23">
        <f>'IS BS CF'!BK$39</f>
        <v>2089102.426516667</v>
      </c>
      <c r="BL2848" s="23">
        <f>'IS BS CF'!BL$39</f>
        <v>2089102.426516667</v>
      </c>
      <c r="BM2848" s="23">
        <f>'IS BS CF'!BM$39</f>
        <v>2089102.426516667</v>
      </c>
      <c r="BN2848" s="23">
        <f>'IS BS CF'!BN$39</f>
        <v>2089102.426516667</v>
      </c>
      <c r="BO2848" s="23">
        <f>'IS BS CF'!BO$39</f>
        <v>2087161.714509167</v>
      </c>
      <c r="BP2848" s="23">
        <f>'IS BS CF'!BP$39</f>
        <v>2087161.714509167</v>
      </c>
      <c r="BQ2848" s="23">
        <f>'IS BS CF'!BQ$39</f>
        <v>2087161.714509167</v>
      </c>
      <c r="BR2848" s="23">
        <f>'IS BS CF'!BR$39</f>
        <v>2087161.714509167</v>
      </c>
      <c r="BS2848" s="23">
        <f>'IS BS CF'!BS$39</f>
        <v>2087161.714509167</v>
      </c>
      <c r="BT2848" s="23">
        <f>'IS BS CF'!BT$39</f>
        <v>2087161.714509167</v>
      </c>
      <c r="BU2848" s="23">
        <f>'IS BS CF'!BU$39</f>
        <v>2087161.714509167</v>
      </c>
      <c r="BV2848" s="23">
        <f>'IS BS CF'!BV$39</f>
        <v>2087161.714509167</v>
      </c>
      <c r="BW2848" s="23">
        <f>'IS BS CF'!BW$39</f>
        <v>2087161.714509167</v>
      </c>
      <c r="BX2848" s="23">
        <f>'IS BS CF'!BX$39</f>
        <v>2087161.714509167</v>
      </c>
      <c r="BY2848" s="23">
        <f>'IS BS CF'!BY$39</f>
        <v>2087161.714509167</v>
      </c>
      <c r="BZ2848" s="23">
        <f>'IS BS CF'!BZ$39</f>
        <v>2087161.714509167</v>
      </c>
      <c r="CA2848" s="23">
        <f>'IS BS CF'!CA$39</f>
        <v>2085123.9669012919</v>
      </c>
      <c r="CB2848" s="23">
        <f>'IS BS CF'!CB$39</f>
        <v>2085123.9669012919</v>
      </c>
      <c r="CC2848" s="23">
        <f>'IS BS CF'!CC$39</f>
        <v>2085123.9669012919</v>
      </c>
      <c r="CD2848" s="23">
        <f>'IS BS CF'!CD$39</f>
        <v>2085123.9669012919</v>
      </c>
      <c r="CE2848" s="23">
        <f>'IS BS CF'!CE$39</f>
        <v>2085123.9669012919</v>
      </c>
      <c r="CF2848" s="23">
        <f>'IS BS CF'!CF$39</f>
        <v>2085123.9669012919</v>
      </c>
      <c r="CG2848" s="23">
        <f>'IS BS CF'!CG$39</f>
        <v>2085123.9669012919</v>
      </c>
      <c r="CH2848" s="23">
        <f>'IS BS CF'!CH$39</f>
        <v>2085123.9669012919</v>
      </c>
      <c r="CI2848" s="23">
        <f>'IS BS CF'!CI$39</f>
        <v>2085123.9669012919</v>
      </c>
      <c r="CJ2848" s="23">
        <f>'IS BS CF'!CJ$39</f>
        <v>2085123.9669012919</v>
      </c>
      <c r="CK2848" s="23">
        <f>'IS BS CF'!CK$39</f>
        <v>2085123.9669012919</v>
      </c>
      <c r="CL2848" s="23">
        <f>'IS BS CF'!CL$39</f>
        <v>2085123.9669012919</v>
      </c>
      <c r="CN2848" s="60"/>
      <c r="CO2848" s="132" t="e">
        <f>#REF!</f>
        <v>#REF!</v>
      </c>
      <c r="CP2848" s="132" t="e">
        <f>#REF!</f>
        <v>#REF!</v>
      </c>
      <c r="CQ2848" s="132" t="e">
        <f>#REF!</f>
        <v>#REF!</v>
      </c>
      <c r="CR2848" s="132" t="e">
        <f>#REF!</f>
        <v>#REF!</v>
      </c>
      <c r="CS2848" s="132" t="e">
        <f>#REF!</f>
        <v>#REF!</v>
      </c>
      <c r="CT2848" s="132" t="e">
        <f>#REF!</f>
        <v>#REF!</v>
      </c>
      <c r="CU2848" s="132" t="e">
        <f>#REF!</f>
        <v>#REF!</v>
      </c>
      <c r="CV2848" s="132" t="e">
        <f>#REF!</f>
        <v>#REF!</v>
      </c>
      <c r="CW2848" s="132" t="e">
        <f>#REF!</f>
        <v>#REF!</v>
      </c>
      <c r="CX2848" s="132" t="e">
        <f>#REF!</f>
        <v>#REF!</v>
      </c>
      <c r="CY2848" s="132" t="e">
        <f>#REF!</f>
        <v>#REF!</v>
      </c>
      <c r="CZ2848" s="132" t="e">
        <f>#REF!</f>
        <v>#REF!</v>
      </c>
      <c r="DA2848" s="132" t="e">
        <f>#REF!</f>
        <v>#REF!</v>
      </c>
      <c r="DB2848" s="132" t="e">
        <f>#REF!</f>
        <v>#REF!</v>
      </c>
      <c r="DC2848" s="132" t="e">
        <f>#REF!</f>
        <v>#REF!</v>
      </c>
      <c r="DD2848" s="132" t="e">
        <f>#REF!</f>
        <v>#REF!</v>
      </c>
      <c r="DE2848" s="132" t="e">
        <f>#REF!</f>
        <v>#REF!</v>
      </c>
      <c r="DF2848" s="132" t="e">
        <f>#REF!</f>
        <v>#REF!</v>
      </c>
      <c r="DG2848" s="132" t="e">
        <f>#REF!</f>
        <v>#REF!</v>
      </c>
      <c r="DH2848" s="132" t="e">
        <f>#REF!</f>
        <v>#REF!</v>
      </c>
      <c r="DI2848" s="132" t="e">
        <f>#REF!</f>
        <v>#REF!</v>
      </c>
      <c r="DJ2848" s="132" t="e">
        <f>#REF!</f>
        <v>#REF!</v>
      </c>
      <c r="DK2848" s="132" t="e">
        <f>#REF!</f>
        <v>#REF!</v>
      </c>
      <c r="DL2848" s="132" t="e">
        <f>#REF!</f>
        <v>#REF!</v>
      </c>
    </row>
    <row r="2849" spans="2:116" x14ac:dyDescent="0.4">
      <c r="B2849" t="str">
        <f>E2849</f>
        <v>2849 DCOPS-IS</v>
      </c>
      <c r="C2849" t="s">
        <v>80</v>
      </c>
      <c r="D2849" t="s">
        <v>429</v>
      </c>
      <c r="E2849" s="8" t="str">
        <f t="shared" si="5414"/>
        <v>2849 DCOPS-IS</v>
      </c>
      <c r="G2849" s="145" t="str">
        <f>"% of EBITDA - "&amp;SUBSTITUTE(G2847,":","")</f>
        <v>% of EBITDA - % of operating income - direct cost</v>
      </c>
      <c r="H2849" s="12"/>
      <c r="I2849" s="60"/>
      <c r="J2849" s="60"/>
      <c r="K2849" s="16">
        <v>0.5</v>
      </c>
      <c r="L2849" s="16">
        <v>0.5</v>
      </c>
      <c r="M2849" s="16">
        <v>0.5</v>
      </c>
      <c r="N2849" s="16">
        <v>0.5</v>
      </c>
      <c r="O2849" s="16">
        <v>0.5</v>
      </c>
      <c r="P2849" s="16">
        <v>0.5</v>
      </c>
      <c r="R2849" s="19"/>
      <c r="S2849" s="150" cm="1">
        <f t="array" ref="S2849">INDEX($K:$P,ROW(),MATCH(S$3,$K$2:$P$2,0))</f>
        <v>0.5</v>
      </c>
      <c r="T2849" s="150" cm="1">
        <f t="array" ref="T2849">INDEX($K:$P,ROW(),MATCH(T$3,$K$2:$P$2,0))</f>
        <v>0.5</v>
      </c>
      <c r="U2849" s="150" cm="1">
        <f t="array" ref="U2849">INDEX($K:$P,ROW(),MATCH(U$3,$K$2:$P$2,0))</f>
        <v>0.5</v>
      </c>
      <c r="V2849" s="150" cm="1">
        <f t="array" ref="V2849">INDEX($K:$P,ROW(),MATCH(V$3,$K$2:$P$2,0))</f>
        <v>0.5</v>
      </c>
      <c r="W2849" s="150" cm="1">
        <f t="array" ref="W2849">INDEX($K:$P,ROW(),MATCH(W$3,$K$2:$P$2,0))</f>
        <v>0.5</v>
      </c>
      <c r="X2849" s="150" cm="1">
        <f t="array" ref="X2849">INDEX($K:$P,ROW(),MATCH(X$3,$K$2:$P$2,0))</f>
        <v>0.5</v>
      </c>
      <c r="Y2849" s="150" cm="1">
        <f t="array" ref="Y2849">INDEX($K:$P,ROW(),MATCH(Y$3,$K$2:$P$2,0))</f>
        <v>0.5</v>
      </c>
      <c r="Z2849" s="150" cm="1">
        <f t="array" ref="Z2849">INDEX($K:$P,ROW(),MATCH(Z$3,$K$2:$P$2,0))</f>
        <v>0.5</v>
      </c>
      <c r="AA2849" s="150" cm="1">
        <f t="array" ref="AA2849">INDEX($K:$P,ROW(),MATCH(AA$3,$K$2:$P$2,0))</f>
        <v>0.5</v>
      </c>
      <c r="AB2849" s="150" cm="1">
        <f t="array" ref="AB2849">INDEX($K:$P,ROW(),MATCH(AB$3,$K$2:$P$2,0))</f>
        <v>0.5</v>
      </c>
      <c r="AC2849" s="150" cm="1">
        <f t="array" ref="AC2849">INDEX($K:$P,ROW(),MATCH(AC$3,$K$2:$P$2,0))</f>
        <v>0.5</v>
      </c>
      <c r="AD2849" s="150" cm="1">
        <f t="array" ref="AD2849">INDEX($K:$P,ROW(),MATCH(AD$3,$K$2:$P$2,0))</f>
        <v>0.5</v>
      </c>
      <c r="AE2849" s="150" cm="1">
        <f t="array" ref="AE2849">INDEX($K:$P,ROW(),MATCH(AE$3,$K$2:$P$2,0))</f>
        <v>0.5</v>
      </c>
      <c r="AF2849" s="150" cm="1">
        <f t="array" ref="AF2849">INDEX($K:$P,ROW(),MATCH(AF$3,$K$2:$P$2,0))</f>
        <v>0.5</v>
      </c>
      <c r="AG2849" s="150" cm="1">
        <f t="array" ref="AG2849">INDEX($K:$P,ROW(),MATCH(AG$3,$K$2:$P$2,0))</f>
        <v>0.5</v>
      </c>
      <c r="AH2849" s="150" cm="1">
        <f t="array" ref="AH2849">INDEX($K:$P,ROW(),MATCH(AH$3,$K$2:$P$2,0))</f>
        <v>0.5</v>
      </c>
      <c r="AI2849" s="150" cm="1">
        <f t="array" ref="AI2849">INDEX($K:$P,ROW(),MATCH(AI$3,$K$2:$P$2,0))</f>
        <v>0.5</v>
      </c>
      <c r="AJ2849" s="150" cm="1">
        <f t="array" ref="AJ2849">INDEX($K:$P,ROW(),MATCH(AJ$3,$K$2:$P$2,0))</f>
        <v>0.5</v>
      </c>
      <c r="AK2849" s="150" cm="1">
        <f t="array" ref="AK2849">INDEX($K:$P,ROW(),MATCH(AK$3,$K$2:$P$2,0))</f>
        <v>0.5</v>
      </c>
      <c r="AL2849" s="150" cm="1">
        <f t="array" ref="AL2849">INDEX($K:$P,ROW(),MATCH(AL$3,$K$2:$P$2,0))</f>
        <v>0.5</v>
      </c>
      <c r="AM2849" s="150" cm="1">
        <f t="array" ref="AM2849">INDEX($K:$P,ROW(),MATCH(AM$3,$K$2:$P$2,0))</f>
        <v>0.5</v>
      </c>
      <c r="AN2849" s="150" cm="1">
        <f t="array" ref="AN2849">INDEX($K:$P,ROW(),MATCH(AN$3,$K$2:$P$2,0))</f>
        <v>0.5</v>
      </c>
      <c r="AO2849" s="150" cm="1">
        <f t="array" ref="AO2849">INDEX($K:$P,ROW(),MATCH(AO$3,$K$2:$P$2,0))</f>
        <v>0.5</v>
      </c>
      <c r="AP2849" s="150" cm="1">
        <f t="array" ref="AP2849">INDEX($K:$P,ROW(),MATCH(AP$3,$K$2:$P$2,0))</f>
        <v>0.5</v>
      </c>
      <c r="AQ2849" s="150" cm="1">
        <f t="array" ref="AQ2849">INDEX($K:$P,ROW(),MATCH(AQ$3,$K$2:$P$2,0))</f>
        <v>0.5</v>
      </c>
      <c r="AR2849" s="150" cm="1">
        <f t="array" ref="AR2849">INDEX($K:$P,ROW(),MATCH(AR$3,$K$2:$P$2,0))</f>
        <v>0.5</v>
      </c>
      <c r="AS2849" s="150" cm="1">
        <f t="array" ref="AS2849">INDEX($K:$P,ROW(),MATCH(AS$3,$K$2:$P$2,0))</f>
        <v>0.5</v>
      </c>
      <c r="AT2849" s="150" cm="1">
        <f t="array" ref="AT2849">INDEX($K:$P,ROW(),MATCH(AT$3,$K$2:$P$2,0))</f>
        <v>0.5</v>
      </c>
      <c r="AU2849" s="150" cm="1">
        <f t="array" ref="AU2849">INDEX($K:$P,ROW(),MATCH(AU$3,$K$2:$P$2,0))</f>
        <v>0.5</v>
      </c>
      <c r="AV2849" s="150" cm="1">
        <f t="array" ref="AV2849">INDEX($K:$P,ROW(),MATCH(AV$3,$K$2:$P$2,0))</f>
        <v>0.5</v>
      </c>
      <c r="AW2849" s="150" cm="1">
        <f t="array" ref="AW2849">INDEX($K:$P,ROW(),MATCH(AW$3,$K$2:$P$2,0))</f>
        <v>0.5</v>
      </c>
      <c r="AX2849" s="150" cm="1">
        <f t="array" ref="AX2849">INDEX($K:$P,ROW(),MATCH(AX$3,$K$2:$P$2,0))</f>
        <v>0.5</v>
      </c>
      <c r="AY2849" s="150" cm="1">
        <f t="array" ref="AY2849">INDEX($K:$P,ROW(),MATCH(AY$3,$K$2:$P$2,0))</f>
        <v>0.5</v>
      </c>
      <c r="AZ2849" s="150" cm="1">
        <f t="array" ref="AZ2849">INDEX($K:$P,ROW(),MATCH(AZ$3,$K$2:$P$2,0))</f>
        <v>0.5</v>
      </c>
      <c r="BA2849" s="150" cm="1">
        <f t="array" ref="BA2849">INDEX($K:$P,ROW(),MATCH(BA$3,$K$2:$P$2,0))</f>
        <v>0.5</v>
      </c>
      <c r="BB2849" s="150" cm="1">
        <f t="array" ref="BB2849">INDEX($K:$P,ROW(),MATCH(BB$3,$K$2:$P$2,0))</f>
        <v>0.5</v>
      </c>
      <c r="BC2849" s="150" cm="1">
        <f t="array" ref="BC2849">INDEX($K:$P,ROW(),MATCH(BC$3,$K$2:$P$2,0))</f>
        <v>0.5</v>
      </c>
      <c r="BD2849" s="150" cm="1">
        <f t="array" ref="BD2849">INDEX($K:$P,ROW(),MATCH(BD$3,$K$2:$P$2,0))</f>
        <v>0.5</v>
      </c>
      <c r="BE2849" s="150" cm="1">
        <f t="array" ref="BE2849">INDEX($K:$P,ROW(),MATCH(BE$3,$K$2:$P$2,0))</f>
        <v>0.5</v>
      </c>
      <c r="BF2849" s="150" cm="1">
        <f t="array" ref="BF2849">INDEX($K:$P,ROW(),MATCH(BF$3,$K$2:$P$2,0))</f>
        <v>0.5</v>
      </c>
      <c r="BG2849" s="150" cm="1">
        <f t="array" ref="BG2849">INDEX($K:$P,ROW(),MATCH(BG$3,$K$2:$P$2,0))</f>
        <v>0.5</v>
      </c>
      <c r="BH2849" s="150" cm="1">
        <f t="array" ref="BH2849">INDEX($K:$P,ROW(),MATCH(BH$3,$K$2:$P$2,0))</f>
        <v>0.5</v>
      </c>
      <c r="BI2849" s="150" cm="1">
        <f t="array" ref="BI2849">INDEX($K:$P,ROW(),MATCH(BI$3,$K$2:$P$2,0))</f>
        <v>0.5</v>
      </c>
      <c r="BJ2849" s="150" cm="1">
        <f t="array" ref="BJ2849">INDEX($K:$P,ROW(),MATCH(BJ$3,$K$2:$P$2,0))</f>
        <v>0.5</v>
      </c>
      <c r="BK2849" s="150" cm="1">
        <f t="array" ref="BK2849">INDEX($K:$P,ROW(),MATCH(BK$3,$K$2:$P$2,0))</f>
        <v>0.5</v>
      </c>
      <c r="BL2849" s="150" cm="1">
        <f t="array" ref="BL2849">INDEX($K:$P,ROW(),MATCH(BL$3,$K$2:$P$2,0))</f>
        <v>0.5</v>
      </c>
      <c r="BM2849" s="150" cm="1">
        <f t="array" ref="BM2849">INDEX($K:$P,ROW(),MATCH(BM$3,$K$2:$P$2,0))</f>
        <v>0.5</v>
      </c>
      <c r="BN2849" s="150" cm="1">
        <f t="array" ref="BN2849">INDEX($K:$P,ROW(),MATCH(BN$3,$K$2:$P$2,0))</f>
        <v>0.5</v>
      </c>
      <c r="BO2849" s="150" cm="1">
        <f t="array" ref="BO2849">INDEX($K:$P,ROW(),MATCH(BO$3,$K$2:$P$2,0))</f>
        <v>0.5</v>
      </c>
      <c r="BP2849" s="150" cm="1">
        <f t="array" ref="BP2849">INDEX($K:$P,ROW(),MATCH(BP$3,$K$2:$P$2,0))</f>
        <v>0.5</v>
      </c>
      <c r="BQ2849" s="150" cm="1">
        <f t="array" ref="BQ2849">INDEX($K:$P,ROW(),MATCH(BQ$3,$K$2:$P$2,0))</f>
        <v>0.5</v>
      </c>
      <c r="BR2849" s="150" cm="1">
        <f t="array" ref="BR2849">INDEX($K:$P,ROW(),MATCH(BR$3,$K$2:$P$2,0))</f>
        <v>0.5</v>
      </c>
      <c r="BS2849" s="150" cm="1">
        <f t="array" ref="BS2849">INDEX($K:$P,ROW(),MATCH(BS$3,$K$2:$P$2,0))</f>
        <v>0.5</v>
      </c>
      <c r="BT2849" s="150" cm="1">
        <f t="array" ref="BT2849">INDEX($K:$P,ROW(),MATCH(BT$3,$K$2:$P$2,0))</f>
        <v>0.5</v>
      </c>
      <c r="BU2849" s="150" cm="1">
        <f t="array" ref="BU2849">INDEX($K:$P,ROW(),MATCH(BU$3,$K$2:$P$2,0))</f>
        <v>0.5</v>
      </c>
      <c r="BV2849" s="150" cm="1">
        <f t="array" ref="BV2849">INDEX($K:$P,ROW(),MATCH(BV$3,$K$2:$P$2,0))</f>
        <v>0.5</v>
      </c>
      <c r="BW2849" s="150" cm="1">
        <f t="array" ref="BW2849">INDEX($K:$P,ROW(),MATCH(BW$3,$K$2:$P$2,0))</f>
        <v>0.5</v>
      </c>
      <c r="BX2849" s="150" cm="1">
        <f t="array" ref="BX2849">INDEX($K:$P,ROW(),MATCH(BX$3,$K$2:$P$2,0))</f>
        <v>0.5</v>
      </c>
      <c r="BY2849" s="150" cm="1">
        <f t="array" ref="BY2849">INDEX($K:$P,ROW(),MATCH(BY$3,$K$2:$P$2,0))</f>
        <v>0.5</v>
      </c>
      <c r="BZ2849" s="150" cm="1">
        <f t="array" ref="BZ2849">INDEX($K:$P,ROW(),MATCH(BZ$3,$K$2:$P$2,0))</f>
        <v>0.5</v>
      </c>
      <c r="CA2849" s="150" cm="1">
        <f t="array" ref="CA2849">INDEX($K:$P,ROW(),MATCH(CA$3,$K$2:$P$2,0))</f>
        <v>0.5</v>
      </c>
      <c r="CB2849" s="150" cm="1">
        <f t="array" ref="CB2849">INDEX($K:$P,ROW(),MATCH(CB$3,$K$2:$P$2,0))</f>
        <v>0.5</v>
      </c>
      <c r="CC2849" s="150" cm="1">
        <f t="array" ref="CC2849">INDEX($K:$P,ROW(),MATCH(CC$3,$K$2:$P$2,0))</f>
        <v>0.5</v>
      </c>
      <c r="CD2849" s="150" cm="1">
        <f t="array" ref="CD2849">INDEX($K:$P,ROW(),MATCH(CD$3,$K$2:$P$2,0))</f>
        <v>0.5</v>
      </c>
      <c r="CE2849" s="150" cm="1">
        <f t="array" ref="CE2849">INDEX($K:$P,ROW(),MATCH(CE$3,$K$2:$P$2,0))</f>
        <v>0.5</v>
      </c>
      <c r="CF2849" s="150" cm="1">
        <f t="array" ref="CF2849">INDEX($K:$P,ROW(),MATCH(CF$3,$K$2:$P$2,0))</f>
        <v>0.5</v>
      </c>
      <c r="CG2849" s="150" cm="1">
        <f t="array" ref="CG2849">INDEX($K:$P,ROW(),MATCH(CG$3,$K$2:$P$2,0))</f>
        <v>0.5</v>
      </c>
      <c r="CH2849" s="150" cm="1">
        <f t="array" ref="CH2849">INDEX($K:$P,ROW(),MATCH(CH$3,$K$2:$P$2,0))</f>
        <v>0.5</v>
      </c>
      <c r="CI2849" s="150" cm="1">
        <f t="array" ref="CI2849">INDEX($K:$P,ROW(),MATCH(CI$3,$K$2:$P$2,0))</f>
        <v>0.5</v>
      </c>
      <c r="CJ2849" s="150" cm="1">
        <f t="array" ref="CJ2849">INDEX($K:$P,ROW(),MATCH(CJ$3,$K$2:$P$2,0))</f>
        <v>0.5</v>
      </c>
      <c r="CK2849" s="150" cm="1">
        <f t="array" ref="CK2849">INDEX($K:$P,ROW(),MATCH(CK$3,$K$2:$P$2,0))</f>
        <v>0.5</v>
      </c>
      <c r="CL2849" s="150" cm="1">
        <f t="array" ref="CL2849">INDEX($K:$P,ROW(),MATCH(CL$3,$K$2:$P$2,0))</f>
        <v>0.5</v>
      </c>
      <c r="CN2849" s="60"/>
      <c r="CO2849" s="150" t="e" cm="1">
        <f t="array" ref="CO2849">INDEX($K:$P,ROW(),MATCH(CO$3,$K$2:$P$2,0))</f>
        <v>#N/A</v>
      </c>
      <c r="CP2849" s="150" t="e" cm="1">
        <f t="array" ref="CP2849">INDEX($K:$P,ROW(),MATCH(CP$3,$K$2:$P$2,0))</f>
        <v>#N/A</v>
      </c>
      <c r="CQ2849" s="150" t="e" cm="1">
        <f t="array" ref="CQ2849">INDEX($K:$P,ROW(),MATCH(CQ$3,$K$2:$P$2,0))</f>
        <v>#N/A</v>
      </c>
      <c r="CR2849" s="150" t="e" cm="1">
        <f t="array" ref="CR2849">INDEX($K:$P,ROW(),MATCH(CR$3,$K$2:$P$2,0))</f>
        <v>#N/A</v>
      </c>
      <c r="CS2849" s="150" t="e" cm="1">
        <f t="array" ref="CS2849">INDEX($K:$P,ROW(),MATCH(CS$3,$K$2:$P$2,0))</f>
        <v>#N/A</v>
      </c>
      <c r="CT2849" s="150" t="e" cm="1">
        <f t="array" ref="CT2849">INDEX($K:$P,ROW(),MATCH(CT$3,$K$2:$P$2,0))</f>
        <v>#N/A</v>
      </c>
      <c r="CU2849" s="150" t="e" cm="1">
        <f t="array" ref="CU2849">INDEX($K:$P,ROW(),MATCH(CU$3,$K$2:$P$2,0))</f>
        <v>#N/A</v>
      </c>
      <c r="CV2849" s="150" t="e" cm="1">
        <f t="array" ref="CV2849">INDEX($K:$P,ROW(),MATCH(CV$3,$K$2:$P$2,0))</f>
        <v>#N/A</v>
      </c>
      <c r="CW2849" s="150" t="e" cm="1">
        <f t="array" ref="CW2849">INDEX($K:$P,ROW(),MATCH(CW$3,$K$2:$P$2,0))</f>
        <v>#N/A</v>
      </c>
      <c r="CX2849" s="150" t="e" cm="1">
        <f t="array" ref="CX2849">INDEX($K:$P,ROW(),MATCH(CX$3,$K$2:$P$2,0))</f>
        <v>#N/A</v>
      </c>
      <c r="CY2849" s="150" t="e" cm="1">
        <f t="array" ref="CY2849">INDEX($K:$P,ROW(),MATCH(CY$3,$K$2:$P$2,0))</f>
        <v>#N/A</v>
      </c>
      <c r="CZ2849" s="150" t="e" cm="1">
        <f t="array" ref="CZ2849">INDEX($K:$P,ROW(),MATCH(CZ$3,$K$2:$P$2,0))</f>
        <v>#N/A</v>
      </c>
      <c r="DA2849" s="150" t="e" cm="1">
        <f t="array" ref="DA2849">INDEX($K:$P,ROW(),MATCH(DA$3,$K$2:$P$2,0))</f>
        <v>#N/A</v>
      </c>
      <c r="DB2849" s="150" t="e" cm="1">
        <f t="array" ref="DB2849">INDEX($K:$P,ROW(),MATCH(DB$3,$K$2:$P$2,0))</f>
        <v>#N/A</v>
      </c>
      <c r="DC2849" s="150" t="e" cm="1">
        <f t="array" ref="DC2849">INDEX($K:$P,ROW(),MATCH(DC$3,$K$2:$P$2,0))</f>
        <v>#N/A</v>
      </c>
      <c r="DD2849" s="150" t="e" cm="1">
        <f t="array" ref="DD2849">INDEX($K:$P,ROW(),MATCH(DD$3,$K$2:$P$2,0))</f>
        <v>#N/A</v>
      </c>
      <c r="DE2849" s="150" t="e" cm="1">
        <f t="array" ref="DE2849">INDEX($K:$P,ROW(),MATCH(DE$3,$K$2:$P$2,0))</f>
        <v>#N/A</v>
      </c>
      <c r="DF2849" s="150" t="e" cm="1">
        <f t="array" ref="DF2849">INDEX($K:$P,ROW(),MATCH(DF$3,$K$2:$P$2,0))</f>
        <v>#N/A</v>
      </c>
      <c r="DG2849" s="150" t="e" cm="1">
        <f t="array" ref="DG2849">INDEX($K:$P,ROW(),MATCH(DG$3,$K$2:$P$2,0))</f>
        <v>#N/A</v>
      </c>
      <c r="DH2849" s="150" t="e" cm="1">
        <f t="array" ref="DH2849">INDEX($K:$P,ROW(),MATCH(DH$3,$K$2:$P$2,0))</f>
        <v>#N/A</v>
      </c>
      <c r="DI2849" s="150" t="e" cm="1">
        <f t="array" ref="DI2849">INDEX($K:$P,ROW(),MATCH(DI$3,$K$2:$P$2,0))</f>
        <v>#N/A</v>
      </c>
      <c r="DJ2849" s="150" t="e" cm="1">
        <f t="array" ref="DJ2849">INDEX($K:$P,ROW(),MATCH(DJ$3,$K$2:$P$2,0))</f>
        <v>#N/A</v>
      </c>
      <c r="DK2849" s="150" t="e" cm="1">
        <f t="array" ref="DK2849">INDEX($K:$P,ROW(),MATCH(DK$3,$K$2:$P$2,0))</f>
        <v>#N/A</v>
      </c>
      <c r="DL2849" s="150" t="e" cm="1">
        <f t="array" ref="DL2849">INDEX($K:$P,ROW(),MATCH(DL$3,$K$2:$P$2,0))</f>
        <v>#N/A</v>
      </c>
    </row>
    <row r="2850" spans="2:116" x14ac:dyDescent="0.4">
      <c r="D2850" t="s">
        <v>429</v>
      </c>
      <c r="E2850" s="8"/>
      <c r="G2850" s="95"/>
      <c r="H2850" s="12"/>
      <c r="I2850" s="60"/>
      <c r="J2850" s="60"/>
      <c r="K2850" s="130"/>
      <c r="L2850" s="130"/>
      <c r="M2850" s="130"/>
      <c r="N2850" s="130"/>
      <c r="O2850" s="130"/>
      <c r="P2850" s="130"/>
      <c r="R2850" s="123"/>
      <c r="S2850" s="155"/>
      <c r="T2850" s="155"/>
      <c r="U2850" s="155"/>
      <c r="V2850" s="155"/>
      <c r="W2850" s="155"/>
      <c r="X2850" s="155"/>
      <c r="Y2850" s="155"/>
      <c r="Z2850" s="155"/>
      <c r="AA2850" s="155"/>
      <c r="AB2850" s="155"/>
      <c r="AC2850" s="155"/>
      <c r="AD2850" s="155"/>
      <c r="AE2850" s="155"/>
      <c r="AF2850" s="155"/>
      <c r="AG2850" s="155"/>
      <c r="AH2850" s="155"/>
      <c r="AI2850" s="155"/>
      <c r="AJ2850" s="155"/>
      <c r="AK2850" s="155"/>
      <c r="AL2850" s="155"/>
      <c r="AM2850" s="155"/>
      <c r="AN2850" s="155"/>
      <c r="AO2850" s="155"/>
      <c r="AP2850" s="155"/>
      <c r="AQ2850" s="155"/>
      <c r="AR2850" s="155"/>
      <c r="AS2850" s="155"/>
      <c r="AT2850" s="155"/>
      <c r="AU2850" s="155"/>
      <c r="AV2850" s="155"/>
      <c r="AW2850" s="155"/>
      <c r="AX2850" s="155"/>
      <c r="AY2850" s="155"/>
      <c r="AZ2850" s="155"/>
      <c r="BA2850" s="155"/>
      <c r="BB2850" s="155"/>
      <c r="BC2850" s="155"/>
      <c r="BD2850" s="155"/>
      <c r="BE2850" s="155"/>
      <c r="BF2850" s="155"/>
      <c r="BG2850" s="155"/>
      <c r="BH2850" s="155"/>
      <c r="BI2850" s="155"/>
      <c r="BJ2850" s="155"/>
      <c r="BK2850" s="155"/>
      <c r="BL2850" s="155"/>
      <c r="BM2850" s="155"/>
      <c r="BN2850" s="155"/>
      <c r="BO2850" s="155"/>
      <c r="BP2850" s="155"/>
      <c r="BQ2850" s="155"/>
      <c r="BR2850" s="155"/>
      <c r="BS2850" s="155"/>
      <c r="BT2850" s="155"/>
      <c r="BU2850" s="155"/>
      <c r="BV2850" s="155"/>
      <c r="BW2850" s="155"/>
      <c r="BX2850" s="155"/>
      <c r="BY2850" s="155"/>
      <c r="BZ2850" s="155"/>
      <c r="CA2850" s="155"/>
      <c r="CB2850" s="155"/>
      <c r="CC2850" s="155"/>
      <c r="CD2850" s="155"/>
      <c r="CE2850" s="155"/>
      <c r="CF2850" s="155"/>
      <c r="CG2850" s="155"/>
      <c r="CH2850" s="155"/>
      <c r="CI2850" s="155"/>
      <c r="CJ2850" s="155"/>
      <c r="CK2850" s="155"/>
      <c r="CL2850" s="155"/>
      <c r="CN2850" s="60"/>
      <c r="CO2850" s="155"/>
      <c r="CP2850" s="155"/>
      <c r="CQ2850" s="155"/>
      <c r="CR2850" s="155"/>
      <c r="CS2850" s="155"/>
      <c r="CT2850" s="155"/>
      <c r="CU2850" s="155"/>
      <c r="CV2850" s="155"/>
      <c r="CW2850" s="155"/>
      <c r="CX2850" s="155"/>
      <c r="CY2850" s="155"/>
      <c r="CZ2850" s="155"/>
      <c r="DA2850" s="155"/>
      <c r="DB2850" s="155"/>
      <c r="DC2850" s="155"/>
      <c r="DD2850" s="155"/>
      <c r="DE2850" s="155"/>
      <c r="DF2850" s="155"/>
      <c r="DG2850" s="155"/>
      <c r="DH2850" s="155"/>
      <c r="DI2850" s="155"/>
      <c r="DJ2850" s="155"/>
      <c r="DK2850" s="155"/>
      <c r="DL2850" s="155"/>
    </row>
    <row r="2851" spans="2:116" x14ac:dyDescent="0.4">
      <c r="C2851" t="s">
        <v>203</v>
      </c>
      <c r="D2851" t="s">
        <v>429</v>
      </c>
      <c r="E2851" s="8" t="str">
        <f t="shared" si="5414"/>
        <v>2851 DCOPS-IS</v>
      </c>
      <c r="G2851" s="126" t="str">
        <f>"Expense - "&amp;SUBSTITUTE(G2847,":","")</f>
        <v>Expense - % of operating income - direct cost</v>
      </c>
      <c r="H2851" s="27"/>
      <c r="I2851" s="78"/>
      <c r="J2851" s="78"/>
      <c r="K2851" s="33">
        <f t="shared" ref="K2851:P2851" si="5415">SUMIF($3:$3,K$2,2851:2851)</f>
        <v>-352991.46666666667</v>
      </c>
      <c r="L2851" s="33">
        <f t="shared" si="5415"/>
        <v>-3976266.0400000005</v>
      </c>
      <c r="M2851" s="33">
        <f t="shared" si="5415"/>
        <v>-9800104.3420000002</v>
      </c>
      <c r="N2851" s="33">
        <f t="shared" si="5415"/>
        <v>-12534614.559100002</v>
      </c>
      <c r="O2851" s="33">
        <f t="shared" si="5415"/>
        <v>-12522970.287055003</v>
      </c>
      <c r="P2851" s="33">
        <f t="shared" si="5415"/>
        <v>-12510743.801407749</v>
      </c>
      <c r="R2851" s="33"/>
      <c r="S2851" s="77">
        <f>-S2849*S2848</f>
        <v>19472.933333333334</v>
      </c>
      <c r="T2851" s="77">
        <f t="shared" ref="T2851:CE2851" si="5416">-T2849*T2848</f>
        <v>16139.600000000002</v>
      </c>
      <c r="U2851" s="77">
        <f t="shared" si="5416"/>
        <v>11139.600000000002</v>
      </c>
      <c r="V2851" s="77">
        <f t="shared" si="5416"/>
        <v>4472.9333333333343</v>
      </c>
      <c r="W2851" s="77">
        <f t="shared" si="5416"/>
        <v>-3860.4000000000015</v>
      </c>
      <c r="X2851" s="77">
        <f t="shared" si="5416"/>
        <v>-13860.400000000005</v>
      </c>
      <c r="Y2851" s="77">
        <f t="shared" si="5416"/>
        <v>-25527.066666666669</v>
      </c>
      <c r="Z2851" s="77">
        <f t="shared" si="5416"/>
        <v>-38860.400000000009</v>
      </c>
      <c r="AA2851" s="77">
        <f t="shared" si="5416"/>
        <v>-53860.400000000009</v>
      </c>
      <c r="AB2851" s="77">
        <f t="shared" si="5416"/>
        <v>-70527.066666666666</v>
      </c>
      <c r="AC2851" s="77">
        <f t="shared" si="5416"/>
        <v>-88860.4</v>
      </c>
      <c r="AD2851" s="77">
        <f t="shared" si="5416"/>
        <v>-108860.4</v>
      </c>
      <c r="AE2851" s="77">
        <f t="shared" si="5416"/>
        <v>-125655.50333333334</v>
      </c>
      <c r="AF2851" s="77">
        <f t="shared" si="5416"/>
        <v>-152055.5033333333</v>
      </c>
      <c r="AG2851" s="77">
        <f t="shared" si="5416"/>
        <v>-181755.50333333333</v>
      </c>
      <c r="AH2851" s="77">
        <f t="shared" si="5416"/>
        <v>-214755.50333333336</v>
      </c>
      <c r="AI2851" s="77">
        <f t="shared" si="5416"/>
        <v>-251055.50333333333</v>
      </c>
      <c r="AJ2851" s="77">
        <f t="shared" si="5416"/>
        <v>-290655.5033333333</v>
      </c>
      <c r="AK2851" s="77">
        <f t="shared" si="5416"/>
        <v>-333555.50333333336</v>
      </c>
      <c r="AL2851" s="77">
        <f t="shared" si="5416"/>
        <v>-379755.5033333333</v>
      </c>
      <c r="AM2851" s="77">
        <f t="shared" si="5416"/>
        <v>-429255.5033333333</v>
      </c>
      <c r="AN2851" s="77">
        <f t="shared" si="5416"/>
        <v>-482055.5033333333</v>
      </c>
      <c r="AO2851" s="77">
        <f t="shared" si="5416"/>
        <v>-538155.5033333333</v>
      </c>
      <c r="AP2851" s="77">
        <f t="shared" si="5416"/>
        <v>-597555.5033333333</v>
      </c>
      <c r="AQ2851" s="77">
        <f t="shared" si="5416"/>
        <v>-659375.3618333335</v>
      </c>
      <c r="AR2851" s="77">
        <f t="shared" si="5416"/>
        <v>-682475.36183333339</v>
      </c>
      <c r="AS2851" s="77">
        <f t="shared" si="5416"/>
        <v>-707225.36183333339</v>
      </c>
      <c r="AT2851" s="77">
        <f t="shared" si="5416"/>
        <v>-733625.36183333327</v>
      </c>
      <c r="AU2851" s="77">
        <f t="shared" si="5416"/>
        <v>-761675.36183333339</v>
      </c>
      <c r="AV2851" s="77">
        <f t="shared" si="5416"/>
        <v>-791375.36183333327</v>
      </c>
      <c r="AW2851" s="77">
        <f t="shared" si="5416"/>
        <v>-822725.36183333339</v>
      </c>
      <c r="AX2851" s="77">
        <f t="shared" si="5416"/>
        <v>-855725.36183333339</v>
      </c>
      <c r="AY2851" s="77">
        <f t="shared" si="5416"/>
        <v>-890375.36183333339</v>
      </c>
      <c r="AZ2851" s="77">
        <f t="shared" si="5416"/>
        <v>-926675.36183333339</v>
      </c>
      <c r="BA2851" s="77">
        <f t="shared" si="5416"/>
        <v>-964625.36183333327</v>
      </c>
      <c r="BB2851" s="77">
        <f t="shared" si="5416"/>
        <v>-1004225.3618333333</v>
      </c>
      <c r="BC2851" s="77">
        <f t="shared" si="5416"/>
        <v>-1044551.2132583335</v>
      </c>
      <c r="BD2851" s="77">
        <f t="shared" si="5416"/>
        <v>-1044551.2132583335</v>
      </c>
      <c r="BE2851" s="77">
        <f t="shared" si="5416"/>
        <v>-1044551.2132583335</v>
      </c>
      <c r="BF2851" s="77">
        <f t="shared" si="5416"/>
        <v>-1044551.2132583335</v>
      </c>
      <c r="BG2851" s="77">
        <f t="shared" si="5416"/>
        <v>-1044551.2132583335</v>
      </c>
      <c r="BH2851" s="77">
        <f t="shared" si="5416"/>
        <v>-1044551.2132583335</v>
      </c>
      <c r="BI2851" s="77">
        <f t="shared" si="5416"/>
        <v>-1044551.2132583335</v>
      </c>
      <c r="BJ2851" s="77">
        <f t="shared" si="5416"/>
        <v>-1044551.2132583335</v>
      </c>
      <c r="BK2851" s="77">
        <f t="shared" si="5416"/>
        <v>-1044551.2132583335</v>
      </c>
      <c r="BL2851" s="77">
        <f t="shared" si="5416"/>
        <v>-1044551.2132583335</v>
      </c>
      <c r="BM2851" s="77">
        <f t="shared" si="5416"/>
        <v>-1044551.2132583335</v>
      </c>
      <c r="BN2851" s="77">
        <f t="shared" si="5416"/>
        <v>-1044551.2132583335</v>
      </c>
      <c r="BO2851" s="77">
        <f t="shared" si="5416"/>
        <v>-1043580.8572545835</v>
      </c>
      <c r="BP2851" s="77">
        <f t="shared" si="5416"/>
        <v>-1043580.8572545835</v>
      </c>
      <c r="BQ2851" s="77">
        <f t="shared" si="5416"/>
        <v>-1043580.8572545835</v>
      </c>
      <c r="BR2851" s="77">
        <f t="shared" si="5416"/>
        <v>-1043580.8572545835</v>
      </c>
      <c r="BS2851" s="77">
        <f t="shared" si="5416"/>
        <v>-1043580.8572545835</v>
      </c>
      <c r="BT2851" s="77">
        <f t="shared" si="5416"/>
        <v>-1043580.8572545835</v>
      </c>
      <c r="BU2851" s="77">
        <f t="shared" si="5416"/>
        <v>-1043580.8572545835</v>
      </c>
      <c r="BV2851" s="77">
        <f t="shared" si="5416"/>
        <v>-1043580.8572545835</v>
      </c>
      <c r="BW2851" s="77">
        <f t="shared" si="5416"/>
        <v>-1043580.8572545835</v>
      </c>
      <c r="BX2851" s="77">
        <f t="shared" si="5416"/>
        <v>-1043580.8572545835</v>
      </c>
      <c r="BY2851" s="77">
        <f t="shared" si="5416"/>
        <v>-1043580.8572545835</v>
      </c>
      <c r="BZ2851" s="77">
        <f t="shared" si="5416"/>
        <v>-1043580.8572545835</v>
      </c>
      <c r="CA2851" s="77">
        <f t="shared" si="5416"/>
        <v>-1042561.9834506459</v>
      </c>
      <c r="CB2851" s="77">
        <f t="shared" si="5416"/>
        <v>-1042561.9834506459</v>
      </c>
      <c r="CC2851" s="77">
        <f t="shared" si="5416"/>
        <v>-1042561.9834506459</v>
      </c>
      <c r="CD2851" s="77">
        <f t="shared" si="5416"/>
        <v>-1042561.9834506459</v>
      </c>
      <c r="CE2851" s="77">
        <f t="shared" si="5416"/>
        <v>-1042561.9834506459</v>
      </c>
      <c r="CF2851" s="77">
        <f t="shared" ref="CF2851:CL2851" si="5417">-CF2849*CF2848</f>
        <v>-1042561.9834506459</v>
      </c>
      <c r="CG2851" s="77">
        <f t="shared" si="5417"/>
        <v>-1042561.9834506459</v>
      </c>
      <c r="CH2851" s="77">
        <f t="shared" si="5417"/>
        <v>-1042561.9834506459</v>
      </c>
      <c r="CI2851" s="77">
        <f t="shared" si="5417"/>
        <v>-1042561.9834506459</v>
      </c>
      <c r="CJ2851" s="77">
        <f t="shared" si="5417"/>
        <v>-1042561.9834506459</v>
      </c>
      <c r="CK2851" s="77">
        <f t="shared" si="5417"/>
        <v>-1042561.9834506459</v>
      </c>
      <c r="CL2851" s="77">
        <f t="shared" si="5417"/>
        <v>-1042561.9834506459</v>
      </c>
      <c r="CN2851" s="78"/>
      <c r="CO2851" s="77" t="e">
        <f t="shared" ref="CO2851:DK2851" si="5418">-CO2849*CO2848</f>
        <v>#N/A</v>
      </c>
      <c r="CP2851" s="77" t="e">
        <f t="shared" si="5418"/>
        <v>#N/A</v>
      </c>
      <c r="CQ2851" s="77" t="e">
        <f t="shared" si="5418"/>
        <v>#N/A</v>
      </c>
      <c r="CR2851" s="77" t="e">
        <f t="shared" si="5418"/>
        <v>#N/A</v>
      </c>
      <c r="CS2851" s="77" t="e">
        <f t="shared" si="5418"/>
        <v>#N/A</v>
      </c>
      <c r="CT2851" s="77" t="e">
        <f t="shared" si="5418"/>
        <v>#N/A</v>
      </c>
      <c r="CU2851" s="77" t="e">
        <f t="shared" si="5418"/>
        <v>#N/A</v>
      </c>
      <c r="CV2851" s="77" t="e">
        <f t="shared" si="5418"/>
        <v>#N/A</v>
      </c>
      <c r="CW2851" s="77" t="e">
        <f t="shared" si="5418"/>
        <v>#N/A</v>
      </c>
      <c r="CX2851" s="77" t="e">
        <f t="shared" si="5418"/>
        <v>#N/A</v>
      </c>
      <c r="CY2851" s="77" t="e">
        <f t="shared" si="5418"/>
        <v>#N/A</v>
      </c>
      <c r="CZ2851" s="77" t="e">
        <f t="shared" si="5418"/>
        <v>#N/A</v>
      </c>
      <c r="DA2851" s="77" t="e">
        <f t="shared" si="5418"/>
        <v>#N/A</v>
      </c>
      <c r="DB2851" s="77" t="e">
        <f t="shared" si="5418"/>
        <v>#N/A</v>
      </c>
      <c r="DC2851" s="77" t="e">
        <f t="shared" si="5418"/>
        <v>#N/A</v>
      </c>
      <c r="DD2851" s="77" t="e">
        <f t="shared" si="5418"/>
        <v>#N/A</v>
      </c>
      <c r="DE2851" s="77" t="e">
        <f t="shared" si="5418"/>
        <v>#N/A</v>
      </c>
      <c r="DF2851" s="77" t="e">
        <f t="shared" si="5418"/>
        <v>#N/A</v>
      </c>
      <c r="DG2851" s="77" t="e">
        <f t="shared" si="5418"/>
        <v>#N/A</v>
      </c>
      <c r="DH2851" s="77" t="e">
        <f t="shared" si="5418"/>
        <v>#N/A</v>
      </c>
      <c r="DI2851" s="77" t="e">
        <f t="shared" si="5418"/>
        <v>#N/A</v>
      </c>
      <c r="DJ2851" s="77" t="e">
        <f t="shared" si="5418"/>
        <v>#N/A</v>
      </c>
      <c r="DK2851" s="77" t="e">
        <f t="shared" si="5418"/>
        <v>#N/A</v>
      </c>
      <c r="DL2851" s="77" t="e">
        <f t="shared" ref="DL2851" si="5419">-DL2849*DL2848</f>
        <v>#N/A</v>
      </c>
    </row>
    <row r="2852" spans="2:116" x14ac:dyDescent="0.4">
      <c r="B2852" t="s">
        <v>244</v>
      </c>
      <c r="D2852" t="s">
        <v>429</v>
      </c>
      <c r="E2852" s="8" t="str">
        <f t="shared" si="5414"/>
        <v>2852 DCOPS-IS</v>
      </c>
      <c r="S2852" s="72"/>
      <c r="T2852" s="72"/>
      <c r="U2852" s="72"/>
      <c r="V2852" s="72"/>
      <c r="W2852" s="72"/>
      <c r="X2852" s="72"/>
      <c r="Y2852" s="72"/>
      <c r="Z2852" s="72"/>
      <c r="AA2852" s="72"/>
      <c r="AB2852" s="72"/>
      <c r="AC2852" s="72"/>
      <c r="AD2852" s="72"/>
      <c r="AE2852" s="72"/>
      <c r="AF2852" s="72"/>
      <c r="AG2852" s="72"/>
      <c r="AH2852" s="72"/>
      <c r="AI2852" s="72"/>
      <c r="AJ2852" s="72"/>
      <c r="AK2852" s="72"/>
      <c r="AL2852" s="72"/>
      <c r="AM2852" s="72"/>
      <c r="AN2852" s="72"/>
      <c r="AO2852" s="72"/>
      <c r="AP2852" s="72"/>
      <c r="AQ2852" s="72"/>
      <c r="AR2852" s="72"/>
      <c r="AS2852" s="72"/>
      <c r="AT2852" s="72"/>
      <c r="AU2852" s="72"/>
      <c r="AV2852" s="72"/>
      <c r="AW2852" s="72"/>
      <c r="AX2852" s="72"/>
      <c r="AY2852" s="72"/>
      <c r="AZ2852" s="72"/>
      <c r="BA2852" s="72"/>
      <c r="BB2852" s="72"/>
      <c r="BC2852" s="72"/>
      <c r="BD2852" s="72"/>
      <c r="BE2852" s="72"/>
      <c r="BF2852" s="72"/>
      <c r="BG2852" s="72"/>
      <c r="BH2852" s="72"/>
      <c r="BI2852" s="72"/>
      <c r="BJ2852" s="72"/>
      <c r="BK2852" s="72"/>
      <c r="BL2852" s="72"/>
      <c r="BM2852" s="72"/>
      <c r="BN2852" s="72"/>
      <c r="BO2852" s="72"/>
      <c r="BP2852" s="72"/>
      <c r="BQ2852" s="72"/>
      <c r="BR2852" s="72"/>
      <c r="BS2852" s="72"/>
      <c r="BT2852" s="72"/>
      <c r="BU2852" s="72"/>
      <c r="BV2852" s="72"/>
      <c r="BW2852" s="72"/>
      <c r="BX2852" s="72"/>
      <c r="BY2852" s="72"/>
      <c r="BZ2852" s="72"/>
      <c r="CA2852" s="72"/>
      <c r="CB2852" s="72"/>
      <c r="CC2852" s="72"/>
      <c r="CD2852" s="72"/>
      <c r="CE2852" s="72"/>
      <c r="CF2852" s="72"/>
      <c r="CG2852" s="72"/>
      <c r="CH2852" s="72"/>
      <c r="CI2852" s="72"/>
      <c r="CJ2852" s="72"/>
      <c r="CK2852" s="72"/>
      <c r="CL2852" s="72"/>
      <c r="CO2852" s="72"/>
      <c r="CP2852" s="72"/>
      <c r="CQ2852" s="72"/>
      <c r="CR2852" s="72"/>
      <c r="CS2852" s="72"/>
      <c r="CT2852" s="72"/>
      <c r="CU2852" s="72"/>
      <c r="CV2852" s="72"/>
      <c r="CW2852" s="72"/>
      <c r="CX2852" s="72"/>
      <c r="CY2852" s="72"/>
      <c r="CZ2852" s="72"/>
      <c r="DA2852" s="72"/>
      <c r="DB2852" s="72"/>
      <c r="DC2852" s="72"/>
      <c r="DD2852" s="72"/>
      <c r="DE2852" s="72"/>
      <c r="DF2852" s="72"/>
      <c r="DG2852" s="72"/>
      <c r="DH2852" s="72"/>
      <c r="DI2852" s="72"/>
      <c r="DJ2852" s="72"/>
      <c r="DK2852" s="72"/>
      <c r="DL2852" s="72"/>
    </row>
    <row r="2853" spans="2:116" x14ac:dyDescent="0.4">
      <c r="B2853" t="s">
        <v>332</v>
      </c>
      <c r="D2853" t="s">
        <v>429</v>
      </c>
      <c r="E2853" s="8" t="str">
        <f t="shared" si="5414"/>
        <v>2853 DCOPS-IS</v>
      </c>
      <c r="G2853" s="136" t="str">
        <f>G2839</f>
        <v>(Primary label)</v>
      </c>
      <c r="H2853" s="27"/>
      <c r="I2853" s="78"/>
      <c r="J2853" s="78"/>
      <c r="K2853" s="33"/>
      <c r="L2853" s="33"/>
      <c r="M2853" s="33"/>
      <c r="N2853" s="33"/>
      <c r="O2853" s="33"/>
      <c r="P2853" s="33"/>
      <c r="R2853" s="33"/>
      <c r="S2853" s="77"/>
      <c r="T2853" s="77"/>
      <c r="U2853" s="77"/>
      <c r="V2853" s="77"/>
      <c r="W2853" s="77"/>
      <c r="X2853" s="77"/>
      <c r="Y2853" s="77"/>
      <c r="Z2853" s="77"/>
      <c r="AA2853" s="77"/>
      <c r="AB2853" s="77"/>
      <c r="AC2853" s="77"/>
      <c r="AD2853" s="77"/>
      <c r="AE2853" s="77"/>
      <c r="AF2853" s="77"/>
      <c r="AG2853" s="77"/>
      <c r="AH2853" s="77"/>
      <c r="AI2853" s="77"/>
      <c r="AJ2853" s="77"/>
      <c r="AK2853" s="77"/>
      <c r="AL2853" s="77"/>
      <c r="AM2853" s="77"/>
      <c r="AN2853" s="77"/>
      <c r="AO2853" s="77"/>
      <c r="AP2853" s="77"/>
      <c r="AQ2853" s="77"/>
      <c r="AR2853" s="77"/>
      <c r="AS2853" s="77"/>
      <c r="AT2853" s="77"/>
      <c r="AU2853" s="77"/>
      <c r="AV2853" s="77"/>
      <c r="AW2853" s="77"/>
      <c r="AX2853" s="77"/>
      <c r="AY2853" s="77"/>
      <c r="AZ2853" s="77"/>
      <c r="BA2853" s="77"/>
      <c r="BB2853" s="77"/>
      <c r="BC2853" s="77"/>
      <c r="BD2853" s="77"/>
      <c r="BE2853" s="77"/>
      <c r="BF2853" s="77"/>
      <c r="BG2853" s="77"/>
      <c r="BH2853" s="77"/>
      <c r="BI2853" s="77"/>
      <c r="BJ2853" s="77"/>
      <c r="BK2853" s="77"/>
      <c r="BL2853" s="77"/>
      <c r="BM2853" s="77"/>
      <c r="BN2853" s="77"/>
      <c r="BO2853" s="77"/>
      <c r="BP2853" s="77"/>
      <c r="BQ2853" s="77"/>
      <c r="BR2853" s="77"/>
      <c r="BS2853" s="77"/>
      <c r="BT2853" s="77"/>
      <c r="BU2853" s="77"/>
      <c r="BV2853" s="77"/>
      <c r="BW2853" s="77"/>
      <c r="BX2853" s="77"/>
      <c r="BY2853" s="77"/>
      <c r="BZ2853" s="77"/>
      <c r="CA2853" s="77"/>
      <c r="CB2853" s="77"/>
      <c r="CC2853" s="77"/>
      <c r="CD2853" s="77"/>
      <c r="CE2853" s="77"/>
      <c r="CF2853" s="77"/>
      <c r="CG2853" s="77"/>
      <c r="CH2853" s="77"/>
      <c r="CI2853" s="77"/>
      <c r="CJ2853" s="77"/>
      <c r="CK2853" s="77"/>
      <c r="CL2853" s="77"/>
      <c r="CN2853" s="78"/>
      <c r="CO2853" s="77"/>
      <c r="CP2853" s="77"/>
      <c r="CQ2853" s="77"/>
      <c r="CR2853" s="77"/>
      <c r="CS2853" s="77"/>
      <c r="CT2853" s="77"/>
      <c r="CU2853" s="77"/>
      <c r="CV2853" s="77"/>
      <c r="CW2853" s="77"/>
      <c r="CX2853" s="77"/>
      <c r="CY2853" s="77"/>
      <c r="CZ2853" s="77"/>
      <c r="DA2853" s="77"/>
      <c r="DB2853" s="77"/>
      <c r="DC2853" s="77"/>
      <c r="DD2853" s="77"/>
      <c r="DE2853" s="77"/>
      <c r="DF2853" s="77"/>
      <c r="DG2853" s="77"/>
      <c r="DH2853" s="77"/>
      <c r="DI2853" s="77"/>
      <c r="DJ2853" s="77"/>
      <c r="DK2853" s="77"/>
      <c r="DL2853" s="77"/>
    </row>
    <row r="2854" spans="2:116" x14ac:dyDescent="0.4">
      <c r="B2854" t="s">
        <v>332</v>
      </c>
      <c r="D2854" t="s">
        <v>429</v>
      </c>
      <c r="E2854" s="8" t="str">
        <f>ROW()&amp;" "&amp;D2854</f>
        <v>2854 DCOPS-IS</v>
      </c>
      <c r="G2854" s="136" t="str">
        <f>G2840</f>
        <v>primary unit</v>
      </c>
      <c r="H2854" s="27"/>
      <c r="I2854" s="78"/>
      <c r="J2854" s="78"/>
      <c r="K2854" s="33"/>
      <c r="L2854" s="33"/>
      <c r="M2854" s="33"/>
      <c r="N2854" s="33"/>
      <c r="O2854" s="33"/>
      <c r="P2854" s="33"/>
      <c r="R2854" s="33"/>
      <c r="S2854" s="77"/>
      <c r="T2854" s="77"/>
      <c r="U2854" s="77"/>
      <c r="V2854" s="77"/>
      <c r="W2854" s="77"/>
      <c r="X2854" s="77"/>
      <c r="Y2854" s="77"/>
      <c r="Z2854" s="77"/>
      <c r="AA2854" s="77"/>
      <c r="AB2854" s="77"/>
      <c r="AC2854" s="77"/>
      <c r="AD2854" s="77"/>
      <c r="AE2854" s="77"/>
      <c r="AF2854" s="77"/>
      <c r="AG2854" s="77"/>
      <c r="AH2854" s="77"/>
      <c r="AI2854" s="77"/>
      <c r="AJ2854" s="77"/>
      <c r="AK2854" s="77"/>
      <c r="AL2854" s="77"/>
      <c r="AM2854" s="77"/>
      <c r="AN2854" s="77"/>
      <c r="AO2854" s="77"/>
      <c r="AP2854" s="77"/>
      <c r="AQ2854" s="77"/>
      <c r="AR2854" s="77"/>
      <c r="AS2854" s="77"/>
      <c r="AT2854" s="77"/>
      <c r="AU2854" s="77"/>
      <c r="AV2854" s="77"/>
      <c r="AW2854" s="77"/>
      <c r="AX2854" s="77"/>
      <c r="AY2854" s="77"/>
      <c r="AZ2854" s="77"/>
      <c r="BA2854" s="77"/>
      <c r="BB2854" s="77"/>
      <c r="BC2854" s="77"/>
      <c r="BD2854" s="77"/>
      <c r="BE2854" s="77"/>
      <c r="BF2854" s="77"/>
      <c r="BG2854" s="77"/>
      <c r="BH2854" s="77"/>
      <c r="BI2854" s="77"/>
      <c r="BJ2854" s="77"/>
      <c r="BK2854" s="77"/>
      <c r="BL2854" s="77"/>
      <c r="BM2854" s="77"/>
      <c r="BN2854" s="77"/>
      <c r="BO2854" s="77"/>
      <c r="BP2854" s="77"/>
      <c r="BQ2854" s="77"/>
      <c r="BR2854" s="77"/>
      <c r="BS2854" s="77"/>
      <c r="BT2854" s="77"/>
      <c r="BU2854" s="77"/>
      <c r="BV2854" s="77"/>
      <c r="BW2854" s="77"/>
      <c r="BX2854" s="77"/>
      <c r="BY2854" s="77"/>
      <c r="BZ2854" s="77"/>
      <c r="CA2854" s="77"/>
      <c r="CB2854" s="77"/>
      <c r="CC2854" s="77"/>
      <c r="CD2854" s="77"/>
      <c r="CE2854" s="77"/>
      <c r="CF2854" s="77"/>
      <c r="CG2854" s="77"/>
      <c r="CH2854" s="77"/>
      <c r="CI2854" s="77"/>
      <c r="CJ2854" s="77"/>
      <c r="CK2854" s="77"/>
      <c r="CL2854" s="77"/>
      <c r="CN2854" s="78"/>
      <c r="CO2854" s="77"/>
      <c r="CP2854" s="77"/>
      <c r="CQ2854" s="77"/>
      <c r="CR2854" s="77"/>
      <c r="CS2854" s="77"/>
      <c r="CT2854" s="77"/>
      <c r="CU2854" s="77"/>
      <c r="CV2854" s="77"/>
      <c r="CW2854" s="77"/>
      <c r="CX2854" s="77"/>
      <c r="CY2854" s="77"/>
      <c r="CZ2854" s="77"/>
      <c r="DA2854" s="77"/>
      <c r="DB2854" s="77"/>
      <c r="DC2854" s="77"/>
      <c r="DD2854" s="77"/>
      <c r="DE2854" s="77"/>
      <c r="DF2854" s="77"/>
      <c r="DG2854" s="77"/>
      <c r="DH2854" s="77"/>
      <c r="DI2854" s="77"/>
      <c r="DJ2854" s="77"/>
      <c r="DK2854" s="77"/>
      <c r="DL2854" s="77"/>
    </row>
    <row r="2855" spans="2:116" x14ac:dyDescent="0.4">
      <c r="B2855" t="s">
        <v>332</v>
      </c>
      <c r="D2855" t="s">
        <v>429</v>
      </c>
      <c r="E2855" s="8" t="str">
        <f t="shared" si="5414"/>
        <v>2855 DCOPS-IS</v>
      </c>
      <c r="G2855" s="136" t="str">
        <f>G2841</f>
        <v>Primary revenue driver</v>
      </c>
      <c r="K2855" s="53"/>
      <c r="L2855" s="53"/>
      <c r="M2855" s="53"/>
      <c r="N2855" s="53"/>
      <c r="O2855" s="53"/>
      <c r="P2855" s="53"/>
      <c r="R2855" s="24"/>
      <c r="S2855" s="179" t="str">
        <f t="shared" ref="S2855:AX2855" si="5420">S2841</f>
        <v>S$16</v>
      </c>
      <c r="T2855" s="179" t="str">
        <f t="shared" si="5420"/>
        <v>T$16</v>
      </c>
      <c r="U2855" s="179" t="str">
        <f t="shared" si="5420"/>
        <v>U$16</v>
      </c>
      <c r="V2855" s="179" t="str">
        <f t="shared" si="5420"/>
        <v>V$16</v>
      </c>
      <c r="W2855" s="179" t="str">
        <f t="shared" si="5420"/>
        <v>W$16</v>
      </c>
      <c r="X2855" s="179" t="str">
        <f t="shared" si="5420"/>
        <v>X$16</v>
      </c>
      <c r="Y2855" s="179" t="str">
        <f t="shared" si="5420"/>
        <v>Y$16</v>
      </c>
      <c r="Z2855" s="179" t="str">
        <f t="shared" si="5420"/>
        <v>Z$16</v>
      </c>
      <c r="AA2855" s="179" t="str">
        <f t="shared" si="5420"/>
        <v>AA$16</v>
      </c>
      <c r="AB2855" s="179" t="str">
        <f t="shared" si="5420"/>
        <v>AB$16</v>
      </c>
      <c r="AC2855" s="179" t="str">
        <f t="shared" si="5420"/>
        <v>AC$16</v>
      </c>
      <c r="AD2855" s="179" t="str">
        <f t="shared" si="5420"/>
        <v>AD$16</v>
      </c>
      <c r="AE2855" s="179" t="str">
        <f t="shared" si="5420"/>
        <v>AE$16</v>
      </c>
      <c r="AF2855" s="179" t="str">
        <f t="shared" si="5420"/>
        <v>AF$16</v>
      </c>
      <c r="AG2855" s="179" t="str">
        <f t="shared" si="5420"/>
        <v>AG$16</v>
      </c>
      <c r="AH2855" s="179" t="str">
        <f t="shared" si="5420"/>
        <v>AH$16</v>
      </c>
      <c r="AI2855" s="179" t="str">
        <f t="shared" si="5420"/>
        <v>AI$16</v>
      </c>
      <c r="AJ2855" s="179" t="str">
        <f t="shared" si="5420"/>
        <v>AJ$16</v>
      </c>
      <c r="AK2855" s="179" t="str">
        <f t="shared" si="5420"/>
        <v>AK$16</v>
      </c>
      <c r="AL2855" s="179" t="str">
        <f t="shared" si="5420"/>
        <v>AL$16</v>
      </c>
      <c r="AM2855" s="179" t="str">
        <f t="shared" si="5420"/>
        <v>AM$16</v>
      </c>
      <c r="AN2855" s="179" t="str">
        <f t="shared" si="5420"/>
        <v>AN$16</v>
      </c>
      <c r="AO2855" s="179" t="str">
        <f t="shared" si="5420"/>
        <v>AO$16</v>
      </c>
      <c r="AP2855" s="179" t="str">
        <f t="shared" si="5420"/>
        <v>AP$16</v>
      </c>
      <c r="AQ2855" s="179" t="str">
        <f t="shared" si="5420"/>
        <v>AQ$16</v>
      </c>
      <c r="AR2855" s="179" t="str">
        <f t="shared" si="5420"/>
        <v>AR$16</v>
      </c>
      <c r="AS2855" s="179" t="str">
        <f t="shared" si="5420"/>
        <v>AS$16</v>
      </c>
      <c r="AT2855" s="179" t="str">
        <f t="shared" si="5420"/>
        <v>AT$16</v>
      </c>
      <c r="AU2855" s="179" t="str">
        <f t="shared" si="5420"/>
        <v>AU$16</v>
      </c>
      <c r="AV2855" s="179" t="str">
        <f t="shared" si="5420"/>
        <v>AV$16</v>
      </c>
      <c r="AW2855" s="179" t="str">
        <f t="shared" si="5420"/>
        <v>AW$16</v>
      </c>
      <c r="AX2855" s="179" t="str">
        <f t="shared" si="5420"/>
        <v>AX$16</v>
      </c>
      <c r="AY2855" s="179" t="str">
        <f t="shared" ref="AY2855:CD2855" si="5421">AY2841</f>
        <v>AY$16</v>
      </c>
      <c r="AZ2855" s="179" t="str">
        <f t="shared" si="5421"/>
        <v>AZ$16</v>
      </c>
      <c r="BA2855" s="179" t="str">
        <f t="shared" si="5421"/>
        <v>BA$16</v>
      </c>
      <c r="BB2855" s="179" t="str">
        <f t="shared" si="5421"/>
        <v>BB$16</v>
      </c>
      <c r="BC2855" s="179" t="str">
        <f t="shared" si="5421"/>
        <v>BC$16</v>
      </c>
      <c r="BD2855" s="179" t="str">
        <f t="shared" si="5421"/>
        <v>BD$16</v>
      </c>
      <c r="BE2855" s="179" t="str">
        <f t="shared" si="5421"/>
        <v>BE$16</v>
      </c>
      <c r="BF2855" s="179" t="str">
        <f t="shared" si="5421"/>
        <v>BF$16</v>
      </c>
      <c r="BG2855" s="179" t="str">
        <f t="shared" si="5421"/>
        <v>BG$16</v>
      </c>
      <c r="BH2855" s="179" t="str">
        <f t="shared" si="5421"/>
        <v>BH$16</v>
      </c>
      <c r="BI2855" s="179" t="str">
        <f t="shared" si="5421"/>
        <v>BI$16</v>
      </c>
      <c r="BJ2855" s="179" t="str">
        <f t="shared" si="5421"/>
        <v>BJ$16</v>
      </c>
      <c r="BK2855" s="179" t="str">
        <f t="shared" si="5421"/>
        <v>BK$16</v>
      </c>
      <c r="BL2855" s="179" t="str">
        <f t="shared" si="5421"/>
        <v>BL$16</v>
      </c>
      <c r="BM2855" s="179" t="str">
        <f t="shared" si="5421"/>
        <v>BM$16</v>
      </c>
      <c r="BN2855" s="179" t="str">
        <f t="shared" si="5421"/>
        <v>BN$16</v>
      </c>
      <c r="BO2855" s="179" t="str">
        <f t="shared" si="5421"/>
        <v>BO$16</v>
      </c>
      <c r="BP2855" s="179" t="str">
        <f t="shared" si="5421"/>
        <v>BP$16</v>
      </c>
      <c r="BQ2855" s="179" t="str">
        <f t="shared" si="5421"/>
        <v>BQ$16</v>
      </c>
      <c r="BR2855" s="179" t="str">
        <f t="shared" si="5421"/>
        <v>BR$16</v>
      </c>
      <c r="BS2855" s="179" t="str">
        <f t="shared" si="5421"/>
        <v>BS$16</v>
      </c>
      <c r="BT2855" s="179" t="str">
        <f t="shared" si="5421"/>
        <v>BT$16</v>
      </c>
      <c r="BU2855" s="179" t="str">
        <f t="shared" si="5421"/>
        <v>BU$16</v>
      </c>
      <c r="BV2855" s="179" t="str">
        <f t="shared" si="5421"/>
        <v>BV$16</v>
      </c>
      <c r="BW2855" s="179" t="str">
        <f t="shared" si="5421"/>
        <v>BW$16</v>
      </c>
      <c r="BX2855" s="179" t="str">
        <f t="shared" si="5421"/>
        <v>BX$16</v>
      </c>
      <c r="BY2855" s="179" t="str">
        <f t="shared" si="5421"/>
        <v>BY$16</v>
      </c>
      <c r="BZ2855" s="179" t="str">
        <f t="shared" si="5421"/>
        <v>BZ$16</v>
      </c>
      <c r="CA2855" s="179" t="str">
        <f t="shared" si="5421"/>
        <v>CA$16</v>
      </c>
      <c r="CB2855" s="179" t="str">
        <f t="shared" si="5421"/>
        <v>CB$16</v>
      </c>
      <c r="CC2855" s="179" t="str">
        <f t="shared" si="5421"/>
        <v>CC$16</v>
      </c>
      <c r="CD2855" s="179" t="str">
        <f t="shared" si="5421"/>
        <v>CD$16</v>
      </c>
      <c r="CE2855" s="179" t="str">
        <f t="shared" ref="CE2855:CL2855" si="5422">CE2841</f>
        <v>CE$16</v>
      </c>
      <c r="CF2855" s="179" t="str">
        <f t="shared" si="5422"/>
        <v>CF$16</v>
      </c>
      <c r="CG2855" s="179" t="str">
        <f t="shared" si="5422"/>
        <v>CG$16</v>
      </c>
      <c r="CH2855" s="179" t="str">
        <f t="shared" si="5422"/>
        <v>CH$16</v>
      </c>
      <c r="CI2855" s="179" t="str">
        <f t="shared" si="5422"/>
        <v>CI$16</v>
      </c>
      <c r="CJ2855" s="179" t="str">
        <f t="shared" si="5422"/>
        <v>CJ$16</v>
      </c>
      <c r="CK2855" s="179" t="str">
        <f t="shared" si="5422"/>
        <v>CK$16</v>
      </c>
      <c r="CL2855" s="179" t="str">
        <f t="shared" si="5422"/>
        <v>CL$16</v>
      </c>
      <c r="CO2855" s="179" t="str">
        <f t="shared" ref="CO2855:DK2855" si="5423">CO2841</f>
        <v>CO$16</v>
      </c>
      <c r="CP2855" s="179" t="str">
        <f t="shared" si="5423"/>
        <v>CP$16</v>
      </c>
      <c r="CQ2855" s="179" t="str">
        <f t="shared" si="5423"/>
        <v>CQ$16</v>
      </c>
      <c r="CR2855" s="179" t="str">
        <f t="shared" si="5423"/>
        <v>CR$16</v>
      </c>
      <c r="CS2855" s="179" t="str">
        <f t="shared" si="5423"/>
        <v>CS$16</v>
      </c>
      <c r="CT2855" s="179" t="str">
        <f t="shared" si="5423"/>
        <v>CT$16</v>
      </c>
      <c r="CU2855" s="179" t="str">
        <f t="shared" si="5423"/>
        <v>CU$16</v>
      </c>
      <c r="CV2855" s="179" t="str">
        <f t="shared" si="5423"/>
        <v>CV$16</v>
      </c>
      <c r="CW2855" s="179" t="str">
        <f t="shared" si="5423"/>
        <v>CW$16</v>
      </c>
      <c r="CX2855" s="179" t="str">
        <f t="shared" si="5423"/>
        <v>CX$16</v>
      </c>
      <c r="CY2855" s="179" t="str">
        <f t="shared" si="5423"/>
        <v>CY$16</v>
      </c>
      <c r="CZ2855" s="179" t="str">
        <f t="shared" si="5423"/>
        <v>CZ$16</v>
      </c>
      <c r="DA2855" s="179" t="str">
        <f t="shared" si="5423"/>
        <v>DA$16</v>
      </c>
      <c r="DB2855" s="179" t="str">
        <f t="shared" si="5423"/>
        <v>DB$16</v>
      </c>
      <c r="DC2855" s="179" t="str">
        <f t="shared" si="5423"/>
        <v>DC$16</v>
      </c>
      <c r="DD2855" s="179" t="str">
        <f t="shared" si="5423"/>
        <v>DD$16</v>
      </c>
      <c r="DE2855" s="179" t="str">
        <f t="shared" si="5423"/>
        <v>DE$16</v>
      </c>
      <c r="DF2855" s="179" t="str">
        <f t="shared" si="5423"/>
        <v>DF$16</v>
      </c>
      <c r="DG2855" s="179" t="str">
        <f t="shared" si="5423"/>
        <v>DG$16</v>
      </c>
      <c r="DH2855" s="179" t="str">
        <f t="shared" si="5423"/>
        <v>DH$16</v>
      </c>
      <c r="DI2855" s="179" t="str">
        <f t="shared" si="5423"/>
        <v>DI$16</v>
      </c>
      <c r="DJ2855" s="179" t="str">
        <f t="shared" si="5423"/>
        <v>DJ$16</v>
      </c>
      <c r="DK2855" s="179" t="str">
        <f t="shared" si="5423"/>
        <v>DK$16</v>
      </c>
      <c r="DL2855" s="179" t="str">
        <f t="shared" ref="DL2855" si="5424">DL2841</f>
        <v>DL$16</v>
      </c>
    </row>
    <row r="2856" spans="2:116" x14ac:dyDescent="0.4">
      <c r="B2856" t="s">
        <v>332</v>
      </c>
      <c r="D2856" t="s">
        <v>429</v>
      </c>
      <c r="E2856" s="8" t="str">
        <f t="shared" si="5414"/>
        <v>2856 DCOPS-IS</v>
      </c>
      <c r="G2856" s="136" t="str">
        <f>G2842</f>
        <v>Primary volume driver</v>
      </c>
      <c r="H2856" s="12"/>
      <c r="I2856" s="60"/>
      <c r="J2856" s="60"/>
      <c r="K2856" s="15"/>
      <c r="L2856" s="15"/>
      <c r="M2856" s="15"/>
      <c r="N2856" s="15"/>
      <c r="O2856" s="15"/>
      <c r="P2856" s="15"/>
      <c r="R2856" s="15"/>
      <c r="S2856" s="179" t="str">
        <f t="shared" ref="S2856:AX2856" si="5425">S2842</f>
        <v>S$17</v>
      </c>
      <c r="T2856" s="179" t="str">
        <f t="shared" si="5425"/>
        <v>T$17</v>
      </c>
      <c r="U2856" s="179" t="str">
        <f t="shared" si="5425"/>
        <v>U$17</v>
      </c>
      <c r="V2856" s="179" t="str">
        <f t="shared" si="5425"/>
        <v>V$17</v>
      </c>
      <c r="W2856" s="179" t="str">
        <f t="shared" si="5425"/>
        <v>W$17</v>
      </c>
      <c r="X2856" s="179" t="str">
        <f t="shared" si="5425"/>
        <v>X$17</v>
      </c>
      <c r="Y2856" s="179" t="str">
        <f t="shared" si="5425"/>
        <v>Y$17</v>
      </c>
      <c r="Z2856" s="179" t="str">
        <f t="shared" si="5425"/>
        <v>Z$17</v>
      </c>
      <c r="AA2856" s="179" t="str">
        <f t="shared" si="5425"/>
        <v>AA$17</v>
      </c>
      <c r="AB2856" s="179" t="str">
        <f t="shared" si="5425"/>
        <v>AB$17</v>
      </c>
      <c r="AC2856" s="179" t="str">
        <f t="shared" si="5425"/>
        <v>AC$17</v>
      </c>
      <c r="AD2856" s="179" t="str">
        <f t="shared" si="5425"/>
        <v>AD$17</v>
      </c>
      <c r="AE2856" s="179" t="str">
        <f t="shared" si="5425"/>
        <v>AE$17</v>
      </c>
      <c r="AF2856" s="179" t="str">
        <f t="shared" si="5425"/>
        <v>AF$17</v>
      </c>
      <c r="AG2856" s="179" t="str">
        <f t="shared" si="5425"/>
        <v>AG$17</v>
      </c>
      <c r="AH2856" s="179" t="str">
        <f t="shared" si="5425"/>
        <v>AH$17</v>
      </c>
      <c r="AI2856" s="179" t="str">
        <f t="shared" si="5425"/>
        <v>AI$17</v>
      </c>
      <c r="AJ2856" s="179" t="str">
        <f t="shared" si="5425"/>
        <v>AJ$17</v>
      </c>
      <c r="AK2856" s="179" t="str">
        <f t="shared" si="5425"/>
        <v>AK$17</v>
      </c>
      <c r="AL2856" s="179" t="str">
        <f t="shared" si="5425"/>
        <v>AL$17</v>
      </c>
      <c r="AM2856" s="179" t="str">
        <f t="shared" si="5425"/>
        <v>AM$17</v>
      </c>
      <c r="AN2856" s="179" t="str">
        <f t="shared" si="5425"/>
        <v>AN$17</v>
      </c>
      <c r="AO2856" s="179" t="str">
        <f t="shared" si="5425"/>
        <v>AO$17</v>
      </c>
      <c r="AP2856" s="179" t="str">
        <f t="shared" si="5425"/>
        <v>AP$17</v>
      </c>
      <c r="AQ2856" s="179" t="str">
        <f t="shared" si="5425"/>
        <v>AQ$17</v>
      </c>
      <c r="AR2856" s="179" t="str">
        <f t="shared" si="5425"/>
        <v>AR$17</v>
      </c>
      <c r="AS2856" s="179" t="str">
        <f t="shared" si="5425"/>
        <v>AS$17</v>
      </c>
      <c r="AT2856" s="179" t="str">
        <f t="shared" si="5425"/>
        <v>AT$17</v>
      </c>
      <c r="AU2856" s="179" t="str">
        <f t="shared" si="5425"/>
        <v>AU$17</v>
      </c>
      <c r="AV2856" s="179" t="str">
        <f t="shared" si="5425"/>
        <v>AV$17</v>
      </c>
      <c r="AW2856" s="179" t="str">
        <f t="shared" si="5425"/>
        <v>AW$17</v>
      </c>
      <c r="AX2856" s="179" t="str">
        <f t="shared" si="5425"/>
        <v>AX$17</v>
      </c>
      <c r="AY2856" s="179" t="str">
        <f t="shared" ref="AY2856:CD2856" si="5426">AY2842</f>
        <v>AY$17</v>
      </c>
      <c r="AZ2856" s="179" t="str">
        <f t="shared" si="5426"/>
        <v>AZ$17</v>
      </c>
      <c r="BA2856" s="179" t="str">
        <f t="shared" si="5426"/>
        <v>BA$17</v>
      </c>
      <c r="BB2856" s="179" t="str">
        <f t="shared" si="5426"/>
        <v>BB$17</v>
      </c>
      <c r="BC2856" s="179" t="str">
        <f t="shared" si="5426"/>
        <v>BC$17</v>
      </c>
      <c r="BD2856" s="179" t="str">
        <f t="shared" si="5426"/>
        <v>BD$17</v>
      </c>
      <c r="BE2856" s="179" t="str">
        <f t="shared" si="5426"/>
        <v>BE$17</v>
      </c>
      <c r="BF2856" s="179" t="str">
        <f t="shared" si="5426"/>
        <v>BF$17</v>
      </c>
      <c r="BG2856" s="179" t="str">
        <f t="shared" si="5426"/>
        <v>BG$17</v>
      </c>
      <c r="BH2856" s="179" t="str">
        <f t="shared" si="5426"/>
        <v>BH$17</v>
      </c>
      <c r="BI2856" s="179" t="str">
        <f t="shared" si="5426"/>
        <v>BI$17</v>
      </c>
      <c r="BJ2856" s="179" t="str">
        <f t="shared" si="5426"/>
        <v>BJ$17</v>
      </c>
      <c r="BK2856" s="179" t="str">
        <f t="shared" si="5426"/>
        <v>BK$17</v>
      </c>
      <c r="BL2856" s="179" t="str">
        <f t="shared" si="5426"/>
        <v>BL$17</v>
      </c>
      <c r="BM2856" s="179" t="str">
        <f t="shared" si="5426"/>
        <v>BM$17</v>
      </c>
      <c r="BN2856" s="179" t="str">
        <f t="shared" si="5426"/>
        <v>BN$17</v>
      </c>
      <c r="BO2856" s="179" t="str">
        <f t="shared" si="5426"/>
        <v>BO$17</v>
      </c>
      <c r="BP2856" s="179" t="str">
        <f t="shared" si="5426"/>
        <v>BP$17</v>
      </c>
      <c r="BQ2856" s="179" t="str">
        <f t="shared" si="5426"/>
        <v>BQ$17</v>
      </c>
      <c r="BR2856" s="179" t="str">
        <f t="shared" si="5426"/>
        <v>BR$17</v>
      </c>
      <c r="BS2856" s="179" t="str">
        <f t="shared" si="5426"/>
        <v>BS$17</v>
      </c>
      <c r="BT2856" s="179" t="str">
        <f t="shared" si="5426"/>
        <v>BT$17</v>
      </c>
      <c r="BU2856" s="179" t="str">
        <f t="shared" si="5426"/>
        <v>BU$17</v>
      </c>
      <c r="BV2856" s="179" t="str">
        <f t="shared" si="5426"/>
        <v>BV$17</v>
      </c>
      <c r="BW2856" s="179" t="str">
        <f t="shared" si="5426"/>
        <v>BW$17</v>
      </c>
      <c r="BX2856" s="179" t="str">
        <f t="shared" si="5426"/>
        <v>BX$17</v>
      </c>
      <c r="BY2856" s="179" t="str">
        <f t="shared" si="5426"/>
        <v>BY$17</v>
      </c>
      <c r="BZ2856" s="179" t="str">
        <f t="shared" si="5426"/>
        <v>BZ$17</v>
      </c>
      <c r="CA2856" s="179" t="str">
        <f t="shared" si="5426"/>
        <v>CA$17</v>
      </c>
      <c r="CB2856" s="179" t="str">
        <f t="shared" si="5426"/>
        <v>CB$17</v>
      </c>
      <c r="CC2856" s="179" t="str">
        <f t="shared" si="5426"/>
        <v>CC$17</v>
      </c>
      <c r="CD2856" s="179" t="str">
        <f t="shared" si="5426"/>
        <v>CD$17</v>
      </c>
      <c r="CE2856" s="179" t="str">
        <f t="shared" ref="CE2856:CL2856" si="5427">CE2842</f>
        <v>CE$17</v>
      </c>
      <c r="CF2856" s="179" t="str">
        <f t="shared" si="5427"/>
        <v>CF$17</v>
      </c>
      <c r="CG2856" s="179" t="str">
        <f t="shared" si="5427"/>
        <v>CG$17</v>
      </c>
      <c r="CH2856" s="179" t="str">
        <f t="shared" si="5427"/>
        <v>CH$17</v>
      </c>
      <c r="CI2856" s="179" t="str">
        <f t="shared" si="5427"/>
        <v>CI$17</v>
      </c>
      <c r="CJ2856" s="179" t="str">
        <f t="shared" si="5427"/>
        <v>CJ$17</v>
      </c>
      <c r="CK2856" s="179" t="str">
        <f t="shared" si="5427"/>
        <v>CK$17</v>
      </c>
      <c r="CL2856" s="179" t="str">
        <f t="shared" si="5427"/>
        <v>CL$17</v>
      </c>
      <c r="CN2856" s="60"/>
      <c r="CO2856" s="179" t="str">
        <f t="shared" ref="CO2856:DK2856" si="5428">CO2842</f>
        <v>CO$17</v>
      </c>
      <c r="CP2856" s="179" t="str">
        <f t="shared" si="5428"/>
        <v>CP$17</v>
      </c>
      <c r="CQ2856" s="179" t="str">
        <f t="shared" si="5428"/>
        <v>CQ$17</v>
      </c>
      <c r="CR2856" s="179" t="str">
        <f t="shared" si="5428"/>
        <v>CR$17</v>
      </c>
      <c r="CS2856" s="179" t="str">
        <f t="shared" si="5428"/>
        <v>CS$17</v>
      </c>
      <c r="CT2856" s="179" t="str">
        <f t="shared" si="5428"/>
        <v>CT$17</v>
      </c>
      <c r="CU2856" s="179" t="str">
        <f t="shared" si="5428"/>
        <v>CU$17</v>
      </c>
      <c r="CV2856" s="179" t="str">
        <f t="shared" si="5428"/>
        <v>CV$17</v>
      </c>
      <c r="CW2856" s="179" t="str">
        <f t="shared" si="5428"/>
        <v>CW$17</v>
      </c>
      <c r="CX2856" s="179" t="str">
        <f t="shared" si="5428"/>
        <v>CX$17</v>
      </c>
      <c r="CY2856" s="179" t="str">
        <f t="shared" si="5428"/>
        <v>CY$17</v>
      </c>
      <c r="CZ2856" s="179" t="str">
        <f t="shared" si="5428"/>
        <v>CZ$17</v>
      </c>
      <c r="DA2856" s="179" t="str">
        <f t="shared" si="5428"/>
        <v>DA$17</v>
      </c>
      <c r="DB2856" s="179" t="str">
        <f t="shared" si="5428"/>
        <v>DB$17</v>
      </c>
      <c r="DC2856" s="179" t="str">
        <f t="shared" si="5428"/>
        <v>DC$17</v>
      </c>
      <c r="DD2856" s="179" t="str">
        <f t="shared" si="5428"/>
        <v>DD$17</v>
      </c>
      <c r="DE2856" s="179" t="str">
        <f t="shared" si="5428"/>
        <v>DE$17</v>
      </c>
      <c r="DF2856" s="179" t="str">
        <f t="shared" si="5428"/>
        <v>DF$17</v>
      </c>
      <c r="DG2856" s="179" t="str">
        <f t="shared" si="5428"/>
        <v>DG$17</v>
      </c>
      <c r="DH2856" s="179" t="str">
        <f t="shared" si="5428"/>
        <v>DH$17</v>
      </c>
      <c r="DI2856" s="179" t="str">
        <f t="shared" si="5428"/>
        <v>DI$17</v>
      </c>
      <c r="DJ2856" s="179" t="str">
        <f t="shared" si="5428"/>
        <v>DJ$17</v>
      </c>
      <c r="DK2856" s="179" t="str">
        <f t="shared" si="5428"/>
        <v>DK$17</v>
      </c>
      <c r="DL2856" s="179" t="str">
        <f t="shared" ref="DL2856" si="5429">DL2842</f>
        <v>DL$17</v>
      </c>
    </row>
    <row r="2857" spans="2:116" x14ac:dyDescent="0.4">
      <c r="B2857" t="s">
        <v>332</v>
      </c>
      <c r="D2857" t="s">
        <v>429</v>
      </c>
      <c r="E2857" s="8" t="str">
        <f t="shared" si="5414"/>
        <v>2857 DCOPS-IS</v>
      </c>
      <c r="G2857" s="191" t="str">
        <f>G2847</f>
        <v>% of operating income - direct cost:</v>
      </c>
      <c r="H2857" s="12"/>
      <c r="I2857" s="60"/>
      <c r="J2857" s="60"/>
      <c r="K2857" s="15"/>
      <c r="L2857" s="15"/>
      <c r="M2857" s="15"/>
      <c r="N2857" s="15"/>
      <c r="O2857" s="15"/>
      <c r="P2857" s="15"/>
      <c r="R2857" s="15"/>
      <c r="S2857" s="179">
        <f t="shared" ref="S2857:AX2857" si="5430">S2843</f>
        <v>0</v>
      </c>
      <c r="T2857" s="179">
        <f t="shared" si="5430"/>
        <v>0</v>
      </c>
      <c r="U2857" s="179">
        <f t="shared" si="5430"/>
        <v>0</v>
      </c>
      <c r="V2857" s="179">
        <f t="shared" si="5430"/>
        <v>0</v>
      </c>
      <c r="W2857" s="179">
        <f t="shared" si="5430"/>
        <v>0</v>
      </c>
      <c r="X2857" s="179">
        <f t="shared" si="5430"/>
        <v>0</v>
      </c>
      <c r="Y2857" s="179">
        <f t="shared" si="5430"/>
        <v>0</v>
      </c>
      <c r="Z2857" s="179">
        <f t="shared" si="5430"/>
        <v>0</v>
      </c>
      <c r="AA2857" s="179">
        <f t="shared" si="5430"/>
        <v>0</v>
      </c>
      <c r="AB2857" s="179">
        <f t="shared" si="5430"/>
        <v>0</v>
      </c>
      <c r="AC2857" s="179">
        <f t="shared" si="5430"/>
        <v>0</v>
      </c>
      <c r="AD2857" s="179">
        <f t="shared" si="5430"/>
        <v>0</v>
      </c>
      <c r="AE2857" s="179">
        <f t="shared" si="5430"/>
        <v>0</v>
      </c>
      <c r="AF2857" s="179">
        <f t="shared" si="5430"/>
        <v>0</v>
      </c>
      <c r="AG2857" s="179">
        <f t="shared" si="5430"/>
        <v>0</v>
      </c>
      <c r="AH2857" s="179">
        <f t="shared" si="5430"/>
        <v>0</v>
      </c>
      <c r="AI2857" s="179">
        <f t="shared" si="5430"/>
        <v>0</v>
      </c>
      <c r="AJ2857" s="179">
        <f t="shared" si="5430"/>
        <v>0</v>
      </c>
      <c r="AK2857" s="179">
        <f t="shared" si="5430"/>
        <v>0</v>
      </c>
      <c r="AL2857" s="179">
        <f t="shared" si="5430"/>
        <v>0</v>
      </c>
      <c r="AM2857" s="179">
        <f t="shared" si="5430"/>
        <v>0</v>
      </c>
      <c r="AN2857" s="179">
        <f t="shared" si="5430"/>
        <v>0</v>
      </c>
      <c r="AO2857" s="179">
        <f t="shared" si="5430"/>
        <v>0</v>
      </c>
      <c r="AP2857" s="179">
        <f t="shared" si="5430"/>
        <v>0</v>
      </c>
      <c r="AQ2857" s="179">
        <f t="shared" si="5430"/>
        <v>0</v>
      </c>
      <c r="AR2857" s="179">
        <f t="shared" si="5430"/>
        <v>0</v>
      </c>
      <c r="AS2857" s="179">
        <f t="shared" si="5430"/>
        <v>0</v>
      </c>
      <c r="AT2857" s="179">
        <f t="shared" si="5430"/>
        <v>0</v>
      </c>
      <c r="AU2857" s="179">
        <f t="shared" si="5430"/>
        <v>0</v>
      </c>
      <c r="AV2857" s="179">
        <f t="shared" si="5430"/>
        <v>0</v>
      </c>
      <c r="AW2857" s="179">
        <f t="shared" si="5430"/>
        <v>0</v>
      </c>
      <c r="AX2857" s="179">
        <f t="shared" si="5430"/>
        <v>0</v>
      </c>
      <c r="AY2857" s="179">
        <f t="shared" ref="AY2857:CD2857" si="5431">AY2843</f>
        <v>0</v>
      </c>
      <c r="AZ2857" s="179">
        <f t="shared" si="5431"/>
        <v>0</v>
      </c>
      <c r="BA2857" s="179">
        <f t="shared" si="5431"/>
        <v>0</v>
      </c>
      <c r="BB2857" s="179">
        <f t="shared" si="5431"/>
        <v>0</v>
      </c>
      <c r="BC2857" s="179">
        <f t="shared" si="5431"/>
        <v>0</v>
      </c>
      <c r="BD2857" s="179">
        <f t="shared" si="5431"/>
        <v>0</v>
      </c>
      <c r="BE2857" s="179">
        <f t="shared" si="5431"/>
        <v>0</v>
      </c>
      <c r="BF2857" s="179">
        <f t="shared" si="5431"/>
        <v>0</v>
      </c>
      <c r="BG2857" s="179">
        <f t="shared" si="5431"/>
        <v>0</v>
      </c>
      <c r="BH2857" s="179">
        <f t="shared" si="5431"/>
        <v>0</v>
      </c>
      <c r="BI2857" s="179">
        <f t="shared" si="5431"/>
        <v>0</v>
      </c>
      <c r="BJ2857" s="179">
        <f t="shared" si="5431"/>
        <v>0</v>
      </c>
      <c r="BK2857" s="179">
        <f t="shared" si="5431"/>
        <v>0</v>
      </c>
      <c r="BL2857" s="179">
        <f t="shared" si="5431"/>
        <v>0</v>
      </c>
      <c r="BM2857" s="179">
        <f t="shared" si="5431"/>
        <v>0</v>
      </c>
      <c r="BN2857" s="179">
        <f t="shared" si="5431"/>
        <v>0</v>
      </c>
      <c r="BO2857" s="179">
        <f t="shared" si="5431"/>
        <v>0</v>
      </c>
      <c r="BP2857" s="179">
        <f t="shared" si="5431"/>
        <v>0</v>
      </c>
      <c r="BQ2857" s="179">
        <f t="shared" si="5431"/>
        <v>0</v>
      </c>
      <c r="BR2857" s="179">
        <f t="shared" si="5431"/>
        <v>0</v>
      </c>
      <c r="BS2857" s="179">
        <f t="shared" si="5431"/>
        <v>0</v>
      </c>
      <c r="BT2857" s="179">
        <f t="shared" si="5431"/>
        <v>0</v>
      </c>
      <c r="BU2857" s="179">
        <f t="shared" si="5431"/>
        <v>0</v>
      </c>
      <c r="BV2857" s="179">
        <f t="shared" si="5431"/>
        <v>0</v>
      </c>
      <c r="BW2857" s="179">
        <f t="shared" si="5431"/>
        <v>0</v>
      </c>
      <c r="BX2857" s="179">
        <f t="shared" si="5431"/>
        <v>0</v>
      </c>
      <c r="BY2857" s="179">
        <f t="shared" si="5431"/>
        <v>0</v>
      </c>
      <c r="BZ2857" s="179">
        <f t="shared" si="5431"/>
        <v>0</v>
      </c>
      <c r="CA2857" s="179">
        <f t="shared" si="5431"/>
        <v>0</v>
      </c>
      <c r="CB2857" s="179">
        <f t="shared" si="5431"/>
        <v>0</v>
      </c>
      <c r="CC2857" s="179">
        <f t="shared" si="5431"/>
        <v>0</v>
      </c>
      <c r="CD2857" s="179">
        <f t="shared" si="5431"/>
        <v>0</v>
      </c>
      <c r="CE2857" s="179">
        <f t="shared" ref="CE2857:CL2857" si="5432">CE2843</f>
        <v>0</v>
      </c>
      <c r="CF2857" s="179">
        <f t="shared" si="5432"/>
        <v>0</v>
      </c>
      <c r="CG2857" s="179">
        <f t="shared" si="5432"/>
        <v>0</v>
      </c>
      <c r="CH2857" s="179">
        <f t="shared" si="5432"/>
        <v>0</v>
      </c>
      <c r="CI2857" s="179">
        <f t="shared" si="5432"/>
        <v>0</v>
      </c>
      <c r="CJ2857" s="179">
        <f t="shared" si="5432"/>
        <v>0</v>
      </c>
      <c r="CK2857" s="179">
        <f t="shared" si="5432"/>
        <v>0</v>
      </c>
      <c r="CL2857" s="179">
        <f t="shared" si="5432"/>
        <v>0</v>
      </c>
      <c r="CN2857" s="60"/>
      <c r="CO2857" s="179">
        <f t="shared" ref="CO2857:DK2857" si="5433">CO2843</f>
        <v>0</v>
      </c>
      <c r="CP2857" s="179">
        <f t="shared" si="5433"/>
        <v>0</v>
      </c>
      <c r="CQ2857" s="179">
        <f t="shared" si="5433"/>
        <v>0</v>
      </c>
      <c r="CR2857" s="179">
        <f t="shared" si="5433"/>
        <v>0</v>
      </c>
      <c r="CS2857" s="179">
        <f t="shared" si="5433"/>
        <v>0</v>
      </c>
      <c r="CT2857" s="179">
        <f t="shared" si="5433"/>
        <v>0</v>
      </c>
      <c r="CU2857" s="179">
        <f t="shared" si="5433"/>
        <v>0</v>
      </c>
      <c r="CV2857" s="179">
        <f t="shared" si="5433"/>
        <v>0</v>
      </c>
      <c r="CW2857" s="179">
        <f t="shared" si="5433"/>
        <v>0</v>
      </c>
      <c r="CX2857" s="179">
        <f t="shared" si="5433"/>
        <v>0</v>
      </c>
      <c r="CY2857" s="179">
        <f t="shared" si="5433"/>
        <v>0</v>
      </c>
      <c r="CZ2857" s="179">
        <f t="shared" si="5433"/>
        <v>0</v>
      </c>
      <c r="DA2857" s="179">
        <f t="shared" si="5433"/>
        <v>0</v>
      </c>
      <c r="DB2857" s="179">
        <f t="shared" si="5433"/>
        <v>0</v>
      </c>
      <c r="DC2857" s="179">
        <f t="shared" si="5433"/>
        <v>0</v>
      </c>
      <c r="DD2857" s="179">
        <f t="shared" si="5433"/>
        <v>0</v>
      </c>
      <c r="DE2857" s="179">
        <f t="shared" si="5433"/>
        <v>0</v>
      </c>
      <c r="DF2857" s="179">
        <f t="shared" si="5433"/>
        <v>0</v>
      </c>
      <c r="DG2857" s="179">
        <f t="shared" si="5433"/>
        <v>0</v>
      </c>
      <c r="DH2857" s="179">
        <f t="shared" si="5433"/>
        <v>0</v>
      </c>
      <c r="DI2857" s="179">
        <f t="shared" si="5433"/>
        <v>0</v>
      </c>
      <c r="DJ2857" s="179">
        <f t="shared" si="5433"/>
        <v>0</v>
      </c>
      <c r="DK2857" s="179">
        <f t="shared" si="5433"/>
        <v>0</v>
      </c>
      <c r="DL2857" s="179">
        <f t="shared" ref="DL2857" si="5434">DL2843</f>
        <v>0</v>
      </c>
    </row>
    <row r="2858" spans="2:116" x14ac:dyDescent="0.4">
      <c r="B2858" t="s">
        <v>332</v>
      </c>
      <c r="D2858" t="s">
        <v>429</v>
      </c>
      <c r="E2858" s="8" t="str">
        <f t="shared" ref="E2858" si="5435">ROW()&amp;" "&amp;D2858</f>
        <v>2858 DCOPS-IS</v>
      </c>
      <c r="G2858" s="241" t="str">
        <f>IFERROR(SUBSTITUTE(TRIM(MID(G2847, SEARCH("-", G2847) + 1, LEN(G2847))),":",""),"no unit")</f>
        <v>direct cost</v>
      </c>
      <c r="H2858" s="12"/>
      <c r="I2858" s="60"/>
      <c r="J2858" s="60"/>
      <c r="K2858" s="15"/>
      <c r="L2858" s="15"/>
      <c r="M2858" s="15"/>
      <c r="N2858" s="15"/>
      <c r="O2858" s="15"/>
      <c r="P2858" s="15"/>
      <c r="R2858" s="15"/>
      <c r="S2858" s="179"/>
      <c r="T2858" s="179"/>
      <c r="U2858" s="179"/>
      <c r="V2858" s="179"/>
      <c r="W2858" s="179"/>
      <c r="X2858" s="179"/>
      <c r="Y2858" s="179"/>
      <c r="Z2858" s="179"/>
      <c r="AA2858" s="179"/>
      <c r="AB2858" s="179"/>
      <c r="AC2858" s="179"/>
      <c r="AD2858" s="179"/>
      <c r="AE2858" s="179"/>
      <c r="AF2858" s="179"/>
      <c r="AG2858" s="179"/>
      <c r="AH2858" s="179"/>
      <c r="AI2858" s="179"/>
      <c r="AJ2858" s="179"/>
      <c r="AK2858" s="179"/>
      <c r="AL2858" s="179"/>
      <c r="AM2858" s="179"/>
      <c r="AN2858" s="179"/>
      <c r="AO2858" s="179"/>
      <c r="AP2858" s="179"/>
      <c r="AQ2858" s="179"/>
      <c r="AR2858" s="179"/>
      <c r="AS2858" s="179"/>
      <c r="AT2858" s="179"/>
      <c r="AU2858" s="179"/>
      <c r="AV2858" s="179"/>
      <c r="AW2858" s="179"/>
      <c r="AX2858" s="179"/>
      <c r="AY2858" s="179"/>
      <c r="AZ2858" s="179"/>
      <c r="BA2858" s="179"/>
      <c r="BB2858" s="179"/>
      <c r="BC2858" s="179"/>
      <c r="BD2858" s="179"/>
      <c r="BE2858" s="179"/>
      <c r="BF2858" s="179"/>
      <c r="BG2858" s="179"/>
      <c r="BH2858" s="179"/>
      <c r="BI2858" s="179"/>
      <c r="BJ2858" s="179"/>
      <c r="BK2858" s="179"/>
      <c r="BL2858" s="179"/>
      <c r="BM2858" s="179"/>
      <c r="BN2858" s="179"/>
      <c r="BO2858" s="179"/>
      <c r="BP2858" s="179"/>
      <c r="BQ2858" s="179"/>
      <c r="BR2858" s="179"/>
      <c r="BS2858" s="179"/>
      <c r="BT2858" s="179"/>
      <c r="BU2858" s="179"/>
      <c r="BV2858" s="179"/>
      <c r="BW2858" s="179"/>
      <c r="BX2858" s="179"/>
      <c r="BY2858" s="179"/>
      <c r="BZ2858" s="179"/>
      <c r="CA2858" s="179"/>
      <c r="CB2858" s="179"/>
      <c r="CC2858" s="179"/>
      <c r="CD2858" s="179"/>
      <c r="CE2858" s="179"/>
      <c r="CF2858" s="179"/>
      <c r="CG2858" s="179"/>
      <c r="CH2858" s="179"/>
      <c r="CI2858" s="179"/>
      <c r="CJ2858" s="179"/>
      <c r="CK2858" s="179"/>
      <c r="CL2858" s="179"/>
      <c r="CN2858" s="60"/>
      <c r="CO2858" s="179"/>
      <c r="CP2858" s="179"/>
      <c r="CQ2858" s="179"/>
      <c r="CR2858" s="179"/>
      <c r="CS2858" s="179"/>
      <c r="CT2858" s="179"/>
      <c r="CU2858" s="179"/>
      <c r="CV2858" s="179"/>
      <c r="CW2858" s="179"/>
      <c r="CX2858" s="179"/>
      <c r="CY2858" s="179"/>
      <c r="CZ2858" s="179"/>
      <c r="DA2858" s="179"/>
      <c r="DB2858" s="179"/>
      <c r="DC2858" s="179"/>
      <c r="DD2858" s="179"/>
      <c r="DE2858" s="179"/>
      <c r="DF2858" s="179"/>
      <c r="DG2858" s="179"/>
      <c r="DH2858" s="179"/>
      <c r="DI2858" s="179"/>
      <c r="DJ2858" s="179"/>
      <c r="DK2858" s="179"/>
      <c r="DL2858" s="179"/>
    </row>
    <row r="2859" spans="2:116" x14ac:dyDescent="0.4">
      <c r="B2859" t="s">
        <v>332</v>
      </c>
      <c r="D2859" t="s">
        <v>429</v>
      </c>
      <c r="E2859" s="8" t="str">
        <f t="shared" si="5414"/>
        <v>2859 DCOPS-IS</v>
      </c>
      <c r="G2859" s="136" t="str">
        <f>G2845</f>
        <v>Secondary revenue driver</v>
      </c>
      <c r="H2859" s="12"/>
      <c r="I2859" s="60"/>
      <c r="J2859" s="60"/>
      <c r="K2859" s="15"/>
      <c r="L2859" s="15"/>
      <c r="M2859" s="15"/>
      <c r="N2859" s="15"/>
      <c r="O2859" s="15"/>
      <c r="P2859" s="15"/>
      <c r="R2859" s="15"/>
      <c r="S2859" s="4" t="str">
        <f>ADDRESS(ROW(S2851),COLUMN(S2851),2)</f>
        <v>S$2851</v>
      </c>
      <c r="T2859" s="4" t="str">
        <f t="shared" ref="T2859:AY2859" si="5436">ADDRESS(ROW(T2840),COLUMN(T2840),2)</f>
        <v>T$2840</v>
      </c>
      <c r="U2859" s="4" t="str">
        <f t="shared" si="5436"/>
        <v>U$2840</v>
      </c>
      <c r="V2859" s="4" t="str">
        <f t="shared" si="5436"/>
        <v>V$2840</v>
      </c>
      <c r="W2859" s="4" t="str">
        <f t="shared" si="5436"/>
        <v>W$2840</v>
      </c>
      <c r="X2859" s="4" t="str">
        <f t="shared" si="5436"/>
        <v>X$2840</v>
      </c>
      <c r="Y2859" s="4" t="str">
        <f t="shared" si="5436"/>
        <v>Y$2840</v>
      </c>
      <c r="Z2859" s="4" t="str">
        <f t="shared" si="5436"/>
        <v>Z$2840</v>
      </c>
      <c r="AA2859" s="4" t="str">
        <f t="shared" si="5436"/>
        <v>AA$2840</v>
      </c>
      <c r="AB2859" s="4" t="str">
        <f t="shared" si="5436"/>
        <v>AB$2840</v>
      </c>
      <c r="AC2859" s="4" t="str">
        <f t="shared" si="5436"/>
        <v>AC$2840</v>
      </c>
      <c r="AD2859" s="4" t="str">
        <f t="shared" si="5436"/>
        <v>AD$2840</v>
      </c>
      <c r="AE2859" s="4" t="str">
        <f t="shared" si="5436"/>
        <v>AE$2840</v>
      </c>
      <c r="AF2859" s="4" t="str">
        <f t="shared" si="5436"/>
        <v>AF$2840</v>
      </c>
      <c r="AG2859" s="4" t="str">
        <f t="shared" si="5436"/>
        <v>AG$2840</v>
      </c>
      <c r="AH2859" s="4" t="str">
        <f t="shared" si="5436"/>
        <v>AH$2840</v>
      </c>
      <c r="AI2859" s="4" t="str">
        <f t="shared" si="5436"/>
        <v>AI$2840</v>
      </c>
      <c r="AJ2859" s="4" t="str">
        <f t="shared" si="5436"/>
        <v>AJ$2840</v>
      </c>
      <c r="AK2859" s="4" t="str">
        <f t="shared" si="5436"/>
        <v>AK$2840</v>
      </c>
      <c r="AL2859" s="4" t="str">
        <f t="shared" si="5436"/>
        <v>AL$2840</v>
      </c>
      <c r="AM2859" s="4" t="str">
        <f t="shared" si="5436"/>
        <v>AM$2840</v>
      </c>
      <c r="AN2859" s="4" t="str">
        <f t="shared" si="5436"/>
        <v>AN$2840</v>
      </c>
      <c r="AO2859" s="4" t="str">
        <f t="shared" si="5436"/>
        <v>AO$2840</v>
      </c>
      <c r="AP2859" s="4" t="str">
        <f t="shared" si="5436"/>
        <v>AP$2840</v>
      </c>
      <c r="AQ2859" s="4" t="str">
        <f t="shared" si="5436"/>
        <v>AQ$2840</v>
      </c>
      <c r="AR2859" s="4" t="str">
        <f t="shared" si="5436"/>
        <v>AR$2840</v>
      </c>
      <c r="AS2859" s="4" t="str">
        <f t="shared" si="5436"/>
        <v>AS$2840</v>
      </c>
      <c r="AT2859" s="4" t="str">
        <f t="shared" si="5436"/>
        <v>AT$2840</v>
      </c>
      <c r="AU2859" s="4" t="str">
        <f t="shared" si="5436"/>
        <v>AU$2840</v>
      </c>
      <c r="AV2859" s="4" t="str">
        <f t="shared" si="5436"/>
        <v>AV$2840</v>
      </c>
      <c r="AW2859" s="4" t="str">
        <f t="shared" si="5436"/>
        <v>AW$2840</v>
      </c>
      <c r="AX2859" s="4" t="str">
        <f t="shared" si="5436"/>
        <v>AX$2840</v>
      </c>
      <c r="AY2859" s="4" t="str">
        <f t="shared" si="5436"/>
        <v>AY$2840</v>
      </c>
      <c r="AZ2859" s="4" t="str">
        <f t="shared" ref="AZ2859:CE2859" si="5437">ADDRESS(ROW(AZ2840),COLUMN(AZ2840),2)</f>
        <v>AZ$2840</v>
      </c>
      <c r="BA2859" s="4" t="str">
        <f t="shared" si="5437"/>
        <v>BA$2840</v>
      </c>
      <c r="BB2859" s="4" t="str">
        <f t="shared" si="5437"/>
        <v>BB$2840</v>
      </c>
      <c r="BC2859" s="4" t="str">
        <f t="shared" si="5437"/>
        <v>BC$2840</v>
      </c>
      <c r="BD2859" s="4" t="str">
        <f t="shared" si="5437"/>
        <v>BD$2840</v>
      </c>
      <c r="BE2859" s="4" t="str">
        <f t="shared" si="5437"/>
        <v>BE$2840</v>
      </c>
      <c r="BF2859" s="4" t="str">
        <f t="shared" si="5437"/>
        <v>BF$2840</v>
      </c>
      <c r="BG2859" s="4" t="str">
        <f t="shared" si="5437"/>
        <v>BG$2840</v>
      </c>
      <c r="BH2859" s="4" t="str">
        <f t="shared" si="5437"/>
        <v>BH$2840</v>
      </c>
      <c r="BI2859" s="4" t="str">
        <f t="shared" si="5437"/>
        <v>BI$2840</v>
      </c>
      <c r="BJ2859" s="4" t="str">
        <f t="shared" si="5437"/>
        <v>BJ$2840</v>
      </c>
      <c r="BK2859" s="4" t="str">
        <f t="shared" si="5437"/>
        <v>BK$2840</v>
      </c>
      <c r="BL2859" s="4" t="str">
        <f t="shared" si="5437"/>
        <v>BL$2840</v>
      </c>
      <c r="BM2859" s="4" t="str">
        <f t="shared" si="5437"/>
        <v>BM$2840</v>
      </c>
      <c r="BN2859" s="4" t="str">
        <f t="shared" si="5437"/>
        <v>BN$2840</v>
      </c>
      <c r="BO2859" s="4" t="str">
        <f t="shared" si="5437"/>
        <v>BO$2840</v>
      </c>
      <c r="BP2859" s="4" t="str">
        <f t="shared" si="5437"/>
        <v>BP$2840</v>
      </c>
      <c r="BQ2859" s="4" t="str">
        <f t="shared" si="5437"/>
        <v>BQ$2840</v>
      </c>
      <c r="BR2859" s="4" t="str">
        <f t="shared" si="5437"/>
        <v>BR$2840</v>
      </c>
      <c r="BS2859" s="4" t="str">
        <f t="shared" si="5437"/>
        <v>BS$2840</v>
      </c>
      <c r="BT2859" s="4" t="str">
        <f t="shared" si="5437"/>
        <v>BT$2840</v>
      </c>
      <c r="BU2859" s="4" t="str">
        <f t="shared" si="5437"/>
        <v>BU$2840</v>
      </c>
      <c r="BV2859" s="4" t="str">
        <f t="shared" si="5437"/>
        <v>BV$2840</v>
      </c>
      <c r="BW2859" s="4" t="str">
        <f t="shared" si="5437"/>
        <v>BW$2840</v>
      </c>
      <c r="BX2859" s="4" t="str">
        <f t="shared" si="5437"/>
        <v>BX$2840</v>
      </c>
      <c r="BY2859" s="4" t="str">
        <f t="shared" si="5437"/>
        <v>BY$2840</v>
      </c>
      <c r="BZ2859" s="4" t="str">
        <f t="shared" si="5437"/>
        <v>BZ$2840</v>
      </c>
      <c r="CA2859" s="4" t="str">
        <f t="shared" si="5437"/>
        <v>CA$2840</v>
      </c>
      <c r="CB2859" s="4" t="str">
        <f t="shared" si="5437"/>
        <v>CB$2840</v>
      </c>
      <c r="CC2859" s="4" t="str">
        <f t="shared" si="5437"/>
        <v>CC$2840</v>
      </c>
      <c r="CD2859" s="4" t="str">
        <f t="shared" si="5437"/>
        <v>CD$2840</v>
      </c>
      <c r="CE2859" s="4" t="str">
        <f t="shared" si="5437"/>
        <v>CE$2840</v>
      </c>
      <c r="CF2859" s="4" t="str">
        <f t="shared" ref="CF2859:CL2859" si="5438">ADDRESS(ROW(CF2840),COLUMN(CF2840),2)</f>
        <v>CF$2840</v>
      </c>
      <c r="CG2859" s="4" t="str">
        <f t="shared" si="5438"/>
        <v>CG$2840</v>
      </c>
      <c r="CH2859" s="4" t="str">
        <f t="shared" si="5438"/>
        <v>CH$2840</v>
      </c>
      <c r="CI2859" s="4" t="str">
        <f t="shared" si="5438"/>
        <v>CI$2840</v>
      </c>
      <c r="CJ2859" s="4" t="str">
        <f t="shared" si="5438"/>
        <v>CJ$2840</v>
      </c>
      <c r="CK2859" s="4" t="str">
        <f t="shared" si="5438"/>
        <v>CK$2840</v>
      </c>
      <c r="CL2859" s="4" t="str">
        <f t="shared" si="5438"/>
        <v>CL$2840</v>
      </c>
      <c r="CN2859" s="60"/>
      <c r="CO2859" s="4" t="str">
        <f t="shared" ref="CO2859:DK2859" si="5439">ADDRESS(ROW(CO2840),COLUMN(CO2840),2)</f>
        <v>CO$2840</v>
      </c>
      <c r="CP2859" s="4" t="str">
        <f t="shared" si="5439"/>
        <v>CP$2840</v>
      </c>
      <c r="CQ2859" s="4" t="str">
        <f t="shared" si="5439"/>
        <v>CQ$2840</v>
      </c>
      <c r="CR2859" s="4" t="str">
        <f t="shared" si="5439"/>
        <v>CR$2840</v>
      </c>
      <c r="CS2859" s="4" t="str">
        <f t="shared" si="5439"/>
        <v>CS$2840</v>
      </c>
      <c r="CT2859" s="4" t="str">
        <f t="shared" si="5439"/>
        <v>CT$2840</v>
      </c>
      <c r="CU2859" s="4" t="str">
        <f t="shared" si="5439"/>
        <v>CU$2840</v>
      </c>
      <c r="CV2859" s="4" t="str">
        <f t="shared" si="5439"/>
        <v>CV$2840</v>
      </c>
      <c r="CW2859" s="4" t="str">
        <f t="shared" si="5439"/>
        <v>CW$2840</v>
      </c>
      <c r="CX2859" s="4" t="str">
        <f t="shared" si="5439"/>
        <v>CX$2840</v>
      </c>
      <c r="CY2859" s="4" t="str">
        <f t="shared" si="5439"/>
        <v>CY$2840</v>
      </c>
      <c r="CZ2859" s="4" t="str">
        <f t="shared" si="5439"/>
        <v>CZ$2840</v>
      </c>
      <c r="DA2859" s="4" t="str">
        <f t="shared" si="5439"/>
        <v>DA$2840</v>
      </c>
      <c r="DB2859" s="4" t="str">
        <f t="shared" si="5439"/>
        <v>DB$2840</v>
      </c>
      <c r="DC2859" s="4" t="str">
        <f t="shared" si="5439"/>
        <v>DC$2840</v>
      </c>
      <c r="DD2859" s="4" t="str">
        <f t="shared" si="5439"/>
        <v>DD$2840</v>
      </c>
      <c r="DE2859" s="4" t="str">
        <f t="shared" si="5439"/>
        <v>DE$2840</v>
      </c>
      <c r="DF2859" s="4" t="str">
        <f t="shared" si="5439"/>
        <v>DF$2840</v>
      </c>
      <c r="DG2859" s="4" t="str">
        <f t="shared" si="5439"/>
        <v>DG$2840</v>
      </c>
      <c r="DH2859" s="4" t="str">
        <f t="shared" si="5439"/>
        <v>DH$2840</v>
      </c>
      <c r="DI2859" s="4" t="str">
        <f t="shared" si="5439"/>
        <v>DI$2840</v>
      </c>
      <c r="DJ2859" s="4" t="str">
        <f t="shared" si="5439"/>
        <v>DJ$2840</v>
      </c>
      <c r="DK2859" s="4" t="str">
        <f t="shared" si="5439"/>
        <v>DK$2840</v>
      </c>
      <c r="DL2859" s="4" t="str">
        <f t="shared" ref="DL2859" si="5440">ADDRESS(ROW(DL2840),COLUMN(DL2840),2)</f>
        <v>DL$2840</v>
      </c>
    </row>
    <row r="2860" spans="2:116" x14ac:dyDescent="0.4">
      <c r="B2860" t="s">
        <v>332</v>
      </c>
      <c r="D2860" t="s">
        <v>429</v>
      </c>
      <c r="E2860" s="8" t="str">
        <f t="shared" si="5414"/>
        <v>2860 DCOPS-IS</v>
      </c>
      <c r="G2860" s="136" t="str">
        <f>G2846</f>
        <v>Secondary volume driver</v>
      </c>
      <c r="H2860" s="12"/>
      <c r="I2860" s="60"/>
      <c r="J2860" s="60"/>
      <c r="K2860" s="15"/>
      <c r="L2860" s="15"/>
      <c r="M2860" s="15"/>
      <c r="N2860" s="15"/>
      <c r="O2860" s="15"/>
      <c r="P2860" s="15"/>
      <c r="R2860" s="15"/>
      <c r="S2860" s="179" t="str">
        <f t="shared" ref="S2860:AX2860" si="5441">S2846</f>
        <v>S$19</v>
      </c>
      <c r="T2860" s="179" t="str">
        <f t="shared" si="5441"/>
        <v>T$19</v>
      </c>
      <c r="U2860" s="179" t="str">
        <f t="shared" si="5441"/>
        <v>U$19</v>
      </c>
      <c r="V2860" s="179" t="str">
        <f t="shared" si="5441"/>
        <v>V$19</v>
      </c>
      <c r="W2860" s="179" t="str">
        <f t="shared" si="5441"/>
        <v>W$19</v>
      </c>
      <c r="X2860" s="179" t="str">
        <f t="shared" si="5441"/>
        <v>X$19</v>
      </c>
      <c r="Y2860" s="179" t="str">
        <f t="shared" si="5441"/>
        <v>Y$19</v>
      </c>
      <c r="Z2860" s="179" t="str">
        <f t="shared" si="5441"/>
        <v>Z$19</v>
      </c>
      <c r="AA2860" s="179" t="str">
        <f t="shared" si="5441"/>
        <v>AA$19</v>
      </c>
      <c r="AB2860" s="179" t="str">
        <f t="shared" si="5441"/>
        <v>AB$19</v>
      </c>
      <c r="AC2860" s="179" t="str">
        <f t="shared" si="5441"/>
        <v>AC$19</v>
      </c>
      <c r="AD2860" s="179" t="str">
        <f t="shared" si="5441"/>
        <v>AD$19</v>
      </c>
      <c r="AE2860" s="179" t="str">
        <f t="shared" si="5441"/>
        <v>AE$19</v>
      </c>
      <c r="AF2860" s="179" t="str">
        <f t="shared" si="5441"/>
        <v>AF$19</v>
      </c>
      <c r="AG2860" s="179" t="str">
        <f t="shared" si="5441"/>
        <v>AG$19</v>
      </c>
      <c r="AH2860" s="179" t="str">
        <f t="shared" si="5441"/>
        <v>AH$19</v>
      </c>
      <c r="AI2860" s="179" t="str">
        <f t="shared" si="5441"/>
        <v>AI$19</v>
      </c>
      <c r="AJ2860" s="179" t="str">
        <f t="shared" si="5441"/>
        <v>AJ$19</v>
      </c>
      <c r="AK2860" s="179" t="str">
        <f t="shared" si="5441"/>
        <v>AK$19</v>
      </c>
      <c r="AL2860" s="179" t="str">
        <f t="shared" si="5441"/>
        <v>AL$19</v>
      </c>
      <c r="AM2860" s="179" t="str">
        <f t="shared" si="5441"/>
        <v>AM$19</v>
      </c>
      <c r="AN2860" s="179" t="str">
        <f t="shared" si="5441"/>
        <v>AN$19</v>
      </c>
      <c r="AO2860" s="179" t="str">
        <f t="shared" si="5441"/>
        <v>AO$19</v>
      </c>
      <c r="AP2860" s="179" t="str">
        <f t="shared" si="5441"/>
        <v>AP$19</v>
      </c>
      <c r="AQ2860" s="179" t="str">
        <f t="shared" si="5441"/>
        <v>AQ$19</v>
      </c>
      <c r="AR2860" s="179" t="str">
        <f t="shared" si="5441"/>
        <v>AR$19</v>
      </c>
      <c r="AS2860" s="179" t="str">
        <f t="shared" si="5441"/>
        <v>AS$19</v>
      </c>
      <c r="AT2860" s="179" t="str">
        <f t="shared" si="5441"/>
        <v>AT$19</v>
      </c>
      <c r="AU2860" s="179" t="str">
        <f t="shared" si="5441"/>
        <v>AU$19</v>
      </c>
      <c r="AV2860" s="179" t="str">
        <f t="shared" si="5441"/>
        <v>AV$19</v>
      </c>
      <c r="AW2860" s="179" t="str">
        <f t="shared" si="5441"/>
        <v>AW$19</v>
      </c>
      <c r="AX2860" s="179" t="str">
        <f t="shared" si="5441"/>
        <v>AX$19</v>
      </c>
      <c r="AY2860" s="179" t="str">
        <f t="shared" ref="AY2860:CD2860" si="5442">AY2846</f>
        <v>AY$19</v>
      </c>
      <c r="AZ2860" s="179" t="str">
        <f t="shared" si="5442"/>
        <v>AZ$19</v>
      </c>
      <c r="BA2860" s="179" t="str">
        <f t="shared" si="5442"/>
        <v>BA$19</v>
      </c>
      <c r="BB2860" s="179" t="str">
        <f t="shared" si="5442"/>
        <v>BB$19</v>
      </c>
      <c r="BC2860" s="179" t="str">
        <f t="shared" si="5442"/>
        <v>BC$19</v>
      </c>
      <c r="BD2860" s="179" t="str">
        <f t="shared" si="5442"/>
        <v>BD$19</v>
      </c>
      <c r="BE2860" s="179" t="str">
        <f t="shared" si="5442"/>
        <v>BE$19</v>
      </c>
      <c r="BF2860" s="179" t="str">
        <f t="shared" si="5442"/>
        <v>BF$19</v>
      </c>
      <c r="BG2860" s="179" t="str">
        <f t="shared" si="5442"/>
        <v>BG$19</v>
      </c>
      <c r="BH2860" s="179" t="str">
        <f t="shared" si="5442"/>
        <v>BH$19</v>
      </c>
      <c r="BI2860" s="179" t="str">
        <f t="shared" si="5442"/>
        <v>BI$19</v>
      </c>
      <c r="BJ2860" s="179" t="str">
        <f t="shared" si="5442"/>
        <v>BJ$19</v>
      </c>
      <c r="BK2860" s="179" t="str">
        <f t="shared" si="5442"/>
        <v>BK$19</v>
      </c>
      <c r="BL2860" s="179" t="str">
        <f t="shared" si="5442"/>
        <v>BL$19</v>
      </c>
      <c r="BM2860" s="179" t="str">
        <f t="shared" si="5442"/>
        <v>BM$19</v>
      </c>
      <c r="BN2860" s="179" t="str">
        <f t="shared" si="5442"/>
        <v>BN$19</v>
      </c>
      <c r="BO2860" s="179" t="str">
        <f t="shared" si="5442"/>
        <v>BO$19</v>
      </c>
      <c r="BP2860" s="179" t="str">
        <f t="shared" si="5442"/>
        <v>BP$19</v>
      </c>
      <c r="BQ2860" s="179" t="str">
        <f t="shared" si="5442"/>
        <v>BQ$19</v>
      </c>
      <c r="BR2860" s="179" t="str">
        <f t="shared" si="5442"/>
        <v>BR$19</v>
      </c>
      <c r="BS2860" s="179" t="str">
        <f t="shared" si="5442"/>
        <v>BS$19</v>
      </c>
      <c r="BT2860" s="179" t="str">
        <f t="shared" si="5442"/>
        <v>BT$19</v>
      </c>
      <c r="BU2860" s="179" t="str">
        <f t="shared" si="5442"/>
        <v>BU$19</v>
      </c>
      <c r="BV2860" s="179" t="str">
        <f t="shared" si="5442"/>
        <v>BV$19</v>
      </c>
      <c r="BW2860" s="179" t="str">
        <f t="shared" si="5442"/>
        <v>BW$19</v>
      </c>
      <c r="BX2860" s="179" t="str">
        <f t="shared" si="5442"/>
        <v>BX$19</v>
      </c>
      <c r="BY2860" s="179" t="str">
        <f t="shared" si="5442"/>
        <v>BY$19</v>
      </c>
      <c r="BZ2860" s="179" t="str">
        <f t="shared" si="5442"/>
        <v>BZ$19</v>
      </c>
      <c r="CA2860" s="179" t="str">
        <f t="shared" si="5442"/>
        <v>CA$19</v>
      </c>
      <c r="CB2860" s="179" t="str">
        <f t="shared" si="5442"/>
        <v>CB$19</v>
      </c>
      <c r="CC2860" s="179" t="str">
        <f t="shared" si="5442"/>
        <v>CC$19</v>
      </c>
      <c r="CD2860" s="179" t="str">
        <f t="shared" si="5442"/>
        <v>CD$19</v>
      </c>
      <c r="CE2860" s="179" t="str">
        <f t="shared" ref="CE2860:CL2860" si="5443">CE2846</f>
        <v>CE$19</v>
      </c>
      <c r="CF2860" s="179" t="str">
        <f t="shared" si="5443"/>
        <v>CF$19</v>
      </c>
      <c r="CG2860" s="179" t="str">
        <f t="shared" si="5443"/>
        <v>CG$19</v>
      </c>
      <c r="CH2860" s="179" t="str">
        <f t="shared" si="5443"/>
        <v>CH$19</v>
      </c>
      <c r="CI2860" s="179" t="str">
        <f t="shared" si="5443"/>
        <v>CI$19</v>
      </c>
      <c r="CJ2860" s="179" t="str">
        <f t="shared" si="5443"/>
        <v>CJ$19</v>
      </c>
      <c r="CK2860" s="179" t="str">
        <f t="shared" si="5443"/>
        <v>CK$19</v>
      </c>
      <c r="CL2860" s="179" t="str">
        <f t="shared" si="5443"/>
        <v>CL$19</v>
      </c>
      <c r="CN2860" s="60"/>
      <c r="CO2860" s="179" t="str">
        <f t="shared" ref="CO2860:DK2860" si="5444">CO2846</f>
        <v>CO$19</v>
      </c>
      <c r="CP2860" s="179" t="str">
        <f t="shared" si="5444"/>
        <v>CP$19</v>
      </c>
      <c r="CQ2860" s="179" t="str">
        <f t="shared" si="5444"/>
        <v>CQ$19</v>
      </c>
      <c r="CR2860" s="179" t="str">
        <f t="shared" si="5444"/>
        <v>CR$19</v>
      </c>
      <c r="CS2860" s="179" t="str">
        <f t="shared" si="5444"/>
        <v>CS$19</v>
      </c>
      <c r="CT2860" s="179" t="str">
        <f t="shared" si="5444"/>
        <v>CT$19</v>
      </c>
      <c r="CU2860" s="179" t="str">
        <f t="shared" si="5444"/>
        <v>CU$19</v>
      </c>
      <c r="CV2860" s="179" t="str">
        <f t="shared" si="5444"/>
        <v>CV$19</v>
      </c>
      <c r="CW2860" s="179" t="str">
        <f t="shared" si="5444"/>
        <v>CW$19</v>
      </c>
      <c r="CX2860" s="179" t="str">
        <f t="shared" si="5444"/>
        <v>CX$19</v>
      </c>
      <c r="CY2860" s="179" t="str">
        <f t="shared" si="5444"/>
        <v>CY$19</v>
      </c>
      <c r="CZ2860" s="179" t="str">
        <f t="shared" si="5444"/>
        <v>CZ$19</v>
      </c>
      <c r="DA2860" s="179" t="str">
        <f t="shared" si="5444"/>
        <v>DA$19</v>
      </c>
      <c r="DB2860" s="179" t="str">
        <f t="shared" si="5444"/>
        <v>DB$19</v>
      </c>
      <c r="DC2860" s="179" t="str">
        <f t="shared" si="5444"/>
        <v>DC$19</v>
      </c>
      <c r="DD2860" s="179" t="str">
        <f t="shared" si="5444"/>
        <v>DD$19</v>
      </c>
      <c r="DE2860" s="179" t="str">
        <f t="shared" si="5444"/>
        <v>DE$19</v>
      </c>
      <c r="DF2860" s="179" t="str">
        <f t="shared" si="5444"/>
        <v>DF$19</v>
      </c>
      <c r="DG2860" s="179" t="str">
        <f t="shared" si="5444"/>
        <v>DG$19</v>
      </c>
      <c r="DH2860" s="179" t="str">
        <f t="shared" si="5444"/>
        <v>DH$19</v>
      </c>
      <c r="DI2860" s="179" t="str">
        <f t="shared" si="5444"/>
        <v>DI$19</v>
      </c>
      <c r="DJ2860" s="179" t="str">
        <f t="shared" si="5444"/>
        <v>DJ$19</v>
      </c>
      <c r="DK2860" s="179" t="str">
        <f t="shared" si="5444"/>
        <v>DK$19</v>
      </c>
      <c r="DL2860" s="179" t="str">
        <f t="shared" ref="DL2860" si="5445">DL2846</f>
        <v>DL$19</v>
      </c>
    </row>
  </sheetData>
  <conditionalFormatting sqref="A1:XFD1">
    <cfRule type="cellIs" dxfId="11" priority="1" stopIfTrue="1" operator="notEqual">
      <formula>0.6545646468</formula>
    </cfRule>
  </conditionalFormatting>
  <dataValidations count="2">
    <dataValidation type="whole" allowBlank="1" showInputMessage="1" showErrorMessage="1" sqref="K2586:P2586"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C597:C714 C2453:C1048576 C340:C361 C2375:C2451 C891:C1053 C105:C149 C2:C4 C2192:C2200 C1457:C1607 C2202:C2224 C1969:C2066 C2092:C2190 C2295:C2356 C814:C889 C716:C812 C1123:C1149 C329:C337 C251:C317 C197:C217 C39:C103 C166:C184 C8:C24 C1609:C1966 C2068:C2090 C1055:C1081 C2234:C2259 C2226:C2232 C2261:C2293 C1083:C1121 C383:C406 C363:C381 C1282:C1305 C1151:C1280 C1307:C1455 C408:C419 C421:C479 C481:C595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84">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868</v>
      </c>
      <c r="B2" s="12"/>
      <c r="D2" s="27" t="s">
        <v>605</v>
      </c>
      <c r="E2" s="385">
        <v>16434304.10958904</v>
      </c>
      <c r="F2" s="385">
        <v>19965480</v>
      </c>
      <c r="G2" s="385">
        <v>24122328</v>
      </c>
      <c r="H2" s="385">
        <v>29126860.800000001</v>
      </c>
      <c r="I2" s="385">
        <v>35150246.880000003</v>
      </c>
      <c r="J2" s="27"/>
      <c r="K2" s="27"/>
      <c r="L2" s="27"/>
      <c r="M2" s="27"/>
      <c r="N2" s="27"/>
      <c r="O2" s="27"/>
      <c r="P2" s="27"/>
      <c r="Q2" s="27"/>
      <c r="R2" s="27"/>
      <c r="S2" s="27"/>
      <c r="T2" s="27"/>
      <c r="U2" s="27"/>
      <c r="W2" s="27" t="s">
        <v>869</v>
      </c>
    </row>
    <row r="3" spans="1:28" x14ac:dyDescent="0.4">
      <c r="A3" t="s">
        <v>870</v>
      </c>
      <c r="B3" s="386">
        <v>1</v>
      </c>
      <c r="D3" t="s">
        <v>871</v>
      </c>
      <c r="E3" s="387">
        <v>4621637.5919813588</v>
      </c>
      <c r="F3" s="387">
        <v>3462575.6989343893</v>
      </c>
      <c r="G3" s="387">
        <v>-18136816.328860626</v>
      </c>
      <c r="H3" s="387">
        <v>-28688074.198799819</v>
      </c>
      <c r="I3" s="387">
        <v>-134613831.11911386</v>
      </c>
      <c r="J3" s="388"/>
      <c r="K3" s="388"/>
      <c r="L3" s="388"/>
      <c r="M3" s="388"/>
      <c r="N3" s="388"/>
      <c r="O3" s="388"/>
      <c r="P3" s="388"/>
      <c r="Q3" s="388"/>
      <c r="R3" s="388"/>
      <c r="S3" s="388"/>
      <c r="T3" s="388"/>
      <c r="U3" s="388"/>
    </row>
    <row r="4" spans="1:28" x14ac:dyDescent="0.4">
      <c r="A4" t="s">
        <v>872</v>
      </c>
      <c r="B4" s="389">
        <v>2023</v>
      </c>
      <c r="D4" t="s">
        <v>873</v>
      </c>
      <c r="E4" s="390">
        <f>+MAX(0,IF($B$4=E$1,E2*$B$5,0))</f>
        <v>0</v>
      </c>
      <c r="F4" s="390">
        <f t="shared" ref="F4:H4" si="1">+MAX(0,IF($B$4=F$1,F2*$B$5,0))</f>
        <v>0</v>
      </c>
      <c r="G4" s="390">
        <f t="shared" si="1"/>
        <v>0</v>
      </c>
      <c r="H4" s="390">
        <f t="shared" si="1"/>
        <v>0</v>
      </c>
      <c r="I4" s="390">
        <f>+IF(YEAR($B$4)=I$1,I2*$B$5,0)</f>
        <v>0</v>
      </c>
      <c r="J4" s="391"/>
      <c r="K4" s="391"/>
      <c r="L4" s="391"/>
      <c r="M4" s="391"/>
      <c r="N4" s="391"/>
      <c r="O4" s="391"/>
      <c r="P4" s="391"/>
      <c r="Q4" s="391"/>
      <c r="R4" s="391"/>
      <c r="S4" s="391"/>
      <c r="T4" s="391"/>
      <c r="U4" s="391"/>
      <c r="W4" s="31" t="s">
        <v>874</v>
      </c>
      <c r="X4" s="392"/>
    </row>
    <row r="5" spans="1:28" ht="14.9" customHeight="1" x14ac:dyDescent="0.4">
      <c r="A5" t="s">
        <v>875</v>
      </c>
      <c r="B5" s="393">
        <v>10</v>
      </c>
      <c r="D5" s="27" t="s">
        <v>876</v>
      </c>
      <c r="E5" s="388">
        <f>SUM(E3:E4)</f>
        <v>4621637.5919813588</v>
      </c>
      <c r="F5" s="388">
        <f t="shared" ref="F5:I5" si="2">SUM(F3:F4)</f>
        <v>3462575.6989343893</v>
      </c>
      <c r="G5" s="388">
        <f t="shared" si="2"/>
        <v>-18136816.328860626</v>
      </c>
      <c r="H5" s="388">
        <f t="shared" si="2"/>
        <v>-28688074.198799819</v>
      </c>
      <c r="I5" s="388">
        <f t="shared" si="2"/>
        <v>-134613831.11911386</v>
      </c>
      <c r="J5" s="388"/>
      <c r="K5" s="388"/>
      <c r="L5" s="388"/>
      <c r="M5" s="388"/>
      <c r="N5" s="388"/>
      <c r="O5" s="388"/>
      <c r="P5" s="388"/>
      <c r="Q5" s="388"/>
      <c r="R5" s="388"/>
      <c r="S5" s="388"/>
      <c r="T5" s="388"/>
      <c r="U5" s="388"/>
      <c r="X5" s="392"/>
      <c r="Y5" s="394" t="s">
        <v>872</v>
      </c>
      <c r="Z5" s="395"/>
      <c r="AA5" s="395"/>
      <c r="AB5" s="395"/>
    </row>
    <row r="6" spans="1:28" x14ac:dyDescent="0.4">
      <c r="D6" t="s">
        <v>877</v>
      </c>
      <c r="E6" s="396">
        <v>0.5</v>
      </c>
      <c r="F6" s="397">
        <f t="shared" ref="F6:I6" si="3">++IF($B$4&gt;=F$1,E6+1,0)</f>
        <v>0</v>
      </c>
      <c r="G6" s="397">
        <f t="shared" si="3"/>
        <v>0</v>
      </c>
      <c r="H6" s="397">
        <f t="shared" si="3"/>
        <v>0</v>
      </c>
      <c r="I6" s="397">
        <f t="shared" si="3"/>
        <v>0</v>
      </c>
      <c r="J6" s="398"/>
      <c r="K6" s="398"/>
      <c r="L6" s="398"/>
      <c r="M6" s="398"/>
      <c r="N6" s="398"/>
      <c r="O6" s="398"/>
      <c r="P6" s="398"/>
      <c r="Q6" s="398"/>
      <c r="R6" s="398"/>
      <c r="S6" s="398"/>
      <c r="T6" s="398"/>
      <c r="U6" s="398"/>
      <c r="X6" s="399" t="e">
        <f>B12</f>
        <v>#VALUE!</v>
      </c>
      <c r="Y6" s="225">
        <v>2021</v>
      </c>
      <c r="Z6" s="225">
        <v>2022</v>
      </c>
      <c r="AA6" s="324">
        <v>2023</v>
      </c>
    </row>
    <row r="7" spans="1:28" x14ac:dyDescent="0.4">
      <c r="A7" s="27" t="s">
        <v>878</v>
      </c>
      <c r="B7" s="388">
        <f>+SUM(E7:I7)</f>
        <v>0</v>
      </c>
      <c r="D7" s="27" t="s">
        <v>879</v>
      </c>
      <c r="E7" s="388">
        <f>+E5/(1+$B$3)^E6*(E1&lt;=$B$4)</f>
        <v>0</v>
      </c>
      <c r="F7" s="388">
        <f t="shared" ref="F7:I7" si="4">+F5/(1+$B$3)^F6*(F1&lt;=$B$4)</f>
        <v>0</v>
      </c>
      <c r="G7" s="388">
        <f t="shared" si="4"/>
        <v>0</v>
      </c>
      <c r="H7" s="388">
        <f t="shared" si="4"/>
        <v>0</v>
      </c>
      <c r="I7" s="388">
        <f t="shared" si="4"/>
        <v>0</v>
      </c>
      <c r="J7" s="388"/>
      <c r="K7" s="400"/>
      <c r="L7" s="400"/>
      <c r="M7" s="388"/>
      <c r="N7" s="388"/>
      <c r="O7" s="388"/>
      <c r="P7" s="388"/>
      <c r="Q7" s="388"/>
      <c r="R7" s="388"/>
      <c r="S7" s="388"/>
      <c r="T7" s="388"/>
      <c r="U7" s="388"/>
      <c r="W7" s="466" t="s">
        <v>875</v>
      </c>
      <c r="X7" s="402">
        <f>+X8-1</f>
        <v>9</v>
      </c>
      <c r="Y7" s="403"/>
      <c r="Z7" s="21"/>
      <c r="AA7" s="266"/>
    </row>
    <row r="8" spans="1:28" x14ac:dyDescent="0.4">
      <c r="A8" t="s">
        <v>880</v>
      </c>
      <c r="B8" s="404">
        <v>0</v>
      </c>
      <c r="L8" s="64"/>
      <c r="W8" s="466"/>
      <c r="X8" s="405">
        <v>10</v>
      </c>
      <c r="Y8" s="406"/>
      <c r="Z8" s="266"/>
      <c r="AA8" s="266"/>
    </row>
    <row r="9" spans="1:28" x14ac:dyDescent="0.4">
      <c r="A9" t="s">
        <v>881</v>
      </c>
      <c r="B9" s="404">
        <v>0</v>
      </c>
      <c r="D9" s="12"/>
      <c r="W9" s="466"/>
      <c r="X9" s="407">
        <f>+X8+1</f>
        <v>11</v>
      </c>
      <c r="Y9" s="408"/>
      <c r="Z9" s="21"/>
      <c r="AA9" s="266"/>
    </row>
    <row r="10" spans="1:28" x14ac:dyDescent="0.4">
      <c r="A10" t="s">
        <v>882</v>
      </c>
      <c r="B10" s="404" t="e">
        <v>#VALUE!</v>
      </c>
      <c r="D10" s="12"/>
      <c r="W10" s="401"/>
      <c r="X10" s="407"/>
      <c r="Y10" s="255"/>
      <c r="Z10" s="21"/>
      <c r="AA10" s="266"/>
    </row>
    <row r="11" spans="1:28" x14ac:dyDescent="0.4">
      <c r="A11" t="s">
        <v>883</v>
      </c>
      <c r="B11" s="409" t="e">
        <v>#VALUE!</v>
      </c>
      <c r="D11" s="12"/>
      <c r="W11" s="401"/>
      <c r="X11" s="407"/>
      <c r="Y11" s="255"/>
      <c r="Z11" s="21"/>
      <c r="AA11" s="266"/>
    </row>
    <row r="12" spans="1:28" x14ac:dyDescent="0.4">
      <c r="A12" s="27" t="s">
        <v>884</v>
      </c>
      <c r="B12" s="28" t="e">
        <f>SUM(B7:B11)</f>
        <v>#VALUE!</v>
      </c>
      <c r="E12" s="53"/>
      <c r="F12" s="53"/>
      <c r="G12" s="53"/>
      <c r="H12" s="53"/>
      <c r="W12" s="401"/>
      <c r="X12" s="407"/>
      <c r="Y12" s="391"/>
      <c r="Z12" s="410"/>
      <c r="AA12" s="391"/>
    </row>
    <row r="13" spans="1:28" ht="14.9" customHeight="1" x14ac:dyDescent="0.4">
      <c r="E13" s="53"/>
      <c r="F13" s="53"/>
      <c r="G13" s="53"/>
      <c r="H13" s="53"/>
      <c r="W13" s="401"/>
    </row>
    <row r="14" spans="1:28" ht="14.9" customHeight="1" x14ac:dyDescent="0.4">
      <c r="W14" s="31"/>
      <c r="X14" s="392"/>
      <c r="Y14" s="395"/>
      <c r="Z14" s="395"/>
      <c r="AA14" s="395"/>
    </row>
    <row r="15" spans="1:28" x14ac:dyDescent="0.4">
      <c r="W15" s="466"/>
      <c r="X15" s="402"/>
      <c r="Y15" s="411"/>
      <c r="Z15" s="411"/>
      <c r="AA15" s="412"/>
    </row>
    <row r="16" spans="1:28" x14ac:dyDescent="0.4">
      <c r="W16" s="466"/>
      <c r="X16" s="405"/>
      <c r="Y16" s="412"/>
      <c r="Z16" s="412"/>
      <c r="AA16" s="412"/>
    </row>
    <row r="17" spans="23:27" x14ac:dyDescent="0.4">
      <c r="W17" s="466"/>
      <c r="X17" s="402"/>
      <c r="Y17" s="411"/>
      <c r="Z17" s="411"/>
      <c r="AA17" s="412"/>
    </row>
    <row r="18" spans="23:27" x14ac:dyDescent="0.4">
      <c r="X18" s="392"/>
    </row>
    <row r="19" spans="23:27" x14ac:dyDescent="0.4">
      <c r="W19" s="31"/>
      <c r="X19" s="392"/>
      <c r="Y19" s="395"/>
      <c r="Z19" s="395"/>
      <c r="AA19" s="395"/>
    </row>
    <row r="20" spans="23:27" x14ac:dyDescent="0.4">
      <c r="W20" s="401"/>
      <c r="X20" s="399"/>
      <c r="AA20" s="27"/>
    </row>
    <row r="21" spans="23:27" x14ac:dyDescent="0.4">
      <c r="W21" s="466"/>
      <c r="X21" s="402"/>
      <c r="Y21" s="411"/>
      <c r="Z21" s="411"/>
      <c r="AA21" s="412"/>
    </row>
    <row r="22" spans="23:27" x14ac:dyDescent="0.4">
      <c r="W22" s="466"/>
      <c r="X22" s="405"/>
      <c r="Y22" s="412"/>
      <c r="Z22" s="412"/>
      <c r="AA22" s="412"/>
    </row>
    <row r="23" spans="23:27" x14ac:dyDescent="0.4">
      <c r="W23" s="466"/>
      <c r="X23" s="402"/>
      <c r="Y23" s="411"/>
      <c r="Z23" s="411"/>
      <c r="AA23" s="412"/>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885</v>
      </c>
    </row>
    <row r="2" spans="1:5" ht="16.3" x14ac:dyDescent="0.4">
      <c r="A2" t="s">
        <v>886</v>
      </c>
      <c r="C2" s="413">
        <v>3.0300000000000001E-2</v>
      </c>
      <c r="D2" s="361" t="s">
        <v>887</v>
      </c>
    </row>
    <row r="3" spans="1:5" ht="16.3" x14ac:dyDescent="0.4">
      <c r="A3" t="s">
        <v>888</v>
      </c>
      <c r="C3" s="413">
        <v>0.05</v>
      </c>
      <c r="D3" t="s">
        <v>889</v>
      </c>
      <c r="E3" t="s">
        <v>890</v>
      </c>
    </row>
    <row r="4" spans="1:5" ht="16.3" x14ac:dyDescent="0.4">
      <c r="A4" t="s">
        <v>891</v>
      </c>
      <c r="C4" s="413">
        <v>5.5899999999999998E-2</v>
      </c>
      <c r="D4" t="s">
        <v>892</v>
      </c>
      <c r="E4" t="s">
        <v>893</v>
      </c>
    </row>
    <row r="5" spans="1:5" ht="16.3" x14ac:dyDescent="0.4">
      <c r="A5" t="s">
        <v>894</v>
      </c>
      <c r="C5" s="414">
        <v>1.1599999999999999E-2</v>
      </c>
      <c r="D5" t="s">
        <v>895</v>
      </c>
      <c r="E5" t="s">
        <v>896</v>
      </c>
    </row>
    <row r="6" spans="1:5" x14ac:dyDescent="0.4">
      <c r="A6" s="27" t="s">
        <v>897</v>
      </c>
      <c r="C6" s="415">
        <f>SUM(C2:C5)</f>
        <v>0.14780000000000001</v>
      </c>
    </row>
    <row r="8" spans="1:5" x14ac:dyDescent="0.4">
      <c r="A8" s="12" t="s">
        <v>898</v>
      </c>
    </row>
    <row r="9" spans="1:5" x14ac:dyDescent="0.4">
      <c r="A9" t="s">
        <v>899</v>
      </c>
      <c r="C9" s="416"/>
    </row>
    <row r="10" spans="1:5" x14ac:dyDescent="0.4">
      <c r="A10" t="s">
        <v>900</v>
      </c>
      <c r="C10" s="417"/>
    </row>
    <row r="11" spans="1:5" x14ac:dyDescent="0.4">
      <c r="A11" s="27" t="s">
        <v>901</v>
      </c>
      <c r="B11" s="27"/>
      <c r="C11" s="418">
        <f>C9*(1-C10)</f>
        <v>0</v>
      </c>
    </row>
    <row r="13" spans="1:5" x14ac:dyDescent="0.4">
      <c r="A13" s="31" t="s">
        <v>902</v>
      </c>
    </row>
    <row r="14" spans="1:5" x14ac:dyDescent="0.4">
      <c r="A14" t="s">
        <v>903</v>
      </c>
      <c r="C14" s="59">
        <f>1-C15</f>
        <v>0.97499999999999998</v>
      </c>
    </row>
    <row r="15" spans="1:5" x14ac:dyDescent="0.4">
      <c r="A15" t="s">
        <v>904</v>
      </c>
      <c r="C15" s="419">
        <v>2.5000000000000001E-2</v>
      </c>
    </row>
    <row r="16" spans="1:5" x14ac:dyDescent="0.4">
      <c r="A16" s="27" t="s">
        <v>870</v>
      </c>
      <c r="C16" s="266">
        <f>C14*C6+C15*C11</f>
        <v>0.14410500000000001</v>
      </c>
    </row>
    <row r="18" spans="1:5" x14ac:dyDescent="0.4">
      <c r="A18" s="27" t="s">
        <v>905</v>
      </c>
      <c r="C18" s="420">
        <v>0.26650000000000001</v>
      </c>
      <c r="D18" t="s">
        <v>906</v>
      </c>
      <c r="E18" t="s">
        <v>907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92" customWidth="1"/>
    <col min="2" max="3" width="16" style="392" customWidth="1" outlineLevel="1"/>
    <col min="4" max="5" width="16.15234375" style="392" customWidth="1" outlineLevel="1"/>
    <col min="6" max="6" width="15.4609375" style="392" customWidth="1" outlineLevel="1"/>
    <col min="7" max="7" width="17.4609375" style="392" customWidth="1"/>
    <col min="8" max="8" width="21.53515625" style="392" bestFit="1" customWidth="1"/>
    <col min="9" max="12" width="15.53515625" style="392" bestFit="1" customWidth="1"/>
    <col min="13" max="16384" width="9.15234375" style="392"/>
  </cols>
  <sheetData>
    <row r="1" spans="1:17" x14ac:dyDescent="0.4">
      <c r="B1" s="392" t="s">
        <v>339</v>
      </c>
      <c r="H1" s="421" t="s">
        <v>908</v>
      </c>
      <c r="I1" s="422"/>
      <c r="J1" s="422"/>
      <c r="K1" s="423"/>
      <c r="L1" s="423"/>
    </row>
    <row r="2" spans="1:17" ht="26.25" customHeight="1" x14ac:dyDescent="0.4">
      <c r="A2" s="424" t="s">
        <v>909</v>
      </c>
      <c r="B2" s="425" t="s">
        <v>910</v>
      </c>
      <c r="C2" s="425"/>
      <c r="D2" s="425"/>
      <c r="E2" s="424" t="s">
        <v>911</v>
      </c>
      <c r="F2" s="424" t="s">
        <v>912</v>
      </c>
      <c r="G2" s="426" t="s">
        <v>913</v>
      </c>
      <c r="H2" s="427" t="s">
        <v>914</v>
      </c>
      <c r="I2" s="427" t="s">
        <v>915</v>
      </c>
      <c r="J2" s="427" t="s">
        <v>916</v>
      </c>
      <c r="K2" s="427" t="s">
        <v>917</v>
      </c>
      <c r="L2" s="428" t="s">
        <v>918</v>
      </c>
    </row>
    <row r="3" spans="1:17" x14ac:dyDescent="0.4">
      <c r="A3" s="392" t="s">
        <v>919</v>
      </c>
      <c r="B3" s="429" t="s">
        <v>920</v>
      </c>
      <c r="C3" s="429"/>
      <c r="D3" s="429"/>
      <c r="E3" s="430">
        <v>1730</v>
      </c>
      <c r="F3" s="430">
        <v>5401</v>
      </c>
      <c r="G3" s="431">
        <v>-1.0547173881949257E-2</v>
      </c>
      <c r="H3" s="432">
        <v>0.98021778584392016</v>
      </c>
      <c r="I3" s="432">
        <v>10.057728119180632</v>
      </c>
      <c r="J3" s="433" t="s">
        <v>921</v>
      </c>
      <c r="K3" s="432">
        <v>8.2307692307692299</v>
      </c>
      <c r="L3" s="433" t="s">
        <v>921</v>
      </c>
    </row>
    <row r="4" spans="1:17" x14ac:dyDescent="0.4">
      <c r="A4" s="392" t="s">
        <v>922</v>
      </c>
      <c r="B4" s="392" t="s">
        <v>923</v>
      </c>
      <c r="E4" s="430">
        <v>21645</v>
      </c>
      <c r="F4" s="430">
        <v>24565</v>
      </c>
      <c r="G4" s="431">
        <v>0.12994715946593449</v>
      </c>
      <c r="H4" s="432">
        <v>1.021838602329451</v>
      </c>
      <c r="I4" s="432">
        <v>14.978658536585366</v>
      </c>
      <c r="J4" s="432">
        <v>20.184952978056426</v>
      </c>
      <c r="K4" s="432">
        <v>15.859605911330052</v>
      </c>
      <c r="L4" s="432">
        <v>1.2204657628924649</v>
      </c>
    </row>
    <row r="5" spans="1:17" x14ac:dyDescent="0.4">
      <c r="A5" s="392" t="s">
        <v>924</v>
      </c>
      <c r="B5" s="392" t="s">
        <v>925</v>
      </c>
      <c r="E5" s="434">
        <v>48</v>
      </c>
      <c r="F5" s="434">
        <v>41.915599999999998</v>
      </c>
      <c r="G5" s="431">
        <v>0.22543198207865922</v>
      </c>
      <c r="H5" s="432">
        <v>3.6995233892321271</v>
      </c>
      <c r="I5" s="432">
        <v>8.8992781316348193</v>
      </c>
      <c r="J5" s="432">
        <v>15.371900826446282</v>
      </c>
      <c r="K5" s="433" t="s">
        <v>921</v>
      </c>
      <c r="L5" s="433" t="s">
        <v>921</v>
      </c>
    </row>
    <row r="6" spans="1:17" x14ac:dyDescent="0.4">
      <c r="A6" s="392" t="s">
        <v>926</v>
      </c>
      <c r="B6" s="392" t="s">
        <v>927</v>
      </c>
      <c r="E6" s="430">
        <v>5980</v>
      </c>
      <c r="F6" s="430">
        <v>5838.0599999999995</v>
      </c>
      <c r="G6" s="431">
        <v>0.23633411303023744</v>
      </c>
      <c r="H6" s="432">
        <v>19.141807928128788</v>
      </c>
      <c r="I6" s="432">
        <v>274.21606387975572</v>
      </c>
      <c r="J6" s="432">
        <v>38.140043763676147</v>
      </c>
      <c r="K6" s="432">
        <v>38.476821192052981</v>
      </c>
      <c r="L6" s="432">
        <v>1.6280688682099025</v>
      </c>
    </row>
    <row r="7" spans="1:17" x14ac:dyDescent="0.4">
      <c r="A7" s="392" t="s">
        <v>928</v>
      </c>
      <c r="B7" s="392" t="s">
        <v>929</v>
      </c>
      <c r="E7" s="430">
        <v>3619</v>
      </c>
      <c r="F7" s="430">
        <v>4859.8099999999995</v>
      </c>
      <c r="G7" s="431">
        <v>8.098119788577729E-2</v>
      </c>
      <c r="H7" s="432">
        <v>1.7356464285714284</v>
      </c>
      <c r="I7" s="432">
        <v>16.504703684836134</v>
      </c>
      <c r="J7" s="432">
        <v>57.455696202531641</v>
      </c>
      <c r="K7" s="432">
        <v>24.469002695417789</v>
      </c>
      <c r="L7" s="432">
        <v>3.0215659108835276</v>
      </c>
    </row>
    <row r="8" spans="1:17" hidden="1" x14ac:dyDescent="0.4">
      <c r="E8" s="430">
        <f>+E5*1.38</f>
        <v>66.239999999999995</v>
      </c>
      <c r="F8" s="430">
        <f>+F5*1.38</f>
        <v>57.843527999999992</v>
      </c>
      <c r="G8" s="431"/>
      <c r="H8" s="432"/>
      <c r="I8" s="432"/>
      <c r="J8" s="432"/>
      <c r="K8" s="432"/>
      <c r="L8" s="432"/>
    </row>
    <row r="9" spans="1:17" x14ac:dyDescent="0.4">
      <c r="A9" s="435"/>
      <c r="B9" s="435"/>
      <c r="C9" s="435"/>
      <c r="D9" s="435"/>
      <c r="E9" s="435"/>
      <c r="F9" s="435"/>
      <c r="G9" s="435"/>
      <c r="H9" s="436"/>
      <c r="I9" s="436"/>
      <c r="J9" s="436"/>
      <c r="K9" s="436"/>
      <c r="L9" s="436"/>
    </row>
    <row r="10" spans="1:17" x14ac:dyDescent="0.4">
      <c r="A10" s="437" t="s">
        <v>930</v>
      </c>
      <c r="B10" s="435"/>
      <c r="C10" s="435"/>
      <c r="D10" s="435"/>
      <c r="E10" s="438">
        <f>MEDIAN(E3:E4,E6:E8)</f>
        <v>3619</v>
      </c>
      <c r="F10" s="438">
        <f>MEDIAN(F3:F4,F6:F8)</f>
        <v>5401</v>
      </c>
      <c r="G10" s="439">
        <f t="shared" ref="G10" si="0">MEDIAN(G3:G4,G6:G8)</f>
        <v>0.10546417867585589</v>
      </c>
      <c r="H10" s="440">
        <f>MEDIAN(H3:H7)</f>
        <v>1.7356464285714284</v>
      </c>
      <c r="I10" s="440">
        <f t="shared" ref="I10:L10" si="1">MEDIAN(I3:I7)</f>
        <v>14.978658536585366</v>
      </c>
      <c r="J10" s="440">
        <f t="shared" si="1"/>
        <v>29.162498370866288</v>
      </c>
      <c r="K10" s="440">
        <f t="shared" si="1"/>
        <v>20.164304303373921</v>
      </c>
      <c r="L10" s="440">
        <f t="shared" si="1"/>
        <v>1.6280688682099025</v>
      </c>
      <c r="M10" s="441" t="s">
        <v>931</v>
      </c>
      <c r="N10" s="441"/>
      <c r="O10" s="441"/>
      <c r="P10" s="441"/>
      <c r="Q10" s="441"/>
    </row>
    <row r="11" spans="1:17" x14ac:dyDescent="0.4">
      <c r="H11" s="423"/>
      <c r="I11" s="423"/>
      <c r="J11" s="423"/>
      <c r="K11" s="423"/>
      <c r="L11" s="423"/>
    </row>
    <row r="12" spans="1:17" ht="29.15" x14ac:dyDescent="0.4">
      <c r="A12" s="442" t="s">
        <v>932</v>
      </c>
      <c r="B12" s="437" t="s">
        <v>877</v>
      </c>
      <c r="C12" s="424" t="s">
        <v>933</v>
      </c>
      <c r="D12" s="424" t="s">
        <v>934</v>
      </c>
      <c r="E12" s="424" t="s">
        <v>935</v>
      </c>
      <c r="F12" s="424" t="s">
        <v>936</v>
      </c>
      <c r="G12" s="426" t="s">
        <v>937</v>
      </c>
      <c r="H12" s="443" t="s">
        <v>938</v>
      </c>
      <c r="I12" s="444"/>
      <c r="J12" s="444"/>
      <c r="K12" s="444"/>
      <c r="L12" s="444"/>
    </row>
    <row r="13" spans="1:17" hidden="1" x14ac:dyDescent="0.4">
      <c r="A13" s="445">
        <v>2019</v>
      </c>
      <c r="B13" s="446">
        <v>1.2774483662872269</v>
      </c>
      <c r="C13" s="447"/>
      <c r="D13" s="447"/>
      <c r="E13" s="447"/>
      <c r="F13" s="447"/>
      <c r="G13" s="448"/>
      <c r="H13" s="422"/>
      <c r="I13" s="449"/>
      <c r="J13" s="449"/>
      <c r="K13" s="449"/>
      <c r="L13" s="449"/>
    </row>
    <row r="14" spans="1:17" x14ac:dyDescent="0.4">
      <c r="A14" s="445">
        <v>2020</v>
      </c>
      <c r="B14" s="446">
        <v>1.1302426139051858</v>
      </c>
      <c r="C14" s="450">
        <v>1.8321673080166838</v>
      </c>
      <c r="D14" s="450">
        <v>8.2016478474721115</v>
      </c>
      <c r="E14" s="450">
        <v>1.9700168028406702</v>
      </c>
      <c r="F14" s="450">
        <v>1.7558110252216226</v>
      </c>
      <c r="G14" s="431">
        <v>0.27027299224326257</v>
      </c>
      <c r="H14" s="451">
        <f>H$10*D14+C14*B14</f>
        <v>16.305954362189915</v>
      </c>
      <c r="I14" s="451">
        <f>I$10*E14+C14*B14</f>
        <v>31.579002568410417</v>
      </c>
      <c r="J14" s="451">
        <f>J$10*$F14*B14</f>
        <v>57.872757626361235</v>
      </c>
      <c r="K14" s="451">
        <f>K$10*$F14*B13</f>
        <v>45.227686153044864</v>
      </c>
      <c r="L14" s="451">
        <f>+$L$10*$G$14*100*F14*B14</f>
        <v>87.322240658790989</v>
      </c>
    </row>
    <row r="15" spans="1:17" x14ac:dyDescent="0.4">
      <c r="A15" s="445">
        <v>2021</v>
      </c>
      <c r="B15" s="446">
        <v>1</v>
      </c>
      <c r="C15" s="450">
        <v>4.0274770903179462</v>
      </c>
      <c r="D15" s="450">
        <v>10.418331752533913</v>
      </c>
      <c r="E15" s="450">
        <v>2.4988692311451586</v>
      </c>
      <c r="F15" s="450">
        <v>2.4220913447023009</v>
      </c>
      <c r="G15" s="431">
        <v>0.23559849328806162</v>
      </c>
      <c r="H15" s="451">
        <f>H$10*D15+C15*B15</f>
        <v>22.110017388275743</v>
      </c>
      <c r="I15" s="451">
        <f>I$10*E15+C15*B15</f>
        <v>41.457186031220886</v>
      </c>
      <c r="J15" s="451">
        <f>J$10*$F15*B15</f>
        <v>70.634234893970188</v>
      </c>
      <c r="K15" s="451">
        <f>K$10*$F15*B14</f>
        <v>55.200808436848575</v>
      </c>
      <c r="L15" s="451">
        <f>+$L$10*$G$14*100*F15*B15</f>
        <v>106.57760077690371</v>
      </c>
    </row>
    <row r="16" spans="1:17" x14ac:dyDescent="0.4">
      <c r="A16" s="445">
        <v>2022</v>
      </c>
      <c r="B16" s="446">
        <v>0.88476579072242301</v>
      </c>
      <c r="C16" s="450">
        <v>6.9320943326549624</v>
      </c>
      <c r="D16" s="450">
        <v>12.872875016006073</v>
      </c>
      <c r="E16" s="450">
        <v>3.0772683745727409</v>
      </c>
      <c r="F16" s="450">
        <v>3.0065590139175504</v>
      </c>
      <c r="G16" s="431">
        <v>0.24941761571640894</v>
      </c>
      <c r="H16" s="451">
        <f>H$10*D16+C16*B16</f>
        <v>28.476039470571205</v>
      </c>
      <c r="I16" s="451">
        <f>I$10*E16+C16*B16</f>
        <v>52.226632131752055</v>
      </c>
      <c r="J16" s="451">
        <f>J$10*$F16*B16</f>
        <v>77.575178343646442</v>
      </c>
      <c r="K16" s="451">
        <f>K$10*$F16*B15</f>
        <v>60.625170862685316</v>
      </c>
      <c r="L16" s="451">
        <f>+$L$10*$G$14*100*F16*B16</f>
        <v>117.05055487777429</v>
      </c>
    </row>
    <row r="17" spans="1:12" x14ac:dyDescent="0.4">
      <c r="A17" s="445">
        <v>2023</v>
      </c>
      <c r="B17" s="446">
        <v>0.78281050443267441</v>
      </c>
      <c r="C17" s="450">
        <v>11.154495400338874</v>
      </c>
      <c r="D17" s="450">
        <v>16.083596809913637</v>
      </c>
      <c r="E17" s="450">
        <v>4.4647576514173357</v>
      </c>
      <c r="F17" s="450">
        <v>4.3934322056567749</v>
      </c>
      <c r="G17" s="431">
        <v>0.25643489101257311</v>
      </c>
      <c r="H17" s="451">
        <f>H$10*D17+C17*B17</f>
        <v>36.64729353274064</v>
      </c>
      <c r="I17" s="451">
        <f>I$10*E17+C17*B17</f>
        <v>75.607936480218328</v>
      </c>
      <c r="J17" s="451">
        <f>J$10*$F17*B17</f>
        <v>100.29638999214889</v>
      </c>
      <c r="K17" s="451">
        <f>K$10*$F17*B16</f>
        <v>78.381847261103346</v>
      </c>
      <c r="L17" s="451">
        <f>+$L$10*$G$14*100*F17*B17</f>
        <v>151.33382032089369</v>
      </c>
    </row>
    <row r="18" spans="1:12" x14ac:dyDescent="0.4">
      <c r="A18" s="445">
        <v>2024</v>
      </c>
      <c r="B18" s="446">
        <v>0.69260395494019411</v>
      </c>
      <c r="C18" s="450">
        <v>17.403848770958813</v>
      </c>
      <c r="D18" s="450">
        <v>20.20799220495401</v>
      </c>
      <c r="E18" s="450">
        <v>6.5549858059937076</v>
      </c>
      <c r="F18" s="450">
        <v>6.4880257925746161</v>
      </c>
      <c r="G18" s="431">
        <v>0.23911375484073685</v>
      </c>
      <c r="H18" s="451">
        <f>H$10*D18+C18*B18</f>
        <v>47.127903989074802</v>
      </c>
      <c r="I18" s="451">
        <f>I$10*E18+C18*B18</f>
        <v>110.23886859009066</v>
      </c>
      <c r="J18" s="451">
        <f>J$10*$F18*B18</f>
        <v>131.04554531891574</v>
      </c>
      <c r="K18" s="451">
        <f>K$10*$F18*B17</f>
        <v>102.41237913188402</v>
      </c>
      <c r="L18" s="451">
        <f>+$L$10*$G$14*100*F18*B18</f>
        <v>197.73017763349935</v>
      </c>
    </row>
    <row r="19" spans="1:12" x14ac:dyDescent="0.4">
      <c r="A19" s="445"/>
      <c r="B19" s="446"/>
      <c r="C19" s="452"/>
      <c r="D19" s="452"/>
      <c r="E19" s="452"/>
      <c r="F19" s="452"/>
      <c r="G19" s="431"/>
      <c r="H19" s="453"/>
      <c r="I19" s="453"/>
      <c r="J19" s="453"/>
      <c r="K19" s="453"/>
      <c r="L19" s="453"/>
    </row>
    <row r="20" spans="1:12" x14ac:dyDescent="0.4">
      <c r="A20" s="454" t="s">
        <v>939</v>
      </c>
      <c r="C20" s="455"/>
      <c r="H20" s="264">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3"/>
  <sheetViews>
    <sheetView showGridLines="0" zoomScale="70" zoomScaleNormal="70" workbookViewId="0"/>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8.84375" style="23" bestFit="1" customWidth="1"/>
    <col min="19" max="90" width="13.84375" style="53" bestFit="1" customWidth="1"/>
    <col min="91" max="91" width="6.23046875" bestFit="1" customWidth="1"/>
    <col min="92" max="92" width="6.69140625" style="53" customWidth="1"/>
    <col min="93" max="93" width="13.53515625" style="53"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c r="CM16" s="53"/>
    </row>
    <row r="17" spans="1:116" s="459" customFormat="1" x14ac:dyDescent="0.4">
      <c r="A17" s="462"/>
      <c r="B17" s="462" t="str">
        <f>IF('Calcs.'!B50="","",'Calcs.'!B50)</f>
        <v/>
      </c>
      <c r="C17" s="459" t="str">
        <f>IF('Calcs.'!C50="","",'Calcs.'!C50)</f>
        <v>IS: revenue</v>
      </c>
      <c r="D17" s="459" t="str">
        <f>IF('Calcs.'!D50="","",'Calcs.'!D50)</f>
        <v>GROWTH-PV</v>
      </c>
      <c r="E17" s="459" t="str">
        <f>IF('Calcs.'!E50="","",'Calcs.'!E50)</f>
        <v>50 GROWTH-PV</v>
      </c>
      <c r="F17" s="459" t="str">
        <f>IF('Calcs.'!F50="","",'Calcs.'!F50)</f>
        <v/>
      </c>
      <c r="G17" s="322" t="str">
        <f>IF('Calcs.'!G50="","",'Calcs.'!G50)</f>
        <v>Revenue - Retail</v>
      </c>
      <c r="H17" s="462"/>
      <c r="I17" s="461" t="str">
        <f>IF('Calcs.'!I50="","",'Calcs.'!I50)</f>
        <v/>
      </c>
      <c r="J17" s="260" t="str">
        <f>IF('Calcs.'!J50="","",'Calcs.'!J50)</f>
        <v/>
      </c>
      <c r="K17" s="260">
        <f>IF('Calcs.'!K50="","",'Calcs.'!K50)</f>
        <v>1213333.3333333335</v>
      </c>
      <c r="L17" s="260">
        <f>IF('Calcs.'!L50="","",'Calcs.'!L50)</f>
        <v>8666666.6666666679</v>
      </c>
      <c r="M17" s="260">
        <f>IF('Calcs.'!M50="","",'Calcs.'!M50)</f>
        <v>20453333.333333332</v>
      </c>
      <c r="N17" s="260">
        <f>IF('Calcs.'!N50="","",'Calcs.'!N50)</f>
        <v>26000000.000000011</v>
      </c>
      <c r="O17" s="260">
        <f>IF('Calcs.'!O50="","",'Calcs.'!O50)</f>
        <v>26000000.000000011</v>
      </c>
      <c r="P17" s="260">
        <f>IF('Calcs.'!P50="","",'Calcs.'!P50)</f>
        <v>26000000.000000011</v>
      </c>
      <c r="Q17" s="459" t="str">
        <f>IF('Calcs.'!Q50="","",'Calcs.'!Q50)</f>
        <v/>
      </c>
      <c r="R17" s="462" t="str">
        <f>IF('Calcs.'!R50="","",'Calcs.'!R50)</f>
        <v/>
      </c>
      <c r="S17" s="132">
        <f>IF('Calcs.'!S50="","",'Calcs.'!S50)</f>
        <v>3333.3333333333335</v>
      </c>
      <c r="T17" s="132">
        <f>IF('Calcs.'!T50="","",'Calcs.'!T50)</f>
        <v>10000</v>
      </c>
      <c r="U17" s="132">
        <f>IF('Calcs.'!U50="","",'Calcs.'!U50)</f>
        <v>20000</v>
      </c>
      <c r="V17" s="132">
        <f>IF('Calcs.'!V50="","",'Calcs.'!V50)</f>
        <v>33333.333333333336</v>
      </c>
      <c r="W17" s="132">
        <f>IF('Calcs.'!W50="","",'Calcs.'!W50)</f>
        <v>50000.000000000007</v>
      </c>
      <c r="X17" s="132">
        <f>IF('Calcs.'!X50="","",'Calcs.'!X50)</f>
        <v>70000.000000000015</v>
      </c>
      <c r="Y17" s="132">
        <f>IF('Calcs.'!Y50="","",'Calcs.'!Y50)</f>
        <v>93333.333333333343</v>
      </c>
      <c r="Z17" s="132">
        <f>IF('Calcs.'!Z50="","",'Calcs.'!Z50)</f>
        <v>120000.00000000003</v>
      </c>
      <c r="AA17" s="132">
        <f>IF('Calcs.'!AA50="","",'Calcs.'!AA50)</f>
        <v>150000.00000000003</v>
      </c>
      <c r="AB17" s="132">
        <f>IF('Calcs.'!AB50="","",'Calcs.'!AB50)</f>
        <v>183333.33333333334</v>
      </c>
      <c r="AC17" s="132">
        <f>IF('Calcs.'!AC50="","",'Calcs.'!AC50)</f>
        <v>220000</v>
      </c>
      <c r="AD17" s="132">
        <f>IF('Calcs.'!AD50="","",'Calcs.'!AD50)</f>
        <v>260000</v>
      </c>
      <c r="AE17" s="132">
        <f>IF('Calcs.'!AE50="","",'Calcs.'!AE50)</f>
        <v>306666.66666666669</v>
      </c>
      <c r="AF17" s="132">
        <f>IF('Calcs.'!AF50="","",'Calcs.'!AF50)</f>
        <v>359999.99999999994</v>
      </c>
      <c r="AG17" s="132">
        <f>IF('Calcs.'!AG50="","",'Calcs.'!AG50)</f>
        <v>420000</v>
      </c>
      <c r="AH17" s="132">
        <f>IF('Calcs.'!AH50="","",'Calcs.'!AH50)</f>
        <v>486666.66666666669</v>
      </c>
      <c r="AI17" s="132">
        <f>IF('Calcs.'!AI50="","",'Calcs.'!AI50)</f>
        <v>560000</v>
      </c>
      <c r="AJ17" s="132">
        <f>IF('Calcs.'!AJ50="","",'Calcs.'!AJ50)</f>
        <v>640000</v>
      </c>
      <c r="AK17" s="132">
        <f>IF('Calcs.'!AK50="","",'Calcs.'!AK50)</f>
        <v>726666.66666666674</v>
      </c>
      <c r="AL17" s="132">
        <f>IF('Calcs.'!AL50="","",'Calcs.'!AL50)</f>
        <v>820000</v>
      </c>
      <c r="AM17" s="132">
        <f>IF('Calcs.'!AM50="","",'Calcs.'!AM50)</f>
        <v>920000</v>
      </c>
      <c r="AN17" s="132">
        <f>IF('Calcs.'!AN50="","",'Calcs.'!AN50)</f>
        <v>1026666.6666666666</v>
      </c>
      <c r="AO17" s="132">
        <f>IF('Calcs.'!AO50="","",'Calcs.'!AO50)</f>
        <v>1140000</v>
      </c>
      <c r="AP17" s="132">
        <f>IF('Calcs.'!AP50="","",'Calcs.'!AP50)</f>
        <v>1260000</v>
      </c>
      <c r="AQ17" s="132">
        <f>IF('Calcs.'!AQ50="","",'Calcs.'!AQ50)</f>
        <v>1386666.666666667</v>
      </c>
      <c r="AR17" s="132">
        <f>IF('Calcs.'!AR50="","",'Calcs.'!AR50)</f>
        <v>1433333.3333333335</v>
      </c>
      <c r="AS17" s="132">
        <f>IF('Calcs.'!AS50="","",'Calcs.'!AS50)</f>
        <v>1483333.3333333335</v>
      </c>
      <c r="AT17" s="132">
        <f>IF('Calcs.'!AT50="","",'Calcs.'!AT50)</f>
        <v>1536666.6666666665</v>
      </c>
      <c r="AU17" s="132">
        <f>IF('Calcs.'!AU50="","",'Calcs.'!AU50)</f>
        <v>1593333.3333333335</v>
      </c>
      <c r="AV17" s="132">
        <f>IF('Calcs.'!AV50="","",'Calcs.'!AV50)</f>
        <v>1653333.3333333333</v>
      </c>
      <c r="AW17" s="132">
        <f>IF('Calcs.'!AW50="","",'Calcs.'!AW50)</f>
        <v>1716666.6666666667</v>
      </c>
      <c r="AX17" s="132">
        <f>IF('Calcs.'!AX50="","",'Calcs.'!AX50)</f>
        <v>1783333.3333333335</v>
      </c>
      <c r="AY17" s="132">
        <f>IF('Calcs.'!AY50="","",'Calcs.'!AY50)</f>
        <v>1853333.3333333335</v>
      </c>
      <c r="AZ17" s="132">
        <f>IF('Calcs.'!AZ50="","",'Calcs.'!AZ50)</f>
        <v>1926666.6666666667</v>
      </c>
      <c r="BA17" s="132">
        <f>IF('Calcs.'!BA50="","",'Calcs.'!BA50)</f>
        <v>2003333.3333333333</v>
      </c>
      <c r="BB17" s="132">
        <f>IF('Calcs.'!BB50="","",'Calcs.'!BB50)</f>
        <v>2083333.3333333333</v>
      </c>
      <c r="BC17" s="132">
        <f>IF('Calcs.'!BC50="","",'Calcs.'!BC50)</f>
        <v>2166666.666666667</v>
      </c>
      <c r="BD17" s="132">
        <f>IF('Calcs.'!BD50="","",'Calcs.'!BD50)</f>
        <v>2166666.666666667</v>
      </c>
      <c r="BE17" s="132">
        <f>IF('Calcs.'!BE50="","",'Calcs.'!BE50)</f>
        <v>2166666.666666667</v>
      </c>
      <c r="BF17" s="132">
        <f>IF('Calcs.'!BF50="","",'Calcs.'!BF50)</f>
        <v>2166666.666666667</v>
      </c>
      <c r="BG17" s="132">
        <f>IF('Calcs.'!BG50="","",'Calcs.'!BG50)</f>
        <v>2166666.666666667</v>
      </c>
      <c r="BH17" s="132">
        <f>IF('Calcs.'!BH50="","",'Calcs.'!BH50)</f>
        <v>2166666.666666667</v>
      </c>
      <c r="BI17" s="132">
        <f>IF('Calcs.'!BI50="","",'Calcs.'!BI50)</f>
        <v>2166666.666666667</v>
      </c>
      <c r="BJ17" s="132">
        <f>IF('Calcs.'!BJ50="","",'Calcs.'!BJ50)</f>
        <v>2166666.666666667</v>
      </c>
      <c r="BK17" s="132">
        <f>IF('Calcs.'!BK50="","",'Calcs.'!BK50)</f>
        <v>2166666.666666667</v>
      </c>
      <c r="BL17" s="132">
        <f>IF('Calcs.'!BL50="","",'Calcs.'!BL50)</f>
        <v>2166666.666666667</v>
      </c>
      <c r="BM17" s="132">
        <f>IF('Calcs.'!BM50="","",'Calcs.'!BM50)</f>
        <v>2166666.666666667</v>
      </c>
      <c r="BN17" s="132">
        <f>IF('Calcs.'!BN50="","",'Calcs.'!BN50)</f>
        <v>2166666.666666667</v>
      </c>
      <c r="BO17" s="132">
        <f>IF('Calcs.'!BO50="","",'Calcs.'!BO50)</f>
        <v>2166666.666666667</v>
      </c>
      <c r="BP17" s="132">
        <f>IF('Calcs.'!BP50="","",'Calcs.'!BP50)</f>
        <v>2166666.666666667</v>
      </c>
      <c r="BQ17" s="132">
        <f>IF('Calcs.'!BQ50="","",'Calcs.'!BQ50)</f>
        <v>2166666.666666667</v>
      </c>
      <c r="BR17" s="132">
        <f>IF('Calcs.'!BR50="","",'Calcs.'!BR50)</f>
        <v>2166666.666666667</v>
      </c>
      <c r="BS17" s="132">
        <f>IF('Calcs.'!BS50="","",'Calcs.'!BS50)</f>
        <v>2166666.666666667</v>
      </c>
      <c r="BT17" s="132">
        <f>IF('Calcs.'!BT50="","",'Calcs.'!BT50)</f>
        <v>2166666.666666667</v>
      </c>
      <c r="BU17" s="132">
        <f>IF('Calcs.'!BU50="","",'Calcs.'!BU50)</f>
        <v>2166666.666666667</v>
      </c>
      <c r="BV17" s="132">
        <f>IF('Calcs.'!BV50="","",'Calcs.'!BV50)</f>
        <v>2166666.666666667</v>
      </c>
      <c r="BW17" s="132">
        <f>IF('Calcs.'!BW50="","",'Calcs.'!BW50)</f>
        <v>2166666.666666667</v>
      </c>
      <c r="BX17" s="132">
        <f>IF('Calcs.'!BX50="","",'Calcs.'!BX50)</f>
        <v>2166666.666666667</v>
      </c>
      <c r="BY17" s="132">
        <f>IF('Calcs.'!BY50="","",'Calcs.'!BY50)</f>
        <v>2166666.666666667</v>
      </c>
      <c r="BZ17" s="132">
        <f>IF('Calcs.'!BZ50="","",'Calcs.'!BZ50)</f>
        <v>2166666.666666667</v>
      </c>
      <c r="CA17" s="132">
        <f>IF('Calcs.'!CA50="","",'Calcs.'!CA50)</f>
        <v>2166666.666666667</v>
      </c>
      <c r="CB17" s="132">
        <f>IF('Calcs.'!CB50="","",'Calcs.'!CB50)</f>
        <v>2166666.666666667</v>
      </c>
      <c r="CC17" s="132">
        <f>IF('Calcs.'!CC50="","",'Calcs.'!CC50)</f>
        <v>2166666.666666667</v>
      </c>
      <c r="CD17" s="132">
        <f>IF('Calcs.'!CD50="","",'Calcs.'!CD50)</f>
        <v>2166666.666666667</v>
      </c>
      <c r="CE17" s="132">
        <f>IF('Calcs.'!CE50="","",'Calcs.'!CE50)</f>
        <v>2166666.666666667</v>
      </c>
      <c r="CF17" s="132">
        <f>IF('Calcs.'!CF50="","",'Calcs.'!CF50)</f>
        <v>2166666.666666667</v>
      </c>
      <c r="CG17" s="132">
        <f>IF('Calcs.'!CG50="","",'Calcs.'!CG50)</f>
        <v>2166666.666666667</v>
      </c>
      <c r="CH17" s="132">
        <f>IF('Calcs.'!CH50="","",'Calcs.'!CH50)</f>
        <v>2166666.666666667</v>
      </c>
      <c r="CI17" s="132">
        <f>IF('Calcs.'!CI50="","",'Calcs.'!CI50)</f>
        <v>2166666.666666667</v>
      </c>
      <c r="CJ17" s="132">
        <f>IF('Calcs.'!CJ50="","",'Calcs.'!CJ50)</f>
        <v>2166666.666666667</v>
      </c>
      <c r="CK17" s="132">
        <f>IF('Calcs.'!CK50="","",'Calcs.'!CK50)</f>
        <v>2166666.666666667</v>
      </c>
      <c r="CL17" s="132">
        <f>IF('Calcs.'!CL50="","",'Calcs.'!CL50)</f>
        <v>2166666.666666667</v>
      </c>
      <c r="CM17" s="132" t="e">
        <f>+SUMPRODUCT(#REF!,#REF!)*#REF!</f>
        <v>#REF!</v>
      </c>
      <c r="CN17" s="132" t="e">
        <f>+SUMPRODUCT(#REF!,#REF!)*#REF!</f>
        <v>#REF!</v>
      </c>
      <c r="CO17" s="132" t="e">
        <f>+SUMPRODUCT(#REF!,#REF!)*#REF!</f>
        <v>#REF!</v>
      </c>
      <c r="CP17" s="132" t="e">
        <f>+SUMPRODUCT(#REF!,#REF!)*#REF!</f>
        <v>#REF!</v>
      </c>
      <c r="CQ17" s="132" t="e">
        <f>+SUMPRODUCT(#REF!,#REF!)*#REF!</f>
        <v>#REF!</v>
      </c>
      <c r="CR17" s="132" t="e">
        <f>+SUMPRODUCT(#REF!,#REF!)*#REF!</f>
        <v>#REF!</v>
      </c>
      <c r="CS17" s="132" t="e">
        <f>+SUMPRODUCT(#REF!,#REF!)*#REF!</f>
        <v>#REF!</v>
      </c>
      <c r="CT17" s="132" t="e">
        <f>+SUMPRODUCT(#REF!,#REF!)*#REF!</f>
        <v>#REF!</v>
      </c>
      <c r="CU17" s="132" t="e">
        <f>+SUMPRODUCT(#REF!,#REF!)*#REF!</f>
        <v>#REF!</v>
      </c>
      <c r="CV17" s="132" t="e">
        <f>+SUMPRODUCT(#REF!,#REF!)*#REF!</f>
        <v>#REF!</v>
      </c>
      <c r="CW17" s="132" t="e">
        <f>+SUMPRODUCT(#REF!,#REF!)*#REF!</f>
        <v>#REF!</v>
      </c>
      <c r="CX17" s="132" t="e">
        <f>+SUMPRODUCT(#REF!,#REF!)*#REF!</f>
        <v>#REF!</v>
      </c>
      <c r="CY17" s="132" t="e">
        <f>+SUMPRODUCT(#REF!,#REF!)*#REF!</f>
        <v>#REF!</v>
      </c>
      <c r="CZ17" s="132" t="e">
        <f>+SUMPRODUCT(#REF!,#REF!)*#REF!</f>
        <v>#REF!</v>
      </c>
      <c r="DA17" s="132" t="e">
        <f>+SUMPRODUCT(#REF!,#REF!)*#REF!</f>
        <v>#REF!</v>
      </c>
      <c r="DB17" s="132" t="e">
        <f>+SUMPRODUCT(#REF!,#REF!)*#REF!</f>
        <v>#REF!</v>
      </c>
      <c r="DC17" s="132" t="e">
        <f>+SUMPRODUCT(#REF!,#REF!)*#REF!</f>
        <v>#REF!</v>
      </c>
      <c r="DD17" s="132" t="e">
        <f>+SUMPRODUCT(#REF!,#REF!)*#REF!</f>
        <v>#REF!</v>
      </c>
      <c r="DE17" s="132" t="e">
        <f>+SUMPRODUCT(#REF!,#REF!)*#REF!</f>
        <v>#REF!</v>
      </c>
      <c r="DF17" s="132" t="e">
        <f>+SUMPRODUCT(#REF!,#REF!)*#REF!</f>
        <v>#REF!</v>
      </c>
      <c r="DG17" s="132" t="e">
        <f>+SUMPRODUCT(#REF!,#REF!)*#REF!</f>
        <v>#REF!</v>
      </c>
      <c r="DH17" s="132" t="e">
        <f>+SUMPRODUCT(#REF!,#REF!)*#REF!</f>
        <v>#REF!</v>
      </c>
      <c r="DI17" s="132" t="e">
        <f>+SUMPRODUCT(#REF!,#REF!)*#REF!</f>
        <v>#REF!</v>
      </c>
      <c r="DJ17" s="132" t="e">
        <f>+SUMPRODUCT(#REF!,#REF!)*#REF!</f>
        <v>#REF!</v>
      </c>
      <c r="DK17" s="132" t="e">
        <f>+SUMPRODUCT(#REF!,#REF!)*#REF!</f>
        <v>#REF!</v>
      </c>
      <c r="DL17" s="132" t="e">
        <f>+SUMPRODUCT(#REF!,#REF!)*#REF!</f>
        <v>#REF!</v>
      </c>
    </row>
    <row r="18" spans="1:116" x14ac:dyDescent="0.4">
      <c r="B18" t="s">
        <v>198</v>
      </c>
      <c r="E18" t="s">
        <v>198</v>
      </c>
      <c r="F18" t="s">
        <v>198</v>
      </c>
      <c r="G18" s="27" t="s">
        <v>596</v>
      </c>
      <c r="H18" s="27"/>
      <c r="I18" s="27"/>
      <c r="J18" s="28"/>
      <c r="K18" s="63">
        <f t="shared" ref="K18:P18" si="17">SUMIF($4:$4,K$3,18:18)</f>
        <v>1213333.3333333335</v>
      </c>
      <c r="L18" s="63">
        <f t="shared" si="17"/>
        <v>8666666.6666666679</v>
      </c>
      <c r="M18" s="63">
        <f t="shared" si="17"/>
        <v>20453333.333333332</v>
      </c>
      <c r="N18" s="63">
        <f t="shared" si="17"/>
        <v>26000000.000000011</v>
      </c>
      <c r="O18" s="63">
        <f t="shared" si="17"/>
        <v>26000000.000000011</v>
      </c>
      <c r="P18" s="63">
        <f t="shared" si="17"/>
        <v>26000000.000000011</v>
      </c>
      <c r="Q18" s="28"/>
      <c r="R18"/>
      <c r="S18" s="261">
        <f t="shared" ref="S18:AX18" si="18">SUMIF($C:$C,$F18,S:S)</f>
        <v>3333.3333333333335</v>
      </c>
      <c r="T18" s="261">
        <f t="shared" si="18"/>
        <v>10000</v>
      </c>
      <c r="U18" s="261">
        <f t="shared" si="18"/>
        <v>20000</v>
      </c>
      <c r="V18" s="261">
        <f t="shared" si="18"/>
        <v>33333.333333333336</v>
      </c>
      <c r="W18" s="261">
        <f t="shared" si="18"/>
        <v>50000.000000000007</v>
      </c>
      <c r="X18" s="261">
        <f t="shared" si="18"/>
        <v>70000.000000000015</v>
      </c>
      <c r="Y18" s="261">
        <f t="shared" si="18"/>
        <v>93333.333333333343</v>
      </c>
      <c r="Z18" s="261">
        <f t="shared" si="18"/>
        <v>120000.00000000003</v>
      </c>
      <c r="AA18" s="261">
        <f t="shared" si="18"/>
        <v>150000.00000000003</v>
      </c>
      <c r="AB18" s="261">
        <f t="shared" si="18"/>
        <v>183333.33333333334</v>
      </c>
      <c r="AC18" s="261">
        <f t="shared" si="18"/>
        <v>220000</v>
      </c>
      <c r="AD18" s="261">
        <f t="shared" si="18"/>
        <v>260000</v>
      </c>
      <c r="AE18" s="261">
        <f t="shared" si="18"/>
        <v>306666.66666666669</v>
      </c>
      <c r="AF18" s="261">
        <f t="shared" si="18"/>
        <v>359999.99999999994</v>
      </c>
      <c r="AG18" s="261">
        <f t="shared" si="18"/>
        <v>420000</v>
      </c>
      <c r="AH18" s="261">
        <f t="shared" si="18"/>
        <v>486666.66666666669</v>
      </c>
      <c r="AI18" s="261">
        <f t="shared" si="18"/>
        <v>560000</v>
      </c>
      <c r="AJ18" s="261">
        <f t="shared" si="18"/>
        <v>640000</v>
      </c>
      <c r="AK18" s="261">
        <f t="shared" si="18"/>
        <v>726666.66666666674</v>
      </c>
      <c r="AL18" s="261">
        <f t="shared" si="18"/>
        <v>820000</v>
      </c>
      <c r="AM18" s="261">
        <f t="shared" si="18"/>
        <v>920000</v>
      </c>
      <c r="AN18" s="261">
        <f t="shared" si="18"/>
        <v>1026666.6666666666</v>
      </c>
      <c r="AO18" s="261">
        <f t="shared" si="18"/>
        <v>1140000</v>
      </c>
      <c r="AP18" s="261">
        <f t="shared" si="18"/>
        <v>1260000</v>
      </c>
      <c r="AQ18" s="261">
        <f t="shared" si="18"/>
        <v>1386666.666666667</v>
      </c>
      <c r="AR18" s="261">
        <f t="shared" si="18"/>
        <v>1433333.3333333335</v>
      </c>
      <c r="AS18" s="261">
        <f t="shared" si="18"/>
        <v>1483333.3333333335</v>
      </c>
      <c r="AT18" s="261">
        <f t="shared" si="18"/>
        <v>1536666.6666666665</v>
      </c>
      <c r="AU18" s="261">
        <f t="shared" si="18"/>
        <v>1593333.3333333335</v>
      </c>
      <c r="AV18" s="261">
        <f t="shared" si="18"/>
        <v>1653333.3333333333</v>
      </c>
      <c r="AW18" s="261">
        <f t="shared" si="18"/>
        <v>1716666.6666666667</v>
      </c>
      <c r="AX18" s="261">
        <f t="shared" si="18"/>
        <v>1783333.3333333335</v>
      </c>
      <c r="AY18" s="261">
        <f t="shared" ref="AY18:CD18" si="19">SUMIF($C:$C,$F18,AY:AY)</f>
        <v>1853333.3333333335</v>
      </c>
      <c r="AZ18" s="261">
        <f t="shared" si="19"/>
        <v>1926666.6666666667</v>
      </c>
      <c r="BA18" s="261">
        <f t="shared" si="19"/>
        <v>2003333.3333333333</v>
      </c>
      <c r="BB18" s="261">
        <f t="shared" si="19"/>
        <v>2083333.3333333333</v>
      </c>
      <c r="BC18" s="261">
        <f t="shared" si="19"/>
        <v>2166666.666666667</v>
      </c>
      <c r="BD18" s="261">
        <f t="shared" si="19"/>
        <v>2166666.666666667</v>
      </c>
      <c r="BE18" s="261">
        <f t="shared" si="19"/>
        <v>2166666.666666667</v>
      </c>
      <c r="BF18" s="261">
        <f t="shared" si="19"/>
        <v>2166666.666666667</v>
      </c>
      <c r="BG18" s="261">
        <f t="shared" si="19"/>
        <v>2166666.666666667</v>
      </c>
      <c r="BH18" s="261">
        <f t="shared" si="19"/>
        <v>2166666.666666667</v>
      </c>
      <c r="BI18" s="261">
        <f t="shared" si="19"/>
        <v>2166666.666666667</v>
      </c>
      <c r="BJ18" s="261">
        <f t="shared" si="19"/>
        <v>2166666.666666667</v>
      </c>
      <c r="BK18" s="261">
        <f t="shared" si="19"/>
        <v>2166666.666666667</v>
      </c>
      <c r="BL18" s="261">
        <f t="shared" si="19"/>
        <v>2166666.666666667</v>
      </c>
      <c r="BM18" s="261">
        <f t="shared" si="19"/>
        <v>2166666.666666667</v>
      </c>
      <c r="BN18" s="261">
        <f t="shared" si="19"/>
        <v>2166666.666666667</v>
      </c>
      <c r="BO18" s="261">
        <f t="shared" si="19"/>
        <v>2166666.666666667</v>
      </c>
      <c r="BP18" s="261">
        <f t="shared" si="19"/>
        <v>2166666.666666667</v>
      </c>
      <c r="BQ18" s="261">
        <f t="shared" si="19"/>
        <v>2166666.666666667</v>
      </c>
      <c r="BR18" s="261">
        <f t="shared" si="19"/>
        <v>2166666.666666667</v>
      </c>
      <c r="BS18" s="261">
        <f t="shared" si="19"/>
        <v>2166666.666666667</v>
      </c>
      <c r="BT18" s="261">
        <f t="shared" si="19"/>
        <v>2166666.666666667</v>
      </c>
      <c r="BU18" s="261">
        <f t="shared" si="19"/>
        <v>2166666.666666667</v>
      </c>
      <c r="BV18" s="261">
        <f t="shared" si="19"/>
        <v>2166666.666666667</v>
      </c>
      <c r="BW18" s="261">
        <f t="shared" si="19"/>
        <v>2166666.666666667</v>
      </c>
      <c r="BX18" s="261">
        <f t="shared" si="19"/>
        <v>2166666.666666667</v>
      </c>
      <c r="BY18" s="261">
        <f t="shared" si="19"/>
        <v>2166666.666666667</v>
      </c>
      <c r="BZ18" s="261">
        <f t="shared" si="19"/>
        <v>2166666.666666667</v>
      </c>
      <c r="CA18" s="261">
        <f t="shared" si="19"/>
        <v>2166666.666666667</v>
      </c>
      <c r="CB18" s="261">
        <f t="shared" si="19"/>
        <v>2166666.666666667</v>
      </c>
      <c r="CC18" s="261">
        <f t="shared" si="19"/>
        <v>2166666.666666667</v>
      </c>
      <c r="CD18" s="261">
        <f t="shared" si="19"/>
        <v>2166666.666666667</v>
      </c>
      <c r="CE18" s="261">
        <f t="shared" ref="CE18:DL18" si="20">SUMIF($C:$C,$F18,CE:CE)</f>
        <v>2166666.666666667</v>
      </c>
      <c r="CF18" s="261">
        <f t="shared" si="20"/>
        <v>2166666.666666667</v>
      </c>
      <c r="CG18" s="261">
        <f t="shared" si="20"/>
        <v>2166666.666666667</v>
      </c>
      <c r="CH18" s="261">
        <f t="shared" si="20"/>
        <v>2166666.666666667</v>
      </c>
      <c r="CI18" s="261">
        <f t="shared" si="20"/>
        <v>2166666.666666667</v>
      </c>
      <c r="CJ18" s="261">
        <f t="shared" si="20"/>
        <v>2166666.666666667</v>
      </c>
      <c r="CK18" s="261">
        <f t="shared" si="20"/>
        <v>2166666.666666667</v>
      </c>
      <c r="CL18" s="261">
        <f t="shared" si="20"/>
        <v>2166666.666666667</v>
      </c>
      <c r="CM18" s="261" t="e">
        <f t="shared" si="20"/>
        <v>#REF!</v>
      </c>
      <c r="CN18" s="261" t="e">
        <f t="shared" si="20"/>
        <v>#REF!</v>
      </c>
      <c r="CO18" s="261" t="e">
        <f t="shared" si="20"/>
        <v>#REF!</v>
      </c>
      <c r="CP18" s="261" t="e">
        <f t="shared" si="20"/>
        <v>#REF!</v>
      </c>
      <c r="CQ18" s="261" t="e">
        <f t="shared" si="20"/>
        <v>#REF!</v>
      </c>
      <c r="CR18" s="261" t="e">
        <f t="shared" si="20"/>
        <v>#REF!</v>
      </c>
      <c r="CS18" s="261" t="e">
        <f t="shared" si="20"/>
        <v>#REF!</v>
      </c>
      <c r="CT18" s="261" t="e">
        <f t="shared" si="20"/>
        <v>#REF!</v>
      </c>
      <c r="CU18" s="261" t="e">
        <f t="shared" si="20"/>
        <v>#REF!</v>
      </c>
      <c r="CV18" s="261" t="e">
        <f t="shared" si="20"/>
        <v>#REF!</v>
      </c>
      <c r="CW18" s="261" t="e">
        <f t="shared" si="20"/>
        <v>#REF!</v>
      </c>
      <c r="CX18" s="261" t="e">
        <f t="shared" si="20"/>
        <v>#REF!</v>
      </c>
      <c r="CY18" s="261" t="e">
        <f t="shared" si="20"/>
        <v>#REF!</v>
      </c>
      <c r="CZ18" s="261" t="e">
        <f t="shared" si="20"/>
        <v>#REF!</v>
      </c>
      <c r="DA18" s="261" t="e">
        <f t="shared" si="20"/>
        <v>#REF!</v>
      </c>
      <c r="DB18" s="261" t="e">
        <f t="shared" si="20"/>
        <v>#REF!</v>
      </c>
      <c r="DC18" s="261" t="e">
        <f t="shared" si="20"/>
        <v>#REF!</v>
      </c>
      <c r="DD18" s="261" t="e">
        <f t="shared" si="20"/>
        <v>#REF!</v>
      </c>
      <c r="DE18" s="261" t="e">
        <f t="shared" si="20"/>
        <v>#REF!</v>
      </c>
      <c r="DF18" s="261" t="e">
        <f t="shared" si="20"/>
        <v>#REF!</v>
      </c>
      <c r="DG18" s="261" t="e">
        <f t="shared" si="20"/>
        <v>#REF!</v>
      </c>
      <c r="DH18" s="261" t="e">
        <f t="shared" si="20"/>
        <v>#REF!</v>
      </c>
      <c r="DI18" s="261" t="e">
        <f t="shared" si="20"/>
        <v>#REF!</v>
      </c>
      <c r="DJ18" s="261" t="e">
        <f t="shared" si="20"/>
        <v>#REF!</v>
      </c>
      <c r="DK18" s="261" t="e">
        <f t="shared" si="20"/>
        <v>#REF!</v>
      </c>
      <c r="DL18" s="261" t="e">
        <f t="shared" si="20"/>
        <v>#REF!</v>
      </c>
    </row>
    <row r="19" spans="1:116" x14ac:dyDescent="0.4">
      <c r="B19" t="s">
        <v>198</v>
      </c>
      <c r="G19" s="129" t="s">
        <v>597</v>
      </c>
      <c r="H19" s="27"/>
      <c r="I19" s="27"/>
      <c r="J19" s="28"/>
      <c r="K19" s="262"/>
      <c r="L19" s="263">
        <f>IFERROR(L18/K18-1,0)</f>
        <v>6.1428571428571432</v>
      </c>
      <c r="M19" s="263">
        <f>IFERROR(M18/L18-1,0)</f>
        <v>1.3599999999999994</v>
      </c>
      <c r="N19" s="263">
        <f>IFERROR(N18/M18-1,0)</f>
        <v>0.27118644067796671</v>
      </c>
      <c r="O19" s="263">
        <f>IFERROR(O18/N18-1,0)</f>
        <v>0</v>
      </c>
      <c r="P19" s="263">
        <f>IFERROR(P18/O18-1,0)</f>
        <v>0</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M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hidden="1"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hidden="1" x14ac:dyDescent="0.4">
      <c r="B22" t="s">
        <v>203</v>
      </c>
      <c r="E22" t="s">
        <v>203</v>
      </c>
      <c r="F22" t="s">
        <v>203</v>
      </c>
      <c r="G22" s="27" t="s">
        <v>598</v>
      </c>
      <c r="H22" s="27"/>
      <c r="I22" s="27"/>
      <c r="J22" s="28"/>
      <c r="K22" s="63">
        <f t="shared" ref="K22:P22" si="21">SUMIF($4:$4,K$3,22:22)</f>
        <v>0</v>
      </c>
      <c r="L22" s="63">
        <f t="shared" si="21"/>
        <v>0</v>
      </c>
      <c r="M22" s="63">
        <f t="shared" si="21"/>
        <v>0</v>
      </c>
      <c r="N22" s="63">
        <f t="shared" si="21"/>
        <v>0</v>
      </c>
      <c r="O22" s="63">
        <f t="shared" si="21"/>
        <v>0</v>
      </c>
      <c r="P22" s="63">
        <f t="shared" si="21"/>
        <v>0</v>
      </c>
      <c r="Q22" s="28"/>
      <c r="R22"/>
      <c r="S22" s="261">
        <f t="shared" ref="S22:AX22" si="22">SUMIF($C:$C,$F22,S:S)</f>
        <v>0</v>
      </c>
      <c r="T22" s="261">
        <f t="shared" si="22"/>
        <v>0</v>
      </c>
      <c r="U22" s="261">
        <f t="shared" si="22"/>
        <v>0</v>
      </c>
      <c r="V22" s="261">
        <f t="shared" si="22"/>
        <v>0</v>
      </c>
      <c r="W22" s="261">
        <f t="shared" si="22"/>
        <v>0</v>
      </c>
      <c r="X22" s="261">
        <f t="shared" si="22"/>
        <v>0</v>
      </c>
      <c r="Y22" s="261">
        <f t="shared" si="22"/>
        <v>0</v>
      </c>
      <c r="Z22" s="261">
        <f t="shared" si="22"/>
        <v>0</v>
      </c>
      <c r="AA22" s="261">
        <f t="shared" si="22"/>
        <v>0</v>
      </c>
      <c r="AB22" s="261">
        <f t="shared" si="22"/>
        <v>0</v>
      </c>
      <c r="AC22" s="261">
        <f t="shared" si="22"/>
        <v>0</v>
      </c>
      <c r="AD22" s="261">
        <f t="shared" si="22"/>
        <v>0</v>
      </c>
      <c r="AE22" s="261">
        <f t="shared" si="22"/>
        <v>0</v>
      </c>
      <c r="AF22" s="261">
        <f t="shared" si="22"/>
        <v>0</v>
      </c>
      <c r="AG22" s="261">
        <f t="shared" si="22"/>
        <v>0</v>
      </c>
      <c r="AH22" s="261">
        <f t="shared" si="22"/>
        <v>0</v>
      </c>
      <c r="AI22" s="261">
        <f t="shared" si="22"/>
        <v>0</v>
      </c>
      <c r="AJ22" s="261">
        <f t="shared" si="22"/>
        <v>0</v>
      </c>
      <c r="AK22" s="261">
        <f t="shared" si="22"/>
        <v>0</v>
      </c>
      <c r="AL22" s="261">
        <f t="shared" si="22"/>
        <v>0</v>
      </c>
      <c r="AM22" s="261">
        <f t="shared" si="22"/>
        <v>0</v>
      </c>
      <c r="AN22" s="261">
        <f t="shared" si="22"/>
        <v>0</v>
      </c>
      <c r="AO22" s="261">
        <f t="shared" si="22"/>
        <v>0</v>
      </c>
      <c r="AP22" s="261">
        <f t="shared" si="22"/>
        <v>0</v>
      </c>
      <c r="AQ22" s="261">
        <f t="shared" si="22"/>
        <v>0</v>
      </c>
      <c r="AR22" s="261">
        <f t="shared" si="22"/>
        <v>0</v>
      </c>
      <c r="AS22" s="261">
        <f t="shared" si="22"/>
        <v>0</v>
      </c>
      <c r="AT22" s="261">
        <f t="shared" si="22"/>
        <v>0</v>
      </c>
      <c r="AU22" s="261">
        <f t="shared" si="22"/>
        <v>0</v>
      </c>
      <c r="AV22" s="261">
        <f t="shared" si="22"/>
        <v>0</v>
      </c>
      <c r="AW22" s="261">
        <f t="shared" si="22"/>
        <v>0</v>
      </c>
      <c r="AX22" s="261">
        <f t="shared" si="22"/>
        <v>0</v>
      </c>
      <c r="AY22" s="261">
        <f t="shared" ref="AY22:CD22" si="23">SUMIF($C:$C,$F22,AY:AY)</f>
        <v>0</v>
      </c>
      <c r="AZ22" s="261">
        <f t="shared" si="23"/>
        <v>0</v>
      </c>
      <c r="BA22" s="261">
        <f t="shared" si="23"/>
        <v>0</v>
      </c>
      <c r="BB22" s="261">
        <f t="shared" si="23"/>
        <v>0</v>
      </c>
      <c r="BC22" s="261">
        <f t="shared" si="23"/>
        <v>0</v>
      </c>
      <c r="BD22" s="261">
        <f t="shared" si="23"/>
        <v>0</v>
      </c>
      <c r="BE22" s="261">
        <f t="shared" si="23"/>
        <v>0</v>
      </c>
      <c r="BF22" s="261">
        <f t="shared" si="23"/>
        <v>0</v>
      </c>
      <c r="BG22" s="261">
        <f t="shared" si="23"/>
        <v>0</v>
      </c>
      <c r="BH22" s="261">
        <f t="shared" si="23"/>
        <v>0</v>
      </c>
      <c r="BI22" s="261">
        <f t="shared" si="23"/>
        <v>0</v>
      </c>
      <c r="BJ22" s="261">
        <f t="shared" si="23"/>
        <v>0</v>
      </c>
      <c r="BK22" s="261">
        <f t="shared" si="23"/>
        <v>0</v>
      </c>
      <c r="BL22" s="261">
        <f t="shared" si="23"/>
        <v>0</v>
      </c>
      <c r="BM22" s="261">
        <f t="shared" si="23"/>
        <v>0</v>
      </c>
      <c r="BN22" s="261">
        <f t="shared" si="23"/>
        <v>0</v>
      </c>
      <c r="BO22" s="261">
        <f t="shared" si="23"/>
        <v>0</v>
      </c>
      <c r="BP22" s="261">
        <f t="shared" si="23"/>
        <v>0</v>
      </c>
      <c r="BQ22" s="261">
        <f t="shared" si="23"/>
        <v>0</v>
      </c>
      <c r="BR22" s="261">
        <f t="shared" si="23"/>
        <v>0</v>
      </c>
      <c r="BS22" s="261">
        <f t="shared" si="23"/>
        <v>0</v>
      </c>
      <c r="BT22" s="261">
        <f t="shared" si="23"/>
        <v>0</v>
      </c>
      <c r="BU22" s="261">
        <f t="shared" si="23"/>
        <v>0</v>
      </c>
      <c r="BV22" s="261">
        <f t="shared" si="23"/>
        <v>0</v>
      </c>
      <c r="BW22" s="261">
        <f t="shared" si="23"/>
        <v>0</v>
      </c>
      <c r="BX22" s="261">
        <f t="shared" si="23"/>
        <v>0</v>
      </c>
      <c r="BY22" s="261">
        <f t="shared" si="23"/>
        <v>0</v>
      </c>
      <c r="BZ22" s="261">
        <f t="shared" si="23"/>
        <v>0</v>
      </c>
      <c r="CA22" s="261">
        <f t="shared" si="23"/>
        <v>0</v>
      </c>
      <c r="CB22" s="261">
        <f t="shared" si="23"/>
        <v>0</v>
      </c>
      <c r="CC22" s="261">
        <f t="shared" si="23"/>
        <v>0</v>
      </c>
      <c r="CD22" s="261">
        <f t="shared" si="23"/>
        <v>0</v>
      </c>
      <c r="CE22" s="261">
        <f t="shared" ref="CE22:DL22" si="24">SUMIF($C:$C,$F22,CE:CE)</f>
        <v>0</v>
      </c>
      <c r="CF22" s="261">
        <f t="shared" si="24"/>
        <v>0</v>
      </c>
      <c r="CG22" s="261">
        <f t="shared" si="24"/>
        <v>0</v>
      </c>
      <c r="CH22" s="261">
        <f t="shared" si="24"/>
        <v>0</v>
      </c>
      <c r="CI22" s="261">
        <f t="shared" si="24"/>
        <v>0</v>
      </c>
      <c r="CJ22" s="261">
        <f t="shared" si="24"/>
        <v>0</v>
      </c>
      <c r="CK22" s="261">
        <f t="shared" si="24"/>
        <v>0</v>
      </c>
      <c r="CL22" s="261">
        <f t="shared" si="24"/>
        <v>0</v>
      </c>
      <c r="CM22" s="261">
        <f t="shared" si="24"/>
        <v>0</v>
      </c>
      <c r="CN22" s="261">
        <f t="shared" si="24"/>
        <v>0</v>
      </c>
      <c r="CO22" s="261">
        <f t="shared" si="24"/>
        <v>0</v>
      </c>
      <c r="CP22" s="261">
        <f t="shared" si="24"/>
        <v>0</v>
      </c>
      <c r="CQ22" s="261">
        <f t="shared" si="24"/>
        <v>0</v>
      </c>
      <c r="CR22" s="261">
        <f t="shared" si="24"/>
        <v>0</v>
      </c>
      <c r="CS22" s="261">
        <f t="shared" si="24"/>
        <v>0</v>
      </c>
      <c r="CT22" s="261">
        <f t="shared" si="24"/>
        <v>0</v>
      </c>
      <c r="CU22" s="261">
        <f t="shared" si="24"/>
        <v>0</v>
      </c>
      <c r="CV22" s="261">
        <f t="shared" si="24"/>
        <v>0</v>
      </c>
      <c r="CW22" s="261">
        <f t="shared" si="24"/>
        <v>0</v>
      </c>
      <c r="CX22" s="261">
        <f t="shared" si="24"/>
        <v>0</v>
      </c>
      <c r="CY22" s="261">
        <f t="shared" si="24"/>
        <v>0</v>
      </c>
      <c r="CZ22" s="261">
        <f t="shared" si="24"/>
        <v>0</v>
      </c>
      <c r="DA22" s="261">
        <f t="shared" si="24"/>
        <v>0</v>
      </c>
      <c r="DB22" s="261">
        <f t="shared" si="24"/>
        <v>0</v>
      </c>
      <c r="DC22" s="261">
        <f t="shared" si="24"/>
        <v>0</v>
      </c>
      <c r="DD22" s="261">
        <f t="shared" si="24"/>
        <v>0</v>
      </c>
      <c r="DE22" s="261">
        <f t="shared" si="24"/>
        <v>0</v>
      </c>
      <c r="DF22" s="261">
        <f t="shared" si="24"/>
        <v>0</v>
      </c>
      <c r="DG22" s="261">
        <f t="shared" si="24"/>
        <v>0</v>
      </c>
      <c r="DH22" s="261">
        <f t="shared" si="24"/>
        <v>0</v>
      </c>
      <c r="DI22" s="261">
        <f t="shared" si="24"/>
        <v>0</v>
      </c>
      <c r="DJ22" s="261">
        <f t="shared" si="24"/>
        <v>0</v>
      </c>
      <c r="DK22" s="261">
        <f t="shared" si="24"/>
        <v>0</v>
      </c>
      <c r="DL22" s="261">
        <f t="shared" si="24"/>
        <v>0</v>
      </c>
    </row>
    <row r="23" spans="1:116" hidden="1" x14ac:dyDescent="0.4">
      <c r="B23" t="s">
        <v>203</v>
      </c>
      <c r="H23" s="27"/>
      <c r="I23" s="27"/>
      <c r="J23" s="28"/>
      <c r="K23" s="262"/>
      <c r="L23" s="262"/>
      <c r="M23" s="262"/>
      <c r="N23" s="262"/>
      <c r="O23" s="262"/>
      <c r="P23" s="262"/>
      <c r="Q23" s="28"/>
      <c r="R23"/>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c r="BH23" s="264"/>
      <c r="BI23" s="264"/>
      <c r="BJ23" s="264"/>
      <c r="BK23" s="264"/>
      <c r="BL23" s="264"/>
      <c r="BM23" s="264"/>
      <c r="BN23" s="264"/>
      <c r="BO23" s="264"/>
      <c r="BP23" s="264"/>
      <c r="BQ23" s="264"/>
      <c r="BR23" s="264"/>
      <c r="BS23" s="264"/>
      <c r="BT23" s="264"/>
      <c r="BU23" s="264"/>
      <c r="BV23" s="264"/>
      <c r="BW23" s="264"/>
      <c r="BX23" s="264"/>
      <c r="BY23" s="264"/>
      <c r="BZ23" s="264"/>
      <c r="CA23" s="264"/>
      <c r="CB23" s="264"/>
      <c r="CC23" s="264"/>
      <c r="CD23" s="264"/>
      <c r="CE23" s="264"/>
      <c r="CF23" s="264"/>
      <c r="CG23" s="264"/>
      <c r="CH23" s="264"/>
      <c r="CI23" s="264"/>
      <c r="CJ23" s="264"/>
      <c r="CK23" s="264"/>
      <c r="CL23" s="264"/>
      <c r="CM23" s="264"/>
      <c r="CN23" s="264"/>
      <c r="CO23" s="264"/>
      <c r="CP23" s="264"/>
      <c r="CQ23" s="264"/>
      <c r="CR23" s="264"/>
      <c r="CS23" s="264"/>
      <c r="CT23" s="264"/>
      <c r="CU23" s="264"/>
      <c r="CV23" s="264"/>
      <c r="CW23" s="264"/>
      <c r="CX23" s="264"/>
      <c r="CY23" s="264"/>
      <c r="CZ23" s="264"/>
      <c r="DA23" s="264"/>
      <c r="DB23" s="264"/>
      <c r="DC23" s="264"/>
      <c r="DD23" s="264"/>
      <c r="DE23" s="264"/>
      <c r="DF23" s="264"/>
      <c r="DG23" s="264"/>
      <c r="DH23" s="264"/>
      <c r="DI23" s="264"/>
      <c r="DJ23" s="264"/>
      <c r="DK23" s="264"/>
      <c r="DL23" s="264"/>
    </row>
    <row r="24" spans="1:116" hidden="1" x14ac:dyDescent="0.4">
      <c r="A24" s="65"/>
      <c r="B24" s="27" t="s">
        <v>599</v>
      </c>
      <c r="C24" s="27"/>
      <c r="D24" s="27"/>
      <c r="E24" s="27"/>
      <c r="F24" s="27"/>
      <c r="G24" s="31" t="s">
        <v>600</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collapsed="1" x14ac:dyDescent="0.4">
      <c r="A25" s="65"/>
      <c r="B25" s="27" t="s">
        <v>599</v>
      </c>
      <c r="C25" s="27"/>
      <c r="D25" s="27"/>
      <c r="E25" s="27" t="s">
        <v>599</v>
      </c>
      <c r="F25" s="27" t="s">
        <v>599</v>
      </c>
      <c r="G25" s="27" t="s">
        <v>601</v>
      </c>
      <c r="H25" s="27"/>
      <c r="I25" s="27"/>
      <c r="J25" s="28"/>
      <c r="K25" s="63">
        <f t="shared" ref="K25:P25" si="25">SUMIF($4:$4,K$3,25:25)</f>
        <v>0</v>
      </c>
      <c r="L25" s="63">
        <f t="shared" si="25"/>
        <v>0</v>
      </c>
      <c r="M25" s="63">
        <f t="shared" si="25"/>
        <v>0</v>
      </c>
      <c r="N25" s="63">
        <f t="shared" si="25"/>
        <v>0</v>
      </c>
      <c r="O25" s="63">
        <f t="shared" si="25"/>
        <v>0</v>
      </c>
      <c r="P25" s="63">
        <f t="shared" si="25"/>
        <v>0</v>
      </c>
      <c r="Q25" s="28"/>
      <c r="R25"/>
      <c r="S25" s="261">
        <f t="shared" ref="S25:AX25" si="26">SUMIF($C:$C,$F25,S:S)</f>
        <v>0</v>
      </c>
      <c r="T25" s="261">
        <f t="shared" si="26"/>
        <v>0</v>
      </c>
      <c r="U25" s="261">
        <f t="shared" si="26"/>
        <v>0</v>
      </c>
      <c r="V25" s="261">
        <f t="shared" si="26"/>
        <v>0</v>
      </c>
      <c r="W25" s="261">
        <f t="shared" si="26"/>
        <v>0</v>
      </c>
      <c r="X25" s="261">
        <f t="shared" si="26"/>
        <v>0</v>
      </c>
      <c r="Y25" s="261">
        <f t="shared" si="26"/>
        <v>0</v>
      </c>
      <c r="Z25" s="261">
        <f t="shared" si="26"/>
        <v>0</v>
      </c>
      <c r="AA25" s="261">
        <f t="shared" si="26"/>
        <v>0</v>
      </c>
      <c r="AB25" s="261">
        <f t="shared" si="26"/>
        <v>0</v>
      </c>
      <c r="AC25" s="261">
        <f t="shared" si="26"/>
        <v>0</v>
      </c>
      <c r="AD25" s="261">
        <f t="shared" si="26"/>
        <v>0</v>
      </c>
      <c r="AE25" s="261">
        <f t="shared" si="26"/>
        <v>0</v>
      </c>
      <c r="AF25" s="261">
        <f t="shared" si="26"/>
        <v>0</v>
      </c>
      <c r="AG25" s="261">
        <f t="shared" si="26"/>
        <v>0</v>
      </c>
      <c r="AH25" s="261">
        <f t="shared" si="26"/>
        <v>0</v>
      </c>
      <c r="AI25" s="261">
        <f t="shared" si="26"/>
        <v>0</v>
      </c>
      <c r="AJ25" s="261">
        <f t="shared" si="26"/>
        <v>0</v>
      </c>
      <c r="AK25" s="261">
        <f t="shared" si="26"/>
        <v>0</v>
      </c>
      <c r="AL25" s="261">
        <f t="shared" si="26"/>
        <v>0</v>
      </c>
      <c r="AM25" s="261">
        <f t="shared" si="26"/>
        <v>0</v>
      </c>
      <c r="AN25" s="261">
        <f t="shared" si="26"/>
        <v>0</v>
      </c>
      <c r="AO25" s="261">
        <f t="shared" si="26"/>
        <v>0</v>
      </c>
      <c r="AP25" s="261">
        <f t="shared" si="26"/>
        <v>0</v>
      </c>
      <c r="AQ25" s="261">
        <f t="shared" si="26"/>
        <v>0</v>
      </c>
      <c r="AR25" s="261">
        <f t="shared" si="26"/>
        <v>0</v>
      </c>
      <c r="AS25" s="261">
        <f t="shared" si="26"/>
        <v>0</v>
      </c>
      <c r="AT25" s="261">
        <f t="shared" si="26"/>
        <v>0</v>
      </c>
      <c r="AU25" s="261">
        <f t="shared" si="26"/>
        <v>0</v>
      </c>
      <c r="AV25" s="261">
        <f t="shared" si="26"/>
        <v>0</v>
      </c>
      <c r="AW25" s="261">
        <f t="shared" si="26"/>
        <v>0</v>
      </c>
      <c r="AX25" s="261">
        <f t="shared" si="26"/>
        <v>0</v>
      </c>
      <c r="AY25" s="261">
        <f t="shared" ref="AY25:CD25" si="27">SUMIF($C:$C,$F25,AY:AY)</f>
        <v>0</v>
      </c>
      <c r="AZ25" s="261">
        <f t="shared" si="27"/>
        <v>0</v>
      </c>
      <c r="BA25" s="261">
        <f t="shared" si="27"/>
        <v>0</v>
      </c>
      <c r="BB25" s="261">
        <f t="shared" si="27"/>
        <v>0</v>
      </c>
      <c r="BC25" s="261">
        <f t="shared" si="27"/>
        <v>0</v>
      </c>
      <c r="BD25" s="261">
        <f t="shared" si="27"/>
        <v>0</v>
      </c>
      <c r="BE25" s="261">
        <f t="shared" si="27"/>
        <v>0</v>
      </c>
      <c r="BF25" s="261">
        <f t="shared" si="27"/>
        <v>0</v>
      </c>
      <c r="BG25" s="261">
        <f t="shared" si="27"/>
        <v>0</v>
      </c>
      <c r="BH25" s="261">
        <f t="shared" si="27"/>
        <v>0</v>
      </c>
      <c r="BI25" s="261">
        <f t="shared" si="27"/>
        <v>0</v>
      </c>
      <c r="BJ25" s="261">
        <f t="shared" si="27"/>
        <v>0</v>
      </c>
      <c r="BK25" s="261">
        <f t="shared" si="27"/>
        <v>0</v>
      </c>
      <c r="BL25" s="261">
        <f t="shared" si="27"/>
        <v>0</v>
      </c>
      <c r="BM25" s="261">
        <f t="shared" si="27"/>
        <v>0</v>
      </c>
      <c r="BN25" s="261">
        <f t="shared" si="27"/>
        <v>0</v>
      </c>
      <c r="BO25" s="261">
        <f t="shared" si="27"/>
        <v>0</v>
      </c>
      <c r="BP25" s="261">
        <f t="shared" si="27"/>
        <v>0</v>
      </c>
      <c r="BQ25" s="261">
        <f t="shared" si="27"/>
        <v>0</v>
      </c>
      <c r="BR25" s="261">
        <f t="shared" si="27"/>
        <v>0</v>
      </c>
      <c r="BS25" s="261">
        <f t="shared" si="27"/>
        <v>0</v>
      </c>
      <c r="BT25" s="261">
        <f t="shared" si="27"/>
        <v>0</v>
      </c>
      <c r="BU25" s="261">
        <f t="shared" si="27"/>
        <v>0</v>
      </c>
      <c r="BV25" s="261">
        <f t="shared" si="27"/>
        <v>0</v>
      </c>
      <c r="BW25" s="261">
        <f t="shared" si="27"/>
        <v>0</v>
      </c>
      <c r="BX25" s="261">
        <f t="shared" si="27"/>
        <v>0</v>
      </c>
      <c r="BY25" s="261">
        <f t="shared" si="27"/>
        <v>0</v>
      </c>
      <c r="BZ25" s="261">
        <f t="shared" si="27"/>
        <v>0</v>
      </c>
      <c r="CA25" s="261">
        <f t="shared" si="27"/>
        <v>0</v>
      </c>
      <c r="CB25" s="261">
        <f t="shared" si="27"/>
        <v>0</v>
      </c>
      <c r="CC25" s="261">
        <f t="shared" si="27"/>
        <v>0</v>
      </c>
      <c r="CD25" s="261">
        <f t="shared" si="27"/>
        <v>0</v>
      </c>
      <c r="CE25" s="261">
        <f t="shared" ref="CE25:DL25" si="28">SUMIF($C:$C,$F25,CE:CE)</f>
        <v>0</v>
      </c>
      <c r="CF25" s="261">
        <f t="shared" si="28"/>
        <v>0</v>
      </c>
      <c r="CG25" s="261">
        <f t="shared" si="28"/>
        <v>0</v>
      </c>
      <c r="CH25" s="261">
        <f t="shared" si="28"/>
        <v>0</v>
      </c>
      <c r="CI25" s="261">
        <f t="shared" si="28"/>
        <v>0</v>
      </c>
      <c r="CJ25" s="261">
        <f t="shared" si="28"/>
        <v>0</v>
      </c>
      <c r="CK25" s="261">
        <f t="shared" si="28"/>
        <v>0</v>
      </c>
      <c r="CL25" s="261">
        <f t="shared" si="28"/>
        <v>0</v>
      </c>
      <c r="CM25" s="261">
        <f t="shared" si="28"/>
        <v>0</v>
      </c>
      <c r="CN25" s="261">
        <f t="shared" si="28"/>
        <v>0</v>
      </c>
      <c r="CO25" s="261">
        <f t="shared" si="28"/>
        <v>0</v>
      </c>
      <c r="CP25" s="261">
        <f t="shared" si="28"/>
        <v>0</v>
      </c>
      <c r="CQ25" s="261">
        <f t="shared" si="28"/>
        <v>0</v>
      </c>
      <c r="CR25" s="261">
        <f t="shared" si="28"/>
        <v>0</v>
      </c>
      <c r="CS25" s="261">
        <f t="shared" si="28"/>
        <v>0</v>
      </c>
      <c r="CT25" s="261">
        <f t="shared" si="28"/>
        <v>0</v>
      </c>
      <c r="CU25" s="261">
        <f t="shared" si="28"/>
        <v>0</v>
      </c>
      <c r="CV25" s="261">
        <f t="shared" si="28"/>
        <v>0</v>
      </c>
      <c r="CW25" s="261">
        <f t="shared" si="28"/>
        <v>0</v>
      </c>
      <c r="CX25" s="261">
        <f t="shared" si="28"/>
        <v>0</v>
      </c>
      <c r="CY25" s="261">
        <f t="shared" si="28"/>
        <v>0</v>
      </c>
      <c r="CZ25" s="261">
        <f t="shared" si="28"/>
        <v>0</v>
      </c>
      <c r="DA25" s="261">
        <f t="shared" si="28"/>
        <v>0</v>
      </c>
      <c r="DB25" s="261">
        <f t="shared" si="28"/>
        <v>0</v>
      </c>
      <c r="DC25" s="261">
        <f t="shared" si="28"/>
        <v>0</v>
      </c>
      <c r="DD25" s="261">
        <f t="shared" si="28"/>
        <v>0</v>
      </c>
      <c r="DE25" s="261">
        <f t="shared" si="28"/>
        <v>0</v>
      </c>
      <c r="DF25" s="261">
        <f t="shared" si="28"/>
        <v>0</v>
      </c>
      <c r="DG25" s="261">
        <f t="shared" si="28"/>
        <v>0</v>
      </c>
      <c r="DH25" s="261">
        <f t="shared" si="28"/>
        <v>0</v>
      </c>
      <c r="DI25" s="261">
        <f t="shared" si="28"/>
        <v>0</v>
      </c>
      <c r="DJ25" s="261">
        <f t="shared" si="28"/>
        <v>0</v>
      </c>
      <c r="DK25" s="261">
        <f t="shared" si="28"/>
        <v>0</v>
      </c>
      <c r="DL25" s="261">
        <f t="shared" si="28"/>
        <v>0</v>
      </c>
    </row>
    <row r="26" spans="1:116" hidden="1" x14ac:dyDescent="0.4">
      <c r="A26" s="65"/>
      <c r="B26" s="27" t="s">
        <v>599</v>
      </c>
      <c r="C26" s="27"/>
      <c r="D26" s="27"/>
      <c r="E26" s="27"/>
      <c r="F26" s="27"/>
      <c r="H26" s="27"/>
      <c r="I26" s="27"/>
      <c r="J26" s="28"/>
      <c r="K26" s="262"/>
      <c r="L26" s="262"/>
      <c r="M26" s="262"/>
      <c r="N26" s="262"/>
      <c r="O26" s="262"/>
      <c r="P26" s="262"/>
      <c r="Q26" s="28"/>
      <c r="R26"/>
      <c r="S26" s="264"/>
      <c r="T26" s="264"/>
      <c r="U26" s="264"/>
      <c r="V26" s="264"/>
      <c r="W26" s="264"/>
      <c r="X26" s="264"/>
      <c r="Y26" s="264"/>
      <c r="Z26" s="264"/>
      <c r="AA26" s="264"/>
      <c r="AB26" s="264"/>
      <c r="AC26" s="264"/>
      <c r="AD26" s="264"/>
      <c r="AE26" s="264"/>
      <c r="AF26" s="264"/>
      <c r="AG26" s="264"/>
      <c r="AH26" s="264"/>
      <c r="AI26" s="264"/>
      <c r="AJ26" s="264"/>
      <c r="AK26" s="264"/>
      <c r="AL26" s="264"/>
      <c r="AM26" s="264"/>
      <c r="AN26" s="264"/>
      <c r="AO26" s="264"/>
      <c r="AP26" s="264"/>
      <c r="AQ26" s="264"/>
      <c r="AR26" s="264"/>
      <c r="AS26" s="264"/>
      <c r="AT26" s="264"/>
      <c r="AU26" s="264"/>
      <c r="AV26" s="264"/>
      <c r="AW26" s="264"/>
      <c r="AX26" s="264"/>
      <c r="AY26" s="264"/>
      <c r="AZ26" s="264"/>
      <c r="BA26" s="264"/>
      <c r="BB26" s="264"/>
      <c r="BC26" s="264"/>
      <c r="BD26" s="264"/>
      <c r="BE26" s="264"/>
      <c r="BF26" s="264"/>
      <c r="BG26" s="264"/>
      <c r="BH26" s="264"/>
      <c r="BI26" s="264"/>
      <c r="BJ26" s="264"/>
      <c r="BK26" s="264"/>
      <c r="BL26" s="264"/>
      <c r="BM26" s="264"/>
      <c r="BN26" s="264"/>
      <c r="BO26" s="264"/>
      <c r="BP26" s="264"/>
      <c r="BQ26" s="264"/>
      <c r="BR26" s="264"/>
      <c r="BS26" s="264"/>
      <c r="BT26" s="264"/>
      <c r="BU26" s="264"/>
      <c r="BV26" s="264"/>
      <c r="BW26" s="264"/>
      <c r="BX26" s="264"/>
      <c r="BY26" s="264"/>
      <c r="BZ26" s="264"/>
      <c r="CA26" s="264"/>
      <c r="CB26" s="264"/>
      <c r="CC26" s="264"/>
      <c r="CD26" s="264"/>
      <c r="CE26" s="264"/>
      <c r="CF26" s="264"/>
      <c r="CG26" s="264"/>
      <c r="CH26" s="264"/>
      <c r="CI26" s="264"/>
      <c r="CJ26" s="264"/>
      <c r="CK26" s="264"/>
      <c r="CL26" s="264"/>
      <c r="CM26" s="264"/>
      <c r="CN26" s="264"/>
      <c r="CO26" s="264"/>
      <c r="CP26" s="264"/>
      <c r="CQ26" s="264"/>
      <c r="CR26" s="264"/>
      <c r="CS26" s="264"/>
      <c r="CT26" s="264"/>
      <c r="CU26" s="264"/>
      <c r="CV26" s="264"/>
      <c r="CW26" s="264"/>
      <c r="CX26" s="264"/>
      <c r="CY26" s="264"/>
      <c r="CZ26" s="264"/>
      <c r="DA26" s="264"/>
      <c r="DB26" s="264"/>
      <c r="DC26" s="264"/>
      <c r="DD26" s="264"/>
      <c r="DE26" s="264"/>
      <c r="DF26" s="264"/>
      <c r="DG26" s="264"/>
      <c r="DH26" s="264"/>
      <c r="DI26" s="264"/>
      <c r="DJ26" s="264"/>
      <c r="DK26" s="264"/>
      <c r="DL26" s="264"/>
    </row>
    <row r="27" spans="1:116" x14ac:dyDescent="0.4">
      <c r="A27" s="65"/>
      <c r="B27" s="27"/>
      <c r="C27" s="27"/>
      <c r="D27" s="27"/>
      <c r="E27" s="27"/>
      <c r="F27" s="27"/>
      <c r="G27" s="27" t="s">
        <v>68</v>
      </c>
      <c r="H27" s="27"/>
      <c r="I27" s="27"/>
      <c r="J27" s="28"/>
      <c r="K27" s="28">
        <f t="shared" ref="K27:P27" si="29">SUMIF($4:$4,K$3,27:27)</f>
        <v>1213333.3333333335</v>
      </c>
      <c r="L27" s="28">
        <f t="shared" si="29"/>
        <v>8666666.6666666679</v>
      </c>
      <c r="M27" s="28">
        <f t="shared" si="29"/>
        <v>20453333.333333332</v>
      </c>
      <c r="N27" s="28">
        <f t="shared" si="29"/>
        <v>26000000.000000011</v>
      </c>
      <c r="O27" s="28">
        <f t="shared" si="29"/>
        <v>26000000.000000011</v>
      </c>
      <c r="P27" s="28">
        <f t="shared" si="29"/>
        <v>26000000.000000011</v>
      </c>
      <c r="Q27" s="28"/>
      <c r="R27"/>
      <c r="S27" s="28">
        <f>S18+S22+S25</f>
        <v>3333.3333333333335</v>
      </c>
      <c r="T27" s="28">
        <f t="shared" ref="T27:CE27" si="30">T18+T22+T25</f>
        <v>10000</v>
      </c>
      <c r="U27" s="28">
        <f t="shared" si="30"/>
        <v>20000</v>
      </c>
      <c r="V27" s="28">
        <f t="shared" si="30"/>
        <v>33333.333333333336</v>
      </c>
      <c r="W27" s="28">
        <f t="shared" si="30"/>
        <v>50000.000000000007</v>
      </c>
      <c r="X27" s="28">
        <f t="shared" si="30"/>
        <v>70000.000000000015</v>
      </c>
      <c r="Y27" s="28">
        <f t="shared" si="30"/>
        <v>93333.333333333343</v>
      </c>
      <c r="Z27" s="28">
        <f t="shared" si="30"/>
        <v>120000.00000000003</v>
      </c>
      <c r="AA27" s="28">
        <f t="shared" si="30"/>
        <v>150000.00000000003</v>
      </c>
      <c r="AB27" s="28">
        <f t="shared" si="30"/>
        <v>183333.33333333334</v>
      </c>
      <c r="AC27" s="28">
        <f t="shared" si="30"/>
        <v>220000</v>
      </c>
      <c r="AD27" s="28">
        <f t="shared" si="30"/>
        <v>260000</v>
      </c>
      <c r="AE27" s="28">
        <f t="shared" si="30"/>
        <v>306666.66666666669</v>
      </c>
      <c r="AF27" s="28">
        <f t="shared" si="30"/>
        <v>359999.99999999994</v>
      </c>
      <c r="AG27" s="28">
        <f t="shared" si="30"/>
        <v>420000</v>
      </c>
      <c r="AH27" s="28">
        <f t="shared" si="30"/>
        <v>486666.66666666669</v>
      </c>
      <c r="AI27" s="28">
        <f t="shared" si="30"/>
        <v>560000</v>
      </c>
      <c r="AJ27" s="28">
        <f t="shared" si="30"/>
        <v>640000</v>
      </c>
      <c r="AK27" s="28">
        <f t="shared" si="30"/>
        <v>726666.66666666674</v>
      </c>
      <c r="AL27" s="28">
        <f t="shared" si="30"/>
        <v>820000</v>
      </c>
      <c r="AM27" s="28">
        <f t="shared" si="30"/>
        <v>920000</v>
      </c>
      <c r="AN27" s="28">
        <f t="shared" si="30"/>
        <v>1026666.6666666666</v>
      </c>
      <c r="AO27" s="28">
        <f t="shared" si="30"/>
        <v>1140000</v>
      </c>
      <c r="AP27" s="28">
        <f t="shared" si="30"/>
        <v>1260000</v>
      </c>
      <c r="AQ27" s="28">
        <f t="shared" si="30"/>
        <v>1386666.666666667</v>
      </c>
      <c r="AR27" s="28">
        <f t="shared" si="30"/>
        <v>1433333.3333333335</v>
      </c>
      <c r="AS27" s="28">
        <f t="shared" si="30"/>
        <v>1483333.3333333335</v>
      </c>
      <c r="AT27" s="28">
        <f t="shared" si="30"/>
        <v>1536666.6666666665</v>
      </c>
      <c r="AU27" s="28">
        <f t="shared" si="30"/>
        <v>1593333.3333333335</v>
      </c>
      <c r="AV27" s="28">
        <f t="shared" si="30"/>
        <v>1653333.3333333333</v>
      </c>
      <c r="AW27" s="28">
        <f t="shared" si="30"/>
        <v>1716666.6666666667</v>
      </c>
      <c r="AX27" s="28">
        <f t="shared" si="30"/>
        <v>1783333.3333333335</v>
      </c>
      <c r="AY27" s="28">
        <f t="shared" si="30"/>
        <v>1853333.3333333335</v>
      </c>
      <c r="AZ27" s="28">
        <f t="shared" si="30"/>
        <v>1926666.6666666667</v>
      </c>
      <c r="BA27" s="28">
        <f t="shared" si="30"/>
        <v>2003333.3333333333</v>
      </c>
      <c r="BB27" s="28">
        <f t="shared" si="30"/>
        <v>2083333.3333333333</v>
      </c>
      <c r="BC27" s="28">
        <f t="shared" si="30"/>
        <v>2166666.666666667</v>
      </c>
      <c r="BD27" s="28">
        <f t="shared" si="30"/>
        <v>2166666.666666667</v>
      </c>
      <c r="BE27" s="28">
        <f t="shared" si="30"/>
        <v>2166666.666666667</v>
      </c>
      <c r="BF27" s="28">
        <f t="shared" si="30"/>
        <v>2166666.666666667</v>
      </c>
      <c r="BG27" s="28">
        <f t="shared" si="30"/>
        <v>2166666.666666667</v>
      </c>
      <c r="BH27" s="28">
        <f t="shared" si="30"/>
        <v>2166666.666666667</v>
      </c>
      <c r="BI27" s="28">
        <f t="shared" si="30"/>
        <v>2166666.666666667</v>
      </c>
      <c r="BJ27" s="28">
        <f t="shared" si="30"/>
        <v>2166666.666666667</v>
      </c>
      <c r="BK27" s="28">
        <f t="shared" si="30"/>
        <v>2166666.666666667</v>
      </c>
      <c r="BL27" s="28">
        <f t="shared" si="30"/>
        <v>2166666.666666667</v>
      </c>
      <c r="BM27" s="28">
        <f t="shared" si="30"/>
        <v>2166666.666666667</v>
      </c>
      <c r="BN27" s="28">
        <f t="shared" si="30"/>
        <v>2166666.666666667</v>
      </c>
      <c r="BO27" s="28">
        <f t="shared" si="30"/>
        <v>2166666.666666667</v>
      </c>
      <c r="BP27" s="28">
        <f t="shared" si="30"/>
        <v>2166666.666666667</v>
      </c>
      <c r="BQ27" s="28">
        <f t="shared" si="30"/>
        <v>2166666.666666667</v>
      </c>
      <c r="BR27" s="28">
        <f t="shared" si="30"/>
        <v>2166666.666666667</v>
      </c>
      <c r="BS27" s="28">
        <f t="shared" si="30"/>
        <v>2166666.666666667</v>
      </c>
      <c r="BT27" s="28">
        <f t="shared" si="30"/>
        <v>2166666.666666667</v>
      </c>
      <c r="BU27" s="28">
        <f t="shared" si="30"/>
        <v>2166666.666666667</v>
      </c>
      <c r="BV27" s="28">
        <f t="shared" si="30"/>
        <v>2166666.666666667</v>
      </c>
      <c r="BW27" s="28">
        <f t="shared" si="30"/>
        <v>2166666.666666667</v>
      </c>
      <c r="BX27" s="28">
        <f t="shared" si="30"/>
        <v>2166666.666666667</v>
      </c>
      <c r="BY27" s="28">
        <f t="shared" si="30"/>
        <v>2166666.666666667</v>
      </c>
      <c r="BZ27" s="28">
        <f t="shared" si="30"/>
        <v>2166666.666666667</v>
      </c>
      <c r="CA27" s="28">
        <f t="shared" si="30"/>
        <v>2166666.666666667</v>
      </c>
      <c r="CB27" s="28">
        <f t="shared" si="30"/>
        <v>2166666.666666667</v>
      </c>
      <c r="CC27" s="28">
        <f t="shared" si="30"/>
        <v>2166666.666666667</v>
      </c>
      <c r="CD27" s="28">
        <f t="shared" si="30"/>
        <v>2166666.666666667</v>
      </c>
      <c r="CE27" s="28">
        <f t="shared" si="30"/>
        <v>2166666.666666667</v>
      </c>
      <c r="CF27" s="28">
        <f t="shared" ref="CF27:DL27" si="31">CF18+CF22+CF25</f>
        <v>2166666.666666667</v>
      </c>
      <c r="CG27" s="28">
        <f t="shared" si="31"/>
        <v>2166666.666666667</v>
      </c>
      <c r="CH27" s="28">
        <f t="shared" si="31"/>
        <v>2166666.666666667</v>
      </c>
      <c r="CI27" s="28">
        <f t="shared" si="31"/>
        <v>2166666.666666667</v>
      </c>
      <c r="CJ27" s="28">
        <f t="shared" si="31"/>
        <v>2166666.666666667</v>
      </c>
      <c r="CK27" s="28">
        <f t="shared" si="31"/>
        <v>2166666.666666667</v>
      </c>
      <c r="CL27" s="28">
        <f t="shared" si="31"/>
        <v>2166666.666666667</v>
      </c>
      <c r="CM27" s="28" t="e">
        <f t="shared" si="31"/>
        <v>#REF!</v>
      </c>
      <c r="CN27" s="28" t="e">
        <f t="shared" si="31"/>
        <v>#REF!</v>
      </c>
      <c r="CO27" s="28" t="e">
        <f t="shared" si="31"/>
        <v>#REF!</v>
      </c>
      <c r="CP27" s="28" t="e">
        <f t="shared" si="31"/>
        <v>#REF!</v>
      </c>
      <c r="CQ27" s="28" t="e">
        <f t="shared" si="31"/>
        <v>#REF!</v>
      </c>
      <c r="CR27" s="28" t="e">
        <f t="shared" si="31"/>
        <v>#REF!</v>
      </c>
      <c r="CS27" s="28" t="e">
        <f t="shared" si="31"/>
        <v>#REF!</v>
      </c>
      <c r="CT27" s="28" t="e">
        <f t="shared" si="31"/>
        <v>#REF!</v>
      </c>
      <c r="CU27" s="28" t="e">
        <f t="shared" si="31"/>
        <v>#REF!</v>
      </c>
      <c r="CV27" s="28" t="e">
        <f t="shared" si="31"/>
        <v>#REF!</v>
      </c>
      <c r="CW27" s="28" t="e">
        <f t="shared" si="31"/>
        <v>#REF!</v>
      </c>
      <c r="CX27" s="28" t="e">
        <f t="shared" si="31"/>
        <v>#REF!</v>
      </c>
      <c r="CY27" s="28" t="e">
        <f t="shared" si="31"/>
        <v>#REF!</v>
      </c>
      <c r="CZ27" s="28" t="e">
        <f t="shared" si="31"/>
        <v>#REF!</v>
      </c>
      <c r="DA27" s="28" t="e">
        <f t="shared" si="31"/>
        <v>#REF!</v>
      </c>
      <c r="DB27" s="28" t="e">
        <f t="shared" si="31"/>
        <v>#REF!</v>
      </c>
      <c r="DC27" s="28" t="e">
        <f t="shared" si="31"/>
        <v>#REF!</v>
      </c>
      <c r="DD27" s="28" t="e">
        <f t="shared" si="31"/>
        <v>#REF!</v>
      </c>
      <c r="DE27" s="28" t="e">
        <f t="shared" si="31"/>
        <v>#REF!</v>
      </c>
      <c r="DF27" s="28" t="e">
        <f t="shared" si="31"/>
        <v>#REF!</v>
      </c>
      <c r="DG27" s="28" t="e">
        <f t="shared" si="31"/>
        <v>#REF!</v>
      </c>
      <c r="DH27" s="28" t="e">
        <f t="shared" si="31"/>
        <v>#REF!</v>
      </c>
      <c r="DI27" s="28" t="e">
        <f t="shared" si="31"/>
        <v>#REF!</v>
      </c>
      <c r="DJ27" s="28" t="e">
        <f t="shared" si="31"/>
        <v>#REF!</v>
      </c>
      <c r="DK27" s="28" t="e">
        <f t="shared" si="31"/>
        <v>#REF!</v>
      </c>
      <c r="DL27" s="28" t="e">
        <f t="shared" si="31"/>
        <v>#REF!</v>
      </c>
    </row>
    <row r="28" spans="1:116" x14ac:dyDescent="0.4">
      <c r="A28" s="65"/>
      <c r="B28" s="27"/>
      <c r="C28" s="27"/>
      <c r="D28" s="27"/>
      <c r="E28" s="27"/>
      <c r="F28" s="27"/>
      <c r="G28" s="129" t="s">
        <v>225</v>
      </c>
      <c r="H28" s="27"/>
      <c r="I28" s="27"/>
      <c r="J28" s="28"/>
      <c r="K28" s="21">
        <f t="shared" ref="K28:P28" si="32">IFERROR(K27/K18,0)</f>
        <v>1</v>
      </c>
      <c r="L28" s="21">
        <f t="shared" si="32"/>
        <v>1</v>
      </c>
      <c r="M28" s="21">
        <f t="shared" si="32"/>
        <v>1</v>
      </c>
      <c r="N28" s="21">
        <f t="shared" si="32"/>
        <v>1</v>
      </c>
      <c r="O28" s="21">
        <f t="shared" si="32"/>
        <v>1</v>
      </c>
      <c r="P28" s="21">
        <f t="shared" si="32"/>
        <v>1</v>
      </c>
      <c r="Q28" s="265"/>
      <c r="R28"/>
      <c r="S28" s="21">
        <f t="shared" ref="S28" si="33">IFERROR(S27/S18,0)</f>
        <v>1</v>
      </c>
      <c r="T28" s="21">
        <f t="shared" ref="T28:CE28" si="34">IFERROR(T27/T18,0)</f>
        <v>1</v>
      </c>
      <c r="U28" s="21">
        <f t="shared" si="34"/>
        <v>1</v>
      </c>
      <c r="V28" s="21">
        <f t="shared" si="34"/>
        <v>1</v>
      </c>
      <c r="W28" s="21">
        <f t="shared" si="34"/>
        <v>1</v>
      </c>
      <c r="X28" s="21">
        <f t="shared" si="34"/>
        <v>1</v>
      </c>
      <c r="Y28" s="21">
        <f t="shared" si="34"/>
        <v>1</v>
      </c>
      <c r="Z28" s="21">
        <f t="shared" si="34"/>
        <v>1</v>
      </c>
      <c r="AA28" s="21">
        <f t="shared" si="34"/>
        <v>1</v>
      </c>
      <c r="AB28" s="21">
        <f t="shared" si="34"/>
        <v>1</v>
      </c>
      <c r="AC28" s="21">
        <f t="shared" si="34"/>
        <v>1</v>
      </c>
      <c r="AD28" s="21">
        <f t="shared" si="34"/>
        <v>1</v>
      </c>
      <c r="AE28" s="21">
        <f t="shared" si="34"/>
        <v>1</v>
      </c>
      <c r="AF28" s="21">
        <f t="shared" si="34"/>
        <v>1</v>
      </c>
      <c r="AG28" s="21">
        <f t="shared" si="34"/>
        <v>1</v>
      </c>
      <c r="AH28" s="21">
        <f t="shared" si="34"/>
        <v>1</v>
      </c>
      <c r="AI28" s="21">
        <f t="shared" si="34"/>
        <v>1</v>
      </c>
      <c r="AJ28" s="21">
        <f t="shared" si="34"/>
        <v>1</v>
      </c>
      <c r="AK28" s="21">
        <f t="shared" si="34"/>
        <v>1</v>
      </c>
      <c r="AL28" s="21">
        <f t="shared" si="34"/>
        <v>1</v>
      </c>
      <c r="AM28" s="21">
        <f t="shared" si="34"/>
        <v>1</v>
      </c>
      <c r="AN28" s="21">
        <f t="shared" si="34"/>
        <v>1</v>
      </c>
      <c r="AO28" s="21">
        <f t="shared" si="34"/>
        <v>1</v>
      </c>
      <c r="AP28" s="21">
        <f t="shared" si="34"/>
        <v>1</v>
      </c>
      <c r="AQ28" s="21">
        <f t="shared" si="34"/>
        <v>1</v>
      </c>
      <c r="AR28" s="21">
        <f t="shared" si="34"/>
        <v>1</v>
      </c>
      <c r="AS28" s="21">
        <f t="shared" si="34"/>
        <v>1</v>
      </c>
      <c r="AT28" s="21">
        <f t="shared" si="34"/>
        <v>1</v>
      </c>
      <c r="AU28" s="21">
        <f t="shared" si="34"/>
        <v>1</v>
      </c>
      <c r="AV28" s="21">
        <f t="shared" si="34"/>
        <v>1</v>
      </c>
      <c r="AW28" s="21">
        <f t="shared" si="34"/>
        <v>1</v>
      </c>
      <c r="AX28" s="21">
        <f t="shared" si="34"/>
        <v>1</v>
      </c>
      <c r="AY28" s="21">
        <f t="shared" si="34"/>
        <v>1</v>
      </c>
      <c r="AZ28" s="21">
        <f t="shared" si="34"/>
        <v>1</v>
      </c>
      <c r="BA28" s="21">
        <f t="shared" si="34"/>
        <v>1</v>
      </c>
      <c r="BB28" s="21">
        <f t="shared" si="34"/>
        <v>1</v>
      </c>
      <c r="BC28" s="21">
        <f t="shared" si="34"/>
        <v>1</v>
      </c>
      <c r="BD28" s="21">
        <f t="shared" si="34"/>
        <v>1</v>
      </c>
      <c r="BE28" s="21">
        <f t="shared" si="34"/>
        <v>1</v>
      </c>
      <c r="BF28" s="21">
        <f t="shared" si="34"/>
        <v>1</v>
      </c>
      <c r="BG28" s="21">
        <f t="shared" si="34"/>
        <v>1</v>
      </c>
      <c r="BH28" s="21">
        <f t="shared" si="34"/>
        <v>1</v>
      </c>
      <c r="BI28" s="21">
        <f t="shared" si="34"/>
        <v>1</v>
      </c>
      <c r="BJ28" s="21">
        <f t="shared" si="34"/>
        <v>1</v>
      </c>
      <c r="BK28" s="21">
        <f t="shared" si="34"/>
        <v>1</v>
      </c>
      <c r="BL28" s="21">
        <f t="shared" si="34"/>
        <v>1</v>
      </c>
      <c r="BM28" s="21">
        <f t="shared" si="34"/>
        <v>1</v>
      </c>
      <c r="BN28" s="21">
        <f t="shared" si="34"/>
        <v>1</v>
      </c>
      <c r="BO28" s="21">
        <f t="shared" si="34"/>
        <v>1</v>
      </c>
      <c r="BP28" s="21">
        <f t="shared" si="34"/>
        <v>1</v>
      </c>
      <c r="BQ28" s="21">
        <f t="shared" si="34"/>
        <v>1</v>
      </c>
      <c r="BR28" s="21">
        <f t="shared" si="34"/>
        <v>1</v>
      </c>
      <c r="BS28" s="21">
        <f t="shared" si="34"/>
        <v>1</v>
      </c>
      <c r="BT28" s="21">
        <f t="shared" si="34"/>
        <v>1</v>
      </c>
      <c r="BU28" s="21">
        <f t="shared" si="34"/>
        <v>1</v>
      </c>
      <c r="BV28" s="21">
        <f t="shared" si="34"/>
        <v>1</v>
      </c>
      <c r="BW28" s="21">
        <f t="shared" si="34"/>
        <v>1</v>
      </c>
      <c r="BX28" s="21">
        <f t="shared" si="34"/>
        <v>1</v>
      </c>
      <c r="BY28" s="21">
        <f t="shared" si="34"/>
        <v>1</v>
      </c>
      <c r="BZ28" s="21">
        <f t="shared" si="34"/>
        <v>1</v>
      </c>
      <c r="CA28" s="21">
        <f t="shared" si="34"/>
        <v>1</v>
      </c>
      <c r="CB28" s="21">
        <f t="shared" si="34"/>
        <v>1</v>
      </c>
      <c r="CC28" s="21">
        <f t="shared" si="34"/>
        <v>1</v>
      </c>
      <c r="CD28" s="21">
        <f t="shared" si="34"/>
        <v>1</v>
      </c>
      <c r="CE28" s="21">
        <f t="shared" si="34"/>
        <v>1</v>
      </c>
      <c r="CF28" s="21">
        <f t="shared" ref="CF28:DL28" si="35">IFERROR(CF27/CF18,0)</f>
        <v>1</v>
      </c>
      <c r="CG28" s="21">
        <f t="shared" si="35"/>
        <v>1</v>
      </c>
      <c r="CH28" s="21">
        <f t="shared" si="35"/>
        <v>1</v>
      </c>
      <c r="CI28" s="21">
        <f t="shared" si="35"/>
        <v>1</v>
      </c>
      <c r="CJ28" s="21">
        <f t="shared" si="35"/>
        <v>1</v>
      </c>
      <c r="CK28" s="21">
        <f t="shared" si="35"/>
        <v>1</v>
      </c>
      <c r="CL28" s="21">
        <f t="shared" si="35"/>
        <v>1</v>
      </c>
      <c r="CM28" s="21">
        <f t="shared" si="35"/>
        <v>0</v>
      </c>
      <c r="CN28" s="21">
        <f t="shared" si="35"/>
        <v>0</v>
      </c>
      <c r="CO28" s="21">
        <f t="shared" si="35"/>
        <v>0</v>
      </c>
      <c r="CP28" s="21">
        <f t="shared" si="35"/>
        <v>0</v>
      </c>
      <c r="CQ28" s="21">
        <f t="shared" si="35"/>
        <v>0</v>
      </c>
      <c r="CR28" s="21">
        <f t="shared" si="35"/>
        <v>0</v>
      </c>
      <c r="CS28" s="21">
        <f t="shared" si="35"/>
        <v>0</v>
      </c>
      <c r="CT28" s="21">
        <f t="shared" si="35"/>
        <v>0</v>
      </c>
      <c r="CU28" s="21">
        <f t="shared" si="35"/>
        <v>0</v>
      </c>
      <c r="CV28" s="21">
        <f t="shared" si="35"/>
        <v>0</v>
      </c>
      <c r="CW28" s="21">
        <f t="shared" si="35"/>
        <v>0</v>
      </c>
      <c r="CX28" s="21">
        <f t="shared" si="35"/>
        <v>0</v>
      </c>
      <c r="CY28" s="21">
        <f t="shared" si="35"/>
        <v>0</v>
      </c>
      <c r="CZ28" s="21">
        <f t="shared" si="35"/>
        <v>0</v>
      </c>
      <c r="DA28" s="21">
        <f t="shared" si="35"/>
        <v>0</v>
      </c>
      <c r="DB28" s="21">
        <f t="shared" si="35"/>
        <v>0</v>
      </c>
      <c r="DC28" s="21">
        <f t="shared" si="35"/>
        <v>0</v>
      </c>
      <c r="DD28" s="21">
        <f t="shared" si="35"/>
        <v>0</v>
      </c>
      <c r="DE28" s="21">
        <f t="shared" si="35"/>
        <v>0</v>
      </c>
      <c r="DF28" s="21">
        <f t="shared" si="35"/>
        <v>0</v>
      </c>
      <c r="DG28" s="21">
        <f t="shared" si="35"/>
        <v>0</v>
      </c>
      <c r="DH28" s="21">
        <f t="shared" si="35"/>
        <v>0</v>
      </c>
      <c r="DI28" s="21">
        <f t="shared" si="35"/>
        <v>0</v>
      </c>
      <c r="DJ28" s="21">
        <f t="shared" si="35"/>
        <v>0</v>
      </c>
      <c r="DK28" s="21">
        <f t="shared" si="35"/>
        <v>0</v>
      </c>
      <c r="DL28" s="21">
        <f t="shared" si="35"/>
        <v>0</v>
      </c>
    </row>
    <row r="29" spans="1:116" x14ac:dyDescent="0.4">
      <c r="A29" s="65"/>
      <c r="B29" s="27"/>
      <c r="C29" s="27"/>
      <c r="D29" s="27"/>
      <c r="E29" s="27"/>
      <c r="F29" s="27"/>
      <c r="R29"/>
      <c r="CM29" s="53"/>
    </row>
    <row r="30" spans="1:116" x14ac:dyDescent="0.4">
      <c r="B30" t="s">
        <v>227</v>
      </c>
      <c r="C30" t="s">
        <v>227</v>
      </c>
      <c r="G30" s="129" t="s">
        <v>602</v>
      </c>
      <c r="H30" s="12"/>
      <c r="I30" s="12"/>
      <c r="J30" s="61"/>
      <c r="K30" s="61"/>
      <c r="L30" s="61"/>
      <c r="M30" s="61"/>
      <c r="N30" s="61"/>
      <c r="O30" s="61"/>
      <c r="P30" s="61"/>
      <c r="Q30" s="61"/>
      <c r="R30"/>
      <c r="CM30" s="53"/>
    </row>
    <row r="31" spans="1:116" x14ac:dyDescent="0.4">
      <c r="C31" t="s">
        <v>227</v>
      </c>
      <c r="G31" s="322" t="s">
        <v>603</v>
      </c>
      <c r="H31" s="12"/>
      <c r="I31" s="12"/>
      <c r="J31" s="61"/>
      <c r="K31" s="53">
        <f t="shared" ref="K31:P35" si="36">SUMIF($4:$4,K$3,31:31)</f>
        <v>-402350.40000000008</v>
      </c>
      <c r="L31" s="53">
        <f t="shared" si="36"/>
        <v>-422467.92000000016</v>
      </c>
      <c r="M31" s="53">
        <f t="shared" si="36"/>
        <v>-443591.31599999988</v>
      </c>
      <c r="N31" s="53">
        <f t="shared" si="36"/>
        <v>-465770.88179999986</v>
      </c>
      <c r="O31" s="53">
        <f t="shared" si="36"/>
        <v>-489059.42589000013</v>
      </c>
      <c r="P31" s="53">
        <f t="shared" si="36"/>
        <v>-513512.39718450001</v>
      </c>
      <c r="Q31" s="260" t="str">
        <f>IF('Corporate Overhead'!Q21="","",'Corporate Overhead'!Q21)</f>
        <v/>
      </c>
      <c r="R31"/>
      <c r="S31" s="260">
        <f>IF('Corporate Overhead'!S21="","",'Corporate Overhead'!S21)</f>
        <v>-33529.199999999997</v>
      </c>
      <c r="T31" s="260">
        <f>IF('Corporate Overhead'!T21="","",'Corporate Overhead'!T21)</f>
        <v>-33529.199999999997</v>
      </c>
      <c r="U31" s="260">
        <f>IF('Corporate Overhead'!U21="","",'Corporate Overhead'!U21)</f>
        <v>-33529.199999999997</v>
      </c>
      <c r="V31" s="260">
        <f>IF('Corporate Overhead'!V21="","",'Corporate Overhead'!V21)</f>
        <v>-33529.199999999997</v>
      </c>
      <c r="W31" s="260">
        <f>IF('Corporate Overhead'!W21="","",'Corporate Overhead'!W21)</f>
        <v>-33529.199999999997</v>
      </c>
      <c r="X31" s="260">
        <f>IF('Corporate Overhead'!X21="","",'Corporate Overhead'!X21)</f>
        <v>-33529.199999999997</v>
      </c>
      <c r="Y31" s="260">
        <f>IF('Corporate Overhead'!Y21="","",'Corporate Overhead'!Y21)</f>
        <v>-33529.199999999997</v>
      </c>
      <c r="Z31" s="260">
        <f>IF('Corporate Overhead'!Z21="","",'Corporate Overhead'!Z21)</f>
        <v>-33529.199999999997</v>
      </c>
      <c r="AA31" s="260">
        <f>IF('Corporate Overhead'!AA21="","",'Corporate Overhead'!AA21)</f>
        <v>-33529.199999999997</v>
      </c>
      <c r="AB31" s="260">
        <f>IF('Corporate Overhead'!AB21="","",'Corporate Overhead'!AB21)</f>
        <v>-33529.199999999997</v>
      </c>
      <c r="AC31" s="260">
        <f>IF('Corporate Overhead'!AC21="","",'Corporate Overhead'!AC21)</f>
        <v>-33529.199999999997</v>
      </c>
      <c r="AD31" s="260">
        <f>IF('Corporate Overhead'!AD21="","",'Corporate Overhead'!AD21)</f>
        <v>-33529.199999999997</v>
      </c>
      <c r="AE31" s="260">
        <f>IF('Corporate Overhead'!AE21="","",'Corporate Overhead'!AE21)</f>
        <v>-35205.660000000003</v>
      </c>
      <c r="AF31" s="260">
        <f>IF('Corporate Overhead'!AF21="","",'Corporate Overhead'!AF21)</f>
        <v>-35205.660000000003</v>
      </c>
      <c r="AG31" s="260">
        <f>IF('Corporate Overhead'!AG21="","",'Corporate Overhead'!AG21)</f>
        <v>-35205.660000000003</v>
      </c>
      <c r="AH31" s="260">
        <f>IF('Corporate Overhead'!AH21="","",'Corporate Overhead'!AH21)</f>
        <v>-35205.660000000003</v>
      </c>
      <c r="AI31" s="260">
        <f>IF('Corporate Overhead'!AI21="","",'Corporate Overhead'!AI21)</f>
        <v>-35205.660000000003</v>
      </c>
      <c r="AJ31" s="260">
        <f>IF('Corporate Overhead'!AJ21="","",'Corporate Overhead'!AJ21)</f>
        <v>-35205.660000000003</v>
      </c>
      <c r="AK31" s="260">
        <f>IF('Corporate Overhead'!AK21="","",'Corporate Overhead'!AK21)</f>
        <v>-35205.660000000003</v>
      </c>
      <c r="AL31" s="260">
        <f>IF('Corporate Overhead'!AL21="","",'Corporate Overhead'!AL21)</f>
        <v>-35205.660000000003</v>
      </c>
      <c r="AM31" s="260">
        <f>IF('Corporate Overhead'!AM21="","",'Corporate Overhead'!AM21)</f>
        <v>-35205.660000000003</v>
      </c>
      <c r="AN31" s="260">
        <f>IF('Corporate Overhead'!AN21="","",'Corporate Overhead'!AN21)</f>
        <v>-35205.660000000003</v>
      </c>
      <c r="AO31" s="260">
        <f>IF('Corporate Overhead'!AO21="","",'Corporate Overhead'!AO21)</f>
        <v>-35205.660000000003</v>
      </c>
      <c r="AP31" s="260">
        <f>IF('Corporate Overhead'!AP21="","",'Corporate Overhead'!AP21)</f>
        <v>-35205.660000000003</v>
      </c>
      <c r="AQ31" s="260">
        <f>IF('Corporate Overhead'!AQ21="","",'Corporate Overhead'!AQ21)</f>
        <v>-36965.942999999999</v>
      </c>
      <c r="AR31" s="260">
        <f>IF('Corporate Overhead'!AR21="","",'Corporate Overhead'!AR21)</f>
        <v>-36965.942999999999</v>
      </c>
      <c r="AS31" s="260">
        <f>IF('Corporate Overhead'!AS21="","",'Corporate Overhead'!AS21)</f>
        <v>-36965.942999999999</v>
      </c>
      <c r="AT31" s="260">
        <f>IF('Corporate Overhead'!AT21="","",'Corporate Overhead'!AT21)</f>
        <v>-36965.942999999999</v>
      </c>
      <c r="AU31" s="260">
        <f>IF('Corporate Overhead'!AU21="","",'Corporate Overhead'!AU21)</f>
        <v>-36965.942999999999</v>
      </c>
      <c r="AV31" s="260">
        <f>IF('Corporate Overhead'!AV21="","",'Corporate Overhead'!AV21)</f>
        <v>-36965.942999999999</v>
      </c>
      <c r="AW31" s="260">
        <f>IF('Corporate Overhead'!AW21="","",'Corporate Overhead'!AW21)</f>
        <v>-36965.942999999999</v>
      </c>
      <c r="AX31" s="260">
        <f>IF('Corporate Overhead'!AX21="","",'Corporate Overhead'!AX21)</f>
        <v>-36965.942999999999</v>
      </c>
      <c r="AY31" s="260">
        <f>IF('Corporate Overhead'!AY21="","",'Corporate Overhead'!AY21)</f>
        <v>-36965.942999999999</v>
      </c>
      <c r="AZ31" s="260">
        <f>IF('Corporate Overhead'!AZ21="","",'Corporate Overhead'!AZ21)</f>
        <v>-36965.942999999999</v>
      </c>
      <c r="BA31" s="260">
        <f>IF('Corporate Overhead'!BA21="","",'Corporate Overhead'!BA21)</f>
        <v>-36965.942999999999</v>
      </c>
      <c r="BB31" s="260">
        <f>IF('Corporate Overhead'!BB21="","",'Corporate Overhead'!BB21)</f>
        <v>-36965.942999999999</v>
      </c>
      <c r="BC31" s="260">
        <f>IF('Corporate Overhead'!BC21="","",'Corporate Overhead'!BC21)</f>
        <v>-38814.240149999998</v>
      </c>
      <c r="BD31" s="260">
        <f>IF('Corporate Overhead'!BD21="","",'Corporate Overhead'!BD21)</f>
        <v>-38814.240149999998</v>
      </c>
      <c r="BE31" s="260">
        <f>IF('Corporate Overhead'!BE21="","",'Corporate Overhead'!BE21)</f>
        <v>-38814.240149999998</v>
      </c>
      <c r="BF31" s="260">
        <f>IF('Corporate Overhead'!BF21="","",'Corporate Overhead'!BF21)</f>
        <v>-38814.240149999998</v>
      </c>
      <c r="BG31" s="260">
        <f>IF('Corporate Overhead'!BG21="","",'Corporate Overhead'!BG21)</f>
        <v>-38814.240149999998</v>
      </c>
      <c r="BH31" s="260">
        <f>IF('Corporate Overhead'!BH21="","",'Corporate Overhead'!BH21)</f>
        <v>-38814.240149999998</v>
      </c>
      <c r="BI31" s="260">
        <f>IF('Corporate Overhead'!BI21="","",'Corporate Overhead'!BI21)</f>
        <v>-38814.240149999998</v>
      </c>
      <c r="BJ31" s="260">
        <f>IF('Corporate Overhead'!BJ21="","",'Corporate Overhead'!BJ21)</f>
        <v>-38814.240149999998</v>
      </c>
      <c r="BK31" s="260">
        <f>IF('Corporate Overhead'!BK21="","",'Corporate Overhead'!BK21)</f>
        <v>-38814.240149999998</v>
      </c>
      <c r="BL31" s="260">
        <f>IF('Corporate Overhead'!BL21="","",'Corporate Overhead'!BL21)</f>
        <v>-38814.240149999998</v>
      </c>
      <c r="BM31" s="260">
        <f>IF('Corporate Overhead'!BM21="","",'Corporate Overhead'!BM21)</f>
        <v>-38814.240149999998</v>
      </c>
      <c r="BN31" s="260">
        <f>IF('Corporate Overhead'!BN21="","",'Corporate Overhead'!BN21)</f>
        <v>-38814.240149999998</v>
      </c>
      <c r="BO31" s="260">
        <f>IF('Corporate Overhead'!BO21="","",'Corporate Overhead'!BO21)</f>
        <v>-40754.952157500004</v>
      </c>
      <c r="BP31" s="260">
        <f>IF('Corporate Overhead'!BP21="","",'Corporate Overhead'!BP21)</f>
        <v>-40754.952157500004</v>
      </c>
      <c r="BQ31" s="260">
        <f>IF('Corporate Overhead'!BQ21="","",'Corporate Overhead'!BQ21)</f>
        <v>-40754.952157500004</v>
      </c>
      <c r="BR31" s="260">
        <f>IF('Corporate Overhead'!BR21="","",'Corporate Overhead'!BR21)</f>
        <v>-40754.952157500004</v>
      </c>
      <c r="BS31" s="260">
        <f>IF('Corporate Overhead'!BS21="","",'Corporate Overhead'!BS21)</f>
        <v>-40754.952157500004</v>
      </c>
      <c r="BT31" s="260">
        <f>IF('Corporate Overhead'!BT21="","",'Corporate Overhead'!BT21)</f>
        <v>-40754.952157500004</v>
      </c>
      <c r="BU31" s="260">
        <f>IF('Corporate Overhead'!BU21="","",'Corporate Overhead'!BU21)</f>
        <v>-40754.952157500004</v>
      </c>
      <c r="BV31" s="260">
        <f>IF('Corporate Overhead'!BV21="","",'Corporate Overhead'!BV21)</f>
        <v>-40754.952157500004</v>
      </c>
      <c r="BW31" s="260">
        <f>IF('Corporate Overhead'!BW21="","",'Corporate Overhead'!BW21)</f>
        <v>-40754.952157500004</v>
      </c>
      <c r="BX31" s="260">
        <f>IF('Corporate Overhead'!BX21="","",'Corporate Overhead'!BX21)</f>
        <v>-40754.952157500004</v>
      </c>
      <c r="BY31" s="260">
        <f>IF('Corporate Overhead'!BY21="","",'Corporate Overhead'!BY21)</f>
        <v>-40754.952157500004</v>
      </c>
      <c r="BZ31" s="260">
        <f>IF('Corporate Overhead'!BZ21="","",'Corporate Overhead'!BZ21)</f>
        <v>-40754.952157500004</v>
      </c>
      <c r="CA31" s="260">
        <f>IF('Corporate Overhead'!CA21="","",'Corporate Overhead'!CA21)</f>
        <v>-42792.699765375</v>
      </c>
      <c r="CB31" s="260">
        <f>IF('Corporate Overhead'!CB21="","",'Corporate Overhead'!CB21)</f>
        <v>-42792.699765375</v>
      </c>
      <c r="CC31" s="260">
        <f>IF('Corporate Overhead'!CC21="","",'Corporate Overhead'!CC21)</f>
        <v>-42792.699765375</v>
      </c>
      <c r="CD31" s="260">
        <f>IF('Corporate Overhead'!CD21="","",'Corporate Overhead'!CD21)</f>
        <v>-42792.699765375</v>
      </c>
      <c r="CE31" s="260">
        <f>IF('Corporate Overhead'!CE21="","",'Corporate Overhead'!CE21)</f>
        <v>-42792.699765375</v>
      </c>
      <c r="CF31" s="260">
        <f>IF('Corporate Overhead'!CF21="","",'Corporate Overhead'!CF21)</f>
        <v>-42792.699765375</v>
      </c>
      <c r="CG31" s="260">
        <f>IF('Corporate Overhead'!CG21="","",'Corporate Overhead'!CG21)</f>
        <v>-42792.699765375</v>
      </c>
      <c r="CH31" s="260">
        <f>IF('Corporate Overhead'!CH21="","",'Corporate Overhead'!CH21)</f>
        <v>-42792.699765375</v>
      </c>
      <c r="CI31" s="260">
        <f>IF('Corporate Overhead'!CI21="","",'Corporate Overhead'!CI21)</f>
        <v>-42792.699765375</v>
      </c>
      <c r="CJ31" s="260">
        <f>IF('Corporate Overhead'!CJ21="","",'Corporate Overhead'!CJ21)</f>
        <v>-42792.699765375</v>
      </c>
      <c r="CK31" s="260">
        <f>IF('Corporate Overhead'!CK21="","",'Corporate Overhead'!CK21)</f>
        <v>-42792.699765375</v>
      </c>
      <c r="CL31" s="260">
        <f>IF('Corporate Overhead'!CL21="","",'Corporate Overhead'!CL21)</f>
        <v>-42792.699765375</v>
      </c>
      <c r="CM31" s="260" t="str">
        <f>IF('Corporate Overhead'!CM21="","",'Corporate Overhead'!CM21)</f>
        <v/>
      </c>
      <c r="CN31" s="260" t="str">
        <f>IF('Corporate Overhead'!CN21="","",'Corporate Overhead'!CN21)</f>
        <v/>
      </c>
      <c r="CO31" s="260">
        <f>IF('Corporate Overhead'!CO21="","",'Corporate Overhead'!CO21)</f>
        <v>-100587.6</v>
      </c>
      <c r="CP31" s="260">
        <f>IF('Corporate Overhead'!CP21="","",'Corporate Overhead'!CP21)</f>
        <v>-100587.6</v>
      </c>
      <c r="CQ31" s="260">
        <f>IF('Corporate Overhead'!CQ21="","",'Corporate Overhead'!CQ21)</f>
        <v>-100587.6</v>
      </c>
      <c r="CR31" s="260">
        <f>IF('Corporate Overhead'!CR21="","",'Corporate Overhead'!CR21)</f>
        <v>-100587.6</v>
      </c>
      <c r="CS31" s="260">
        <f>IF('Corporate Overhead'!CS21="","",'Corporate Overhead'!CS21)</f>
        <v>-105616.98</v>
      </c>
      <c r="CT31" s="260">
        <f>IF('Corporate Overhead'!CT21="","",'Corporate Overhead'!CT21)</f>
        <v>-105616.98</v>
      </c>
      <c r="CU31" s="260">
        <f>IF('Corporate Overhead'!CU21="","",'Corporate Overhead'!CU21)</f>
        <v>-105616.98</v>
      </c>
      <c r="CV31" s="260">
        <f>IF('Corporate Overhead'!CV21="","",'Corporate Overhead'!CV21)</f>
        <v>-105616.98</v>
      </c>
      <c r="CW31" s="260">
        <f>IF('Corporate Overhead'!CW21="","",'Corporate Overhead'!CW21)</f>
        <v>-110897.829</v>
      </c>
      <c r="CX31" s="260">
        <f>IF('Corporate Overhead'!CX21="","",'Corporate Overhead'!CX21)</f>
        <v>-110897.829</v>
      </c>
      <c r="CY31" s="260">
        <f>IF('Corporate Overhead'!CY21="","",'Corporate Overhead'!CY21)</f>
        <v>-110897.829</v>
      </c>
      <c r="CZ31" s="260">
        <f>IF('Corporate Overhead'!CZ21="","",'Corporate Overhead'!CZ21)</f>
        <v>-110897.829</v>
      </c>
      <c r="DA31" s="260">
        <f>IF('Corporate Overhead'!DA21="","",'Corporate Overhead'!DA21)</f>
        <v>-116442.72044999999</v>
      </c>
      <c r="DB31" s="260">
        <f>IF('Corporate Overhead'!DB21="","",'Corporate Overhead'!DB21)</f>
        <v>-116442.72044999999</v>
      </c>
      <c r="DC31" s="260">
        <f>IF('Corporate Overhead'!DC21="","",'Corporate Overhead'!DC21)</f>
        <v>-116442.72044999999</v>
      </c>
      <c r="DD31" s="260">
        <f>IF('Corporate Overhead'!DD21="","",'Corporate Overhead'!DD21)</f>
        <v>-116442.72044999999</v>
      </c>
      <c r="DE31" s="260">
        <f>IF('Corporate Overhead'!DE21="","",'Corporate Overhead'!DE21)</f>
        <v>-122264.85647249999</v>
      </c>
      <c r="DF31" s="260">
        <f>IF('Corporate Overhead'!DF21="","",'Corporate Overhead'!DF21)</f>
        <v>-122264.85647249999</v>
      </c>
      <c r="DG31" s="260">
        <f>IF('Corporate Overhead'!DG21="","",'Corporate Overhead'!DG21)</f>
        <v>-122264.85647249999</v>
      </c>
      <c r="DH31" s="260">
        <f>IF('Corporate Overhead'!DH21="","",'Corporate Overhead'!DH21)</f>
        <v>-122264.85647249999</v>
      </c>
      <c r="DI31" s="260">
        <f>IF('Corporate Overhead'!DI21="","",'Corporate Overhead'!DI21)</f>
        <v>-128378.099296125</v>
      </c>
      <c r="DJ31" s="260">
        <f>IF('Corporate Overhead'!DJ21="","",'Corporate Overhead'!DJ21)</f>
        <v>-128378.099296125</v>
      </c>
      <c r="DK31" s="260">
        <f>IF('Corporate Overhead'!DK21="","",'Corporate Overhead'!DK21)</f>
        <v>-128378.099296125</v>
      </c>
      <c r="DL31" s="260">
        <f>IF('Corporate Overhead'!DL21="","",'Corporate Overhead'!DL21)</f>
        <v>-128378.099296125</v>
      </c>
    </row>
    <row r="32" spans="1:116" x14ac:dyDescent="0.4">
      <c r="C32" t="s">
        <v>227</v>
      </c>
      <c r="G32" s="322" t="str">
        <f>'Corporate Overhead'!G22</f>
        <v>G&amp;A</v>
      </c>
      <c r="H32" s="12"/>
      <c r="I32" s="12"/>
      <c r="J32" s="61"/>
      <c r="K32" s="53">
        <f t="shared" si="36"/>
        <v>-4000.0000000000005</v>
      </c>
      <c r="L32" s="53">
        <f t="shared" si="36"/>
        <v>-4000.0000000000005</v>
      </c>
      <c r="M32" s="53">
        <f t="shared" si="36"/>
        <v>-4000.0000000000005</v>
      </c>
      <c r="N32" s="53">
        <f t="shared" si="36"/>
        <v>-4000.0000000000005</v>
      </c>
      <c r="O32" s="53">
        <f t="shared" si="36"/>
        <v>-4000.0000000000005</v>
      </c>
      <c r="P32" s="53">
        <f t="shared" si="36"/>
        <v>-4000.0000000000005</v>
      </c>
      <c r="Q32" s="53" t="str">
        <f>IF('Corporate Overhead'!Q22="","",'Corporate Overhead'!Q22)</f>
        <v/>
      </c>
      <c r="R32"/>
      <c r="S32" s="260">
        <f>IF('Corporate Overhead'!S22="","",'Corporate Overhead'!S22)</f>
        <v>-333.33333333333331</v>
      </c>
      <c r="T32" s="260">
        <f>IF('Corporate Overhead'!T22="","",'Corporate Overhead'!T22)</f>
        <v>-333.33333333333331</v>
      </c>
      <c r="U32" s="260">
        <f>IF('Corporate Overhead'!U22="","",'Corporate Overhead'!U22)</f>
        <v>-333.33333333333331</v>
      </c>
      <c r="V32" s="260">
        <f>IF('Corporate Overhead'!V22="","",'Corporate Overhead'!V22)</f>
        <v>-333.33333333333331</v>
      </c>
      <c r="W32" s="260">
        <f>IF('Corporate Overhead'!W22="","",'Corporate Overhead'!W22)</f>
        <v>-333.33333333333331</v>
      </c>
      <c r="X32" s="260">
        <f>IF('Corporate Overhead'!X22="","",'Corporate Overhead'!X22)</f>
        <v>-333.33333333333331</v>
      </c>
      <c r="Y32" s="260">
        <f>IF('Corporate Overhead'!Y22="","",'Corporate Overhead'!Y22)</f>
        <v>-333.33333333333331</v>
      </c>
      <c r="Z32" s="260">
        <f>IF('Corporate Overhead'!Z22="","",'Corporate Overhead'!Z22)</f>
        <v>-333.33333333333331</v>
      </c>
      <c r="AA32" s="260">
        <f>IF('Corporate Overhead'!AA22="","",'Corporate Overhead'!AA22)</f>
        <v>-333.33333333333331</v>
      </c>
      <c r="AB32" s="260">
        <f>IF('Corporate Overhead'!AB22="","",'Corporate Overhead'!AB22)</f>
        <v>-333.33333333333331</v>
      </c>
      <c r="AC32" s="260">
        <f>IF('Corporate Overhead'!AC22="","",'Corporate Overhead'!AC22)</f>
        <v>-333.33333333333331</v>
      </c>
      <c r="AD32" s="260">
        <f>IF('Corporate Overhead'!AD22="","",'Corporate Overhead'!AD22)</f>
        <v>-333.33333333333331</v>
      </c>
      <c r="AE32" s="260">
        <f>IF('Corporate Overhead'!AE22="","",'Corporate Overhead'!AE22)</f>
        <v>-333.33333333333331</v>
      </c>
      <c r="AF32" s="260">
        <f>IF('Corporate Overhead'!AF22="","",'Corporate Overhead'!AF22)</f>
        <v>-333.33333333333331</v>
      </c>
      <c r="AG32" s="260">
        <f>IF('Corporate Overhead'!AG22="","",'Corporate Overhead'!AG22)</f>
        <v>-333.33333333333331</v>
      </c>
      <c r="AH32" s="260">
        <f>IF('Corporate Overhead'!AH22="","",'Corporate Overhead'!AH22)</f>
        <v>-333.33333333333331</v>
      </c>
      <c r="AI32" s="260">
        <f>IF('Corporate Overhead'!AI22="","",'Corporate Overhead'!AI22)</f>
        <v>-333.33333333333331</v>
      </c>
      <c r="AJ32" s="260">
        <f>IF('Corporate Overhead'!AJ22="","",'Corporate Overhead'!AJ22)</f>
        <v>-333.33333333333331</v>
      </c>
      <c r="AK32" s="260">
        <f>IF('Corporate Overhead'!AK22="","",'Corporate Overhead'!AK22)</f>
        <v>-333.33333333333331</v>
      </c>
      <c r="AL32" s="260">
        <f>IF('Corporate Overhead'!AL22="","",'Corporate Overhead'!AL22)</f>
        <v>-333.33333333333331</v>
      </c>
      <c r="AM32" s="260">
        <f>IF('Corporate Overhead'!AM22="","",'Corporate Overhead'!AM22)</f>
        <v>-333.33333333333331</v>
      </c>
      <c r="AN32" s="260">
        <f>IF('Corporate Overhead'!AN22="","",'Corporate Overhead'!AN22)</f>
        <v>-333.33333333333331</v>
      </c>
      <c r="AO32" s="260">
        <f>IF('Corporate Overhead'!AO22="","",'Corporate Overhead'!AO22)</f>
        <v>-333.33333333333331</v>
      </c>
      <c r="AP32" s="260">
        <f>IF('Corporate Overhead'!AP22="","",'Corporate Overhead'!AP22)</f>
        <v>-333.33333333333331</v>
      </c>
      <c r="AQ32" s="260">
        <f>IF('Corporate Overhead'!AQ22="","",'Corporate Overhead'!AQ22)</f>
        <v>-333.33333333333331</v>
      </c>
      <c r="AR32" s="260">
        <f>IF('Corporate Overhead'!AR22="","",'Corporate Overhead'!AR22)</f>
        <v>-333.33333333333331</v>
      </c>
      <c r="AS32" s="260">
        <f>IF('Corporate Overhead'!AS22="","",'Corporate Overhead'!AS22)</f>
        <v>-333.33333333333331</v>
      </c>
      <c r="AT32" s="260">
        <f>IF('Corporate Overhead'!AT22="","",'Corporate Overhead'!AT22)</f>
        <v>-333.33333333333331</v>
      </c>
      <c r="AU32" s="260">
        <f>IF('Corporate Overhead'!AU22="","",'Corporate Overhead'!AU22)</f>
        <v>-333.33333333333331</v>
      </c>
      <c r="AV32" s="260">
        <f>IF('Corporate Overhead'!AV22="","",'Corporate Overhead'!AV22)</f>
        <v>-333.33333333333331</v>
      </c>
      <c r="AW32" s="260">
        <f>IF('Corporate Overhead'!AW22="","",'Corporate Overhead'!AW22)</f>
        <v>-333.33333333333331</v>
      </c>
      <c r="AX32" s="260">
        <f>IF('Corporate Overhead'!AX22="","",'Corporate Overhead'!AX22)</f>
        <v>-333.33333333333331</v>
      </c>
      <c r="AY32" s="260">
        <f>IF('Corporate Overhead'!AY22="","",'Corporate Overhead'!AY22)</f>
        <v>-333.33333333333331</v>
      </c>
      <c r="AZ32" s="260">
        <f>IF('Corporate Overhead'!AZ22="","",'Corporate Overhead'!AZ22)</f>
        <v>-333.33333333333331</v>
      </c>
      <c r="BA32" s="260">
        <f>IF('Corporate Overhead'!BA22="","",'Corporate Overhead'!BA22)</f>
        <v>-333.33333333333331</v>
      </c>
      <c r="BB32" s="260">
        <f>IF('Corporate Overhead'!BB22="","",'Corporate Overhead'!BB22)</f>
        <v>-333.33333333333331</v>
      </c>
      <c r="BC32" s="260">
        <f>IF('Corporate Overhead'!BC22="","",'Corporate Overhead'!BC22)</f>
        <v>-333.33333333333331</v>
      </c>
      <c r="BD32" s="260">
        <f>IF('Corporate Overhead'!BD22="","",'Corporate Overhead'!BD22)</f>
        <v>-333.33333333333331</v>
      </c>
      <c r="BE32" s="260">
        <f>IF('Corporate Overhead'!BE22="","",'Corporate Overhead'!BE22)</f>
        <v>-333.33333333333331</v>
      </c>
      <c r="BF32" s="260">
        <f>IF('Corporate Overhead'!BF22="","",'Corporate Overhead'!BF22)</f>
        <v>-333.33333333333331</v>
      </c>
      <c r="BG32" s="260">
        <f>IF('Corporate Overhead'!BG22="","",'Corporate Overhead'!BG22)</f>
        <v>-333.33333333333331</v>
      </c>
      <c r="BH32" s="260">
        <f>IF('Corporate Overhead'!BH22="","",'Corporate Overhead'!BH22)</f>
        <v>-333.33333333333331</v>
      </c>
      <c r="BI32" s="260">
        <f>IF('Corporate Overhead'!BI22="","",'Corporate Overhead'!BI22)</f>
        <v>-333.33333333333331</v>
      </c>
      <c r="BJ32" s="260">
        <f>IF('Corporate Overhead'!BJ22="","",'Corporate Overhead'!BJ22)</f>
        <v>-333.33333333333331</v>
      </c>
      <c r="BK32" s="260">
        <f>IF('Corporate Overhead'!BK22="","",'Corporate Overhead'!BK22)</f>
        <v>-333.33333333333331</v>
      </c>
      <c r="BL32" s="260">
        <f>IF('Corporate Overhead'!BL22="","",'Corporate Overhead'!BL22)</f>
        <v>-333.33333333333331</v>
      </c>
      <c r="BM32" s="260">
        <f>IF('Corporate Overhead'!BM22="","",'Corporate Overhead'!BM22)</f>
        <v>-333.33333333333331</v>
      </c>
      <c r="BN32" s="260">
        <f>IF('Corporate Overhead'!BN22="","",'Corporate Overhead'!BN22)</f>
        <v>-333.33333333333331</v>
      </c>
      <c r="BO32" s="260">
        <f>IF('Corporate Overhead'!BO22="","",'Corporate Overhead'!BO22)</f>
        <v>-333.33333333333331</v>
      </c>
      <c r="BP32" s="260">
        <f>IF('Corporate Overhead'!BP22="","",'Corporate Overhead'!BP22)</f>
        <v>-333.33333333333331</v>
      </c>
      <c r="BQ32" s="260">
        <f>IF('Corporate Overhead'!BQ22="","",'Corporate Overhead'!BQ22)</f>
        <v>-333.33333333333331</v>
      </c>
      <c r="BR32" s="260">
        <f>IF('Corporate Overhead'!BR22="","",'Corporate Overhead'!BR22)</f>
        <v>-333.33333333333331</v>
      </c>
      <c r="BS32" s="260">
        <f>IF('Corporate Overhead'!BS22="","",'Corporate Overhead'!BS22)</f>
        <v>-333.33333333333331</v>
      </c>
      <c r="BT32" s="260">
        <f>IF('Corporate Overhead'!BT22="","",'Corporate Overhead'!BT22)</f>
        <v>-333.33333333333331</v>
      </c>
      <c r="BU32" s="260">
        <f>IF('Corporate Overhead'!BU22="","",'Corporate Overhead'!BU22)</f>
        <v>-333.33333333333331</v>
      </c>
      <c r="BV32" s="260">
        <f>IF('Corporate Overhead'!BV22="","",'Corporate Overhead'!BV22)</f>
        <v>-333.33333333333331</v>
      </c>
      <c r="BW32" s="260">
        <f>IF('Corporate Overhead'!BW22="","",'Corporate Overhead'!BW22)</f>
        <v>-333.33333333333331</v>
      </c>
      <c r="BX32" s="260">
        <f>IF('Corporate Overhead'!BX22="","",'Corporate Overhead'!BX22)</f>
        <v>-333.33333333333331</v>
      </c>
      <c r="BY32" s="260">
        <f>IF('Corporate Overhead'!BY22="","",'Corporate Overhead'!BY22)</f>
        <v>-333.33333333333331</v>
      </c>
      <c r="BZ32" s="260">
        <f>IF('Corporate Overhead'!BZ22="","",'Corporate Overhead'!BZ22)</f>
        <v>-333.33333333333331</v>
      </c>
      <c r="CA32" s="260">
        <f>IF('Corporate Overhead'!CA22="","",'Corporate Overhead'!CA22)</f>
        <v>-333.33333333333331</v>
      </c>
      <c r="CB32" s="260">
        <f>IF('Corporate Overhead'!CB22="","",'Corporate Overhead'!CB22)</f>
        <v>-333.33333333333331</v>
      </c>
      <c r="CC32" s="260">
        <f>IF('Corporate Overhead'!CC22="","",'Corporate Overhead'!CC22)</f>
        <v>-333.33333333333331</v>
      </c>
      <c r="CD32" s="260">
        <f>IF('Corporate Overhead'!CD22="","",'Corporate Overhead'!CD22)</f>
        <v>-333.33333333333331</v>
      </c>
      <c r="CE32" s="260">
        <f>IF('Corporate Overhead'!CE22="","",'Corporate Overhead'!CE22)</f>
        <v>-333.33333333333331</v>
      </c>
      <c r="CF32" s="260">
        <f>IF('Corporate Overhead'!CF22="","",'Corporate Overhead'!CF22)</f>
        <v>-333.33333333333331</v>
      </c>
      <c r="CG32" s="260">
        <f>IF('Corporate Overhead'!CG22="","",'Corporate Overhead'!CG22)</f>
        <v>-333.33333333333331</v>
      </c>
      <c r="CH32" s="260">
        <f>IF('Corporate Overhead'!CH22="","",'Corporate Overhead'!CH22)</f>
        <v>-333.33333333333331</v>
      </c>
      <c r="CI32" s="260">
        <f>IF('Corporate Overhead'!CI22="","",'Corporate Overhead'!CI22)</f>
        <v>-333.33333333333331</v>
      </c>
      <c r="CJ32" s="260">
        <f>IF('Corporate Overhead'!CJ22="","",'Corporate Overhead'!CJ22)</f>
        <v>-333.33333333333331</v>
      </c>
      <c r="CK32" s="260">
        <f>IF('Corporate Overhead'!CK22="","",'Corporate Overhead'!CK22)</f>
        <v>-333.33333333333331</v>
      </c>
      <c r="CL32" s="260">
        <f>IF('Corporate Overhead'!CL22="","",'Corporate Overhead'!CL22)</f>
        <v>-333.33333333333331</v>
      </c>
      <c r="CM32" s="260" t="str">
        <f>IF('Corporate Overhead'!CM22="","",'Corporate Overhead'!CM22)</f>
        <v/>
      </c>
      <c r="CN32" s="260" t="str">
        <f>IF('Corporate Overhead'!CN22="","",'Corporate Overhead'!CN22)</f>
        <v/>
      </c>
      <c r="CO32" s="260" t="e">
        <f>IF('Corporate Overhead'!CO22="","",'Corporate Overhead'!CO22)</f>
        <v>#N/A</v>
      </c>
      <c r="CP32" s="260" t="e">
        <f>IF('Corporate Overhead'!CP22="","",'Corporate Overhead'!CP22)</f>
        <v>#N/A</v>
      </c>
      <c r="CQ32" s="260" t="e">
        <f>IF('Corporate Overhead'!CQ22="","",'Corporate Overhead'!CQ22)</f>
        <v>#N/A</v>
      </c>
      <c r="CR32" s="260" t="e">
        <f>IF('Corporate Overhead'!CR22="","",'Corporate Overhead'!CR22)</f>
        <v>#N/A</v>
      </c>
      <c r="CS32" s="260" t="e">
        <f>IF('Corporate Overhead'!CS22="","",'Corporate Overhead'!CS22)</f>
        <v>#N/A</v>
      </c>
      <c r="CT32" s="260" t="e">
        <f>IF('Corporate Overhead'!CT22="","",'Corporate Overhead'!CT22)</f>
        <v>#N/A</v>
      </c>
      <c r="CU32" s="260" t="e">
        <f>IF('Corporate Overhead'!CU22="","",'Corporate Overhead'!CU22)</f>
        <v>#N/A</v>
      </c>
      <c r="CV32" s="260" t="e">
        <f>IF('Corporate Overhead'!CV22="","",'Corporate Overhead'!CV22)</f>
        <v>#N/A</v>
      </c>
      <c r="CW32" s="260" t="e">
        <f>IF('Corporate Overhead'!CW22="","",'Corporate Overhead'!CW22)</f>
        <v>#N/A</v>
      </c>
      <c r="CX32" s="260" t="e">
        <f>IF('Corporate Overhead'!CX22="","",'Corporate Overhead'!CX22)</f>
        <v>#N/A</v>
      </c>
      <c r="CY32" s="260" t="e">
        <f>IF('Corporate Overhead'!CY22="","",'Corporate Overhead'!CY22)</f>
        <v>#N/A</v>
      </c>
      <c r="CZ32" s="260" t="e">
        <f>IF('Corporate Overhead'!CZ22="","",'Corporate Overhead'!CZ22)</f>
        <v>#N/A</v>
      </c>
      <c r="DA32" s="260" t="e">
        <f>IF('Corporate Overhead'!DA22="","",'Corporate Overhead'!DA22)</f>
        <v>#N/A</v>
      </c>
      <c r="DB32" s="260" t="e">
        <f>IF('Corporate Overhead'!DB22="","",'Corporate Overhead'!DB22)</f>
        <v>#N/A</v>
      </c>
      <c r="DC32" s="260" t="e">
        <f>IF('Corporate Overhead'!DC22="","",'Corporate Overhead'!DC22)</f>
        <v>#N/A</v>
      </c>
      <c r="DD32" s="260" t="e">
        <f>IF('Corporate Overhead'!DD22="","",'Corporate Overhead'!DD22)</f>
        <v>#N/A</v>
      </c>
      <c r="DE32" s="260" t="e">
        <f>IF('Corporate Overhead'!DE22="","",'Corporate Overhead'!DE22)</f>
        <v>#N/A</v>
      </c>
      <c r="DF32" s="260" t="e">
        <f>IF('Corporate Overhead'!DF22="","",'Corporate Overhead'!DF22)</f>
        <v>#N/A</v>
      </c>
      <c r="DG32" s="260" t="e">
        <f>IF('Corporate Overhead'!DG22="","",'Corporate Overhead'!DG22)</f>
        <v>#N/A</v>
      </c>
      <c r="DH32" s="260" t="e">
        <f>IF('Corporate Overhead'!DH22="","",'Corporate Overhead'!DH22)</f>
        <v>#N/A</v>
      </c>
      <c r="DI32" s="260" t="e">
        <f>IF('Corporate Overhead'!DI22="","",'Corporate Overhead'!DI22)</f>
        <v>#N/A</v>
      </c>
      <c r="DJ32" s="260" t="e">
        <f>IF('Corporate Overhead'!DJ22="","",'Corporate Overhead'!DJ22)</f>
        <v>#N/A</v>
      </c>
      <c r="DK32" s="260" t="e">
        <f>IF('Corporate Overhead'!DK22="","",'Corporate Overhead'!DK22)</f>
        <v>#N/A</v>
      </c>
      <c r="DL32" s="260" t="e">
        <f>IF('Corporate Overhead'!DL22="","",'Corporate Overhead'!DL22)</f>
        <v>#N/A</v>
      </c>
    </row>
    <row r="33" spans="1:116" x14ac:dyDescent="0.4">
      <c r="C33" t="s">
        <v>227</v>
      </c>
      <c r="G33" s="322" t="str">
        <f>'Corporate Overhead'!G23</f>
        <v>S&amp;M</v>
      </c>
      <c r="H33" s="12"/>
      <c r="I33" s="12"/>
      <c r="J33" s="61"/>
      <c r="K33" s="53">
        <f t="shared" si="36"/>
        <v>0</v>
      </c>
      <c r="L33" s="53">
        <f t="shared" si="36"/>
        <v>-86666.666666666657</v>
      </c>
      <c r="M33" s="53">
        <f t="shared" si="36"/>
        <v>-204533.33333333337</v>
      </c>
      <c r="N33" s="53">
        <f t="shared" si="36"/>
        <v>-260000.00000000012</v>
      </c>
      <c r="O33" s="53">
        <f t="shared" si="36"/>
        <v>-260000.00000000012</v>
      </c>
      <c r="P33" s="53">
        <f t="shared" si="36"/>
        <v>-260000.00000000012</v>
      </c>
      <c r="Q33" s="53" t="str">
        <f>IF('Corporate Overhead'!Q23="","",'Corporate Overhead'!Q23)</f>
        <v/>
      </c>
      <c r="R33"/>
      <c r="S33" s="260">
        <f>IF('Corporate Overhead'!S23="","",'Corporate Overhead'!S23)</f>
        <v>0</v>
      </c>
      <c r="T33" s="260">
        <f>IF('Corporate Overhead'!T23="","",'Corporate Overhead'!T23)</f>
        <v>0</v>
      </c>
      <c r="U33" s="260">
        <f>IF('Corporate Overhead'!U23="","",'Corporate Overhead'!U23)</f>
        <v>0</v>
      </c>
      <c r="V33" s="260">
        <f>IF('Corporate Overhead'!V23="","",'Corporate Overhead'!V23)</f>
        <v>0</v>
      </c>
      <c r="W33" s="260">
        <f>IF('Corporate Overhead'!W23="","",'Corporate Overhead'!W23)</f>
        <v>0</v>
      </c>
      <c r="X33" s="260">
        <f>IF('Corporate Overhead'!X23="","",'Corporate Overhead'!X23)</f>
        <v>0</v>
      </c>
      <c r="Y33" s="260">
        <f>IF('Corporate Overhead'!Y23="","",'Corporate Overhead'!Y23)</f>
        <v>0</v>
      </c>
      <c r="Z33" s="260">
        <f>IF('Corporate Overhead'!Z23="","",'Corporate Overhead'!Z23)</f>
        <v>0</v>
      </c>
      <c r="AA33" s="260">
        <f>IF('Corporate Overhead'!AA23="","",'Corporate Overhead'!AA23)</f>
        <v>0</v>
      </c>
      <c r="AB33" s="260">
        <f>IF('Corporate Overhead'!AB23="","",'Corporate Overhead'!AB23)</f>
        <v>0</v>
      </c>
      <c r="AC33" s="260">
        <f>IF('Corporate Overhead'!AC23="","",'Corporate Overhead'!AC23)</f>
        <v>0</v>
      </c>
      <c r="AD33" s="260">
        <f>IF('Corporate Overhead'!AD23="","",'Corporate Overhead'!AD23)</f>
        <v>0</v>
      </c>
      <c r="AE33" s="260">
        <f>IF('Corporate Overhead'!AE23="","",'Corporate Overhead'!AE23)</f>
        <v>-3066.666666666667</v>
      </c>
      <c r="AF33" s="260">
        <f>IF('Corporate Overhead'!AF23="","",'Corporate Overhead'!AF23)</f>
        <v>-3599.9999999999995</v>
      </c>
      <c r="AG33" s="260">
        <f>IF('Corporate Overhead'!AG23="","",'Corporate Overhead'!AG23)</f>
        <v>-4200</v>
      </c>
      <c r="AH33" s="260">
        <f>IF('Corporate Overhead'!AH23="","",'Corporate Overhead'!AH23)</f>
        <v>-4866.666666666667</v>
      </c>
      <c r="AI33" s="260">
        <f>IF('Corporate Overhead'!AI23="","",'Corporate Overhead'!AI23)</f>
        <v>-5600</v>
      </c>
      <c r="AJ33" s="260">
        <f>IF('Corporate Overhead'!AJ23="","",'Corporate Overhead'!AJ23)</f>
        <v>-6400</v>
      </c>
      <c r="AK33" s="260">
        <f>IF('Corporate Overhead'!AK23="","",'Corporate Overhead'!AK23)</f>
        <v>-7266.6666666666679</v>
      </c>
      <c r="AL33" s="260">
        <f>IF('Corporate Overhead'!AL23="","",'Corporate Overhead'!AL23)</f>
        <v>-8200</v>
      </c>
      <c r="AM33" s="260">
        <f>IF('Corporate Overhead'!AM23="","",'Corporate Overhead'!AM23)</f>
        <v>-9200</v>
      </c>
      <c r="AN33" s="260">
        <f>IF('Corporate Overhead'!AN23="","",'Corporate Overhead'!AN23)</f>
        <v>-10266.666666666666</v>
      </c>
      <c r="AO33" s="260">
        <f>IF('Corporate Overhead'!AO23="","",'Corporate Overhead'!AO23)</f>
        <v>-11400</v>
      </c>
      <c r="AP33" s="260">
        <f>IF('Corporate Overhead'!AP23="","",'Corporate Overhead'!AP23)</f>
        <v>-12600</v>
      </c>
      <c r="AQ33" s="260">
        <f>IF('Corporate Overhead'!AQ23="","",'Corporate Overhead'!AQ23)</f>
        <v>-13866.66666666667</v>
      </c>
      <c r="AR33" s="260">
        <f>IF('Corporate Overhead'!AR23="","",'Corporate Overhead'!AR23)</f>
        <v>-14333.333333333336</v>
      </c>
      <c r="AS33" s="260">
        <f>IF('Corporate Overhead'!AS23="","",'Corporate Overhead'!AS23)</f>
        <v>-14833.333333333336</v>
      </c>
      <c r="AT33" s="260">
        <f>IF('Corporate Overhead'!AT23="","",'Corporate Overhead'!AT23)</f>
        <v>-15366.666666666666</v>
      </c>
      <c r="AU33" s="260">
        <f>IF('Corporate Overhead'!AU23="","",'Corporate Overhead'!AU23)</f>
        <v>-15933.333333333336</v>
      </c>
      <c r="AV33" s="260">
        <f>IF('Corporate Overhead'!AV23="","",'Corporate Overhead'!AV23)</f>
        <v>-16533.333333333332</v>
      </c>
      <c r="AW33" s="260">
        <f>IF('Corporate Overhead'!AW23="","",'Corporate Overhead'!AW23)</f>
        <v>-17166.666666666668</v>
      </c>
      <c r="AX33" s="260">
        <f>IF('Corporate Overhead'!AX23="","",'Corporate Overhead'!AX23)</f>
        <v>-17833.333333333336</v>
      </c>
      <c r="AY33" s="260">
        <f>IF('Corporate Overhead'!AY23="","",'Corporate Overhead'!AY23)</f>
        <v>-18533.333333333336</v>
      </c>
      <c r="AZ33" s="260">
        <f>IF('Corporate Overhead'!AZ23="","",'Corporate Overhead'!AZ23)</f>
        <v>-19266.666666666668</v>
      </c>
      <c r="BA33" s="260">
        <f>IF('Corporate Overhead'!BA23="","",'Corporate Overhead'!BA23)</f>
        <v>-20033.333333333332</v>
      </c>
      <c r="BB33" s="260">
        <f>IF('Corporate Overhead'!BB23="","",'Corporate Overhead'!BB23)</f>
        <v>-20833.333333333332</v>
      </c>
      <c r="BC33" s="260">
        <f>IF('Corporate Overhead'!BC23="","",'Corporate Overhead'!BC23)</f>
        <v>-21666.666666666672</v>
      </c>
      <c r="BD33" s="260">
        <f>IF('Corporate Overhead'!BD23="","",'Corporate Overhead'!BD23)</f>
        <v>-21666.666666666672</v>
      </c>
      <c r="BE33" s="260">
        <f>IF('Corporate Overhead'!BE23="","",'Corporate Overhead'!BE23)</f>
        <v>-21666.666666666672</v>
      </c>
      <c r="BF33" s="260">
        <f>IF('Corporate Overhead'!BF23="","",'Corporate Overhead'!BF23)</f>
        <v>-21666.666666666672</v>
      </c>
      <c r="BG33" s="260">
        <f>IF('Corporate Overhead'!BG23="","",'Corporate Overhead'!BG23)</f>
        <v>-21666.666666666672</v>
      </c>
      <c r="BH33" s="260">
        <f>IF('Corporate Overhead'!BH23="","",'Corporate Overhead'!BH23)</f>
        <v>-21666.666666666672</v>
      </c>
      <c r="BI33" s="260">
        <f>IF('Corporate Overhead'!BI23="","",'Corporate Overhead'!BI23)</f>
        <v>-21666.666666666672</v>
      </c>
      <c r="BJ33" s="260">
        <f>IF('Corporate Overhead'!BJ23="","",'Corporate Overhead'!BJ23)</f>
        <v>-21666.666666666672</v>
      </c>
      <c r="BK33" s="260">
        <f>IF('Corporate Overhead'!BK23="","",'Corporate Overhead'!BK23)</f>
        <v>-21666.666666666672</v>
      </c>
      <c r="BL33" s="260">
        <f>IF('Corporate Overhead'!BL23="","",'Corporate Overhead'!BL23)</f>
        <v>-21666.666666666672</v>
      </c>
      <c r="BM33" s="260">
        <f>IF('Corporate Overhead'!BM23="","",'Corporate Overhead'!BM23)</f>
        <v>-21666.666666666672</v>
      </c>
      <c r="BN33" s="260">
        <f>IF('Corporate Overhead'!BN23="","",'Corporate Overhead'!BN23)</f>
        <v>-21666.666666666672</v>
      </c>
      <c r="BO33" s="260">
        <f>IF('Corporate Overhead'!BO23="","",'Corporate Overhead'!BO23)</f>
        <v>-21666.666666666672</v>
      </c>
      <c r="BP33" s="260">
        <f>IF('Corporate Overhead'!BP23="","",'Corporate Overhead'!BP23)</f>
        <v>-21666.666666666672</v>
      </c>
      <c r="BQ33" s="260">
        <f>IF('Corporate Overhead'!BQ23="","",'Corporate Overhead'!BQ23)</f>
        <v>-21666.666666666672</v>
      </c>
      <c r="BR33" s="260">
        <f>IF('Corporate Overhead'!BR23="","",'Corporate Overhead'!BR23)</f>
        <v>-21666.666666666672</v>
      </c>
      <c r="BS33" s="260">
        <f>IF('Corporate Overhead'!BS23="","",'Corporate Overhead'!BS23)</f>
        <v>-21666.666666666672</v>
      </c>
      <c r="BT33" s="260">
        <f>IF('Corporate Overhead'!BT23="","",'Corporate Overhead'!BT23)</f>
        <v>-21666.666666666672</v>
      </c>
      <c r="BU33" s="260">
        <f>IF('Corporate Overhead'!BU23="","",'Corporate Overhead'!BU23)</f>
        <v>-21666.666666666672</v>
      </c>
      <c r="BV33" s="260">
        <f>IF('Corporate Overhead'!BV23="","",'Corporate Overhead'!BV23)</f>
        <v>-21666.666666666672</v>
      </c>
      <c r="BW33" s="260">
        <f>IF('Corporate Overhead'!BW23="","",'Corporate Overhead'!BW23)</f>
        <v>-21666.666666666672</v>
      </c>
      <c r="BX33" s="260">
        <f>IF('Corporate Overhead'!BX23="","",'Corporate Overhead'!BX23)</f>
        <v>-21666.666666666672</v>
      </c>
      <c r="BY33" s="260">
        <f>IF('Corporate Overhead'!BY23="","",'Corporate Overhead'!BY23)</f>
        <v>-21666.666666666672</v>
      </c>
      <c r="BZ33" s="260">
        <f>IF('Corporate Overhead'!BZ23="","",'Corporate Overhead'!BZ23)</f>
        <v>-21666.666666666672</v>
      </c>
      <c r="CA33" s="260">
        <f>IF('Corporate Overhead'!CA23="","",'Corporate Overhead'!CA23)</f>
        <v>-21666.666666666672</v>
      </c>
      <c r="CB33" s="260">
        <f>IF('Corporate Overhead'!CB23="","",'Corporate Overhead'!CB23)</f>
        <v>-21666.666666666672</v>
      </c>
      <c r="CC33" s="260">
        <f>IF('Corporate Overhead'!CC23="","",'Corporate Overhead'!CC23)</f>
        <v>-21666.666666666672</v>
      </c>
      <c r="CD33" s="260">
        <f>IF('Corporate Overhead'!CD23="","",'Corporate Overhead'!CD23)</f>
        <v>-21666.666666666672</v>
      </c>
      <c r="CE33" s="260">
        <f>IF('Corporate Overhead'!CE23="","",'Corporate Overhead'!CE23)</f>
        <v>-21666.666666666672</v>
      </c>
      <c r="CF33" s="260">
        <f>IF('Corporate Overhead'!CF23="","",'Corporate Overhead'!CF23)</f>
        <v>-21666.666666666672</v>
      </c>
      <c r="CG33" s="260">
        <f>IF('Corporate Overhead'!CG23="","",'Corporate Overhead'!CG23)</f>
        <v>-21666.666666666672</v>
      </c>
      <c r="CH33" s="260">
        <f>IF('Corporate Overhead'!CH23="","",'Corporate Overhead'!CH23)</f>
        <v>-21666.666666666672</v>
      </c>
      <c r="CI33" s="260">
        <f>IF('Corporate Overhead'!CI23="","",'Corporate Overhead'!CI23)</f>
        <v>-21666.666666666672</v>
      </c>
      <c r="CJ33" s="260">
        <f>IF('Corporate Overhead'!CJ23="","",'Corporate Overhead'!CJ23)</f>
        <v>-21666.666666666672</v>
      </c>
      <c r="CK33" s="260">
        <f>IF('Corporate Overhead'!CK23="","",'Corporate Overhead'!CK23)</f>
        <v>-21666.666666666672</v>
      </c>
      <c r="CL33" s="260">
        <f>IF('Corporate Overhead'!CL23="","",'Corporate Overhead'!CL23)</f>
        <v>-21666.666666666672</v>
      </c>
      <c r="CM33" s="260" t="str">
        <f>IF('Corporate Overhead'!CM23="","",'Corporate Overhead'!CM23)</f>
        <v/>
      </c>
      <c r="CN33" s="260" t="str">
        <f>IF('Corporate Overhead'!CN23="","",'Corporate Overhead'!CN23)</f>
        <v/>
      </c>
      <c r="CO33" s="260" t="e">
        <f>IF('Corporate Overhead'!CO23="","",'Corporate Overhead'!CO23)</f>
        <v>#N/A</v>
      </c>
      <c r="CP33" s="260" t="e">
        <f>IF('Corporate Overhead'!CP23="","",'Corporate Overhead'!CP23)</f>
        <v>#N/A</v>
      </c>
      <c r="CQ33" s="260" t="e">
        <f>IF('Corporate Overhead'!CQ23="","",'Corporate Overhead'!CQ23)</f>
        <v>#N/A</v>
      </c>
      <c r="CR33" s="260" t="e">
        <f>IF('Corporate Overhead'!CR23="","",'Corporate Overhead'!CR23)</f>
        <v>#N/A</v>
      </c>
      <c r="CS33" s="260" t="e">
        <f>IF('Corporate Overhead'!CS23="","",'Corporate Overhead'!CS23)</f>
        <v>#N/A</v>
      </c>
      <c r="CT33" s="260" t="e">
        <f>IF('Corporate Overhead'!CT23="","",'Corporate Overhead'!CT23)</f>
        <v>#N/A</v>
      </c>
      <c r="CU33" s="260" t="e">
        <f>IF('Corporate Overhead'!CU23="","",'Corporate Overhead'!CU23)</f>
        <v>#N/A</v>
      </c>
      <c r="CV33" s="260" t="e">
        <f>IF('Corporate Overhead'!CV23="","",'Corporate Overhead'!CV23)</f>
        <v>#N/A</v>
      </c>
      <c r="CW33" s="260" t="e">
        <f>IF('Corporate Overhead'!CW23="","",'Corporate Overhead'!CW23)</f>
        <v>#N/A</v>
      </c>
      <c r="CX33" s="260" t="e">
        <f>IF('Corporate Overhead'!CX23="","",'Corporate Overhead'!CX23)</f>
        <v>#N/A</v>
      </c>
      <c r="CY33" s="260" t="e">
        <f>IF('Corporate Overhead'!CY23="","",'Corporate Overhead'!CY23)</f>
        <v>#N/A</v>
      </c>
      <c r="CZ33" s="260" t="e">
        <f>IF('Corporate Overhead'!CZ23="","",'Corporate Overhead'!CZ23)</f>
        <v>#N/A</v>
      </c>
      <c r="DA33" s="260" t="e">
        <f>IF('Corporate Overhead'!DA23="","",'Corporate Overhead'!DA23)</f>
        <v>#N/A</v>
      </c>
      <c r="DB33" s="260" t="e">
        <f>IF('Corporate Overhead'!DB23="","",'Corporate Overhead'!DB23)</f>
        <v>#N/A</v>
      </c>
      <c r="DC33" s="260" t="e">
        <f>IF('Corporate Overhead'!DC23="","",'Corporate Overhead'!DC23)</f>
        <v>#N/A</v>
      </c>
      <c r="DD33" s="260" t="e">
        <f>IF('Corporate Overhead'!DD23="","",'Corporate Overhead'!DD23)</f>
        <v>#N/A</v>
      </c>
      <c r="DE33" s="260" t="e">
        <f>IF('Corporate Overhead'!DE23="","",'Corporate Overhead'!DE23)</f>
        <v>#N/A</v>
      </c>
      <c r="DF33" s="260" t="e">
        <f>IF('Corporate Overhead'!DF23="","",'Corporate Overhead'!DF23)</f>
        <v>#N/A</v>
      </c>
      <c r="DG33" s="260" t="e">
        <f>IF('Corporate Overhead'!DG23="","",'Corporate Overhead'!DG23)</f>
        <v>#N/A</v>
      </c>
      <c r="DH33" s="260" t="e">
        <f>IF('Corporate Overhead'!DH23="","",'Corporate Overhead'!DH23)</f>
        <v>#N/A</v>
      </c>
      <c r="DI33" s="260" t="e">
        <f>IF('Corporate Overhead'!DI23="","",'Corporate Overhead'!DI23)</f>
        <v>#N/A</v>
      </c>
      <c r="DJ33" s="260" t="e">
        <f>IF('Corporate Overhead'!DJ23="","",'Corporate Overhead'!DJ23)</f>
        <v>#N/A</v>
      </c>
      <c r="DK33" s="260" t="e">
        <f>IF('Corporate Overhead'!DK23="","",'Corporate Overhead'!DK23)</f>
        <v>#N/A</v>
      </c>
      <c r="DL33" s="260" t="e">
        <f>IF('Corporate Overhead'!DL23="","",'Corporate Overhead'!DL23)</f>
        <v>#N/A</v>
      </c>
    </row>
    <row r="34" spans="1:116" x14ac:dyDescent="0.4">
      <c r="C34" t="s">
        <v>227</v>
      </c>
      <c r="G34" s="322" t="str">
        <f>'Corporate Overhead'!G24</f>
        <v>R&amp;D</v>
      </c>
      <c r="H34" s="12"/>
      <c r="I34" s="12"/>
      <c r="J34" s="61"/>
      <c r="K34" s="53">
        <f t="shared" si="36"/>
        <v>0</v>
      </c>
      <c r="L34" s="53">
        <f t="shared" si="36"/>
        <v>0</v>
      </c>
      <c r="M34" s="53">
        <f t="shared" si="36"/>
        <v>0</v>
      </c>
      <c r="N34" s="53">
        <f t="shared" si="36"/>
        <v>0</v>
      </c>
      <c r="O34" s="53">
        <f t="shared" si="36"/>
        <v>0</v>
      </c>
      <c r="P34" s="53">
        <f t="shared" si="36"/>
        <v>0</v>
      </c>
      <c r="Q34" s="53" t="str">
        <f>IF('Corporate Overhead'!Q24="","",'Corporate Overhead'!Q24)</f>
        <v/>
      </c>
      <c r="R34"/>
      <c r="S34" s="260">
        <f>IF('Corporate Overhead'!S24="","",'Corporate Overhead'!S24)</f>
        <v>0</v>
      </c>
      <c r="T34" s="260">
        <f>IF('Corporate Overhead'!T24="","",'Corporate Overhead'!T24)</f>
        <v>0</v>
      </c>
      <c r="U34" s="260">
        <f>IF('Corporate Overhead'!U24="","",'Corporate Overhead'!U24)</f>
        <v>0</v>
      </c>
      <c r="V34" s="260">
        <f>IF('Corporate Overhead'!V24="","",'Corporate Overhead'!V24)</f>
        <v>0</v>
      </c>
      <c r="W34" s="260">
        <f>IF('Corporate Overhead'!W24="","",'Corporate Overhead'!W24)</f>
        <v>0</v>
      </c>
      <c r="X34" s="260">
        <f>IF('Corporate Overhead'!X24="","",'Corporate Overhead'!X24)</f>
        <v>0</v>
      </c>
      <c r="Y34" s="260">
        <f>IF('Corporate Overhead'!Y24="","",'Corporate Overhead'!Y24)</f>
        <v>0</v>
      </c>
      <c r="Z34" s="260">
        <f>IF('Corporate Overhead'!Z24="","",'Corporate Overhead'!Z24)</f>
        <v>0</v>
      </c>
      <c r="AA34" s="260">
        <f>IF('Corporate Overhead'!AA24="","",'Corporate Overhead'!AA24)</f>
        <v>0</v>
      </c>
      <c r="AB34" s="260">
        <f>IF('Corporate Overhead'!AB24="","",'Corporate Overhead'!AB24)</f>
        <v>0</v>
      </c>
      <c r="AC34" s="260">
        <f>IF('Corporate Overhead'!AC24="","",'Corporate Overhead'!AC24)</f>
        <v>0</v>
      </c>
      <c r="AD34" s="260">
        <f>IF('Corporate Overhead'!AD24="","",'Corporate Overhead'!AD24)</f>
        <v>0</v>
      </c>
      <c r="AE34" s="260">
        <f>IF('Corporate Overhead'!AE24="","",'Corporate Overhead'!AE24)</f>
        <v>0</v>
      </c>
      <c r="AF34" s="260">
        <f>IF('Corporate Overhead'!AF24="","",'Corporate Overhead'!AF24)</f>
        <v>0</v>
      </c>
      <c r="AG34" s="260">
        <f>IF('Corporate Overhead'!AG24="","",'Corporate Overhead'!AG24)</f>
        <v>0</v>
      </c>
      <c r="AH34" s="260">
        <f>IF('Corporate Overhead'!AH24="","",'Corporate Overhead'!AH24)</f>
        <v>0</v>
      </c>
      <c r="AI34" s="260">
        <f>IF('Corporate Overhead'!AI24="","",'Corporate Overhead'!AI24)</f>
        <v>0</v>
      </c>
      <c r="AJ34" s="260">
        <f>IF('Corporate Overhead'!AJ24="","",'Corporate Overhead'!AJ24)</f>
        <v>0</v>
      </c>
      <c r="AK34" s="260">
        <f>IF('Corporate Overhead'!AK24="","",'Corporate Overhead'!AK24)</f>
        <v>0</v>
      </c>
      <c r="AL34" s="260">
        <f>IF('Corporate Overhead'!AL24="","",'Corporate Overhead'!AL24)</f>
        <v>0</v>
      </c>
      <c r="AM34" s="260">
        <f>IF('Corporate Overhead'!AM24="","",'Corporate Overhead'!AM24)</f>
        <v>0</v>
      </c>
      <c r="AN34" s="260">
        <f>IF('Corporate Overhead'!AN24="","",'Corporate Overhead'!AN24)</f>
        <v>0</v>
      </c>
      <c r="AO34" s="260">
        <f>IF('Corporate Overhead'!AO24="","",'Corporate Overhead'!AO24)</f>
        <v>0</v>
      </c>
      <c r="AP34" s="260">
        <f>IF('Corporate Overhead'!AP24="","",'Corporate Overhead'!AP24)</f>
        <v>0</v>
      </c>
      <c r="AQ34" s="260">
        <f>IF('Corporate Overhead'!AQ24="","",'Corporate Overhead'!AQ24)</f>
        <v>0</v>
      </c>
      <c r="AR34" s="260">
        <f>IF('Corporate Overhead'!AR24="","",'Corporate Overhead'!AR24)</f>
        <v>0</v>
      </c>
      <c r="AS34" s="260">
        <f>IF('Corporate Overhead'!AS24="","",'Corporate Overhead'!AS24)</f>
        <v>0</v>
      </c>
      <c r="AT34" s="260">
        <f>IF('Corporate Overhead'!AT24="","",'Corporate Overhead'!AT24)</f>
        <v>0</v>
      </c>
      <c r="AU34" s="260">
        <f>IF('Corporate Overhead'!AU24="","",'Corporate Overhead'!AU24)</f>
        <v>0</v>
      </c>
      <c r="AV34" s="260">
        <f>IF('Corporate Overhead'!AV24="","",'Corporate Overhead'!AV24)</f>
        <v>0</v>
      </c>
      <c r="AW34" s="260">
        <f>IF('Corporate Overhead'!AW24="","",'Corporate Overhead'!AW24)</f>
        <v>0</v>
      </c>
      <c r="AX34" s="260">
        <f>IF('Corporate Overhead'!AX24="","",'Corporate Overhead'!AX24)</f>
        <v>0</v>
      </c>
      <c r="AY34" s="260">
        <f>IF('Corporate Overhead'!AY24="","",'Corporate Overhead'!AY24)</f>
        <v>0</v>
      </c>
      <c r="AZ34" s="260">
        <f>IF('Corporate Overhead'!AZ24="","",'Corporate Overhead'!AZ24)</f>
        <v>0</v>
      </c>
      <c r="BA34" s="260">
        <f>IF('Corporate Overhead'!BA24="","",'Corporate Overhead'!BA24)</f>
        <v>0</v>
      </c>
      <c r="BB34" s="260">
        <f>IF('Corporate Overhead'!BB24="","",'Corporate Overhead'!BB24)</f>
        <v>0</v>
      </c>
      <c r="BC34" s="260">
        <f>IF('Corporate Overhead'!BC24="","",'Corporate Overhead'!BC24)</f>
        <v>0</v>
      </c>
      <c r="BD34" s="260">
        <f>IF('Corporate Overhead'!BD24="","",'Corporate Overhead'!BD24)</f>
        <v>0</v>
      </c>
      <c r="BE34" s="260">
        <f>IF('Corporate Overhead'!BE24="","",'Corporate Overhead'!BE24)</f>
        <v>0</v>
      </c>
      <c r="BF34" s="260">
        <f>IF('Corporate Overhead'!BF24="","",'Corporate Overhead'!BF24)</f>
        <v>0</v>
      </c>
      <c r="BG34" s="260">
        <f>IF('Corporate Overhead'!BG24="","",'Corporate Overhead'!BG24)</f>
        <v>0</v>
      </c>
      <c r="BH34" s="260">
        <f>IF('Corporate Overhead'!BH24="","",'Corporate Overhead'!BH24)</f>
        <v>0</v>
      </c>
      <c r="BI34" s="260">
        <f>IF('Corporate Overhead'!BI24="","",'Corporate Overhead'!BI24)</f>
        <v>0</v>
      </c>
      <c r="BJ34" s="260">
        <f>IF('Corporate Overhead'!BJ24="","",'Corporate Overhead'!BJ24)</f>
        <v>0</v>
      </c>
      <c r="BK34" s="260">
        <f>IF('Corporate Overhead'!BK24="","",'Corporate Overhead'!BK24)</f>
        <v>0</v>
      </c>
      <c r="BL34" s="260">
        <f>IF('Corporate Overhead'!BL24="","",'Corporate Overhead'!BL24)</f>
        <v>0</v>
      </c>
      <c r="BM34" s="260">
        <f>IF('Corporate Overhead'!BM24="","",'Corporate Overhead'!BM24)</f>
        <v>0</v>
      </c>
      <c r="BN34" s="260">
        <f>IF('Corporate Overhead'!BN24="","",'Corporate Overhead'!BN24)</f>
        <v>0</v>
      </c>
      <c r="BO34" s="260">
        <f>IF('Corporate Overhead'!BO24="","",'Corporate Overhead'!BO24)</f>
        <v>0</v>
      </c>
      <c r="BP34" s="260">
        <f>IF('Corporate Overhead'!BP24="","",'Corporate Overhead'!BP24)</f>
        <v>0</v>
      </c>
      <c r="BQ34" s="260">
        <f>IF('Corporate Overhead'!BQ24="","",'Corporate Overhead'!BQ24)</f>
        <v>0</v>
      </c>
      <c r="BR34" s="260">
        <f>IF('Corporate Overhead'!BR24="","",'Corporate Overhead'!BR24)</f>
        <v>0</v>
      </c>
      <c r="BS34" s="260">
        <f>IF('Corporate Overhead'!BS24="","",'Corporate Overhead'!BS24)</f>
        <v>0</v>
      </c>
      <c r="BT34" s="260">
        <f>IF('Corporate Overhead'!BT24="","",'Corporate Overhead'!BT24)</f>
        <v>0</v>
      </c>
      <c r="BU34" s="260">
        <f>IF('Corporate Overhead'!BU24="","",'Corporate Overhead'!BU24)</f>
        <v>0</v>
      </c>
      <c r="BV34" s="260">
        <f>IF('Corporate Overhead'!BV24="","",'Corporate Overhead'!BV24)</f>
        <v>0</v>
      </c>
      <c r="BW34" s="260">
        <f>IF('Corporate Overhead'!BW24="","",'Corporate Overhead'!BW24)</f>
        <v>0</v>
      </c>
      <c r="BX34" s="260">
        <f>IF('Corporate Overhead'!BX24="","",'Corporate Overhead'!BX24)</f>
        <v>0</v>
      </c>
      <c r="BY34" s="260">
        <f>IF('Corporate Overhead'!BY24="","",'Corporate Overhead'!BY24)</f>
        <v>0</v>
      </c>
      <c r="BZ34" s="260">
        <f>IF('Corporate Overhead'!BZ24="","",'Corporate Overhead'!BZ24)</f>
        <v>0</v>
      </c>
      <c r="CA34" s="260">
        <f>IF('Corporate Overhead'!CA24="","",'Corporate Overhead'!CA24)</f>
        <v>0</v>
      </c>
      <c r="CB34" s="260">
        <f>IF('Corporate Overhead'!CB24="","",'Corporate Overhead'!CB24)</f>
        <v>0</v>
      </c>
      <c r="CC34" s="260">
        <f>IF('Corporate Overhead'!CC24="","",'Corporate Overhead'!CC24)</f>
        <v>0</v>
      </c>
      <c r="CD34" s="260">
        <f>IF('Corporate Overhead'!CD24="","",'Corporate Overhead'!CD24)</f>
        <v>0</v>
      </c>
      <c r="CE34" s="260">
        <f>IF('Corporate Overhead'!CE24="","",'Corporate Overhead'!CE24)</f>
        <v>0</v>
      </c>
      <c r="CF34" s="260">
        <f>IF('Corporate Overhead'!CF24="","",'Corporate Overhead'!CF24)</f>
        <v>0</v>
      </c>
      <c r="CG34" s="260">
        <f>IF('Corporate Overhead'!CG24="","",'Corporate Overhead'!CG24)</f>
        <v>0</v>
      </c>
      <c r="CH34" s="260">
        <f>IF('Corporate Overhead'!CH24="","",'Corporate Overhead'!CH24)</f>
        <v>0</v>
      </c>
      <c r="CI34" s="260">
        <f>IF('Corporate Overhead'!CI24="","",'Corporate Overhead'!CI24)</f>
        <v>0</v>
      </c>
      <c r="CJ34" s="260">
        <f>IF('Corporate Overhead'!CJ24="","",'Corporate Overhead'!CJ24)</f>
        <v>0</v>
      </c>
      <c r="CK34" s="260">
        <f>IF('Corporate Overhead'!CK24="","",'Corporate Overhead'!CK24)</f>
        <v>0</v>
      </c>
      <c r="CL34" s="260">
        <f>IF('Corporate Overhead'!CL24="","",'Corporate Overhead'!CL24)</f>
        <v>0</v>
      </c>
      <c r="CM34" s="260" t="str">
        <f>IF('Corporate Overhead'!CM24="","",'Corporate Overhead'!CM24)</f>
        <v/>
      </c>
      <c r="CN34" s="260" t="str">
        <f>IF('Corporate Overhead'!CN24="","",'Corporate Overhead'!CN24)</f>
        <v/>
      </c>
      <c r="CO34" s="260">
        <f>IF('Corporate Overhead'!CO24="","",'Corporate Overhead'!CO24)</f>
        <v>0</v>
      </c>
      <c r="CP34" s="260">
        <f>IF('Corporate Overhead'!CP24="","",'Corporate Overhead'!CP24)</f>
        <v>0</v>
      </c>
      <c r="CQ34" s="260">
        <f>IF('Corporate Overhead'!CQ24="","",'Corporate Overhead'!CQ24)</f>
        <v>0</v>
      </c>
      <c r="CR34" s="260">
        <f>IF('Corporate Overhead'!CR24="","",'Corporate Overhead'!CR24)</f>
        <v>0</v>
      </c>
      <c r="CS34" s="260">
        <f>IF('Corporate Overhead'!CS24="","",'Corporate Overhead'!CS24)</f>
        <v>0</v>
      </c>
      <c r="CT34" s="260">
        <f>IF('Corporate Overhead'!CT24="","",'Corporate Overhead'!CT24)</f>
        <v>0</v>
      </c>
      <c r="CU34" s="260">
        <f>IF('Corporate Overhead'!CU24="","",'Corporate Overhead'!CU24)</f>
        <v>0</v>
      </c>
      <c r="CV34" s="260">
        <f>IF('Corporate Overhead'!CV24="","",'Corporate Overhead'!CV24)</f>
        <v>0</v>
      </c>
      <c r="CW34" s="260">
        <f>IF('Corporate Overhead'!CW24="","",'Corporate Overhead'!CW24)</f>
        <v>0</v>
      </c>
      <c r="CX34" s="260">
        <f>IF('Corporate Overhead'!CX24="","",'Corporate Overhead'!CX24)</f>
        <v>0</v>
      </c>
      <c r="CY34" s="260">
        <f>IF('Corporate Overhead'!CY24="","",'Corporate Overhead'!CY24)</f>
        <v>0</v>
      </c>
      <c r="CZ34" s="260">
        <f>IF('Corporate Overhead'!CZ24="","",'Corporate Overhead'!CZ24)</f>
        <v>0</v>
      </c>
      <c r="DA34" s="260">
        <f>IF('Corporate Overhead'!DA24="","",'Corporate Overhead'!DA24)</f>
        <v>0</v>
      </c>
      <c r="DB34" s="260">
        <f>IF('Corporate Overhead'!DB24="","",'Corporate Overhead'!DB24)</f>
        <v>0</v>
      </c>
      <c r="DC34" s="260">
        <f>IF('Corporate Overhead'!DC24="","",'Corporate Overhead'!DC24)</f>
        <v>0</v>
      </c>
      <c r="DD34" s="260">
        <f>IF('Corporate Overhead'!DD24="","",'Corporate Overhead'!DD24)</f>
        <v>0</v>
      </c>
      <c r="DE34" s="260">
        <f>IF('Corporate Overhead'!DE24="","",'Corporate Overhead'!DE24)</f>
        <v>0</v>
      </c>
      <c r="DF34" s="260">
        <f>IF('Corporate Overhead'!DF24="","",'Corporate Overhead'!DF24)</f>
        <v>0</v>
      </c>
      <c r="DG34" s="260">
        <f>IF('Corporate Overhead'!DG24="","",'Corporate Overhead'!DG24)</f>
        <v>0</v>
      </c>
      <c r="DH34" s="260">
        <f>IF('Corporate Overhead'!DH24="","",'Corporate Overhead'!DH24)</f>
        <v>0</v>
      </c>
      <c r="DI34" s="260">
        <f>IF('Corporate Overhead'!DI24="","",'Corporate Overhead'!DI24)</f>
        <v>0</v>
      </c>
      <c r="DJ34" s="260">
        <f>IF('Corporate Overhead'!DJ24="","",'Corporate Overhead'!DJ24)</f>
        <v>0</v>
      </c>
      <c r="DK34" s="260">
        <f>IF('Corporate Overhead'!DK24="","",'Corporate Overhead'!DK24)</f>
        <v>0</v>
      </c>
      <c r="DL34" s="260">
        <f>IF('Corporate Overhead'!DL24="","",'Corporate Overhead'!DL24)</f>
        <v>0</v>
      </c>
    </row>
    <row r="35" spans="1:116" x14ac:dyDescent="0.4">
      <c r="C35" t="s">
        <v>227</v>
      </c>
      <c r="G35" s="322" t="str">
        <f>'Corporate Overhead'!G25</f>
        <v>(Placeholder)</v>
      </c>
      <c r="H35" s="12"/>
      <c r="I35" s="12"/>
      <c r="J35" s="61"/>
      <c r="K35" s="53">
        <f t="shared" si="36"/>
        <v>-1000.0000000000001</v>
      </c>
      <c r="L35" s="53">
        <f t="shared" si="36"/>
        <v>-1000.0000000000001</v>
      </c>
      <c r="M35" s="53">
        <f t="shared" si="36"/>
        <v>-1000.0000000000001</v>
      </c>
      <c r="N35" s="53">
        <f t="shared" si="36"/>
        <v>-1000.0000000000001</v>
      </c>
      <c r="O35" s="53">
        <f t="shared" si="36"/>
        <v>-1000.0000000000001</v>
      </c>
      <c r="P35" s="53">
        <f t="shared" si="36"/>
        <v>-1000.0000000000001</v>
      </c>
      <c r="Q35" s="53" t="str">
        <f>IF('Corporate Overhead'!Q25="","",'Corporate Overhead'!Q25)</f>
        <v/>
      </c>
      <c r="R35"/>
      <c r="S35" s="260">
        <f>IF('Corporate Overhead'!S25="","",'Corporate Overhead'!S25)</f>
        <v>-83.333333333333329</v>
      </c>
      <c r="T35" s="260">
        <f>IF('Corporate Overhead'!T25="","",'Corporate Overhead'!T25)</f>
        <v>-83.333333333333329</v>
      </c>
      <c r="U35" s="260">
        <f>IF('Corporate Overhead'!U25="","",'Corporate Overhead'!U25)</f>
        <v>-83.333333333333329</v>
      </c>
      <c r="V35" s="260">
        <f>IF('Corporate Overhead'!V25="","",'Corporate Overhead'!V25)</f>
        <v>-83.333333333333329</v>
      </c>
      <c r="W35" s="260">
        <f>IF('Corporate Overhead'!W25="","",'Corporate Overhead'!W25)</f>
        <v>-83.333333333333329</v>
      </c>
      <c r="X35" s="260">
        <f>IF('Corporate Overhead'!X25="","",'Corporate Overhead'!X25)</f>
        <v>-83.333333333333329</v>
      </c>
      <c r="Y35" s="260">
        <f>IF('Corporate Overhead'!Y25="","",'Corporate Overhead'!Y25)</f>
        <v>-83.333333333333329</v>
      </c>
      <c r="Z35" s="260">
        <f>IF('Corporate Overhead'!Z25="","",'Corporate Overhead'!Z25)</f>
        <v>-83.333333333333329</v>
      </c>
      <c r="AA35" s="260">
        <f>IF('Corporate Overhead'!AA25="","",'Corporate Overhead'!AA25)</f>
        <v>-83.333333333333329</v>
      </c>
      <c r="AB35" s="260">
        <f>IF('Corporate Overhead'!AB25="","",'Corporate Overhead'!AB25)</f>
        <v>-83.333333333333329</v>
      </c>
      <c r="AC35" s="260">
        <f>IF('Corporate Overhead'!AC25="","",'Corporate Overhead'!AC25)</f>
        <v>-83.333333333333329</v>
      </c>
      <c r="AD35" s="260">
        <f>IF('Corporate Overhead'!AD25="","",'Corporate Overhead'!AD25)</f>
        <v>-83.333333333333329</v>
      </c>
      <c r="AE35" s="260">
        <f>IF('Corporate Overhead'!AE25="","",'Corporate Overhead'!AE25)</f>
        <v>-83.333333333333329</v>
      </c>
      <c r="AF35" s="260">
        <f>IF('Corporate Overhead'!AF25="","",'Corporate Overhead'!AF25)</f>
        <v>-83.333333333333329</v>
      </c>
      <c r="AG35" s="260">
        <f>IF('Corporate Overhead'!AG25="","",'Corporate Overhead'!AG25)</f>
        <v>-83.333333333333329</v>
      </c>
      <c r="AH35" s="260">
        <f>IF('Corporate Overhead'!AH25="","",'Corporate Overhead'!AH25)</f>
        <v>-83.333333333333329</v>
      </c>
      <c r="AI35" s="260">
        <f>IF('Corporate Overhead'!AI25="","",'Corporate Overhead'!AI25)</f>
        <v>-83.333333333333329</v>
      </c>
      <c r="AJ35" s="260">
        <f>IF('Corporate Overhead'!AJ25="","",'Corporate Overhead'!AJ25)</f>
        <v>-83.333333333333329</v>
      </c>
      <c r="AK35" s="260">
        <f>IF('Corporate Overhead'!AK25="","",'Corporate Overhead'!AK25)</f>
        <v>-83.333333333333329</v>
      </c>
      <c r="AL35" s="260">
        <f>IF('Corporate Overhead'!AL25="","",'Corporate Overhead'!AL25)</f>
        <v>-83.333333333333329</v>
      </c>
      <c r="AM35" s="260">
        <f>IF('Corporate Overhead'!AM25="","",'Corporate Overhead'!AM25)</f>
        <v>-83.333333333333329</v>
      </c>
      <c r="AN35" s="260">
        <f>IF('Corporate Overhead'!AN25="","",'Corporate Overhead'!AN25)</f>
        <v>-83.333333333333329</v>
      </c>
      <c r="AO35" s="260">
        <f>IF('Corporate Overhead'!AO25="","",'Corporate Overhead'!AO25)</f>
        <v>-83.333333333333329</v>
      </c>
      <c r="AP35" s="260">
        <f>IF('Corporate Overhead'!AP25="","",'Corporate Overhead'!AP25)</f>
        <v>-83.333333333333329</v>
      </c>
      <c r="AQ35" s="260">
        <f>IF('Corporate Overhead'!AQ25="","",'Corporate Overhead'!AQ25)</f>
        <v>-83.333333333333329</v>
      </c>
      <c r="AR35" s="260">
        <f>IF('Corporate Overhead'!AR25="","",'Corporate Overhead'!AR25)</f>
        <v>-83.333333333333329</v>
      </c>
      <c r="AS35" s="260">
        <f>IF('Corporate Overhead'!AS25="","",'Corporate Overhead'!AS25)</f>
        <v>-83.333333333333329</v>
      </c>
      <c r="AT35" s="260">
        <f>IF('Corporate Overhead'!AT25="","",'Corporate Overhead'!AT25)</f>
        <v>-83.333333333333329</v>
      </c>
      <c r="AU35" s="260">
        <f>IF('Corporate Overhead'!AU25="","",'Corporate Overhead'!AU25)</f>
        <v>-83.333333333333329</v>
      </c>
      <c r="AV35" s="260">
        <f>IF('Corporate Overhead'!AV25="","",'Corporate Overhead'!AV25)</f>
        <v>-83.333333333333329</v>
      </c>
      <c r="AW35" s="260">
        <f>IF('Corporate Overhead'!AW25="","",'Corporate Overhead'!AW25)</f>
        <v>-83.333333333333329</v>
      </c>
      <c r="AX35" s="260">
        <f>IF('Corporate Overhead'!AX25="","",'Corporate Overhead'!AX25)</f>
        <v>-83.333333333333329</v>
      </c>
      <c r="AY35" s="260">
        <f>IF('Corporate Overhead'!AY25="","",'Corporate Overhead'!AY25)</f>
        <v>-83.333333333333329</v>
      </c>
      <c r="AZ35" s="260">
        <f>IF('Corporate Overhead'!AZ25="","",'Corporate Overhead'!AZ25)</f>
        <v>-83.333333333333329</v>
      </c>
      <c r="BA35" s="260">
        <f>IF('Corporate Overhead'!BA25="","",'Corporate Overhead'!BA25)</f>
        <v>-83.333333333333329</v>
      </c>
      <c r="BB35" s="260">
        <f>IF('Corporate Overhead'!BB25="","",'Corporate Overhead'!BB25)</f>
        <v>-83.333333333333329</v>
      </c>
      <c r="BC35" s="260">
        <f>IF('Corporate Overhead'!BC25="","",'Corporate Overhead'!BC25)</f>
        <v>-83.333333333333329</v>
      </c>
      <c r="BD35" s="260">
        <f>IF('Corporate Overhead'!BD25="","",'Corporate Overhead'!BD25)</f>
        <v>-83.333333333333329</v>
      </c>
      <c r="BE35" s="260">
        <f>IF('Corporate Overhead'!BE25="","",'Corporate Overhead'!BE25)</f>
        <v>-83.333333333333329</v>
      </c>
      <c r="BF35" s="260">
        <f>IF('Corporate Overhead'!BF25="","",'Corporate Overhead'!BF25)</f>
        <v>-83.333333333333329</v>
      </c>
      <c r="BG35" s="260">
        <f>IF('Corporate Overhead'!BG25="","",'Corporate Overhead'!BG25)</f>
        <v>-83.333333333333329</v>
      </c>
      <c r="BH35" s="260">
        <f>IF('Corporate Overhead'!BH25="","",'Corporate Overhead'!BH25)</f>
        <v>-83.333333333333329</v>
      </c>
      <c r="BI35" s="260">
        <f>IF('Corporate Overhead'!BI25="","",'Corporate Overhead'!BI25)</f>
        <v>-83.333333333333329</v>
      </c>
      <c r="BJ35" s="260">
        <f>IF('Corporate Overhead'!BJ25="","",'Corporate Overhead'!BJ25)</f>
        <v>-83.333333333333329</v>
      </c>
      <c r="BK35" s="260">
        <f>IF('Corporate Overhead'!BK25="","",'Corporate Overhead'!BK25)</f>
        <v>-83.333333333333329</v>
      </c>
      <c r="BL35" s="260">
        <f>IF('Corporate Overhead'!BL25="","",'Corporate Overhead'!BL25)</f>
        <v>-83.333333333333329</v>
      </c>
      <c r="BM35" s="260">
        <f>IF('Corporate Overhead'!BM25="","",'Corporate Overhead'!BM25)</f>
        <v>-83.333333333333329</v>
      </c>
      <c r="BN35" s="260">
        <f>IF('Corporate Overhead'!BN25="","",'Corporate Overhead'!BN25)</f>
        <v>-83.333333333333329</v>
      </c>
      <c r="BO35" s="260">
        <f>IF('Corporate Overhead'!BO25="","",'Corporate Overhead'!BO25)</f>
        <v>-83.333333333333329</v>
      </c>
      <c r="BP35" s="260">
        <f>IF('Corporate Overhead'!BP25="","",'Corporate Overhead'!BP25)</f>
        <v>-83.333333333333329</v>
      </c>
      <c r="BQ35" s="260">
        <f>IF('Corporate Overhead'!BQ25="","",'Corporate Overhead'!BQ25)</f>
        <v>-83.333333333333329</v>
      </c>
      <c r="BR35" s="260">
        <f>IF('Corporate Overhead'!BR25="","",'Corporate Overhead'!BR25)</f>
        <v>-83.333333333333329</v>
      </c>
      <c r="BS35" s="260">
        <f>IF('Corporate Overhead'!BS25="","",'Corporate Overhead'!BS25)</f>
        <v>-83.333333333333329</v>
      </c>
      <c r="BT35" s="260">
        <f>IF('Corporate Overhead'!BT25="","",'Corporate Overhead'!BT25)</f>
        <v>-83.333333333333329</v>
      </c>
      <c r="BU35" s="260">
        <f>IF('Corporate Overhead'!BU25="","",'Corporate Overhead'!BU25)</f>
        <v>-83.333333333333329</v>
      </c>
      <c r="BV35" s="260">
        <f>IF('Corporate Overhead'!BV25="","",'Corporate Overhead'!BV25)</f>
        <v>-83.333333333333329</v>
      </c>
      <c r="BW35" s="260">
        <f>IF('Corporate Overhead'!BW25="","",'Corporate Overhead'!BW25)</f>
        <v>-83.333333333333329</v>
      </c>
      <c r="BX35" s="260">
        <f>IF('Corporate Overhead'!BX25="","",'Corporate Overhead'!BX25)</f>
        <v>-83.333333333333329</v>
      </c>
      <c r="BY35" s="260">
        <f>IF('Corporate Overhead'!BY25="","",'Corporate Overhead'!BY25)</f>
        <v>-83.333333333333329</v>
      </c>
      <c r="BZ35" s="260">
        <f>IF('Corporate Overhead'!BZ25="","",'Corporate Overhead'!BZ25)</f>
        <v>-83.333333333333329</v>
      </c>
      <c r="CA35" s="260">
        <f>IF('Corporate Overhead'!CA25="","",'Corporate Overhead'!CA25)</f>
        <v>-83.333333333333329</v>
      </c>
      <c r="CB35" s="260">
        <f>IF('Corporate Overhead'!CB25="","",'Corporate Overhead'!CB25)</f>
        <v>-83.333333333333329</v>
      </c>
      <c r="CC35" s="260">
        <f>IF('Corporate Overhead'!CC25="","",'Corporate Overhead'!CC25)</f>
        <v>-83.333333333333329</v>
      </c>
      <c r="CD35" s="260">
        <f>IF('Corporate Overhead'!CD25="","",'Corporate Overhead'!CD25)</f>
        <v>-83.333333333333329</v>
      </c>
      <c r="CE35" s="260">
        <f>IF('Corporate Overhead'!CE25="","",'Corporate Overhead'!CE25)</f>
        <v>-83.333333333333329</v>
      </c>
      <c r="CF35" s="260">
        <f>IF('Corporate Overhead'!CF25="","",'Corporate Overhead'!CF25)</f>
        <v>-83.333333333333329</v>
      </c>
      <c r="CG35" s="260">
        <f>IF('Corporate Overhead'!CG25="","",'Corporate Overhead'!CG25)</f>
        <v>-83.333333333333329</v>
      </c>
      <c r="CH35" s="260">
        <f>IF('Corporate Overhead'!CH25="","",'Corporate Overhead'!CH25)</f>
        <v>-83.333333333333329</v>
      </c>
      <c r="CI35" s="260">
        <f>IF('Corporate Overhead'!CI25="","",'Corporate Overhead'!CI25)</f>
        <v>-83.333333333333329</v>
      </c>
      <c r="CJ35" s="260">
        <f>IF('Corporate Overhead'!CJ25="","",'Corporate Overhead'!CJ25)</f>
        <v>-83.333333333333329</v>
      </c>
      <c r="CK35" s="260">
        <f>IF('Corporate Overhead'!CK25="","",'Corporate Overhead'!CK25)</f>
        <v>-83.333333333333329</v>
      </c>
      <c r="CL35" s="260">
        <f>IF('Corporate Overhead'!CL25="","",'Corporate Overhead'!CL25)</f>
        <v>-83.333333333333329</v>
      </c>
      <c r="CM35" s="260" t="str">
        <f>IF('Corporate Overhead'!CM25="","",'Corporate Overhead'!CM25)</f>
        <v/>
      </c>
      <c r="CN35" s="260" t="str">
        <f>IF('Corporate Overhead'!CN25="","",'Corporate Overhead'!CN25)</f>
        <v/>
      </c>
      <c r="CO35" s="260" t="e">
        <f>IF('Corporate Overhead'!CO25="","",'Corporate Overhead'!CO25)</f>
        <v>#N/A</v>
      </c>
      <c r="CP35" s="260" t="e">
        <f>IF('Corporate Overhead'!CP25="","",'Corporate Overhead'!CP25)</f>
        <v>#N/A</v>
      </c>
      <c r="CQ35" s="260" t="e">
        <f>IF('Corporate Overhead'!CQ25="","",'Corporate Overhead'!CQ25)</f>
        <v>#N/A</v>
      </c>
      <c r="CR35" s="260" t="e">
        <f>IF('Corporate Overhead'!CR25="","",'Corporate Overhead'!CR25)</f>
        <v>#N/A</v>
      </c>
      <c r="CS35" s="260" t="e">
        <f>IF('Corporate Overhead'!CS25="","",'Corporate Overhead'!CS25)</f>
        <v>#N/A</v>
      </c>
      <c r="CT35" s="260" t="e">
        <f>IF('Corporate Overhead'!CT25="","",'Corporate Overhead'!CT25)</f>
        <v>#N/A</v>
      </c>
      <c r="CU35" s="260" t="e">
        <f>IF('Corporate Overhead'!CU25="","",'Corporate Overhead'!CU25)</f>
        <v>#N/A</v>
      </c>
      <c r="CV35" s="260" t="e">
        <f>IF('Corporate Overhead'!CV25="","",'Corporate Overhead'!CV25)</f>
        <v>#N/A</v>
      </c>
      <c r="CW35" s="260" t="e">
        <f>IF('Corporate Overhead'!CW25="","",'Corporate Overhead'!CW25)</f>
        <v>#N/A</v>
      </c>
      <c r="CX35" s="260" t="e">
        <f>IF('Corporate Overhead'!CX25="","",'Corporate Overhead'!CX25)</f>
        <v>#N/A</v>
      </c>
      <c r="CY35" s="260" t="e">
        <f>IF('Corporate Overhead'!CY25="","",'Corporate Overhead'!CY25)</f>
        <v>#N/A</v>
      </c>
      <c r="CZ35" s="260" t="e">
        <f>IF('Corporate Overhead'!CZ25="","",'Corporate Overhead'!CZ25)</f>
        <v>#N/A</v>
      </c>
      <c r="DA35" s="260" t="e">
        <f>IF('Corporate Overhead'!DA25="","",'Corporate Overhead'!DA25)</f>
        <v>#N/A</v>
      </c>
      <c r="DB35" s="260" t="e">
        <f>IF('Corporate Overhead'!DB25="","",'Corporate Overhead'!DB25)</f>
        <v>#N/A</v>
      </c>
      <c r="DC35" s="260" t="e">
        <f>IF('Corporate Overhead'!DC25="","",'Corporate Overhead'!DC25)</f>
        <v>#N/A</v>
      </c>
      <c r="DD35" s="260" t="e">
        <f>IF('Corporate Overhead'!DD25="","",'Corporate Overhead'!DD25)</f>
        <v>#N/A</v>
      </c>
      <c r="DE35" s="260" t="e">
        <f>IF('Corporate Overhead'!DE25="","",'Corporate Overhead'!DE25)</f>
        <v>#N/A</v>
      </c>
      <c r="DF35" s="260" t="e">
        <f>IF('Corporate Overhead'!DF25="","",'Corporate Overhead'!DF25)</f>
        <v>#N/A</v>
      </c>
      <c r="DG35" s="260" t="e">
        <f>IF('Corporate Overhead'!DG25="","",'Corporate Overhead'!DG25)</f>
        <v>#N/A</v>
      </c>
      <c r="DH35" s="260" t="e">
        <f>IF('Corporate Overhead'!DH25="","",'Corporate Overhead'!DH25)</f>
        <v>#N/A</v>
      </c>
      <c r="DI35" s="260" t="e">
        <f>IF('Corporate Overhead'!DI25="","",'Corporate Overhead'!DI25)</f>
        <v>#N/A</v>
      </c>
      <c r="DJ35" s="260" t="e">
        <f>IF('Corporate Overhead'!DJ25="","",'Corporate Overhead'!DJ25)</f>
        <v>#N/A</v>
      </c>
      <c r="DK35" s="260" t="e">
        <f>IF('Corporate Overhead'!DK25="","",'Corporate Overhead'!DK25)</f>
        <v>#N/A</v>
      </c>
      <c r="DL35" s="260" t="e">
        <f>IF('Corporate Overhead'!DL25="","",'Corporate Overhead'!DL25)</f>
        <v>#N/A</v>
      </c>
    </row>
    <row r="36" spans="1:116" s="459" customFormat="1" x14ac:dyDescent="0.4">
      <c r="B36" s="459" t="str">
        <f>IF('Calcs.'!B16="","",'Calcs.'!B16)</f>
        <v>16 AD-EV</v>
      </c>
      <c r="C36" s="459" t="str">
        <f>IF('Calcs.'!C16="","",'Calcs.'!C16)</f>
        <v>IS: operating expense</v>
      </c>
      <c r="D36" s="459" t="str">
        <f>IF('Calcs.'!D16="","",'Calcs.'!D16)</f>
        <v>AD-EV</v>
      </c>
      <c r="E36" s="459" t="str">
        <f>IF('Calcs.'!E16="","",'Calcs.'!E16)</f>
        <v>16 AD-EV</v>
      </c>
      <c r="F36" s="459" t="str">
        <f>IF('Calcs.'!F16="","",'Calcs.'!F16)</f>
        <v/>
      </c>
      <c r="G36" s="322" t="str">
        <f>IF('Calcs.'!G16="","",'Calcs.'!G16)</f>
        <v>Advertising budget</v>
      </c>
      <c r="I36" s="460" t="str">
        <f>IF('Calcs.'!I16="","",'Calcs.'!I16)</f>
        <v/>
      </c>
      <c r="J36" s="460" t="str">
        <f>IF('Calcs.'!J16="","",'Calcs.'!J16)</f>
        <v/>
      </c>
      <c r="K36" s="260">
        <f>IF('Calcs.'!K16="","",'Calcs.'!K16)</f>
        <v>-100000</v>
      </c>
      <c r="L36" s="260">
        <f>IF('Calcs.'!L16="","",'Calcs.'!L16)</f>
        <v>-200000</v>
      </c>
      <c r="M36" s="260">
        <f>IF('Calcs.'!M16="","",'Calcs.'!M16)</f>
        <v>-200000</v>
      </c>
      <c r="N36" s="260">
        <f>IF('Calcs.'!N16="","",'Calcs.'!N16)</f>
        <v>-200000</v>
      </c>
      <c r="O36" s="260">
        <f>IF('Calcs.'!O16="","",'Calcs.'!O16)</f>
        <v>-200000</v>
      </c>
      <c r="P36" s="260">
        <f>IF('Calcs.'!P16="","",'Calcs.'!P16)</f>
        <v>-200000</v>
      </c>
      <c r="Q36" s="459" t="str">
        <f>IF('Calcs.'!Q16="","",'Calcs.'!Q16)</f>
        <v/>
      </c>
      <c r="R36" s="260" t="str">
        <f>IF('Calcs.'!R16="","",'Calcs.'!R16)</f>
        <v/>
      </c>
      <c r="S36" s="260">
        <f>IF('Calcs.'!S16="","",'Calcs.'!S16)</f>
        <v>-8333.3333333333339</v>
      </c>
      <c r="T36" s="260">
        <f>IF('Calcs.'!T16="","",'Calcs.'!T16)</f>
        <v>-8333.3333333333339</v>
      </c>
      <c r="U36" s="260">
        <f>IF('Calcs.'!U16="","",'Calcs.'!U16)</f>
        <v>-8333.3333333333339</v>
      </c>
      <c r="V36" s="260">
        <f>IF('Calcs.'!V16="","",'Calcs.'!V16)</f>
        <v>-8333.3333333333339</v>
      </c>
      <c r="W36" s="260">
        <f>IF('Calcs.'!W16="","",'Calcs.'!W16)</f>
        <v>-8333.3333333333339</v>
      </c>
      <c r="X36" s="260">
        <f>IF('Calcs.'!X16="","",'Calcs.'!X16)</f>
        <v>-8333.3333333333339</v>
      </c>
      <c r="Y36" s="260">
        <f>IF('Calcs.'!Y16="","",'Calcs.'!Y16)</f>
        <v>-8333.3333333333339</v>
      </c>
      <c r="Z36" s="260">
        <f>IF('Calcs.'!Z16="","",'Calcs.'!Z16)</f>
        <v>-8333.3333333333339</v>
      </c>
      <c r="AA36" s="260">
        <f>IF('Calcs.'!AA16="","",'Calcs.'!AA16)</f>
        <v>-8333.3333333333339</v>
      </c>
      <c r="AB36" s="260">
        <f>IF('Calcs.'!AB16="","",'Calcs.'!AB16)</f>
        <v>-8333.3333333333339</v>
      </c>
      <c r="AC36" s="260">
        <f>IF('Calcs.'!AC16="","",'Calcs.'!AC16)</f>
        <v>-8333.3333333333339</v>
      </c>
      <c r="AD36" s="260">
        <f>IF('Calcs.'!AD16="","",'Calcs.'!AD16)</f>
        <v>-8333.3333333333339</v>
      </c>
      <c r="AE36" s="260">
        <f>IF('Calcs.'!AE16="","",'Calcs.'!AE16)</f>
        <v>-16666.666666666668</v>
      </c>
      <c r="AF36" s="260">
        <f>IF('Calcs.'!AF16="","",'Calcs.'!AF16)</f>
        <v>-16666.666666666668</v>
      </c>
      <c r="AG36" s="260">
        <f>IF('Calcs.'!AG16="","",'Calcs.'!AG16)</f>
        <v>-16666.666666666668</v>
      </c>
      <c r="AH36" s="260">
        <f>IF('Calcs.'!AH16="","",'Calcs.'!AH16)</f>
        <v>-16666.666666666668</v>
      </c>
      <c r="AI36" s="260">
        <f>IF('Calcs.'!AI16="","",'Calcs.'!AI16)</f>
        <v>-16666.666666666668</v>
      </c>
      <c r="AJ36" s="260">
        <f>IF('Calcs.'!AJ16="","",'Calcs.'!AJ16)</f>
        <v>-16666.666666666668</v>
      </c>
      <c r="AK36" s="260">
        <f>IF('Calcs.'!AK16="","",'Calcs.'!AK16)</f>
        <v>-16666.666666666668</v>
      </c>
      <c r="AL36" s="260">
        <f>IF('Calcs.'!AL16="","",'Calcs.'!AL16)</f>
        <v>-16666.666666666668</v>
      </c>
      <c r="AM36" s="260">
        <f>IF('Calcs.'!AM16="","",'Calcs.'!AM16)</f>
        <v>-16666.666666666668</v>
      </c>
      <c r="AN36" s="260">
        <f>IF('Calcs.'!AN16="","",'Calcs.'!AN16)</f>
        <v>-16666.666666666668</v>
      </c>
      <c r="AO36" s="260">
        <f>IF('Calcs.'!AO16="","",'Calcs.'!AO16)</f>
        <v>-16666.666666666668</v>
      </c>
      <c r="AP36" s="260">
        <f>IF('Calcs.'!AP16="","",'Calcs.'!AP16)</f>
        <v>-16666.666666666668</v>
      </c>
      <c r="AQ36" s="260">
        <f>IF('Calcs.'!AQ16="","",'Calcs.'!AQ16)</f>
        <v>-16666.666666666668</v>
      </c>
      <c r="AR36" s="260">
        <f>IF('Calcs.'!AR16="","",'Calcs.'!AR16)</f>
        <v>-16666.666666666668</v>
      </c>
      <c r="AS36" s="260">
        <f>IF('Calcs.'!AS16="","",'Calcs.'!AS16)</f>
        <v>-16666.666666666668</v>
      </c>
      <c r="AT36" s="260">
        <f>IF('Calcs.'!AT16="","",'Calcs.'!AT16)</f>
        <v>-16666.666666666668</v>
      </c>
      <c r="AU36" s="260">
        <f>IF('Calcs.'!AU16="","",'Calcs.'!AU16)</f>
        <v>-16666.666666666668</v>
      </c>
      <c r="AV36" s="260">
        <f>IF('Calcs.'!AV16="","",'Calcs.'!AV16)</f>
        <v>-16666.666666666668</v>
      </c>
      <c r="AW36" s="260">
        <f>IF('Calcs.'!AW16="","",'Calcs.'!AW16)</f>
        <v>-16666.666666666668</v>
      </c>
      <c r="AX36" s="260">
        <f>IF('Calcs.'!AX16="","",'Calcs.'!AX16)</f>
        <v>-16666.666666666668</v>
      </c>
      <c r="AY36" s="260">
        <f>IF('Calcs.'!AY16="","",'Calcs.'!AY16)</f>
        <v>-16666.666666666668</v>
      </c>
      <c r="AZ36" s="260">
        <f>IF('Calcs.'!AZ16="","",'Calcs.'!AZ16)</f>
        <v>-16666.666666666668</v>
      </c>
      <c r="BA36" s="260">
        <f>IF('Calcs.'!BA16="","",'Calcs.'!BA16)</f>
        <v>-16666.666666666668</v>
      </c>
      <c r="BB36" s="260">
        <f>IF('Calcs.'!BB16="","",'Calcs.'!BB16)</f>
        <v>-16666.666666666668</v>
      </c>
      <c r="BC36" s="260">
        <f>IF('Calcs.'!BC16="","",'Calcs.'!BC16)</f>
        <v>-16666.666666666668</v>
      </c>
      <c r="BD36" s="260">
        <f>IF('Calcs.'!BD16="","",'Calcs.'!BD16)</f>
        <v>-16666.666666666668</v>
      </c>
      <c r="BE36" s="260">
        <f>IF('Calcs.'!BE16="","",'Calcs.'!BE16)</f>
        <v>-16666.666666666668</v>
      </c>
      <c r="BF36" s="260">
        <f>IF('Calcs.'!BF16="","",'Calcs.'!BF16)</f>
        <v>-16666.666666666668</v>
      </c>
      <c r="BG36" s="260">
        <f>IF('Calcs.'!BG16="","",'Calcs.'!BG16)</f>
        <v>-16666.666666666668</v>
      </c>
      <c r="BH36" s="260">
        <f>IF('Calcs.'!BH16="","",'Calcs.'!BH16)</f>
        <v>-16666.666666666668</v>
      </c>
      <c r="BI36" s="260">
        <f>IF('Calcs.'!BI16="","",'Calcs.'!BI16)</f>
        <v>-16666.666666666668</v>
      </c>
      <c r="BJ36" s="260">
        <f>IF('Calcs.'!BJ16="","",'Calcs.'!BJ16)</f>
        <v>-16666.666666666668</v>
      </c>
      <c r="BK36" s="260">
        <f>IF('Calcs.'!BK16="","",'Calcs.'!BK16)</f>
        <v>-16666.666666666668</v>
      </c>
      <c r="BL36" s="260">
        <f>IF('Calcs.'!BL16="","",'Calcs.'!BL16)</f>
        <v>-16666.666666666668</v>
      </c>
      <c r="BM36" s="260">
        <f>IF('Calcs.'!BM16="","",'Calcs.'!BM16)</f>
        <v>-16666.666666666668</v>
      </c>
      <c r="BN36" s="260">
        <f>IF('Calcs.'!BN16="","",'Calcs.'!BN16)</f>
        <v>-16666.666666666668</v>
      </c>
      <c r="BO36" s="260">
        <f>IF('Calcs.'!BO16="","",'Calcs.'!BO16)</f>
        <v>-16666.666666666668</v>
      </c>
      <c r="BP36" s="260">
        <f>IF('Calcs.'!BP16="","",'Calcs.'!BP16)</f>
        <v>-16666.666666666668</v>
      </c>
      <c r="BQ36" s="260">
        <f>IF('Calcs.'!BQ16="","",'Calcs.'!BQ16)</f>
        <v>-16666.666666666668</v>
      </c>
      <c r="BR36" s="260">
        <f>IF('Calcs.'!BR16="","",'Calcs.'!BR16)</f>
        <v>-16666.666666666668</v>
      </c>
      <c r="BS36" s="260">
        <f>IF('Calcs.'!BS16="","",'Calcs.'!BS16)</f>
        <v>-16666.666666666668</v>
      </c>
      <c r="BT36" s="260">
        <f>IF('Calcs.'!BT16="","",'Calcs.'!BT16)</f>
        <v>-16666.666666666668</v>
      </c>
      <c r="BU36" s="260">
        <f>IF('Calcs.'!BU16="","",'Calcs.'!BU16)</f>
        <v>-16666.666666666668</v>
      </c>
      <c r="BV36" s="260">
        <f>IF('Calcs.'!BV16="","",'Calcs.'!BV16)</f>
        <v>-16666.666666666668</v>
      </c>
      <c r="BW36" s="260">
        <f>IF('Calcs.'!BW16="","",'Calcs.'!BW16)</f>
        <v>-16666.666666666668</v>
      </c>
      <c r="BX36" s="260">
        <f>IF('Calcs.'!BX16="","",'Calcs.'!BX16)</f>
        <v>-16666.666666666668</v>
      </c>
      <c r="BY36" s="260">
        <f>IF('Calcs.'!BY16="","",'Calcs.'!BY16)</f>
        <v>-16666.666666666668</v>
      </c>
      <c r="BZ36" s="260">
        <f>IF('Calcs.'!BZ16="","",'Calcs.'!BZ16)</f>
        <v>-16666.666666666668</v>
      </c>
      <c r="CA36" s="260">
        <f>IF('Calcs.'!CA16="","",'Calcs.'!CA16)</f>
        <v>-16666.666666666668</v>
      </c>
      <c r="CB36" s="260">
        <f>IF('Calcs.'!CB16="","",'Calcs.'!CB16)</f>
        <v>-16666.666666666668</v>
      </c>
      <c r="CC36" s="260">
        <f>IF('Calcs.'!CC16="","",'Calcs.'!CC16)</f>
        <v>-16666.666666666668</v>
      </c>
      <c r="CD36" s="260">
        <f>IF('Calcs.'!CD16="","",'Calcs.'!CD16)</f>
        <v>-16666.666666666668</v>
      </c>
      <c r="CE36" s="260">
        <f>IF('Calcs.'!CE16="","",'Calcs.'!CE16)</f>
        <v>-16666.666666666668</v>
      </c>
      <c r="CF36" s="260">
        <f>IF('Calcs.'!CF16="","",'Calcs.'!CF16)</f>
        <v>-16666.666666666668</v>
      </c>
      <c r="CG36" s="260">
        <f>IF('Calcs.'!CG16="","",'Calcs.'!CG16)</f>
        <v>-16666.666666666668</v>
      </c>
      <c r="CH36" s="260">
        <f>IF('Calcs.'!CH16="","",'Calcs.'!CH16)</f>
        <v>-16666.666666666668</v>
      </c>
      <c r="CI36" s="260">
        <f>IF('Calcs.'!CI16="","",'Calcs.'!CI16)</f>
        <v>-16666.666666666668</v>
      </c>
      <c r="CJ36" s="260">
        <f>IF('Calcs.'!CJ16="","",'Calcs.'!CJ16)</f>
        <v>-16666.666666666668</v>
      </c>
      <c r="CK36" s="260">
        <f>IF('Calcs.'!CK16="","",'Calcs.'!CK16)</f>
        <v>-16666.666666666668</v>
      </c>
      <c r="CL36" s="260">
        <f>IF('Calcs.'!CL16="","",'Calcs.'!CL16)</f>
        <v>-16666.666666666668</v>
      </c>
      <c r="CN36" s="460"/>
      <c r="CO36" s="260" t="e">
        <f>INDEX($K$36:$P$36,ROW(),MATCH(#REF!,#REF!,0))/#REF!</f>
        <v>#REF!</v>
      </c>
      <c r="CP36" s="260" t="e">
        <f>INDEX($K$36:$P$36,ROW(),MATCH(#REF!,#REF!,0))/#REF!</f>
        <v>#REF!</v>
      </c>
      <c r="CQ36" s="260" t="e">
        <f>INDEX($K$36:$P$36,ROW(),MATCH(#REF!,#REF!,0))/#REF!</f>
        <v>#REF!</v>
      </c>
      <c r="CR36" s="260" t="e">
        <f>INDEX($K$36:$P$36,ROW(),MATCH(#REF!,#REF!,0))/#REF!</f>
        <v>#REF!</v>
      </c>
      <c r="CS36" s="260" t="e">
        <f>INDEX($K$36:$P$36,ROW(),MATCH(#REF!,#REF!,0))/#REF!</f>
        <v>#REF!</v>
      </c>
      <c r="CT36" s="260" t="e">
        <f>INDEX($K$36:$P$36,ROW(),MATCH(#REF!,#REF!,0))/#REF!</f>
        <v>#REF!</v>
      </c>
      <c r="CU36" s="260" t="e">
        <f>INDEX($K$36:$P$36,ROW(),MATCH(#REF!,#REF!,0))/#REF!</f>
        <v>#REF!</v>
      </c>
      <c r="CV36" s="260" t="e">
        <f>INDEX($K$36:$P$36,ROW(),MATCH(#REF!,#REF!,0))/#REF!</f>
        <v>#REF!</v>
      </c>
      <c r="CW36" s="260" t="e">
        <f>INDEX($K$36:$P$36,ROW(),MATCH(#REF!,#REF!,0))/#REF!</f>
        <v>#REF!</v>
      </c>
      <c r="CX36" s="260" t="e">
        <f>INDEX($K$36:$P$36,ROW(),MATCH(#REF!,#REF!,0))/#REF!</f>
        <v>#REF!</v>
      </c>
      <c r="CY36" s="260" t="e">
        <f>INDEX($K$36:$P$36,ROW(),MATCH(#REF!,#REF!,0))/#REF!</f>
        <v>#REF!</v>
      </c>
      <c r="CZ36" s="260" t="e">
        <f>INDEX($K$36:$P$36,ROW(),MATCH(#REF!,#REF!,0))/#REF!</f>
        <v>#REF!</v>
      </c>
      <c r="DA36" s="260" t="e">
        <f>INDEX($K$36:$P$36,ROW(),MATCH(#REF!,#REF!,0))/#REF!</f>
        <v>#REF!</v>
      </c>
      <c r="DB36" s="260" t="e">
        <f>INDEX($K$36:$P$36,ROW(),MATCH(#REF!,#REF!,0))/#REF!</f>
        <v>#REF!</v>
      </c>
      <c r="DC36" s="260" t="e">
        <f>INDEX($K$36:$P$36,ROW(),MATCH(#REF!,#REF!,0))/#REF!</f>
        <v>#REF!</v>
      </c>
      <c r="DD36" s="260" t="e">
        <f>INDEX($K$36:$P$36,ROW(),MATCH(#REF!,#REF!,0))/#REF!</f>
        <v>#REF!</v>
      </c>
      <c r="DE36" s="260" t="e">
        <f>INDEX($K$36:$P$36,ROW(),MATCH(#REF!,#REF!,0))/#REF!</f>
        <v>#REF!</v>
      </c>
      <c r="DF36" s="260" t="e">
        <f>INDEX($K$36:$P$36,ROW(),MATCH(#REF!,#REF!,0))/#REF!</f>
        <v>#REF!</v>
      </c>
      <c r="DG36" s="260" t="e">
        <f>INDEX($K$36:$P$36,ROW(),MATCH(#REF!,#REF!,0))/#REF!</f>
        <v>#REF!</v>
      </c>
      <c r="DH36" s="260" t="e">
        <f>INDEX($K$36:$P$36,ROW(),MATCH(#REF!,#REF!,0))/#REF!</f>
        <v>#REF!</v>
      </c>
      <c r="DI36" s="260" t="e">
        <f>INDEX($K$36:$P$36,ROW(),MATCH(#REF!,#REF!,0))/#REF!</f>
        <v>#REF!</v>
      </c>
      <c r="DJ36" s="260" t="e">
        <f>INDEX($K$36:$P$36,ROW(),MATCH(#REF!,#REF!,0))/#REF!</f>
        <v>#REF!</v>
      </c>
      <c r="DK36" s="260" t="e">
        <f>INDEX($K$36:$P$36,ROW(),MATCH(#REF!,#REF!,0))/#REF!</f>
        <v>#REF!</v>
      </c>
      <c r="DL36" s="260" t="e">
        <f>INDEX($K$36:$P$36,ROW(),MATCH(#REF!,#REF!,0))/#REF!</f>
        <v>#REF!</v>
      </c>
    </row>
    <row r="37" spans="1:116" x14ac:dyDescent="0.4">
      <c r="B37" t="s">
        <v>227</v>
      </c>
      <c r="E37" t="s">
        <v>227</v>
      </c>
      <c r="F37" t="s">
        <v>227</v>
      </c>
      <c r="G37" s="27" t="s">
        <v>604</v>
      </c>
      <c r="H37" s="27"/>
      <c r="I37" s="27"/>
      <c r="J37" s="28"/>
      <c r="K37" s="63">
        <f t="shared" ref="K37:P37" si="37">SUMIF($4:$4,K$3,37:37)</f>
        <v>-507350.40000000008</v>
      </c>
      <c r="L37" s="63">
        <f t="shared" si="37"/>
        <v>-714134.5866666669</v>
      </c>
      <c r="M37" s="63">
        <f t="shared" si="37"/>
        <v>-853124.64933333348</v>
      </c>
      <c r="N37" s="63">
        <f t="shared" si="37"/>
        <v>-930770.88179999997</v>
      </c>
      <c r="O37" s="63">
        <f t="shared" si="37"/>
        <v>-954059.42588999995</v>
      </c>
      <c r="P37" s="63">
        <f t="shared" si="37"/>
        <v>-978512.39718450012</v>
      </c>
      <c r="Q37" s="28"/>
      <c r="R37"/>
      <c r="S37" s="261">
        <f t="shared" ref="S37:AX37" si="38">SUMIF($C:$C,$F37,S:S)</f>
        <v>-42279.200000000004</v>
      </c>
      <c r="T37" s="261">
        <f t="shared" si="38"/>
        <v>-42279.200000000004</v>
      </c>
      <c r="U37" s="261">
        <f t="shared" si="38"/>
        <v>-42279.200000000004</v>
      </c>
      <c r="V37" s="261">
        <f t="shared" si="38"/>
        <v>-42279.200000000004</v>
      </c>
      <c r="W37" s="261">
        <f t="shared" si="38"/>
        <v>-42279.200000000004</v>
      </c>
      <c r="X37" s="261">
        <f t="shared" si="38"/>
        <v>-42279.200000000004</v>
      </c>
      <c r="Y37" s="261">
        <f t="shared" si="38"/>
        <v>-42279.200000000004</v>
      </c>
      <c r="Z37" s="261">
        <f t="shared" si="38"/>
        <v>-42279.200000000004</v>
      </c>
      <c r="AA37" s="261">
        <f t="shared" si="38"/>
        <v>-42279.200000000004</v>
      </c>
      <c r="AB37" s="261">
        <f t="shared" si="38"/>
        <v>-42279.200000000004</v>
      </c>
      <c r="AC37" s="261">
        <f t="shared" si="38"/>
        <v>-42279.200000000004</v>
      </c>
      <c r="AD37" s="261">
        <f t="shared" si="38"/>
        <v>-42279.200000000004</v>
      </c>
      <c r="AE37" s="261">
        <f t="shared" si="38"/>
        <v>-55355.66</v>
      </c>
      <c r="AF37" s="261">
        <f t="shared" si="38"/>
        <v>-55888.993333333347</v>
      </c>
      <c r="AG37" s="261">
        <f t="shared" si="38"/>
        <v>-56488.993333333347</v>
      </c>
      <c r="AH37" s="261">
        <f t="shared" si="38"/>
        <v>-57155.66</v>
      </c>
      <c r="AI37" s="261">
        <f t="shared" si="38"/>
        <v>-57888.993333333347</v>
      </c>
      <c r="AJ37" s="261">
        <f t="shared" si="38"/>
        <v>-58688.993333333347</v>
      </c>
      <c r="AK37" s="261">
        <f t="shared" si="38"/>
        <v>-59555.66</v>
      </c>
      <c r="AL37" s="261">
        <f t="shared" si="38"/>
        <v>-60488.993333333347</v>
      </c>
      <c r="AM37" s="261">
        <f t="shared" si="38"/>
        <v>-61488.993333333347</v>
      </c>
      <c r="AN37" s="261">
        <f t="shared" si="38"/>
        <v>-62555.66</v>
      </c>
      <c r="AO37" s="261">
        <f t="shared" si="38"/>
        <v>-63688.993333333347</v>
      </c>
      <c r="AP37" s="261">
        <f t="shared" si="38"/>
        <v>-64888.993333333347</v>
      </c>
      <c r="AQ37" s="261">
        <f t="shared" si="38"/>
        <v>-67915.943000000014</v>
      </c>
      <c r="AR37" s="261">
        <f t="shared" si="38"/>
        <v>-68382.609666666671</v>
      </c>
      <c r="AS37" s="261">
        <f t="shared" si="38"/>
        <v>-68882.609666666671</v>
      </c>
      <c r="AT37" s="261">
        <f t="shared" si="38"/>
        <v>-69415.942999999999</v>
      </c>
      <c r="AU37" s="261">
        <f t="shared" si="38"/>
        <v>-69982.609666666671</v>
      </c>
      <c r="AV37" s="261">
        <f t="shared" si="38"/>
        <v>-70582.609666666671</v>
      </c>
      <c r="AW37" s="261">
        <f t="shared" si="38"/>
        <v>-71215.942999999999</v>
      </c>
      <c r="AX37" s="261">
        <f t="shared" si="38"/>
        <v>-71882.609666666671</v>
      </c>
      <c r="AY37" s="261">
        <f t="shared" ref="AY37:CD37" si="39">SUMIF($C:$C,$F37,AY:AY)</f>
        <v>-72582.609666666671</v>
      </c>
      <c r="AZ37" s="261">
        <f t="shared" si="39"/>
        <v>-73315.942999999999</v>
      </c>
      <c r="BA37" s="261">
        <f t="shared" si="39"/>
        <v>-74082.609666666671</v>
      </c>
      <c r="BB37" s="261">
        <f t="shared" si="39"/>
        <v>-74882.609666666671</v>
      </c>
      <c r="BC37" s="261">
        <f t="shared" si="39"/>
        <v>-77564.240150000012</v>
      </c>
      <c r="BD37" s="261">
        <f t="shared" si="39"/>
        <v>-77564.240150000012</v>
      </c>
      <c r="BE37" s="261">
        <f t="shared" si="39"/>
        <v>-77564.240150000012</v>
      </c>
      <c r="BF37" s="261">
        <f t="shared" si="39"/>
        <v>-77564.240150000012</v>
      </c>
      <c r="BG37" s="261">
        <f t="shared" si="39"/>
        <v>-77564.240150000012</v>
      </c>
      <c r="BH37" s="261">
        <f t="shared" si="39"/>
        <v>-77564.240150000012</v>
      </c>
      <c r="BI37" s="261">
        <f t="shared" si="39"/>
        <v>-77564.240150000012</v>
      </c>
      <c r="BJ37" s="261">
        <f t="shared" si="39"/>
        <v>-77564.240150000012</v>
      </c>
      <c r="BK37" s="261">
        <f t="shared" si="39"/>
        <v>-77564.240150000012</v>
      </c>
      <c r="BL37" s="261">
        <f t="shared" si="39"/>
        <v>-77564.240150000012</v>
      </c>
      <c r="BM37" s="261">
        <f t="shared" si="39"/>
        <v>-77564.240150000012</v>
      </c>
      <c r="BN37" s="261">
        <f t="shared" si="39"/>
        <v>-77564.240150000012</v>
      </c>
      <c r="BO37" s="261">
        <f t="shared" si="39"/>
        <v>-79504.952157500011</v>
      </c>
      <c r="BP37" s="261">
        <f t="shared" si="39"/>
        <v>-79504.952157500011</v>
      </c>
      <c r="BQ37" s="261">
        <f t="shared" si="39"/>
        <v>-79504.952157500011</v>
      </c>
      <c r="BR37" s="261">
        <f t="shared" si="39"/>
        <v>-79504.952157500011</v>
      </c>
      <c r="BS37" s="261">
        <f t="shared" si="39"/>
        <v>-79504.952157500011</v>
      </c>
      <c r="BT37" s="261">
        <f t="shared" si="39"/>
        <v>-79504.952157500011</v>
      </c>
      <c r="BU37" s="261">
        <f t="shared" si="39"/>
        <v>-79504.952157500011</v>
      </c>
      <c r="BV37" s="261">
        <f t="shared" si="39"/>
        <v>-79504.952157500011</v>
      </c>
      <c r="BW37" s="261">
        <f t="shared" si="39"/>
        <v>-79504.952157500011</v>
      </c>
      <c r="BX37" s="261">
        <f t="shared" si="39"/>
        <v>-79504.952157500011</v>
      </c>
      <c r="BY37" s="261">
        <f t="shared" si="39"/>
        <v>-79504.952157500011</v>
      </c>
      <c r="BZ37" s="261">
        <f t="shared" si="39"/>
        <v>-79504.952157500011</v>
      </c>
      <c r="CA37" s="261">
        <f t="shared" si="39"/>
        <v>-81542.699765375015</v>
      </c>
      <c r="CB37" s="261">
        <f t="shared" si="39"/>
        <v>-81542.699765375015</v>
      </c>
      <c r="CC37" s="261">
        <f t="shared" si="39"/>
        <v>-81542.699765375015</v>
      </c>
      <c r="CD37" s="261">
        <f t="shared" si="39"/>
        <v>-81542.699765375015</v>
      </c>
      <c r="CE37" s="261">
        <f t="shared" ref="CE37:DL37" si="40">SUMIF($C:$C,$F37,CE:CE)</f>
        <v>-81542.699765375015</v>
      </c>
      <c r="CF37" s="261">
        <f t="shared" si="40"/>
        <v>-81542.699765375015</v>
      </c>
      <c r="CG37" s="261">
        <f t="shared" si="40"/>
        <v>-81542.699765375015</v>
      </c>
      <c r="CH37" s="261">
        <f t="shared" si="40"/>
        <v>-81542.699765375015</v>
      </c>
      <c r="CI37" s="261">
        <f t="shared" si="40"/>
        <v>-81542.699765375015</v>
      </c>
      <c r="CJ37" s="261">
        <f t="shared" si="40"/>
        <v>-81542.699765375015</v>
      </c>
      <c r="CK37" s="261">
        <f t="shared" si="40"/>
        <v>-81542.699765375015</v>
      </c>
      <c r="CL37" s="261">
        <f t="shared" si="40"/>
        <v>-81542.699765375015</v>
      </c>
      <c r="CM37" s="261">
        <f t="shared" si="40"/>
        <v>0</v>
      </c>
      <c r="CN37" s="261">
        <f t="shared" si="40"/>
        <v>0</v>
      </c>
      <c r="CO37" s="261" t="e">
        <f t="shared" si="40"/>
        <v>#N/A</v>
      </c>
      <c r="CP37" s="261" t="e">
        <f t="shared" si="40"/>
        <v>#N/A</v>
      </c>
      <c r="CQ37" s="261" t="e">
        <f t="shared" si="40"/>
        <v>#N/A</v>
      </c>
      <c r="CR37" s="261" t="e">
        <f t="shared" si="40"/>
        <v>#N/A</v>
      </c>
      <c r="CS37" s="261" t="e">
        <f t="shared" si="40"/>
        <v>#N/A</v>
      </c>
      <c r="CT37" s="261" t="e">
        <f t="shared" si="40"/>
        <v>#N/A</v>
      </c>
      <c r="CU37" s="261" t="e">
        <f t="shared" si="40"/>
        <v>#N/A</v>
      </c>
      <c r="CV37" s="261" t="e">
        <f t="shared" si="40"/>
        <v>#N/A</v>
      </c>
      <c r="CW37" s="261" t="e">
        <f t="shared" si="40"/>
        <v>#N/A</v>
      </c>
      <c r="CX37" s="261" t="e">
        <f t="shared" si="40"/>
        <v>#N/A</v>
      </c>
      <c r="CY37" s="261" t="e">
        <f t="shared" si="40"/>
        <v>#N/A</v>
      </c>
      <c r="CZ37" s="261" t="e">
        <f t="shared" si="40"/>
        <v>#N/A</v>
      </c>
      <c r="DA37" s="261" t="e">
        <f t="shared" si="40"/>
        <v>#N/A</v>
      </c>
      <c r="DB37" s="261" t="e">
        <f t="shared" si="40"/>
        <v>#N/A</v>
      </c>
      <c r="DC37" s="261" t="e">
        <f t="shared" si="40"/>
        <v>#N/A</v>
      </c>
      <c r="DD37" s="261" t="e">
        <f t="shared" si="40"/>
        <v>#N/A</v>
      </c>
      <c r="DE37" s="261" t="e">
        <f t="shared" si="40"/>
        <v>#N/A</v>
      </c>
      <c r="DF37" s="261" t="e">
        <f t="shared" si="40"/>
        <v>#N/A</v>
      </c>
      <c r="DG37" s="261" t="e">
        <f t="shared" si="40"/>
        <v>#N/A</v>
      </c>
      <c r="DH37" s="261" t="e">
        <f t="shared" si="40"/>
        <v>#N/A</v>
      </c>
      <c r="DI37" s="261" t="e">
        <f t="shared" si="40"/>
        <v>#N/A</v>
      </c>
      <c r="DJ37" s="261" t="e">
        <f t="shared" si="40"/>
        <v>#N/A</v>
      </c>
      <c r="DK37" s="261" t="e">
        <f t="shared" si="40"/>
        <v>#N/A</v>
      </c>
      <c r="DL37" s="261" t="e">
        <f t="shared" si="40"/>
        <v>#N/A</v>
      </c>
    </row>
    <row r="38" spans="1:116" ht="15" customHeight="1" x14ac:dyDescent="0.4">
      <c r="B38" t="s">
        <v>227</v>
      </c>
      <c r="R38"/>
      <c r="CM38" s="53"/>
    </row>
    <row r="39" spans="1:116" x14ac:dyDescent="0.4">
      <c r="G39" s="27" t="s">
        <v>605</v>
      </c>
      <c r="H39" s="27"/>
      <c r="I39" s="27"/>
      <c r="J39" s="28"/>
      <c r="K39" s="28">
        <f t="shared" ref="K39:P39" si="41">SUMIF($4:$4,K$3,39:39)</f>
        <v>705982.93333333335</v>
      </c>
      <c r="L39" s="28">
        <f t="shared" si="41"/>
        <v>7952532.080000001</v>
      </c>
      <c r="M39" s="28">
        <f t="shared" si="41"/>
        <v>19600208.684</v>
      </c>
      <c r="N39" s="28">
        <f t="shared" si="41"/>
        <v>25069229.118200004</v>
      </c>
      <c r="O39" s="28">
        <f t="shared" si="41"/>
        <v>25045940.574110005</v>
      </c>
      <c r="P39" s="28">
        <f t="shared" si="41"/>
        <v>25021487.602815498</v>
      </c>
      <c r="Q39" s="28"/>
      <c r="R39"/>
      <c r="S39" s="28">
        <f t="shared" ref="S39:AX39" si="42">S27+S37</f>
        <v>-38945.866666666669</v>
      </c>
      <c r="T39" s="28">
        <f t="shared" si="42"/>
        <v>-32279.200000000004</v>
      </c>
      <c r="U39" s="28">
        <f t="shared" si="42"/>
        <v>-22279.200000000004</v>
      </c>
      <c r="V39" s="28">
        <f t="shared" si="42"/>
        <v>-8945.8666666666686</v>
      </c>
      <c r="W39" s="28">
        <f t="shared" si="42"/>
        <v>7720.8000000000029</v>
      </c>
      <c r="X39" s="28">
        <f t="shared" si="42"/>
        <v>27720.80000000001</v>
      </c>
      <c r="Y39" s="28">
        <f t="shared" si="42"/>
        <v>51054.133333333339</v>
      </c>
      <c r="Z39" s="28">
        <f t="shared" si="42"/>
        <v>77720.800000000017</v>
      </c>
      <c r="AA39" s="28">
        <f t="shared" si="42"/>
        <v>107720.80000000002</v>
      </c>
      <c r="AB39" s="28">
        <f t="shared" si="42"/>
        <v>141054.13333333333</v>
      </c>
      <c r="AC39" s="28">
        <f t="shared" si="42"/>
        <v>177720.8</v>
      </c>
      <c r="AD39" s="28">
        <f t="shared" si="42"/>
        <v>217720.8</v>
      </c>
      <c r="AE39" s="28">
        <f t="shared" si="42"/>
        <v>251311.00666666668</v>
      </c>
      <c r="AF39" s="28">
        <f t="shared" si="42"/>
        <v>304111.0066666666</v>
      </c>
      <c r="AG39" s="28">
        <f t="shared" si="42"/>
        <v>363511.00666666665</v>
      </c>
      <c r="AH39" s="28">
        <f t="shared" si="42"/>
        <v>429511.00666666671</v>
      </c>
      <c r="AI39" s="28">
        <f t="shared" si="42"/>
        <v>502111.00666666665</v>
      </c>
      <c r="AJ39" s="28">
        <f t="shared" si="42"/>
        <v>581311.0066666666</v>
      </c>
      <c r="AK39" s="28">
        <f t="shared" si="42"/>
        <v>667111.00666666671</v>
      </c>
      <c r="AL39" s="28">
        <f t="shared" si="42"/>
        <v>759511.0066666666</v>
      </c>
      <c r="AM39" s="28">
        <f t="shared" si="42"/>
        <v>858511.0066666666</v>
      </c>
      <c r="AN39" s="28">
        <f t="shared" si="42"/>
        <v>964111.0066666666</v>
      </c>
      <c r="AO39" s="28">
        <f t="shared" si="42"/>
        <v>1076311.0066666666</v>
      </c>
      <c r="AP39" s="28">
        <f t="shared" si="42"/>
        <v>1195111.0066666666</v>
      </c>
      <c r="AQ39" s="28">
        <f t="shared" si="42"/>
        <v>1318750.723666667</v>
      </c>
      <c r="AR39" s="28">
        <f t="shared" si="42"/>
        <v>1364950.7236666668</v>
      </c>
      <c r="AS39" s="28">
        <f t="shared" si="42"/>
        <v>1414450.7236666668</v>
      </c>
      <c r="AT39" s="28">
        <f t="shared" si="42"/>
        <v>1467250.7236666665</v>
      </c>
      <c r="AU39" s="28">
        <f t="shared" si="42"/>
        <v>1523350.7236666668</v>
      </c>
      <c r="AV39" s="28">
        <f t="shared" si="42"/>
        <v>1582750.7236666665</v>
      </c>
      <c r="AW39" s="28">
        <f t="shared" si="42"/>
        <v>1645450.7236666668</v>
      </c>
      <c r="AX39" s="28">
        <f t="shared" si="42"/>
        <v>1711450.7236666668</v>
      </c>
      <c r="AY39" s="28">
        <f t="shared" ref="AY39:CD39" si="43">AY27+AY37</f>
        <v>1780750.7236666668</v>
      </c>
      <c r="AZ39" s="28">
        <f t="shared" si="43"/>
        <v>1853350.7236666668</v>
      </c>
      <c r="BA39" s="28">
        <f t="shared" si="43"/>
        <v>1929250.7236666665</v>
      </c>
      <c r="BB39" s="28">
        <f t="shared" si="43"/>
        <v>2008450.7236666665</v>
      </c>
      <c r="BC39" s="28">
        <f t="shared" si="43"/>
        <v>2089102.426516667</v>
      </c>
      <c r="BD39" s="28">
        <f t="shared" si="43"/>
        <v>2089102.426516667</v>
      </c>
      <c r="BE39" s="28">
        <f t="shared" si="43"/>
        <v>2089102.426516667</v>
      </c>
      <c r="BF39" s="28">
        <f t="shared" si="43"/>
        <v>2089102.426516667</v>
      </c>
      <c r="BG39" s="28">
        <f t="shared" si="43"/>
        <v>2089102.426516667</v>
      </c>
      <c r="BH39" s="28">
        <f t="shared" si="43"/>
        <v>2089102.426516667</v>
      </c>
      <c r="BI39" s="28">
        <f t="shared" si="43"/>
        <v>2089102.426516667</v>
      </c>
      <c r="BJ39" s="28">
        <f t="shared" si="43"/>
        <v>2089102.426516667</v>
      </c>
      <c r="BK39" s="28">
        <f t="shared" si="43"/>
        <v>2089102.426516667</v>
      </c>
      <c r="BL39" s="28">
        <f t="shared" si="43"/>
        <v>2089102.426516667</v>
      </c>
      <c r="BM39" s="28">
        <f t="shared" si="43"/>
        <v>2089102.426516667</v>
      </c>
      <c r="BN39" s="28">
        <f t="shared" si="43"/>
        <v>2089102.426516667</v>
      </c>
      <c r="BO39" s="28">
        <f t="shared" si="43"/>
        <v>2087161.714509167</v>
      </c>
      <c r="BP39" s="28">
        <f t="shared" si="43"/>
        <v>2087161.714509167</v>
      </c>
      <c r="BQ39" s="28">
        <f t="shared" si="43"/>
        <v>2087161.714509167</v>
      </c>
      <c r="BR39" s="28">
        <f t="shared" si="43"/>
        <v>2087161.714509167</v>
      </c>
      <c r="BS39" s="28">
        <f t="shared" si="43"/>
        <v>2087161.714509167</v>
      </c>
      <c r="BT39" s="28">
        <f t="shared" si="43"/>
        <v>2087161.714509167</v>
      </c>
      <c r="BU39" s="28">
        <f t="shared" si="43"/>
        <v>2087161.714509167</v>
      </c>
      <c r="BV39" s="28">
        <f t="shared" si="43"/>
        <v>2087161.714509167</v>
      </c>
      <c r="BW39" s="28">
        <f t="shared" si="43"/>
        <v>2087161.714509167</v>
      </c>
      <c r="BX39" s="28">
        <f t="shared" si="43"/>
        <v>2087161.714509167</v>
      </c>
      <c r="BY39" s="28">
        <f t="shared" si="43"/>
        <v>2087161.714509167</v>
      </c>
      <c r="BZ39" s="28">
        <f t="shared" si="43"/>
        <v>2087161.714509167</v>
      </c>
      <c r="CA39" s="28">
        <f t="shared" si="43"/>
        <v>2085123.9669012919</v>
      </c>
      <c r="CB39" s="28">
        <f t="shared" si="43"/>
        <v>2085123.9669012919</v>
      </c>
      <c r="CC39" s="28">
        <f t="shared" si="43"/>
        <v>2085123.9669012919</v>
      </c>
      <c r="CD39" s="28">
        <f t="shared" si="43"/>
        <v>2085123.9669012919</v>
      </c>
      <c r="CE39" s="28">
        <f t="shared" ref="CE39:DL39" si="44">CE27+CE37</f>
        <v>2085123.9669012919</v>
      </c>
      <c r="CF39" s="28">
        <f t="shared" si="44"/>
        <v>2085123.9669012919</v>
      </c>
      <c r="CG39" s="28">
        <f t="shared" si="44"/>
        <v>2085123.9669012919</v>
      </c>
      <c r="CH39" s="28">
        <f t="shared" si="44"/>
        <v>2085123.9669012919</v>
      </c>
      <c r="CI39" s="28">
        <f t="shared" si="44"/>
        <v>2085123.9669012919</v>
      </c>
      <c r="CJ39" s="28">
        <f t="shared" si="44"/>
        <v>2085123.9669012919</v>
      </c>
      <c r="CK39" s="28">
        <f t="shared" si="44"/>
        <v>2085123.9669012919</v>
      </c>
      <c r="CL39" s="28">
        <f t="shared" si="44"/>
        <v>2085123.9669012919</v>
      </c>
      <c r="CM39" s="28" t="e">
        <f t="shared" si="44"/>
        <v>#REF!</v>
      </c>
      <c r="CN39" s="28" t="e">
        <f t="shared" si="44"/>
        <v>#REF!</v>
      </c>
      <c r="CO39" s="28" t="e">
        <f t="shared" si="44"/>
        <v>#REF!</v>
      </c>
      <c r="CP39" s="28" t="e">
        <f t="shared" si="44"/>
        <v>#REF!</v>
      </c>
      <c r="CQ39" s="28" t="e">
        <f t="shared" si="44"/>
        <v>#REF!</v>
      </c>
      <c r="CR39" s="28" t="e">
        <f t="shared" si="44"/>
        <v>#REF!</v>
      </c>
      <c r="CS39" s="28" t="e">
        <f t="shared" si="44"/>
        <v>#REF!</v>
      </c>
      <c r="CT39" s="28" t="e">
        <f t="shared" si="44"/>
        <v>#REF!</v>
      </c>
      <c r="CU39" s="28" t="e">
        <f t="shared" si="44"/>
        <v>#REF!</v>
      </c>
      <c r="CV39" s="28" t="e">
        <f t="shared" si="44"/>
        <v>#REF!</v>
      </c>
      <c r="CW39" s="28" t="e">
        <f t="shared" si="44"/>
        <v>#REF!</v>
      </c>
      <c r="CX39" s="28" t="e">
        <f t="shared" si="44"/>
        <v>#REF!</v>
      </c>
      <c r="CY39" s="28" t="e">
        <f t="shared" si="44"/>
        <v>#REF!</v>
      </c>
      <c r="CZ39" s="28" t="e">
        <f t="shared" si="44"/>
        <v>#REF!</v>
      </c>
      <c r="DA39" s="28" t="e">
        <f t="shared" si="44"/>
        <v>#REF!</v>
      </c>
      <c r="DB39" s="28" t="e">
        <f t="shared" si="44"/>
        <v>#REF!</v>
      </c>
      <c r="DC39" s="28" t="e">
        <f t="shared" si="44"/>
        <v>#REF!</v>
      </c>
      <c r="DD39" s="28" t="e">
        <f t="shared" si="44"/>
        <v>#REF!</v>
      </c>
      <c r="DE39" s="28" t="e">
        <f t="shared" si="44"/>
        <v>#REF!</v>
      </c>
      <c r="DF39" s="28" t="e">
        <f t="shared" si="44"/>
        <v>#REF!</v>
      </c>
      <c r="DG39" s="28" t="e">
        <f t="shared" si="44"/>
        <v>#REF!</v>
      </c>
      <c r="DH39" s="28" t="e">
        <f t="shared" si="44"/>
        <v>#REF!</v>
      </c>
      <c r="DI39" s="28" t="e">
        <f t="shared" si="44"/>
        <v>#REF!</v>
      </c>
      <c r="DJ39" s="28" t="e">
        <f t="shared" si="44"/>
        <v>#REF!</v>
      </c>
      <c r="DK39" s="28" t="e">
        <f t="shared" si="44"/>
        <v>#REF!</v>
      </c>
      <c r="DL39" s="28" t="e">
        <f t="shared" si="44"/>
        <v>#REF!</v>
      </c>
    </row>
    <row r="40" spans="1:116" x14ac:dyDescent="0.4">
      <c r="G40" s="129" t="s">
        <v>606</v>
      </c>
      <c r="H40" s="27"/>
      <c r="I40" s="27"/>
      <c r="J40" s="28"/>
      <c r="K40" s="21">
        <f t="shared" ref="K40:P40" si="45">IFERROR(K39/K18,0)</f>
        <v>0.58185406593406586</v>
      </c>
      <c r="L40" s="21">
        <f t="shared" si="45"/>
        <v>0.91759985538461541</v>
      </c>
      <c r="M40" s="21">
        <f t="shared" si="45"/>
        <v>0.95828921205997397</v>
      </c>
      <c r="N40" s="21">
        <f t="shared" si="45"/>
        <v>0.96420111993076896</v>
      </c>
      <c r="O40" s="21">
        <f t="shared" si="45"/>
        <v>0.96330540669653819</v>
      </c>
      <c r="P40" s="21">
        <f t="shared" si="45"/>
        <v>0.96236490780059569</v>
      </c>
      <c r="Q40" s="265"/>
      <c r="R40"/>
      <c r="S40" s="21">
        <f t="shared" ref="S40:AX40" si="46">IFERROR(S39/S18,0)</f>
        <v>-11.683759999999999</v>
      </c>
      <c r="T40" s="21">
        <f t="shared" si="46"/>
        <v>-3.2279200000000006</v>
      </c>
      <c r="U40" s="21">
        <f t="shared" si="46"/>
        <v>-1.1139600000000003</v>
      </c>
      <c r="V40" s="21">
        <f t="shared" si="46"/>
        <v>-0.26837600000000006</v>
      </c>
      <c r="W40" s="21">
        <f t="shared" si="46"/>
        <v>0.15441600000000003</v>
      </c>
      <c r="X40" s="21">
        <f t="shared" si="46"/>
        <v>0.39601142857142863</v>
      </c>
      <c r="Y40" s="21">
        <f t="shared" si="46"/>
        <v>0.5470085714285714</v>
      </c>
      <c r="Z40" s="21">
        <f t="shared" si="46"/>
        <v>0.64767333333333332</v>
      </c>
      <c r="AA40" s="21">
        <f t="shared" si="46"/>
        <v>0.71813866666666659</v>
      </c>
      <c r="AB40" s="21">
        <f t="shared" si="46"/>
        <v>0.76938618181818175</v>
      </c>
      <c r="AC40" s="21">
        <f t="shared" si="46"/>
        <v>0.80782181818181809</v>
      </c>
      <c r="AD40" s="21">
        <f t="shared" si="46"/>
        <v>0.83738769230769228</v>
      </c>
      <c r="AE40" s="21">
        <f t="shared" si="46"/>
        <v>0.81949241304347831</v>
      </c>
      <c r="AF40" s="21">
        <f t="shared" si="46"/>
        <v>0.84475279629629618</v>
      </c>
      <c r="AG40" s="21">
        <f t="shared" si="46"/>
        <v>0.86550239682539676</v>
      </c>
      <c r="AH40" s="21">
        <f t="shared" si="46"/>
        <v>0.88255686301369873</v>
      </c>
      <c r="AI40" s="21">
        <f t="shared" si="46"/>
        <v>0.89662679761904762</v>
      </c>
      <c r="AJ40" s="21">
        <f t="shared" si="46"/>
        <v>0.90829844791666658</v>
      </c>
      <c r="AK40" s="21">
        <f t="shared" si="46"/>
        <v>0.91804266972477055</v>
      </c>
      <c r="AL40" s="21">
        <f t="shared" si="46"/>
        <v>0.92623293495934955</v>
      </c>
      <c r="AM40" s="21">
        <f t="shared" si="46"/>
        <v>0.93316413768115936</v>
      </c>
      <c r="AN40" s="21">
        <f t="shared" si="46"/>
        <v>0.93906916233766236</v>
      </c>
      <c r="AO40" s="21">
        <f t="shared" si="46"/>
        <v>0.94413246198830403</v>
      </c>
      <c r="AP40" s="21">
        <f t="shared" si="46"/>
        <v>0.94850079894179884</v>
      </c>
      <c r="AQ40" s="21">
        <f t="shared" si="46"/>
        <v>0.95102215649038468</v>
      </c>
      <c r="AR40" s="21">
        <f t="shared" si="46"/>
        <v>0.95229120255813948</v>
      </c>
      <c r="AS40" s="21">
        <f t="shared" si="46"/>
        <v>0.95356228561797751</v>
      </c>
      <c r="AT40" s="21">
        <f t="shared" si="46"/>
        <v>0.95482693514099781</v>
      </c>
      <c r="AU40" s="21">
        <f t="shared" si="46"/>
        <v>0.95607786004184103</v>
      </c>
      <c r="AV40" s="21">
        <f t="shared" si="46"/>
        <v>0.95730890544354841</v>
      </c>
      <c r="AW40" s="21">
        <f t="shared" si="46"/>
        <v>0.95851498466019425</v>
      </c>
      <c r="AX40" s="21">
        <f t="shared" si="46"/>
        <v>0.95969199457943921</v>
      </c>
      <c r="AY40" s="21">
        <f t="shared" ref="AY40:CD40" si="47">IFERROR(AY39/AY18,0)</f>
        <v>0.96083672140287768</v>
      </c>
      <c r="AZ40" s="21">
        <f t="shared" si="47"/>
        <v>0.9619467423875433</v>
      </c>
      <c r="BA40" s="21">
        <f t="shared" si="47"/>
        <v>0.96302032795341097</v>
      </c>
      <c r="BB40" s="21">
        <f t="shared" si="47"/>
        <v>0.96405634736000001</v>
      </c>
      <c r="BC40" s="21">
        <f t="shared" si="47"/>
        <v>0.96420111993076929</v>
      </c>
      <c r="BD40" s="21">
        <f t="shared" si="47"/>
        <v>0.96420111993076929</v>
      </c>
      <c r="BE40" s="21">
        <f t="shared" si="47"/>
        <v>0.96420111993076929</v>
      </c>
      <c r="BF40" s="21">
        <f t="shared" si="47"/>
        <v>0.96420111993076929</v>
      </c>
      <c r="BG40" s="21">
        <f t="shared" si="47"/>
        <v>0.96420111993076929</v>
      </c>
      <c r="BH40" s="21">
        <f t="shared" si="47"/>
        <v>0.96420111993076929</v>
      </c>
      <c r="BI40" s="21">
        <f t="shared" si="47"/>
        <v>0.96420111993076929</v>
      </c>
      <c r="BJ40" s="21">
        <f t="shared" si="47"/>
        <v>0.96420111993076929</v>
      </c>
      <c r="BK40" s="21">
        <f t="shared" si="47"/>
        <v>0.96420111993076929</v>
      </c>
      <c r="BL40" s="21">
        <f t="shared" si="47"/>
        <v>0.96420111993076929</v>
      </c>
      <c r="BM40" s="21">
        <f t="shared" si="47"/>
        <v>0.96420111993076929</v>
      </c>
      <c r="BN40" s="21">
        <f t="shared" si="47"/>
        <v>0.96420111993076929</v>
      </c>
      <c r="BO40" s="21">
        <f t="shared" si="47"/>
        <v>0.96330540669653852</v>
      </c>
      <c r="BP40" s="21">
        <f t="shared" si="47"/>
        <v>0.96330540669653852</v>
      </c>
      <c r="BQ40" s="21">
        <f t="shared" si="47"/>
        <v>0.96330540669653852</v>
      </c>
      <c r="BR40" s="21">
        <f t="shared" si="47"/>
        <v>0.96330540669653852</v>
      </c>
      <c r="BS40" s="21">
        <f t="shared" si="47"/>
        <v>0.96330540669653852</v>
      </c>
      <c r="BT40" s="21">
        <f t="shared" si="47"/>
        <v>0.96330540669653852</v>
      </c>
      <c r="BU40" s="21">
        <f t="shared" si="47"/>
        <v>0.96330540669653852</v>
      </c>
      <c r="BV40" s="21">
        <f t="shared" si="47"/>
        <v>0.96330540669653852</v>
      </c>
      <c r="BW40" s="21">
        <f t="shared" si="47"/>
        <v>0.96330540669653852</v>
      </c>
      <c r="BX40" s="21">
        <f t="shared" si="47"/>
        <v>0.96330540669653852</v>
      </c>
      <c r="BY40" s="21">
        <f t="shared" si="47"/>
        <v>0.96330540669653852</v>
      </c>
      <c r="BZ40" s="21">
        <f t="shared" si="47"/>
        <v>0.96330540669653852</v>
      </c>
      <c r="CA40" s="21">
        <f t="shared" si="47"/>
        <v>0.96236490780059614</v>
      </c>
      <c r="CB40" s="21">
        <f t="shared" si="47"/>
        <v>0.96236490780059614</v>
      </c>
      <c r="CC40" s="21">
        <f t="shared" si="47"/>
        <v>0.96236490780059614</v>
      </c>
      <c r="CD40" s="21">
        <f t="shared" si="47"/>
        <v>0.96236490780059614</v>
      </c>
      <c r="CE40" s="21">
        <f t="shared" ref="CE40:DJ40" si="48">IFERROR(CE39/CE18,0)</f>
        <v>0.96236490780059614</v>
      </c>
      <c r="CF40" s="21">
        <f t="shared" si="48"/>
        <v>0.96236490780059614</v>
      </c>
      <c r="CG40" s="21">
        <f t="shared" si="48"/>
        <v>0.96236490780059614</v>
      </c>
      <c r="CH40" s="21">
        <f t="shared" si="48"/>
        <v>0.96236490780059614</v>
      </c>
      <c r="CI40" s="21">
        <f t="shared" si="48"/>
        <v>0.96236490780059614</v>
      </c>
      <c r="CJ40" s="21">
        <f t="shared" si="48"/>
        <v>0.96236490780059614</v>
      </c>
      <c r="CK40" s="21">
        <f t="shared" si="48"/>
        <v>0.96236490780059614</v>
      </c>
      <c r="CL40" s="21">
        <f t="shared" si="48"/>
        <v>0.96236490780059614</v>
      </c>
      <c r="CM40" s="21">
        <f t="shared" si="48"/>
        <v>0</v>
      </c>
      <c r="CN40" s="21">
        <f t="shared" si="48"/>
        <v>0</v>
      </c>
      <c r="CO40" s="21">
        <f t="shared" si="48"/>
        <v>0</v>
      </c>
      <c r="CP40" s="21">
        <f t="shared" si="48"/>
        <v>0</v>
      </c>
      <c r="CQ40" s="21">
        <f t="shared" si="48"/>
        <v>0</v>
      </c>
      <c r="CR40" s="21">
        <f t="shared" si="48"/>
        <v>0</v>
      </c>
      <c r="CS40" s="21">
        <f t="shared" si="48"/>
        <v>0</v>
      </c>
      <c r="CT40" s="21">
        <f t="shared" si="48"/>
        <v>0</v>
      </c>
      <c r="CU40" s="21">
        <f t="shared" si="48"/>
        <v>0</v>
      </c>
      <c r="CV40" s="21">
        <f t="shared" si="48"/>
        <v>0</v>
      </c>
      <c r="CW40" s="21">
        <f t="shared" si="48"/>
        <v>0</v>
      </c>
      <c r="CX40" s="21">
        <f t="shared" si="48"/>
        <v>0</v>
      </c>
      <c r="CY40" s="21">
        <f t="shared" si="48"/>
        <v>0</v>
      </c>
      <c r="CZ40" s="21">
        <f t="shared" si="48"/>
        <v>0</v>
      </c>
      <c r="DA40" s="21">
        <f t="shared" si="48"/>
        <v>0</v>
      </c>
      <c r="DB40" s="21">
        <f t="shared" si="48"/>
        <v>0</v>
      </c>
      <c r="DC40" s="21">
        <f t="shared" si="48"/>
        <v>0</v>
      </c>
      <c r="DD40" s="21">
        <f t="shared" si="48"/>
        <v>0</v>
      </c>
      <c r="DE40" s="21">
        <f t="shared" si="48"/>
        <v>0</v>
      </c>
      <c r="DF40" s="21">
        <f t="shared" si="48"/>
        <v>0</v>
      </c>
      <c r="DG40" s="21">
        <f t="shared" si="48"/>
        <v>0</v>
      </c>
      <c r="DH40" s="21">
        <f t="shared" si="48"/>
        <v>0</v>
      </c>
      <c r="DI40" s="21">
        <f t="shared" si="48"/>
        <v>0</v>
      </c>
      <c r="DJ40" s="21">
        <f t="shared" si="48"/>
        <v>0</v>
      </c>
      <c r="DK40" s="21">
        <f t="shared" ref="DK40:EP40" si="49">IFERROR(DK39/DK18,0)</f>
        <v>0</v>
      </c>
      <c r="DL40" s="21">
        <f t="shared" si="49"/>
        <v>0</v>
      </c>
    </row>
    <row r="41" spans="1: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1:116" x14ac:dyDescent="0.4">
      <c r="B42" t="s">
        <v>228</v>
      </c>
      <c r="G42" s="12" t="s">
        <v>862</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1:116" s="459" customFormat="1" x14ac:dyDescent="0.4">
      <c r="A43" s="463"/>
      <c r="B43" s="459" t="str">
        <f>IF('Calcs.'!B66="","",'Calcs.'!B66)</f>
        <v/>
      </c>
      <c r="C43" s="459" t="str">
        <f>IF('Calcs.'!C66="","",'Calcs.'!C66)</f>
        <v>IS: interest expense</v>
      </c>
      <c r="D43" s="459" t="str">
        <f>IF('Calcs.'!D66="","",'Calcs.'!D66)</f>
        <v>DTERMY-S</v>
      </c>
      <c r="E43" s="459" t="str">
        <f>IF('Calcs.'!E66="","",'Calcs.'!E66)</f>
        <v>66 DTERMY-S</v>
      </c>
      <c r="F43" s="459" t="str">
        <f>IF('Calcs.'!F66="","",'Calcs.'!F66)</f>
        <v/>
      </c>
      <c r="G43" s="322" t="str">
        <f>IF('Calcs.'!G66="","",'Calcs.'!G66)</f>
        <v>Interest expense - ABX</v>
      </c>
      <c r="I43" s="460" t="str">
        <f>IF('Calcs.'!I66="","",'Calcs.'!I66)</f>
        <v/>
      </c>
      <c r="J43" s="132">
        <f>IF('Calcs.'!J66="","",'Calcs.'!J66)</f>
        <v>0</v>
      </c>
      <c r="K43" s="260">
        <f ca="1">IF('Calcs.'!K66="","",'Calcs.'!K66)</f>
        <v>-29201.666666666664</v>
      </c>
      <c r="L43" s="260">
        <f ca="1">IF('Calcs.'!L66="","",'Calcs.'!L66)</f>
        <v>-62510.000000000015</v>
      </c>
      <c r="M43" s="260">
        <f ca="1">IF('Calcs.'!M66="","",'Calcs.'!M66)</f>
        <v>-66676.666666666672</v>
      </c>
      <c r="N43" s="260">
        <f ca="1">IF('Calcs.'!N66="","",'Calcs.'!N66)</f>
        <v>-66676.666666666672</v>
      </c>
      <c r="O43" s="260">
        <f ca="1">IF('Calcs.'!O66="","",'Calcs.'!O66)</f>
        <v>-66676.666666666672</v>
      </c>
      <c r="P43" s="260">
        <f ca="1">IF('Calcs.'!P66="","",'Calcs.'!P66)</f>
        <v>-66676.666666666672</v>
      </c>
      <c r="Q43" s="459" t="str">
        <f>IF('Calcs.'!Q66="","",'Calcs.'!Q66)</f>
        <v/>
      </c>
      <c r="R43" s="459" t="str">
        <f>IF('Calcs.'!R66="","",'Calcs.'!R66)</f>
        <v/>
      </c>
      <c r="S43" s="132">
        <f>IF('Calcs.'!S66="","",'Calcs.'!S66)</f>
        <v>-703.6111111111112</v>
      </c>
      <c r="T43" s="132">
        <f ca="1">IF('Calcs.'!T66="","",'Calcs.'!T66)</f>
        <v>-1398.0555555555557</v>
      </c>
      <c r="U43" s="132">
        <f ca="1">IF('Calcs.'!U66="","",'Calcs.'!U66)</f>
        <v>-2092.5000000000005</v>
      </c>
      <c r="V43" s="132">
        <f ca="1">IF('Calcs.'!V66="","",'Calcs.'!V66)</f>
        <v>-2778.6111111111113</v>
      </c>
      <c r="W43" s="132">
        <f ca="1">IF('Calcs.'!W66="","",'Calcs.'!W66)</f>
        <v>-2778.6111111111113</v>
      </c>
      <c r="X43" s="132">
        <f ca="1">IF('Calcs.'!X66="","",'Calcs.'!X66)</f>
        <v>-2778.6111111111113</v>
      </c>
      <c r="Y43" s="132">
        <f ca="1">IF('Calcs.'!Y66="","",'Calcs.'!Y66)</f>
        <v>-2778.6111111111113</v>
      </c>
      <c r="Z43" s="132">
        <f ca="1">IF('Calcs.'!Z66="","",'Calcs.'!Z66)</f>
        <v>-2778.6111111111113</v>
      </c>
      <c r="AA43" s="132">
        <f ca="1">IF('Calcs.'!AA66="","",'Calcs.'!AA66)</f>
        <v>-2778.6111111111113</v>
      </c>
      <c r="AB43" s="132">
        <f ca="1">IF('Calcs.'!AB66="","",'Calcs.'!AB66)</f>
        <v>-2778.6111111111113</v>
      </c>
      <c r="AC43" s="132">
        <f ca="1">IF('Calcs.'!AC66="","",'Calcs.'!AC66)</f>
        <v>-2778.6111111111113</v>
      </c>
      <c r="AD43" s="132">
        <f ca="1">IF('Calcs.'!AD66="","",'Calcs.'!AD66)</f>
        <v>-2778.6111111111113</v>
      </c>
      <c r="AE43" s="132">
        <f ca="1">IF('Calcs.'!AE66="","",'Calcs.'!AE66)</f>
        <v>-3473.0555555555566</v>
      </c>
      <c r="AF43" s="132">
        <f ca="1">IF('Calcs.'!AF66="","",'Calcs.'!AF66)</f>
        <v>-4167.5000000000009</v>
      </c>
      <c r="AG43" s="132">
        <f ca="1">IF('Calcs.'!AG66="","",'Calcs.'!AG66)</f>
        <v>-4861.9444444444462</v>
      </c>
      <c r="AH43" s="132">
        <f ca="1">IF('Calcs.'!AH66="","",'Calcs.'!AH66)</f>
        <v>-5556.3888888888896</v>
      </c>
      <c r="AI43" s="132">
        <f ca="1">IF('Calcs.'!AI66="","",'Calcs.'!AI66)</f>
        <v>-5556.3888888888896</v>
      </c>
      <c r="AJ43" s="132">
        <f ca="1">IF('Calcs.'!AJ66="","",'Calcs.'!AJ66)</f>
        <v>-5556.3888888888896</v>
      </c>
      <c r="AK43" s="132">
        <f ca="1">IF('Calcs.'!AK66="","",'Calcs.'!AK66)</f>
        <v>-5556.3888888888896</v>
      </c>
      <c r="AL43" s="132">
        <f ca="1">IF('Calcs.'!AL66="","",'Calcs.'!AL66)</f>
        <v>-5556.3888888888896</v>
      </c>
      <c r="AM43" s="132">
        <f ca="1">IF('Calcs.'!AM66="","",'Calcs.'!AM66)</f>
        <v>-5556.3888888888896</v>
      </c>
      <c r="AN43" s="132">
        <f ca="1">IF('Calcs.'!AN66="","",'Calcs.'!AN66)</f>
        <v>-5556.3888888888896</v>
      </c>
      <c r="AO43" s="132">
        <f ca="1">IF('Calcs.'!AO66="","",'Calcs.'!AO66)</f>
        <v>-5556.3888888888896</v>
      </c>
      <c r="AP43" s="132">
        <f ca="1">IF('Calcs.'!AP66="","",'Calcs.'!AP66)</f>
        <v>-5556.3888888888896</v>
      </c>
      <c r="AQ43" s="132">
        <f ca="1">IF('Calcs.'!AQ66="","",'Calcs.'!AQ66)</f>
        <v>-5556.3888888888896</v>
      </c>
      <c r="AR43" s="132">
        <f ca="1">IF('Calcs.'!AR66="","",'Calcs.'!AR66)</f>
        <v>-5556.3888888888896</v>
      </c>
      <c r="AS43" s="132">
        <f ca="1">IF('Calcs.'!AS66="","",'Calcs.'!AS66)</f>
        <v>-5556.3888888888896</v>
      </c>
      <c r="AT43" s="132">
        <f ca="1">IF('Calcs.'!AT66="","",'Calcs.'!AT66)</f>
        <v>-5556.3888888888896</v>
      </c>
      <c r="AU43" s="132">
        <f ca="1">IF('Calcs.'!AU66="","",'Calcs.'!AU66)</f>
        <v>-5556.3888888888896</v>
      </c>
      <c r="AV43" s="132">
        <f ca="1">IF('Calcs.'!AV66="","",'Calcs.'!AV66)</f>
        <v>-5556.3888888888896</v>
      </c>
      <c r="AW43" s="132">
        <f ca="1">IF('Calcs.'!AW66="","",'Calcs.'!AW66)</f>
        <v>-5556.3888888888896</v>
      </c>
      <c r="AX43" s="132">
        <f ca="1">IF('Calcs.'!AX66="","",'Calcs.'!AX66)</f>
        <v>-5556.3888888888896</v>
      </c>
      <c r="AY43" s="132">
        <f ca="1">IF('Calcs.'!AY66="","",'Calcs.'!AY66)</f>
        <v>-5556.3888888888896</v>
      </c>
      <c r="AZ43" s="132">
        <f ca="1">IF('Calcs.'!AZ66="","",'Calcs.'!AZ66)</f>
        <v>-5556.3888888888896</v>
      </c>
      <c r="BA43" s="132">
        <f ca="1">IF('Calcs.'!BA66="","",'Calcs.'!BA66)</f>
        <v>-5556.3888888888896</v>
      </c>
      <c r="BB43" s="132">
        <f ca="1">IF('Calcs.'!BB66="","",'Calcs.'!BB66)</f>
        <v>-5556.3888888888896</v>
      </c>
      <c r="BC43" s="132">
        <f ca="1">IF('Calcs.'!BC66="","",'Calcs.'!BC66)</f>
        <v>-5556.3888888888896</v>
      </c>
      <c r="BD43" s="132">
        <f ca="1">IF('Calcs.'!BD66="","",'Calcs.'!BD66)</f>
        <v>-5556.3888888888896</v>
      </c>
      <c r="BE43" s="132">
        <f ca="1">IF('Calcs.'!BE66="","",'Calcs.'!BE66)</f>
        <v>-5556.3888888888896</v>
      </c>
      <c r="BF43" s="132">
        <f ca="1">IF('Calcs.'!BF66="","",'Calcs.'!BF66)</f>
        <v>-5556.3888888888896</v>
      </c>
      <c r="BG43" s="132">
        <f ca="1">IF('Calcs.'!BG66="","",'Calcs.'!BG66)</f>
        <v>-5556.3888888888896</v>
      </c>
      <c r="BH43" s="132">
        <f ca="1">IF('Calcs.'!BH66="","",'Calcs.'!BH66)</f>
        <v>-5556.3888888888896</v>
      </c>
      <c r="BI43" s="132">
        <f ca="1">IF('Calcs.'!BI66="","",'Calcs.'!BI66)</f>
        <v>-5556.3888888888896</v>
      </c>
      <c r="BJ43" s="132">
        <f ca="1">IF('Calcs.'!BJ66="","",'Calcs.'!BJ66)</f>
        <v>-5556.3888888888896</v>
      </c>
      <c r="BK43" s="132">
        <f ca="1">IF('Calcs.'!BK66="","",'Calcs.'!BK66)</f>
        <v>-5556.3888888888896</v>
      </c>
      <c r="BL43" s="132">
        <f ca="1">IF('Calcs.'!BL66="","",'Calcs.'!BL66)</f>
        <v>-5556.3888888888896</v>
      </c>
      <c r="BM43" s="132">
        <f ca="1">IF('Calcs.'!BM66="","",'Calcs.'!BM66)</f>
        <v>-5556.3888888888896</v>
      </c>
      <c r="BN43" s="132">
        <f ca="1">IF('Calcs.'!BN66="","",'Calcs.'!BN66)</f>
        <v>-5556.3888888888896</v>
      </c>
      <c r="BO43" s="132">
        <f ca="1">IF('Calcs.'!BO66="","",'Calcs.'!BO66)</f>
        <v>-5556.3888888888896</v>
      </c>
      <c r="BP43" s="132">
        <f ca="1">IF('Calcs.'!BP66="","",'Calcs.'!BP66)</f>
        <v>-5556.3888888888896</v>
      </c>
      <c r="BQ43" s="132">
        <f ca="1">IF('Calcs.'!BQ66="","",'Calcs.'!BQ66)</f>
        <v>-5556.3888888888896</v>
      </c>
      <c r="BR43" s="132">
        <f ca="1">IF('Calcs.'!BR66="","",'Calcs.'!BR66)</f>
        <v>-5556.3888888888896</v>
      </c>
      <c r="BS43" s="132">
        <f ca="1">IF('Calcs.'!BS66="","",'Calcs.'!BS66)</f>
        <v>-5556.3888888888896</v>
      </c>
      <c r="BT43" s="132">
        <f ca="1">IF('Calcs.'!BT66="","",'Calcs.'!BT66)</f>
        <v>-5556.3888888888896</v>
      </c>
      <c r="BU43" s="132">
        <f ca="1">IF('Calcs.'!BU66="","",'Calcs.'!BU66)</f>
        <v>-5556.3888888888896</v>
      </c>
      <c r="BV43" s="132">
        <f ca="1">IF('Calcs.'!BV66="","",'Calcs.'!BV66)</f>
        <v>-5556.3888888888896</v>
      </c>
      <c r="BW43" s="132">
        <f ca="1">IF('Calcs.'!BW66="","",'Calcs.'!BW66)</f>
        <v>-5556.3888888888896</v>
      </c>
      <c r="BX43" s="132">
        <f ca="1">IF('Calcs.'!BX66="","",'Calcs.'!BX66)</f>
        <v>-5556.3888888888896</v>
      </c>
      <c r="BY43" s="132">
        <f ca="1">IF('Calcs.'!BY66="","",'Calcs.'!BY66)</f>
        <v>-5556.3888888888896</v>
      </c>
      <c r="BZ43" s="132">
        <f ca="1">IF('Calcs.'!BZ66="","",'Calcs.'!BZ66)</f>
        <v>-5556.3888888888896</v>
      </c>
      <c r="CA43" s="132">
        <f ca="1">IF('Calcs.'!CA66="","",'Calcs.'!CA66)</f>
        <v>-5556.3888888888896</v>
      </c>
      <c r="CB43" s="132">
        <f ca="1">IF('Calcs.'!CB66="","",'Calcs.'!CB66)</f>
        <v>-5556.3888888888896</v>
      </c>
      <c r="CC43" s="132">
        <f ca="1">IF('Calcs.'!CC66="","",'Calcs.'!CC66)</f>
        <v>-5556.3888888888896</v>
      </c>
      <c r="CD43" s="132">
        <f ca="1">IF('Calcs.'!CD66="","",'Calcs.'!CD66)</f>
        <v>-5556.3888888888896</v>
      </c>
      <c r="CE43" s="132">
        <f ca="1">IF('Calcs.'!CE66="","",'Calcs.'!CE66)</f>
        <v>-5556.3888888888896</v>
      </c>
      <c r="CF43" s="132">
        <f ca="1">IF('Calcs.'!CF66="","",'Calcs.'!CF66)</f>
        <v>-5556.3888888888896</v>
      </c>
      <c r="CG43" s="132">
        <f ca="1">IF('Calcs.'!CG66="","",'Calcs.'!CG66)</f>
        <v>-5556.3888888888896</v>
      </c>
      <c r="CH43" s="132">
        <f ca="1">IF('Calcs.'!CH66="","",'Calcs.'!CH66)</f>
        <v>-5556.3888888888896</v>
      </c>
      <c r="CI43" s="132">
        <f ca="1">IF('Calcs.'!CI66="","",'Calcs.'!CI66)</f>
        <v>-5556.3888888888896</v>
      </c>
      <c r="CJ43" s="132">
        <f ca="1">IF('Calcs.'!CJ66="","",'Calcs.'!CJ66)</f>
        <v>-5556.3888888888896</v>
      </c>
      <c r="CK43" s="132">
        <f ca="1">IF('Calcs.'!CK66="","",'Calcs.'!CK66)</f>
        <v>-5556.3888888888896</v>
      </c>
      <c r="CL43" s="132">
        <f ca="1">IF('Calcs.'!CL66="","",'Calcs.'!CL66)</f>
        <v>-5556.3888888888896</v>
      </c>
      <c r="CN43" s="132" t="e">
        <f>SUMIF(#REF!,#REF!,'IS BS CF'!72:72)</f>
        <v>#REF!</v>
      </c>
      <c r="CO43" s="132" t="e">
        <f>-SUM(#REF!)*#REF!/#REF!</f>
        <v>#REF!</v>
      </c>
      <c r="CP43" s="132" t="e">
        <f>-SUM(#REF!)*#REF!/#REF!</f>
        <v>#REF!</v>
      </c>
      <c r="CQ43" s="132" t="e">
        <f>-SUM(#REF!)*#REF!/#REF!</f>
        <v>#REF!</v>
      </c>
      <c r="CR43" s="132" t="e">
        <f>-SUM(#REF!)*#REF!/#REF!</f>
        <v>#REF!</v>
      </c>
      <c r="CS43" s="132" t="e">
        <f>-SUM(#REF!)*#REF!/#REF!</f>
        <v>#REF!</v>
      </c>
      <c r="CT43" s="132" t="e">
        <f>-SUM(#REF!)*#REF!/#REF!</f>
        <v>#REF!</v>
      </c>
      <c r="CU43" s="132" t="e">
        <f>-SUM(#REF!)*#REF!/#REF!</f>
        <v>#REF!</v>
      </c>
      <c r="CV43" s="132" t="e">
        <f>-SUM(#REF!)*#REF!/#REF!</f>
        <v>#REF!</v>
      </c>
      <c r="CW43" s="132" t="e">
        <f>-SUM(#REF!)*#REF!/#REF!</f>
        <v>#REF!</v>
      </c>
      <c r="CX43" s="132" t="e">
        <f>-SUM(#REF!)*#REF!/#REF!</f>
        <v>#REF!</v>
      </c>
      <c r="CY43" s="132" t="e">
        <f>-SUM(#REF!)*#REF!/#REF!</f>
        <v>#REF!</v>
      </c>
      <c r="CZ43" s="132" t="e">
        <f>-SUM(#REF!)*#REF!/#REF!</f>
        <v>#REF!</v>
      </c>
      <c r="DA43" s="132" t="e">
        <f>-SUM(#REF!)*#REF!/#REF!</f>
        <v>#REF!</v>
      </c>
      <c r="DB43" s="132" t="e">
        <f>-SUM(#REF!)*#REF!/#REF!</f>
        <v>#REF!</v>
      </c>
      <c r="DC43" s="132" t="e">
        <f>-SUM(#REF!)*#REF!/#REF!</f>
        <v>#REF!</v>
      </c>
      <c r="DD43" s="132" t="e">
        <f>-SUM(#REF!)*#REF!/#REF!</f>
        <v>#REF!</v>
      </c>
      <c r="DE43" s="132" t="e">
        <f>-SUM(#REF!)*#REF!/#REF!</f>
        <v>#REF!</v>
      </c>
      <c r="DF43" s="132" t="e">
        <f>-SUM(#REF!)*#REF!/#REF!</f>
        <v>#REF!</v>
      </c>
      <c r="DG43" s="132" t="e">
        <f>-SUM(#REF!)*#REF!/#REF!</f>
        <v>#REF!</v>
      </c>
      <c r="DH43" s="132" t="e">
        <f>-SUM(#REF!)*#REF!/#REF!</f>
        <v>#REF!</v>
      </c>
      <c r="DI43" s="132" t="e">
        <f>-SUM(#REF!)*#REF!/#REF!</f>
        <v>#REF!</v>
      </c>
      <c r="DJ43" s="132" t="e">
        <f>-SUM(#REF!)*#REF!/#REF!</f>
        <v>#REF!</v>
      </c>
      <c r="DK43" s="132" t="e">
        <f>-SUM(#REF!)*#REF!/#REF!</f>
        <v>#REF!</v>
      </c>
      <c r="DL43" s="132" t="e">
        <f>-SUM(#REF!)*#REF!/#REF!</f>
        <v>#REF!</v>
      </c>
    </row>
    <row r="44" spans="1:116" x14ac:dyDescent="0.4">
      <c r="B44" t="s">
        <v>228</v>
      </c>
      <c r="E44" t="s">
        <v>228</v>
      </c>
      <c r="F44" t="s">
        <v>228</v>
      </c>
      <c r="G44" s="27" t="s">
        <v>607</v>
      </c>
      <c r="H44" s="27"/>
      <c r="I44" s="27"/>
      <c r="J44" s="28"/>
      <c r="K44" s="63">
        <f t="shared" ref="K44:P44" ca="1" si="50">SUMIF($4:$4,K$3,44:44)</f>
        <v>-29201.666666666664</v>
      </c>
      <c r="L44" s="63">
        <f t="shared" ca="1" si="50"/>
        <v>-62510.000000000015</v>
      </c>
      <c r="M44" s="63">
        <f t="shared" ca="1" si="50"/>
        <v>-66676.666666666672</v>
      </c>
      <c r="N44" s="63">
        <f t="shared" ca="1" si="50"/>
        <v>-66676.666666666672</v>
      </c>
      <c r="O44" s="63">
        <f t="shared" ca="1" si="50"/>
        <v>-66676.666666666672</v>
      </c>
      <c r="P44" s="63">
        <f t="shared" ca="1" si="50"/>
        <v>-66676.666666666672</v>
      </c>
      <c r="Q44" s="28"/>
      <c r="R44"/>
      <c r="S44" s="261">
        <f t="shared" ref="S44:AX44" si="51">SUMIF($C:$C,$F44,S:S)</f>
        <v>-703.6111111111112</v>
      </c>
      <c r="T44" s="261">
        <f t="shared" ca="1" si="51"/>
        <v>-1398.0555555555557</v>
      </c>
      <c r="U44" s="261">
        <f t="shared" ca="1" si="51"/>
        <v>-2092.5000000000005</v>
      </c>
      <c r="V44" s="261">
        <f t="shared" ca="1" si="51"/>
        <v>-2778.6111111111113</v>
      </c>
      <c r="W44" s="261">
        <f t="shared" ca="1" si="51"/>
        <v>-2778.6111111111113</v>
      </c>
      <c r="X44" s="261">
        <f t="shared" ca="1" si="51"/>
        <v>-2778.6111111111113</v>
      </c>
      <c r="Y44" s="261">
        <f t="shared" ca="1" si="51"/>
        <v>-2778.6111111111113</v>
      </c>
      <c r="Z44" s="261">
        <f t="shared" ca="1" si="51"/>
        <v>-2778.6111111111113</v>
      </c>
      <c r="AA44" s="261">
        <f t="shared" ca="1" si="51"/>
        <v>-2778.6111111111113</v>
      </c>
      <c r="AB44" s="261">
        <f t="shared" ca="1" si="51"/>
        <v>-2778.6111111111113</v>
      </c>
      <c r="AC44" s="261">
        <f t="shared" ca="1" si="51"/>
        <v>-2778.6111111111113</v>
      </c>
      <c r="AD44" s="261">
        <f t="shared" ca="1" si="51"/>
        <v>-2778.6111111111113</v>
      </c>
      <c r="AE44" s="261">
        <f t="shared" ca="1" si="51"/>
        <v>-3473.0555555555566</v>
      </c>
      <c r="AF44" s="261">
        <f t="shared" ca="1" si="51"/>
        <v>-4167.5000000000009</v>
      </c>
      <c r="AG44" s="261">
        <f t="shared" ca="1" si="51"/>
        <v>-4861.9444444444462</v>
      </c>
      <c r="AH44" s="261">
        <f t="shared" ca="1" si="51"/>
        <v>-5556.3888888888896</v>
      </c>
      <c r="AI44" s="261">
        <f t="shared" ca="1" si="51"/>
        <v>-5556.3888888888896</v>
      </c>
      <c r="AJ44" s="261">
        <f t="shared" ca="1" si="51"/>
        <v>-5556.3888888888896</v>
      </c>
      <c r="AK44" s="261">
        <f t="shared" ca="1" si="51"/>
        <v>-5556.3888888888896</v>
      </c>
      <c r="AL44" s="261">
        <f t="shared" ca="1" si="51"/>
        <v>-5556.3888888888896</v>
      </c>
      <c r="AM44" s="261">
        <f t="shared" ca="1" si="51"/>
        <v>-5556.3888888888896</v>
      </c>
      <c r="AN44" s="261">
        <f t="shared" ca="1" si="51"/>
        <v>-5556.3888888888896</v>
      </c>
      <c r="AO44" s="261">
        <f t="shared" ca="1" si="51"/>
        <v>-5556.3888888888896</v>
      </c>
      <c r="AP44" s="261">
        <f t="shared" ca="1" si="51"/>
        <v>-5556.3888888888896</v>
      </c>
      <c r="AQ44" s="261">
        <f t="shared" ca="1" si="51"/>
        <v>-5556.3888888888896</v>
      </c>
      <c r="AR44" s="261">
        <f t="shared" ca="1" si="51"/>
        <v>-5556.3888888888896</v>
      </c>
      <c r="AS44" s="261">
        <f t="shared" ca="1" si="51"/>
        <v>-5556.3888888888896</v>
      </c>
      <c r="AT44" s="261">
        <f t="shared" ca="1" si="51"/>
        <v>-5556.3888888888896</v>
      </c>
      <c r="AU44" s="261">
        <f t="shared" ca="1" si="51"/>
        <v>-5556.3888888888896</v>
      </c>
      <c r="AV44" s="261">
        <f t="shared" ca="1" si="51"/>
        <v>-5556.3888888888896</v>
      </c>
      <c r="AW44" s="261">
        <f t="shared" ca="1" si="51"/>
        <v>-5556.3888888888896</v>
      </c>
      <c r="AX44" s="261">
        <f t="shared" ca="1" si="51"/>
        <v>-5556.3888888888896</v>
      </c>
      <c r="AY44" s="261">
        <f t="shared" ref="AY44:CD44" ca="1" si="52">SUMIF($C:$C,$F44,AY:AY)</f>
        <v>-5556.3888888888896</v>
      </c>
      <c r="AZ44" s="261">
        <f t="shared" ca="1" si="52"/>
        <v>-5556.3888888888896</v>
      </c>
      <c r="BA44" s="261">
        <f t="shared" ca="1" si="52"/>
        <v>-5556.3888888888896</v>
      </c>
      <c r="BB44" s="261">
        <f t="shared" ca="1" si="52"/>
        <v>-5556.3888888888896</v>
      </c>
      <c r="BC44" s="261">
        <f t="shared" ca="1" si="52"/>
        <v>-5556.3888888888896</v>
      </c>
      <c r="BD44" s="261">
        <f t="shared" ca="1" si="52"/>
        <v>-5556.3888888888896</v>
      </c>
      <c r="BE44" s="261">
        <f t="shared" ca="1" si="52"/>
        <v>-5556.3888888888896</v>
      </c>
      <c r="BF44" s="261">
        <f t="shared" ca="1" si="52"/>
        <v>-5556.3888888888896</v>
      </c>
      <c r="BG44" s="261">
        <f t="shared" ca="1" si="52"/>
        <v>-5556.3888888888896</v>
      </c>
      <c r="BH44" s="261">
        <f t="shared" ca="1" si="52"/>
        <v>-5556.3888888888896</v>
      </c>
      <c r="BI44" s="261">
        <f t="shared" ca="1" si="52"/>
        <v>-5556.3888888888896</v>
      </c>
      <c r="BJ44" s="261">
        <f t="shared" ca="1" si="52"/>
        <v>-5556.3888888888896</v>
      </c>
      <c r="BK44" s="261">
        <f t="shared" ca="1" si="52"/>
        <v>-5556.3888888888896</v>
      </c>
      <c r="BL44" s="261">
        <f t="shared" ca="1" si="52"/>
        <v>-5556.3888888888896</v>
      </c>
      <c r="BM44" s="261">
        <f t="shared" ca="1" si="52"/>
        <v>-5556.3888888888896</v>
      </c>
      <c r="BN44" s="261">
        <f t="shared" ca="1" si="52"/>
        <v>-5556.3888888888896</v>
      </c>
      <c r="BO44" s="261">
        <f t="shared" ca="1" si="52"/>
        <v>-5556.3888888888896</v>
      </c>
      <c r="BP44" s="261">
        <f t="shared" ca="1" si="52"/>
        <v>-5556.3888888888896</v>
      </c>
      <c r="BQ44" s="261">
        <f t="shared" ca="1" si="52"/>
        <v>-5556.3888888888896</v>
      </c>
      <c r="BR44" s="261">
        <f t="shared" ca="1" si="52"/>
        <v>-5556.3888888888896</v>
      </c>
      <c r="BS44" s="261">
        <f t="shared" ca="1" si="52"/>
        <v>-5556.3888888888896</v>
      </c>
      <c r="BT44" s="261">
        <f t="shared" ca="1" si="52"/>
        <v>-5556.3888888888896</v>
      </c>
      <c r="BU44" s="261">
        <f t="shared" ca="1" si="52"/>
        <v>-5556.3888888888896</v>
      </c>
      <c r="BV44" s="261">
        <f t="shared" ca="1" si="52"/>
        <v>-5556.3888888888896</v>
      </c>
      <c r="BW44" s="261">
        <f t="shared" ca="1" si="52"/>
        <v>-5556.3888888888896</v>
      </c>
      <c r="BX44" s="261">
        <f t="shared" ca="1" si="52"/>
        <v>-5556.3888888888896</v>
      </c>
      <c r="BY44" s="261">
        <f t="shared" ca="1" si="52"/>
        <v>-5556.3888888888896</v>
      </c>
      <c r="BZ44" s="261">
        <f t="shared" ca="1" si="52"/>
        <v>-5556.3888888888896</v>
      </c>
      <c r="CA44" s="261">
        <f t="shared" ca="1" si="52"/>
        <v>-5556.3888888888896</v>
      </c>
      <c r="CB44" s="261">
        <f t="shared" ca="1" si="52"/>
        <v>-5556.3888888888896</v>
      </c>
      <c r="CC44" s="261">
        <f t="shared" ca="1" si="52"/>
        <v>-5556.3888888888896</v>
      </c>
      <c r="CD44" s="261">
        <f t="shared" ca="1" si="52"/>
        <v>-5556.3888888888896</v>
      </c>
      <c r="CE44" s="261">
        <f t="shared" ref="CE44:DL44" ca="1" si="53">SUMIF($C:$C,$F44,CE:CE)</f>
        <v>-5556.3888888888896</v>
      </c>
      <c r="CF44" s="261">
        <f t="shared" ca="1" si="53"/>
        <v>-5556.3888888888896</v>
      </c>
      <c r="CG44" s="261">
        <f t="shared" ca="1" si="53"/>
        <v>-5556.3888888888896</v>
      </c>
      <c r="CH44" s="261">
        <f t="shared" ca="1" si="53"/>
        <v>-5556.3888888888896</v>
      </c>
      <c r="CI44" s="261">
        <f t="shared" ca="1" si="53"/>
        <v>-5556.3888888888896</v>
      </c>
      <c r="CJ44" s="261">
        <f t="shared" ca="1" si="53"/>
        <v>-5556.3888888888896</v>
      </c>
      <c r="CK44" s="261">
        <f t="shared" ca="1" si="53"/>
        <v>-5556.3888888888896</v>
      </c>
      <c r="CL44" s="261">
        <f t="shared" ca="1" si="53"/>
        <v>-5556.3888888888896</v>
      </c>
      <c r="CM44" s="261">
        <f t="shared" si="53"/>
        <v>0</v>
      </c>
      <c r="CN44" s="261" t="e">
        <f t="shared" si="53"/>
        <v>#REF!</v>
      </c>
      <c r="CO44" s="261" t="e">
        <f t="shared" si="53"/>
        <v>#REF!</v>
      </c>
      <c r="CP44" s="261" t="e">
        <f t="shared" si="53"/>
        <v>#REF!</v>
      </c>
      <c r="CQ44" s="261" t="e">
        <f t="shared" si="53"/>
        <v>#REF!</v>
      </c>
      <c r="CR44" s="261" t="e">
        <f t="shared" si="53"/>
        <v>#REF!</v>
      </c>
      <c r="CS44" s="261" t="e">
        <f t="shared" si="53"/>
        <v>#REF!</v>
      </c>
      <c r="CT44" s="261" t="e">
        <f t="shared" si="53"/>
        <v>#REF!</v>
      </c>
      <c r="CU44" s="261" t="e">
        <f t="shared" si="53"/>
        <v>#REF!</v>
      </c>
      <c r="CV44" s="261" t="e">
        <f t="shared" si="53"/>
        <v>#REF!</v>
      </c>
      <c r="CW44" s="261" t="e">
        <f t="shared" si="53"/>
        <v>#REF!</v>
      </c>
      <c r="CX44" s="261" t="e">
        <f t="shared" si="53"/>
        <v>#REF!</v>
      </c>
      <c r="CY44" s="261" t="e">
        <f t="shared" si="53"/>
        <v>#REF!</v>
      </c>
      <c r="CZ44" s="261" t="e">
        <f t="shared" si="53"/>
        <v>#REF!</v>
      </c>
      <c r="DA44" s="261" t="e">
        <f t="shared" si="53"/>
        <v>#REF!</v>
      </c>
      <c r="DB44" s="261" t="e">
        <f t="shared" si="53"/>
        <v>#REF!</v>
      </c>
      <c r="DC44" s="261" t="e">
        <f t="shared" si="53"/>
        <v>#REF!</v>
      </c>
      <c r="DD44" s="261" t="e">
        <f t="shared" si="53"/>
        <v>#REF!</v>
      </c>
      <c r="DE44" s="261" t="e">
        <f t="shared" si="53"/>
        <v>#REF!</v>
      </c>
      <c r="DF44" s="261" t="e">
        <f t="shared" si="53"/>
        <v>#REF!</v>
      </c>
      <c r="DG44" s="261" t="e">
        <f t="shared" si="53"/>
        <v>#REF!</v>
      </c>
      <c r="DH44" s="261" t="e">
        <f t="shared" si="53"/>
        <v>#REF!</v>
      </c>
      <c r="DI44" s="261" t="e">
        <f t="shared" si="53"/>
        <v>#REF!</v>
      </c>
      <c r="DJ44" s="261" t="e">
        <f t="shared" si="53"/>
        <v>#REF!</v>
      </c>
      <c r="DK44" s="261" t="e">
        <f t="shared" si="53"/>
        <v>#REF!</v>
      </c>
      <c r="DL44" s="261" t="e">
        <f t="shared" si="53"/>
        <v>#REF!</v>
      </c>
    </row>
    <row r="45" spans="1: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1:116" hidden="1" x14ac:dyDescent="0.4">
      <c r="B46" t="s">
        <v>233</v>
      </c>
      <c r="G46" s="12" t="s">
        <v>608</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1:116" hidden="1" x14ac:dyDescent="0.4">
      <c r="B47" t="s">
        <v>233</v>
      </c>
      <c r="E47" t="s">
        <v>233</v>
      </c>
      <c r="F47" t="s">
        <v>233</v>
      </c>
      <c r="G47" s="27" t="s">
        <v>609</v>
      </c>
      <c r="H47" s="27"/>
      <c r="I47" s="27"/>
      <c r="J47" s="28"/>
      <c r="K47" s="63">
        <f t="shared" ref="K47:P47" si="54">SUMIF($4:$4,K$3,47:47)</f>
        <v>0</v>
      </c>
      <c r="L47" s="63">
        <f t="shared" si="54"/>
        <v>0</v>
      </c>
      <c r="M47" s="63">
        <f t="shared" si="54"/>
        <v>0</v>
      </c>
      <c r="N47" s="63">
        <f t="shared" si="54"/>
        <v>0</v>
      </c>
      <c r="O47" s="63">
        <f t="shared" si="54"/>
        <v>0</v>
      </c>
      <c r="P47" s="63">
        <f t="shared" si="54"/>
        <v>0</v>
      </c>
      <c r="Q47" s="28"/>
      <c r="R47"/>
      <c r="S47" s="261">
        <f t="shared" ref="S47:AX47" si="55">SUMIF($C:$C,$F47,S:S)</f>
        <v>0</v>
      </c>
      <c r="T47" s="261">
        <f t="shared" si="55"/>
        <v>0</v>
      </c>
      <c r="U47" s="261">
        <f t="shared" si="55"/>
        <v>0</v>
      </c>
      <c r="V47" s="261">
        <f t="shared" si="55"/>
        <v>0</v>
      </c>
      <c r="W47" s="261">
        <f t="shared" si="55"/>
        <v>0</v>
      </c>
      <c r="X47" s="261">
        <f t="shared" si="55"/>
        <v>0</v>
      </c>
      <c r="Y47" s="261">
        <f t="shared" si="55"/>
        <v>0</v>
      </c>
      <c r="Z47" s="261">
        <f t="shared" si="55"/>
        <v>0</v>
      </c>
      <c r="AA47" s="261">
        <f t="shared" si="55"/>
        <v>0</v>
      </c>
      <c r="AB47" s="261">
        <f t="shared" si="55"/>
        <v>0</v>
      </c>
      <c r="AC47" s="261">
        <f t="shared" si="55"/>
        <v>0</v>
      </c>
      <c r="AD47" s="261">
        <f t="shared" si="55"/>
        <v>0</v>
      </c>
      <c r="AE47" s="261">
        <f t="shared" si="55"/>
        <v>0</v>
      </c>
      <c r="AF47" s="261">
        <f t="shared" si="55"/>
        <v>0</v>
      </c>
      <c r="AG47" s="261">
        <f t="shared" si="55"/>
        <v>0</v>
      </c>
      <c r="AH47" s="261">
        <f t="shared" si="55"/>
        <v>0</v>
      </c>
      <c r="AI47" s="261">
        <f t="shared" si="55"/>
        <v>0</v>
      </c>
      <c r="AJ47" s="261">
        <f t="shared" si="55"/>
        <v>0</v>
      </c>
      <c r="AK47" s="261">
        <f t="shared" si="55"/>
        <v>0</v>
      </c>
      <c r="AL47" s="261">
        <f t="shared" si="55"/>
        <v>0</v>
      </c>
      <c r="AM47" s="261">
        <f t="shared" si="55"/>
        <v>0</v>
      </c>
      <c r="AN47" s="261">
        <f t="shared" si="55"/>
        <v>0</v>
      </c>
      <c r="AO47" s="261">
        <f t="shared" si="55"/>
        <v>0</v>
      </c>
      <c r="AP47" s="261">
        <f t="shared" si="55"/>
        <v>0</v>
      </c>
      <c r="AQ47" s="261">
        <f t="shared" si="55"/>
        <v>0</v>
      </c>
      <c r="AR47" s="261">
        <f t="shared" si="55"/>
        <v>0</v>
      </c>
      <c r="AS47" s="261">
        <f t="shared" si="55"/>
        <v>0</v>
      </c>
      <c r="AT47" s="261">
        <f t="shared" si="55"/>
        <v>0</v>
      </c>
      <c r="AU47" s="261">
        <f t="shared" si="55"/>
        <v>0</v>
      </c>
      <c r="AV47" s="261">
        <f t="shared" si="55"/>
        <v>0</v>
      </c>
      <c r="AW47" s="261">
        <f t="shared" si="55"/>
        <v>0</v>
      </c>
      <c r="AX47" s="261">
        <f t="shared" si="55"/>
        <v>0</v>
      </c>
      <c r="AY47" s="261">
        <f t="shared" ref="AY47:CD47" si="56">SUMIF($C:$C,$F47,AY:AY)</f>
        <v>0</v>
      </c>
      <c r="AZ47" s="261">
        <f t="shared" si="56"/>
        <v>0</v>
      </c>
      <c r="BA47" s="261">
        <f t="shared" si="56"/>
        <v>0</v>
      </c>
      <c r="BB47" s="261">
        <f t="shared" si="56"/>
        <v>0</v>
      </c>
      <c r="BC47" s="261">
        <f t="shared" si="56"/>
        <v>0</v>
      </c>
      <c r="BD47" s="261">
        <f t="shared" si="56"/>
        <v>0</v>
      </c>
      <c r="BE47" s="261">
        <f t="shared" si="56"/>
        <v>0</v>
      </c>
      <c r="BF47" s="261">
        <f t="shared" si="56"/>
        <v>0</v>
      </c>
      <c r="BG47" s="261">
        <f t="shared" si="56"/>
        <v>0</v>
      </c>
      <c r="BH47" s="261">
        <f t="shared" si="56"/>
        <v>0</v>
      </c>
      <c r="BI47" s="261">
        <f t="shared" si="56"/>
        <v>0</v>
      </c>
      <c r="BJ47" s="261">
        <f t="shared" si="56"/>
        <v>0</v>
      </c>
      <c r="BK47" s="261">
        <f t="shared" si="56"/>
        <v>0</v>
      </c>
      <c r="BL47" s="261">
        <f t="shared" si="56"/>
        <v>0</v>
      </c>
      <c r="BM47" s="261">
        <f t="shared" si="56"/>
        <v>0</v>
      </c>
      <c r="BN47" s="261">
        <f t="shared" si="56"/>
        <v>0</v>
      </c>
      <c r="BO47" s="261">
        <f t="shared" si="56"/>
        <v>0</v>
      </c>
      <c r="BP47" s="261">
        <f t="shared" si="56"/>
        <v>0</v>
      </c>
      <c r="BQ47" s="261">
        <f t="shared" si="56"/>
        <v>0</v>
      </c>
      <c r="BR47" s="261">
        <f t="shared" si="56"/>
        <v>0</v>
      </c>
      <c r="BS47" s="261">
        <f t="shared" si="56"/>
        <v>0</v>
      </c>
      <c r="BT47" s="261">
        <f t="shared" si="56"/>
        <v>0</v>
      </c>
      <c r="BU47" s="261">
        <f t="shared" si="56"/>
        <v>0</v>
      </c>
      <c r="BV47" s="261">
        <f t="shared" si="56"/>
        <v>0</v>
      </c>
      <c r="BW47" s="261">
        <f t="shared" si="56"/>
        <v>0</v>
      </c>
      <c r="BX47" s="261">
        <f t="shared" si="56"/>
        <v>0</v>
      </c>
      <c r="BY47" s="261">
        <f t="shared" si="56"/>
        <v>0</v>
      </c>
      <c r="BZ47" s="261">
        <f t="shared" si="56"/>
        <v>0</v>
      </c>
      <c r="CA47" s="261">
        <f t="shared" si="56"/>
        <v>0</v>
      </c>
      <c r="CB47" s="261">
        <f t="shared" si="56"/>
        <v>0</v>
      </c>
      <c r="CC47" s="261">
        <f t="shared" si="56"/>
        <v>0</v>
      </c>
      <c r="CD47" s="261">
        <f t="shared" si="56"/>
        <v>0</v>
      </c>
      <c r="CE47" s="261">
        <f t="shared" ref="CE47:DL47" si="57">SUMIF($C:$C,$F47,CE:CE)</f>
        <v>0</v>
      </c>
      <c r="CF47" s="261">
        <f t="shared" si="57"/>
        <v>0</v>
      </c>
      <c r="CG47" s="261">
        <f t="shared" si="57"/>
        <v>0</v>
      </c>
      <c r="CH47" s="261">
        <f t="shared" si="57"/>
        <v>0</v>
      </c>
      <c r="CI47" s="261">
        <f t="shared" si="57"/>
        <v>0</v>
      </c>
      <c r="CJ47" s="261">
        <f t="shared" si="57"/>
        <v>0</v>
      </c>
      <c r="CK47" s="261">
        <f t="shared" si="57"/>
        <v>0</v>
      </c>
      <c r="CL47" s="261">
        <f t="shared" si="57"/>
        <v>0</v>
      </c>
      <c r="CM47" s="261">
        <f t="shared" si="57"/>
        <v>0</v>
      </c>
      <c r="CN47" s="261">
        <f t="shared" si="57"/>
        <v>0</v>
      </c>
      <c r="CO47" s="261">
        <f t="shared" si="57"/>
        <v>0</v>
      </c>
      <c r="CP47" s="261">
        <f t="shared" si="57"/>
        <v>0</v>
      </c>
      <c r="CQ47" s="261">
        <f t="shared" si="57"/>
        <v>0</v>
      </c>
      <c r="CR47" s="261">
        <f t="shared" si="57"/>
        <v>0</v>
      </c>
      <c r="CS47" s="261">
        <f t="shared" si="57"/>
        <v>0</v>
      </c>
      <c r="CT47" s="261">
        <f t="shared" si="57"/>
        <v>0</v>
      </c>
      <c r="CU47" s="261">
        <f t="shared" si="57"/>
        <v>0</v>
      </c>
      <c r="CV47" s="261">
        <f t="shared" si="57"/>
        <v>0</v>
      </c>
      <c r="CW47" s="261">
        <f t="shared" si="57"/>
        <v>0</v>
      </c>
      <c r="CX47" s="261">
        <f t="shared" si="57"/>
        <v>0</v>
      </c>
      <c r="CY47" s="261">
        <f t="shared" si="57"/>
        <v>0</v>
      </c>
      <c r="CZ47" s="261">
        <f t="shared" si="57"/>
        <v>0</v>
      </c>
      <c r="DA47" s="261">
        <f t="shared" si="57"/>
        <v>0</v>
      </c>
      <c r="DB47" s="261">
        <f t="shared" si="57"/>
        <v>0</v>
      </c>
      <c r="DC47" s="261">
        <f t="shared" si="57"/>
        <v>0</v>
      </c>
      <c r="DD47" s="261">
        <f t="shared" si="57"/>
        <v>0</v>
      </c>
      <c r="DE47" s="261">
        <f t="shared" si="57"/>
        <v>0</v>
      </c>
      <c r="DF47" s="261">
        <f t="shared" si="57"/>
        <v>0</v>
      </c>
      <c r="DG47" s="261">
        <f t="shared" si="57"/>
        <v>0</v>
      </c>
      <c r="DH47" s="261">
        <f t="shared" si="57"/>
        <v>0</v>
      </c>
      <c r="DI47" s="261">
        <f t="shared" si="57"/>
        <v>0</v>
      </c>
      <c r="DJ47" s="261">
        <f t="shared" si="57"/>
        <v>0</v>
      </c>
      <c r="DK47" s="261">
        <f t="shared" si="57"/>
        <v>0</v>
      </c>
      <c r="DL47" s="261">
        <f t="shared" si="57"/>
        <v>0</v>
      </c>
    </row>
    <row r="48" spans="1: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610</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611</v>
      </c>
      <c r="H50" s="27"/>
      <c r="I50" s="27"/>
      <c r="J50" s="28"/>
      <c r="K50" s="63">
        <f t="shared" ref="K50:P50" si="58">SUMIF($4:$4,K$3,50:50)</f>
        <v>0</v>
      </c>
      <c r="L50" s="63">
        <f t="shared" si="58"/>
        <v>0</v>
      </c>
      <c r="M50" s="63">
        <f t="shared" si="58"/>
        <v>0</v>
      </c>
      <c r="N50" s="63">
        <f t="shared" si="58"/>
        <v>0</v>
      </c>
      <c r="O50" s="63">
        <f t="shared" si="58"/>
        <v>0</v>
      </c>
      <c r="P50" s="63">
        <f t="shared" si="58"/>
        <v>0</v>
      </c>
      <c r="Q50" s="28"/>
      <c r="R50"/>
      <c r="S50" s="261">
        <f t="shared" ref="S50:AX50" si="59">SUMIF($C:$C,$F50,S:S)</f>
        <v>0</v>
      </c>
      <c r="T50" s="261">
        <f t="shared" si="59"/>
        <v>0</v>
      </c>
      <c r="U50" s="261">
        <f t="shared" si="59"/>
        <v>0</v>
      </c>
      <c r="V50" s="261">
        <f t="shared" si="59"/>
        <v>0</v>
      </c>
      <c r="W50" s="261">
        <f t="shared" si="59"/>
        <v>0</v>
      </c>
      <c r="X50" s="261">
        <f t="shared" si="59"/>
        <v>0</v>
      </c>
      <c r="Y50" s="261">
        <f t="shared" si="59"/>
        <v>0</v>
      </c>
      <c r="Z50" s="261">
        <f t="shared" si="59"/>
        <v>0</v>
      </c>
      <c r="AA50" s="261">
        <f t="shared" si="59"/>
        <v>0</v>
      </c>
      <c r="AB50" s="261">
        <f t="shared" si="59"/>
        <v>0</v>
      </c>
      <c r="AC50" s="261">
        <f t="shared" si="59"/>
        <v>0</v>
      </c>
      <c r="AD50" s="261">
        <f t="shared" si="59"/>
        <v>0</v>
      </c>
      <c r="AE50" s="261">
        <f t="shared" si="59"/>
        <v>0</v>
      </c>
      <c r="AF50" s="261">
        <f t="shared" si="59"/>
        <v>0</v>
      </c>
      <c r="AG50" s="261">
        <f t="shared" si="59"/>
        <v>0</v>
      </c>
      <c r="AH50" s="261">
        <f t="shared" si="59"/>
        <v>0</v>
      </c>
      <c r="AI50" s="261">
        <f t="shared" si="59"/>
        <v>0</v>
      </c>
      <c r="AJ50" s="261">
        <f t="shared" si="59"/>
        <v>0</v>
      </c>
      <c r="AK50" s="261">
        <f t="shared" si="59"/>
        <v>0</v>
      </c>
      <c r="AL50" s="261">
        <f t="shared" si="59"/>
        <v>0</v>
      </c>
      <c r="AM50" s="261">
        <f t="shared" si="59"/>
        <v>0</v>
      </c>
      <c r="AN50" s="261">
        <f t="shared" si="59"/>
        <v>0</v>
      </c>
      <c r="AO50" s="261">
        <f t="shared" si="59"/>
        <v>0</v>
      </c>
      <c r="AP50" s="261">
        <f t="shared" si="59"/>
        <v>0</v>
      </c>
      <c r="AQ50" s="261">
        <f t="shared" si="59"/>
        <v>0</v>
      </c>
      <c r="AR50" s="261">
        <f t="shared" si="59"/>
        <v>0</v>
      </c>
      <c r="AS50" s="261">
        <f t="shared" si="59"/>
        <v>0</v>
      </c>
      <c r="AT50" s="261">
        <f t="shared" si="59"/>
        <v>0</v>
      </c>
      <c r="AU50" s="261">
        <f t="shared" si="59"/>
        <v>0</v>
      </c>
      <c r="AV50" s="261">
        <f t="shared" si="59"/>
        <v>0</v>
      </c>
      <c r="AW50" s="261">
        <f t="shared" si="59"/>
        <v>0</v>
      </c>
      <c r="AX50" s="261">
        <f t="shared" si="59"/>
        <v>0</v>
      </c>
      <c r="AY50" s="261">
        <f t="shared" ref="AY50:CD50" si="60">SUMIF($C:$C,$F50,AY:AY)</f>
        <v>0</v>
      </c>
      <c r="AZ50" s="261">
        <f t="shared" si="60"/>
        <v>0</v>
      </c>
      <c r="BA50" s="261">
        <f t="shared" si="60"/>
        <v>0</v>
      </c>
      <c r="BB50" s="261">
        <f t="shared" si="60"/>
        <v>0</v>
      </c>
      <c r="BC50" s="261">
        <f t="shared" si="60"/>
        <v>0</v>
      </c>
      <c r="BD50" s="261">
        <f t="shared" si="60"/>
        <v>0</v>
      </c>
      <c r="BE50" s="261">
        <f t="shared" si="60"/>
        <v>0</v>
      </c>
      <c r="BF50" s="261">
        <f t="shared" si="60"/>
        <v>0</v>
      </c>
      <c r="BG50" s="261">
        <f t="shared" si="60"/>
        <v>0</v>
      </c>
      <c r="BH50" s="261">
        <f t="shared" si="60"/>
        <v>0</v>
      </c>
      <c r="BI50" s="261">
        <f t="shared" si="60"/>
        <v>0</v>
      </c>
      <c r="BJ50" s="261">
        <f t="shared" si="60"/>
        <v>0</v>
      </c>
      <c r="BK50" s="261">
        <f t="shared" si="60"/>
        <v>0</v>
      </c>
      <c r="BL50" s="261">
        <f t="shared" si="60"/>
        <v>0</v>
      </c>
      <c r="BM50" s="261">
        <f t="shared" si="60"/>
        <v>0</v>
      </c>
      <c r="BN50" s="261">
        <f t="shared" si="60"/>
        <v>0</v>
      </c>
      <c r="BO50" s="261">
        <f t="shared" si="60"/>
        <v>0</v>
      </c>
      <c r="BP50" s="261">
        <f t="shared" si="60"/>
        <v>0</v>
      </c>
      <c r="BQ50" s="261">
        <f t="shared" si="60"/>
        <v>0</v>
      </c>
      <c r="BR50" s="261">
        <f t="shared" si="60"/>
        <v>0</v>
      </c>
      <c r="BS50" s="261">
        <f t="shared" si="60"/>
        <v>0</v>
      </c>
      <c r="BT50" s="261">
        <f t="shared" si="60"/>
        <v>0</v>
      </c>
      <c r="BU50" s="261">
        <f t="shared" si="60"/>
        <v>0</v>
      </c>
      <c r="BV50" s="261">
        <f t="shared" si="60"/>
        <v>0</v>
      </c>
      <c r="BW50" s="261">
        <f t="shared" si="60"/>
        <v>0</v>
      </c>
      <c r="BX50" s="261">
        <f t="shared" si="60"/>
        <v>0</v>
      </c>
      <c r="BY50" s="261">
        <f t="shared" si="60"/>
        <v>0</v>
      </c>
      <c r="BZ50" s="261">
        <f t="shared" si="60"/>
        <v>0</v>
      </c>
      <c r="CA50" s="261">
        <f t="shared" si="60"/>
        <v>0</v>
      </c>
      <c r="CB50" s="261">
        <f t="shared" si="60"/>
        <v>0</v>
      </c>
      <c r="CC50" s="261">
        <f t="shared" si="60"/>
        <v>0</v>
      </c>
      <c r="CD50" s="261">
        <f t="shared" si="60"/>
        <v>0</v>
      </c>
      <c r="CE50" s="261">
        <f t="shared" ref="CE50:DL50" si="61">SUMIF($C:$C,$F50,CE:CE)</f>
        <v>0</v>
      </c>
      <c r="CF50" s="261">
        <f t="shared" si="61"/>
        <v>0</v>
      </c>
      <c r="CG50" s="261">
        <f t="shared" si="61"/>
        <v>0</v>
      </c>
      <c r="CH50" s="261">
        <f t="shared" si="61"/>
        <v>0</v>
      </c>
      <c r="CI50" s="261">
        <f t="shared" si="61"/>
        <v>0</v>
      </c>
      <c r="CJ50" s="261">
        <f t="shared" si="61"/>
        <v>0</v>
      </c>
      <c r="CK50" s="261">
        <f t="shared" si="61"/>
        <v>0</v>
      </c>
      <c r="CL50" s="261">
        <f t="shared" si="61"/>
        <v>0</v>
      </c>
      <c r="CM50" s="261">
        <f t="shared" si="61"/>
        <v>0</v>
      </c>
      <c r="CN50" s="261">
        <f t="shared" si="61"/>
        <v>0</v>
      </c>
      <c r="CO50" s="261">
        <f t="shared" si="61"/>
        <v>0</v>
      </c>
      <c r="CP50" s="261">
        <f t="shared" si="61"/>
        <v>0</v>
      </c>
      <c r="CQ50" s="261">
        <f t="shared" si="61"/>
        <v>0</v>
      </c>
      <c r="CR50" s="261">
        <f t="shared" si="61"/>
        <v>0</v>
      </c>
      <c r="CS50" s="261">
        <f t="shared" si="61"/>
        <v>0</v>
      </c>
      <c r="CT50" s="261">
        <f t="shared" si="61"/>
        <v>0</v>
      </c>
      <c r="CU50" s="261">
        <f t="shared" si="61"/>
        <v>0</v>
      </c>
      <c r="CV50" s="261">
        <f t="shared" si="61"/>
        <v>0</v>
      </c>
      <c r="CW50" s="261">
        <f t="shared" si="61"/>
        <v>0</v>
      </c>
      <c r="CX50" s="261">
        <f t="shared" si="61"/>
        <v>0</v>
      </c>
      <c r="CY50" s="261">
        <f t="shared" si="61"/>
        <v>0</v>
      </c>
      <c r="CZ50" s="261">
        <f t="shared" si="61"/>
        <v>0</v>
      </c>
      <c r="DA50" s="261">
        <f t="shared" si="61"/>
        <v>0</v>
      </c>
      <c r="DB50" s="261">
        <f t="shared" si="61"/>
        <v>0</v>
      </c>
      <c r="DC50" s="261">
        <f t="shared" si="61"/>
        <v>0</v>
      </c>
      <c r="DD50" s="261">
        <f t="shared" si="61"/>
        <v>0</v>
      </c>
      <c r="DE50" s="261">
        <f t="shared" si="61"/>
        <v>0</v>
      </c>
      <c r="DF50" s="261">
        <f t="shared" si="61"/>
        <v>0</v>
      </c>
      <c r="DG50" s="261">
        <f t="shared" si="61"/>
        <v>0</v>
      </c>
      <c r="DH50" s="261">
        <f t="shared" si="61"/>
        <v>0</v>
      </c>
      <c r="DI50" s="261">
        <f t="shared" si="61"/>
        <v>0</v>
      </c>
      <c r="DJ50" s="261">
        <f t="shared" si="61"/>
        <v>0</v>
      </c>
      <c r="DK50" s="261">
        <f t="shared" si="61"/>
        <v>0</v>
      </c>
      <c r="DL50" s="261">
        <f t="shared" si="61"/>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612</v>
      </c>
      <c r="H52" s="27"/>
      <c r="I52" s="27"/>
      <c r="J52" s="28"/>
      <c r="K52" s="28">
        <f t="shared" ref="K52:P54" ca="1" si="62">SUMIF($4:$4,K$3,52:52)</f>
        <v>676781.2666666666</v>
      </c>
      <c r="L52" s="28">
        <f t="shared" ca="1" si="62"/>
        <v>7890022.0800000001</v>
      </c>
      <c r="M52" s="28">
        <f t="shared" ca="1" si="62"/>
        <v>19533532.017333332</v>
      </c>
      <c r="N52" s="28">
        <f t="shared" ca="1" si="62"/>
        <v>25002552.451533344</v>
      </c>
      <c r="O52" s="28">
        <f t="shared" ca="1" si="62"/>
        <v>24979263.907443341</v>
      </c>
      <c r="P52" s="28">
        <f t="shared" ca="1" si="62"/>
        <v>24954810.936148833</v>
      </c>
      <c r="Q52" s="28"/>
      <c r="R52"/>
      <c r="S52" s="28">
        <f t="shared" ref="S52:AX52" si="63">+S39+S44+S47+S50</f>
        <v>-39649.477777777778</v>
      </c>
      <c r="T52" s="28">
        <f t="shared" ca="1" si="63"/>
        <v>-33677.255555555559</v>
      </c>
      <c r="U52" s="28">
        <f t="shared" ca="1" si="63"/>
        <v>-24371.700000000004</v>
      </c>
      <c r="V52" s="28">
        <f t="shared" ca="1" si="63"/>
        <v>-11724.47777777778</v>
      </c>
      <c r="W52" s="28">
        <f t="shared" ca="1" si="63"/>
        <v>4942.1888888888916</v>
      </c>
      <c r="X52" s="28">
        <f t="shared" ca="1" si="63"/>
        <v>24942.188888888901</v>
      </c>
      <c r="Y52" s="28">
        <f t="shared" ca="1" si="63"/>
        <v>48275.522222222229</v>
      </c>
      <c r="Z52" s="28">
        <f t="shared" ca="1" si="63"/>
        <v>74942.188888888908</v>
      </c>
      <c r="AA52" s="28">
        <f t="shared" ca="1" si="63"/>
        <v>104942.18888888891</v>
      </c>
      <c r="AB52" s="28">
        <f t="shared" ca="1" si="63"/>
        <v>138275.52222222221</v>
      </c>
      <c r="AC52" s="28">
        <f t="shared" ca="1" si="63"/>
        <v>174942.18888888886</v>
      </c>
      <c r="AD52" s="28">
        <f t="shared" ca="1" si="63"/>
        <v>214942.18888888886</v>
      </c>
      <c r="AE52" s="28">
        <f t="shared" ca="1" si="63"/>
        <v>247837.95111111112</v>
      </c>
      <c r="AF52" s="28">
        <f t="shared" ca="1" si="63"/>
        <v>299943.5066666666</v>
      </c>
      <c r="AG52" s="28">
        <f t="shared" ca="1" si="63"/>
        <v>358649.06222222222</v>
      </c>
      <c r="AH52" s="28">
        <f t="shared" ca="1" si="63"/>
        <v>423954.61777777784</v>
      </c>
      <c r="AI52" s="28">
        <f t="shared" ca="1" si="63"/>
        <v>496554.61777777778</v>
      </c>
      <c r="AJ52" s="28">
        <f t="shared" ca="1" si="63"/>
        <v>575754.61777777772</v>
      </c>
      <c r="AK52" s="28">
        <f t="shared" ca="1" si="63"/>
        <v>661554.61777777784</v>
      </c>
      <c r="AL52" s="28">
        <f t="shared" ca="1" si="63"/>
        <v>753954.61777777772</v>
      </c>
      <c r="AM52" s="28">
        <f t="shared" ca="1" si="63"/>
        <v>852954.61777777772</v>
      </c>
      <c r="AN52" s="28">
        <f t="shared" ca="1" si="63"/>
        <v>958554.61777777772</v>
      </c>
      <c r="AO52" s="28">
        <f t="shared" ca="1" si="63"/>
        <v>1070754.6177777776</v>
      </c>
      <c r="AP52" s="28">
        <f t="shared" ca="1" si="63"/>
        <v>1189554.6177777776</v>
      </c>
      <c r="AQ52" s="28">
        <f t="shared" ca="1" si="63"/>
        <v>1313194.334777778</v>
      </c>
      <c r="AR52" s="28">
        <f t="shared" ca="1" si="63"/>
        <v>1359394.3347777778</v>
      </c>
      <c r="AS52" s="28">
        <f t="shared" ca="1" si="63"/>
        <v>1408894.3347777778</v>
      </c>
      <c r="AT52" s="28">
        <f t="shared" ca="1" si="63"/>
        <v>1461694.3347777775</v>
      </c>
      <c r="AU52" s="28">
        <f t="shared" ca="1" si="63"/>
        <v>1517794.3347777778</v>
      </c>
      <c r="AV52" s="28">
        <f t="shared" ca="1" si="63"/>
        <v>1577194.3347777775</v>
      </c>
      <c r="AW52" s="28">
        <f t="shared" ca="1" si="63"/>
        <v>1639894.3347777778</v>
      </c>
      <c r="AX52" s="28">
        <f t="shared" ca="1" si="63"/>
        <v>1705894.3347777778</v>
      </c>
      <c r="AY52" s="28">
        <f t="shared" ref="AY52:CD52" ca="1" si="64">+AY39+AY44+AY47+AY50</f>
        <v>1775194.3347777778</v>
      </c>
      <c r="AZ52" s="28">
        <f t="shared" ca="1" si="64"/>
        <v>1847794.3347777778</v>
      </c>
      <c r="BA52" s="28">
        <f t="shared" ca="1" si="64"/>
        <v>1923694.3347777775</v>
      </c>
      <c r="BB52" s="28">
        <f t="shared" ca="1" si="64"/>
        <v>2002894.3347777775</v>
      </c>
      <c r="BC52" s="28">
        <f t="shared" ca="1" si="64"/>
        <v>2083546.037627778</v>
      </c>
      <c r="BD52" s="28">
        <f t="shared" ca="1" si="64"/>
        <v>2083546.037627778</v>
      </c>
      <c r="BE52" s="28">
        <f t="shared" ca="1" si="64"/>
        <v>2083546.037627778</v>
      </c>
      <c r="BF52" s="28">
        <f t="shared" ca="1" si="64"/>
        <v>2083546.037627778</v>
      </c>
      <c r="BG52" s="28">
        <f t="shared" ca="1" si="64"/>
        <v>2083546.037627778</v>
      </c>
      <c r="BH52" s="28">
        <f t="shared" ca="1" si="64"/>
        <v>2083546.037627778</v>
      </c>
      <c r="BI52" s="28">
        <f t="shared" ca="1" si="64"/>
        <v>2083546.037627778</v>
      </c>
      <c r="BJ52" s="28">
        <f t="shared" ca="1" si="64"/>
        <v>2083546.037627778</v>
      </c>
      <c r="BK52" s="28">
        <f t="shared" ca="1" si="64"/>
        <v>2083546.037627778</v>
      </c>
      <c r="BL52" s="28">
        <f t="shared" ca="1" si="64"/>
        <v>2083546.037627778</v>
      </c>
      <c r="BM52" s="28">
        <f t="shared" ca="1" si="64"/>
        <v>2083546.037627778</v>
      </c>
      <c r="BN52" s="28">
        <f t="shared" ca="1" si="64"/>
        <v>2083546.037627778</v>
      </c>
      <c r="BO52" s="28">
        <f t="shared" ca="1" si="64"/>
        <v>2081605.325620278</v>
      </c>
      <c r="BP52" s="28">
        <f t="shared" ca="1" si="64"/>
        <v>2081605.325620278</v>
      </c>
      <c r="BQ52" s="28">
        <f t="shared" ca="1" si="64"/>
        <v>2081605.325620278</v>
      </c>
      <c r="BR52" s="28">
        <f t="shared" ca="1" si="64"/>
        <v>2081605.325620278</v>
      </c>
      <c r="BS52" s="28">
        <f t="shared" ca="1" si="64"/>
        <v>2081605.325620278</v>
      </c>
      <c r="BT52" s="28">
        <f t="shared" ca="1" si="64"/>
        <v>2081605.325620278</v>
      </c>
      <c r="BU52" s="28">
        <f t="shared" ca="1" si="64"/>
        <v>2081605.325620278</v>
      </c>
      <c r="BV52" s="28">
        <f t="shared" ca="1" si="64"/>
        <v>2081605.325620278</v>
      </c>
      <c r="BW52" s="28">
        <f t="shared" ca="1" si="64"/>
        <v>2081605.325620278</v>
      </c>
      <c r="BX52" s="28">
        <f t="shared" ca="1" si="64"/>
        <v>2081605.325620278</v>
      </c>
      <c r="BY52" s="28">
        <f t="shared" ca="1" si="64"/>
        <v>2081605.325620278</v>
      </c>
      <c r="BZ52" s="28">
        <f t="shared" ca="1" si="64"/>
        <v>2081605.325620278</v>
      </c>
      <c r="CA52" s="28">
        <f t="shared" ca="1" si="64"/>
        <v>2079567.5780124029</v>
      </c>
      <c r="CB52" s="28">
        <f t="shared" ca="1" si="64"/>
        <v>2079567.5780124029</v>
      </c>
      <c r="CC52" s="28">
        <f t="shared" ca="1" si="64"/>
        <v>2079567.5780124029</v>
      </c>
      <c r="CD52" s="28">
        <f t="shared" ca="1" si="64"/>
        <v>2079567.5780124029</v>
      </c>
      <c r="CE52" s="28">
        <f t="shared" ref="CE52:DL52" ca="1" si="65">+CE39+CE44+CE47+CE50</f>
        <v>2079567.5780124029</v>
      </c>
      <c r="CF52" s="28">
        <f t="shared" ca="1" si="65"/>
        <v>2079567.5780124029</v>
      </c>
      <c r="CG52" s="28">
        <f t="shared" ca="1" si="65"/>
        <v>2079567.5780124029</v>
      </c>
      <c r="CH52" s="28">
        <f t="shared" ca="1" si="65"/>
        <v>2079567.5780124029</v>
      </c>
      <c r="CI52" s="28">
        <f t="shared" ca="1" si="65"/>
        <v>2079567.5780124029</v>
      </c>
      <c r="CJ52" s="28">
        <f t="shared" ca="1" si="65"/>
        <v>2079567.5780124029</v>
      </c>
      <c r="CK52" s="28">
        <f t="shared" ca="1" si="65"/>
        <v>2079567.5780124029</v>
      </c>
      <c r="CL52" s="28">
        <f t="shared" ca="1" si="65"/>
        <v>2079567.5780124029</v>
      </c>
      <c r="CM52" s="28" t="e">
        <f t="shared" si="65"/>
        <v>#REF!</v>
      </c>
      <c r="CN52" s="28" t="e">
        <f t="shared" si="65"/>
        <v>#REF!</v>
      </c>
      <c r="CO52" s="28" t="e">
        <f t="shared" si="65"/>
        <v>#REF!</v>
      </c>
      <c r="CP52" s="28" t="e">
        <f t="shared" si="65"/>
        <v>#REF!</v>
      </c>
      <c r="CQ52" s="28" t="e">
        <f t="shared" si="65"/>
        <v>#REF!</v>
      </c>
      <c r="CR52" s="28" t="e">
        <f t="shared" si="65"/>
        <v>#REF!</v>
      </c>
      <c r="CS52" s="28" t="e">
        <f t="shared" si="65"/>
        <v>#REF!</v>
      </c>
      <c r="CT52" s="28" t="e">
        <f t="shared" si="65"/>
        <v>#REF!</v>
      </c>
      <c r="CU52" s="28" t="e">
        <f t="shared" si="65"/>
        <v>#REF!</v>
      </c>
      <c r="CV52" s="28" t="e">
        <f t="shared" si="65"/>
        <v>#REF!</v>
      </c>
      <c r="CW52" s="28" t="e">
        <f t="shared" si="65"/>
        <v>#REF!</v>
      </c>
      <c r="CX52" s="28" t="e">
        <f t="shared" si="65"/>
        <v>#REF!</v>
      </c>
      <c r="CY52" s="28" t="e">
        <f t="shared" si="65"/>
        <v>#REF!</v>
      </c>
      <c r="CZ52" s="28" t="e">
        <f t="shared" si="65"/>
        <v>#REF!</v>
      </c>
      <c r="DA52" s="28" t="e">
        <f t="shared" si="65"/>
        <v>#REF!</v>
      </c>
      <c r="DB52" s="28" t="e">
        <f t="shared" si="65"/>
        <v>#REF!</v>
      </c>
      <c r="DC52" s="28" t="e">
        <f t="shared" si="65"/>
        <v>#REF!</v>
      </c>
      <c r="DD52" s="28" t="e">
        <f t="shared" si="65"/>
        <v>#REF!</v>
      </c>
      <c r="DE52" s="28" t="e">
        <f t="shared" si="65"/>
        <v>#REF!</v>
      </c>
      <c r="DF52" s="28" t="e">
        <f t="shared" si="65"/>
        <v>#REF!</v>
      </c>
      <c r="DG52" s="28" t="e">
        <f t="shared" si="65"/>
        <v>#REF!</v>
      </c>
      <c r="DH52" s="28" t="e">
        <f t="shared" si="65"/>
        <v>#REF!</v>
      </c>
      <c r="DI52" s="28" t="e">
        <f t="shared" si="65"/>
        <v>#REF!</v>
      </c>
      <c r="DJ52" s="28" t="e">
        <f t="shared" si="65"/>
        <v>#REF!</v>
      </c>
      <c r="DK52" s="28" t="e">
        <f t="shared" si="65"/>
        <v>#REF!</v>
      </c>
      <c r="DL52" s="28" t="e">
        <f t="shared" si="65"/>
        <v>#REF!</v>
      </c>
    </row>
    <row r="53" spans="1:116" x14ac:dyDescent="0.4">
      <c r="G53" s="322" t="s">
        <v>613</v>
      </c>
      <c r="K53" s="238">
        <f t="shared" ca="1" si="62"/>
        <v>-178807.68611111111</v>
      </c>
      <c r="L53" s="238">
        <f t="shared" ca="1" si="62"/>
        <v>-1972505.52</v>
      </c>
      <c r="M53" s="238">
        <f t="shared" ca="1" si="62"/>
        <v>-4883383.0043333331</v>
      </c>
      <c r="N53" s="238">
        <f t="shared" ca="1" si="62"/>
        <v>-6250638.1128833359</v>
      </c>
      <c r="O53" s="238">
        <f t="shared" ca="1" si="62"/>
        <v>-6244815.9768608352</v>
      </c>
      <c r="P53" s="238">
        <f t="shared" ca="1" si="62"/>
        <v>-6238702.7340372084</v>
      </c>
      <c r="R53"/>
      <c r="S53" s="238">
        <v>300</v>
      </c>
      <c r="T53" s="238">
        <f t="shared" ref="T53:CD53" ca="1" si="66">-T52*$N$4</f>
        <v>8419.3138888888898</v>
      </c>
      <c r="U53" s="238">
        <f t="shared" ca="1" si="66"/>
        <v>6092.9250000000011</v>
      </c>
      <c r="V53" s="238">
        <f t="shared" ca="1" si="66"/>
        <v>2931.119444444445</v>
      </c>
      <c r="W53" s="238">
        <f t="shared" ca="1" si="66"/>
        <v>-1235.5472222222229</v>
      </c>
      <c r="X53" s="238">
        <f t="shared" ca="1" si="66"/>
        <v>-6235.5472222222252</v>
      </c>
      <c r="Y53" s="238">
        <f t="shared" ca="1" si="66"/>
        <v>-12068.880555555557</v>
      </c>
      <c r="Z53" s="238">
        <f t="shared" ca="1" si="66"/>
        <v>-18735.547222222227</v>
      </c>
      <c r="AA53" s="238">
        <f t="shared" ca="1" si="66"/>
        <v>-26235.547222222227</v>
      </c>
      <c r="AB53" s="238">
        <f t="shared" ca="1" si="66"/>
        <v>-34568.880555555552</v>
      </c>
      <c r="AC53" s="238">
        <f t="shared" ca="1" si="66"/>
        <v>-43735.547222222216</v>
      </c>
      <c r="AD53" s="238">
        <f t="shared" ca="1" si="66"/>
        <v>-53735.547222222216</v>
      </c>
      <c r="AE53" s="238">
        <f t="shared" ca="1" si="66"/>
        <v>-61959.48777777778</v>
      </c>
      <c r="AF53" s="238">
        <f t="shared" ca="1" si="66"/>
        <v>-74985.876666666649</v>
      </c>
      <c r="AG53" s="238">
        <f t="shared" ca="1" si="66"/>
        <v>-89662.265555555554</v>
      </c>
      <c r="AH53" s="238">
        <f t="shared" ca="1" si="66"/>
        <v>-105988.65444444446</v>
      </c>
      <c r="AI53" s="238">
        <f t="shared" ca="1" si="66"/>
        <v>-124138.65444444444</v>
      </c>
      <c r="AJ53" s="238">
        <f t="shared" ca="1" si="66"/>
        <v>-143938.65444444443</v>
      </c>
      <c r="AK53" s="238">
        <f t="shared" ca="1" si="66"/>
        <v>-165388.65444444446</v>
      </c>
      <c r="AL53" s="238">
        <f t="shared" ca="1" si="66"/>
        <v>-188488.65444444443</v>
      </c>
      <c r="AM53" s="238">
        <f t="shared" ca="1" si="66"/>
        <v>-213238.65444444443</v>
      </c>
      <c r="AN53" s="238">
        <f t="shared" ca="1" si="66"/>
        <v>-239638.65444444443</v>
      </c>
      <c r="AO53" s="238">
        <f t="shared" ca="1" si="66"/>
        <v>-267688.6544444444</v>
      </c>
      <c r="AP53" s="238">
        <f t="shared" ca="1" si="66"/>
        <v>-297388.6544444444</v>
      </c>
      <c r="AQ53" s="238">
        <f t="shared" ca="1" si="66"/>
        <v>-328298.5836944445</v>
      </c>
      <c r="AR53" s="238">
        <f t="shared" ca="1" si="66"/>
        <v>-339848.58369444445</v>
      </c>
      <c r="AS53" s="238">
        <f t="shared" ca="1" si="66"/>
        <v>-352223.58369444445</v>
      </c>
      <c r="AT53" s="238">
        <f t="shared" ca="1" si="66"/>
        <v>-365423.58369444439</v>
      </c>
      <c r="AU53" s="238">
        <f t="shared" ca="1" si="66"/>
        <v>-379448.58369444445</v>
      </c>
      <c r="AV53" s="238">
        <f t="shared" ca="1" si="66"/>
        <v>-394298.58369444439</v>
      </c>
      <c r="AW53" s="238">
        <f t="shared" ca="1" si="66"/>
        <v>-409973.58369444445</v>
      </c>
      <c r="AX53" s="238">
        <f t="shared" ca="1" si="66"/>
        <v>-426473.58369444445</v>
      </c>
      <c r="AY53" s="238">
        <f t="shared" ca="1" si="66"/>
        <v>-443798.58369444445</v>
      </c>
      <c r="AZ53" s="238">
        <f t="shared" ca="1" si="66"/>
        <v>-461948.58369444445</v>
      </c>
      <c r="BA53" s="238">
        <f t="shared" ca="1" si="66"/>
        <v>-480923.58369444439</v>
      </c>
      <c r="BB53" s="238">
        <f t="shared" ca="1" si="66"/>
        <v>-500723.58369444439</v>
      </c>
      <c r="BC53" s="238">
        <f t="shared" ca="1" si="66"/>
        <v>-520886.5094069445</v>
      </c>
      <c r="BD53" s="238">
        <f t="shared" ca="1" si="66"/>
        <v>-520886.5094069445</v>
      </c>
      <c r="BE53" s="238">
        <f t="shared" ca="1" si="66"/>
        <v>-520886.5094069445</v>
      </c>
      <c r="BF53" s="238">
        <f t="shared" ca="1" si="66"/>
        <v>-520886.5094069445</v>
      </c>
      <c r="BG53" s="238">
        <f t="shared" ca="1" si="66"/>
        <v>-520886.5094069445</v>
      </c>
      <c r="BH53" s="238">
        <f t="shared" ca="1" si="66"/>
        <v>-520886.5094069445</v>
      </c>
      <c r="BI53" s="238">
        <f t="shared" ca="1" si="66"/>
        <v>-520886.5094069445</v>
      </c>
      <c r="BJ53" s="238">
        <f t="shared" ca="1" si="66"/>
        <v>-520886.5094069445</v>
      </c>
      <c r="BK53" s="238">
        <f t="shared" ca="1" si="66"/>
        <v>-520886.5094069445</v>
      </c>
      <c r="BL53" s="238">
        <f t="shared" ca="1" si="66"/>
        <v>-520886.5094069445</v>
      </c>
      <c r="BM53" s="238">
        <f t="shared" ca="1" si="66"/>
        <v>-520886.5094069445</v>
      </c>
      <c r="BN53" s="238">
        <f t="shared" ca="1" si="66"/>
        <v>-520886.5094069445</v>
      </c>
      <c r="BO53" s="238">
        <f t="shared" ca="1" si="66"/>
        <v>-520401.3314050695</v>
      </c>
      <c r="BP53" s="238">
        <f t="shared" ca="1" si="66"/>
        <v>-520401.3314050695</v>
      </c>
      <c r="BQ53" s="238">
        <f t="shared" ca="1" si="66"/>
        <v>-520401.3314050695</v>
      </c>
      <c r="BR53" s="238">
        <f t="shared" ca="1" si="66"/>
        <v>-520401.3314050695</v>
      </c>
      <c r="BS53" s="238">
        <f t="shared" ca="1" si="66"/>
        <v>-520401.3314050695</v>
      </c>
      <c r="BT53" s="238">
        <f t="shared" ca="1" si="66"/>
        <v>-520401.3314050695</v>
      </c>
      <c r="BU53" s="238">
        <f t="shared" ca="1" si="66"/>
        <v>-520401.3314050695</v>
      </c>
      <c r="BV53" s="238">
        <f t="shared" ca="1" si="66"/>
        <v>-520401.3314050695</v>
      </c>
      <c r="BW53" s="238">
        <f t="shared" ca="1" si="66"/>
        <v>-520401.3314050695</v>
      </c>
      <c r="BX53" s="238">
        <f t="shared" ca="1" si="66"/>
        <v>-520401.3314050695</v>
      </c>
      <c r="BY53" s="238">
        <f t="shared" ca="1" si="66"/>
        <v>-520401.3314050695</v>
      </c>
      <c r="BZ53" s="238">
        <f t="shared" ca="1" si="66"/>
        <v>-520401.3314050695</v>
      </c>
      <c r="CA53" s="238">
        <f t="shared" ca="1" si="66"/>
        <v>-519891.89450310072</v>
      </c>
      <c r="CB53" s="238">
        <f t="shared" ca="1" si="66"/>
        <v>-519891.89450310072</v>
      </c>
      <c r="CC53" s="238">
        <f t="shared" ca="1" si="66"/>
        <v>-519891.89450310072</v>
      </c>
      <c r="CD53" s="238">
        <f t="shared" ca="1" si="66"/>
        <v>-519891.89450310072</v>
      </c>
      <c r="CE53" s="238">
        <f t="shared" ref="CE53:DL53" ca="1" si="67">-CE52*$N$4</f>
        <v>-519891.89450310072</v>
      </c>
      <c r="CF53" s="238">
        <f t="shared" ca="1" si="67"/>
        <v>-519891.89450310072</v>
      </c>
      <c r="CG53" s="238">
        <f t="shared" ca="1" si="67"/>
        <v>-519891.89450310072</v>
      </c>
      <c r="CH53" s="238">
        <f t="shared" ca="1" si="67"/>
        <v>-519891.89450310072</v>
      </c>
      <c r="CI53" s="238">
        <f t="shared" ca="1" si="67"/>
        <v>-519891.89450310072</v>
      </c>
      <c r="CJ53" s="238">
        <f t="shared" ca="1" si="67"/>
        <v>-519891.89450310072</v>
      </c>
      <c r="CK53" s="238">
        <f t="shared" ca="1" si="67"/>
        <v>-519891.89450310072</v>
      </c>
      <c r="CL53" s="238">
        <f t="shared" ca="1" si="67"/>
        <v>-519891.89450310072</v>
      </c>
      <c r="CM53" s="238" t="e">
        <f t="shared" si="67"/>
        <v>#REF!</v>
      </c>
      <c r="CN53" s="238" t="e">
        <f t="shared" si="67"/>
        <v>#REF!</v>
      </c>
      <c r="CO53" s="238" t="e">
        <f t="shared" si="67"/>
        <v>#REF!</v>
      </c>
      <c r="CP53" s="238" t="e">
        <f t="shared" si="67"/>
        <v>#REF!</v>
      </c>
      <c r="CQ53" s="238" t="e">
        <f t="shared" si="67"/>
        <v>#REF!</v>
      </c>
      <c r="CR53" s="238" t="e">
        <f t="shared" si="67"/>
        <v>#REF!</v>
      </c>
      <c r="CS53" s="238" t="e">
        <f t="shared" si="67"/>
        <v>#REF!</v>
      </c>
      <c r="CT53" s="238" t="e">
        <f t="shared" si="67"/>
        <v>#REF!</v>
      </c>
      <c r="CU53" s="238" t="e">
        <f t="shared" si="67"/>
        <v>#REF!</v>
      </c>
      <c r="CV53" s="238" t="e">
        <f t="shared" si="67"/>
        <v>#REF!</v>
      </c>
      <c r="CW53" s="238" t="e">
        <f t="shared" si="67"/>
        <v>#REF!</v>
      </c>
      <c r="CX53" s="238" t="e">
        <f t="shared" si="67"/>
        <v>#REF!</v>
      </c>
      <c r="CY53" s="238" t="e">
        <f t="shared" si="67"/>
        <v>#REF!</v>
      </c>
      <c r="CZ53" s="238" t="e">
        <f t="shared" si="67"/>
        <v>#REF!</v>
      </c>
      <c r="DA53" s="238" t="e">
        <f t="shared" si="67"/>
        <v>#REF!</v>
      </c>
      <c r="DB53" s="238" t="e">
        <f t="shared" si="67"/>
        <v>#REF!</v>
      </c>
      <c r="DC53" s="238" t="e">
        <f t="shared" si="67"/>
        <v>#REF!</v>
      </c>
      <c r="DD53" s="238" t="e">
        <f t="shared" si="67"/>
        <v>#REF!</v>
      </c>
      <c r="DE53" s="238" t="e">
        <f t="shared" si="67"/>
        <v>#REF!</v>
      </c>
      <c r="DF53" s="238" t="e">
        <f t="shared" si="67"/>
        <v>#REF!</v>
      </c>
      <c r="DG53" s="238" t="e">
        <f t="shared" si="67"/>
        <v>#REF!</v>
      </c>
      <c r="DH53" s="238" t="e">
        <f t="shared" si="67"/>
        <v>#REF!</v>
      </c>
      <c r="DI53" s="238" t="e">
        <f t="shared" si="67"/>
        <v>#REF!</v>
      </c>
      <c r="DJ53" s="238" t="e">
        <f t="shared" si="67"/>
        <v>#REF!</v>
      </c>
      <c r="DK53" s="238" t="e">
        <f t="shared" si="67"/>
        <v>#REF!</v>
      </c>
      <c r="DL53" s="238" t="e">
        <f t="shared" si="67"/>
        <v>#REF!</v>
      </c>
    </row>
    <row r="54" spans="1:116" x14ac:dyDescent="0.4">
      <c r="G54" s="27" t="s">
        <v>614</v>
      </c>
      <c r="H54" s="27"/>
      <c r="I54" s="27"/>
      <c r="J54" s="28"/>
      <c r="K54" s="28">
        <f t="shared" ca="1" si="62"/>
        <v>497973.58055555559</v>
      </c>
      <c r="L54" s="28">
        <f t="shared" ca="1" si="62"/>
        <v>5917516.5599999987</v>
      </c>
      <c r="M54" s="28">
        <f t="shared" ca="1" si="62"/>
        <v>14650149.012999998</v>
      </c>
      <c r="N54" s="28">
        <f t="shared" ca="1" si="62"/>
        <v>18751914.338650003</v>
      </c>
      <c r="O54" s="28">
        <f t="shared" ca="1" si="62"/>
        <v>18734447.930582505</v>
      </c>
      <c r="P54" s="28">
        <f t="shared" ca="1" si="62"/>
        <v>18716108.20211162</v>
      </c>
      <c r="Q54" s="28"/>
      <c r="R54"/>
      <c r="S54" s="28">
        <f t="shared" ref="S54:CD54" si="68">SUM(S52:S53)</f>
        <v>-39349.477777777778</v>
      </c>
      <c r="T54" s="28">
        <f t="shared" ca="1" si="68"/>
        <v>-25257.941666666669</v>
      </c>
      <c r="U54" s="28">
        <f t="shared" ca="1" si="68"/>
        <v>-18278.775000000001</v>
      </c>
      <c r="V54" s="28">
        <f t="shared" ca="1" si="68"/>
        <v>-8793.3583333333354</v>
      </c>
      <c r="W54" s="28">
        <f t="shared" ca="1" si="68"/>
        <v>3706.6416666666687</v>
      </c>
      <c r="X54" s="28">
        <f t="shared" ca="1" si="68"/>
        <v>18706.641666666677</v>
      </c>
      <c r="Y54" s="28">
        <f t="shared" ca="1" si="68"/>
        <v>36206.64166666667</v>
      </c>
      <c r="Z54" s="28">
        <f t="shared" ca="1" si="68"/>
        <v>56206.641666666677</v>
      </c>
      <c r="AA54" s="28">
        <f t="shared" ca="1" si="68"/>
        <v>78706.641666666677</v>
      </c>
      <c r="AB54" s="28">
        <f t="shared" ca="1" si="68"/>
        <v>103706.64166666666</v>
      </c>
      <c r="AC54" s="28">
        <f t="shared" ca="1" si="68"/>
        <v>131206.64166666666</v>
      </c>
      <c r="AD54" s="28">
        <f t="shared" ca="1" si="68"/>
        <v>161206.64166666666</v>
      </c>
      <c r="AE54" s="28">
        <f t="shared" ca="1" si="68"/>
        <v>185878.46333333335</v>
      </c>
      <c r="AF54" s="28">
        <f t="shared" ca="1" si="68"/>
        <v>224957.62999999995</v>
      </c>
      <c r="AG54" s="28">
        <f t="shared" ca="1" si="68"/>
        <v>268986.79666666663</v>
      </c>
      <c r="AH54" s="28">
        <f t="shared" ca="1" si="68"/>
        <v>317965.96333333338</v>
      </c>
      <c r="AI54" s="28">
        <f t="shared" ca="1" si="68"/>
        <v>372415.96333333332</v>
      </c>
      <c r="AJ54" s="28">
        <f t="shared" ca="1" si="68"/>
        <v>431815.96333333326</v>
      </c>
      <c r="AK54" s="28">
        <f t="shared" ca="1" si="68"/>
        <v>496165.96333333338</v>
      </c>
      <c r="AL54" s="28">
        <f t="shared" ca="1" si="68"/>
        <v>565465.96333333326</v>
      </c>
      <c r="AM54" s="28">
        <f t="shared" ca="1" si="68"/>
        <v>639715.96333333326</v>
      </c>
      <c r="AN54" s="28">
        <f t="shared" ca="1" si="68"/>
        <v>718915.96333333326</v>
      </c>
      <c r="AO54" s="28">
        <f t="shared" ca="1" si="68"/>
        <v>803065.96333333314</v>
      </c>
      <c r="AP54" s="28">
        <f t="shared" ca="1" si="68"/>
        <v>892165.96333333314</v>
      </c>
      <c r="AQ54" s="28">
        <f t="shared" ca="1" si="68"/>
        <v>984895.75108333351</v>
      </c>
      <c r="AR54" s="28">
        <f t="shared" ca="1" si="68"/>
        <v>1019545.7510833333</v>
      </c>
      <c r="AS54" s="28">
        <f t="shared" ca="1" si="68"/>
        <v>1056670.7510833333</v>
      </c>
      <c r="AT54" s="28">
        <f t="shared" ca="1" si="68"/>
        <v>1096270.751083333</v>
      </c>
      <c r="AU54" s="28">
        <f t="shared" ca="1" si="68"/>
        <v>1138345.7510833333</v>
      </c>
      <c r="AV54" s="28">
        <f t="shared" ca="1" si="68"/>
        <v>1182895.751083333</v>
      </c>
      <c r="AW54" s="28">
        <f t="shared" ca="1" si="68"/>
        <v>1229920.7510833333</v>
      </c>
      <c r="AX54" s="28">
        <f t="shared" ca="1" si="68"/>
        <v>1279420.7510833333</v>
      </c>
      <c r="AY54" s="28">
        <f t="shared" ca="1" si="68"/>
        <v>1331395.7510833333</v>
      </c>
      <c r="AZ54" s="28">
        <f t="shared" ca="1" si="68"/>
        <v>1385845.7510833333</v>
      </c>
      <c r="BA54" s="28">
        <f t="shared" ca="1" si="68"/>
        <v>1442770.751083333</v>
      </c>
      <c r="BB54" s="28">
        <f t="shared" ca="1" si="68"/>
        <v>1502170.751083333</v>
      </c>
      <c r="BC54" s="28">
        <f t="shared" ca="1" si="68"/>
        <v>1562659.5282208335</v>
      </c>
      <c r="BD54" s="28">
        <f t="shared" ca="1" si="68"/>
        <v>1562659.5282208335</v>
      </c>
      <c r="BE54" s="28">
        <f t="shared" ca="1" si="68"/>
        <v>1562659.5282208335</v>
      </c>
      <c r="BF54" s="28">
        <f t="shared" ca="1" si="68"/>
        <v>1562659.5282208335</v>
      </c>
      <c r="BG54" s="28">
        <f t="shared" ca="1" si="68"/>
        <v>1562659.5282208335</v>
      </c>
      <c r="BH54" s="28">
        <f t="shared" ca="1" si="68"/>
        <v>1562659.5282208335</v>
      </c>
      <c r="BI54" s="28">
        <f t="shared" ca="1" si="68"/>
        <v>1562659.5282208335</v>
      </c>
      <c r="BJ54" s="28">
        <f t="shared" ca="1" si="68"/>
        <v>1562659.5282208335</v>
      </c>
      <c r="BK54" s="28">
        <f t="shared" ca="1" si="68"/>
        <v>1562659.5282208335</v>
      </c>
      <c r="BL54" s="28">
        <f t="shared" ca="1" si="68"/>
        <v>1562659.5282208335</v>
      </c>
      <c r="BM54" s="28">
        <f t="shared" ca="1" si="68"/>
        <v>1562659.5282208335</v>
      </c>
      <c r="BN54" s="28">
        <f t="shared" ca="1" si="68"/>
        <v>1562659.5282208335</v>
      </c>
      <c r="BO54" s="28">
        <f t="shared" ca="1" si="68"/>
        <v>1561203.9942152086</v>
      </c>
      <c r="BP54" s="28">
        <f t="shared" ca="1" si="68"/>
        <v>1561203.9942152086</v>
      </c>
      <c r="BQ54" s="28">
        <f t="shared" ca="1" si="68"/>
        <v>1561203.9942152086</v>
      </c>
      <c r="BR54" s="28">
        <f t="shared" ca="1" si="68"/>
        <v>1561203.9942152086</v>
      </c>
      <c r="BS54" s="28">
        <f t="shared" ca="1" si="68"/>
        <v>1561203.9942152086</v>
      </c>
      <c r="BT54" s="28">
        <f t="shared" ca="1" si="68"/>
        <v>1561203.9942152086</v>
      </c>
      <c r="BU54" s="28">
        <f t="shared" ca="1" si="68"/>
        <v>1561203.9942152086</v>
      </c>
      <c r="BV54" s="28">
        <f t="shared" ca="1" si="68"/>
        <v>1561203.9942152086</v>
      </c>
      <c r="BW54" s="28">
        <f t="shared" ca="1" si="68"/>
        <v>1561203.9942152086</v>
      </c>
      <c r="BX54" s="28">
        <f t="shared" ca="1" si="68"/>
        <v>1561203.9942152086</v>
      </c>
      <c r="BY54" s="28">
        <f t="shared" ca="1" si="68"/>
        <v>1561203.9942152086</v>
      </c>
      <c r="BZ54" s="28">
        <f t="shared" ca="1" si="68"/>
        <v>1561203.9942152086</v>
      </c>
      <c r="CA54" s="28">
        <f t="shared" ca="1" si="68"/>
        <v>1559675.6835093021</v>
      </c>
      <c r="CB54" s="28">
        <f t="shared" ca="1" si="68"/>
        <v>1559675.6835093021</v>
      </c>
      <c r="CC54" s="28">
        <f t="shared" ca="1" si="68"/>
        <v>1559675.6835093021</v>
      </c>
      <c r="CD54" s="28">
        <f t="shared" ca="1" si="68"/>
        <v>1559675.6835093021</v>
      </c>
      <c r="CE54" s="28">
        <f t="shared" ref="CE54:DL54" ca="1" si="69">SUM(CE52:CE53)</f>
        <v>1559675.6835093021</v>
      </c>
      <c r="CF54" s="28">
        <f t="shared" ca="1" si="69"/>
        <v>1559675.6835093021</v>
      </c>
      <c r="CG54" s="28">
        <f t="shared" ca="1" si="69"/>
        <v>1559675.6835093021</v>
      </c>
      <c r="CH54" s="28">
        <f t="shared" ca="1" si="69"/>
        <v>1559675.6835093021</v>
      </c>
      <c r="CI54" s="28">
        <f t="shared" ca="1" si="69"/>
        <v>1559675.6835093021</v>
      </c>
      <c r="CJ54" s="28">
        <f t="shared" ca="1" si="69"/>
        <v>1559675.6835093021</v>
      </c>
      <c r="CK54" s="28">
        <f t="shared" ca="1" si="69"/>
        <v>1559675.6835093021</v>
      </c>
      <c r="CL54" s="28">
        <f t="shared" ca="1" si="69"/>
        <v>1559675.6835093021</v>
      </c>
      <c r="CM54" s="28" t="e">
        <f t="shared" si="69"/>
        <v>#REF!</v>
      </c>
      <c r="CN54" s="28" t="e">
        <f t="shared" si="69"/>
        <v>#REF!</v>
      </c>
      <c r="CO54" s="28" t="e">
        <f t="shared" si="69"/>
        <v>#REF!</v>
      </c>
      <c r="CP54" s="28" t="e">
        <f t="shared" si="69"/>
        <v>#REF!</v>
      </c>
      <c r="CQ54" s="28" t="e">
        <f t="shared" si="69"/>
        <v>#REF!</v>
      </c>
      <c r="CR54" s="28" t="e">
        <f t="shared" si="69"/>
        <v>#REF!</v>
      </c>
      <c r="CS54" s="28" t="e">
        <f t="shared" si="69"/>
        <v>#REF!</v>
      </c>
      <c r="CT54" s="28" t="e">
        <f t="shared" si="69"/>
        <v>#REF!</v>
      </c>
      <c r="CU54" s="28" t="e">
        <f t="shared" si="69"/>
        <v>#REF!</v>
      </c>
      <c r="CV54" s="28" t="e">
        <f t="shared" si="69"/>
        <v>#REF!</v>
      </c>
      <c r="CW54" s="28" t="e">
        <f t="shared" si="69"/>
        <v>#REF!</v>
      </c>
      <c r="CX54" s="28" t="e">
        <f t="shared" si="69"/>
        <v>#REF!</v>
      </c>
      <c r="CY54" s="28" t="e">
        <f t="shared" si="69"/>
        <v>#REF!</v>
      </c>
      <c r="CZ54" s="28" t="e">
        <f t="shared" si="69"/>
        <v>#REF!</v>
      </c>
      <c r="DA54" s="28" t="e">
        <f t="shared" si="69"/>
        <v>#REF!</v>
      </c>
      <c r="DB54" s="28" t="e">
        <f t="shared" si="69"/>
        <v>#REF!</v>
      </c>
      <c r="DC54" s="28" t="e">
        <f t="shared" si="69"/>
        <v>#REF!</v>
      </c>
      <c r="DD54" s="28" t="e">
        <f t="shared" si="69"/>
        <v>#REF!</v>
      </c>
      <c r="DE54" s="28" t="e">
        <f t="shared" si="69"/>
        <v>#REF!</v>
      </c>
      <c r="DF54" s="28" t="e">
        <f t="shared" si="69"/>
        <v>#REF!</v>
      </c>
      <c r="DG54" s="28" t="e">
        <f t="shared" si="69"/>
        <v>#REF!</v>
      </c>
      <c r="DH54" s="28" t="e">
        <f t="shared" si="69"/>
        <v>#REF!</v>
      </c>
      <c r="DI54" s="28" t="e">
        <f t="shared" si="69"/>
        <v>#REF!</v>
      </c>
      <c r="DJ54" s="28" t="e">
        <f t="shared" si="69"/>
        <v>#REF!</v>
      </c>
      <c r="DK54" s="28" t="e">
        <f t="shared" si="69"/>
        <v>#REF!</v>
      </c>
      <c r="DL54" s="28" t="e">
        <f t="shared" si="69"/>
        <v>#REF!</v>
      </c>
    </row>
    <row r="55" spans="1:116" x14ac:dyDescent="0.4">
      <c r="G55" s="129" t="s">
        <v>69</v>
      </c>
      <c r="H55" s="27"/>
      <c r="I55" s="27"/>
      <c r="J55" s="28"/>
      <c r="K55" s="21">
        <f t="shared" ref="K55:P55" ca="1" si="70">IFERROR(K54/K18,0)</f>
        <v>0.41041778617216113</v>
      </c>
      <c r="L55" s="21">
        <f t="shared" ca="1" si="70"/>
        <v>0.68279037230769202</v>
      </c>
      <c r="M55" s="21">
        <f t="shared" ca="1" si="70"/>
        <v>0.71627195304758795</v>
      </c>
      <c r="N55" s="21">
        <f t="shared" ca="1" si="70"/>
        <v>0.72122747456346137</v>
      </c>
      <c r="O55" s="21">
        <f t="shared" ca="1" si="70"/>
        <v>0.72055568963778838</v>
      </c>
      <c r="P55" s="21">
        <f t="shared" ca="1" si="70"/>
        <v>0.71985031546583123</v>
      </c>
      <c r="Q55" s="265"/>
      <c r="R55"/>
      <c r="S55" s="21">
        <f t="shared" ref="S55:AX55" si="71">IFERROR(S54/S18,0)</f>
        <v>-11.804843333333332</v>
      </c>
      <c r="T55" s="21">
        <f t="shared" ca="1" si="71"/>
        <v>-2.525794166666667</v>
      </c>
      <c r="U55" s="21">
        <f t="shared" ca="1" si="71"/>
        <v>-0.91393875000000002</v>
      </c>
      <c r="V55" s="21">
        <f t="shared" ca="1" si="71"/>
        <v>-0.26380075000000003</v>
      </c>
      <c r="W55" s="21">
        <f t="shared" ca="1" si="71"/>
        <v>7.413283333333337E-2</v>
      </c>
      <c r="X55" s="21">
        <f t="shared" ca="1" si="71"/>
        <v>0.26723773809523821</v>
      </c>
      <c r="Y55" s="21">
        <f t="shared" ca="1" si="71"/>
        <v>0.38792830357142855</v>
      </c>
      <c r="Z55" s="21">
        <f t="shared" ca="1" si="71"/>
        <v>0.46838868055555555</v>
      </c>
      <c r="AA55" s="21">
        <f t="shared" ca="1" si="71"/>
        <v>0.52471094444444444</v>
      </c>
      <c r="AB55" s="21">
        <f t="shared" ca="1" si="71"/>
        <v>0.56567259090909083</v>
      </c>
      <c r="AC55" s="21">
        <f t="shared" ca="1" si="71"/>
        <v>0.59639382575757571</v>
      </c>
      <c r="AD55" s="21">
        <f t="shared" ca="1" si="71"/>
        <v>0.62002554487179484</v>
      </c>
      <c r="AE55" s="21">
        <f t="shared" ca="1" si="71"/>
        <v>0.60612542391304347</v>
      </c>
      <c r="AF55" s="21">
        <f t="shared" ca="1" si="71"/>
        <v>0.62488230555555546</v>
      </c>
      <c r="AG55" s="21">
        <f t="shared" ca="1" si="71"/>
        <v>0.64044475396825384</v>
      </c>
      <c r="AH55" s="21">
        <f t="shared" ca="1" si="71"/>
        <v>0.6533547191780823</v>
      </c>
      <c r="AI55" s="21">
        <f t="shared" ca="1" si="71"/>
        <v>0.66502850595238094</v>
      </c>
      <c r="AJ55" s="21">
        <f t="shared" ca="1" si="71"/>
        <v>0.67471244270833319</v>
      </c>
      <c r="AK55" s="21">
        <f t="shared" ca="1" si="71"/>
        <v>0.68279719724770638</v>
      </c>
      <c r="AL55" s="21">
        <f t="shared" ca="1" si="71"/>
        <v>0.68959263821138206</v>
      </c>
      <c r="AM55" s="21">
        <f t="shared" ca="1" si="71"/>
        <v>0.69534343840579704</v>
      </c>
      <c r="AN55" s="21">
        <f t="shared" ca="1" si="71"/>
        <v>0.70024282142857142</v>
      </c>
      <c r="AO55" s="21">
        <f t="shared" ca="1" si="71"/>
        <v>0.70444382748537993</v>
      </c>
      <c r="AP55" s="21">
        <f t="shared" ca="1" si="71"/>
        <v>0.70806822486772469</v>
      </c>
      <c r="AQ55" s="21">
        <f t="shared" ca="1" si="71"/>
        <v>0.71026135895432685</v>
      </c>
      <c r="AR55" s="21">
        <f t="shared" ca="1" si="71"/>
        <v>0.71131098912790691</v>
      </c>
      <c r="AS55" s="21">
        <f t="shared" ca="1" si="71"/>
        <v>0.71236230410112344</v>
      </c>
      <c r="AT55" s="21">
        <f t="shared" ca="1" si="71"/>
        <v>0.71340829788503246</v>
      </c>
      <c r="AU55" s="21">
        <f t="shared" ca="1" si="71"/>
        <v>0.71444294001046016</v>
      </c>
      <c r="AV55" s="21">
        <f t="shared" ca="1" si="71"/>
        <v>0.71546113976814507</v>
      </c>
      <c r="AW55" s="21">
        <f t="shared" ca="1" si="71"/>
        <v>0.71645868995145623</v>
      </c>
      <c r="AX55" s="21">
        <f t="shared" ca="1" si="71"/>
        <v>0.71743219686915882</v>
      </c>
      <c r="AY55" s="21">
        <f t="shared" ref="AY55:CD55" ca="1" si="72">IFERROR(AY54/AY18,0)</f>
        <v>0.71837900238309349</v>
      </c>
      <c r="AZ55" s="21">
        <f t="shared" ca="1" si="72"/>
        <v>0.71929710263840829</v>
      </c>
      <c r="BA55" s="21">
        <f t="shared" ca="1" si="72"/>
        <v>0.72018506709650576</v>
      </c>
      <c r="BB55" s="21">
        <f t="shared" ca="1" si="72"/>
        <v>0.72104196051999991</v>
      </c>
      <c r="BC55" s="21">
        <f t="shared" ca="1" si="72"/>
        <v>0.72122747456346148</v>
      </c>
      <c r="BD55" s="21">
        <f t="shared" ca="1" si="72"/>
        <v>0.72122747456346148</v>
      </c>
      <c r="BE55" s="21">
        <f t="shared" ca="1" si="72"/>
        <v>0.72122747456346148</v>
      </c>
      <c r="BF55" s="21">
        <f t="shared" ca="1" si="72"/>
        <v>0.72122747456346148</v>
      </c>
      <c r="BG55" s="21">
        <f t="shared" ca="1" si="72"/>
        <v>0.72122747456346148</v>
      </c>
      <c r="BH55" s="21">
        <f t="shared" ca="1" si="72"/>
        <v>0.72122747456346148</v>
      </c>
      <c r="BI55" s="21">
        <f t="shared" ca="1" si="72"/>
        <v>0.72122747456346148</v>
      </c>
      <c r="BJ55" s="21">
        <f t="shared" ca="1" si="72"/>
        <v>0.72122747456346148</v>
      </c>
      <c r="BK55" s="21">
        <f t="shared" ca="1" si="72"/>
        <v>0.72122747456346148</v>
      </c>
      <c r="BL55" s="21">
        <f t="shared" ca="1" si="72"/>
        <v>0.72122747456346148</v>
      </c>
      <c r="BM55" s="21">
        <f t="shared" ca="1" si="72"/>
        <v>0.72122747456346148</v>
      </c>
      <c r="BN55" s="21">
        <f t="shared" ca="1" si="72"/>
        <v>0.72122747456346148</v>
      </c>
      <c r="BO55" s="21">
        <f t="shared" ca="1" si="72"/>
        <v>0.72055568963778849</v>
      </c>
      <c r="BP55" s="21">
        <f t="shared" ca="1" si="72"/>
        <v>0.72055568963778849</v>
      </c>
      <c r="BQ55" s="21">
        <f t="shared" ca="1" si="72"/>
        <v>0.72055568963778849</v>
      </c>
      <c r="BR55" s="21">
        <f t="shared" ca="1" si="72"/>
        <v>0.72055568963778849</v>
      </c>
      <c r="BS55" s="21">
        <f t="shared" ca="1" si="72"/>
        <v>0.72055568963778849</v>
      </c>
      <c r="BT55" s="21">
        <f t="shared" ca="1" si="72"/>
        <v>0.72055568963778849</v>
      </c>
      <c r="BU55" s="21">
        <f t="shared" ca="1" si="72"/>
        <v>0.72055568963778849</v>
      </c>
      <c r="BV55" s="21">
        <f t="shared" ca="1" si="72"/>
        <v>0.72055568963778849</v>
      </c>
      <c r="BW55" s="21">
        <f t="shared" ca="1" si="72"/>
        <v>0.72055568963778849</v>
      </c>
      <c r="BX55" s="21">
        <f t="shared" ca="1" si="72"/>
        <v>0.72055568963778849</v>
      </c>
      <c r="BY55" s="21">
        <f t="shared" ca="1" si="72"/>
        <v>0.72055568963778849</v>
      </c>
      <c r="BZ55" s="21">
        <f t="shared" ca="1" si="72"/>
        <v>0.72055568963778849</v>
      </c>
      <c r="CA55" s="21">
        <f t="shared" ca="1" si="72"/>
        <v>0.71985031546583167</v>
      </c>
      <c r="CB55" s="21">
        <f t="shared" ca="1" si="72"/>
        <v>0.71985031546583167</v>
      </c>
      <c r="CC55" s="21">
        <f t="shared" ca="1" si="72"/>
        <v>0.71985031546583167</v>
      </c>
      <c r="CD55" s="21">
        <f t="shared" ca="1" si="72"/>
        <v>0.71985031546583167</v>
      </c>
      <c r="CE55" s="21">
        <f t="shared" ref="CE55:DJ55" ca="1" si="73">IFERROR(CE54/CE18,0)</f>
        <v>0.71985031546583167</v>
      </c>
      <c r="CF55" s="21">
        <f t="shared" ca="1" si="73"/>
        <v>0.71985031546583167</v>
      </c>
      <c r="CG55" s="21">
        <f t="shared" ca="1" si="73"/>
        <v>0.71985031546583167</v>
      </c>
      <c r="CH55" s="21">
        <f t="shared" ca="1" si="73"/>
        <v>0.71985031546583167</v>
      </c>
      <c r="CI55" s="21">
        <f t="shared" ca="1" si="73"/>
        <v>0.71985031546583167</v>
      </c>
      <c r="CJ55" s="21">
        <f t="shared" ca="1" si="73"/>
        <v>0.71985031546583167</v>
      </c>
      <c r="CK55" s="21">
        <f t="shared" ca="1" si="73"/>
        <v>0.71985031546583167</v>
      </c>
      <c r="CL55" s="21">
        <f t="shared" ca="1" si="73"/>
        <v>0.71985031546583167</v>
      </c>
      <c r="CM55" s="21">
        <f t="shared" si="73"/>
        <v>0</v>
      </c>
      <c r="CN55" s="21">
        <f t="shared" si="73"/>
        <v>0</v>
      </c>
      <c r="CO55" s="21">
        <f t="shared" si="73"/>
        <v>0</v>
      </c>
      <c r="CP55" s="21">
        <f t="shared" si="73"/>
        <v>0</v>
      </c>
      <c r="CQ55" s="21">
        <f t="shared" si="73"/>
        <v>0</v>
      </c>
      <c r="CR55" s="21">
        <f t="shared" si="73"/>
        <v>0</v>
      </c>
      <c r="CS55" s="21">
        <f t="shared" si="73"/>
        <v>0</v>
      </c>
      <c r="CT55" s="21">
        <f t="shared" si="73"/>
        <v>0</v>
      </c>
      <c r="CU55" s="21">
        <f t="shared" si="73"/>
        <v>0</v>
      </c>
      <c r="CV55" s="21">
        <f t="shared" si="73"/>
        <v>0</v>
      </c>
      <c r="CW55" s="21">
        <f t="shared" si="73"/>
        <v>0</v>
      </c>
      <c r="CX55" s="21">
        <f t="shared" si="73"/>
        <v>0</v>
      </c>
      <c r="CY55" s="21">
        <f t="shared" si="73"/>
        <v>0</v>
      </c>
      <c r="CZ55" s="21">
        <f t="shared" si="73"/>
        <v>0</v>
      </c>
      <c r="DA55" s="21">
        <f t="shared" si="73"/>
        <v>0</v>
      </c>
      <c r="DB55" s="21">
        <f t="shared" si="73"/>
        <v>0</v>
      </c>
      <c r="DC55" s="21">
        <f t="shared" si="73"/>
        <v>0</v>
      </c>
      <c r="DD55" s="21">
        <f t="shared" si="73"/>
        <v>0</v>
      </c>
      <c r="DE55" s="21">
        <f t="shared" si="73"/>
        <v>0</v>
      </c>
      <c r="DF55" s="21">
        <f t="shared" si="73"/>
        <v>0</v>
      </c>
      <c r="DG55" s="21">
        <f t="shared" si="73"/>
        <v>0</v>
      </c>
      <c r="DH55" s="21">
        <f t="shared" si="73"/>
        <v>0</v>
      </c>
      <c r="DI55" s="21">
        <f t="shared" si="73"/>
        <v>0</v>
      </c>
      <c r="DJ55" s="21">
        <f t="shared" si="73"/>
        <v>0</v>
      </c>
      <c r="DK55" s="21">
        <f t="shared" ref="DK55:EP55" si="74">IFERROR(DK54/DK18,0)</f>
        <v>0</v>
      </c>
      <c r="DL55" s="21">
        <f t="shared" si="74"/>
        <v>0</v>
      </c>
    </row>
    <row r="56" spans="1:116" x14ac:dyDescent="0.4">
      <c r="CM56" s="53"/>
    </row>
    <row r="57" spans="1:116" x14ac:dyDescent="0.4">
      <c r="A57" s="64" t="s">
        <v>218</v>
      </c>
      <c r="F57" t="s">
        <v>779</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615</v>
      </c>
      <c r="H58" s="12"/>
      <c r="I58" s="12"/>
      <c r="J58" s="61"/>
      <c r="K58" s="61"/>
      <c r="L58" s="61"/>
      <c r="M58" s="61"/>
      <c r="N58" s="61"/>
      <c r="O58" s="61"/>
      <c r="P58" s="61"/>
      <c r="Q58" s="61"/>
      <c r="R58" s="18"/>
      <c r="CM58" s="53"/>
    </row>
    <row r="59" spans="1:116" x14ac:dyDescent="0.4">
      <c r="C59" s="8" t="s">
        <v>224</v>
      </c>
      <c r="D59" t="s">
        <v>224</v>
      </c>
      <c r="G59" s="322" t="s">
        <v>616</v>
      </c>
      <c r="H59" s="269"/>
      <c r="I59" s="269"/>
      <c r="J59" s="269"/>
      <c r="K59" s="53">
        <f t="shared" ref="K59:P59" ca="1" si="75">SUMIF($5:$5,K$3,59:59)</f>
        <v>170746973.58055559</v>
      </c>
      <c r="L59" s="53">
        <f t="shared" ca="1" si="75"/>
        <v>176914490.14055562</v>
      </c>
      <c r="M59" s="53">
        <f t="shared" ca="1" si="75"/>
        <v>191564639.15355575</v>
      </c>
      <c r="N59" s="53">
        <f t="shared" ca="1" si="75"/>
        <v>210316553.49220574</v>
      </c>
      <c r="O59" s="53">
        <f t="shared" ca="1" si="75"/>
        <v>229051001.42278838</v>
      </c>
      <c r="P59" s="53">
        <f t="shared" ca="1" si="75"/>
        <v>247767109.62489986</v>
      </c>
      <c r="Q59" s="269"/>
      <c r="R59" s="325">
        <v>0</v>
      </c>
      <c r="S59" s="53">
        <f t="shared" ref="S59:AX59" ca="1" si="76">R59+S103</f>
        <v>170043683.85555556</v>
      </c>
      <c r="T59" s="53">
        <f t="shared" ca="1" si="76"/>
        <v>170093339.93333334</v>
      </c>
      <c r="U59" s="53">
        <f t="shared" ca="1" si="76"/>
        <v>170151301.56666666</v>
      </c>
      <c r="V59" s="53">
        <f t="shared" ca="1" si="76"/>
        <v>170139577.08888888</v>
      </c>
      <c r="W59" s="53">
        <f t="shared" ca="1" si="76"/>
        <v>170144519.27777776</v>
      </c>
      <c r="X59" s="53">
        <f t="shared" ca="1" si="76"/>
        <v>170169461.46666664</v>
      </c>
      <c r="Y59" s="53">
        <f t="shared" ca="1" si="76"/>
        <v>170215940.37222219</v>
      </c>
      <c r="Z59" s="53">
        <f t="shared" ca="1" si="76"/>
        <v>170272147.01388887</v>
      </c>
      <c r="AA59" s="53">
        <f t="shared" ca="1" si="76"/>
        <v>170350853.65555555</v>
      </c>
      <c r="AB59" s="53">
        <f t="shared" ca="1" si="76"/>
        <v>170454560.29722223</v>
      </c>
      <c r="AC59" s="53">
        <f t="shared" ca="1" si="76"/>
        <v>170585766.93888891</v>
      </c>
      <c r="AD59" s="53">
        <f t="shared" ca="1" si="76"/>
        <v>170746973.58055559</v>
      </c>
      <c r="AE59" s="53">
        <f t="shared" ca="1" si="76"/>
        <v>171016185.37722224</v>
      </c>
      <c r="AF59" s="53">
        <f t="shared" ca="1" si="76"/>
        <v>171324476.34055558</v>
      </c>
      <c r="AG59" s="53">
        <f t="shared" ca="1" si="76"/>
        <v>171676796.47055557</v>
      </c>
      <c r="AH59" s="53">
        <f t="shared" ca="1" si="76"/>
        <v>171994762.43388891</v>
      </c>
      <c r="AI59" s="53">
        <f t="shared" ca="1" si="76"/>
        <v>172367178.39722225</v>
      </c>
      <c r="AJ59" s="53">
        <f t="shared" ca="1" si="76"/>
        <v>172798994.36055559</v>
      </c>
      <c r="AK59" s="53">
        <f t="shared" ca="1" si="76"/>
        <v>173295160.32388893</v>
      </c>
      <c r="AL59" s="53">
        <f t="shared" ca="1" si="76"/>
        <v>173860626.28722227</v>
      </c>
      <c r="AM59" s="53">
        <f t="shared" ca="1" si="76"/>
        <v>174500342.2505556</v>
      </c>
      <c r="AN59" s="53">
        <f t="shared" ca="1" si="76"/>
        <v>175219258.21388894</v>
      </c>
      <c r="AO59" s="53">
        <f t="shared" ca="1" si="76"/>
        <v>176022324.17722228</v>
      </c>
      <c r="AP59" s="53">
        <f t="shared" ca="1" si="76"/>
        <v>176914490.14055562</v>
      </c>
      <c r="AQ59" s="53">
        <f t="shared" ca="1" si="76"/>
        <v>177899385.89163896</v>
      </c>
      <c r="AR59" s="53">
        <f t="shared" ca="1" si="76"/>
        <v>178918931.64272231</v>
      </c>
      <c r="AS59" s="53">
        <f t="shared" ca="1" si="76"/>
        <v>179975602.39380565</v>
      </c>
      <c r="AT59" s="53">
        <f t="shared" ca="1" si="76"/>
        <v>181071873.144889</v>
      </c>
      <c r="AU59" s="53">
        <f t="shared" ca="1" si="76"/>
        <v>182210218.89597234</v>
      </c>
      <c r="AV59" s="53">
        <f t="shared" ca="1" si="76"/>
        <v>183393114.64705569</v>
      </c>
      <c r="AW59" s="53">
        <f t="shared" ca="1" si="76"/>
        <v>184623035.39813903</v>
      </c>
      <c r="AX59" s="53">
        <f t="shared" ca="1" si="76"/>
        <v>185902456.14922237</v>
      </c>
      <c r="AY59" s="53">
        <f t="shared" ref="AY59:CD59" ca="1" si="77">AX59+AY103</f>
        <v>187233851.90030572</v>
      </c>
      <c r="AZ59" s="53">
        <f t="shared" ca="1" si="77"/>
        <v>188619697.65138906</v>
      </c>
      <c r="BA59" s="53">
        <f t="shared" ca="1" si="77"/>
        <v>190062468.40247241</v>
      </c>
      <c r="BB59" s="53">
        <f t="shared" ca="1" si="77"/>
        <v>191564639.15355575</v>
      </c>
      <c r="BC59" s="53">
        <f t="shared" ca="1" si="77"/>
        <v>193127298.68177658</v>
      </c>
      <c r="BD59" s="53">
        <f t="shared" ca="1" si="77"/>
        <v>194689958.20999742</v>
      </c>
      <c r="BE59" s="53">
        <f t="shared" ca="1" si="77"/>
        <v>196252617.73821825</v>
      </c>
      <c r="BF59" s="53">
        <f t="shared" ca="1" si="77"/>
        <v>197815277.26643908</v>
      </c>
      <c r="BG59" s="53">
        <f t="shared" ca="1" si="77"/>
        <v>199377936.79465991</v>
      </c>
      <c r="BH59" s="53">
        <f t="shared" ca="1" si="77"/>
        <v>200940596.32288074</v>
      </c>
      <c r="BI59" s="53">
        <f t="shared" ca="1" si="77"/>
        <v>202503255.85110158</v>
      </c>
      <c r="BJ59" s="53">
        <f t="shared" ca="1" si="77"/>
        <v>204065915.37932241</v>
      </c>
      <c r="BK59" s="53">
        <f t="shared" ca="1" si="77"/>
        <v>205628574.90754324</v>
      </c>
      <c r="BL59" s="53">
        <f t="shared" ca="1" si="77"/>
        <v>207191234.43576407</v>
      </c>
      <c r="BM59" s="53">
        <f t="shared" ca="1" si="77"/>
        <v>208753893.96398491</v>
      </c>
      <c r="BN59" s="53">
        <f t="shared" ca="1" si="77"/>
        <v>210316553.49220574</v>
      </c>
      <c r="BO59" s="53">
        <f t="shared" ca="1" si="77"/>
        <v>211877757.48642096</v>
      </c>
      <c r="BP59" s="53">
        <f t="shared" ca="1" si="77"/>
        <v>213438961.48063618</v>
      </c>
      <c r="BQ59" s="53">
        <f t="shared" ca="1" si="77"/>
        <v>215000165.4748514</v>
      </c>
      <c r="BR59" s="53">
        <f t="shared" ca="1" si="77"/>
        <v>216561369.46906662</v>
      </c>
      <c r="BS59" s="53">
        <f t="shared" ca="1" si="77"/>
        <v>218122573.46328184</v>
      </c>
      <c r="BT59" s="53">
        <f t="shared" ca="1" si="77"/>
        <v>219683777.45749706</v>
      </c>
      <c r="BU59" s="53">
        <f t="shared" ca="1" si="77"/>
        <v>221244981.45171228</v>
      </c>
      <c r="BV59" s="53">
        <f t="shared" ca="1" si="77"/>
        <v>222806185.4459275</v>
      </c>
      <c r="BW59" s="53">
        <f t="shared" ca="1" si="77"/>
        <v>224367389.44014272</v>
      </c>
      <c r="BX59" s="53">
        <f t="shared" ca="1" si="77"/>
        <v>225928593.43435794</v>
      </c>
      <c r="BY59" s="53">
        <f t="shared" ca="1" si="77"/>
        <v>227489797.42857316</v>
      </c>
      <c r="BZ59" s="53">
        <f t="shared" ca="1" si="77"/>
        <v>229051001.42278838</v>
      </c>
      <c r="CA59" s="53">
        <f t="shared" ca="1" si="77"/>
        <v>230610677.10629767</v>
      </c>
      <c r="CB59" s="53">
        <f t="shared" ca="1" si="77"/>
        <v>232170352.78980696</v>
      </c>
      <c r="CC59" s="53">
        <f t="shared" ca="1" si="77"/>
        <v>233730028.47331625</v>
      </c>
      <c r="CD59" s="53">
        <f t="shared" ca="1" si="77"/>
        <v>235289704.15682554</v>
      </c>
      <c r="CE59" s="53">
        <f t="shared" ref="CE59:DL59" ca="1" si="78">CD59+CE103</f>
        <v>236849379.84033483</v>
      </c>
      <c r="CF59" s="53">
        <f t="shared" ca="1" si="78"/>
        <v>238409055.52384412</v>
      </c>
      <c r="CG59" s="53">
        <f t="shared" ca="1" si="78"/>
        <v>239968731.20735341</v>
      </c>
      <c r="CH59" s="53">
        <f t="shared" ca="1" si="78"/>
        <v>241528406.8908627</v>
      </c>
      <c r="CI59" s="53">
        <f t="shared" ca="1" si="78"/>
        <v>243088082.57437199</v>
      </c>
      <c r="CJ59" s="53">
        <f t="shared" ca="1" si="78"/>
        <v>244647758.25788128</v>
      </c>
      <c r="CK59" s="53">
        <f t="shared" ca="1" si="78"/>
        <v>246207433.94139057</v>
      </c>
      <c r="CL59" s="53">
        <f t="shared" ca="1" si="78"/>
        <v>247767109.62489986</v>
      </c>
      <c r="CM59" s="53" t="e">
        <f t="shared" ca="1" si="78"/>
        <v>#REF!</v>
      </c>
      <c r="CN59" s="53" t="e">
        <f t="shared" ca="1" si="78"/>
        <v>#REF!</v>
      </c>
      <c r="CO59" s="53" t="e">
        <f t="shared" ca="1" si="78"/>
        <v>#REF!</v>
      </c>
      <c r="CP59" s="53" t="e">
        <f t="shared" ca="1" si="78"/>
        <v>#REF!</v>
      </c>
      <c r="CQ59" s="53" t="e">
        <f t="shared" ca="1" si="78"/>
        <v>#REF!</v>
      </c>
      <c r="CR59" s="53" t="e">
        <f t="shared" ca="1" si="78"/>
        <v>#REF!</v>
      </c>
      <c r="CS59" s="53" t="e">
        <f t="shared" ca="1" si="78"/>
        <v>#REF!</v>
      </c>
      <c r="CT59" s="53" t="e">
        <f t="shared" ca="1" si="78"/>
        <v>#REF!</v>
      </c>
      <c r="CU59" s="53" t="e">
        <f t="shared" ca="1" si="78"/>
        <v>#REF!</v>
      </c>
      <c r="CV59" s="53" t="e">
        <f t="shared" ca="1" si="78"/>
        <v>#REF!</v>
      </c>
      <c r="CW59" s="53" t="e">
        <f t="shared" ca="1" si="78"/>
        <v>#REF!</v>
      </c>
      <c r="CX59" s="53" t="e">
        <f t="shared" ca="1" si="78"/>
        <v>#REF!</v>
      </c>
      <c r="CY59" s="53" t="e">
        <f t="shared" ca="1" si="78"/>
        <v>#REF!</v>
      </c>
      <c r="CZ59" s="53" t="e">
        <f t="shared" ca="1" si="78"/>
        <v>#REF!</v>
      </c>
      <c r="DA59" s="53" t="e">
        <f t="shared" ca="1" si="78"/>
        <v>#REF!</v>
      </c>
      <c r="DB59" s="53" t="e">
        <f t="shared" ca="1" si="78"/>
        <v>#REF!</v>
      </c>
      <c r="DC59" s="53" t="e">
        <f t="shared" ca="1" si="78"/>
        <v>#REF!</v>
      </c>
      <c r="DD59" s="53" t="e">
        <f t="shared" ca="1" si="78"/>
        <v>#REF!</v>
      </c>
      <c r="DE59" s="53" t="e">
        <f t="shared" ca="1" si="78"/>
        <v>#REF!</v>
      </c>
      <c r="DF59" s="53" t="e">
        <f t="shared" ca="1" si="78"/>
        <v>#REF!</v>
      </c>
      <c r="DG59" s="53" t="e">
        <f t="shared" ca="1" si="78"/>
        <v>#REF!</v>
      </c>
      <c r="DH59" s="53" t="e">
        <f t="shared" ca="1" si="78"/>
        <v>#REF!</v>
      </c>
      <c r="DI59" s="53" t="e">
        <f t="shared" ca="1" si="78"/>
        <v>#REF!</v>
      </c>
      <c r="DJ59" s="53" t="e">
        <f t="shared" ca="1" si="78"/>
        <v>#REF!</v>
      </c>
      <c r="DK59" s="53" t="e">
        <f t="shared" ca="1" si="78"/>
        <v>#REF!</v>
      </c>
      <c r="DL59" s="53" t="e">
        <f t="shared" ca="1" si="78"/>
        <v>#REF!</v>
      </c>
    </row>
    <row r="60" spans="1:116" x14ac:dyDescent="0.4">
      <c r="C60" s="8" t="s">
        <v>224</v>
      </c>
      <c r="D60" t="s">
        <v>224</v>
      </c>
      <c r="G60" s="322" t="s">
        <v>848</v>
      </c>
      <c r="H60" s="269"/>
      <c r="I60" s="269"/>
      <c r="J60" s="269"/>
      <c r="Q60" s="269"/>
      <c r="R60" s="325"/>
      <c r="S60" s="53">
        <f>+MAX(0,R60+S53)</f>
        <v>300</v>
      </c>
      <c r="T60" s="53">
        <f t="shared" ref="T60:CE60" ca="1" si="79">+MAX(0,S60+T53)</f>
        <v>8719.3138888888898</v>
      </c>
      <c r="U60" s="53">
        <f t="shared" ca="1" si="79"/>
        <v>14812.238888888891</v>
      </c>
      <c r="V60" s="53">
        <f t="shared" ca="1" si="79"/>
        <v>17743.358333333337</v>
      </c>
      <c r="W60" s="53">
        <f t="shared" ca="1" si="79"/>
        <v>16507.811111111114</v>
      </c>
      <c r="X60" s="53">
        <f t="shared" ca="1" si="79"/>
        <v>10272.263888888889</v>
      </c>
      <c r="Y60" s="53">
        <f t="shared" ca="1" si="79"/>
        <v>0</v>
      </c>
      <c r="Z60" s="53">
        <f t="shared" ca="1" si="79"/>
        <v>0</v>
      </c>
      <c r="AA60" s="53">
        <f t="shared" ca="1" si="79"/>
        <v>0</v>
      </c>
      <c r="AB60" s="53">
        <f t="shared" ca="1" si="79"/>
        <v>0</v>
      </c>
      <c r="AC60" s="53">
        <f t="shared" ca="1" si="79"/>
        <v>0</v>
      </c>
      <c r="AD60" s="53">
        <f t="shared" ca="1" si="79"/>
        <v>0</v>
      </c>
      <c r="AE60" s="53">
        <f t="shared" ca="1" si="79"/>
        <v>0</v>
      </c>
      <c r="AF60" s="53">
        <f t="shared" ca="1" si="79"/>
        <v>0</v>
      </c>
      <c r="AG60" s="53">
        <f t="shared" ca="1" si="79"/>
        <v>0</v>
      </c>
      <c r="AH60" s="53">
        <f t="shared" ca="1" si="79"/>
        <v>0</v>
      </c>
      <c r="AI60" s="53">
        <f t="shared" ca="1" si="79"/>
        <v>0</v>
      </c>
      <c r="AJ60" s="53">
        <f t="shared" ca="1" si="79"/>
        <v>0</v>
      </c>
      <c r="AK60" s="53">
        <f t="shared" ca="1" si="79"/>
        <v>0</v>
      </c>
      <c r="AL60" s="53">
        <f t="shared" ca="1" si="79"/>
        <v>0</v>
      </c>
      <c r="AM60" s="53">
        <f t="shared" ca="1" si="79"/>
        <v>0</v>
      </c>
      <c r="AN60" s="53">
        <f t="shared" ca="1" si="79"/>
        <v>0</v>
      </c>
      <c r="AO60" s="53">
        <f t="shared" ca="1" si="79"/>
        <v>0</v>
      </c>
      <c r="AP60" s="53">
        <f t="shared" ca="1" si="79"/>
        <v>0</v>
      </c>
      <c r="AQ60" s="53">
        <f t="shared" ca="1" si="79"/>
        <v>0</v>
      </c>
      <c r="AR60" s="53">
        <f t="shared" ca="1" si="79"/>
        <v>0</v>
      </c>
      <c r="AS60" s="53">
        <f t="shared" ca="1" si="79"/>
        <v>0</v>
      </c>
      <c r="AT60" s="53">
        <f t="shared" ca="1" si="79"/>
        <v>0</v>
      </c>
      <c r="AU60" s="53">
        <f t="shared" ca="1" si="79"/>
        <v>0</v>
      </c>
      <c r="AV60" s="53">
        <f t="shared" ca="1" si="79"/>
        <v>0</v>
      </c>
      <c r="AW60" s="53">
        <f t="shared" ca="1" si="79"/>
        <v>0</v>
      </c>
      <c r="AX60" s="53">
        <f t="shared" ca="1" si="79"/>
        <v>0</v>
      </c>
      <c r="AY60" s="53">
        <f t="shared" ca="1" si="79"/>
        <v>0</v>
      </c>
      <c r="AZ60" s="53">
        <f t="shared" ca="1" si="79"/>
        <v>0</v>
      </c>
      <c r="BA60" s="53">
        <f t="shared" ca="1" si="79"/>
        <v>0</v>
      </c>
      <c r="BB60" s="53">
        <f t="shared" ca="1" si="79"/>
        <v>0</v>
      </c>
      <c r="BC60" s="53">
        <f t="shared" ca="1" si="79"/>
        <v>0</v>
      </c>
      <c r="BD60" s="53">
        <f t="shared" ca="1" si="79"/>
        <v>0</v>
      </c>
      <c r="BE60" s="53">
        <f t="shared" ca="1" si="79"/>
        <v>0</v>
      </c>
      <c r="BF60" s="53">
        <f t="shared" ca="1" si="79"/>
        <v>0</v>
      </c>
      <c r="BG60" s="53">
        <f t="shared" ca="1" si="79"/>
        <v>0</v>
      </c>
      <c r="BH60" s="53">
        <f t="shared" ca="1" si="79"/>
        <v>0</v>
      </c>
      <c r="BI60" s="53">
        <f t="shared" ca="1" si="79"/>
        <v>0</v>
      </c>
      <c r="BJ60" s="53">
        <f t="shared" ca="1" si="79"/>
        <v>0</v>
      </c>
      <c r="BK60" s="53">
        <f t="shared" ca="1" si="79"/>
        <v>0</v>
      </c>
      <c r="BL60" s="53">
        <f t="shared" ca="1" si="79"/>
        <v>0</v>
      </c>
      <c r="BM60" s="53">
        <f t="shared" ca="1" si="79"/>
        <v>0</v>
      </c>
      <c r="BN60" s="53">
        <f t="shared" ca="1" si="79"/>
        <v>0</v>
      </c>
      <c r="BO60" s="53">
        <f t="shared" ca="1" si="79"/>
        <v>0</v>
      </c>
      <c r="BP60" s="53">
        <f t="shared" ca="1" si="79"/>
        <v>0</v>
      </c>
      <c r="BQ60" s="53">
        <f t="shared" ca="1" si="79"/>
        <v>0</v>
      </c>
      <c r="BR60" s="53">
        <f t="shared" ca="1" si="79"/>
        <v>0</v>
      </c>
      <c r="BS60" s="53">
        <f t="shared" ca="1" si="79"/>
        <v>0</v>
      </c>
      <c r="BT60" s="53">
        <f t="shared" ca="1" si="79"/>
        <v>0</v>
      </c>
      <c r="BU60" s="53">
        <f t="shared" ca="1" si="79"/>
        <v>0</v>
      </c>
      <c r="BV60" s="53">
        <f t="shared" ca="1" si="79"/>
        <v>0</v>
      </c>
      <c r="BW60" s="53">
        <f t="shared" ca="1" si="79"/>
        <v>0</v>
      </c>
      <c r="BX60" s="53">
        <f t="shared" ca="1" si="79"/>
        <v>0</v>
      </c>
      <c r="BY60" s="53">
        <f t="shared" ca="1" si="79"/>
        <v>0</v>
      </c>
      <c r="BZ60" s="53">
        <f t="shared" ca="1" si="79"/>
        <v>0</v>
      </c>
      <c r="CA60" s="53">
        <f t="shared" ca="1" si="79"/>
        <v>0</v>
      </c>
      <c r="CB60" s="53">
        <f t="shared" ca="1" si="79"/>
        <v>0</v>
      </c>
      <c r="CC60" s="53">
        <f t="shared" ca="1" si="79"/>
        <v>0</v>
      </c>
      <c r="CD60" s="53">
        <f t="shared" ca="1" si="79"/>
        <v>0</v>
      </c>
      <c r="CE60" s="53">
        <f t="shared" ca="1" si="79"/>
        <v>0</v>
      </c>
      <c r="CF60" s="53">
        <f t="shared" ref="CF60:DL60" ca="1" si="80">+MAX(0,CE60+CF53)</f>
        <v>0</v>
      </c>
      <c r="CG60" s="53">
        <f t="shared" ca="1" si="80"/>
        <v>0</v>
      </c>
      <c r="CH60" s="53">
        <f t="shared" ca="1" si="80"/>
        <v>0</v>
      </c>
      <c r="CI60" s="53">
        <f t="shared" ca="1" si="80"/>
        <v>0</v>
      </c>
      <c r="CJ60" s="53">
        <f t="shared" ca="1" si="80"/>
        <v>0</v>
      </c>
      <c r="CK60" s="53">
        <f t="shared" ca="1" si="80"/>
        <v>0</v>
      </c>
      <c r="CL60" s="53">
        <f t="shared" ca="1" si="80"/>
        <v>0</v>
      </c>
      <c r="CM60" s="53" t="e">
        <f t="shared" ca="1" si="80"/>
        <v>#REF!</v>
      </c>
      <c r="CN60" s="53" t="e">
        <f t="shared" ca="1" si="80"/>
        <v>#REF!</v>
      </c>
      <c r="CO60" s="53" t="e">
        <f t="shared" ca="1" si="80"/>
        <v>#REF!</v>
      </c>
      <c r="CP60" s="53" t="e">
        <f t="shared" ca="1" si="80"/>
        <v>#REF!</v>
      </c>
      <c r="CQ60" s="53" t="e">
        <f t="shared" ca="1" si="80"/>
        <v>#REF!</v>
      </c>
      <c r="CR60" s="53" t="e">
        <f t="shared" ca="1" si="80"/>
        <v>#REF!</v>
      </c>
      <c r="CS60" s="53" t="e">
        <f t="shared" ca="1" si="80"/>
        <v>#REF!</v>
      </c>
      <c r="CT60" s="53" t="e">
        <f t="shared" ca="1" si="80"/>
        <v>#REF!</v>
      </c>
      <c r="CU60" s="53" t="e">
        <f t="shared" ca="1" si="80"/>
        <v>#REF!</v>
      </c>
      <c r="CV60" s="53" t="e">
        <f t="shared" ca="1" si="80"/>
        <v>#REF!</v>
      </c>
      <c r="CW60" s="53" t="e">
        <f t="shared" ca="1" si="80"/>
        <v>#REF!</v>
      </c>
      <c r="CX60" s="53" t="e">
        <f t="shared" ca="1" si="80"/>
        <v>#REF!</v>
      </c>
      <c r="CY60" s="53" t="e">
        <f t="shared" ca="1" si="80"/>
        <v>#REF!</v>
      </c>
      <c r="CZ60" s="53" t="e">
        <f t="shared" ca="1" si="80"/>
        <v>#REF!</v>
      </c>
      <c r="DA60" s="53" t="e">
        <f t="shared" ca="1" si="80"/>
        <v>#REF!</v>
      </c>
      <c r="DB60" s="53" t="e">
        <f t="shared" ca="1" si="80"/>
        <v>#REF!</v>
      </c>
      <c r="DC60" s="53" t="e">
        <f t="shared" ca="1" si="80"/>
        <v>#REF!</v>
      </c>
      <c r="DD60" s="53" t="e">
        <f t="shared" ca="1" si="80"/>
        <v>#REF!</v>
      </c>
      <c r="DE60" s="53" t="e">
        <f t="shared" ca="1" si="80"/>
        <v>#REF!</v>
      </c>
      <c r="DF60" s="53" t="e">
        <f t="shared" ca="1" si="80"/>
        <v>#REF!</v>
      </c>
      <c r="DG60" s="53" t="e">
        <f t="shared" ca="1" si="80"/>
        <v>#REF!</v>
      </c>
      <c r="DH60" s="53" t="e">
        <f t="shared" ca="1" si="80"/>
        <v>#REF!</v>
      </c>
      <c r="DI60" s="53" t="e">
        <f t="shared" ca="1" si="80"/>
        <v>#REF!</v>
      </c>
      <c r="DJ60" s="53" t="e">
        <f t="shared" ca="1" si="80"/>
        <v>#REF!</v>
      </c>
      <c r="DK60" s="53" t="e">
        <f t="shared" ca="1" si="80"/>
        <v>#REF!</v>
      </c>
      <c r="DL60" s="53" t="e">
        <f t="shared" ca="1" si="80"/>
        <v>#REF!</v>
      </c>
    </row>
    <row r="61" spans="1:116" x14ac:dyDescent="0.4">
      <c r="A61" s="65"/>
      <c r="B61" s="27"/>
      <c r="C61" s="27"/>
      <c r="D61" s="27"/>
      <c r="E61" s="27" t="s">
        <v>224</v>
      </c>
      <c r="F61" s="27" t="s">
        <v>224</v>
      </c>
      <c r="G61" s="27" t="s">
        <v>617</v>
      </c>
      <c r="H61" s="28"/>
      <c r="I61" s="28"/>
      <c r="J61" s="28"/>
      <c r="K61" s="63">
        <f t="shared" ref="K61:P61" ca="1" si="81">SUMIF($5:$5,K$3,61:61)</f>
        <v>170746973.58055559</v>
      </c>
      <c r="L61" s="63">
        <f t="shared" ca="1" si="81"/>
        <v>176914490.14055562</v>
      </c>
      <c r="M61" s="63">
        <f t="shared" ca="1" si="81"/>
        <v>191564639.15355575</v>
      </c>
      <c r="N61" s="63">
        <f t="shared" ca="1" si="81"/>
        <v>210316553.49220574</v>
      </c>
      <c r="O61" s="63">
        <f t="shared" ca="1" si="81"/>
        <v>229051001.42278838</v>
      </c>
      <c r="P61" s="63">
        <f t="shared" ca="1" si="81"/>
        <v>247767109.62489986</v>
      </c>
      <c r="Q61" s="28"/>
      <c r="R61" s="118">
        <f t="shared" ref="R61:AW61" si="82">SUMIF($C:$C,$F61,R:R)</f>
        <v>0</v>
      </c>
      <c r="S61" s="261">
        <f t="shared" ca="1" si="82"/>
        <v>170043983.85555556</v>
      </c>
      <c r="T61" s="261">
        <f t="shared" ca="1" si="82"/>
        <v>170102059.24722221</v>
      </c>
      <c r="U61" s="261">
        <f t="shared" ca="1" si="82"/>
        <v>170166113.80555555</v>
      </c>
      <c r="V61" s="261">
        <f t="shared" ca="1" si="82"/>
        <v>170157320.4472222</v>
      </c>
      <c r="W61" s="261">
        <f t="shared" ca="1" si="82"/>
        <v>170161027.08888888</v>
      </c>
      <c r="X61" s="261">
        <f t="shared" ca="1" si="82"/>
        <v>170179733.73055553</v>
      </c>
      <c r="Y61" s="261">
        <f t="shared" ca="1" si="82"/>
        <v>170215940.37222219</v>
      </c>
      <c r="Z61" s="261">
        <f t="shared" ca="1" si="82"/>
        <v>170272147.01388887</v>
      </c>
      <c r="AA61" s="261">
        <f t="shared" ca="1" si="82"/>
        <v>170350853.65555555</v>
      </c>
      <c r="AB61" s="261">
        <f t="shared" ca="1" si="82"/>
        <v>170454560.29722223</v>
      </c>
      <c r="AC61" s="261">
        <f t="shared" ca="1" si="82"/>
        <v>170585766.93888891</v>
      </c>
      <c r="AD61" s="261">
        <f t="shared" ca="1" si="82"/>
        <v>170746973.58055559</v>
      </c>
      <c r="AE61" s="261">
        <f t="shared" ca="1" si="82"/>
        <v>171016185.37722224</v>
      </c>
      <c r="AF61" s="261">
        <f t="shared" ca="1" si="82"/>
        <v>171324476.34055558</v>
      </c>
      <c r="AG61" s="261">
        <f t="shared" ca="1" si="82"/>
        <v>171676796.47055557</v>
      </c>
      <c r="AH61" s="261">
        <f t="shared" ca="1" si="82"/>
        <v>171994762.43388891</v>
      </c>
      <c r="AI61" s="261">
        <f t="shared" ca="1" si="82"/>
        <v>172367178.39722225</v>
      </c>
      <c r="AJ61" s="261">
        <f t="shared" ca="1" si="82"/>
        <v>172798994.36055559</v>
      </c>
      <c r="AK61" s="261">
        <f t="shared" ca="1" si="82"/>
        <v>173295160.32388893</v>
      </c>
      <c r="AL61" s="261">
        <f t="shared" ca="1" si="82"/>
        <v>173860626.28722227</v>
      </c>
      <c r="AM61" s="261">
        <f t="shared" ca="1" si="82"/>
        <v>174500342.2505556</v>
      </c>
      <c r="AN61" s="261">
        <f t="shared" ca="1" si="82"/>
        <v>175219258.21388894</v>
      </c>
      <c r="AO61" s="261">
        <f t="shared" ca="1" si="82"/>
        <v>176022324.17722228</v>
      </c>
      <c r="AP61" s="261">
        <f t="shared" ca="1" si="82"/>
        <v>176914490.14055562</v>
      </c>
      <c r="AQ61" s="261">
        <f t="shared" ca="1" si="82"/>
        <v>177899385.89163896</v>
      </c>
      <c r="AR61" s="261">
        <f t="shared" ca="1" si="82"/>
        <v>178918931.64272231</v>
      </c>
      <c r="AS61" s="261">
        <f t="shared" ca="1" si="82"/>
        <v>179975602.39380565</v>
      </c>
      <c r="AT61" s="261">
        <f t="shared" ca="1" si="82"/>
        <v>181071873.144889</v>
      </c>
      <c r="AU61" s="261">
        <f t="shared" ca="1" si="82"/>
        <v>182210218.89597234</v>
      </c>
      <c r="AV61" s="261">
        <f t="shared" ca="1" si="82"/>
        <v>183393114.64705569</v>
      </c>
      <c r="AW61" s="261">
        <f t="shared" ca="1" si="82"/>
        <v>184623035.39813903</v>
      </c>
      <c r="AX61" s="261">
        <f t="shared" ref="AX61:CC61" ca="1" si="83">SUMIF($C:$C,$F61,AX:AX)</f>
        <v>185902456.14922237</v>
      </c>
      <c r="AY61" s="261">
        <f t="shared" ca="1" si="83"/>
        <v>187233851.90030572</v>
      </c>
      <c r="AZ61" s="261">
        <f t="shared" ca="1" si="83"/>
        <v>188619697.65138906</v>
      </c>
      <c r="BA61" s="261">
        <f t="shared" ca="1" si="83"/>
        <v>190062468.40247241</v>
      </c>
      <c r="BB61" s="261">
        <f t="shared" ca="1" si="83"/>
        <v>191564639.15355575</v>
      </c>
      <c r="BC61" s="261">
        <f t="shared" ca="1" si="83"/>
        <v>193127298.68177658</v>
      </c>
      <c r="BD61" s="261">
        <f t="shared" ca="1" si="83"/>
        <v>194689958.20999742</v>
      </c>
      <c r="BE61" s="261">
        <f t="shared" ca="1" si="83"/>
        <v>196252617.73821825</v>
      </c>
      <c r="BF61" s="261">
        <f t="shared" ca="1" si="83"/>
        <v>197815277.26643908</v>
      </c>
      <c r="BG61" s="261">
        <f t="shared" ca="1" si="83"/>
        <v>199377936.79465991</v>
      </c>
      <c r="BH61" s="261">
        <f t="shared" ca="1" si="83"/>
        <v>200940596.32288074</v>
      </c>
      <c r="BI61" s="261">
        <f t="shared" ca="1" si="83"/>
        <v>202503255.85110158</v>
      </c>
      <c r="BJ61" s="261">
        <f t="shared" ca="1" si="83"/>
        <v>204065915.37932241</v>
      </c>
      <c r="BK61" s="261">
        <f t="shared" ca="1" si="83"/>
        <v>205628574.90754324</v>
      </c>
      <c r="BL61" s="261">
        <f t="shared" ca="1" si="83"/>
        <v>207191234.43576407</v>
      </c>
      <c r="BM61" s="261">
        <f t="shared" ca="1" si="83"/>
        <v>208753893.96398491</v>
      </c>
      <c r="BN61" s="261">
        <f t="shared" ca="1" si="83"/>
        <v>210316553.49220574</v>
      </c>
      <c r="BO61" s="261">
        <f t="shared" ca="1" si="83"/>
        <v>211877757.48642096</v>
      </c>
      <c r="BP61" s="261">
        <f t="shared" ca="1" si="83"/>
        <v>213438961.48063618</v>
      </c>
      <c r="BQ61" s="261">
        <f t="shared" ca="1" si="83"/>
        <v>215000165.4748514</v>
      </c>
      <c r="BR61" s="261">
        <f t="shared" ca="1" si="83"/>
        <v>216561369.46906662</v>
      </c>
      <c r="BS61" s="261">
        <f t="shared" ca="1" si="83"/>
        <v>218122573.46328184</v>
      </c>
      <c r="BT61" s="261">
        <f t="shared" ca="1" si="83"/>
        <v>219683777.45749706</v>
      </c>
      <c r="BU61" s="261">
        <f t="shared" ca="1" si="83"/>
        <v>221244981.45171228</v>
      </c>
      <c r="BV61" s="261">
        <f t="shared" ca="1" si="83"/>
        <v>222806185.4459275</v>
      </c>
      <c r="BW61" s="261">
        <f t="shared" ca="1" si="83"/>
        <v>224367389.44014272</v>
      </c>
      <c r="BX61" s="261">
        <f t="shared" ca="1" si="83"/>
        <v>225928593.43435794</v>
      </c>
      <c r="BY61" s="261">
        <f t="shared" ca="1" si="83"/>
        <v>227489797.42857316</v>
      </c>
      <c r="BZ61" s="261">
        <f t="shared" ca="1" si="83"/>
        <v>229051001.42278838</v>
      </c>
      <c r="CA61" s="261">
        <f t="shared" ca="1" si="83"/>
        <v>230610677.10629767</v>
      </c>
      <c r="CB61" s="261">
        <f t="shared" ca="1" si="83"/>
        <v>232170352.78980696</v>
      </c>
      <c r="CC61" s="261">
        <f t="shared" ca="1" si="83"/>
        <v>233730028.47331625</v>
      </c>
      <c r="CD61" s="261">
        <f t="shared" ref="CD61:DL61" ca="1" si="84">SUMIF($C:$C,$F61,CD:CD)</f>
        <v>235289704.15682554</v>
      </c>
      <c r="CE61" s="261">
        <f t="shared" ca="1" si="84"/>
        <v>236849379.84033483</v>
      </c>
      <c r="CF61" s="261">
        <f t="shared" ca="1" si="84"/>
        <v>238409055.52384412</v>
      </c>
      <c r="CG61" s="261">
        <f t="shared" ca="1" si="84"/>
        <v>239968731.20735341</v>
      </c>
      <c r="CH61" s="261">
        <f t="shared" ca="1" si="84"/>
        <v>241528406.8908627</v>
      </c>
      <c r="CI61" s="261">
        <f t="shared" ca="1" si="84"/>
        <v>243088082.57437199</v>
      </c>
      <c r="CJ61" s="261">
        <f t="shared" ca="1" si="84"/>
        <v>244647758.25788128</v>
      </c>
      <c r="CK61" s="261">
        <f t="shared" ca="1" si="84"/>
        <v>246207433.94139057</v>
      </c>
      <c r="CL61" s="261">
        <f t="shared" ca="1" si="84"/>
        <v>247767109.62489986</v>
      </c>
      <c r="CM61" s="261" t="e">
        <f t="shared" ca="1" si="84"/>
        <v>#REF!</v>
      </c>
      <c r="CN61" s="261" t="e">
        <f t="shared" ca="1" si="84"/>
        <v>#REF!</v>
      </c>
      <c r="CO61" s="261" t="e">
        <f t="shared" ca="1" si="84"/>
        <v>#REF!</v>
      </c>
      <c r="CP61" s="261" t="e">
        <f t="shared" ca="1" si="84"/>
        <v>#REF!</v>
      </c>
      <c r="CQ61" s="261" t="e">
        <f t="shared" ca="1" si="84"/>
        <v>#REF!</v>
      </c>
      <c r="CR61" s="261" t="e">
        <f t="shared" ca="1" si="84"/>
        <v>#REF!</v>
      </c>
      <c r="CS61" s="261" t="e">
        <f t="shared" ca="1" si="84"/>
        <v>#REF!</v>
      </c>
      <c r="CT61" s="261" t="e">
        <f t="shared" ca="1" si="84"/>
        <v>#REF!</v>
      </c>
      <c r="CU61" s="261" t="e">
        <f t="shared" ca="1" si="84"/>
        <v>#REF!</v>
      </c>
      <c r="CV61" s="261" t="e">
        <f t="shared" ca="1" si="84"/>
        <v>#REF!</v>
      </c>
      <c r="CW61" s="261" t="e">
        <f t="shared" ca="1" si="84"/>
        <v>#REF!</v>
      </c>
      <c r="CX61" s="261" t="e">
        <f t="shared" ca="1" si="84"/>
        <v>#REF!</v>
      </c>
      <c r="CY61" s="261" t="e">
        <f t="shared" ca="1" si="84"/>
        <v>#REF!</v>
      </c>
      <c r="CZ61" s="261" t="e">
        <f t="shared" ca="1" si="84"/>
        <v>#REF!</v>
      </c>
      <c r="DA61" s="261" t="e">
        <f t="shared" ca="1" si="84"/>
        <v>#REF!</v>
      </c>
      <c r="DB61" s="261" t="e">
        <f t="shared" ca="1" si="84"/>
        <v>#REF!</v>
      </c>
      <c r="DC61" s="261" t="e">
        <f t="shared" ca="1" si="84"/>
        <v>#REF!</v>
      </c>
      <c r="DD61" s="261" t="e">
        <f t="shared" ca="1" si="84"/>
        <v>#REF!</v>
      </c>
      <c r="DE61" s="261" t="e">
        <f t="shared" ca="1" si="84"/>
        <v>#REF!</v>
      </c>
      <c r="DF61" s="261" t="e">
        <f t="shared" ca="1" si="84"/>
        <v>#REF!</v>
      </c>
      <c r="DG61" s="261" t="e">
        <f t="shared" ca="1" si="84"/>
        <v>#REF!</v>
      </c>
      <c r="DH61" s="261" t="e">
        <f t="shared" ca="1" si="84"/>
        <v>#REF!</v>
      </c>
      <c r="DI61" s="261" t="e">
        <f t="shared" ca="1" si="84"/>
        <v>#REF!</v>
      </c>
      <c r="DJ61" s="261" t="e">
        <f t="shared" ca="1" si="84"/>
        <v>#REF!</v>
      </c>
      <c r="DK61" s="261" t="e">
        <f t="shared" ca="1" si="84"/>
        <v>#REF!</v>
      </c>
      <c r="DL61" s="261" t="e">
        <f t="shared" ca="1" si="84"/>
        <v>#REF!</v>
      </c>
    </row>
    <row r="62" spans="1:116" x14ac:dyDescent="0.4">
      <c r="CM62" s="53"/>
    </row>
    <row r="63" spans="1:116" hidden="1" x14ac:dyDescent="0.4">
      <c r="B63" s="27" t="s">
        <v>240</v>
      </c>
      <c r="G63" s="12" t="s">
        <v>618</v>
      </c>
      <c r="CM63" s="53"/>
    </row>
    <row r="64" spans="1:116" hidden="1" x14ac:dyDescent="0.4">
      <c r="A64" s="65"/>
      <c r="B64" s="27" t="s">
        <v>240</v>
      </c>
      <c r="C64" s="27"/>
      <c r="D64" s="27"/>
      <c r="E64" s="27"/>
      <c r="F64" s="27" t="s">
        <v>240</v>
      </c>
      <c r="G64" s="27" t="s">
        <v>619</v>
      </c>
      <c r="H64" s="27"/>
      <c r="I64" s="27"/>
      <c r="J64" s="28"/>
      <c r="K64" s="63">
        <f t="shared" ref="K64:P64" si="85">SUMIF($5:$5,K$3,64:64)</f>
        <v>0</v>
      </c>
      <c r="L64" s="63">
        <f t="shared" si="85"/>
        <v>0</v>
      </c>
      <c r="M64" s="63">
        <f t="shared" si="85"/>
        <v>0</v>
      </c>
      <c r="N64" s="63">
        <f t="shared" si="85"/>
        <v>0</v>
      </c>
      <c r="O64" s="63">
        <f t="shared" si="85"/>
        <v>0</v>
      </c>
      <c r="P64" s="63">
        <f t="shared" si="85"/>
        <v>0</v>
      </c>
      <c r="Q64" s="28"/>
      <c r="R64" s="118">
        <f t="shared" ref="R64:AW64" si="86">SUMIF($C:$C,$F64,R:R)</f>
        <v>0</v>
      </c>
      <c r="S64" s="261">
        <f t="shared" si="86"/>
        <v>0</v>
      </c>
      <c r="T64" s="261">
        <f t="shared" si="86"/>
        <v>0</v>
      </c>
      <c r="U64" s="261">
        <f t="shared" si="86"/>
        <v>0</v>
      </c>
      <c r="V64" s="261">
        <f t="shared" si="86"/>
        <v>0</v>
      </c>
      <c r="W64" s="261">
        <f t="shared" si="86"/>
        <v>0</v>
      </c>
      <c r="X64" s="261">
        <f t="shared" si="86"/>
        <v>0</v>
      </c>
      <c r="Y64" s="261">
        <f t="shared" si="86"/>
        <v>0</v>
      </c>
      <c r="Z64" s="261">
        <f t="shared" si="86"/>
        <v>0</v>
      </c>
      <c r="AA64" s="261">
        <f t="shared" si="86"/>
        <v>0</v>
      </c>
      <c r="AB64" s="261">
        <f t="shared" si="86"/>
        <v>0</v>
      </c>
      <c r="AC64" s="261">
        <f t="shared" si="86"/>
        <v>0</v>
      </c>
      <c r="AD64" s="261">
        <f t="shared" si="86"/>
        <v>0</v>
      </c>
      <c r="AE64" s="261">
        <f t="shared" si="86"/>
        <v>0</v>
      </c>
      <c r="AF64" s="261">
        <f t="shared" si="86"/>
        <v>0</v>
      </c>
      <c r="AG64" s="261">
        <f t="shared" si="86"/>
        <v>0</v>
      </c>
      <c r="AH64" s="261">
        <f t="shared" si="86"/>
        <v>0</v>
      </c>
      <c r="AI64" s="261">
        <f t="shared" si="86"/>
        <v>0</v>
      </c>
      <c r="AJ64" s="261">
        <f t="shared" si="86"/>
        <v>0</v>
      </c>
      <c r="AK64" s="261">
        <f t="shared" si="86"/>
        <v>0</v>
      </c>
      <c r="AL64" s="261">
        <f t="shared" si="86"/>
        <v>0</v>
      </c>
      <c r="AM64" s="261">
        <f t="shared" si="86"/>
        <v>0</v>
      </c>
      <c r="AN64" s="261">
        <f t="shared" si="86"/>
        <v>0</v>
      </c>
      <c r="AO64" s="261">
        <f t="shared" si="86"/>
        <v>0</v>
      </c>
      <c r="AP64" s="261">
        <f t="shared" si="86"/>
        <v>0</v>
      </c>
      <c r="AQ64" s="261">
        <f t="shared" si="86"/>
        <v>0</v>
      </c>
      <c r="AR64" s="261">
        <f t="shared" si="86"/>
        <v>0</v>
      </c>
      <c r="AS64" s="261">
        <f t="shared" si="86"/>
        <v>0</v>
      </c>
      <c r="AT64" s="261">
        <f t="shared" si="86"/>
        <v>0</v>
      </c>
      <c r="AU64" s="261">
        <f t="shared" si="86"/>
        <v>0</v>
      </c>
      <c r="AV64" s="261">
        <f t="shared" si="86"/>
        <v>0</v>
      </c>
      <c r="AW64" s="261">
        <f t="shared" si="86"/>
        <v>0</v>
      </c>
      <c r="AX64" s="261">
        <f t="shared" ref="AX64:CC64" si="87">SUMIF($C:$C,$F64,AX:AX)</f>
        <v>0</v>
      </c>
      <c r="AY64" s="261">
        <f t="shared" si="87"/>
        <v>0</v>
      </c>
      <c r="AZ64" s="261">
        <f t="shared" si="87"/>
        <v>0</v>
      </c>
      <c r="BA64" s="261">
        <f t="shared" si="87"/>
        <v>0</v>
      </c>
      <c r="BB64" s="261">
        <f t="shared" si="87"/>
        <v>0</v>
      </c>
      <c r="BC64" s="261">
        <f t="shared" si="87"/>
        <v>0</v>
      </c>
      <c r="BD64" s="261">
        <f t="shared" si="87"/>
        <v>0</v>
      </c>
      <c r="BE64" s="261">
        <f t="shared" si="87"/>
        <v>0</v>
      </c>
      <c r="BF64" s="261">
        <f t="shared" si="87"/>
        <v>0</v>
      </c>
      <c r="BG64" s="261">
        <f t="shared" si="87"/>
        <v>0</v>
      </c>
      <c r="BH64" s="261">
        <f t="shared" si="87"/>
        <v>0</v>
      </c>
      <c r="BI64" s="261">
        <f t="shared" si="87"/>
        <v>0</v>
      </c>
      <c r="BJ64" s="261">
        <f t="shared" si="87"/>
        <v>0</v>
      </c>
      <c r="BK64" s="261">
        <f t="shared" si="87"/>
        <v>0</v>
      </c>
      <c r="BL64" s="261">
        <f t="shared" si="87"/>
        <v>0</v>
      </c>
      <c r="BM64" s="261">
        <f t="shared" si="87"/>
        <v>0</v>
      </c>
      <c r="BN64" s="261">
        <f t="shared" si="87"/>
        <v>0</v>
      </c>
      <c r="BO64" s="261">
        <f t="shared" si="87"/>
        <v>0</v>
      </c>
      <c r="BP64" s="261">
        <f t="shared" si="87"/>
        <v>0</v>
      </c>
      <c r="BQ64" s="261">
        <f t="shared" si="87"/>
        <v>0</v>
      </c>
      <c r="BR64" s="261">
        <f t="shared" si="87"/>
        <v>0</v>
      </c>
      <c r="BS64" s="261">
        <f t="shared" si="87"/>
        <v>0</v>
      </c>
      <c r="BT64" s="261">
        <f t="shared" si="87"/>
        <v>0</v>
      </c>
      <c r="BU64" s="261">
        <f t="shared" si="87"/>
        <v>0</v>
      </c>
      <c r="BV64" s="261">
        <f t="shared" si="87"/>
        <v>0</v>
      </c>
      <c r="BW64" s="261">
        <f t="shared" si="87"/>
        <v>0</v>
      </c>
      <c r="BX64" s="261">
        <f t="shared" si="87"/>
        <v>0</v>
      </c>
      <c r="BY64" s="261">
        <f t="shared" si="87"/>
        <v>0</v>
      </c>
      <c r="BZ64" s="261">
        <f t="shared" si="87"/>
        <v>0</v>
      </c>
      <c r="CA64" s="261">
        <f t="shared" si="87"/>
        <v>0</v>
      </c>
      <c r="CB64" s="261">
        <f t="shared" si="87"/>
        <v>0</v>
      </c>
      <c r="CC64" s="261">
        <f t="shared" si="87"/>
        <v>0</v>
      </c>
      <c r="CD64" s="261">
        <f t="shared" ref="CD64:DL64" si="88">SUMIF($C:$C,$F64,CD:CD)</f>
        <v>0</v>
      </c>
      <c r="CE64" s="261">
        <f t="shared" si="88"/>
        <v>0</v>
      </c>
      <c r="CF64" s="261">
        <f t="shared" si="88"/>
        <v>0</v>
      </c>
      <c r="CG64" s="261">
        <f t="shared" si="88"/>
        <v>0</v>
      </c>
      <c r="CH64" s="261">
        <f t="shared" si="88"/>
        <v>0</v>
      </c>
      <c r="CI64" s="261">
        <f t="shared" si="88"/>
        <v>0</v>
      </c>
      <c r="CJ64" s="261">
        <f t="shared" si="88"/>
        <v>0</v>
      </c>
      <c r="CK64" s="261">
        <f t="shared" si="88"/>
        <v>0</v>
      </c>
      <c r="CL64" s="261">
        <f t="shared" si="88"/>
        <v>0</v>
      </c>
      <c r="CM64" s="261">
        <f t="shared" si="88"/>
        <v>0</v>
      </c>
      <c r="CN64" s="261">
        <f t="shared" si="88"/>
        <v>0</v>
      </c>
      <c r="CO64" s="261">
        <f t="shared" si="88"/>
        <v>0</v>
      </c>
      <c r="CP64" s="261">
        <f t="shared" si="88"/>
        <v>0</v>
      </c>
      <c r="CQ64" s="261">
        <f t="shared" si="88"/>
        <v>0</v>
      </c>
      <c r="CR64" s="261">
        <f t="shared" si="88"/>
        <v>0</v>
      </c>
      <c r="CS64" s="261">
        <f t="shared" si="88"/>
        <v>0</v>
      </c>
      <c r="CT64" s="261">
        <f t="shared" si="88"/>
        <v>0</v>
      </c>
      <c r="CU64" s="261">
        <f t="shared" si="88"/>
        <v>0</v>
      </c>
      <c r="CV64" s="261">
        <f t="shared" si="88"/>
        <v>0</v>
      </c>
      <c r="CW64" s="261">
        <f t="shared" si="88"/>
        <v>0</v>
      </c>
      <c r="CX64" s="261">
        <f t="shared" si="88"/>
        <v>0</v>
      </c>
      <c r="CY64" s="261">
        <f t="shared" si="88"/>
        <v>0</v>
      </c>
      <c r="CZ64" s="261">
        <f t="shared" si="88"/>
        <v>0</v>
      </c>
      <c r="DA64" s="261">
        <f t="shared" si="88"/>
        <v>0</v>
      </c>
      <c r="DB64" s="261">
        <f t="shared" si="88"/>
        <v>0</v>
      </c>
      <c r="DC64" s="261">
        <f t="shared" si="88"/>
        <v>0</v>
      </c>
      <c r="DD64" s="261">
        <f t="shared" si="88"/>
        <v>0</v>
      </c>
      <c r="DE64" s="261">
        <f t="shared" si="88"/>
        <v>0</v>
      </c>
      <c r="DF64" s="261">
        <f t="shared" si="88"/>
        <v>0</v>
      </c>
      <c r="DG64" s="261">
        <f t="shared" si="88"/>
        <v>0</v>
      </c>
      <c r="DH64" s="261">
        <f t="shared" si="88"/>
        <v>0</v>
      </c>
      <c r="DI64" s="261">
        <f t="shared" si="88"/>
        <v>0</v>
      </c>
      <c r="DJ64" s="261">
        <f t="shared" si="88"/>
        <v>0</v>
      </c>
      <c r="DK64" s="261">
        <f t="shared" si="88"/>
        <v>0</v>
      </c>
      <c r="DL64" s="261">
        <f t="shared" si="88"/>
        <v>0</v>
      </c>
    </row>
    <row r="65" spans="1:116" hidden="1" x14ac:dyDescent="0.4">
      <c r="A65" s="65"/>
      <c r="B65" s="27" t="s">
        <v>240</v>
      </c>
      <c r="CM65" s="53"/>
    </row>
    <row r="66" spans="1:116" x14ac:dyDescent="0.4">
      <c r="A66" s="65"/>
      <c r="B66" s="27"/>
      <c r="C66" s="27"/>
      <c r="D66" s="27"/>
      <c r="E66" s="27"/>
      <c r="F66" s="27"/>
      <c r="G66" s="27" t="s">
        <v>620</v>
      </c>
      <c r="H66" s="27"/>
      <c r="I66" s="27"/>
      <c r="J66" s="28"/>
      <c r="K66" s="28">
        <f t="shared" ref="K66:P66" ca="1" si="89">SUMIF($5:$5,K$3,66:66)</f>
        <v>170746973.58055559</v>
      </c>
      <c r="L66" s="28">
        <f t="shared" ca="1" si="89"/>
        <v>176914490.14055562</v>
      </c>
      <c r="M66" s="28">
        <f t="shared" ca="1" si="89"/>
        <v>191564639.15355575</v>
      </c>
      <c r="N66" s="28">
        <f t="shared" ca="1" si="89"/>
        <v>210316553.49220574</v>
      </c>
      <c r="O66" s="28">
        <f t="shared" ca="1" si="89"/>
        <v>229051001.42278838</v>
      </c>
      <c r="P66" s="28">
        <f t="shared" ca="1" si="89"/>
        <v>247767109.62489986</v>
      </c>
      <c r="Q66" s="28"/>
      <c r="R66" s="28">
        <f t="shared" ref="R66:AW66" si="90">R61+R64</f>
        <v>0</v>
      </c>
      <c r="S66" s="28">
        <f t="shared" ca="1" si="90"/>
        <v>170043983.85555556</v>
      </c>
      <c r="T66" s="28">
        <f t="shared" ca="1" si="90"/>
        <v>170102059.24722221</v>
      </c>
      <c r="U66" s="28">
        <f t="shared" ca="1" si="90"/>
        <v>170166113.80555555</v>
      </c>
      <c r="V66" s="28">
        <f t="shared" ca="1" si="90"/>
        <v>170157320.4472222</v>
      </c>
      <c r="W66" s="28">
        <f t="shared" ca="1" si="90"/>
        <v>170161027.08888888</v>
      </c>
      <c r="X66" s="28">
        <f t="shared" ca="1" si="90"/>
        <v>170179733.73055553</v>
      </c>
      <c r="Y66" s="28">
        <f t="shared" ca="1" si="90"/>
        <v>170215940.37222219</v>
      </c>
      <c r="Z66" s="28">
        <f t="shared" ca="1" si="90"/>
        <v>170272147.01388887</v>
      </c>
      <c r="AA66" s="28">
        <f t="shared" ca="1" si="90"/>
        <v>170350853.65555555</v>
      </c>
      <c r="AB66" s="28">
        <f t="shared" ca="1" si="90"/>
        <v>170454560.29722223</v>
      </c>
      <c r="AC66" s="28">
        <f t="shared" ca="1" si="90"/>
        <v>170585766.93888891</v>
      </c>
      <c r="AD66" s="28">
        <f t="shared" ca="1" si="90"/>
        <v>170746973.58055559</v>
      </c>
      <c r="AE66" s="28">
        <f t="shared" ca="1" si="90"/>
        <v>171016185.37722224</v>
      </c>
      <c r="AF66" s="28">
        <f t="shared" ca="1" si="90"/>
        <v>171324476.34055558</v>
      </c>
      <c r="AG66" s="28">
        <f t="shared" ca="1" si="90"/>
        <v>171676796.47055557</v>
      </c>
      <c r="AH66" s="28">
        <f t="shared" ca="1" si="90"/>
        <v>171994762.43388891</v>
      </c>
      <c r="AI66" s="28">
        <f t="shared" ca="1" si="90"/>
        <v>172367178.39722225</v>
      </c>
      <c r="AJ66" s="28">
        <f t="shared" ca="1" si="90"/>
        <v>172798994.36055559</v>
      </c>
      <c r="AK66" s="28">
        <f t="shared" ca="1" si="90"/>
        <v>173295160.32388893</v>
      </c>
      <c r="AL66" s="28">
        <f t="shared" ca="1" si="90"/>
        <v>173860626.28722227</v>
      </c>
      <c r="AM66" s="28">
        <f t="shared" ca="1" si="90"/>
        <v>174500342.2505556</v>
      </c>
      <c r="AN66" s="28">
        <f t="shared" ca="1" si="90"/>
        <v>175219258.21388894</v>
      </c>
      <c r="AO66" s="28">
        <f t="shared" ca="1" si="90"/>
        <v>176022324.17722228</v>
      </c>
      <c r="AP66" s="28">
        <f t="shared" ca="1" si="90"/>
        <v>176914490.14055562</v>
      </c>
      <c r="AQ66" s="28">
        <f t="shared" ca="1" si="90"/>
        <v>177899385.89163896</v>
      </c>
      <c r="AR66" s="28">
        <f t="shared" ca="1" si="90"/>
        <v>178918931.64272231</v>
      </c>
      <c r="AS66" s="28">
        <f t="shared" ca="1" si="90"/>
        <v>179975602.39380565</v>
      </c>
      <c r="AT66" s="28">
        <f t="shared" ca="1" si="90"/>
        <v>181071873.144889</v>
      </c>
      <c r="AU66" s="28">
        <f t="shared" ca="1" si="90"/>
        <v>182210218.89597234</v>
      </c>
      <c r="AV66" s="28">
        <f t="shared" ca="1" si="90"/>
        <v>183393114.64705569</v>
      </c>
      <c r="AW66" s="28">
        <f t="shared" ca="1" si="90"/>
        <v>184623035.39813903</v>
      </c>
      <c r="AX66" s="28">
        <f t="shared" ref="AX66:CC66" ca="1" si="91">AX61+AX64</f>
        <v>185902456.14922237</v>
      </c>
      <c r="AY66" s="28">
        <f t="shared" ca="1" si="91"/>
        <v>187233851.90030572</v>
      </c>
      <c r="AZ66" s="28">
        <f t="shared" ca="1" si="91"/>
        <v>188619697.65138906</v>
      </c>
      <c r="BA66" s="28">
        <f t="shared" ca="1" si="91"/>
        <v>190062468.40247241</v>
      </c>
      <c r="BB66" s="28">
        <f t="shared" ca="1" si="91"/>
        <v>191564639.15355575</v>
      </c>
      <c r="BC66" s="28">
        <f t="shared" ca="1" si="91"/>
        <v>193127298.68177658</v>
      </c>
      <c r="BD66" s="28">
        <f t="shared" ca="1" si="91"/>
        <v>194689958.20999742</v>
      </c>
      <c r="BE66" s="28">
        <f t="shared" ca="1" si="91"/>
        <v>196252617.73821825</v>
      </c>
      <c r="BF66" s="28">
        <f t="shared" ca="1" si="91"/>
        <v>197815277.26643908</v>
      </c>
      <c r="BG66" s="28">
        <f t="shared" ca="1" si="91"/>
        <v>199377936.79465991</v>
      </c>
      <c r="BH66" s="28">
        <f t="shared" ca="1" si="91"/>
        <v>200940596.32288074</v>
      </c>
      <c r="BI66" s="28">
        <f t="shared" ca="1" si="91"/>
        <v>202503255.85110158</v>
      </c>
      <c r="BJ66" s="28">
        <f t="shared" ca="1" si="91"/>
        <v>204065915.37932241</v>
      </c>
      <c r="BK66" s="28">
        <f t="shared" ca="1" si="91"/>
        <v>205628574.90754324</v>
      </c>
      <c r="BL66" s="28">
        <f t="shared" ca="1" si="91"/>
        <v>207191234.43576407</v>
      </c>
      <c r="BM66" s="28">
        <f t="shared" ca="1" si="91"/>
        <v>208753893.96398491</v>
      </c>
      <c r="BN66" s="28">
        <f t="shared" ca="1" si="91"/>
        <v>210316553.49220574</v>
      </c>
      <c r="BO66" s="28">
        <f t="shared" ca="1" si="91"/>
        <v>211877757.48642096</v>
      </c>
      <c r="BP66" s="28">
        <f t="shared" ca="1" si="91"/>
        <v>213438961.48063618</v>
      </c>
      <c r="BQ66" s="28">
        <f t="shared" ca="1" si="91"/>
        <v>215000165.4748514</v>
      </c>
      <c r="BR66" s="28">
        <f t="shared" ca="1" si="91"/>
        <v>216561369.46906662</v>
      </c>
      <c r="BS66" s="28">
        <f t="shared" ca="1" si="91"/>
        <v>218122573.46328184</v>
      </c>
      <c r="BT66" s="28">
        <f t="shared" ca="1" si="91"/>
        <v>219683777.45749706</v>
      </c>
      <c r="BU66" s="28">
        <f t="shared" ca="1" si="91"/>
        <v>221244981.45171228</v>
      </c>
      <c r="BV66" s="28">
        <f t="shared" ca="1" si="91"/>
        <v>222806185.4459275</v>
      </c>
      <c r="BW66" s="28">
        <f t="shared" ca="1" si="91"/>
        <v>224367389.44014272</v>
      </c>
      <c r="BX66" s="28">
        <f t="shared" ca="1" si="91"/>
        <v>225928593.43435794</v>
      </c>
      <c r="BY66" s="28">
        <f t="shared" ca="1" si="91"/>
        <v>227489797.42857316</v>
      </c>
      <c r="BZ66" s="28">
        <f t="shared" ca="1" si="91"/>
        <v>229051001.42278838</v>
      </c>
      <c r="CA66" s="28">
        <f t="shared" ca="1" si="91"/>
        <v>230610677.10629767</v>
      </c>
      <c r="CB66" s="28">
        <f t="shared" ca="1" si="91"/>
        <v>232170352.78980696</v>
      </c>
      <c r="CC66" s="28">
        <f t="shared" ca="1" si="91"/>
        <v>233730028.47331625</v>
      </c>
      <c r="CD66" s="28">
        <f t="shared" ref="CD66:DL66" ca="1" si="92">CD61+CD64</f>
        <v>235289704.15682554</v>
      </c>
      <c r="CE66" s="28">
        <f t="shared" ca="1" si="92"/>
        <v>236849379.84033483</v>
      </c>
      <c r="CF66" s="28">
        <f t="shared" ca="1" si="92"/>
        <v>238409055.52384412</v>
      </c>
      <c r="CG66" s="28">
        <f t="shared" ca="1" si="92"/>
        <v>239968731.20735341</v>
      </c>
      <c r="CH66" s="28">
        <f t="shared" ca="1" si="92"/>
        <v>241528406.8908627</v>
      </c>
      <c r="CI66" s="28">
        <f t="shared" ca="1" si="92"/>
        <v>243088082.57437199</v>
      </c>
      <c r="CJ66" s="28">
        <f t="shared" ca="1" si="92"/>
        <v>244647758.25788128</v>
      </c>
      <c r="CK66" s="28">
        <f t="shared" ca="1" si="92"/>
        <v>246207433.94139057</v>
      </c>
      <c r="CL66" s="28">
        <f t="shared" ca="1" si="92"/>
        <v>247767109.62489986</v>
      </c>
      <c r="CM66" s="28" t="e">
        <f t="shared" ca="1" si="92"/>
        <v>#REF!</v>
      </c>
      <c r="CN66" s="28" t="e">
        <f t="shared" ca="1" si="92"/>
        <v>#REF!</v>
      </c>
      <c r="CO66" s="28" t="e">
        <f t="shared" ca="1" si="92"/>
        <v>#REF!</v>
      </c>
      <c r="CP66" s="28" t="e">
        <f t="shared" ca="1" si="92"/>
        <v>#REF!</v>
      </c>
      <c r="CQ66" s="28" t="e">
        <f t="shared" ca="1" si="92"/>
        <v>#REF!</v>
      </c>
      <c r="CR66" s="28" t="e">
        <f t="shared" ca="1" si="92"/>
        <v>#REF!</v>
      </c>
      <c r="CS66" s="28" t="e">
        <f t="shared" ca="1" si="92"/>
        <v>#REF!</v>
      </c>
      <c r="CT66" s="28" t="e">
        <f t="shared" ca="1" si="92"/>
        <v>#REF!</v>
      </c>
      <c r="CU66" s="28" t="e">
        <f t="shared" ca="1" si="92"/>
        <v>#REF!</v>
      </c>
      <c r="CV66" s="28" t="e">
        <f t="shared" ca="1" si="92"/>
        <v>#REF!</v>
      </c>
      <c r="CW66" s="28" t="e">
        <f t="shared" ca="1" si="92"/>
        <v>#REF!</v>
      </c>
      <c r="CX66" s="28" t="e">
        <f t="shared" ca="1" si="92"/>
        <v>#REF!</v>
      </c>
      <c r="CY66" s="28" t="e">
        <f t="shared" ca="1" si="92"/>
        <v>#REF!</v>
      </c>
      <c r="CZ66" s="28" t="e">
        <f t="shared" ca="1" si="92"/>
        <v>#REF!</v>
      </c>
      <c r="DA66" s="28" t="e">
        <f t="shared" ca="1" si="92"/>
        <v>#REF!</v>
      </c>
      <c r="DB66" s="28" t="e">
        <f t="shared" ca="1" si="92"/>
        <v>#REF!</v>
      </c>
      <c r="DC66" s="28" t="e">
        <f t="shared" ca="1" si="92"/>
        <v>#REF!</v>
      </c>
      <c r="DD66" s="28" t="e">
        <f t="shared" ca="1" si="92"/>
        <v>#REF!</v>
      </c>
      <c r="DE66" s="28" t="e">
        <f t="shared" ca="1" si="92"/>
        <v>#REF!</v>
      </c>
      <c r="DF66" s="28" t="e">
        <f t="shared" ca="1" si="92"/>
        <v>#REF!</v>
      </c>
      <c r="DG66" s="28" t="e">
        <f t="shared" ca="1" si="92"/>
        <v>#REF!</v>
      </c>
      <c r="DH66" s="28" t="e">
        <f t="shared" ca="1" si="92"/>
        <v>#REF!</v>
      </c>
      <c r="DI66" s="28" t="e">
        <f t="shared" ca="1" si="92"/>
        <v>#REF!</v>
      </c>
      <c r="DJ66" s="28" t="e">
        <f t="shared" ca="1" si="92"/>
        <v>#REF!</v>
      </c>
      <c r="DK66" s="28" t="e">
        <f t="shared" ca="1" si="92"/>
        <v>#REF!</v>
      </c>
      <c r="DL66" s="28" t="e">
        <f t="shared" ca="1" si="92"/>
        <v>#REF!</v>
      </c>
    </row>
    <row r="67" spans="1:116" x14ac:dyDescent="0.4">
      <c r="CM67" s="53"/>
    </row>
    <row r="68" spans="1:116" hidden="1" x14ac:dyDescent="0.4">
      <c r="B68" s="27" t="s">
        <v>232</v>
      </c>
      <c r="G68" s="12" t="s">
        <v>621</v>
      </c>
      <c r="CM68" s="53"/>
    </row>
    <row r="69" spans="1:116" hidden="1" x14ac:dyDescent="0.4">
      <c r="A69" s="65"/>
      <c r="B69" s="27" t="s">
        <v>232</v>
      </c>
      <c r="C69" s="27"/>
      <c r="D69" s="27"/>
      <c r="E69" s="27"/>
      <c r="F69" s="27" t="s">
        <v>232</v>
      </c>
      <c r="G69" s="27" t="s">
        <v>622</v>
      </c>
      <c r="H69" s="28"/>
      <c r="I69" s="28"/>
      <c r="J69" s="28"/>
      <c r="K69" s="63">
        <f t="shared" ref="K69:P69" si="93">SUMIF($5:$5,K$3,69:69)</f>
        <v>0</v>
      </c>
      <c r="L69" s="63">
        <f t="shared" si="93"/>
        <v>0</v>
      </c>
      <c r="M69" s="63">
        <f t="shared" si="93"/>
        <v>0</v>
      </c>
      <c r="N69" s="63">
        <f t="shared" si="93"/>
        <v>0</v>
      </c>
      <c r="O69" s="63">
        <f t="shared" si="93"/>
        <v>0</v>
      </c>
      <c r="P69" s="63">
        <f t="shared" si="93"/>
        <v>0</v>
      </c>
      <c r="Q69" s="28"/>
      <c r="R69" s="252">
        <f t="shared" ref="R69:AW69" si="94">SUMIF($C:$C,$F69,R:R)</f>
        <v>0</v>
      </c>
      <c r="S69" s="261">
        <f t="shared" si="94"/>
        <v>0</v>
      </c>
      <c r="T69" s="261">
        <f t="shared" si="94"/>
        <v>0</v>
      </c>
      <c r="U69" s="261">
        <f t="shared" si="94"/>
        <v>0</v>
      </c>
      <c r="V69" s="261">
        <f t="shared" si="94"/>
        <v>0</v>
      </c>
      <c r="W69" s="261">
        <f t="shared" si="94"/>
        <v>0</v>
      </c>
      <c r="X69" s="261">
        <f t="shared" si="94"/>
        <v>0</v>
      </c>
      <c r="Y69" s="261">
        <f t="shared" si="94"/>
        <v>0</v>
      </c>
      <c r="Z69" s="261">
        <f t="shared" si="94"/>
        <v>0</v>
      </c>
      <c r="AA69" s="261">
        <f t="shared" si="94"/>
        <v>0</v>
      </c>
      <c r="AB69" s="261">
        <f t="shared" si="94"/>
        <v>0</v>
      </c>
      <c r="AC69" s="261">
        <f t="shared" si="94"/>
        <v>0</v>
      </c>
      <c r="AD69" s="261">
        <f t="shared" si="94"/>
        <v>0</v>
      </c>
      <c r="AE69" s="261">
        <f t="shared" si="94"/>
        <v>0</v>
      </c>
      <c r="AF69" s="261">
        <f t="shared" si="94"/>
        <v>0</v>
      </c>
      <c r="AG69" s="261">
        <f t="shared" si="94"/>
        <v>0</v>
      </c>
      <c r="AH69" s="261">
        <f t="shared" si="94"/>
        <v>0</v>
      </c>
      <c r="AI69" s="261">
        <f t="shared" si="94"/>
        <v>0</v>
      </c>
      <c r="AJ69" s="261">
        <f t="shared" si="94"/>
        <v>0</v>
      </c>
      <c r="AK69" s="261">
        <f t="shared" si="94"/>
        <v>0</v>
      </c>
      <c r="AL69" s="261">
        <f t="shared" si="94"/>
        <v>0</v>
      </c>
      <c r="AM69" s="261">
        <f t="shared" si="94"/>
        <v>0</v>
      </c>
      <c r="AN69" s="261">
        <f t="shared" si="94"/>
        <v>0</v>
      </c>
      <c r="AO69" s="261">
        <f t="shared" si="94"/>
        <v>0</v>
      </c>
      <c r="AP69" s="261">
        <f t="shared" si="94"/>
        <v>0</v>
      </c>
      <c r="AQ69" s="261">
        <f t="shared" si="94"/>
        <v>0</v>
      </c>
      <c r="AR69" s="261">
        <f t="shared" si="94"/>
        <v>0</v>
      </c>
      <c r="AS69" s="261">
        <f t="shared" si="94"/>
        <v>0</v>
      </c>
      <c r="AT69" s="261">
        <f t="shared" si="94"/>
        <v>0</v>
      </c>
      <c r="AU69" s="261">
        <f t="shared" si="94"/>
        <v>0</v>
      </c>
      <c r="AV69" s="261">
        <f t="shared" si="94"/>
        <v>0</v>
      </c>
      <c r="AW69" s="261">
        <f t="shared" si="94"/>
        <v>0</v>
      </c>
      <c r="AX69" s="261">
        <f t="shared" ref="AX69:CC69" si="95">SUMIF($C:$C,$F69,AX:AX)</f>
        <v>0</v>
      </c>
      <c r="AY69" s="261">
        <f t="shared" si="95"/>
        <v>0</v>
      </c>
      <c r="AZ69" s="261">
        <f t="shared" si="95"/>
        <v>0</v>
      </c>
      <c r="BA69" s="261">
        <f t="shared" si="95"/>
        <v>0</v>
      </c>
      <c r="BB69" s="261">
        <f t="shared" si="95"/>
        <v>0</v>
      </c>
      <c r="BC69" s="261">
        <f t="shared" si="95"/>
        <v>0</v>
      </c>
      <c r="BD69" s="261">
        <f t="shared" si="95"/>
        <v>0</v>
      </c>
      <c r="BE69" s="261">
        <f t="shared" si="95"/>
        <v>0</v>
      </c>
      <c r="BF69" s="261">
        <f t="shared" si="95"/>
        <v>0</v>
      </c>
      <c r="BG69" s="261">
        <f t="shared" si="95"/>
        <v>0</v>
      </c>
      <c r="BH69" s="261">
        <f t="shared" si="95"/>
        <v>0</v>
      </c>
      <c r="BI69" s="261">
        <f t="shared" si="95"/>
        <v>0</v>
      </c>
      <c r="BJ69" s="261">
        <f t="shared" si="95"/>
        <v>0</v>
      </c>
      <c r="BK69" s="261">
        <f t="shared" si="95"/>
        <v>0</v>
      </c>
      <c r="BL69" s="261">
        <f t="shared" si="95"/>
        <v>0</v>
      </c>
      <c r="BM69" s="261">
        <f t="shared" si="95"/>
        <v>0</v>
      </c>
      <c r="BN69" s="261">
        <f t="shared" si="95"/>
        <v>0</v>
      </c>
      <c r="BO69" s="261">
        <f t="shared" si="95"/>
        <v>0</v>
      </c>
      <c r="BP69" s="261">
        <f t="shared" si="95"/>
        <v>0</v>
      </c>
      <c r="BQ69" s="261">
        <f t="shared" si="95"/>
        <v>0</v>
      </c>
      <c r="BR69" s="261">
        <f t="shared" si="95"/>
        <v>0</v>
      </c>
      <c r="BS69" s="261">
        <f t="shared" si="95"/>
        <v>0</v>
      </c>
      <c r="BT69" s="261">
        <f t="shared" si="95"/>
        <v>0</v>
      </c>
      <c r="BU69" s="261">
        <f t="shared" si="95"/>
        <v>0</v>
      </c>
      <c r="BV69" s="261">
        <f t="shared" si="95"/>
        <v>0</v>
      </c>
      <c r="BW69" s="261">
        <f t="shared" si="95"/>
        <v>0</v>
      </c>
      <c r="BX69" s="261">
        <f t="shared" si="95"/>
        <v>0</v>
      </c>
      <c r="BY69" s="261">
        <f t="shared" si="95"/>
        <v>0</v>
      </c>
      <c r="BZ69" s="261">
        <f t="shared" si="95"/>
        <v>0</v>
      </c>
      <c r="CA69" s="261">
        <f t="shared" si="95"/>
        <v>0</v>
      </c>
      <c r="CB69" s="261">
        <f t="shared" si="95"/>
        <v>0</v>
      </c>
      <c r="CC69" s="261">
        <f t="shared" si="95"/>
        <v>0</v>
      </c>
      <c r="CD69" s="261">
        <f t="shared" ref="CD69:DL69" si="96">SUMIF($C:$C,$F69,CD:CD)</f>
        <v>0</v>
      </c>
      <c r="CE69" s="261">
        <f t="shared" si="96"/>
        <v>0</v>
      </c>
      <c r="CF69" s="261">
        <f t="shared" si="96"/>
        <v>0</v>
      </c>
      <c r="CG69" s="261">
        <f t="shared" si="96"/>
        <v>0</v>
      </c>
      <c r="CH69" s="261">
        <f t="shared" si="96"/>
        <v>0</v>
      </c>
      <c r="CI69" s="261">
        <f t="shared" si="96"/>
        <v>0</v>
      </c>
      <c r="CJ69" s="261">
        <f t="shared" si="96"/>
        <v>0</v>
      </c>
      <c r="CK69" s="261">
        <f t="shared" si="96"/>
        <v>0</v>
      </c>
      <c r="CL69" s="261">
        <f t="shared" si="96"/>
        <v>0</v>
      </c>
      <c r="CM69" s="261">
        <f t="shared" si="96"/>
        <v>0</v>
      </c>
      <c r="CN69" s="261">
        <f t="shared" si="96"/>
        <v>0</v>
      </c>
      <c r="CO69" s="261">
        <f t="shared" si="96"/>
        <v>0</v>
      </c>
      <c r="CP69" s="261">
        <f t="shared" si="96"/>
        <v>0</v>
      </c>
      <c r="CQ69" s="261">
        <f t="shared" si="96"/>
        <v>0</v>
      </c>
      <c r="CR69" s="261">
        <f t="shared" si="96"/>
        <v>0</v>
      </c>
      <c r="CS69" s="261">
        <f t="shared" si="96"/>
        <v>0</v>
      </c>
      <c r="CT69" s="261">
        <f t="shared" si="96"/>
        <v>0</v>
      </c>
      <c r="CU69" s="261">
        <f t="shared" si="96"/>
        <v>0</v>
      </c>
      <c r="CV69" s="261">
        <f t="shared" si="96"/>
        <v>0</v>
      </c>
      <c r="CW69" s="261">
        <f t="shared" si="96"/>
        <v>0</v>
      </c>
      <c r="CX69" s="261">
        <f t="shared" si="96"/>
        <v>0</v>
      </c>
      <c r="CY69" s="261">
        <f t="shared" si="96"/>
        <v>0</v>
      </c>
      <c r="CZ69" s="261">
        <f t="shared" si="96"/>
        <v>0</v>
      </c>
      <c r="DA69" s="261">
        <f t="shared" si="96"/>
        <v>0</v>
      </c>
      <c r="DB69" s="261">
        <f t="shared" si="96"/>
        <v>0</v>
      </c>
      <c r="DC69" s="261">
        <f t="shared" si="96"/>
        <v>0</v>
      </c>
      <c r="DD69" s="261">
        <f t="shared" si="96"/>
        <v>0</v>
      </c>
      <c r="DE69" s="261">
        <f t="shared" si="96"/>
        <v>0</v>
      </c>
      <c r="DF69" s="261">
        <f t="shared" si="96"/>
        <v>0</v>
      </c>
      <c r="DG69" s="261">
        <f t="shared" si="96"/>
        <v>0</v>
      </c>
      <c r="DH69" s="261">
        <f t="shared" si="96"/>
        <v>0</v>
      </c>
      <c r="DI69" s="261">
        <f t="shared" si="96"/>
        <v>0</v>
      </c>
      <c r="DJ69" s="261">
        <f t="shared" si="96"/>
        <v>0</v>
      </c>
      <c r="DK69" s="261">
        <f t="shared" si="96"/>
        <v>0</v>
      </c>
      <c r="DL69" s="261">
        <f t="shared" si="96"/>
        <v>0</v>
      </c>
    </row>
    <row r="70" spans="1:116" hidden="1" x14ac:dyDescent="0.4">
      <c r="A70" s="65"/>
      <c r="B70" s="27" t="s">
        <v>232</v>
      </c>
      <c r="CM70" s="53"/>
    </row>
    <row r="71" spans="1:116" x14ac:dyDescent="0.4">
      <c r="B71" s="27" t="s">
        <v>237</v>
      </c>
      <c r="G71" s="12" t="s">
        <v>623</v>
      </c>
      <c r="CM71" s="53"/>
    </row>
    <row r="72" spans="1:116" s="459" customFormat="1" x14ac:dyDescent="0.4">
      <c r="B72" s="459" t="str">
        <f>IF('Calcs.'!B64="","",'Calcs.'!B64)</f>
        <v/>
      </c>
      <c r="C72" s="459" t="str">
        <f>IF('Calcs.'!C64="","",'Calcs.'!C64)</f>
        <v>BS: LT liabilities</v>
      </c>
      <c r="D72" s="459" t="str">
        <f>IF('Calcs.'!D64="","",'Calcs.'!D64)</f>
        <v>DTERMY-S</v>
      </c>
      <c r="E72" s="459" t="str">
        <f>IF('Calcs.'!E64="","",'Calcs.'!E64)</f>
        <v>64 DTERMY-S</v>
      </c>
      <c r="F72" s="459" t="str">
        <f>IF('Calcs.'!F64="","",'Calcs.'!F64)</f>
        <v/>
      </c>
      <c r="G72" s="322" t="str">
        <f>IF('Calcs.'!G64="","",'Calcs.'!G64)</f>
        <v>Debt - ABX</v>
      </c>
      <c r="I72" s="132" t="str">
        <f>IF('Calcs.'!I64="","",'Calcs.'!I64)</f>
        <v/>
      </c>
      <c r="J72" s="132" t="str">
        <f>IF('Calcs.'!J64="","",'Calcs.'!J64)</f>
        <v/>
      </c>
      <c r="K72" s="260">
        <f ca="1">IF('Calcs.'!K64="","",'Calcs.'!K64)</f>
        <v>250000.00000000003</v>
      </c>
      <c r="L72" s="260">
        <f ca="1">IF('Calcs.'!L64="","",'Calcs.'!L64)</f>
        <v>500000.00000000006</v>
      </c>
      <c r="M72" s="260">
        <f ca="1">IF('Calcs.'!M64="","",'Calcs.'!M64)</f>
        <v>500000.00000000006</v>
      </c>
      <c r="N72" s="260">
        <f ca="1">IF('Calcs.'!N64="","",'Calcs.'!N64)</f>
        <v>500000.00000000006</v>
      </c>
      <c r="O72" s="260">
        <f ca="1">IF('Calcs.'!O64="","",'Calcs.'!O64)</f>
        <v>500000.00000000006</v>
      </c>
      <c r="P72" s="260">
        <f ca="1">IF('Calcs.'!P64="","",'Calcs.'!P64)</f>
        <v>500000.00000000006</v>
      </c>
      <c r="Q72" s="459" t="str">
        <f>IF('Calcs.'!Q64="","",'Calcs.'!Q64)</f>
        <v/>
      </c>
      <c r="R72" s="132">
        <f>IF('Calcs.'!R64="","",'Calcs.'!R64)</f>
        <v>1000</v>
      </c>
      <c r="S72" s="132">
        <f ca="1">IF('Calcs.'!S64="","",'Calcs.'!S64)</f>
        <v>84333.333333333343</v>
      </c>
      <c r="T72" s="132">
        <f ca="1">IF('Calcs.'!T64="","",'Calcs.'!T64)</f>
        <v>167666.66666666669</v>
      </c>
      <c r="U72" s="132">
        <f ca="1">IF('Calcs.'!U64="","",'Calcs.'!U64)</f>
        <v>250000.00000000003</v>
      </c>
      <c r="V72" s="132">
        <f ca="1">IF('Calcs.'!V64="","",'Calcs.'!V64)</f>
        <v>250000.00000000003</v>
      </c>
      <c r="W72" s="132">
        <f ca="1">IF('Calcs.'!W64="","",'Calcs.'!W64)</f>
        <v>250000.00000000003</v>
      </c>
      <c r="X72" s="132">
        <f ca="1">IF('Calcs.'!X64="","",'Calcs.'!X64)</f>
        <v>250000.00000000003</v>
      </c>
      <c r="Y72" s="132">
        <f ca="1">IF('Calcs.'!Y64="","",'Calcs.'!Y64)</f>
        <v>250000.00000000003</v>
      </c>
      <c r="Z72" s="132">
        <f ca="1">IF('Calcs.'!Z64="","",'Calcs.'!Z64)</f>
        <v>250000.00000000003</v>
      </c>
      <c r="AA72" s="132">
        <f ca="1">IF('Calcs.'!AA64="","",'Calcs.'!AA64)</f>
        <v>250000.00000000003</v>
      </c>
      <c r="AB72" s="132">
        <f ca="1">IF('Calcs.'!AB64="","",'Calcs.'!AB64)</f>
        <v>250000.00000000003</v>
      </c>
      <c r="AC72" s="132">
        <f ca="1">IF('Calcs.'!AC64="","",'Calcs.'!AC64)</f>
        <v>250000.00000000003</v>
      </c>
      <c r="AD72" s="132">
        <f ca="1">IF('Calcs.'!AD64="","",'Calcs.'!AD64)</f>
        <v>250000.00000000003</v>
      </c>
      <c r="AE72" s="132">
        <f ca="1">IF('Calcs.'!AE64="","",'Calcs.'!AE64)</f>
        <v>333333.33333333337</v>
      </c>
      <c r="AF72" s="132">
        <f ca="1">IF('Calcs.'!AF64="","",'Calcs.'!AF64)</f>
        <v>416666.66666666674</v>
      </c>
      <c r="AG72" s="132">
        <f ca="1">IF('Calcs.'!AG64="","",'Calcs.'!AG64)</f>
        <v>500000.00000000012</v>
      </c>
      <c r="AH72" s="132">
        <f ca="1">IF('Calcs.'!AH64="","",'Calcs.'!AH64)</f>
        <v>500000.00000000006</v>
      </c>
      <c r="AI72" s="132">
        <f ca="1">IF('Calcs.'!AI64="","",'Calcs.'!AI64)</f>
        <v>500000.00000000006</v>
      </c>
      <c r="AJ72" s="132">
        <f ca="1">IF('Calcs.'!AJ64="","",'Calcs.'!AJ64)</f>
        <v>500000.00000000006</v>
      </c>
      <c r="AK72" s="132">
        <f ca="1">IF('Calcs.'!AK64="","",'Calcs.'!AK64)</f>
        <v>500000.00000000006</v>
      </c>
      <c r="AL72" s="132">
        <f ca="1">IF('Calcs.'!AL64="","",'Calcs.'!AL64)</f>
        <v>500000.00000000006</v>
      </c>
      <c r="AM72" s="132">
        <f ca="1">IF('Calcs.'!AM64="","",'Calcs.'!AM64)</f>
        <v>500000.00000000006</v>
      </c>
      <c r="AN72" s="132">
        <f ca="1">IF('Calcs.'!AN64="","",'Calcs.'!AN64)</f>
        <v>500000.00000000006</v>
      </c>
      <c r="AO72" s="132">
        <f ca="1">IF('Calcs.'!AO64="","",'Calcs.'!AO64)</f>
        <v>500000.00000000006</v>
      </c>
      <c r="AP72" s="132">
        <f ca="1">IF('Calcs.'!AP64="","",'Calcs.'!AP64)</f>
        <v>500000.00000000006</v>
      </c>
      <c r="AQ72" s="132">
        <f ca="1">IF('Calcs.'!AQ64="","",'Calcs.'!AQ64)</f>
        <v>500000.00000000006</v>
      </c>
      <c r="AR72" s="132">
        <f ca="1">IF('Calcs.'!AR64="","",'Calcs.'!AR64)</f>
        <v>500000.00000000006</v>
      </c>
      <c r="AS72" s="132">
        <f ca="1">IF('Calcs.'!AS64="","",'Calcs.'!AS64)</f>
        <v>500000.00000000006</v>
      </c>
      <c r="AT72" s="132">
        <f ca="1">IF('Calcs.'!AT64="","",'Calcs.'!AT64)</f>
        <v>500000.00000000006</v>
      </c>
      <c r="AU72" s="132">
        <f ca="1">IF('Calcs.'!AU64="","",'Calcs.'!AU64)</f>
        <v>500000.00000000006</v>
      </c>
      <c r="AV72" s="132">
        <f ca="1">IF('Calcs.'!AV64="","",'Calcs.'!AV64)</f>
        <v>500000.00000000006</v>
      </c>
      <c r="AW72" s="132">
        <f ca="1">IF('Calcs.'!AW64="","",'Calcs.'!AW64)</f>
        <v>500000.00000000006</v>
      </c>
      <c r="AX72" s="132">
        <f ca="1">IF('Calcs.'!AX64="","",'Calcs.'!AX64)</f>
        <v>500000.00000000006</v>
      </c>
      <c r="AY72" s="132">
        <f ca="1">IF('Calcs.'!AY64="","",'Calcs.'!AY64)</f>
        <v>500000.00000000006</v>
      </c>
      <c r="AZ72" s="132">
        <f ca="1">IF('Calcs.'!AZ64="","",'Calcs.'!AZ64)</f>
        <v>500000.00000000006</v>
      </c>
      <c r="BA72" s="132">
        <f ca="1">IF('Calcs.'!BA64="","",'Calcs.'!BA64)</f>
        <v>500000.00000000006</v>
      </c>
      <c r="BB72" s="132">
        <f ca="1">IF('Calcs.'!BB64="","",'Calcs.'!BB64)</f>
        <v>500000.00000000006</v>
      </c>
      <c r="BC72" s="132">
        <f ca="1">IF('Calcs.'!BC64="","",'Calcs.'!BC64)</f>
        <v>500000.00000000006</v>
      </c>
      <c r="BD72" s="132">
        <f ca="1">IF('Calcs.'!BD64="","",'Calcs.'!BD64)</f>
        <v>500000.00000000006</v>
      </c>
      <c r="BE72" s="132">
        <f ca="1">IF('Calcs.'!BE64="","",'Calcs.'!BE64)</f>
        <v>500000.00000000006</v>
      </c>
      <c r="BF72" s="132">
        <f ca="1">IF('Calcs.'!BF64="","",'Calcs.'!BF64)</f>
        <v>500000.00000000006</v>
      </c>
      <c r="BG72" s="132">
        <f ca="1">IF('Calcs.'!BG64="","",'Calcs.'!BG64)</f>
        <v>500000.00000000006</v>
      </c>
      <c r="BH72" s="132">
        <f ca="1">IF('Calcs.'!BH64="","",'Calcs.'!BH64)</f>
        <v>500000.00000000006</v>
      </c>
      <c r="BI72" s="132">
        <f ca="1">IF('Calcs.'!BI64="","",'Calcs.'!BI64)</f>
        <v>500000.00000000006</v>
      </c>
      <c r="BJ72" s="132">
        <f ca="1">IF('Calcs.'!BJ64="","",'Calcs.'!BJ64)</f>
        <v>500000.00000000006</v>
      </c>
      <c r="BK72" s="132">
        <f ca="1">IF('Calcs.'!BK64="","",'Calcs.'!BK64)</f>
        <v>500000.00000000006</v>
      </c>
      <c r="BL72" s="132">
        <f ca="1">IF('Calcs.'!BL64="","",'Calcs.'!BL64)</f>
        <v>500000.00000000006</v>
      </c>
      <c r="BM72" s="132">
        <f ca="1">IF('Calcs.'!BM64="","",'Calcs.'!BM64)</f>
        <v>500000.00000000006</v>
      </c>
      <c r="BN72" s="132">
        <f ca="1">IF('Calcs.'!BN64="","",'Calcs.'!BN64)</f>
        <v>500000.00000000006</v>
      </c>
      <c r="BO72" s="132">
        <f ca="1">IF('Calcs.'!BO64="","",'Calcs.'!BO64)</f>
        <v>500000.00000000006</v>
      </c>
      <c r="BP72" s="132">
        <f ca="1">IF('Calcs.'!BP64="","",'Calcs.'!BP64)</f>
        <v>500000.00000000006</v>
      </c>
      <c r="BQ72" s="132">
        <f ca="1">IF('Calcs.'!BQ64="","",'Calcs.'!BQ64)</f>
        <v>500000.00000000006</v>
      </c>
      <c r="BR72" s="132">
        <f ca="1">IF('Calcs.'!BR64="","",'Calcs.'!BR64)</f>
        <v>500000.00000000006</v>
      </c>
      <c r="BS72" s="132">
        <f ca="1">IF('Calcs.'!BS64="","",'Calcs.'!BS64)</f>
        <v>500000.00000000006</v>
      </c>
      <c r="BT72" s="132">
        <f ca="1">IF('Calcs.'!BT64="","",'Calcs.'!BT64)</f>
        <v>500000.00000000006</v>
      </c>
      <c r="BU72" s="132">
        <f ca="1">IF('Calcs.'!BU64="","",'Calcs.'!BU64)</f>
        <v>500000.00000000006</v>
      </c>
      <c r="BV72" s="132">
        <f ca="1">IF('Calcs.'!BV64="","",'Calcs.'!BV64)</f>
        <v>500000.00000000006</v>
      </c>
      <c r="BW72" s="132">
        <f ca="1">IF('Calcs.'!BW64="","",'Calcs.'!BW64)</f>
        <v>500000.00000000006</v>
      </c>
      <c r="BX72" s="132">
        <f ca="1">IF('Calcs.'!BX64="","",'Calcs.'!BX64)</f>
        <v>500000.00000000006</v>
      </c>
      <c r="BY72" s="132">
        <f ca="1">IF('Calcs.'!BY64="","",'Calcs.'!BY64)</f>
        <v>500000.00000000006</v>
      </c>
      <c r="BZ72" s="132">
        <f ca="1">IF('Calcs.'!BZ64="","",'Calcs.'!BZ64)</f>
        <v>500000.00000000006</v>
      </c>
      <c r="CA72" s="132">
        <f ca="1">IF('Calcs.'!CA64="","",'Calcs.'!CA64)</f>
        <v>500000.00000000006</v>
      </c>
      <c r="CB72" s="132">
        <f ca="1">IF('Calcs.'!CB64="","",'Calcs.'!CB64)</f>
        <v>500000.00000000006</v>
      </c>
      <c r="CC72" s="132">
        <f ca="1">IF('Calcs.'!CC64="","",'Calcs.'!CC64)</f>
        <v>500000.00000000006</v>
      </c>
      <c r="CD72" s="132">
        <f ca="1">IF('Calcs.'!CD64="","",'Calcs.'!CD64)</f>
        <v>500000.00000000006</v>
      </c>
      <c r="CE72" s="132">
        <f ca="1">IF('Calcs.'!CE64="","",'Calcs.'!CE64)</f>
        <v>500000.00000000006</v>
      </c>
      <c r="CF72" s="132">
        <f ca="1">IF('Calcs.'!CF64="","",'Calcs.'!CF64)</f>
        <v>500000.00000000006</v>
      </c>
      <c r="CG72" s="132">
        <f ca="1">IF('Calcs.'!CG64="","",'Calcs.'!CG64)</f>
        <v>500000.00000000006</v>
      </c>
      <c r="CH72" s="132">
        <f ca="1">IF('Calcs.'!CH64="","",'Calcs.'!CH64)</f>
        <v>500000.00000000006</v>
      </c>
      <c r="CI72" s="132">
        <f ca="1">IF('Calcs.'!CI64="","",'Calcs.'!CI64)</f>
        <v>500000.00000000006</v>
      </c>
      <c r="CJ72" s="132">
        <f ca="1">IF('Calcs.'!CJ64="","",'Calcs.'!CJ64)</f>
        <v>500000.00000000006</v>
      </c>
      <c r="CK72" s="132">
        <f ca="1">IF('Calcs.'!CK64="","",'Calcs.'!CK64)</f>
        <v>500000.00000000006</v>
      </c>
      <c r="CL72" s="132">
        <f ca="1">IF('Calcs.'!CL64="","",'Calcs.'!CL64)</f>
        <v>500000.00000000006</v>
      </c>
      <c r="CM72" s="132" t="e">
        <f>+SUM(#REF!,'IS BS CF'!CM100:CM100)</f>
        <v>#REF!</v>
      </c>
      <c r="CN72" s="132" t="e">
        <f>+SUM(#REF!,'IS BS CF'!CN100:CN100)</f>
        <v>#REF!</v>
      </c>
      <c r="CO72" s="132" t="e">
        <f>+SUM(#REF!,'IS BS CF'!CO100:CO100)</f>
        <v>#REF!</v>
      </c>
      <c r="CP72" s="132" t="e">
        <f>+SUM(#REF!,'IS BS CF'!CP100:CP100)</f>
        <v>#REF!</v>
      </c>
      <c r="CQ72" s="132" t="e">
        <f>+SUM(#REF!,'IS BS CF'!CQ100:CQ100)</f>
        <v>#REF!</v>
      </c>
      <c r="CR72" s="132" t="e">
        <f>+SUM(#REF!,'IS BS CF'!CR100:CR100)</f>
        <v>#REF!</v>
      </c>
      <c r="CS72" s="132" t="e">
        <f>+SUM(#REF!,'IS BS CF'!CS100:CS100)</f>
        <v>#REF!</v>
      </c>
      <c r="CT72" s="132" t="e">
        <f>+SUM(#REF!,'IS BS CF'!CT100:CT100)</f>
        <v>#REF!</v>
      </c>
      <c r="CU72" s="132" t="e">
        <f>+SUM(#REF!,'IS BS CF'!CU100:CU100)</f>
        <v>#REF!</v>
      </c>
      <c r="CV72" s="132" t="e">
        <f>+SUM(#REF!,'IS BS CF'!CV100:CV100)</f>
        <v>#REF!</v>
      </c>
      <c r="CW72" s="132" t="e">
        <f>+SUM(#REF!,'IS BS CF'!CW100:CW100)</f>
        <v>#REF!</v>
      </c>
      <c r="CX72" s="132" t="e">
        <f>+SUM(#REF!,'IS BS CF'!CX100:CX100)</f>
        <v>#REF!</v>
      </c>
      <c r="CY72" s="132" t="e">
        <f>+SUM(#REF!,'IS BS CF'!CY100:CY100)</f>
        <v>#REF!</v>
      </c>
      <c r="CZ72" s="132" t="e">
        <f>+SUM(#REF!,'IS BS CF'!CZ100:CZ100)</f>
        <v>#REF!</v>
      </c>
      <c r="DA72" s="132" t="e">
        <f>+SUM(#REF!,'IS BS CF'!DA100:DA100)</f>
        <v>#REF!</v>
      </c>
      <c r="DB72" s="132" t="e">
        <f>+SUM(#REF!,'IS BS CF'!DB100:DB100)</f>
        <v>#REF!</v>
      </c>
      <c r="DC72" s="132" t="e">
        <f>+SUM(#REF!,'IS BS CF'!DC100:DC100)</f>
        <v>#REF!</v>
      </c>
      <c r="DD72" s="132" t="e">
        <f>+SUM(#REF!,'IS BS CF'!DD100:DD100)</f>
        <v>#REF!</v>
      </c>
      <c r="DE72" s="132" t="e">
        <f>+SUM(#REF!,'IS BS CF'!DE100:DE100)</f>
        <v>#REF!</v>
      </c>
      <c r="DF72" s="132" t="e">
        <f>+SUM(#REF!,'IS BS CF'!DF100:DF100)</f>
        <v>#REF!</v>
      </c>
      <c r="DG72" s="132" t="e">
        <f>+SUM(#REF!,'IS BS CF'!DG100:DG100)</f>
        <v>#REF!</v>
      </c>
      <c r="DH72" s="132" t="e">
        <f>+SUM(#REF!,'IS BS CF'!DH100:DH100)</f>
        <v>#REF!</v>
      </c>
      <c r="DI72" s="132" t="e">
        <f>+SUM(#REF!,'IS BS CF'!DI100:DI100)</f>
        <v>#REF!</v>
      </c>
      <c r="DJ72" s="132" t="e">
        <f>+SUM(#REF!,'IS BS CF'!DJ100:DJ100)</f>
        <v>#REF!</v>
      </c>
      <c r="DK72" s="132" t="e">
        <f>+SUM(#REF!,'IS BS CF'!DK100:DK100)</f>
        <v>#REF!</v>
      </c>
      <c r="DL72" s="132" t="e">
        <f>+SUM(#REF!,'IS BS CF'!DL100:DL100)</f>
        <v>#REF!</v>
      </c>
    </row>
    <row r="73" spans="1:116" x14ac:dyDescent="0.4">
      <c r="A73" s="65"/>
      <c r="B73" s="27" t="s">
        <v>237</v>
      </c>
      <c r="C73" s="27"/>
      <c r="D73" s="27"/>
      <c r="E73" s="27"/>
      <c r="F73" s="27" t="s">
        <v>237</v>
      </c>
      <c r="G73" s="27" t="s">
        <v>624</v>
      </c>
      <c r="H73" s="27"/>
      <c r="I73" s="27"/>
      <c r="J73" s="28"/>
      <c r="K73" s="63">
        <f t="shared" ref="K73:P73" ca="1" si="97">SUMIF($5:$5,K$3,73:73)</f>
        <v>250000.00000000003</v>
      </c>
      <c r="L73" s="63">
        <f t="shared" ca="1" si="97"/>
        <v>500000.00000000006</v>
      </c>
      <c r="M73" s="63">
        <f t="shared" ca="1" si="97"/>
        <v>500000.00000000006</v>
      </c>
      <c r="N73" s="63">
        <f t="shared" ca="1" si="97"/>
        <v>500000.00000000006</v>
      </c>
      <c r="O73" s="63">
        <f t="shared" ca="1" si="97"/>
        <v>500000.00000000006</v>
      </c>
      <c r="P73" s="63">
        <f t="shared" ca="1" si="97"/>
        <v>500000.00000000006</v>
      </c>
      <c r="Q73" s="28"/>
      <c r="R73" s="252">
        <f t="shared" ref="R73:AW73" si="98">SUMIF($C:$C,$F73,R:R)</f>
        <v>1000</v>
      </c>
      <c r="S73" s="261">
        <f t="shared" ca="1" si="98"/>
        <v>84333.333333333343</v>
      </c>
      <c r="T73" s="261">
        <f t="shared" ca="1" si="98"/>
        <v>167666.66666666669</v>
      </c>
      <c r="U73" s="261">
        <f t="shared" ca="1" si="98"/>
        <v>250000.00000000003</v>
      </c>
      <c r="V73" s="261">
        <f t="shared" ca="1" si="98"/>
        <v>250000.00000000003</v>
      </c>
      <c r="W73" s="261">
        <f t="shared" ca="1" si="98"/>
        <v>250000.00000000003</v>
      </c>
      <c r="X73" s="261">
        <f t="shared" ca="1" si="98"/>
        <v>250000.00000000003</v>
      </c>
      <c r="Y73" s="261">
        <f t="shared" ca="1" si="98"/>
        <v>250000.00000000003</v>
      </c>
      <c r="Z73" s="261">
        <f t="shared" ca="1" si="98"/>
        <v>250000.00000000003</v>
      </c>
      <c r="AA73" s="261">
        <f t="shared" ca="1" si="98"/>
        <v>250000.00000000003</v>
      </c>
      <c r="AB73" s="261">
        <f t="shared" ca="1" si="98"/>
        <v>250000.00000000003</v>
      </c>
      <c r="AC73" s="261">
        <f t="shared" ca="1" si="98"/>
        <v>250000.00000000003</v>
      </c>
      <c r="AD73" s="261">
        <f t="shared" ca="1" si="98"/>
        <v>250000.00000000003</v>
      </c>
      <c r="AE73" s="261">
        <f t="shared" ca="1" si="98"/>
        <v>333333.33333333337</v>
      </c>
      <c r="AF73" s="261">
        <f t="shared" ca="1" si="98"/>
        <v>416666.66666666674</v>
      </c>
      <c r="AG73" s="261">
        <f t="shared" ca="1" si="98"/>
        <v>500000.00000000012</v>
      </c>
      <c r="AH73" s="261">
        <f t="shared" ca="1" si="98"/>
        <v>500000.00000000006</v>
      </c>
      <c r="AI73" s="261">
        <f t="shared" ca="1" si="98"/>
        <v>500000.00000000006</v>
      </c>
      <c r="AJ73" s="261">
        <f t="shared" ca="1" si="98"/>
        <v>500000.00000000006</v>
      </c>
      <c r="AK73" s="261">
        <f t="shared" ca="1" si="98"/>
        <v>500000.00000000006</v>
      </c>
      <c r="AL73" s="261">
        <f t="shared" ca="1" si="98"/>
        <v>500000.00000000006</v>
      </c>
      <c r="AM73" s="261">
        <f t="shared" ca="1" si="98"/>
        <v>500000.00000000006</v>
      </c>
      <c r="AN73" s="261">
        <f t="shared" ca="1" si="98"/>
        <v>500000.00000000006</v>
      </c>
      <c r="AO73" s="261">
        <f t="shared" ca="1" si="98"/>
        <v>500000.00000000006</v>
      </c>
      <c r="AP73" s="261">
        <f t="shared" ca="1" si="98"/>
        <v>500000.00000000006</v>
      </c>
      <c r="AQ73" s="261">
        <f t="shared" ca="1" si="98"/>
        <v>500000.00000000006</v>
      </c>
      <c r="AR73" s="261">
        <f t="shared" ca="1" si="98"/>
        <v>500000.00000000006</v>
      </c>
      <c r="AS73" s="261">
        <f t="shared" ca="1" si="98"/>
        <v>500000.00000000006</v>
      </c>
      <c r="AT73" s="261">
        <f t="shared" ca="1" si="98"/>
        <v>500000.00000000006</v>
      </c>
      <c r="AU73" s="261">
        <f t="shared" ca="1" si="98"/>
        <v>500000.00000000006</v>
      </c>
      <c r="AV73" s="261">
        <f t="shared" ca="1" si="98"/>
        <v>500000.00000000006</v>
      </c>
      <c r="AW73" s="261">
        <f t="shared" ca="1" si="98"/>
        <v>500000.00000000006</v>
      </c>
      <c r="AX73" s="261">
        <f t="shared" ref="AX73:CC73" ca="1" si="99">SUMIF($C:$C,$F73,AX:AX)</f>
        <v>500000.00000000006</v>
      </c>
      <c r="AY73" s="261">
        <f t="shared" ca="1" si="99"/>
        <v>500000.00000000006</v>
      </c>
      <c r="AZ73" s="261">
        <f t="shared" ca="1" si="99"/>
        <v>500000.00000000006</v>
      </c>
      <c r="BA73" s="261">
        <f t="shared" ca="1" si="99"/>
        <v>500000.00000000006</v>
      </c>
      <c r="BB73" s="261">
        <f t="shared" ca="1" si="99"/>
        <v>500000.00000000006</v>
      </c>
      <c r="BC73" s="261">
        <f t="shared" ca="1" si="99"/>
        <v>500000.00000000006</v>
      </c>
      <c r="BD73" s="261">
        <f t="shared" ca="1" si="99"/>
        <v>500000.00000000006</v>
      </c>
      <c r="BE73" s="261">
        <f t="shared" ca="1" si="99"/>
        <v>500000.00000000006</v>
      </c>
      <c r="BF73" s="261">
        <f t="shared" ca="1" si="99"/>
        <v>500000.00000000006</v>
      </c>
      <c r="BG73" s="261">
        <f t="shared" ca="1" si="99"/>
        <v>500000.00000000006</v>
      </c>
      <c r="BH73" s="261">
        <f t="shared" ca="1" si="99"/>
        <v>500000.00000000006</v>
      </c>
      <c r="BI73" s="261">
        <f t="shared" ca="1" si="99"/>
        <v>500000.00000000006</v>
      </c>
      <c r="BJ73" s="261">
        <f t="shared" ca="1" si="99"/>
        <v>500000.00000000006</v>
      </c>
      <c r="BK73" s="261">
        <f t="shared" ca="1" si="99"/>
        <v>500000.00000000006</v>
      </c>
      <c r="BL73" s="261">
        <f t="shared" ca="1" si="99"/>
        <v>500000.00000000006</v>
      </c>
      <c r="BM73" s="261">
        <f t="shared" ca="1" si="99"/>
        <v>500000.00000000006</v>
      </c>
      <c r="BN73" s="261">
        <f t="shared" ca="1" si="99"/>
        <v>500000.00000000006</v>
      </c>
      <c r="BO73" s="261">
        <f t="shared" ca="1" si="99"/>
        <v>500000.00000000006</v>
      </c>
      <c r="BP73" s="261">
        <f t="shared" ca="1" si="99"/>
        <v>500000.00000000006</v>
      </c>
      <c r="BQ73" s="261">
        <f t="shared" ca="1" si="99"/>
        <v>500000.00000000006</v>
      </c>
      <c r="BR73" s="261">
        <f t="shared" ca="1" si="99"/>
        <v>500000.00000000006</v>
      </c>
      <c r="BS73" s="261">
        <f t="shared" ca="1" si="99"/>
        <v>500000.00000000006</v>
      </c>
      <c r="BT73" s="261">
        <f t="shared" ca="1" si="99"/>
        <v>500000.00000000006</v>
      </c>
      <c r="BU73" s="261">
        <f t="shared" ca="1" si="99"/>
        <v>500000.00000000006</v>
      </c>
      <c r="BV73" s="261">
        <f t="shared" ca="1" si="99"/>
        <v>500000.00000000006</v>
      </c>
      <c r="BW73" s="261">
        <f t="shared" ca="1" si="99"/>
        <v>500000.00000000006</v>
      </c>
      <c r="BX73" s="261">
        <f t="shared" ca="1" si="99"/>
        <v>500000.00000000006</v>
      </c>
      <c r="BY73" s="261">
        <f t="shared" ca="1" si="99"/>
        <v>500000.00000000006</v>
      </c>
      <c r="BZ73" s="261">
        <f t="shared" ca="1" si="99"/>
        <v>500000.00000000006</v>
      </c>
      <c r="CA73" s="261">
        <f t="shared" ca="1" si="99"/>
        <v>500000.00000000006</v>
      </c>
      <c r="CB73" s="261">
        <f t="shared" ca="1" si="99"/>
        <v>500000.00000000006</v>
      </c>
      <c r="CC73" s="261">
        <f t="shared" ca="1" si="99"/>
        <v>500000.00000000006</v>
      </c>
      <c r="CD73" s="261">
        <f t="shared" ref="CD73:DL73" ca="1" si="100">SUMIF($C:$C,$F73,CD:CD)</f>
        <v>500000.00000000006</v>
      </c>
      <c r="CE73" s="261">
        <f t="shared" ca="1" si="100"/>
        <v>500000.00000000006</v>
      </c>
      <c r="CF73" s="261">
        <f t="shared" ca="1" si="100"/>
        <v>500000.00000000006</v>
      </c>
      <c r="CG73" s="261">
        <f t="shared" ca="1" si="100"/>
        <v>500000.00000000006</v>
      </c>
      <c r="CH73" s="261">
        <f t="shared" ca="1" si="100"/>
        <v>500000.00000000006</v>
      </c>
      <c r="CI73" s="261">
        <f t="shared" ca="1" si="100"/>
        <v>500000.00000000006</v>
      </c>
      <c r="CJ73" s="261">
        <f t="shared" ca="1" si="100"/>
        <v>500000.00000000006</v>
      </c>
      <c r="CK73" s="261">
        <f t="shared" ca="1" si="100"/>
        <v>500000.00000000006</v>
      </c>
      <c r="CL73" s="261">
        <f t="shared" ca="1" si="100"/>
        <v>500000.00000000006</v>
      </c>
      <c r="CM73" s="261" t="e">
        <f t="shared" si="100"/>
        <v>#REF!</v>
      </c>
      <c r="CN73" s="261" t="e">
        <f t="shared" si="100"/>
        <v>#REF!</v>
      </c>
      <c r="CO73" s="261" t="e">
        <f t="shared" si="100"/>
        <v>#REF!</v>
      </c>
      <c r="CP73" s="261" t="e">
        <f t="shared" si="100"/>
        <v>#REF!</v>
      </c>
      <c r="CQ73" s="261" t="e">
        <f t="shared" si="100"/>
        <v>#REF!</v>
      </c>
      <c r="CR73" s="261" t="e">
        <f t="shared" si="100"/>
        <v>#REF!</v>
      </c>
      <c r="CS73" s="261" t="e">
        <f t="shared" si="100"/>
        <v>#REF!</v>
      </c>
      <c r="CT73" s="261" t="e">
        <f t="shared" si="100"/>
        <v>#REF!</v>
      </c>
      <c r="CU73" s="261" t="e">
        <f t="shared" si="100"/>
        <v>#REF!</v>
      </c>
      <c r="CV73" s="261" t="e">
        <f t="shared" si="100"/>
        <v>#REF!</v>
      </c>
      <c r="CW73" s="261" t="e">
        <f t="shared" si="100"/>
        <v>#REF!</v>
      </c>
      <c r="CX73" s="261" t="e">
        <f t="shared" si="100"/>
        <v>#REF!</v>
      </c>
      <c r="CY73" s="261" t="e">
        <f t="shared" si="100"/>
        <v>#REF!</v>
      </c>
      <c r="CZ73" s="261" t="e">
        <f t="shared" si="100"/>
        <v>#REF!</v>
      </c>
      <c r="DA73" s="261" t="e">
        <f t="shared" si="100"/>
        <v>#REF!</v>
      </c>
      <c r="DB73" s="261" t="e">
        <f t="shared" si="100"/>
        <v>#REF!</v>
      </c>
      <c r="DC73" s="261" t="e">
        <f t="shared" si="100"/>
        <v>#REF!</v>
      </c>
      <c r="DD73" s="261" t="e">
        <f t="shared" si="100"/>
        <v>#REF!</v>
      </c>
      <c r="DE73" s="261" t="e">
        <f t="shared" si="100"/>
        <v>#REF!</v>
      </c>
      <c r="DF73" s="261" t="e">
        <f t="shared" si="100"/>
        <v>#REF!</v>
      </c>
      <c r="DG73" s="261" t="e">
        <f t="shared" si="100"/>
        <v>#REF!</v>
      </c>
      <c r="DH73" s="261" t="e">
        <f t="shared" si="100"/>
        <v>#REF!</v>
      </c>
      <c r="DI73" s="261" t="e">
        <f t="shared" si="100"/>
        <v>#REF!</v>
      </c>
      <c r="DJ73" s="261" t="e">
        <f t="shared" si="100"/>
        <v>#REF!</v>
      </c>
      <c r="DK73" s="261" t="e">
        <f t="shared" si="100"/>
        <v>#REF!</v>
      </c>
      <c r="DL73" s="261" t="e">
        <f t="shared" si="100"/>
        <v>#REF!</v>
      </c>
    </row>
    <row r="74" spans="1:116" x14ac:dyDescent="0.4">
      <c r="A74" s="65"/>
      <c r="B74" s="27" t="s">
        <v>237</v>
      </c>
      <c r="CM74" s="53"/>
    </row>
    <row r="75" spans="1:116" x14ac:dyDescent="0.4">
      <c r="A75" s="65"/>
      <c r="B75" s="27"/>
      <c r="C75" s="27"/>
      <c r="D75" s="27"/>
      <c r="E75" s="27"/>
      <c r="F75" s="27"/>
      <c r="G75" s="27" t="s">
        <v>625</v>
      </c>
      <c r="H75" s="27"/>
      <c r="I75" s="27"/>
      <c r="J75" s="28"/>
      <c r="K75" s="28">
        <f t="shared" ref="K75:P75" ca="1" si="101">SUMIF($5:$5,K$3,75:75)</f>
        <v>250000.00000000003</v>
      </c>
      <c r="L75" s="28">
        <f t="shared" ca="1" si="101"/>
        <v>500000.00000000006</v>
      </c>
      <c r="M75" s="28">
        <f t="shared" ca="1" si="101"/>
        <v>500000.00000000006</v>
      </c>
      <c r="N75" s="28">
        <f t="shared" ca="1" si="101"/>
        <v>500000.00000000006</v>
      </c>
      <c r="O75" s="28">
        <f t="shared" ca="1" si="101"/>
        <v>500000.00000000006</v>
      </c>
      <c r="P75" s="28">
        <f t="shared" ca="1" si="101"/>
        <v>500000.00000000006</v>
      </c>
      <c r="Q75" s="28"/>
      <c r="R75" s="28">
        <f t="shared" ref="R75:AW75" si="102">R69+R73</f>
        <v>1000</v>
      </c>
      <c r="S75" s="28">
        <f t="shared" ca="1" si="102"/>
        <v>84333.333333333343</v>
      </c>
      <c r="T75" s="28">
        <f t="shared" ca="1" si="102"/>
        <v>167666.66666666669</v>
      </c>
      <c r="U75" s="28">
        <f t="shared" ca="1" si="102"/>
        <v>250000.00000000003</v>
      </c>
      <c r="V75" s="28">
        <f t="shared" ca="1" si="102"/>
        <v>250000.00000000003</v>
      </c>
      <c r="W75" s="28">
        <f t="shared" ca="1" si="102"/>
        <v>250000.00000000003</v>
      </c>
      <c r="X75" s="28">
        <f t="shared" ca="1" si="102"/>
        <v>250000.00000000003</v>
      </c>
      <c r="Y75" s="28">
        <f t="shared" ca="1" si="102"/>
        <v>250000.00000000003</v>
      </c>
      <c r="Z75" s="28">
        <f t="shared" ca="1" si="102"/>
        <v>250000.00000000003</v>
      </c>
      <c r="AA75" s="28">
        <f t="shared" ca="1" si="102"/>
        <v>250000.00000000003</v>
      </c>
      <c r="AB75" s="28">
        <f t="shared" ca="1" si="102"/>
        <v>250000.00000000003</v>
      </c>
      <c r="AC75" s="28">
        <f t="shared" ca="1" si="102"/>
        <v>250000.00000000003</v>
      </c>
      <c r="AD75" s="28">
        <f t="shared" ca="1" si="102"/>
        <v>250000.00000000003</v>
      </c>
      <c r="AE75" s="28">
        <f t="shared" ca="1" si="102"/>
        <v>333333.33333333337</v>
      </c>
      <c r="AF75" s="28">
        <f t="shared" ca="1" si="102"/>
        <v>416666.66666666674</v>
      </c>
      <c r="AG75" s="28">
        <f t="shared" ca="1" si="102"/>
        <v>500000.00000000012</v>
      </c>
      <c r="AH75" s="28">
        <f t="shared" ca="1" si="102"/>
        <v>500000.00000000006</v>
      </c>
      <c r="AI75" s="28">
        <f t="shared" ca="1" si="102"/>
        <v>500000.00000000006</v>
      </c>
      <c r="AJ75" s="28">
        <f t="shared" ca="1" si="102"/>
        <v>500000.00000000006</v>
      </c>
      <c r="AK75" s="28">
        <f t="shared" ca="1" si="102"/>
        <v>500000.00000000006</v>
      </c>
      <c r="AL75" s="28">
        <f t="shared" ca="1" si="102"/>
        <v>500000.00000000006</v>
      </c>
      <c r="AM75" s="28">
        <f t="shared" ca="1" si="102"/>
        <v>500000.00000000006</v>
      </c>
      <c r="AN75" s="28">
        <f t="shared" ca="1" si="102"/>
        <v>500000.00000000006</v>
      </c>
      <c r="AO75" s="28">
        <f t="shared" ca="1" si="102"/>
        <v>500000.00000000006</v>
      </c>
      <c r="AP75" s="28">
        <f t="shared" ca="1" si="102"/>
        <v>500000.00000000006</v>
      </c>
      <c r="AQ75" s="28">
        <f t="shared" ca="1" si="102"/>
        <v>500000.00000000006</v>
      </c>
      <c r="AR75" s="28">
        <f t="shared" ca="1" si="102"/>
        <v>500000.00000000006</v>
      </c>
      <c r="AS75" s="28">
        <f t="shared" ca="1" si="102"/>
        <v>500000.00000000006</v>
      </c>
      <c r="AT75" s="28">
        <f t="shared" ca="1" si="102"/>
        <v>500000.00000000006</v>
      </c>
      <c r="AU75" s="28">
        <f t="shared" ca="1" si="102"/>
        <v>500000.00000000006</v>
      </c>
      <c r="AV75" s="28">
        <f t="shared" ca="1" si="102"/>
        <v>500000.00000000006</v>
      </c>
      <c r="AW75" s="28">
        <f t="shared" ca="1" si="102"/>
        <v>500000.00000000006</v>
      </c>
      <c r="AX75" s="28">
        <f t="shared" ref="AX75:CC75" ca="1" si="103">AX69+AX73</f>
        <v>500000.00000000006</v>
      </c>
      <c r="AY75" s="28">
        <f t="shared" ca="1" si="103"/>
        <v>500000.00000000006</v>
      </c>
      <c r="AZ75" s="28">
        <f t="shared" ca="1" si="103"/>
        <v>500000.00000000006</v>
      </c>
      <c r="BA75" s="28">
        <f t="shared" ca="1" si="103"/>
        <v>500000.00000000006</v>
      </c>
      <c r="BB75" s="28">
        <f t="shared" ca="1" si="103"/>
        <v>500000.00000000006</v>
      </c>
      <c r="BC75" s="28">
        <f t="shared" ca="1" si="103"/>
        <v>500000.00000000006</v>
      </c>
      <c r="BD75" s="28">
        <f t="shared" ca="1" si="103"/>
        <v>500000.00000000006</v>
      </c>
      <c r="BE75" s="28">
        <f t="shared" ca="1" si="103"/>
        <v>500000.00000000006</v>
      </c>
      <c r="BF75" s="28">
        <f t="shared" ca="1" si="103"/>
        <v>500000.00000000006</v>
      </c>
      <c r="BG75" s="28">
        <f t="shared" ca="1" si="103"/>
        <v>500000.00000000006</v>
      </c>
      <c r="BH75" s="28">
        <f t="shared" ca="1" si="103"/>
        <v>500000.00000000006</v>
      </c>
      <c r="BI75" s="28">
        <f t="shared" ca="1" si="103"/>
        <v>500000.00000000006</v>
      </c>
      <c r="BJ75" s="28">
        <f t="shared" ca="1" si="103"/>
        <v>500000.00000000006</v>
      </c>
      <c r="BK75" s="28">
        <f t="shared" ca="1" si="103"/>
        <v>500000.00000000006</v>
      </c>
      <c r="BL75" s="28">
        <f t="shared" ca="1" si="103"/>
        <v>500000.00000000006</v>
      </c>
      <c r="BM75" s="28">
        <f t="shared" ca="1" si="103"/>
        <v>500000.00000000006</v>
      </c>
      <c r="BN75" s="28">
        <f t="shared" ca="1" si="103"/>
        <v>500000.00000000006</v>
      </c>
      <c r="BO75" s="28">
        <f t="shared" ca="1" si="103"/>
        <v>500000.00000000006</v>
      </c>
      <c r="BP75" s="28">
        <f t="shared" ca="1" si="103"/>
        <v>500000.00000000006</v>
      </c>
      <c r="BQ75" s="28">
        <f t="shared" ca="1" si="103"/>
        <v>500000.00000000006</v>
      </c>
      <c r="BR75" s="28">
        <f t="shared" ca="1" si="103"/>
        <v>500000.00000000006</v>
      </c>
      <c r="BS75" s="28">
        <f t="shared" ca="1" si="103"/>
        <v>500000.00000000006</v>
      </c>
      <c r="BT75" s="28">
        <f t="shared" ca="1" si="103"/>
        <v>500000.00000000006</v>
      </c>
      <c r="BU75" s="28">
        <f t="shared" ca="1" si="103"/>
        <v>500000.00000000006</v>
      </c>
      <c r="BV75" s="28">
        <f t="shared" ca="1" si="103"/>
        <v>500000.00000000006</v>
      </c>
      <c r="BW75" s="28">
        <f t="shared" ca="1" si="103"/>
        <v>500000.00000000006</v>
      </c>
      <c r="BX75" s="28">
        <f t="shared" ca="1" si="103"/>
        <v>500000.00000000006</v>
      </c>
      <c r="BY75" s="28">
        <f t="shared" ca="1" si="103"/>
        <v>500000.00000000006</v>
      </c>
      <c r="BZ75" s="28">
        <f t="shared" ca="1" si="103"/>
        <v>500000.00000000006</v>
      </c>
      <c r="CA75" s="28">
        <f t="shared" ca="1" si="103"/>
        <v>500000.00000000006</v>
      </c>
      <c r="CB75" s="28">
        <f t="shared" ca="1" si="103"/>
        <v>500000.00000000006</v>
      </c>
      <c r="CC75" s="28">
        <f t="shared" ca="1" si="103"/>
        <v>500000.00000000006</v>
      </c>
      <c r="CD75" s="28">
        <f t="shared" ref="CD75:DL75" ca="1" si="104">CD69+CD73</f>
        <v>500000.00000000006</v>
      </c>
      <c r="CE75" s="28">
        <f t="shared" ca="1" si="104"/>
        <v>500000.00000000006</v>
      </c>
      <c r="CF75" s="28">
        <f t="shared" ca="1" si="104"/>
        <v>500000.00000000006</v>
      </c>
      <c r="CG75" s="28">
        <f t="shared" ca="1" si="104"/>
        <v>500000.00000000006</v>
      </c>
      <c r="CH75" s="28">
        <f t="shared" ca="1" si="104"/>
        <v>500000.00000000006</v>
      </c>
      <c r="CI75" s="28">
        <f t="shared" ca="1" si="104"/>
        <v>500000.00000000006</v>
      </c>
      <c r="CJ75" s="28">
        <f t="shared" ca="1" si="104"/>
        <v>500000.00000000006</v>
      </c>
      <c r="CK75" s="28">
        <f t="shared" ca="1" si="104"/>
        <v>500000.00000000006</v>
      </c>
      <c r="CL75" s="28">
        <f t="shared" ca="1" si="104"/>
        <v>500000.00000000006</v>
      </c>
      <c r="CM75" s="28" t="e">
        <f t="shared" si="104"/>
        <v>#REF!</v>
      </c>
      <c r="CN75" s="28" t="e">
        <f t="shared" si="104"/>
        <v>#REF!</v>
      </c>
      <c r="CO75" s="28" t="e">
        <f t="shared" si="104"/>
        <v>#REF!</v>
      </c>
      <c r="CP75" s="28" t="e">
        <f t="shared" si="104"/>
        <v>#REF!</v>
      </c>
      <c r="CQ75" s="28" t="e">
        <f t="shared" si="104"/>
        <v>#REF!</v>
      </c>
      <c r="CR75" s="28" t="e">
        <f t="shared" si="104"/>
        <v>#REF!</v>
      </c>
      <c r="CS75" s="28" t="e">
        <f t="shared" si="104"/>
        <v>#REF!</v>
      </c>
      <c r="CT75" s="28" t="e">
        <f t="shared" si="104"/>
        <v>#REF!</v>
      </c>
      <c r="CU75" s="28" t="e">
        <f t="shared" si="104"/>
        <v>#REF!</v>
      </c>
      <c r="CV75" s="28" t="e">
        <f t="shared" si="104"/>
        <v>#REF!</v>
      </c>
      <c r="CW75" s="28" t="e">
        <f t="shared" si="104"/>
        <v>#REF!</v>
      </c>
      <c r="CX75" s="28" t="e">
        <f t="shared" si="104"/>
        <v>#REF!</v>
      </c>
      <c r="CY75" s="28" t="e">
        <f t="shared" si="104"/>
        <v>#REF!</v>
      </c>
      <c r="CZ75" s="28" t="e">
        <f t="shared" si="104"/>
        <v>#REF!</v>
      </c>
      <c r="DA75" s="28" t="e">
        <f t="shared" si="104"/>
        <v>#REF!</v>
      </c>
      <c r="DB75" s="28" t="e">
        <f t="shared" si="104"/>
        <v>#REF!</v>
      </c>
      <c r="DC75" s="28" t="e">
        <f t="shared" si="104"/>
        <v>#REF!</v>
      </c>
      <c r="DD75" s="28" t="e">
        <f t="shared" si="104"/>
        <v>#REF!</v>
      </c>
      <c r="DE75" s="28" t="e">
        <f t="shared" si="104"/>
        <v>#REF!</v>
      </c>
      <c r="DF75" s="28" t="e">
        <f t="shared" si="104"/>
        <v>#REF!</v>
      </c>
      <c r="DG75" s="28" t="e">
        <f t="shared" si="104"/>
        <v>#REF!</v>
      </c>
      <c r="DH75" s="28" t="e">
        <f t="shared" si="104"/>
        <v>#REF!</v>
      </c>
      <c r="DI75" s="28" t="e">
        <f t="shared" si="104"/>
        <v>#REF!</v>
      </c>
      <c r="DJ75" s="28" t="e">
        <f t="shared" si="104"/>
        <v>#REF!</v>
      </c>
      <c r="DK75" s="28" t="e">
        <f t="shared" si="104"/>
        <v>#REF!</v>
      </c>
      <c r="DL75" s="28" t="e">
        <f t="shared" si="104"/>
        <v>#REF!</v>
      </c>
    </row>
    <row r="76" spans="1:116" x14ac:dyDescent="0.4">
      <c r="CM76" s="53"/>
    </row>
    <row r="77" spans="1:116" x14ac:dyDescent="0.4">
      <c r="B77" t="s">
        <v>231</v>
      </c>
      <c r="G77" s="12" t="s">
        <v>626</v>
      </c>
      <c r="CM77" s="53"/>
    </row>
    <row r="78" spans="1:116" x14ac:dyDescent="0.4">
      <c r="C78" t="s">
        <v>231</v>
      </c>
      <c r="F78" s="27" t="s">
        <v>231</v>
      </c>
      <c r="G78" s="322" t="s">
        <v>581</v>
      </c>
      <c r="K78" s="260">
        <f>Equity!K26</f>
        <v>170000000</v>
      </c>
      <c r="L78" s="260">
        <f>Equity!L26</f>
        <v>170000000</v>
      </c>
      <c r="M78" s="260">
        <f>Equity!M26</f>
        <v>170000000</v>
      </c>
      <c r="N78" s="260">
        <f>Equity!N26</f>
        <v>170000000</v>
      </c>
      <c r="O78" s="260">
        <f>Equity!O26</f>
        <v>170000000</v>
      </c>
      <c r="P78" s="260">
        <f>Equity!P26</f>
        <v>170000000</v>
      </c>
      <c r="Q78" s="260"/>
      <c r="R78" s="325">
        <v>0</v>
      </c>
      <c r="S78" s="260">
        <f>Equity!S26</f>
        <v>170000000</v>
      </c>
      <c r="T78" s="260">
        <f>Equity!T26</f>
        <v>170000000</v>
      </c>
      <c r="U78" s="260">
        <f>Equity!U26</f>
        <v>170000000</v>
      </c>
      <c r="V78" s="260">
        <f>Equity!V26</f>
        <v>170000000</v>
      </c>
      <c r="W78" s="260">
        <f>Equity!W26</f>
        <v>170000000</v>
      </c>
      <c r="X78" s="260">
        <f>Equity!X26</f>
        <v>170000000</v>
      </c>
      <c r="Y78" s="260">
        <f>Equity!Y26</f>
        <v>170000000</v>
      </c>
      <c r="Z78" s="260">
        <f>Equity!Z26</f>
        <v>170000000</v>
      </c>
      <c r="AA78" s="260">
        <f>Equity!AA26</f>
        <v>170000000</v>
      </c>
      <c r="AB78" s="260">
        <f>Equity!AB26</f>
        <v>170000000</v>
      </c>
      <c r="AC78" s="260">
        <f>Equity!AC26</f>
        <v>170000000</v>
      </c>
      <c r="AD78" s="260">
        <f>Equity!AD26</f>
        <v>170000000</v>
      </c>
      <c r="AE78" s="260">
        <f>Equity!AE26</f>
        <v>170000000</v>
      </c>
      <c r="AF78" s="260">
        <f>Equity!AF26</f>
        <v>170000000</v>
      </c>
      <c r="AG78" s="260">
        <f>Equity!AG26</f>
        <v>170000000</v>
      </c>
      <c r="AH78" s="260">
        <f>Equity!AH26</f>
        <v>170000000</v>
      </c>
      <c r="AI78" s="260">
        <f>Equity!AI26</f>
        <v>170000000</v>
      </c>
      <c r="AJ78" s="260">
        <f>Equity!AJ26</f>
        <v>170000000</v>
      </c>
      <c r="AK78" s="260">
        <f>Equity!AK26</f>
        <v>170000000</v>
      </c>
      <c r="AL78" s="260">
        <f>Equity!AL26</f>
        <v>170000000</v>
      </c>
      <c r="AM78" s="260">
        <f>Equity!AM26</f>
        <v>170000000</v>
      </c>
      <c r="AN78" s="260">
        <f>Equity!AN26</f>
        <v>170000000</v>
      </c>
      <c r="AO78" s="260">
        <f>Equity!AO26</f>
        <v>170000000</v>
      </c>
      <c r="AP78" s="260">
        <f>Equity!AP26</f>
        <v>170000000</v>
      </c>
      <c r="AQ78" s="260">
        <f>Equity!AQ26</f>
        <v>170000000</v>
      </c>
      <c r="AR78" s="260">
        <f>Equity!AR26</f>
        <v>170000000</v>
      </c>
      <c r="AS78" s="260">
        <f>Equity!AS26</f>
        <v>170000000</v>
      </c>
      <c r="AT78" s="260">
        <f>Equity!AT26</f>
        <v>170000000</v>
      </c>
      <c r="AU78" s="260">
        <f>Equity!AU26</f>
        <v>170000000</v>
      </c>
      <c r="AV78" s="260">
        <f>Equity!AV26</f>
        <v>170000000</v>
      </c>
      <c r="AW78" s="260">
        <f>Equity!AW26</f>
        <v>170000000</v>
      </c>
      <c r="AX78" s="260">
        <f>Equity!AX26</f>
        <v>170000000</v>
      </c>
      <c r="AY78" s="260">
        <f>Equity!AY26</f>
        <v>170000000</v>
      </c>
      <c r="AZ78" s="260">
        <f>Equity!AZ26</f>
        <v>170000000</v>
      </c>
      <c r="BA78" s="260">
        <f>Equity!BA26</f>
        <v>170000000</v>
      </c>
      <c r="BB78" s="260">
        <f>Equity!BB26</f>
        <v>170000000</v>
      </c>
      <c r="BC78" s="260">
        <f>Equity!BC26</f>
        <v>170000000</v>
      </c>
      <c r="BD78" s="260">
        <f>Equity!BD26</f>
        <v>170000000</v>
      </c>
      <c r="BE78" s="260">
        <f>Equity!BE26</f>
        <v>170000000</v>
      </c>
      <c r="BF78" s="260">
        <f>Equity!BF26</f>
        <v>170000000</v>
      </c>
      <c r="BG78" s="260">
        <f>Equity!BG26</f>
        <v>170000000</v>
      </c>
      <c r="BH78" s="260">
        <f>Equity!BH26</f>
        <v>170000000</v>
      </c>
      <c r="BI78" s="260">
        <f>Equity!BI26</f>
        <v>170000000</v>
      </c>
      <c r="BJ78" s="260">
        <f>Equity!BJ26</f>
        <v>170000000</v>
      </c>
      <c r="BK78" s="260">
        <f>Equity!BK26</f>
        <v>170000000</v>
      </c>
      <c r="BL78" s="260">
        <f>Equity!BL26</f>
        <v>170000000</v>
      </c>
      <c r="BM78" s="260">
        <f>Equity!BM26</f>
        <v>170000000</v>
      </c>
      <c r="BN78" s="260">
        <f>Equity!BN26</f>
        <v>170000000</v>
      </c>
      <c r="BO78" s="260">
        <f>Equity!BO26</f>
        <v>170000000</v>
      </c>
      <c r="BP78" s="260">
        <f>Equity!BP26</f>
        <v>170000000</v>
      </c>
      <c r="BQ78" s="260">
        <f>Equity!BQ26</f>
        <v>170000000</v>
      </c>
      <c r="BR78" s="260">
        <f>Equity!BR26</f>
        <v>170000000</v>
      </c>
      <c r="BS78" s="260">
        <f>Equity!BS26</f>
        <v>170000000</v>
      </c>
      <c r="BT78" s="260">
        <f>Equity!BT26</f>
        <v>170000000</v>
      </c>
      <c r="BU78" s="260">
        <f>Equity!BU26</f>
        <v>170000000</v>
      </c>
      <c r="BV78" s="260">
        <f>Equity!BV26</f>
        <v>170000000</v>
      </c>
      <c r="BW78" s="260">
        <f>Equity!BW26</f>
        <v>170000000</v>
      </c>
      <c r="BX78" s="260">
        <f>Equity!BX26</f>
        <v>170000000</v>
      </c>
      <c r="BY78" s="260">
        <f>Equity!BY26</f>
        <v>170000000</v>
      </c>
      <c r="BZ78" s="260">
        <f>Equity!BZ26</f>
        <v>170000000</v>
      </c>
      <c r="CA78" s="260">
        <f>Equity!CA26</f>
        <v>170000000</v>
      </c>
      <c r="CB78" s="260">
        <f>Equity!CB26</f>
        <v>170000000</v>
      </c>
      <c r="CC78" s="260">
        <f>Equity!CC26</f>
        <v>170000000</v>
      </c>
      <c r="CD78" s="260">
        <f>Equity!CD26</f>
        <v>170000000</v>
      </c>
      <c r="CE78" s="260">
        <f>Equity!CE26</f>
        <v>170000000</v>
      </c>
      <c r="CF78" s="260">
        <f>Equity!CF26</f>
        <v>170000000</v>
      </c>
      <c r="CG78" s="260">
        <f>Equity!CG26</f>
        <v>170000000</v>
      </c>
      <c r="CH78" s="260">
        <f>Equity!CH26</f>
        <v>170000000</v>
      </c>
      <c r="CI78" s="260">
        <f>Equity!CI26</f>
        <v>170000000</v>
      </c>
      <c r="CJ78" s="260">
        <f>Equity!CJ26</f>
        <v>170000000</v>
      </c>
      <c r="CK78" s="260">
        <f>Equity!CK26</f>
        <v>170000000</v>
      </c>
      <c r="CL78" s="260">
        <f>Equity!CL26</f>
        <v>170000000</v>
      </c>
      <c r="CM78" s="260">
        <f>Equity!CM26</f>
        <v>0</v>
      </c>
      <c r="CN78" s="260">
        <f>Equity!CN26</f>
        <v>0</v>
      </c>
      <c r="CO78" s="260">
        <f>Equity!CO26</f>
        <v>0</v>
      </c>
      <c r="CP78" s="260">
        <f>Equity!CP26</f>
        <v>0</v>
      </c>
      <c r="CQ78" s="260">
        <f>Equity!CQ26</f>
        <v>0</v>
      </c>
      <c r="CR78" s="260">
        <f>Equity!CR26</f>
        <v>0</v>
      </c>
      <c r="CS78" s="260">
        <f>Equity!CS26</f>
        <v>0</v>
      </c>
      <c r="CT78" s="260">
        <f>Equity!CT26</f>
        <v>0</v>
      </c>
      <c r="CU78" s="260">
        <f>Equity!CU26</f>
        <v>0</v>
      </c>
      <c r="CV78" s="260">
        <f>Equity!CV26</f>
        <v>0</v>
      </c>
      <c r="CW78" s="260">
        <f>Equity!CW26</f>
        <v>0</v>
      </c>
      <c r="CX78" s="260">
        <f>Equity!CX26</f>
        <v>0</v>
      </c>
      <c r="CY78" s="260">
        <f>Equity!CY26</f>
        <v>0</v>
      </c>
      <c r="CZ78" s="260">
        <f>Equity!CZ26</f>
        <v>0</v>
      </c>
      <c r="DA78" s="260">
        <f>Equity!DA26</f>
        <v>0</v>
      </c>
      <c r="DB78" s="260">
        <f>Equity!DB26</f>
        <v>0</v>
      </c>
      <c r="DC78" s="260">
        <f>Equity!DC26</f>
        <v>0</v>
      </c>
      <c r="DD78" s="260">
        <f>Equity!DD26</f>
        <v>0</v>
      </c>
      <c r="DE78" s="260">
        <f>Equity!DE26</f>
        <v>0</v>
      </c>
      <c r="DF78" s="260">
        <f>Equity!DF26</f>
        <v>0</v>
      </c>
      <c r="DG78" s="260">
        <f>Equity!DG26</f>
        <v>0</v>
      </c>
      <c r="DH78" s="260">
        <f>Equity!DH26</f>
        <v>0</v>
      </c>
      <c r="DI78" s="260">
        <f>Equity!DI26</f>
        <v>0</v>
      </c>
      <c r="DJ78" s="260">
        <f>Equity!DJ26</f>
        <v>0</v>
      </c>
      <c r="DK78" s="260">
        <f>Equity!DK26</f>
        <v>0</v>
      </c>
      <c r="DL78" s="260">
        <f>Equity!DL26</f>
        <v>0</v>
      </c>
    </row>
    <row r="79" spans="1:116" x14ac:dyDescent="0.4">
      <c r="C79" t="s">
        <v>231</v>
      </c>
      <c r="D79" t="s">
        <v>231</v>
      </c>
      <c r="E79" t="s">
        <v>783</v>
      </c>
      <c r="F79" s="27" t="s">
        <v>231</v>
      </c>
      <c r="G79" s="322" t="s">
        <v>627</v>
      </c>
      <c r="H79" s="270"/>
      <c r="I79" s="270"/>
      <c r="J79" s="270"/>
      <c r="K79" s="238">
        <f ca="1">SUMIF($5:$5,K$3,79:79)</f>
        <v>496973.58055555559</v>
      </c>
      <c r="L79" s="238">
        <f ca="1">K79+L54</f>
        <v>6414490.1405555541</v>
      </c>
      <c r="M79" s="238">
        <f ca="1">L79+M54</f>
        <v>21064639.153555553</v>
      </c>
      <c r="N79" s="238">
        <f ca="1">M79+N54</f>
        <v>39816553.49220556</v>
      </c>
      <c r="O79" s="238">
        <f ca="1">N79+O54</f>
        <v>58551001.422788069</v>
      </c>
      <c r="P79" s="238">
        <f ca="1">O79+P54</f>
        <v>77267109.624899685</v>
      </c>
      <c r="Q79" s="269"/>
      <c r="R79" s="138">
        <f ca="1">R80-SUM(R78:OFFSET(R79,-1,0))</f>
        <v>-1000</v>
      </c>
      <c r="S79" s="238">
        <f t="shared" ref="S79:AX79" ca="1" si="105">R79+S54</f>
        <v>-40349.477777777778</v>
      </c>
      <c r="T79" s="238">
        <f t="shared" ca="1" si="105"/>
        <v>-65607.419444444444</v>
      </c>
      <c r="U79" s="238">
        <f t="shared" ca="1" si="105"/>
        <v>-83886.194444444438</v>
      </c>
      <c r="V79" s="238">
        <f t="shared" ca="1" si="105"/>
        <v>-92679.552777777775</v>
      </c>
      <c r="W79" s="238">
        <f t="shared" ca="1" si="105"/>
        <v>-88972.911111111112</v>
      </c>
      <c r="X79" s="238">
        <f t="shared" ca="1" si="105"/>
        <v>-70266.269444444435</v>
      </c>
      <c r="Y79" s="238">
        <f t="shared" ca="1" si="105"/>
        <v>-34059.627777777765</v>
      </c>
      <c r="Z79" s="238">
        <f t="shared" ca="1" si="105"/>
        <v>22147.013888888912</v>
      </c>
      <c r="AA79" s="238">
        <f t="shared" ca="1" si="105"/>
        <v>100853.6555555556</v>
      </c>
      <c r="AB79" s="238">
        <f t="shared" ca="1" si="105"/>
        <v>204560.29722222226</v>
      </c>
      <c r="AC79" s="238">
        <f t="shared" ca="1" si="105"/>
        <v>335766.93888888892</v>
      </c>
      <c r="AD79" s="238">
        <f t="shared" ca="1" si="105"/>
        <v>496973.58055555559</v>
      </c>
      <c r="AE79" s="238">
        <f t="shared" ca="1" si="105"/>
        <v>682852.0438888889</v>
      </c>
      <c r="AF79" s="238">
        <f t="shared" ca="1" si="105"/>
        <v>907809.67388888891</v>
      </c>
      <c r="AG79" s="238">
        <f t="shared" ca="1" si="105"/>
        <v>1176796.4705555555</v>
      </c>
      <c r="AH79" s="238">
        <f t="shared" ca="1" si="105"/>
        <v>1494762.4338888889</v>
      </c>
      <c r="AI79" s="238">
        <f t="shared" ca="1" si="105"/>
        <v>1867178.3972222223</v>
      </c>
      <c r="AJ79" s="238">
        <f t="shared" ca="1" si="105"/>
        <v>2298994.3605555557</v>
      </c>
      <c r="AK79" s="238">
        <f t="shared" ca="1" si="105"/>
        <v>2795160.323888889</v>
      </c>
      <c r="AL79" s="238">
        <f t="shared" ca="1" si="105"/>
        <v>3360626.2872222224</v>
      </c>
      <c r="AM79" s="238">
        <f t="shared" ca="1" si="105"/>
        <v>4000342.2505555558</v>
      </c>
      <c r="AN79" s="238">
        <f t="shared" ca="1" si="105"/>
        <v>4719258.2138888892</v>
      </c>
      <c r="AO79" s="238">
        <f t="shared" ca="1" si="105"/>
        <v>5522324.1772222221</v>
      </c>
      <c r="AP79" s="238">
        <f t="shared" ca="1" si="105"/>
        <v>6414490.140555555</v>
      </c>
      <c r="AQ79" s="238">
        <f t="shared" ca="1" si="105"/>
        <v>7399385.891638888</v>
      </c>
      <c r="AR79" s="238">
        <f t="shared" ca="1" si="105"/>
        <v>8418931.6427222211</v>
      </c>
      <c r="AS79" s="238">
        <f t="shared" ca="1" si="105"/>
        <v>9475602.3938055541</v>
      </c>
      <c r="AT79" s="238">
        <f t="shared" ca="1" si="105"/>
        <v>10571873.144888887</v>
      </c>
      <c r="AU79" s="238">
        <f t="shared" ca="1" si="105"/>
        <v>11710218.89597222</v>
      </c>
      <c r="AV79" s="238">
        <f t="shared" ca="1" si="105"/>
        <v>12893114.647055553</v>
      </c>
      <c r="AW79" s="238">
        <f t="shared" ca="1" si="105"/>
        <v>14123035.398138886</v>
      </c>
      <c r="AX79" s="238">
        <f t="shared" ca="1" si="105"/>
        <v>15402456.149222219</v>
      </c>
      <c r="AY79" s="238">
        <f t="shared" ref="AY79:CD79" ca="1" si="106">AX79+AY54</f>
        <v>16733851.900305552</v>
      </c>
      <c r="AZ79" s="238">
        <f t="shared" ca="1" si="106"/>
        <v>18119697.651388887</v>
      </c>
      <c r="BA79" s="238">
        <f t="shared" ca="1" si="106"/>
        <v>19562468.40247222</v>
      </c>
      <c r="BB79" s="238">
        <f t="shared" ca="1" si="106"/>
        <v>21064639.153555553</v>
      </c>
      <c r="BC79" s="238">
        <f t="shared" ca="1" si="106"/>
        <v>22627298.681776386</v>
      </c>
      <c r="BD79" s="238">
        <f t="shared" ca="1" si="106"/>
        <v>24189958.209997218</v>
      </c>
      <c r="BE79" s="238">
        <f t="shared" ca="1" si="106"/>
        <v>25752617.73821805</v>
      </c>
      <c r="BF79" s="238">
        <f t="shared" ca="1" si="106"/>
        <v>27315277.266438883</v>
      </c>
      <c r="BG79" s="238">
        <f t="shared" ca="1" si="106"/>
        <v>28877936.794659715</v>
      </c>
      <c r="BH79" s="238">
        <f t="shared" ca="1" si="106"/>
        <v>30440596.322880547</v>
      </c>
      <c r="BI79" s="238">
        <f t="shared" ca="1" si="106"/>
        <v>32003255.85110138</v>
      </c>
      <c r="BJ79" s="238">
        <f t="shared" ca="1" si="106"/>
        <v>33565915.379322216</v>
      </c>
      <c r="BK79" s="238">
        <f t="shared" ca="1" si="106"/>
        <v>35128574.907543048</v>
      </c>
      <c r="BL79" s="238">
        <f t="shared" ca="1" si="106"/>
        <v>36691234.435763881</v>
      </c>
      <c r="BM79" s="238">
        <f t="shared" ca="1" si="106"/>
        <v>38253893.963984713</v>
      </c>
      <c r="BN79" s="238">
        <f t="shared" ca="1" si="106"/>
        <v>39816553.492205545</v>
      </c>
      <c r="BO79" s="238">
        <f t="shared" ca="1" si="106"/>
        <v>41377757.486420751</v>
      </c>
      <c r="BP79" s="238">
        <f t="shared" ca="1" si="106"/>
        <v>42938961.480635956</v>
      </c>
      <c r="BQ79" s="238">
        <f t="shared" ca="1" si="106"/>
        <v>44500165.474851161</v>
      </c>
      <c r="BR79" s="238">
        <f t="shared" ca="1" si="106"/>
        <v>46061369.469066367</v>
      </c>
      <c r="BS79" s="238">
        <f t="shared" ca="1" si="106"/>
        <v>47622573.463281572</v>
      </c>
      <c r="BT79" s="238">
        <f t="shared" ca="1" si="106"/>
        <v>49183777.457496777</v>
      </c>
      <c r="BU79" s="238">
        <f t="shared" ca="1" si="106"/>
        <v>50744981.451711982</v>
      </c>
      <c r="BV79" s="238">
        <f t="shared" ca="1" si="106"/>
        <v>52306185.445927188</v>
      </c>
      <c r="BW79" s="238">
        <f t="shared" ca="1" si="106"/>
        <v>53867389.440142393</v>
      </c>
      <c r="BX79" s="238">
        <f t="shared" ca="1" si="106"/>
        <v>55428593.434357598</v>
      </c>
      <c r="BY79" s="238">
        <f t="shared" ca="1" si="106"/>
        <v>56989797.428572804</v>
      </c>
      <c r="BZ79" s="238">
        <f t="shared" ca="1" si="106"/>
        <v>58551001.422788009</v>
      </c>
      <c r="CA79" s="238">
        <f t="shared" ca="1" si="106"/>
        <v>60110677.106297314</v>
      </c>
      <c r="CB79" s="238">
        <f t="shared" ca="1" si="106"/>
        <v>61670352.789806619</v>
      </c>
      <c r="CC79" s="238">
        <f t="shared" ca="1" si="106"/>
        <v>63230028.473315924</v>
      </c>
      <c r="CD79" s="238">
        <f t="shared" ca="1" si="106"/>
        <v>64789704.15682523</v>
      </c>
      <c r="CE79" s="238">
        <f t="shared" ref="CE79:DL79" ca="1" si="107">CD79+CE54</f>
        <v>66349379.840334535</v>
      </c>
      <c r="CF79" s="238">
        <f t="shared" ca="1" si="107"/>
        <v>67909055.52384384</v>
      </c>
      <c r="CG79" s="238">
        <f t="shared" ca="1" si="107"/>
        <v>69468731.207353145</v>
      </c>
      <c r="CH79" s="238">
        <f t="shared" ca="1" si="107"/>
        <v>71028406.89086245</v>
      </c>
      <c r="CI79" s="238">
        <f t="shared" ca="1" si="107"/>
        <v>72588082.574371755</v>
      </c>
      <c r="CJ79" s="238">
        <f t="shared" ca="1" si="107"/>
        <v>74147758.25788106</v>
      </c>
      <c r="CK79" s="238">
        <f t="shared" ca="1" si="107"/>
        <v>75707433.941390365</v>
      </c>
      <c r="CL79" s="238">
        <f t="shared" ca="1" si="107"/>
        <v>77267109.62489967</v>
      </c>
      <c r="CM79" s="238" t="e">
        <f t="shared" ca="1" si="107"/>
        <v>#REF!</v>
      </c>
      <c r="CN79" s="238" t="e">
        <f t="shared" ca="1" si="107"/>
        <v>#REF!</v>
      </c>
      <c r="CO79" s="238" t="e">
        <f t="shared" ca="1" si="107"/>
        <v>#REF!</v>
      </c>
      <c r="CP79" s="238" t="e">
        <f t="shared" ca="1" si="107"/>
        <v>#REF!</v>
      </c>
      <c r="CQ79" s="238" t="e">
        <f t="shared" ca="1" si="107"/>
        <v>#REF!</v>
      </c>
      <c r="CR79" s="238" t="e">
        <f t="shared" ca="1" si="107"/>
        <v>#REF!</v>
      </c>
      <c r="CS79" s="238" t="e">
        <f t="shared" ca="1" si="107"/>
        <v>#REF!</v>
      </c>
      <c r="CT79" s="238" t="e">
        <f t="shared" ca="1" si="107"/>
        <v>#REF!</v>
      </c>
      <c r="CU79" s="238" t="e">
        <f t="shared" ca="1" si="107"/>
        <v>#REF!</v>
      </c>
      <c r="CV79" s="238" t="e">
        <f t="shared" ca="1" si="107"/>
        <v>#REF!</v>
      </c>
      <c r="CW79" s="238" t="e">
        <f t="shared" ca="1" si="107"/>
        <v>#REF!</v>
      </c>
      <c r="CX79" s="238" t="e">
        <f t="shared" ca="1" si="107"/>
        <v>#REF!</v>
      </c>
      <c r="CY79" s="238" t="e">
        <f t="shared" ca="1" si="107"/>
        <v>#REF!</v>
      </c>
      <c r="CZ79" s="238" t="e">
        <f t="shared" ca="1" si="107"/>
        <v>#REF!</v>
      </c>
      <c r="DA79" s="238" t="e">
        <f t="shared" ca="1" si="107"/>
        <v>#REF!</v>
      </c>
      <c r="DB79" s="238" t="e">
        <f t="shared" ca="1" si="107"/>
        <v>#REF!</v>
      </c>
      <c r="DC79" s="238" t="e">
        <f t="shared" ca="1" si="107"/>
        <v>#REF!</v>
      </c>
      <c r="DD79" s="238" t="e">
        <f t="shared" ca="1" si="107"/>
        <v>#REF!</v>
      </c>
      <c r="DE79" s="238" t="e">
        <f t="shared" ca="1" si="107"/>
        <v>#REF!</v>
      </c>
      <c r="DF79" s="238" t="e">
        <f t="shared" ca="1" si="107"/>
        <v>#REF!</v>
      </c>
      <c r="DG79" s="238" t="e">
        <f t="shared" ca="1" si="107"/>
        <v>#REF!</v>
      </c>
      <c r="DH79" s="238" t="e">
        <f t="shared" ca="1" si="107"/>
        <v>#REF!</v>
      </c>
      <c r="DI79" s="238" t="e">
        <f t="shared" ca="1" si="107"/>
        <v>#REF!</v>
      </c>
      <c r="DJ79" s="238" t="e">
        <f t="shared" ca="1" si="107"/>
        <v>#REF!</v>
      </c>
      <c r="DK79" s="238" t="e">
        <f t="shared" ca="1" si="107"/>
        <v>#REF!</v>
      </c>
      <c r="DL79" s="238" t="e">
        <f t="shared" ca="1" si="107"/>
        <v>#REF!</v>
      </c>
    </row>
    <row r="80" spans="1:116" x14ac:dyDescent="0.4">
      <c r="B80" t="s">
        <v>231</v>
      </c>
      <c r="C80" s="27"/>
      <c r="D80" s="27"/>
      <c r="E80" s="27"/>
      <c r="F80" s="28"/>
      <c r="G80" s="27" t="s">
        <v>628</v>
      </c>
      <c r="H80" s="28"/>
      <c r="I80" s="28"/>
      <c r="J80" s="28"/>
      <c r="K80" s="28">
        <f ca="1">SUMIF($5:$5,K$3,80:80)</f>
        <v>170496973.58055556</v>
      </c>
      <c r="L80" s="28">
        <f ca="1">SUMIF($5:$5,L$3,80:80)</f>
        <v>176414490.14055556</v>
      </c>
      <c r="M80" s="28">
        <f ca="1">SUMIF($5:$5,M$3,80:80)</f>
        <v>191064639.15355554</v>
      </c>
      <c r="N80" s="28">
        <f ca="1">SUMIF($5:$5,N$3,80:80)</f>
        <v>209816553.49220556</v>
      </c>
      <c r="O80" s="28">
        <f ca="1">SUMIF($5:$5,O$3,80:80)</f>
        <v>228551001.42278802</v>
      </c>
      <c r="P80" s="28">
        <f ca="1">SUMIF($5:$5,P$3,80:80)</f>
        <v>247267109.62489969</v>
      </c>
      <c r="Q80" s="28"/>
      <c r="R80" s="33">
        <f>R66-R75</f>
        <v>-1000</v>
      </c>
      <c r="S80" s="264">
        <f t="shared" ref="S80:AX80" ca="1" si="108">SUMIF($C:$C,$F79,S:S)</f>
        <v>169959650.52222222</v>
      </c>
      <c r="T80" s="264">
        <f t="shared" ca="1" si="108"/>
        <v>169934392.58055556</v>
      </c>
      <c r="U80" s="264">
        <f t="shared" ca="1" si="108"/>
        <v>169916113.80555555</v>
      </c>
      <c r="V80" s="264">
        <f t="shared" ca="1" si="108"/>
        <v>169907320.44722223</v>
      </c>
      <c r="W80" s="264">
        <f t="shared" ca="1" si="108"/>
        <v>169911027.08888888</v>
      </c>
      <c r="X80" s="264">
        <f t="shared" ca="1" si="108"/>
        <v>169929733.73055556</v>
      </c>
      <c r="Y80" s="264">
        <f t="shared" ca="1" si="108"/>
        <v>169965940.37222221</v>
      </c>
      <c r="Z80" s="264">
        <f t="shared" ca="1" si="108"/>
        <v>170022147.0138889</v>
      </c>
      <c r="AA80" s="264">
        <f t="shared" ca="1" si="108"/>
        <v>170100853.65555555</v>
      </c>
      <c r="AB80" s="264">
        <f t="shared" ca="1" si="108"/>
        <v>170204560.29722223</v>
      </c>
      <c r="AC80" s="264">
        <f t="shared" ca="1" si="108"/>
        <v>170335766.93888888</v>
      </c>
      <c r="AD80" s="264">
        <f t="shared" ca="1" si="108"/>
        <v>170496973.58055556</v>
      </c>
      <c r="AE80" s="264">
        <f t="shared" ca="1" si="108"/>
        <v>170682852.0438889</v>
      </c>
      <c r="AF80" s="264">
        <f t="shared" ca="1" si="108"/>
        <v>170907809.67388889</v>
      </c>
      <c r="AG80" s="264">
        <f t="shared" ca="1" si="108"/>
        <v>171176796.47055554</v>
      </c>
      <c r="AH80" s="264">
        <f t="shared" ca="1" si="108"/>
        <v>171494762.43388888</v>
      </c>
      <c r="AI80" s="264">
        <f t="shared" ca="1" si="108"/>
        <v>171867178.39722222</v>
      </c>
      <c r="AJ80" s="264">
        <f t="shared" ca="1" si="108"/>
        <v>172298994.36055556</v>
      </c>
      <c r="AK80" s="264">
        <f t="shared" ca="1" si="108"/>
        <v>172795160.3238889</v>
      </c>
      <c r="AL80" s="264">
        <f t="shared" ca="1" si="108"/>
        <v>173360626.28722224</v>
      </c>
      <c r="AM80" s="264">
        <f t="shared" ca="1" si="108"/>
        <v>174000342.25055555</v>
      </c>
      <c r="AN80" s="264">
        <f t="shared" ca="1" si="108"/>
        <v>174719258.21388888</v>
      </c>
      <c r="AO80" s="264">
        <f t="shared" ca="1" si="108"/>
        <v>175522324.17722222</v>
      </c>
      <c r="AP80" s="264">
        <f t="shared" ca="1" si="108"/>
        <v>176414490.14055556</v>
      </c>
      <c r="AQ80" s="264">
        <f t="shared" ca="1" si="108"/>
        <v>177399385.89163888</v>
      </c>
      <c r="AR80" s="264">
        <f t="shared" ca="1" si="108"/>
        <v>178418931.64272222</v>
      </c>
      <c r="AS80" s="264">
        <f t="shared" ca="1" si="108"/>
        <v>179475602.39380556</v>
      </c>
      <c r="AT80" s="264">
        <f t="shared" ca="1" si="108"/>
        <v>180571873.14488888</v>
      </c>
      <c r="AU80" s="264">
        <f t="shared" ca="1" si="108"/>
        <v>181710218.89597222</v>
      </c>
      <c r="AV80" s="264">
        <f t="shared" ca="1" si="108"/>
        <v>182893114.64705557</v>
      </c>
      <c r="AW80" s="264">
        <f t="shared" ca="1" si="108"/>
        <v>184123035.39813888</v>
      </c>
      <c r="AX80" s="264">
        <f t="shared" ca="1" si="108"/>
        <v>185402456.14922222</v>
      </c>
      <c r="AY80" s="264">
        <f t="shared" ref="AY80:CD80" ca="1" si="109">SUMIF($C:$C,$F79,AY:AY)</f>
        <v>186733851.90030554</v>
      </c>
      <c r="AZ80" s="264">
        <f t="shared" ca="1" si="109"/>
        <v>188119697.65138888</v>
      </c>
      <c r="BA80" s="264">
        <f t="shared" ca="1" si="109"/>
        <v>189562468.40247223</v>
      </c>
      <c r="BB80" s="264">
        <f t="shared" ca="1" si="109"/>
        <v>191064639.15355554</v>
      </c>
      <c r="BC80" s="264">
        <f t="shared" ca="1" si="109"/>
        <v>192627298.68177637</v>
      </c>
      <c r="BD80" s="264">
        <f t="shared" ca="1" si="109"/>
        <v>194189958.20999721</v>
      </c>
      <c r="BE80" s="264">
        <f t="shared" ca="1" si="109"/>
        <v>195752617.73821804</v>
      </c>
      <c r="BF80" s="264">
        <f t="shared" ca="1" si="109"/>
        <v>197315277.26643887</v>
      </c>
      <c r="BG80" s="264">
        <f t="shared" ca="1" si="109"/>
        <v>198877936.7946597</v>
      </c>
      <c r="BH80" s="264">
        <f t="shared" ca="1" si="109"/>
        <v>200440596.32288054</v>
      </c>
      <c r="BI80" s="264">
        <f t="shared" ca="1" si="109"/>
        <v>202003255.85110137</v>
      </c>
      <c r="BJ80" s="264">
        <f t="shared" ca="1" si="109"/>
        <v>203565915.37932223</v>
      </c>
      <c r="BK80" s="264">
        <f t="shared" ca="1" si="109"/>
        <v>205128574.90754306</v>
      </c>
      <c r="BL80" s="264">
        <f t="shared" ca="1" si="109"/>
        <v>206691234.4357639</v>
      </c>
      <c r="BM80" s="264">
        <f t="shared" ca="1" si="109"/>
        <v>208253893.96398473</v>
      </c>
      <c r="BN80" s="264">
        <f t="shared" ca="1" si="109"/>
        <v>209816553.49220556</v>
      </c>
      <c r="BO80" s="264">
        <f t="shared" ca="1" si="109"/>
        <v>211377757.48642075</v>
      </c>
      <c r="BP80" s="264">
        <f t="shared" ca="1" si="109"/>
        <v>212938961.48063594</v>
      </c>
      <c r="BQ80" s="264">
        <f t="shared" ca="1" si="109"/>
        <v>214500165.47485116</v>
      </c>
      <c r="BR80" s="264">
        <f t="shared" ca="1" si="109"/>
        <v>216061369.46906638</v>
      </c>
      <c r="BS80" s="264">
        <f t="shared" ca="1" si="109"/>
        <v>217622573.46328157</v>
      </c>
      <c r="BT80" s="264">
        <f t="shared" ca="1" si="109"/>
        <v>219183777.45749676</v>
      </c>
      <c r="BU80" s="264">
        <f t="shared" ca="1" si="109"/>
        <v>220744981.45171198</v>
      </c>
      <c r="BV80" s="264">
        <f t="shared" ca="1" si="109"/>
        <v>222306185.4459272</v>
      </c>
      <c r="BW80" s="264">
        <f t="shared" ca="1" si="109"/>
        <v>223867389.44014239</v>
      </c>
      <c r="BX80" s="264">
        <f t="shared" ca="1" si="109"/>
        <v>225428593.43435758</v>
      </c>
      <c r="BY80" s="264">
        <f t="shared" ca="1" si="109"/>
        <v>226989797.4285728</v>
      </c>
      <c r="BZ80" s="264">
        <f t="shared" ca="1" si="109"/>
        <v>228551001.42278802</v>
      </c>
      <c r="CA80" s="264">
        <f t="shared" ca="1" si="109"/>
        <v>230110677.10629731</v>
      </c>
      <c r="CB80" s="264">
        <f t="shared" ca="1" si="109"/>
        <v>231670352.7898066</v>
      </c>
      <c r="CC80" s="264">
        <f t="shared" ca="1" si="109"/>
        <v>233230028.47331592</v>
      </c>
      <c r="CD80" s="264">
        <f t="shared" ca="1" si="109"/>
        <v>234789704.15682524</v>
      </c>
      <c r="CE80" s="264">
        <f t="shared" ref="CE80:DJ80" ca="1" si="110">SUMIF($C:$C,$F79,CE:CE)</f>
        <v>236349379.84033453</v>
      </c>
      <c r="CF80" s="264">
        <f t="shared" ca="1" si="110"/>
        <v>237909055.52384382</v>
      </c>
      <c r="CG80" s="264">
        <f t="shared" ca="1" si="110"/>
        <v>239468731.20735314</v>
      </c>
      <c r="CH80" s="264">
        <f t="shared" ca="1" si="110"/>
        <v>241028406.89086246</v>
      </c>
      <c r="CI80" s="264">
        <f t="shared" ca="1" si="110"/>
        <v>242588082.57437176</v>
      </c>
      <c r="CJ80" s="264">
        <f t="shared" ca="1" si="110"/>
        <v>244147758.25788105</v>
      </c>
      <c r="CK80" s="264">
        <f t="shared" ca="1" si="110"/>
        <v>245707433.94139037</v>
      </c>
      <c r="CL80" s="264">
        <f t="shared" ca="1" si="110"/>
        <v>247267109.62489969</v>
      </c>
      <c r="CM80" s="264" t="e">
        <f t="shared" ca="1" si="110"/>
        <v>#REF!</v>
      </c>
      <c r="CN80" s="264" t="e">
        <f t="shared" ca="1" si="110"/>
        <v>#REF!</v>
      </c>
      <c r="CO80" s="264" t="e">
        <f t="shared" ca="1" si="110"/>
        <v>#REF!</v>
      </c>
      <c r="CP80" s="264" t="e">
        <f t="shared" ca="1" si="110"/>
        <v>#REF!</v>
      </c>
      <c r="CQ80" s="264" t="e">
        <f t="shared" ca="1" si="110"/>
        <v>#REF!</v>
      </c>
      <c r="CR80" s="264" t="e">
        <f t="shared" ca="1" si="110"/>
        <v>#REF!</v>
      </c>
      <c r="CS80" s="264" t="e">
        <f t="shared" ca="1" si="110"/>
        <v>#REF!</v>
      </c>
      <c r="CT80" s="264" t="e">
        <f t="shared" ca="1" si="110"/>
        <v>#REF!</v>
      </c>
      <c r="CU80" s="264" t="e">
        <f t="shared" ca="1" si="110"/>
        <v>#REF!</v>
      </c>
      <c r="CV80" s="264" t="e">
        <f t="shared" ca="1" si="110"/>
        <v>#REF!</v>
      </c>
      <c r="CW80" s="264" t="e">
        <f t="shared" ca="1" si="110"/>
        <v>#REF!</v>
      </c>
      <c r="CX80" s="264" t="e">
        <f t="shared" ca="1" si="110"/>
        <v>#REF!</v>
      </c>
      <c r="CY80" s="264" t="e">
        <f t="shared" ca="1" si="110"/>
        <v>#REF!</v>
      </c>
      <c r="CZ80" s="264" t="e">
        <f t="shared" ca="1" si="110"/>
        <v>#REF!</v>
      </c>
      <c r="DA80" s="264" t="e">
        <f t="shared" ca="1" si="110"/>
        <v>#REF!</v>
      </c>
      <c r="DB80" s="264" t="e">
        <f t="shared" ca="1" si="110"/>
        <v>#REF!</v>
      </c>
      <c r="DC80" s="264" t="e">
        <f t="shared" ca="1" si="110"/>
        <v>#REF!</v>
      </c>
      <c r="DD80" s="264" t="e">
        <f t="shared" ca="1" si="110"/>
        <v>#REF!</v>
      </c>
      <c r="DE80" s="264" t="e">
        <f t="shared" ca="1" si="110"/>
        <v>#REF!</v>
      </c>
      <c r="DF80" s="264" t="e">
        <f t="shared" ca="1" si="110"/>
        <v>#REF!</v>
      </c>
      <c r="DG80" s="264" t="e">
        <f t="shared" ca="1" si="110"/>
        <v>#REF!</v>
      </c>
      <c r="DH80" s="264" t="e">
        <f t="shared" ca="1" si="110"/>
        <v>#REF!</v>
      </c>
      <c r="DI80" s="264" t="e">
        <f t="shared" ca="1" si="110"/>
        <v>#REF!</v>
      </c>
      <c r="DJ80" s="264" t="e">
        <f t="shared" ca="1" si="110"/>
        <v>#REF!</v>
      </c>
      <c r="DK80" s="264" t="e">
        <f t="shared" ref="DK80:EP80" ca="1" si="111">SUMIF($C:$C,$F79,DK:DK)</f>
        <v>#REF!</v>
      </c>
      <c r="DL80" s="264" t="e">
        <f t="shared" ca="1" si="111"/>
        <v>#REF!</v>
      </c>
    </row>
    <row r="81" spans="1:116" x14ac:dyDescent="0.4">
      <c r="CM81" s="53"/>
    </row>
    <row r="82" spans="1:116" x14ac:dyDescent="0.4">
      <c r="B82" s="64"/>
      <c r="C82" s="64"/>
      <c r="D82" s="64"/>
      <c r="E82" s="64"/>
      <c r="F82" t="s">
        <v>780</v>
      </c>
      <c r="G82" s="34" t="s">
        <v>62</v>
      </c>
      <c r="H82" s="34"/>
      <c r="I82" s="34"/>
      <c r="J82" s="34"/>
      <c r="K82" s="34">
        <f t="shared" ref="K82:P82" ca="1" si="112">K66-K75-K80</f>
        <v>0</v>
      </c>
      <c r="L82" s="34">
        <f t="shared" ca="1" si="112"/>
        <v>0</v>
      </c>
      <c r="M82" s="34">
        <f t="shared" ca="1" si="112"/>
        <v>0</v>
      </c>
      <c r="N82" s="34">
        <f t="shared" ca="1" si="112"/>
        <v>0</v>
      </c>
      <c r="O82" s="34">
        <f t="shared" ca="1" si="112"/>
        <v>3.5762786865234375E-7</v>
      </c>
      <c r="P82" s="34">
        <f t="shared" ca="1" si="112"/>
        <v>0</v>
      </c>
      <c r="Q82" s="34"/>
      <c r="R82" s="15">
        <f t="shared" ref="R82:AW82" si="113">R66-R75-R80</f>
        <v>0</v>
      </c>
      <c r="S82" s="34">
        <f t="shared" ca="1" si="113"/>
        <v>0</v>
      </c>
      <c r="T82" s="34">
        <f t="shared" ca="1" si="113"/>
        <v>0</v>
      </c>
      <c r="U82" s="34">
        <f t="shared" ca="1" si="113"/>
        <v>0</v>
      </c>
      <c r="V82" s="34">
        <f t="shared" ca="1" si="113"/>
        <v>0</v>
      </c>
      <c r="W82" s="34">
        <f t="shared" ca="1" si="113"/>
        <v>0</v>
      </c>
      <c r="X82" s="34">
        <f t="shared" ca="1" si="113"/>
        <v>0</v>
      </c>
      <c r="Y82" s="34">
        <f t="shared" ca="1" si="113"/>
        <v>0</v>
      </c>
      <c r="Z82" s="34">
        <f t="shared" ca="1" si="113"/>
        <v>0</v>
      </c>
      <c r="AA82" s="34">
        <f t="shared" ca="1" si="113"/>
        <v>0</v>
      </c>
      <c r="AB82" s="34">
        <f t="shared" ca="1" si="113"/>
        <v>0</v>
      </c>
      <c r="AC82" s="34">
        <f t="shared" ca="1" si="113"/>
        <v>0</v>
      </c>
      <c r="AD82" s="34">
        <f t="shared" ca="1" si="113"/>
        <v>0</v>
      </c>
      <c r="AE82" s="34">
        <f t="shared" ca="1" si="113"/>
        <v>0</v>
      </c>
      <c r="AF82" s="34">
        <f t="shared" ca="1" si="113"/>
        <v>0</v>
      </c>
      <c r="AG82" s="34">
        <f t="shared" ca="1" si="113"/>
        <v>0</v>
      </c>
      <c r="AH82" s="34">
        <f t="shared" ca="1" si="113"/>
        <v>0</v>
      </c>
      <c r="AI82" s="34">
        <f t="shared" ca="1" si="113"/>
        <v>0</v>
      </c>
      <c r="AJ82" s="34">
        <f t="shared" ca="1" si="113"/>
        <v>0</v>
      </c>
      <c r="AK82" s="34">
        <f t="shared" ca="1" si="113"/>
        <v>0</v>
      </c>
      <c r="AL82" s="34">
        <f t="shared" ca="1" si="113"/>
        <v>0</v>
      </c>
      <c r="AM82" s="34">
        <f t="shared" ca="1" si="113"/>
        <v>0</v>
      </c>
      <c r="AN82" s="34">
        <f t="shared" ca="1" si="113"/>
        <v>0</v>
      </c>
      <c r="AO82" s="34">
        <f t="shared" ca="1" si="113"/>
        <v>0</v>
      </c>
      <c r="AP82" s="34">
        <f t="shared" ca="1" si="113"/>
        <v>0</v>
      </c>
      <c r="AQ82" s="34">
        <f t="shared" ca="1" si="113"/>
        <v>0</v>
      </c>
      <c r="AR82" s="34">
        <f t="shared" ca="1" si="113"/>
        <v>0</v>
      </c>
      <c r="AS82" s="34">
        <f t="shared" ca="1" si="113"/>
        <v>0</v>
      </c>
      <c r="AT82" s="34">
        <f t="shared" ca="1" si="113"/>
        <v>0</v>
      </c>
      <c r="AU82" s="34">
        <f t="shared" ca="1" si="113"/>
        <v>0</v>
      </c>
      <c r="AV82" s="34">
        <f t="shared" ca="1" si="113"/>
        <v>0</v>
      </c>
      <c r="AW82" s="34">
        <f t="shared" ca="1" si="113"/>
        <v>0</v>
      </c>
      <c r="AX82" s="34">
        <f t="shared" ref="AX82:CC82" ca="1" si="114">AX66-AX75-AX80</f>
        <v>0</v>
      </c>
      <c r="AY82" s="34">
        <f t="shared" ca="1" si="114"/>
        <v>0</v>
      </c>
      <c r="AZ82" s="34">
        <f t="shared" ca="1" si="114"/>
        <v>0</v>
      </c>
      <c r="BA82" s="34">
        <f t="shared" ca="1" si="114"/>
        <v>0</v>
      </c>
      <c r="BB82" s="34">
        <f t="shared" ca="1" si="114"/>
        <v>0</v>
      </c>
      <c r="BC82" s="34">
        <f t="shared" ca="1" si="114"/>
        <v>0</v>
      </c>
      <c r="BD82" s="34">
        <f t="shared" ca="1" si="114"/>
        <v>0</v>
      </c>
      <c r="BE82" s="34">
        <f t="shared" ca="1" si="114"/>
        <v>0</v>
      </c>
      <c r="BF82" s="34">
        <f t="shared" ca="1" si="114"/>
        <v>0</v>
      </c>
      <c r="BG82" s="34">
        <f t="shared" ca="1" si="114"/>
        <v>0</v>
      </c>
      <c r="BH82" s="34">
        <f t="shared" ca="1" si="114"/>
        <v>0</v>
      </c>
      <c r="BI82" s="34">
        <f t="shared" ca="1" si="114"/>
        <v>0</v>
      </c>
      <c r="BJ82" s="34">
        <f t="shared" ca="1" si="114"/>
        <v>0</v>
      </c>
      <c r="BK82" s="34">
        <f t="shared" ca="1" si="114"/>
        <v>0</v>
      </c>
      <c r="BL82" s="34">
        <f t="shared" ca="1" si="114"/>
        <v>0</v>
      </c>
      <c r="BM82" s="34">
        <f t="shared" ca="1" si="114"/>
        <v>0</v>
      </c>
      <c r="BN82" s="34">
        <f t="shared" ca="1" si="114"/>
        <v>0</v>
      </c>
      <c r="BO82" s="34">
        <f t="shared" ca="1" si="114"/>
        <v>0</v>
      </c>
      <c r="BP82" s="34">
        <f t="shared" ca="1" si="114"/>
        <v>2.384185791015625E-7</v>
      </c>
      <c r="BQ82" s="34">
        <f t="shared" ca="1" si="114"/>
        <v>2.384185791015625E-7</v>
      </c>
      <c r="BR82" s="34">
        <f t="shared" ca="1" si="114"/>
        <v>2.384185791015625E-7</v>
      </c>
      <c r="BS82" s="34">
        <f t="shared" ca="1" si="114"/>
        <v>2.6822090148925781E-7</v>
      </c>
      <c r="BT82" s="34">
        <f t="shared" ca="1" si="114"/>
        <v>2.9802322387695313E-7</v>
      </c>
      <c r="BU82" s="34">
        <f t="shared" ca="1" si="114"/>
        <v>2.9802322387695313E-7</v>
      </c>
      <c r="BV82" s="34">
        <f t="shared" ca="1" si="114"/>
        <v>2.9802322387695313E-7</v>
      </c>
      <c r="BW82" s="34">
        <f t="shared" ca="1" si="114"/>
        <v>3.2782554626464844E-7</v>
      </c>
      <c r="BX82" s="34">
        <f t="shared" ca="1" si="114"/>
        <v>3.5762786865234375E-7</v>
      </c>
      <c r="BY82" s="34">
        <f t="shared" ca="1" si="114"/>
        <v>3.5762786865234375E-7</v>
      </c>
      <c r="BZ82" s="34">
        <f t="shared" ca="1" si="114"/>
        <v>3.5762786865234375E-7</v>
      </c>
      <c r="CA82" s="34">
        <f t="shared" ca="1" si="114"/>
        <v>3.5762786865234375E-7</v>
      </c>
      <c r="CB82" s="34">
        <f t="shared" ca="1" si="114"/>
        <v>3.5762786865234375E-7</v>
      </c>
      <c r="CC82" s="34">
        <f t="shared" ca="1" si="114"/>
        <v>3.2782554626464844E-7</v>
      </c>
      <c r="CD82" s="34">
        <f t="shared" ref="CD82:DL82" ca="1" si="115">CD66-CD75-CD80</f>
        <v>2.9802322387695313E-7</v>
      </c>
      <c r="CE82" s="34">
        <f t="shared" ca="1" si="115"/>
        <v>2.9802322387695313E-7</v>
      </c>
      <c r="CF82" s="34">
        <f t="shared" ca="1" si="115"/>
        <v>2.9802322387695313E-7</v>
      </c>
      <c r="CG82" s="34">
        <f t="shared" ca="1" si="115"/>
        <v>2.6822090148925781E-7</v>
      </c>
      <c r="CH82" s="34">
        <f t="shared" ca="1" si="115"/>
        <v>2.384185791015625E-7</v>
      </c>
      <c r="CI82" s="34">
        <f t="shared" ca="1" si="115"/>
        <v>2.384185791015625E-7</v>
      </c>
      <c r="CJ82" s="34">
        <f t="shared" ca="1" si="115"/>
        <v>2.384185791015625E-7</v>
      </c>
      <c r="CK82" s="34">
        <f t="shared" ca="1" si="115"/>
        <v>0</v>
      </c>
      <c r="CL82" s="34">
        <f t="shared" ca="1" si="115"/>
        <v>0</v>
      </c>
      <c r="CM82" s="34" t="e">
        <f t="shared" ca="1" si="115"/>
        <v>#REF!</v>
      </c>
      <c r="CN82" s="34" t="e">
        <f t="shared" ca="1" si="115"/>
        <v>#REF!</v>
      </c>
      <c r="CO82" s="34" t="e">
        <f t="shared" ca="1" si="115"/>
        <v>#REF!</v>
      </c>
      <c r="CP82" s="34" t="e">
        <f t="shared" ca="1" si="115"/>
        <v>#REF!</v>
      </c>
      <c r="CQ82" s="34" t="e">
        <f t="shared" ca="1" si="115"/>
        <v>#REF!</v>
      </c>
      <c r="CR82" s="34" t="e">
        <f t="shared" ca="1" si="115"/>
        <v>#REF!</v>
      </c>
      <c r="CS82" s="34" t="e">
        <f t="shared" ca="1" si="115"/>
        <v>#REF!</v>
      </c>
      <c r="CT82" s="34" t="e">
        <f t="shared" ca="1" si="115"/>
        <v>#REF!</v>
      </c>
      <c r="CU82" s="34" t="e">
        <f t="shared" ca="1" si="115"/>
        <v>#REF!</v>
      </c>
      <c r="CV82" s="34" t="e">
        <f t="shared" ca="1" si="115"/>
        <v>#REF!</v>
      </c>
      <c r="CW82" s="34" t="e">
        <f t="shared" ca="1" si="115"/>
        <v>#REF!</v>
      </c>
      <c r="CX82" s="34" t="e">
        <f t="shared" ca="1" si="115"/>
        <v>#REF!</v>
      </c>
      <c r="CY82" s="34" t="e">
        <f t="shared" ca="1" si="115"/>
        <v>#REF!</v>
      </c>
      <c r="CZ82" s="34" t="e">
        <f t="shared" ca="1" si="115"/>
        <v>#REF!</v>
      </c>
      <c r="DA82" s="34" t="e">
        <f t="shared" ca="1" si="115"/>
        <v>#REF!</v>
      </c>
      <c r="DB82" s="34" t="e">
        <f t="shared" ca="1" si="115"/>
        <v>#REF!</v>
      </c>
      <c r="DC82" s="34" t="e">
        <f t="shared" ca="1" si="115"/>
        <v>#REF!</v>
      </c>
      <c r="DD82" s="34" t="e">
        <f t="shared" ca="1" si="115"/>
        <v>#REF!</v>
      </c>
      <c r="DE82" s="34" t="e">
        <f t="shared" ca="1" si="115"/>
        <v>#REF!</v>
      </c>
      <c r="DF82" s="34" t="e">
        <f t="shared" ca="1" si="115"/>
        <v>#REF!</v>
      </c>
      <c r="DG82" s="34" t="e">
        <f t="shared" ca="1" si="115"/>
        <v>#REF!</v>
      </c>
      <c r="DH82" s="34" t="e">
        <f t="shared" ca="1" si="115"/>
        <v>#REF!</v>
      </c>
      <c r="DI82" s="34" t="e">
        <f t="shared" ca="1" si="115"/>
        <v>#REF!</v>
      </c>
      <c r="DJ82" s="34" t="e">
        <f t="shared" ca="1" si="115"/>
        <v>#REF!</v>
      </c>
      <c r="DK82" s="34" t="e">
        <f t="shared" ca="1" si="115"/>
        <v>#REF!</v>
      </c>
      <c r="DL82" s="34" t="e">
        <f t="shared" ca="1" si="115"/>
        <v>#REF!</v>
      </c>
    </row>
    <row r="83" spans="1:116" x14ac:dyDescent="0.4">
      <c r="CM83" s="53"/>
    </row>
    <row r="84" spans="1:116" x14ac:dyDescent="0.4">
      <c r="A84" s="64" t="s">
        <v>218</v>
      </c>
      <c r="G84" s="304" t="s">
        <v>629</v>
      </c>
      <c r="H84" s="303"/>
      <c r="I84" s="303"/>
      <c r="J84" s="307"/>
      <c r="K84" s="307"/>
      <c r="L84" s="307"/>
      <c r="M84" s="307"/>
      <c r="N84" s="307"/>
      <c r="O84" s="307"/>
      <c r="P84" s="310"/>
      <c r="Q84" s="259"/>
      <c r="R84" s="309"/>
      <c r="S84" s="308"/>
      <c r="T84" s="308"/>
      <c r="U84" s="308"/>
      <c r="V84" s="308"/>
      <c r="W84" s="308"/>
      <c r="X84" s="308"/>
      <c r="Y84" s="308"/>
      <c r="Z84" s="308"/>
      <c r="AA84" s="308"/>
      <c r="AB84" s="308"/>
      <c r="AC84" s="308"/>
      <c r="AD84" s="308"/>
      <c r="AE84" s="308"/>
      <c r="AF84" s="308"/>
      <c r="AG84" s="308"/>
      <c r="AH84" s="308"/>
      <c r="AI84" s="308"/>
      <c r="AJ84" s="308"/>
      <c r="AK84" s="308"/>
      <c r="AL84" s="308"/>
      <c r="AM84" s="308"/>
      <c r="AN84" s="308"/>
      <c r="AO84" s="308"/>
      <c r="AP84" s="308"/>
      <c r="AQ84" s="308"/>
      <c r="AR84" s="308"/>
      <c r="AS84" s="308"/>
      <c r="AT84" s="308"/>
      <c r="AU84" s="308"/>
      <c r="AV84" s="308"/>
      <c r="AW84" s="308"/>
      <c r="AX84" s="308"/>
      <c r="AY84" s="308"/>
      <c r="AZ84" s="308"/>
      <c r="BA84" s="308"/>
      <c r="BB84" s="308"/>
      <c r="BC84" s="308"/>
      <c r="BD84" s="308"/>
      <c r="BE84" s="308"/>
      <c r="BF84" s="308"/>
      <c r="BG84" s="308"/>
      <c r="BH84" s="308"/>
      <c r="BI84" s="308"/>
      <c r="BJ84" s="308"/>
      <c r="BK84" s="308"/>
      <c r="BL84" s="308"/>
      <c r="BM84" s="308"/>
      <c r="BN84" s="308"/>
      <c r="BO84" s="308"/>
      <c r="BP84" s="308"/>
      <c r="BQ84" s="308"/>
      <c r="BR84" s="308"/>
      <c r="BS84" s="308"/>
      <c r="BT84" s="308"/>
      <c r="BU84" s="308"/>
      <c r="BV84" s="308"/>
      <c r="BW84" s="308"/>
      <c r="BX84" s="308"/>
      <c r="BY84" s="308"/>
      <c r="BZ84" s="308"/>
      <c r="CA84" s="308"/>
      <c r="CB84" s="308"/>
      <c r="CC84" s="308"/>
      <c r="CD84" s="308"/>
      <c r="CE84" s="308"/>
      <c r="CF84" s="308"/>
      <c r="CG84" s="308"/>
      <c r="CH84" s="308"/>
      <c r="CI84" s="308"/>
      <c r="CJ84" s="308"/>
      <c r="CK84" s="308"/>
      <c r="CL84" s="308"/>
      <c r="CM84" s="308"/>
      <c r="CN84" s="308"/>
      <c r="CO84" s="308"/>
      <c r="CP84" s="308"/>
      <c r="CQ84" s="308"/>
      <c r="CR84" s="308"/>
      <c r="CS84" s="308"/>
      <c r="CT84" s="308"/>
      <c r="CU84" s="308"/>
      <c r="CV84" s="308"/>
      <c r="CW84" s="308"/>
      <c r="CX84" s="308"/>
      <c r="CY84" s="308"/>
      <c r="CZ84" s="308"/>
      <c r="DA84" s="308"/>
      <c r="DB84" s="308"/>
      <c r="DC84" s="308"/>
      <c r="DD84" s="308"/>
      <c r="DE84" s="308"/>
      <c r="DF84" s="308"/>
      <c r="DG84" s="308"/>
      <c r="DH84" s="308"/>
      <c r="DI84" s="308"/>
      <c r="DJ84" s="308"/>
      <c r="DK84" s="308"/>
      <c r="DL84" s="311"/>
    </row>
    <row r="85" spans="1:116" x14ac:dyDescent="0.4">
      <c r="G85" s="12" t="s">
        <v>630</v>
      </c>
      <c r="CM85" s="53"/>
    </row>
    <row r="86" spans="1:116" x14ac:dyDescent="0.4">
      <c r="G86" s="322" t="s">
        <v>614</v>
      </c>
      <c r="K86" s="53">
        <f t="shared" ref="K86:P86" ca="1" si="116">SUMIF($4:$4,K$3,86:86)</f>
        <v>497973.58055555559</v>
      </c>
      <c r="L86" s="53">
        <f t="shared" ca="1" si="116"/>
        <v>5917516.5599999987</v>
      </c>
      <c r="M86" s="53">
        <f t="shared" ca="1" si="116"/>
        <v>14650149.012999998</v>
      </c>
      <c r="N86" s="53">
        <f t="shared" ca="1" si="116"/>
        <v>18751914.338650003</v>
      </c>
      <c r="O86" s="53">
        <f t="shared" ca="1" si="116"/>
        <v>18734447.930582505</v>
      </c>
      <c r="P86" s="53">
        <f t="shared" ca="1" si="116"/>
        <v>18716108.20211162</v>
      </c>
      <c r="R86"/>
      <c r="S86" s="53">
        <f t="shared" ref="S86:AX86" si="117">S54</f>
        <v>-39349.477777777778</v>
      </c>
      <c r="T86" s="53">
        <f t="shared" ca="1" si="117"/>
        <v>-25257.941666666669</v>
      </c>
      <c r="U86" s="53">
        <f t="shared" ca="1" si="117"/>
        <v>-18278.775000000001</v>
      </c>
      <c r="V86" s="53">
        <f t="shared" ca="1" si="117"/>
        <v>-8793.3583333333354</v>
      </c>
      <c r="W86" s="53">
        <f t="shared" ca="1" si="117"/>
        <v>3706.6416666666687</v>
      </c>
      <c r="X86" s="53">
        <f t="shared" ca="1" si="117"/>
        <v>18706.641666666677</v>
      </c>
      <c r="Y86" s="53">
        <f t="shared" ca="1" si="117"/>
        <v>36206.64166666667</v>
      </c>
      <c r="Z86" s="53">
        <f t="shared" ca="1" si="117"/>
        <v>56206.641666666677</v>
      </c>
      <c r="AA86" s="53">
        <f t="shared" ca="1" si="117"/>
        <v>78706.641666666677</v>
      </c>
      <c r="AB86" s="53">
        <f t="shared" ca="1" si="117"/>
        <v>103706.64166666666</v>
      </c>
      <c r="AC86" s="53">
        <f t="shared" ca="1" si="117"/>
        <v>131206.64166666666</v>
      </c>
      <c r="AD86" s="53">
        <f t="shared" ca="1" si="117"/>
        <v>161206.64166666666</v>
      </c>
      <c r="AE86" s="53">
        <f t="shared" ca="1" si="117"/>
        <v>185878.46333333335</v>
      </c>
      <c r="AF86" s="53">
        <f t="shared" ca="1" si="117"/>
        <v>224957.62999999995</v>
      </c>
      <c r="AG86" s="53">
        <f t="shared" ca="1" si="117"/>
        <v>268986.79666666663</v>
      </c>
      <c r="AH86" s="53">
        <f t="shared" ca="1" si="117"/>
        <v>317965.96333333338</v>
      </c>
      <c r="AI86" s="53">
        <f t="shared" ca="1" si="117"/>
        <v>372415.96333333332</v>
      </c>
      <c r="AJ86" s="53">
        <f t="shared" ca="1" si="117"/>
        <v>431815.96333333326</v>
      </c>
      <c r="AK86" s="53">
        <f t="shared" ca="1" si="117"/>
        <v>496165.96333333338</v>
      </c>
      <c r="AL86" s="53">
        <f t="shared" ca="1" si="117"/>
        <v>565465.96333333326</v>
      </c>
      <c r="AM86" s="53">
        <f t="shared" ca="1" si="117"/>
        <v>639715.96333333326</v>
      </c>
      <c r="AN86" s="53">
        <f t="shared" ca="1" si="117"/>
        <v>718915.96333333326</v>
      </c>
      <c r="AO86" s="53">
        <f t="shared" ca="1" si="117"/>
        <v>803065.96333333314</v>
      </c>
      <c r="AP86" s="53">
        <f t="shared" ca="1" si="117"/>
        <v>892165.96333333314</v>
      </c>
      <c r="AQ86" s="53">
        <f t="shared" ca="1" si="117"/>
        <v>984895.75108333351</v>
      </c>
      <c r="AR86" s="53">
        <f t="shared" ca="1" si="117"/>
        <v>1019545.7510833333</v>
      </c>
      <c r="AS86" s="53">
        <f t="shared" ca="1" si="117"/>
        <v>1056670.7510833333</v>
      </c>
      <c r="AT86" s="53">
        <f t="shared" ca="1" si="117"/>
        <v>1096270.751083333</v>
      </c>
      <c r="AU86" s="53">
        <f t="shared" ca="1" si="117"/>
        <v>1138345.7510833333</v>
      </c>
      <c r="AV86" s="53">
        <f t="shared" ca="1" si="117"/>
        <v>1182895.751083333</v>
      </c>
      <c r="AW86" s="53">
        <f t="shared" ca="1" si="117"/>
        <v>1229920.7510833333</v>
      </c>
      <c r="AX86" s="53">
        <f t="shared" ca="1" si="117"/>
        <v>1279420.7510833333</v>
      </c>
      <c r="AY86" s="53">
        <f t="shared" ref="AY86:CD86" ca="1" si="118">AY54</f>
        <v>1331395.7510833333</v>
      </c>
      <c r="AZ86" s="53">
        <f t="shared" ca="1" si="118"/>
        <v>1385845.7510833333</v>
      </c>
      <c r="BA86" s="53">
        <f t="shared" ca="1" si="118"/>
        <v>1442770.751083333</v>
      </c>
      <c r="BB86" s="53">
        <f t="shared" ca="1" si="118"/>
        <v>1502170.751083333</v>
      </c>
      <c r="BC86" s="53">
        <f t="shared" ca="1" si="118"/>
        <v>1562659.5282208335</v>
      </c>
      <c r="BD86" s="53">
        <f t="shared" ca="1" si="118"/>
        <v>1562659.5282208335</v>
      </c>
      <c r="BE86" s="53">
        <f t="shared" ca="1" si="118"/>
        <v>1562659.5282208335</v>
      </c>
      <c r="BF86" s="53">
        <f t="shared" ca="1" si="118"/>
        <v>1562659.5282208335</v>
      </c>
      <c r="BG86" s="53">
        <f t="shared" ca="1" si="118"/>
        <v>1562659.5282208335</v>
      </c>
      <c r="BH86" s="53">
        <f t="shared" ca="1" si="118"/>
        <v>1562659.5282208335</v>
      </c>
      <c r="BI86" s="53">
        <f t="shared" ca="1" si="118"/>
        <v>1562659.5282208335</v>
      </c>
      <c r="BJ86" s="53">
        <f t="shared" ca="1" si="118"/>
        <v>1562659.5282208335</v>
      </c>
      <c r="BK86" s="53">
        <f t="shared" ca="1" si="118"/>
        <v>1562659.5282208335</v>
      </c>
      <c r="BL86" s="53">
        <f t="shared" ca="1" si="118"/>
        <v>1562659.5282208335</v>
      </c>
      <c r="BM86" s="53">
        <f t="shared" ca="1" si="118"/>
        <v>1562659.5282208335</v>
      </c>
      <c r="BN86" s="53">
        <f t="shared" ca="1" si="118"/>
        <v>1562659.5282208335</v>
      </c>
      <c r="BO86" s="53">
        <f t="shared" ca="1" si="118"/>
        <v>1561203.9942152086</v>
      </c>
      <c r="BP86" s="53">
        <f t="shared" ca="1" si="118"/>
        <v>1561203.9942152086</v>
      </c>
      <c r="BQ86" s="53">
        <f t="shared" ca="1" si="118"/>
        <v>1561203.9942152086</v>
      </c>
      <c r="BR86" s="53">
        <f t="shared" ca="1" si="118"/>
        <v>1561203.9942152086</v>
      </c>
      <c r="BS86" s="53">
        <f t="shared" ca="1" si="118"/>
        <v>1561203.9942152086</v>
      </c>
      <c r="BT86" s="53">
        <f t="shared" ca="1" si="118"/>
        <v>1561203.9942152086</v>
      </c>
      <c r="BU86" s="53">
        <f t="shared" ca="1" si="118"/>
        <v>1561203.9942152086</v>
      </c>
      <c r="BV86" s="53">
        <f t="shared" ca="1" si="118"/>
        <v>1561203.9942152086</v>
      </c>
      <c r="BW86" s="53">
        <f t="shared" ca="1" si="118"/>
        <v>1561203.9942152086</v>
      </c>
      <c r="BX86" s="53">
        <f t="shared" ca="1" si="118"/>
        <v>1561203.9942152086</v>
      </c>
      <c r="BY86" s="53">
        <f t="shared" ca="1" si="118"/>
        <v>1561203.9942152086</v>
      </c>
      <c r="BZ86" s="53">
        <f t="shared" ca="1" si="118"/>
        <v>1561203.9942152086</v>
      </c>
      <c r="CA86" s="53">
        <f t="shared" ca="1" si="118"/>
        <v>1559675.6835093021</v>
      </c>
      <c r="CB86" s="53">
        <f t="shared" ca="1" si="118"/>
        <v>1559675.6835093021</v>
      </c>
      <c r="CC86" s="53">
        <f t="shared" ca="1" si="118"/>
        <v>1559675.6835093021</v>
      </c>
      <c r="CD86" s="53">
        <f t="shared" ca="1" si="118"/>
        <v>1559675.6835093021</v>
      </c>
      <c r="CE86" s="53">
        <f t="shared" ref="CE86:DL86" ca="1" si="119">CE54</f>
        <v>1559675.6835093021</v>
      </c>
      <c r="CF86" s="53">
        <f t="shared" ca="1" si="119"/>
        <v>1559675.6835093021</v>
      </c>
      <c r="CG86" s="53">
        <f t="shared" ca="1" si="119"/>
        <v>1559675.6835093021</v>
      </c>
      <c r="CH86" s="53">
        <f t="shared" ca="1" si="119"/>
        <v>1559675.6835093021</v>
      </c>
      <c r="CI86" s="53">
        <f t="shared" ca="1" si="119"/>
        <v>1559675.6835093021</v>
      </c>
      <c r="CJ86" s="53">
        <f t="shared" ca="1" si="119"/>
        <v>1559675.6835093021</v>
      </c>
      <c r="CK86" s="53">
        <f t="shared" ca="1" si="119"/>
        <v>1559675.6835093021</v>
      </c>
      <c r="CL86" s="53">
        <f t="shared" ca="1" si="119"/>
        <v>1559675.6835093021</v>
      </c>
      <c r="CM86" s="53" t="e">
        <f t="shared" si="119"/>
        <v>#REF!</v>
      </c>
      <c r="CN86" s="53" t="e">
        <f t="shared" si="119"/>
        <v>#REF!</v>
      </c>
      <c r="CO86" s="53" t="e">
        <f t="shared" si="119"/>
        <v>#REF!</v>
      </c>
      <c r="CP86" s="53" t="e">
        <f t="shared" si="119"/>
        <v>#REF!</v>
      </c>
      <c r="CQ86" s="53" t="e">
        <f t="shared" si="119"/>
        <v>#REF!</v>
      </c>
      <c r="CR86" s="53" t="e">
        <f t="shared" si="119"/>
        <v>#REF!</v>
      </c>
      <c r="CS86" s="53" t="e">
        <f t="shared" si="119"/>
        <v>#REF!</v>
      </c>
      <c r="CT86" s="53" t="e">
        <f t="shared" si="119"/>
        <v>#REF!</v>
      </c>
      <c r="CU86" s="53" t="e">
        <f t="shared" si="119"/>
        <v>#REF!</v>
      </c>
      <c r="CV86" s="53" t="e">
        <f t="shared" si="119"/>
        <v>#REF!</v>
      </c>
      <c r="CW86" s="53" t="e">
        <f t="shared" si="119"/>
        <v>#REF!</v>
      </c>
      <c r="CX86" s="53" t="e">
        <f t="shared" si="119"/>
        <v>#REF!</v>
      </c>
      <c r="CY86" s="53" t="e">
        <f t="shared" si="119"/>
        <v>#REF!</v>
      </c>
      <c r="CZ86" s="53" t="e">
        <f t="shared" si="119"/>
        <v>#REF!</v>
      </c>
      <c r="DA86" s="53" t="e">
        <f t="shared" si="119"/>
        <v>#REF!</v>
      </c>
      <c r="DB86" s="53" t="e">
        <f t="shared" si="119"/>
        <v>#REF!</v>
      </c>
      <c r="DC86" s="53" t="e">
        <f t="shared" si="119"/>
        <v>#REF!</v>
      </c>
      <c r="DD86" s="53" t="e">
        <f t="shared" si="119"/>
        <v>#REF!</v>
      </c>
      <c r="DE86" s="53" t="e">
        <f t="shared" si="119"/>
        <v>#REF!</v>
      </c>
      <c r="DF86" s="53" t="e">
        <f t="shared" si="119"/>
        <v>#REF!</v>
      </c>
      <c r="DG86" s="53" t="e">
        <f t="shared" si="119"/>
        <v>#REF!</v>
      </c>
      <c r="DH86" s="53" t="e">
        <f t="shared" si="119"/>
        <v>#REF!</v>
      </c>
      <c r="DI86" s="53" t="e">
        <f t="shared" si="119"/>
        <v>#REF!</v>
      </c>
      <c r="DJ86" s="53" t="e">
        <f t="shared" si="119"/>
        <v>#REF!</v>
      </c>
      <c r="DK86" s="53" t="e">
        <f t="shared" si="119"/>
        <v>#REF!</v>
      </c>
      <c r="DL86" s="53" t="e">
        <f t="shared" si="119"/>
        <v>#REF!</v>
      </c>
    </row>
    <row r="87" spans="1:116" x14ac:dyDescent="0.4">
      <c r="B87" s="27" t="s">
        <v>234</v>
      </c>
      <c r="R87"/>
      <c r="CM87" s="53"/>
    </row>
    <row r="88" spans="1:116" x14ac:dyDescent="0.4">
      <c r="B88" s="27" t="s">
        <v>234</v>
      </c>
      <c r="G88" s="12" t="s">
        <v>631</v>
      </c>
      <c r="R88"/>
      <c r="CM88" s="53"/>
    </row>
    <row r="89" spans="1:116" x14ac:dyDescent="0.4">
      <c r="B89" s="27"/>
      <c r="C89" s="27" t="s">
        <v>234</v>
      </c>
      <c r="G89" s="129" t="s">
        <v>849</v>
      </c>
      <c r="K89" s="53">
        <f t="shared" ref="K89:P90" ca="1" si="120">SUMIF($4:$4,K$3,89:89)</f>
        <v>0</v>
      </c>
      <c r="L89" s="53">
        <f t="shared" ca="1" si="120"/>
        <v>0</v>
      </c>
      <c r="M89" s="53">
        <f t="shared" ca="1" si="120"/>
        <v>0</v>
      </c>
      <c r="N89" s="53">
        <f t="shared" ca="1" si="120"/>
        <v>0</v>
      </c>
      <c r="O89" s="53">
        <f t="shared" ca="1" si="120"/>
        <v>0</v>
      </c>
      <c r="P89" s="53">
        <f t="shared" ca="1" si="120"/>
        <v>0</v>
      </c>
      <c r="R89"/>
      <c r="S89" s="53">
        <f t="shared" ref="S89:AX89" si="121">+R60-S60</f>
        <v>-300</v>
      </c>
      <c r="T89" s="53">
        <f t="shared" ca="1" si="121"/>
        <v>-8419.3138888888898</v>
      </c>
      <c r="U89" s="53">
        <f t="shared" ca="1" si="121"/>
        <v>-6092.9250000000011</v>
      </c>
      <c r="V89" s="53">
        <f t="shared" ca="1" si="121"/>
        <v>-2931.1194444444463</v>
      </c>
      <c r="W89" s="53">
        <f t="shared" ca="1" si="121"/>
        <v>1235.5472222222234</v>
      </c>
      <c r="X89" s="53">
        <f t="shared" ca="1" si="121"/>
        <v>6235.5472222222252</v>
      </c>
      <c r="Y89" s="53">
        <f t="shared" ca="1" si="121"/>
        <v>10272.263888888889</v>
      </c>
      <c r="Z89" s="53">
        <f t="shared" ca="1" si="121"/>
        <v>0</v>
      </c>
      <c r="AA89" s="53">
        <f t="shared" ca="1" si="121"/>
        <v>0</v>
      </c>
      <c r="AB89" s="53">
        <f t="shared" ca="1" si="121"/>
        <v>0</v>
      </c>
      <c r="AC89" s="53">
        <f t="shared" ca="1" si="121"/>
        <v>0</v>
      </c>
      <c r="AD89" s="53">
        <f t="shared" ca="1" si="121"/>
        <v>0</v>
      </c>
      <c r="AE89" s="53">
        <f t="shared" ca="1" si="121"/>
        <v>0</v>
      </c>
      <c r="AF89" s="53">
        <f t="shared" ca="1" si="121"/>
        <v>0</v>
      </c>
      <c r="AG89" s="53">
        <f t="shared" ca="1" si="121"/>
        <v>0</v>
      </c>
      <c r="AH89" s="53">
        <f t="shared" ca="1" si="121"/>
        <v>0</v>
      </c>
      <c r="AI89" s="53">
        <f t="shared" ca="1" si="121"/>
        <v>0</v>
      </c>
      <c r="AJ89" s="53">
        <f t="shared" ca="1" si="121"/>
        <v>0</v>
      </c>
      <c r="AK89" s="53">
        <f t="shared" ca="1" si="121"/>
        <v>0</v>
      </c>
      <c r="AL89" s="53">
        <f t="shared" ca="1" si="121"/>
        <v>0</v>
      </c>
      <c r="AM89" s="53">
        <f t="shared" ca="1" si="121"/>
        <v>0</v>
      </c>
      <c r="AN89" s="53">
        <f t="shared" ca="1" si="121"/>
        <v>0</v>
      </c>
      <c r="AO89" s="53">
        <f t="shared" ca="1" si="121"/>
        <v>0</v>
      </c>
      <c r="AP89" s="53">
        <f t="shared" ca="1" si="121"/>
        <v>0</v>
      </c>
      <c r="AQ89" s="53">
        <f t="shared" ca="1" si="121"/>
        <v>0</v>
      </c>
      <c r="AR89" s="53">
        <f t="shared" ca="1" si="121"/>
        <v>0</v>
      </c>
      <c r="AS89" s="53">
        <f t="shared" ca="1" si="121"/>
        <v>0</v>
      </c>
      <c r="AT89" s="53">
        <f t="shared" ca="1" si="121"/>
        <v>0</v>
      </c>
      <c r="AU89" s="53">
        <f t="shared" ca="1" si="121"/>
        <v>0</v>
      </c>
      <c r="AV89" s="53">
        <f t="shared" ca="1" si="121"/>
        <v>0</v>
      </c>
      <c r="AW89" s="53">
        <f t="shared" ca="1" si="121"/>
        <v>0</v>
      </c>
      <c r="AX89" s="53">
        <f t="shared" ca="1" si="121"/>
        <v>0</v>
      </c>
      <c r="AY89" s="53">
        <f t="shared" ref="AY89:CD89" ca="1" si="122">+AX60-AY60</f>
        <v>0</v>
      </c>
      <c r="AZ89" s="53">
        <f t="shared" ca="1" si="122"/>
        <v>0</v>
      </c>
      <c r="BA89" s="53">
        <f t="shared" ca="1" si="122"/>
        <v>0</v>
      </c>
      <c r="BB89" s="53">
        <f t="shared" ca="1" si="122"/>
        <v>0</v>
      </c>
      <c r="BC89" s="53">
        <f t="shared" ca="1" si="122"/>
        <v>0</v>
      </c>
      <c r="BD89" s="53">
        <f t="shared" ca="1" si="122"/>
        <v>0</v>
      </c>
      <c r="BE89" s="53">
        <f t="shared" ca="1" si="122"/>
        <v>0</v>
      </c>
      <c r="BF89" s="53">
        <f t="shared" ca="1" si="122"/>
        <v>0</v>
      </c>
      <c r="BG89" s="53">
        <f t="shared" ca="1" si="122"/>
        <v>0</v>
      </c>
      <c r="BH89" s="53">
        <f t="shared" ca="1" si="122"/>
        <v>0</v>
      </c>
      <c r="BI89" s="53">
        <f t="shared" ca="1" si="122"/>
        <v>0</v>
      </c>
      <c r="BJ89" s="53">
        <f t="shared" ca="1" si="122"/>
        <v>0</v>
      </c>
      <c r="BK89" s="53">
        <f t="shared" ca="1" si="122"/>
        <v>0</v>
      </c>
      <c r="BL89" s="53">
        <f t="shared" ca="1" si="122"/>
        <v>0</v>
      </c>
      <c r="BM89" s="53">
        <f t="shared" ca="1" si="122"/>
        <v>0</v>
      </c>
      <c r="BN89" s="53">
        <f t="shared" ca="1" si="122"/>
        <v>0</v>
      </c>
      <c r="BO89" s="53">
        <f t="shared" ca="1" si="122"/>
        <v>0</v>
      </c>
      <c r="BP89" s="53">
        <f t="shared" ca="1" si="122"/>
        <v>0</v>
      </c>
      <c r="BQ89" s="53">
        <f t="shared" ca="1" si="122"/>
        <v>0</v>
      </c>
      <c r="BR89" s="53">
        <f t="shared" ca="1" si="122"/>
        <v>0</v>
      </c>
      <c r="BS89" s="53">
        <f t="shared" ca="1" si="122"/>
        <v>0</v>
      </c>
      <c r="BT89" s="53">
        <f t="shared" ca="1" si="122"/>
        <v>0</v>
      </c>
      <c r="BU89" s="53">
        <f t="shared" ca="1" si="122"/>
        <v>0</v>
      </c>
      <c r="BV89" s="53">
        <f t="shared" ca="1" si="122"/>
        <v>0</v>
      </c>
      <c r="BW89" s="53">
        <f t="shared" ca="1" si="122"/>
        <v>0</v>
      </c>
      <c r="BX89" s="53">
        <f t="shared" ca="1" si="122"/>
        <v>0</v>
      </c>
      <c r="BY89" s="53">
        <f t="shared" ca="1" si="122"/>
        <v>0</v>
      </c>
      <c r="BZ89" s="53">
        <f t="shared" ca="1" si="122"/>
        <v>0</v>
      </c>
      <c r="CA89" s="53">
        <f t="shared" ca="1" si="122"/>
        <v>0</v>
      </c>
      <c r="CB89" s="53">
        <f t="shared" ca="1" si="122"/>
        <v>0</v>
      </c>
      <c r="CC89" s="53">
        <f t="shared" ca="1" si="122"/>
        <v>0</v>
      </c>
      <c r="CD89" s="53">
        <f t="shared" ca="1" si="122"/>
        <v>0</v>
      </c>
      <c r="CE89" s="53">
        <f t="shared" ref="CE89:DL89" ca="1" si="123">+CD60-CE60</f>
        <v>0</v>
      </c>
      <c r="CF89" s="53">
        <f t="shared" ca="1" si="123"/>
        <v>0</v>
      </c>
      <c r="CG89" s="53">
        <f t="shared" ca="1" si="123"/>
        <v>0</v>
      </c>
      <c r="CH89" s="53">
        <f t="shared" ca="1" si="123"/>
        <v>0</v>
      </c>
      <c r="CI89" s="53">
        <f t="shared" ca="1" si="123"/>
        <v>0</v>
      </c>
      <c r="CJ89" s="53">
        <f t="shared" ca="1" si="123"/>
        <v>0</v>
      </c>
      <c r="CK89" s="53">
        <f t="shared" ca="1" si="123"/>
        <v>0</v>
      </c>
      <c r="CL89" s="53">
        <f t="shared" ca="1" si="123"/>
        <v>0</v>
      </c>
      <c r="CM89" s="53" t="e">
        <f t="shared" ca="1" si="123"/>
        <v>#REF!</v>
      </c>
      <c r="CN89" s="53" t="e">
        <f t="shared" ca="1" si="123"/>
        <v>#REF!</v>
      </c>
      <c r="CO89" s="53" t="e">
        <f t="shared" ca="1" si="123"/>
        <v>#REF!</v>
      </c>
      <c r="CP89" s="53" t="e">
        <f t="shared" ca="1" si="123"/>
        <v>#REF!</v>
      </c>
      <c r="CQ89" s="53" t="e">
        <f t="shared" ca="1" si="123"/>
        <v>#REF!</v>
      </c>
      <c r="CR89" s="53" t="e">
        <f t="shared" ca="1" si="123"/>
        <v>#REF!</v>
      </c>
      <c r="CS89" s="53" t="e">
        <f t="shared" ca="1" si="123"/>
        <v>#REF!</v>
      </c>
      <c r="CT89" s="53" t="e">
        <f t="shared" ca="1" si="123"/>
        <v>#REF!</v>
      </c>
      <c r="CU89" s="53" t="e">
        <f t="shared" ca="1" si="123"/>
        <v>#REF!</v>
      </c>
      <c r="CV89" s="53" t="e">
        <f t="shared" ca="1" si="123"/>
        <v>#REF!</v>
      </c>
      <c r="CW89" s="53" t="e">
        <f t="shared" ca="1" si="123"/>
        <v>#REF!</v>
      </c>
      <c r="CX89" s="53" t="e">
        <f t="shared" ca="1" si="123"/>
        <v>#REF!</v>
      </c>
      <c r="CY89" s="53" t="e">
        <f t="shared" ca="1" si="123"/>
        <v>#REF!</v>
      </c>
      <c r="CZ89" s="53" t="e">
        <f t="shared" ca="1" si="123"/>
        <v>#REF!</v>
      </c>
      <c r="DA89" s="53" t="e">
        <f t="shared" ca="1" si="123"/>
        <v>#REF!</v>
      </c>
      <c r="DB89" s="53" t="e">
        <f t="shared" ca="1" si="123"/>
        <v>#REF!</v>
      </c>
      <c r="DC89" s="53" t="e">
        <f t="shared" ca="1" si="123"/>
        <v>#REF!</v>
      </c>
      <c r="DD89" s="53" t="e">
        <f t="shared" ca="1" si="123"/>
        <v>#REF!</v>
      </c>
      <c r="DE89" s="53" t="e">
        <f t="shared" ca="1" si="123"/>
        <v>#REF!</v>
      </c>
      <c r="DF89" s="53" t="e">
        <f t="shared" ca="1" si="123"/>
        <v>#REF!</v>
      </c>
      <c r="DG89" s="53" t="e">
        <f t="shared" ca="1" si="123"/>
        <v>#REF!</v>
      </c>
      <c r="DH89" s="53" t="e">
        <f t="shared" ca="1" si="123"/>
        <v>#REF!</v>
      </c>
      <c r="DI89" s="53" t="e">
        <f t="shared" ca="1" si="123"/>
        <v>#REF!</v>
      </c>
      <c r="DJ89" s="53" t="e">
        <f t="shared" ca="1" si="123"/>
        <v>#REF!</v>
      </c>
      <c r="DK89" s="53" t="e">
        <f t="shared" ca="1" si="123"/>
        <v>#REF!</v>
      </c>
      <c r="DL89" s="53" t="e">
        <f t="shared" ca="1" si="123"/>
        <v>#REF!</v>
      </c>
    </row>
    <row r="90" spans="1:116" x14ac:dyDescent="0.4">
      <c r="B90" s="27" t="s">
        <v>234</v>
      </c>
      <c r="C90" s="53"/>
      <c r="D90" s="53"/>
      <c r="E90" s="53"/>
      <c r="F90" s="27" t="s">
        <v>234</v>
      </c>
      <c r="G90" s="27" t="s">
        <v>632</v>
      </c>
      <c r="H90" s="53"/>
      <c r="I90" s="53"/>
      <c r="K90" s="63">
        <f t="shared" ca="1" si="120"/>
        <v>0</v>
      </c>
      <c r="L90" s="63">
        <f t="shared" ca="1" si="120"/>
        <v>0</v>
      </c>
      <c r="M90" s="63">
        <f t="shared" ca="1" si="120"/>
        <v>0</v>
      </c>
      <c r="N90" s="63">
        <f t="shared" ca="1" si="120"/>
        <v>0</v>
      </c>
      <c r="O90" s="63">
        <f t="shared" ca="1" si="120"/>
        <v>0</v>
      </c>
      <c r="P90" s="63">
        <f t="shared" ca="1" si="120"/>
        <v>0</v>
      </c>
      <c r="Q90" s="28"/>
      <c r="R90"/>
      <c r="S90" s="261">
        <f t="shared" ref="S90:AX90" si="124">SUMIF($C:$C,$F90,S:S)</f>
        <v>-300</v>
      </c>
      <c r="T90" s="261">
        <f t="shared" ca="1" si="124"/>
        <v>-8419.3138888888898</v>
      </c>
      <c r="U90" s="261">
        <f t="shared" ca="1" si="124"/>
        <v>-6092.9250000000011</v>
      </c>
      <c r="V90" s="261">
        <f t="shared" ca="1" si="124"/>
        <v>-2931.1194444444463</v>
      </c>
      <c r="W90" s="261">
        <f t="shared" ca="1" si="124"/>
        <v>1235.5472222222234</v>
      </c>
      <c r="X90" s="261">
        <f t="shared" ca="1" si="124"/>
        <v>6235.5472222222252</v>
      </c>
      <c r="Y90" s="261">
        <f t="shared" ca="1" si="124"/>
        <v>10272.263888888889</v>
      </c>
      <c r="Z90" s="261">
        <f t="shared" ca="1" si="124"/>
        <v>0</v>
      </c>
      <c r="AA90" s="261">
        <f t="shared" ca="1" si="124"/>
        <v>0</v>
      </c>
      <c r="AB90" s="261">
        <f t="shared" ca="1" si="124"/>
        <v>0</v>
      </c>
      <c r="AC90" s="261">
        <f t="shared" ca="1" si="124"/>
        <v>0</v>
      </c>
      <c r="AD90" s="261">
        <f t="shared" ca="1" si="124"/>
        <v>0</v>
      </c>
      <c r="AE90" s="261">
        <f t="shared" ca="1" si="124"/>
        <v>0</v>
      </c>
      <c r="AF90" s="261">
        <f t="shared" ca="1" si="124"/>
        <v>0</v>
      </c>
      <c r="AG90" s="261">
        <f t="shared" ca="1" si="124"/>
        <v>0</v>
      </c>
      <c r="AH90" s="261">
        <f t="shared" ca="1" si="124"/>
        <v>0</v>
      </c>
      <c r="AI90" s="261">
        <f t="shared" ca="1" si="124"/>
        <v>0</v>
      </c>
      <c r="AJ90" s="261">
        <f t="shared" ca="1" si="124"/>
        <v>0</v>
      </c>
      <c r="AK90" s="261">
        <f t="shared" ca="1" si="124"/>
        <v>0</v>
      </c>
      <c r="AL90" s="261">
        <f t="shared" ca="1" si="124"/>
        <v>0</v>
      </c>
      <c r="AM90" s="261">
        <f t="shared" ca="1" si="124"/>
        <v>0</v>
      </c>
      <c r="AN90" s="261">
        <f t="shared" ca="1" si="124"/>
        <v>0</v>
      </c>
      <c r="AO90" s="261">
        <f t="shared" ca="1" si="124"/>
        <v>0</v>
      </c>
      <c r="AP90" s="261">
        <f t="shared" ca="1" si="124"/>
        <v>0</v>
      </c>
      <c r="AQ90" s="261">
        <f t="shared" ca="1" si="124"/>
        <v>0</v>
      </c>
      <c r="AR90" s="261">
        <f t="shared" ca="1" si="124"/>
        <v>0</v>
      </c>
      <c r="AS90" s="261">
        <f t="shared" ca="1" si="124"/>
        <v>0</v>
      </c>
      <c r="AT90" s="261">
        <f t="shared" ca="1" si="124"/>
        <v>0</v>
      </c>
      <c r="AU90" s="261">
        <f t="shared" ca="1" si="124"/>
        <v>0</v>
      </c>
      <c r="AV90" s="261">
        <f t="shared" ca="1" si="124"/>
        <v>0</v>
      </c>
      <c r="AW90" s="261">
        <f t="shared" ca="1" si="124"/>
        <v>0</v>
      </c>
      <c r="AX90" s="261">
        <f t="shared" ca="1" si="124"/>
        <v>0</v>
      </c>
      <c r="AY90" s="261">
        <f t="shared" ref="AY90:CD90" ca="1" si="125">SUMIF($C:$C,$F90,AY:AY)</f>
        <v>0</v>
      </c>
      <c r="AZ90" s="261">
        <f t="shared" ca="1" si="125"/>
        <v>0</v>
      </c>
      <c r="BA90" s="261">
        <f t="shared" ca="1" si="125"/>
        <v>0</v>
      </c>
      <c r="BB90" s="261">
        <f t="shared" ca="1" si="125"/>
        <v>0</v>
      </c>
      <c r="BC90" s="261">
        <f t="shared" ca="1" si="125"/>
        <v>0</v>
      </c>
      <c r="BD90" s="261">
        <f t="shared" ca="1" si="125"/>
        <v>0</v>
      </c>
      <c r="BE90" s="261">
        <f t="shared" ca="1" si="125"/>
        <v>0</v>
      </c>
      <c r="BF90" s="261">
        <f t="shared" ca="1" si="125"/>
        <v>0</v>
      </c>
      <c r="BG90" s="261">
        <f t="shared" ca="1" si="125"/>
        <v>0</v>
      </c>
      <c r="BH90" s="261">
        <f t="shared" ca="1" si="125"/>
        <v>0</v>
      </c>
      <c r="BI90" s="261">
        <f t="shared" ca="1" si="125"/>
        <v>0</v>
      </c>
      <c r="BJ90" s="261">
        <f t="shared" ca="1" si="125"/>
        <v>0</v>
      </c>
      <c r="BK90" s="261">
        <f t="shared" ca="1" si="125"/>
        <v>0</v>
      </c>
      <c r="BL90" s="261">
        <f t="shared" ca="1" si="125"/>
        <v>0</v>
      </c>
      <c r="BM90" s="261">
        <f t="shared" ca="1" si="125"/>
        <v>0</v>
      </c>
      <c r="BN90" s="261">
        <f t="shared" ca="1" si="125"/>
        <v>0</v>
      </c>
      <c r="BO90" s="261">
        <f t="shared" ca="1" si="125"/>
        <v>0</v>
      </c>
      <c r="BP90" s="261">
        <f t="shared" ca="1" si="125"/>
        <v>0</v>
      </c>
      <c r="BQ90" s="261">
        <f t="shared" ca="1" si="125"/>
        <v>0</v>
      </c>
      <c r="BR90" s="261">
        <f t="shared" ca="1" si="125"/>
        <v>0</v>
      </c>
      <c r="BS90" s="261">
        <f t="shared" ca="1" si="125"/>
        <v>0</v>
      </c>
      <c r="BT90" s="261">
        <f t="shared" ca="1" si="125"/>
        <v>0</v>
      </c>
      <c r="BU90" s="261">
        <f t="shared" ca="1" si="125"/>
        <v>0</v>
      </c>
      <c r="BV90" s="261">
        <f t="shared" ca="1" si="125"/>
        <v>0</v>
      </c>
      <c r="BW90" s="261">
        <f t="shared" ca="1" si="125"/>
        <v>0</v>
      </c>
      <c r="BX90" s="261">
        <f t="shared" ca="1" si="125"/>
        <v>0</v>
      </c>
      <c r="BY90" s="261">
        <f t="shared" ca="1" si="125"/>
        <v>0</v>
      </c>
      <c r="BZ90" s="261">
        <f t="shared" ca="1" si="125"/>
        <v>0</v>
      </c>
      <c r="CA90" s="261">
        <f t="shared" ca="1" si="125"/>
        <v>0</v>
      </c>
      <c r="CB90" s="261">
        <f t="shared" ca="1" si="125"/>
        <v>0</v>
      </c>
      <c r="CC90" s="261">
        <f t="shared" ca="1" si="125"/>
        <v>0</v>
      </c>
      <c r="CD90" s="261">
        <f t="shared" ca="1" si="125"/>
        <v>0</v>
      </c>
      <c r="CE90" s="261">
        <f t="shared" ref="CE90:DL90" ca="1" si="126">SUMIF($C:$C,$F90,CE:CE)</f>
        <v>0</v>
      </c>
      <c r="CF90" s="261">
        <f t="shared" ca="1" si="126"/>
        <v>0</v>
      </c>
      <c r="CG90" s="261">
        <f t="shared" ca="1" si="126"/>
        <v>0</v>
      </c>
      <c r="CH90" s="261">
        <f t="shared" ca="1" si="126"/>
        <v>0</v>
      </c>
      <c r="CI90" s="261">
        <f t="shared" ca="1" si="126"/>
        <v>0</v>
      </c>
      <c r="CJ90" s="261">
        <f t="shared" ca="1" si="126"/>
        <v>0</v>
      </c>
      <c r="CK90" s="261">
        <f t="shared" ca="1" si="126"/>
        <v>0</v>
      </c>
      <c r="CL90" s="261">
        <f t="shared" ca="1" si="126"/>
        <v>0</v>
      </c>
      <c r="CM90" s="261" t="e">
        <f t="shared" ca="1" si="126"/>
        <v>#REF!</v>
      </c>
      <c r="CN90" s="261" t="e">
        <f t="shared" ca="1" si="126"/>
        <v>#REF!</v>
      </c>
      <c r="CO90" s="261" t="e">
        <f t="shared" ca="1" si="126"/>
        <v>#REF!</v>
      </c>
      <c r="CP90" s="261" t="e">
        <f t="shared" ca="1" si="126"/>
        <v>#REF!</v>
      </c>
      <c r="CQ90" s="261" t="e">
        <f t="shared" ca="1" si="126"/>
        <v>#REF!</v>
      </c>
      <c r="CR90" s="261" t="e">
        <f t="shared" ca="1" si="126"/>
        <v>#REF!</v>
      </c>
      <c r="CS90" s="261" t="e">
        <f t="shared" ca="1" si="126"/>
        <v>#REF!</v>
      </c>
      <c r="CT90" s="261" t="e">
        <f t="shared" ca="1" si="126"/>
        <v>#REF!</v>
      </c>
      <c r="CU90" s="261" t="e">
        <f t="shared" ca="1" si="126"/>
        <v>#REF!</v>
      </c>
      <c r="CV90" s="261" t="e">
        <f t="shared" ca="1" si="126"/>
        <v>#REF!</v>
      </c>
      <c r="CW90" s="261" t="e">
        <f t="shared" ca="1" si="126"/>
        <v>#REF!</v>
      </c>
      <c r="CX90" s="261" t="e">
        <f t="shared" ca="1" si="126"/>
        <v>#REF!</v>
      </c>
      <c r="CY90" s="261" t="e">
        <f t="shared" ca="1" si="126"/>
        <v>#REF!</v>
      </c>
      <c r="CZ90" s="261" t="e">
        <f t="shared" ca="1" si="126"/>
        <v>#REF!</v>
      </c>
      <c r="DA90" s="261" t="e">
        <f t="shared" ca="1" si="126"/>
        <v>#REF!</v>
      </c>
      <c r="DB90" s="261" t="e">
        <f t="shared" ca="1" si="126"/>
        <v>#REF!</v>
      </c>
      <c r="DC90" s="261" t="e">
        <f t="shared" ca="1" si="126"/>
        <v>#REF!</v>
      </c>
      <c r="DD90" s="261" t="e">
        <f t="shared" ca="1" si="126"/>
        <v>#REF!</v>
      </c>
      <c r="DE90" s="261" t="e">
        <f t="shared" ca="1" si="126"/>
        <v>#REF!</v>
      </c>
      <c r="DF90" s="261" t="e">
        <f t="shared" ca="1" si="126"/>
        <v>#REF!</v>
      </c>
      <c r="DG90" s="261" t="e">
        <f t="shared" ca="1" si="126"/>
        <v>#REF!</v>
      </c>
      <c r="DH90" s="261" t="e">
        <f t="shared" ca="1" si="126"/>
        <v>#REF!</v>
      </c>
      <c r="DI90" s="261" t="e">
        <f t="shared" ca="1" si="126"/>
        <v>#REF!</v>
      </c>
      <c r="DJ90" s="261" t="e">
        <f t="shared" ca="1" si="126"/>
        <v>#REF!</v>
      </c>
      <c r="DK90" s="261" t="e">
        <f t="shared" ca="1" si="126"/>
        <v>#REF!</v>
      </c>
      <c r="DL90" s="261" t="e">
        <f t="shared" ca="1" si="126"/>
        <v>#REF!</v>
      </c>
    </row>
    <row r="91" spans="1:116" x14ac:dyDescent="0.4">
      <c r="B91" t="s">
        <v>577</v>
      </c>
      <c r="F91" t="s">
        <v>577</v>
      </c>
      <c r="G91" s="322" t="str">
        <f>+SUBSTITUTE(G46,":","")</f>
        <v>Depreciation and amortization</v>
      </c>
      <c r="H91" s="53"/>
      <c r="I91" s="53"/>
      <c r="K91" s="53">
        <f t="shared" ref="K91:P91" si="127">-K47</f>
        <v>0</v>
      </c>
      <c r="L91" s="53">
        <f t="shared" si="127"/>
        <v>0</v>
      </c>
      <c r="M91" s="53">
        <f t="shared" si="127"/>
        <v>0</v>
      </c>
      <c r="N91" s="53">
        <f t="shared" si="127"/>
        <v>0</v>
      </c>
      <c r="O91" s="53">
        <f t="shared" si="127"/>
        <v>0</v>
      </c>
      <c r="P91" s="53">
        <f t="shared" si="127"/>
        <v>0</v>
      </c>
      <c r="R91"/>
      <c r="S91" s="53">
        <f t="shared" ref="S91:AX91" si="128">-S47</f>
        <v>0</v>
      </c>
      <c r="T91" s="53">
        <f t="shared" si="128"/>
        <v>0</v>
      </c>
      <c r="U91" s="53">
        <f t="shared" si="128"/>
        <v>0</v>
      </c>
      <c r="V91" s="53">
        <f t="shared" si="128"/>
        <v>0</v>
      </c>
      <c r="W91" s="53">
        <f t="shared" si="128"/>
        <v>0</v>
      </c>
      <c r="X91" s="53">
        <f t="shared" si="128"/>
        <v>0</v>
      </c>
      <c r="Y91" s="53">
        <f t="shared" si="128"/>
        <v>0</v>
      </c>
      <c r="Z91" s="53">
        <f t="shared" si="128"/>
        <v>0</v>
      </c>
      <c r="AA91" s="53">
        <f t="shared" si="128"/>
        <v>0</v>
      </c>
      <c r="AB91" s="53">
        <f t="shared" si="128"/>
        <v>0</v>
      </c>
      <c r="AC91" s="53">
        <f t="shared" si="128"/>
        <v>0</v>
      </c>
      <c r="AD91" s="53">
        <f t="shared" si="128"/>
        <v>0</v>
      </c>
      <c r="AE91" s="53">
        <f t="shared" si="128"/>
        <v>0</v>
      </c>
      <c r="AF91" s="53">
        <f t="shared" si="128"/>
        <v>0</v>
      </c>
      <c r="AG91" s="53">
        <f t="shared" si="128"/>
        <v>0</v>
      </c>
      <c r="AH91" s="53">
        <f t="shared" si="128"/>
        <v>0</v>
      </c>
      <c r="AI91" s="53">
        <f t="shared" si="128"/>
        <v>0</v>
      </c>
      <c r="AJ91" s="53">
        <f t="shared" si="128"/>
        <v>0</v>
      </c>
      <c r="AK91" s="53">
        <f t="shared" si="128"/>
        <v>0</v>
      </c>
      <c r="AL91" s="53">
        <f t="shared" si="128"/>
        <v>0</v>
      </c>
      <c r="AM91" s="53">
        <f t="shared" si="128"/>
        <v>0</v>
      </c>
      <c r="AN91" s="53">
        <f t="shared" si="128"/>
        <v>0</v>
      </c>
      <c r="AO91" s="53">
        <f t="shared" si="128"/>
        <v>0</v>
      </c>
      <c r="AP91" s="53">
        <f t="shared" si="128"/>
        <v>0</v>
      </c>
      <c r="AQ91" s="53">
        <f t="shared" si="128"/>
        <v>0</v>
      </c>
      <c r="AR91" s="53">
        <f t="shared" si="128"/>
        <v>0</v>
      </c>
      <c r="AS91" s="53">
        <f t="shared" si="128"/>
        <v>0</v>
      </c>
      <c r="AT91" s="53">
        <f t="shared" si="128"/>
        <v>0</v>
      </c>
      <c r="AU91" s="53">
        <f t="shared" si="128"/>
        <v>0</v>
      </c>
      <c r="AV91" s="53">
        <f t="shared" si="128"/>
        <v>0</v>
      </c>
      <c r="AW91" s="53">
        <f t="shared" si="128"/>
        <v>0</v>
      </c>
      <c r="AX91" s="53">
        <f t="shared" si="128"/>
        <v>0</v>
      </c>
      <c r="AY91" s="53">
        <f t="shared" ref="AY91:CD91" si="129">-AY47</f>
        <v>0</v>
      </c>
      <c r="AZ91" s="53">
        <f t="shared" si="129"/>
        <v>0</v>
      </c>
      <c r="BA91" s="53">
        <f t="shared" si="129"/>
        <v>0</v>
      </c>
      <c r="BB91" s="53">
        <f t="shared" si="129"/>
        <v>0</v>
      </c>
      <c r="BC91" s="53">
        <f t="shared" si="129"/>
        <v>0</v>
      </c>
      <c r="BD91" s="53">
        <f t="shared" si="129"/>
        <v>0</v>
      </c>
      <c r="BE91" s="53">
        <f t="shared" si="129"/>
        <v>0</v>
      </c>
      <c r="BF91" s="53">
        <f t="shared" si="129"/>
        <v>0</v>
      </c>
      <c r="BG91" s="53">
        <f t="shared" si="129"/>
        <v>0</v>
      </c>
      <c r="BH91" s="53">
        <f t="shared" si="129"/>
        <v>0</v>
      </c>
      <c r="BI91" s="53">
        <f t="shared" si="129"/>
        <v>0</v>
      </c>
      <c r="BJ91" s="53">
        <f t="shared" si="129"/>
        <v>0</v>
      </c>
      <c r="BK91" s="53">
        <f t="shared" si="129"/>
        <v>0</v>
      </c>
      <c r="BL91" s="53">
        <f t="shared" si="129"/>
        <v>0</v>
      </c>
      <c r="BM91" s="53">
        <f t="shared" si="129"/>
        <v>0</v>
      </c>
      <c r="BN91" s="53">
        <f t="shared" si="129"/>
        <v>0</v>
      </c>
      <c r="BO91" s="53">
        <f t="shared" si="129"/>
        <v>0</v>
      </c>
      <c r="BP91" s="53">
        <f t="shared" si="129"/>
        <v>0</v>
      </c>
      <c r="BQ91" s="53">
        <f t="shared" si="129"/>
        <v>0</v>
      </c>
      <c r="BR91" s="53">
        <f t="shared" si="129"/>
        <v>0</v>
      </c>
      <c r="BS91" s="53">
        <f t="shared" si="129"/>
        <v>0</v>
      </c>
      <c r="BT91" s="53">
        <f t="shared" si="129"/>
        <v>0</v>
      </c>
      <c r="BU91" s="53">
        <f t="shared" si="129"/>
        <v>0</v>
      </c>
      <c r="BV91" s="53">
        <f t="shared" si="129"/>
        <v>0</v>
      </c>
      <c r="BW91" s="53">
        <f t="shared" si="129"/>
        <v>0</v>
      </c>
      <c r="BX91" s="53">
        <f t="shared" si="129"/>
        <v>0</v>
      </c>
      <c r="BY91" s="53">
        <f t="shared" si="129"/>
        <v>0</v>
      </c>
      <c r="BZ91" s="53">
        <f t="shared" si="129"/>
        <v>0</v>
      </c>
      <c r="CA91" s="53">
        <f t="shared" si="129"/>
        <v>0</v>
      </c>
      <c r="CB91" s="53">
        <f t="shared" si="129"/>
        <v>0</v>
      </c>
      <c r="CC91" s="53">
        <f t="shared" si="129"/>
        <v>0</v>
      </c>
      <c r="CD91" s="53">
        <f t="shared" si="129"/>
        <v>0</v>
      </c>
      <c r="CE91" s="53">
        <f t="shared" ref="CE91:DL91" si="130">-CE47</f>
        <v>0</v>
      </c>
      <c r="CF91" s="53">
        <f t="shared" si="130"/>
        <v>0</v>
      </c>
      <c r="CG91" s="53">
        <f t="shared" si="130"/>
        <v>0</v>
      </c>
      <c r="CH91" s="53">
        <f t="shared" si="130"/>
        <v>0</v>
      </c>
      <c r="CI91" s="53">
        <f t="shared" si="130"/>
        <v>0</v>
      </c>
      <c r="CJ91" s="53">
        <f t="shared" si="130"/>
        <v>0</v>
      </c>
      <c r="CK91" s="53">
        <f t="shared" si="130"/>
        <v>0</v>
      </c>
      <c r="CL91" s="53">
        <f t="shared" si="130"/>
        <v>0</v>
      </c>
      <c r="CM91" s="53">
        <f t="shared" si="130"/>
        <v>0</v>
      </c>
      <c r="CN91" s="53">
        <f t="shared" si="130"/>
        <v>0</v>
      </c>
      <c r="CO91" s="53">
        <f t="shared" si="130"/>
        <v>0</v>
      </c>
      <c r="CP91" s="53">
        <f t="shared" si="130"/>
        <v>0</v>
      </c>
      <c r="CQ91" s="53">
        <f t="shared" si="130"/>
        <v>0</v>
      </c>
      <c r="CR91" s="53">
        <f t="shared" si="130"/>
        <v>0</v>
      </c>
      <c r="CS91" s="53">
        <f t="shared" si="130"/>
        <v>0</v>
      </c>
      <c r="CT91" s="53">
        <f t="shared" si="130"/>
        <v>0</v>
      </c>
      <c r="CU91" s="53">
        <f t="shared" si="130"/>
        <v>0</v>
      </c>
      <c r="CV91" s="53">
        <f t="shared" si="130"/>
        <v>0</v>
      </c>
      <c r="CW91" s="53">
        <f t="shared" si="130"/>
        <v>0</v>
      </c>
      <c r="CX91" s="53">
        <f t="shared" si="130"/>
        <v>0</v>
      </c>
      <c r="CY91" s="53">
        <f t="shared" si="130"/>
        <v>0</v>
      </c>
      <c r="CZ91" s="53">
        <f t="shared" si="130"/>
        <v>0</v>
      </c>
      <c r="DA91" s="53">
        <f t="shared" si="130"/>
        <v>0</v>
      </c>
      <c r="DB91" s="53">
        <f t="shared" si="130"/>
        <v>0</v>
      </c>
      <c r="DC91" s="53">
        <f t="shared" si="130"/>
        <v>0</v>
      </c>
      <c r="DD91" s="53">
        <f t="shared" si="130"/>
        <v>0</v>
      </c>
      <c r="DE91" s="53">
        <f t="shared" si="130"/>
        <v>0</v>
      </c>
      <c r="DF91" s="53">
        <f t="shared" si="130"/>
        <v>0</v>
      </c>
      <c r="DG91" s="53">
        <f t="shared" si="130"/>
        <v>0</v>
      </c>
      <c r="DH91" s="53">
        <f t="shared" si="130"/>
        <v>0</v>
      </c>
      <c r="DI91" s="53">
        <f t="shared" si="130"/>
        <v>0</v>
      </c>
      <c r="DJ91" s="53">
        <f t="shared" si="130"/>
        <v>0</v>
      </c>
      <c r="DK91" s="53">
        <f t="shared" si="130"/>
        <v>0</v>
      </c>
      <c r="DL91" s="53">
        <f t="shared" si="130"/>
        <v>0</v>
      </c>
    </row>
    <row r="92" spans="1:116" x14ac:dyDescent="0.4">
      <c r="B92" t="s">
        <v>577</v>
      </c>
      <c r="F92" t="s">
        <v>577</v>
      </c>
      <c r="G92" s="27" t="s">
        <v>633</v>
      </c>
      <c r="K92" s="63">
        <f t="shared" ref="K92:P92" ca="1" si="131">SUMIF($4:$4,K$3,92:92)</f>
        <v>497973.58055555559</v>
      </c>
      <c r="L92" s="63">
        <f t="shared" ca="1" si="131"/>
        <v>5917516.5599999987</v>
      </c>
      <c r="M92" s="63">
        <f t="shared" ca="1" si="131"/>
        <v>14650149.012999998</v>
      </c>
      <c r="N92" s="63">
        <f t="shared" ca="1" si="131"/>
        <v>18751914.338650003</v>
      </c>
      <c r="O92" s="63">
        <f t="shared" ca="1" si="131"/>
        <v>18734447.930582505</v>
      </c>
      <c r="P92" s="63">
        <f t="shared" ca="1" si="131"/>
        <v>18716108.20211162</v>
      </c>
      <c r="R92"/>
      <c r="S92" s="63">
        <f>+S90+S91+S86</f>
        <v>-39649.477777777778</v>
      </c>
      <c r="T92" s="63">
        <f t="shared" ref="T92:CE92" ca="1" si="132">+T90+T91+T86</f>
        <v>-33677.255555555559</v>
      </c>
      <c r="U92" s="63">
        <f t="shared" ca="1" si="132"/>
        <v>-24371.700000000004</v>
      </c>
      <c r="V92" s="63">
        <f t="shared" ca="1" si="132"/>
        <v>-11724.477777777782</v>
      </c>
      <c r="W92" s="63">
        <f t="shared" ca="1" si="132"/>
        <v>4942.1888888888916</v>
      </c>
      <c r="X92" s="63">
        <f t="shared" ca="1" si="132"/>
        <v>24942.188888888901</v>
      </c>
      <c r="Y92" s="63">
        <f t="shared" ca="1" si="132"/>
        <v>46478.905555555561</v>
      </c>
      <c r="Z92" s="63">
        <f t="shared" ca="1" si="132"/>
        <v>56206.641666666677</v>
      </c>
      <c r="AA92" s="63">
        <f t="shared" ca="1" si="132"/>
        <v>78706.641666666677</v>
      </c>
      <c r="AB92" s="63">
        <f t="shared" ca="1" si="132"/>
        <v>103706.64166666666</v>
      </c>
      <c r="AC92" s="63">
        <f t="shared" ca="1" si="132"/>
        <v>131206.64166666666</v>
      </c>
      <c r="AD92" s="63">
        <f t="shared" ca="1" si="132"/>
        <v>161206.64166666666</v>
      </c>
      <c r="AE92" s="63">
        <f t="shared" ca="1" si="132"/>
        <v>185878.46333333335</v>
      </c>
      <c r="AF92" s="63">
        <f t="shared" ca="1" si="132"/>
        <v>224957.62999999995</v>
      </c>
      <c r="AG92" s="63">
        <f t="shared" ca="1" si="132"/>
        <v>268986.79666666663</v>
      </c>
      <c r="AH92" s="63">
        <f t="shared" ca="1" si="132"/>
        <v>317965.96333333338</v>
      </c>
      <c r="AI92" s="63">
        <f t="shared" ca="1" si="132"/>
        <v>372415.96333333332</v>
      </c>
      <c r="AJ92" s="63">
        <f t="shared" ca="1" si="132"/>
        <v>431815.96333333326</v>
      </c>
      <c r="AK92" s="63">
        <f t="shared" ca="1" si="132"/>
        <v>496165.96333333338</v>
      </c>
      <c r="AL92" s="63">
        <f t="shared" ca="1" si="132"/>
        <v>565465.96333333326</v>
      </c>
      <c r="AM92" s="63">
        <f t="shared" ca="1" si="132"/>
        <v>639715.96333333326</v>
      </c>
      <c r="AN92" s="63">
        <f t="shared" ca="1" si="132"/>
        <v>718915.96333333326</v>
      </c>
      <c r="AO92" s="63">
        <f t="shared" ca="1" si="132"/>
        <v>803065.96333333314</v>
      </c>
      <c r="AP92" s="63">
        <f t="shared" ca="1" si="132"/>
        <v>892165.96333333314</v>
      </c>
      <c r="AQ92" s="63">
        <f t="shared" ca="1" si="132"/>
        <v>984895.75108333351</v>
      </c>
      <c r="AR92" s="63">
        <f t="shared" ca="1" si="132"/>
        <v>1019545.7510833333</v>
      </c>
      <c r="AS92" s="63">
        <f t="shared" ca="1" si="132"/>
        <v>1056670.7510833333</v>
      </c>
      <c r="AT92" s="63">
        <f t="shared" ca="1" si="132"/>
        <v>1096270.751083333</v>
      </c>
      <c r="AU92" s="63">
        <f t="shared" ca="1" si="132"/>
        <v>1138345.7510833333</v>
      </c>
      <c r="AV92" s="63">
        <f t="shared" ca="1" si="132"/>
        <v>1182895.751083333</v>
      </c>
      <c r="AW92" s="63">
        <f t="shared" ca="1" si="132"/>
        <v>1229920.7510833333</v>
      </c>
      <c r="AX92" s="63">
        <f t="shared" ca="1" si="132"/>
        <v>1279420.7510833333</v>
      </c>
      <c r="AY92" s="63">
        <f t="shared" ca="1" si="132"/>
        <v>1331395.7510833333</v>
      </c>
      <c r="AZ92" s="63">
        <f t="shared" ca="1" si="132"/>
        <v>1385845.7510833333</v>
      </c>
      <c r="BA92" s="63">
        <f t="shared" ca="1" si="132"/>
        <v>1442770.751083333</v>
      </c>
      <c r="BB92" s="63">
        <f t="shared" ca="1" si="132"/>
        <v>1502170.751083333</v>
      </c>
      <c r="BC92" s="63">
        <f t="shared" ca="1" si="132"/>
        <v>1562659.5282208335</v>
      </c>
      <c r="BD92" s="63">
        <f t="shared" ca="1" si="132"/>
        <v>1562659.5282208335</v>
      </c>
      <c r="BE92" s="63">
        <f t="shared" ca="1" si="132"/>
        <v>1562659.5282208335</v>
      </c>
      <c r="BF92" s="63">
        <f t="shared" ca="1" si="132"/>
        <v>1562659.5282208335</v>
      </c>
      <c r="BG92" s="63">
        <f t="shared" ca="1" si="132"/>
        <v>1562659.5282208335</v>
      </c>
      <c r="BH92" s="63">
        <f t="shared" ca="1" si="132"/>
        <v>1562659.5282208335</v>
      </c>
      <c r="BI92" s="63">
        <f t="shared" ca="1" si="132"/>
        <v>1562659.5282208335</v>
      </c>
      <c r="BJ92" s="63">
        <f t="shared" ca="1" si="132"/>
        <v>1562659.5282208335</v>
      </c>
      <c r="BK92" s="63">
        <f t="shared" ca="1" si="132"/>
        <v>1562659.5282208335</v>
      </c>
      <c r="BL92" s="63">
        <f t="shared" ca="1" si="132"/>
        <v>1562659.5282208335</v>
      </c>
      <c r="BM92" s="63">
        <f t="shared" ca="1" si="132"/>
        <v>1562659.5282208335</v>
      </c>
      <c r="BN92" s="63">
        <f t="shared" ca="1" si="132"/>
        <v>1562659.5282208335</v>
      </c>
      <c r="BO92" s="63">
        <f t="shared" ca="1" si="132"/>
        <v>1561203.9942152086</v>
      </c>
      <c r="BP92" s="63">
        <f t="shared" ca="1" si="132"/>
        <v>1561203.9942152086</v>
      </c>
      <c r="BQ92" s="63">
        <f t="shared" ca="1" si="132"/>
        <v>1561203.9942152086</v>
      </c>
      <c r="BR92" s="63">
        <f t="shared" ca="1" si="132"/>
        <v>1561203.9942152086</v>
      </c>
      <c r="BS92" s="63">
        <f t="shared" ca="1" si="132"/>
        <v>1561203.9942152086</v>
      </c>
      <c r="BT92" s="63">
        <f t="shared" ca="1" si="132"/>
        <v>1561203.9942152086</v>
      </c>
      <c r="BU92" s="63">
        <f t="shared" ca="1" si="132"/>
        <v>1561203.9942152086</v>
      </c>
      <c r="BV92" s="63">
        <f t="shared" ca="1" si="132"/>
        <v>1561203.9942152086</v>
      </c>
      <c r="BW92" s="63">
        <f t="shared" ca="1" si="132"/>
        <v>1561203.9942152086</v>
      </c>
      <c r="BX92" s="63">
        <f t="shared" ca="1" si="132"/>
        <v>1561203.9942152086</v>
      </c>
      <c r="BY92" s="63">
        <f t="shared" ca="1" si="132"/>
        <v>1561203.9942152086</v>
      </c>
      <c r="BZ92" s="63">
        <f t="shared" ca="1" si="132"/>
        <v>1561203.9942152086</v>
      </c>
      <c r="CA92" s="63">
        <f t="shared" ca="1" si="132"/>
        <v>1559675.6835093021</v>
      </c>
      <c r="CB92" s="63">
        <f t="shared" ca="1" si="132"/>
        <v>1559675.6835093021</v>
      </c>
      <c r="CC92" s="63">
        <f t="shared" ca="1" si="132"/>
        <v>1559675.6835093021</v>
      </c>
      <c r="CD92" s="63">
        <f t="shared" ca="1" si="132"/>
        <v>1559675.6835093021</v>
      </c>
      <c r="CE92" s="63">
        <f t="shared" ca="1" si="132"/>
        <v>1559675.6835093021</v>
      </c>
      <c r="CF92" s="63">
        <f t="shared" ref="CF92:DL92" ca="1" si="133">+CF90+CF91+CF86</f>
        <v>1559675.6835093021</v>
      </c>
      <c r="CG92" s="63">
        <f t="shared" ca="1" si="133"/>
        <v>1559675.6835093021</v>
      </c>
      <c r="CH92" s="63">
        <f t="shared" ca="1" si="133"/>
        <v>1559675.6835093021</v>
      </c>
      <c r="CI92" s="63">
        <f t="shared" ca="1" si="133"/>
        <v>1559675.6835093021</v>
      </c>
      <c r="CJ92" s="63">
        <f t="shared" ca="1" si="133"/>
        <v>1559675.6835093021</v>
      </c>
      <c r="CK92" s="63">
        <f t="shared" ca="1" si="133"/>
        <v>1559675.6835093021</v>
      </c>
      <c r="CL92" s="63">
        <f t="shared" ca="1" si="133"/>
        <v>1559675.6835093021</v>
      </c>
      <c r="CM92" s="63" t="e">
        <f t="shared" ca="1" si="133"/>
        <v>#REF!</v>
      </c>
      <c r="CN92" s="63" t="e">
        <f t="shared" ca="1" si="133"/>
        <v>#REF!</v>
      </c>
      <c r="CO92" s="63" t="e">
        <f t="shared" ca="1" si="133"/>
        <v>#REF!</v>
      </c>
      <c r="CP92" s="63" t="e">
        <f t="shared" ca="1" si="133"/>
        <v>#REF!</v>
      </c>
      <c r="CQ92" s="63" t="e">
        <f t="shared" ca="1" si="133"/>
        <v>#REF!</v>
      </c>
      <c r="CR92" s="63" t="e">
        <f t="shared" ca="1" si="133"/>
        <v>#REF!</v>
      </c>
      <c r="CS92" s="63" t="e">
        <f t="shared" ca="1" si="133"/>
        <v>#REF!</v>
      </c>
      <c r="CT92" s="63" t="e">
        <f t="shared" ca="1" si="133"/>
        <v>#REF!</v>
      </c>
      <c r="CU92" s="63" t="e">
        <f t="shared" ca="1" si="133"/>
        <v>#REF!</v>
      </c>
      <c r="CV92" s="63" t="e">
        <f t="shared" ca="1" si="133"/>
        <v>#REF!</v>
      </c>
      <c r="CW92" s="63" t="e">
        <f t="shared" ca="1" si="133"/>
        <v>#REF!</v>
      </c>
      <c r="CX92" s="63" t="e">
        <f t="shared" ca="1" si="133"/>
        <v>#REF!</v>
      </c>
      <c r="CY92" s="63" t="e">
        <f t="shared" ca="1" si="133"/>
        <v>#REF!</v>
      </c>
      <c r="CZ92" s="63" t="e">
        <f t="shared" ca="1" si="133"/>
        <v>#REF!</v>
      </c>
      <c r="DA92" s="63" t="e">
        <f t="shared" ca="1" si="133"/>
        <v>#REF!</v>
      </c>
      <c r="DB92" s="63" t="e">
        <f t="shared" ca="1" si="133"/>
        <v>#REF!</v>
      </c>
      <c r="DC92" s="63" t="e">
        <f t="shared" ca="1" si="133"/>
        <v>#REF!</v>
      </c>
      <c r="DD92" s="63" t="e">
        <f t="shared" ca="1" si="133"/>
        <v>#REF!</v>
      </c>
      <c r="DE92" s="63" t="e">
        <f t="shared" ca="1" si="133"/>
        <v>#REF!</v>
      </c>
      <c r="DF92" s="63" t="e">
        <f t="shared" ca="1" si="133"/>
        <v>#REF!</v>
      </c>
      <c r="DG92" s="63" t="e">
        <f t="shared" ca="1" si="133"/>
        <v>#REF!</v>
      </c>
      <c r="DH92" s="63" t="e">
        <f t="shared" ca="1" si="133"/>
        <v>#REF!</v>
      </c>
      <c r="DI92" s="63" t="e">
        <f t="shared" ca="1" si="133"/>
        <v>#REF!</v>
      </c>
      <c r="DJ92" s="63" t="e">
        <f t="shared" ca="1" si="133"/>
        <v>#REF!</v>
      </c>
      <c r="DK92" s="63" t="e">
        <f t="shared" ca="1" si="133"/>
        <v>#REF!</v>
      </c>
      <c r="DL92" s="63" t="e">
        <f t="shared" ca="1" si="133"/>
        <v>#REF!</v>
      </c>
    </row>
    <row r="93" spans="1:116" x14ac:dyDescent="0.4">
      <c r="R93"/>
      <c r="CM93" s="53"/>
    </row>
    <row r="94" spans="1:116" hidden="1" x14ac:dyDescent="0.4">
      <c r="B94" t="s">
        <v>235</v>
      </c>
      <c r="G94" s="12" t="s">
        <v>634</v>
      </c>
      <c r="R94"/>
      <c r="CM94" s="53"/>
    </row>
    <row r="95" spans="1:116" hidden="1" x14ac:dyDescent="0.4">
      <c r="B95" t="s">
        <v>235</v>
      </c>
      <c r="F95" t="s">
        <v>235</v>
      </c>
      <c r="G95" s="27" t="s">
        <v>635</v>
      </c>
      <c r="K95" s="63">
        <f t="shared" ref="K95:P95" si="134">SUMIF($4:$4,K$3,95:95)</f>
        <v>0</v>
      </c>
      <c r="L95" s="63">
        <f t="shared" si="134"/>
        <v>0</v>
      </c>
      <c r="M95" s="63">
        <f t="shared" si="134"/>
        <v>0</v>
      </c>
      <c r="N95" s="63">
        <f t="shared" si="134"/>
        <v>0</v>
      </c>
      <c r="O95" s="63">
        <f t="shared" si="134"/>
        <v>0</v>
      </c>
      <c r="P95" s="63">
        <f t="shared" si="134"/>
        <v>0</v>
      </c>
      <c r="Q95" s="28"/>
      <c r="R95"/>
      <c r="S95" s="261">
        <f t="shared" ref="S95:AX95" si="135">SUMIF($C:$C,$F95,S:S)</f>
        <v>0</v>
      </c>
      <c r="T95" s="261">
        <f t="shared" si="135"/>
        <v>0</v>
      </c>
      <c r="U95" s="261">
        <f t="shared" si="135"/>
        <v>0</v>
      </c>
      <c r="V95" s="261">
        <f t="shared" si="135"/>
        <v>0</v>
      </c>
      <c r="W95" s="261">
        <f t="shared" si="135"/>
        <v>0</v>
      </c>
      <c r="X95" s="261">
        <f t="shared" si="135"/>
        <v>0</v>
      </c>
      <c r="Y95" s="261">
        <f t="shared" si="135"/>
        <v>0</v>
      </c>
      <c r="Z95" s="261">
        <f t="shared" si="135"/>
        <v>0</v>
      </c>
      <c r="AA95" s="261">
        <f t="shared" si="135"/>
        <v>0</v>
      </c>
      <c r="AB95" s="261">
        <f t="shared" si="135"/>
        <v>0</v>
      </c>
      <c r="AC95" s="261">
        <f t="shared" si="135"/>
        <v>0</v>
      </c>
      <c r="AD95" s="261">
        <f t="shared" si="135"/>
        <v>0</v>
      </c>
      <c r="AE95" s="261">
        <f t="shared" si="135"/>
        <v>0</v>
      </c>
      <c r="AF95" s="261">
        <f t="shared" si="135"/>
        <v>0</v>
      </c>
      <c r="AG95" s="261">
        <f t="shared" si="135"/>
        <v>0</v>
      </c>
      <c r="AH95" s="261">
        <f t="shared" si="135"/>
        <v>0</v>
      </c>
      <c r="AI95" s="261">
        <f t="shared" si="135"/>
        <v>0</v>
      </c>
      <c r="AJ95" s="261">
        <f t="shared" si="135"/>
        <v>0</v>
      </c>
      <c r="AK95" s="261">
        <f t="shared" si="135"/>
        <v>0</v>
      </c>
      <c r="AL95" s="261">
        <f t="shared" si="135"/>
        <v>0</v>
      </c>
      <c r="AM95" s="261">
        <f t="shared" si="135"/>
        <v>0</v>
      </c>
      <c r="AN95" s="261">
        <f t="shared" si="135"/>
        <v>0</v>
      </c>
      <c r="AO95" s="261">
        <f t="shared" si="135"/>
        <v>0</v>
      </c>
      <c r="AP95" s="261">
        <f t="shared" si="135"/>
        <v>0</v>
      </c>
      <c r="AQ95" s="261">
        <f t="shared" si="135"/>
        <v>0</v>
      </c>
      <c r="AR95" s="261">
        <f t="shared" si="135"/>
        <v>0</v>
      </c>
      <c r="AS95" s="261">
        <f t="shared" si="135"/>
        <v>0</v>
      </c>
      <c r="AT95" s="261">
        <f t="shared" si="135"/>
        <v>0</v>
      </c>
      <c r="AU95" s="261">
        <f t="shared" si="135"/>
        <v>0</v>
      </c>
      <c r="AV95" s="261">
        <f t="shared" si="135"/>
        <v>0</v>
      </c>
      <c r="AW95" s="261">
        <f t="shared" si="135"/>
        <v>0</v>
      </c>
      <c r="AX95" s="261">
        <f t="shared" si="135"/>
        <v>0</v>
      </c>
      <c r="AY95" s="261">
        <f t="shared" ref="AY95:CD95" si="136">SUMIF($C:$C,$F95,AY:AY)</f>
        <v>0</v>
      </c>
      <c r="AZ95" s="261">
        <f t="shared" si="136"/>
        <v>0</v>
      </c>
      <c r="BA95" s="261">
        <f t="shared" si="136"/>
        <v>0</v>
      </c>
      <c r="BB95" s="261">
        <f t="shared" si="136"/>
        <v>0</v>
      </c>
      <c r="BC95" s="261">
        <f t="shared" si="136"/>
        <v>0</v>
      </c>
      <c r="BD95" s="261">
        <f t="shared" si="136"/>
        <v>0</v>
      </c>
      <c r="BE95" s="261">
        <f t="shared" si="136"/>
        <v>0</v>
      </c>
      <c r="BF95" s="261">
        <f t="shared" si="136"/>
        <v>0</v>
      </c>
      <c r="BG95" s="261">
        <f t="shared" si="136"/>
        <v>0</v>
      </c>
      <c r="BH95" s="261">
        <f t="shared" si="136"/>
        <v>0</v>
      </c>
      <c r="BI95" s="261">
        <f t="shared" si="136"/>
        <v>0</v>
      </c>
      <c r="BJ95" s="261">
        <f t="shared" si="136"/>
        <v>0</v>
      </c>
      <c r="BK95" s="261">
        <f t="shared" si="136"/>
        <v>0</v>
      </c>
      <c r="BL95" s="261">
        <f t="shared" si="136"/>
        <v>0</v>
      </c>
      <c r="BM95" s="261">
        <f t="shared" si="136"/>
        <v>0</v>
      </c>
      <c r="BN95" s="261">
        <f t="shared" si="136"/>
        <v>0</v>
      </c>
      <c r="BO95" s="261">
        <f t="shared" si="136"/>
        <v>0</v>
      </c>
      <c r="BP95" s="261">
        <f t="shared" si="136"/>
        <v>0</v>
      </c>
      <c r="BQ95" s="261">
        <f t="shared" si="136"/>
        <v>0</v>
      </c>
      <c r="BR95" s="261">
        <f t="shared" si="136"/>
        <v>0</v>
      </c>
      <c r="BS95" s="261">
        <f t="shared" si="136"/>
        <v>0</v>
      </c>
      <c r="BT95" s="261">
        <f t="shared" si="136"/>
        <v>0</v>
      </c>
      <c r="BU95" s="261">
        <f t="shared" si="136"/>
        <v>0</v>
      </c>
      <c r="BV95" s="261">
        <f t="shared" si="136"/>
        <v>0</v>
      </c>
      <c r="BW95" s="261">
        <f t="shared" si="136"/>
        <v>0</v>
      </c>
      <c r="BX95" s="261">
        <f t="shared" si="136"/>
        <v>0</v>
      </c>
      <c r="BY95" s="261">
        <f t="shared" si="136"/>
        <v>0</v>
      </c>
      <c r="BZ95" s="261">
        <f t="shared" si="136"/>
        <v>0</v>
      </c>
      <c r="CA95" s="261">
        <f t="shared" si="136"/>
        <v>0</v>
      </c>
      <c r="CB95" s="261">
        <f t="shared" si="136"/>
        <v>0</v>
      </c>
      <c r="CC95" s="261">
        <f t="shared" si="136"/>
        <v>0</v>
      </c>
      <c r="CD95" s="261">
        <f t="shared" si="136"/>
        <v>0</v>
      </c>
      <c r="CE95" s="261">
        <f t="shared" ref="CE95:DL95" si="137">SUMIF($C:$C,$F95,CE:CE)</f>
        <v>0</v>
      </c>
      <c r="CF95" s="261">
        <f t="shared" si="137"/>
        <v>0</v>
      </c>
      <c r="CG95" s="261">
        <f t="shared" si="137"/>
        <v>0</v>
      </c>
      <c r="CH95" s="261">
        <f t="shared" si="137"/>
        <v>0</v>
      </c>
      <c r="CI95" s="261">
        <f t="shared" si="137"/>
        <v>0</v>
      </c>
      <c r="CJ95" s="261">
        <f t="shared" si="137"/>
        <v>0</v>
      </c>
      <c r="CK95" s="261">
        <f t="shared" si="137"/>
        <v>0</v>
      </c>
      <c r="CL95" s="261">
        <f t="shared" si="137"/>
        <v>0</v>
      </c>
      <c r="CM95" s="261">
        <f t="shared" si="137"/>
        <v>0</v>
      </c>
      <c r="CN95" s="261">
        <f t="shared" si="137"/>
        <v>0</v>
      </c>
      <c r="CO95" s="261">
        <f t="shared" si="137"/>
        <v>0</v>
      </c>
      <c r="CP95" s="261">
        <f t="shared" si="137"/>
        <v>0</v>
      </c>
      <c r="CQ95" s="261">
        <f t="shared" si="137"/>
        <v>0</v>
      </c>
      <c r="CR95" s="261">
        <f t="shared" si="137"/>
        <v>0</v>
      </c>
      <c r="CS95" s="261">
        <f t="shared" si="137"/>
        <v>0</v>
      </c>
      <c r="CT95" s="261">
        <f t="shared" si="137"/>
        <v>0</v>
      </c>
      <c r="CU95" s="261">
        <f t="shared" si="137"/>
        <v>0</v>
      </c>
      <c r="CV95" s="261">
        <f t="shared" si="137"/>
        <v>0</v>
      </c>
      <c r="CW95" s="261">
        <f t="shared" si="137"/>
        <v>0</v>
      </c>
      <c r="CX95" s="261">
        <f t="shared" si="137"/>
        <v>0</v>
      </c>
      <c r="CY95" s="261">
        <f t="shared" si="137"/>
        <v>0</v>
      </c>
      <c r="CZ95" s="261">
        <f t="shared" si="137"/>
        <v>0</v>
      </c>
      <c r="DA95" s="261">
        <f t="shared" si="137"/>
        <v>0</v>
      </c>
      <c r="DB95" s="261">
        <f t="shared" si="137"/>
        <v>0</v>
      </c>
      <c r="DC95" s="261">
        <f t="shared" si="137"/>
        <v>0</v>
      </c>
      <c r="DD95" s="261">
        <f t="shared" si="137"/>
        <v>0</v>
      </c>
      <c r="DE95" s="261">
        <f t="shared" si="137"/>
        <v>0</v>
      </c>
      <c r="DF95" s="261">
        <f t="shared" si="137"/>
        <v>0</v>
      </c>
      <c r="DG95" s="261">
        <f t="shared" si="137"/>
        <v>0</v>
      </c>
      <c r="DH95" s="261">
        <f t="shared" si="137"/>
        <v>0</v>
      </c>
      <c r="DI95" s="261">
        <f t="shared" si="137"/>
        <v>0</v>
      </c>
      <c r="DJ95" s="261">
        <f t="shared" si="137"/>
        <v>0</v>
      </c>
      <c r="DK95" s="261">
        <f t="shared" si="137"/>
        <v>0</v>
      </c>
      <c r="DL95" s="261">
        <f t="shared" si="137"/>
        <v>0</v>
      </c>
    </row>
    <row r="96" spans="1:116" hidden="1" x14ac:dyDescent="0.4">
      <c r="B96" t="s">
        <v>235</v>
      </c>
      <c r="R96"/>
      <c r="CM96" s="53"/>
    </row>
    <row r="97" spans="2:116" x14ac:dyDescent="0.4">
      <c r="B97" t="s">
        <v>236</v>
      </c>
      <c r="G97" s="12" t="s">
        <v>636</v>
      </c>
      <c r="R97"/>
      <c r="CM97" s="53"/>
    </row>
    <row r="98" spans="2:116" x14ac:dyDescent="0.4">
      <c r="C98" s="169" t="s">
        <v>236</v>
      </c>
      <c r="G98" s="322" t="s">
        <v>302</v>
      </c>
      <c r="K98" s="260">
        <f>Equity!K24</f>
        <v>170000000</v>
      </c>
      <c r="L98" s="260">
        <f>Equity!L24</f>
        <v>0</v>
      </c>
      <c r="M98" s="260">
        <f>Equity!M24</f>
        <v>0</v>
      </c>
      <c r="N98" s="260">
        <f>Equity!N24</f>
        <v>0</v>
      </c>
      <c r="O98" s="260">
        <f>Equity!O24</f>
        <v>0</v>
      </c>
      <c r="P98" s="260">
        <f>Equity!P24</f>
        <v>0</v>
      </c>
      <c r="Q98" s="260"/>
      <c r="R98"/>
      <c r="S98" s="260">
        <f>Equity!S24</f>
        <v>170000000</v>
      </c>
      <c r="T98" s="260">
        <f>Equity!T24</f>
        <v>0</v>
      </c>
      <c r="U98" s="260">
        <f>Equity!U24</f>
        <v>0</v>
      </c>
      <c r="V98" s="260">
        <f>Equity!V24</f>
        <v>0</v>
      </c>
      <c r="W98" s="260">
        <f>Equity!W24</f>
        <v>0</v>
      </c>
      <c r="X98" s="260">
        <f>Equity!X24</f>
        <v>0</v>
      </c>
      <c r="Y98" s="260">
        <f>Equity!Y24</f>
        <v>0</v>
      </c>
      <c r="Z98" s="260">
        <f>Equity!Z24</f>
        <v>0</v>
      </c>
      <c r="AA98" s="260">
        <f>Equity!AA24</f>
        <v>0</v>
      </c>
      <c r="AB98" s="260">
        <f>Equity!AB24</f>
        <v>0</v>
      </c>
      <c r="AC98" s="260">
        <f>Equity!AC24</f>
        <v>0</v>
      </c>
      <c r="AD98" s="260">
        <f>Equity!AD24</f>
        <v>0</v>
      </c>
      <c r="AE98" s="260">
        <f>Equity!AE24</f>
        <v>0</v>
      </c>
      <c r="AF98" s="260">
        <f>Equity!AF24</f>
        <v>0</v>
      </c>
      <c r="AG98" s="260">
        <f>Equity!AG24</f>
        <v>0</v>
      </c>
      <c r="AH98" s="260">
        <f>Equity!AH24</f>
        <v>0</v>
      </c>
      <c r="AI98" s="260">
        <f>Equity!AI24</f>
        <v>0</v>
      </c>
      <c r="AJ98" s="260">
        <f>Equity!AJ24</f>
        <v>0</v>
      </c>
      <c r="AK98" s="260">
        <f>Equity!AK24</f>
        <v>0</v>
      </c>
      <c r="AL98" s="260">
        <f>Equity!AL24</f>
        <v>0</v>
      </c>
      <c r="AM98" s="260">
        <f>Equity!AM24</f>
        <v>0</v>
      </c>
      <c r="AN98" s="260">
        <f>Equity!AN24</f>
        <v>0</v>
      </c>
      <c r="AO98" s="260">
        <f>Equity!AO24</f>
        <v>0</v>
      </c>
      <c r="AP98" s="260">
        <f>Equity!AP24</f>
        <v>0</v>
      </c>
      <c r="AQ98" s="260">
        <f>Equity!AQ24</f>
        <v>0</v>
      </c>
      <c r="AR98" s="260">
        <f>Equity!AR24</f>
        <v>0</v>
      </c>
      <c r="AS98" s="260">
        <f>Equity!AS24</f>
        <v>0</v>
      </c>
      <c r="AT98" s="260">
        <f>Equity!AT24</f>
        <v>0</v>
      </c>
      <c r="AU98" s="260">
        <f>Equity!AU24</f>
        <v>0</v>
      </c>
      <c r="AV98" s="260">
        <f>Equity!AV24</f>
        <v>0</v>
      </c>
      <c r="AW98" s="260">
        <f>Equity!AW24</f>
        <v>0</v>
      </c>
      <c r="AX98" s="260">
        <f>Equity!AX24</f>
        <v>0</v>
      </c>
      <c r="AY98" s="260">
        <f>Equity!AY24</f>
        <v>0</v>
      </c>
      <c r="AZ98" s="260">
        <f>Equity!AZ24</f>
        <v>0</v>
      </c>
      <c r="BA98" s="260">
        <f>Equity!BA24</f>
        <v>0</v>
      </c>
      <c r="BB98" s="260">
        <f>Equity!BB24</f>
        <v>0</v>
      </c>
      <c r="BC98" s="260">
        <f>Equity!BC24</f>
        <v>0</v>
      </c>
      <c r="BD98" s="260">
        <f>Equity!BD24</f>
        <v>0</v>
      </c>
      <c r="BE98" s="260">
        <f>Equity!BE24</f>
        <v>0</v>
      </c>
      <c r="BF98" s="260">
        <f>Equity!BF24</f>
        <v>0</v>
      </c>
      <c r="BG98" s="260">
        <f>Equity!BG24</f>
        <v>0</v>
      </c>
      <c r="BH98" s="260">
        <f>Equity!BH24</f>
        <v>0</v>
      </c>
      <c r="BI98" s="260">
        <f>Equity!BI24</f>
        <v>0</v>
      </c>
      <c r="BJ98" s="260">
        <f>Equity!BJ24</f>
        <v>0</v>
      </c>
      <c r="BK98" s="260">
        <f>Equity!BK24</f>
        <v>0</v>
      </c>
      <c r="BL98" s="260">
        <f>Equity!BL24</f>
        <v>0</v>
      </c>
      <c r="BM98" s="260">
        <f>Equity!BM24</f>
        <v>0</v>
      </c>
      <c r="BN98" s="260">
        <f>Equity!BN24</f>
        <v>0</v>
      </c>
      <c r="BO98" s="260">
        <f>Equity!BO24</f>
        <v>0</v>
      </c>
      <c r="BP98" s="260">
        <f>Equity!BP24</f>
        <v>0</v>
      </c>
      <c r="BQ98" s="260">
        <f>Equity!BQ24</f>
        <v>0</v>
      </c>
      <c r="BR98" s="260">
        <f>Equity!BR24</f>
        <v>0</v>
      </c>
      <c r="BS98" s="260">
        <f>Equity!BS24</f>
        <v>0</v>
      </c>
      <c r="BT98" s="260">
        <f>Equity!BT24</f>
        <v>0</v>
      </c>
      <c r="BU98" s="260">
        <f>Equity!BU24</f>
        <v>0</v>
      </c>
      <c r="BV98" s="260">
        <f>Equity!BV24</f>
        <v>0</v>
      </c>
      <c r="BW98" s="260">
        <f>Equity!BW24</f>
        <v>0</v>
      </c>
      <c r="BX98" s="260">
        <f>Equity!BX24</f>
        <v>0</v>
      </c>
      <c r="BY98" s="260">
        <f>Equity!BY24</f>
        <v>0</v>
      </c>
      <c r="BZ98" s="260">
        <f>Equity!BZ24</f>
        <v>0</v>
      </c>
      <c r="CA98" s="260">
        <f>Equity!CA24</f>
        <v>0</v>
      </c>
      <c r="CB98" s="260">
        <f>Equity!CB24</f>
        <v>0</v>
      </c>
      <c r="CC98" s="260">
        <f>Equity!CC24</f>
        <v>0</v>
      </c>
      <c r="CD98" s="260">
        <f>Equity!CD24</f>
        <v>0</v>
      </c>
      <c r="CE98" s="260">
        <f>Equity!CE24</f>
        <v>0</v>
      </c>
      <c r="CF98" s="260">
        <f>Equity!CF24</f>
        <v>0</v>
      </c>
      <c r="CG98" s="260">
        <f>Equity!CG24</f>
        <v>0</v>
      </c>
      <c r="CH98" s="260">
        <f>Equity!CH24</f>
        <v>0</v>
      </c>
      <c r="CI98" s="260">
        <f>Equity!CI24</f>
        <v>0</v>
      </c>
      <c r="CJ98" s="260">
        <f>Equity!CJ24</f>
        <v>0</v>
      </c>
      <c r="CK98" s="260">
        <f>Equity!CK24</f>
        <v>0</v>
      </c>
      <c r="CL98" s="260">
        <f>Equity!CL24</f>
        <v>0</v>
      </c>
      <c r="CM98" s="260">
        <f>Equity!CM24</f>
        <v>0</v>
      </c>
      <c r="CN98" s="260">
        <f>Equity!CN24</f>
        <v>0</v>
      </c>
      <c r="CO98" s="260">
        <f>Equity!CO24</f>
        <v>170000000</v>
      </c>
      <c r="CP98" s="260">
        <f>Equity!CP24</f>
        <v>0</v>
      </c>
      <c r="CQ98" s="260">
        <f>Equity!CQ24</f>
        <v>0</v>
      </c>
      <c r="CR98" s="260">
        <f>Equity!CR24</f>
        <v>0</v>
      </c>
      <c r="CS98" s="260">
        <f>Equity!CS24</f>
        <v>0</v>
      </c>
      <c r="CT98" s="260">
        <f>Equity!CT24</f>
        <v>0</v>
      </c>
      <c r="CU98" s="260">
        <f>Equity!CU24</f>
        <v>0</v>
      </c>
      <c r="CV98" s="260">
        <f>Equity!CV24</f>
        <v>0</v>
      </c>
      <c r="CW98" s="260">
        <f>Equity!CW24</f>
        <v>0</v>
      </c>
      <c r="CX98" s="260">
        <f>Equity!CX24</f>
        <v>0</v>
      </c>
      <c r="CY98" s="260">
        <f>Equity!CY24</f>
        <v>0</v>
      </c>
      <c r="CZ98" s="260">
        <f>Equity!CZ24</f>
        <v>0</v>
      </c>
      <c r="DA98" s="260">
        <f>Equity!DA24</f>
        <v>0</v>
      </c>
      <c r="DB98" s="260">
        <f>Equity!DB24</f>
        <v>0</v>
      </c>
      <c r="DC98" s="260">
        <f>Equity!DC24</f>
        <v>0</v>
      </c>
      <c r="DD98" s="260">
        <f>Equity!DD24</f>
        <v>0</v>
      </c>
      <c r="DE98" s="260">
        <f>Equity!DE24</f>
        <v>0</v>
      </c>
      <c r="DF98" s="260">
        <f>Equity!DF24</f>
        <v>0</v>
      </c>
      <c r="DG98" s="260">
        <f>Equity!DG24</f>
        <v>0</v>
      </c>
      <c r="DH98" s="260">
        <f>Equity!DH24</f>
        <v>0</v>
      </c>
      <c r="DI98" s="260">
        <f>Equity!DI24</f>
        <v>0</v>
      </c>
      <c r="DJ98" s="260">
        <f>Equity!DJ24</f>
        <v>0</v>
      </c>
      <c r="DK98" s="260">
        <f>Equity!DK24</f>
        <v>0</v>
      </c>
      <c r="DL98" s="260">
        <f>Equity!DL24</f>
        <v>0</v>
      </c>
    </row>
    <row r="99" spans="2:116" s="459" customFormat="1" x14ac:dyDescent="0.4">
      <c r="B99" s="459" t="str">
        <f>IF('Calcs.'!B62="","",'Calcs.'!B62)</f>
        <v>62 DTERMY-S</v>
      </c>
      <c r="C99" s="459" t="str">
        <f>IF('Calcs.'!C62="","",'Calcs.'!C62)</f>
        <v>CF: CFF</v>
      </c>
      <c r="D99" s="459" t="str">
        <f>IF('Calcs.'!D62="","",'Calcs.'!D62)</f>
        <v>DTERMY-S</v>
      </c>
      <c r="E99" s="459" t="str">
        <f>IF('Calcs.'!E62="","",'Calcs.'!E62)</f>
        <v>62 DTERMY-S</v>
      </c>
      <c r="F99" s="459" t="str">
        <f>IF('Calcs.'!F62="","",'Calcs.'!F62)</f>
        <v/>
      </c>
      <c r="G99" s="322" t="str">
        <f>IF('Calcs.'!G62="","",'Calcs.'!G62)</f>
        <v>New borrowing - ABX</v>
      </c>
      <c r="I99" s="460" t="str">
        <f>IF('Calcs.'!I62="","",'Calcs.'!I62)</f>
        <v/>
      </c>
      <c r="J99" s="460" t="str">
        <f>IF('Calcs.'!J62="","",'Calcs.'!J62)</f>
        <v/>
      </c>
      <c r="K99" s="260">
        <f>IF('Calcs.'!K62="","",'Calcs.'!K62)</f>
        <v>10000</v>
      </c>
      <c r="L99" s="260">
        <f>IF('Calcs.'!L62="","",'Calcs.'!L62)</f>
        <v>0</v>
      </c>
      <c r="M99" s="260">
        <f>IF('Calcs.'!M62="","",'Calcs.'!M62)</f>
        <v>0</v>
      </c>
      <c r="N99" s="260">
        <f>IF('Calcs.'!N62="","",'Calcs.'!N62)</f>
        <v>0</v>
      </c>
      <c r="O99" s="260">
        <f>IF('Calcs.'!O62="","",'Calcs.'!O62)</f>
        <v>0</v>
      </c>
      <c r="P99" s="260">
        <f>IF('Calcs.'!P62="","",'Calcs.'!P62)</f>
        <v>0</v>
      </c>
      <c r="Q99" s="459" t="str">
        <f>IF('Calcs.'!Q62="","",'Calcs.'!Q62)</f>
        <v/>
      </c>
      <c r="R99" s="260">
        <f>IF('Calcs.'!R62="","",'Calcs.'!R62)</f>
        <v>1000</v>
      </c>
      <c r="S99" s="132">
        <f>IF('Calcs.'!S62="","",'Calcs.'!S62)</f>
        <v>83333.333333333343</v>
      </c>
      <c r="T99" s="132">
        <f>IF('Calcs.'!T62="","",'Calcs.'!T62)</f>
        <v>83333.333333333343</v>
      </c>
      <c r="U99" s="132">
        <f>IF('Calcs.'!U62="","",'Calcs.'!U62)</f>
        <v>83333.333333333343</v>
      </c>
      <c r="V99" s="132">
        <f>IF('Calcs.'!V62="","",'Calcs.'!V62)</f>
        <v>83333.333333333343</v>
      </c>
      <c r="W99" s="132">
        <f>IF('Calcs.'!W62="","",'Calcs.'!W62)</f>
        <v>83333.333333333343</v>
      </c>
      <c r="X99" s="132">
        <f>IF('Calcs.'!X62="","",'Calcs.'!X62)</f>
        <v>83333.333333333343</v>
      </c>
      <c r="Y99" s="132">
        <f>IF('Calcs.'!Y62="","",'Calcs.'!Y62)</f>
        <v>83333.333333333343</v>
      </c>
      <c r="Z99" s="132">
        <f>IF('Calcs.'!Z62="","",'Calcs.'!Z62)</f>
        <v>83333.333333333343</v>
      </c>
      <c r="AA99" s="132">
        <f>IF('Calcs.'!AA62="","",'Calcs.'!AA62)</f>
        <v>83333.333333333343</v>
      </c>
      <c r="AB99" s="132">
        <f>IF('Calcs.'!AB62="","",'Calcs.'!AB62)</f>
        <v>83333.333333333343</v>
      </c>
      <c r="AC99" s="132">
        <f>IF('Calcs.'!AC62="","",'Calcs.'!AC62)</f>
        <v>83333.333333333343</v>
      </c>
      <c r="AD99" s="132">
        <f>IF('Calcs.'!AD62="","",'Calcs.'!AD62)</f>
        <v>83333.333333333343</v>
      </c>
      <c r="AE99" s="132">
        <f>IF('Calcs.'!AE62="","",'Calcs.'!AE62)</f>
        <v>166666.66666666669</v>
      </c>
      <c r="AF99" s="132">
        <f>IF('Calcs.'!AF62="","",'Calcs.'!AF62)</f>
        <v>166666.66666666669</v>
      </c>
      <c r="AG99" s="132">
        <f>IF('Calcs.'!AG62="","",'Calcs.'!AG62)</f>
        <v>166666.66666666669</v>
      </c>
      <c r="AH99" s="132">
        <f>IF('Calcs.'!AH62="","",'Calcs.'!AH62)</f>
        <v>166666.66666666669</v>
      </c>
      <c r="AI99" s="132">
        <f>IF('Calcs.'!AI62="","",'Calcs.'!AI62)</f>
        <v>166666.66666666669</v>
      </c>
      <c r="AJ99" s="132">
        <f>IF('Calcs.'!AJ62="","",'Calcs.'!AJ62)</f>
        <v>166666.66666666669</v>
      </c>
      <c r="AK99" s="132">
        <f>IF('Calcs.'!AK62="","",'Calcs.'!AK62)</f>
        <v>166666.66666666669</v>
      </c>
      <c r="AL99" s="132">
        <f>IF('Calcs.'!AL62="","",'Calcs.'!AL62)</f>
        <v>166666.66666666669</v>
      </c>
      <c r="AM99" s="132">
        <f>IF('Calcs.'!AM62="","",'Calcs.'!AM62)</f>
        <v>166666.66666666669</v>
      </c>
      <c r="AN99" s="132">
        <f>IF('Calcs.'!AN62="","",'Calcs.'!AN62)</f>
        <v>166666.66666666669</v>
      </c>
      <c r="AO99" s="132">
        <f>IF('Calcs.'!AO62="","",'Calcs.'!AO62)</f>
        <v>166666.66666666669</v>
      </c>
      <c r="AP99" s="132">
        <f>IF('Calcs.'!AP62="","",'Calcs.'!AP62)</f>
        <v>166666.66666666669</v>
      </c>
      <c r="AQ99" s="132">
        <f>IF('Calcs.'!AQ62="","",'Calcs.'!AQ62)</f>
        <v>166666.66666666669</v>
      </c>
      <c r="AR99" s="132">
        <f>IF('Calcs.'!AR62="","",'Calcs.'!AR62)</f>
        <v>166666.66666666669</v>
      </c>
      <c r="AS99" s="132">
        <f>IF('Calcs.'!AS62="","",'Calcs.'!AS62)</f>
        <v>166666.66666666669</v>
      </c>
      <c r="AT99" s="132">
        <f>IF('Calcs.'!AT62="","",'Calcs.'!AT62)</f>
        <v>166666.66666666669</v>
      </c>
      <c r="AU99" s="132">
        <f>IF('Calcs.'!AU62="","",'Calcs.'!AU62)</f>
        <v>166666.66666666669</v>
      </c>
      <c r="AV99" s="132">
        <f>IF('Calcs.'!AV62="","",'Calcs.'!AV62)</f>
        <v>166666.66666666669</v>
      </c>
      <c r="AW99" s="132">
        <f>IF('Calcs.'!AW62="","",'Calcs.'!AW62)</f>
        <v>166666.66666666669</v>
      </c>
      <c r="AX99" s="132">
        <f>IF('Calcs.'!AX62="","",'Calcs.'!AX62)</f>
        <v>166666.66666666669</v>
      </c>
      <c r="AY99" s="132">
        <f>IF('Calcs.'!AY62="","",'Calcs.'!AY62)</f>
        <v>166666.66666666669</v>
      </c>
      <c r="AZ99" s="132">
        <f>IF('Calcs.'!AZ62="","",'Calcs.'!AZ62)</f>
        <v>166666.66666666669</v>
      </c>
      <c r="BA99" s="132">
        <f>IF('Calcs.'!BA62="","",'Calcs.'!BA62)</f>
        <v>166666.66666666669</v>
      </c>
      <c r="BB99" s="132">
        <f>IF('Calcs.'!BB62="","",'Calcs.'!BB62)</f>
        <v>166666.66666666669</v>
      </c>
      <c r="BC99" s="132">
        <f>IF('Calcs.'!BC62="","",'Calcs.'!BC62)</f>
        <v>166666.66666666669</v>
      </c>
      <c r="BD99" s="132">
        <f>IF('Calcs.'!BD62="","",'Calcs.'!BD62)</f>
        <v>166666.66666666669</v>
      </c>
      <c r="BE99" s="132">
        <f>IF('Calcs.'!BE62="","",'Calcs.'!BE62)</f>
        <v>166666.66666666669</v>
      </c>
      <c r="BF99" s="132">
        <f>IF('Calcs.'!BF62="","",'Calcs.'!BF62)</f>
        <v>166666.66666666669</v>
      </c>
      <c r="BG99" s="132">
        <f>IF('Calcs.'!BG62="","",'Calcs.'!BG62)</f>
        <v>166666.66666666669</v>
      </c>
      <c r="BH99" s="132">
        <f>IF('Calcs.'!BH62="","",'Calcs.'!BH62)</f>
        <v>166666.66666666669</v>
      </c>
      <c r="BI99" s="132">
        <f>IF('Calcs.'!BI62="","",'Calcs.'!BI62)</f>
        <v>166666.66666666669</v>
      </c>
      <c r="BJ99" s="132">
        <f>IF('Calcs.'!BJ62="","",'Calcs.'!BJ62)</f>
        <v>166666.66666666669</v>
      </c>
      <c r="BK99" s="132">
        <f>IF('Calcs.'!BK62="","",'Calcs.'!BK62)</f>
        <v>166666.66666666669</v>
      </c>
      <c r="BL99" s="132">
        <f>IF('Calcs.'!BL62="","",'Calcs.'!BL62)</f>
        <v>166666.66666666669</v>
      </c>
      <c r="BM99" s="132">
        <f>IF('Calcs.'!BM62="","",'Calcs.'!BM62)</f>
        <v>166666.66666666669</v>
      </c>
      <c r="BN99" s="132">
        <f>IF('Calcs.'!BN62="","",'Calcs.'!BN62)</f>
        <v>166666.66666666669</v>
      </c>
      <c r="BO99" s="132">
        <f>IF('Calcs.'!BO62="","",'Calcs.'!BO62)</f>
        <v>166666.66666666669</v>
      </c>
      <c r="BP99" s="132">
        <f>IF('Calcs.'!BP62="","",'Calcs.'!BP62)</f>
        <v>166666.66666666669</v>
      </c>
      <c r="BQ99" s="132">
        <f>IF('Calcs.'!BQ62="","",'Calcs.'!BQ62)</f>
        <v>166666.66666666669</v>
      </c>
      <c r="BR99" s="132">
        <f>IF('Calcs.'!BR62="","",'Calcs.'!BR62)</f>
        <v>166666.66666666669</v>
      </c>
      <c r="BS99" s="132">
        <f>IF('Calcs.'!BS62="","",'Calcs.'!BS62)</f>
        <v>166666.66666666669</v>
      </c>
      <c r="BT99" s="132">
        <f>IF('Calcs.'!BT62="","",'Calcs.'!BT62)</f>
        <v>166666.66666666669</v>
      </c>
      <c r="BU99" s="132">
        <f>IF('Calcs.'!BU62="","",'Calcs.'!BU62)</f>
        <v>166666.66666666669</v>
      </c>
      <c r="BV99" s="132">
        <f>IF('Calcs.'!BV62="","",'Calcs.'!BV62)</f>
        <v>166666.66666666669</v>
      </c>
      <c r="BW99" s="132">
        <f>IF('Calcs.'!BW62="","",'Calcs.'!BW62)</f>
        <v>166666.66666666669</v>
      </c>
      <c r="BX99" s="132">
        <f>IF('Calcs.'!BX62="","",'Calcs.'!BX62)</f>
        <v>166666.66666666669</v>
      </c>
      <c r="BY99" s="132">
        <f>IF('Calcs.'!BY62="","",'Calcs.'!BY62)</f>
        <v>166666.66666666669</v>
      </c>
      <c r="BZ99" s="132">
        <f>IF('Calcs.'!BZ62="","",'Calcs.'!BZ62)</f>
        <v>166666.66666666669</v>
      </c>
      <c r="CA99" s="132">
        <f>IF('Calcs.'!CA62="","",'Calcs.'!CA62)</f>
        <v>166666.66666666669</v>
      </c>
      <c r="CB99" s="132">
        <f>IF('Calcs.'!CB62="","",'Calcs.'!CB62)</f>
        <v>166666.66666666669</v>
      </c>
      <c r="CC99" s="132">
        <f>IF('Calcs.'!CC62="","",'Calcs.'!CC62)</f>
        <v>166666.66666666669</v>
      </c>
      <c r="CD99" s="132">
        <f>IF('Calcs.'!CD62="","",'Calcs.'!CD62)</f>
        <v>166666.66666666669</v>
      </c>
      <c r="CE99" s="132">
        <f>IF('Calcs.'!CE62="","",'Calcs.'!CE62)</f>
        <v>166666.66666666669</v>
      </c>
      <c r="CF99" s="132">
        <f>IF('Calcs.'!CF62="","",'Calcs.'!CF62)</f>
        <v>166666.66666666669</v>
      </c>
      <c r="CG99" s="132">
        <f>IF('Calcs.'!CG62="","",'Calcs.'!CG62)</f>
        <v>166666.66666666669</v>
      </c>
      <c r="CH99" s="132">
        <f>IF('Calcs.'!CH62="","",'Calcs.'!CH62)</f>
        <v>166666.66666666669</v>
      </c>
      <c r="CI99" s="132">
        <f>IF('Calcs.'!CI62="","",'Calcs.'!CI62)</f>
        <v>166666.66666666669</v>
      </c>
      <c r="CJ99" s="132">
        <f>IF('Calcs.'!CJ62="","",'Calcs.'!CJ62)</f>
        <v>166666.66666666669</v>
      </c>
      <c r="CK99" s="132">
        <f>IF('Calcs.'!CK62="","",'Calcs.'!CK62)</f>
        <v>166666.66666666669</v>
      </c>
      <c r="CL99" s="132">
        <f>IF('Calcs.'!CL62="","",'Calcs.'!CL62)</f>
        <v>166666.66666666669</v>
      </c>
      <c r="CM99" s="132" t="e">
        <f ca="1">+#REF!*INDIRECT(#REF!)</f>
        <v>#REF!</v>
      </c>
      <c r="CN99" s="132" t="e">
        <f ca="1">+#REF!*INDIRECT(#REF!)</f>
        <v>#REF!</v>
      </c>
      <c r="CO99" s="132" t="e">
        <f>+#REF!*#REF!</f>
        <v>#REF!</v>
      </c>
      <c r="CP99" s="132" t="e">
        <f>+#REF!*#REF!</f>
        <v>#REF!</v>
      </c>
      <c r="CQ99" s="132" t="e">
        <f>+#REF!*#REF!</f>
        <v>#REF!</v>
      </c>
      <c r="CR99" s="132" t="e">
        <f>+#REF!*#REF!</f>
        <v>#REF!</v>
      </c>
      <c r="CS99" s="132" t="e">
        <f>+#REF!*#REF!</f>
        <v>#REF!</v>
      </c>
      <c r="CT99" s="132" t="e">
        <f>+#REF!*#REF!</f>
        <v>#REF!</v>
      </c>
      <c r="CU99" s="132" t="e">
        <f>+#REF!*#REF!</f>
        <v>#REF!</v>
      </c>
      <c r="CV99" s="132" t="e">
        <f>+#REF!*#REF!</f>
        <v>#REF!</v>
      </c>
      <c r="CW99" s="132" t="e">
        <f>+#REF!*#REF!</f>
        <v>#REF!</v>
      </c>
      <c r="CX99" s="132" t="e">
        <f>+#REF!*#REF!</f>
        <v>#REF!</v>
      </c>
      <c r="CY99" s="132" t="e">
        <f>+#REF!*#REF!</f>
        <v>#REF!</v>
      </c>
      <c r="CZ99" s="132" t="e">
        <f>+#REF!*#REF!</f>
        <v>#REF!</v>
      </c>
      <c r="DA99" s="132" t="e">
        <f>+#REF!*#REF!</f>
        <v>#REF!</v>
      </c>
      <c r="DB99" s="132" t="e">
        <f>+#REF!*#REF!</f>
        <v>#REF!</v>
      </c>
      <c r="DC99" s="132" t="e">
        <f>+#REF!*#REF!</f>
        <v>#REF!</v>
      </c>
      <c r="DD99" s="132" t="e">
        <f>+#REF!*#REF!</f>
        <v>#REF!</v>
      </c>
      <c r="DE99" s="132" t="e">
        <f>+#REF!*#REF!</f>
        <v>#REF!</v>
      </c>
      <c r="DF99" s="132" t="e">
        <f>+#REF!*#REF!</f>
        <v>#REF!</v>
      </c>
      <c r="DG99" s="132" t="e">
        <f>+#REF!*#REF!</f>
        <v>#REF!</v>
      </c>
      <c r="DH99" s="132" t="e">
        <f>+#REF!*#REF!</f>
        <v>#REF!</v>
      </c>
      <c r="DI99" s="132" t="e">
        <f>+#REF!*#REF!</f>
        <v>#REF!</v>
      </c>
      <c r="DJ99" s="132" t="e">
        <f>+#REF!*#REF!</f>
        <v>#REF!</v>
      </c>
      <c r="DK99" s="132" t="e">
        <f>+#REF!*#REF!</f>
        <v>#REF!</v>
      </c>
      <c r="DL99" s="132" t="e">
        <f>+#REF!*#REF!</f>
        <v>#REF!</v>
      </c>
    </row>
    <row r="100" spans="2:116" s="459" customFormat="1" x14ac:dyDescent="0.4">
      <c r="B100" s="459" t="str">
        <f>IF('Calcs.'!B63="","",'Calcs.'!B63)</f>
        <v/>
      </c>
      <c r="C100" s="459" t="str">
        <f>IF('Calcs.'!C63="","",'Calcs.'!C63)</f>
        <v>CF: CFF</v>
      </c>
      <c r="D100" s="459" t="str">
        <f>IF('Calcs.'!D63="","",'Calcs.'!D63)</f>
        <v>DTERMY-S</v>
      </c>
      <c r="E100" s="459" t="str">
        <f>IF('Calcs.'!E63="","",'Calcs.'!E63)</f>
        <v>63 DTERMY-S</v>
      </c>
      <c r="F100" s="459" t="str">
        <f>IF('Calcs.'!F63="","",'Calcs.'!F63)</f>
        <v/>
      </c>
      <c r="G100" s="322" t="str">
        <f>IF('Calcs.'!G63="","",'Calcs.'!G63)</f>
        <v>Repayment - ABX</v>
      </c>
      <c r="I100" s="460" t="str">
        <f>IF('Calcs.'!I63="","",'Calcs.'!I63)</f>
        <v/>
      </c>
      <c r="J100" s="460" t="str">
        <f>IF('Calcs.'!J63="","",'Calcs.'!J63)</f>
        <v/>
      </c>
      <c r="K100" s="260">
        <f ca="1">IF('Calcs.'!K63="","",'Calcs.'!K63)</f>
        <v>-751000.00000000023</v>
      </c>
      <c r="L100" s="260">
        <f ca="1">IF('Calcs.'!L63="","",'Calcs.'!L63)</f>
        <v>-1750000.0000000007</v>
      </c>
      <c r="M100" s="260">
        <f ca="1">IF('Calcs.'!M63="","",'Calcs.'!M63)</f>
        <v>-2000000.0000000007</v>
      </c>
      <c r="N100" s="260">
        <f ca="1">IF('Calcs.'!N63="","",'Calcs.'!N63)</f>
        <v>-2000000.0000000007</v>
      </c>
      <c r="O100" s="260">
        <f ca="1">IF('Calcs.'!O63="","",'Calcs.'!O63)</f>
        <v>-2000000.0000000007</v>
      </c>
      <c r="P100" s="260">
        <f ca="1">IF('Calcs.'!P63="","",'Calcs.'!P63)</f>
        <v>-2000000.0000000007</v>
      </c>
      <c r="Q100" s="459" t="str">
        <f>IF('Calcs.'!Q63="","",'Calcs.'!Q63)</f>
        <v/>
      </c>
      <c r="R100" s="459" t="str">
        <f>IF('Calcs.'!R63="","",'Calcs.'!R63)</f>
        <v/>
      </c>
      <c r="S100" s="132">
        <f ca="1">IF('Calcs.'!S63="","",'Calcs.'!S63)</f>
        <v>0</v>
      </c>
      <c r="T100" s="132">
        <f ca="1">IF('Calcs.'!T63="","",'Calcs.'!T63)</f>
        <v>0</v>
      </c>
      <c r="U100" s="132">
        <f ca="1">IF('Calcs.'!U63="","",'Calcs.'!U63)</f>
        <v>-1000</v>
      </c>
      <c r="V100" s="132">
        <f ca="1">IF('Calcs.'!V63="","",'Calcs.'!V63)</f>
        <v>-83333.333333333343</v>
      </c>
      <c r="W100" s="132">
        <f ca="1">IF('Calcs.'!W63="","",'Calcs.'!W63)</f>
        <v>-83333.333333333343</v>
      </c>
      <c r="X100" s="132">
        <f ca="1">IF('Calcs.'!X63="","",'Calcs.'!X63)</f>
        <v>-83333.333333333343</v>
      </c>
      <c r="Y100" s="132">
        <f ca="1">IF('Calcs.'!Y63="","",'Calcs.'!Y63)</f>
        <v>-83333.333333333343</v>
      </c>
      <c r="Z100" s="132">
        <f ca="1">IF('Calcs.'!Z63="","",'Calcs.'!Z63)</f>
        <v>-83333.333333333343</v>
      </c>
      <c r="AA100" s="132">
        <f ca="1">IF('Calcs.'!AA63="","",'Calcs.'!AA63)</f>
        <v>-83333.333333333343</v>
      </c>
      <c r="AB100" s="132">
        <f ca="1">IF('Calcs.'!AB63="","",'Calcs.'!AB63)</f>
        <v>-83333.333333333343</v>
      </c>
      <c r="AC100" s="132">
        <f ca="1">IF('Calcs.'!AC63="","",'Calcs.'!AC63)</f>
        <v>-83333.333333333343</v>
      </c>
      <c r="AD100" s="132">
        <f ca="1">IF('Calcs.'!AD63="","",'Calcs.'!AD63)</f>
        <v>-83333.333333333343</v>
      </c>
      <c r="AE100" s="132">
        <f ca="1">IF('Calcs.'!AE63="","",'Calcs.'!AE63)</f>
        <v>-83333.333333333343</v>
      </c>
      <c r="AF100" s="132">
        <f ca="1">IF('Calcs.'!AF63="","",'Calcs.'!AF63)</f>
        <v>-83333.333333333343</v>
      </c>
      <c r="AG100" s="132">
        <f ca="1">IF('Calcs.'!AG63="","",'Calcs.'!AG63)</f>
        <v>-83333.333333333343</v>
      </c>
      <c r="AH100" s="132">
        <f ca="1">IF('Calcs.'!AH63="","",'Calcs.'!AH63)</f>
        <v>-166666.66666666669</v>
      </c>
      <c r="AI100" s="132">
        <f ca="1">IF('Calcs.'!AI63="","",'Calcs.'!AI63)</f>
        <v>-166666.66666666669</v>
      </c>
      <c r="AJ100" s="132">
        <f ca="1">IF('Calcs.'!AJ63="","",'Calcs.'!AJ63)</f>
        <v>-166666.66666666669</v>
      </c>
      <c r="AK100" s="132">
        <f ca="1">IF('Calcs.'!AK63="","",'Calcs.'!AK63)</f>
        <v>-166666.66666666669</v>
      </c>
      <c r="AL100" s="132">
        <f ca="1">IF('Calcs.'!AL63="","",'Calcs.'!AL63)</f>
        <v>-166666.66666666669</v>
      </c>
      <c r="AM100" s="132">
        <f ca="1">IF('Calcs.'!AM63="","",'Calcs.'!AM63)</f>
        <v>-166666.66666666669</v>
      </c>
      <c r="AN100" s="132">
        <f ca="1">IF('Calcs.'!AN63="","",'Calcs.'!AN63)</f>
        <v>-166666.66666666669</v>
      </c>
      <c r="AO100" s="132">
        <f ca="1">IF('Calcs.'!AO63="","",'Calcs.'!AO63)</f>
        <v>-166666.66666666669</v>
      </c>
      <c r="AP100" s="132">
        <f ca="1">IF('Calcs.'!AP63="","",'Calcs.'!AP63)</f>
        <v>-166666.66666666669</v>
      </c>
      <c r="AQ100" s="132">
        <f ca="1">IF('Calcs.'!AQ63="","",'Calcs.'!AQ63)</f>
        <v>-166666.66666666669</v>
      </c>
      <c r="AR100" s="132">
        <f ca="1">IF('Calcs.'!AR63="","",'Calcs.'!AR63)</f>
        <v>-166666.66666666669</v>
      </c>
      <c r="AS100" s="132">
        <f ca="1">IF('Calcs.'!AS63="","",'Calcs.'!AS63)</f>
        <v>-166666.66666666669</v>
      </c>
      <c r="AT100" s="132">
        <f ca="1">IF('Calcs.'!AT63="","",'Calcs.'!AT63)</f>
        <v>-166666.66666666669</v>
      </c>
      <c r="AU100" s="132">
        <f ca="1">IF('Calcs.'!AU63="","",'Calcs.'!AU63)</f>
        <v>-166666.66666666669</v>
      </c>
      <c r="AV100" s="132">
        <f ca="1">IF('Calcs.'!AV63="","",'Calcs.'!AV63)</f>
        <v>-166666.66666666669</v>
      </c>
      <c r="AW100" s="132">
        <f ca="1">IF('Calcs.'!AW63="","",'Calcs.'!AW63)</f>
        <v>-166666.66666666669</v>
      </c>
      <c r="AX100" s="132">
        <f ca="1">IF('Calcs.'!AX63="","",'Calcs.'!AX63)</f>
        <v>-166666.66666666669</v>
      </c>
      <c r="AY100" s="132">
        <f ca="1">IF('Calcs.'!AY63="","",'Calcs.'!AY63)</f>
        <v>-166666.66666666669</v>
      </c>
      <c r="AZ100" s="132">
        <f ca="1">IF('Calcs.'!AZ63="","",'Calcs.'!AZ63)</f>
        <v>-166666.66666666669</v>
      </c>
      <c r="BA100" s="132">
        <f ca="1">IF('Calcs.'!BA63="","",'Calcs.'!BA63)</f>
        <v>-166666.66666666669</v>
      </c>
      <c r="BB100" s="132">
        <f ca="1">IF('Calcs.'!BB63="","",'Calcs.'!BB63)</f>
        <v>-166666.66666666669</v>
      </c>
      <c r="BC100" s="132">
        <f ca="1">IF('Calcs.'!BC63="","",'Calcs.'!BC63)</f>
        <v>-166666.66666666669</v>
      </c>
      <c r="BD100" s="132">
        <f ca="1">IF('Calcs.'!BD63="","",'Calcs.'!BD63)</f>
        <v>-166666.66666666669</v>
      </c>
      <c r="BE100" s="132">
        <f ca="1">IF('Calcs.'!BE63="","",'Calcs.'!BE63)</f>
        <v>-166666.66666666669</v>
      </c>
      <c r="BF100" s="132">
        <f ca="1">IF('Calcs.'!BF63="","",'Calcs.'!BF63)</f>
        <v>-166666.66666666669</v>
      </c>
      <c r="BG100" s="132">
        <f ca="1">IF('Calcs.'!BG63="","",'Calcs.'!BG63)</f>
        <v>-166666.66666666669</v>
      </c>
      <c r="BH100" s="132">
        <f ca="1">IF('Calcs.'!BH63="","",'Calcs.'!BH63)</f>
        <v>-166666.66666666669</v>
      </c>
      <c r="BI100" s="132">
        <f ca="1">IF('Calcs.'!BI63="","",'Calcs.'!BI63)</f>
        <v>-166666.66666666669</v>
      </c>
      <c r="BJ100" s="132">
        <f ca="1">IF('Calcs.'!BJ63="","",'Calcs.'!BJ63)</f>
        <v>-166666.66666666669</v>
      </c>
      <c r="BK100" s="132">
        <f ca="1">IF('Calcs.'!BK63="","",'Calcs.'!BK63)</f>
        <v>-166666.66666666669</v>
      </c>
      <c r="BL100" s="132">
        <f ca="1">IF('Calcs.'!BL63="","",'Calcs.'!BL63)</f>
        <v>-166666.66666666669</v>
      </c>
      <c r="BM100" s="132">
        <f ca="1">IF('Calcs.'!BM63="","",'Calcs.'!BM63)</f>
        <v>-166666.66666666669</v>
      </c>
      <c r="BN100" s="132">
        <f ca="1">IF('Calcs.'!BN63="","",'Calcs.'!BN63)</f>
        <v>-166666.66666666669</v>
      </c>
      <c r="BO100" s="132">
        <f ca="1">IF('Calcs.'!BO63="","",'Calcs.'!BO63)</f>
        <v>-166666.66666666669</v>
      </c>
      <c r="BP100" s="132">
        <f ca="1">IF('Calcs.'!BP63="","",'Calcs.'!BP63)</f>
        <v>-166666.66666666669</v>
      </c>
      <c r="BQ100" s="132">
        <f ca="1">IF('Calcs.'!BQ63="","",'Calcs.'!BQ63)</f>
        <v>-166666.66666666669</v>
      </c>
      <c r="BR100" s="132">
        <f ca="1">IF('Calcs.'!BR63="","",'Calcs.'!BR63)</f>
        <v>-166666.66666666669</v>
      </c>
      <c r="BS100" s="132">
        <f ca="1">IF('Calcs.'!BS63="","",'Calcs.'!BS63)</f>
        <v>-166666.66666666669</v>
      </c>
      <c r="BT100" s="132">
        <f ca="1">IF('Calcs.'!BT63="","",'Calcs.'!BT63)</f>
        <v>-166666.66666666669</v>
      </c>
      <c r="BU100" s="132">
        <f ca="1">IF('Calcs.'!BU63="","",'Calcs.'!BU63)</f>
        <v>-166666.66666666669</v>
      </c>
      <c r="BV100" s="132">
        <f ca="1">IF('Calcs.'!BV63="","",'Calcs.'!BV63)</f>
        <v>-166666.66666666669</v>
      </c>
      <c r="BW100" s="132">
        <f ca="1">IF('Calcs.'!BW63="","",'Calcs.'!BW63)</f>
        <v>-166666.66666666669</v>
      </c>
      <c r="BX100" s="132">
        <f ca="1">IF('Calcs.'!BX63="","",'Calcs.'!BX63)</f>
        <v>-166666.66666666669</v>
      </c>
      <c r="BY100" s="132">
        <f ca="1">IF('Calcs.'!BY63="","",'Calcs.'!BY63)</f>
        <v>-166666.66666666669</v>
      </c>
      <c r="BZ100" s="132">
        <f ca="1">IF('Calcs.'!BZ63="","",'Calcs.'!BZ63)</f>
        <v>-166666.66666666669</v>
      </c>
      <c r="CA100" s="132">
        <f ca="1">IF('Calcs.'!CA63="","",'Calcs.'!CA63)</f>
        <v>-166666.66666666669</v>
      </c>
      <c r="CB100" s="132">
        <f ca="1">IF('Calcs.'!CB63="","",'Calcs.'!CB63)</f>
        <v>-166666.66666666669</v>
      </c>
      <c r="CC100" s="132">
        <f ca="1">IF('Calcs.'!CC63="","",'Calcs.'!CC63)</f>
        <v>-166666.66666666669</v>
      </c>
      <c r="CD100" s="132">
        <f ca="1">IF('Calcs.'!CD63="","",'Calcs.'!CD63)</f>
        <v>-166666.66666666669</v>
      </c>
      <c r="CE100" s="132">
        <f ca="1">IF('Calcs.'!CE63="","",'Calcs.'!CE63)</f>
        <v>-166666.66666666669</v>
      </c>
      <c r="CF100" s="132">
        <f ca="1">IF('Calcs.'!CF63="","",'Calcs.'!CF63)</f>
        <v>-166666.66666666669</v>
      </c>
      <c r="CG100" s="132">
        <f ca="1">IF('Calcs.'!CG63="","",'Calcs.'!CG63)</f>
        <v>-166666.66666666669</v>
      </c>
      <c r="CH100" s="132">
        <f ca="1">IF('Calcs.'!CH63="","",'Calcs.'!CH63)</f>
        <v>-166666.66666666669</v>
      </c>
      <c r="CI100" s="132">
        <f ca="1">IF('Calcs.'!CI63="","",'Calcs.'!CI63)</f>
        <v>-166666.66666666669</v>
      </c>
      <c r="CJ100" s="132">
        <f ca="1">IF('Calcs.'!CJ63="","",'Calcs.'!CJ63)</f>
        <v>-166666.66666666669</v>
      </c>
      <c r="CK100" s="132">
        <f ca="1">IF('Calcs.'!CK63="","",'Calcs.'!CK63)</f>
        <v>-166666.66666666669</v>
      </c>
      <c r="CL100" s="132">
        <f ca="1">IF('Calcs.'!CL63="","",'Calcs.'!CL63)</f>
        <v>-166666.66666666669</v>
      </c>
      <c r="CN100" s="460"/>
      <c r="CO100" s="132" t="e">
        <f ca="1">-IF(COUNT('IS BS CF'!$R99:CO99)&lt;#REF!,0,OFFSET('IS BS CF'!CO99,0,-#REF!+1))-#REF!*(COUNT('IS BS CF'!$S99:CN99)=(#REF!-#REF!+1))</f>
        <v>#REF!</v>
      </c>
      <c r="CP100" s="132" t="e">
        <f ca="1">-IF(COUNT('IS BS CF'!$R99:CP99)&lt;#REF!,0,OFFSET('IS BS CF'!CP99,0,-#REF!+1))-#REF!*(COUNT('IS BS CF'!$S99:CO99)=(#REF!-#REF!+1))</f>
        <v>#REF!</v>
      </c>
      <c r="CQ100" s="132" t="e">
        <f ca="1">-IF(COUNT('IS BS CF'!$R99:CQ99)&lt;#REF!,0,OFFSET('IS BS CF'!CQ99,0,-#REF!+1))-#REF!*(COUNT('IS BS CF'!$S99:CP99)=(#REF!-#REF!+1))</f>
        <v>#REF!</v>
      </c>
      <c r="CR100" s="132" t="e">
        <f ca="1">-IF(COUNT('IS BS CF'!$R99:CR99)&lt;#REF!,0,OFFSET('IS BS CF'!CR99,0,-#REF!+1))-#REF!*(COUNT('IS BS CF'!$S99:CQ99)=(#REF!-#REF!+1))</f>
        <v>#REF!</v>
      </c>
      <c r="CS100" s="132" t="e">
        <f ca="1">-IF(COUNT('IS BS CF'!$R99:CS99)&lt;#REF!,0,OFFSET('IS BS CF'!CS99,0,-#REF!+1))-#REF!*(COUNT('IS BS CF'!$S99:CR99)=(#REF!-#REF!+1))</f>
        <v>#REF!</v>
      </c>
      <c r="CT100" s="132" t="e">
        <f ca="1">-IF(COUNT('IS BS CF'!$R99:CT99)&lt;#REF!,0,OFFSET('IS BS CF'!CT99,0,-#REF!+1))-#REF!*(COUNT('IS BS CF'!$S99:CS99)=(#REF!-#REF!+1))</f>
        <v>#REF!</v>
      </c>
      <c r="CU100" s="132" t="e">
        <f ca="1">-IF(COUNT('IS BS CF'!$R99:CU99)&lt;#REF!,0,OFFSET('IS BS CF'!CU99,0,-#REF!+1))-#REF!*(COUNT('IS BS CF'!$S99:CT99)=(#REF!-#REF!+1))</f>
        <v>#REF!</v>
      </c>
      <c r="CV100" s="132" t="e">
        <f ca="1">-IF(COUNT('IS BS CF'!$R99:CV99)&lt;#REF!,0,OFFSET('IS BS CF'!CV99,0,-#REF!+1))-#REF!*(COUNT('IS BS CF'!$S99:CU99)=(#REF!-#REF!+1))</f>
        <v>#REF!</v>
      </c>
      <c r="CW100" s="132" t="e">
        <f ca="1">-IF(COUNT('IS BS CF'!$R99:CW99)&lt;#REF!,0,OFFSET('IS BS CF'!CW99,0,-#REF!+1))-#REF!*(COUNT('IS BS CF'!$S99:CV99)=(#REF!-#REF!+1))</f>
        <v>#REF!</v>
      </c>
      <c r="CX100" s="132" t="e">
        <f ca="1">-IF(COUNT('IS BS CF'!$R99:CX99)&lt;#REF!,0,OFFSET('IS BS CF'!CX99,0,-#REF!+1))-#REF!*(COUNT('IS BS CF'!$S99:CW99)=(#REF!-#REF!+1))</f>
        <v>#REF!</v>
      </c>
      <c r="CY100" s="132" t="e">
        <f ca="1">-IF(COUNT('IS BS CF'!$R99:CY99)&lt;#REF!,0,OFFSET('IS BS CF'!CY99,0,-#REF!+1))-#REF!*(COUNT('IS BS CF'!$S99:CX99)=(#REF!-#REF!+1))</f>
        <v>#REF!</v>
      </c>
      <c r="CZ100" s="132" t="e">
        <f ca="1">-IF(COUNT('IS BS CF'!$R99:CZ99)&lt;#REF!,0,OFFSET('IS BS CF'!CZ99,0,-#REF!+1))-#REF!*(COUNT('IS BS CF'!$S99:CY99)=(#REF!-#REF!+1))</f>
        <v>#REF!</v>
      </c>
      <c r="DA100" s="132" t="e">
        <f ca="1">-IF(COUNT('IS BS CF'!$R99:DA99)&lt;#REF!,0,OFFSET('IS BS CF'!DA99,0,-#REF!+1))-#REF!*(COUNT('IS BS CF'!$S99:CZ99)=(#REF!-#REF!+1))</f>
        <v>#REF!</v>
      </c>
      <c r="DB100" s="132" t="e">
        <f ca="1">-IF(COUNT('IS BS CF'!$R99:DB99)&lt;#REF!,0,OFFSET('IS BS CF'!DB99,0,-#REF!+1))-#REF!*(COUNT('IS BS CF'!$S99:DA99)=(#REF!-#REF!+1))</f>
        <v>#REF!</v>
      </c>
      <c r="DC100" s="132" t="e">
        <f ca="1">-IF(COUNT('IS BS CF'!$R99:DC99)&lt;#REF!,0,OFFSET('IS BS CF'!DC99,0,-#REF!+1))-#REF!*(COUNT('IS BS CF'!$S99:DB99)=(#REF!-#REF!+1))</f>
        <v>#REF!</v>
      </c>
      <c r="DD100" s="132" t="e">
        <f ca="1">-IF(COUNT('IS BS CF'!$R99:DD99)&lt;#REF!,0,OFFSET('IS BS CF'!DD99,0,-#REF!+1))-#REF!*(COUNT('IS BS CF'!$S99:DC99)=(#REF!-#REF!+1))</f>
        <v>#REF!</v>
      </c>
      <c r="DE100" s="132" t="e">
        <f ca="1">-IF(COUNT('IS BS CF'!$R99:DE99)&lt;#REF!,0,OFFSET('IS BS CF'!DE99,0,-#REF!+1))-#REF!*(COUNT('IS BS CF'!$S99:DD99)=(#REF!-#REF!+1))</f>
        <v>#REF!</v>
      </c>
      <c r="DF100" s="132" t="e">
        <f ca="1">-IF(COUNT('IS BS CF'!$R99:DF99)&lt;#REF!,0,OFFSET('IS BS CF'!DF99,0,-#REF!+1))-#REF!*(COUNT('IS BS CF'!$S99:DE99)=(#REF!-#REF!+1))</f>
        <v>#REF!</v>
      </c>
      <c r="DG100" s="132" t="e">
        <f ca="1">-IF(COUNT('IS BS CF'!$R99:DG99)&lt;#REF!,0,OFFSET('IS BS CF'!DG99,0,-#REF!+1))-#REF!*(COUNT('IS BS CF'!$S99:DF99)=(#REF!-#REF!+1))</f>
        <v>#REF!</v>
      </c>
      <c r="DH100" s="132" t="e">
        <f ca="1">-IF(COUNT('IS BS CF'!$R99:DH99)&lt;#REF!,0,OFFSET('IS BS CF'!DH99,0,-#REF!+1))-#REF!*(COUNT('IS BS CF'!$S99:DG99)=(#REF!-#REF!+1))</f>
        <v>#REF!</v>
      </c>
      <c r="DI100" s="132" t="e">
        <f ca="1">-IF(COUNT('IS BS CF'!$R99:DI99)&lt;#REF!,0,OFFSET('IS BS CF'!DI99,0,-#REF!+1))-#REF!*(COUNT('IS BS CF'!$S99:DH99)=(#REF!-#REF!+1))</f>
        <v>#REF!</v>
      </c>
      <c r="DJ100" s="132" t="e">
        <f ca="1">-IF(COUNT('IS BS CF'!$R99:DJ99)&lt;#REF!,0,OFFSET('IS BS CF'!DJ99,0,-#REF!+1))-#REF!*(COUNT('IS BS CF'!$S99:DI99)=(#REF!-#REF!+1))</f>
        <v>#REF!</v>
      </c>
      <c r="DK100" s="132" t="e">
        <f ca="1">-IF(COUNT('IS BS CF'!$R99:DK99)&lt;#REF!,0,OFFSET('IS BS CF'!DK99,0,-#REF!+1))-#REF!*(COUNT('IS BS CF'!$S99:DJ99)=(#REF!-#REF!+1))</f>
        <v>#REF!</v>
      </c>
      <c r="DL100" s="132" t="e">
        <f ca="1">-IF(COUNT('IS BS CF'!$R99:DL99)&lt;#REF!,0,OFFSET('IS BS CF'!DL99,0,-#REF!+1))-#REF!*(COUNT('IS BS CF'!$S99:DK99)=(#REF!-#REF!+1))</f>
        <v>#REF!</v>
      </c>
    </row>
    <row r="101" spans="2:116" x14ac:dyDescent="0.4">
      <c r="B101" t="s">
        <v>236</v>
      </c>
      <c r="F101" t="s">
        <v>236</v>
      </c>
      <c r="G101" s="27" t="s">
        <v>637</v>
      </c>
      <c r="K101" s="63">
        <f t="shared" ref="K101:P101" ca="1" si="138">SUMIF($4:$4,K$3,101:101)</f>
        <v>170249000.00000003</v>
      </c>
      <c r="L101" s="63">
        <f t="shared" ca="1" si="138"/>
        <v>250000.00000000003</v>
      </c>
      <c r="M101" s="63">
        <f t="shared" ca="1" si="138"/>
        <v>0</v>
      </c>
      <c r="N101" s="63">
        <f t="shared" ca="1" si="138"/>
        <v>0</v>
      </c>
      <c r="O101" s="63">
        <f t="shared" ca="1" si="138"/>
        <v>0</v>
      </c>
      <c r="P101" s="63">
        <f t="shared" ca="1" si="138"/>
        <v>0</v>
      </c>
      <c r="Q101" s="28"/>
      <c r="R101"/>
      <c r="S101" s="261">
        <f t="shared" ref="S101:AX101" ca="1" si="139">SUMIF($C:$C,$F101,S:S)</f>
        <v>170083333.33333334</v>
      </c>
      <c r="T101" s="261">
        <f t="shared" ca="1" si="139"/>
        <v>83333.333333333343</v>
      </c>
      <c r="U101" s="261">
        <f t="shared" ca="1" si="139"/>
        <v>82333.333333333343</v>
      </c>
      <c r="V101" s="261">
        <f t="shared" ca="1" si="139"/>
        <v>0</v>
      </c>
      <c r="W101" s="261">
        <f t="shared" ca="1" si="139"/>
        <v>0</v>
      </c>
      <c r="X101" s="261">
        <f t="shared" ca="1" si="139"/>
        <v>0</v>
      </c>
      <c r="Y101" s="261">
        <f t="shared" ca="1" si="139"/>
        <v>0</v>
      </c>
      <c r="Z101" s="261">
        <f t="shared" ca="1" si="139"/>
        <v>0</v>
      </c>
      <c r="AA101" s="261">
        <f t="shared" ca="1" si="139"/>
        <v>0</v>
      </c>
      <c r="AB101" s="261">
        <f t="shared" ca="1" si="139"/>
        <v>0</v>
      </c>
      <c r="AC101" s="261">
        <f t="shared" ca="1" si="139"/>
        <v>0</v>
      </c>
      <c r="AD101" s="261">
        <f t="shared" ca="1" si="139"/>
        <v>0</v>
      </c>
      <c r="AE101" s="261">
        <f t="shared" ca="1" si="139"/>
        <v>83333.333333333343</v>
      </c>
      <c r="AF101" s="261">
        <f t="shared" ca="1" si="139"/>
        <v>83333.333333333343</v>
      </c>
      <c r="AG101" s="261">
        <f t="shared" ca="1" si="139"/>
        <v>83333.333333333343</v>
      </c>
      <c r="AH101" s="261">
        <f t="shared" ca="1" si="139"/>
        <v>0</v>
      </c>
      <c r="AI101" s="261">
        <f t="shared" ca="1" si="139"/>
        <v>0</v>
      </c>
      <c r="AJ101" s="261">
        <f t="shared" ca="1" si="139"/>
        <v>0</v>
      </c>
      <c r="AK101" s="261">
        <f t="shared" ca="1" si="139"/>
        <v>0</v>
      </c>
      <c r="AL101" s="261">
        <f t="shared" ca="1" si="139"/>
        <v>0</v>
      </c>
      <c r="AM101" s="261">
        <f t="shared" ca="1" si="139"/>
        <v>0</v>
      </c>
      <c r="AN101" s="261">
        <f t="shared" ca="1" si="139"/>
        <v>0</v>
      </c>
      <c r="AO101" s="261">
        <f t="shared" ca="1" si="139"/>
        <v>0</v>
      </c>
      <c r="AP101" s="261">
        <f t="shared" ca="1" si="139"/>
        <v>0</v>
      </c>
      <c r="AQ101" s="261">
        <f t="shared" ca="1" si="139"/>
        <v>0</v>
      </c>
      <c r="AR101" s="261">
        <f t="shared" ca="1" si="139"/>
        <v>0</v>
      </c>
      <c r="AS101" s="261">
        <f t="shared" ca="1" si="139"/>
        <v>0</v>
      </c>
      <c r="AT101" s="261">
        <f t="shared" ca="1" si="139"/>
        <v>0</v>
      </c>
      <c r="AU101" s="261">
        <f t="shared" ca="1" si="139"/>
        <v>0</v>
      </c>
      <c r="AV101" s="261">
        <f t="shared" ca="1" si="139"/>
        <v>0</v>
      </c>
      <c r="AW101" s="261">
        <f t="shared" ca="1" si="139"/>
        <v>0</v>
      </c>
      <c r="AX101" s="261">
        <f t="shared" ca="1" si="139"/>
        <v>0</v>
      </c>
      <c r="AY101" s="261">
        <f t="shared" ref="AY101:CD101" ca="1" si="140">SUMIF($C:$C,$F101,AY:AY)</f>
        <v>0</v>
      </c>
      <c r="AZ101" s="261">
        <f t="shared" ca="1" si="140"/>
        <v>0</v>
      </c>
      <c r="BA101" s="261">
        <f t="shared" ca="1" si="140"/>
        <v>0</v>
      </c>
      <c r="BB101" s="261">
        <f t="shared" ca="1" si="140"/>
        <v>0</v>
      </c>
      <c r="BC101" s="261">
        <f t="shared" ca="1" si="140"/>
        <v>0</v>
      </c>
      <c r="BD101" s="261">
        <f t="shared" ca="1" si="140"/>
        <v>0</v>
      </c>
      <c r="BE101" s="261">
        <f t="shared" ca="1" si="140"/>
        <v>0</v>
      </c>
      <c r="BF101" s="261">
        <f t="shared" ca="1" si="140"/>
        <v>0</v>
      </c>
      <c r="BG101" s="261">
        <f t="shared" ca="1" si="140"/>
        <v>0</v>
      </c>
      <c r="BH101" s="261">
        <f t="shared" ca="1" si="140"/>
        <v>0</v>
      </c>
      <c r="BI101" s="261">
        <f t="shared" ca="1" si="140"/>
        <v>0</v>
      </c>
      <c r="BJ101" s="261">
        <f t="shared" ca="1" si="140"/>
        <v>0</v>
      </c>
      <c r="BK101" s="261">
        <f t="shared" ca="1" si="140"/>
        <v>0</v>
      </c>
      <c r="BL101" s="261">
        <f t="shared" ca="1" si="140"/>
        <v>0</v>
      </c>
      <c r="BM101" s="261">
        <f t="shared" ca="1" si="140"/>
        <v>0</v>
      </c>
      <c r="BN101" s="261">
        <f t="shared" ca="1" si="140"/>
        <v>0</v>
      </c>
      <c r="BO101" s="261">
        <f t="shared" ca="1" si="140"/>
        <v>0</v>
      </c>
      <c r="BP101" s="261">
        <f t="shared" ca="1" si="140"/>
        <v>0</v>
      </c>
      <c r="BQ101" s="261">
        <f t="shared" ca="1" si="140"/>
        <v>0</v>
      </c>
      <c r="BR101" s="261">
        <f t="shared" ca="1" si="140"/>
        <v>0</v>
      </c>
      <c r="BS101" s="261">
        <f t="shared" ca="1" si="140"/>
        <v>0</v>
      </c>
      <c r="BT101" s="261">
        <f t="shared" ca="1" si="140"/>
        <v>0</v>
      </c>
      <c r="BU101" s="261">
        <f t="shared" ca="1" si="140"/>
        <v>0</v>
      </c>
      <c r="BV101" s="261">
        <f t="shared" ca="1" si="140"/>
        <v>0</v>
      </c>
      <c r="BW101" s="261">
        <f t="shared" ca="1" si="140"/>
        <v>0</v>
      </c>
      <c r="BX101" s="261">
        <f t="shared" ca="1" si="140"/>
        <v>0</v>
      </c>
      <c r="BY101" s="261">
        <f t="shared" ca="1" si="140"/>
        <v>0</v>
      </c>
      <c r="BZ101" s="261">
        <f t="shared" ca="1" si="140"/>
        <v>0</v>
      </c>
      <c r="CA101" s="261">
        <f t="shared" ca="1" si="140"/>
        <v>0</v>
      </c>
      <c r="CB101" s="261">
        <f t="shared" ca="1" si="140"/>
        <v>0</v>
      </c>
      <c r="CC101" s="261">
        <f t="shared" ca="1" si="140"/>
        <v>0</v>
      </c>
      <c r="CD101" s="261">
        <f t="shared" ca="1" si="140"/>
        <v>0</v>
      </c>
      <c r="CE101" s="261">
        <f t="shared" ref="CE101:DL101" ca="1" si="141">SUMIF($C:$C,$F101,CE:CE)</f>
        <v>0</v>
      </c>
      <c r="CF101" s="261">
        <f t="shared" ca="1" si="141"/>
        <v>0</v>
      </c>
      <c r="CG101" s="261">
        <f t="shared" ca="1" si="141"/>
        <v>0</v>
      </c>
      <c r="CH101" s="261">
        <f t="shared" ca="1" si="141"/>
        <v>0</v>
      </c>
      <c r="CI101" s="261">
        <f t="shared" ca="1" si="141"/>
        <v>0</v>
      </c>
      <c r="CJ101" s="261">
        <f t="shared" ca="1" si="141"/>
        <v>0</v>
      </c>
      <c r="CK101" s="261">
        <f t="shared" ca="1" si="141"/>
        <v>0</v>
      </c>
      <c r="CL101" s="261">
        <f t="shared" ca="1" si="141"/>
        <v>0</v>
      </c>
      <c r="CM101" s="261" t="e">
        <f t="shared" ca="1" si="141"/>
        <v>#REF!</v>
      </c>
      <c r="CN101" s="261" t="e">
        <f t="shared" ca="1" si="141"/>
        <v>#REF!</v>
      </c>
      <c r="CO101" s="261" t="e">
        <f t="shared" si="141"/>
        <v>#REF!</v>
      </c>
      <c r="CP101" s="261" t="e">
        <f t="shared" si="141"/>
        <v>#REF!</v>
      </c>
      <c r="CQ101" s="261" t="e">
        <f t="shared" si="141"/>
        <v>#REF!</v>
      </c>
      <c r="CR101" s="261" t="e">
        <f t="shared" si="141"/>
        <v>#REF!</v>
      </c>
      <c r="CS101" s="261" t="e">
        <f t="shared" si="141"/>
        <v>#REF!</v>
      </c>
      <c r="CT101" s="261" t="e">
        <f t="shared" si="141"/>
        <v>#REF!</v>
      </c>
      <c r="CU101" s="261" t="e">
        <f t="shared" si="141"/>
        <v>#REF!</v>
      </c>
      <c r="CV101" s="261" t="e">
        <f t="shared" si="141"/>
        <v>#REF!</v>
      </c>
      <c r="CW101" s="261" t="e">
        <f t="shared" si="141"/>
        <v>#REF!</v>
      </c>
      <c r="CX101" s="261" t="e">
        <f t="shared" si="141"/>
        <v>#REF!</v>
      </c>
      <c r="CY101" s="261" t="e">
        <f t="shared" si="141"/>
        <v>#REF!</v>
      </c>
      <c r="CZ101" s="261" t="e">
        <f t="shared" si="141"/>
        <v>#REF!</v>
      </c>
      <c r="DA101" s="261" t="e">
        <f t="shared" si="141"/>
        <v>#REF!</v>
      </c>
      <c r="DB101" s="261" t="e">
        <f t="shared" si="141"/>
        <v>#REF!</v>
      </c>
      <c r="DC101" s="261" t="e">
        <f t="shared" si="141"/>
        <v>#REF!</v>
      </c>
      <c r="DD101" s="261" t="e">
        <f t="shared" si="141"/>
        <v>#REF!</v>
      </c>
      <c r="DE101" s="261" t="e">
        <f t="shared" si="141"/>
        <v>#REF!</v>
      </c>
      <c r="DF101" s="261" t="e">
        <f t="shared" si="141"/>
        <v>#REF!</v>
      </c>
      <c r="DG101" s="261" t="e">
        <f t="shared" si="141"/>
        <v>#REF!</v>
      </c>
      <c r="DH101" s="261" t="e">
        <f t="shared" si="141"/>
        <v>#REF!</v>
      </c>
      <c r="DI101" s="261" t="e">
        <f t="shared" si="141"/>
        <v>#REF!</v>
      </c>
      <c r="DJ101" s="261" t="e">
        <f t="shared" si="141"/>
        <v>#REF!</v>
      </c>
      <c r="DK101" s="261" t="e">
        <f t="shared" si="141"/>
        <v>#REF!</v>
      </c>
      <c r="DL101" s="261" t="e">
        <f t="shared" si="141"/>
        <v>#REF!</v>
      </c>
    </row>
    <row r="102" spans="2:116" x14ac:dyDescent="0.4">
      <c r="B102" t="s">
        <v>236</v>
      </c>
      <c r="K102" s="28"/>
      <c r="L102" s="28"/>
      <c r="M102" s="28"/>
      <c r="N102" s="28"/>
      <c r="O102" s="28"/>
      <c r="P102" s="28"/>
      <c r="R102"/>
      <c r="CM102" s="53"/>
    </row>
    <row r="103" spans="2:116" x14ac:dyDescent="0.4">
      <c r="G103" s="27" t="s">
        <v>638</v>
      </c>
      <c r="K103" s="28">
        <f t="shared" ref="K103:P103" ca="1" si="142">SUMIF($4:$4,K$3,103:103)</f>
        <v>170746973.58055559</v>
      </c>
      <c r="L103" s="28">
        <f t="shared" ca="1" si="142"/>
        <v>6167516.5599999996</v>
      </c>
      <c r="M103" s="28">
        <f t="shared" ca="1" si="142"/>
        <v>14650149.012999998</v>
      </c>
      <c r="N103" s="28">
        <f t="shared" ca="1" si="142"/>
        <v>18751914.338650003</v>
      </c>
      <c r="O103" s="28">
        <f t="shared" ca="1" si="142"/>
        <v>18734447.930582505</v>
      </c>
      <c r="P103" s="28">
        <f t="shared" ca="1" si="142"/>
        <v>18716108.20211162</v>
      </c>
      <c r="S103" s="28">
        <f t="shared" ref="S103:AX103" ca="1" si="143">S92+S101+S95</f>
        <v>170043683.85555556</v>
      </c>
      <c r="T103" s="28">
        <f t="shared" ca="1" si="143"/>
        <v>49656.077777777784</v>
      </c>
      <c r="U103" s="28">
        <f t="shared" ca="1" si="143"/>
        <v>57961.633333333339</v>
      </c>
      <c r="V103" s="28">
        <f t="shared" ca="1" si="143"/>
        <v>-11724.477777777782</v>
      </c>
      <c r="W103" s="28">
        <f t="shared" ca="1" si="143"/>
        <v>4942.1888888888916</v>
      </c>
      <c r="X103" s="28">
        <f t="shared" ca="1" si="143"/>
        <v>24942.188888888901</v>
      </c>
      <c r="Y103" s="28">
        <f t="shared" ca="1" si="143"/>
        <v>46478.905555555561</v>
      </c>
      <c r="Z103" s="28">
        <f t="shared" ca="1" si="143"/>
        <v>56206.641666666677</v>
      </c>
      <c r="AA103" s="28">
        <f t="shared" ca="1" si="143"/>
        <v>78706.641666666677</v>
      </c>
      <c r="AB103" s="28">
        <f t="shared" ca="1" si="143"/>
        <v>103706.64166666666</v>
      </c>
      <c r="AC103" s="28">
        <f t="shared" ca="1" si="143"/>
        <v>131206.64166666666</v>
      </c>
      <c r="AD103" s="28">
        <f t="shared" ca="1" si="143"/>
        <v>161206.64166666666</v>
      </c>
      <c r="AE103" s="28">
        <f t="shared" ca="1" si="143"/>
        <v>269211.79666666669</v>
      </c>
      <c r="AF103" s="28">
        <f t="shared" ca="1" si="143"/>
        <v>308290.96333333326</v>
      </c>
      <c r="AG103" s="28">
        <f t="shared" ca="1" si="143"/>
        <v>352320.13</v>
      </c>
      <c r="AH103" s="28">
        <f t="shared" ca="1" si="143"/>
        <v>317965.96333333338</v>
      </c>
      <c r="AI103" s="28">
        <f t="shared" ca="1" si="143"/>
        <v>372415.96333333332</v>
      </c>
      <c r="AJ103" s="28">
        <f t="shared" ca="1" si="143"/>
        <v>431815.96333333326</v>
      </c>
      <c r="AK103" s="28">
        <f t="shared" ca="1" si="143"/>
        <v>496165.96333333338</v>
      </c>
      <c r="AL103" s="28">
        <f t="shared" ca="1" si="143"/>
        <v>565465.96333333326</v>
      </c>
      <c r="AM103" s="28">
        <f t="shared" ca="1" si="143"/>
        <v>639715.96333333326</v>
      </c>
      <c r="AN103" s="28">
        <f t="shared" ca="1" si="143"/>
        <v>718915.96333333326</v>
      </c>
      <c r="AO103" s="28">
        <f t="shared" ca="1" si="143"/>
        <v>803065.96333333314</v>
      </c>
      <c r="AP103" s="28">
        <f t="shared" ca="1" si="143"/>
        <v>892165.96333333314</v>
      </c>
      <c r="AQ103" s="28">
        <f t="shared" ca="1" si="143"/>
        <v>984895.75108333351</v>
      </c>
      <c r="AR103" s="28">
        <f t="shared" ca="1" si="143"/>
        <v>1019545.7510833333</v>
      </c>
      <c r="AS103" s="28">
        <f t="shared" ca="1" si="143"/>
        <v>1056670.7510833333</v>
      </c>
      <c r="AT103" s="28">
        <f t="shared" ca="1" si="143"/>
        <v>1096270.751083333</v>
      </c>
      <c r="AU103" s="28">
        <f t="shared" ca="1" si="143"/>
        <v>1138345.7510833333</v>
      </c>
      <c r="AV103" s="28">
        <f t="shared" ca="1" si="143"/>
        <v>1182895.751083333</v>
      </c>
      <c r="AW103" s="28">
        <f t="shared" ca="1" si="143"/>
        <v>1229920.7510833333</v>
      </c>
      <c r="AX103" s="28">
        <f t="shared" ca="1" si="143"/>
        <v>1279420.7510833333</v>
      </c>
      <c r="AY103" s="28">
        <f t="shared" ref="AY103:CD103" ca="1" si="144">AY92+AY101+AY95</f>
        <v>1331395.7510833333</v>
      </c>
      <c r="AZ103" s="28">
        <f t="shared" ca="1" si="144"/>
        <v>1385845.7510833333</v>
      </c>
      <c r="BA103" s="28">
        <f t="shared" ca="1" si="144"/>
        <v>1442770.751083333</v>
      </c>
      <c r="BB103" s="28">
        <f t="shared" ca="1" si="144"/>
        <v>1502170.751083333</v>
      </c>
      <c r="BC103" s="28">
        <f t="shared" ca="1" si="144"/>
        <v>1562659.5282208335</v>
      </c>
      <c r="BD103" s="28">
        <f t="shared" ca="1" si="144"/>
        <v>1562659.5282208335</v>
      </c>
      <c r="BE103" s="28">
        <f t="shared" ca="1" si="144"/>
        <v>1562659.5282208335</v>
      </c>
      <c r="BF103" s="28">
        <f t="shared" ca="1" si="144"/>
        <v>1562659.5282208335</v>
      </c>
      <c r="BG103" s="28">
        <f t="shared" ca="1" si="144"/>
        <v>1562659.5282208335</v>
      </c>
      <c r="BH103" s="28">
        <f t="shared" ca="1" si="144"/>
        <v>1562659.5282208335</v>
      </c>
      <c r="BI103" s="28">
        <f t="shared" ca="1" si="144"/>
        <v>1562659.5282208335</v>
      </c>
      <c r="BJ103" s="28">
        <f t="shared" ca="1" si="144"/>
        <v>1562659.5282208335</v>
      </c>
      <c r="BK103" s="28">
        <f t="shared" ca="1" si="144"/>
        <v>1562659.5282208335</v>
      </c>
      <c r="BL103" s="28">
        <f t="shared" ca="1" si="144"/>
        <v>1562659.5282208335</v>
      </c>
      <c r="BM103" s="28">
        <f t="shared" ca="1" si="144"/>
        <v>1562659.5282208335</v>
      </c>
      <c r="BN103" s="28">
        <f t="shared" ca="1" si="144"/>
        <v>1562659.5282208335</v>
      </c>
      <c r="BO103" s="28">
        <f t="shared" ca="1" si="144"/>
        <v>1561203.9942152086</v>
      </c>
      <c r="BP103" s="28">
        <f t="shared" ca="1" si="144"/>
        <v>1561203.9942152086</v>
      </c>
      <c r="BQ103" s="28">
        <f t="shared" ca="1" si="144"/>
        <v>1561203.9942152086</v>
      </c>
      <c r="BR103" s="28">
        <f t="shared" ca="1" si="144"/>
        <v>1561203.9942152086</v>
      </c>
      <c r="BS103" s="28">
        <f t="shared" ca="1" si="144"/>
        <v>1561203.9942152086</v>
      </c>
      <c r="BT103" s="28">
        <f t="shared" ca="1" si="144"/>
        <v>1561203.9942152086</v>
      </c>
      <c r="BU103" s="28">
        <f t="shared" ca="1" si="144"/>
        <v>1561203.9942152086</v>
      </c>
      <c r="BV103" s="28">
        <f t="shared" ca="1" si="144"/>
        <v>1561203.9942152086</v>
      </c>
      <c r="BW103" s="28">
        <f t="shared" ca="1" si="144"/>
        <v>1561203.9942152086</v>
      </c>
      <c r="BX103" s="28">
        <f t="shared" ca="1" si="144"/>
        <v>1561203.9942152086</v>
      </c>
      <c r="BY103" s="28">
        <f t="shared" ca="1" si="144"/>
        <v>1561203.9942152086</v>
      </c>
      <c r="BZ103" s="28">
        <f t="shared" ca="1" si="144"/>
        <v>1561203.9942152086</v>
      </c>
      <c r="CA103" s="28">
        <f t="shared" ca="1" si="144"/>
        <v>1559675.6835093021</v>
      </c>
      <c r="CB103" s="28">
        <f t="shared" ca="1" si="144"/>
        <v>1559675.6835093021</v>
      </c>
      <c r="CC103" s="28">
        <f t="shared" ca="1" si="144"/>
        <v>1559675.6835093021</v>
      </c>
      <c r="CD103" s="28">
        <f t="shared" ca="1" si="144"/>
        <v>1559675.6835093021</v>
      </c>
      <c r="CE103" s="28">
        <f t="shared" ref="CE103:DL103" ca="1" si="145">CE92+CE101+CE95</f>
        <v>1559675.6835093021</v>
      </c>
      <c r="CF103" s="28">
        <f t="shared" ca="1" si="145"/>
        <v>1559675.6835093021</v>
      </c>
      <c r="CG103" s="28">
        <f t="shared" ca="1" si="145"/>
        <v>1559675.6835093021</v>
      </c>
      <c r="CH103" s="28">
        <f t="shared" ca="1" si="145"/>
        <v>1559675.6835093021</v>
      </c>
      <c r="CI103" s="28">
        <f t="shared" ca="1" si="145"/>
        <v>1559675.6835093021</v>
      </c>
      <c r="CJ103" s="28">
        <f t="shared" ca="1" si="145"/>
        <v>1559675.6835093021</v>
      </c>
      <c r="CK103" s="28">
        <f t="shared" ca="1" si="145"/>
        <v>1559675.6835093021</v>
      </c>
      <c r="CL103" s="28">
        <f t="shared" ca="1" si="145"/>
        <v>1559675.6835093021</v>
      </c>
      <c r="CM103" s="28" t="e">
        <f t="shared" ca="1" si="145"/>
        <v>#REF!</v>
      </c>
      <c r="CN103" s="28" t="e">
        <f t="shared" ca="1" si="145"/>
        <v>#REF!</v>
      </c>
      <c r="CO103" s="28" t="e">
        <f t="shared" ca="1" si="145"/>
        <v>#REF!</v>
      </c>
      <c r="CP103" s="28" t="e">
        <f t="shared" ca="1" si="145"/>
        <v>#REF!</v>
      </c>
      <c r="CQ103" s="28" t="e">
        <f t="shared" ca="1" si="145"/>
        <v>#REF!</v>
      </c>
      <c r="CR103" s="28" t="e">
        <f t="shared" ca="1" si="145"/>
        <v>#REF!</v>
      </c>
      <c r="CS103" s="28" t="e">
        <f t="shared" ca="1" si="145"/>
        <v>#REF!</v>
      </c>
      <c r="CT103" s="28" t="e">
        <f t="shared" ca="1" si="145"/>
        <v>#REF!</v>
      </c>
      <c r="CU103" s="28" t="e">
        <f t="shared" ca="1" si="145"/>
        <v>#REF!</v>
      </c>
      <c r="CV103" s="28" t="e">
        <f t="shared" ca="1" si="145"/>
        <v>#REF!</v>
      </c>
      <c r="CW103" s="28" t="e">
        <f t="shared" ca="1" si="145"/>
        <v>#REF!</v>
      </c>
      <c r="CX103" s="28" t="e">
        <f t="shared" ca="1" si="145"/>
        <v>#REF!</v>
      </c>
      <c r="CY103" s="28" t="e">
        <f t="shared" ca="1" si="145"/>
        <v>#REF!</v>
      </c>
      <c r="CZ103" s="28" t="e">
        <f t="shared" ca="1" si="145"/>
        <v>#REF!</v>
      </c>
      <c r="DA103" s="28" t="e">
        <f t="shared" ca="1" si="145"/>
        <v>#REF!</v>
      </c>
      <c r="DB103" s="28" t="e">
        <f t="shared" ca="1" si="145"/>
        <v>#REF!</v>
      </c>
      <c r="DC103" s="28" t="e">
        <f t="shared" ca="1" si="145"/>
        <v>#REF!</v>
      </c>
      <c r="DD103" s="28" t="e">
        <f t="shared" ca="1" si="145"/>
        <v>#REF!</v>
      </c>
      <c r="DE103" s="28" t="e">
        <f t="shared" ca="1" si="145"/>
        <v>#REF!</v>
      </c>
      <c r="DF103" s="28" t="e">
        <f t="shared" ca="1" si="145"/>
        <v>#REF!</v>
      </c>
      <c r="DG103" s="28" t="e">
        <f t="shared" ca="1" si="145"/>
        <v>#REF!</v>
      </c>
      <c r="DH103" s="28" t="e">
        <f t="shared" ca="1" si="145"/>
        <v>#REF!</v>
      </c>
      <c r="DI103" s="28" t="e">
        <f t="shared" ca="1" si="145"/>
        <v>#REF!</v>
      </c>
      <c r="DJ103" s="28" t="e">
        <f t="shared" ca="1" si="145"/>
        <v>#REF!</v>
      </c>
      <c r="DK103" s="28" t="e">
        <f t="shared" ca="1" si="145"/>
        <v>#REF!</v>
      </c>
      <c r="DL103" s="28" t="e">
        <f t="shared" ca="1" si="145"/>
        <v>#REF!</v>
      </c>
    </row>
  </sheetData>
  <conditionalFormatting sqref="H59:DL60">
    <cfRule type="cellIs" dxfId="7" priority="2" operator="lessThan">
      <formula>0</formula>
    </cfRule>
  </conditionalFormatting>
  <conditionalFormatting sqref="H59:DL60">
    <cfRule type="expression" dxfId="6" priority="1">
      <formula>ISNUMBER(SEARCH("Calcs.", _xlfn.FORMULATEXT(H59)))</formula>
    </cfRule>
  </conditionalFormatting>
  <conditionalFormatting sqref="H59:DL60">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90D9A-C039-4104-A4B4-B6493201A09B}">
  <sheetPr codeName="Sheet10">
    <tabColor theme="4"/>
  </sheetPr>
  <dimension ref="A1:DM27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2"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3828125" bestFit="1" customWidth="1" collapsed="1"/>
    <col min="8" max="8" width="28.3046875" bestFit="1" customWidth="1"/>
    <col min="9" max="9" width="4.921875" style="1" bestFit="1" customWidth="1"/>
    <col min="10" max="10" width="12.07421875" style="1" customWidth="1"/>
    <col min="11" max="11" width="12.07421875" customWidth="1"/>
    <col min="12" max="12" width="12.07421875" bestFit="1" customWidth="1"/>
    <col min="13" max="16" width="12.69140625" bestFit="1" customWidth="1"/>
    <col min="17" max="17" width="2" customWidth="1"/>
    <col min="18" max="18" width="9.23046875" style="8" customWidth="1"/>
    <col min="19" max="19" width="9.23046875" style="8" bestFit="1" customWidth="1"/>
    <col min="20" max="33" width="10.15234375" style="8" bestFit="1" customWidth="1"/>
    <col min="34" max="39" width="10.61328125" style="8" bestFit="1" customWidth="1"/>
    <col min="40" max="90" width="11.69140625" style="8" bestFit="1" customWidth="1"/>
    <col min="91" max="91" width="8.07421875" bestFit="1" customWidth="1"/>
    <col min="92" max="92" width="8.07421875" style="1" bestFit="1" customWidth="1"/>
    <col min="93" max="93" width="10.61328125" bestFit="1" customWidth="1"/>
    <col min="94" max="114" width="7.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2"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824</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943</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EP18" si="30">-DK16/DK17</f>
        <v>#N/A</v>
      </c>
      <c r="DL18" s="38" t="e">
        <f t="shared" si="30"/>
        <v>#N/A</v>
      </c>
    </row>
    <row r="19" spans="1:116" x14ac:dyDescent="0.4">
      <c r="B19" t="str">
        <f>E19</f>
        <v>19 GROWTH-PV</v>
      </c>
      <c r="D19" t="s">
        <v>944</v>
      </c>
      <c r="E19" s="8" t="str">
        <f t="shared" si="16"/>
        <v>19 GROWTH-PV</v>
      </c>
      <c r="G19" s="129" t="s">
        <v>943</v>
      </c>
      <c r="I19"/>
      <c r="J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N19"/>
    </row>
    <row r="20" spans="1:116" x14ac:dyDescent="0.4">
      <c r="D20" t="s">
        <v>944</v>
      </c>
      <c r="E20" s="8" t="str">
        <f t="shared" si="16"/>
        <v>20 GROWTH-PV</v>
      </c>
      <c r="G20" s="337" t="s">
        <v>946</v>
      </c>
      <c r="K20" s="18">
        <v>100</v>
      </c>
      <c r="L20" s="18">
        <v>100</v>
      </c>
      <c r="M20" s="18">
        <v>100</v>
      </c>
      <c r="N20" s="18">
        <v>100</v>
      </c>
      <c r="O20" s="18">
        <v>100</v>
      </c>
      <c r="P20" s="18">
        <v>100</v>
      </c>
      <c r="R20" s="121"/>
      <c r="S20" s="152">
        <f t="shared" ref="S20:AX20" si="31">INDEX($K:$P,ROW(),MATCH(S$3,$K$2:$P$2,0))</f>
        <v>100</v>
      </c>
      <c r="T20" s="152">
        <f t="shared" si="31"/>
        <v>100</v>
      </c>
      <c r="U20" s="152">
        <f t="shared" si="31"/>
        <v>100</v>
      </c>
      <c r="V20" s="152">
        <f t="shared" si="31"/>
        <v>100</v>
      </c>
      <c r="W20" s="152">
        <f t="shared" si="31"/>
        <v>100</v>
      </c>
      <c r="X20" s="152">
        <f t="shared" si="31"/>
        <v>100</v>
      </c>
      <c r="Y20" s="152">
        <f t="shared" si="31"/>
        <v>100</v>
      </c>
      <c r="Z20" s="152">
        <f t="shared" si="31"/>
        <v>100</v>
      </c>
      <c r="AA20" s="152">
        <f t="shared" si="31"/>
        <v>100</v>
      </c>
      <c r="AB20" s="152">
        <f t="shared" si="31"/>
        <v>100</v>
      </c>
      <c r="AC20" s="152">
        <f t="shared" si="31"/>
        <v>100</v>
      </c>
      <c r="AD20" s="152">
        <f t="shared" si="31"/>
        <v>100</v>
      </c>
      <c r="AE20" s="152">
        <f t="shared" si="31"/>
        <v>100</v>
      </c>
      <c r="AF20" s="152">
        <f t="shared" si="31"/>
        <v>100</v>
      </c>
      <c r="AG20" s="152">
        <f t="shared" si="31"/>
        <v>100</v>
      </c>
      <c r="AH20" s="152">
        <f t="shared" si="31"/>
        <v>100</v>
      </c>
      <c r="AI20" s="152">
        <f t="shared" si="31"/>
        <v>100</v>
      </c>
      <c r="AJ20" s="152">
        <f t="shared" si="31"/>
        <v>100</v>
      </c>
      <c r="AK20" s="152">
        <f t="shared" si="31"/>
        <v>100</v>
      </c>
      <c r="AL20" s="152">
        <f t="shared" si="31"/>
        <v>100</v>
      </c>
      <c r="AM20" s="152">
        <f t="shared" si="31"/>
        <v>100</v>
      </c>
      <c r="AN20" s="152">
        <f t="shared" si="31"/>
        <v>100</v>
      </c>
      <c r="AO20" s="152">
        <f t="shared" si="31"/>
        <v>100</v>
      </c>
      <c r="AP20" s="152">
        <f t="shared" si="31"/>
        <v>100</v>
      </c>
      <c r="AQ20" s="152">
        <f t="shared" si="31"/>
        <v>100</v>
      </c>
      <c r="AR20" s="152">
        <f t="shared" si="31"/>
        <v>100</v>
      </c>
      <c r="AS20" s="152">
        <f t="shared" si="31"/>
        <v>100</v>
      </c>
      <c r="AT20" s="152">
        <f t="shared" si="31"/>
        <v>100</v>
      </c>
      <c r="AU20" s="152">
        <f t="shared" si="31"/>
        <v>100</v>
      </c>
      <c r="AV20" s="152">
        <f t="shared" si="31"/>
        <v>100</v>
      </c>
      <c r="AW20" s="152">
        <f t="shared" si="31"/>
        <v>100</v>
      </c>
      <c r="AX20" s="152">
        <f t="shared" si="31"/>
        <v>100</v>
      </c>
      <c r="AY20" s="152">
        <f t="shared" ref="AY20:CD20" si="32">INDEX($K:$P,ROW(),MATCH(AY$3,$K$2:$P$2,0))</f>
        <v>100</v>
      </c>
      <c r="AZ20" s="152">
        <f t="shared" si="32"/>
        <v>100</v>
      </c>
      <c r="BA20" s="152">
        <f t="shared" si="32"/>
        <v>100</v>
      </c>
      <c r="BB20" s="152">
        <f t="shared" si="32"/>
        <v>100</v>
      </c>
      <c r="BC20" s="152">
        <f t="shared" si="32"/>
        <v>100</v>
      </c>
      <c r="BD20" s="152">
        <f t="shared" si="32"/>
        <v>100</v>
      </c>
      <c r="BE20" s="152">
        <f t="shared" si="32"/>
        <v>100</v>
      </c>
      <c r="BF20" s="152">
        <f t="shared" si="32"/>
        <v>100</v>
      </c>
      <c r="BG20" s="152">
        <f t="shared" si="32"/>
        <v>100</v>
      </c>
      <c r="BH20" s="152">
        <f t="shared" si="32"/>
        <v>100</v>
      </c>
      <c r="BI20" s="152">
        <f t="shared" si="32"/>
        <v>100</v>
      </c>
      <c r="BJ20" s="152">
        <f t="shared" si="32"/>
        <v>100</v>
      </c>
      <c r="BK20" s="152">
        <f t="shared" si="32"/>
        <v>100</v>
      </c>
      <c r="BL20" s="152">
        <f t="shared" si="32"/>
        <v>100</v>
      </c>
      <c r="BM20" s="152">
        <f t="shared" si="32"/>
        <v>100</v>
      </c>
      <c r="BN20" s="152">
        <f t="shared" si="32"/>
        <v>100</v>
      </c>
      <c r="BO20" s="152">
        <f t="shared" si="32"/>
        <v>100</v>
      </c>
      <c r="BP20" s="152">
        <f t="shared" si="32"/>
        <v>100</v>
      </c>
      <c r="BQ20" s="152">
        <f t="shared" si="32"/>
        <v>100</v>
      </c>
      <c r="BR20" s="152">
        <f t="shared" si="32"/>
        <v>100</v>
      </c>
      <c r="BS20" s="152">
        <f t="shared" si="32"/>
        <v>100</v>
      </c>
      <c r="BT20" s="152">
        <f t="shared" si="32"/>
        <v>100</v>
      </c>
      <c r="BU20" s="152">
        <f t="shared" si="32"/>
        <v>100</v>
      </c>
      <c r="BV20" s="152">
        <f t="shared" si="32"/>
        <v>100</v>
      </c>
      <c r="BW20" s="152">
        <f t="shared" si="32"/>
        <v>100</v>
      </c>
      <c r="BX20" s="152">
        <f t="shared" si="32"/>
        <v>100</v>
      </c>
      <c r="BY20" s="152">
        <f t="shared" si="32"/>
        <v>100</v>
      </c>
      <c r="BZ20" s="152">
        <f t="shared" si="32"/>
        <v>100</v>
      </c>
      <c r="CA20" s="152">
        <f t="shared" si="32"/>
        <v>100</v>
      </c>
      <c r="CB20" s="152">
        <f t="shared" si="32"/>
        <v>100</v>
      </c>
      <c r="CC20" s="152">
        <f t="shared" si="32"/>
        <v>100</v>
      </c>
      <c r="CD20" s="152">
        <f t="shared" si="32"/>
        <v>100</v>
      </c>
      <c r="CE20" s="152">
        <f t="shared" ref="CE20:CL20" si="33">INDEX($K:$P,ROW(),MATCH(CE$3,$K$2:$P$2,0))</f>
        <v>100</v>
      </c>
      <c r="CF20" s="152">
        <f t="shared" si="33"/>
        <v>100</v>
      </c>
      <c r="CG20" s="152">
        <f t="shared" si="33"/>
        <v>100</v>
      </c>
      <c r="CH20" s="152">
        <f t="shared" si="33"/>
        <v>100</v>
      </c>
      <c r="CI20" s="152">
        <f t="shared" si="33"/>
        <v>100</v>
      </c>
      <c r="CJ20" s="152">
        <f t="shared" si="33"/>
        <v>100</v>
      </c>
      <c r="CK20" s="152">
        <f t="shared" si="33"/>
        <v>100</v>
      </c>
      <c r="CL20" s="152">
        <f t="shared" si="33"/>
        <v>100</v>
      </c>
      <c r="CN20" s="60"/>
      <c r="CO20" s="152" t="e">
        <f t="shared" ref="CO20:DL20" si="34">INDEX($K:$P,ROW(),MATCH(CO$3,$K$2:$P$2,0))</f>
        <v>#N/A</v>
      </c>
      <c r="CP20" s="152" t="e">
        <f t="shared" si="34"/>
        <v>#N/A</v>
      </c>
      <c r="CQ20" s="152" t="e">
        <f t="shared" si="34"/>
        <v>#N/A</v>
      </c>
      <c r="CR20" s="152" t="e">
        <f t="shared" si="34"/>
        <v>#N/A</v>
      </c>
      <c r="CS20" s="152" t="e">
        <f t="shared" si="34"/>
        <v>#N/A</v>
      </c>
      <c r="CT20" s="152" t="e">
        <f t="shared" si="34"/>
        <v>#N/A</v>
      </c>
      <c r="CU20" s="152" t="e">
        <f t="shared" si="34"/>
        <v>#N/A</v>
      </c>
      <c r="CV20" s="152" t="e">
        <f t="shared" si="34"/>
        <v>#N/A</v>
      </c>
      <c r="CW20" s="152" t="e">
        <f t="shared" si="34"/>
        <v>#N/A</v>
      </c>
      <c r="CX20" s="152" t="e">
        <f t="shared" si="34"/>
        <v>#N/A</v>
      </c>
      <c r="CY20" s="152" t="e">
        <f t="shared" si="34"/>
        <v>#N/A</v>
      </c>
      <c r="CZ20" s="152" t="e">
        <f t="shared" si="34"/>
        <v>#N/A</v>
      </c>
      <c r="DA20" s="152" t="e">
        <f t="shared" si="34"/>
        <v>#N/A</v>
      </c>
      <c r="DB20" s="152" t="e">
        <f t="shared" si="34"/>
        <v>#N/A</v>
      </c>
      <c r="DC20" s="152" t="e">
        <f t="shared" si="34"/>
        <v>#N/A</v>
      </c>
      <c r="DD20" s="152" t="e">
        <f t="shared" si="34"/>
        <v>#N/A</v>
      </c>
      <c r="DE20" s="152" t="e">
        <f t="shared" si="34"/>
        <v>#N/A</v>
      </c>
      <c r="DF20" s="152" t="e">
        <f t="shared" si="34"/>
        <v>#N/A</v>
      </c>
      <c r="DG20" s="152" t="e">
        <f t="shared" si="34"/>
        <v>#N/A</v>
      </c>
      <c r="DH20" s="152" t="e">
        <f t="shared" si="34"/>
        <v>#N/A</v>
      </c>
      <c r="DI20" s="152" t="e">
        <f t="shared" si="34"/>
        <v>#N/A</v>
      </c>
      <c r="DJ20" s="152" t="e">
        <f t="shared" si="34"/>
        <v>#N/A</v>
      </c>
      <c r="DK20" s="152" t="e">
        <f t="shared" si="34"/>
        <v>#N/A</v>
      </c>
      <c r="DL20" s="152" t="e">
        <f t="shared" si="34"/>
        <v>#N/A</v>
      </c>
    </row>
    <row r="21" spans="1:116" x14ac:dyDescent="0.4">
      <c r="A21" s="31"/>
      <c r="B21" s="31"/>
      <c r="C21" s="31"/>
      <c r="D21" t="s">
        <v>944</v>
      </c>
      <c r="E21" s="8" t="str">
        <f t="shared" si="16"/>
        <v>21 GROWTH-PV</v>
      </c>
      <c r="G21" s="31"/>
      <c r="H21" s="31"/>
      <c r="I21" s="73"/>
      <c r="J21" s="73"/>
      <c r="K21" s="31"/>
      <c r="L21" s="31"/>
      <c r="M21" s="31"/>
      <c r="N21" s="31"/>
      <c r="O21" s="31"/>
      <c r="P21" s="31"/>
      <c r="R21" s="67"/>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row>
    <row r="22" spans="1:116" x14ac:dyDescent="0.4">
      <c r="A22" s="31"/>
      <c r="B22" s="31"/>
      <c r="C22" s="31"/>
      <c r="D22" t="s">
        <v>944</v>
      </c>
      <c r="E22" s="8" t="str">
        <f t="shared" si="16"/>
        <v>22 GROWTH-PV</v>
      </c>
      <c r="G22" s="129" t="s">
        <v>947</v>
      </c>
      <c r="H22" s="12" t="s">
        <v>942</v>
      </c>
      <c r="I22" s="73"/>
      <c r="J22" s="73"/>
      <c r="K22" s="31"/>
      <c r="L22" s="31"/>
      <c r="M22" s="31"/>
      <c r="N22" s="31"/>
      <c r="O22" s="31"/>
      <c r="P22" s="31"/>
      <c r="R22" s="67"/>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row>
    <row r="23" spans="1:116" hidden="1" outlineLevel="2" x14ac:dyDescent="0.4">
      <c r="A23" s="31"/>
      <c r="B23" s="31"/>
      <c r="C23" s="31"/>
      <c r="D23" t="s">
        <v>944</v>
      </c>
      <c r="E23" s="8" t="str">
        <f t="shared" si="16"/>
        <v>23 GROWTH-PV</v>
      </c>
      <c r="G23" s="465">
        <v>1</v>
      </c>
      <c r="H23" s="16">
        <v>0.04</v>
      </c>
      <c r="I23" s="73"/>
      <c r="J23" s="73"/>
      <c r="K23" s="15">
        <f t="shared" ref="K23:P32" si="35">SUMIF($4:$4,K$2,23:23)</f>
        <v>833.33333333333337</v>
      </c>
      <c r="L23" s="15">
        <f t="shared" si="35"/>
        <v>1666.6666666666667</v>
      </c>
      <c r="M23" s="15">
        <f t="shared" si="35"/>
        <v>1666.6666666666667</v>
      </c>
      <c r="N23" s="15">
        <f t="shared" si="35"/>
        <v>1666.6666666666667</v>
      </c>
      <c r="O23" s="15">
        <f t="shared" si="35"/>
        <v>1666.6666666666667</v>
      </c>
      <c r="P23" s="15">
        <f t="shared" si="35"/>
        <v>1666.6666666666667</v>
      </c>
      <c r="R23" s="67"/>
      <c r="S23" s="76">
        <f t="shared" ref="S23:AX23" si="36">+S$18</f>
        <v>833.33333333333337</v>
      </c>
      <c r="T23" s="76">
        <f t="shared" si="36"/>
        <v>833.33333333333337</v>
      </c>
      <c r="U23" s="76">
        <f t="shared" si="36"/>
        <v>833.33333333333337</v>
      </c>
      <c r="V23" s="76">
        <f t="shared" si="36"/>
        <v>833.33333333333337</v>
      </c>
      <c r="W23" s="76">
        <f t="shared" si="36"/>
        <v>833.33333333333337</v>
      </c>
      <c r="X23" s="76">
        <f t="shared" si="36"/>
        <v>833.33333333333337</v>
      </c>
      <c r="Y23" s="76">
        <f t="shared" si="36"/>
        <v>833.33333333333337</v>
      </c>
      <c r="Z23" s="76">
        <f t="shared" si="36"/>
        <v>833.33333333333337</v>
      </c>
      <c r="AA23" s="76">
        <f t="shared" si="36"/>
        <v>833.33333333333337</v>
      </c>
      <c r="AB23" s="76">
        <f t="shared" si="36"/>
        <v>833.33333333333337</v>
      </c>
      <c r="AC23" s="76">
        <f t="shared" si="36"/>
        <v>833.33333333333337</v>
      </c>
      <c r="AD23" s="76">
        <f t="shared" si="36"/>
        <v>833.33333333333337</v>
      </c>
      <c r="AE23" s="76">
        <f t="shared" si="36"/>
        <v>1666.6666666666667</v>
      </c>
      <c r="AF23" s="76">
        <f t="shared" si="36"/>
        <v>1666.6666666666667</v>
      </c>
      <c r="AG23" s="76">
        <f t="shared" si="36"/>
        <v>1666.6666666666667</v>
      </c>
      <c r="AH23" s="76">
        <f t="shared" si="36"/>
        <v>1666.6666666666667</v>
      </c>
      <c r="AI23" s="76">
        <f t="shared" si="36"/>
        <v>1666.6666666666667</v>
      </c>
      <c r="AJ23" s="76">
        <f t="shared" si="36"/>
        <v>1666.6666666666667</v>
      </c>
      <c r="AK23" s="76">
        <f t="shared" si="36"/>
        <v>1666.6666666666667</v>
      </c>
      <c r="AL23" s="76">
        <f t="shared" si="36"/>
        <v>1666.6666666666667</v>
      </c>
      <c r="AM23" s="76">
        <f t="shared" si="36"/>
        <v>1666.6666666666667</v>
      </c>
      <c r="AN23" s="76">
        <f t="shared" si="36"/>
        <v>1666.6666666666667</v>
      </c>
      <c r="AO23" s="76">
        <f t="shared" si="36"/>
        <v>1666.6666666666667</v>
      </c>
      <c r="AP23" s="76">
        <f t="shared" si="36"/>
        <v>1666.6666666666667</v>
      </c>
      <c r="AQ23" s="76">
        <f t="shared" si="36"/>
        <v>1666.6666666666667</v>
      </c>
      <c r="AR23" s="76">
        <f t="shared" si="36"/>
        <v>1666.6666666666667</v>
      </c>
      <c r="AS23" s="76">
        <f t="shared" si="36"/>
        <v>1666.6666666666667</v>
      </c>
      <c r="AT23" s="76">
        <f t="shared" si="36"/>
        <v>1666.6666666666667</v>
      </c>
      <c r="AU23" s="76">
        <f t="shared" si="36"/>
        <v>1666.6666666666667</v>
      </c>
      <c r="AV23" s="76">
        <f t="shared" si="36"/>
        <v>1666.6666666666667</v>
      </c>
      <c r="AW23" s="76">
        <f t="shared" si="36"/>
        <v>1666.6666666666667</v>
      </c>
      <c r="AX23" s="76">
        <f t="shared" si="36"/>
        <v>1666.6666666666667</v>
      </c>
      <c r="AY23" s="76">
        <f t="shared" ref="AY23:CD23" si="37">+AY$18</f>
        <v>1666.6666666666667</v>
      </c>
      <c r="AZ23" s="76">
        <f t="shared" si="37"/>
        <v>1666.6666666666667</v>
      </c>
      <c r="BA23" s="76">
        <f t="shared" si="37"/>
        <v>1666.6666666666667</v>
      </c>
      <c r="BB23" s="76">
        <f t="shared" si="37"/>
        <v>1666.6666666666667</v>
      </c>
      <c r="BC23" s="76">
        <f t="shared" si="37"/>
        <v>1666.6666666666667</v>
      </c>
      <c r="BD23" s="76">
        <f t="shared" si="37"/>
        <v>1666.6666666666667</v>
      </c>
      <c r="BE23" s="76">
        <f t="shared" si="37"/>
        <v>1666.6666666666667</v>
      </c>
      <c r="BF23" s="76">
        <f t="shared" si="37"/>
        <v>1666.6666666666667</v>
      </c>
      <c r="BG23" s="76">
        <f t="shared" si="37"/>
        <v>1666.6666666666667</v>
      </c>
      <c r="BH23" s="76">
        <f t="shared" si="37"/>
        <v>1666.6666666666667</v>
      </c>
      <c r="BI23" s="76">
        <f t="shared" si="37"/>
        <v>1666.6666666666667</v>
      </c>
      <c r="BJ23" s="76">
        <f t="shared" si="37"/>
        <v>1666.6666666666667</v>
      </c>
      <c r="BK23" s="76">
        <f t="shared" si="37"/>
        <v>1666.6666666666667</v>
      </c>
      <c r="BL23" s="76">
        <f t="shared" si="37"/>
        <v>1666.6666666666667</v>
      </c>
      <c r="BM23" s="76">
        <f t="shared" si="37"/>
        <v>1666.6666666666667</v>
      </c>
      <c r="BN23" s="76">
        <f t="shared" si="37"/>
        <v>1666.6666666666667</v>
      </c>
      <c r="BO23" s="76">
        <f t="shared" si="37"/>
        <v>1666.6666666666667</v>
      </c>
      <c r="BP23" s="76">
        <f t="shared" si="37"/>
        <v>1666.6666666666667</v>
      </c>
      <c r="BQ23" s="76">
        <f t="shared" si="37"/>
        <v>1666.6666666666667</v>
      </c>
      <c r="BR23" s="76">
        <f t="shared" si="37"/>
        <v>1666.6666666666667</v>
      </c>
      <c r="BS23" s="76">
        <f t="shared" si="37"/>
        <v>1666.6666666666667</v>
      </c>
      <c r="BT23" s="76">
        <f t="shared" si="37"/>
        <v>1666.6666666666667</v>
      </c>
      <c r="BU23" s="76">
        <f t="shared" si="37"/>
        <v>1666.6666666666667</v>
      </c>
      <c r="BV23" s="76">
        <f t="shared" si="37"/>
        <v>1666.6666666666667</v>
      </c>
      <c r="BW23" s="76">
        <f t="shared" si="37"/>
        <v>1666.6666666666667</v>
      </c>
      <c r="BX23" s="76">
        <f t="shared" si="37"/>
        <v>1666.6666666666667</v>
      </c>
      <c r="BY23" s="76">
        <f t="shared" si="37"/>
        <v>1666.6666666666667</v>
      </c>
      <c r="BZ23" s="76">
        <f t="shared" si="37"/>
        <v>1666.6666666666667</v>
      </c>
      <c r="CA23" s="76">
        <f t="shared" si="37"/>
        <v>1666.6666666666667</v>
      </c>
      <c r="CB23" s="76">
        <f t="shared" si="37"/>
        <v>1666.6666666666667</v>
      </c>
      <c r="CC23" s="76">
        <f t="shared" si="37"/>
        <v>1666.6666666666667</v>
      </c>
      <c r="CD23" s="76">
        <f t="shared" si="37"/>
        <v>1666.6666666666667</v>
      </c>
      <c r="CE23" s="76">
        <f t="shared" ref="CE23:CL23" si="38">+CE$18</f>
        <v>1666.6666666666667</v>
      </c>
      <c r="CF23" s="76">
        <f t="shared" si="38"/>
        <v>1666.6666666666667</v>
      </c>
      <c r="CG23" s="76">
        <f t="shared" si="38"/>
        <v>1666.6666666666667</v>
      </c>
      <c r="CH23" s="76">
        <f t="shared" si="38"/>
        <v>1666.6666666666667</v>
      </c>
      <c r="CI23" s="76">
        <f t="shared" si="38"/>
        <v>1666.6666666666667</v>
      </c>
      <c r="CJ23" s="76">
        <f t="shared" si="38"/>
        <v>1666.6666666666667</v>
      </c>
      <c r="CK23" s="76">
        <f t="shared" si="38"/>
        <v>1666.6666666666667</v>
      </c>
      <c r="CL23" s="76">
        <f t="shared" si="38"/>
        <v>1666.6666666666667</v>
      </c>
      <c r="CM23" s="76" t="e">
        <f ca="1">+INDIRECT(#REF!)</f>
        <v>#REF!</v>
      </c>
      <c r="CN23" s="76" t="e">
        <f ca="1">+INDIRECT(#REF!)</f>
        <v>#REF!</v>
      </c>
      <c r="CO23" s="76" t="e">
        <f t="shared" ref="CO23:DL23" si="39">+CO$18</f>
        <v>#N/A</v>
      </c>
      <c r="CP23" s="76" t="e">
        <f t="shared" si="39"/>
        <v>#N/A</v>
      </c>
      <c r="CQ23" s="76" t="e">
        <f t="shared" si="39"/>
        <v>#N/A</v>
      </c>
      <c r="CR23" s="76" t="e">
        <f t="shared" si="39"/>
        <v>#N/A</v>
      </c>
      <c r="CS23" s="76" t="e">
        <f t="shared" si="39"/>
        <v>#N/A</v>
      </c>
      <c r="CT23" s="76" t="e">
        <f t="shared" si="39"/>
        <v>#N/A</v>
      </c>
      <c r="CU23" s="76" t="e">
        <f t="shared" si="39"/>
        <v>#N/A</v>
      </c>
      <c r="CV23" s="76" t="e">
        <f t="shared" si="39"/>
        <v>#N/A</v>
      </c>
      <c r="CW23" s="76" t="e">
        <f t="shared" si="39"/>
        <v>#N/A</v>
      </c>
      <c r="CX23" s="76" t="e">
        <f t="shared" si="39"/>
        <v>#N/A</v>
      </c>
      <c r="CY23" s="76" t="e">
        <f t="shared" si="39"/>
        <v>#N/A</v>
      </c>
      <c r="CZ23" s="76" t="e">
        <f t="shared" si="39"/>
        <v>#N/A</v>
      </c>
      <c r="DA23" s="76" t="e">
        <f t="shared" si="39"/>
        <v>#N/A</v>
      </c>
      <c r="DB23" s="76" t="e">
        <f t="shared" si="39"/>
        <v>#N/A</v>
      </c>
      <c r="DC23" s="76" t="e">
        <f t="shared" si="39"/>
        <v>#N/A</v>
      </c>
      <c r="DD23" s="76" t="e">
        <f t="shared" si="39"/>
        <v>#N/A</v>
      </c>
      <c r="DE23" s="76" t="e">
        <f t="shared" si="39"/>
        <v>#N/A</v>
      </c>
      <c r="DF23" s="76" t="e">
        <f t="shared" si="39"/>
        <v>#N/A</v>
      </c>
      <c r="DG23" s="76" t="e">
        <f t="shared" si="39"/>
        <v>#N/A</v>
      </c>
      <c r="DH23" s="76" t="e">
        <f t="shared" si="39"/>
        <v>#N/A</v>
      </c>
      <c r="DI23" s="76" t="e">
        <f t="shared" si="39"/>
        <v>#N/A</v>
      </c>
      <c r="DJ23" s="76" t="e">
        <f t="shared" si="39"/>
        <v>#N/A</v>
      </c>
      <c r="DK23" s="76" t="e">
        <f t="shared" si="39"/>
        <v>#N/A</v>
      </c>
      <c r="DL23" s="76" t="e">
        <f t="shared" si="39"/>
        <v>#N/A</v>
      </c>
    </row>
    <row r="24" spans="1:116" hidden="1" outlineLevel="2" x14ac:dyDescent="0.4">
      <c r="A24" s="31"/>
      <c r="B24" s="31"/>
      <c r="C24" s="31"/>
      <c r="D24" t="s">
        <v>944</v>
      </c>
      <c r="E24" s="8" t="str">
        <f t="shared" si="16"/>
        <v>24 GROWTH-PV</v>
      </c>
      <c r="G24" s="465">
        <v>2</v>
      </c>
      <c r="H24" s="16">
        <f t="shared" ref="H24:H47" si="40">H23+1/25</f>
        <v>0.08</v>
      </c>
      <c r="I24" s="73"/>
      <c r="J24" s="73"/>
      <c r="K24" s="15">
        <f t="shared" si="35"/>
        <v>833.33333333333337</v>
      </c>
      <c r="L24" s="15">
        <f t="shared" si="35"/>
        <v>1666.6666666666667</v>
      </c>
      <c r="M24" s="15">
        <f t="shared" si="35"/>
        <v>1666.6666666666667</v>
      </c>
      <c r="N24" s="15">
        <f t="shared" si="35"/>
        <v>1666.6666666666667</v>
      </c>
      <c r="O24" s="15">
        <f t="shared" si="35"/>
        <v>1666.6666666666667</v>
      </c>
      <c r="P24" s="15">
        <f t="shared" si="35"/>
        <v>1666.6666666666667</v>
      </c>
      <c r="R24" s="67"/>
      <c r="S24" s="76">
        <f t="shared" ref="S24:AB33" si="41">+R23</f>
        <v>0</v>
      </c>
      <c r="T24" s="76">
        <f t="shared" si="41"/>
        <v>833.33333333333337</v>
      </c>
      <c r="U24" s="76">
        <f t="shared" si="41"/>
        <v>833.33333333333337</v>
      </c>
      <c r="V24" s="76">
        <f t="shared" si="41"/>
        <v>833.33333333333337</v>
      </c>
      <c r="W24" s="76">
        <f t="shared" si="41"/>
        <v>833.33333333333337</v>
      </c>
      <c r="X24" s="76">
        <f t="shared" si="41"/>
        <v>833.33333333333337</v>
      </c>
      <c r="Y24" s="76">
        <f t="shared" si="41"/>
        <v>833.33333333333337</v>
      </c>
      <c r="Z24" s="76">
        <f t="shared" si="41"/>
        <v>833.33333333333337</v>
      </c>
      <c r="AA24" s="76">
        <f t="shared" si="41"/>
        <v>833.33333333333337</v>
      </c>
      <c r="AB24" s="76">
        <f t="shared" si="41"/>
        <v>833.33333333333337</v>
      </c>
      <c r="AC24" s="76">
        <f t="shared" ref="AC24:AL33" si="42">+AB23</f>
        <v>833.33333333333337</v>
      </c>
      <c r="AD24" s="76">
        <f t="shared" si="42"/>
        <v>833.33333333333337</v>
      </c>
      <c r="AE24" s="76">
        <f t="shared" si="42"/>
        <v>833.33333333333337</v>
      </c>
      <c r="AF24" s="76">
        <f t="shared" si="42"/>
        <v>1666.6666666666667</v>
      </c>
      <c r="AG24" s="76">
        <f t="shared" si="42"/>
        <v>1666.6666666666667</v>
      </c>
      <c r="AH24" s="76">
        <f t="shared" si="42"/>
        <v>1666.6666666666667</v>
      </c>
      <c r="AI24" s="76">
        <f t="shared" si="42"/>
        <v>1666.6666666666667</v>
      </c>
      <c r="AJ24" s="76">
        <f t="shared" si="42"/>
        <v>1666.6666666666667</v>
      </c>
      <c r="AK24" s="76">
        <f t="shared" si="42"/>
        <v>1666.6666666666667</v>
      </c>
      <c r="AL24" s="76">
        <f t="shared" si="42"/>
        <v>1666.6666666666667</v>
      </c>
      <c r="AM24" s="76">
        <f t="shared" ref="AM24:AV33" si="43">+AL23</f>
        <v>1666.6666666666667</v>
      </c>
      <c r="AN24" s="76">
        <f t="shared" si="43"/>
        <v>1666.6666666666667</v>
      </c>
      <c r="AO24" s="76">
        <f t="shared" si="43"/>
        <v>1666.6666666666667</v>
      </c>
      <c r="AP24" s="76">
        <f t="shared" si="43"/>
        <v>1666.6666666666667</v>
      </c>
      <c r="AQ24" s="76">
        <f t="shared" si="43"/>
        <v>1666.6666666666667</v>
      </c>
      <c r="AR24" s="76">
        <f t="shared" si="43"/>
        <v>1666.6666666666667</v>
      </c>
      <c r="AS24" s="76">
        <f t="shared" si="43"/>
        <v>1666.6666666666667</v>
      </c>
      <c r="AT24" s="76">
        <f t="shared" si="43"/>
        <v>1666.6666666666667</v>
      </c>
      <c r="AU24" s="76">
        <f t="shared" si="43"/>
        <v>1666.6666666666667</v>
      </c>
      <c r="AV24" s="76">
        <f t="shared" si="43"/>
        <v>1666.6666666666667</v>
      </c>
      <c r="AW24" s="76">
        <f t="shared" ref="AW24:BF33" si="44">+AV23</f>
        <v>1666.6666666666667</v>
      </c>
      <c r="AX24" s="76">
        <f t="shared" si="44"/>
        <v>1666.6666666666667</v>
      </c>
      <c r="AY24" s="76">
        <f t="shared" si="44"/>
        <v>1666.6666666666667</v>
      </c>
      <c r="AZ24" s="76">
        <f t="shared" si="44"/>
        <v>1666.6666666666667</v>
      </c>
      <c r="BA24" s="76">
        <f t="shared" si="44"/>
        <v>1666.6666666666667</v>
      </c>
      <c r="BB24" s="76">
        <f t="shared" si="44"/>
        <v>1666.6666666666667</v>
      </c>
      <c r="BC24" s="76">
        <f t="shared" si="44"/>
        <v>1666.6666666666667</v>
      </c>
      <c r="BD24" s="76">
        <f t="shared" si="44"/>
        <v>1666.6666666666667</v>
      </c>
      <c r="BE24" s="76">
        <f t="shared" si="44"/>
        <v>1666.6666666666667</v>
      </c>
      <c r="BF24" s="76">
        <f t="shared" si="44"/>
        <v>1666.6666666666667</v>
      </c>
      <c r="BG24" s="76">
        <f t="shared" ref="BG24:BP33" si="45">+BF23</f>
        <v>1666.6666666666667</v>
      </c>
      <c r="BH24" s="76">
        <f t="shared" si="45"/>
        <v>1666.6666666666667</v>
      </c>
      <c r="BI24" s="76">
        <f t="shared" si="45"/>
        <v>1666.6666666666667</v>
      </c>
      <c r="BJ24" s="76">
        <f t="shared" si="45"/>
        <v>1666.6666666666667</v>
      </c>
      <c r="BK24" s="76">
        <f t="shared" si="45"/>
        <v>1666.6666666666667</v>
      </c>
      <c r="BL24" s="76">
        <f t="shared" si="45"/>
        <v>1666.6666666666667</v>
      </c>
      <c r="BM24" s="76">
        <f t="shared" si="45"/>
        <v>1666.6666666666667</v>
      </c>
      <c r="BN24" s="76">
        <f t="shared" si="45"/>
        <v>1666.6666666666667</v>
      </c>
      <c r="BO24" s="76">
        <f t="shared" si="45"/>
        <v>1666.6666666666667</v>
      </c>
      <c r="BP24" s="76">
        <f t="shared" si="45"/>
        <v>1666.6666666666667</v>
      </c>
      <c r="BQ24" s="76">
        <f t="shared" ref="BQ24:BZ33" si="46">+BP23</f>
        <v>1666.6666666666667</v>
      </c>
      <c r="BR24" s="76">
        <f t="shared" si="46"/>
        <v>1666.6666666666667</v>
      </c>
      <c r="BS24" s="76">
        <f t="shared" si="46"/>
        <v>1666.6666666666667</v>
      </c>
      <c r="BT24" s="76">
        <f t="shared" si="46"/>
        <v>1666.6666666666667</v>
      </c>
      <c r="BU24" s="76">
        <f t="shared" si="46"/>
        <v>1666.6666666666667</v>
      </c>
      <c r="BV24" s="76">
        <f t="shared" si="46"/>
        <v>1666.6666666666667</v>
      </c>
      <c r="BW24" s="76">
        <f t="shared" si="46"/>
        <v>1666.6666666666667</v>
      </c>
      <c r="BX24" s="76">
        <f t="shared" si="46"/>
        <v>1666.6666666666667</v>
      </c>
      <c r="BY24" s="76">
        <f t="shared" si="46"/>
        <v>1666.6666666666667</v>
      </c>
      <c r="BZ24" s="76">
        <f t="shared" si="46"/>
        <v>1666.6666666666667</v>
      </c>
      <c r="CA24" s="76">
        <f t="shared" ref="CA24:CJ33" si="47">+BZ23</f>
        <v>1666.6666666666667</v>
      </c>
      <c r="CB24" s="76">
        <f t="shared" si="47"/>
        <v>1666.6666666666667</v>
      </c>
      <c r="CC24" s="76">
        <f t="shared" si="47"/>
        <v>1666.6666666666667</v>
      </c>
      <c r="CD24" s="76">
        <f t="shared" si="47"/>
        <v>1666.6666666666667</v>
      </c>
      <c r="CE24" s="76">
        <f t="shared" si="47"/>
        <v>1666.6666666666667</v>
      </c>
      <c r="CF24" s="76">
        <f t="shared" si="47"/>
        <v>1666.6666666666667</v>
      </c>
      <c r="CG24" s="76">
        <f t="shared" si="47"/>
        <v>1666.6666666666667</v>
      </c>
      <c r="CH24" s="76">
        <f t="shared" si="47"/>
        <v>1666.6666666666667</v>
      </c>
      <c r="CI24" s="76">
        <f t="shared" si="47"/>
        <v>1666.6666666666667</v>
      </c>
      <c r="CJ24" s="76">
        <f t="shared" si="47"/>
        <v>1666.6666666666667</v>
      </c>
      <c r="CK24" s="76">
        <f t="shared" ref="CK24:CT33" si="48">+CJ23</f>
        <v>1666.6666666666667</v>
      </c>
      <c r="CL24" s="76">
        <f t="shared" si="48"/>
        <v>1666.6666666666667</v>
      </c>
      <c r="CM24" s="76">
        <f t="shared" si="48"/>
        <v>1666.6666666666667</v>
      </c>
      <c r="CN24" s="76" t="e">
        <f t="shared" ca="1" si="48"/>
        <v>#REF!</v>
      </c>
      <c r="CO24" s="76" t="e">
        <f t="shared" ca="1" si="48"/>
        <v>#REF!</v>
      </c>
      <c r="CP24" s="76" t="e">
        <f t="shared" si="48"/>
        <v>#N/A</v>
      </c>
      <c r="CQ24" s="76" t="e">
        <f t="shared" si="48"/>
        <v>#N/A</v>
      </c>
      <c r="CR24" s="76" t="e">
        <f t="shared" si="48"/>
        <v>#N/A</v>
      </c>
      <c r="CS24" s="76" t="e">
        <f t="shared" si="48"/>
        <v>#N/A</v>
      </c>
      <c r="CT24" s="76" t="e">
        <f t="shared" si="48"/>
        <v>#N/A</v>
      </c>
      <c r="CU24" s="76" t="e">
        <f t="shared" ref="CU24:DD33" si="49">+CT23</f>
        <v>#N/A</v>
      </c>
      <c r="CV24" s="76" t="e">
        <f t="shared" si="49"/>
        <v>#N/A</v>
      </c>
      <c r="CW24" s="76" t="e">
        <f t="shared" si="49"/>
        <v>#N/A</v>
      </c>
      <c r="CX24" s="76" t="e">
        <f t="shared" si="49"/>
        <v>#N/A</v>
      </c>
      <c r="CY24" s="76" t="e">
        <f t="shared" si="49"/>
        <v>#N/A</v>
      </c>
      <c r="CZ24" s="76" t="e">
        <f t="shared" si="49"/>
        <v>#N/A</v>
      </c>
      <c r="DA24" s="76" t="e">
        <f t="shared" si="49"/>
        <v>#N/A</v>
      </c>
      <c r="DB24" s="76" t="e">
        <f t="shared" si="49"/>
        <v>#N/A</v>
      </c>
      <c r="DC24" s="76" t="e">
        <f t="shared" si="49"/>
        <v>#N/A</v>
      </c>
      <c r="DD24" s="76" t="e">
        <f t="shared" si="49"/>
        <v>#N/A</v>
      </c>
      <c r="DE24" s="76" t="e">
        <f t="shared" ref="DE24:DL33" si="50">+DD23</f>
        <v>#N/A</v>
      </c>
      <c r="DF24" s="76" t="e">
        <f t="shared" si="50"/>
        <v>#N/A</v>
      </c>
      <c r="DG24" s="76" t="e">
        <f t="shared" si="50"/>
        <v>#N/A</v>
      </c>
      <c r="DH24" s="76" t="e">
        <f t="shared" si="50"/>
        <v>#N/A</v>
      </c>
      <c r="DI24" s="76" t="e">
        <f t="shared" si="50"/>
        <v>#N/A</v>
      </c>
      <c r="DJ24" s="76" t="e">
        <f t="shared" si="50"/>
        <v>#N/A</v>
      </c>
      <c r="DK24" s="76" t="e">
        <f t="shared" si="50"/>
        <v>#N/A</v>
      </c>
      <c r="DL24" s="76" t="e">
        <f t="shared" si="50"/>
        <v>#N/A</v>
      </c>
    </row>
    <row r="25" spans="1:116" hidden="1" outlineLevel="2" x14ac:dyDescent="0.4">
      <c r="A25" s="31"/>
      <c r="B25" s="31"/>
      <c r="C25" s="31"/>
      <c r="D25" t="s">
        <v>944</v>
      </c>
      <c r="E25" s="8" t="str">
        <f t="shared" si="16"/>
        <v>25 GROWTH-PV</v>
      </c>
      <c r="G25" s="465">
        <v>3</v>
      </c>
      <c r="H25" s="16">
        <f t="shared" si="40"/>
        <v>0.12</v>
      </c>
      <c r="I25" s="73"/>
      <c r="J25" s="73"/>
      <c r="K25" s="15">
        <f t="shared" si="35"/>
        <v>833.33333333333337</v>
      </c>
      <c r="L25" s="15">
        <f t="shared" si="35"/>
        <v>1666.6666666666667</v>
      </c>
      <c r="M25" s="15">
        <f t="shared" si="35"/>
        <v>1666.6666666666667</v>
      </c>
      <c r="N25" s="15">
        <f t="shared" si="35"/>
        <v>1666.6666666666667</v>
      </c>
      <c r="O25" s="15">
        <f t="shared" si="35"/>
        <v>1666.6666666666667</v>
      </c>
      <c r="P25" s="15">
        <f t="shared" si="35"/>
        <v>1666.6666666666667</v>
      </c>
      <c r="R25" s="67"/>
      <c r="S25" s="76">
        <f t="shared" si="41"/>
        <v>0</v>
      </c>
      <c r="T25" s="76">
        <f t="shared" si="41"/>
        <v>0</v>
      </c>
      <c r="U25" s="76">
        <f t="shared" si="41"/>
        <v>833.33333333333337</v>
      </c>
      <c r="V25" s="76">
        <f t="shared" si="41"/>
        <v>833.33333333333337</v>
      </c>
      <c r="W25" s="76">
        <f t="shared" si="41"/>
        <v>833.33333333333337</v>
      </c>
      <c r="X25" s="76">
        <f t="shared" si="41"/>
        <v>833.33333333333337</v>
      </c>
      <c r="Y25" s="76">
        <f t="shared" si="41"/>
        <v>833.33333333333337</v>
      </c>
      <c r="Z25" s="76">
        <f t="shared" si="41"/>
        <v>833.33333333333337</v>
      </c>
      <c r="AA25" s="76">
        <f t="shared" si="41"/>
        <v>833.33333333333337</v>
      </c>
      <c r="AB25" s="76">
        <f t="shared" si="41"/>
        <v>833.33333333333337</v>
      </c>
      <c r="AC25" s="76">
        <f t="shared" si="42"/>
        <v>833.33333333333337</v>
      </c>
      <c r="AD25" s="76">
        <f t="shared" si="42"/>
        <v>833.33333333333337</v>
      </c>
      <c r="AE25" s="76">
        <f t="shared" si="42"/>
        <v>833.33333333333337</v>
      </c>
      <c r="AF25" s="76">
        <f t="shared" si="42"/>
        <v>833.33333333333337</v>
      </c>
      <c r="AG25" s="76">
        <f t="shared" si="42"/>
        <v>1666.6666666666667</v>
      </c>
      <c r="AH25" s="76">
        <f t="shared" si="42"/>
        <v>1666.6666666666667</v>
      </c>
      <c r="AI25" s="76">
        <f t="shared" si="42"/>
        <v>1666.6666666666667</v>
      </c>
      <c r="AJ25" s="76">
        <f t="shared" si="42"/>
        <v>1666.6666666666667</v>
      </c>
      <c r="AK25" s="76">
        <f t="shared" si="42"/>
        <v>1666.6666666666667</v>
      </c>
      <c r="AL25" s="76">
        <f t="shared" si="42"/>
        <v>1666.6666666666667</v>
      </c>
      <c r="AM25" s="76">
        <f t="shared" si="43"/>
        <v>1666.6666666666667</v>
      </c>
      <c r="AN25" s="76">
        <f t="shared" si="43"/>
        <v>1666.6666666666667</v>
      </c>
      <c r="AO25" s="76">
        <f t="shared" si="43"/>
        <v>1666.6666666666667</v>
      </c>
      <c r="AP25" s="76">
        <f t="shared" si="43"/>
        <v>1666.6666666666667</v>
      </c>
      <c r="AQ25" s="76">
        <f t="shared" si="43"/>
        <v>1666.6666666666667</v>
      </c>
      <c r="AR25" s="76">
        <f t="shared" si="43"/>
        <v>1666.6666666666667</v>
      </c>
      <c r="AS25" s="76">
        <f t="shared" si="43"/>
        <v>1666.6666666666667</v>
      </c>
      <c r="AT25" s="76">
        <f t="shared" si="43"/>
        <v>1666.6666666666667</v>
      </c>
      <c r="AU25" s="76">
        <f t="shared" si="43"/>
        <v>1666.6666666666667</v>
      </c>
      <c r="AV25" s="76">
        <f t="shared" si="43"/>
        <v>1666.6666666666667</v>
      </c>
      <c r="AW25" s="76">
        <f t="shared" si="44"/>
        <v>1666.6666666666667</v>
      </c>
      <c r="AX25" s="76">
        <f t="shared" si="44"/>
        <v>1666.6666666666667</v>
      </c>
      <c r="AY25" s="76">
        <f t="shared" si="44"/>
        <v>1666.6666666666667</v>
      </c>
      <c r="AZ25" s="76">
        <f t="shared" si="44"/>
        <v>1666.6666666666667</v>
      </c>
      <c r="BA25" s="76">
        <f t="shared" si="44"/>
        <v>1666.6666666666667</v>
      </c>
      <c r="BB25" s="76">
        <f t="shared" si="44"/>
        <v>1666.6666666666667</v>
      </c>
      <c r="BC25" s="76">
        <f t="shared" si="44"/>
        <v>1666.6666666666667</v>
      </c>
      <c r="BD25" s="76">
        <f t="shared" si="44"/>
        <v>1666.6666666666667</v>
      </c>
      <c r="BE25" s="76">
        <f t="shared" si="44"/>
        <v>1666.6666666666667</v>
      </c>
      <c r="BF25" s="76">
        <f t="shared" si="44"/>
        <v>1666.6666666666667</v>
      </c>
      <c r="BG25" s="76">
        <f t="shared" si="45"/>
        <v>1666.6666666666667</v>
      </c>
      <c r="BH25" s="76">
        <f t="shared" si="45"/>
        <v>1666.6666666666667</v>
      </c>
      <c r="BI25" s="76">
        <f t="shared" si="45"/>
        <v>1666.6666666666667</v>
      </c>
      <c r="BJ25" s="76">
        <f t="shared" si="45"/>
        <v>1666.6666666666667</v>
      </c>
      <c r="BK25" s="76">
        <f t="shared" si="45"/>
        <v>1666.6666666666667</v>
      </c>
      <c r="BL25" s="76">
        <f t="shared" si="45"/>
        <v>1666.6666666666667</v>
      </c>
      <c r="BM25" s="76">
        <f t="shared" si="45"/>
        <v>1666.6666666666667</v>
      </c>
      <c r="BN25" s="76">
        <f t="shared" si="45"/>
        <v>1666.6666666666667</v>
      </c>
      <c r="BO25" s="76">
        <f t="shared" si="45"/>
        <v>1666.6666666666667</v>
      </c>
      <c r="BP25" s="76">
        <f t="shared" si="45"/>
        <v>1666.6666666666667</v>
      </c>
      <c r="BQ25" s="76">
        <f t="shared" si="46"/>
        <v>1666.6666666666667</v>
      </c>
      <c r="BR25" s="76">
        <f t="shared" si="46"/>
        <v>1666.6666666666667</v>
      </c>
      <c r="BS25" s="76">
        <f t="shared" si="46"/>
        <v>1666.6666666666667</v>
      </c>
      <c r="BT25" s="76">
        <f t="shared" si="46"/>
        <v>1666.6666666666667</v>
      </c>
      <c r="BU25" s="76">
        <f t="shared" si="46"/>
        <v>1666.6666666666667</v>
      </c>
      <c r="BV25" s="76">
        <f t="shared" si="46"/>
        <v>1666.6666666666667</v>
      </c>
      <c r="BW25" s="76">
        <f t="shared" si="46"/>
        <v>1666.6666666666667</v>
      </c>
      <c r="BX25" s="76">
        <f t="shared" si="46"/>
        <v>1666.6666666666667</v>
      </c>
      <c r="BY25" s="76">
        <f t="shared" si="46"/>
        <v>1666.6666666666667</v>
      </c>
      <c r="BZ25" s="76">
        <f t="shared" si="46"/>
        <v>1666.6666666666667</v>
      </c>
      <c r="CA25" s="76">
        <f t="shared" si="47"/>
        <v>1666.6666666666667</v>
      </c>
      <c r="CB25" s="76">
        <f t="shared" si="47"/>
        <v>1666.6666666666667</v>
      </c>
      <c r="CC25" s="76">
        <f t="shared" si="47"/>
        <v>1666.6666666666667</v>
      </c>
      <c r="CD25" s="76">
        <f t="shared" si="47"/>
        <v>1666.6666666666667</v>
      </c>
      <c r="CE25" s="76">
        <f t="shared" si="47"/>
        <v>1666.6666666666667</v>
      </c>
      <c r="CF25" s="76">
        <f t="shared" si="47"/>
        <v>1666.6666666666667</v>
      </c>
      <c r="CG25" s="76">
        <f t="shared" si="47"/>
        <v>1666.6666666666667</v>
      </c>
      <c r="CH25" s="76">
        <f t="shared" si="47"/>
        <v>1666.6666666666667</v>
      </c>
      <c r="CI25" s="76">
        <f t="shared" si="47"/>
        <v>1666.6666666666667</v>
      </c>
      <c r="CJ25" s="76">
        <f t="shared" si="47"/>
        <v>1666.6666666666667</v>
      </c>
      <c r="CK25" s="76">
        <f t="shared" si="48"/>
        <v>1666.6666666666667</v>
      </c>
      <c r="CL25" s="76">
        <f t="shared" si="48"/>
        <v>1666.6666666666667</v>
      </c>
      <c r="CM25" s="76">
        <f t="shared" si="48"/>
        <v>1666.6666666666667</v>
      </c>
      <c r="CN25" s="76">
        <f t="shared" si="48"/>
        <v>1666.6666666666667</v>
      </c>
      <c r="CO25" s="76" t="e">
        <f t="shared" ca="1" si="48"/>
        <v>#REF!</v>
      </c>
      <c r="CP25" s="76" t="e">
        <f t="shared" ca="1" si="48"/>
        <v>#REF!</v>
      </c>
      <c r="CQ25" s="76" t="e">
        <f t="shared" si="48"/>
        <v>#N/A</v>
      </c>
      <c r="CR25" s="76" t="e">
        <f t="shared" si="48"/>
        <v>#N/A</v>
      </c>
      <c r="CS25" s="76" t="e">
        <f t="shared" si="48"/>
        <v>#N/A</v>
      </c>
      <c r="CT25" s="76" t="e">
        <f t="shared" si="48"/>
        <v>#N/A</v>
      </c>
      <c r="CU25" s="76" t="e">
        <f t="shared" si="49"/>
        <v>#N/A</v>
      </c>
      <c r="CV25" s="76" t="e">
        <f t="shared" si="49"/>
        <v>#N/A</v>
      </c>
      <c r="CW25" s="76" t="e">
        <f t="shared" si="49"/>
        <v>#N/A</v>
      </c>
      <c r="CX25" s="76" t="e">
        <f t="shared" si="49"/>
        <v>#N/A</v>
      </c>
      <c r="CY25" s="76" t="e">
        <f t="shared" si="49"/>
        <v>#N/A</v>
      </c>
      <c r="CZ25" s="76" t="e">
        <f t="shared" si="49"/>
        <v>#N/A</v>
      </c>
      <c r="DA25" s="76" t="e">
        <f t="shared" si="49"/>
        <v>#N/A</v>
      </c>
      <c r="DB25" s="76" t="e">
        <f t="shared" si="49"/>
        <v>#N/A</v>
      </c>
      <c r="DC25" s="76" t="e">
        <f t="shared" si="49"/>
        <v>#N/A</v>
      </c>
      <c r="DD25" s="76" t="e">
        <f t="shared" si="49"/>
        <v>#N/A</v>
      </c>
      <c r="DE25" s="76" t="e">
        <f t="shared" si="50"/>
        <v>#N/A</v>
      </c>
      <c r="DF25" s="76" t="e">
        <f t="shared" si="50"/>
        <v>#N/A</v>
      </c>
      <c r="DG25" s="76" t="e">
        <f t="shared" si="50"/>
        <v>#N/A</v>
      </c>
      <c r="DH25" s="76" t="e">
        <f t="shared" si="50"/>
        <v>#N/A</v>
      </c>
      <c r="DI25" s="76" t="e">
        <f t="shared" si="50"/>
        <v>#N/A</v>
      </c>
      <c r="DJ25" s="76" t="e">
        <f t="shared" si="50"/>
        <v>#N/A</v>
      </c>
      <c r="DK25" s="76" t="e">
        <f t="shared" si="50"/>
        <v>#N/A</v>
      </c>
      <c r="DL25" s="76" t="e">
        <f t="shared" si="50"/>
        <v>#N/A</v>
      </c>
    </row>
    <row r="26" spans="1:116" hidden="1" outlineLevel="2" x14ac:dyDescent="0.4">
      <c r="A26" s="31"/>
      <c r="B26" s="31"/>
      <c r="C26" s="31"/>
      <c r="D26" t="s">
        <v>944</v>
      </c>
      <c r="E26" s="8" t="str">
        <f t="shared" si="16"/>
        <v>26 GROWTH-PV</v>
      </c>
      <c r="G26" s="465">
        <v>4</v>
      </c>
      <c r="H26" s="16">
        <f t="shared" si="40"/>
        <v>0.16</v>
      </c>
      <c r="I26" s="73"/>
      <c r="J26" s="73"/>
      <c r="K26" s="15">
        <f t="shared" si="35"/>
        <v>833.33333333333337</v>
      </c>
      <c r="L26" s="15">
        <f t="shared" si="35"/>
        <v>1666.6666666666667</v>
      </c>
      <c r="M26" s="15">
        <f t="shared" si="35"/>
        <v>1666.6666666666667</v>
      </c>
      <c r="N26" s="15">
        <f t="shared" si="35"/>
        <v>1666.6666666666667</v>
      </c>
      <c r="O26" s="15">
        <f t="shared" si="35"/>
        <v>1666.6666666666667</v>
      </c>
      <c r="P26" s="15">
        <f t="shared" si="35"/>
        <v>1666.6666666666667</v>
      </c>
      <c r="R26" s="67"/>
      <c r="S26" s="76">
        <f t="shared" si="41"/>
        <v>0</v>
      </c>
      <c r="T26" s="76">
        <f t="shared" si="41"/>
        <v>0</v>
      </c>
      <c r="U26" s="76">
        <f t="shared" si="41"/>
        <v>0</v>
      </c>
      <c r="V26" s="76">
        <f t="shared" si="41"/>
        <v>833.33333333333337</v>
      </c>
      <c r="W26" s="76">
        <f t="shared" si="41"/>
        <v>833.33333333333337</v>
      </c>
      <c r="X26" s="76">
        <f t="shared" si="41"/>
        <v>833.33333333333337</v>
      </c>
      <c r="Y26" s="76">
        <f t="shared" si="41"/>
        <v>833.33333333333337</v>
      </c>
      <c r="Z26" s="76">
        <f t="shared" si="41"/>
        <v>833.33333333333337</v>
      </c>
      <c r="AA26" s="76">
        <f t="shared" si="41"/>
        <v>833.33333333333337</v>
      </c>
      <c r="AB26" s="76">
        <f t="shared" si="41"/>
        <v>833.33333333333337</v>
      </c>
      <c r="AC26" s="76">
        <f t="shared" si="42"/>
        <v>833.33333333333337</v>
      </c>
      <c r="AD26" s="76">
        <f t="shared" si="42"/>
        <v>833.33333333333337</v>
      </c>
      <c r="AE26" s="76">
        <f t="shared" si="42"/>
        <v>833.33333333333337</v>
      </c>
      <c r="AF26" s="76">
        <f t="shared" si="42"/>
        <v>833.33333333333337</v>
      </c>
      <c r="AG26" s="76">
        <f t="shared" si="42"/>
        <v>833.33333333333337</v>
      </c>
      <c r="AH26" s="76">
        <f t="shared" si="42"/>
        <v>1666.6666666666667</v>
      </c>
      <c r="AI26" s="76">
        <f t="shared" si="42"/>
        <v>1666.6666666666667</v>
      </c>
      <c r="AJ26" s="76">
        <f t="shared" si="42"/>
        <v>1666.6666666666667</v>
      </c>
      <c r="AK26" s="76">
        <f t="shared" si="42"/>
        <v>1666.6666666666667</v>
      </c>
      <c r="AL26" s="76">
        <f t="shared" si="42"/>
        <v>1666.6666666666667</v>
      </c>
      <c r="AM26" s="76">
        <f t="shared" si="43"/>
        <v>1666.6666666666667</v>
      </c>
      <c r="AN26" s="76">
        <f t="shared" si="43"/>
        <v>1666.6666666666667</v>
      </c>
      <c r="AO26" s="76">
        <f t="shared" si="43"/>
        <v>1666.6666666666667</v>
      </c>
      <c r="AP26" s="76">
        <f t="shared" si="43"/>
        <v>1666.6666666666667</v>
      </c>
      <c r="AQ26" s="76">
        <f t="shared" si="43"/>
        <v>1666.6666666666667</v>
      </c>
      <c r="AR26" s="76">
        <f t="shared" si="43"/>
        <v>1666.6666666666667</v>
      </c>
      <c r="AS26" s="76">
        <f t="shared" si="43"/>
        <v>1666.6666666666667</v>
      </c>
      <c r="AT26" s="76">
        <f t="shared" si="43"/>
        <v>1666.6666666666667</v>
      </c>
      <c r="AU26" s="76">
        <f t="shared" si="43"/>
        <v>1666.6666666666667</v>
      </c>
      <c r="AV26" s="76">
        <f t="shared" si="43"/>
        <v>1666.6666666666667</v>
      </c>
      <c r="AW26" s="76">
        <f t="shared" si="44"/>
        <v>1666.6666666666667</v>
      </c>
      <c r="AX26" s="76">
        <f t="shared" si="44"/>
        <v>1666.6666666666667</v>
      </c>
      <c r="AY26" s="76">
        <f t="shared" si="44"/>
        <v>1666.6666666666667</v>
      </c>
      <c r="AZ26" s="76">
        <f t="shared" si="44"/>
        <v>1666.6666666666667</v>
      </c>
      <c r="BA26" s="76">
        <f t="shared" si="44"/>
        <v>1666.6666666666667</v>
      </c>
      <c r="BB26" s="76">
        <f t="shared" si="44"/>
        <v>1666.6666666666667</v>
      </c>
      <c r="BC26" s="76">
        <f t="shared" si="44"/>
        <v>1666.6666666666667</v>
      </c>
      <c r="BD26" s="76">
        <f t="shared" si="44"/>
        <v>1666.6666666666667</v>
      </c>
      <c r="BE26" s="76">
        <f t="shared" si="44"/>
        <v>1666.6666666666667</v>
      </c>
      <c r="BF26" s="76">
        <f t="shared" si="44"/>
        <v>1666.6666666666667</v>
      </c>
      <c r="BG26" s="76">
        <f t="shared" si="45"/>
        <v>1666.6666666666667</v>
      </c>
      <c r="BH26" s="76">
        <f t="shared" si="45"/>
        <v>1666.6666666666667</v>
      </c>
      <c r="BI26" s="76">
        <f t="shared" si="45"/>
        <v>1666.6666666666667</v>
      </c>
      <c r="BJ26" s="76">
        <f t="shared" si="45"/>
        <v>1666.6666666666667</v>
      </c>
      <c r="BK26" s="76">
        <f t="shared" si="45"/>
        <v>1666.6666666666667</v>
      </c>
      <c r="BL26" s="76">
        <f t="shared" si="45"/>
        <v>1666.6666666666667</v>
      </c>
      <c r="BM26" s="76">
        <f t="shared" si="45"/>
        <v>1666.6666666666667</v>
      </c>
      <c r="BN26" s="76">
        <f t="shared" si="45"/>
        <v>1666.6666666666667</v>
      </c>
      <c r="BO26" s="76">
        <f t="shared" si="45"/>
        <v>1666.6666666666667</v>
      </c>
      <c r="BP26" s="76">
        <f t="shared" si="45"/>
        <v>1666.6666666666667</v>
      </c>
      <c r="BQ26" s="76">
        <f t="shared" si="46"/>
        <v>1666.6666666666667</v>
      </c>
      <c r="BR26" s="76">
        <f t="shared" si="46"/>
        <v>1666.6666666666667</v>
      </c>
      <c r="BS26" s="76">
        <f t="shared" si="46"/>
        <v>1666.6666666666667</v>
      </c>
      <c r="BT26" s="76">
        <f t="shared" si="46"/>
        <v>1666.6666666666667</v>
      </c>
      <c r="BU26" s="76">
        <f t="shared" si="46"/>
        <v>1666.6666666666667</v>
      </c>
      <c r="BV26" s="76">
        <f t="shared" si="46"/>
        <v>1666.6666666666667</v>
      </c>
      <c r="BW26" s="76">
        <f t="shared" si="46"/>
        <v>1666.6666666666667</v>
      </c>
      <c r="BX26" s="76">
        <f t="shared" si="46"/>
        <v>1666.6666666666667</v>
      </c>
      <c r="BY26" s="76">
        <f t="shared" si="46"/>
        <v>1666.6666666666667</v>
      </c>
      <c r="BZ26" s="76">
        <f t="shared" si="46"/>
        <v>1666.6666666666667</v>
      </c>
      <c r="CA26" s="76">
        <f t="shared" si="47"/>
        <v>1666.6666666666667</v>
      </c>
      <c r="CB26" s="76">
        <f t="shared" si="47"/>
        <v>1666.6666666666667</v>
      </c>
      <c r="CC26" s="76">
        <f t="shared" si="47"/>
        <v>1666.6666666666667</v>
      </c>
      <c r="CD26" s="76">
        <f t="shared" si="47"/>
        <v>1666.6666666666667</v>
      </c>
      <c r="CE26" s="76">
        <f t="shared" si="47"/>
        <v>1666.6666666666667</v>
      </c>
      <c r="CF26" s="76">
        <f t="shared" si="47"/>
        <v>1666.6666666666667</v>
      </c>
      <c r="CG26" s="76">
        <f t="shared" si="47"/>
        <v>1666.6666666666667</v>
      </c>
      <c r="CH26" s="76">
        <f t="shared" si="47"/>
        <v>1666.6666666666667</v>
      </c>
      <c r="CI26" s="76">
        <f t="shared" si="47"/>
        <v>1666.6666666666667</v>
      </c>
      <c r="CJ26" s="76">
        <f t="shared" si="47"/>
        <v>1666.6666666666667</v>
      </c>
      <c r="CK26" s="76">
        <f t="shared" si="48"/>
        <v>1666.6666666666667</v>
      </c>
      <c r="CL26" s="76">
        <f t="shared" si="48"/>
        <v>1666.6666666666667</v>
      </c>
      <c r="CM26" s="76">
        <f t="shared" si="48"/>
        <v>1666.6666666666667</v>
      </c>
      <c r="CN26" s="76">
        <f t="shared" si="48"/>
        <v>1666.6666666666667</v>
      </c>
      <c r="CO26" s="76">
        <f t="shared" si="48"/>
        <v>1666.6666666666667</v>
      </c>
      <c r="CP26" s="76" t="e">
        <f t="shared" ca="1" si="48"/>
        <v>#REF!</v>
      </c>
      <c r="CQ26" s="76" t="e">
        <f t="shared" ca="1" si="48"/>
        <v>#REF!</v>
      </c>
      <c r="CR26" s="76" t="e">
        <f t="shared" si="48"/>
        <v>#N/A</v>
      </c>
      <c r="CS26" s="76" t="e">
        <f t="shared" si="48"/>
        <v>#N/A</v>
      </c>
      <c r="CT26" s="76" t="e">
        <f t="shared" si="48"/>
        <v>#N/A</v>
      </c>
      <c r="CU26" s="76" t="e">
        <f t="shared" si="49"/>
        <v>#N/A</v>
      </c>
      <c r="CV26" s="76" t="e">
        <f t="shared" si="49"/>
        <v>#N/A</v>
      </c>
      <c r="CW26" s="76" t="e">
        <f t="shared" si="49"/>
        <v>#N/A</v>
      </c>
      <c r="CX26" s="76" t="e">
        <f t="shared" si="49"/>
        <v>#N/A</v>
      </c>
      <c r="CY26" s="76" t="e">
        <f t="shared" si="49"/>
        <v>#N/A</v>
      </c>
      <c r="CZ26" s="76" t="e">
        <f t="shared" si="49"/>
        <v>#N/A</v>
      </c>
      <c r="DA26" s="76" t="e">
        <f t="shared" si="49"/>
        <v>#N/A</v>
      </c>
      <c r="DB26" s="76" t="e">
        <f t="shared" si="49"/>
        <v>#N/A</v>
      </c>
      <c r="DC26" s="76" t="e">
        <f t="shared" si="49"/>
        <v>#N/A</v>
      </c>
      <c r="DD26" s="76" t="e">
        <f t="shared" si="49"/>
        <v>#N/A</v>
      </c>
      <c r="DE26" s="76" t="e">
        <f t="shared" si="50"/>
        <v>#N/A</v>
      </c>
      <c r="DF26" s="76" t="e">
        <f t="shared" si="50"/>
        <v>#N/A</v>
      </c>
      <c r="DG26" s="76" t="e">
        <f t="shared" si="50"/>
        <v>#N/A</v>
      </c>
      <c r="DH26" s="76" t="e">
        <f t="shared" si="50"/>
        <v>#N/A</v>
      </c>
      <c r="DI26" s="76" t="e">
        <f t="shared" si="50"/>
        <v>#N/A</v>
      </c>
      <c r="DJ26" s="76" t="e">
        <f t="shared" si="50"/>
        <v>#N/A</v>
      </c>
      <c r="DK26" s="76" t="e">
        <f t="shared" si="50"/>
        <v>#N/A</v>
      </c>
      <c r="DL26" s="76" t="e">
        <f t="shared" si="50"/>
        <v>#N/A</v>
      </c>
    </row>
    <row r="27" spans="1:116" hidden="1" outlineLevel="2" x14ac:dyDescent="0.4">
      <c r="A27" s="31"/>
      <c r="B27" s="31"/>
      <c r="C27" s="31"/>
      <c r="D27" t="s">
        <v>944</v>
      </c>
      <c r="E27" s="8" t="str">
        <f t="shared" si="16"/>
        <v>27 GROWTH-PV</v>
      </c>
      <c r="G27" s="465">
        <v>5</v>
      </c>
      <c r="H27" s="16">
        <f t="shared" si="40"/>
        <v>0.2</v>
      </c>
      <c r="I27" s="73"/>
      <c r="J27" s="73"/>
      <c r="K27" s="15">
        <f t="shared" si="35"/>
        <v>833.33333333333337</v>
      </c>
      <c r="L27" s="15">
        <f t="shared" si="35"/>
        <v>1666.6666666666667</v>
      </c>
      <c r="M27" s="15">
        <f t="shared" si="35"/>
        <v>1666.6666666666667</v>
      </c>
      <c r="N27" s="15">
        <f t="shared" si="35"/>
        <v>1666.6666666666667</v>
      </c>
      <c r="O27" s="15">
        <f t="shared" si="35"/>
        <v>1666.6666666666667</v>
      </c>
      <c r="P27" s="15">
        <f t="shared" si="35"/>
        <v>1666.6666666666667</v>
      </c>
      <c r="R27" s="67"/>
      <c r="S27" s="76">
        <f t="shared" si="41"/>
        <v>0</v>
      </c>
      <c r="T27" s="76">
        <f t="shared" si="41"/>
        <v>0</v>
      </c>
      <c r="U27" s="76">
        <f t="shared" si="41"/>
        <v>0</v>
      </c>
      <c r="V27" s="76">
        <f t="shared" si="41"/>
        <v>0</v>
      </c>
      <c r="W27" s="76">
        <f t="shared" si="41"/>
        <v>833.33333333333337</v>
      </c>
      <c r="X27" s="76">
        <f t="shared" si="41"/>
        <v>833.33333333333337</v>
      </c>
      <c r="Y27" s="76">
        <f t="shared" si="41"/>
        <v>833.33333333333337</v>
      </c>
      <c r="Z27" s="76">
        <f t="shared" si="41"/>
        <v>833.33333333333337</v>
      </c>
      <c r="AA27" s="76">
        <f t="shared" si="41"/>
        <v>833.33333333333337</v>
      </c>
      <c r="AB27" s="76">
        <f t="shared" si="41"/>
        <v>833.33333333333337</v>
      </c>
      <c r="AC27" s="76">
        <f t="shared" si="42"/>
        <v>833.33333333333337</v>
      </c>
      <c r="AD27" s="76">
        <f t="shared" si="42"/>
        <v>833.33333333333337</v>
      </c>
      <c r="AE27" s="76">
        <f t="shared" si="42"/>
        <v>833.33333333333337</v>
      </c>
      <c r="AF27" s="76">
        <f t="shared" si="42"/>
        <v>833.33333333333337</v>
      </c>
      <c r="AG27" s="76">
        <f t="shared" si="42"/>
        <v>833.33333333333337</v>
      </c>
      <c r="AH27" s="76">
        <f t="shared" si="42"/>
        <v>833.33333333333337</v>
      </c>
      <c r="AI27" s="76">
        <f t="shared" si="42"/>
        <v>1666.6666666666667</v>
      </c>
      <c r="AJ27" s="76">
        <f t="shared" si="42"/>
        <v>1666.6666666666667</v>
      </c>
      <c r="AK27" s="76">
        <f t="shared" si="42"/>
        <v>1666.6666666666667</v>
      </c>
      <c r="AL27" s="76">
        <f t="shared" si="42"/>
        <v>1666.6666666666667</v>
      </c>
      <c r="AM27" s="76">
        <f t="shared" si="43"/>
        <v>1666.6666666666667</v>
      </c>
      <c r="AN27" s="76">
        <f t="shared" si="43"/>
        <v>1666.6666666666667</v>
      </c>
      <c r="AO27" s="76">
        <f t="shared" si="43"/>
        <v>1666.6666666666667</v>
      </c>
      <c r="AP27" s="76">
        <f t="shared" si="43"/>
        <v>1666.6666666666667</v>
      </c>
      <c r="AQ27" s="76">
        <f t="shared" si="43"/>
        <v>1666.6666666666667</v>
      </c>
      <c r="AR27" s="76">
        <f t="shared" si="43"/>
        <v>1666.6666666666667</v>
      </c>
      <c r="AS27" s="76">
        <f t="shared" si="43"/>
        <v>1666.6666666666667</v>
      </c>
      <c r="AT27" s="76">
        <f t="shared" si="43"/>
        <v>1666.6666666666667</v>
      </c>
      <c r="AU27" s="76">
        <f t="shared" si="43"/>
        <v>1666.6666666666667</v>
      </c>
      <c r="AV27" s="76">
        <f t="shared" si="43"/>
        <v>1666.6666666666667</v>
      </c>
      <c r="AW27" s="76">
        <f t="shared" si="44"/>
        <v>1666.6666666666667</v>
      </c>
      <c r="AX27" s="76">
        <f t="shared" si="44"/>
        <v>1666.6666666666667</v>
      </c>
      <c r="AY27" s="76">
        <f t="shared" si="44"/>
        <v>1666.6666666666667</v>
      </c>
      <c r="AZ27" s="76">
        <f t="shared" si="44"/>
        <v>1666.6666666666667</v>
      </c>
      <c r="BA27" s="76">
        <f t="shared" si="44"/>
        <v>1666.6666666666667</v>
      </c>
      <c r="BB27" s="76">
        <f t="shared" si="44"/>
        <v>1666.6666666666667</v>
      </c>
      <c r="BC27" s="76">
        <f t="shared" si="44"/>
        <v>1666.6666666666667</v>
      </c>
      <c r="BD27" s="76">
        <f t="shared" si="44"/>
        <v>1666.6666666666667</v>
      </c>
      <c r="BE27" s="76">
        <f t="shared" si="44"/>
        <v>1666.6666666666667</v>
      </c>
      <c r="BF27" s="76">
        <f t="shared" si="44"/>
        <v>1666.6666666666667</v>
      </c>
      <c r="BG27" s="76">
        <f t="shared" si="45"/>
        <v>1666.6666666666667</v>
      </c>
      <c r="BH27" s="76">
        <f t="shared" si="45"/>
        <v>1666.6666666666667</v>
      </c>
      <c r="BI27" s="76">
        <f t="shared" si="45"/>
        <v>1666.6666666666667</v>
      </c>
      <c r="BJ27" s="76">
        <f t="shared" si="45"/>
        <v>1666.6666666666667</v>
      </c>
      <c r="BK27" s="76">
        <f t="shared" si="45"/>
        <v>1666.6666666666667</v>
      </c>
      <c r="BL27" s="76">
        <f t="shared" si="45"/>
        <v>1666.6666666666667</v>
      </c>
      <c r="BM27" s="76">
        <f t="shared" si="45"/>
        <v>1666.6666666666667</v>
      </c>
      <c r="BN27" s="76">
        <f t="shared" si="45"/>
        <v>1666.6666666666667</v>
      </c>
      <c r="BO27" s="76">
        <f t="shared" si="45"/>
        <v>1666.6666666666667</v>
      </c>
      <c r="BP27" s="76">
        <f t="shared" si="45"/>
        <v>1666.6666666666667</v>
      </c>
      <c r="BQ27" s="76">
        <f t="shared" si="46"/>
        <v>1666.6666666666667</v>
      </c>
      <c r="BR27" s="76">
        <f t="shared" si="46"/>
        <v>1666.6666666666667</v>
      </c>
      <c r="BS27" s="76">
        <f t="shared" si="46"/>
        <v>1666.6666666666667</v>
      </c>
      <c r="BT27" s="76">
        <f t="shared" si="46"/>
        <v>1666.6666666666667</v>
      </c>
      <c r="BU27" s="76">
        <f t="shared" si="46"/>
        <v>1666.6666666666667</v>
      </c>
      <c r="BV27" s="76">
        <f t="shared" si="46"/>
        <v>1666.6666666666667</v>
      </c>
      <c r="BW27" s="76">
        <f t="shared" si="46"/>
        <v>1666.6666666666667</v>
      </c>
      <c r="BX27" s="76">
        <f t="shared" si="46"/>
        <v>1666.6666666666667</v>
      </c>
      <c r="BY27" s="76">
        <f t="shared" si="46"/>
        <v>1666.6666666666667</v>
      </c>
      <c r="BZ27" s="76">
        <f t="shared" si="46"/>
        <v>1666.6666666666667</v>
      </c>
      <c r="CA27" s="76">
        <f t="shared" si="47"/>
        <v>1666.6666666666667</v>
      </c>
      <c r="CB27" s="76">
        <f t="shared" si="47"/>
        <v>1666.6666666666667</v>
      </c>
      <c r="CC27" s="76">
        <f t="shared" si="47"/>
        <v>1666.6666666666667</v>
      </c>
      <c r="CD27" s="76">
        <f t="shared" si="47"/>
        <v>1666.6666666666667</v>
      </c>
      <c r="CE27" s="76">
        <f t="shared" si="47"/>
        <v>1666.6666666666667</v>
      </c>
      <c r="CF27" s="76">
        <f t="shared" si="47"/>
        <v>1666.6666666666667</v>
      </c>
      <c r="CG27" s="76">
        <f t="shared" si="47"/>
        <v>1666.6666666666667</v>
      </c>
      <c r="CH27" s="76">
        <f t="shared" si="47"/>
        <v>1666.6666666666667</v>
      </c>
      <c r="CI27" s="76">
        <f t="shared" si="47"/>
        <v>1666.6666666666667</v>
      </c>
      <c r="CJ27" s="76">
        <f t="shared" si="47"/>
        <v>1666.6666666666667</v>
      </c>
      <c r="CK27" s="76">
        <f t="shared" si="48"/>
        <v>1666.6666666666667</v>
      </c>
      <c r="CL27" s="76">
        <f t="shared" si="48"/>
        <v>1666.6666666666667</v>
      </c>
      <c r="CM27" s="76">
        <f t="shared" si="48"/>
        <v>1666.6666666666667</v>
      </c>
      <c r="CN27" s="76">
        <f t="shared" si="48"/>
        <v>1666.6666666666667</v>
      </c>
      <c r="CO27" s="76">
        <f t="shared" si="48"/>
        <v>1666.6666666666667</v>
      </c>
      <c r="CP27" s="76">
        <f t="shared" si="48"/>
        <v>1666.6666666666667</v>
      </c>
      <c r="CQ27" s="76" t="e">
        <f t="shared" ca="1" si="48"/>
        <v>#REF!</v>
      </c>
      <c r="CR27" s="76" t="e">
        <f t="shared" ca="1" si="48"/>
        <v>#REF!</v>
      </c>
      <c r="CS27" s="76" t="e">
        <f t="shared" si="48"/>
        <v>#N/A</v>
      </c>
      <c r="CT27" s="76" t="e">
        <f t="shared" si="48"/>
        <v>#N/A</v>
      </c>
      <c r="CU27" s="76" t="e">
        <f t="shared" si="49"/>
        <v>#N/A</v>
      </c>
      <c r="CV27" s="76" t="e">
        <f t="shared" si="49"/>
        <v>#N/A</v>
      </c>
      <c r="CW27" s="76" t="e">
        <f t="shared" si="49"/>
        <v>#N/A</v>
      </c>
      <c r="CX27" s="76" t="e">
        <f t="shared" si="49"/>
        <v>#N/A</v>
      </c>
      <c r="CY27" s="76" t="e">
        <f t="shared" si="49"/>
        <v>#N/A</v>
      </c>
      <c r="CZ27" s="76" t="e">
        <f t="shared" si="49"/>
        <v>#N/A</v>
      </c>
      <c r="DA27" s="76" t="e">
        <f t="shared" si="49"/>
        <v>#N/A</v>
      </c>
      <c r="DB27" s="76" t="e">
        <f t="shared" si="49"/>
        <v>#N/A</v>
      </c>
      <c r="DC27" s="76" t="e">
        <f t="shared" si="49"/>
        <v>#N/A</v>
      </c>
      <c r="DD27" s="76" t="e">
        <f t="shared" si="49"/>
        <v>#N/A</v>
      </c>
      <c r="DE27" s="76" t="e">
        <f t="shared" si="50"/>
        <v>#N/A</v>
      </c>
      <c r="DF27" s="76" t="e">
        <f t="shared" si="50"/>
        <v>#N/A</v>
      </c>
      <c r="DG27" s="76" t="e">
        <f t="shared" si="50"/>
        <v>#N/A</v>
      </c>
      <c r="DH27" s="76" t="e">
        <f t="shared" si="50"/>
        <v>#N/A</v>
      </c>
      <c r="DI27" s="76" t="e">
        <f t="shared" si="50"/>
        <v>#N/A</v>
      </c>
      <c r="DJ27" s="76" t="e">
        <f t="shared" si="50"/>
        <v>#N/A</v>
      </c>
      <c r="DK27" s="76" t="e">
        <f t="shared" si="50"/>
        <v>#N/A</v>
      </c>
      <c r="DL27" s="76" t="e">
        <f t="shared" si="50"/>
        <v>#N/A</v>
      </c>
    </row>
    <row r="28" spans="1:116" hidden="1" outlineLevel="2" x14ac:dyDescent="0.4">
      <c r="A28" s="31"/>
      <c r="B28" s="31"/>
      <c r="C28" s="31"/>
      <c r="D28" t="s">
        <v>944</v>
      </c>
      <c r="E28" s="8" t="str">
        <f t="shared" si="16"/>
        <v>28 GROWTH-PV</v>
      </c>
      <c r="G28" s="465">
        <v>6</v>
      </c>
      <c r="H28" s="16">
        <f t="shared" si="40"/>
        <v>0.24000000000000002</v>
      </c>
      <c r="I28" s="73"/>
      <c r="J28" s="73"/>
      <c r="K28" s="15">
        <f t="shared" si="35"/>
        <v>833.33333333333337</v>
      </c>
      <c r="L28" s="15">
        <f t="shared" si="35"/>
        <v>1666.6666666666667</v>
      </c>
      <c r="M28" s="15">
        <f t="shared" si="35"/>
        <v>1666.6666666666667</v>
      </c>
      <c r="N28" s="15">
        <f t="shared" si="35"/>
        <v>1666.6666666666667</v>
      </c>
      <c r="O28" s="15">
        <f t="shared" si="35"/>
        <v>1666.6666666666667</v>
      </c>
      <c r="P28" s="15">
        <f t="shared" si="35"/>
        <v>1666.6666666666667</v>
      </c>
      <c r="R28" s="67"/>
      <c r="S28" s="76">
        <f t="shared" si="41"/>
        <v>0</v>
      </c>
      <c r="T28" s="76">
        <f t="shared" si="41"/>
        <v>0</v>
      </c>
      <c r="U28" s="76">
        <f t="shared" si="41"/>
        <v>0</v>
      </c>
      <c r="V28" s="76">
        <f t="shared" si="41"/>
        <v>0</v>
      </c>
      <c r="W28" s="76">
        <f t="shared" si="41"/>
        <v>0</v>
      </c>
      <c r="X28" s="76">
        <f t="shared" si="41"/>
        <v>833.33333333333337</v>
      </c>
      <c r="Y28" s="76">
        <f t="shared" si="41"/>
        <v>833.33333333333337</v>
      </c>
      <c r="Z28" s="76">
        <f t="shared" si="41"/>
        <v>833.33333333333337</v>
      </c>
      <c r="AA28" s="76">
        <f t="shared" si="41"/>
        <v>833.33333333333337</v>
      </c>
      <c r="AB28" s="76">
        <f t="shared" si="41"/>
        <v>833.33333333333337</v>
      </c>
      <c r="AC28" s="76">
        <f t="shared" si="42"/>
        <v>833.33333333333337</v>
      </c>
      <c r="AD28" s="76">
        <f t="shared" si="42"/>
        <v>833.33333333333337</v>
      </c>
      <c r="AE28" s="76">
        <f t="shared" si="42"/>
        <v>833.33333333333337</v>
      </c>
      <c r="AF28" s="76">
        <f t="shared" si="42"/>
        <v>833.33333333333337</v>
      </c>
      <c r="AG28" s="76">
        <f t="shared" si="42"/>
        <v>833.33333333333337</v>
      </c>
      <c r="AH28" s="76">
        <f t="shared" si="42"/>
        <v>833.33333333333337</v>
      </c>
      <c r="AI28" s="76">
        <f t="shared" si="42"/>
        <v>833.33333333333337</v>
      </c>
      <c r="AJ28" s="76">
        <f t="shared" si="42"/>
        <v>1666.6666666666667</v>
      </c>
      <c r="AK28" s="76">
        <f t="shared" si="42"/>
        <v>1666.6666666666667</v>
      </c>
      <c r="AL28" s="76">
        <f t="shared" si="42"/>
        <v>1666.6666666666667</v>
      </c>
      <c r="AM28" s="76">
        <f t="shared" si="43"/>
        <v>1666.6666666666667</v>
      </c>
      <c r="AN28" s="76">
        <f t="shared" si="43"/>
        <v>1666.6666666666667</v>
      </c>
      <c r="AO28" s="76">
        <f t="shared" si="43"/>
        <v>1666.6666666666667</v>
      </c>
      <c r="AP28" s="76">
        <f t="shared" si="43"/>
        <v>1666.6666666666667</v>
      </c>
      <c r="AQ28" s="76">
        <f t="shared" si="43"/>
        <v>1666.6666666666667</v>
      </c>
      <c r="AR28" s="76">
        <f t="shared" si="43"/>
        <v>1666.6666666666667</v>
      </c>
      <c r="AS28" s="76">
        <f t="shared" si="43"/>
        <v>1666.6666666666667</v>
      </c>
      <c r="AT28" s="76">
        <f t="shared" si="43"/>
        <v>1666.6666666666667</v>
      </c>
      <c r="AU28" s="76">
        <f t="shared" si="43"/>
        <v>1666.6666666666667</v>
      </c>
      <c r="AV28" s="76">
        <f t="shared" si="43"/>
        <v>1666.6666666666667</v>
      </c>
      <c r="AW28" s="76">
        <f t="shared" si="44"/>
        <v>1666.6666666666667</v>
      </c>
      <c r="AX28" s="76">
        <f t="shared" si="44"/>
        <v>1666.6666666666667</v>
      </c>
      <c r="AY28" s="76">
        <f t="shared" si="44"/>
        <v>1666.6666666666667</v>
      </c>
      <c r="AZ28" s="76">
        <f t="shared" si="44"/>
        <v>1666.6666666666667</v>
      </c>
      <c r="BA28" s="76">
        <f t="shared" si="44"/>
        <v>1666.6666666666667</v>
      </c>
      <c r="BB28" s="76">
        <f t="shared" si="44"/>
        <v>1666.6666666666667</v>
      </c>
      <c r="BC28" s="76">
        <f t="shared" si="44"/>
        <v>1666.6666666666667</v>
      </c>
      <c r="BD28" s="76">
        <f t="shared" si="44"/>
        <v>1666.6666666666667</v>
      </c>
      <c r="BE28" s="76">
        <f t="shared" si="44"/>
        <v>1666.6666666666667</v>
      </c>
      <c r="BF28" s="76">
        <f t="shared" si="44"/>
        <v>1666.6666666666667</v>
      </c>
      <c r="BG28" s="76">
        <f t="shared" si="45"/>
        <v>1666.6666666666667</v>
      </c>
      <c r="BH28" s="76">
        <f t="shared" si="45"/>
        <v>1666.6666666666667</v>
      </c>
      <c r="BI28" s="76">
        <f t="shared" si="45"/>
        <v>1666.6666666666667</v>
      </c>
      <c r="BJ28" s="76">
        <f t="shared" si="45"/>
        <v>1666.6666666666667</v>
      </c>
      <c r="BK28" s="76">
        <f t="shared" si="45"/>
        <v>1666.6666666666667</v>
      </c>
      <c r="BL28" s="76">
        <f t="shared" si="45"/>
        <v>1666.6666666666667</v>
      </c>
      <c r="BM28" s="76">
        <f t="shared" si="45"/>
        <v>1666.6666666666667</v>
      </c>
      <c r="BN28" s="76">
        <f t="shared" si="45"/>
        <v>1666.6666666666667</v>
      </c>
      <c r="BO28" s="76">
        <f t="shared" si="45"/>
        <v>1666.6666666666667</v>
      </c>
      <c r="BP28" s="76">
        <f t="shared" si="45"/>
        <v>1666.6666666666667</v>
      </c>
      <c r="BQ28" s="76">
        <f t="shared" si="46"/>
        <v>1666.6666666666667</v>
      </c>
      <c r="BR28" s="76">
        <f t="shared" si="46"/>
        <v>1666.6666666666667</v>
      </c>
      <c r="BS28" s="76">
        <f t="shared" si="46"/>
        <v>1666.6666666666667</v>
      </c>
      <c r="BT28" s="76">
        <f t="shared" si="46"/>
        <v>1666.6666666666667</v>
      </c>
      <c r="BU28" s="76">
        <f t="shared" si="46"/>
        <v>1666.6666666666667</v>
      </c>
      <c r="BV28" s="76">
        <f t="shared" si="46"/>
        <v>1666.6666666666667</v>
      </c>
      <c r="BW28" s="76">
        <f t="shared" si="46"/>
        <v>1666.6666666666667</v>
      </c>
      <c r="BX28" s="76">
        <f t="shared" si="46"/>
        <v>1666.6666666666667</v>
      </c>
      <c r="BY28" s="76">
        <f t="shared" si="46"/>
        <v>1666.6666666666667</v>
      </c>
      <c r="BZ28" s="76">
        <f t="shared" si="46"/>
        <v>1666.6666666666667</v>
      </c>
      <c r="CA28" s="76">
        <f t="shared" si="47"/>
        <v>1666.6666666666667</v>
      </c>
      <c r="CB28" s="76">
        <f t="shared" si="47"/>
        <v>1666.6666666666667</v>
      </c>
      <c r="CC28" s="76">
        <f t="shared" si="47"/>
        <v>1666.6666666666667</v>
      </c>
      <c r="CD28" s="76">
        <f t="shared" si="47"/>
        <v>1666.6666666666667</v>
      </c>
      <c r="CE28" s="76">
        <f t="shared" si="47"/>
        <v>1666.6666666666667</v>
      </c>
      <c r="CF28" s="76">
        <f t="shared" si="47"/>
        <v>1666.6666666666667</v>
      </c>
      <c r="CG28" s="76">
        <f t="shared" si="47"/>
        <v>1666.6666666666667</v>
      </c>
      <c r="CH28" s="76">
        <f t="shared" si="47"/>
        <v>1666.6666666666667</v>
      </c>
      <c r="CI28" s="76">
        <f t="shared" si="47"/>
        <v>1666.6666666666667</v>
      </c>
      <c r="CJ28" s="76">
        <f t="shared" si="47"/>
        <v>1666.6666666666667</v>
      </c>
      <c r="CK28" s="76">
        <f t="shared" si="48"/>
        <v>1666.6666666666667</v>
      </c>
      <c r="CL28" s="76">
        <f t="shared" si="48"/>
        <v>1666.6666666666667</v>
      </c>
      <c r="CM28" s="76">
        <f t="shared" si="48"/>
        <v>1666.6666666666667</v>
      </c>
      <c r="CN28" s="76">
        <f t="shared" si="48"/>
        <v>1666.6666666666667</v>
      </c>
      <c r="CO28" s="76">
        <f t="shared" si="48"/>
        <v>1666.6666666666667</v>
      </c>
      <c r="CP28" s="76">
        <f t="shared" si="48"/>
        <v>1666.6666666666667</v>
      </c>
      <c r="CQ28" s="76">
        <f t="shared" si="48"/>
        <v>1666.6666666666667</v>
      </c>
      <c r="CR28" s="76" t="e">
        <f t="shared" ca="1" si="48"/>
        <v>#REF!</v>
      </c>
      <c r="CS28" s="76" t="e">
        <f t="shared" ca="1" si="48"/>
        <v>#REF!</v>
      </c>
      <c r="CT28" s="76" t="e">
        <f t="shared" si="48"/>
        <v>#N/A</v>
      </c>
      <c r="CU28" s="76" t="e">
        <f t="shared" si="49"/>
        <v>#N/A</v>
      </c>
      <c r="CV28" s="76" t="e">
        <f t="shared" si="49"/>
        <v>#N/A</v>
      </c>
      <c r="CW28" s="76" t="e">
        <f t="shared" si="49"/>
        <v>#N/A</v>
      </c>
      <c r="CX28" s="76" t="e">
        <f t="shared" si="49"/>
        <v>#N/A</v>
      </c>
      <c r="CY28" s="76" t="e">
        <f t="shared" si="49"/>
        <v>#N/A</v>
      </c>
      <c r="CZ28" s="76" t="e">
        <f t="shared" si="49"/>
        <v>#N/A</v>
      </c>
      <c r="DA28" s="76" t="e">
        <f t="shared" si="49"/>
        <v>#N/A</v>
      </c>
      <c r="DB28" s="76" t="e">
        <f t="shared" si="49"/>
        <v>#N/A</v>
      </c>
      <c r="DC28" s="76" t="e">
        <f t="shared" si="49"/>
        <v>#N/A</v>
      </c>
      <c r="DD28" s="76" t="e">
        <f t="shared" si="49"/>
        <v>#N/A</v>
      </c>
      <c r="DE28" s="76" t="e">
        <f t="shared" si="50"/>
        <v>#N/A</v>
      </c>
      <c r="DF28" s="76" t="e">
        <f t="shared" si="50"/>
        <v>#N/A</v>
      </c>
      <c r="DG28" s="76" t="e">
        <f t="shared" si="50"/>
        <v>#N/A</v>
      </c>
      <c r="DH28" s="76" t="e">
        <f t="shared" si="50"/>
        <v>#N/A</v>
      </c>
      <c r="DI28" s="76" t="e">
        <f t="shared" si="50"/>
        <v>#N/A</v>
      </c>
      <c r="DJ28" s="76" t="e">
        <f t="shared" si="50"/>
        <v>#N/A</v>
      </c>
      <c r="DK28" s="76" t="e">
        <f t="shared" si="50"/>
        <v>#N/A</v>
      </c>
      <c r="DL28" s="76" t="e">
        <f t="shared" si="50"/>
        <v>#N/A</v>
      </c>
    </row>
    <row r="29" spans="1:116" hidden="1" outlineLevel="2" x14ac:dyDescent="0.4">
      <c r="A29" s="31"/>
      <c r="B29" s="31"/>
      <c r="C29" s="31"/>
      <c r="D29" t="s">
        <v>944</v>
      </c>
      <c r="E29" s="8" t="str">
        <f t="shared" si="16"/>
        <v>29 GROWTH-PV</v>
      </c>
      <c r="G29" s="465">
        <v>7</v>
      </c>
      <c r="H29" s="16">
        <f t="shared" si="40"/>
        <v>0.28000000000000003</v>
      </c>
      <c r="I29" s="73"/>
      <c r="J29" s="73"/>
      <c r="K29" s="15">
        <f t="shared" si="35"/>
        <v>833.33333333333337</v>
      </c>
      <c r="L29" s="15">
        <f t="shared" si="35"/>
        <v>1666.6666666666667</v>
      </c>
      <c r="M29" s="15">
        <f t="shared" si="35"/>
        <v>1666.6666666666667</v>
      </c>
      <c r="N29" s="15">
        <f t="shared" si="35"/>
        <v>1666.6666666666667</v>
      </c>
      <c r="O29" s="15">
        <f t="shared" si="35"/>
        <v>1666.6666666666667</v>
      </c>
      <c r="P29" s="15">
        <f t="shared" si="35"/>
        <v>1666.6666666666667</v>
      </c>
      <c r="R29" s="67"/>
      <c r="S29" s="76">
        <f t="shared" si="41"/>
        <v>0</v>
      </c>
      <c r="T29" s="76">
        <f t="shared" si="41"/>
        <v>0</v>
      </c>
      <c r="U29" s="76">
        <f t="shared" si="41"/>
        <v>0</v>
      </c>
      <c r="V29" s="76">
        <f t="shared" si="41"/>
        <v>0</v>
      </c>
      <c r="W29" s="76">
        <f t="shared" si="41"/>
        <v>0</v>
      </c>
      <c r="X29" s="76">
        <f t="shared" si="41"/>
        <v>0</v>
      </c>
      <c r="Y29" s="76">
        <f t="shared" si="41"/>
        <v>833.33333333333337</v>
      </c>
      <c r="Z29" s="76">
        <f t="shared" si="41"/>
        <v>833.33333333333337</v>
      </c>
      <c r="AA29" s="76">
        <f t="shared" si="41"/>
        <v>833.33333333333337</v>
      </c>
      <c r="AB29" s="76">
        <f t="shared" si="41"/>
        <v>833.33333333333337</v>
      </c>
      <c r="AC29" s="76">
        <f t="shared" si="42"/>
        <v>833.33333333333337</v>
      </c>
      <c r="AD29" s="76">
        <f t="shared" si="42"/>
        <v>833.33333333333337</v>
      </c>
      <c r="AE29" s="76">
        <f t="shared" si="42"/>
        <v>833.33333333333337</v>
      </c>
      <c r="AF29" s="76">
        <f t="shared" si="42"/>
        <v>833.33333333333337</v>
      </c>
      <c r="AG29" s="76">
        <f t="shared" si="42"/>
        <v>833.33333333333337</v>
      </c>
      <c r="AH29" s="76">
        <f t="shared" si="42"/>
        <v>833.33333333333337</v>
      </c>
      <c r="AI29" s="76">
        <f t="shared" si="42"/>
        <v>833.33333333333337</v>
      </c>
      <c r="AJ29" s="76">
        <f t="shared" si="42"/>
        <v>833.33333333333337</v>
      </c>
      <c r="AK29" s="76">
        <f t="shared" si="42"/>
        <v>1666.6666666666667</v>
      </c>
      <c r="AL29" s="76">
        <f t="shared" si="42"/>
        <v>1666.6666666666667</v>
      </c>
      <c r="AM29" s="76">
        <f t="shared" si="43"/>
        <v>1666.6666666666667</v>
      </c>
      <c r="AN29" s="76">
        <f t="shared" si="43"/>
        <v>1666.6666666666667</v>
      </c>
      <c r="AO29" s="76">
        <f t="shared" si="43"/>
        <v>1666.6666666666667</v>
      </c>
      <c r="AP29" s="76">
        <f t="shared" si="43"/>
        <v>1666.6666666666667</v>
      </c>
      <c r="AQ29" s="76">
        <f t="shared" si="43"/>
        <v>1666.6666666666667</v>
      </c>
      <c r="AR29" s="76">
        <f t="shared" si="43"/>
        <v>1666.6666666666667</v>
      </c>
      <c r="AS29" s="76">
        <f t="shared" si="43"/>
        <v>1666.6666666666667</v>
      </c>
      <c r="AT29" s="76">
        <f t="shared" si="43"/>
        <v>1666.6666666666667</v>
      </c>
      <c r="AU29" s="76">
        <f t="shared" si="43"/>
        <v>1666.6666666666667</v>
      </c>
      <c r="AV29" s="76">
        <f t="shared" si="43"/>
        <v>1666.6666666666667</v>
      </c>
      <c r="AW29" s="76">
        <f t="shared" si="44"/>
        <v>1666.6666666666667</v>
      </c>
      <c r="AX29" s="76">
        <f t="shared" si="44"/>
        <v>1666.6666666666667</v>
      </c>
      <c r="AY29" s="76">
        <f t="shared" si="44"/>
        <v>1666.6666666666667</v>
      </c>
      <c r="AZ29" s="76">
        <f t="shared" si="44"/>
        <v>1666.6666666666667</v>
      </c>
      <c r="BA29" s="76">
        <f t="shared" si="44"/>
        <v>1666.6666666666667</v>
      </c>
      <c r="BB29" s="76">
        <f t="shared" si="44"/>
        <v>1666.6666666666667</v>
      </c>
      <c r="BC29" s="76">
        <f t="shared" si="44"/>
        <v>1666.6666666666667</v>
      </c>
      <c r="BD29" s="76">
        <f t="shared" si="44"/>
        <v>1666.6666666666667</v>
      </c>
      <c r="BE29" s="76">
        <f t="shared" si="44"/>
        <v>1666.6666666666667</v>
      </c>
      <c r="BF29" s="76">
        <f t="shared" si="44"/>
        <v>1666.6666666666667</v>
      </c>
      <c r="BG29" s="76">
        <f t="shared" si="45"/>
        <v>1666.6666666666667</v>
      </c>
      <c r="BH29" s="76">
        <f t="shared" si="45"/>
        <v>1666.6666666666667</v>
      </c>
      <c r="BI29" s="76">
        <f t="shared" si="45"/>
        <v>1666.6666666666667</v>
      </c>
      <c r="BJ29" s="76">
        <f t="shared" si="45"/>
        <v>1666.6666666666667</v>
      </c>
      <c r="BK29" s="76">
        <f t="shared" si="45"/>
        <v>1666.6666666666667</v>
      </c>
      <c r="BL29" s="76">
        <f t="shared" si="45"/>
        <v>1666.6666666666667</v>
      </c>
      <c r="BM29" s="76">
        <f t="shared" si="45"/>
        <v>1666.6666666666667</v>
      </c>
      <c r="BN29" s="76">
        <f t="shared" si="45"/>
        <v>1666.6666666666667</v>
      </c>
      <c r="BO29" s="76">
        <f t="shared" si="45"/>
        <v>1666.6666666666667</v>
      </c>
      <c r="BP29" s="76">
        <f t="shared" si="45"/>
        <v>1666.6666666666667</v>
      </c>
      <c r="BQ29" s="76">
        <f t="shared" si="46"/>
        <v>1666.6666666666667</v>
      </c>
      <c r="BR29" s="76">
        <f t="shared" si="46"/>
        <v>1666.6666666666667</v>
      </c>
      <c r="BS29" s="76">
        <f t="shared" si="46"/>
        <v>1666.6666666666667</v>
      </c>
      <c r="BT29" s="76">
        <f t="shared" si="46"/>
        <v>1666.6666666666667</v>
      </c>
      <c r="BU29" s="76">
        <f t="shared" si="46"/>
        <v>1666.6666666666667</v>
      </c>
      <c r="BV29" s="76">
        <f t="shared" si="46"/>
        <v>1666.6666666666667</v>
      </c>
      <c r="BW29" s="76">
        <f t="shared" si="46"/>
        <v>1666.6666666666667</v>
      </c>
      <c r="BX29" s="76">
        <f t="shared" si="46"/>
        <v>1666.6666666666667</v>
      </c>
      <c r="BY29" s="76">
        <f t="shared" si="46"/>
        <v>1666.6666666666667</v>
      </c>
      <c r="BZ29" s="76">
        <f t="shared" si="46"/>
        <v>1666.6666666666667</v>
      </c>
      <c r="CA29" s="76">
        <f t="shared" si="47"/>
        <v>1666.6666666666667</v>
      </c>
      <c r="CB29" s="76">
        <f t="shared" si="47"/>
        <v>1666.6666666666667</v>
      </c>
      <c r="CC29" s="76">
        <f t="shared" si="47"/>
        <v>1666.6666666666667</v>
      </c>
      <c r="CD29" s="76">
        <f t="shared" si="47"/>
        <v>1666.6666666666667</v>
      </c>
      <c r="CE29" s="76">
        <f t="shared" si="47"/>
        <v>1666.6666666666667</v>
      </c>
      <c r="CF29" s="76">
        <f t="shared" si="47"/>
        <v>1666.6666666666667</v>
      </c>
      <c r="CG29" s="76">
        <f t="shared" si="47"/>
        <v>1666.6666666666667</v>
      </c>
      <c r="CH29" s="76">
        <f t="shared" si="47"/>
        <v>1666.6666666666667</v>
      </c>
      <c r="CI29" s="76">
        <f t="shared" si="47"/>
        <v>1666.6666666666667</v>
      </c>
      <c r="CJ29" s="76">
        <f t="shared" si="47"/>
        <v>1666.6666666666667</v>
      </c>
      <c r="CK29" s="76">
        <f t="shared" si="48"/>
        <v>1666.6666666666667</v>
      </c>
      <c r="CL29" s="76">
        <f t="shared" si="48"/>
        <v>1666.6666666666667</v>
      </c>
      <c r="CM29" s="76">
        <f t="shared" si="48"/>
        <v>1666.6666666666667</v>
      </c>
      <c r="CN29" s="76">
        <f t="shared" si="48"/>
        <v>1666.6666666666667</v>
      </c>
      <c r="CO29" s="76">
        <f t="shared" si="48"/>
        <v>1666.6666666666667</v>
      </c>
      <c r="CP29" s="76">
        <f t="shared" si="48"/>
        <v>1666.6666666666667</v>
      </c>
      <c r="CQ29" s="76">
        <f t="shared" si="48"/>
        <v>1666.6666666666667</v>
      </c>
      <c r="CR29" s="76">
        <f t="shared" si="48"/>
        <v>1666.6666666666667</v>
      </c>
      <c r="CS29" s="76" t="e">
        <f t="shared" ca="1" si="48"/>
        <v>#REF!</v>
      </c>
      <c r="CT29" s="76" t="e">
        <f t="shared" ca="1" si="48"/>
        <v>#REF!</v>
      </c>
      <c r="CU29" s="76" t="e">
        <f t="shared" si="49"/>
        <v>#N/A</v>
      </c>
      <c r="CV29" s="76" t="e">
        <f t="shared" si="49"/>
        <v>#N/A</v>
      </c>
      <c r="CW29" s="76" t="e">
        <f t="shared" si="49"/>
        <v>#N/A</v>
      </c>
      <c r="CX29" s="76" t="e">
        <f t="shared" si="49"/>
        <v>#N/A</v>
      </c>
      <c r="CY29" s="76" t="e">
        <f t="shared" si="49"/>
        <v>#N/A</v>
      </c>
      <c r="CZ29" s="76" t="e">
        <f t="shared" si="49"/>
        <v>#N/A</v>
      </c>
      <c r="DA29" s="76" t="e">
        <f t="shared" si="49"/>
        <v>#N/A</v>
      </c>
      <c r="DB29" s="76" t="e">
        <f t="shared" si="49"/>
        <v>#N/A</v>
      </c>
      <c r="DC29" s="76" t="e">
        <f t="shared" si="49"/>
        <v>#N/A</v>
      </c>
      <c r="DD29" s="76" t="e">
        <f t="shared" si="49"/>
        <v>#N/A</v>
      </c>
      <c r="DE29" s="76" t="e">
        <f t="shared" si="50"/>
        <v>#N/A</v>
      </c>
      <c r="DF29" s="76" t="e">
        <f t="shared" si="50"/>
        <v>#N/A</v>
      </c>
      <c r="DG29" s="76" t="e">
        <f t="shared" si="50"/>
        <v>#N/A</v>
      </c>
      <c r="DH29" s="76" t="e">
        <f t="shared" si="50"/>
        <v>#N/A</v>
      </c>
      <c r="DI29" s="76" t="e">
        <f t="shared" si="50"/>
        <v>#N/A</v>
      </c>
      <c r="DJ29" s="76" t="e">
        <f t="shared" si="50"/>
        <v>#N/A</v>
      </c>
      <c r="DK29" s="76" t="e">
        <f t="shared" si="50"/>
        <v>#N/A</v>
      </c>
      <c r="DL29" s="76" t="e">
        <f t="shared" si="50"/>
        <v>#N/A</v>
      </c>
    </row>
    <row r="30" spans="1:116" hidden="1" outlineLevel="2" x14ac:dyDescent="0.4">
      <c r="A30" s="31"/>
      <c r="B30" s="31"/>
      <c r="C30" s="31"/>
      <c r="D30" t="s">
        <v>944</v>
      </c>
      <c r="E30" s="8" t="str">
        <f t="shared" si="16"/>
        <v>30 GROWTH-PV</v>
      </c>
      <c r="G30" s="465">
        <v>8</v>
      </c>
      <c r="H30" s="16">
        <f t="shared" si="40"/>
        <v>0.32</v>
      </c>
      <c r="I30" s="73"/>
      <c r="J30" s="73"/>
      <c r="K30" s="15">
        <f t="shared" si="35"/>
        <v>833.33333333333337</v>
      </c>
      <c r="L30" s="15">
        <f t="shared" si="35"/>
        <v>1666.6666666666667</v>
      </c>
      <c r="M30" s="15">
        <f t="shared" si="35"/>
        <v>1666.6666666666667</v>
      </c>
      <c r="N30" s="15">
        <f t="shared" si="35"/>
        <v>1666.6666666666667</v>
      </c>
      <c r="O30" s="15">
        <f t="shared" si="35"/>
        <v>1666.6666666666667</v>
      </c>
      <c r="P30" s="15">
        <f t="shared" si="35"/>
        <v>1666.6666666666667</v>
      </c>
      <c r="R30" s="67"/>
      <c r="S30" s="76">
        <f t="shared" si="41"/>
        <v>0</v>
      </c>
      <c r="T30" s="76">
        <f t="shared" si="41"/>
        <v>0</v>
      </c>
      <c r="U30" s="76">
        <f t="shared" si="41"/>
        <v>0</v>
      </c>
      <c r="V30" s="76">
        <f t="shared" si="41"/>
        <v>0</v>
      </c>
      <c r="W30" s="76">
        <f t="shared" si="41"/>
        <v>0</v>
      </c>
      <c r="X30" s="76">
        <f t="shared" si="41"/>
        <v>0</v>
      </c>
      <c r="Y30" s="76">
        <f t="shared" si="41"/>
        <v>0</v>
      </c>
      <c r="Z30" s="76">
        <f t="shared" si="41"/>
        <v>833.33333333333337</v>
      </c>
      <c r="AA30" s="76">
        <f t="shared" si="41"/>
        <v>833.33333333333337</v>
      </c>
      <c r="AB30" s="76">
        <f t="shared" si="41"/>
        <v>833.33333333333337</v>
      </c>
      <c r="AC30" s="76">
        <f t="shared" si="42"/>
        <v>833.33333333333337</v>
      </c>
      <c r="AD30" s="76">
        <f t="shared" si="42"/>
        <v>833.33333333333337</v>
      </c>
      <c r="AE30" s="76">
        <f t="shared" si="42"/>
        <v>833.33333333333337</v>
      </c>
      <c r="AF30" s="76">
        <f t="shared" si="42"/>
        <v>833.33333333333337</v>
      </c>
      <c r="AG30" s="76">
        <f t="shared" si="42"/>
        <v>833.33333333333337</v>
      </c>
      <c r="AH30" s="76">
        <f t="shared" si="42"/>
        <v>833.33333333333337</v>
      </c>
      <c r="AI30" s="76">
        <f t="shared" si="42"/>
        <v>833.33333333333337</v>
      </c>
      <c r="AJ30" s="76">
        <f t="shared" si="42"/>
        <v>833.33333333333337</v>
      </c>
      <c r="AK30" s="76">
        <f t="shared" si="42"/>
        <v>833.33333333333337</v>
      </c>
      <c r="AL30" s="76">
        <f t="shared" si="42"/>
        <v>1666.6666666666667</v>
      </c>
      <c r="AM30" s="76">
        <f t="shared" si="43"/>
        <v>1666.6666666666667</v>
      </c>
      <c r="AN30" s="76">
        <f t="shared" si="43"/>
        <v>1666.6666666666667</v>
      </c>
      <c r="AO30" s="76">
        <f t="shared" si="43"/>
        <v>1666.6666666666667</v>
      </c>
      <c r="AP30" s="76">
        <f t="shared" si="43"/>
        <v>1666.6666666666667</v>
      </c>
      <c r="AQ30" s="76">
        <f t="shared" si="43"/>
        <v>1666.6666666666667</v>
      </c>
      <c r="AR30" s="76">
        <f t="shared" si="43"/>
        <v>1666.6666666666667</v>
      </c>
      <c r="AS30" s="76">
        <f t="shared" si="43"/>
        <v>1666.6666666666667</v>
      </c>
      <c r="AT30" s="76">
        <f t="shared" si="43"/>
        <v>1666.6666666666667</v>
      </c>
      <c r="AU30" s="76">
        <f t="shared" si="43"/>
        <v>1666.6666666666667</v>
      </c>
      <c r="AV30" s="76">
        <f t="shared" si="43"/>
        <v>1666.6666666666667</v>
      </c>
      <c r="AW30" s="76">
        <f t="shared" si="44"/>
        <v>1666.6666666666667</v>
      </c>
      <c r="AX30" s="76">
        <f t="shared" si="44"/>
        <v>1666.6666666666667</v>
      </c>
      <c r="AY30" s="76">
        <f t="shared" si="44"/>
        <v>1666.6666666666667</v>
      </c>
      <c r="AZ30" s="76">
        <f t="shared" si="44"/>
        <v>1666.6666666666667</v>
      </c>
      <c r="BA30" s="76">
        <f t="shared" si="44"/>
        <v>1666.6666666666667</v>
      </c>
      <c r="BB30" s="76">
        <f t="shared" si="44"/>
        <v>1666.6666666666667</v>
      </c>
      <c r="BC30" s="76">
        <f t="shared" si="44"/>
        <v>1666.6666666666667</v>
      </c>
      <c r="BD30" s="76">
        <f t="shared" si="44"/>
        <v>1666.6666666666667</v>
      </c>
      <c r="BE30" s="76">
        <f t="shared" si="44"/>
        <v>1666.6666666666667</v>
      </c>
      <c r="BF30" s="76">
        <f t="shared" si="44"/>
        <v>1666.6666666666667</v>
      </c>
      <c r="BG30" s="76">
        <f t="shared" si="45"/>
        <v>1666.6666666666667</v>
      </c>
      <c r="BH30" s="76">
        <f t="shared" si="45"/>
        <v>1666.6666666666667</v>
      </c>
      <c r="BI30" s="76">
        <f t="shared" si="45"/>
        <v>1666.6666666666667</v>
      </c>
      <c r="BJ30" s="76">
        <f t="shared" si="45"/>
        <v>1666.6666666666667</v>
      </c>
      <c r="BK30" s="76">
        <f t="shared" si="45"/>
        <v>1666.6666666666667</v>
      </c>
      <c r="BL30" s="76">
        <f t="shared" si="45"/>
        <v>1666.6666666666667</v>
      </c>
      <c r="BM30" s="76">
        <f t="shared" si="45"/>
        <v>1666.6666666666667</v>
      </c>
      <c r="BN30" s="76">
        <f t="shared" si="45"/>
        <v>1666.6666666666667</v>
      </c>
      <c r="BO30" s="76">
        <f t="shared" si="45"/>
        <v>1666.6666666666667</v>
      </c>
      <c r="BP30" s="76">
        <f t="shared" si="45"/>
        <v>1666.6666666666667</v>
      </c>
      <c r="BQ30" s="76">
        <f t="shared" si="46"/>
        <v>1666.6666666666667</v>
      </c>
      <c r="BR30" s="76">
        <f t="shared" si="46"/>
        <v>1666.6666666666667</v>
      </c>
      <c r="BS30" s="76">
        <f t="shared" si="46"/>
        <v>1666.6666666666667</v>
      </c>
      <c r="BT30" s="76">
        <f t="shared" si="46"/>
        <v>1666.6666666666667</v>
      </c>
      <c r="BU30" s="76">
        <f t="shared" si="46"/>
        <v>1666.6666666666667</v>
      </c>
      <c r="BV30" s="76">
        <f t="shared" si="46"/>
        <v>1666.6666666666667</v>
      </c>
      <c r="BW30" s="76">
        <f t="shared" si="46"/>
        <v>1666.6666666666667</v>
      </c>
      <c r="BX30" s="76">
        <f t="shared" si="46"/>
        <v>1666.6666666666667</v>
      </c>
      <c r="BY30" s="76">
        <f t="shared" si="46"/>
        <v>1666.6666666666667</v>
      </c>
      <c r="BZ30" s="76">
        <f t="shared" si="46"/>
        <v>1666.6666666666667</v>
      </c>
      <c r="CA30" s="76">
        <f t="shared" si="47"/>
        <v>1666.6666666666667</v>
      </c>
      <c r="CB30" s="76">
        <f t="shared" si="47"/>
        <v>1666.6666666666667</v>
      </c>
      <c r="CC30" s="76">
        <f t="shared" si="47"/>
        <v>1666.6666666666667</v>
      </c>
      <c r="CD30" s="76">
        <f t="shared" si="47"/>
        <v>1666.6666666666667</v>
      </c>
      <c r="CE30" s="76">
        <f t="shared" si="47"/>
        <v>1666.6666666666667</v>
      </c>
      <c r="CF30" s="76">
        <f t="shared" si="47"/>
        <v>1666.6666666666667</v>
      </c>
      <c r="CG30" s="76">
        <f t="shared" si="47"/>
        <v>1666.6666666666667</v>
      </c>
      <c r="CH30" s="76">
        <f t="shared" si="47"/>
        <v>1666.6666666666667</v>
      </c>
      <c r="CI30" s="76">
        <f t="shared" si="47"/>
        <v>1666.6666666666667</v>
      </c>
      <c r="CJ30" s="76">
        <f t="shared" si="47"/>
        <v>1666.6666666666667</v>
      </c>
      <c r="CK30" s="76">
        <f t="shared" si="48"/>
        <v>1666.6666666666667</v>
      </c>
      <c r="CL30" s="76">
        <f t="shared" si="48"/>
        <v>1666.6666666666667</v>
      </c>
      <c r="CM30" s="76">
        <f t="shared" si="48"/>
        <v>1666.6666666666667</v>
      </c>
      <c r="CN30" s="76">
        <f t="shared" si="48"/>
        <v>1666.6666666666667</v>
      </c>
      <c r="CO30" s="76">
        <f t="shared" si="48"/>
        <v>1666.6666666666667</v>
      </c>
      <c r="CP30" s="76">
        <f t="shared" si="48"/>
        <v>1666.6666666666667</v>
      </c>
      <c r="CQ30" s="76">
        <f t="shared" si="48"/>
        <v>1666.6666666666667</v>
      </c>
      <c r="CR30" s="76">
        <f t="shared" si="48"/>
        <v>1666.6666666666667</v>
      </c>
      <c r="CS30" s="76">
        <f t="shared" si="48"/>
        <v>1666.6666666666667</v>
      </c>
      <c r="CT30" s="76" t="e">
        <f t="shared" ca="1" si="48"/>
        <v>#REF!</v>
      </c>
      <c r="CU30" s="76" t="e">
        <f t="shared" ca="1" si="49"/>
        <v>#REF!</v>
      </c>
      <c r="CV30" s="76" t="e">
        <f t="shared" si="49"/>
        <v>#N/A</v>
      </c>
      <c r="CW30" s="76" t="e">
        <f t="shared" si="49"/>
        <v>#N/A</v>
      </c>
      <c r="CX30" s="76" t="e">
        <f t="shared" si="49"/>
        <v>#N/A</v>
      </c>
      <c r="CY30" s="76" t="e">
        <f t="shared" si="49"/>
        <v>#N/A</v>
      </c>
      <c r="CZ30" s="76" t="e">
        <f t="shared" si="49"/>
        <v>#N/A</v>
      </c>
      <c r="DA30" s="76" t="e">
        <f t="shared" si="49"/>
        <v>#N/A</v>
      </c>
      <c r="DB30" s="76" t="e">
        <f t="shared" si="49"/>
        <v>#N/A</v>
      </c>
      <c r="DC30" s="76" t="e">
        <f t="shared" si="49"/>
        <v>#N/A</v>
      </c>
      <c r="DD30" s="76" t="e">
        <f t="shared" si="49"/>
        <v>#N/A</v>
      </c>
      <c r="DE30" s="76" t="e">
        <f t="shared" si="50"/>
        <v>#N/A</v>
      </c>
      <c r="DF30" s="76" t="e">
        <f t="shared" si="50"/>
        <v>#N/A</v>
      </c>
      <c r="DG30" s="76" t="e">
        <f t="shared" si="50"/>
        <v>#N/A</v>
      </c>
      <c r="DH30" s="76" t="e">
        <f t="shared" si="50"/>
        <v>#N/A</v>
      </c>
      <c r="DI30" s="76" t="e">
        <f t="shared" si="50"/>
        <v>#N/A</v>
      </c>
      <c r="DJ30" s="76" t="e">
        <f t="shared" si="50"/>
        <v>#N/A</v>
      </c>
      <c r="DK30" s="76" t="e">
        <f t="shared" si="50"/>
        <v>#N/A</v>
      </c>
      <c r="DL30" s="76" t="e">
        <f t="shared" si="50"/>
        <v>#N/A</v>
      </c>
    </row>
    <row r="31" spans="1:116" hidden="1" outlineLevel="2" x14ac:dyDescent="0.4">
      <c r="A31" s="31"/>
      <c r="B31" s="31"/>
      <c r="C31" s="31"/>
      <c r="D31" t="s">
        <v>944</v>
      </c>
      <c r="E31" s="8" t="str">
        <f t="shared" si="16"/>
        <v>31 GROWTH-PV</v>
      </c>
      <c r="G31" s="465">
        <v>9</v>
      </c>
      <c r="H31" s="16">
        <f t="shared" si="40"/>
        <v>0.36</v>
      </c>
      <c r="I31" s="73"/>
      <c r="J31" s="73"/>
      <c r="K31" s="15">
        <f t="shared" si="35"/>
        <v>833.33333333333337</v>
      </c>
      <c r="L31" s="15">
        <f t="shared" si="35"/>
        <v>1666.6666666666667</v>
      </c>
      <c r="M31" s="15">
        <f t="shared" si="35"/>
        <v>1666.6666666666667</v>
      </c>
      <c r="N31" s="15">
        <f t="shared" si="35"/>
        <v>1666.6666666666667</v>
      </c>
      <c r="O31" s="15">
        <f t="shared" si="35"/>
        <v>1666.6666666666667</v>
      </c>
      <c r="P31" s="15">
        <f t="shared" si="35"/>
        <v>1666.6666666666667</v>
      </c>
      <c r="R31" s="67"/>
      <c r="S31" s="76">
        <f t="shared" si="41"/>
        <v>0</v>
      </c>
      <c r="T31" s="76">
        <f t="shared" si="41"/>
        <v>0</v>
      </c>
      <c r="U31" s="76">
        <f t="shared" si="41"/>
        <v>0</v>
      </c>
      <c r="V31" s="76">
        <f t="shared" si="41"/>
        <v>0</v>
      </c>
      <c r="W31" s="76">
        <f t="shared" si="41"/>
        <v>0</v>
      </c>
      <c r="X31" s="76">
        <f t="shared" si="41"/>
        <v>0</v>
      </c>
      <c r="Y31" s="76">
        <f t="shared" si="41"/>
        <v>0</v>
      </c>
      <c r="Z31" s="76">
        <f t="shared" si="41"/>
        <v>0</v>
      </c>
      <c r="AA31" s="76">
        <f t="shared" si="41"/>
        <v>833.33333333333337</v>
      </c>
      <c r="AB31" s="76">
        <f t="shared" si="41"/>
        <v>833.33333333333337</v>
      </c>
      <c r="AC31" s="76">
        <f t="shared" si="42"/>
        <v>833.33333333333337</v>
      </c>
      <c r="AD31" s="76">
        <f t="shared" si="42"/>
        <v>833.33333333333337</v>
      </c>
      <c r="AE31" s="76">
        <f t="shared" si="42"/>
        <v>833.33333333333337</v>
      </c>
      <c r="AF31" s="76">
        <f t="shared" si="42"/>
        <v>833.33333333333337</v>
      </c>
      <c r="AG31" s="76">
        <f t="shared" si="42"/>
        <v>833.33333333333337</v>
      </c>
      <c r="AH31" s="76">
        <f t="shared" si="42"/>
        <v>833.33333333333337</v>
      </c>
      <c r="AI31" s="76">
        <f t="shared" si="42"/>
        <v>833.33333333333337</v>
      </c>
      <c r="AJ31" s="76">
        <f t="shared" si="42"/>
        <v>833.33333333333337</v>
      </c>
      <c r="AK31" s="76">
        <f t="shared" si="42"/>
        <v>833.33333333333337</v>
      </c>
      <c r="AL31" s="76">
        <f t="shared" si="42"/>
        <v>833.33333333333337</v>
      </c>
      <c r="AM31" s="76">
        <f t="shared" si="43"/>
        <v>1666.6666666666667</v>
      </c>
      <c r="AN31" s="76">
        <f t="shared" si="43"/>
        <v>1666.6666666666667</v>
      </c>
      <c r="AO31" s="76">
        <f t="shared" si="43"/>
        <v>1666.6666666666667</v>
      </c>
      <c r="AP31" s="76">
        <f t="shared" si="43"/>
        <v>1666.6666666666667</v>
      </c>
      <c r="AQ31" s="76">
        <f t="shared" si="43"/>
        <v>1666.6666666666667</v>
      </c>
      <c r="AR31" s="76">
        <f t="shared" si="43"/>
        <v>1666.6666666666667</v>
      </c>
      <c r="AS31" s="76">
        <f t="shared" si="43"/>
        <v>1666.6666666666667</v>
      </c>
      <c r="AT31" s="76">
        <f t="shared" si="43"/>
        <v>1666.6666666666667</v>
      </c>
      <c r="AU31" s="76">
        <f t="shared" si="43"/>
        <v>1666.6666666666667</v>
      </c>
      <c r="AV31" s="76">
        <f t="shared" si="43"/>
        <v>1666.6666666666667</v>
      </c>
      <c r="AW31" s="76">
        <f t="shared" si="44"/>
        <v>1666.6666666666667</v>
      </c>
      <c r="AX31" s="76">
        <f t="shared" si="44"/>
        <v>1666.6666666666667</v>
      </c>
      <c r="AY31" s="76">
        <f t="shared" si="44"/>
        <v>1666.6666666666667</v>
      </c>
      <c r="AZ31" s="76">
        <f t="shared" si="44"/>
        <v>1666.6666666666667</v>
      </c>
      <c r="BA31" s="76">
        <f t="shared" si="44"/>
        <v>1666.6666666666667</v>
      </c>
      <c r="BB31" s="76">
        <f t="shared" si="44"/>
        <v>1666.6666666666667</v>
      </c>
      <c r="BC31" s="76">
        <f t="shared" si="44"/>
        <v>1666.6666666666667</v>
      </c>
      <c r="BD31" s="76">
        <f t="shared" si="44"/>
        <v>1666.6666666666667</v>
      </c>
      <c r="BE31" s="76">
        <f t="shared" si="44"/>
        <v>1666.6666666666667</v>
      </c>
      <c r="BF31" s="76">
        <f t="shared" si="44"/>
        <v>1666.6666666666667</v>
      </c>
      <c r="BG31" s="76">
        <f t="shared" si="45"/>
        <v>1666.6666666666667</v>
      </c>
      <c r="BH31" s="76">
        <f t="shared" si="45"/>
        <v>1666.6666666666667</v>
      </c>
      <c r="BI31" s="76">
        <f t="shared" si="45"/>
        <v>1666.6666666666667</v>
      </c>
      <c r="BJ31" s="76">
        <f t="shared" si="45"/>
        <v>1666.6666666666667</v>
      </c>
      <c r="BK31" s="76">
        <f t="shared" si="45"/>
        <v>1666.6666666666667</v>
      </c>
      <c r="BL31" s="76">
        <f t="shared" si="45"/>
        <v>1666.6666666666667</v>
      </c>
      <c r="BM31" s="76">
        <f t="shared" si="45"/>
        <v>1666.6666666666667</v>
      </c>
      <c r="BN31" s="76">
        <f t="shared" si="45"/>
        <v>1666.6666666666667</v>
      </c>
      <c r="BO31" s="76">
        <f t="shared" si="45"/>
        <v>1666.6666666666667</v>
      </c>
      <c r="BP31" s="76">
        <f t="shared" si="45"/>
        <v>1666.6666666666667</v>
      </c>
      <c r="BQ31" s="76">
        <f t="shared" si="46"/>
        <v>1666.6666666666667</v>
      </c>
      <c r="BR31" s="76">
        <f t="shared" si="46"/>
        <v>1666.6666666666667</v>
      </c>
      <c r="BS31" s="76">
        <f t="shared" si="46"/>
        <v>1666.6666666666667</v>
      </c>
      <c r="BT31" s="76">
        <f t="shared" si="46"/>
        <v>1666.6666666666667</v>
      </c>
      <c r="BU31" s="76">
        <f t="shared" si="46"/>
        <v>1666.6666666666667</v>
      </c>
      <c r="BV31" s="76">
        <f t="shared" si="46"/>
        <v>1666.6666666666667</v>
      </c>
      <c r="BW31" s="76">
        <f t="shared" si="46"/>
        <v>1666.6666666666667</v>
      </c>
      <c r="BX31" s="76">
        <f t="shared" si="46"/>
        <v>1666.6666666666667</v>
      </c>
      <c r="BY31" s="76">
        <f t="shared" si="46"/>
        <v>1666.6666666666667</v>
      </c>
      <c r="BZ31" s="76">
        <f t="shared" si="46"/>
        <v>1666.6666666666667</v>
      </c>
      <c r="CA31" s="76">
        <f t="shared" si="47"/>
        <v>1666.6666666666667</v>
      </c>
      <c r="CB31" s="76">
        <f t="shared" si="47"/>
        <v>1666.6666666666667</v>
      </c>
      <c r="CC31" s="76">
        <f t="shared" si="47"/>
        <v>1666.6666666666667</v>
      </c>
      <c r="CD31" s="76">
        <f t="shared" si="47"/>
        <v>1666.6666666666667</v>
      </c>
      <c r="CE31" s="76">
        <f t="shared" si="47"/>
        <v>1666.6666666666667</v>
      </c>
      <c r="CF31" s="76">
        <f t="shared" si="47"/>
        <v>1666.6666666666667</v>
      </c>
      <c r="CG31" s="76">
        <f t="shared" si="47"/>
        <v>1666.6666666666667</v>
      </c>
      <c r="CH31" s="76">
        <f t="shared" si="47"/>
        <v>1666.6666666666667</v>
      </c>
      <c r="CI31" s="76">
        <f t="shared" si="47"/>
        <v>1666.6666666666667</v>
      </c>
      <c r="CJ31" s="76">
        <f t="shared" si="47"/>
        <v>1666.6666666666667</v>
      </c>
      <c r="CK31" s="76">
        <f t="shared" si="48"/>
        <v>1666.6666666666667</v>
      </c>
      <c r="CL31" s="76">
        <f t="shared" si="48"/>
        <v>1666.6666666666667</v>
      </c>
      <c r="CM31" s="76">
        <f t="shared" si="48"/>
        <v>1666.6666666666667</v>
      </c>
      <c r="CN31" s="76">
        <f t="shared" si="48"/>
        <v>1666.6666666666667</v>
      </c>
      <c r="CO31" s="76">
        <f t="shared" si="48"/>
        <v>1666.6666666666667</v>
      </c>
      <c r="CP31" s="76">
        <f t="shared" si="48"/>
        <v>1666.6666666666667</v>
      </c>
      <c r="CQ31" s="76">
        <f t="shared" si="48"/>
        <v>1666.6666666666667</v>
      </c>
      <c r="CR31" s="76">
        <f t="shared" si="48"/>
        <v>1666.6666666666667</v>
      </c>
      <c r="CS31" s="76">
        <f t="shared" si="48"/>
        <v>1666.6666666666667</v>
      </c>
      <c r="CT31" s="76">
        <f t="shared" si="48"/>
        <v>1666.6666666666667</v>
      </c>
      <c r="CU31" s="76" t="e">
        <f t="shared" ca="1" si="49"/>
        <v>#REF!</v>
      </c>
      <c r="CV31" s="76" t="e">
        <f t="shared" ca="1" si="49"/>
        <v>#REF!</v>
      </c>
      <c r="CW31" s="76" t="e">
        <f t="shared" si="49"/>
        <v>#N/A</v>
      </c>
      <c r="CX31" s="76" t="e">
        <f t="shared" si="49"/>
        <v>#N/A</v>
      </c>
      <c r="CY31" s="76" t="e">
        <f t="shared" si="49"/>
        <v>#N/A</v>
      </c>
      <c r="CZ31" s="76" t="e">
        <f t="shared" si="49"/>
        <v>#N/A</v>
      </c>
      <c r="DA31" s="76" t="e">
        <f t="shared" si="49"/>
        <v>#N/A</v>
      </c>
      <c r="DB31" s="76" t="e">
        <f t="shared" si="49"/>
        <v>#N/A</v>
      </c>
      <c r="DC31" s="76" t="e">
        <f t="shared" si="49"/>
        <v>#N/A</v>
      </c>
      <c r="DD31" s="76" t="e">
        <f t="shared" si="49"/>
        <v>#N/A</v>
      </c>
      <c r="DE31" s="76" t="e">
        <f t="shared" si="50"/>
        <v>#N/A</v>
      </c>
      <c r="DF31" s="76" t="e">
        <f t="shared" si="50"/>
        <v>#N/A</v>
      </c>
      <c r="DG31" s="76" t="e">
        <f t="shared" si="50"/>
        <v>#N/A</v>
      </c>
      <c r="DH31" s="76" t="e">
        <f t="shared" si="50"/>
        <v>#N/A</v>
      </c>
      <c r="DI31" s="76" t="e">
        <f t="shared" si="50"/>
        <v>#N/A</v>
      </c>
      <c r="DJ31" s="76" t="e">
        <f t="shared" si="50"/>
        <v>#N/A</v>
      </c>
      <c r="DK31" s="76" t="e">
        <f t="shared" si="50"/>
        <v>#N/A</v>
      </c>
      <c r="DL31" s="76" t="e">
        <f t="shared" si="50"/>
        <v>#N/A</v>
      </c>
    </row>
    <row r="32" spans="1:116" hidden="1" outlineLevel="2" x14ac:dyDescent="0.4">
      <c r="A32" s="31"/>
      <c r="B32" s="31"/>
      <c r="C32" s="31"/>
      <c r="D32" t="s">
        <v>944</v>
      </c>
      <c r="E32" s="8" t="str">
        <f t="shared" si="16"/>
        <v>32 GROWTH-PV</v>
      </c>
      <c r="G32" s="465">
        <v>10</v>
      </c>
      <c r="H32" s="16">
        <f t="shared" si="40"/>
        <v>0.39999999999999997</v>
      </c>
      <c r="I32" s="73"/>
      <c r="J32" s="73"/>
      <c r="K32" s="15">
        <f t="shared" si="35"/>
        <v>833.33333333333337</v>
      </c>
      <c r="L32" s="15">
        <f t="shared" si="35"/>
        <v>1666.6666666666667</v>
      </c>
      <c r="M32" s="15">
        <f t="shared" si="35"/>
        <v>1666.6666666666667</v>
      </c>
      <c r="N32" s="15">
        <f t="shared" si="35"/>
        <v>1666.6666666666667</v>
      </c>
      <c r="O32" s="15">
        <f t="shared" si="35"/>
        <v>1666.6666666666667</v>
      </c>
      <c r="P32" s="15">
        <f t="shared" si="35"/>
        <v>1666.6666666666667</v>
      </c>
      <c r="R32" s="67"/>
      <c r="S32" s="76">
        <f t="shared" si="41"/>
        <v>0</v>
      </c>
      <c r="T32" s="76">
        <f t="shared" si="41"/>
        <v>0</v>
      </c>
      <c r="U32" s="76">
        <f t="shared" si="41"/>
        <v>0</v>
      </c>
      <c r="V32" s="76">
        <f t="shared" si="41"/>
        <v>0</v>
      </c>
      <c r="W32" s="76">
        <f t="shared" si="41"/>
        <v>0</v>
      </c>
      <c r="X32" s="76">
        <f t="shared" si="41"/>
        <v>0</v>
      </c>
      <c r="Y32" s="76">
        <f t="shared" si="41"/>
        <v>0</v>
      </c>
      <c r="Z32" s="76">
        <f t="shared" si="41"/>
        <v>0</v>
      </c>
      <c r="AA32" s="76">
        <f t="shared" si="41"/>
        <v>0</v>
      </c>
      <c r="AB32" s="76">
        <f t="shared" si="41"/>
        <v>833.33333333333337</v>
      </c>
      <c r="AC32" s="76">
        <f t="shared" si="42"/>
        <v>833.33333333333337</v>
      </c>
      <c r="AD32" s="76">
        <f t="shared" si="42"/>
        <v>833.33333333333337</v>
      </c>
      <c r="AE32" s="76">
        <f t="shared" si="42"/>
        <v>833.33333333333337</v>
      </c>
      <c r="AF32" s="76">
        <f t="shared" si="42"/>
        <v>833.33333333333337</v>
      </c>
      <c r="AG32" s="76">
        <f t="shared" si="42"/>
        <v>833.33333333333337</v>
      </c>
      <c r="AH32" s="76">
        <f t="shared" si="42"/>
        <v>833.33333333333337</v>
      </c>
      <c r="AI32" s="76">
        <f t="shared" si="42"/>
        <v>833.33333333333337</v>
      </c>
      <c r="AJ32" s="76">
        <f t="shared" si="42"/>
        <v>833.33333333333337</v>
      </c>
      <c r="AK32" s="76">
        <f t="shared" si="42"/>
        <v>833.33333333333337</v>
      </c>
      <c r="AL32" s="76">
        <f t="shared" si="42"/>
        <v>833.33333333333337</v>
      </c>
      <c r="AM32" s="76">
        <f t="shared" si="43"/>
        <v>833.33333333333337</v>
      </c>
      <c r="AN32" s="76">
        <f t="shared" si="43"/>
        <v>1666.6666666666667</v>
      </c>
      <c r="AO32" s="76">
        <f t="shared" si="43"/>
        <v>1666.6666666666667</v>
      </c>
      <c r="AP32" s="76">
        <f t="shared" si="43"/>
        <v>1666.6666666666667</v>
      </c>
      <c r="AQ32" s="76">
        <f t="shared" si="43"/>
        <v>1666.6666666666667</v>
      </c>
      <c r="AR32" s="76">
        <f t="shared" si="43"/>
        <v>1666.6666666666667</v>
      </c>
      <c r="AS32" s="76">
        <f t="shared" si="43"/>
        <v>1666.6666666666667</v>
      </c>
      <c r="AT32" s="76">
        <f t="shared" si="43"/>
        <v>1666.6666666666667</v>
      </c>
      <c r="AU32" s="76">
        <f t="shared" si="43"/>
        <v>1666.6666666666667</v>
      </c>
      <c r="AV32" s="76">
        <f t="shared" si="43"/>
        <v>1666.6666666666667</v>
      </c>
      <c r="AW32" s="76">
        <f t="shared" si="44"/>
        <v>1666.6666666666667</v>
      </c>
      <c r="AX32" s="76">
        <f t="shared" si="44"/>
        <v>1666.6666666666667</v>
      </c>
      <c r="AY32" s="76">
        <f t="shared" si="44"/>
        <v>1666.6666666666667</v>
      </c>
      <c r="AZ32" s="76">
        <f t="shared" si="44"/>
        <v>1666.6666666666667</v>
      </c>
      <c r="BA32" s="76">
        <f t="shared" si="44"/>
        <v>1666.6666666666667</v>
      </c>
      <c r="BB32" s="76">
        <f t="shared" si="44"/>
        <v>1666.6666666666667</v>
      </c>
      <c r="BC32" s="76">
        <f t="shared" si="44"/>
        <v>1666.6666666666667</v>
      </c>
      <c r="BD32" s="76">
        <f t="shared" si="44"/>
        <v>1666.6666666666667</v>
      </c>
      <c r="BE32" s="76">
        <f t="shared" si="44"/>
        <v>1666.6666666666667</v>
      </c>
      <c r="BF32" s="76">
        <f t="shared" si="44"/>
        <v>1666.6666666666667</v>
      </c>
      <c r="BG32" s="76">
        <f t="shared" si="45"/>
        <v>1666.6666666666667</v>
      </c>
      <c r="BH32" s="76">
        <f t="shared" si="45"/>
        <v>1666.6666666666667</v>
      </c>
      <c r="BI32" s="76">
        <f t="shared" si="45"/>
        <v>1666.6666666666667</v>
      </c>
      <c r="BJ32" s="76">
        <f t="shared" si="45"/>
        <v>1666.6666666666667</v>
      </c>
      <c r="BK32" s="76">
        <f t="shared" si="45"/>
        <v>1666.6666666666667</v>
      </c>
      <c r="BL32" s="76">
        <f t="shared" si="45"/>
        <v>1666.6666666666667</v>
      </c>
      <c r="BM32" s="76">
        <f t="shared" si="45"/>
        <v>1666.6666666666667</v>
      </c>
      <c r="BN32" s="76">
        <f t="shared" si="45"/>
        <v>1666.6666666666667</v>
      </c>
      <c r="BO32" s="76">
        <f t="shared" si="45"/>
        <v>1666.6666666666667</v>
      </c>
      <c r="BP32" s="76">
        <f t="shared" si="45"/>
        <v>1666.6666666666667</v>
      </c>
      <c r="BQ32" s="76">
        <f t="shared" si="46"/>
        <v>1666.6666666666667</v>
      </c>
      <c r="BR32" s="76">
        <f t="shared" si="46"/>
        <v>1666.6666666666667</v>
      </c>
      <c r="BS32" s="76">
        <f t="shared" si="46"/>
        <v>1666.6666666666667</v>
      </c>
      <c r="BT32" s="76">
        <f t="shared" si="46"/>
        <v>1666.6666666666667</v>
      </c>
      <c r="BU32" s="76">
        <f t="shared" si="46"/>
        <v>1666.6666666666667</v>
      </c>
      <c r="BV32" s="76">
        <f t="shared" si="46"/>
        <v>1666.6666666666667</v>
      </c>
      <c r="BW32" s="76">
        <f t="shared" si="46"/>
        <v>1666.6666666666667</v>
      </c>
      <c r="BX32" s="76">
        <f t="shared" si="46"/>
        <v>1666.6666666666667</v>
      </c>
      <c r="BY32" s="76">
        <f t="shared" si="46"/>
        <v>1666.6666666666667</v>
      </c>
      <c r="BZ32" s="76">
        <f t="shared" si="46"/>
        <v>1666.6666666666667</v>
      </c>
      <c r="CA32" s="76">
        <f t="shared" si="47"/>
        <v>1666.6666666666667</v>
      </c>
      <c r="CB32" s="76">
        <f t="shared" si="47"/>
        <v>1666.6666666666667</v>
      </c>
      <c r="CC32" s="76">
        <f t="shared" si="47"/>
        <v>1666.6666666666667</v>
      </c>
      <c r="CD32" s="76">
        <f t="shared" si="47"/>
        <v>1666.6666666666667</v>
      </c>
      <c r="CE32" s="76">
        <f t="shared" si="47"/>
        <v>1666.6666666666667</v>
      </c>
      <c r="CF32" s="76">
        <f t="shared" si="47"/>
        <v>1666.6666666666667</v>
      </c>
      <c r="CG32" s="76">
        <f t="shared" si="47"/>
        <v>1666.6666666666667</v>
      </c>
      <c r="CH32" s="76">
        <f t="shared" si="47"/>
        <v>1666.6666666666667</v>
      </c>
      <c r="CI32" s="76">
        <f t="shared" si="47"/>
        <v>1666.6666666666667</v>
      </c>
      <c r="CJ32" s="76">
        <f t="shared" si="47"/>
        <v>1666.6666666666667</v>
      </c>
      <c r="CK32" s="76">
        <f t="shared" si="48"/>
        <v>1666.6666666666667</v>
      </c>
      <c r="CL32" s="76">
        <f t="shared" si="48"/>
        <v>1666.6666666666667</v>
      </c>
      <c r="CM32" s="76">
        <f t="shared" si="48"/>
        <v>1666.6666666666667</v>
      </c>
      <c r="CN32" s="76">
        <f t="shared" si="48"/>
        <v>1666.6666666666667</v>
      </c>
      <c r="CO32" s="76">
        <f t="shared" si="48"/>
        <v>1666.6666666666667</v>
      </c>
      <c r="CP32" s="76">
        <f t="shared" si="48"/>
        <v>1666.6666666666667</v>
      </c>
      <c r="CQ32" s="76">
        <f t="shared" si="48"/>
        <v>1666.6666666666667</v>
      </c>
      <c r="CR32" s="76">
        <f t="shared" si="48"/>
        <v>1666.6666666666667</v>
      </c>
      <c r="CS32" s="76">
        <f t="shared" si="48"/>
        <v>1666.6666666666667</v>
      </c>
      <c r="CT32" s="76">
        <f t="shared" si="48"/>
        <v>1666.6666666666667</v>
      </c>
      <c r="CU32" s="76">
        <f t="shared" si="49"/>
        <v>1666.6666666666667</v>
      </c>
      <c r="CV32" s="76" t="e">
        <f t="shared" ca="1" si="49"/>
        <v>#REF!</v>
      </c>
      <c r="CW32" s="76" t="e">
        <f t="shared" ca="1" si="49"/>
        <v>#REF!</v>
      </c>
      <c r="CX32" s="76" t="e">
        <f t="shared" si="49"/>
        <v>#N/A</v>
      </c>
      <c r="CY32" s="76" t="e">
        <f t="shared" si="49"/>
        <v>#N/A</v>
      </c>
      <c r="CZ32" s="76" t="e">
        <f t="shared" si="49"/>
        <v>#N/A</v>
      </c>
      <c r="DA32" s="76" t="e">
        <f t="shared" si="49"/>
        <v>#N/A</v>
      </c>
      <c r="DB32" s="76" t="e">
        <f t="shared" si="49"/>
        <v>#N/A</v>
      </c>
      <c r="DC32" s="76" t="e">
        <f t="shared" si="49"/>
        <v>#N/A</v>
      </c>
      <c r="DD32" s="76" t="e">
        <f t="shared" si="49"/>
        <v>#N/A</v>
      </c>
      <c r="DE32" s="76" t="e">
        <f t="shared" si="50"/>
        <v>#N/A</v>
      </c>
      <c r="DF32" s="76" t="e">
        <f t="shared" si="50"/>
        <v>#N/A</v>
      </c>
      <c r="DG32" s="76" t="e">
        <f t="shared" si="50"/>
        <v>#N/A</v>
      </c>
      <c r="DH32" s="76" t="e">
        <f t="shared" si="50"/>
        <v>#N/A</v>
      </c>
      <c r="DI32" s="76" t="e">
        <f t="shared" si="50"/>
        <v>#N/A</v>
      </c>
      <c r="DJ32" s="76" t="e">
        <f t="shared" si="50"/>
        <v>#N/A</v>
      </c>
      <c r="DK32" s="76" t="e">
        <f t="shared" si="50"/>
        <v>#N/A</v>
      </c>
      <c r="DL32" s="76" t="e">
        <f t="shared" si="50"/>
        <v>#N/A</v>
      </c>
    </row>
    <row r="33" spans="1:116" hidden="1" outlineLevel="2" x14ac:dyDescent="0.4">
      <c r="A33" s="31"/>
      <c r="B33" s="31"/>
      <c r="C33" s="31"/>
      <c r="D33" t="s">
        <v>944</v>
      </c>
      <c r="E33" s="8" t="str">
        <f t="shared" si="16"/>
        <v>33 GROWTH-PV</v>
      </c>
      <c r="G33" s="465">
        <v>11</v>
      </c>
      <c r="H33" s="16">
        <f t="shared" si="40"/>
        <v>0.43999999999999995</v>
      </c>
      <c r="I33" s="73"/>
      <c r="J33" s="73"/>
      <c r="K33" s="15">
        <f t="shared" ref="K33:P42" si="51">SUMIF($4:$4,K$2,33:33)</f>
        <v>833.33333333333337</v>
      </c>
      <c r="L33" s="15">
        <f t="shared" si="51"/>
        <v>1666.6666666666667</v>
      </c>
      <c r="M33" s="15">
        <f t="shared" si="51"/>
        <v>1666.6666666666667</v>
      </c>
      <c r="N33" s="15">
        <f t="shared" si="51"/>
        <v>1666.6666666666667</v>
      </c>
      <c r="O33" s="15">
        <f t="shared" si="51"/>
        <v>1666.6666666666667</v>
      </c>
      <c r="P33" s="15">
        <f t="shared" si="51"/>
        <v>1666.6666666666667</v>
      </c>
      <c r="R33" s="67"/>
      <c r="S33" s="76">
        <f t="shared" si="41"/>
        <v>0</v>
      </c>
      <c r="T33" s="76">
        <f t="shared" si="41"/>
        <v>0</v>
      </c>
      <c r="U33" s="76">
        <f t="shared" si="41"/>
        <v>0</v>
      </c>
      <c r="V33" s="76">
        <f t="shared" si="41"/>
        <v>0</v>
      </c>
      <c r="W33" s="76">
        <f t="shared" si="41"/>
        <v>0</v>
      </c>
      <c r="X33" s="76">
        <f t="shared" si="41"/>
        <v>0</v>
      </c>
      <c r="Y33" s="76">
        <f t="shared" si="41"/>
        <v>0</v>
      </c>
      <c r="Z33" s="76">
        <f t="shared" si="41"/>
        <v>0</v>
      </c>
      <c r="AA33" s="76">
        <f t="shared" si="41"/>
        <v>0</v>
      </c>
      <c r="AB33" s="76">
        <f t="shared" si="41"/>
        <v>0</v>
      </c>
      <c r="AC33" s="76">
        <f t="shared" si="42"/>
        <v>833.33333333333337</v>
      </c>
      <c r="AD33" s="76">
        <f t="shared" si="42"/>
        <v>833.33333333333337</v>
      </c>
      <c r="AE33" s="76">
        <f t="shared" si="42"/>
        <v>833.33333333333337</v>
      </c>
      <c r="AF33" s="76">
        <f t="shared" si="42"/>
        <v>833.33333333333337</v>
      </c>
      <c r="AG33" s="76">
        <f t="shared" si="42"/>
        <v>833.33333333333337</v>
      </c>
      <c r="AH33" s="76">
        <f t="shared" si="42"/>
        <v>833.33333333333337</v>
      </c>
      <c r="AI33" s="76">
        <f t="shared" si="42"/>
        <v>833.33333333333337</v>
      </c>
      <c r="AJ33" s="76">
        <f t="shared" si="42"/>
        <v>833.33333333333337</v>
      </c>
      <c r="AK33" s="76">
        <f t="shared" si="42"/>
        <v>833.33333333333337</v>
      </c>
      <c r="AL33" s="76">
        <f t="shared" si="42"/>
        <v>833.33333333333337</v>
      </c>
      <c r="AM33" s="76">
        <f t="shared" si="43"/>
        <v>833.33333333333337</v>
      </c>
      <c r="AN33" s="76">
        <f t="shared" si="43"/>
        <v>833.33333333333337</v>
      </c>
      <c r="AO33" s="76">
        <f t="shared" si="43"/>
        <v>1666.6666666666667</v>
      </c>
      <c r="AP33" s="76">
        <f t="shared" si="43"/>
        <v>1666.6666666666667</v>
      </c>
      <c r="AQ33" s="76">
        <f t="shared" si="43"/>
        <v>1666.6666666666667</v>
      </c>
      <c r="AR33" s="76">
        <f t="shared" si="43"/>
        <v>1666.6666666666667</v>
      </c>
      <c r="AS33" s="76">
        <f t="shared" si="43"/>
        <v>1666.6666666666667</v>
      </c>
      <c r="AT33" s="76">
        <f t="shared" si="43"/>
        <v>1666.6666666666667</v>
      </c>
      <c r="AU33" s="76">
        <f t="shared" si="43"/>
        <v>1666.6666666666667</v>
      </c>
      <c r="AV33" s="76">
        <f t="shared" si="43"/>
        <v>1666.6666666666667</v>
      </c>
      <c r="AW33" s="76">
        <f t="shared" si="44"/>
        <v>1666.6666666666667</v>
      </c>
      <c r="AX33" s="76">
        <f t="shared" si="44"/>
        <v>1666.6666666666667</v>
      </c>
      <c r="AY33" s="76">
        <f t="shared" si="44"/>
        <v>1666.6666666666667</v>
      </c>
      <c r="AZ33" s="76">
        <f t="shared" si="44"/>
        <v>1666.6666666666667</v>
      </c>
      <c r="BA33" s="76">
        <f t="shared" si="44"/>
        <v>1666.6666666666667</v>
      </c>
      <c r="BB33" s="76">
        <f t="shared" si="44"/>
        <v>1666.6666666666667</v>
      </c>
      <c r="BC33" s="76">
        <f t="shared" si="44"/>
        <v>1666.6666666666667</v>
      </c>
      <c r="BD33" s="76">
        <f t="shared" si="44"/>
        <v>1666.6666666666667</v>
      </c>
      <c r="BE33" s="76">
        <f t="shared" si="44"/>
        <v>1666.6666666666667</v>
      </c>
      <c r="BF33" s="76">
        <f t="shared" si="44"/>
        <v>1666.6666666666667</v>
      </c>
      <c r="BG33" s="76">
        <f t="shared" si="45"/>
        <v>1666.6666666666667</v>
      </c>
      <c r="BH33" s="76">
        <f t="shared" si="45"/>
        <v>1666.6666666666667</v>
      </c>
      <c r="BI33" s="76">
        <f t="shared" si="45"/>
        <v>1666.6666666666667</v>
      </c>
      <c r="BJ33" s="76">
        <f t="shared" si="45"/>
        <v>1666.6666666666667</v>
      </c>
      <c r="BK33" s="76">
        <f t="shared" si="45"/>
        <v>1666.6666666666667</v>
      </c>
      <c r="BL33" s="76">
        <f t="shared" si="45"/>
        <v>1666.6666666666667</v>
      </c>
      <c r="BM33" s="76">
        <f t="shared" si="45"/>
        <v>1666.6666666666667</v>
      </c>
      <c r="BN33" s="76">
        <f t="shared" si="45"/>
        <v>1666.6666666666667</v>
      </c>
      <c r="BO33" s="76">
        <f t="shared" si="45"/>
        <v>1666.6666666666667</v>
      </c>
      <c r="BP33" s="76">
        <f t="shared" si="45"/>
        <v>1666.6666666666667</v>
      </c>
      <c r="BQ33" s="76">
        <f t="shared" si="46"/>
        <v>1666.6666666666667</v>
      </c>
      <c r="BR33" s="76">
        <f t="shared" si="46"/>
        <v>1666.6666666666667</v>
      </c>
      <c r="BS33" s="76">
        <f t="shared" si="46"/>
        <v>1666.6666666666667</v>
      </c>
      <c r="BT33" s="76">
        <f t="shared" si="46"/>
        <v>1666.6666666666667</v>
      </c>
      <c r="BU33" s="76">
        <f t="shared" si="46"/>
        <v>1666.6666666666667</v>
      </c>
      <c r="BV33" s="76">
        <f t="shared" si="46"/>
        <v>1666.6666666666667</v>
      </c>
      <c r="BW33" s="76">
        <f t="shared" si="46"/>
        <v>1666.6666666666667</v>
      </c>
      <c r="BX33" s="76">
        <f t="shared" si="46"/>
        <v>1666.6666666666667</v>
      </c>
      <c r="BY33" s="76">
        <f t="shared" si="46"/>
        <v>1666.6666666666667</v>
      </c>
      <c r="BZ33" s="76">
        <f t="shared" si="46"/>
        <v>1666.6666666666667</v>
      </c>
      <c r="CA33" s="76">
        <f t="shared" si="47"/>
        <v>1666.6666666666667</v>
      </c>
      <c r="CB33" s="76">
        <f t="shared" si="47"/>
        <v>1666.6666666666667</v>
      </c>
      <c r="CC33" s="76">
        <f t="shared" si="47"/>
        <v>1666.6666666666667</v>
      </c>
      <c r="CD33" s="76">
        <f t="shared" si="47"/>
        <v>1666.6666666666667</v>
      </c>
      <c r="CE33" s="76">
        <f t="shared" si="47"/>
        <v>1666.6666666666667</v>
      </c>
      <c r="CF33" s="76">
        <f t="shared" si="47"/>
        <v>1666.6666666666667</v>
      </c>
      <c r="CG33" s="76">
        <f t="shared" si="47"/>
        <v>1666.6666666666667</v>
      </c>
      <c r="CH33" s="76">
        <f t="shared" si="47"/>
        <v>1666.6666666666667</v>
      </c>
      <c r="CI33" s="76">
        <f t="shared" si="47"/>
        <v>1666.6666666666667</v>
      </c>
      <c r="CJ33" s="76">
        <f t="shared" si="47"/>
        <v>1666.6666666666667</v>
      </c>
      <c r="CK33" s="76">
        <f t="shared" si="48"/>
        <v>1666.6666666666667</v>
      </c>
      <c r="CL33" s="76">
        <f t="shared" si="48"/>
        <v>1666.6666666666667</v>
      </c>
      <c r="CM33" s="76">
        <f t="shared" si="48"/>
        <v>1666.6666666666667</v>
      </c>
      <c r="CN33" s="76">
        <f t="shared" si="48"/>
        <v>1666.6666666666667</v>
      </c>
      <c r="CO33" s="76">
        <f t="shared" si="48"/>
        <v>1666.6666666666667</v>
      </c>
      <c r="CP33" s="76">
        <f t="shared" si="48"/>
        <v>1666.6666666666667</v>
      </c>
      <c r="CQ33" s="76">
        <f t="shared" si="48"/>
        <v>1666.6666666666667</v>
      </c>
      <c r="CR33" s="76">
        <f t="shared" si="48"/>
        <v>1666.6666666666667</v>
      </c>
      <c r="CS33" s="76">
        <f t="shared" si="48"/>
        <v>1666.6666666666667</v>
      </c>
      <c r="CT33" s="76">
        <f t="shared" si="48"/>
        <v>1666.6666666666667</v>
      </c>
      <c r="CU33" s="76">
        <f t="shared" si="49"/>
        <v>1666.6666666666667</v>
      </c>
      <c r="CV33" s="76">
        <f t="shared" si="49"/>
        <v>1666.6666666666667</v>
      </c>
      <c r="CW33" s="76" t="e">
        <f t="shared" ca="1" si="49"/>
        <v>#REF!</v>
      </c>
      <c r="CX33" s="76" t="e">
        <f t="shared" ca="1" si="49"/>
        <v>#REF!</v>
      </c>
      <c r="CY33" s="76" t="e">
        <f t="shared" si="49"/>
        <v>#N/A</v>
      </c>
      <c r="CZ33" s="76" t="e">
        <f t="shared" si="49"/>
        <v>#N/A</v>
      </c>
      <c r="DA33" s="76" t="e">
        <f t="shared" si="49"/>
        <v>#N/A</v>
      </c>
      <c r="DB33" s="76" t="e">
        <f t="shared" si="49"/>
        <v>#N/A</v>
      </c>
      <c r="DC33" s="76" t="e">
        <f t="shared" si="49"/>
        <v>#N/A</v>
      </c>
      <c r="DD33" s="76" t="e">
        <f t="shared" si="49"/>
        <v>#N/A</v>
      </c>
      <c r="DE33" s="76" t="e">
        <f t="shared" si="50"/>
        <v>#N/A</v>
      </c>
      <c r="DF33" s="76" t="e">
        <f t="shared" si="50"/>
        <v>#N/A</v>
      </c>
      <c r="DG33" s="76" t="e">
        <f t="shared" si="50"/>
        <v>#N/A</v>
      </c>
      <c r="DH33" s="76" t="e">
        <f t="shared" si="50"/>
        <v>#N/A</v>
      </c>
      <c r="DI33" s="76" t="e">
        <f t="shared" si="50"/>
        <v>#N/A</v>
      </c>
      <c r="DJ33" s="76" t="e">
        <f t="shared" si="50"/>
        <v>#N/A</v>
      </c>
      <c r="DK33" s="76" t="e">
        <f t="shared" si="50"/>
        <v>#N/A</v>
      </c>
      <c r="DL33" s="76" t="e">
        <f t="shared" si="50"/>
        <v>#N/A</v>
      </c>
    </row>
    <row r="34" spans="1:116" hidden="1" outlineLevel="2" x14ac:dyDescent="0.4">
      <c r="A34" s="31"/>
      <c r="B34" s="31"/>
      <c r="C34" s="31"/>
      <c r="D34" t="s">
        <v>944</v>
      </c>
      <c r="E34" s="8" t="str">
        <f t="shared" si="16"/>
        <v>34 GROWTH-PV</v>
      </c>
      <c r="G34" s="465">
        <v>12</v>
      </c>
      <c r="H34" s="16">
        <f t="shared" si="40"/>
        <v>0.47999999999999993</v>
      </c>
      <c r="I34" s="73"/>
      <c r="J34" s="73"/>
      <c r="K34" s="15">
        <f t="shared" si="51"/>
        <v>833.33333333333337</v>
      </c>
      <c r="L34" s="15">
        <f t="shared" si="51"/>
        <v>1666.6666666666667</v>
      </c>
      <c r="M34" s="15">
        <f t="shared" si="51"/>
        <v>1666.6666666666667</v>
      </c>
      <c r="N34" s="15">
        <f t="shared" si="51"/>
        <v>1666.6666666666667</v>
      </c>
      <c r="O34" s="15">
        <f t="shared" si="51"/>
        <v>1666.6666666666667</v>
      </c>
      <c r="P34" s="15">
        <f t="shared" si="51"/>
        <v>1666.6666666666667</v>
      </c>
      <c r="R34" s="67"/>
      <c r="S34" s="76">
        <f t="shared" ref="S34:AB47" si="52">+R33</f>
        <v>0</v>
      </c>
      <c r="T34" s="76">
        <f t="shared" si="52"/>
        <v>0</v>
      </c>
      <c r="U34" s="76">
        <f t="shared" si="52"/>
        <v>0</v>
      </c>
      <c r="V34" s="76">
        <f t="shared" si="52"/>
        <v>0</v>
      </c>
      <c r="W34" s="76">
        <f t="shared" si="52"/>
        <v>0</v>
      </c>
      <c r="X34" s="76">
        <f t="shared" si="52"/>
        <v>0</v>
      </c>
      <c r="Y34" s="76">
        <f t="shared" si="52"/>
        <v>0</v>
      </c>
      <c r="Z34" s="76">
        <f t="shared" si="52"/>
        <v>0</v>
      </c>
      <c r="AA34" s="76">
        <f t="shared" si="52"/>
        <v>0</v>
      </c>
      <c r="AB34" s="76">
        <f t="shared" si="52"/>
        <v>0</v>
      </c>
      <c r="AC34" s="76">
        <f t="shared" ref="AC34:AL47" si="53">+AB33</f>
        <v>0</v>
      </c>
      <c r="AD34" s="76">
        <f t="shared" si="53"/>
        <v>833.33333333333337</v>
      </c>
      <c r="AE34" s="76">
        <f t="shared" si="53"/>
        <v>833.33333333333337</v>
      </c>
      <c r="AF34" s="76">
        <f t="shared" si="53"/>
        <v>833.33333333333337</v>
      </c>
      <c r="AG34" s="76">
        <f t="shared" si="53"/>
        <v>833.33333333333337</v>
      </c>
      <c r="AH34" s="76">
        <f t="shared" si="53"/>
        <v>833.33333333333337</v>
      </c>
      <c r="AI34" s="76">
        <f t="shared" si="53"/>
        <v>833.33333333333337</v>
      </c>
      <c r="AJ34" s="76">
        <f t="shared" si="53"/>
        <v>833.33333333333337</v>
      </c>
      <c r="AK34" s="76">
        <f t="shared" si="53"/>
        <v>833.33333333333337</v>
      </c>
      <c r="AL34" s="76">
        <f t="shared" si="53"/>
        <v>833.33333333333337</v>
      </c>
      <c r="AM34" s="76">
        <f t="shared" ref="AM34:AV47" si="54">+AL33</f>
        <v>833.33333333333337</v>
      </c>
      <c r="AN34" s="76">
        <f t="shared" si="54"/>
        <v>833.33333333333337</v>
      </c>
      <c r="AO34" s="76">
        <f t="shared" si="54"/>
        <v>833.33333333333337</v>
      </c>
      <c r="AP34" s="76">
        <f t="shared" si="54"/>
        <v>1666.6666666666667</v>
      </c>
      <c r="AQ34" s="76">
        <f t="shared" si="54"/>
        <v>1666.6666666666667</v>
      </c>
      <c r="AR34" s="76">
        <f t="shared" si="54"/>
        <v>1666.6666666666667</v>
      </c>
      <c r="AS34" s="76">
        <f t="shared" si="54"/>
        <v>1666.6666666666667</v>
      </c>
      <c r="AT34" s="76">
        <f t="shared" si="54"/>
        <v>1666.6666666666667</v>
      </c>
      <c r="AU34" s="76">
        <f t="shared" si="54"/>
        <v>1666.6666666666667</v>
      </c>
      <c r="AV34" s="76">
        <f t="shared" si="54"/>
        <v>1666.6666666666667</v>
      </c>
      <c r="AW34" s="76">
        <f t="shared" ref="AW34:BF47" si="55">+AV33</f>
        <v>1666.6666666666667</v>
      </c>
      <c r="AX34" s="76">
        <f t="shared" si="55"/>
        <v>1666.6666666666667</v>
      </c>
      <c r="AY34" s="76">
        <f t="shared" si="55"/>
        <v>1666.6666666666667</v>
      </c>
      <c r="AZ34" s="76">
        <f t="shared" si="55"/>
        <v>1666.6666666666667</v>
      </c>
      <c r="BA34" s="76">
        <f t="shared" si="55"/>
        <v>1666.6666666666667</v>
      </c>
      <c r="BB34" s="76">
        <f t="shared" si="55"/>
        <v>1666.6666666666667</v>
      </c>
      <c r="BC34" s="76">
        <f t="shared" si="55"/>
        <v>1666.6666666666667</v>
      </c>
      <c r="BD34" s="76">
        <f t="shared" si="55"/>
        <v>1666.6666666666667</v>
      </c>
      <c r="BE34" s="76">
        <f t="shared" si="55"/>
        <v>1666.6666666666667</v>
      </c>
      <c r="BF34" s="76">
        <f t="shared" si="55"/>
        <v>1666.6666666666667</v>
      </c>
      <c r="BG34" s="76">
        <f t="shared" ref="BG34:BP47" si="56">+BF33</f>
        <v>1666.6666666666667</v>
      </c>
      <c r="BH34" s="76">
        <f t="shared" si="56"/>
        <v>1666.6666666666667</v>
      </c>
      <c r="BI34" s="76">
        <f t="shared" si="56"/>
        <v>1666.6666666666667</v>
      </c>
      <c r="BJ34" s="76">
        <f t="shared" si="56"/>
        <v>1666.6666666666667</v>
      </c>
      <c r="BK34" s="76">
        <f t="shared" si="56"/>
        <v>1666.6666666666667</v>
      </c>
      <c r="BL34" s="76">
        <f t="shared" si="56"/>
        <v>1666.6666666666667</v>
      </c>
      <c r="BM34" s="76">
        <f t="shared" si="56"/>
        <v>1666.6666666666667</v>
      </c>
      <c r="BN34" s="76">
        <f t="shared" si="56"/>
        <v>1666.6666666666667</v>
      </c>
      <c r="BO34" s="76">
        <f t="shared" si="56"/>
        <v>1666.6666666666667</v>
      </c>
      <c r="BP34" s="76">
        <f t="shared" si="56"/>
        <v>1666.6666666666667</v>
      </c>
      <c r="BQ34" s="76">
        <f t="shared" ref="BQ34:BZ47" si="57">+BP33</f>
        <v>1666.6666666666667</v>
      </c>
      <c r="BR34" s="76">
        <f t="shared" si="57"/>
        <v>1666.6666666666667</v>
      </c>
      <c r="BS34" s="76">
        <f t="shared" si="57"/>
        <v>1666.6666666666667</v>
      </c>
      <c r="BT34" s="76">
        <f t="shared" si="57"/>
        <v>1666.6666666666667</v>
      </c>
      <c r="BU34" s="76">
        <f t="shared" si="57"/>
        <v>1666.6666666666667</v>
      </c>
      <c r="BV34" s="76">
        <f t="shared" si="57"/>
        <v>1666.6666666666667</v>
      </c>
      <c r="BW34" s="76">
        <f t="shared" si="57"/>
        <v>1666.6666666666667</v>
      </c>
      <c r="BX34" s="76">
        <f t="shared" si="57"/>
        <v>1666.6666666666667</v>
      </c>
      <c r="BY34" s="76">
        <f t="shared" si="57"/>
        <v>1666.6666666666667</v>
      </c>
      <c r="BZ34" s="76">
        <f t="shared" si="57"/>
        <v>1666.6666666666667</v>
      </c>
      <c r="CA34" s="76">
        <f t="shared" ref="CA34:CJ47" si="58">+BZ33</f>
        <v>1666.6666666666667</v>
      </c>
      <c r="CB34" s="76">
        <f t="shared" si="58"/>
        <v>1666.6666666666667</v>
      </c>
      <c r="CC34" s="76">
        <f t="shared" si="58"/>
        <v>1666.6666666666667</v>
      </c>
      <c r="CD34" s="76">
        <f t="shared" si="58"/>
        <v>1666.6666666666667</v>
      </c>
      <c r="CE34" s="76">
        <f t="shared" si="58"/>
        <v>1666.6666666666667</v>
      </c>
      <c r="CF34" s="76">
        <f t="shared" si="58"/>
        <v>1666.6666666666667</v>
      </c>
      <c r="CG34" s="76">
        <f t="shared" si="58"/>
        <v>1666.6666666666667</v>
      </c>
      <c r="CH34" s="76">
        <f t="shared" si="58"/>
        <v>1666.6666666666667</v>
      </c>
      <c r="CI34" s="76">
        <f t="shared" si="58"/>
        <v>1666.6666666666667</v>
      </c>
      <c r="CJ34" s="76">
        <f t="shared" si="58"/>
        <v>1666.6666666666667</v>
      </c>
      <c r="CK34" s="76">
        <f t="shared" ref="CK34:CT47" si="59">+CJ33</f>
        <v>1666.6666666666667</v>
      </c>
      <c r="CL34" s="76">
        <f t="shared" si="59"/>
        <v>1666.6666666666667</v>
      </c>
      <c r="CM34" s="76">
        <f t="shared" si="59"/>
        <v>1666.6666666666667</v>
      </c>
      <c r="CN34" s="76">
        <f t="shared" si="59"/>
        <v>1666.6666666666667</v>
      </c>
      <c r="CO34" s="76">
        <f t="shared" si="59"/>
        <v>1666.6666666666667</v>
      </c>
      <c r="CP34" s="76">
        <f t="shared" si="59"/>
        <v>1666.6666666666667</v>
      </c>
      <c r="CQ34" s="76">
        <f t="shared" si="59"/>
        <v>1666.6666666666667</v>
      </c>
      <c r="CR34" s="76">
        <f t="shared" si="59"/>
        <v>1666.6666666666667</v>
      </c>
      <c r="CS34" s="76">
        <f t="shared" si="59"/>
        <v>1666.6666666666667</v>
      </c>
      <c r="CT34" s="76">
        <f t="shared" si="59"/>
        <v>1666.6666666666667</v>
      </c>
      <c r="CU34" s="76">
        <f t="shared" ref="CU34:DD47" si="60">+CT33</f>
        <v>1666.6666666666667</v>
      </c>
      <c r="CV34" s="76">
        <f t="shared" si="60"/>
        <v>1666.6666666666667</v>
      </c>
      <c r="CW34" s="76">
        <f t="shared" si="60"/>
        <v>1666.6666666666667</v>
      </c>
      <c r="CX34" s="76" t="e">
        <f t="shared" ca="1" si="60"/>
        <v>#REF!</v>
      </c>
      <c r="CY34" s="76" t="e">
        <f t="shared" ca="1" si="60"/>
        <v>#REF!</v>
      </c>
      <c r="CZ34" s="76" t="e">
        <f t="shared" si="60"/>
        <v>#N/A</v>
      </c>
      <c r="DA34" s="76" t="e">
        <f t="shared" si="60"/>
        <v>#N/A</v>
      </c>
      <c r="DB34" s="76" t="e">
        <f t="shared" si="60"/>
        <v>#N/A</v>
      </c>
      <c r="DC34" s="76" t="e">
        <f t="shared" si="60"/>
        <v>#N/A</v>
      </c>
      <c r="DD34" s="76" t="e">
        <f t="shared" si="60"/>
        <v>#N/A</v>
      </c>
      <c r="DE34" s="76" t="e">
        <f t="shared" ref="DE34:DL47" si="61">+DD33</f>
        <v>#N/A</v>
      </c>
      <c r="DF34" s="76" t="e">
        <f t="shared" si="61"/>
        <v>#N/A</v>
      </c>
      <c r="DG34" s="76" t="e">
        <f t="shared" si="61"/>
        <v>#N/A</v>
      </c>
      <c r="DH34" s="76" t="e">
        <f t="shared" si="61"/>
        <v>#N/A</v>
      </c>
      <c r="DI34" s="76" t="e">
        <f t="shared" si="61"/>
        <v>#N/A</v>
      </c>
      <c r="DJ34" s="76" t="e">
        <f t="shared" si="61"/>
        <v>#N/A</v>
      </c>
      <c r="DK34" s="76" t="e">
        <f t="shared" si="61"/>
        <v>#N/A</v>
      </c>
      <c r="DL34" s="76" t="e">
        <f t="shared" si="61"/>
        <v>#N/A</v>
      </c>
    </row>
    <row r="35" spans="1:116" hidden="1" outlineLevel="2" x14ac:dyDescent="0.4">
      <c r="A35" s="31"/>
      <c r="B35" s="31"/>
      <c r="C35" s="31"/>
      <c r="D35" t="s">
        <v>944</v>
      </c>
      <c r="E35" s="8" t="str">
        <f t="shared" si="16"/>
        <v>35 GROWTH-PV</v>
      </c>
      <c r="G35" s="465">
        <v>13</v>
      </c>
      <c r="H35" s="16">
        <f t="shared" si="40"/>
        <v>0.51999999999999991</v>
      </c>
      <c r="I35" s="73"/>
      <c r="J35" s="73"/>
      <c r="K35" s="15">
        <f t="shared" si="51"/>
        <v>0</v>
      </c>
      <c r="L35" s="15">
        <f t="shared" si="51"/>
        <v>833.33333333333337</v>
      </c>
      <c r="M35" s="15">
        <f t="shared" si="51"/>
        <v>1666.6666666666667</v>
      </c>
      <c r="N35" s="15">
        <f t="shared" si="51"/>
        <v>1666.6666666666667</v>
      </c>
      <c r="O35" s="15">
        <f t="shared" si="51"/>
        <v>1666.6666666666667</v>
      </c>
      <c r="P35" s="15">
        <f t="shared" si="51"/>
        <v>1666.6666666666667</v>
      </c>
      <c r="R35" s="67"/>
      <c r="S35" s="76">
        <f t="shared" si="52"/>
        <v>0</v>
      </c>
      <c r="T35" s="76">
        <f t="shared" si="52"/>
        <v>0</v>
      </c>
      <c r="U35" s="76">
        <f t="shared" si="52"/>
        <v>0</v>
      </c>
      <c r="V35" s="76">
        <f t="shared" si="52"/>
        <v>0</v>
      </c>
      <c r="W35" s="76">
        <f t="shared" si="52"/>
        <v>0</v>
      </c>
      <c r="X35" s="76">
        <f t="shared" si="52"/>
        <v>0</v>
      </c>
      <c r="Y35" s="76">
        <f t="shared" si="52"/>
        <v>0</v>
      </c>
      <c r="Z35" s="76">
        <f t="shared" si="52"/>
        <v>0</v>
      </c>
      <c r="AA35" s="76">
        <f t="shared" si="52"/>
        <v>0</v>
      </c>
      <c r="AB35" s="76">
        <f t="shared" si="52"/>
        <v>0</v>
      </c>
      <c r="AC35" s="76">
        <f t="shared" si="53"/>
        <v>0</v>
      </c>
      <c r="AD35" s="76">
        <f t="shared" si="53"/>
        <v>0</v>
      </c>
      <c r="AE35" s="76">
        <f t="shared" si="53"/>
        <v>833.33333333333337</v>
      </c>
      <c r="AF35" s="76">
        <f t="shared" si="53"/>
        <v>833.33333333333337</v>
      </c>
      <c r="AG35" s="76">
        <f t="shared" si="53"/>
        <v>833.33333333333337</v>
      </c>
      <c r="AH35" s="76">
        <f t="shared" si="53"/>
        <v>833.33333333333337</v>
      </c>
      <c r="AI35" s="76">
        <f t="shared" si="53"/>
        <v>833.33333333333337</v>
      </c>
      <c r="AJ35" s="76">
        <f t="shared" si="53"/>
        <v>833.33333333333337</v>
      </c>
      <c r="AK35" s="76">
        <f t="shared" si="53"/>
        <v>833.33333333333337</v>
      </c>
      <c r="AL35" s="76">
        <f t="shared" si="53"/>
        <v>833.33333333333337</v>
      </c>
      <c r="AM35" s="76">
        <f t="shared" si="54"/>
        <v>833.33333333333337</v>
      </c>
      <c r="AN35" s="76">
        <f t="shared" si="54"/>
        <v>833.33333333333337</v>
      </c>
      <c r="AO35" s="76">
        <f t="shared" si="54"/>
        <v>833.33333333333337</v>
      </c>
      <c r="AP35" s="76">
        <f t="shared" si="54"/>
        <v>833.33333333333337</v>
      </c>
      <c r="AQ35" s="76">
        <f t="shared" si="54"/>
        <v>1666.6666666666667</v>
      </c>
      <c r="AR35" s="76">
        <f t="shared" si="54"/>
        <v>1666.6666666666667</v>
      </c>
      <c r="AS35" s="76">
        <f t="shared" si="54"/>
        <v>1666.6666666666667</v>
      </c>
      <c r="AT35" s="76">
        <f t="shared" si="54"/>
        <v>1666.6666666666667</v>
      </c>
      <c r="AU35" s="76">
        <f t="shared" si="54"/>
        <v>1666.6666666666667</v>
      </c>
      <c r="AV35" s="76">
        <f t="shared" si="54"/>
        <v>1666.6666666666667</v>
      </c>
      <c r="AW35" s="76">
        <f t="shared" si="55"/>
        <v>1666.6666666666667</v>
      </c>
      <c r="AX35" s="76">
        <f t="shared" si="55"/>
        <v>1666.6666666666667</v>
      </c>
      <c r="AY35" s="76">
        <f t="shared" si="55"/>
        <v>1666.6666666666667</v>
      </c>
      <c r="AZ35" s="76">
        <f t="shared" si="55"/>
        <v>1666.6666666666667</v>
      </c>
      <c r="BA35" s="76">
        <f t="shared" si="55"/>
        <v>1666.6666666666667</v>
      </c>
      <c r="BB35" s="76">
        <f t="shared" si="55"/>
        <v>1666.6666666666667</v>
      </c>
      <c r="BC35" s="76">
        <f t="shared" si="55"/>
        <v>1666.6666666666667</v>
      </c>
      <c r="BD35" s="76">
        <f t="shared" si="55"/>
        <v>1666.6666666666667</v>
      </c>
      <c r="BE35" s="76">
        <f t="shared" si="55"/>
        <v>1666.6666666666667</v>
      </c>
      <c r="BF35" s="76">
        <f t="shared" si="55"/>
        <v>1666.6666666666667</v>
      </c>
      <c r="BG35" s="76">
        <f t="shared" si="56"/>
        <v>1666.6666666666667</v>
      </c>
      <c r="BH35" s="76">
        <f t="shared" si="56"/>
        <v>1666.6666666666667</v>
      </c>
      <c r="BI35" s="76">
        <f t="shared" si="56"/>
        <v>1666.6666666666667</v>
      </c>
      <c r="BJ35" s="76">
        <f t="shared" si="56"/>
        <v>1666.6666666666667</v>
      </c>
      <c r="BK35" s="76">
        <f t="shared" si="56"/>
        <v>1666.6666666666667</v>
      </c>
      <c r="BL35" s="76">
        <f t="shared" si="56"/>
        <v>1666.6666666666667</v>
      </c>
      <c r="BM35" s="76">
        <f t="shared" si="56"/>
        <v>1666.6666666666667</v>
      </c>
      <c r="BN35" s="76">
        <f t="shared" si="56"/>
        <v>1666.6666666666667</v>
      </c>
      <c r="BO35" s="76">
        <f t="shared" si="56"/>
        <v>1666.6666666666667</v>
      </c>
      <c r="BP35" s="76">
        <f t="shared" si="56"/>
        <v>1666.6666666666667</v>
      </c>
      <c r="BQ35" s="76">
        <f t="shared" si="57"/>
        <v>1666.6666666666667</v>
      </c>
      <c r="BR35" s="76">
        <f t="shared" si="57"/>
        <v>1666.6666666666667</v>
      </c>
      <c r="BS35" s="76">
        <f t="shared" si="57"/>
        <v>1666.6666666666667</v>
      </c>
      <c r="BT35" s="76">
        <f t="shared" si="57"/>
        <v>1666.6666666666667</v>
      </c>
      <c r="BU35" s="76">
        <f t="shared" si="57"/>
        <v>1666.6666666666667</v>
      </c>
      <c r="BV35" s="76">
        <f t="shared" si="57"/>
        <v>1666.6666666666667</v>
      </c>
      <c r="BW35" s="76">
        <f t="shared" si="57"/>
        <v>1666.6666666666667</v>
      </c>
      <c r="BX35" s="76">
        <f t="shared" si="57"/>
        <v>1666.6666666666667</v>
      </c>
      <c r="BY35" s="76">
        <f t="shared" si="57"/>
        <v>1666.6666666666667</v>
      </c>
      <c r="BZ35" s="76">
        <f t="shared" si="57"/>
        <v>1666.6666666666667</v>
      </c>
      <c r="CA35" s="76">
        <f t="shared" si="58"/>
        <v>1666.6666666666667</v>
      </c>
      <c r="CB35" s="76">
        <f t="shared" si="58"/>
        <v>1666.6666666666667</v>
      </c>
      <c r="CC35" s="76">
        <f t="shared" si="58"/>
        <v>1666.6666666666667</v>
      </c>
      <c r="CD35" s="76">
        <f t="shared" si="58"/>
        <v>1666.6666666666667</v>
      </c>
      <c r="CE35" s="76">
        <f t="shared" si="58"/>
        <v>1666.6666666666667</v>
      </c>
      <c r="CF35" s="76">
        <f t="shared" si="58"/>
        <v>1666.6666666666667</v>
      </c>
      <c r="CG35" s="76">
        <f t="shared" si="58"/>
        <v>1666.6666666666667</v>
      </c>
      <c r="CH35" s="76">
        <f t="shared" si="58"/>
        <v>1666.6666666666667</v>
      </c>
      <c r="CI35" s="76">
        <f t="shared" si="58"/>
        <v>1666.6666666666667</v>
      </c>
      <c r="CJ35" s="76">
        <f t="shared" si="58"/>
        <v>1666.6666666666667</v>
      </c>
      <c r="CK35" s="76">
        <f t="shared" si="59"/>
        <v>1666.6666666666667</v>
      </c>
      <c r="CL35" s="76">
        <f t="shared" si="59"/>
        <v>1666.6666666666667</v>
      </c>
      <c r="CM35" s="76">
        <f t="shared" si="59"/>
        <v>1666.6666666666667</v>
      </c>
      <c r="CN35" s="76">
        <f t="shared" si="59"/>
        <v>1666.6666666666667</v>
      </c>
      <c r="CO35" s="76">
        <f t="shared" si="59"/>
        <v>1666.6666666666667</v>
      </c>
      <c r="CP35" s="76">
        <f t="shared" si="59"/>
        <v>1666.6666666666667</v>
      </c>
      <c r="CQ35" s="76">
        <f t="shared" si="59"/>
        <v>1666.6666666666667</v>
      </c>
      <c r="CR35" s="76">
        <f t="shared" si="59"/>
        <v>1666.6666666666667</v>
      </c>
      <c r="CS35" s="76">
        <f t="shared" si="59"/>
        <v>1666.6666666666667</v>
      </c>
      <c r="CT35" s="76">
        <f t="shared" si="59"/>
        <v>1666.6666666666667</v>
      </c>
      <c r="CU35" s="76">
        <f t="shared" si="60"/>
        <v>1666.6666666666667</v>
      </c>
      <c r="CV35" s="76">
        <f t="shared" si="60"/>
        <v>1666.6666666666667</v>
      </c>
      <c r="CW35" s="76">
        <f t="shared" si="60"/>
        <v>1666.6666666666667</v>
      </c>
      <c r="CX35" s="76">
        <f t="shared" si="60"/>
        <v>1666.6666666666667</v>
      </c>
      <c r="CY35" s="76" t="e">
        <f t="shared" ca="1" si="60"/>
        <v>#REF!</v>
      </c>
      <c r="CZ35" s="76" t="e">
        <f t="shared" ca="1" si="60"/>
        <v>#REF!</v>
      </c>
      <c r="DA35" s="76" t="e">
        <f t="shared" si="60"/>
        <v>#N/A</v>
      </c>
      <c r="DB35" s="76" t="e">
        <f t="shared" si="60"/>
        <v>#N/A</v>
      </c>
      <c r="DC35" s="76" t="e">
        <f t="shared" si="60"/>
        <v>#N/A</v>
      </c>
      <c r="DD35" s="76" t="e">
        <f t="shared" si="60"/>
        <v>#N/A</v>
      </c>
      <c r="DE35" s="76" t="e">
        <f t="shared" si="61"/>
        <v>#N/A</v>
      </c>
      <c r="DF35" s="76" t="e">
        <f t="shared" si="61"/>
        <v>#N/A</v>
      </c>
      <c r="DG35" s="76" t="e">
        <f t="shared" si="61"/>
        <v>#N/A</v>
      </c>
      <c r="DH35" s="76" t="e">
        <f t="shared" si="61"/>
        <v>#N/A</v>
      </c>
      <c r="DI35" s="76" t="e">
        <f t="shared" si="61"/>
        <v>#N/A</v>
      </c>
      <c r="DJ35" s="76" t="e">
        <f t="shared" si="61"/>
        <v>#N/A</v>
      </c>
      <c r="DK35" s="76" t="e">
        <f t="shared" si="61"/>
        <v>#N/A</v>
      </c>
      <c r="DL35" s="76" t="e">
        <f t="shared" si="61"/>
        <v>#N/A</v>
      </c>
    </row>
    <row r="36" spans="1:116" hidden="1" outlineLevel="2" x14ac:dyDescent="0.4">
      <c r="A36" s="31"/>
      <c r="B36" s="31"/>
      <c r="C36" s="31"/>
      <c r="D36" t="s">
        <v>944</v>
      </c>
      <c r="E36" s="8" t="str">
        <f t="shared" si="16"/>
        <v>36 GROWTH-PV</v>
      </c>
      <c r="G36" s="465">
        <v>14</v>
      </c>
      <c r="H36" s="16">
        <f t="shared" si="40"/>
        <v>0.55999999999999994</v>
      </c>
      <c r="I36" s="73"/>
      <c r="J36" s="73"/>
      <c r="K36" s="15">
        <f t="shared" si="51"/>
        <v>0</v>
      </c>
      <c r="L36" s="15">
        <f t="shared" si="51"/>
        <v>833.33333333333337</v>
      </c>
      <c r="M36" s="15">
        <f t="shared" si="51"/>
        <v>1666.6666666666667</v>
      </c>
      <c r="N36" s="15">
        <f t="shared" si="51"/>
        <v>1666.6666666666667</v>
      </c>
      <c r="O36" s="15">
        <f t="shared" si="51"/>
        <v>1666.6666666666667</v>
      </c>
      <c r="P36" s="15">
        <f t="shared" si="51"/>
        <v>1666.6666666666667</v>
      </c>
      <c r="R36" s="67"/>
      <c r="S36" s="76">
        <f t="shared" si="52"/>
        <v>0</v>
      </c>
      <c r="T36" s="76">
        <f t="shared" si="52"/>
        <v>0</v>
      </c>
      <c r="U36" s="76">
        <f t="shared" si="52"/>
        <v>0</v>
      </c>
      <c r="V36" s="76">
        <f t="shared" si="52"/>
        <v>0</v>
      </c>
      <c r="W36" s="76">
        <f t="shared" si="52"/>
        <v>0</v>
      </c>
      <c r="X36" s="76">
        <f t="shared" si="52"/>
        <v>0</v>
      </c>
      <c r="Y36" s="76">
        <f t="shared" si="52"/>
        <v>0</v>
      </c>
      <c r="Z36" s="76">
        <f t="shared" si="52"/>
        <v>0</v>
      </c>
      <c r="AA36" s="76">
        <f t="shared" si="52"/>
        <v>0</v>
      </c>
      <c r="AB36" s="76">
        <f t="shared" si="52"/>
        <v>0</v>
      </c>
      <c r="AC36" s="76">
        <f t="shared" si="53"/>
        <v>0</v>
      </c>
      <c r="AD36" s="76">
        <f t="shared" si="53"/>
        <v>0</v>
      </c>
      <c r="AE36" s="76">
        <f t="shared" si="53"/>
        <v>0</v>
      </c>
      <c r="AF36" s="76">
        <f t="shared" si="53"/>
        <v>833.33333333333337</v>
      </c>
      <c r="AG36" s="76">
        <f t="shared" si="53"/>
        <v>833.33333333333337</v>
      </c>
      <c r="AH36" s="76">
        <f t="shared" si="53"/>
        <v>833.33333333333337</v>
      </c>
      <c r="AI36" s="76">
        <f t="shared" si="53"/>
        <v>833.33333333333337</v>
      </c>
      <c r="AJ36" s="76">
        <f t="shared" si="53"/>
        <v>833.33333333333337</v>
      </c>
      <c r="AK36" s="76">
        <f t="shared" si="53"/>
        <v>833.33333333333337</v>
      </c>
      <c r="AL36" s="76">
        <f t="shared" si="53"/>
        <v>833.33333333333337</v>
      </c>
      <c r="AM36" s="76">
        <f t="shared" si="54"/>
        <v>833.33333333333337</v>
      </c>
      <c r="AN36" s="76">
        <f t="shared" si="54"/>
        <v>833.33333333333337</v>
      </c>
      <c r="AO36" s="76">
        <f t="shared" si="54"/>
        <v>833.33333333333337</v>
      </c>
      <c r="AP36" s="76">
        <f t="shared" si="54"/>
        <v>833.33333333333337</v>
      </c>
      <c r="AQ36" s="76">
        <f t="shared" si="54"/>
        <v>833.33333333333337</v>
      </c>
      <c r="AR36" s="76">
        <f t="shared" si="54"/>
        <v>1666.6666666666667</v>
      </c>
      <c r="AS36" s="76">
        <f t="shared" si="54"/>
        <v>1666.6666666666667</v>
      </c>
      <c r="AT36" s="76">
        <f t="shared" si="54"/>
        <v>1666.6666666666667</v>
      </c>
      <c r="AU36" s="76">
        <f t="shared" si="54"/>
        <v>1666.6666666666667</v>
      </c>
      <c r="AV36" s="76">
        <f t="shared" si="54"/>
        <v>1666.6666666666667</v>
      </c>
      <c r="AW36" s="76">
        <f t="shared" si="55"/>
        <v>1666.6666666666667</v>
      </c>
      <c r="AX36" s="76">
        <f t="shared" si="55"/>
        <v>1666.6666666666667</v>
      </c>
      <c r="AY36" s="76">
        <f t="shared" si="55"/>
        <v>1666.6666666666667</v>
      </c>
      <c r="AZ36" s="76">
        <f t="shared" si="55"/>
        <v>1666.6666666666667</v>
      </c>
      <c r="BA36" s="76">
        <f t="shared" si="55"/>
        <v>1666.6666666666667</v>
      </c>
      <c r="BB36" s="76">
        <f t="shared" si="55"/>
        <v>1666.6666666666667</v>
      </c>
      <c r="BC36" s="76">
        <f t="shared" si="55"/>
        <v>1666.6666666666667</v>
      </c>
      <c r="BD36" s="76">
        <f t="shared" si="55"/>
        <v>1666.6666666666667</v>
      </c>
      <c r="BE36" s="76">
        <f t="shared" si="55"/>
        <v>1666.6666666666667</v>
      </c>
      <c r="BF36" s="76">
        <f t="shared" si="55"/>
        <v>1666.6666666666667</v>
      </c>
      <c r="BG36" s="76">
        <f t="shared" si="56"/>
        <v>1666.6666666666667</v>
      </c>
      <c r="BH36" s="76">
        <f t="shared" si="56"/>
        <v>1666.6666666666667</v>
      </c>
      <c r="BI36" s="76">
        <f t="shared" si="56"/>
        <v>1666.6666666666667</v>
      </c>
      <c r="BJ36" s="76">
        <f t="shared" si="56"/>
        <v>1666.6666666666667</v>
      </c>
      <c r="BK36" s="76">
        <f t="shared" si="56"/>
        <v>1666.6666666666667</v>
      </c>
      <c r="BL36" s="76">
        <f t="shared" si="56"/>
        <v>1666.6666666666667</v>
      </c>
      <c r="BM36" s="76">
        <f t="shared" si="56"/>
        <v>1666.6666666666667</v>
      </c>
      <c r="BN36" s="76">
        <f t="shared" si="56"/>
        <v>1666.6666666666667</v>
      </c>
      <c r="BO36" s="76">
        <f t="shared" si="56"/>
        <v>1666.6666666666667</v>
      </c>
      <c r="BP36" s="76">
        <f t="shared" si="56"/>
        <v>1666.6666666666667</v>
      </c>
      <c r="BQ36" s="76">
        <f t="shared" si="57"/>
        <v>1666.6666666666667</v>
      </c>
      <c r="BR36" s="76">
        <f t="shared" si="57"/>
        <v>1666.6666666666667</v>
      </c>
      <c r="BS36" s="76">
        <f t="shared" si="57"/>
        <v>1666.6666666666667</v>
      </c>
      <c r="BT36" s="76">
        <f t="shared" si="57"/>
        <v>1666.6666666666667</v>
      </c>
      <c r="BU36" s="76">
        <f t="shared" si="57"/>
        <v>1666.6666666666667</v>
      </c>
      <c r="BV36" s="76">
        <f t="shared" si="57"/>
        <v>1666.6666666666667</v>
      </c>
      <c r="BW36" s="76">
        <f t="shared" si="57"/>
        <v>1666.6666666666667</v>
      </c>
      <c r="BX36" s="76">
        <f t="shared" si="57"/>
        <v>1666.6666666666667</v>
      </c>
      <c r="BY36" s="76">
        <f t="shared" si="57"/>
        <v>1666.6666666666667</v>
      </c>
      <c r="BZ36" s="76">
        <f t="shared" si="57"/>
        <v>1666.6666666666667</v>
      </c>
      <c r="CA36" s="76">
        <f t="shared" si="58"/>
        <v>1666.6666666666667</v>
      </c>
      <c r="CB36" s="76">
        <f t="shared" si="58"/>
        <v>1666.6666666666667</v>
      </c>
      <c r="CC36" s="76">
        <f t="shared" si="58"/>
        <v>1666.6666666666667</v>
      </c>
      <c r="CD36" s="76">
        <f t="shared" si="58"/>
        <v>1666.6666666666667</v>
      </c>
      <c r="CE36" s="76">
        <f t="shared" si="58"/>
        <v>1666.6666666666667</v>
      </c>
      <c r="CF36" s="76">
        <f t="shared" si="58"/>
        <v>1666.6666666666667</v>
      </c>
      <c r="CG36" s="76">
        <f t="shared" si="58"/>
        <v>1666.6666666666667</v>
      </c>
      <c r="CH36" s="76">
        <f t="shared" si="58"/>
        <v>1666.6666666666667</v>
      </c>
      <c r="CI36" s="76">
        <f t="shared" si="58"/>
        <v>1666.6666666666667</v>
      </c>
      <c r="CJ36" s="76">
        <f t="shared" si="58"/>
        <v>1666.6666666666667</v>
      </c>
      <c r="CK36" s="76">
        <f t="shared" si="59"/>
        <v>1666.6666666666667</v>
      </c>
      <c r="CL36" s="76">
        <f t="shared" si="59"/>
        <v>1666.6666666666667</v>
      </c>
      <c r="CM36" s="76">
        <f t="shared" si="59"/>
        <v>1666.6666666666667</v>
      </c>
      <c r="CN36" s="76">
        <f t="shared" si="59"/>
        <v>1666.6666666666667</v>
      </c>
      <c r="CO36" s="76">
        <f t="shared" si="59"/>
        <v>1666.6666666666667</v>
      </c>
      <c r="CP36" s="76">
        <f t="shared" si="59"/>
        <v>1666.6666666666667</v>
      </c>
      <c r="CQ36" s="76">
        <f t="shared" si="59"/>
        <v>1666.6666666666667</v>
      </c>
      <c r="CR36" s="76">
        <f t="shared" si="59"/>
        <v>1666.6666666666667</v>
      </c>
      <c r="CS36" s="76">
        <f t="shared" si="59"/>
        <v>1666.6666666666667</v>
      </c>
      <c r="CT36" s="76">
        <f t="shared" si="59"/>
        <v>1666.6666666666667</v>
      </c>
      <c r="CU36" s="76">
        <f t="shared" si="60"/>
        <v>1666.6666666666667</v>
      </c>
      <c r="CV36" s="76">
        <f t="shared" si="60"/>
        <v>1666.6666666666667</v>
      </c>
      <c r="CW36" s="76">
        <f t="shared" si="60"/>
        <v>1666.6666666666667</v>
      </c>
      <c r="CX36" s="76">
        <f t="shared" si="60"/>
        <v>1666.6666666666667</v>
      </c>
      <c r="CY36" s="76">
        <f t="shared" si="60"/>
        <v>1666.6666666666667</v>
      </c>
      <c r="CZ36" s="76" t="e">
        <f t="shared" ca="1" si="60"/>
        <v>#REF!</v>
      </c>
      <c r="DA36" s="76" t="e">
        <f t="shared" ca="1" si="60"/>
        <v>#REF!</v>
      </c>
      <c r="DB36" s="76" t="e">
        <f t="shared" si="60"/>
        <v>#N/A</v>
      </c>
      <c r="DC36" s="76" t="e">
        <f t="shared" si="60"/>
        <v>#N/A</v>
      </c>
      <c r="DD36" s="76" t="e">
        <f t="shared" si="60"/>
        <v>#N/A</v>
      </c>
      <c r="DE36" s="76" t="e">
        <f t="shared" si="61"/>
        <v>#N/A</v>
      </c>
      <c r="DF36" s="76" t="e">
        <f t="shared" si="61"/>
        <v>#N/A</v>
      </c>
      <c r="DG36" s="76" t="e">
        <f t="shared" si="61"/>
        <v>#N/A</v>
      </c>
      <c r="DH36" s="76" t="e">
        <f t="shared" si="61"/>
        <v>#N/A</v>
      </c>
      <c r="DI36" s="76" t="e">
        <f t="shared" si="61"/>
        <v>#N/A</v>
      </c>
      <c r="DJ36" s="76" t="e">
        <f t="shared" si="61"/>
        <v>#N/A</v>
      </c>
      <c r="DK36" s="76" t="e">
        <f t="shared" si="61"/>
        <v>#N/A</v>
      </c>
      <c r="DL36" s="76" t="e">
        <f t="shared" si="61"/>
        <v>#N/A</v>
      </c>
    </row>
    <row r="37" spans="1:116" hidden="1" outlineLevel="2" x14ac:dyDescent="0.4">
      <c r="A37" s="31"/>
      <c r="B37" s="31"/>
      <c r="C37" s="31"/>
      <c r="D37" t="s">
        <v>944</v>
      </c>
      <c r="E37" s="8" t="str">
        <f t="shared" si="16"/>
        <v>37 GROWTH-PV</v>
      </c>
      <c r="G37" s="465">
        <v>15</v>
      </c>
      <c r="H37" s="16">
        <f t="shared" si="40"/>
        <v>0.6</v>
      </c>
      <c r="I37" s="73"/>
      <c r="J37" s="73"/>
      <c r="K37" s="15">
        <f t="shared" si="51"/>
        <v>0</v>
      </c>
      <c r="L37" s="15">
        <f t="shared" si="51"/>
        <v>833.33333333333337</v>
      </c>
      <c r="M37" s="15">
        <f t="shared" si="51"/>
        <v>1666.6666666666667</v>
      </c>
      <c r="N37" s="15">
        <f t="shared" si="51"/>
        <v>1666.6666666666667</v>
      </c>
      <c r="O37" s="15">
        <f t="shared" si="51"/>
        <v>1666.6666666666667</v>
      </c>
      <c r="P37" s="15">
        <f t="shared" si="51"/>
        <v>1666.6666666666667</v>
      </c>
      <c r="R37" s="67"/>
      <c r="S37" s="76">
        <f t="shared" si="52"/>
        <v>0</v>
      </c>
      <c r="T37" s="76">
        <f t="shared" si="52"/>
        <v>0</v>
      </c>
      <c r="U37" s="76">
        <f t="shared" si="52"/>
        <v>0</v>
      </c>
      <c r="V37" s="76">
        <f t="shared" si="52"/>
        <v>0</v>
      </c>
      <c r="W37" s="76">
        <f t="shared" si="52"/>
        <v>0</v>
      </c>
      <c r="X37" s="76">
        <f t="shared" si="52"/>
        <v>0</v>
      </c>
      <c r="Y37" s="76">
        <f t="shared" si="52"/>
        <v>0</v>
      </c>
      <c r="Z37" s="76">
        <f t="shared" si="52"/>
        <v>0</v>
      </c>
      <c r="AA37" s="76">
        <f t="shared" si="52"/>
        <v>0</v>
      </c>
      <c r="AB37" s="76">
        <f t="shared" si="52"/>
        <v>0</v>
      </c>
      <c r="AC37" s="76">
        <f t="shared" si="53"/>
        <v>0</v>
      </c>
      <c r="AD37" s="76">
        <f t="shared" si="53"/>
        <v>0</v>
      </c>
      <c r="AE37" s="76">
        <f t="shared" si="53"/>
        <v>0</v>
      </c>
      <c r="AF37" s="76">
        <f t="shared" si="53"/>
        <v>0</v>
      </c>
      <c r="AG37" s="76">
        <f t="shared" si="53"/>
        <v>833.33333333333337</v>
      </c>
      <c r="AH37" s="76">
        <f t="shared" si="53"/>
        <v>833.33333333333337</v>
      </c>
      <c r="AI37" s="76">
        <f t="shared" si="53"/>
        <v>833.33333333333337</v>
      </c>
      <c r="AJ37" s="76">
        <f t="shared" si="53"/>
        <v>833.33333333333337</v>
      </c>
      <c r="AK37" s="76">
        <f t="shared" si="53"/>
        <v>833.33333333333337</v>
      </c>
      <c r="AL37" s="76">
        <f t="shared" si="53"/>
        <v>833.33333333333337</v>
      </c>
      <c r="AM37" s="76">
        <f t="shared" si="54"/>
        <v>833.33333333333337</v>
      </c>
      <c r="AN37" s="76">
        <f t="shared" si="54"/>
        <v>833.33333333333337</v>
      </c>
      <c r="AO37" s="76">
        <f t="shared" si="54"/>
        <v>833.33333333333337</v>
      </c>
      <c r="AP37" s="76">
        <f t="shared" si="54"/>
        <v>833.33333333333337</v>
      </c>
      <c r="AQ37" s="76">
        <f t="shared" si="54"/>
        <v>833.33333333333337</v>
      </c>
      <c r="AR37" s="76">
        <f t="shared" si="54"/>
        <v>833.33333333333337</v>
      </c>
      <c r="AS37" s="76">
        <f t="shared" si="54"/>
        <v>1666.6666666666667</v>
      </c>
      <c r="AT37" s="76">
        <f t="shared" si="54"/>
        <v>1666.6666666666667</v>
      </c>
      <c r="AU37" s="76">
        <f t="shared" si="54"/>
        <v>1666.6666666666667</v>
      </c>
      <c r="AV37" s="76">
        <f t="shared" si="54"/>
        <v>1666.6666666666667</v>
      </c>
      <c r="AW37" s="76">
        <f t="shared" si="55"/>
        <v>1666.6666666666667</v>
      </c>
      <c r="AX37" s="76">
        <f t="shared" si="55"/>
        <v>1666.6666666666667</v>
      </c>
      <c r="AY37" s="76">
        <f t="shared" si="55"/>
        <v>1666.6666666666667</v>
      </c>
      <c r="AZ37" s="76">
        <f t="shared" si="55"/>
        <v>1666.6666666666667</v>
      </c>
      <c r="BA37" s="76">
        <f t="shared" si="55"/>
        <v>1666.6666666666667</v>
      </c>
      <c r="BB37" s="76">
        <f t="shared" si="55"/>
        <v>1666.6666666666667</v>
      </c>
      <c r="BC37" s="76">
        <f t="shared" si="55"/>
        <v>1666.6666666666667</v>
      </c>
      <c r="BD37" s="76">
        <f t="shared" si="55"/>
        <v>1666.6666666666667</v>
      </c>
      <c r="BE37" s="76">
        <f t="shared" si="55"/>
        <v>1666.6666666666667</v>
      </c>
      <c r="BF37" s="76">
        <f t="shared" si="55"/>
        <v>1666.6666666666667</v>
      </c>
      <c r="BG37" s="76">
        <f t="shared" si="56"/>
        <v>1666.6666666666667</v>
      </c>
      <c r="BH37" s="76">
        <f t="shared" si="56"/>
        <v>1666.6666666666667</v>
      </c>
      <c r="BI37" s="76">
        <f t="shared" si="56"/>
        <v>1666.6666666666667</v>
      </c>
      <c r="BJ37" s="76">
        <f t="shared" si="56"/>
        <v>1666.6666666666667</v>
      </c>
      <c r="BK37" s="76">
        <f t="shared" si="56"/>
        <v>1666.6666666666667</v>
      </c>
      <c r="BL37" s="76">
        <f t="shared" si="56"/>
        <v>1666.6666666666667</v>
      </c>
      <c r="BM37" s="76">
        <f t="shared" si="56"/>
        <v>1666.6666666666667</v>
      </c>
      <c r="BN37" s="76">
        <f t="shared" si="56"/>
        <v>1666.6666666666667</v>
      </c>
      <c r="BO37" s="76">
        <f t="shared" si="56"/>
        <v>1666.6666666666667</v>
      </c>
      <c r="BP37" s="76">
        <f t="shared" si="56"/>
        <v>1666.6666666666667</v>
      </c>
      <c r="BQ37" s="76">
        <f t="shared" si="57"/>
        <v>1666.6666666666667</v>
      </c>
      <c r="BR37" s="76">
        <f t="shared" si="57"/>
        <v>1666.6666666666667</v>
      </c>
      <c r="BS37" s="76">
        <f t="shared" si="57"/>
        <v>1666.6666666666667</v>
      </c>
      <c r="BT37" s="76">
        <f t="shared" si="57"/>
        <v>1666.6666666666667</v>
      </c>
      <c r="BU37" s="76">
        <f t="shared" si="57"/>
        <v>1666.6666666666667</v>
      </c>
      <c r="BV37" s="76">
        <f t="shared" si="57"/>
        <v>1666.6666666666667</v>
      </c>
      <c r="BW37" s="76">
        <f t="shared" si="57"/>
        <v>1666.6666666666667</v>
      </c>
      <c r="BX37" s="76">
        <f t="shared" si="57"/>
        <v>1666.6666666666667</v>
      </c>
      <c r="BY37" s="76">
        <f t="shared" si="57"/>
        <v>1666.6666666666667</v>
      </c>
      <c r="BZ37" s="76">
        <f t="shared" si="57"/>
        <v>1666.6666666666667</v>
      </c>
      <c r="CA37" s="76">
        <f t="shared" si="58"/>
        <v>1666.6666666666667</v>
      </c>
      <c r="CB37" s="76">
        <f t="shared" si="58"/>
        <v>1666.6666666666667</v>
      </c>
      <c r="CC37" s="76">
        <f t="shared" si="58"/>
        <v>1666.6666666666667</v>
      </c>
      <c r="CD37" s="76">
        <f t="shared" si="58"/>
        <v>1666.6666666666667</v>
      </c>
      <c r="CE37" s="76">
        <f t="shared" si="58"/>
        <v>1666.6666666666667</v>
      </c>
      <c r="CF37" s="76">
        <f t="shared" si="58"/>
        <v>1666.6666666666667</v>
      </c>
      <c r="CG37" s="76">
        <f t="shared" si="58"/>
        <v>1666.6666666666667</v>
      </c>
      <c r="CH37" s="76">
        <f t="shared" si="58"/>
        <v>1666.6666666666667</v>
      </c>
      <c r="CI37" s="76">
        <f t="shared" si="58"/>
        <v>1666.6666666666667</v>
      </c>
      <c r="CJ37" s="76">
        <f t="shared" si="58"/>
        <v>1666.6666666666667</v>
      </c>
      <c r="CK37" s="76">
        <f t="shared" si="59"/>
        <v>1666.6666666666667</v>
      </c>
      <c r="CL37" s="76">
        <f t="shared" si="59"/>
        <v>1666.6666666666667</v>
      </c>
      <c r="CM37" s="76">
        <f t="shared" si="59"/>
        <v>1666.6666666666667</v>
      </c>
      <c r="CN37" s="76">
        <f t="shared" si="59"/>
        <v>1666.6666666666667</v>
      </c>
      <c r="CO37" s="76">
        <f t="shared" si="59"/>
        <v>1666.6666666666667</v>
      </c>
      <c r="CP37" s="76">
        <f t="shared" si="59"/>
        <v>1666.6666666666667</v>
      </c>
      <c r="CQ37" s="76">
        <f t="shared" si="59"/>
        <v>1666.6666666666667</v>
      </c>
      <c r="CR37" s="76">
        <f t="shared" si="59"/>
        <v>1666.6666666666667</v>
      </c>
      <c r="CS37" s="76">
        <f t="shared" si="59"/>
        <v>1666.6666666666667</v>
      </c>
      <c r="CT37" s="76">
        <f t="shared" si="59"/>
        <v>1666.6666666666667</v>
      </c>
      <c r="CU37" s="76">
        <f t="shared" si="60"/>
        <v>1666.6666666666667</v>
      </c>
      <c r="CV37" s="76">
        <f t="shared" si="60"/>
        <v>1666.6666666666667</v>
      </c>
      <c r="CW37" s="76">
        <f t="shared" si="60"/>
        <v>1666.6666666666667</v>
      </c>
      <c r="CX37" s="76">
        <f t="shared" si="60"/>
        <v>1666.6666666666667</v>
      </c>
      <c r="CY37" s="76">
        <f t="shared" si="60"/>
        <v>1666.6666666666667</v>
      </c>
      <c r="CZ37" s="76">
        <f t="shared" si="60"/>
        <v>1666.6666666666667</v>
      </c>
      <c r="DA37" s="76" t="e">
        <f t="shared" ca="1" si="60"/>
        <v>#REF!</v>
      </c>
      <c r="DB37" s="76" t="e">
        <f t="shared" ca="1" si="60"/>
        <v>#REF!</v>
      </c>
      <c r="DC37" s="76" t="e">
        <f t="shared" si="60"/>
        <v>#N/A</v>
      </c>
      <c r="DD37" s="76" t="e">
        <f t="shared" si="60"/>
        <v>#N/A</v>
      </c>
      <c r="DE37" s="76" t="e">
        <f t="shared" si="61"/>
        <v>#N/A</v>
      </c>
      <c r="DF37" s="76" t="e">
        <f t="shared" si="61"/>
        <v>#N/A</v>
      </c>
      <c r="DG37" s="76" t="e">
        <f t="shared" si="61"/>
        <v>#N/A</v>
      </c>
      <c r="DH37" s="76" t="e">
        <f t="shared" si="61"/>
        <v>#N/A</v>
      </c>
      <c r="DI37" s="76" t="e">
        <f t="shared" si="61"/>
        <v>#N/A</v>
      </c>
      <c r="DJ37" s="76" t="e">
        <f t="shared" si="61"/>
        <v>#N/A</v>
      </c>
      <c r="DK37" s="76" t="e">
        <f t="shared" si="61"/>
        <v>#N/A</v>
      </c>
      <c r="DL37" s="76" t="e">
        <f t="shared" si="61"/>
        <v>#N/A</v>
      </c>
    </row>
    <row r="38" spans="1:116" hidden="1" outlineLevel="2" x14ac:dyDescent="0.4">
      <c r="A38" s="31"/>
      <c r="B38" s="31"/>
      <c r="C38" s="31"/>
      <c r="D38" t="s">
        <v>944</v>
      </c>
      <c r="E38" s="8" t="str">
        <f t="shared" si="16"/>
        <v>38 GROWTH-PV</v>
      </c>
      <c r="G38" s="465">
        <v>16</v>
      </c>
      <c r="H38" s="16">
        <f t="shared" si="40"/>
        <v>0.64</v>
      </c>
      <c r="I38" s="73"/>
      <c r="J38" s="73"/>
      <c r="K38" s="15">
        <f t="shared" si="51"/>
        <v>0</v>
      </c>
      <c r="L38" s="15">
        <f t="shared" si="51"/>
        <v>833.33333333333337</v>
      </c>
      <c r="M38" s="15">
        <f t="shared" si="51"/>
        <v>1666.6666666666667</v>
      </c>
      <c r="N38" s="15">
        <f t="shared" si="51"/>
        <v>1666.6666666666667</v>
      </c>
      <c r="O38" s="15">
        <f t="shared" si="51"/>
        <v>1666.6666666666667</v>
      </c>
      <c r="P38" s="15">
        <f t="shared" si="51"/>
        <v>1666.6666666666667</v>
      </c>
      <c r="R38" s="67"/>
      <c r="S38" s="76">
        <f t="shared" si="52"/>
        <v>0</v>
      </c>
      <c r="T38" s="76">
        <f t="shared" si="52"/>
        <v>0</v>
      </c>
      <c r="U38" s="76">
        <f t="shared" si="52"/>
        <v>0</v>
      </c>
      <c r="V38" s="76">
        <f t="shared" si="52"/>
        <v>0</v>
      </c>
      <c r="W38" s="76">
        <f t="shared" si="52"/>
        <v>0</v>
      </c>
      <c r="X38" s="76">
        <f t="shared" si="52"/>
        <v>0</v>
      </c>
      <c r="Y38" s="76">
        <f t="shared" si="52"/>
        <v>0</v>
      </c>
      <c r="Z38" s="76">
        <f t="shared" si="52"/>
        <v>0</v>
      </c>
      <c r="AA38" s="76">
        <f t="shared" si="52"/>
        <v>0</v>
      </c>
      <c r="AB38" s="76">
        <f t="shared" si="52"/>
        <v>0</v>
      </c>
      <c r="AC38" s="76">
        <f t="shared" si="53"/>
        <v>0</v>
      </c>
      <c r="AD38" s="76">
        <f t="shared" si="53"/>
        <v>0</v>
      </c>
      <c r="AE38" s="76">
        <f t="shared" si="53"/>
        <v>0</v>
      </c>
      <c r="AF38" s="76">
        <f t="shared" si="53"/>
        <v>0</v>
      </c>
      <c r="AG38" s="76">
        <f t="shared" si="53"/>
        <v>0</v>
      </c>
      <c r="AH38" s="76">
        <f t="shared" si="53"/>
        <v>833.33333333333337</v>
      </c>
      <c r="AI38" s="76">
        <f t="shared" si="53"/>
        <v>833.33333333333337</v>
      </c>
      <c r="AJ38" s="76">
        <f t="shared" si="53"/>
        <v>833.33333333333337</v>
      </c>
      <c r="AK38" s="76">
        <f t="shared" si="53"/>
        <v>833.33333333333337</v>
      </c>
      <c r="AL38" s="76">
        <f t="shared" si="53"/>
        <v>833.33333333333337</v>
      </c>
      <c r="AM38" s="76">
        <f t="shared" si="54"/>
        <v>833.33333333333337</v>
      </c>
      <c r="AN38" s="76">
        <f t="shared" si="54"/>
        <v>833.33333333333337</v>
      </c>
      <c r="AO38" s="76">
        <f t="shared" si="54"/>
        <v>833.33333333333337</v>
      </c>
      <c r="AP38" s="76">
        <f t="shared" si="54"/>
        <v>833.33333333333337</v>
      </c>
      <c r="AQ38" s="76">
        <f t="shared" si="54"/>
        <v>833.33333333333337</v>
      </c>
      <c r="AR38" s="76">
        <f t="shared" si="54"/>
        <v>833.33333333333337</v>
      </c>
      <c r="AS38" s="76">
        <f t="shared" si="54"/>
        <v>833.33333333333337</v>
      </c>
      <c r="AT38" s="76">
        <f t="shared" si="54"/>
        <v>1666.6666666666667</v>
      </c>
      <c r="AU38" s="76">
        <f t="shared" si="54"/>
        <v>1666.6666666666667</v>
      </c>
      <c r="AV38" s="76">
        <f t="shared" si="54"/>
        <v>1666.6666666666667</v>
      </c>
      <c r="AW38" s="76">
        <f t="shared" si="55"/>
        <v>1666.6666666666667</v>
      </c>
      <c r="AX38" s="76">
        <f t="shared" si="55"/>
        <v>1666.6666666666667</v>
      </c>
      <c r="AY38" s="76">
        <f t="shared" si="55"/>
        <v>1666.6666666666667</v>
      </c>
      <c r="AZ38" s="76">
        <f t="shared" si="55"/>
        <v>1666.6666666666667</v>
      </c>
      <c r="BA38" s="76">
        <f t="shared" si="55"/>
        <v>1666.6666666666667</v>
      </c>
      <c r="BB38" s="76">
        <f t="shared" si="55"/>
        <v>1666.6666666666667</v>
      </c>
      <c r="BC38" s="76">
        <f t="shared" si="55"/>
        <v>1666.6666666666667</v>
      </c>
      <c r="BD38" s="76">
        <f t="shared" si="55"/>
        <v>1666.6666666666667</v>
      </c>
      <c r="BE38" s="76">
        <f t="shared" si="55"/>
        <v>1666.6666666666667</v>
      </c>
      <c r="BF38" s="76">
        <f t="shared" si="55"/>
        <v>1666.6666666666667</v>
      </c>
      <c r="BG38" s="76">
        <f t="shared" si="56"/>
        <v>1666.6666666666667</v>
      </c>
      <c r="BH38" s="76">
        <f t="shared" si="56"/>
        <v>1666.6666666666667</v>
      </c>
      <c r="BI38" s="76">
        <f t="shared" si="56"/>
        <v>1666.6666666666667</v>
      </c>
      <c r="BJ38" s="76">
        <f t="shared" si="56"/>
        <v>1666.6666666666667</v>
      </c>
      <c r="BK38" s="76">
        <f t="shared" si="56"/>
        <v>1666.6666666666667</v>
      </c>
      <c r="BL38" s="76">
        <f t="shared" si="56"/>
        <v>1666.6666666666667</v>
      </c>
      <c r="BM38" s="76">
        <f t="shared" si="56"/>
        <v>1666.6666666666667</v>
      </c>
      <c r="BN38" s="76">
        <f t="shared" si="56"/>
        <v>1666.6666666666667</v>
      </c>
      <c r="BO38" s="76">
        <f t="shared" si="56"/>
        <v>1666.6666666666667</v>
      </c>
      <c r="BP38" s="76">
        <f t="shared" si="56"/>
        <v>1666.6666666666667</v>
      </c>
      <c r="BQ38" s="76">
        <f t="shared" si="57"/>
        <v>1666.6666666666667</v>
      </c>
      <c r="BR38" s="76">
        <f t="shared" si="57"/>
        <v>1666.6666666666667</v>
      </c>
      <c r="BS38" s="76">
        <f t="shared" si="57"/>
        <v>1666.6666666666667</v>
      </c>
      <c r="BT38" s="76">
        <f t="shared" si="57"/>
        <v>1666.6666666666667</v>
      </c>
      <c r="BU38" s="76">
        <f t="shared" si="57"/>
        <v>1666.6666666666667</v>
      </c>
      <c r="BV38" s="76">
        <f t="shared" si="57"/>
        <v>1666.6666666666667</v>
      </c>
      <c r="BW38" s="76">
        <f t="shared" si="57"/>
        <v>1666.6666666666667</v>
      </c>
      <c r="BX38" s="76">
        <f t="shared" si="57"/>
        <v>1666.6666666666667</v>
      </c>
      <c r="BY38" s="76">
        <f t="shared" si="57"/>
        <v>1666.6666666666667</v>
      </c>
      <c r="BZ38" s="76">
        <f t="shared" si="57"/>
        <v>1666.6666666666667</v>
      </c>
      <c r="CA38" s="76">
        <f t="shared" si="58"/>
        <v>1666.6666666666667</v>
      </c>
      <c r="CB38" s="76">
        <f t="shared" si="58"/>
        <v>1666.6666666666667</v>
      </c>
      <c r="CC38" s="76">
        <f t="shared" si="58"/>
        <v>1666.6666666666667</v>
      </c>
      <c r="CD38" s="76">
        <f t="shared" si="58"/>
        <v>1666.6666666666667</v>
      </c>
      <c r="CE38" s="76">
        <f t="shared" si="58"/>
        <v>1666.6666666666667</v>
      </c>
      <c r="CF38" s="76">
        <f t="shared" si="58"/>
        <v>1666.6666666666667</v>
      </c>
      <c r="CG38" s="76">
        <f t="shared" si="58"/>
        <v>1666.6666666666667</v>
      </c>
      <c r="CH38" s="76">
        <f t="shared" si="58"/>
        <v>1666.6666666666667</v>
      </c>
      <c r="CI38" s="76">
        <f t="shared" si="58"/>
        <v>1666.6666666666667</v>
      </c>
      <c r="CJ38" s="76">
        <f t="shared" si="58"/>
        <v>1666.6666666666667</v>
      </c>
      <c r="CK38" s="76">
        <f t="shared" si="59"/>
        <v>1666.6666666666667</v>
      </c>
      <c r="CL38" s="76">
        <f t="shared" si="59"/>
        <v>1666.6666666666667</v>
      </c>
      <c r="CM38" s="76">
        <f t="shared" si="59"/>
        <v>1666.6666666666667</v>
      </c>
      <c r="CN38" s="76">
        <f t="shared" si="59"/>
        <v>1666.6666666666667</v>
      </c>
      <c r="CO38" s="76">
        <f t="shared" si="59"/>
        <v>1666.6666666666667</v>
      </c>
      <c r="CP38" s="76">
        <f t="shared" si="59"/>
        <v>1666.6666666666667</v>
      </c>
      <c r="CQ38" s="76">
        <f t="shared" si="59"/>
        <v>1666.6666666666667</v>
      </c>
      <c r="CR38" s="76">
        <f t="shared" si="59"/>
        <v>1666.6666666666667</v>
      </c>
      <c r="CS38" s="76">
        <f t="shared" si="59"/>
        <v>1666.6666666666667</v>
      </c>
      <c r="CT38" s="76">
        <f t="shared" si="59"/>
        <v>1666.6666666666667</v>
      </c>
      <c r="CU38" s="76">
        <f t="shared" si="60"/>
        <v>1666.6666666666667</v>
      </c>
      <c r="CV38" s="76">
        <f t="shared" si="60"/>
        <v>1666.6666666666667</v>
      </c>
      <c r="CW38" s="76">
        <f t="shared" si="60"/>
        <v>1666.6666666666667</v>
      </c>
      <c r="CX38" s="76">
        <f t="shared" si="60"/>
        <v>1666.6666666666667</v>
      </c>
      <c r="CY38" s="76">
        <f t="shared" si="60"/>
        <v>1666.6666666666667</v>
      </c>
      <c r="CZ38" s="76">
        <f t="shared" si="60"/>
        <v>1666.6666666666667</v>
      </c>
      <c r="DA38" s="76">
        <f t="shared" si="60"/>
        <v>1666.6666666666667</v>
      </c>
      <c r="DB38" s="76" t="e">
        <f t="shared" ca="1" si="60"/>
        <v>#REF!</v>
      </c>
      <c r="DC38" s="76" t="e">
        <f t="shared" ca="1" si="60"/>
        <v>#REF!</v>
      </c>
      <c r="DD38" s="76" t="e">
        <f t="shared" si="60"/>
        <v>#N/A</v>
      </c>
      <c r="DE38" s="76" t="e">
        <f t="shared" si="61"/>
        <v>#N/A</v>
      </c>
      <c r="DF38" s="76" t="e">
        <f t="shared" si="61"/>
        <v>#N/A</v>
      </c>
      <c r="DG38" s="76" t="e">
        <f t="shared" si="61"/>
        <v>#N/A</v>
      </c>
      <c r="DH38" s="76" t="e">
        <f t="shared" si="61"/>
        <v>#N/A</v>
      </c>
      <c r="DI38" s="76" t="e">
        <f t="shared" si="61"/>
        <v>#N/A</v>
      </c>
      <c r="DJ38" s="76" t="e">
        <f t="shared" si="61"/>
        <v>#N/A</v>
      </c>
      <c r="DK38" s="76" t="e">
        <f t="shared" si="61"/>
        <v>#N/A</v>
      </c>
      <c r="DL38" s="76" t="e">
        <f t="shared" si="61"/>
        <v>#N/A</v>
      </c>
    </row>
    <row r="39" spans="1:116" hidden="1" outlineLevel="2" x14ac:dyDescent="0.4">
      <c r="A39" s="31"/>
      <c r="B39" s="31"/>
      <c r="C39" s="31"/>
      <c r="D39" t="s">
        <v>944</v>
      </c>
      <c r="E39" s="8" t="str">
        <f t="shared" si="16"/>
        <v>39 GROWTH-PV</v>
      </c>
      <c r="G39" s="465">
        <v>17</v>
      </c>
      <c r="H39" s="16">
        <f t="shared" si="40"/>
        <v>0.68</v>
      </c>
      <c r="I39" s="73"/>
      <c r="J39" s="73"/>
      <c r="K39" s="15">
        <f t="shared" si="51"/>
        <v>0</v>
      </c>
      <c r="L39" s="15">
        <f t="shared" si="51"/>
        <v>833.33333333333337</v>
      </c>
      <c r="M39" s="15">
        <f t="shared" si="51"/>
        <v>1666.6666666666667</v>
      </c>
      <c r="N39" s="15">
        <f t="shared" si="51"/>
        <v>1666.6666666666667</v>
      </c>
      <c r="O39" s="15">
        <f t="shared" si="51"/>
        <v>1666.6666666666667</v>
      </c>
      <c r="P39" s="15">
        <f t="shared" si="51"/>
        <v>1666.6666666666667</v>
      </c>
      <c r="R39" s="67"/>
      <c r="S39" s="76">
        <f t="shared" si="52"/>
        <v>0</v>
      </c>
      <c r="T39" s="76">
        <f t="shared" si="52"/>
        <v>0</v>
      </c>
      <c r="U39" s="76">
        <f t="shared" si="52"/>
        <v>0</v>
      </c>
      <c r="V39" s="76">
        <f t="shared" si="52"/>
        <v>0</v>
      </c>
      <c r="W39" s="76">
        <f t="shared" si="52"/>
        <v>0</v>
      </c>
      <c r="X39" s="76">
        <f t="shared" si="52"/>
        <v>0</v>
      </c>
      <c r="Y39" s="76">
        <f t="shared" si="52"/>
        <v>0</v>
      </c>
      <c r="Z39" s="76">
        <f t="shared" si="52"/>
        <v>0</v>
      </c>
      <c r="AA39" s="76">
        <f t="shared" si="52"/>
        <v>0</v>
      </c>
      <c r="AB39" s="76">
        <f t="shared" si="52"/>
        <v>0</v>
      </c>
      <c r="AC39" s="76">
        <f t="shared" si="53"/>
        <v>0</v>
      </c>
      <c r="AD39" s="76">
        <f t="shared" si="53"/>
        <v>0</v>
      </c>
      <c r="AE39" s="76">
        <f t="shared" si="53"/>
        <v>0</v>
      </c>
      <c r="AF39" s="76">
        <f t="shared" si="53"/>
        <v>0</v>
      </c>
      <c r="AG39" s="76">
        <f t="shared" si="53"/>
        <v>0</v>
      </c>
      <c r="AH39" s="76">
        <f t="shared" si="53"/>
        <v>0</v>
      </c>
      <c r="AI39" s="76">
        <f t="shared" si="53"/>
        <v>833.33333333333337</v>
      </c>
      <c r="AJ39" s="76">
        <f t="shared" si="53"/>
        <v>833.33333333333337</v>
      </c>
      <c r="AK39" s="76">
        <f t="shared" si="53"/>
        <v>833.33333333333337</v>
      </c>
      <c r="AL39" s="76">
        <f t="shared" si="53"/>
        <v>833.33333333333337</v>
      </c>
      <c r="AM39" s="76">
        <f t="shared" si="54"/>
        <v>833.33333333333337</v>
      </c>
      <c r="AN39" s="76">
        <f t="shared" si="54"/>
        <v>833.33333333333337</v>
      </c>
      <c r="AO39" s="76">
        <f t="shared" si="54"/>
        <v>833.33333333333337</v>
      </c>
      <c r="AP39" s="76">
        <f t="shared" si="54"/>
        <v>833.33333333333337</v>
      </c>
      <c r="AQ39" s="76">
        <f t="shared" si="54"/>
        <v>833.33333333333337</v>
      </c>
      <c r="AR39" s="76">
        <f t="shared" si="54"/>
        <v>833.33333333333337</v>
      </c>
      <c r="AS39" s="76">
        <f t="shared" si="54"/>
        <v>833.33333333333337</v>
      </c>
      <c r="AT39" s="76">
        <f t="shared" si="54"/>
        <v>833.33333333333337</v>
      </c>
      <c r="AU39" s="76">
        <f t="shared" si="54"/>
        <v>1666.6666666666667</v>
      </c>
      <c r="AV39" s="76">
        <f t="shared" si="54"/>
        <v>1666.6666666666667</v>
      </c>
      <c r="AW39" s="76">
        <f t="shared" si="55"/>
        <v>1666.6666666666667</v>
      </c>
      <c r="AX39" s="76">
        <f t="shared" si="55"/>
        <v>1666.6666666666667</v>
      </c>
      <c r="AY39" s="76">
        <f t="shared" si="55"/>
        <v>1666.6666666666667</v>
      </c>
      <c r="AZ39" s="76">
        <f t="shared" si="55"/>
        <v>1666.6666666666667</v>
      </c>
      <c r="BA39" s="76">
        <f t="shared" si="55"/>
        <v>1666.6666666666667</v>
      </c>
      <c r="BB39" s="76">
        <f t="shared" si="55"/>
        <v>1666.6666666666667</v>
      </c>
      <c r="BC39" s="76">
        <f t="shared" si="55"/>
        <v>1666.6666666666667</v>
      </c>
      <c r="BD39" s="76">
        <f t="shared" si="55"/>
        <v>1666.6666666666667</v>
      </c>
      <c r="BE39" s="76">
        <f t="shared" si="55"/>
        <v>1666.6666666666667</v>
      </c>
      <c r="BF39" s="76">
        <f t="shared" si="55"/>
        <v>1666.6666666666667</v>
      </c>
      <c r="BG39" s="76">
        <f t="shared" si="56"/>
        <v>1666.6666666666667</v>
      </c>
      <c r="BH39" s="76">
        <f t="shared" si="56"/>
        <v>1666.6666666666667</v>
      </c>
      <c r="BI39" s="76">
        <f t="shared" si="56"/>
        <v>1666.6666666666667</v>
      </c>
      <c r="BJ39" s="76">
        <f t="shared" si="56"/>
        <v>1666.6666666666667</v>
      </c>
      <c r="BK39" s="76">
        <f t="shared" si="56"/>
        <v>1666.6666666666667</v>
      </c>
      <c r="BL39" s="76">
        <f t="shared" si="56"/>
        <v>1666.6666666666667</v>
      </c>
      <c r="BM39" s="76">
        <f t="shared" si="56"/>
        <v>1666.6666666666667</v>
      </c>
      <c r="BN39" s="76">
        <f t="shared" si="56"/>
        <v>1666.6666666666667</v>
      </c>
      <c r="BO39" s="76">
        <f t="shared" si="56"/>
        <v>1666.6666666666667</v>
      </c>
      <c r="BP39" s="76">
        <f t="shared" si="56"/>
        <v>1666.6666666666667</v>
      </c>
      <c r="BQ39" s="76">
        <f t="shared" si="57"/>
        <v>1666.6666666666667</v>
      </c>
      <c r="BR39" s="76">
        <f t="shared" si="57"/>
        <v>1666.6666666666667</v>
      </c>
      <c r="BS39" s="76">
        <f t="shared" si="57"/>
        <v>1666.6666666666667</v>
      </c>
      <c r="BT39" s="76">
        <f t="shared" si="57"/>
        <v>1666.6666666666667</v>
      </c>
      <c r="BU39" s="76">
        <f t="shared" si="57"/>
        <v>1666.6666666666667</v>
      </c>
      <c r="BV39" s="76">
        <f t="shared" si="57"/>
        <v>1666.6666666666667</v>
      </c>
      <c r="BW39" s="76">
        <f t="shared" si="57"/>
        <v>1666.6666666666667</v>
      </c>
      <c r="BX39" s="76">
        <f t="shared" si="57"/>
        <v>1666.6666666666667</v>
      </c>
      <c r="BY39" s="76">
        <f t="shared" si="57"/>
        <v>1666.6666666666667</v>
      </c>
      <c r="BZ39" s="76">
        <f t="shared" si="57"/>
        <v>1666.6666666666667</v>
      </c>
      <c r="CA39" s="76">
        <f t="shared" si="58"/>
        <v>1666.6666666666667</v>
      </c>
      <c r="CB39" s="76">
        <f t="shared" si="58"/>
        <v>1666.6666666666667</v>
      </c>
      <c r="CC39" s="76">
        <f t="shared" si="58"/>
        <v>1666.6666666666667</v>
      </c>
      <c r="CD39" s="76">
        <f t="shared" si="58"/>
        <v>1666.6666666666667</v>
      </c>
      <c r="CE39" s="76">
        <f t="shared" si="58"/>
        <v>1666.6666666666667</v>
      </c>
      <c r="CF39" s="76">
        <f t="shared" si="58"/>
        <v>1666.6666666666667</v>
      </c>
      <c r="CG39" s="76">
        <f t="shared" si="58"/>
        <v>1666.6666666666667</v>
      </c>
      <c r="CH39" s="76">
        <f t="shared" si="58"/>
        <v>1666.6666666666667</v>
      </c>
      <c r="CI39" s="76">
        <f t="shared" si="58"/>
        <v>1666.6666666666667</v>
      </c>
      <c r="CJ39" s="76">
        <f t="shared" si="58"/>
        <v>1666.6666666666667</v>
      </c>
      <c r="CK39" s="76">
        <f t="shared" si="59"/>
        <v>1666.6666666666667</v>
      </c>
      <c r="CL39" s="76">
        <f t="shared" si="59"/>
        <v>1666.6666666666667</v>
      </c>
      <c r="CM39" s="76">
        <f t="shared" si="59"/>
        <v>1666.6666666666667</v>
      </c>
      <c r="CN39" s="76">
        <f t="shared" si="59"/>
        <v>1666.6666666666667</v>
      </c>
      <c r="CO39" s="76">
        <f t="shared" si="59"/>
        <v>1666.6666666666667</v>
      </c>
      <c r="CP39" s="76">
        <f t="shared" si="59"/>
        <v>1666.6666666666667</v>
      </c>
      <c r="CQ39" s="76">
        <f t="shared" si="59"/>
        <v>1666.6666666666667</v>
      </c>
      <c r="CR39" s="76">
        <f t="shared" si="59"/>
        <v>1666.6666666666667</v>
      </c>
      <c r="CS39" s="76">
        <f t="shared" si="59"/>
        <v>1666.6666666666667</v>
      </c>
      <c r="CT39" s="76">
        <f t="shared" si="59"/>
        <v>1666.6666666666667</v>
      </c>
      <c r="CU39" s="76">
        <f t="shared" si="60"/>
        <v>1666.6666666666667</v>
      </c>
      <c r="CV39" s="76">
        <f t="shared" si="60"/>
        <v>1666.6666666666667</v>
      </c>
      <c r="CW39" s="76">
        <f t="shared" si="60"/>
        <v>1666.6666666666667</v>
      </c>
      <c r="CX39" s="76">
        <f t="shared" si="60"/>
        <v>1666.6666666666667</v>
      </c>
      <c r="CY39" s="76">
        <f t="shared" si="60"/>
        <v>1666.6666666666667</v>
      </c>
      <c r="CZ39" s="76">
        <f t="shared" si="60"/>
        <v>1666.6666666666667</v>
      </c>
      <c r="DA39" s="76">
        <f t="shared" si="60"/>
        <v>1666.6666666666667</v>
      </c>
      <c r="DB39" s="76">
        <f t="shared" si="60"/>
        <v>1666.6666666666667</v>
      </c>
      <c r="DC39" s="76" t="e">
        <f t="shared" ca="1" si="60"/>
        <v>#REF!</v>
      </c>
      <c r="DD39" s="76" t="e">
        <f t="shared" ca="1" si="60"/>
        <v>#REF!</v>
      </c>
      <c r="DE39" s="76" t="e">
        <f t="shared" si="61"/>
        <v>#N/A</v>
      </c>
      <c r="DF39" s="76" t="e">
        <f t="shared" si="61"/>
        <v>#N/A</v>
      </c>
      <c r="DG39" s="76" t="e">
        <f t="shared" si="61"/>
        <v>#N/A</v>
      </c>
      <c r="DH39" s="76" t="e">
        <f t="shared" si="61"/>
        <v>#N/A</v>
      </c>
      <c r="DI39" s="76" t="e">
        <f t="shared" si="61"/>
        <v>#N/A</v>
      </c>
      <c r="DJ39" s="76" t="e">
        <f t="shared" si="61"/>
        <v>#N/A</v>
      </c>
      <c r="DK39" s="76" t="e">
        <f t="shared" si="61"/>
        <v>#N/A</v>
      </c>
      <c r="DL39" s="76" t="e">
        <f t="shared" si="61"/>
        <v>#N/A</v>
      </c>
    </row>
    <row r="40" spans="1:116" hidden="1" outlineLevel="2" x14ac:dyDescent="0.4">
      <c r="A40" s="31"/>
      <c r="B40" s="31"/>
      <c r="C40" s="31"/>
      <c r="D40" t="s">
        <v>944</v>
      </c>
      <c r="E40" s="8" t="str">
        <f t="shared" si="16"/>
        <v>40 GROWTH-PV</v>
      </c>
      <c r="G40" s="465">
        <v>18</v>
      </c>
      <c r="H40" s="16">
        <f t="shared" si="40"/>
        <v>0.72000000000000008</v>
      </c>
      <c r="I40" s="73"/>
      <c r="J40" s="73"/>
      <c r="K40" s="15">
        <f t="shared" si="51"/>
        <v>0</v>
      </c>
      <c r="L40" s="15">
        <f t="shared" si="51"/>
        <v>833.33333333333337</v>
      </c>
      <c r="M40" s="15">
        <f t="shared" si="51"/>
        <v>1666.6666666666667</v>
      </c>
      <c r="N40" s="15">
        <f t="shared" si="51"/>
        <v>1666.6666666666667</v>
      </c>
      <c r="O40" s="15">
        <f t="shared" si="51"/>
        <v>1666.6666666666667</v>
      </c>
      <c r="P40" s="15">
        <f t="shared" si="51"/>
        <v>1666.6666666666667</v>
      </c>
      <c r="R40" s="67"/>
      <c r="S40" s="76">
        <f t="shared" si="52"/>
        <v>0</v>
      </c>
      <c r="T40" s="76">
        <f t="shared" si="52"/>
        <v>0</v>
      </c>
      <c r="U40" s="76">
        <f t="shared" si="52"/>
        <v>0</v>
      </c>
      <c r="V40" s="76">
        <f t="shared" si="52"/>
        <v>0</v>
      </c>
      <c r="W40" s="76">
        <f t="shared" si="52"/>
        <v>0</v>
      </c>
      <c r="X40" s="76">
        <f t="shared" si="52"/>
        <v>0</v>
      </c>
      <c r="Y40" s="76">
        <f t="shared" si="52"/>
        <v>0</v>
      </c>
      <c r="Z40" s="76">
        <f t="shared" si="52"/>
        <v>0</v>
      </c>
      <c r="AA40" s="76">
        <f t="shared" si="52"/>
        <v>0</v>
      </c>
      <c r="AB40" s="76">
        <f t="shared" si="52"/>
        <v>0</v>
      </c>
      <c r="AC40" s="76">
        <f t="shared" si="53"/>
        <v>0</v>
      </c>
      <c r="AD40" s="76">
        <f t="shared" si="53"/>
        <v>0</v>
      </c>
      <c r="AE40" s="76">
        <f t="shared" si="53"/>
        <v>0</v>
      </c>
      <c r="AF40" s="76">
        <f t="shared" si="53"/>
        <v>0</v>
      </c>
      <c r="AG40" s="76">
        <f t="shared" si="53"/>
        <v>0</v>
      </c>
      <c r="AH40" s="76">
        <f t="shared" si="53"/>
        <v>0</v>
      </c>
      <c r="AI40" s="76">
        <f t="shared" si="53"/>
        <v>0</v>
      </c>
      <c r="AJ40" s="76">
        <f t="shared" si="53"/>
        <v>833.33333333333337</v>
      </c>
      <c r="AK40" s="76">
        <f t="shared" si="53"/>
        <v>833.33333333333337</v>
      </c>
      <c r="AL40" s="76">
        <f t="shared" si="53"/>
        <v>833.33333333333337</v>
      </c>
      <c r="AM40" s="76">
        <f t="shared" si="54"/>
        <v>833.33333333333337</v>
      </c>
      <c r="AN40" s="76">
        <f t="shared" si="54"/>
        <v>833.33333333333337</v>
      </c>
      <c r="AO40" s="76">
        <f t="shared" si="54"/>
        <v>833.33333333333337</v>
      </c>
      <c r="AP40" s="76">
        <f t="shared" si="54"/>
        <v>833.33333333333337</v>
      </c>
      <c r="AQ40" s="76">
        <f t="shared" si="54"/>
        <v>833.33333333333337</v>
      </c>
      <c r="AR40" s="76">
        <f t="shared" si="54"/>
        <v>833.33333333333337</v>
      </c>
      <c r="AS40" s="76">
        <f t="shared" si="54"/>
        <v>833.33333333333337</v>
      </c>
      <c r="AT40" s="76">
        <f t="shared" si="54"/>
        <v>833.33333333333337</v>
      </c>
      <c r="AU40" s="76">
        <f t="shared" si="54"/>
        <v>833.33333333333337</v>
      </c>
      <c r="AV40" s="76">
        <f t="shared" si="54"/>
        <v>1666.6666666666667</v>
      </c>
      <c r="AW40" s="76">
        <f t="shared" si="55"/>
        <v>1666.6666666666667</v>
      </c>
      <c r="AX40" s="76">
        <f t="shared" si="55"/>
        <v>1666.6666666666667</v>
      </c>
      <c r="AY40" s="76">
        <f t="shared" si="55"/>
        <v>1666.6666666666667</v>
      </c>
      <c r="AZ40" s="76">
        <f t="shared" si="55"/>
        <v>1666.6666666666667</v>
      </c>
      <c r="BA40" s="76">
        <f t="shared" si="55"/>
        <v>1666.6666666666667</v>
      </c>
      <c r="BB40" s="76">
        <f t="shared" si="55"/>
        <v>1666.6666666666667</v>
      </c>
      <c r="BC40" s="76">
        <f t="shared" si="55"/>
        <v>1666.6666666666667</v>
      </c>
      <c r="BD40" s="76">
        <f t="shared" si="55"/>
        <v>1666.6666666666667</v>
      </c>
      <c r="BE40" s="76">
        <f t="shared" si="55"/>
        <v>1666.6666666666667</v>
      </c>
      <c r="BF40" s="76">
        <f t="shared" si="55"/>
        <v>1666.6666666666667</v>
      </c>
      <c r="BG40" s="76">
        <f t="shared" si="56"/>
        <v>1666.6666666666667</v>
      </c>
      <c r="BH40" s="76">
        <f t="shared" si="56"/>
        <v>1666.6666666666667</v>
      </c>
      <c r="BI40" s="76">
        <f t="shared" si="56"/>
        <v>1666.6666666666667</v>
      </c>
      <c r="BJ40" s="76">
        <f t="shared" si="56"/>
        <v>1666.6666666666667</v>
      </c>
      <c r="BK40" s="76">
        <f t="shared" si="56"/>
        <v>1666.6666666666667</v>
      </c>
      <c r="BL40" s="76">
        <f t="shared" si="56"/>
        <v>1666.6666666666667</v>
      </c>
      <c r="BM40" s="76">
        <f t="shared" si="56"/>
        <v>1666.6666666666667</v>
      </c>
      <c r="BN40" s="76">
        <f t="shared" si="56"/>
        <v>1666.6666666666667</v>
      </c>
      <c r="BO40" s="76">
        <f t="shared" si="56"/>
        <v>1666.6666666666667</v>
      </c>
      <c r="BP40" s="76">
        <f t="shared" si="56"/>
        <v>1666.6666666666667</v>
      </c>
      <c r="BQ40" s="76">
        <f t="shared" si="57"/>
        <v>1666.6666666666667</v>
      </c>
      <c r="BR40" s="76">
        <f t="shared" si="57"/>
        <v>1666.6666666666667</v>
      </c>
      <c r="BS40" s="76">
        <f t="shared" si="57"/>
        <v>1666.6666666666667</v>
      </c>
      <c r="BT40" s="76">
        <f t="shared" si="57"/>
        <v>1666.6666666666667</v>
      </c>
      <c r="BU40" s="76">
        <f t="shared" si="57"/>
        <v>1666.6666666666667</v>
      </c>
      <c r="BV40" s="76">
        <f t="shared" si="57"/>
        <v>1666.6666666666667</v>
      </c>
      <c r="BW40" s="76">
        <f t="shared" si="57"/>
        <v>1666.6666666666667</v>
      </c>
      <c r="BX40" s="76">
        <f t="shared" si="57"/>
        <v>1666.6666666666667</v>
      </c>
      <c r="BY40" s="76">
        <f t="shared" si="57"/>
        <v>1666.6666666666667</v>
      </c>
      <c r="BZ40" s="76">
        <f t="shared" si="57"/>
        <v>1666.6666666666667</v>
      </c>
      <c r="CA40" s="76">
        <f t="shared" si="58"/>
        <v>1666.6666666666667</v>
      </c>
      <c r="CB40" s="76">
        <f t="shared" si="58"/>
        <v>1666.6666666666667</v>
      </c>
      <c r="CC40" s="76">
        <f t="shared" si="58"/>
        <v>1666.6666666666667</v>
      </c>
      <c r="CD40" s="76">
        <f t="shared" si="58"/>
        <v>1666.6666666666667</v>
      </c>
      <c r="CE40" s="76">
        <f t="shared" si="58"/>
        <v>1666.6666666666667</v>
      </c>
      <c r="CF40" s="76">
        <f t="shared" si="58"/>
        <v>1666.6666666666667</v>
      </c>
      <c r="CG40" s="76">
        <f t="shared" si="58"/>
        <v>1666.6666666666667</v>
      </c>
      <c r="CH40" s="76">
        <f t="shared" si="58"/>
        <v>1666.6666666666667</v>
      </c>
      <c r="CI40" s="76">
        <f t="shared" si="58"/>
        <v>1666.6666666666667</v>
      </c>
      <c r="CJ40" s="76">
        <f t="shared" si="58"/>
        <v>1666.6666666666667</v>
      </c>
      <c r="CK40" s="76">
        <f t="shared" si="59"/>
        <v>1666.6666666666667</v>
      </c>
      <c r="CL40" s="76">
        <f t="shared" si="59"/>
        <v>1666.6666666666667</v>
      </c>
      <c r="CM40" s="76">
        <f t="shared" si="59"/>
        <v>1666.6666666666667</v>
      </c>
      <c r="CN40" s="76">
        <f t="shared" si="59"/>
        <v>1666.6666666666667</v>
      </c>
      <c r="CO40" s="76">
        <f t="shared" si="59"/>
        <v>1666.6666666666667</v>
      </c>
      <c r="CP40" s="76">
        <f t="shared" si="59"/>
        <v>1666.6666666666667</v>
      </c>
      <c r="CQ40" s="76">
        <f t="shared" si="59"/>
        <v>1666.6666666666667</v>
      </c>
      <c r="CR40" s="76">
        <f t="shared" si="59"/>
        <v>1666.6666666666667</v>
      </c>
      <c r="CS40" s="76">
        <f t="shared" si="59"/>
        <v>1666.6666666666667</v>
      </c>
      <c r="CT40" s="76">
        <f t="shared" si="59"/>
        <v>1666.6666666666667</v>
      </c>
      <c r="CU40" s="76">
        <f t="shared" si="60"/>
        <v>1666.6666666666667</v>
      </c>
      <c r="CV40" s="76">
        <f t="shared" si="60"/>
        <v>1666.6666666666667</v>
      </c>
      <c r="CW40" s="76">
        <f t="shared" si="60"/>
        <v>1666.6666666666667</v>
      </c>
      <c r="CX40" s="76">
        <f t="shared" si="60"/>
        <v>1666.6666666666667</v>
      </c>
      <c r="CY40" s="76">
        <f t="shared" si="60"/>
        <v>1666.6666666666667</v>
      </c>
      <c r="CZ40" s="76">
        <f t="shared" si="60"/>
        <v>1666.6666666666667</v>
      </c>
      <c r="DA40" s="76">
        <f t="shared" si="60"/>
        <v>1666.6666666666667</v>
      </c>
      <c r="DB40" s="76">
        <f t="shared" si="60"/>
        <v>1666.6666666666667</v>
      </c>
      <c r="DC40" s="76">
        <f t="shared" si="60"/>
        <v>1666.6666666666667</v>
      </c>
      <c r="DD40" s="76" t="e">
        <f t="shared" ca="1" si="60"/>
        <v>#REF!</v>
      </c>
      <c r="DE40" s="76" t="e">
        <f t="shared" ca="1" si="61"/>
        <v>#REF!</v>
      </c>
      <c r="DF40" s="76" t="e">
        <f t="shared" si="61"/>
        <v>#N/A</v>
      </c>
      <c r="DG40" s="76" t="e">
        <f t="shared" si="61"/>
        <v>#N/A</v>
      </c>
      <c r="DH40" s="76" t="e">
        <f t="shared" si="61"/>
        <v>#N/A</v>
      </c>
      <c r="DI40" s="76" t="e">
        <f t="shared" si="61"/>
        <v>#N/A</v>
      </c>
      <c r="DJ40" s="76" t="e">
        <f t="shared" si="61"/>
        <v>#N/A</v>
      </c>
      <c r="DK40" s="76" t="e">
        <f t="shared" si="61"/>
        <v>#N/A</v>
      </c>
      <c r="DL40" s="76" t="e">
        <f t="shared" si="61"/>
        <v>#N/A</v>
      </c>
    </row>
    <row r="41" spans="1:116" hidden="1" outlineLevel="2" x14ac:dyDescent="0.4">
      <c r="A41" s="31"/>
      <c r="B41" s="31"/>
      <c r="C41" s="31"/>
      <c r="D41" t="s">
        <v>944</v>
      </c>
      <c r="E41" s="8" t="str">
        <f t="shared" si="16"/>
        <v>41 GROWTH-PV</v>
      </c>
      <c r="G41" s="465">
        <v>19</v>
      </c>
      <c r="H41" s="16">
        <f t="shared" si="40"/>
        <v>0.76000000000000012</v>
      </c>
      <c r="I41" s="73"/>
      <c r="J41" s="73"/>
      <c r="K41" s="15">
        <f t="shared" si="51"/>
        <v>0</v>
      </c>
      <c r="L41" s="15">
        <f t="shared" si="51"/>
        <v>833.33333333333337</v>
      </c>
      <c r="M41" s="15">
        <f t="shared" si="51"/>
        <v>1666.6666666666667</v>
      </c>
      <c r="N41" s="15">
        <f t="shared" si="51"/>
        <v>1666.6666666666667</v>
      </c>
      <c r="O41" s="15">
        <f t="shared" si="51"/>
        <v>1666.6666666666667</v>
      </c>
      <c r="P41" s="15">
        <f t="shared" si="51"/>
        <v>1666.6666666666667</v>
      </c>
      <c r="R41" s="67"/>
      <c r="S41" s="76">
        <f t="shared" si="52"/>
        <v>0</v>
      </c>
      <c r="T41" s="76">
        <f t="shared" si="52"/>
        <v>0</v>
      </c>
      <c r="U41" s="76">
        <f t="shared" si="52"/>
        <v>0</v>
      </c>
      <c r="V41" s="76">
        <f t="shared" si="52"/>
        <v>0</v>
      </c>
      <c r="W41" s="76">
        <f t="shared" si="52"/>
        <v>0</v>
      </c>
      <c r="X41" s="76">
        <f t="shared" si="52"/>
        <v>0</v>
      </c>
      <c r="Y41" s="76">
        <f t="shared" si="52"/>
        <v>0</v>
      </c>
      <c r="Z41" s="76">
        <f t="shared" si="52"/>
        <v>0</v>
      </c>
      <c r="AA41" s="76">
        <f t="shared" si="52"/>
        <v>0</v>
      </c>
      <c r="AB41" s="76">
        <f t="shared" si="52"/>
        <v>0</v>
      </c>
      <c r="AC41" s="76">
        <f t="shared" si="53"/>
        <v>0</v>
      </c>
      <c r="AD41" s="76">
        <f t="shared" si="53"/>
        <v>0</v>
      </c>
      <c r="AE41" s="76">
        <f t="shared" si="53"/>
        <v>0</v>
      </c>
      <c r="AF41" s="76">
        <f t="shared" si="53"/>
        <v>0</v>
      </c>
      <c r="AG41" s="76">
        <f t="shared" si="53"/>
        <v>0</v>
      </c>
      <c r="AH41" s="76">
        <f t="shared" si="53"/>
        <v>0</v>
      </c>
      <c r="AI41" s="76">
        <f t="shared" si="53"/>
        <v>0</v>
      </c>
      <c r="AJ41" s="76">
        <f t="shared" si="53"/>
        <v>0</v>
      </c>
      <c r="AK41" s="76">
        <f t="shared" si="53"/>
        <v>833.33333333333337</v>
      </c>
      <c r="AL41" s="76">
        <f t="shared" si="53"/>
        <v>833.33333333333337</v>
      </c>
      <c r="AM41" s="76">
        <f t="shared" si="54"/>
        <v>833.33333333333337</v>
      </c>
      <c r="AN41" s="76">
        <f t="shared" si="54"/>
        <v>833.33333333333337</v>
      </c>
      <c r="AO41" s="76">
        <f t="shared" si="54"/>
        <v>833.33333333333337</v>
      </c>
      <c r="AP41" s="76">
        <f t="shared" si="54"/>
        <v>833.33333333333337</v>
      </c>
      <c r="AQ41" s="76">
        <f t="shared" si="54"/>
        <v>833.33333333333337</v>
      </c>
      <c r="AR41" s="76">
        <f t="shared" si="54"/>
        <v>833.33333333333337</v>
      </c>
      <c r="AS41" s="76">
        <f t="shared" si="54"/>
        <v>833.33333333333337</v>
      </c>
      <c r="AT41" s="76">
        <f t="shared" si="54"/>
        <v>833.33333333333337</v>
      </c>
      <c r="AU41" s="76">
        <f t="shared" si="54"/>
        <v>833.33333333333337</v>
      </c>
      <c r="AV41" s="76">
        <f t="shared" si="54"/>
        <v>833.33333333333337</v>
      </c>
      <c r="AW41" s="76">
        <f t="shared" si="55"/>
        <v>1666.6666666666667</v>
      </c>
      <c r="AX41" s="76">
        <f t="shared" si="55"/>
        <v>1666.6666666666667</v>
      </c>
      <c r="AY41" s="76">
        <f t="shared" si="55"/>
        <v>1666.6666666666667</v>
      </c>
      <c r="AZ41" s="76">
        <f t="shared" si="55"/>
        <v>1666.6666666666667</v>
      </c>
      <c r="BA41" s="76">
        <f t="shared" si="55"/>
        <v>1666.6666666666667</v>
      </c>
      <c r="BB41" s="76">
        <f t="shared" si="55"/>
        <v>1666.6666666666667</v>
      </c>
      <c r="BC41" s="76">
        <f t="shared" si="55"/>
        <v>1666.6666666666667</v>
      </c>
      <c r="BD41" s="76">
        <f t="shared" si="55"/>
        <v>1666.6666666666667</v>
      </c>
      <c r="BE41" s="76">
        <f t="shared" si="55"/>
        <v>1666.6666666666667</v>
      </c>
      <c r="BF41" s="76">
        <f t="shared" si="55"/>
        <v>1666.6666666666667</v>
      </c>
      <c r="BG41" s="76">
        <f t="shared" si="56"/>
        <v>1666.6666666666667</v>
      </c>
      <c r="BH41" s="76">
        <f t="shared" si="56"/>
        <v>1666.6666666666667</v>
      </c>
      <c r="BI41" s="76">
        <f t="shared" si="56"/>
        <v>1666.6666666666667</v>
      </c>
      <c r="BJ41" s="76">
        <f t="shared" si="56"/>
        <v>1666.6666666666667</v>
      </c>
      <c r="BK41" s="76">
        <f t="shared" si="56"/>
        <v>1666.6666666666667</v>
      </c>
      <c r="BL41" s="76">
        <f t="shared" si="56"/>
        <v>1666.6666666666667</v>
      </c>
      <c r="BM41" s="76">
        <f t="shared" si="56"/>
        <v>1666.6666666666667</v>
      </c>
      <c r="BN41" s="76">
        <f t="shared" si="56"/>
        <v>1666.6666666666667</v>
      </c>
      <c r="BO41" s="76">
        <f t="shared" si="56"/>
        <v>1666.6666666666667</v>
      </c>
      <c r="BP41" s="76">
        <f t="shared" si="56"/>
        <v>1666.6666666666667</v>
      </c>
      <c r="BQ41" s="76">
        <f t="shared" si="57"/>
        <v>1666.6666666666667</v>
      </c>
      <c r="BR41" s="76">
        <f t="shared" si="57"/>
        <v>1666.6666666666667</v>
      </c>
      <c r="BS41" s="76">
        <f t="shared" si="57"/>
        <v>1666.6666666666667</v>
      </c>
      <c r="BT41" s="76">
        <f t="shared" si="57"/>
        <v>1666.6666666666667</v>
      </c>
      <c r="BU41" s="76">
        <f t="shared" si="57"/>
        <v>1666.6666666666667</v>
      </c>
      <c r="BV41" s="76">
        <f t="shared" si="57"/>
        <v>1666.6666666666667</v>
      </c>
      <c r="BW41" s="76">
        <f t="shared" si="57"/>
        <v>1666.6666666666667</v>
      </c>
      <c r="BX41" s="76">
        <f t="shared" si="57"/>
        <v>1666.6666666666667</v>
      </c>
      <c r="BY41" s="76">
        <f t="shared" si="57"/>
        <v>1666.6666666666667</v>
      </c>
      <c r="BZ41" s="76">
        <f t="shared" si="57"/>
        <v>1666.6666666666667</v>
      </c>
      <c r="CA41" s="76">
        <f t="shared" si="58"/>
        <v>1666.6666666666667</v>
      </c>
      <c r="CB41" s="76">
        <f t="shared" si="58"/>
        <v>1666.6666666666667</v>
      </c>
      <c r="CC41" s="76">
        <f t="shared" si="58"/>
        <v>1666.6666666666667</v>
      </c>
      <c r="CD41" s="76">
        <f t="shared" si="58"/>
        <v>1666.6666666666667</v>
      </c>
      <c r="CE41" s="76">
        <f t="shared" si="58"/>
        <v>1666.6666666666667</v>
      </c>
      <c r="CF41" s="76">
        <f t="shared" si="58"/>
        <v>1666.6666666666667</v>
      </c>
      <c r="CG41" s="76">
        <f t="shared" si="58"/>
        <v>1666.6666666666667</v>
      </c>
      <c r="CH41" s="76">
        <f t="shared" si="58"/>
        <v>1666.6666666666667</v>
      </c>
      <c r="CI41" s="76">
        <f t="shared" si="58"/>
        <v>1666.6666666666667</v>
      </c>
      <c r="CJ41" s="76">
        <f t="shared" si="58"/>
        <v>1666.6666666666667</v>
      </c>
      <c r="CK41" s="76">
        <f t="shared" si="59"/>
        <v>1666.6666666666667</v>
      </c>
      <c r="CL41" s="76">
        <f t="shared" si="59"/>
        <v>1666.6666666666667</v>
      </c>
      <c r="CM41" s="76">
        <f t="shared" si="59"/>
        <v>1666.6666666666667</v>
      </c>
      <c r="CN41" s="76">
        <f t="shared" si="59"/>
        <v>1666.6666666666667</v>
      </c>
      <c r="CO41" s="76">
        <f t="shared" si="59"/>
        <v>1666.6666666666667</v>
      </c>
      <c r="CP41" s="76">
        <f t="shared" si="59"/>
        <v>1666.6666666666667</v>
      </c>
      <c r="CQ41" s="76">
        <f t="shared" si="59"/>
        <v>1666.6666666666667</v>
      </c>
      <c r="CR41" s="76">
        <f t="shared" si="59"/>
        <v>1666.6666666666667</v>
      </c>
      <c r="CS41" s="76">
        <f t="shared" si="59"/>
        <v>1666.6666666666667</v>
      </c>
      <c r="CT41" s="76">
        <f t="shared" si="59"/>
        <v>1666.6666666666667</v>
      </c>
      <c r="CU41" s="76">
        <f t="shared" si="60"/>
        <v>1666.6666666666667</v>
      </c>
      <c r="CV41" s="76">
        <f t="shared" si="60"/>
        <v>1666.6666666666667</v>
      </c>
      <c r="CW41" s="76">
        <f t="shared" si="60"/>
        <v>1666.6666666666667</v>
      </c>
      <c r="CX41" s="76">
        <f t="shared" si="60"/>
        <v>1666.6666666666667</v>
      </c>
      <c r="CY41" s="76">
        <f t="shared" si="60"/>
        <v>1666.6666666666667</v>
      </c>
      <c r="CZ41" s="76">
        <f t="shared" si="60"/>
        <v>1666.6666666666667</v>
      </c>
      <c r="DA41" s="76">
        <f t="shared" si="60"/>
        <v>1666.6666666666667</v>
      </c>
      <c r="DB41" s="76">
        <f t="shared" si="60"/>
        <v>1666.6666666666667</v>
      </c>
      <c r="DC41" s="76">
        <f t="shared" si="60"/>
        <v>1666.6666666666667</v>
      </c>
      <c r="DD41" s="76">
        <f t="shared" si="60"/>
        <v>1666.6666666666667</v>
      </c>
      <c r="DE41" s="76" t="e">
        <f t="shared" ca="1" si="61"/>
        <v>#REF!</v>
      </c>
      <c r="DF41" s="76" t="e">
        <f t="shared" ca="1" si="61"/>
        <v>#REF!</v>
      </c>
      <c r="DG41" s="76" t="e">
        <f t="shared" si="61"/>
        <v>#N/A</v>
      </c>
      <c r="DH41" s="76" t="e">
        <f t="shared" si="61"/>
        <v>#N/A</v>
      </c>
      <c r="DI41" s="76" t="e">
        <f t="shared" si="61"/>
        <v>#N/A</v>
      </c>
      <c r="DJ41" s="76" t="e">
        <f t="shared" si="61"/>
        <v>#N/A</v>
      </c>
      <c r="DK41" s="76" t="e">
        <f t="shared" si="61"/>
        <v>#N/A</v>
      </c>
      <c r="DL41" s="76" t="e">
        <f t="shared" si="61"/>
        <v>#N/A</v>
      </c>
    </row>
    <row r="42" spans="1:116" hidden="1" outlineLevel="2" x14ac:dyDescent="0.4">
      <c r="A42" s="31"/>
      <c r="B42" s="31"/>
      <c r="C42" s="31"/>
      <c r="D42" t="s">
        <v>944</v>
      </c>
      <c r="E42" s="8" t="str">
        <f t="shared" si="16"/>
        <v>42 GROWTH-PV</v>
      </c>
      <c r="G42" s="465">
        <v>20</v>
      </c>
      <c r="H42" s="16">
        <f t="shared" si="40"/>
        <v>0.80000000000000016</v>
      </c>
      <c r="I42" s="73"/>
      <c r="J42" s="73"/>
      <c r="K42" s="15">
        <f t="shared" si="51"/>
        <v>0</v>
      </c>
      <c r="L42" s="15">
        <f t="shared" si="51"/>
        <v>833.33333333333337</v>
      </c>
      <c r="M42" s="15">
        <f t="shared" si="51"/>
        <v>1666.6666666666667</v>
      </c>
      <c r="N42" s="15">
        <f t="shared" si="51"/>
        <v>1666.6666666666667</v>
      </c>
      <c r="O42" s="15">
        <f t="shared" si="51"/>
        <v>1666.6666666666667</v>
      </c>
      <c r="P42" s="15">
        <f t="shared" si="51"/>
        <v>1666.6666666666667</v>
      </c>
      <c r="R42" s="67"/>
      <c r="S42" s="76">
        <f t="shared" si="52"/>
        <v>0</v>
      </c>
      <c r="T42" s="76">
        <f t="shared" si="52"/>
        <v>0</v>
      </c>
      <c r="U42" s="76">
        <f t="shared" si="52"/>
        <v>0</v>
      </c>
      <c r="V42" s="76">
        <f t="shared" si="52"/>
        <v>0</v>
      </c>
      <c r="W42" s="76">
        <f t="shared" si="52"/>
        <v>0</v>
      </c>
      <c r="X42" s="76">
        <f t="shared" si="52"/>
        <v>0</v>
      </c>
      <c r="Y42" s="76">
        <f t="shared" si="52"/>
        <v>0</v>
      </c>
      <c r="Z42" s="76">
        <f t="shared" si="52"/>
        <v>0</v>
      </c>
      <c r="AA42" s="76">
        <f t="shared" si="52"/>
        <v>0</v>
      </c>
      <c r="AB42" s="76">
        <f t="shared" si="52"/>
        <v>0</v>
      </c>
      <c r="AC42" s="76">
        <f t="shared" si="53"/>
        <v>0</v>
      </c>
      <c r="AD42" s="76">
        <f t="shared" si="53"/>
        <v>0</v>
      </c>
      <c r="AE42" s="76">
        <f t="shared" si="53"/>
        <v>0</v>
      </c>
      <c r="AF42" s="76">
        <f t="shared" si="53"/>
        <v>0</v>
      </c>
      <c r="AG42" s="76">
        <f t="shared" si="53"/>
        <v>0</v>
      </c>
      <c r="AH42" s="76">
        <f t="shared" si="53"/>
        <v>0</v>
      </c>
      <c r="AI42" s="76">
        <f t="shared" si="53"/>
        <v>0</v>
      </c>
      <c r="AJ42" s="76">
        <f t="shared" si="53"/>
        <v>0</v>
      </c>
      <c r="AK42" s="76">
        <f t="shared" si="53"/>
        <v>0</v>
      </c>
      <c r="AL42" s="76">
        <f t="shared" si="53"/>
        <v>833.33333333333337</v>
      </c>
      <c r="AM42" s="76">
        <f t="shared" si="54"/>
        <v>833.33333333333337</v>
      </c>
      <c r="AN42" s="76">
        <f t="shared" si="54"/>
        <v>833.33333333333337</v>
      </c>
      <c r="AO42" s="76">
        <f t="shared" si="54"/>
        <v>833.33333333333337</v>
      </c>
      <c r="AP42" s="76">
        <f t="shared" si="54"/>
        <v>833.33333333333337</v>
      </c>
      <c r="AQ42" s="76">
        <f t="shared" si="54"/>
        <v>833.33333333333337</v>
      </c>
      <c r="AR42" s="76">
        <f t="shared" si="54"/>
        <v>833.33333333333337</v>
      </c>
      <c r="AS42" s="76">
        <f t="shared" si="54"/>
        <v>833.33333333333337</v>
      </c>
      <c r="AT42" s="76">
        <f t="shared" si="54"/>
        <v>833.33333333333337</v>
      </c>
      <c r="AU42" s="76">
        <f t="shared" si="54"/>
        <v>833.33333333333337</v>
      </c>
      <c r="AV42" s="76">
        <f t="shared" si="54"/>
        <v>833.33333333333337</v>
      </c>
      <c r="AW42" s="76">
        <f t="shared" si="55"/>
        <v>833.33333333333337</v>
      </c>
      <c r="AX42" s="76">
        <f t="shared" si="55"/>
        <v>1666.6666666666667</v>
      </c>
      <c r="AY42" s="76">
        <f t="shared" si="55"/>
        <v>1666.6666666666667</v>
      </c>
      <c r="AZ42" s="76">
        <f t="shared" si="55"/>
        <v>1666.6666666666667</v>
      </c>
      <c r="BA42" s="76">
        <f t="shared" si="55"/>
        <v>1666.6666666666667</v>
      </c>
      <c r="BB42" s="76">
        <f t="shared" si="55"/>
        <v>1666.6666666666667</v>
      </c>
      <c r="BC42" s="76">
        <f t="shared" si="55"/>
        <v>1666.6666666666667</v>
      </c>
      <c r="BD42" s="76">
        <f t="shared" si="55"/>
        <v>1666.6666666666667</v>
      </c>
      <c r="BE42" s="76">
        <f t="shared" si="55"/>
        <v>1666.6666666666667</v>
      </c>
      <c r="BF42" s="76">
        <f t="shared" si="55"/>
        <v>1666.6666666666667</v>
      </c>
      <c r="BG42" s="76">
        <f t="shared" si="56"/>
        <v>1666.6666666666667</v>
      </c>
      <c r="BH42" s="76">
        <f t="shared" si="56"/>
        <v>1666.6666666666667</v>
      </c>
      <c r="BI42" s="76">
        <f t="shared" si="56"/>
        <v>1666.6666666666667</v>
      </c>
      <c r="BJ42" s="76">
        <f t="shared" si="56"/>
        <v>1666.6666666666667</v>
      </c>
      <c r="BK42" s="76">
        <f t="shared" si="56"/>
        <v>1666.6666666666667</v>
      </c>
      <c r="BL42" s="76">
        <f t="shared" si="56"/>
        <v>1666.6666666666667</v>
      </c>
      <c r="BM42" s="76">
        <f t="shared" si="56"/>
        <v>1666.6666666666667</v>
      </c>
      <c r="BN42" s="76">
        <f t="shared" si="56"/>
        <v>1666.6666666666667</v>
      </c>
      <c r="BO42" s="76">
        <f t="shared" si="56"/>
        <v>1666.6666666666667</v>
      </c>
      <c r="BP42" s="76">
        <f t="shared" si="56"/>
        <v>1666.6666666666667</v>
      </c>
      <c r="BQ42" s="76">
        <f t="shared" si="57"/>
        <v>1666.6666666666667</v>
      </c>
      <c r="BR42" s="76">
        <f t="shared" si="57"/>
        <v>1666.6666666666667</v>
      </c>
      <c r="BS42" s="76">
        <f t="shared" si="57"/>
        <v>1666.6666666666667</v>
      </c>
      <c r="BT42" s="76">
        <f t="shared" si="57"/>
        <v>1666.6666666666667</v>
      </c>
      <c r="BU42" s="76">
        <f t="shared" si="57"/>
        <v>1666.6666666666667</v>
      </c>
      <c r="BV42" s="76">
        <f t="shared" si="57"/>
        <v>1666.6666666666667</v>
      </c>
      <c r="BW42" s="76">
        <f t="shared" si="57"/>
        <v>1666.6666666666667</v>
      </c>
      <c r="BX42" s="76">
        <f t="shared" si="57"/>
        <v>1666.6666666666667</v>
      </c>
      <c r="BY42" s="76">
        <f t="shared" si="57"/>
        <v>1666.6666666666667</v>
      </c>
      <c r="BZ42" s="76">
        <f t="shared" si="57"/>
        <v>1666.6666666666667</v>
      </c>
      <c r="CA42" s="76">
        <f t="shared" si="58"/>
        <v>1666.6666666666667</v>
      </c>
      <c r="CB42" s="76">
        <f t="shared" si="58"/>
        <v>1666.6666666666667</v>
      </c>
      <c r="CC42" s="76">
        <f t="shared" si="58"/>
        <v>1666.6666666666667</v>
      </c>
      <c r="CD42" s="76">
        <f t="shared" si="58"/>
        <v>1666.6666666666667</v>
      </c>
      <c r="CE42" s="76">
        <f t="shared" si="58"/>
        <v>1666.6666666666667</v>
      </c>
      <c r="CF42" s="76">
        <f t="shared" si="58"/>
        <v>1666.6666666666667</v>
      </c>
      <c r="CG42" s="76">
        <f t="shared" si="58"/>
        <v>1666.6666666666667</v>
      </c>
      <c r="CH42" s="76">
        <f t="shared" si="58"/>
        <v>1666.6666666666667</v>
      </c>
      <c r="CI42" s="76">
        <f t="shared" si="58"/>
        <v>1666.6666666666667</v>
      </c>
      <c r="CJ42" s="76">
        <f t="shared" si="58"/>
        <v>1666.6666666666667</v>
      </c>
      <c r="CK42" s="76">
        <f t="shared" si="59"/>
        <v>1666.6666666666667</v>
      </c>
      <c r="CL42" s="76">
        <f t="shared" si="59"/>
        <v>1666.6666666666667</v>
      </c>
      <c r="CM42" s="76">
        <f t="shared" si="59"/>
        <v>1666.6666666666667</v>
      </c>
      <c r="CN42" s="76">
        <f t="shared" si="59"/>
        <v>1666.6666666666667</v>
      </c>
      <c r="CO42" s="76">
        <f t="shared" si="59"/>
        <v>1666.6666666666667</v>
      </c>
      <c r="CP42" s="76">
        <f t="shared" si="59"/>
        <v>1666.6666666666667</v>
      </c>
      <c r="CQ42" s="76">
        <f t="shared" si="59"/>
        <v>1666.6666666666667</v>
      </c>
      <c r="CR42" s="76">
        <f t="shared" si="59"/>
        <v>1666.6666666666667</v>
      </c>
      <c r="CS42" s="76">
        <f t="shared" si="59"/>
        <v>1666.6666666666667</v>
      </c>
      <c r="CT42" s="76">
        <f t="shared" si="59"/>
        <v>1666.6666666666667</v>
      </c>
      <c r="CU42" s="76">
        <f t="shared" si="60"/>
        <v>1666.6666666666667</v>
      </c>
      <c r="CV42" s="76">
        <f t="shared" si="60"/>
        <v>1666.6666666666667</v>
      </c>
      <c r="CW42" s="76">
        <f t="shared" si="60"/>
        <v>1666.6666666666667</v>
      </c>
      <c r="CX42" s="76">
        <f t="shared" si="60"/>
        <v>1666.6666666666667</v>
      </c>
      <c r="CY42" s="76">
        <f t="shared" si="60"/>
        <v>1666.6666666666667</v>
      </c>
      <c r="CZ42" s="76">
        <f t="shared" si="60"/>
        <v>1666.6666666666667</v>
      </c>
      <c r="DA42" s="76">
        <f t="shared" si="60"/>
        <v>1666.6666666666667</v>
      </c>
      <c r="DB42" s="76">
        <f t="shared" si="60"/>
        <v>1666.6666666666667</v>
      </c>
      <c r="DC42" s="76">
        <f t="shared" si="60"/>
        <v>1666.6666666666667</v>
      </c>
      <c r="DD42" s="76">
        <f t="shared" si="60"/>
        <v>1666.6666666666667</v>
      </c>
      <c r="DE42" s="76">
        <f t="shared" si="61"/>
        <v>1666.6666666666667</v>
      </c>
      <c r="DF42" s="76" t="e">
        <f t="shared" ca="1" si="61"/>
        <v>#REF!</v>
      </c>
      <c r="DG42" s="76" t="e">
        <f t="shared" ca="1" si="61"/>
        <v>#REF!</v>
      </c>
      <c r="DH42" s="76" t="e">
        <f t="shared" si="61"/>
        <v>#N/A</v>
      </c>
      <c r="DI42" s="76" t="e">
        <f t="shared" si="61"/>
        <v>#N/A</v>
      </c>
      <c r="DJ42" s="76" t="e">
        <f t="shared" si="61"/>
        <v>#N/A</v>
      </c>
      <c r="DK42" s="76" t="e">
        <f t="shared" si="61"/>
        <v>#N/A</v>
      </c>
      <c r="DL42" s="76" t="e">
        <f t="shared" si="61"/>
        <v>#N/A</v>
      </c>
    </row>
    <row r="43" spans="1:116" hidden="1" outlineLevel="2" x14ac:dyDescent="0.4">
      <c r="A43" s="31"/>
      <c r="B43" s="31"/>
      <c r="C43" s="31"/>
      <c r="D43" t="s">
        <v>944</v>
      </c>
      <c r="E43" s="8" t="str">
        <f t="shared" ref="E43:E74" si="62">ROW()&amp;" "&amp;D43</f>
        <v>43 GROWTH-PV</v>
      </c>
      <c r="G43" s="465">
        <v>21</v>
      </c>
      <c r="H43" s="16">
        <f t="shared" si="40"/>
        <v>0.84000000000000019</v>
      </c>
      <c r="I43" s="73"/>
      <c r="J43" s="73"/>
      <c r="K43" s="15">
        <f t="shared" ref="K43:P48" si="63">SUMIF($4:$4,K$2,43:43)</f>
        <v>0</v>
      </c>
      <c r="L43" s="15">
        <f t="shared" si="63"/>
        <v>833.33333333333337</v>
      </c>
      <c r="M43" s="15">
        <f t="shared" si="63"/>
        <v>1666.6666666666667</v>
      </c>
      <c r="N43" s="15">
        <f t="shared" si="63"/>
        <v>1666.6666666666667</v>
      </c>
      <c r="O43" s="15">
        <f t="shared" si="63"/>
        <v>1666.6666666666667</v>
      </c>
      <c r="P43" s="15">
        <f t="shared" si="63"/>
        <v>1666.6666666666667</v>
      </c>
      <c r="R43" s="67"/>
      <c r="S43" s="76">
        <f t="shared" si="52"/>
        <v>0</v>
      </c>
      <c r="T43" s="76">
        <f t="shared" si="52"/>
        <v>0</v>
      </c>
      <c r="U43" s="76">
        <f t="shared" si="52"/>
        <v>0</v>
      </c>
      <c r="V43" s="76">
        <f t="shared" si="52"/>
        <v>0</v>
      </c>
      <c r="W43" s="76">
        <f t="shared" si="52"/>
        <v>0</v>
      </c>
      <c r="X43" s="76">
        <f t="shared" si="52"/>
        <v>0</v>
      </c>
      <c r="Y43" s="76">
        <f t="shared" si="52"/>
        <v>0</v>
      </c>
      <c r="Z43" s="76">
        <f t="shared" si="52"/>
        <v>0</v>
      </c>
      <c r="AA43" s="76">
        <f t="shared" si="52"/>
        <v>0</v>
      </c>
      <c r="AB43" s="76">
        <f t="shared" si="52"/>
        <v>0</v>
      </c>
      <c r="AC43" s="76">
        <f t="shared" si="53"/>
        <v>0</v>
      </c>
      <c r="AD43" s="76">
        <f t="shared" si="53"/>
        <v>0</v>
      </c>
      <c r="AE43" s="76">
        <f t="shared" si="53"/>
        <v>0</v>
      </c>
      <c r="AF43" s="76">
        <f t="shared" si="53"/>
        <v>0</v>
      </c>
      <c r="AG43" s="76">
        <f t="shared" si="53"/>
        <v>0</v>
      </c>
      <c r="AH43" s="76">
        <f t="shared" si="53"/>
        <v>0</v>
      </c>
      <c r="AI43" s="76">
        <f t="shared" si="53"/>
        <v>0</v>
      </c>
      <c r="AJ43" s="76">
        <f t="shared" si="53"/>
        <v>0</v>
      </c>
      <c r="AK43" s="76">
        <f t="shared" si="53"/>
        <v>0</v>
      </c>
      <c r="AL43" s="76">
        <f t="shared" si="53"/>
        <v>0</v>
      </c>
      <c r="AM43" s="76">
        <f t="shared" si="54"/>
        <v>833.33333333333337</v>
      </c>
      <c r="AN43" s="76">
        <f t="shared" si="54"/>
        <v>833.33333333333337</v>
      </c>
      <c r="AO43" s="76">
        <f t="shared" si="54"/>
        <v>833.33333333333337</v>
      </c>
      <c r="AP43" s="76">
        <f t="shared" si="54"/>
        <v>833.33333333333337</v>
      </c>
      <c r="AQ43" s="76">
        <f t="shared" si="54"/>
        <v>833.33333333333337</v>
      </c>
      <c r="AR43" s="76">
        <f t="shared" si="54"/>
        <v>833.33333333333337</v>
      </c>
      <c r="AS43" s="76">
        <f t="shared" si="54"/>
        <v>833.33333333333337</v>
      </c>
      <c r="AT43" s="76">
        <f t="shared" si="54"/>
        <v>833.33333333333337</v>
      </c>
      <c r="AU43" s="76">
        <f t="shared" si="54"/>
        <v>833.33333333333337</v>
      </c>
      <c r="AV43" s="76">
        <f t="shared" si="54"/>
        <v>833.33333333333337</v>
      </c>
      <c r="AW43" s="76">
        <f t="shared" si="55"/>
        <v>833.33333333333337</v>
      </c>
      <c r="AX43" s="76">
        <f t="shared" si="55"/>
        <v>833.33333333333337</v>
      </c>
      <c r="AY43" s="76">
        <f t="shared" si="55"/>
        <v>1666.6666666666667</v>
      </c>
      <c r="AZ43" s="76">
        <f t="shared" si="55"/>
        <v>1666.6666666666667</v>
      </c>
      <c r="BA43" s="76">
        <f t="shared" si="55"/>
        <v>1666.6666666666667</v>
      </c>
      <c r="BB43" s="76">
        <f t="shared" si="55"/>
        <v>1666.6666666666667</v>
      </c>
      <c r="BC43" s="76">
        <f t="shared" si="55"/>
        <v>1666.6666666666667</v>
      </c>
      <c r="BD43" s="76">
        <f t="shared" si="55"/>
        <v>1666.6666666666667</v>
      </c>
      <c r="BE43" s="76">
        <f t="shared" si="55"/>
        <v>1666.6666666666667</v>
      </c>
      <c r="BF43" s="76">
        <f t="shared" si="55"/>
        <v>1666.6666666666667</v>
      </c>
      <c r="BG43" s="76">
        <f t="shared" si="56"/>
        <v>1666.6666666666667</v>
      </c>
      <c r="BH43" s="76">
        <f t="shared" si="56"/>
        <v>1666.6666666666667</v>
      </c>
      <c r="BI43" s="76">
        <f t="shared" si="56"/>
        <v>1666.6666666666667</v>
      </c>
      <c r="BJ43" s="76">
        <f t="shared" si="56"/>
        <v>1666.6666666666667</v>
      </c>
      <c r="BK43" s="76">
        <f t="shared" si="56"/>
        <v>1666.6666666666667</v>
      </c>
      <c r="BL43" s="76">
        <f t="shared" si="56"/>
        <v>1666.6666666666667</v>
      </c>
      <c r="BM43" s="76">
        <f t="shared" si="56"/>
        <v>1666.6666666666667</v>
      </c>
      <c r="BN43" s="76">
        <f t="shared" si="56"/>
        <v>1666.6666666666667</v>
      </c>
      <c r="BO43" s="76">
        <f t="shared" si="56"/>
        <v>1666.6666666666667</v>
      </c>
      <c r="BP43" s="76">
        <f t="shared" si="56"/>
        <v>1666.6666666666667</v>
      </c>
      <c r="BQ43" s="76">
        <f t="shared" si="57"/>
        <v>1666.6666666666667</v>
      </c>
      <c r="BR43" s="76">
        <f t="shared" si="57"/>
        <v>1666.6666666666667</v>
      </c>
      <c r="BS43" s="76">
        <f t="shared" si="57"/>
        <v>1666.6666666666667</v>
      </c>
      <c r="BT43" s="76">
        <f t="shared" si="57"/>
        <v>1666.6666666666667</v>
      </c>
      <c r="BU43" s="76">
        <f t="shared" si="57"/>
        <v>1666.6666666666667</v>
      </c>
      <c r="BV43" s="76">
        <f t="shared" si="57"/>
        <v>1666.6666666666667</v>
      </c>
      <c r="BW43" s="76">
        <f t="shared" si="57"/>
        <v>1666.6666666666667</v>
      </c>
      <c r="BX43" s="76">
        <f t="shared" si="57"/>
        <v>1666.6666666666667</v>
      </c>
      <c r="BY43" s="76">
        <f t="shared" si="57"/>
        <v>1666.6666666666667</v>
      </c>
      <c r="BZ43" s="76">
        <f t="shared" si="57"/>
        <v>1666.6666666666667</v>
      </c>
      <c r="CA43" s="76">
        <f t="shared" si="58"/>
        <v>1666.6666666666667</v>
      </c>
      <c r="CB43" s="76">
        <f t="shared" si="58"/>
        <v>1666.6666666666667</v>
      </c>
      <c r="CC43" s="76">
        <f t="shared" si="58"/>
        <v>1666.6666666666667</v>
      </c>
      <c r="CD43" s="76">
        <f t="shared" si="58"/>
        <v>1666.6666666666667</v>
      </c>
      <c r="CE43" s="76">
        <f t="shared" si="58"/>
        <v>1666.6666666666667</v>
      </c>
      <c r="CF43" s="76">
        <f t="shared" si="58"/>
        <v>1666.6666666666667</v>
      </c>
      <c r="CG43" s="76">
        <f t="shared" si="58"/>
        <v>1666.6666666666667</v>
      </c>
      <c r="CH43" s="76">
        <f t="shared" si="58"/>
        <v>1666.6666666666667</v>
      </c>
      <c r="CI43" s="76">
        <f t="shared" si="58"/>
        <v>1666.6666666666667</v>
      </c>
      <c r="CJ43" s="76">
        <f t="shared" si="58"/>
        <v>1666.6666666666667</v>
      </c>
      <c r="CK43" s="76">
        <f t="shared" si="59"/>
        <v>1666.6666666666667</v>
      </c>
      <c r="CL43" s="76">
        <f t="shared" si="59"/>
        <v>1666.6666666666667</v>
      </c>
      <c r="CM43" s="76">
        <f t="shared" si="59"/>
        <v>1666.6666666666667</v>
      </c>
      <c r="CN43" s="76">
        <f t="shared" si="59"/>
        <v>1666.6666666666667</v>
      </c>
      <c r="CO43" s="76">
        <f t="shared" si="59"/>
        <v>1666.6666666666667</v>
      </c>
      <c r="CP43" s="76">
        <f t="shared" si="59"/>
        <v>1666.6666666666667</v>
      </c>
      <c r="CQ43" s="76">
        <f t="shared" si="59"/>
        <v>1666.6666666666667</v>
      </c>
      <c r="CR43" s="76">
        <f t="shared" si="59"/>
        <v>1666.6666666666667</v>
      </c>
      <c r="CS43" s="76">
        <f t="shared" si="59"/>
        <v>1666.6666666666667</v>
      </c>
      <c r="CT43" s="76">
        <f t="shared" si="59"/>
        <v>1666.6666666666667</v>
      </c>
      <c r="CU43" s="76">
        <f t="shared" si="60"/>
        <v>1666.6666666666667</v>
      </c>
      <c r="CV43" s="76">
        <f t="shared" si="60"/>
        <v>1666.6666666666667</v>
      </c>
      <c r="CW43" s="76">
        <f t="shared" si="60"/>
        <v>1666.6666666666667</v>
      </c>
      <c r="CX43" s="76">
        <f t="shared" si="60"/>
        <v>1666.6666666666667</v>
      </c>
      <c r="CY43" s="76">
        <f t="shared" si="60"/>
        <v>1666.6666666666667</v>
      </c>
      <c r="CZ43" s="76">
        <f t="shared" si="60"/>
        <v>1666.6666666666667</v>
      </c>
      <c r="DA43" s="76">
        <f t="shared" si="60"/>
        <v>1666.6666666666667</v>
      </c>
      <c r="DB43" s="76">
        <f t="shared" si="60"/>
        <v>1666.6666666666667</v>
      </c>
      <c r="DC43" s="76">
        <f t="shared" si="60"/>
        <v>1666.6666666666667</v>
      </c>
      <c r="DD43" s="76">
        <f t="shared" si="60"/>
        <v>1666.6666666666667</v>
      </c>
      <c r="DE43" s="76">
        <f t="shared" si="61"/>
        <v>1666.6666666666667</v>
      </c>
      <c r="DF43" s="76">
        <f t="shared" si="61"/>
        <v>1666.6666666666667</v>
      </c>
      <c r="DG43" s="76" t="e">
        <f t="shared" ca="1" si="61"/>
        <v>#REF!</v>
      </c>
      <c r="DH43" s="76" t="e">
        <f t="shared" ca="1" si="61"/>
        <v>#REF!</v>
      </c>
      <c r="DI43" s="76" t="e">
        <f t="shared" si="61"/>
        <v>#N/A</v>
      </c>
      <c r="DJ43" s="76" t="e">
        <f t="shared" si="61"/>
        <v>#N/A</v>
      </c>
      <c r="DK43" s="76" t="e">
        <f t="shared" si="61"/>
        <v>#N/A</v>
      </c>
      <c r="DL43" s="76" t="e">
        <f t="shared" si="61"/>
        <v>#N/A</v>
      </c>
    </row>
    <row r="44" spans="1:116" hidden="1" outlineLevel="2" x14ac:dyDescent="0.4">
      <c r="A44" s="31"/>
      <c r="B44" s="31"/>
      <c r="C44" s="31"/>
      <c r="D44" t="s">
        <v>944</v>
      </c>
      <c r="E44" s="8" t="str">
        <f t="shared" si="62"/>
        <v>44 GROWTH-PV</v>
      </c>
      <c r="G44" s="465">
        <v>22</v>
      </c>
      <c r="H44" s="16">
        <f t="shared" si="40"/>
        <v>0.88000000000000023</v>
      </c>
      <c r="I44" s="73"/>
      <c r="J44" s="73"/>
      <c r="K44" s="15">
        <f t="shared" si="63"/>
        <v>0</v>
      </c>
      <c r="L44" s="15">
        <f t="shared" si="63"/>
        <v>833.33333333333337</v>
      </c>
      <c r="M44" s="15">
        <f t="shared" si="63"/>
        <v>1666.6666666666667</v>
      </c>
      <c r="N44" s="15">
        <f t="shared" si="63"/>
        <v>1666.6666666666667</v>
      </c>
      <c r="O44" s="15">
        <f t="shared" si="63"/>
        <v>1666.6666666666667</v>
      </c>
      <c r="P44" s="15">
        <f t="shared" si="63"/>
        <v>1666.6666666666667</v>
      </c>
      <c r="R44" s="67"/>
      <c r="S44" s="76">
        <f t="shared" si="52"/>
        <v>0</v>
      </c>
      <c r="T44" s="76">
        <f t="shared" si="52"/>
        <v>0</v>
      </c>
      <c r="U44" s="76">
        <f t="shared" si="52"/>
        <v>0</v>
      </c>
      <c r="V44" s="76">
        <f t="shared" si="52"/>
        <v>0</v>
      </c>
      <c r="W44" s="76">
        <f t="shared" si="52"/>
        <v>0</v>
      </c>
      <c r="X44" s="76">
        <f t="shared" si="52"/>
        <v>0</v>
      </c>
      <c r="Y44" s="76">
        <f t="shared" si="52"/>
        <v>0</v>
      </c>
      <c r="Z44" s="76">
        <f t="shared" si="52"/>
        <v>0</v>
      </c>
      <c r="AA44" s="76">
        <f t="shared" si="52"/>
        <v>0</v>
      </c>
      <c r="AB44" s="76">
        <f t="shared" si="52"/>
        <v>0</v>
      </c>
      <c r="AC44" s="76">
        <f t="shared" si="53"/>
        <v>0</v>
      </c>
      <c r="AD44" s="76">
        <f t="shared" si="53"/>
        <v>0</v>
      </c>
      <c r="AE44" s="76">
        <f t="shared" si="53"/>
        <v>0</v>
      </c>
      <c r="AF44" s="76">
        <f t="shared" si="53"/>
        <v>0</v>
      </c>
      <c r="AG44" s="76">
        <f t="shared" si="53"/>
        <v>0</v>
      </c>
      <c r="AH44" s="76">
        <f t="shared" si="53"/>
        <v>0</v>
      </c>
      <c r="AI44" s="76">
        <f t="shared" si="53"/>
        <v>0</v>
      </c>
      <c r="AJ44" s="76">
        <f t="shared" si="53"/>
        <v>0</v>
      </c>
      <c r="AK44" s="76">
        <f t="shared" si="53"/>
        <v>0</v>
      </c>
      <c r="AL44" s="76">
        <f t="shared" si="53"/>
        <v>0</v>
      </c>
      <c r="AM44" s="76">
        <f t="shared" si="54"/>
        <v>0</v>
      </c>
      <c r="AN44" s="76">
        <f t="shared" si="54"/>
        <v>833.33333333333337</v>
      </c>
      <c r="AO44" s="76">
        <f t="shared" si="54"/>
        <v>833.33333333333337</v>
      </c>
      <c r="AP44" s="76">
        <f t="shared" si="54"/>
        <v>833.33333333333337</v>
      </c>
      <c r="AQ44" s="76">
        <f t="shared" si="54"/>
        <v>833.33333333333337</v>
      </c>
      <c r="AR44" s="76">
        <f t="shared" si="54"/>
        <v>833.33333333333337</v>
      </c>
      <c r="AS44" s="76">
        <f t="shared" si="54"/>
        <v>833.33333333333337</v>
      </c>
      <c r="AT44" s="76">
        <f t="shared" si="54"/>
        <v>833.33333333333337</v>
      </c>
      <c r="AU44" s="76">
        <f t="shared" si="54"/>
        <v>833.33333333333337</v>
      </c>
      <c r="AV44" s="76">
        <f t="shared" si="54"/>
        <v>833.33333333333337</v>
      </c>
      <c r="AW44" s="76">
        <f t="shared" si="55"/>
        <v>833.33333333333337</v>
      </c>
      <c r="AX44" s="76">
        <f t="shared" si="55"/>
        <v>833.33333333333337</v>
      </c>
      <c r="AY44" s="76">
        <f t="shared" si="55"/>
        <v>833.33333333333337</v>
      </c>
      <c r="AZ44" s="76">
        <f t="shared" si="55"/>
        <v>1666.6666666666667</v>
      </c>
      <c r="BA44" s="76">
        <f t="shared" si="55"/>
        <v>1666.6666666666667</v>
      </c>
      <c r="BB44" s="76">
        <f t="shared" si="55"/>
        <v>1666.6666666666667</v>
      </c>
      <c r="BC44" s="76">
        <f t="shared" si="55"/>
        <v>1666.6666666666667</v>
      </c>
      <c r="BD44" s="76">
        <f t="shared" si="55"/>
        <v>1666.6666666666667</v>
      </c>
      <c r="BE44" s="76">
        <f t="shared" si="55"/>
        <v>1666.6666666666667</v>
      </c>
      <c r="BF44" s="76">
        <f t="shared" si="55"/>
        <v>1666.6666666666667</v>
      </c>
      <c r="BG44" s="76">
        <f t="shared" si="56"/>
        <v>1666.6666666666667</v>
      </c>
      <c r="BH44" s="76">
        <f t="shared" si="56"/>
        <v>1666.6666666666667</v>
      </c>
      <c r="BI44" s="76">
        <f t="shared" si="56"/>
        <v>1666.6666666666667</v>
      </c>
      <c r="BJ44" s="76">
        <f t="shared" si="56"/>
        <v>1666.6666666666667</v>
      </c>
      <c r="BK44" s="76">
        <f t="shared" si="56"/>
        <v>1666.6666666666667</v>
      </c>
      <c r="BL44" s="76">
        <f t="shared" si="56"/>
        <v>1666.6666666666667</v>
      </c>
      <c r="BM44" s="76">
        <f t="shared" si="56"/>
        <v>1666.6666666666667</v>
      </c>
      <c r="BN44" s="76">
        <f t="shared" si="56"/>
        <v>1666.6666666666667</v>
      </c>
      <c r="BO44" s="76">
        <f t="shared" si="56"/>
        <v>1666.6666666666667</v>
      </c>
      <c r="BP44" s="76">
        <f t="shared" si="56"/>
        <v>1666.6666666666667</v>
      </c>
      <c r="BQ44" s="76">
        <f t="shared" si="57"/>
        <v>1666.6666666666667</v>
      </c>
      <c r="BR44" s="76">
        <f t="shared" si="57"/>
        <v>1666.6666666666667</v>
      </c>
      <c r="BS44" s="76">
        <f t="shared" si="57"/>
        <v>1666.6666666666667</v>
      </c>
      <c r="BT44" s="76">
        <f t="shared" si="57"/>
        <v>1666.6666666666667</v>
      </c>
      <c r="BU44" s="76">
        <f t="shared" si="57"/>
        <v>1666.6666666666667</v>
      </c>
      <c r="BV44" s="76">
        <f t="shared" si="57"/>
        <v>1666.6666666666667</v>
      </c>
      <c r="BW44" s="76">
        <f t="shared" si="57"/>
        <v>1666.6666666666667</v>
      </c>
      <c r="BX44" s="76">
        <f t="shared" si="57"/>
        <v>1666.6666666666667</v>
      </c>
      <c r="BY44" s="76">
        <f t="shared" si="57"/>
        <v>1666.6666666666667</v>
      </c>
      <c r="BZ44" s="76">
        <f t="shared" si="57"/>
        <v>1666.6666666666667</v>
      </c>
      <c r="CA44" s="76">
        <f t="shared" si="58"/>
        <v>1666.6666666666667</v>
      </c>
      <c r="CB44" s="76">
        <f t="shared" si="58"/>
        <v>1666.6666666666667</v>
      </c>
      <c r="CC44" s="76">
        <f t="shared" si="58"/>
        <v>1666.6666666666667</v>
      </c>
      <c r="CD44" s="76">
        <f t="shared" si="58"/>
        <v>1666.6666666666667</v>
      </c>
      <c r="CE44" s="76">
        <f t="shared" si="58"/>
        <v>1666.6666666666667</v>
      </c>
      <c r="CF44" s="76">
        <f t="shared" si="58"/>
        <v>1666.6666666666667</v>
      </c>
      <c r="CG44" s="76">
        <f t="shared" si="58"/>
        <v>1666.6666666666667</v>
      </c>
      <c r="CH44" s="76">
        <f t="shared" si="58"/>
        <v>1666.6666666666667</v>
      </c>
      <c r="CI44" s="76">
        <f t="shared" si="58"/>
        <v>1666.6666666666667</v>
      </c>
      <c r="CJ44" s="76">
        <f t="shared" si="58"/>
        <v>1666.6666666666667</v>
      </c>
      <c r="CK44" s="76">
        <f t="shared" si="59"/>
        <v>1666.6666666666667</v>
      </c>
      <c r="CL44" s="76">
        <f t="shared" si="59"/>
        <v>1666.6666666666667</v>
      </c>
      <c r="CM44" s="76">
        <f t="shared" si="59"/>
        <v>1666.6666666666667</v>
      </c>
      <c r="CN44" s="76">
        <f t="shared" si="59"/>
        <v>1666.6666666666667</v>
      </c>
      <c r="CO44" s="76">
        <f t="shared" si="59"/>
        <v>1666.6666666666667</v>
      </c>
      <c r="CP44" s="76">
        <f t="shared" si="59"/>
        <v>1666.6666666666667</v>
      </c>
      <c r="CQ44" s="76">
        <f t="shared" si="59"/>
        <v>1666.6666666666667</v>
      </c>
      <c r="CR44" s="76">
        <f t="shared" si="59"/>
        <v>1666.6666666666667</v>
      </c>
      <c r="CS44" s="76">
        <f t="shared" si="59"/>
        <v>1666.6666666666667</v>
      </c>
      <c r="CT44" s="76">
        <f t="shared" si="59"/>
        <v>1666.6666666666667</v>
      </c>
      <c r="CU44" s="76">
        <f t="shared" si="60"/>
        <v>1666.6666666666667</v>
      </c>
      <c r="CV44" s="76">
        <f t="shared" si="60"/>
        <v>1666.6666666666667</v>
      </c>
      <c r="CW44" s="76">
        <f t="shared" si="60"/>
        <v>1666.6666666666667</v>
      </c>
      <c r="CX44" s="76">
        <f t="shared" si="60"/>
        <v>1666.6666666666667</v>
      </c>
      <c r="CY44" s="76">
        <f t="shared" si="60"/>
        <v>1666.6666666666667</v>
      </c>
      <c r="CZ44" s="76">
        <f t="shared" si="60"/>
        <v>1666.6666666666667</v>
      </c>
      <c r="DA44" s="76">
        <f t="shared" si="60"/>
        <v>1666.6666666666667</v>
      </c>
      <c r="DB44" s="76">
        <f t="shared" si="60"/>
        <v>1666.6666666666667</v>
      </c>
      <c r="DC44" s="76">
        <f t="shared" si="60"/>
        <v>1666.6666666666667</v>
      </c>
      <c r="DD44" s="76">
        <f t="shared" si="60"/>
        <v>1666.6666666666667</v>
      </c>
      <c r="DE44" s="76">
        <f t="shared" si="61"/>
        <v>1666.6666666666667</v>
      </c>
      <c r="DF44" s="76">
        <f t="shared" si="61"/>
        <v>1666.6666666666667</v>
      </c>
      <c r="DG44" s="76">
        <f t="shared" si="61"/>
        <v>1666.6666666666667</v>
      </c>
      <c r="DH44" s="76" t="e">
        <f t="shared" ca="1" si="61"/>
        <v>#REF!</v>
      </c>
      <c r="DI44" s="76" t="e">
        <f t="shared" ca="1" si="61"/>
        <v>#REF!</v>
      </c>
      <c r="DJ44" s="76" t="e">
        <f t="shared" si="61"/>
        <v>#N/A</v>
      </c>
      <c r="DK44" s="76" t="e">
        <f t="shared" si="61"/>
        <v>#N/A</v>
      </c>
      <c r="DL44" s="76" t="e">
        <f t="shared" si="61"/>
        <v>#N/A</v>
      </c>
    </row>
    <row r="45" spans="1:116" hidden="1" outlineLevel="2" x14ac:dyDescent="0.4">
      <c r="A45" s="31"/>
      <c r="B45" s="31"/>
      <c r="C45" s="31"/>
      <c r="D45" t="s">
        <v>944</v>
      </c>
      <c r="E45" s="8" t="str">
        <f t="shared" si="62"/>
        <v>45 GROWTH-PV</v>
      </c>
      <c r="G45" s="465">
        <v>23</v>
      </c>
      <c r="H45" s="16">
        <f t="shared" si="40"/>
        <v>0.92000000000000026</v>
      </c>
      <c r="I45" s="73"/>
      <c r="J45" s="73"/>
      <c r="K45" s="15">
        <f t="shared" si="63"/>
        <v>0</v>
      </c>
      <c r="L45" s="15">
        <f t="shared" si="63"/>
        <v>833.33333333333337</v>
      </c>
      <c r="M45" s="15">
        <f t="shared" si="63"/>
        <v>1666.6666666666667</v>
      </c>
      <c r="N45" s="15">
        <f t="shared" si="63"/>
        <v>1666.6666666666667</v>
      </c>
      <c r="O45" s="15">
        <f t="shared" si="63"/>
        <v>1666.6666666666667</v>
      </c>
      <c r="P45" s="15">
        <f t="shared" si="63"/>
        <v>1666.6666666666667</v>
      </c>
      <c r="R45" s="67"/>
      <c r="S45" s="76">
        <f t="shared" si="52"/>
        <v>0</v>
      </c>
      <c r="T45" s="76">
        <f t="shared" si="52"/>
        <v>0</v>
      </c>
      <c r="U45" s="76">
        <f t="shared" si="52"/>
        <v>0</v>
      </c>
      <c r="V45" s="76">
        <f t="shared" si="52"/>
        <v>0</v>
      </c>
      <c r="W45" s="76">
        <f t="shared" si="52"/>
        <v>0</v>
      </c>
      <c r="X45" s="76">
        <f t="shared" si="52"/>
        <v>0</v>
      </c>
      <c r="Y45" s="76">
        <f t="shared" si="52"/>
        <v>0</v>
      </c>
      <c r="Z45" s="76">
        <f t="shared" si="52"/>
        <v>0</v>
      </c>
      <c r="AA45" s="76">
        <f t="shared" si="52"/>
        <v>0</v>
      </c>
      <c r="AB45" s="76">
        <f t="shared" si="52"/>
        <v>0</v>
      </c>
      <c r="AC45" s="76">
        <f t="shared" si="53"/>
        <v>0</v>
      </c>
      <c r="AD45" s="76">
        <f t="shared" si="53"/>
        <v>0</v>
      </c>
      <c r="AE45" s="76">
        <f t="shared" si="53"/>
        <v>0</v>
      </c>
      <c r="AF45" s="76">
        <f t="shared" si="53"/>
        <v>0</v>
      </c>
      <c r="AG45" s="76">
        <f t="shared" si="53"/>
        <v>0</v>
      </c>
      <c r="AH45" s="76">
        <f t="shared" si="53"/>
        <v>0</v>
      </c>
      <c r="AI45" s="76">
        <f t="shared" si="53"/>
        <v>0</v>
      </c>
      <c r="AJ45" s="76">
        <f t="shared" si="53"/>
        <v>0</v>
      </c>
      <c r="AK45" s="76">
        <f t="shared" si="53"/>
        <v>0</v>
      </c>
      <c r="AL45" s="76">
        <f t="shared" si="53"/>
        <v>0</v>
      </c>
      <c r="AM45" s="76">
        <f t="shared" si="54"/>
        <v>0</v>
      </c>
      <c r="AN45" s="76">
        <f t="shared" si="54"/>
        <v>0</v>
      </c>
      <c r="AO45" s="76">
        <f t="shared" si="54"/>
        <v>833.33333333333337</v>
      </c>
      <c r="AP45" s="76">
        <f t="shared" si="54"/>
        <v>833.33333333333337</v>
      </c>
      <c r="AQ45" s="76">
        <f t="shared" si="54"/>
        <v>833.33333333333337</v>
      </c>
      <c r="AR45" s="76">
        <f t="shared" si="54"/>
        <v>833.33333333333337</v>
      </c>
      <c r="AS45" s="76">
        <f t="shared" si="54"/>
        <v>833.33333333333337</v>
      </c>
      <c r="AT45" s="76">
        <f t="shared" si="54"/>
        <v>833.33333333333337</v>
      </c>
      <c r="AU45" s="76">
        <f t="shared" si="54"/>
        <v>833.33333333333337</v>
      </c>
      <c r="AV45" s="76">
        <f t="shared" si="54"/>
        <v>833.33333333333337</v>
      </c>
      <c r="AW45" s="76">
        <f t="shared" si="55"/>
        <v>833.33333333333337</v>
      </c>
      <c r="AX45" s="76">
        <f t="shared" si="55"/>
        <v>833.33333333333337</v>
      </c>
      <c r="AY45" s="76">
        <f t="shared" si="55"/>
        <v>833.33333333333337</v>
      </c>
      <c r="AZ45" s="76">
        <f t="shared" si="55"/>
        <v>833.33333333333337</v>
      </c>
      <c r="BA45" s="76">
        <f t="shared" si="55"/>
        <v>1666.6666666666667</v>
      </c>
      <c r="BB45" s="76">
        <f t="shared" si="55"/>
        <v>1666.6666666666667</v>
      </c>
      <c r="BC45" s="76">
        <f t="shared" si="55"/>
        <v>1666.6666666666667</v>
      </c>
      <c r="BD45" s="76">
        <f t="shared" si="55"/>
        <v>1666.6666666666667</v>
      </c>
      <c r="BE45" s="76">
        <f t="shared" si="55"/>
        <v>1666.6666666666667</v>
      </c>
      <c r="BF45" s="76">
        <f t="shared" si="55"/>
        <v>1666.6666666666667</v>
      </c>
      <c r="BG45" s="76">
        <f t="shared" si="56"/>
        <v>1666.6666666666667</v>
      </c>
      <c r="BH45" s="76">
        <f t="shared" si="56"/>
        <v>1666.6666666666667</v>
      </c>
      <c r="BI45" s="76">
        <f t="shared" si="56"/>
        <v>1666.6666666666667</v>
      </c>
      <c r="BJ45" s="76">
        <f t="shared" si="56"/>
        <v>1666.6666666666667</v>
      </c>
      <c r="BK45" s="76">
        <f t="shared" si="56"/>
        <v>1666.6666666666667</v>
      </c>
      <c r="BL45" s="76">
        <f t="shared" si="56"/>
        <v>1666.6666666666667</v>
      </c>
      <c r="BM45" s="76">
        <f t="shared" si="56"/>
        <v>1666.6666666666667</v>
      </c>
      <c r="BN45" s="76">
        <f t="shared" si="56"/>
        <v>1666.6666666666667</v>
      </c>
      <c r="BO45" s="76">
        <f t="shared" si="56"/>
        <v>1666.6666666666667</v>
      </c>
      <c r="BP45" s="76">
        <f t="shared" si="56"/>
        <v>1666.6666666666667</v>
      </c>
      <c r="BQ45" s="76">
        <f t="shared" si="57"/>
        <v>1666.6666666666667</v>
      </c>
      <c r="BR45" s="76">
        <f t="shared" si="57"/>
        <v>1666.6666666666667</v>
      </c>
      <c r="BS45" s="76">
        <f t="shared" si="57"/>
        <v>1666.6666666666667</v>
      </c>
      <c r="BT45" s="76">
        <f t="shared" si="57"/>
        <v>1666.6666666666667</v>
      </c>
      <c r="BU45" s="76">
        <f t="shared" si="57"/>
        <v>1666.6666666666667</v>
      </c>
      <c r="BV45" s="76">
        <f t="shared" si="57"/>
        <v>1666.6666666666667</v>
      </c>
      <c r="BW45" s="76">
        <f t="shared" si="57"/>
        <v>1666.6666666666667</v>
      </c>
      <c r="BX45" s="76">
        <f t="shared" si="57"/>
        <v>1666.6666666666667</v>
      </c>
      <c r="BY45" s="76">
        <f t="shared" si="57"/>
        <v>1666.6666666666667</v>
      </c>
      <c r="BZ45" s="76">
        <f t="shared" si="57"/>
        <v>1666.6666666666667</v>
      </c>
      <c r="CA45" s="76">
        <f t="shared" si="58"/>
        <v>1666.6666666666667</v>
      </c>
      <c r="CB45" s="76">
        <f t="shared" si="58"/>
        <v>1666.6666666666667</v>
      </c>
      <c r="CC45" s="76">
        <f t="shared" si="58"/>
        <v>1666.6666666666667</v>
      </c>
      <c r="CD45" s="76">
        <f t="shared" si="58"/>
        <v>1666.6666666666667</v>
      </c>
      <c r="CE45" s="76">
        <f t="shared" si="58"/>
        <v>1666.6666666666667</v>
      </c>
      <c r="CF45" s="76">
        <f t="shared" si="58"/>
        <v>1666.6666666666667</v>
      </c>
      <c r="CG45" s="76">
        <f t="shared" si="58"/>
        <v>1666.6666666666667</v>
      </c>
      <c r="CH45" s="76">
        <f t="shared" si="58"/>
        <v>1666.6666666666667</v>
      </c>
      <c r="CI45" s="76">
        <f t="shared" si="58"/>
        <v>1666.6666666666667</v>
      </c>
      <c r="CJ45" s="76">
        <f t="shared" si="58"/>
        <v>1666.6666666666667</v>
      </c>
      <c r="CK45" s="76">
        <f t="shared" si="59"/>
        <v>1666.6666666666667</v>
      </c>
      <c r="CL45" s="76">
        <f t="shared" si="59"/>
        <v>1666.6666666666667</v>
      </c>
      <c r="CM45" s="76">
        <f t="shared" si="59"/>
        <v>1666.6666666666667</v>
      </c>
      <c r="CN45" s="76">
        <f t="shared" si="59"/>
        <v>1666.6666666666667</v>
      </c>
      <c r="CO45" s="76">
        <f t="shared" si="59"/>
        <v>1666.6666666666667</v>
      </c>
      <c r="CP45" s="76">
        <f t="shared" si="59"/>
        <v>1666.6666666666667</v>
      </c>
      <c r="CQ45" s="76">
        <f t="shared" si="59"/>
        <v>1666.6666666666667</v>
      </c>
      <c r="CR45" s="76">
        <f t="shared" si="59"/>
        <v>1666.6666666666667</v>
      </c>
      <c r="CS45" s="76">
        <f t="shared" si="59"/>
        <v>1666.6666666666667</v>
      </c>
      <c r="CT45" s="76">
        <f t="shared" si="59"/>
        <v>1666.6666666666667</v>
      </c>
      <c r="CU45" s="76">
        <f t="shared" si="60"/>
        <v>1666.6666666666667</v>
      </c>
      <c r="CV45" s="76">
        <f t="shared" si="60"/>
        <v>1666.6666666666667</v>
      </c>
      <c r="CW45" s="76">
        <f t="shared" si="60"/>
        <v>1666.6666666666667</v>
      </c>
      <c r="CX45" s="76">
        <f t="shared" si="60"/>
        <v>1666.6666666666667</v>
      </c>
      <c r="CY45" s="76">
        <f t="shared" si="60"/>
        <v>1666.6666666666667</v>
      </c>
      <c r="CZ45" s="76">
        <f t="shared" si="60"/>
        <v>1666.6666666666667</v>
      </c>
      <c r="DA45" s="76">
        <f t="shared" si="60"/>
        <v>1666.6666666666667</v>
      </c>
      <c r="DB45" s="76">
        <f t="shared" si="60"/>
        <v>1666.6666666666667</v>
      </c>
      <c r="DC45" s="76">
        <f t="shared" si="60"/>
        <v>1666.6666666666667</v>
      </c>
      <c r="DD45" s="76">
        <f t="shared" si="60"/>
        <v>1666.6666666666667</v>
      </c>
      <c r="DE45" s="76">
        <f t="shared" si="61"/>
        <v>1666.6666666666667</v>
      </c>
      <c r="DF45" s="76">
        <f t="shared" si="61"/>
        <v>1666.6666666666667</v>
      </c>
      <c r="DG45" s="76">
        <f t="shared" si="61"/>
        <v>1666.6666666666667</v>
      </c>
      <c r="DH45" s="76">
        <f t="shared" si="61"/>
        <v>1666.6666666666667</v>
      </c>
      <c r="DI45" s="76" t="e">
        <f t="shared" ca="1" si="61"/>
        <v>#REF!</v>
      </c>
      <c r="DJ45" s="76" t="e">
        <f t="shared" ca="1" si="61"/>
        <v>#REF!</v>
      </c>
      <c r="DK45" s="76" t="e">
        <f t="shared" si="61"/>
        <v>#N/A</v>
      </c>
      <c r="DL45" s="76" t="e">
        <f t="shared" si="61"/>
        <v>#N/A</v>
      </c>
    </row>
    <row r="46" spans="1:116" hidden="1" outlineLevel="2" x14ac:dyDescent="0.4">
      <c r="A46" s="31"/>
      <c r="B46" s="31"/>
      <c r="C46" s="31"/>
      <c r="D46" t="s">
        <v>944</v>
      </c>
      <c r="E46" s="8" t="str">
        <f t="shared" si="62"/>
        <v>46 GROWTH-PV</v>
      </c>
      <c r="G46" s="465">
        <v>24</v>
      </c>
      <c r="H46" s="16">
        <f t="shared" si="40"/>
        <v>0.9600000000000003</v>
      </c>
      <c r="I46" s="73"/>
      <c r="J46" s="73"/>
      <c r="K46" s="15">
        <f t="shared" si="63"/>
        <v>0</v>
      </c>
      <c r="L46" s="15">
        <f t="shared" si="63"/>
        <v>833.33333333333337</v>
      </c>
      <c r="M46" s="15">
        <f t="shared" si="63"/>
        <v>1666.6666666666667</v>
      </c>
      <c r="N46" s="15">
        <f t="shared" si="63"/>
        <v>1666.6666666666667</v>
      </c>
      <c r="O46" s="15">
        <f t="shared" si="63"/>
        <v>1666.6666666666667</v>
      </c>
      <c r="P46" s="15">
        <f t="shared" si="63"/>
        <v>1666.6666666666667</v>
      </c>
      <c r="R46" s="67"/>
      <c r="S46" s="76">
        <f t="shared" si="52"/>
        <v>0</v>
      </c>
      <c r="T46" s="76">
        <f t="shared" si="52"/>
        <v>0</v>
      </c>
      <c r="U46" s="76">
        <f t="shared" si="52"/>
        <v>0</v>
      </c>
      <c r="V46" s="76">
        <f t="shared" si="52"/>
        <v>0</v>
      </c>
      <c r="W46" s="76">
        <f t="shared" si="52"/>
        <v>0</v>
      </c>
      <c r="X46" s="76">
        <f t="shared" si="52"/>
        <v>0</v>
      </c>
      <c r="Y46" s="76">
        <f t="shared" si="52"/>
        <v>0</v>
      </c>
      <c r="Z46" s="76">
        <f t="shared" si="52"/>
        <v>0</v>
      </c>
      <c r="AA46" s="76">
        <f t="shared" si="52"/>
        <v>0</v>
      </c>
      <c r="AB46" s="76">
        <f t="shared" si="52"/>
        <v>0</v>
      </c>
      <c r="AC46" s="76">
        <f t="shared" si="53"/>
        <v>0</v>
      </c>
      <c r="AD46" s="76">
        <f t="shared" si="53"/>
        <v>0</v>
      </c>
      <c r="AE46" s="76">
        <f t="shared" si="53"/>
        <v>0</v>
      </c>
      <c r="AF46" s="76">
        <f t="shared" si="53"/>
        <v>0</v>
      </c>
      <c r="AG46" s="76">
        <f t="shared" si="53"/>
        <v>0</v>
      </c>
      <c r="AH46" s="76">
        <f t="shared" si="53"/>
        <v>0</v>
      </c>
      <c r="AI46" s="76">
        <f t="shared" si="53"/>
        <v>0</v>
      </c>
      <c r="AJ46" s="76">
        <f t="shared" si="53"/>
        <v>0</v>
      </c>
      <c r="AK46" s="76">
        <f t="shared" si="53"/>
        <v>0</v>
      </c>
      <c r="AL46" s="76">
        <f t="shared" si="53"/>
        <v>0</v>
      </c>
      <c r="AM46" s="76">
        <f t="shared" si="54"/>
        <v>0</v>
      </c>
      <c r="AN46" s="76">
        <f t="shared" si="54"/>
        <v>0</v>
      </c>
      <c r="AO46" s="76">
        <f t="shared" si="54"/>
        <v>0</v>
      </c>
      <c r="AP46" s="76">
        <f t="shared" si="54"/>
        <v>833.33333333333337</v>
      </c>
      <c r="AQ46" s="76">
        <f t="shared" si="54"/>
        <v>833.33333333333337</v>
      </c>
      <c r="AR46" s="76">
        <f t="shared" si="54"/>
        <v>833.33333333333337</v>
      </c>
      <c r="AS46" s="76">
        <f t="shared" si="54"/>
        <v>833.33333333333337</v>
      </c>
      <c r="AT46" s="76">
        <f t="shared" si="54"/>
        <v>833.33333333333337</v>
      </c>
      <c r="AU46" s="76">
        <f t="shared" si="54"/>
        <v>833.33333333333337</v>
      </c>
      <c r="AV46" s="76">
        <f t="shared" si="54"/>
        <v>833.33333333333337</v>
      </c>
      <c r="AW46" s="76">
        <f t="shared" si="55"/>
        <v>833.33333333333337</v>
      </c>
      <c r="AX46" s="76">
        <f t="shared" si="55"/>
        <v>833.33333333333337</v>
      </c>
      <c r="AY46" s="76">
        <f t="shared" si="55"/>
        <v>833.33333333333337</v>
      </c>
      <c r="AZ46" s="76">
        <f t="shared" si="55"/>
        <v>833.33333333333337</v>
      </c>
      <c r="BA46" s="76">
        <f t="shared" si="55"/>
        <v>833.33333333333337</v>
      </c>
      <c r="BB46" s="76">
        <f t="shared" si="55"/>
        <v>1666.6666666666667</v>
      </c>
      <c r="BC46" s="76">
        <f t="shared" si="55"/>
        <v>1666.6666666666667</v>
      </c>
      <c r="BD46" s="76">
        <f t="shared" si="55"/>
        <v>1666.6666666666667</v>
      </c>
      <c r="BE46" s="76">
        <f t="shared" si="55"/>
        <v>1666.6666666666667</v>
      </c>
      <c r="BF46" s="76">
        <f t="shared" si="55"/>
        <v>1666.6666666666667</v>
      </c>
      <c r="BG46" s="76">
        <f t="shared" si="56"/>
        <v>1666.6666666666667</v>
      </c>
      <c r="BH46" s="76">
        <f t="shared" si="56"/>
        <v>1666.6666666666667</v>
      </c>
      <c r="BI46" s="76">
        <f t="shared" si="56"/>
        <v>1666.6666666666667</v>
      </c>
      <c r="BJ46" s="76">
        <f t="shared" si="56"/>
        <v>1666.6666666666667</v>
      </c>
      <c r="BK46" s="76">
        <f t="shared" si="56"/>
        <v>1666.6666666666667</v>
      </c>
      <c r="BL46" s="76">
        <f t="shared" si="56"/>
        <v>1666.6666666666667</v>
      </c>
      <c r="BM46" s="76">
        <f t="shared" si="56"/>
        <v>1666.6666666666667</v>
      </c>
      <c r="BN46" s="76">
        <f t="shared" si="56"/>
        <v>1666.6666666666667</v>
      </c>
      <c r="BO46" s="76">
        <f t="shared" si="56"/>
        <v>1666.6666666666667</v>
      </c>
      <c r="BP46" s="76">
        <f t="shared" si="56"/>
        <v>1666.6666666666667</v>
      </c>
      <c r="BQ46" s="76">
        <f t="shared" si="57"/>
        <v>1666.6666666666667</v>
      </c>
      <c r="BR46" s="76">
        <f t="shared" si="57"/>
        <v>1666.6666666666667</v>
      </c>
      <c r="BS46" s="76">
        <f t="shared" si="57"/>
        <v>1666.6666666666667</v>
      </c>
      <c r="BT46" s="76">
        <f t="shared" si="57"/>
        <v>1666.6666666666667</v>
      </c>
      <c r="BU46" s="76">
        <f t="shared" si="57"/>
        <v>1666.6666666666667</v>
      </c>
      <c r="BV46" s="76">
        <f t="shared" si="57"/>
        <v>1666.6666666666667</v>
      </c>
      <c r="BW46" s="76">
        <f t="shared" si="57"/>
        <v>1666.6666666666667</v>
      </c>
      <c r="BX46" s="76">
        <f t="shared" si="57"/>
        <v>1666.6666666666667</v>
      </c>
      <c r="BY46" s="76">
        <f t="shared" si="57"/>
        <v>1666.6666666666667</v>
      </c>
      <c r="BZ46" s="76">
        <f t="shared" si="57"/>
        <v>1666.6666666666667</v>
      </c>
      <c r="CA46" s="76">
        <f t="shared" si="58"/>
        <v>1666.6666666666667</v>
      </c>
      <c r="CB46" s="76">
        <f t="shared" si="58"/>
        <v>1666.6666666666667</v>
      </c>
      <c r="CC46" s="76">
        <f t="shared" si="58"/>
        <v>1666.6666666666667</v>
      </c>
      <c r="CD46" s="76">
        <f t="shared" si="58"/>
        <v>1666.6666666666667</v>
      </c>
      <c r="CE46" s="76">
        <f t="shared" si="58"/>
        <v>1666.6666666666667</v>
      </c>
      <c r="CF46" s="76">
        <f t="shared" si="58"/>
        <v>1666.6666666666667</v>
      </c>
      <c r="CG46" s="76">
        <f t="shared" si="58"/>
        <v>1666.6666666666667</v>
      </c>
      <c r="CH46" s="76">
        <f t="shared" si="58"/>
        <v>1666.6666666666667</v>
      </c>
      <c r="CI46" s="76">
        <f t="shared" si="58"/>
        <v>1666.6666666666667</v>
      </c>
      <c r="CJ46" s="76">
        <f t="shared" si="58"/>
        <v>1666.6666666666667</v>
      </c>
      <c r="CK46" s="76">
        <f t="shared" si="59"/>
        <v>1666.6666666666667</v>
      </c>
      <c r="CL46" s="76">
        <f t="shared" si="59"/>
        <v>1666.6666666666667</v>
      </c>
      <c r="CM46" s="76">
        <f t="shared" si="59"/>
        <v>1666.6666666666667</v>
      </c>
      <c r="CN46" s="76">
        <f t="shared" si="59"/>
        <v>1666.6666666666667</v>
      </c>
      <c r="CO46" s="76">
        <f t="shared" si="59"/>
        <v>1666.6666666666667</v>
      </c>
      <c r="CP46" s="76">
        <f t="shared" si="59"/>
        <v>1666.6666666666667</v>
      </c>
      <c r="CQ46" s="76">
        <f t="shared" si="59"/>
        <v>1666.6666666666667</v>
      </c>
      <c r="CR46" s="76">
        <f t="shared" si="59"/>
        <v>1666.6666666666667</v>
      </c>
      <c r="CS46" s="76">
        <f t="shared" si="59"/>
        <v>1666.6666666666667</v>
      </c>
      <c r="CT46" s="76">
        <f t="shared" si="59"/>
        <v>1666.6666666666667</v>
      </c>
      <c r="CU46" s="76">
        <f t="shared" si="60"/>
        <v>1666.6666666666667</v>
      </c>
      <c r="CV46" s="76">
        <f t="shared" si="60"/>
        <v>1666.6666666666667</v>
      </c>
      <c r="CW46" s="76">
        <f t="shared" si="60"/>
        <v>1666.6666666666667</v>
      </c>
      <c r="CX46" s="76">
        <f t="shared" si="60"/>
        <v>1666.6666666666667</v>
      </c>
      <c r="CY46" s="76">
        <f t="shared" si="60"/>
        <v>1666.6666666666667</v>
      </c>
      <c r="CZ46" s="76">
        <f t="shared" si="60"/>
        <v>1666.6666666666667</v>
      </c>
      <c r="DA46" s="76">
        <f t="shared" si="60"/>
        <v>1666.6666666666667</v>
      </c>
      <c r="DB46" s="76">
        <f t="shared" si="60"/>
        <v>1666.6666666666667</v>
      </c>
      <c r="DC46" s="76">
        <f t="shared" si="60"/>
        <v>1666.6666666666667</v>
      </c>
      <c r="DD46" s="76">
        <f t="shared" si="60"/>
        <v>1666.6666666666667</v>
      </c>
      <c r="DE46" s="76">
        <f t="shared" si="61"/>
        <v>1666.6666666666667</v>
      </c>
      <c r="DF46" s="76">
        <f t="shared" si="61"/>
        <v>1666.6666666666667</v>
      </c>
      <c r="DG46" s="76">
        <f t="shared" si="61"/>
        <v>1666.6666666666667</v>
      </c>
      <c r="DH46" s="76">
        <f t="shared" si="61"/>
        <v>1666.6666666666667</v>
      </c>
      <c r="DI46" s="76">
        <f t="shared" si="61"/>
        <v>1666.6666666666667</v>
      </c>
      <c r="DJ46" s="76" t="e">
        <f t="shared" ca="1" si="61"/>
        <v>#REF!</v>
      </c>
      <c r="DK46" s="76" t="e">
        <f t="shared" ca="1" si="61"/>
        <v>#REF!</v>
      </c>
      <c r="DL46" s="76" t="e">
        <f t="shared" si="61"/>
        <v>#N/A</v>
      </c>
    </row>
    <row r="47" spans="1:116" hidden="1" outlineLevel="2" x14ac:dyDescent="0.4">
      <c r="A47" s="31"/>
      <c r="B47" s="31"/>
      <c r="C47" s="31"/>
      <c r="D47" t="s">
        <v>944</v>
      </c>
      <c r="E47" s="8" t="str">
        <f t="shared" si="62"/>
        <v>47 GROWTH-PV</v>
      </c>
      <c r="G47" s="362" t="s">
        <v>940</v>
      </c>
      <c r="H47" s="16">
        <f t="shared" si="40"/>
        <v>1.0000000000000002</v>
      </c>
      <c r="I47" s="73"/>
      <c r="J47" s="73"/>
      <c r="K47" s="257">
        <f t="shared" si="63"/>
        <v>0</v>
      </c>
      <c r="L47" s="257">
        <f t="shared" si="63"/>
        <v>0</v>
      </c>
      <c r="M47" s="257">
        <f t="shared" si="63"/>
        <v>833.33333333333337</v>
      </c>
      <c r="N47" s="257">
        <f t="shared" si="63"/>
        <v>1666.6666666666667</v>
      </c>
      <c r="O47" s="257">
        <f t="shared" si="63"/>
        <v>1666.6666666666667</v>
      </c>
      <c r="P47" s="257">
        <f t="shared" si="63"/>
        <v>1666.6666666666667</v>
      </c>
      <c r="R47" s="67"/>
      <c r="S47" s="458">
        <f t="shared" si="52"/>
        <v>0</v>
      </c>
      <c r="T47" s="458">
        <f t="shared" si="52"/>
        <v>0</v>
      </c>
      <c r="U47" s="458">
        <f t="shared" si="52"/>
        <v>0</v>
      </c>
      <c r="V47" s="458">
        <f t="shared" si="52"/>
        <v>0</v>
      </c>
      <c r="W47" s="458">
        <f t="shared" si="52"/>
        <v>0</v>
      </c>
      <c r="X47" s="458">
        <f t="shared" si="52"/>
        <v>0</v>
      </c>
      <c r="Y47" s="458">
        <f t="shared" si="52"/>
        <v>0</v>
      </c>
      <c r="Z47" s="458">
        <f t="shared" si="52"/>
        <v>0</v>
      </c>
      <c r="AA47" s="458">
        <f t="shared" si="52"/>
        <v>0</v>
      </c>
      <c r="AB47" s="458">
        <f t="shared" si="52"/>
        <v>0</v>
      </c>
      <c r="AC47" s="458">
        <f t="shared" si="53"/>
        <v>0</v>
      </c>
      <c r="AD47" s="458">
        <f t="shared" si="53"/>
        <v>0</v>
      </c>
      <c r="AE47" s="458">
        <f t="shared" si="53"/>
        <v>0</v>
      </c>
      <c r="AF47" s="458">
        <f t="shared" si="53"/>
        <v>0</v>
      </c>
      <c r="AG47" s="458">
        <f t="shared" si="53"/>
        <v>0</v>
      </c>
      <c r="AH47" s="458">
        <f t="shared" si="53"/>
        <v>0</v>
      </c>
      <c r="AI47" s="458">
        <f t="shared" si="53"/>
        <v>0</v>
      </c>
      <c r="AJ47" s="458">
        <f t="shared" si="53"/>
        <v>0</v>
      </c>
      <c r="AK47" s="458">
        <f t="shared" si="53"/>
        <v>0</v>
      </c>
      <c r="AL47" s="458">
        <f t="shared" si="53"/>
        <v>0</v>
      </c>
      <c r="AM47" s="458">
        <f t="shared" si="54"/>
        <v>0</v>
      </c>
      <c r="AN47" s="458">
        <f t="shared" si="54"/>
        <v>0</v>
      </c>
      <c r="AO47" s="458">
        <f t="shared" si="54"/>
        <v>0</v>
      </c>
      <c r="AP47" s="458">
        <f t="shared" si="54"/>
        <v>0</v>
      </c>
      <c r="AQ47" s="458">
        <f t="shared" si="54"/>
        <v>833.33333333333337</v>
      </c>
      <c r="AR47" s="458">
        <f t="shared" si="54"/>
        <v>833.33333333333337</v>
      </c>
      <c r="AS47" s="458">
        <f t="shared" si="54"/>
        <v>833.33333333333337</v>
      </c>
      <c r="AT47" s="458">
        <f t="shared" si="54"/>
        <v>833.33333333333337</v>
      </c>
      <c r="AU47" s="458">
        <f t="shared" si="54"/>
        <v>833.33333333333337</v>
      </c>
      <c r="AV47" s="458">
        <f t="shared" si="54"/>
        <v>833.33333333333337</v>
      </c>
      <c r="AW47" s="458">
        <f t="shared" si="55"/>
        <v>833.33333333333337</v>
      </c>
      <c r="AX47" s="458">
        <f t="shared" si="55"/>
        <v>833.33333333333337</v>
      </c>
      <c r="AY47" s="458">
        <f t="shared" si="55"/>
        <v>833.33333333333337</v>
      </c>
      <c r="AZ47" s="458">
        <f t="shared" si="55"/>
        <v>833.33333333333337</v>
      </c>
      <c r="BA47" s="458">
        <f t="shared" si="55"/>
        <v>833.33333333333337</v>
      </c>
      <c r="BB47" s="458">
        <f t="shared" si="55"/>
        <v>833.33333333333337</v>
      </c>
      <c r="BC47" s="458">
        <f t="shared" si="55"/>
        <v>1666.6666666666667</v>
      </c>
      <c r="BD47" s="458">
        <f t="shared" si="55"/>
        <v>1666.6666666666667</v>
      </c>
      <c r="BE47" s="458">
        <f t="shared" si="55"/>
        <v>1666.6666666666667</v>
      </c>
      <c r="BF47" s="458">
        <f t="shared" si="55"/>
        <v>1666.6666666666667</v>
      </c>
      <c r="BG47" s="458">
        <f t="shared" si="56"/>
        <v>1666.6666666666667</v>
      </c>
      <c r="BH47" s="458">
        <f t="shared" si="56"/>
        <v>1666.6666666666667</v>
      </c>
      <c r="BI47" s="458">
        <f t="shared" si="56"/>
        <v>1666.6666666666667</v>
      </c>
      <c r="BJ47" s="458">
        <f t="shared" si="56"/>
        <v>1666.6666666666667</v>
      </c>
      <c r="BK47" s="458">
        <f t="shared" si="56"/>
        <v>1666.6666666666667</v>
      </c>
      <c r="BL47" s="458">
        <f t="shared" si="56"/>
        <v>1666.6666666666667</v>
      </c>
      <c r="BM47" s="458">
        <f t="shared" si="56"/>
        <v>1666.6666666666667</v>
      </c>
      <c r="BN47" s="458">
        <f t="shared" si="56"/>
        <v>1666.6666666666667</v>
      </c>
      <c r="BO47" s="458">
        <f t="shared" si="56"/>
        <v>1666.6666666666667</v>
      </c>
      <c r="BP47" s="458">
        <f t="shared" si="56"/>
        <v>1666.6666666666667</v>
      </c>
      <c r="BQ47" s="458">
        <f t="shared" si="57"/>
        <v>1666.6666666666667</v>
      </c>
      <c r="BR47" s="458">
        <f t="shared" si="57"/>
        <v>1666.6666666666667</v>
      </c>
      <c r="BS47" s="458">
        <f t="shared" si="57"/>
        <v>1666.6666666666667</v>
      </c>
      <c r="BT47" s="458">
        <f t="shared" si="57"/>
        <v>1666.6666666666667</v>
      </c>
      <c r="BU47" s="458">
        <f t="shared" si="57"/>
        <v>1666.6666666666667</v>
      </c>
      <c r="BV47" s="458">
        <f t="shared" si="57"/>
        <v>1666.6666666666667</v>
      </c>
      <c r="BW47" s="458">
        <f t="shared" si="57"/>
        <v>1666.6666666666667</v>
      </c>
      <c r="BX47" s="458">
        <f t="shared" si="57"/>
        <v>1666.6666666666667</v>
      </c>
      <c r="BY47" s="458">
        <f t="shared" si="57"/>
        <v>1666.6666666666667</v>
      </c>
      <c r="BZ47" s="458">
        <f t="shared" si="57"/>
        <v>1666.6666666666667</v>
      </c>
      <c r="CA47" s="458">
        <f t="shared" si="58"/>
        <v>1666.6666666666667</v>
      </c>
      <c r="CB47" s="458">
        <f t="shared" si="58"/>
        <v>1666.6666666666667</v>
      </c>
      <c r="CC47" s="458">
        <f t="shared" si="58"/>
        <v>1666.6666666666667</v>
      </c>
      <c r="CD47" s="458">
        <f t="shared" si="58"/>
        <v>1666.6666666666667</v>
      </c>
      <c r="CE47" s="458">
        <f t="shared" si="58"/>
        <v>1666.6666666666667</v>
      </c>
      <c r="CF47" s="458">
        <f t="shared" si="58"/>
        <v>1666.6666666666667</v>
      </c>
      <c r="CG47" s="458">
        <f t="shared" si="58"/>
        <v>1666.6666666666667</v>
      </c>
      <c r="CH47" s="458">
        <f t="shared" si="58"/>
        <v>1666.6666666666667</v>
      </c>
      <c r="CI47" s="458">
        <f t="shared" si="58"/>
        <v>1666.6666666666667</v>
      </c>
      <c r="CJ47" s="458">
        <f t="shared" si="58"/>
        <v>1666.6666666666667</v>
      </c>
      <c r="CK47" s="458">
        <f t="shared" si="59"/>
        <v>1666.6666666666667</v>
      </c>
      <c r="CL47" s="458">
        <f t="shared" si="59"/>
        <v>1666.6666666666667</v>
      </c>
      <c r="CM47" s="458">
        <f t="shared" si="59"/>
        <v>1666.6666666666667</v>
      </c>
      <c r="CN47" s="458">
        <f t="shared" si="59"/>
        <v>1666.6666666666667</v>
      </c>
      <c r="CO47" s="458">
        <f t="shared" si="59"/>
        <v>1666.6666666666667</v>
      </c>
      <c r="CP47" s="458">
        <f t="shared" si="59"/>
        <v>1666.6666666666667</v>
      </c>
      <c r="CQ47" s="458">
        <f t="shared" si="59"/>
        <v>1666.6666666666667</v>
      </c>
      <c r="CR47" s="458">
        <f t="shared" si="59"/>
        <v>1666.6666666666667</v>
      </c>
      <c r="CS47" s="458">
        <f t="shared" si="59"/>
        <v>1666.6666666666667</v>
      </c>
      <c r="CT47" s="458">
        <f t="shared" si="59"/>
        <v>1666.6666666666667</v>
      </c>
      <c r="CU47" s="458">
        <f t="shared" si="60"/>
        <v>1666.6666666666667</v>
      </c>
      <c r="CV47" s="458">
        <f t="shared" si="60"/>
        <v>1666.6666666666667</v>
      </c>
      <c r="CW47" s="458">
        <f t="shared" si="60"/>
        <v>1666.6666666666667</v>
      </c>
      <c r="CX47" s="458">
        <f t="shared" si="60"/>
        <v>1666.6666666666667</v>
      </c>
      <c r="CY47" s="458">
        <f t="shared" si="60"/>
        <v>1666.6666666666667</v>
      </c>
      <c r="CZ47" s="458">
        <f t="shared" si="60"/>
        <v>1666.6666666666667</v>
      </c>
      <c r="DA47" s="458">
        <f t="shared" si="60"/>
        <v>1666.6666666666667</v>
      </c>
      <c r="DB47" s="458">
        <f t="shared" si="60"/>
        <v>1666.6666666666667</v>
      </c>
      <c r="DC47" s="458">
        <f t="shared" si="60"/>
        <v>1666.6666666666667</v>
      </c>
      <c r="DD47" s="458">
        <f t="shared" si="60"/>
        <v>1666.6666666666667</v>
      </c>
      <c r="DE47" s="458">
        <f t="shared" si="61"/>
        <v>1666.6666666666667</v>
      </c>
      <c r="DF47" s="458">
        <f t="shared" si="61"/>
        <v>1666.6666666666667</v>
      </c>
      <c r="DG47" s="458">
        <f t="shared" si="61"/>
        <v>1666.6666666666667</v>
      </c>
      <c r="DH47" s="458">
        <f t="shared" si="61"/>
        <v>1666.6666666666667</v>
      </c>
      <c r="DI47" s="458">
        <f t="shared" si="61"/>
        <v>1666.6666666666667</v>
      </c>
      <c r="DJ47" s="458">
        <f t="shared" si="61"/>
        <v>1666.6666666666667</v>
      </c>
      <c r="DK47" s="458" t="e">
        <f t="shared" ca="1" si="61"/>
        <v>#REF!</v>
      </c>
      <c r="DL47" s="458" t="e">
        <f t="shared" ca="1" si="61"/>
        <v>#REF!</v>
      </c>
    </row>
    <row r="48" spans="1:116" collapsed="1" x14ac:dyDescent="0.4">
      <c r="A48" s="31"/>
      <c r="B48" s="31"/>
      <c r="C48" s="31"/>
      <c r="D48" t="s">
        <v>944</v>
      </c>
      <c r="E48" s="8" t="str">
        <f t="shared" si="62"/>
        <v>48 GROWTH-PV</v>
      </c>
      <c r="G48" s="363" t="s">
        <v>948</v>
      </c>
      <c r="H48" s="31"/>
      <c r="I48" s="73"/>
      <c r="J48" s="73"/>
      <c r="K48" s="38">
        <f t="shared" si="63"/>
        <v>10000</v>
      </c>
      <c r="L48" s="38">
        <f t="shared" si="63"/>
        <v>29999.999999999985</v>
      </c>
      <c r="M48" s="38">
        <f t="shared" si="63"/>
        <v>40833.333333333336</v>
      </c>
      <c r="N48" s="38">
        <f t="shared" si="63"/>
        <v>41666.666666666664</v>
      </c>
      <c r="O48" s="38">
        <f t="shared" si="63"/>
        <v>41666.666666666664</v>
      </c>
      <c r="P48" s="38">
        <f t="shared" si="63"/>
        <v>41666.666666666664</v>
      </c>
      <c r="R48" s="67"/>
      <c r="S48" s="240">
        <f t="shared" ref="S48:AX48" si="64">SUM(S23:S47)</f>
        <v>833.33333333333337</v>
      </c>
      <c r="T48" s="240">
        <f t="shared" si="64"/>
        <v>1666.6666666666667</v>
      </c>
      <c r="U48" s="240">
        <f t="shared" si="64"/>
        <v>2500</v>
      </c>
      <c r="V48" s="240">
        <f t="shared" si="64"/>
        <v>3333.3333333333335</v>
      </c>
      <c r="W48" s="240">
        <f t="shared" si="64"/>
        <v>4166.666666666667</v>
      </c>
      <c r="X48" s="240">
        <f t="shared" si="64"/>
        <v>5000</v>
      </c>
      <c r="Y48" s="240">
        <f t="shared" si="64"/>
        <v>5833.333333333333</v>
      </c>
      <c r="Z48" s="240">
        <f t="shared" si="64"/>
        <v>6666.6666666666661</v>
      </c>
      <c r="AA48" s="240">
        <f t="shared" si="64"/>
        <v>7499.9999999999991</v>
      </c>
      <c r="AB48" s="240">
        <f t="shared" si="64"/>
        <v>8333.3333333333321</v>
      </c>
      <c r="AC48" s="240">
        <f t="shared" si="64"/>
        <v>9166.6666666666661</v>
      </c>
      <c r="AD48" s="240">
        <f t="shared" si="64"/>
        <v>10000</v>
      </c>
      <c r="AE48" s="240">
        <f t="shared" si="64"/>
        <v>11666.666666666668</v>
      </c>
      <c r="AF48" s="240">
        <f t="shared" si="64"/>
        <v>13333.333333333336</v>
      </c>
      <c r="AG48" s="240">
        <f t="shared" si="64"/>
        <v>15000.000000000004</v>
      </c>
      <c r="AH48" s="240">
        <f t="shared" si="64"/>
        <v>16666.666666666672</v>
      </c>
      <c r="AI48" s="240">
        <f t="shared" si="64"/>
        <v>18333.333333333336</v>
      </c>
      <c r="AJ48" s="240">
        <f t="shared" si="64"/>
        <v>20000</v>
      </c>
      <c r="AK48" s="240">
        <f t="shared" si="64"/>
        <v>21666.666666666661</v>
      </c>
      <c r="AL48" s="240">
        <f t="shared" si="64"/>
        <v>23333.333333333325</v>
      </c>
      <c r="AM48" s="240">
        <f t="shared" si="64"/>
        <v>24999.999999999985</v>
      </c>
      <c r="AN48" s="240">
        <f t="shared" si="64"/>
        <v>26666.66666666665</v>
      </c>
      <c r="AO48" s="240">
        <f t="shared" si="64"/>
        <v>28333.333333333318</v>
      </c>
      <c r="AP48" s="240">
        <f t="shared" si="64"/>
        <v>29999.999999999985</v>
      </c>
      <c r="AQ48" s="240">
        <f t="shared" si="64"/>
        <v>31666.666666666653</v>
      </c>
      <c r="AR48" s="240">
        <f t="shared" si="64"/>
        <v>32499.999999999989</v>
      </c>
      <c r="AS48" s="240">
        <f t="shared" si="64"/>
        <v>33333.333333333328</v>
      </c>
      <c r="AT48" s="240">
        <f t="shared" si="64"/>
        <v>34166.666666666664</v>
      </c>
      <c r="AU48" s="240">
        <f t="shared" si="64"/>
        <v>35000.000000000007</v>
      </c>
      <c r="AV48" s="240">
        <f t="shared" si="64"/>
        <v>35833.333333333343</v>
      </c>
      <c r="AW48" s="240">
        <f t="shared" si="64"/>
        <v>36666.666666666686</v>
      </c>
      <c r="AX48" s="240">
        <f t="shared" si="64"/>
        <v>37500.000000000022</v>
      </c>
      <c r="AY48" s="240">
        <f t="shared" ref="AY48:CD48" si="65">SUM(AY23:AY47)</f>
        <v>38333.33333333335</v>
      </c>
      <c r="AZ48" s="240">
        <f t="shared" si="65"/>
        <v>39166.666666666679</v>
      </c>
      <c r="BA48" s="240">
        <f t="shared" si="65"/>
        <v>40000.000000000007</v>
      </c>
      <c r="BB48" s="240">
        <f t="shared" si="65"/>
        <v>40833.333333333336</v>
      </c>
      <c r="BC48" s="240">
        <f t="shared" si="65"/>
        <v>41666.666666666664</v>
      </c>
      <c r="BD48" s="240">
        <f t="shared" si="65"/>
        <v>41666.666666666664</v>
      </c>
      <c r="BE48" s="240">
        <f t="shared" si="65"/>
        <v>41666.666666666664</v>
      </c>
      <c r="BF48" s="240">
        <f t="shared" si="65"/>
        <v>41666.666666666664</v>
      </c>
      <c r="BG48" s="240">
        <f t="shared" si="65"/>
        <v>41666.666666666664</v>
      </c>
      <c r="BH48" s="240">
        <f t="shared" si="65"/>
        <v>41666.666666666664</v>
      </c>
      <c r="BI48" s="240">
        <f t="shared" si="65"/>
        <v>41666.666666666664</v>
      </c>
      <c r="BJ48" s="240">
        <f t="shared" si="65"/>
        <v>41666.666666666664</v>
      </c>
      <c r="BK48" s="240">
        <f t="shared" si="65"/>
        <v>41666.666666666664</v>
      </c>
      <c r="BL48" s="240">
        <f t="shared" si="65"/>
        <v>41666.666666666664</v>
      </c>
      <c r="BM48" s="240">
        <f t="shared" si="65"/>
        <v>41666.666666666664</v>
      </c>
      <c r="BN48" s="240">
        <f t="shared" si="65"/>
        <v>41666.666666666664</v>
      </c>
      <c r="BO48" s="240">
        <f t="shared" si="65"/>
        <v>41666.666666666664</v>
      </c>
      <c r="BP48" s="240">
        <f t="shared" si="65"/>
        <v>41666.666666666664</v>
      </c>
      <c r="BQ48" s="240">
        <f t="shared" si="65"/>
        <v>41666.666666666664</v>
      </c>
      <c r="BR48" s="240">
        <f t="shared" si="65"/>
        <v>41666.666666666664</v>
      </c>
      <c r="BS48" s="240">
        <f t="shared" si="65"/>
        <v>41666.666666666664</v>
      </c>
      <c r="BT48" s="240">
        <f t="shared" si="65"/>
        <v>41666.666666666664</v>
      </c>
      <c r="BU48" s="240">
        <f t="shared" si="65"/>
        <v>41666.666666666664</v>
      </c>
      <c r="BV48" s="240">
        <f t="shared" si="65"/>
        <v>41666.666666666664</v>
      </c>
      <c r="BW48" s="240">
        <f t="shared" si="65"/>
        <v>41666.666666666664</v>
      </c>
      <c r="BX48" s="240">
        <f t="shared" si="65"/>
        <v>41666.666666666664</v>
      </c>
      <c r="BY48" s="240">
        <f t="shared" si="65"/>
        <v>41666.666666666664</v>
      </c>
      <c r="BZ48" s="240">
        <f t="shared" si="65"/>
        <v>41666.666666666664</v>
      </c>
      <c r="CA48" s="240">
        <f t="shared" si="65"/>
        <v>41666.666666666664</v>
      </c>
      <c r="CB48" s="240">
        <f t="shared" si="65"/>
        <v>41666.666666666664</v>
      </c>
      <c r="CC48" s="240">
        <f t="shared" si="65"/>
        <v>41666.666666666664</v>
      </c>
      <c r="CD48" s="240">
        <f t="shared" si="65"/>
        <v>41666.666666666664</v>
      </c>
      <c r="CE48" s="240">
        <f t="shared" ref="CE48:DJ48" si="66">SUM(CE23:CE47)</f>
        <v>41666.666666666664</v>
      </c>
      <c r="CF48" s="240">
        <f t="shared" si="66"/>
        <v>41666.666666666664</v>
      </c>
      <c r="CG48" s="240">
        <f t="shared" si="66"/>
        <v>41666.666666666664</v>
      </c>
      <c r="CH48" s="240">
        <f t="shared" si="66"/>
        <v>41666.666666666664</v>
      </c>
      <c r="CI48" s="240">
        <f t="shared" si="66"/>
        <v>41666.666666666664</v>
      </c>
      <c r="CJ48" s="240">
        <f t="shared" si="66"/>
        <v>41666.666666666664</v>
      </c>
      <c r="CK48" s="240">
        <f t="shared" si="66"/>
        <v>41666.666666666664</v>
      </c>
      <c r="CL48" s="240">
        <f t="shared" si="66"/>
        <v>41666.666666666664</v>
      </c>
      <c r="CM48" s="240" t="e">
        <f t="shared" ca="1" si="66"/>
        <v>#REF!</v>
      </c>
      <c r="CN48" s="240" t="e">
        <f t="shared" ca="1" si="66"/>
        <v>#REF!</v>
      </c>
      <c r="CO48" s="240" t="e">
        <f t="shared" si="66"/>
        <v>#N/A</v>
      </c>
      <c r="CP48" s="240" t="e">
        <f t="shared" si="66"/>
        <v>#N/A</v>
      </c>
      <c r="CQ48" s="240" t="e">
        <f t="shared" si="66"/>
        <v>#N/A</v>
      </c>
      <c r="CR48" s="240" t="e">
        <f t="shared" si="66"/>
        <v>#N/A</v>
      </c>
      <c r="CS48" s="240" t="e">
        <f t="shared" si="66"/>
        <v>#N/A</v>
      </c>
      <c r="CT48" s="240" t="e">
        <f t="shared" si="66"/>
        <v>#N/A</v>
      </c>
      <c r="CU48" s="240" t="e">
        <f t="shared" si="66"/>
        <v>#N/A</v>
      </c>
      <c r="CV48" s="240" t="e">
        <f t="shared" si="66"/>
        <v>#N/A</v>
      </c>
      <c r="CW48" s="240" t="e">
        <f t="shared" si="66"/>
        <v>#N/A</v>
      </c>
      <c r="CX48" s="240" t="e">
        <f t="shared" si="66"/>
        <v>#N/A</v>
      </c>
      <c r="CY48" s="240" t="e">
        <f t="shared" si="66"/>
        <v>#N/A</v>
      </c>
      <c r="CZ48" s="240" t="e">
        <f t="shared" si="66"/>
        <v>#N/A</v>
      </c>
      <c r="DA48" s="240" t="e">
        <f t="shared" si="66"/>
        <v>#N/A</v>
      </c>
      <c r="DB48" s="240" t="e">
        <f t="shared" si="66"/>
        <v>#N/A</v>
      </c>
      <c r="DC48" s="240" t="e">
        <f t="shared" si="66"/>
        <v>#N/A</v>
      </c>
      <c r="DD48" s="240" t="e">
        <f t="shared" si="66"/>
        <v>#N/A</v>
      </c>
      <c r="DE48" s="240" t="e">
        <f t="shared" si="66"/>
        <v>#N/A</v>
      </c>
      <c r="DF48" s="240" t="e">
        <f t="shared" si="66"/>
        <v>#N/A</v>
      </c>
      <c r="DG48" s="240" t="e">
        <f t="shared" si="66"/>
        <v>#N/A</v>
      </c>
      <c r="DH48" s="240" t="e">
        <f t="shared" si="66"/>
        <v>#N/A</v>
      </c>
      <c r="DI48" s="240" t="e">
        <f t="shared" si="66"/>
        <v>#N/A</v>
      </c>
      <c r="DJ48" s="240" t="e">
        <f t="shared" si="66"/>
        <v>#N/A</v>
      </c>
      <c r="DK48" s="240" t="e">
        <f t="shared" ref="DK48:EP48" si="67">SUM(DK23:DK47)</f>
        <v>#N/A</v>
      </c>
      <c r="DL48" s="240" t="e">
        <f t="shared" si="67"/>
        <v>#N/A</v>
      </c>
    </row>
    <row r="49" spans="1:116" x14ac:dyDescent="0.4">
      <c r="A49" s="31"/>
      <c r="B49" s="31"/>
      <c r="C49" s="31"/>
      <c r="D49" t="s">
        <v>944</v>
      </c>
      <c r="E49" s="8" t="str">
        <f t="shared" si="62"/>
        <v>49 GROWTH-PV</v>
      </c>
      <c r="G49" s="31"/>
      <c r="H49" s="31"/>
      <c r="I49" s="73"/>
      <c r="J49" s="73"/>
      <c r="K49" s="31"/>
      <c r="L49" s="31"/>
      <c r="M49" s="31"/>
      <c r="N49" s="31"/>
      <c r="O49" s="31"/>
      <c r="P49" s="31"/>
      <c r="R49" s="67"/>
      <c r="S49" s="156"/>
      <c r="T49" s="156"/>
      <c r="U49" s="156"/>
      <c r="V49" s="156"/>
      <c r="W49" s="156"/>
      <c r="X49" s="156"/>
      <c r="Y49" s="156"/>
      <c r="Z49" s="156"/>
      <c r="AA49" s="156"/>
      <c r="AB49" s="156"/>
      <c r="AC49" s="156"/>
      <c r="AD49" s="156"/>
      <c r="AE49" s="156"/>
      <c r="AF49" s="156"/>
      <c r="AG49" s="156"/>
      <c r="AH49" s="156"/>
      <c r="AI49" s="156"/>
      <c r="AJ49" s="156"/>
      <c r="AK49" s="156"/>
      <c r="AL49" s="156"/>
      <c r="AM49" s="156"/>
      <c r="AN49" s="156"/>
      <c r="AO49" s="156"/>
      <c r="AP49" s="156"/>
      <c r="AQ49" s="156"/>
      <c r="AR49" s="156"/>
      <c r="AS49" s="156"/>
      <c r="AT49" s="156"/>
      <c r="AU49" s="156"/>
      <c r="AV49" s="156"/>
      <c r="AW49" s="156"/>
      <c r="AX49" s="156"/>
      <c r="AY49" s="156"/>
      <c r="AZ49" s="156"/>
      <c r="BA49" s="156"/>
      <c r="BB49" s="156"/>
      <c r="BC49" s="156"/>
      <c r="BD49" s="156"/>
      <c r="BE49" s="156"/>
      <c r="BF49" s="156"/>
      <c r="BG49" s="156"/>
      <c r="BH49" s="156"/>
      <c r="BI49" s="156"/>
      <c r="BJ49" s="156"/>
      <c r="BK49" s="156"/>
      <c r="BL49" s="156"/>
      <c r="BM49" s="156"/>
      <c r="BN49" s="156"/>
      <c r="BO49" s="156"/>
      <c r="BP49" s="156"/>
      <c r="BQ49" s="156"/>
      <c r="BR49" s="156"/>
      <c r="BS49" s="156"/>
      <c r="BT49" s="156"/>
      <c r="BU49" s="156"/>
      <c r="BV49" s="156"/>
      <c r="BW49" s="156"/>
      <c r="BX49" s="156"/>
      <c r="BY49" s="156"/>
      <c r="BZ49" s="156"/>
      <c r="CA49" s="156"/>
      <c r="CB49" s="156"/>
      <c r="CC49" s="156"/>
      <c r="CD49" s="156"/>
      <c r="CE49" s="156"/>
      <c r="CF49" s="156"/>
      <c r="CG49" s="156"/>
      <c r="CH49" s="156"/>
      <c r="CI49" s="156"/>
      <c r="CJ49" s="156"/>
      <c r="CK49" s="156"/>
      <c r="CL49" s="156"/>
      <c r="CM49" s="156"/>
      <c r="CN49" s="156"/>
      <c r="CO49" s="156"/>
      <c r="CP49" s="156"/>
      <c r="CQ49" s="156"/>
      <c r="CR49" s="156"/>
      <c r="CS49" s="156"/>
      <c r="CT49" s="156"/>
      <c r="CU49" s="156"/>
      <c r="CV49" s="156"/>
      <c r="CW49" s="156"/>
      <c r="CX49" s="156"/>
      <c r="CY49" s="156"/>
      <c r="CZ49" s="156"/>
      <c r="DA49" s="156"/>
      <c r="DB49" s="156"/>
      <c r="DC49" s="156"/>
      <c r="DD49" s="156"/>
      <c r="DE49" s="156"/>
      <c r="DF49" s="156"/>
      <c r="DG49" s="156"/>
      <c r="DH49" s="156"/>
      <c r="DI49" s="156"/>
      <c r="DJ49" s="156"/>
      <c r="DK49" s="156"/>
      <c r="DL49" s="156"/>
    </row>
    <row r="50" spans="1:116" x14ac:dyDescent="0.4">
      <c r="A50" s="31"/>
      <c r="B50" s="31"/>
      <c r="C50" t="s">
        <v>198</v>
      </c>
      <c r="D50" t="s">
        <v>944</v>
      </c>
      <c r="E50" s="8" t="str">
        <f t="shared" si="62"/>
        <v>50 GROWTH-PV</v>
      </c>
      <c r="G50" s="27" t="s">
        <v>949</v>
      </c>
      <c r="H50" s="31"/>
      <c r="I50" s="73"/>
      <c r="J50" s="33"/>
      <c r="K50" s="33">
        <f t="shared" ref="K50:P50" si="68">SUMIF($3:$3,K$2,50:50)</f>
        <v>1213333.3333333335</v>
      </c>
      <c r="L50" s="33">
        <f t="shared" si="68"/>
        <v>8666666.6666666679</v>
      </c>
      <c r="M50" s="33">
        <f t="shared" si="68"/>
        <v>20453333.333333332</v>
      </c>
      <c r="N50" s="33">
        <f t="shared" si="68"/>
        <v>26000000.000000011</v>
      </c>
      <c r="O50" s="33">
        <f t="shared" si="68"/>
        <v>26000000.000000011</v>
      </c>
      <c r="P50" s="33">
        <f t="shared" si="68"/>
        <v>26000000.000000011</v>
      </c>
      <c r="R50" s="67"/>
      <c r="S50" s="77">
        <f t="shared" ref="S50:AX50" si="69">+SUMPRODUCT($H23:$H47,S23:S47)*S20</f>
        <v>3333.3333333333335</v>
      </c>
      <c r="T50" s="77">
        <f t="shared" si="69"/>
        <v>10000</v>
      </c>
      <c r="U50" s="77">
        <f t="shared" si="69"/>
        <v>20000</v>
      </c>
      <c r="V50" s="77">
        <f t="shared" si="69"/>
        <v>33333.333333333336</v>
      </c>
      <c r="W50" s="77">
        <f t="shared" si="69"/>
        <v>50000.000000000007</v>
      </c>
      <c r="X50" s="77">
        <f t="shared" si="69"/>
        <v>70000.000000000015</v>
      </c>
      <c r="Y50" s="77">
        <f t="shared" si="69"/>
        <v>93333.333333333343</v>
      </c>
      <c r="Z50" s="77">
        <f t="shared" si="69"/>
        <v>120000.00000000003</v>
      </c>
      <c r="AA50" s="77">
        <f t="shared" si="69"/>
        <v>150000.00000000003</v>
      </c>
      <c r="AB50" s="77">
        <f t="shared" si="69"/>
        <v>183333.33333333334</v>
      </c>
      <c r="AC50" s="77">
        <f t="shared" si="69"/>
        <v>220000</v>
      </c>
      <c r="AD50" s="77">
        <f t="shared" si="69"/>
        <v>260000</v>
      </c>
      <c r="AE50" s="77">
        <f t="shared" si="69"/>
        <v>306666.66666666669</v>
      </c>
      <c r="AF50" s="77">
        <f t="shared" si="69"/>
        <v>359999.99999999994</v>
      </c>
      <c r="AG50" s="77">
        <f t="shared" si="69"/>
        <v>420000</v>
      </c>
      <c r="AH50" s="77">
        <f t="shared" si="69"/>
        <v>486666.66666666669</v>
      </c>
      <c r="AI50" s="77">
        <f t="shared" si="69"/>
        <v>560000</v>
      </c>
      <c r="AJ50" s="77">
        <f t="shared" si="69"/>
        <v>640000</v>
      </c>
      <c r="AK50" s="77">
        <f t="shared" si="69"/>
        <v>726666.66666666674</v>
      </c>
      <c r="AL50" s="77">
        <f t="shared" si="69"/>
        <v>820000</v>
      </c>
      <c r="AM50" s="77">
        <f t="shared" si="69"/>
        <v>920000</v>
      </c>
      <c r="AN50" s="77">
        <f t="shared" si="69"/>
        <v>1026666.6666666666</v>
      </c>
      <c r="AO50" s="77">
        <f t="shared" si="69"/>
        <v>1140000</v>
      </c>
      <c r="AP50" s="77">
        <f t="shared" si="69"/>
        <v>1260000</v>
      </c>
      <c r="AQ50" s="77">
        <f t="shared" si="69"/>
        <v>1386666.666666667</v>
      </c>
      <c r="AR50" s="77">
        <f t="shared" si="69"/>
        <v>1433333.3333333335</v>
      </c>
      <c r="AS50" s="77">
        <f t="shared" si="69"/>
        <v>1483333.3333333335</v>
      </c>
      <c r="AT50" s="77">
        <f t="shared" si="69"/>
        <v>1536666.6666666665</v>
      </c>
      <c r="AU50" s="77">
        <f t="shared" si="69"/>
        <v>1593333.3333333335</v>
      </c>
      <c r="AV50" s="77">
        <f t="shared" si="69"/>
        <v>1653333.3333333333</v>
      </c>
      <c r="AW50" s="77">
        <f t="shared" si="69"/>
        <v>1716666.6666666667</v>
      </c>
      <c r="AX50" s="77">
        <f t="shared" si="69"/>
        <v>1783333.3333333335</v>
      </c>
      <c r="AY50" s="77">
        <f t="shared" ref="AY50:CD50" si="70">+SUMPRODUCT($H23:$H47,AY23:AY47)*AY20</f>
        <v>1853333.3333333335</v>
      </c>
      <c r="AZ50" s="77">
        <f t="shared" si="70"/>
        <v>1926666.6666666667</v>
      </c>
      <c r="BA50" s="77">
        <f t="shared" si="70"/>
        <v>2003333.3333333333</v>
      </c>
      <c r="BB50" s="77">
        <f t="shared" si="70"/>
        <v>2083333.3333333333</v>
      </c>
      <c r="BC50" s="77">
        <f t="shared" si="70"/>
        <v>2166666.666666667</v>
      </c>
      <c r="BD50" s="77">
        <f t="shared" si="70"/>
        <v>2166666.666666667</v>
      </c>
      <c r="BE50" s="77">
        <f t="shared" si="70"/>
        <v>2166666.666666667</v>
      </c>
      <c r="BF50" s="77">
        <f t="shared" si="70"/>
        <v>2166666.666666667</v>
      </c>
      <c r="BG50" s="77">
        <f t="shared" si="70"/>
        <v>2166666.666666667</v>
      </c>
      <c r="BH50" s="77">
        <f t="shared" si="70"/>
        <v>2166666.666666667</v>
      </c>
      <c r="BI50" s="77">
        <f t="shared" si="70"/>
        <v>2166666.666666667</v>
      </c>
      <c r="BJ50" s="77">
        <f t="shared" si="70"/>
        <v>2166666.666666667</v>
      </c>
      <c r="BK50" s="77">
        <f t="shared" si="70"/>
        <v>2166666.666666667</v>
      </c>
      <c r="BL50" s="77">
        <f t="shared" si="70"/>
        <v>2166666.666666667</v>
      </c>
      <c r="BM50" s="77">
        <f t="shared" si="70"/>
        <v>2166666.666666667</v>
      </c>
      <c r="BN50" s="77">
        <f t="shared" si="70"/>
        <v>2166666.666666667</v>
      </c>
      <c r="BO50" s="77">
        <f t="shared" si="70"/>
        <v>2166666.666666667</v>
      </c>
      <c r="BP50" s="77">
        <f t="shared" si="70"/>
        <v>2166666.666666667</v>
      </c>
      <c r="BQ50" s="77">
        <f t="shared" si="70"/>
        <v>2166666.666666667</v>
      </c>
      <c r="BR50" s="77">
        <f t="shared" si="70"/>
        <v>2166666.666666667</v>
      </c>
      <c r="BS50" s="77">
        <f t="shared" si="70"/>
        <v>2166666.666666667</v>
      </c>
      <c r="BT50" s="77">
        <f t="shared" si="70"/>
        <v>2166666.666666667</v>
      </c>
      <c r="BU50" s="77">
        <f t="shared" si="70"/>
        <v>2166666.666666667</v>
      </c>
      <c r="BV50" s="77">
        <f t="shared" si="70"/>
        <v>2166666.666666667</v>
      </c>
      <c r="BW50" s="77">
        <f t="shared" si="70"/>
        <v>2166666.666666667</v>
      </c>
      <c r="BX50" s="77">
        <f t="shared" si="70"/>
        <v>2166666.666666667</v>
      </c>
      <c r="BY50" s="77">
        <f t="shared" si="70"/>
        <v>2166666.666666667</v>
      </c>
      <c r="BZ50" s="77">
        <f t="shared" si="70"/>
        <v>2166666.666666667</v>
      </c>
      <c r="CA50" s="77">
        <f t="shared" si="70"/>
        <v>2166666.666666667</v>
      </c>
      <c r="CB50" s="77">
        <f t="shared" si="70"/>
        <v>2166666.666666667</v>
      </c>
      <c r="CC50" s="77">
        <f t="shared" si="70"/>
        <v>2166666.666666667</v>
      </c>
      <c r="CD50" s="77">
        <f t="shared" si="70"/>
        <v>2166666.666666667</v>
      </c>
      <c r="CE50" s="77">
        <f t="shared" ref="CE50:DL50" si="71">+SUMPRODUCT($H23:$H47,CE23:CE47)*CE20</f>
        <v>2166666.666666667</v>
      </c>
      <c r="CF50" s="77">
        <f t="shared" si="71"/>
        <v>2166666.666666667</v>
      </c>
      <c r="CG50" s="77">
        <f t="shared" si="71"/>
        <v>2166666.666666667</v>
      </c>
      <c r="CH50" s="77">
        <f t="shared" si="71"/>
        <v>2166666.666666667</v>
      </c>
      <c r="CI50" s="77">
        <f t="shared" si="71"/>
        <v>2166666.666666667</v>
      </c>
      <c r="CJ50" s="77">
        <f t="shared" si="71"/>
        <v>2166666.666666667</v>
      </c>
      <c r="CK50" s="77">
        <f t="shared" si="71"/>
        <v>2166666.666666667</v>
      </c>
      <c r="CL50" s="77">
        <f t="shared" si="71"/>
        <v>2166666.666666667</v>
      </c>
      <c r="CM50" s="77" t="e">
        <f t="shared" ca="1" si="71"/>
        <v>#REF!</v>
      </c>
      <c r="CN50" s="77" t="e">
        <f t="shared" ca="1" si="71"/>
        <v>#REF!</v>
      </c>
      <c r="CO50" s="77" t="e">
        <f t="shared" si="71"/>
        <v>#N/A</v>
      </c>
      <c r="CP50" s="77" t="e">
        <f t="shared" si="71"/>
        <v>#N/A</v>
      </c>
      <c r="CQ50" s="77" t="e">
        <f t="shared" si="71"/>
        <v>#N/A</v>
      </c>
      <c r="CR50" s="77" t="e">
        <f t="shared" si="71"/>
        <v>#N/A</v>
      </c>
      <c r="CS50" s="77" t="e">
        <f t="shared" si="71"/>
        <v>#N/A</v>
      </c>
      <c r="CT50" s="77" t="e">
        <f t="shared" si="71"/>
        <v>#N/A</v>
      </c>
      <c r="CU50" s="77" t="e">
        <f t="shared" si="71"/>
        <v>#N/A</v>
      </c>
      <c r="CV50" s="77" t="e">
        <f t="shared" si="71"/>
        <v>#N/A</v>
      </c>
      <c r="CW50" s="77" t="e">
        <f t="shared" si="71"/>
        <v>#N/A</v>
      </c>
      <c r="CX50" s="77" t="e">
        <f t="shared" si="71"/>
        <v>#N/A</v>
      </c>
      <c r="CY50" s="77" t="e">
        <f t="shared" si="71"/>
        <v>#N/A</v>
      </c>
      <c r="CZ50" s="77" t="e">
        <f t="shared" si="71"/>
        <v>#N/A</v>
      </c>
      <c r="DA50" s="77" t="e">
        <f t="shared" si="71"/>
        <v>#N/A</v>
      </c>
      <c r="DB50" s="77" t="e">
        <f t="shared" si="71"/>
        <v>#N/A</v>
      </c>
      <c r="DC50" s="77" t="e">
        <f t="shared" si="71"/>
        <v>#N/A</v>
      </c>
      <c r="DD50" s="77" t="e">
        <f t="shared" si="71"/>
        <v>#N/A</v>
      </c>
      <c r="DE50" s="77" t="e">
        <f t="shared" si="71"/>
        <v>#N/A</v>
      </c>
      <c r="DF50" s="77" t="e">
        <f t="shared" si="71"/>
        <v>#N/A</v>
      </c>
      <c r="DG50" s="77" t="e">
        <f t="shared" si="71"/>
        <v>#N/A</v>
      </c>
      <c r="DH50" s="77" t="e">
        <f t="shared" si="71"/>
        <v>#N/A</v>
      </c>
      <c r="DI50" s="77" t="e">
        <f t="shared" si="71"/>
        <v>#N/A</v>
      </c>
      <c r="DJ50" s="77" t="e">
        <f t="shared" si="71"/>
        <v>#N/A</v>
      </c>
      <c r="DK50" s="77" t="e">
        <f t="shared" si="71"/>
        <v>#N/A</v>
      </c>
      <c r="DL50" s="77" t="e">
        <f t="shared" si="71"/>
        <v>#N/A</v>
      </c>
    </row>
    <row r="51" spans="1:116" x14ac:dyDescent="0.4">
      <c r="A51" s="31"/>
      <c r="B51" s="31"/>
      <c r="C51" s="31"/>
      <c r="D51" t="s">
        <v>944</v>
      </c>
      <c r="E51" s="8" t="str">
        <f t="shared" si="62"/>
        <v>51 GROWTH-PV</v>
      </c>
      <c r="G51" s="27"/>
      <c r="H51" s="31"/>
      <c r="I51" s="73"/>
      <c r="J51" s="73"/>
      <c r="K51" s="31"/>
      <c r="L51" s="31"/>
      <c r="M51" s="31"/>
      <c r="N51" s="31"/>
      <c r="O51" s="31"/>
      <c r="P51" s="31"/>
      <c r="R51" s="67"/>
      <c r="S51" s="457"/>
      <c r="T51" s="457"/>
      <c r="U51" s="457"/>
      <c r="V51" s="457"/>
      <c r="W51" s="457"/>
      <c r="X51" s="457"/>
      <c r="Y51" s="457"/>
      <c r="Z51" s="457"/>
      <c r="AA51" s="457"/>
      <c r="AB51" s="457"/>
      <c r="AC51" s="457"/>
      <c r="AD51" s="457"/>
      <c r="AE51" s="457"/>
      <c r="AF51" s="457"/>
      <c r="AG51" s="457"/>
      <c r="AH51" s="457"/>
      <c r="AI51" s="457"/>
      <c r="AJ51" s="457"/>
      <c r="AK51" s="457"/>
      <c r="AL51" s="457"/>
      <c r="AM51" s="457"/>
      <c r="AN51" s="457"/>
      <c r="AO51" s="457"/>
      <c r="AP51" s="457"/>
      <c r="AQ51" s="457"/>
      <c r="AR51" s="457"/>
      <c r="AS51" s="457"/>
      <c r="AT51" s="457"/>
      <c r="AU51" s="457"/>
      <c r="AV51" s="457"/>
      <c r="AW51" s="457"/>
      <c r="AX51" s="457"/>
      <c r="AY51" s="457"/>
      <c r="AZ51" s="457"/>
      <c r="BA51" s="457"/>
      <c r="BB51" s="457"/>
      <c r="BC51" s="457"/>
      <c r="BD51" s="457"/>
      <c r="BE51" s="457"/>
      <c r="BF51" s="457"/>
      <c r="BG51" s="457"/>
      <c r="BH51" s="457"/>
      <c r="BI51" s="457"/>
      <c r="BJ51" s="457"/>
      <c r="BK51" s="457"/>
      <c r="BL51" s="457"/>
      <c r="BM51" s="457"/>
      <c r="BN51" s="457"/>
      <c r="BO51" s="457"/>
      <c r="BP51" s="457"/>
      <c r="BQ51" s="457"/>
      <c r="BR51" s="457"/>
      <c r="BS51" s="457"/>
      <c r="BT51" s="457"/>
      <c r="BU51" s="457"/>
      <c r="BV51" s="457"/>
      <c r="BW51" s="457"/>
      <c r="BX51" s="457"/>
      <c r="BY51" s="457"/>
      <c r="BZ51" s="457"/>
      <c r="CA51" s="457"/>
      <c r="CB51" s="457"/>
      <c r="CC51" s="457"/>
      <c r="CD51" s="457"/>
      <c r="CE51" s="457"/>
      <c r="CF51" s="457"/>
      <c r="CG51" s="457"/>
      <c r="CH51" s="457"/>
      <c r="CI51" s="457"/>
      <c r="CJ51" s="457"/>
      <c r="CK51" s="457"/>
      <c r="CL51" s="457"/>
      <c r="CM51" s="457"/>
      <c r="CN51" s="457"/>
      <c r="CO51" s="457"/>
      <c r="CP51" s="457"/>
      <c r="CQ51" s="457"/>
      <c r="CR51" s="457"/>
      <c r="CS51" s="457"/>
      <c r="CT51" s="457"/>
      <c r="CU51" s="457"/>
      <c r="CV51" s="457"/>
      <c r="CW51" s="457"/>
      <c r="CX51" s="457"/>
      <c r="CY51" s="457"/>
      <c r="CZ51" s="457"/>
      <c r="DA51" s="457"/>
      <c r="DB51" s="457"/>
      <c r="DC51" s="457"/>
      <c r="DD51" s="457"/>
      <c r="DE51" s="457"/>
      <c r="DF51" s="457"/>
      <c r="DG51" s="457"/>
      <c r="DH51" s="457"/>
      <c r="DI51" s="457"/>
      <c r="DJ51" s="457"/>
      <c r="DK51" s="457"/>
      <c r="DL51" s="457"/>
    </row>
    <row r="52" spans="1:116" x14ac:dyDescent="0.4">
      <c r="A52" s="31" t="s">
        <v>218</v>
      </c>
      <c r="B52" s="31" t="s">
        <v>243</v>
      </c>
      <c r="C52" s="31"/>
      <c r="D52" t="s">
        <v>867</v>
      </c>
      <c r="E52" s="8" t="str">
        <f t="shared" si="62"/>
        <v>52 DTERMY-S</v>
      </c>
      <c r="F52" t="s">
        <v>350</v>
      </c>
      <c r="G52" s="376" t="s">
        <v>852</v>
      </c>
      <c r="H52" s="373"/>
      <c r="I52" s="374"/>
      <c r="J52" s="374"/>
      <c r="K52" s="373"/>
      <c r="L52" s="373"/>
      <c r="M52" s="373"/>
      <c r="N52" s="373"/>
      <c r="O52" s="373"/>
      <c r="P52" s="379"/>
      <c r="R52" s="377"/>
      <c r="S52" s="375"/>
      <c r="T52" s="375"/>
      <c r="U52" s="375"/>
      <c r="V52" s="375"/>
      <c r="W52" s="375"/>
      <c r="X52" s="375"/>
      <c r="Y52" s="375"/>
      <c r="Z52" s="375"/>
      <c r="AA52" s="375"/>
      <c r="AB52" s="375"/>
      <c r="AC52" s="375"/>
      <c r="AD52" s="375"/>
      <c r="AE52" s="375"/>
      <c r="AF52" s="375"/>
      <c r="AG52" s="375"/>
      <c r="AH52" s="375"/>
      <c r="AI52" s="375"/>
      <c r="AJ52" s="375"/>
      <c r="AK52" s="375"/>
      <c r="AL52" s="375"/>
      <c r="AM52" s="375"/>
      <c r="AN52" s="375"/>
      <c r="AO52" s="375"/>
      <c r="AP52" s="375"/>
      <c r="AQ52" s="375"/>
      <c r="AR52" s="375"/>
      <c r="AS52" s="375"/>
      <c r="AT52" s="375"/>
      <c r="AU52" s="375"/>
      <c r="AV52" s="375"/>
      <c r="AW52" s="375"/>
      <c r="AX52" s="375"/>
      <c r="AY52" s="375"/>
      <c r="AZ52" s="375"/>
      <c r="BA52" s="375"/>
      <c r="BB52" s="375"/>
      <c r="BC52" s="375"/>
      <c r="BD52" s="375"/>
      <c r="BE52" s="375"/>
      <c r="BF52" s="375"/>
      <c r="BG52" s="375"/>
      <c r="BH52" s="375"/>
      <c r="BI52" s="375"/>
      <c r="BJ52" s="375"/>
      <c r="BK52" s="375"/>
      <c r="BL52" s="375"/>
      <c r="BM52" s="375"/>
      <c r="BN52" s="375"/>
      <c r="BO52" s="375"/>
      <c r="BP52" s="375"/>
      <c r="BQ52" s="375"/>
      <c r="BR52" s="375"/>
      <c r="BS52" s="375"/>
      <c r="BT52" s="375"/>
      <c r="BU52" s="375"/>
      <c r="BV52" s="375"/>
      <c r="BW52" s="375"/>
      <c r="BX52" s="375"/>
      <c r="BY52" s="375"/>
      <c r="BZ52" s="375"/>
      <c r="CA52" s="375"/>
      <c r="CB52" s="375"/>
      <c r="CC52" s="375"/>
      <c r="CD52" s="375"/>
      <c r="CE52" s="375"/>
      <c r="CF52" s="375"/>
      <c r="CG52" s="375"/>
      <c r="CH52" s="375"/>
      <c r="CI52" s="375"/>
      <c r="CJ52" s="375"/>
      <c r="CK52" s="375"/>
      <c r="CL52" s="380"/>
      <c r="CN52" s="378"/>
      <c r="CO52" s="375"/>
      <c r="CP52" s="375"/>
      <c r="CQ52" s="375"/>
      <c r="CR52" s="375"/>
      <c r="CS52" s="375"/>
      <c r="CT52" s="375"/>
      <c r="CU52" s="375"/>
      <c r="CV52" s="375"/>
      <c r="CW52" s="375"/>
      <c r="CX52" s="375"/>
      <c r="CY52" s="375"/>
      <c r="CZ52" s="375"/>
      <c r="DA52" s="375"/>
      <c r="DB52" s="375"/>
      <c r="DC52" s="375"/>
      <c r="DD52" s="375"/>
      <c r="DE52" s="375"/>
      <c r="DF52" s="375"/>
      <c r="DG52" s="375"/>
      <c r="DH52" s="375"/>
      <c r="DI52" s="375"/>
      <c r="DJ52" s="375"/>
      <c r="DK52" s="375"/>
      <c r="DL52" s="380"/>
    </row>
    <row r="53" spans="1:116" x14ac:dyDescent="0.4">
      <c r="B53" t="str">
        <f>E53</f>
        <v>53 DTERMY-S</v>
      </c>
      <c r="D53" t="s">
        <v>867</v>
      </c>
      <c r="E53" t="str">
        <f t="shared" si="62"/>
        <v>53 DTERMY-S</v>
      </c>
      <c r="G53" s="129" t="s">
        <v>853</v>
      </c>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1:116" x14ac:dyDescent="0.4">
      <c r="A54" s="31"/>
      <c r="B54" t="str">
        <f>E54</f>
        <v>54 DTERMY-S</v>
      </c>
      <c r="D54" t="s">
        <v>867</v>
      </c>
      <c r="E54" t="str">
        <f t="shared" si="62"/>
        <v>54 DTERMY-S</v>
      </c>
      <c r="F54" s="31"/>
      <c r="G54" s="372" t="s">
        <v>287</v>
      </c>
      <c r="H54" s="57">
        <v>4</v>
      </c>
      <c r="I54" s="31"/>
      <c r="J54" s="31"/>
      <c r="K54" s="31"/>
      <c r="L54" s="31"/>
      <c r="M54" s="31"/>
      <c r="N54" s="31"/>
      <c r="O54" s="31"/>
      <c r="P54" s="31"/>
      <c r="R54" s="31"/>
      <c r="S54" s="73"/>
      <c r="T54" s="73"/>
      <c r="U54" s="73"/>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73"/>
      <c r="BA54" s="73"/>
      <c r="BB54" s="73"/>
      <c r="BC54" s="73"/>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A54" s="73"/>
      <c r="CB54" s="73"/>
      <c r="CC54" s="73"/>
      <c r="CD54" s="73"/>
      <c r="CE54" s="73"/>
      <c r="CF54" s="73"/>
      <c r="CG54" s="73"/>
      <c r="CH54" s="73"/>
      <c r="CI54" s="73"/>
      <c r="CJ54" s="73"/>
      <c r="CK54" s="73"/>
      <c r="CL54" s="73"/>
      <c r="CN54" s="31"/>
      <c r="CO54" s="73"/>
      <c r="CP54" s="73"/>
      <c r="CQ54" s="73"/>
      <c r="CR54" s="73"/>
      <c r="CS54" s="73"/>
      <c r="CT54" s="73"/>
      <c r="CU54" s="73"/>
      <c r="CV54" s="73"/>
      <c r="CW54" s="73"/>
      <c r="CX54" s="73"/>
      <c r="CY54" s="73"/>
      <c r="CZ54" s="73"/>
      <c r="DA54" s="73"/>
      <c r="DB54" s="73"/>
      <c r="DC54" s="73"/>
      <c r="DD54" s="73"/>
      <c r="DE54" s="73"/>
      <c r="DF54" s="73"/>
      <c r="DG54" s="73"/>
      <c r="DH54" s="73"/>
      <c r="DI54" s="73"/>
      <c r="DJ54" s="73"/>
      <c r="DK54" s="73"/>
      <c r="DL54" s="73"/>
    </row>
    <row r="55" spans="1:116" x14ac:dyDescent="0.4">
      <c r="A55" s="31"/>
      <c r="B55" t="str">
        <f>E55</f>
        <v>55 DTERMY-S</v>
      </c>
      <c r="D55" t="s">
        <v>867</v>
      </c>
      <c r="E55" t="str">
        <f t="shared" si="62"/>
        <v>55 DTERMY-S</v>
      </c>
      <c r="F55" s="31"/>
      <c r="G55" s="372" t="s">
        <v>294</v>
      </c>
      <c r="H55" s="57">
        <v>3</v>
      </c>
      <c r="I55" s="31"/>
      <c r="J55" s="31"/>
      <c r="K55" s="31"/>
      <c r="L55" s="31"/>
      <c r="M55" s="31"/>
      <c r="N55" s="31"/>
      <c r="O55" s="31"/>
      <c r="P55" s="31"/>
      <c r="R55" s="31"/>
      <c r="S55" s="73"/>
      <c r="T55" s="73"/>
      <c r="U55" s="73"/>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73"/>
      <c r="BA55" s="73"/>
      <c r="BB55" s="73"/>
      <c r="BC55" s="73"/>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A55" s="73"/>
      <c r="CB55" s="73"/>
      <c r="CC55" s="73"/>
      <c r="CD55" s="73"/>
      <c r="CE55" s="73"/>
      <c r="CF55" s="73"/>
      <c r="CG55" s="73"/>
      <c r="CH55" s="73"/>
      <c r="CI55" s="73"/>
      <c r="CJ55" s="73"/>
      <c r="CK55" s="73"/>
      <c r="CL55" s="73"/>
      <c r="CN55" s="31"/>
      <c r="CO55" s="73"/>
      <c r="CP55" s="73"/>
      <c r="CQ55" s="73"/>
      <c r="CR55" s="73"/>
      <c r="CS55" s="73"/>
      <c r="CT55" s="73"/>
      <c r="CU55" s="73"/>
      <c r="CV55" s="73"/>
      <c r="CW55" s="73"/>
      <c r="CX55" s="73"/>
      <c r="CY55" s="73"/>
      <c r="CZ55" s="73"/>
      <c r="DA55" s="73"/>
      <c r="DB55" s="73"/>
      <c r="DC55" s="73"/>
      <c r="DD55" s="73"/>
      <c r="DE55" s="73"/>
      <c r="DF55" s="73"/>
      <c r="DG55" s="73"/>
      <c r="DH55" s="73"/>
      <c r="DI55" s="73"/>
      <c r="DJ55" s="73"/>
      <c r="DK55" s="73"/>
      <c r="DL55" s="73"/>
    </row>
    <row r="56" spans="1:116" x14ac:dyDescent="0.4">
      <c r="A56" s="31"/>
      <c r="B56" t="str">
        <f>E56</f>
        <v>56 DTERMY-S</v>
      </c>
      <c r="D56" t="s">
        <v>867</v>
      </c>
      <c r="E56" t="str">
        <f t="shared" si="62"/>
        <v>56 DTERMY-S</v>
      </c>
      <c r="F56" s="31"/>
      <c r="G56" s="372" t="s">
        <v>288</v>
      </c>
      <c r="H56" s="59">
        <v>0.1</v>
      </c>
      <c r="I56" s="31"/>
      <c r="J56" s="31"/>
      <c r="K56" s="31"/>
      <c r="L56" s="31"/>
      <c r="M56" s="31"/>
      <c r="N56" s="31"/>
      <c r="O56" s="31"/>
      <c r="P56" s="31"/>
      <c r="R56" s="31"/>
      <c r="S56" s="73"/>
      <c r="T56" s="73"/>
      <c r="U56" s="73"/>
      <c r="V56" s="73"/>
      <c r="W56" s="73"/>
      <c r="X56" s="73"/>
      <c r="Y56" s="73"/>
      <c r="Z56" s="73"/>
      <c r="AA56" s="73"/>
      <c r="AB56" s="73"/>
      <c r="AC56" s="73"/>
      <c r="AD56" s="73"/>
      <c r="AE56" s="73"/>
      <c r="AF56" s="73"/>
      <c r="AG56" s="73"/>
      <c r="AH56" s="73"/>
      <c r="AI56" s="73"/>
      <c r="AJ56" s="73"/>
      <c r="AK56" s="73"/>
      <c r="AL56" s="73"/>
      <c r="AM56" s="73"/>
      <c r="AN56" s="73"/>
      <c r="AO56" s="73"/>
      <c r="AP56" s="73"/>
      <c r="AQ56" s="73"/>
      <c r="AR56" s="73"/>
      <c r="AS56" s="73"/>
      <c r="AT56" s="73"/>
      <c r="AU56" s="73"/>
      <c r="AV56" s="73"/>
      <c r="AW56" s="73"/>
      <c r="AX56" s="73"/>
      <c r="AY56" s="73"/>
      <c r="AZ56" s="73"/>
      <c r="BA56" s="73"/>
      <c r="BB56" s="73"/>
      <c r="BC56" s="73"/>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A56" s="73"/>
      <c r="CB56" s="73"/>
      <c r="CC56" s="73"/>
      <c r="CD56" s="73"/>
      <c r="CE56" s="73"/>
      <c r="CF56" s="73"/>
      <c r="CG56" s="73"/>
      <c r="CH56" s="73"/>
      <c r="CI56" s="73"/>
      <c r="CJ56" s="73"/>
      <c r="CK56" s="73"/>
      <c r="CL56" s="73"/>
      <c r="CN56" s="31"/>
      <c r="CO56" s="73"/>
      <c r="CP56" s="73"/>
      <c r="CQ56" s="73"/>
      <c r="CR56" s="73"/>
      <c r="CS56" s="73"/>
      <c r="CT56" s="73"/>
      <c r="CU56" s="73"/>
      <c r="CV56" s="73"/>
      <c r="CW56" s="73"/>
      <c r="CX56" s="73"/>
      <c r="CY56" s="73"/>
      <c r="CZ56" s="73"/>
      <c r="DA56" s="73"/>
      <c r="DB56" s="73"/>
      <c r="DC56" s="73"/>
      <c r="DD56" s="73"/>
      <c r="DE56" s="73"/>
      <c r="DF56" s="73"/>
      <c r="DG56" s="73"/>
      <c r="DH56" s="73"/>
      <c r="DI56" s="73"/>
      <c r="DJ56" s="73"/>
      <c r="DK56" s="73"/>
      <c r="DL56" s="73"/>
    </row>
    <row r="57" spans="1:116" x14ac:dyDescent="0.4">
      <c r="A57" s="31"/>
      <c r="B57" t="str">
        <f>E57</f>
        <v>57 DTERMY-S</v>
      </c>
      <c r="D57" t="s">
        <v>867</v>
      </c>
      <c r="E57" t="str">
        <f t="shared" si="62"/>
        <v>57 DTERMY-S</v>
      </c>
      <c r="F57" s="31"/>
      <c r="G57" s="337" t="s">
        <v>295</v>
      </c>
      <c r="H57" s="23">
        <v>1000</v>
      </c>
      <c r="I57" s="31"/>
      <c r="J57" s="31"/>
      <c r="K57" s="31"/>
      <c r="L57" s="31"/>
      <c r="M57" s="31"/>
      <c r="N57" s="31"/>
      <c r="O57" s="31"/>
      <c r="P57" s="31"/>
      <c r="R57" s="31"/>
      <c r="S57" s="73"/>
      <c r="T57" s="73"/>
      <c r="U57" s="73"/>
      <c r="V57" s="73"/>
      <c r="W57" s="73"/>
      <c r="X57" s="73"/>
      <c r="Y57" s="73"/>
      <c r="Z57" s="73"/>
      <c r="AA57" s="73"/>
      <c r="AB57" s="73"/>
      <c r="AC57" s="73"/>
      <c r="AD57" s="73"/>
      <c r="AE57" s="73"/>
      <c r="AF57" s="73"/>
      <c r="AG57" s="73"/>
      <c r="AH57" s="73"/>
      <c r="AI57" s="73"/>
      <c r="AJ57" s="73"/>
      <c r="AK57" s="73"/>
      <c r="AL57" s="73"/>
      <c r="AM57" s="73"/>
      <c r="AN57" s="73"/>
      <c r="AO57" s="73"/>
      <c r="AP57" s="73"/>
      <c r="AQ57" s="73"/>
      <c r="AR57" s="73"/>
      <c r="AS57" s="73"/>
      <c r="AT57" s="73"/>
      <c r="AU57" s="73"/>
      <c r="AV57" s="73"/>
      <c r="AW57" s="73"/>
      <c r="AX57" s="73"/>
      <c r="AY57" s="73"/>
      <c r="AZ57" s="73"/>
      <c r="BA57" s="73"/>
      <c r="BB57" s="73"/>
      <c r="BC57" s="73"/>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A57" s="73"/>
      <c r="CB57" s="73"/>
      <c r="CC57" s="73"/>
      <c r="CD57" s="73"/>
      <c r="CE57" s="73"/>
      <c r="CF57" s="73"/>
      <c r="CG57" s="73"/>
      <c r="CH57" s="73"/>
      <c r="CI57" s="73"/>
      <c r="CJ57" s="73"/>
      <c r="CK57" s="73"/>
      <c r="CL57" s="73"/>
      <c r="CN57" s="31"/>
      <c r="CO57" s="73"/>
      <c r="CP57" s="73"/>
      <c r="CQ57" s="73"/>
      <c r="CR57" s="73"/>
      <c r="CS57" s="73"/>
      <c r="CT57" s="73"/>
      <c r="CU57" s="73"/>
      <c r="CV57" s="73"/>
      <c r="CW57" s="73"/>
      <c r="CX57" s="73"/>
      <c r="CY57" s="73"/>
      <c r="CZ57" s="73"/>
      <c r="DA57" s="73"/>
      <c r="DB57" s="73"/>
      <c r="DC57" s="73"/>
      <c r="DD57" s="73"/>
      <c r="DE57" s="73"/>
      <c r="DF57" s="73"/>
      <c r="DG57" s="73"/>
      <c r="DH57" s="73"/>
      <c r="DI57" s="73"/>
      <c r="DJ57" s="73"/>
      <c r="DK57" s="73"/>
      <c r="DL57" s="73"/>
    </row>
    <row r="58" spans="1:116" x14ac:dyDescent="0.4">
      <c r="A58" s="31"/>
      <c r="B58" s="31"/>
      <c r="C58" s="31"/>
      <c r="D58" t="s">
        <v>867</v>
      </c>
      <c r="E58" t="str">
        <f t="shared" si="62"/>
        <v>58 DTERMY-S</v>
      </c>
      <c r="F58" s="31"/>
      <c r="G58" s="363"/>
      <c r="H58" s="31"/>
      <c r="I58" s="31"/>
      <c r="J58" s="31"/>
      <c r="K58" s="31"/>
      <c r="L58" s="31"/>
      <c r="M58" s="31"/>
      <c r="N58" s="31"/>
      <c r="O58" s="31"/>
      <c r="P58" s="31"/>
      <c r="R58" s="31"/>
      <c r="S58" s="73"/>
      <c r="T58" s="73"/>
      <c r="U58" s="73"/>
      <c r="V58" s="73"/>
      <c r="W58" s="73"/>
      <c r="X58" s="73"/>
      <c r="Y58" s="73"/>
      <c r="Z58" s="73"/>
      <c r="AA58" s="73"/>
      <c r="AB58" s="73"/>
      <c r="AC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A58" s="73"/>
      <c r="BB58" s="73"/>
      <c r="BC58" s="73"/>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A58" s="73"/>
      <c r="CB58" s="73"/>
      <c r="CC58" s="73"/>
      <c r="CD58" s="73"/>
      <c r="CE58" s="73"/>
      <c r="CF58" s="73"/>
      <c r="CG58" s="73"/>
      <c r="CH58" s="73"/>
      <c r="CI58" s="73"/>
      <c r="CJ58" s="73"/>
      <c r="CK58" s="73"/>
      <c r="CL58" s="73"/>
      <c r="CN58" s="31"/>
      <c r="CO58" s="73"/>
      <c r="CP58" s="73"/>
      <c r="CQ58" s="73"/>
      <c r="CR58" s="73"/>
      <c r="CS58" s="73"/>
      <c r="CT58" s="73"/>
      <c r="CU58" s="73"/>
      <c r="CV58" s="73"/>
      <c r="CW58" s="73"/>
      <c r="CX58" s="73"/>
      <c r="CY58" s="73"/>
      <c r="CZ58" s="73"/>
      <c r="DA58" s="73"/>
      <c r="DB58" s="73"/>
      <c r="DC58" s="73"/>
      <c r="DD58" s="73"/>
      <c r="DE58" s="73"/>
      <c r="DF58" s="73"/>
      <c r="DG58" s="73"/>
      <c r="DH58" s="73"/>
      <c r="DI58" s="73"/>
      <c r="DJ58" s="73"/>
      <c r="DK58" s="73"/>
      <c r="DL58" s="73"/>
    </row>
    <row r="59" spans="1:116" x14ac:dyDescent="0.4">
      <c r="D59" t="s">
        <v>867</v>
      </c>
      <c r="E59" t="str">
        <f t="shared" si="62"/>
        <v>59 DTERMY-S</v>
      </c>
      <c r="F59" s="292"/>
      <c r="G59" s="129" t="s">
        <v>290</v>
      </c>
      <c r="R59" s="92"/>
      <c r="S59" s="154"/>
      <c r="T59" s="154"/>
      <c r="U59" s="154"/>
      <c r="V59" s="154"/>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row>
    <row r="60" spans="1:116" x14ac:dyDescent="0.4">
      <c r="D60" t="s">
        <v>867</v>
      </c>
      <c r="E60" t="str">
        <f t="shared" si="62"/>
        <v>60 DTERMY-S</v>
      </c>
      <c r="F60" s="292"/>
      <c r="G60" s="337" t="s">
        <v>289</v>
      </c>
      <c r="K60" s="24">
        <f>H57</f>
        <v>1000</v>
      </c>
      <c r="L60" s="24">
        <f ca="1">K64</f>
        <v>250000.00000000003</v>
      </c>
      <c r="M60" s="24">
        <f ca="1">L64</f>
        <v>500000.00000000006</v>
      </c>
      <c r="N60" s="24">
        <f ca="1">M64</f>
        <v>500000.00000000006</v>
      </c>
      <c r="O60" s="24">
        <f ca="1">N64</f>
        <v>500000.00000000006</v>
      </c>
      <c r="P60" s="24">
        <f ca="1">O64</f>
        <v>500000.00000000006</v>
      </c>
      <c r="R60"/>
      <c r="S60" s="80">
        <f>H57</f>
        <v>1000</v>
      </c>
      <c r="T60" s="62">
        <f t="shared" ref="T60:AY60" ca="1" si="72">S64</f>
        <v>84333.333333333343</v>
      </c>
      <c r="U60" s="62">
        <f t="shared" ca="1" si="72"/>
        <v>167666.66666666669</v>
      </c>
      <c r="V60" s="62">
        <f t="shared" ca="1" si="72"/>
        <v>250000.00000000003</v>
      </c>
      <c r="W60" s="62">
        <f t="shared" ca="1" si="72"/>
        <v>250000.00000000003</v>
      </c>
      <c r="X60" s="62">
        <f t="shared" ca="1" si="72"/>
        <v>250000.00000000003</v>
      </c>
      <c r="Y60" s="62">
        <f t="shared" ca="1" si="72"/>
        <v>250000.00000000003</v>
      </c>
      <c r="Z60" s="62">
        <f t="shared" ca="1" si="72"/>
        <v>250000.00000000003</v>
      </c>
      <c r="AA60" s="62">
        <f t="shared" ca="1" si="72"/>
        <v>250000.00000000003</v>
      </c>
      <c r="AB60" s="62">
        <f t="shared" ca="1" si="72"/>
        <v>250000.00000000003</v>
      </c>
      <c r="AC60" s="62">
        <f t="shared" ca="1" si="72"/>
        <v>250000.00000000003</v>
      </c>
      <c r="AD60" s="62">
        <f t="shared" ca="1" si="72"/>
        <v>250000.00000000003</v>
      </c>
      <c r="AE60" s="62">
        <f t="shared" ca="1" si="72"/>
        <v>250000.00000000003</v>
      </c>
      <c r="AF60" s="62">
        <f t="shared" ca="1" si="72"/>
        <v>333333.33333333337</v>
      </c>
      <c r="AG60" s="62">
        <f t="shared" ca="1" si="72"/>
        <v>416666.66666666674</v>
      </c>
      <c r="AH60" s="62">
        <f t="shared" ca="1" si="72"/>
        <v>500000.00000000012</v>
      </c>
      <c r="AI60" s="62">
        <f t="shared" ca="1" si="72"/>
        <v>500000.00000000006</v>
      </c>
      <c r="AJ60" s="62">
        <f t="shared" ca="1" si="72"/>
        <v>500000.00000000006</v>
      </c>
      <c r="AK60" s="62">
        <f t="shared" ca="1" si="72"/>
        <v>500000.00000000006</v>
      </c>
      <c r="AL60" s="62">
        <f t="shared" ca="1" si="72"/>
        <v>500000.00000000006</v>
      </c>
      <c r="AM60" s="62">
        <f t="shared" ca="1" si="72"/>
        <v>500000.00000000006</v>
      </c>
      <c r="AN60" s="62">
        <f t="shared" ca="1" si="72"/>
        <v>500000.00000000006</v>
      </c>
      <c r="AO60" s="62">
        <f t="shared" ca="1" si="72"/>
        <v>500000.00000000006</v>
      </c>
      <c r="AP60" s="62">
        <f t="shared" ca="1" si="72"/>
        <v>500000.00000000006</v>
      </c>
      <c r="AQ60" s="62">
        <f t="shared" ca="1" si="72"/>
        <v>500000.00000000006</v>
      </c>
      <c r="AR60" s="62">
        <f t="shared" ca="1" si="72"/>
        <v>500000.00000000006</v>
      </c>
      <c r="AS60" s="62">
        <f t="shared" ca="1" si="72"/>
        <v>500000.00000000006</v>
      </c>
      <c r="AT60" s="62">
        <f t="shared" ca="1" si="72"/>
        <v>500000.00000000006</v>
      </c>
      <c r="AU60" s="62">
        <f t="shared" ca="1" si="72"/>
        <v>500000.00000000006</v>
      </c>
      <c r="AV60" s="62">
        <f t="shared" ca="1" si="72"/>
        <v>500000.00000000006</v>
      </c>
      <c r="AW60" s="62">
        <f t="shared" ca="1" si="72"/>
        <v>500000.00000000006</v>
      </c>
      <c r="AX60" s="62">
        <f t="shared" ca="1" si="72"/>
        <v>500000.00000000006</v>
      </c>
      <c r="AY60" s="62">
        <f t="shared" ca="1" si="72"/>
        <v>500000.00000000006</v>
      </c>
      <c r="AZ60" s="62">
        <f t="shared" ref="AZ60:CE60" ca="1" si="73">AY64</f>
        <v>500000.00000000006</v>
      </c>
      <c r="BA60" s="62">
        <f t="shared" ca="1" si="73"/>
        <v>500000.00000000006</v>
      </c>
      <c r="BB60" s="62">
        <f t="shared" ca="1" si="73"/>
        <v>500000.00000000006</v>
      </c>
      <c r="BC60" s="62">
        <f t="shared" ca="1" si="73"/>
        <v>500000.00000000006</v>
      </c>
      <c r="BD60" s="62">
        <f t="shared" ca="1" si="73"/>
        <v>500000.00000000006</v>
      </c>
      <c r="BE60" s="62">
        <f t="shared" ca="1" si="73"/>
        <v>500000.00000000006</v>
      </c>
      <c r="BF60" s="62">
        <f t="shared" ca="1" si="73"/>
        <v>500000.00000000006</v>
      </c>
      <c r="BG60" s="62">
        <f t="shared" ca="1" si="73"/>
        <v>500000.00000000006</v>
      </c>
      <c r="BH60" s="62">
        <f t="shared" ca="1" si="73"/>
        <v>500000.00000000006</v>
      </c>
      <c r="BI60" s="62">
        <f t="shared" ca="1" si="73"/>
        <v>500000.00000000006</v>
      </c>
      <c r="BJ60" s="62">
        <f t="shared" ca="1" si="73"/>
        <v>500000.00000000006</v>
      </c>
      <c r="BK60" s="62">
        <f t="shared" ca="1" si="73"/>
        <v>500000.00000000006</v>
      </c>
      <c r="BL60" s="62">
        <f t="shared" ca="1" si="73"/>
        <v>500000.00000000006</v>
      </c>
      <c r="BM60" s="62">
        <f t="shared" ca="1" si="73"/>
        <v>500000.00000000006</v>
      </c>
      <c r="BN60" s="62">
        <f t="shared" ca="1" si="73"/>
        <v>500000.00000000006</v>
      </c>
      <c r="BO60" s="62">
        <f t="shared" ca="1" si="73"/>
        <v>500000.00000000006</v>
      </c>
      <c r="BP60" s="62">
        <f t="shared" ca="1" si="73"/>
        <v>500000.00000000006</v>
      </c>
      <c r="BQ60" s="62">
        <f t="shared" ca="1" si="73"/>
        <v>500000.00000000006</v>
      </c>
      <c r="BR60" s="62">
        <f t="shared" ca="1" si="73"/>
        <v>500000.00000000006</v>
      </c>
      <c r="BS60" s="62">
        <f t="shared" ca="1" si="73"/>
        <v>500000.00000000006</v>
      </c>
      <c r="BT60" s="62">
        <f t="shared" ca="1" si="73"/>
        <v>500000.00000000006</v>
      </c>
      <c r="BU60" s="62">
        <f t="shared" ca="1" si="73"/>
        <v>500000.00000000006</v>
      </c>
      <c r="BV60" s="62">
        <f t="shared" ca="1" si="73"/>
        <v>500000.00000000006</v>
      </c>
      <c r="BW60" s="62">
        <f t="shared" ca="1" si="73"/>
        <v>500000.00000000006</v>
      </c>
      <c r="BX60" s="62">
        <f t="shared" ca="1" si="73"/>
        <v>500000.00000000006</v>
      </c>
      <c r="BY60" s="62">
        <f t="shared" ca="1" si="73"/>
        <v>500000.00000000006</v>
      </c>
      <c r="BZ60" s="62">
        <f t="shared" ca="1" si="73"/>
        <v>500000.00000000006</v>
      </c>
      <c r="CA60" s="62">
        <f t="shared" ca="1" si="73"/>
        <v>500000.00000000006</v>
      </c>
      <c r="CB60" s="62">
        <f t="shared" ca="1" si="73"/>
        <v>500000.00000000006</v>
      </c>
      <c r="CC60" s="62">
        <f t="shared" ca="1" si="73"/>
        <v>500000.00000000006</v>
      </c>
      <c r="CD60" s="62">
        <f t="shared" ca="1" si="73"/>
        <v>500000.00000000006</v>
      </c>
      <c r="CE60" s="62">
        <f t="shared" ca="1" si="73"/>
        <v>500000.00000000006</v>
      </c>
      <c r="CF60" s="62">
        <f t="shared" ref="CF60:CL60" ca="1" si="74">CE64</f>
        <v>500000.00000000006</v>
      </c>
      <c r="CG60" s="62">
        <f t="shared" ca="1" si="74"/>
        <v>500000.00000000006</v>
      </c>
      <c r="CH60" s="62">
        <f t="shared" ca="1" si="74"/>
        <v>500000.00000000006</v>
      </c>
      <c r="CI60" s="62">
        <f t="shared" ca="1" si="74"/>
        <v>500000.00000000006</v>
      </c>
      <c r="CJ60" s="62">
        <f t="shared" ca="1" si="74"/>
        <v>500000.00000000006</v>
      </c>
      <c r="CK60" s="62">
        <f t="shared" ca="1" si="74"/>
        <v>500000.00000000006</v>
      </c>
      <c r="CL60" s="62">
        <f t="shared" ca="1" si="74"/>
        <v>500000.00000000006</v>
      </c>
      <c r="CO60" s="62" t="e">
        <f t="shared" ref="CO60:DL60" ca="1" si="75">CN64</f>
        <v>#REF!</v>
      </c>
      <c r="CP60" s="62" t="e">
        <f t="shared" ca="1" si="75"/>
        <v>#REF!</v>
      </c>
      <c r="CQ60" s="62" t="e">
        <f t="shared" ca="1" si="75"/>
        <v>#REF!</v>
      </c>
      <c r="CR60" s="62" t="e">
        <f t="shared" ca="1" si="75"/>
        <v>#REF!</v>
      </c>
      <c r="CS60" s="62" t="e">
        <f t="shared" ca="1" si="75"/>
        <v>#REF!</v>
      </c>
      <c r="CT60" s="62" t="e">
        <f t="shared" ca="1" si="75"/>
        <v>#REF!</v>
      </c>
      <c r="CU60" s="62" t="e">
        <f t="shared" ca="1" si="75"/>
        <v>#REF!</v>
      </c>
      <c r="CV60" s="62" t="e">
        <f t="shared" ca="1" si="75"/>
        <v>#REF!</v>
      </c>
      <c r="CW60" s="62" t="e">
        <f t="shared" ca="1" si="75"/>
        <v>#REF!</v>
      </c>
      <c r="CX60" s="62" t="e">
        <f t="shared" ca="1" si="75"/>
        <v>#REF!</v>
      </c>
      <c r="CY60" s="62" t="e">
        <f t="shared" ca="1" si="75"/>
        <v>#REF!</v>
      </c>
      <c r="CZ60" s="62" t="e">
        <f t="shared" ca="1" si="75"/>
        <v>#REF!</v>
      </c>
      <c r="DA60" s="62" t="e">
        <f t="shared" ca="1" si="75"/>
        <v>#REF!</v>
      </c>
      <c r="DB60" s="62" t="e">
        <f t="shared" ca="1" si="75"/>
        <v>#REF!</v>
      </c>
      <c r="DC60" s="62" t="e">
        <f t="shared" ca="1" si="75"/>
        <v>#REF!</v>
      </c>
      <c r="DD60" s="62" t="e">
        <f t="shared" ca="1" si="75"/>
        <v>#REF!</v>
      </c>
      <c r="DE60" s="62" t="e">
        <f t="shared" ca="1" si="75"/>
        <v>#REF!</v>
      </c>
      <c r="DF60" s="62" t="e">
        <f t="shared" ca="1" si="75"/>
        <v>#REF!</v>
      </c>
      <c r="DG60" s="62" t="e">
        <f t="shared" ca="1" si="75"/>
        <v>#REF!</v>
      </c>
      <c r="DH60" s="62" t="e">
        <f t="shared" ca="1" si="75"/>
        <v>#REF!</v>
      </c>
      <c r="DI60" s="62" t="e">
        <f t="shared" ca="1" si="75"/>
        <v>#REF!</v>
      </c>
      <c r="DJ60" s="62" t="e">
        <f t="shared" ca="1" si="75"/>
        <v>#REF!</v>
      </c>
      <c r="DK60" s="62" t="e">
        <f t="shared" ca="1" si="75"/>
        <v>#REF!</v>
      </c>
      <c r="DL60" s="62" t="e">
        <f t="shared" ca="1" si="75"/>
        <v>#REF!</v>
      </c>
    </row>
    <row r="61" spans="1:116" x14ac:dyDescent="0.4">
      <c r="D61" t="s">
        <v>867</v>
      </c>
      <c r="E61" t="str">
        <f t="shared" si="62"/>
        <v>61 DTERMY-S</v>
      </c>
      <c r="F61" s="292"/>
      <c r="G61" s="362" t="s">
        <v>950</v>
      </c>
      <c r="K61" s="18">
        <v>100</v>
      </c>
      <c r="L61" s="18">
        <v>100</v>
      </c>
      <c r="M61" s="18">
        <v>100</v>
      </c>
      <c r="N61" s="18">
        <v>100</v>
      </c>
      <c r="O61" s="18">
        <v>100</v>
      </c>
      <c r="P61" s="18">
        <v>100</v>
      </c>
      <c r="R61"/>
      <c r="S61" s="152">
        <f t="shared" ref="S61:AX61" si="76">INDEX($K:$P,ROW(),MATCH(S$3,$K$2:$P$2,0))</f>
        <v>100</v>
      </c>
      <c r="T61" s="152">
        <f t="shared" si="76"/>
        <v>100</v>
      </c>
      <c r="U61" s="152">
        <f t="shared" si="76"/>
        <v>100</v>
      </c>
      <c r="V61" s="152">
        <f t="shared" si="76"/>
        <v>100</v>
      </c>
      <c r="W61" s="152">
        <f t="shared" si="76"/>
        <v>100</v>
      </c>
      <c r="X61" s="152">
        <f t="shared" si="76"/>
        <v>100</v>
      </c>
      <c r="Y61" s="152">
        <f t="shared" si="76"/>
        <v>100</v>
      </c>
      <c r="Z61" s="152">
        <f t="shared" si="76"/>
        <v>100</v>
      </c>
      <c r="AA61" s="152">
        <f t="shared" si="76"/>
        <v>100</v>
      </c>
      <c r="AB61" s="152">
        <f t="shared" si="76"/>
        <v>100</v>
      </c>
      <c r="AC61" s="152">
        <f t="shared" si="76"/>
        <v>100</v>
      </c>
      <c r="AD61" s="152">
        <f t="shared" si="76"/>
        <v>100</v>
      </c>
      <c r="AE61" s="152">
        <f t="shared" si="76"/>
        <v>100</v>
      </c>
      <c r="AF61" s="152">
        <f t="shared" si="76"/>
        <v>100</v>
      </c>
      <c r="AG61" s="152">
        <f t="shared" si="76"/>
        <v>100</v>
      </c>
      <c r="AH61" s="152">
        <f t="shared" si="76"/>
        <v>100</v>
      </c>
      <c r="AI61" s="152">
        <f t="shared" si="76"/>
        <v>100</v>
      </c>
      <c r="AJ61" s="152">
        <f t="shared" si="76"/>
        <v>100</v>
      </c>
      <c r="AK61" s="152">
        <f t="shared" si="76"/>
        <v>100</v>
      </c>
      <c r="AL61" s="152">
        <f t="shared" si="76"/>
        <v>100</v>
      </c>
      <c r="AM61" s="152">
        <f t="shared" si="76"/>
        <v>100</v>
      </c>
      <c r="AN61" s="152">
        <f t="shared" si="76"/>
        <v>100</v>
      </c>
      <c r="AO61" s="152">
        <f t="shared" si="76"/>
        <v>100</v>
      </c>
      <c r="AP61" s="152">
        <f t="shared" si="76"/>
        <v>100</v>
      </c>
      <c r="AQ61" s="152">
        <f t="shared" si="76"/>
        <v>100</v>
      </c>
      <c r="AR61" s="152">
        <f t="shared" si="76"/>
        <v>100</v>
      </c>
      <c r="AS61" s="152">
        <f t="shared" si="76"/>
        <v>100</v>
      </c>
      <c r="AT61" s="152">
        <f t="shared" si="76"/>
        <v>100</v>
      </c>
      <c r="AU61" s="152">
        <f t="shared" si="76"/>
        <v>100</v>
      </c>
      <c r="AV61" s="152">
        <f t="shared" si="76"/>
        <v>100</v>
      </c>
      <c r="AW61" s="152">
        <f t="shared" si="76"/>
        <v>100</v>
      </c>
      <c r="AX61" s="152">
        <f t="shared" si="76"/>
        <v>100</v>
      </c>
      <c r="AY61" s="152">
        <f t="shared" ref="AY61:CD61" si="77">INDEX($K:$P,ROW(),MATCH(AY$3,$K$2:$P$2,0))</f>
        <v>100</v>
      </c>
      <c r="AZ61" s="152">
        <f t="shared" si="77"/>
        <v>100</v>
      </c>
      <c r="BA61" s="152">
        <f t="shared" si="77"/>
        <v>100</v>
      </c>
      <c r="BB61" s="152">
        <f t="shared" si="77"/>
        <v>100</v>
      </c>
      <c r="BC61" s="152">
        <f t="shared" si="77"/>
        <v>100</v>
      </c>
      <c r="BD61" s="152">
        <f t="shared" si="77"/>
        <v>100</v>
      </c>
      <c r="BE61" s="152">
        <f t="shared" si="77"/>
        <v>100</v>
      </c>
      <c r="BF61" s="152">
        <f t="shared" si="77"/>
        <v>100</v>
      </c>
      <c r="BG61" s="152">
        <f t="shared" si="77"/>
        <v>100</v>
      </c>
      <c r="BH61" s="152">
        <f t="shared" si="77"/>
        <v>100</v>
      </c>
      <c r="BI61" s="152">
        <f t="shared" si="77"/>
        <v>100</v>
      </c>
      <c r="BJ61" s="152">
        <f t="shared" si="77"/>
        <v>100</v>
      </c>
      <c r="BK61" s="152">
        <f t="shared" si="77"/>
        <v>100</v>
      </c>
      <c r="BL61" s="152">
        <f t="shared" si="77"/>
        <v>100</v>
      </c>
      <c r="BM61" s="152">
        <f t="shared" si="77"/>
        <v>100</v>
      </c>
      <c r="BN61" s="152">
        <f t="shared" si="77"/>
        <v>100</v>
      </c>
      <c r="BO61" s="152">
        <f t="shared" si="77"/>
        <v>100</v>
      </c>
      <c r="BP61" s="152">
        <f t="shared" si="77"/>
        <v>100</v>
      </c>
      <c r="BQ61" s="152">
        <f t="shared" si="77"/>
        <v>100</v>
      </c>
      <c r="BR61" s="152">
        <f t="shared" si="77"/>
        <v>100</v>
      </c>
      <c r="BS61" s="152">
        <f t="shared" si="77"/>
        <v>100</v>
      </c>
      <c r="BT61" s="152">
        <f t="shared" si="77"/>
        <v>100</v>
      </c>
      <c r="BU61" s="152">
        <f t="shared" si="77"/>
        <v>100</v>
      </c>
      <c r="BV61" s="152">
        <f t="shared" si="77"/>
        <v>100</v>
      </c>
      <c r="BW61" s="152">
        <f t="shared" si="77"/>
        <v>100</v>
      </c>
      <c r="BX61" s="152">
        <f t="shared" si="77"/>
        <v>100</v>
      </c>
      <c r="BY61" s="152">
        <f t="shared" si="77"/>
        <v>100</v>
      </c>
      <c r="BZ61" s="152">
        <f t="shared" si="77"/>
        <v>100</v>
      </c>
      <c r="CA61" s="152">
        <f t="shared" si="77"/>
        <v>100</v>
      </c>
      <c r="CB61" s="152">
        <f t="shared" si="77"/>
        <v>100</v>
      </c>
      <c r="CC61" s="152">
        <f t="shared" si="77"/>
        <v>100</v>
      </c>
      <c r="CD61" s="152">
        <f t="shared" si="77"/>
        <v>100</v>
      </c>
      <c r="CE61" s="152">
        <f t="shared" ref="CE61:CL61" si="78">INDEX($K:$P,ROW(),MATCH(CE$3,$K$2:$P$2,0))</f>
        <v>100</v>
      </c>
      <c r="CF61" s="152">
        <f t="shared" si="78"/>
        <v>100</v>
      </c>
      <c r="CG61" s="152">
        <f t="shared" si="78"/>
        <v>100</v>
      </c>
      <c r="CH61" s="152">
        <f t="shared" si="78"/>
        <v>100</v>
      </c>
      <c r="CI61" s="152">
        <f t="shared" si="78"/>
        <v>100</v>
      </c>
      <c r="CJ61" s="152">
        <f t="shared" si="78"/>
        <v>100</v>
      </c>
      <c r="CK61" s="152">
        <f t="shared" si="78"/>
        <v>100</v>
      </c>
      <c r="CL61" s="152">
        <f t="shared" si="78"/>
        <v>100</v>
      </c>
      <c r="CN61" s="60"/>
      <c r="CO61" s="152" t="e">
        <f t="shared" ref="CO61:DL61" si="79">INDEX($K:$P,ROW(),MATCH(CO$3,$K$2:$P$2,0))</f>
        <v>#N/A</v>
      </c>
      <c r="CP61" s="152" t="e">
        <f t="shared" si="79"/>
        <v>#N/A</v>
      </c>
      <c r="CQ61" s="152" t="e">
        <f t="shared" si="79"/>
        <v>#N/A</v>
      </c>
      <c r="CR61" s="152" t="e">
        <f t="shared" si="79"/>
        <v>#N/A</v>
      </c>
      <c r="CS61" s="152" t="e">
        <f t="shared" si="79"/>
        <v>#N/A</v>
      </c>
      <c r="CT61" s="152" t="e">
        <f t="shared" si="79"/>
        <v>#N/A</v>
      </c>
      <c r="CU61" s="152" t="e">
        <f t="shared" si="79"/>
        <v>#N/A</v>
      </c>
      <c r="CV61" s="152" t="e">
        <f t="shared" si="79"/>
        <v>#N/A</v>
      </c>
      <c r="CW61" s="152" t="e">
        <f t="shared" si="79"/>
        <v>#N/A</v>
      </c>
      <c r="CX61" s="152" t="e">
        <f t="shared" si="79"/>
        <v>#N/A</v>
      </c>
      <c r="CY61" s="152" t="e">
        <f t="shared" si="79"/>
        <v>#N/A</v>
      </c>
      <c r="CZ61" s="152" t="e">
        <f t="shared" si="79"/>
        <v>#N/A</v>
      </c>
      <c r="DA61" s="152" t="e">
        <f t="shared" si="79"/>
        <v>#N/A</v>
      </c>
      <c r="DB61" s="152" t="e">
        <f t="shared" si="79"/>
        <v>#N/A</v>
      </c>
      <c r="DC61" s="152" t="e">
        <f t="shared" si="79"/>
        <v>#N/A</v>
      </c>
      <c r="DD61" s="152" t="e">
        <f t="shared" si="79"/>
        <v>#N/A</v>
      </c>
      <c r="DE61" s="152" t="e">
        <f t="shared" si="79"/>
        <v>#N/A</v>
      </c>
      <c r="DF61" s="152" t="e">
        <f t="shared" si="79"/>
        <v>#N/A</v>
      </c>
      <c r="DG61" s="152" t="e">
        <f t="shared" si="79"/>
        <v>#N/A</v>
      </c>
      <c r="DH61" s="152" t="e">
        <f t="shared" si="79"/>
        <v>#N/A</v>
      </c>
      <c r="DI61" s="152" t="e">
        <f t="shared" si="79"/>
        <v>#N/A</v>
      </c>
      <c r="DJ61" s="152" t="e">
        <f t="shared" si="79"/>
        <v>#N/A</v>
      </c>
      <c r="DK61" s="152" t="e">
        <f t="shared" si="79"/>
        <v>#N/A</v>
      </c>
      <c r="DL61" s="152" t="e">
        <f t="shared" si="79"/>
        <v>#N/A</v>
      </c>
    </row>
    <row r="62" spans="1:116" x14ac:dyDescent="0.4">
      <c r="B62" t="str">
        <f>E62</f>
        <v>62 DTERMY-S</v>
      </c>
      <c r="C62" t="s">
        <v>236</v>
      </c>
      <c r="D62" t="s">
        <v>867</v>
      </c>
      <c r="E62" t="str">
        <f t="shared" si="62"/>
        <v>62 DTERMY-S</v>
      </c>
      <c r="G62" s="337" t="s">
        <v>854</v>
      </c>
      <c r="K62" s="23">
        <v>10000</v>
      </c>
      <c r="L62" s="23">
        <f>SUMIF($4:$4,L$2,59:59)</f>
        <v>0</v>
      </c>
      <c r="M62" s="23">
        <f>SUMIF($4:$4,M$2,59:59)</f>
        <v>0</v>
      </c>
      <c r="N62" s="23">
        <f>SUMIF($4:$4,N$2,59:59)</f>
        <v>0</v>
      </c>
      <c r="O62" s="23">
        <f>SUMIF($4:$4,O$2,59:59)</f>
        <v>0</v>
      </c>
      <c r="P62" s="23">
        <f>SUMIF($4:$4,P$2,59:59)</f>
        <v>0</v>
      </c>
      <c r="R62" s="53">
        <f>H57</f>
        <v>1000</v>
      </c>
      <c r="S62" s="80">
        <f t="shared" ref="S62:AX62" si="80">+S61*S$18</f>
        <v>83333.333333333343</v>
      </c>
      <c r="T62" s="80">
        <f t="shared" si="80"/>
        <v>83333.333333333343</v>
      </c>
      <c r="U62" s="80">
        <f t="shared" si="80"/>
        <v>83333.333333333343</v>
      </c>
      <c r="V62" s="80">
        <f t="shared" si="80"/>
        <v>83333.333333333343</v>
      </c>
      <c r="W62" s="80">
        <f t="shared" si="80"/>
        <v>83333.333333333343</v>
      </c>
      <c r="X62" s="80">
        <f t="shared" si="80"/>
        <v>83333.333333333343</v>
      </c>
      <c r="Y62" s="80">
        <f t="shared" si="80"/>
        <v>83333.333333333343</v>
      </c>
      <c r="Z62" s="80">
        <f t="shared" si="80"/>
        <v>83333.333333333343</v>
      </c>
      <c r="AA62" s="80">
        <f t="shared" si="80"/>
        <v>83333.333333333343</v>
      </c>
      <c r="AB62" s="80">
        <f t="shared" si="80"/>
        <v>83333.333333333343</v>
      </c>
      <c r="AC62" s="80">
        <f t="shared" si="80"/>
        <v>83333.333333333343</v>
      </c>
      <c r="AD62" s="80">
        <f t="shared" si="80"/>
        <v>83333.333333333343</v>
      </c>
      <c r="AE62" s="80">
        <f t="shared" si="80"/>
        <v>166666.66666666669</v>
      </c>
      <c r="AF62" s="80">
        <f t="shared" si="80"/>
        <v>166666.66666666669</v>
      </c>
      <c r="AG62" s="80">
        <f t="shared" si="80"/>
        <v>166666.66666666669</v>
      </c>
      <c r="AH62" s="80">
        <f t="shared" si="80"/>
        <v>166666.66666666669</v>
      </c>
      <c r="AI62" s="80">
        <f t="shared" si="80"/>
        <v>166666.66666666669</v>
      </c>
      <c r="AJ62" s="80">
        <f t="shared" si="80"/>
        <v>166666.66666666669</v>
      </c>
      <c r="AK62" s="80">
        <f t="shared" si="80"/>
        <v>166666.66666666669</v>
      </c>
      <c r="AL62" s="80">
        <f t="shared" si="80"/>
        <v>166666.66666666669</v>
      </c>
      <c r="AM62" s="80">
        <f t="shared" si="80"/>
        <v>166666.66666666669</v>
      </c>
      <c r="AN62" s="80">
        <f t="shared" si="80"/>
        <v>166666.66666666669</v>
      </c>
      <c r="AO62" s="80">
        <f t="shared" si="80"/>
        <v>166666.66666666669</v>
      </c>
      <c r="AP62" s="80">
        <f t="shared" si="80"/>
        <v>166666.66666666669</v>
      </c>
      <c r="AQ62" s="80">
        <f t="shared" si="80"/>
        <v>166666.66666666669</v>
      </c>
      <c r="AR62" s="80">
        <f t="shared" si="80"/>
        <v>166666.66666666669</v>
      </c>
      <c r="AS62" s="80">
        <f t="shared" si="80"/>
        <v>166666.66666666669</v>
      </c>
      <c r="AT62" s="80">
        <f t="shared" si="80"/>
        <v>166666.66666666669</v>
      </c>
      <c r="AU62" s="80">
        <f t="shared" si="80"/>
        <v>166666.66666666669</v>
      </c>
      <c r="AV62" s="80">
        <f t="shared" si="80"/>
        <v>166666.66666666669</v>
      </c>
      <c r="AW62" s="80">
        <f t="shared" si="80"/>
        <v>166666.66666666669</v>
      </c>
      <c r="AX62" s="80">
        <f t="shared" si="80"/>
        <v>166666.66666666669</v>
      </c>
      <c r="AY62" s="80">
        <f t="shared" ref="AY62:CD62" si="81">+AY61*AY$18</f>
        <v>166666.66666666669</v>
      </c>
      <c r="AZ62" s="80">
        <f t="shared" si="81"/>
        <v>166666.66666666669</v>
      </c>
      <c r="BA62" s="80">
        <f t="shared" si="81"/>
        <v>166666.66666666669</v>
      </c>
      <c r="BB62" s="80">
        <f t="shared" si="81"/>
        <v>166666.66666666669</v>
      </c>
      <c r="BC62" s="80">
        <f t="shared" si="81"/>
        <v>166666.66666666669</v>
      </c>
      <c r="BD62" s="80">
        <f t="shared" si="81"/>
        <v>166666.66666666669</v>
      </c>
      <c r="BE62" s="80">
        <f t="shared" si="81"/>
        <v>166666.66666666669</v>
      </c>
      <c r="BF62" s="80">
        <f t="shared" si="81"/>
        <v>166666.66666666669</v>
      </c>
      <c r="BG62" s="80">
        <f t="shared" si="81"/>
        <v>166666.66666666669</v>
      </c>
      <c r="BH62" s="80">
        <f t="shared" si="81"/>
        <v>166666.66666666669</v>
      </c>
      <c r="BI62" s="80">
        <f t="shared" si="81"/>
        <v>166666.66666666669</v>
      </c>
      <c r="BJ62" s="80">
        <f t="shared" si="81"/>
        <v>166666.66666666669</v>
      </c>
      <c r="BK62" s="80">
        <f t="shared" si="81"/>
        <v>166666.66666666669</v>
      </c>
      <c r="BL62" s="80">
        <f t="shared" si="81"/>
        <v>166666.66666666669</v>
      </c>
      <c r="BM62" s="80">
        <f t="shared" si="81"/>
        <v>166666.66666666669</v>
      </c>
      <c r="BN62" s="80">
        <f t="shared" si="81"/>
        <v>166666.66666666669</v>
      </c>
      <c r="BO62" s="80">
        <f t="shared" si="81"/>
        <v>166666.66666666669</v>
      </c>
      <c r="BP62" s="80">
        <f t="shared" si="81"/>
        <v>166666.66666666669</v>
      </c>
      <c r="BQ62" s="80">
        <f t="shared" si="81"/>
        <v>166666.66666666669</v>
      </c>
      <c r="BR62" s="80">
        <f t="shared" si="81"/>
        <v>166666.66666666669</v>
      </c>
      <c r="BS62" s="80">
        <f t="shared" si="81"/>
        <v>166666.66666666669</v>
      </c>
      <c r="BT62" s="80">
        <f t="shared" si="81"/>
        <v>166666.66666666669</v>
      </c>
      <c r="BU62" s="80">
        <f t="shared" si="81"/>
        <v>166666.66666666669</v>
      </c>
      <c r="BV62" s="80">
        <f t="shared" si="81"/>
        <v>166666.66666666669</v>
      </c>
      <c r="BW62" s="80">
        <f t="shared" si="81"/>
        <v>166666.66666666669</v>
      </c>
      <c r="BX62" s="80">
        <f t="shared" si="81"/>
        <v>166666.66666666669</v>
      </c>
      <c r="BY62" s="80">
        <f t="shared" si="81"/>
        <v>166666.66666666669</v>
      </c>
      <c r="BZ62" s="80">
        <f t="shared" si="81"/>
        <v>166666.66666666669</v>
      </c>
      <c r="CA62" s="80">
        <f t="shared" si="81"/>
        <v>166666.66666666669</v>
      </c>
      <c r="CB62" s="80">
        <f t="shared" si="81"/>
        <v>166666.66666666669</v>
      </c>
      <c r="CC62" s="80">
        <f t="shared" si="81"/>
        <v>166666.66666666669</v>
      </c>
      <c r="CD62" s="80">
        <f t="shared" si="81"/>
        <v>166666.66666666669</v>
      </c>
      <c r="CE62" s="80">
        <f t="shared" ref="CE62:DJ62" si="82">+CE61*CE$18</f>
        <v>166666.66666666669</v>
      </c>
      <c r="CF62" s="80">
        <f t="shared" si="82"/>
        <v>166666.66666666669</v>
      </c>
      <c r="CG62" s="80">
        <f t="shared" si="82"/>
        <v>166666.66666666669</v>
      </c>
      <c r="CH62" s="80">
        <f t="shared" si="82"/>
        <v>166666.66666666669</v>
      </c>
      <c r="CI62" s="80">
        <f t="shared" si="82"/>
        <v>166666.66666666669</v>
      </c>
      <c r="CJ62" s="80">
        <f t="shared" si="82"/>
        <v>166666.66666666669</v>
      </c>
      <c r="CK62" s="80">
        <f t="shared" si="82"/>
        <v>166666.66666666669</v>
      </c>
      <c r="CL62" s="80">
        <f t="shared" si="82"/>
        <v>166666.66666666669</v>
      </c>
      <c r="CM62" s="80" t="e">
        <f ca="1">+CM61*INDIRECT(#REF!)</f>
        <v>#REF!</v>
      </c>
      <c r="CN62" s="80" t="e">
        <f ca="1">+CN61*INDIRECT(#REF!)</f>
        <v>#REF!</v>
      </c>
      <c r="CO62" s="80" t="e">
        <f t="shared" ref="CO62:DL62" si="83">+CO61*CO$18</f>
        <v>#N/A</v>
      </c>
      <c r="CP62" s="80" t="e">
        <f t="shared" si="83"/>
        <v>#N/A</v>
      </c>
      <c r="CQ62" s="80" t="e">
        <f t="shared" si="83"/>
        <v>#N/A</v>
      </c>
      <c r="CR62" s="80" t="e">
        <f t="shared" si="83"/>
        <v>#N/A</v>
      </c>
      <c r="CS62" s="80" t="e">
        <f t="shared" si="83"/>
        <v>#N/A</v>
      </c>
      <c r="CT62" s="80" t="e">
        <f t="shared" si="83"/>
        <v>#N/A</v>
      </c>
      <c r="CU62" s="80" t="e">
        <f t="shared" si="83"/>
        <v>#N/A</v>
      </c>
      <c r="CV62" s="80" t="e">
        <f t="shared" si="83"/>
        <v>#N/A</v>
      </c>
      <c r="CW62" s="80" t="e">
        <f t="shared" si="83"/>
        <v>#N/A</v>
      </c>
      <c r="CX62" s="80" t="e">
        <f t="shared" si="83"/>
        <v>#N/A</v>
      </c>
      <c r="CY62" s="80" t="e">
        <f t="shared" si="83"/>
        <v>#N/A</v>
      </c>
      <c r="CZ62" s="80" t="e">
        <f t="shared" si="83"/>
        <v>#N/A</v>
      </c>
      <c r="DA62" s="80" t="e">
        <f t="shared" si="83"/>
        <v>#N/A</v>
      </c>
      <c r="DB62" s="80" t="e">
        <f t="shared" si="83"/>
        <v>#N/A</v>
      </c>
      <c r="DC62" s="80" t="e">
        <f t="shared" si="83"/>
        <v>#N/A</v>
      </c>
      <c r="DD62" s="80" t="e">
        <f t="shared" si="83"/>
        <v>#N/A</v>
      </c>
      <c r="DE62" s="80" t="e">
        <f t="shared" si="83"/>
        <v>#N/A</v>
      </c>
      <c r="DF62" s="80" t="e">
        <f t="shared" si="83"/>
        <v>#N/A</v>
      </c>
      <c r="DG62" s="80" t="e">
        <f t="shared" si="83"/>
        <v>#N/A</v>
      </c>
      <c r="DH62" s="80" t="e">
        <f t="shared" si="83"/>
        <v>#N/A</v>
      </c>
      <c r="DI62" s="80" t="e">
        <f t="shared" si="83"/>
        <v>#N/A</v>
      </c>
      <c r="DJ62" s="80" t="e">
        <f t="shared" si="83"/>
        <v>#N/A</v>
      </c>
      <c r="DK62" s="80" t="e">
        <f t="shared" si="83"/>
        <v>#N/A</v>
      </c>
      <c r="DL62" s="80" t="e">
        <f t="shared" si="83"/>
        <v>#N/A</v>
      </c>
    </row>
    <row r="63" spans="1:116" x14ac:dyDescent="0.4">
      <c r="C63" t="s">
        <v>236</v>
      </c>
      <c r="D63" t="s">
        <v>867</v>
      </c>
      <c r="E63" t="str">
        <f t="shared" si="62"/>
        <v>63 DTERMY-S</v>
      </c>
      <c r="G63" s="337" t="s">
        <v>860</v>
      </c>
      <c r="K63" s="138">
        <f t="shared" ref="K63:P63" ca="1" si="84">SUMIF($3:$3,K$2,63:63)</f>
        <v>-751000.00000000023</v>
      </c>
      <c r="L63" s="138">
        <f t="shared" ca="1" si="84"/>
        <v>-1750000.0000000007</v>
      </c>
      <c r="M63" s="138">
        <f t="shared" ca="1" si="84"/>
        <v>-2000000.0000000007</v>
      </c>
      <c r="N63" s="138">
        <f t="shared" ca="1" si="84"/>
        <v>-2000000.0000000007</v>
      </c>
      <c r="O63" s="138">
        <f t="shared" ca="1" si="84"/>
        <v>-2000000.0000000007</v>
      </c>
      <c r="P63" s="138">
        <f t="shared" ca="1" si="84"/>
        <v>-2000000.0000000007</v>
      </c>
      <c r="R63" s="225"/>
      <c r="S63" s="226">
        <f ca="1">-IF(COUNT($R62:S62)&lt;$H54,0,OFFSET(S62,0,-$H54+1))-$J$2088*(COUNT(R62:$S62)=($H54-$H55+1))</f>
        <v>0</v>
      </c>
      <c r="T63" s="226">
        <f ca="1">-IF(COUNT($R62:T62)&lt;$H54,0,OFFSET(T62,0,-$H54+1))-$J$2088*(COUNT(S62:$S62)=($H54-$H55+1))</f>
        <v>0</v>
      </c>
      <c r="U63" s="226">
        <f ca="1">-IF(COUNT($R62:U62)&lt;$H54,0,OFFSET(U62,0,-$H54+1))-$J$2088*(COUNT($S62:T62)=($H54-$H55+1))</f>
        <v>-1000</v>
      </c>
      <c r="V63" s="226">
        <f ca="1">-IF(COUNT($R62:V62)&lt;$H54,0,OFFSET(V62,0,-$H54+1))-$J$2088*(COUNT($S62:U62)=($H54-$H55+1))</f>
        <v>-83333.333333333343</v>
      </c>
      <c r="W63" s="226">
        <f ca="1">-IF(COUNT($R62:W62)&lt;$H54,0,OFFSET(W62,0,-$H54+1))-$J$2088*(COUNT($S62:V62)=($H54-$H55+1))</f>
        <v>-83333.333333333343</v>
      </c>
      <c r="X63" s="226">
        <f ca="1">-IF(COUNT($R62:X62)&lt;$H54,0,OFFSET(X62,0,-$H54+1))-$J$2088*(COUNT($S62:W62)=($H54-$H55+1))</f>
        <v>-83333.333333333343</v>
      </c>
      <c r="Y63" s="226">
        <f ca="1">-IF(COUNT($R62:Y62)&lt;$H54,0,OFFSET(Y62,0,-$H54+1))-$J$2088*(COUNT($S62:X62)=($H54-$H55+1))</f>
        <v>-83333.333333333343</v>
      </c>
      <c r="Z63" s="226">
        <f ca="1">-IF(COUNT($R62:Z62)&lt;$H54,0,OFFSET(Z62,0,-$H54+1))-$J$2088*(COUNT($S62:Y62)=($H54-$H55+1))</f>
        <v>-83333.333333333343</v>
      </c>
      <c r="AA63" s="226">
        <f ca="1">-IF(COUNT($R62:AA62)&lt;$H54,0,OFFSET(AA62,0,-$H54+1))-$J$2088*(COUNT($S62:Z62)=($H54-$H55+1))</f>
        <v>-83333.333333333343</v>
      </c>
      <c r="AB63" s="226">
        <f ca="1">-IF(COUNT($R62:AB62)&lt;$H54,0,OFFSET(AB62,0,-$H54+1))-$J$2088*(COUNT($S62:AA62)=($H54-$H55+1))</f>
        <v>-83333.333333333343</v>
      </c>
      <c r="AC63" s="226">
        <f ca="1">-IF(COUNT($R62:AC62)&lt;$H54,0,OFFSET(AC62,0,-$H54+1))-$J$2088*(COUNT($S62:AB62)=($H54-$H55+1))</f>
        <v>-83333.333333333343</v>
      </c>
      <c r="AD63" s="226">
        <f ca="1">-IF(COUNT($R62:AD62)&lt;$H54,0,OFFSET(AD62,0,-$H54+1))-$J$2088*(COUNT($S62:AC62)=($H54-$H55+1))</f>
        <v>-83333.333333333343</v>
      </c>
      <c r="AE63" s="226">
        <f ca="1">-IF(COUNT($R62:AE62)&lt;$H54,0,OFFSET(AE62,0,-$H54+1))-$J$2088*(COUNT($S62:AD62)=($H54-$H55+1))</f>
        <v>-83333.333333333343</v>
      </c>
      <c r="AF63" s="226">
        <f ca="1">-IF(COUNT($R62:AF62)&lt;$H54,0,OFFSET(AF62,0,-$H54+1))-$J$2088*(COUNT($S62:AE62)=($H54-$H55+1))</f>
        <v>-83333.333333333343</v>
      </c>
      <c r="AG63" s="226">
        <f ca="1">-IF(COUNT($R62:AG62)&lt;$H54,0,OFFSET(AG62,0,-$H54+1))-$J$2088*(COUNT($S62:AF62)=($H54-$H55+1))</f>
        <v>-83333.333333333343</v>
      </c>
      <c r="AH63" s="226">
        <f ca="1">-IF(COUNT($R62:AH62)&lt;$H54,0,OFFSET(AH62,0,-$H54+1))-$J$2088*(COUNT($S62:AG62)=($H54-$H55+1))</f>
        <v>-166666.66666666669</v>
      </c>
      <c r="AI63" s="226">
        <f ca="1">-IF(COUNT($R62:AI62)&lt;$H54,0,OFFSET(AI62,0,-$H54+1))-$J$2088*(COUNT($S62:AH62)=($H54-$H55+1))</f>
        <v>-166666.66666666669</v>
      </c>
      <c r="AJ63" s="226">
        <f ca="1">-IF(COUNT($R62:AJ62)&lt;$H54,0,OFFSET(AJ62,0,-$H54+1))-$J$2088*(COUNT($S62:AI62)=($H54-$H55+1))</f>
        <v>-166666.66666666669</v>
      </c>
      <c r="AK63" s="226">
        <f ca="1">-IF(COUNT($R62:AK62)&lt;$H54,0,OFFSET(AK62,0,-$H54+1))-$J$2088*(COUNT($S62:AJ62)=($H54-$H55+1))</f>
        <v>-166666.66666666669</v>
      </c>
      <c r="AL63" s="226">
        <f ca="1">-IF(COUNT($R62:AL62)&lt;$H54,0,OFFSET(AL62,0,-$H54+1))-$J$2088*(COUNT($S62:AK62)=($H54-$H55+1))</f>
        <v>-166666.66666666669</v>
      </c>
      <c r="AM63" s="226">
        <f ca="1">-IF(COUNT($R62:AM62)&lt;$H54,0,OFFSET(AM62,0,-$H54+1))-$J$2088*(COUNT($S62:AL62)=($H54-$H55+1))</f>
        <v>-166666.66666666669</v>
      </c>
      <c r="AN63" s="226">
        <f ca="1">-IF(COUNT($R62:AN62)&lt;$H54,0,OFFSET(AN62,0,-$H54+1))-$J$2088*(COUNT($S62:AM62)=($H54-$H55+1))</f>
        <v>-166666.66666666669</v>
      </c>
      <c r="AO63" s="226">
        <f ca="1">-IF(COUNT($R62:AO62)&lt;$H54,0,OFFSET(AO62,0,-$H54+1))-$J$2088*(COUNT($S62:AN62)=($H54-$H55+1))</f>
        <v>-166666.66666666669</v>
      </c>
      <c r="AP63" s="226">
        <f ca="1">-IF(COUNT($R62:AP62)&lt;$H54,0,OFFSET(AP62,0,-$H54+1))-$J$2088*(COUNT($S62:AO62)=($H54-$H55+1))</f>
        <v>-166666.66666666669</v>
      </c>
      <c r="AQ63" s="226">
        <f ca="1">-IF(COUNT($R62:AQ62)&lt;$H54,0,OFFSET(AQ62,0,-$H54+1))-$J$2088*(COUNT($S62:AP62)=($H54-$H55+1))</f>
        <v>-166666.66666666669</v>
      </c>
      <c r="AR63" s="226">
        <f ca="1">-IF(COUNT($R62:AR62)&lt;$H54,0,OFFSET(AR62,0,-$H54+1))-$J$2088*(COUNT($S62:AQ62)=($H54-$H55+1))</f>
        <v>-166666.66666666669</v>
      </c>
      <c r="AS63" s="226">
        <f ca="1">-IF(COUNT($R62:AS62)&lt;$H54,0,OFFSET(AS62,0,-$H54+1))-$J$2088*(COUNT($S62:AR62)=($H54-$H55+1))</f>
        <v>-166666.66666666669</v>
      </c>
      <c r="AT63" s="226">
        <f ca="1">-IF(COUNT($R62:AT62)&lt;$H54,0,OFFSET(AT62,0,-$H54+1))-$J$2088*(COUNT($S62:AS62)=($H54-$H55+1))</f>
        <v>-166666.66666666669</v>
      </c>
      <c r="AU63" s="226">
        <f ca="1">-IF(COUNT($R62:AU62)&lt;$H54,0,OFFSET(AU62,0,-$H54+1))-$J$2088*(COUNT($S62:AT62)=($H54-$H55+1))</f>
        <v>-166666.66666666669</v>
      </c>
      <c r="AV63" s="226">
        <f ca="1">-IF(COUNT($R62:AV62)&lt;$H54,0,OFFSET(AV62,0,-$H54+1))-$J$2088*(COUNT($S62:AU62)=($H54-$H55+1))</f>
        <v>-166666.66666666669</v>
      </c>
      <c r="AW63" s="226">
        <f ca="1">-IF(COUNT($R62:AW62)&lt;$H54,0,OFFSET(AW62,0,-$H54+1))-$J$2088*(COUNT($S62:AV62)=($H54-$H55+1))</f>
        <v>-166666.66666666669</v>
      </c>
      <c r="AX63" s="226">
        <f ca="1">-IF(COUNT($R62:AX62)&lt;$H54,0,OFFSET(AX62,0,-$H54+1))-$J$2088*(COUNT($S62:AW62)=($H54-$H55+1))</f>
        <v>-166666.66666666669</v>
      </c>
      <c r="AY63" s="226">
        <f ca="1">-IF(COUNT($R62:AY62)&lt;$H54,0,OFFSET(AY62,0,-$H54+1))-$J$2088*(COUNT($S62:AX62)=($H54-$H55+1))</f>
        <v>-166666.66666666669</v>
      </c>
      <c r="AZ63" s="226">
        <f ca="1">-IF(COUNT($R62:AZ62)&lt;$H54,0,OFFSET(AZ62,0,-$H54+1))-$J$2088*(COUNT($S62:AY62)=($H54-$H55+1))</f>
        <v>-166666.66666666669</v>
      </c>
      <c r="BA63" s="226">
        <f ca="1">-IF(COUNT($R62:BA62)&lt;$H54,0,OFFSET(BA62,0,-$H54+1))-$J$2088*(COUNT($S62:AZ62)=($H54-$H55+1))</f>
        <v>-166666.66666666669</v>
      </c>
      <c r="BB63" s="226">
        <f ca="1">-IF(COUNT($R62:BB62)&lt;$H54,0,OFFSET(BB62,0,-$H54+1))-$J$2088*(COUNT($S62:BA62)=($H54-$H55+1))</f>
        <v>-166666.66666666669</v>
      </c>
      <c r="BC63" s="226">
        <f ca="1">-IF(COUNT($R62:BC62)&lt;$H54,0,OFFSET(BC62,0,-$H54+1))-$J$2088*(COUNT($S62:BB62)=($H54-$H55+1))</f>
        <v>-166666.66666666669</v>
      </c>
      <c r="BD63" s="226">
        <f ca="1">-IF(COUNT($R62:BD62)&lt;$H54,0,OFFSET(BD62,0,-$H54+1))-$J$2088*(COUNT($S62:BC62)=($H54-$H55+1))</f>
        <v>-166666.66666666669</v>
      </c>
      <c r="BE63" s="226">
        <f ca="1">-IF(COUNT($R62:BE62)&lt;$H54,0,OFFSET(BE62,0,-$H54+1))-$J$2088*(COUNT($S62:BD62)=($H54-$H55+1))</f>
        <v>-166666.66666666669</v>
      </c>
      <c r="BF63" s="226">
        <f ca="1">-IF(COUNT($R62:BF62)&lt;$H54,0,OFFSET(BF62,0,-$H54+1))-$J$2088*(COUNT($S62:BE62)=($H54-$H55+1))</f>
        <v>-166666.66666666669</v>
      </c>
      <c r="BG63" s="226">
        <f ca="1">-IF(COUNT($R62:BG62)&lt;$H54,0,OFFSET(BG62,0,-$H54+1))-$J$2088*(COUNT($S62:BF62)=($H54-$H55+1))</f>
        <v>-166666.66666666669</v>
      </c>
      <c r="BH63" s="226">
        <f ca="1">-IF(COUNT($R62:BH62)&lt;$H54,0,OFFSET(BH62,0,-$H54+1))-$J$2088*(COUNT($S62:BG62)=($H54-$H55+1))</f>
        <v>-166666.66666666669</v>
      </c>
      <c r="BI63" s="226">
        <f ca="1">-IF(COUNT($R62:BI62)&lt;$H54,0,OFFSET(BI62,0,-$H54+1))-$J$2088*(COUNT($S62:BH62)=($H54-$H55+1))</f>
        <v>-166666.66666666669</v>
      </c>
      <c r="BJ63" s="226">
        <f ca="1">-IF(COUNT($R62:BJ62)&lt;$H54,0,OFFSET(BJ62,0,-$H54+1))-$J$2088*(COUNT($S62:BI62)=($H54-$H55+1))</f>
        <v>-166666.66666666669</v>
      </c>
      <c r="BK63" s="226">
        <f ca="1">-IF(COUNT($R62:BK62)&lt;$H54,0,OFFSET(BK62,0,-$H54+1))-$J$2088*(COUNT($S62:BJ62)=($H54-$H55+1))</f>
        <v>-166666.66666666669</v>
      </c>
      <c r="BL63" s="226">
        <f ca="1">-IF(COUNT($R62:BL62)&lt;$H54,0,OFFSET(BL62,0,-$H54+1))-$J$2088*(COUNT($S62:BK62)=($H54-$H55+1))</f>
        <v>-166666.66666666669</v>
      </c>
      <c r="BM63" s="226">
        <f ca="1">-IF(COUNT($R62:BM62)&lt;$H54,0,OFFSET(BM62,0,-$H54+1))-$J$2088*(COUNT($S62:BL62)=($H54-$H55+1))</f>
        <v>-166666.66666666669</v>
      </c>
      <c r="BN63" s="226">
        <f ca="1">-IF(COUNT($R62:BN62)&lt;$H54,0,OFFSET(BN62,0,-$H54+1))-$J$2088*(COUNT($S62:BM62)=($H54-$H55+1))</f>
        <v>-166666.66666666669</v>
      </c>
      <c r="BO63" s="226">
        <f ca="1">-IF(COUNT($R62:BO62)&lt;$H54,0,OFFSET(BO62,0,-$H54+1))-$J$2088*(COUNT($S62:BN62)=($H54-$H55+1))</f>
        <v>-166666.66666666669</v>
      </c>
      <c r="BP63" s="226">
        <f ca="1">-IF(COUNT($R62:BP62)&lt;$H54,0,OFFSET(BP62,0,-$H54+1))-$J$2088*(COUNT($S62:BO62)=($H54-$H55+1))</f>
        <v>-166666.66666666669</v>
      </c>
      <c r="BQ63" s="226">
        <f ca="1">-IF(COUNT($R62:BQ62)&lt;$H54,0,OFFSET(BQ62,0,-$H54+1))-$J$2088*(COUNT($S62:BP62)=($H54-$H55+1))</f>
        <v>-166666.66666666669</v>
      </c>
      <c r="BR63" s="226">
        <f ca="1">-IF(COUNT($R62:BR62)&lt;$H54,0,OFFSET(BR62,0,-$H54+1))-$J$2088*(COUNT($S62:BQ62)=($H54-$H55+1))</f>
        <v>-166666.66666666669</v>
      </c>
      <c r="BS63" s="226">
        <f ca="1">-IF(COUNT($R62:BS62)&lt;$H54,0,OFFSET(BS62,0,-$H54+1))-$J$2088*(COUNT($S62:BR62)=($H54-$H55+1))</f>
        <v>-166666.66666666669</v>
      </c>
      <c r="BT63" s="226">
        <f ca="1">-IF(COUNT($R62:BT62)&lt;$H54,0,OFFSET(BT62,0,-$H54+1))-$J$2088*(COUNT($S62:BS62)=($H54-$H55+1))</f>
        <v>-166666.66666666669</v>
      </c>
      <c r="BU63" s="226">
        <f ca="1">-IF(COUNT($R62:BU62)&lt;$H54,0,OFFSET(BU62,0,-$H54+1))-$J$2088*(COUNT($S62:BT62)=($H54-$H55+1))</f>
        <v>-166666.66666666669</v>
      </c>
      <c r="BV63" s="226">
        <f ca="1">-IF(COUNT($R62:BV62)&lt;$H54,0,OFFSET(BV62,0,-$H54+1))-$J$2088*(COUNT($S62:BU62)=($H54-$H55+1))</f>
        <v>-166666.66666666669</v>
      </c>
      <c r="BW63" s="226">
        <f ca="1">-IF(COUNT($R62:BW62)&lt;$H54,0,OFFSET(BW62,0,-$H54+1))-$J$2088*(COUNT($S62:BV62)=($H54-$H55+1))</f>
        <v>-166666.66666666669</v>
      </c>
      <c r="BX63" s="226">
        <f ca="1">-IF(COUNT($R62:BX62)&lt;$H54,0,OFFSET(BX62,0,-$H54+1))-$J$2088*(COUNT($S62:BW62)=($H54-$H55+1))</f>
        <v>-166666.66666666669</v>
      </c>
      <c r="BY63" s="226">
        <f ca="1">-IF(COUNT($R62:BY62)&lt;$H54,0,OFFSET(BY62,0,-$H54+1))-$J$2088*(COUNT($S62:BX62)=($H54-$H55+1))</f>
        <v>-166666.66666666669</v>
      </c>
      <c r="BZ63" s="226">
        <f ca="1">-IF(COUNT($R62:BZ62)&lt;$H54,0,OFFSET(BZ62,0,-$H54+1))-$J$2088*(COUNT($S62:BY62)=($H54-$H55+1))</f>
        <v>-166666.66666666669</v>
      </c>
      <c r="CA63" s="226">
        <f ca="1">-IF(COUNT($R62:CA62)&lt;$H54,0,OFFSET(CA62,0,-$H54+1))-$J$2088*(COUNT($S62:BZ62)=($H54-$H55+1))</f>
        <v>-166666.66666666669</v>
      </c>
      <c r="CB63" s="226">
        <f ca="1">-IF(COUNT($R62:CB62)&lt;$H54,0,OFFSET(CB62,0,-$H54+1))-$J$2088*(COUNT($S62:CA62)=($H54-$H55+1))</f>
        <v>-166666.66666666669</v>
      </c>
      <c r="CC63" s="226">
        <f ca="1">-IF(COUNT($R62:CC62)&lt;$H54,0,OFFSET(CC62,0,-$H54+1))-$J$2088*(COUNT($S62:CB62)=($H54-$H55+1))</f>
        <v>-166666.66666666669</v>
      </c>
      <c r="CD63" s="226">
        <f ca="1">-IF(COUNT($R62:CD62)&lt;$H54,0,OFFSET(CD62,0,-$H54+1))-$J$2088*(COUNT($S62:CC62)=($H54-$H55+1))</f>
        <v>-166666.66666666669</v>
      </c>
      <c r="CE63" s="226">
        <f ca="1">-IF(COUNT($R62:CE62)&lt;$H54,0,OFFSET(CE62,0,-$H54+1))-$J$2088*(COUNT($S62:CD62)=($H54-$H55+1))</f>
        <v>-166666.66666666669</v>
      </c>
      <c r="CF63" s="226">
        <f ca="1">-IF(COUNT($R62:CF62)&lt;$H54,0,OFFSET(CF62,0,-$H54+1))-$J$2088*(COUNT($S62:CE62)=($H54-$H55+1))</f>
        <v>-166666.66666666669</v>
      </c>
      <c r="CG63" s="226">
        <f ca="1">-IF(COUNT($R62:CG62)&lt;$H54,0,OFFSET(CG62,0,-$H54+1))-$J$2088*(COUNT($S62:CF62)=($H54-$H55+1))</f>
        <v>-166666.66666666669</v>
      </c>
      <c r="CH63" s="226">
        <f ca="1">-IF(COUNT($R62:CH62)&lt;$H54,0,OFFSET(CH62,0,-$H54+1))-$J$2088*(COUNT($S62:CG62)=($H54-$H55+1))</f>
        <v>-166666.66666666669</v>
      </c>
      <c r="CI63" s="226">
        <f ca="1">-IF(COUNT($R62:CI62)&lt;$H54,0,OFFSET(CI62,0,-$H54+1))-$J$2088*(COUNT($S62:CH62)=($H54-$H55+1))</f>
        <v>-166666.66666666669</v>
      </c>
      <c r="CJ63" s="226">
        <f ca="1">-IF(COUNT($R62:CJ62)&lt;$H54,0,OFFSET(CJ62,0,-$H54+1))-$J$2088*(COUNT($S62:CI62)=($H54-$H55+1))</f>
        <v>-166666.66666666669</v>
      </c>
      <c r="CK63" s="226">
        <f ca="1">-IF(COUNT($R62:CK62)&lt;$H54,0,OFFSET(CK62,0,-$H54+1))-$J$2088*(COUNT($S62:CJ62)=($H54-$H55+1))</f>
        <v>-166666.66666666669</v>
      </c>
      <c r="CL63" s="226">
        <f ca="1">-IF(COUNT($R62:CL62)&lt;$H54,0,OFFSET(CL62,0,-$H54+1))-$J$2088*(COUNT($S62:CK62)=($H54-$H55+1))</f>
        <v>-166666.66666666669</v>
      </c>
      <c r="CM63" s="225"/>
      <c r="CN63" s="321"/>
      <c r="CO63" s="226">
        <f ca="1">-IF(COUNT($R62:CO62)&lt;$H54,0,OFFSET(CO62,0,-$H54+1))-$J$2088*(COUNT($S62:CN62)=($H54-$H55+1))</f>
        <v>-166666.66666666669</v>
      </c>
      <c r="CP63" s="226" t="e">
        <f ca="1">-IF(COUNT($R62:CP62)&lt;$H54,0,OFFSET(CP62,0,-$H54+1))-$J$2088*(COUNT($S62:CO62)=($H54-$H55+1))</f>
        <v>#REF!</v>
      </c>
      <c r="CQ63" s="226" t="e">
        <f ca="1">-IF(COUNT($R62:CQ62)&lt;$H54,0,OFFSET(CQ62,0,-$H54+1))-$J$2088*(COUNT($S62:CP62)=($H54-$H55+1))</f>
        <v>#REF!</v>
      </c>
      <c r="CR63" s="226" t="e">
        <f ca="1">-IF(COUNT($R62:CR62)&lt;$H54,0,OFFSET(CR62,0,-$H54+1))-$J$2088*(COUNT($S62:CQ62)=($H54-$H55+1))</f>
        <v>#N/A</v>
      </c>
      <c r="CS63" s="226" t="e">
        <f ca="1">-IF(COUNT($R62:CS62)&lt;$H54,0,OFFSET(CS62,0,-$H54+1))-$J$2088*(COUNT($S62:CR62)=($H54-$H55+1))</f>
        <v>#N/A</v>
      </c>
      <c r="CT63" s="226" t="e">
        <f ca="1">-IF(COUNT($R62:CT62)&lt;$H54,0,OFFSET(CT62,0,-$H54+1))-$J$2088*(COUNT($S62:CS62)=($H54-$H55+1))</f>
        <v>#N/A</v>
      </c>
      <c r="CU63" s="226" t="e">
        <f ca="1">-IF(COUNT($R62:CU62)&lt;$H54,0,OFFSET(CU62,0,-$H54+1))-$J$2088*(COUNT($S62:CT62)=($H54-$H55+1))</f>
        <v>#N/A</v>
      </c>
      <c r="CV63" s="226" t="e">
        <f ca="1">-IF(COUNT($R62:CV62)&lt;$H54,0,OFFSET(CV62,0,-$H54+1))-$J$2088*(COUNT($S62:CU62)=($H54-$H55+1))</f>
        <v>#N/A</v>
      </c>
      <c r="CW63" s="226" t="e">
        <f ca="1">-IF(COUNT($R62:CW62)&lt;$H54,0,OFFSET(CW62,0,-$H54+1))-$J$2088*(COUNT($S62:CV62)=($H54-$H55+1))</f>
        <v>#N/A</v>
      </c>
      <c r="CX63" s="226" t="e">
        <f ca="1">-IF(COUNT($R62:CX62)&lt;$H54,0,OFFSET(CX62,0,-$H54+1))-$J$2088*(COUNT($S62:CW62)=($H54-$H55+1))</f>
        <v>#N/A</v>
      </c>
      <c r="CY63" s="226" t="e">
        <f ca="1">-IF(COUNT($R62:CY62)&lt;$H54,0,OFFSET(CY62,0,-$H54+1))-$J$2088*(COUNT($S62:CX62)=($H54-$H55+1))</f>
        <v>#N/A</v>
      </c>
      <c r="CZ63" s="226" t="e">
        <f ca="1">-IF(COUNT($R62:CZ62)&lt;$H54,0,OFFSET(CZ62,0,-$H54+1))-$J$2088*(COUNT($S62:CY62)=($H54-$H55+1))</f>
        <v>#N/A</v>
      </c>
      <c r="DA63" s="226" t="e">
        <f ca="1">-IF(COUNT($R62:DA62)&lt;$H54,0,OFFSET(DA62,0,-$H54+1))-$J$2088*(COUNT($S62:CZ62)=($H54-$H55+1))</f>
        <v>#N/A</v>
      </c>
      <c r="DB63" s="226" t="e">
        <f ca="1">-IF(COUNT($R62:DB62)&lt;$H54,0,OFFSET(DB62,0,-$H54+1))-$J$2088*(COUNT($S62:DA62)=($H54-$H55+1))</f>
        <v>#N/A</v>
      </c>
      <c r="DC63" s="226" t="e">
        <f ca="1">-IF(COUNT($R62:DC62)&lt;$H54,0,OFFSET(DC62,0,-$H54+1))-$J$2088*(COUNT($S62:DB62)=($H54-$H55+1))</f>
        <v>#N/A</v>
      </c>
      <c r="DD63" s="226" t="e">
        <f ca="1">-IF(COUNT($R62:DD62)&lt;$H54,0,OFFSET(DD62,0,-$H54+1))-$J$2088*(COUNT($S62:DC62)=($H54-$H55+1))</f>
        <v>#N/A</v>
      </c>
      <c r="DE63" s="226" t="e">
        <f ca="1">-IF(COUNT($R62:DE62)&lt;$H54,0,OFFSET(DE62,0,-$H54+1))-$J$2088*(COUNT($S62:DD62)=($H54-$H55+1))</f>
        <v>#N/A</v>
      </c>
      <c r="DF63" s="226" t="e">
        <f ca="1">-IF(COUNT($R62:DF62)&lt;$H54,0,OFFSET(DF62,0,-$H54+1))-$J$2088*(COUNT($S62:DE62)=($H54-$H55+1))</f>
        <v>#N/A</v>
      </c>
      <c r="DG63" s="226" t="e">
        <f ca="1">-IF(COUNT($R62:DG62)&lt;$H54,0,OFFSET(DG62,0,-$H54+1))-$J$2088*(COUNT($S62:DF62)=($H54-$H55+1))</f>
        <v>#N/A</v>
      </c>
      <c r="DH63" s="226" t="e">
        <f ca="1">-IF(COUNT($R62:DH62)&lt;$H54,0,OFFSET(DH62,0,-$H54+1))-$J$2088*(COUNT($S62:DG62)=($H54-$H55+1))</f>
        <v>#N/A</v>
      </c>
      <c r="DI63" s="226" t="e">
        <f ca="1">-IF(COUNT($R62:DI62)&lt;$H54,0,OFFSET(DI62,0,-$H54+1))-$J$2088*(COUNT($S62:DH62)=($H54-$H55+1))</f>
        <v>#N/A</v>
      </c>
      <c r="DJ63" s="226" t="e">
        <f ca="1">-IF(COUNT($R62:DJ62)&lt;$H54,0,OFFSET(DJ62,0,-$H54+1))-$J$2088*(COUNT($S62:DI62)=($H54-$H55+1))</f>
        <v>#N/A</v>
      </c>
      <c r="DK63" s="226" t="e">
        <f ca="1">-IF(COUNT($R62:DK62)&lt;$H54,0,OFFSET(DK62,0,-$H54+1))-$J$2088*(COUNT($S62:DJ62)=($H54-$H55+1))</f>
        <v>#N/A</v>
      </c>
      <c r="DL63" s="226" t="e">
        <f ca="1">-IF(COUNT($R62:DL62)&lt;$H54,0,OFFSET(DL62,0,-$H54+1))-$J$2088*(COUNT($S62:DK62)=($H54-$H55+1))</f>
        <v>#N/A</v>
      </c>
    </row>
    <row r="64" spans="1:116" x14ac:dyDescent="0.4">
      <c r="C64" t="s">
        <v>237</v>
      </c>
      <c r="D64" t="s">
        <v>867</v>
      </c>
      <c r="E64" t="str">
        <f t="shared" si="62"/>
        <v>64 DTERMY-S</v>
      </c>
      <c r="G64" s="294" t="s">
        <v>855</v>
      </c>
      <c r="I64" s="80"/>
      <c r="J64" s="80"/>
      <c r="K64" s="33">
        <f t="shared" ref="K64:P64" ca="1" si="85">SUMIF($4:$4,K$2,64:64)</f>
        <v>250000.00000000003</v>
      </c>
      <c r="L64" s="33">
        <f t="shared" ca="1" si="85"/>
        <v>500000.00000000006</v>
      </c>
      <c r="M64" s="33">
        <f t="shared" ca="1" si="85"/>
        <v>500000.00000000006</v>
      </c>
      <c r="N64" s="33">
        <f t="shared" ca="1" si="85"/>
        <v>500000.00000000006</v>
      </c>
      <c r="O64" s="33">
        <f t="shared" ca="1" si="85"/>
        <v>500000.00000000006</v>
      </c>
      <c r="P64" s="33">
        <f t="shared" ca="1" si="85"/>
        <v>500000.00000000006</v>
      </c>
      <c r="R64" s="93">
        <f t="shared" ref="R64:AW64" si="86">+SUM(R60,R62:R63)</f>
        <v>1000</v>
      </c>
      <c r="S64" s="93">
        <f t="shared" ca="1" si="86"/>
        <v>84333.333333333343</v>
      </c>
      <c r="T64" s="93">
        <f t="shared" ca="1" si="86"/>
        <v>167666.66666666669</v>
      </c>
      <c r="U64" s="93">
        <f t="shared" ca="1" si="86"/>
        <v>250000.00000000003</v>
      </c>
      <c r="V64" s="93">
        <f t="shared" ca="1" si="86"/>
        <v>250000.00000000003</v>
      </c>
      <c r="W64" s="93">
        <f t="shared" ca="1" si="86"/>
        <v>250000.00000000003</v>
      </c>
      <c r="X64" s="93">
        <f t="shared" ca="1" si="86"/>
        <v>250000.00000000003</v>
      </c>
      <c r="Y64" s="93">
        <f t="shared" ca="1" si="86"/>
        <v>250000.00000000003</v>
      </c>
      <c r="Z64" s="93">
        <f t="shared" ca="1" si="86"/>
        <v>250000.00000000003</v>
      </c>
      <c r="AA64" s="93">
        <f t="shared" ca="1" si="86"/>
        <v>250000.00000000003</v>
      </c>
      <c r="AB64" s="93">
        <f t="shared" ca="1" si="86"/>
        <v>250000.00000000003</v>
      </c>
      <c r="AC64" s="93">
        <f t="shared" ca="1" si="86"/>
        <v>250000.00000000003</v>
      </c>
      <c r="AD64" s="93">
        <f t="shared" ca="1" si="86"/>
        <v>250000.00000000003</v>
      </c>
      <c r="AE64" s="93">
        <f t="shared" ca="1" si="86"/>
        <v>333333.33333333337</v>
      </c>
      <c r="AF64" s="93">
        <f t="shared" ca="1" si="86"/>
        <v>416666.66666666674</v>
      </c>
      <c r="AG64" s="93">
        <f t="shared" ca="1" si="86"/>
        <v>500000.00000000012</v>
      </c>
      <c r="AH64" s="93">
        <f t="shared" ca="1" si="86"/>
        <v>500000.00000000006</v>
      </c>
      <c r="AI64" s="93">
        <f t="shared" ca="1" si="86"/>
        <v>500000.00000000006</v>
      </c>
      <c r="AJ64" s="93">
        <f t="shared" ca="1" si="86"/>
        <v>500000.00000000006</v>
      </c>
      <c r="AK64" s="93">
        <f t="shared" ca="1" si="86"/>
        <v>500000.00000000006</v>
      </c>
      <c r="AL64" s="93">
        <f t="shared" ca="1" si="86"/>
        <v>500000.00000000006</v>
      </c>
      <c r="AM64" s="93">
        <f t="shared" ca="1" si="86"/>
        <v>500000.00000000006</v>
      </c>
      <c r="AN64" s="93">
        <f t="shared" ca="1" si="86"/>
        <v>500000.00000000006</v>
      </c>
      <c r="AO64" s="93">
        <f t="shared" ca="1" si="86"/>
        <v>500000.00000000006</v>
      </c>
      <c r="AP64" s="93">
        <f t="shared" ca="1" si="86"/>
        <v>500000.00000000006</v>
      </c>
      <c r="AQ64" s="93">
        <f t="shared" ca="1" si="86"/>
        <v>500000.00000000006</v>
      </c>
      <c r="AR64" s="93">
        <f t="shared" ca="1" si="86"/>
        <v>500000.00000000006</v>
      </c>
      <c r="AS64" s="93">
        <f t="shared" ca="1" si="86"/>
        <v>500000.00000000006</v>
      </c>
      <c r="AT64" s="93">
        <f t="shared" ca="1" si="86"/>
        <v>500000.00000000006</v>
      </c>
      <c r="AU64" s="93">
        <f t="shared" ca="1" si="86"/>
        <v>500000.00000000006</v>
      </c>
      <c r="AV64" s="93">
        <f t="shared" ca="1" si="86"/>
        <v>500000.00000000006</v>
      </c>
      <c r="AW64" s="93">
        <f t="shared" ca="1" si="86"/>
        <v>500000.00000000006</v>
      </c>
      <c r="AX64" s="93">
        <f t="shared" ref="AX64:CC64" ca="1" si="87">+SUM(AX60,AX62:AX63)</f>
        <v>500000.00000000006</v>
      </c>
      <c r="AY64" s="93">
        <f t="shared" ca="1" si="87"/>
        <v>500000.00000000006</v>
      </c>
      <c r="AZ64" s="93">
        <f t="shared" ca="1" si="87"/>
        <v>500000.00000000006</v>
      </c>
      <c r="BA64" s="93">
        <f t="shared" ca="1" si="87"/>
        <v>500000.00000000006</v>
      </c>
      <c r="BB64" s="93">
        <f t="shared" ca="1" si="87"/>
        <v>500000.00000000006</v>
      </c>
      <c r="BC64" s="93">
        <f t="shared" ca="1" si="87"/>
        <v>500000.00000000006</v>
      </c>
      <c r="BD64" s="93">
        <f t="shared" ca="1" si="87"/>
        <v>500000.00000000006</v>
      </c>
      <c r="BE64" s="93">
        <f t="shared" ca="1" si="87"/>
        <v>500000.00000000006</v>
      </c>
      <c r="BF64" s="93">
        <f t="shared" ca="1" si="87"/>
        <v>500000.00000000006</v>
      </c>
      <c r="BG64" s="93">
        <f t="shared" ca="1" si="87"/>
        <v>500000.00000000006</v>
      </c>
      <c r="BH64" s="93">
        <f t="shared" ca="1" si="87"/>
        <v>500000.00000000006</v>
      </c>
      <c r="BI64" s="93">
        <f t="shared" ca="1" si="87"/>
        <v>500000.00000000006</v>
      </c>
      <c r="BJ64" s="93">
        <f t="shared" ca="1" si="87"/>
        <v>500000.00000000006</v>
      </c>
      <c r="BK64" s="93">
        <f t="shared" ca="1" si="87"/>
        <v>500000.00000000006</v>
      </c>
      <c r="BL64" s="93">
        <f t="shared" ca="1" si="87"/>
        <v>500000.00000000006</v>
      </c>
      <c r="BM64" s="93">
        <f t="shared" ca="1" si="87"/>
        <v>500000.00000000006</v>
      </c>
      <c r="BN64" s="93">
        <f t="shared" ca="1" si="87"/>
        <v>500000.00000000006</v>
      </c>
      <c r="BO64" s="93">
        <f t="shared" ca="1" si="87"/>
        <v>500000.00000000006</v>
      </c>
      <c r="BP64" s="93">
        <f t="shared" ca="1" si="87"/>
        <v>500000.00000000006</v>
      </c>
      <c r="BQ64" s="93">
        <f t="shared" ca="1" si="87"/>
        <v>500000.00000000006</v>
      </c>
      <c r="BR64" s="93">
        <f t="shared" ca="1" si="87"/>
        <v>500000.00000000006</v>
      </c>
      <c r="BS64" s="93">
        <f t="shared" ca="1" si="87"/>
        <v>500000.00000000006</v>
      </c>
      <c r="BT64" s="93">
        <f t="shared" ca="1" si="87"/>
        <v>500000.00000000006</v>
      </c>
      <c r="BU64" s="93">
        <f t="shared" ca="1" si="87"/>
        <v>500000.00000000006</v>
      </c>
      <c r="BV64" s="93">
        <f t="shared" ca="1" si="87"/>
        <v>500000.00000000006</v>
      </c>
      <c r="BW64" s="93">
        <f t="shared" ca="1" si="87"/>
        <v>500000.00000000006</v>
      </c>
      <c r="BX64" s="93">
        <f t="shared" ca="1" si="87"/>
        <v>500000.00000000006</v>
      </c>
      <c r="BY64" s="93">
        <f t="shared" ca="1" si="87"/>
        <v>500000.00000000006</v>
      </c>
      <c r="BZ64" s="93">
        <f t="shared" ca="1" si="87"/>
        <v>500000.00000000006</v>
      </c>
      <c r="CA64" s="93">
        <f t="shared" ca="1" si="87"/>
        <v>500000.00000000006</v>
      </c>
      <c r="CB64" s="93">
        <f t="shared" ca="1" si="87"/>
        <v>500000.00000000006</v>
      </c>
      <c r="CC64" s="93">
        <f t="shared" ca="1" si="87"/>
        <v>500000.00000000006</v>
      </c>
      <c r="CD64" s="93">
        <f t="shared" ref="CD64:DI64" ca="1" si="88">+SUM(CD60,CD62:CD63)</f>
        <v>500000.00000000006</v>
      </c>
      <c r="CE64" s="93">
        <f t="shared" ca="1" si="88"/>
        <v>500000.00000000006</v>
      </c>
      <c r="CF64" s="93">
        <f t="shared" ca="1" si="88"/>
        <v>500000.00000000006</v>
      </c>
      <c r="CG64" s="93">
        <f t="shared" ca="1" si="88"/>
        <v>500000.00000000006</v>
      </c>
      <c r="CH64" s="93">
        <f t="shared" ca="1" si="88"/>
        <v>500000.00000000006</v>
      </c>
      <c r="CI64" s="93">
        <f t="shared" ca="1" si="88"/>
        <v>500000.00000000006</v>
      </c>
      <c r="CJ64" s="93">
        <f t="shared" ca="1" si="88"/>
        <v>500000.00000000006</v>
      </c>
      <c r="CK64" s="93">
        <f t="shared" ca="1" si="88"/>
        <v>500000.00000000006</v>
      </c>
      <c r="CL64" s="93">
        <f t="shared" ca="1" si="88"/>
        <v>500000.00000000006</v>
      </c>
      <c r="CM64" s="93" t="e">
        <f t="shared" ca="1" si="88"/>
        <v>#REF!</v>
      </c>
      <c r="CN64" s="93" t="e">
        <f t="shared" ca="1" si="88"/>
        <v>#REF!</v>
      </c>
      <c r="CO64" s="93" t="e">
        <f t="shared" ca="1" si="88"/>
        <v>#REF!</v>
      </c>
      <c r="CP64" s="93" t="e">
        <f t="shared" ca="1" si="88"/>
        <v>#REF!</v>
      </c>
      <c r="CQ64" s="93" t="e">
        <f t="shared" ca="1" si="88"/>
        <v>#REF!</v>
      </c>
      <c r="CR64" s="93" t="e">
        <f t="shared" ca="1" si="88"/>
        <v>#REF!</v>
      </c>
      <c r="CS64" s="93" t="e">
        <f t="shared" ca="1" si="88"/>
        <v>#REF!</v>
      </c>
      <c r="CT64" s="93" t="e">
        <f t="shared" ca="1" si="88"/>
        <v>#REF!</v>
      </c>
      <c r="CU64" s="93" t="e">
        <f t="shared" ca="1" si="88"/>
        <v>#REF!</v>
      </c>
      <c r="CV64" s="93" t="e">
        <f t="shared" ca="1" si="88"/>
        <v>#REF!</v>
      </c>
      <c r="CW64" s="93" t="e">
        <f t="shared" ca="1" si="88"/>
        <v>#REF!</v>
      </c>
      <c r="CX64" s="93" t="e">
        <f t="shared" ca="1" si="88"/>
        <v>#REF!</v>
      </c>
      <c r="CY64" s="93" t="e">
        <f t="shared" ca="1" si="88"/>
        <v>#REF!</v>
      </c>
      <c r="CZ64" s="93" t="e">
        <f t="shared" ca="1" si="88"/>
        <v>#REF!</v>
      </c>
      <c r="DA64" s="93" t="e">
        <f t="shared" ca="1" si="88"/>
        <v>#REF!</v>
      </c>
      <c r="DB64" s="93" t="e">
        <f t="shared" ca="1" si="88"/>
        <v>#REF!</v>
      </c>
      <c r="DC64" s="93" t="e">
        <f t="shared" ca="1" si="88"/>
        <v>#REF!</v>
      </c>
      <c r="DD64" s="93" t="e">
        <f t="shared" ca="1" si="88"/>
        <v>#REF!</v>
      </c>
      <c r="DE64" s="93" t="e">
        <f t="shared" ca="1" si="88"/>
        <v>#REF!</v>
      </c>
      <c r="DF64" s="93" t="e">
        <f t="shared" ca="1" si="88"/>
        <v>#REF!</v>
      </c>
      <c r="DG64" s="93" t="e">
        <f t="shared" ca="1" si="88"/>
        <v>#REF!</v>
      </c>
      <c r="DH64" s="93" t="e">
        <f t="shared" ca="1" si="88"/>
        <v>#REF!</v>
      </c>
      <c r="DI64" s="93" t="e">
        <f t="shared" ca="1" si="88"/>
        <v>#REF!</v>
      </c>
      <c r="DJ64" s="93" t="e">
        <f t="shared" ref="DJ64:EO64" ca="1" si="89">+SUM(DJ60,DJ62:DJ63)</f>
        <v>#REF!</v>
      </c>
      <c r="DK64" s="93" t="e">
        <f t="shared" ca="1" si="89"/>
        <v>#REF!</v>
      </c>
      <c r="DL64" s="93" t="e">
        <f t="shared" ca="1" si="89"/>
        <v>#REF!</v>
      </c>
    </row>
    <row r="65" spans="1:116" x14ac:dyDescent="0.4">
      <c r="A65" s="98"/>
      <c r="B65" s="59"/>
      <c r="C65" s="59"/>
      <c r="D65" t="s">
        <v>867</v>
      </c>
      <c r="E65" t="str">
        <f t="shared" si="62"/>
        <v>65 DTERMY-S</v>
      </c>
      <c r="G65" s="322"/>
      <c r="R65"/>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row>
    <row r="66" spans="1:116" x14ac:dyDescent="0.4">
      <c r="A66" s="98"/>
      <c r="C66" t="s">
        <v>228</v>
      </c>
      <c r="D66" t="s">
        <v>867</v>
      </c>
      <c r="E66" t="str">
        <f t="shared" si="62"/>
        <v>66 DTERMY-S</v>
      </c>
      <c r="G66" s="294" t="s">
        <v>856</v>
      </c>
      <c r="J66" s="93">
        <f>SUMIF($5:$5,I$2,64:64)</f>
        <v>0</v>
      </c>
      <c r="K66" s="28">
        <f t="shared" ref="K66:P66" ca="1" si="90">SUMIF($3:$3,K$2,66:66)</f>
        <v>-29201.666666666664</v>
      </c>
      <c r="L66" s="28">
        <f t="shared" ca="1" si="90"/>
        <v>-62510.000000000015</v>
      </c>
      <c r="M66" s="28">
        <f t="shared" ca="1" si="90"/>
        <v>-66676.666666666672</v>
      </c>
      <c r="N66" s="28">
        <f t="shared" ca="1" si="90"/>
        <v>-66676.666666666672</v>
      </c>
      <c r="O66" s="28">
        <f t="shared" ca="1" si="90"/>
        <v>-66676.666666666672</v>
      </c>
      <c r="P66" s="28">
        <f t="shared" ca="1" si="90"/>
        <v>-66676.666666666672</v>
      </c>
      <c r="R66" s="27"/>
      <c r="S66" s="93">
        <f t="shared" ref="S66:AX66" si="91">-SUM(S59:S62)*$H56/12</f>
        <v>-703.6111111111112</v>
      </c>
      <c r="T66" s="93">
        <f t="shared" ca="1" si="91"/>
        <v>-1398.0555555555557</v>
      </c>
      <c r="U66" s="93">
        <f t="shared" ca="1" si="91"/>
        <v>-2092.5000000000005</v>
      </c>
      <c r="V66" s="93">
        <f t="shared" ca="1" si="91"/>
        <v>-2778.6111111111113</v>
      </c>
      <c r="W66" s="93">
        <f t="shared" ca="1" si="91"/>
        <v>-2778.6111111111113</v>
      </c>
      <c r="X66" s="93">
        <f t="shared" ca="1" si="91"/>
        <v>-2778.6111111111113</v>
      </c>
      <c r="Y66" s="93">
        <f t="shared" ca="1" si="91"/>
        <v>-2778.6111111111113</v>
      </c>
      <c r="Z66" s="93">
        <f t="shared" ca="1" si="91"/>
        <v>-2778.6111111111113</v>
      </c>
      <c r="AA66" s="93">
        <f t="shared" ca="1" si="91"/>
        <v>-2778.6111111111113</v>
      </c>
      <c r="AB66" s="93">
        <f t="shared" ca="1" si="91"/>
        <v>-2778.6111111111113</v>
      </c>
      <c r="AC66" s="93">
        <f t="shared" ca="1" si="91"/>
        <v>-2778.6111111111113</v>
      </c>
      <c r="AD66" s="93">
        <f t="shared" ca="1" si="91"/>
        <v>-2778.6111111111113</v>
      </c>
      <c r="AE66" s="93">
        <f t="shared" ca="1" si="91"/>
        <v>-3473.0555555555566</v>
      </c>
      <c r="AF66" s="93">
        <f t="shared" ca="1" si="91"/>
        <v>-4167.5000000000009</v>
      </c>
      <c r="AG66" s="93">
        <f t="shared" ca="1" si="91"/>
        <v>-4861.9444444444462</v>
      </c>
      <c r="AH66" s="93">
        <f t="shared" ca="1" si="91"/>
        <v>-5556.3888888888896</v>
      </c>
      <c r="AI66" s="93">
        <f t="shared" ca="1" si="91"/>
        <v>-5556.3888888888896</v>
      </c>
      <c r="AJ66" s="93">
        <f t="shared" ca="1" si="91"/>
        <v>-5556.3888888888896</v>
      </c>
      <c r="AK66" s="93">
        <f t="shared" ca="1" si="91"/>
        <v>-5556.3888888888896</v>
      </c>
      <c r="AL66" s="93">
        <f t="shared" ca="1" si="91"/>
        <v>-5556.3888888888896</v>
      </c>
      <c r="AM66" s="93">
        <f t="shared" ca="1" si="91"/>
        <v>-5556.3888888888896</v>
      </c>
      <c r="AN66" s="93">
        <f t="shared" ca="1" si="91"/>
        <v>-5556.3888888888896</v>
      </c>
      <c r="AO66" s="93">
        <f t="shared" ca="1" si="91"/>
        <v>-5556.3888888888896</v>
      </c>
      <c r="AP66" s="93">
        <f t="shared" ca="1" si="91"/>
        <v>-5556.3888888888896</v>
      </c>
      <c r="AQ66" s="93">
        <f t="shared" ca="1" si="91"/>
        <v>-5556.3888888888896</v>
      </c>
      <c r="AR66" s="93">
        <f t="shared" ca="1" si="91"/>
        <v>-5556.3888888888896</v>
      </c>
      <c r="AS66" s="93">
        <f t="shared" ca="1" si="91"/>
        <v>-5556.3888888888896</v>
      </c>
      <c r="AT66" s="93">
        <f t="shared" ca="1" si="91"/>
        <v>-5556.3888888888896</v>
      </c>
      <c r="AU66" s="93">
        <f t="shared" ca="1" si="91"/>
        <v>-5556.3888888888896</v>
      </c>
      <c r="AV66" s="93">
        <f t="shared" ca="1" si="91"/>
        <v>-5556.3888888888896</v>
      </c>
      <c r="AW66" s="93">
        <f t="shared" ca="1" si="91"/>
        <v>-5556.3888888888896</v>
      </c>
      <c r="AX66" s="93">
        <f t="shared" ca="1" si="91"/>
        <v>-5556.3888888888896</v>
      </c>
      <c r="AY66" s="93">
        <f t="shared" ref="AY66:CD66" ca="1" si="92">-SUM(AY59:AY62)*$H56/12</f>
        <v>-5556.3888888888896</v>
      </c>
      <c r="AZ66" s="93">
        <f t="shared" ca="1" si="92"/>
        <v>-5556.3888888888896</v>
      </c>
      <c r="BA66" s="93">
        <f t="shared" ca="1" si="92"/>
        <v>-5556.3888888888896</v>
      </c>
      <c r="BB66" s="93">
        <f t="shared" ca="1" si="92"/>
        <v>-5556.3888888888896</v>
      </c>
      <c r="BC66" s="93">
        <f t="shared" ca="1" si="92"/>
        <v>-5556.3888888888896</v>
      </c>
      <c r="BD66" s="93">
        <f t="shared" ca="1" si="92"/>
        <v>-5556.3888888888896</v>
      </c>
      <c r="BE66" s="93">
        <f t="shared" ca="1" si="92"/>
        <v>-5556.3888888888896</v>
      </c>
      <c r="BF66" s="93">
        <f t="shared" ca="1" si="92"/>
        <v>-5556.3888888888896</v>
      </c>
      <c r="BG66" s="93">
        <f t="shared" ca="1" si="92"/>
        <v>-5556.3888888888896</v>
      </c>
      <c r="BH66" s="93">
        <f t="shared" ca="1" si="92"/>
        <v>-5556.3888888888896</v>
      </c>
      <c r="BI66" s="93">
        <f t="shared" ca="1" si="92"/>
        <v>-5556.3888888888896</v>
      </c>
      <c r="BJ66" s="93">
        <f t="shared" ca="1" si="92"/>
        <v>-5556.3888888888896</v>
      </c>
      <c r="BK66" s="93">
        <f t="shared" ca="1" si="92"/>
        <v>-5556.3888888888896</v>
      </c>
      <c r="BL66" s="93">
        <f t="shared" ca="1" si="92"/>
        <v>-5556.3888888888896</v>
      </c>
      <c r="BM66" s="93">
        <f t="shared" ca="1" si="92"/>
        <v>-5556.3888888888896</v>
      </c>
      <c r="BN66" s="93">
        <f t="shared" ca="1" si="92"/>
        <v>-5556.3888888888896</v>
      </c>
      <c r="BO66" s="93">
        <f t="shared" ca="1" si="92"/>
        <v>-5556.3888888888896</v>
      </c>
      <c r="BP66" s="93">
        <f t="shared" ca="1" si="92"/>
        <v>-5556.3888888888896</v>
      </c>
      <c r="BQ66" s="93">
        <f t="shared" ca="1" si="92"/>
        <v>-5556.3888888888896</v>
      </c>
      <c r="BR66" s="93">
        <f t="shared" ca="1" si="92"/>
        <v>-5556.3888888888896</v>
      </c>
      <c r="BS66" s="93">
        <f t="shared" ca="1" si="92"/>
        <v>-5556.3888888888896</v>
      </c>
      <c r="BT66" s="93">
        <f t="shared" ca="1" si="92"/>
        <v>-5556.3888888888896</v>
      </c>
      <c r="BU66" s="93">
        <f t="shared" ca="1" si="92"/>
        <v>-5556.3888888888896</v>
      </c>
      <c r="BV66" s="93">
        <f t="shared" ca="1" si="92"/>
        <v>-5556.3888888888896</v>
      </c>
      <c r="BW66" s="93">
        <f t="shared" ca="1" si="92"/>
        <v>-5556.3888888888896</v>
      </c>
      <c r="BX66" s="93">
        <f t="shared" ca="1" si="92"/>
        <v>-5556.3888888888896</v>
      </c>
      <c r="BY66" s="93">
        <f t="shared" ca="1" si="92"/>
        <v>-5556.3888888888896</v>
      </c>
      <c r="BZ66" s="93">
        <f t="shared" ca="1" si="92"/>
        <v>-5556.3888888888896</v>
      </c>
      <c r="CA66" s="93">
        <f t="shared" ca="1" si="92"/>
        <v>-5556.3888888888896</v>
      </c>
      <c r="CB66" s="93">
        <f t="shared" ca="1" si="92"/>
        <v>-5556.3888888888896</v>
      </c>
      <c r="CC66" s="93">
        <f t="shared" ca="1" si="92"/>
        <v>-5556.3888888888896</v>
      </c>
      <c r="CD66" s="93">
        <f t="shared" ca="1" si="92"/>
        <v>-5556.3888888888896</v>
      </c>
      <c r="CE66" s="93">
        <f t="shared" ref="CE66:CL66" ca="1" si="93">-SUM(CE59:CE62)*$H56/12</f>
        <v>-5556.3888888888896</v>
      </c>
      <c r="CF66" s="93">
        <f t="shared" ca="1" si="93"/>
        <v>-5556.3888888888896</v>
      </c>
      <c r="CG66" s="93">
        <f t="shared" ca="1" si="93"/>
        <v>-5556.3888888888896</v>
      </c>
      <c r="CH66" s="93">
        <f t="shared" ca="1" si="93"/>
        <v>-5556.3888888888896</v>
      </c>
      <c r="CI66" s="93">
        <f t="shared" ca="1" si="93"/>
        <v>-5556.3888888888896</v>
      </c>
      <c r="CJ66" s="93">
        <f t="shared" ca="1" si="93"/>
        <v>-5556.3888888888896</v>
      </c>
      <c r="CK66" s="93">
        <f t="shared" ca="1" si="93"/>
        <v>-5556.3888888888896</v>
      </c>
      <c r="CL66" s="93">
        <f t="shared" ca="1" si="93"/>
        <v>-5556.3888888888896</v>
      </c>
      <c r="CN66" s="93">
        <f>SUMIF($5:$5,CN$2,64:64)</f>
        <v>0</v>
      </c>
      <c r="CO66" s="93" t="e">
        <f t="shared" ref="CO66:CX66" ca="1" si="94">-SUM(CO59:CO62)*$H56/CO$5</f>
        <v>#REF!</v>
      </c>
      <c r="CP66" s="93" t="e">
        <f t="shared" ca="1" si="94"/>
        <v>#REF!</v>
      </c>
      <c r="CQ66" s="93" t="e">
        <f t="shared" ca="1" si="94"/>
        <v>#REF!</v>
      </c>
      <c r="CR66" s="93" t="e">
        <f t="shared" ca="1" si="94"/>
        <v>#REF!</v>
      </c>
      <c r="CS66" s="93" t="e">
        <f t="shared" ca="1" si="94"/>
        <v>#REF!</v>
      </c>
      <c r="CT66" s="93" t="e">
        <f t="shared" ca="1" si="94"/>
        <v>#REF!</v>
      </c>
      <c r="CU66" s="93" t="e">
        <f t="shared" ca="1" si="94"/>
        <v>#REF!</v>
      </c>
      <c r="CV66" s="93" t="e">
        <f t="shared" ca="1" si="94"/>
        <v>#REF!</v>
      </c>
      <c r="CW66" s="93" t="e">
        <f t="shared" ca="1" si="94"/>
        <v>#REF!</v>
      </c>
      <c r="CX66" s="93" t="e">
        <f t="shared" ca="1" si="94"/>
        <v>#REF!</v>
      </c>
      <c r="CY66" s="93" t="e">
        <f ca="1">-SUM(CY59:CY62)*$H56/CL$5</f>
        <v>#REF!</v>
      </c>
      <c r="CZ66" s="93" t="e">
        <f t="shared" ref="CZ66:DL66" ca="1" si="95">-SUM(CZ59:CZ62)*$H56/CZ$5</f>
        <v>#REF!</v>
      </c>
      <c r="DA66" s="93" t="e">
        <f t="shared" ca="1" si="95"/>
        <v>#REF!</v>
      </c>
      <c r="DB66" s="93" t="e">
        <f t="shared" ca="1" si="95"/>
        <v>#REF!</v>
      </c>
      <c r="DC66" s="93" t="e">
        <f t="shared" ca="1" si="95"/>
        <v>#REF!</v>
      </c>
      <c r="DD66" s="93" t="e">
        <f t="shared" ca="1" si="95"/>
        <v>#REF!</v>
      </c>
      <c r="DE66" s="93" t="e">
        <f t="shared" ca="1" si="95"/>
        <v>#REF!</v>
      </c>
      <c r="DF66" s="93" t="e">
        <f t="shared" ca="1" si="95"/>
        <v>#REF!</v>
      </c>
      <c r="DG66" s="93" t="e">
        <f t="shared" ca="1" si="95"/>
        <v>#REF!</v>
      </c>
      <c r="DH66" s="93" t="e">
        <f t="shared" ca="1" si="95"/>
        <v>#REF!</v>
      </c>
      <c r="DI66" s="93" t="e">
        <f t="shared" ca="1" si="95"/>
        <v>#REF!</v>
      </c>
      <c r="DJ66" s="93" t="e">
        <f t="shared" ca="1" si="95"/>
        <v>#REF!</v>
      </c>
      <c r="DK66" s="93" t="e">
        <f t="shared" ca="1" si="95"/>
        <v>#REF!</v>
      </c>
      <c r="DL66" s="93" t="e">
        <f t="shared" ca="1" si="95"/>
        <v>#REF!</v>
      </c>
    </row>
    <row r="67" spans="1:116" x14ac:dyDescent="0.4">
      <c r="A67" s="98"/>
      <c r="D67" t="s">
        <v>867</v>
      </c>
      <c r="E67" t="str">
        <f t="shared" si="62"/>
        <v>67 DTERMY-S</v>
      </c>
      <c r="G67" s="294"/>
      <c r="J67" s="93"/>
      <c r="K67" s="28"/>
      <c r="L67" s="28"/>
      <c r="M67" s="28"/>
      <c r="N67" s="28"/>
      <c r="O67" s="28"/>
      <c r="P67" s="28"/>
      <c r="R67" s="27"/>
      <c r="S67" s="93"/>
      <c r="T67" s="93"/>
      <c r="U67" s="93"/>
      <c r="V67" s="93"/>
      <c r="W67" s="93"/>
      <c r="X67" s="93"/>
      <c r="Y67" s="93"/>
      <c r="Z67" s="93"/>
      <c r="AA67" s="93"/>
      <c r="AB67" s="93"/>
      <c r="AC67" s="93"/>
      <c r="AD67" s="93"/>
      <c r="AE67" s="93"/>
      <c r="AF67" s="93"/>
      <c r="AG67" s="93"/>
      <c r="AH67" s="93"/>
      <c r="AI67" s="93"/>
      <c r="AJ67" s="93"/>
      <c r="AK67" s="93"/>
      <c r="AL67" s="93"/>
      <c r="AM67" s="93"/>
      <c r="AN67" s="93"/>
      <c r="AO67" s="93"/>
      <c r="AP67" s="93"/>
      <c r="AQ67" s="93"/>
      <c r="AR67" s="93"/>
      <c r="AS67" s="93"/>
      <c r="AT67" s="93"/>
      <c r="AU67" s="93"/>
      <c r="AV67" s="93"/>
      <c r="AW67" s="93"/>
      <c r="AX67" s="93"/>
      <c r="AY67" s="93"/>
      <c r="AZ67" s="93"/>
      <c r="BA67" s="93"/>
      <c r="BB67" s="93"/>
      <c r="BC67" s="93"/>
      <c r="BD67" s="93"/>
      <c r="BE67" s="93"/>
      <c r="BF67" s="93"/>
      <c r="BG67" s="93"/>
      <c r="BH67" s="93"/>
      <c r="BI67" s="93"/>
      <c r="BJ67" s="93"/>
      <c r="BK67" s="93"/>
      <c r="BL67" s="93"/>
      <c r="BM67" s="93"/>
      <c r="BN67" s="93"/>
      <c r="BO67" s="93"/>
      <c r="BP67" s="93"/>
      <c r="BQ67" s="93"/>
      <c r="BR67" s="93"/>
      <c r="BS67" s="93"/>
      <c r="BT67" s="93"/>
      <c r="BU67" s="93"/>
      <c r="BV67" s="93"/>
      <c r="BW67" s="93"/>
      <c r="BX67" s="93"/>
      <c r="BY67" s="93"/>
      <c r="BZ67" s="93"/>
      <c r="CA67" s="93"/>
      <c r="CB67" s="93"/>
      <c r="CC67" s="93"/>
      <c r="CD67" s="93"/>
      <c r="CE67" s="93"/>
      <c r="CF67" s="93"/>
      <c r="CG67" s="93"/>
      <c r="CH67" s="93"/>
      <c r="CI67" s="93"/>
      <c r="CJ67" s="93"/>
      <c r="CK67" s="93"/>
      <c r="CL67" s="93"/>
      <c r="CN67" s="93"/>
      <c r="CO67" s="93"/>
      <c r="CP67" s="93"/>
      <c r="CQ67" s="93"/>
      <c r="CR67" s="93"/>
      <c r="CS67" s="93"/>
      <c r="CT67" s="93"/>
      <c r="CU67" s="93"/>
      <c r="CV67" s="93"/>
      <c r="CW67" s="93"/>
      <c r="CX67" s="93"/>
      <c r="CY67" s="93"/>
      <c r="CZ67" s="93"/>
      <c r="DA67" s="93"/>
      <c r="DB67" s="93"/>
      <c r="DC67" s="93"/>
      <c r="DD67" s="93"/>
      <c r="DE67" s="93"/>
      <c r="DF67" s="93"/>
      <c r="DG67" s="93"/>
      <c r="DH67" s="93"/>
      <c r="DI67" s="93"/>
      <c r="DJ67" s="93"/>
      <c r="DK67" s="93"/>
      <c r="DL67" s="93"/>
    </row>
    <row r="68" spans="1:116"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1:116"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1:116"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1:116"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1:116"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1:116"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1:116"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1:116"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1:116"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1:116"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1:116"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1:116"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ht="12.9" customHeigh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s="27" customFormat="1" x14ac:dyDescent="0.4">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hidden="1" outlineLevel="2" x14ac:dyDescent="0.4"/>
    <row r="399" customFormat="1" hidden="1" outlineLevel="2" x14ac:dyDescent="0.4"/>
    <row r="400" customFormat="1" hidden="1" outlineLevel="2" x14ac:dyDescent="0.4"/>
    <row r="401" customFormat="1" hidden="1" outlineLevel="2" x14ac:dyDescent="0.4"/>
    <row r="402" customFormat="1" hidden="1" outlineLevel="2" x14ac:dyDescent="0.4"/>
    <row r="403" customFormat="1" hidden="1" outlineLevel="2" x14ac:dyDescent="0.4"/>
    <row r="404" customFormat="1" hidden="1" outlineLevel="2" x14ac:dyDescent="0.4"/>
    <row r="405" customFormat="1" hidden="1" outlineLevel="2" x14ac:dyDescent="0.4"/>
    <row r="406" customFormat="1" hidden="1" outlineLevel="2" x14ac:dyDescent="0.4"/>
    <row r="407" customFormat="1" hidden="1" outlineLevel="2" x14ac:dyDescent="0.4"/>
    <row r="408" customFormat="1" hidden="1" outlineLevel="2" x14ac:dyDescent="0.4"/>
    <row r="409" customFormat="1" hidden="1" outlineLevel="2" x14ac:dyDescent="0.4"/>
    <row r="410" customFormat="1" hidden="1" outlineLevel="2" x14ac:dyDescent="0.4"/>
    <row r="411" customFormat="1" hidden="1" outlineLevel="2" x14ac:dyDescent="0.4"/>
    <row r="412" customFormat="1" hidden="1" outlineLevel="2" x14ac:dyDescent="0.4"/>
    <row r="413" customFormat="1" hidden="1" outlineLevel="2" x14ac:dyDescent="0.4"/>
    <row r="414" customFormat="1" hidden="1" outlineLevel="2" x14ac:dyDescent="0.4"/>
    <row r="415" customFormat="1" hidden="1" outlineLevel="2" x14ac:dyDescent="0.4"/>
    <row r="416" customFormat="1" hidden="1" outlineLevel="2" x14ac:dyDescent="0.4"/>
    <row r="417" customFormat="1" hidden="1" outlineLevel="2" x14ac:dyDescent="0.4"/>
    <row r="418" customFormat="1" hidden="1" outlineLevel="2" x14ac:dyDescent="0.4"/>
    <row r="419" customFormat="1" hidden="1" outlineLevel="2" x14ac:dyDescent="0.4"/>
    <row r="420" customFormat="1" hidden="1" outlineLevel="2" x14ac:dyDescent="0.4"/>
    <row r="421" customFormat="1" hidden="1" outlineLevel="2" x14ac:dyDescent="0.4"/>
    <row r="422" customFormat="1" hidden="1" outlineLevel="2" x14ac:dyDescent="0.4"/>
    <row r="423" customFormat="1" collapsed="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collapsed="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spans="1:117"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1:117"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1:117"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1:117"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1:117"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1:117"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1:117"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1:117"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1:117"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1:117"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1:117" s="3" customFormat="1" x14ac:dyDescent="0.4">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row>
    <row r="540" spans="1:117"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1:117"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1:117"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1:117"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1:117"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customFormat="1" x14ac:dyDescent="0.4"/>
    <row r="546" customFormat="1" x14ac:dyDescent="0.4"/>
    <row r="547" customFormat="1" x14ac:dyDescent="0.4"/>
    <row r="548" customFormat="1" x14ac:dyDescent="0.4"/>
    <row r="549" customFormat="1" x14ac:dyDescent="0.4"/>
    <row r="550" customFormat="1" collapsed="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spans="1:117"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1:117"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1:117" s="27" customFormat="1" x14ac:dyDescent="0.4">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row>
    <row r="868" spans="1:117"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1:117"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1:117"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1:117"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1:117"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1:117"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1:117"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1:117"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1:117"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1:117"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1:117"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1:117"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1:117"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spans="1:117"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1:117"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1:117"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1:117"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1:117"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1:117"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1:117"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1:117" s="27" customFormat="1" x14ac:dyDescent="0.4">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row>
    <row r="1625" spans="1:117"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1:117"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1:117"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1:117"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1:117"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1:117"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1:117"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1:117"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ht="16.5" customHeight="1" x14ac:dyDescent="0.4"/>
    <row r="1707" customFormat="1" ht="16.5" customHeight="1" x14ac:dyDescent="0.4"/>
    <row r="1708" customFormat="1" ht="16.5" customHeigh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spans="1:116"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1:116"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1:116"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1:116"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1:116"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1:116"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1:116"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1:116"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1:116"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1:116" s="164" customFormat="1" x14ac:dyDescent="0.4">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row>
    <row r="1979" spans="1:116"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1:116"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1:116"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1:116"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1:116"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ht="1.5" customHeigh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386A311-E380-4E3D-8E82-4361C3FEAFC2}">
          <x14:formula1>
            <xm:f>'Data validation'!$A:$A</xm:f>
          </x14:formula1>
          <xm:sqref>C2766:C1048576 C8:C18 C2:C4 C21:C67 C19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1.4609375" customWidth="1"/>
    <col min="12" max="12" width="11.4609375" bestFit="1" customWidth="1"/>
    <col min="13" max="16" width="12.4609375" bestFit="1" customWidth="1"/>
    <col min="17" max="17" width="3.84375" customWidth="1"/>
    <col min="18" max="18" width="12.15234375" customWidth="1"/>
    <col min="19" max="25" width="9.84375" bestFit="1" customWidth="1"/>
    <col min="26" max="39" width="10" bestFit="1" customWidth="1"/>
    <col min="4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639</v>
      </c>
      <c r="J3" s="12" t="s">
        <v>640</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641</v>
      </c>
      <c r="J4" s="12" t="s">
        <v>642</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643</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644</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645</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645</v>
      </c>
    </row>
    <row r="12" spans="1:116" ht="14.25" customHeight="1" x14ac:dyDescent="0.4">
      <c r="G12" s="8" t="str">
        <f>'IS BS CF'!G18</f>
        <v>Total revenue</v>
      </c>
      <c r="H12" s="13"/>
      <c r="I12" s="13"/>
      <c r="J12" s="13"/>
      <c r="K12" s="24">
        <f>'IS BS CF'!K18</f>
        <v>1213333.3333333335</v>
      </c>
      <c r="L12" s="24">
        <f>'IS BS CF'!L18</f>
        <v>8666666.6666666679</v>
      </c>
      <c r="M12" s="24">
        <f>'IS BS CF'!M18</f>
        <v>20453333.333333332</v>
      </c>
      <c r="N12" s="24">
        <f>'IS BS CF'!N18</f>
        <v>26000000.000000011</v>
      </c>
      <c r="O12" s="24">
        <f>'IS BS CF'!O18</f>
        <v>26000000.000000011</v>
      </c>
      <c r="P12" s="24">
        <f>'IS BS CF'!P18</f>
        <v>26000000.000000011</v>
      </c>
      <c r="S12" s="24">
        <f>'IS BS CF'!S18</f>
        <v>3333.3333333333335</v>
      </c>
      <c r="T12" s="24">
        <f>'IS BS CF'!T18</f>
        <v>10000</v>
      </c>
      <c r="U12" s="24">
        <f>'IS BS CF'!U18</f>
        <v>20000</v>
      </c>
      <c r="V12" s="24">
        <f>'IS BS CF'!V18</f>
        <v>33333.333333333336</v>
      </c>
      <c r="W12" s="24">
        <f>'IS BS CF'!W18</f>
        <v>50000.000000000007</v>
      </c>
      <c r="X12" s="24">
        <f>'IS BS CF'!X18</f>
        <v>70000.000000000015</v>
      </c>
      <c r="Y12" s="24">
        <f>'IS BS CF'!Y18</f>
        <v>93333.333333333343</v>
      </c>
      <c r="Z12" s="24">
        <f>'IS BS CF'!Z18</f>
        <v>120000.00000000003</v>
      </c>
      <c r="AA12" s="24">
        <f>'IS BS CF'!AA18</f>
        <v>150000.00000000003</v>
      </c>
      <c r="AB12" s="24">
        <f>'IS BS CF'!AB18</f>
        <v>183333.33333333334</v>
      </c>
      <c r="AC12" s="24">
        <f>'IS BS CF'!AC18</f>
        <v>220000</v>
      </c>
      <c r="AD12" s="24">
        <f>'IS BS CF'!AD18</f>
        <v>260000</v>
      </c>
      <c r="AE12" s="24">
        <f>'IS BS CF'!AE18</f>
        <v>306666.66666666669</v>
      </c>
      <c r="AF12" s="24">
        <f>'IS BS CF'!AF18</f>
        <v>359999.99999999994</v>
      </c>
      <c r="AG12" s="24">
        <f>'IS BS CF'!AG18</f>
        <v>420000</v>
      </c>
      <c r="AH12" s="24">
        <f>'IS BS CF'!AH18</f>
        <v>486666.66666666669</v>
      </c>
      <c r="AI12" s="24">
        <f>'IS BS CF'!AI18</f>
        <v>560000</v>
      </c>
      <c r="AJ12" s="24">
        <f>'IS BS CF'!AJ18</f>
        <v>640000</v>
      </c>
      <c r="AK12" s="24">
        <f>'IS BS CF'!AK18</f>
        <v>726666.66666666674</v>
      </c>
      <c r="AL12" s="24">
        <f>'IS BS CF'!AL18</f>
        <v>820000</v>
      </c>
      <c r="AM12" s="24">
        <f>'IS BS CF'!AM18</f>
        <v>920000</v>
      </c>
      <c r="AN12" s="24">
        <f>'IS BS CF'!AN18</f>
        <v>1026666.6666666666</v>
      </c>
      <c r="AO12" s="24">
        <f>'IS BS CF'!AO18</f>
        <v>1140000</v>
      </c>
      <c r="AP12" s="24">
        <f>'IS BS CF'!AP18</f>
        <v>1260000</v>
      </c>
      <c r="AQ12" s="24">
        <f>'IS BS CF'!AQ18</f>
        <v>1386666.666666667</v>
      </c>
      <c r="AR12" s="24">
        <f>'IS BS CF'!AR18</f>
        <v>1433333.3333333335</v>
      </c>
      <c r="AS12" s="24">
        <f>'IS BS CF'!AS18</f>
        <v>1483333.3333333335</v>
      </c>
      <c r="AT12" s="24">
        <f>'IS BS CF'!AT18</f>
        <v>1536666.6666666665</v>
      </c>
      <c r="AU12" s="24">
        <f>'IS BS CF'!AU18</f>
        <v>1593333.3333333335</v>
      </c>
      <c r="AV12" s="24">
        <f>'IS BS CF'!AV18</f>
        <v>1653333.3333333333</v>
      </c>
      <c r="AW12" s="24">
        <f>'IS BS CF'!AW18</f>
        <v>1716666.6666666667</v>
      </c>
      <c r="AX12" s="24">
        <f>'IS BS CF'!AX18</f>
        <v>1783333.3333333335</v>
      </c>
      <c r="AY12" s="24">
        <f>'IS BS CF'!AY18</f>
        <v>1853333.3333333335</v>
      </c>
      <c r="AZ12" s="24">
        <f>'IS BS CF'!AZ18</f>
        <v>1926666.6666666667</v>
      </c>
      <c r="BA12" s="24">
        <f>'IS BS CF'!BA18</f>
        <v>2003333.3333333333</v>
      </c>
      <c r="BB12" s="24">
        <f>'IS BS CF'!BB18</f>
        <v>2083333.3333333333</v>
      </c>
      <c r="BC12" s="24">
        <f>'IS BS CF'!BC18</f>
        <v>2166666.666666667</v>
      </c>
      <c r="BD12" s="24">
        <f>'IS BS CF'!BD18</f>
        <v>2166666.666666667</v>
      </c>
      <c r="BE12" s="24">
        <f>'IS BS CF'!BE18</f>
        <v>2166666.666666667</v>
      </c>
      <c r="BF12" s="24">
        <f>'IS BS CF'!BF18</f>
        <v>2166666.666666667</v>
      </c>
      <c r="BG12" s="24">
        <f>'IS BS CF'!BG18</f>
        <v>2166666.666666667</v>
      </c>
      <c r="BH12" s="24">
        <f>'IS BS CF'!BH18</f>
        <v>2166666.666666667</v>
      </c>
      <c r="BI12" s="24">
        <f>'IS BS CF'!BI18</f>
        <v>2166666.666666667</v>
      </c>
      <c r="BJ12" s="24">
        <f>'IS BS CF'!BJ18</f>
        <v>2166666.666666667</v>
      </c>
      <c r="BK12" s="24">
        <f>'IS BS CF'!BK18</f>
        <v>2166666.666666667</v>
      </c>
      <c r="BL12" s="24">
        <f>'IS BS CF'!BL18</f>
        <v>2166666.666666667</v>
      </c>
      <c r="BM12" s="24">
        <f>'IS BS CF'!BM18</f>
        <v>2166666.666666667</v>
      </c>
      <c r="BN12" s="24">
        <f>'IS BS CF'!BN18</f>
        <v>2166666.666666667</v>
      </c>
      <c r="BO12" s="24">
        <f>'IS BS CF'!BO18</f>
        <v>2166666.666666667</v>
      </c>
      <c r="BP12" s="24">
        <f>'IS BS CF'!BP18</f>
        <v>2166666.666666667</v>
      </c>
      <c r="BQ12" s="24">
        <f>'IS BS CF'!BQ18</f>
        <v>2166666.666666667</v>
      </c>
      <c r="BR12" s="24">
        <f>'IS BS CF'!BR18</f>
        <v>2166666.666666667</v>
      </c>
      <c r="BS12" s="24">
        <f>'IS BS CF'!BS18</f>
        <v>2166666.666666667</v>
      </c>
      <c r="BT12" s="24">
        <f>'IS BS CF'!BT18</f>
        <v>2166666.666666667</v>
      </c>
      <c r="BU12" s="24">
        <f>'IS BS CF'!BU18</f>
        <v>2166666.666666667</v>
      </c>
      <c r="BV12" s="24">
        <f>'IS BS CF'!BV18</f>
        <v>2166666.666666667</v>
      </c>
      <c r="BW12" s="24">
        <f>'IS BS CF'!BW18</f>
        <v>2166666.666666667</v>
      </c>
      <c r="BX12" s="24">
        <f>'IS BS CF'!BX18</f>
        <v>2166666.666666667</v>
      </c>
      <c r="BY12" s="24">
        <f>'IS BS CF'!BY18</f>
        <v>2166666.666666667</v>
      </c>
      <c r="BZ12" s="24">
        <f>'IS BS CF'!BZ18</f>
        <v>2166666.666666667</v>
      </c>
      <c r="CA12" s="24">
        <f>'IS BS CF'!CA18</f>
        <v>2166666.666666667</v>
      </c>
      <c r="CB12" s="24">
        <f>'IS BS CF'!CB18</f>
        <v>2166666.666666667</v>
      </c>
      <c r="CC12" s="24">
        <f>'IS BS CF'!CC18</f>
        <v>2166666.666666667</v>
      </c>
      <c r="CD12" s="24">
        <f>'IS BS CF'!CD18</f>
        <v>2166666.666666667</v>
      </c>
      <c r="CE12" s="24">
        <f>'IS BS CF'!CE18</f>
        <v>2166666.666666667</v>
      </c>
      <c r="CF12" s="24">
        <f>'IS BS CF'!CF18</f>
        <v>2166666.666666667</v>
      </c>
      <c r="CG12" s="24">
        <f>'IS BS CF'!CG18</f>
        <v>2166666.666666667</v>
      </c>
      <c r="CH12" s="24">
        <f>'IS BS CF'!CH18</f>
        <v>2166666.666666667</v>
      </c>
      <c r="CI12" s="24">
        <f>'IS BS CF'!CI18</f>
        <v>2166666.666666667</v>
      </c>
      <c r="CJ12" s="24">
        <f>'IS BS CF'!CJ18</f>
        <v>2166666.666666667</v>
      </c>
      <c r="CK12" s="24">
        <f>'IS BS CF'!CK18</f>
        <v>2166666.666666667</v>
      </c>
      <c r="CL12" s="24">
        <f>'IS BS CF'!CL18</f>
        <v>2166666.666666667</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646</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647</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648</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641</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643</v>
      </c>
      <c r="K23" s="24">
        <f t="shared" si="13"/>
        <v>0</v>
      </c>
      <c r="L23" s="24">
        <f t="shared" si="13"/>
        <v>-86666.666666666657</v>
      </c>
      <c r="M23" s="24">
        <f t="shared" si="13"/>
        <v>-204533.33333333337</v>
      </c>
      <c r="N23" s="24">
        <f t="shared" si="13"/>
        <v>-260000.00000000012</v>
      </c>
      <c r="O23" s="24">
        <f t="shared" si="13"/>
        <v>-260000.00000000012</v>
      </c>
      <c r="P23" s="24">
        <f t="shared" si="13"/>
        <v>-260000.00000000012</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-3066.666666666667</v>
      </c>
      <c r="AF23" s="260">
        <f t="shared" si="19"/>
        <v>-3599.9999999999995</v>
      </c>
      <c r="AG23" s="260">
        <f t="shared" si="19"/>
        <v>-4200</v>
      </c>
      <c r="AH23" s="260">
        <f t="shared" si="19"/>
        <v>-4866.666666666667</v>
      </c>
      <c r="AI23" s="260">
        <f t="shared" si="19"/>
        <v>-5600</v>
      </c>
      <c r="AJ23" s="260">
        <f t="shared" si="19"/>
        <v>-6400</v>
      </c>
      <c r="AK23" s="260">
        <f t="shared" si="19"/>
        <v>-7266.6666666666679</v>
      </c>
      <c r="AL23" s="260">
        <f t="shared" si="19"/>
        <v>-8200</v>
      </c>
      <c r="AM23" s="260">
        <f t="shared" si="20"/>
        <v>-9200</v>
      </c>
      <c r="AN23" s="260">
        <f t="shared" si="20"/>
        <v>-10266.666666666666</v>
      </c>
      <c r="AO23" s="260">
        <f t="shared" si="20"/>
        <v>-11400</v>
      </c>
      <c r="AP23" s="260">
        <f t="shared" si="20"/>
        <v>-12600</v>
      </c>
      <c r="AQ23" s="260">
        <f t="shared" si="20"/>
        <v>-13866.66666666667</v>
      </c>
      <c r="AR23" s="260">
        <f t="shared" si="20"/>
        <v>-14333.333333333336</v>
      </c>
      <c r="AS23" s="260">
        <f t="shared" si="20"/>
        <v>-14833.333333333336</v>
      </c>
      <c r="AT23" s="260">
        <f t="shared" si="20"/>
        <v>-15366.666666666666</v>
      </c>
      <c r="AU23" s="260">
        <f t="shared" si="20"/>
        <v>-15933.333333333336</v>
      </c>
      <c r="AV23" s="260">
        <f t="shared" si="20"/>
        <v>-16533.333333333332</v>
      </c>
      <c r="AW23" s="260">
        <f t="shared" si="21"/>
        <v>-17166.666666666668</v>
      </c>
      <c r="AX23" s="260">
        <f t="shared" si="21"/>
        <v>-17833.333333333336</v>
      </c>
      <c r="AY23" s="260">
        <f t="shared" si="21"/>
        <v>-18533.333333333336</v>
      </c>
      <c r="AZ23" s="260">
        <f t="shared" si="21"/>
        <v>-19266.666666666668</v>
      </c>
      <c r="BA23" s="260">
        <f t="shared" si="21"/>
        <v>-20033.333333333332</v>
      </c>
      <c r="BB23" s="260">
        <f t="shared" si="21"/>
        <v>-20833.333333333332</v>
      </c>
      <c r="BC23" s="260">
        <f t="shared" si="21"/>
        <v>-21666.666666666672</v>
      </c>
      <c r="BD23" s="260">
        <f t="shared" si="21"/>
        <v>-21666.666666666672</v>
      </c>
      <c r="BE23" s="260">
        <f t="shared" si="21"/>
        <v>-21666.666666666672</v>
      </c>
      <c r="BF23" s="260">
        <f t="shared" si="21"/>
        <v>-21666.666666666672</v>
      </c>
      <c r="BG23" s="260">
        <f t="shared" si="22"/>
        <v>-21666.666666666672</v>
      </c>
      <c r="BH23" s="260">
        <f t="shared" si="22"/>
        <v>-21666.666666666672</v>
      </c>
      <c r="BI23" s="260">
        <f t="shared" si="22"/>
        <v>-21666.666666666672</v>
      </c>
      <c r="BJ23" s="260">
        <f t="shared" si="22"/>
        <v>-21666.666666666672</v>
      </c>
      <c r="BK23" s="260">
        <f t="shared" si="22"/>
        <v>-21666.666666666672</v>
      </c>
      <c r="BL23" s="260">
        <f t="shared" si="22"/>
        <v>-21666.666666666672</v>
      </c>
      <c r="BM23" s="260">
        <f t="shared" si="22"/>
        <v>-21666.666666666672</v>
      </c>
      <c r="BN23" s="260">
        <f t="shared" si="22"/>
        <v>-21666.666666666672</v>
      </c>
      <c r="BO23" s="260">
        <f t="shared" si="22"/>
        <v>-21666.666666666672</v>
      </c>
      <c r="BP23" s="260">
        <f t="shared" si="22"/>
        <v>-21666.666666666672</v>
      </c>
      <c r="BQ23" s="260">
        <f t="shared" si="23"/>
        <v>-21666.666666666672</v>
      </c>
      <c r="BR23" s="260">
        <f t="shared" si="23"/>
        <v>-21666.666666666672</v>
      </c>
      <c r="BS23" s="260">
        <f t="shared" si="23"/>
        <v>-21666.666666666672</v>
      </c>
      <c r="BT23" s="260">
        <f t="shared" si="23"/>
        <v>-21666.666666666672</v>
      </c>
      <c r="BU23" s="260">
        <f t="shared" si="23"/>
        <v>-21666.666666666672</v>
      </c>
      <c r="BV23" s="260">
        <f t="shared" si="23"/>
        <v>-21666.666666666672</v>
      </c>
      <c r="BW23" s="260">
        <f t="shared" si="23"/>
        <v>-21666.666666666672</v>
      </c>
      <c r="BX23" s="260">
        <f t="shared" si="23"/>
        <v>-21666.666666666672</v>
      </c>
      <c r="BY23" s="260">
        <f t="shared" si="23"/>
        <v>-21666.666666666672</v>
      </c>
      <c r="BZ23" s="260">
        <f t="shared" si="23"/>
        <v>-21666.666666666672</v>
      </c>
      <c r="CA23" s="260">
        <f t="shared" si="24"/>
        <v>-21666.666666666672</v>
      </c>
      <c r="CB23" s="260">
        <f t="shared" si="24"/>
        <v>-21666.666666666672</v>
      </c>
      <c r="CC23" s="260">
        <f t="shared" si="24"/>
        <v>-21666.666666666672</v>
      </c>
      <c r="CD23" s="260">
        <f t="shared" si="24"/>
        <v>-21666.666666666672</v>
      </c>
      <c r="CE23" s="260">
        <f t="shared" si="24"/>
        <v>-21666.666666666672</v>
      </c>
      <c r="CF23" s="260">
        <f t="shared" si="24"/>
        <v>-21666.666666666672</v>
      </c>
      <c r="CG23" s="260">
        <f t="shared" si="24"/>
        <v>-21666.666666666672</v>
      </c>
      <c r="CH23" s="260">
        <f t="shared" si="24"/>
        <v>-21666.666666666672</v>
      </c>
      <c r="CI23" s="260">
        <f t="shared" si="24"/>
        <v>-21666.666666666672</v>
      </c>
      <c r="CJ23" s="260">
        <f t="shared" si="24"/>
        <v>-21666.666666666672</v>
      </c>
      <c r="CK23" s="260">
        <f t="shared" si="24"/>
        <v>-21666.666666666672</v>
      </c>
      <c r="CL23" s="260">
        <f t="shared" si="24"/>
        <v>-21666.666666666672</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644</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649</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650</v>
      </c>
      <c r="K26" s="63">
        <f t="shared" ref="K26:P26" si="28">SUM(K21:K25)</f>
        <v>-407350.40000000008</v>
      </c>
      <c r="L26" s="63">
        <f t="shared" si="28"/>
        <v>-514134.58666666679</v>
      </c>
      <c r="M26" s="63">
        <f t="shared" si="28"/>
        <v>-653124.64933333325</v>
      </c>
      <c r="N26" s="63">
        <f t="shared" si="28"/>
        <v>-730770.88179999997</v>
      </c>
      <c r="O26" s="63">
        <f t="shared" si="28"/>
        <v>-754059.4258900003</v>
      </c>
      <c r="P26" s="63">
        <f t="shared" si="28"/>
        <v>-778512.39718450012</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-38688.993333333339</v>
      </c>
      <c r="AF26" s="118">
        <f t="shared" si="29"/>
        <v>-39222.326666666675</v>
      </c>
      <c r="AG26" s="118">
        <f t="shared" si="29"/>
        <v>-39822.326666666675</v>
      </c>
      <c r="AH26" s="118">
        <f t="shared" si="29"/>
        <v>-40488.993333333339</v>
      </c>
      <c r="AI26" s="118">
        <f t="shared" si="29"/>
        <v>-41222.326666666675</v>
      </c>
      <c r="AJ26" s="118">
        <f t="shared" si="29"/>
        <v>-42022.326666666675</v>
      </c>
      <c r="AK26" s="118">
        <f t="shared" si="29"/>
        <v>-42888.993333333339</v>
      </c>
      <c r="AL26" s="118">
        <f t="shared" si="29"/>
        <v>-43822.326666666675</v>
      </c>
      <c r="AM26" s="118">
        <f t="shared" si="29"/>
        <v>-44822.326666666675</v>
      </c>
      <c r="AN26" s="118">
        <f t="shared" si="29"/>
        <v>-45888.993333333339</v>
      </c>
      <c r="AO26" s="118">
        <f t="shared" si="29"/>
        <v>-47022.326666666675</v>
      </c>
      <c r="AP26" s="118">
        <f t="shared" si="29"/>
        <v>-48222.326666666675</v>
      </c>
      <c r="AQ26" s="118">
        <f t="shared" si="29"/>
        <v>-51249.276333333342</v>
      </c>
      <c r="AR26" s="118">
        <f t="shared" si="29"/>
        <v>-51715.943000000007</v>
      </c>
      <c r="AS26" s="118">
        <f t="shared" si="29"/>
        <v>-52215.943000000007</v>
      </c>
      <c r="AT26" s="118">
        <f t="shared" si="29"/>
        <v>-52749.276333333335</v>
      </c>
      <c r="AU26" s="118">
        <f t="shared" si="29"/>
        <v>-53315.943000000007</v>
      </c>
      <c r="AV26" s="118">
        <f t="shared" si="29"/>
        <v>-53915.943000000007</v>
      </c>
      <c r="AW26" s="118">
        <f t="shared" si="29"/>
        <v>-54549.276333333335</v>
      </c>
      <c r="AX26" s="118">
        <f t="shared" si="29"/>
        <v>-55215.943000000007</v>
      </c>
      <c r="AY26" s="118">
        <f t="shared" ref="AY26:CD26" si="30">SUM(AY21:AY25)</f>
        <v>-55915.943000000007</v>
      </c>
      <c r="AZ26" s="118">
        <f t="shared" si="30"/>
        <v>-56649.276333333335</v>
      </c>
      <c r="BA26" s="118">
        <f t="shared" si="30"/>
        <v>-57415.943000000007</v>
      </c>
      <c r="BB26" s="118">
        <f t="shared" si="30"/>
        <v>-58215.943000000007</v>
      </c>
      <c r="BC26" s="118">
        <f t="shared" si="30"/>
        <v>-60897.573483333341</v>
      </c>
      <c r="BD26" s="118">
        <f t="shared" si="30"/>
        <v>-60897.573483333341</v>
      </c>
      <c r="BE26" s="118">
        <f t="shared" si="30"/>
        <v>-60897.573483333341</v>
      </c>
      <c r="BF26" s="118">
        <f t="shared" si="30"/>
        <v>-60897.573483333341</v>
      </c>
      <c r="BG26" s="118">
        <f t="shared" si="30"/>
        <v>-60897.573483333341</v>
      </c>
      <c r="BH26" s="118">
        <f t="shared" si="30"/>
        <v>-60897.573483333341</v>
      </c>
      <c r="BI26" s="118">
        <f t="shared" si="30"/>
        <v>-60897.573483333341</v>
      </c>
      <c r="BJ26" s="118">
        <f t="shared" si="30"/>
        <v>-60897.573483333341</v>
      </c>
      <c r="BK26" s="118">
        <f t="shared" si="30"/>
        <v>-60897.573483333341</v>
      </c>
      <c r="BL26" s="118">
        <f t="shared" si="30"/>
        <v>-60897.573483333341</v>
      </c>
      <c r="BM26" s="118">
        <f t="shared" si="30"/>
        <v>-60897.573483333341</v>
      </c>
      <c r="BN26" s="118">
        <f t="shared" si="30"/>
        <v>-60897.573483333341</v>
      </c>
      <c r="BO26" s="118">
        <f t="shared" si="30"/>
        <v>-62838.285490833347</v>
      </c>
      <c r="BP26" s="118">
        <f t="shared" si="30"/>
        <v>-62838.285490833347</v>
      </c>
      <c r="BQ26" s="118">
        <f t="shared" si="30"/>
        <v>-62838.285490833347</v>
      </c>
      <c r="BR26" s="118">
        <f t="shared" si="30"/>
        <v>-62838.285490833347</v>
      </c>
      <c r="BS26" s="118">
        <f t="shared" si="30"/>
        <v>-62838.285490833347</v>
      </c>
      <c r="BT26" s="118">
        <f t="shared" si="30"/>
        <v>-62838.285490833347</v>
      </c>
      <c r="BU26" s="118">
        <f t="shared" si="30"/>
        <v>-62838.285490833347</v>
      </c>
      <c r="BV26" s="118">
        <f t="shared" si="30"/>
        <v>-62838.285490833347</v>
      </c>
      <c r="BW26" s="118">
        <f t="shared" si="30"/>
        <v>-62838.285490833347</v>
      </c>
      <c r="BX26" s="118">
        <f t="shared" si="30"/>
        <v>-62838.285490833347</v>
      </c>
      <c r="BY26" s="118">
        <f t="shared" si="30"/>
        <v>-62838.285490833347</v>
      </c>
      <c r="BZ26" s="118">
        <f t="shared" si="30"/>
        <v>-62838.285490833347</v>
      </c>
      <c r="CA26" s="118">
        <f t="shared" si="30"/>
        <v>-64876.033098708343</v>
      </c>
      <c r="CB26" s="118">
        <f t="shared" si="30"/>
        <v>-64876.033098708343</v>
      </c>
      <c r="CC26" s="118">
        <f t="shared" si="30"/>
        <v>-64876.033098708343</v>
      </c>
      <c r="CD26" s="118">
        <f t="shared" si="30"/>
        <v>-64876.033098708343</v>
      </c>
      <c r="CE26" s="118">
        <f t="shared" ref="CE26:CL26" si="31">SUM(CE21:CE25)</f>
        <v>-64876.033098708343</v>
      </c>
      <c r="CF26" s="118">
        <f t="shared" si="31"/>
        <v>-64876.033098708343</v>
      </c>
      <c r="CG26" s="118">
        <f t="shared" si="31"/>
        <v>-64876.033098708343</v>
      </c>
      <c r="CH26" s="118">
        <f t="shared" si="31"/>
        <v>-64876.033098708343</v>
      </c>
      <c r="CI26" s="118">
        <f t="shared" si="31"/>
        <v>-64876.033098708343</v>
      </c>
      <c r="CJ26" s="118">
        <f t="shared" si="31"/>
        <v>-64876.033098708343</v>
      </c>
      <c r="CK26" s="118">
        <f t="shared" si="31"/>
        <v>-64876.033098708343</v>
      </c>
      <c r="CL26" s="118">
        <f t="shared" si="31"/>
        <v>-64876.033098708343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651</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652</v>
      </c>
      <c r="H29" s="12"/>
      <c r="I29" s="12"/>
      <c r="J29" s="12"/>
      <c r="K29" s="12"/>
      <c r="L29" s="12"/>
      <c r="M29" s="12"/>
      <c r="N29" s="12"/>
      <c r="O29" s="12"/>
      <c r="P29" s="12"/>
    </row>
    <row r="30" spans="1:116" x14ac:dyDescent="0.4">
      <c r="G30" s="95" t="s">
        <v>782</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653</v>
      </c>
      <c r="I37" s="273" t="s">
        <v>654</v>
      </c>
      <c r="J37" s="273" t="s">
        <v>216</v>
      </c>
      <c r="K37" s="273"/>
      <c r="L37" s="273"/>
      <c r="M37" s="273"/>
      <c r="N37" s="273"/>
      <c r="O37" s="273"/>
      <c r="P37" s="273"/>
    </row>
    <row r="38" spans="1:116" x14ac:dyDescent="0.4">
      <c r="G38" s="326" t="s">
        <v>655</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656</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657</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649</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781</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658</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653</v>
      </c>
      <c r="J51" s="278" t="s">
        <v>639</v>
      </c>
      <c r="K51" s="273"/>
      <c r="L51" s="273"/>
      <c r="M51" s="273"/>
      <c r="N51" s="273"/>
      <c r="O51" s="273"/>
      <c r="P51" s="273"/>
    </row>
    <row r="52" spans="1:116" x14ac:dyDescent="0.4">
      <c r="G52" s="326" t="s">
        <v>659</v>
      </c>
      <c r="H52" s="164"/>
      <c r="I52" s="164"/>
      <c r="J52" s="331" t="s">
        <v>641</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660</v>
      </c>
      <c r="H53" s="164"/>
      <c r="I53" s="164"/>
      <c r="J53" s="331" t="s">
        <v>649</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661</v>
      </c>
      <c r="H54" s="164"/>
      <c r="I54" s="164"/>
      <c r="J54" s="331" t="s">
        <v>641</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662</v>
      </c>
      <c r="H55" s="164"/>
      <c r="I55" s="164"/>
      <c r="J55" s="331" t="s">
        <v>641</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649</v>
      </c>
      <c r="H56" s="164"/>
      <c r="I56" s="164"/>
      <c r="J56" s="331" t="s">
        <v>641</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663</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664</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665</v>
      </c>
      <c r="J65" s="278" t="s">
        <v>639</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641</v>
      </c>
      <c r="H67" s="164"/>
      <c r="I67" s="164"/>
      <c r="J67" s="331" t="s">
        <v>641</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643</v>
      </c>
      <c r="H69" s="164"/>
      <c r="I69" s="164"/>
      <c r="J69" s="331" t="s">
        <v>643</v>
      </c>
      <c r="K69" s="24">
        <f t="shared" ref="K69:P69" si="57">SUMIF($3:$3,K$2,69:69)</f>
        <v>0</v>
      </c>
      <c r="L69" s="24">
        <f t="shared" si="57"/>
        <v>-86666.666666666657</v>
      </c>
      <c r="M69" s="24">
        <f t="shared" si="57"/>
        <v>-204533.33333333337</v>
      </c>
      <c r="N69" s="24">
        <f t="shared" si="57"/>
        <v>-260000.00000000012</v>
      </c>
      <c r="O69" s="24">
        <f t="shared" si="57"/>
        <v>-260000.00000000012</v>
      </c>
      <c r="P69" s="24">
        <f t="shared" si="57"/>
        <v>-260000.00000000012</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-3066.666666666667</v>
      </c>
      <c r="AF69" s="53">
        <f t="shared" si="58"/>
        <v>-3599.9999999999995</v>
      </c>
      <c r="AG69" s="53">
        <f t="shared" si="58"/>
        <v>-4200</v>
      </c>
      <c r="AH69" s="53">
        <f t="shared" si="58"/>
        <v>-4866.666666666667</v>
      </c>
      <c r="AI69" s="53">
        <f t="shared" si="58"/>
        <v>-5600</v>
      </c>
      <c r="AJ69" s="53">
        <f t="shared" si="58"/>
        <v>-6400</v>
      </c>
      <c r="AK69" s="53">
        <f t="shared" si="58"/>
        <v>-7266.6666666666679</v>
      </c>
      <c r="AL69" s="53">
        <f t="shared" si="58"/>
        <v>-8200</v>
      </c>
      <c r="AM69" s="53">
        <f t="shared" si="58"/>
        <v>-9200</v>
      </c>
      <c r="AN69" s="53">
        <f t="shared" si="58"/>
        <v>-10266.666666666666</v>
      </c>
      <c r="AO69" s="53">
        <f t="shared" si="58"/>
        <v>-11400</v>
      </c>
      <c r="AP69" s="53">
        <f t="shared" si="58"/>
        <v>-12600</v>
      </c>
      <c r="AQ69" s="53">
        <f t="shared" si="58"/>
        <v>-13866.66666666667</v>
      </c>
      <c r="AR69" s="53">
        <f t="shared" si="58"/>
        <v>-14333.333333333336</v>
      </c>
      <c r="AS69" s="53">
        <f t="shared" si="58"/>
        <v>-14833.333333333336</v>
      </c>
      <c r="AT69" s="53">
        <f t="shared" si="58"/>
        <v>-15366.666666666666</v>
      </c>
      <c r="AU69" s="53">
        <f t="shared" si="58"/>
        <v>-15933.333333333336</v>
      </c>
      <c r="AV69" s="53">
        <f t="shared" si="58"/>
        <v>-16533.333333333332</v>
      </c>
      <c r="AW69" s="53">
        <f t="shared" si="58"/>
        <v>-17166.666666666668</v>
      </c>
      <c r="AX69" s="53">
        <f t="shared" si="58"/>
        <v>-17833.333333333336</v>
      </c>
      <c r="AY69" s="53">
        <f t="shared" si="58"/>
        <v>-18533.333333333336</v>
      </c>
      <c r="AZ69" s="53">
        <f t="shared" si="58"/>
        <v>-19266.666666666668</v>
      </c>
      <c r="BA69" s="53">
        <f t="shared" si="58"/>
        <v>-20033.333333333332</v>
      </c>
      <c r="BB69" s="53">
        <f t="shared" si="58"/>
        <v>-20833.333333333332</v>
      </c>
      <c r="BC69" s="53">
        <f t="shared" si="58"/>
        <v>-21666.666666666672</v>
      </c>
      <c r="BD69" s="53">
        <f t="shared" si="58"/>
        <v>-21666.666666666672</v>
      </c>
      <c r="BE69" s="53">
        <f t="shared" si="58"/>
        <v>-21666.666666666672</v>
      </c>
      <c r="BF69" s="53">
        <f t="shared" si="58"/>
        <v>-21666.666666666672</v>
      </c>
      <c r="BG69" s="53">
        <f t="shared" si="58"/>
        <v>-21666.666666666672</v>
      </c>
      <c r="BH69" s="53">
        <f t="shared" si="58"/>
        <v>-21666.666666666672</v>
      </c>
      <c r="BI69" s="53">
        <f t="shared" si="58"/>
        <v>-21666.666666666672</v>
      </c>
      <c r="BJ69" s="53">
        <f t="shared" si="58"/>
        <v>-21666.666666666672</v>
      </c>
      <c r="BK69" s="53">
        <f t="shared" si="58"/>
        <v>-21666.666666666672</v>
      </c>
      <c r="BL69" s="53">
        <f t="shared" si="58"/>
        <v>-21666.666666666672</v>
      </c>
      <c r="BM69" s="53">
        <f t="shared" si="58"/>
        <v>-21666.666666666672</v>
      </c>
      <c r="BN69" s="53">
        <f t="shared" si="58"/>
        <v>-21666.666666666672</v>
      </c>
      <c r="BO69" s="53">
        <f t="shared" si="58"/>
        <v>-21666.666666666672</v>
      </c>
      <c r="BP69" s="53">
        <f t="shared" si="58"/>
        <v>-21666.666666666672</v>
      </c>
      <c r="BQ69" s="53">
        <f t="shared" si="58"/>
        <v>-21666.666666666672</v>
      </c>
      <c r="BR69" s="53">
        <f t="shared" si="58"/>
        <v>-21666.666666666672</v>
      </c>
      <c r="BS69" s="53">
        <f t="shared" si="58"/>
        <v>-21666.666666666672</v>
      </c>
      <c r="BT69" s="53">
        <f t="shared" si="58"/>
        <v>-21666.666666666672</v>
      </c>
      <c r="BU69" s="53">
        <f t="shared" si="58"/>
        <v>-21666.666666666672</v>
      </c>
      <c r="BV69" s="53">
        <f t="shared" si="58"/>
        <v>-21666.666666666672</v>
      </c>
      <c r="BW69" s="53">
        <f t="shared" si="58"/>
        <v>-21666.666666666672</v>
      </c>
      <c r="BX69" s="53">
        <f t="shared" si="58"/>
        <v>-21666.666666666672</v>
      </c>
      <c r="BY69" s="53">
        <f t="shared" si="58"/>
        <v>-21666.666666666672</v>
      </c>
      <c r="BZ69" s="53">
        <f t="shared" si="58"/>
        <v>-21666.666666666672</v>
      </c>
      <c r="CA69" s="53">
        <f t="shared" si="58"/>
        <v>-21666.666666666672</v>
      </c>
      <c r="CB69" s="53">
        <f t="shared" si="58"/>
        <v>-21666.666666666672</v>
      </c>
      <c r="CC69" s="53">
        <f t="shared" si="58"/>
        <v>-21666.666666666672</v>
      </c>
      <c r="CD69" s="53">
        <f t="shared" si="58"/>
        <v>-21666.666666666672</v>
      </c>
      <c r="CE69" s="53">
        <f t="shared" si="58"/>
        <v>-21666.666666666672</v>
      </c>
      <c r="CF69" s="53">
        <f t="shared" ref="CF69:CL69" si="59">-CF68*CF$12</f>
        <v>-21666.666666666672</v>
      </c>
      <c r="CG69" s="53">
        <f t="shared" si="59"/>
        <v>-21666.666666666672</v>
      </c>
      <c r="CH69" s="53">
        <f t="shared" si="59"/>
        <v>-21666.666666666672</v>
      </c>
      <c r="CI69" s="53">
        <f t="shared" si="59"/>
        <v>-21666.666666666672</v>
      </c>
      <c r="CJ69" s="53">
        <f t="shared" si="59"/>
        <v>-21666.666666666672</v>
      </c>
      <c r="CK69" s="53">
        <f t="shared" si="59"/>
        <v>-21666.666666666672</v>
      </c>
      <c r="CL69" s="53">
        <f t="shared" si="59"/>
        <v>-21666.666666666672</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644</v>
      </c>
      <c r="H71" s="164"/>
      <c r="I71" s="164"/>
      <c r="J71" s="331" t="s">
        <v>649</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666</v>
      </c>
      <c r="K72" s="118">
        <f t="shared" si="61"/>
        <v>0</v>
      </c>
      <c r="L72" s="118">
        <f t="shared" si="61"/>
        <v>-86666.546666666676</v>
      </c>
      <c r="M72" s="118">
        <f t="shared" si="61"/>
        <v>-204533.21333333335</v>
      </c>
      <c r="N72" s="118">
        <f t="shared" si="61"/>
        <v>-259999.88000000009</v>
      </c>
      <c r="O72" s="118">
        <f t="shared" si="61"/>
        <v>-259999.88000000009</v>
      </c>
      <c r="P72" s="118">
        <f t="shared" si="61"/>
        <v>-259999.88000000009</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-3066.6566666666668</v>
      </c>
      <c r="AF72" s="28">
        <f t="shared" si="65"/>
        <v>-3599.9899999999993</v>
      </c>
      <c r="AG72" s="28">
        <f t="shared" si="65"/>
        <v>-4199.99</v>
      </c>
      <c r="AH72" s="28">
        <f t="shared" si="65"/>
        <v>-4866.6566666666668</v>
      </c>
      <c r="AI72" s="28">
        <f t="shared" si="65"/>
        <v>-5599.99</v>
      </c>
      <c r="AJ72" s="28">
        <f t="shared" si="65"/>
        <v>-6399.99</v>
      </c>
      <c r="AK72" s="28">
        <f t="shared" si="65"/>
        <v>-7266.6566666666677</v>
      </c>
      <c r="AL72" s="28">
        <f t="shared" si="65"/>
        <v>-8199.99</v>
      </c>
      <c r="AM72" s="28">
        <f t="shared" si="65"/>
        <v>-9199.99</v>
      </c>
      <c r="AN72" s="28">
        <f t="shared" si="65"/>
        <v>-10266.656666666666</v>
      </c>
      <c r="AO72" s="28">
        <f t="shared" si="65"/>
        <v>-11399.99</v>
      </c>
      <c r="AP72" s="28">
        <f t="shared" si="65"/>
        <v>-12599.99</v>
      </c>
      <c r="AQ72" s="28">
        <f t="shared" si="65"/>
        <v>-13866.656666666669</v>
      </c>
      <c r="AR72" s="28">
        <f t="shared" si="65"/>
        <v>-14333.323333333336</v>
      </c>
      <c r="AS72" s="28">
        <f t="shared" si="65"/>
        <v>-14833.323333333336</v>
      </c>
      <c r="AT72" s="28">
        <f t="shared" si="65"/>
        <v>-15366.656666666666</v>
      </c>
      <c r="AU72" s="28">
        <f t="shared" si="65"/>
        <v>-15933.323333333336</v>
      </c>
      <c r="AV72" s="28">
        <f t="shared" si="65"/>
        <v>-16533.323333333334</v>
      </c>
      <c r="AW72" s="28">
        <f t="shared" si="65"/>
        <v>-17166.656666666669</v>
      </c>
      <c r="AX72" s="28">
        <f t="shared" si="65"/>
        <v>-17833.323333333337</v>
      </c>
      <c r="AY72" s="28">
        <f t="shared" si="65"/>
        <v>-18533.323333333337</v>
      </c>
      <c r="AZ72" s="28">
        <f t="shared" si="65"/>
        <v>-19266.656666666669</v>
      </c>
      <c r="BA72" s="28">
        <f t="shared" si="65"/>
        <v>-20033.323333333334</v>
      </c>
      <c r="BB72" s="28">
        <f t="shared" si="65"/>
        <v>-20833.323333333334</v>
      </c>
      <c r="BC72" s="28">
        <f t="shared" si="65"/>
        <v>-21666.656666666673</v>
      </c>
      <c r="BD72" s="28">
        <f t="shared" si="65"/>
        <v>-21666.656666666673</v>
      </c>
      <c r="BE72" s="28">
        <f t="shared" si="65"/>
        <v>-21666.656666666673</v>
      </c>
      <c r="BF72" s="28">
        <f t="shared" si="65"/>
        <v>-21666.656666666673</v>
      </c>
      <c r="BG72" s="28">
        <f t="shared" si="65"/>
        <v>-21666.656666666673</v>
      </c>
      <c r="BH72" s="28">
        <f t="shared" si="65"/>
        <v>-21666.656666666673</v>
      </c>
      <c r="BI72" s="28">
        <f t="shared" si="65"/>
        <v>-21666.656666666673</v>
      </c>
      <c r="BJ72" s="28">
        <f t="shared" si="65"/>
        <v>-21666.656666666673</v>
      </c>
      <c r="BK72" s="28">
        <f t="shared" si="65"/>
        <v>-21666.656666666673</v>
      </c>
      <c r="BL72" s="28">
        <f t="shared" si="65"/>
        <v>-21666.656666666673</v>
      </c>
      <c r="BM72" s="28">
        <f t="shared" si="65"/>
        <v>-21666.656666666673</v>
      </c>
      <c r="BN72" s="28">
        <f t="shared" si="65"/>
        <v>-21666.656666666673</v>
      </c>
      <c r="BO72" s="28">
        <f t="shared" si="65"/>
        <v>-21666.656666666673</v>
      </c>
      <c r="BP72" s="28">
        <f t="shared" si="65"/>
        <v>-21666.656666666673</v>
      </c>
      <c r="BQ72" s="28">
        <f t="shared" si="65"/>
        <v>-21666.656666666673</v>
      </c>
      <c r="BR72" s="28">
        <f t="shared" si="65"/>
        <v>-21666.656666666673</v>
      </c>
      <c r="BS72" s="28">
        <f t="shared" si="65"/>
        <v>-21666.656666666673</v>
      </c>
      <c r="BT72" s="28">
        <f t="shared" si="65"/>
        <v>-21666.656666666673</v>
      </c>
      <c r="BU72" s="28">
        <f t="shared" si="65"/>
        <v>-21666.656666666673</v>
      </c>
      <c r="BV72" s="28">
        <f t="shared" si="65"/>
        <v>-21666.656666666673</v>
      </c>
      <c r="BW72" s="28">
        <f t="shared" si="65"/>
        <v>-21666.656666666673</v>
      </c>
      <c r="BX72" s="28">
        <f t="shared" si="65"/>
        <v>-21666.656666666673</v>
      </c>
      <c r="BY72" s="28">
        <f t="shared" si="65"/>
        <v>-21666.656666666673</v>
      </c>
      <c r="BZ72" s="28">
        <f t="shared" si="65"/>
        <v>-21666.656666666673</v>
      </c>
      <c r="CA72" s="28">
        <f t="shared" si="65"/>
        <v>-21666.656666666673</v>
      </c>
      <c r="CB72" s="28">
        <f t="shared" si="65"/>
        <v>-21666.656666666673</v>
      </c>
      <c r="CC72" s="28">
        <f t="shared" si="65"/>
        <v>-21666.656666666673</v>
      </c>
      <c r="CD72" s="28">
        <f t="shared" si="65"/>
        <v>-21666.656666666673</v>
      </c>
      <c r="CE72" s="28">
        <f t="shared" ref="CE72:CL72" si="66">SUMIF(CE66:CE71,"&lt;"&amp;1)</f>
        <v>-21666.656666666673</v>
      </c>
      <c r="CF72" s="28">
        <f t="shared" si="66"/>
        <v>-21666.656666666673</v>
      </c>
      <c r="CG72" s="28">
        <f t="shared" si="66"/>
        <v>-21666.656666666673</v>
      </c>
      <c r="CH72" s="28">
        <f t="shared" si="66"/>
        <v>-21666.656666666673</v>
      </c>
      <c r="CI72" s="28">
        <f t="shared" si="66"/>
        <v>-21666.656666666673</v>
      </c>
      <c r="CJ72" s="28">
        <f t="shared" si="66"/>
        <v>-21666.656666666673</v>
      </c>
      <c r="CK72" s="28">
        <f t="shared" si="66"/>
        <v>-21666.656666666673</v>
      </c>
      <c r="CL72" s="28">
        <f t="shared" si="66"/>
        <v>-21666.656666666673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667</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668</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616</v>
      </c>
      <c r="H17" s="27"/>
      <c r="I17" s="33" cm="1">
        <f t="array" aca="1" ref="I17" ca="1">MIN(IF(ISNUMBER(K17:DL17), K17:DL17))</f>
        <v>0</v>
      </c>
      <c r="J17" s="33"/>
      <c r="K17" s="284">
        <f ca="1">'IS BS CF'!K59</f>
        <v>170746973.58055559</v>
      </c>
      <c r="L17" s="284">
        <f ca="1">'IS BS CF'!L59</f>
        <v>176914490.14055562</v>
      </c>
      <c r="M17" s="284">
        <f ca="1">'IS BS CF'!M59</f>
        <v>191564639.15355575</v>
      </c>
      <c r="N17" s="284">
        <f ca="1">'IS BS CF'!N59</f>
        <v>210316553.49220574</v>
      </c>
      <c r="O17" s="284">
        <f ca="1">'IS BS CF'!O59</f>
        <v>229051001.42278838</v>
      </c>
      <c r="P17" s="284">
        <f ca="1">'IS BS CF'!P59</f>
        <v>247767109.62489986</v>
      </c>
      <c r="Q17" s="284"/>
      <c r="R17" s="284">
        <f>'IS BS CF'!R59</f>
        <v>0</v>
      </c>
      <c r="S17" s="284">
        <f ca="1">'IS BS CF'!S59</f>
        <v>170043683.85555556</v>
      </c>
      <c r="T17" s="284">
        <f ca="1">'IS BS CF'!T59</f>
        <v>170093339.93333334</v>
      </c>
      <c r="U17" s="284">
        <f ca="1">'IS BS CF'!U59</f>
        <v>170151301.56666666</v>
      </c>
      <c r="V17" s="284">
        <f ca="1">'IS BS CF'!V59</f>
        <v>170139577.08888888</v>
      </c>
      <c r="W17" s="284">
        <f ca="1">'IS BS CF'!W59</f>
        <v>170144519.27777776</v>
      </c>
      <c r="X17" s="284">
        <f ca="1">'IS BS CF'!X59</f>
        <v>170169461.46666664</v>
      </c>
      <c r="Y17" s="284">
        <f ca="1">'IS BS CF'!Y59</f>
        <v>170215940.37222219</v>
      </c>
      <c r="Z17" s="284">
        <f ca="1">'IS BS CF'!Z59</f>
        <v>170272147.01388887</v>
      </c>
      <c r="AA17" s="284">
        <f ca="1">'IS BS CF'!AA59</f>
        <v>170350853.65555555</v>
      </c>
      <c r="AB17" s="284">
        <f ca="1">'IS BS CF'!AB59</f>
        <v>170454560.29722223</v>
      </c>
      <c r="AC17" s="284">
        <f ca="1">'IS BS CF'!AC59</f>
        <v>170585766.93888891</v>
      </c>
      <c r="AD17" s="284">
        <f ca="1">'IS BS CF'!AD59</f>
        <v>170746973.58055559</v>
      </c>
      <c r="AE17" s="284">
        <f ca="1">'IS BS CF'!AE59</f>
        <v>171016185.37722224</v>
      </c>
      <c r="AF17" s="284">
        <f ca="1">'IS BS CF'!AF59</f>
        <v>171324476.34055558</v>
      </c>
      <c r="AG17" s="284">
        <f ca="1">'IS BS CF'!AG59</f>
        <v>171676796.47055557</v>
      </c>
      <c r="AH17" s="284">
        <f ca="1">'IS BS CF'!AH59</f>
        <v>171994762.43388891</v>
      </c>
      <c r="AI17" s="284">
        <f ca="1">'IS BS CF'!AI59</f>
        <v>172367178.39722225</v>
      </c>
      <c r="AJ17" s="284">
        <f ca="1">'IS BS CF'!AJ59</f>
        <v>172798994.36055559</v>
      </c>
      <c r="AK17" s="284">
        <f ca="1">'IS BS CF'!AK59</f>
        <v>173295160.32388893</v>
      </c>
      <c r="AL17" s="284">
        <f ca="1">'IS BS CF'!AL59</f>
        <v>173860626.28722227</v>
      </c>
      <c r="AM17" s="284">
        <f ca="1">'IS BS CF'!AM59</f>
        <v>174500342.2505556</v>
      </c>
      <c r="AN17" s="284">
        <f ca="1">'IS BS CF'!AN59</f>
        <v>175219258.21388894</v>
      </c>
      <c r="AO17" s="284">
        <f ca="1">'IS BS CF'!AO59</f>
        <v>176022324.17722228</v>
      </c>
      <c r="AP17" s="284">
        <f ca="1">'IS BS CF'!AP59</f>
        <v>176914490.14055562</v>
      </c>
      <c r="AQ17" s="284">
        <f ca="1">'IS BS CF'!AQ59</f>
        <v>177899385.89163896</v>
      </c>
      <c r="AR17" s="284">
        <f ca="1">'IS BS CF'!AR59</f>
        <v>178918931.64272231</v>
      </c>
      <c r="AS17" s="284">
        <f ca="1">'IS BS CF'!AS59</f>
        <v>179975602.39380565</v>
      </c>
      <c r="AT17" s="284">
        <f ca="1">'IS BS CF'!AT59</f>
        <v>181071873.144889</v>
      </c>
      <c r="AU17" s="284">
        <f ca="1">'IS BS CF'!AU59</f>
        <v>182210218.89597234</v>
      </c>
      <c r="AV17" s="284">
        <f ca="1">'IS BS CF'!AV59</f>
        <v>183393114.64705569</v>
      </c>
      <c r="AW17" s="284">
        <f ca="1">'IS BS CF'!AW59</f>
        <v>184623035.39813903</v>
      </c>
      <c r="AX17" s="284">
        <f ca="1">'IS BS CF'!AX59</f>
        <v>185902456.14922237</v>
      </c>
      <c r="AY17" s="284">
        <f ca="1">'IS BS CF'!AY59</f>
        <v>187233851.90030572</v>
      </c>
      <c r="AZ17" s="284">
        <f ca="1">'IS BS CF'!AZ59</f>
        <v>188619697.65138906</v>
      </c>
      <c r="BA17" s="284">
        <f ca="1">'IS BS CF'!BA59</f>
        <v>190062468.40247241</v>
      </c>
      <c r="BB17" s="284">
        <f ca="1">'IS BS CF'!BB59</f>
        <v>191564639.15355575</v>
      </c>
      <c r="BC17" s="284">
        <f ca="1">'IS BS CF'!BC59</f>
        <v>193127298.68177658</v>
      </c>
      <c r="BD17" s="284">
        <f ca="1">'IS BS CF'!BD59</f>
        <v>194689958.20999742</v>
      </c>
      <c r="BE17" s="284">
        <f ca="1">'IS BS CF'!BE59</f>
        <v>196252617.73821825</v>
      </c>
      <c r="BF17" s="284">
        <f ca="1">'IS BS CF'!BF59</f>
        <v>197815277.26643908</v>
      </c>
      <c r="BG17" s="284">
        <f ca="1">'IS BS CF'!BG59</f>
        <v>199377936.79465991</v>
      </c>
      <c r="BH17" s="284">
        <f ca="1">'IS BS CF'!BH59</f>
        <v>200940596.32288074</v>
      </c>
      <c r="BI17" s="284">
        <f ca="1">'IS BS CF'!BI59</f>
        <v>202503255.85110158</v>
      </c>
      <c r="BJ17" s="284">
        <f ca="1">'IS BS CF'!BJ59</f>
        <v>204065915.37932241</v>
      </c>
      <c r="BK17" s="284">
        <f ca="1">'IS BS CF'!BK59</f>
        <v>205628574.90754324</v>
      </c>
      <c r="BL17" s="284">
        <f ca="1">'IS BS CF'!BL59</f>
        <v>207191234.43576407</v>
      </c>
      <c r="BM17" s="284">
        <f ca="1">'IS BS CF'!BM59</f>
        <v>208753893.96398491</v>
      </c>
      <c r="BN17" s="284">
        <f ca="1">'IS BS CF'!BN59</f>
        <v>210316553.49220574</v>
      </c>
      <c r="BO17" s="284">
        <f ca="1">'IS BS CF'!BO59</f>
        <v>211877757.48642096</v>
      </c>
      <c r="BP17" s="284">
        <f ca="1">'IS BS CF'!BP59</f>
        <v>213438961.48063618</v>
      </c>
      <c r="BQ17" s="284">
        <f ca="1">'IS BS CF'!BQ59</f>
        <v>215000165.4748514</v>
      </c>
      <c r="BR17" s="284">
        <f ca="1">'IS BS CF'!BR59</f>
        <v>216561369.46906662</v>
      </c>
      <c r="BS17" s="284">
        <f ca="1">'IS BS CF'!BS59</f>
        <v>218122573.46328184</v>
      </c>
      <c r="BT17" s="284">
        <f ca="1">'IS BS CF'!BT59</f>
        <v>219683777.45749706</v>
      </c>
      <c r="BU17" s="284">
        <f ca="1">'IS BS CF'!BU59</f>
        <v>221244981.45171228</v>
      </c>
      <c r="BV17" s="284">
        <f ca="1">'IS BS CF'!BV59</f>
        <v>222806185.4459275</v>
      </c>
      <c r="BW17" s="284">
        <f ca="1">'IS BS CF'!BW59</f>
        <v>224367389.44014272</v>
      </c>
      <c r="BX17" s="284">
        <f ca="1">'IS BS CF'!BX59</f>
        <v>225928593.43435794</v>
      </c>
      <c r="BY17" s="284">
        <f ca="1">'IS BS CF'!BY59</f>
        <v>227489797.42857316</v>
      </c>
      <c r="BZ17" s="284">
        <f ca="1">'IS BS CF'!BZ59</f>
        <v>229051001.42278838</v>
      </c>
      <c r="CA17" s="284">
        <f ca="1">'IS BS CF'!CA59</f>
        <v>230610677.10629767</v>
      </c>
      <c r="CB17" s="284">
        <f ca="1">'IS BS CF'!CB59</f>
        <v>232170352.78980696</v>
      </c>
      <c r="CC17" s="284">
        <f ca="1">'IS BS CF'!CC59</f>
        <v>233730028.47331625</v>
      </c>
      <c r="CD17" s="284">
        <f ca="1">'IS BS CF'!CD59</f>
        <v>235289704.15682554</v>
      </c>
      <c r="CE17" s="284">
        <f ca="1">'IS BS CF'!CE59</f>
        <v>236849379.84033483</v>
      </c>
      <c r="CF17" s="284">
        <f ca="1">'IS BS CF'!CF59</f>
        <v>238409055.52384412</v>
      </c>
      <c r="CG17" s="284">
        <f ca="1">'IS BS CF'!CG59</f>
        <v>239968731.20735341</v>
      </c>
      <c r="CH17" s="284">
        <f ca="1">'IS BS CF'!CH59</f>
        <v>241528406.8908627</v>
      </c>
      <c r="CI17" s="284">
        <f ca="1">'IS BS CF'!CI59</f>
        <v>243088082.57437199</v>
      </c>
      <c r="CJ17" s="284">
        <f ca="1">'IS BS CF'!CJ59</f>
        <v>244647758.25788128</v>
      </c>
      <c r="CK17" s="284">
        <f ca="1">'IS BS CF'!CK59</f>
        <v>246207433.94139057</v>
      </c>
      <c r="CL17" s="284">
        <f ca="1">'IS BS CF'!CL59</f>
        <v>247767109.62489986</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669</v>
      </c>
      <c r="H19" s="286" t="s">
        <v>670</v>
      </c>
      <c r="I19" s="286" t="s">
        <v>671</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672</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730</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731</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732</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CF'!R78</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Old R002 codes</vt:lpstr>
      <vt:lpstr>Old Codes</vt:lpstr>
      <vt:lpstr>Codes (3)</vt:lpstr>
      <vt:lpstr>ChatGPT testing</vt:lpstr>
      <vt:lpstr>Macro</vt:lpstr>
      <vt:lpstr>Data</vt:lpstr>
      <vt:lpstr>Validation</vt:lpstr>
      <vt:lpstr>Data validation</vt:lpstr>
      <vt:lpstr>Code list</vt:lpstr>
      <vt:lpstr>Codes</vt:lpstr>
      <vt:lpstr>DCF</vt:lpstr>
      <vt:lpstr>WACC</vt:lpstr>
      <vt:lpstr>Comps.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2024-07-04T17:09:25Z</dcterms:modified>
</cp:coreProperties>
</file>